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5.xml" ContentType="application/vnd.openxmlformats-officedocument.spreadsheetml.table+xml"/>
  <Override PartName="/xl/tables/table6.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tables/table10.xml" ContentType="application/vnd.openxmlformats-officedocument.spreadsheetml.table+xml"/>
  <Override PartName="/xl/tables/table11.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G:\Tranity SQL\"/>
    </mc:Choice>
  </mc:AlternateContent>
  <xr:revisionPtr revIDLastSave="0" documentId="13_ncr:1_{8EFAF5A3-4EE7-476E-9EBA-D0B5477A8826}" xr6:coauthVersionLast="47" xr6:coauthVersionMax="47" xr10:uidLastSave="{00000000-0000-0000-0000-000000000000}"/>
  <bookViews>
    <workbookView xWindow="-108" yWindow="-108" windowWidth="23256" windowHeight="12576" activeTab="6" xr2:uid="{00000000-000D-0000-FFFF-FFFF00000000}"/>
  </bookViews>
  <sheets>
    <sheet name="IMDB" sheetId="1" r:id="rId1"/>
    <sheet name="Sheet1" sheetId="2" r:id="rId2"/>
    <sheet name="Sheet6" sheetId="7" r:id="rId3"/>
    <sheet name="Sheet2" sheetId="3" r:id="rId4"/>
    <sheet name="Sheet3" sheetId="4" r:id="rId5"/>
    <sheet name="Sheet4" sheetId="5" r:id="rId6"/>
    <sheet name="Sheet5" sheetId="6" r:id="rId7"/>
  </sheets>
  <definedNames>
    <definedName name="Slicer_Percentile">#N/A</definedName>
  </definedNames>
  <calcPr calcId="191029"/>
  <pivotCaches>
    <pivotCache cacheId="0"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2" i="1" l="1"/>
  <c r="O2" i="3" a="1"/>
  <c r="O2" i="3" s="1"/>
  <c r="G4" i="6"/>
  <c r="E3" i="6"/>
  <c r="T2" i="2" a="1"/>
  <c r="T2" i="2" s="1"/>
  <c r="S2" i="2"/>
  <c r="E2" i="6"/>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66" i="6"/>
  <c r="E367"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393" i="6"/>
  <c r="E394" i="6"/>
  <c r="E395" i="6"/>
  <c r="E396" i="6"/>
  <c r="E397" i="6"/>
  <c r="E398" i="6"/>
  <c r="E399" i="6"/>
  <c r="E400" i="6"/>
  <c r="E401" i="6"/>
  <c r="E402" i="6"/>
  <c r="E403" i="6"/>
  <c r="E404" i="6"/>
  <c r="E405" i="6"/>
  <c r="E406" i="6"/>
  <c r="E407" i="6"/>
  <c r="E408" i="6"/>
  <c r="E409" i="6"/>
  <c r="E410" i="6"/>
  <c r="E411" i="6"/>
  <c r="E412" i="6"/>
  <c r="E413" i="6"/>
  <c r="E414" i="6"/>
  <c r="E415" i="6"/>
  <c r="E416" i="6"/>
  <c r="E417" i="6"/>
  <c r="E418" i="6"/>
  <c r="E419" i="6"/>
  <c r="E420" i="6"/>
  <c r="E421" i="6"/>
  <c r="E422" i="6"/>
  <c r="E423" i="6"/>
  <c r="E424" i="6"/>
  <c r="E425" i="6"/>
  <c r="E426" i="6"/>
  <c r="E427" i="6"/>
  <c r="E428" i="6"/>
  <c r="E429" i="6"/>
  <c r="E430" i="6"/>
  <c r="E431" i="6"/>
  <c r="E432" i="6"/>
  <c r="E433" i="6"/>
  <c r="E434" i="6"/>
  <c r="E435" i="6"/>
  <c r="E436" i="6"/>
  <c r="E437" i="6"/>
  <c r="E438" i="6"/>
  <c r="E439" i="6"/>
  <c r="E440" i="6"/>
  <c r="E441" i="6"/>
  <c r="E442" i="6"/>
  <c r="E443" i="6"/>
  <c r="E444" i="6"/>
  <c r="E445" i="6"/>
  <c r="E446" i="6"/>
  <c r="E447" i="6"/>
  <c r="E448" i="6"/>
  <c r="E449" i="6"/>
  <c r="E450" i="6"/>
  <c r="E451" i="6"/>
  <c r="E452" i="6"/>
  <c r="E453" i="6"/>
  <c r="E454" i="6"/>
  <c r="E455" i="6"/>
  <c r="E456" i="6"/>
  <c r="E457" i="6"/>
  <c r="E458" i="6"/>
  <c r="E459" i="6"/>
  <c r="E460" i="6"/>
  <c r="E461" i="6"/>
  <c r="E462" i="6"/>
  <c r="E463" i="6"/>
  <c r="E464" i="6"/>
  <c r="E465" i="6"/>
  <c r="E466" i="6"/>
  <c r="E467" i="6"/>
  <c r="E468" i="6"/>
  <c r="E469" i="6"/>
  <c r="E470" i="6"/>
  <c r="E471" i="6"/>
  <c r="E472" i="6"/>
  <c r="E473" i="6"/>
  <c r="E474" i="6"/>
  <c r="E475" i="6"/>
  <c r="E476" i="6"/>
  <c r="E477" i="6"/>
  <c r="E478" i="6"/>
  <c r="E479" i="6"/>
  <c r="E480" i="6"/>
  <c r="E481" i="6"/>
  <c r="E482" i="6"/>
  <c r="E483" i="6"/>
  <c r="E484" i="6"/>
  <c r="E485" i="6"/>
  <c r="E486" i="6"/>
  <c r="E487" i="6"/>
  <c r="E488" i="6"/>
  <c r="E489" i="6"/>
  <c r="E490" i="6"/>
  <c r="E491" i="6"/>
  <c r="E492" i="6"/>
  <c r="E493" i="6"/>
  <c r="E494" i="6"/>
  <c r="E495" i="6"/>
  <c r="E496" i="6"/>
  <c r="E497" i="6"/>
  <c r="E498" i="6"/>
  <c r="E499" i="6"/>
  <c r="E500" i="6"/>
  <c r="E501" i="6"/>
  <c r="E502" i="6"/>
  <c r="E503" i="6"/>
  <c r="E504" i="6"/>
  <c r="E505" i="6"/>
  <c r="E506" i="6"/>
  <c r="E507" i="6"/>
  <c r="E508" i="6"/>
  <c r="E509" i="6"/>
  <c r="E510" i="6"/>
  <c r="E511" i="6"/>
  <c r="E512" i="6"/>
  <c r="E513" i="6"/>
  <c r="E514" i="6"/>
  <c r="E515" i="6"/>
  <c r="E516" i="6"/>
  <c r="E517" i="6"/>
  <c r="E518" i="6"/>
  <c r="E519" i="6"/>
  <c r="E520" i="6"/>
  <c r="E521" i="6"/>
  <c r="E522" i="6"/>
  <c r="E523" i="6"/>
  <c r="E524" i="6"/>
  <c r="E525" i="6"/>
  <c r="E526" i="6"/>
  <c r="E527" i="6"/>
  <c r="E528" i="6"/>
  <c r="E529" i="6"/>
  <c r="E530" i="6"/>
  <c r="E531" i="6"/>
  <c r="E532" i="6"/>
  <c r="E533" i="6"/>
  <c r="E534" i="6"/>
  <c r="E535" i="6"/>
  <c r="E536" i="6"/>
  <c r="E537" i="6"/>
  <c r="E538" i="6"/>
  <c r="E539" i="6"/>
  <c r="E540" i="6"/>
  <c r="E541" i="6"/>
  <c r="E542" i="6"/>
  <c r="E543" i="6"/>
  <c r="E544" i="6"/>
  <c r="E545" i="6"/>
  <c r="E546" i="6"/>
  <c r="E547" i="6"/>
  <c r="E548" i="6"/>
  <c r="E549" i="6"/>
  <c r="E550" i="6"/>
  <c r="E551" i="6"/>
  <c r="E552" i="6"/>
  <c r="E553" i="6"/>
  <c r="E554" i="6"/>
  <c r="E555" i="6"/>
  <c r="E556" i="6"/>
  <c r="E557" i="6"/>
  <c r="E558" i="6"/>
  <c r="E559" i="6"/>
  <c r="E560" i="6"/>
  <c r="E561" i="6"/>
  <c r="E562" i="6"/>
  <c r="E563" i="6"/>
  <c r="E564" i="6"/>
  <c r="E565" i="6"/>
  <c r="E566" i="6"/>
  <c r="E567" i="6"/>
  <c r="E568" i="6"/>
  <c r="E569" i="6"/>
  <c r="E570" i="6"/>
  <c r="E571" i="6"/>
  <c r="E572" i="6"/>
  <c r="E573" i="6"/>
  <c r="E574" i="6"/>
  <c r="E575" i="6"/>
  <c r="E576" i="6"/>
  <c r="E577" i="6"/>
  <c r="E578" i="6"/>
  <c r="E579" i="6"/>
  <c r="E580" i="6"/>
  <c r="E581" i="6"/>
  <c r="E582" i="6"/>
  <c r="E583" i="6"/>
  <c r="E584" i="6"/>
  <c r="E585" i="6"/>
  <c r="E586" i="6"/>
  <c r="E587" i="6"/>
  <c r="E588" i="6"/>
  <c r="E589" i="6"/>
  <c r="E590" i="6"/>
  <c r="E591" i="6"/>
  <c r="E592" i="6"/>
  <c r="E593" i="6"/>
  <c r="E594" i="6"/>
  <c r="E595" i="6"/>
  <c r="E596" i="6"/>
  <c r="E597" i="6"/>
  <c r="E598" i="6"/>
  <c r="E599" i="6"/>
  <c r="E600" i="6"/>
  <c r="E601" i="6"/>
  <c r="E602" i="6"/>
  <c r="E603" i="6"/>
  <c r="E604" i="6"/>
  <c r="E605" i="6"/>
  <c r="E606" i="6"/>
  <c r="E607" i="6"/>
  <c r="E608" i="6"/>
  <c r="E609" i="6"/>
  <c r="E610" i="6"/>
  <c r="E611" i="6"/>
  <c r="E612" i="6"/>
  <c r="E613" i="6"/>
  <c r="E614" i="6"/>
  <c r="E615" i="6"/>
  <c r="E616" i="6"/>
  <c r="E617" i="6"/>
  <c r="E618" i="6"/>
  <c r="E619" i="6"/>
  <c r="E620" i="6"/>
  <c r="E621" i="6"/>
  <c r="E622" i="6"/>
  <c r="E623" i="6"/>
  <c r="E624" i="6"/>
  <c r="E625" i="6"/>
  <c r="E626" i="6"/>
  <c r="E627" i="6"/>
  <c r="E628" i="6"/>
  <c r="E629" i="6"/>
  <c r="E630" i="6"/>
  <c r="E631" i="6"/>
  <c r="E632" i="6"/>
  <c r="E633" i="6"/>
  <c r="E634" i="6"/>
  <c r="E635" i="6"/>
  <c r="E636" i="6"/>
  <c r="E637" i="6"/>
  <c r="E638" i="6"/>
  <c r="E639" i="6"/>
  <c r="E640" i="6"/>
  <c r="E641" i="6"/>
  <c r="E642" i="6"/>
  <c r="E643" i="6"/>
  <c r="E644" i="6"/>
  <c r="E645" i="6"/>
  <c r="E646" i="6"/>
  <c r="E647" i="6"/>
  <c r="E648" i="6"/>
  <c r="E649" i="6"/>
  <c r="E650" i="6"/>
  <c r="E651" i="6"/>
  <c r="E652" i="6"/>
  <c r="E653" i="6"/>
  <c r="E654" i="6"/>
  <c r="E655" i="6"/>
  <c r="E656" i="6"/>
  <c r="E657" i="6"/>
  <c r="E658" i="6"/>
  <c r="E659" i="6"/>
  <c r="E660" i="6"/>
  <c r="E661" i="6"/>
  <c r="E662" i="6"/>
  <c r="E663" i="6"/>
  <c r="E664" i="6"/>
  <c r="E665" i="6"/>
  <c r="E666" i="6"/>
  <c r="E667" i="6"/>
  <c r="E668" i="6"/>
  <c r="E669" i="6"/>
  <c r="E670" i="6"/>
  <c r="E671" i="6"/>
  <c r="E672" i="6"/>
  <c r="E673" i="6"/>
  <c r="E674" i="6"/>
  <c r="E675" i="6"/>
  <c r="E676" i="6"/>
  <c r="E677" i="6"/>
  <c r="E678" i="6"/>
  <c r="E679" i="6"/>
  <c r="E680" i="6"/>
  <c r="E681" i="6"/>
  <c r="E682" i="6"/>
  <c r="E683" i="6"/>
  <c r="E684" i="6"/>
  <c r="E685" i="6"/>
  <c r="E686" i="6"/>
  <c r="E687" i="6"/>
  <c r="E688" i="6"/>
  <c r="E689" i="6"/>
  <c r="E690" i="6"/>
  <c r="E691" i="6"/>
  <c r="E692" i="6"/>
  <c r="E693" i="6"/>
  <c r="E694" i="6"/>
  <c r="E695" i="6"/>
  <c r="E696" i="6"/>
  <c r="E697" i="6"/>
  <c r="E698" i="6"/>
  <c r="E699" i="6"/>
  <c r="E700" i="6"/>
  <c r="E701" i="6"/>
  <c r="E702" i="6"/>
  <c r="E703" i="6"/>
  <c r="E704" i="6"/>
  <c r="E705" i="6"/>
  <c r="E706" i="6"/>
  <c r="E707" i="6"/>
  <c r="E708" i="6"/>
  <c r="E709" i="6"/>
  <c r="E710" i="6"/>
  <c r="E711" i="6"/>
  <c r="E712" i="6"/>
  <c r="E713" i="6"/>
  <c r="E714" i="6"/>
  <c r="E715" i="6"/>
  <c r="E716" i="6"/>
  <c r="E717" i="6"/>
  <c r="E718" i="6"/>
  <c r="E719" i="6"/>
  <c r="E720" i="6"/>
  <c r="E721" i="6"/>
  <c r="E722" i="6"/>
  <c r="E723" i="6"/>
  <c r="E724" i="6"/>
  <c r="E725" i="6"/>
  <c r="E726" i="6"/>
  <c r="E727" i="6"/>
  <c r="E728" i="6"/>
  <c r="E729" i="6"/>
  <c r="E730" i="6"/>
  <c r="E731" i="6"/>
  <c r="E732" i="6"/>
  <c r="E733" i="6"/>
  <c r="E734" i="6"/>
  <c r="E735" i="6"/>
  <c r="E736" i="6"/>
  <c r="E737" i="6"/>
  <c r="E738" i="6"/>
  <c r="E739" i="6"/>
  <c r="E740" i="6"/>
  <c r="E741" i="6"/>
  <c r="E742" i="6"/>
  <c r="E743" i="6"/>
  <c r="E744" i="6"/>
  <c r="E745" i="6"/>
  <c r="E746" i="6"/>
  <c r="E747" i="6"/>
  <c r="E748" i="6"/>
  <c r="E749" i="6"/>
  <c r="E750" i="6"/>
  <c r="E751" i="6"/>
  <c r="E752" i="6"/>
  <c r="E753" i="6"/>
  <c r="E754" i="6"/>
  <c r="E755" i="6"/>
  <c r="E756" i="6"/>
  <c r="E757" i="6"/>
  <c r="E758" i="6"/>
  <c r="E759" i="6"/>
  <c r="E760" i="6"/>
  <c r="E761" i="6"/>
  <c r="E762" i="6"/>
  <c r="E763" i="6"/>
  <c r="E764" i="6"/>
  <c r="E765" i="6"/>
  <c r="E766" i="6"/>
  <c r="E767" i="6"/>
  <c r="E768" i="6"/>
  <c r="E769" i="6"/>
  <c r="E770" i="6"/>
  <c r="E771" i="6"/>
  <c r="E772" i="6"/>
  <c r="E773" i="6"/>
  <c r="E774" i="6"/>
  <c r="E775" i="6"/>
  <c r="E776" i="6"/>
  <c r="E777" i="6"/>
  <c r="E778" i="6"/>
  <c r="E779" i="6"/>
  <c r="E780" i="6"/>
  <c r="E781" i="6"/>
  <c r="E782" i="6"/>
  <c r="E783" i="6"/>
  <c r="E784" i="6"/>
  <c r="E785" i="6"/>
  <c r="E786" i="6"/>
  <c r="E787" i="6"/>
  <c r="E788" i="6"/>
  <c r="E789" i="6"/>
  <c r="E790" i="6"/>
  <c r="E791" i="6"/>
  <c r="E792" i="6"/>
  <c r="E793" i="6"/>
  <c r="E794" i="6"/>
  <c r="E795" i="6"/>
  <c r="E796" i="6"/>
  <c r="E797" i="6"/>
  <c r="E798" i="6"/>
  <c r="E799" i="6"/>
  <c r="E800" i="6"/>
  <c r="E801" i="6"/>
  <c r="E802" i="6"/>
  <c r="E803" i="6"/>
  <c r="E804" i="6"/>
  <c r="E805" i="6"/>
  <c r="E806" i="6"/>
  <c r="E807" i="6"/>
  <c r="E808" i="6"/>
  <c r="E809" i="6"/>
  <c r="E810" i="6"/>
  <c r="E811" i="6"/>
  <c r="E812" i="6"/>
  <c r="E813" i="6"/>
  <c r="E814" i="6"/>
  <c r="E815" i="6"/>
  <c r="E816" i="6"/>
  <c r="E817" i="6"/>
  <c r="E818" i="6"/>
  <c r="E819" i="6"/>
  <c r="E820" i="6"/>
  <c r="E821" i="6"/>
  <c r="E822" i="6"/>
  <c r="E823" i="6"/>
  <c r="E824" i="6"/>
  <c r="E825" i="6"/>
  <c r="E826" i="6"/>
  <c r="E827" i="6"/>
  <c r="E828" i="6"/>
  <c r="E829" i="6"/>
  <c r="E830" i="6"/>
  <c r="E831" i="6"/>
  <c r="E832" i="6"/>
  <c r="E833" i="6"/>
  <c r="E834" i="6"/>
  <c r="E835" i="6"/>
  <c r="E836" i="6"/>
  <c r="E837" i="6"/>
  <c r="E838" i="6"/>
  <c r="E839" i="6"/>
  <c r="E840" i="6"/>
  <c r="E841" i="6"/>
  <c r="E842" i="6"/>
  <c r="E843" i="6"/>
  <c r="E844" i="6"/>
  <c r="E845" i="6"/>
  <c r="E846" i="6"/>
  <c r="E847" i="6"/>
  <c r="E848" i="6"/>
  <c r="E849" i="6"/>
  <c r="E850" i="6"/>
  <c r="E851" i="6"/>
  <c r="E852" i="6"/>
  <c r="E853" i="6"/>
  <c r="E854" i="6"/>
  <c r="E855" i="6"/>
  <c r="E856" i="6"/>
  <c r="E857" i="6"/>
  <c r="E858" i="6"/>
  <c r="E859" i="6"/>
  <c r="E860" i="6"/>
  <c r="E861" i="6"/>
  <c r="E862" i="6"/>
  <c r="E863" i="6"/>
  <c r="E864" i="6"/>
  <c r="E865" i="6"/>
  <c r="E866" i="6"/>
  <c r="E867" i="6"/>
  <c r="E868" i="6"/>
  <c r="E869" i="6"/>
  <c r="E870" i="6"/>
  <c r="E871" i="6"/>
  <c r="E872" i="6"/>
  <c r="E873" i="6"/>
  <c r="E874" i="6"/>
  <c r="E875" i="6"/>
  <c r="E876" i="6"/>
  <c r="E877" i="6"/>
  <c r="E878" i="6"/>
  <c r="E879" i="6"/>
  <c r="E880" i="6"/>
  <c r="E881" i="6"/>
  <c r="E882" i="6"/>
  <c r="E883" i="6"/>
  <c r="E884" i="6"/>
  <c r="E885" i="6"/>
  <c r="E886" i="6"/>
  <c r="E887" i="6"/>
  <c r="E888" i="6"/>
  <c r="E889" i="6"/>
  <c r="E890" i="6"/>
  <c r="E891" i="6"/>
  <c r="E892" i="6"/>
  <c r="E893" i="6"/>
  <c r="E894" i="6"/>
  <c r="E895" i="6"/>
  <c r="E896" i="6"/>
  <c r="E897" i="6"/>
  <c r="E898" i="6"/>
  <c r="E899" i="6"/>
  <c r="E900" i="6"/>
  <c r="E901" i="6"/>
  <c r="E902" i="6"/>
  <c r="E903" i="6"/>
  <c r="E904" i="6"/>
  <c r="E905" i="6"/>
  <c r="E906" i="6"/>
  <c r="E907" i="6"/>
  <c r="E908" i="6"/>
  <c r="E909" i="6"/>
  <c r="E910" i="6"/>
  <c r="E911" i="6"/>
  <c r="E912" i="6"/>
  <c r="E913" i="6"/>
  <c r="E914" i="6"/>
  <c r="E915" i="6"/>
  <c r="E916" i="6"/>
  <c r="E917" i="6"/>
  <c r="E918" i="6"/>
  <c r="E919" i="6"/>
  <c r="E920" i="6"/>
  <c r="E921" i="6"/>
  <c r="E922" i="6"/>
  <c r="E923" i="6"/>
  <c r="E924" i="6"/>
  <c r="E925" i="6"/>
  <c r="E926" i="6"/>
  <c r="E927" i="6"/>
  <c r="E928" i="6"/>
  <c r="E929" i="6"/>
  <c r="E930" i="6"/>
  <c r="E931" i="6"/>
  <c r="E932" i="6"/>
  <c r="E933" i="6"/>
  <c r="E934" i="6"/>
  <c r="E935" i="6"/>
  <c r="E936" i="6"/>
  <c r="E937" i="6"/>
  <c r="E938" i="6"/>
  <c r="E939" i="6"/>
  <c r="E940" i="6"/>
  <c r="E941" i="6"/>
  <c r="E942" i="6"/>
  <c r="E943" i="6"/>
  <c r="E944" i="6"/>
  <c r="E945" i="6"/>
  <c r="E946" i="6"/>
  <c r="E947" i="6"/>
  <c r="E948" i="6"/>
  <c r="E949" i="6"/>
  <c r="E950" i="6"/>
  <c r="E951" i="6"/>
  <c r="E952" i="6"/>
  <c r="E953" i="6"/>
  <c r="E954" i="6"/>
  <c r="E955" i="6"/>
  <c r="E956" i="6"/>
  <c r="E957" i="6"/>
  <c r="E958" i="6"/>
  <c r="E959" i="6"/>
  <c r="E960" i="6"/>
  <c r="E961" i="6"/>
  <c r="E962" i="6"/>
  <c r="E963" i="6"/>
  <c r="E964" i="6"/>
  <c r="E965" i="6"/>
  <c r="E966" i="6"/>
  <c r="E967" i="6"/>
  <c r="E968" i="6"/>
  <c r="E969" i="6"/>
  <c r="E970" i="6"/>
  <c r="E971" i="6"/>
  <c r="E972" i="6"/>
  <c r="E973" i="6"/>
  <c r="E974" i="6"/>
  <c r="E975" i="6"/>
  <c r="E976" i="6"/>
  <c r="E977" i="6"/>
  <c r="E978" i="6"/>
  <c r="E979" i="6"/>
  <c r="E980" i="6"/>
  <c r="E981" i="6"/>
  <c r="E982" i="6"/>
  <c r="E983" i="6"/>
  <c r="E984" i="6"/>
  <c r="E985" i="6"/>
  <c r="E986" i="6"/>
  <c r="E987" i="6"/>
  <c r="E988" i="6"/>
  <c r="E989" i="6"/>
  <c r="E990" i="6"/>
  <c r="E991" i="6"/>
  <c r="E992" i="6"/>
  <c r="E993" i="6"/>
  <c r="E994" i="6"/>
  <c r="E995" i="6"/>
  <c r="E996" i="6"/>
  <c r="E997" i="6"/>
  <c r="E998" i="6"/>
  <c r="E999" i="6"/>
  <c r="E1000" i="6"/>
  <c r="E1001" i="6"/>
  <c r="E1002" i="6"/>
  <c r="E1003" i="6"/>
  <c r="E1004" i="6"/>
  <c r="E1005" i="6"/>
  <c r="E1006" i="6"/>
  <c r="E1007" i="6"/>
  <c r="E1008" i="6"/>
  <c r="E1009" i="6"/>
  <c r="E1010" i="6"/>
  <c r="E1011" i="6"/>
  <c r="E1012" i="6"/>
  <c r="E1013" i="6"/>
  <c r="E1014" i="6"/>
  <c r="E1015" i="6"/>
  <c r="E1016" i="6"/>
  <c r="E1017" i="6"/>
  <c r="E1018" i="6"/>
  <c r="E1019" i="6"/>
  <c r="E1020" i="6"/>
  <c r="E1021" i="6"/>
  <c r="E1022" i="6"/>
  <c r="E1023" i="6"/>
  <c r="E1024" i="6"/>
  <c r="E1025" i="6"/>
  <c r="E1026" i="6"/>
  <c r="E1027" i="6"/>
  <c r="E1028" i="6"/>
  <c r="E1029" i="6"/>
  <c r="E1030" i="6"/>
  <c r="E1031" i="6"/>
  <c r="E1032" i="6"/>
  <c r="E1033" i="6"/>
  <c r="E1034" i="6"/>
  <c r="E1035" i="6"/>
  <c r="E1036" i="6"/>
  <c r="E1037" i="6"/>
  <c r="E1038" i="6"/>
  <c r="E1039" i="6"/>
  <c r="E1040" i="6"/>
  <c r="E1041" i="6"/>
  <c r="E1042" i="6"/>
  <c r="E1043" i="6"/>
  <c r="E1044" i="6"/>
  <c r="E1045" i="6"/>
  <c r="E1046" i="6"/>
  <c r="E1047" i="6"/>
  <c r="E1048" i="6"/>
  <c r="E1049" i="6"/>
  <c r="E1050" i="6"/>
  <c r="E1051" i="6"/>
  <c r="E1052" i="6"/>
  <c r="E1053" i="6"/>
  <c r="E1054" i="6"/>
  <c r="E1055" i="6"/>
  <c r="E1056" i="6"/>
  <c r="E1057" i="6"/>
  <c r="E1058" i="6"/>
  <c r="E1059" i="6"/>
  <c r="E1060" i="6"/>
  <c r="E1061" i="6"/>
  <c r="E1062" i="6"/>
  <c r="E1063" i="6"/>
  <c r="E1064" i="6"/>
  <c r="E1065" i="6"/>
  <c r="E1066" i="6"/>
  <c r="E1067" i="6"/>
  <c r="E1068" i="6"/>
  <c r="E1069" i="6"/>
  <c r="E1070" i="6"/>
  <c r="E1071" i="6"/>
  <c r="E1072" i="6"/>
  <c r="E1073" i="6"/>
  <c r="E1074" i="6"/>
  <c r="E1075" i="6"/>
  <c r="E1076" i="6"/>
  <c r="E1077" i="6"/>
  <c r="E1078" i="6"/>
  <c r="E1079" i="6"/>
  <c r="E1080" i="6"/>
  <c r="E1081" i="6"/>
  <c r="E1082" i="6"/>
  <c r="E1083" i="6"/>
  <c r="E1084" i="6"/>
  <c r="E1085" i="6"/>
  <c r="E1086" i="6"/>
  <c r="E1087" i="6"/>
  <c r="E1088" i="6"/>
  <c r="E1089" i="6"/>
  <c r="E1090" i="6"/>
  <c r="E1091" i="6"/>
  <c r="E1092" i="6"/>
  <c r="E1093" i="6"/>
  <c r="E1094" i="6"/>
  <c r="E1095" i="6"/>
  <c r="E1096" i="6"/>
  <c r="E1097" i="6"/>
  <c r="E1098" i="6"/>
  <c r="E1099" i="6"/>
  <c r="E1100" i="6"/>
  <c r="E1101" i="6"/>
  <c r="E1102" i="6"/>
  <c r="E1103" i="6"/>
  <c r="E1104" i="6"/>
  <c r="E1105" i="6"/>
  <c r="E1106" i="6"/>
  <c r="E1107" i="6"/>
  <c r="E1108" i="6"/>
  <c r="E1109" i="6"/>
  <c r="E1110" i="6"/>
  <c r="E1111" i="6"/>
  <c r="E1112" i="6"/>
  <c r="E1113" i="6"/>
  <c r="E1114" i="6"/>
  <c r="E1115" i="6"/>
  <c r="E1116" i="6"/>
  <c r="E1117" i="6"/>
  <c r="E1118" i="6"/>
  <c r="E1119" i="6"/>
  <c r="E1120" i="6"/>
  <c r="E1121" i="6"/>
  <c r="E1122" i="6"/>
  <c r="E1123" i="6"/>
  <c r="E1124" i="6"/>
  <c r="E1125" i="6"/>
  <c r="E1126" i="6"/>
  <c r="E1127" i="6"/>
  <c r="E1128" i="6"/>
  <c r="E1129" i="6"/>
  <c r="E1130" i="6"/>
  <c r="E1131" i="6"/>
  <c r="E1132" i="6"/>
  <c r="E1133" i="6"/>
  <c r="E1134" i="6"/>
  <c r="E1135" i="6"/>
  <c r="E1136" i="6"/>
  <c r="E1137" i="6"/>
  <c r="E1138" i="6"/>
  <c r="E1139" i="6"/>
  <c r="E1140" i="6"/>
  <c r="E1141" i="6"/>
  <c r="E1142" i="6"/>
  <c r="E1143" i="6"/>
  <c r="E1144" i="6"/>
  <c r="E1145" i="6"/>
  <c r="E1146" i="6"/>
  <c r="E1147" i="6"/>
  <c r="E1148" i="6"/>
  <c r="E1149" i="6"/>
  <c r="E1150" i="6"/>
  <c r="E1151" i="6"/>
  <c r="E1152" i="6"/>
  <c r="E1153" i="6"/>
  <c r="E1154" i="6"/>
  <c r="E1155" i="6"/>
  <c r="E1156" i="6"/>
  <c r="E1157" i="6"/>
  <c r="E1158" i="6"/>
  <c r="E1159" i="6"/>
  <c r="E1160" i="6"/>
  <c r="E1161" i="6"/>
  <c r="E1162" i="6"/>
  <c r="E1163" i="6"/>
  <c r="E1164" i="6"/>
  <c r="E1165" i="6"/>
  <c r="E1166" i="6"/>
  <c r="E1167" i="6"/>
  <c r="E1168" i="6"/>
  <c r="E1169" i="6"/>
  <c r="E1170" i="6"/>
  <c r="E1171" i="6"/>
  <c r="E1172" i="6"/>
  <c r="E1173" i="6"/>
  <c r="E1174" i="6"/>
  <c r="E1175" i="6"/>
  <c r="E1176" i="6"/>
  <c r="E1177" i="6"/>
  <c r="E1178" i="6"/>
  <c r="E1179" i="6"/>
  <c r="E1180" i="6"/>
  <c r="E1181" i="6"/>
  <c r="E1182" i="6"/>
  <c r="E1183" i="6"/>
  <c r="E1184" i="6"/>
  <c r="E1185" i="6"/>
  <c r="E1186" i="6"/>
  <c r="E1187" i="6"/>
  <c r="E1188" i="6"/>
  <c r="E1189" i="6"/>
  <c r="E1190" i="6"/>
  <c r="E1191" i="6"/>
  <c r="E1192" i="6"/>
  <c r="E1193" i="6"/>
  <c r="E1194" i="6"/>
  <c r="E1195" i="6"/>
  <c r="E1196" i="6"/>
  <c r="E1197" i="6"/>
  <c r="E1198" i="6"/>
  <c r="E1199" i="6"/>
  <c r="E1200" i="6"/>
  <c r="E1201" i="6"/>
  <c r="E1202" i="6"/>
  <c r="E1203" i="6"/>
  <c r="E1204" i="6"/>
  <c r="E1205" i="6"/>
  <c r="E1206" i="6"/>
  <c r="E1207" i="6"/>
  <c r="E1208" i="6"/>
  <c r="E1209" i="6"/>
  <c r="E1210" i="6"/>
  <c r="E1211" i="6"/>
  <c r="E1212" i="6"/>
  <c r="E1213" i="6"/>
  <c r="E1214" i="6"/>
  <c r="E1215" i="6"/>
  <c r="E1216" i="6"/>
  <c r="E1217" i="6"/>
  <c r="E1218" i="6"/>
  <c r="E1219" i="6"/>
  <c r="E1220" i="6"/>
  <c r="E1221" i="6"/>
  <c r="E1222" i="6"/>
  <c r="E1223" i="6"/>
  <c r="E1224" i="6"/>
  <c r="E1225" i="6"/>
  <c r="E1226" i="6"/>
  <c r="E1227" i="6"/>
  <c r="E1228" i="6"/>
  <c r="E1229" i="6"/>
  <c r="E1230" i="6"/>
  <c r="E1231" i="6"/>
  <c r="E1232" i="6"/>
  <c r="E1233" i="6"/>
  <c r="E1234" i="6"/>
  <c r="E1235" i="6"/>
  <c r="E1236" i="6"/>
  <c r="E1237" i="6"/>
  <c r="E1238" i="6"/>
  <c r="E1239" i="6"/>
  <c r="E1240" i="6"/>
  <c r="E1241" i="6"/>
  <c r="E1242" i="6"/>
  <c r="E1243" i="6"/>
  <c r="E1244" i="6"/>
  <c r="E1245" i="6"/>
  <c r="E1246" i="6"/>
  <c r="E1247" i="6"/>
  <c r="E1248" i="6"/>
  <c r="E1249" i="6"/>
  <c r="E1250" i="6"/>
  <c r="E1251" i="6"/>
  <c r="E1252" i="6"/>
  <c r="E1253" i="6"/>
  <c r="E1254" i="6"/>
  <c r="E1255" i="6"/>
  <c r="E1256" i="6"/>
  <c r="E1257" i="6"/>
  <c r="E1258" i="6"/>
  <c r="E1259" i="6"/>
  <c r="E1260" i="6"/>
  <c r="E1261" i="6"/>
  <c r="E1262" i="6"/>
  <c r="E1263" i="6"/>
  <c r="E1264" i="6"/>
  <c r="E1265" i="6"/>
  <c r="E1266" i="6"/>
  <c r="E1267" i="6"/>
  <c r="E1268" i="6"/>
  <c r="E1269" i="6"/>
  <c r="E1270" i="6"/>
  <c r="E1271" i="6"/>
  <c r="E1272" i="6"/>
  <c r="E1273" i="6"/>
  <c r="E1274" i="6"/>
  <c r="E1275" i="6"/>
  <c r="E1276" i="6"/>
  <c r="E1277" i="6"/>
  <c r="E1278" i="6"/>
  <c r="E1279" i="6"/>
  <c r="E1280" i="6"/>
  <c r="E1281" i="6"/>
  <c r="E1282" i="6"/>
  <c r="E1283" i="6"/>
  <c r="E1284" i="6"/>
  <c r="E1285" i="6"/>
  <c r="E1286" i="6"/>
  <c r="E1287" i="6"/>
  <c r="E1288" i="6"/>
  <c r="E1289" i="6"/>
  <c r="E1290" i="6"/>
  <c r="E1291" i="6"/>
  <c r="E1292" i="6"/>
  <c r="E1293" i="6"/>
  <c r="E1294" i="6"/>
  <c r="E1295" i="6"/>
  <c r="E1296" i="6"/>
  <c r="E1297" i="6"/>
  <c r="E1298" i="6"/>
  <c r="E1299" i="6"/>
  <c r="E1300" i="6"/>
  <c r="E1301" i="6"/>
  <c r="E1302" i="6"/>
  <c r="E1303" i="6"/>
  <c r="E1304" i="6"/>
  <c r="E1305" i="6"/>
  <c r="E1306" i="6"/>
  <c r="E1307" i="6"/>
  <c r="E1308" i="6"/>
  <c r="E1309" i="6"/>
  <c r="E1310" i="6"/>
  <c r="E1311" i="6"/>
  <c r="E1312" i="6"/>
  <c r="E1313" i="6"/>
  <c r="E1314" i="6"/>
  <c r="E1315" i="6"/>
  <c r="E1316" i="6"/>
  <c r="E1317" i="6"/>
  <c r="E1318" i="6"/>
  <c r="E1319" i="6"/>
  <c r="E1320" i="6"/>
  <c r="E1321" i="6"/>
  <c r="E1322" i="6"/>
  <c r="E1323" i="6"/>
  <c r="E1324" i="6"/>
  <c r="E1325" i="6"/>
  <c r="E1326" i="6"/>
  <c r="E1327" i="6"/>
  <c r="E1328" i="6"/>
  <c r="E1329" i="6"/>
  <c r="E1330" i="6"/>
  <c r="E1331" i="6"/>
  <c r="E1332" i="6"/>
  <c r="E1333" i="6"/>
  <c r="E1334" i="6"/>
  <c r="E1335" i="6"/>
  <c r="E1336" i="6"/>
  <c r="E1337" i="6"/>
  <c r="E1338" i="6"/>
  <c r="E1339" i="6"/>
  <c r="E1340" i="6"/>
  <c r="E1341" i="6"/>
  <c r="E1342" i="6"/>
  <c r="E1343" i="6"/>
  <c r="E1344" i="6"/>
  <c r="E1345" i="6"/>
  <c r="E1346" i="6"/>
  <c r="E1347" i="6"/>
  <c r="E1348" i="6"/>
  <c r="E1349" i="6"/>
  <c r="E1350" i="6"/>
  <c r="E1351" i="6"/>
  <c r="E1352" i="6"/>
  <c r="E1353" i="6"/>
  <c r="E1354" i="6"/>
  <c r="E1355" i="6"/>
  <c r="E1356" i="6"/>
  <c r="E1357" i="6"/>
  <c r="E1358" i="6"/>
  <c r="E1359" i="6"/>
  <c r="E1360" i="6"/>
  <c r="E1361" i="6"/>
  <c r="E1362" i="6"/>
  <c r="E1363" i="6"/>
  <c r="E1364" i="6"/>
  <c r="E1365" i="6"/>
  <c r="E1366" i="6"/>
  <c r="E1367" i="6"/>
  <c r="E1368" i="6"/>
  <c r="E1369" i="6"/>
  <c r="E1370" i="6"/>
  <c r="E1371" i="6"/>
  <c r="E1372" i="6"/>
  <c r="E1373" i="6"/>
  <c r="E1374" i="6"/>
  <c r="E1375" i="6"/>
  <c r="E1376" i="6"/>
  <c r="E1377" i="6"/>
  <c r="E1378" i="6"/>
  <c r="E1379" i="6"/>
  <c r="E1380" i="6"/>
  <c r="E1381" i="6"/>
  <c r="E1382" i="6"/>
  <c r="E1383" i="6"/>
  <c r="E1384" i="6"/>
  <c r="E1385" i="6"/>
  <c r="E1386" i="6"/>
  <c r="E1387" i="6"/>
  <c r="E1388" i="6"/>
  <c r="E1389" i="6"/>
  <c r="E1390" i="6"/>
  <c r="E1391" i="6"/>
  <c r="E1392" i="6"/>
  <c r="E1393" i="6"/>
  <c r="E1394" i="6"/>
  <c r="E1395" i="6"/>
  <c r="E1396" i="6"/>
  <c r="E1397" i="6"/>
  <c r="E1398" i="6"/>
  <c r="E1399" i="6"/>
  <c r="E1400" i="6"/>
  <c r="E1401" i="6"/>
  <c r="E1402" i="6"/>
  <c r="E1403" i="6"/>
  <c r="E1404" i="6"/>
  <c r="E1405" i="6"/>
  <c r="E1406" i="6"/>
  <c r="E1407" i="6"/>
  <c r="E1408" i="6"/>
  <c r="E1409" i="6"/>
  <c r="E1410" i="6"/>
  <c r="E1411" i="6"/>
  <c r="E1412" i="6"/>
  <c r="E1413" i="6"/>
  <c r="E1414" i="6"/>
  <c r="E1415" i="6"/>
  <c r="E1416" i="6"/>
  <c r="E1417" i="6"/>
  <c r="E1418" i="6"/>
  <c r="E1419" i="6"/>
  <c r="E1420" i="6"/>
  <c r="E1421" i="6"/>
  <c r="E1422" i="6"/>
  <c r="E1423" i="6"/>
  <c r="E1424" i="6"/>
  <c r="E1425" i="6"/>
  <c r="E1426" i="6"/>
  <c r="E1427" i="6"/>
  <c r="E1428" i="6"/>
  <c r="E1429" i="6"/>
  <c r="E1430" i="6"/>
  <c r="E1431" i="6"/>
  <c r="E1432" i="6"/>
  <c r="E1433" i="6"/>
  <c r="E1434" i="6"/>
  <c r="E1435" i="6"/>
  <c r="E1436" i="6"/>
  <c r="E1437" i="6"/>
  <c r="E1438" i="6"/>
  <c r="E1439" i="6"/>
  <c r="E1440" i="6"/>
  <c r="E1441" i="6"/>
  <c r="E1442" i="6"/>
  <c r="E1443" i="6"/>
  <c r="E1444" i="6"/>
  <c r="E1445" i="6"/>
  <c r="E1446" i="6"/>
  <c r="E1447" i="6"/>
  <c r="E1448" i="6"/>
  <c r="E1449" i="6"/>
  <c r="E1450" i="6"/>
  <c r="E1451" i="6"/>
  <c r="E1452" i="6"/>
  <c r="E1453" i="6"/>
  <c r="E1454" i="6"/>
  <c r="E1455" i="6"/>
  <c r="E1456" i="6"/>
  <c r="E1457" i="6"/>
  <c r="E1458" i="6"/>
  <c r="E1459" i="6"/>
  <c r="E1460" i="6"/>
  <c r="E1461" i="6"/>
  <c r="E1462" i="6"/>
  <c r="E1463" i="6"/>
  <c r="E1464" i="6"/>
  <c r="E1465" i="6"/>
  <c r="E1466" i="6"/>
  <c r="E1467" i="6"/>
  <c r="E1468" i="6"/>
  <c r="E1469" i="6"/>
  <c r="E1470" i="6"/>
  <c r="E1471" i="6"/>
  <c r="E1472" i="6"/>
  <c r="E1473" i="6"/>
  <c r="E1474" i="6"/>
  <c r="E1475" i="6"/>
  <c r="E1476" i="6"/>
  <c r="E1477" i="6"/>
  <c r="E1478" i="6"/>
  <c r="E1479" i="6"/>
  <c r="E1480" i="6"/>
  <c r="E1481" i="6"/>
  <c r="E1482" i="6"/>
  <c r="E1483" i="6"/>
  <c r="E1484" i="6"/>
  <c r="E1485" i="6"/>
  <c r="E1486" i="6"/>
  <c r="E1487" i="6"/>
  <c r="E1488" i="6"/>
  <c r="E1489" i="6"/>
  <c r="E1490" i="6"/>
  <c r="E1491" i="6"/>
  <c r="E1492" i="6"/>
  <c r="E1493" i="6"/>
  <c r="E1494" i="6"/>
  <c r="E1495" i="6"/>
  <c r="E1496" i="6"/>
  <c r="E1497" i="6"/>
  <c r="E1498" i="6"/>
  <c r="E1499" i="6"/>
  <c r="E1500" i="6"/>
  <c r="E1501" i="6"/>
  <c r="E1502" i="6"/>
  <c r="E1503" i="6"/>
  <c r="E1504" i="6"/>
  <c r="E1505" i="6"/>
  <c r="E1506" i="6"/>
  <c r="E1507" i="6"/>
  <c r="E1508" i="6"/>
  <c r="E1509" i="6"/>
  <c r="E1510" i="6"/>
  <c r="E1511" i="6"/>
  <c r="E1512" i="6"/>
  <c r="E1513" i="6"/>
  <c r="E1514" i="6"/>
  <c r="E1515" i="6"/>
  <c r="E1516" i="6"/>
  <c r="E1517" i="6"/>
  <c r="E1518" i="6"/>
  <c r="E1519" i="6"/>
  <c r="E1520" i="6"/>
  <c r="E1521" i="6"/>
  <c r="E1522" i="6"/>
  <c r="E1523" i="6"/>
  <c r="E1524" i="6"/>
  <c r="E1525" i="6"/>
  <c r="E1526" i="6"/>
  <c r="E1527" i="6"/>
  <c r="E1528" i="6"/>
  <c r="E1529" i="6"/>
  <c r="E1530" i="6"/>
  <c r="E1531" i="6"/>
  <c r="E1532" i="6"/>
  <c r="E1533" i="6"/>
  <c r="E1534" i="6"/>
  <c r="E1535" i="6"/>
  <c r="E1536" i="6"/>
  <c r="E1537" i="6"/>
  <c r="E1538" i="6"/>
  <c r="E1539" i="6"/>
  <c r="E1540" i="6"/>
  <c r="E1541" i="6"/>
  <c r="E1542" i="6"/>
  <c r="E1543" i="6"/>
  <c r="E1544" i="6"/>
  <c r="E1545" i="6"/>
  <c r="E1546" i="6"/>
  <c r="E1547" i="6"/>
  <c r="E1548" i="6"/>
  <c r="E1549" i="6"/>
  <c r="E1550" i="6"/>
  <c r="E1551" i="6"/>
  <c r="E1552" i="6"/>
  <c r="E1553" i="6"/>
  <c r="E1554" i="6"/>
  <c r="E1555" i="6"/>
  <c r="E1556" i="6"/>
  <c r="E1557" i="6"/>
  <c r="E1558" i="6"/>
  <c r="E1559" i="6"/>
  <c r="E1560" i="6"/>
  <c r="E1561" i="6"/>
  <c r="E1562" i="6"/>
  <c r="E1563" i="6"/>
  <c r="E1564" i="6"/>
  <c r="E1565" i="6"/>
  <c r="E1566" i="6"/>
  <c r="E1567" i="6"/>
  <c r="E1568" i="6"/>
  <c r="E1569" i="6"/>
  <c r="E1570" i="6"/>
  <c r="E1571" i="6"/>
  <c r="E1572" i="6"/>
  <c r="E1573" i="6"/>
  <c r="E1574" i="6"/>
  <c r="E1575" i="6"/>
  <c r="E1576" i="6"/>
  <c r="E1577" i="6"/>
  <c r="E1578" i="6"/>
  <c r="E1579" i="6"/>
  <c r="E1580" i="6"/>
  <c r="E1581" i="6"/>
  <c r="E1582" i="6"/>
  <c r="E1583" i="6"/>
  <c r="E1584" i="6"/>
  <c r="E1585" i="6"/>
  <c r="E1586" i="6"/>
  <c r="E1587" i="6"/>
  <c r="E1588" i="6"/>
  <c r="E1589" i="6"/>
  <c r="E1590" i="6"/>
  <c r="E1591" i="6"/>
  <c r="E1592" i="6"/>
  <c r="E1593" i="6"/>
  <c r="E1594" i="6"/>
  <c r="E1595" i="6"/>
  <c r="E1596" i="6"/>
  <c r="E1597" i="6"/>
  <c r="E1598" i="6"/>
  <c r="E1599" i="6"/>
  <c r="E1600" i="6"/>
  <c r="E1601" i="6"/>
  <c r="E1602" i="6"/>
  <c r="E1603" i="6"/>
  <c r="E1604" i="6"/>
  <c r="E1605" i="6"/>
  <c r="E1606" i="6"/>
  <c r="E1607" i="6"/>
  <c r="E1608" i="6"/>
  <c r="E1609" i="6"/>
  <c r="E1610" i="6"/>
  <c r="E1611" i="6"/>
  <c r="E1612" i="6"/>
  <c r="E1613" i="6"/>
  <c r="E1614" i="6"/>
  <c r="E1615" i="6"/>
  <c r="E1616" i="6"/>
  <c r="E1617" i="6"/>
  <c r="E1618" i="6"/>
  <c r="E1619" i="6"/>
  <c r="E1620" i="6"/>
  <c r="E1621" i="6"/>
  <c r="E1622" i="6"/>
  <c r="E1623" i="6"/>
  <c r="E1624" i="6"/>
  <c r="E1625" i="6"/>
  <c r="E1626" i="6"/>
  <c r="E1627" i="6"/>
  <c r="E1628" i="6"/>
  <c r="E1629" i="6"/>
  <c r="E1630" i="6"/>
  <c r="E1631" i="6"/>
  <c r="E1632" i="6"/>
  <c r="E1633" i="6"/>
  <c r="E1634" i="6"/>
  <c r="E1635" i="6"/>
  <c r="E1636" i="6"/>
  <c r="E1637" i="6"/>
  <c r="E1638" i="6"/>
  <c r="E1639" i="6"/>
  <c r="E1640" i="6"/>
  <c r="E1641" i="6"/>
  <c r="E1642" i="6"/>
  <c r="E1643" i="6"/>
  <c r="E1644" i="6"/>
  <c r="E1645" i="6"/>
  <c r="E1646" i="6"/>
  <c r="E1647" i="6"/>
  <c r="E1648" i="6"/>
  <c r="E1649" i="6"/>
  <c r="E1650" i="6"/>
  <c r="E1651" i="6"/>
  <c r="E1652" i="6"/>
  <c r="E1653" i="6"/>
  <c r="E1654" i="6"/>
  <c r="E1655" i="6"/>
  <c r="E1656" i="6"/>
  <c r="E1657" i="6"/>
  <c r="E1658" i="6"/>
  <c r="E1659" i="6"/>
  <c r="E1660" i="6"/>
  <c r="E1661" i="6"/>
  <c r="E1662" i="6"/>
  <c r="E1663" i="6"/>
  <c r="E1664" i="6"/>
  <c r="E1665" i="6"/>
  <c r="E1666" i="6"/>
  <c r="E1667" i="6"/>
  <c r="E1668" i="6"/>
  <c r="E1669" i="6"/>
  <c r="E1670" i="6"/>
  <c r="E1671" i="6"/>
  <c r="E1672" i="6"/>
  <c r="E1673" i="6"/>
  <c r="E1674" i="6"/>
  <c r="E1675" i="6"/>
  <c r="E1676" i="6"/>
  <c r="E1677" i="6"/>
  <c r="E1678" i="6"/>
  <c r="E1679" i="6"/>
  <c r="E1680" i="6"/>
  <c r="E1681" i="6"/>
  <c r="E1682" i="6"/>
  <c r="E1683" i="6"/>
  <c r="E1684" i="6"/>
  <c r="E1685" i="6"/>
  <c r="E1686" i="6"/>
  <c r="E1687" i="6"/>
  <c r="E1688" i="6"/>
  <c r="E1689" i="6"/>
  <c r="E1690" i="6"/>
  <c r="E1691" i="6"/>
  <c r="E1692" i="6"/>
  <c r="E1693" i="6"/>
  <c r="E1694" i="6"/>
  <c r="E1695" i="6"/>
  <c r="E1696" i="6"/>
  <c r="E1697" i="6"/>
  <c r="E1698" i="6"/>
  <c r="E1699" i="6"/>
  <c r="E1700" i="6"/>
  <c r="E1701" i="6"/>
  <c r="E1702" i="6"/>
  <c r="E1703" i="6"/>
  <c r="E1704" i="6"/>
  <c r="E1705" i="6"/>
  <c r="E1706" i="6"/>
  <c r="E1707" i="6"/>
  <c r="E1708" i="6"/>
  <c r="E1709" i="6"/>
  <c r="E1710" i="6"/>
  <c r="E1711" i="6"/>
  <c r="E1712" i="6"/>
  <c r="E1713" i="6"/>
  <c r="E1714" i="6"/>
  <c r="E1715" i="6"/>
  <c r="E1716" i="6"/>
  <c r="E1717" i="6"/>
  <c r="E1718" i="6"/>
  <c r="E1719" i="6"/>
  <c r="E1720" i="6"/>
  <c r="E1721" i="6"/>
  <c r="E1722" i="6"/>
  <c r="E1723" i="6"/>
  <c r="E1724" i="6"/>
  <c r="E1725" i="6"/>
  <c r="E1726" i="6"/>
  <c r="E1727" i="6"/>
  <c r="E1728" i="6"/>
  <c r="E1729" i="6"/>
  <c r="E1730" i="6"/>
  <c r="E1731" i="6"/>
  <c r="E1732" i="6"/>
  <c r="E1733" i="6"/>
  <c r="E1734" i="6"/>
  <c r="E1735" i="6"/>
  <c r="E1736" i="6"/>
  <c r="E1737" i="6"/>
  <c r="E1738" i="6"/>
  <c r="E1739" i="6"/>
  <c r="E1740" i="6"/>
  <c r="E1741" i="6"/>
  <c r="E1742" i="6"/>
  <c r="E1743" i="6"/>
  <c r="E1744" i="6"/>
  <c r="E1745" i="6"/>
  <c r="E1746" i="6"/>
  <c r="E1747" i="6"/>
  <c r="E1748" i="6"/>
  <c r="E1749" i="6"/>
  <c r="E1750" i="6"/>
  <c r="E1751" i="6"/>
  <c r="E1752" i="6"/>
  <c r="E1753" i="6"/>
  <c r="E1754" i="6"/>
  <c r="E1755" i="6"/>
  <c r="E1756" i="6"/>
  <c r="E1757" i="6"/>
  <c r="E1758" i="6"/>
  <c r="E1759" i="6"/>
  <c r="E1760" i="6"/>
  <c r="E1761" i="6"/>
  <c r="E1762" i="6"/>
  <c r="E1763" i="6"/>
  <c r="E1764" i="6"/>
  <c r="E1765" i="6"/>
  <c r="E1766" i="6"/>
  <c r="E1767" i="6"/>
  <c r="E1768" i="6"/>
  <c r="E1769" i="6"/>
  <c r="E1770" i="6"/>
  <c r="E1771" i="6"/>
  <c r="E1772" i="6"/>
  <c r="E1773" i="6"/>
  <c r="E1774" i="6"/>
  <c r="E1775" i="6"/>
  <c r="E1776" i="6"/>
  <c r="E1777" i="6"/>
  <c r="E1778" i="6"/>
  <c r="E1779" i="6"/>
  <c r="E1780" i="6"/>
  <c r="E1781" i="6"/>
  <c r="E1782" i="6"/>
  <c r="E1783" i="6"/>
  <c r="E1784" i="6"/>
  <c r="E1785" i="6"/>
  <c r="E1786" i="6"/>
  <c r="E1787" i="6"/>
  <c r="E1788" i="6"/>
  <c r="E1789" i="6"/>
  <c r="E1790" i="6"/>
  <c r="E1791" i="6"/>
  <c r="E1792" i="6"/>
  <c r="E1793" i="6"/>
  <c r="E1794" i="6"/>
  <c r="E1795" i="6"/>
  <c r="E1796" i="6"/>
  <c r="E1797" i="6"/>
  <c r="E1798" i="6"/>
  <c r="E1799" i="6"/>
  <c r="E1800" i="6"/>
  <c r="E1801" i="6"/>
  <c r="E1802" i="6"/>
  <c r="E1803" i="6"/>
  <c r="E1804" i="6"/>
  <c r="E1805" i="6"/>
  <c r="E1806" i="6"/>
  <c r="E1807" i="6"/>
  <c r="E1808" i="6"/>
  <c r="E1809" i="6"/>
  <c r="E1810" i="6"/>
  <c r="E1811" i="6"/>
  <c r="E1812" i="6"/>
  <c r="E1813" i="6"/>
  <c r="E1814" i="6"/>
  <c r="E1815" i="6"/>
  <c r="E1816" i="6"/>
  <c r="E1817" i="6"/>
  <c r="E1818" i="6"/>
  <c r="E1819" i="6"/>
  <c r="E1820" i="6"/>
  <c r="E1821" i="6"/>
  <c r="E1822" i="6"/>
  <c r="E1823" i="6"/>
  <c r="E1824" i="6"/>
  <c r="E1825" i="6"/>
  <c r="E1826" i="6"/>
  <c r="E1827" i="6"/>
  <c r="E1828" i="6"/>
  <c r="E1829" i="6"/>
  <c r="E1830" i="6"/>
  <c r="E1831" i="6"/>
  <c r="E1832" i="6"/>
  <c r="E1833" i="6"/>
  <c r="E1834" i="6"/>
  <c r="E1835" i="6"/>
  <c r="E1836" i="6"/>
  <c r="E1837" i="6"/>
  <c r="E1838" i="6"/>
  <c r="E1839" i="6"/>
  <c r="E1840" i="6"/>
  <c r="E1841" i="6"/>
  <c r="E1842" i="6"/>
  <c r="E1843" i="6"/>
  <c r="E1844" i="6"/>
  <c r="E1845" i="6"/>
  <c r="E1846" i="6"/>
  <c r="E1847" i="6"/>
  <c r="E1848" i="6"/>
  <c r="E1849" i="6"/>
  <c r="E1850" i="6"/>
  <c r="E1851" i="6"/>
  <c r="E1852" i="6"/>
  <c r="E1853" i="6"/>
  <c r="E1854" i="6"/>
  <c r="E1855" i="6"/>
  <c r="E1856" i="6"/>
  <c r="E1857" i="6"/>
  <c r="E1858" i="6"/>
  <c r="E1859" i="6"/>
  <c r="E1860" i="6"/>
  <c r="E1861" i="6"/>
  <c r="E1862" i="6"/>
  <c r="E1863" i="6"/>
  <c r="E1864" i="6"/>
  <c r="E1865" i="6"/>
  <c r="E1866" i="6"/>
  <c r="E1867" i="6"/>
  <c r="E1868" i="6"/>
  <c r="E1869" i="6"/>
  <c r="E1870" i="6"/>
  <c r="E1871" i="6"/>
  <c r="E1872" i="6"/>
  <c r="E1873" i="6"/>
  <c r="E1874" i="6"/>
  <c r="E1875" i="6"/>
  <c r="E1876" i="6"/>
  <c r="E1877" i="6"/>
  <c r="E1878" i="6"/>
  <c r="E1879" i="6"/>
  <c r="E1880" i="6"/>
  <c r="E1881" i="6"/>
  <c r="E1882" i="6"/>
  <c r="E1883" i="6"/>
  <c r="E1884" i="6"/>
  <c r="E1885" i="6"/>
  <c r="E1886" i="6"/>
  <c r="E1887" i="6"/>
  <c r="E1888" i="6"/>
  <c r="E1889" i="6"/>
  <c r="E1890" i="6"/>
  <c r="E1891" i="6"/>
  <c r="E1892" i="6"/>
  <c r="E1893" i="6"/>
  <c r="E1894" i="6"/>
  <c r="E1895" i="6"/>
  <c r="E1896" i="6"/>
  <c r="E1897" i="6"/>
  <c r="E1898" i="6"/>
  <c r="E1899" i="6"/>
  <c r="E1900" i="6"/>
  <c r="E1901" i="6"/>
  <c r="E1902" i="6"/>
  <c r="E1903" i="6"/>
  <c r="E1904" i="6"/>
  <c r="E1905" i="6"/>
  <c r="E1906" i="6"/>
  <c r="E1907" i="6"/>
  <c r="E1908" i="6"/>
  <c r="E1909" i="6"/>
  <c r="E1910" i="6"/>
  <c r="E1911" i="6"/>
  <c r="E1912" i="6"/>
  <c r="E1913" i="6"/>
  <c r="E1914" i="6"/>
  <c r="E1915" i="6"/>
  <c r="E1916" i="6"/>
  <c r="E1917" i="6"/>
  <c r="E1918" i="6"/>
  <c r="E1919" i="6"/>
  <c r="E1920" i="6"/>
  <c r="E1921" i="6"/>
  <c r="E1922" i="6"/>
  <c r="E1923" i="6"/>
  <c r="E1924" i="6"/>
  <c r="E1925" i="6"/>
  <c r="E1926" i="6"/>
  <c r="E1927" i="6"/>
  <c r="E1928" i="6"/>
  <c r="E1929" i="6"/>
  <c r="E1930" i="6"/>
  <c r="E1931" i="6"/>
  <c r="E1932" i="6"/>
  <c r="E1933" i="6"/>
  <c r="E1934" i="6"/>
  <c r="E1935" i="6"/>
  <c r="E1936" i="6"/>
  <c r="E1937" i="6"/>
  <c r="E1938" i="6"/>
  <c r="E1939" i="6"/>
  <c r="E1940" i="6"/>
  <c r="E1941" i="6"/>
  <c r="E1942" i="6"/>
  <c r="E1943" i="6"/>
  <c r="E1944" i="6"/>
  <c r="E1945" i="6"/>
  <c r="E1946" i="6"/>
  <c r="E1947" i="6"/>
  <c r="E1948" i="6"/>
  <c r="E1949" i="6"/>
  <c r="E1950" i="6"/>
  <c r="E1951" i="6"/>
  <c r="E1952" i="6"/>
  <c r="E1953" i="6"/>
  <c r="E1954" i="6"/>
  <c r="E1955" i="6"/>
  <c r="E1956" i="6"/>
  <c r="E1957" i="6"/>
  <c r="E1958" i="6"/>
  <c r="E1959" i="6"/>
  <c r="E1960" i="6"/>
  <c r="E1961" i="6"/>
  <c r="E1962" i="6"/>
  <c r="E1963" i="6"/>
  <c r="E1964" i="6"/>
  <c r="E1965" i="6"/>
  <c r="E1966" i="6"/>
  <c r="E1967" i="6"/>
  <c r="E1968" i="6"/>
  <c r="E1969" i="6"/>
  <c r="E1970" i="6"/>
  <c r="E1971" i="6"/>
  <c r="E1972" i="6"/>
  <c r="E1973" i="6"/>
  <c r="E1974" i="6"/>
  <c r="E1975" i="6"/>
  <c r="E1976" i="6"/>
  <c r="E1977" i="6"/>
  <c r="E1978" i="6"/>
  <c r="E1979" i="6"/>
  <c r="E1980" i="6"/>
  <c r="E1981" i="6"/>
  <c r="E1982" i="6"/>
  <c r="E1983" i="6"/>
  <c r="E1984" i="6"/>
  <c r="E1985" i="6"/>
  <c r="E1986" i="6"/>
  <c r="E1987" i="6"/>
  <c r="E1988" i="6"/>
  <c r="E1989" i="6"/>
  <c r="E1990" i="6"/>
  <c r="E1991" i="6"/>
  <c r="E1992" i="6"/>
  <c r="E1993" i="6"/>
  <c r="E1994" i="6"/>
  <c r="E1995" i="6"/>
  <c r="E1996" i="6"/>
  <c r="E1997" i="6"/>
  <c r="E1998" i="6"/>
  <c r="E1999" i="6"/>
  <c r="E2000" i="6"/>
  <c r="E2001" i="6"/>
  <c r="E2002" i="6"/>
  <c r="E2003" i="6"/>
  <c r="E2004" i="6"/>
  <c r="E2005" i="6"/>
  <c r="E2006" i="6"/>
  <c r="E2007" i="6"/>
  <c r="E2008" i="6"/>
  <c r="E2009" i="6"/>
  <c r="E2010" i="6"/>
  <c r="E2011" i="6"/>
  <c r="E2012" i="6"/>
  <c r="E2013" i="6"/>
  <c r="E2014" i="6"/>
  <c r="E2015" i="6"/>
  <c r="E2016" i="6"/>
  <c r="E2017" i="6"/>
  <c r="E2018" i="6"/>
  <c r="E2019" i="6"/>
  <c r="E2020" i="6"/>
  <c r="E2021" i="6"/>
  <c r="E2022" i="6"/>
  <c r="E2023" i="6"/>
  <c r="E2024" i="6"/>
  <c r="E2025" i="6"/>
  <c r="E2026" i="6"/>
  <c r="E2027" i="6"/>
  <c r="E2028" i="6"/>
  <c r="E2029" i="6"/>
  <c r="E2030" i="6"/>
  <c r="E2031" i="6"/>
  <c r="E2032" i="6"/>
  <c r="E2033" i="6"/>
  <c r="E2034" i="6"/>
  <c r="E2035" i="6"/>
  <c r="E2036" i="6"/>
  <c r="E2037" i="6"/>
  <c r="E2038" i="6"/>
  <c r="E2039" i="6"/>
  <c r="E2040" i="6"/>
  <c r="E2041" i="6"/>
  <c r="E2042" i="6"/>
  <c r="E2043" i="6"/>
  <c r="E2044" i="6"/>
  <c r="E2045" i="6"/>
  <c r="E2046" i="6"/>
  <c r="E2047" i="6"/>
  <c r="E2048" i="6"/>
  <c r="E2049" i="6"/>
  <c r="E2050" i="6"/>
  <c r="E2051" i="6"/>
  <c r="E2052" i="6"/>
  <c r="E2053" i="6"/>
  <c r="E2054" i="6"/>
  <c r="E2055" i="6"/>
  <c r="E2056" i="6"/>
  <c r="E2057" i="6"/>
  <c r="E2058" i="6"/>
  <c r="E2059" i="6"/>
  <c r="E2060" i="6"/>
  <c r="E2061" i="6"/>
  <c r="E2062" i="6"/>
  <c r="E2063" i="6"/>
  <c r="E2064" i="6"/>
  <c r="E2065" i="6"/>
  <c r="E2066" i="6"/>
  <c r="E2067" i="6"/>
  <c r="E2068" i="6"/>
  <c r="E2069" i="6"/>
  <c r="E2070" i="6"/>
  <c r="E2071" i="6"/>
  <c r="E2072" i="6"/>
  <c r="E2073" i="6"/>
  <c r="E2074" i="6"/>
  <c r="E2075" i="6"/>
  <c r="E2076" i="6"/>
  <c r="E2077" i="6"/>
  <c r="E2078" i="6"/>
  <c r="E2079" i="6"/>
  <c r="E2080" i="6"/>
  <c r="E2081" i="6"/>
  <c r="E2082" i="6"/>
  <c r="E2083" i="6"/>
  <c r="E2084" i="6"/>
  <c r="E2085" i="6"/>
  <c r="E2086" i="6"/>
  <c r="E2087" i="6"/>
  <c r="E2088" i="6"/>
  <c r="E2089" i="6"/>
  <c r="E2090" i="6"/>
  <c r="E2091" i="6"/>
  <c r="E2092" i="6"/>
  <c r="E2093" i="6"/>
  <c r="E2094" i="6"/>
  <c r="E2095" i="6"/>
  <c r="E2096" i="6"/>
  <c r="E2097" i="6"/>
  <c r="E2098" i="6"/>
  <c r="E2099" i="6"/>
  <c r="E2100" i="6"/>
  <c r="E2101" i="6"/>
  <c r="E2102" i="6"/>
  <c r="E2103" i="6"/>
  <c r="E2104" i="6"/>
  <c r="E2105" i="6"/>
  <c r="E2106" i="6"/>
  <c r="E2107" i="6"/>
  <c r="E2108" i="6"/>
  <c r="E2109" i="6"/>
  <c r="E2110" i="6"/>
  <c r="E2111" i="6"/>
  <c r="E2112" i="6"/>
  <c r="E2113" i="6"/>
  <c r="E2114" i="6"/>
  <c r="E2115" i="6"/>
  <c r="E2116" i="6"/>
  <c r="E2117" i="6"/>
  <c r="E2118" i="6"/>
  <c r="E2119" i="6"/>
  <c r="E2120" i="6"/>
  <c r="E2121" i="6"/>
  <c r="E2122" i="6"/>
  <c r="E2123" i="6"/>
  <c r="E2124" i="6"/>
  <c r="E2125" i="6"/>
  <c r="E2126" i="6"/>
  <c r="E2127" i="6"/>
  <c r="E2128" i="6"/>
  <c r="E2129" i="6"/>
  <c r="E2130" i="6"/>
  <c r="E2131" i="6"/>
  <c r="E2132" i="6"/>
  <c r="E2133" i="6"/>
  <c r="E2134" i="6"/>
  <c r="E2135" i="6"/>
  <c r="E2136" i="6"/>
  <c r="E2137" i="6"/>
  <c r="E2138" i="6"/>
  <c r="E2139" i="6"/>
  <c r="E2140" i="6"/>
  <c r="E2141" i="6"/>
  <c r="E2142" i="6"/>
  <c r="E2143" i="6"/>
  <c r="E2144" i="6"/>
  <c r="E2145" i="6"/>
  <c r="E2146" i="6"/>
  <c r="E2147" i="6"/>
  <c r="E2148" i="6"/>
  <c r="E2149" i="6"/>
  <c r="E2150" i="6"/>
  <c r="E2151" i="6"/>
  <c r="E2152" i="6"/>
  <c r="E2153" i="6"/>
  <c r="E2154" i="6"/>
  <c r="E2155" i="6"/>
  <c r="E2156" i="6"/>
  <c r="E2157" i="6"/>
  <c r="E2158" i="6"/>
  <c r="E2159" i="6"/>
  <c r="E2160" i="6"/>
  <c r="E2161" i="6"/>
  <c r="E2162" i="6"/>
  <c r="E2163" i="6"/>
  <c r="E2164" i="6"/>
  <c r="E2165" i="6"/>
  <c r="E2166" i="6"/>
  <c r="E2167" i="6"/>
  <c r="E2168" i="6"/>
  <c r="E2169" i="6"/>
  <c r="E2170" i="6"/>
  <c r="E2171" i="6"/>
  <c r="E2172" i="6"/>
  <c r="E2173" i="6"/>
  <c r="E2174" i="6"/>
  <c r="E2175" i="6"/>
  <c r="E2176" i="6"/>
  <c r="E2177" i="6"/>
  <c r="E2178" i="6"/>
  <c r="E2179" i="6"/>
  <c r="E2180" i="6"/>
  <c r="E2181" i="6"/>
  <c r="E2182" i="6"/>
  <c r="E2183" i="6"/>
  <c r="E2184" i="6"/>
  <c r="E2185" i="6"/>
  <c r="E2186" i="6"/>
  <c r="E2187" i="6"/>
  <c r="E2188" i="6"/>
  <c r="E2189" i="6"/>
  <c r="E2190" i="6"/>
  <c r="E2191" i="6"/>
  <c r="E2192" i="6"/>
  <c r="E2193" i="6"/>
  <c r="E2194" i="6"/>
  <c r="E2195" i="6"/>
  <c r="E2196" i="6"/>
  <c r="E2197" i="6"/>
  <c r="E2198" i="6"/>
  <c r="E2199" i="6"/>
  <c r="E2200" i="6"/>
  <c r="E2201" i="6"/>
  <c r="E2202" i="6"/>
  <c r="E2203" i="6"/>
  <c r="E2204" i="6"/>
  <c r="E2205" i="6"/>
  <c r="E2206" i="6"/>
  <c r="E2207" i="6"/>
  <c r="E2208" i="6"/>
  <c r="E2209" i="6"/>
  <c r="E2210" i="6"/>
  <c r="E2211" i="6"/>
  <c r="E2212" i="6"/>
  <c r="E2213" i="6"/>
  <c r="E2214" i="6"/>
  <c r="E2215" i="6"/>
  <c r="E2216" i="6"/>
  <c r="E2217" i="6"/>
  <c r="E2218" i="6"/>
  <c r="E2219" i="6"/>
  <c r="E2220" i="6"/>
  <c r="E2221" i="6"/>
  <c r="E2222" i="6"/>
  <c r="E2223" i="6"/>
  <c r="E2224" i="6"/>
  <c r="E2225" i="6"/>
  <c r="E2226" i="6"/>
  <c r="E2227" i="6"/>
  <c r="E2228" i="6"/>
  <c r="E2229" i="6"/>
  <c r="E2230" i="6"/>
  <c r="E2231" i="6"/>
  <c r="E2232" i="6"/>
  <c r="E2233" i="6"/>
  <c r="E2234" i="6"/>
  <c r="E2235" i="6"/>
  <c r="E2236" i="6"/>
  <c r="E2237" i="6"/>
  <c r="E2238" i="6"/>
  <c r="E2239" i="6"/>
  <c r="E2240" i="6"/>
  <c r="E2241" i="6"/>
  <c r="E2242" i="6"/>
  <c r="E2243" i="6"/>
  <c r="E2244" i="6"/>
  <c r="E2245" i="6"/>
  <c r="E2246" i="6"/>
  <c r="E2247" i="6"/>
  <c r="E2248" i="6"/>
  <c r="E2249" i="6"/>
  <c r="E2250" i="6"/>
  <c r="E2251" i="6"/>
  <c r="E2252" i="6"/>
  <c r="E2253" i="6"/>
  <c r="E2254" i="6"/>
  <c r="E2255" i="6"/>
  <c r="E2256" i="6"/>
  <c r="E2257" i="6"/>
  <c r="E2258" i="6"/>
  <c r="E2259" i="6"/>
  <c r="E2260" i="6"/>
  <c r="E2261" i="6"/>
  <c r="E2262" i="6"/>
  <c r="E2263" i="6"/>
  <c r="E2264" i="6"/>
  <c r="E2265" i="6"/>
  <c r="E2266" i="6"/>
  <c r="E2267" i="6"/>
  <c r="E2268" i="6"/>
  <c r="E2269" i="6"/>
  <c r="E2270" i="6"/>
  <c r="E2271" i="6"/>
  <c r="E2272" i="6"/>
  <c r="E2273" i="6"/>
  <c r="E2274" i="6"/>
  <c r="E2275" i="6"/>
  <c r="E2276" i="6"/>
  <c r="E2277" i="6"/>
  <c r="E2278" i="6"/>
  <c r="E2279" i="6"/>
  <c r="E2280" i="6"/>
  <c r="E2281" i="6"/>
  <c r="E2282" i="6"/>
  <c r="E2283" i="6"/>
  <c r="E2284" i="6"/>
  <c r="E2285" i="6"/>
  <c r="E2286" i="6"/>
  <c r="E2287" i="6"/>
  <c r="E2288" i="6"/>
  <c r="E2289" i="6"/>
  <c r="E2290" i="6"/>
  <c r="E2291" i="6"/>
  <c r="E2292" i="6"/>
  <c r="E2293" i="6"/>
  <c r="E2294" i="6"/>
  <c r="E2295" i="6"/>
  <c r="E2296" i="6"/>
  <c r="E2297" i="6"/>
  <c r="E2298" i="6"/>
  <c r="E2299" i="6"/>
  <c r="E2300" i="6"/>
  <c r="E2301" i="6"/>
  <c r="E2302" i="6"/>
  <c r="E2303" i="6"/>
  <c r="E2304" i="6"/>
  <c r="E2305" i="6"/>
  <c r="E2306" i="6"/>
  <c r="E2307" i="6"/>
  <c r="E2308" i="6"/>
  <c r="E2309" i="6"/>
  <c r="E2310" i="6"/>
  <c r="E2311" i="6"/>
  <c r="E2312" i="6"/>
  <c r="E2313" i="6"/>
  <c r="E2314" i="6"/>
  <c r="E2315" i="6"/>
  <c r="E2316" i="6"/>
  <c r="E2317" i="6"/>
  <c r="E2318" i="6"/>
  <c r="E2319" i="6"/>
  <c r="E2320" i="6"/>
  <c r="E2321" i="6"/>
  <c r="E2322" i="6"/>
  <c r="E2323" i="6"/>
  <c r="E2324" i="6"/>
  <c r="E2325" i="6"/>
  <c r="E2326" i="6"/>
  <c r="E2327" i="6"/>
  <c r="E2328" i="6"/>
  <c r="E2329" i="6"/>
  <c r="E2330" i="6"/>
  <c r="E2331" i="6"/>
  <c r="E2332" i="6"/>
  <c r="E2333" i="6"/>
  <c r="E2334" i="6"/>
  <c r="E2335" i="6"/>
  <c r="E2336" i="6"/>
  <c r="E2337" i="6"/>
  <c r="E2338" i="6"/>
  <c r="E2339" i="6"/>
  <c r="E2340" i="6"/>
  <c r="E2341" i="6"/>
  <c r="E2342" i="6"/>
  <c r="E2343" i="6"/>
  <c r="E2344" i="6"/>
  <c r="E2345" i="6"/>
  <c r="E2346" i="6"/>
  <c r="E2347" i="6"/>
  <c r="E2348" i="6"/>
  <c r="E2349" i="6"/>
  <c r="E2350" i="6"/>
  <c r="E2351" i="6"/>
  <c r="E2352" i="6"/>
  <c r="E2353" i="6"/>
  <c r="E2354" i="6"/>
  <c r="E2355" i="6"/>
  <c r="E2356" i="6"/>
  <c r="E2357" i="6"/>
  <c r="E2358" i="6"/>
  <c r="E2359" i="6"/>
  <c r="E2360" i="6"/>
  <c r="E2361" i="6"/>
  <c r="E2362" i="6"/>
  <c r="E2363" i="6"/>
  <c r="E2364" i="6"/>
  <c r="E2365" i="6"/>
  <c r="E2366" i="6"/>
  <c r="E2367" i="6"/>
  <c r="E2368" i="6"/>
  <c r="E2369" i="6"/>
  <c r="E2370" i="6"/>
  <c r="E2371" i="6"/>
  <c r="E2372" i="6"/>
  <c r="E2373" i="6"/>
  <c r="E2374" i="6"/>
  <c r="E2375" i="6"/>
  <c r="E2376" i="6"/>
  <c r="E2377" i="6"/>
  <c r="E2378" i="6"/>
  <c r="E2379" i="6"/>
  <c r="E2380" i="6"/>
  <c r="E2381" i="6"/>
  <c r="E2382" i="6"/>
  <c r="E2383" i="6"/>
  <c r="E2384" i="6"/>
  <c r="E2385" i="6"/>
  <c r="E2386" i="6"/>
  <c r="E2387" i="6"/>
  <c r="E2388" i="6"/>
  <c r="E2389" i="6"/>
  <c r="E2390" i="6"/>
  <c r="E2391" i="6"/>
  <c r="E2392" i="6"/>
  <c r="E2393" i="6"/>
  <c r="E2394" i="6"/>
  <c r="E2395" i="6"/>
  <c r="E2396" i="6"/>
  <c r="E2397" i="6"/>
  <c r="E2398" i="6"/>
  <c r="E2399" i="6"/>
  <c r="E2400" i="6"/>
  <c r="E2401" i="6"/>
  <c r="E2402" i="6"/>
  <c r="E2403" i="6"/>
  <c r="E2404" i="6"/>
  <c r="E2405" i="6"/>
  <c r="E2406" i="6"/>
  <c r="E2407" i="6"/>
  <c r="E2408" i="6"/>
  <c r="E2409" i="6"/>
  <c r="E2410" i="6"/>
  <c r="E2411" i="6"/>
  <c r="E2412" i="6"/>
  <c r="E2413" i="6"/>
  <c r="E2414" i="6"/>
  <c r="E2415" i="6"/>
  <c r="E2416" i="6"/>
  <c r="E2417" i="6"/>
  <c r="E2418" i="6"/>
  <c r="E2419" i="6"/>
  <c r="E2420" i="6"/>
  <c r="E2421" i="6"/>
  <c r="E2422" i="6"/>
  <c r="E2423" i="6"/>
  <c r="E2424" i="6"/>
  <c r="E2425" i="6"/>
  <c r="E2426" i="6"/>
  <c r="E2427" i="6"/>
  <c r="E2428" i="6"/>
  <c r="E2429" i="6"/>
  <c r="E2430" i="6"/>
  <c r="E2431" i="6"/>
  <c r="E2432" i="6"/>
  <c r="E2433" i="6"/>
  <c r="E2434" i="6"/>
  <c r="E2435" i="6"/>
  <c r="E2436" i="6"/>
  <c r="E2437" i="6"/>
  <c r="E2438" i="6"/>
  <c r="E2439" i="6"/>
  <c r="E2440" i="6"/>
  <c r="E2441" i="6"/>
  <c r="E2442" i="6"/>
  <c r="E2443" i="6"/>
  <c r="E2444" i="6"/>
  <c r="E2445" i="6"/>
  <c r="E2446" i="6"/>
  <c r="E2447" i="6"/>
  <c r="E2448" i="6"/>
  <c r="E2449" i="6"/>
  <c r="E2450" i="6"/>
  <c r="E2451" i="6"/>
  <c r="E2452" i="6"/>
  <c r="E2453" i="6"/>
  <c r="E2454" i="6"/>
  <c r="E2455" i="6"/>
  <c r="E2456" i="6"/>
  <c r="E2457" i="6"/>
  <c r="E2458" i="6"/>
  <c r="E2459" i="6"/>
  <c r="E2460" i="6"/>
  <c r="E2461" i="6"/>
  <c r="E2462" i="6"/>
  <c r="E2463" i="6"/>
  <c r="E2464" i="6"/>
  <c r="E2465" i="6"/>
  <c r="E2466" i="6"/>
  <c r="E2467" i="6"/>
  <c r="E2468" i="6"/>
  <c r="E2469" i="6"/>
  <c r="E2470" i="6"/>
  <c r="E2471" i="6"/>
  <c r="E2472" i="6"/>
  <c r="E2473" i="6"/>
  <c r="E2474" i="6"/>
  <c r="E2475" i="6"/>
  <c r="E2476" i="6"/>
  <c r="E2477" i="6"/>
  <c r="E2478" i="6"/>
  <c r="E2479" i="6"/>
  <c r="E2480" i="6"/>
  <c r="E2481" i="6"/>
  <c r="E2482" i="6"/>
  <c r="E2483" i="6"/>
  <c r="E2484" i="6"/>
  <c r="E2485" i="6"/>
  <c r="E2486" i="6"/>
  <c r="E2487" i="6"/>
  <c r="E2488" i="6"/>
  <c r="E2489" i="6"/>
  <c r="E2490" i="6"/>
  <c r="E2491" i="6"/>
  <c r="E2492" i="6"/>
  <c r="E2493" i="6"/>
  <c r="E2494" i="6"/>
  <c r="E2495" i="6"/>
  <c r="E2496" i="6"/>
  <c r="E2497" i="6"/>
  <c r="E2498" i="6"/>
  <c r="E2499" i="6"/>
  <c r="E2500" i="6"/>
  <c r="E2501" i="6"/>
  <c r="E2502" i="6"/>
  <c r="E2503" i="6"/>
  <c r="E2504" i="6"/>
  <c r="E2505" i="6"/>
  <c r="E2506" i="6"/>
  <c r="E2507" i="6"/>
  <c r="E2508" i="6"/>
  <c r="E2509" i="6"/>
  <c r="E2510" i="6"/>
  <c r="E2511" i="6"/>
  <c r="E2512" i="6"/>
  <c r="E2513" i="6"/>
  <c r="E2514" i="6"/>
  <c r="E2515" i="6"/>
  <c r="E2516" i="6"/>
  <c r="E2517" i="6"/>
  <c r="E2518" i="6"/>
  <c r="E2519" i="6"/>
  <c r="E2520" i="6"/>
  <c r="E2521" i="6"/>
  <c r="E2522" i="6"/>
  <c r="E2523" i="6"/>
  <c r="E2524" i="6"/>
  <c r="E2525" i="6"/>
  <c r="E2526" i="6"/>
  <c r="E2527" i="6"/>
  <c r="E2528" i="6"/>
  <c r="E2529" i="6"/>
  <c r="E2530" i="6"/>
  <c r="E2531" i="6"/>
  <c r="E2532" i="6"/>
  <c r="E2533" i="6"/>
  <c r="E2534" i="6"/>
  <c r="E2535" i="6"/>
  <c r="E2536" i="6"/>
  <c r="E2537" i="6"/>
  <c r="E2538" i="6"/>
  <c r="E2539" i="6"/>
  <c r="E2540" i="6"/>
  <c r="E2541" i="6"/>
  <c r="E2542" i="6"/>
  <c r="E2543" i="6"/>
  <c r="E2544" i="6"/>
  <c r="E2545" i="6"/>
  <c r="E2546" i="6"/>
  <c r="E2547" i="6"/>
  <c r="E2548" i="6"/>
  <c r="E2549" i="6"/>
  <c r="E2550" i="6"/>
  <c r="E2551" i="6"/>
  <c r="E2552" i="6"/>
  <c r="E2553" i="6"/>
  <c r="E2554" i="6"/>
  <c r="E2555" i="6"/>
  <c r="E2556" i="6"/>
  <c r="E2557" i="6"/>
  <c r="E2558" i="6"/>
  <c r="E2559" i="6"/>
  <c r="E2560" i="6"/>
  <c r="E2561" i="6"/>
  <c r="E2562" i="6"/>
  <c r="E2563" i="6"/>
  <c r="E2564" i="6"/>
  <c r="E2565" i="6"/>
  <c r="E2566" i="6"/>
  <c r="E2567" i="6"/>
  <c r="E2568" i="6"/>
  <c r="E2569" i="6"/>
  <c r="E2570" i="6"/>
  <c r="E2571" i="6"/>
  <c r="E2572" i="6"/>
  <c r="E2573" i="6"/>
  <c r="E2574" i="6"/>
  <c r="E2575" i="6"/>
  <c r="E2576" i="6"/>
  <c r="E2577" i="6"/>
  <c r="E2578" i="6"/>
  <c r="E2579" i="6"/>
  <c r="E2580" i="6"/>
  <c r="E2581" i="6"/>
  <c r="E2582" i="6"/>
  <c r="E2583" i="6"/>
  <c r="E2584" i="6"/>
  <c r="E2585" i="6"/>
  <c r="E2586" i="6"/>
  <c r="E2587" i="6"/>
  <c r="E2588" i="6"/>
  <c r="E2589" i="6"/>
  <c r="E2590" i="6"/>
  <c r="E2591" i="6"/>
  <c r="E2592" i="6"/>
  <c r="E2593" i="6"/>
  <c r="E2594" i="6"/>
  <c r="E2595" i="6"/>
  <c r="E2596" i="6"/>
  <c r="E2597" i="6"/>
  <c r="E2598" i="6"/>
  <c r="E2599" i="6"/>
  <c r="E2600" i="6"/>
  <c r="E2601" i="6"/>
  <c r="E2602" i="6"/>
  <c r="E2603" i="6"/>
  <c r="E2604" i="6"/>
  <c r="E2605" i="6"/>
  <c r="E2606" i="6"/>
  <c r="E2607" i="6"/>
  <c r="E2608" i="6"/>
  <c r="E2609" i="6"/>
  <c r="E2610" i="6"/>
  <c r="E2611" i="6"/>
  <c r="E2612" i="6"/>
  <c r="E2613" i="6"/>
  <c r="E2614" i="6"/>
  <c r="E2615" i="6"/>
  <c r="E2616" i="6"/>
  <c r="E2617" i="6"/>
  <c r="E2618" i="6"/>
  <c r="E2619" i="6"/>
  <c r="E2620" i="6"/>
  <c r="E2621" i="6"/>
  <c r="E2622" i="6"/>
  <c r="E2623" i="6"/>
  <c r="E2624" i="6"/>
  <c r="E2625" i="6"/>
  <c r="E2626" i="6"/>
  <c r="E2627" i="6"/>
  <c r="E2628" i="6"/>
  <c r="E2629" i="6"/>
  <c r="E2630" i="6"/>
  <c r="E2631" i="6"/>
  <c r="E2632" i="6"/>
  <c r="E2633" i="6"/>
  <c r="E2634" i="6"/>
  <c r="E2635" i="6"/>
  <c r="E2636" i="6"/>
  <c r="E2637" i="6"/>
  <c r="E2638" i="6"/>
  <c r="E2639" i="6"/>
  <c r="E2640" i="6"/>
  <c r="E2641" i="6"/>
  <c r="E2642" i="6"/>
  <c r="E2643" i="6"/>
  <c r="E2644" i="6"/>
  <c r="E2645" i="6"/>
  <c r="E2646" i="6"/>
  <c r="E2647" i="6"/>
  <c r="E2648" i="6"/>
  <c r="E2649" i="6"/>
  <c r="E2650" i="6"/>
  <c r="E2651" i="6"/>
  <c r="E2652" i="6"/>
  <c r="E2653" i="6"/>
  <c r="E2654" i="6"/>
  <c r="E2655" i="6"/>
  <c r="E2656" i="6"/>
  <c r="E2657" i="6"/>
  <c r="E2658" i="6"/>
  <c r="E2659" i="6"/>
  <c r="E2660" i="6"/>
  <c r="E2661" i="6"/>
  <c r="E2662" i="6"/>
  <c r="E2663" i="6"/>
  <c r="E2664" i="6"/>
  <c r="E2665" i="6"/>
  <c r="E2666" i="6"/>
  <c r="E2667" i="6"/>
  <c r="E2668" i="6"/>
  <c r="E2669" i="6"/>
  <c r="E2670" i="6"/>
  <c r="E2671" i="6"/>
  <c r="E2672" i="6"/>
  <c r="E2673" i="6"/>
  <c r="E2674" i="6"/>
  <c r="E2675" i="6"/>
  <c r="E2676" i="6"/>
  <c r="E2677" i="6"/>
  <c r="E2678" i="6"/>
  <c r="E2679" i="6"/>
  <c r="E2680" i="6"/>
  <c r="E2681" i="6"/>
  <c r="E2682" i="6"/>
  <c r="E2683" i="6"/>
  <c r="E2684" i="6"/>
  <c r="E2685" i="6"/>
  <c r="E2686" i="6"/>
  <c r="E2687" i="6"/>
  <c r="E2688" i="6"/>
  <c r="E2689" i="6"/>
  <c r="E2690" i="6"/>
  <c r="E2691" i="6"/>
  <c r="E2692" i="6"/>
  <c r="E2693" i="6"/>
  <c r="E2694" i="6"/>
  <c r="E2695" i="6"/>
  <c r="E2696" i="6"/>
  <c r="E2697" i="6"/>
  <c r="E2698" i="6"/>
  <c r="E2699" i="6"/>
  <c r="E2700" i="6"/>
  <c r="E2701" i="6"/>
  <c r="E2702" i="6"/>
  <c r="E2703" i="6"/>
  <c r="E2704" i="6"/>
  <c r="E2705" i="6"/>
  <c r="E2706" i="6"/>
  <c r="E2707" i="6"/>
  <c r="E2708" i="6"/>
  <c r="E2709" i="6"/>
  <c r="E2710" i="6"/>
  <c r="E2711" i="6"/>
  <c r="E2712" i="6"/>
  <c r="E2713" i="6"/>
  <c r="E2714" i="6"/>
  <c r="E2715" i="6"/>
  <c r="E2716" i="6"/>
  <c r="E2717" i="6"/>
  <c r="E2718" i="6"/>
  <c r="E2719" i="6"/>
  <c r="E2720" i="6"/>
  <c r="E2721" i="6"/>
  <c r="E2722" i="6"/>
  <c r="E2723" i="6"/>
  <c r="E2724" i="6"/>
  <c r="E2725" i="6"/>
  <c r="E2726" i="6"/>
  <c r="E2727" i="6"/>
  <c r="E2728" i="6"/>
  <c r="E2729" i="6"/>
  <c r="E2730" i="6"/>
  <c r="E2731" i="6"/>
  <c r="E2732" i="6"/>
  <c r="E2733" i="6"/>
  <c r="E2734" i="6"/>
  <c r="E2735" i="6"/>
  <c r="E2736" i="6"/>
  <c r="E2737" i="6"/>
  <c r="E2738" i="6"/>
  <c r="E2739" i="6"/>
  <c r="E2740" i="6"/>
  <c r="E2741" i="6"/>
  <c r="E2742" i="6"/>
  <c r="E2743" i="6"/>
  <c r="E2744" i="6"/>
  <c r="E2745" i="6"/>
  <c r="E2746" i="6"/>
  <c r="E2747" i="6"/>
  <c r="E2748" i="6"/>
  <c r="E2749" i="6"/>
  <c r="E2750" i="6"/>
  <c r="E2751" i="6"/>
  <c r="E2752" i="6"/>
  <c r="E2753" i="6"/>
  <c r="E2754" i="6"/>
  <c r="E2755" i="6"/>
  <c r="E2756" i="6"/>
  <c r="E2757" i="6"/>
  <c r="E2758" i="6"/>
  <c r="E2759" i="6"/>
  <c r="E2760" i="6"/>
  <c r="E2761" i="6"/>
  <c r="E2762" i="6"/>
  <c r="E2763" i="6"/>
  <c r="E2764" i="6"/>
  <c r="E2765" i="6"/>
  <c r="E2766" i="6"/>
  <c r="E2767" i="6"/>
  <c r="E2768" i="6"/>
  <c r="E2769" i="6"/>
  <c r="E2770" i="6"/>
  <c r="E2771" i="6"/>
  <c r="E2772" i="6"/>
  <c r="E2773" i="6"/>
  <c r="E2774" i="6"/>
  <c r="E2775" i="6"/>
  <c r="E2776" i="6"/>
  <c r="E2777" i="6"/>
  <c r="E2778" i="6"/>
  <c r="E2779" i="6"/>
  <c r="E2780" i="6"/>
  <c r="E2781" i="6"/>
  <c r="E2782" i="6"/>
  <c r="E2783" i="6"/>
  <c r="E2784" i="6"/>
  <c r="E2785" i="6"/>
  <c r="E2786" i="6"/>
  <c r="E2787" i="6"/>
  <c r="E2788" i="6"/>
  <c r="E2789" i="6"/>
  <c r="E2790" i="6"/>
  <c r="E2791" i="6"/>
  <c r="E2792" i="6"/>
  <c r="E2793" i="6"/>
  <c r="E2794" i="6"/>
  <c r="E2795" i="6"/>
  <c r="E2796" i="6"/>
  <c r="E2797" i="6"/>
  <c r="E2798" i="6"/>
  <c r="E2799" i="6"/>
  <c r="E2800" i="6"/>
  <c r="E2801" i="6"/>
  <c r="E2802" i="6"/>
  <c r="E2803" i="6"/>
  <c r="E2804" i="6"/>
  <c r="E2805" i="6"/>
  <c r="E2806" i="6"/>
  <c r="E2807" i="6"/>
  <c r="E2808" i="6"/>
  <c r="E2809" i="6"/>
  <c r="E2810" i="6"/>
  <c r="E2811" i="6"/>
  <c r="E2812" i="6"/>
  <c r="E2813" i="6"/>
  <c r="E2814" i="6"/>
  <c r="E2815" i="6"/>
  <c r="E2816" i="6"/>
  <c r="E2817" i="6"/>
  <c r="E2818" i="6"/>
  <c r="E2819" i="6"/>
  <c r="E2820" i="6"/>
  <c r="E2821" i="6"/>
  <c r="E2822" i="6"/>
  <c r="E2823" i="6"/>
  <c r="E2824" i="6"/>
  <c r="E2825" i="6"/>
  <c r="E2826" i="6"/>
  <c r="E2827" i="6"/>
  <c r="E2828" i="6"/>
  <c r="E2829" i="6"/>
  <c r="E2830" i="6"/>
  <c r="E2831" i="6"/>
  <c r="E2832" i="6"/>
  <c r="E2833" i="6"/>
  <c r="E2834" i="6"/>
  <c r="E2835" i="6"/>
  <c r="E2836" i="6"/>
  <c r="E2837" i="6"/>
  <c r="E2838" i="6"/>
  <c r="E2839" i="6"/>
  <c r="E2840" i="6"/>
  <c r="E2841" i="6"/>
  <c r="E2842" i="6"/>
  <c r="E2843" i="6"/>
  <c r="E2844" i="6"/>
  <c r="E2845" i="6"/>
  <c r="E2846" i="6"/>
  <c r="E2847" i="6"/>
  <c r="E2848" i="6"/>
  <c r="E2849" i="6"/>
  <c r="E2850" i="6"/>
  <c r="E2851" i="6"/>
  <c r="E2852" i="6"/>
  <c r="E2853" i="6"/>
  <c r="E2854" i="6"/>
  <c r="E2855" i="6"/>
  <c r="E2856" i="6"/>
  <c r="E2857" i="6"/>
  <c r="E2858" i="6"/>
  <c r="E2859" i="6"/>
  <c r="E2860" i="6"/>
  <c r="E2861" i="6"/>
  <c r="E2862" i="6"/>
  <c r="E2863" i="6"/>
  <c r="E2864" i="6"/>
  <c r="E2865" i="6"/>
  <c r="E2866" i="6"/>
  <c r="E2867" i="6"/>
  <c r="E2868" i="6"/>
  <c r="E2869" i="6"/>
  <c r="E2870" i="6"/>
  <c r="E2871" i="6"/>
  <c r="E2872" i="6"/>
  <c r="E2873" i="6"/>
  <c r="E2874" i="6"/>
  <c r="E2875" i="6"/>
  <c r="E2876" i="6"/>
  <c r="E2877" i="6"/>
  <c r="E2878" i="6"/>
  <c r="E2879" i="6"/>
  <c r="E2880" i="6"/>
  <c r="E2881" i="6"/>
  <c r="E2882" i="6"/>
  <c r="E2883" i="6"/>
  <c r="E2884" i="6"/>
  <c r="E2885" i="6"/>
  <c r="E2886" i="6"/>
  <c r="E2887" i="6"/>
  <c r="E2888" i="6"/>
  <c r="E2889" i="6"/>
  <c r="E2890" i="6"/>
  <c r="E2891" i="6"/>
  <c r="E2892" i="6"/>
  <c r="E2893" i="6"/>
  <c r="E2894" i="6"/>
  <c r="E2895" i="6"/>
  <c r="E2896" i="6"/>
  <c r="E2897" i="6"/>
  <c r="E2898" i="6"/>
  <c r="E2899" i="6"/>
  <c r="E2900" i="6"/>
  <c r="E2901" i="6"/>
  <c r="E2902" i="6"/>
  <c r="E2903" i="6"/>
  <c r="E2904" i="6"/>
  <c r="E2905" i="6"/>
  <c r="E2906" i="6"/>
  <c r="E2907" i="6"/>
  <c r="E2908" i="6"/>
  <c r="E2909" i="6"/>
  <c r="E2910" i="6"/>
  <c r="E2911" i="6"/>
  <c r="E2912" i="6"/>
  <c r="E2913" i="6"/>
  <c r="E2914" i="6"/>
  <c r="E2915" i="6"/>
  <c r="E2916" i="6"/>
  <c r="E2917" i="6"/>
  <c r="E2918" i="6"/>
  <c r="E2919" i="6"/>
  <c r="E2920" i="6"/>
  <c r="E2921" i="6"/>
  <c r="E2922" i="6"/>
  <c r="E2923" i="6"/>
  <c r="E2924" i="6"/>
  <c r="E2925" i="6"/>
  <c r="E2926" i="6"/>
  <c r="E2927" i="6"/>
  <c r="E2928" i="6"/>
  <c r="E2929" i="6"/>
  <c r="E2930" i="6"/>
  <c r="E2931" i="6"/>
  <c r="E2932" i="6"/>
  <c r="E2933" i="6"/>
  <c r="E2934" i="6"/>
  <c r="E2935" i="6"/>
  <c r="E2936" i="6"/>
  <c r="E2937" i="6"/>
  <c r="E2938" i="6"/>
  <c r="E2939" i="6"/>
  <c r="E2940" i="6"/>
  <c r="E2941" i="6"/>
  <c r="E2942" i="6"/>
  <c r="E2943" i="6"/>
  <c r="E2944" i="6"/>
  <c r="E2945" i="6"/>
  <c r="E2946" i="6"/>
  <c r="E2947" i="6"/>
  <c r="E2948" i="6"/>
  <c r="E2949" i="6"/>
  <c r="E2950" i="6"/>
  <c r="E2951" i="6"/>
  <c r="E2952" i="6"/>
  <c r="E2953" i="6"/>
  <c r="E2954" i="6"/>
  <c r="E2955" i="6"/>
  <c r="E2956" i="6"/>
  <c r="E2957" i="6"/>
  <c r="E2958" i="6"/>
  <c r="E2959" i="6"/>
  <c r="E2960" i="6"/>
  <c r="E2961" i="6"/>
  <c r="E2962" i="6"/>
  <c r="E2963" i="6"/>
  <c r="E2964" i="6"/>
  <c r="E2965" i="6"/>
  <c r="E2966" i="6"/>
  <c r="E2967" i="6"/>
  <c r="E2968" i="6"/>
  <c r="E2969" i="6"/>
  <c r="E2970" i="6"/>
  <c r="E2971" i="6"/>
  <c r="E2972" i="6"/>
  <c r="E2973" i="6"/>
  <c r="E2974" i="6"/>
  <c r="E2975" i="6"/>
  <c r="E2976" i="6"/>
  <c r="E2977" i="6"/>
  <c r="E2978" i="6"/>
  <c r="E2979" i="6"/>
  <c r="E2980" i="6"/>
  <c r="E2981" i="6"/>
  <c r="E2982" i="6"/>
  <c r="E2983" i="6"/>
  <c r="E2984" i="6"/>
  <c r="E2985" i="6"/>
  <c r="E2986" i="6"/>
  <c r="E2987" i="6"/>
  <c r="E2988" i="6"/>
  <c r="E2989" i="6"/>
  <c r="E2990" i="6"/>
  <c r="E2991" i="6"/>
  <c r="E2992" i="6"/>
  <c r="E2993" i="6"/>
  <c r="E2994" i="6"/>
  <c r="E2995" i="6"/>
  <c r="E2996" i="6"/>
  <c r="E2997" i="6"/>
  <c r="E2998" i="6"/>
  <c r="E2999" i="6"/>
  <c r="E3000" i="6"/>
  <c r="E3001" i="6"/>
  <c r="E3002" i="6"/>
  <c r="E3003" i="6"/>
  <c r="E3004" i="6"/>
  <c r="E3005" i="6"/>
  <c r="E3006" i="6"/>
  <c r="E3007" i="6"/>
  <c r="E3008" i="6"/>
  <c r="E3009" i="6"/>
  <c r="E3010" i="6"/>
  <c r="E3011" i="6"/>
  <c r="E3012" i="6"/>
  <c r="E3013" i="6"/>
  <c r="E3014" i="6"/>
  <c r="E3015" i="6"/>
  <c r="E3016" i="6"/>
  <c r="E3017" i="6"/>
  <c r="E3018" i="6"/>
  <c r="E3019" i="6"/>
  <c r="E3020" i="6"/>
  <c r="E3021" i="6"/>
  <c r="E3022" i="6"/>
  <c r="E3023" i="6"/>
  <c r="E3024" i="6"/>
  <c r="E3025" i="6"/>
  <c r="E3026" i="6"/>
  <c r="E3027" i="6"/>
  <c r="E3028" i="6"/>
  <c r="E3029" i="6"/>
  <c r="E3030" i="6"/>
  <c r="E3031" i="6"/>
  <c r="E3032" i="6"/>
  <c r="E3033" i="6"/>
  <c r="E3034" i="6"/>
  <c r="E3035" i="6"/>
  <c r="E3036" i="6"/>
  <c r="E3037" i="6"/>
  <c r="E3038" i="6"/>
  <c r="E3039" i="6"/>
  <c r="E3040" i="6"/>
  <c r="E3041" i="6"/>
  <c r="E3042" i="6"/>
  <c r="E3043" i="6"/>
  <c r="E3044" i="6"/>
  <c r="E3045" i="6"/>
  <c r="E3046" i="6"/>
  <c r="E3047" i="6"/>
  <c r="E3048" i="6"/>
  <c r="E3049" i="6"/>
  <c r="E3050" i="6"/>
  <c r="E3051" i="6"/>
  <c r="E3052" i="6"/>
  <c r="E3053" i="6"/>
  <c r="E3054" i="6"/>
  <c r="E3055" i="6"/>
  <c r="E3056" i="6"/>
  <c r="E3057" i="6"/>
  <c r="E3058" i="6"/>
  <c r="E3059" i="6"/>
  <c r="E3060" i="6"/>
  <c r="E3061" i="6"/>
  <c r="E3062" i="6"/>
  <c r="E3063" i="6"/>
  <c r="E3064" i="6"/>
  <c r="E3065" i="6"/>
  <c r="E3066" i="6"/>
  <c r="E3067" i="6"/>
  <c r="E3068" i="6"/>
  <c r="E3069" i="6"/>
  <c r="E3070" i="6"/>
  <c r="E3071" i="6"/>
  <c r="E3072" i="6"/>
  <c r="E3073" i="6"/>
  <c r="E3074" i="6"/>
  <c r="E3075" i="6"/>
  <c r="E3076" i="6"/>
  <c r="E3077" i="6"/>
  <c r="E3078" i="6"/>
  <c r="E3079" i="6"/>
  <c r="E3080" i="6"/>
  <c r="E3081" i="6"/>
  <c r="E3082" i="6"/>
  <c r="E3083" i="6"/>
  <c r="E3084" i="6"/>
  <c r="E3085" i="6"/>
  <c r="E3086" i="6"/>
  <c r="E3087" i="6"/>
  <c r="E3088" i="6"/>
  <c r="E3089" i="6"/>
  <c r="E3090" i="6"/>
  <c r="E3091" i="6"/>
  <c r="E3092" i="6"/>
  <c r="E3093" i="6"/>
  <c r="E3094" i="6"/>
  <c r="E3095" i="6"/>
  <c r="E3096" i="6"/>
  <c r="E3097" i="6"/>
  <c r="E3098" i="6"/>
  <c r="E3099" i="6"/>
  <c r="E3100" i="6"/>
  <c r="E3101" i="6"/>
  <c r="E3102" i="6"/>
  <c r="E3103" i="6"/>
  <c r="E3104" i="6"/>
  <c r="E3105" i="6"/>
  <c r="E3106" i="6"/>
  <c r="E3107" i="6"/>
  <c r="E3108" i="6"/>
  <c r="E3109" i="6"/>
  <c r="E3110" i="6"/>
  <c r="E3111" i="6"/>
  <c r="E3112" i="6"/>
  <c r="E3113" i="6"/>
  <c r="E3114" i="6"/>
  <c r="E3115" i="6"/>
  <c r="E3116" i="6"/>
  <c r="E3117" i="6"/>
  <c r="E3118" i="6"/>
  <c r="E3119" i="6"/>
  <c r="E3120" i="6"/>
  <c r="E3121" i="6"/>
  <c r="E3122" i="6"/>
  <c r="E3123" i="6"/>
  <c r="E3124" i="6"/>
  <c r="E3125" i="6"/>
  <c r="E3126" i="6"/>
  <c r="E3127" i="6"/>
  <c r="E3128" i="6"/>
  <c r="E3129" i="6"/>
  <c r="E3130" i="6"/>
  <c r="E3131" i="6"/>
  <c r="E3132" i="6"/>
  <c r="E3133" i="6"/>
  <c r="E3134" i="6"/>
  <c r="E3135" i="6"/>
  <c r="E3136" i="6"/>
  <c r="E3137" i="6"/>
  <c r="E3138" i="6"/>
  <c r="E3139" i="6"/>
  <c r="E3140" i="6"/>
  <c r="E3141" i="6"/>
  <c r="E3142" i="6"/>
  <c r="E3143" i="6"/>
  <c r="E3144" i="6"/>
  <c r="E3145" i="6"/>
  <c r="E3146" i="6"/>
  <c r="E3147" i="6"/>
  <c r="E3148" i="6"/>
  <c r="E3149" i="6"/>
  <c r="E3150" i="6"/>
  <c r="E3151" i="6"/>
  <c r="E3152" i="6"/>
  <c r="E3153" i="6"/>
  <c r="E3154" i="6"/>
  <c r="E3155" i="6"/>
  <c r="E3156" i="6"/>
  <c r="E3157" i="6"/>
  <c r="E3158" i="6"/>
  <c r="E3159" i="6"/>
  <c r="E3160" i="6"/>
  <c r="E3161" i="6"/>
  <c r="E3162" i="6"/>
  <c r="E3163" i="6"/>
  <c r="E3164" i="6"/>
  <c r="E3165" i="6"/>
  <c r="E3166" i="6"/>
  <c r="E3167" i="6"/>
  <c r="E3168" i="6"/>
  <c r="E3169" i="6"/>
  <c r="E3170" i="6"/>
  <c r="E3171" i="6"/>
  <c r="E3172" i="6"/>
  <c r="E3173" i="6"/>
  <c r="E3174" i="6"/>
  <c r="E3175" i="6"/>
  <c r="E3176" i="6"/>
  <c r="E3177" i="6"/>
  <c r="E3178" i="6"/>
  <c r="E3179" i="6"/>
  <c r="E3180" i="6"/>
  <c r="E3181" i="6"/>
  <c r="E3182" i="6"/>
  <c r="E3183" i="6"/>
  <c r="E3184" i="6"/>
  <c r="E3185" i="6"/>
  <c r="E3186" i="6"/>
  <c r="E3187" i="6"/>
  <c r="E3188" i="6"/>
  <c r="E3189" i="6"/>
  <c r="E3190" i="6"/>
  <c r="E3191" i="6"/>
  <c r="E3192" i="6"/>
  <c r="E3193" i="6"/>
  <c r="E3194" i="6"/>
  <c r="E3195" i="6"/>
  <c r="E3196" i="6"/>
  <c r="E3197" i="6"/>
  <c r="E3198" i="6"/>
  <c r="E3199" i="6"/>
  <c r="E3200" i="6"/>
  <c r="E3201" i="6"/>
  <c r="E3202" i="6"/>
  <c r="E3203" i="6"/>
  <c r="E3204" i="6"/>
  <c r="E3205" i="6"/>
  <c r="E3206" i="6"/>
  <c r="E3207" i="6"/>
  <c r="E3208" i="6"/>
  <c r="E3209" i="6"/>
  <c r="E3210" i="6"/>
  <c r="E3211" i="6"/>
  <c r="E3212" i="6"/>
  <c r="E3213" i="6"/>
  <c r="E3214" i="6"/>
  <c r="E3215" i="6"/>
  <c r="E3216" i="6"/>
  <c r="E3217" i="6"/>
  <c r="E3218" i="6"/>
  <c r="E3219" i="6"/>
  <c r="E3220" i="6"/>
  <c r="E3221" i="6"/>
  <c r="E3222" i="6"/>
  <c r="E3223" i="6"/>
  <c r="E3224" i="6"/>
  <c r="E3225" i="6"/>
  <c r="E3226" i="6"/>
  <c r="E3227" i="6"/>
  <c r="E3228" i="6"/>
  <c r="E3229" i="6"/>
  <c r="E3230" i="6"/>
  <c r="E3231" i="6"/>
  <c r="E3232" i="6"/>
  <c r="E3233" i="6"/>
  <c r="E3234" i="6"/>
  <c r="E3235" i="6"/>
  <c r="E3236" i="6"/>
  <c r="E3237" i="6"/>
  <c r="E3238" i="6"/>
  <c r="E3239" i="6"/>
  <c r="E3240" i="6"/>
  <c r="E3241" i="6"/>
  <c r="E3242" i="6"/>
  <c r="E3243" i="6"/>
  <c r="E3244" i="6"/>
  <c r="E3245" i="6"/>
  <c r="E3246" i="6"/>
  <c r="E3247" i="6"/>
  <c r="E3248" i="6"/>
  <c r="E3249" i="6"/>
  <c r="E3250" i="6"/>
  <c r="E3251" i="6"/>
  <c r="E3252" i="6"/>
  <c r="E3253" i="6"/>
  <c r="E3254" i="6"/>
  <c r="E3255" i="6"/>
  <c r="E3256" i="6"/>
  <c r="E3257" i="6"/>
  <c r="E3258" i="6"/>
  <c r="E3259" i="6"/>
  <c r="E3260" i="6"/>
  <c r="E3261" i="6"/>
  <c r="E3262" i="6"/>
  <c r="E3263" i="6"/>
  <c r="E3264" i="6"/>
  <c r="E3265" i="6"/>
  <c r="E3266" i="6"/>
  <c r="E3267" i="6"/>
  <c r="E3268" i="6"/>
  <c r="E3269" i="6"/>
  <c r="E3270" i="6"/>
  <c r="E3271" i="6"/>
  <c r="E3272" i="6"/>
  <c r="E3273" i="6"/>
  <c r="E3274" i="6"/>
  <c r="E3275" i="6"/>
  <c r="E3276" i="6"/>
  <c r="E3277" i="6"/>
  <c r="E3278" i="6"/>
  <c r="E3279" i="6"/>
  <c r="E3280" i="6"/>
  <c r="E3281" i="6"/>
  <c r="E3282" i="6"/>
  <c r="E3283" i="6"/>
  <c r="E3284" i="6"/>
  <c r="E3285" i="6"/>
  <c r="E3286" i="6"/>
  <c r="E3287" i="6"/>
  <c r="E3288" i="6"/>
  <c r="E3289" i="6"/>
  <c r="E3290" i="6"/>
  <c r="E3291" i="6"/>
  <c r="E3292" i="6"/>
  <c r="E3293" i="6"/>
  <c r="E3294" i="6"/>
  <c r="E3295" i="6"/>
  <c r="E3296" i="6"/>
  <c r="E3297" i="6"/>
  <c r="E3298" i="6"/>
  <c r="E3299" i="6"/>
  <c r="E3300" i="6"/>
  <c r="E3301" i="6"/>
  <c r="E3302" i="6"/>
  <c r="E3303" i="6"/>
  <c r="E3304" i="6"/>
  <c r="E3305" i="6"/>
  <c r="E3306" i="6"/>
  <c r="E3307" i="6"/>
  <c r="E3308" i="6"/>
  <c r="E3309" i="6"/>
  <c r="E3310" i="6"/>
  <c r="E3311" i="6"/>
  <c r="E3312" i="6"/>
  <c r="E3313" i="6"/>
  <c r="E3314" i="6"/>
  <c r="E3315" i="6"/>
  <c r="E3316" i="6"/>
  <c r="E3317" i="6"/>
  <c r="E3318" i="6"/>
  <c r="E3319" i="6"/>
  <c r="E3320" i="6"/>
  <c r="E3321" i="6"/>
  <c r="E3322" i="6"/>
  <c r="E3323" i="6"/>
  <c r="E3324" i="6"/>
  <c r="E3325" i="6"/>
  <c r="E3326" i="6"/>
  <c r="E3327" i="6"/>
  <c r="E3328" i="6"/>
  <c r="E3329" i="6"/>
  <c r="E3330" i="6"/>
  <c r="E3331" i="6"/>
  <c r="E3332" i="6"/>
  <c r="E3333" i="6"/>
  <c r="E3334" i="6"/>
  <c r="E3335" i="6"/>
  <c r="E3336" i="6"/>
  <c r="E3337" i="6"/>
  <c r="E3338" i="6"/>
  <c r="E3339" i="6"/>
  <c r="E3340" i="6"/>
  <c r="E3341" i="6"/>
  <c r="E3342" i="6"/>
  <c r="E3343" i="6"/>
  <c r="E3344" i="6"/>
  <c r="E3345" i="6"/>
  <c r="E3346" i="6"/>
  <c r="E3347" i="6"/>
  <c r="E3348" i="6"/>
  <c r="E3349" i="6"/>
  <c r="E3350" i="6"/>
  <c r="E3351" i="6"/>
  <c r="E3352" i="6"/>
  <c r="E3353" i="6"/>
  <c r="E3354" i="6"/>
  <c r="E3355" i="6"/>
  <c r="E3356" i="6"/>
  <c r="E3357" i="6"/>
  <c r="E3358" i="6"/>
  <c r="E3359" i="6"/>
  <c r="E3360" i="6"/>
  <c r="E3361" i="6"/>
  <c r="E3362" i="6"/>
  <c r="E3363" i="6"/>
  <c r="E3364" i="6"/>
  <c r="E3365" i="6"/>
  <c r="E3366" i="6"/>
  <c r="E3367" i="6"/>
  <c r="E3368" i="6"/>
  <c r="E3369" i="6"/>
  <c r="E3370" i="6"/>
  <c r="E3371" i="6"/>
  <c r="E3372" i="6"/>
  <c r="E3373" i="6"/>
  <c r="E3374" i="6"/>
  <c r="E3375" i="6"/>
  <c r="E3376" i="6"/>
  <c r="E3377" i="6"/>
  <c r="E3378" i="6"/>
  <c r="E3379" i="6"/>
  <c r="E3380" i="6"/>
  <c r="E3381" i="6"/>
  <c r="E3382" i="6"/>
  <c r="E3383" i="6"/>
  <c r="E3384" i="6"/>
  <c r="E3385" i="6"/>
  <c r="E3386" i="6"/>
  <c r="E3387" i="6"/>
  <c r="E3388" i="6"/>
  <c r="E3389" i="6"/>
  <c r="E3390" i="6"/>
  <c r="E3391" i="6"/>
  <c r="E3392" i="6"/>
  <c r="E3393" i="6"/>
  <c r="E3394" i="6"/>
  <c r="E3395" i="6"/>
  <c r="E3396" i="6"/>
  <c r="E3397" i="6"/>
  <c r="E3398" i="6"/>
  <c r="E3399" i="6"/>
  <c r="E3400" i="6"/>
  <c r="E3401" i="6"/>
  <c r="E3402" i="6"/>
  <c r="E3403" i="6"/>
  <c r="E3404" i="6"/>
  <c r="E3405" i="6"/>
  <c r="E3406" i="6"/>
  <c r="E3407" i="6"/>
  <c r="E3408" i="6"/>
  <c r="E3409" i="6"/>
  <c r="E3410" i="6"/>
  <c r="E3411" i="6"/>
  <c r="E3412" i="6"/>
  <c r="E3413" i="6"/>
  <c r="E3414" i="6"/>
  <c r="E3415" i="6"/>
  <c r="E3416" i="6"/>
  <c r="E3417" i="6"/>
  <c r="E3418" i="6"/>
  <c r="E3419" i="6"/>
  <c r="E3420" i="6"/>
  <c r="E3421" i="6"/>
  <c r="E3422" i="6"/>
  <c r="E3423" i="6"/>
  <c r="E3424" i="6"/>
  <c r="E3425" i="6"/>
  <c r="E3426" i="6"/>
  <c r="E3427" i="6"/>
  <c r="E3428" i="6"/>
  <c r="E3429" i="6"/>
  <c r="E3430" i="6"/>
  <c r="E3431" i="6"/>
  <c r="E3432" i="6"/>
  <c r="E3433" i="6"/>
  <c r="E3434" i="6"/>
  <c r="E3435" i="6"/>
  <c r="E3436" i="6"/>
  <c r="E3437" i="6"/>
  <c r="E3438" i="6"/>
  <c r="E3439" i="6"/>
  <c r="E3440" i="6"/>
  <c r="E3441" i="6"/>
  <c r="E3442" i="6"/>
  <c r="E3443" i="6"/>
  <c r="E3444" i="6"/>
  <c r="E3445" i="6"/>
  <c r="E3446" i="6"/>
  <c r="E3447" i="6"/>
  <c r="E3448" i="6"/>
  <c r="E3449" i="6"/>
  <c r="E3450" i="6"/>
  <c r="E3451" i="6"/>
  <c r="E3452" i="6"/>
  <c r="E3453" i="6"/>
  <c r="E3454" i="6"/>
  <c r="E3455" i="6"/>
  <c r="E3456" i="6"/>
  <c r="E3457" i="6"/>
  <c r="E3458" i="6"/>
  <c r="E3459" i="6"/>
  <c r="E3460" i="6"/>
  <c r="E3461" i="6"/>
  <c r="E3462" i="6"/>
  <c r="E3463" i="6"/>
  <c r="E3464" i="6"/>
  <c r="E3465" i="6"/>
  <c r="E3466" i="6"/>
  <c r="E3467" i="6"/>
  <c r="E3468" i="6"/>
  <c r="E3469" i="6"/>
  <c r="E3470" i="6"/>
  <c r="E3471" i="6"/>
  <c r="E3472" i="6"/>
  <c r="E3473" i="6"/>
  <c r="E3474" i="6"/>
  <c r="E3475" i="6"/>
  <c r="E3476" i="6"/>
  <c r="E3477" i="6"/>
  <c r="E3478" i="6"/>
  <c r="E3479" i="6"/>
  <c r="E3480" i="6"/>
  <c r="E3481" i="6"/>
  <c r="E3482" i="6"/>
  <c r="E3483" i="6"/>
  <c r="E3484" i="6"/>
  <c r="E3485" i="6"/>
  <c r="E3486" i="6"/>
  <c r="E3487" i="6"/>
  <c r="E3488" i="6"/>
  <c r="E3489" i="6"/>
  <c r="E3490" i="6"/>
  <c r="E3491" i="6"/>
  <c r="E3492" i="6"/>
  <c r="E3493" i="6"/>
  <c r="E3494" i="6"/>
  <c r="E3495" i="6"/>
  <c r="E3496" i="6"/>
  <c r="E3497" i="6"/>
  <c r="E3498" i="6"/>
  <c r="E3499" i="6"/>
  <c r="E3500" i="6"/>
  <c r="E3501" i="6"/>
  <c r="E3502" i="6"/>
  <c r="E3503" i="6"/>
  <c r="E3504" i="6"/>
  <c r="E3505" i="6"/>
  <c r="E3506" i="6"/>
  <c r="E3507" i="6"/>
  <c r="E3508" i="6"/>
  <c r="E3509" i="6"/>
  <c r="E3510" i="6"/>
  <c r="E3511" i="6"/>
  <c r="E3512" i="6"/>
  <c r="E3513" i="6"/>
  <c r="E3514" i="6"/>
  <c r="E3515" i="6"/>
  <c r="E3516" i="6"/>
  <c r="E3517" i="6"/>
  <c r="E3518" i="6"/>
  <c r="E3519" i="6"/>
  <c r="E3520" i="6"/>
  <c r="E3521" i="6"/>
  <c r="E3522" i="6"/>
  <c r="E3523" i="6"/>
  <c r="E3524" i="6"/>
  <c r="E3525" i="6"/>
  <c r="E3526" i="6"/>
  <c r="E3527" i="6"/>
  <c r="E3528" i="6"/>
  <c r="E3529" i="6"/>
  <c r="E3530" i="6"/>
  <c r="E3531" i="6"/>
  <c r="E3532" i="6"/>
  <c r="E3533" i="6"/>
  <c r="E3534" i="6"/>
  <c r="E3535" i="6"/>
  <c r="E3536" i="6"/>
  <c r="E3537" i="6"/>
  <c r="E3538" i="6"/>
  <c r="E3539" i="6"/>
  <c r="E3540" i="6"/>
  <c r="E3541" i="6"/>
  <c r="E3542" i="6"/>
  <c r="E3543" i="6"/>
  <c r="E3544" i="6"/>
  <c r="E3545" i="6"/>
  <c r="E3546" i="6"/>
  <c r="E3547" i="6"/>
  <c r="E3548" i="6"/>
  <c r="E3549" i="6"/>
  <c r="E3550" i="6"/>
  <c r="E3551" i="6"/>
  <c r="E3552" i="6"/>
  <c r="E3553" i="6"/>
  <c r="E3554" i="6"/>
  <c r="E3555" i="6"/>
  <c r="E3556" i="6"/>
  <c r="E3557" i="6"/>
  <c r="E3558" i="6"/>
  <c r="E3559" i="6"/>
  <c r="E3560" i="6"/>
  <c r="E3561" i="6"/>
  <c r="E3562" i="6"/>
  <c r="E3563" i="6"/>
  <c r="E3564" i="6"/>
  <c r="E3565" i="6"/>
  <c r="E3566" i="6"/>
  <c r="E3567" i="6"/>
  <c r="E3568" i="6"/>
  <c r="E3569" i="6"/>
  <c r="E3570" i="6"/>
  <c r="E3571" i="6"/>
  <c r="E3572" i="6"/>
  <c r="E3573" i="6"/>
  <c r="E3574" i="6"/>
  <c r="E3575" i="6"/>
  <c r="E3576" i="6"/>
  <c r="E3577" i="6"/>
  <c r="E3578" i="6"/>
  <c r="E3579" i="6"/>
  <c r="E3580" i="6"/>
  <c r="E3581" i="6"/>
  <c r="E3582" i="6"/>
  <c r="E3583" i="6"/>
  <c r="E3584" i="6"/>
  <c r="E3585" i="6"/>
  <c r="E3586" i="6"/>
  <c r="E3587" i="6"/>
  <c r="E3588" i="6"/>
  <c r="E3589" i="6"/>
  <c r="E3590" i="6"/>
  <c r="E3591" i="6"/>
  <c r="E3592" i="6"/>
  <c r="E3593" i="6"/>
  <c r="E3594" i="6"/>
  <c r="E3595" i="6"/>
  <c r="E3596" i="6"/>
  <c r="E3597" i="6"/>
  <c r="E3598" i="6"/>
  <c r="E3599" i="6"/>
  <c r="E3600" i="6"/>
  <c r="E3601" i="6"/>
  <c r="E3602" i="6"/>
  <c r="E3603" i="6"/>
  <c r="E3604" i="6"/>
  <c r="E3605" i="6"/>
  <c r="E3606" i="6"/>
  <c r="E3607" i="6"/>
  <c r="E3608" i="6"/>
  <c r="E3609" i="6"/>
  <c r="E3610" i="6"/>
  <c r="E3611" i="6"/>
  <c r="E3612" i="6"/>
  <c r="E3613" i="6"/>
  <c r="E3614" i="6"/>
  <c r="E3615" i="6"/>
  <c r="E3616" i="6"/>
  <c r="E3617" i="6"/>
  <c r="E3618" i="6"/>
  <c r="E3619" i="6"/>
  <c r="E3620" i="6"/>
  <c r="E3621" i="6"/>
  <c r="E3622" i="6"/>
  <c r="E3623" i="6"/>
  <c r="E3624" i="6"/>
  <c r="E3625" i="6"/>
  <c r="E3626" i="6"/>
  <c r="E3627" i="6"/>
  <c r="E3628" i="6"/>
  <c r="E3629" i="6"/>
  <c r="E3630" i="6"/>
  <c r="E3631" i="6"/>
  <c r="E3632" i="6"/>
  <c r="E3633" i="6"/>
  <c r="E3634" i="6"/>
  <c r="E3635" i="6"/>
  <c r="E3636" i="6"/>
  <c r="E3637" i="6"/>
  <c r="E3638" i="6"/>
  <c r="E3639" i="6"/>
  <c r="E3640" i="6"/>
  <c r="E3641" i="6"/>
  <c r="E3642" i="6"/>
  <c r="E3643" i="6"/>
  <c r="E3644" i="6"/>
  <c r="E3645" i="6"/>
  <c r="E3646" i="6"/>
  <c r="E3647" i="6"/>
  <c r="E3648" i="6"/>
  <c r="E3649" i="6"/>
  <c r="E3650" i="6"/>
  <c r="E3651" i="6"/>
  <c r="E3652" i="6"/>
  <c r="E3653" i="6"/>
  <c r="E3654" i="6"/>
  <c r="E3655" i="6"/>
  <c r="E3656" i="6"/>
  <c r="E3657" i="6"/>
  <c r="E3658" i="6"/>
  <c r="E3659" i="6"/>
  <c r="E3660" i="6"/>
  <c r="E3661" i="6"/>
  <c r="E3662" i="6"/>
  <c r="E3663" i="6"/>
  <c r="E3664" i="6"/>
  <c r="E3665" i="6"/>
  <c r="E3666" i="6"/>
  <c r="E3667" i="6"/>
  <c r="E3668" i="6"/>
  <c r="E3669" i="6"/>
  <c r="E3670" i="6"/>
  <c r="E3671" i="6"/>
  <c r="E3672" i="6"/>
  <c r="E3673" i="6"/>
  <c r="E3674" i="6"/>
  <c r="E3675" i="6"/>
  <c r="E3676" i="6"/>
  <c r="E3677" i="6"/>
  <c r="E3678" i="6"/>
  <c r="E3679" i="6"/>
  <c r="E3680" i="6"/>
  <c r="E3681" i="6"/>
  <c r="E3682" i="6"/>
  <c r="E3683" i="6"/>
  <c r="E3684" i="6"/>
  <c r="E3685" i="6"/>
  <c r="E3686" i="6"/>
  <c r="E3687" i="6"/>
  <c r="E3688" i="6"/>
  <c r="E3689" i="6"/>
  <c r="E3690" i="6"/>
  <c r="E3691" i="6"/>
  <c r="E3692" i="6"/>
  <c r="E3693" i="6"/>
  <c r="E3694" i="6"/>
  <c r="E3695" i="6"/>
  <c r="E3696" i="6"/>
  <c r="E3697" i="6"/>
  <c r="E3698" i="6"/>
  <c r="E3699" i="6"/>
  <c r="E3700" i="6"/>
  <c r="E3701" i="6"/>
  <c r="E3702" i="6"/>
  <c r="E3703" i="6"/>
  <c r="E3704" i="6"/>
  <c r="E3705" i="6"/>
  <c r="E3706" i="6"/>
  <c r="E3707" i="6"/>
  <c r="E3708" i="6"/>
  <c r="E3709" i="6"/>
  <c r="E3710" i="6"/>
  <c r="E3711" i="6"/>
  <c r="E3712" i="6"/>
  <c r="E3713" i="6"/>
  <c r="E3714" i="6"/>
  <c r="E3715" i="6"/>
  <c r="E3716" i="6"/>
  <c r="E3717" i="6"/>
  <c r="E3718" i="6"/>
  <c r="E3719" i="6"/>
  <c r="E3720" i="6"/>
  <c r="E3721" i="6"/>
  <c r="E3722" i="6"/>
  <c r="E3723" i="6"/>
  <c r="S2" i="5" a="1"/>
  <c r="S2" i="5" s="1"/>
  <c r="AA2" i="2" a="1"/>
  <c r="AA2" i="2" s="1"/>
  <c r="S200" i="5" a="1"/>
  <c r="S200" i="5" s="1"/>
  <c r="S12" i="5" a="1"/>
  <c r="S12" i="5" s="1"/>
  <c r="S201" i="5" a="1"/>
  <c r="S201" i="5" s="1"/>
  <c r="S209" i="5" a="1"/>
  <c r="S209" i="5" s="1"/>
  <c r="S33" i="5" a="1"/>
  <c r="S33" i="5" s="1"/>
  <c r="S309" i="5" a="1"/>
  <c r="S309" i="5" s="1"/>
  <c r="S9" i="5" a="1"/>
  <c r="S9" i="5" s="1"/>
  <c r="S514" i="5" a="1"/>
  <c r="S514" i="5" s="1"/>
  <c r="S347" i="5" a="1"/>
  <c r="S347" i="5" s="1"/>
  <c r="S210" i="5" a="1"/>
  <c r="S210" i="5" s="1"/>
  <c r="S13" i="5" a="1"/>
  <c r="S13" i="5" s="1"/>
  <c r="S128" i="5" a="1"/>
  <c r="S128" i="5" s="1"/>
  <c r="S431" i="5" a="1"/>
  <c r="S431" i="5" s="1"/>
  <c r="S211" i="5" a="1"/>
  <c r="S211" i="5" s="1"/>
  <c r="S1177" i="5" a="1"/>
  <c r="S1177" i="5" s="1"/>
  <c r="S48" i="5" a="1"/>
  <c r="S48" i="5" s="1"/>
  <c r="S181" i="5" a="1"/>
  <c r="S181" i="5" s="1"/>
  <c r="S279" i="5" a="1"/>
  <c r="S279" i="5" s="1"/>
  <c r="S310" i="5" a="1"/>
  <c r="S310" i="5" s="1"/>
  <c r="S696" i="5" a="1"/>
  <c r="S696" i="5" s="1"/>
  <c r="S129" i="5" a="1"/>
  <c r="S129" i="5" s="1"/>
  <c r="S14" i="5" a="1"/>
  <c r="S14" i="5" s="1"/>
  <c r="S560" i="5" a="1"/>
  <c r="S560" i="5" s="1"/>
  <c r="S3" i="5" a="1"/>
  <c r="S3" i="5" s="1"/>
  <c r="S4" i="5" a="1"/>
  <c r="S4" i="5" s="1"/>
  <c r="S29" i="5" a="1"/>
  <c r="S29" i="5" s="1"/>
  <c r="S471" i="5" a="1"/>
  <c r="S471" i="5" s="1"/>
  <c r="S311" i="5" a="1"/>
  <c r="S311" i="5" s="1"/>
  <c r="S15" i="5" a="1"/>
  <c r="S15" i="5" s="1"/>
  <c r="S515" i="5" a="1"/>
  <c r="S515" i="5" s="1"/>
  <c r="S72" i="5" a="1"/>
  <c r="S72" i="5" s="1"/>
  <c r="S889" i="5" a="1"/>
  <c r="S889" i="5" s="1"/>
  <c r="S66" i="5" a="1"/>
  <c r="S66" i="5" s="1"/>
  <c r="S890" i="5" a="1"/>
  <c r="S890" i="5" s="1"/>
  <c r="S34" i="5" a="1"/>
  <c r="S34" i="5" s="1"/>
  <c r="S202" i="5" a="1"/>
  <c r="S202" i="5" s="1"/>
  <c r="S182" i="5" a="1"/>
  <c r="S182" i="5" s="1"/>
  <c r="S5" i="5" a="1"/>
  <c r="S5" i="5" s="1"/>
  <c r="S16" i="5" a="1"/>
  <c r="S16" i="5" s="1"/>
  <c r="S17" i="5" a="1"/>
  <c r="S17" i="5" s="1"/>
  <c r="S6" i="5" a="1"/>
  <c r="S6" i="5" s="1"/>
  <c r="S1367" i="5" a="1"/>
  <c r="S1367" i="5" s="1"/>
  <c r="S7" i="5" a="1"/>
  <c r="S7" i="5" s="1"/>
  <c r="S8" i="5" a="1"/>
  <c r="S8" i="5" s="1"/>
  <c r="S498" i="5" a="1"/>
  <c r="S498" i="5" s="1"/>
  <c r="S20" i="5" a="1"/>
  <c r="S20" i="5" s="1"/>
  <c r="S348" i="5" a="1"/>
  <c r="S348" i="5" s="1"/>
  <c r="S73" i="5" a="1"/>
  <c r="S73" i="5" s="1"/>
  <c r="S146" i="5" a="1"/>
  <c r="S146" i="5" s="1"/>
  <c r="S21" i="5" a="1"/>
  <c r="S21" i="5" s="1"/>
  <c r="S125" i="5" a="1"/>
  <c r="S125" i="5" s="1"/>
  <c r="S35" i="5" a="1"/>
  <c r="S35" i="5" s="1"/>
  <c r="S232" i="5" a="1"/>
  <c r="S232" i="5" s="1"/>
  <c r="S389" i="5" a="1"/>
  <c r="S389" i="5" s="1"/>
  <c r="S1509" i="5" a="1"/>
  <c r="S1509" i="5" s="1"/>
  <c r="S57" i="5" a="1"/>
  <c r="S57" i="5" s="1"/>
  <c r="S10" i="5" a="1"/>
  <c r="S10" i="5" s="1"/>
  <c r="S475" i="5" a="1"/>
  <c r="S475" i="5" s="1"/>
  <c r="S30" i="5" a="1"/>
  <c r="S30" i="5" s="1"/>
  <c r="S22" i="5" a="1"/>
  <c r="S22" i="5" s="1"/>
  <c r="S26" i="5" a="1"/>
  <c r="S26" i="5" s="1"/>
  <c r="S461" i="5" a="1"/>
  <c r="S461" i="5" s="1"/>
  <c r="S36" i="5" a="1"/>
  <c r="S36" i="5" s="1"/>
  <c r="S312" i="5" a="1"/>
  <c r="S312" i="5" s="1"/>
  <c r="S568" i="5" a="1"/>
  <c r="S568" i="5" s="1"/>
  <c r="S27" i="5" a="1"/>
  <c r="S27" i="5" s="1"/>
  <c r="S616" i="5" a="1"/>
  <c r="S616" i="5" s="1"/>
  <c r="S18" i="5" a="1"/>
  <c r="S18" i="5" s="1"/>
  <c r="S37" i="5" a="1"/>
  <c r="S37" i="5" s="1"/>
  <c r="S100" i="5" a="1"/>
  <c r="S100" i="5" s="1"/>
  <c r="S49" i="5" a="1"/>
  <c r="S49" i="5" s="1"/>
  <c r="S1072" i="5" a="1"/>
  <c r="S1072" i="5" s="1"/>
  <c r="S791" i="5" a="1"/>
  <c r="S791" i="5" s="1"/>
  <c r="S23" i="5" a="1"/>
  <c r="S23" i="5" s="1"/>
  <c r="S1801" i="5" a="1"/>
  <c r="S1801" i="5" s="1"/>
  <c r="S1160" i="5" a="1"/>
  <c r="S1160" i="5" s="1"/>
  <c r="S301" i="5" a="1"/>
  <c r="S301" i="5" s="1"/>
  <c r="S24" i="5" a="1"/>
  <c r="S24" i="5" s="1"/>
  <c r="S480" i="5" a="1"/>
  <c r="S480" i="5" s="1"/>
  <c r="S197" i="5" a="1"/>
  <c r="S197" i="5" s="1"/>
  <c r="S25" i="5" a="1"/>
  <c r="S25" i="5" s="1"/>
  <c r="S798" i="5" a="1"/>
  <c r="S798" i="5" s="1"/>
  <c r="S183" i="5" a="1"/>
  <c r="S183" i="5" s="1"/>
  <c r="S147" i="5" a="1"/>
  <c r="S147" i="5" s="1"/>
  <c r="S46" i="5" a="1"/>
  <c r="S46" i="5" s="1"/>
  <c r="S955" i="5" a="1"/>
  <c r="S955" i="5" s="1"/>
  <c r="S617" i="5" a="1"/>
  <c r="S617" i="5" s="1"/>
  <c r="S1143" i="5" a="1"/>
  <c r="S1143" i="5" s="1"/>
  <c r="S1770" i="5" a="1"/>
  <c r="S1770" i="5" s="1"/>
  <c r="S122" i="5" a="1"/>
  <c r="S122" i="5" s="1"/>
  <c r="S58" i="5" a="1"/>
  <c r="S58" i="5" s="1"/>
  <c r="S751" i="5" a="1"/>
  <c r="S751" i="5" s="1"/>
  <c r="S38" i="5" a="1"/>
  <c r="S38" i="5" s="1"/>
  <c r="S184" i="5" a="1"/>
  <c r="S184" i="5" s="1"/>
  <c r="S956" i="5" a="1"/>
  <c r="S956" i="5" s="1"/>
  <c r="S412" i="5" a="1"/>
  <c r="S412" i="5" s="1"/>
  <c r="S39" i="5" a="1"/>
  <c r="S39" i="5" s="1"/>
  <c r="S349" i="5" a="1"/>
  <c r="S349" i="5" s="1"/>
  <c r="S792" i="5" a="1"/>
  <c r="S792" i="5" s="1"/>
  <c r="S432" i="5" a="1"/>
  <c r="S432" i="5" s="1"/>
  <c r="S69" i="5" a="1"/>
  <c r="S69" i="5" s="1"/>
  <c r="S40" i="5" a="1"/>
  <c r="S40" i="5" s="1"/>
  <c r="S891" i="5" a="1"/>
  <c r="S891" i="5" s="1"/>
  <c r="S1355" i="5" a="1"/>
  <c r="S1355" i="5" s="1"/>
  <c r="S185" i="5" a="1"/>
  <c r="S185" i="5" s="1"/>
  <c r="S1077" i="5" a="1"/>
  <c r="S1077" i="5" s="1"/>
  <c r="S31" i="5" a="1"/>
  <c r="S31" i="5" s="1"/>
  <c r="S90" i="5" a="1"/>
  <c r="S90" i="5" s="1"/>
  <c r="S51" i="5" a="1"/>
  <c r="S51" i="5" s="1"/>
  <c r="S313" i="5" a="1"/>
  <c r="S313" i="5" s="1"/>
  <c r="S2749" i="5" a="1"/>
  <c r="S2749" i="5" s="1"/>
  <c r="S28" i="5" a="1"/>
  <c r="S28" i="5" s="1"/>
  <c r="S1065" i="5" a="1"/>
  <c r="S1065" i="5" s="1"/>
  <c r="S756" i="5" a="1"/>
  <c r="S756" i="5" s="1"/>
  <c r="S350" i="5" a="1"/>
  <c r="S350" i="5" s="1"/>
  <c r="S1189" i="5" a="1"/>
  <c r="S1189" i="5" s="1"/>
  <c r="S892" i="5" a="1"/>
  <c r="S892" i="5" s="1"/>
  <c r="S282" i="5" a="1"/>
  <c r="S282" i="5" s="1"/>
  <c r="S351" i="5" a="1"/>
  <c r="S351" i="5" s="1"/>
  <c r="S130" i="5" a="1"/>
  <c r="S130" i="5" s="1"/>
  <c r="S41" i="5" a="1"/>
  <c r="S41" i="5" s="1"/>
  <c r="S93" i="5" a="1"/>
  <c r="S93" i="5" s="1"/>
  <c r="S618" i="5" a="1"/>
  <c r="S618" i="5" s="1"/>
  <c r="S152" i="5" a="1"/>
  <c r="S152" i="5" s="1"/>
  <c r="S1962" i="5" a="1"/>
  <c r="S1962" i="5" s="1"/>
  <c r="S784" i="5" a="1"/>
  <c r="S784" i="5" s="1"/>
  <c r="S95" i="5" a="1"/>
  <c r="S95" i="5" s="1"/>
  <c r="S186" i="5" a="1"/>
  <c r="S186" i="5" s="1"/>
  <c r="S944" i="5" a="1"/>
  <c r="S944" i="5" s="1"/>
  <c r="S42" i="5" a="1"/>
  <c r="S42" i="5" s="1"/>
  <c r="S177" i="5" a="1"/>
  <c r="S177" i="5" s="1"/>
  <c r="S957" i="5" a="1"/>
  <c r="S957" i="5" s="1"/>
  <c r="S2098" i="5" a="1"/>
  <c r="S2098" i="5" s="1"/>
  <c r="S241" i="5" a="1"/>
  <c r="S241" i="5" s="1"/>
  <c r="S74" i="5" a="1"/>
  <c r="S74" i="5" s="1"/>
  <c r="S79" i="5" a="1"/>
  <c r="S79" i="5" s="1"/>
  <c r="S52" i="5" a="1"/>
  <c r="S52" i="5" s="1"/>
  <c r="S47" i="5" a="1"/>
  <c r="S47" i="5" s="1"/>
  <c r="S341" i="5" a="1"/>
  <c r="S341" i="5" s="1"/>
  <c r="S70" i="5" a="1"/>
  <c r="S70" i="5" s="1"/>
  <c r="S945" i="5" a="1"/>
  <c r="S945" i="5" s="1"/>
  <c r="S53" i="5" a="1"/>
  <c r="S53" i="5" s="1"/>
  <c r="S54" i="5" a="1"/>
  <c r="S54" i="5" s="1"/>
  <c r="S1663" i="5" a="1"/>
  <c r="S1663" i="5" s="1"/>
  <c r="S96" i="5" a="1"/>
  <c r="S96" i="5" s="1"/>
  <c r="S487" i="5" a="1"/>
  <c r="S487" i="5" s="1"/>
  <c r="S198" i="5" a="1"/>
  <c r="S198" i="5" s="1"/>
  <c r="S55" i="5" a="1"/>
  <c r="S55" i="5" s="1"/>
  <c r="S2250" i="5" a="1"/>
  <c r="S2250" i="5" s="1"/>
  <c r="S1368" i="5" a="1"/>
  <c r="S1368" i="5" s="1"/>
  <c r="S235" i="5" a="1"/>
  <c r="S235" i="5" s="1"/>
  <c r="S1144" i="5" a="1"/>
  <c r="S1144" i="5" s="1"/>
  <c r="S56" i="5" a="1"/>
  <c r="S56" i="5" s="1"/>
  <c r="S352" i="5" a="1"/>
  <c r="S352" i="5" s="1"/>
  <c r="S314" i="5" a="1"/>
  <c r="S314" i="5" s="1"/>
  <c r="S2151" i="5" a="1"/>
  <c r="S2151" i="5" s="1"/>
  <c r="S455" i="5" a="1"/>
  <c r="S455" i="5" s="1"/>
  <c r="S289" i="5" a="1"/>
  <c r="S289" i="5" s="1"/>
  <c r="S721" i="5" a="1"/>
  <c r="S721" i="5" s="1"/>
  <c r="S635" i="5" a="1"/>
  <c r="S635" i="5" s="1"/>
  <c r="S1893" i="5" a="1"/>
  <c r="S1893" i="5" s="1"/>
  <c r="S413" i="5" a="1"/>
  <c r="S413" i="5" s="1"/>
  <c r="S149" i="5" a="1"/>
  <c r="S149" i="5" s="1"/>
  <c r="S315" i="5" a="1"/>
  <c r="S315" i="5" s="1"/>
  <c r="S402" i="5" a="1"/>
  <c r="S402" i="5" s="1"/>
  <c r="S1082" i="5" a="1"/>
  <c r="S1082" i="5" s="1"/>
  <c r="S59" i="5" a="1"/>
  <c r="S59" i="5" s="1"/>
  <c r="S390" i="5" a="1"/>
  <c r="S390" i="5" s="1"/>
  <c r="S722" i="5" a="1"/>
  <c r="S722" i="5" s="1"/>
  <c r="S236" i="5" a="1"/>
  <c r="S236" i="5" s="1"/>
  <c r="S153" i="5" a="1"/>
  <c r="S153" i="5" s="1"/>
  <c r="S619" i="5" a="1"/>
  <c r="S619" i="5" s="1"/>
  <c r="S290" i="5" a="1"/>
  <c r="S290" i="5" s="1"/>
  <c r="S1482" i="5" a="1"/>
  <c r="S1482" i="5" s="1"/>
  <c r="S43" i="5" a="1"/>
  <c r="S43" i="5" s="1"/>
  <c r="S561" i="5" a="1"/>
  <c r="S561" i="5" s="1"/>
  <c r="S1190" i="5" a="1"/>
  <c r="S1190" i="5" s="1"/>
  <c r="S60" i="5" a="1"/>
  <c r="S60" i="5" s="1"/>
  <c r="S1205" i="5" a="1"/>
  <c r="S1205" i="5" s="1"/>
  <c r="S395" i="5" a="1"/>
  <c r="S395" i="5" s="1"/>
  <c r="S488" i="5" a="1"/>
  <c r="S488" i="5" s="1"/>
  <c r="S131" i="5" a="1"/>
  <c r="S131" i="5" s="1"/>
  <c r="S1596" i="5" a="1"/>
  <c r="S1596" i="5" s="1"/>
  <c r="S1597" i="5" a="1"/>
  <c r="S1597" i="5" s="1"/>
  <c r="S132" i="5" a="1"/>
  <c r="S132" i="5" s="1"/>
  <c r="S248" i="5" a="1"/>
  <c r="S248" i="5" s="1"/>
  <c r="S587" i="5" a="1"/>
  <c r="S587" i="5" s="1"/>
  <c r="S61" i="5" a="1"/>
  <c r="S61" i="5" s="1"/>
  <c r="S11" i="5" a="1"/>
  <c r="S11" i="5" s="1"/>
  <c r="S489" i="5" a="1"/>
  <c r="S489" i="5" s="1"/>
  <c r="S1913" i="5" a="1"/>
  <c r="S1913" i="5" s="1"/>
  <c r="S294" i="5" a="1"/>
  <c r="S294" i="5" s="1"/>
  <c r="S62" i="5" a="1"/>
  <c r="S62" i="5" s="1"/>
  <c r="S1449" i="5" a="1"/>
  <c r="S1449" i="5" s="1"/>
  <c r="S63" i="5" a="1"/>
  <c r="S63" i="5" s="1"/>
  <c r="S1127" i="5" a="1"/>
  <c r="S1127" i="5" s="1"/>
  <c r="S334" i="5" a="1"/>
  <c r="S334" i="5" s="1"/>
  <c r="S481" i="5" a="1"/>
  <c r="S481" i="5" s="1"/>
  <c r="S249" i="5" a="1"/>
  <c r="S249" i="5" s="1"/>
  <c r="S335" i="5" a="1"/>
  <c r="S335" i="5" s="1"/>
  <c r="S958" i="5" a="1"/>
  <c r="S958" i="5" s="1"/>
  <c r="S353" i="5" a="1"/>
  <c r="S353" i="5" s="1"/>
  <c r="S342" i="5" a="1"/>
  <c r="S342" i="5" s="1"/>
  <c r="S91" i="5" a="1"/>
  <c r="S91" i="5" s="1"/>
  <c r="S1145" i="5" a="1"/>
  <c r="S1145" i="5" s="1"/>
  <c r="S1264" i="5" a="1"/>
  <c r="S1264" i="5" s="1"/>
  <c r="S499" i="5" a="1"/>
  <c r="S499" i="5" s="1"/>
  <c r="S291" i="5" a="1"/>
  <c r="S291" i="5" s="1"/>
  <c r="S75" i="5" a="1"/>
  <c r="S75" i="5" s="1"/>
  <c r="S316" i="5" a="1"/>
  <c r="S316" i="5" s="1"/>
  <c r="S737" i="5" a="1"/>
  <c r="S737" i="5" s="1"/>
  <c r="S772" i="5" a="1"/>
  <c r="S772" i="5" s="1"/>
  <c r="S462" i="5" a="1"/>
  <c r="S462" i="5" s="1"/>
  <c r="S1099" i="5" a="1"/>
  <c r="S1099" i="5" s="1"/>
  <c r="S1291" i="5" a="1"/>
  <c r="S1291" i="5" s="1"/>
  <c r="S588" i="5" a="1"/>
  <c r="S588" i="5" s="1"/>
  <c r="S877" i="5" a="1"/>
  <c r="S877" i="5" s="1"/>
  <c r="S714" i="5" a="1"/>
  <c r="S714" i="5" s="1"/>
  <c r="S765" i="5" a="1"/>
  <c r="S765" i="5" s="1"/>
  <c r="S80" i="5" a="1"/>
  <c r="S80" i="5" s="1"/>
  <c r="S81" i="5" a="1"/>
  <c r="S81" i="5" s="1"/>
  <c r="S283" i="5" a="1"/>
  <c r="S283" i="5" s="1"/>
  <c r="S82" i="5" a="1"/>
  <c r="S82" i="5" s="1"/>
  <c r="S1802" i="5" a="1"/>
  <c r="S1802" i="5" s="1"/>
  <c r="S220" i="5" a="1"/>
  <c r="S220" i="5" s="1"/>
  <c r="S1356" i="5" a="1"/>
  <c r="S1356" i="5" s="1"/>
  <c r="S1357" i="5" a="1"/>
  <c r="S1357" i="5" s="1"/>
  <c r="S1128" i="5" a="1"/>
  <c r="S1128" i="5" s="1"/>
  <c r="S212" i="5" a="1"/>
  <c r="S212" i="5" s="1"/>
  <c r="S123" i="5" a="1"/>
  <c r="S123" i="5" s="1"/>
  <c r="S959" i="5" a="1"/>
  <c r="S959" i="5" s="1"/>
  <c r="S83" i="5" a="1"/>
  <c r="S83" i="5" s="1"/>
  <c r="S1572" i="5" a="1"/>
  <c r="S1572" i="5" s="1"/>
  <c r="S391" i="5" a="1"/>
  <c r="S391" i="5" s="1"/>
  <c r="S250" i="5" a="1"/>
  <c r="S250" i="5" s="1"/>
  <c r="S806" i="5" a="1"/>
  <c r="S806" i="5" s="1"/>
  <c r="S343" i="5" a="1"/>
  <c r="S343" i="5" s="1"/>
  <c r="S44" i="5" a="1"/>
  <c r="S44" i="5" s="1"/>
  <c r="S221" i="5" a="1"/>
  <c r="S221" i="5" s="1"/>
  <c r="S500" i="5" a="1"/>
  <c r="S500" i="5" s="1"/>
  <c r="S501" i="5" a="1"/>
  <c r="S501" i="5" s="1"/>
  <c r="S490" i="5" a="1"/>
  <c r="S490" i="5" s="1"/>
  <c r="S84" i="5" a="1"/>
  <c r="S84" i="5" s="1"/>
  <c r="S298" i="5" a="1"/>
  <c r="S298" i="5" s="1"/>
  <c r="S85" i="5" a="1"/>
  <c r="S85" i="5" s="1"/>
  <c r="S86" i="5" a="1"/>
  <c r="S86" i="5" s="1"/>
  <c r="S87" i="5" a="1"/>
  <c r="S87" i="5" s="1"/>
  <c r="S620" i="5" a="1"/>
  <c r="S620" i="5" s="1"/>
  <c r="S222" i="5" a="1"/>
  <c r="S222" i="5" s="1"/>
  <c r="S456" i="5" a="1"/>
  <c r="S456" i="5" s="1"/>
  <c r="S88" i="5" a="1"/>
  <c r="S88" i="5" s="1"/>
  <c r="S1129" i="5" a="1"/>
  <c r="S1129" i="5" s="1"/>
  <c r="S1493" i="5" a="1"/>
  <c r="S1493" i="5" s="1"/>
  <c r="S1942" i="5" a="1"/>
  <c r="S1942" i="5" s="1"/>
  <c r="S878" i="5" a="1"/>
  <c r="S878" i="5" s="1"/>
  <c r="S337" i="5" a="1"/>
  <c r="S337" i="5" s="1"/>
  <c r="S871" i="5" a="1"/>
  <c r="S871" i="5" s="1"/>
  <c r="S102" i="5" a="1"/>
  <c r="S102" i="5" s="1"/>
  <c r="S766" i="5" a="1"/>
  <c r="S766" i="5" s="1"/>
  <c r="S1710" i="5" a="1"/>
  <c r="S1710" i="5" s="1"/>
  <c r="S574" i="5" a="1"/>
  <c r="S574" i="5" s="1"/>
  <c r="S773" i="5" a="1"/>
  <c r="S773" i="5" s="1"/>
  <c r="S774" i="5" a="1"/>
  <c r="S774" i="5" s="1"/>
  <c r="S103" i="5" a="1"/>
  <c r="S103" i="5" s="1"/>
  <c r="S2004" i="5" a="1"/>
  <c r="S2004" i="5" s="1"/>
  <c r="S104" i="5" a="1"/>
  <c r="S104" i="5" s="1"/>
  <c r="S237" i="5" a="1"/>
  <c r="S237" i="5" s="1"/>
  <c r="S105" i="5" a="1"/>
  <c r="S105" i="5" s="1"/>
  <c r="S715" i="5" a="1"/>
  <c r="S715" i="5" s="1"/>
  <c r="S354" i="5" a="1"/>
  <c r="S354" i="5" s="1"/>
  <c r="S355" i="5" a="1"/>
  <c r="S355" i="5" s="1"/>
  <c r="S284" i="5" a="1"/>
  <c r="S284" i="5" s="1"/>
  <c r="S1605" i="5" a="1"/>
  <c r="S1605" i="5" s="1"/>
  <c r="S106" i="5" a="1"/>
  <c r="S106" i="5" s="1"/>
  <c r="S960" i="5" a="1"/>
  <c r="S960" i="5" s="1"/>
  <c r="S927" i="5" a="1"/>
  <c r="S927" i="5" s="1"/>
  <c r="S107" i="5" a="1"/>
  <c r="S107" i="5" s="1"/>
  <c r="S317" i="5" a="1"/>
  <c r="S317" i="5" s="1"/>
  <c r="S516" i="5" a="1"/>
  <c r="S516" i="5" s="1"/>
  <c r="S636" i="5" a="1"/>
  <c r="S636" i="5" s="1"/>
  <c r="S2407" i="5" a="1"/>
  <c r="S2407" i="5" s="1"/>
  <c r="S1340" i="5" a="1"/>
  <c r="S1340" i="5" s="1"/>
  <c r="S936" i="5" a="1"/>
  <c r="S936" i="5" s="1"/>
  <c r="S1771" i="5" a="1"/>
  <c r="S1771" i="5" s="1"/>
  <c r="S1183" i="5" a="1"/>
  <c r="S1183" i="5" s="1"/>
  <c r="S1161" i="5" a="1"/>
  <c r="S1161" i="5" s="1"/>
  <c r="S403" i="5" a="1"/>
  <c r="S403" i="5" s="1"/>
  <c r="S1990" i="5" a="1"/>
  <c r="S1990" i="5" s="1"/>
  <c r="S872" i="5" a="1"/>
  <c r="S872" i="5" s="1"/>
  <c r="S2260" i="5" a="1"/>
  <c r="S2260" i="5" s="1"/>
  <c r="S906" i="5" a="1"/>
  <c r="S906" i="5" s="1"/>
  <c r="S893" i="5" a="1"/>
  <c r="S893" i="5" s="1"/>
  <c r="S242" i="5" a="1"/>
  <c r="S242" i="5" s="1"/>
  <c r="S609" i="5" a="1"/>
  <c r="S609" i="5" s="1"/>
  <c r="S108" i="5" a="1"/>
  <c r="S108" i="5" s="1"/>
  <c r="S97" i="5" a="1"/>
  <c r="S97" i="5" s="1"/>
  <c r="S109" i="5" a="1"/>
  <c r="S109" i="5" s="1"/>
  <c r="S1461" i="5" a="1"/>
  <c r="S1461" i="5" s="1"/>
  <c r="S1369" i="5" a="1"/>
  <c r="S1369" i="5" s="1"/>
  <c r="S433" i="5" a="1"/>
  <c r="S433" i="5" s="1"/>
  <c r="S133" i="5" a="1"/>
  <c r="S133" i="5" s="1"/>
  <c r="S126" i="5" a="1"/>
  <c r="S126" i="5" s="1"/>
  <c r="S1462" i="5" a="1"/>
  <c r="S1462" i="5" s="1"/>
  <c r="S295" i="5" a="1"/>
  <c r="S295" i="5" s="1"/>
  <c r="S1333" i="5" a="1"/>
  <c r="S1333" i="5" s="1"/>
  <c r="S426" i="5" a="1"/>
  <c r="S426" i="5" s="1"/>
  <c r="S502" i="5" a="1"/>
  <c r="S502" i="5" s="1"/>
  <c r="S134" i="5" a="1"/>
  <c r="S134" i="5" s="1"/>
  <c r="S110" i="5" a="1"/>
  <c r="S110" i="5" s="1"/>
  <c r="S1467" i="5" a="1"/>
  <c r="S1467" i="5" s="1"/>
  <c r="S111" i="5" a="1"/>
  <c r="S111" i="5" s="1"/>
  <c r="S1292" i="5" a="1"/>
  <c r="S1292" i="5" s="1"/>
  <c r="S135" i="5" a="1"/>
  <c r="S135" i="5" s="1"/>
  <c r="S1115" i="5" a="1"/>
  <c r="S1115" i="5" s="1"/>
  <c r="S807" i="5" a="1"/>
  <c r="S807" i="5" s="1"/>
  <c r="S112" i="5" a="1"/>
  <c r="S112" i="5" s="1"/>
  <c r="S879" i="5" a="1"/>
  <c r="S879" i="5" s="1"/>
  <c r="S136" i="5" a="1"/>
  <c r="S136" i="5" s="1"/>
  <c r="S1370" i="5" a="1"/>
  <c r="S1370" i="5" s="1"/>
  <c r="S864" i="5" a="1"/>
  <c r="S864" i="5" s="1"/>
  <c r="S113" i="5" a="1"/>
  <c r="S113" i="5" s="1"/>
  <c r="S114" i="5" a="1"/>
  <c r="S114" i="5" s="1"/>
  <c r="S303" i="5" a="1"/>
  <c r="S303" i="5" s="1"/>
  <c r="S799" i="5" a="1"/>
  <c r="S799" i="5" s="1"/>
  <c r="S115" i="5" a="1"/>
  <c r="S115" i="5" s="1"/>
  <c r="S116" i="5" a="1"/>
  <c r="S116" i="5" s="1"/>
  <c r="S1172" i="5" a="1"/>
  <c r="S1172" i="5" s="1"/>
  <c r="S1173" i="5" a="1"/>
  <c r="S1173" i="5" s="1"/>
  <c r="S457" i="5" a="1"/>
  <c r="S457" i="5" s="1"/>
  <c r="S117" i="5" a="1"/>
  <c r="S117" i="5" s="1"/>
  <c r="S730" i="5" a="1"/>
  <c r="S730" i="5" s="1"/>
  <c r="S223" i="5" a="1"/>
  <c r="S223" i="5" s="1"/>
  <c r="S1922" i="5" a="1"/>
  <c r="S1922" i="5" s="1"/>
  <c r="S243" i="5" a="1"/>
  <c r="S243" i="5" s="1"/>
  <c r="S621" i="5" a="1"/>
  <c r="S621" i="5" s="1"/>
  <c r="S118" i="5" a="1"/>
  <c r="S118" i="5" s="1"/>
  <c r="S119" i="5" a="1"/>
  <c r="S119" i="5" s="1"/>
  <c r="S137" i="5" a="1"/>
  <c r="S137" i="5" s="1"/>
  <c r="S961" i="5" a="1"/>
  <c r="S961" i="5" s="1"/>
  <c r="S120" i="5" a="1"/>
  <c r="S120" i="5" s="1"/>
  <c r="S178" i="5" a="1"/>
  <c r="S178" i="5" s="1"/>
  <c r="S76" i="5" a="1"/>
  <c r="S76" i="5" s="1"/>
  <c r="S917" i="5" a="1"/>
  <c r="S917" i="5" s="1"/>
  <c r="S156" i="5" a="1"/>
  <c r="S156" i="5" s="1"/>
  <c r="S251" i="5" a="1"/>
  <c r="S251" i="5" s="1"/>
  <c r="S706" i="5" a="1"/>
  <c r="S706" i="5" s="1"/>
  <c r="S517" i="5" a="1"/>
  <c r="S517" i="5" s="1"/>
  <c r="S785" i="5" a="1"/>
  <c r="S785" i="5" s="1"/>
  <c r="S318" i="5" a="1"/>
  <c r="S318" i="5" s="1"/>
  <c r="S2005" i="5" a="1"/>
  <c r="S2005" i="5" s="1"/>
  <c r="S224" i="5" a="1"/>
  <c r="S224" i="5" s="1"/>
  <c r="S252" i="5" a="1"/>
  <c r="S252" i="5" s="1"/>
  <c r="S589" i="5" a="1"/>
  <c r="S589" i="5" s="1"/>
  <c r="S398" i="5" a="1"/>
  <c r="S398" i="5" s="1"/>
  <c r="S138" i="5" a="1"/>
  <c r="S138" i="5" s="1"/>
  <c r="S637" i="5" a="1"/>
  <c r="S637" i="5" s="1"/>
  <c r="S1371" i="5" a="1"/>
  <c r="S1371" i="5" s="1"/>
  <c r="S697" i="5" a="1"/>
  <c r="S697" i="5" s="1"/>
  <c r="S962" i="5" a="1"/>
  <c r="S962" i="5" s="1"/>
  <c r="S1265" i="5" a="1"/>
  <c r="S1265" i="5" s="1"/>
  <c r="S1486" i="5" a="1"/>
  <c r="S1486" i="5" s="1"/>
  <c r="S1107" i="5" a="1"/>
  <c r="S1107" i="5" s="1"/>
  <c r="S1341" i="5" a="1"/>
  <c r="S1341" i="5" s="1"/>
  <c r="S319" i="5" a="1"/>
  <c r="S319" i="5" s="1"/>
  <c r="S638" i="5" a="1"/>
  <c r="S638" i="5" s="1"/>
  <c r="S590" i="5" a="1"/>
  <c r="S590" i="5" s="1"/>
  <c r="S757" i="5" a="1"/>
  <c r="S757" i="5" s="1"/>
  <c r="S356" i="5" a="1"/>
  <c r="S356" i="5" s="1"/>
  <c r="S139" i="5" a="1"/>
  <c r="S139" i="5" s="1"/>
  <c r="S856" i="5" a="1"/>
  <c r="S856" i="5" s="1"/>
  <c r="S1669" i="5" a="1"/>
  <c r="S1669" i="5" s="1"/>
  <c r="S225" i="5" a="1"/>
  <c r="S225" i="5" s="1"/>
  <c r="S404" i="5" a="1"/>
  <c r="S404" i="5" s="1"/>
  <c r="S894" i="5" a="1"/>
  <c r="S894" i="5" s="1"/>
  <c r="S157" i="5" a="1"/>
  <c r="S157" i="5" s="1"/>
  <c r="S2444" i="5" a="1"/>
  <c r="S2444" i="5" s="1"/>
  <c r="S1573" i="5" a="1"/>
  <c r="S1573" i="5" s="1"/>
  <c r="S1083" i="5" a="1"/>
  <c r="S1083" i="5" s="1"/>
  <c r="S140" i="5" a="1"/>
  <c r="S140" i="5" s="1"/>
  <c r="S121" i="5" a="1"/>
  <c r="S121" i="5" s="1"/>
  <c r="S158" i="5" a="1"/>
  <c r="S158" i="5" s="1"/>
  <c r="S1395" i="5" a="1"/>
  <c r="S1395" i="5" s="1"/>
  <c r="S159" i="5" a="1"/>
  <c r="S159" i="5" s="1"/>
  <c r="S244" i="5" a="1"/>
  <c r="S244" i="5" s="1"/>
  <c r="S963" i="5" a="1"/>
  <c r="S963" i="5" s="1"/>
  <c r="S808" i="5" a="1"/>
  <c r="S808" i="5" s="1"/>
  <c r="S1450" i="5" a="1"/>
  <c r="S1450" i="5" s="1"/>
  <c r="S89" i="5" a="1"/>
  <c r="S89" i="5" s="1"/>
  <c r="S296" i="5" a="1"/>
  <c r="S296" i="5" s="1"/>
  <c r="S160" i="5" a="1"/>
  <c r="S160" i="5" s="1"/>
  <c r="S731" i="5" a="1"/>
  <c r="S731" i="5" s="1"/>
  <c r="S491" i="5" a="1"/>
  <c r="S491" i="5" s="1"/>
  <c r="S161" i="5" a="1"/>
  <c r="S161" i="5" s="1"/>
  <c r="S162" i="5" a="1"/>
  <c r="S162" i="5" s="1"/>
  <c r="S2099" i="5" a="1"/>
  <c r="S2099" i="5" s="1"/>
  <c r="S163" i="5" a="1"/>
  <c r="S163" i="5" s="1"/>
  <c r="S164" i="5" a="1"/>
  <c r="S164" i="5" s="1"/>
  <c r="S1162" i="5" a="1"/>
  <c r="S1162" i="5" s="1"/>
  <c r="S165" i="5" a="1"/>
  <c r="S165" i="5" s="1"/>
  <c r="S166" i="5" a="1"/>
  <c r="S166" i="5" s="1"/>
  <c r="S167" i="5" a="1"/>
  <c r="S167" i="5" s="1"/>
  <c r="S168" i="5" a="1"/>
  <c r="S168" i="5" s="1"/>
  <c r="S285" i="5" a="1"/>
  <c r="S285" i="5" s="1"/>
  <c r="S1574" i="5" a="1"/>
  <c r="S1574" i="5" s="1"/>
  <c r="S169" i="5" a="1"/>
  <c r="S169" i="5" s="1"/>
  <c r="S170" i="5" a="1"/>
  <c r="S170" i="5" s="1"/>
  <c r="S1116" i="5" a="1"/>
  <c r="S1116" i="5" s="1"/>
  <c r="S98" i="5" a="1"/>
  <c r="S98" i="5" s="1"/>
  <c r="S171" i="5" a="1"/>
  <c r="S171" i="5" s="1"/>
  <c r="S1286" i="5" a="1"/>
  <c r="S1286" i="5" s="1"/>
  <c r="S172" i="5" a="1"/>
  <c r="S172" i="5" s="1"/>
  <c r="S173" i="5" a="1"/>
  <c r="S173" i="5" s="1"/>
  <c r="S466" i="5" a="1"/>
  <c r="S466" i="5" s="1"/>
  <c r="S912" i="5" a="1"/>
  <c r="S912" i="5" s="1"/>
  <c r="S482" i="5" a="1"/>
  <c r="S482" i="5" s="1"/>
  <c r="S174" i="5" a="1"/>
  <c r="S174" i="5" s="1"/>
  <c r="S946" i="5" a="1"/>
  <c r="S946" i="5" s="1"/>
  <c r="S1386" i="5" a="1"/>
  <c r="S1386" i="5" s="1"/>
  <c r="S175" i="5" a="1"/>
  <c r="S175" i="5" s="1"/>
  <c r="S176" i="5" a="1"/>
  <c r="S176" i="5" s="1"/>
  <c r="S964" i="5" a="1"/>
  <c r="S964" i="5" s="1"/>
  <c r="S1146" i="5" a="1"/>
  <c r="S1146" i="5" s="1"/>
  <c r="S32" i="5" a="1"/>
  <c r="S32" i="5" s="1"/>
  <c r="S707" i="5" a="1"/>
  <c r="S707" i="5" s="1"/>
  <c r="S503" i="5" a="1"/>
  <c r="S503" i="5" s="1"/>
  <c r="S1780" i="5" a="1"/>
  <c r="S1780" i="5" s="1"/>
  <c r="S226" i="5" a="1"/>
  <c r="S226" i="5" s="1"/>
  <c r="S141" i="5" a="1"/>
  <c r="S141" i="5" s="1"/>
  <c r="S476" i="5" a="1"/>
  <c r="S476" i="5" s="1"/>
  <c r="S233" i="5" a="1"/>
  <c r="S233" i="5" s="1"/>
  <c r="S965" i="5" a="1"/>
  <c r="S965" i="5" s="1"/>
  <c r="S434" i="5" a="1"/>
  <c r="S434" i="5" s="1"/>
  <c r="S253" i="5" a="1"/>
  <c r="S253" i="5" s="1"/>
  <c r="S1130" i="5" a="1"/>
  <c r="S1130" i="5" s="1"/>
  <c r="S320" i="5" a="1"/>
  <c r="S320" i="5" s="1"/>
  <c r="S1334" i="5" a="1"/>
  <c r="S1334" i="5" s="1"/>
  <c r="S966" i="5" a="1"/>
  <c r="S966" i="5" s="1"/>
  <c r="S793" i="5" a="1"/>
  <c r="S793" i="5" s="1"/>
  <c r="S1274" i="5" a="1"/>
  <c r="S1274" i="5" s="1"/>
  <c r="S1147" i="5" a="1"/>
  <c r="S1147" i="5" s="1"/>
  <c r="S527" i="5" a="1"/>
  <c r="S527" i="5" s="1"/>
  <c r="S947" i="5" a="1"/>
  <c r="S947" i="5" s="1"/>
  <c r="S1772" i="5" a="1"/>
  <c r="S1772" i="5" s="1"/>
  <c r="S150" i="5" a="1"/>
  <c r="S150" i="5" s="1"/>
  <c r="S179" i="5" a="1"/>
  <c r="S179" i="5" s="1"/>
  <c r="S1704" i="5" a="1"/>
  <c r="S1704" i="5" s="1"/>
  <c r="S1977" i="5" a="1"/>
  <c r="S1977" i="5" s="1"/>
  <c r="S238" i="5" a="1"/>
  <c r="S238" i="5" s="1"/>
  <c r="S948" i="5" a="1"/>
  <c r="S948" i="5" s="1"/>
  <c r="S1606" i="5" a="1"/>
  <c r="S1606" i="5" s="1"/>
  <c r="S254" i="5" a="1"/>
  <c r="S254" i="5" s="1"/>
  <c r="S227" i="5" a="1"/>
  <c r="S227" i="5" s="1"/>
  <c r="S2951" i="5" a="1"/>
  <c r="S2951" i="5" s="1"/>
  <c r="S1524" i="5" a="1"/>
  <c r="S1524" i="5" s="1"/>
  <c r="S1575" i="5" a="1"/>
  <c r="S1575" i="5" s="1"/>
  <c r="S255" i="5" a="1"/>
  <c r="S255" i="5" s="1"/>
  <c r="S578" i="5" a="1"/>
  <c r="S578" i="5" s="1"/>
  <c r="S256" i="5" a="1"/>
  <c r="S256" i="5" s="1"/>
  <c r="S414" i="5" a="1"/>
  <c r="S414" i="5" s="1"/>
  <c r="S257" i="5" a="1"/>
  <c r="S257" i="5" s="1"/>
  <c r="S258" i="5" a="1"/>
  <c r="S258" i="5" s="1"/>
  <c r="S873" i="5" a="1"/>
  <c r="S873" i="5" s="1"/>
  <c r="S1764" i="5" a="1"/>
  <c r="S1764" i="5" s="1"/>
  <c r="S321" i="5" a="1"/>
  <c r="S321" i="5" s="1"/>
  <c r="S245" i="5" a="1"/>
  <c r="S245" i="5" s="1"/>
  <c r="S259" i="5" a="1"/>
  <c r="S259" i="5" s="1"/>
  <c r="S2006" i="5" a="1"/>
  <c r="S2006" i="5" s="1"/>
  <c r="S591" i="5" a="1"/>
  <c r="S591" i="5" s="1"/>
  <c r="S1387" i="5" a="1"/>
  <c r="S1387" i="5" s="1"/>
  <c r="S857" i="5" a="1"/>
  <c r="S857" i="5" s="1"/>
  <c r="S357" i="5" a="1"/>
  <c r="S357" i="5" s="1"/>
  <c r="S738" i="5" a="1"/>
  <c r="S738" i="5" s="1"/>
  <c r="S1084" i="5" a="1"/>
  <c r="S1084" i="5" s="1"/>
  <c r="S260" i="5" a="1"/>
  <c r="S260" i="5" s="1"/>
  <c r="S698" i="5" a="1"/>
  <c r="S698" i="5" s="1"/>
  <c r="S1728" i="5" a="1"/>
  <c r="S1728" i="5" s="1"/>
  <c r="S483" i="5" a="1"/>
  <c r="S483" i="5" s="1"/>
  <c r="S1487" i="5" a="1"/>
  <c r="S1487" i="5" s="1"/>
  <c r="S71" i="5" a="1"/>
  <c r="S71" i="5" s="1"/>
  <c r="S405" i="5" a="1"/>
  <c r="S405" i="5" s="1"/>
  <c r="S286" i="5" a="1"/>
  <c r="S286" i="5" s="1"/>
  <c r="S406" i="5" a="1"/>
  <c r="S406" i="5" s="1"/>
  <c r="S420" i="5" a="1"/>
  <c r="S420" i="5" s="1"/>
  <c r="S203" i="5" a="1"/>
  <c r="S203" i="5" s="1"/>
  <c r="S1483" i="5" a="1"/>
  <c r="S1483" i="5" s="1"/>
  <c r="S569" i="5" a="1"/>
  <c r="S569" i="5" s="1"/>
  <c r="S261" i="5" a="1"/>
  <c r="S261" i="5" s="1"/>
  <c r="S1773" i="5" a="1"/>
  <c r="S1773" i="5" s="1"/>
  <c r="S262" i="5" a="1"/>
  <c r="S262" i="5" s="1"/>
  <c r="S2094" i="5" a="1"/>
  <c r="S2094" i="5" s="1"/>
  <c r="S2584" i="5" a="1"/>
  <c r="S2584" i="5" s="1"/>
  <c r="S639" i="5" a="1"/>
  <c r="S639" i="5" s="1"/>
  <c r="S263" i="5" a="1"/>
  <c r="S263" i="5" s="1"/>
  <c r="S858" i="5" a="1"/>
  <c r="S858" i="5" s="1"/>
  <c r="S1664" i="5" a="1"/>
  <c r="S1664" i="5" s="1"/>
  <c r="S779" i="5" a="1"/>
  <c r="S779" i="5" s="1"/>
  <c r="S264" i="5" a="1"/>
  <c r="S264" i="5" s="1"/>
  <c r="S265" i="5" a="1"/>
  <c r="S265" i="5" s="1"/>
  <c r="S407" i="5" a="1"/>
  <c r="S407" i="5" s="1"/>
  <c r="S266" i="5" a="1"/>
  <c r="S266" i="5" s="1"/>
  <c r="S610" i="5" a="1"/>
  <c r="S610" i="5" s="1"/>
  <c r="S267" i="5" a="1"/>
  <c r="S267" i="5" s="1"/>
  <c r="S187" i="5" a="1"/>
  <c r="S187" i="5" s="1"/>
  <c r="S603" i="5" a="1"/>
  <c r="S603" i="5" s="1"/>
  <c r="S415" i="5" a="1"/>
  <c r="S415" i="5" s="1"/>
  <c r="S268" i="5" a="1"/>
  <c r="S268" i="5" s="1"/>
  <c r="S269" i="5" a="1"/>
  <c r="S269" i="5" s="1"/>
  <c r="S758" i="5" a="1"/>
  <c r="S758" i="5" s="1"/>
  <c r="S967" i="5" a="1"/>
  <c r="S967" i="5" s="1"/>
  <c r="S1293" i="5" a="1"/>
  <c r="S1293" i="5" s="1"/>
  <c r="S270" i="5" a="1"/>
  <c r="S270" i="5" s="1"/>
  <c r="S968" i="5" a="1"/>
  <c r="S968" i="5" s="1"/>
  <c r="S271" i="5" a="1"/>
  <c r="S271" i="5" s="1"/>
  <c r="S611" i="5" a="1"/>
  <c r="S611" i="5" s="1"/>
  <c r="S272" i="5" a="1"/>
  <c r="S272" i="5" s="1"/>
  <c r="S467" i="5" a="1"/>
  <c r="S467" i="5" s="1"/>
  <c r="S151" i="5" a="1"/>
  <c r="S151" i="5" s="1"/>
  <c r="S435" i="5" a="1"/>
  <c r="S435" i="5" s="1"/>
  <c r="S273" i="5" a="1"/>
  <c r="S273" i="5" s="1"/>
  <c r="S77" i="5" a="1"/>
  <c r="S77" i="5" s="1"/>
  <c r="S969" i="5" a="1"/>
  <c r="S969" i="5" s="1"/>
  <c r="S604" i="5" a="1"/>
  <c r="S604" i="5" s="1"/>
  <c r="S304" i="5" a="1"/>
  <c r="S304" i="5" s="1"/>
  <c r="S322" i="5" a="1"/>
  <c r="S322" i="5" s="1"/>
  <c r="S970" i="5" a="1"/>
  <c r="S970" i="5" s="1"/>
  <c r="S305" i="5" a="1"/>
  <c r="S305" i="5" s="1"/>
  <c r="S3097" i="5" a="1"/>
  <c r="S3097" i="5" s="1"/>
  <c r="S94" i="5" a="1"/>
  <c r="S94" i="5" s="1"/>
  <c r="S338" i="5" a="1"/>
  <c r="S338" i="5" s="1"/>
  <c r="S339" i="5" a="1"/>
  <c r="S339" i="5" s="1"/>
  <c r="S274" i="5" a="1"/>
  <c r="S274" i="5" s="1"/>
  <c r="S1717" i="5" a="1"/>
  <c r="S1717" i="5" s="1"/>
  <c r="S92" i="5" a="1"/>
  <c r="S92" i="5" s="1"/>
  <c r="S1718" i="5" a="1"/>
  <c r="S1718" i="5" s="1"/>
  <c r="S640" i="5" a="1"/>
  <c r="S640" i="5" s="1"/>
  <c r="S699" i="5" a="1"/>
  <c r="S699" i="5" s="1"/>
  <c r="S700" i="5" a="1"/>
  <c r="S700" i="5" s="1"/>
  <c r="S641" i="5" a="1"/>
  <c r="S641" i="5" s="1"/>
  <c r="S436" i="5" a="1"/>
  <c r="S436" i="5" s="1"/>
  <c r="S142" i="5" a="1"/>
  <c r="S142" i="5" s="1"/>
  <c r="S562" i="5" a="1"/>
  <c r="S562" i="5" s="1"/>
  <c r="S358" i="5" a="1"/>
  <c r="S358" i="5" s="1"/>
  <c r="S794" i="5" a="1"/>
  <c r="S794" i="5" s="1"/>
  <c r="S427" i="5" a="1"/>
  <c r="S427" i="5" s="1"/>
  <c r="S1131" i="5" a="1"/>
  <c r="S1131" i="5" s="1"/>
  <c r="S1591" i="5" a="1"/>
  <c r="S1591" i="5" s="1"/>
  <c r="S1923" i="5" a="1"/>
  <c r="S1923" i="5" s="1"/>
  <c r="S642" i="5" a="1"/>
  <c r="S642" i="5" s="1"/>
  <c r="S918" i="5" a="1"/>
  <c r="S918" i="5" s="1"/>
  <c r="S204" i="5" a="1"/>
  <c r="S204" i="5" s="1"/>
  <c r="S1621" i="5" a="1"/>
  <c r="S1621" i="5" s="1"/>
  <c r="S504" i="5" a="1"/>
  <c r="S504" i="5" s="1"/>
  <c r="S1078" i="5" a="1"/>
  <c r="S1078" i="5" s="1"/>
  <c r="S723" i="5" a="1"/>
  <c r="S723" i="5" s="1"/>
  <c r="S622" i="5" a="1"/>
  <c r="S622" i="5" s="1"/>
  <c r="S306" i="5" a="1"/>
  <c r="S306" i="5" s="1"/>
  <c r="S359" i="5" a="1"/>
  <c r="S359" i="5" s="1"/>
  <c r="S1396" i="5" a="1"/>
  <c r="S1396" i="5" s="1"/>
  <c r="S1397" i="5" a="1"/>
  <c r="S1397" i="5" s="1"/>
  <c r="S360" i="5" a="1"/>
  <c r="S360" i="5" s="1"/>
  <c r="S45" i="5" a="1"/>
  <c r="S45" i="5" s="1"/>
  <c r="S361" i="5" a="1"/>
  <c r="S361" i="5" s="1"/>
  <c r="S362" i="5" a="1"/>
  <c r="S362" i="5" s="1"/>
  <c r="S2570" i="5" a="1"/>
  <c r="S2570" i="5" s="1"/>
  <c r="S2571" i="5" a="1"/>
  <c r="S2571" i="5" s="1"/>
  <c r="S907" i="5" a="1"/>
  <c r="S907" i="5" s="1"/>
  <c r="S1682" i="5" a="1"/>
  <c r="S1682" i="5" s="1"/>
  <c r="S579" i="5" a="1"/>
  <c r="S579" i="5" s="1"/>
  <c r="S299" i="5" a="1"/>
  <c r="S299" i="5" s="1"/>
  <c r="S1108" i="5" a="1"/>
  <c r="S1108" i="5" s="1"/>
  <c r="S280" i="5" a="1"/>
  <c r="S280" i="5" s="1"/>
  <c r="S1307" i="5" a="1"/>
  <c r="S1307" i="5" s="1"/>
  <c r="S275" i="5" a="1"/>
  <c r="S275" i="5" s="1"/>
  <c r="S528" i="5" a="1"/>
  <c r="S528" i="5" s="1"/>
  <c r="S363" i="5" a="1"/>
  <c r="S363" i="5" s="1"/>
  <c r="S759" i="5" a="1"/>
  <c r="S759" i="5" s="1"/>
  <c r="S1894" i="5" a="1"/>
  <c r="S1894" i="5" s="1"/>
  <c r="S99" i="5" a="1"/>
  <c r="S99" i="5" s="1"/>
  <c r="S364" i="5" a="1"/>
  <c r="S364" i="5" s="1"/>
  <c r="S143" i="5" a="1"/>
  <c r="S143" i="5" s="1"/>
  <c r="S213" i="5" a="1"/>
  <c r="S213" i="5" s="1"/>
  <c r="S1090" i="5" a="1"/>
  <c r="S1090" i="5" s="1"/>
  <c r="S1266" i="5" a="1"/>
  <c r="S1266" i="5" s="1"/>
  <c r="S365" i="5" a="1"/>
  <c r="S365" i="5" s="1"/>
  <c r="S307" i="5" a="1"/>
  <c r="S307" i="5" s="1"/>
  <c r="S366" i="5" a="1"/>
  <c r="S366" i="5" s="1"/>
  <c r="S392" i="5" a="1"/>
  <c r="S392" i="5" s="1"/>
  <c r="S1924" i="5" a="1"/>
  <c r="S1924" i="5" s="1"/>
  <c r="S367" i="5" a="1"/>
  <c r="S367" i="5" s="1"/>
  <c r="S368" i="5" a="1"/>
  <c r="S368" i="5" s="1"/>
  <c r="S2414" i="5" a="1"/>
  <c r="S2414" i="5" s="1"/>
  <c r="S369" i="5" a="1"/>
  <c r="S369" i="5" s="1"/>
  <c r="S1686" i="5" a="1"/>
  <c r="S1686" i="5" s="1"/>
  <c r="S1500" i="5" a="1"/>
  <c r="S1500" i="5" s="1"/>
  <c r="S370" i="5" a="1"/>
  <c r="S370" i="5" s="1"/>
  <c r="S971" i="5" a="1"/>
  <c r="S971" i="5" s="1"/>
  <c r="S913" i="5" a="1"/>
  <c r="S913" i="5" s="1"/>
  <c r="S1294" i="5" a="1"/>
  <c r="S1294" i="5" s="1"/>
  <c r="S371" i="5" a="1"/>
  <c r="S371" i="5" s="1"/>
  <c r="S2125" i="5" a="1"/>
  <c r="S2125" i="5" s="1"/>
  <c r="S1978" i="5" a="1"/>
  <c r="S1978" i="5" s="1"/>
  <c r="S372" i="5" a="1"/>
  <c r="S372" i="5" s="1"/>
  <c r="S972" i="5" a="1"/>
  <c r="S972" i="5" s="1"/>
  <c r="S373" i="5" a="1"/>
  <c r="S373" i="5" s="1"/>
  <c r="S374" i="5" a="1"/>
  <c r="S374" i="5" s="1"/>
  <c r="S188" i="5" a="1"/>
  <c r="S188" i="5" s="1"/>
  <c r="S919" i="5" a="1"/>
  <c r="S919" i="5" s="1"/>
  <c r="S592" i="5" a="1"/>
  <c r="S592" i="5" s="1"/>
  <c r="S1729" i="5" a="1"/>
  <c r="S1729" i="5" s="1"/>
  <c r="S2126" i="5" a="1"/>
  <c r="S2126" i="5" s="1"/>
  <c r="S1258" i="5" a="1"/>
  <c r="S1258" i="5" s="1"/>
  <c r="S399" i="5" a="1"/>
  <c r="S399" i="5" s="1"/>
  <c r="S375" i="5" a="1"/>
  <c r="S375" i="5" s="1"/>
  <c r="S2845" i="5" a="1"/>
  <c r="S2845" i="5" s="1"/>
  <c r="S189" i="5" a="1"/>
  <c r="S189" i="5" s="1"/>
  <c r="S421" i="5" a="1"/>
  <c r="S421" i="5" s="1"/>
  <c r="S1308" i="5" a="1"/>
  <c r="S1308" i="5" s="1"/>
  <c r="S276" i="5" a="1"/>
  <c r="S276" i="5" s="1"/>
  <c r="S928" i="5" a="1"/>
  <c r="S928" i="5" s="1"/>
  <c r="S505" i="5" a="1"/>
  <c r="S505" i="5" s="1"/>
  <c r="S1342" i="5" a="1"/>
  <c r="S1342" i="5" s="1"/>
  <c r="S506" i="5" a="1"/>
  <c r="S506" i="5" s="1"/>
  <c r="S190" i="5" a="1"/>
  <c r="S190" i="5" s="1"/>
  <c r="S1719" i="5" a="1"/>
  <c r="S1719" i="5" s="1"/>
  <c r="S1883" i="5" a="1"/>
  <c r="S1883" i="5" s="1"/>
  <c r="S323" i="5" a="1"/>
  <c r="S323" i="5" s="1"/>
  <c r="S437" i="5" a="1"/>
  <c r="S437" i="5" s="1"/>
  <c r="S1206" i="5" a="1"/>
  <c r="S1206" i="5" s="1"/>
  <c r="S563" i="5" a="1"/>
  <c r="S563" i="5" s="1"/>
  <c r="S2292" i="5" a="1"/>
  <c r="S2292" i="5" s="1"/>
  <c r="S1398" i="5" a="1"/>
  <c r="S1398" i="5" s="1"/>
  <c r="S1399" i="5" a="1"/>
  <c r="S1399" i="5" s="1"/>
  <c r="S292" i="5" a="1"/>
  <c r="S292" i="5" s="1"/>
  <c r="S1742" i="5" a="1"/>
  <c r="S1742" i="5" s="1"/>
  <c r="S701" i="5" a="1"/>
  <c r="S701" i="5" s="1"/>
  <c r="S605" i="5" a="1"/>
  <c r="S605" i="5" s="1"/>
  <c r="S154" i="5" a="1"/>
  <c r="S154" i="5" s="1"/>
  <c r="S529" i="5" a="1"/>
  <c r="S529" i="5" s="1"/>
  <c r="S2090" i="5" a="1"/>
  <c r="S2090" i="5" s="1"/>
  <c r="S949" i="5" a="1"/>
  <c r="S949" i="5" s="1"/>
  <c r="S518" i="5" a="1"/>
  <c r="S518" i="5" s="1"/>
  <c r="S1963" i="5" a="1"/>
  <c r="S1963" i="5" s="1"/>
  <c r="S937" i="5" a="1"/>
  <c r="S937" i="5" s="1"/>
  <c r="S739" i="5" a="1"/>
  <c r="S739" i="5" s="1"/>
  <c r="S1275" i="5" a="1"/>
  <c r="S1275" i="5" s="1"/>
  <c r="S1964" i="5" a="1"/>
  <c r="S1964" i="5" s="1"/>
  <c r="S708" i="5" a="1"/>
  <c r="S708" i="5" s="1"/>
  <c r="S709" i="5" a="1"/>
  <c r="S709" i="5" s="1"/>
  <c r="S2837" i="5" a="1"/>
  <c r="S2837" i="5" s="1"/>
  <c r="S1191" i="5" a="1"/>
  <c r="S1191" i="5" s="1"/>
  <c r="S422" i="5" a="1"/>
  <c r="S422" i="5" s="1"/>
  <c r="S423" i="5" a="1"/>
  <c r="S423" i="5" s="1"/>
  <c r="S1100" i="5" a="1"/>
  <c r="S1100" i="5" s="1"/>
  <c r="S1790" i="5" a="1"/>
  <c r="S1790" i="5" s="1"/>
  <c r="S376" i="5" a="1"/>
  <c r="S376" i="5" s="1"/>
  <c r="S1468" i="5" a="1"/>
  <c r="S1468" i="5" s="1"/>
  <c r="S880" i="5" a="1"/>
  <c r="S880" i="5" s="1"/>
  <c r="S1469" i="5" a="1"/>
  <c r="S1469" i="5" s="1"/>
  <c r="S809" i="5" a="1"/>
  <c r="S809" i="5" s="1"/>
  <c r="S438" i="5" a="1"/>
  <c r="S438" i="5" s="1"/>
  <c r="S732" i="5" a="1"/>
  <c r="S732" i="5" s="1"/>
  <c r="S643" i="5" a="1"/>
  <c r="S643" i="5" s="1"/>
  <c r="S1207" i="5" a="1"/>
  <c r="S1207" i="5" s="1"/>
  <c r="S1132" i="5" a="1"/>
  <c r="S1132" i="5" s="1"/>
  <c r="S2526" i="5" a="1"/>
  <c r="S2526" i="5" s="1"/>
  <c r="S724" i="5" a="1"/>
  <c r="S724" i="5" s="1"/>
  <c r="S1391" i="5" a="1"/>
  <c r="S1391" i="5" s="1"/>
  <c r="S519" i="5" a="1"/>
  <c r="S519" i="5" s="1"/>
  <c r="S64" i="5" a="1"/>
  <c r="S64" i="5" s="1"/>
  <c r="S228" i="5" a="1"/>
  <c r="S228" i="5" s="1"/>
  <c r="S439" i="5" a="1"/>
  <c r="S439" i="5" s="1"/>
  <c r="S2127" i="5" a="1"/>
  <c r="S2127" i="5" s="1"/>
  <c r="S472" i="5" a="1"/>
  <c r="S472" i="5" s="1"/>
  <c r="S1309" i="5" a="1"/>
  <c r="S1309" i="5" s="1"/>
  <c r="S440" i="5" a="1"/>
  <c r="S440" i="5" s="1"/>
  <c r="S767" i="5" a="1"/>
  <c r="S767" i="5" s="1"/>
  <c r="S441" i="5" a="1"/>
  <c r="S441" i="5" s="1"/>
  <c r="S424" i="5" a="1"/>
  <c r="S424" i="5" s="1"/>
  <c r="S1743" i="5" a="1"/>
  <c r="S1743" i="5" s="1"/>
  <c r="S442" i="5" a="1"/>
  <c r="S442" i="5" s="1"/>
  <c r="S593" i="5" a="1"/>
  <c r="S593" i="5" s="1"/>
  <c r="S644" i="5" a="1"/>
  <c r="S644" i="5" s="1"/>
  <c r="S786" i="5" a="1"/>
  <c r="S786" i="5" s="1"/>
  <c r="S1932" i="5" a="1"/>
  <c r="S1932" i="5" s="1"/>
  <c r="S443" i="5" a="1"/>
  <c r="S443" i="5" s="1"/>
  <c r="S444" i="5" a="1"/>
  <c r="S444" i="5" s="1"/>
  <c r="S445" i="5" a="1"/>
  <c r="S445" i="5" s="1"/>
  <c r="S446" i="5" a="1"/>
  <c r="S446" i="5" s="1"/>
  <c r="S973" i="5" a="1"/>
  <c r="S973" i="5" s="1"/>
  <c r="S2177" i="5" a="1"/>
  <c r="S2177" i="5" s="1"/>
  <c r="S191" i="5" a="1"/>
  <c r="S191" i="5" s="1"/>
  <c r="S1178" i="5" a="1"/>
  <c r="S1178" i="5" s="1"/>
  <c r="S594" i="5" a="1"/>
  <c r="S594" i="5" s="1"/>
  <c r="S447" i="5" a="1"/>
  <c r="S447" i="5" s="1"/>
  <c r="S448" i="5" a="1"/>
  <c r="S448" i="5" s="1"/>
  <c r="S229" i="5" a="1"/>
  <c r="S229" i="5" s="1"/>
  <c r="S859" i="5" a="1"/>
  <c r="S859" i="5" s="1"/>
  <c r="S214" i="5" a="1"/>
  <c r="S214" i="5" s="1"/>
  <c r="S400" i="5" a="1"/>
  <c r="S400" i="5" s="1"/>
  <c r="S1738" i="5" a="1"/>
  <c r="S1738" i="5" s="1"/>
  <c r="S725" i="5" a="1"/>
  <c r="S725" i="5" s="1"/>
  <c r="S468" i="5" a="1"/>
  <c r="S468" i="5" s="1"/>
  <c r="S1117" i="5" a="1"/>
  <c r="S1117" i="5" s="1"/>
  <c r="S230" i="5" a="1"/>
  <c r="S230" i="5" s="1"/>
  <c r="S974" i="5" a="1"/>
  <c r="S974" i="5" s="1"/>
  <c r="S645" i="5" a="1"/>
  <c r="S645" i="5" s="1"/>
  <c r="S231" i="5" a="1"/>
  <c r="S231" i="5" s="1"/>
  <c r="S377" i="5" a="1"/>
  <c r="S377" i="5" s="1"/>
  <c r="S50" i="5" a="1"/>
  <c r="S50" i="5" s="1"/>
  <c r="S2293" i="5" a="1"/>
  <c r="S2293" i="5" s="1"/>
  <c r="S1933" i="5" a="1"/>
  <c r="S1933" i="5" s="1"/>
  <c r="S1208" i="5" a="1"/>
  <c r="S1208" i="5" s="1"/>
  <c r="S1209" i="5" a="1"/>
  <c r="S1209" i="5" s="1"/>
  <c r="S623" i="5" a="1"/>
  <c r="S623" i="5" s="1"/>
  <c r="S520" i="5" a="1"/>
  <c r="S520" i="5" s="1"/>
  <c r="S1073" i="5" a="1"/>
  <c r="S1073" i="5" s="1"/>
  <c r="S155" i="5" a="1"/>
  <c r="S155" i="5" s="1"/>
  <c r="S324" i="5" a="1"/>
  <c r="S324" i="5" s="1"/>
  <c r="S449" i="5" a="1"/>
  <c r="S449" i="5" s="1"/>
  <c r="S1994" i="5" a="1"/>
  <c r="S1994" i="5" s="1"/>
  <c r="S800" i="5" a="1"/>
  <c r="S800" i="5" s="1"/>
  <c r="S624" i="5" a="1"/>
  <c r="S624" i="5" s="1"/>
  <c r="S1295" i="5" a="1"/>
  <c r="S1295" i="5" s="1"/>
  <c r="S2585" i="5" a="1"/>
  <c r="S2585" i="5" s="1"/>
  <c r="S1066" i="5" a="1"/>
  <c r="S1066" i="5" s="1"/>
  <c r="S1296" i="5" a="1"/>
  <c r="S1296" i="5" s="1"/>
  <c r="S2109" i="5" a="1"/>
  <c r="S2109" i="5" s="1"/>
  <c r="S530" i="5" a="1"/>
  <c r="S530" i="5" s="1"/>
  <c r="S1895" i="5" a="1"/>
  <c r="S1895" i="5" s="1"/>
  <c r="S1400" i="5" a="1"/>
  <c r="S1400" i="5" s="1"/>
  <c r="S716" i="5" a="1"/>
  <c r="S716" i="5" s="1"/>
  <c r="S1943" i="5" a="1"/>
  <c r="S1943" i="5" s="1"/>
  <c r="S1542" i="5" a="1"/>
  <c r="S1542" i="5" s="1"/>
  <c r="S1343" i="5" a="1"/>
  <c r="S1343" i="5" s="1"/>
  <c r="S1880" i="5" a="1"/>
  <c r="S1880" i="5" s="1"/>
  <c r="S1755" i="5" a="1"/>
  <c r="S1755" i="5" s="1"/>
  <c r="S2551" i="5" a="1"/>
  <c r="S2551" i="5" s="1"/>
  <c r="S1607" i="5" a="1"/>
  <c r="S1607" i="5" s="1"/>
  <c r="S531" i="5" a="1"/>
  <c r="S531" i="5" s="1"/>
  <c r="S521" i="5" a="1"/>
  <c r="S521" i="5" s="1"/>
  <c r="S428" i="5" a="1"/>
  <c r="S428" i="5" s="1"/>
  <c r="S1525" i="5" a="1"/>
  <c r="S1525" i="5" s="1"/>
  <c r="S532" i="5" a="1"/>
  <c r="S532" i="5" s="1"/>
  <c r="S2880" i="5" a="1"/>
  <c r="S2880" i="5" s="1"/>
  <c r="S860" i="5" a="1"/>
  <c r="S860" i="5" s="1"/>
  <c r="S865" i="5" a="1"/>
  <c r="S865" i="5" s="1"/>
  <c r="S192" i="5" a="1"/>
  <c r="S192" i="5" s="1"/>
  <c r="S1970" i="5" a="1"/>
  <c r="S1970" i="5" s="1"/>
  <c r="S2169" i="5" a="1"/>
  <c r="S2169" i="5" s="1"/>
  <c r="S533" i="5" a="1"/>
  <c r="S533" i="5" s="1"/>
  <c r="S780" i="5" a="1"/>
  <c r="S780" i="5" s="1"/>
  <c r="S781" i="5" a="1"/>
  <c r="S781" i="5" s="1"/>
  <c r="S1451" i="5" a="1"/>
  <c r="S1451" i="5" s="1"/>
  <c r="S580" i="5" a="1"/>
  <c r="S580" i="5" s="1"/>
  <c r="S581" i="5" a="1"/>
  <c r="S581" i="5" s="1"/>
  <c r="S1477" i="5" a="1"/>
  <c r="S1477" i="5" s="1"/>
  <c r="S975" i="5" a="1"/>
  <c r="S975" i="5" s="1"/>
  <c r="S976" i="5" a="1"/>
  <c r="S976" i="5" s="1"/>
  <c r="S625" i="5" a="1"/>
  <c r="S625" i="5" s="1"/>
  <c r="S801" i="5" a="1"/>
  <c r="S801" i="5" s="1"/>
  <c r="S929" i="5" a="1"/>
  <c r="S929" i="5" s="1"/>
  <c r="S866" i="5" a="1"/>
  <c r="S866" i="5" s="1"/>
  <c r="S1995" i="5" a="1"/>
  <c r="S1995" i="5" s="1"/>
  <c r="S534" i="5" a="1"/>
  <c r="S534" i="5" s="1"/>
  <c r="S535" i="5" a="1"/>
  <c r="S535" i="5" s="1"/>
  <c r="S595" i="5" a="1"/>
  <c r="S595" i="5" s="1"/>
  <c r="S2397" i="5" a="1"/>
  <c r="S2397" i="5" s="1"/>
  <c r="S1101" i="5" a="1"/>
  <c r="S1101" i="5" s="1"/>
  <c r="S1563" i="5" a="1"/>
  <c r="S1563" i="5" s="1"/>
  <c r="S740" i="5" a="1"/>
  <c r="S740" i="5" s="1"/>
  <c r="S1452" i="5" a="1"/>
  <c r="S1452" i="5" s="1"/>
  <c r="S1401" i="5" a="1"/>
  <c r="S1401" i="5" s="1"/>
  <c r="S881" i="5" a="1"/>
  <c r="S881" i="5" s="1"/>
  <c r="S536" i="5" a="1"/>
  <c r="S536" i="5" s="1"/>
  <c r="S2152" i="5" a="1"/>
  <c r="S2152" i="5" s="1"/>
  <c r="S325" i="5" a="1"/>
  <c r="S325" i="5" s="1"/>
  <c r="S977" i="5" a="1"/>
  <c r="S977" i="5" s="1"/>
  <c r="S537" i="5" a="1"/>
  <c r="S537" i="5" s="1"/>
  <c r="S582" i="5" a="1"/>
  <c r="S582" i="5" s="1"/>
  <c r="S1795" i="5" a="1"/>
  <c r="S1795" i="5" s="1"/>
  <c r="S1097" i="5" a="1"/>
  <c r="S1097" i="5" s="1"/>
  <c r="S2514" i="5" a="1"/>
  <c r="S2514" i="5" s="1"/>
  <c r="S1470" i="5" a="1"/>
  <c r="S1470" i="5" s="1"/>
  <c r="S3087" i="5" a="1"/>
  <c r="S3087" i="5" s="1"/>
  <c r="S538" i="5" a="1"/>
  <c r="S538" i="5" s="1"/>
  <c r="S2196" i="5" a="1"/>
  <c r="S2196" i="5" s="1"/>
  <c r="S768" i="5" a="1"/>
  <c r="S768" i="5" s="1"/>
  <c r="S1494" i="5" a="1"/>
  <c r="S1494" i="5" s="1"/>
  <c r="S1358" i="5" a="1"/>
  <c r="S1358" i="5" s="1"/>
  <c r="S2952" i="5" a="1"/>
  <c r="S2952" i="5" s="1"/>
  <c r="S570" i="5" a="1"/>
  <c r="S570" i="5" s="1"/>
  <c r="S408" i="5" a="1"/>
  <c r="S408" i="5" s="1"/>
  <c r="S741" i="5" a="1"/>
  <c r="S741" i="5" s="1"/>
  <c r="S1888" i="5" a="1"/>
  <c r="S1888" i="5" s="1"/>
  <c r="S429" i="5" a="1"/>
  <c r="S429" i="5" s="1"/>
  <c r="S3098" i="5" a="1"/>
  <c r="S3098" i="5" s="1"/>
  <c r="S473" i="5" a="1"/>
  <c r="S473" i="5" s="1"/>
  <c r="S882" i="5" a="1"/>
  <c r="S882" i="5" s="1"/>
  <c r="S1914" i="5" a="1"/>
  <c r="S1914" i="5" s="1"/>
  <c r="S539" i="5" a="1"/>
  <c r="S539" i="5" s="1"/>
  <c r="S540" i="5" a="1"/>
  <c r="S540" i="5" s="1"/>
  <c r="S2527" i="5" a="1"/>
  <c r="S2527" i="5" s="1"/>
  <c r="S920" i="5" a="1"/>
  <c r="S920" i="5" s="1"/>
  <c r="S541" i="5" a="1"/>
  <c r="S541" i="5" s="1"/>
  <c r="S1944" i="5" a="1"/>
  <c r="S1944" i="5" s="1"/>
  <c r="S542" i="5" a="1"/>
  <c r="S542" i="5" s="1"/>
  <c r="S1270" i="5" a="1"/>
  <c r="S1270" i="5" s="1"/>
  <c r="S1192" i="5" a="1"/>
  <c r="S1192" i="5" s="1"/>
  <c r="S543" i="5" a="1"/>
  <c r="S543" i="5" s="1"/>
  <c r="S544" i="5" a="1"/>
  <c r="S544" i="5" s="1"/>
  <c r="S810" i="5" a="1"/>
  <c r="S810" i="5" s="1"/>
  <c r="S180" i="5" a="1"/>
  <c r="S180" i="5" s="1"/>
  <c r="S545" i="5" a="1"/>
  <c r="S545" i="5" s="1"/>
  <c r="S546" i="5" a="1"/>
  <c r="S546" i="5" s="1"/>
  <c r="S978" i="5" a="1"/>
  <c r="S978" i="5" s="1"/>
  <c r="S547" i="5" a="1"/>
  <c r="S547" i="5" s="1"/>
  <c r="S548" i="5" a="1"/>
  <c r="S548" i="5" s="1"/>
  <c r="S1102" i="5" a="1"/>
  <c r="S1102" i="5" s="1"/>
  <c r="S469" i="5" a="1"/>
  <c r="S469" i="5" s="1"/>
  <c r="S344" i="5" a="1"/>
  <c r="S344" i="5" s="1"/>
  <c r="S811" i="5" a="1"/>
  <c r="S811" i="5" s="1"/>
  <c r="S2309" i="5" a="1"/>
  <c r="S2309" i="5" s="1"/>
  <c r="S101" i="5" a="1"/>
  <c r="S101" i="5" s="1"/>
  <c r="S308" i="5" a="1"/>
  <c r="S308" i="5" s="1"/>
  <c r="S1310" i="5" a="1"/>
  <c r="S1310" i="5" s="1"/>
  <c r="S1687" i="5" a="1"/>
  <c r="S1687" i="5" s="1"/>
  <c r="S549" i="5" a="1"/>
  <c r="S549" i="5" s="1"/>
  <c r="S930" i="5" a="1"/>
  <c r="S930" i="5" s="1"/>
  <c r="S378" i="5" a="1"/>
  <c r="S378" i="5" s="1"/>
  <c r="S795" i="5" a="1"/>
  <c r="S795" i="5" s="1"/>
  <c r="S550" i="5" a="1"/>
  <c r="S550" i="5" s="1"/>
  <c r="S2970" i="5" a="1"/>
  <c r="S2970" i="5" s="1"/>
  <c r="S1359" i="5" a="1"/>
  <c r="S1359" i="5" s="1"/>
  <c r="S2401" i="5" a="1"/>
  <c r="S2401" i="5" s="1"/>
  <c r="S551" i="5" a="1"/>
  <c r="S551" i="5" s="1"/>
  <c r="S425" i="5" a="1"/>
  <c r="S425" i="5" s="1"/>
  <c r="S552" i="5" a="1"/>
  <c r="S552" i="5" s="1"/>
  <c r="S416" i="5" a="1"/>
  <c r="S416" i="5" s="1"/>
  <c r="S564" i="5" a="1"/>
  <c r="S564" i="5" s="1"/>
  <c r="S396" i="5" a="1"/>
  <c r="S396" i="5" s="1"/>
  <c r="S393" i="5" a="1"/>
  <c r="S393" i="5" s="1"/>
  <c r="S979" i="5" a="1"/>
  <c r="S979" i="5" s="1"/>
  <c r="S246" i="5" a="1"/>
  <c r="S246" i="5" s="1"/>
  <c r="S450" i="5" a="1"/>
  <c r="S450" i="5" s="1"/>
  <c r="S1803" i="5" a="1"/>
  <c r="S1803" i="5" s="1"/>
  <c r="S796" i="5" a="1"/>
  <c r="S796" i="5" s="1"/>
  <c r="S1784" i="5" a="1"/>
  <c r="S1784" i="5" s="1"/>
  <c r="S2304" i="5" a="1"/>
  <c r="S2304" i="5" s="1"/>
  <c r="S553" i="5" a="1"/>
  <c r="S553" i="5" s="1"/>
  <c r="S554" i="5" a="1"/>
  <c r="S554" i="5" s="1"/>
  <c r="S555" i="5" a="1"/>
  <c r="S555" i="5" s="1"/>
  <c r="S1495" i="5" a="1"/>
  <c r="S1495" i="5" s="1"/>
  <c r="S556" i="5" a="1"/>
  <c r="S556" i="5" s="1"/>
  <c r="S1543" i="5" a="1"/>
  <c r="S1543" i="5" s="1"/>
  <c r="S300" i="5" a="1"/>
  <c r="S300" i="5" s="1"/>
  <c r="S742" i="5" a="1"/>
  <c r="S742" i="5" s="1"/>
  <c r="S451" i="5" a="1"/>
  <c r="S451" i="5" s="1"/>
  <c r="S1093" i="5" a="1"/>
  <c r="S1093" i="5" s="1"/>
  <c r="S646" i="5" a="1"/>
  <c r="S646" i="5" s="1"/>
  <c r="S2184" i="5" a="1"/>
  <c r="S2184" i="5" s="1"/>
  <c r="S1179" i="5" a="1"/>
  <c r="S1179" i="5" s="1"/>
  <c r="S1804" i="5" a="1"/>
  <c r="S1804" i="5" s="1"/>
  <c r="S463" i="5" a="1"/>
  <c r="S463" i="5" s="1"/>
  <c r="S980" i="5" a="1"/>
  <c r="S980" i="5" s="1"/>
  <c r="S575" i="5" a="1"/>
  <c r="S575" i="5" s="1"/>
  <c r="S3241" i="5" a="1"/>
  <c r="S3241" i="5" s="1"/>
  <c r="S2572" i="5" a="1"/>
  <c r="S2572" i="5" s="1"/>
  <c r="S583" i="5" a="1"/>
  <c r="S583" i="5" s="1"/>
  <c r="S379" i="5" a="1"/>
  <c r="S379" i="5" s="1"/>
  <c r="S380" i="5" a="1"/>
  <c r="S380" i="5" s="1"/>
  <c r="S1478" i="5" a="1"/>
  <c r="S1478" i="5" s="1"/>
  <c r="S1544" i="5" a="1"/>
  <c r="S1544" i="5" s="1"/>
  <c r="S710" i="5" a="1"/>
  <c r="S710" i="5" s="1"/>
  <c r="S124" i="5" a="1"/>
  <c r="S124" i="5" s="1"/>
  <c r="S647" i="5" a="1"/>
  <c r="S647" i="5" s="1"/>
  <c r="S1184" i="5" a="1"/>
  <c r="S1184" i="5" s="1"/>
  <c r="S1884" i="5" a="1"/>
  <c r="S1884" i="5" s="1"/>
  <c r="S1193" i="5" a="1"/>
  <c r="S1193" i="5" s="1"/>
  <c r="S2197" i="5" a="1"/>
  <c r="S2197" i="5" s="1"/>
  <c r="S648" i="5" a="1"/>
  <c r="S648" i="5" s="1"/>
  <c r="S1711" i="5" a="1"/>
  <c r="S1711" i="5" s="1"/>
  <c r="S3164" i="5" a="1"/>
  <c r="S3164" i="5" s="1"/>
  <c r="S1598" i="5" a="1"/>
  <c r="S1598" i="5" s="1"/>
  <c r="S649" i="5" a="1"/>
  <c r="S649" i="5" s="1"/>
  <c r="S1109" i="5" a="1"/>
  <c r="S1109" i="5" s="1"/>
  <c r="S1311" i="5" a="1"/>
  <c r="S1311" i="5" s="1"/>
  <c r="S401" i="5" a="1"/>
  <c r="S401" i="5" s="1"/>
  <c r="S464" i="5" a="1"/>
  <c r="S464" i="5" s="1"/>
  <c r="S1945" i="5" a="1"/>
  <c r="S1945" i="5" s="1"/>
  <c r="S1532" i="5" a="1"/>
  <c r="S1532" i="5" s="1"/>
  <c r="S650" i="5" a="1"/>
  <c r="S650" i="5" s="1"/>
  <c r="S1688" i="5" a="1"/>
  <c r="S1688" i="5" s="1"/>
  <c r="S430" i="5" a="1"/>
  <c r="S430" i="5" s="1"/>
  <c r="S2128" i="5" a="1"/>
  <c r="S2128" i="5" s="1"/>
  <c r="S78" i="5" a="1"/>
  <c r="S78" i="5" s="1"/>
  <c r="S1210" i="5" a="1"/>
  <c r="S1210" i="5" s="1"/>
  <c r="S1202" i="5" a="1"/>
  <c r="S1202" i="5" s="1"/>
  <c r="S981" i="5" a="1"/>
  <c r="S981" i="5" s="1"/>
  <c r="S1608" i="5" a="1"/>
  <c r="S1608" i="5" s="1"/>
  <c r="S1805" i="5" a="1"/>
  <c r="S1805" i="5" s="1"/>
  <c r="S2771" i="5" a="1"/>
  <c r="S2771" i="5" s="1"/>
  <c r="S19" i="5" a="1"/>
  <c r="S19" i="5" s="1"/>
  <c r="S651" i="5" a="1"/>
  <c r="S651" i="5" s="1"/>
  <c r="S2750" i="5" a="1"/>
  <c r="S2750" i="5" s="1"/>
  <c r="S1360" i="5" a="1"/>
  <c r="S1360" i="5" s="1"/>
  <c r="S3099" i="5" a="1"/>
  <c r="S3099" i="5" s="1"/>
  <c r="S652" i="5" a="1"/>
  <c r="S652" i="5" s="1"/>
  <c r="S1156" i="5" a="1"/>
  <c r="S1156" i="5" s="1"/>
  <c r="S557" i="5" a="1"/>
  <c r="S557" i="5" s="1"/>
  <c r="S653" i="5" a="1"/>
  <c r="S653" i="5" s="1"/>
  <c r="S205" i="5" a="1"/>
  <c r="S205" i="5" s="1"/>
  <c r="S2116" i="5" a="1"/>
  <c r="S2116" i="5" s="1"/>
  <c r="S326" i="5" a="1"/>
  <c r="S326" i="5" s="1"/>
  <c r="S596" i="5" a="1"/>
  <c r="S596" i="5" s="1"/>
  <c r="S215" i="5" a="1"/>
  <c r="S215" i="5" s="1"/>
  <c r="S216" i="5" a="1"/>
  <c r="S216" i="5" s="1"/>
  <c r="S217" i="5" a="1"/>
  <c r="S217" i="5" s="1"/>
  <c r="S1896" i="5" a="1"/>
  <c r="S1896" i="5" s="1"/>
  <c r="S1163" i="5" a="1"/>
  <c r="S1163" i="5" s="1"/>
  <c r="S327" i="5" a="1"/>
  <c r="S327" i="5" s="1"/>
  <c r="S982" i="5" a="1"/>
  <c r="S982" i="5" s="1"/>
  <c r="S67" i="5" a="1"/>
  <c r="S67" i="5" s="1"/>
  <c r="S1934" i="5" a="1"/>
  <c r="S1934" i="5" s="1"/>
  <c r="S654" i="5" a="1"/>
  <c r="S654" i="5" s="1"/>
  <c r="S655" i="5" a="1"/>
  <c r="S655" i="5" s="1"/>
  <c r="S656" i="5" a="1"/>
  <c r="S656" i="5" s="1"/>
  <c r="S1344" i="5" a="1"/>
  <c r="S1344" i="5" s="1"/>
  <c r="S1164" i="5" a="1"/>
  <c r="S1164" i="5" s="1"/>
  <c r="S657" i="5" a="1"/>
  <c r="S657" i="5" s="1"/>
  <c r="S1259" i="5" a="1"/>
  <c r="S1259" i="5" s="1"/>
  <c r="S1312" i="5" a="1"/>
  <c r="S1312" i="5" s="1"/>
  <c r="S908" i="5" a="1"/>
  <c r="S908" i="5" s="1"/>
  <c r="S1211" i="5" a="1"/>
  <c r="S1211" i="5" s="1"/>
  <c r="S193" i="5" a="1"/>
  <c r="S193" i="5" s="1"/>
  <c r="S658" i="5" a="1"/>
  <c r="S658" i="5" s="1"/>
  <c r="S659" i="5" a="1"/>
  <c r="S659" i="5" s="1"/>
  <c r="S1402" i="5" a="1"/>
  <c r="S1402" i="5" s="1"/>
  <c r="S660" i="5" a="1"/>
  <c r="S660" i="5" s="1"/>
  <c r="S812" i="5" a="1"/>
  <c r="S812" i="5" s="1"/>
  <c r="S661" i="5" a="1"/>
  <c r="S661" i="5" s="1"/>
  <c r="S743" i="5" a="1"/>
  <c r="S743" i="5" s="1"/>
  <c r="S277" i="5" a="1"/>
  <c r="S277" i="5" s="1"/>
  <c r="S662" i="5" a="1"/>
  <c r="S662" i="5" s="1"/>
  <c r="S2129" i="5" a="1"/>
  <c r="S2129" i="5" s="1"/>
  <c r="S663" i="5" a="1"/>
  <c r="S663" i="5" s="1"/>
  <c r="S664" i="5" a="1"/>
  <c r="S664" i="5" s="1"/>
  <c r="S665" i="5" a="1"/>
  <c r="S665" i="5" s="1"/>
  <c r="S1212" i="5" a="1"/>
  <c r="S1212" i="5" s="1"/>
  <c r="S666" i="5" a="1"/>
  <c r="S666" i="5" s="1"/>
  <c r="S1165" i="5" a="1"/>
  <c r="S1165" i="5" s="1"/>
  <c r="S667" i="5" a="1"/>
  <c r="S667" i="5" s="1"/>
  <c r="S668" i="5" a="1"/>
  <c r="S668" i="5" s="1"/>
  <c r="S669" i="5" a="1"/>
  <c r="S669" i="5" s="1"/>
  <c r="S670" i="5" a="1"/>
  <c r="S670" i="5" s="1"/>
  <c r="S671" i="5" a="1"/>
  <c r="S671" i="5" s="1"/>
  <c r="S1194" i="5" a="1"/>
  <c r="S1194" i="5" s="1"/>
  <c r="S672" i="5" a="1"/>
  <c r="S672" i="5" s="1"/>
  <c r="S1094" i="5" a="1"/>
  <c r="S1094" i="5" s="1"/>
  <c r="S673" i="5" a="1"/>
  <c r="S673" i="5" s="1"/>
  <c r="S1471" i="5" a="1"/>
  <c r="S1471" i="5" s="1"/>
  <c r="S674" i="5" a="1"/>
  <c r="S674" i="5" s="1"/>
  <c r="S675" i="5" a="1"/>
  <c r="S675" i="5" s="1"/>
  <c r="S1213" i="5" a="1"/>
  <c r="S1213" i="5" s="1"/>
  <c r="S676" i="5" a="1"/>
  <c r="S676" i="5" s="1"/>
  <c r="S2185" i="5" a="1"/>
  <c r="S2185" i="5" s="1"/>
  <c r="S584" i="5" a="1"/>
  <c r="S584" i="5" s="1"/>
  <c r="S2672" i="5" a="1"/>
  <c r="S2672" i="5" s="1"/>
  <c r="S2186" i="5" a="1"/>
  <c r="S2186" i="5" s="1"/>
  <c r="S677" i="5" a="1"/>
  <c r="S677" i="5" s="1"/>
  <c r="S678" i="5" a="1"/>
  <c r="S678" i="5" s="1"/>
  <c r="S983" i="5" a="1"/>
  <c r="S983" i="5" s="1"/>
  <c r="S2007" i="5" a="1"/>
  <c r="S2007" i="5" s="1"/>
  <c r="S1297" i="5" a="1"/>
  <c r="S1297" i="5" s="1"/>
  <c r="S1067" i="5" a="1"/>
  <c r="S1067" i="5" s="1"/>
  <c r="S1791" i="5" a="1"/>
  <c r="S1791" i="5" s="1"/>
  <c r="S417" i="5" a="1"/>
  <c r="S417" i="5" s="1"/>
  <c r="S1526" i="5" a="1"/>
  <c r="S1526" i="5" s="1"/>
  <c r="S984" i="5" a="1"/>
  <c r="S984" i="5" s="1"/>
  <c r="S679" i="5" a="1"/>
  <c r="S679" i="5" s="1"/>
  <c r="S2319" i="5" a="1"/>
  <c r="S2319" i="5" s="1"/>
  <c r="S1110" i="5" a="1"/>
  <c r="S1110" i="5" s="1"/>
  <c r="S1558" i="5" a="1"/>
  <c r="S1558" i="5" s="1"/>
  <c r="S680" i="5" a="1"/>
  <c r="S680" i="5" s="1"/>
  <c r="S477" i="5" a="1"/>
  <c r="S477" i="5" s="1"/>
  <c r="S681" i="5" a="1"/>
  <c r="S681" i="5" s="1"/>
  <c r="S507" i="5" a="1"/>
  <c r="S507" i="5" s="1"/>
  <c r="S682" i="5" a="1"/>
  <c r="S682" i="5" s="1"/>
  <c r="S1510" i="5" a="1"/>
  <c r="S1510" i="5" s="1"/>
  <c r="S1925" i="5" a="1"/>
  <c r="S1925" i="5" s="1"/>
  <c r="S239" i="5" a="1"/>
  <c r="S239" i="5" s="1"/>
  <c r="S895" i="5" a="1"/>
  <c r="S895" i="5" s="1"/>
  <c r="S683" i="5" a="1"/>
  <c r="S683" i="5" s="1"/>
  <c r="S1744" i="5" a="1"/>
  <c r="S1744" i="5" s="1"/>
  <c r="S2424" i="5" a="1"/>
  <c r="S2424" i="5" s="1"/>
  <c r="S576" i="5" a="1"/>
  <c r="S576" i="5" s="1"/>
  <c r="S1806" i="5" a="1"/>
  <c r="S1806" i="5" s="1"/>
  <c r="S1521" i="5" a="1"/>
  <c r="S1521" i="5" s="1"/>
  <c r="S1807" i="5" a="1"/>
  <c r="S1807" i="5" s="1"/>
  <c r="S1808" i="5" a="1"/>
  <c r="S1808" i="5" s="1"/>
  <c r="S409" i="5" a="1"/>
  <c r="S409" i="5" s="1"/>
  <c r="S813" i="5" a="1"/>
  <c r="S813" i="5" s="1"/>
  <c r="S1214" i="5" a="1"/>
  <c r="S1214" i="5" s="1"/>
  <c r="S3088" i="5" a="1"/>
  <c r="S3088" i="5" s="1"/>
  <c r="S2335" i="5" a="1"/>
  <c r="S2335" i="5" s="1"/>
  <c r="S1335" i="5" a="1"/>
  <c r="S1335" i="5" s="1"/>
  <c r="S3023" i="5" a="1"/>
  <c r="S3023" i="5" s="1"/>
  <c r="S2008" i="5" a="1"/>
  <c r="S2008" i="5" s="1"/>
  <c r="S492" i="5" a="1"/>
  <c r="S492" i="5" s="1"/>
  <c r="S1765" i="5" a="1"/>
  <c r="S1765" i="5" s="1"/>
  <c r="S2871" i="5" a="1"/>
  <c r="S2871" i="5" s="1"/>
  <c r="S597" i="5" a="1"/>
  <c r="S597" i="5" s="1"/>
  <c r="S814" i="5" a="1"/>
  <c r="S814" i="5" s="1"/>
  <c r="S815" i="5" a="1"/>
  <c r="S815" i="5" s="1"/>
  <c r="S1313" i="5" a="1"/>
  <c r="S1313" i="5" s="1"/>
  <c r="S2294" i="5" a="1"/>
  <c r="S2294" i="5" s="1"/>
  <c r="S1511" i="5" a="1"/>
  <c r="S1511" i="5" s="1"/>
  <c r="S2272" i="5" a="1"/>
  <c r="S2272" i="5" s="1"/>
  <c r="S1592" i="5" a="1"/>
  <c r="S1592" i="5" s="1"/>
  <c r="S2261" i="5" a="1"/>
  <c r="S2261" i="5" s="1"/>
  <c r="S1683" i="5" a="1"/>
  <c r="S1683" i="5" s="1"/>
  <c r="S1897" i="5" a="1"/>
  <c r="S1897" i="5" s="1"/>
  <c r="S612" i="5" a="1"/>
  <c r="S612" i="5" s="1"/>
  <c r="S2009" i="5" a="1"/>
  <c r="S2009" i="5" s="1"/>
  <c r="S1809" i="5" a="1"/>
  <c r="S1809" i="5" s="1"/>
  <c r="S2153" i="5" a="1"/>
  <c r="S2153" i="5" s="1"/>
  <c r="S1388" i="5" a="1"/>
  <c r="S1388" i="5" s="1"/>
  <c r="S2273" i="5" a="1"/>
  <c r="S2273" i="5" s="1"/>
  <c r="S1314" i="5" a="1"/>
  <c r="S1314" i="5" s="1"/>
  <c r="S397" i="5" a="1"/>
  <c r="S397" i="5" s="1"/>
  <c r="S816" i="5" a="1"/>
  <c r="S816" i="5" s="1"/>
  <c r="S2751" i="5" a="1"/>
  <c r="S2751" i="5" s="1"/>
  <c r="S817" i="5" a="1"/>
  <c r="S817" i="5" s="1"/>
  <c r="S1674" i="5" a="1"/>
  <c r="S1674" i="5" s="1"/>
  <c r="S240" i="5" a="1"/>
  <c r="S240" i="5" s="1"/>
  <c r="S717" i="5" a="1"/>
  <c r="S717" i="5" s="1"/>
  <c r="S818" i="5" a="1"/>
  <c r="S818" i="5" s="1"/>
  <c r="S2673" i="5" a="1"/>
  <c r="S2673" i="5" s="1"/>
  <c r="S1675" i="5" a="1"/>
  <c r="S1675" i="5" s="1"/>
  <c r="S1068" i="5" a="1"/>
  <c r="S1068" i="5" s="1"/>
  <c r="S2336" i="5" a="1"/>
  <c r="S2336" i="5" s="1"/>
  <c r="S985" i="5" a="1"/>
  <c r="S985" i="5" s="1"/>
  <c r="S565" i="5" a="1"/>
  <c r="S565" i="5" s="1"/>
  <c r="S744" i="5" a="1"/>
  <c r="S744" i="5" s="1"/>
  <c r="S206" i="5" a="1"/>
  <c r="S206" i="5" s="1"/>
  <c r="S3252" i="5" a="1"/>
  <c r="S3252" i="5" s="1"/>
  <c r="S819" i="5" a="1"/>
  <c r="S819" i="5" s="1"/>
  <c r="S2170" i="5" a="1"/>
  <c r="S2170" i="5" s="1"/>
  <c r="S820" i="5" a="1"/>
  <c r="S820" i="5" s="1"/>
  <c r="S821" i="5" a="1"/>
  <c r="S821" i="5" s="1"/>
  <c r="S571" i="5" a="1"/>
  <c r="S571" i="5" s="1"/>
  <c r="S1157" i="5" a="1"/>
  <c r="S1157" i="5" s="1"/>
  <c r="S2499" i="5" a="1"/>
  <c r="S2499" i="5" s="1"/>
  <c r="S1203" i="5" a="1"/>
  <c r="S1203" i="5" s="1"/>
  <c r="S822" i="5" a="1"/>
  <c r="S822" i="5" s="1"/>
  <c r="S823" i="5" a="1"/>
  <c r="S823" i="5" s="1"/>
  <c r="S2337" i="5" a="1"/>
  <c r="S2337" i="5" s="1"/>
  <c r="S2338" i="5" a="1"/>
  <c r="S2338" i="5" s="1"/>
  <c r="S824" i="5" a="1"/>
  <c r="S824" i="5" s="1"/>
  <c r="S1609" i="5" a="1"/>
  <c r="S1609" i="5" s="1"/>
  <c r="S1610" i="5" a="1"/>
  <c r="S1610" i="5" s="1"/>
  <c r="S1315" i="5" a="1"/>
  <c r="S1315" i="5" s="1"/>
  <c r="S921" i="5" a="1"/>
  <c r="S921" i="5" s="1"/>
  <c r="S825" i="5" a="1"/>
  <c r="S825" i="5" s="1"/>
  <c r="S826" i="5" a="1"/>
  <c r="S826" i="5" s="1"/>
  <c r="S558" i="5" a="1"/>
  <c r="S558" i="5" s="1"/>
  <c r="S493" i="5" a="1"/>
  <c r="S493" i="5" s="1"/>
  <c r="S1545" i="5" a="1"/>
  <c r="S1545" i="5" s="1"/>
  <c r="S1215" i="5" a="1"/>
  <c r="S1215" i="5" s="1"/>
  <c r="S2445" i="5" a="1"/>
  <c r="S2445" i="5" s="1"/>
  <c r="S1403" i="5" a="1"/>
  <c r="S1403" i="5" s="1"/>
  <c r="S827" i="5" a="1"/>
  <c r="S827" i="5" s="1"/>
  <c r="S828" i="5" a="1"/>
  <c r="S828" i="5" s="1"/>
  <c r="S458" i="5" a="1"/>
  <c r="S458" i="5" s="1"/>
  <c r="S829" i="5" a="1"/>
  <c r="S829" i="5" s="1"/>
  <c r="S1926" i="5" a="1"/>
  <c r="S1926" i="5" s="1"/>
  <c r="S830" i="5" a="1"/>
  <c r="S830" i="5" s="1"/>
  <c r="S831" i="5" a="1"/>
  <c r="S831" i="5" s="1"/>
  <c r="S832" i="5" a="1"/>
  <c r="S832" i="5" s="1"/>
  <c r="S833" i="5" a="1"/>
  <c r="S833" i="5" s="1"/>
  <c r="S834" i="5" a="1"/>
  <c r="S834" i="5" s="1"/>
  <c r="S494" i="5" a="1"/>
  <c r="S494" i="5" s="1"/>
  <c r="S835" i="5" a="1"/>
  <c r="S835" i="5" s="1"/>
  <c r="S598" i="5" a="1"/>
  <c r="S598" i="5" s="1"/>
  <c r="S381" i="5" a="1"/>
  <c r="S381" i="5" s="1"/>
  <c r="S836" i="5" a="1"/>
  <c r="S836" i="5" s="1"/>
  <c r="S1611" i="5" a="1"/>
  <c r="S1611" i="5" s="1"/>
  <c r="S247" i="5" a="1"/>
  <c r="S247" i="5" s="1"/>
  <c r="S684" i="5" a="1"/>
  <c r="S684" i="5" s="1"/>
  <c r="S837" i="5" a="1"/>
  <c r="S837" i="5" s="1"/>
  <c r="S838" i="5" a="1"/>
  <c r="S838" i="5" s="1"/>
  <c r="S382" i="5" a="1"/>
  <c r="S382" i="5" s="1"/>
  <c r="S383" i="5" a="1"/>
  <c r="S383" i="5" s="1"/>
  <c r="S1889" i="5" a="1"/>
  <c r="S1889" i="5" s="1"/>
  <c r="S1546" i="5" a="1"/>
  <c r="S1546" i="5" s="1"/>
  <c r="S861" i="5" a="1"/>
  <c r="S861" i="5" s="1"/>
  <c r="S839" i="5" a="1"/>
  <c r="S839" i="5" s="1"/>
  <c r="S840" i="5" a="1"/>
  <c r="S840" i="5" s="1"/>
  <c r="S841" i="5" a="1"/>
  <c r="S841" i="5" s="1"/>
  <c r="S287" i="5" a="1"/>
  <c r="S287" i="5" s="1"/>
  <c r="S1512" i="5" a="1"/>
  <c r="S1512" i="5" s="1"/>
  <c r="S1991" i="5" a="1"/>
  <c r="S1991" i="5" s="1"/>
  <c r="S2187" i="5" a="1"/>
  <c r="S2187" i="5" s="1"/>
  <c r="S842" i="5" a="1"/>
  <c r="S842" i="5" s="1"/>
  <c r="S2846" i="5" a="1"/>
  <c r="S2846" i="5" s="1"/>
  <c r="S2660" i="5" a="1"/>
  <c r="S2660" i="5" s="1"/>
  <c r="S843" i="5" a="1"/>
  <c r="S843" i="5" s="1"/>
  <c r="S345" i="5" a="1"/>
  <c r="S345" i="5" s="1"/>
  <c r="S1527" i="5" a="1"/>
  <c r="S1527" i="5" s="1"/>
  <c r="S1501" i="5" a="1"/>
  <c r="S1501" i="5" s="1"/>
  <c r="S844" i="5" a="1"/>
  <c r="S844" i="5" s="1"/>
  <c r="S328" i="5" a="1"/>
  <c r="S328" i="5" s="1"/>
  <c r="S2661" i="5" a="1"/>
  <c r="S2661" i="5" s="1"/>
  <c r="S1124" i="5" a="1"/>
  <c r="S1124" i="5" s="1"/>
  <c r="S1125" i="5" a="1"/>
  <c r="S1125" i="5" s="1"/>
  <c r="S1705" i="5" a="1"/>
  <c r="S1705" i="5" s="1"/>
  <c r="S845" i="5" a="1"/>
  <c r="S845" i="5" s="1"/>
  <c r="S2642" i="5" a="1"/>
  <c r="S2642" i="5" s="1"/>
  <c r="S1404" i="5" a="1"/>
  <c r="S1404" i="5" s="1"/>
  <c r="S1216" i="5" a="1"/>
  <c r="S1216" i="5" s="1"/>
  <c r="S127" i="5" a="1"/>
  <c r="S127" i="5" s="1"/>
  <c r="S896" i="5" a="1"/>
  <c r="S896" i="5" s="1"/>
  <c r="S478" i="5" a="1"/>
  <c r="S478" i="5" s="1"/>
  <c r="S1195" i="5" a="1"/>
  <c r="S1195" i="5" s="1"/>
  <c r="S2010" i="5" a="1"/>
  <c r="S2010" i="5" s="1"/>
  <c r="S846" i="5" a="1"/>
  <c r="S846" i="5" s="1"/>
  <c r="S606" i="5" a="1"/>
  <c r="S606" i="5" s="1"/>
  <c r="S2586" i="5" a="1"/>
  <c r="S2586" i="5" s="1"/>
  <c r="S847" i="5" a="1"/>
  <c r="S847" i="5" s="1"/>
  <c r="S626" i="5" a="1"/>
  <c r="S626" i="5" s="1"/>
  <c r="S459" i="5" a="1"/>
  <c r="S459" i="5" s="1"/>
  <c r="S848" i="5" a="1"/>
  <c r="S848" i="5" s="1"/>
  <c r="S849" i="5" a="1"/>
  <c r="S849" i="5" s="1"/>
  <c r="S986" i="5" a="1"/>
  <c r="S986" i="5" s="1"/>
  <c r="S2163" i="5" a="1"/>
  <c r="S2163" i="5" s="1"/>
  <c r="S2011" i="5" a="1"/>
  <c r="S2011" i="5" s="1"/>
  <c r="S1810" i="5" a="1"/>
  <c r="S1810" i="5" s="1"/>
  <c r="S1547" i="5" a="1"/>
  <c r="S1547" i="5" s="1"/>
  <c r="S775" i="5" a="1"/>
  <c r="S775" i="5" s="1"/>
  <c r="S1906" i="5" a="1"/>
  <c r="S1906" i="5" s="1"/>
  <c r="S1382" i="5" a="1"/>
  <c r="S1382" i="5" s="1"/>
  <c r="S733" i="5" a="1"/>
  <c r="S733" i="5" s="1"/>
  <c r="S734" i="5" a="1"/>
  <c r="S734" i="5" s="1"/>
  <c r="S987" i="5" a="1"/>
  <c r="S987" i="5" s="1"/>
  <c r="S2761" i="5" a="1"/>
  <c r="S2761" i="5" s="1"/>
  <c r="S1133" i="5" a="1"/>
  <c r="S1133" i="5" s="1"/>
  <c r="S1074" i="5" a="1"/>
  <c r="S1074" i="5" s="1"/>
  <c r="S1689" i="5" a="1"/>
  <c r="S1689" i="5" s="1"/>
  <c r="S2339" i="5" a="1"/>
  <c r="S2339" i="5" s="1"/>
  <c r="S1316" i="5" a="1"/>
  <c r="S1316" i="5" s="1"/>
  <c r="S988" i="5" a="1"/>
  <c r="S988" i="5" s="1"/>
  <c r="S1690" i="5" a="1"/>
  <c r="S1690" i="5" s="1"/>
  <c r="S922" i="5" a="1"/>
  <c r="S922" i="5" s="1"/>
  <c r="S989" i="5" a="1"/>
  <c r="S989" i="5" s="1"/>
  <c r="S585" i="5" a="1"/>
  <c r="S585" i="5" s="1"/>
  <c r="S586" i="5" a="1"/>
  <c r="S586" i="5" s="1"/>
  <c r="S2515" i="5" a="1"/>
  <c r="S2515" i="5" s="1"/>
  <c r="S1383" i="5" a="1"/>
  <c r="S1383" i="5" s="1"/>
  <c r="S1103" i="5" a="1"/>
  <c r="S1103" i="5" s="1"/>
  <c r="S2251" i="5" a="1"/>
  <c r="S2251" i="5" s="1"/>
  <c r="S2415" i="5" a="1"/>
  <c r="S2415" i="5" s="1"/>
  <c r="S194" i="5" a="1"/>
  <c r="S194" i="5" s="1"/>
  <c r="S484" i="5" a="1"/>
  <c r="S484" i="5" s="1"/>
  <c r="S1907" i="5" a="1"/>
  <c r="S1907" i="5" s="1"/>
  <c r="S883" i="5" a="1"/>
  <c r="S883" i="5" s="1"/>
  <c r="S1564" i="5" a="1"/>
  <c r="S1564" i="5" s="1"/>
  <c r="S760" i="5" a="1"/>
  <c r="S760" i="5" s="1"/>
  <c r="S990" i="5" a="1"/>
  <c r="S990" i="5" s="1"/>
  <c r="S735" i="5" a="1"/>
  <c r="S735" i="5" s="1"/>
  <c r="S991" i="5" a="1"/>
  <c r="S991" i="5" s="1"/>
  <c r="S1565" i="5" a="1"/>
  <c r="S1565" i="5" s="1"/>
  <c r="S1756" i="5" a="1"/>
  <c r="S1756" i="5" s="1"/>
  <c r="S992" i="5" a="1"/>
  <c r="S992" i="5" s="1"/>
  <c r="S3038" i="5" a="1"/>
  <c r="S3038" i="5" s="1"/>
  <c r="S577" i="5" a="1"/>
  <c r="S577" i="5" s="1"/>
  <c r="S787" i="5" a="1"/>
  <c r="S787" i="5" s="1"/>
  <c r="S938" i="5" a="1"/>
  <c r="S938" i="5" s="1"/>
  <c r="S939" i="5" a="1"/>
  <c r="S939" i="5" s="1"/>
  <c r="S2305" i="5" a="1"/>
  <c r="S2305" i="5" s="1"/>
  <c r="S2708" i="5" a="1"/>
  <c r="S2708" i="5" s="1"/>
  <c r="S3219" i="5" a="1"/>
  <c r="S3219" i="5" s="1"/>
  <c r="S993" i="5" a="1"/>
  <c r="S993" i="5" s="1"/>
  <c r="S994" i="5" a="1"/>
  <c r="S994" i="5" s="1"/>
  <c r="S613" i="5" a="1"/>
  <c r="S613" i="5" s="1"/>
  <c r="S995" i="5" a="1"/>
  <c r="S995" i="5" s="1"/>
  <c r="S1118" i="5" a="1"/>
  <c r="S1118" i="5" s="1"/>
  <c r="S931" i="5" a="1"/>
  <c r="S931" i="5" s="1"/>
  <c r="S2104" i="5" a="1"/>
  <c r="S2104" i="5" s="1"/>
  <c r="S996" i="5" a="1"/>
  <c r="S996" i="5" s="1"/>
  <c r="S745" i="5" a="1"/>
  <c r="S745" i="5" s="1"/>
  <c r="S278" i="5" a="1"/>
  <c r="S278" i="5" s="1"/>
  <c r="S997" i="5" a="1"/>
  <c r="S997" i="5" s="1"/>
  <c r="S685" i="5" a="1"/>
  <c r="S685" i="5" s="1"/>
  <c r="S1134" i="5" a="1"/>
  <c r="S1134" i="5" s="1"/>
  <c r="S998" i="5" a="1"/>
  <c r="S998" i="5" s="1"/>
  <c r="S999" i="5" a="1"/>
  <c r="S999" i="5" s="1"/>
  <c r="S1000" i="5" a="1"/>
  <c r="S1000" i="5" s="1"/>
  <c r="S1001" i="5" a="1"/>
  <c r="S1001" i="5" s="1"/>
  <c r="S788" i="5" a="1"/>
  <c r="S788" i="5" s="1"/>
  <c r="S1002" i="5" a="1"/>
  <c r="S1002" i="5" s="1"/>
  <c r="S1488" i="5" a="1"/>
  <c r="S1488" i="5" s="1"/>
  <c r="S1003" i="5" a="1"/>
  <c r="S1003" i="5" s="1"/>
  <c r="S1004" i="5" a="1"/>
  <c r="S1004" i="5" s="1"/>
  <c r="S2340" i="5" a="1"/>
  <c r="S2340" i="5" s="1"/>
  <c r="S2341" i="5" a="1"/>
  <c r="S2341" i="5" s="1"/>
  <c r="S1005" i="5" a="1"/>
  <c r="S1005" i="5" s="1"/>
  <c r="S1006" i="5" a="1"/>
  <c r="S1006" i="5" s="1"/>
  <c r="S1007" i="5" a="1"/>
  <c r="S1007" i="5" s="1"/>
  <c r="S1008" i="5" a="1"/>
  <c r="S1008" i="5" s="1"/>
  <c r="S1009" i="5" a="1"/>
  <c r="S1009" i="5" s="1"/>
  <c r="S1010" i="5" a="1"/>
  <c r="S1010" i="5" s="1"/>
  <c r="S1011" i="5" a="1"/>
  <c r="S1011" i="5" s="1"/>
  <c r="S1012" i="5" a="1"/>
  <c r="S1012" i="5" s="1"/>
  <c r="S746" i="5" a="1"/>
  <c r="S746" i="5" s="1"/>
  <c r="S1013" i="5" a="1"/>
  <c r="S1013" i="5" s="1"/>
  <c r="S1811" i="5" a="1"/>
  <c r="S1811" i="5" s="1"/>
  <c r="S850" i="5" a="1"/>
  <c r="S850" i="5" s="1"/>
  <c r="S559" i="5" a="1"/>
  <c r="S559" i="5" s="1"/>
  <c r="S802" i="5" a="1"/>
  <c r="S802" i="5" s="1"/>
  <c r="S1014" i="5" a="1"/>
  <c r="S1014" i="5" s="1"/>
  <c r="S874" i="5" a="1"/>
  <c r="S874" i="5" s="1"/>
  <c r="S2558" i="5" a="1"/>
  <c r="S2558" i="5" s="1"/>
  <c r="S1015" i="5" a="1"/>
  <c r="S1015" i="5" s="1"/>
  <c r="S897" i="5" a="1"/>
  <c r="S897" i="5" s="1"/>
  <c r="S1135" i="5" a="1"/>
  <c r="S1135" i="5" s="1"/>
  <c r="S1016" i="5" a="1"/>
  <c r="S1016" i="5" s="1"/>
  <c r="S686" i="5" a="1"/>
  <c r="S686" i="5" s="1"/>
  <c r="S1017" i="5" a="1"/>
  <c r="S1017" i="5" s="1"/>
  <c r="S1766" i="5" a="1"/>
  <c r="S1766" i="5" s="1"/>
  <c r="S2171" i="5" a="1"/>
  <c r="S2171" i="5" s="1"/>
  <c r="S1018" i="5" a="1"/>
  <c r="S1018" i="5" s="1"/>
  <c r="S687" i="5" a="1"/>
  <c r="S687" i="5" s="1"/>
  <c r="S1019" i="5" a="1"/>
  <c r="S1019" i="5" s="1"/>
  <c r="S1372" i="5" a="1"/>
  <c r="S1372" i="5" s="1"/>
  <c r="S1276" i="5" a="1"/>
  <c r="S1276" i="5" s="1"/>
  <c r="S1020" i="5" a="1"/>
  <c r="S1020" i="5" s="1"/>
  <c r="S1021" i="5" a="1"/>
  <c r="S1021" i="5" s="1"/>
  <c r="S1796" i="5" a="1"/>
  <c r="S1796" i="5" s="1"/>
  <c r="S1022" i="5" a="1"/>
  <c r="S1022" i="5" s="1"/>
  <c r="S752" i="5" a="1"/>
  <c r="S752" i="5" s="1"/>
  <c r="S1023" i="5" a="1"/>
  <c r="S1023" i="5" s="1"/>
  <c r="S1024" i="5" a="1"/>
  <c r="S1024" i="5" s="1"/>
  <c r="S1612" i="5" a="1"/>
  <c r="S1612" i="5" s="1"/>
  <c r="S1720" i="5" a="1"/>
  <c r="S1720" i="5" s="1"/>
  <c r="S1025" i="5" a="1"/>
  <c r="S1025" i="5" s="1"/>
  <c r="S1345" i="5" a="1"/>
  <c r="S1345" i="5" s="1"/>
  <c r="S923" i="5" a="1"/>
  <c r="S923" i="5" s="1"/>
  <c r="S1085" i="5" a="1"/>
  <c r="S1085" i="5" s="1"/>
  <c r="S1026" i="5" a="1"/>
  <c r="S1026" i="5" s="1"/>
  <c r="S688" i="5" a="1"/>
  <c r="S688" i="5" s="1"/>
  <c r="S1496" i="5" a="1"/>
  <c r="S1496" i="5" s="1"/>
  <c r="S1174" i="5" a="1"/>
  <c r="S1174" i="5" s="1"/>
  <c r="S418" i="5" a="1"/>
  <c r="S418" i="5" s="1"/>
  <c r="S1027" i="5" a="1"/>
  <c r="S1027" i="5" s="1"/>
  <c r="S1028" i="5" a="1"/>
  <c r="S1028" i="5" s="1"/>
  <c r="S1971" i="5" a="1"/>
  <c r="S1971" i="5" s="1"/>
  <c r="S867" i="5" a="1"/>
  <c r="S867" i="5" s="1"/>
  <c r="S195" i="5" a="1"/>
  <c r="S195" i="5" s="1"/>
  <c r="S711" i="5" a="1"/>
  <c r="S711" i="5" s="1"/>
  <c r="S1217" i="5" a="1"/>
  <c r="S1217" i="5" s="1"/>
  <c r="S1593" i="5" a="1"/>
  <c r="S1593" i="5" s="1"/>
  <c r="S1029" i="5" a="1"/>
  <c r="S1029" i="5" s="1"/>
  <c r="S1277" i="5" a="1"/>
  <c r="S1277" i="5" s="1"/>
  <c r="S607" i="5" a="1"/>
  <c r="S607" i="5" s="1"/>
  <c r="S1030" i="5" a="1"/>
  <c r="S1030" i="5" s="1"/>
  <c r="S340" i="5" a="1"/>
  <c r="S340" i="5" s="1"/>
  <c r="S2198" i="5" a="1"/>
  <c r="S2198" i="5" s="1"/>
  <c r="S1148" i="5" a="1"/>
  <c r="S1148" i="5" s="1"/>
  <c r="S753" i="5" a="1"/>
  <c r="S753" i="5" s="1"/>
  <c r="S1453" i="5" a="1"/>
  <c r="S1453" i="5" s="1"/>
  <c r="S1031" i="5" a="1"/>
  <c r="S1031" i="5" s="1"/>
  <c r="S2500" i="5" a="1"/>
  <c r="S2500" i="5" s="1"/>
  <c r="S1721" i="5" a="1"/>
  <c r="S1721" i="5" s="1"/>
  <c r="S2847" i="5" a="1"/>
  <c r="S2847" i="5" s="1"/>
  <c r="S1454" i="5" a="1"/>
  <c r="S1454" i="5" s="1"/>
  <c r="S2199" i="5" a="1"/>
  <c r="S2199" i="5" s="1"/>
  <c r="S776" i="5" a="1"/>
  <c r="S776" i="5" s="1"/>
  <c r="S1533" i="5" a="1"/>
  <c r="S1533" i="5" s="1"/>
  <c r="S1670" i="5" a="1"/>
  <c r="S1670" i="5" s="1"/>
  <c r="S1384" i="5" a="1"/>
  <c r="S1384" i="5" s="1"/>
  <c r="S747" i="5" a="1"/>
  <c r="S747" i="5" s="1"/>
  <c r="S2733" i="5" a="1"/>
  <c r="S2733" i="5" s="1"/>
  <c r="S2693" i="5" a="1"/>
  <c r="S2693" i="5" s="1"/>
  <c r="S712" i="5" a="1"/>
  <c r="S712" i="5" s="1"/>
  <c r="S2677" i="5" a="1"/>
  <c r="S2677" i="5" s="1"/>
  <c r="S2012" i="5" a="1"/>
  <c r="S2012" i="5" s="1"/>
  <c r="S1534" i="5" a="1"/>
  <c r="S1534" i="5" s="1"/>
  <c r="S2324" i="5" a="1"/>
  <c r="S2324" i="5" s="1"/>
  <c r="S1559" i="5" a="1"/>
  <c r="S1559" i="5" s="1"/>
  <c r="S1560" i="5" a="1"/>
  <c r="S1560" i="5" s="1"/>
  <c r="S1502" i="5" a="1"/>
  <c r="S1502" i="5" s="1"/>
  <c r="S2013" i="5" a="1"/>
  <c r="S2013" i="5" s="1"/>
  <c r="S1218" i="5" a="1"/>
  <c r="S1218" i="5" s="1"/>
  <c r="S2331" i="5" a="1"/>
  <c r="S2331" i="5" s="1"/>
  <c r="S2110" i="5" a="1"/>
  <c r="S2110" i="5" s="1"/>
  <c r="S2848" i="5" a="1"/>
  <c r="S2848" i="5" s="1"/>
  <c r="S1503" i="5" a="1"/>
  <c r="S1503" i="5" s="1"/>
  <c r="S2315" i="5" a="1"/>
  <c r="S2315" i="5" s="1"/>
  <c r="S1158" i="5" a="1"/>
  <c r="S1158" i="5" s="1"/>
  <c r="S1185" i="5" a="1"/>
  <c r="S1185" i="5" s="1"/>
  <c r="S2548" i="5" a="1"/>
  <c r="S2548" i="5" s="1"/>
  <c r="S884" i="5" a="1"/>
  <c r="S884" i="5" s="1"/>
  <c r="S1513" i="5" a="1"/>
  <c r="S1513" i="5" s="1"/>
  <c r="S1946" i="5" a="1"/>
  <c r="S1946" i="5" s="1"/>
  <c r="S1613" i="5" a="1"/>
  <c r="S1613" i="5" s="1"/>
  <c r="S689" i="5" a="1"/>
  <c r="S689" i="5" s="1"/>
  <c r="S2252" i="5" a="1"/>
  <c r="S2252" i="5" s="1"/>
  <c r="S2253" i="5" a="1"/>
  <c r="S2253" i="5" s="1"/>
  <c r="S2552" i="5" a="1"/>
  <c r="S2552" i="5" s="1"/>
  <c r="S2408" i="5" a="1"/>
  <c r="S2408" i="5" s="1"/>
  <c r="S3424" i="5" a="1"/>
  <c r="S3424" i="5" s="1"/>
  <c r="S1219" i="5" a="1"/>
  <c r="S1219" i="5" s="1"/>
  <c r="S3351" i="5" a="1"/>
  <c r="S3351" i="5" s="1"/>
  <c r="S1032" i="5" a="1"/>
  <c r="S1032" i="5" s="1"/>
  <c r="S1220" i="5" a="1"/>
  <c r="S1220" i="5" s="1"/>
  <c r="S2200" i="5" a="1"/>
  <c r="S2200" i="5" s="1"/>
  <c r="S2014" i="5" a="1"/>
  <c r="S2014" i="5" s="1"/>
  <c r="S2015" i="5" a="1"/>
  <c r="S2015" i="5" s="1"/>
  <c r="S2881" i="5" a="1"/>
  <c r="S2881" i="5" s="1"/>
  <c r="S909" i="5" a="1"/>
  <c r="S909" i="5" s="1"/>
  <c r="S1947" i="5" a="1"/>
  <c r="S1947" i="5" s="1"/>
  <c r="S2178" i="5" a="1"/>
  <c r="S2178" i="5" s="1"/>
  <c r="S1221" i="5" a="1"/>
  <c r="S1221" i="5" s="1"/>
  <c r="S1222" i="5" a="1"/>
  <c r="S1222" i="5" s="1"/>
  <c r="S1479" i="5" a="1"/>
  <c r="S1479" i="5" s="1"/>
  <c r="S3050" i="5" a="1"/>
  <c r="S3050" i="5" s="1"/>
  <c r="S1033" i="5" a="1"/>
  <c r="S1033" i="5" s="1"/>
  <c r="S1223" i="5" a="1"/>
  <c r="S1223" i="5" s="1"/>
  <c r="S1224" i="5" a="1"/>
  <c r="S1224" i="5" s="1"/>
  <c r="S1472" i="5" a="1"/>
  <c r="S1472" i="5" s="1"/>
  <c r="S1548" i="5" a="1"/>
  <c r="S1548" i="5" s="1"/>
  <c r="S627" i="5" a="1"/>
  <c r="S627" i="5" s="1"/>
  <c r="S1225" i="5" a="1"/>
  <c r="S1225" i="5" s="1"/>
  <c r="S1622" i="5" a="1"/>
  <c r="S1622" i="5" s="1"/>
  <c r="S1226" i="5" a="1"/>
  <c r="S1226" i="5" s="1"/>
  <c r="S1676" i="5" a="1"/>
  <c r="S1676" i="5" s="1"/>
  <c r="S1227" i="5" a="1"/>
  <c r="S1227" i="5" s="1"/>
  <c r="S2940" i="5" a="1"/>
  <c r="S2940" i="5" s="1"/>
  <c r="S1228" i="5" a="1"/>
  <c r="S1228" i="5" s="1"/>
  <c r="S1229" i="5" a="1"/>
  <c r="S1229" i="5" s="1"/>
  <c r="S3100" i="5" a="1"/>
  <c r="S3100" i="5" s="1"/>
  <c r="S1278" i="5" a="1"/>
  <c r="S1278" i="5" s="1"/>
  <c r="S851" i="5" a="1"/>
  <c r="S851" i="5" s="1"/>
  <c r="S1979" i="5" a="1"/>
  <c r="S1979" i="5" s="1"/>
  <c r="S1230" i="5" a="1"/>
  <c r="S1230" i="5" s="1"/>
  <c r="S384" i="5" a="1"/>
  <c r="S384" i="5" s="1"/>
  <c r="S1231" i="5" a="1"/>
  <c r="S1231" i="5" s="1"/>
  <c r="S2201" i="5" a="1"/>
  <c r="S2201" i="5" s="1"/>
  <c r="S852" i="5" a="1"/>
  <c r="S852" i="5" s="1"/>
  <c r="S1317" i="5" a="1"/>
  <c r="S1317" i="5" s="1"/>
  <c r="S2016" i="5" a="1"/>
  <c r="S2016" i="5" s="1"/>
  <c r="S1232" i="5" a="1"/>
  <c r="S1232" i="5" s="1"/>
  <c r="S1233" i="5" a="1"/>
  <c r="S1233" i="5" s="1"/>
  <c r="S1576" i="5" a="1"/>
  <c r="S1576" i="5" s="1"/>
  <c r="S1234" i="5" a="1"/>
  <c r="S1234" i="5" s="1"/>
  <c r="S1235" i="5" a="1"/>
  <c r="S1235" i="5" s="1"/>
  <c r="S1236" i="5" a="1"/>
  <c r="S1236" i="5" s="1"/>
  <c r="S1691" i="5" a="1"/>
  <c r="S1691" i="5" s="1"/>
  <c r="S1237" i="5" a="1"/>
  <c r="S1237" i="5" s="1"/>
  <c r="S2425" i="5" a="1"/>
  <c r="S2425" i="5" s="1"/>
  <c r="S690" i="5" a="1"/>
  <c r="S690" i="5" s="1"/>
  <c r="S1238" i="5" a="1"/>
  <c r="S1238" i="5" s="1"/>
  <c r="S1577" i="5" a="1"/>
  <c r="S1577" i="5" s="1"/>
  <c r="S1692" i="5" a="1"/>
  <c r="S1692" i="5" s="1"/>
  <c r="S1239" i="5" a="1"/>
  <c r="S1239" i="5" s="1"/>
  <c r="S1240" i="5" a="1"/>
  <c r="S1240" i="5" s="1"/>
  <c r="S1241" i="5" a="1"/>
  <c r="S1241" i="5" s="1"/>
  <c r="S702" i="5" a="1"/>
  <c r="S702" i="5" s="1"/>
  <c r="S1623" i="5" a="1"/>
  <c r="S1623" i="5" s="1"/>
  <c r="S1242" i="5" a="1"/>
  <c r="S1242" i="5" s="1"/>
  <c r="S1346" i="5" a="1"/>
  <c r="S1346" i="5" s="1"/>
  <c r="S1730" i="5" a="1"/>
  <c r="S1730" i="5" s="1"/>
  <c r="S1243" i="5" a="1"/>
  <c r="S1243" i="5" s="1"/>
  <c r="S1624" i="5" a="1"/>
  <c r="S1624" i="5" s="1"/>
  <c r="S1812" i="5" a="1"/>
  <c r="S1812" i="5" s="1"/>
  <c r="S410" i="5" a="1"/>
  <c r="S410" i="5" s="1"/>
  <c r="S1594" i="5" a="1"/>
  <c r="S1594" i="5" s="1"/>
  <c r="S2696" i="5" a="1"/>
  <c r="S2696" i="5" s="1"/>
  <c r="S1318" i="5" a="1"/>
  <c r="S1318" i="5" s="1"/>
  <c r="S1489" i="5" a="1"/>
  <c r="S1489" i="5" s="1"/>
  <c r="S1244" i="5" a="1"/>
  <c r="S1244" i="5" s="1"/>
  <c r="S2295" i="5" a="1"/>
  <c r="S2295" i="5" s="1"/>
  <c r="S748" i="5" a="1"/>
  <c r="S748" i="5" s="1"/>
  <c r="S411" i="5" a="1"/>
  <c r="S411" i="5" s="1"/>
  <c r="S726" i="5" a="1"/>
  <c r="S726" i="5" s="1"/>
  <c r="S1245" i="5" a="1"/>
  <c r="S1245" i="5" s="1"/>
  <c r="S1535" i="5" a="1"/>
  <c r="S1535" i="5" s="1"/>
  <c r="S1935" i="5" a="1"/>
  <c r="S1935" i="5" s="1"/>
  <c r="S1319" i="5" a="1"/>
  <c r="S1319" i="5" s="1"/>
  <c r="S3366" i="5" a="1"/>
  <c r="S3366" i="5" s="1"/>
  <c r="S2501" i="5" a="1"/>
  <c r="S2501" i="5" s="1"/>
  <c r="S898" i="5" a="1"/>
  <c r="S898" i="5" s="1"/>
  <c r="S1693" i="5" a="1"/>
  <c r="S1693" i="5" s="1"/>
  <c r="S599" i="5" a="1"/>
  <c r="S599" i="5" s="1"/>
  <c r="S1757" i="5" a="1"/>
  <c r="S1757" i="5" s="1"/>
  <c r="S2875" i="5" a="1"/>
  <c r="S2875" i="5" s="1"/>
  <c r="S1246" i="5" a="1"/>
  <c r="S1246" i="5" s="1"/>
  <c r="S1091" i="5" a="1"/>
  <c r="S1091" i="5" s="1"/>
  <c r="S1813" i="5" a="1"/>
  <c r="S1813" i="5" s="1"/>
  <c r="S2130" i="5" a="1"/>
  <c r="S2130" i="5" s="1"/>
  <c r="S68" i="5" a="1"/>
  <c r="S68" i="5" s="1"/>
  <c r="S508" i="5" a="1"/>
  <c r="S508" i="5" s="1"/>
  <c r="S288" i="5" a="1"/>
  <c r="S288" i="5" s="1"/>
  <c r="S1745" i="5" a="1"/>
  <c r="S1745" i="5" s="1"/>
  <c r="S1746" i="5" a="1"/>
  <c r="S1746" i="5" s="1"/>
  <c r="S385" i="5" a="1"/>
  <c r="S385" i="5" s="1"/>
  <c r="S1405" i="5" a="1"/>
  <c r="S1405" i="5" s="1"/>
  <c r="S2882" i="5" a="1"/>
  <c r="S2882" i="5" s="1"/>
  <c r="S2325" i="5" a="1"/>
  <c r="S2325" i="5" s="1"/>
  <c r="S1885" i="5" a="1"/>
  <c r="S1885" i="5" s="1"/>
  <c r="S1406" i="5" a="1"/>
  <c r="S1406" i="5" s="1"/>
  <c r="S1814" i="5" a="1"/>
  <c r="S1814" i="5" s="1"/>
  <c r="S2111" i="5" a="1"/>
  <c r="S2111" i="5" s="1"/>
  <c r="S1587" i="5" a="1"/>
  <c r="S1587" i="5" s="1"/>
  <c r="S1815" i="5" a="1"/>
  <c r="S1815" i="5" s="1"/>
  <c r="S3430" i="5" a="1"/>
  <c r="S3430" i="5" s="1"/>
  <c r="S2100" i="5" a="1"/>
  <c r="S2100" i="5" s="1"/>
  <c r="S691" i="5" a="1"/>
  <c r="S691" i="5" s="1"/>
  <c r="S1119" i="5" a="1"/>
  <c r="S1119" i="5" s="1"/>
  <c r="S1320" i="5" a="1"/>
  <c r="S1320" i="5" s="1"/>
  <c r="S1407" i="5" a="1"/>
  <c r="S1407" i="5" s="1"/>
  <c r="S144" i="5" a="1"/>
  <c r="S144" i="5" s="1"/>
  <c r="S1986" i="5" a="1"/>
  <c r="S1986" i="5" s="1"/>
  <c r="S1747" i="5" a="1"/>
  <c r="S1747" i="5" s="1"/>
  <c r="S2772" i="5" a="1"/>
  <c r="S2772" i="5" s="1"/>
  <c r="S2507" i="5" a="1"/>
  <c r="S2507" i="5" s="1"/>
  <c r="S2543" i="5" a="1"/>
  <c r="S2543" i="5" s="1"/>
  <c r="S3039" i="5" a="1"/>
  <c r="S3039" i="5" s="1"/>
  <c r="S2154" i="5" a="1"/>
  <c r="S2154" i="5" s="1"/>
  <c r="S1816" i="5" a="1"/>
  <c r="S1816" i="5" s="1"/>
  <c r="S2538" i="5" a="1"/>
  <c r="S2538" i="5" s="1"/>
  <c r="S1408" i="5" a="1"/>
  <c r="S1408" i="5" s="1"/>
  <c r="S2254" i="5" a="1"/>
  <c r="S2254" i="5" s="1"/>
  <c r="S1247" i="5" a="1"/>
  <c r="S1247" i="5" s="1"/>
  <c r="S1817" i="5" a="1"/>
  <c r="S1817" i="5" s="1"/>
  <c r="S782" i="5" a="1"/>
  <c r="S782" i="5" s="1"/>
  <c r="S1409" i="5" a="1"/>
  <c r="S1409" i="5" s="1"/>
  <c r="S1410" i="5" a="1"/>
  <c r="S1410" i="5" s="1"/>
  <c r="S940" i="5" a="1"/>
  <c r="S940" i="5" s="1"/>
  <c r="S2091" i="5" a="1"/>
  <c r="S2091" i="5" s="1"/>
  <c r="S1104" i="5" a="1"/>
  <c r="S1104" i="5" s="1"/>
  <c r="S1260" i="5" a="1"/>
  <c r="S1260" i="5" s="1"/>
  <c r="S2653" i="5" a="1"/>
  <c r="S2653" i="5" s="1"/>
  <c r="S2117" i="5" a="1"/>
  <c r="S2117" i="5" s="1"/>
  <c r="S932" i="5" a="1"/>
  <c r="S932" i="5" s="1"/>
  <c r="S2342" i="5" a="1"/>
  <c r="S2342" i="5" s="1"/>
  <c r="S1411" i="5" a="1"/>
  <c r="S1411" i="5" s="1"/>
  <c r="S1774" i="5" a="1"/>
  <c r="S1774" i="5" s="1"/>
  <c r="S1196" i="5" a="1"/>
  <c r="S1196" i="5" s="1"/>
  <c r="S1361" i="5" a="1"/>
  <c r="S1361" i="5" s="1"/>
  <c r="S1362" i="5" a="1"/>
  <c r="S1362" i="5" s="1"/>
  <c r="S1034" i="5" a="1"/>
  <c r="S1034" i="5" s="1"/>
  <c r="S1412" i="5" a="1"/>
  <c r="S1412" i="5" s="1"/>
  <c r="S1413" i="5" a="1"/>
  <c r="S1413" i="5" s="1"/>
  <c r="S1414" i="5" a="1"/>
  <c r="S1414" i="5" s="1"/>
  <c r="S1415" i="5" a="1"/>
  <c r="S1415" i="5" s="1"/>
  <c r="S1416" i="5" a="1"/>
  <c r="S1416" i="5" s="1"/>
  <c r="S1035" i="5" a="1"/>
  <c r="S1035" i="5" s="1"/>
  <c r="S1417" i="5" a="1"/>
  <c r="S1417" i="5" s="1"/>
  <c r="S1418" i="5" a="1"/>
  <c r="S1418" i="5" s="1"/>
  <c r="S1463" i="5" a="1"/>
  <c r="S1463" i="5" s="1"/>
  <c r="S941" i="5" a="1"/>
  <c r="S941" i="5" s="1"/>
  <c r="S718" i="5" a="1"/>
  <c r="S718" i="5" s="1"/>
  <c r="S2662" i="5" a="1"/>
  <c r="S2662" i="5" s="1"/>
  <c r="S1419" i="5" a="1"/>
  <c r="S1419" i="5" s="1"/>
  <c r="S1490" i="5" a="1"/>
  <c r="S1490" i="5" s="1"/>
  <c r="S1972" i="5" a="1"/>
  <c r="S1972" i="5" s="1"/>
  <c r="S495" i="5" a="1"/>
  <c r="S495" i="5" s="1"/>
  <c r="S1420" i="5" a="1"/>
  <c r="S1420" i="5" s="1"/>
  <c r="S2678" i="5" a="1"/>
  <c r="S2678" i="5" s="1"/>
  <c r="S1578" i="5" a="1"/>
  <c r="S1578" i="5" s="1"/>
  <c r="S2663" i="5" a="1"/>
  <c r="S2663" i="5" s="1"/>
  <c r="S2179" i="5" a="1"/>
  <c r="S2179" i="5" s="1"/>
  <c r="S950" i="5" a="1"/>
  <c r="S950" i="5" s="1"/>
  <c r="S2436" i="5" a="1"/>
  <c r="S2436" i="5" s="1"/>
  <c r="S1321" i="5" a="1"/>
  <c r="S1321" i="5" s="1"/>
  <c r="S1120" i="5" a="1"/>
  <c r="S1120" i="5" s="1"/>
  <c r="S1279" i="5" a="1"/>
  <c r="S1279" i="5" s="1"/>
  <c r="S1280" i="5" a="1"/>
  <c r="S1280" i="5" s="1"/>
  <c r="S2437" i="5" a="1"/>
  <c r="S2437" i="5" s="1"/>
  <c r="S3160" i="5" a="1"/>
  <c r="S3160" i="5" s="1"/>
  <c r="S572" i="5" a="1"/>
  <c r="S572" i="5" s="1"/>
  <c r="S1421" i="5" a="1"/>
  <c r="S1421" i="5" s="1"/>
  <c r="S1422" i="5" a="1"/>
  <c r="S1422" i="5" s="1"/>
  <c r="S1677" i="5" a="1"/>
  <c r="S1677" i="5" s="1"/>
  <c r="S1423" i="5" a="1"/>
  <c r="S1423" i="5" s="1"/>
  <c r="S1424" i="5" a="1"/>
  <c r="S1424" i="5" s="1"/>
  <c r="S1425" i="5" a="1"/>
  <c r="S1425" i="5" s="1"/>
  <c r="S1426" i="5" a="1"/>
  <c r="S1426" i="5" s="1"/>
  <c r="S1948" i="5" a="1"/>
  <c r="S1948" i="5" s="1"/>
  <c r="S2085" i="5" a="1"/>
  <c r="S2085" i="5" s="1"/>
  <c r="S1427" i="5" a="1"/>
  <c r="S1427" i="5" s="1"/>
  <c r="S761" i="5" a="1"/>
  <c r="S761" i="5" s="1"/>
  <c r="S1428" i="5" a="1"/>
  <c r="S1428" i="5" s="1"/>
  <c r="S1429" i="5" a="1"/>
  <c r="S1429" i="5" s="1"/>
  <c r="S910" i="5" a="1"/>
  <c r="S910" i="5" s="1"/>
  <c r="S1430" i="5" a="1"/>
  <c r="S1430" i="5" s="1"/>
  <c r="S2155" i="5" a="1"/>
  <c r="S2155" i="5" s="1"/>
  <c r="S1431" i="5" a="1"/>
  <c r="S1431" i="5" s="1"/>
  <c r="S3013" i="5" a="1"/>
  <c r="S3013" i="5" s="1"/>
  <c r="S470" i="5" a="1"/>
  <c r="S470" i="5" s="1"/>
  <c r="S924" i="5" a="1"/>
  <c r="S924" i="5" s="1"/>
  <c r="S2017" i="5" a="1"/>
  <c r="S2017" i="5" s="1"/>
  <c r="S3089" i="5" a="1"/>
  <c r="S3089" i="5" s="1"/>
  <c r="S914" i="5" a="1"/>
  <c r="S914" i="5" s="1"/>
  <c r="S1785" i="5" a="1"/>
  <c r="S1785" i="5" s="1"/>
  <c r="S754" i="5" a="1"/>
  <c r="S754" i="5" s="1"/>
  <c r="S302" i="5" a="1"/>
  <c r="S302" i="5" s="1"/>
  <c r="S1432" i="5" a="1"/>
  <c r="S1432" i="5" s="1"/>
  <c r="S1433" i="5" a="1"/>
  <c r="S1433" i="5" s="1"/>
  <c r="S1818" i="5" a="1"/>
  <c r="S1818" i="5" s="1"/>
  <c r="S1036" i="5" a="1"/>
  <c r="S1036" i="5" s="1"/>
  <c r="S234" i="5" a="1"/>
  <c r="S234" i="5" s="1"/>
  <c r="S2767" i="5" a="1"/>
  <c r="S2767" i="5" s="1"/>
  <c r="S692" i="5" a="1"/>
  <c r="S692" i="5" s="1"/>
  <c r="S1434" i="5" a="1"/>
  <c r="S1434" i="5" s="1"/>
  <c r="S933" i="5" a="1"/>
  <c r="S933" i="5" s="1"/>
  <c r="S1435" i="5" a="1"/>
  <c r="S1435" i="5" s="1"/>
  <c r="S1528" i="5" a="1"/>
  <c r="S1528" i="5" s="1"/>
  <c r="S769" i="5" a="1"/>
  <c r="S769" i="5" s="1"/>
  <c r="S1898" i="5" a="1"/>
  <c r="S1898" i="5" s="1"/>
  <c r="S1436" i="5" a="1"/>
  <c r="S1436" i="5" s="1"/>
  <c r="S1973" i="5" a="1"/>
  <c r="S1973" i="5" s="1"/>
  <c r="S3002" i="5" a="1"/>
  <c r="S3002" i="5" s="1"/>
  <c r="S1271" i="5" a="1"/>
  <c r="S1271" i="5" s="1"/>
  <c r="S1455" i="5" a="1"/>
  <c r="S1455" i="5" s="1"/>
  <c r="S1037" i="5" a="1"/>
  <c r="S1037" i="5" s="1"/>
  <c r="S1437" i="5" a="1"/>
  <c r="S1437" i="5" s="1"/>
  <c r="S1347" i="5" a="1"/>
  <c r="S1347" i="5" s="1"/>
  <c r="S2018" i="5" a="1"/>
  <c r="S2018" i="5" s="1"/>
  <c r="S297" i="5" a="1"/>
  <c r="S297" i="5" s="1"/>
  <c r="S868" i="5" a="1"/>
  <c r="S868" i="5" s="1"/>
  <c r="S496" i="5" a="1"/>
  <c r="S496" i="5" s="1"/>
  <c r="S386" i="5" a="1"/>
  <c r="S386" i="5" s="1"/>
  <c r="S915" i="5" a="1"/>
  <c r="S915" i="5" s="1"/>
  <c r="S614" i="5" a="1"/>
  <c r="S614" i="5" s="1"/>
  <c r="S485" i="5" a="1"/>
  <c r="S485" i="5" s="1"/>
  <c r="S600" i="5" a="1"/>
  <c r="S600" i="5" s="1"/>
  <c r="S1322" i="5" a="1"/>
  <c r="S1322" i="5" s="1"/>
  <c r="S196" i="5" a="1"/>
  <c r="S196" i="5" s="1"/>
  <c r="S1438" i="5" a="1"/>
  <c r="S1438" i="5" s="1"/>
  <c r="S1722" i="5" a="1"/>
  <c r="S1722" i="5" s="1"/>
  <c r="S1439" i="5" a="1"/>
  <c r="S1439" i="5" s="1"/>
  <c r="S387" i="5" a="1"/>
  <c r="S387" i="5" s="1"/>
  <c r="S2112" i="5" a="1"/>
  <c r="S2112" i="5" s="1"/>
  <c r="S875" i="5" a="1"/>
  <c r="S875" i="5" s="1"/>
  <c r="S522" i="5" a="1"/>
  <c r="S522" i="5" s="1"/>
  <c r="S329" i="5" a="1"/>
  <c r="S329" i="5" s="1"/>
  <c r="S1038" i="5" a="1"/>
  <c r="S1038" i="5" s="1"/>
  <c r="S452" i="5" a="1"/>
  <c r="S452" i="5" s="1"/>
  <c r="S2326" i="5" a="1"/>
  <c r="S2326" i="5" s="1"/>
  <c r="S2752" i="5" a="1"/>
  <c r="S2752" i="5" s="1"/>
  <c r="S2738" i="5" a="1"/>
  <c r="S2738" i="5" s="1"/>
  <c r="S1758" i="5" a="1"/>
  <c r="S1758" i="5" s="1"/>
  <c r="S3110" i="5" a="1"/>
  <c r="S3110" i="5" s="1"/>
  <c r="S3111" i="5" a="1"/>
  <c r="S3111" i="5" s="1"/>
  <c r="S1549" i="5" a="1"/>
  <c r="S1549" i="5" s="1"/>
  <c r="S1550" i="5" a="1"/>
  <c r="S1550" i="5" s="1"/>
  <c r="S1248" i="5" a="1"/>
  <c r="S1248" i="5" s="1"/>
  <c r="S2327" i="5" a="1"/>
  <c r="S2327" i="5" s="1"/>
  <c r="S2964" i="5" a="1"/>
  <c r="S2964" i="5" s="1"/>
  <c r="S1965" i="5" a="1"/>
  <c r="S1965" i="5" s="1"/>
  <c r="S1731" i="5" a="1"/>
  <c r="S1731" i="5" s="1"/>
  <c r="S1086" i="5" a="1"/>
  <c r="S1086" i="5" s="1"/>
  <c r="S2262" i="5" a="1"/>
  <c r="S2262" i="5" s="1"/>
  <c r="S1136" i="5" a="1"/>
  <c r="S1136" i="5" s="1"/>
  <c r="S2544" i="5" a="1"/>
  <c r="S2544" i="5" s="1"/>
  <c r="S3170" i="5" a="1"/>
  <c r="S3170" i="5" s="1"/>
  <c r="S330" i="5" a="1"/>
  <c r="S330" i="5" s="1"/>
  <c r="S2296" i="5" a="1"/>
  <c r="S2296" i="5" s="1"/>
  <c r="S1625" i="5" a="1"/>
  <c r="S1625" i="5" s="1"/>
  <c r="S1536" i="5" a="1"/>
  <c r="S1536" i="5" s="1"/>
  <c r="S2838" i="5" a="1"/>
  <c r="S2838" i="5" s="1"/>
  <c r="S869" i="5" a="1"/>
  <c r="S869" i="5" s="1"/>
  <c r="S1626" i="5" a="1"/>
  <c r="S1626" i="5" s="1"/>
  <c r="S1588" i="5" a="1"/>
  <c r="S1588" i="5" s="1"/>
  <c r="S1589" i="5" a="1"/>
  <c r="S1589" i="5" s="1"/>
  <c r="S1590" i="5" a="1"/>
  <c r="S1590" i="5" s="1"/>
  <c r="S1723" i="5" a="1"/>
  <c r="S1723" i="5" s="1"/>
  <c r="S1287" i="5" a="1"/>
  <c r="S1287" i="5" s="1"/>
  <c r="S942" i="5" a="1"/>
  <c r="S942" i="5" s="1"/>
  <c r="S1627" i="5" a="1"/>
  <c r="S1627" i="5" s="1"/>
  <c r="S1628" i="5" a="1"/>
  <c r="S1628" i="5" s="1"/>
  <c r="S3420" i="5" a="1"/>
  <c r="S3420" i="5" s="1"/>
  <c r="S1537" i="5" a="1"/>
  <c r="S1537" i="5" s="1"/>
  <c r="S1272" i="5" a="1"/>
  <c r="S1272" i="5" s="1"/>
  <c r="S1629" i="5" a="1"/>
  <c r="S1629" i="5" s="1"/>
  <c r="S2131" i="5" a="1"/>
  <c r="S2131" i="5" s="1"/>
  <c r="S1599" i="5" a="1"/>
  <c r="S1599" i="5" s="1"/>
  <c r="S755" i="5" a="1"/>
  <c r="S755" i="5" s="1"/>
  <c r="S1630" i="5" a="1"/>
  <c r="S1630" i="5" s="1"/>
  <c r="S3171" i="5" a="1"/>
  <c r="S3171" i="5" s="1"/>
  <c r="S1631" i="5" a="1"/>
  <c r="S1631" i="5" s="1"/>
  <c r="S2485" i="5" a="1"/>
  <c r="S2485" i="5" s="1"/>
  <c r="S1440" i="5" a="1"/>
  <c r="S1440" i="5" s="1"/>
  <c r="S1819" i="5" a="1"/>
  <c r="S1819" i="5" s="1"/>
  <c r="S1095" i="5" a="1"/>
  <c r="S1095" i="5" s="1"/>
  <c r="S2486" i="5" a="1"/>
  <c r="S2486" i="5" s="1"/>
  <c r="S2202" i="5" a="1"/>
  <c r="S2202" i="5" s="1"/>
  <c r="S1186" i="5" a="1"/>
  <c r="S1186" i="5" s="1"/>
  <c r="S1261" i="5" a="1"/>
  <c r="S1261" i="5" s="1"/>
  <c r="S1504" i="5" a="1"/>
  <c r="S1504" i="5" s="1"/>
  <c r="S1632" i="5" a="1"/>
  <c r="S1632" i="5" s="1"/>
  <c r="S2118" i="5" a="1"/>
  <c r="S2118" i="5" s="1"/>
  <c r="S1633" i="5" a="1"/>
  <c r="S1633" i="5" s="1"/>
  <c r="S1694" i="5" a="1"/>
  <c r="S1694" i="5" s="1"/>
  <c r="S1514" i="5" a="1"/>
  <c r="S1514" i="5" s="1"/>
  <c r="S1695" i="5" a="1"/>
  <c r="S1695" i="5" s="1"/>
  <c r="S885" i="5" a="1"/>
  <c r="S885" i="5" s="1"/>
  <c r="S2516" i="5" a="1"/>
  <c r="S2516" i="5" s="1"/>
  <c r="S2773" i="5" a="1"/>
  <c r="S2773" i="5" s="1"/>
  <c r="S1111" i="5" a="1"/>
  <c r="S1111" i="5" s="1"/>
  <c r="S1566" i="5" a="1"/>
  <c r="S1566" i="5" s="1"/>
  <c r="S3520" i="5" a="1"/>
  <c r="S3520" i="5" s="1"/>
  <c r="S1634" i="5" a="1"/>
  <c r="S1634" i="5" s="1"/>
  <c r="S1635" i="5" a="1"/>
  <c r="S1635" i="5" s="1"/>
  <c r="S1281" i="5" a="1"/>
  <c r="S1281" i="5" s="1"/>
  <c r="S1732" i="5" a="1"/>
  <c r="S1732" i="5" s="1"/>
  <c r="S2821" i="5" a="1"/>
  <c r="S2821" i="5" s="1"/>
  <c r="S1039" i="5" a="1"/>
  <c r="S1039" i="5" s="1"/>
  <c r="S3139" i="5" a="1"/>
  <c r="S3139" i="5" s="1"/>
  <c r="S1636" i="5" a="1"/>
  <c r="S1636" i="5" s="1"/>
  <c r="S1637" i="5" a="1"/>
  <c r="S1637" i="5" s="1"/>
  <c r="S1567" i="5" a="1"/>
  <c r="S1567" i="5" s="1"/>
  <c r="S1638" i="5" a="1"/>
  <c r="S1638" i="5" s="1"/>
  <c r="S762" i="5" a="1"/>
  <c r="S762" i="5" s="1"/>
  <c r="S2203" i="5" a="1"/>
  <c r="S2203" i="5" s="1"/>
  <c r="S1820" i="5" a="1"/>
  <c r="S1820" i="5" s="1"/>
  <c r="S1288" i="5" a="1"/>
  <c r="S1288" i="5" s="1"/>
  <c r="S509" i="5" a="1"/>
  <c r="S509" i="5" s="1"/>
  <c r="S1639" i="5" a="1"/>
  <c r="S1639" i="5" s="1"/>
  <c r="S1759" i="5" a="1"/>
  <c r="S1759" i="5" s="1"/>
  <c r="S1079" i="5" a="1"/>
  <c r="S1079" i="5" s="1"/>
  <c r="S1282" i="5" a="1"/>
  <c r="S1282" i="5" s="1"/>
  <c r="S1640" i="5" a="1"/>
  <c r="S1640" i="5" s="1"/>
  <c r="S1641" i="5" a="1"/>
  <c r="S1641" i="5" s="1"/>
  <c r="S628" i="5" a="1"/>
  <c r="S628" i="5" s="1"/>
  <c r="S1249" i="5" a="1"/>
  <c r="S1249" i="5" s="1"/>
  <c r="S1642" i="5" a="1"/>
  <c r="S1642" i="5" s="1"/>
  <c r="S1643" i="5" a="1"/>
  <c r="S1643" i="5" s="1"/>
  <c r="S1644" i="5" a="1"/>
  <c r="S1644" i="5" s="1"/>
  <c r="S1980" i="5" a="1"/>
  <c r="S1980" i="5" s="1"/>
  <c r="S1040" i="5" a="1"/>
  <c r="S1040" i="5" s="1"/>
  <c r="S1645" i="5" a="1"/>
  <c r="S1645" i="5" s="1"/>
  <c r="S1646" i="5" a="1"/>
  <c r="S1646" i="5" s="1"/>
  <c r="S1647" i="5" a="1"/>
  <c r="S1647" i="5" s="1"/>
  <c r="S1648" i="5" a="1"/>
  <c r="S1648" i="5" s="1"/>
  <c r="S1649" i="5" a="1"/>
  <c r="S1649" i="5" s="1"/>
  <c r="S749" i="5" a="1"/>
  <c r="S749" i="5" s="1"/>
  <c r="S1041" i="5" a="1"/>
  <c r="S1041" i="5" s="1"/>
  <c r="S943" i="5" a="1"/>
  <c r="S943" i="5" s="1"/>
  <c r="S2587" i="5" a="1"/>
  <c r="S2587" i="5" s="1"/>
  <c r="S1373" i="5" a="1"/>
  <c r="S1373" i="5" s="1"/>
  <c r="S1650" i="5" a="1"/>
  <c r="S1650" i="5" s="1"/>
  <c r="S1651" i="5" a="1"/>
  <c r="S1651" i="5" s="1"/>
  <c r="S1652" i="5" a="1"/>
  <c r="S1652" i="5" s="1"/>
  <c r="S1096" i="5" a="1"/>
  <c r="S1096" i="5" s="1"/>
  <c r="S2310" i="5" a="1"/>
  <c r="S2310" i="5" s="1"/>
  <c r="S2164" i="5" a="1"/>
  <c r="S2164" i="5" s="1"/>
  <c r="S1653" i="5" a="1"/>
  <c r="S1653" i="5" s="1"/>
  <c r="S2105" i="5" a="1"/>
  <c r="S2105" i="5" s="1"/>
  <c r="S1654" i="5" a="1"/>
  <c r="S1654" i="5" s="1"/>
  <c r="S2086" i="5" a="1"/>
  <c r="S2086" i="5" s="1"/>
  <c r="S2654" i="5" a="1"/>
  <c r="S2654" i="5" s="1"/>
  <c r="S1655" i="5" a="1"/>
  <c r="S1655" i="5" s="1"/>
  <c r="S1250" i="5" a="1"/>
  <c r="S1250" i="5" s="1"/>
  <c r="S2278" i="5" a="1"/>
  <c r="S2278" i="5" s="1"/>
  <c r="S1821" i="5" a="1"/>
  <c r="S1821" i="5" s="1"/>
  <c r="S2156" i="5" a="1"/>
  <c r="S2156" i="5" s="1"/>
  <c r="S1262" i="5" a="1"/>
  <c r="S1262" i="5" s="1"/>
  <c r="S719" i="5" a="1"/>
  <c r="S719" i="5" s="1"/>
  <c r="S1505" i="5" a="1"/>
  <c r="S1505" i="5" s="1"/>
  <c r="S2343" i="5" a="1"/>
  <c r="S2343" i="5" s="1"/>
  <c r="S1656" i="5" a="1"/>
  <c r="S1656" i="5" s="1"/>
  <c r="S1180" i="5" a="1"/>
  <c r="S1180" i="5" s="1"/>
  <c r="S1568" i="5" a="1"/>
  <c r="S1568" i="5" s="1"/>
  <c r="S346" i="5" a="1"/>
  <c r="S346" i="5" s="1"/>
  <c r="S1657" i="5" a="1"/>
  <c r="S1657" i="5" s="1"/>
  <c r="S1289" i="5" a="1"/>
  <c r="S1289" i="5" s="1"/>
  <c r="S2132" i="5" a="1"/>
  <c r="S2132" i="5" s="1"/>
  <c r="S1658" i="5" a="1"/>
  <c r="S1658" i="5" s="1"/>
  <c r="S1374" i="5" a="1"/>
  <c r="S1374" i="5" s="1"/>
  <c r="S2487" i="5" a="1"/>
  <c r="S2487" i="5" s="1"/>
  <c r="S1080" i="5" a="1"/>
  <c r="S1080" i="5" s="1"/>
  <c r="S727" i="5" a="1"/>
  <c r="S727" i="5" s="1"/>
  <c r="S853" i="5" a="1"/>
  <c r="S853" i="5" s="1"/>
  <c r="S1042" i="5" a="1"/>
  <c r="S1042" i="5" s="1"/>
  <c r="S1659" i="5" a="1"/>
  <c r="S1659" i="5" s="1"/>
  <c r="S1149" i="5" a="1"/>
  <c r="S1149" i="5" s="1"/>
  <c r="S2559" i="5" a="1"/>
  <c r="S2559" i="5" s="1"/>
  <c r="S2204" i="5" a="1"/>
  <c r="S2204" i="5" s="1"/>
  <c r="S1043" i="5" a="1"/>
  <c r="S1043" i="5" s="1"/>
  <c r="S870" i="5" a="1"/>
  <c r="S870" i="5" s="1"/>
  <c r="S1044" i="5" a="1"/>
  <c r="S1044" i="5" s="1"/>
  <c r="S1045" i="5" a="1"/>
  <c r="S1045" i="5" s="1"/>
  <c r="S1908" i="5" a="1"/>
  <c r="S1908" i="5" s="1"/>
  <c r="S510" i="5" a="1"/>
  <c r="S510" i="5" s="1"/>
  <c r="S1696" i="5" a="1"/>
  <c r="S1696" i="5" s="1"/>
  <c r="S218" i="5" a="1"/>
  <c r="S218" i="5" s="1"/>
  <c r="S219" i="5" a="1"/>
  <c r="S219" i="5" s="1"/>
  <c r="S601" i="5" a="1"/>
  <c r="S601" i="5" s="1"/>
  <c r="S951" i="5" a="1"/>
  <c r="S951" i="5" s="1"/>
  <c r="S1323" i="5" a="1"/>
  <c r="S1323" i="5" s="1"/>
  <c r="S1987" i="5" a="1"/>
  <c r="S1987" i="5" s="1"/>
  <c r="S1890" i="5" a="1"/>
  <c r="S1890" i="5" s="1"/>
  <c r="S1464" i="5" a="1"/>
  <c r="S1464" i="5" s="1"/>
  <c r="S1348" i="5" a="1"/>
  <c r="S1348" i="5" s="1"/>
  <c r="S803" i="5" a="1"/>
  <c r="S803" i="5" s="1"/>
  <c r="S2398" i="5" a="1"/>
  <c r="S2398" i="5" s="1"/>
  <c r="S615" i="5" a="1"/>
  <c r="S615" i="5" s="1"/>
  <c r="S3024" i="5" a="1"/>
  <c r="S3024" i="5" s="1"/>
  <c r="S2316" i="5" a="1"/>
  <c r="S2316" i="5" s="1"/>
  <c r="S2822" i="5" a="1"/>
  <c r="S2822" i="5" s="1"/>
  <c r="S1660" i="5" a="1"/>
  <c r="S1660" i="5" s="1"/>
  <c r="S2416" i="5" a="1"/>
  <c r="S2416" i="5" s="1"/>
  <c r="S1706" i="5" a="1"/>
  <c r="S1706" i="5" s="1"/>
  <c r="S1678" i="5" a="1"/>
  <c r="S1678" i="5" s="1"/>
  <c r="S1273" i="5" a="1"/>
  <c r="S1273" i="5" s="1"/>
  <c r="S1538" i="5" a="1"/>
  <c r="S1538" i="5" s="1"/>
  <c r="S608" i="5" a="1"/>
  <c r="S608" i="5" s="1"/>
  <c r="S1392" i="5" a="1"/>
  <c r="S1392" i="5" s="1"/>
  <c r="S2000" i="5" a="1"/>
  <c r="S2000" i="5" s="1"/>
  <c r="S899" i="5" a="1"/>
  <c r="S899" i="5" s="1"/>
  <c r="S3314" i="5" a="1"/>
  <c r="S3314" i="5" s="1"/>
  <c r="S1909" i="5" a="1"/>
  <c r="S1909" i="5" s="1"/>
  <c r="S1724" i="5" a="1"/>
  <c r="S1724" i="5" s="1"/>
  <c r="S2119" i="5" a="1"/>
  <c r="S2119" i="5" s="1"/>
  <c r="S1046" i="5" a="1"/>
  <c r="S1046" i="5" s="1"/>
  <c r="S2883" i="5" a="1"/>
  <c r="S2883" i="5" s="1"/>
  <c r="S2417" i="5" a="1"/>
  <c r="S2417" i="5" s="1"/>
  <c r="S1150" i="5" a="1"/>
  <c r="S1150" i="5" s="1"/>
  <c r="S1522" i="5" a="1"/>
  <c r="S1522" i="5" s="1"/>
  <c r="S1822" i="5" a="1"/>
  <c r="S1822" i="5" s="1"/>
  <c r="S2279" i="5" a="1"/>
  <c r="S2279" i="5" s="1"/>
  <c r="S2709" i="5" a="1"/>
  <c r="S2709" i="5" s="1"/>
  <c r="S693" i="5" a="1"/>
  <c r="S693" i="5" s="1"/>
  <c r="S1551" i="5" a="1"/>
  <c r="S1551" i="5" s="1"/>
  <c r="S1187" i="5" a="1"/>
  <c r="S1187" i="5" s="1"/>
  <c r="S1251" i="5" a="1"/>
  <c r="S1251" i="5" s="1"/>
  <c r="S1748" i="5" a="1"/>
  <c r="S1748" i="5" s="1"/>
  <c r="S1881" i="5" a="1"/>
  <c r="S1881" i="5" s="1"/>
  <c r="S1523" i="5" a="1"/>
  <c r="S1523" i="5" s="1"/>
  <c r="S1151" i="5" a="1"/>
  <c r="S1151" i="5" s="1"/>
  <c r="S523" i="5" a="1"/>
  <c r="S523" i="5" s="1"/>
  <c r="S3172" i="5" a="1"/>
  <c r="S3172" i="5" s="1"/>
  <c r="S1915" i="5" a="1"/>
  <c r="S1915" i="5" s="1"/>
  <c r="S1823" i="5" a="1"/>
  <c r="S1823" i="5" s="1"/>
  <c r="S1824" i="5" a="1"/>
  <c r="S1824" i="5" s="1"/>
  <c r="S2734" i="5" a="1"/>
  <c r="S2734" i="5" s="1"/>
  <c r="S2019" i="5" a="1"/>
  <c r="S2019" i="5" s="1"/>
  <c r="S2297" i="5" a="1"/>
  <c r="S2297" i="5" s="1"/>
  <c r="S1712" i="5" a="1"/>
  <c r="S1712" i="5" s="1"/>
  <c r="S1579" i="5" a="1"/>
  <c r="S1579" i="5" s="1"/>
  <c r="S1786" i="5" a="1"/>
  <c r="S1786" i="5" s="1"/>
  <c r="S1126" i="5" a="1"/>
  <c r="S1126" i="5" s="1"/>
  <c r="S2001" i="5" a="1"/>
  <c r="S2001" i="5" s="1"/>
  <c r="S1539" i="5" a="1"/>
  <c r="S1539" i="5" s="1"/>
  <c r="S1324" i="5" a="1"/>
  <c r="S1324" i="5" s="1"/>
  <c r="S1733" i="5" a="1"/>
  <c r="S1733" i="5" s="1"/>
  <c r="S1480" i="5" a="1"/>
  <c r="S1480" i="5" s="1"/>
  <c r="S1792" i="5" a="1"/>
  <c r="S1792" i="5" s="1"/>
  <c r="S1825" i="5" a="1"/>
  <c r="S1825" i="5" s="1"/>
  <c r="S1561" i="5" a="1"/>
  <c r="S1561" i="5" s="1"/>
  <c r="S2344" i="5" a="1"/>
  <c r="S2344" i="5" s="1"/>
  <c r="S1916" i="5" a="1"/>
  <c r="S1916" i="5" s="1"/>
  <c r="S1515" i="5" a="1"/>
  <c r="S1515" i="5" s="1"/>
  <c r="S1826" i="5" a="1"/>
  <c r="S1826" i="5" s="1"/>
  <c r="S1827" i="5" a="1"/>
  <c r="S1827" i="5" s="1"/>
  <c r="S2306" i="5" a="1"/>
  <c r="S2306" i="5" s="1"/>
  <c r="S2188" i="5" a="1"/>
  <c r="S2188" i="5" s="1"/>
  <c r="S900" i="5" a="1"/>
  <c r="S900" i="5" s="1"/>
  <c r="S1614" i="5" a="1"/>
  <c r="S1614" i="5" s="1"/>
  <c r="S1949" i="5" a="1"/>
  <c r="S1949" i="5" s="1"/>
  <c r="S2643" i="5" a="1"/>
  <c r="S2643" i="5" s="1"/>
  <c r="S1988" i="5" a="1"/>
  <c r="S1988" i="5" s="1"/>
  <c r="S2446" i="5" a="1"/>
  <c r="S2446" i="5" s="1"/>
  <c r="S511" i="5" a="1"/>
  <c r="S511" i="5" s="1"/>
  <c r="S1047" i="5" a="1"/>
  <c r="S1047" i="5" s="1"/>
  <c r="S1298" i="5" a="1"/>
  <c r="S1298" i="5" s="1"/>
  <c r="S2488" i="5" a="1"/>
  <c r="S2488" i="5" s="1"/>
  <c r="S1828" i="5" a="1"/>
  <c r="S1828" i="5" s="1"/>
  <c r="S2528" i="5" a="1"/>
  <c r="S2528" i="5" s="1"/>
  <c r="S1829" i="5" a="1"/>
  <c r="S1829" i="5" s="1"/>
  <c r="S1830" i="5" a="1"/>
  <c r="S1830" i="5" s="1"/>
  <c r="S2280" i="5" a="1"/>
  <c r="S2280" i="5" s="1"/>
  <c r="S1749" i="5" a="1"/>
  <c r="S1749" i="5" s="1"/>
  <c r="S1831" i="5" a="1"/>
  <c r="S1831" i="5" s="1"/>
  <c r="S1832" i="5" a="1"/>
  <c r="S1832" i="5" s="1"/>
  <c r="S2106" i="5" a="1"/>
  <c r="S2106" i="5" s="1"/>
  <c r="S2447" i="5" a="1"/>
  <c r="S2447" i="5" s="1"/>
  <c r="S1473" i="5" a="1"/>
  <c r="S1473" i="5" s="1"/>
  <c r="S2263" i="5" a="1"/>
  <c r="S2263" i="5" s="1"/>
  <c r="S1283" i="5" a="1"/>
  <c r="S1283" i="5" s="1"/>
  <c r="S1833" i="5" a="1"/>
  <c r="S1833" i="5" s="1"/>
  <c r="S629" i="5" a="1"/>
  <c r="S629" i="5" s="1"/>
  <c r="S3293" i="5" a="1"/>
  <c r="S3293" i="5" s="1"/>
  <c r="S2020" i="5" a="1"/>
  <c r="S2020" i="5" s="1"/>
  <c r="S1325" i="5" a="1"/>
  <c r="S1325" i="5" s="1"/>
  <c r="S2133" i="5" a="1"/>
  <c r="S2133" i="5" s="1"/>
  <c r="S2264" i="5" a="1"/>
  <c r="S2264" i="5" s="1"/>
  <c r="S1834" i="5" a="1"/>
  <c r="S1834" i="5" s="1"/>
  <c r="S2588" i="5" a="1"/>
  <c r="S2588" i="5" s="1"/>
  <c r="S1835" i="5" a="1"/>
  <c r="S1835" i="5" s="1"/>
  <c r="S1836" i="5" a="1"/>
  <c r="S1836" i="5" s="1"/>
  <c r="S1252" i="5" a="1"/>
  <c r="S1252" i="5" s="1"/>
  <c r="S1837" i="5" a="1"/>
  <c r="S1837" i="5" s="1"/>
  <c r="S1087" i="5" a="1"/>
  <c r="S1087" i="5" s="1"/>
  <c r="S2872" i="5" a="1"/>
  <c r="S2872" i="5" s="1"/>
  <c r="S1393" i="5" a="1"/>
  <c r="S1393" i="5" s="1"/>
  <c r="S1950" i="5" a="1"/>
  <c r="S1950" i="5" s="1"/>
  <c r="S1838" i="5" a="1"/>
  <c r="S1838" i="5" s="1"/>
  <c r="S1839" i="5" a="1"/>
  <c r="S1839" i="5" s="1"/>
  <c r="S1840" i="5" a="1"/>
  <c r="S1840" i="5" s="1"/>
  <c r="S1697" i="5" a="1"/>
  <c r="S1697" i="5" s="1"/>
  <c r="S1253" i="5" a="1"/>
  <c r="S1253" i="5" s="1"/>
  <c r="S1841" i="5" a="1"/>
  <c r="S1841" i="5" s="1"/>
  <c r="S1580" i="5" a="1"/>
  <c r="S1580" i="5" s="1"/>
  <c r="S1842" i="5" a="1"/>
  <c r="S1842" i="5" s="1"/>
  <c r="S720" i="5" a="1"/>
  <c r="S720" i="5" s="1"/>
  <c r="S1843" i="5" a="1"/>
  <c r="S1843" i="5" s="1"/>
  <c r="S1844" i="5" a="1"/>
  <c r="S1844" i="5" s="1"/>
  <c r="S1845" i="5" a="1"/>
  <c r="S1845" i="5" s="1"/>
  <c r="S1846" i="5" a="1"/>
  <c r="S1846" i="5" s="1"/>
  <c r="S630" i="5" a="1"/>
  <c r="S630" i="5" s="1"/>
  <c r="S3014" i="5" a="1"/>
  <c r="S3014" i="5" s="1"/>
  <c r="S1847" i="5" a="1"/>
  <c r="S1847" i="5" s="1"/>
  <c r="S2774" i="5" a="1"/>
  <c r="S2774" i="5" s="1"/>
  <c r="S2941" i="5" a="1"/>
  <c r="S2941" i="5" s="1"/>
  <c r="S2489" i="5" a="1"/>
  <c r="S2489" i="5" s="1"/>
  <c r="S1739" i="5" a="1"/>
  <c r="S1739" i="5" s="1"/>
  <c r="S1098" i="5" a="1"/>
  <c r="S1098" i="5" s="1"/>
  <c r="S1848" i="5" a="1"/>
  <c r="S1848" i="5" s="1"/>
  <c r="S2134" i="5" a="1"/>
  <c r="S2134" i="5" s="1"/>
  <c r="S1849" i="5" a="1"/>
  <c r="S1849" i="5" s="1"/>
  <c r="S573" i="5" a="1"/>
  <c r="S573" i="5" s="1"/>
  <c r="S1254" i="5" a="1"/>
  <c r="S1254" i="5" s="1"/>
  <c r="S1850" i="5" a="1"/>
  <c r="S1850" i="5" s="1"/>
  <c r="S2965" i="5" a="1"/>
  <c r="S2965" i="5" s="1"/>
  <c r="S2281" i="5" a="1"/>
  <c r="S2281" i="5" s="1"/>
  <c r="S1069" i="5" a="1"/>
  <c r="S1069" i="5" s="1"/>
  <c r="S419" i="5" a="1"/>
  <c r="S419" i="5" s="1"/>
  <c r="S1760" i="5" a="1"/>
  <c r="S1760" i="5" s="1"/>
  <c r="S2402" i="5" a="1"/>
  <c r="S2402" i="5" s="1"/>
  <c r="S2655" i="5" a="1"/>
  <c r="S2655" i="5" s="1"/>
  <c r="S1284" i="5" a="1"/>
  <c r="S1284" i="5" s="1"/>
  <c r="S1048" i="5" a="1"/>
  <c r="S1048" i="5" s="1"/>
  <c r="S1851" i="5" a="1"/>
  <c r="S1851" i="5" s="1"/>
  <c r="S1951" i="5" a="1"/>
  <c r="S1951" i="5" s="1"/>
  <c r="S1852" i="5" a="1"/>
  <c r="S1852" i="5" s="1"/>
  <c r="S1853" i="5" a="1"/>
  <c r="S1853" i="5" s="1"/>
  <c r="S336" i="5" a="1"/>
  <c r="S336" i="5" s="1"/>
  <c r="S925" i="5" a="1"/>
  <c r="S925" i="5" s="1"/>
  <c r="S1552" i="5" a="1"/>
  <c r="S1552" i="5" s="1"/>
  <c r="S703" i="5" a="1"/>
  <c r="S703" i="5" s="1"/>
  <c r="S1540" i="5" a="1"/>
  <c r="S1540" i="5" s="1"/>
  <c r="S1761" i="5" a="1"/>
  <c r="S1761" i="5" s="1"/>
  <c r="S1854" i="5" a="1"/>
  <c r="S1854" i="5" s="1"/>
  <c r="S1855" i="5" a="1"/>
  <c r="S1855" i="5" s="1"/>
  <c r="S2345" i="5" a="1"/>
  <c r="S2345" i="5" s="1"/>
  <c r="S1529" i="5" a="1"/>
  <c r="S1529" i="5" s="1"/>
  <c r="S281" i="5" a="1"/>
  <c r="S281" i="5" s="1"/>
  <c r="S728" i="5" a="1"/>
  <c r="S728" i="5" s="1"/>
  <c r="S1856" i="5" a="1"/>
  <c r="S1856" i="5" s="1"/>
  <c r="S2255" i="5" a="1"/>
  <c r="S2255" i="5" s="1"/>
  <c r="S1112" i="5" a="1"/>
  <c r="S1112" i="5" s="1"/>
  <c r="S901" i="5" a="1"/>
  <c r="S901" i="5" s="1"/>
  <c r="S2876" i="5" a="1"/>
  <c r="S2876" i="5" s="1"/>
  <c r="S1600" i="5" a="1"/>
  <c r="S1600" i="5" s="1"/>
  <c r="S1734" i="5" a="1"/>
  <c r="S1734" i="5" s="1"/>
  <c r="S1936" i="5" a="1"/>
  <c r="S1936" i="5" s="1"/>
  <c r="S1899" i="5" a="1"/>
  <c r="S1899" i="5" s="1"/>
  <c r="S1857" i="5" a="1"/>
  <c r="S1857" i="5" s="1"/>
  <c r="S199" i="5" a="1"/>
  <c r="S199" i="5" s="1"/>
  <c r="S1049" i="5" a="1"/>
  <c r="S1049" i="5" s="1"/>
  <c r="S1775" i="5" a="1"/>
  <c r="S1775" i="5" s="1"/>
  <c r="S694" i="5" a="1"/>
  <c r="S694" i="5" s="1"/>
  <c r="S1326" i="5" a="1"/>
  <c r="S1326" i="5" s="1"/>
  <c r="S2664" i="5" a="1"/>
  <c r="S2664" i="5" s="1"/>
  <c r="S783" i="5" a="1"/>
  <c r="S783" i="5" s="1"/>
  <c r="S750" i="5" a="1"/>
  <c r="S750" i="5" s="1"/>
  <c r="S1336" i="5" a="1"/>
  <c r="S1336" i="5" s="1"/>
  <c r="S524" i="5" a="1"/>
  <c r="S524" i="5" s="1"/>
  <c r="S148" i="5" a="1"/>
  <c r="S148" i="5" s="1"/>
  <c r="S1858" i="5" a="1"/>
  <c r="S1858" i="5" s="1"/>
  <c r="S453" i="5" a="1"/>
  <c r="S453" i="5" s="1"/>
  <c r="S1713" i="5" a="1"/>
  <c r="S1713" i="5" s="1"/>
  <c r="S2021" i="5" a="1"/>
  <c r="S2021" i="5" s="1"/>
  <c r="S331" i="5" a="1"/>
  <c r="S331" i="5" s="1"/>
  <c r="S3319" i="5" a="1"/>
  <c r="S3319" i="5" s="1"/>
  <c r="S1137" i="5" a="1"/>
  <c r="S1137" i="5" s="1"/>
  <c r="S1138" i="5" a="1"/>
  <c r="S1138" i="5" s="1"/>
  <c r="S332" i="5" a="1"/>
  <c r="S332" i="5" s="1"/>
  <c r="S1665" i="5" a="1"/>
  <c r="S1665" i="5" s="1"/>
  <c r="S2022" i="5" a="1"/>
  <c r="S2022" i="5" s="1"/>
  <c r="S770" i="5" a="1"/>
  <c r="S770" i="5" s="1"/>
  <c r="S2768" i="5" a="1"/>
  <c r="S2768" i="5" s="1"/>
  <c r="S2581" i="5" a="1"/>
  <c r="S2581" i="5" s="1"/>
  <c r="S2023" i="5" a="1"/>
  <c r="S2023" i="5" s="1"/>
  <c r="S2346" i="5" a="1"/>
  <c r="S2346" i="5" s="1"/>
  <c r="S2753" i="5" a="1"/>
  <c r="S2753" i="5" s="1"/>
  <c r="S2739" i="5" a="1"/>
  <c r="S2739" i="5" s="1"/>
  <c r="S1714" i="5" a="1"/>
  <c r="S1714" i="5" s="1"/>
  <c r="S2775" i="5" a="1"/>
  <c r="S2775" i="5" s="1"/>
  <c r="S2517" i="5" a="1"/>
  <c r="S2517" i="5" s="1"/>
  <c r="S2508" i="5" a="1"/>
  <c r="S2508" i="5" s="1"/>
  <c r="S2024" i="5" a="1"/>
  <c r="S2024" i="5" s="1"/>
  <c r="S1516" i="5" a="1"/>
  <c r="S1516" i="5" s="1"/>
  <c r="S2426" i="5" a="1"/>
  <c r="S2426" i="5" s="1"/>
  <c r="S2025" i="5" a="1"/>
  <c r="S2025" i="5" s="1"/>
  <c r="S1349" i="5" a="1"/>
  <c r="S1349" i="5" s="1"/>
  <c r="S2026" i="5" a="1"/>
  <c r="S2026" i="5" s="1"/>
  <c r="S1927" i="5" a="1"/>
  <c r="S1927" i="5" s="1"/>
  <c r="S1569" i="5" a="1"/>
  <c r="S1569" i="5" s="1"/>
  <c r="S2573" i="5" a="1"/>
  <c r="S2573" i="5" s="1"/>
  <c r="S1113" i="5" a="1"/>
  <c r="S1113" i="5" s="1"/>
  <c r="S2027" i="5" a="1"/>
  <c r="S2027" i="5" s="1"/>
  <c r="S2028" i="5" a="1"/>
  <c r="S2028" i="5" s="1"/>
  <c r="S2029" i="5" a="1"/>
  <c r="S2029" i="5" s="1"/>
  <c r="S2589" i="5" a="1"/>
  <c r="S2589" i="5" s="1"/>
  <c r="S1750" i="5" a="1"/>
  <c r="S1750" i="5" s="1"/>
  <c r="S2697" i="5" a="1"/>
  <c r="S2697" i="5" s="1"/>
  <c r="S2689" i="5" a="1"/>
  <c r="S2689" i="5" s="1"/>
  <c r="S1327" i="5" a="1"/>
  <c r="S1327" i="5" s="1"/>
  <c r="S2030" i="5" a="1"/>
  <c r="S2030" i="5" s="1"/>
  <c r="S1698" i="5" a="1"/>
  <c r="S1698" i="5" s="1"/>
  <c r="S1506" i="5" a="1"/>
  <c r="S1506" i="5" s="1"/>
  <c r="S1570" i="5" a="1"/>
  <c r="S1570" i="5" s="1"/>
  <c r="S2189" i="5" a="1"/>
  <c r="S2189" i="5" s="1"/>
  <c r="S2762" i="5" a="1"/>
  <c r="S2762" i="5" s="1"/>
  <c r="S2205" i="5" a="1"/>
  <c r="S2205" i="5" s="1"/>
  <c r="S2518" i="5" a="1"/>
  <c r="S2518" i="5" s="1"/>
  <c r="S1350" i="5" a="1"/>
  <c r="S1350" i="5" s="1"/>
  <c r="S2884" i="5" a="1"/>
  <c r="S2884" i="5" s="1"/>
  <c r="S2031" i="5" a="1"/>
  <c r="S2031" i="5" s="1"/>
  <c r="S2032" i="5" a="1"/>
  <c r="S2032" i="5" s="1"/>
  <c r="S2849" i="5" a="1"/>
  <c r="S2849" i="5" s="1"/>
  <c r="S2033" i="5" a="1"/>
  <c r="S2033" i="5" s="1"/>
  <c r="S1615" i="5" a="1"/>
  <c r="S1615" i="5" s="1"/>
  <c r="S2519" i="5" a="1"/>
  <c r="S2519" i="5" s="1"/>
  <c r="S2034" i="5" a="1"/>
  <c r="S2034" i="5" s="1"/>
  <c r="S2035" i="5" a="1"/>
  <c r="S2035" i="5" s="1"/>
  <c r="S2036" i="5" a="1"/>
  <c r="S2036" i="5" s="1"/>
  <c r="S2135" i="5" a="1"/>
  <c r="S2135" i="5" s="1"/>
  <c r="S3246" i="5" a="1"/>
  <c r="S3246" i="5" s="1"/>
  <c r="S1581" i="5" a="1"/>
  <c r="S1581" i="5" s="1"/>
  <c r="S2726" i="5" a="1"/>
  <c r="S2726" i="5" s="1"/>
  <c r="S1582" i="5" a="1"/>
  <c r="S1582" i="5" s="1"/>
  <c r="S2037" i="5" a="1"/>
  <c r="S2037" i="5" s="1"/>
  <c r="S1937" i="5" a="1"/>
  <c r="S1937" i="5" s="1"/>
  <c r="S2038" i="5" a="1"/>
  <c r="S2038" i="5" s="1"/>
  <c r="S2727" i="5" a="1"/>
  <c r="S2727" i="5" s="1"/>
  <c r="S1328" i="5" a="1"/>
  <c r="S1328" i="5" s="1"/>
  <c r="S2831" i="5" a="1"/>
  <c r="S2831" i="5" s="1"/>
  <c r="S1197" i="5" a="1"/>
  <c r="S1197" i="5" s="1"/>
  <c r="S2039" i="5" a="1"/>
  <c r="S2039" i="5" s="1"/>
  <c r="S2040" i="5" a="1"/>
  <c r="S2040" i="5" s="1"/>
  <c r="S2041" i="5" a="1"/>
  <c r="S2041" i="5" s="1"/>
  <c r="S1679" i="5" a="1"/>
  <c r="S1679" i="5" s="1"/>
  <c r="S2042" i="5" a="1"/>
  <c r="S2042" i="5" s="1"/>
  <c r="S2509" i="5" a="1"/>
  <c r="S2509" i="5" s="1"/>
  <c r="S2043" i="5" a="1"/>
  <c r="S2043" i="5" s="1"/>
  <c r="S2776" i="5" a="1"/>
  <c r="S2776" i="5" s="1"/>
  <c r="S2044" i="5" a="1"/>
  <c r="S2044" i="5" s="1"/>
  <c r="S804" i="5" a="1"/>
  <c r="S804" i="5" s="1"/>
  <c r="S2045" i="5" a="1"/>
  <c r="S2045" i="5" s="1"/>
  <c r="S2282" i="5" a="1"/>
  <c r="S2282" i="5" s="1"/>
  <c r="S2046" i="5" a="1"/>
  <c r="S2046" i="5" s="1"/>
  <c r="S1859" i="5" a="1"/>
  <c r="S1859" i="5" s="1"/>
  <c r="S2047" i="5" a="1"/>
  <c r="S2047" i="5" s="1"/>
  <c r="S1917" i="5" a="1"/>
  <c r="S1917" i="5" s="1"/>
  <c r="S1159" i="5" a="1"/>
  <c r="S1159" i="5" s="1"/>
  <c r="S1860" i="5" a="1"/>
  <c r="S1860" i="5" s="1"/>
  <c r="S1290" i="5" a="1"/>
  <c r="S1290" i="5" s="1"/>
  <c r="S2048" i="5" a="1"/>
  <c r="S2048" i="5" s="1"/>
  <c r="S1394" i="5" a="1"/>
  <c r="S1394" i="5" s="1"/>
  <c r="S2049" i="5" a="1"/>
  <c r="S2049" i="5" s="1"/>
  <c r="S1787" i="5" a="1"/>
  <c r="S1787" i="5" s="1"/>
  <c r="S2050" i="5" a="1"/>
  <c r="S2050" i="5" s="1"/>
  <c r="S2051" i="5" a="1"/>
  <c r="S2051" i="5" s="1"/>
  <c r="S2265" i="5" a="1"/>
  <c r="S2265" i="5" s="1"/>
  <c r="S2136" i="5" a="1"/>
  <c r="S2136" i="5" s="1"/>
  <c r="S2052" i="5" a="1"/>
  <c r="S2052" i="5" s="1"/>
  <c r="S2283" i="5" a="1"/>
  <c r="S2283" i="5" s="1"/>
  <c r="S2053" i="5" a="1"/>
  <c r="S2053" i="5" s="1"/>
  <c r="S2054" i="5" a="1"/>
  <c r="S2054" i="5" s="1"/>
  <c r="S2298" i="5" a="1"/>
  <c r="S2298" i="5" s="1"/>
  <c r="S1088" i="5" a="1"/>
  <c r="S1088" i="5" s="1"/>
  <c r="S2055" i="5" a="1"/>
  <c r="S2055" i="5" s="1"/>
  <c r="S2832" i="5" a="1"/>
  <c r="S2832" i="5" s="1"/>
  <c r="S2206" i="5" a="1"/>
  <c r="S2206" i="5" s="1"/>
  <c r="S1441" i="5" a="1"/>
  <c r="S1441" i="5" s="1"/>
  <c r="S2056" i="5" a="1"/>
  <c r="S2056" i="5" s="1"/>
  <c r="S763" i="5" a="1"/>
  <c r="S763" i="5" s="1"/>
  <c r="S1583" i="5" a="1"/>
  <c r="S1583" i="5" s="1"/>
  <c r="S1699" i="5" a="1"/>
  <c r="S1699" i="5" s="1"/>
  <c r="S1797" i="5" a="1"/>
  <c r="S1797" i="5" s="1"/>
  <c r="S2057" i="5" a="1"/>
  <c r="S2057" i="5" s="1"/>
  <c r="S916" i="5" a="1"/>
  <c r="S916" i="5" s="1"/>
  <c r="S2058" i="5" a="1"/>
  <c r="S2058" i="5" s="1"/>
  <c r="S2059" i="5" a="1"/>
  <c r="S2059" i="5" s="1"/>
  <c r="S2520" i="5" a="1"/>
  <c r="S2520" i="5" s="1"/>
  <c r="S2560" i="5" a="1"/>
  <c r="S2560" i="5" s="1"/>
  <c r="S2172" i="5" a="1"/>
  <c r="S2172" i="5" s="1"/>
  <c r="S934" i="5" a="1"/>
  <c r="S934" i="5" s="1"/>
  <c r="S2060" i="5" a="1"/>
  <c r="S2060" i="5" s="1"/>
  <c r="S460" i="5" a="1"/>
  <c r="S460" i="5" s="1"/>
  <c r="S2561" i="5" a="1"/>
  <c r="S2561" i="5" s="1"/>
  <c r="S854" i="5" a="1"/>
  <c r="S854" i="5" s="1"/>
  <c r="S2095" i="5" a="1"/>
  <c r="S2095" i="5" s="1"/>
  <c r="S2107" i="5" a="1"/>
  <c r="S2107" i="5" s="1"/>
  <c r="S1299" i="5" a="1"/>
  <c r="S1299" i="5" s="1"/>
  <c r="S1442" i="5" a="1"/>
  <c r="S1442" i="5" s="1"/>
  <c r="S1092" i="5" a="1"/>
  <c r="S1092" i="5" s="1"/>
  <c r="S631" i="5" a="1"/>
  <c r="S631" i="5" s="1"/>
  <c r="S2061" i="5" a="1"/>
  <c r="S2061" i="5" s="1"/>
  <c r="S2347" i="5" a="1"/>
  <c r="S2347" i="5" s="1"/>
  <c r="S2087" i="5" a="1"/>
  <c r="S2087" i="5" s="1"/>
  <c r="S2448" i="5" a="1"/>
  <c r="S2448" i="5" s="1"/>
  <c r="S2062" i="5" a="1"/>
  <c r="S2062" i="5" s="1"/>
  <c r="S2063" i="5" a="1"/>
  <c r="S2063" i="5" s="1"/>
  <c r="S1776" i="5" a="1"/>
  <c r="S1776" i="5" s="1"/>
  <c r="S1166" i="5" a="1"/>
  <c r="S1166" i="5" s="1"/>
  <c r="S2064" i="5" a="1"/>
  <c r="S2064" i="5" s="1"/>
  <c r="S512" i="5" a="1"/>
  <c r="S512" i="5" s="1"/>
  <c r="S1443" i="5" a="1"/>
  <c r="S1443" i="5" s="1"/>
  <c r="S1300" i="5" a="1"/>
  <c r="S1300" i="5" s="1"/>
  <c r="S1601" i="5" a="1"/>
  <c r="S1601" i="5" s="1"/>
  <c r="S1263" i="5" a="1"/>
  <c r="S1263" i="5" s="1"/>
  <c r="S207" i="5" a="1"/>
  <c r="S207" i="5" s="1"/>
  <c r="S2113" i="5" a="1"/>
  <c r="S2113" i="5" s="1"/>
  <c r="S2065" i="5" a="1"/>
  <c r="S2065" i="5" s="1"/>
  <c r="S1952" i="5" a="1"/>
  <c r="S1952" i="5" s="1"/>
  <c r="S2101" i="5" a="1"/>
  <c r="S2101" i="5" s="1"/>
  <c r="S2066" i="5" a="1"/>
  <c r="S2066" i="5" s="1"/>
  <c r="S293" i="5" a="1"/>
  <c r="S293" i="5" s="1"/>
  <c r="S1070" i="5" a="1"/>
  <c r="S1070" i="5" s="1"/>
  <c r="S2207" i="5" a="1"/>
  <c r="S2207" i="5" s="1"/>
  <c r="S2644" i="5" a="1"/>
  <c r="S2644" i="5" s="1"/>
  <c r="S2208" i="5" a="1"/>
  <c r="S2208" i="5" s="1"/>
  <c r="S2137" i="5" a="1"/>
  <c r="S2137" i="5" s="1"/>
  <c r="S3040" i="5" a="1"/>
  <c r="S3040" i="5" s="1"/>
  <c r="S1456" i="5" a="1"/>
  <c r="S1456" i="5" s="1"/>
  <c r="S3151" i="5" a="1"/>
  <c r="S3151" i="5" s="1"/>
  <c r="S3140" i="5" a="1"/>
  <c r="S3140" i="5" s="1"/>
  <c r="S1541" i="5" a="1"/>
  <c r="S1541" i="5" s="1"/>
  <c r="S2266" i="5" a="1"/>
  <c r="S2266" i="5" s="1"/>
  <c r="S1517" i="5" a="1"/>
  <c r="S1517" i="5" s="1"/>
  <c r="S1781" i="5" a="1"/>
  <c r="S1781" i="5" s="1"/>
  <c r="S1707" i="5" a="1"/>
  <c r="S1707" i="5" s="1"/>
  <c r="S2510" i="5" a="1"/>
  <c r="S2510" i="5" s="1"/>
  <c r="S3120" i="5" a="1"/>
  <c r="S3120" i="5" s="1"/>
  <c r="S2067" i="5" a="1"/>
  <c r="S2067" i="5" s="1"/>
  <c r="S2728" i="5" a="1"/>
  <c r="S2728" i="5" s="1"/>
  <c r="S2502" i="5" a="1"/>
  <c r="S2502" i="5" s="1"/>
  <c r="S3131" i="5" a="1"/>
  <c r="S3131" i="5" s="1"/>
  <c r="S2449" i="5" a="1"/>
  <c r="S2449" i="5" s="1"/>
  <c r="S2209" i="5" a="1"/>
  <c r="S2209" i="5" s="1"/>
  <c r="S695" i="5" a="1"/>
  <c r="S695" i="5" s="1"/>
  <c r="S1255" i="5" a="1"/>
  <c r="S1255" i="5" s="1"/>
  <c r="S2173" i="5" a="1"/>
  <c r="S2173" i="5" s="1"/>
  <c r="S1518" i="5" a="1"/>
  <c r="S1518" i="5" s="1"/>
  <c r="S2553" i="5" a="1"/>
  <c r="S2553" i="5" s="1"/>
  <c r="S2210" i="5" a="1"/>
  <c r="S2210" i="5" s="1"/>
  <c r="S3232" i="5" a="1"/>
  <c r="S3232" i="5" s="1"/>
  <c r="S1385" i="5" a="1"/>
  <c r="S1385" i="5" s="1"/>
  <c r="S2002" i="5" a="1"/>
  <c r="S2002" i="5" s="1"/>
  <c r="S3101" i="5" a="1"/>
  <c r="S3101" i="5" s="1"/>
  <c r="S2438" i="5" a="1"/>
  <c r="S2438" i="5" s="1"/>
  <c r="S632" i="5" a="1"/>
  <c r="S632" i="5" s="1"/>
  <c r="S3102" i="5" a="1"/>
  <c r="S3102" i="5" s="1"/>
  <c r="S3041" i="5" a="1"/>
  <c r="S3041" i="5" s="1"/>
  <c r="S2698" i="5" a="1"/>
  <c r="S2698" i="5" s="1"/>
  <c r="S2699" i="5" a="1"/>
  <c r="S2699" i="5" s="1"/>
  <c r="S1204" i="5" a="1"/>
  <c r="S1204" i="5" s="1"/>
  <c r="S2511" i="5" a="1"/>
  <c r="S2511" i="5" s="1"/>
  <c r="S1861" i="5" a="1"/>
  <c r="S1861" i="5" s="1"/>
  <c r="S1553" i="5" a="1"/>
  <c r="S1553" i="5" s="1"/>
  <c r="S1301" i="5" a="1"/>
  <c r="S1301" i="5" s="1"/>
  <c r="S1302" i="5" a="1"/>
  <c r="S1302" i="5" s="1"/>
  <c r="S2211" i="5" a="1"/>
  <c r="S2211" i="5" s="1"/>
  <c r="S2971" i="5" a="1"/>
  <c r="S2971" i="5" s="1"/>
  <c r="S2777" i="5" a="1"/>
  <c r="S2777" i="5" s="1"/>
  <c r="S2284" i="5" a="1"/>
  <c r="S2284" i="5" s="1"/>
  <c r="S1616" i="5" a="1"/>
  <c r="S1616" i="5" s="1"/>
  <c r="S3165" i="5" a="1"/>
  <c r="S3165" i="5" s="1"/>
  <c r="S2948" i="5" a="1"/>
  <c r="S2948" i="5" s="1"/>
  <c r="S3025" i="5" a="1"/>
  <c r="S3025" i="5" s="1"/>
  <c r="S2212" i="5" a="1"/>
  <c r="S2212" i="5" s="1"/>
  <c r="S3007" i="5" a="1"/>
  <c r="S3007" i="5" s="1"/>
  <c r="S2068" i="5" a="1"/>
  <c r="S2068" i="5" s="1"/>
  <c r="S2409" i="5" a="1"/>
  <c r="S2409" i="5" s="1"/>
  <c r="S2953" i="5" a="1"/>
  <c r="S2953" i="5" s="1"/>
  <c r="S2700" i="5" a="1"/>
  <c r="S2700" i="5" s="1"/>
  <c r="S2213" i="5" a="1"/>
  <c r="S2213" i="5" s="1"/>
  <c r="S2180" i="5" a="1"/>
  <c r="S2180" i="5" s="1"/>
  <c r="S2214" i="5" a="1"/>
  <c r="S2214" i="5" s="1"/>
  <c r="S2574" i="5" a="1"/>
  <c r="S2574" i="5" s="1"/>
  <c r="S2165" i="5" a="1"/>
  <c r="S2165" i="5" s="1"/>
  <c r="S1507" i="5" a="1"/>
  <c r="S1507" i="5" s="1"/>
  <c r="S789" i="5" a="1"/>
  <c r="S789" i="5" s="1"/>
  <c r="S2215" i="5" a="1"/>
  <c r="S2215" i="5" s="1"/>
  <c r="S2549" i="5" a="1"/>
  <c r="S2549" i="5" s="1"/>
  <c r="S2216" i="5" a="1"/>
  <c r="S2216" i="5" s="1"/>
  <c r="S145" i="5" a="1"/>
  <c r="S145" i="5" s="1"/>
  <c r="S2885" i="5" a="1"/>
  <c r="S2885" i="5" s="1"/>
  <c r="S1680" i="5" a="1"/>
  <c r="S1680" i="5" s="1"/>
  <c r="S525" i="5" a="1"/>
  <c r="S525" i="5" s="1"/>
  <c r="S2299" i="5" a="1"/>
  <c r="S2299" i="5" s="1"/>
  <c r="S1767" i="5" a="1"/>
  <c r="S1767" i="5" s="1"/>
  <c r="S1198" i="5" a="1"/>
  <c r="S1198" i="5" s="1"/>
  <c r="S777" i="5" a="1"/>
  <c r="S777" i="5" s="1"/>
  <c r="S2217" i="5" a="1"/>
  <c r="S2217" i="5" s="1"/>
  <c r="S2218" i="5" a="1"/>
  <c r="S2218" i="5" s="1"/>
  <c r="S2219" i="5" a="1"/>
  <c r="S2219" i="5" s="1"/>
  <c r="S2220" i="5" a="1"/>
  <c r="S2220" i="5" s="1"/>
  <c r="S2529" i="5" a="1"/>
  <c r="S2529" i="5" s="1"/>
  <c r="S2069" i="5" a="1"/>
  <c r="S2069" i="5" s="1"/>
  <c r="S2418" i="5" a="1"/>
  <c r="S2418" i="5" s="1"/>
  <c r="S2850" i="5" a="1"/>
  <c r="S2850" i="5" s="1"/>
  <c r="S2221" i="5" a="1"/>
  <c r="S2221" i="5" s="1"/>
  <c r="S886" i="5" a="1"/>
  <c r="S886" i="5" s="1"/>
  <c r="S1337" i="5" a="1"/>
  <c r="S1337" i="5" s="1"/>
  <c r="S2968" i="5" a="1"/>
  <c r="S2968" i="5" s="1"/>
  <c r="S1050" i="5" a="1"/>
  <c r="S1050" i="5" s="1"/>
  <c r="S2222" i="5" a="1"/>
  <c r="S2222" i="5" s="1"/>
  <c r="S2223" i="5" a="1"/>
  <c r="S2223" i="5" s="1"/>
  <c r="S2224" i="5" a="1"/>
  <c r="S2224" i="5" s="1"/>
  <c r="S2433" i="5" a="1"/>
  <c r="S2433" i="5" s="1"/>
  <c r="S2225" i="5" a="1"/>
  <c r="S2225" i="5" s="1"/>
  <c r="S2530" i="5" a="1"/>
  <c r="S2530" i="5" s="1"/>
  <c r="S1051" i="5" a="1"/>
  <c r="S1051" i="5" s="1"/>
  <c r="S2332" i="5" a="1"/>
  <c r="S2332" i="5" s="1"/>
  <c r="S1444" i="5" a="1"/>
  <c r="S1444" i="5" s="1"/>
  <c r="S3112" i="5" a="1"/>
  <c r="S3112" i="5" s="1"/>
  <c r="S2778" i="5" a="1"/>
  <c r="S2778" i="5" s="1"/>
  <c r="S2226" i="5" a="1"/>
  <c r="S2226" i="5" s="1"/>
  <c r="S1886" i="5" a="1"/>
  <c r="S1886" i="5" s="1"/>
  <c r="S2227" i="5" a="1"/>
  <c r="S2227" i="5" s="1"/>
  <c r="S2228" i="5" a="1"/>
  <c r="S2228" i="5" s="1"/>
  <c r="S1052" i="5" a="1"/>
  <c r="S1052" i="5" s="1"/>
  <c r="S2229" i="5" a="1"/>
  <c r="S2229" i="5" s="1"/>
  <c r="S2320" i="5" a="1"/>
  <c r="S2320" i="5" s="1"/>
  <c r="S1167" i="5" a="1"/>
  <c r="S1167" i="5" s="1"/>
  <c r="S2823" i="5" a="1"/>
  <c r="S2823" i="5" s="1"/>
  <c r="S1053" i="5" a="1"/>
  <c r="S1053" i="5" s="1"/>
  <c r="S2512" i="5" a="1"/>
  <c r="S2512" i="5" s="1"/>
  <c r="S2300" i="5" a="1"/>
  <c r="S2300" i="5" s="1"/>
  <c r="S2230" i="5" a="1"/>
  <c r="S2230" i="5" s="1"/>
  <c r="S1054" i="5" a="1"/>
  <c r="S1054" i="5" s="1"/>
  <c r="S1121" i="5" a="1"/>
  <c r="S1121" i="5" s="1"/>
  <c r="S1303" i="5" a="1"/>
  <c r="S1303" i="5" s="1"/>
  <c r="S2231" i="5" a="1"/>
  <c r="S2231" i="5" s="1"/>
  <c r="S2232" i="5" a="1"/>
  <c r="S2232" i="5" s="1"/>
  <c r="S2701" i="5" a="1"/>
  <c r="S2701" i="5" s="1"/>
  <c r="S1055" i="5" a="1"/>
  <c r="S1055" i="5" s="1"/>
  <c r="S2233" i="5" a="1"/>
  <c r="S2233" i="5" s="1"/>
  <c r="S1740" i="5" a="1"/>
  <c r="S1740" i="5" s="1"/>
  <c r="S2234" i="5" a="1"/>
  <c r="S2234" i="5" s="1"/>
  <c r="S2235" i="5" a="1"/>
  <c r="S2235" i="5" s="1"/>
  <c r="S2236" i="5" a="1"/>
  <c r="S2236" i="5" s="1"/>
  <c r="S1554" i="5" a="1"/>
  <c r="S1554" i="5" s="1"/>
  <c r="S1735" i="5" a="1"/>
  <c r="S1735" i="5" s="1"/>
  <c r="S1671" i="5" a="1"/>
  <c r="S1671" i="5" s="1"/>
  <c r="S3026" i="5" a="1"/>
  <c r="S3026" i="5" s="1"/>
  <c r="S1555" i="5" a="1"/>
  <c r="S1555" i="5" s="1"/>
  <c r="S1862" i="5" a="1"/>
  <c r="S1862" i="5" s="1"/>
  <c r="S633" i="5" a="1"/>
  <c r="S633" i="5" s="1"/>
  <c r="S1168" i="5" a="1"/>
  <c r="S1168" i="5" s="1"/>
  <c r="S2237" i="5" a="1"/>
  <c r="S2237" i="5" s="1"/>
  <c r="S1953" i="5" a="1"/>
  <c r="S1953" i="5" s="1"/>
  <c r="S2238" i="5" a="1"/>
  <c r="S2238" i="5" s="1"/>
  <c r="S2239" i="5" a="1"/>
  <c r="S2239" i="5" s="1"/>
  <c r="S1329" i="5" a="1"/>
  <c r="S1329" i="5" s="1"/>
  <c r="S1457" i="5" a="1"/>
  <c r="S1457" i="5" s="1"/>
  <c r="S1338" i="5" a="1"/>
  <c r="S1338" i="5" s="1"/>
  <c r="S2403" i="5" a="1"/>
  <c r="S2403" i="5" s="1"/>
  <c r="S1863" i="5" a="1"/>
  <c r="S1863" i="5" s="1"/>
  <c r="S1954" i="5" a="1"/>
  <c r="S1954" i="5" s="1"/>
  <c r="S2503" i="5" a="1"/>
  <c r="S2503" i="5" s="1"/>
  <c r="S1768" i="5" a="1"/>
  <c r="S1768" i="5" s="1"/>
  <c r="S2240" i="5" a="1"/>
  <c r="S2240" i="5" s="1"/>
  <c r="S1782" i="5" a="1"/>
  <c r="S1782" i="5" s="1"/>
  <c r="S1910" i="5" a="1"/>
  <c r="S1910" i="5" s="1"/>
  <c r="S1751" i="5" a="1"/>
  <c r="S1751" i="5" s="1"/>
  <c r="S3242" i="5" a="1"/>
  <c r="S3242" i="5" s="1"/>
  <c r="S2348" i="5" a="1"/>
  <c r="S2348" i="5" s="1"/>
  <c r="S2679" i="5" a="1"/>
  <c r="S2679" i="5" s="1"/>
  <c r="S2434" i="5" a="1"/>
  <c r="S2434" i="5" s="1"/>
  <c r="S2285" i="5" a="1"/>
  <c r="S2285" i="5" s="1"/>
  <c r="S2349" i="5" a="1"/>
  <c r="S2349" i="5" s="1"/>
  <c r="S2490" i="5" a="1"/>
  <c r="S2490" i="5" s="1"/>
  <c r="S1864" i="5" a="1"/>
  <c r="S1864" i="5" s="1"/>
  <c r="S2710" i="5" a="1"/>
  <c r="S2710" i="5" s="1"/>
  <c r="S2491" i="5" a="1"/>
  <c r="S2491" i="5" s="1"/>
  <c r="S1285" i="5" a="1"/>
  <c r="S1285" i="5" s="1"/>
  <c r="S2743" i="5" a="1"/>
  <c r="S2743" i="5" s="1"/>
  <c r="S2645" i="5" a="1"/>
  <c r="S2645" i="5" s="1"/>
  <c r="S2350" i="5" a="1"/>
  <c r="S2350" i="5" s="1"/>
  <c r="S1865" i="5" a="1"/>
  <c r="S1865" i="5" s="1"/>
  <c r="S2181" i="5" a="1"/>
  <c r="S2181" i="5" s="1"/>
  <c r="S1519" i="5" a="1"/>
  <c r="S1519" i="5" s="1"/>
  <c r="S2562" i="5" a="1"/>
  <c r="S2562" i="5" s="1"/>
  <c r="S2351" i="5" a="1"/>
  <c r="S2351" i="5" s="1"/>
  <c r="S208" i="5" a="1"/>
  <c r="S208" i="5" s="1"/>
  <c r="S2174" i="5" a="1"/>
  <c r="S2174" i="5" s="1"/>
  <c r="S2352" i="5" a="1"/>
  <c r="S2352" i="5" s="1"/>
  <c r="S1866" i="5" a="1"/>
  <c r="S1866" i="5" s="1"/>
  <c r="S3090" i="5" a="1"/>
  <c r="S3090" i="5" s="1"/>
  <c r="S2274" i="5" a="1"/>
  <c r="S2274" i="5" s="1"/>
  <c r="S3233" i="5" a="1"/>
  <c r="S3233" i="5" s="1"/>
  <c r="S1672" i="5" a="1"/>
  <c r="S1672" i="5" s="1"/>
  <c r="S2353" i="5" a="1"/>
  <c r="S2353" i="5" s="1"/>
  <c r="S2711" i="5" a="1"/>
  <c r="S2711" i="5" s="1"/>
  <c r="S1122" i="5" a="1"/>
  <c r="S1122" i="5" s="1"/>
  <c r="S2354" i="5" a="1"/>
  <c r="S2354" i="5" s="1"/>
  <c r="S1351" i="5" a="1"/>
  <c r="S1351" i="5" s="1"/>
  <c r="S2851" i="5" a="1"/>
  <c r="S2851" i="5" s="1"/>
  <c r="S2563" i="5" a="1"/>
  <c r="S2563" i="5" s="1"/>
  <c r="S1974" i="5" a="1"/>
  <c r="S1974" i="5" s="1"/>
  <c r="S2355" i="5" a="1"/>
  <c r="S2355" i="5" s="1"/>
  <c r="S1497" i="5" a="1"/>
  <c r="S1497" i="5" s="1"/>
  <c r="S2942" i="5" a="1"/>
  <c r="S2942" i="5" s="1"/>
  <c r="S3358" i="5" a="1"/>
  <c r="S3358" i="5" s="1"/>
  <c r="S2656" i="5" a="1"/>
  <c r="S2656" i="5" s="1"/>
  <c r="S2356" i="5" a="1"/>
  <c r="S2356" i="5" s="1"/>
  <c r="S2357" i="5" a="1"/>
  <c r="S2357" i="5" s="1"/>
  <c r="S2070" i="5" a="1"/>
  <c r="S2070" i="5" s="1"/>
  <c r="S2166" i="5" a="1"/>
  <c r="S2166" i="5" s="1"/>
  <c r="S1788" i="5" a="1"/>
  <c r="S1788" i="5" s="1"/>
  <c r="S704" i="5" a="1"/>
  <c r="S704" i="5" s="1"/>
  <c r="S2167" i="5" a="1"/>
  <c r="S2167" i="5" s="1"/>
  <c r="S3253" i="5" a="1"/>
  <c r="S3253" i="5" s="1"/>
  <c r="S2358" i="5" a="1"/>
  <c r="S2358" i="5" s="1"/>
  <c r="S2690" i="5" a="1"/>
  <c r="S2690" i="5" s="1"/>
  <c r="S2359" i="5" a="1"/>
  <c r="S2359" i="5" s="1"/>
  <c r="S2360" i="5" a="1"/>
  <c r="S2360" i="5" s="1"/>
  <c r="S1075" i="5" a="1"/>
  <c r="S1075" i="5" s="1"/>
  <c r="S2754" i="5" a="1"/>
  <c r="S2754" i="5" s="1"/>
  <c r="S1918" i="5" a="1"/>
  <c r="S1918" i="5" s="1"/>
  <c r="S2241" i="5" a="1"/>
  <c r="S2241" i="5" s="1"/>
  <c r="S2361" i="5" a="1"/>
  <c r="S2361" i="5" s="1"/>
  <c r="S2362" i="5" a="1"/>
  <c r="S2362" i="5" s="1"/>
  <c r="S2363" i="5" a="1"/>
  <c r="S2363" i="5" s="1"/>
  <c r="S1708" i="5" a="1"/>
  <c r="S1708" i="5" s="1"/>
  <c r="S1056" i="5" a="1"/>
  <c r="S1056" i="5" s="1"/>
  <c r="S1798" i="5" a="1"/>
  <c r="S1798" i="5" s="1"/>
  <c r="S2364" i="5" a="1"/>
  <c r="S2364" i="5" s="1"/>
  <c r="S2365" i="5" a="1"/>
  <c r="S2365" i="5" s="1"/>
  <c r="S2366" i="5" a="1"/>
  <c r="S2366" i="5" s="1"/>
  <c r="S2367" i="5" a="1"/>
  <c r="S2367" i="5" s="1"/>
  <c r="S2368" i="5" a="1"/>
  <c r="S2368" i="5" s="1"/>
  <c r="S2531" i="5" a="1"/>
  <c r="S2531" i="5" s="1"/>
  <c r="S1330" i="5" a="1"/>
  <c r="S1330" i="5" s="1"/>
  <c r="S2369" i="5" a="1"/>
  <c r="S2369" i="5" s="1"/>
  <c r="S3320" i="5" a="1"/>
  <c r="S3320" i="5" s="1"/>
  <c r="S1955" i="5" a="1"/>
  <c r="S1955" i="5" s="1"/>
  <c r="S3128" i="5" a="1"/>
  <c r="S3128" i="5" s="1"/>
  <c r="S2370" i="5" a="1"/>
  <c r="S2370" i="5" s="1"/>
  <c r="S935" i="5" a="1"/>
  <c r="S935" i="5" s="1"/>
  <c r="S2943" i="5" a="1"/>
  <c r="S2943" i="5" s="1"/>
  <c r="S1169" i="5" a="1"/>
  <c r="S1169" i="5" s="1"/>
  <c r="S1996" i="5" a="1"/>
  <c r="S1996" i="5" s="1"/>
  <c r="S2371" i="5" a="1"/>
  <c r="S2371" i="5" s="1"/>
  <c r="S764" i="5" a="1"/>
  <c r="S764" i="5" s="1"/>
  <c r="S2372" i="5" a="1"/>
  <c r="S2372" i="5" s="1"/>
  <c r="S1057" i="5" a="1"/>
  <c r="S1057" i="5" s="1"/>
  <c r="S2088" i="5" a="1"/>
  <c r="S2088" i="5" s="1"/>
  <c r="S1058" i="5" a="1"/>
  <c r="S1058" i="5" s="1"/>
  <c r="S1170" i="5" a="1"/>
  <c r="S1170" i="5" s="1"/>
  <c r="S2373" i="5" a="1"/>
  <c r="S2373" i="5" s="1"/>
  <c r="S2190" i="5" a="1"/>
  <c r="S2190" i="5" s="1"/>
  <c r="S465" i="5" a="1"/>
  <c r="S465" i="5" s="1"/>
  <c r="S2590" i="5" a="1"/>
  <c r="S2590" i="5" s="1"/>
  <c r="S2665" i="5" a="1"/>
  <c r="S2665" i="5" s="1"/>
  <c r="S2374" i="5" a="1"/>
  <c r="S2374" i="5" s="1"/>
  <c r="S2712" i="5" a="1"/>
  <c r="S2712" i="5" s="1"/>
  <c r="S3152" i="5" a="1"/>
  <c r="S3152" i="5" s="1"/>
  <c r="S2886" i="5" a="1"/>
  <c r="S2886" i="5" s="1"/>
  <c r="S2713" i="5" a="1"/>
  <c r="S2713" i="5" s="1"/>
  <c r="S2375" i="5" a="1"/>
  <c r="S2375" i="5" s="1"/>
  <c r="S2646" i="5" a="1"/>
  <c r="S2646" i="5" s="1"/>
  <c r="S1900" i="5" a="1"/>
  <c r="S1900" i="5" s="1"/>
  <c r="S2376" i="5" a="1"/>
  <c r="S2376" i="5" s="1"/>
  <c r="S1981" i="5" a="1"/>
  <c r="S1981" i="5" s="1"/>
  <c r="S2377" i="5" a="1"/>
  <c r="S2377" i="5" s="1"/>
  <c r="S2378" i="5" a="1"/>
  <c r="S2378" i="5" s="1"/>
  <c r="S1867" i="5" a="1"/>
  <c r="S1867" i="5" s="1"/>
  <c r="S1199" i="5" a="1"/>
  <c r="S1199" i="5" s="1"/>
  <c r="S1445" i="5" a="1"/>
  <c r="S1445" i="5" s="1"/>
  <c r="S2379" i="5" a="1"/>
  <c r="S2379" i="5" s="1"/>
  <c r="S3027" i="5" a="1"/>
  <c r="S3027" i="5" s="1"/>
  <c r="S1059" i="5" a="1"/>
  <c r="S1059" i="5" s="1"/>
  <c r="S2380" i="5" a="1"/>
  <c r="S2380" i="5" s="1"/>
  <c r="S1762" i="5" a="1"/>
  <c r="S1762" i="5" s="1"/>
  <c r="S3254" i="5" a="1"/>
  <c r="S3254" i="5" s="1"/>
  <c r="S454" i="5" a="1"/>
  <c r="S454" i="5" s="1"/>
  <c r="S2381" i="5" a="1"/>
  <c r="S2381" i="5" s="1"/>
  <c r="S479" i="5" a="1"/>
  <c r="S479" i="5" s="1"/>
  <c r="S1868" i="5" a="1"/>
  <c r="S1868" i="5" s="1"/>
  <c r="S513" i="5" a="1"/>
  <c r="S513" i="5" s="1"/>
  <c r="S2120" i="5" a="1"/>
  <c r="S2120" i="5" s="1"/>
  <c r="S1139" i="5" a="1"/>
  <c r="S1139" i="5" s="1"/>
  <c r="S1661" i="5" a="1"/>
  <c r="S1661" i="5" s="1"/>
  <c r="S2382" i="5" a="1"/>
  <c r="S2382" i="5" s="1"/>
  <c r="S887" i="5" a="1"/>
  <c r="S887" i="5" s="1"/>
  <c r="S1799" i="5" a="1"/>
  <c r="S1799" i="5" s="1"/>
  <c r="S1956" i="5" a="1"/>
  <c r="S1956" i="5" s="1"/>
  <c r="S1060" i="5" a="1"/>
  <c r="S1060" i="5" s="1"/>
  <c r="S2003" i="5" a="1"/>
  <c r="S2003" i="5" s="1"/>
  <c r="S1188" i="5" a="1"/>
  <c r="S1188" i="5" s="1"/>
  <c r="S2321" i="5" a="1"/>
  <c r="S2321" i="5" s="1"/>
  <c r="S526" i="5" a="1"/>
  <c r="S526" i="5" s="1"/>
  <c r="S2383" i="5" a="1"/>
  <c r="S2383" i="5" s="1"/>
  <c r="S566" i="5" a="1"/>
  <c r="S566" i="5" s="1"/>
  <c r="S2384" i="5" a="1"/>
  <c r="S2384" i="5" s="1"/>
  <c r="S1911" i="5" a="1"/>
  <c r="S1911" i="5" s="1"/>
  <c r="S333" i="5" a="1"/>
  <c r="S333" i="5" s="1"/>
  <c r="S2714" i="5" a="1"/>
  <c r="S2714" i="5" s="1"/>
  <c r="S3682" i="5" a="1"/>
  <c r="S3682" i="5" s="1"/>
  <c r="S2966" i="5" a="1"/>
  <c r="S2966" i="5" s="1"/>
  <c r="S1304" i="5" a="1"/>
  <c r="S1304" i="5" s="1"/>
  <c r="S1305" i="5" a="1"/>
  <c r="S1305" i="5" s="1"/>
  <c r="S2779" i="5" a="1"/>
  <c r="S2779" i="5" s="1"/>
  <c r="S2852" i="5" a="1"/>
  <c r="S2852" i="5" s="1"/>
  <c r="S2286" i="5" a="1"/>
  <c r="S2286" i="5" s="1"/>
  <c r="S3008" i="5" a="1"/>
  <c r="S3008" i="5" s="1"/>
  <c r="S3132" i="5" a="1"/>
  <c r="S3132" i="5" s="1"/>
  <c r="S1152" i="5" a="1"/>
  <c r="S1152" i="5" s="1"/>
  <c r="S2450" i="5" a="1"/>
  <c r="S2450" i="5" s="1"/>
  <c r="S2961" i="5" a="1"/>
  <c r="S2961" i="5" s="1"/>
  <c r="S2680" i="5" a="1"/>
  <c r="S2680" i="5" s="1"/>
  <c r="S2138" i="5" a="1"/>
  <c r="S2138" i="5" s="1"/>
  <c r="S3255" i="5" a="1"/>
  <c r="S3255" i="5" s="1"/>
  <c r="S3367" i="5" a="1"/>
  <c r="S3367" i="5" s="1"/>
  <c r="S2275" i="5" a="1"/>
  <c r="S2275" i="5" s="1"/>
  <c r="S1869" i="5" a="1"/>
  <c r="S1869" i="5" s="1"/>
  <c r="S1389" i="5" a="1"/>
  <c r="S1389" i="5" s="1"/>
  <c r="S3121" i="5" a="1"/>
  <c r="S3121" i="5" s="1"/>
  <c r="S2451" i="5" a="1"/>
  <c r="S2451" i="5" s="1"/>
  <c r="S1666" i="5" a="1"/>
  <c r="S1666" i="5" s="1"/>
  <c r="S2492" i="5" a="1"/>
  <c r="S2492" i="5" s="1"/>
  <c r="S2452" i="5" a="1"/>
  <c r="S2452" i="5" s="1"/>
  <c r="S3247" i="5" a="1"/>
  <c r="S3247" i="5" s="1"/>
  <c r="S388" i="5" a="1"/>
  <c r="S388" i="5" s="1"/>
  <c r="S2744" i="5" a="1"/>
  <c r="S2744" i="5" s="1"/>
  <c r="S3373" i="5" a="1"/>
  <c r="S3373" i="5" s="1"/>
  <c r="S2681" i="5" a="1"/>
  <c r="S2681" i="5" s="1"/>
  <c r="S1901" i="5" a="1"/>
  <c r="S1901" i="5" s="1"/>
  <c r="S2453" i="5" a="1"/>
  <c r="S2453" i="5" s="1"/>
  <c r="S3368" i="5" a="1"/>
  <c r="S3368" i="5" s="1"/>
  <c r="S2427" i="5" a="1"/>
  <c r="S2427" i="5" s="1"/>
  <c r="S2454" i="5" a="1"/>
  <c r="S2454" i="5" s="1"/>
  <c r="S1741" i="5" a="1"/>
  <c r="S1741" i="5" s="1"/>
  <c r="S2532" i="5" a="1"/>
  <c r="S2532" i="5" s="1"/>
  <c r="S2455" i="5" a="1"/>
  <c r="S2455" i="5" s="1"/>
  <c r="S2456" i="5" a="1"/>
  <c r="S2456" i="5" s="1"/>
  <c r="S2457" i="5" a="1"/>
  <c r="S2457" i="5" s="1"/>
  <c r="S3133" i="5" a="1"/>
  <c r="S3133" i="5" s="1"/>
  <c r="S2493" i="5" a="1"/>
  <c r="S2493" i="5" s="1"/>
  <c r="S2071" i="5" a="1"/>
  <c r="S2071" i="5" s="1"/>
  <c r="S2458" i="5" a="1"/>
  <c r="S2458" i="5" s="1"/>
  <c r="S3153" i="5" a="1"/>
  <c r="S3153" i="5" s="1"/>
  <c r="S2459" i="5" a="1"/>
  <c r="S2459" i="5" s="1"/>
  <c r="S790" i="5" a="1"/>
  <c r="S790" i="5" s="1"/>
  <c r="S2121" i="5" a="1"/>
  <c r="S2121" i="5" s="1"/>
  <c r="S1123" i="5" a="1"/>
  <c r="S1123" i="5" s="1"/>
  <c r="S2666" i="5" a="1"/>
  <c r="S2666" i="5" s="1"/>
  <c r="S3016" i="5" a="1"/>
  <c r="S3016" i="5" s="1"/>
  <c r="S2545" i="5" a="1"/>
  <c r="S2545" i="5" s="1"/>
  <c r="S2715" i="5" a="1"/>
  <c r="S2715" i="5" s="1"/>
  <c r="S2122" i="5" a="1"/>
  <c r="S2122" i="5" s="1"/>
  <c r="S1331" i="5" a="1"/>
  <c r="S1331" i="5" s="1"/>
  <c r="S2139" i="5" a="1"/>
  <c r="S2139" i="5" s="1"/>
  <c r="S911" i="5" a="1"/>
  <c r="S911" i="5" s="1"/>
  <c r="S1352" i="5" a="1"/>
  <c r="S1352" i="5" s="1"/>
  <c r="S2460" i="5" a="1"/>
  <c r="S2460" i="5" s="1"/>
  <c r="S474" i="5" a="1"/>
  <c r="S474" i="5" s="1"/>
  <c r="S2461" i="5" a="1"/>
  <c r="S2461" i="5" s="1"/>
  <c r="S2462" i="5" a="1"/>
  <c r="S2462" i="5" s="1"/>
  <c r="S2140" i="5" a="1"/>
  <c r="S2140" i="5" s="1"/>
  <c r="S2463" i="5" a="1"/>
  <c r="S2463" i="5" s="1"/>
  <c r="S2575" i="5" a="1"/>
  <c r="S2575" i="5" s="1"/>
  <c r="S2287" i="5" a="1"/>
  <c r="S2287" i="5" s="1"/>
  <c r="S2464" i="5" a="1"/>
  <c r="S2464" i="5" s="1"/>
  <c r="S2465" i="5" a="1"/>
  <c r="S2465" i="5" s="1"/>
  <c r="S2439" i="5" a="1"/>
  <c r="S2439" i="5" s="1"/>
  <c r="S3003" i="5" a="1"/>
  <c r="S3003" i="5" s="1"/>
  <c r="S1870" i="5" a="1"/>
  <c r="S1870" i="5" s="1"/>
  <c r="S1891" i="5" a="1"/>
  <c r="S1891" i="5" s="1"/>
  <c r="S2853" i="5" a="1"/>
  <c r="S2853" i="5" s="1"/>
  <c r="S2466" i="5" a="1"/>
  <c r="S2466" i="5" s="1"/>
  <c r="S1957" i="5" a="1"/>
  <c r="S1957" i="5" s="1"/>
  <c r="S2702" i="5" a="1"/>
  <c r="S2702" i="5" s="1"/>
  <c r="S1800" i="5" a="1"/>
  <c r="S1800" i="5" s="1"/>
  <c r="S3220" i="5" a="1"/>
  <c r="S3220" i="5" s="1"/>
  <c r="S1508" i="5" a="1"/>
  <c r="S1508" i="5" s="1"/>
  <c r="S2141" i="5" a="1"/>
  <c r="S2141" i="5" s="1"/>
  <c r="S3226" i="5" a="1"/>
  <c r="S3226" i="5" s="1"/>
  <c r="S1912" i="5" a="1"/>
  <c r="S1912" i="5" s="1"/>
  <c r="S2467" i="5" a="1"/>
  <c r="S2467" i="5" s="1"/>
  <c r="S2142" i="5" a="1"/>
  <c r="S2142" i="5" s="1"/>
  <c r="S1958" i="5" a="1"/>
  <c r="S1958" i="5" s="1"/>
  <c r="S2311" i="5" a="1"/>
  <c r="S2311" i="5" s="1"/>
  <c r="S736" i="5" a="1"/>
  <c r="S736" i="5" s="1"/>
  <c r="S1474" i="5" a="1"/>
  <c r="S1474" i="5" s="1"/>
  <c r="S2468" i="5" a="1"/>
  <c r="S2468" i="5" s="1"/>
  <c r="S2854" i="5" a="1"/>
  <c r="S2854" i="5" s="1"/>
  <c r="S2469" i="5" a="1"/>
  <c r="S2469" i="5" s="1"/>
  <c r="S1938" i="5" a="1"/>
  <c r="S1938" i="5" s="1"/>
  <c r="S2647" i="5" a="1"/>
  <c r="S2647" i="5" s="1"/>
  <c r="S2072" i="5" a="1"/>
  <c r="S2072" i="5" s="1"/>
  <c r="S2470" i="5" a="1"/>
  <c r="S2470" i="5" s="1"/>
  <c r="S2333" i="5" a="1"/>
  <c r="S2333" i="5" s="1"/>
  <c r="S3585" i="5" a="1"/>
  <c r="S3585" i="5" s="1"/>
  <c r="S2471" i="5" a="1"/>
  <c r="S2471" i="5" s="1"/>
  <c r="S3359" i="5" a="1"/>
  <c r="S3359" i="5" s="1"/>
  <c r="S2472" i="5" a="1"/>
  <c r="S2472" i="5" s="1"/>
  <c r="S2143" i="5" a="1"/>
  <c r="S2143" i="5" s="1"/>
  <c r="S2473" i="5" a="1"/>
  <c r="S2473" i="5" s="1"/>
  <c r="S2716" i="5" a="1"/>
  <c r="S2716" i="5" s="1"/>
  <c r="S2474" i="5" a="1"/>
  <c r="S2474" i="5" s="1"/>
  <c r="S1267" i="5" a="1"/>
  <c r="S1267" i="5" s="1"/>
  <c r="S1571" i="5" a="1"/>
  <c r="S1571" i="5" s="1"/>
  <c r="S2475" i="5" a="1"/>
  <c r="S2475" i="5" s="1"/>
  <c r="S2539" i="5" a="1"/>
  <c r="S2539" i="5" s="1"/>
  <c r="S1777" i="5" a="1"/>
  <c r="S1777" i="5" s="1"/>
  <c r="S2476" i="5" a="1"/>
  <c r="S2476" i="5" s="1"/>
  <c r="S1353" i="5" a="1"/>
  <c r="S1353" i="5" s="1"/>
  <c r="S1140" i="5" a="1"/>
  <c r="S1140" i="5" s="1"/>
  <c r="S862" i="5" a="1"/>
  <c r="S862" i="5" s="1"/>
  <c r="S1484" i="5" a="1"/>
  <c r="S1484" i="5" s="1"/>
  <c r="S2477" i="5" a="1"/>
  <c r="S2477" i="5" s="1"/>
  <c r="S2478" i="5" a="1"/>
  <c r="S2478" i="5" s="1"/>
  <c r="S1928" i="5" a="1"/>
  <c r="S1928" i="5" s="1"/>
  <c r="S1268" i="5" a="1"/>
  <c r="S1268" i="5" s="1"/>
  <c r="S1871" i="5" a="1"/>
  <c r="S1871" i="5" s="1"/>
  <c r="S1789" i="5" a="1"/>
  <c r="S1789" i="5" s="1"/>
  <c r="S2944" i="5" a="1"/>
  <c r="S2944" i="5" s="1"/>
  <c r="S1556" i="5" a="1"/>
  <c r="S1556" i="5" s="1"/>
  <c r="S2554" i="5" a="1"/>
  <c r="S2554" i="5" s="1"/>
  <c r="S1332" i="5" a="1"/>
  <c r="S1332" i="5" s="1"/>
  <c r="S1375" i="5" a="1"/>
  <c r="S1375" i="5" s="1"/>
  <c r="S1376" i="5" a="1"/>
  <c r="S1376" i="5" s="1"/>
  <c r="S2479" i="5" a="1"/>
  <c r="S2479" i="5" s="1"/>
  <c r="S2288" i="5" a="1"/>
  <c r="S2288" i="5" s="1"/>
  <c r="S2428" i="5" a="1"/>
  <c r="S2428" i="5" s="1"/>
  <c r="S2480" i="5" a="1"/>
  <c r="S2480" i="5" s="1"/>
  <c r="S2481" i="5" a="1"/>
  <c r="S2481" i="5" s="1"/>
  <c r="S2242" i="5" a="1"/>
  <c r="S2242" i="5" s="1"/>
  <c r="S2729" i="5" a="1"/>
  <c r="S2729" i="5" s="1"/>
  <c r="S1617" i="5" a="1"/>
  <c r="S1617" i="5" s="1"/>
  <c r="S2564" i="5" a="1"/>
  <c r="S2564" i="5" s="1"/>
  <c r="S3021" i="5" a="1"/>
  <c r="S3021" i="5" s="1"/>
  <c r="S2243" i="5" a="1"/>
  <c r="S2243" i="5" s="1"/>
  <c r="S1997" i="5" a="1"/>
  <c r="S1997" i="5" s="1"/>
  <c r="S2419" i="5" a="1"/>
  <c r="S2419" i="5" s="1"/>
  <c r="S2385" i="5" a="1"/>
  <c r="S2385" i="5" s="1"/>
  <c r="S1700" i="5" a="1"/>
  <c r="S1700" i="5" s="1"/>
  <c r="S2576" i="5" a="1"/>
  <c r="S2576" i="5" s="1"/>
  <c r="S2582" i="5" a="1"/>
  <c r="S2582" i="5" s="1"/>
  <c r="S2191" i="5" a="1"/>
  <c r="S2191" i="5" s="1"/>
  <c r="S2157" i="5" a="1"/>
  <c r="S2157" i="5" s="1"/>
  <c r="S1752" i="5" a="1"/>
  <c r="S1752" i="5" s="1"/>
  <c r="S3009" i="5" a="1"/>
  <c r="S3009" i="5" s="1"/>
  <c r="S2114" i="5" a="1"/>
  <c r="S2114" i="5" s="1"/>
  <c r="S3360" i="5" a="1"/>
  <c r="S3360" i="5" s="1"/>
  <c r="S2740" i="5" a="1"/>
  <c r="S2740" i="5" s="1"/>
  <c r="S2591" i="5" a="1"/>
  <c r="S2591" i="5" s="1"/>
  <c r="S2386" i="5" a="1"/>
  <c r="S2386" i="5" s="1"/>
  <c r="S3352" i="5" a="1"/>
  <c r="S3352" i="5" s="1"/>
  <c r="S2592" i="5" a="1"/>
  <c r="S2592" i="5" s="1"/>
  <c r="S1793" i="5" a="1"/>
  <c r="S1793" i="5" s="1"/>
  <c r="S2593" i="5" a="1"/>
  <c r="S2593" i="5" s="1"/>
  <c r="S2949" i="5" a="1"/>
  <c r="S2949" i="5" s="1"/>
  <c r="S3640" i="5" a="1"/>
  <c r="S3640" i="5" s="1"/>
  <c r="S3321" i="5" a="1"/>
  <c r="S3321" i="5" s="1"/>
  <c r="S3322" i="5" a="1"/>
  <c r="S3322" i="5" s="1"/>
  <c r="S1071" i="5" a="1"/>
  <c r="S1071" i="5" s="1"/>
  <c r="S3431" i="5" a="1"/>
  <c r="S3431" i="5" s="1"/>
  <c r="S2839" i="5" a="1"/>
  <c r="S2839" i="5" s="1"/>
  <c r="S1715" i="5" a="1"/>
  <c r="S1715" i="5" s="1"/>
  <c r="S2594" i="5" a="1"/>
  <c r="S2594" i="5" s="1"/>
  <c r="S2312" i="5" a="1"/>
  <c r="S2312" i="5" s="1"/>
  <c r="S2595" i="5" a="1"/>
  <c r="S2595" i="5" s="1"/>
  <c r="S2691" i="5" a="1"/>
  <c r="S2691" i="5" s="1"/>
  <c r="S2855" i="5" a="1"/>
  <c r="S2855" i="5" s="1"/>
  <c r="S2596" i="5" a="1"/>
  <c r="S2596" i="5" s="1"/>
  <c r="S3017" i="5" a="1"/>
  <c r="S3017" i="5" s="1"/>
  <c r="S1919" i="5" a="1"/>
  <c r="S1919" i="5" s="1"/>
  <c r="S2887" i="5" a="1"/>
  <c r="S2887" i="5" s="1"/>
  <c r="S2597" i="5" a="1"/>
  <c r="S2597" i="5" s="1"/>
  <c r="S2387" i="5" a="1"/>
  <c r="S2387" i="5" s="1"/>
  <c r="S2123" i="5" a="1"/>
  <c r="S2123" i="5" s="1"/>
  <c r="S2598" i="5" a="1"/>
  <c r="S2598" i="5" s="1"/>
  <c r="S2192" i="5" a="1"/>
  <c r="S2192" i="5" s="1"/>
  <c r="S2599" i="5" a="1"/>
  <c r="S2599" i="5" s="1"/>
  <c r="S2399" i="5" a="1"/>
  <c r="S2399" i="5" s="1"/>
  <c r="S2073" i="5" a="1"/>
  <c r="S2073" i="5" s="1"/>
  <c r="S1377" i="5" a="1"/>
  <c r="S1377" i="5" s="1"/>
  <c r="S2600" i="5" a="1"/>
  <c r="S2600" i="5" s="1"/>
  <c r="S2494" i="5" a="1"/>
  <c r="S2494" i="5" s="1"/>
  <c r="S2565" i="5" a="1"/>
  <c r="S2565" i="5" s="1"/>
  <c r="S1684" i="5" a="1"/>
  <c r="S1684" i="5" s="1"/>
  <c r="S3353" i="5" a="1"/>
  <c r="S3353" i="5" s="1"/>
  <c r="S3141" i="5" a="1"/>
  <c r="S3141" i="5" s="1"/>
  <c r="S2289" i="5" a="1"/>
  <c r="S2289" i="5" s="1"/>
  <c r="S2601" i="5" a="1"/>
  <c r="S2601" i="5" s="1"/>
  <c r="S2420" i="5" a="1"/>
  <c r="S2420" i="5" s="1"/>
  <c r="S2074" i="5" a="1"/>
  <c r="S2074" i="5" s="1"/>
  <c r="S2290" i="5" a="1"/>
  <c r="S2290" i="5" s="1"/>
  <c r="S2158" i="5" a="1"/>
  <c r="S2158" i="5" s="1"/>
  <c r="S2602" i="5" a="1"/>
  <c r="S2602" i="5" s="1"/>
  <c r="S2075" i="5" a="1"/>
  <c r="S2075" i="5" s="1"/>
  <c r="S2603" i="5" a="1"/>
  <c r="S2603" i="5" s="1"/>
  <c r="S2604" i="5" a="1"/>
  <c r="S2604" i="5" s="1"/>
  <c r="S2735" i="5" a="1"/>
  <c r="S2735" i="5" s="1"/>
  <c r="S1363" i="5" a="1"/>
  <c r="S1363" i="5" s="1"/>
  <c r="S2313" i="5" a="1"/>
  <c r="S2313" i="5" s="1"/>
  <c r="S2605" i="5" a="1"/>
  <c r="S2605" i="5" s="1"/>
  <c r="S2606" i="5" a="1"/>
  <c r="S2606" i="5" s="1"/>
  <c r="S2267" i="5" a="1"/>
  <c r="S2267" i="5" s="1"/>
  <c r="S2607" i="5" a="1"/>
  <c r="S2607" i="5" s="1"/>
  <c r="S2608" i="5" a="1"/>
  <c r="S2608" i="5" s="1"/>
  <c r="S2609" i="5" a="1"/>
  <c r="S2609" i="5" s="1"/>
  <c r="S2610" i="5" a="1"/>
  <c r="S2610" i="5" s="1"/>
  <c r="S2954" i="5" a="1"/>
  <c r="S2954" i="5" s="1"/>
  <c r="S2611" i="5" a="1"/>
  <c r="S2611" i="5" s="1"/>
  <c r="S2612" i="5" a="1"/>
  <c r="S2612" i="5" s="1"/>
  <c r="S2613" i="5" a="1"/>
  <c r="S2613" i="5" s="1"/>
  <c r="S2614" i="5" a="1"/>
  <c r="S2614" i="5" s="1"/>
  <c r="S2780" i="5" a="1"/>
  <c r="S2780" i="5" s="1"/>
  <c r="S2615" i="5" a="1"/>
  <c r="S2615" i="5" s="1"/>
  <c r="S2244" i="5" a="1"/>
  <c r="S2244" i="5" s="1"/>
  <c r="S2616" i="5" a="1"/>
  <c r="S2616" i="5" s="1"/>
  <c r="S771" i="5" a="1"/>
  <c r="S771" i="5" s="1"/>
  <c r="S1562" i="5" a="1"/>
  <c r="S1562" i="5" s="1"/>
  <c r="S2617" i="5" a="1"/>
  <c r="S2617" i="5" s="1"/>
  <c r="S2618" i="5" a="1"/>
  <c r="S2618" i="5" s="1"/>
  <c r="S2619" i="5" a="1"/>
  <c r="S2619" i="5" s="1"/>
  <c r="S2620" i="5" a="1"/>
  <c r="S2620" i="5" s="1"/>
  <c r="S2533" i="5" a="1"/>
  <c r="S2533" i="5" s="1"/>
  <c r="S2440" i="5" a="1"/>
  <c r="S2440" i="5" s="1"/>
  <c r="S3234" i="5" a="1"/>
  <c r="S3234" i="5" s="1"/>
  <c r="S2621" i="5" a="1"/>
  <c r="S2621" i="5" s="1"/>
  <c r="S3154" i="5" a="1"/>
  <c r="S3154" i="5" s="1"/>
  <c r="S2622" i="5" a="1"/>
  <c r="S2622" i="5" s="1"/>
  <c r="S567" i="5" a="1"/>
  <c r="S567" i="5" s="1"/>
  <c r="S2781" i="5" a="1"/>
  <c r="S2781" i="5" s="1"/>
  <c r="S2623" i="5" a="1"/>
  <c r="S2623" i="5" s="1"/>
  <c r="S2624" i="5" a="1"/>
  <c r="S2624" i="5" s="1"/>
  <c r="S1105" i="5" a="1"/>
  <c r="S1105" i="5" s="1"/>
  <c r="S2625" i="5" a="1"/>
  <c r="S2625" i="5" s="1"/>
  <c r="S2626" i="5" a="1"/>
  <c r="S2626" i="5" s="1"/>
  <c r="S1114" i="5" a="1"/>
  <c r="S1114" i="5" s="1"/>
  <c r="S2089" i="5" a="1"/>
  <c r="S2089" i="5" s="1"/>
  <c r="S2627" i="5" a="1"/>
  <c r="S2627" i="5" s="1"/>
  <c r="S2628" i="5" a="1"/>
  <c r="S2628" i="5" s="1"/>
  <c r="S2629" i="5" a="1"/>
  <c r="S2629" i="5" s="1"/>
  <c r="S1557" i="5" a="1"/>
  <c r="S1557" i="5" s="1"/>
  <c r="S2630" i="5" a="1"/>
  <c r="S2630" i="5" s="1"/>
  <c r="S2745" i="5" a="1"/>
  <c r="S2745" i="5" s="1"/>
  <c r="S2746" i="5" a="1"/>
  <c r="S2746" i="5" s="1"/>
  <c r="S2441" i="5" a="1"/>
  <c r="S2441" i="5" s="1"/>
  <c r="S2322" i="5" a="1"/>
  <c r="S2322" i="5" s="1"/>
  <c r="S2631" i="5" a="1"/>
  <c r="S2631" i="5" s="1"/>
  <c r="S1701" i="5" a="1"/>
  <c r="S1701" i="5" s="1"/>
  <c r="S2717" i="5" a="1"/>
  <c r="S2717" i="5" s="1"/>
  <c r="S2972" i="5" a="1"/>
  <c r="S2972" i="5" s="1"/>
  <c r="S1920" i="5" a="1"/>
  <c r="S1920" i="5" s="1"/>
  <c r="S2540" i="5" a="1"/>
  <c r="S2540" i="5" s="1"/>
  <c r="S2541" i="5" a="1"/>
  <c r="S2541" i="5" s="1"/>
  <c r="S2632" i="5" a="1"/>
  <c r="S2632" i="5" s="1"/>
  <c r="S2328" i="5" a="1"/>
  <c r="S2328" i="5" s="1"/>
  <c r="S1618" i="5" a="1"/>
  <c r="S1618" i="5" s="1"/>
  <c r="S2633" i="5" a="1"/>
  <c r="S2633" i="5" s="1"/>
  <c r="S1153" i="5" a="1"/>
  <c r="S1153" i="5" s="1"/>
  <c r="S778" i="5" a="1"/>
  <c r="S778" i="5" s="1"/>
  <c r="S1939" i="5" a="1"/>
  <c r="S1939" i="5" s="1"/>
  <c r="S2388" i="5" a="1"/>
  <c r="S2388" i="5" s="1"/>
  <c r="S713" i="5" a="1"/>
  <c r="S713" i="5" s="1"/>
  <c r="S2634" i="5" a="1"/>
  <c r="S2634" i="5" s="1"/>
  <c r="S2635" i="5" a="1"/>
  <c r="S2635" i="5" s="1"/>
  <c r="S2636" i="5" a="1"/>
  <c r="S2636" i="5" s="1"/>
  <c r="S902" i="5" a="1"/>
  <c r="S902" i="5" s="1"/>
  <c r="S903" i="5" a="1"/>
  <c r="S903" i="5" s="1"/>
  <c r="S1181" i="5" a="1"/>
  <c r="S1181" i="5" s="1"/>
  <c r="S1673" i="5" a="1"/>
  <c r="S1673" i="5" s="1"/>
  <c r="S2076" i="5" a="1"/>
  <c r="S2076" i="5" s="1"/>
  <c r="S2674" i="5" a="1"/>
  <c r="S2674" i="5" s="1"/>
  <c r="S1753" i="5" a="1"/>
  <c r="S1753" i="5" s="1"/>
  <c r="S1154" i="5" a="1"/>
  <c r="S1154" i="5" s="1"/>
  <c r="S2682" i="5" a="1"/>
  <c r="S2682" i="5" s="1"/>
  <c r="S2782" i="5" a="1"/>
  <c r="S2782" i="5" s="1"/>
  <c r="S2144" i="5" a="1"/>
  <c r="S2144" i="5" s="1"/>
  <c r="S3042" i="5" a="1"/>
  <c r="S3042" i="5" s="1"/>
  <c r="S1872" i="5" a="1"/>
  <c r="S1872" i="5" s="1"/>
  <c r="S2683" i="5" a="1"/>
  <c r="S2683" i="5" s="1"/>
  <c r="S2783" i="5" a="1"/>
  <c r="S2783" i="5" s="1"/>
  <c r="S2856" i="5" a="1"/>
  <c r="S2856" i="5" s="1"/>
  <c r="S2784" i="5" a="1"/>
  <c r="S2784" i="5" s="1"/>
  <c r="S2495" i="5" a="1"/>
  <c r="S2495" i="5" s="1"/>
  <c r="S2785" i="5" a="1"/>
  <c r="S2785" i="5" s="1"/>
  <c r="S888" i="5" a="1"/>
  <c r="S888" i="5" s="1"/>
  <c r="S2888" i="5" a="1"/>
  <c r="S2888" i="5" s="1"/>
  <c r="S2435" i="5" a="1"/>
  <c r="S2435" i="5" s="1"/>
  <c r="S2718" i="5" a="1"/>
  <c r="S2718" i="5" s="1"/>
  <c r="S2786" i="5" a="1"/>
  <c r="S2786" i="5" s="1"/>
  <c r="S1902" i="5" a="1"/>
  <c r="S1902" i="5" s="1"/>
  <c r="S3489" i="5" a="1"/>
  <c r="S3489" i="5" s="1"/>
  <c r="S2787" i="5" a="1"/>
  <c r="S2787" i="5" s="1"/>
  <c r="S1998" i="5" a="1"/>
  <c r="S1998" i="5" s="1"/>
  <c r="S2145" i="5" a="1"/>
  <c r="S2145" i="5" s="1"/>
  <c r="S2389" i="5" a="1"/>
  <c r="S2389" i="5" s="1"/>
  <c r="S2973" i="5" a="1"/>
  <c r="S2973" i="5" s="1"/>
  <c r="S1982" i="5" a="1"/>
  <c r="S1982" i="5" s="1"/>
  <c r="S2390" i="5" a="1"/>
  <c r="S2390" i="5" s="1"/>
  <c r="S2307" i="5" a="1"/>
  <c r="S2307" i="5" s="1"/>
  <c r="S2788" i="5" a="1"/>
  <c r="S2788" i="5" s="1"/>
  <c r="S2789" i="5" a="1"/>
  <c r="S2789" i="5" s="1"/>
  <c r="S1873" i="5" a="1"/>
  <c r="S1873" i="5" s="1"/>
  <c r="S1983" i="5" a="1"/>
  <c r="S1983" i="5" s="1"/>
  <c r="S1984" i="5" a="1"/>
  <c r="S1984" i="5" s="1"/>
  <c r="S1200" i="5" a="1"/>
  <c r="S1200" i="5" s="1"/>
  <c r="S2077" i="5" a="1"/>
  <c r="S2077" i="5" s="1"/>
  <c r="S3051" i="5" a="1"/>
  <c r="S3051" i="5" s="1"/>
  <c r="S1778" i="5" a="1"/>
  <c r="S1778" i="5" s="1"/>
  <c r="S2790" i="5" a="1"/>
  <c r="S2790" i="5" s="1"/>
  <c r="S2146" i="5" a="1"/>
  <c r="S2146" i="5" s="1"/>
  <c r="S2791" i="5" a="1"/>
  <c r="S2791" i="5" s="1"/>
  <c r="S2792" i="5" a="1"/>
  <c r="S2792" i="5" s="1"/>
  <c r="S2793" i="5" a="1"/>
  <c r="S2793" i="5" s="1"/>
  <c r="S2794" i="5" a="1"/>
  <c r="S2794" i="5" s="1"/>
  <c r="S2795" i="5" a="1"/>
  <c r="S2795" i="5" s="1"/>
  <c r="S3440" i="5" a="1"/>
  <c r="S3440" i="5" s="1"/>
  <c r="S2796" i="5" a="1"/>
  <c r="S2796" i="5" s="1"/>
  <c r="S2797" i="5" a="1"/>
  <c r="S2797" i="5" s="1"/>
  <c r="S2798" i="5" a="1"/>
  <c r="S2798" i="5" s="1"/>
  <c r="S1989" i="5" a="1"/>
  <c r="S1989" i="5" s="1"/>
  <c r="S2799" i="5" a="1"/>
  <c r="S2799" i="5" s="1"/>
  <c r="S3374" i="5" a="1"/>
  <c r="S3374" i="5" s="1"/>
  <c r="S2800" i="5" a="1"/>
  <c r="S2800" i="5" s="1"/>
  <c r="S2801" i="5" a="1"/>
  <c r="S2801" i="5" s="1"/>
  <c r="S2802" i="5" a="1"/>
  <c r="S2802" i="5" s="1"/>
  <c r="S2803" i="5" a="1"/>
  <c r="S2803" i="5" s="1"/>
  <c r="S1530" i="5" a="1"/>
  <c r="S1530" i="5" s="1"/>
  <c r="S1966" i="5" a="1"/>
  <c r="S1966" i="5" s="1"/>
  <c r="S2804" i="5" a="1"/>
  <c r="S2804" i="5" s="1"/>
  <c r="S1992" i="5" a="1"/>
  <c r="S1992" i="5" s="1"/>
  <c r="S2857" i="5" a="1"/>
  <c r="S2857" i="5" s="1"/>
  <c r="S1378" i="5" a="1"/>
  <c r="S1378" i="5" s="1"/>
  <c r="S3161" i="5" a="1"/>
  <c r="S3161" i="5" s="1"/>
  <c r="S497" i="5" a="1"/>
  <c r="S497" i="5" s="1"/>
  <c r="S2805" i="5" a="1"/>
  <c r="S2805" i="5" s="1"/>
  <c r="S2806" i="5" a="1"/>
  <c r="S2806" i="5" s="1"/>
  <c r="S1874" i="5" a="1"/>
  <c r="S1874" i="5" s="1"/>
  <c r="S2807" i="5" a="1"/>
  <c r="S2807" i="5" s="1"/>
  <c r="S2159" i="5" a="1"/>
  <c r="S2159" i="5" s="1"/>
  <c r="S3256" i="5" a="1"/>
  <c r="S3256" i="5" s="1"/>
  <c r="S1354" i="5" a="1"/>
  <c r="S1354" i="5" s="1"/>
  <c r="S1967" i="5" a="1"/>
  <c r="S1967" i="5" s="1"/>
  <c r="S2404" i="5" a="1"/>
  <c r="S2404" i="5" s="1"/>
  <c r="S2808" i="5" a="1"/>
  <c r="S2808" i="5" s="1"/>
  <c r="S1685" i="5" a="1"/>
  <c r="S1685" i="5" s="1"/>
  <c r="S2809" i="5" a="1"/>
  <c r="S2809" i="5" s="1"/>
  <c r="S2124" i="5" a="1"/>
  <c r="S2124" i="5" s="1"/>
  <c r="S3257" i="5" a="1"/>
  <c r="S3257" i="5" s="1"/>
  <c r="S1339" i="5" a="1"/>
  <c r="S1339" i="5" s="1"/>
  <c r="S1379" i="5" a="1"/>
  <c r="S1379" i="5" s="1"/>
  <c r="S1380" i="5" a="1"/>
  <c r="S1380" i="5" s="1"/>
  <c r="S2391" i="5" a="1"/>
  <c r="S2391" i="5" s="1"/>
  <c r="S2684" i="5" a="1"/>
  <c r="S2684" i="5" s="1"/>
  <c r="S1175" i="5" a="1"/>
  <c r="S1175" i="5" s="1"/>
  <c r="S1176" i="5" a="1"/>
  <c r="S1176" i="5" s="1"/>
  <c r="S2810" i="5" a="1"/>
  <c r="S2810" i="5" s="1"/>
  <c r="S1584" i="5" a="1"/>
  <c r="S1584" i="5" s="1"/>
  <c r="S1903" i="5" a="1"/>
  <c r="S1903" i="5" s="1"/>
  <c r="S1458" i="5" a="1"/>
  <c r="S1458" i="5" s="1"/>
  <c r="S2824" i="5" a="1"/>
  <c r="S2824" i="5" s="1"/>
  <c r="S2521" i="5" a="1"/>
  <c r="S2521" i="5" s="1"/>
  <c r="S729" i="5" a="1"/>
  <c r="S729" i="5" s="1"/>
  <c r="S2522" i="5" a="1"/>
  <c r="S2522" i="5" s="1"/>
  <c r="S1783" i="5" a="1"/>
  <c r="S1783" i="5" s="1"/>
  <c r="S1999" i="5" a="1"/>
  <c r="S1999" i="5" s="1"/>
  <c r="S926" i="5" a="1"/>
  <c r="S926" i="5" s="1"/>
  <c r="S1061" i="5" a="1"/>
  <c r="S1061" i="5" s="1"/>
  <c r="S2811" i="5" a="1"/>
  <c r="S2811" i="5" s="1"/>
  <c r="S1882" i="5" a="1"/>
  <c r="S1882" i="5" s="1"/>
  <c r="S3296" i="5" a="1"/>
  <c r="S3296" i="5" s="1"/>
  <c r="S2317" i="5" a="1"/>
  <c r="S2317" i="5" s="1"/>
  <c r="S2889" i="5" a="1"/>
  <c r="S2889" i="5" s="1"/>
  <c r="S3054" i="5" a="1"/>
  <c r="S3054" i="5" s="1"/>
  <c r="S3055" i="5" a="1"/>
  <c r="S3055" i="5" s="1"/>
  <c r="S2092" i="5" a="1"/>
  <c r="S2092" i="5" s="1"/>
  <c r="S3142" i="5" a="1"/>
  <c r="S3142" i="5" s="1"/>
  <c r="S2291" i="5" a="1"/>
  <c r="S2291" i="5" s="1"/>
  <c r="S2410" i="5" a="1"/>
  <c r="S2410" i="5" s="1"/>
  <c r="S2719" i="5" a="1"/>
  <c r="S2719" i="5" s="1"/>
  <c r="S2268" i="5" a="1"/>
  <c r="S2268" i="5" s="1"/>
  <c r="S3216" i="5" a="1"/>
  <c r="S3216" i="5" s="1"/>
  <c r="S3124" i="5" a="1"/>
  <c r="S3124" i="5" s="1"/>
  <c r="S2890" i="5" a="1"/>
  <c r="S2890" i="5" s="1"/>
  <c r="S3056" i="5" a="1"/>
  <c r="S3056" i="5" s="1"/>
  <c r="S3057" i="5" a="1"/>
  <c r="S3057" i="5" s="1"/>
  <c r="S2429" i="5" a="1"/>
  <c r="S2429" i="5" s="1"/>
  <c r="S2891" i="5" a="1"/>
  <c r="S2891" i="5" s="1"/>
  <c r="S2892" i="5" a="1"/>
  <c r="S2892" i="5" s="1"/>
  <c r="S2893" i="5" a="1"/>
  <c r="S2893" i="5" s="1"/>
  <c r="S2648" i="5" a="1"/>
  <c r="S2648" i="5" s="1"/>
  <c r="S634" i="5" a="1"/>
  <c r="S634" i="5" s="1"/>
  <c r="S2411" i="5" a="1"/>
  <c r="S2411" i="5" s="1"/>
  <c r="S3058" i="5" a="1"/>
  <c r="S3058" i="5" s="1"/>
  <c r="S1459" i="5" a="1"/>
  <c r="S1459" i="5" s="1"/>
  <c r="S3297" i="5" a="1"/>
  <c r="S3297" i="5" s="1"/>
  <c r="S2894" i="5" a="1"/>
  <c r="S2894" i="5" s="1"/>
  <c r="S2895" i="5" a="1"/>
  <c r="S2895" i="5" s="1"/>
  <c r="S2896" i="5" a="1"/>
  <c r="S2896" i="5" s="1"/>
  <c r="S2897" i="5" a="1"/>
  <c r="S2897" i="5" s="1"/>
  <c r="S2898" i="5" a="1"/>
  <c r="S2898" i="5" s="1"/>
  <c r="S2899" i="5" a="1"/>
  <c r="S2899" i="5" s="1"/>
  <c r="S2900" i="5" a="1"/>
  <c r="S2900" i="5" s="1"/>
  <c r="S2412" i="5" a="1"/>
  <c r="S2412" i="5" s="1"/>
  <c r="S2901" i="5" a="1"/>
  <c r="S2901" i="5" s="1"/>
  <c r="S3441" i="5" a="1"/>
  <c r="S3441" i="5" s="1"/>
  <c r="S2902" i="5" a="1"/>
  <c r="S2902" i="5" s="1"/>
  <c r="S2903" i="5" a="1"/>
  <c r="S2903" i="5" s="1"/>
  <c r="S2904" i="5" a="1"/>
  <c r="S2904" i="5" s="1"/>
  <c r="S2685" i="5" a="1"/>
  <c r="S2685" i="5" s="1"/>
  <c r="S2905" i="5" a="1"/>
  <c r="S2905" i="5" s="1"/>
  <c r="S3258" i="5" a="1"/>
  <c r="S3258" i="5" s="1"/>
  <c r="S2430" i="5" a="1"/>
  <c r="S2430" i="5" s="1"/>
  <c r="S2269" i="5" a="1"/>
  <c r="S2269" i="5" s="1"/>
  <c r="S2906" i="5" a="1"/>
  <c r="S2906" i="5" s="1"/>
  <c r="S2907" i="5" a="1"/>
  <c r="S2907" i="5" s="1"/>
  <c r="S2877" i="5" a="1"/>
  <c r="S2877" i="5" s="1"/>
  <c r="S1681" i="5" a="1"/>
  <c r="S1681" i="5" s="1"/>
  <c r="S2534" i="5" a="1"/>
  <c r="S2534" i="5" s="1"/>
  <c r="S2096" i="5" a="1"/>
  <c r="S2096" i="5" s="1"/>
  <c r="S2097" i="5" a="1"/>
  <c r="S2097" i="5" s="1"/>
  <c r="S2908" i="5" a="1"/>
  <c r="S2908" i="5" s="1"/>
  <c r="S2769" i="5" a="1"/>
  <c r="S2769" i="5" s="1"/>
  <c r="S2909" i="5" a="1"/>
  <c r="S2909" i="5" s="1"/>
  <c r="S2955" i="5" a="1"/>
  <c r="S2955" i="5" s="1"/>
  <c r="S2910" i="5" a="1"/>
  <c r="S2910" i="5" s="1"/>
  <c r="S2911" i="5" a="1"/>
  <c r="S2911" i="5" s="1"/>
  <c r="S2912" i="5" a="1"/>
  <c r="S2912" i="5" s="1"/>
  <c r="S2913" i="5" a="1"/>
  <c r="S2913" i="5" s="1"/>
  <c r="S3371" i="5" a="1"/>
  <c r="S3371" i="5" s="1"/>
  <c r="S2914" i="5" a="1"/>
  <c r="S2914" i="5" s="1"/>
  <c r="S2915" i="5" a="1"/>
  <c r="S2915" i="5" s="1"/>
  <c r="S2825" i="5" a="1"/>
  <c r="S2825" i="5" s="1"/>
  <c r="S3028" i="5" a="1"/>
  <c r="S3028" i="5" s="1"/>
  <c r="S2858" i="5" a="1"/>
  <c r="S2858" i="5" s="1"/>
  <c r="S2637" i="5" a="1"/>
  <c r="S2637" i="5" s="1"/>
  <c r="S2916" i="5" a="1"/>
  <c r="S2916" i="5" s="1"/>
  <c r="S1716" i="5" a="1"/>
  <c r="S1716" i="5" s="1"/>
  <c r="S2917" i="5" a="1"/>
  <c r="S2917" i="5" s="1"/>
  <c r="S3043" i="5" a="1"/>
  <c r="S3043" i="5" s="1"/>
  <c r="S2918" i="5" a="1"/>
  <c r="S2918" i="5" s="1"/>
  <c r="S2919" i="5" a="1"/>
  <c r="S2919" i="5" s="1"/>
  <c r="S2078" i="5" a="1"/>
  <c r="S2078" i="5" s="1"/>
  <c r="S3421" i="5" a="1"/>
  <c r="S3421" i="5" s="1"/>
  <c r="S1725" i="5" a="1"/>
  <c r="S1725" i="5" s="1"/>
  <c r="S1602" i="5" a="1"/>
  <c r="S1602" i="5" s="1"/>
  <c r="S2920" i="5" a="1"/>
  <c r="S2920" i="5" s="1"/>
  <c r="S2921" i="5" a="1"/>
  <c r="S2921" i="5" s="1"/>
  <c r="S2922" i="5" a="1"/>
  <c r="S2922" i="5" s="1"/>
  <c r="S3224" i="5" a="1"/>
  <c r="S3224" i="5" s="1"/>
  <c r="S2923" i="5" a="1"/>
  <c r="S2923" i="5" s="1"/>
  <c r="S2924" i="5" a="1"/>
  <c r="S2924" i="5" s="1"/>
  <c r="S3134" i="5" a="1"/>
  <c r="S3134" i="5" s="1"/>
  <c r="S2193" i="5" a="1"/>
  <c r="S2193" i="5" s="1"/>
  <c r="S2925" i="5" a="1"/>
  <c r="S2925" i="5" s="1"/>
  <c r="S2182" i="5" a="1"/>
  <c r="S2182" i="5" s="1"/>
  <c r="S2442" i="5" a="1"/>
  <c r="S2442" i="5" s="1"/>
  <c r="S2245" i="5" a="1"/>
  <c r="S2245" i="5" s="1"/>
  <c r="S2926" i="5" a="1"/>
  <c r="S2926" i="5" s="1"/>
  <c r="S3484" i="5" a="1"/>
  <c r="S3484" i="5" s="1"/>
  <c r="S2812" i="5" a="1"/>
  <c r="S2812" i="5" s="1"/>
  <c r="S1062" i="5" a="1"/>
  <c r="S1062" i="5" s="1"/>
  <c r="S1875" i="5" a="1"/>
  <c r="S1875" i="5" s="1"/>
  <c r="S2927" i="5" a="1"/>
  <c r="S2927" i="5" s="1"/>
  <c r="S2928" i="5" a="1"/>
  <c r="S2928" i="5" s="1"/>
  <c r="S2168" i="5" a="1"/>
  <c r="S2168" i="5" s="1"/>
  <c r="S2246" i="5" a="1"/>
  <c r="S2246" i="5" s="1"/>
  <c r="S2703" i="5" a="1"/>
  <c r="S2703" i="5" s="1"/>
  <c r="S2833" i="5" a="1"/>
  <c r="S2833" i="5" s="1"/>
  <c r="S2962" i="5" a="1"/>
  <c r="S2962" i="5" s="1"/>
  <c r="S3235" i="5" a="1"/>
  <c r="S3235" i="5" s="1"/>
  <c r="S2859" i="5" a="1"/>
  <c r="S2859" i="5" s="1"/>
  <c r="S952" i="5" a="1"/>
  <c r="S952" i="5" s="1"/>
  <c r="S3143" i="5" a="1"/>
  <c r="S3143" i="5" s="1"/>
  <c r="S2747" i="5" a="1"/>
  <c r="S2747" i="5" s="1"/>
  <c r="S1364" i="5" a="1"/>
  <c r="S1364" i="5" s="1"/>
  <c r="S2763" i="5" a="1"/>
  <c r="S2763" i="5" s="1"/>
  <c r="S2929" i="5" a="1"/>
  <c r="S2929" i="5" s="1"/>
  <c r="S1968" i="5" a="1"/>
  <c r="S1968" i="5" s="1"/>
  <c r="S1603" i="5" a="1"/>
  <c r="S1603" i="5" s="1"/>
  <c r="S1481" i="5" a="1"/>
  <c r="S1481" i="5" s="1"/>
  <c r="S2270" i="5" a="1"/>
  <c r="S2270" i="5" s="1"/>
  <c r="S705" i="5" a="1"/>
  <c r="S705" i="5" s="1"/>
  <c r="S3173" i="5" a="1"/>
  <c r="S3173" i="5" s="1"/>
  <c r="S3259" i="5" a="1"/>
  <c r="S3259" i="5" s="1"/>
  <c r="S2840" i="5" a="1"/>
  <c r="S2840" i="5" s="1"/>
  <c r="S2147" i="5" a="1"/>
  <c r="S2147" i="5" s="1"/>
  <c r="S2079" i="5" a="1"/>
  <c r="S2079" i="5" s="1"/>
  <c r="S1076" i="5" a="1"/>
  <c r="S1076" i="5" s="1"/>
  <c r="S486" i="5" a="1"/>
  <c r="S486" i="5" s="1"/>
  <c r="S805" i="5" a="1"/>
  <c r="S805" i="5" s="1"/>
  <c r="S1667" i="5" a="1"/>
  <c r="S1667" i="5" s="1"/>
  <c r="S1709" i="5" a="1"/>
  <c r="S1709" i="5" s="1"/>
  <c r="S3476" i="5" a="1"/>
  <c r="S3476" i="5" s="1"/>
  <c r="S2649" i="5" a="1"/>
  <c r="S2649" i="5" s="1"/>
  <c r="S3125" i="5" a="1"/>
  <c r="S3125" i="5" s="1"/>
  <c r="S3113" i="5" a="1"/>
  <c r="S3113" i="5" s="1"/>
  <c r="S2093" i="5" a="1"/>
  <c r="S2093" i="5" s="1"/>
  <c r="S3477" i="5" a="1"/>
  <c r="S3477" i="5" s="1"/>
  <c r="S3627" i="5" a="1"/>
  <c r="S3627" i="5" s="1"/>
  <c r="S2826" i="5" a="1"/>
  <c r="S2826" i="5" s="1"/>
  <c r="S3260" i="5" a="1"/>
  <c r="S3260" i="5" s="1"/>
  <c r="S2974" i="5" a="1"/>
  <c r="S2974" i="5" s="1"/>
  <c r="S3227" i="5" a="1"/>
  <c r="S3227" i="5" s="1"/>
  <c r="S1975" i="5" a="1"/>
  <c r="S1975" i="5" s="1"/>
  <c r="S1976" i="5" a="1"/>
  <c r="S1976" i="5" s="1"/>
  <c r="S2975" i="5" a="1"/>
  <c r="S2975" i="5" s="1"/>
  <c r="S3422" i="5" a="1"/>
  <c r="S3422" i="5" s="1"/>
  <c r="S2148" i="5" a="1"/>
  <c r="S2148" i="5" s="1"/>
  <c r="S2976" i="5" a="1"/>
  <c r="S2976" i="5" s="1"/>
  <c r="S2977" i="5" a="1"/>
  <c r="S2977" i="5" s="1"/>
  <c r="S1498" i="5" a="1"/>
  <c r="S1498" i="5" s="1"/>
  <c r="S3354" i="5" a="1"/>
  <c r="S3354" i="5" s="1"/>
  <c r="S2978" i="5" a="1"/>
  <c r="S2978" i="5" s="1"/>
  <c r="S3091" i="5" a="1"/>
  <c r="S3091" i="5" s="1"/>
  <c r="S3480" i="5" a="1"/>
  <c r="S3480" i="5" s="1"/>
  <c r="S1446" i="5" a="1"/>
  <c r="S1446" i="5" s="1"/>
  <c r="S3452" i="5" a="1"/>
  <c r="S3452" i="5" s="1"/>
  <c r="S3261" i="5" a="1"/>
  <c r="S3261" i="5" s="1"/>
  <c r="S3029" i="5" a="1"/>
  <c r="S3029" i="5" s="1"/>
  <c r="S3059" i="5" a="1"/>
  <c r="S3059" i="5" s="1"/>
  <c r="S3174" i="5" a="1"/>
  <c r="S3174" i="5" s="1"/>
  <c r="S2979" i="5" a="1"/>
  <c r="S2979" i="5" s="1"/>
  <c r="S1736" i="5" a="1"/>
  <c r="S1736" i="5" s="1"/>
  <c r="S1585" i="5" a="1"/>
  <c r="S1585" i="5" s="1"/>
  <c r="S2980" i="5" a="1"/>
  <c r="S2980" i="5" s="1"/>
  <c r="S2981" i="5" a="1"/>
  <c r="S2981" i="5" s="1"/>
  <c r="S3010" i="5" a="1"/>
  <c r="S3010" i="5" s="1"/>
  <c r="S3432" i="5" a="1"/>
  <c r="S3432" i="5" s="1"/>
  <c r="S2982" i="5" a="1"/>
  <c r="S2982" i="5" s="1"/>
  <c r="S2720" i="5" a="1"/>
  <c r="S2720" i="5" s="1"/>
  <c r="S2983" i="5" a="1"/>
  <c r="S2983" i="5" s="1"/>
  <c r="S2984" i="5" a="1"/>
  <c r="S2984" i="5" s="1"/>
  <c r="S2985" i="5" a="1"/>
  <c r="S2985" i="5" s="1"/>
  <c r="S1985" i="5" a="1"/>
  <c r="S1985" i="5" s="1"/>
  <c r="S2930" i="5" a="1"/>
  <c r="S2930" i="5" s="1"/>
  <c r="S2986" i="5" a="1"/>
  <c r="S2986" i="5" s="1"/>
  <c r="S904" i="5" a="1"/>
  <c r="S904" i="5" s="1"/>
  <c r="S2956" i="5" a="1"/>
  <c r="S2956" i="5" s="1"/>
  <c r="S2741" i="5" a="1"/>
  <c r="S2741" i="5" s="1"/>
  <c r="S2721" i="5" a="1"/>
  <c r="S2721" i="5" s="1"/>
  <c r="S2987" i="5" a="1"/>
  <c r="S2987" i="5" s="1"/>
  <c r="S2988" i="5" a="1"/>
  <c r="S2988" i="5" s="1"/>
  <c r="S2989" i="5" a="1"/>
  <c r="S2989" i="5" s="1"/>
  <c r="S3537" i="5" a="1"/>
  <c r="S3537" i="5" s="1"/>
  <c r="S1619" i="5" a="1"/>
  <c r="S1619" i="5" s="1"/>
  <c r="S2990" i="5" a="1"/>
  <c r="S2990" i="5" s="1"/>
  <c r="S2991" i="5" a="1"/>
  <c r="S2991" i="5" s="1"/>
  <c r="S2992" i="5" a="1"/>
  <c r="S2992" i="5" s="1"/>
  <c r="S3375" i="5" a="1"/>
  <c r="S3375" i="5" s="1"/>
  <c r="S3369" i="5" a="1"/>
  <c r="S3369" i="5" s="1"/>
  <c r="S1959" i="5" a="1"/>
  <c r="S1959" i="5" s="1"/>
  <c r="S2722" i="5" a="1"/>
  <c r="S2722" i="5" s="1"/>
  <c r="S2160" i="5" a="1"/>
  <c r="S2160" i="5" s="1"/>
  <c r="S2993" i="5" a="1"/>
  <c r="S2993" i="5" s="1"/>
  <c r="S1702" i="5" a="1"/>
  <c r="S1702" i="5" s="1"/>
  <c r="S1876" i="5" a="1"/>
  <c r="S1876" i="5" s="1"/>
  <c r="S2175" i="5" a="1"/>
  <c r="S2175" i="5" s="1"/>
  <c r="S2994" i="5" a="1"/>
  <c r="S2994" i="5" s="1"/>
  <c r="S2431" i="5" a="1"/>
  <c r="S2431" i="5" s="1"/>
  <c r="S1171" i="5" a="1"/>
  <c r="S1171" i="5" s="1"/>
  <c r="S2995" i="5" a="1"/>
  <c r="S2995" i="5" s="1"/>
  <c r="S1081" i="5" a="1"/>
  <c r="S1081" i="5" s="1"/>
  <c r="S394" i="5" a="1"/>
  <c r="S394" i="5" s="1"/>
  <c r="S2686" i="5" a="1"/>
  <c r="S2686" i="5" s="1"/>
  <c r="S2555" i="5" a="1"/>
  <c r="S2555" i="5" s="1"/>
  <c r="S1306" i="5" a="1"/>
  <c r="S1306" i="5" s="1"/>
  <c r="S3221" i="5" a="1"/>
  <c r="S3221" i="5" s="1"/>
  <c r="S2405" i="5" a="1"/>
  <c r="S2405" i="5" s="1"/>
  <c r="S2834" i="5" a="1"/>
  <c r="S2834" i="5" s="1"/>
  <c r="S2504" i="5" a="1"/>
  <c r="S2504" i="5" s="1"/>
  <c r="S2247" i="5" a="1"/>
  <c r="S2247" i="5" s="1"/>
  <c r="S1460" i="5" a="1"/>
  <c r="S1460" i="5" s="1"/>
  <c r="S863" i="5" a="1"/>
  <c r="S863" i="5" s="1"/>
  <c r="S1256" i="5" a="1"/>
  <c r="S1256" i="5" s="1"/>
  <c r="S2276" i="5" a="1"/>
  <c r="S2276" i="5" s="1"/>
  <c r="S3114" i="5" a="1"/>
  <c r="S3114" i="5" s="1"/>
  <c r="S1499" i="5" a="1"/>
  <c r="S1499" i="5" s="1"/>
  <c r="S2996" i="5" a="1"/>
  <c r="S2996" i="5" s="1"/>
  <c r="S2827" i="5" a="1"/>
  <c r="S2827" i="5" s="1"/>
  <c r="S1877" i="5" a="1"/>
  <c r="S1877" i="5" s="1"/>
  <c r="S1668" i="5" a="1"/>
  <c r="S1668" i="5" s="1"/>
  <c r="S3060" i="5" a="1"/>
  <c r="S3060" i="5" s="1"/>
  <c r="S2730" i="5" a="1"/>
  <c r="S2730" i="5" s="1"/>
  <c r="S2731" i="5" a="1"/>
  <c r="S2731" i="5" s="1"/>
  <c r="S2318" i="5" a="1"/>
  <c r="S2318" i="5" s="1"/>
  <c r="S1465" i="5" a="1"/>
  <c r="S1465" i="5" s="1"/>
  <c r="S1466" i="5" a="1"/>
  <c r="S1466" i="5" s="1"/>
  <c r="S2694" i="5" a="1"/>
  <c r="S2694" i="5" s="1"/>
  <c r="S3061" i="5" a="1"/>
  <c r="S3061" i="5" s="1"/>
  <c r="S3062" i="5" a="1"/>
  <c r="S3062" i="5" s="1"/>
  <c r="S2566" i="5" a="1"/>
  <c r="S2566" i="5" s="1"/>
  <c r="S1141" i="5" a="1"/>
  <c r="S1141" i="5" s="1"/>
  <c r="S1142" i="5" a="1"/>
  <c r="S1142" i="5" s="1"/>
  <c r="S2583" i="5" a="1"/>
  <c r="S2583" i="5" s="1"/>
  <c r="S2860" i="5" a="1"/>
  <c r="S2860" i="5" s="1"/>
  <c r="S2861" i="5" a="1"/>
  <c r="S2861" i="5" s="1"/>
  <c r="S3063" i="5" a="1"/>
  <c r="S3063" i="5" s="1"/>
  <c r="S2432" i="5" a="1"/>
  <c r="S2432" i="5" s="1"/>
  <c r="S3122" i="5" a="1"/>
  <c r="S3122" i="5" s="1"/>
  <c r="S2334" i="5" a="1"/>
  <c r="S2334" i="5" s="1"/>
  <c r="S3064" i="5" a="1"/>
  <c r="S3064" i="5" s="1"/>
  <c r="S3298" i="5" a="1"/>
  <c r="S3298" i="5" s="1"/>
  <c r="S3030" i="5" a="1"/>
  <c r="S3030" i="5" s="1"/>
  <c r="S2723" i="5" a="1"/>
  <c r="S2723" i="5" s="1"/>
  <c r="S3175" i="5" a="1"/>
  <c r="S3175" i="5" s="1"/>
  <c r="S1754" i="5" a="1"/>
  <c r="S1754" i="5" s="1"/>
  <c r="S3018" i="5" a="1"/>
  <c r="S3018" i="5" s="1"/>
  <c r="S3065" i="5" a="1"/>
  <c r="S3065" i="5" s="1"/>
  <c r="S3066" i="5" a="1"/>
  <c r="S3066" i="5" s="1"/>
  <c r="S3262" i="5" a="1"/>
  <c r="S3262" i="5" s="1"/>
  <c r="S3067" i="5" a="1"/>
  <c r="S3067" i="5" s="1"/>
  <c r="S2862" i="5" a="1"/>
  <c r="S2862" i="5" s="1"/>
  <c r="S2657" i="5" a="1"/>
  <c r="S2657" i="5" s="1"/>
  <c r="S3068" i="5" a="1"/>
  <c r="S3068" i="5" s="1"/>
  <c r="S2863" i="5" a="1"/>
  <c r="S2863" i="5" s="1"/>
  <c r="S3316" i="5" a="1"/>
  <c r="S3316" i="5" s="1"/>
  <c r="S1737" i="5" a="1"/>
  <c r="S1737" i="5" s="1"/>
  <c r="S3069" i="5" a="1"/>
  <c r="S3069" i="5" s="1"/>
  <c r="S2638" i="5" a="1"/>
  <c r="S2638" i="5" s="1"/>
  <c r="S2704" i="5" a="1"/>
  <c r="S2704" i="5" s="1"/>
  <c r="S3070" i="5" a="1"/>
  <c r="S3070" i="5" s="1"/>
  <c r="S2764" i="5" a="1"/>
  <c r="S2764" i="5" s="1"/>
  <c r="S2687" i="5" a="1"/>
  <c r="S2687" i="5" s="1"/>
  <c r="S1106" i="5" a="1"/>
  <c r="S1106" i="5" s="1"/>
  <c r="S3011" i="5" a="1"/>
  <c r="S3011" i="5" s="1"/>
  <c r="S1794" i="5" a="1"/>
  <c r="S1794" i="5" s="1"/>
  <c r="S2149" i="5" a="1"/>
  <c r="S2149" i="5" s="1"/>
  <c r="S3071" i="5" a="1"/>
  <c r="S3071" i="5" s="1"/>
  <c r="S3155" i="5" a="1"/>
  <c r="S3155" i="5" s="1"/>
  <c r="S2864" i="5" a="1"/>
  <c r="S2864" i="5" s="1"/>
  <c r="S2931" i="5" a="1"/>
  <c r="S2931" i="5" s="1"/>
  <c r="S3072" i="5" a="1"/>
  <c r="S3072" i="5" s="1"/>
  <c r="S2535" i="5" a="1"/>
  <c r="S2535" i="5" s="1"/>
  <c r="S3073" i="5" a="1"/>
  <c r="S3073" i="5" s="1"/>
  <c r="S953" i="5" a="1"/>
  <c r="S953" i="5" s="1"/>
  <c r="S3074" i="5" a="1"/>
  <c r="S3074" i="5" s="1"/>
  <c r="S1381" i="5" a="1"/>
  <c r="S1381" i="5" s="1"/>
  <c r="S602" i="5" a="1"/>
  <c r="S602" i="5" s="1"/>
  <c r="S3075" i="5" a="1"/>
  <c r="S3075" i="5" s="1"/>
  <c r="S3453" i="5" a="1"/>
  <c r="S3453" i="5" s="1"/>
  <c r="S3126" i="5" a="1"/>
  <c r="S3126" i="5" s="1"/>
  <c r="S3299" i="5" a="1"/>
  <c r="S3299" i="5" s="1"/>
  <c r="S3323" i="5" a="1"/>
  <c r="S3323" i="5" s="1"/>
  <c r="S3076" i="5" a="1"/>
  <c r="S3076" i="5" s="1"/>
  <c r="S1940" i="5" a="1"/>
  <c r="S1940" i="5" s="1"/>
  <c r="S1662" i="5" a="1"/>
  <c r="S1662" i="5" s="1"/>
  <c r="S3077" i="5" a="1"/>
  <c r="S3077" i="5" s="1"/>
  <c r="S3078" i="5" a="1"/>
  <c r="S3078" i="5" s="1"/>
  <c r="S3079" i="5" a="1"/>
  <c r="S3079" i="5" s="1"/>
  <c r="S3492" i="5" a="1"/>
  <c r="S3492" i="5" s="1"/>
  <c r="S2997" i="5" a="1"/>
  <c r="S2997" i="5" s="1"/>
  <c r="S2705" i="5" a="1"/>
  <c r="S2705" i="5" s="1"/>
  <c r="S855" i="5" a="1"/>
  <c r="S855" i="5" s="1"/>
  <c r="S3004" i="5" a="1"/>
  <c r="S3004" i="5" s="1"/>
  <c r="S3454" i="5" a="1"/>
  <c r="S3454" i="5" s="1"/>
  <c r="S3080" i="5" a="1"/>
  <c r="S3080" i="5" s="1"/>
  <c r="S2080" i="5" a="1"/>
  <c r="S2080" i="5" s="1"/>
  <c r="S1929" i="5" a="1"/>
  <c r="S1929" i="5" s="1"/>
  <c r="S1089" i="5" a="1"/>
  <c r="S1089" i="5" s="1"/>
  <c r="S1904" i="5" a="1"/>
  <c r="S1904" i="5" s="1"/>
  <c r="S1491" i="5" a="1"/>
  <c r="S1491" i="5" s="1"/>
  <c r="S1492" i="5" a="1"/>
  <c r="S1492" i="5" s="1"/>
  <c r="S1365" i="5" a="1"/>
  <c r="S1365" i="5" s="1"/>
  <c r="S1269" i="5" a="1"/>
  <c r="S1269" i="5" s="1"/>
  <c r="S3300" i="5" a="1"/>
  <c r="S3300" i="5" s="1"/>
  <c r="S3081" i="5" a="1"/>
  <c r="S3081" i="5" s="1"/>
  <c r="S3082" i="5" a="1"/>
  <c r="S3082" i="5" s="1"/>
  <c r="S3236" i="5" a="1"/>
  <c r="S3236" i="5" s="1"/>
  <c r="S3083" i="5" a="1"/>
  <c r="S3083" i="5" s="1"/>
  <c r="S3144" i="5" a="1"/>
  <c r="S3144" i="5" s="1"/>
  <c r="S2194" i="5" a="1"/>
  <c r="S2194" i="5" s="1"/>
  <c r="S2329" i="5" a="1"/>
  <c r="S2329" i="5" s="1"/>
  <c r="S3176" i="5" a="1"/>
  <c r="S3176" i="5" s="1"/>
  <c r="S3177" i="5" a="1"/>
  <c r="S3177" i="5" s="1"/>
  <c r="S3579" i="5" a="1"/>
  <c r="S3579" i="5" s="1"/>
  <c r="S2695" i="5" a="1"/>
  <c r="S2695" i="5" s="1"/>
  <c r="S3178" i="5" a="1"/>
  <c r="S3178" i="5" s="1"/>
  <c r="S3179" i="5" a="1"/>
  <c r="S3179" i="5" s="1"/>
  <c r="S3294" i="5" a="1"/>
  <c r="S3294" i="5" s="1"/>
  <c r="S3180" i="5" a="1"/>
  <c r="S3180" i="5" s="1"/>
  <c r="S3181" i="5" a="1"/>
  <c r="S3181" i="5" s="1"/>
  <c r="S2998" i="5" a="1"/>
  <c r="S2998" i="5" s="1"/>
  <c r="S3182" i="5" a="1"/>
  <c r="S3182" i="5" s="1"/>
  <c r="S3044" i="5" a="1"/>
  <c r="S3044" i="5" s="1"/>
  <c r="S3619" i="5" a="1"/>
  <c r="S3619" i="5" s="1"/>
  <c r="S1063" i="5" a="1"/>
  <c r="S1063" i="5" s="1"/>
  <c r="S2496" i="5" a="1"/>
  <c r="S2496" i="5" s="1"/>
  <c r="S3145" i="5" a="1"/>
  <c r="S3145" i="5" s="1"/>
  <c r="S3183" i="5" a="1"/>
  <c r="S3183" i="5" s="1"/>
  <c r="S2828" i="5" a="1"/>
  <c r="S2828" i="5" s="1"/>
  <c r="S3115" i="5" a="1"/>
  <c r="S3115" i="5" s="1"/>
  <c r="S3184" i="5" a="1"/>
  <c r="S3184" i="5" s="1"/>
  <c r="S2314" i="5" a="1"/>
  <c r="S2314" i="5" s="1"/>
  <c r="S2650" i="5" a="1"/>
  <c r="S2650" i="5" s="1"/>
  <c r="S3521" i="5" a="1"/>
  <c r="S3521" i="5" s="1"/>
  <c r="S3185" i="5" a="1"/>
  <c r="S3185" i="5" s="1"/>
  <c r="S3186" i="5" a="1"/>
  <c r="S3186" i="5" s="1"/>
  <c r="S2835" i="5" a="1"/>
  <c r="S2835" i="5" s="1"/>
  <c r="S3187" i="5" a="1"/>
  <c r="S3187" i="5" s="1"/>
  <c r="S3188" i="5" a="1"/>
  <c r="S3188" i="5" s="1"/>
  <c r="S1475" i="5" a="1"/>
  <c r="S1475" i="5" s="1"/>
  <c r="S2748" i="5" a="1"/>
  <c r="S2748" i="5" s="1"/>
  <c r="S3301" i="5" a="1"/>
  <c r="S3301" i="5" s="1"/>
  <c r="S3189" i="5" a="1"/>
  <c r="S3189" i="5" s="1"/>
  <c r="S3019" i="5" a="1"/>
  <c r="S3019" i="5" s="1"/>
  <c r="S2724" i="5" a="1"/>
  <c r="S2724" i="5" s="1"/>
  <c r="S2323" i="5" a="1"/>
  <c r="S2323" i="5" s="1"/>
  <c r="S3248" i="5" a="1"/>
  <c r="S3248" i="5" s="1"/>
  <c r="S3249" i="5" a="1"/>
  <c r="S3249" i="5" s="1"/>
  <c r="S3442" i="5" a="1"/>
  <c r="S3442" i="5" s="1"/>
  <c r="S3190" i="5" a="1"/>
  <c r="S3190" i="5" s="1"/>
  <c r="S2421" i="5" a="1"/>
  <c r="S2421" i="5" s="1"/>
  <c r="S3191" i="5" a="1"/>
  <c r="S3191" i="5" s="1"/>
  <c r="S3192" i="5" a="1"/>
  <c r="S3192" i="5" s="1"/>
  <c r="S2639" i="5" a="1"/>
  <c r="S2639" i="5" s="1"/>
  <c r="S3193" i="5" a="1"/>
  <c r="S3193" i="5" s="1"/>
  <c r="S3194" i="5" a="1"/>
  <c r="S3194" i="5" s="1"/>
  <c r="S3195" i="5" a="1"/>
  <c r="S3195" i="5" s="1"/>
  <c r="S2256" i="5" a="1"/>
  <c r="S2256" i="5" s="1"/>
  <c r="S3196" i="5" a="1"/>
  <c r="S3196" i="5" s="1"/>
  <c r="S3197" i="5" a="1"/>
  <c r="S3197" i="5" s="1"/>
  <c r="S2755" i="5" a="1"/>
  <c r="S2755" i="5" s="1"/>
  <c r="S3198" i="5" a="1"/>
  <c r="S3198" i="5" s="1"/>
  <c r="S1921" i="5" a="1"/>
  <c r="S1921" i="5" s="1"/>
  <c r="S3443" i="5" a="1"/>
  <c r="S3443" i="5" s="1"/>
  <c r="S3199" i="5" a="1"/>
  <c r="S3199" i="5" s="1"/>
  <c r="S3200" i="5" a="1"/>
  <c r="S3200" i="5" s="1"/>
  <c r="S2813" i="5" a="1"/>
  <c r="S2813" i="5" s="1"/>
  <c r="S3201" i="5" a="1"/>
  <c r="S3201" i="5" s="1"/>
  <c r="S3202" i="5" a="1"/>
  <c r="S3202" i="5" s="1"/>
  <c r="S3203" i="5" a="1"/>
  <c r="S3203" i="5" s="1"/>
  <c r="S3204" i="5" a="1"/>
  <c r="S3204" i="5" s="1"/>
  <c r="S1726" i="5" a="1"/>
  <c r="S1726" i="5" s="1"/>
  <c r="S3031" i="5" a="1"/>
  <c r="S3031" i="5" s="1"/>
  <c r="S3205" i="5" a="1"/>
  <c r="S3205" i="5" s="1"/>
  <c r="S2161" i="5" a="1"/>
  <c r="S2161" i="5" s="1"/>
  <c r="S3103" i="5" a="1"/>
  <c r="S3103" i="5" s="1"/>
  <c r="S3206" i="5" a="1"/>
  <c r="S3206" i="5" s="1"/>
  <c r="S2957" i="5" a="1"/>
  <c r="S2957" i="5" s="1"/>
  <c r="S3207" i="5" a="1"/>
  <c r="S3207" i="5" s="1"/>
  <c r="S954" i="5" a="1"/>
  <c r="S954" i="5" s="1"/>
  <c r="S3032" i="5" a="1"/>
  <c r="S3032" i="5" s="1"/>
  <c r="S2567" i="5" a="1"/>
  <c r="S2567" i="5" s="1"/>
  <c r="S2248" i="5" a="1"/>
  <c r="S2248" i="5" s="1"/>
  <c r="S1878" i="5" a="1"/>
  <c r="S1878" i="5" s="1"/>
  <c r="S2756" i="5" a="1"/>
  <c r="S2756" i="5" s="1"/>
  <c r="S1703" i="5" a="1"/>
  <c r="S1703" i="5" s="1"/>
  <c r="S1879" i="5" a="1"/>
  <c r="S1879" i="5" s="1"/>
  <c r="S2081" i="5" a="1"/>
  <c r="S2081" i="5" s="1"/>
  <c r="S3208" i="5" a="1"/>
  <c r="S3208" i="5" s="1"/>
  <c r="S2568" i="5" a="1"/>
  <c r="S2568" i="5" s="1"/>
  <c r="S3209" i="5" a="1"/>
  <c r="S3209" i="5" s="1"/>
  <c r="S3263" i="5" a="1"/>
  <c r="S3263" i="5" s="1"/>
  <c r="S2301" i="5" a="1"/>
  <c r="S2301" i="5" s="1"/>
  <c r="S1892" i="5" a="1"/>
  <c r="S1892" i="5" s="1"/>
  <c r="S3092" i="5" a="1"/>
  <c r="S3092" i="5" s="1"/>
  <c r="S2829" i="5" a="1"/>
  <c r="S2829" i="5" s="1"/>
  <c r="S3210" i="5" a="1"/>
  <c r="S3210" i="5" s="1"/>
  <c r="S1763" i="5" a="1"/>
  <c r="S1763" i="5" s="1"/>
  <c r="S1604" i="5" a="1"/>
  <c r="S1604" i="5" s="1"/>
  <c r="S3033" i="5" a="1"/>
  <c r="S3033" i="5" s="1"/>
  <c r="S2277" i="5" a="1"/>
  <c r="S2277" i="5" s="1"/>
  <c r="S1520" i="5" a="1"/>
  <c r="S1520" i="5" s="1"/>
  <c r="S1930" i="5" a="1"/>
  <c r="S1930" i="5" s="1"/>
  <c r="S2841" i="5" a="1"/>
  <c r="S2841" i="5" s="1"/>
  <c r="S3264" i="5" a="1"/>
  <c r="S3264" i="5" s="1"/>
  <c r="S2865" i="5" a="1"/>
  <c r="S2865" i="5" s="1"/>
  <c r="S2932" i="5" a="1"/>
  <c r="S2932" i="5" s="1"/>
  <c r="S3433" i="5" a="1"/>
  <c r="S3433" i="5" s="1"/>
  <c r="S2842" i="5" a="1"/>
  <c r="S2842" i="5" s="1"/>
  <c r="S3265" i="5" a="1"/>
  <c r="S3265" i="5" s="1"/>
  <c r="S2577" i="5" a="1"/>
  <c r="S2577" i="5" s="1"/>
  <c r="S2765" i="5" a="1"/>
  <c r="S2765" i="5" s="1"/>
  <c r="S3376" i="5" a="1"/>
  <c r="S3376" i="5" s="1"/>
  <c r="S3228" i="5" a="1"/>
  <c r="S3228" i="5" s="1"/>
  <c r="S3361" i="5" a="1"/>
  <c r="S3361" i="5" s="1"/>
  <c r="S3377" i="5" a="1"/>
  <c r="S3377" i="5" s="1"/>
  <c r="S2392" i="5" a="1"/>
  <c r="S2392" i="5" s="1"/>
  <c r="S2667" i="5" a="1"/>
  <c r="S2667" i="5" s="1"/>
  <c r="S3540" i="5" a="1"/>
  <c r="S3540" i="5" s="1"/>
  <c r="S2736" i="5" a="1"/>
  <c r="S2736" i="5" s="1"/>
  <c r="S2422" i="5" a="1"/>
  <c r="S2422" i="5" s="1"/>
  <c r="S3493" i="5" a="1"/>
  <c r="S3493" i="5" s="1"/>
  <c r="S3324" i="5" a="1"/>
  <c r="S3324" i="5" s="1"/>
  <c r="S2814" i="5" a="1"/>
  <c r="S2814" i="5" s="1"/>
  <c r="S3266" i="5" a="1"/>
  <c r="S3266" i="5" s="1"/>
  <c r="S3434" i="5" a="1"/>
  <c r="S3434" i="5" s="1"/>
  <c r="S3084" i="5" a="1"/>
  <c r="S3084" i="5" s="1"/>
  <c r="S3267" i="5" a="1"/>
  <c r="S3267" i="5" s="1"/>
  <c r="S2640" i="5" a="1"/>
  <c r="S2640" i="5" s="1"/>
  <c r="S3268" i="5" a="1"/>
  <c r="S3268" i="5" s="1"/>
  <c r="S3045" i="5" a="1"/>
  <c r="S3045" i="5" s="1"/>
  <c r="S3487" i="5" a="1"/>
  <c r="S3487" i="5" s="1"/>
  <c r="S1447" i="5" a="1"/>
  <c r="S1447" i="5" s="1"/>
  <c r="S3269" i="5" a="1"/>
  <c r="S3269" i="5" s="1"/>
  <c r="S2443" i="5" a="1"/>
  <c r="S2443" i="5" s="1"/>
  <c r="S2815" i="5" a="1"/>
  <c r="S2815" i="5" s="1"/>
  <c r="S3270" i="5" a="1"/>
  <c r="S3270" i="5" s="1"/>
  <c r="S2546" i="5" a="1"/>
  <c r="S2546" i="5" s="1"/>
  <c r="S2547" i="5" a="1"/>
  <c r="S2547" i="5" s="1"/>
  <c r="S2866" i="5" a="1"/>
  <c r="S2866" i="5" s="1"/>
  <c r="S3271" i="5" a="1"/>
  <c r="S3271" i="5" s="1"/>
  <c r="S3272" i="5" a="1"/>
  <c r="S3272" i="5" s="1"/>
  <c r="S3273" i="5" a="1"/>
  <c r="S3273" i="5" s="1"/>
  <c r="S3274" i="5" a="1"/>
  <c r="S3274" i="5" s="1"/>
  <c r="S3302" i="5" a="1"/>
  <c r="S3302" i="5" s="1"/>
  <c r="S3303" i="5" a="1"/>
  <c r="S3303" i="5" s="1"/>
  <c r="S3275" i="5" a="1"/>
  <c r="S3275" i="5" s="1"/>
  <c r="S3276" i="5" a="1"/>
  <c r="S3276" i="5" s="1"/>
  <c r="S1448" i="5" a="1"/>
  <c r="S1448" i="5" s="1"/>
  <c r="S2542" i="5" a="1"/>
  <c r="S2542" i="5" s="1"/>
  <c r="S3277" i="5" a="1"/>
  <c r="S3277" i="5" s="1"/>
  <c r="S3211" i="5" a="1"/>
  <c r="S3211" i="5" s="1"/>
  <c r="S3085" i="5" a="1"/>
  <c r="S3085" i="5" s="1"/>
  <c r="S3278" i="5" a="1"/>
  <c r="S3278" i="5" s="1"/>
  <c r="S3279" i="5" a="1"/>
  <c r="S3279" i="5" s="1"/>
  <c r="S2766" i="5" a="1"/>
  <c r="S2766" i="5" s="1"/>
  <c r="S1064" i="5" a="1"/>
  <c r="S1064" i="5" s="1"/>
  <c r="S3304" i="5" a="1"/>
  <c r="S3304" i="5" s="1"/>
  <c r="S3156" i="5" a="1"/>
  <c r="S3156" i="5" s="1"/>
  <c r="S2257" i="5" a="1"/>
  <c r="S2257" i="5" s="1"/>
  <c r="S1531" i="5" a="1"/>
  <c r="S1531" i="5" s="1"/>
  <c r="S3280" i="5" a="1"/>
  <c r="S3280" i="5" s="1"/>
  <c r="S2836" i="5" a="1"/>
  <c r="S2836" i="5" s="1"/>
  <c r="S3281" i="5" a="1"/>
  <c r="S3281" i="5" s="1"/>
  <c r="S2523" i="5" a="1"/>
  <c r="S2523" i="5" s="1"/>
  <c r="S2933" i="5" a="1"/>
  <c r="S2933" i="5" s="1"/>
  <c r="S2934" i="5" a="1"/>
  <c r="S2934" i="5" s="1"/>
  <c r="S3282" i="5" a="1"/>
  <c r="S3282" i="5" s="1"/>
  <c r="S3243" i="5" a="1"/>
  <c r="S3243" i="5" s="1"/>
  <c r="S1941" i="5" a="1"/>
  <c r="S1941" i="5" s="1"/>
  <c r="S2658" i="5" a="1"/>
  <c r="S2658" i="5" s="1"/>
  <c r="S3378" i="5" a="1"/>
  <c r="S3378" i="5" s="1"/>
  <c r="S3379" i="5" a="1"/>
  <c r="S3379" i="5" s="1"/>
  <c r="S2082" i="5" a="1"/>
  <c r="S2082" i="5" s="1"/>
  <c r="S2108" i="5" a="1"/>
  <c r="S2108" i="5" s="1"/>
  <c r="S2505" i="5" a="1"/>
  <c r="S2505" i="5" s="1"/>
  <c r="S2406" i="5" a="1"/>
  <c r="S2406" i="5" s="1"/>
  <c r="S1390" i="5" a="1"/>
  <c r="S1390" i="5" s="1"/>
  <c r="S1201" i="5" a="1"/>
  <c r="S1201" i="5" s="1"/>
  <c r="S2302" i="5" a="1"/>
  <c r="S2302" i="5" s="1"/>
  <c r="S3609" i="5" a="1"/>
  <c r="S3609" i="5" s="1"/>
  <c r="S3104" i="5" a="1"/>
  <c r="S3104" i="5" s="1"/>
  <c r="S3046" i="5" a="1"/>
  <c r="S3046" i="5" s="1"/>
  <c r="S3305" i="5" a="1"/>
  <c r="S3305" i="5" s="1"/>
  <c r="S2651" i="5" a="1"/>
  <c r="S2651" i="5" s="1"/>
  <c r="S2963" i="5" a="1"/>
  <c r="S2963" i="5" s="1"/>
  <c r="S2675" i="5" a="1"/>
  <c r="S2675" i="5" s="1"/>
  <c r="S2652" i="5" a="1"/>
  <c r="S2652" i="5" s="1"/>
  <c r="S3481" i="5" a="1"/>
  <c r="S3481" i="5" s="1"/>
  <c r="S3425" i="5" a="1"/>
  <c r="S3425" i="5" s="1"/>
  <c r="S2692" i="5" a="1"/>
  <c r="S2692" i="5" s="1"/>
  <c r="S3325" i="5" a="1"/>
  <c r="S3325" i="5" s="1"/>
  <c r="S3326" i="5" a="1"/>
  <c r="S3326" i="5" s="1"/>
  <c r="S3327" i="5" a="1"/>
  <c r="S3327" i="5" s="1"/>
  <c r="S2843" i="5" a="1"/>
  <c r="S2843" i="5" s="1"/>
  <c r="S3306" i="5" a="1"/>
  <c r="S3306" i="5" s="1"/>
  <c r="S3328" i="5" a="1"/>
  <c r="S3328" i="5" s="1"/>
  <c r="S3307" i="5" a="1"/>
  <c r="S3307" i="5" s="1"/>
  <c r="S3329" i="5" a="1"/>
  <c r="S3329" i="5" s="1"/>
  <c r="S3166" i="5" a="1"/>
  <c r="S3166" i="5" s="1"/>
  <c r="S3522" i="5" a="1"/>
  <c r="S3522" i="5" s="1"/>
  <c r="S2816" i="5" a="1"/>
  <c r="S2816" i="5" s="1"/>
  <c r="S3217" i="5" a="1"/>
  <c r="S3217" i="5" s="1"/>
  <c r="S2999" i="5" a="1"/>
  <c r="S2999" i="5" s="1"/>
  <c r="S3457" i="5" a="1"/>
  <c r="S3457" i="5" s="1"/>
  <c r="S2867" i="5" a="1"/>
  <c r="S2867" i="5" s="1"/>
  <c r="S3129" i="5" a="1"/>
  <c r="S3129" i="5" s="1"/>
  <c r="S3218" i="5" a="1"/>
  <c r="S3218" i="5" s="1"/>
  <c r="S3330" i="5" a="1"/>
  <c r="S3330" i="5" s="1"/>
  <c r="S3560" i="5" a="1"/>
  <c r="S3560" i="5" s="1"/>
  <c r="S3331" i="5" a="1"/>
  <c r="S3331" i="5" s="1"/>
  <c r="S1476" i="5" a="1"/>
  <c r="S1476" i="5" s="1"/>
  <c r="S3332" i="5" a="1"/>
  <c r="S3332" i="5" s="1"/>
  <c r="S3556" i="5" a="1"/>
  <c r="S3556" i="5" s="1"/>
  <c r="S3333" i="5" a="1"/>
  <c r="S3333" i="5" s="1"/>
  <c r="S3334" i="5" a="1"/>
  <c r="S3334" i="5" s="1"/>
  <c r="S2083" i="5" a="1"/>
  <c r="S2083" i="5" s="1"/>
  <c r="S2393" i="5" a="1"/>
  <c r="S2393" i="5" s="1"/>
  <c r="S3561" i="5" a="1"/>
  <c r="S3561" i="5" s="1"/>
  <c r="S2668" i="5" a="1"/>
  <c r="S2668" i="5" s="1"/>
  <c r="S3335" i="5" a="1"/>
  <c r="S3335" i="5" s="1"/>
  <c r="S3336" i="5" a="1"/>
  <c r="S3336" i="5" s="1"/>
  <c r="S3337" i="5" a="1"/>
  <c r="S3337" i="5" s="1"/>
  <c r="S3338" i="5" a="1"/>
  <c r="S3338" i="5" s="1"/>
  <c r="S3444" i="5" a="1"/>
  <c r="S3444" i="5" s="1"/>
  <c r="S3339" i="5" a="1"/>
  <c r="S3339" i="5" s="1"/>
  <c r="S3340" i="5" a="1"/>
  <c r="S3340" i="5" s="1"/>
  <c r="S2945" i="5" a="1"/>
  <c r="S2945" i="5" s="1"/>
  <c r="S1960" i="5" a="1"/>
  <c r="S1960" i="5" s="1"/>
  <c r="S1961" i="5" a="1"/>
  <c r="S1961" i="5" s="1"/>
  <c r="S1257" i="5" a="1"/>
  <c r="S1257" i="5" s="1"/>
  <c r="S3317" i="5" a="1"/>
  <c r="S3317" i="5" s="1"/>
  <c r="S3146" i="5" a="1"/>
  <c r="S3146" i="5" s="1"/>
  <c r="S2150" i="5" a="1"/>
  <c r="S2150" i="5" s="1"/>
  <c r="S2556" i="5" a="1"/>
  <c r="S2556" i="5" s="1"/>
  <c r="S2830" i="5" a="1"/>
  <c r="S2830" i="5" s="1"/>
  <c r="S3341" i="5" a="1"/>
  <c r="S3341" i="5" s="1"/>
  <c r="S2935" i="5" a="1"/>
  <c r="S2935" i="5" s="1"/>
  <c r="S3342" i="5" a="1"/>
  <c r="S3342" i="5" s="1"/>
  <c r="S2817" i="5" a="1"/>
  <c r="S2817" i="5" s="1"/>
  <c r="S2497" i="5" a="1"/>
  <c r="S2497" i="5" s="1"/>
  <c r="S3343" i="5" a="1"/>
  <c r="S3343" i="5" s="1"/>
  <c r="S3541" i="5" a="1"/>
  <c r="S3541" i="5" s="1"/>
  <c r="S3380" i="5" a="1"/>
  <c r="S3380" i="5" s="1"/>
  <c r="S3022" i="5" a="1"/>
  <c r="S3022" i="5" s="1"/>
  <c r="S2498" i="5" a="1"/>
  <c r="S2498" i="5" s="1"/>
  <c r="S2878" i="5" a="1"/>
  <c r="S2878" i="5" s="1"/>
  <c r="S3344" i="5" a="1"/>
  <c r="S3344" i="5" s="1"/>
  <c r="S876" i="5" a="1"/>
  <c r="S876" i="5" s="1"/>
  <c r="S2330" i="5" a="1"/>
  <c r="S2330" i="5" s="1"/>
  <c r="S3147" i="5" a="1"/>
  <c r="S3147" i="5" s="1"/>
  <c r="S1182" i="5" a="1"/>
  <c r="S1182" i="5" s="1"/>
  <c r="S3381" i="5" a="1"/>
  <c r="S3381" i="5" s="1"/>
  <c r="S3494" i="5" a="1"/>
  <c r="S3494" i="5" s="1"/>
  <c r="S3382" i="5" a="1"/>
  <c r="S3382" i="5" s="1"/>
  <c r="S3383" i="5" a="1"/>
  <c r="S3383" i="5" s="1"/>
  <c r="S3212" i="5" a="1"/>
  <c r="S3212" i="5" s="1"/>
  <c r="S3283" i="5" a="1"/>
  <c r="S3283" i="5" s="1"/>
  <c r="S3384" i="5" a="1"/>
  <c r="S3384" i="5" s="1"/>
  <c r="S3385" i="5" a="1"/>
  <c r="S3385" i="5" s="1"/>
  <c r="S2482" i="5" a="1"/>
  <c r="S2482" i="5" s="1"/>
  <c r="S3284" i="5" a="1"/>
  <c r="S3284" i="5" s="1"/>
  <c r="S3213" i="5" a="1"/>
  <c r="S3213" i="5" s="1"/>
  <c r="S2818" i="5" a="1"/>
  <c r="S2818" i="5" s="1"/>
  <c r="S3229" i="5" a="1"/>
  <c r="S3229" i="5" s="1"/>
  <c r="S3445" i="5" a="1"/>
  <c r="S3445" i="5" s="1"/>
  <c r="S3386" i="5" a="1"/>
  <c r="S3386" i="5" s="1"/>
  <c r="S3628" i="5" a="1"/>
  <c r="S3628" i="5" s="1"/>
  <c r="S3034" i="5" a="1"/>
  <c r="S3034" i="5" s="1"/>
  <c r="S3387" i="5" a="1"/>
  <c r="S3387" i="5" s="1"/>
  <c r="S3388" i="5" a="1"/>
  <c r="S3388" i="5" s="1"/>
  <c r="S2258" i="5" a="1"/>
  <c r="S2258" i="5" s="1"/>
  <c r="S2259" i="5" a="1"/>
  <c r="S2259" i="5" s="1"/>
  <c r="S3389" i="5" a="1"/>
  <c r="S3389" i="5" s="1"/>
  <c r="S3390" i="5" a="1"/>
  <c r="S3390" i="5" s="1"/>
  <c r="S3391" i="5" a="1"/>
  <c r="S3391" i="5" s="1"/>
  <c r="S3523" i="5" a="1"/>
  <c r="S3523" i="5" s="1"/>
  <c r="S3392" i="5" a="1"/>
  <c r="S3392" i="5" s="1"/>
  <c r="S3393" i="5" a="1"/>
  <c r="S3393" i="5" s="1"/>
  <c r="S3394" i="5" a="1"/>
  <c r="S3394" i="5" s="1"/>
  <c r="S3130" i="5" a="1"/>
  <c r="S3130" i="5" s="1"/>
  <c r="S3395" i="5" a="1"/>
  <c r="S3395" i="5" s="1"/>
  <c r="S3396" i="5" a="1"/>
  <c r="S3396" i="5" s="1"/>
  <c r="S3397" i="5" a="1"/>
  <c r="S3397" i="5" s="1"/>
  <c r="S1727" i="5" a="1"/>
  <c r="S1727" i="5" s="1"/>
  <c r="S3524" i="5" a="1"/>
  <c r="S3524" i="5" s="1"/>
  <c r="S3398" i="5" a="1"/>
  <c r="S3398" i="5" s="1"/>
  <c r="S3047" i="5" a="1"/>
  <c r="S3047" i="5" s="1"/>
  <c r="S3399" i="5" a="1"/>
  <c r="S3399" i="5" s="1"/>
  <c r="S3400" i="5" a="1"/>
  <c r="S3400" i="5" s="1"/>
  <c r="S1769" i="5" a="1"/>
  <c r="S1769" i="5" s="1"/>
  <c r="S2936" i="5" a="1"/>
  <c r="S2936" i="5" s="1"/>
  <c r="S3401" i="5" a="1"/>
  <c r="S3401" i="5" s="1"/>
  <c r="S905" i="5" a="1"/>
  <c r="S905" i="5" s="1"/>
  <c r="S3402" i="5" a="1"/>
  <c r="S3402" i="5" s="1"/>
  <c r="S3403" i="5" a="1"/>
  <c r="S3403" i="5" s="1"/>
  <c r="S3404" i="5" a="1"/>
  <c r="S3404" i="5" s="1"/>
  <c r="S3167" i="5" a="1"/>
  <c r="S3167" i="5" s="1"/>
  <c r="S3405" i="5" a="1"/>
  <c r="S3405" i="5" s="1"/>
  <c r="S3406" i="5" a="1"/>
  <c r="S3406" i="5" s="1"/>
  <c r="S3135" i="5" a="1"/>
  <c r="S3135" i="5" s="1"/>
  <c r="S3308" i="5" a="1"/>
  <c r="S3308" i="5" s="1"/>
  <c r="S3237" i="5" a="1"/>
  <c r="S3237" i="5" s="1"/>
  <c r="S3426" i="5" a="1"/>
  <c r="S3426" i="5" s="1"/>
  <c r="S3407" i="5" a="1"/>
  <c r="S3407" i="5" s="1"/>
  <c r="S3345" i="5" a="1"/>
  <c r="S3345" i="5" s="1"/>
  <c r="S3230" i="5" a="1"/>
  <c r="S3230" i="5" s="1"/>
  <c r="S1155" i="5" a="1"/>
  <c r="S1155" i="5" s="1"/>
  <c r="S3408" i="5" a="1"/>
  <c r="S3408" i="5" s="1"/>
  <c r="S3409" i="5" a="1"/>
  <c r="S3409" i="5" s="1"/>
  <c r="S2873" i="5" a="1"/>
  <c r="S2873" i="5" s="1"/>
  <c r="S3410" i="5" a="1"/>
  <c r="S3410" i="5" s="1"/>
  <c r="S3000" i="5" a="1"/>
  <c r="S3000" i="5" s="1"/>
  <c r="S1485" i="5" a="1"/>
  <c r="S1485" i="5" s="1"/>
  <c r="S3566" i="5" a="1"/>
  <c r="S3566" i="5" s="1"/>
  <c r="S3411" i="5" a="1"/>
  <c r="S3411" i="5" s="1"/>
  <c r="S3127" i="5" a="1"/>
  <c r="S3127" i="5" s="1"/>
  <c r="S2946" i="5" a="1"/>
  <c r="S2946" i="5" s="1"/>
  <c r="S3412" i="5" a="1"/>
  <c r="S3412" i="5" s="1"/>
  <c r="S3413" i="5" a="1"/>
  <c r="S3413" i="5" s="1"/>
  <c r="S2084" i="5" a="1"/>
  <c r="S2084" i="5" s="1"/>
  <c r="S3231" i="5" a="1"/>
  <c r="S3231" i="5" s="1"/>
  <c r="S2669" i="5" a="1"/>
  <c r="S2669" i="5" s="1"/>
  <c r="S2670" i="5" a="1"/>
  <c r="S2670" i="5" s="1"/>
  <c r="S2969" i="5" a="1"/>
  <c r="S2969" i="5" s="1"/>
  <c r="S3674" i="5" a="1"/>
  <c r="S3674" i="5" s="1"/>
  <c r="S3250" i="5" a="1"/>
  <c r="S3250" i="5" s="1"/>
  <c r="S3482" i="5" a="1"/>
  <c r="S3482" i="5" s="1"/>
  <c r="S2844" i="5" a="1"/>
  <c r="S2844" i="5" s="1"/>
  <c r="S3458" i="5" a="1"/>
  <c r="S3458" i="5" s="1"/>
  <c r="S2394" i="5" a="1"/>
  <c r="S2394" i="5" s="1"/>
  <c r="S3459" i="5" a="1"/>
  <c r="S3459" i="5" s="1"/>
  <c r="S3460" i="5" a="1"/>
  <c r="S3460" i="5" s="1"/>
  <c r="S3461" i="5" a="1"/>
  <c r="S3461" i="5" s="1"/>
  <c r="S3462" i="5" a="1"/>
  <c r="S3462" i="5" s="1"/>
  <c r="S3309" i="5" a="1"/>
  <c r="S3309" i="5" s="1"/>
  <c r="S3310" i="5" a="1"/>
  <c r="S3310" i="5" s="1"/>
  <c r="S3225" i="5" a="1"/>
  <c r="S3225" i="5" s="1"/>
  <c r="S3285" i="5" a="1"/>
  <c r="S3285" i="5" s="1"/>
  <c r="S3463" i="5" a="1"/>
  <c r="S3463" i="5" s="1"/>
  <c r="S3446" i="5" a="1"/>
  <c r="S3446" i="5" s="1"/>
  <c r="S2958" i="5" a="1"/>
  <c r="S2958" i="5" s="1"/>
  <c r="S3464" i="5" a="1"/>
  <c r="S3464" i="5" s="1"/>
  <c r="S2706" i="5" a="1"/>
  <c r="S2706" i="5" s="1"/>
  <c r="S2732" i="5" a="1"/>
  <c r="S2732" i="5" s="1"/>
  <c r="S3465" i="5" a="1"/>
  <c r="S3465" i="5" s="1"/>
  <c r="S3466" i="5" a="1"/>
  <c r="S3466" i="5" s="1"/>
  <c r="S3311" i="5" a="1"/>
  <c r="S3311" i="5" s="1"/>
  <c r="S3136" i="5" a="1"/>
  <c r="S3136" i="5" s="1"/>
  <c r="S3467" i="5" a="1"/>
  <c r="S3467" i="5" s="1"/>
  <c r="S3468" i="5" a="1"/>
  <c r="S3468" i="5" s="1"/>
  <c r="S3148" i="5" a="1"/>
  <c r="S3148" i="5" s="1"/>
  <c r="S3362" i="5" a="1"/>
  <c r="S3362" i="5" s="1"/>
  <c r="S3469" i="5" a="1"/>
  <c r="S3469" i="5" s="1"/>
  <c r="S3586" i="5" a="1"/>
  <c r="S3586" i="5" s="1"/>
  <c r="S1993" i="5" a="1"/>
  <c r="S1993" i="5" s="1"/>
  <c r="S3137" i="5" a="1"/>
  <c r="S3137" i="5" s="1"/>
  <c r="S3470" i="5" a="1"/>
  <c r="S3470" i="5" s="1"/>
  <c r="S3471" i="5" a="1"/>
  <c r="S3471" i="5" s="1"/>
  <c r="S3472" i="5" a="1"/>
  <c r="S3472" i="5" s="1"/>
  <c r="S3516" i="5" a="1"/>
  <c r="S3516" i="5" s="1"/>
  <c r="S3473" i="5" a="1"/>
  <c r="S3473" i="5" s="1"/>
  <c r="S2183" i="5" a="1"/>
  <c r="S2183" i="5" s="1"/>
  <c r="S3435" i="5" a="1"/>
  <c r="S3435" i="5" s="1"/>
  <c r="S3020" i="5" a="1"/>
  <c r="S3020" i="5" s="1"/>
  <c r="S3116" i="5" a="1"/>
  <c r="S3116" i="5" s="1"/>
  <c r="S3474" i="5" a="1"/>
  <c r="S3474" i="5" s="1"/>
  <c r="S3542" i="5" a="1"/>
  <c r="S3542" i="5" s="1"/>
  <c r="S3105" i="5" a="1"/>
  <c r="S3105" i="5" s="1"/>
  <c r="S3562" i="5" a="1"/>
  <c r="S3562" i="5" s="1"/>
  <c r="S3436" i="5" a="1"/>
  <c r="S3436" i="5" s="1"/>
  <c r="S2819" i="5" a="1"/>
  <c r="S2819" i="5" s="1"/>
  <c r="S3546" i="5" a="1"/>
  <c r="S3546" i="5" s="1"/>
  <c r="S3495" i="5" a="1"/>
  <c r="S3495" i="5" s="1"/>
  <c r="S2757" i="5" a="1"/>
  <c r="S2757" i="5" s="1"/>
  <c r="S2550" i="5" a="1"/>
  <c r="S2550" i="5" s="1"/>
  <c r="S3318" i="5" a="1"/>
  <c r="S3318" i="5" s="1"/>
  <c r="S3496" i="5" a="1"/>
  <c r="S3496" i="5" s="1"/>
  <c r="S3557" i="5" a="1"/>
  <c r="S3557" i="5" s="1"/>
  <c r="S3497" i="5" a="1"/>
  <c r="S3497" i="5" s="1"/>
  <c r="S3005" i="5" a="1"/>
  <c r="S3005" i="5" s="1"/>
  <c r="S3490" i="5" a="1"/>
  <c r="S3490" i="5" s="1"/>
  <c r="S3498" i="5" a="1"/>
  <c r="S3498" i="5" s="1"/>
  <c r="S3427" i="5" a="1"/>
  <c r="S3427" i="5" s="1"/>
  <c r="S3414" i="5" a="1"/>
  <c r="S3414" i="5" s="1"/>
  <c r="S2742" i="5" a="1"/>
  <c r="S2742" i="5" s="1"/>
  <c r="S3052" i="5" a="1"/>
  <c r="S3052" i="5" s="1"/>
  <c r="S3499" i="5" a="1"/>
  <c r="S3499" i="5" s="1"/>
  <c r="S2569" i="5" a="1"/>
  <c r="S2569" i="5" s="1"/>
  <c r="S3500" i="5" a="1"/>
  <c r="S3500" i="5" s="1"/>
  <c r="S3501" i="5" a="1"/>
  <c r="S3501" i="5" s="1"/>
  <c r="S2950" i="5" a="1"/>
  <c r="S2950" i="5" s="1"/>
  <c r="S3502" i="5" a="1"/>
  <c r="S3502" i="5" s="1"/>
  <c r="S3447" i="5" a="1"/>
  <c r="S3447" i="5" s="1"/>
  <c r="S3503" i="5" a="1"/>
  <c r="S3503" i="5" s="1"/>
  <c r="S3504" i="5" a="1"/>
  <c r="S3504" i="5" s="1"/>
  <c r="S2688" i="5" a="1"/>
  <c r="S2688" i="5" s="1"/>
  <c r="S3035" i="5" a="1"/>
  <c r="S3035" i="5" s="1"/>
  <c r="S3505" i="5" a="1"/>
  <c r="S3505" i="5" s="1"/>
  <c r="S3346" i="5" a="1"/>
  <c r="S3346" i="5" s="1"/>
  <c r="S3117" i="5" a="1"/>
  <c r="S3117" i="5" s="1"/>
  <c r="S2937" i="5" a="1"/>
  <c r="S2937" i="5" s="1"/>
  <c r="S2737" i="5" a="1"/>
  <c r="S2737" i="5" s="1"/>
  <c r="S3006" i="5" a="1"/>
  <c r="S3006" i="5" s="1"/>
  <c r="S3518" i="5" a="1"/>
  <c r="S3518" i="5" s="1"/>
  <c r="S3506" i="5" a="1"/>
  <c r="S3506" i="5" s="1"/>
  <c r="S3507" i="5" a="1"/>
  <c r="S3507" i="5" s="1"/>
  <c r="S3508" i="5" a="1"/>
  <c r="S3508" i="5" s="1"/>
  <c r="S3048" i="5" a="1"/>
  <c r="S3048" i="5" s="1"/>
  <c r="S3428" i="5" a="1"/>
  <c r="S3428" i="5" s="1"/>
  <c r="S3093" i="5" a="1"/>
  <c r="S3093" i="5" s="1"/>
  <c r="S3509" i="5" a="1"/>
  <c r="S3509" i="5" s="1"/>
  <c r="S3510" i="5" a="1"/>
  <c r="S3510" i="5" s="1"/>
  <c r="S3538" i="5" a="1"/>
  <c r="S3538" i="5" s="1"/>
  <c r="S1595" i="5" a="1"/>
  <c r="S1595" i="5" s="1"/>
  <c r="S3511" i="5" a="1"/>
  <c r="S3511" i="5" s="1"/>
  <c r="S1887" i="5" a="1"/>
  <c r="S1887" i="5" s="1"/>
  <c r="S3415" i="5" a="1"/>
  <c r="S3415" i="5" s="1"/>
  <c r="S3286" i="5" a="1"/>
  <c r="S3286" i="5" s="1"/>
  <c r="S2162" i="5" a="1"/>
  <c r="S2162" i="5" s="1"/>
  <c r="S3512" i="5" a="1"/>
  <c r="S3512" i="5" s="1"/>
  <c r="S3580" i="5" a="1"/>
  <c r="S3580" i="5" s="1"/>
  <c r="S3416" i="5" a="1"/>
  <c r="S3416" i="5" s="1"/>
  <c r="S2659" i="5" a="1"/>
  <c r="S2659" i="5" s="1"/>
  <c r="S2176" i="5" a="1"/>
  <c r="S2176" i="5" s="1"/>
  <c r="S3525" i="5" a="1"/>
  <c r="S3525" i="5" s="1"/>
  <c r="S3287" i="5" a="1"/>
  <c r="S3287" i="5" s="1"/>
  <c r="S3312" i="5" a="1"/>
  <c r="S3312" i="5" s="1"/>
  <c r="S3313" i="5" a="1"/>
  <c r="S3313" i="5" s="1"/>
  <c r="S3526" i="5" a="1"/>
  <c r="S3526" i="5" s="1"/>
  <c r="S3519" i="5" a="1"/>
  <c r="S3519" i="5" s="1"/>
  <c r="S2758" i="5" a="1"/>
  <c r="S2758" i="5" s="1"/>
  <c r="S3527" i="5" a="1"/>
  <c r="S3527" i="5" s="1"/>
  <c r="S3528" i="5" a="1"/>
  <c r="S3528" i="5" s="1"/>
  <c r="S3475" i="5" a="1"/>
  <c r="S3475" i="5" s="1"/>
  <c r="S3157" i="5" a="1"/>
  <c r="S3157" i="5" s="1"/>
  <c r="S3588" i="5" a="1"/>
  <c r="S3588" i="5" s="1"/>
  <c r="S3529" i="5" a="1"/>
  <c r="S3529" i="5" s="1"/>
  <c r="S3158" i="5" a="1"/>
  <c r="S3158" i="5" s="1"/>
  <c r="S3168" i="5" a="1"/>
  <c r="S3168" i="5" s="1"/>
  <c r="S2868" i="5" a="1"/>
  <c r="S2868" i="5" s="1"/>
  <c r="S2400" i="5" a="1"/>
  <c r="S2400" i="5" s="1"/>
  <c r="S2413" i="5" a="1"/>
  <c r="S2413" i="5" s="1"/>
  <c r="S1586" i="5" a="1"/>
  <c r="S1586" i="5" s="1"/>
  <c r="S2395" i="5" a="1"/>
  <c r="S2395" i="5" s="1"/>
  <c r="S2423" i="5" a="1"/>
  <c r="S2423" i="5" s="1"/>
  <c r="S3530" i="5" a="1"/>
  <c r="S3530" i="5" s="1"/>
  <c r="S3531" i="5" a="1"/>
  <c r="S3531" i="5" s="1"/>
  <c r="S2578" i="5" a="1"/>
  <c r="S2578" i="5" s="1"/>
  <c r="S2524" i="5" a="1"/>
  <c r="S2524" i="5" s="1"/>
  <c r="S3118" i="5" a="1"/>
  <c r="S3118" i="5" s="1"/>
  <c r="S2483" i="5" a="1"/>
  <c r="S2483" i="5" s="1"/>
  <c r="S3543" i="5" a="1"/>
  <c r="S3543" i="5" s="1"/>
  <c r="S3513" i="5" a="1"/>
  <c r="S3513" i="5" s="1"/>
  <c r="S3448" i="5" a="1"/>
  <c r="S3448" i="5" s="1"/>
  <c r="S3517" i="5" a="1"/>
  <c r="S3517" i="5" s="1"/>
  <c r="S3086" i="5" a="1"/>
  <c r="S3086" i="5" s="1"/>
  <c r="S2102" i="5" a="1"/>
  <c r="S2102" i="5" s="1"/>
  <c r="S3053" i="5" a="1"/>
  <c r="S3053" i="5" s="1"/>
  <c r="S3244" i="5" a="1"/>
  <c r="S3244" i="5" s="1"/>
  <c r="S3547" i="5" a="1"/>
  <c r="S3547" i="5" s="1"/>
  <c r="S3548" i="5" a="1"/>
  <c r="S3548" i="5" s="1"/>
  <c r="S3549" i="5" a="1"/>
  <c r="S3549" i="5" s="1"/>
  <c r="S2249" i="5" a="1"/>
  <c r="S2249" i="5" s="1"/>
  <c r="S3550" i="5" a="1"/>
  <c r="S3550" i="5" s="1"/>
  <c r="S3417" i="5" a="1"/>
  <c r="S3417" i="5" s="1"/>
  <c r="S3544" i="5" a="1"/>
  <c r="S3544" i="5" s="1"/>
  <c r="S3551" i="5" a="1"/>
  <c r="S3551" i="5" s="1"/>
  <c r="S3449" i="5" a="1"/>
  <c r="S3449" i="5" s="1"/>
  <c r="S3552" i="5" a="1"/>
  <c r="S3552" i="5" s="1"/>
  <c r="S3553" i="5" a="1"/>
  <c r="S3553" i="5" s="1"/>
  <c r="S2879" i="5" a="1"/>
  <c r="S2879" i="5" s="1"/>
  <c r="S2396" i="5" a="1"/>
  <c r="S2396" i="5" s="1"/>
  <c r="S2938" i="5" a="1"/>
  <c r="S2938" i="5" s="1"/>
  <c r="S2195" i="5" a="1"/>
  <c r="S2195" i="5" s="1"/>
  <c r="S3554" i="5" a="1"/>
  <c r="S3554" i="5" s="1"/>
  <c r="S1969" i="5" a="1"/>
  <c r="S1969" i="5" s="1"/>
  <c r="S3106" i="5" a="1"/>
  <c r="S3106" i="5" s="1"/>
  <c r="S3149" i="5" a="1"/>
  <c r="S3149" i="5" s="1"/>
  <c r="S1366" i="5" a="1"/>
  <c r="S1366" i="5" s="1"/>
  <c r="S3162" i="5" a="1"/>
  <c r="S3162" i="5" s="1"/>
  <c r="S3138" i="5" a="1"/>
  <c r="S3138" i="5" s="1"/>
  <c r="S2271" i="5" a="1"/>
  <c r="S2271" i="5" s="1"/>
  <c r="S2536" i="5" a="1"/>
  <c r="S2536" i="5" s="1"/>
  <c r="S2557" i="5" a="1"/>
  <c r="S2557" i="5" s="1"/>
  <c r="S3238" i="5" a="1"/>
  <c r="S3238" i="5" s="1"/>
  <c r="S2707" i="5" a="1"/>
  <c r="S2707" i="5" s="1"/>
  <c r="S2759" i="5" a="1"/>
  <c r="S2759" i="5" s="1"/>
  <c r="S3563" i="5" a="1"/>
  <c r="S3563" i="5" s="1"/>
  <c r="S3581" i="5" a="1"/>
  <c r="S3581" i="5" s="1"/>
  <c r="S2770" i="5" a="1"/>
  <c r="S2770" i="5" s="1"/>
  <c r="S3485" i="5" a="1"/>
  <c r="S3485" i="5" s="1"/>
  <c r="S3486" i="5" a="1"/>
  <c r="S3486" i="5" s="1"/>
  <c r="S3567" i="5" a="1"/>
  <c r="S3567" i="5" s="1"/>
  <c r="S3288" i="5" a="1"/>
  <c r="S3288" i="5" s="1"/>
  <c r="S3568" i="5" a="1"/>
  <c r="S3568" i="5" s="1"/>
  <c r="S3569" i="5" a="1"/>
  <c r="S3569" i="5" s="1"/>
  <c r="S3570" i="5" a="1"/>
  <c r="S3570" i="5" s="1"/>
  <c r="S3163" i="5" a="1"/>
  <c r="S3163" i="5" s="1"/>
  <c r="S3571" i="5" a="1"/>
  <c r="S3571" i="5" s="1"/>
  <c r="S3572" i="5" a="1"/>
  <c r="S3572" i="5" s="1"/>
  <c r="S3488" i="5" a="1"/>
  <c r="S3488" i="5" s="1"/>
  <c r="S2579" i="5" a="1"/>
  <c r="S2579" i="5" s="1"/>
  <c r="S3573" i="5" a="1"/>
  <c r="S3573" i="5" s="1"/>
  <c r="S3574" i="5" a="1"/>
  <c r="S3574" i="5" s="1"/>
  <c r="S3289" i="5" a="1"/>
  <c r="S3289" i="5" s="1"/>
  <c r="S2820" i="5" a="1"/>
  <c r="S2820" i="5" s="1"/>
  <c r="S2874" i="5" a="1"/>
  <c r="S2874" i="5" s="1"/>
  <c r="S2725" i="5" a="1"/>
  <c r="S2725" i="5" s="1"/>
  <c r="S2671" i="5" a="1"/>
  <c r="S2671" i="5" s="1"/>
  <c r="S3575" i="5" a="1"/>
  <c r="S3575" i="5" s="1"/>
  <c r="S3576" i="5" a="1"/>
  <c r="S3576" i="5" s="1"/>
  <c r="S2308" i="5" a="1"/>
  <c r="S2308" i="5" s="1"/>
  <c r="S3577" i="5" a="1"/>
  <c r="S3577" i="5" s="1"/>
  <c r="S1905" i="5" a="1"/>
  <c r="S1905" i="5" s="1"/>
  <c r="S2103" i="5" a="1"/>
  <c r="S2103" i="5" s="1"/>
  <c r="S3239" i="5" a="1"/>
  <c r="S3239" i="5" s="1"/>
  <c r="S2115" i="5" a="1"/>
  <c r="S2115" i="5" s="1"/>
  <c r="S3582" i="5" a="1"/>
  <c r="S3582" i="5" s="1"/>
  <c r="S3589" i="5" a="1"/>
  <c r="S3589" i="5" s="1"/>
  <c r="S3532" i="5" a="1"/>
  <c r="S3532" i="5" s="1"/>
  <c r="S3555" i="5" a="1"/>
  <c r="S3555" i="5" s="1"/>
  <c r="S3514" i="5" a="1"/>
  <c r="S3514" i="5" s="1"/>
  <c r="S3590" i="5" a="1"/>
  <c r="S3590" i="5" s="1"/>
  <c r="S3610" i="5" a="1"/>
  <c r="S3610" i="5" s="1"/>
  <c r="S1620" i="5" a="1"/>
  <c r="S1620" i="5" s="1"/>
  <c r="S3591" i="5" a="1"/>
  <c r="S3591" i="5" s="1"/>
  <c r="S3592" i="5" a="1"/>
  <c r="S3592" i="5" s="1"/>
  <c r="S3593" i="5" a="1"/>
  <c r="S3593" i="5" s="1"/>
  <c r="S3594" i="5" a="1"/>
  <c r="S3594" i="5" s="1"/>
  <c r="S3347" i="5" a="1"/>
  <c r="S3347" i="5" s="1"/>
  <c r="S3455" i="5" a="1"/>
  <c r="S3455" i="5" s="1"/>
  <c r="S3595" i="5" a="1"/>
  <c r="S3595" i="5" s="1"/>
  <c r="S3348" i="5" a="1"/>
  <c r="S3348" i="5" s="1"/>
  <c r="S3533" i="5" a="1"/>
  <c r="S3533" i="5" s="1"/>
  <c r="S3372" i="5" a="1"/>
  <c r="S3372" i="5" s="1"/>
  <c r="S3596" i="5" a="1"/>
  <c r="S3596" i="5" s="1"/>
  <c r="S2484" i="5" a="1"/>
  <c r="S2484" i="5" s="1"/>
  <c r="S2676" i="5" a="1"/>
  <c r="S2676" i="5" s="1"/>
  <c r="S3564" i="5" a="1"/>
  <c r="S3564" i="5" s="1"/>
  <c r="S3478" i="5" a="1"/>
  <c r="S3478" i="5" s="1"/>
  <c r="S3150" i="5" a="1"/>
  <c r="S3150" i="5" s="1"/>
  <c r="S3363" i="5" a="1"/>
  <c r="S3363" i="5" s="1"/>
  <c r="S3119" i="5" a="1"/>
  <c r="S3119" i="5" s="1"/>
  <c r="S3558" i="5" a="1"/>
  <c r="S3558" i="5" s="1"/>
  <c r="S3534" i="5" a="1"/>
  <c r="S3534" i="5" s="1"/>
  <c r="S3479" i="5" a="1"/>
  <c r="S3479" i="5" s="1"/>
  <c r="S3094" i="5" a="1"/>
  <c r="S3094" i="5" s="1"/>
  <c r="S3598" i="5" a="1"/>
  <c r="S3598" i="5" s="1"/>
  <c r="S3599" i="5" a="1"/>
  <c r="S3599" i="5" s="1"/>
  <c r="S3600" i="5" a="1"/>
  <c r="S3600" i="5" s="1"/>
  <c r="S3450" i="5" a="1"/>
  <c r="S3450" i="5" s="1"/>
  <c r="S3630" i="5" a="1"/>
  <c r="S3630" i="5" s="1"/>
  <c r="S3692" i="5" a="1"/>
  <c r="S3692" i="5" s="1"/>
  <c r="S3437" i="5" a="1"/>
  <c r="S3437" i="5" s="1"/>
  <c r="S3601" i="5" a="1"/>
  <c r="S3601" i="5" s="1"/>
  <c r="S2537" i="5" a="1"/>
  <c r="S2537" i="5" s="1"/>
  <c r="S3602" i="5" a="1"/>
  <c r="S3602" i="5" s="1"/>
  <c r="S3603" i="5" a="1"/>
  <c r="S3603" i="5" s="1"/>
  <c r="S3604" i="5" a="1"/>
  <c r="S3604" i="5" s="1"/>
  <c r="S3605" i="5" a="1"/>
  <c r="S3605" i="5" s="1"/>
  <c r="S3606" i="5" a="1"/>
  <c r="S3606" i="5" s="1"/>
  <c r="S3214" i="5" a="1"/>
  <c r="S3214" i="5" s="1"/>
  <c r="S3607" i="5" a="1"/>
  <c r="S3607" i="5" s="1"/>
  <c r="S3608" i="5" a="1"/>
  <c r="S3608" i="5" s="1"/>
  <c r="S1931" i="5" a="1"/>
  <c r="S1931" i="5" s="1"/>
  <c r="S3290" i="5" a="1"/>
  <c r="S3290" i="5" s="1"/>
  <c r="S3418" i="5" a="1"/>
  <c r="S3418" i="5" s="1"/>
  <c r="S2525" i="5" a="1"/>
  <c r="S2525" i="5" s="1"/>
  <c r="S3613" i="5" a="1"/>
  <c r="S3613" i="5" s="1"/>
  <c r="S3364" i="5" a="1"/>
  <c r="S3364" i="5" s="1"/>
  <c r="S3614" i="5" a="1"/>
  <c r="S3614" i="5" s="1"/>
  <c r="S2580" i="5" a="1"/>
  <c r="S2580" i="5" s="1"/>
  <c r="S3615" i="5" a="1"/>
  <c r="S3615" i="5" s="1"/>
  <c r="S3616" i="5" a="1"/>
  <c r="S3616" i="5" s="1"/>
  <c r="S3349" i="5" a="1"/>
  <c r="S3349" i="5" s="1"/>
  <c r="S3222" i="5" a="1"/>
  <c r="S3222" i="5" s="1"/>
  <c r="S2939" i="5" a="1"/>
  <c r="S2939" i="5" s="1"/>
  <c r="S3451" i="5" a="1"/>
  <c r="S3451" i="5" s="1"/>
  <c r="S3291" i="5" a="1"/>
  <c r="S3291" i="5" s="1"/>
  <c r="S2506" i="5" a="1"/>
  <c r="S2506" i="5" s="1"/>
  <c r="S3617" i="5" a="1"/>
  <c r="S3617" i="5" s="1"/>
  <c r="S3159" i="5" a="1"/>
  <c r="S3159" i="5" s="1"/>
  <c r="S3618" i="5" a="1"/>
  <c r="S3618" i="5" s="1"/>
  <c r="S3515" i="5" a="1"/>
  <c r="S3515" i="5" s="1"/>
  <c r="S3036" i="5" a="1"/>
  <c r="S3036" i="5" s="1"/>
  <c r="S3123" i="5" a="1"/>
  <c r="S3123" i="5" s="1"/>
  <c r="S3621" i="5" a="1"/>
  <c r="S3621" i="5" s="1"/>
  <c r="S3012" i="5" a="1"/>
  <c r="S3012" i="5" s="1"/>
  <c r="S3583" i="5" a="1"/>
  <c r="S3583" i="5" s="1"/>
  <c r="S3611" i="5" a="1"/>
  <c r="S3611" i="5" s="1"/>
  <c r="S3240" i="5" a="1"/>
  <c r="S3240" i="5" s="1"/>
  <c r="S3535" i="5" a="1"/>
  <c r="S3535" i="5" s="1"/>
  <c r="S3559" i="5" a="1"/>
  <c r="S3559" i="5" s="1"/>
  <c r="S3622" i="5" a="1"/>
  <c r="S3622" i="5" s="1"/>
  <c r="S3623" i="5" a="1"/>
  <c r="S3623" i="5" s="1"/>
  <c r="S3624" i="5" a="1"/>
  <c r="S3624" i="5" s="1"/>
  <c r="S3597" i="5" a="1"/>
  <c r="S3597" i="5" s="1"/>
  <c r="S2959" i="5" a="1"/>
  <c r="S2959" i="5" s="1"/>
  <c r="S3625" i="5" a="1"/>
  <c r="S3625" i="5" s="1"/>
  <c r="S2869" i="5" a="1"/>
  <c r="S2869" i="5" s="1"/>
  <c r="S3001" i="5" a="1"/>
  <c r="S3001" i="5" s="1"/>
  <c r="S3626" i="5" a="1"/>
  <c r="S3626" i="5" s="1"/>
  <c r="S3355" i="5" a="1"/>
  <c r="S3355" i="5" s="1"/>
  <c r="S3365" i="5" a="1"/>
  <c r="S3365" i="5" s="1"/>
  <c r="S2513" i="5" a="1"/>
  <c r="S2513" i="5" s="1"/>
  <c r="S3315" i="5" a="1"/>
  <c r="S3315" i="5" s="1"/>
  <c r="S3631" i="5" a="1"/>
  <c r="S3631" i="5" s="1"/>
  <c r="S3632" i="5" a="1"/>
  <c r="S3632" i="5" s="1"/>
  <c r="S3350" i="5" a="1"/>
  <c r="S3350" i="5" s="1"/>
  <c r="S3633" i="5" a="1"/>
  <c r="S3633" i="5" s="1"/>
  <c r="S3438" i="5" a="1"/>
  <c r="S3438" i="5" s="1"/>
  <c r="S3223" i="5" a="1"/>
  <c r="S3223" i="5" s="1"/>
  <c r="S3483" i="5" a="1"/>
  <c r="S3483" i="5" s="1"/>
  <c r="S3578" i="5" a="1"/>
  <c r="S3578" i="5" s="1"/>
  <c r="S3634" i="5" a="1"/>
  <c r="S3634" i="5" s="1"/>
  <c r="S3635" i="5" a="1"/>
  <c r="S3635" i="5" s="1"/>
  <c r="S3169" i="5" a="1"/>
  <c r="S3169" i="5" s="1"/>
  <c r="S3356" i="5" a="1"/>
  <c r="S3356" i="5" s="1"/>
  <c r="S2870" i="5" a="1"/>
  <c r="S2870" i="5" s="1"/>
  <c r="S3095" i="5" a="1"/>
  <c r="S3095" i="5" s="1"/>
  <c r="S3491" i="5" a="1"/>
  <c r="S3491" i="5" s="1"/>
  <c r="S3357" i="5" a="1"/>
  <c r="S3357" i="5" s="1"/>
  <c r="S3637" i="5" a="1"/>
  <c r="S3637" i="5" s="1"/>
  <c r="S3638" i="5" a="1"/>
  <c r="S3638" i="5" s="1"/>
  <c r="S3295" i="5" a="1"/>
  <c r="S3295" i="5" s="1"/>
  <c r="S2760" i="5" a="1"/>
  <c r="S2760" i="5" s="1"/>
  <c r="S3419" i="5" a="1"/>
  <c r="S3419" i="5" s="1"/>
  <c r="S3639" i="5" a="1"/>
  <c r="S3639" i="5" s="1"/>
  <c r="S3456" i="5" a="1"/>
  <c r="S3456" i="5" s="1"/>
  <c r="S2960" i="5" a="1"/>
  <c r="S2960" i="5" s="1"/>
  <c r="S3037" i="5" a="1"/>
  <c r="S3037" i="5" s="1"/>
  <c r="S2947" i="5" a="1"/>
  <c r="S2947" i="5" s="1"/>
  <c r="S3641" i="5" a="1"/>
  <c r="S3641" i="5" s="1"/>
  <c r="S3107" i="5" a="1"/>
  <c r="S3107" i="5" s="1"/>
  <c r="S3584" i="5" a="1"/>
  <c r="S3584" i="5" s="1"/>
  <c r="S3539" i="5" a="1"/>
  <c r="S3539" i="5" s="1"/>
  <c r="S3642" i="5" a="1"/>
  <c r="S3642" i="5" s="1"/>
  <c r="S3096" i="5" a="1"/>
  <c r="S3096" i="5" s="1"/>
  <c r="S3643" i="5" a="1"/>
  <c r="S3643" i="5" s="1"/>
  <c r="S3644" i="5" a="1"/>
  <c r="S3644" i="5" s="1"/>
  <c r="S3645" i="5" a="1"/>
  <c r="S3645" i="5" s="1"/>
  <c r="S3646" i="5" a="1"/>
  <c r="S3646" i="5" s="1"/>
  <c r="S3647" i="5" a="1"/>
  <c r="S3647" i="5" s="1"/>
  <c r="S3648" i="5" a="1"/>
  <c r="S3648" i="5" s="1"/>
  <c r="S3649" i="5" a="1"/>
  <c r="S3649" i="5" s="1"/>
  <c r="S3650" i="5" a="1"/>
  <c r="S3650" i="5" s="1"/>
  <c r="S3651" i="5" a="1"/>
  <c r="S3651" i="5" s="1"/>
  <c r="S3652" i="5" a="1"/>
  <c r="S3652" i="5" s="1"/>
  <c r="S3653" i="5" a="1"/>
  <c r="S3653" i="5" s="1"/>
  <c r="S3654" i="5" a="1"/>
  <c r="S3654" i="5" s="1"/>
  <c r="S3656" i="5" a="1"/>
  <c r="S3656" i="5" s="1"/>
  <c r="S3657" i="5" a="1"/>
  <c r="S3657" i="5" s="1"/>
  <c r="S3658" i="5" a="1"/>
  <c r="S3658" i="5" s="1"/>
  <c r="S3636" i="5" a="1"/>
  <c r="S3636" i="5" s="1"/>
  <c r="S3251" i="5" a="1"/>
  <c r="S3251" i="5" s="1"/>
  <c r="S3659" i="5" a="1"/>
  <c r="S3659" i="5" s="1"/>
  <c r="S3660" i="5" a="1"/>
  <c r="S3660" i="5" s="1"/>
  <c r="S3661" i="5" a="1"/>
  <c r="S3661" i="5" s="1"/>
  <c r="S3662" i="5" a="1"/>
  <c r="S3662" i="5" s="1"/>
  <c r="S3663" i="5" a="1"/>
  <c r="S3663" i="5" s="1"/>
  <c r="S3664" i="5" a="1"/>
  <c r="S3664" i="5" s="1"/>
  <c r="S3015" i="5" a="1"/>
  <c r="S3015" i="5" s="1"/>
  <c r="S3665" i="5" a="1"/>
  <c r="S3665" i="5" s="1"/>
  <c r="S3666" i="5" a="1"/>
  <c r="S3666" i="5" s="1"/>
  <c r="S3667" i="5" a="1"/>
  <c r="S3667" i="5" s="1"/>
  <c r="S3668" i="5" a="1"/>
  <c r="S3668" i="5" s="1"/>
  <c r="S3669" i="5" a="1"/>
  <c r="S3669" i="5" s="1"/>
  <c r="S3670" i="5" a="1"/>
  <c r="S3670" i="5" s="1"/>
  <c r="S3671" i="5" a="1"/>
  <c r="S3671" i="5" s="1"/>
  <c r="S3672" i="5" a="1"/>
  <c r="S3672" i="5" s="1"/>
  <c r="S2967" i="5" a="1"/>
  <c r="S2967" i="5" s="1"/>
  <c r="S3429" i="5" a="1"/>
  <c r="S3429" i="5" s="1"/>
  <c r="S3673" i="5" a="1"/>
  <c r="S3673" i="5" s="1"/>
  <c r="S3705" i="5" a="1"/>
  <c r="S3705" i="5" s="1"/>
  <c r="S3292" i="5" a="1"/>
  <c r="S3292" i="5" s="1"/>
  <c r="S3545" i="5" a="1"/>
  <c r="S3545" i="5" s="1"/>
  <c r="S3612" i="5" a="1"/>
  <c r="S3612" i="5" s="1"/>
  <c r="S3439" i="5" a="1"/>
  <c r="S3439" i="5" s="1"/>
  <c r="S2303" i="5" a="1"/>
  <c r="S2303" i="5" s="1"/>
  <c r="S3245" i="5" a="1"/>
  <c r="S3245" i="5" s="1"/>
  <c r="S3108" i="5" a="1"/>
  <c r="S3108" i="5" s="1"/>
  <c r="S3676" i="5" a="1"/>
  <c r="S3676" i="5" s="1"/>
  <c r="S3677" i="5" a="1"/>
  <c r="S3677" i="5" s="1"/>
  <c r="S3678" i="5" a="1"/>
  <c r="S3678" i="5" s="1"/>
  <c r="S797" i="5" a="1"/>
  <c r="S797" i="5" s="1"/>
  <c r="S3679" i="5" a="1"/>
  <c r="S3679" i="5" s="1"/>
  <c r="S3680" i="5" a="1"/>
  <c r="S3680" i="5" s="1"/>
  <c r="S3565" i="5" a="1"/>
  <c r="S3565" i="5" s="1"/>
  <c r="S3681" i="5" a="1"/>
  <c r="S3681" i="5" s="1"/>
  <c r="S3685" i="5" a="1"/>
  <c r="S3685" i="5" s="1"/>
  <c r="S3717" i="5" a="1"/>
  <c r="S3717" i="5" s="1"/>
  <c r="S3215" i="5" a="1"/>
  <c r="S3215" i="5" s="1"/>
  <c r="S3686" i="5" a="1"/>
  <c r="S3686" i="5" s="1"/>
  <c r="S3687" i="5" a="1"/>
  <c r="S3687" i="5" s="1"/>
  <c r="S3688" i="5" a="1"/>
  <c r="S3688" i="5" s="1"/>
  <c r="S3109" i="5" a="1"/>
  <c r="S3109" i="5" s="1"/>
  <c r="S3689" i="5" a="1"/>
  <c r="S3689" i="5" s="1"/>
  <c r="S3690" i="5" a="1"/>
  <c r="S3690" i="5" s="1"/>
  <c r="S3691" i="5" a="1"/>
  <c r="S3691" i="5" s="1"/>
  <c r="S3049" i="5" a="1"/>
  <c r="S3049" i="5" s="1"/>
  <c r="S3536" i="5" a="1"/>
  <c r="S3536" i="5" s="1"/>
  <c r="S3693" i="5" a="1"/>
  <c r="S3693" i="5" s="1"/>
  <c r="S3694" i="5" a="1"/>
  <c r="S3694" i="5" s="1"/>
  <c r="S3695" i="5" a="1"/>
  <c r="S3695" i="5" s="1"/>
  <c r="S3696" i="5" a="1"/>
  <c r="S3696" i="5" s="1"/>
  <c r="S3697" i="5" a="1"/>
  <c r="S3697" i="5" s="1"/>
  <c r="S3698" i="5" a="1"/>
  <c r="S3698" i="5" s="1"/>
  <c r="S3620" i="5" a="1"/>
  <c r="S3620" i="5" s="1"/>
  <c r="S3699" i="5" a="1"/>
  <c r="S3699" i="5" s="1"/>
  <c r="S3701" i="5" a="1"/>
  <c r="S3701" i="5" s="1"/>
  <c r="S3702" i="5" a="1"/>
  <c r="S3702" i="5" s="1"/>
  <c r="S3703" i="5" a="1"/>
  <c r="S3703" i="5" s="1"/>
  <c r="S3704" i="5" a="1"/>
  <c r="S3704" i="5" s="1"/>
  <c r="S3706" i="5" a="1"/>
  <c r="S3706" i="5" s="1"/>
  <c r="S3707" i="5" a="1"/>
  <c r="S3707" i="5" s="1"/>
  <c r="S1779" i="5" a="1"/>
  <c r="S1779" i="5" s="1"/>
  <c r="S3710" i="5" a="1"/>
  <c r="S3710" i="5" s="1"/>
  <c r="S3708" i="5" a="1"/>
  <c r="S3708" i="5" s="1"/>
  <c r="S3711" i="5" a="1"/>
  <c r="S3711" i="5" s="1"/>
  <c r="S3712" i="5" a="1"/>
  <c r="S3712" i="5" s="1"/>
  <c r="S3713" i="5" a="1"/>
  <c r="S3713" i="5" s="1"/>
  <c r="S3714" i="5" a="1"/>
  <c r="S3714" i="5" s="1"/>
  <c r="S3587" i="5" a="1"/>
  <c r="S3587" i="5" s="1"/>
  <c r="S3715" i="5" a="1"/>
  <c r="S3715" i="5" s="1"/>
  <c r="S3718" i="5" a="1"/>
  <c r="S3718" i="5" s="1"/>
  <c r="S3716" i="5" a="1"/>
  <c r="S3716" i="5" s="1"/>
  <c r="S3423" i="5" a="1"/>
  <c r="S3423" i="5" s="1"/>
  <c r="S3683" i="5" a="1"/>
  <c r="S3683" i="5" s="1"/>
  <c r="S3721" i="5" a="1"/>
  <c r="S3721" i="5" s="1"/>
  <c r="S2641" i="5" a="1"/>
  <c r="S2641" i="5" s="1"/>
  <c r="S3719" i="5" a="1"/>
  <c r="S3719" i="5" s="1"/>
  <c r="S3722" i="5" a="1"/>
  <c r="S3722" i="5" s="1"/>
  <c r="S3709" i="5" a="1"/>
  <c r="S3709" i="5" s="1"/>
  <c r="S3675" i="5" a="1"/>
  <c r="S3675" i="5" s="1"/>
  <c r="S3655" i="5" a="1"/>
  <c r="S3655" i="5" s="1"/>
  <c r="S3629" i="5" a="1"/>
  <c r="S3629" i="5" s="1"/>
  <c r="S3723" i="5" a="1"/>
  <c r="S3723" i="5" s="1"/>
  <c r="S3700" i="5" a="1"/>
  <c r="S3700" i="5" s="1"/>
  <c r="S3720" i="5" a="1"/>
  <c r="S3720" i="5" s="1"/>
  <c r="S3684" i="5" a="1"/>
  <c r="S3684" i="5" s="1"/>
  <c r="S3370" i="5" a="1"/>
  <c r="S3370" i="5" s="1"/>
  <c r="S65" i="5" a="1"/>
  <c r="S65" i="5" s="1"/>
  <c r="W27" i="4" a="1"/>
  <c r="W27" i="4" s="1"/>
  <c r="W5" i="4" a="1"/>
  <c r="W5" i="4" s="1"/>
  <c r="W4" i="4" a="1"/>
  <c r="W4" i="4" s="1"/>
  <c r="W9" i="4" a="1"/>
  <c r="W9" i="4" s="1"/>
  <c r="W2" i="4" a="1"/>
  <c r="W2" i="4" s="1"/>
  <c r="W12" i="4" a="1"/>
  <c r="W12" i="4" s="1"/>
  <c r="W17" i="4" a="1"/>
  <c r="W17" i="4" s="1"/>
  <c r="W3" i="4" a="1"/>
  <c r="W3" i="4" s="1"/>
  <c r="W23" i="4" a="1"/>
  <c r="W23" i="4" s="1"/>
  <c r="W8" i="4" a="1"/>
  <c r="W8" i="4" s="1"/>
  <c r="W6" i="4" a="1"/>
  <c r="W6" i="4" s="1"/>
  <c r="W14" i="4" a="1"/>
  <c r="W14" i="4" s="1"/>
  <c r="W22" i="4" a="1"/>
  <c r="W22" i="4" s="1"/>
  <c r="W7" i="4" a="1"/>
  <c r="W7" i="4" s="1"/>
  <c r="W11" i="4" a="1"/>
  <c r="W11" i="4" s="1"/>
  <c r="W18" i="4" a="1"/>
  <c r="W18" i="4" s="1"/>
  <c r="W10" i="4" a="1"/>
  <c r="W10" i="4" s="1"/>
  <c r="W13" i="4" a="1"/>
  <c r="W13" i="4" s="1"/>
  <c r="W19" i="4" a="1"/>
  <c r="W19" i="4" s="1"/>
  <c r="W28" i="4" a="1"/>
  <c r="W28" i="4" s="1"/>
  <c r="W15" i="4" a="1"/>
  <c r="W15" i="4" s="1"/>
  <c r="W16" i="4" a="1"/>
  <c r="W16" i="4" s="1"/>
  <c r="W20" i="4" a="1"/>
  <c r="W20" i="4" s="1"/>
  <c r="W21" i="4" a="1"/>
  <c r="W21" i="4" s="1"/>
  <c r="W24" i="4" a="1"/>
  <c r="W24" i="4" s="1"/>
  <c r="W25" i="4" a="1"/>
  <c r="W25" i="4" s="1"/>
  <c r="W30" i="4" a="1"/>
  <c r="W30" i="4" s="1"/>
  <c r="W26" i="4" a="1"/>
  <c r="W26" i="4" s="1"/>
  <c r="W29" i="4" a="1"/>
  <c r="W29" i="4" s="1"/>
  <c r="W32" i="4" a="1"/>
  <c r="W32" i="4" s="1"/>
  <c r="W33" i="4" a="1"/>
  <c r="W33" i="4" s="1"/>
  <c r="W34" i="4" a="1"/>
  <c r="W34" i="4" s="1"/>
  <c r="W31" i="4" a="1"/>
  <c r="W31" i="4" s="1"/>
  <c r="V31" i="4" a="1"/>
  <c r="V31" i="4" s="1"/>
  <c r="V27" i="4" a="1"/>
  <c r="V27" i="4" s="1"/>
  <c r="V5" i="4" a="1"/>
  <c r="V5" i="4" s="1"/>
  <c r="V4" i="4" a="1"/>
  <c r="V4" i="4" s="1"/>
  <c r="V9" i="4" a="1"/>
  <c r="V9" i="4" s="1"/>
  <c r="V2" i="4" a="1"/>
  <c r="V2" i="4" s="1"/>
  <c r="V12" i="4" a="1"/>
  <c r="V12" i="4" s="1"/>
  <c r="V17" i="4" a="1"/>
  <c r="V17" i="4" s="1"/>
  <c r="V3" i="4" a="1"/>
  <c r="V3" i="4" s="1"/>
  <c r="V23" i="4" a="1"/>
  <c r="V23" i="4" s="1"/>
  <c r="V8" i="4" a="1"/>
  <c r="V8" i="4" s="1"/>
  <c r="V6" i="4" a="1"/>
  <c r="V6" i="4" s="1"/>
  <c r="V14" i="4" a="1"/>
  <c r="V14" i="4" s="1"/>
  <c r="V22" i="4" a="1"/>
  <c r="V22" i="4" s="1"/>
  <c r="V7" i="4" a="1"/>
  <c r="V7" i="4" s="1"/>
  <c r="V11" i="4" a="1"/>
  <c r="V11" i="4" s="1"/>
  <c r="V18" i="4" a="1"/>
  <c r="V18" i="4" s="1"/>
  <c r="V10" i="4" a="1"/>
  <c r="V10" i="4" s="1"/>
  <c r="V13" i="4" a="1"/>
  <c r="V13" i="4" s="1"/>
  <c r="V19" i="4" a="1"/>
  <c r="V19" i="4" s="1"/>
  <c r="V28" i="4" a="1"/>
  <c r="V28" i="4" s="1"/>
  <c r="V15" i="4" a="1"/>
  <c r="V15" i="4" s="1"/>
  <c r="V16" i="4" a="1"/>
  <c r="V16" i="4" s="1"/>
  <c r="V20" i="4" a="1"/>
  <c r="V20" i="4" s="1"/>
  <c r="V21" i="4" a="1"/>
  <c r="V21" i="4" s="1"/>
  <c r="V24" i="4" a="1"/>
  <c r="V24" i="4" s="1"/>
  <c r="V25" i="4" a="1"/>
  <c r="V25" i="4" s="1"/>
  <c r="V30" i="4" a="1"/>
  <c r="V30" i="4" s="1"/>
  <c r="V26" i="4" a="1"/>
  <c r="V26" i="4" s="1"/>
  <c r="V29" i="4" a="1"/>
  <c r="V29" i="4" s="1"/>
  <c r="V32" i="4" a="1"/>
  <c r="V32" i="4" s="1"/>
  <c r="V33" i="4" a="1"/>
  <c r="V33" i="4" s="1"/>
  <c r="V34" i="4" a="1"/>
  <c r="V34" i="4" s="1"/>
  <c r="P121" i="3" a="1"/>
  <c r="P121" i="3" s="1"/>
  <c r="U27" i="4"/>
  <c r="U5" i="4"/>
  <c r="U4" i="4"/>
  <c r="U9" i="4"/>
  <c r="U2" i="4"/>
  <c r="U12" i="4"/>
  <c r="U17" i="4"/>
  <c r="U3" i="4"/>
  <c r="U23" i="4"/>
  <c r="U8" i="4"/>
  <c r="U6" i="4"/>
  <c r="U14" i="4"/>
  <c r="U22" i="4"/>
  <c r="U7" i="4"/>
  <c r="U11" i="4"/>
  <c r="U18" i="4"/>
  <c r="U10" i="4"/>
  <c r="U13" i="4"/>
  <c r="U19" i="4"/>
  <c r="U28" i="4"/>
  <c r="U15" i="4"/>
  <c r="U16" i="4"/>
  <c r="U20" i="4"/>
  <c r="U21" i="4"/>
  <c r="U24" i="4"/>
  <c r="U25" i="4"/>
  <c r="U30" i="4"/>
  <c r="U26" i="4"/>
  <c r="U29" i="4"/>
  <c r="U32" i="4"/>
  <c r="U33" i="4"/>
  <c r="U34" i="4"/>
  <c r="U31" i="4"/>
  <c r="R158" i="3" a="1"/>
  <c r="R158" i="3" s="1"/>
  <c r="R5" i="3" a="1"/>
  <c r="R5" i="3" s="1"/>
  <c r="R196" i="3" a="1"/>
  <c r="R196" i="3" s="1"/>
  <c r="R20" i="3" a="1"/>
  <c r="R20" i="3" s="1"/>
  <c r="R121" i="3" a="1"/>
  <c r="R121" i="3" s="1"/>
  <c r="R10" i="3" a="1"/>
  <c r="R10" i="3" s="1"/>
  <c r="R207" i="3" a="1"/>
  <c r="R207" i="3" s="1"/>
  <c r="R168" i="3" a="1"/>
  <c r="R168" i="3" s="1"/>
  <c r="R59" i="3" a="1"/>
  <c r="R59" i="3" s="1"/>
  <c r="R163" i="3" a="1"/>
  <c r="R163" i="3" s="1"/>
  <c r="R467" i="3" a="1"/>
  <c r="R467" i="3" s="1"/>
  <c r="R14" i="3" a="1"/>
  <c r="R14" i="3" s="1"/>
  <c r="R161" i="3" a="1"/>
  <c r="R161" i="3" s="1"/>
  <c r="R166" i="3" a="1"/>
  <c r="R166" i="3" s="1"/>
  <c r="R2" i="3" a="1"/>
  <c r="R2" i="3" s="1"/>
  <c r="R324" i="3" a="1"/>
  <c r="R324" i="3" s="1"/>
  <c r="R222" i="3" a="1"/>
  <c r="R222" i="3" s="1"/>
  <c r="R3" i="3" a="1"/>
  <c r="R3" i="3" s="1"/>
  <c r="R4" i="3" a="1"/>
  <c r="R4" i="3" s="1"/>
  <c r="R15" i="3" a="1"/>
  <c r="R15" i="3" s="1"/>
  <c r="R225" i="3" a="1"/>
  <c r="R225" i="3" s="1"/>
  <c r="R44" i="3" a="1"/>
  <c r="R44" i="3" s="1"/>
  <c r="R400" i="3" a="1"/>
  <c r="R400" i="3" s="1"/>
  <c r="R6" i="3" a="1"/>
  <c r="R6" i="3" s="1"/>
  <c r="R7" i="3" a="1"/>
  <c r="R7" i="3" s="1"/>
  <c r="R1120" i="3" a="1"/>
  <c r="R1120" i="3" s="1"/>
  <c r="R9" i="3" a="1"/>
  <c r="R9" i="3" s="1"/>
  <c r="R8" i="3" a="1"/>
  <c r="R8" i="3" s="1"/>
  <c r="R389" i="3" a="1"/>
  <c r="R389" i="3" s="1"/>
  <c r="R11" i="3" a="1"/>
  <c r="R11" i="3" s="1"/>
  <c r="R170" i="3" a="1"/>
  <c r="R170" i="3" s="1"/>
  <c r="R24" i="3" a="1"/>
  <c r="R24" i="3" s="1"/>
  <c r="R12" i="3" a="1"/>
  <c r="R12" i="3" s="1"/>
  <c r="R60" i="3" a="1"/>
  <c r="R60" i="3" s="1"/>
  <c r="R96" i="3" a="1"/>
  <c r="R96" i="3" s="1"/>
  <c r="R101" i="3" a="1"/>
  <c r="R101" i="3" s="1"/>
  <c r="R759" i="3" a="1"/>
  <c r="R759" i="3" s="1"/>
  <c r="R28" i="3" a="1"/>
  <c r="R28" i="3" s="1"/>
  <c r="R282" i="3" a="1"/>
  <c r="R282" i="3" s="1"/>
  <c r="R18" i="3" a="1"/>
  <c r="R18" i="3" s="1"/>
  <c r="R19" i="3" a="1"/>
  <c r="R19" i="3" s="1"/>
  <c r="R309" i="3" a="1"/>
  <c r="R309" i="3" s="1"/>
  <c r="R22" i="3" a="1"/>
  <c r="R22" i="3" s="1"/>
  <c r="R323" i="3" a="1"/>
  <c r="R323" i="3" s="1"/>
  <c r="R233" i="3" a="1"/>
  <c r="R233" i="3" s="1"/>
  <c r="R57" i="3" a="1"/>
  <c r="R57" i="3" s="1"/>
  <c r="R423" i="3" a="1"/>
  <c r="R423" i="3" s="1"/>
  <c r="R172" i="3" a="1"/>
  <c r="R172" i="3" s="1"/>
  <c r="R16" i="3" a="1"/>
  <c r="R16" i="3" s="1"/>
  <c r="R962" i="3" a="1"/>
  <c r="R962" i="3" s="1"/>
  <c r="R550" i="3" a="1"/>
  <c r="R550" i="3" s="1"/>
  <c r="R152" i="3" a="1"/>
  <c r="R152" i="3" s="1"/>
  <c r="R17" i="3" a="1"/>
  <c r="R17" i="3" s="1"/>
  <c r="R128" i="3" a="1"/>
  <c r="R128" i="3" s="1"/>
  <c r="R34" i="3" a="1"/>
  <c r="R34" i="3" s="1"/>
  <c r="R13" i="3" a="1"/>
  <c r="R13" i="3" s="1"/>
  <c r="R333" i="3" a="1"/>
  <c r="R333" i="3" s="1"/>
  <c r="R26" i="3" a="1"/>
  <c r="R26" i="3" s="1"/>
  <c r="R344" i="3" a="1"/>
  <c r="R344" i="3" s="1"/>
  <c r="R622" i="3" a="1"/>
  <c r="R622" i="3" s="1"/>
  <c r="R677" i="3" a="1"/>
  <c r="R677" i="3" s="1"/>
  <c r="R52" i="3" a="1"/>
  <c r="R52" i="3" s="1"/>
  <c r="R409" i="3" a="1"/>
  <c r="R409" i="3" s="1"/>
  <c r="R21" i="3" a="1"/>
  <c r="R21" i="3" s="1"/>
  <c r="R850" i="3" a="1"/>
  <c r="R850" i="3" s="1"/>
  <c r="R195" i="3" a="1"/>
  <c r="R195" i="3" s="1"/>
  <c r="R23" i="3" a="1"/>
  <c r="R23" i="3" s="1"/>
  <c r="R164" i="3" a="1"/>
  <c r="R164" i="3" s="1"/>
  <c r="R155" i="3" a="1"/>
  <c r="R155" i="3" s="1"/>
  <c r="R31" i="3" a="1"/>
  <c r="R31" i="3" s="1"/>
  <c r="R25" i="3" a="1"/>
  <c r="R25" i="3" s="1"/>
  <c r="R440" i="3" a="1"/>
  <c r="R440" i="3" s="1"/>
  <c r="R616" i="3" a="1"/>
  <c r="R616" i="3" s="1"/>
  <c r="R37" i="3" a="1"/>
  <c r="R37" i="3" s="1"/>
  <c r="R33" i="3" a="1"/>
  <c r="R33" i="3" s="1"/>
  <c r="R1098" i="3" a="1"/>
  <c r="R1098" i="3" s="1"/>
  <c r="R335" i="3" a="1"/>
  <c r="R335" i="3" s="1"/>
  <c r="R592" i="3" a="1"/>
  <c r="R592" i="3" s="1"/>
  <c r="R160" i="3" a="1"/>
  <c r="R160" i="3" s="1"/>
  <c r="R336" i="3" a="1"/>
  <c r="R336" i="3" s="1"/>
  <c r="R94" i="3" a="1"/>
  <c r="R94" i="3" s="1"/>
  <c r="R275" i="3" a="1"/>
  <c r="R275" i="3" s="1"/>
  <c r="R56" i="3" a="1"/>
  <c r="R56" i="3" s="1"/>
  <c r="R92" i="3" a="1"/>
  <c r="R92" i="3" s="1"/>
  <c r="R902" i="3" a="1"/>
  <c r="R902" i="3" s="1"/>
  <c r="R434" i="3" a="1"/>
  <c r="R434" i="3" s="1"/>
  <c r="R65" i="3" a="1"/>
  <c r="R65" i="3" s="1"/>
  <c r="R214" i="3" a="1"/>
  <c r="R214" i="3" s="1"/>
  <c r="R112" i="3" a="1"/>
  <c r="R112" i="3" s="1"/>
  <c r="R588" i="3" a="1"/>
  <c r="R588" i="3" s="1"/>
  <c r="R789" i="3" a="1"/>
  <c r="R789" i="3" s="1"/>
  <c r="R104" i="3" a="1"/>
  <c r="R104" i="3" s="1"/>
  <c r="R49" i="3" a="1"/>
  <c r="R49" i="3" s="1"/>
  <c r="R29" i="3" a="1"/>
  <c r="R29" i="3" s="1"/>
  <c r="R120" i="3" a="1"/>
  <c r="R120" i="3" s="1"/>
  <c r="R27" i="3" a="1"/>
  <c r="R27" i="3" s="1"/>
  <c r="R32" i="3" a="1"/>
  <c r="R32" i="3" s="1"/>
  <c r="R899" i="3" a="1"/>
  <c r="R899" i="3" s="1"/>
  <c r="R366" i="3" a="1"/>
  <c r="R366" i="3" s="1"/>
  <c r="R35" i="3" a="1"/>
  <c r="R35" i="3" s="1"/>
  <c r="R1292" i="3" a="1"/>
  <c r="R1292" i="3" s="1"/>
  <c r="R974" i="3" a="1"/>
  <c r="R974" i="3" s="1"/>
  <c r="R124" i="3" a="1"/>
  <c r="R124" i="3" s="1"/>
  <c r="R30" i="3" a="1"/>
  <c r="R30" i="3" s="1"/>
  <c r="R174" i="3" a="1"/>
  <c r="R174" i="3" s="1"/>
  <c r="R900" i="3" a="1"/>
  <c r="R900" i="3" s="1"/>
  <c r="R380" i="3" a="1"/>
  <c r="R380" i="3" s="1"/>
  <c r="R38" i="3" a="1"/>
  <c r="R38" i="3" s="1"/>
  <c r="R157" i="3" a="1"/>
  <c r="R157" i="3" s="1"/>
  <c r="R272" i="3" a="1"/>
  <c r="R272" i="3" s="1"/>
  <c r="R701" i="3" a="1"/>
  <c r="R701" i="3" s="1"/>
  <c r="R129" i="3" a="1"/>
  <c r="R129" i="3" s="1"/>
  <c r="R193" i="3" a="1"/>
  <c r="R193" i="3" s="1"/>
  <c r="R347" i="3" a="1"/>
  <c r="R347" i="3" s="1"/>
  <c r="R493" i="3" a="1"/>
  <c r="R493" i="3" s="1"/>
  <c r="R74" i="3" a="1"/>
  <c r="R74" i="3" s="1"/>
  <c r="R478" i="3" a="1"/>
  <c r="R478" i="3" s="1"/>
  <c r="R40" i="3" a="1"/>
  <c r="R40" i="3" s="1"/>
  <c r="R475" i="3" a="1"/>
  <c r="R475" i="3" s="1"/>
  <c r="R237" i="3" a="1"/>
  <c r="R237" i="3" s="1"/>
  <c r="R81" i="3" a="1"/>
  <c r="R81" i="3" s="1"/>
  <c r="R694" i="3" a="1"/>
  <c r="R694" i="3" s="1"/>
  <c r="R98" i="3" a="1"/>
  <c r="R98" i="3" s="1"/>
  <c r="R123" i="3" a="1"/>
  <c r="R123" i="3" s="1"/>
  <c r="R39" i="3" a="1"/>
  <c r="R39" i="3" s="1"/>
  <c r="R1034" i="3" a="1"/>
  <c r="R1034" i="3" s="1"/>
  <c r="R82" i="3" a="1"/>
  <c r="R82" i="3" s="1"/>
  <c r="R41" i="3" a="1"/>
  <c r="R41" i="3" s="1"/>
  <c r="R537" i="3" a="1"/>
  <c r="R537" i="3" s="1"/>
  <c r="R42" i="3" a="1"/>
  <c r="R42" i="3" s="1"/>
  <c r="R424" i="3" a="1"/>
  <c r="R424" i="3" s="1"/>
  <c r="R36" i="3" a="1"/>
  <c r="R36" i="3" s="1"/>
  <c r="R138" i="3" a="1"/>
  <c r="R138" i="3" s="1"/>
  <c r="R397" i="3" a="1"/>
  <c r="R397" i="3" s="1"/>
  <c r="R199" i="3" a="1"/>
  <c r="R199" i="3" s="1"/>
  <c r="R529" i="3" a="1"/>
  <c r="R529" i="3" s="1"/>
  <c r="R126" i="3" a="1"/>
  <c r="R126" i="3" s="1"/>
  <c r="R390" i="3" a="1"/>
  <c r="R390" i="3" s="1"/>
  <c r="R433" i="3" a="1"/>
  <c r="R433" i="3" s="1"/>
  <c r="R325" i="3" a="1"/>
  <c r="R325" i="3" s="1"/>
  <c r="R542" i="3" a="1"/>
  <c r="R542" i="3" s="1"/>
  <c r="R346" i="3" a="1"/>
  <c r="R346" i="3" s="1"/>
  <c r="R351" i="3" a="1"/>
  <c r="R351" i="3" s="1"/>
  <c r="R247" i="3" a="1"/>
  <c r="R247" i="3" s="1"/>
  <c r="R50" i="3" a="1"/>
  <c r="R50" i="3" s="1"/>
  <c r="R43" i="3" a="1"/>
  <c r="R43" i="3" s="1"/>
  <c r="R51" i="3" a="1"/>
  <c r="R51" i="3" s="1"/>
  <c r="R116" i="3" a="1"/>
  <c r="R116" i="3" s="1"/>
  <c r="R136" i="3" a="1"/>
  <c r="R136" i="3" s="1"/>
  <c r="R45" i="3" a="1"/>
  <c r="R45" i="3" s="1"/>
  <c r="R698" i="3" a="1"/>
  <c r="R698" i="3" s="1"/>
  <c r="R201" i="3" a="1"/>
  <c r="R201" i="3" s="1"/>
  <c r="R117" i="3" a="1"/>
  <c r="R117" i="3" s="1"/>
  <c r="R47" i="3" a="1"/>
  <c r="R47" i="3" s="1"/>
  <c r="R182" i="3" a="1"/>
  <c r="R182" i="3" s="1"/>
  <c r="R46" i="3" a="1"/>
  <c r="R46" i="3" s="1"/>
  <c r="R53" i="3" a="1"/>
  <c r="R53" i="3" s="1"/>
  <c r="R48" i="3" a="1"/>
  <c r="R48" i="3" s="1"/>
  <c r="R114" i="3" a="1"/>
  <c r="R114" i="3" s="1"/>
  <c r="R64" i="3" a="1"/>
  <c r="R64" i="3" s="1"/>
  <c r="R54" i="3" a="1"/>
  <c r="R54" i="3" s="1"/>
  <c r="R421" i="3" a="1"/>
  <c r="R421" i="3" s="1"/>
  <c r="R679" i="3" a="1"/>
  <c r="R679" i="3" s="1"/>
  <c r="R288" i="3" a="1"/>
  <c r="R288" i="3" s="1"/>
  <c r="R130" i="3" a="1"/>
  <c r="R130" i="3" s="1"/>
  <c r="R231" i="3" a="1"/>
  <c r="R231" i="3" s="1"/>
  <c r="R69" i="3" a="1"/>
  <c r="R69" i="3" s="1"/>
  <c r="R790" i="3" a="1"/>
  <c r="R790" i="3" s="1"/>
  <c r="R329" i="3" a="1"/>
  <c r="R329" i="3" s="1"/>
  <c r="R893" i="3" a="1"/>
  <c r="R893" i="3" s="1"/>
  <c r="R62" i="3" a="1"/>
  <c r="R62" i="3" s="1"/>
  <c r="R471" i="3" a="1"/>
  <c r="R471" i="3" s="1"/>
  <c r="R61" i="3" a="1"/>
  <c r="R61" i="3" s="1"/>
  <c r="R570" i="3" a="1"/>
  <c r="R570" i="3" s="1"/>
  <c r="R77" i="3" a="1"/>
  <c r="R77" i="3" s="1"/>
  <c r="R292" i="3" a="1"/>
  <c r="R292" i="3" s="1"/>
  <c r="R1158" i="3" a="1"/>
  <c r="R1158" i="3" s="1"/>
  <c r="R621" i="3" a="1"/>
  <c r="R621" i="3" s="1"/>
  <c r="R562" i="3" a="1"/>
  <c r="R562" i="3" s="1"/>
  <c r="R549" i="3" a="1"/>
  <c r="R549" i="3" s="1"/>
  <c r="R551" i="3" a="1"/>
  <c r="R551" i="3" s="1"/>
  <c r="R748" i="3" a="1"/>
  <c r="R748" i="3" s="1"/>
  <c r="R862" i="3" a="1"/>
  <c r="R862" i="3" s="1"/>
  <c r="R316" i="3" a="1"/>
  <c r="R316" i="3" s="1"/>
  <c r="R356" i="3" a="1"/>
  <c r="R356" i="3" s="1"/>
  <c r="R72" i="3" a="1"/>
  <c r="R72" i="3" s="1"/>
  <c r="R58" i="3" a="1"/>
  <c r="R58" i="3" s="1"/>
  <c r="R611" i="3" a="1"/>
  <c r="R611" i="3" s="1"/>
  <c r="R441" i="3" a="1"/>
  <c r="R441" i="3" s="1"/>
  <c r="R696" i="3" a="1"/>
  <c r="R696" i="3" s="1"/>
  <c r="R235" i="3" a="1"/>
  <c r="R235" i="3" s="1"/>
  <c r="R165" i="3" a="1"/>
  <c r="R165" i="3" s="1"/>
  <c r="R80" i="3" a="1"/>
  <c r="R80" i="3" s="1"/>
  <c r="R71" i="3" a="1"/>
  <c r="R71" i="3" s="1"/>
  <c r="R391" i="3" a="1"/>
  <c r="R391" i="3" s="1"/>
  <c r="R78" i="3" a="1"/>
  <c r="R78" i="3" s="1"/>
  <c r="R747" i="3" a="1"/>
  <c r="R747" i="3" s="1"/>
  <c r="R83" i="3" a="1"/>
  <c r="R83" i="3" s="1"/>
  <c r="R602" i="3" a="1"/>
  <c r="R602" i="3" s="1"/>
  <c r="R76" i="3" a="1"/>
  <c r="R76" i="3" s="1"/>
  <c r="R647" i="3" a="1"/>
  <c r="R647" i="3" s="1"/>
  <c r="R417" i="3" a="1"/>
  <c r="R417" i="3" s="1"/>
  <c r="R67" i="3" a="1"/>
  <c r="R67" i="3" s="1"/>
  <c r="R79" i="3" a="1"/>
  <c r="R79" i="3" s="1"/>
  <c r="R156" i="3" a="1"/>
  <c r="R156" i="3" s="1"/>
  <c r="R452" i="3" a="1"/>
  <c r="R452" i="3" s="1"/>
  <c r="R75" i="3" a="1"/>
  <c r="R75" i="3" s="1"/>
  <c r="R66" i="3" a="1"/>
  <c r="R66" i="3" s="1"/>
  <c r="R425" i="3" a="1"/>
  <c r="R425" i="3" s="1"/>
  <c r="R63" i="3" a="1"/>
  <c r="R63" i="3" s="1"/>
  <c r="R422" i="3" a="1"/>
  <c r="R422" i="3" s="1"/>
  <c r="R89" i="3" a="1"/>
  <c r="R89" i="3" s="1"/>
  <c r="R274" i="3" a="1"/>
  <c r="R274" i="3" s="1"/>
  <c r="R70" i="3" a="1"/>
  <c r="R70" i="3" s="1"/>
  <c r="R68" i="3" a="1"/>
  <c r="R68" i="3" s="1"/>
  <c r="R327" i="3" a="1"/>
  <c r="R327" i="3" s="1"/>
  <c r="R73" i="3" a="1"/>
  <c r="R73" i="3" s="1"/>
  <c r="R113" i="3" a="1"/>
  <c r="R113" i="3" s="1"/>
  <c r="R267" i="3" a="1"/>
  <c r="R267" i="3" s="1"/>
  <c r="R109" i="3" a="1"/>
  <c r="R109" i="3" s="1"/>
  <c r="R147" i="3" a="1"/>
  <c r="R147" i="3" s="1"/>
  <c r="R226" i="3" a="1"/>
  <c r="R226" i="3" s="1"/>
  <c r="R758" i="3" a="1"/>
  <c r="R758" i="3" s="1"/>
  <c r="R115" i="3" a="1"/>
  <c r="R115" i="3" s="1"/>
  <c r="R137" i="3" a="1"/>
  <c r="R137" i="3" s="1"/>
  <c r="R190" i="3" a="1"/>
  <c r="R190" i="3" s="1"/>
  <c r="R670" i="3" a="1"/>
  <c r="R670" i="3" s="1"/>
  <c r="R498" i="3" a="1"/>
  <c r="R498" i="3" s="1"/>
  <c r="R468" i="3" a="1"/>
  <c r="R468" i="3" s="1"/>
  <c r="R582" i="3" a="1"/>
  <c r="R582" i="3" s="1"/>
  <c r="R445" i="3" a="1"/>
  <c r="R445" i="3" s="1"/>
  <c r="R399" i="3" a="1"/>
  <c r="R399" i="3" s="1"/>
  <c r="R224" i="3" a="1"/>
  <c r="R224" i="3" s="1"/>
  <c r="R834" i="3" a="1"/>
  <c r="R834" i="3" s="1"/>
  <c r="R127" i="3" a="1"/>
  <c r="R127" i="3" s="1"/>
  <c r="R107" i="3" a="1"/>
  <c r="R107" i="3" s="1"/>
  <c r="R1000" i="3" a="1"/>
  <c r="R1000" i="3" s="1"/>
  <c r="R90" i="3" a="1"/>
  <c r="R90" i="3" s="1"/>
  <c r="R545" i="3" a="1"/>
  <c r="R545" i="3" s="1"/>
  <c r="R99" i="3" a="1"/>
  <c r="R99" i="3" s="1"/>
  <c r="R334" i="3" a="1"/>
  <c r="R334" i="3" s="1"/>
  <c r="R108" i="3" a="1"/>
  <c r="R108" i="3" s="1"/>
  <c r="R105" i="3" a="1"/>
  <c r="R105" i="3" s="1"/>
  <c r="R103" i="3" a="1"/>
  <c r="R103" i="3" s="1"/>
  <c r="R567" i="3" a="1"/>
  <c r="R567" i="3" s="1"/>
  <c r="R100" i="3" a="1"/>
  <c r="R100" i="3" s="1"/>
  <c r="R87" i="3" a="1"/>
  <c r="R87" i="3" s="1"/>
  <c r="R539" i="3" a="1"/>
  <c r="R539" i="3" s="1"/>
  <c r="R111" i="3" a="1"/>
  <c r="R111" i="3" s="1"/>
  <c r="R91" i="3" a="1"/>
  <c r="R91" i="3" s="1"/>
  <c r="R85" i="3" a="1"/>
  <c r="R85" i="3" s="1"/>
  <c r="R102" i="3" a="1"/>
  <c r="R102" i="3" s="1"/>
  <c r="R106" i="3" a="1"/>
  <c r="R106" i="3" s="1"/>
  <c r="R97" i="3" a="1"/>
  <c r="R97" i="3" s="1"/>
  <c r="R561" i="3" a="1"/>
  <c r="R561" i="3" s="1"/>
  <c r="R95" i="3" a="1"/>
  <c r="R95" i="3" s="1"/>
  <c r="R646" i="3" a="1"/>
  <c r="R646" i="3" s="1"/>
  <c r="R110" i="3" a="1"/>
  <c r="R110" i="3" s="1"/>
  <c r="R84" i="3" a="1"/>
  <c r="R84" i="3" s="1"/>
  <c r="R203" i="3" a="1"/>
  <c r="R203" i="3" s="1"/>
  <c r="R589" i="3" a="1"/>
  <c r="R589" i="3" s="1"/>
  <c r="R86" i="3" a="1"/>
  <c r="R86" i="3" s="1"/>
  <c r="R353" i="3" a="1"/>
  <c r="R353" i="3" s="1"/>
  <c r="R88" i="3" a="1"/>
  <c r="R88" i="3" s="1"/>
  <c r="R93" i="3" a="1"/>
  <c r="R93" i="3" s="1"/>
  <c r="R395" i="3" a="1"/>
  <c r="R395" i="3" s="1"/>
  <c r="R849" i="3" a="1"/>
  <c r="R849" i="3" s="1"/>
  <c r="R484" i="3" a="1"/>
  <c r="R484" i="3" s="1"/>
  <c r="R142" i="3" a="1"/>
  <c r="R142" i="3" s="1"/>
  <c r="R642" i="3" a="1"/>
  <c r="R642" i="3" s="1"/>
  <c r="R238" i="3" a="1"/>
  <c r="R238" i="3" s="1"/>
  <c r="R746" i="3" a="1"/>
  <c r="R746" i="3" s="1"/>
  <c r="R1110" i="3" a="1"/>
  <c r="R1110" i="3" s="1"/>
  <c r="R151" i="3" a="1"/>
  <c r="R151" i="3" s="1"/>
  <c r="R1215" i="3" a="1"/>
  <c r="R1215" i="3" s="1"/>
  <c r="R474" i="3" a="1"/>
  <c r="R474" i="3" s="1"/>
  <c r="R131" i="3" a="1"/>
  <c r="R131" i="3" s="1"/>
  <c r="R283" i="3" a="1"/>
  <c r="R283" i="3" s="1"/>
  <c r="R119" i="3" a="1"/>
  <c r="R119" i="3" s="1"/>
  <c r="R118" i="3" a="1"/>
  <c r="R118" i="3" s="1"/>
  <c r="R135" i="3" a="1"/>
  <c r="R135" i="3" s="1"/>
  <c r="R412" i="3" a="1"/>
  <c r="R412" i="3" s="1"/>
  <c r="R132" i="3" a="1"/>
  <c r="R132" i="3" s="1"/>
  <c r="R779" i="3" a="1"/>
  <c r="R779" i="3" s="1"/>
  <c r="R268" i="3" a="1"/>
  <c r="R268" i="3" s="1"/>
  <c r="R171" i="3" a="1"/>
  <c r="R171" i="3" s="1"/>
  <c r="R331" i="3" a="1"/>
  <c r="R331" i="3" s="1"/>
  <c r="R538" i="3" a="1"/>
  <c r="R538" i="3" s="1"/>
  <c r="R125" i="3" a="1"/>
  <c r="R125" i="3" s="1"/>
  <c r="R192" i="3" a="1"/>
  <c r="R192" i="3" s="1"/>
  <c r="R680" i="3" a="1"/>
  <c r="R680" i="3" s="1"/>
  <c r="R194" i="3" a="1"/>
  <c r="R194" i="3" s="1"/>
  <c r="R205" i="3" a="1"/>
  <c r="R205" i="3" s="1"/>
  <c r="R134" i="3" a="1"/>
  <c r="R134" i="3" s="1"/>
  <c r="R141" i="3" a="1"/>
  <c r="R141" i="3" s="1"/>
  <c r="R984" i="3" a="1"/>
  <c r="R984" i="3" s="1"/>
  <c r="R322" i="3" a="1"/>
  <c r="R322" i="3" s="1"/>
  <c r="R337" i="3" a="1"/>
  <c r="R337" i="3" s="1"/>
  <c r="R144" i="3" a="1"/>
  <c r="R144" i="3" s="1"/>
  <c r="R229" i="3" a="1"/>
  <c r="R229" i="3" s="1"/>
  <c r="R143" i="3" a="1"/>
  <c r="R143" i="3" s="1"/>
  <c r="R122" i="3" a="1"/>
  <c r="R122" i="3" s="1"/>
  <c r="R145" i="3" a="1"/>
  <c r="R145" i="3" s="1"/>
  <c r="R139" i="3" a="1"/>
  <c r="R139" i="3" s="1"/>
  <c r="R200" i="3" a="1"/>
  <c r="R200" i="3" s="1"/>
  <c r="R149" i="3" a="1"/>
  <c r="R149" i="3" s="1"/>
  <c r="R148" i="3" a="1"/>
  <c r="R148" i="3" s="1"/>
  <c r="R187" i="3" a="1"/>
  <c r="R187" i="3" s="1"/>
  <c r="R140" i="3" a="1"/>
  <c r="R140" i="3" s="1"/>
  <c r="R428" i="3" a="1"/>
  <c r="R428" i="3" s="1"/>
  <c r="R133" i="3" a="1"/>
  <c r="R133" i="3" s="1"/>
  <c r="R146" i="3" a="1"/>
  <c r="R146" i="3" s="1"/>
  <c r="R197" i="3" a="1"/>
  <c r="R197" i="3" s="1"/>
  <c r="R150" i="3" a="1"/>
  <c r="R150" i="3" s="1"/>
  <c r="R614" i="3" a="1"/>
  <c r="R614" i="3" s="1"/>
  <c r="R340" i="3" a="1"/>
  <c r="R340" i="3" s="1"/>
  <c r="R153" i="3" a="1"/>
  <c r="R153" i="3" s="1"/>
  <c r="R154" i="3" a="1"/>
  <c r="R154" i="3" s="1"/>
  <c r="R1310" i="3" a="1"/>
  <c r="R1310" i="3" s="1"/>
  <c r="R560" i="3" a="1"/>
  <c r="R560" i="3" s="1"/>
  <c r="R162" i="3" a="1"/>
  <c r="R162" i="3" s="1"/>
  <c r="R184" i="3" a="1"/>
  <c r="R184" i="3" s="1"/>
  <c r="R403" i="3" a="1"/>
  <c r="R403" i="3" s="1"/>
  <c r="R552" i="3" a="1"/>
  <c r="R552" i="3" s="1"/>
  <c r="R167" i="3" a="1"/>
  <c r="R167" i="3" s="1"/>
  <c r="R213" i="3" a="1"/>
  <c r="R213" i="3" s="1"/>
  <c r="R186" i="3" a="1"/>
  <c r="R186" i="3" s="1"/>
  <c r="R177" i="3" a="1"/>
  <c r="R177" i="3" s="1"/>
  <c r="R189" i="3" a="1"/>
  <c r="R189" i="3" s="1"/>
  <c r="R986" i="3" a="1"/>
  <c r="R986" i="3" s="1"/>
  <c r="R488" i="3" a="1"/>
  <c r="R488" i="3" s="1"/>
  <c r="R708" i="3" a="1"/>
  <c r="R708" i="3" s="1"/>
  <c r="R236" i="3" a="1"/>
  <c r="R236" i="3" s="1"/>
  <c r="R532" i="3" a="1"/>
  <c r="R532" i="3" s="1"/>
  <c r="R256" i="3" a="1"/>
  <c r="R256" i="3" s="1"/>
  <c r="R179" i="3" a="1"/>
  <c r="R179" i="3" s="1"/>
  <c r="R159" i="3" a="1"/>
  <c r="R159" i="3" s="1"/>
  <c r="R483" i="3" a="1"/>
  <c r="R483" i="3" s="1"/>
  <c r="R185" i="3" a="1"/>
  <c r="R185" i="3" s="1"/>
  <c r="R180" i="3" a="1"/>
  <c r="R180" i="3" s="1"/>
  <c r="R765" i="3" a="1"/>
  <c r="R765" i="3" s="1"/>
  <c r="R181" i="3" a="1"/>
  <c r="R181" i="3" s="1"/>
  <c r="R173" i="3" a="1"/>
  <c r="R173" i="3" s="1"/>
  <c r="R965" i="3" a="1"/>
  <c r="R965" i="3" s="1"/>
  <c r="R183" i="3" a="1"/>
  <c r="R183" i="3" s="1"/>
  <c r="R501" i="3" a="1"/>
  <c r="R501" i="3" s="1"/>
  <c r="R643" i="3" a="1"/>
  <c r="R643" i="3" s="1"/>
  <c r="R188" i="3" a="1"/>
  <c r="R188" i="3" s="1"/>
  <c r="R487" i="3" a="1"/>
  <c r="R487" i="3" s="1"/>
  <c r="R176" i="3" a="1"/>
  <c r="R176" i="3" s="1"/>
  <c r="R959" i="3" a="1"/>
  <c r="R959" i="3" s="1"/>
  <c r="R931" i="3" a="1"/>
  <c r="R931" i="3" s="1"/>
  <c r="R175" i="3" a="1"/>
  <c r="R175" i="3" s="1"/>
  <c r="R178" i="3" a="1"/>
  <c r="R178" i="3" s="1"/>
  <c r="R393" i="3" a="1"/>
  <c r="R393" i="3" s="1"/>
  <c r="R678" i="3" a="1"/>
  <c r="R678" i="3" s="1"/>
  <c r="R822" i="3" a="1"/>
  <c r="R822" i="3" s="1"/>
  <c r="R624" i="3" a="1"/>
  <c r="R624" i="3" s="1"/>
  <c r="R191" i="3" a="1"/>
  <c r="R191" i="3" s="1"/>
  <c r="R169" i="3" a="1"/>
  <c r="R169" i="3" s="1"/>
  <c r="R1140" i="3" a="1"/>
  <c r="R1140" i="3" s="1"/>
  <c r="R198" i="3" a="1"/>
  <c r="R198" i="3" s="1"/>
  <c r="R530" i="3" a="1"/>
  <c r="R530" i="3" s="1"/>
  <c r="R232" i="3" a="1"/>
  <c r="R232" i="3" s="1"/>
  <c r="R298" i="3" a="1"/>
  <c r="R298" i="3" s="1"/>
  <c r="R558" i="3" a="1"/>
  <c r="R558" i="3" s="1"/>
  <c r="R220" i="3" a="1"/>
  <c r="R220" i="3" s="1"/>
  <c r="R503" i="3" a="1"/>
  <c r="R503" i="3" s="1"/>
  <c r="R749" i="3" a="1"/>
  <c r="R749" i="3" s="1"/>
  <c r="R689" i="3" a="1"/>
  <c r="R689" i="3" s="1"/>
  <c r="R228" i="3" a="1"/>
  <c r="R228" i="3" s="1"/>
  <c r="R898" i="3" a="1"/>
  <c r="R898" i="3" s="1"/>
  <c r="R401" i="3" a="1"/>
  <c r="R401" i="3" s="1"/>
  <c r="R326" i="3" a="1"/>
  <c r="R326" i="3" s="1"/>
  <c r="R713" i="3" a="1"/>
  <c r="R713" i="3" s="1"/>
  <c r="R1260" i="3" a="1"/>
  <c r="R1260" i="3" s="1"/>
  <c r="R730" i="3" a="1"/>
  <c r="R730" i="3" s="1"/>
  <c r="R212" i="3" a="1"/>
  <c r="R212" i="3" s="1"/>
  <c r="R284" i="3" a="1"/>
  <c r="R284" i="3" s="1"/>
  <c r="R204" i="3" a="1"/>
  <c r="R204" i="3" s="1"/>
  <c r="R1022" i="3" a="1"/>
  <c r="R1022" i="3" s="1"/>
  <c r="R206" i="3" a="1"/>
  <c r="R206" i="3" s="1"/>
  <c r="R683" i="3" a="1"/>
  <c r="R683" i="3" s="1"/>
  <c r="R211" i="3" a="1"/>
  <c r="R211" i="3" s="1"/>
  <c r="R976" i="3" a="1"/>
  <c r="R976" i="3" s="1"/>
  <c r="R223" i="3" a="1"/>
  <c r="R223" i="3" s="1"/>
  <c r="R543" i="3" a="1"/>
  <c r="R543" i="3" s="1"/>
  <c r="R216" i="3" a="1"/>
  <c r="R216" i="3" s="1"/>
  <c r="R218" i="3" a="1"/>
  <c r="R218" i="3" s="1"/>
  <c r="R210" i="3" a="1"/>
  <c r="R210" i="3" s="1"/>
  <c r="R271" i="3" a="1"/>
  <c r="R271" i="3" s="1"/>
  <c r="R278" i="3" a="1"/>
  <c r="R278" i="3" s="1"/>
  <c r="R896" i="3" a="1"/>
  <c r="R896" i="3" s="1"/>
  <c r="R217" i="3" a="1"/>
  <c r="R217" i="3" s="1"/>
  <c r="R221" i="3" a="1"/>
  <c r="R221" i="3" s="1"/>
  <c r="R209" i="3" a="1"/>
  <c r="R209" i="3" s="1"/>
  <c r="R215" i="3" a="1"/>
  <c r="R215" i="3" s="1"/>
  <c r="R241" i="3" a="1"/>
  <c r="R241" i="3" s="1"/>
  <c r="R880" i="3" a="1"/>
  <c r="R880" i="3" s="1"/>
  <c r="R270" i="3" a="1"/>
  <c r="R270" i="3" s="1"/>
  <c r="R219" i="3" a="1"/>
  <c r="R219" i="3" s="1"/>
  <c r="R202" i="3" a="1"/>
  <c r="R202" i="3" s="1"/>
  <c r="R767" i="3" a="1"/>
  <c r="R767" i="3" s="1"/>
  <c r="R435" i="3" a="1"/>
  <c r="R435" i="3" s="1"/>
  <c r="R291" i="3" a="1"/>
  <c r="R291" i="3" s="1"/>
  <c r="R745" i="3" a="1"/>
  <c r="R745" i="3" s="1"/>
  <c r="R208" i="3" a="1"/>
  <c r="R208" i="3" s="1"/>
  <c r="R1015" i="3" a="1"/>
  <c r="R1015" i="3" s="1"/>
  <c r="R230" i="3" a="1"/>
  <c r="R230" i="3" s="1"/>
  <c r="R586" i="3" a="1"/>
  <c r="R586" i="3" s="1"/>
  <c r="R239" i="3" a="1"/>
  <c r="R239" i="3" s="1"/>
  <c r="R548" i="3" a="1"/>
  <c r="R548" i="3" s="1"/>
  <c r="R712" i="3" a="1"/>
  <c r="R712" i="3" s="1"/>
  <c r="R625" i="3" a="1"/>
  <c r="R625" i="3" s="1"/>
  <c r="R987" i="3" a="1"/>
  <c r="R987" i="3" s="1"/>
  <c r="R248" i="3" a="1"/>
  <c r="R248" i="3" s="1"/>
  <c r="R249" i="3" a="1"/>
  <c r="R249" i="3" s="1"/>
  <c r="R1195" i="3" a="1"/>
  <c r="R1195" i="3" s="1"/>
  <c r="R578" i="3" a="1"/>
  <c r="R578" i="3" s="1"/>
  <c r="R676" i="3" a="1"/>
  <c r="R676" i="3" s="1"/>
  <c r="R244" i="3" a="1"/>
  <c r="R244" i="3" s="1"/>
  <c r="R485" i="3" a="1"/>
  <c r="R485" i="3" s="1"/>
  <c r="R383" i="3" a="1"/>
  <c r="R383" i="3" s="1"/>
  <c r="R405" i="3" a="1"/>
  <c r="R405" i="3" s="1"/>
  <c r="R418" i="3" a="1"/>
  <c r="R418" i="3" s="1"/>
  <c r="R250" i="3" a="1"/>
  <c r="R250" i="3" s="1"/>
  <c r="R246" i="3" a="1"/>
  <c r="R246" i="3" s="1"/>
  <c r="R269" i="3" a="1"/>
  <c r="R269" i="3" s="1"/>
  <c r="R874" i="3" a="1"/>
  <c r="R874" i="3" s="1"/>
  <c r="R620" i="3" a="1"/>
  <c r="R620" i="3" s="1"/>
  <c r="R330" i="3" a="1"/>
  <c r="R330" i="3" s="1"/>
  <c r="R566" i="3" a="1"/>
  <c r="R566" i="3" s="1"/>
  <c r="R258" i="3" a="1"/>
  <c r="R258" i="3" s="1"/>
  <c r="R831" i="3" a="1"/>
  <c r="R831" i="3" s="1"/>
  <c r="R262" i="3" a="1"/>
  <c r="R262" i="3" s="1"/>
  <c r="R917" i="3" a="1"/>
  <c r="R917" i="3" s="1"/>
  <c r="R473" i="3" a="1"/>
  <c r="R473" i="3" s="1"/>
  <c r="R633" i="3" a="1"/>
  <c r="R633" i="3" s="1"/>
  <c r="R1281" i="3" a="1"/>
  <c r="R1281" i="3" s="1"/>
  <c r="R259" i="3" a="1"/>
  <c r="R259" i="3" s="1"/>
  <c r="R640" i="3" a="1"/>
  <c r="R640" i="3" s="1"/>
  <c r="R1208" i="3" a="1"/>
  <c r="R1208" i="3" s="1"/>
  <c r="R332" i="3" a="1"/>
  <c r="R332" i="3" s="1"/>
  <c r="R641" i="3" a="1"/>
  <c r="R641" i="3" s="1"/>
  <c r="R921" i="3" a="1"/>
  <c r="R921" i="3" s="1"/>
  <c r="R251" i="3" a="1"/>
  <c r="R251" i="3" s="1"/>
  <c r="R245" i="3" a="1"/>
  <c r="R245" i="3" s="1"/>
  <c r="R894" i="3" a="1"/>
  <c r="R894" i="3" s="1"/>
  <c r="R394" i="3" a="1"/>
  <c r="R394" i="3" s="1"/>
  <c r="R257" i="3" a="1"/>
  <c r="R257" i="3" s="1"/>
  <c r="R753" i="3" a="1"/>
  <c r="R753" i="3" s="1"/>
  <c r="R261" i="3" a="1"/>
  <c r="R261" i="3" s="1"/>
  <c r="R609" i="3" a="1"/>
  <c r="R609" i="3" s="1"/>
  <c r="R255" i="3" a="1"/>
  <c r="R255" i="3" s="1"/>
  <c r="R253" i="3" a="1"/>
  <c r="R253" i="3" s="1"/>
  <c r="R374" i="3" a="1"/>
  <c r="R374" i="3" s="1"/>
  <c r="R265" i="3" a="1"/>
  <c r="R265" i="3" s="1"/>
  <c r="R242" i="3" a="1"/>
  <c r="R242" i="3" s="1"/>
  <c r="R408" i="3" a="1"/>
  <c r="R408" i="3" s="1"/>
  <c r="R260" i="3" a="1"/>
  <c r="R260" i="3" s="1"/>
  <c r="R263" i="3" a="1"/>
  <c r="R263" i="3" s="1"/>
  <c r="R354" i="3" a="1"/>
  <c r="R354" i="3" s="1"/>
  <c r="R1049" i="3" a="1"/>
  <c r="R1049" i="3" s="1"/>
  <c r="R533" i="3" a="1"/>
  <c r="R533" i="3" s="1"/>
  <c r="R527" i="3" a="1"/>
  <c r="R527" i="3" s="1"/>
  <c r="R252" i="3" a="1"/>
  <c r="R252" i="3" s="1"/>
  <c r="R227" i="3" a="1"/>
  <c r="R227" i="3" s="1"/>
  <c r="R1249" i="3" a="1"/>
  <c r="R1249" i="3" s="1"/>
  <c r="R1108" i="3" a="1"/>
  <c r="R1108" i="3" s="1"/>
  <c r="R234" i="3" a="1"/>
  <c r="R234" i="3" s="1"/>
  <c r="R264" i="3" a="1"/>
  <c r="R264" i="3" s="1"/>
  <c r="R619" i="3" a="1"/>
  <c r="R619" i="3" s="1"/>
  <c r="R750" i="3" a="1"/>
  <c r="R750" i="3" s="1"/>
  <c r="R719" i="3" a="1"/>
  <c r="R719" i="3" s="1"/>
  <c r="R243" i="3" a="1"/>
  <c r="R243" i="3" s="1"/>
  <c r="R254" i="3" a="1"/>
  <c r="R254" i="3" s="1"/>
  <c r="R266" i="3" a="1"/>
  <c r="R266" i="3" s="1"/>
  <c r="R240" i="3" a="1"/>
  <c r="R240" i="3" s="1"/>
  <c r="R608" i="3" a="1"/>
  <c r="R608" i="3" s="1"/>
  <c r="R470" i="3" a="1"/>
  <c r="R470" i="3" s="1"/>
  <c r="R861" i="3" a="1"/>
  <c r="R861" i="3" s="1"/>
  <c r="R1341" i="3" a="1"/>
  <c r="R1341" i="3" s="1"/>
  <c r="R308" i="3" a="1"/>
  <c r="R308" i="3" s="1"/>
  <c r="R842" i="3" a="1"/>
  <c r="R842" i="3" s="1"/>
  <c r="R315" i="3" a="1"/>
  <c r="R315" i="3" s="1"/>
  <c r="R1415" i="3" a="1"/>
  <c r="R1415" i="3" s="1"/>
  <c r="R289" i="3" a="1"/>
  <c r="R289" i="3" s="1"/>
  <c r="R531" i="3" a="1"/>
  <c r="R531" i="3" s="1"/>
  <c r="R875" i="3" a="1"/>
  <c r="R875" i="3" s="1"/>
  <c r="R617" i="3" a="1"/>
  <c r="R617" i="3" s="1"/>
  <c r="R294" i="3" a="1"/>
  <c r="R294" i="3" s="1"/>
  <c r="R629" i="3" a="1"/>
  <c r="R629" i="3" s="1"/>
  <c r="R907" i="3" a="1"/>
  <c r="R907" i="3" s="1"/>
  <c r="R522" i="3" a="1"/>
  <c r="R522" i="3" s="1"/>
  <c r="R343" i="3" a="1"/>
  <c r="R343" i="3" s="1"/>
  <c r="R402" i="3" a="1"/>
  <c r="R402" i="3" s="1"/>
  <c r="R710" i="3" a="1"/>
  <c r="R710" i="3" s="1"/>
  <c r="R1128" i="3" a="1"/>
  <c r="R1128" i="3" s="1"/>
  <c r="R313" i="3" a="1"/>
  <c r="R313" i="3" s="1"/>
  <c r="R290" i="3" a="1"/>
  <c r="R290" i="3" s="1"/>
  <c r="R407" i="3" a="1"/>
  <c r="R407" i="3" s="1"/>
  <c r="R273" i="3" a="1"/>
  <c r="R273" i="3" s="1"/>
  <c r="R935" i="3" a="1"/>
  <c r="R935" i="3" s="1"/>
  <c r="R607" i="3" a="1"/>
  <c r="R607" i="3" s="1"/>
  <c r="R311" i="3" a="1"/>
  <c r="R311" i="3" s="1"/>
  <c r="R317" i="3" a="1"/>
  <c r="R317" i="3" s="1"/>
  <c r="R301" i="3" a="1"/>
  <c r="R301" i="3" s="1"/>
  <c r="R287" i="3" a="1"/>
  <c r="R287" i="3" s="1"/>
  <c r="R572" i="3" a="1"/>
  <c r="R572" i="3" s="1"/>
  <c r="R535" i="3" a="1"/>
  <c r="R535" i="3" s="1"/>
  <c r="R506" i="3" a="1"/>
  <c r="R506" i="3" s="1"/>
  <c r="R295" i="3" a="1"/>
  <c r="R295" i="3" s="1"/>
  <c r="R306" i="3" a="1"/>
  <c r="R306" i="3" s="1"/>
  <c r="R664" i="3" a="1"/>
  <c r="R664" i="3" s="1"/>
  <c r="R319" i="3" a="1"/>
  <c r="R319" i="3" s="1"/>
  <c r="R367" i="3" a="1"/>
  <c r="R367" i="3" s="1"/>
  <c r="R293" i="3" a="1"/>
  <c r="R293" i="3" s="1"/>
  <c r="R328" i="3" a="1"/>
  <c r="R328" i="3" s="1"/>
  <c r="R302" i="3" a="1"/>
  <c r="R302" i="3" s="1"/>
  <c r="R825" i="3" a="1"/>
  <c r="R825" i="3" s="1"/>
  <c r="R277" i="3" a="1"/>
  <c r="R277" i="3" s="1"/>
  <c r="R279" i="3" a="1"/>
  <c r="R279" i="3" s="1"/>
  <c r="R312" i="3" a="1"/>
  <c r="R312" i="3" s="1"/>
  <c r="R516" i="3" a="1"/>
  <c r="R516" i="3" s="1"/>
  <c r="R305" i="3" a="1"/>
  <c r="R305" i="3" s="1"/>
  <c r="R318" i="3" a="1"/>
  <c r="R318" i="3" s="1"/>
  <c r="R310" i="3" a="1"/>
  <c r="R310" i="3" s="1"/>
  <c r="R276" i="3" a="1"/>
  <c r="R276" i="3" s="1"/>
  <c r="R300" i="3" a="1"/>
  <c r="R300" i="3" s="1"/>
  <c r="R321" i="3" a="1"/>
  <c r="R321" i="3" s="1"/>
  <c r="R314" i="3" a="1"/>
  <c r="R314" i="3" s="1"/>
  <c r="R469" i="3" a="1"/>
  <c r="R469" i="3" s="1"/>
  <c r="R304" i="3" a="1"/>
  <c r="R304" i="3" s="1"/>
  <c r="R303" i="3" a="1"/>
  <c r="R303" i="3" s="1"/>
  <c r="R307" i="3" a="1"/>
  <c r="R307" i="3" s="1"/>
  <c r="R496" i="3" a="1"/>
  <c r="R496" i="3" s="1"/>
  <c r="R296" i="3" a="1"/>
  <c r="R296" i="3" s="1"/>
  <c r="R1027" i="3" a="1"/>
  <c r="R1027" i="3" s="1"/>
  <c r="R1056" i="3" a="1"/>
  <c r="R1056" i="3" s="1"/>
  <c r="R350" i="3" a="1"/>
  <c r="R350" i="3" s="1"/>
  <c r="R299" i="3" a="1"/>
  <c r="R299" i="3" s="1"/>
  <c r="R286" i="3" a="1"/>
  <c r="R286" i="3" s="1"/>
  <c r="R945" i="3" a="1"/>
  <c r="R945" i="3" s="1"/>
  <c r="R444" i="3" a="1"/>
  <c r="R444" i="3" s="1"/>
  <c r="R280" i="3" a="1"/>
  <c r="R280" i="3" s="1"/>
  <c r="R918" i="3" a="1"/>
  <c r="R918" i="3" s="1"/>
  <c r="R502" i="3" a="1"/>
  <c r="R502" i="3" s="1"/>
  <c r="R281" i="3" a="1"/>
  <c r="R281" i="3" s="1"/>
  <c r="R320" i="3" a="1"/>
  <c r="R320" i="3" s="1"/>
  <c r="R297" i="3" a="1"/>
  <c r="R297" i="3" s="1"/>
  <c r="R285" i="3" a="1"/>
  <c r="R285" i="3" s="1"/>
  <c r="R977" i="3" a="1"/>
  <c r="R977" i="3" s="1"/>
  <c r="R721" i="3" a="1"/>
  <c r="R721" i="3" s="1"/>
  <c r="R833" i="3" a="1"/>
  <c r="R833" i="3" s="1"/>
  <c r="R752" i="3" a="1"/>
  <c r="R752" i="3" s="1"/>
  <c r="R355" i="3" a="1"/>
  <c r="R355" i="3" s="1"/>
  <c r="R519" i="3" a="1"/>
  <c r="R519" i="3" s="1"/>
  <c r="R1284" i="3" a="1"/>
  <c r="R1284" i="3" s="1"/>
  <c r="R706" i="3" a="1"/>
  <c r="R706" i="3" s="1"/>
  <c r="R1252" i="3" a="1"/>
  <c r="R1252" i="3" s="1"/>
  <c r="R848" i="3" a="1"/>
  <c r="R848" i="3" s="1"/>
  <c r="R1149" i="3" a="1"/>
  <c r="R1149" i="3" s="1"/>
  <c r="R361" i="3" a="1"/>
  <c r="R361" i="3" s="1"/>
  <c r="R534" i="3" a="1"/>
  <c r="R534" i="3" s="1"/>
  <c r="R486" i="3" a="1"/>
  <c r="R486" i="3" s="1"/>
  <c r="R963" i="3" a="1"/>
  <c r="R963" i="3" s="1"/>
  <c r="R1077" i="3" a="1"/>
  <c r="R1077" i="3" s="1"/>
  <c r="R787" i="3" a="1"/>
  <c r="R787" i="3" s="1"/>
  <c r="R828" i="3" a="1"/>
  <c r="R828" i="3" s="1"/>
  <c r="R364" i="3" a="1"/>
  <c r="R364" i="3" s="1"/>
  <c r="R1147" i="3" a="1"/>
  <c r="R1147" i="3" s="1"/>
  <c r="R362" i="3" a="1"/>
  <c r="R362" i="3" s="1"/>
  <c r="R699" i="3" a="1"/>
  <c r="R699" i="3" s="1"/>
  <c r="R363" i="3" a="1"/>
  <c r="R363" i="3" s="1"/>
  <c r="R546" i="3" a="1"/>
  <c r="R546" i="3" s="1"/>
  <c r="R954" i="3" a="1"/>
  <c r="R954" i="3" s="1"/>
  <c r="R1317" i="3" a="1"/>
  <c r="R1317" i="3" s="1"/>
  <c r="R372" i="3" a="1"/>
  <c r="R372" i="3" s="1"/>
  <c r="R382" i="3" a="1"/>
  <c r="R382" i="3" s="1"/>
  <c r="R342" i="3" a="1"/>
  <c r="R342" i="3" s="1"/>
  <c r="R835" i="3" a="1"/>
  <c r="R835" i="3" s="1"/>
  <c r="R348" i="3" a="1"/>
  <c r="R348" i="3" s="1"/>
  <c r="R378" i="3" a="1"/>
  <c r="R378" i="3" s="1"/>
  <c r="R751" i="3" a="1"/>
  <c r="R751" i="3" s="1"/>
  <c r="R349" i="3" a="1"/>
  <c r="R349" i="3" s="1"/>
  <c r="R544" i="3" a="1"/>
  <c r="R544" i="3" s="1"/>
  <c r="R392" i="3" a="1"/>
  <c r="R392" i="3" s="1"/>
  <c r="R388" i="3" a="1"/>
  <c r="R388" i="3" s="1"/>
  <c r="R376" i="3" a="1"/>
  <c r="R376" i="3" s="1"/>
  <c r="R612" i="3" a="1"/>
  <c r="R612" i="3" s="1"/>
  <c r="R528" i="3" a="1"/>
  <c r="R528" i="3" s="1"/>
  <c r="R703" i="3" a="1"/>
  <c r="R703" i="3" s="1"/>
  <c r="R568" i="3" a="1"/>
  <c r="R568" i="3" s="1"/>
  <c r="R386" i="3" a="1"/>
  <c r="R386" i="3" s="1"/>
  <c r="R345" i="3" a="1"/>
  <c r="R345" i="3" s="1"/>
  <c r="R373" i="3" a="1"/>
  <c r="R373" i="3" s="1"/>
  <c r="R385" i="3" a="1"/>
  <c r="R385" i="3" s="1"/>
  <c r="R369" i="3" a="1"/>
  <c r="R369" i="3" s="1"/>
  <c r="R377" i="3" a="1"/>
  <c r="R377" i="3" s="1"/>
  <c r="R387" i="3" a="1"/>
  <c r="R387" i="3" s="1"/>
  <c r="R371" i="3" a="1"/>
  <c r="R371" i="3" s="1"/>
  <c r="R358" i="3" a="1"/>
  <c r="R358" i="3" s="1"/>
  <c r="R365" i="3" a="1"/>
  <c r="R365" i="3" s="1"/>
  <c r="R338" i="3" a="1"/>
  <c r="R338" i="3" s="1"/>
  <c r="R610" i="3" a="1"/>
  <c r="R610" i="3" s="1"/>
  <c r="R375" i="3" a="1"/>
  <c r="R375" i="3" s="1"/>
  <c r="R370" i="3" a="1"/>
  <c r="R370" i="3" s="1"/>
  <c r="R368" i="3" a="1"/>
  <c r="R368" i="3" s="1"/>
  <c r="R635" i="3" a="1"/>
  <c r="R635" i="3" s="1"/>
  <c r="R352" i="3" a="1"/>
  <c r="R352" i="3" s="1"/>
  <c r="R1018" i="3" a="1"/>
  <c r="R1018" i="3" s="1"/>
  <c r="R1047" i="3" a="1"/>
  <c r="R1047" i="3" s="1"/>
  <c r="R341" i="3" a="1"/>
  <c r="R341" i="3" s="1"/>
  <c r="R360" i="3" a="1"/>
  <c r="R360" i="3" s="1"/>
  <c r="R961" i="3" a="1"/>
  <c r="R961" i="3" s="1"/>
  <c r="R381" i="3" a="1"/>
  <c r="R381" i="3" s="1"/>
  <c r="R384" i="3" a="1"/>
  <c r="R384" i="3" s="1"/>
  <c r="R992" i="3" a="1"/>
  <c r="R992" i="3" s="1"/>
  <c r="R556" i="3" a="1"/>
  <c r="R556" i="3" s="1"/>
  <c r="R480" i="3" a="1"/>
  <c r="R480" i="3" s="1"/>
  <c r="R762" i="3" a="1"/>
  <c r="R762" i="3" s="1"/>
  <c r="R357" i="3" a="1"/>
  <c r="R357" i="3" s="1"/>
  <c r="R379" i="3" a="1"/>
  <c r="R379" i="3" s="1"/>
  <c r="R359" i="3" a="1"/>
  <c r="R359" i="3" s="1"/>
  <c r="R339" i="3" a="1"/>
  <c r="R339" i="3" s="1"/>
  <c r="R438" i="3" a="1"/>
  <c r="R438" i="3" s="1"/>
  <c r="R837" i="3" a="1"/>
  <c r="R837" i="3" s="1"/>
  <c r="R838" i="3" a="1"/>
  <c r="R838" i="3" s="1"/>
  <c r="R649" i="3" a="1"/>
  <c r="R649" i="3" s="1"/>
  <c r="R732" i="3" a="1"/>
  <c r="R732" i="3" s="1"/>
  <c r="R472" i="3" a="1"/>
  <c r="R472" i="3" s="1"/>
  <c r="R456" i="3" a="1"/>
  <c r="R456" i="3" s="1"/>
  <c r="R1213" i="3" a="1"/>
  <c r="R1213" i="3" s="1"/>
  <c r="R782" i="3" a="1"/>
  <c r="R782" i="3" s="1"/>
  <c r="R904" i="3" a="1"/>
  <c r="R904" i="3" s="1"/>
  <c r="R547" i="3" a="1"/>
  <c r="R547" i="3" s="1"/>
  <c r="R450" i="3" a="1"/>
  <c r="R450" i="3" s="1"/>
  <c r="R461" i="3" a="1"/>
  <c r="R461" i="3" s="1"/>
  <c r="R764" i="3" a="1"/>
  <c r="R764" i="3" s="1"/>
  <c r="R574" i="3" a="1"/>
  <c r="R574" i="3" s="1"/>
  <c r="R892" i="3" a="1"/>
  <c r="R892" i="3" s="1"/>
  <c r="R623" i="3" a="1"/>
  <c r="R623" i="3" s="1"/>
  <c r="R446" i="3" a="1"/>
  <c r="R446" i="3" s="1"/>
  <c r="R656" i="3" a="1"/>
  <c r="R656" i="3" s="1"/>
  <c r="R396" i="3" a="1"/>
  <c r="R396" i="3" s="1"/>
  <c r="R1179" i="3" a="1"/>
  <c r="R1179" i="3" s="1"/>
  <c r="R994" i="3" a="1"/>
  <c r="R994" i="3" s="1"/>
  <c r="R1227" i="3" a="1"/>
  <c r="R1227" i="3" s="1"/>
  <c r="R443" i="3" a="1"/>
  <c r="R443" i="3" s="1"/>
  <c r="R462" i="3" a="1"/>
  <c r="R462" i="3" s="1"/>
  <c r="R453" i="3" a="1"/>
  <c r="R453" i="3" s="1"/>
  <c r="R725" i="3" a="1"/>
  <c r="R725" i="3" s="1"/>
  <c r="R410" i="3" a="1"/>
  <c r="R410" i="3" s="1"/>
  <c r="R464" i="3" a="1"/>
  <c r="R464" i="3" s="1"/>
  <c r="R432" i="3" a="1"/>
  <c r="R432" i="3" s="1"/>
  <c r="R460" i="3" a="1"/>
  <c r="R460" i="3" s="1"/>
  <c r="R406" i="3" a="1"/>
  <c r="R406" i="3" s="1"/>
  <c r="R430" i="3" a="1"/>
  <c r="R430" i="3" s="1"/>
  <c r="R458" i="3" a="1"/>
  <c r="R458" i="3" s="1"/>
  <c r="R398" i="3" a="1"/>
  <c r="R398" i="3" s="1"/>
  <c r="R404" i="3" a="1"/>
  <c r="R404" i="3" s="1"/>
  <c r="R437" i="3" a="1"/>
  <c r="R437" i="3" s="1"/>
  <c r="R455" i="3" a="1"/>
  <c r="R455" i="3" s="1"/>
  <c r="R465" i="3" a="1"/>
  <c r="R465" i="3" s="1"/>
  <c r="R459" i="3" a="1"/>
  <c r="R459" i="3" s="1"/>
  <c r="R466" i="3" a="1"/>
  <c r="R466" i="3" s="1"/>
  <c r="R442" i="3" a="1"/>
  <c r="R442" i="3" s="1"/>
  <c r="R448" i="3" a="1"/>
  <c r="R448" i="3" s="1"/>
  <c r="R431" i="3" a="1"/>
  <c r="R431" i="3" s="1"/>
  <c r="R454" i="3" a="1"/>
  <c r="R454" i="3" s="1"/>
  <c r="R569" i="3" a="1"/>
  <c r="R569" i="3" s="1"/>
  <c r="R420" i="3" a="1"/>
  <c r="R420" i="3" s="1"/>
  <c r="R983" i="3" a="1"/>
  <c r="R983" i="3" s="1"/>
  <c r="R447" i="3" a="1"/>
  <c r="R447" i="3" s="1"/>
  <c r="R426" i="3" a="1"/>
  <c r="R426" i="3" s="1"/>
  <c r="R457" i="3" a="1"/>
  <c r="R457" i="3" s="1"/>
  <c r="R826" i="3" a="1"/>
  <c r="R826" i="3" s="1"/>
  <c r="R411" i="3" a="1"/>
  <c r="R411" i="3" s="1"/>
  <c r="R451" i="3" a="1"/>
  <c r="R451" i="3" s="1"/>
  <c r="R494" i="3" a="1"/>
  <c r="R494" i="3" s="1"/>
  <c r="R429" i="3" a="1"/>
  <c r="R429" i="3" s="1"/>
  <c r="R463" i="3" a="1"/>
  <c r="R463" i="3" s="1"/>
  <c r="R769" i="3" a="1"/>
  <c r="R769" i="3" s="1"/>
  <c r="R449" i="3" a="1"/>
  <c r="R449" i="3" s="1"/>
  <c r="R436" i="3" a="1"/>
  <c r="R436" i="3" s="1"/>
  <c r="R427" i="3" a="1"/>
  <c r="R427" i="3" s="1"/>
  <c r="R416" i="3" a="1"/>
  <c r="R416" i="3" s="1"/>
  <c r="R413" i="3" a="1"/>
  <c r="R413" i="3" s="1"/>
  <c r="R415" i="3" a="1"/>
  <c r="R415" i="3" s="1"/>
  <c r="R439" i="3" a="1"/>
  <c r="R439" i="3" s="1"/>
  <c r="R521" i="3" a="1"/>
  <c r="R521" i="3" s="1"/>
  <c r="R419" i="3" a="1"/>
  <c r="R419" i="3" s="1"/>
  <c r="R559" i="3" a="1"/>
  <c r="R559" i="3" s="1"/>
  <c r="R414" i="3" a="1"/>
  <c r="R414" i="3" s="1"/>
  <c r="R877" i="3" a="1"/>
  <c r="R877" i="3" s="1"/>
  <c r="R1212" i="3" a="1"/>
  <c r="R1212" i="3" s="1"/>
  <c r="R847" i="3" a="1"/>
  <c r="R847" i="3" s="1"/>
  <c r="R667" i="3" a="1"/>
  <c r="R667" i="3" s="1"/>
  <c r="R1043" i="3" a="1"/>
  <c r="R1043" i="3" s="1"/>
  <c r="R1255" i="3" a="1"/>
  <c r="R1255" i="3" s="1"/>
  <c r="R1111" i="3" a="1"/>
  <c r="R1111" i="3" s="1"/>
  <c r="R777" i="3" a="1"/>
  <c r="R777" i="3" s="1"/>
  <c r="R654" i="3" a="1"/>
  <c r="R654" i="3" s="1"/>
  <c r="R525" i="3" a="1"/>
  <c r="R525" i="3" s="1"/>
  <c r="R910" i="3" a="1"/>
  <c r="R910" i="3" s="1"/>
  <c r="R1142" i="3" a="1"/>
  <c r="R1142" i="3" s="1"/>
  <c r="R906" i="3" a="1"/>
  <c r="R906" i="3" s="1"/>
  <c r="R855" i="3" a="1"/>
  <c r="R855" i="3" s="1"/>
  <c r="R1494" i="3" a="1"/>
  <c r="R1494" i="3" s="1"/>
  <c r="R499" i="3" a="1"/>
  <c r="R499" i="3" s="1"/>
  <c r="R1451" i="3" a="1"/>
  <c r="R1451" i="3" s="1"/>
  <c r="R481" i="3" a="1"/>
  <c r="R481" i="3" s="1"/>
  <c r="R479" i="3" a="1"/>
  <c r="R479" i="3" s="1"/>
  <c r="R1159" i="3" a="1"/>
  <c r="R1159" i="3" s="1"/>
  <c r="R791" i="3" a="1"/>
  <c r="R791" i="3" s="1"/>
  <c r="R507" i="3" a="1"/>
  <c r="R507" i="3" s="1"/>
  <c r="R477" i="3" a="1"/>
  <c r="R477" i="3" s="1"/>
  <c r="R1337" i="3" a="1"/>
  <c r="R1337" i="3" s="1"/>
  <c r="R491" i="3" a="1"/>
  <c r="R491" i="3" s="1"/>
  <c r="R482" i="3" a="1"/>
  <c r="R482" i="3" s="1"/>
  <c r="R523" i="3" a="1"/>
  <c r="R523" i="3" s="1"/>
  <c r="R512" i="3" a="1"/>
  <c r="R512" i="3" s="1"/>
  <c r="R518" i="3" a="1"/>
  <c r="R518" i="3" s="1"/>
  <c r="R517" i="3" a="1"/>
  <c r="R517" i="3" s="1"/>
  <c r="R960" i="3" a="1"/>
  <c r="R960" i="3" s="1"/>
  <c r="R489" i="3" a="1"/>
  <c r="R489" i="3" s="1"/>
  <c r="R515" i="3" a="1"/>
  <c r="R515" i="3" s="1"/>
  <c r="R632" i="3" a="1"/>
  <c r="R632" i="3" s="1"/>
  <c r="R511" i="3" a="1"/>
  <c r="R511" i="3" s="1"/>
  <c r="R497" i="3" a="1"/>
  <c r="R497" i="3" s="1"/>
  <c r="R876" i="3" a="1"/>
  <c r="R876" i="3" s="1"/>
  <c r="R541" i="3" a="1"/>
  <c r="R541" i="3" s="1"/>
  <c r="R761" i="3" a="1"/>
  <c r="R761" i="3" s="1"/>
  <c r="R524" i="3" a="1"/>
  <c r="R524" i="3" s="1"/>
  <c r="R500" i="3" a="1"/>
  <c r="R500" i="3" s="1"/>
  <c r="R504" i="3" a="1"/>
  <c r="R504" i="3" s="1"/>
  <c r="R508" i="3" a="1"/>
  <c r="R508" i="3" s="1"/>
  <c r="R526" i="3" a="1"/>
  <c r="R526" i="3" s="1"/>
  <c r="R495" i="3" a="1"/>
  <c r="R495" i="3" s="1"/>
  <c r="R505" i="3" a="1"/>
  <c r="R505" i="3" s="1"/>
  <c r="R509" i="3" a="1"/>
  <c r="R509" i="3" s="1"/>
  <c r="R476" i="3" a="1"/>
  <c r="R476" i="3" s="1"/>
  <c r="R490" i="3" a="1"/>
  <c r="R490" i="3" s="1"/>
  <c r="R513" i="3" a="1"/>
  <c r="R513" i="3" s="1"/>
  <c r="R685" i="3" a="1"/>
  <c r="R685" i="3" s="1"/>
  <c r="R520" i="3" a="1"/>
  <c r="R520" i="3" s="1"/>
  <c r="R705" i="3" a="1"/>
  <c r="R705" i="3" s="1"/>
  <c r="R1091" i="3" a="1"/>
  <c r="R1091" i="3" s="1"/>
  <c r="R536" i="3" a="1"/>
  <c r="R536" i="3" s="1"/>
  <c r="R510" i="3" a="1"/>
  <c r="R510" i="3" s="1"/>
  <c r="R492" i="3" a="1"/>
  <c r="R492" i="3" s="1"/>
  <c r="R540" i="3" a="1"/>
  <c r="R540" i="3" s="1"/>
  <c r="R975" i="3" a="1"/>
  <c r="R975" i="3" s="1"/>
  <c r="R1197" i="3" a="1"/>
  <c r="R1197" i="3" s="1"/>
  <c r="R514" i="3" a="1"/>
  <c r="R514" i="3" s="1"/>
  <c r="R827" i="3" a="1"/>
  <c r="R827" i="3" s="1"/>
  <c r="R604" i="3" a="1"/>
  <c r="R604" i="3" s="1"/>
  <c r="R1342" i="3" a="1"/>
  <c r="R1342" i="3" s="1"/>
  <c r="R584" i="3" a="1"/>
  <c r="R584" i="3" s="1"/>
  <c r="R658" i="3" a="1"/>
  <c r="R658" i="3" s="1"/>
  <c r="R697" i="3" a="1"/>
  <c r="R697" i="3" s="1"/>
  <c r="R1503" i="3" a="1"/>
  <c r="R1503" i="3" s="1"/>
  <c r="R575" i="3" a="1"/>
  <c r="R575" i="3" s="1"/>
  <c r="R681" i="3" a="1"/>
  <c r="R681" i="3" s="1"/>
  <c r="R1172" i="3" a="1"/>
  <c r="R1172" i="3" s="1"/>
  <c r="R851" i="3" a="1"/>
  <c r="R851" i="3" s="1"/>
  <c r="R978" i="3" a="1"/>
  <c r="R978" i="3" s="1"/>
  <c r="R1426" i="3" a="1"/>
  <c r="R1426" i="3" s="1"/>
  <c r="R830" i="3" a="1"/>
  <c r="R830" i="3" s="1"/>
  <c r="R695" i="3" a="1"/>
  <c r="R695" i="3" s="1"/>
  <c r="R1037" i="3" a="1"/>
  <c r="R1037" i="3" s="1"/>
  <c r="R577" i="3" a="1"/>
  <c r="R577" i="3" s="1"/>
  <c r="R693" i="3" a="1"/>
  <c r="R693" i="3" s="1"/>
  <c r="R576" i="3" a="1"/>
  <c r="R576" i="3" s="1"/>
  <c r="R557" i="3" a="1"/>
  <c r="R557" i="3" s="1"/>
  <c r="R936" i="3" a="1"/>
  <c r="R936" i="3" s="1"/>
  <c r="R1021" i="3" a="1"/>
  <c r="R1021" i="3" s="1"/>
  <c r="R601" i="3" a="1"/>
  <c r="R601" i="3" s="1"/>
  <c r="R563" i="3" a="1"/>
  <c r="R563" i="3" s="1"/>
  <c r="R564" i="3" a="1"/>
  <c r="R564" i="3" s="1"/>
  <c r="R555" i="3" a="1"/>
  <c r="R555" i="3" s="1"/>
  <c r="R596" i="3" a="1"/>
  <c r="R596" i="3" s="1"/>
  <c r="R587" i="3" a="1"/>
  <c r="R587" i="3" s="1"/>
  <c r="R600" i="3" a="1"/>
  <c r="R600" i="3" s="1"/>
  <c r="R590" i="3" a="1"/>
  <c r="R590" i="3" s="1"/>
  <c r="R565" i="3" a="1"/>
  <c r="R565" i="3" s="1"/>
  <c r="R1071" i="3" a="1"/>
  <c r="R1071" i="3" s="1"/>
  <c r="R909" i="3" a="1"/>
  <c r="R909" i="3" s="1"/>
  <c r="R1371" i="3" a="1"/>
  <c r="R1371" i="3" s="1"/>
  <c r="R573" i="3" a="1"/>
  <c r="R573" i="3" s="1"/>
  <c r="R598" i="3" a="1"/>
  <c r="R598" i="3" s="1"/>
  <c r="R603" i="3" a="1"/>
  <c r="R603" i="3" s="1"/>
  <c r="R599" i="3" a="1"/>
  <c r="R599" i="3" s="1"/>
  <c r="R605" i="3" a="1"/>
  <c r="R605" i="3" s="1"/>
  <c r="R571" i="3" a="1"/>
  <c r="R571" i="3" s="1"/>
  <c r="R754" i="3" a="1"/>
  <c r="R754" i="3" s="1"/>
  <c r="R780" i="3" a="1"/>
  <c r="R780" i="3" s="1"/>
  <c r="R579" i="3" a="1"/>
  <c r="R579" i="3" s="1"/>
  <c r="R581" i="3" a="1"/>
  <c r="R581" i="3" s="1"/>
  <c r="R591" i="3" a="1"/>
  <c r="R591" i="3" s="1"/>
  <c r="R595" i="3" a="1"/>
  <c r="R595" i="3" s="1"/>
  <c r="R829" i="3" a="1"/>
  <c r="R829" i="3" s="1"/>
  <c r="R554" i="3" a="1"/>
  <c r="R554" i="3" s="1"/>
  <c r="R716" i="3" a="1"/>
  <c r="R716" i="3" s="1"/>
  <c r="R803" i="3" a="1"/>
  <c r="R803" i="3" s="1"/>
  <c r="R1279" i="3" a="1"/>
  <c r="R1279" i="3" s="1"/>
  <c r="R597" i="3" a="1"/>
  <c r="R597" i="3" s="1"/>
  <c r="R593" i="3" a="1"/>
  <c r="R593" i="3" s="1"/>
  <c r="R982" i="3" a="1"/>
  <c r="R982" i="3" s="1"/>
  <c r="R583" i="3" a="1"/>
  <c r="R583" i="3" s="1"/>
  <c r="R594" i="3" a="1"/>
  <c r="R594" i="3" s="1"/>
  <c r="R585" i="3" a="1"/>
  <c r="R585" i="3" s="1"/>
  <c r="R1259" i="3" a="1"/>
  <c r="R1259" i="3" s="1"/>
  <c r="R580" i="3" a="1"/>
  <c r="R580" i="3" s="1"/>
  <c r="R778" i="3" a="1"/>
  <c r="R778" i="3" s="1"/>
  <c r="R606" i="3" a="1"/>
  <c r="R606" i="3" s="1"/>
  <c r="R553" i="3" a="1"/>
  <c r="R553" i="3" s="1"/>
  <c r="R1048" i="3" a="1"/>
  <c r="R1048" i="3" s="1"/>
  <c r="R1280" i="3" a="1"/>
  <c r="R1280" i="3" s="1"/>
  <c r="R869" i="3" a="1"/>
  <c r="R869" i="3" s="1"/>
  <c r="R682" i="3" a="1"/>
  <c r="R682" i="3" s="1"/>
  <c r="R784" i="3" a="1"/>
  <c r="R784" i="3" s="1"/>
  <c r="R1217" i="3" a="1"/>
  <c r="R1217" i="3" s="1"/>
  <c r="R653" i="3" a="1"/>
  <c r="R653" i="3" s="1"/>
  <c r="R660" i="3" a="1"/>
  <c r="R660" i="3" s="1"/>
  <c r="R613" i="3" a="1"/>
  <c r="R613" i="3" s="1"/>
  <c r="R1210" i="3" a="1"/>
  <c r="R1210" i="3" s="1"/>
  <c r="R675" i="3" a="1"/>
  <c r="R675" i="3" s="1"/>
  <c r="R821" i="3" a="1"/>
  <c r="R821" i="3" s="1"/>
  <c r="R630" i="3" a="1"/>
  <c r="R630" i="3" s="1"/>
  <c r="R669" i="3" a="1"/>
  <c r="R669" i="3" s="1"/>
  <c r="R895" i="3" a="1"/>
  <c r="R895" i="3" s="1"/>
  <c r="R967" i="3" a="1"/>
  <c r="R967" i="3" s="1"/>
  <c r="R881" i="3" a="1"/>
  <c r="R881" i="3" s="1"/>
  <c r="R639" i="3" a="1"/>
  <c r="R639" i="3" s="1"/>
  <c r="R618" i="3" a="1"/>
  <c r="R618" i="3" s="1"/>
  <c r="R650" i="3" a="1"/>
  <c r="R650" i="3" s="1"/>
  <c r="R1119" i="3" a="1"/>
  <c r="R1119" i="3" s="1"/>
  <c r="R1517" i="3" a="1"/>
  <c r="R1517" i="3" s="1"/>
  <c r="R662" i="3" a="1"/>
  <c r="R662" i="3" s="1"/>
  <c r="R645" i="3" a="1"/>
  <c r="R645" i="3" s="1"/>
  <c r="R684" i="3" a="1"/>
  <c r="R684" i="3" s="1"/>
  <c r="R1207" i="3" a="1"/>
  <c r="R1207" i="3" s="1"/>
  <c r="R1288" i="3" a="1"/>
  <c r="R1288" i="3" s="1"/>
  <c r="R674" i="3" a="1"/>
  <c r="R674" i="3" s="1"/>
  <c r="R628" i="3" a="1"/>
  <c r="R628" i="3" s="1"/>
  <c r="R665" i="3" a="1"/>
  <c r="R665" i="3" s="1"/>
  <c r="R714" i="3" a="1"/>
  <c r="R714" i="3" s="1"/>
  <c r="R661" i="3" a="1"/>
  <c r="R661" i="3" s="1"/>
  <c r="R648" i="3" a="1"/>
  <c r="R648" i="3" s="1"/>
  <c r="R634" i="3" a="1"/>
  <c r="R634" i="3" s="1"/>
  <c r="R659" i="3" a="1"/>
  <c r="R659" i="3" s="1"/>
  <c r="R671" i="3" a="1"/>
  <c r="R671" i="3" s="1"/>
  <c r="R631" i="3" a="1"/>
  <c r="R631" i="3" s="1"/>
  <c r="R637" i="3" a="1"/>
  <c r="R637" i="3" s="1"/>
  <c r="R657" i="3" a="1"/>
  <c r="R657" i="3" s="1"/>
  <c r="R663" i="3" a="1"/>
  <c r="R663" i="3" s="1"/>
  <c r="R666" i="3" a="1"/>
  <c r="R666" i="3" s="1"/>
  <c r="R668" i="3" a="1"/>
  <c r="R668" i="3" s="1"/>
  <c r="R1046" i="3" a="1"/>
  <c r="R1046" i="3" s="1"/>
  <c r="R652" i="3" a="1"/>
  <c r="R652" i="3" s="1"/>
  <c r="R627" i="3" a="1"/>
  <c r="R627" i="3" s="1"/>
  <c r="R644" i="3" a="1"/>
  <c r="R644" i="3" s="1"/>
  <c r="R1002" i="3" a="1"/>
  <c r="R1002" i="3" s="1"/>
  <c r="R930" i="3" a="1"/>
  <c r="R930" i="3" s="1"/>
  <c r="R672" i="3" a="1"/>
  <c r="R672" i="3" s="1"/>
  <c r="R655" i="3" a="1"/>
  <c r="R655" i="3" s="1"/>
  <c r="R615" i="3" a="1"/>
  <c r="R615" i="3" s="1"/>
  <c r="R853" i="3" a="1"/>
  <c r="R853" i="3" s="1"/>
  <c r="R651" i="3" a="1"/>
  <c r="R651" i="3" s="1"/>
  <c r="R636" i="3" a="1"/>
  <c r="R636" i="3" s="1"/>
  <c r="R824" i="3" a="1"/>
  <c r="R824" i="3" s="1"/>
  <c r="R638" i="3" a="1"/>
  <c r="R638" i="3" s="1"/>
  <c r="R626" i="3" a="1"/>
  <c r="R626" i="3" s="1"/>
  <c r="R854" i="3" a="1"/>
  <c r="R854" i="3" s="1"/>
  <c r="R673" i="3" a="1"/>
  <c r="R673" i="3" s="1"/>
  <c r="R808" i="3" a="1"/>
  <c r="R808" i="3" s="1"/>
  <c r="R1376" i="3" a="1"/>
  <c r="R1376" i="3" s="1"/>
  <c r="R743" i="3" a="1"/>
  <c r="R743" i="3" s="1"/>
  <c r="R1093" i="3" a="1"/>
  <c r="R1093" i="3" s="1"/>
  <c r="R1303" i="3" a="1"/>
  <c r="R1303" i="3" s="1"/>
  <c r="R691" i="3" a="1"/>
  <c r="R691" i="3" s="1"/>
  <c r="R700" i="3" a="1"/>
  <c r="R700" i="3" s="1"/>
  <c r="R740" i="3" a="1"/>
  <c r="R740" i="3" s="1"/>
  <c r="R702" i="3" a="1"/>
  <c r="R702" i="3" s="1"/>
  <c r="R823" i="3" a="1"/>
  <c r="R823" i="3" s="1"/>
  <c r="R844" i="3" a="1"/>
  <c r="R844" i="3" s="1"/>
  <c r="R728" i="3" a="1"/>
  <c r="R728" i="3" s="1"/>
  <c r="R1024" i="3" a="1"/>
  <c r="R1024" i="3" s="1"/>
  <c r="R722" i="3" a="1"/>
  <c r="R722" i="3" s="1"/>
  <c r="R737" i="3" a="1"/>
  <c r="R737" i="3" s="1"/>
  <c r="R903" i="3" a="1"/>
  <c r="R903" i="3" s="1"/>
  <c r="R744" i="3" a="1"/>
  <c r="R744" i="3" s="1"/>
  <c r="R729" i="3" a="1"/>
  <c r="R729" i="3" s="1"/>
  <c r="R717" i="3" a="1"/>
  <c r="R717" i="3" s="1"/>
  <c r="R1320" i="3" a="1"/>
  <c r="R1320" i="3" s="1"/>
  <c r="R815" i="3" a="1"/>
  <c r="R815" i="3" s="1"/>
  <c r="R812" i="3" a="1"/>
  <c r="R812" i="3" s="1"/>
  <c r="R738" i="3" a="1"/>
  <c r="R738" i="3" s="1"/>
  <c r="R1065" i="3" a="1"/>
  <c r="R1065" i="3" s="1"/>
  <c r="R736" i="3" a="1"/>
  <c r="R736" i="3" s="1"/>
  <c r="R707" i="3" a="1"/>
  <c r="R707" i="3" s="1"/>
  <c r="R741" i="3" a="1"/>
  <c r="R741" i="3" s="1"/>
  <c r="R1150" i="3" a="1"/>
  <c r="R1150" i="3" s="1"/>
  <c r="R755" i="3" a="1"/>
  <c r="R755" i="3" s="1"/>
  <c r="R734" i="3" a="1"/>
  <c r="R734" i="3" s="1"/>
  <c r="R731" i="3" a="1"/>
  <c r="R731" i="3" s="1"/>
  <c r="R718" i="3" a="1"/>
  <c r="R718" i="3" s="1"/>
  <c r="R727" i="3" a="1"/>
  <c r="R727" i="3" s="1"/>
  <c r="R692" i="3" a="1"/>
  <c r="R692" i="3" s="1"/>
  <c r="R715" i="3" a="1"/>
  <c r="R715" i="3" s="1"/>
  <c r="R709" i="3" a="1"/>
  <c r="R709" i="3" s="1"/>
  <c r="R724" i="3" a="1"/>
  <c r="R724" i="3" s="1"/>
  <c r="R739" i="3" a="1"/>
  <c r="R739" i="3" s="1"/>
  <c r="R688" i="3" a="1"/>
  <c r="R688" i="3" s="1"/>
  <c r="R1132" i="3" a="1"/>
  <c r="R1132" i="3" s="1"/>
  <c r="R1205" i="3" a="1"/>
  <c r="R1205" i="3" s="1"/>
  <c r="R711" i="3" a="1"/>
  <c r="R711" i="3" s="1"/>
  <c r="R735" i="3" a="1"/>
  <c r="R735" i="3" s="1"/>
  <c r="R723" i="3" a="1"/>
  <c r="R723" i="3" s="1"/>
  <c r="R901" i="3" a="1"/>
  <c r="R901" i="3" s="1"/>
  <c r="R852" i="3" a="1"/>
  <c r="R852" i="3" s="1"/>
  <c r="R726" i="3" a="1"/>
  <c r="R726" i="3" s="1"/>
  <c r="R742" i="3" a="1"/>
  <c r="R742" i="3" s="1"/>
  <c r="R687" i="3" a="1"/>
  <c r="R687" i="3" s="1"/>
  <c r="R733" i="3" a="1"/>
  <c r="R733" i="3" s="1"/>
  <c r="R704" i="3" a="1"/>
  <c r="R704" i="3" s="1"/>
  <c r="R720" i="3" a="1"/>
  <c r="R720" i="3" s="1"/>
  <c r="R690" i="3" a="1"/>
  <c r="R690" i="3" s="1"/>
  <c r="R686" i="3" a="1"/>
  <c r="R686" i="3" s="1"/>
  <c r="R810" i="3" a="1"/>
  <c r="R810" i="3" s="1"/>
  <c r="R1381" i="3" a="1"/>
  <c r="R1381" i="3" s="1"/>
  <c r="R783" i="3" a="1"/>
  <c r="R783" i="3" s="1"/>
  <c r="R1053" i="3" a="1"/>
  <c r="R1053" i="3" s="1"/>
  <c r="R775" i="3" a="1"/>
  <c r="R775" i="3" s="1"/>
  <c r="R913" i="3" a="1"/>
  <c r="R913" i="3" s="1"/>
  <c r="R807" i="3" a="1"/>
  <c r="R807" i="3" s="1"/>
  <c r="R806" i="3" a="1"/>
  <c r="R806" i="3" s="1"/>
  <c r="R819" i="3" a="1"/>
  <c r="R819" i="3" s="1"/>
  <c r="R774" i="3" a="1"/>
  <c r="R774" i="3" s="1"/>
  <c r="R793" i="3" a="1"/>
  <c r="R793" i="3" s="1"/>
  <c r="R1078" i="3" a="1"/>
  <c r="R1078" i="3" s="1"/>
  <c r="R870" i="3" a="1"/>
  <c r="R870" i="3" s="1"/>
  <c r="R1020" i="3" a="1"/>
  <c r="R1020" i="3" s="1"/>
  <c r="R788" i="3" a="1"/>
  <c r="R788" i="3" s="1"/>
  <c r="R1117" i="3" a="1"/>
  <c r="R1117" i="3" s="1"/>
  <c r="R1170" i="3" a="1"/>
  <c r="R1170" i="3" s="1"/>
  <c r="R817" i="3" a="1"/>
  <c r="R817" i="3" s="1"/>
  <c r="R1141" i="3" a="1"/>
  <c r="R1141" i="3" s="1"/>
  <c r="R771" i="3" a="1"/>
  <c r="R771" i="3" s="1"/>
  <c r="R792" i="3" a="1"/>
  <c r="R792" i="3" s="1"/>
  <c r="R818" i="3" a="1"/>
  <c r="R818" i="3" s="1"/>
  <c r="R799" i="3" a="1"/>
  <c r="R799" i="3" s="1"/>
  <c r="R770" i="3" a="1"/>
  <c r="R770" i="3" s="1"/>
  <c r="R1323" i="3" a="1"/>
  <c r="R1323" i="3" s="1"/>
  <c r="R1042" i="3" a="1"/>
  <c r="R1042" i="3" s="1"/>
  <c r="R816" i="3" a="1"/>
  <c r="R816" i="3" s="1"/>
  <c r="R800" i="3" a="1"/>
  <c r="R800" i="3" s="1"/>
  <c r="R1219" i="3" a="1"/>
  <c r="R1219" i="3" s="1"/>
  <c r="R796" i="3" a="1"/>
  <c r="R796" i="3" s="1"/>
  <c r="R809" i="3" a="1"/>
  <c r="R809" i="3" s="1"/>
  <c r="R786" i="3" a="1"/>
  <c r="R786" i="3" s="1"/>
  <c r="R801" i="3" a="1"/>
  <c r="R801" i="3" s="1"/>
  <c r="R756" i="3" a="1"/>
  <c r="R756" i="3" s="1"/>
  <c r="R1138" i="3" a="1"/>
  <c r="R1138" i="3" s="1"/>
  <c r="R802" i="3" a="1"/>
  <c r="R802" i="3" s="1"/>
  <c r="R811" i="3" a="1"/>
  <c r="R811" i="3" s="1"/>
  <c r="R905" i="3" a="1"/>
  <c r="R905" i="3" s="1"/>
  <c r="R798" i="3" a="1"/>
  <c r="R798" i="3" s="1"/>
  <c r="R785" i="3" a="1"/>
  <c r="R785" i="3" s="1"/>
  <c r="R813" i="3" a="1"/>
  <c r="R813" i="3" s="1"/>
  <c r="R772" i="3" a="1"/>
  <c r="R772" i="3" s="1"/>
  <c r="R773" i="3" a="1"/>
  <c r="R773" i="3" s="1"/>
  <c r="R795" i="3" a="1"/>
  <c r="R795" i="3" s="1"/>
  <c r="R794" i="3" a="1"/>
  <c r="R794" i="3" s="1"/>
  <c r="R891" i="3" a="1"/>
  <c r="R891" i="3" s="1"/>
  <c r="R805" i="3" a="1"/>
  <c r="R805" i="3" s="1"/>
  <c r="R820" i="3" a="1"/>
  <c r="R820" i="3" s="1"/>
  <c r="R797" i="3" a="1"/>
  <c r="R797" i="3" s="1"/>
  <c r="R1156" i="3" a="1"/>
  <c r="R1156" i="3" s="1"/>
  <c r="R887" i="3" a="1"/>
  <c r="R887" i="3" s="1"/>
  <c r="R781" i="3" a="1"/>
  <c r="R781" i="3" s="1"/>
  <c r="R814" i="3" a="1"/>
  <c r="R814" i="3" s="1"/>
  <c r="R768" i="3" a="1"/>
  <c r="R768" i="3" s="1"/>
  <c r="R763" i="3" a="1"/>
  <c r="R763" i="3" s="1"/>
  <c r="R1016" i="3" a="1"/>
  <c r="R1016" i="3" s="1"/>
  <c r="R760" i="3" a="1"/>
  <c r="R760" i="3" s="1"/>
  <c r="R1017" i="3" a="1"/>
  <c r="R1017" i="3" s="1"/>
  <c r="R766" i="3" a="1"/>
  <c r="R766" i="3" s="1"/>
  <c r="R932" i="3" a="1"/>
  <c r="R932" i="3" s="1"/>
  <c r="R757" i="3" a="1"/>
  <c r="R757" i="3" s="1"/>
  <c r="R776" i="3" a="1"/>
  <c r="R776" i="3" s="1"/>
  <c r="R804" i="3" a="1"/>
  <c r="R804" i="3" s="1"/>
  <c r="R882" i="3" a="1"/>
  <c r="R882" i="3" s="1"/>
  <c r="R889" i="3" a="1"/>
  <c r="R889" i="3" s="1"/>
  <c r="R1356" i="3" a="1"/>
  <c r="R1356" i="3" s="1"/>
  <c r="R1285" i="3" a="1"/>
  <c r="R1285" i="3" s="1"/>
  <c r="R1144" i="3" a="1"/>
  <c r="R1144" i="3" s="1"/>
  <c r="R1305" i="3" a="1"/>
  <c r="R1305" i="3" s="1"/>
  <c r="R840" i="3" a="1"/>
  <c r="R840" i="3" s="1"/>
  <c r="R878" i="3" a="1"/>
  <c r="R878" i="3" s="1"/>
  <c r="R1307" i="3" a="1"/>
  <c r="R1307" i="3" s="1"/>
  <c r="R885" i="3" a="1"/>
  <c r="R885" i="3" s="1"/>
  <c r="R1246" i="3" a="1"/>
  <c r="R1246" i="3" s="1"/>
  <c r="R964" i="3" a="1"/>
  <c r="R964" i="3" s="1"/>
  <c r="R897" i="3" a="1"/>
  <c r="R897" i="3" s="1"/>
  <c r="R1396" i="3" a="1"/>
  <c r="R1396" i="3" s="1"/>
  <c r="R1059" i="3" a="1"/>
  <c r="R1059" i="3" s="1"/>
  <c r="R839" i="3" a="1"/>
  <c r="R839" i="3" s="1"/>
  <c r="R1148" i="3" a="1"/>
  <c r="R1148" i="3" s="1"/>
  <c r="R1094" i="3" a="1"/>
  <c r="R1094" i="3" s="1"/>
  <c r="R860" i="3" a="1"/>
  <c r="R860" i="3" s="1"/>
  <c r="R857" i="3" a="1"/>
  <c r="R857" i="3" s="1"/>
  <c r="R836" i="3" a="1"/>
  <c r="R836" i="3" s="1"/>
  <c r="R867" i="3" a="1"/>
  <c r="R867" i="3" s="1"/>
  <c r="R1173" i="3" a="1"/>
  <c r="R1173" i="3" s="1"/>
  <c r="R872" i="3" a="1"/>
  <c r="R872" i="3" s="1"/>
  <c r="R884" i="3" a="1"/>
  <c r="R884" i="3" s="1"/>
  <c r="R868" i="3" a="1"/>
  <c r="R868" i="3" s="1"/>
  <c r="R879" i="3" a="1"/>
  <c r="R879" i="3" s="1"/>
  <c r="R966" i="3" a="1"/>
  <c r="R966" i="3" s="1"/>
  <c r="R1143" i="3" a="1"/>
  <c r="R1143" i="3" s="1"/>
  <c r="R865" i="3" a="1"/>
  <c r="R865" i="3" s="1"/>
  <c r="R1214" i="3" a="1"/>
  <c r="R1214" i="3" s="1"/>
  <c r="R890" i="3" a="1"/>
  <c r="R890" i="3" s="1"/>
  <c r="R873" i="3" a="1"/>
  <c r="R873" i="3" s="1"/>
  <c r="R888" i="3" a="1"/>
  <c r="R888" i="3" s="1"/>
  <c r="R919" i="3" a="1"/>
  <c r="R919" i="3" s="1"/>
  <c r="R871" i="3" a="1"/>
  <c r="R871" i="3" s="1"/>
  <c r="R1023" i="3" a="1"/>
  <c r="R1023" i="3" s="1"/>
  <c r="R908" i="3" a="1"/>
  <c r="R908" i="3" s="1"/>
  <c r="R864" i="3" a="1"/>
  <c r="R864" i="3" s="1"/>
  <c r="R886" i="3" a="1"/>
  <c r="R886" i="3" s="1"/>
  <c r="R856" i="3" a="1"/>
  <c r="R856" i="3" s="1"/>
  <c r="R883" i="3" a="1"/>
  <c r="R883" i="3" s="1"/>
  <c r="R859" i="3" a="1"/>
  <c r="R859" i="3" s="1"/>
  <c r="R846" i="3" a="1"/>
  <c r="R846" i="3" s="1"/>
  <c r="R1092" i="3" a="1"/>
  <c r="R1092" i="3" s="1"/>
  <c r="R866" i="3" a="1"/>
  <c r="R866" i="3" s="1"/>
  <c r="R863" i="3" a="1"/>
  <c r="R863" i="3" s="1"/>
  <c r="R843" i="3" a="1"/>
  <c r="R843" i="3" s="1"/>
  <c r="R832" i="3" a="1"/>
  <c r="R832" i="3" s="1"/>
  <c r="R845" i="3" a="1"/>
  <c r="R845" i="3" s="1"/>
  <c r="R841" i="3" a="1"/>
  <c r="R841" i="3" s="1"/>
  <c r="R858" i="3" a="1"/>
  <c r="R858" i="3" s="1"/>
  <c r="R957" i="3" a="1"/>
  <c r="R957" i="3" s="1"/>
  <c r="R1033" i="3" a="1"/>
  <c r="R1033" i="3" s="1"/>
  <c r="R928" i="3" a="1"/>
  <c r="R928" i="3" s="1"/>
  <c r="R1019" i="3" a="1"/>
  <c r="R1019" i="3" s="1"/>
  <c r="R1005" i="3" a="1"/>
  <c r="R1005" i="3" s="1"/>
  <c r="R942" i="3" a="1"/>
  <c r="R942" i="3" s="1"/>
  <c r="R926" i="3" a="1"/>
  <c r="R926" i="3" s="1"/>
  <c r="R1283" i="3" a="1"/>
  <c r="R1283" i="3" s="1"/>
  <c r="R950" i="3" a="1"/>
  <c r="R950" i="3" s="1"/>
  <c r="R1097" i="3" a="1"/>
  <c r="R1097" i="3" s="1"/>
  <c r="R958" i="3" a="1"/>
  <c r="R958" i="3" s="1"/>
  <c r="R952" i="3" a="1"/>
  <c r="R952" i="3" s="1"/>
  <c r="R1409" i="3" a="1"/>
  <c r="R1409" i="3" s="1"/>
  <c r="R949" i="3" a="1"/>
  <c r="R949" i="3" s="1"/>
  <c r="R925" i="3" a="1"/>
  <c r="R925" i="3" s="1"/>
  <c r="R1361" i="3" a="1"/>
  <c r="R1361" i="3" s="1"/>
  <c r="R951" i="3" a="1"/>
  <c r="R951" i="3" s="1"/>
  <c r="R937" i="3" a="1"/>
  <c r="R937" i="3" s="1"/>
  <c r="R911" i="3" a="1"/>
  <c r="R911" i="3" s="1"/>
  <c r="R940" i="3" a="1"/>
  <c r="R940" i="3" s="1"/>
  <c r="R941" i="3" a="1"/>
  <c r="R941" i="3" s="1"/>
  <c r="R923" i="3" a="1"/>
  <c r="R923" i="3" s="1"/>
  <c r="R944" i="3" a="1"/>
  <c r="R944" i="3" s="1"/>
  <c r="R922" i="3" a="1"/>
  <c r="R922" i="3" s="1"/>
  <c r="R955" i="3" a="1"/>
  <c r="R955" i="3" s="1"/>
  <c r="R956" i="3" a="1"/>
  <c r="R956" i="3" s="1"/>
  <c r="R929" i="3" a="1"/>
  <c r="R929" i="3" s="1"/>
  <c r="R933" i="3" a="1"/>
  <c r="R933" i="3" s="1"/>
  <c r="R1394" i="3" a="1"/>
  <c r="R1394" i="3" s="1"/>
  <c r="R1382" i="3" a="1"/>
  <c r="R1382" i="3" s="1"/>
  <c r="R938" i="3" a="1"/>
  <c r="R938" i="3" s="1"/>
  <c r="R953" i="3" a="1"/>
  <c r="R953" i="3" s="1"/>
  <c r="R914" i="3" a="1"/>
  <c r="R914" i="3" s="1"/>
  <c r="R924" i="3" a="1"/>
  <c r="R924" i="3" s="1"/>
  <c r="R1081" i="3" a="1"/>
  <c r="R1081" i="3" s="1"/>
  <c r="R948" i="3" a="1"/>
  <c r="R948" i="3" s="1"/>
  <c r="R1099" i="3" a="1"/>
  <c r="R1099" i="3" s="1"/>
  <c r="R1052" i="3" a="1"/>
  <c r="R1052" i="3" s="1"/>
  <c r="R1164" i="3" a="1"/>
  <c r="R1164" i="3" s="1"/>
  <c r="R1100" i="3" a="1"/>
  <c r="R1100" i="3" s="1"/>
  <c r="R920" i="3" a="1"/>
  <c r="R920" i="3" s="1"/>
  <c r="R946" i="3" a="1"/>
  <c r="R946" i="3" s="1"/>
  <c r="R934" i="3" a="1"/>
  <c r="R934" i="3" s="1"/>
  <c r="R943" i="3" a="1"/>
  <c r="R943" i="3" s="1"/>
  <c r="R915" i="3" a="1"/>
  <c r="R915" i="3" s="1"/>
  <c r="R947" i="3" a="1"/>
  <c r="R947" i="3" s="1"/>
  <c r="R1339" i="3" a="1"/>
  <c r="R1339" i="3" s="1"/>
  <c r="R927" i="3" a="1"/>
  <c r="R927" i="3" s="1"/>
  <c r="R939" i="3" a="1"/>
  <c r="R939" i="3" s="1"/>
  <c r="R916" i="3" a="1"/>
  <c r="R916" i="3" s="1"/>
  <c r="R912" i="3" a="1"/>
  <c r="R912" i="3" s="1"/>
  <c r="R1656" i="3" a="1"/>
  <c r="R1656" i="3" s="1"/>
  <c r="R995" i="3" a="1"/>
  <c r="R995" i="3" s="1"/>
  <c r="R1167" i="3" a="1"/>
  <c r="R1167" i="3" s="1"/>
  <c r="R1354" i="3" a="1"/>
  <c r="R1354" i="3" s="1"/>
  <c r="R997" i="3" a="1"/>
  <c r="R997" i="3" s="1"/>
  <c r="R990" i="3" a="1"/>
  <c r="R990" i="3" s="1"/>
  <c r="R1405" i="3" a="1"/>
  <c r="R1405" i="3" s="1"/>
  <c r="R1013" i="3" a="1"/>
  <c r="R1013" i="3" s="1"/>
  <c r="R1003" i="3" a="1"/>
  <c r="R1003" i="3" s="1"/>
  <c r="R981" i="3" a="1"/>
  <c r="R981" i="3" s="1"/>
  <c r="R1009" i="3" a="1"/>
  <c r="R1009" i="3" s="1"/>
  <c r="R1004" i="3" a="1"/>
  <c r="R1004" i="3" s="1"/>
  <c r="R996" i="3" a="1"/>
  <c r="R996" i="3" s="1"/>
  <c r="R1270" i="3" a="1"/>
  <c r="R1270" i="3" s="1"/>
  <c r="R970" i="3" a="1"/>
  <c r="R970" i="3" s="1"/>
  <c r="R1273" i="3" a="1"/>
  <c r="R1273" i="3" s="1"/>
  <c r="R989" i="3" a="1"/>
  <c r="R989" i="3" s="1"/>
  <c r="R1010" i="3" a="1"/>
  <c r="R1010" i="3" s="1"/>
  <c r="R1014" i="3" a="1"/>
  <c r="R1014" i="3" s="1"/>
  <c r="R1001" i="3" a="1"/>
  <c r="R1001" i="3" s="1"/>
  <c r="R971" i="3" a="1"/>
  <c r="R971" i="3" s="1"/>
  <c r="R991" i="3" a="1"/>
  <c r="R991" i="3" s="1"/>
  <c r="R1139" i="3" a="1"/>
  <c r="R1139" i="3" s="1"/>
  <c r="R998" i="3" a="1"/>
  <c r="R998" i="3" s="1"/>
  <c r="R1095" i="3" a="1"/>
  <c r="R1095" i="3" s="1"/>
  <c r="R1400" i="3" a="1"/>
  <c r="R1400" i="3" s="1"/>
  <c r="R999" i="3" a="1"/>
  <c r="R999" i="3" s="1"/>
  <c r="R1012" i="3" a="1"/>
  <c r="R1012" i="3" s="1"/>
  <c r="R1145" i="3" a="1"/>
  <c r="R1145" i="3" s="1"/>
  <c r="R972" i="3" a="1"/>
  <c r="R972" i="3" s="1"/>
  <c r="R985" i="3" a="1"/>
  <c r="R985" i="3" s="1"/>
  <c r="R1461" i="3" a="1"/>
  <c r="R1461" i="3" s="1"/>
  <c r="R1007" i="3" a="1"/>
  <c r="R1007" i="3" s="1"/>
  <c r="R1410" i="3" a="1"/>
  <c r="R1410" i="3" s="1"/>
  <c r="R980" i="3" a="1"/>
  <c r="R980" i="3" s="1"/>
  <c r="R1006" i="3" a="1"/>
  <c r="R1006" i="3" s="1"/>
  <c r="R1011" i="3" a="1"/>
  <c r="R1011" i="3" s="1"/>
  <c r="R993" i="3" a="1"/>
  <c r="R993" i="3" s="1"/>
  <c r="R968" i="3" a="1"/>
  <c r="R968" i="3" s="1"/>
  <c r="R969" i="3" a="1"/>
  <c r="R969" i="3" s="1"/>
  <c r="R1008" i="3" a="1"/>
  <c r="R1008" i="3" s="1"/>
  <c r="R988" i="3" a="1"/>
  <c r="R988" i="3" s="1"/>
  <c r="R973" i="3" a="1"/>
  <c r="R973" i="3" s="1"/>
  <c r="R979" i="3" a="1"/>
  <c r="R979" i="3" s="1"/>
  <c r="R1245" i="3" a="1"/>
  <c r="R1245" i="3" s="1"/>
  <c r="R1412" i="3" a="1"/>
  <c r="R1412" i="3" s="1"/>
  <c r="R1090" i="3" a="1"/>
  <c r="R1090" i="3" s="1"/>
  <c r="R1231" i="3" a="1"/>
  <c r="R1231" i="3" s="1"/>
  <c r="R1068" i="3" a="1"/>
  <c r="R1068" i="3" s="1"/>
  <c r="R1084" i="3" a="1"/>
  <c r="R1084" i="3" s="1"/>
  <c r="R1591" i="3" a="1"/>
  <c r="R1591" i="3" s="1"/>
  <c r="R1383" i="3" a="1"/>
  <c r="R1383" i="3" s="1"/>
  <c r="R1386" i="3" a="1"/>
  <c r="R1386" i="3" s="1"/>
  <c r="R1351" i="3" a="1"/>
  <c r="R1351" i="3" s="1"/>
  <c r="R1064" i="3" a="1"/>
  <c r="R1064" i="3" s="1"/>
  <c r="R1085" i="3" a="1"/>
  <c r="R1085" i="3" s="1"/>
  <c r="R1072" i="3" a="1"/>
  <c r="R1072" i="3" s="1"/>
  <c r="R1181" i="3" a="1"/>
  <c r="R1181" i="3" s="1"/>
  <c r="R1079" i="3" a="1"/>
  <c r="R1079" i="3" s="1"/>
  <c r="R1076" i="3" a="1"/>
  <c r="R1076" i="3" s="1"/>
  <c r="R1060" i="3" a="1"/>
  <c r="R1060" i="3" s="1"/>
  <c r="R1038" i="3" a="1"/>
  <c r="R1038" i="3" s="1"/>
  <c r="R1287" i="3" a="1"/>
  <c r="R1287" i="3" s="1"/>
  <c r="R1067" i="3" a="1"/>
  <c r="R1067" i="3" s="1"/>
  <c r="R1086" i="3" a="1"/>
  <c r="R1086" i="3" s="1"/>
  <c r="R1062" i="3" a="1"/>
  <c r="R1062" i="3" s="1"/>
  <c r="R1069" i="3" a="1"/>
  <c r="R1069" i="3" s="1"/>
  <c r="R1035" i="3" a="1"/>
  <c r="R1035" i="3" s="1"/>
  <c r="R1088" i="3" a="1"/>
  <c r="R1088" i="3" s="1"/>
  <c r="R1089" i="3" a="1"/>
  <c r="R1089" i="3" s="1"/>
  <c r="R1039" i="3" a="1"/>
  <c r="R1039" i="3" s="1"/>
  <c r="R1082" i="3" a="1"/>
  <c r="R1082" i="3" s="1"/>
  <c r="R1051" i="3" a="1"/>
  <c r="R1051" i="3" s="1"/>
  <c r="R1206" i="3" a="1"/>
  <c r="R1206" i="3" s="1"/>
  <c r="R1083" i="3" a="1"/>
  <c r="R1083" i="3" s="1"/>
  <c r="R1036" i="3" a="1"/>
  <c r="R1036" i="3" s="1"/>
  <c r="R1087" i="3" a="1"/>
  <c r="R1087" i="3" s="1"/>
  <c r="R1044" i="3" a="1"/>
  <c r="R1044" i="3" s="1"/>
  <c r="R1040" i="3" a="1"/>
  <c r="R1040" i="3" s="1"/>
  <c r="R1031" i="3" a="1"/>
  <c r="R1031" i="3" s="1"/>
  <c r="R1063" i="3" a="1"/>
  <c r="R1063" i="3" s="1"/>
  <c r="R1070" i="3" a="1"/>
  <c r="R1070" i="3" s="1"/>
  <c r="R1080" i="3" a="1"/>
  <c r="R1080" i="3" s="1"/>
  <c r="R1041" i="3" a="1"/>
  <c r="R1041" i="3" s="1"/>
  <c r="R1271" i="3" a="1"/>
  <c r="R1271" i="3" s="1"/>
  <c r="R1073" i="3" a="1"/>
  <c r="R1073" i="3" s="1"/>
  <c r="R1029" i="3" a="1"/>
  <c r="R1029" i="3" s="1"/>
  <c r="R1114" i="3" a="1"/>
  <c r="R1114" i="3" s="1"/>
  <c r="R1074" i="3" a="1"/>
  <c r="R1074" i="3" s="1"/>
  <c r="R1066" i="3" a="1"/>
  <c r="R1066" i="3" s="1"/>
  <c r="R1050" i="3" a="1"/>
  <c r="R1050" i="3" s="1"/>
  <c r="R1057" i="3" a="1"/>
  <c r="R1057" i="3" s="1"/>
  <c r="R1025" i="3" a="1"/>
  <c r="R1025" i="3" s="1"/>
  <c r="R1055" i="3" a="1"/>
  <c r="R1055" i="3" s="1"/>
  <c r="R1061" i="3" a="1"/>
  <c r="R1061" i="3" s="1"/>
  <c r="R1030" i="3" a="1"/>
  <c r="R1030" i="3" s="1"/>
  <c r="R1032" i="3" a="1"/>
  <c r="R1032" i="3" s="1"/>
  <c r="R1058" i="3" a="1"/>
  <c r="R1058" i="3" s="1"/>
  <c r="R1096" i="3" a="1"/>
  <c r="R1096" i="3" s="1"/>
  <c r="R1075" i="3" a="1"/>
  <c r="R1075" i="3" s="1"/>
  <c r="R1045" i="3" a="1"/>
  <c r="R1045" i="3" s="1"/>
  <c r="R1026" i="3" a="1"/>
  <c r="R1026" i="3" s="1"/>
  <c r="R1054" i="3" a="1"/>
  <c r="R1054" i="3" s="1"/>
  <c r="R1028" i="3" a="1"/>
  <c r="R1028" i="3" s="1"/>
  <c r="R1133" i="3" a="1"/>
  <c r="R1133" i="3" s="1"/>
  <c r="R1136" i="3" a="1"/>
  <c r="R1136" i="3" s="1"/>
  <c r="R1146" i="3" a="1"/>
  <c r="R1146" i="3" s="1"/>
  <c r="R1116" i="3" a="1"/>
  <c r="R1116" i="3" s="1"/>
  <c r="R1134" i="3" a="1"/>
  <c r="R1134" i="3" s="1"/>
  <c r="R1157" i="3" a="1"/>
  <c r="R1157" i="3" s="1"/>
  <c r="R1124" i="3" a="1"/>
  <c r="R1124" i="3" s="1"/>
  <c r="R1504" i="3" a="1"/>
  <c r="R1504" i="3" s="1"/>
  <c r="R1112" i="3" a="1"/>
  <c r="R1112" i="3" s="1"/>
  <c r="R1234" i="3" a="1"/>
  <c r="R1234" i="3" s="1"/>
  <c r="R1130" i="3" a="1"/>
  <c r="R1130" i="3" s="1"/>
  <c r="R1137" i="3" a="1"/>
  <c r="R1137" i="3" s="1"/>
  <c r="R1107" i="3" a="1"/>
  <c r="R1107" i="3" s="1"/>
  <c r="R1129" i="3" a="1"/>
  <c r="R1129" i="3" s="1"/>
  <c r="R1135" i="3" a="1"/>
  <c r="R1135" i="3" s="1"/>
  <c r="R1127" i="3" a="1"/>
  <c r="R1127" i="3" s="1"/>
  <c r="R1126" i="3" a="1"/>
  <c r="R1126" i="3" s="1"/>
  <c r="R1115" i="3" a="1"/>
  <c r="R1115" i="3" s="1"/>
  <c r="R1457" i="3" a="1"/>
  <c r="R1457" i="3" s="1"/>
  <c r="R1113" i="3" a="1"/>
  <c r="R1113" i="3" s="1"/>
  <c r="R1122" i="3" a="1"/>
  <c r="R1122" i="3" s="1"/>
  <c r="R1118" i="3" a="1"/>
  <c r="R1118" i="3" s="1"/>
  <c r="R1411" i="3" a="1"/>
  <c r="R1411" i="3" s="1"/>
  <c r="R1105" i="3" a="1"/>
  <c r="R1105" i="3" s="1"/>
  <c r="R1104" i="3" a="1"/>
  <c r="R1104" i="3" s="1"/>
  <c r="R1123" i="3" a="1"/>
  <c r="R1123" i="3" s="1"/>
  <c r="R1131" i="3" a="1"/>
  <c r="R1131" i="3" s="1"/>
  <c r="R1109" i="3" a="1"/>
  <c r="R1109" i="3" s="1"/>
  <c r="R1106" i="3" a="1"/>
  <c r="R1106" i="3" s="1"/>
  <c r="R1102" i="3" a="1"/>
  <c r="R1102" i="3" s="1"/>
  <c r="R1103" i="3" a="1"/>
  <c r="R1103" i="3" s="1"/>
  <c r="R1121" i="3" a="1"/>
  <c r="R1121" i="3" s="1"/>
  <c r="R1343" i="3" a="1"/>
  <c r="R1343" i="3" s="1"/>
  <c r="R1101" i="3" a="1"/>
  <c r="R1101" i="3" s="1"/>
  <c r="R1125" i="3" a="1"/>
  <c r="R1125" i="3" s="1"/>
  <c r="R1368" i="3" a="1"/>
  <c r="R1368" i="3" s="1"/>
  <c r="R1201" i="3" a="1"/>
  <c r="R1201" i="3" s="1"/>
  <c r="R1209" i="3" a="1"/>
  <c r="R1209" i="3" s="1"/>
  <c r="R1290" i="3" a="1"/>
  <c r="R1290" i="3" s="1"/>
  <c r="R1392" i="3" a="1"/>
  <c r="R1392" i="3" s="1"/>
  <c r="R1247" i="3" a="1"/>
  <c r="R1247" i="3" s="1"/>
  <c r="R1190" i="3" a="1"/>
  <c r="R1190" i="3" s="1"/>
  <c r="R1254" i="3" a="1"/>
  <c r="R1254" i="3" s="1"/>
  <c r="R1268" i="3" a="1"/>
  <c r="R1268" i="3" s="1"/>
  <c r="R1177" i="3" a="1"/>
  <c r="R1177" i="3" s="1"/>
  <c r="R1155" i="3" a="1"/>
  <c r="R1155" i="3" s="1"/>
  <c r="R1180" i="3" a="1"/>
  <c r="R1180" i="3" s="1"/>
  <c r="R1375" i="3" a="1"/>
  <c r="R1375" i="3" s="1"/>
  <c r="R1196" i="3" a="1"/>
  <c r="R1196" i="3" s="1"/>
  <c r="R1176" i="3" a="1"/>
  <c r="R1176" i="3" s="1"/>
  <c r="R1198" i="3" a="1"/>
  <c r="R1198" i="3" s="1"/>
  <c r="R1188" i="3" a="1"/>
  <c r="R1188" i="3" s="1"/>
  <c r="R1175" i="3" a="1"/>
  <c r="R1175" i="3" s="1"/>
  <c r="R1174" i="3" a="1"/>
  <c r="R1174" i="3" s="1"/>
  <c r="R1168" i="3" a="1"/>
  <c r="R1168" i="3" s="1"/>
  <c r="R1183" i="3" a="1"/>
  <c r="R1183" i="3" s="1"/>
  <c r="R1455" i="3" a="1"/>
  <c r="R1455" i="3" s="1"/>
  <c r="R1185" i="3" a="1"/>
  <c r="R1185" i="3" s="1"/>
  <c r="R1204" i="3" a="1"/>
  <c r="R1204" i="3" s="1"/>
  <c r="R1200" i="3" a="1"/>
  <c r="R1200" i="3" s="1"/>
  <c r="R1182" i="3" a="1"/>
  <c r="R1182" i="3" s="1"/>
  <c r="R1233" i="3" a="1"/>
  <c r="R1233" i="3" s="1"/>
  <c r="R1153" i="3" a="1"/>
  <c r="R1153" i="3" s="1"/>
  <c r="R1199" i="3" a="1"/>
  <c r="R1199" i="3" s="1"/>
  <c r="R1202" i="3" a="1"/>
  <c r="R1202" i="3" s="1"/>
  <c r="R1203" i="3" a="1"/>
  <c r="R1203" i="3" s="1"/>
  <c r="R1211" i="3" a="1"/>
  <c r="R1211" i="3" s="1"/>
  <c r="R1171" i="3" a="1"/>
  <c r="R1171" i="3" s="1"/>
  <c r="R1191" i="3" a="1"/>
  <c r="R1191" i="3" s="1"/>
  <c r="R1166" i="3" a="1"/>
  <c r="R1166" i="3" s="1"/>
  <c r="R1186" i="3" a="1"/>
  <c r="R1186" i="3" s="1"/>
  <c r="R1414" i="3" a="1"/>
  <c r="R1414" i="3" s="1"/>
  <c r="R1189" i="3" a="1"/>
  <c r="R1189" i="3" s="1"/>
  <c r="R1161" i="3" a="1"/>
  <c r="R1161" i="3" s="1"/>
  <c r="R1154" i="3" a="1"/>
  <c r="R1154" i="3" s="1"/>
  <c r="R1193" i="3" a="1"/>
  <c r="R1193" i="3" s="1"/>
  <c r="R1178" i="3" a="1"/>
  <c r="R1178" i="3" s="1"/>
  <c r="R1165" i="3" a="1"/>
  <c r="R1165" i="3" s="1"/>
  <c r="R1163" i="3" a="1"/>
  <c r="R1163" i="3" s="1"/>
  <c r="R1160" i="3" a="1"/>
  <c r="R1160" i="3" s="1"/>
  <c r="R1169" i="3" a="1"/>
  <c r="R1169" i="3" s="1"/>
  <c r="R1336" i="3" a="1"/>
  <c r="R1336" i="3" s="1"/>
  <c r="R1194" i="3" a="1"/>
  <c r="R1194" i="3" s="1"/>
  <c r="R1151" i="3" a="1"/>
  <c r="R1151" i="3" s="1"/>
  <c r="R1162" i="3" a="1"/>
  <c r="R1162" i="3" s="1"/>
  <c r="R1192" i="3" a="1"/>
  <c r="R1192" i="3" s="1"/>
  <c r="R1540" i="3" a="1"/>
  <c r="R1540" i="3" s="1"/>
  <c r="R1187" i="3" a="1"/>
  <c r="R1187" i="3" s="1"/>
  <c r="R1184" i="3" a="1"/>
  <c r="R1184" i="3" s="1"/>
  <c r="R1289" i="3" a="1"/>
  <c r="R1289" i="3" s="1"/>
  <c r="R1152" i="3" a="1"/>
  <c r="R1152" i="3" s="1"/>
  <c r="R1311" i="3" a="1"/>
  <c r="R1311" i="3" s="1"/>
  <c r="R1340" i="3" a="1"/>
  <c r="R1340" i="3" s="1"/>
  <c r="R1477" i="3" a="1"/>
  <c r="R1477" i="3" s="1"/>
  <c r="R1478" i="3" a="1"/>
  <c r="R1478" i="3" s="1"/>
  <c r="R1434" i="3" a="1"/>
  <c r="R1434" i="3" s="1"/>
  <c r="R1229" i="3" a="1"/>
  <c r="R1229" i="3" s="1"/>
  <c r="R1338" i="3" a="1"/>
  <c r="R1338" i="3" s="1"/>
  <c r="R1218" i="3" a="1"/>
  <c r="R1218" i="3" s="1"/>
  <c r="R1244" i="3" a="1"/>
  <c r="R1244" i="3" s="1"/>
  <c r="R1235" i="3" a="1"/>
  <c r="R1235" i="3" s="1"/>
  <c r="R1239" i="3" a="1"/>
  <c r="R1239" i="3" s="1"/>
  <c r="R1282" i="3" a="1"/>
  <c r="R1282" i="3" s="1"/>
  <c r="R1413" i="3" a="1"/>
  <c r="R1413" i="3" s="1"/>
  <c r="R1258" i="3" a="1"/>
  <c r="R1258" i="3" s="1"/>
  <c r="R1238" i="3" a="1"/>
  <c r="R1238" i="3" s="1"/>
  <c r="R1224" i="3" a="1"/>
  <c r="R1224" i="3" s="1"/>
  <c r="R1236" i="3" a="1"/>
  <c r="R1236" i="3" s="1"/>
  <c r="R1216" i="3" a="1"/>
  <c r="R1216" i="3" s="1"/>
  <c r="R1221" i="3" a="1"/>
  <c r="R1221" i="3" s="1"/>
  <c r="R1241" i="3" a="1"/>
  <c r="R1241" i="3" s="1"/>
  <c r="R1232" i="3" a="1"/>
  <c r="R1232" i="3" s="1"/>
  <c r="R1230" i="3" a="1"/>
  <c r="R1230" i="3" s="1"/>
  <c r="R1242" i="3" a="1"/>
  <c r="R1242" i="3" s="1"/>
  <c r="R1237" i="3" a="1"/>
  <c r="R1237" i="3" s="1"/>
  <c r="R1228" i="3" a="1"/>
  <c r="R1228" i="3" s="1"/>
  <c r="R1493" i="3" a="1"/>
  <c r="R1493" i="3" s="1"/>
  <c r="R1240" i="3" a="1"/>
  <c r="R1240" i="3" s="1"/>
  <c r="R1243" i="3" a="1"/>
  <c r="R1243" i="3" s="1"/>
  <c r="R1223" i="3" a="1"/>
  <c r="R1223" i="3" s="1"/>
  <c r="R1220" i="3" a="1"/>
  <c r="R1220" i="3" s="1"/>
  <c r="R1222" i="3" a="1"/>
  <c r="R1222" i="3" s="1"/>
  <c r="R1225" i="3" a="1"/>
  <c r="R1225" i="3" s="1"/>
  <c r="R1226" i="3" a="1"/>
  <c r="R1226" i="3" s="1"/>
  <c r="R1248" i="3" a="1"/>
  <c r="R1248" i="3" s="1"/>
  <c r="R1267" i="3" a="1"/>
  <c r="R1267" i="3" s="1"/>
  <c r="R1250" i="3" a="1"/>
  <c r="R1250" i="3" s="1"/>
  <c r="R1370" i="3" a="1"/>
  <c r="R1370" i="3" s="1"/>
  <c r="R1296" i="3" a="1"/>
  <c r="R1296" i="3" s="1"/>
  <c r="R1251" i="3" a="1"/>
  <c r="R1251" i="3" s="1"/>
  <c r="R1276" i="3" a="1"/>
  <c r="R1276" i="3" s="1"/>
  <c r="R1366" i="3" a="1"/>
  <c r="R1366" i="3" s="1"/>
  <c r="R1265" i="3" a="1"/>
  <c r="R1265" i="3" s="1"/>
  <c r="R1278" i="3" a="1"/>
  <c r="R1278" i="3" s="1"/>
  <c r="R1401" i="3" a="1"/>
  <c r="R1401" i="3" s="1"/>
  <c r="R1266" i="3" a="1"/>
  <c r="R1266" i="3" s="1"/>
  <c r="R1263" i="3" a="1"/>
  <c r="R1263" i="3" s="1"/>
  <c r="R1257" i="3" a="1"/>
  <c r="R1257" i="3" s="1"/>
  <c r="R1264" i="3" a="1"/>
  <c r="R1264" i="3" s="1"/>
  <c r="R1277" i="3" a="1"/>
  <c r="R1277" i="3" s="1"/>
  <c r="R1274" i="3" a="1"/>
  <c r="R1274" i="3" s="1"/>
  <c r="R1372" i="3" a="1"/>
  <c r="R1372" i="3" s="1"/>
  <c r="R1390" i="3" a="1"/>
  <c r="R1390" i="3" s="1"/>
  <c r="R1262" i="3" a="1"/>
  <c r="R1262" i="3" s="1"/>
  <c r="R1269" i="3" a="1"/>
  <c r="R1269" i="3" s="1"/>
  <c r="R1275" i="3" a="1"/>
  <c r="R1275" i="3" s="1"/>
  <c r="R1253" i="3" a="1"/>
  <c r="R1253" i="3" s="1"/>
  <c r="R1481" i="3" a="1"/>
  <c r="R1481" i="3" s="1"/>
  <c r="R1272" i="3" a="1"/>
  <c r="R1272" i="3" s="1"/>
  <c r="R1373" i="3" a="1"/>
  <c r="R1373" i="3" s="1"/>
  <c r="R1261" i="3" a="1"/>
  <c r="R1261" i="3" s="1"/>
  <c r="R1256" i="3" a="1"/>
  <c r="R1256" i="3" s="1"/>
  <c r="R1286" i="3" a="1"/>
  <c r="R1286" i="3" s="1"/>
  <c r="R1312" i="3" a="1"/>
  <c r="R1312" i="3" s="1"/>
  <c r="R1294" i="3" a="1"/>
  <c r="R1294" i="3" s="1"/>
  <c r="R1544" i="3" a="1"/>
  <c r="R1544" i="3" s="1"/>
  <c r="R1331" i="3" a="1"/>
  <c r="R1331" i="3" s="1"/>
  <c r="R1328" i="3" a="1"/>
  <c r="R1328" i="3" s="1"/>
  <c r="R1291" i="3" a="1"/>
  <c r="R1291" i="3" s="1"/>
  <c r="R1299" i="3" a="1"/>
  <c r="R1299" i="3" s="1"/>
  <c r="R1309" i="3" a="1"/>
  <c r="R1309" i="3" s="1"/>
  <c r="R1573" i="3" a="1"/>
  <c r="R1573" i="3" s="1"/>
  <c r="R1314" i="3" a="1"/>
  <c r="R1314" i="3" s="1"/>
  <c r="R1304" i="3" a="1"/>
  <c r="R1304" i="3" s="1"/>
  <c r="R1511" i="3" a="1"/>
  <c r="R1511" i="3" s="1"/>
  <c r="R1334" i="3" a="1"/>
  <c r="R1334" i="3" s="1"/>
  <c r="R1329" i="3" a="1"/>
  <c r="R1329" i="3" s="1"/>
  <c r="R1308" i="3" a="1"/>
  <c r="R1308" i="3" s="1"/>
  <c r="R1316" i="3" a="1"/>
  <c r="R1316" i="3" s="1"/>
  <c r="R1374" i="3" a="1"/>
  <c r="R1374" i="3" s="1"/>
  <c r="R1297" i="3" a="1"/>
  <c r="R1297" i="3" s="1"/>
  <c r="R1456" i="3" a="1"/>
  <c r="R1456" i="3" s="1"/>
  <c r="R1293" i="3" a="1"/>
  <c r="R1293" i="3" s="1"/>
  <c r="R1332" i="3" a="1"/>
  <c r="R1332" i="3" s="1"/>
  <c r="R1333" i="3" a="1"/>
  <c r="R1333" i="3" s="1"/>
  <c r="R1318" i="3" a="1"/>
  <c r="R1318" i="3" s="1"/>
  <c r="R1322" i="3" a="1"/>
  <c r="R1322" i="3" s="1"/>
  <c r="R1295" i="3" a="1"/>
  <c r="R1295" i="3" s="1"/>
  <c r="R1313" i="3" a="1"/>
  <c r="R1313" i="3" s="1"/>
  <c r="R1315" i="3" a="1"/>
  <c r="R1315" i="3" s="1"/>
  <c r="R1319" i="3" a="1"/>
  <c r="R1319" i="3" s="1"/>
  <c r="R1453" i="3" a="1"/>
  <c r="R1453" i="3" s="1"/>
  <c r="R1325" i="3" a="1"/>
  <c r="R1325" i="3" s="1"/>
  <c r="R1324" i="3" a="1"/>
  <c r="R1324" i="3" s="1"/>
  <c r="R1298" i="3" a="1"/>
  <c r="R1298" i="3" s="1"/>
  <c r="R1330" i="3" a="1"/>
  <c r="R1330" i="3" s="1"/>
  <c r="R1321" i="3" a="1"/>
  <c r="R1321" i="3" s="1"/>
  <c r="R1300" i="3" a="1"/>
  <c r="R1300" i="3" s="1"/>
  <c r="R1327" i="3" a="1"/>
  <c r="R1327" i="3" s="1"/>
  <c r="R1326" i="3" a="1"/>
  <c r="R1326" i="3" s="1"/>
  <c r="R1335" i="3" a="1"/>
  <c r="R1335" i="3" s="1"/>
  <c r="R1302" i="3" a="1"/>
  <c r="R1302" i="3" s="1"/>
  <c r="R1301" i="3" a="1"/>
  <c r="R1301" i="3" s="1"/>
  <c r="R1306" i="3" a="1"/>
  <c r="R1306" i="3" s="1"/>
  <c r="R1346" i="3" a="1"/>
  <c r="R1346" i="3" s="1"/>
  <c r="R1344" i="3" a="1"/>
  <c r="R1344" i="3" s="1"/>
  <c r="R1427" i="3" a="1"/>
  <c r="R1427" i="3" s="1"/>
  <c r="R1352" i="3" a="1"/>
  <c r="R1352" i="3" s="1"/>
  <c r="R1513" i="3" a="1"/>
  <c r="R1513" i="3" s="1"/>
  <c r="R1487" i="3" a="1"/>
  <c r="R1487" i="3" s="1"/>
  <c r="R1397" i="3" a="1"/>
  <c r="R1397" i="3" s="1"/>
  <c r="R1362" i="3" a="1"/>
  <c r="R1362" i="3" s="1"/>
  <c r="R1349" i="3" a="1"/>
  <c r="R1349" i="3" s="1"/>
  <c r="R1359" i="3" a="1"/>
  <c r="R1359" i="3" s="1"/>
  <c r="R1479" i="3" a="1"/>
  <c r="R1479" i="3" s="1"/>
  <c r="R1364" i="3" a="1"/>
  <c r="R1364" i="3" s="1"/>
  <c r="R1365" i="3" a="1"/>
  <c r="R1365" i="3" s="1"/>
  <c r="R1358" i="3" a="1"/>
  <c r="R1358" i="3" s="1"/>
  <c r="R1360" i="3" a="1"/>
  <c r="R1360" i="3" s="1"/>
  <c r="R1350" i="3" a="1"/>
  <c r="R1350" i="3" s="1"/>
  <c r="R1367" i="3" a="1"/>
  <c r="R1367" i="3" s="1"/>
  <c r="R1369" i="3" a="1"/>
  <c r="R1369" i="3" s="1"/>
  <c r="R1345" i="3" a="1"/>
  <c r="R1345" i="3" s="1"/>
  <c r="R1357" i="3" a="1"/>
  <c r="R1357" i="3" s="1"/>
  <c r="R1355" i="3" a="1"/>
  <c r="R1355" i="3" s="1"/>
  <c r="R1347" i="3" a="1"/>
  <c r="R1347" i="3" s="1"/>
  <c r="R1363" i="3" a="1"/>
  <c r="R1363" i="3" s="1"/>
  <c r="R1353" i="3" a="1"/>
  <c r="R1353" i="3" s="1"/>
  <c r="R1348" i="3" a="1"/>
  <c r="R1348" i="3" s="1"/>
  <c r="R1421" i="3" a="1"/>
  <c r="R1421" i="3" s="1"/>
  <c r="R1566" i="3" a="1"/>
  <c r="R1566" i="3" s="1"/>
  <c r="R1422" i="3" a="1"/>
  <c r="R1422" i="3" s="1"/>
  <c r="R1408" i="3" a="1"/>
  <c r="R1408" i="3" s="1"/>
  <c r="R1404" i="3" a="1"/>
  <c r="R1404" i="3" s="1"/>
  <c r="R1380" i="3" a="1"/>
  <c r="R1380" i="3" s="1"/>
  <c r="R1398" i="3" a="1"/>
  <c r="R1398" i="3" s="1"/>
  <c r="R1402" i="3" a="1"/>
  <c r="R1402" i="3" s="1"/>
  <c r="R1510" i="3" a="1"/>
  <c r="R1510" i="3" s="1"/>
  <c r="R1463" i="3" a="1"/>
  <c r="R1463" i="3" s="1"/>
  <c r="R1379" i="3" a="1"/>
  <c r="R1379" i="3" s="1"/>
  <c r="R1520" i="3" a="1"/>
  <c r="R1520" i="3" s="1"/>
  <c r="R1403" i="3" a="1"/>
  <c r="R1403" i="3" s="1"/>
  <c r="R1391" i="3" a="1"/>
  <c r="R1391" i="3" s="1"/>
  <c r="R1530" i="3" a="1"/>
  <c r="R1530" i="3" s="1"/>
  <c r="R1377" i="3" a="1"/>
  <c r="R1377" i="3" s="1"/>
  <c r="R1395" i="3" a="1"/>
  <c r="R1395" i="3" s="1"/>
  <c r="R1406" i="3" a="1"/>
  <c r="R1406" i="3" s="1"/>
  <c r="R1393" i="3" a="1"/>
  <c r="R1393" i="3" s="1"/>
  <c r="R1399" i="3" a="1"/>
  <c r="R1399" i="3" s="1"/>
  <c r="R1385" i="3" a="1"/>
  <c r="R1385" i="3" s="1"/>
  <c r="R1454" i="3" a="1"/>
  <c r="R1454" i="3" s="1"/>
  <c r="R1378" i="3" a="1"/>
  <c r="R1378" i="3" s="1"/>
  <c r="R1389" i="3" a="1"/>
  <c r="R1389" i="3" s="1"/>
  <c r="R1388" i="3" a="1"/>
  <c r="R1388" i="3" s="1"/>
  <c r="R1387" i="3" a="1"/>
  <c r="R1387" i="3" s="1"/>
  <c r="R1384" i="3" a="1"/>
  <c r="R1384" i="3" s="1"/>
  <c r="R1407" i="3" a="1"/>
  <c r="R1407" i="3" s="1"/>
  <c r="R1486" i="3" a="1"/>
  <c r="R1486" i="3" s="1"/>
  <c r="R1436" i="3" a="1"/>
  <c r="R1436" i="3" s="1"/>
  <c r="R1445" i="3" a="1"/>
  <c r="R1445" i="3" s="1"/>
  <c r="R1435" i="3" a="1"/>
  <c r="R1435" i="3" s="1"/>
  <c r="R1450" i="3" a="1"/>
  <c r="R1450" i="3" s="1"/>
  <c r="R1452" i="3" a="1"/>
  <c r="R1452" i="3" s="1"/>
  <c r="R1442" i="3" a="1"/>
  <c r="R1442" i="3" s="1"/>
  <c r="R1431" i="3" a="1"/>
  <c r="R1431" i="3" s="1"/>
  <c r="R1420" i="3" a="1"/>
  <c r="R1420" i="3" s="1"/>
  <c r="R1443" i="3" a="1"/>
  <c r="R1443" i="3" s="1"/>
  <c r="R1423" i="3" a="1"/>
  <c r="R1423" i="3" s="1"/>
  <c r="R1433" i="3" a="1"/>
  <c r="R1433" i="3" s="1"/>
  <c r="R1508" i="3" a="1"/>
  <c r="R1508" i="3" s="1"/>
  <c r="R1448" i="3" a="1"/>
  <c r="R1448" i="3" s="1"/>
  <c r="R1441" i="3" a="1"/>
  <c r="R1441" i="3" s="1"/>
  <c r="R1430" i="3" a="1"/>
  <c r="R1430" i="3" s="1"/>
  <c r="R1447" i="3" a="1"/>
  <c r="R1447" i="3" s="1"/>
  <c r="R1438" i="3" a="1"/>
  <c r="R1438" i="3" s="1"/>
  <c r="R1439" i="3" a="1"/>
  <c r="R1439" i="3" s="1"/>
  <c r="R1514" i="3" a="1"/>
  <c r="R1514" i="3" s="1"/>
  <c r="R1428" i="3" a="1"/>
  <c r="R1428" i="3" s="1"/>
  <c r="R1432" i="3" a="1"/>
  <c r="R1432" i="3" s="1"/>
  <c r="R1449" i="3" a="1"/>
  <c r="R1449" i="3" s="1"/>
  <c r="R1419" i="3" a="1"/>
  <c r="R1419" i="3" s="1"/>
  <c r="R1446" i="3" a="1"/>
  <c r="R1446" i="3" s="1"/>
  <c r="R1429" i="3" a="1"/>
  <c r="R1429" i="3" s="1"/>
  <c r="R1437" i="3" a="1"/>
  <c r="R1437" i="3" s="1"/>
  <c r="R1424" i="3" a="1"/>
  <c r="R1424" i="3" s="1"/>
  <c r="R1444" i="3" a="1"/>
  <c r="R1444" i="3" s="1"/>
  <c r="R1425" i="3" a="1"/>
  <c r="R1425" i="3" s="1"/>
  <c r="R1418" i="3" a="1"/>
  <c r="R1418" i="3" s="1"/>
  <c r="R1440" i="3" a="1"/>
  <c r="R1440" i="3" s="1"/>
  <c r="R1531" i="3" a="1"/>
  <c r="R1531" i="3" s="1"/>
  <c r="R1417" i="3" a="1"/>
  <c r="R1417" i="3" s="1"/>
  <c r="R1416" i="3" a="1"/>
  <c r="R1416" i="3" s="1"/>
  <c r="R1621" i="3" a="1"/>
  <c r="R1621" i="3" s="1"/>
  <c r="R1475" i="3" a="1"/>
  <c r="R1475" i="3" s="1"/>
  <c r="R1471" i="3" a="1"/>
  <c r="R1471" i="3" s="1"/>
  <c r="R1467" i="3" a="1"/>
  <c r="R1467" i="3" s="1"/>
  <c r="R1466" i="3" a="1"/>
  <c r="R1466" i="3" s="1"/>
  <c r="R1474" i="3" a="1"/>
  <c r="R1474" i="3" s="1"/>
  <c r="R1473" i="3" a="1"/>
  <c r="R1473" i="3" s="1"/>
  <c r="R1468" i="3" a="1"/>
  <c r="R1468" i="3" s="1"/>
  <c r="R1476" i="3" a="1"/>
  <c r="R1476" i="3" s="1"/>
  <c r="R1465" i="3" a="1"/>
  <c r="R1465" i="3" s="1"/>
  <c r="R1470" i="3" a="1"/>
  <c r="R1470" i="3" s="1"/>
  <c r="R1459" i="3" a="1"/>
  <c r="R1459" i="3" s="1"/>
  <c r="R1469" i="3" a="1"/>
  <c r="R1469" i="3" s="1"/>
  <c r="R1458" i="3" a="1"/>
  <c r="R1458" i="3" s="1"/>
  <c r="R1462" i="3" a="1"/>
  <c r="R1462" i="3" s="1"/>
  <c r="R1460" i="3" a="1"/>
  <c r="R1460" i="3" s="1"/>
  <c r="R1505" i="3" a="1"/>
  <c r="R1505" i="3" s="1"/>
  <c r="R1464" i="3" a="1"/>
  <c r="R1464" i="3" s="1"/>
  <c r="R1472" i="3" a="1"/>
  <c r="R1472" i="3" s="1"/>
  <c r="R1529" i="3" a="1"/>
  <c r="R1529" i="3" s="1"/>
  <c r="R1500" i="3" a="1"/>
  <c r="R1500" i="3" s="1"/>
  <c r="R1501" i="3" a="1"/>
  <c r="R1501" i="3" s="1"/>
  <c r="R1491" i="3" a="1"/>
  <c r="R1491" i="3" s="1"/>
  <c r="R1498" i="3" a="1"/>
  <c r="R1498" i="3" s="1"/>
  <c r="R1484" i="3" a="1"/>
  <c r="R1484" i="3" s="1"/>
  <c r="R1497" i="3" a="1"/>
  <c r="R1497" i="3" s="1"/>
  <c r="R1489" i="3" a="1"/>
  <c r="R1489" i="3" s="1"/>
  <c r="R1502" i="3" a="1"/>
  <c r="R1502" i="3" s="1"/>
  <c r="R1485" i="3" a="1"/>
  <c r="R1485" i="3" s="1"/>
  <c r="R1488" i="3" a="1"/>
  <c r="R1488" i="3" s="1"/>
  <c r="R1483" i="3" a="1"/>
  <c r="R1483" i="3" s="1"/>
  <c r="R1506" i="3" a="1"/>
  <c r="R1506" i="3" s="1"/>
  <c r="R1490" i="3" a="1"/>
  <c r="R1490" i="3" s="1"/>
  <c r="R1496" i="3" a="1"/>
  <c r="R1496" i="3" s="1"/>
  <c r="R1492" i="3" a="1"/>
  <c r="R1492" i="3" s="1"/>
  <c r="R1480" i="3" a="1"/>
  <c r="R1480" i="3" s="1"/>
  <c r="R1482" i="3" a="1"/>
  <c r="R1482" i="3" s="1"/>
  <c r="R1499" i="3" a="1"/>
  <c r="R1499" i="3" s="1"/>
  <c r="R1495" i="3" a="1"/>
  <c r="R1495" i="3" s="1"/>
  <c r="R1509" i="3" a="1"/>
  <c r="R1509" i="3" s="1"/>
  <c r="R1518" i="3" a="1"/>
  <c r="R1518" i="3" s="1"/>
  <c r="R1519" i="3" a="1"/>
  <c r="R1519" i="3" s="1"/>
  <c r="R1515" i="3" a="1"/>
  <c r="R1515" i="3" s="1"/>
  <c r="R1549" i="3" a="1"/>
  <c r="R1549" i="3" s="1"/>
  <c r="R1516" i="3" a="1"/>
  <c r="R1516" i="3" s="1"/>
  <c r="R1512" i="3" a="1"/>
  <c r="R1512" i="3" s="1"/>
  <c r="R1507" i="3" a="1"/>
  <c r="R1507" i="3" s="1"/>
  <c r="R1526" i="3" a="1"/>
  <c r="R1526" i="3" s="1"/>
  <c r="R1521" i="3" a="1"/>
  <c r="R1521" i="3" s="1"/>
  <c r="R1524" i="3" a="1"/>
  <c r="R1524" i="3" s="1"/>
  <c r="R1528" i="3" a="1"/>
  <c r="R1528" i="3" s="1"/>
  <c r="R1522" i="3" a="1"/>
  <c r="R1522" i="3" s="1"/>
  <c r="R1527" i="3" a="1"/>
  <c r="R1527" i="3" s="1"/>
  <c r="R1523" i="3" a="1"/>
  <c r="R1523" i="3" s="1"/>
  <c r="R1525" i="3" a="1"/>
  <c r="R1525" i="3" s="1"/>
  <c r="R1535" i="3" a="1"/>
  <c r="R1535" i="3" s="1"/>
  <c r="R1538" i="3" a="1"/>
  <c r="R1538" i="3" s="1"/>
  <c r="R1533" i="3" a="1"/>
  <c r="R1533" i="3" s="1"/>
  <c r="R1537" i="3" a="1"/>
  <c r="R1537" i="3" s="1"/>
  <c r="R1536" i="3" a="1"/>
  <c r="R1536" i="3" s="1"/>
  <c r="R1542" i="3" a="1"/>
  <c r="R1542" i="3" s="1"/>
  <c r="R1532" i="3" a="1"/>
  <c r="R1532" i="3" s="1"/>
  <c r="R1534" i="3" a="1"/>
  <c r="R1534" i="3" s="1"/>
  <c r="R1543" i="3" a="1"/>
  <c r="R1543" i="3" s="1"/>
  <c r="R1541" i="3" a="1"/>
  <c r="R1541" i="3" s="1"/>
  <c r="R1539" i="3" a="1"/>
  <c r="R1539" i="3" s="1"/>
  <c r="R1547" i="3" a="1"/>
  <c r="R1547" i="3" s="1"/>
  <c r="R1552" i="3" a="1"/>
  <c r="R1552" i="3" s="1"/>
  <c r="R1565" i="3" a="1"/>
  <c r="R1565" i="3" s="1"/>
  <c r="R1550" i="3" a="1"/>
  <c r="R1550" i="3" s="1"/>
  <c r="R1548" i="3" a="1"/>
  <c r="R1548" i="3" s="1"/>
  <c r="R1551" i="3" a="1"/>
  <c r="R1551" i="3" s="1"/>
  <c r="R1553" i="3" a="1"/>
  <c r="R1553" i="3" s="1"/>
  <c r="R1546" i="3" a="1"/>
  <c r="R1546" i="3" s="1"/>
  <c r="R1545" i="3" a="1"/>
  <c r="R1545" i="3" s="1"/>
  <c r="R1560" i="3" a="1"/>
  <c r="R1560" i="3" s="1"/>
  <c r="R1563" i="3" a="1"/>
  <c r="R1563" i="3" s="1"/>
  <c r="R1558" i="3" a="1"/>
  <c r="R1558" i="3" s="1"/>
  <c r="R1585" i="3" a="1"/>
  <c r="R1585" i="3" s="1"/>
  <c r="R1637" i="3" a="1"/>
  <c r="R1637" i="3" s="1"/>
  <c r="R1564" i="3" a="1"/>
  <c r="R1564" i="3" s="1"/>
  <c r="R1561" i="3" a="1"/>
  <c r="R1561" i="3" s="1"/>
  <c r="R1559" i="3" a="1"/>
  <c r="R1559" i="3" s="1"/>
  <c r="R1557" i="3" a="1"/>
  <c r="R1557" i="3" s="1"/>
  <c r="R1562" i="3" a="1"/>
  <c r="R1562" i="3" s="1"/>
  <c r="R1556" i="3" a="1"/>
  <c r="R1556" i="3" s="1"/>
  <c r="R1554" i="3" a="1"/>
  <c r="R1554" i="3" s="1"/>
  <c r="R1555" i="3" a="1"/>
  <c r="R1555" i="3" s="1"/>
  <c r="R1568" i="3" a="1"/>
  <c r="R1568" i="3" s="1"/>
  <c r="R1569" i="3" a="1"/>
  <c r="R1569" i="3" s="1"/>
  <c r="R1571" i="3" a="1"/>
  <c r="R1571" i="3" s="1"/>
  <c r="R1570" i="3" a="1"/>
  <c r="R1570" i="3" s="1"/>
  <c r="R1567" i="3" a="1"/>
  <c r="R1567" i="3" s="1"/>
  <c r="R1572" i="3" a="1"/>
  <c r="R1572" i="3" s="1"/>
  <c r="R1577" i="3" a="1"/>
  <c r="R1577" i="3" s="1"/>
  <c r="R1578" i="3" a="1"/>
  <c r="R1578" i="3" s="1"/>
  <c r="R1579" i="3" a="1"/>
  <c r="R1579" i="3" s="1"/>
  <c r="R1576" i="3" a="1"/>
  <c r="R1576" i="3" s="1"/>
  <c r="R1574" i="3" a="1"/>
  <c r="R1574" i="3" s="1"/>
  <c r="R1575" i="3" a="1"/>
  <c r="R1575" i="3" s="1"/>
  <c r="R1582" i="3" a="1"/>
  <c r="R1582" i="3" s="1"/>
  <c r="R1584" i="3" a="1"/>
  <c r="R1584" i="3" s="1"/>
  <c r="R1580" i="3" a="1"/>
  <c r="R1580" i="3" s="1"/>
  <c r="R1583" i="3" a="1"/>
  <c r="R1583" i="3" s="1"/>
  <c r="R1581" i="3" a="1"/>
  <c r="R1581" i="3" s="1"/>
  <c r="R1588" i="3" a="1"/>
  <c r="R1588" i="3" s="1"/>
  <c r="R1587" i="3" a="1"/>
  <c r="R1587" i="3" s="1"/>
  <c r="R1586" i="3" a="1"/>
  <c r="R1586" i="3" s="1"/>
  <c r="R1589" i="3" a="1"/>
  <c r="R1589" i="3" s="1"/>
  <c r="R1590" i="3" a="1"/>
  <c r="R1590" i="3" s="1"/>
  <c r="R1597" i="3" a="1"/>
  <c r="R1597" i="3" s="1"/>
  <c r="R1593" i="3" a="1"/>
  <c r="R1593" i="3" s="1"/>
  <c r="R1594" i="3" a="1"/>
  <c r="R1594" i="3" s="1"/>
  <c r="R1599" i="3" a="1"/>
  <c r="R1599" i="3" s="1"/>
  <c r="R1595" i="3" a="1"/>
  <c r="R1595" i="3" s="1"/>
  <c r="R1600" i="3" a="1"/>
  <c r="R1600" i="3" s="1"/>
  <c r="R1602" i="3" a="1"/>
  <c r="R1602" i="3" s="1"/>
  <c r="R1601" i="3" a="1"/>
  <c r="R1601" i="3" s="1"/>
  <c r="R1592" i="3" a="1"/>
  <c r="R1592" i="3" s="1"/>
  <c r="R1596" i="3" a="1"/>
  <c r="R1596" i="3" s="1"/>
  <c r="R1598" i="3" a="1"/>
  <c r="R1598" i="3" s="1"/>
  <c r="R1605" i="3" a="1"/>
  <c r="R1605" i="3" s="1"/>
  <c r="R1604" i="3" a="1"/>
  <c r="R1604" i="3" s="1"/>
  <c r="R1606" i="3" a="1"/>
  <c r="R1606" i="3" s="1"/>
  <c r="R1607" i="3" a="1"/>
  <c r="R1607" i="3" s="1"/>
  <c r="R1608" i="3" a="1"/>
  <c r="R1608" i="3" s="1"/>
  <c r="R1603" i="3" a="1"/>
  <c r="R1603" i="3" s="1"/>
  <c r="R1613" i="3" a="1"/>
  <c r="R1613" i="3" s="1"/>
  <c r="R1611" i="3" a="1"/>
  <c r="R1611" i="3" s="1"/>
  <c r="R1614" i="3" a="1"/>
  <c r="R1614" i="3" s="1"/>
  <c r="R1609" i="3" a="1"/>
  <c r="R1609" i="3" s="1"/>
  <c r="R1612" i="3" a="1"/>
  <c r="R1612" i="3" s="1"/>
  <c r="R1615" i="3" a="1"/>
  <c r="R1615" i="3" s="1"/>
  <c r="R1610" i="3" a="1"/>
  <c r="R1610" i="3" s="1"/>
  <c r="R1620" i="3" a="1"/>
  <c r="R1620" i="3" s="1"/>
  <c r="R1617" i="3" a="1"/>
  <c r="R1617" i="3" s="1"/>
  <c r="R1616" i="3" a="1"/>
  <c r="R1616" i="3" s="1"/>
  <c r="R1619" i="3" a="1"/>
  <c r="R1619" i="3" s="1"/>
  <c r="R1618" i="3" a="1"/>
  <c r="R1618" i="3" s="1"/>
  <c r="R1648" i="3" a="1"/>
  <c r="R1648" i="3" s="1"/>
  <c r="R1624" i="3" a="1"/>
  <c r="R1624" i="3" s="1"/>
  <c r="R1622" i="3" a="1"/>
  <c r="R1622" i="3" s="1"/>
  <c r="R1626" i="3" a="1"/>
  <c r="R1626" i="3" s="1"/>
  <c r="R1623" i="3" a="1"/>
  <c r="R1623" i="3" s="1"/>
  <c r="R1625" i="3" a="1"/>
  <c r="R1625" i="3" s="1"/>
  <c r="R1629" i="3" a="1"/>
  <c r="R1629" i="3" s="1"/>
  <c r="R1657" i="3" a="1"/>
  <c r="R1657" i="3" s="1"/>
  <c r="R1627" i="3" a="1"/>
  <c r="R1627" i="3" s="1"/>
  <c r="R1630" i="3" a="1"/>
  <c r="R1630" i="3" s="1"/>
  <c r="R1631" i="3" a="1"/>
  <c r="R1631" i="3" s="1"/>
  <c r="R1628" i="3" a="1"/>
  <c r="R1628" i="3" s="1"/>
  <c r="R1632" i="3" a="1"/>
  <c r="R1632" i="3" s="1"/>
  <c r="R1633" i="3" a="1"/>
  <c r="R1633" i="3" s="1"/>
  <c r="R1641" i="3" a="1"/>
  <c r="R1641" i="3" s="1"/>
  <c r="R1638" i="3" a="1"/>
  <c r="R1638" i="3" s="1"/>
  <c r="R1634" i="3" a="1"/>
  <c r="R1634" i="3" s="1"/>
  <c r="R1635" i="3" a="1"/>
  <c r="R1635" i="3" s="1"/>
  <c r="R1640" i="3" a="1"/>
  <c r="R1640" i="3" s="1"/>
  <c r="R1636" i="3" a="1"/>
  <c r="R1636" i="3" s="1"/>
  <c r="R1639" i="3" a="1"/>
  <c r="R1639" i="3" s="1"/>
  <c r="R1642" i="3" a="1"/>
  <c r="R1642" i="3" s="1"/>
  <c r="R1645" i="3" a="1"/>
  <c r="R1645" i="3" s="1"/>
  <c r="R1643" i="3" a="1"/>
  <c r="R1643" i="3" s="1"/>
  <c r="R1644" i="3" a="1"/>
  <c r="R1644" i="3" s="1"/>
  <c r="R1646" i="3" a="1"/>
  <c r="R1646" i="3" s="1"/>
  <c r="R1647" i="3" a="1"/>
  <c r="R1647" i="3" s="1"/>
  <c r="R1649" i="3" a="1"/>
  <c r="R1649" i="3" s="1"/>
  <c r="R1651" i="3" a="1"/>
  <c r="R1651" i="3" s="1"/>
  <c r="R1653" i="3" a="1"/>
  <c r="R1653" i="3" s="1"/>
  <c r="R1652" i="3" a="1"/>
  <c r="R1652" i="3" s="1"/>
  <c r="R1650" i="3" a="1"/>
  <c r="R1650" i="3" s="1"/>
  <c r="R1655" i="3" a="1"/>
  <c r="R1655" i="3" s="1"/>
  <c r="R1654" i="3" a="1"/>
  <c r="R1654" i="3" s="1"/>
  <c r="R1658" i="3" a="1"/>
  <c r="R1658" i="3" s="1"/>
  <c r="R1659" i="3" a="1"/>
  <c r="R1659" i="3" s="1"/>
  <c r="R1660" i="3" a="1"/>
  <c r="R1660" i="3" s="1"/>
  <c r="R55" i="3" a="1"/>
  <c r="R55" i="3" s="1"/>
  <c r="Q158" i="3" a="1"/>
  <c r="Q158" i="3" s="1"/>
  <c r="Q5" i="3" a="1"/>
  <c r="Q5" i="3" s="1"/>
  <c r="Q196" i="3" a="1"/>
  <c r="Q196" i="3" s="1"/>
  <c r="Q20" i="3" a="1"/>
  <c r="Q20" i="3" s="1"/>
  <c r="Q121" i="3" a="1"/>
  <c r="Q121" i="3" s="1"/>
  <c r="Q10" i="3" a="1"/>
  <c r="Q10" i="3" s="1"/>
  <c r="Q207" i="3" a="1"/>
  <c r="Q207" i="3" s="1"/>
  <c r="Q168" i="3" a="1"/>
  <c r="Q168" i="3" s="1"/>
  <c r="Q59" i="3" a="1"/>
  <c r="Q59" i="3" s="1"/>
  <c r="Q163" i="3" a="1"/>
  <c r="Q163" i="3" s="1"/>
  <c r="Q467" i="3" a="1"/>
  <c r="Q467" i="3" s="1"/>
  <c r="Q14" i="3" a="1"/>
  <c r="Q14" i="3" s="1"/>
  <c r="Q161" i="3" a="1"/>
  <c r="Q161" i="3" s="1"/>
  <c r="Q166" i="3" a="1"/>
  <c r="Q166" i="3" s="1"/>
  <c r="Q2" i="3" a="1"/>
  <c r="Q2" i="3" s="1"/>
  <c r="Q324" i="3" a="1"/>
  <c r="Q324" i="3" s="1"/>
  <c r="Q222" i="3" a="1"/>
  <c r="Q222" i="3" s="1"/>
  <c r="Q3" i="3" a="1"/>
  <c r="Q3" i="3" s="1"/>
  <c r="Q4" i="3" a="1"/>
  <c r="Q4" i="3" s="1"/>
  <c r="Q15" i="3" a="1"/>
  <c r="Q15" i="3" s="1"/>
  <c r="Q225" i="3" a="1"/>
  <c r="Q225" i="3" s="1"/>
  <c r="Q44" i="3" a="1"/>
  <c r="Q44" i="3" s="1"/>
  <c r="Q400" i="3" a="1"/>
  <c r="Q400" i="3" s="1"/>
  <c r="Q6" i="3" a="1"/>
  <c r="Q6" i="3" s="1"/>
  <c r="Q7" i="3" a="1"/>
  <c r="Q7" i="3" s="1"/>
  <c r="Q1120" i="3" a="1"/>
  <c r="Q1120" i="3" s="1"/>
  <c r="Q9" i="3" a="1"/>
  <c r="Q9" i="3" s="1"/>
  <c r="Q8" i="3" a="1"/>
  <c r="Q8" i="3" s="1"/>
  <c r="Q389" i="3" a="1"/>
  <c r="Q389" i="3" s="1"/>
  <c r="Q11" i="3" a="1"/>
  <c r="Q11" i="3" s="1"/>
  <c r="Q170" i="3" a="1"/>
  <c r="Q170" i="3" s="1"/>
  <c r="Q24" i="3" a="1"/>
  <c r="Q24" i="3" s="1"/>
  <c r="Q12" i="3" a="1"/>
  <c r="Q12" i="3" s="1"/>
  <c r="Q60" i="3" a="1"/>
  <c r="Q60" i="3" s="1"/>
  <c r="Q96" i="3" a="1"/>
  <c r="Q96" i="3" s="1"/>
  <c r="Q101" i="3" a="1"/>
  <c r="Q101" i="3" s="1"/>
  <c r="Q759" i="3" a="1"/>
  <c r="Q759" i="3" s="1"/>
  <c r="Q28" i="3" a="1"/>
  <c r="Q28" i="3" s="1"/>
  <c r="Q282" i="3" a="1"/>
  <c r="Q282" i="3" s="1"/>
  <c r="Q18" i="3" a="1"/>
  <c r="Q18" i="3" s="1"/>
  <c r="Q19" i="3" a="1"/>
  <c r="Q19" i="3" s="1"/>
  <c r="Q309" i="3" a="1"/>
  <c r="Q309" i="3" s="1"/>
  <c r="Q22" i="3" a="1"/>
  <c r="Q22" i="3" s="1"/>
  <c r="Q323" i="3" a="1"/>
  <c r="Q323" i="3" s="1"/>
  <c r="Q233" i="3" a="1"/>
  <c r="Q233" i="3" s="1"/>
  <c r="Q57" i="3" a="1"/>
  <c r="Q57" i="3" s="1"/>
  <c r="Q423" i="3" a="1"/>
  <c r="Q423" i="3" s="1"/>
  <c r="Q172" i="3" a="1"/>
  <c r="Q172" i="3" s="1"/>
  <c r="Q16" i="3" a="1"/>
  <c r="Q16" i="3" s="1"/>
  <c r="Q962" i="3" a="1"/>
  <c r="Q962" i="3" s="1"/>
  <c r="Q550" i="3" a="1"/>
  <c r="Q550" i="3" s="1"/>
  <c r="Q152" i="3" a="1"/>
  <c r="Q152" i="3" s="1"/>
  <c r="Q17" i="3" a="1"/>
  <c r="Q17" i="3" s="1"/>
  <c r="Q128" i="3" a="1"/>
  <c r="Q128" i="3" s="1"/>
  <c r="Q34" i="3" a="1"/>
  <c r="Q34" i="3" s="1"/>
  <c r="Q13" i="3" a="1"/>
  <c r="Q13" i="3" s="1"/>
  <c r="Q333" i="3" a="1"/>
  <c r="Q333" i="3" s="1"/>
  <c r="Q26" i="3" a="1"/>
  <c r="Q26" i="3" s="1"/>
  <c r="Q344" i="3" a="1"/>
  <c r="Q344" i="3" s="1"/>
  <c r="Q622" i="3" a="1"/>
  <c r="Q622" i="3" s="1"/>
  <c r="Q677" i="3" a="1"/>
  <c r="Q677" i="3" s="1"/>
  <c r="Q52" i="3" a="1"/>
  <c r="Q52" i="3" s="1"/>
  <c r="Q409" i="3" a="1"/>
  <c r="Q409" i="3" s="1"/>
  <c r="Q21" i="3" a="1"/>
  <c r="Q21" i="3" s="1"/>
  <c r="Q850" i="3" a="1"/>
  <c r="Q850" i="3" s="1"/>
  <c r="Q195" i="3" a="1"/>
  <c r="Q195" i="3" s="1"/>
  <c r="Q23" i="3" a="1"/>
  <c r="Q23" i="3" s="1"/>
  <c r="Q164" i="3" a="1"/>
  <c r="Q164" i="3" s="1"/>
  <c r="Q155" i="3" a="1"/>
  <c r="Q155" i="3" s="1"/>
  <c r="Q31" i="3" a="1"/>
  <c r="Q31" i="3" s="1"/>
  <c r="Q25" i="3" a="1"/>
  <c r="Q25" i="3" s="1"/>
  <c r="Q440" i="3" a="1"/>
  <c r="Q440" i="3" s="1"/>
  <c r="Q616" i="3" a="1"/>
  <c r="Q616" i="3" s="1"/>
  <c r="Q37" i="3" a="1"/>
  <c r="Q37" i="3" s="1"/>
  <c r="Q33" i="3" a="1"/>
  <c r="Q33" i="3" s="1"/>
  <c r="Q1098" i="3" a="1"/>
  <c r="Q1098" i="3" s="1"/>
  <c r="Q335" i="3" a="1"/>
  <c r="Q335" i="3" s="1"/>
  <c r="Q592" i="3" a="1"/>
  <c r="Q592" i="3" s="1"/>
  <c r="Q160" i="3" a="1"/>
  <c r="Q160" i="3" s="1"/>
  <c r="Q336" i="3" a="1"/>
  <c r="Q336" i="3" s="1"/>
  <c r="Q94" i="3" a="1"/>
  <c r="Q94" i="3" s="1"/>
  <c r="Q275" i="3" a="1"/>
  <c r="Q275" i="3" s="1"/>
  <c r="Q56" i="3" a="1"/>
  <c r="Q56" i="3" s="1"/>
  <c r="Q92" i="3" a="1"/>
  <c r="Q92" i="3" s="1"/>
  <c r="Q902" i="3" a="1"/>
  <c r="Q902" i="3" s="1"/>
  <c r="Q434" i="3" a="1"/>
  <c r="Q434" i="3" s="1"/>
  <c r="Q65" i="3" a="1"/>
  <c r="Q65" i="3" s="1"/>
  <c r="Q214" i="3" a="1"/>
  <c r="Q214" i="3" s="1"/>
  <c r="Q112" i="3" a="1"/>
  <c r="Q112" i="3" s="1"/>
  <c r="Q588" i="3" a="1"/>
  <c r="Q588" i="3" s="1"/>
  <c r="Q789" i="3" a="1"/>
  <c r="Q789" i="3" s="1"/>
  <c r="Q104" i="3" a="1"/>
  <c r="Q104" i="3" s="1"/>
  <c r="Q49" i="3" a="1"/>
  <c r="Q49" i="3" s="1"/>
  <c r="Q29" i="3" a="1"/>
  <c r="Q29" i="3" s="1"/>
  <c r="Q120" i="3" a="1"/>
  <c r="Q120" i="3" s="1"/>
  <c r="Q27" i="3" a="1"/>
  <c r="Q27" i="3" s="1"/>
  <c r="Q32" i="3" a="1"/>
  <c r="Q32" i="3" s="1"/>
  <c r="Q899" i="3" a="1"/>
  <c r="Q899" i="3" s="1"/>
  <c r="Q366" i="3" a="1"/>
  <c r="Q366" i="3" s="1"/>
  <c r="Q35" i="3" a="1"/>
  <c r="Q35" i="3" s="1"/>
  <c r="Q1292" i="3" a="1"/>
  <c r="Q1292" i="3" s="1"/>
  <c r="Q974" i="3" a="1"/>
  <c r="Q974" i="3" s="1"/>
  <c r="Q124" i="3" a="1"/>
  <c r="Q124" i="3" s="1"/>
  <c r="Q30" i="3" a="1"/>
  <c r="Q30" i="3" s="1"/>
  <c r="Q174" i="3" a="1"/>
  <c r="Q174" i="3" s="1"/>
  <c r="Q900" i="3" a="1"/>
  <c r="Q900" i="3" s="1"/>
  <c r="Q380" i="3" a="1"/>
  <c r="Q380" i="3" s="1"/>
  <c r="Q38" i="3" a="1"/>
  <c r="Q38" i="3" s="1"/>
  <c r="Q157" i="3" a="1"/>
  <c r="Q157" i="3" s="1"/>
  <c r="Q272" i="3" a="1"/>
  <c r="Q272" i="3" s="1"/>
  <c r="Q701" i="3" a="1"/>
  <c r="Q701" i="3" s="1"/>
  <c r="Q129" i="3" a="1"/>
  <c r="Q129" i="3" s="1"/>
  <c r="Q193" i="3" a="1"/>
  <c r="Q193" i="3" s="1"/>
  <c r="Q347" i="3" a="1"/>
  <c r="Q347" i="3" s="1"/>
  <c r="Q493" i="3" a="1"/>
  <c r="Q493" i="3" s="1"/>
  <c r="Q74" i="3" a="1"/>
  <c r="Q74" i="3" s="1"/>
  <c r="Q478" i="3" a="1"/>
  <c r="Q478" i="3" s="1"/>
  <c r="Q40" i="3" a="1"/>
  <c r="Q40" i="3" s="1"/>
  <c r="Q475" i="3" a="1"/>
  <c r="Q475" i="3" s="1"/>
  <c r="Q237" i="3" a="1"/>
  <c r="Q237" i="3" s="1"/>
  <c r="Q81" i="3" a="1"/>
  <c r="Q81" i="3" s="1"/>
  <c r="Q694" i="3" a="1"/>
  <c r="Q694" i="3" s="1"/>
  <c r="Q98" i="3" a="1"/>
  <c r="Q98" i="3" s="1"/>
  <c r="Q123" i="3" a="1"/>
  <c r="Q123" i="3" s="1"/>
  <c r="Q39" i="3" a="1"/>
  <c r="Q39" i="3" s="1"/>
  <c r="Q1034" i="3" a="1"/>
  <c r="Q1034" i="3" s="1"/>
  <c r="Q82" i="3" a="1"/>
  <c r="Q82" i="3" s="1"/>
  <c r="Q41" i="3" a="1"/>
  <c r="Q41" i="3" s="1"/>
  <c r="Q537" i="3" a="1"/>
  <c r="Q537" i="3" s="1"/>
  <c r="Q42" i="3" a="1"/>
  <c r="Q42" i="3" s="1"/>
  <c r="Q424" i="3" a="1"/>
  <c r="Q424" i="3" s="1"/>
  <c r="Q36" i="3" a="1"/>
  <c r="Q36" i="3" s="1"/>
  <c r="Q138" i="3" a="1"/>
  <c r="Q138" i="3" s="1"/>
  <c r="Q397" i="3" a="1"/>
  <c r="Q397" i="3" s="1"/>
  <c r="Q199" i="3" a="1"/>
  <c r="Q199" i="3" s="1"/>
  <c r="Q529" i="3" a="1"/>
  <c r="Q529" i="3" s="1"/>
  <c r="Q126" i="3" a="1"/>
  <c r="Q126" i="3" s="1"/>
  <c r="Q390" i="3" a="1"/>
  <c r="Q390" i="3" s="1"/>
  <c r="Q433" i="3" a="1"/>
  <c r="Q433" i="3" s="1"/>
  <c r="Q325" i="3" a="1"/>
  <c r="Q325" i="3" s="1"/>
  <c r="Q542" i="3" a="1"/>
  <c r="Q542" i="3" s="1"/>
  <c r="Q346" i="3" a="1"/>
  <c r="Q346" i="3" s="1"/>
  <c r="Q351" i="3" a="1"/>
  <c r="Q351" i="3" s="1"/>
  <c r="Q247" i="3" a="1"/>
  <c r="Q247" i="3" s="1"/>
  <c r="Q50" i="3" a="1"/>
  <c r="Q50" i="3" s="1"/>
  <c r="Q43" i="3" a="1"/>
  <c r="Q43" i="3" s="1"/>
  <c r="Q51" i="3" a="1"/>
  <c r="Q51" i="3" s="1"/>
  <c r="Q116" i="3" a="1"/>
  <c r="Q116" i="3" s="1"/>
  <c r="Q136" i="3" a="1"/>
  <c r="Q136" i="3" s="1"/>
  <c r="Q45" i="3" a="1"/>
  <c r="Q45" i="3" s="1"/>
  <c r="Q698" i="3" a="1"/>
  <c r="Q698" i="3" s="1"/>
  <c r="Q201" i="3" a="1"/>
  <c r="Q201" i="3" s="1"/>
  <c r="Q117" i="3" a="1"/>
  <c r="Q117" i="3" s="1"/>
  <c r="Q47" i="3" a="1"/>
  <c r="Q47" i="3" s="1"/>
  <c r="Q182" i="3" a="1"/>
  <c r="Q182" i="3" s="1"/>
  <c r="Q46" i="3" a="1"/>
  <c r="Q46" i="3" s="1"/>
  <c r="Q53" i="3" a="1"/>
  <c r="Q53" i="3" s="1"/>
  <c r="Q48" i="3" a="1"/>
  <c r="Q48" i="3" s="1"/>
  <c r="Q114" i="3" a="1"/>
  <c r="Q114" i="3" s="1"/>
  <c r="Q64" i="3" a="1"/>
  <c r="Q64" i="3" s="1"/>
  <c r="Q54" i="3" a="1"/>
  <c r="Q54" i="3" s="1"/>
  <c r="Q421" i="3" a="1"/>
  <c r="Q421" i="3" s="1"/>
  <c r="Q679" i="3" a="1"/>
  <c r="Q679" i="3" s="1"/>
  <c r="Q288" i="3" a="1"/>
  <c r="Q288" i="3" s="1"/>
  <c r="Q130" i="3" a="1"/>
  <c r="Q130" i="3" s="1"/>
  <c r="Q231" i="3" a="1"/>
  <c r="Q231" i="3" s="1"/>
  <c r="Q69" i="3" a="1"/>
  <c r="Q69" i="3" s="1"/>
  <c r="Q790" i="3" a="1"/>
  <c r="Q790" i="3" s="1"/>
  <c r="Q329" i="3" a="1"/>
  <c r="Q329" i="3" s="1"/>
  <c r="Q893" i="3" a="1"/>
  <c r="Q893" i="3" s="1"/>
  <c r="Q62" i="3" a="1"/>
  <c r="Q62" i="3" s="1"/>
  <c r="Q471" i="3" a="1"/>
  <c r="Q471" i="3" s="1"/>
  <c r="Q61" i="3" a="1"/>
  <c r="Q61" i="3" s="1"/>
  <c r="Q570" i="3" a="1"/>
  <c r="Q570" i="3" s="1"/>
  <c r="Q77" i="3" a="1"/>
  <c r="Q77" i="3" s="1"/>
  <c r="Q292" i="3" a="1"/>
  <c r="Q292" i="3" s="1"/>
  <c r="Q1158" i="3" a="1"/>
  <c r="Q1158" i="3" s="1"/>
  <c r="Q621" i="3" a="1"/>
  <c r="Q621" i="3" s="1"/>
  <c r="Q562" i="3" a="1"/>
  <c r="Q562" i="3" s="1"/>
  <c r="Q549" i="3" a="1"/>
  <c r="Q549" i="3" s="1"/>
  <c r="Q551" i="3" a="1"/>
  <c r="Q551" i="3" s="1"/>
  <c r="Q748" i="3" a="1"/>
  <c r="Q748" i="3" s="1"/>
  <c r="Q862" i="3" a="1"/>
  <c r="Q862" i="3" s="1"/>
  <c r="Q316" i="3" a="1"/>
  <c r="Q316" i="3" s="1"/>
  <c r="Q356" i="3" a="1"/>
  <c r="Q356" i="3" s="1"/>
  <c r="Q72" i="3" a="1"/>
  <c r="Q72" i="3" s="1"/>
  <c r="Q58" i="3" a="1"/>
  <c r="Q58" i="3" s="1"/>
  <c r="Q611" i="3" a="1"/>
  <c r="Q611" i="3" s="1"/>
  <c r="Q441" i="3" a="1"/>
  <c r="Q441" i="3" s="1"/>
  <c r="Q696" i="3" a="1"/>
  <c r="Q696" i="3" s="1"/>
  <c r="Q235" i="3" a="1"/>
  <c r="Q235" i="3" s="1"/>
  <c r="Q165" i="3" a="1"/>
  <c r="Q165" i="3" s="1"/>
  <c r="Q80" i="3" a="1"/>
  <c r="Q80" i="3" s="1"/>
  <c r="Q71" i="3" a="1"/>
  <c r="Q71" i="3" s="1"/>
  <c r="Q391" i="3" a="1"/>
  <c r="Q391" i="3" s="1"/>
  <c r="Q78" i="3" a="1"/>
  <c r="Q78" i="3" s="1"/>
  <c r="Q747" i="3" a="1"/>
  <c r="Q747" i="3" s="1"/>
  <c r="Q83" i="3" a="1"/>
  <c r="Q83" i="3" s="1"/>
  <c r="Q602" i="3" a="1"/>
  <c r="Q602" i="3" s="1"/>
  <c r="Q76" i="3" a="1"/>
  <c r="Q76" i="3" s="1"/>
  <c r="Q647" i="3" a="1"/>
  <c r="Q647" i="3" s="1"/>
  <c r="Q417" i="3" a="1"/>
  <c r="Q417" i="3" s="1"/>
  <c r="Q67" i="3" a="1"/>
  <c r="Q67" i="3" s="1"/>
  <c r="Q79" i="3" a="1"/>
  <c r="Q79" i="3" s="1"/>
  <c r="Q156" i="3" a="1"/>
  <c r="Q156" i="3" s="1"/>
  <c r="Q452" i="3" a="1"/>
  <c r="Q452" i="3" s="1"/>
  <c r="Q75" i="3" a="1"/>
  <c r="Q75" i="3" s="1"/>
  <c r="Q66" i="3" a="1"/>
  <c r="Q66" i="3" s="1"/>
  <c r="Q425" i="3" a="1"/>
  <c r="Q425" i="3" s="1"/>
  <c r="Q63" i="3" a="1"/>
  <c r="Q63" i="3" s="1"/>
  <c r="Q422" i="3" a="1"/>
  <c r="Q422" i="3" s="1"/>
  <c r="Q89" i="3" a="1"/>
  <c r="Q89" i="3" s="1"/>
  <c r="Q274" i="3" a="1"/>
  <c r="Q274" i="3" s="1"/>
  <c r="Q70" i="3" a="1"/>
  <c r="Q70" i="3" s="1"/>
  <c r="Q68" i="3" a="1"/>
  <c r="Q68" i="3" s="1"/>
  <c r="Q327" i="3" a="1"/>
  <c r="Q327" i="3" s="1"/>
  <c r="Q73" i="3" a="1"/>
  <c r="Q73" i="3" s="1"/>
  <c r="Q113" i="3" a="1"/>
  <c r="Q113" i="3" s="1"/>
  <c r="Q267" i="3" a="1"/>
  <c r="Q267" i="3" s="1"/>
  <c r="Q109" i="3" a="1"/>
  <c r="Q109" i="3" s="1"/>
  <c r="Q147" i="3" a="1"/>
  <c r="Q147" i="3" s="1"/>
  <c r="Q226" i="3" a="1"/>
  <c r="Q226" i="3" s="1"/>
  <c r="Q758" i="3" a="1"/>
  <c r="Q758" i="3" s="1"/>
  <c r="Q115" i="3" a="1"/>
  <c r="Q115" i="3" s="1"/>
  <c r="Q137" i="3" a="1"/>
  <c r="Q137" i="3" s="1"/>
  <c r="Q190" i="3" a="1"/>
  <c r="Q190" i="3" s="1"/>
  <c r="Q670" i="3" a="1"/>
  <c r="Q670" i="3" s="1"/>
  <c r="Q498" i="3" a="1"/>
  <c r="Q498" i="3" s="1"/>
  <c r="Q468" i="3" a="1"/>
  <c r="Q468" i="3" s="1"/>
  <c r="Q582" i="3" a="1"/>
  <c r="Q582" i="3" s="1"/>
  <c r="Q445" i="3" a="1"/>
  <c r="Q445" i="3" s="1"/>
  <c r="Q399" i="3" a="1"/>
  <c r="Q399" i="3" s="1"/>
  <c r="Q224" i="3" a="1"/>
  <c r="Q224" i="3" s="1"/>
  <c r="Q834" i="3" a="1"/>
  <c r="Q834" i="3" s="1"/>
  <c r="Q127" i="3" a="1"/>
  <c r="Q127" i="3" s="1"/>
  <c r="Q107" i="3" a="1"/>
  <c r="Q107" i="3" s="1"/>
  <c r="Q1000" i="3" a="1"/>
  <c r="Q1000" i="3" s="1"/>
  <c r="Q90" i="3" a="1"/>
  <c r="Q90" i="3" s="1"/>
  <c r="Q545" i="3" a="1"/>
  <c r="Q545" i="3" s="1"/>
  <c r="Q99" i="3" a="1"/>
  <c r="Q99" i="3" s="1"/>
  <c r="Q334" i="3" a="1"/>
  <c r="Q334" i="3" s="1"/>
  <c r="Q108" i="3" a="1"/>
  <c r="Q108" i="3" s="1"/>
  <c r="Q105" i="3" a="1"/>
  <c r="Q105" i="3" s="1"/>
  <c r="Q103" i="3" a="1"/>
  <c r="Q103" i="3" s="1"/>
  <c r="Q567" i="3" a="1"/>
  <c r="Q567" i="3" s="1"/>
  <c r="Q100" i="3" a="1"/>
  <c r="Q100" i="3" s="1"/>
  <c r="Q87" i="3" a="1"/>
  <c r="Q87" i="3" s="1"/>
  <c r="Q539" i="3" a="1"/>
  <c r="Q539" i="3" s="1"/>
  <c r="Q111" i="3" a="1"/>
  <c r="Q111" i="3" s="1"/>
  <c r="Q91" i="3" a="1"/>
  <c r="Q91" i="3" s="1"/>
  <c r="Q85" i="3" a="1"/>
  <c r="Q85" i="3" s="1"/>
  <c r="Q102" i="3" a="1"/>
  <c r="Q102" i="3" s="1"/>
  <c r="Q106" i="3" a="1"/>
  <c r="Q106" i="3" s="1"/>
  <c r="Q97" i="3" a="1"/>
  <c r="Q97" i="3" s="1"/>
  <c r="Q561" i="3" a="1"/>
  <c r="Q561" i="3" s="1"/>
  <c r="Q95" i="3" a="1"/>
  <c r="Q95" i="3" s="1"/>
  <c r="Q646" i="3" a="1"/>
  <c r="Q646" i="3" s="1"/>
  <c r="Q110" i="3" a="1"/>
  <c r="Q110" i="3" s="1"/>
  <c r="Q84" i="3" a="1"/>
  <c r="Q84" i="3" s="1"/>
  <c r="Q203" i="3" a="1"/>
  <c r="Q203" i="3" s="1"/>
  <c r="Q589" i="3" a="1"/>
  <c r="Q589" i="3" s="1"/>
  <c r="Q86" i="3" a="1"/>
  <c r="Q86" i="3" s="1"/>
  <c r="Q353" i="3" a="1"/>
  <c r="Q353" i="3" s="1"/>
  <c r="Q88" i="3" a="1"/>
  <c r="Q88" i="3" s="1"/>
  <c r="Q93" i="3" a="1"/>
  <c r="Q93" i="3" s="1"/>
  <c r="Q395" i="3" a="1"/>
  <c r="Q395" i="3" s="1"/>
  <c r="Q849" i="3" a="1"/>
  <c r="Q849" i="3" s="1"/>
  <c r="Q484" i="3" a="1"/>
  <c r="Q484" i="3" s="1"/>
  <c r="Q142" i="3" a="1"/>
  <c r="Q142" i="3" s="1"/>
  <c r="Q642" i="3" a="1"/>
  <c r="Q642" i="3" s="1"/>
  <c r="Q238" i="3" a="1"/>
  <c r="Q238" i="3" s="1"/>
  <c r="Q746" i="3" a="1"/>
  <c r="Q746" i="3" s="1"/>
  <c r="Q1110" i="3" a="1"/>
  <c r="Q1110" i="3" s="1"/>
  <c r="Q151" i="3" a="1"/>
  <c r="Q151" i="3" s="1"/>
  <c r="Q1215" i="3" a="1"/>
  <c r="Q1215" i="3" s="1"/>
  <c r="Q474" i="3" a="1"/>
  <c r="Q474" i="3" s="1"/>
  <c r="Q131" i="3" a="1"/>
  <c r="Q131" i="3" s="1"/>
  <c r="Q283" i="3" a="1"/>
  <c r="Q283" i="3" s="1"/>
  <c r="Q119" i="3" a="1"/>
  <c r="Q119" i="3" s="1"/>
  <c r="Q118" i="3" a="1"/>
  <c r="Q118" i="3" s="1"/>
  <c r="Q135" i="3" a="1"/>
  <c r="Q135" i="3" s="1"/>
  <c r="Q412" i="3" a="1"/>
  <c r="Q412" i="3" s="1"/>
  <c r="Q132" i="3" a="1"/>
  <c r="Q132" i="3" s="1"/>
  <c r="Q779" i="3" a="1"/>
  <c r="Q779" i="3" s="1"/>
  <c r="Q268" i="3" a="1"/>
  <c r="Q268" i="3" s="1"/>
  <c r="Q171" i="3" a="1"/>
  <c r="Q171" i="3" s="1"/>
  <c r="Q331" i="3" a="1"/>
  <c r="Q331" i="3" s="1"/>
  <c r="Q538" i="3" a="1"/>
  <c r="Q538" i="3" s="1"/>
  <c r="Q125" i="3" a="1"/>
  <c r="Q125" i="3" s="1"/>
  <c r="Q192" i="3" a="1"/>
  <c r="Q192" i="3" s="1"/>
  <c r="Q680" i="3" a="1"/>
  <c r="Q680" i="3" s="1"/>
  <c r="Q194" i="3" a="1"/>
  <c r="Q194" i="3" s="1"/>
  <c r="Q205" i="3" a="1"/>
  <c r="Q205" i="3" s="1"/>
  <c r="Q134" i="3" a="1"/>
  <c r="Q134" i="3" s="1"/>
  <c r="Q141" i="3" a="1"/>
  <c r="Q141" i="3" s="1"/>
  <c r="Q984" i="3" a="1"/>
  <c r="Q984" i="3" s="1"/>
  <c r="Q322" i="3" a="1"/>
  <c r="Q322" i="3" s="1"/>
  <c r="Q337" i="3" a="1"/>
  <c r="Q337" i="3" s="1"/>
  <c r="Q144" i="3" a="1"/>
  <c r="Q144" i="3" s="1"/>
  <c r="Q229" i="3" a="1"/>
  <c r="Q229" i="3" s="1"/>
  <c r="Q143" i="3" a="1"/>
  <c r="Q143" i="3" s="1"/>
  <c r="Q122" i="3" a="1"/>
  <c r="Q122" i="3" s="1"/>
  <c r="Q145" i="3" a="1"/>
  <c r="Q145" i="3" s="1"/>
  <c r="Q139" i="3" a="1"/>
  <c r="Q139" i="3" s="1"/>
  <c r="Q200" i="3" a="1"/>
  <c r="Q200" i="3" s="1"/>
  <c r="Q149" i="3" a="1"/>
  <c r="Q149" i="3" s="1"/>
  <c r="Q148" i="3" a="1"/>
  <c r="Q148" i="3" s="1"/>
  <c r="Q187" i="3" a="1"/>
  <c r="Q187" i="3" s="1"/>
  <c r="Q140" i="3" a="1"/>
  <c r="Q140" i="3" s="1"/>
  <c r="Q428" i="3" a="1"/>
  <c r="Q428" i="3" s="1"/>
  <c r="Q133" i="3" a="1"/>
  <c r="Q133" i="3" s="1"/>
  <c r="Q146" i="3" a="1"/>
  <c r="Q146" i="3" s="1"/>
  <c r="Q197" i="3" a="1"/>
  <c r="Q197" i="3" s="1"/>
  <c r="Q150" i="3" a="1"/>
  <c r="Q150" i="3" s="1"/>
  <c r="Q614" i="3" a="1"/>
  <c r="Q614" i="3" s="1"/>
  <c r="Q340" i="3" a="1"/>
  <c r="Q340" i="3" s="1"/>
  <c r="Q153" i="3" a="1"/>
  <c r="Q153" i="3" s="1"/>
  <c r="Q154" i="3" a="1"/>
  <c r="Q154" i="3" s="1"/>
  <c r="Q1310" i="3" a="1"/>
  <c r="Q1310" i="3" s="1"/>
  <c r="Q560" i="3" a="1"/>
  <c r="Q560" i="3" s="1"/>
  <c r="Q162" i="3" a="1"/>
  <c r="Q162" i="3" s="1"/>
  <c r="Q184" i="3" a="1"/>
  <c r="Q184" i="3" s="1"/>
  <c r="Q403" i="3" a="1"/>
  <c r="Q403" i="3" s="1"/>
  <c r="Q552" i="3" a="1"/>
  <c r="Q552" i="3" s="1"/>
  <c r="Q167" i="3" a="1"/>
  <c r="Q167" i="3" s="1"/>
  <c r="Q213" i="3" a="1"/>
  <c r="Q213" i="3" s="1"/>
  <c r="Q186" i="3" a="1"/>
  <c r="Q186" i="3" s="1"/>
  <c r="Q177" i="3" a="1"/>
  <c r="Q177" i="3" s="1"/>
  <c r="Q189" i="3" a="1"/>
  <c r="Q189" i="3" s="1"/>
  <c r="Q986" i="3" a="1"/>
  <c r="Q986" i="3" s="1"/>
  <c r="Q488" i="3" a="1"/>
  <c r="Q488" i="3" s="1"/>
  <c r="Q708" i="3" a="1"/>
  <c r="Q708" i="3" s="1"/>
  <c r="Q236" i="3" a="1"/>
  <c r="Q236" i="3" s="1"/>
  <c r="Q532" i="3" a="1"/>
  <c r="Q532" i="3" s="1"/>
  <c r="Q256" i="3" a="1"/>
  <c r="Q256" i="3" s="1"/>
  <c r="Q179" i="3" a="1"/>
  <c r="Q179" i="3" s="1"/>
  <c r="Q159" i="3" a="1"/>
  <c r="Q159" i="3" s="1"/>
  <c r="Q483" i="3" a="1"/>
  <c r="Q483" i="3" s="1"/>
  <c r="Q185" i="3" a="1"/>
  <c r="Q185" i="3" s="1"/>
  <c r="Q180" i="3" a="1"/>
  <c r="Q180" i="3" s="1"/>
  <c r="Q765" i="3" a="1"/>
  <c r="Q765" i="3" s="1"/>
  <c r="Q181" i="3" a="1"/>
  <c r="Q181" i="3" s="1"/>
  <c r="Q173" i="3" a="1"/>
  <c r="Q173" i="3" s="1"/>
  <c r="Q965" i="3" a="1"/>
  <c r="Q965" i="3" s="1"/>
  <c r="Q183" i="3" a="1"/>
  <c r="Q183" i="3" s="1"/>
  <c r="Q501" i="3" a="1"/>
  <c r="Q501" i="3" s="1"/>
  <c r="Q643" i="3" a="1"/>
  <c r="Q643" i="3" s="1"/>
  <c r="Q188" i="3" a="1"/>
  <c r="Q188" i="3" s="1"/>
  <c r="Q487" i="3" a="1"/>
  <c r="Q487" i="3" s="1"/>
  <c r="Q176" i="3" a="1"/>
  <c r="Q176" i="3" s="1"/>
  <c r="Q959" i="3" a="1"/>
  <c r="Q959" i="3" s="1"/>
  <c r="Q931" i="3" a="1"/>
  <c r="Q931" i="3" s="1"/>
  <c r="Q175" i="3" a="1"/>
  <c r="Q175" i="3" s="1"/>
  <c r="Q178" i="3" a="1"/>
  <c r="Q178" i="3" s="1"/>
  <c r="Q393" i="3" a="1"/>
  <c r="Q393" i="3" s="1"/>
  <c r="Q678" i="3" a="1"/>
  <c r="Q678" i="3" s="1"/>
  <c r="Q822" i="3" a="1"/>
  <c r="Q822" i="3" s="1"/>
  <c r="Q624" i="3" a="1"/>
  <c r="Q624" i="3" s="1"/>
  <c r="Q191" i="3" a="1"/>
  <c r="Q191" i="3" s="1"/>
  <c r="Q169" i="3" a="1"/>
  <c r="Q169" i="3" s="1"/>
  <c r="Q1140" i="3" a="1"/>
  <c r="Q1140" i="3" s="1"/>
  <c r="Q198" i="3" a="1"/>
  <c r="Q198" i="3" s="1"/>
  <c r="Q530" i="3" a="1"/>
  <c r="Q530" i="3" s="1"/>
  <c r="Q232" i="3" a="1"/>
  <c r="Q232" i="3" s="1"/>
  <c r="Q298" i="3" a="1"/>
  <c r="Q298" i="3" s="1"/>
  <c r="Q558" i="3" a="1"/>
  <c r="Q558" i="3" s="1"/>
  <c r="Q220" i="3" a="1"/>
  <c r="Q220" i="3" s="1"/>
  <c r="Q503" i="3" a="1"/>
  <c r="Q503" i="3" s="1"/>
  <c r="Q749" i="3" a="1"/>
  <c r="Q749" i="3" s="1"/>
  <c r="Q689" i="3" a="1"/>
  <c r="Q689" i="3" s="1"/>
  <c r="Q228" i="3" a="1"/>
  <c r="Q228" i="3" s="1"/>
  <c r="Q898" i="3" a="1"/>
  <c r="Q898" i="3" s="1"/>
  <c r="Q401" i="3" a="1"/>
  <c r="Q401" i="3" s="1"/>
  <c r="Q326" i="3" a="1"/>
  <c r="Q326" i="3" s="1"/>
  <c r="Q713" i="3" a="1"/>
  <c r="Q713" i="3" s="1"/>
  <c r="Q1260" i="3" a="1"/>
  <c r="Q1260" i="3" s="1"/>
  <c r="Q730" i="3" a="1"/>
  <c r="Q730" i="3" s="1"/>
  <c r="Q212" i="3" a="1"/>
  <c r="Q212" i="3" s="1"/>
  <c r="Q284" i="3" a="1"/>
  <c r="Q284" i="3" s="1"/>
  <c r="Q204" i="3" a="1"/>
  <c r="Q204" i="3" s="1"/>
  <c r="Q1022" i="3" a="1"/>
  <c r="Q1022" i="3" s="1"/>
  <c r="Q206" i="3" a="1"/>
  <c r="Q206" i="3" s="1"/>
  <c r="Q683" i="3" a="1"/>
  <c r="Q683" i="3" s="1"/>
  <c r="Q211" i="3" a="1"/>
  <c r="Q211" i="3" s="1"/>
  <c r="Q976" i="3" a="1"/>
  <c r="Q976" i="3" s="1"/>
  <c r="Q223" i="3" a="1"/>
  <c r="Q223" i="3" s="1"/>
  <c r="Q543" i="3" a="1"/>
  <c r="Q543" i="3" s="1"/>
  <c r="Q216" i="3" a="1"/>
  <c r="Q216" i="3" s="1"/>
  <c r="Q218" i="3" a="1"/>
  <c r="Q218" i="3" s="1"/>
  <c r="Q210" i="3" a="1"/>
  <c r="Q210" i="3" s="1"/>
  <c r="Q271" i="3" a="1"/>
  <c r="Q271" i="3" s="1"/>
  <c r="Q278" i="3" a="1"/>
  <c r="Q278" i="3" s="1"/>
  <c r="Q896" i="3" a="1"/>
  <c r="Q896" i="3" s="1"/>
  <c r="Q217" i="3" a="1"/>
  <c r="Q217" i="3" s="1"/>
  <c r="Q221" i="3" a="1"/>
  <c r="Q221" i="3" s="1"/>
  <c r="Q209" i="3" a="1"/>
  <c r="Q209" i="3" s="1"/>
  <c r="Q215" i="3" a="1"/>
  <c r="Q215" i="3" s="1"/>
  <c r="Q241" i="3" a="1"/>
  <c r="Q241" i="3" s="1"/>
  <c r="Q880" i="3" a="1"/>
  <c r="Q880" i="3" s="1"/>
  <c r="Q270" i="3" a="1"/>
  <c r="Q270" i="3" s="1"/>
  <c r="Q219" i="3" a="1"/>
  <c r="Q219" i="3" s="1"/>
  <c r="Q202" i="3" a="1"/>
  <c r="Q202" i="3" s="1"/>
  <c r="Q767" i="3" a="1"/>
  <c r="Q767" i="3" s="1"/>
  <c r="Q435" i="3" a="1"/>
  <c r="Q435" i="3" s="1"/>
  <c r="Q291" i="3" a="1"/>
  <c r="Q291" i="3" s="1"/>
  <c r="Q745" i="3" a="1"/>
  <c r="Q745" i="3" s="1"/>
  <c r="Q208" i="3" a="1"/>
  <c r="Q208" i="3" s="1"/>
  <c r="Q1015" i="3" a="1"/>
  <c r="Q1015" i="3" s="1"/>
  <c r="Q230" i="3" a="1"/>
  <c r="Q230" i="3" s="1"/>
  <c r="Q586" i="3" a="1"/>
  <c r="Q586" i="3" s="1"/>
  <c r="Q239" i="3" a="1"/>
  <c r="Q239" i="3" s="1"/>
  <c r="Q548" i="3" a="1"/>
  <c r="Q548" i="3" s="1"/>
  <c r="Q712" i="3" a="1"/>
  <c r="Q712" i="3" s="1"/>
  <c r="Q625" i="3" a="1"/>
  <c r="Q625" i="3" s="1"/>
  <c r="Q987" i="3" a="1"/>
  <c r="Q987" i="3" s="1"/>
  <c r="Q248" i="3" a="1"/>
  <c r="Q248" i="3" s="1"/>
  <c r="Q249" i="3" a="1"/>
  <c r="Q249" i="3" s="1"/>
  <c r="Q1195" i="3" a="1"/>
  <c r="Q1195" i="3" s="1"/>
  <c r="Q578" i="3" a="1"/>
  <c r="Q578" i="3" s="1"/>
  <c r="Q676" i="3" a="1"/>
  <c r="Q676" i="3" s="1"/>
  <c r="Q244" i="3" a="1"/>
  <c r="Q244" i="3" s="1"/>
  <c r="Q485" i="3" a="1"/>
  <c r="Q485" i="3" s="1"/>
  <c r="Q383" i="3" a="1"/>
  <c r="Q383" i="3" s="1"/>
  <c r="Q405" i="3" a="1"/>
  <c r="Q405" i="3" s="1"/>
  <c r="Q418" i="3" a="1"/>
  <c r="Q418" i="3" s="1"/>
  <c r="Q250" i="3" a="1"/>
  <c r="Q250" i="3" s="1"/>
  <c r="Q246" i="3" a="1"/>
  <c r="Q246" i="3" s="1"/>
  <c r="Q269" i="3" a="1"/>
  <c r="Q269" i="3" s="1"/>
  <c r="Q874" i="3" a="1"/>
  <c r="Q874" i="3" s="1"/>
  <c r="Q620" i="3" a="1"/>
  <c r="Q620" i="3" s="1"/>
  <c r="Q330" i="3" a="1"/>
  <c r="Q330" i="3" s="1"/>
  <c r="Q566" i="3" a="1"/>
  <c r="Q566" i="3" s="1"/>
  <c r="Q258" i="3" a="1"/>
  <c r="Q258" i="3" s="1"/>
  <c r="Q831" i="3" a="1"/>
  <c r="Q831" i="3" s="1"/>
  <c r="Q262" i="3" a="1"/>
  <c r="Q262" i="3" s="1"/>
  <c r="Q917" i="3" a="1"/>
  <c r="Q917" i="3" s="1"/>
  <c r="Q473" i="3" a="1"/>
  <c r="Q473" i="3" s="1"/>
  <c r="Q633" i="3" a="1"/>
  <c r="Q633" i="3" s="1"/>
  <c r="Q1281" i="3" a="1"/>
  <c r="Q1281" i="3" s="1"/>
  <c r="Q259" i="3" a="1"/>
  <c r="Q259" i="3" s="1"/>
  <c r="Q640" i="3" a="1"/>
  <c r="Q640" i="3" s="1"/>
  <c r="Q1208" i="3" a="1"/>
  <c r="Q1208" i="3" s="1"/>
  <c r="Q332" i="3" a="1"/>
  <c r="Q332" i="3" s="1"/>
  <c r="Q641" i="3" a="1"/>
  <c r="Q641" i="3" s="1"/>
  <c r="Q921" i="3" a="1"/>
  <c r="Q921" i="3" s="1"/>
  <c r="Q251" i="3" a="1"/>
  <c r="Q251" i="3" s="1"/>
  <c r="Q245" i="3" a="1"/>
  <c r="Q245" i="3" s="1"/>
  <c r="Q894" i="3" a="1"/>
  <c r="Q894" i="3" s="1"/>
  <c r="Q394" i="3" a="1"/>
  <c r="Q394" i="3" s="1"/>
  <c r="Q257" i="3" a="1"/>
  <c r="Q257" i="3" s="1"/>
  <c r="Q753" i="3" a="1"/>
  <c r="Q753" i="3" s="1"/>
  <c r="Q261" i="3" a="1"/>
  <c r="Q261" i="3" s="1"/>
  <c r="Q609" i="3" a="1"/>
  <c r="Q609" i="3" s="1"/>
  <c r="Q255" i="3" a="1"/>
  <c r="Q255" i="3" s="1"/>
  <c r="Q253" i="3" a="1"/>
  <c r="Q253" i="3" s="1"/>
  <c r="Q374" i="3" a="1"/>
  <c r="Q374" i="3" s="1"/>
  <c r="Q265" i="3" a="1"/>
  <c r="Q265" i="3" s="1"/>
  <c r="Q242" i="3" a="1"/>
  <c r="Q242" i="3" s="1"/>
  <c r="Q408" i="3" a="1"/>
  <c r="Q408" i="3" s="1"/>
  <c r="Q260" i="3" a="1"/>
  <c r="Q260" i="3" s="1"/>
  <c r="Q263" i="3" a="1"/>
  <c r="Q263" i="3" s="1"/>
  <c r="Q354" i="3" a="1"/>
  <c r="Q354" i="3" s="1"/>
  <c r="Q1049" i="3" a="1"/>
  <c r="Q1049" i="3" s="1"/>
  <c r="Q533" i="3" a="1"/>
  <c r="Q533" i="3" s="1"/>
  <c r="Q527" i="3" a="1"/>
  <c r="Q527" i="3" s="1"/>
  <c r="Q252" i="3" a="1"/>
  <c r="Q252" i="3" s="1"/>
  <c r="Q227" i="3" a="1"/>
  <c r="Q227" i="3" s="1"/>
  <c r="Q1249" i="3" a="1"/>
  <c r="Q1249" i="3" s="1"/>
  <c r="Q1108" i="3" a="1"/>
  <c r="Q1108" i="3" s="1"/>
  <c r="Q234" i="3" a="1"/>
  <c r="Q234" i="3" s="1"/>
  <c r="Q264" i="3" a="1"/>
  <c r="Q264" i="3" s="1"/>
  <c r="Q619" i="3" a="1"/>
  <c r="Q619" i="3" s="1"/>
  <c r="Q750" i="3" a="1"/>
  <c r="Q750" i="3" s="1"/>
  <c r="Q719" i="3" a="1"/>
  <c r="Q719" i="3" s="1"/>
  <c r="Q243" i="3" a="1"/>
  <c r="Q243" i="3" s="1"/>
  <c r="Q254" i="3" a="1"/>
  <c r="Q254" i="3" s="1"/>
  <c r="Q266" i="3" a="1"/>
  <c r="Q266" i="3" s="1"/>
  <c r="Q240" i="3" a="1"/>
  <c r="Q240" i="3" s="1"/>
  <c r="Q608" i="3" a="1"/>
  <c r="Q608" i="3" s="1"/>
  <c r="Q470" i="3" a="1"/>
  <c r="Q470" i="3" s="1"/>
  <c r="Q861" i="3" a="1"/>
  <c r="Q861" i="3" s="1"/>
  <c r="Q1341" i="3" a="1"/>
  <c r="Q1341" i="3" s="1"/>
  <c r="Q308" i="3" a="1"/>
  <c r="Q308" i="3" s="1"/>
  <c r="Q842" i="3" a="1"/>
  <c r="Q842" i="3" s="1"/>
  <c r="Q315" i="3" a="1"/>
  <c r="Q315" i="3" s="1"/>
  <c r="Q1415" i="3" a="1"/>
  <c r="Q1415" i="3" s="1"/>
  <c r="Q289" i="3" a="1"/>
  <c r="Q289" i="3" s="1"/>
  <c r="Q531" i="3" a="1"/>
  <c r="Q531" i="3" s="1"/>
  <c r="Q875" i="3" a="1"/>
  <c r="Q875" i="3" s="1"/>
  <c r="Q617" i="3" a="1"/>
  <c r="Q617" i="3" s="1"/>
  <c r="Q294" i="3" a="1"/>
  <c r="Q294" i="3" s="1"/>
  <c r="Q629" i="3" a="1"/>
  <c r="Q629" i="3" s="1"/>
  <c r="Q907" i="3" a="1"/>
  <c r="Q907" i="3" s="1"/>
  <c r="Q522" i="3" a="1"/>
  <c r="Q522" i="3" s="1"/>
  <c r="Q343" i="3" a="1"/>
  <c r="Q343" i="3" s="1"/>
  <c r="Q402" i="3" a="1"/>
  <c r="Q402" i="3" s="1"/>
  <c r="Q710" i="3" a="1"/>
  <c r="Q710" i="3" s="1"/>
  <c r="Q1128" i="3" a="1"/>
  <c r="Q1128" i="3" s="1"/>
  <c r="Q313" i="3" a="1"/>
  <c r="Q313" i="3" s="1"/>
  <c r="Q290" i="3" a="1"/>
  <c r="Q290" i="3" s="1"/>
  <c r="Q407" i="3" a="1"/>
  <c r="Q407" i="3" s="1"/>
  <c r="Q273" i="3" a="1"/>
  <c r="Q273" i="3" s="1"/>
  <c r="Q935" i="3" a="1"/>
  <c r="Q935" i="3" s="1"/>
  <c r="Q607" i="3" a="1"/>
  <c r="Q607" i="3" s="1"/>
  <c r="Q311" i="3" a="1"/>
  <c r="Q311" i="3" s="1"/>
  <c r="Q317" i="3" a="1"/>
  <c r="Q317" i="3" s="1"/>
  <c r="Q301" i="3" a="1"/>
  <c r="Q301" i="3" s="1"/>
  <c r="Q287" i="3" a="1"/>
  <c r="Q287" i="3" s="1"/>
  <c r="Q572" i="3" a="1"/>
  <c r="Q572" i="3" s="1"/>
  <c r="Q535" i="3" a="1"/>
  <c r="Q535" i="3" s="1"/>
  <c r="Q506" i="3" a="1"/>
  <c r="Q506" i="3" s="1"/>
  <c r="Q295" i="3" a="1"/>
  <c r="Q295" i="3" s="1"/>
  <c r="Q306" i="3" a="1"/>
  <c r="Q306" i="3" s="1"/>
  <c r="Q664" i="3" a="1"/>
  <c r="Q664" i="3" s="1"/>
  <c r="Q319" i="3" a="1"/>
  <c r="Q319" i="3" s="1"/>
  <c r="Q367" i="3" a="1"/>
  <c r="Q367" i="3" s="1"/>
  <c r="Q293" i="3" a="1"/>
  <c r="Q293" i="3" s="1"/>
  <c r="Q328" i="3" a="1"/>
  <c r="Q328" i="3" s="1"/>
  <c r="Q302" i="3" a="1"/>
  <c r="Q302" i="3" s="1"/>
  <c r="Q825" i="3" a="1"/>
  <c r="Q825" i="3" s="1"/>
  <c r="Q277" i="3" a="1"/>
  <c r="Q277" i="3" s="1"/>
  <c r="Q279" i="3" a="1"/>
  <c r="Q279" i="3" s="1"/>
  <c r="Q312" i="3" a="1"/>
  <c r="Q312" i="3" s="1"/>
  <c r="Q516" i="3" a="1"/>
  <c r="Q516" i="3" s="1"/>
  <c r="Q305" i="3" a="1"/>
  <c r="Q305" i="3" s="1"/>
  <c r="Q318" i="3" a="1"/>
  <c r="Q318" i="3" s="1"/>
  <c r="Q310" i="3" a="1"/>
  <c r="Q310" i="3" s="1"/>
  <c r="Q276" i="3" a="1"/>
  <c r="Q276" i="3" s="1"/>
  <c r="Q300" i="3" a="1"/>
  <c r="Q300" i="3" s="1"/>
  <c r="Q321" i="3" a="1"/>
  <c r="Q321" i="3" s="1"/>
  <c r="Q314" i="3" a="1"/>
  <c r="Q314" i="3" s="1"/>
  <c r="Q469" i="3" a="1"/>
  <c r="Q469" i="3" s="1"/>
  <c r="Q304" i="3" a="1"/>
  <c r="Q304" i="3" s="1"/>
  <c r="Q303" i="3" a="1"/>
  <c r="Q303" i="3" s="1"/>
  <c r="Q307" i="3" a="1"/>
  <c r="Q307" i="3" s="1"/>
  <c r="Q496" i="3" a="1"/>
  <c r="Q496" i="3" s="1"/>
  <c r="Q296" i="3" a="1"/>
  <c r="Q296" i="3" s="1"/>
  <c r="Q1027" i="3" a="1"/>
  <c r="Q1027" i="3" s="1"/>
  <c r="Q1056" i="3" a="1"/>
  <c r="Q1056" i="3" s="1"/>
  <c r="Q350" i="3" a="1"/>
  <c r="Q350" i="3" s="1"/>
  <c r="Q299" i="3" a="1"/>
  <c r="Q299" i="3" s="1"/>
  <c r="Q286" i="3" a="1"/>
  <c r="Q286" i="3" s="1"/>
  <c r="Q945" i="3" a="1"/>
  <c r="Q945" i="3" s="1"/>
  <c r="Q444" i="3" a="1"/>
  <c r="Q444" i="3" s="1"/>
  <c r="Q280" i="3" a="1"/>
  <c r="Q280" i="3" s="1"/>
  <c r="Q918" i="3" a="1"/>
  <c r="Q918" i="3" s="1"/>
  <c r="Q502" i="3" a="1"/>
  <c r="Q502" i="3" s="1"/>
  <c r="Q281" i="3" a="1"/>
  <c r="Q281" i="3" s="1"/>
  <c r="Q320" i="3" a="1"/>
  <c r="Q320" i="3" s="1"/>
  <c r="Q297" i="3" a="1"/>
  <c r="Q297" i="3" s="1"/>
  <c r="Q285" i="3" a="1"/>
  <c r="Q285" i="3" s="1"/>
  <c r="Q977" i="3" a="1"/>
  <c r="Q977" i="3" s="1"/>
  <c r="Q721" i="3" a="1"/>
  <c r="Q721" i="3" s="1"/>
  <c r="Q833" i="3" a="1"/>
  <c r="Q833" i="3" s="1"/>
  <c r="Q752" i="3" a="1"/>
  <c r="Q752" i="3" s="1"/>
  <c r="Q355" i="3" a="1"/>
  <c r="Q355" i="3" s="1"/>
  <c r="Q519" i="3" a="1"/>
  <c r="Q519" i="3" s="1"/>
  <c r="Q1284" i="3" a="1"/>
  <c r="Q1284" i="3" s="1"/>
  <c r="Q706" i="3" a="1"/>
  <c r="Q706" i="3" s="1"/>
  <c r="Q1252" i="3" a="1"/>
  <c r="Q1252" i="3" s="1"/>
  <c r="Q848" i="3" a="1"/>
  <c r="Q848" i="3" s="1"/>
  <c r="Q1149" i="3" a="1"/>
  <c r="Q1149" i="3" s="1"/>
  <c r="Q361" i="3" a="1"/>
  <c r="Q361" i="3" s="1"/>
  <c r="Q534" i="3" a="1"/>
  <c r="Q534" i="3" s="1"/>
  <c r="Q486" i="3" a="1"/>
  <c r="Q486" i="3" s="1"/>
  <c r="Q963" i="3" a="1"/>
  <c r="Q963" i="3" s="1"/>
  <c r="Q1077" i="3" a="1"/>
  <c r="Q1077" i="3" s="1"/>
  <c r="Q787" i="3" a="1"/>
  <c r="Q787" i="3" s="1"/>
  <c r="Q828" i="3" a="1"/>
  <c r="Q828" i="3" s="1"/>
  <c r="Q364" i="3" a="1"/>
  <c r="Q364" i="3" s="1"/>
  <c r="Q1147" i="3" a="1"/>
  <c r="Q1147" i="3" s="1"/>
  <c r="Q362" i="3" a="1"/>
  <c r="Q362" i="3" s="1"/>
  <c r="Q699" i="3" a="1"/>
  <c r="Q699" i="3" s="1"/>
  <c r="Q363" i="3" a="1"/>
  <c r="Q363" i="3" s="1"/>
  <c r="Q546" i="3" a="1"/>
  <c r="Q546" i="3" s="1"/>
  <c r="Q954" i="3" a="1"/>
  <c r="Q954" i="3" s="1"/>
  <c r="Q1317" i="3" a="1"/>
  <c r="Q1317" i="3" s="1"/>
  <c r="Q372" i="3" a="1"/>
  <c r="Q372" i="3" s="1"/>
  <c r="Q382" i="3" a="1"/>
  <c r="Q382" i="3" s="1"/>
  <c r="Q342" i="3" a="1"/>
  <c r="Q342" i="3" s="1"/>
  <c r="Q835" i="3" a="1"/>
  <c r="Q835" i="3" s="1"/>
  <c r="Q348" i="3" a="1"/>
  <c r="Q348" i="3" s="1"/>
  <c r="Q378" i="3" a="1"/>
  <c r="Q378" i="3" s="1"/>
  <c r="Q751" i="3" a="1"/>
  <c r="Q751" i="3" s="1"/>
  <c r="Q349" i="3" a="1"/>
  <c r="Q349" i="3" s="1"/>
  <c r="Q544" i="3" a="1"/>
  <c r="Q544" i="3" s="1"/>
  <c r="Q392" i="3" a="1"/>
  <c r="Q392" i="3" s="1"/>
  <c r="Q388" i="3" a="1"/>
  <c r="Q388" i="3" s="1"/>
  <c r="Q376" i="3" a="1"/>
  <c r="Q376" i="3" s="1"/>
  <c r="Q612" i="3" a="1"/>
  <c r="Q612" i="3" s="1"/>
  <c r="Q528" i="3" a="1"/>
  <c r="Q528" i="3" s="1"/>
  <c r="Q703" i="3" a="1"/>
  <c r="Q703" i="3" s="1"/>
  <c r="Q568" i="3" a="1"/>
  <c r="Q568" i="3" s="1"/>
  <c r="Q386" i="3" a="1"/>
  <c r="Q386" i="3" s="1"/>
  <c r="Q345" i="3" a="1"/>
  <c r="Q345" i="3" s="1"/>
  <c r="Q373" i="3" a="1"/>
  <c r="Q373" i="3" s="1"/>
  <c r="Q385" i="3" a="1"/>
  <c r="Q385" i="3" s="1"/>
  <c r="Q369" i="3" a="1"/>
  <c r="Q369" i="3" s="1"/>
  <c r="Q377" i="3" a="1"/>
  <c r="Q377" i="3" s="1"/>
  <c r="Q387" i="3" a="1"/>
  <c r="Q387" i="3" s="1"/>
  <c r="Q371" i="3" a="1"/>
  <c r="Q371" i="3" s="1"/>
  <c r="Q358" i="3" a="1"/>
  <c r="Q358" i="3" s="1"/>
  <c r="Q365" i="3" a="1"/>
  <c r="Q365" i="3" s="1"/>
  <c r="Q338" i="3" a="1"/>
  <c r="Q338" i="3" s="1"/>
  <c r="Q610" i="3" a="1"/>
  <c r="Q610" i="3" s="1"/>
  <c r="Q375" i="3" a="1"/>
  <c r="Q375" i="3" s="1"/>
  <c r="Q370" i="3" a="1"/>
  <c r="Q370" i="3" s="1"/>
  <c r="Q368" i="3" a="1"/>
  <c r="Q368" i="3" s="1"/>
  <c r="Q635" i="3" a="1"/>
  <c r="Q635" i="3" s="1"/>
  <c r="Q352" i="3" a="1"/>
  <c r="Q352" i="3" s="1"/>
  <c r="Q1018" i="3" a="1"/>
  <c r="Q1018" i="3" s="1"/>
  <c r="Q1047" i="3" a="1"/>
  <c r="Q1047" i="3" s="1"/>
  <c r="Q341" i="3" a="1"/>
  <c r="Q341" i="3" s="1"/>
  <c r="Q360" i="3" a="1"/>
  <c r="Q360" i="3" s="1"/>
  <c r="Q961" i="3" a="1"/>
  <c r="Q961" i="3" s="1"/>
  <c r="Q381" i="3" a="1"/>
  <c r="Q381" i="3" s="1"/>
  <c r="Q384" i="3" a="1"/>
  <c r="Q384" i="3" s="1"/>
  <c r="Q992" i="3" a="1"/>
  <c r="Q992" i="3" s="1"/>
  <c r="Q556" i="3" a="1"/>
  <c r="Q556" i="3" s="1"/>
  <c r="Q480" i="3" a="1"/>
  <c r="Q480" i="3" s="1"/>
  <c r="Q762" i="3" a="1"/>
  <c r="Q762" i="3" s="1"/>
  <c r="Q357" i="3" a="1"/>
  <c r="Q357" i="3" s="1"/>
  <c r="Q379" i="3" a="1"/>
  <c r="Q379" i="3" s="1"/>
  <c r="Q359" i="3" a="1"/>
  <c r="Q359" i="3" s="1"/>
  <c r="Q339" i="3" a="1"/>
  <c r="Q339" i="3" s="1"/>
  <c r="Q438" i="3" a="1"/>
  <c r="Q438" i="3" s="1"/>
  <c r="Q837" i="3" a="1"/>
  <c r="Q837" i="3" s="1"/>
  <c r="Q838" i="3" a="1"/>
  <c r="Q838" i="3" s="1"/>
  <c r="Q649" i="3" a="1"/>
  <c r="Q649" i="3" s="1"/>
  <c r="Q732" i="3" a="1"/>
  <c r="Q732" i="3" s="1"/>
  <c r="Q472" i="3" a="1"/>
  <c r="Q472" i="3" s="1"/>
  <c r="Q456" i="3" a="1"/>
  <c r="Q456" i="3" s="1"/>
  <c r="Q1213" i="3" a="1"/>
  <c r="Q1213" i="3" s="1"/>
  <c r="Q782" i="3" a="1"/>
  <c r="Q782" i="3" s="1"/>
  <c r="Q904" i="3" a="1"/>
  <c r="Q904" i="3" s="1"/>
  <c r="Q547" i="3" a="1"/>
  <c r="Q547" i="3" s="1"/>
  <c r="Q450" i="3" a="1"/>
  <c r="Q450" i="3" s="1"/>
  <c r="Q461" i="3" a="1"/>
  <c r="Q461" i="3" s="1"/>
  <c r="Q764" i="3" a="1"/>
  <c r="Q764" i="3" s="1"/>
  <c r="Q574" i="3" a="1"/>
  <c r="Q574" i="3" s="1"/>
  <c r="Q892" i="3" a="1"/>
  <c r="Q892" i="3" s="1"/>
  <c r="Q623" i="3" a="1"/>
  <c r="Q623" i="3" s="1"/>
  <c r="Q446" i="3" a="1"/>
  <c r="Q446" i="3" s="1"/>
  <c r="Q656" i="3" a="1"/>
  <c r="Q656" i="3" s="1"/>
  <c r="Q396" i="3" a="1"/>
  <c r="Q396" i="3" s="1"/>
  <c r="Q1179" i="3" a="1"/>
  <c r="Q1179" i="3" s="1"/>
  <c r="Q994" i="3" a="1"/>
  <c r="Q994" i="3" s="1"/>
  <c r="Q1227" i="3" a="1"/>
  <c r="Q1227" i="3" s="1"/>
  <c r="Q443" i="3" a="1"/>
  <c r="Q443" i="3" s="1"/>
  <c r="Q462" i="3" a="1"/>
  <c r="Q462" i="3" s="1"/>
  <c r="Q453" i="3" a="1"/>
  <c r="Q453" i="3" s="1"/>
  <c r="Q725" i="3" a="1"/>
  <c r="Q725" i="3" s="1"/>
  <c r="Q410" i="3" a="1"/>
  <c r="Q410" i="3" s="1"/>
  <c r="Q464" i="3" a="1"/>
  <c r="Q464" i="3" s="1"/>
  <c r="Q432" i="3" a="1"/>
  <c r="Q432" i="3" s="1"/>
  <c r="Q460" i="3" a="1"/>
  <c r="Q460" i="3" s="1"/>
  <c r="Q406" i="3" a="1"/>
  <c r="Q406" i="3" s="1"/>
  <c r="Q430" i="3" a="1"/>
  <c r="Q430" i="3" s="1"/>
  <c r="Q458" i="3" a="1"/>
  <c r="Q458" i="3" s="1"/>
  <c r="Q398" i="3" a="1"/>
  <c r="Q398" i="3" s="1"/>
  <c r="Q404" i="3" a="1"/>
  <c r="Q404" i="3" s="1"/>
  <c r="Q437" i="3" a="1"/>
  <c r="Q437" i="3" s="1"/>
  <c r="Q455" i="3" a="1"/>
  <c r="Q455" i="3" s="1"/>
  <c r="Q465" i="3" a="1"/>
  <c r="Q465" i="3" s="1"/>
  <c r="Q459" i="3" a="1"/>
  <c r="Q459" i="3" s="1"/>
  <c r="Q466" i="3" a="1"/>
  <c r="Q466" i="3" s="1"/>
  <c r="Q442" i="3" a="1"/>
  <c r="Q442" i="3" s="1"/>
  <c r="Q448" i="3" a="1"/>
  <c r="Q448" i="3" s="1"/>
  <c r="Q431" i="3" a="1"/>
  <c r="Q431" i="3" s="1"/>
  <c r="Q454" i="3" a="1"/>
  <c r="Q454" i="3" s="1"/>
  <c r="Q569" i="3" a="1"/>
  <c r="Q569" i="3" s="1"/>
  <c r="Q420" i="3" a="1"/>
  <c r="Q420" i="3" s="1"/>
  <c r="Q983" i="3" a="1"/>
  <c r="Q983" i="3" s="1"/>
  <c r="Q447" i="3" a="1"/>
  <c r="Q447" i="3" s="1"/>
  <c r="Q426" i="3" a="1"/>
  <c r="Q426" i="3" s="1"/>
  <c r="Q457" i="3" a="1"/>
  <c r="Q457" i="3" s="1"/>
  <c r="Q826" i="3" a="1"/>
  <c r="Q826" i="3" s="1"/>
  <c r="Q411" i="3" a="1"/>
  <c r="Q411" i="3" s="1"/>
  <c r="Q451" i="3" a="1"/>
  <c r="Q451" i="3" s="1"/>
  <c r="Q494" i="3" a="1"/>
  <c r="Q494" i="3" s="1"/>
  <c r="Q429" i="3" a="1"/>
  <c r="Q429" i="3" s="1"/>
  <c r="Q463" i="3" a="1"/>
  <c r="Q463" i="3" s="1"/>
  <c r="Q769" i="3" a="1"/>
  <c r="Q769" i="3" s="1"/>
  <c r="Q449" i="3" a="1"/>
  <c r="Q449" i="3" s="1"/>
  <c r="Q436" i="3" a="1"/>
  <c r="Q436" i="3" s="1"/>
  <c r="Q427" i="3" a="1"/>
  <c r="Q427" i="3" s="1"/>
  <c r="Q416" i="3" a="1"/>
  <c r="Q416" i="3" s="1"/>
  <c r="Q413" i="3" a="1"/>
  <c r="Q413" i="3" s="1"/>
  <c r="Q415" i="3" a="1"/>
  <c r="Q415" i="3" s="1"/>
  <c r="Q439" i="3" a="1"/>
  <c r="Q439" i="3" s="1"/>
  <c r="Q521" i="3" a="1"/>
  <c r="Q521" i="3" s="1"/>
  <c r="Q419" i="3" a="1"/>
  <c r="Q419" i="3" s="1"/>
  <c r="Q559" i="3" a="1"/>
  <c r="Q559" i="3" s="1"/>
  <c r="Q414" i="3" a="1"/>
  <c r="Q414" i="3" s="1"/>
  <c r="Q877" i="3" a="1"/>
  <c r="Q877" i="3" s="1"/>
  <c r="Q1212" i="3" a="1"/>
  <c r="Q1212" i="3" s="1"/>
  <c r="Q847" i="3" a="1"/>
  <c r="Q847" i="3" s="1"/>
  <c r="Q667" i="3" a="1"/>
  <c r="Q667" i="3" s="1"/>
  <c r="Q1043" i="3" a="1"/>
  <c r="Q1043" i="3" s="1"/>
  <c r="Q1255" i="3" a="1"/>
  <c r="Q1255" i="3" s="1"/>
  <c r="Q1111" i="3" a="1"/>
  <c r="Q1111" i="3" s="1"/>
  <c r="Q777" i="3" a="1"/>
  <c r="Q777" i="3" s="1"/>
  <c r="Q654" i="3" a="1"/>
  <c r="Q654" i="3" s="1"/>
  <c r="Q525" i="3" a="1"/>
  <c r="Q525" i="3" s="1"/>
  <c r="Q910" i="3" a="1"/>
  <c r="Q910" i="3" s="1"/>
  <c r="Q1142" i="3" a="1"/>
  <c r="Q1142" i="3" s="1"/>
  <c r="Q906" i="3" a="1"/>
  <c r="Q906" i="3" s="1"/>
  <c r="Q855" i="3" a="1"/>
  <c r="Q855" i="3" s="1"/>
  <c r="Q1494" i="3" a="1"/>
  <c r="Q1494" i="3" s="1"/>
  <c r="Q499" i="3" a="1"/>
  <c r="Q499" i="3" s="1"/>
  <c r="Q1451" i="3" a="1"/>
  <c r="Q1451" i="3" s="1"/>
  <c r="Q481" i="3" a="1"/>
  <c r="Q481" i="3" s="1"/>
  <c r="Q479" i="3" a="1"/>
  <c r="Q479" i="3" s="1"/>
  <c r="Q1159" i="3" a="1"/>
  <c r="Q1159" i="3" s="1"/>
  <c r="Q791" i="3" a="1"/>
  <c r="Q791" i="3" s="1"/>
  <c r="Q507" i="3" a="1"/>
  <c r="Q507" i="3" s="1"/>
  <c r="Q477" i="3" a="1"/>
  <c r="Q477" i="3" s="1"/>
  <c r="Q1337" i="3" a="1"/>
  <c r="Q1337" i="3" s="1"/>
  <c r="Q491" i="3" a="1"/>
  <c r="Q491" i="3" s="1"/>
  <c r="Q482" i="3" a="1"/>
  <c r="Q482" i="3" s="1"/>
  <c r="Q523" i="3" a="1"/>
  <c r="Q523" i="3" s="1"/>
  <c r="Q512" i="3" a="1"/>
  <c r="Q512" i="3" s="1"/>
  <c r="Q518" i="3" a="1"/>
  <c r="Q518" i="3" s="1"/>
  <c r="Q517" i="3" a="1"/>
  <c r="Q517" i="3" s="1"/>
  <c r="Q960" i="3" a="1"/>
  <c r="Q960" i="3" s="1"/>
  <c r="Q489" i="3" a="1"/>
  <c r="Q489" i="3" s="1"/>
  <c r="Q515" i="3" a="1"/>
  <c r="Q515" i="3" s="1"/>
  <c r="Q632" i="3" a="1"/>
  <c r="Q632" i="3" s="1"/>
  <c r="Q511" i="3" a="1"/>
  <c r="Q511" i="3" s="1"/>
  <c r="Q497" i="3" a="1"/>
  <c r="Q497" i="3" s="1"/>
  <c r="Q876" i="3" a="1"/>
  <c r="Q876" i="3" s="1"/>
  <c r="Q541" i="3" a="1"/>
  <c r="Q541" i="3" s="1"/>
  <c r="Q761" i="3" a="1"/>
  <c r="Q761" i="3" s="1"/>
  <c r="Q524" i="3" a="1"/>
  <c r="Q524" i="3" s="1"/>
  <c r="Q500" i="3" a="1"/>
  <c r="Q500" i="3" s="1"/>
  <c r="Q504" i="3" a="1"/>
  <c r="Q504" i="3" s="1"/>
  <c r="Q508" i="3" a="1"/>
  <c r="Q508" i="3" s="1"/>
  <c r="Q526" i="3" a="1"/>
  <c r="Q526" i="3" s="1"/>
  <c r="Q495" i="3" a="1"/>
  <c r="Q495" i="3" s="1"/>
  <c r="Q505" i="3" a="1"/>
  <c r="Q505" i="3" s="1"/>
  <c r="Q509" i="3" a="1"/>
  <c r="Q509" i="3" s="1"/>
  <c r="Q476" i="3" a="1"/>
  <c r="Q476" i="3" s="1"/>
  <c r="Q490" i="3" a="1"/>
  <c r="Q490" i="3" s="1"/>
  <c r="Q513" i="3" a="1"/>
  <c r="Q513" i="3" s="1"/>
  <c r="Q685" i="3" a="1"/>
  <c r="Q685" i="3" s="1"/>
  <c r="Q520" i="3" a="1"/>
  <c r="Q520" i="3" s="1"/>
  <c r="Q705" i="3" a="1"/>
  <c r="Q705" i="3" s="1"/>
  <c r="Q1091" i="3" a="1"/>
  <c r="Q1091" i="3" s="1"/>
  <c r="Q536" i="3" a="1"/>
  <c r="Q536" i="3" s="1"/>
  <c r="Q510" i="3" a="1"/>
  <c r="Q510" i="3" s="1"/>
  <c r="Q492" i="3" a="1"/>
  <c r="Q492" i="3" s="1"/>
  <c r="Q540" i="3" a="1"/>
  <c r="Q540" i="3" s="1"/>
  <c r="Q975" i="3" a="1"/>
  <c r="Q975" i="3" s="1"/>
  <c r="Q1197" i="3" a="1"/>
  <c r="Q1197" i="3" s="1"/>
  <c r="Q514" i="3" a="1"/>
  <c r="Q514" i="3" s="1"/>
  <c r="Q827" i="3" a="1"/>
  <c r="Q827" i="3" s="1"/>
  <c r="Q604" i="3" a="1"/>
  <c r="Q604" i="3" s="1"/>
  <c r="Q1342" i="3" a="1"/>
  <c r="Q1342" i="3" s="1"/>
  <c r="Q584" i="3" a="1"/>
  <c r="Q584" i="3" s="1"/>
  <c r="Q658" i="3" a="1"/>
  <c r="Q658" i="3" s="1"/>
  <c r="Q697" i="3" a="1"/>
  <c r="Q697" i="3" s="1"/>
  <c r="Q1503" i="3" a="1"/>
  <c r="Q1503" i="3" s="1"/>
  <c r="Q575" i="3" a="1"/>
  <c r="Q575" i="3" s="1"/>
  <c r="Q681" i="3" a="1"/>
  <c r="Q681" i="3" s="1"/>
  <c r="Q1172" i="3" a="1"/>
  <c r="Q1172" i="3" s="1"/>
  <c r="Q851" i="3" a="1"/>
  <c r="Q851" i="3" s="1"/>
  <c r="Q978" i="3" a="1"/>
  <c r="Q978" i="3" s="1"/>
  <c r="Q1426" i="3" a="1"/>
  <c r="Q1426" i="3" s="1"/>
  <c r="Q830" i="3" a="1"/>
  <c r="Q830" i="3" s="1"/>
  <c r="Q695" i="3" a="1"/>
  <c r="Q695" i="3" s="1"/>
  <c r="Q1037" i="3" a="1"/>
  <c r="Q1037" i="3" s="1"/>
  <c r="Q577" i="3" a="1"/>
  <c r="Q577" i="3" s="1"/>
  <c r="Q693" i="3" a="1"/>
  <c r="Q693" i="3" s="1"/>
  <c r="Q576" i="3" a="1"/>
  <c r="Q576" i="3" s="1"/>
  <c r="Q557" i="3" a="1"/>
  <c r="Q557" i="3" s="1"/>
  <c r="Q936" i="3" a="1"/>
  <c r="Q936" i="3" s="1"/>
  <c r="Q1021" i="3" a="1"/>
  <c r="Q1021" i="3" s="1"/>
  <c r="Q601" i="3" a="1"/>
  <c r="Q601" i="3" s="1"/>
  <c r="Q563" i="3" a="1"/>
  <c r="Q563" i="3" s="1"/>
  <c r="Q564" i="3" a="1"/>
  <c r="Q564" i="3" s="1"/>
  <c r="Q555" i="3" a="1"/>
  <c r="Q555" i="3" s="1"/>
  <c r="Q596" i="3" a="1"/>
  <c r="Q596" i="3" s="1"/>
  <c r="Q587" i="3" a="1"/>
  <c r="Q587" i="3" s="1"/>
  <c r="Q600" i="3" a="1"/>
  <c r="Q600" i="3" s="1"/>
  <c r="Q590" i="3" a="1"/>
  <c r="Q590" i="3" s="1"/>
  <c r="Q565" i="3" a="1"/>
  <c r="Q565" i="3" s="1"/>
  <c r="Q1071" i="3" a="1"/>
  <c r="Q1071" i="3" s="1"/>
  <c r="Q909" i="3" a="1"/>
  <c r="Q909" i="3" s="1"/>
  <c r="Q1371" i="3" a="1"/>
  <c r="Q1371" i="3" s="1"/>
  <c r="Q573" i="3" a="1"/>
  <c r="Q573" i="3" s="1"/>
  <c r="Q598" i="3" a="1"/>
  <c r="Q598" i="3" s="1"/>
  <c r="Q603" i="3" a="1"/>
  <c r="Q603" i="3" s="1"/>
  <c r="Q599" i="3" a="1"/>
  <c r="Q599" i="3" s="1"/>
  <c r="Q605" i="3" a="1"/>
  <c r="Q605" i="3" s="1"/>
  <c r="Q571" i="3" a="1"/>
  <c r="Q571" i="3" s="1"/>
  <c r="Q754" i="3" a="1"/>
  <c r="Q754" i="3" s="1"/>
  <c r="Q780" i="3" a="1"/>
  <c r="Q780" i="3" s="1"/>
  <c r="Q579" i="3" a="1"/>
  <c r="Q579" i="3" s="1"/>
  <c r="Q581" i="3" a="1"/>
  <c r="Q581" i="3" s="1"/>
  <c r="Q591" i="3" a="1"/>
  <c r="Q591" i="3" s="1"/>
  <c r="Q595" i="3" a="1"/>
  <c r="Q595" i="3" s="1"/>
  <c r="Q829" i="3" a="1"/>
  <c r="Q829" i="3" s="1"/>
  <c r="Q554" i="3" a="1"/>
  <c r="Q554" i="3" s="1"/>
  <c r="Q716" i="3" a="1"/>
  <c r="Q716" i="3" s="1"/>
  <c r="Q803" i="3" a="1"/>
  <c r="Q803" i="3" s="1"/>
  <c r="Q1279" i="3" a="1"/>
  <c r="Q1279" i="3" s="1"/>
  <c r="Q597" i="3" a="1"/>
  <c r="Q597" i="3" s="1"/>
  <c r="Q593" i="3" a="1"/>
  <c r="Q593" i="3" s="1"/>
  <c r="Q982" i="3" a="1"/>
  <c r="Q982" i="3" s="1"/>
  <c r="Q583" i="3" a="1"/>
  <c r="Q583" i="3" s="1"/>
  <c r="Q594" i="3" a="1"/>
  <c r="Q594" i="3" s="1"/>
  <c r="Q585" i="3" a="1"/>
  <c r="Q585" i="3" s="1"/>
  <c r="Q1259" i="3" a="1"/>
  <c r="Q1259" i="3" s="1"/>
  <c r="Q580" i="3" a="1"/>
  <c r="Q580" i="3" s="1"/>
  <c r="Q778" i="3" a="1"/>
  <c r="Q778" i="3" s="1"/>
  <c r="Q606" i="3" a="1"/>
  <c r="Q606" i="3" s="1"/>
  <c r="Q553" i="3" a="1"/>
  <c r="Q553" i="3" s="1"/>
  <c r="Q1048" i="3" a="1"/>
  <c r="Q1048" i="3" s="1"/>
  <c r="Q1280" i="3" a="1"/>
  <c r="Q1280" i="3" s="1"/>
  <c r="Q869" i="3" a="1"/>
  <c r="Q869" i="3" s="1"/>
  <c r="Q682" i="3" a="1"/>
  <c r="Q682" i="3" s="1"/>
  <c r="Q784" i="3" a="1"/>
  <c r="Q784" i="3" s="1"/>
  <c r="Q1217" i="3" a="1"/>
  <c r="Q1217" i="3" s="1"/>
  <c r="Q653" i="3" a="1"/>
  <c r="Q653" i="3" s="1"/>
  <c r="Q660" i="3" a="1"/>
  <c r="Q660" i="3" s="1"/>
  <c r="Q613" i="3" a="1"/>
  <c r="Q613" i="3" s="1"/>
  <c r="Q1210" i="3" a="1"/>
  <c r="Q1210" i="3" s="1"/>
  <c r="Q675" i="3" a="1"/>
  <c r="Q675" i="3" s="1"/>
  <c r="Q821" i="3" a="1"/>
  <c r="Q821" i="3" s="1"/>
  <c r="Q630" i="3" a="1"/>
  <c r="Q630" i="3" s="1"/>
  <c r="Q669" i="3" a="1"/>
  <c r="Q669" i="3" s="1"/>
  <c r="Q895" i="3" a="1"/>
  <c r="Q895" i="3" s="1"/>
  <c r="Q967" i="3" a="1"/>
  <c r="Q967" i="3" s="1"/>
  <c r="Q881" i="3" a="1"/>
  <c r="Q881" i="3" s="1"/>
  <c r="Q639" i="3" a="1"/>
  <c r="Q639" i="3" s="1"/>
  <c r="Q618" i="3" a="1"/>
  <c r="Q618" i="3" s="1"/>
  <c r="Q650" i="3" a="1"/>
  <c r="Q650" i="3" s="1"/>
  <c r="Q1119" i="3" a="1"/>
  <c r="Q1119" i="3" s="1"/>
  <c r="Q1517" i="3" a="1"/>
  <c r="Q1517" i="3" s="1"/>
  <c r="Q662" i="3" a="1"/>
  <c r="Q662" i="3" s="1"/>
  <c r="Q645" i="3" a="1"/>
  <c r="Q645" i="3" s="1"/>
  <c r="Q684" i="3" a="1"/>
  <c r="Q684" i="3" s="1"/>
  <c r="Q1207" i="3" a="1"/>
  <c r="Q1207" i="3" s="1"/>
  <c r="Q1288" i="3" a="1"/>
  <c r="Q1288" i="3" s="1"/>
  <c r="Q674" i="3" a="1"/>
  <c r="Q674" i="3" s="1"/>
  <c r="Q628" i="3" a="1"/>
  <c r="Q628" i="3" s="1"/>
  <c r="Q665" i="3" a="1"/>
  <c r="Q665" i="3" s="1"/>
  <c r="Q714" i="3" a="1"/>
  <c r="Q714" i="3" s="1"/>
  <c r="Q661" i="3" a="1"/>
  <c r="Q661" i="3" s="1"/>
  <c r="Q648" i="3" a="1"/>
  <c r="Q648" i="3" s="1"/>
  <c r="Q634" i="3" a="1"/>
  <c r="Q634" i="3" s="1"/>
  <c r="Q659" i="3" a="1"/>
  <c r="Q659" i="3" s="1"/>
  <c r="Q671" i="3" a="1"/>
  <c r="Q671" i="3" s="1"/>
  <c r="Q631" i="3" a="1"/>
  <c r="Q631" i="3" s="1"/>
  <c r="Q637" i="3" a="1"/>
  <c r="Q637" i="3" s="1"/>
  <c r="Q657" i="3" a="1"/>
  <c r="Q657" i="3" s="1"/>
  <c r="Q663" i="3" a="1"/>
  <c r="Q663" i="3" s="1"/>
  <c r="Q666" i="3" a="1"/>
  <c r="Q666" i="3" s="1"/>
  <c r="Q668" i="3" a="1"/>
  <c r="Q668" i="3" s="1"/>
  <c r="Q1046" i="3" a="1"/>
  <c r="Q1046" i="3" s="1"/>
  <c r="Q652" i="3" a="1"/>
  <c r="Q652" i="3" s="1"/>
  <c r="Q627" i="3" a="1"/>
  <c r="Q627" i="3" s="1"/>
  <c r="Q644" i="3" a="1"/>
  <c r="Q644" i="3" s="1"/>
  <c r="Q1002" i="3" a="1"/>
  <c r="Q1002" i="3" s="1"/>
  <c r="Q930" i="3" a="1"/>
  <c r="Q930" i="3" s="1"/>
  <c r="Q672" i="3" a="1"/>
  <c r="Q672" i="3" s="1"/>
  <c r="Q655" i="3" a="1"/>
  <c r="Q655" i="3" s="1"/>
  <c r="Q615" i="3" a="1"/>
  <c r="Q615" i="3" s="1"/>
  <c r="Q853" i="3" a="1"/>
  <c r="Q853" i="3" s="1"/>
  <c r="Q651" i="3" a="1"/>
  <c r="Q651" i="3" s="1"/>
  <c r="Q636" i="3" a="1"/>
  <c r="Q636" i="3" s="1"/>
  <c r="Q824" i="3" a="1"/>
  <c r="Q824" i="3" s="1"/>
  <c r="Q638" i="3" a="1"/>
  <c r="Q638" i="3" s="1"/>
  <c r="Q626" i="3" a="1"/>
  <c r="Q626" i="3" s="1"/>
  <c r="Q854" i="3" a="1"/>
  <c r="Q854" i="3" s="1"/>
  <c r="Q673" i="3" a="1"/>
  <c r="Q673" i="3" s="1"/>
  <c r="Q808" i="3" a="1"/>
  <c r="Q808" i="3" s="1"/>
  <c r="Q1376" i="3" a="1"/>
  <c r="Q1376" i="3" s="1"/>
  <c r="Q743" i="3" a="1"/>
  <c r="Q743" i="3" s="1"/>
  <c r="Q1093" i="3" a="1"/>
  <c r="Q1093" i="3" s="1"/>
  <c r="Q1303" i="3" a="1"/>
  <c r="Q1303" i="3" s="1"/>
  <c r="Q691" i="3" a="1"/>
  <c r="Q691" i="3" s="1"/>
  <c r="Q700" i="3" a="1"/>
  <c r="Q700" i="3" s="1"/>
  <c r="Q740" i="3" a="1"/>
  <c r="Q740" i="3" s="1"/>
  <c r="Q702" i="3" a="1"/>
  <c r="Q702" i="3" s="1"/>
  <c r="Q823" i="3" a="1"/>
  <c r="Q823" i="3" s="1"/>
  <c r="Q844" i="3" a="1"/>
  <c r="Q844" i="3" s="1"/>
  <c r="Q728" i="3" a="1"/>
  <c r="Q728" i="3" s="1"/>
  <c r="Q1024" i="3" a="1"/>
  <c r="Q1024" i="3" s="1"/>
  <c r="Q722" i="3" a="1"/>
  <c r="Q722" i="3" s="1"/>
  <c r="Q737" i="3" a="1"/>
  <c r="Q737" i="3" s="1"/>
  <c r="Q903" i="3" a="1"/>
  <c r="Q903" i="3" s="1"/>
  <c r="Q744" i="3" a="1"/>
  <c r="Q744" i="3" s="1"/>
  <c r="Q729" i="3" a="1"/>
  <c r="Q729" i="3" s="1"/>
  <c r="Q717" i="3" a="1"/>
  <c r="Q717" i="3" s="1"/>
  <c r="Q1320" i="3" a="1"/>
  <c r="Q1320" i="3" s="1"/>
  <c r="Q815" i="3" a="1"/>
  <c r="Q815" i="3" s="1"/>
  <c r="Q812" i="3" a="1"/>
  <c r="Q812" i="3" s="1"/>
  <c r="Q738" i="3" a="1"/>
  <c r="Q738" i="3" s="1"/>
  <c r="Q1065" i="3" a="1"/>
  <c r="Q1065" i="3" s="1"/>
  <c r="Q736" i="3" a="1"/>
  <c r="Q736" i="3" s="1"/>
  <c r="Q707" i="3" a="1"/>
  <c r="Q707" i="3" s="1"/>
  <c r="Q741" i="3" a="1"/>
  <c r="Q741" i="3" s="1"/>
  <c r="Q1150" i="3" a="1"/>
  <c r="Q1150" i="3" s="1"/>
  <c r="Q755" i="3" a="1"/>
  <c r="Q755" i="3" s="1"/>
  <c r="Q734" i="3" a="1"/>
  <c r="Q734" i="3" s="1"/>
  <c r="Q731" i="3" a="1"/>
  <c r="Q731" i="3" s="1"/>
  <c r="Q718" i="3" a="1"/>
  <c r="Q718" i="3" s="1"/>
  <c r="Q727" i="3" a="1"/>
  <c r="Q727" i="3" s="1"/>
  <c r="Q692" i="3" a="1"/>
  <c r="Q692" i="3" s="1"/>
  <c r="Q715" i="3" a="1"/>
  <c r="Q715" i="3" s="1"/>
  <c r="Q709" i="3" a="1"/>
  <c r="Q709" i="3" s="1"/>
  <c r="Q724" i="3" a="1"/>
  <c r="Q724" i="3" s="1"/>
  <c r="Q739" i="3" a="1"/>
  <c r="Q739" i="3" s="1"/>
  <c r="Q688" i="3" a="1"/>
  <c r="Q688" i="3" s="1"/>
  <c r="Q1132" i="3" a="1"/>
  <c r="Q1132" i="3" s="1"/>
  <c r="Q1205" i="3" a="1"/>
  <c r="Q1205" i="3" s="1"/>
  <c r="Q711" i="3" a="1"/>
  <c r="Q711" i="3" s="1"/>
  <c r="Q735" i="3" a="1"/>
  <c r="Q735" i="3" s="1"/>
  <c r="Q723" i="3" a="1"/>
  <c r="Q723" i="3" s="1"/>
  <c r="Q901" i="3" a="1"/>
  <c r="Q901" i="3" s="1"/>
  <c r="Q852" i="3" a="1"/>
  <c r="Q852" i="3" s="1"/>
  <c r="Q726" i="3" a="1"/>
  <c r="Q726" i="3" s="1"/>
  <c r="Q742" i="3" a="1"/>
  <c r="Q742" i="3" s="1"/>
  <c r="Q687" i="3" a="1"/>
  <c r="Q687" i="3" s="1"/>
  <c r="Q733" i="3" a="1"/>
  <c r="Q733" i="3" s="1"/>
  <c r="Q704" i="3" a="1"/>
  <c r="Q704" i="3" s="1"/>
  <c r="Q720" i="3" a="1"/>
  <c r="Q720" i="3" s="1"/>
  <c r="Q690" i="3" a="1"/>
  <c r="Q690" i="3" s="1"/>
  <c r="Q686" i="3" a="1"/>
  <c r="Q686" i="3" s="1"/>
  <c r="Q810" i="3" a="1"/>
  <c r="Q810" i="3" s="1"/>
  <c r="Q1381" i="3" a="1"/>
  <c r="Q1381" i="3" s="1"/>
  <c r="Q783" i="3" a="1"/>
  <c r="Q783" i="3" s="1"/>
  <c r="Q1053" i="3" a="1"/>
  <c r="Q1053" i="3" s="1"/>
  <c r="Q775" i="3" a="1"/>
  <c r="Q775" i="3" s="1"/>
  <c r="Q913" i="3" a="1"/>
  <c r="Q913" i="3" s="1"/>
  <c r="Q807" i="3" a="1"/>
  <c r="Q807" i="3" s="1"/>
  <c r="Q806" i="3" a="1"/>
  <c r="Q806" i="3" s="1"/>
  <c r="Q819" i="3" a="1"/>
  <c r="Q819" i="3" s="1"/>
  <c r="Q774" i="3" a="1"/>
  <c r="Q774" i="3" s="1"/>
  <c r="Q793" i="3" a="1"/>
  <c r="Q793" i="3" s="1"/>
  <c r="Q1078" i="3" a="1"/>
  <c r="Q1078" i="3" s="1"/>
  <c r="Q870" i="3" a="1"/>
  <c r="Q870" i="3" s="1"/>
  <c r="Q1020" i="3" a="1"/>
  <c r="Q1020" i="3" s="1"/>
  <c r="Q788" i="3" a="1"/>
  <c r="Q788" i="3" s="1"/>
  <c r="Q1117" i="3" a="1"/>
  <c r="Q1117" i="3" s="1"/>
  <c r="Q1170" i="3" a="1"/>
  <c r="Q1170" i="3" s="1"/>
  <c r="Q817" i="3" a="1"/>
  <c r="Q817" i="3" s="1"/>
  <c r="Q1141" i="3" a="1"/>
  <c r="Q1141" i="3" s="1"/>
  <c r="Q771" i="3" a="1"/>
  <c r="Q771" i="3" s="1"/>
  <c r="Q792" i="3" a="1"/>
  <c r="Q792" i="3" s="1"/>
  <c r="Q818" i="3" a="1"/>
  <c r="Q818" i="3" s="1"/>
  <c r="Q799" i="3" a="1"/>
  <c r="Q799" i="3" s="1"/>
  <c r="Q770" i="3" a="1"/>
  <c r="Q770" i="3" s="1"/>
  <c r="Q1323" i="3" a="1"/>
  <c r="Q1323" i="3" s="1"/>
  <c r="Q1042" i="3" a="1"/>
  <c r="Q1042" i="3" s="1"/>
  <c r="Q816" i="3" a="1"/>
  <c r="Q816" i="3" s="1"/>
  <c r="Q800" i="3" a="1"/>
  <c r="Q800" i="3" s="1"/>
  <c r="Q1219" i="3" a="1"/>
  <c r="Q1219" i="3" s="1"/>
  <c r="Q796" i="3" a="1"/>
  <c r="Q796" i="3" s="1"/>
  <c r="Q809" i="3" a="1"/>
  <c r="Q809" i="3" s="1"/>
  <c r="Q786" i="3" a="1"/>
  <c r="Q786" i="3" s="1"/>
  <c r="Q801" i="3" a="1"/>
  <c r="Q801" i="3" s="1"/>
  <c r="Q756" i="3" a="1"/>
  <c r="Q756" i="3" s="1"/>
  <c r="Q1138" i="3" a="1"/>
  <c r="Q1138" i="3" s="1"/>
  <c r="Q802" i="3" a="1"/>
  <c r="Q802" i="3" s="1"/>
  <c r="Q811" i="3" a="1"/>
  <c r="Q811" i="3" s="1"/>
  <c r="Q905" i="3" a="1"/>
  <c r="Q905" i="3" s="1"/>
  <c r="Q798" i="3" a="1"/>
  <c r="Q798" i="3" s="1"/>
  <c r="Q785" i="3" a="1"/>
  <c r="Q785" i="3" s="1"/>
  <c r="Q813" i="3" a="1"/>
  <c r="Q813" i="3" s="1"/>
  <c r="Q772" i="3" a="1"/>
  <c r="Q772" i="3" s="1"/>
  <c r="Q773" i="3" a="1"/>
  <c r="Q773" i="3" s="1"/>
  <c r="Q795" i="3" a="1"/>
  <c r="Q795" i="3" s="1"/>
  <c r="Q794" i="3" a="1"/>
  <c r="Q794" i="3" s="1"/>
  <c r="Q891" i="3" a="1"/>
  <c r="Q891" i="3" s="1"/>
  <c r="Q805" i="3" a="1"/>
  <c r="Q805" i="3" s="1"/>
  <c r="Q820" i="3" a="1"/>
  <c r="Q820" i="3" s="1"/>
  <c r="Q797" i="3" a="1"/>
  <c r="Q797" i="3" s="1"/>
  <c r="Q1156" i="3" a="1"/>
  <c r="Q1156" i="3" s="1"/>
  <c r="Q887" i="3" a="1"/>
  <c r="Q887" i="3" s="1"/>
  <c r="Q781" i="3" a="1"/>
  <c r="Q781" i="3" s="1"/>
  <c r="Q814" i="3" a="1"/>
  <c r="Q814" i="3" s="1"/>
  <c r="Q768" i="3" a="1"/>
  <c r="Q768" i="3" s="1"/>
  <c r="Q763" i="3" a="1"/>
  <c r="Q763" i="3" s="1"/>
  <c r="Q1016" i="3" a="1"/>
  <c r="Q1016" i="3" s="1"/>
  <c r="Q760" i="3" a="1"/>
  <c r="Q760" i="3" s="1"/>
  <c r="Q1017" i="3" a="1"/>
  <c r="Q1017" i="3" s="1"/>
  <c r="Q766" i="3" a="1"/>
  <c r="Q766" i="3" s="1"/>
  <c r="Q932" i="3" a="1"/>
  <c r="Q932" i="3" s="1"/>
  <c r="Q757" i="3" a="1"/>
  <c r="Q757" i="3" s="1"/>
  <c r="Q776" i="3" a="1"/>
  <c r="Q776" i="3" s="1"/>
  <c r="Q804" i="3" a="1"/>
  <c r="Q804" i="3" s="1"/>
  <c r="Q882" i="3" a="1"/>
  <c r="Q882" i="3" s="1"/>
  <c r="Q889" i="3" a="1"/>
  <c r="Q889" i="3" s="1"/>
  <c r="Q1356" i="3" a="1"/>
  <c r="Q1356" i="3" s="1"/>
  <c r="Q1285" i="3" a="1"/>
  <c r="Q1285" i="3" s="1"/>
  <c r="Q1144" i="3" a="1"/>
  <c r="Q1144" i="3" s="1"/>
  <c r="Q1305" i="3" a="1"/>
  <c r="Q1305" i="3" s="1"/>
  <c r="Q840" i="3" a="1"/>
  <c r="Q840" i="3" s="1"/>
  <c r="Q878" i="3" a="1"/>
  <c r="Q878" i="3" s="1"/>
  <c r="Q1307" i="3" a="1"/>
  <c r="Q1307" i="3" s="1"/>
  <c r="Q885" i="3" a="1"/>
  <c r="Q885" i="3" s="1"/>
  <c r="Q1246" i="3" a="1"/>
  <c r="Q1246" i="3" s="1"/>
  <c r="Q964" i="3" a="1"/>
  <c r="Q964" i="3" s="1"/>
  <c r="Q897" i="3" a="1"/>
  <c r="Q897" i="3" s="1"/>
  <c r="Q1396" i="3" a="1"/>
  <c r="Q1396" i="3" s="1"/>
  <c r="Q1059" i="3" a="1"/>
  <c r="Q1059" i="3" s="1"/>
  <c r="Q839" i="3" a="1"/>
  <c r="Q839" i="3" s="1"/>
  <c r="Q1148" i="3" a="1"/>
  <c r="Q1148" i="3" s="1"/>
  <c r="Q1094" i="3" a="1"/>
  <c r="Q1094" i="3" s="1"/>
  <c r="Q860" i="3" a="1"/>
  <c r="Q860" i="3" s="1"/>
  <c r="Q857" i="3" a="1"/>
  <c r="Q857" i="3" s="1"/>
  <c r="Q836" i="3" a="1"/>
  <c r="Q836" i="3" s="1"/>
  <c r="Q867" i="3" a="1"/>
  <c r="Q867" i="3" s="1"/>
  <c r="Q1173" i="3" a="1"/>
  <c r="Q1173" i="3" s="1"/>
  <c r="Q872" i="3" a="1"/>
  <c r="Q872" i="3" s="1"/>
  <c r="Q884" i="3" a="1"/>
  <c r="Q884" i="3" s="1"/>
  <c r="Q868" i="3" a="1"/>
  <c r="Q868" i="3" s="1"/>
  <c r="Q879" i="3" a="1"/>
  <c r="Q879" i="3" s="1"/>
  <c r="Q966" i="3" a="1"/>
  <c r="Q966" i="3" s="1"/>
  <c r="Q1143" i="3" a="1"/>
  <c r="Q1143" i="3" s="1"/>
  <c r="Q865" i="3" a="1"/>
  <c r="Q865" i="3" s="1"/>
  <c r="Q1214" i="3" a="1"/>
  <c r="Q1214" i="3" s="1"/>
  <c r="Q890" i="3" a="1"/>
  <c r="Q890" i="3" s="1"/>
  <c r="Q873" i="3" a="1"/>
  <c r="Q873" i="3" s="1"/>
  <c r="Q888" i="3" a="1"/>
  <c r="Q888" i="3" s="1"/>
  <c r="Q919" i="3" a="1"/>
  <c r="Q919" i="3" s="1"/>
  <c r="Q871" i="3" a="1"/>
  <c r="Q871" i="3" s="1"/>
  <c r="Q1023" i="3" a="1"/>
  <c r="Q1023" i="3" s="1"/>
  <c r="Q908" i="3" a="1"/>
  <c r="Q908" i="3" s="1"/>
  <c r="Q864" i="3" a="1"/>
  <c r="Q864" i="3" s="1"/>
  <c r="Q886" i="3" a="1"/>
  <c r="Q886" i="3" s="1"/>
  <c r="Q856" i="3" a="1"/>
  <c r="Q856" i="3" s="1"/>
  <c r="Q883" i="3" a="1"/>
  <c r="Q883" i="3" s="1"/>
  <c r="Q859" i="3" a="1"/>
  <c r="Q859" i="3" s="1"/>
  <c r="Q846" i="3" a="1"/>
  <c r="Q846" i="3" s="1"/>
  <c r="Q1092" i="3" a="1"/>
  <c r="Q1092" i="3" s="1"/>
  <c r="Q866" i="3" a="1"/>
  <c r="Q866" i="3" s="1"/>
  <c r="Q863" i="3" a="1"/>
  <c r="Q863" i="3" s="1"/>
  <c r="Q843" i="3" a="1"/>
  <c r="Q843" i="3" s="1"/>
  <c r="Q832" i="3" a="1"/>
  <c r="Q832" i="3" s="1"/>
  <c r="Q845" i="3" a="1"/>
  <c r="Q845" i="3" s="1"/>
  <c r="Q841" i="3" a="1"/>
  <c r="Q841" i="3" s="1"/>
  <c r="Q858" i="3" a="1"/>
  <c r="Q858" i="3" s="1"/>
  <c r="Q957" i="3" a="1"/>
  <c r="Q957" i="3" s="1"/>
  <c r="Q1033" i="3" a="1"/>
  <c r="Q1033" i="3" s="1"/>
  <c r="Q928" i="3" a="1"/>
  <c r="Q928" i="3" s="1"/>
  <c r="Q1019" i="3" a="1"/>
  <c r="Q1019" i="3" s="1"/>
  <c r="Q1005" i="3" a="1"/>
  <c r="Q1005" i="3" s="1"/>
  <c r="Q942" i="3" a="1"/>
  <c r="Q942" i="3" s="1"/>
  <c r="Q926" i="3" a="1"/>
  <c r="Q926" i="3" s="1"/>
  <c r="Q1283" i="3" a="1"/>
  <c r="Q1283" i="3" s="1"/>
  <c r="Q950" i="3" a="1"/>
  <c r="Q950" i="3" s="1"/>
  <c r="Q1097" i="3" a="1"/>
  <c r="Q1097" i="3" s="1"/>
  <c r="Q958" i="3" a="1"/>
  <c r="Q958" i="3" s="1"/>
  <c r="Q952" i="3" a="1"/>
  <c r="Q952" i="3" s="1"/>
  <c r="Q1409" i="3" a="1"/>
  <c r="Q1409" i="3" s="1"/>
  <c r="Q949" i="3" a="1"/>
  <c r="Q949" i="3" s="1"/>
  <c r="Q925" i="3" a="1"/>
  <c r="Q925" i="3" s="1"/>
  <c r="Q1361" i="3" a="1"/>
  <c r="Q1361" i="3" s="1"/>
  <c r="Q951" i="3" a="1"/>
  <c r="Q951" i="3" s="1"/>
  <c r="Q937" i="3" a="1"/>
  <c r="Q937" i="3" s="1"/>
  <c r="Q911" i="3" a="1"/>
  <c r="Q911" i="3" s="1"/>
  <c r="Q940" i="3" a="1"/>
  <c r="Q940" i="3" s="1"/>
  <c r="Q941" i="3" a="1"/>
  <c r="Q941" i="3" s="1"/>
  <c r="Q923" i="3" a="1"/>
  <c r="Q923" i="3" s="1"/>
  <c r="Q944" i="3" a="1"/>
  <c r="Q944" i="3" s="1"/>
  <c r="Q922" i="3" a="1"/>
  <c r="Q922" i="3" s="1"/>
  <c r="Q955" i="3" a="1"/>
  <c r="Q955" i="3" s="1"/>
  <c r="Q956" i="3" a="1"/>
  <c r="Q956" i="3" s="1"/>
  <c r="Q929" i="3" a="1"/>
  <c r="Q929" i="3" s="1"/>
  <c r="Q933" i="3" a="1"/>
  <c r="Q933" i="3" s="1"/>
  <c r="Q1394" i="3" a="1"/>
  <c r="Q1394" i="3" s="1"/>
  <c r="Q1382" i="3" a="1"/>
  <c r="Q1382" i="3" s="1"/>
  <c r="Q938" i="3" a="1"/>
  <c r="Q938" i="3" s="1"/>
  <c r="Q953" i="3" a="1"/>
  <c r="Q953" i="3" s="1"/>
  <c r="Q914" i="3" a="1"/>
  <c r="Q914" i="3" s="1"/>
  <c r="Q924" i="3" a="1"/>
  <c r="Q924" i="3" s="1"/>
  <c r="Q1081" i="3" a="1"/>
  <c r="Q1081" i="3" s="1"/>
  <c r="Q948" i="3" a="1"/>
  <c r="Q948" i="3" s="1"/>
  <c r="Q1099" i="3" a="1"/>
  <c r="Q1099" i="3" s="1"/>
  <c r="Q1052" i="3" a="1"/>
  <c r="Q1052" i="3" s="1"/>
  <c r="Q1164" i="3" a="1"/>
  <c r="Q1164" i="3" s="1"/>
  <c r="Q1100" i="3" a="1"/>
  <c r="Q1100" i="3" s="1"/>
  <c r="Q920" i="3" a="1"/>
  <c r="Q920" i="3" s="1"/>
  <c r="Q946" i="3" a="1"/>
  <c r="Q946" i="3" s="1"/>
  <c r="Q934" i="3" a="1"/>
  <c r="Q934" i="3" s="1"/>
  <c r="Q943" i="3" a="1"/>
  <c r="Q943" i="3" s="1"/>
  <c r="Q915" i="3" a="1"/>
  <c r="Q915" i="3" s="1"/>
  <c r="Q947" i="3" a="1"/>
  <c r="Q947" i="3" s="1"/>
  <c r="Q1339" i="3" a="1"/>
  <c r="Q1339" i="3" s="1"/>
  <c r="Q927" i="3" a="1"/>
  <c r="Q927" i="3" s="1"/>
  <c r="Q939" i="3" a="1"/>
  <c r="Q939" i="3" s="1"/>
  <c r="Q916" i="3" a="1"/>
  <c r="Q916" i="3" s="1"/>
  <c r="Q912" i="3" a="1"/>
  <c r="Q912" i="3" s="1"/>
  <c r="Q1656" i="3" a="1"/>
  <c r="Q1656" i="3" s="1"/>
  <c r="Q995" i="3" a="1"/>
  <c r="Q995" i="3" s="1"/>
  <c r="Q1167" i="3" a="1"/>
  <c r="Q1167" i="3" s="1"/>
  <c r="Q1354" i="3" a="1"/>
  <c r="Q1354" i="3" s="1"/>
  <c r="Q997" i="3" a="1"/>
  <c r="Q997" i="3" s="1"/>
  <c r="Q990" i="3" a="1"/>
  <c r="Q990" i="3" s="1"/>
  <c r="Q1405" i="3" a="1"/>
  <c r="Q1405" i="3" s="1"/>
  <c r="Q1013" i="3" a="1"/>
  <c r="Q1013" i="3" s="1"/>
  <c r="Q1003" i="3" a="1"/>
  <c r="Q1003" i="3" s="1"/>
  <c r="Q981" i="3" a="1"/>
  <c r="Q981" i="3" s="1"/>
  <c r="Q1009" i="3" a="1"/>
  <c r="Q1009" i="3" s="1"/>
  <c r="Q1004" i="3" a="1"/>
  <c r="Q1004" i="3" s="1"/>
  <c r="Q996" i="3" a="1"/>
  <c r="Q996" i="3" s="1"/>
  <c r="Q1270" i="3" a="1"/>
  <c r="Q1270" i="3" s="1"/>
  <c r="Q970" i="3" a="1"/>
  <c r="Q970" i="3" s="1"/>
  <c r="Q1273" i="3" a="1"/>
  <c r="Q1273" i="3" s="1"/>
  <c r="Q989" i="3" a="1"/>
  <c r="Q989" i="3" s="1"/>
  <c r="Q1010" i="3" a="1"/>
  <c r="Q1010" i="3" s="1"/>
  <c r="Q1014" i="3" a="1"/>
  <c r="Q1014" i="3" s="1"/>
  <c r="Q1001" i="3" a="1"/>
  <c r="Q1001" i="3" s="1"/>
  <c r="Q971" i="3" a="1"/>
  <c r="Q971" i="3" s="1"/>
  <c r="Q991" i="3" a="1"/>
  <c r="Q991" i="3" s="1"/>
  <c r="Q1139" i="3" a="1"/>
  <c r="Q1139" i="3" s="1"/>
  <c r="Q998" i="3" a="1"/>
  <c r="Q998" i="3" s="1"/>
  <c r="Q1095" i="3" a="1"/>
  <c r="Q1095" i="3" s="1"/>
  <c r="Q1400" i="3" a="1"/>
  <c r="Q1400" i="3" s="1"/>
  <c r="Q999" i="3" a="1"/>
  <c r="Q999" i="3" s="1"/>
  <c r="Q1012" i="3" a="1"/>
  <c r="Q1012" i="3" s="1"/>
  <c r="Q1145" i="3" a="1"/>
  <c r="Q1145" i="3" s="1"/>
  <c r="Q972" i="3" a="1"/>
  <c r="Q972" i="3" s="1"/>
  <c r="Q985" i="3" a="1"/>
  <c r="Q985" i="3" s="1"/>
  <c r="Q1461" i="3" a="1"/>
  <c r="Q1461" i="3" s="1"/>
  <c r="Q1007" i="3" a="1"/>
  <c r="Q1007" i="3" s="1"/>
  <c r="Q1410" i="3" a="1"/>
  <c r="Q1410" i="3" s="1"/>
  <c r="Q980" i="3" a="1"/>
  <c r="Q980" i="3" s="1"/>
  <c r="Q1006" i="3" a="1"/>
  <c r="Q1006" i="3" s="1"/>
  <c r="Q1011" i="3" a="1"/>
  <c r="Q1011" i="3" s="1"/>
  <c r="Q993" i="3" a="1"/>
  <c r="Q993" i="3" s="1"/>
  <c r="Q968" i="3" a="1"/>
  <c r="Q968" i="3" s="1"/>
  <c r="Q969" i="3" a="1"/>
  <c r="Q969" i="3" s="1"/>
  <c r="Q1008" i="3" a="1"/>
  <c r="Q1008" i="3" s="1"/>
  <c r="Q988" i="3" a="1"/>
  <c r="Q988" i="3" s="1"/>
  <c r="Q973" i="3" a="1"/>
  <c r="Q973" i="3" s="1"/>
  <c r="Q979" i="3" a="1"/>
  <c r="Q979" i="3" s="1"/>
  <c r="Q1245" i="3" a="1"/>
  <c r="Q1245" i="3" s="1"/>
  <c r="Q1412" i="3" a="1"/>
  <c r="Q1412" i="3" s="1"/>
  <c r="Q1090" i="3" a="1"/>
  <c r="Q1090" i="3" s="1"/>
  <c r="Q1231" i="3" a="1"/>
  <c r="Q1231" i="3" s="1"/>
  <c r="Q1068" i="3" a="1"/>
  <c r="Q1068" i="3" s="1"/>
  <c r="Q1084" i="3" a="1"/>
  <c r="Q1084" i="3" s="1"/>
  <c r="Q1591" i="3" a="1"/>
  <c r="Q1591" i="3" s="1"/>
  <c r="Q1383" i="3" a="1"/>
  <c r="Q1383" i="3" s="1"/>
  <c r="Q1386" i="3" a="1"/>
  <c r="Q1386" i="3" s="1"/>
  <c r="Q1351" i="3" a="1"/>
  <c r="Q1351" i="3" s="1"/>
  <c r="Q1064" i="3" a="1"/>
  <c r="Q1064" i="3" s="1"/>
  <c r="Q1085" i="3" a="1"/>
  <c r="Q1085" i="3" s="1"/>
  <c r="Q1072" i="3" a="1"/>
  <c r="Q1072" i="3" s="1"/>
  <c r="Q1181" i="3" a="1"/>
  <c r="Q1181" i="3" s="1"/>
  <c r="Q1079" i="3" a="1"/>
  <c r="Q1079" i="3" s="1"/>
  <c r="Q1076" i="3" a="1"/>
  <c r="Q1076" i="3" s="1"/>
  <c r="Q1060" i="3" a="1"/>
  <c r="Q1060" i="3" s="1"/>
  <c r="Q1038" i="3" a="1"/>
  <c r="Q1038" i="3" s="1"/>
  <c r="Q1287" i="3" a="1"/>
  <c r="Q1287" i="3" s="1"/>
  <c r="Q1067" i="3" a="1"/>
  <c r="Q1067" i="3" s="1"/>
  <c r="Q1086" i="3" a="1"/>
  <c r="Q1086" i="3" s="1"/>
  <c r="Q1062" i="3" a="1"/>
  <c r="Q1062" i="3" s="1"/>
  <c r="Q1069" i="3" a="1"/>
  <c r="Q1069" i="3" s="1"/>
  <c r="Q1035" i="3" a="1"/>
  <c r="Q1035" i="3" s="1"/>
  <c r="Q1088" i="3" a="1"/>
  <c r="Q1088" i="3" s="1"/>
  <c r="Q1089" i="3" a="1"/>
  <c r="Q1089" i="3" s="1"/>
  <c r="Q1039" i="3" a="1"/>
  <c r="Q1039" i="3" s="1"/>
  <c r="Q1082" i="3" a="1"/>
  <c r="Q1082" i="3" s="1"/>
  <c r="Q1051" i="3" a="1"/>
  <c r="Q1051" i="3" s="1"/>
  <c r="Q1206" i="3" a="1"/>
  <c r="Q1206" i="3" s="1"/>
  <c r="Q1083" i="3" a="1"/>
  <c r="Q1083" i="3" s="1"/>
  <c r="Q1036" i="3" a="1"/>
  <c r="Q1036" i="3" s="1"/>
  <c r="Q1087" i="3" a="1"/>
  <c r="Q1087" i="3" s="1"/>
  <c r="Q1044" i="3" a="1"/>
  <c r="Q1044" i="3" s="1"/>
  <c r="Q1040" i="3" a="1"/>
  <c r="Q1040" i="3" s="1"/>
  <c r="Q1031" i="3" a="1"/>
  <c r="Q1031" i="3" s="1"/>
  <c r="Q1063" i="3" a="1"/>
  <c r="Q1063" i="3" s="1"/>
  <c r="Q1070" i="3" a="1"/>
  <c r="Q1070" i="3" s="1"/>
  <c r="Q1080" i="3" a="1"/>
  <c r="Q1080" i="3" s="1"/>
  <c r="Q1041" i="3" a="1"/>
  <c r="Q1041" i="3" s="1"/>
  <c r="Q1271" i="3" a="1"/>
  <c r="Q1271" i="3" s="1"/>
  <c r="Q1073" i="3" a="1"/>
  <c r="Q1073" i="3" s="1"/>
  <c r="Q1029" i="3" a="1"/>
  <c r="Q1029" i="3" s="1"/>
  <c r="Q1114" i="3" a="1"/>
  <c r="Q1114" i="3" s="1"/>
  <c r="Q1074" i="3" a="1"/>
  <c r="Q1074" i="3" s="1"/>
  <c r="Q1066" i="3" a="1"/>
  <c r="Q1066" i="3" s="1"/>
  <c r="Q1050" i="3" a="1"/>
  <c r="Q1050" i="3" s="1"/>
  <c r="Q1057" i="3" a="1"/>
  <c r="Q1057" i="3" s="1"/>
  <c r="Q1025" i="3" a="1"/>
  <c r="Q1025" i="3" s="1"/>
  <c r="Q1055" i="3" a="1"/>
  <c r="Q1055" i="3" s="1"/>
  <c r="Q1061" i="3" a="1"/>
  <c r="Q1061" i="3" s="1"/>
  <c r="Q1030" i="3" a="1"/>
  <c r="Q1030" i="3" s="1"/>
  <c r="Q1032" i="3" a="1"/>
  <c r="Q1032" i="3" s="1"/>
  <c r="Q1058" i="3" a="1"/>
  <c r="Q1058" i="3" s="1"/>
  <c r="Q1096" i="3" a="1"/>
  <c r="Q1096" i="3" s="1"/>
  <c r="Q1075" i="3" a="1"/>
  <c r="Q1075" i="3" s="1"/>
  <c r="Q1045" i="3" a="1"/>
  <c r="Q1045" i="3" s="1"/>
  <c r="Q1026" i="3" a="1"/>
  <c r="Q1026" i="3" s="1"/>
  <c r="Q1054" i="3" a="1"/>
  <c r="Q1054" i="3" s="1"/>
  <c r="Q1028" i="3" a="1"/>
  <c r="Q1028" i="3" s="1"/>
  <c r="Q1133" i="3" a="1"/>
  <c r="Q1133" i="3" s="1"/>
  <c r="Q1136" i="3" a="1"/>
  <c r="Q1136" i="3" s="1"/>
  <c r="Q1146" i="3" a="1"/>
  <c r="Q1146" i="3" s="1"/>
  <c r="Q1116" i="3" a="1"/>
  <c r="Q1116" i="3" s="1"/>
  <c r="Q1134" i="3" a="1"/>
  <c r="Q1134" i="3" s="1"/>
  <c r="Q1157" i="3" a="1"/>
  <c r="Q1157" i="3" s="1"/>
  <c r="Q1124" i="3" a="1"/>
  <c r="Q1124" i="3" s="1"/>
  <c r="Q1504" i="3" a="1"/>
  <c r="Q1504" i="3" s="1"/>
  <c r="Q1112" i="3" a="1"/>
  <c r="Q1112" i="3" s="1"/>
  <c r="Q1234" i="3" a="1"/>
  <c r="Q1234" i="3" s="1"/>
  <c r="Q1130" i="3" a="1"/>
  <c r="Q1130" i="3" s="1"/>
  <c r="Q1137" i="3" a="1"/>
  <c r="Q1137" i="3" s="1"/>
  <c r="Q1107" i="3" a="1"/>
  <c r="Q1107" i="3" s="1"/>
  <c r="Q1129" i="3" a="1"/>
  <c r="Q1129" i="3" s="1"/>
  <c r="Q1135" i="3" a="1"/>
  <c r="Q1135" i="3" s="1"/>
  <c r="Q1127" i="3" a="1"/>
  <c r="Q1127" i="3" s="1"/>
  <c r="Q1126" i="3" a="1"/>
  <c r="Q1126" i="3" s="1"/>
  <c r="Q1115" i="3" a="1"/>
  <c r="Q1115" i="3" s="1"/>
  <c r="Q1457" i="3" a="1"/>
  <c r="Q1457" i="3" s="1"/>
  <c r="Q1113" i="3" a="1"/>
  <c r="Q1113" i="3" s="1"/>
  <c r="Q1122" i="3" a="1"/>
  <c r="Q1122" i="3" s="1"/>
  <c r="Q1118" i="3" a="1"/>
  <c r="Q1118" i="3" s="1"/>
  <c r="Q1411" i="3" a="1"/>
  <c r="Q1411" i="3" s="1"/>
  <c r="Q1105" i="3" a="1"/>
  <c r="Q1105" i="3" s="1"/>
  <c r="Q1104" i="3" a="1"/>
  <c r="Q1104" i="3" s="1"/>
  <c r="Q1123" i="3" a="1"/>
  <c r="Q1123" i="3" s="1"/>
  <c r="Q1131" i="3" a="1"/>
  <c r="Q1131" i="3" s="1"/>
  <c r="Q1109" i="3" a="1"/>
  <c r="Q1109" i="3" s="1"/>
  <c r="Q1106" i="3" a="1"/>
  <c r="Q1106" i="3" s="1"/>
  <c r="Q1102" i="3" a="1"/>
  <c r="Q1102" i="3" s="1"/>
  <c r="Q1103" i="3" a="1"/>
  <c r="Q1103" i="3" s="1"/>
  <c r="Q1121" i="3" a="1"/>
  <c r="Q1121" i="3" s="1"/>
  <c r="Q1343" i="3" a="1"/>
  <c r="Q1343" i="3" s="1"/>
  <c r="Q1101" i="3" a="1"/>
  <c r="Q1101" i="3" s="1"/>
  <c r="Q1125" i="3" a="1"/>
  <c r="Q1125" i="3" s="1"/>
  <c r="Q1368" i="3" a="1"/>
  <c r="Q1368" i="3" s="1"/>
  <c r="Q1201" i="3" a="1"/>
  <c r="Q1201" i="3" s="1"/>
  <c r="Q1209" i="3" a="1"/>
  <c r="Q1209" i="3" s="1"/>
  <c r="Q1290" i="3" a="1"/>
  <c r="Q1290" i="3" s="1"/>
  <c r="Q1392" i="3" a="1"/>
  <c r="Q1392" i="3" s="1"/>
  <c r="Q1247" i="3" a="1"/>
  <c r="Q1247" i="3" s="1"/>
  <c r="Q1190" i="3" a="1"/>
  <c r="Q1190" i="3" s="1"/>
  <c r="Q1254" i="3" a="1"/>
  <c r="Q1254" i="3" s="1"/>
  <c r="Q1268" i="3" a="1"/>
  <c r="Q1268" i="3" s="1"/>
  <c r="Q1177" i="3" a="1"/>
  <c r="Q1177" i="3" s="1"/>
  <c r="Q1155" i="3" a="1"/>
  <c r="Q1155" i="3" s="1"/>
  <c r="Q1180" i="3" a="1"/>
  <c r="Q1180" i="3" s="1"/>
  <c r="Q1375" i="3" a="1"/>
  <c r="Q1375" i="3" s="1"/>
  <c r="Q1196" i="3" a="1"/>
  <c r="Q1196" i="3" s="1"/>
  <c r="Q1176" i="3" a="1"/>
  <c r="Q1176" i="3" s="1"/>
  <c r="Q1198" i="3" a="1"/>
  <c r="Q1198" i="3" s="1"/>
  <c r="Q1188" i="3" a="1"/>
  <c r="Q1188" i="3" s="1"/>
  <c r="Q1175" i="3" a="1"/>
  <c r="Q1175" i="3" s="1"/>
  <c r="Q1174" i="3" a="1"/>
  <c r="Q1174" i="3" s="1"/>
  <c r="Q1168" i="3" a="1"/>
  <c r="Q1168" i="3" s="1"/>
  <c r="Q1183" i="3" a="1"/>
  <c r="Q1183" i="3" s="1"/>
  <c r="Q1455" i="3" a="1"/>
  <c r="Q1455" i="3" s="1"/>
  <c r="Q1185" i="3" a="1"/>
  <c r="Q1185" i="3" s="1"/>
  <c r="Q1204" i="3" a="1"/>
  <c r="Q1204" i="3" s="1"/>
  <c r="Q1200" i="3" a="1"/>
  <c r="Q1200" i="3" s="1"/>
  <c r="Q1182" i="3" a="1"/>
  <c r="Q1182" i="3" s="1"/>
  <c r="Q1233" i="3" a="1"/>
  <c r="Q1233" i="3" s="1"/>
  <c r="Q1153" i="3" a="1"/>
  <c r="Q1153" i="3" s="1"/>
  <c r="Q1199" i="3" a="1"/>
  <c r="Q1199" i="3" s="1"/>
  <c r="Q1202" i="3" a="1"/>
  <c r="Q1202" i="3" s="1"/>
  <c r="Q1203" i="3" a="1"/>
  <c r="Q1203" i="3" s="1"/>
  <c r="Q1211" i="3" a="1"/>
  <c r="Q1211" i="3" s="1"/>
  <c r="Q1171" i="3" a="1"/>
  <c r="Q1171" i="3" s="1"/>
  <c r="Q1191" i="3" a="1"/>
  <c r="Q1191" i="3" s="1"/>
  <c r="Q1166" i="3" a="1"/>
  <c r="Q1166" i="3" s="1"/>
  <c r="Q1186" i="3" a="1"/>
  <c r="Q1186" i="3" s="1"/>
  <c r="Q1414" i="3" a="1"/>
  <c r="Q1414" i="3" s="1"/>
  <c r="Q1189" i="3" a="1"/>
  <c r="Q1189" i="3" s="1"/>
  <c r="Q1161" i="3" a="1"/>
  <c r="Q1161" i="3" s="1"/>
  <c r="Q1154" i="3" a="1"/>
  <c r="Q1154" i="3" s="1"/>
  <c r="Q1193" i="3" a="1"/>
  <c r="Q1193" i="3" s="1"/>
  <c r="Q1178" i="3" a="1"/>
  <c r="Q1178" i="3" s="1"/>
  <c r="Q1165" i="3" a="1"/>
  <c r="Q1165" i="3" s="1"/>
  <c r="Q1163" i="3" a="1"/>
  <c r="Q1163" i="3" s="1"/>
  <c r="Q1160" i="3" a="1"/>
  <c r="Q1160" i="3" s="1"/>
  <c r="Q1169" i="3" a="1"/>
  <c r="Q1169" i="3" s="1"/>
  <c r="Q1336" i="3" a="1"/>
  <c r="Q1336" i="3" s="1"/>
  <c r="Q1194" i="3" a="1"/>
  <c r="Q1194" i="3" s="1"/>
  <c r="Q1151" i="3" a="1"/>
  <c r="Q1151" i="3" s="1"/>
  <c r="Q1162" i="3" a="1"/>
  <c r="Q1162" i="3" s="1"/>
  <c r="Q1192" i="3" a="1"/>
  <c r="Q1192" i="3" s="1"/>
  <c r="Q1540" i="3" a="1"/>
  <c r="Q1540" i="3" s="1"/>
  <c r="Q1187" i="3" a="1"/>
  <c r="Q1187" i="3" s="1"/>
  <c r="Q1184" i="3" a="1"/>
  <c r="Q1184" i="3" s="1"/>
  <c r="Q1289" i="3" a="1"/>
  <c r="Q1289" i="3" s="1"/>
  <c r="Q1152" i="3" a="1"/>
  <c r="Q1152" i="3" s="1"/>
  <c r="Q1311" i="3" a="1"/>
  <c r="Q1311" i="3" s="1"/>
  <c r="Q1340" i="3" a="1"/>
  <c r="Q1340" i="3" s="1"/>
  <c r="Q1477" i="3" a="1"/>
  <c r="Q1477" i="3" s="1"/>
  <c r="Q1478" i="3" a="1"/>
  <c r="Q1478" i="3" s="1"/>
  <c r="Q1434" i="3" a="1"/>
  <c r="Q1434" i="3" s="1"/>
  <c r="Q1229" i="3" a="1"/>
  <c r="Q1229" i="3" s="1"/>
  <c r="Q1338" i="3" a="1"/>
  <c r="Q1338" i="3" s="1"/>
  <c r="Q1218" i="3" a="1"/>
  <c r="Q1218" i="3" s="1"/>
  <c r="Q1244" i="3" a="1"/>
  <c r="Q1244" i="3" s="1"/>
  <c r="Q1235" i="3" a="1"/>
  <c r="Q1235" i="3" s="1"/>
  <c r="Q1239" i="3" a="1"/>
  <c r="Q1239" i="3" s="1"/>
  <c r="Q1282" i="3" a="1"/>
  <c r="Q1282" i="3" s="1"/>
  <c r="Q1413" i="3" a="1"/>
  <c r="Q1413" i="3" s="1"/>
  <c r="Q1258" i="3" a="1"/>
  <c r="Q1258" i="3" s="1"/>
  <c r="Q1238" i="3" a="1"/>
  <c r="Q1238" i="3" s="1"/>
  <c r="Q1224" i="3" a="1"/>
  <c r="Q1224" i="3" s="1"/>
  <c r="Q1236" i="3" a="1"/>
  <c r="Q1236" i="3" s="1"/>
  <c r="Q1216" i="3" a="1"/>
  <c r="Q1216" i="3" s="1"/>
  <c r="Q1221" i="3" a="1"/>
  <c r="Q1221" i="3" s="1"/>
  <c r="Q1241" i="3" a="1"/>
  <c r="Q1241" i="3" s="1"/>
  <c r="Q1232" i="3" a="1"/>
  <c r="Q1232" i="3" s="1"/>
  <c r="Q1230" i="3" a="1"/>
  <c r="Q1230" i="3" s="1"/>
  <c r="Q1242" i="3" a="1"/>
  <c r="Q1242" i="3" s="1"/>
  <c r="Q1237" i="3" a="1"/>
  <c r="Q1237" i="3" s="1"/>
  <c r="Q1228" i="3" a="1"/>
  <c r="Q1228" i="3" s="1"/>
  <c r="Q1493" i="3" a="1"/>
  <c r="Q1493" i="3" s="1"/>
  <c r="Q1240" i="3" a="1"/>
  <c r="Q1240" i="3" s="1"/>
  <c r="Q1243" i="3" a="1"/>
  <c r="Q1243" i="3" s="1"/>
  <c r="Q1223" i="3" a="1"/>
  <c r="Q1223" i="3" s="1"/>
  <c r="Q1220" i="3" a="1"/>
  <c r="Q1220" i="3" s="1"/>
  <c r="Q1222" i="3" a="1"/>
  <c r="Q1222" i="3" s="1"/>
  <c r="Q1225" i="3" a="1"/>
  <c r="Q1225" i="3" s="1"/>
  <c r="Q1226" i="3" a="1"/>
  <c r="Q1226" i="3" s="1"/>
  <c r="Q1248" i="3" a="1"/>
  <c r="Q1248" i="3" s="1"/>
  <c r="Q1267" i="3" a="1"/>
  <c r="Q1267" i="3" s="1"/>
  <c r="Q1250" i="3" a="1"/>
  <c r="Q1250" i="3" s="1"/>
  <c r="Q1370" i="3" a="1"/>
  <c r="Q1370" i="3" s="1"/>
  <c r="Q1296" i="3" a="1"/>
  <c r="Q1296" i="3" s="1"/>
  <c r="Q1251" i="3" a="1"/>
  <c r="Q1251" i="3" s="1"/>
  <c r="Q1276" i="3" a="1"/>
  <c r="Q1276" i="3" s="1"/>
  <c r="Q1366" i="3" a="1"/>
  <c r="Q1366" i="3" s="1"/>
  <c r="Q1265" i="3" a="1"/>
  <c r="Q1265" i="3" s="1"/>
  <c r="Q1278" i="3" a="1"/>
  <c r="Q1278" i="3" s="1"/>
  <c r="Q1401" i="3" a="1"/>
  <c r="Q1401" i="3" s="1"/>
  <c r="Q1266" i="3" a="1"/>
  <c r="Q1266" i="3" s="1"/>
  <c r="Q1263" i="3" a="1"/>
  <c r="Q1263" i="3" s="1"/>
  <c r="Q1257" i="3" a="1"/>
  <c r="Q1257" i="3" s="1"/>
  <c r="Q1264" i="3" a="1"/>
  <c r="Q1264" i="3" s="1"/>
  <c r="Q1277" i="3" a="1"/>
  <c r="Q1277" i="3" s="1"/>
  <c r="Q1274" i="3" a="1"/>
  <c r="Q1274" i="3" s="1"/>
  <c r="Q1372" i="3" a="1"/>
  <c r="Q1372" i="3" s="1"/>
  <c r="Q1390" i="3" a="1"/>
  <c r="Q1390" i="3" s="1"/>
  <c r="Q1262" i="3" a="1"/>
  <c r="Q1262" i="3" s="1"/>
  <c r="Q1269" i="3" a="1"/>
  <c r="Q1269" i="3" s="1"/>
  <c r="Q1275" i="3" a="1"/>
  <c r="Q1275" i="3" s="1"/>
  <c r="Q1253" i="3" a="1"/>
  <c r="Q1253" i="3" s="1"/>
  <c r="Q1481" i="3" a="1"/>
  <c r="Q1481" i="3" s="1"/>
  <c r="Q1272" i="3" a="1"/>
  <c r="Q1272" i="3" s="1"/>
  <c r="Q1373" i="3" a="1"/>
  <c r="Q1373" i="3" s="1"/>
  <c r="Q1261" i="3" a="1"/>
  <c r="Q1261" i="3" s="1"/>
  <c r="Q1256" i="3" a="1"/>
  <c r="Q1256" i="3" s="1"/>
  <c r="Q1286" i="3" a="1"/>
  <c r="Q1286" i="3" s="1"/>
  <c r="Q1312" i="3" a="1"/>
  <c r="Q1312" i="3" s="1"/>
  <c r="Q1294" i="3" a="1"/>
  <c r="Q1294" i="3" s="1"/>
  <c r="Q1544" i="3" a="1"/>
  <c r="Q1544" i="3" s="1"/>
  <c r="Q1331" i="3" a="1"/>
  <c r="Q1331" i="3" s="1"/>
  <c r="Q1328" i="3" a="1"/>
  <c r="Q1328" i="3" s="1"/>
  <c r="Q1291" i="3" a="1"/>
  <c r="Q1291" i="3" s="1"/>
  <c r="Q1299" i="3" a="1"/>
  <c r="Q1299" i="3" s="1"/>
  <c r="Q1309" i="3" a="1"/>
  <c r="Q1309" i="3" s="1"/>
  <c r="Q1573" i="3" a="1"/>
  <c r="Q1573" i="3" s="1"/>
  <c r="Q1314" i="3" a="1"/>
  <c r="Q1314" i="3" s="1"/>
  <c r="Q1304" i="3" a="1"/>
  <c r="Q1304" i="3" s="1"/>
  <c r="Q1511" i="3" a="1"/>
  <c r="Q1511" i="3" s="1"/>
  <c r="Q1334" i="3" a="1"/>
  <c r="Q1334" i="3" s="1"/>
  <c r="Q1329" i="3" a="1"/>
  <c r="Q1329" i="3" s="1"/>
  <c r="Q1308" i="3" a="1"/>
  <c r="Q1308" i="3" s="1"/>
  <c r="Q1316" i="3" a="1"/>
  <c r="Q1316" i="3" s="1"/>
  <c r="Q1374" i="3" a="1"/>
  <c r="Q1374" i="3" s="1"/>
  <c r="Q1297" i="3" a="1"/>
  <c r="Q1297" i="3" s="1"/>
  <c r="Q1456" i="3" a="1"/>
  <c r="Q1456" i="3" s="1"/>
  <c r="Q1293" i="3" a="1"/>
  <c r="Q1293" i="3" s="1"/>
  <c r="Q1332" i="3" a="1"/>
  <c r="Q1332" i="3" s="1"/>
  <c r="Q1333" i="3" a="1"/>
  <c r="Q1333" i="3" s="1"/>
  <c r="Q1318" i="3" a="1"/>
  <c r="Q1318" i="3" s="1"/>
  <c r="Q1322" i="3" a="1"/>
  <c r="Q1322" i="3" s="1"/>
  <c r="Q1295" i="3" a="1"/>
  <c r="Q1295" i="3" s="1"/>
  <c r="Q1313" i="3" a="1"/>
  <c r="Q1313" i="3" s="1"/>
  <c r="Q1315" i="3" a="1"/>
  <c r="Q1315" i="3" s="1"/>
  <c r="Q1319" i="3" a="1"/>
  <c r="Q1319" i="3" s="1"/>
  <c r="Q1453" i="3" a="1"/>
  <c r="Q1453" i="3" s="1"/>
  <c r="Q1325" i="3" a="1"/>
  <c r="Q1325" i="3" s="1"/>
  <c r="Q1324" i="3" a="1"/>
  <c r="Q1324" i="3" s="1"/>
  <c r="Q1298" i="3" a="1"/>
  <c r="Q1298" i="3" s="1"/>
  <c r="Q1330" i="3" a="1"/>
  <c r="Q1330" i="3" s="1"/>
  <c r="Q1321" i="3" a="1"/>
  <c r="Q1321" i="3" s="1"/>
  <c r="Q1300" i="3" a="1"/>
  <c r="Q1300" i="3" s="1"/>
  <c r="Q1327" i="3" a="1"/>
  <c r="Q1327" i="3" s="1"/>
  <c r="Q1326" i="3" a="1"/>
  <c r="Q1326" i="3" s="1"/>
  <c r="Q1335" i="3" a="1"/>
  <c r="Q1335" i="3" s="1"/>
  <c r="Q1302" i="3" a="1"/>
  <c r="Q1302" i="3" s="1"/>
  <c r="Q1301" i="3" a="1"/>
  <c r="Q1301" i="3" s="1"/>
  <c r="Q1306" i="3" a="1"/>
  <c r="Q1306" i="3" s="1"/>
  <c r="Q1346" i="3" a="1"/>
  <c r="Q1346" i="3" s="1"/>
  <c r="Q1344" i="3" a="1"/>
  <c r="Q1344" i="3" s="1"/>
  <c r="Q1427" i="3" a="1"/>
  <c r="Q1427" i="3" s="1"/>
  <c r="Q1352" i="3" a="1"/>
  <c r="Q1352" i="3" s="1"/>
  <c r="Q1513" i="3" a="1"/>
  <c r="Q1513" i="3" s="1"/>
  <c r="Q1487" i="3" a="1"/>
  <c r="Q1487" i="3" s="1"/>
  <c r="Q1397" i="3" a="1"/>
  <c r="Q1397" i="3" s="1"/>
  <c r="Q1362" i="3" a="1"/>
  <c r="Q1362" i="3" s="1"/>
  <c r="Q1349" i="3" a="1"/>
  <c r="Q1349" i="3" s="1"/>
  <c r="Q1359" i="3" a="1"/>
  <c r="Q1359" i="3" s="1"/>
  <c r="Q1479" i="3" a="1"/>
  <c r="Q1479" i="3" s="1"/>
  <c r="Q1364" i="3" a="1"/>
  <c r="Q1364" i="3" s="1"/>
  <c r="Q1365" i="3" a="1"/>
  <c r="Q1365" i="3" s="1"/>
  <c r="Q1358" i="3" a="1"/>
  <c r="Q1358" i="3" s="1"/>
  <c r="Q1360" i="3" a="1"/>
  <c r="Q1360" i="3" s="1"/>
  <c r="Q1350" i="3" a="1"/>
  <c r="Q1350" i="3" s="1"/>
  <c r="Q1367" i="3" a="1"/>
  <c r="Q1367" i="3" s="1"/>
  <c r="Q1369" i="3" a="1"/>
  <c r="Q1369" i="3" s="1"/>
  <c r="Q1345" i="3" a="1"/>
  <c r="Q1345" i="3" s="1"/>
  <c r="Q1357" i="3" a="1"/>
  <c r="Q1357" i="3" s="1"/>
  <c r="Q1355" i="3" a="1"/>
  <c r="Q1355" i="3" s="1"/>
  <c r="Q1347" i="3" a="1"/>
  <c r="Q1347" i="3" s="1"/>
  <c r="Q1363" i="3" a="1"/>
  <c r="Q1363" i="3" s="1"/>
  <c r="Q1353" i="3" a="1"/>
  <c r="Q1353" i="3" s="1"/>
  <c r="Q1348" i="3" a="1"/>
  <c r="Q1348" i="3" s="1"/>
  <c r="Q1421" i="3" a="1"/>
  <c r="Q1421" i="3" s="1"/>
  <c r="Q1566" i="3" a="1"/>
  <c r="Q1566" i="3" s="1"/>
  <c r="Q1422" i="3" a="1"/>
  <c r="Q1422" i="3" s="1"/>
  <c r="Q1408" i="3" a="1"/>
  <c r="Q1408" i="3" s="1"/>
  <c r="Q1404" i="3" a="1"/>
  <c r="Q1404" i="3" s="1"/>
  <c r="Q1380" i="3" a="1"/>
  <c r="Q1380" i="3" s="1"/>
  <c r="Q1398" i="3" a="1"/>
  <c r="Q1398" i="3" s="1"/>
  <c r="Q1402" i="3" a="1"/>
  <c r="Q1402" i="3" s="1"/>
  <c r="Q1510" i="3" a="1"/>
  <c r="Q1510" i="3" s="1"/>
  <c r="Q1463" i="3" a="1"/>
  <c r="Q1463" i="3" s="1"/>
  <c r="Q1379" i="3" a="1"/>
  <c r="Q1379" i="3" s="1"/>
  <c r="Q1520" i="3" a="1"/>
  <c r="Q1520" i="3" s="1"/>
  <c r="Q1403" i="3" a="1"/>
  <c r="Q1403" i="3" s="1"/>
  <c r="Q1391" i="3" a="1"/>
  <c r="Q1391" i="3" s="1"/>
  <c r="Q1530" i="3" a="1"/>
  <c r="Q1530" i="3" s="1"/>
  <c r="Q1377" i="3" a="1"/>
  <c r="Q1377" i="3" s="1"/>
  <c r="Q1395" i="3" a="1"/>
  <c r="Q1395" i="3" s="1"/>
  <c r="Q1406" i="3" a="1"/>
  <c r="Q1406" i="3" s="1"/>
  <c r="Q1393" i="3" a="1"/>
  <c r="Q1393" i="3" s="1"/>
  <c r="Q1399" i="3" a="1"/>
  <c r="Q1399" i="3" s="1"/>
  <c r="Q1385" i="3" a="1"/>
  <c r="Q1385" i="3" s="1"/>
  <c r="Q1454" i="3" a="1"/>
  <c r="Q1454" i="3" s="1"/>
  <c r="Q1378" i="3" a="1"/>
  <c r="Q1378" i="3" s="1"/>
  <c r="Q1389" i="3" a="1"/>
  <c r="Q1389" i="3" s="1"/>
  <c r="Q1388" i="3" a="1"/>
  <c r="Q1388" i="3" s="1"/>
  <c r="Q1387" i="3" a="1"/>
  <c r="Q1387" i="3" s="1"/>
  <c r="Q1384" i="3" a="1"/>
  <c r="Q1384" i="3" s="1"/>
  <c r="Q1407" i="3" a="1"/>
  <c r="Q1407" i="3" s="1"/>
  <c r="Q1486" i="3" a="1"/>
  <c r="Q1486" i="3" s="1"/>
  <c r="Q1436" i="3" a="1"/>
  <c r="Q1436" i="3" s="1"/>
  <c r="Q1445" i="3" a="1"/>
  <c r="Q1445" i="3" s="1"/>
  <c r="Q1435" i="3" a="1"/>
  <c r="Q1435" i="3" s="1"/>
  <c r="Q1450" i="3" a="1"/>
  <c r="Q1450" i="3" s="1"/>
  <c r="Q1452" i="3" a="1"/>
  <c r="Q1452" i="3" s="1"/>
  <c r="Q1442" i="3" a="1"/>
  <c r="Q1442" i="3" s="1"/>
  <c r="Q1431" i="3" a="1"/>
  <c r="Q1431" i="3" s="1"/>
  <c r="Q1420" i="3" a="1"/>
  <c r="Q1420" i="3" s="1"/>
  <c r="Q1443" i="3" a="1"/>
  <c r="Q1443" i="3" s="1"/>
  <c r="Q1423" i="3" a="1"/>
  <c r="Q1423" i="3" s="1"/>
  <c r="Q1433" i="3" a="1"/>
  <c r="Q1433" i="3" s="1"/>
  <c r="Q1508" i="3" a="1"/>
  <c r="Q1508" i="3" s="1"/>
  <c r="Q1448" i="3" a="1"/>
  <c r="Q1448" i="3" s="1"/>
  <c r="Q1441" i="3" a="1"/>
  <c r="Q1441" i="3" s="1"/>
  <c r="Q1430" i="3" a="1"/>
  <c r="Q1430" i="3" s="1"/>
  <c r="Q1447" i="3" a="1"/>
  <c r="Q1447" i="3" s="1"/>
  <c r="Q1438" i="3" a="1"/>
  <c r="Q1438" i="3" s="1"/>
  <c r="Q1439" i="3" a="1"/>
  <c r="Q1439" i="3" s="1"/>
  <c r="Q1514" i="3" a="1"/>
  <c r="Q1514" i="3" s="1"/>
  <c r="Q1428" i="3" a="1"/>
  <c r="Q1428" i="3" s="1"/>
  <c r="Q1432" i="3" a="1"/>
  <c r="Q1432" i="3" s="1"/>
  <c r="Q1449" i="3" a="1"/>
  <c r="Q1449" i="3" s="1"/>
  <c r="Q1419" i="3" a="1"/>
  <c r="Q1419" i="3" s="1"/>
  <c r="Q1446" i="3" a="1"/>
  <c r="Q1446" i="3" s="1"/>
  <c r="Q1429" i="3" a="1"/>
  <c r="Q1429" i="3" s="1"/>
  <c r="Q1437" i="3" a="1"/>
  <c r="Q1437" i="3" s="1"/>
  <c r="Q1424" i="3" a="1"/>
  <c r="Q1424" i="3" s="1"/>
  <c r="Q1444" i="3" a="1"/>
  <c r="Q1444" i="3" s="1"/>
  <c r="Q1425" i="3" a="1"/>
  <c r="Q1425" i="3" s="1"/>
  <c r="Q1418" i="3" a="1"/>
  <c r="Q1418" i="3" s="1"/>
  <c r="Q1440" i="3" a="1"/>
  <c r="Q1440" i="3" s="1"/>
  <c r="Q1531" i="3" a="1"/>
  <c r="Q1531" i="3" s="1"/>
  <c r="Q1417" i="3" a="1"/>
  <c r="Q1417" i="3" s="1"/>
  <c r="Q1416" i="3" a="1"/>
  <c r="Q1416" i="3" s="1"/>
  <c r="Q1621" i="3" a="1"/>
  <c r="Q1621" i="3" s="1"/>
  <c r="Q1475" i="3" a="1"/>
  <c r="Q1475" i="3" s="1"/>
  <c r="Q1471" i="3" a="1"/>
  <c r="Q1471" i="3" s="1"/>
  <c r="Q1467" i="3" a="1"/>
  <c r="Q1467" i="3" s="1"/>
  <c r="Q1466" i="3" a="1"/>
  <c r="Q1466" i="3" s="1"/>
  <c r="Q1474" i="3" a="1"/>
  <c r="Q1474" i="3" s="1"/>
  <c r="Q1473" i="3" a="1"/>
  <c r="Q1473" i="3" s="1"/>
  <c r="Q1468" i="3" a="1"/>
  <c r="Q1468" i="3" s="1"/>
  <c r="Q1476" i="3" a="1"/>
  <c r="Q1476" i="3" s="1"/>
  <c r="Q1465" i="3" a="1"/>
  <c r="Q1465" i="3" s="1"/>
  <c r="Q1470" i="3" a="1"/>
  <c r="Q1470" i="3" s="1"/>
  <c r="Q1459" i="3" a="1"/>
  <c r="Q1459" i="3" s="1"/>
  <c r="Q1469" i="3" a="1"/>
  <c r="Q1469" i="3" s="1"/>
  <c r="Q1458" i="3" a="1"/>
  <c r="Q1458" i="3" s="1"/>
  <c r="Q1462" i="3" a="1"/>
  <c r="Q1462" i="3" s="1"/>
  <c r="Q1460" i="3" a="1"/>
  <c r="Q1460" i="3" s="1"/>
  <c r="Q1505" i="3" a="1"/>
  <c r="Q1505" i="3" s="1"/>
  <c r="Q1464" i="3" a="1"/>
  <c r="Q1464" i="3" s="1"/>
  <c r="Q1472" i="3" a="1"/>
  <c r="Q1472" i="3" s="1"/>
  <c r="Q1529" i="3" a="1"/>
  <c r="Q1529" i="3" s="1"/>
  <c r="Q1500" i="3" a="1"/>
  <c r="Q1500" i="3" s="1"/>
  <c r="Q1501" i="3" a="1"/>
  <c r="Q1501" i="3" s="1"/>
  <c r="Q1491" i="3" a="1"/>
  <c r="Q1491" i="3" s="1"/>
  <c r="Q1498" i="3" a="1"/>
  <c r="Q1498" i="3" s="1"/>
  <c r="Q1484" i="3" a="1"/>
  <c r="Q1484" i="3" s="1"/>
  <c r="Q1497" i="3" a="1"/>
  <c r="Q1497" i="3" s="1"/>
  <c r="Q1489" i="3" a="1"/>
  <c r="Q1489" i="3" s="1"/>
  <c r="Q1502" i="3" a="1"/>
  <c r="Q1502" i="3" s="1"/>
  <c r="Q1485" i="3" a="1"/>
  <c r="Q1485" i="3" s="1"/>
  <c r="Q1488" i="3" a="1"/>
  <c r="Q1488" i="3" s="1"/>
  <c r="Q1483" i="3" a="1"/>
  <c r="Q1483" i="3" s="1"/>
  <c r="Q1506" i="3" a="1"/>
  <c r="Q1506" i="3" s="1"/>
  <c r="Q1490" i="3" a="1"/>
  <c r="Q1490" i="3" s="1"/>
  <c r="Q1496" i="3" a="1"/>
  <c r="Q1496" i="3" s="1"/>
  <c r="Q1492" i="3" a="1"/>
  <c r="Q1492" i="3" s="1"/>
  <c r="Q1480" i="3" a="1"/>
  <c r="Q1480" i="3" s="1"/>
  <c r="Q1482" i="3" a="1"/>
  <c r="Q1482" i="3" s="1"/>
  <c r="Q1499" i="3" a="1"/>
  <c r="Q1499" i="3" s="1"/>
  <c r="Q1495" i="3" a="1"/>
  <c r="Q1495" i="3" s="1"/>
  <c r="Q1509" i="3" a="1"/>
  <c r="Q1509" i="3" s="1"/>
  <c r="Q1518" i="3" a="1"/>
  <c r="Q1518" i="3" s="1"/>
  <c r="Q1519" i="3" a="1"/>
  <c r="Q1519" i="3" s="1"/>
  <c r="Q1515" i="3" a="1"/>
  <c r="Q1515" i="3" s="1"/>
  <c r="Q1549" i="3" a="1"/>
  <c r="Q1549" i="3" s="1"/>
  <c r="Q1516" i="3" a="1"/>
  <c r="Q1516" i="3" s="1"/>
  <c r="Q1512" i="3" a="1"/>
  <c r="Q1512" i="3" s="1"/>
  <c r="Q1507" i="3" a="1"/>
  <c r="Q1507" i="3" s="1"/>
  <c r="Q1526" i="3" a="1"/>
  <c r="Q1526" i="3" s="1"/>
  <c r="Q1521" i="3" a="1"/>
  <c r="Q1521" i="3" s="1"/>
  <c r="Q1524" i="3" a="1"/>
  <c r="Q1524" i="3" s="1"/>
  <c r="Q1528" i="3" a="1"/>
  <c r="Q1528" i="3" s="1"/>
  <c r="Q1522" i="3" a="1"/>
  <c r="Q1522" i="3" s="1"/>
  <c r="Q1527" i="3" a="1"/>
  <c r="Q1527" i="3" s="1"/>
  <c r="Q1523" i="3" a="1"/>
  <c r="Q1523" i="3" s="1"/>
  <c r="Q1525" i="3" a="1"/>
  <c r="Q1525" i="3" s="1"/>
  <c r="Q1535" i="3" a="1"/>
  <c r="Q1535" i="3" s="1"/>
  <c r="Q1538" i="3" a="1"/>
  <c r="Q1538" i="3" s="1"/>
  <c r="Q1533" i="3" a="1"/>
  <c r="Q1533" i="3" s="1"/>
  <c r="Q1537" i="3" a="1"/>
  <c r="Q1537" i="3" s="1"/>
  <c r="Q1536" i="3" a="1"/>
  <c r="Q1536" i="3" s="1"/>
  <c r="Q1542" i="3" a="1"/>
  <c r="Q1542" i="3" s="1"/>
  <c r="Q1532" i="3" a="1"/>
  <c r="Q1532" i="3" s="1"/>
  <c r="Q1534" i="3" a="1"/>
  <c r="Q1534" i="3" s="1"/>
  <c r="Q1543" i="3" a="1"/>
  <c r="Q1543" i="3" s="1"/>
  <c r="Q1541" i="3" a="1"/>
  <c r="Q1541" i="3" s="1"/>
  <c r="Q1539" i="3" a="1"/>
  <c r="Q1539" i="3" s="1"/>
  <c r="Q1547" i="3" a="1"/>
  <c r="Q1547" i="3" s="1"/>
  <c r="Q1552" i="3" a="1"/>
  <c r="Q1552" i="3" s="1"/>
  <c r="Q1565" i="3" a="1"/>
  <c r="Q1565" i="3" s="1"/>
  <c r="Q1550" i="3" a="1"/>
  <c r="Q1550" i="3" s="1"/>
  <c r="Q1548" i="3" a="1"/>
  <c r="Q1548" i="3" s="1"/>
  <c r="Q1551" i="3" a="1"/>
  <c r="Q1551" i="3" s="1"/>
  <c r="Q1553" i="3" a="1"/>
  <c r="Q1553" i="3" s="1"/>
  <c r="Q1546" i="3" a="1"/>
  <c r="Q1546" i="3" s="1"/>
  <c r="Q1545" i="3" a="1"/>
  <c r="Q1545" i="3" s="1"/>
  <c r="Q1560" i="3" a="1"/>
  <c r="Q1560" i="3" s="1"/>
  <c r="Q1563" i="3" a="1"/>
  <c r="Q1563" i="3" s="1"/>
  <c r="Q1558" i="3" a="1"/>
  <c r="Q1558" i="3" s="1"/>
  <c r="Q1585" i="3" a="1"/>
  <c r="Q1585" i="3" s="1"/>
  <c r="Q1637" i="3" a="1"/>
  <c r="Q1637" i="3" s="1"/>
  <c r="Q1564" i="3" a="1"/>
  <c r="Q1564" i="3" s="1"/>
  <c r="Q1561" i="3" a="1"/>
  <c r="Q1561" i="3" s="1"/>
  <c r="Q1559" i="3" a="1"/>
  <c r="Q1559" i="3" s="1"/>
  <c r="Q1557" i="3" a="1"/>
  <c r="Q1557" i="3" s="1"/>
  <c r="Q1562" i="3" a="1"/>
  <c r="Q1562" i="3" s="1"/>
  <c r="Q1556" i="3" a="1"/>
  <c r="Q1556" i="3" s="1"/>
  <c r="Q1554" i="3" a="1"/>
  <c r="Q1554" i="3" s="1"/>
  <c r="Q1555" i="3" a="1"/>
  <c r="Q1555" i="3" s="1"/>
  <c r="Q1568" i="3" a="1"/>
  <c r="Q1568" i="3" s="1"/>
  <c r="Q1569" i="3" a="1"/>
  <c r="Q1569" i="3" s="1"/>
  <c r="Q1571" i="3" a="1"/>
  <c r="Q1571" i="3" s="1"/>
  <c r="Q1570" i="3" a="1"/>
  <c r="Q1570" i="3" s="1"/>
  <c r="Q1567" i="3" a="1"/>
  <c r="Q1567" i="3" s="1"/>
  <c r="Q1572" i="3" a="1"/>
  <c r="Q1572" i="3" s="1"/>
  <c r="Q1577" i="3" a="1"/>
  <c r="Q1577" i="3" s="1"/>
  <c r="Q1578" i="3" a="1"/>
  <c r="Q1578" i="3" s="1"/>
  <c r="Q1579" i="3" a="1"/>
  <c r="Q1579" i="3" s="1"/>
  <c r="Q1576" i="3" a="1"/>
  <c r="Q1576" i="3" s="1"/>
  <c r="Q1574" i="3" a="1"/>
  <c r="Q1574" i="3" s="1"/>
  <c r="Q1575" i="3" a="1"/>
  <c r="Q1575" i="3" s="1"/>
  <c r="Q1582" i="3" a="1"/>
  <c r="Q1582" i="3" s="1"/>
  <c r="Q1584" i="3" a="1"/>
  <c r="Q1584" i="3" s="1"/>
  <c r="Q1580" i="3" a="1"/>
  <c r="Q1580" i="3" s="1"/>
  <c r="Q1583" i="3" a="1"/>
  <c r="Q1583" i="3" s="1"/>
  <c r="Q1581" i="3" a="1"/>
  <c r="Q1581" i="3" s="1"/>
  <c r="Q1588" i="3" a="1"/>
  <c r="Q1588" i="3" s="1"/>
  <c r="Q1587" i="3" a="1"/>
  <c r="Q1587" i="3" s="1"/>
  <c r="Q1586" i="3" a="1"/>
  <c r="Q1586" i="3" s="1"/>
  <c r="Q1589" i="3" a="1"/>
  <c r="Q1589" i="3" s="1"/>
  <c r="Q1590" i="3" a="1"/>
  <c r="Q1590" i="3" s="1"/>
  <c r="Q1597" i="3" a="1"/>
  <c r="Q1597" i="3" s="1"/>
  <c r="Q1593" i="3" a="1"/>
  <c r="Q1593" i="3" s="1"/>
  <c r="Q1594" i="3" a="1"/>
  <c r="Q1594" i="3" s="1"/>
  <c r="Q1599" i="3" a="1"/>
  <c r="Q1599" i="3" s="1"/>
  <c r="Q1595" i="3" a="1"/>
  <c r="Q1595" i="3" s="1"/>
  <c r="Q1600" i="3" a="1"/>
  <c r="Q1600" i="3" s="1"/>
  <c r="Q1602" i="3" a="1"/>
  <c r="Q1602" i="3" s="1"/>
  <c r="Q1601" i="3" a="1"/>
  <c r="Q1601" i="3" s="1"/>
  <c r="Q1592" i="3" a="1"/>
  <c r="Q1592" i="3" s="1"/>
  <c r="Q1596" i="3" a="1"/>
  <c r="Q1596" i="3" s="1"/>
  <c r="Q1598" i="3" a="1"/>
  <c r="Q1598" i="3" s="1"/>
  <c r="Q1605" i="3" a="1"/>
  <c r="Q1605" i="3" s="1"/>
  <c r="Q1604" i="3" a="1"/>
  <c r="Q1604" i="3" s="1"/>
  <c r="Q1606" i="3" a="1"/>
  <c r="Q1606" i="3" s="1"/>
  <c r="Q1607" i="3" a="1"/>
  <c r="Q1607" i="3" s="1"/>
  <c r="Q1608" i="3" a="1"/>
  <c r="Q1608" i="3" s="1"/>
  <c r="Q1603" i="3" a="1"/>
  <c r="Q1603" i="3" s="1"/>
  <c r="Q1613" i="3" a="1"/>
  <c r="Q1613" i="3" s="1"/>
  <c r="Q1611" i="3" a="1"/>
  <c r="Q1611" i="3" s="1"/>
  <c r="Q1614" i="3" a="1"/>
  <c r="Q1614" i="3" s="1"/>
  <c r="Q1609" i="3" a="1"/>
  <c r="Q1609" i="3" s="1"/>
  <c r="Q1612" i="3" a="1"/>
  <c r="Q1612" i="3" s="1"/>
  <c r="Q1615" i="3" a="1"/>
  <c r="Q1615" i="3" s="1"/>
  <c r="Q1610" i="3" a="1"/>
  <c r="Q1610" i="3" s="1"/>
  <c r="Q1620" i="3" a="1"/>
  <c r="Q1620" i="3" s="1"/>
  <c r="Q1617" i="3" a="1"/>
  <c r="Q1617" i="3" s="1"/>
  <c r="Q1616" i="3" a="1"/>
  <c r="Q1616" i="3" s="1"/>
  <c r="Q1619" i="3" a="1"/>
  <c r="Q1619" i="3" s="1"/>
  <c r="Q1618" i="3" a="1"/>
  <c r="Q1618" i="3" s="1"/>
  <c r="Q1648" i="3" a="1"/>
  <c r="Q1648" i="3" s="1"/>
  <c r="Q1624" i="3" a="1"/>
  <c r="Q1624" i="3" s="1"/>
  <c r="Q1622" i="3" a="1"/>
  <c r="Q1622" i="3" s="1"/>
  <c r="Q1626" i="3" a="1"/>
  <c r="Q1626" i="3" s="1"/>
  <c r="Q1623" i="3" a="1"/>
  <c r="Q1623" i="3" s="1"/>
  <c r="Q1625" i="3" a="1"/>
  <c r="Q1625" i="3" s="1"/>
  <c r="Q1629" i="3" a="1"/>
  <c r="Q1629" i="3" s="1"/>
  <c r="Q1657" i="3" a="1"/>
  <c r="Q1657" i="3" s="1"/>
  <c r="Q1627" i="3" a="1"/>
  <c r="Q1627" i="3" s="1"/>
  <c r="Q1630" i="3" a="1"/>
  <c r="Q1630" i="3" s="1"/>
  <c r="Q1631" i="3" a="1"/>
  <c r="Q1631" i="3" s="1"/>
  <c r="Q1628" i="3" a="1"/>
  <c r="Q1628" i="3" s="1"/>
  <c r="Q1632" i="3" a="1"/>
  <c r="Q1632" i="3" s="1"/>
  <c r="Q1633" i="3" a="1"/>
  <c r="Q1633" i="3" s="1"/>
  <c r="Q1641" i="3" a="1"/>
  <c r="Q1641" i="3" s="1"/>
  <c r="Q1638" i="3" a="1"/>
  <c r="Q1638" i="3" s="1"/>
  <c r="Q1634" i="3" a="1"/>
  <c r="Q1634" i="3" s="1"/>
  <c r="Q1635" i="3" a="1"/>
  <c r="Q1635" i="3" s="1"/>
  <c r="Q1640" i="3" a="1"/>
  <c r="Q1640" i="3" s="1"/>
  <c r="Q1636" i="3" a="1"/>
  <c r="Q1636" i="3" s="1"/>
  <c r="Q1639" i="3" a="1"/>
  <c r="Q1639" i="3" s="1"/>
  <c r="Q1642" i="3" a="1"/>
  <c r="Q1642" i="3" s="1"/>
  <c r="Q1645" i="3" a="1"/>
  <c r="Q1645" i="3" s="1"/>
  <c r="Q1643" i="3" a="1"/>
  <c r="Q1643" i="3" s="1"/>
  <c r="Q1644" i="3" a="1"/>
  <c r="Q1644" i="3" s="1"/>
  <c r="Q1646" i="3" a="1"/>
  <c r="Q1646" i="3" s="1"/>
  <c r="Q1647" i="3" a="1"/>
  <c r="Q1647" i="3" s="1"/>
  <c r="Q1649" i="3" a="1"/>
  <c r="Q1649" i="3" s="1"/>
  <c r="Q1651" i="3" a="1"/>
  <c r="Q1651" i="3" s="1"/>
  <c r="Q1653" i="3" a="1"/>
  <c r="Q1653" i="3" s="1"/>
  <c r="Q1652" i="3" a="1"/>
  <c r="Q1652" i="3" s="1"/>
  <c r="Q1650" i="3" a="1"/>
  <c r="Q1650" i="3" s="1"/>
  <c r="Q1655" i="3" a="1"/>
  <c r="Q1655" i="3" s="1"/>
  <c r="Q1654" i="3" a="1"/>
  <c r="Q1654" i="3" s="1"/>
  <c r="Q1658" i="3" a="1"/>
  <c r="Q1658" i="3" s="1"/>
  <c r="Q1659" i="3" a="1"/>
  <c r="Q1659" i="3" s="1"/>
  <c r="Q1660" i="3" a="1"/>
  <c r="Q1660" i="3" s="1"/>
  <c r="Q55" i="3" a="1"/>
  <c r="Q55" i="3" s="1"/>
  <c r="P158" i="3" a="1"/>
  <c r="P158" i="3" s="1"/>
  <c r="P5" i="3" a="1"/>
  <c r="P5" i="3" s="1"/>
  <c r="P196" i="3" a="1"/>
  <c r="P196" i="3" s="1"/>
  <c r="P20" i="3" a="1"/>
  <c r="P20" i="3" s="1"/>
  <c r="P10" i="3" a="1"/>
  <c r="P10" i="3" s="1"/>
  <c r="P207" i="3" a="1"/>
  <c r="P207" i="3" s="1"/>
  <c r="P168" i="3" a="1"/>
  <c r="P168" i="3" s="1"/>
  <c r="P59" i="3" a="1"/>
  <c r="P59" i="3" s="1"/>
  <c r="P163" i="3" a="1"/>
  <c r="P163" i="3" s="1"/>
  <c r="P467" i="3" a="1"/>
  <c r="P467" i="3" s="1"/>
  <c r="P14" i="3" a="1"/>
  <c r="P14" i="3" s="1"/>
  <c r="P161" i="3" a="1"/>
  <c r="P161" i="3" s="1"/>
  <c r="P166" i="3" a="1"/>
  <c r="P166" i="3" s="1"/>
  <c r="P2" i="3" a="1"/>
  <c r="P2" i="3" s="1"/>
  <c r="P324" i="3" a="1"/>
  <c r="P324" i="3" s="1"/>
  <c r="P222" i="3" a="1"/>
  <c r="P222" i="3" s="1"/>
  <c r="P3" i="3" a="1"/>
  <c r="P3" i="3" s="1"/>
  <c r="P4" i="3" a="1"/>
  <c r="P4" i="3" s="1"/>
  <c r="P15" i="3" a="1"/>
  <c r="P15" i="3" s="1"/>
  <c r="P225" i="3" a="1"/>
  <c r="P225" i="3" s="1"/>
  <c r="P44" i="3" a="1"/>
  <c r="P44" i="3" s="1"/>
  <c r="P400" i="3" a="1"/>
  <c r="P400" i="3" s="1"/>
  <c r="P6" i="3" a="1"/>
  <c r="P6" i="3" s="1"/>
  <c r="P7" i="3" a="1"/>
  <c r="P7" i="3" s="1"/>
  <c r="P1120" i="3" a="1"/>
  <c r="P1120" i="3" s="1"/>
  <c r="P9" i="3" a="1"/>
  <c r="P9" i="3" s="1"/>
  <c r="P8" i="3" a="1"/>
  <c r="P8" i="3" s="1"/>
  <c r="P389" i="3" a="1"/>
  <c r="P389" i="3" s="1"/>
  <c r="P11" i="3" a="1"/>
  <c r="P11" i="3" s="1"/>
  <c r="P170" i="3" a="1"/>
  <c r="P170" i="3" s="1"/>
  <c r="P24" i="3" a="1"/>
  <c r="P24" i="3" s="1"/>
  <c r="P12" i="3" a="1"/>
  <c r="P12" i="3" s="1"/>
  <c r="P60" i="3" a="1"/>
  <c r="P60" i="3" s="1"/>
  <c r="P96" i="3" a="1"/>
  <c r="P96" i="3" s="1"/>
  <c r="P101" i="3" a="1"/>
  <c r="P101" i="3" s="1"/>
  <c r="P759" i="3" a="1"/>
  <c r="P759" i="3" s="1"/>
  <c r="P28" i="3" a="1"/>
  <c r="P28" i="3" s="1"/>
  <c r="P282" i="3" a="1"/>
  <c r="P282" i="3" s="1"/>
  <c r="P18" i="3" a="1"/>
  <c r="P18" i="3" s="1"/>
  <c r="P19" i="3" a="1"/>
  <c r="P19" i="3" s="1"/>
  <c r="P309" i="3" a="1"/>
  <c r="P309" i="3" s="1"/>
  <c r="P22" i="3" a="1"/>
  <c r="P22" i="3" s="1"/>
  <c r="P323" i="3" a="1"/>
  <c r="P323" i="3" s="1"/>
  <c r="P233" i="3" a="1"/>
  <c r="P233" i="3" s="1"/>
  <c r="P57" i="3" a="1"/>
  <c r="P57" i="3" s="1"/>
  <c r="P423" i="3" a="1"/>
  <c r="P423" i="3" s="1"/>
  <c r="P172" i="3" a="1"/>
  <c r="P172" i="3" s="1"/>
  <c r="P16" i="3" a="1"/>
  <c r="P16" i="3" s="1"/>
  <c r="P962" i="3" a="1"/>
  <c r="P962" i="3" s="1"/>
  <c r="P550" i="3" a="1"/>
  <c r="P550" i="3" s="1"/>
  <c r="P152" i="3" a="1"/>
  <c r="P152" i="3" s="1"/>
  <c r="P17" i="3" a="1"/>
  <c r="P17" i="3" s="1"/>
  <c r="P128" i="3" a="1"/>
  <c r="P128" i="3" s="1"/>
  <c r="P34" i="3" a="1"/>
  <c r="P34" i="3" s="1"/>
  <c r="P13" i="3" a="1"/>
  <c r="P13" i="3" s="1"/>
  <c r="P333" i="3" a="1"/>
  <c r="P333" i="3" s="1"/>
  <c r="P26" i="3" a="1"/>
  <c r="P26" i="3" s="1"/>
  <c r="P344" i="3" a="1"/>
  <c r="P344" i="3" s="1"/>
  <c r="P622" i="3" a="1"/>
  <c r="P622" i="3" s="1"/>
  <c r="P677" i="3" a="1"/>
  <c r="P677" i="3" s="1"/>
  <c r="P52" i="3" a="1"/>
  <c r="P52" i="3" s="1"/>
  <c r="P409" i="3" a="1"/>
  <c r="P409" i="3" s="1"/>
  <c r="P21" i="3" a="1"/>
  <c r="P21" i="3" s="1"/>
  <c r="P850" i="3" a="1"/>
  <c r="P850" i="3" s="1"/>
  <c r="P195" i="3" a="1"/>
  <c r="P195" i="3" s="1"/>
  <c r="P23" i="3" a="1"/>
  <c r="P23" i="3" s="1"/>
  <c r="P164" i="3" a="1"/>
  <c r="P164" i="3" s="1"/>
  <c r="P155" i="3" a="1"/>
  <c r="P155" i="3" s="1"/>
  <c r="P31" i="3" a="1"/>
  <c r="P31" i="3" s="1"/>
  <c r="P25" i="3" a="1"/>
  <c r="P25" i="3" s="1"/>
  <c r="P440" i="3" a="1"/>
  <c r="P440" i="3" s="1"/>
  <c r="P616" i="3" a="1"/>
  <c r="P616" i="3" s="1"/>
  <c r="P37" i="3" a="1"/>
  <c r="P37" i="3" s="1"/>
  <c r="P33" i="3" a="1"/>
  <c r="P33" i="3" s="1"/>
  <c r="P1098" i="3" a="1"/>
  <c r="P1098" i="3" s="1"/>
  <c r="P335" i="3" a="1"/>
  <c r="P335" i="3" s="1"/>
  <c r="P592" i="3" a="1"/>
  <c r="P592" i="3" s="1"/>
  <c r="P160" i="3" a="1"/>
  <c r="P160" i="3" s="1"/>
  <c r="P336" i="3" a="1"/>
  <c r="P336" i="3" s="1"/>
  <c r="P94" i="3" a="1"/>
  <c r="P94" i="3" s="1"/>
  <c r="P275" i="3" a="1"/>
  <c r="P275" i="3" s="1"/>
  <c r="P56" i="3" a="1"/>
  <c r="P56" i="3" s="1"/>
  <c r="P92" i="3" a="1"/>
  <c r="P92" i="3" s="1"/>
  <c r="P902" i="3" a="1"/>
  <c r="P902" i="3" s="1"/>
  <c r="P434" i="3" a="1"/>
  <c r="P434" i="3" s="1"/>
  <c r="P65" i="3" a="1"/>
  <c r="P65" i="3" s="1"/>
  <c r="P214" i="3" a="1"/>
  <c r="P214" i="3" s="1"/>
  <c r="P112" i="3" a="1"/>
  <c r="P112" i="3" s="1"/>
  <c r="P588" i="3" a="1"/>
  <c r="P588" i="3" s="1"/>
  <c r="P789" i="3" a="1"/>
  <c r="P789" i="3" s="1"/>
  <c r="P104" i="3" a="1"/>
  <c r="P104" i="3" s="1"/>
  <c r="P49" i="3" a="1"/>
  <c r="P49" i="3" s="1"/>
  <c r="P29" i="3" a="1"/>
  <c r="P29" i="3" s="1"/>
  <c r="P120" i="3" a="1"/>
  <c r="P120" i="3" s="1"/>
  <c r="P27" i="3" a="1"/>
  <c r="P27" i="3" s="1"/>
  <c r="P32" i="3" a="1"/>
  <c r="P32" i="3" s="1"/>
  <c r="P899" i="3" a="1"/>
  <c r="P899" i="3" s="1"/>
  <c r="P366" i="3" a="1"/>
  <c r="P366" i="3" s="1"/>
  <c r="P35" i="3" a="1"/>
  <c r="P35" i="3" s="1"/>
  <c r="P1292" i="3" a="1"/>
  <c r="P1292" i="3" s="1"/>
  <c r="P974" i="3" a="1"/>
  <c r="P974" i="3" s="1"/>
  <c r="P124" i="3" a="1"/>
  <c r="P124" i="3" s="1"/>
  <c r="P30" i="3" a="1"/>
  <c r="P30" i="3" s="1"/>
  <c r="P174" i="3" a="1"/>
  <c r="P174" i="3" s="1"/>
  <c r="P900" i="3" a="1"/>
  <c r="P900" i="3" s="1"/>
  <c r="P380" i="3" a="1"/>
  <c r="P380" i="3" s="1"/>
  <c r="P38" i="3" a="1"/>
  <c r="P38" i="3" s="1"/>
  <c r="P157" i="3" a="1"/>
  <c r="P157" i="3" s="1"/>
  <c r="P272" i="3" a="1"/>
  <c r="P272" i="3" s="1"/>
  <c r="P701" i="3" a="1"/>
  <c r="P701" i="3" s="1"/>
  <c r="P129" i="3" a="1"/>
  <c r="P129" i="3" s="1"/>
  <c r="P193" i="3" a="1"/>
  <c r="P193" i="3" s="1"/>
  <c r="P347" i="3" a="1"/>
  <c r="P347" i="3" s="1"/>
  <c r="P493" i="3" a="1"/>
  <c r="P493" i="3" s="1"/>
  <c r="P74" i="3" a="1"/>
  <c r="P74" i="3" s="1"/>
  <c r="P478" i="3" a="1"/>
  <c r="P478" i="3" s="1"/>
  <c r="P40" i="3" a="1"/>
  <c r="P40" i="3" s="1"/>
  <c r="P475" i="3" a="1"/>
  <c r="P475" i="3" s="1"/>
  <c r="P237" i="3" a="1"/>
  <c r="P237" i="3" s="1"/>
  <c r="P81" i="3" a="1"/>
  <c r="P81" i="3" s="1"/>
  <c r="P694" i="3" a="1"/>
  <c r="P694" i="3" s="1"/>
  <c r="P98" i="3" a="1"/>
  <c r="P98" i="3" s="1"/>
  <c r="P123" i="3" a="1"/>
  <c r="P123" i="3" s="1"/>
  <c r="P39" i="3" a="1"/>
  <c r="P39" i="3" s="1"/>
  <c r="P1034" i="3" a="1"/>
  <c r="P1034" i="3" s="1"/>
  <c r="P82" i="3" a="1"/>
  <c r="P82" i="3" s="1"/>
  <c r="P41" i="3" a="1"/>
  <c r="P41" i="3" s="1"/>
  <c r="P537" i="3" a="1"/>
  <c r="P537" i="3" s="1"/>
  <c r="P42" i="3" a="1"/>
  <c r="P42" i="3" s="1"/>
  <c r="P424" i="3" a="1"/>
  <c r="P424" i="3" s="1"/>
  <c r="P36" i="3" a="1"/>
  <c r="P36" i="3" s="1"/>
  <c r="P138" i="3" a="1"/>
  <c r="P138" i="3" s="1"/>
  <c r="P397" i="3" a="1"/>
  <c r="P397" i="3" s="1"/>
  <c r="P199" i="3" a="1"/>
  <c r="P199" i="3" s="1"/>
  <c r="P529" i="3" a="1"/>
  <c r="P529" i="3" s="1"/>
  <c r="P126" i="3" a="1"/>
  <c r="P126" i="3" s="1"/>
  <c r="P390" i="3" a="1"/>
  <c r="P390" i="3" s="1"/>
  <c r="P433" i="3" a="1"/>
  <c r="P433" i="3" s="1"/>
  <c r="P325" i="3" a="1"/>
  <c r="P325" i="3" s="1"/>
  <c r="P542" i="3" a="1"/>
  <c r="P542" i="3" s="1"/>
  <c r="P346" i="3" a="1"/>
  <c r="P346" i="3" s="1"/>
  <c r="P351" i="3" a="1"/>
  <c r="P351" i="3" s="1"/>
  <c r="P247" i="3" a="1"/>
  <c r="P247" i="3" s="1"/>
  <c r="P50" i="3" a="1"/>
  <c r="P50" i="3" s="1"/>
  <c r="P43" i="3" a="1"/>
  <c r="P43" i="3" s="1"/>
  <c r="P51" i="3" a="1"/>
  <c r="P51" i="3" s="1"/>
  <c r="P116" i="3" a="1"/>
  <c r="P116" i="3" s="1"/>
  <c r="P136" i="3" a="1"/>
  <c r="P136" i="3" s="1"/>
  <c r="P45" i="3" a="1"/>
  <c r="P45" i="3" s="1"/>
  <c r="P698" i="3" a="1"/>
  <c r="P698" i="3" s="1"/>
  <c r="P201" i="3" a="1"/>
  <c r="P201" i="3" s="1"/>
  <c r="P117" i="3" a="1"/>
  <c r="P117" i="3" s="1"/>
  <c r="P47" i="3" a="1"/>
  <c r="P47" i="3" s="1"/>
  <c r="P182" i="3" a="1"/>
  <c r="P182" i="3" s="1"/>
  <c r="P46" i="3" a="1"/>
  <c r="P46" i="3" s="1"/>
  <c r="P53" i="3" a="1"/>
  <c r="P53" i="3" s="1"/>
  <c r="P48" i="3" a="1"/>
  <c r="P48" i="3" s="1"/>
  <c r="P114" i="3" a="1"/>
  <c r="P114" i="3" s="1"/>
  <c r="P64" i="3" a="1"/>
  <c r="P64" i="3" s="1"/>
  <c r="P54" i="3" a="1"/>
  <c r="P54" i="3" s="1"/>
  <c r="P421" i="3" a="1"/>
  <c r="P421" i="3" s="1"/>
  <c r="P679" i="3" a="1"/>
  <c r="P679" i="3" s="1"/>
  <c r="P288" i="3" a="1"/>
  <c r="P288" i="3" s="1"/>
  <c r="P130" i="3" a="1"/>
  <c r="P130" i="3" s="1"/>
  <c r="P231" i="3" a="1"/>
  <c r="P231" i="3" s="1"/>
  <c r="P69" i="3" a="1"/>
  <c r="P69" i="3" s="1"/>
  <c r="P790" i="3" a="1"/>
  <c r="P790" i="3" s="1"/>
  <c r="P329" i="3" a="1"/>
  <c r="P329" i="3" s="1"/>
  <c r="P893" i="3" a="1"/>
  <c r="P893" i="3" s="1"/>
  <c r="P62" i="3" a="1"/>
  <c r="P62" i="3" s="1"/>
  <c r="P471" i="3" a="1"/>
  <c r="P471" i="3" s="1"/>
  <c r="P61" i="3" a="1"/>
  <c r="P61" i="3" s="1"/>
  <c r="P570" i="3" a="1"/>
  <c r="P570" i="3" s="1"/>
  <c r="P77" i="3" a="1"/>
  <c r="P77" i="3" s="1"/>
  <c r="P292" i="3" a="1"/>
  <c r="P292" i="3" s="1"/>
  <c r="P1158" i="3" a="1"/>
  <c r="P1158" i="3" s="1"/>
  <c r="P621" i="3" a="1"/>
  <c r="P621" i="3" s="1"/>
  <c r="P562" i="3" a="1"/>
  <c r="P562" i="3" s="1"/>
  <c r="P549" i="3" a="1"/>
  <c r="P549" i="3" s="1"/>
  <c r="P551" i="3" a="1"/>
  <c r="P551" i="3" s="1"/>
  <c r="P748" i="3" a="1"/>
  <c r="P748" i="3" s="1"/>
  <c r="P862" i="3" a="1"/>
  <c r="P862" i="3" s="1"/>
  <c r="P316" i="3" a="1"/>
  <c r="P316" i="3" s="1"/>
  <c r="P356" i="3" a="1"/>
  <c r="P356" i="3" s="1"/>
  <c r="P72" i="3" a="1"/>
  <c r="P72" i="3" s="1"/>
  <c r="P58" i="3" a="1"/>
  <c r="P58" i="3" s="1"/>
  <c r="P611" i="3" a="1"/>
  <c r="P611" i="3" s="1"/>
  <c r="P441" i="3" a="1"/>
  <c r="P441" i="3" s="1"/>
  <c r="P696" i="3" a="1"/>
  <c r="P696" i="3" s="1"/>
  <c r="P235" i="3" a="1"/>
  <c r="P235" i="3" s="1"/>
  <c r="P165" i="3" a="1"/>
  <c r="P165" i="3" s="1"/>
  <c r="P80" i="3" a="1"/>
  <c r="P80" i="3" s="1"/>
  <c r="P71" i="3" a="1"/>
  <c r="P71" i="3" s="1"/>
  <c r="P391" i="3" a="1"/>
  <c r="P391" i="3" s="1"/>
  <c r="P78" i="3" a="1"/>
  <c r="P78" i="3" s="1"/>
  <c r="P747" i="3" a="1"/>
  <c r="P747" i="3" s="1"/>
  <c r="P83" i="3" a="1"/>
  <c r="P83" i="3" s="1"/>
  <c r="P602" i="3" a="1"/>
  <c r="P602" i="3" s="1"/>
  <c r="P76" i="3" a="1"/>
  <c r="P76" i="3" s="1"/>
  <c r="P647" i="3" a="1"/>
  <c r="P647" i="3" s="1"/>
  <c r="P417" i="3" a="1"/>
  <c r="P417" i="3" s="1"/>
  <c r="P67" i="3" a="1"/>
  <c r="P67" i="3" s="1"/>
  <c r="P79" i="3" a="1"/>
  <c r="P79" i="3" s="1"/>
  <c r="P156" i="3" a="1"/>
  <c r="P156" i="3" s="1"/>
  <c r="P452" i="3" a="1"/>
  <c r="P452" i="3" s="1"/>
  <c r="P75" i="3" a="1"/>
  <c r="P75" i="3" s="1"/>
  <c r="P66" i="3" a="1"/>
  <c r="P66" i="3" s="1"/>
  <c r="P425" i="3" a="1"/>
  <c r="P425" i="3" s="1"/>
  <c r="P63" i="3" a="1"/>
  <c r="P63" i="3" s="1"/>
  <c r="P422" i="3" a="1"/>
  <c r="P422" i="3" s="1"/>
  <c r="P89" i="3" a="1"/>
  <c r="P89" i="3" s="1"/>
  <c r="P274" i="3" a="1"/>
  <c r="P274" i="3" s="1"/>
  <c r="P70" i="3" a="1"/>
  <c r="P70" i="3" s="1"/>
  <c r="P68" i="3" a="1"/>
  <c r="P68" i="3" s="1"/>
  <c r="P327" i="3" a="1"/>
  <c r="P327" i="3" s="1"/>
  <c r="P73" i="3" a="1"/>
  <c r="P73" i="3" s="1"/>
  <c r="P113" i="3" a="1"/>
  <c r="P113" i="3" s="1"/>
  <c r="P267" i="3" a="1"/>
  <c r="P267" i="3" s="1"/>
  <c r="P109" i="3" a="1"/>
  <c r="P109" i="3" s="1"/>
  <c r="P147" i="3" a="1"/>
  <c r="P147" i="3" s="1"/>
  <c r="P226" i="3" a="1"/>
  <c r="P226" i="3" s="1"/>
  <c r="P758" i="3" a="1"/>
  <c r="P758" i="3" s="1"/>
  <c r="P115" i="3" a="1"/>
  <c r="P115" i="3" s="1"/>
  <c r="P137" i="3" a="1"/>
  <c r="P137" i="3" s="1"/>
  <c r="P190" i="3" a="1"/>
  <c r="P190" i="3" s="1"/>
  <c r="P670" i="3" a="1"/>
  <c r="P670" i="3" s="1"/>
  <c r="P498" i="3" a="1"/>
  <c r="P498" i="3" s="1"/>
  <c r="P468" i="3" a="1"/>
  <c r="P468" i="3" s="1"/>
  <c r="P582" i="3" a="1"/>
  <c r="P582" i="3" s="1"/>
  <c r="P445" i="3" a="1"/>
  <c r="P445" i="3" s="1"/>
  <c r="P399" i="3" a="1"/>
  <c r="P399" i="3" s="1"/>
  <c r="P224" i="3" a="1"/>
  <c r="P224" i="3" s="1"/>
  <c r="P834" i="3" a="1"/>
  <c r="P834" i="3" s="1"/>
  <c r="P127" i="3" a="1"/>
  <c r="P127" i="3" s="1"/>
  <c r="P107" i="3" a="1"/>
  <c r="P107" i="3" s="1"/>
  <c r="P1000" i="3" a="1"/>
  <c r="P1000" i="3" s="1"/>
  <c r="P90" i="3" a="1"/>
  <c r="P90" i="3" s="1"/>
  <c r="P545" i="3" a="1"/>
  <c r="P545" i="3" s="1"/>
  <c r="P99" i="3" a="1"/>
  <c r="P99" i="3" s="1"/>
  <c r="P334" i="3" a="1"/>
  <c r="P334" i="3" s="1"/>
  <c r="P108" i="3" a="1"/>
  <c r="P108" i="3" s="1"/>
  <c r="P105" i="3" a="1"/>
  <c r="P105" i="3" s="1"/>
  <c r="P103" i="3" a="1"/>
  <c r="P103" i="3" s="1"/>
  <c r="P567" i="3" a="1"/>
  <c r="P567" i="3" s="1"/>
  <c r="P100" i="3" a="1"/>
  <c r="P100" i="3" s="1"/>
  <c r="P87" i="3" a="1"/>
  <c r="P87" i="3" s="1"/>
  <c r="P539" i="3" a="1"/>
  <c r="P539" i="3" s="1"/>
  <c r="P111" i="3" a="1"/>
  <c r="P111" i="3" s="1"/>
  <c r="P91" i="3" a="1"/>
  <c r="P91" i="3" s="1"/>
  <c r="P85" i="3" a="1"/>
  <c r="P85" i="3" s="1"/>
  <c r="P102" i="3" a="1"/>
  <c r="P102" i="3" s="1"/>
  <c r="P106" i="3" a="1"/>
  <c r="P106" i="3" s="1"/>
  <c r="P97" i="3" a="1"/>
  <c r="P97" i="3" s="1"/>
  <c r="P561" i="3" a="1"/>
  <c r="P561" i="3" s="1"/>
  <c r="P95" i="3" a="1"/>
  <c r="P95" i="3" s="1"/>
  <c r="P646" i="3" a="1"/>
  <c r="P646" i="3" s="1"/>
  <c r="P110" i="3" a="1"/>
  <c r="P110" i="3" s="1"/>
  <c r="P84" i="3" a="1"/>
  <c r="P84" i="3" s="1"/>
  <c r="P203" i="3" a="1"/>
  <c r="P203" i="3" s="1"/>
  <c r="P589" i="3" a="1"/>
  <c r="P589" i="3" s="1"/>
  <c r="P86" i="3" a="1"/>
  <c r="P86" i="3" s="1"/>
  <c r="P353" i="3" a="1"/>
  <c r="P353" i="3" s="1"/>
  <c r="P88" i="3" a="1"/>
  <c r="P88" i="3" s="1"/>
  <c r="P93" i="3" a="1"/>
  <c r="P93" i="3" s="1"/>
  <c r="P395" i="3" a="1"/>
  <c r="P395" i="3" s="1"/>
  <c r="P849" i="3" a="1"/>
  <c r="P849" i="3" s="1"/>
  <c r="P484" i="3" a="1"/>
  <c r="P484" i="3" s="1"/>
  <c r="P142" i="3" a="1"/>
  <c r="P142" i="3" s="1"/>
  <c r="P642" i="3" a="1"/>
  <c r="P642" i="3" s="1"/>
  <c r="P238" i="3" a="1"/>
  <c r="P238" i="3" s="1"/>
  <c r="P746" i="3" a="1"/>
  <c r="P746" i="3" s="1"/>
  <c r="P1110" i="3" a="1"/>
  <c r="P1110" i="3" s="1"/>
  <c r="P151" i="3" a="1"/>
  <c r="P151" i="3" s="1"/>
  <c r="P1215" i="3" a="1"/>
  <c r="P1215" i="3" s="1"/>
  <c r="P474" i="3" a="1"/>
  <c r="P474" i="3" s="1"/>
  <c r="P131" i="3" a="1"/>
  <c r="P131" i="3" s="1"/>
  <c r="P283" i="3" a="1"/>
  <c r="P283" i="3" s="1"/>
  <c r="P119" i="3" a="1"/>
  <c r="P119" i="3" s="1"/>
  <c r="P118" i="3" a="1"/>
  <c r="P118" i="3" s="1"/>
  <c r="P135" i="3" a="1"/>
  <c r="P135" i="3" s="1"/>
  <c r="P412" i="3" a="1"/>
  <c r="P412" i="3" s="1"/>
  <c r="P132" i="3" a="1"/>
  <c r="P132" i="3" s="1"/>
  <c r="P779" i="3" a="1"/>
  <c r="P779" i="3" s="1"/>
  <c r="P268" i="3" a="1"/>
  <c r="P268" i="3" s="1"/>
  <c r="P171" i="3" a="1"/>
  <c r="P171" i="3" s="1"/>
  <c r="P331" i="3" a="1"/>
  <c r="P331" i="3" s="1"/>
  <c r="P538" i="3" a="1"/>
  <c r="P538" i="3" s="1"/>
  <c r="P125" i="3" a="1"/>
  <c r="P125" i="3" s="1"/>
  <c r="P192" i="3" a="1"/>
  <c r="P192" i="3" s="1"/>
  <c r="P680" i="3" a="1"/>
  <c r="P680" i="3" s="1"/>
  <c r="P194" i="3" a="1"/>
  <c r="P194" i="3" s="1"/>
  <c r="P205" i="3" a="1"/>
  <c r="P205" i="3" s="1"/>
  <c r="P134" i="3" a="1"/>
  <c r="P134" i="3" s="1"/>
  <c r="P141" i="3" a="1"/>
  <c r="P141" i="3" s="1"/>
  <c r="P984" i="3" a="1"/>
  <c r="P984" i="3" s="1"/>
  <c r="P322" i="3" a="1"/>
  <c r="P322" i="3" s="1"/>
  <c r="P337" i="3" a="1"/>
  <c r="P337" i="3" s="1"/>
  <c r="P144" i="3" a="1"/>
  <c r="P144" i="3" s="1"/>
  <c r="P229" i="3" a="1"/>
  <c r="P229" i="3" s="1"/>
  <c r="P143" i="3" a="1"/>
  <c r="P143" i="3" s="1"/>
  <c r="P122" i="3" a="1"/>
  <c r="P122" i="3" s="1"/>
  <c r="P145" i="3" a="1"/>
  <c r="P145" i="3" s="1"/>
  <c r="P139" i="3" a="1"/>
  <c r="P139" i="3" s="1"/>
  <c r="P200" i="3" a="1"/>
  <c r="P200" i="3" s="1"/>
  <c r="P149" i="3" a="1"/>
  <c r="P149" i="3" s="1"/>
  <c r="P148" i="3" a="1"/>
  <c r="P148" i="3" s="1"/>
  <c r="P187" i="3" a="1"/>
  <c r="P187" i="3" s="1"/>
  <c r="P140" i="3" a="1"/>
  <c r="P140" i="3" s="1"/>
  <c r="P428" i="3" a="1"/>
  <c r="P428" i="3" s="1"/>
  <c r="P133" i="3" a="1"/>
  <c r="P133" i="3" s="1"/>
  <c r="P146" i="3" a="1"/>
  <c r="P146" i="3" s="1"/>
  <c r="P197" i="3" a="1"/>
  <c r="P197" i="3" s="1"/>
  <c r="P150" i="3" a="1"/>
  <c r="P150" i="3" s="1"/>
  <c r="P614" i="3" a="1"/>
  <c r="P614" i="3" s="1"/>
  <c r="P340" i="3" a="1"/>
  <c r="P340" i="3" s="1"/>
  <c r="P153" i="3" a="1"/>
  <c r="P153" i="3" s="1"/>
  <c r="P154" i="3" a="1"/>
  <c r="P154" i="3" s="1"/>
  <c r="P1310" i="3" a="1"/>
  <c r="P1310" i="3" s="1"/>
  <c r="P560" i="3" a="1"/>
  <c r="P560" i="3" s="1"/>
  <c r="P162" i="3" a="1"/>
  <c r="P162" i="3" s="1"/>
  <c r="P184" i="3" a="1"/>
  <c r="P184" i="3" s="1"/>
  <c r="P403" i="3" a="1"/>
  <c r="P403" i="3" s="1"/>
  <c r="P552" i="3" a="1"/>
  <c r="P552" i="3" s="1"/>
  <c r="P167" i="3" a="1"/>
  <c r="P167" i="3" s="1"/>
  <c r="P213" i="3" a="1"/>
  <c r="P213" i="3" s="1"/>
  <c r="P186" i="3" a="1"/>
  <c r="P186" i="3" s="1"/>
  <c r="P177" i="3" a="1"/>
  <c r="P177" i="3" s="1"/>
  <c r="P189" i="3" a="1"/>
  <c r="P189" i="3" s="1"/>
  <c r="P986" i="3" a="1"/>
  <c r="P986" i="3" s="1"/>
  <c r="P488" i="3" a="1"/>
  <c r="P488" i="3" s="1"/>
  <c r="P708" i="3" a="1"/>
  <c r="P708" i="3" s="1"/>
  <c r="P236" i="3" a="1"/>
  <c r="P236" i="3" s="1"/>
  <c r="P532" i="3" a="1"/>
  <c r="P532" i="3" s="1"/>
  <c r="P256" i="3" a="1"/>
  <c r="P256" i="3" s="1"/>
  <c r="P179" i="3" a="1"/>
  <c r="P179" i="3" s="1"/>
  <c r="P159" i="3" a="1"/>
  <c r="P159" i="3" s="1"/>
  <c r="P483" i="3" a="1"/>
  <c r="P483" i="3" s="1"/>
  <c r="P185" i="3" a="1"/>
  <c r="P185" i="3" s="1"/>
  <c r="P180" i="3" a="1"/>
  <c r="P180" i="3" s="1"/>
  <c r="P765" i="3" a="1"/>
  <c r="P765" i="3" s="1"/>
  <c r="P181" i="3" a="1"/>
  <c r="P181" i="3" s="1"/>
  <c r="P173" i="3" a="1"/>
  <c r="P173" i="3" s="1"/>
  <c r="P965" i="3" a="1"/>
  <c r="P965" i="3" s="1"/>
  <c r="P183" i="3" a="1"/>
  <c r="P183" i="3" s="1"/>
  <c r="P501" i="3" a="1"/>
  <c r="P501" i="3" s="1"/>
  <c r="P643" i="3" a="1"/>
  <c r="P643" i="3" s="1"/>
  <c r="P188" i="3" a="1"/>
  <c r="P188" i="3" s="1"/>
  <c r="P487" i="3" a="1"/>
  <c r="P487" i="3" s="1"/>
  <c r="P176" i="3" a="1"/>
  <c r="P176" i="3" s="1"/>
  <c r="P959" i="3" a="1"/>
  <c r="P959" i="3" s="1"/>
  <c r="P931" i="3" a="1"/>
  <c r="P931" i="3" s="1"/>
  <c r="P175" i="3" a="1"/>
  <c r="P175" i="3" s="1"/>
  <c r="P178" i="3" a="1"/>
  <c r="P178" i="3" s="1"/>
  <c r="P393" i="3" a="1"/>
  <c r="P393" i="3" s="1"/>
  <c r="P678" i="3" a="1"/>
  <c r="P678" i="3" s="1"/>
  <c r="P822" i="3" a="1"/>
  <c r="P822" i="3" s="1"/>
  <c r="P624" i="3" a="1"/>
  <c r="P624" i="3" s="1"/>
  <c r="P191" i="3" a="1"/>
  <c r="P191" i="3" s="1"/>
  <c r="P169" i="3" a="1"/>
  <c r="P169" i="3" s="1"/>
  <c r="P1140" i="3" a="1"/>
  <c r="P1140" i="3" s="1"/>
  <c r="P198" i="3" a="1"/>
  <c r="P198" i="3" s="1"/>
  <c r="P530" i="3" a="1"/>
  <c r="P530" i="3" s="1"/>
  <c r="P232" i="3" a="1"/>
  <c r="P232" i="3" s="1"/>
  <c r="P298" i="3" a="1"/>
  <c r="P298" i="3" s="1"/>
  <c r="P558" i="3" a="1"/>
  <c r="P558" i="3" s="1"/>
  <c r="P220" i="3" a="1"/>
  <c r="P220" i="3" s="1"/>
  <c r="P503" i="3" a="1"/>
  <c r="P503" i="3" s="1"/>
  <c r="P749" i="3" a="1"/>
  <c r="P749" i="3" s="1"/>
  <c r="P689" i="3" a="1"/>
  <c r="P689" i="3" s="1"/>
  <c r="P228" i="3" a="1"/>
  <c r="P228" i="3" s="1"/>
  <c r="P898" i="3" a="1"/>
  <c r="P898" i="3" s="1"/>
  <c r="P401" i="3" a="1"/>
  <c r="P401" i="3" s="1"/>
  <c r="P326" i="3" a="1"/>
  <c r="P326" i="3" s="1"/>
  <c r="P713" i="3" a="1"/>
  <c r="P713" i="3" s="1"/>
  <c r="P1260" i="3" a="1"/>
  <c r="P1260" i="3" s="1"/>
  <c r="P730" i="3" a="1"/>
  <c r="P730" i="3" s="1"/>
  <c r="P212" i="3" a="1"/>
  <c r="P212" i="3" s="1"/>
  <c r="P284" i="3" a="1"/>
  <c r="P284" i="3" s="1"/>
  <c r="P204" i="3" a="1"/>
  <c r="P204" i="3" s="1"/>
  <c r="P1022" i="3" a="1"/>
  <c r="P1022" i="3" s="1"/>
  <c r="P206" i="3" a="1"/>
  <c r="P206" i="3" s="1"/>
  <c r="P683" i="3" a="1"/>
  <c r="P683" i="3" s="1"/>
  <c r="P211" i="3" a="1"/>
  <c r="P211" i="3" s="1"/>
  <c r="P976" i="3" a="1"/>
  <c r="P976" i="3" s="1"/>
  <c r="P223" i="3" a="1"/>
  <c r="P223" i="3" s="1"/>
  <c r="P543" i="3" a="1"/>
  <c r="P543" i="3" s="1"/>
  <c r="P216" i="3" a="1"/>
  <c r="P216" i="3" s="1"/>
  <c r="P218" i="3" a="1"/>
  <c r="P218" i="3" s="1"/>
  <c r="P210" i="3" a="1"/>
  <c r="P210" i="3" s="1"/>
  <c r="P271" i="3" a="1"/>
  <c r="P271" i="3" s="1"/>
  <c r="P278" i="3" a="1"/>
  <c r="P278" i="3" s="1"/>
  <c r="P896" i="3" a="1"/>
  <c r="P896" i="3" s="1"/>
  <c r="P217" i="3" a="1"/>
  <c r="P217" i="3" s="1"/>
  <c r="P221" i="3" a="1"/>
  <c r="P221" i="3" s="1"/>
  <c r="P209" i="3" a="1"/>
  <c r="P209" i="3" s="1"/>
  <c r="P215" i="3" a="1"/>
  <c r="P215" i="3" s="1"/>
  <c r="P241" i="3" a="1"/>
  <c r="P241" i="3" s="1"/>
  <c r="P880" i="3" a="1"/>
  <c r="P880" i="3" s="1"/>
  <c r="P270" i="3" a="1"/>
  <c r="P270" i="3" s="1"/>
  <c r="P219" i="3" a="1"/>
  <c r="P219" i="3" s="1"/>
  <c r="P202" i="3" a="1"/>
  <c r="P202" i="3" s="1"/>
  <c r="P767" i="3" a="1"/>
  <c r="P767" i="3" s="1"/>
  <c r="P435" i="3" a="1"/>
  <c r="P435" i="3" s="1"/>
  <c r="P291" i="3" a="1"/>
  <c r="P291" i="3" s="1"/>
  <c r="P745" i="3" a="1"/>
  <c r="P745" i="3" s="1"/>
  <c r="P208" i="3" a="1"/>
  <c r="P208" i="3" s="1"/>
  <c r="P1015" i="3" a="1"/>
  <c r="P1015" i="3" s="1"/>
  <c r="P230" i="3" a="1"/>
  <c r="P230" i="3" s="1"/>
  <c r="P586" i="3" a="1"/>
  <c r="P586" i="3" s="1"/>
  <c r="P239" i="3" a="1"/>
  <c r="P239" i="3" s="1"/>
  <c r="P548" i="3" a="1"/>
  <c r="P548" i="3" s="1"/>
  <c r="P712" i="3" a="1"/>
  <c r="P712" i="3" s="1"/>
  <c r="P625" i="3" a="1"/>
  <c r="P625" i="3" s="1"/>
  <c r="P987" i="3" a="1"/>
  <c r="P987" i="3" s="1"/>
  <c r="P248" i="3" a="1"/>
  <c r="P248" i="3" s="1"/>
  <c r="P249" i="3" a="1"/>
  <c r="P249" i="3" s="1"/>
  <c r="P1195" i="3" a="1"/>
  <c r="P1195" i="3" s="1"/>
  <c r="P578" i="3" a="1"/>
  <c r="P578" i="3" s="1"/>
  <c r="P676" i="3" a="1"/>
  <c r="P676" i="3" s="1"/>
  <c r="P244" i="3" a="1"/>
  <c r="P244" i="3" s="1"/>
  <c r="P485" i="3" a="1"/>
  <c r="P485" i="3" s="1"/>
  <c r="P383" i="3" a="1"/>
  <c r="P383" i="3" s="1"/>
  <c r="P405" i="3" a="1"/>
  <c r="P405" i="3" s="1"/>
  <c r="P418" i="3" a="1"/>
  <c r="P418" i="3" s="1"/>
  <c r="P250" i="3" a="1"/>
  <c r="P250" i="3" s="1"/>
  <c r="P246" i="3" a="1"/>
  <c r="P246" i="3" s="1"/>
  <c r="P269" i="3" a="1"/>
  <c r="P269" i="3" s="1"/>
  <c r="P874" i="3" a="1"/>
  <c r="P874" i="3" s="1"/>
  <c r="P620" i="3" a="1"/>
  <c r="P620" i="3" s="1"/>
  <c r="P330" i="3" a="1"/>
  <c r="P330" i="3" s="1"/>
  <c r="P566" i="3" a="1"/>
  <c r="P566" i="3" s="1"/>
  <c r="P258" i="3" a="1"/>
  <c r="P258" i="3" s="1"/>
  <c r="P831" i="3" a="1"/>
  <c r="P831" i="3" s="1"/>
  <c r="P262" i="3" a="1"/>
  <c r="P262" i="3" s="1"/>
  <c r="P917" i="3" a="1"/>
  <c r="P917" i="3" s="1"/>
  <c r="P473" i="3" a="1"/>
  <c r="P473" i="3" s="1"/>
  <c r="P633" i="3" a="1"/>
  <c r="P633" i="3" s="1"/>
  <c r="P1281" i="3" a="1"/>
  <c r="P1281" i="3" s="1"/>
  <c r="P259" i="3" a="1"/>
  <c r="P259" i="3" s="1"/>
  <c r="P640" i="3" a="1"/>
  <c r="P640" i="3" s="1"/>
  <c r="P1208" i="3" a="1"/>
  <c r="P1208" i="3" s="1"/>
  <c r="P332" i="3" a="1"/>
  <c r="P332" i="3" s="1"/>
  <c r="P641" i="3" a="1"/>
  <c r="P641" i="3" s="1"/>
  <c r="P921" i="3" a="1"/>
  <c r="P921" i="3" s="1"/>
  <c r="P251" i="3" a="1"/>
  <c r="P251" i="3" s="1"/>
  <c r="P245" i="3" a="1"/>
  <c r="P245" i="3" s="1"/>
  <c r="P894" i="3" a="1"/>
  <c r="P894" i="3" s="1"/>
  <c r="P394" i="3" a="1"/>
  <c r="P394" i="3" s="1"/>
  <c r="P257" i="3" a="1"/>
  <c r="P257" i="3" s="1"/>
  <c r="P753" i="3" a="1"/>
  <c r="P753" i="3" s="1"/>
  <c r="P261" i="3" a="1"/>
  <c r="P261" i="3" s="1"/>
  <c r="P609" i="3" a="1"/>
  <c r="P609" i="3" s="1"/>
  <c r="P255" i="3" a="1"/>
  <c r="P255" i="3" s="1"/>
  <c r="P253" i="3" a="1"/>
  <c r="P253" i="3" s="1"/>
  <c r="P374" i="3" a="1"/>
  <c r="P374" i="3" s="1"/>
  <c r="P265" i="3" a="1"/>
  <c r="P265" i="3" s="1"/>
  <c r="P242" i="3" a="1"/>
  <c r="P242" i="3" s="1"/>
  <c r="P408" i="3" a="1"/>
  <c r="P408" i="3" s="1"/>
  <c r="P260" i="3" a="1"/>
  <c r="P260" i="3" s="1"/>
  <c r="P263" i="3" a="1"/>
  <c r="P263" i="3" s="1"/>
  <c r="P354" i="3" a="1"/>
  <c r="P354" i="3" s="1"/>
  <c r="P1049" i="3" a="1"/>
  <c r="P1049" i="3" s="1"/>
  <c r="P533" i="3" a="1"/>
  <c r="P533" i="3" s="1"/>
  <c r="P527" i="3" a="1"/>
  <c r="P527" i="3" s="1"/>
  <c r="P252" i="3" a="1"/>
  <c r="P252" i="3" s="1"/>
  <c r="P227" i="3" a="1"/>
  <c r="P227" i="3" s="1"/>
  <c r="P1249" i="3" a="1"/>
  <c r="P1249" i="3" s="1"/>
  <c r="P1108" i="3" a="1"/>
  <c r="P1108" i="3" s="1"/>
  <c r="P234" i="3" a="1"/>
  <c r="P234" i="3" s="1"/>
  <c r="P264" i="3" a="1"/>
  <c r="P264" i="3" s="1"/>
  <c r="P619" i="3" a="1"/>
  <c r="P619" i="3" s="1"/>
  <c r="P750" i="3" a="1"/>
  <c r="P750" i="3" s="1"/>
  <c r="P719" i="3" a="1"/>
  <c r="P719" i="3" s="1"/>
  <c r="P243" i="3" a="1"/>
  <c r="P243" i="3" s="1"/>
  <c r="P254" i="3" a="1"/>
  <c r="P254" i="3" s="1"/>
  <c r="P266" i="3" a="1"/>
  <c r="P266" i="3" s="1"/>
  <c r="P240" i="3" a="1"/>
  <c r="P240" i="3" s="1"/>
  <c r="P608" i="3" a="1"/>
  <c r="P608" i="3" s="1"/>
  <c r="P470" i="3" a="1"/>
  <c r="P470" i="3" s="1"/>
  <c r="P861" i="3" a="1"/>
  <c r="P861" i="3" s="1"/>
  <c r="P1341" i="3" a="1"/>
  <c r="P1341" i="3" s="1"/>
  <c r="P308" i="3" a="1"/>
  <c r="P308" i="3" s="1"/>
  <c r="P842" i="3" a="1"/>
  <c r="P842" i="3" s="1"/>
  <c r="P315" i="3" a="1"/>
  <c r="P315" i="3" s="1"/>
  <c r="P1415" i="3" a="1"/>
  <c r="P1415" i="3" s="1"/>
  <c r="P289" i="3" a="1"/>
  <c r="P289" i="3" s="1"/>
  <c r="P531" i="3" a="1"/>
  <c r="P531" i="3" s="1"/>
  <c r="P875" i="3" a="1"/>
  <c r="P875" i="3" s="1"/>
  <c r="P617" i="3" a="1"/>
  <c r="P617" i="3" s="1"/>
  <c r="P294" i="3" a="1"/>
  <c r="P294" i="3" s="1"/>
  <c r="P629" i="3" a="1"/>
  <c r="P629" i="3" s="1"/>
  <c r="P907" i="3" a="1"/>
  <c r="P907" i="3" s="1"/>
  <c r="P522" i="3" a="1"/>
  <c r="P522" i="3" s="1"/>
  <c r="P343" i="3" a="1"/>
  <c r="P343" i="3" s="1"/>
  <c r="P402" i="3" a="1"/>
  <c r="P402" i="3" s="1"/>
  <c r="P710" i="3" a="1"/>
  <c r="P710" i="3" s="1"/>
  <c r="P1128" i="3" a="1"/>
  <c r="P1128" i="3" s="1"/>
  <c r="P313" i="3" a="1"/>
  <c r="P313" i="3" s="1"/>
  <c r="P290" i="3" a="1"/>
  <c r="P290" i="3" s="1"/>
  <c r="P407" i="3" a="1"/>
  <c r="P407" i="3" s="1"/>
  <c r="P273" i="3" a="1"/>
  <c r="P273" i="3" s="1"/>
  <c r="P935" i="3" a="1"/>
  <c r="P935" i="3" s="1"/>
  <c r="P607" i="3" a="1"/>
  <c r="P607" i="3" s="1"/>
  <c r="P311" i="3" a="1"/>
  <c r="P311" i="3" s="1"/>
  <c r="P317" i="3" a="1"/>
  <c r="P317" i="3" s="1"/>
  <c r="P301" i="3" a="1"/>
  <c r="P301" i="3" s="1"/>
  <c r="P287" i="3" a="1"/>
  <c r="P287" i="3" s="1"/>
  <c r="P572" i="3" a="1"/>
  <c r="P572" i="3" s="1"/>
  <c r="P535" i="3" a="1"/>
  <c r="P535" i="3" s="1"/>
  <c r="P506" i="3" a="1"/>
  <c r="P506" i="3" s="1"/>
  <c r="P295" i="3" a="1"/>
  <c r="P295" i="3" s="1"/>
  <c r="P306" i="3" a="1"/>
  <c r="P306" i="3" s="1"/>
  <c r="P664" i="3" a="1"/>
  <c r="P664" i="3" s="1"/>
  <c r="P319" i="3" a="1"/>
  <c r="P319" i="3" s="1"/>
  <c r="P367" i="3" a="1"/>
  <c r="P367" i="3" s="1"/>
  <c r="P293" i="3" a="1"/>
  <c r="P293" i="3" s="1"/>
  <c r="P328" i="3" a="1"/>
  <c r="P328" i="3" s="1"/>
  <c r="P302" i="3" a="1"/>
  <c r="P302" i="3" s="1"/>
  <c r="P825" i="3" a="1"/>
  <c r="P825" i="3" s="1"/>
  <c r="P277" i="3" a="1"/>
  <c r="P277" i="3" s="1"/>
  <c r="P279" i="3" a="1"/>
  <c r="P279" i="3" s="1"/>
  <c r="P312" i="3" a="1"/>
  <c r="P312" i="3" s="1"/>
  <c r="P516" i="3" a="1"/>
  <c r="P516" i="3" s="1"/>
  <c r="P305" i="3" a="1"/>
  <c r="P305" i="3" s="1"/>
  <c r="P318" i="3" a="1"/>
  <c r="P318" i="3" s="1"/>
  <c r="P310" i="3" a="1"/>
  <c r="P310" i="3" s="1"/>
  <c r="P276" i="3" a="1"/>
  <c r="P276" i="3" s="1"/>
  <c r="P300" i="3" a="1"/>
  <c r="P300" i="3" s="1"/>
  <c r="P321" i="3" a="1"/>
  <c r="P321" i="3" s="1"/>
  <c r="P314" i="3" a="1"/>
  <c r="P314" i="3" s="1"/>
  <c r="P469" i="3" a="1"/>
  <c r="P469" i="3" s="1"/>
  <c r="P304" i="3" a="1"/>
  <c r="P304" i="3" s="1"/>
  <c r="P303" i="3" a="1"/>
  <c r="P303" i="3" s="1"/>
  <c r="P307" i="3" a="1"/>
  <c r="P307" i="3" s="1"/>
  <c r="P496" i="3" a="1"/>
  <c r="P496" i="3" s="1"/>
  <c r="P296" i="3" a="1"/>
  <c r="P296" i="3" s="1"/>
  <c r="P1027" i="3" a="1"/>
  <c r="P1027" i="3" s="1"/>
  <c r="P1056" i="3" a="1"/>
  <c r="P1056" i="3" s="1"/>
  <c r="P350" i="3" a="1"/>
  <c r="P350" i="3" s="1"/>
  <c r="P299" i="3" a="1"/>
  <c r="P299" i="3" s="1"/>
  <c r="P286" i="3" a="1"/>
  <c r="P286" i="3" s="1"/>
  <c r="P945" i="3" a="1"/>
  <c r="P945" i="3" s="1"/>
  <c r="P444" i="3" a="1"/>
  <c r="P444" i="3" s="1"/>
  <c r="P280" i="3" a="1"/>
  <c r="P280" i="3" s="1"/>
  <c r="P918" i="3" a="1"/>
  <c r="P918" i="3" s="1"/>
  <c r="P502" i="3" a="1"/>
  <c r="P502" i="3" s="1"/>
  <c r="P281" i="3" a="1"/>
  <c r="P281" i="3" s="1"/>
  <c r="P320" i="3" a="1"/>
  <c r="P320" i="3" s="1"/>
  <c r="P297" i="3" a="1"/>
  <c r="P297" i="3" s="1"/>
  <c r="P285" i="3" a="1"/>
  <c r="P285" i="3" s="1"/>
  <c r="P977" i="3" a="1"/>
  <c r="P977" i="3" s="1"/>
  <c r="P721" i="3" a="1"/>
  <c r="P721" i="3" s="1"/>
  <c r="P833" i="3" a="1"/>
  <c r="P833" i="3" s="1"/>
  <c r="P752" i="3" a="1"/>
  <c r="P752" i="3" s="1"/>
  <c r="P355" i="3" a="1"/>
  <c r="P355" i="3" s="1"/>
  <c r="P519" i="3" a="1"/>
  <c r="P519" i="3" s="1"/>
  <c r="P1284" i="3" a="1"/>
  <c r="P1284" i="3" s="1"/>
  <c r="P706" i="3" a="1"/>
  <c r="P706" i="3" s="1"/>
  <c r="P1252" i="3" a="1"/>
  <c r="P1252" i="3" s="1"/>
  <c r="P848" i="3" a="1"/>
  <c r="P848" i="3" s="1"/>
  <c r="P1149" i="3" a="1"/>
  <c r="P1149" i="3" s="1"/>
  <c r="P361" i="3" a="1"/>
  <c r="P361" i="3" s="1"/>
  <c r="P534" i="3" a="1"/>
  <c r="P534" i="3" s="1"/>
  <c r="P486" i="3" a="1"/>
  <c r="P486" i="3" s="1"/>
  <c r="P963" i="3" a="1"/>
  <c r="P963" i="3" s="1"/>
  <c r="P1077" i="3" a="1"/>
  <c r="P1077" i="3" s="1"/>
  <c r="P787" i="3" a="1"/>
  <c r="P787" i="3" s="1"/>
  <c r="P828" i="3" a="1"/>
  <c r="P828" i="3" s="1"/>
  <c r="P364" i="3" a="1"/>
  <c r="P364" i="3" s="1"/>
  <c r="P1147" i="3" a="1"/>
  <c r="P1147" i="3" s="1"/>
  <c r="P362" i="3" a="1"/>
  <c r="P362" i="3" s="1"/>
  <c r="P699" i="3" a="1"/>
  <c r="P699" i="3" s="1"/>
  <c r="P363" i="3" a="1"/>
  <c r="P363" i="3" s="1"/>
  <c r="P546" i="3" a="1"/>
  <c r="P546" i="3" s="1"/>
  <c r="P954" i="3" a="1"/>
  <c r="P954" i="3" s="1"/>
  <c r="P1317" i="3" a="1"/>
  <c r="P1317" i="3" s="1"/>
  <c r="P372" i="3" a="1"/>
  <c r="P372" i="3" s="1"/>
  <c r="P382" i="3" a="1"/>
  <c r="P382" i="3" s="1"/>
  <c r="P342" i="3" a="1"/>
  <c r="P342" i="3" s="1"/>
  <c r="P835" i="3" a="1"/>
  <c r="P835" i="3" s="1"/>
  <c r="P348" i="3" a="1"/>
  <c r="P348" i="3" s="1"/>
  <c r="P378" i="3" a="1"/>
  <c r="P378" i="3" s="1"/>
  <c r="P751" i="3" a="1"/>
  <c r="P751" i="3" s="1"/>
  <c r="P349" i="3" a="1"/>
  <c r="P349" i="3" s="1"/>
  <c r="P544" i="3" a="1"/>
  <c r="P544" i="3" s="1"/>
  <c r="P392" i="3" a="1"/>
  <c r="P392" i="3" s="1"/>
  <c r="P388" i="3" a="1"/>
  <c r="P388" i="3" s="1"/>
  <c r="P376" i="3" a="1"/>
  <c r="P376" i="3" s="1"/>
  <c r="P612" i="3" a="1"/>
  <c r="P612" i="3" s="1"/>
  <c r="P528" i="3" a="1"/>
  <c r="P528" i="3" s="1"/>
  <c r="P703" i="3" a="1"/>
  <c r="P703" i="3" s="1"/>
  <c r="P568" i="3" a="1"/>
  <c r="P568" i="3" s="1"/>
  <c r="P386" i="3" a="1"/>
  <c r="P386" i="3" s="1"/>
  <c r="P345" i="3" a="1"/>
  <c r="P345" i="3" s="1"/>
  <c r="P373" i="3" a="1"/>
  <c r="P373" i="3" s="1"/>
  <c r="P385" i="3" a="1"/>
  <c r="P385" i="3" s="1"/>
  <c r="P369" i="3" a="1"/>
  <c r="P369" i="3" s="1"/>
  <c r="P377" i="3" a="1"/>
  <c r="P377" i="3" s="1"/>
  <c r="P387" i="3" a="1"/>
  <c r="P387" i="3" s="1"/>
  <c r="P371" i="3" a="1"/>
  <c r="P371" i="3" s="1"/>
  <c r="P358" i="3" a="1"/>
  <c r="P358" i="3" s="1"/>
  <c r="P365" i="3" a="1"/>
  <c r="P365" i="3" s="1"/>
  <c r="P338" i="3" a="1"/>
  <c r="P338" i="3" s="1"/>
  <c r="P610" i="3" a="1"/>
  <c r="P610" i="3" s="1"/>
  <c r="P375" i="3" a="1"/>
  <c r="P375" i="3" s="1"/>
  <c r="P370" i="3" a="1"/>
  <c r="P370" i="3" s="1"/>
  <c r="P368" i="3" a="1"/>
  <c r="P368" i="3" s="1"/>
  <c r="P635" i="3" a="1"/>
  <c r="P635" i="3" s="1"/>
  <c r="P352" i="3" a="1"/>
  <c r="P352" i="3" s="1"/>
  <c r="P1018" i="3" a="1"/>
  <c r="P1018" i="3" s="1"/>
  <c r="P1047" i="3" a="1"/>
  <c r="P1047" i="3" s="1"/>
  <c r="P341" i="3" a="1"/>
  <c r="P341" i="3" s="1"/>
  <c r="P360" i="3" a="1"/>
  <c r="P360" i="3" s="1"/>
  <c r="P961" i="3" a="1"/>
  <c r="P961" i="3" s="1"/>
  <c r="P381" i="3" a="1"/>
  <c r="P381" i="3" s="1"/>
  <c r="P384" i="3" a="1"/>
  <c r="P384" i="3" s="1"/>
  <c r="P992" i="3" a="1"/>
  <c r="P992" i="3" s="1"/>
  <c r="P556" i="3" a="1"/>
  <c r="P556" i="3" s="1"/>
  <c r="P480" i="3" a="1"/>
  <c r="P480" i="3" s="1"/>
  <c r="P762" i="3" a="1"/>
  <c r="P762" i="3" s="1"/>
  <c r="P357" i="3" a="1"/>
  <c r="P357" i="3" s="1"/>
  <c r="P379" i="3" a="1"/>
  <c r="P379" i="3" s="1"/>
  <c r="P359" i="3" a="1"/>
  <c r="P359" i="3" s="1"/>
  <c r="P339" i="3" a="1"/>
  <c r="P339" i="3" s="1"/>
  <c r="P438" i="3" a="1"/>
  <c r="P438" i="3" s="1"/>
  <c r="P837" i="3" a="1"/>
  <c r="P837" i="3" s="1"/>
  <c r="P838" i="3" a="1"/>
  <c r="P838" i="3" s="1"/>
  <c r="P649" i="3" a="1"/>
  <c r="P649" i="3" s="1"/>
  <c r="P732" i="3" a="1"/>
  <c r="P732" i="3" s="1"/>
  <c r="P472" i="3" a="1"/>
  <c r="P472" i="3" s="1"/>
  <c r="P456" i="3" a="1"/>
  <c r="P456" i="3" s="1"/>
  <c r="P1213" i="3" a="1"/>
  <c r="P1213" i="3" s="1"/>
  <c r="P782" i="3" a="1"/>
  <c r="P782" i="3" s="1"/>
  <c r="P904" i="3" a="1"/>
  <c r="P904" i="3" s="1"/>
  <c r="P547" i="3" a="1"/>
  <c r="P547" i="3" s="1"/>
  <c r="P450" i="3" a="1"/>
  <c r="P450" i="3" s="1"/>
  <c r="P461" i="3" a="1"/>
  <c r="P461" i="3" s="1"/>
  <c r="P764" i="3" a="1"/>
  <c r="P764" i="3" s="1"/>
  <c r="P574" i="3" a="1"/>
  <c r="P574" i="3" s="1"/>
  <c r="P892" i="3" a="1"/>
  <c r="P892" i="3" s="1"/>
  <c r="P623" i="3" a="1"/>
  <c r="P623" i="3" s="1"/>
  <c r="P446" i="3" a="1"/>
  <c r="P446" i="3" s="1"/>
  <c r="P656" i="3" a="1"/>
  <c r="P656" i="3" s="1"/>
  <c r="P396" i="3" a="1"/>
  <c r="P396" i="3" s="1"/>
  <c r="P1179" i="3" a="1"/>
  <c r="P1179" i="3" s="1"/>
  <c r="P994" i="3" a="1"/>
  <c r="P994" i="3" s="1"/>
  <c r="P1227" i="3" a="1"/>
  <c r="P1227" i="3" s="1"/>
  <c r="P443" i="3" a="1"/>
  <c r="P443" i="3" s="1"/>
  <c r="P462" i="3" a="1"/>
  <c r="P462" i="3" s="1"/>
  <c r="P453" i="3" a="1"/>
  <c r="P453" i="3" s="1"/>
  <c r="P725" i="3" a="1"/>
  <c r="P725" i="3" s="1"/>
  <c r="P410" i="3" a="1"/>
  <c r="P410" i="3" s="1"/>
  <c r="P464" i="3" a="1"/>
  <c r="P464" i="3" s="1"/>
  <c r="P432" i="3" a="1"/>
  <c r="P432" i="3" s="1"/>
  <c r="P460" i="3" a="1"/>
  <c r="P460" i="3" s="1"/>
  <c r="P406" i="3" a="1"/>
  <c r="P406" i="3" s="1"/>
  <c r="P430" i="3" a="1"/>
  <c r="P430" i="3" s="1"/>
  <c r="P458" i="3" a="1"/>
  <c r="P458" i="3" s="1"/>
  <c r="P398" i="3" a="1"/>
  <c r="P398" i="3" s="1"/>
  <c r="P404" i="3" a="1"/>
  <c r="P404" i="3" s="1"/>
  <c r="P437" i="3" a="1"/>
  <c r="P437" i="3" s="1"/>
  <c r="P455" i="3" a="1"/>
  <c r="P455" i="3" s="1"/>
  <c r="P465" i="3" a="1"/>
  <c r="P465" i="3" s="1"/>
  <c r="P459" i="3" a="1"/>
  <c r="P459" i="3" s="1"/>
  <c r="P466" i="3" a="1"/>
  <c r="P466" i="3" s="1"/>
  <c r="P442" i="3" a="1"/>
  <c r="P442" i="3" s="1"/>
  <c r="P448" i="3" a="1"/>
  <c r="P448" i="3" s="1"/>
  <c r="P431" i="3" a="1"/>
  <c r="P431" i="3" s="1"/>
  <c r="P454" i="3" a="1"/>
  <c r="P454" i="3" s="1"/>
  <c r="P569" i="3" a="1"/>
  <c r="P569" i="3" s="1"/>
  <c r="P420" i="3" a="1"/>
  <c r="P420" i="3" s="1"/>
  <c r="P983" i="3" a="1"/>
  <c r="P983" i="3" s="1"/>
  <c r="P447" i="3" a="1"/>
  <c r="P447" i="3" s="1"/>
  <c r="P426" i="3" a="1"/>
  <c r="P426" i="3" s="1"/>
  <c r="P457" i="3" a="1"/>
  <c r="P457" i="3" s="1"/>
  <c r="P826" i="3" a="1"/>
  <c r="P826" i="3" s="1"/>
  <c r="P411" i="3" a="1"/>
  <c r="P411" i="3" s="1"/>
  <c r="P451" i="3" a="1"/>
  <c r="P451" i="3" s="1"/>
  <c r="P494" i="3" a="1"/>
  <c r="P494" i="3" s="1"/>
  <c r="P429" i="3" a="1"/>
  <c r="P429" i="3" s="1"/>
  <c r="P463" i="3" a="1"/>
  <c r="P463" i="3" s="1"/>
  <c r="P769" i="3" a="1"/>
  <c r="P769" i="3" s="1"/>
  <c r="P449" i="3" a="1"/>
  <c r="P449" i="3" s="1"/>
  <c r="P436" i="3" a="1"/>
  <c r="P436" i="3" s="1"/>
  <c r="P427" i="3" a="1"/>
  <c r="P427" i="3" s="1"/>
  <c r="P416" i="3" a="1"/>
  <c r="P416" i="3" s="1"/>
  <c r="P413" i="3" a="1"/>
  <c r="P413" i="3" s="1"/>
  <c r="P415" i="3" a="1"/>
  <c r="P415" i="3" s="1"/>
  <c r="P439" i="3" a="1"/>
  <c r="P439" i="3" s="1"/>
  <c r="P521" i="3" a="1"/>
  <c r="P521" i="3" s="1"/>
  <c r="P419" i="3" a="1"/>
  <c r="P419" i="3" s="1"/>
  <c r="P559" i="3" a="1"/>
  <c r="P559" i="3" s="1"/>
  <c r="P414" i="3" a="1"/>
  <c r="P414" i="3" s="1"/>
  <c r="P877" i="3" a="1"/>
  <c r="P877" i="3" s="1"/>
  <c r="P1212" i="3" a="1"/>
  <c r="P1212" i="3" s="1"/>
  <c r="P847" i="3" a="1"/>
  <c r="P847" i="3" s="1"/>
  <c r="P667" i="3" a="1"/>
  <c r="P667" i="3" s="1"/>
  <c r="P1043" i="3" a="1"/>
  <c r="P1043" i="3" s="1"/>
  <c r="P1255" i="3" a="1"/>
  <c r="P1255" i="3" s="1"/>
  <c r="P1111" i="3" a="1"/>
  <c r="P1111" i="3" s="1"/>
  <c r="P777" i="3" a="1"/>
  <c r="P777" i="3" s="1"/>
  <c r="P654" i="3" a="1"/>
  <c r="P654" i="3" s="1"/>
  <c r="P525" i="3" a="1"/>
  <c r="P525" i="3" s="1"/>
  <c r="P910" i="3" a="1"/>
  <c r="P910" i="3" s="1"/>
  <c r="P1142" i="3" a="1"/>
  <c r="P1142" i="3" s="1"/>
  <c r="P906" i="3" a="1"/>
  <c r="P906" i="3" s="1"/>
  <c r="P855" i="3" a="1"/>
  <c r="P855" i="3" s="1"/>
  <c r="P1494" i="3" a="1"/>
  <c r="P1494" i="3" s="1"/>
  <c r="P499" i="3" a="1"/>
  <c r="P499" i="3" s="1"/>
  <c r="P1451" i="3" a="1"/>
  <c r="P1451" i="3" s="1"/>
  <c r="P481" i="3" a="1"/>
  <c r="P481" i="3" s="1"/>
  <c r="P479" i="3" a="1"/>
  <c r="P479" i="3" s="1"/>
  <c r="P1159" i="3" a="1"/>
  <c r="P1159" i="3" s="1"/>
  <c r="P791" i="3" a="1"/>
  <c r="P791" i="3" s="1"/>
  <c r="P507" i="3" a="1"/>
  <c r="P507" i="3" s="1"/>
  <c r="P477" i="3" a="1"/>
  <c r="P477" i="3" s="1"/>
  <c r="P1337" i="3" a="1"/>
  <c r="P1337" i="3" s="1"/>
  <c r="P491" i="3" a="1"/>
  <c r="P491" i="3" s="1"/>
  <c r="P482" i="3" a="1"/>
  <c r="P482" i="3" s="1"/>
  <c r="P523" i="3" a="1"/>
  <c r="P523" i="3" s="1"/>
  <c r="P512" i="3" a="1"/>
  <c r="P512" i="3" s="1"/>
  <c r="P518" i="3" a="1"/>
  <c r="P518" i="3" s="1"/>
  <c r="P517" i="3" a="1"/>
  <c r="P517" i="3" s="1"/>
  <c r="P960" i="3" a="1"/>
  <c r="P960" i="3" s="1"/>
  <c r="P489" i="3" a="1"/>
  <c r="P489" i="3" s="1"/>
  <c r="P515" i="3" a="1"/>
  <c r="P515" i="3" s="1"/>
  <c r="P632" i="3" a="1"/>
  <c r="P632" i="3" s="1"/>
  <c r="P511" i="3" a="1"/>
  <c r="P511" i="3" s="1"/>
  <c r="P497" i="3" a="1"/>
  <c r="P497" i="3" s="1"/>
  <c r="P876" i="3" a="1"/>
  <c r="P876" i="3" s="1"/>
  <c r="P541" i="3" a="1"/>
  <c r="P541" i="3" s="1"/>
  <c r="P761" i="3" a="1"/>
  <c r="P761" i="3" s="1"/>
  <c r="P524" i="3" a="1"/>
  <c r="P524" i="3" s="1"/>
  <c r="P500" i="3" a="1"/>
  <c r="P500" i="3" s="1"/>
  <c r="P504" i="3" a="1"/>
  <c r="P504" i="3" s="1"/>
  <c r="P508" i="3" a="1"/>
  <c r="P508" i="3" s="1"/>
  <c r="P526" i="3" a="1"/>
  <c r="P526" i="3" s="1"/>
  <c r="P495" i="3" a="1"/>
  <c r="P495" i="3" s="1"/>
  <c r="P505" i="3" a="1"/>
  <c r="P505" i="3" s="1"/>
  <c r="P509" i="3" a="1"/>
  <c r="P509" i="3" s="1"/>
  <c r="P476" i="3" a="1"/>
  <c r="P476" i="3" s="1"/>
  <c r="P490" i="3" a="1"/>
  <c r="P490" i="3" s="1"/>
  <c r="P513" i="3" a="1"/>
  <c r="P513" i="3" s="1"/>
  <c r="P685" i="3" a="1"/>
  <c r="P685" i="3" s="1"/>
  <c r="P520" i="3" a="1"/>
  <c r="P520" i="3" s="1"/>
  <c r="P705" i="3" a="1"/>
  <c r="P705" i="3" s="1"/>
  <c r="P1091" i="3" a="1"/>
  <c r="P1091" i="3" s="1"/>
  <c r="P536" i="3" a="1"/>
  <c r="P536" i="3" s="1"/>
  <c r="P510" i="3" a="1"/>
  <c r="P510" i="3" s="1"/>
  <c r="P492" i="3" a="1"/>
  <c r="P492" i="3" s="1"/>
  <c r="P540" i="3" a="1"/>
  <c r="P540" i="3" s="1"/>
  <c r="P975" i="3" a="1"/>
  <c r="P975" i="3" s="1"/>
  <c r="P1197" i="3" a="1"/>
  <c r="P1197" i="3" s="1"/>
  <c r="P514" i="3" a="1"/>
  <c r="P514" i="3" s="1"/>
  <c r="P827" i="3" a="1"/>
  <c r="P827" i="3" s="1"/>
  <c r="P604" i="3" a="1"/>
  <c r="P604" i="3" s="1"/>
  <c r="P1342" i="3" a="1"/>
  <c r="P1342" i="3" s="1"/>
  <c r="P584" i="3" a="1"/>
  <c r="P584" i="3" s="1"/>
  <c r="P658" i="3" a="1"/>
  <c r="P658" i="3" s="1"/>
  <c r="P697" i="3" a="1"/>
  <c r="P697" i="3" s="1"/>
  <c r="P1503" i="3" a="1"/>
  <c r="P1503" i="3" s="1"/>
  <c r="P575" i="3" a="1"/>
  <c r="P575" i="3" s="1"/>
  <c r="P681" i="3" a="1"/>
  <c r="P681" i="3" s="1"/>
  <c r="P1172" i="3" a="1"/>
  <c r="P1172" i="3" s="1"/>
  <c r="P851" i="3" a="1"/>
  <c r="P851" i="3" s="1"/>
  <c r="P978" i="3" a="1"/>
  <c r="P978" i="3" s="1"/>
  <c r="P1426" i="3" a="1"/>
  <c r="P1426" i="3" s="1"/>
  <c r="P830" i="3" a="1"/>
  <c r="P830" i="3" s="1"/>
  <c r="P695" i="3" a="1"/>
  <c r="P695" i="3" s="1"/>
  <c r="P1037" i="3" a="1"/>
  <c r="P1037" i="3" s="1"/>
  <c r="P577" i="3" a="1"/>
  <c r="P577" i="3" s="1"/>
  <c r="P693" i="3" a="1"/>
  <c r="P693" i="3" s="1"/>
  <c r="P576" i="3" a="1"/>
  <c r="P576" i="3" s="1"/>
  <c r="P557" i="3" a="1"/>
  <c r="P557" i="3" s="1"/>
  <c r="P936" i="3" a="1"/>
  <c r="P936" i="3" s="1"/>
  <c r="P1021" i="3" a="1"/>
  <c r="P1021" i="3" s="1"/>
  <c r="P601" i="3" a="1"/>
  <c r="P601" i="3" s="1"/>
  <c r="P563" i="3" a="1"/>
  <c r="P563" i="3" s="1"/>
  <c r="P564" i="3" a="1"/>
  <c r="P564" i="3" s="1"/>
  <c r="P555" i="3" a="1"/>
  <c r="P555" i="3" s="1"/>
  <c r="P596" i="3" a="1"/>
  <c r="P596" i="3" s="1"/>
  <c r="P587" i="3" a="1"/>
  <c r="P587" i="3" s="1"/>
  <c r="P600" i="3" a="1"/>
  <c r="P600" i="3" s="1"/>
  <c r="P590" i="3" a="1"/>
  <c r="P590" i="3" s="1"/>
  <c r="P565" i="3" a="1"/>
  <c r="P565" i="3" s="1"/>
  <c r="P1071" i="3" a="1"/>
  <c r="P1071" i="3" s="1"/>
  <c r="P909" i="3" a="1"/>
  <c r="P909" i="3" s="1"/>
  <c r="P1371" i="3" a="1"/>
  <c r="P1371" i="3" s="1"/>
  <c r="P573" i="3" a="1"/>
  <c r="P573" i="3" s="1"/>
  <c r="P598" i="3" a="1"/>
  <c r="P598" i="3" s="1"/>
  <c r="P603" i="3" a="1"/>
  <c r="P603" i="3" s="1"/>
  <c r="P599" i="3" a="1"/>
  <c r="P599" i="3" s="1"/>
  <c r="P605" i="3" a="1"/>
  <c r="P605" i="3" s="1"/>
  <c r="P571" i="3" a="1"/>
  <c r="P571" i="3" s="1"/>
  <c r="P754" i="3" a="1"/>
  <c r="P754" i="3" s="1"/>
  <c r="P780" i="3" a="1"/>
  <c r="P780" i="3" s="1"/>
  <c r="P579" i="3" a="1"/>
  <c r="P579" i="3" s="1"/>
  <c r="P581" i="3" a="1"/>
  <c r="P581" i="3" s="1"/>
  <c r="P591" i="3" a="1"/>
  <c r="P591" i="3" s="1"/>
  <c r="P595" i="3" a="1"/>
  <c r="P595" i="3" s="1"/>
  <c r="P829" i="3" a="1"/>
  <c r="P829" i="3" s="1"/>
  <c r="P554" i="3" a="1"/>
  <c r="P554" i="3" s="1"/>
  <c r="P716" i="3" a="1"/>
  <c r="P716" i="3" s="1"/>
  <c r="P803" i="3" a="1"/>
  <c r="P803" i="3" s="1"/>
  <c r="P1279" i="3" a="1"/>
  <c r="P1279" i="3" s="1"/>
  <c r="P597" i="3" a="1"/>
  <c r="P597" i="3" s="1"/>
  <c r="P593" i="3" a="1"/>
  <c r="P593" i="3" s="1"/>
  <c r="P982" i="3" a="1"/>
  <c r="P982" i="3" s="1"/>
  <c r="P583" i="3" a="1"/>
  <c r="P583" i="3" s="1"/>
  <c r="P594" i="3" a="1"/>
  <c r="P594" i="3" s="1"/>
  <c r="P585" i="3" a="1"/>
  <c r="P585" i="3" s="1"/>
  <c r="P1259" i="3" a="1"/>
  <c r="P1259" i="3" s="1"/>
  <c r="P580" i="3" a="1"/>
  <c r="P580" i="3" s="1"/>
  <c r="P778" i="3" a="1"/>
  <c r="P778" i="3" s="1"/>
  <c r="P606" i="3" a="1"/>
  <c r="P606" i="3" s="1"/>
  <c r="P553" i="3" a="1"/>
  <c r="P553" i="3" s="1"/>
  <c r="P1048" i="3" a="1"/>
  <c r="P1048" i="3" s="1"/>
  <c r="P1280" i="3" a="1"/>
  <c r="P1280" i="3" s="1"/>
  <c r="P869" i="3" a="1"/>
  <c r="P869" i="3" s="1"/>
  <c r="P682" i="3" a="1"/>
  <c r="P682" i="3" s="1"/>
  <c r="P784" i="3" a="1"/>
  <c r="P784" i="3" s="1"/>
  <c r="P1217" i="3" a="1"/>
  <c r="P1217" i="3" s="1"/>
  <c r="P653" i="3" a="1"/>
  <c r="P653" i="3" s="1"/>
  <c r="P660" i="3" a="1"/>
  <c r="P660" i="3" s="1"/>
  <c r="P613" i="3" a="1"/>
  <c r="P613" i="3" s="1"/>
  <c r="P1210" i="3" a="1"/>
  <c r="P1210" i="3" s="1"/>
  <c r="P675" i="3" a="1"/>
  <c r="P675" i="3" s="1"/>
  <c r="P821" i="3" a="1"/>
  <c r="P821" i="3" s="1"/>
  <c r="P630" i="3" a="1"/>
  <c r="P630" i="3" s="1"/>
  <c r="P669" i="3" a="1"/>
  <c r="P669" i="3" s="1"/>
  <c r="P895" i="3" a="1"/>
  <c r="P895" i="3" s="1"/>
  <c r="P967" i="3" a="1"/>
  <c r="P967" i="3" s="1"/>
  <c r="P881" i="3" a="1"/>
  <c r="P881" i="3" s="1"/>
  <c r="P639" i="3" a="1"/>
  <c r="P639" i="3" s="1"/>
  <c r="P618" i="3" a="1"/>
  <c r="P618" i="3" s="1"/>
  <c r="P650" i="3" a="1"/>
  <c r="P650" i="3" s="1"/>
  <c r="P1119" i="3" a="1"/>
  <c r="P1119" i="3" s="1"/>
  <c r="P1517" i="3" a="1"/>
  <c r="P1517" i="3" s="1"/>
  <c r="P662" i="3" a="1"/>
  <c r="P662" i="3" s="1"/>
  <c r="P645" i="3" a="1"/>
  <c r="P645" i="3" s="1"/>
  <c r="P684" i="3" a="1"/>
  <c r="P684" i="3" s="1"/>
  <c r="P1207" i="3" a="1"/>
  <c r="P1207" i="3" s="1"/>
  <c r="P1288" i="3" a="1"/>
  <c r="P1288" i="3" s="1"/>
  <c r="P674" i="3" a="1"/>
  <c r="P674" i="3" s="1"/>
  <c r="P628" i="3" a="1"/>
  <c r="P628" i="3" s="1"/>
  <c r="P665" i="3" a="1"/>
  <c r="P665" i="3" s="1"/>
  <c r="P714" i="3" a="1"/>
  <c r="P714" i="3" s="1"/>
  <c r="P661" i="3" a="1"/>
  <c r="P661" i="3" s="1"/>
  <c r="P648" i="3" a="1"/>
  <c r="P648" i="3" s="1"/>
  <c r="P634" i="3" a="1"/>
  <c r="P634" i="3" s="1"/>
  <c r="P659" i="3" a="1"/>
  <c r="P659" i="3" s="1"/>
  <c r="P671" i="3" a="1"/>
  <c r="P671" i="3" s="1"/>
  <c r="P631" i="3" a="1"/>
  <c r="P631" i="3" s="1"/>
  <c r="P637" i="3" a="1"/>
  <c r="P637" i="3" s="1"/>
  <c r="P657" i="3" a="1"/>
  <c r="P657" i="3" s="1"/>
  <c r="P663" i="3" a="1"/>
  <c r="P663" i="3" s="1"/>
  <c r="P666" i="3" a="1"/>
  <c r="P666" i="3" s="1"/>
  <c r="P668" i="3" a="1"/>
  <c r="P668" i="3" s="1"/>
  <c r="P1046" i="3" a="1"/>
  <c r="P1046" i="3" s="1"/>
  <c r="P652" i="3" a="1"/>
  <c r="P652" i="3" s="1"/>
  <c r="P627" i="3" a="1"/>
  <c r="P627" i="3" s="1"/>
  <c r="P644" i="3" a="1"/>
  <c r="P644" i="3" s="1"/>
  <c r="P1002" i="3" a="1"/>
  <c r="P1002" i="3" s="1"/>
  <c r="P930" i="3" a="1"/>
  <c r="P930" i="3" s="1"/>
  <c r="P672" i="3" a="1"/>
  <c r="P672" i="3" s="1"/>
  <c r="P655" i="3" a="1"/>
  <c r="P655" i="3" s="1"/>
  <c r="P615" i="3" a="1"/>
  <c r="P615" i="3" s="1"/>
  <c r="P853" i="3" a="1"/>
  <c r="P853" i="3" s="1"/>
  <c r="P651" i="3" a="1"/>
  <c r="P651" i="3" s="1"/>
  <c r="P636" i="3" a="1"/>
  <c r="P636" i="3" s="1"/>
  <c r="P824" i="3" a="1"/>
  <c r="P824" i="3" s="1"/>
  <c r="P638" i="3" a="1"/>
  <c r="P638" i="3" s="1"/>
  <c r="P626" i="3" a="1"/>
  <c r="P626" i="3" s="1"/>
  <c r="P854" i="3" a="1"/>
  <c r="P854" i="3" s="1"/>
  <c r="P673" i="3" a="1"/>
  <c r="P673" i="3" s="1"/>
  <c r="P808" i="3" a="1"/>
  <c r="P808" i="3" s="1"/>
  <c r="P1376" i="3" a="1"/>
  <c r="P1376" i="3" s="1"/>
  <c r="P743" i="3" a="1"/>
  <c r="P743" i="3" s="1"/>
  <c r="P1093" i="3" a="1"/>
  <c r="P1093" i="3" s="1"/>
  <c r="P1303" i="3" a="1"/>
  <c r="P1303" i="3" s="1"/>
  <c r="P691" i="3" a="1"/>
  <c r="P691" i="3" s="1"/>
  <c r="P700" i="3" a="1"/>
  <c r="P700" i="3" s="1"/>
  <c r="P740" i="3" a="1"/>
  <c r="P740" i="3" s="1"/>
  <c r="P702" i="3" a="1"/>
  <c r="P702" i="3" s="1"/>
  <c r="P823" i="3" a="1"/>
  <c r="P823" i="3" s="1"/>
  <c r="P844" i="3" a="1"/>
  <c r="P844" i="3" s="1"/>
  <c r="P728" i="3" a="1"/>
  <c r="P728" i="3" s="1"/>
  <c r="P1024" i="3" a="1"/>
  <c r="P1024" i="3" s="1"/>
  <c r="P722" i="3" a="1"/>
  <c r="P722" i="3" s="1"/>
  <c r="P737" i="3" a="1"/>
  <c r="P737" i="3" s="1"/>
  <c r="P903" i="3" a="1"/>
  <c r="P903" i="3" s="1"/>
  <c r="P744" i="3" a="1"/>
  <c r="P744" i="3" s="1"/>
  <c r="P729" i="3" a="1"/>
  <c r="P729" i="3" s="1"/>
  <c r="P717" i="3" a="1"/>
  <c r="P717" i="3" s="1"/>
  <c r="P1320" i="3" a="1"/>
  <c r="P1320" i="3" s="1"/>
  <c r="P815" i="3" a="1"/>
  <c r="P815" i="3" s="1"/>
  <c r="P812" i="3" a="1"/>
  <c r="P812" i="3" s="1"/>
  <c r="P738" i="3" a="1"/>
  <c r="P738" i="3" s="1"/>
  <c r="P1065" i="3" a="1"/>
  <c r="P1065" i="3" s="1"/>
  <c r="P736" i="3" a="1"/>
  <c r="P736" i="3" s="1"/>
  <c r="P707" i="3" a="1"/>
  <c r="P707" i="3" s="1"/>
  <c r="P741" i="3" a="1"/>
  <c r="P741" i="3" s="1"/>
  <c r="P1150" i="3" a="1"/>
  <c r="P1150" i="3" s="1"/>
  <c r="P755" i="3" a="1"/>
  <c r="P755" i="3" s="1"/>
  <c r="P734" i="3" a="1"/>
  <c r="P734" i="3" s="1"/>
  <c r="P731" i="3" a="1"/>
  <c r="P731" i="3" s="1"/>
  <c r="P718" i="3" a="1"/>
  <c r="P718" i="3" s="1"/>
  <c r="P727" i="3" a="1"/>
  <c r="P727" i="3" s="1"/>
  <c r="P692" i="3" a="1"/>
  <c r="P692" i="3" s="1"/>
  <c r="P715" i="3" a="1"/>
  <c r="P715" i="3" s="1"/>
  <c r="P709" i="3" a="1"/>
  <c r="P709" i="3" s="1"/>
  <c r="P724" i="3" a="1"/>
  <c r="P724" i="3" s="1"/>
  <c r="P739" i="3" a="1"/>
  <c r="P739" i="3" s="1"/>
  <c r="P688" i="3" a="1"/>
  <c r="P688" i="3" s="1"/>
  <c r="P1132" i="3" a="1"/>
  <c r="P1132" i="3" s="1"/>
  <c r="P1205" i="3" a="1"/>
  <c r="P1205" i="3" s="1"/>
  <c r="P711" i="3" a="1"/>
  <c r="P711" i="3" s="1"/>
  <c r="P735" i="3" a="1"/>
  <c r="P735" i="3" s="1"/>
  <c r="P723" i="3" a="1"/>
  <c r="P723" i="3" s="1"/>
  <c r="P901" i="3" a="1"/>
  <c r="P901" i="3" s="1"/>
  <c r="P852" i="3" a="1"/>
  <c r="P852" i="3" s="1"/>
  <c r="P726" i="3" a="1"/>
  <c r="P726" i="3" s="1"/>
  <c r="P742" i="3" a="1"/>
  <c r="P742" i="3" s="1"/>
  <c r="P687" i="3" a="1"/>
  <c r="P687" i="3" s="1"/>
  <c r="P733" i="3" a="1"/>
  <c r="P733" i="3" s="1"/>
  <c r="P704" i="3" a="1"/>
  <c r="P704" i="3" s="1"/>
  <c r="P720" i="3" a="1"/>
  <c r="P720" i="3" s="1"/>
  <c r="P690" i="3" a="1"/>
  <c r="P690" i="3" s="1"/>
  <c r="P686" i="3" a="1"/>
  <c r="P686" i="3" s="1"/>
  <c r="P810" i="3" a="1"/>
  <c r="P810" i="3" s="1"/>
  <c r="P1381" i="3" a="1"/>
  <c r="P1381" i="3" s="1"/>
  <c r="P783" i="3" a="1"/>
  <c r="P783" i="3" s="1"/>
  <c r="P1053" i="3" a="1"/>
  <c r="P1053" i="3" s="1"/>
  <c r="P775" i="3" a="1"/>
  <c r="P775" i="3" s="1"/>
  <c r="P913" i="3" a="1"/>
  <c r="P913" i="3" s="1"/>
  <c r="P807" i="3" a="1"/>
  <c r="P807" i="3" s="1"/>
  <c r="P806" i="3" a="1"/>
  <c r="P806" i="3" s="1"/>
  <c r="P819" i="3" a="1"/>
  <c r="P819" i="3" s="1"/>
  <c r="P774" i="3" a="1"/>
  <c r="P774" i="3" s="1"/>
  <c r="P793" i="3" a="1"/>
  <c r="P793" i="3" s="1"/>
  <c r="P1078" i="3" a="1"/>
  <c r="P1078" i="3" s="1"/>
  <c r="P870" i="3" a="1"/>
  <c r="P870" i="3" s="1"/>
  <c r="P1020" i="3" a="1"/>
  <c r="P1020" i="3" s="1"/>
  <c r="P788" i="3" a="1"/>
  <c r="P788" i="3" s="1"/>
  <c r="P1117" i="3" a="1"/>
  <c r="P1117" i="3" s="1"/>
  <c r="P1170" i="3" a="1"/>
  <c r="P1170" i="3" s="1"/>
  <c r="P817" i="3" a="1"/>
  <c r="P817" i="3" s="1"/>
  <c r="P1141" i="3" a="1"/>
  <c r="P1141" i="3" s="1"/>
  <c r="P771" i="3" a="1"/>
  <c r="P771" i="3" s="1"/>
  <c r="P792" i="3" a="1"/>
  <c r="P792" i="3" s="1"/>
  <c r="P818" i="3" a="1"/>
  <c r="P818" i="3" s="1"/>
  <c r="P799" i="3" a="1"/>
  <c r="P799" i="3" s="1"/>
  <c r="P770" i="3" a="1"/>
  <c r="P770" i="3" s="1"/>
  <c r="P1323" i="3" a="1"/>
  <c r="P1323" i="3" s="1"/>
  <c r="P1042" i="3" a="1"/>
  <c r="P1042" i="3" s="1"/>
  <c r="P816" i="3" a="1"/>
  <c r="P816" i="3" s="1"/>
  <c r="P800" i="3" a="1"/>
  <c r="P800" i="3" s="1"/>
  <c r="P1219" i="3" a="1"/>
  <c r="P1219" i="3" s="1"/>
  <c r="P796" i="3" a="1"/>
  <c r="P796" i="3" s="1"/>
  <c r="P809" i="3" a="1"/>
  <c r="P809" i="3" s="1"/>
  <c r="P786" i="3" a="1"/>
  <c r="P786" i="3" s="1"/>
  <c r="P801" i="3" a="1"/>
  <c r="P801" i="3" s="1"/>
  <c r="P756" i="3" a="1"/>
  <c r="P756" i="3" s="1"/>
  <c r="P1138" i="3" a="1"/>
  <c r="P1138" i="3" s="1"/>
  <c r="P802" i="3" a="1"/>
  <c r="P802" i="3" s="1"/>
  <c r="P811" i="3" a="1"/>
  <c r="P811" i="3" s="1"/>
  <c r="P905" i="3" a="1"/>
  <c r="P905" i="3" s="1"/>
  <c r="P798" i="3" a="1"/>
  <c r="P798" i="3" s="1"/>
  <c r="P785" i="3" a="1"/>
  <c r="P785" i="3" s="1"/>
  <c r="P813" i="3" a="1"/>
  <c r="P813" i="3" s="1"/>
  <c r="P772" i="3" a="1"/>
  <c r="P772" i="3" s="1"/>
  <c r="P773" i="3" a="1"/>
  <c r="P773" i="3" s="1"/>
  <c r="P795" i="3" a="1"/>
  <c r="P795" i="3" s="1"/>
  <c r="P794" i="3" a="1"/>
  <c r="P794" i="3" s="1"/>
  <c r="P891" i="3" a="1"/>
  <c r="P891" i="3" s="1"/>
  <c r="P805" i="3" a="1"/>
  <c r="P805" i="3" s="1"/>
  <c r="P820" i="3" a="1"/>
  <c r="P820" i="3" s="1"/>
  <c r="P797" i="3" a="1"/>
  <c r="P797" i="3" s="1"/>
  <c r="P1156" i="3" a="1"/>
  <c r="P1156" i="3" s="1"/>
  <c r="P887" i="3" a="1"/>
  <c r="P887" i="3" s="1"/>
  <c r="P781" i="3" a="1"/>
  <c r="P781" i="3" s="1"/>
  <c r="P814" i="3" a="1"/>
  <c r="P814" i="3" s="1"/>
  <c r="P768" i="3" a="1"/>
  <c r="P768" i="3" s="1"/>
  <c r="P763" i="3" a="1"/>
  <c r="P763" i="3" s="1"/>
  <c r="P1016" i="3" a="1"/>
  <c r="P1016" i="3" s="1"/>
  <c r="P760" i="3" a="1"/>
  <c r="P760" i="3" s="1"/>
  <c r="P1017" i="3" a="1"/>
  <c r="P1017" i="3" s="1"/>
  <c r="P766" i="3" a="1"/>
  <c r="P766" i="3" s="1"/>
  <c r="P932" i="3" a="1"/>
  <c r="P932" i="3" s="1"/>
  <c r="P757" i="3" a="1"/>
  <c r="P757" i="3" s="1"/>
  <c r="P776" i="3" a="1"/>
  <c r="P776" i="3" s="1"/>
  <c r="P804" i="3" a="1"/>
  <c r="P804" i="3" s="1"/>
  <c r="P882" i="3" a="1"/>
  <c r="P882" i="3" s="1"/>
  <c r="P889" i="3" a="1"/>
  <c r="P889" i="3" s="1"/>
  <c r="P1356" i="3" a="1"/>
  <c r="P1356" i="3" s="1"/>
  <c r="P1285" i="3" a="1"/>
  <c r="P1285" i="3" s="1"/>
  <c r="P1144" i="3" a="1"/>
  <c r="P1144" i="3" s="1"/>
  <c r="P1305" i="3" a="1"/>
  <c r="P1305" i="3" s="1"/>
  <c r="P840" i="3" a="1"/>
  <c r="P840" i="3" s="1"/>
  <c r="P878" i="3" a="1"/>
  <c r="P878" i="3" s="1"/>
  <c r="P1307" i="3" a="1"/>
  <c r="P1307" i="3" s="1"/>
  <c r="P885" i="3" a="1"/>
  <c r="P885" i="3" s="1"/>
  <c r="P1246" i="3" a="1"/>
  <c r="P1246" i="3" s="1"/>
  <c r="P964" i="3" a="1"/>
  <c r="P964" i="3" s="1"/>
  <c r="P897" i="3" a="1"/>
  <c r="P897" i="3" s="1"/>
  <c r="P1396" i="3" a="1"/>
  <c r="P1396" i="3" s="1"/>
  <c r="P1059" i="3" a="1"/>
  <c r="P1059" i="3" s="1"/>
  <c r="P839" i="3" a="1"/>
  <c r="P839" i="3" s="1"/>
  <c r="P1148" i="3" a="1"/>
  <c r="P1148" i="3" s="1"/>
  <c r="P1094" i="3" a="1"/>
  <c r="P1094" i="3" s="1"/>
  <c r="P860" i="3" a="1"/>
  <c r="P860" i="3" s="1"/>
  <c r="P857" i="3" a="1"/>
  <c r="P857" i="3" s="1"/>
  <c r="P836" i="3" a="1"/>
  <c r="P836" i="3" s="1"/>
  <c r="P867" i="3" a="1"/>
  <c r="P867" i="3" s="1"/>
  <c r="P1173" i="3" a="1"/>
  <c r="P1173" i="3" s="1"/>
  <c r="P872" i="3" a="1"/>
  <c r="P872" i="3" s="1"/>
  <c r="P884" i="3" a="1"/>
  <c r="P884" i="3" s="1"/>
  <c r="P868" i="3" a="1"/>
  <c r="P868" i="3" s="1"/>
  <c r="P879" i="3" a="1"/>
  <c r="P879" i="3" s="1"/>
  <c r="P966" i="3" a="1"/>
  <c r="P966" i="3" s="1"/>
  <c r="P1143" i="3" a="1"/>
  <c r="P1143" i="3" s="1"/>
  <c r="P865" i="3" a="1"/>
  <c r="P865" i="3" s="1"/>
  <c r="P1214" i="3" a="1"/>
  <c r="P1214" i="3" s="1"/>
  <c r="P890" i="3" a="1"/>
  <c r="P890" i="3" s="1"/>
  <c r="P873" i="3" a="1"/>
  <c r="P873" i="3" s="1"/>
  <c r="P888" i="3" a="1"/>
  <c r="P888" i="3" s="1"/>
  <c r="P919" i="3" a="1"/>
  <c r="P919" i="3" s="1"/>
  <c r="P871" i="3" a="1"/>
  <c r="P871" i="3" s="1"/>
  <c r="P1023" i="3" a="1"/>
  <c r="P1023" i="3" s="1"/>
  <c r="P908" i="3" a="1"/>
  <c r="P908" i="3" s="1"/>
  <c r="P864" i="3" a="1"/>
  <c r="P864" i="3" s="1"/>
  <c r="P886" i="3" a="1"/>
  <c r="P886" i="3" s="1"/>
  <c r="P856" i="3" a="1"/>
  <c r="P856" i="3" s="1"/>
  <c r="P883" i="3" a="1"/>
  <c r="P883" i="3" s="1"/>
  <c r="P859" i="3" a="1"/>
  <c r="P859" i="3" s="1"/>
  <c r="P846" i="3" a="1"/>
  <c r="P846" i="3" s="1"/>
  <c r="P1092" i="3" a="1"/>
  <c r="P1092" i="3" s="1"/>
  <c r="P866" i="3" a="1"/>
  <c r="P866" i="3" s="1"/>
  <c r="P863" i="3" a="1"/>
  <c r="P863" i="3" s="1"/>
  <c r="P843" i="3" a="1"/>
  <c r="P843" i="3" s="1"/>
  <c r="P832" i="3" a="1"/>
  <c r="P832" i="3" s="1"/>
  <c r="P845" i="3" a="1"/>
  <c r="P845" i="3" s="1"/>
  <c r="P841" i="3" a="1"/>
  <c r="P841" i="3" s="1"/>
  <c r="P858" i="3" a="1"/>
  <c r="P858" i="3" s="1"/>
  <c r="P957" i="3" a="1"/>
  <c r="P957" i="3" s="1"/>
  <c r="P1033" i="3" a="1"/>
  <c r="P1033" i="3" s="1"/>
  <c r="P928" i="3" a="1"/>
  <c r="P928" i="3" s="1"/>
  <c r="P1019" i="3" a="1"/>
  <c r="P1019" i="3" s="1"/>
  <c r="P1005" i="3" a="1"/>
  <c r="P1005" i="3" s="1"/>
  <c r="P942" i="3" a="1"/>
  <c r="P942" i="3" s="1"/>
  <c r="P926" i="3" a="1"/>
  <c r="P926" i="3" s="1"/>
  <c r="P1283" i="3" a="1"/>
  <c r="P1283" i="3" s="1"/>
  <c r="P950" i="3" a="1"/>
  <c r="P950" i="3" s="1"/>
  <c r="P1097" i="3" a="1"/>
  <c r="P1097" i="3" s="1"/>
  <c r="P958" i="3" a="1"/>
  <c r="P958" i="3" s="1"/>
  <c r="P952" i="3" a="1"/>
  <c r="P952" i="3" s="1"/>
  <c r="P1409" i="3" a="1"/>
  <c r="P1409" i="3" s="1"/>
  <c r="P949" i="3" a="1"/>
  <c r="P949" i="3" s="1"/>
  <c r="P925" i="3" a="1"/>
  <c r="P925" i="3" s="1"/>
  <c r="P1361" i="3" a="1"/>
  <c r="P1361" i="3" s="1"/>
  <c r="P951" i="3" a="1"/>
  <c r="P951" i="3" s="1"/>
  <c r="P937" i="3" a="1"/>
  <c r="P937" i="3" s="1"/>
  <c r="P911" i="3" a="1"/>
  <c r="P911" i="3" s="1"/>
  <c r="P940" i="3" a="1"/>
  <c r="P940" i="3" s="1"/>
  <c r="P941" i="3" a="1"/>
  <c r="P941" i="3" s="1"/>
  <c r="P923" i="3" a="1"/>
  <c r="P923" i="3" s="1"/>
  <c r="P944" i="3" a="1"/>
  <c r="P944" i="3" s="1"/>
  <c r="P922" i="3" a="1"/>
  <c r="P922" i="3" s="1"/>
  <c r="P955" i="3" a="1"/>
  <c r="P955" i="3" s="1"/>
  <c r="P956" i="3" a="1"/>
  <c r="P956" i="3" s="1"/>
  <c r="P929" i="3" a="1"/>
  <c r="P929" i="3" s="1"/>
  <c r="P933" i="3" a="1"/>
  <c r="P933" i="3" s="1"/>
  <c r="P1394" i="3" a="1"/>
  <c r="P1394" i="3" s="1"/>
  <c r="P1382" i="3" a="1"/>
  <c r="P1382" i="3" s="1"/>
  <c r="P938" i="3" a="1"/>
  <c r="P938" i="3" s="1"/>
  <c r="P953" i="3" a="1"/>
  <c r="P953" i="3" s="1"/>
  <c r="P914" i="3" a="1"/>
  <c r="P914" i="3" s="1"/>
  <c r="P924" i="3" a="1"/>
  <c r="P924" i="3" s="1"/>
  <c r="P1081" i="3" a="1"/>
  <c r="P1081" i="3" s="1"/>
  <c r="P948" i="3" a="1"/>
  <c r="P948" i="3" s="1"/>
  <c r="P1099" i="3" a="1"/>
  <c r="P1099" i="3" s="1"/>
  <c r="P1052" i="3" a="1"/>
  <c r="P1052" i="3" s="1"/>
  <c r="P1164" i="3" a="1"/>
  <c r="P1164" i="3" s="1"/>
  <c r="P1100" i="3" a="1"/>
  <c r="P1100" i="3" s="1"/>
  <c r="P920" i="3" a="1"/>
  <c r="P920" i="3" s="1"/>
  <c r="P946" i="3" a="1"/>
  <c r="P946" i="3" s="1"/>
  <c r="P934" i="3" a="1"/>
  <c r="P934" i="3" s="1"/>
  <c r="P943" i="3" a="1"/>
  <c r="P943" i="3" s="1"/>
  <c r="P915" i="3" a="1"/>
  <c r="P915" i="3" s="1"/>
  <c r="P947" i="3" a="1"/>
  <c r="P947" i="3" s="1"/>
  <c r="P1339" i="3" a="1"/>
  <c r="P1339" i="3" s="1"/>
  <c r="P927" i="3" a="1"/>
  <c r="P927" i="3" s="1"/>
  <c r="P939" i="3" a="1"/>
  <c r="P939" i="3" s="1"/>
  <c r="P916" i="3" a="1"/>
  <c r="P916" i="3" s="1"/>
  <c r="P912" i="3" a="1"/>
  <c r="P912" i="3" s="1"/>
  <c r="P1656" i="3" a="1"/>
  <c r="P1656" i="3" s="1"/>
  <c r="P995" i="3" a="1"/>
  <c r="P995" i="3" s="1"/>
  <c r="P1167" i="3" a="1"/>
  <c r="P1167" i="3" s="1"/>
  <c r="P1354" i="3" a="1"/>
  <c r="P1354" i="3" s="1"/>
  <c r="P997" i="3" a="1"/>
  <c r="P997" i="3" s="1"/>
  <c r="P990" i="3" a="1"/>
  <c r="P990" i="3" s="1"/>
  <c r="P1405" i="3" a="1"/>
  <c r="P1405" i="3" s="1"/>
  <c r="P1013" i="3" a="1"/>
  <c r="P1013" i="3" s="1"/>
  <c r="P1003" i="3" a="1"/>
  <c r="P1003" i="3" s="1"/>
  <c r="P981" i="3" a="1"/>
  <c r="P981" i="3" s="1"/>
  <c r="P1009" i="3" a="1"/>
  <c r="P1009" i="3" s="1"/>
  <c r="P1004" i="3" a="1"/>
  <c r="P1004" i="3" s="1"/>
  <c r="P996" i="3" a="1"/>
  <c r="P996" i="3" s="1"/>
  <c r="P1270" i="3" a="1"/>
  <c r="P1270" i="3" s="1"/>
  <c r="P970" i="3" a="1"/>
  <c r="P970" i="3" s="1"/>
  <c r="P1273" i="3" a="1"/>
  <c r="P1273" i="3" s="1"/>
  <c r="P989" i="3" a="1"/>
  <c r="P989" i="3" s="1"/>
  <c r="P1010" i="3" a="1"/>
  <c r="P1010" i="3" s="1"/>
  <c r="P1014" i="3" a="1"/>
  <c r="P1014" i="3" s="1"/>
  <c r="P1001" i="3" a="1"/>
  <c r="P1001" i="3" s="1"/>
  <c r="P971" i="3" a="1"/>
  <c r="P971" i="3" s="1"/>
  <c r="P991" i="3" a="1"/>
  <c r="P991" i="3" s="1"/>
  <c r="P1139" i="3" a="1"/>
  <c r="P1139" i="3" s="1"/>
  <c r="P998" i="3" a="1"/>
  <c r="P998" i="3" s="1"/>
  <c r="P1095" i="3" a="1"/>
  <c r="P1095" i="3" s="1"/>
  <c r="P1400" i="3" a="1"/>
  <c r="P1400" i="3" s="1"/>
  <c r="P999" i="3" a="1"/>
  <c r="P999" i="3" s="1"/>
  <c r="P1012" i="3" a="1"/>
  <c r="P1012" i="3" s="1"/>
  <c r="P1145" i="3" a="1"/>
  <c r="P1145" i="3" s="1"/>
  <c r="P972" i="3" a="1"/>
  <c r="P972" i="3" s="1"/>
  <c r="P985" i="3" a="1"/>
  <c r="P985" i="3" s="1"/>
  <c r="P1461" i="3" a="1"/>
  <c r="P1461" i="3" s="1"/>
  <c r="P1007" i="3" a="1"/>
  <c r="P1007" i="3" s="1"/>
  <c r="P1410" i="3" a="1"/>
  <c r="P1410" i="3" s="1"/>
  <c r="P980" i="3" a="1"/>
  <c r="P980" i="3" s="1"/>
  <c r="P1006" i="3" a="1"/>
  <c r="P1006" i="3" s="1"/>
  <c r="P1011" i="3" a="1"/>
  <c r="P1011" i="3" s="1"/>
  <c r="P993" i="3" a="1"/>
  <c r="P993" i="3" s="1"/>
  <c r="P968" i="3" a="1"/>
  <c r="P968" i="3" s="1"/>
  <c r="P969" i="3" a="1"/>
  <c r="P969" i="3" s="1"/>
  <c r="P1008" i="3" a="1"/>
  <c r="P1008" i="3" s="1"/>
  <c r="P988" i="3" a="1"/>
  <c r="P988" i="3" s="1"/>
  <c r="P973" i="3" a="1"/>
  <c r="P973" i="3" s="1"/>
  <c r="P979" i="3" a="1"/>
  <c r="P979" i="3" s="1"/>
  <c r="P1245" i="3" a="1"/>
  <c r="P1245" i="3" s="1"/>
  <c r="P1412" i="3" a="1"/>
  <c r="P1412" i="3" s="1"/>
  <c r="P1090" i="3" a="1"/>
  <c r="P1090" i="3" s="1"/>
  <c r="P1231" i="3" a="1"/>
  <c r="P1231" i="3" s="1"/>
  <c r="P1068" i="3" a="1"/>
  <c r="P1068" i="3" s="1"/>
  <c r="P1084" i="3" a="1"/>
  <c r="P1084" i="3" s="1"/>
  <c r="P1591" i="3" a="1"/>
  <c r="P1591" i="3" s="1"/>
  <c r="P1383" i="3" a="1"/>
  <c r="P1383" i="3" s="1"/>
  <c r="P1386" i="3" a="1"/>
  <c r="P1386" i="3" s="1"/>
  <c r="P1351" i="3" a="1"/>
  <c r="P1351" i="3" s="1"/>
  <c r="P1064" i="3" a="1"/>
  <c r="P1064" i="3" s="1"/>
  <c r="P1085" i="3" a="1"/>
  <c r="P1085" i="3" s="1"/>
  <c r="P1072" i="3" a="1"/>
  <c r="P1072" i="3" s="1"/>
  <c r="P1181" i="3" a="1"/>
  <c r="P1181" i="3" s="1"/>
  <c r="P1079" i="3" a="1"/>
  <c r="P1079" i="3" s="1"/>
  <c r="P1076" i="3" a="1"/>
  <c r="P1076" i="3" s="1"/>
  <c r="P1060" i="3" a="1"/>
  <c r="P1060" i="3" s="1"/>
  <c r="P1038" i="3" a="1"/>
  <c r="P1038" i="3" s="1"/>
  <c r="P1287" i="3" a="1"/>
  <c r="P1287" i="3" s="1"/>
  <c r="P1067" i="3" a="1"/>
  <c r="P1067" i="3" s="1"/>
  <c r="P1086" i="3" a="1"/>
  <c r="P1086" i="3" s="1"/>
  <c r="P1062" i="3" a="1"/>
  <c r="P1062" i="3" s="1"/>
  <c r="P1069" i="3" a="1"/>
  <c r="P1069" i="3" s="1"/>
  <c r="P1035" i="3" a="1"/>
  <c r="P1035" i="3" s="1"/>
  <c r="P1088" i="3" a="1"/>
  <c r="P1088" i="3" s="1"/>
  <c r="P1089" i="3" a="1"/>
  <c r="P1089" i="3" s="1"/>
  <c r="P1039" i="3" a="1"/>
  <c r="P1039" i="3" s="1"/>
  <c r="P1082" i="3" a="1"/>
  <c r="P1082" i="3" s="1"/>
  <c r="P1051" i="3" a="1"/>
  <c r="P1051" i="3" s="1"/>
  <c r="P1206" i="3" a="1"/>
  <c r="P1206" i="3" s="1"/>
  <c r="P1083" i="3" a="1"/>
  <c r="P1083" i="3" s="1"/>
  <c r="P1036" i="3" a="1"/>
  <c r="P1036" i="3" s="1"/>
  <c r="P1087" i="3" a="1"/>
  <c r="P1087" i="3" s="1"/>
  <c r="P1044" i="3" a="1"/>
  <c r="P1044" i="3" s="1"/>
  <c r="P1040" i="3" a="1"/>
  <c r="P1040" i="3" s="1"/>
  <c r="P1031" i="3" a="1"/>
  <c r="P1031" i="3" s="1"/>
  <c r="P1063" i="3" a="1"/>
  <c r="P1063" i="3" s="1"/>
  <c r="P1070" i="3" a="1"/>
  <c r="P1070" i="3" s="1"/>
  <c r="P1080" i="3" a="1"/>
  <c r="P1080" i="3" s="1"/>
  <c r="P1041" i="3" a="1"/>
  <c r="P1041" i="3" s="1"/>
  <c r="P1271" i="3" a="1"/>
  <c r="P1271" i="3" s="1"/>
  <c r="P1073" i="3" a="1"/>
  <c r="P1073" i="3" s="1"/>
  <c r="P1029" i="3" a="1"/>
  <c r="P1029" i="3" s="1"/>
  <c r="P1114" i="3" a="1"/>
  <c r="P1114" i="3" s="1"/>
  <c r="P1074" i="3" a="1"/>
  <c r="P1074" i="3" s="1"/>
  <c r="P1066" i="3" a="1"/>
  <c r="P1066" i="3" s="1"/>
  <c r="P1050" i="3" a="1"/>
  <c r="P1050" i="3" s="1"/>
  <c r="P1057" i="3" a="1"/>
  <c r="P1057" i="3" s="1"/>
  <c r="P1025" i="3" a="1"/>
  <c r="P1025" i="3" s="1"/>
  <c r="P1055" i="3" a="1"/>
  <c r="P1055" i="3" s="1"/>
  <c r="P1061" i="3" a="1"/>
  <c r="P1061" i="3" s="1"/>
  <c r="P1030" i="3" a="1"/>
  <c r="P1030" i="3" s="1"/>
  <c r="P1032" i="3" a="1"/>
  <c r="P1032" i="3" s="1"/>
  <c r="P1058" i="3" a="1"/>
  <c r="P1058" i="3" s="1"/>
  <c r="P1096" i="3" a="1"/>
  <c r="P1096" i="3" s="1"/>
  <c r="P1075" i="3" a="1"/>
  <c r="P1075" i="3" s="1"/>
  <c r="P1045" i="3" a="1"/>
  <c r="P1045" i="3" s="1"/>
  <c r="P1026" i="3" a="1"/>
  <c r="P1026" i="3" s="1"/>
  <c r="P1054" i="3" a="1"/>
  <c r="P1054" i="3" s="1"/>
  <c r="P1028" i="3" a="1"/>
  <c r="P1028" i="3" s="1"/>
  <c r="P1133" i="3" a="1"/>
  <c r="P1133" i="3" s="1"/>
  <c r="P1136" i="3" a="1"/>
  <c r="P1136" i="3" s="1"/>
  <c r="P1146" i="3" a="1"/>
  <c r="P1146" i="3" s="1"/>
  <c r="P1116" i="3" a="1"/>
  <c r="P1116" i="3" s="1"/>
  <c r="P1134" i="3" a="1"/>
  <c r="P1134" i="3" s="1"/>
  <c r="P1157" i="3" a="1"/>
  <c r="P1157" i="3" s="1"/>
  <c r="P1124" i="3" a="1"/>
  <c r="P1124" i="3" s="1"/>
  <c r="P1504" i="3" a="1"/>
  <c r="P1504" i="3" s="1"/>
  <c r="P1112" i="3" a="1"/>
  <c r="P1112" i="3" s="1"/>
  <c r="P1234" i="3" a="1"/>
  <c r="P1234" i="3" s="1"/>
  <c r="P1130" i="3" a="1"/>
  <c r="P1130" i="3" s="1"/>
  <c r="P1137" i="3" a="1"/>
  <c r="P1137" i="3" s="1"/>
  <c r="P1107" i="3" a="1"/>
  <c r="P1107" i="3" s="1"/>
  <c r="P1129" i="3" a="1"/>
  <c r="P1129" i="3" s="1"/>
  <c r="P1135" i="3" a="1"/>
  <c r="P1135" i="3" s="1"/>
  <c r="P1127" i="3" a="1"/>
  <c r="P1127" i="3" s="1"/>
  <c r="P1126" i="3" a="1"/>
  <c r="P1126" i="3" s="1"/>
  <c r="P1115" i="3" a="1"/>
  <c r="P1115" i="3" s="1"/>
  <c r="P1457" i="3" a="1"/>
  <c r="P1457" i="3" s="1"/>
  <c r="P1113" i="3" a="1"/>
  <c r="P1113" i="3" s="1"/>
  <c r="P1122" i="3" a="1"/>
  <c r="P1122" i="3" s="1"/>
  <c r="P1118" i="3" a="1"/>
  <c r="P1118" i="3" s="1"/>
  <c r="P1411" i="3" a="1"/>
  <c r="P1411" i="3" s="1"/>
  <c r="P1105" i="3" a="1"/>
  <c r="P1105" i="3" s="1"/>
  <c r="P1104" i="3" a="1"/>
  <c r="P1104" i="3" s="1"/>
  <c r="P1123" i="3" a="1"/>
  <c r="P1123" i="3" s="1"/>
  <c r="P1131" i="3" a="1"/>
  <c r="P1131" i="3" s="1"/>
  <c r="P1109" i="3" a="1"/>
  <c r="P1109" i="3" s="1"/>
  <c r="P1106" i="3" a="1"/>
  <c r="P1106" i="3" s="1"/>
  <c r="P1102" i="3" a="1"/>
  <c r="P1102" i="3" s="1"/>
  <c r="P1103" i="3" a="1"/>
  <c r="P1103" i="3" s="1"/>
  <c r="P1121" i="3" a="1"/>
  <c r="P1121" i="3" s="1"/>
  <c r="P1343" i="3" a="1"/>
  <c r="P1343" i="3" s="1"/>
  <c r="P1101" i="3" a="1"/>
  <c r="P1101" i="3" s="1"/>
  <c r="P1125" i="3" a="1"/>
  <c r="P1125" i="3" s="1"/>
  <c r="P1368" i="3" a="1"/>
  <c r="P1368" i="3" s="1"/>
  <c r="P1201" i="3" a="1"/>
  <c r="P1201" i="3" s="1"/>
  <c r="P1209" i="3" a="1"/>
  <c r="P1209" i="3" s="1"/>
  <c r="P1290" i="3" a="1"/>
  <c r="P1290" i="3" s="1"/>
  <c r="P1392" i="3" a="1"/>
  <c r="P1392" i="3" s="1"/>
  <c r="P1247" i="3" a="1"/>
  <c r="P1247" i="3" s="1"/>
  <c r="P1190" i="3" a="1"/>
  <c r="P1190" i="3" s="1"/>
  <c r="P1254" i="3" a="1"/>
  <c r="P1254" i="3" s="1"/>
  <c r="P1268" i="3" a="1"/>
  <c r="P1268" i="3" s="1"/>
  <c r="P1177" i="3" a="1"/>
  <c r="P1177" i="3" s="1"/>
  <c r="P1155" i="3" a="1"/>
  <c r="P1155" i="3" s="1"/>
  <c r="P1180" i="3" a="1"/>
  <c r="P1180" i="3" s="1"/>
  <c r="P1375" i="3" a="1"/>
  <c r="P1375" i="3" s="1"/>
  <c r="P1196" i="3" a="1"/>
  <c r="P1196" i="3" s="1"/>
  <c r="P1176" i="3" a="1"/>
  <c r="P1176" i="3" s="1"/>
  <c r="P1198" i="3" a="1"/>
  <c r="P1198" i="3" s="1"/>
  <c r="P1188" i="3" a="1"/>
  <c r="P1188" i="3" s="1"/>
  <c r="P1175" i="3" a="1"/>
  <c r="P1175" i="3" s="1"/>
  <c r="P1174" i="3" a="1"/>
  <c r="P1174" i="3" s="1"/>
  <c r="P1168" i="3" a="1"/>
  <c r="P1168" i="3" s="1"/>
  <c r="P1183" i="3" a="1"/>
  <c r="P1183" i="3" s="1"/>
  <c r="P1455" i="3" a="1"/>
  <c r="P1455" i="3" s="1"/>
  <c r="P1185" i="3" a="1"/>
  <c r="P1185" i="3" s="1"/>
  <c r="P1204" i="3" a="1"/>
  <c r="P1204" i="3" s="1"/>
  <c r="P1200" i="3" a="1"/>
  <c r="P1200" i="3" s="1"/>
  <c r="P1182" i="3" a="1"/>
  <c r="P1182" i="3" s="1"/>
  <c r="P1233" i="3" a="1"/>
  <c r="P1233" i="3" s="1"/>
  <c r="P1153" i="3" a="1"/>
  <c r="P1153" i="3" s="1"/>
  <c r="P1199" i="3" a="1"/>
  <c r="P1199" i="3" s="1"/>
  <c r="P1202" i="3" a="1"/>
  <c r="P1202" i="3" s="1"/>
  <c r="P1203" i="3" a="1"/>
  <c r="P1203" i="3" s="1"/>
  <c r="P1211" i="3" a="1"/>
  <c r="P1211" i="3" s="1"/>
  <c r="P1171" i="3" a="1"/>
  <c r="P1171" i="3" s="1"/>
  <c r="P1191" i="3" a="1"/>
  <c r="P1191" i="3" s="1"/>
  <c r="P1166" i="3" a="1"/>
  <c r="P1166" i="3" s="1"/>
  <c r="P1186" i="3" a="1"/>
  <c r="P1186" i="3" s="1"/>
  <c r="P1414" i="3" a="1"/>
  <c r="P1414" i="3" s="1"/>
  <c r="P1189" i="3" a="1"/>
  <c r="P1189" i="3" s="1"/>
  <c r="P1161" i="3" a="1"/>
  <c r="P1161" i="3" s="1"/>
  <c r="P1154" i="3" a="1"/>
  <c r="P1154" i="3" s="1"/>
  <c r="P1193" i="3" a="1"/>
  <c r="P1193" i="3" s="1"/>
  <c r="P1178" i="3" a="1"/>
  <c r="P1178" i="3" s="1"/>
  <c r="P1165" i="3" a="1"/>
  <c r="P1165" i="3" s="1"/>
  <c r="P1163" i="3" a="1"/>
  <c r="P1163" i="3" s="1"/>
  <c r="P1160" i="3" a="1"/>
  <c r="P1160" i="3" s="1"/>
  <c r="P1169" i="3" a="1"/>
  <c r="P1169" i="3" s="1"/>
  <c r="P1336" i="3" a="1"/>
  <c r="P1336" i="3" s="1"/>
  <c r="P1194" i="3" a="1"/>
  <c r="P1194" i="3" s="1"/>
  <c r="P1151" i="3" a="1"/>
  <c r="P1151" i="3" s="1"/>
  <c r="P1162" i="3" a="1"/>
  <c r="P1162" i="3" s="1"/>
  <c r="P1192" i="3" a="1"/>
  <c r="P1192" i="3" s="1"/>
  <c r="P1540" i="3" a="1"/>
  <c r="P1540" i="3" s="1"/>
  <c r="P1187" i="3" a="1"/>
  <c r="P1187" i="3" s="1"/>
  <c r="P1184" i="3" a="1"/>
  <c r="P1184" i="3" s="1"/>
  <c r="P1289" i="3" a="1"/>
  <c r="P1289" i="3" s="1"/>
  <c r="P1152" i="3" a="1"/>
  <c r="P1152" i="3" s="1"/>
  <c r="P1311" i="3" a="1"/>
  <c r="P1311" i="3" s="1"/>
  <c r="P1340" i="3" a="1"/>
  <c r="P1340" i="3" s="1"/>
  <c r="P1477" i="3" a="1"/>
  <c r="P1477" i="3" s="1"/>
  <c r="P1478" i="3" a="1"/>
  <c r="P1478" i="3" s="1"/>
  <c r="P1434" i="3" a="1"/>
  <c r="P1434" i="3" s="1"/>
  <c r="P1229" i="3" a="1"/>
  <c r="P1229" i="3" s="1"/>
  <c r="P1338" i="3" a="1"/>
  <c r="P1338" i="3" s="1"/>
  <c r="P1218" i="3" a="1"/>
  <c r="P1218" i="3" s="1"/>
  <c r="P1244" i="3" a="1"/>
  <c r="P1244" i="3" s="1"/>
  <c r="P1235" i="3" a="1"/>
  <c r="P1235" i="3" s="1"/>
  <c r="P1239" i="3" a="1"/>
  <c r="P1239" i="3" s="1"/>
  <c r="P1282" i="3" a="1"/>
  <c r="P1282" i="3" s="1"/>
  <c r="P1413" i="3" a="1"/>
  <c r="P1413" i="3" s="1"/>
  <c r="P1258" i="3" a="1"/>
  <c r="P1258" i="3" s="1"/>
  <c r="P1238" i="3" a="1"/>
  <c r="P1238" i="3" s="1"/>
  <c r="P1224" i="3" a="1"/>
  <c r="P1224" i="3" s="1"/>
  <c r="P1236" i="3" a="1"/>
  <c r="P1236" i="3" s="1"/>
  <c r="P1216" i="3" a="1"/>
  <c r="P1216" i="3" s="1"/>
  <c r="P1221" i="3" a="1"/>
  <c r="P1221" i="3" s="1"/>
  <c r="P1241" i="3" a="1"/>
  <c r="P1241" i="3" s="1"/>
  <c r="P1232" i="3" a="1"/>
  <c r="P1232" i="3" s="1"/>
  <c r="P1230" i="3" a="1"/>
  <c r="P1230" i="3" s="1"/>
  <c r="P1242" i="3" a="1"/>
  <c r="P1242" i="3" s="1"/>
  <c r="P1237" i="3" a="1"/>
  <c r="P1237" i="3" s="1"/>
  <c r="P1228" i="3" a="1"/>
  <c r="P1228" i="3" s="1"/>
  <c r="P1493" i="3" a="1"/>
  <c r="P1493" i="3" s="1"/>
  <c r="P1240" i="3" a="1"/>
  <c r="P1240" i="3" s="1"/>
  <c r="P1243" i="3" a="1"/>
  <c r="P1243" i="3" s="1"/>
  <c r="P1223" i="3" a="1"/>
  <c r="P1223" i="3" s="1"/>
  <c r="P1220" i="3" a="1"/>
  <c r="P1220" i="3" s="1"/>
  <c r="P1222" i="3" a="1"/>
  <c r="P1222" i="3" s="1"/>
  <c r="P1225" i="3" a="1"/>
  <c r="P1225" i="3" s="1"/>
  <c r="P1226" i="3" a="1"/>
  <c r="P1226" i="3" s="1"/>
  <c r="P1248" i="3" a="1"/>
  <c r="P1248" i="3" s="1"/>
  <c r="P1267" i="3" a="1"/>
  <c r="P1267" i="3" s="1"/>
  <c r="P1250" i="3" a="1"/>
  <c r="P1250" i="3" s="1"/>
  <c r="P1370" i="3" a="1"/>
  <c r="P1370" i="3" s="1"/>
  <c r="P1296" i="3" a="1"/>
  <c r="P1296" i="3" s="1"/>
  <c r="P1251" i="3" a="1"/>
  <c r="P1251" i="3" s="1"/>
  <c r="P1276" i="3" a="1"/>
  <c r="P1276" i="3" s="1"/>
  <c r="P1366" i="3" a="1"/>
  <c r="P1366" i="3" s="1"/>
  <c r="P1265" i="3" a="1"/>
  <c r="P1265" i="3" s="1"/>
  <c r="P1278" i="3" a="1"/>
  <c r="P1278" i="3" s="1"/>
  <c r="P1401" i="3" a="1"/>
  <c r="P1401" i="3" s="1"/>
  <c r="P1266" i="3" a="1"/>
  <c r="P1266" i="3" s="1"/>
  <c r="P1263" i="3" a="1"/>
  <c r="P1263" i="3" s="1"/>
  <c r="P1257" i="3" a="1"/>
  <c r="P1257" i="3" s="1"/>
  <c r="P1264" i="3" a="1"/>
  <c r="P1264" i="3" s="1"/>
  <c r="P1277" i="3" a="1"/>
  <c r="P1277" i="3" s="1"/>
  <c r="P1274" i="3" a="1"/>
  <c r="P1274" i="3" s="1"/>
  <c r="P1372" i="3" a="1"/>
  <c r="P1372" i="3" s="1"/>
  <c r="P1390" i="3" a="1"/>
  <c r="P1390" i="3" s="1"/>
  <c r="P1262" i="3" a="1"/>
  <c r="P1262" i="3" s="1"/>
  <c r="P1269" i="3" a="1"/>
  <c r="P1269" i="3" s="1"/>
  <c r="P1275" i="3" a="1"/>
  <c r="P1275" i="3" s="1"/>
  <c r="P1253" i="3" a="1"/>
  <c r="P1253" i="3" s="1"/>
  <c r="P1481" i="3" a="1"/>
  <c r="P1481" i="3" s="1"/>
  <c r="P1272" i="3" a="1"/>
  <c r="P1272" i="3" s="1"/>
  <c r="P1373" i="3" a="1"/>
  <c r="P1373" i="3" s="1"/>
  <c r="P1261" i="3" a="1"/>
  <c r="P1261" i="3" s="1"/>
  <c r="P1256" i="3" a="1"/>
  <c r="P1256" i="3" s="1"/>
  <c r="P1286" i="3" a="1"/>
  <c r="P1286" i="3" s="1"/>
  <c r="P1312" i="3" a="1"/>
  <c r="P1312" i="3" s="1"/>
  <c r="P1294" i="3" a="1"/>
  <c r="P1294" i="3" s="1"/>
  <c r="P1544" i="3" a="1"/>
  <c r="P1544" i="3" s="1"/>
  <c r="P1331" i="3" a="1"/>
  <c r="P1331" i="3" s="1"/>
  <c r="P1328" i="3" a="1"/>
  <c r="P1328" i="3" s="1"/>
  <c r="P1291" i="3" a="1"/>
  <c r="P1291" i="3" s="1"/>
  <c r="P1299" i="3" a="1"/>
  <c r="P1299" i="3" s="1"/>
  <c r="P1309" i="3" a="1"/>
  <c r="P1309" i="3" s="1"/>
  <c r="P1573" i="3" a="1"/>
  <c r="P1573" i="3" s="1"/>
  <c r="P1314" i="3" a="1"/>
  <c r="P1314" i="3" s="1"/>
  <c r="P1304" i="3" a="1"/>
  <c r="P1304" i="3" s="1"/>
  <c r="P1511" i="3" a="1"/>
  <c r="P1511" i="3" s="1"/>
  <c r="P1334" i="3" a="1"/>
  <c r="P1334" i="3" s="1"/>
  <c r="P1329" i="3" a="1"/>
  <c r="P1329" i="3" s="1"/>
  <c r="P1308" i="3" a="1"/>
  <c r="P1308" i="3" s="1"/>
  <c r="P1316" i="3" a="1"/>
  <c r="P1316" i="3" s="1"/>
  <c r="P1374" i="3" a="1"/>
  <c r="P1374" i="3" s="1"/>
  <c r="P1297" i="3" a="1"/>
  <c r="P1297" i="3" s="1"/>
  <c r="P1456" i="3" a="1"/>
  <c r="P1456" i="3" s="1"/>
  <c r="P1293" i="3" a="1"/>
  <c r="P1293" i="3" s="1"/>
  <c r="P1332" i="3" a="1"/>
  <c r="P1332" i="3" s="1"/>
  <c r="P1333" i="3" a="1"/>
  <c r="P1333" i="3" s="1"/>
  <c r="P1318" i="3" a="1"/>
  <c r="P1318" i="3" s="1"/>
  <c r="P1322" i="3" a="1"/>
  <c r="P1322" i="3" s="1"/>
  <c r="P1295" i="3" a="1"/>
  <c r="P1295" i="3" s="1"/>
  <c r="P1313" i="3" a="1"/>
  <c r="P1313" i="3" s="1"/>
  <c r="P1315" i="3" a="1"/>
  <c r="P1315" i="3" s="1"/>
  <c r="P1319" i="3" a="1"/>
  <c r="P1319" i="3" s="1"/>
  <c r="P1453" i="3" a="1"/>
  <c r="P1453" i="3" s="1"/>
  <c r="P1325" i="3" a="1"/>
  <c r="P1325" i="3" s="1"/>
  <c r="P1324" i="3" a="1"/>
  <c r="P1324" i="3" s="1"/>
  <c r="P1298" i="3" a="1"/>
  <c r="P1298" i="3" s="1"/>
  <c r="P1330" i="3" a="1"/>
  <c r="P1330" i="3" s="1"/>
  <c r="P1321" i="3" a="1"/>
  <c r="P1321" i="3" s="1"/>
  <c r="P1300" i="3" a="1"/>
  <c r="P1300" i="3" s="1"/>
  <c r="P1327" i="3" a="1"/>
  <c r="P1327" i="3" s="1"/>
  <c r="P1326" i="3" a="1"/>
  <c r="P1326" i="3" s="1"/>
  <c r="P1335" i="3" a="1"/>
  <c r="P1335" i="3" s="1"/>
  <c r="P1302" i="3" a="1"/>
  <c r="P1302" i="3" s="1"/>
  <c r="P1301" i="3" a="1"/>
  <c r="P1301" i="3" s="1"/>
  <c r="P1306" i="3" a="1"/>
  <c r="P1306" i="3" s="1"/>
  <c r="P1346" i="3" a="1"/>
  <c r="P1346" i="3" s="1"/>
  <c r="P1344" i="3" a="1"/>
  <c r="P1344" i="3" s="1"/>
  <c r="P1427" i="3" a="1"/>
  <c r="P1427" i="3" s="1"/>
  <c r="P1352" i="3" a="1"/>
  <c r="P1352" i="3" s="1"/>
  <c r="P1513" i="3" a="1"/>
  <c r="P1513" i="3" s="1"/>
  <c r="P1487" i="3" a="1"/>
  <c r="P1487" i="3" s="1"/>
  <c r="P1397" i="3" a="1"/>
  <c r="P1397" i="3" s="1"/>
  <c r="P1362" i="3" a="1"/>
  <c r="P1362" i="3" s="1"/>
  <c r="P1349" i="3" a="1"/>
  <c r="P1349" i="3" s="1"/>
  <c r="P1359" i="3" a="1"/>
  <c r="P1359" i="3" s="1"/>
  <c r="P1479" i="3" a="1"/>
  <c r="P1479" i="3" s="1"/>
  <c r="P1364" i="3" a="1"/>
  <c r="P1364" i="3" s="1"/>
  <c r="P1365" i="3" a="1"/>
  <c r="P1365" i="3" s="1"/>
  <c r="P1358" i="3" a="1"/>
  <c r="P1358" i="3" s="1"/>
  <c r="P1360" i="3" a="1"/>
  <c r="P1360" i="3" s="1"/>
  <c r="P1350" i="3" a="1"/>
  <c r="P1350" i="3" s="1"/>
  <c r="P1367" i="3" a="1"/>
  <c r="P1367" i="3" s="1"/>
  <c r="P1369" i="3" a="1"/>
  <c r="P1369" i="3" s="1"/>
  <c r="P1345" i="3" a="1"/>
  <c r="P1345" i="3" s="1"/>
  <c r="P1357" i="3" a="1"/>
  <c r="P1357" i="3" s="1"/>
  <c r="P1355" i="3" a="1"/>
  <c r="P1355" i="3" s="1"/>
  <c r="P1347" i="3" a="1"/>
  <c r="P1347" i="3" s="1"/>
  <c r="P1363" i="3" a="1"/>
  <c r="P1363" i="3" s="1"/>
  <c r="P1353" i="3" a="1"/>
  <c r="P1353" i="3" s="1"/>
  <c r="P1348" i="3" a="1"/>
  <c r="P1348" i="3" s="1"/>
  <c r="P1421" i="3" a="1"/>
  <c r="P1421" i="3" s="1"/>
  <c r="P1566" i="3" a="1"/>
  <c r="P1566" i="3" s="1"/>
  <c r="P1422" i="3" a="1"/>
  <c r="P1422" i="3" s="1"/>
  <c r="P1408" i="3" a="1"/>
  <c r="P1408" i="3" s="1"/>
  <c r="P1404" i="3" a="1"/>
  <c r="P1404" i="3" s="1"/>
  <c r="P1380" i="3" a="1"/>
  <c r="P1380" i="3" s="1"/>
  <c r="P1398" i="3" a="1"/>
  <c r="P1398" i="3" s="1"/>
  <c r="P1402" i="3" a="1"/>
  <c r="P1402" i="3" s="1"/>
  <c r="P1510" i="3" a="1"/>
  <c r="P1510" i="3" s="1"/>
  <c r="P1463" i="3" a="1"/>
  <c r="P1463" i="3" s="1"/>
  <c r="P1379" i="3" a="1"/>
  <c r="P1379" i="3" s="1"/>
  <c r="P1520" i="3" a="1"/>
  <c r="P1520" i="3" s="1"/>
  <c r="P1403" i="3" a="1"/>
  <c r="P1403" i="3" s="1"/>
  <c r="P1391" i="3" a="1"/>
  <c r="P1391" i="3" s="1"/>
  <c r="P1530" i="3" a="1"/>
  <c r="P1530" i="3" s="1"/>
  <c r="P1377" i="3" a="1"/>
  <c r="P1377" i="3" s="1"/>
  <c r="P1395" i="3" a="1"/>
  <c r="P1395" i="3" s="1"/>
  <c r="P1406" i="3" a="1"/>
  <c r="P1406" i="3" s="1"/>
  <c r="P1393" i="3" a="1"/>
  <c r="P1393" i="3" s="1"/>
  <c r="P1399" i="3" a="1"/>
  <c r="P1399" i="3" s="1"/>
  <c r="P1385" i="3" a="1"/>
  <c r="P1385" i="3" s="1"/>
  <c r="P1454" i="3" a="1"/>
  <c r="P1454" i="3" s="1"/>
  <c r="P1378" i="3" a="1"/>
  <c r="P1378" i="3" s="1"/>
  <c r="P1389" i="3" a="1"/>
  <c r="P1389" i="3" s="1"/>
  <c r="P1388" i="3" a="1"/>
  <c r="P1388" i="3" s="1"/>
  <c r="P1387" i="3" a="1"/>
  <c r="P1387" i="3" s="1"/>
  <c r="P1384" i="3" a="1"/>
  <c r="P1384" i="3" s="1"/>
  <c r="P1407" i="3" a="1"/>
  <c r="P1407" i="3" s="1"/>
  <c r="P1486" i="3" a="1"/>
  <c r="P1486" i="3" s="1"/>
  <c r="P1436" i="3" a="1"/>
  <c r="P1436" i="3" s="1"/>
  <c r="P1445" i="3" a="1"/>
  <c r="P1445" i="3" s="1"/>
  <c r="P1435" i="3" a="1"/>
  <c r="P1435" i="3" s="1"/>
  <c r="P1450" i="3" a="1"/>
  <c r="P1450" i="3" s="1"/>
  <c r="P1452" i="3" a="1"/>
  <c r="P1452" i="3" s="1"/>
  <c r="P1442" i="3" a="1"/>
  <c r="P1442" i="3" s="1"/>
  <c r="P1431" i="3" a="1"/>
  <c r="P1431" i="3" s="1"/>
  <c r="P1420" i="3" a="1"/>
  <c r="P1420" i="3" s="1"/>
  <c r="P1443" i="3" a="1"/>
  <c r="P1443" i="3" s="1"/>
  <c r="P1423" i="3" a="1"/>
  <c r="P1423" i="3" s="1"/>
  <c r="P1433" i="3" a="1"/>
  <c r="P1433" i="3" s="1"/>
  <c r="P1508" i="3" a="1"/>
  <c r="P1508" i="3" s="1"/>
  <c r="P1448" i="3" a="1"/>
  <c r="P1448" i="3" s="1"/>
  <c r="P1441" i="3" a="1"/>
  <c r="P1441" i="3" s="1"/>
  <c r="P1430" i="3" a="1"/>
  <c r="P1430" i="3" s="1"/>
  <c r="P1447" i="3" a="1"/>
  <c r="P1447" i="3" s="1"/>
  <c r="P1438" i="3" a="1"/>
  <c r="P1438" i="3" s="1"/>
  <c r="P1439" i="3" a="1"/>
  <c r="P1439" i="3" s="1"/>
  <c r="P1514" i="3" a="1"/>
  <c r="P1514" i="3" s="1"/>
  <c r="P1428" i="3" a="1"/>
  <c r="P1428" i="3" s="1"/>
  <c r="P1432" i="3" a="1"/>
  <c r="P1432" i="3" s="1"/>
  <c r="P1449" i="3" a="1"/>
  <c r="P1449" i="3" s="1"/>
  <c r="P1419" i="3" a="1"/>
  <c r="P1419" i="3" s="1"/>
  <c r="P1446" i="3" a="1"/>
  <c r="P1446" i="3" s="1"/>
  <c r="P1429" i="3" a="1"/>
  <c r="P1429" i="3" s="1"/>
  <c r="P1437" i="3" a="1"/>
  <c r="P1437" i="3" s="1"/>
  <c r="P1424" i="3" a="1"/>
  <c r="P1424" i="3" s="1"/>
  <c r="P1444" i="3" a="1"/>
  <c r="P1444" i="3" s="1"/>
  <c r="P1425" i="3" a="1"/>
  <c r="P1425" i="3" s="1"/>
  <c r="P1418" i="3" a="1"/>
  <c r="P1418" i="3" s="1"/>
  <c r="P1440" i="3" a="1"/>
  <c r="P1440" i="3" s="1"/>
  <c r="P1531" i="3" a="1"/>
  <c r="P1531" i="3" s="1"/>
  <c r="P1417" i="3" a="1"/>
  <c r="P1417" i="3" s="1"/>
  <c r="P1416" i="3" a="1"/>
  <c r="P1416" i="3" s="1"/>
  <c r="P1621" i="3" a="1"/>
  <c r="P1621" i="3" s="1"/>
  <c r="P1475" i="3" a="1"/>
  <c r="P1475" i="3" s="1"/>
  <c r="P1471" i="3" a="1"/>
  <c r="P1471" i="3" s="1"/>
  <c r="P1467" i="3" a="1"/>
  <c r="P1467" i="3" s="1"/>
  <c r="P1466" i="3" a="1"/>
  <c r="P1466" i="3" s="1"/>
  <c r="P1474" i="3" a="1"/>
  <c r="P1474" i="3" s="1"/>
  <c r="P1473" i="3" a="1"/>
  <c r="P1473" i="3" s="1"/>
  <c r="P1468" i="3" a="1"/>
  <c r="P1468" i="3" s="1"/>
  <c r="P1476" i="3" a="1"/>
  <c r="P1476" i="3" s="1"/>
  <c r="P1465" i="3" a="1"/>
  <c r="P1465" i="3" s="1"/>
  <c r="P1470" i="3" a="1"/>
  <c r="P1470" i="3" s="1"/>
  <c r="P1459" i="3" a="1"/>
  <c r="P1459" i="3" s="1"/>
  <c r="P1469" i="3" a="1"/>
  <c r="P1469" i="3" s="1"/>
  <c r="P1458" i="3" a="1"/>
  <c r="P1458" i="3" s="1"/>
  <c r="P1462" i="3" a="1"/>
  <c r="P1462" i="3" s="1"/>
  <c r="P1460" i="3" a="1"/>
  <c r="P1460" i="3" s="1"/>
  <c r="P1505" i="3" a="1"/>
  <c r="P1505" i="3" s="1"/>
  <c r="P1464" i="3" a="1"/>
  <c r="P1464" i="3" s="1"/>
  <c r="P1472" i="3" a="1"/>
  <c r="P1472" i="3" s="1"/>
  <c r="P1529" i="3" a="1"/>
  <c r="P1529" i="3" s="1"/>
  <c r="P1500" i="3" a="1"/>
  <c r="P1500" i="3" s="1"/>
  <c r="P1501" i="3" a="1"/>
  <c r="P1501" i="3" s="1"/>
  <c r="P1491" i="3" a="1"/>
  <c r="P1491" i="3" s="1"/>
  <c r="P1498" i="3" a="1"/>
  <c r="P1498" i="3" s="1"/>
  <c r="P1484" i="3" a="1"/>
  <c r="P1484" i="3" s="1"/>
  <c r="P1497" i="3" a="1"/>
  <c r="P1497" i="3" s="1"/>
  <c r="P1489" i="3" a="1"/>
  <c r="P1489" i="3" s="1"/>
  <c r="P1502" i="3" a="1"/>
  <c r="P1502" i="3" s="1"/>
  <c r="P1485" i="3" a="1"/>
  <c r="P1485" i="3" s="1"/>
  <c r="P1488" i="3" a="1"/>
  <c r="P1488" i="3" s="1"/>
  <c r="P1483" i="3" a="1"/>
  <c r="P1483" i="3" s="1"/>
  <c r="P1506" i="3" a="1"/>
  <c r="P1506" i="3" s="1"/>
  <c r="P1490" i="3" a="1"/>
  <c r="P1490" i="3" s="1"/>
  <c r="P1496" i="3" a="1"/>
  <c r="P1496" i="3" s="1"/>
  <c r="P1492" i="3" a="1"/>
  <c r="P1492" i="3" s="1"/>
  <c r="P1480" i="3" a="1"/>
  <c r="P1480" i="3" s="1"/>
  <c r="P1482" i="3" a="1"/>
  <c r="P1482" i="3" s="1"/>
  <c r="P1499" i="3" a="1"/>
  <c r="P1499" i="3" s="1"/>
  <c r="P1495" i="3" a="1"/>
  <c r="P1495" i="3" s="1"/>
  <c r="P1509" i="3" a="1"/>
  <c r="P1509" i="3" s="1"/>
  <c r="P1518" i="3" a="1"/>
  <c r="P1518" i="3" s="1"/>
  <c r="P1519" i="3" a="1"/>
  <c r="P1519" i="3" s="1"/>
  <c r="P1515" i="3" a="1"/>
  <c r="P1515" i="3" s="1"/>
  <c r="P1549" i="3" a="1"/>
  <c r="P1549" i="3" s="1"/>
  <c r="P1516" i="3" a="1"/>
  <c r="P1516" i="3" s="1"/>
  <c r="P1512" i="3" a="1"/>
  <c r="P1512" i="3" s="1"/>
  <c r="P1507" i="3" a="1"/>
  <c r="P1507" i="3" s="1"/>
  <c r="P1526" i="3" a="1"/>
  <c r="P1526" i="3" s="1"/>
  <c r="P1521" i="3" a="1"/>
  <c r="P1521" i="3" s="1"/>
  <c r="P1524" i="3" a="1"/>
  <c r="P1524" i="3" s="1"/>
  <c r="P1528" i="3" a="1"/>
  <c r="P1528" i="3" s="1"/>
  <c r="P1522" i="3" a="1"/>
  <c r="P1522" i="3" s="1"/>
  <c r="P1527" i="3" a="1"/>
  <c r="P1527" i="3" s="1"/>
  <c r="P1523" i="3" a="1"/>
  <c r="P1523" i="3" s="1"/>
  <c r="P1525" i="3" a="1"/>
  <c r="P1525" i="3" s="1"/>
  <c r="P1535" i="3" a="1"/>
  <c r="P1535" i="3" s="1"/>
  <c r="P1538" i="3" a="1"/>
  <c r="P1538" i="3" s="1"/>
  <c r="P1533" i="3" a="1"/>
  <c r="P1533" i="3" s="1"/>
  <c r="P1537" i="3" a="1"/>
  <c r="P1537" i="3" s="1"/>
  <c r="P1536" i="3" a="1"/>
  <c r="P1536" i="3" s="1"/>
  <c r="P1542" i="3" a="1"/>
  <c r="P1542" i="3" s="1"/>
  <c r="P1532" i="3" a="1"/>
  <c r="P1532" i="3" s="1"/>
  <c r="P1534" i="3" a="1"/>
  <c r="P1534" i="3" s="1"/>
  <c r="P1543" i="3" a="1"/>
  <c r="P1543" i="3" s="1"/>
  <c r="P1541" i="3" a="1"/>
  <c r="P1541" i="3" s="1"/>
  <c r="P1539" i="3" a="1"/>
  <c r="P1539" i="3" s="1"/>
  <c r="P1547" i="3" a="1"/>
  <c r="P1547" i="3" s="1"/>
  <c r="P1552" i="3" a="1"/>
  <c r="P1552" i="3" s="1"/>
  <c r="P1565" i="3" a="1"/>
  <c r="P1565" i="3" s="1"/>
  <c r="P1550" i="3" a="1"/>
  <c r="P1550" i="3" s="1"/>
  <c r="P1548" i="3" a="1"/>
  <c r="P1548" i="3" s="1"/>
  <c r="P1551" i="3" a="1"/>
  <c r="P1551" i="3" s="1"/>
  <c r="P1553" i="3" a="1"/>
  <c r="P1553" i="3" s="1"/>
  <c r="P1546" i="3" a="1"/>
  <c r="P1546" i="3" s="1"/>
  <c r="P1545" i="3" a="1"/>
  <c r="P1545" i="3" s="1"/>
  <c r="P1560" i="3" a="1"/>
  <c r="P1560" i="3" s="1"/>
  <c r="P1563" i="3" a="1"/>
  <c r="P1563" i="3" s="1"/>
  <c r="P1558" i="3" a="1"/>
  <c r="P1558" i="3" s="1"/>
  <c r="P1585" i="3" a="1"/>
  <c r="P1585" i="3" s="1"/>
  <c r="P1637" i="3" a="1"/>
  <c r="P1637" i="3" s="1"/>
  <c r="P1564" i="3" a="1"/>
  <c r="P1564" i="3" s="1"/>
  <c r="P1561" i="3" a="1"/>
  <c r="P1561" i="3" s="1"/>
  <c r="P1559" i="3" a="1"/>
  <c r="P1559" i="3" s="1"/>
  <c r="P1557" i="3" a="1"/>
  <c r="P1557" i="3" s="1"/>
  <c r="P1562" i="3" a="1"/>
  <c r="P1562" i="3" s="1"/>
  <c r="P1556" i="3" a="1"/>
  <c r="P1556" i="3" s="1"/>
  <c r="P1554" i="3" a="1"/>
  <c r="P1554" i="3" s="1"/>
  <c r="P1555" i="3" a="1"/>
  <c r="P1555" i="3" s="1"/>
  <c r="P1568" i="3" a="1"/>
  <c r="P1568" i="3" s="1"/>
  <c r="P1569" i="3" a="1"/>
  <c r="P1569" i="3" s="1"/>
  <c r="P1571" i="3" a="1"/>
  <c r="P1571" i="3" s="1"/>
  <c r="P1570" i="3" a="1"/>
  <c r="P1570" i="3" s="1"/>
  <c r="P1567" i="3" a="1"/>
  <c r="P1567" i="3" s="1"/>
  <c r="P1572" i="3" a="1"/>
  <c r="P1572" i="3" s="1"/>
  <c r="P1577" i="3" a="1"/>
  <c r="P1577" i="3" s="1"/>
  <c r="P1578" i="3" a="1"/>
  <c r="P1578" i="3" s="1"/>
  <c r="P1579" i="3" a="1"/>
  <c r="P1579" i="3" s="1"/>
  <c r="P1576" i="3" a="1"/>
  <c r="P1576" i="3" s="1"/>
  <c r="P1574" i="3" a="1"/>
  <c r="P1574" i="3" s="1"/>
  <c r="P1575" i="3" a="1"/>
  <c r="P1575" i="3" s="1"/>
  <c r="P1582" i="3" a="1"/>
  <c r="P1582" i="3" s="1"/>
  <c r="P1584" i="3" a="1"/>
  <c r="P1584" i="3" s="1"/>
  <c r="P1580" i="3" a="1"/>
  <c r="P1580" i="3" s="1"/>
  <c r="P1583" i="3" a="1"/>
  <c r="P1583" i="3" s="1"/>
  <c r="P1581" i="3" a="1"/>
  <c r="P1581" i="3" s="1"/>
  <c r="P1588" i="3" a="1"/>
  <c r="P1588" i="3" s="1"/>
  <c r="P1587" i="3" a="1"/>
  <c r="P1587" i="3" s="1"/>
  <c r="P1586" i="3" a="1"/>
  <c r="P1586" i="3" s="1"/>
  <c r="P1589" i="3" a="1"/>
  <c r="P1589" i="3" s="1"/>
  <c r="P1590" i="3" a="1"/>
  <c r="P1590" i="3" s="1"/>
  <c r="P1597" i="3" a="1"/>
  <c r="P1597" i="3" s="1"/>
  <c r="P1593" i="3" a="1"/>
  <c r="P1593" i="3" s="1"/>
  <c r="P1594" i="3" a="1"/>
  <c r="P1594" i="3" s="1"/>
  <c r="P1599" i="3" a="1"/>
  <c r="P1599" i="3" s="1"/>
  <c r="P1595" i="3" a="1"/>
  <c r="P1595" i="3" s="1"/>
  <c r="P1600" i="3" a="1"/>
  <c r="P1600" i="3" s="1"/>
  <c r="P1602" i="3" a="1"/>
  <c r="P1602" i="3" s="1"/>
  <c r="P1601" i="3" a="1"/>
  <c r="P1601" i="3" s="1"/>
  <c r="P1592" i="3" a="1"/>
  <c r="P1592" i="3" s="1"/>
  <c r="P1596" i="3" a="1"/>
  <c r="P1596" i="3" s="1"/>
  <c r="P1598" i="3" a="1"/>
  <c r="P1598" i="3" s="1"/>
  <c r="P1605" i="3" a="1"/>
  <c r="P1605" i="3" s="1"/>
  <c r="P1604" i="3" a="1"/>
  <c r="P1604" i="3" s="1"/>
  <c r="P1606" i="3" a="1"/>
  <c r="P1606" i="3" s="1"/>
  <c r="P1607" i="3" a="1"/>
  <c r="P1607" i="3" s="1"/>
  <c r="P1608" i="3" a="1"/>
  <c r="P1608" i="3" s="1"/>
  <c r="P1603" i="3" a="1"/>
  <c r="P1603" i="3" s="1"/>
  <c r="P1613" i="3" a="1"/>
  <c r="P1613" i="3" s="1"/>
  <c r="P1611" i="3" a="1"/>
  <c r="P1611" i="3" s="1"/>
  <c r="P1614" i="3" a="1"/>
  <c r="P1614" i="3" s="1"/>
  <c r="P1609" i="3" a="1"/>
  <c r="P1609" i="3" s="1"/>
  <c r="P1612" i="3" a="1"/>
  <c r="P1612" i="3" s="1"/>
  <c r="P1615" i="3" a="1"/>
  <c r="P1615" i="3" s="1"/>
  <c r="P1610" i="3" a="1"/>
  <c r="P1610" i="3" s="1"/>
  <c r="P1620" i="3" a="1"/>
  <c r="P1620" i="3" s="1"/>
  <c r="P1617" i="3" a="1"/>
  <c r="P1617" i="3" s="1"/>
  <c r="P1616" i="3" a="1"/>
  <c r="P1616" i="3" s="1"/>
  <c r="P1619" i="3" a="1"/>
  <c r="P1619" i="3" s="1"/>
  <c r="P1618" i="3" a="1"/>
  <c r="P1618" i="3" s="1"/>
  <c r="P1648" i="3" a="1"/>
  <c r="P1648" i="3" s="1"/>
  <c r="P1624" i="3" a="1"/>
  <c r="P1624" i="3" s="1"/>
  <c r="P1622" i="3" a="1"/>
  <c r="P1622" i="3" s="1"/>
  <c r="P1626" i="3" a="1"/>
  <c r="P1626" i="3" s="1"/>
  <c r="P1623" i="3" a="1"/>
  <c r="P1623" i="3" s="1"/>
  <c r="P1625" i="3" a="1"/>
  <c r="P1625" i="3" s="1"/>
  <c r="P1629" i="3" a="1"/>
  <c r="P1629" i="3" s="1"/>
  <c r="P1657" i="3" a="1"/>
  <c r="P1657" i="3" s="1"/>
  <c r="P1627" i="3" a="1"/>
  <c r="P1627" i="3" s="1"/>
  <c r="P1630" i="3" a="1"/>
  <c r="P1630" i="3" s="1"/>
  <c r="P1631" i="3" a="1"/>
  <c r="P1631" i="3" s="1"/>
  <c r="P1628" i="3" a="1"/>
  <c r="P1628" i="3" s="1"/>
  <c r="P1632" i="3" a="1"/>
  <c r="P1632" i="3" s="1"/>
  <c r="P1633" i="3" a="1"/>
  <c r="P1633" i="3" s="1"/>
  <c r="P1641" i="3" a="1"/>
  <c r="P1641" i="3" s="1"/>
  <c r="P1638" i="3" a="1"/>
  <c r="P1638" i="3" s="1"/>
  <c r="P1634" i="3" a="1"/>
  <c r="P1634" i="3" s="1"/>
  <c r="P1635" i="3" a="1"/>
  <c r="P1635" i="3" s="1"/>
  <c r="P1640" i="3" a="1"/>
  <c r="P1640" i="3" s="1"/>
  <c r="P1636" i="3" a="1"/>
  <c r="P1636" i="3" s="1"/>
  <c r="P1639" i="3" a="1"/>
  <c r="P1639" i="3" s="1"/>
  <c r="P1642" i="3" a="1"/>
  <c r="P1642" i="3" s="1"/>
  <c r="P1645" i="3" a="1"/>
  <c r="P1645" i="3" s="1"/>
  <c r="P1643" i="3" a="1"/>
  <c r="P1643" i="3" s="1"/>
  <c r="P1644" i="3" a="1"/>
  <c r="P1644" i="3" s="1"/>
  <c r="P1646" i="3" a="1"/>
  <c r="P1646" i="3" s="1"/>
  <c r="P1647" i="3" a="1"/>
  <c r="P1647" i="3" s="1"/>
  <c r="P1649" i="3" a="1"/>
  <c r="P1649" i="3" s="1"/>
  <c r="P1651" i="3" a="1"/>
  <c r="P1651" i="3" s="1"/>
  <c r="P1653" i="3" a="1"/>
  <c r="P1653" i="3" s="1"/>
  <c r="P1652" i="3" a="1"/>
  <c r="P1652" i="3" s="1"/>
  <c r="P1650" i="3" a="1"/>
  <c r="P1650" i="3" s="1"/>
  <c r="P1655" i="3" a="1"/>
  <c r="P1655" i="3" s="1"/>
  <c r="P1654" i="3" a="1"/>
  <c r="P1654" i="3" s="1"/>
  <c r="P1658" i="3" a="1"/>
  <c r="P1658" i="3" s="1"/>
  <c r="P1659" i="3" a="1"/>
  <c r="P1659" i="3" s="1"/>
  <c r="P1660" i="3" a="1"/>
  <c r="P1660" i="3" s="1"/>
  <c r="P55" i="3" a="1"/>
  <c r="P55" i="3" s="1"/>
  <c r="O158" i="3" a="1"/>
  <c r="O158" i="3" s="1"/>
  <c r="O5" i="3" a="1"/>
  <c r="O5" i="3" s="1"/>
  <c r="O196" i="3" a="1"/>
  <c r="O196" i="3" s="1"/>
  <c r="O20" i="3" a="1"/>
  <c r="O20" i="3" s="1"/>
  <c r="O121" i="3" a="1"/>
  <c r="O121" i="3" s="1"/>
  <c r="O10" i="3" a="1"/>
  <c r="O10" i="3" s="1"/>
  <c r="O207" i="3" a="1"/>
  <c r="O207" i="3" s="1"/>
  <c r="O168" i="3" a="1"/>
  <c r="O168" i="3" s="1"/>
  <c r="O59" i="3" a="1"/>
  <c r="O59" i="3" s="1"/>
  <c r="O163" i="3" a="1"/>
  <c r="O163" i="3" s="1"/>
  <c r="O467" i="3" a="1"/>
  <c r="O467" i="3" s="1"/>
  <c r="O14" i="3" a="1"/>
  <c r="O14" i="3" s="1"/>
  <c r="O161" i="3" a="1"/>
  <c r="O161" i="3" s="1"/>
  <c r="O166" i="3" a="1"/>
  <c r="O166" i="3" s="1"/>
  <c r="O324" i="3" a="1"/>
  <c r="O324" i="3" s="1"/>
  <c r="O222" i="3" a="1"/>
  <c r="O222" i="3" s="1"/>
  <c r="O3" i="3" a="1"/>
  <c r="O3" i="3" s="1"/>
  <c r="O4" i="3" a="1"/>
  <c r="O4" i="3" s="1"/>
  <c r="O15" i="3" a="1"/>
  <c r="O15" i="3" s="1"/>
  <c r="O225" i="3" a="1"/>
  <c r="O225" i="3" s="1"/>
  <c r="O44" i="3" a="1"/>
  <c r="O44" i="3" s="1"/>
  <c r="O400" i="3" a="1"/>
  <c r="O400" i="3" s="1"/>
  <c r="O6" i="3" a="1"/>
  <c r="O6" i="3" s="1"/>
  <c r="O7" i="3" a="1"/>
  <c r="O7" i="3" s="1"/>
  <c r="O1120" i="3" a="1"/>
  <c r="O1120" i="3" s="1"/>
  <c r="O9" i="3" a="1"/>
  <c r="O9" i="3" s="1"/>
  <c r="O8" i="3" a="1"/>
  <c r="O8" i="3" s="1"/>
  <c r="O389" i="3" a="1"/>
  <c r="O389" i="3" s="1"/>
  <c r="O11" i="3" a="1"/>
  <c r="O11" i="3" s="1"/>
  <c r="O170" i="3" a="1"/>
  <c r="O170" i="3" s="1"/>
  <c r="O24" i="3" a="1"/>
  <c r="O24" i="3" s="1"/>
  <c r="O12" i="3" a="1"/>
  <c r="O12" i="3" s="1"/>
  <c r="O60" i="3" a="1"/>
  <c r="O60" i="3" s="1"/>
  <c r="O96" i="3" a="1"/>
  <c r="O96" i="3" s="1"/>
  <c r="O101" i="3" a="1"/>
  <c r="O101" i="3" s="1"/>
  <c r="O759" i="3" a="1"/>
  <c r="O759" i="3" s="1"/>
  <c r="O28" i="3" a="1"/>
  <c r="O28" i="3" s="1"/>
  <c r="O282" i="3" a="1"/>
  <c r="O282" i="3" s="1"/>
  <c r="O18" i="3" a="1"/>
  <c r="O18" i="3" s="1"/>
  <c r="O19" i="3" a="1"/>
  <c r="O19" i="3" s="1"/>
  <c r="O309" i="3" a="1"/>
  <c r="O309" i="3" s="1"/>
  <c r="O22" i="3" a="1"/>
  <c r="O22" i="3" s="1"/>
  <c r="O323" i="3" a="1"/>
  <c r="O323" i="3" s="1"/>
  <c r="O233" i="3" a="1"/>
  <c r="O233" i="3" s="1"/>
  <c r="O57" i="3" a="1"/>
  <c r="O57" i="3" s="1"/>
  <c r="O423" i="3" a="1"/>
  <c r="O423" i="3" s="1"/>
  <c r="O172" i="3" a="1"/>
  <c r="O172" i="3" s="1"/>
  <c r="O16" i="3" a="1"/>
  <c r="O16" i="3" s="1"/>
  <c r="O962" i="3" a="1"/>
  <c r="O962" i="3" s="1"/>
  <c r="O550" i="3" a="1"/>
  <c r="O550" i="3" s="1"/>
  <c r="O152" i="3" a="1"/>
  <c r="O152" i="3" s="1"/>
  <c r="O17" i="3" a="1"/>
  <c r="O17" i="3" s="1"/>
  <c r="O128" i="3" a="1"/>
  <c r="O128" i="3" s="1"/>
  <c r="O34" i="3" a="1"/>
  <c r="O34" i="3" s="1"/>
  <c r="O13" i="3" a="1"/>
  <c r="O13" i="3" s="1"/>
  <c r="O333" i="3" a="1"/>
  <c r="O333" i="3" s="1"/>
  <c r="O26" i="3" a="1"/>
  <c r="O26" i="3" s="1"/>
  <c r="O344" i="3" a="1"/>
  <c r="O344" i="3" s="1"/>
  <c r="O622" i="3" a="1"/>
  <c r="O622" i="3" s="1"/>
  <c r="O677" i="3" a="1"/>
  <c r="O677" i="3" s="1"/>
  <c r="O52" i="3" a="1"/>
  <c r="O52" i="3" s="1"/>
  <c r="O409" i="3" a="1"/>
  <c r="O409" i="3" s="1"/>
  <c r="O21" i="3" a="1"/>
  <c r="O21" i="3" s="1"/>
  <c r="O850" i="3" a="1"/>
  <c r="O850" i="3" s="1"/>
  <c r="O195" i="3" a="1"/>
  <c r="O195" i="3" s="1"/>
  <c r="O23" i="3" a="1"/>
  <c r="O23" i="3" s="1"/>
  <c r="O164" i="3" a="1"/>
  <c r="O164" i="3" s="1"/>
  <c r="O155" i="3" a="1"/>
  <c r="O155" i="3" s="1"/>
  <c r="O31" i="3" a="1"/>
  <c r="O31" i="3" s="1"/>
  <c r="O25" i="3" a="1"/>
  <c r="O25" i="3" s="1"/>
  <c r="O440" i="3" a="1"/>
  <c r="O440" i="3" s="1"/>
  <c r="O616" i="3" a="1"/>
  <c r="O616" i="3" s="1"/>
  <c r="O37" i="3" a="1"/>
  <c r="O37" i="3" s="1"/>
  <c r="O33" i="3" a="1"/>
  <c r="O33" i="3" s="1"/>
  <c r="O1098" i="3" a="1"/>
  <c r="O1098" i="3" s="1"/>
  <c r="O335" i="3" a="1"/>
  <c r="O335" i="3" s="1"/>
  <c r="O592" i="3" a="1"/>
  <c r="O592" i="3" s="1"/>
  <c r="O160" i="3" a="1"/>
  <c r="O160" i="3" s="1"/>
  <c r="O336" i="3" a="1"/>
  <c r="O336" i="3" s="1"/>
  <c r="O94" i="3" a="1"/>
  <c r="O94" i="3" s="1"/>
  <c r="O275" i="3" a="1"/>
  <c r="O275" i="3" s="1"/>
  <c r="O56" i="3" a="1"/>
  <c r="O56" i="3" s="1"/>
  <c r="O92" i="3" a="1"/>
  <c r="O92" i="3" s="1"/>
  <c r="O902" i="3" a="1"/>
  <c r="O902" i="3" s="1"/>
  <c r="O434" i="3" a="1"/>
  <c r="O434" i="3" s="1"/>
  <c r="O65" i="3" a="1"/>
  <c r="O65" i="3" s="1"/>
  <c r="O214" i="3" a="1"/>
  <c r="O214" i="3" s="1"/>
  <c r="O112" i="3" a="1"/>
  <c r="O112" i="3" s="1"/>
  <c r="O588" i="3" a="1"/>
  <c r="O588" i="3" s="1"/>
  <c r="O789" i="3" a="1"/>
  <c r="O789" i="3" s="1"/>
  <c r="O104" i="3" a="1"/>
  <c r="O104" i="3" s="1"/>
  <c r="O49" i="3" a="1"/>
  <c r="O49" i="3" s="1"/>
  <c r="O29" i="3" a="1"/>
  <c r="O29" i="3" s="1"/>
  <c r="O120" i="3" a="1"/>
  <c r="O120" i="3" s="1"/>
  <c r="O27" i="3" a="1"/>
  <c r="O27" i="3" s="1"/>
  <c r="O32" i="3" a="1"/>
  <c r="O32" i="3" s="1"/>
  <c r="O899" i="3" a="1"/>
  <c r="O899" i="3" s="1"/>
  <c r="O366" i="3" a="1"/>
  <c r="O366" i="3" s="1"/>
  <c r="O35" i="3" a="1"/>
  <c r="O35" i="3" s="1"/>
  <c r="O1292" i="3" a="1"/>
  <c r="O1292" i="3" s="1"/>
  <c r="O974" i="3" a="1"/>
  <c r="O974" i="3" s="1"/>
  <c r="O124" i="3" a="1"/>
  <c r="O124" i="3" s="1"/>
  <c r="O30" i="3" a="1"/>
  <c r="O30" i="3" s="1"/>
  <c r="O174" i="3" a="1"/>
  <c r="O174" i="3" s="1"/>
  <c r="O900" i="3" a="1"/>
  <c r="O900" i="3" s="1"/>
  <c r="O380" i="3" a="1"/>
  <c r="O380" i="3" s="1"/>
  <c r="O38" i="3" a="1"/>
  <c r="O38" i="3" s="1"/>
  <c r="O157" i="3" a="1"/>
  <c r="O157" i="3" s="1"/>
  <c r="O272" i="3" a="1"/>
  <c r="O272" i="3" s="1"/>
  <c r="O701" i="3" a="1"/>
  <c r="O701" i="3" s="1"/>
  <c r="O129" i="3" a="1"/>
  <c r="O129" i="3" s="1"/>
  <c r="O193" i="3" a="1"/>
  <c r="O193" i="3" s="1"/>
  <c r="O347" i="3" a="1"/>
  <c r="O347" i="3" s="1"/>
  <c r="O493" i="3" a="1"/>
  <c r="O493" i="3" s="1"/>
  <c r="O74" i="3" a="1"/>
  <c r="O74" i="3" s="1"/>
  <c r="O478" i="3" a="1"/>
  <c r="O478" i="3" s="1"/>
  <c r="O40" i="3" a="1"/>
  <c r="O40" i="3" s="1"/>
  <c r="O475" i="3" a="1"/>
  <c r="O475" i="3" s="1"/>
  <c r="O237" i="3" a="1"/>
  <c r="O237" i="3" s="1"/>
  <c r="O81" i="3" a="1"/>
  <c r="O81" i="3" s="1"/>
  <c r="O694" i="3" a="1"/>
  <c r="O694" i="3" s="1"/>
  <c r="O98" i="3" a="1"/>
  <c r="O98" i="3" s="1"/>
  <c r="O123" i="3" a="1"/>
  <c r="O123" i="3" s="1"/>
  <c r="O39" i="3" a="1"/>
  <c r="O39" i="3" s="1"/>
  <c r="O1034" i="3" a="1"/>
  <c r="O1034" i="3" s="1"/>
  <c r="O82" i="3" a="1"/>
  <c r="O82" i="3" s="1"/>
  <c r="O41" i="3" a="1"/>
  <c r="O41" i="3" s="1"/>
  <c r="O537" i="3" a="1"/>
  <c r="O537" i="3" s="1"/>
  <c r="O42" i="3" a="1"/>
  <c r="O42" i="3" s="1"/>
  <c r="O424" i="3" a="1"/>
  <c r="O424" i="3" s="1"/>
  <c r="O36" i="3" a="1"/>
  <c r="O36" i="3" s="1"/>
  <c r="O138" i="3" a="1"/>
  <c r="O138" i="3" s="1"/>
  <c r="O397" i="3" a="1"/>
  <c r="O397" i="3" s="1"/>
  <c r="O199" i="3" a="1"/>
  <c r="O199" i="3" s="1"/>
  <c r="O529" i="3" a="1"/>
  <c r="O529" i="3" s="1"/>
  <c r="O126" i="3" a="1"/>
  <c r="O126" i="3" s="1"/>
  <c r="O390" i="3" a="1"/>
  <c r="O390" i="3" s="1"/>
  <c r="O433" i="3" a="1"/>
  <c r="O433" i="3" s="1"/>
  <c r="O325" i="3" a="1"/>
  <c r="O325" i="3" s="1"/>
  <c r="O542" i="3" a="1"/>
  <c r="O542" i="3" s="1"/>
  <c r="O346" i="3" a="1"/>
  <c r="O346" i="3" s="1"/>
  <c r="O351" i="3" a="1"/>
  <c r="O351" i="3" s="1"/>
  <c r="O247" i="3" a="1"/>
  <c r="O247" i="3" s="1"/>
  <c r="O50" i="3" a="1"/>
  <c r="O50" i="3" s="1"/>
  <c r="O43" i="3" a="1"/>
  <c r="O43" i="3" s="1"/>
  <c r="O51" i="3" a="1"/>
  <c r="O51" i="3" s="1"/>
  <c r="O116" i="3" a="1"/>
  <c r="O116" i="3" s="1"/>
  <c r="O136" i="3" a="1"/>
  <c r="O136" i="3" s="1"/>
  <c r="O45" i="3" a="1"/>
  <c r="O45" i="3" s="1"/>
  <c r="O698" i="3" a="1"/>
  <c r="O698" i="3" s="1"/>
  <c r="O201" i="3" a="1"/>
  <c r="O201" i="3" s="1"/>
  <c r="O117" i="3" a="1"/>
  <c r="O117" i="3" s="1"/>
  <c r="O47" i="3" a="1"/>
  <c r="O47" i="3" s="1"/>
  <c r="O182" i="3" a="1"/>
  <c r="O182" i="3" s="1"/>
  <c r="O46" i="3" a="1"/>
  <c r="O46" i="3" s="1"/>
  <c r="O53" i="3" a="1"/>
  <c r="O53" i="3" s="1"/>
  <c r="O48" i="3" a="1"/>
  <c r="O48" i="3" s="1"/>
  <c r="O114" i="3" a="1"/>
  <c r="O114" i="3" s="1"/>
  <c r="O64" i="3" a="1"/>
  <c r="O64" i="3" s="1"/>
  <c r="O54" i="3" a="1"/>
  <c r="O54" i="3" s="1"/>
  <c r="O421" i="3" a="1"/>
  <c r="O421" i="3" s="1"/>
  <c r="O679" i="3" a="1"/>
  <c r="O679" i="3" s="1"/>
  <c r="O288" i="3" a="1"/>
  <c r="O288" i="3" s="1"/>
  <c r="O130" i="3" a="1"/>
  <c r="O130" i="3" s="1"/>
  <c r="O231" i="3" a="1"/>
  <c r="O231" i="3" s="1"/>
  <c r="O69" i="3" a="1"/>
  <c r="O69" i="3" s="1"/>
  <c r="O790" i="3" a="1"/>
  <c r="O790" i="3" s="1"/>
  <c r="O329" i="3" a="1"/>
  <c r="O329" i="3" s="1"/>
  <c r="O893" i="3" a="1"/>
  <c r="O893" i="3" s="1"/>
  <c r="O62" i="3" a="1"/>
  <c r="O62" i="3" s="1"/>
  <c r="O471" i="3" a="1"/>
  <c r="O471" i="3" s="1"/>
  <c r="O61" i="3" a="1"/>
  <c r="O61" i="3" s="1"/>
  <c r="O570" i="3" a="1"/>
  <c r="O570" i="3" s="1"/>
  <c r="O77" i="3" a="1"/>
  <c r="O77" i="3" s="1"/>
  <c r="O292" i="3" a="1"/>
  <c r="O292" i="3" s="1"/>
  <c r="O1158" i="3" a="1"/>
  <c r="O1158" i="3" s="1"/>
  <c r="O621" i="3" a="1"/>
  <c r="O621" i="3" s="1"/>
  <c r="O562" i="3" a="1"/>
  <c r="O562" i="3" s="1"/>
  <c r="O549" i="3" a="1"/>
  <c r="O549" i="3" s="1"/>
  <c r="O551" i="3" a="1"/>
  <c r="O551" i="3" s="1"/>
  <c r="O748" i="3" a="1"/>
  <c r="O748" i="3" s="1"/>
  <c r="O862" i="3" a="1"/>
  <c r="O862" i="3" s="1"/>
  <c r="O316" i="3" a="1"/>
  <c r="O316" i="3" s="1"/>
  <c r="O356" i="3" a="1"/>
  <c r="O356" i="3" s="1"/>
  <c r="O72" i="3" a="1"/>
  <c r="O72" i="3" s="1"/>
  <c r="O58" i="3" a="1"/>
  <c r="O58" i="3" s="1"/>
  <c r="O611" i="3" a="1"/>
  <c r="O611" i="3" s="1"/>
  <c r="O441" i="3" a="1"/>
  <c r="O441" i="3" s="1"/>
  <c r="O696" i="3" a="1"/>
  <c r="O696" i="3" s="1"/>
  <c r="O235" i="3" a="1"/>
  <c r="O235" i="3" s="1"/>
  <c r="O165" i="3" a="1"/>
  <c r="O165" i="3" s="1"/>
  <c r="O80" i="3" a="1"/>
  <c r="O80" i="3" s="1"/>
  <c r="O71" i="3" a="1"/>
  <c r="O71" i="3" s="1"/>
  <c r="O391" i="3" a="1"/>
  <c r="O391" i="3" s="1"/>
  <c r="O78" i="3" a="1"/>
  <c r="O78" i="3" s="1"/>
  <c r="O747" i="3" a="1"/>
  <c r="O747" i="3" s="1"/>
  <c r="O83" i="3" a="1"/>
  <c r="O83" i="3" s="1"/>
  <c r="O602" i="3" a="1"/>
  <c r="O602" i="3" s="1"/>
  <c r="O76" i="3" a="1"/>
  <c r="O76" i="3" s="1"/>
  <c r="O647" i="3" a="1"/>
  <c r="O647" i="3" s="1"/>
  <c r="O417" i="3" a="1"/>
  <c r="O417" i="3" s="1"/>
  <c r="O67" i="3" a="1"/>
  <c r="O67" i="3" s="1"/>
  <c r="O79" i="3" a="1"/>
  <c r="O79" i="3" s="1"/>
  <c r="O156" i="3" a="1"/>
  <c r="O156" i="3" s="1"/>
  <c r="O452" i="3" a="1"/>
  <c r="O452" i="3" s="1"/>
  <c r="O75" i="3" a="1"/>
  <c r="O75" i="3" s="1"/>
  <c r="O66" i="3" a="1"/>
  <c r="O66" i="3" s="1"/>
  <c r="O425" i="3" a="1"/>
  <c r="O425" i="3" s="1"/>
  <c r="O63" i="3" a="1"/>
  <c r="O63" i="3" s="1"/>
  <c r="O422" i="3" a="1"/>
  <c r="O422" i="3" s="1"/>
  <c r="O89" i="3" a="1"/>
  <c r="O89" i="3" s="1"/>
  <c r="O274" i="3" a="1"/>
  <c r="O274" i="3" s="1"/>
  <c r="O70" i="3" a="1"/>
  <c r="O70" i="3" s="1"/>
  <c r="O68" i="3" a="1"/>
  <c r="O68" i="3" s="1"/>
  <c r="O327" i="3" a="1"/>
  <c r="O327" i="3" s="1"/>
  <c r="O73" i="3" a="1"/>
  <c r="O73" i="3" s="1"/>
  <c r="O113" i="3" a="1"/>
  <c r="O113" i="3" s="1"/>
  <c r="O267" i="3" a="1"/>
  <c r="O267" i="3" s="1"/>
  <c r="O109" i="3" a="1"/>
  <c r="O109" i="3" s="1"/>
  <c r="O147" i="3" a="1"/>
  <c r="O147" i="3" s="1"/>
  <c r="O226" i="3" a="1"/>
  <c r="O226" i="3" s="1"/>
  <c r="O758" i="3" a="1"/>
  <c r="O758" i="3" s="1"/>
  <c r="O115" i="3" a="1"/>
  <c r="O115" i="3" s="1"/>
  <c r="O137" i="3" a="1"/>
  <c r="O137" i="3" s="1"/>
  <c r="O190" i="3" a="1"/>
  <c r="O190" i="3" s="1"/>
  <c r="O670" i="3" a="1"/>
  <c r="O670" i="3" s="1"/>
  <c r="O498" i="3" a="1"/>
  <c r="O498" i="3" s="1"/>
  <c r="O468" i="3" a="1"/>
  <c r="O468" i="3" s="1"/>
  <c r="O582" i="3" a="1"/>
  <c r="O582" i="3" s="1"/>
  <c r="O445" i="3" a="1"/>
  <c r="O445" i="3" s="1"/>
  <c r="O399" i="3" a="1"/>
  <c r="O399" i="3" s="1"/>
  <c r="O224" i="3" a="1"/>
  <c r="O224" i="3" s="1"/>
  <c r="O834" i="3" a="1"/>
  <c r="O834" i="3" s="1"/>
  <c r="O127" i="3" a="1"/>
  <c r="O127" i="3" s="1"/>
  <c r="O107" i="3" a="1"/>
  <c r="O107" i="3" s="1"/>
  <c r="O1000" i="3" a="1"/>
  <c r="O1000" i="3" s="1"/>
  <c r="O90" i="3" a="1"/>
  <c r="O90" i="3" s="1"/>
  <c r="O545" i="3" a="1"/>
  <c r="O545" i="3" s="1"/>
  <c r="O99" i="3" a="1"/>
  <c r="O99" i="3" s="1"/>
  <c r="O334" i="3" a="1"/>
  <c r="O334" i="3" s="1"/>
  <c r="O108" i="3" a="1"/>
  <c r="O108" i="3" s="1"/>
  <c r="O105" i="3" a="1"/>
  <c r="O105" i="3" s="1"/>
  <c r="O103" i="3" a="1"/>
  <c r="O103" i="3" s="1"/>
  <c r="O567" i="3" a="1"/>
  <c r="O567" i="3" s="1"/>
  <c r="O100" i="3" a="1"/>
  <c r="O100" i="3" s="1"/>
  <c r="O87" i="3" a="1"/>
  <c r="O87" i="3" s="1"/>
  <c r="O539" i="3" a="1"/>
  <c r="O539" i="3" s="1"/>
  <c r="O111" i="3" a="1"/>
  <c r="O111" i="3" s="1"/>
  <c r="O91" i="3" a="1"/>
  <c r="O91" i="3" s="1"/>
  <c r="O85" i="3" a="1"/>
  <c r="O85" i="3" s="1"/>
  <c r="O102" i="3" a="1"/>
  <c r="O102" i="3" s="1"/>
  <c r="O106" i="3" a="1"/>
  <c r="O106" i="3" s="1"/>
  <c r="O97" i="3" a="1"/>
  <c r="O97" i="3" s="1"/>
  <c r="O561" i="3" a="1"/>
  <c r="O561" i="3" s="1"/>
  <c r="O95" i="3" a="1"/>
  <c r="O95" i="3" s="1"/>
  <c r="O646" i="3" a="1"/>
  <c r="O646" i="3" s="1"/>
  <c r="O110" i="3" a="1"/>
  <c r="O110" i="3" s="1"/>
  <c r="O84" i="3" a="1"/>
  <c r="O84" i="3" s="1"/>
  <c r="O203" i="3" a="1"/>
  <c r="O203" i="3" s="1"/>
  <c r="O589" i="3" a="1"/>
  <c r="O589" i="3" s="1"/>
  <c r="O86" i="3" a="1"/>
  <c r="O86" i="3" s="1"/>
  <c r="O353" i="3" a="1"/>
  <c r="O353" i="3" s="1"/>
  <c r="O88" i="3" a="1"/>
  <c r="O88" i="3" s="1"/>
  <c r="O93" i="3" a="1"/>
  <c r="O93" i="3" s="1"/>
  <c r="O395" i="3" a="1"/>
  <c r="O395" i="3" s="1"/>
  <c r="O849" i="3" a="1"/>
  <c r="O849" i="3" s="1"/>
  <c r="O484" i="3" a="1"/>
  <c r="O484" i="3" s="1"/>
  <c r="O142" i="3" a="1"/>
  <c r="O142" i="3" s="1"/>
  <c r="O642" i="3" a="1"/>
  <c r="O642" i="3" s="1"/>
  <c r="O238" i="3" a="1"/>
  <c r="O238" i="3" s="1"/>
  <c r="O746" i="3" a="1"/>
  <c r="O746" i="3" s="1"/>
  <c r="O1110" i="3" a="1"/>
  <c r="O1110" i="3" s="1"/>
  <c r="O151" i="3" a="1"/>
  <c r="O151" i="3" s="1"/>
  <c r="O1215" i="3" a="1"/>
  <c r="O1215" i="3" s="1"/>
  <c r="O474" i="3" a="1"/>
  <c r="O474" i="3" s="1"/>
  <c r="O131" i="3" a="1"/>
  <c r="O131" i="3" s="1"/>
  <c r="O283" i="3" a="1"/>
  <c r="O283" i="3" s="1"/>
  <c r="O119" i="3" a="1"/>
  <c r="O119" i="3" s="1"/>
  <c r="O118" i="3" a="1"/>
  <c r="O118" i="3" s="1"/>
  <c r="O135" i="3" a="1"/>
  <c r="O135" i="3" s="1"/>
  <c r="O412" i="3" a="1"/>
  <c r="O412" i="3" s="1"/>
  <c r="O132" i="3" a="1"/>
  <c r="O132" i="3" s="1"/>
  <c r="O779" i="3" a="1"/>
  <c r="O779" i="3" s="1"/>
  <c r="O268" i="3" a="1"/>
  <c r="O268" i="3" s="1"/>
  <c r="O171" i="3" a="1"/>
  <c r="O171" i="3" s="1"/>
  <c r="O331" i="3" a="1"/>
  <c r="O331" i="3" s="1"/>
  <c r="O538" i="3" a="1"/>
  <c r="O538" i="3" s="1"/>
  <c r="O125" i="3" a="1"/>
  <c r="O125" i="3" s="1"/>
  <c r="O192" i="3" a="1"/>
  <c r="O192" i="3" s="1"/>
  <c r="O680" i="3" a="1"/>
  <c r="O680" i="3" s="1"/>
  <c r="O194" i="3" a="1"/>
  <c r="O194" i="3" s="1"/>
  <c r="O205" i="3" a="1"/>
  <c r="O205" i="3" s="1"/>
  <c r="O134" i="3" a="1"/>
  <c r="O134" i="3" s="1"/>
  <c r="O141" i="3" a="1"/>
  <c r="O141" i="3" s="1"/>
  <c r="O984" i="3" a="1"/>
  <c r="O984" i="3" s="1"/>
  <c r="O322" i="3" a="1"/>
  <c r="O322" i="3" s="1"/>
  <c r="O337" i="3" a="1"/>
  <c r="O337" i="3" s="1"/>
  <c r="O144" i="3" a="1"/>
  <c r="O144" i="3" s="1"/>
  <c r="O229" i="3" a="1"/>
  <c r="O229" i="3" s="1"/>
  <c r="O143" i="3" a="1"/>
  <c r="O143" i="3" s="1"/>
  <c r="O122" i="3" a="1"/>
  <c r="O122" i="3" s="1"/>
  <c r="O145" i="3" a="1"/>
  <c r="O145" i="3" s="1"/>
  <c r="O139" i="3" a="1"/>
  <c r="O139" i="3" s="1"/>
  <c r="O200" i="3" a="1"/>
  <c r="O200" i="3" s="1"/>
  <c r="O149" i="3" a="1"/>
  <c r="O149" i="3" s="1"/>
  <c r="O148" i="3" a="1"/>
  <c r="O148" i="3" s="1"/>
  <c r="O187" i="3" a="1"/>
  <c r="O187" i="3" s="1"/>
  <c r="O140" i="3" a="1"/>
  <c r="O140" i="3" s="1"/>
  <c r="O428" i="3" a="1"/>
  <c r="O428" i="3" s="1"/>
  <c r="O133" i="3" a="1"/>
  <c r="O133" i="3" s="1"/>
  <c r="O146" i="3" a="1"/>
  <c r="O146" i="3" s="1"/>
  <c r="O197" i="3" a="1"/>
  <c r="O197" i="3" s="1"/>
  <c r="O150" i="3" a="1"/>
  <c r="O150" i="3" s="1"/>
  <c r="O614" i="3" a="1"/>
  <c r="O614" i="3" s="1"/>
  <c r="O340" i="3" a="1"/>
  <c r="O340" i="3" s="1"/>
  <c r="O153" i="3" a="1"/>
  <c r="O153" i="3" s="1"/>
  <c r="O154" i="3" a="1"/>
  <c r="O154" i="3" s="1"/>
  <c r="O1310" i="3" a="1"/>
  <c r="O1310" i="3" s="1"/>
  <c r="O560" i="3" a="1"/>
  <c r="O560" i="3" s="1"/>
  <c r="O162" i="3" a="1"/>
  <c r="O162" i="3" s="1"/>
  <c r="O184" i="3" a="1"/>
  <c r="O184" i="3" s="1"/>
  <c r="O403" i="3" a="1"/>
  <c r="O403" i="3" s="1"/>
  <c r="O552" i="3" a="1"/>
  <c r="O552" i="3" s="1"/>
  <c r="O167" i="3" a="1"/>
  <c r="O167" i="3" s="1"/>
  <c r="O213" i="3" a="1"/>
  <c r="O213" i="3" s="1"/>
  <c r="O186" i="3" a="1"/>
  <c r="O186" i="3" s="1"/>
  <c r="O177" i="3" a="1"/>
  <c r="O177" i="3" s="1"/>
  <c r="O189" i="3" a="1"/>
  <c r="O189" i="3" s="1"/>
  <c r="O986" i="3" a="1"/>
  <c r="O986" i="3" s="1"/>
  <c r="O488" i="3" a="1"/>
  <c r="O488" i="3" s="1"/>
  <c r="O708" i="3" a="1"/>
  <c r="O708" i="3" s="1"/>
  <c r="O236" i="3" a="1"/>
  <c r="O236" i="3" s="1"/>
  <c r="O532" i="3" a="1"/>
  <c r="O532" i="3" s="1"/>
  <c r="O256" i="3" a="1"/>
  <c r="O256" i="3" s="1"/>
  <c r="O179" i="3" a="1"/>
  <c r="O179" i="3" s="1"/>
  <c r="O159" i="3" a="1"/>
  <c r="O159" i="3" s="1"/>
  <c r="O483" i="3" a="1"/>
  <c r="O483" i="3" s="1"/>
  <c r="O185" i="3" a="1"/>
  <c r="O185" i="3" s="1"/>
  <c r="O180" i="3" a="1"/>
  <c r="O180" i="3" s="1"/>
  <c r="O765" i="3" a="1"/>
  <c r="O765" i="3" s="1"/>
  <c r="O181" i="3" a="1"/>
  <c r="O181" i="3" s="1"/>
  <c r="O173" i="3" a="1"/>
  <c r="O173" i="3" s="1"/>
  <c r="O965" i="3" a="1"/>
  <c r="O965" i="3" s="1"/>
  <c r="O183" i="3" a="1"/>
  <c r="O183" i="3" s="1"/>
  <c r="O501" i="3" a="1"/>
  <c r="O501" i="3" s="1"/>
  <c r="O643" i="3" a="1"/>
  <c r="O643" i="3" s="1"/>
  <c r="O188" i="3" a="1"/>
  <c r="O188" i="3" s="1"/>
  <c r="O487" i="3" a="1"/>
  <c r="O487" i="3" s="1"/>
  <c r="O176" i="3" a="1"/>
  <c r="O176" i="3" s="1"/>
  <c r="O959" i="3" a="1"/>
  <c r="O959" i="3" s="1"/>
  <c r="O931" i="3" a="1"/>
  <c r="O931" i="3" s="1"/>
  <c r="O175" i="3" a="1"/>
  <c r="O175" i="3" s="1"/>
  <c r="O178" i="3" a="1"/>
  <c r="O178" i="3" s="1"/>
  <c r="O393" i="3" a="1"/>
  <c r="O393" i="3" s="1"/>
  <c r="O678" i="3" a="1"/>
  <c r="O678" i="3" s="1"/>
  <c r="O822" i="3" a="1"/>
  <c r="O822" i="3" s="1"/>
  <c r="O624" i="3" a="1"/>
  <c r="O624" i="3" s="1"/>
  <c r="O191" i="3" a="1"/>
  <c r="O191" i="3" s="1"/>
  <c r="O169" i="3" a="1"/>
  <c r="O169" i="3" s="1"/>
  <c r="O1140" i="3" a="1"/>
  <c r="O1140" i="3" s="1"/>
  <c r="O198" i="3" a="1"/>
  <c r="O198" i="3" s="1"/>
  <c r="O530" i="3" a="1"/>
  <c r="O530" i="3" s="1"/>
  <c r="O232" i="3" a="1"/>
  <c r="O232" i="3" s="1"/>
  <c r="O298" i="3" a="1"/>
  <c r="O298" i="3" s="1"/>
  <c r="O558" i="3" a="1"/>
  <c r="O558" i="3" s="1"/>
  <c r="O220" i="3" a="1"/>
  <c r="O220" i="3" s="1"/>
  <c r="O503" i="3" a="1"/>
  <c r="O503" i="3" s="1"/>
  <c r="O749" i="3" a="1"/>
  <c r="O749" i="3" s="1"/>
  <c r="O689" i="3" a="1"/>
  <c r="O689" i="3" s="1"/>
  <c r="O228" i="3" a="1"/>
  <c r="O228" i="3" s="1"/>
  <c r="O898" i="3" a="1"/>
  <c r="O898" i="3" s="1"/>
  <c r="O401" i="3" a="1"/>
  <c r="O401" i="3" s="1"/>
  <c r="O326" i="3" a="1"/>
  <c r="O326" i="3" s="1"/>
  <c r="O713" i="3" a="1"/>
  <c r="O713" i="3" s="1"/>
  <c r="O1260" i="3" a="1"/>
  <c r="O1260" i="3" s="1"/>
  <c r="O730" i="3" a="1"/>
  <c r="O730" i="3" s="1"/>
  <c r="O212" i="3" a="1"/>
  <c r="O212" i="3" s="1"/>
  <c r="O284" i="3" a="1"/>
  <c r="O284" i="3" s="1"/>
  <c r="O204" i="3" a="1"/>
  <c r="O204" i="3" s="1"/>
  <c r="O1022" i="3" a="1"/>
  <c r="O1022" i="3" s="1"/>
  <c r="O206" i="3" a="1"/>
  <c r="O206" i="3" s="1"/>
  <c r="O683" i="3" a="1"/>
  <c r="O683" i="3" s="1"/>
  <c r="O211" i="3" a="1"/>
  <c r="O211" i="3" s="1"/>
  <c r="O976" i="3" a="1"/>
  <c r="O976" i="3" s="1"/>
  <c r="O223" i="3" a="1"/>
  <c r="O223" i="3" s="1"/>
  <c r="O543" i="3" a="1"/>
  <c r="O543" i="3" s="1"/>
  <c r="O216" i="3" a="1"/>
  <c r="O216" i="3" s="1"/>
  <c r="O218" i="3" a="1"/>
  <c r="O218" i="3" s="1"/>
  <c r="O210" i="3" a="1"/>
  <c r="O210" i="3" s="1"/>
  <c r="O271" i="3" a="1"/>
  <c r="O271" i="3" s="1"/>
  <c r="O278" i="3" a="1"/>
  <c r="O278" i="3" s="1"/>
  <c r="O896" i="3" a="1"/>
  <c r="O896" i="3" s="1"/>
  <c r="O217" i="3" a="1"/>
  <c r="O217" i="3" s="1"/>
  <c r="O221" i="3" a="1"/>
  <c r="O221" i="3" s="1"/>
  <c r="O209" i="3" a="1"/>
  <c r="O209" i="3" s="1"/>
  <c r="O215" i="3" a="1"/>
  <c r="O215" i="3" s="1"/>
  <c r="O241" i="3" a="1"/>
  <c r="O241" i="3" s="1"/>
  <c r="O880" i="3" a="1"/>
  <c r="O880" i="3" s="1"/>
  <c r="O270" i="3" a="1"/>
  <c r="O270" i="3" s="1"/>
  <c r="O219" i="3" a="1"/>
  <c r="O219" i="3" s="1"/>
  <c r="O202" i="3" a="1"/>
  <c r="O202" i="3" s="1"/>
  <c r="O767" i="3" a="1"/>
  <c r="O767" i="3" s="1"/>
  <c r="O435" i="3" a="1"/>
  <c r="O435" i="3" s="1"/>
  <c r="O291" i="3" a="1"/>
  <c r="O291" i="3" s="1"/>
  <c r="O745" i="3" a="1"/>
  <c r="O745" i="3" s="1"/>
  <c r="O208" i="3" a="1"/>
  <c r="O208" i="3" s="1"/>
  <c r="O1015" i="3" a="1"/>
  <c r="O1015" i="3" s="1"/>
  <c r="O230" i="3" a="1"/>
  <c r="O230" i="3" s="1"/>
  <c r="O586" i="3" a="1"/>
  <c r="O586" i="3" s="1"/>
  <c r="O239" i="3" a="1"/>
  <c r="O239" i="3" s="1"/>
  <c r="O548" i="3" a="1"/>
  <c r="O548" i="3" s="1"/>
  <c r="O712" i="3" a="1"/>
  <c r="O712" i="3" s="1"/>
  <c r="O625" i="3" a="1"/>
  <c r="O625" i="3" s="1"/>
  <c r="O987" i="3" a="1"/>
  <c r="O987" i="3" s="1"/>
  <c r="O248" i="3" a="1"/>
  <c r="O248" i="3" s="1"/>
  <c r="O249" i="3" a="1"/>
  <c r="O249" i="3" s="1"/>
  <c r="O1195" i="3" a="1"/>
  <c r="O1195" i="3" s="1"/>
  <c r="O578" i="3" a="1"/>
  <c r="O578" i="3" s="1"/>
  <c r="O676" i="3" a="1"/>
  <c r="O676" i="3" s="1"/>
  <c r="O244" i="3" a="1"/>
  <c r="O244" i="3" s="1"/>
  <c r="O485" i="3" a="1"/>
  <c r="O485" i="3" s="1"/>
  <c r="O383" i="3" a="1"/>
  <c r="O383" i="3" s="1"/>
  <c r="O405" i="3" a="1"/>
  <c r="O405" i="3" s="1"/>
  <c r="O418" i="3" a="1"/>
  <c r="O418" i="3" s="1"/>
  <c r="O250" i="3" a="1"/>
  <c r="O250" i="3" s="1"/>
  <c r="O246" i="3" a="1"/>
  <c r="O246" i="3" s="1"/>
  <c r="O269" i="3" a="1"/>
  <c r="O269" i="3" s="1"/>
  <c r="O874" i="3" a="1"/>
  <c r="O874" i="3" s="1"/>
  <c r="O620" i="3" a="1"/>
  <c r="O620" i="3" s="1"/>
  <c r="O330" i="3" a="1"/>
  <c r="O330" i="3" s="1"/>
  <c r="O566" i="3" a="1"/>
  <c r="O566" i="3" s="1"/>
  <c r="O258" i="3" a="1"/>
  <c r="O258" i="3" s="1"/>
  <c r="O831" i="3" a="1"/>
  <c r="O831" i="3" s="1"/>
  <c r="O262" i="3" a="1"/>
  <c r="O262" i="3" s="1"/>
  <c r="O917" i="3" a="1"/>
  <c r="O917" i="3" s="1"/>
  <c r="O473" i="3" a="1"/>
  <c r="O473" i="3" s="1"/>
  <c r="O633" i="3" a="1"/>
  <c r="O633" i="3" s="1"/>
  <c r="O1281" i="3" a="1"/>
  <c r="O1281" i="3" s="1"/>
  <c r="O259" i="3" a="1"/>
  <c r="O259" i="3" s="1"/>
  <c r="O640" i="3" a="1"/>
  <c r="O640" i="3" s="1"/>
  <c r="O1208" i="3" a="1"/>
  <c r="O1208" i="3" s="1"/>
  <c r="O332" i="3" a="1"/>
  <c r="O332" i="3" s="1"/>
  <c r="O641" i="3" a="1"/>
  <c r="O641" i="3" s="1"/>
  <c r="O921" i="3" a="1"/>
  <c r="O921" i="3" s="1"/>
  <c r="O251" i="3" a="1"/>
  <c r="O251" i="3" s="1"/>
  <c r="O245" i="3" a="1"/>
  <c r="O245" i="3" s="1"/>
  <c r="O894" i="3" a="1"/>
  <c r="O894" i="3" s="1"/>
  <c r="O394" i="3" a="1"/>
  <c r="O394" i="3" s="1"/>
  <c r="O257" i="3" a="1"/>
  <c r="O257" i="3" s="1"/>
  <c r="O753" i="3" a="1"/>
  <c r="O753" i="3" s="1"/>
  <c r="O261" i="3" a="1"/>
  <c r="O261" i="3" s="1"/>
  <c r="O609" i="3" a="1"/>
  <c r="O609" i="3" s="1"/>
  <c r="O255" i="3" a="1"/>
  <c r="O255" i="3" s="1"/>
  <c r="O253" i="3" a="1"/>
  <c r="O253" i="3" s="1"/>
  <c r="O374" i="3" a="1"/>
  <c r="O374" i="3" s="1"/>
  <c r="O265" i="3" a="1"/>
  <c r="O265" i="3" s="1"/>
  <c r="O242" i="3" a="1"/>
  <c r="O242" i="3" s="1"/>
  <c r="O408" i="3" a="1"/>
  <c r="O408" i="3" s="1"/>
  <c r="O260" i="3" a="1"/>
  <c r="O260" i="3" s="1"/>
  <c r="O263" i="3" a="1"/>
  <c r="O263" i="3" s="1"/>
  <c r="O354" i="3" a="1"/>
  <c r="O354" i="3" s="1"/>
  <c r="O1049" i="3" a="1"/>
  <c r="O1049" i="3" s="1"/>
  <c r="O533" i="3" a="1"/>
  <c r="O533" i="3" s="1"/>
  <c r="O527" i="3" a="1"/>
  <c r="O527" i="3" s="1"/>
  <c r="O252" i="3" a="1"/>
  <c r="O252" i="3" s="1"/>
  <c r="O227" i="3" a="1"/>
  <c r="O227" i="3" s="1"/>
  <c r="O1249" i="3" a="1"/>
  <c r="O1249" i="3" s="1"/>
  <c r="O1108" i="3" a="1"/>
  <c r="O1108" i="3" s="1"/>
  <c r="O234" i="3" a="1"/>
  <c r="O234" i="3" s="1"/>
  <c r="O264" i="3" a="1"/>
  <c r="O264" i="3" s="1"/>
  <c r="O619" i="3" a="1"/>
  <c r="O619" i="3" s="1"/>
  <c r="O750" i="3" a="1"/>
  <c r="O750" i="3" s="1"/>
  <c r="O719" i="3" a="1"/>
  <c r="O719" i="3" s="1"/>
  <c r="O243" i="3" a="1"/>
  <c r="O243" i="3" s="1"/>
  <c r="O254" i="3" a="1"/>
  <c r="O254" i="3" s="1"/>
  <c r="O266" i="3" a="1"/>
  <c r="O266" i="3" s="1"/>
  <c r="O240" i="3" a="1"/>
  <c r="O240" i="3" s="1"/>
  <c r="O608" i="3" a="1"/>
  <c r="O608" i="3" s="1"/>
  <c r="O470" i="3" a="1"/>
  <c r="O470" i="3" s="1"/>
  <c r="O861" i="3" a="1"/>
  <c r="O861" i="3" s="1"/>
  <c r="O1341" i="3" a="1"/>
  <c r="O1341" i="3" s="1"/>
  <c r="O308" i="3" a="1"/>
  <c r="O308" i="3" s="1"/>
  <c r="O842" i="3" a="1"/>
  <c r="O842" i="3" s="1"/>
  <c r="O315" i="3" a="1"/>
  <c r="O315" i="3" s="1"/>
  <c r="O1415" i="3" a="1"/>
  <c r="O1415" i="3" s="1"/>
  <c r="O289" i="3" a="1"/>
  <c r="O289" i="3" s="1"/>
  <c r="O531" i="3" a="1"/>
  <c r="O531" i="3" s="1"/>
  <c r="O875" i="3" a="1"/>
  <c r="O875" i="3" s="1"/>
  <c r="O617" i="3" a="1"/>
  <c r="O617" i="3" s="1"/>
  <c r="O294" i="3" a="1"/>
  <c r="O294" i="3" s="1"/>
  <c r="O629" i="3" a="1"/>
  <c r="O629" i="3" s="1"/>
  <c r="O907" i="3" a="1"/>
  <c r="O907" i="3" s="1"/>
  <c r="O522" i="3" a="1"/>
  <c r="O522" i="3" s="1"/>
  <c r="O343" i="3" a="1"/>
  <c r="O343" i="3" s="1"/>
  <c r="O402" i="3" a="1"/>
  <c r="O402" i="3" s="1"/>
  <c r="O710" i="3" a="1"/>
  <c r="O710" i="3" s="1"/>
  <c r="O1128" i="3" a="1"/>
  <c r="O1128" i="3" s="1"/>
  <c r="O313" i="3" a="1"/>
  <c r="O313" i="3" s="1"/>
  <c r="O290" i="3" a="1"/>
  <c r="O290" i="3" s="1"/>
  <c r="O407" i="3" a="1"/>
  <c r="O407" i="3" s="1"/>
  <c r="O273" i="3" a="1"/>
  <c r="O273" i="3" s="1"/>
  <c r="O935" i="3" a="1"/>
  <c r="O935" i="3" s="1"/>
  <c r="O607" i="3" a="1"/>
  <c r="O607" i="3" s="1"/>
  <c r="O311" i="3" a="1"/>
  <c r="O311" i="3" s="1"/>
  <c r="O317" i="3" a="1"/>
  <c r="O317" i="3" s="1"/>
  <c r="O301" i="3" a="1"/>
  <c r="O301" i="3" s="1"/>
  <c r="O287" i="3" a="1"/>
  <c r="O287" i="3" s="1"/>
  <c r="O572" i="3" a="1"/>
  <c r="O572" i="3" s="1"/>
  <c r="O535" i="3" a="1"/>
  <c r="O535" i="3" s="1"/>
  <c r="O506" i="3" a="1"/>
  <c r="O506" i="3" s="1"/>
  <c r="O295" i="3" a="1"/>
  <c r="O295" i="3" s="1"/>
  <c r="O306" i="3" a="1"/>
  <c r="O306" i="3" s="1"/>
  <c r="O664" i="3" a="1"/>
  <c r="O664" i="3" s="1"/>
  <c r="O319" i="3" a="1"/>
  <c r="O319" i="3" s="1"/>
  <c r="O367" i="3" a="1"/>
  <c r="O367" i="3" s="1"/>
  <c r="O293" i="3" a="1"/>
  <c r="O293" i="3" s="1"/>
  <c r="O328" i="3" a="1"/>
  <c r="O328" i="3" s="1"/>
  <c r="O302" i="3" a="1"/>
  <c r="O302" i="3" s="1"/>
  <c r="O825" i="3" a="1"/>
  <c r="O825" i="3" s="1"/>
  <c r="O277" i="3" a="1"/>
  <c r="O277" i="3" s="1"/>
  <c r="O279" i="3" a="1"/>
  <c r="O279" i="3" s="1"/>
  <c r="O312" i="3" a="1"/>
  <c r="O312" i="3" s="1"/>
  <c r="O516" i="3" a="1"/>
  <c r="O516" i="3" s="1"/>
  <c r="O305" i="3" a="1"/>
  <c r="O305" i="3" s="1"/>
  <c r="O318" i="3" a="1"/>
  <c r="O318" i="3" s="1"/>
  <c r="O310" i="3" a="1"/>
  <c r="O310" i="3" s="1"/>
  <c r="O276" i="3" a="1"/>
  <c r="O276" i="3" s="1"/>
  <c r="O300" i="3" a="1"/>
  <c r="O300" i="3" s="1"/>
  <c r="O321" i="3" a="1"/>
  <c r="O321" i="3" s="1"/>
  <c r="O314" i="3" a="1"/>
  <c r="O314" i="3" s="1"/>
  <c r="O469" i="3" a="1"/>
  <c r="O469" i="3" s="1"/>
  <c r="O304" i="3" a="1"/>
  <c r="O304" i="3" s="1"/>
  <c r="O303" i="3" a="1"/>
  <c r="O303" i="3" s="1"/>
  <c r="O307" i="3" a="1"/>
  <c r="O307" i="3" s="1"/>
  <c r="O496" i="3" a="1"/>
  <c r="O496" i="3" s="1"/>
  <c r="O296" i="3" a="1"/>
  <c r="O296" i="3" s="1"/>
  <c r="O1027" i="3" a="1"/>
  <c r="O1027" i="3" s="1"/>
  <c r="O1056" i="3" a="1"/>
  <c r="O1056" i="3" s="1"/>
  <c r="O350" i="3" a="1"/>
  <c r="O350" i="3" s="1"/>
  <c r="O299" i="3" a="1"/>
  <c r="O299" i="3" s="1"/>
  <c r="O286" i="3" a="1"/>
  <c r="O286" i="3" s="1"/>
  <c r="O945" i="3" a="1"/>
  <c r="O945" i="3" s="1"/>
  <c r="O444" i="3" a="1"/>
  <c r="O444" i="3" s="1"/>
  <c r="O280" i="3" a="1"/>
  <c r="O280" i="3" s="1"/>
  <c r="O918" i="3" a="1"/>
  <c r="O918" i="3" s="1"/>
  <c r="O502" i="3" a="1"/>
  <c r="O502" i="3" s="1"/>
  <c r="O281" i="3" a="1"/>
  <c r="O281" i="3" s="1"/>
  <c r="O320" i="3" a="1"/>
  <c r="O320" i="3" s="1"/>
  <c r="O297" i="3" a="1"/>
  <c r="O297" i="3" s="1"/>
  <c r="O285" i="3" a="1"/>
  <c r="O285" i="3" s="1"/>
  <c r="O977" i="3" a="1"/>
  <c r="O977" i="3" s="1"/>
  <c r="O721" i="3" a="1"/>
  <c r="O721" i="3" s="1"/>
  <c r="O833" i="3" a="1"/>
  <c r="O833" i="3" s="1"/>
  <c r="O752" i="3" a="1"/>
  <c r="O752" i="3" s="1"/>
  <c r="O355" i="3" a="1"/>
  <c r="O355" i="3" s="1"/>
  <c r="O519" i="3" a="1"/>
  <c r="O519" i="3" s="1"/>
  <c r="O1284" i="3" a="1"/>
  <c r="O1284" i="3" s="1"/>
  <c r="O706" i="3" a="1"/>
  <c r="O706" i="3" s="1"/>
  <c r="O1252" i="3" a="1"/>
  <c r="O1252" i="3" s="1"/>
  <c r="O848" i="3" a="1"/>
  <c r="O848" i="3" s="1"/>
  <c r="O1149" i="3" a="1"/>
  <c r="O1149" i="3" s="1"/>
  <c r="O361" i="3" a="1"/>
  <c r="O361" i="3" s="1"/>
  <c r="O534" i="3" a="1"/>
  <c r="O534" i="3" s="1"/>
  <c r="O486" i="3" a="1"/>
  <c r="O486" i="3" s="1"/>
  <c r="O963" i="3" a="1"/>
  <c r="O963" i="3" s="1"/>
  <c r="O1077" i="3" a="1"/>
  <c r="O1077" i="3" s="1"/>
  <c r="O787" i="3" a="1"/>
  <c r="O787" i="3" s="1"/>
  <c r="O828" i="3" a="1"/>
  <c r="O828" i="3" s="1"/>
  <c r="O364" i="3" a="1"/>
  <c r="O364" i="3" s="1"/>
  <c r="O1147" i="3" a="1"/>
  <c r="O1147" i="3" s="1"/>
  <c r="O362" i="3" a="1"/>
  <c r="O362" i="3" s="1"/>
  <c r="O699" i="3" a="1"/>
  <c r="O699" i="3" s="1"/>
  <c r="O363" i="3" a="1"/>
  <c r="O363" i="3" s="1"/>
  <c r="O546" i="3" a="1"/>
  <c r="O546" i="3" s="1"/>
  <c r="O954" i="3" a="1"/>
  <c r="O954" i="3" s="1"/>
  <c r="O1317" i="3" a="1"/>
  <c r="O1317" i="3" s="1"/>
  <c r="O372" i="3" a="1"/>
  <c r="O372" i="3" s="1"/>
  <c r="O382" i="3" a="1"/>
  <c r="O382" i="3" s="1"/>
  <c r="O342" i="3" a="1"/>
  <c r="O342" i="3" s="1"/>
  <c r="O835" i="3" a="1"/>
  <c r="O835" i="3" s="1"/>
  <c r="O348" i="3" a="1"/>
  <c r="O348" i="3" s="1"/>
  <c r="O378" i="3" a="1"/>
  <c r="O378" i="3" s="1"/>
  <c r="O751" i="3" a="1"/>
  <c r="O751" i="3" s="1"/>
  <c r="O349" i="3" a="1"/>
  <c r="O349" i="3" s="1"/>
  <c r="O544" i="3" a="1"/>
  <c r="O544" i="3" s="1"/>
  <c r="O392" i="3" a="1"/>
  <c r="O392" i="3" s="1"/>
  <c r="O388" i="3" a="1"/>
  <c r="O388" i="3" s="1"/>
  <c r="O376" i="3" a="1"/>
  <c r="O376" i="3" s="1"/>
  <c r="O612" i="3" a="1"/>
  <c r="O612" i="3" s="1"/>
  <c r="O528" i="3" a="1"/>
  <c r="O528" i="3" s="1"/>
  <c r="O703" i="3" a="1"/>
  <c r="O703" i="3" s="1"/>
  <c r="O568" i="3" a="1"/>
  <c r="O568" i="3" s="1"/>
  <c r="O386" i="3" a="1"/>
  <c r="O386" i="3" s="1"/>
  <c r="O345" i="3" a="1"/>
  <c r="O345" i="3" s="1"/>
  <c r="O373" i="3" a="1"/>
  <c r="O373" i="3" s="1"/>
  <c r="O385" i="3" a="1"/>
  <c r="O385" i="3" s="1"/>
  <c r="O369" i="3" a="1"/>
  <c r="O369" i="3" s="1"/>
  <c r="O377" i="3" a="1"/>
  <c r="O377" i="3" s="1"/>
  <c r="O387" i="3" a="1"/>
  <c r="O387" i="3" s="1"/>
  <c r="O371" i="3" a="1"/>
  <c r="O371" i="3" s="1"/>
  <c r="O358" i="3" a="1"/>
  <c r="O358" i="3" s="1"/>
  <c r="O365" i="3" a="1"/>
  <c r="O365" i="3" s="1"/>
  <c r="O338" i="3" a="1"/>
  <c r="O338" i="3" s="1"/>
  <c r="O610" i="3" a="1"/>
  <c r="O610" i="3" s="1"/>
  <c r="O375" i="3" a="1"/>
  <c r="O375" i="3" s="1"/>
  <c r="O370" i="3" a="1"/>
  <c r="O370" i="3" s="1"/>
  <c r="O368" i="3" a="1"/>
  <c r="O368" i="3" s="1"/>
  <c r="O635" i="3" a="1"/>
  <c r="O635" i="3" s="1"/>
  <c r="O352" i="3" a="1"/>
  <c r="O352" i="3" s="1"/>
  <c r="O1018" i="3" a="1"/>
  <c r="O1018" i="3" s="1"/>
  <c r="O1047" i="3" a="1"/>
  <c r="O1047" i="3" s="1"/>
  <c r="O341" i="3" a="1"/>
  <c r="O341" i="3" s="1"/>
  <c r="O360" i="3" a="1"/>
  <c r="O360" i="3" s="1"/>
  <c r="O961" i="3" a="1"/>
  <c r="O961" i="3" s="1"/>
  <c r="O381" i="3" a="1"/>
  <c r="O381" i="3" s="1"/>
  <c r="O384" i="3" a="1"/>
  <c r="O384" i="3" s="1"/>
  <c r="O992" i="3" a="1"/>
  <c r="O992" i="3" s="1"/>
  <c r="O556" i="3" a="1"/>
  <c r="O556" i="3" s="1"/>
  <c r="O480" i="3" a="1"/>
  <c r="O480" i="3" s="1"/>
  <c r="O762" i="3" a="1"/>
  <c r="O762" i="3" s="1"/>
  <c r="O357" i="3" a="1"/>
  <c r="O357" i="3" s="1"/>
  <c r="O379" i="3" a="1"/>
  <c r="O379" i="3" s="1"/>
  <c r="O359" i="3" a="1"/>
  <c r="O359" i="3" s="1"/>
  <c r="O339" i="3" a="1"/>
  <c r="O339" i="3" s="1"/>
  <c r="O438" i="3" a="1"/>
  <c r="O438" i="3" s="1"/>
  <c r="O837" i="3" a="1"/>
  <c r="O837" i="3" s="1"/>
  <c r="O838" i="3" a="1"/>
  <c r="O838" i="3" s="1"/>
  <c r="O649" i="3" a="1"/>
  <c r="O649" i="3" s="1"/>
  <c r="O732" i="3" a="1"/>
  <c r="O732" i="3" s="1"/>
  <c r="O472" i="3" a="1"/>
  <c r="O472" i="3" s="1"/>
  <c r="O456" i="3" a="1"/>
  <c r="O456" i="3" s="1"/>
  <c r="O1213" i="3" a="1"/>
  <c r="O1213" i="3" s="1"/>
  <c r="O782" i="3" a="1"/>
  <c r="O782" i="3" s="1"/>
  <c r="O904" i="3" a="1"/>
  <c r="O904" i="3" s="1"/>
  <c r="O547" i="3" a="1"/>
  <c r="O547" i="3" s="1"/>
  <c r="O450" i="3" a="1"/>
  <c r="O450" i="3" s="1"/>
  <c r="O461" i="3" a="1"/>
  <c r="O461" i="3" s="1"/>
  <c r="O764" i="3" a="1"/>
  <c r="O764" i="3" s="1"/>
  <c r="O574" i="3" a="1"/>
  <c r="O574" i="3" s="1"/>
  <c r="O892" i="3" a="1"/>
  <c r="O892" i="3" s="1"/>
  <c r="O623" i="3" a="1"/>
  <c r="O623" i="3" s="1"/>
  <c r="O446" i="3" a="1"/>
  <c r="O446" i="3" s="1"/>
  <c r="O656" i="3" a="1"/>
  <c r="O656" i="3" s="1"/>
  <c r="O396" i="3" a="1"/>
  <c r="O396" i="3" s="1"/>
  <c r="O1179" i="3" a="1"/>
  <c r="O1179" i="3" s="1"/>
  <c r="O994" i="3" a="1"/>
  <c r="O994" i="3" s="1"/>
  <c r="O1227" i="3" a="1"/>
  <c r="O1227" i="3" s="1"/>
  <c r="O443" i="3" a="1"/>
  <c r="O443" i="3" s="1"/>
  <c r="O462" i="3" a="1"/>
  <c r="O462" i="3" s="1"/>
  <c r="O453" i="3" a="1"/>
  <c r="O453" i="3" s="1"/>
  <c r="O725" i="3" a="1"/>
  <c r="O725" i="3" s="1"/>
  <c r="O410" i="3" a="1"/>
  <c r="O410" i="3" s="1"/>
  <c r="O464" i="3" a="1"/>
  <c r="O464" i="3" s="1"/>
  <c r="O432" i="3" a="1"/>
  <c r="O432" i="3" s="1"/>
  <c r="O460" i="3" a="1"/>
  <c r="O460" i="3" s="1"/>
  <c r="O406" i="3" a="1"/>
  <c r="O406" i="3" s="1"/>
  <c r="O430" i="3" a="1"/>
  <c r="O430" i="3" s="1"/>
  <c r="O458" i="3" a="1"/>
  <c r="O458" i="3" s="1"/>
  <c r="O398" i="3" a="1"/>
  <c r="O398" i="3" s="1"/>
  <c r="O404" i="3" a="1"/>
  <c r="O404" i="3" s="1"/>
  <c r="O437" i="3" a="1"/>
  <c r="O437" i="3" s="1"/>
  <c r="O455" i="3" a="1"/>
  <c r="O455" i="3" s="1"/>
  <c r="O465" i="3" a="1"/>
  <c r="O465" i="3" s="1"/>
  <c r="O459" i="3" a="1"/>
  <c r="O459" i="3" s="1"/>
  <c r="O466" i="3" a="1"/>
  <c r="O466" i="3" s="1"/>
  <c r="O442" i="3" a="1"/>
  <c r="O442" i="3" s="1"/>
  <c r="O448" i="3" a="1"/>
  <c r="O448" i="3" s="1"/>
  <c r="O431" i="3" a="1"/>
  <c r="O431" i="3" s="1"/>
  <c r="O454" i="3" a="1"/>
  <c r="O454" i="3" s="1"/>
  <c r="O569" i="3" a="1"/>
  <c r="O569" i="3" s="1"/>
  <c r="O420" i="3" a="1"/>
  <c r="O420" i="3" s="1"/>
  <c r="O983" i="3" a="1"/>
  <c r="O983" i="3" s="1"/>
  <c r="O447" i="3" a="1"/>
  <c r="O447" i="3" s="1"/>
  <c r="O426" i="3" a="1"/>
  <c r="O426" i="3" s="1"/>
  <c r="O457" i="3" a="1"/>
  <c r="O457" i="3" s="1"/>
  <c r="O826" i="3" a="1"/>
  <c r="O826" i="3" s="1"/>
  <c r="O411" i="3" a="1"/>
  <c r="O411" i="3" s="1"/>
  <c r="O451" i="3" a="1"/>
  <c r="O451" i="3" s="1"/>
  <c r="O494" i="3" a="1"/>
  <c r="O494" i="3" s="1"/>
  <c r="O429" i="3" a="1"/>
  <c r="O429" i="3" s="1"/>
  <c r="O463" i="3" a="1"/>
  <c r="O463" i="3" s="1"/>
  <c r="O769" i="3" a="1"/>
  <c r="O769" i="3" s="1"/>
  <c r="O449" i="3" a="1"/>
  <c r="O449" i="3" s="1"/>
  <c r="O436" i="3" a="1"/>
  <c r="O436" i="3" s="1"/>
  <c r="O427" i="3" a="1"/>
  <c r="O427" i="3" s="1"/>
  <c r="O416" i="3" a="1"/>
  <c r="O416" i="3" s="1"/>
  <c r="O413" i="3" a="1"/>
  <c r="O413" i="3" s="1"/>
  <c r="O415" i="3" a="1"/>
  <c r="O415" i="3" s="1"/>
  <c r="O439" i="3" a="1"/>
  <c r="O439" i="3" s="1"/>
  <c r="O521" i="3" a="1"/>
  <c r="O521" i="3" s="1"/>
  <c r="O419" i="3" a="1"/>
  <c r="O419" i="3" s="1"/>
  <c r="O559" i="3" a="1"/>
  <c r="O559" i="3" s="1"/>
  <c r="O414" i="3" a="1"/>
  <c r="O414" i="3" s="1"/>
  <c r="O877" i="3" a="1"/>
  <c r="O877" i="3" s="1"/>
  <c r="O1212" i="3" a="1"/>
  <c r="O1212" i="3" s="1"/>
  <c r="O847" i="3" a="1"/>
  <c r="O847" i="3" s="1"/>
  <c r="O667" i="3" a="1"/>
  <c r="O667" i="3" s="1"/>
  <c r="O1043" i="3" a="1"/>
  <c r="O1043" i="3" s="1"/>
  <c r="O1255" i="3" a="1"/>
  <c r="O1255" i="3" s="1"/>
  <c r="O1111" i="3" a="1"/>
  <c r="O1111" i="3" s="1"/>
  <c r="O777" i="3" a="1"/>
  <c r="O777" i="3" s="1"/>
  <c r="O654" i="3" a="1"/>
  <c r="O654" i="3" s="1"/>
  <c r="O525" i="3" a="1"/>
  <c r="O525" i="3" s="1"/>
  <c r="O910" i="3" a="1"/>
  <c r="O910" i="3" s="1"/>
  <c r="O1142" i="3" a="1"/>
  <c r="O1142" i="3" s="1"/>
  <c r="O906" i="3" a="1"/>
  <c r="O906" i="3" s="1"/>
  <c r="O855" i="3" a="1"/>
  <c r="O855" i="3" s="1"/>
  <c r="O1494" i="3" a="1"/>
  <c r="O1494" i="3" s="1"/>
  <c r="O499" i="3" a="1"/>
  <c r="O499" i="3" s="1"/>
  <c r="O1451" i="3" a="1"/>
  <c r="O1451" i="3" s="1"/>
  <c r="O481" i="3" a="1"/>
  <c r="O481" i="3" s="1"/>
  <c r="O479" i="3" a="1"/>
  <c r="O479" i="3" s="1"/>
  <c r="O1159" i="3" a="1"/>
  <c r="O1159" i="3" s="1"/>
  <c r="O791" i="3" a="1"/>
  <c r="O791" i="3" s="1"/>
  <c r="O507" i="3" a="1"/>
  <c r="O507" i="3" s="1"/>
  <c r="O477" i="3" a="1"/>
  <c r="O477" i="3" s="1"/>
  <c r="O1337" i="3" a="1"/>
  <c r="O1337" i="3" s="1"/>
  <c r="O491" i="3" a="1"/>
  <c r="O491" i="3" s="1"/>
  <c r="O482" i="3" a="1"/>
  <c r="O482" i="3" s="1"/>
  <c r="O523" i="3" a="1"/>
  <c r="O523" i="3" s="1"/>
  <c r="O512" i="3" a="1"/>
  <c r="O512" i="3" s="1"/>
  <c r="O518" i="3" a="1"/>
  <c r="O518" i="3" s="1"/>
  <c r="O517" i="3" a="1"/>
  <c r="O517" i="3" s="1"/>
  <c r="O960" i="3" a="1"/>
  <c r="O960" i="3" s="1"/>
  <c r="O489" i="3" a="1"/>
  <c r="O489" i="3" s="1"/>
  <c r="O515" i="3" a="1"/>
  <c r="O515" i="3" s="1"/>
  <c r="O632" i="3" a="1"/>
  <c r="O632" i="3" s="1"/>
  <c r="O511" i="3" a="1"/>
  <c r="O511" i="3" s="1"/>
  <c r="O497" i="3" a="1"/>
  <c r="O497" i="3" s="1"/>
  <c r="O876" i="3" a="1"/>
  <c r="O876" i="3" s="1"/>
  <c r="O541" i="3" a="1"/>
  <c r="O541" i="3" s="1"/>
  <c r="O761" i="3" a="1"/>
  <c r="O761" i="3" s="1"/>
  <c r="O524" i="3" a="1"/>
  <c r="O524" i="3" s="1"/>
  <c r="O500" i="3" a="1"/>
  <c r="O500" i="3" s="1"/>
  <c r="O504" i="3" a="1"/>
  <c r="O504" i="3" s="1"/>
  <c r="O508" i="3" a="1"/>
  <c r="O508" i="3" s="1"/>
  <c r="O526" i="3" a="1"/>
  <c r="O526" i="3" s="1"/>
  <c r="O495" i="3" a="1"/>
  <c r="O495" i="3" s="1"/>
  <c r="O505" i="3" a="1"/>
  <c r="O505" i="3" s="1"/>
  <c r="O509" i="3" a="1"/>
  <c r="O509" i="3" s="1"/>
  <c r="O476" i="3" a="1"/>
  <c r="O476" i="3" s="1"/>
  <c r="O490" i="3" a="1"/>
  <c r="O490" i="3" s="1"/>
  <c r="O513" i="3" a="1"/>
  <c r="O513" i="3" s="1"/>
  <c r="O685" i="3" a="1"/>
  <c r="O685" i="3" s="1"/>
  <c r="O520" i="3" a="1"/>
  <c r="O520" i="3" s="1"/>
  <c r="O705" i="3" a="1"/>
  <c r="O705" i="3" s="1"/>
  <c r="O1091" i="3" a="1"/>
  <c r="O1091" i="3" s="1"/>
  <c r="O536" i="3" a="1"/>
  <c r="O536" i="3" s="1"/>
  <c r="O510" i="3" a="1"/>
  <c r="O510" i="3" s="1"/>
  <c r="O492" i="3" a="1"/>
  <c r="O492" i="3" s="1"/>
  <c r="O540" i="3" a="1"/>
  <c r="O540" i="3" s="1"/>
  <c r="O975" i="3" a="1"/>
  <c r="O975" i="3" s="1"/>
  <c r="O1197" i="3" a="1"/>
  <c r="O1197" i="3" s="1"/>
  <c r="O514" i="3" a="1"/>
  <c r="O514" i="3" s="1"/>
  <c r="O827" i="3" a="1"/>
  <c r="O827" i="3" s="1"/>
  <c r="O604" i="3" a="1"/>
  <c r="O604" i="3" s="1"/>
  <c r="O1342" i="3" a="1"/>
  <c r="O1342" i="3" s="1"/>
  <c r="O584" i="3" a="1"/>
  <c r="O584" i="3" s="1"/>
  <c r="O658" i="3" a="1"/>
  <c r="O658" i="3" s="1"/>
  <c r="O697" i="3" a="1"/>
  <c r="O697" i="3" s="1"/>
  <c r="O1503" i="3" a="1"/>
  <c r="O1503" i="3" s="1"/>
  <c r="O575" i="3" a="1"/>
  <c r="O575" i="3" s="1"/>
  <c r="O681" i="3" a="1"/>
  <c r="O681" i="3" s="1"/>
  <c r="O1172" i="3" a="1"/>
  <c r="O1172" i="3" s="1"/>
  <c r="O851" i="3" a="1"/>
  <c r="O851" i="3" s="1"/>
  <c r="O978" i="3" a="1"/>
  <c r="O978" i="3" s="1"/>
  <c r="O1426" i="3" a="1"/>
  <c r="O1426" i="3" s="1"/>
  <c r="O830" i="3" a="1"/>
  <c r="O830" i="3" s="1"/>
  <c r="O695" i="3" a="1"/>
  <c r="O695" i="3" s="1"/>
  <c r="O1037" i="3" a="1"/>
  <c r="O1037" i="3" s="1"/>
  <c r="O577" i="3" a="1"/>
  <c r="O577" i="3" s="1"/>
  <c r="O693" i="3" a="1"/>
  <c r="O693" i="3" s="1"/>
  <c r="O576" i="3" a="1"/>
  <c r="O576" i="3" s="1"/>
  <c r="O557" i="3" a="1"/>
  <c r="O557" i="3" s="1"/>
  <c r="O936" i="3" a="1"/>
  <c r="O936" i="3" s="1"/>
  <c r="O1021" i="3" a="1"/>
  <c r="O1021" i="3" s="1"/>
  <c r="O601" i="3" a="1"/>
  <c r="O601" i="3" s="1"/>
  <c r="O563" i="3" a="1"/>
  <c r="O563" i="3" s="1"/>
  <c r="O564" i="3" a="1"/>
  <c r="O564" i="3" s="1"/>
  <c r="O555" i="3" a="1"/>
  <c r="O555" i="3" s="1"/>
  <c r="O596" i="3" a="1"/>
  <c r="O596" i="3" s="1"/>
  <c r="O587" i="3" a="1"/>
  <c r="O587" i="3" s="1"/>
  <c r="O600" i="3" a="1"/>
  <c r="O600" i="3" s="1"/>
  <c r="O590" i="3" a="1"/>
  <c r="O590" i="3" s="1"/>
  <c r="O565" i="3" a="1"/>
  <c r="O565" i="3" s="1"/>
  <c r="O1071" i="3" a="1"/>
  <c r="O1071" i="3" s="1"/>
  <c r="O909" i="3" a="1"/>
  <c r="O909" i="3" s="1"/>
  <c r="O1371" i="3" a="1"/>
  <c r="O1371" i="3" s="1"/>
  <c r="O573" i="3" a="1"/>
  <c r="O573" i="3" s="1"/>
  <c r="O598" i="3" a="1"/>
  <c r="O598" i="3" s="1"/>
  <c r="O603" i="3" a="1"/>
  <c r="O603" i="3" s="1"/>
  <c r="O599" i="3" a="1"/>
  <c r="O599" i="3" s="1"/>
  <c r="O605" i="3" a="1"/>
  <c r="O605" i="3" s="1"/>
  <c r="O571" i="3" a="1"/>
  <c r="O571" i="3" s="1"/>
  <c r="O754" i="3" a="1"/>
  <c r="O754" i="3" s="1"/>
  <c r="O780" i="3" a="1"/>
  <c r="O780" i="3" s="1"/>
  <c r="O579" i="3" a="1"/>
  <c r="O579" i="3" s="1"/>
  <c r="O581" i="3" a="1"/>
  <c r="O581" i="3" s="1"/>
  <c r="O591" i="3" a="1"/>
  <c r="O591" i="3" s="1"/>
  <c r="O595" i="3" a="1"/>
  <c r="O595" i="3" s="1"/>
  <c r="O829" i="3" a="1"/>
  <c r="O829" i="3" s="1"/>
  <c r="O554" i="3" a="1"/>
  <c r="O554" i="3" s="1"/>
  <c r="O716" i="3" a="1"/>
  <c r="O716" i="3" s="1"/>
  <c r="O803" i="3" a="1"/>
  <c r="O803" i="3" s="1"/>
  <c r="O1279" i="3" a="1"/>
  <c r="O1279" i="3" s="1"/>
  <c r="O597" i="3" a="1"/>
  <c r="O597" i="3" s="1"/>
  <c r="O593" i="3" a="1"/>
  <c r="O593" i="3" s="1"/>
  <c r="O982" i="3" a="1"/>
  <c r="O982" i="3" s="1"/>
  <c r="O583" i="3" a="1"/>
  <c r="O583" i="3" s="1"/>
  <c r="O594" i="3" a="1"/>
  <c r="O594" i="3" s="1"/>
  <c r="O585" i="3" a="1"/>
  <c r="O585" i="3" s="1"/>
  <c r="O1259" i="3" a="1"/>
  <c r="O1259" i="3" s="1"/>
  <c r="O580" i="3" a="1"/>
  <c r="O580" i="3" s="1"/>
  <c r="O778" i="3" a="1"/>
  <c r="O778" i="3" s="1"/>
  <c r="O606" i="3" a="1"/>
  <c r="O606" i="3" s="1"/>
  <c r="O553" i="3" a="1"/>
  <c r="O553" i="3" s="1"/>
  <c r="O1048" i="3" a="1"/>
  <c r="O1048" i="3" s="1"/>
  <c r="O1280" i="3" a="1"/>
  <c r="O1280" i="3" s="1"/>
  <c r="O869" i="3" a="1"/>
  <c r="O869" i="3" s="1"/>
  <c r="O682" i="3" a="1"/>
  <c r="O682" i="3" s="1"/>
  <c r="O784" i="3" a="1"/>
  <c r="O784" i="3" s="1"/>
  <c r="O1217" i="3" a="1"/>
  <c r="O1217" i="3" s="1"/>
  <c r="O653" i="3" a="1"/>
  <c r="O653" i="3" s="1"/>
  <c r="O660" i="3" a="1"/>
  <c r="O660" i="3" s="1"/>
  <c r="O613" i="3" a="1"/>
  <c r="O613" i="3" s="1"/>
  <c r="O1210" i="3" a="1"/>
  <c r="O1210" i="3" s="1"/>
  <c r="O675" i="3" a="1"/>
  <c r="O675" i="3" s="1"/>
  <c r="O821" i="3" a="1"/>
  <c r="O821" i="3" s="1"/>
  <c r="O630" i="3" a="1"/>
  <c r="O630" i="3" s="1"/>
  <c r="O669" i="3" a="1"/>
  <c r="O669" i="3" s="1"/>
  <c r="O895" i="3" a="1"/>
  <c r="O895" i="3" s="1"/>
  <c r="O967" i="3" a="1"/>
  <c r="O967" i="3" s="1"/>
  <c r="O881" i="3" a="1"/>
  <c r="O881" i="3" s="1"/>
  <c r="O639" i="3" a="1"/>
  <c r="O639" i="3" s="1"/>
  <c r="O618" i="3" a="1"/>
  <c r="O618" i="3" s="1"/>
  <c r="O650" i="3" a="1"/>
  <c r="O650" i="3" s="1"/>
  <c r="O1119" i="3" a="1"/>
  <c r="O1119" i="3" s="1"/>
  <c r="O1517" i="3" a="1"/>
  <c r="O1517" i="3" s="1"/>
  <c r="O662" i="3" a="1"/>
  <c r="O662" i="3" s="1"/>
  <c r="O645" i="3" a="1"/>
  <c r="O645" i="3" s="1"/>
  <c r="O684" i="3" a="1"/>
  <c r="O684" i="3" s="1"/>
  <c r="O1207" i="3" a="1"/>
  <c r="O1207" i="3" s="1"/>
  <c r="O1288" i="3" a="1"/>
  <c r="O1288" i="3" s="1"/>
  <c r="O674" i="3" a="1"/>
  <c r="O674" i="3" s="1"/>
  <c r="O628" i="3" a="1"/>
  <c r="O628" i="3" s="1"/>
  <c r="O665" i="3" a="1"/>
  <c r="O665" i="3" s="1"/>
  <c r="O714" i="3" a="1"/>
  <c r="O714" i="3" s="1"/>
  <c r="O661" i="3" a="1"/>
  <c r="O661" i="3" s="1"/>
  <c r="O648" i="3" a="1"/>
  <c r="O648" i="3" s="1"/>
  <c r="O634" i="3" a="1"/>
  <c r="O634" i="3" s="1"/>
  <c r="O659" i="3" a="1"/>
  <c r="O659" i="3" s="1"/>
  <c r="O671" i="3" a="1"/>
  <c r="O671" i="3" s="1"/>
  <c r="O631" i="3" a="1"/>
  <c r="O631" i="3" s="1"/>
  <c r="O637" i="3" a="1"/>
  <c r="O637" i="3" s="1"/>
  <c r="O657" i="3" a="1"/>
  <c r="O657" i="3" s="1"/>
  <c r="O663" i="3" a="1"/>
  <c r="O663" i="3" s="1"/>
  <c r="O666" i="3" a="1"/>
  <c r="O666" i="3" s="1"/>
  <c r="O668" i="3" a="1"/>
  <c r="O668" i="3" s="1"/>
  <c r="O1046" i="3" a="1"/>
  <c r="O1046" i="3" s="1"/>
  <c r="O652" i="3" a="1"/>
  <c r="O652" i="3" s="1"/>
  <c r="O627" i="3" a="1"/>
  <c r="O627" i="3" s="1"/>
  <c r="O644" i="3" a="1"/>
  <c r="O644" i="3" s="1"/>
  <c r="O1002" i="3" a="1"/>
  <c r="O1002" i="3" s="1"/>
  <c r="O930" i="3" a="1"/>
  <c r="O930" i="3" s="1"/>
  <c r="O672" i="3" a="1"/>
  <c r="O672" i="3" s="1"/>
  <c r="O655" i="3" a="1"/>
  <c r="O655" i="3" s="1"/>
  <c r="O615" i="3" a="1"/>
  <c r="O615" i="3" s="1"/>
  <c r="O853" i="3" a="1"/>
  <c r="O853" i="3" s="1"/>
  <c r="O651" i="3" a="1"/>
  <c r="O651" i="3" s="1"/>
  <c r="O636" i="3" a="1"/>
  <c r="O636" i="3" s="1"/>
  <c r="O824" i="3" a="1"/>
  <c r="O824" i="3" s="1"/>
  <c r="O638" i="3" a="1"/>
  <c r="O638" i="3" s="1"/>
  <c r="O626" i="3" a="1"/>
  <c r="O626" i="3" s="1"/>
  <c r="O854" i="3" a="1"/>
  <c r="O854" i="3" s="1"/>
  <c r="O673" i="3" a="1"/>
  <c r="O673" i="3" s="1"/>
  <c r="O808" i="3" a="1"/>
  <c r="O808" i="3" s="1"/>
  <c r="O1376" i="3" a="1"/>
  <c r="O1376" i="3" s="1"/>
  <c r="O743" i="3" a="1"/>
  <c r="O743" i="3" s="1"/>
  <c r="O1093" i="3" a="1"/>
  <c r="O1093" i="3" s="1"/>
  <c r="O1303" i="3" a="1"/>
  <c r="O1303" i="3" s="1"/>
  <c r="O691" i="3" a="1"/>
  <c r="O691" i="3" s="1"/>
  <c r="O700" i="3" a="1"/>
  <c r="O700" i="3" s="1"/>
  <c r="O740" i="3" a="1"/>
  <c r="O740" i="3" s="1"/>
  <c r="O702" i="3" a="1"/>
  <c r="O702" i="3" s="1"/>
  <c r="O823" i="3" a="1"/>
  <c r="O823" i="3" s="1"/>
  <c r="O844" i="3" a="1"/>
  <c r="O844" i="3" s="1"/>
  <c r="O728" i="3" a="1"/>
  <c r="O728" i="3" s="1"/>
  <c r="O1024" i="3" a="1"/>
  <c r="O1024" i="3" s="1"/>
  <c r="O722" i="3" a="1"/>
  <c r="O722" i="3" s="1"/>
  <c r="O737" i="3" a="1"/>
  <c r="O737" i="3" s="1"/>
  <c r="O903" i="3" a="1"/>
  <c r="O903" i="3" s="1"/>
  <c r="O744" i="3" a="1"/>
  <c r="O744" i="3" s="1"/>
  <c r="O729" i="3" a="1"/>
  <c r="O729" i="3" s="1"/>
  <c r="O717" i="3" a="1"/>
  <c r="O717" i="3" s="1"/>
  <c r="O1320" i="3" a="1"/>
  <c r="O1320" i="3" s="1"/>
  <c r="O815" i="3" a="1"/>
  <c r="O815" i="3" s="1"/>
  <c r="O812" i="3" a="1"/>
  <c r="O812" i="3" s="1"/>
  <c r="O738" i="3" a="1"/>
  <c r="O738" i="3" s="1"/>
  <c r="O1065" i="3" a="1"/>
  <c r="O1065" i="3" s="1"/>
  <c r="O736" i="3" a="1"/>
  <c r="O736" i="3" s="1"/>
  <c r="O707" i="3" a="1"/>
  <c r="O707" i="3" s="1"/>
  <c r="O741" i="3" a="1"/>
  <c r="O741" i="3" s="1"/>
  <c r="O1150" i="3" a="1"/>
  <c r="O1150" i="3" s="1"/>
  <c r="O755" i="3" a="1"/>
  <c r="O755" i="3" s="1"/>
  <c r="O734" i="3" a="1"/>
  <c r="O734" i="3" s="1"/>
  <c r="O731" i="3" a="1"/>
  <c r="O731" i="3" s="1"/>
  <c r="O718" i="3" a="1"/>
  <c r="O718" i="3" s="1"/>
  <c r="O727" i="3" a="1"/>
  <c r="O727" i="3" s="1"/>
  <c r="O692" i="3" a="1"/>
  <c r="O692" i="3" s="1"/>
  <c r="O715" i="3" a="1"/>
  <c r="O715" i="3" s="1"/>
  <c r="O709" i="3" a="1"/>
  <c r="O709" i="3" s="1"/>
  <c r="O724" i="3" a="1"/>
  <c r="O724" i="3" s="1"/>
  <c r="O739" i="3" a="1"/>
  <c r="O739" i="3" s="1"/>
  <c r="O688" i="3" a="1"/>
  <c r="O688" i="3" s="1"/>
  <c r="O1132" i="3" a="1"/>
  <c r="O1132" i="3" s="1"/>
  <c r="O1205" i="3" a="1"/>
  <c r="O1205" i="3" s="1"/>
  <c r="O711" i="3" a="1"/>
  <c r="O711" i="3" s="1"/>
  <c r="O735" i="3" a="1"/>
  <c r="O735" i="3" s="1"/>
  <c r="O723" i="3" a="1"/>
  <c r="O723" i="3" s="1"/>
  <c r="O901" i="3" a="1"/>
  <c r="O901" i="3" s="1"/>
  <c r="O852" i="3" a="1"/>
  <c r="O852" i="3" s="1"/>
  <c r="O726" i="3" a="1"/>
  <c r="O726" i="3" s="1"/>
  <c r="O742" i="3" a="1"/>
  <c r="O742" i="3" s="1"/>
  <c r="O687" i="3" a="1"/>
  <c r="O687" i="3" s="1"/>
  <c r="O733" i="3" a="1"/>
  <c r="O733" i="3" s="1"/>
  <c r="O704" i="3" a="1"/>
  <c r="O704" i="3" s="1"/>
  <c r="O720" i="3" a="1"/>
  <c r="O720" i="3" s="1"/>
  <c r="O690" i="3" a="1"/>
  <c r="O690" i="3" s="1"/>
  <c r="O686" i="3" a="1"/>
  <c r="O686" i="3" s="1"/>
  <c r="O810" i="3" a="1"/>
  <c r="O810" i="3" s="1"/>
  <c r="O1381" i="3" a="1"/>
  <c r="O1381" i="3" s="1"/>
  <c r="O783" i="3" a="1"/>
  <c r="O783" i="3" s="1"/>
  <c r="O1053" i="3" a="1"/>
  <c r="O1053" i="3" s="1"/>
  <c r="O775" i="3" a="1"/>
  <c r="O775" i="3" s="1"/>
  <c r="O913" i="3" a="1"/>
  <c r="O913" i="3" s="1"/>
  <c r="O807" i="3" a="1"/>
  <c r="O807" i="3" s="1"/>
  <c r="O806" i="3" a="1"/>
  <c r="O806" i="3" s="1"/>
  <c r="O819" i="3" a="1"/>
  <c r="O819" i="3" s="1"/>
  <c r="O774" i="3" a="1"/>
  <c r="O774" i="3" s="1"/>
  <c r="O793" i="3" a="1"/>
  <c r="O793" i="3" s="1"/>
  <c r="O1078" i="3" a="1"/>
  <c r="O1078" i="3" s="1"/>
  <c r="O870" i="3" a="1"/>
  <c r="O870" i="3" s="1"/>
  <c r="O1020" i="3" a="1"/>
  <c r="O1020" i="3" s="1"/>
  <c r="O788" i="3" a="1"/>
  <c r="O788" i="3" s="1"/>
  <c r="O1117" i="3" a="1"/>
  <c r="O1117" i="3" s="1"/>
  <c r="O1170" i="3" a="1"/>
  <c r="O1170" i="3" s="1"/>
  <c r="O817" i="3" a="1"/>
  <c r="O817" i="3" s="1"/>
  <c r="O1141" i="3" a="1"/>
  <c r="O1141" i="3" s="1"/>
  <c r="O771" i="3" a="1"/>
  <c r="O771" i="3" s="1"/>
  <c r="O792" i="3" a="1"/>
  <c r="O792" i="3" s="1"/>
  <c r="O818" i="3" a="1"/>
  <c r="O818" i="3" s="1"/>
  <c r="O799" i="3" a="1"/>
  <c r="O799" i="3" s="1"/>
  <c r="O770" i="3" a="1"/>
  <c r="O770" i="3" s="1"/>
  <c r="O1323" i="3" a="1"/>
  <c r="O1323" i="3" s="1"/>
  <c r="O1042" i="3" a="1"/>
  <c r="O1042" i="3" s="1"/>
  <c r="O816" i="3" a="1"/>
  <c r="O816" i="3" s="1"/>
  <c r="O800" i="3" a="1"/>
  <c r="O800" i="3" s="1"/>
  <c r="O1219" i="3" a="1"/>
  <c r="O1219" i="3" s="1"/>
  <c r="O796" i="3" a="1"/>
  <c r="O796" i="3" s="1"/>
  <c r="O809" i="3" a="1"/>
  <c r="O809" i="3" s="1"/>
  <c r="O786" i="3" a="1"/>
  <c r="O786" i="3" s="1"/>
  <c r="O801" i="3" a="1"/>
  <c r="O801" i="3" s="1"/>
  <c r="O756" i="3" a="1"/>
  <c r="O756" i="3" s="1"/>
  <c r="O1138" i="3" a="1"/>
  <c r="O1138" i="3" s="1"/>
  <c r="O802" i="3" a="1"/>
  <c r="O802" i="3" s="1"/>
  <c r="O811" i="3" a="1"/>
  <c r="O811" i="3" s="1"/>
  <c r="O905" i="3" a="1"/>
  <c r="O905" i="3" s="1"/>
  <c r="O798" i="3" a="1"/>
  <c r="O798" i="3" s="1"/>
  <c r="O785" i="3" a="1"/>
  <c r="O785" i="3" s="1"/>
  <c r="O813" i="3" a="1"/>
  <c r="O813" i="3" s="1"/>
  <c r="O772" i="3" a="1"/>
  <c r="O772" i="3" s="1"/>
  <c r="O773" i="3" a="1"/>
  <c r="O773" i="3" s="1"/>
  <c r="O795" i="3" a="1"/>
  <c r="O795" i="3" s="1"/>
  <c r="O794" i="3" a="1"/>
  <c r="O794" i="3" s="1"/>
  <c r="O891" i="3" a="1"/>
  <c r="O891" i="3" s="1"/>
  <c r="O805" i="3" a="1"/>
  <c r="O805" i="3" s="1"/>
  <c r="O820" i="3" a="1"/>
  <c r="O820" i="3" s="1"/>
  <c r="O797" i="3" a="1"/>
  <c r="O797" i="3" s="1"/>
  <c r="O1156" i="3" a="1"/>
  <c r="O1156" i="3" s="1"/>
  <c r="O887" i="3" a="1"/>
  <c r="O887" i="3" s="1"/>
  <c r="O781" i="3" a="1"/>
  <c r="O781" i="3" s="1"/>
  <c r="O814" i="3" a="1"/>
  <c r="O814" i="3" s="1"/>
  <c r="O768" i="3" a="1"/>
  <c r="O768" i="3" s="1"/>
  <c r="O763" i="3" a="1"/>
  <c r="O763" i="3" s="1"/>
  <c r="O1016" i="3" a="1"/>
  <c r="O1016" i="3" s="1"/>
  <c r="O760" i="3" a="1"/>
  <c r="O760" i="3" s="1"/>
  <c r="O1017" i="3" a="1"/>
  <c r="O1017" i="3" s="1"/>
  <c r="O766" i="3" a="1"/>
  <c r="O766" i="3" s="1"/>
  <c r="O932" i="3" a="1"/>
  <c r="O932" i="3" s="1"/>
  <c r="O757" i="3" a="1"/>
  <c r="O757" i="3" s="1"/>
  <c r="O776" i="3" a="1"/>
  <c r="O776" i="3" s="1"/>
  <c r="O804" i="3" a="1"/>
  <c r="O804" i="3" s="1"/>
  <c r="O882" i="3" a="1"/>
  <c r="O882" i="3" s="1"/>
  <c r="O889" i="3" a="1"/>
  <c r="O889" i="3" s="1"/>
  <c r="O1356" i="3" a="1"/>
  <c r="O1356" i="3" s="1"/>
  <c r="O1285" i="3" a="1"/>
  <c r="O1285" i="3" s="1"/>
  <c r="O1144" i="3" a="1"/>
  <c r="O1144" i="3" s="1"/>
  <c r="O1305" i="3" a="1"/>
  <c r="O1305" i="3" s="1"/>
  <c r="O840" i="3" a="1"/>
  <c r="O840" i="3" s="1"/>
  <c r="O878" i="3" a="1"/>
  <c r="O878" i="3" s="1"/>
  <c r="O1307" i="3" a="1"/>
  <c r="O1307" i="3" s="1"/>
  <c r="O885" i="3" a="1"/>
  <c r="O885" i="3" s="1"/>
  <c r="O1246" i="3" a="1"/>
  <c r="O1246" i="3" s="1"/>
  <c r="O964" i="3" a="1"/>
  <c r="O964" i="3" s="1"/>
  <c r="O897" i="3" a="1"/>
  <c r="O897" i="3" s="1"/>
  <c r="O1396" i="3" a="1"/>
  <c r="O1396" i="3" s="1"/>
  <c r="O1059" i="3" a="1"/>
  <c r="O1059" i="3" s="1"/>
  <c r="O839" i="3" a="1"/>
  <c r="O839" i="3" s="1"/>
  <c r="O1148" i="3" a="1"/>
  <c r="O1148" i="3" s="1"/>
  <c r="O1094" i="3" a="1"/>
  <c r="O1094" i="3" s="1"/>
  <c r="O860" i="3" a="1"/>
  <c r="O860" i="3" s="1"/>
  <c r="O857" i="3" a="1"/>
  <c r="O857" i="3" s="1"/>
  <c r="O836" i="3" a="1"/>
  <c r="O836" i="3" s="1"/>
  <c r="O867" i="3" a="1"/>
  <c r="O867" i="3" s="1"/>
  <c r="O1173" i="3" a="1"/>
  <c r="O1173" i="3" s="1"/>
  <c r="O872" i="3" a="1"/>
  <c r="O872" i="3" s="1"/>
  <c r="O884" i="3" a="1"/>
  <c r="O884" i="3" s="1"/>
  <c r="O868" i="3" a="1"/>
  <c r="O868" i="3" s="1"/>
  <c r="O879" i="3" a="1"/>
  <c r="O879" i="3" s="1"/>
  <c r="O966" i="3" a="1"/>
  <c r="O966" i="3" s="1"/>
  <c r="O1143" i="3" a="1"/>
  <c r="O1143" i="3" s="1"/>
  <c r="O865" i="3" a="1"/>
  <c r="O865" i="3" s="1"/>
  <c r="O1214" i="3" a="1"/>
  <c r="O1214" i="3" s="1"/>
  <c r="O890" i="3" a="1"/>
  <c r="O890" i="3" s="1"/>
  <c r="O873" i="3" a="1"/>
  <c r="O873" i="3" s="1"/>
  <c r="O888" i="3" a="1"/>
  <c r="O888" i="3" s="1"/>
  <c r="O919" i="3" a="1"/>
  <c r="O919" i="3" s="1"/>
  <c r="O871" i="3" a="1"/>
  <c r="O871" i="3" s="1"/>
  <c r="O1023" i="3" a="1"/>
  <c r="O1023" i="3" s="1"/>
  <c r="O908" i="3" a="1"/>
  <c r="O908" i="3" s="1"/>
  <c r="O864" i="3" a="1"/>
  <c r="O864" i="3" s="1"/>
  <c r="O886" i="3" a="1"/>
  <c r="O886" i="3" s="1"/>
  <c r="O856" i="3" a="1"/>
  <c r="O856" i="3" s="1"/>
  <c r="O883" i="3" a="1"/>
  <c r="O883" i="3" s="1"/>
  <c r="O859" i="3" a="1"/>
  <c r="O859" i="3" s="1"/>
  <c r="O846" i="3" a="1"/>
  <c r="O846" i="3" s="1"/>
  <c r="O1092" i="3" a="1"/>
  <c r="O1092" i="3" s="1"/>
  <c r="O866" i="3" a="1"/>
  <c r="O866" i="3" s="1"/>
  <c r="O863" i="3" a="1"/>
  <c r="O863" i="3" s="1"/>
  <c r="O843" i="3" a="1"/>
  <c r="O843" i="3" s="1"/>
  <c r="O832" i="3" a="1"/>
  <c r="O832" i="3" s="1"/>
  <c r="O845" i="3" a="1"/>
  <c r="O845" i="3" s="1"/>
  <c r="O841" i="3" a="1"/>
  <c r="O841" i="3" s="1"/>
  <c r="O858" i="3" a="1"/>
  <c r="O858" i="3" s="1"/>
  <c r="O957" i="3" a="1"/>
  <c r="O957" i="3" s="1"/>
  <c r="O1033" i="3" a="1"/>
  <c r="O1033" i="3" s="1"/>
  <c r="O928" i="3" a="1"/>
  <c r="O928" i="3" s="1"/>
  <c r="O1019" i="3" a="1"/>
  <c r="O1019" i="3" s="1"/>
  <c r="O1005" i="3" a="1"/>
  <c r="O1005" i="3" s="1"/>
  <c r="O942" i="3" a="1"/>
  <c r="O942" i="3" s="1"/>
  <c r="O926" i="3" a="1"/>
  <c r="O926" i="3" s="1"/>
  <c r="O1283" i="3" a="1"/>
  <c r="O1283" i="3" s="1"/>
  <c r="O950" i="3" a="1"/>
  <c r="O950" i="3" s="1"/>
  <c r="O1097" i="3" a="1"/>
  <c r="O1097" i="3" s="1"/>
  <c r="O958" i="3" a="1"/>
  <c r="O958" i="3" s="1"/>
  <c r="O952" i="3" a="1"/>
  <c r="O952" i="3" s="1"/>
  <c r="O1409" i="3" a="1"/>
  <c r="O1409" i="3" s="1"/>
  <c r="O949" i="3" a="1"/>
  <c r="O949" i="3" s="1"/>
  <c r="O925" i="3" a="1"/>
  <c r="O925" i="3" s="1"/>
  <c r="O1361" i="3" a="1"/>
  <c r="O1361" i="3" s="1"/>
  <c r="O951" i="3" a="1"/>
  <c r="O951" i="3" s="1"/>
  <c r="O937" i="3" a="1"/>
  <c r="O937" i="3" s="1"/>
  <c r="O911" i="3" a="1"/>
  <c r="O911" i="3" s="1"/>
  <c r="O940" i="3" a="1"/>
  <c r="O940" i="3" s="1"/>
  <c r="O941" i="3" a="1"/>
  <c r="O941" i="3" s="1"/>
  <c r="O923" i="3" a="1"/>
  <c r="O923" i="3" s="1"/>
  <c r="O944" i="3" a="1"/>
  <c r="O944" i="3" s="1"/>
  <c r="O922" i="3" a="1"/>
  <c r="O922" i="3" s="1"/>
  <c r="O955" i="3" a="1"/>
  <c r="O955" i="3" s="1"/>
  <c r="O956" i="3" a="1"/>
  <c r="O956" i="3" s="1"/>
  <c r="O929" i="3" a="1"/>
  <c r="O929" i="3" s="1"/>
  <c r="O933" i="3" a="1"/>
  <c r="O933" i="3" s="1"/>
  <c r="O1394" i="3" a="1"/>
  <c r="O1394" i="3" s="1"/>
  <c r="O1382" i="3" a="1"/>
  <c r="O1382" i="3" s="1"/>
  <c r="O938" i="3" a="1"/>
  <c r="O938" i="3" s="1"/>
  <c r="O953" i="3" a="1"/>
  <c r="O953" i="3" s="1"/>
  <c r="O914" i="3" a="1"/>
  <c r="O914" i="3" s="1"/>
  <c r="O924" i="3" a="1"/>
  <c r="O924" i="3" s="1"/>
  <c r="O1081" i="3" a="1"/>
  <c r="O1081" i="3" s="1"/>
  <c r="O948" i="3" a="1"/>
  <c r="O948" i="3" s="1"/>
  <c r="O1099" i="3" a="1"/>
  <c r="O1099" i="3" s="1"/>
  <c r="O1052" i="3" a="1"/>
  <c r="O1052" i="3" s="1"/>
  <c r="O1164" i="3" a="1"/>
  <c r="O1164" i="3" s="1"/>
  <c r="O1100" i="3" a="1"/>
  <c r="O1100" i="3" s="1"/>
  <c r="O920" i="3" a="1"/>
  <c r="O920" i="3" s="1"/>
  <c r="O946" i="3" a="1"/>
  <c r="O946" i="3" s="1"/>
  <c r="O934" i="3" a="1"/>
  <c r="O934" i="3" s="1"/>
  <c r="O943" i="3" a="1"/>
  <c r="O943" i="3" s="1"/>
  <c r="O915" i="3" a="1"/>
  <c r="O915" i="3" s="1"/>
  <c r="O947" i="3" a="1"/>
  <c r="O947" i="3" s="1"/>
  <c r="O1339" i="3" a="1"/>
  <c r="O1339" i="3" s="1"/>
  <c r="O927" i="3" a="1"/>
  <c r="O927" i="3" s="1"/>
  <c r="O939" i="3" a="1"/>
  <c r="O939" i="3" s="1"/>
  <c r="O916" i="3" a="1"/>
  <c r="O916" i="3" s="1"/>
  <c r="O912" i="3" a="1"/>
  <c r="O912" i="3" s="1"/>
  <c r="O1656" i="3" a="1"/>
  <c r="O1656" i="3" s="1"/>
  <c r="O995" i="3" a="1"/>
  <c r="O995" i="3" s="1"/>
  <c r="O1167" i="3" a="1"/>
  <c r="O1167" i="3" s="1"/>
  <c r="O1354" i="3" a="1"/>
  <c r="O1354" i="3" s="1"/>
  <c r="O997" i="3" a="1"/>
  <c r="O997" i="3" s="1"/>
  <c r="O990" i="3" a="1"/>
  <c r="O990" i="3" s="1"/>
  <c r="O1405" i="3" a="1"/>
  <c r="O1405" i="3" s="1"/>
  <c r="O1013" i="3" a="1"/>
  <c r="O1013" i="3" s="1"/>
  <c r="O1003" i="3" a="1"/>
  <c r="O1003" i="3" s="1"/>
  <c r="O981" i="3" a="1"/>
  <c r="O981" i="3" s="1"/>
  <c r="O1009" i="3" a="1"/>
  <c r="O1009" i="3" s="1"/>
  <c r="O1004" i="3" a="1"/>
  <c r="O1004" i="3" s="1"/>
  <c r="O996" i="3" a="1"/>
  <c r="O996" i="3" s="1"/>
  <c r="O1270" i="3" a="1"/>
  <c r="O1270" i="3" s="1"/>
  <c r="O970" i="3" a="1"/>
  <c r="O970" i="3" s="1"/>
  <c r="O1273" i="3" a="1"/>
  <c r="O1273" i="3" s="1"/>
  <c r="O989" i="3" a="1"/>
  <c r="O989" i="3" s="1"/>
  <c r="O1010" i="3" a="1"/>
  <c r="O1010" i="3" s="1"/>
  <c r="O1014" i="3" a="1"/>
  <c r="O1014" i="3" s="1"/>
  <c r="O1001" i="3" a="1"/>
  <c r="O1001" i="3" s="1"/>
  <c r="O971" i="3" a="1"/>
  <c r="O971" i="3" s="1"/>
  <c r="O991" i="3" a="1"/>
  <c r="O991" i="3" s="1"/>
  <c r="O1139" i="3" a="1"/>
  <c r="O1139" i="3" s="1"/>
  <c r="O998" i="3" a="1"/>
  <c r="O998" i="3" s="1"/>
  <c r="O1095" i="3" a="1"/>
  <c r="O1095" i="3" s="1"/>
  <c r="O1400" i="3" a="1"/>
  <c r="O1400" i="3" s="1"/>
  <c r="O999" i="3" a="1"/>
  <c r="O999" i="3" s="1"/>
  <c r="O1012" i="3" a="1"/>
  <c r="O1012" i="3" s="1"/>
  <c r="O1145" i="3" a="1"/>
  <c r="O1145" i="3" s="1"/>
  <c r="O972" i="3" a="1"/>
  <c r="O972" i="3" s="1"/>
  <c r="O985" i="3" a="1"/>
  <c r="O985" i="3" s="1"/>
  <c r="O1461" i="3" a="1"/>
  <c r="O1461" i="3" s="1"/>
  <c r="O1007" i="3" a="1"/>
  <c r="O1007" i="3" s="1"/>
  <c r="O1410" i="3" a="1"/>
  <c r="O1410" i="3" s="1"/>
  <c r="O980" i="3" a="1"/>
  <c r="O980" i="3" s="1"/>
  <c r="O1006" i="3" a="1"/>
  <c r="O1006" i="3" s="1"/>
  <c r="O1011" i="3" a="1"/>
  <c r="O1011" i="3" s="1"/>
  <c r="O993" i="3" a="1"/>
  <c r="O993" i="3" s="1"/>
  <c r="O968" i="3" a="1"/>
  <c r="O968" i="3" s="1"/>
  <c r="O969" i="3" a="1"/>
  <c r="O969" i="3" s="1"/>
  <c r="O1008" i="3" a="1"/>
  <c r="O1008" i="3" s="1"/>
  <c r="O988" i="3" a="1"/>
  <c r="O988" i="3" s="1"/>
  <c r="O973" i="3" a="1"/>
  <c r="O973" i="3" s="1"/>
  <c r="O979" i="3" a="1"/>
  <c r="O979" i="3" s="1"/>
  <c r="O1245" i="3" a="1"/>
  <c r="O1245" i="3" s="1"/>
  <c r="O1412" i="3" a="1"/>
  <c r="O1412" i="3" s="1"/>
  <c r="O1090" i="3" a="1"/>
  <c r="O1090" i="3" s="1"/>
  <c r="O1231" i="3" a="1"/>
  <c r="O1231" i="3" s="1"/>
  <c r="O1068" i="3" a="1"/>
  <c r="O1068" i="3" s="1"/>
  <c r="O1084" i="3" a="1"/>
  <c r="O1084" i="3" s="1"/>
  <c r="O1591" i="3" a="1"/>
  <c r="O1591" i="3" s="1"/>
  <c r="O1383" i="3" a="1"/>
  <c r="O1383" i="3" s="1"/>
  <c r="O1386" i="3" a="1"/>
  <c r="O1386" i="3" s="1"/>
  <c r="O1351" i="3" a="1"/>
  <c r="O1351" i="3" s="1"/>
  <c r="O1064" i="3" a="1"/>
  <c r="O1064" i="3" s="1"/>
  <c r="O1085" i="3" a="1"/>
  <c r="O1085" i="3" s="1"/>
  <c r="O1072" i="3" a="1"/>
  <c r="O1072" i="3" s="1"/>
  <c r="O1181" i="3" a="1"/>
  <c r="O1181" i="3" s="1"/>
  <c r="O1079" i="3" a="1"/>
  <c r="O1079" i="3" s="1"/>
  <c r="O1076" i="3" a="1"/>
  <c r="O1076" i="3" s="1"/>
  <c r="O1060" i="3" a="1"/>
  <c r="O1060" i="3" s="1"/>
  <c r="O1038" i="3" a="1"/>
  <c r="O1038" i="3" s="1"/>
  <c r="O1287" i="3" a="1"/>
  <c r="O1287" i="3" s="1"/>
  <c r="O1067" i="3" a="1"/>
  <c r="O1067" i="3" s="1"/>
  <c r="O1086" i="3" a="1"/>
  <c r="O1086" i="3" s="1"/>
  <c r="O1062" i="3" a="1"/>
  <c r="O1062" i="3" s="1"/>
  <c r="O1069" i="3" a="1"/>
  <c r="O1069" i="3" s="1"/>
  <c r="O1035" i="3" a="1"/>
  <c r="O1035" i="3" s="1"/>
  <c r="O1088" i="3" a="1"/>
  <c r="O1088" i="3" s="1"/>
  <c r="O1089" i="3" a="1"/>
  <c r="O1089" i="3" s="1"/>
  <c r="O1039" i="3" a="1"/>
  <c r="O1039" i="3" s="1"/>
  <c r="O1082" i="3" a="1"/>
  <c r="O1082" i="3" s="1"/>
  <c r="O1051" i="3" a="1"/>
  <c r="O1051" i="3" s="1"/>
  <c r="O1206" i="3" a="1"/>
  <c r="O1206" i="3" s="1"/>
  <c r="O1083" i="3" a="1"/>
  <c r="O1083" i="3" s="1"/>
  <c r="O1036" i="3" a="1"/>
  <c r="O1036" i="3" s="1"/>
  <c r="O1087" i="3" a="1"/>
  <c r="O1087" i="3" s="1"/>
  <c r="O1044" i="3" a="1"/>
  <c r="O1044" i="3" s="1"/>
  <c r="O1040" i="3" a="1"/>
  <c r="O1040" i="3" s="1"/>
  <c r="O1031" i="3" a="1"/>
  <c r="O1031" i="3" s="1"/>
  <c r="O1063" i="3" a="1"/>
  <c r="O1063" i="3" s="1"/>
  <c r="O1070" i="3" a="1"/>
  <c r="O1070" i="3" s="1"/>
  <c r="O1080" i="3" a="1"/>
  <c r="O1080" i="3" s="1"/>
  <c r="O1041" i="3" a="1"/>
  <c r="O1041" i="3" s="1"/>
  <c r="O1271" i="3" a="1"/>
  <c r="O1271" i="3" s="1"/>
  <c r="O1073" i="3" a="1"/>
  <c r="O1073" i="3" s="1"/>
  <c r="O1029" i="3" a="1"/>
  <c r="O1029" i="3" s="1"/>
  <c r="O1114" i="3" a="1"/>
  <c r="O1114" i="3" s="1"/>
  <c r="O1074" i="3" a="1"/>
  <c r="O1074" i="3" s="1"/>
  <c r="O1066" i="3" a="1"/>
  <c r="O1066" i="3" s="1"/>
  <c r="O1050" i="3" a="1"/>
  <c r="O1050" i="3" s="1"/>
  <c r="O1057" i="3" a="1"/>
  <c r="O1057" i="3" s="1"/>
  <c r="O1025" i="3" a="1"/>
  <c r="O1025" i="3" s="1"/>
  <c r="O1055" i="3" a="1"/>
  <c r="O1055" i="3" s="1"/>
  <c r="O1061" i="3" a="1"/>
  <c r="O1061" i="3" s="1"/>
  <c r="O1030" i="3" a="1"/>
  <c r="O1030" i="3" s="1"/>
  <c r="O1032" i="3" a="1"/>
  <c r="O1032" i="3" s="1"/>
  <c r="O1058" i="3" a="1"/>
  <c r="O1058" i="3" s="1"/>
  <c r="O1096" i="3" a="1"/>
  <c r="O1096" i="3" s="1"/>
  <c r="O1075" i="3" a="1"/>
  <c r="O1075" i="3" s="1"/>
  <c r="O1045" i="3" a="1"/>
  <c r="O1045" i="3" s="1"/>
  <c r="O1026" i="3" a="1"/>
  <c r="O1026" i="3" s="1"/>
  <c r="O1054" i="3" a="1"/>
  <c r="O1054" i="3" s="1"/>
  <c r="O1028" i="3" a="1"/>
  <c r="O1028" i="3" s="1"/>
  <c r="O1133" i="3" a="1"/>
  <c r="O1133" i="3" s="1"/>
  <c r="O1136" i="3" a="1"/>
  <c r="O1136" i="3" s="1"/>
  <c r="O1146" i="3" a="1"/>
  <c r="O1146" i="3" s="1"/>
  <c r="O1116" i="3" a="1"/>
  <c r="O1116" i="3" s="1"/>
  <c r="O1134" i="3" a="1"/>
  <c r="O1134" i="3" s="1"/>
  <c r="O1157" i="3" a="1"/>
  <c r="O1157" i="3" s="1"/>
  <c r="O1124" i="3" a="1"/>
  <c r="O1124" i="3" s="1"/>
  <c r="O1504" i="3" a="1"/>
  <c r="O1504" i="3" s="1"/>
  <c r="O1112" i="3" a="1"/>
  <c r="O1112" i="3" s="1"/>
  <c r="O1234" i="3" a="1"/>
  <c r="O1234" i="3" s="1"/>
  <c r="O1130" i="3" a="1"/>
  <c r="O1130" i="3" s="1"/>
  <c r="O1137" i="3" a="1"/>
  <c r="O1137" i="3" s="1"/>
  <c r="O1107" i="3" a="1"/>
  <c r="O1107" i="3" s="1"/>
  <c r="O1129" i="3" a="1"/>
  <c r="O1129" i="3" s="1"/>
  <c r="O1135" i="3" a="1"/>
  <c r="O1135" i="3" s="1"/>
  <c r="O1127" i="3" a="1"/>
  <c r="O1127" i="3" s="1"/>
  <c r="O1126" i="3" a="1"/>
  <c r="O1126" i="3" s="1"/>
  <c r="O1115" i="3" a="1"/>
  <c r="O1115" i="3" s="1"/>
  <c r="O1457" i="3" a="1"/>
  <c r="O1457" i="3" s="1"/>
  <c r="O1113" i="3" a="1"/>
  <c r="O1113" i="3" s="1"/>
  <c r="O1122" i="3" a="1"/>
  <c r="O1122" i="3" s="1"/>
  <c r="O1118" i="3" a="1"/>
  <c r="O1118" i="3" s="1"/>
  <c r="O1411" i="3" a="1"/>
  <c r="O1411" i="3" s="1"/>
  <c r="O1105" i="3" a="1"/>
  <c r="O1105" i="3" s="1"/>
  <c r="O1104" i="3" a="1"/>
  <c r="O1104" i="3" s="1"/>
  <c r="O1123" i="3" a="1"/>
  <c r="O1123" i="3" s="1"/>
  <c r="O1131" i="3" a="1"/>
  <c r="O1131" i="3" s="1"/>
  <c r="O1109" i="3" a="1"/>
  <c r="O1109" i="3" s="1"/>
  <c r="O1106" i="3" a="1"/>
  <c r="O1106" i="3" s="1"/>
  <c r="O1102" i="3" a="1"/>
  <c r="O1102" i="3" s="1"/>
  <c r="O1103" i="3" a="1"/>
  <c r="O1103" i="3" s="1"/>
  <c r="O1121" i="3" a="1"/>
  <c r="O1121" i="3" s="1"/>
  <c r="O1343" i="3" a="1"/>
  <c r="O1343" i="3" s="1"/>
  <c r="O1101" i="3" a="1"/>
  <c r="O1101" i="3" s="1"/>
  <c r="O1125" i="3" a="1"/>
  <c r="O1125" i="3" s="1"/>
  <c r="O1368" i="3" a="1"/>
  <c r="O1368" i="3" s="1"/>
  <c r="O1201" i="3" a="1"/>
  <c r="O1201" i="3" s="1"/>
  <c r="O1209" i="3" a="1"/>
  <c r="O1209" i="3" s="1"/>
  <c r="O1290" i="3" a="1"/>
  <c r="O1290" i="3" s="1"/>
  <c r="O1392" i="3" a="1"/>
  <c r="O1392" i="3" s="1"/>
  <c r="O1247" i="3" a="1"/>
  <c r="O1247" i="3" s="1"/>
  <c r="O1190" i="3" a="1"/>
  <c r="O1190" i="3" s="1"/>
  <c r="O1254" i="3" a="1"/>
  <c r="O1254" i="3" s="1"/>
  <c r="O1268" i="3" a="1"/>
  <c r="O1268" i="3" s="1"/>
  <c r="O1177" i="3" a="1"/>
  <c r="O1177" i="3" s="1"/>
  <c r="O1155" i="3" a="1"/>
  <c r="O1155" i="3" s="1"/>
  <c r="O1180" i="3" a="1"/>
  <c r="O1180" i="3" s="1"/>
  <c r="O1375" i="3" a="1"/>
  <c r="O1375" i="3" s="1"/>
  <c r="O1196" i="3" a="1"/>
  <c r="O1196" i="3" s="1"/>
  <c r="O1176" i="3" a="1"/>
  <c r="O1176" i="3" s="1"/>
  <c r="O1198" i="3" a="1"/>
  <c r="O1198" i="3" s="1"/>
  <c r="O1188" i="3" a="1"/>
  <c r="O1188" i="3" s="1"/>
  <c r="O1175" i="3" a="1"/>
  <c r="O1175" i="3" s="1"/>
  <c r="O1174" i="3" a="1"/>
  <c r="O1174" i="3" s="1"/>
  <c r="O1168" i="3" a="1"/>
  <c r="O1168" i="3" s="1"/>
  <c r="O1183" i="3" a="1"/>
  <c r="O1183" i="3" s="1"/>
  <c r="O1455" i="3" a="1"/>
  <c r="O1455" i="3" s="1"/>
  <c r="O1185" i="3" a="1"/>
  <c r="O1185" i="3" s="1"/>
  <c r="O1204" i="3" a="1"/>
  <c r="O1204" i="3" s="1"/>
  <c r="O1200" i="3" a="1"/>
  <c r="O1200" i="3" s="1"/>
  <c r="O1182" i="3" a="1"/>
  <c r="O1182" i="3" s="1"/>
  <c r="O1233" i="3" a="1"/>
  <c r="O1233" i="3" s="1"/>
  <c r="O1153" i="3" a="1"/>
  <c r="O1153" i="3" s="1"/>
  <c r="O1199" i="3" a="1"/>
  <c r="O1199" i="3" s="1"/>
  <c r="O1202" i="3" a="1"/>
  <c r="O1202" i="3" s="1"/>
  <c r="O1203" i="3" a="1"/>
  <c r="O1203" i="3" s="1"/>
  <c r="O1211" i="3" a="1"/>
  <c r="O1211" i="3" s="1"/>
  <c r="O1171" i="3" a="1"/>
  <c r="O1171" i="3" s="1"/>
  <c r="O1191" i="3" a="1"/>
  <c r="O1191" i="3" s="1"/>
  <c r="O1166" i="3" a="1"/>
  <c r="O1166" i="3" s="1"/>
  <c r="O1186" i="3" a="1"/>
  <c r="O1186" i="3" s="1"/>
  <c r="O1414" i="3" a="1"/>
  <c r="O1414" i="3" s="1"/>
  <c r="O1189" i="3" a="1"/>
  <c r="O1189" i="3" s="1"/>
  <c r="O1161" i="3" a="1"/>
  <c r="O1161" i="3" s="1"/>
  <c r="O1154" i="3" a="1"/>
  <c r="O1154" i="3" s="1"/>
  <c r="O1193" i="3" a="1"/>
  <c r="O1193" i="3" s="1"/>
  <c r="O1178" i="3" a="1"/>
  <c r="O1178" i="3" s="1"/>
  <c r="O1165" i="3" a="1"/>
  <c r="O1165" i="3" s="1"/>
  <c r="O1163" i="3" a="1"/>
  <c r="O1163" i="3" s="1"/>
  <c r="O1160" i="3" a="1"/>
  <c r="O1160" i="3" s="1"/>
  <c r="O1169" i="3" a="1"/>
  <c r="O1169" i="3" s="1"/>
  <c r="O1336" i="3" a="1"/>
  <c r="O1336" i="3" s="1"/>
  <c r="O1194" i="3" a="1"/>
  <c r="O1194" i="3" s="1"/>
  <c r="O1151" i="3" a="1"/>
  <c r="O1151" i="3" s="1"/>
  <c r="O1162" i="3" a="1"/>
  <c r="O1162" i="3" s="1"/>
  <c r="O1192" i="3" a="1"/>
  <c r="O1192" i="3" s="1"/>
  <c r="O1540" i="3" a="1"/>
  <c r="O1540" i="3" s="1"/>
  <c r="O1187" i="3" a="1"/>
  <c r="O1187" i="3" s="1"/>
  <c r="O1184" i="3" a="1"/>
  <c r="O1184" i="3" s="1"/>
  <c r="O1289" i="3" a="1"/>
  <c r="O1289" i="3" s="1"/>
  <c r="O1152" i="3" a="1"/>
  <c r="O1152" i="3" s="1"/>
  <c r="O1311" i="3" a="1"/>
  <c r="O1311" i="3" s="1"/>
  <c r="O1340" i="3" a="1"/>
  <c r="O1340" i="3" s="1"/>
  <c r="O1477" i="3" a="1"/>
  <c r="O1477" i="3" s="1"/>
  <c r="O1478" i="3" a="1"/>
  <c r="O1478" i="3" s="1"/>
  <c r="O1434" i="3" a="1"/>
  <c r="O1434" i="3" s="1"/>
  <c r="O1229" i="3" a="1"/>
  <c r="O1229" i="3" s="1"/>
  <c r="O1338" i="3" a="1"/>
  <c r="O1338" i="3" s="1"/>
  <c r="O1218" i="3" a="1"/>
  <c r="O1218" i="3" s="1"/>
  <c r="O1244" i="3" a="1"/>
  <c r="O1244" i="3" s="1"/>
  <c r="O1235" i="3" a="1"/>
  <c r="O1235" i="3" s="1"/>
  <c r="O1239" i="3" a="1"/>
  <c r="O1239" i="3" s="1"/>
  <c r="O1282" i="3" a="1"/>
  <c r="O1282" i="3" s="1"/>
  <c r="O1413" i="3" a="1"/>
  <c r="O1413" i="3" s="1"/>
  <c r="O1258" i="3" a="1"/>
  <c r="O1258" i="3" s="1"/>
  <c r="O1238" i="3" a="1"/>
  <c r="O1238" i="3" s="1"/>
  <c r="O1224" i="3" a="1"/>
  <c r="O1224" i="3" s="1"/>
  <c r="O1236" i="3" a="1"/>
  <c r="O1236" i="3" s="1"/>
  <c r="O1216" i="3" a="1"/>
  <c r="O1216" i="3" s="1"/>
  <c r="O1221" i="3" a="1"/>
  <c r="O1221" i="3" s="1"/>
  <c r="O1241" i="3" a="1"/>
  <c r="O1241" i="3" s="1"/>
  <c r="O1232" i="3" a="1"/>
  <c r="O1232" i="3" s="1"/>
  <c r="O1230" i="3" a="1"/>
  <c r="O1230" i="3" s="1"/>
  <c r="O1242" i="3" a="1"/>
  <c r="O1242" i="3" s="1"/>
  <c r="O1237" i="3" a="1"/>
  <c r="O1237" i="3" s="1"/>
  <c r="O1228" i="3" a="1"/>
  <c r="O1228" i="3" s="1"/>
  <c r="O1493" i="3" a="1"/>
  <c r="O1493" i="3" s="1"/>
  <c r="O1240" i="3" a="1"/>
  <c r="O1240" i="3" s="1"/>
  <c r="O1243" i="3" a="1"/>
  <c r="O1243" i="3" s="1"/>
  <c r="O1223" i="3" a="1"/>
  <c r="O1223" i="3" s="1"/>
  <c r="O1220" i="3" a="1"/>
  <c r="O1220" i="3" s="1"/>
  <c r="O1222" i="3" a="1"/>
  <c r="O1222" i="3" s="1"/>
  <c r="O1225" i="3" a="1"/>
  <c r="O1225" i="3" s="1"/>
  <c r="O1226" i="3" a="1"/>
  <c r="O1226" i="3" s="1"/>
  <c r="O1248" i="3" a="1"/>
  <c r="O1248" i="3" s="1"/>
  <c r="O1267" i="3" a="1"/>
  <c r="O1267" i="3" s="1"/>
  <c r="O1250" i="3" a="1"/>
  <c r="O1250" i="3" s="1"/>
  <c r="O1370" i="3" a="1"/>
  <c r="O1370" i="3" s="1"/>
  <c r="O1296" i="3" a="1"/>
  <c r="O1296" i="3" s="1"/>
  <c r="O1251" i="3" a="1"/>
  <c r="O1251" i="3" s="1"/>
  <c r="O1276" i="3" a="1"/>
  <c r="O1276" i="3" s="1"/>
  <c r="O1366" i="3" a="1"/>
  <c r="O1366" i="3" s="1"/>
  <c r="O1265" i="3" a="1"/>
  <c r="O1265" i="3" s="1"/>
  <c r="O1278" i="3" a="1"/>
  <c r="O1278" i="3" s="1"/>
  <c r="O1401" i="3" a="1"/>
  <c r="O1401" i="3" s="1"/>
  <c r="O1266" i="3" a="1"/>
  <c r="O1266" i="3" s="1"/>
  <c r="O1263" i="3" a="1"/>
  <c r="O1263" i="3" s="1"/>
  <c r="O1257" i="3" a="1"/>
  <c r="O1257" i="3" s="1"/>
  <c r="O1264" i="3" a="1"/>
  <c r="O1264" i="3" s="1"/>
  <c r="O1277" i="3" a="1"/>
  <c r="O1277" i="3" s="1"/>
  <c r="O1274" i="3" a="1"/>
  <c r="O1274" i="3" s="1"/>
  <c r="O1372" i="3" a="1"/>
  <c r="O1372" i="3" s="1"/>
  <c r="O1390" i="3" a="1"/>
  <c r="O1390" i="3" s="1"/>
  <c r="O1262" i="3" a="1"/>
  <c r="O1262" i="3" s="1"/>
  <c r="O1269" i="3" a="1"/>
  <c r="O1269" i="3" s="1"/>
  <c r="O1275" i="3" a="1"/>
  <c r="O1275" i="3" s="1"/>
  <c r="O1253" i="3" a="1"/>
  <c r="O1253" i="3" s="1"/>
  <c r="O1481" i="3" a="1"/>
  <c r="O1481" i="3" s="1"/>
  <c r="O1272" i="3" a="1"/>
  <c r="O1272" i="3" s="1"/>
  <c r="O1373" i="3" a="1"/>
  <c r="O1373" i="3" s="1"/>
  <c r="O1261" i="3" a="1"/>
  <c r="O1261" i="3" s="1"/>
  <c r="O1256" i="3" a="1"/>
  <c r="O1256" i="3" s="1"/>
  <c r="O1286" i="3" a="1"/>
  <c r="O1286" i="3" s="1"/>
  <c r="O1312" i="3" a="1"/>
  <c r="O1312" i="3" s="1"/>
  <c r="O1294" i="3" a="1"/>
  <c r="O1294" i="3" s="1"/>
  <c r="O1544" i="3" a="1"/>
  <c r="O1544" i="3" s="1"/>
  <c r="O1331" i="3" a="1"/>
  <c r="O1331" i="3" s="1"/>
  <c r="O1328" i="3" a="1"/>
  <c r="O1328" i="3" s="1"/>
  <c r="O1291" i="3" a="1"/>
  <c r="O1291" i="3" s="1"/>
  <c r="O1299" i="3" a="1"/>
  <c r="O1299" i="3" s="1"/>
  <c r="O1309" i="3" a="1"/>
  <c r="O1309" i="3" s="1"/>
  <c r="O1573" i="3" a="1"/>
  <c r="O1573" i="3" s="1"/>
  <c r="O1314" i="3" a="1"/>
  <c r="O1314" i="3" s="1"/>
  <c r="O1304" i="3" a="1"/>
  <c r="O1304" i="3" s="1"/>
  <c r="O1511" i="3" a="1"/>
  <c r="O1511" i="3" s="1"/>
  <c r="O1334" i="3" a="1"/>
  <c r="O1334" i="3" s="1"/>
  <c r="O1329" i="3" a="1"/>
  <c r="O1329" i="3" s="1"/>
  <c r="O1308" i="3" a="1"/>
  <c r="O1308" i="3" s="1"/>
  <c r="O1316" i="3" a="1"/>
  <c r="O1316" i="3" s="1"/>
  <c r="O1374" i="3" a="1"/>
  <c r="O1374" i="3" s="1"/>
  <c r="O1297" i="3" a="1"/>
  <c r="O1297" i="3" s="1"/>
  <c r="O1456" i="3" a="1"/>
  <c r="O1456" i="3" s="1"/>
  <c r="O1293" i="3" a="1"/>
  <c r="O1293" i="3" s="1"/>
  <c r="O1332" i="3" a="1"/>
  <c r="O1332" i="3" s="1"/>
  <c r="O1333" i="3" a="1"/>
  <c r="O1333" i="3" s="1"/>
  <c r="O1318" i="3" a="1"/>
  <c r="O1318" i="3" s="1"/>
  <c r="O1322" i="3" a="1"/>
  <c r="O1322" i="3" s="1"/>
  <c r="O1295" i="3" a="1"/>
  <c r="O1295" i="3" s="1"/>
  <c r="O1313" i="3" a="1"/>
  <c r="O1313" i="3" s="1"/>
  <c r="O1315" i="3" a="1"/>
  <c r="O1315" i="3" s="1"/>
  <c r="O1319" i="3" a="1"/>
  <c r="O1319" i="3" s="1"/>
  <c r="O1453" i="3" a="1"/>
  <c r="O1453" i="3" s="1"/>
  <c r="O1325" i="3" a="1"/>
  <c r="O1325" i="3" s="1"/>
  <c r="O1324" i="3" a="1"/>
  <c r="O1324" i="3" s="1"/>
  <c r="O1298" i="3" a="1"/>
  <c r="O1298" i="3" s="1"/>
  <c r="O1330" i="3" a="1"/>
  <c r="O1330" i="3" s="1"/>
  <c r="O1321" i="3" a="1"/>
  <c r="O1321" i="3" s="1"/>
  <c r="O1300" i="3" a="1"/>
  <c r="O1300" i="3" s="1"/>
  <c r="O1327" i="3" a="1"/>
  <c r="O1327" i="3" s="1"/>
  <c r="O1326" i="3" a="1"/>
  <c r="O1326" i="3" s="1"/>
  <c r="O1335" i="3" a="1"/>
  <c r="O1335" i="3" s="1"/>
  <c r="O1302" i="3" a="1"/>
  <c r="O1302" i="3" s="1"/>
  <c r="O1301" i="3" a="1"/>
  <c r="O1301" i="3" s="1"/>
  <c r="O1306" i="3" a="1"/>
  <c r="O1306" i="3" s="1"/>
  <c r="O1346" i="3" a="1"/>
  <c r="O1346" i="3" s="1"/>
  <c r="O1344" i="3" a="1"/>
  <c r="O1344" i="3" s="1"/>
  <c r="O1427" i="3" a="1"/>
  <c r="O1427" i="3" s="1"/>
  <c r="O1352" i="3" a="1"/>
  <c r="O1352" i="3" s="1"/>
  <c r="O1513" i="3" a="1"/>
  <c r="O1513" i="3" s="1"/>
  <c r="O1487" i="3" a="1"/>
  <c r="O1487" i="3" s="1"/>
  <c r="O1397" i="3" a="1"/>
  <c r="O1397" i="3" s="1"/>
  <c r="O1362" i="3" a="1"/>
  <c r="O1362" i="3" s="1"/>
  <c r="O1349" i="3" a="1"/>
  <c r="O1349" i="3" s="1"/>
  <c r="O1359" i="3" a="1"/>
  <c r="O1359" i="3" s="1"/>
  <c r="O1479" i="3" a="1"/>
  <c r="O1479" i="3" s="1"/>
  <c r="O1364" i="3" a="1"/>
  <c r="O1364" i="3" s="1"/>
  <c r="O1365" i="3" a="1"/>
  <c r="O1365" i="3" s="1"/>
  <c r="O1358" i="3" a="1"/>
  <c r="O1358" i="3" s="1"/>
  <c r="O1360" i="3" a="1"/>
  <c r="O1360" i="3" s="1"/>
  <c r="O1350" i="3" a="1"/>
  <c r="O1350" i="3" s="1"/>
  <c r="O1367" i="3" a="1"/>
  <c r="O1367" i="3" s="1"/>
  <c r="O1369" i="3" a="1"/>
  <c r="O1369" i="3" s="1"/>
  <c r="O1345" i="3" a="1"/>
  <c r="O1345" i="3" s="1"/>
  <c r="O1357" i="3" a="1"/>
  <c r="O1357" i="3" s="1"/>
  <c r="O1355" i="3" a="1"/>
  <c r="O1355" i="3" s="1"/>
  <c r="O1347" i="3" a="1"/>
  <c r="O1347" i="3" s="1"/>
  <c r="O1363" i="3" a="1"/>
  <c r="O1363" i="3" s="1"/>
  <c r="O1353" i="3" a="1"/>
  <c r="O1353" i="3" s="1"/>
  <c r="O1348" i="3" a="1"/>
  <c r="O1348" i="3" s="1"/>
  <c r="O1421" i="3" a="1"/>
  <c r="O1421" i="3" s="1"/>
  <c r="O1566" i="3" a="1"/>
  <c r="O1566" i="3" s="1"/>
  <c r="O1422" i="3" a="1"/>
  <c r="O1422" i="3" s="1"/>
  <c r="O1408" i="3" a="1"/>
  <c r="O1408" i="3" s="1"/>
  <c r="O1404" i="3" a="1"/>
  <c r="O1404" i="3" s="1"/>
  <c r="O1380" i="3" a="1"/>
  <c r="O1380" i="3" s="1"/>
  <c r="O1398" i="3" a="1"/>
  <c r="O1398" i="3" s="1"/>
  <c r="O1402" i="3" a="1"/>
  <c r="O1402" i="3" s="1"/>
  <c r="O1510" i="3" a="1"/>
  <c r="O1510" i="3" s="1"/>
  <c r="O1463" i="3" a="1"/>
  <c r="O1463" i="3" s="1"/>
  <c r="O1379" i="3" a="1"/>
  <c r="O1379" i="3" s="1"/>
  <c r="O1520" i="3" a="1"/>
  <c r="O1520" i="3" s="1"/>
  <c r="O1403" i="3" a="1"/>
  <c r="O1403" i="3" s="1"/>
  <c r="O1391" i="3" a="1"/>
  <c r="O1391" i="3" s="1"/>
  <c r="O1530" i="3" a="1"/>
  <c r="O1530" i="3" s="1"/>
  <c r="O1377" i="3" a="1"/>
  <c r="O1377" i="3" s="1"/>
  <c r="O1395" i="3" a="1"/>
  <c r="O1395" i="3" s="1"/>
  <c r="O1406" i="3" a="1"/>
  <c r="O1406" i="3" s="1"/>
  <c r="O1393" i="3" a="1"/>
  <c r="O1393" i="3" s="1"/>
  <c r="O1399" i="3" a="1"/>
  <c r="O1399" i="3" s="1"/>
  <c r="O1385" i="3" a="1"/>
  <c r="O1385" i="3" s="1"/>
  <c r="O1454" i="3" a="1"/>
  <c r="O1454" i="3" s="1"/>
  <c r="O1378" i="3" a="1"/>
  <c r="O1378" i="3" s="1"/>
  <c r="O1389" i="3" a="1"/>
  <c r="O1389" i="3" s="1"/>
  <c r="O1388" i="3" a="1"/>
  <c r="O1388" i="3" s="1"/>
  <c r="O1387" i="3" a="1"/>
  <c r="O1387" i="3" s="1"/>
  <c r="O1384" i="3" a="1"/>
  <c r="O1384" i="3" s="1"/>
  <c r="O1407" i="3" a="1"/>
  <c r="O1407" i="3" s="1"/>
  <c r="O1486" i="3" a="1"/>
  <c r="O1486" i="3" s="1"/>
  <c r="O1436" i="3" a="1"/>
  <c r="O1436" i="3" s="1"/>
  <c r="O1445" i="3" a="1"/>
  <c r="O1445" i="3" s="1"/>
  <c r="O1435" i="3" a="1"/>
  <c r="O1435" i="3" s="1"/>
  <c r="O1450" i="3" a="1"/>
  <c r="O1450" i="3" s="1"/>
  <c r="O1452" i="3" a="1"/>
  <c r="O1452" i="3" s="1"/>
  <c r="O1442" i="3" a="1"/>
  <c r="O1442" i="3" s="1"/>
  <c r="O1431" i="3" a="1"/>
  <c r="O1431" i="3" s="1"/>
  <c r="O1420" i="3" a="1"/>
  <c r="O1420" i="3" s="1"/>
  <c r="O1443" i="3" a="1"/>
  <c r="O1443" i="3" s="1"/>
  <c r="O1423" i="3" a="1"/>
  <c r="O1423" i="3" s="1"/>
  <c r="O1433" i="3" a="1"/>
  <c r="O1433" i="3" s="1"/>
  <c r="O1508" i="3" a="1"/>
  <c r="O1508" i="3" s="1"/>
  <c r="O1448" i="3" a="1"/>
  <c r="O1448" i="3" s="1"/>
  <c r="O1441" i="3" a="1"/>
  <c r="O1441" i="3" s="1"/>
  <c r="O1430" i="3" a="1"/>
  <c r="O1430" i="3" s="1"/>
  <c r="O1447" i="3" a="1"/>
  <c r="O1447" i="3" s="1"/>
  <c r="O1438" i="3" a="1"/>
  <c r="O1438" i="3" s="1"/>
  <c r="O1439" i="3" a="1"/>
  <c r="O1439" i="3" s="1"/>
  <c r="O1514" i="3" a="1"/>
  <c r="O1514" i="3" s="1"/>
  <c r="O1428" i="3" a="1"/>
  <c r="O1428" i="3" s="1"/>
  <c r="O1432" i="3" a="1"/>
  <c r="O1432" i="3" s="1"/>
  <c r="O1449" i="3" a="1"/>
  <c r="O1449" i="3" s="1"/>
  <c r="O1419" i="3" a="1"/>
  <c r="O1419" i="3" s="1"/>
  <c r="O1446" i="3" a="1"/>
  <c r="O1446" i="3" s="1"/>
  <c r="O1429" i="3" a="1"/>
  <c r="O1429" i="3" s="1"/>
  <c r="O1437" i="3" a="1"/>
  <c r="O1437" i="3" s="1"/>
  <c r="O1424" i="3" a="1"/>
  <c r="O1424" i="3" s="1"/>
  <c r="O1444" i="3" a="1"/>
  <c r="O1444" i="3" s="1"/>
  <c r="O1425" i="3" a="1"/>
  <c r="O1425" i="3" s="1"/>
  <c r="O1418" i="3" a="1"/>
  <c r="O1418" i="3" s="1"/>
  <c r="O1440" i="3" a="1"/>
  <c r="O1440" i="3" s="1"/>
  <c r="O1531" i="3" a="1"/>
  <c r="O1531" i="3" s="1"/>
  <c r="O1417" i="3" a="1"/>
  <c r="O1417" i="3" s="1"/>
  <c r="O1416" i="3" a="1"/>
  <c r="O1416" i="3" s="1"/>
  <c r="O1621" i="3" a="1"/>
  <c r="O1621" i="3" s="1"/>
  <c r="O1475" i="3" a="1"/>
  <c r="O1475" i="3" s="1"/>
  <c r="O1471" i="3" a="1"/>
  <c r="O1471" i="3" s="1"/>
  <c r="O1467" i="3" a="1"/>
  <c r="O1467" i="3" s="1"/>
  <c r="O1466" i="3" a="1"/>
  <c r="O1466" i="3" s="1"/>
  <c r="O1474" i="3" a="1"/>
  <c r="O1474" i="3" s="1"/>
  <c r="O1473" i="3" a="1"/>
  <c r="O1473" i="3" s="1"/>
  <c r="O1468" i="3" a="1"/>
  <c r="O1468" i="3" s="1"/>
  <c r="O1476" i="3" a="1"/>
  <c r="O1476" i="3" s="1"/>
  <c r="O1465" i="3" a="1"/>
  <c r="O1465" i="3" s="1"/>
  <c r="O1470" i="3" a="1"/>
  <c r="O1470" i="3" s="1"/>
  <c r="O1459" i="3" a="1"/>
  <c r="O1459" i="3" s="1"/>
  <c r="O1469" i="3" a="1"/>
  <c r="O1469" i="3" s="1"/>
  <c r="O1458" i="3" a="1"/>
  <c r="O1458" i="3" s="1"/>
  <c r="O1462" i="3" a="1"/>
  <c r="O1462" i="3" s="1"/>
  <c r="O1460" i="3" a="1"/>
  <c r="O1460" i="3" s="1"/>
  <c r="O1505" i="3" a="1"/>
  <c r="O1505" i="3" s="1"/>
  <c r="O1464" i="3" a="1"/>
  <c r="O1464" i="3" s="1"/>
  <c r="O1472" i="3" a="1"/>
  <c r="O1472" i="3" s="1"/>
  <c r="O1529" i="3" a="1"/>
  <c r="O1529" i="3" s="1"/>
  <c r="O1500" i="3" a="1"/>
  <c r="O1500" i="3" s="1"/>
  <c r="O1501" i="3" a="1"/>
  <c r="O1501" i="3" s="1"/>
  <c r="O1491" i="3" a="1"/>
  <c r="O1491" i="3" s="1"/>
  <c r="O1498" i="3" a="1"/>
  <c r="O1498" i="3" s="1"/>
  <c r="O1484" i="3" a="1"/>
  <c r="O1484" i="3" s="1"/>
  <c r="O1497" i="3" a="1"/>
  <c r="O1497" i="3" s="1"/>
  <c r="O1489" i="3" a="1"/>
  <c r="O1489" i="3" s="1"/>
  <c r="O1502" i="3" a="1"/>
  <c r="O1502" i="3" s="1"/>
  <c r="O1485" i="3" a="1"/>
  <c r="O1485" i="3" s="1"/>
  <c r="O1488" i="3" a="1"/>
  <c r="O1488" i="3" s="1"/>
  <c r="O1483" i="3" a="1"/>
  <c r="O1483" i="3" s="1"/>
  <c r="O1506" i="3" a="1"/>
  <c r="O1506" i="3" s="1"/>
  <c r="O1490" i="3" a="1"/>
  <c r="O1490" i="3" s="1"/>
  <c r="O1496" i="3" a="1"/>
  <c r="O1496" i="3" s="1"/>
  <c r="O1492" i="3" a="1"/>
  <c r="O1492" i="3" s="1"/>
  <c r="O1480" i="3" a="1"/>
  <c r="O1480" i="3" s="1"/>
  <c r="O1482" i="3" a="1"/>
  <c r="O1482" i="3" s="1"/>
  <c r="O1499" i="3" a="1"/>
  <c r="O1499" i="3" s="1"/>
  <c r="O1495" i="3" a="1"/>
  <c r="O1495" i="3" s="1"/>
  <c r="O1509" i="3" a="1"/>
  <c r="O1509" i="3" s="1"/>
  <c r="O1518" i="3" a="1"/>
  <c r="O1518" i="3" s="1"/>
  <c r="O1519" i="3" a="1"/>
  <c r="O1519" i="3" s="1"/>
  <c r="O1515" i="3" a="1"/>
  <c r="O1515" i="3" s="1"/>
  <c r="O1549" i="3" a="1"/>
  <c r="O1549" i="3" s="1"/>
  <c r="O1516" i="3" a="1"/>
  <c r="O1516" i="3" s="1"/>
  <c r="O1512" i="3" a="1"/>
  <c r="O1512" i="3" s="1"/>
  <c r="O1507" i="3" a="1"/>
  <c r="O1507" i="3" s="1"/>
  <c r="O1526" i="3" a="1"/>
  <c r="O1526" i="3" s="1"/>
  <c r="O1521" i="3" a="1"/>
  <c r="O1521" i="3" s="1"/>
  <c r="O1524" i="3" a="1"/>
  <c r="O1524" i="3" s="1"/>
  <c r="O1528" i="3" a="1"/>
  <c r="O1528" i="3" s="1"/>
  <c r="O1522" i="3" a="1"/>
  <c r="O1522" i="3" s="1"/>
  <c r="O1527" i="3" a="1"/>
  <c r="O1527" i="3" s="1"/>
  <c r="O1523" i="3" a="1"/>
  <c r="O1523" i="3" s="1"/>
  <c r="O1525" i="3" a="1"/>
  <c r="O1525" i="3" s="1"/>
  <c r="O1535" i="3" a="1"/>
  <c r="O1535" i="3" s="1"/>
  <c r="O1538" i="3" a="1"/>
  <c r="O1538" i="3" s="1"/>
  <c r="O1533" i="3" a="1"/>
  <c r="O1533" i="3" s="1"/>
  <c r="O1537" i="3" a="1"/>
  <c r="O1537" i="3" s="1"/>
  <c r="O1536" i="3" a="1"/>
  <c r="O1536" i="3" s="1"/>
  <c r="O1542" i="3" a="1"/>
  <c r="O1542" i="3" s="1"/>
  <c r="O1532" i="3" a="1"/>
  <c r="O1532" i="3" s="1"/>
  <c r="O1534" i="3" a="1"/>
  <c r="O1534" i="3" s="1"/>
  <c r="O1543" i="3" a="1"/>
  <c r="O1543" i="3" s="1"/>
  <c r="O1541" i="3" a="1"/>
  <c r="O1541" i="3" s="1"/>
  <c r="O1539" i="3" a="1"/>
  <c r="O1539" i="3" s="1"/>
  <c r="O1547" i="3" a="1"/>
  <c r="O1547" i="3" s="1"/>
  <c r="O1552" i="3" a="1"/>
  <c r="O1552" i="3" s="1"/>
  <c r="O1565" i="3" a="1"/>
  <c r="O1565" i="3" s="1"/>
  <c r="O1550" i="3" a="1"/>
  <c r="O1550" i="3" s="1"/>
  <c r="O1548" i="3" a="1"/>
  <c r="O1548" i="3" s="1"/>
  <c r="O1551" i="3" a="1"/>
  <c r="O1551" i="3" s="1"/>
  <c r="O1553" i="3" a="1"/>
  <c r="O1553" i="3" s="1"/>
  <c r="O1546" i="3" a="1"/>
  <c r="O1546" i="3" s="1"/>
  <c r="O1545" i="3" a="1"/>
  <c r="O1545" i="3" s="1"/>
  <c r="O1560" i="3" a="1"/>
  <c r="O1560" i="3" s="1"/>
  <c r="O1563" i="3" a="1"/>
  <c r="O1563" i="3" s="1"/>
  <c r="O1558" i="3" a="1"/>
  <c r="O1558" i="3" s="1"/>
  <c r="O1585" i="3" a="1"/>
  <c r="O1585" i="3" s="1"/>
  <c r="O1637" i="3" a="1"/>
  <c r="O1637" i="3" s="1"/>
  <c r="O1564" i="3" a="1"/>
  <c r="O1564" i="3" s="1"/>
  <c r="O1561" i="3" a="1"/>
  <c r="O1561" i="3" s="1"/>
  <c r="O1559" i="3" a="1"/>
  <c r="O1559" i="3" s="1"/>
  <c r="O1557" i="3" a="1"/>
  <c r="O1557" i="3" s="1"/>
  <c r="O1562" i="3" a="1"/>
  <c r="O1562" i="3" s="1"/>
  <c r="O1556" i="3" a="1"/>
  <c r="O1556" i="3" s="1"/>
  <c r="O1554" i="3" a="1"/>
  <c r="O1554" i="3" s="1"/>
  <c r="O1555" i="3" a="1"/>
  <c r="O1555" i="3" s="1"/>
  <c r="O1568" i="3" a="1"/>
  <c r="O1568" i="3" s="1"/>
  <c r="O1569" i="3" a="1"/>
  <c r="O1569" i="3" s="1"/>
  <c r="O1571" i="3" a="1"/>
  <c r="O1571" i="3" s="1"/>
  <c r="O1570" i="3" a="1"/>
  <c r="O1570" i="3" s="1"/>
  <c r="O1567" i="3" a="1"/>
  <c r="O1567" i="3" s="1"/>
  <c r="O1572" i="3" a="1"/>
  <c r="O1572" i="3" s="1"/>
  <c r="O1577" i="3" a="1"/>
  <c r="O1577" i="3" s="1"/>
  <c r="O1578" i="3" a="1"/>
  <c r="O1578" i="3" s="1"/>
  <c r="O1579" i="3" a="1"/>
  <c r="O1579" i="3" s="1"/>
  <c r="O1576" i="3" a="1"/>
  <c r="O1576" i="3" s="1"/>
  <c r="O1574" i="3" a="1"/>
  <c r="O1574" i="3" s="1"/>
  <c r="O1575" i="3" a="1"/>
  <c r="O1575" i="3" s="1"/>
  <c r="O1582" i="3" a="1"/>
  <c r="O1582" i="3" s="1"/>
  <c r="O1584" i="3" a="1"/>
  <c r="O1584" i="3" s="1"/>
  <c r="O1580" i="3" a="1"/>
  <c r="O1580" i="3" s="1"/>
  <c r="O1583" i="3" a="1"/>
  <c r="O1583" i="3" s="1"/>
  <c r="O1581" i="3" a="1"/>
  <c r="O1581" i="3" s="1"/>
  <c r="O1588" i="3" a="1"/>
  <c r="O1588" i="3" s="1"/>
  <c r="O1587" i="3" a="1"/>
  <c r="O1587" i="3" s="1"/>
  <c r="O1586" i="3" a="1"/>
  <c r="O1586" i="3" s="1"/>
  <c r="O1589" i="3" a="1"/>
  <c r="O1589" i="3" s="1"/>
  <c r="O1590" i="3" a="1"/>
  <c r="O1590" i="3" s="1"/>
  <c r="O1597" i="3" a="1"/>
  <c r="O1597" i="3" s="1"/>
  <c r="O1593" i="3" a="1"/>
  <c r="O1593" i="3" s="1"/>
  <c r="O1594" i="3" a="1"/>
  <c r="O1594" i="3" s="1"/>
  <c r="O1599" i="3" a="1"/>
  <c r="O1599" i="3" s="1"/>
  <c r="O1595" i="3" a="1"/>
  <c r="O1595" i="3" s="1"/>
  <c r="O1600" i="3" a="1"/>
  <c r="O1600" i="3" s="1"/>
  <c r="O1602" i="3" a="1"/>
  <c r="O1602" i="3" s="1"/>
  <c r="O1601" i="3" a="1"/>
  <c r="O1601" i="3" s="1"/>
  <c r="O1592" i="3" a="1"/>
  <c r="O1592" i="3" s="1"/>
  <c r="O1596" i="3" a="1"/>
  <c r="O1596" i="3" s="1"/>
  <c r="O1598" i="3" a="1"/>
  <c r="O1598" i="3" s="1"/>
  <c r="O1605" i="3" a="1"/>
  <c r="O1605" i="3" s="1"/>
  <c r="O1604" i="3" a="1"/>
  <c r="O1604" i="3" s="1"/>
  <c r="O1606" i="3" a="1"/>
  <c r="O1606" i="3" s="1"/>
  <c r="O1607" i="3" a="1"/>
  <c r="O1607" i="3" s="1"/>
  <c r="O1608" i="3" a="1"/>
  <c r="O1608" i="3" s="1"/>
  <c r="O1603" i="3" a="1"/>
  <c r="O1603" i="3" s="1"/>
  <c r="O1613" i="3" a="1"/>
  <c r="O1613" i="3" s="1"/>
  <c r="O1611" i="3" a="1"/>
  <c r="O1611" i="3" s="1"/>
  <c r="O1614" i="3" a="1"/>
  <c r="O1614" i="3" s="1"/>
  <c r="O1609" i="3" a="1"/>
  <c r="O1609" i="3" s="1"/>
  <c r="O1612" i="3" a="1"/>
  <c r="O1612" i="3" s="1"/>
  <c r="O1615" i="3" a="1"/>
  <c r="O1615" i="3" s="1"/>
  <c r="O1610" i="3" a="1"/>
  <c r="O1610" i="3" s="1"/>
  <c r="O1620" i="3" a="1"/>
  <c r="O1620" i="3" s="1"/>
  <c r="O1617" i="3" a="1"/>
  <c r="O1617" i="3" s="1"/>
  <c r="O1616" i="3" a="1"/>
  <c r="O1616" i="3" s="1"/>
  <c r="O1619" i="3" a="1"/>
  <c r="O1619" i="3" s="1"/>
  <c r="O1618" i="3" a="1"/>
  <c r="O1618" i="3" s="1"/>
  <c r="O1648" i="3" a="1"/>
  <c r="O1648" i="3" s="1"/>
  <c r="O1624" i="3" a="1"/>
  <c r="O1624" i="3" s="1"/>
  <c r="O1622" i="3" a="1"/>
  <c r="O1622" i="3" s="1"/>
  <c r="O1626" i="3" a="1"/>
  <c r="O1626" i="3" s="1"/>
  <c r="O1623" i="3" a="1"/>
  <c r="O1623" i="3" s="1"/>
  <c r="O1625" i="3" a="1"/>
  <c r="O1625" i="3" s="1"/>
  <c r="O1629" i="3" a="1"/>
  <c r="O1629" i="3" s="1"/>
  <c r="O1657" i="3" a="1"/>
  <c r="O1657" i="3" s="1"/>
  <c r="O1627" i="3" a="1"/>
  <c r="O1627" i="3" s="1"/>
  <c r="O1630" i="3" a="1"/>
  <c r="O1630" i="3" s="1"/>
  <c r="O1631" i="3" a="1"/>
  <c r="O1631" i="3" s="1"/>
  <c r="O1628" i="3" a="1"/>
  <c r="O1628" i="3" s="1"/>
  <c r="O1632" i="3" a="1"/>
  <c r="O1632" i="3" s="1"/>
  <c r="O1633" i="3" a="1"/>
  <c r="O1633" i="3" s="1"/>
  <c r="O1641" i="3" a="1"/>
  <c r="O1641" i="3" s="1"/>
  <c r="O1638" i="3" a="1"/>
  <c r="O1638" i="3" s="1"/>
  <c r="O1634" i="3" a="1"/>
  <c r="O1634" i="3" s="1"/>
  <c r="O1635" i="3" a="1"/>
  <c r="O1635" i="3" s="1"/>
  <c r="O1640" i="3" a="1"/>
  <c r="O1640" i="3" s="1"/>
  <c r="O1636" i="3" a="1"/>
  <c r="O1636" i="3" s="1"/>
  <c r="O1639" i="3" a="1"/>
  <c r="O1639" i="3" s="1"/>
  <c r="O1642" i="3" a="1"/>
  <c r="O1642" i="3" s="1"/>
  <c r="O1645" i="3" a="1"/>
  <c r="O1645" i="3" s="1"/>
  <c r="O1643" i="3" a="1"/>
  <c r="O1643" i="3" s="1"/>
  <c r="O1644" i="3" a="1"/>
  <c r="O1644" i="3" s="1"/>
  <c r="O1646" i="3" a="1"/>
  <c r="O1646" i="3" s="1"/>
  <c r="O1647" i="3" a="1"/>
  <c r="O1647" i="3" s="1"/>
  <c r="O1649" i="3" a="1"/>
  <c r="O1649" i="3" s="1"/>
  <c r="O1651" i="3" a="1"/>
  <c r="O1651" i="3" s="1"/>
  <c r="O1653" i="3" a="1"/>
  <c r="O1653" i="3" s="1"/>
  <c r="O1652" i="3" a="1"/>
  <c r="O1652" i="3" s="1"/>
  <c r="O1650" i="3" a="1"/>
  <c r="O1650" i="3" s="1"/>
  <c r="O1655" i="3" a="1"/>
  <c r="O1655" i="3" s="1"/>
  <c r="O1654" i="3" a="1"/>
  <c r="O1654" i="3" s="1"/>
  <c r="O1658" i="3" a="1"/>
  <c r="O1658" i="3" s="1"/>
  <c r="O1659" i="3" a="1"/>
  <c r="O1659" i="3" s="1"/>
  <c r="O1660" i="3" a="1"/>
  <c r="O1660" i="3" s="1"/>
  <c r="O55" i="3" a="1"/>
  <c r="O55" i="3" s="1"/>
  <c r="T3" i="2" a="1"/>
  <c r="T3" i="2" s="1"/>
  <c r="T4" i="2" a="1"/>
  <c r="T4" i="2" s="1"/>
  <c r="T5" i="2" a="1"/>
  <c r="T5" i="2" s="1"/>
  <c r="T6" i="2" a="1"/>
  <c r="T6" i="2" s="1"/>
  <c r="T7" i="2" a="1"/>
  <c r="T7" i="2" s="1"/>
  <c r="T8" i="2" a="1"/>
  <c r="T8" i="2" s="1"/>
  <c r="T9" i="2" a="1"/>
  <c r="T9" i="2" s="1"/>
  <c r="T10" i="2" a="1"/>
  <c r="T10" i="2" s="1"/>
  <c r="T11" i="2" a="1"/>
  <c r="T11" i="2" s="1"/>
  <c r="T12" i="2" a="1"/>
  <c r="T12" i="2" s="1"/>
  <c r="T13" i="2" a="1"/>
  <c r="T13" i="2" s="1"/>
  <c r="T14" i="2" a="1"/>
  <c r="T14" i="2" s="1"/>
  <c r="T15" i="2" a="1"/>
  <c r="T15" i="2" s="1"/>
  <c r="T16" i="2" a="1"/>
  <c r="T16" i="2" s="1"/>
  <c r="T17" i="2" a="1"/>
  <c r="T17" i="2" s="1"/>
  <c r="T18" i="2" a="1"/>
  <c r="T18" i="2" s="1"/>
  <c r="T19" i="2" a="1"/>
  <c r="T19" i="2" s="1"/>
  <c r="T20" i="2" a="1"/>
  <c r="T20" i="2" s="1"/>
  <c r="T21" i="2" a="1"/>
  <c r="T21" i="2" s="1"/>
  <c r="T22" i="2" a="1"/>
  <c r="T22" i="2" s="1"/>
  <c r="T23" i="2" a="1"/>
  <c r="T23" i="2" s="1"/>
  <c r="T24" i="2" a="1"/>
  <c r="T24" i="2" s="1"/>
  <c r="T25" i="2" a="1"/>
  <c r="T25" i="2" s="1"/>
  <c r="T26" i="2" a="1"/>
  <c r="T26" i="2" s="1"/>
  <c r="T27" i="2" a="1"/>
  <c r="T27" i="2" s="1"/>
  <c r="T28" i="2" a="1"/>
  <c r="T28" i="2" s="1"/>
  <c r="T29" i="2" a="1"/>
  <c r="T29" i="2" s="1"/>
  <c r="T30" i="2" a="1"/>
  <c r="T30" i="2" s="1"/>
  <c r="T31" i="2" a="1"/>
  <c r="T31" i="2" s="1"/>
  <c r="T32" i="2" a="1"/>
  <c r="T32" i="2" s="1"/>
  <c r="T33" i="2" a="1"/>
  <c r="T33" i="2" s="1"/>
  <c r="T34" i="2" a="1"/>
  <c r="T34" i="2" s="1"/>
  <c r="T35" i="2" a="1"/>
  <c r="T35" i="2" s="1"/>
  <c r="T36" i="2" a="1"/>
  <c r="T36" i="2" s="1"/>
  <c r="T37" i="2" a="1"/>
  <c r="T37" i="2" s="1"/>
  <c r="T38" i="2" a="1"/>
  <c r="T38" i="2" s="1"/>
  <c r="T39" i="2" a="1"/>
  <c r="T39" i="2" s="1"/>
  <c r="T40" i="2" a="1"/>
  <c r="T40" i="2" s="1"/>
  <c r="T41" i="2" a="1"/>
  <c r="T41" i="2" s="1"/>
  <c r="T42" i="2" a="1"/>
  <c r="T42" i="2" s="1"/>
  <c r="T43" i="2" a="1"/>
  <c r="T43" i="2" s="1"/>
  <c r="T44" i="2" a="1"/>
  <c r="T44" i="2" s="1"/>
  <c r="T45" i="2" a="1"/>
  <c r="T45" i="2" s="1"/>
  <c r="T46" i="2" a="1"/>
  <c r="T46" i="2" s="1"/>
  <c r="T47" i="2" a="1"/>
  <c r="T47" i="2" s="1"/>
  <c r="T48" i="2" a="1"/>
  <c r="T48" i="2" s="1"/>
  <c r="T49" i="2" a="1"/>
  <c r="T49" i="2" s="1"/>
  <c r="T50" i="2" a="1"/>
  <c r="T50" i="2" s="1"/>
  <c r="T51" i="2" a="1"/>
  <c r="T51" i="2" s="1"/>
  <c r="T52" i="2" a="1"/>
  <c r="T52" i="2" s="1"/>
  <c r="T53" i="2" a="1"/>
  <c r="T53" i="2" s="1"/>
  <c r="T54" i="2" a="1"/>
  <c r="T54" i="2" s="1"/>
  <c r="T55" i="2" a="1"/>
  <c r="T55" i="2" s="1"/>
  <c r="T56" i="2" a="1"/>
  <c r="T56" i="2" s="1"/>
  <c r="T57" i="2" a="1"/>
  <c r="T57" i="2" s="1"/>
  <c r="T58" i="2" a="1"/>
  <c r="T58" i="2" s="1"/>
  <c r="T59" i="2" a="1"/>
  <c r="T59" i="2" s="1"/>
  <c r="T60" i="2" a="1"/>
  <c r="T60" i="2" s="1"/>
  <c r="T61" i="2" a="1"/>
  <c r="T61" i="2" s="1"/>
  <c r="T62" i="2" a="1"/>
  <c r="T62" i="2" s="1"/>
  <c r="T63" i="2" a="1"/>
  <c r="T63" i="2" s="1"/>
  <c r="T64" i="2" a="1"/>
  <c r="T64" i="2" s="1"/>
  <c r="T65" i="2" a="1"/>
  <c r="T65" i="2" s="1"/>
  <c r="T66" i="2" a="1"/>
  <c r="T66" i="2" s="1"/>
  <c r="T67" i="2" a="1"/>
  <c r="T67" i="2" s="1"/>
  <c r="T68" i="2" a="1"/>
  <c r="T68" i="2" s="1"/>
  <c r="T69" i="2" a="1"/>
  <c r="T69" i="2" s="1"/>
  <c r="T70" i="2" a="1"/>
  <c r="T70" i="2" s="1"/>
  <c r="T71" i="2" a="1"/>
  <c r="T71" i="2" s="1"/>
  <c r="T72" i="2" a="1"/>
  <c r="T72" i="2" s="1"/>
  <c r="T73" i="2" a="1"/>
  <c r="T73" i="2" s="1"/>
  <c r="T74" i="2" a="1"/>
  <c r="T74" i="2" s="1"/>
  <c r="T75" i="2" a="1"/>
  <c r="T75" i="2" s="1"/>
  <c r="T76" i="2" a="1"/>
  <c r="T76" i="2" s="1"/>
  <c r="T77" i="2" a="1"/>
  <c r="T77" i="2" s="1"/>
  <c r="T78" i="2" a="1"/>
  <c r="T78" i="2" s="1"/>
  <c r="T79" i="2" a="1"/>
  <c r="T79" i="2" s="1"/>
  <c r="T80" i="2" a="1"/>
  <c r="T80" i="2" s="1"/>
  <c r="T81" i="2" a="1"/>
  <c r="T81" i="2" s="1"/>
  <c r="T82" i="2" a="1"/>
  <c r="T82" i="2" s="1"/>
  <c r="T83" i="2" a="1"/>
  <c r="T83" i="2" s="1"/>
  <c r="T84" i="2" a="1"/>
  <c r="T84" i="2" s="1"/>
  <c r="T85" i="2" a="1"/>
  <c r="T85" i="2" s="1"/>
  <c r="T86" i="2" a="1"/>
  <c r="T86" i="2" s="1"/>
  <c r="T87" i="2" a="1"/>
  <c r="T87" i="2" s="1"/>
  <c r="T88" i="2" a="1"/>
  <c r="T88" i="2" s="1"/>
  <c r="T89" i="2" a="1"/>
  <c r="T89" i="2" s="1"/>
  <c r="T90" i="2" a="1"/>
  <c r="T90" i="2" s="1"/>
  <c r="T91" i="2" a="1"/>
  <c r="T91" i="2" s="1"/>
  <c r="T92" i="2" a="1"/>
  <c r="T92" i="2" s="1"/>
  <c r="T93" i="2" a="1"/>
  <c r="T93" i="2" s="1"/>
  <c r="T94" i="2" a="1"/>
  <c r="T94" i="2" s="1"/>
  <c r="T95" i="2" a="1"/>
  <c r="T95" i="2" s="1"/>
  <c r="T96" i="2" a="1"/>
  <c r="T96" i="2" s="1"/>
  <c r="T97" i="2" a="1"/>
  <c r="T97" i="2" s="1"/>
  <c r="T98" i="2" a="1"/>
  <c r="T98" i="2" s="1"/>
  <c r="T99" i="2" a="1"/>
  <c r="T99" i="2" s="1"/>
  <c r="T100" i="2" a="1"/>
  <c r="T100" i="2" s="1"/>
  <c r="T101" i="2" a="1"/>
  <c r="T101" i="2" s="1"/>
  <c r="T102" i="2" a="1"/>
  <c r="T102" i="2" s="1"/>
  <c r="T103" i="2" a="1"/>
  <c r="T103" i="2" s="1"/>
  <c r="T104" i="2" a="1"/>
  <c r="T104" i="2" s="1"/>
  <c r="T105" i="2" a="1"/>
  <c r="T105" i="2" s="1"/>
  <c r="T106" i="2" a="1"/>
  <c r="T106" i="2" s="1"/>
  <c r="T107" i="2" a="1"/>
  <c r="T107" i="2" s="1"/>
  <c r="T108" i="2" a="1"/>
  <c r="T108" i="2" s="1"/>
  <c r="T109" i="2" a="1"/>
  <c r="T109" i="2" s="1"/>
  <c r="T110" i="2" a="1"/>
  <c r="T110" i="2" s="1"/>
  <c r="T111" i="2" a="1"/>
  <c r="T111" i="2" s="1"/>
  <c r="T112" i="2" a="1"/>
  <c r="T112" i="2" s="1"/>
  <c r="T113" i="2" a="1"/>
  <c r="T113" i="2" s="1"/>
  <c r="T114" i="2" a="1"/>
  <c r="T114" i="2" s="1"/>
  <c r="T115" i="2" a="1"/>
  <c r="T115" i="2" s="1"/>
  <c r="T116" i="2" a="1"/>
  <c r="T116" i="2" s="1"/>
  <c r="T117" i="2" a="1"/>
  <c r="T117" i="2" s="1"/>
  <c r="T118" i="2" a="1"/>
  <c r="T118" i="2"/>
  <c r="T119" i="2" a="1"/>
  <c r="T119" i="2" s="1"/>
  <c r="T120" i="2" a="1"/>
  <c r="T120" i="2" s="1"/>
  <c r="T121" i="2" a="1"/>
  <c r="T121" i="2" s="1"/>
  <c r="T122" i="2" a="1"/>
  <c r="T122" i="2" s="1"/>
  <c r="T123" i="2" a="1"/>
  <c r="T123" i="2" s="1"/>
  <c r="T124" i="2" a="1"/>
  <c r="T124" i="2" s="1"/>
  <c r="T125" i="2" a="1"/>
  <c r="T125" i="2" s="1"/>
  <c r="T126" i="2" a="1"/>
  <c r="T126" i="2" s="1"/>
  <c r="T127" i="2" a="1"/>
  <c r="T127" i="2" s="1"/>
  <c r="T128" i="2" a="1"/>
  <c r="T128" i="2" s="1"/>
  <c r="T129" i="2" a="1"/>
  <c r="T129" i="2" s="1"/>
  <c r="T130" i="2" a="1"/>
  <c r="T130" i="2" s="1"/>
  <c r="T131" i="2" a="1"/>
  <c r="T131" i="2" s="1"/>
  <c r="T132" i="2" a="1"/>
  <c r="T132" i="2" s="1"/>
  <c r="T133" i="2" a="1"/>
  <c r="T133" i="2" s="1"/>
  <c r="T134" i="2" a="1"/>
  <c r="T134" i="2" s="1"/>
  <c r="T135" i="2" a="1"/>
  <c r="T135" i="2" s="1"/>
  <c r="T136" i="2" a="1"/>
  <c r="T136" i="2" s="1"/>
  <c r="T137" i="2" a="1"/>
  <c r="T137" i="2" s="1"/>
  <c r="T138" i="2" a="1"/>
  <c r="T138" i="2" s="1"/>
  <c r="T139" i="2" a="1"/>
  <c r="T139" i="2" s="1"/>
  <c r="T140" i="2" a="1"/>
  <c r="T140" i="2" s="1"/>
  <c r="T141" i="2" a="1"/>
  <c r="T141" i="2" s="1"/>
  <c r="T142" i="2" a="1"/>
  <c r="T142" i="2"/>
  <c r="T143" i="2" a="1"/>
  <c r="T143" i="2" s="1"/>
  <c r="T144" i="2" a="1"/>
  <c r="T144" i="2" s="1"/>
  <c r="T145" i="2" a="1"/>
  <c r="T145" i="2" s="1"/>
  <c r="T146" i="2" a="1"/>
  <c r="T146" i="2" s="1"/>
  <c r="T147" i="2" a="1"/>
  <c r="T147" i="2" s="1"/>
  <c r="T148" i="2" a="1"/>
  <c r="T148" i="2" s="1"/>
  <c r="T149" i="2" a="1"/>
  <c r="T149" i="2" s="1"/>
  <c r="T150" i="2" a="1"/>
  <c r="T150" i="2" s="1"/>
  <c r="T151" i="2" a="1"/>
  <c r="T151" i="2" s="1"/>
  <c r="T152" i="2" a="1"/>
  <c r="T152" i="2" s="1"/>
  <c r="T153" i="2" a="1"/>
  <c r="T153" i="2" s="1"/>
  <c r="T154" i="2" a="1"/>
  <c r="T154" i="2" s="1"/>
  <c r="T155" i="2" a="1"/>
  <c r="T155" i="2" s="1"/>
  <c r="T156" i="2" a="1"/>
  <c r="T156" i="2" s="1"/>
  <c r="T157" i="2" a="1"/>
  <c r="T157" i="2" s="1"/>
  <c r="T158" i="2" a="1"/>
  <c r="T158" i="2" s="1"/>
  <c r="T159" i="2" a="1"/>
  <c r="T159" i="2" s="1"/>
  <c r="T160" i="2" a="1"/>
  <c r="T160" i="2" s="1"/>
  <c r="T161" i="2" a="1"/>
  <c r="T161" i="2" s="1"/>
  <c r="T162" i="2" a="1"/>
  <c r="T162" i="2" s="1"/>
  <c r="T163" i="2" a="1"/>
  <c r="T163" i="2" s="1"/>
  <c r="T164" i="2" a="1"/>
  <c r="T164" i="2" s="1"/>
  <c r="T165" i="2" a="1"/>
  <c r="T165" i="2" s="1"/>
  <c r="T166" i="2" a="1"/>
  <c r="T166" i="2" s="1"/>
  <c r="T167" i="2" a="1"/>
  <c r="T167" i="2" s="1"/>
  <c r="T168" i="2" a="1"/>
  <c r="T168" i="2" s="1"/>
  <c r="T169" i="2" a="1"/>
  <c r="T169" i="2" s="1"/>
  <c r="T170" i="2" a="1"/>
  <c r="T170" i="2" s="1"/>
  <c r="T171" i="2" a="1"/>
  <c r="T171" i="2" s="1"/>
  <c r="T172" i="2" a="1"/>
  <c r="T172" i="2" s="1"/>
  <c r="T173" i="2" a="1"/>
  <c r="T173" i="2" s="1"/>
  <c r="T174" i="2" a="1"/>
  <c r="T174" i="2"/>
  <c r="T175" i="2" a="1"/>
  <c r="T175" i="2" s="1"/>
  <c r="T176" i="2" a="1"/>
  <c r="T176" i="2" s="1"/>
  <c r="T177" i="2" a="1"/>
  <c r="T177" i="2" s="1"/>
  <c r="T178" i="2" a="1"/>
  <c r="T178" i="2" s="1"/>
  <c r="T179" i="2" a="1"/>
  <c r="T179" i="2" s="1"/>
  <c r="T180" i="2" a="1"/>
  <c r="T180" i="2" s="1"/>
  <c r="T181" i="2" a="1"/>
  <c r="T181" i="2" s="1"/>
  <c r="T182" i="2" a="1"/>
  <c r="T182" i="2" s="1"/>
  <c r="T183" i="2" a="1"/>
  <c r="T183" i="2" s="1"/>
  <c r="T184" i="2" a="1"/>
  <c r="T184" i="2" s="1"/>
  <c r="T185" i="2" a="1"/>
  <c r="T185" i="2" s="1"/>
  <c r="T186" i="2" a="1"/>
  <c r="T186" i="2" s="1"/>
  <c r="T187" i="2" a="1"/>
  <c r="T187" i="2" s="1"/>
  <c r="T188" i="2" a="1"/>
  <c r="T188" i="2" s="1"/>
  <c r="T189" i="2" a="1"/>
  <c r="T189" i="2" s="1"/>
  <c r="T190" i="2" a="1"/>
  <c r="T190" i="2" s="1"/>
  <c r="T191" i="2" a="1"/>
  <c r="T191" i="2" s="1"/>
  <c r="T192" i="2" a="1"/>
  <c r="T192" i="2" s="1"/>
  <c r="T193" i="2" a="1"/>
  <c r="T193" i="2" s="1"/>
  <c r="T194" i="2" a="1"/>
  <c r="T194" i="2" s="1"/>
  <c r="T195" i="2" a="1"/>
  <c r="T195" i="2" s="1"/>
  <c r="T196" i="2" a="1"/>
  <c r="T196" i="2" s="1"/>
  <c r="T197" i="2" a="1"/>
  <c r="T197" i="2" s="1"/>
  <c r="T198" i="2" a="1"/>
  <c r="T198" i="2" s="1"/>
  <c r="T199" i="2" a="1"/>
  <c r="T199" i="2" s="1"/>
  <c r="T200" i="2" a="1"/>
  <c r="T200" i="2" s="1"/>
  <c r="T201" i="2" a="1"/>
  <c r="T201" i="2" s="1"/>
  <c r="T202" i="2" a="1"/>
  <c r="T202" i="2" s="1"/>
  <c r="T203" i="2" a="1"/>
  <c r="T203" i="2" s="1"/>
  <c r="T204" i="2" a="1"/>
  <c r="T204" i="2" s="1"/>
  <c r="T205" i="2" a="1"/>
  <c r="T205" i="2" s="1"/>
  <c r="T206" i="2" a="1"/>
  <c r="T206" i="2" s="1"/>
  <c r="T207" i="2" a="1"/>
  <c r="T207" i="2" s="1"/>
  <c r="T208" i="2" a="1"/>
  <c r="T208" i="2" s="1"/>
  <c r="T209" i="2" a="1"/>
  <c r="T209" i="2" s="1"/>
  <c r="T210" i="2" a="1"/>
  <c r="T210" i="2"/>
  <c r="T211" i="2" a="1"/>
  <c r="T211" i="2" s="1"/>
  <c r="T212" i="2" a="1"/>
  <c r="T212" i="2" s="1"/>
  <c r="T213" i="2" a="1"/>
  <c r="T213" i="2" s="1"/>
  <c r="T214" i="2" a="1"/>
  <c r="T214" i="2"/>
  <c r="T215" i="2" a="1"/>
  <c r="T215" i="2" s="1"/>
  <c r="T216" i="2" a="1"/>
  <c r="T216" i="2" s="1"/>
  <c r="T217" i="2" a="1"/>
  <c r="T217" i="2" s="1"/>
  <c r="T218" i="2" a="1"/>
  <c r="T218" i="2" s="1"/>
  <c r="T219" i="2" a="1"/>
  <c r="T219" i="2" s="1"/>
  <c r="T220" i="2" a="1"/>
  <c r="T220" i="2" s="1"/>
  <c r="T221" i="2" a="1"/>
  <c r="T221" i="2" s="1"/>
  <c r="T222" i="2" a="1"/>
  <c r="T222" i="2" s="1"/>
  <c r="T223" i="2" a="1"/>
  <c r="T223" i="2" s="1"/>
  <c r="T224" i="2" a="1"/>
  <c r="T224" i="2" s="1"/>
  <c r="T225" i="2" a="1"/>
  <c r="T225" i="2" s="1"/>
  <c r="T226" i="2" a="1"/>
  <c r="T226" i="2" s="1"/>
  <c r="T227" i="2" a="1"/>
  <c r="T227" i="2" s="1"/>
  <c r="T228" i="2" a="1"/>
  <c r="T228" i="2" s="1"/>
  <c r="T229" i="2" a="1"/>
  <c r="T229" i="2" s="1"/>
  <c r="T230" i="2" a="1"/>
  <c r="T230" i="2" s="1"/>
  <c r="T231" i="2" a="1"/>
  <c r="T231" i="2" s="1"/>
  <c r="T232" i="2" a="1"/>
  <c r="T232" i="2" s="1"/>
  <c r="T233" i="2" a="1"/>
  <c r="T233" i="2" s="1"/>
  <c r="T234" i="2" a="1"/>
  <c r="T234" i="2" s="1"/>
  <c r="T235" i="2" a="1"/>
  <c r="T235" i="2" s="1"/>
  <c r="T236" i="2" a="1"/>
  <c r="T236" i="2" s="1"/>
  <c r="T237" i="2" a="1"/>
  <c r="T237" i="2" s="1"/>
  <c r="T238" i="2" a="1"/>
  <c r="T238" i="2" s="1"/>
  <c r="T239" i="2" a="1"/>
  <c r="T239" i="2" s="1"/>
  <c r="T240" i="2" a="1"/>
  <c r="T240" i="2" s="1"/>
  <c r="T241" i="2" a="1"/>
  <c r="T241" i="2" s="1"/>
  <c r="T242" i="2" a="1"/>
  <c r="T242" i="2" s="1"/>
  <c r="T243" i="2" a="1"/>
  <c r="T243" i="2" s="1"/>
  <c r="T244" i="2" a="1"/>
  <c r="T244" i="2" s="1"/>
  <c r="T245" i="2" a="1"/>
  <c r="T245" i="2" s="1"/>
  <c r="T246" i="2" a="1"/>
  <c r="T246" i="2" s="1"/>
  <c r="T247" i="2" a="1"/>
  <c r="T247" i="2" s="1"/>
  <c r="T248" i="2" a="1"/>
  <c r="T248" i="2" s="1"/>
  <c r="T249" i="2" a="1"/>
  <c r="T249" i="2" s="1"/>
  <c r="T250" i="2" a="1"/>
  <c r="T250" i="2" s="1"/>
  <c r="T251" i="2" a="1"/>
  <c r="T251" i="2" s="1"/>
  <c r="T252" i="2" a="1"/>
  <c r="T252" i="2" s="1"/>
  <c r="T253" i="2" a="1"/>
  <c r="T253" i="2" s="1"/>
  <c r="T254" i="2" a="1"/>
  <c r="T254" i="2" s="1"/>
  <c r="T255" i="2" a="1"/>
  <c r="T255" i="2" s="1"/>
  <c r="T256" i="2" a="1"/>
  <c r="T256" i="2" s="1"/>
  <c r="T257" i="2" a="1"/>
  <c r="T257" i="2" s="1"/>
  <c r="T258" i="2" a="1"/>
  <c r="T258" i="2" s="1"/>
  <c r="T259" i="2" a="1"/>
  <c r="T259" i="2" s="1"/>
  <c r="T260" i="2" a="1"/>
  <c r="T260" i="2" s="1"/>
  <c r="T261" i="2" a="1"/>
  <c r="T261" i="2" s="1"/>
  <c r="T262" i="2" a="1"/>
  <c r="T262" i="2" s="1"/>
  <c r="T263" i="2" a="1"/>
  <c r="T263" i="2" s="1"/>
  <c r="T264" i="2" a="1"/>
  <c r="T264" i="2" s="1"/>
  <c r="T265" i="2" a="1"/>
  <c r="T265" i="2" s="1"/>
  <c r="T266" i="2" a="1"/>
  <c r="T266" i="2" s="1"/>
  <c r="T267" i="2" a="1"/>
  <c r="T267" i="2" s="1"/>
  <c r="T268" i="2" a="1"/>
  <c r="T268" i="2" s="1"/>
  <c r="T269" i="2" a="1"/>
  <c r="T269" i="2" s="1"/>
  <c r="T270" i="2" a="1"/>
  <c r="T270" i="2"/>
  <c r="T271" i="2" a="1"/>
  <c r="T271" i="2" s="1"/>
  <c r="T272" i="2" a="1"/>
  <c r="T272" i="2" s="1"/>
  <c r="T273" i="2" a="1"/>
  <c r="T273" i="2" s="1"/>
  <c r="T274" i="2" a="1"/>
  <c r="T274" i="2"/>
  <c r="T275" i="2" a="1"/>
  <c r="T275" i="2" s="1"/>
  <c r="T276" i="2" a="1"/>
  <c r="T276" i="2" s="1"/>
  <c r="T277" i="2" a="1"/>
  <c r="T277" i="2" s="1"/>
  <c r="T278" i="2" a="1"/>
  <c r="T278" i="2" s="1"/>
  <c r="T279" i="2" a="1"/>
  <c r="T279" i="2" s="1"/>
  <c r="T280" i="2" a="1"/>
  <c r="T280" i="2" s="1"/>
  <c r="T281" i="2" a="1"/>
  <c r="T281" i="2" s="1"/>
  <c r="T282" i="2" a="1"/>
  <c r="T282" i="2" s="1"/>
  <c r="T283" i="2" a="1"/>
  <c r="T283" i="2" s="1"/>
  <c r="T284" i="2" a="1"/>
  <c r="T284" i="2" s="1"/>
  <c r="T285" i="2" a="1"/>
  <c r="T285" i="2" s="1"/>
  <c r="T286" i="2" a="1"/>
  <c r="T286" i="2" s="1"/>
  <c r="T287" i="2" a="1"/>
  <c r="T287" i="2" s="1"/>
  <c r="T288" i="2" a="1"/>
  <c r="T288" i="2" s="1"/>
  <c r="T289" i="2" a="1"/>
  <c r="T289" i="2" s="1"/>
  <c r="T290" i="2" a="1"/>
  <c r="T290" i="2" s="1"/>
  <c r="T291" i="2" a="1"/>
  <c r="T291" i="2" s="1"/>
  <c r="T292" i="2" a="1"/>
  <c r="T292" i="2" s="1"/>
  <c r="T293" i="2" a="1"/>
  <c r="T293" i="2" s="1"/>
  <c r="T294" i="2" a="1"/>
  <c r="T294" i="2"/>
  <c r="T295" i="2" a="1"/>
  <c r="T295" i="2" s="1"/>
  <c r="T296" i="2" a="1"/>
  <c r="T296" i="2" s="1"/>
  <c r="T297" i="2" a="1"/>
  <c r="T297" i="2" s="1"/>
  <c r="T298" i="2" a="1"/>
  <c r="T298" i="2"/>
  <c r="T299" i="2" a="1"/>
  <c r="T299" i="2" s="1"/>
  <c r="T300" i="2" a="1"/>
  <c r="T300" i="2" s="1"/>
  <c r="T301" i="2" a="1"/>
  <c r="T301" i="2" s="1"/>
  <c r="T302" i="2" a="1"/>
  <c r="T302" i="2"/>
  <c r="T303" i="2" a="1"/>
  <c r="T303" i="2" s="1"/>
  <c r="T304" i="2" a="1"/>
  <c r="T304" i="2" s="1"/>
  <c r="T305" i="2" a="1"/>
  <c r="T305" i="2" s="1"/>
  <c r="T306" i="2" a="1"/>
  <c r="T306" i="2" s="1"/>
  <c r="T307" i="2" a="1"/>
  <c r="T307" i="2" s="1"/>
  <c r="T308" i="2" a="1"/>
  <c r="T308" i="2" s="1"/>
  <c r="T309" i="2" a="1"/>
  <c r="T309" i="2" s="1"/>
  <c r="T310" i="2" a="1"/>
  <c r="T310" i="2" s="1"/>
  <c r="T311" i="2" a="1"/>
  <c r="T311" i="2" s="1"/>
  <c r="T312" i="2" a="1"/>
  <c r="T312" i="2" s="1"/>
  <c r="T313" i="2" a="1"/>
  <c r="T313" i="2" s="1"/>
  <c r="T314" i="2" a="1"/>
  <c r="T314" i="2" s="1"/>
  <c r="T315" i="2" a="1"/>
  <c r="T315" i="2" s="1"/>
  <c r="T316" i="2" a="1"/>
  <c r="T316" i="2" s="1"/>
  <c r="T317" i="2" a="1"/>
  <c r="T317" i="2" s="1"/>
  <c r="T318" i="2" a="1"/>
  <c r="T318" i="2" s="1"/>
  <c r="T319" i="2" a="1"/>
  <c r="T319" i="2" s="1"/>
  <c r="T320" i="2" a="1"/>
  <c r="T320" i="2" s="1"/>
  <c r="T321" i="2" a="1"/>
  <c r="T321" i="2" s="1"/>
  <c r="T322" i="2" a="1"/>
  <c r="T322" i="2" s="1"/>
  <c r="T323" i="2" a="1"/>
  <c r="T323" i="2" s="1"/>
  <c r="T324" i="2" a="1"/>
  <c r="T324" i="2" s="1"/>
  <c r="T325" i="2" a="1"/>
  <c r="T325" i="2" s="1"/>
  <c r="T326" i="2" a="1"/>
  <c r="T326" i="2" s="1"/>
  <c r="T327" i="2" a="1"/>
  <c r="T327" i="2" s="1"/>
  <c r="T328" i="2" a="1"/>
  <c r="T328" i="2" s="1"/>
  <c r="T329" i="2" a="1"/>
  <c r="T329" i="2" s="1"/>
  <c r="T330" i="2" a="1"/>
  <c r="T330" i="2" s="1"/>
  <c r="T331" i="2" a="1"/>
  <c r="T331" i="2" s="1"/>
  <c r="T332" i="2" a="1"/>
  <c r="T332" i="2" s="1"/>
  <c r="T333" i="2" a="1"/>
  <c r="T333" i="2" s="1"/>
  <c r="T334" i="2" a="1"/>
  <c r="T334" i="2"/>
  <c r="T335" i="2" a="1"/>
  <c r="T335" i="2" s="1"/>
  <c r="T336" i="2" a="1"/>
  <c r="T336" i="2" s="1"/>
  <c r="T337" i="2" a="1"/>
  <c r="T337" i="2" s="1"/>
  <c r="T338" i="2" a="1"/>
  <c r="T338" i="2" s="1"/>
  <c r="T339" i="2" a="1"/>
  <c r="T339" i="2" s="1"/>
  <c r="T340" i="2" a="1"/>
  <c r="T340" i="2" s="1"/>
  <c r="T341" i="2" a="1"/>
  <c r="T341" i="2" s="1"/>
  <c r="T342" i="2" a="1"/>
  <c r="T342" i="2" s="1"/>
  <c r="T343" i="2" a="1"/>
  <c r="T343" i="2" s="1"/>
  <c r="T344" i="2" a="1"/>
  <c r="T344" i="2"/>
  <c r="T345" i="2" a="1"/>
  <c r="T345" i="2"/>
  <c r="T346" i="2" a="1"/>
  <c r="T346" i="2" s="1"/>
  <c r="T347" i="2" a="1"/>
  <c r="T347" i="2" s="1"/>
  <c r="T348" i="2" a="1"/>
  <c r="T348" i="2" s="1"/>
  <c r="T349" i="2" a="1"/>
  <c r="T349" i="2" s="1"/>
  <c r="T350" i="2" a="1"/>
  <c r="T350" i="2"/>
  <c r="T351" i="2" a="1"/>
  <c r="T351" i="2" s="1"/>
  <c r="T352" i="2" a="1"/>
  <c r="T352" i="2" s="1"/>
  <c r="T353" i="2" a="1"/>
  <c r="T353" i="2" s="1"/>
  <c r="T354" i="2" a="1"/>
  <c r="T354" i="2" s="1"/>
  <c r="T355" i="2" a="1"/>
  <c r="T355" i="2" s="1"/>
  <c r="T356" i="2" a="1"/>
  <c r="T356" i="2" s="1"/>
  <c r="T357" i="2" a="1"/>
  <c r="T357" i="2" s="1"/>
  <c r="T358" i="2" a="1"/>
  <c r="T358" i="2" s="1"/>
  <c r="T359" i="2" a="1"/>
  <c r="T359" i="2" s="1"/>
  <c r="T360" i="2" a="1"/>
  <c r="T360" i="2" s="1"/>
  <c r="T361" i="2" a="1"/>
  <c r="T361" i="2" s="1"/>
  <c r="T362" i="2" a="1"/>
  <c r="T362" i="2" s="1"/>
  <c r="T363" i="2" a="1"/>
  <c r="T363" i="2" s="1"/>
  <c r="T364" i="2" a="1"/>
  <c r="T364" i="2" s="1"/>
  <c r="T365" i="2" a="1"/>
  <c r="T365" i="2" s="1"/>
  <c r="T366" i="2" a="1"/>
  <c r="T366" i="2" s="1"/>
  <c r="T367" i="2" a="1"/>
  <c r="T367" i="2" s="1"/>
  <c r="T368" i="2" a="1"/>
  <c r="T368" i="2" s="1"/>
  <c r="T369" i="2" a="1"/>
  <c r="T369" i="2" s="1"/>
  <c r="T370" i="2" a="1"/>
  <c r="T370" i="2" s="1"/>
  <c r="T371" i="2" a="1"/>
  <c r="T371" i="2" s="1"/>
  <c r="T372" i="2" a="1"/>
  <c r="T372" i="2"/>
  <c r="T373" i="2" a="1"/>
  <c r="T373" i="2" s="1"/>
  <c r="T374" i="2" a="1"/>
  <c r="T374" i="2" s="1"/>
  <c r="T375" i="2" a="1"/>
  <c r="T375" i="2" s="1"/>
  <c r="T376" i="2" a="1"/>
  <c r="T376" i="2" s="1"/>
  <c r="T377" i="2" a="1"/>
  <c r="T377" i="2" s="1"/>
  <c r="T378" i="2" a="1"/>
  <c r="T378" i="2" s="1"/>
  <c r="T379" i="2" a="1"/>
  <c r="T379" i="2" s="1"/>
  <c r="T380" i="2" a="1"/>
  <c r="T380" i="2" s="1"/>
  <c r="T381" i="2" a="1"/>
  <c r="T381" i="2" s="1"/>
  <c r="T382" i="2" a="1"/>
  <c r="T382" i="2" s="1"/>
  <c r="T383" i="2" a="1"/>
  <c r="T383" i="2" s="1"/>
  <c r="T384" i="2" a="1"/>
  <c r="T384" i="2"/>
  <c r="T385" i="2" a="1"/>
  <c r="T385" i="2" s="1"/>
  <c r="T386" i="2" a="1"/>
  <c r="T386" i="2"/>
  <c r="T387" i="2" a="1"/>
  <c r="T387" i="2" s="1"/>
  <c r="T388" i="2" a="1"/>
  <c r="T388" i="2" s="1"/>
  <c r="T389" i="2" a="1"/>
  <c r="T389" i="2" s="1"/>
  <c r="T390" i="2" a="1"/>
  <c r="T390" i="2"/>
  <c r="T391" i="2" a="1"/>
  <c r="T391" i="2" s="1"/>
  <c r="T392" i="2" a="1"/>
  <c r="T392" i="2" s="1"/>
  <c r="T393" i="2" a="1"/>
  <c r="T393" i="2" s="1"/>
  <c r="T394" i="2" a="1"/>
  <c r="T394" i="2" s="1"/>
  <c r="T395" i="2" a="1"/>
  <c r="T395" i="2" s="1"/>
  <c r="T396" i="2" a="1"/>
  <c r="T396" i="2"/>
  <c r="T397" i="2" a="1"/>
  <c r="T397" i="2" s="1"/>
  <c r="T398" i="2" a="1"/>
  <c r="T398" i="2" s="1"/>
  <c r="T399" i="2" a="1"/>
  <c r="T399" i="2" s="1"/>
  <c r="T400" i="2" a="1"/>
  <c r="T400" i="2" s="1"/>
  <c r="T401" i="2" a="1"/>
  <c r="T401" i="2" s="1"/>
  <c r="T402" i="2" a="1"/>
  <c r="T402" i="2"/>
  <c r="T403" i="2" a="1"/>
  <c r="T403" i="2" s="1"/>
  <c r="T404" i="2" a="1"/>
  <c r="T404" i="2" s="1"/>
  <c r="T405" i="2" a="1"/>
  <c r="T405" i="2"/>
  <c r="T406" i="2" a="1"/>
  <c r="T406" i="2" s="1"/>
  <c r="T407" i="2" a="1"/>
  <c r="T407" i="2" s="1"/>
  <c r="T408" i="2" a="1"/>
  <c r="T408" i="2" s="1"/>
  <c r="T409" i="2" a="1"/>
  <c r="T409" i="2" s="1"/>
  <c r="T410" i="2" a="1"/>
  <c r="T410" i="2" s="1"/>
  <c r="T411" i="2" a="1"/>
  <c r="T411" i="2" s="1"/>
  <c r="T412" i="2" a="1"/>
  <c r="T412" i="2" s="1"/>
  <c r="T413" i="2" a="1"/>
  <c r="T413" i="2" s="1"/>
  <c r="T414" i="2" a="1"/>
  <c r="T414" i="2" s="1"/>
  <c r="T415" i="2" a="1"/>
  <c r="T415" i="2" s="1"/>
  <c r="T416" i="2" a="1"/>
  <c r="T416" i="2"/>
  <c r="T417" i="2" a="1"/>
  <c r="T417" i="2" s="1"/>
  <c r="T418" i="2" a="1"/>
  <c r="T418" i="2" s="1"/>
  <c r="T419" i="2" a="1"/>
  <c r="T419" i="2" s="1"/>
  <c r="T420" i="2" a="1"/>
  <c r="T420" i="2" s="1"/>
  <c r="T421" i="2" a="1"/>
  <c r="T421" i="2" s="1"/>
  <c r="T422" i="2" a="1"/>
  <c r="T422" i="2" s="1"/>
  <c r="T423" i="2" a="1"/>
  <c r="T423" i="2" s="1"/>
  <c r="T424" i="2" a="1"/>
  <c r="T424" i="2" s="1"/>
  <c r="T425" i="2" a="1"/>
  <c r="T425" i="2" s="1"/>
  <c r="T426" i="2" a="1"/>
  <c r="T426" i="2" s="1"/>
  <c r="T427" i="2" a="1"/>
  <c r="T427" i="2" s="1"/>
  <c r="T428" i="2" a="1"/>
  <c r="T428" i="2" s="1"/>
  <c r="T429" i="2" a="1"/>
  <c r="T429" i="2" s="1"/>
  <c r="T430" i="2" a="1"/>
  <c r="T430" i="2" s="1"/>
  <c r="T431" i="2" a="1"/>
  <c r="T431" i="2" s="1"/>
  <c r="T432" i="2" a="1"/>
  <c r="T432" i="2" s="1"/>
  <c r="T433" i="2" a="1"/>
  <c r="T433" i="2" s="1"/>
  <c r="T434" i="2" a="1"/>
  <c r="T434" i="2" s="1"/>
  <c r="T435" i="2" a="1"/>
  <c r="T435" i="2" s="1"/>
  <c r="T436" i="2" a="1"/>
  <c r="T436" i="2" s="1"/>
  <c r="T437" i="2" a="1"/>
  <c r="T437" i="2" s="1"/>
  <c r="T438" i="2" a="1"/>
  <c r="T438" i="2" s="1"/>
  <c r="T439" i="2" a="1"/>
  <c r="T439" i="2" s="1"/>
  <c r="T440" i="2" a="1"/>
  <c r="T440" i="2" s="1"/>
  <c r="T441" i="2" a="1"/>
  <c r="T441" i="2" s="1"/>
  <c r="T442" i="2" a="1"/>
  <c r="T442" i="2" s="1"/>
  <c r="T443" i="2" a="1"/>
  <c r="T443" i="2" s="1"/>
  <c r="T444" i="2" a="1"/>
  <c r="T444" i="2" s="1"/>
  <c r="T445" i="2" a="1"/>
  <c r="T445" i="2" s="1"/>
  <c r="T446" i="2" a="1"/>
  <c r="T446" i="2" s="1"/>
  <c r="T447" i="2" a="1"/>
  <c r="T447" i="2" s="1"/>
  <c r="T448" i="2" a="1"/>
  <c r="T448" i="2" s="1"/>
  <c r="T449" i="2" a="1"/>
  <c r="T449" i="2" s="1"/>
  <c r="T450" i="2" a="1"/>
  <c r="T450" i="2" s="1"/>
  <c r="T451" i="2" a="1"/>
  <c r="T451" i="2" s="1"/>
  <c r="T452" i="2" a="1"/>
  <c r="T452" i="2" s="1"/>
  <c r="T453" i="2" a="1"/>
  <c r="T453" i="2" s="1"/>
  <c r="T454" i="2" a="1"/>
  <c r="T454" i="2" s="1"/>
  <c r="T455" i="2" a="1"/>
  <c r="T455" i="2" s="1"/>
  <c r="T456" i="2" a="1"/>
  <c r="T456" i="2" s="1"/>
  <c r="T457" i="2" a="1"/>
  <c r="T457" i="2" s="1"/>
  <c r="T458" i="2" a="1"/>
  <c r="T458" i="2" s="1"/>
  <c r="T459" i="2" a="1"/>
  <c r="T459" i="2" s="1"/>
  <c r="T460" i="2" a="1"/>
  <c r="T460" i="2"/>
  <c r="T461" i="2" a="1"/>
  <c r="T461" i="2" s="1"/>
  <c r="T462" i="2" a="1"/>
  <c r="T462" i="2" s="1"/>
  <c r="T463" i="2" a="1"/>
  <c r="T463" i="2" s="1"/>
  <c r="T464" i="2" a="1"/>
  <c r="T464" i="2" s="1"/>
  <c r="T465" i="2" a="1"/>
  <c r="T465" i="2" s="1"/>
  <c r="T466" i="2" a="1"/>
  <c r="T466" i="2" s="1"/>
  <c r="T467" i="2" a="1"/>
  <c r="T467" i="2" s="1"/>
  <c r="T468" i="2" a="1"/>
  <c r="T468" i="2" s="1"/>
  <c r="T469" i="2" a="1"/>
  <c r="T469" i="2"/>
  <c r="T470" i="2" a="1"/>
  <c r="T470" i="2" s="1"/>
  <c r="T471" i="2" a="1"/>
  <c r="T471" i="2" s="1"/>
  <c r="T472" i="2" a="1"/>
  <c r="T472" i="2" s="1"/>
  <c r="T473" i="2" a="1"/>
  <c r="T473" i="2" s="1"/>
  <c r="T474" i="2" a="1"/>
  <c r="T474" i="2" s="1"/>
  <c r="T475" i="2" a="1"/>
  <c r="T475" i="2" s="1"/>
  <c r="T476" i="2" a="1"/>
  <c r="T476" i="2" s="1"/>
  <c r="T477" i="2" a="1"/>
  <c r="T477" i="2" s="1"/>
  <c r="T478" i="2" a="1"/>
  <c r="T478" i="2" s="1"/>
  <c r="T479" i="2" a="1"/>
  <c r="T479" i="2" s="1"/>
  <c r="T480" i="2" a="1"/>
  <c r="T480" i="2"/>
  <c r="T481" i="2" a="1"/>
  <c r="T481" i="2" s="1"/>
  <c r="T482" i="2" a="1"/>
  <c r="T482" i="2" s="1"/>
  <c r="T483" i="2" a="1"/>
  <c r="T483" i="2" s="1"/>
  <c r="T484" i="2" a="1"/>
  <c r="T484" i="2" s="1"/>
  <c r="T485" i="2" a="1"/>
  <c r="T485" i="2" s="1"/>
  <c r="T486" i="2" a="1"/>
  <c r="T486" i="2" s="1"/>
  <c r="T487" i="2" a="1"/>
  <c r="T487" i="2" s="1"/>
  <c r="T488" i="2" a="1"/>
  <c r="T488" i="2" s="1"/>
  <c r="T489" i="2" a="1"/>
  <c r="T489" i="2" s="1"/>
  <c r="T490" i="2" a="1"/>
  <c r="T490" i="2" s="1"/>
  <c r="T491" i="2" a="1"/>
  <c r="T491" i="2" s="1"/>
  <c r="T492" i="2" a="1"/>
  <c r="T492" i="2"/>
  <c r="T493" i="2" a="1"/>
  <c r="T493" i="2" s="1"/>
  <c r="T494" i="2" a="1"/>
  <c r="T494" i="2" s="1"/>
  <c r="T495" i="2" a="1"/>
  <c r="T495" i="2" s="1"/>
  <c r="T496" i="2" a="1"/>
  <c r="T496" i="2" s="1"/>
  <c r="T497" i="2" a="1"/>
  <c r="T497" i="2" s="1"/>
  <c r="T498" i="2" a="1"/>
  <c r="T498" i="2" s="1"/>
  <c r="T499" i="2" a="1"/>
  <c r="T499" i="2" s="1"/>
  <c r="T500" i="2" a="1"/>
  <c r="T500" i="2" s="1"/>
  <c r="T501" i="2" a="1"/>
  <c r="T501" i="2" s="1"/>
  <c r="T502" i="2" a="1"/>
  <c r="T502" i="2" s="1"/>
  <c r="T503" i="2" a="1"/>
  <c r="T503" i="2" s="1"/>
  <c r="T504" i="2" a="1"/>
  <c r="T504" i="2" s="1"/>
  <c r="T505" i="2" a="1"/>
  <c r="T505" i="2" s="1"/>
  <c r="T506" i="2" a="1"/>
  <c r="T506" i="2" s="1"/>
  <c r="T507" i="2" a="1"/>
  <c r="T507" i="2" s="1"/>
  <c r="T508" i="2" a="1"/>
  <c r="T508" i="2" s="1"/>
  <c r="T509" i="2" a="1"/>
  <c r="T509" i="2" s="1"/>
  <c r="T510" i="2" a="1"/>
  <c r="T510" i="2"/>
  <c r="T511" i="2" a="1"/>
  <c r="T511" i="2" s="1"/>
  <c r="T512" i="2" a="1"/>
  <c r="T512" i="2" s="1"/>
  <c r="T513" i="2" a="1"/>
  <c r="T513" i="2" s="1"/>
  <c r="T514" i="2" a="1"/>
  <c r="T514" i="2" s="1"/>
  <c r="T515" i="2" a="1"/>
  <c r="T515" i="2" s="1"/>
  <c r="T516" i="2" a="1"/>
  <c r="T516" i="2" s="1"/>
  <c r="T517" i="2" a="1"/>
  <c r="T517" i="2" s="1"/>
  <c r="T518" i="2" a="1"/>
  <c r="T518" i="2" s="1"/>
  <c r="T519" i="2" a="1"/>
  <c r="T519" i="2" s="1"/>
  <c r="T520" i="2" a="1"/>
  <c r="T520" i="2" s="1"/>
  <c r="T521" i="2" a="1"/>
  <c r="T521" i="2"/>
  <c r="T522" i="2" a="1"/>
  <c r="T522" i="2" s="1"/>
  <c r="T523" i="2" a="1"/>
  <c r="T523" i="2" s="1"/>
  <c r="T524" i="2" a="1"/>
  <c r="T524" i="2" s="1"/>
  <c r="T525" i="2" a="1"/>
  <c r="T525" i="2" s="1"/>
  <c r="T526" i="2" a="1"/>
  <c r="T526" i="2" s="1"/>
  <c r="T527" i="2" a="1"/>
  <c r="T527" i="2" s="1"/>
  <c r="T528" i="2" a="1"/>
  <c r="T528" i="2" s="1"/>
  <c r="T529" i="2" a="1"/>
  <c r="T529" i="2" s="1"/>
  <c r="T530" i="2" a="1"/>
  <c r="T530" i="2" s="1"/>
  <c r="T531" i="2" a="1"/>
  <c r="T531" i="2" s="1"/>
  <c r="T532" i="2" a="1"/>
  <c r="T532" i="2" s="1"/>
  <c r="T533" i="2" a="1"/>
  <c r="T533" i="2"/>
  <c r="T534" i="2" a="1"/>
  <c r="T534" i="2" s="1"/>
  <c r="T535" i="2" a="1"/>
  <c r="T535" i="2" s="1"/>
  <c r="T536" i="2" a="1"/>
  <c r="T536" i="2" s="1"/>
  <c r="T537" i="2" a="1"/>
  <c r="T537" i="2" s="1"/>
  <c r="T538" i="2" a="1"/>
  <c r="T538" i="2" s="1"/>
  <c r="T539" i="2" a="1"/>
  <c r="T539" i="2" s="1"/>
  <c r="T540" i="2" a="1"/>
  <c r="T540" i="2" s="1"/>
  <c r="T541" i="2" a="1"/>
  <c r="T541" i="2" s="1"/>
  <c r="T542" i="2" a="1"/>
  <c r="T542" i="2" s="1"/>
  <c r="T543" i="2" a="1"/>
  <c r="T543" i="2" s="1"/>
  <c r="T544" i="2" a="1"/>
  <c r="T544" i="2" s="1"/>
  <c r="T545" i="2" a="1"/>
  <c r="T545" i="2" s="1"/>
  <c r="T546" i="2" a="1"/>
  <c r="T546" i="2" s="1"/>
  <c r="T547" i="2" a="1"/>
  <c r="T547" i="2" s="1"/>
  <c r="T548" i="2" a="1"/>
  <c r="T548" i="2" s="1"/>
  <c r="T549" i="2" a="1"/>
  <c r="T549" i="2" s="1"/>
  <c r="T550" i="2" a="1"/>
  <c r="T550" i="2" s="1"/>
  <c r="T551" i="2" a="1"/>
  <c r="T551" i="2" s="1"/>
  <c r="T552" i="2" a="1"/>
  <c r="T552" i="2" s="1"/>
  <c r="T553" i="2" a="1"/>
  <c r="T553" i="2" s="1"/>
  <c r="T554" i="2" a="1"/>
  <c r="T554" i="2" s="1"/>
  <c r="T555" i="2" a="1"/>
  <c r="T555" i="2" s="1"/>
  <c r="T556" i="2" a="1"/>
  <c r="T556" i="2"/>
  <c r="T557" i="2" a="1"/>
  <c r="T557" i="2" s="1"/>
  <c r="T558" i="2" a="1"/>
  <c r="T558" i="2" s="1"/>
  <c r="T559" i="2" a="1"/>
  <c r="T559" i="2" s="1"/>
  <c r="T560" i="2" a="1"/>
  <c r="T560" i="2" s="1"/>
  <c r="T561" i="2" a="1"/>
  <c r="T561" i="2" s="1"/>
  <c r="T562" i="2" a="1"/>
  <c r="T562" i="2" s="1"/>
  <c r="T563" i="2" a="1"/>
  <c r="T563" i="2" s="1"/>
  <c r="T564" i="2" a="1"/>
  <c r="T564" i="2" s="1"/>
  <c r="T565" i="2" a="1"/>
  <c r="T565" i="2"/>
  <c r="T566" i="2" a="1"/>
  <c r="T566" i="2" s="1"/>
  <c r="T567" i="2" a="1"/>
  <c r="T567" i="2" s="1"/>
  <c r="T568" i="2" a="1"/>
  <c r="T568" i="2" s="1"/>
  <c r="T569" i="2" a="1"/>
  <c r="T569" i="2" s="1"/>
  <c r="T570" i="2" a="1"/>
  <c r="T570" i="2" s="1"/>
  <c r="T571" i="2" a="1"/>
  <c r="T571" i="2" s="1"/>
  <c r="T572" i="2" a="1"/>
  <c r="T572" i="2" s="1"/>
  <c r="T573" i="2" a="1"/>
  <c r="T573" i="2" s="1"/>
  <c r="T574" i="2" a="1"/>
  <c r="T574" i="2" s="1"/>
  <c r="T575" i="2" a="1"/>
  <c r="T575" i="2" s="1"/>
  <c r="T576" i="2" a="1"/>
  <c r="T576" i="2" s="1"/>
  <c r="T577" i="2" a="1"/>
  <c r="T577" i="2" s="1"/>
  <c r="T578" i="2" a="1"/>
  <c r="T578" i="2" s="1"/>
  <c r="T579" i="2" a="1"/>
  <c r="T579" i="2" s="1"/>
  <c r="T580" i="2" a="1"/>
  <c r="T580" i="2" s="1"/>
  <c r="T581" i="2" a="1"/>
  <c r="T581" i="2" s="1"/>
  <c r="T582" i="2" a="1"/>
  <c r="T582" i="2" s="1"/>
  <c r="T583" i="2" a="1"/>
  <c r="T583" i="2" s="1"/>
  <c r="T584" i="2" a="1"/>
  <c r="T584" i="2" s="1"/>
  <c r="T585" i="2" a="1"/>
  <c r="T585" i="2" s="1"/>
  <c r="T586" i="2" a="1"/>
  <c r="T586" i="2"/>
  <c r="T587" i="2" a="1"/>
  <c r="T587" i="2" s="1"/>
  <c r="T588" i="2" a="1"/>
  <c r="T588" i="2"/>
  <c r="T589" i="2" a="1"/>
  <c r="T589" i="2" s="1"/>
  <c r="T590" i="2" a="1"/>
  <c r="T590" i="2" s="1"/>
  <c r="T591" i="2" a="1"/>
  <c r="T591" i="2" s="1"/>
  <c r="T592" i="2" a="1"/>
  <c r="T592" i="2"/>
  <c r="T593" i="2" a="1"/>
  <c r="T593" i="2" s="1"/>
  <c r="T594" i="2" a="1"/>
  <c r="T594" i="2"/>
  <c r="T595" i="2" a="1"/>
  <c r="T595" i="2" s="1"/>
  <c r="T596" i="2" a="1"/>
  <c r="T596" i="2" s="1"/>
  <c r="T597" i="2" a="1"/>
  <c r="T597" i="2" s="1"/>
  <c r="T598" i="2" a="1"/>
  <c r="T598" i="2" s="1"/>
  <c r="T599" i="2" a="1"/>
  <c r="T599" i="2" s="1"/>
  <c r="T600" i="2" a="1"/>
  <c r="T600" i="2"/>
  <c r="T601" i="2" a="1"/>
  <c r="T601" i="2" s="1"/>
  <c r="T602" i="2" a="1"/>
  <c r="T602" i="2" s="1"/>
  <c r="T603" i="2" a="1"/>
  <c r="T603" i="2" s="1"/>
  <c r="T604" i="2" a="1"/>
  <c r="T604" i="2" s="1"/>
  <c r="T605" i="2" a="1"/>
  <c r="T605" i="2" s="1"/>
  <c r="T606" i="2" a="1"/>
  <c r="T606" i="2"/>
  <c r="T607" i="2" a="1"/>
  <c r="T607" i="2" s="1"/>
  <c r="T608" i="2" a="1"/>
  <c r="T608" i="2" s="1"/>
  <c r="T609" i="2" a="1"/>
  <c r="T609" i="2"/>
  <c r="T610" i="2" a="1"/>
  <c r="T610" i="2" s="1"/>
  <c r="T611" i="2" a="1"/>
  <c r="T611" i="2" s="1"/>
  <c r="T612" i="2" a="1"/>
  <c r="T612" i="2" s="1"/>
  <c r="T613" i="2" a="1"/>
  <c r="T613" i="2" s="1"/>
  <c r="T614" i="2" a="1"/>
  <c r="T614" i="2" s="1"/>
  <c r="T615" i="2" a="1"/>
  <c r="T615" i="2" s="1"/>
  <c r="T616" i="2" a="1"/>
  <c r="T616" i="2" s="1"/>
  <c r="T617" i="2" a="1"/>
  <c r="T617" i="2" s="1"/>
  <c r="T618" i="2" a="1"/>
  <c r="T618" i="2" s="1"/>
  <c r="T619" i="2" a="1"/>
  <c r="T619" i="2" s="1"/>
  <c r="T620" i="2" a="1"/>
  <c r="T620" i="2" s="1"/>
  <c r="T621" i="2" a="1"/>
  <c r="T621" i="2" s="1"/>
  <c r="T622" i="2" a="1"/>
  <c r="T622" i="2" s="1"/>
  <c r="T623" i="2" a="1"/>
  <c r="T623" i="2" s="1"/>
  <c r="T624" i="2" a="1"/>
  <c r="T624" i="2" s="1"/>
  <c r="T625" i="2" a="1"/>
  <c r="T625" i="2" s="1"/>
  <c r="T626" i="2" a="1"/>
  <c r="T626" i="2" s="1"/>
  <c r="T627" i="2" a="1"/>
  <c r="T627" i="2" s="1"/>
  <c r="T628" i="2" a="1"/>
  <c r="T628" i="2" s="1"/>
  <c r="T629" i="2" a="1"/>
  <c r="T629" i="2"/>
  <c r="T630" i="2" a="1"/>
  <c r="T630" i="2" s="1"/>
  <c r="T631" i="2" a="1"/>
  <c r="T631" i="2" s="1"/>
  <c r="T632" i="2" a="1"/>
  <c r="T632" i="2" s="1"/>
  <c r="T633" i="2" a="1"/>
  <c r="T633" i="2"/>
  <c r="T634" i="2" a="1"/>
  <c r="T634" i="2" s="1"/>
  <c r="T635" i="2" a="1"/>
  <c r="T635" i="2" s="1"/>
  <c r="T636" i="2" a="1"/>
  <c r="T636" i="2" s="1"/>
  <c r="T637" i="2" a="1"/>
  <c r="T637" i="2" s="1"/>
  <c r="T638" i="2" a="1"/>
  <c r="T638" i="2" s="1"/>
  <c r="T639" i="2" a="1"/>
  <c r="T639" i="2" s="1"/>
  <c r="T640" i="2" a="1"/>
  <c r="T640" i="2" s="1"/>
  <c r="T641" i="2" a="1"/>
  <c r="T641" i="2" s="1"/>
  <c r="T642" i="2" a="1"/>
  <c r="T642" i="2" s="1"/>
  <c r="T643" i="2" a="1"/>
  <c r="T643" i="2" s="1"/>
  <c r="T644" i="2" a="1"/>
  <c r="T644" i="2" s="1"/>
  <c r="T645" i="2" a="1"/>
  <c r="T645" i="2" s="1"/>
  <c r="T646" i="2" a="1"/>
  <c r="T646" i="2" s="1"/>
  <c r="T647" i="2" a="1"/>
  <c r="T647" i="2" s="1"/>
  <c r="T648" i="2" a="1"/>
  <c r="T648" i="2" s="1"/>
  <c r="T649" i="2" a="1"/>
  <c r="T649" i="2" s="1"/>
  <c r="T650" i="2" a="1"/>
  <c r="T650" i="2" s="1"/>
  <c r="T651" i="2" a="1"/>
  <c r="T651" i="2" s="1"/>
  <c r="T652" i="2" a="1"/>
  <c r="T652" i="2" s="1"/>
  <c r="T653" i="2" a="1"/>
  <c r="T653" i="2" s="1"/>
  <c r="T654" i="2" a="1"/>
  <c r="T654" i="2" s="1"/>
  <c r="T655" i="2" a="1"/>
  <c r="T655" i="2" s="1"/>
  <c r="T656" i="2" a="1"/>
  <c r="T656" i="2" s="1"/>
  <c r="T657" i="2" a="1"/>
  <c r="T657" i="2" s="1"/>
  <c r="T658" i="2" a="1"/>
  <c r="T658" i="2" s="1"/>
  <c r="T659" i="2" a="1"/>
  <c r="T659" i="2" s="1"/>
  <c r="T660" i="2" a="1"/>
  <c r="T660" i="2" s="1"/>
  <c r="T661" i="2" a="1"/>
  <c r="T661" i="2" s="1"/>
  <c r="T662" i="2" a="1"/>
  <c r="T662" i="2" s="1"/>
  <c r="T663" i="2" a="1"/>
  <c r="T663" i="2" s="1"/>
  <c r="T664" i="2" a="1"/>
  <c r="T664" i="2" s="1"/>
  <c r="T665" i="2" a="1"/>
  <c r="T665" i="2" s="1"/>
  <c r="T666" i="2" a="1"/>
  <c r="T666" i="2" s="1"/>
  <c r="T667" i="2" a="1"/>
  <c r="T667" i="2" s="1"/>
  <c r="T668" i="2" a="1"/>
  <c r="T668" i="2" s="1"/>
  <c r="T669" i="2" a="1"/>
  <c r="T669" i="2" s="1"/>
  <c r="T670" i="2" a="1"/>
  <c r="T670" i="2" s="1"/>
  <c r="T671" i="2" a="1"/>
  <c r="T671" i="2" s="1"/>
  <c r="T672" i="2" a="1"/>
  <c r="T672" i="2" s="1"/>
  <c r="T673" i="2" a="1"/>
  <c r="T673" i="2" s="1"/>
  <c r="T674" i="2" a="1"/>
  <c r="T674" i="2" s="1"/>
  <c r="T675" i="2" a="1"/>
  <c r="T675" i="2" s="1"/>
  <c r="T676" i="2" a="1"/>
  <c r="T676" i="2" s="1"/>
  <c r="T677" i="2" a="1"/>
  <c r="T677" i="2" s="1"/>
  <c r="T678" i="2" a="1"/>
  <c r="T678" i="2" s="1"/>
  <c r="T679" i="2" a="1"/>
  <c r="T679" i="2" s="1"/>
  <c r="T680" i="2" a="1"/>
  <c r="T680" i="2" s="1"/>
  <c r="T681" i="2" a="1"/>
  <c r="T681" i="2" s="1"/>
  <c r="T682" i="2" a="1"/>
  <c r="T682" i="2" s="1"/>
  <c r="T683" i="2" a="1"/>
  <c r="T683" i="2" s="1"/>
  <c r="T684" i="2" a="1"/>
  <c r="T684" i="2" s="1"/>
  <c r="T685" i="2" a="1"/>
  <c r="T685" i="2" s="1"/>
  <c r="T686" i="2" a="1"/>
  <c r="T686" i="2" s="1"/>
  <c r="T687" i="2" a="1"/>
  <c r="T687" i="2" s="1"/>
  <c r="T688" i="2" a="1"/>
  <c r="T688" i="2" s="1"/>
  <c r="T689" i="2" a="1"/>
  <c r="T689" i="2" s="1"/>
  <c r="T690" i="2" a="1"/>
  <c r="T690" i="2" s="1"/>
  <c r="T691" i="2" a="1"/>
  <c r="T691" i="2" s="1"/>
  <c r="T692" i="2" a="1"/>
  <c r="T692" i="2" s="1"/>
  <c r="T693" i="2" a="1"/>
  <c r="T693" i="2" s="1"/>
  <c r="T694" i="2" a="1"/>
  <c r="T694" i="2" s="1"/>
  <c r="T695" i="2" a="1"/>
  <c r="T695" i="2" s="1"/>
  <c r="T696" i="2" a="1"/>
  <c r="T696" i="2" s="1"/>
  <c r="T697" i="2" a="1"/>
  <c r="T697" i="2" s="1"/>
  <c r="T698" i="2" a="1"/>
  <c r="T698" i="2" s="1"/>
  <c r="T699" i="2" a="1"/>
  <c r="T699" i="2" s="1"/>
  <c r="T700" i="2" a="1"/>
  <c r="T700" i="2" s="1"/>
  <c r="T701" i="2" a="1"/>
  <c r="T701" i="2" s="1"/>
  <c r="T702" i="2" a="1"/>
  <c r="T702" i="2" s="1"/>
  <c r="T703" i="2" a="1"/>
  <c r="T703" i="2" s="1"/>
  <c r="T704" i="2" a="1"/>
  <c r="T704" i="2" s="1"/>
  <c r="T705" i="2" a="1"/>
  <c r="T705" i="2" s="1"/>
  <c r="T706" i="2" a="1"/>
  <c r="T706" i="2" s="1"/>
  <c r="T707" i="2" a="1"/>
  <c r="T707" i="2" s="1"/>
  <c r="T708" i="2" a="1"/>
  <c r="T708" i="2" s="1"/>
  <c r="T709" i="2" a="1"/>
  <c r="T709" i="2" s="1"/>
  <c r="T710" i="2" a="1"/>
  <c r="T710" i="2" s="1"/>
  <c r="T711" i="2" a="1"/>
  <c r="T711" i="2" s="1"/>
  <c r="T712" i="2" a="1"/>
  <c r="T712" i="2" s="1"/>
  <c r="T713" i="2" a="1"/>
  <c r="T713" i="2" s="1"/>
  <c r="T714" i="2" a="1"/>
  <c r="T714" i="2" s="1"/>
  <c r="T715" i="2" a="1"/>
  <c r="T715" i="2" s="1"/>
  <c r="T716" i="2" a="1"/>
  <c r="T716" i="2" s="1"/>
  <c r="T717" i="2" a="1"/>
  <c r="T717" i="2" s="1"/>
  <c r="T718" i="2" a="1"/>
  <c r="T718" i="2" s="1"/>
  <c r="T719" i="2" a="1"/>
  <c r="T719" i="2" s="1"/>
  <c r="T720" i="2" a="1"/>
  <c r="T720" i="2" s="1"/>
  <c r="T721" i="2" a="1"/>
  <c r="T721" i="2" s="1"/>
  <c r="T722" i="2" a="1"/>
  <c r="T722" i="2" s="1"/>
  <c r="T723" i="2" a="1"/>
  <c r="T723" i="2" s="1"/>
  <c r="T724" i="2" a="1"/>
  <c r="T724" i="2" s="1"/>
  <c r="T725" i="2" a="1"/>
  <c r="T725" i="2" s="1"/>
  <c r="T726" i="2" a="1"/>
  <c r="T726" i="2" s="1"/>
  <c r="T727" i="2" a="1"/>
  <c r="T727" i="2" s="1"/>
  <c r="T728" i="2" a="1"/>
  <c r="T728" i="2" s="1"/>
  <c r="T729" i="2" a="1"/>
  <c r="T729" i="2" s="1"/>
  <c r="T730" i="2" a="1"/>
  <c r="T730" i="2" s="1"/>
  <c r="T731" i="2" a="1"/>
  <c r="T731" i="2" s="1"/>
  <c r="T732" i="2" a="1"/>
  <c r="T732" i="2" s="1"/>
  <c r="T733" i="2" a="1"/>
  <c r="T733" i="2" s="1"/>
  <c r="T734" i="2" a="1"/>
  <c r="T734" i="2" s="1"/>
  <c r="T735" i="2" a="1"/>
  <c r="T735" i="2" s="1"/>
  <c r="T736" i="2" a="1"/>
  <c r="T736" i="2" s="1"/>
  <c r="T737" i="2" a="1"/>
  <c r="T737" i="2" s="1"/>
  <c r="T738" i="2" a="1"/>
  <c r="T738" i="2" s="1"/>
  <c r="T739" i="2" a="1"/>
  <c r="T739" i="2" s="1"/>
  <c r="T740" i="2" a="1"/>
  <c r="T740" i="2" s="1"/>
  <c r="T741" i="2" a="1"/>
  <c r="T741" i="2" s="1"/>
  <c r="T742" i="2" a="1"/>
  <c r="T742" i="2" s="1"/>
  <c r="T743" i="2" a="1"/>
  <c r="T743" i="2" s="1"/>
  <c r="T744" i="2" a="1"/>
  <c r="T744" i="2" s="1"/>
  <c r="T745" i="2" a="1"/>
  <c r="T745" i="2" s="1"/>
  <c r="T746" i="2" a="1"/>
  <c r="T746" i="2" s="1"/>
  <c r="AA10" i="2" a="1"/>
  <c r="AA10" i="2" s="1"/>
  <c r="AA111" i="2" a="1"/>
  <c r="AA111" i="2" s="1"/>
  <c r="AA32" i="2" a="1"/>
  <c r="AA32" i="2" s="1"/>
  <c r="AA248" i="2" a="1"/>
  <c r="AA248" i="2" s="1"/>
  <c r="AA4" i="2" a="1"/>
  <c r="AA4" i="2" s="1"/>
  <c r="AA60" i="2" a="1"/>
  <c r="AA60" i="2" s="1"/>
  <c r="AA18" i="2" a="1"/>
  <c r="AA18" i="2" s="1"/>
  <c r="AA3" i="2" a="1"/>
  <c r="AA3" i="2" s="1"/>
  <c r="AA40" i="2" a="1"/>
  <c r="AA40" i="2" s="1"/>
  <c r="AA43" i="2" a="1"/>
  <c r="AA43" i="2" s="1"/>
  <c r="AA157" i="2" a="1"/>
  <c r="AA157" i="2" s="1"/>
  <c r="AA85" i="2" a="1"/>
  <c r="AA85" i="2" s="1"/>
  <c r="AA131" i="2" a="1"/>
  <c r="AA131" i="2" s="1"/>
  <c r="AA16" i="2" a="1"/>
  <c r="AA16" i="2" s="1"/>
  <c r="AA158" i="2" a="1"/>
  <c r="AA158" i="2" s="1"/>
  <c r="AA68" i="2" a="1"/>
  <c r="AA68" i="2" s="1"/>
  <c r="AA75" i="2" a="1"/>
  <c r="AA75" i="2" s="1"/>
  <c r="AA351" i="2" a="1"/>
  <c r="AA351" i="2" s="1"/>
  <c r="AA86" i="2" a="1"/>
  <c r="AA86" i="2" s="1"/>
  <c r="AA28" i="2" a="1"/>
  <c r="AA28" i="2" s="1"/>
  <c r="AA79" i="2" a="1"/>
  <c r="AA79" i="2" s="1"/>
  <c r="AA198" i="2" a="1"/>
  <c r="AA198" i="2" s="1"/>
  <c r="AA352" i="2" a="1"/>
  <c r="AA352" i="2" s="1"/>
  <c r="AA112" i="2" a="1"/>
  <c r="AA112" i="2" s="1"/>
  <c r="AA159" i="2" a="1"/>
  <c r="AA159" i="2" s="1"/>
  <c r="AA50" i="2" a="1"/>
  <c r="AA50" i="2" s="1"/>
  <c r="AA8" i="2" a="1"/>
  <c r="AA8" i="2" s="1"/>
  <c r="AA20" i="2" a="1"/>
  <c r="AA20" i="2" s="1"/>
  <c r="AA41" i="2" a="1"/>
  <c r="AA41" i="2" s="1"/>
  <c r="AA61" i="2" a="1"/>
  <c r="AA61" i="2" s="1"/>
  <c r="AA35" i="2" a="1"/>
  <c r="AA35" i="2" s="1"/>
  <c r="AA15" i="2" a="1"/>
  <c r="AA15" i="2" s="1"/>
  <c r="AA87" i="2" a="1"/>
  <c r="AA87" i="2" s="1"/>
  <c r="AA96" i="2" a="1"/>
  <c r="AA96" i="2" s="1"/>
  <c r="AA199" i="2" a="1"/>
  <c r="AA199" i="2" s="1"/>
  <c r="AA11" i="2" a="1"/>
  <c r="AA11" i="2" s="1"/>
  <c r="AA249" i="2" a="1"/>
  <c r="AA249" i="2" s="1"/>
  <c r="AA88" i="2" a="1"/>
  <c r="AA88" i="2" s="1"/>
  <c r="AA132" i="2" a="1"/>
  <c r="AA132" i="2" s="1"/>
  <c r="AA21" i="2" a="1"/>
  <c r="AA21" i="2" s="1"/>
  <c r="AA353" i="2" a="1"/>
  <c r="AA353" i="2" s="1"/>
  <c r="AA160" i="2" a="1"/>
  <c r="AA160" i="2" s="1"/>
  <c r="AA6" i="2" a="1"/>
  <c r="AA6" i="2" s="1"/>
  <c r="AA354" i="2" a="1"/>
  <c r="AA354" i="2" s="1"/>
  <c r="AA23" i="2" a="1"/>
  <c r="AA23" i="2" s="1"/>
  <c r="AA355" i="2" a="1"/>
  <c r="AA355" i="2" s="1"/>
  <c r="AA37" i="2" a="1"/>
  <c r="AA37" i="2" s="1"/>
  <c r="AA25" i="2" a="1"/>
  <c r="AA25" i="2" s="1"/>
  <c r="AA30" i="2" a="1"/>
  <c r="AA30" i="2" s="1"/>
  <c r="AA250" i="2" a="1"/>
  <c r="AA250" i="2" s="1"/>
  <c r="AA161" i="2" a="1"/>
  <c r="AA161" i="2" s="1"/>
  <c r="AA356" i="2" a="1"/>
  <c r="AA356" i="2" s="1"/>
  <c r="AA12" i="2" a="1"/>
  <c r="AA12" i="2" s="1"/>
  <c r="AA133" i="2" a="1"/>
  <c r="AA133" i="2" s="1"/>
  <c r="AA200" i="2" a="1"/>
  <c r="AA200" i="2" s="1"/>
  <c r="AA357" i="2" a="1"/>
  <c r="AA357" i="2" s="1"/>
  <c r="AA201" i="2" a="1"/>
  <c r="AA201" i="2" s="1"/>
  <c r="AA97" i="2" a="1"/>
  <c r="AA97" i="2" s="1"/>
  <c r="AA27" i="2" a="1"/>
  <c r="AA27" i="2" s="1"/>
  <c r="AA202" i="2" a="1"/>
  <c r="AA202" i="2" s="1"/>
  <c r="AA22" i="2" a="1"/>
  <c r="AA22" i="2" s="1"/>
  <c r="AA358" i="2" a="1"/>
  <c r="AA358" i="2" s="1"/>
  <c r="AA203" i="2" a="1"/>
  <c r="AA203" i="2" s="1"/>
  <c r="AA36" i="2" a="1"/>
  <c r="AA36" i="2" s="1"/>
  <c r="AA134" i="2" a="1"/>
  <c r="AA134" i="2" s="1"/>
  <c r="AA204" i="2" a="1"/>
  <c r="AA204" i="2" s="1"/>
  <c r="AA359" i="2" a="1"/>
  <c r="AA359" i="2" s="1"/>
  <c r="AA360" i="2" a="1"/>
  <c r="AA360" i="2"/>
  <c r="AA98" i="2" a="1"/>
  <c r="AA98" i="2" s="1"/>
  <c r="AA205" i="2" a="1"/>
  <c r="AA205" i="2" s="1"/>
  <c r="AA29" i="2" a="1"/>
  <c r="AA29" i="2" s="1"/>
  <c r="AA251" i="2" a="1"/>
  <c r="AA251" i="2" s="1"/>
  <c r="AA99" i="2" a="1"/>
  <c r="AA99" i="2" s="1"/>
  <c r="AA80" i="2" a="1"/>
  <c r="AA80" i="2" s="1"/>
  <c r="AA361" i="2" a="1"/>
  <c r="AA361" i="2" s="1"/>
  <c r="AA252" i="2" a="1"/>
  <c r="AA252" i="2" s="1"/>
  <c r="AA206" i="2" a="1"/>
  <c r="AA206" i="2" s="1"/>
  <c r="AA55" i="2" a="1"/>
  <c r="AA55" i="2" s="1"/>
  <c r="AA362" i="2" a="1"/>
  <c r="AA362" i="2" s="1"/>
  <c r="AA100" i="2" a="1"/>
  <c r="AA100" i="2" s="1"/>
  <c r="AA113" i="2" a="1"/>
  <c r="AA113" i="2" s="1"/>
  <c r="AA44" i="2" a="1"/>
  <c r="AA44" i="2" s="1"/>
  <c r="AA363" i="2" a="1"/>
  <c r="AA363" i="2" s="1"/>
  <c r="AA364" i="2" a="1"/>
  <c r="AA364" i="2" s="1"/>
  <c r="AA101" i="2" a="1"/>
  <c r="AA101" i="2" s="1"/>
  <c r="AA253" i="2" a="1"/>
  <c r="AA253" i="2" s="1"/>
  <c r="AA254" i="2" a="1"/>
  <c r="AA254" i="2" s="1"/>
  <c r="AA365" i="2" a="1"/>
  <c r="AA365" i="2" s="1"/>
  <c r="AA45" i="2" a="1"/>
  <c r="AA45" i="2" s="1"/>
  <c r="AA7" i="2" a="1"/>
  <c r="AA7" i="2" s="1"/>
  <c r="AA366" i="2" a="1"/>
  <c r="AA366" i="2" s="1"/>
  <c r="AA62" i="2" a="1"/>
  <c r="AA62" i="2" s="1"/>
  <c r="AA46" i="2" a="1"/>
  <c r="AA46" i="2" s="1"/>
  <c r="AA255" i="2" a="1"/>
  <c r="AA255" i="2" s="1"/>
  <c r="AA367" i="2" a="1"/>
  <c r="AA367" i="2" s="1"/>
  <c r="AA114" i="2" a="1"/>
  <c r="AA114" i="2" s="1"/>
  <c r="AA14" i="2" a="1"/>
  <c r="AA14" i="2" s="1"/>
  <c r="AA256" i="2" a="1"/>
  <c r="AA256" i="2" s="1"/>
  <c r="AA368" i="2" a="1"/>
  <c r="AA368" i="2" s="1"/>
  <c r="AA207" i="2" a="1"/>
  <c r="AA207" i="2" s="1"/>
  <c r="AA369" i="2" a="1"/>
  <c r="AA369" i="2" s="1"/>
  <c r="AA81" i="2" a="1"/>
  <c r="AA81" i="2" s="1"/>
  <c r="AA56" i="2" a="1"/>
  <c r="AA56" i="2" s="1"/>
  <c r="AA5" i="2" a="1"/>
  <c r="AA5" i="2" s="1"/>
  <c r="AA135" i="2" a="1"/>
  <c r="AA135" i="2" s="1"/>
  <c r="AA257" i="2" a="1"/>
  <c r="AA257" i="2" s="1"/>
  <c r="AA63" i="2" a="1"/>
  <c r="AA63" i="2" s="1"/>
  <c r="AA89" i="2" a="1"/>
  <c r="AA89" i="2" s="1"/>
  <c r="AA370" i="2" a="1"/>
  <c r="AA370" i="2" s="1"/>
  <c r="AA13" i="2" a="1"/>
  <c r="AA13" i="2" s="1"/>
  <c r="AA258" i="2" a="1"/>
  <c r="AA258" i="2" s="1"/>
  <c r="AA102" i="2" a="1"/>
  <c r="AA102" i="2" s="1"/>
  <c r="AA208" i="2" a="1"/>
  <c r="AA208" i="2" s="1"/>
  <c r="AA259" i="2" a="1"/>
  <c r="AA259" i="2" s="1"/>
  <c r="AA136" i="2" a="1"/>
  <c r="AA136" i="2" s="1"/>
  <c r="AA371" i="2" a="1"/>
  <c r="AA371" i="2" s="1"/>
  <c r="AA115" i="2" a="1"/>
  <c r="AA115" i="2" s="1"/>
  <c r="AA372" i="2" a="1"/>
  <c r="AA372" i="2" s="1"/>
  <c r="AA373" i="2" a="1"/>
  <c r="AA373" i="2" s="1"/>
  <c r="AA260" i="2" a="1"/>
  <c r="AA260" i="2" s="1"/>
  <c r="AA374" i="2" a="1"/>
  <c r="AA374" i="2" s="1"/>
  <c r="AA375" i="2" a="1"/>
  <c r="AA375" i="2" s="1"/>
  <c r="AA261" i="2" a="1"/>
  <c r="AA261" i="2" s="1"/>
  <c r="AA103" i="2" a="1"/>
  <c r="AA103" i="2" s="1"/>
  <c r="AA19" i="2" a="1"/>
  <c r="AA19" i="2" s="1"/>
  <c r="AA376" i="2" a="1"/>
  <c r="AA376" i="2" s="1"/>
  <c r="AA104" i="2" a="1"/>
  <c r="AA104" i="2" s="1"/>
  <c r="AA162" i="2" a="1"/>
  <c r="AA162" i="2" s="1"/>
  <c r="AA377" i="2" a="1"/>
  <c r="AA377" i="2" s="1"/>
  <c r="AA378" i="2" a="1"/>
  <c r="AA378" i="2" s="1"/>
  <c r="AA379" i="2" a="1"/>
  <c r="AA379" i="2" s="1"/>
  <c r="AA42" i="2" a="1"/>
  <c r="AA42" i="2" s="1"/>
  <c r="AA209" i="2" a="1"/>
  <c r="AA209" i="2" s="1"/>
  <c r="AA210" i="2" a="1"/>
  <c r="AA210" i="2" s="1"/>
  <c r="AA380" i="2" a="1"/>
  <c r="AA380" i="2" s="1"/>
  <c r="AA163" i="2" a="1"/>
  <c r="AA163" i="2" s="1"/>
  <c r="AA381" i="2" a="1"/>
  <c r="AA381" i="2" s="1"/>
  <c r="AA211" i="2" a="1"/>
  <c r="AA211" i="2" s="1"/>
  <c r="AA164" i="2" a="1"/>
  <c r="AA164" i="2" s="1"/>
  <c r="AA165" i="2" a="1"/>
  <c r="AA165" i="2" s="1"/>
  <c r="AA382" i="2" a="1"/>
  <c r="AA382" i="2" s="1"/>
  <c r="AA137" i="2" a="1"/>
  <c r="AA137" i="2" s="1"/>
  <c r="AA212" i="2" a="1"/>
  <c r="AA212" i="2" s="1"/>
  <c r="AA383" i="2" a="1"/>
  <c r="AA383" i="2" s="1"/>
  <c r="AA116" i="2" a="1"/>
  <c r="AA116" i="2" s="1"/>
  <c r="AA213" i="2" a="1"/>
  <c r="AA213" i="2" s="1"/>
  <c r="AA384" i="2" a="1"/>
  <c r="AA384" i="2" s="1"/>
  <c r="AA385" i="2" a="1"/>
  <c r="AA385" i="2" s="1"/>
  <c r="AA386" i="2" a="1"/>
  <c r="AA386" i="2" s="1"/>
  <c r="AA166" i="2" a="1"/>
  <c r="AA166" i="2" s="1"/>
  <c r="AA387" i="2" a="1"/>
  <c r="AA387" i="2" s="1"/>
  <c r="AA105" i="2" a="1"/>
  <c r="AA105" i="2" s="1"/>
  <c r="AA262" i="2" a="1"/>
  <c r="AA262" i="2" s="1"/>
  <c r="AA388" i="2" a="1"/>
  <c r="AA388" i="2" s="1"/>
  <c r="AA64" i="2" a="1"/>
  <c r="AA64" i="2" s="1"/>
  <c r="AA214" i="2" a="1"/>
  <c r="AA214" i="2" s="1"/>
  <c r="AA106" i="2" a="1"/>
  <c r="AA106" i="2" s="1"/>
  <c r="AA65" i="2" a="1"/>
  <c r="AA65" i="2" s="1"/>
  <c r="AA167" i="2" a="1"/>
  <c r="AA167" i="2"/>
  <c r="AA117" i="2" a="1"/>
  <c r="AA117" i="2" s="1"/>
  <c r="AA389" i="2" a="1"/>
  <c r="AA389" i="2" s="1"/>
  <c r="AA263" i="2" a="1"/>
  <c r="AA263" i="2" s="1"/>
  <c r="AA390" i="2" a="1"/>
  <c r="AA390" i="2" s="1"/>
  <c r="AA168" i="2" a="1"/>
  <c r="AA168" i="2" s="1"/>
  <c r="AA169" i="2" a="1"/>
  <c r="AA169" i="2" s="1"/>
  <c r="AA391" i="2" a="1"/>
  <c r="AA391" i="2" s="1"/>
  <c r="AA264" i="2" a="1"/>
  <c r="AA264" i="2" s="1"/>
  <c r="AA392" i="2" a="1"/>
  <c r="AA392" i="2" s="1"/>
  <c r="AA393" i="2" a="1"/>
  <c r="AA393" i="2" s="1"/>
  <c r="AA265" i="2" a="1"/>
  <c r="AA265" i="2" s="1"/>
  <c r="AA394" i="2" a="1"/>
  <c r="AA394" i="2" s="1"/>
  <c r="AA395" i="2" a="1"/>
  <c r="AA395" i="2" s="1"/>
  <c r="AA396" i="2" a="1"/>
  <c r="AA396" i="2" s="1"/>
  <c r="AA266" i="2" a="1"/>
  <c r="AA266" i="2" s="1"/>
  <c r="AA138" i="2" a="1"/>
  <c r="AA138" i="2" s="1"/>
  <c r="AA267" i="2" a="1"/>
  <c r="AA267" i="2" s="1"/>
  <c r="AA170" i="2" a="1"/>
  <c r="AA170" i="2" s="1"/>
  <c r="AA268" i="2" a="1"/>
  <c r="AA268" i="2" s="1"/>
  <c r="AA397" i="2" a="1"/>
  <c r="AA397" i="2" s="1"/>
  <c r="AA76" i="2" a="1"/>
  <c r="AA76" i="2" s="1"/>
  <c r="AA118" i="2" a="1"/>
  <c r="AA118" i="2" s="1"/>
  <c r="AA398" i="2" a="1"/>
  <c r="AA398" i="2" s="1"/>
  <c r="AA66" i="2" a="1"/>
  <c r="AA66" i="2" s="1"/>
  <c r="AA399" i="2" a="1"/>
  <c r="AA399" i="2" s="1"/>
  <c r="AA400" i="2" a="1"/>
  <c r="AA400" i="2" s="1"/>
  <c r="AA401" i="2" a="1"/>
  <c r="AA401" i="2" s="1"/>
  <c r="AA139" i="2" a="1"/>
  <c r="AA139" i="2" s="1"/>
  <c r="AA402" i="2" a="1"/>
  <c r="AA402" i="2" s="1"/>
  <c r="AA69" i="2" a="1"/>
  <c r="AA69" i="2" s="1"/>
  <c r="AA215" i="2" a="1"/>
  <c r="AA215" i="2" s="1"/>
  <c r="AA403" i="2" a="1"/>
  <c r="AA403" i="2" s="1"/>
  <c r="AA404" i="2" a="1"/>
  <c r="AA404" i="2" s="1"/>
  <c r="AA405" i="2" a="1"/>
  <c r="AA405" i="2" s="1"/>
  <c r="AA406" i="2" a="1"/>
  <c r="AA406" i="2" s="1"/>
  <c r="AA269" i="2" a="1"/>
  <c r="AA269" i="2" s="1"/>
  <c r="AA51" i="2" a="1"/>
  <c r="AA51" i="2" s="1"/>
  <c r="AA407" i="2" a="1"/>
  <c r="AA407" i="2" s="1"/>
  <c r="AA408" i="2" a="1"/>
  <c r="AA408" i="2" s="1"/>
  <c r="AA171" i="2" a="1"/>
  <c r="AA171" i="2" s="1"/>
  <c r="AA409" i="2" a="1"/>
  <c r="AA409" i="2" s="1"/>
  <c r="AA270" i="2" a="1"/>
  <c r="AA270" i="2" s="1"/>
  <c r="AA271" i="2" a="1"/>
  <c r="AA271" i="2" s="1"/>
  <c r="AA140" i="2" a="1"/>
  <c r="AA140" i="2" s="1"/>
  <c r="AA141" i="2" a="1"/>
  <c r="AA141" i="2" s="1"/>
  <c r="AA410" i="2" a="1"/>
  <c r="AA410" i="2" s="1"/>
  <c r="AA107" i="2" a="1"/>
  <c r="AA107" i="2" s="1"/>
  <c r="AA90" i="2" a="1"/>
  <c r="AA90" i="2" s="1"/>
  <c r="AA272" i="2" a="1"/>
  <c r="AA272" i="2" s="1"/>
  <c r="AA172" i="2" a="1"/>
  <c r="AA172" i="2" s="1"/>
  <c r="AA273" i="2" a="1"/>
  <c r="AA273" i="2" s="1"/>
  <c r="AA411" i="2" a="1"/>
  <c r="AA411" i="2" s="1"/>
  <c r="AA91" i="2" a="1"/>
  <c r="AA91" i="2" s="1"/>
  <c r="AA119" i="2" a="1"/>
  <c r="AA119" i="2" s="1"/>
  <c r="AA274" i="2" a="1"/>
  <c r="AA274" i="2" s="1"/>
  <c r="AA82" i="2" a="1"/>
  <c r="AA82" i="2" s="1"/>
  <c r="AA33" i="2" a="1"/>
  <c r="AA33" i="2" s="1"/>
  <c r="AA275" i="2" a="1"/>
  <c r="AA275" i="2" s="1"/>
  <c r="AA31" i="2" a="1"/>
  <c r="AA31" i="2" s="1"/>
  <c r="AA120" i="2" a="1"/>
  <c r="AA120" i="2" s="1"/>
  <c r="AA9" i="2" a="1"/>
  <c r="AA9" i="2" s="1"/>
  <c r="AA70" i="2" a="1"/>
  <c r="AA70" i="2" s="1"/>
  <c r="AA412" i="2" a="1"/>
  <c r="AA412" i="2" s="1"/>
  <c r="AA173" i="2" a="1"/>
  <c r="AA173" i="2" s="1"/>
  <c r="AA216" i="2" a="1"/>
  <c r="AA216" i="2" s="1"/>
  <c r="AA413" i="2" a="1"/>
  <c r="AA413" i="2" s="1"/>
  <c r="AA92" i="2" a="1"/>
  <c r="AA92" i="2" s="1"/>
  <c r="AA142" i="2" a="1"/>
  <c r="AA142" i="2" s="1"/>
  <c r="AA174" i="2" a="1"/>
  <c r="AA174" i="2" s="1"/>
  <c r="AA121" i="2" a="1"/>
  <c r="AA121" i="2" s="1"/>
  <c r="AA122" i="2" a="1"/>
  <c r="AA122" i="2" s="1"/>
  <c r="AA276" i="2" a="1"/>
  <c r="AA276" i="2"/>
  <c r="AA34" i="2" a="1"/>
  <c r="AA34" i="2" s="1"/>
  <c r="AA38" i="2" a="1"/>
  <c r="AA38" i="2" s="1"/>
  <c r="AA83" i="2" a="1"/>
  <c r="AA83" i="2" s="1"/>
  <c r="AA414" i="2" a="1"/>
  <c r="AA414" i="2" s="1"/>
  <c r="AA47" i="2" a="1"/>
  <c r="AA47" i="2" s="1"/>
  <c r="AA415" i="2" a="1"/>
  <c r="AA415" i="2" s="1"/>
  <c r="AA416" i="2" a="1"/>
  <c r="AA416" i="2" s="1"/>
  <c r="AA277" i="2" a="1"/>
  <c r="AA277" i="2" s="1"/>
  <c r="AA278" i="2" a="1"/>
  <c r="AA278" i="2" s="1"/>
  <c r="AA143" i="2" a="1"/>
  <c r="AA143" i="2" s="1"/>
  <c r="AA417" i="2" a="1"/>
  <c r="AA417" i="2" s="1"/>
  <c r="AA279" i="2" a="1"/>
  <c r="AA279" i="2" s="1"/>
  <c r="AA144" i="2" a="1"/>
  <c r="AA144" i="2" s="1"/>
  <c r="AA418" i="2" a="1"/>
  <c r="AA418" i="2" s="1"/>
  <c r="AA175" i="2" a="1"/>
  <c r="AA175" i="2" s="1"/>
  <c r="AA419" i="2" a="1"/>
  <c r="AA419" i="2" s="1"/>
  <c r="AA280" i="2" a="1"/>
  <c r="AA280" i="2" s="1"/>
  <c r="AA420" i="2" a="1"/>
  <c r="AA420" i="2" s="1"/>
  <c r="AA421" i="2" a="1"/>
  <c r="AA421" i="2" s="1"/>
  <c r="AA422" i="2" a="1"/>
  <c r="AA422" i="2" s="1"/>
  <c r="AA423" i="2" a="1"/>
  <c r="AA423" i="2" s="1"/>
  <c r="AA424" i="2" a="1"/>
  <c r="AA424" i="2" s="1"/>
  <c r="AA425" i="2" a="1"/>
  <c r="AA425" i="2" s="1"/>
  <c r="AA48" i="2" a="1"/>
  <c r="AA48" i="2" s="1"/>
  <c r="AA52" i="2" a="1"/>
  <c r="AA52" i="2" s="1"/>
  <c r="AA176" i="2" a="1"/>
  <c r="AA176" i="2" s="1"/>
  <c r="AA426" i="2" a="1"/>
  <c r="AA426" i="2" s="1"/>
  <c r="AA53" i="2" a="1"/>
  <c r="AA53" i="2"/>
  <c r="AA281" i="2" a="1"/>
  <c r="AA281" i="2" s="1"/>
  <c r="AA49" i="2" a="1"/>
  <c r="AA49" i="2" s="1"/>
  <c r="AA427" i="2" a="1"/>
  <c r="AA427" i="2" s="1"/>
  <c r="AA282" i="2" a="1"/>
  <c r="AA282" i="2" s="1"/>
  <c r="AA428" i="2" a="1"/>
  <c r="AA428" i="2" s="1"/>
  <c r="AA217" i="2" a="1"/>
  <c r="AA217" i="2" s="1"/>
  <c r="AA123" i="2" a="1"/>
  <c r="AA123" i="2" s="1"/>
  <c r="AA429" i="2" a="1"/>
  <c r="AA429" i="2" s="1"/>
  <c r="AA430" i="2" a="1"/>
  <c r="AA430" i="2" s="1"/>
  <c r="AA57" i="2" a="1"/>
  <c r="AA57" i="2" s="1"/>
  <c r="AA431" i="2" a="1"/>
  <c r="AA431" i="2" s="1"/>
  <c r="AA432" i="2" a="1"/>
  <c r="AA432" i="2" s="1"/>
  <c r="AA283" i="2" a="1"/>
  <c r="AA283" i="2" s="1"/>
  <c r="AA284" i="2" a="1"/>
  <c r="AA284" i="2" s="1"/>
  <c r="AA124" i="2" a="1"/>
  <c r="AA124" i="2" s="1"/>
  <c r="AA433" i="2" a="1"/>
  <c r="AA433" i="2" s="1"/>
  <c r="AA434" i="2" a="1"/>
  <c r="AA434" i="2" s="1"/>
  <c r="AA435" i="2" a="1"/>
  <c r="AA435" i="2" s="1"/>
  <c r="AA218" i="2" a="1"/>
  <c r="AA218" i="2" s="1"/>
  <c r="AA24" i="2" a="1"/>
  <c r="AA24" i="2" s="1"/>
  <c r="AA436" i="2" a="1"/>
  <c r="AA436" i="2" s="1"/>
  <c r="AA437" i="2" a="1"/>
  <c r="AA437" i="2" s="1"/>
  <c r="AA285" i="2" a="1"/>
  <c r="AA285" i="2" s="1"/>
  <c r="AA438" i="2" a="1"/>
  <c r="AA438" i="2" s="1"/>
  <c r="AA439" i="2" a="1"/>
  <c r="AA439" i="2" s="1"/>
  <c r="AA177" i="2" a="1"/>
  <c r="AA177" i="2" s="1"/>
  <c r="AA286" i="2" a="1"/>
  <c r="AA286" i="2" s="1"/>
  <c r="AA287" i="2" a="1"/>
  <c r="AA287" i="2" s="1"/>
  <c r="AA288" i="2" a="1"/>
  <c r="AA288" i="2" s="1"/>
  <c r="AA71" i="2" a="1"/>
  <c r="AA71" i="2" s="1"/>
  <c r="AA178" i="2" a="1"/>
  <c r="AA178" i="2" s="1"/>
  <c r="AA219" i="2" a="1"/>
  <c r="AA219" i="2" s="1"/>
  <c r="AA440" i="2" a="1"/>
  <c r="AA440" i="2" s="1"/>
  <c r="AA441" i="2" a="1"/>
  <c r="AA441" i="2" s="1"/>
  <c r="AA145" i="2" a="1"/>
  <c r="AA145" i="2" s="1"/>
  <c r="AA67" i="2" a="1"/>
  <c r="AA67" i="2" s="1"/>
  <c r="AA442" i="2" a="1"/>
  <c r="AA442" i="2" s="1"/>
  <c r="AA289" i="2" a="1"/>
  <c r="AA289" i="2" s="1"/>
  <c r="AA58" i="2" a="1"/>
  <c r="AA58" i="2" s="1"/>
  <c r="AA220" i="2" a="1"/>
  <c r="AA220" i="2" s="1"/>
  <c r="AA443" i="2" a="1"/>
  <c r="AA443" i="2" s="1"/>
  <c r="AA444" i="2" a="1"/>
  <c r="AA444" i="2" s="1"/>
  <c r="AA290" i="2" a="1"/>
  <c r="AA290" i="2" s="1"/>
  <c r="AA125" i="2" a="1"/>
  <c r="AA125" i="2" s="1"/>
  <c r="AA221" i="2" a="1"/>
  <c r="AA221" i="2" s="1"/>
  <c r="AA291" i="2" a="1"/>
  <c r="AA291" i="2" s="1"/>
  <c r="AA93" i="2" a="1"/>
  <c r="AA93" i="2" s="1"/>
  <c r="AA222" i="2" a="1"/>
  <c r="AA222" i="2" s="1"/>
  <c r="AA445" i="2" a="1"/>
  <c r="AA445" i="2" s="1"/>
  <c r="AA446" i="2" a="1"/>
  <c r="AA446" i="2" s="1"/>
  <c r="AA77" i="2" a="1"/>
  <c r="AA77" i="2" s="1"/>
  <c r="AA447" i="2" a="1"/>
  <c r="AA447" i="2" s="1"/>
  <c r="AA448" i="2" a="1"/>
  <c r="AA448" i="2" s="1"/>
  <c r="AA292" i="2" a="1"/>
  <c r="AA292" i="2" s="1"/>
  <c r="AA449" i="2" a="1"/>
  <c r="AA449" i="2" s="1"/>
  <c r="AA223" i="2" a="1"/>
  <c r="AA223" i="2" s="1"/>
  <c r="AA179" i="2" a="1"/>
  <c r="AA179" i="2" s="1"/>
  <c r="AA26" i="2" a="1"/>
  <c r="AA26" i="2" s="1"/>
  <c r="AA293" i="2" a="1"/>
  <c r="AA293" i="2" s="1"/>
  <c r="AA450" i="2" a="1"/>
  <c r="AA450" i="2" s="1"/>
  <c r="AA451" i="2" a="1"/>
  <c r="AA451" i="2" s="1"/>
  <c r="AA180" i="2" a="1"/>
  <c r="AA180" i="2" s="1"/>
  <c r="AA452" i="2" a="1"/>
  <c r="AA452" i="2" s="1"/>
  <c r="AA146" i="2" a="1"/>
  <c r="AA146" i="2"/>
  <c r="AA453" i="2" a="1"/>
  <c r="AA453" i="2" s="1"/>
  <c r="AA454" i="2" a="1"/>
  <c r="AA454" i="2" s="1"/>
  <c r="AA108" i="2" a="1"/>
  <c r="AA108" i="2" s="1"/>
  <c r="AA455" i="2" a="1"/>
  <c r="AA455" i="2" s="1"/>
  <c r="AA294" i="2" a="1"/>
  <c r="AA294" i="2" s="1"/>
  <c r="AA181" i="2" a="1"/>
  <c r="AA181" i="2" s="1"/>
  <c r="AA456" i="2" a="1"/>
  <c r="AA456" i="2" s="1"/>
  <c r="AA147" i="2" a="1"/>
  <c r="AA147" i="2" s="1"/>
  <c r="AA182" i="2" a="1"/>
  <c r="AA182" i="2" s="1"/>
  <c r="AA457" i="2" a="1"/>
  <c r="AA457" i="2" s="1"/>
  <c r="AA458" i="2" a="1"/>
  <c r="AA458" i="2" s="1"/>
  <c r="AA459" i="2" a="1"/>
  <c r="AA459" i="2" s="1"/>
  <c r="AA460" i="2" a="1"/>
  <c r="AA460" i="2" s="1"/>
  <c r="AA295" i="2" a="1"/>
  <c r="AA295" i="2" s="1"/>
  <c r="AA461" i="2" a="1"/>
  <c r="AA461" i="2" s="1"/>
  <c r="AA462" i="2" a="1"/>
  <c r="AA462" i="2" s="1"/>
  <c r="AA296" i="2" a="1"/>
  <c r="AA296" i="2"/>
  <c r="AA463" i="2" a="1"/>
  <c r="AA463" i="2" s="1"/>
  <c r="AA464" i="2" a="1"/>
  <c r="AA464" i="2" s="1"/>
  <c r="AA59" i="2" a="1"/>
  <c r="AA59" i="2" s="1"/>
  <c r="AA465" i="2" a="1"/>
  <c r="AA465" i="2" s="1"/>
  <c r="AA466" i="2" a="1"/>
  <c r="AA466" i="2" s="1"/>
  <c r="AA467" i="2" a="1"/>
  <c r="AA467" i="2" s="1"/>
  <c r="AA297" i="2" a="1"/>
  <c r="AA297" i="2" s="1"/>
  <c r="AA298" i="2" a="1"/>
  <c r="AA298" i="2" s="1"/>
  <c r="AA468" i="2" a="1"/>
  <c r="AA468" i="2" s="1"/>
  <c r="AA469" i="2" a="1"/>
  <c r="AA469" i="2" s="1"/>
  <c r="AA470" i="2" a="1"/>
  <c r="AA470" i="2" s="1"/>
  <c r="AA224" i="2" a="1"/>
  <c r="AA224" i="2" s="1"/>
  <c r="AA471" i="2" a="1"/>
  <c r="AA471" i="2" s="1"/>
  <c r="AA472" i="2" a="1"/>
  <c r="AA472" i="2" s="1"/>
  <c r="AA473" i="2" a="1"/>
  <c r="AA473" i="2" s="1"/>
  <c r="AA474" i="2" a="1"/>
  <c r="AA474" i="2" s="1"/>
  <c r="AA475" i="2" a="1"/>
  <c r="AA475" i="2" s="1"/>
  <c r="AA476" i="2" a="1"/>
  <c r="AA476" i="2" s="1"/>
  <c r="AA477" i="2" a="1"/>
  <c r="AA477" i="2" s="1"/>
  <c r="AA478" i="2" a="1"/>
  <c r="AA478" i="2" s="1"/>
  <c r="AA479" i="2" a="1"/>
  <c r="AA479" i="2" s="1"/>
  <c r="AA480" i="2" a="1"/>
  <c r="AA480" i="2" s="1"/>
  <c r="AA481" i="2" a="1"/>
  <c r="AA481" i="2" s="1"/>
  <c r="AA482" i="2" a="1"/>
  <c r="AA482" i="2" s="1"/>
  <c r="AA483" i="2" a="1"/>
  <c r="AA483" i="2" s="1"/>
  <c r="AA299" i="2" a="1"/>
  <c r="AA299" i="2" s="1"/>
  <c r="AA484" i="2" a="1"/>
  <c r="AA484" i="2" s="1"/>
  <c r="AA225" i="2" a="1"/>
  <c r="AA225" i="2" s="1"/>
  <c r="AA300" i="2" a="1"/>
  <c r="AA300" i="2" s="1"/>
  <c r="AA485" i="2" a="1"/>
  <c r="AA485" i="2" s="1"/>
  <c r="AA183" i="2" a="1"/>
  <c r="AA183" i="2" s="1"/>
  <c r="AA184" i="2" a="1"/>
  <c r="AA184" i="2" s="1"/>
  <c r="AA486" i="2" a="1"/>
  <c r="AA486" i="2" s="1"/>
  <c r="AA487" i="2" a="1"/>
  <c r="AA487" i="2" s="1"/>
  <c r="AA185" i="2" a="1"/>
  <c r="AA185" i="2" s="1"/>
  <c r="AA126" i="2" a="1"/>
  <c r="AA126" i="2" s="1"/>
  <c r="AA226" i="2" a="1"/>
  <c r="AA226" i="2" s="1"/>
  <c r="AA127" i="2" a="1"/>
  <c r="AA127" i="2" s="1"/>
  <c r="AA94" i="2" a="1"/>
  <c r="AA94" i="2" s="1"/>
  <c r="AA488" i="2" a="1"/>
  <c r="AA488" i="2" s="1"/>
  <c r="AA489" i="2" a="1"/>
  <c r="AA489" i="2" s="1"/>
  <c r="AA490" i="2" a="1"/>
  <c r="AA490" i="2" s="1"/>
  <c r="AA491" i="2" a="1"/>
  <c r="AA491" i="2" s="1"/>
  <c r="AA492" i="2" a="1"/>
  <c r="AA492" i="2" s="1"/>
  <c r="AA493" i="2" a="1"/>
  <c r="AA493" i="2" s="1"/>
  <c r="AA494" i="2" a="1"/>
  <c r="AA494" i="2" s="1"/>
  <c r="AA495" i="2" a="1"/>
  <c r="AA495" i="2" s="1"/>
  <c r="AA496" i="2" a="1"/>
  <c r="AA496" i="2" s="1"/>
  <c r="AA227" i="2" a="1"/>
  <c r="AA227" i="2" s="1"/>
  <c r="AA497" i="2" a="1"/>
  <c r="AA497" i="2" s="1"/>
  <c r="AA301" i="2" a="1"/>
  <c r="AA301" i="2" s="1"/>
  <c r="AA228" i="2" a="1"/>
  <c r="AA228" i="2" s="1"/>
  <c r="AA498" i="2" a="1"/>
  <c r="AA498" i="2" s="1"/>
  <c r="AA499" i="2" a="1"/>
  <c r="AA499" i="2" s="1"/>
  <c r="AA500" i="2" a="1"/>
  <c r="AA500" i="2" s="1"/>
  <c r="AA302" i="2" a="1"/>
  <c r="AA302" i="2" s="1"/>
  <c r="AA303" i="2" a="1"/>
  <c r="AA303" i="2" s="1"/>
  <c r="AA501" i="2" a="1"/>
  <c r="AA501" i="2" s="1"/>
  <c r="AA304" i="2" a="1"/>
  <c r="AA304" i="2" s="1"/>
  <c r="AA186" i="2" a="1"/>
  <c r="AA186" i="2" s="1"/>
  <c r="AA148" i="2" a="1"/>
  <c r="AA148" i="2" s="1"/>
  <c r="AA502" i="2" a="1"/>
  <c r="AA502" i="2" s="1"/>
  <c r="AA503" i="2" a="1"/>
  <c r="AA503" i="2" s="1"/>
  <c r="AA305" i="2" a="1"/>
  <c r="AA305" i="2" s="1"/>
  <c r="AA504" i="2" a="1"/>
  <c r="AA504" i="2" s="1"/>
  <c r="AA306" i="2" a="1"/>
  <c r="AA306" i="2" s="1"/>
  <c r="AA505" i="2" a="1"/>
  <c r="AA505" i="2" s="1"/>
  <c r="AA506" i="2" a="1"/>
  <c r="AA506" i="2" s="1"/>
  <c r="AA507" i="2" a="1"/>
  <c r="AA507" i="2" s="1"/>
  <c r="AA508" i="2" a="1"/>
  <c r="AA508" i="2" s="1"/>
  <c r="AA509" i="2" a="1"/>
  <c r="AA509" i="2"/>
  <c r="AA510" i="2" a="1"/>
  <c r="AA510" i="2" s="1"/>
  <c r="AA511" i="2" a="1"/>
  <c r="AA511" i="2" s="1"/>
  <c r="AA229" i="2" a="1"/>
  <c r="AA229" i="2" s="1"/>
  <c r="AA512" i="2" a="1"/>
  <c r="AA512" i="2" s="1"/>
  <c r="AA513" i="2" a="1"/>
  <c r="AA513" i="2" s="1"/>
  <c r="AA149" i="2" a="1"/>
  <c r="AA149" i="2" s="1"/>
  <c r="AA514" i="2" a="1"/>
  <c r="AA514" i="2" s="1"/>
  <c r="AA515" i="2" a="1"/>
  <c r="AA515" i="2" s="1"/>
  <c r="AA516" i="2" a="1"/>
  <c r="AA516" i="2" s="1"/>
  <c r="AA517" i="2" a="1"/>
  <c r="AA517" i="2" s="1"/>
  <c r="AA307" i="2" a="1"/>
  <c r="AA307" i="2" s="1"/>
  <c r="AA230" i="2" a="1"/>
  <c r="AA230" i="2" s="1"/>
  <c r="AA187" i="2" a="1"/>
  <c r="AA187" i="2" s="1"/>
  <c r="AA518" i="2" a="1"/>
  <c r="AA518" i="2" s="1"/>
  <c r="AA519" i="2" a="1"/>
  <c r="AA519" i="2" s="1"/>
  <c r="AA520" i="2" a="1"/>
  <c r="AA520" i="2" s="1"/>
  <c r="AA109" i="2" a="1"/>
  <c r="AA109" i="2" s="1"/>
  <c r="AA521" i="2" a="1"/>
  <c r="AA521" i="2" s="1"/>
  <c r="AA84" i="2" a="1"/>
  <c r="AA84" i="2" s="1"/>
  <c r="AA231" i="2" a="1"/>
  <c r="AA231" i="2" s="1"/>
  <c r="AA232" i="2" a="1"/>
  <c r="AA232" i="2" s="1"/>
  <c r="AA522" i="2" a="1"/>
  <c r="AA522" i="2" s="1"/>
  <c r="AA308" i="2" a="1"/>
  <c r="AA308" i="2" s="1"/>
  <c r="AA110" i="2" a="1"/>
  <c r="AA110" i="2" s="1"/>
  <c r="AA523" i="2" a="1"/>
  <c r="AA523" i="2" s="1"/>
  <c r="AA524" i="2" a="1"/>
  <c r="AA524" i="2" s="1"/>
  <c r="AA525" i="2" a="1"/>
  <c r="AA525" i="2" s="1"/>
  <c r="AA526" i="2" a="1"/>
  <c r="AA526" i="2" s="1"/>
  <c r="AA527" i="2" a="1"/>
  <c r="AA527" i="2" s="1"/>
  <c r="AA309" i="2" a="1"/>
  <c r="AA309" i="2" s="1"/>
  <c r="AA528" i="2" a="1"/>
  <c r="AA528" i="2" s="1"/>
  <c r="AA529" i="2" a="1"/>
  <c r="AA529" i="2" s="1"/>
  <c r="AA530" i="2" a="1"/>
  <c r="AA530" i="2" s="1"/>
  <c r="AA531" i="2" a="1"/>
  <c r="AA531" i="2" s="1"/>
  <c r="AA532" i="2" a="1"/>
  <c r="AA532" i="2" s="1"/>
  <c r="AA533" i="2" a="1"/>
  <c r="AA533" i="2" s="1"/>
  <c r="AA534" i="2" a="1"/>
  <c r="AA534" i="2" s="1"/>
  <c r="AA188" i="2" a="1"/>
  <c r="AA188" i="2" s="1"/>
  <c r="AA535" i="2" a="1"/>
  <c r="AA535" i="2" s="1"/>
  <c r="AA233" i="2" a="1"/>
  <c r="AA233" i="2" s="1"/>
  <c r="AA72" i="2" a="1"/>
  <c r="AA72" i="2" s="1"/>
  <c r="AA310" i="2" a="1"/>
  <c r="AA310" i="2" s="1"/>
  <c r="AA189" i="2" a="1"/>
  <c r="AA189" i="2" s="1"/>
  <c r="AA190" i="2" a="1"/>
  <c r="AA190" i="2" s="1"/>
  <c r="AA536" i="2" a="1"/>
  <c r="AA536" i="2" s="1"/>
  <c r="AA54" i="2" a="1"/>
  <c r="AA54" i="2" s="1"/>
  <c r="AA39" i="2" a="1"/>
  <c r="AA39" i="2" s="1"/>
  <c r="AA150" i="2" a="1"/>
  <c r="AA150" i="2" s="1"/>
  <c r="AA537" i="2" a="1"/>
  <c r="AA537" i="2" s="1"/>
  <c r="AA311" i="2" a="1"/>
  <c r="AA311" i="2" s="1"/>
  <c r="AA538" i="2" a="1"/>
  <c r="AA538" i="2" s="1"/>
  <c r="AA128" i="2" a="1"/>
  <c r="AA128" i="2" s="1"/>
  <c r="AA539" i="2" a="1"/>
  <c r="AA539" i="2" s="1"/>
  <c r="AA540" i="2" a="1"/>
  <c r="AA540" i="2"/>
  <c r="AA541" i="2" a="1"/>
  <c r="AA541" i="2" s="1"/>
  <c r="AA542" i="2" a="1"/>
  <c r="AA542" i="2" s="1"/>
  <c r="AA234" i="2" a="1"/>
  <c r="AA234" i="2" s="1"/>
  <c r="AA543" i="2" a="1"/>
  <c r="AA543" i="2" s="1"/>
  <c r="AA544" i="2" a="1"/>
  <c r="AA544" i="2" s="1"/>
  <c r="AA545" i="2" a="1"/>
  <c r="AA545" i="2" s="1"/>
  <c r="AA191" i="2" a="1"/>
  <c r="AA191" i="2" s="1"/>
  <c r="AA546" i="2" a="1"/>
  <c r="AA546" i="2" s="1"/>
  <c r="AA547" i="2" a="1"/>
  <c r="AA547" i="2" s="1"/>
  <c r="AA151" i="2" a="1"/>
  <c r="AA151" i="2" s="1"/>
  <c r="AA312" i="2" a="1"/>
  <c r="AA312" i="2" s="1"/>
  <c r="AA78" i="2" a="1"/>
  <c r="AA78" i="2" s="1"/>
  <c r="AA129" i="2" a="1"/>
  <c r="AA129" i="2" s="1"/>
  <c r="AA548" i="2" a="1"/>
  <c r="AA548" i="2" s="1"/>
  <c r="AA549" i="2" a="1"/>
  <c r="AA549" i="2" s="1"/>
  <c r="AA235" i="2" a="1"/>
  <c r="AA235" i="2" s="1"/>
  <c r="AA236" i="2" a="1"/>
  <c r="AA236" i="2" s="1"/>
  <c r="AA237" i="2" a="1"/>
  <c r="AA237" i="2" s="1"/>
  <c r="AA152" i="2" a="1"/>
  <c r="AA152" i="2" s="1"/>
  <c r="AA550" i="2" a="1"/>
  <c r="AA550" i="2" s="1"/>
  <c r="AA551" i="2" a="1"/>
  <c r="AA551" i="2" s="1"/>
  <c r="AA313" i="2" a="1"/>
  <c r="AA313" i="2" s="1"/>
  <c r="AA552" i="2" a="1"/>
  <c r="AA552" i="2" s="1"/>
  <c r="AA238" i="2" a="1"/>
  <c r="AA238" i="2" s="1"/>
  <c r="AA553" i="2" a="1"/>
  <c r="AA553" i="2" s="1"/>
  <c r="AA554" i="2" a="1"/>
  <c r="AA554" i="2" s="1"/>
  <c r="AA73" i="2" a="1"/>
  <c r="AA73" i="2" s="1"/>
  <c r="AA555" i="2" a="1"/>
  <c r="AA555" i="2" s="1"/>
  <c r="AA192" i="2" a="1"/>
  <c r="AA192" i="2" s="1"/>
  <c r="AA556" i="2" a="1"/>
  <c r="AA556" i="2" s="1"/>
  <c r="AA557" i="2" a="1"/>
  <c r="AA557" i="2" s="1"/>
  <c r="AA314" i="2" a="1"/>
  <c r="AA314" i="2" s="1"/>
  <c r="AA558" i="2" a="1"/>
  <c r="AA558" i="2" s="1"/>
  <c r="AA559" i="2" a="1"/>
  <c r="AA559" i="2" s="1"/>
  <c r="AA315" i="2" a="1"/>
  <c r="AA315" i="2" s="1"/>
  <c r="AA193" i="2" a="1"/>
  <c r="AA193" i="2" s="1"/>
  <c r="AA153" i="2" a="1"/>
  <c r="AA153" i="2" s="1"/>
  <c r="AA560" i="2" a="1"/>
  <c r="AA560" i="2" s="1"/>
  <c r="AA561" i="2" a="1"/>
  <c r="AA561" i="2" s="1"/>
  <c r="AA562" i="2" a="1"/>
  <c r="AA562" i="2" s="1"/>
  <c r="AA563" i="2" a="1"/>
  <c r="AA563" i="2"/>
  <c r="AA564" i="2" a="1"/>
  <c r="AA564" i="2" s="1"/>
  <c r="AA565" i="2" a="1"/>
  <c r="AA565" i="2" s="1"/>
  <c r="AA239" i="2" a="1"/>
  <c r="AA239" i="2" s="1"/>
  <c r="AA566" i="2" a="1"/>
  <c r="AA566" i="2" s="1"/>
  <c r="AA567" i="2" a="1"/>
  <c r="AA567" i="2" s="1"/>
  <c r="AA316" i="2" a="1"/>
  <c r="AA316" i="2" s="1"/>
  <c r="AA74" i="2" a="1"/>
  <c r="AA74" i="2"/>
  <c r="AA317" i="2" a="1"/>
  <c r="AA317" i="2" s="1"/>
  <c r="AA568" i="2" a="1"/>
  <c r="AA568" i="2" s="1"/>
  <c r="AA240" i="2" a="1"/>
  <c r="AA240" i="2" s="1"/>
  <c r="AA569" i="2" a="1"/>
  <c r="AA569" i="2" s="1"/>
  <c r="AA318" i="2" a="1"/>
  <c r="AA318" i="2" s="1"/>
  <c r="AA570" i="2" a="1"/>
  <c r="AA570" i="2" s="1"/>
  <c r="AA571" i="2" a="1"/>
  <c r="AA571" i="2" s="1"/>
  <c r="AA572" i="2" a="1"/>
  <c r="AA572" i="2" s="1"/>
  <c r="AA573" i="2" a="1"/>
  <c r="AA573" i="2" s="1"/>
  <c r="AA574" i="2" a="1"/>
  <c r="AA574" i="2" s="1"/>
  <c r="AA319" i="2" a="1"/>
  <c r="AA319" i="2" s="1"/>
  <c r="AA575" i="2" a="1"/>
  <c r="AA575" i="2" s="1"/>
  <c r="AA194" i="2" a="1"/>
  <c r="AA194" i="2" s="1"/>
  <c r="AA320" i="2" a="1"/>
  <c r="AA320" i="2" s="1"/>
  <c r="AA154" i="2" a="1"/>
  <c r="AA154" i="2" s="1"/>
  <c r="AA321" i="2" a="1"/>
  <c r="AA321" i="2" s="1"/>
  <c r="AA576" i="2" a="1"/>
  <c r="AA576" i="2" s="1"/>
  <c r="AA577" i="2" a="1"/>
  <c r="AA577" i="2" s="1"/>
  <c r="AA578" i="2" a="1"/>
  <c r="AA578" i="2" s="1"/>
  <c r="AA195" i="2" a="1"/>
  <c r="AA195" i="2" s="1"/>
  <c r="AA579" i="2" a="1"/>
  <c r="AA579" i="2" s="1"/>
  <c r="AA322" i="2" a="1"/>
  <c r="AA322" i="2" s="1"/>
  <c r="AA323" i="2" a="1"/>
  <c r="AA323" i="2" s="1"/>
  <c r="AA324" i="2" a="1"/>
  <c r="AA324" i="2" s="1"/>
  <c r="AA580" i="2" a="1"/>
  <c r="AA580" i="2" s="1"/>
  <c r="AA155" i="2" a="1"/>
  <c r="AA155" i="2" s="1"/>
  <c r="AA581" i="2" a="1"/>
  <c r="AA581" i="2" s="1"/>
  <c r="AA582" i="2" a="1"/>
  <c r="AA582" i="2" s="1"/>
  <c r="AA325" i="2" a="1"/>
  <c r="AA325" i="2" s="1"/>
  <c r="AA583" i="2" a="1"/>
  <c r="AA583" i="2" s="1"/>
  <c r="AA584" i="2" a="1"/>
  <c r="AA584" i="2" s="1"/>
  <c r="AA585" i="2" a="1"/>
  <c r="AA585" i="2" s="1"/>
  <c r="AA586" i="2" a="1"/>
  <c r="AA586" i="2" s="1"/>
  <c r="AA587" i="2" a="1"/>
  <c r="AA587" i="2" s="1"/>
  <c r="AA326" i="2" a="1"/>
  <c r="AA326" i="2" s="1"/>
  <c r="AA327" i="2" a="1"/>
  <c r="AA327" i="2" s="1"/>
  <c r="AA130" i="2" a="1"/>
  <c r="AA130" i="2" s="1"/>
  <c r="AA328" i="2" a="1"/>
  <c r="AA328" i="2" s="1"/>
  <c r="AA588" i="2" a="1"/>
  <c r="AA588" i="2" s="1"/>
  <c r="AA196" i="2" a="1"/>
  <c r="AA196" i="2" s="1"/>
  <c r="AA589" i="2" a="1"/>
  <c r="AA589" i="2" s="1"/>
  <c r="AA590" i="2" a="1"/>
  <c r="AA590" i="2" s="1"/>
  <c r="AA591" i="2" a="1"/>
  <c r="AA591" i="2" s="1"/>
  <c r="AA592" i="2" a="1"/>
  <c r="AA592" i="2" s="1"/>
  <c r="AA593" i="2" a="1"/>
  <c r="AA593" i="2" s="1"/>
  <c r="AA594" i="2" a="1"/>
  <c r="AA594" i="2" s="1"/>
  <c r="AA595" i="2" a="1"/>
  <c r="AA595" i="2" s="1"/>
  <c r="AA329" i="2" a="1"/>
  <c r="AA329" i="2" s="1"/>
  <c r="AA330" i="2" a="1"/>
  <c r="AA330" i="2"/>
  <c r="AA596" i="2" a="1"/>
  <c r="AA596" i="2" s="1"/>
  <c r="AA241" i="2" a="1"/>
  <c r="AA241" i="2" s="1"/>
  <c r="AA597" i="2" a="1"/>
  <c r="AA597" i="2" s="1"/>
  <c r="AA598" i="2" a="1"/>
  <c r="AA598" i="2" s="1"/>
  <c r="AA331" i="2" a="1"/>
  <c r="AA331" i="2" s="1"/>
  <c r="AA599" i="2" a="1"/>
  <c r="AA599" i="2" s="1"/>
  <c r="AA242" i="2" a="1"/>
  <c r="AA242" i="2" s="1"/>
  <c r="AA600" i="2" a="1"/>
  <c r="AA600" i="2" s="1"/>
  <c r="AA601" i="2" a="1"/>
  <c r="AA601" i="2" s="1"/>
  <c r="AA602" i="2" a="1"/>
  <c r="AA602" i="2" s="1"/>
  <c r="AA603" i="2" a="1"/>
  <c r="AA603" i="2" s="1"/>
  <c r="AA332" i="2" a="1"/>
  <c r="AA332" i="2" s="1"/>
  <c r="AA604" i="2" a="1"/>
  <c r="AA604" i="2" s="1"/>
  <c r="AA605" i="2" a="1"/>
  <c r="AA605" i="2" s="1"/>
  <c r="AA333" i="2" a="1"/>
  <c r="AA333" i="2" s="1"/>
  <c r="AA606" i="2" a="1"/>
  <c r="AA606" i="2" s="1"/>
  <c r="AA607" i="2" a="1"/>
  <c r="AA607" i="2" s="1"/>
  <c r="AA608" i="2" a="1"/>
  <c r="AA608" i="2" s="1"/>
  <c r="AA609" i="2" a="1"/>
  <c r="AA609" i="2" s="1"/>
  <c r="AA610" i="2" a="1"/>
  <c r="AA610" i="2" s="1"/>
  <c r="AA611" i="2" a="1"/>
  <c r="AA611" i="2" s="1"/>
  <c r="AA612" i="2" a="1"/>
  <c r="AA612" i="2" s="1"/>
  <c r="AA613" i="2" a="1"/>
  <c r="AA613" i="2" s="1"/>
  <c r="AA614" i="2" a="1"/>
  <c r="AA614" i="2" s="1"/>
  <c r="AA615" i="2" a="1"/>
  <c r="AA615" i="2" s="1"/>
  <c r="AA616" i="2" a="1"/>
  <c r="AA616" i="2" s="1"/>
  <c r="AA95" i="2" a="1"/>
  <c r="AA95" i="2" s="1"/>
  <c r="AA617" i="2" a="1"/>
  <c r="AA617" i="2" s="1"/>
  <c r="AA618" i="2" a="1"/>
  <c r="AA618" i="2" s="1"/>
  <c r="AA619" i="2" a="1"/>
  <c r="AA619" i="2" s="1"/>
  <c r="AA620" i="2" a="1"/>
  <c r="AA620" i="2" s="1"/>
  <c r="AA621" i="2" a="1"/>
  <c r="AA621" i="2" s="1"/>
  <c r="AA622" i="2" a="1"/>
  <c r="AA622" i="2" s="1"/>
  <c r="AA623" i="2" a="1"/>
  <c r="AA623" i="2" s="1"/>
  <c r="AA624" i="2" a="1"/>
  <c r="AA624" i="2" s="1"/>
  <c r="AA625" i="2" a="1"/>
  <c r="AA625" i="2" s="1"/>
  <c r="AA626" i="2" a="1"/>
  <c r="AA626" i="2" s="1"/>
  <c r="AA627" i="2" a="1"/>
  <c r="AA627" i="2" s="1"/>
  <c r="AA628" i="2" a="1"/>
  <c r="AA628" i="2" s="1"/>
  <c r="AA629" i="2" a="1"/>
  <c r="AA629" i="2" s="1"/>
  <c r="AA197" i="2" a="1"/>
  <c r="AA197" i="2" s="1"/>
  <c r="AA630" i="2" a="1"/>
  <c r="AA630" i="2" s="1"/>
  <c r="AA631" i="2" a="1"/>
  <c r="AA631" i="2" s="1"/>
  <c r="AA156" i="2" a="1"/>
  <c r="AA156" i="2" s="1"/>
  <c r="AA632" i="2" a="1"/>
  <c r="AA632" i="2" s="1"/>
  <c r="AA334" i="2" a="1"/>
  <c r="AA334" i="2" s="1"/>
  <c r="AA633" i="2" a="1"/>
  <c r="AA633" i="2" s="1"/>
  <c r="AA634" i="2" a="1"/>
  <c r="AA634" i="2" s="1"/>
  <c r="AA635" i="2" a="1"/>
  <c r="AA635" i="2" s="1"/>
  <c r="AA636" i="2" a="1"/>
  <c r="AA636" i="2" s="1"/>
  <c r="AA637" i="2" a="1"/>
  <c r="AA637" i="2" s="1"/>
  <c r="AA335" i="2" a="1"/>
  <c r="AA335" i="2" s="1"/>
  <c r="AA638" i="2" a="1"/>
  <c r="AA638" i="2" s="1"/>
  <c r="AA639" i="2" a="1"/>
  <c r="AA639" i="2" s="1"/>
  <c r="AA640" i="2" a="1"/>
  <c r="AA640" i="2" s="1"/>
  <c r="AA641" i="2" a="1"/>
  <c r="AA641" i="2" s="1"/>
  <c r="AA642" i="2" a="1"/>
  <c r="AA642" i="2" s="1"/>
  <c r="AA643" i="2" a="1"/>
  <c r="AA643" i="2" s="1"/>
  <c r="AA644" i="2" a="1"/>
  <c r="AA644" i="2" s="1"/>
  <c r="AA645" i="2" a="1"/>
  <c r="AA645" i="2" s="1"/>
  <c r="AA646" i="2" a="1"/>
  <c r="AA646" i="2" s="1"/>
  <c r="AA647" i="2" a="1"/>
  <c r="AA647" i="2" s="1"/>
  <c r="AA648" i="2" a="1"/>
  <c r="AA648" i="2" s="1"/>
  <c r="AA649" i="2" a="1"/>
  <c r="AA649" i="2"/>
  <c r="AA650" i="2" a="1"/>
  <c r="AA650" i="2" s="1"/>
  <c r="AA651" i="2" a="1"/>
  <c r="AA651" i="2" s="1"/>
  <c r="AA652" i="2" a="1"/>
  <c r="AA652" i="2" s="1"/>
  <c r="AA653" i="2" a="1"/>
  <c r="AA653" i="2" s="1"/>
  <c r="AA243" i="2" a="1"/>
  <c r="AA243" i="2" s="1"/>
  <c r="AA654" i="2" a="1"/>
  <c r="AA654" i="2" s="1"/>
  <c r="AA655" i="2" a="1"/>
  <c r="AA655" i="2" s="1"/>
  <c r="AA656" i="2" a="1"/>
  <c r="AA656" i="2" s="1"/>
  <c r="AA657" i="2" a="1"/>
  <c r="AA657" i="2" s="1"/>
  <c r="AA244" i="2" a="1"/>
  <c r="AA244" i="2" s="1"/>
  <c r="AA658" i="2" a="1"/>
  <c r="AA658" i="2" s="1"/>
  <c r="AA659" i="2" a="1"/>
  <c r="AA659" i="2" s="1"/>
  <c r="AA660" i="2" a="1"/>
  <c r="AA660" i="2" s="1"/>
  <c r="AA661" i="2" a="1"/>
  <c r="AA661" i="2" s="1"/>
  <c r="AA662" i="2" a="1"/>
  <c r="AA662" i="2" s="1"/>
  <c r="AA663" i="2" a="1"/>
  <c r="AA663" i="2" s="1"/>
  <c r="AA664" i="2" a="1"/>
  <c r="AA664" i="2" s="1"/>
  <c r="AA336" i="2" a="1"/>
  <c r="AA336" i="2" s="1"/>
  <c r="AA665" i="2" a="1"/>
  <c r="AA665" i="2" s="1"/>
  <c r="AA666" i="2" a="1"/>
  <c r="AA666" i="2" s="1"/>
  <c r="AA337" i="2" a="1"/>
  <c r="AA337" i="2" s="1"/>
  <c r="AA338" i="2" a="1"/>
  <c r="AA338" i="2" s="1"/>
  <c r="AA667" i="2" a="1"/>
  <c r="AA667" i="2" s="1"/>
  <c r="AA668" i="2" a="1"/>
  <c r="AA668" i="2" s="1"/>
  <c r="AA339" i="2" a="1"/>
  <c r="AA339" i="2" s="1"/>
  <c r="AA669" i="2" a="1"/>
  <c r="AA669" i="2" s="1"/>
  <c r="AA670" i="2" a="1"/>
  <c r="AA670" i="2" s="1"/>
  <c r="AA671" i="2" a="1"/>
  <c r="AA671" i="2" s="1"/>
  <c r="AA672" i="2" a="1"/>
  <c r="AA672" i="2" s="1"/>
  <c r="AA673" i="2" a="1"/>
  <c r="AA673" i="2" s="1"/>
  <c r="AA245" i="2" a="1"/>
  <c r="AA245" i="2" s="1"/>
  <c r="AA246" i="2" a="1"/>
  <c r="AA246" i="2" s="1"/>
  <c r="AA674" i="2" a="1"/>
  <c r="AA674" i="2" s="1"/>
  <c r="AA675" i="2" a="1"/>
  <c r="AA675" i="2" s="1"/>
  <c r="AA676" i="2" a="1"/>
  <c r="AA676" i="2" s="1"/>
  <c r="AA677" i="2" a="1"/>
  <c r="AA677" i="2" s="1"/>
  <c r="AA678" i="2" a="1"/>
  <c r="AA678" i="2" s="1"/>
  <c r="AA679" i="2" a="1"/>
  <c r="AA679" i="2" s="1"/>
  <c r="AA680" i="2" a="1"/>
  <c r="AA680" i="2" s="1"/>
  <c r="AA681" i="2" a="1"/>
  <c r="AA681" i="2" s="1"/>
  <c r="AA682" i="2" a="1"/>
  <c r="AA682" i="2" s="1"/>
  <c r="AA340" i="2" a="1"/>
  <c r="AA340" i="2" s="1"/>
  <c r="AA683" i="2" a="1"/>
  <c r="AA683" i="2" s="1"/>
  <c r="AA684" i="2" a="1"/>
  <c r="AA684" i="2" s="1"/>
  <c r="AA685" i="2" a="1"/>
  <c r="AA685" i="2" s="1"/>
  <c r="AA341" i="2" a="1"/>
  <c r="AA341" i="2" s="1"/>
  <c r="AA342" i="2" a="1"/>
  <c r="AA342" i="2" s="1"/>
  <c r="AA686" i="2" a="1"/>
  <c r="AA686" i="2" s="1"/>
  <c r="AA687" i="2" a="1"/>
  <c r="AA687" i="2" s="1"/>
  <c r="AA688" i="2" a="1"/>
  <c r="AA688" i="2" s="1"/>
  <c r="AA689" i="2" a="1"/>
  <c r="AA689" i="2" s="1"/>
  <c r="AA343" i="2" a="1"/>
  <c r="AA343" i="2" s="1"/>
  <c r="AA690" i="2" a="1"/>
  <c r="AA690" i="2" s="1"/>
  <c r="AA344" i="2" a="1"/>
  <c r="AA344" i="2" s="1"/>
  <c r="AA691" i="2" a="1"/>
  <c r="AA691" i="2" s="1"/>
  <c r="AA692" i="2" a="1"/>
  <c r="AA692" i="2" s="1"/>
  <c r="AA345" i="2" a="1"/>
  <c r="AA345" i="2" s="1"/>
  <c r="AA346" i="2" a="1"/>
  <c r="AA346" i="2" s="1"/>
  <c r="AA347" i="2" a="1"/>
  <c r="AA347" i="2" s="1"/>
  <c r="AA693" i="2" a="1"/>
  <c r="AA693" i="2" s="1"/>
  <c r="AA247" i="2" a="1"/>
  <c r="AA247" i="2" s="1"/>
  <c r="AA694" i="2" a="1"/>
  <c r="AA694" i="2" s="1"/>
  <c r="AA695" i="2" a="1"/>
  <c r="AA695" i="2" s="1"/>
  <c r="AA696" i="2" a="1"/>
  <c r="AA696" i="2" s="1"/>
  <c r="AA697" i="2" a="1"/>
  <c r="AA697" i="2" s="1"/>
  <c r="AA698" i="2" a="1"/>
  <c r="AA698" i="2" s="1"/>
  <c r="AA699" i="2" a="1"/>
  <c r="AA699" i="2" s="1"/>
  <c r="AA700" i="2" a="1"/>
  <c r="AA700" i="2" s="1"/>
  <c r="AA701" i="2" a="1"/>
  <c r="AA701" i="2" s="1"/>
  <c r="AA702" i="2" a="1"/>
  <c r="AA702" i="2" s="1"/>
  <c r="AA703" i="2" a="1"/>
  <c r="AA703" i="2" s="1"/>
  <c r="AA704" i="2" a="1"/>
  <c r="AA704" i="2" s="1"/>
  <c r="AA705" i="2" a="1"/>
  <c r="AA705" i="2" s="1"/>
  <c r="AA706" i="2" a="1"/>
  <c r="AA706" i="2" s="1"/>
  <c r="AA707" i="2" a="1"/>
  <c r="AA707" i="2" s="1"/>
  <c r="AA708" i="2" a="1"/>
  <c r="AA708" i="2" s="1"/>
  <c r="AA709" i="2" a="1"/>
  <c r="AA709" i="2" s="1"/>
  <c r="AA710" i="2" a="1"/>
  <c r="AA710" i="2" s="1"/>
  <c r="AA711" i="2" a="1"/>
  <c r="AA711" i="2" s="1"/>
  <c r="AA348" i="2" a="1"/>
  <c r="AA348" i="2" s="1"/>
  <c r="AA712" i="2" a="1"/>
  <c r="AA712" i="2" s="1"/>
  <c r="AA713" i="2" a="1"/>
  <c r="AA713" i="2" s="1"/>
  <c r="AA714" i="2" a="1"/>
  <c r="AA714" i="2" s="1"/>
  <c r="AA715" i="2" a="1"/>
  <c r="AA715" i="2" s="1"/>
  <c r="AA716" i="2" a="1"/>
  <c r="AA716" i="2" s="1"/>
  <c r="AA717" i="2" a="1"/>
  <c r="AA717" i="2" s="1"/>
  <c r="AA718" i="2" a="1"/>
  <c r="AA718" i="2" s="1"/>
  <c r="AA719" i="2" a="1"/>
  <c r="AA719" i="2" s="1"/>
  <c r="AA720" i="2" a="1"/>
  <c r="AA720" i="2" s="1"/>
  <c r="AA721" i="2" a="1"/>
  <c r="AA721" i="2" s="1"/>
  <c r="AA722" i="2" a="1"/>
  <c r="AA722" i="2" s="1"/>
  <c r="AA723" i="2" a="1"/>
  <c r="AA723" i="2" s="1"/>
  <c r="AA349" i="2" a="1"/>
  <c r="AA349" i="2" s="1"/>
  <c r="AA724" i="2" a="1"/>
  <c r="AA724" i="2" s="1"/>
  <c r="AA725" i="2" a="1"/>
  <c r="AA725" i="2" s="1"/>
  <c r="AA726" i="2" a="1"/>
  <c r="AA726" i="2" s="1"/>
  <c r="AA727" i="2" a="1"/>
  <c r="AA727" i="2" s="1"/>
  <c r="AA728" i="2" a="1"/>
  <c r="AA728" i="2" s="1"/>
  <c r="AA729" i="2" a="1"/>
  <c r="AA729" i="2" s="1"/>
  <c r="AA730" i="2" a="1"/>
  <c r="AA730" i="2" s="1"/>
  <c r="AA731" i="2" a="1"/>
  <c r="AA731" i="2" s="1"/>
  <c r="AA350" i="2" a="1"/>
  <c r="AA350" i="2" s="1"/>
  <c r="AA732" i="2" a="1"/>
  <c r="AA732" i="2" s="1"/>
  <c r="AA733" i="2" a="1"/>
  <c r="AA733" i="2" s="1"/>
  <c r="AA734" i="2" a="1"/>
  <c r="AA734" i="2" s="1"/>
  <c r="AA735" i="2" a="1"/>
  <c r="AA735" i="2" s="1"/>
  <c r="AA736" i="2" a="1"/>
  <c r="AA736" i="2" s="1"/>
  <c r="AA737" i="2" a="1"/>
  <c r="AA737" i="2" s="1"/>
  <c r="AA738" i="2" a="1"/>
  <c r="AA738" i="2" s="1"/>
  <c r="AA739" i="2" a="1"/>
  <c r="AA739" i="2" s="1"/>
  <c r="AA740" i="2" a="1"/>
  <c r="AA740" i="2" s="1"/>
  <c r="AA741" i="2" a="1"/>
  <c r="AA741" i="2" s="1"/>
  <c r="AA742" i="2" a="1"/>
  <c r="AA742" i="2" s="1"/>
  <c r="AA743" i="2" a="1"/>
  <c r="AA743" i="2" s="1"/>
  <c r="AA744" i="2" a="1"/>
  <c r="AA744" i="2" s="1"/>
  <c r="AA745" i="2" a="1"/>
  <c r="AA745" i="2" s="1"/>
  <c r="AA746" i="2" a="1"/>
  <c r="AA746" i="2" s="1"/>
  <c r="AA17" i="2" a="1"/>
  <c r="AA17" i="2" s="1"/>
  <c r="Z10" i="2" a="1"/>
  <c r="Z10" i="2" s="1"/>
  <c r="Z111" i="2" a="1"/>
  <c r="Z111" i="2" s="1"/>
  <c r="Z32" i="2" a="1"/>
  <c r="Z32" i="2" s="1"/>
  <c r="Z248" i="2" a="1"/>
  <c r="Z248" i="2" s="1"/>
  <c r="Z4" i="2" a="1"/>
  <c r="Z4" i="2" s="1"/>
  <c r="Z60" i="2" a="1"/>
  <c r="Z60" i="2" s="1"/>
  <c r="Z18" i="2" a="1"/>
  <c r="Z18" i="2" s="1"/>
  <c r="Z3" i="2" a="1"/>
  <c r="Z3" i="2" s="1"/>
  <c r="Z40" i="2" a="1"/>
  <c r="Z40" i="2" s="1"/>
  <c r="Z43" i="2" a="1"/>
  <c r="Z43" i="2" s="1"/>
  <c r="Z157" i="2" a="1"/>
  <c r="Z157" i="2" s="1"/>
  <c r="Z85" i="2" a="1"/>
  <c r="Z85" i="2" s="1"/>
  <c r="Z131" i="2" a="1"/>
  <c r="Z131" i="2" s="1"/>
  <c r="Z16" i="2" a="1"/>
  <c r="Z16" i="2" s="1"/>
  <c r="Z158" i="2" a="1"/>
  <c r="Z158" i="2" s="1"/>
  <c r="Z68" i="2" a="1"/>
  <c r="Z68" i="2" s="1"/>
  <c r="Z75" i="2" a="1"/>
  <c r="Z75" i="2" s="1"/>
  <c r="Z351" i="2" a="1"/>
  <c r="Z351" i="2" s="1"/>
  <c r="Z86" i="2" a="1"/>
  <c r="Z86" i="2" s="1"/>
  <c r="Z28" i="2" a="1"/>
  <c r="Z28" i="2" s="1"/>
  <c r="Z79" i="2" a="1"/>
  <c r="Z79" i="2" s="1"/>
  <c r="Z198" i="2" a="1"/>
  <c r="Z198" i="2" s="1"/>
  <c r="Z352" i="2" a="1"/>
  <c r="Z352" i="2" s="1"/>
  <c r="Z112" i="2" a="1"/>
  <c r="Z112" i="2" s="1"/>
  <c r="Z159" i="2" a="1"/>
  <c r="Z159" i="2" s="1"/>
  <c r="Z50" i="2" a="1"/>
  <c r="Z50" i="2" s="1"/>
  <c r="Z8" i="2" a="1"/>
  <c r="Z8" i="2" s="1"/>
  <c r="Z20" i="2" a="1"/>
  <c r="Z20" i="2" s="1"/>
  <c r="Z41" i="2" a="1"/>
  <c r="Z41" i="2" s="1"/>
  <c r="Z61" i="2" a="1"/>
  <c r="Z61" i="2" s="1"/>
  <c r="Z35" i="2" a="1"/>
  <c r="Z35" i="2" s="1"/>
  <c r="Z15" i="2" a="1"/>
  <c r="Z15" i="2" s="1"/>
  <c r="Z87" i="2" a="1"/>
  <c r="Z87" i="2" s="1"/>
  <c r="Z96" i="2" a="1"/>
  <c r="Z96" i="2" s="1"/>
  <c r="Z199" i="2" a="1"/>
  <c r="Z199" i="2" s="1"/>
  <c r="Z11" i="2" a="1"/>
  <c r="Z11" i="2" s="1"/>
  <c r="Z249" i="2" a="1"/>
  <c r="Z249" i="2" s="1"/>
  <c r="Z88" i="2" a="1"/>
  <c r="Z88" i="2" s="1"/>
  <c r="Z132" i="2" a="1"/>
  <c r="Z132" i="2" s="1"/>
  <c r="Z21" i="2" a="1"/>
  <c r="Z21" i="2" s="1"/>
  <c r="Z353" i="2" a="1"/>
  <c r="Z353" i="2" s="1"/>
  <c r="Z160" i="2" a="1"/>
  <c r="Z160" i="2" s="1"/>
  <c r="Z6" i="2" a="1"/>
  <c r="Z6" i="2" s="1"/>
  <c r="Z354" i="2" a="1"/>
  <c r="Z354" i="2" s="1"/>
  <c r="Z23" i="2" a="1"/>
  <c r="Z23" i="2" s="1"/>
  <c r="Z355" i="2" a="1"/>
  <c r="Z355" i="2" s="1"/>
  <c r="Z37" i="2" a="1"/>
  <c r="Z37" i="2" s="1"/>
  <c r="Z25" i="2" a="1"/>
  <c r="Z25" i="2" s="1"/>
  <c r="Z30" i="2" a="1"/>
  <c r="Z30" i="2" s="1"/>
  <c r="Z250" i="2" a="1"/>
  <c r="Z250" i="2" s="1"/>
  <c r="Z161" i="2" a="1"/>
  <c r="Z161" i="2" s="1"/>
  <c r="Z356" i="2" a="1"/>
  <c r="Z356" i="2" s="1"/>
  <c r="Z12" i="2" a="1"/>
  <c r="Z12" i="2" s="1"/>
  <c r="Z133" i="2" a="1"/>
  <c r="Z133" i="2" s="1"/>
  <c r="Z200" i="2" a="1"/>
  <c r="Z200" i="2" s="1"/>
  <c r="Z357" i="2" a="1"/>
  <c r="Z357" i="2" s="1"/>
  <c r="Z201" i="2" a="1"/>
  <c r="Z201" i="2" s="1"/>
  <c r="Z97" i="2" a="1"/>
  <c r="Z97" i="2" s="1"/>
  <c r="Z27" i="2" a="1"/>
  <c r="Z27" i="2" s="1"/>
  <c r="Z202" i="2" a="1"/>
  <c r="Z202" i="2" s="1"/>
  <c r="Z22" i="2" a="1"/>
  <c r="Z22" i="2" s="1"/>
  <c r="Z358" i="2" a="1"/>
  <c r="Z358" i="2" s="1"/>
  <c r="Z203" i="2" a="1"/>
  <c r="Z203" i="2" s="1"/>
  <c r="Z36" i="2" a="1"/>
  <c r="Z36" i="2" s="1"/>
  <c r="Z134" i="2" a="1"/>
  <c r="Z134" i="2" s="1"/>
  <c r="Z204" i="2" a="1"/>
  <c r="Z204" i="2" s="1"/>
  <c r="Z359" i="2" a="1"/>
  <c r="Z359" i="2" s="1"/>
  <c r="Z360" i="2" a="1"/>
  <c r="Z360" i="2" s="1"/>
  <c r="Z98" i="2" a="1"/>
  <c r="Z98" i="2" s="1"/>
  <c r="Z205" i="2" a="1"/>
  <c r="Z205" i="2" s="1"/>
  <c r="Z29" i="2" a="1"/>
  <c r="Z29" i="2" s="1"/>
  <c r="Z251" i="2" a="1"/>
  <c r="Z251" i="2" s="1"/>
  <c r="Z99" i="2" a="1"/>
  <c r="Z99" i="2" s="1"/>
  <c r="Z80" i="2" a="1"/>
  <c r="Z80" i="2" s="1"/>
  <c r="Z361" i="2" a="1"/>
  <c r="Z361" i="2" s="1"/>
  <c r="Z252" i="2" a="1"/>
  <c r="Z252" i="2" s="1"/>
  <c r="Z206" i="2" a="1"/>
  <c r="Z206" i="2" s="1"/>
  <c r="Z55" i="2" a="1"/>
  <c r="Z55" i="2" s="1"/>
  <c r="Z362" i="2" a="1"/>
  <c r="Z362" i="2" s="1"/>
  <c r="Z100" i="2" a="1"/>
  <c r="Z100" i="2" s="1"/>
  <c r="Z113" i="2" a="1"/>
  <c r="Z113" i="2" s="1"/>
  <c r="Z44" i="2" a="1"/>
  <c r="Z44" i="2" s="1"/>
  <c r="Z363" i="2" a="1"/>
  <c r="Z363" i="2" s="1"/>
  <c r="Z364" i="2" a="1"/>
  <c r="Z364" i="2" s="1"/>
  <c r="Z101" i="2" a="1"/>
  <c r="Z101" i="2" s="1"/>
  <c r="Z253" i="2" a="1"/>
  <c r="Z253" i="2" s="1"/>
  <c r="Z254" i="2" a="1"/>
  <c r="Z254" i="2" s="1"/>
  <c r="Z365" i="2" a="1"/>
  <c r="Z365" i="2" s="1"/>
  <c r="Z45" i="2" a="1"/>
  <c r="Z45" i="2" s="1"/>
  <c r="Z7" i="2" a="1"/>
  <c r="Z7" i="2" s="1"/>
  <c r="Z366" i="2" a="1"/>
  <c r="Z366" i="2" s="1"/>
  <c r="Z62" i="2" a="1"/>
  <c r="Z62" i="2" s="1"/>
  <c r="Z46" i="2" a="1"/>
  <c r="Z46" i="2" s="1"/>
  <c r="Z255" i="2" a="1"/>
  <c r="Z255" i="2" s="1"/>
  <c r="Z367" i="2" a="1"/>
  <c r="Z367" i="2" s="1"/>
  <c r="Z114" i="2" a="1"/>
  <c r="Z114" i="2" s="1"/>
  <c r="Z14" i="2" a="1"/>
  <c r="Z14" i="2" s="1"/>
  <c r="Z256" i="2" a="1"/>
  <c r="Z256" i="2" s="1"/>
  <c r="Z368" i="2" a="1"/>
  <c r="Z368" i="2" s="1"/>
  <c r="Z207" i="2" a="1"/>
  <c r="Z207" i="2" s="1"/>
  <c r="Z369" i="2" a="1"/>
  <c r="Z369" i="2" s="1"/>
  <c r="Z81" i="2" a="1"/>
  <c r="Z81" i="2" s="1"/>
  <c r="Z56" i="2" a="1"/>
  <c r="Z56" i="2" s="1"/>
  <c r="Z5" i="2" a="1"/>
  <c r="Z5" i="2" s="1"/>
  <c r="Z135" i="2" a="1"/>
  <c r="Z135" i="2" s="1"/>
  <c r="Z257" i="2" a="1"/>
  <c r="Z257" i="2" s="1"/>
  <c r="Z63" i="2" a="1"/>
  <c r="Z63" i="2" s="1"/>
  <c r="Z89" i="2" a="1"/>
  <c r="Z89" i="2" s="1"/>
  <c r="Z2" i="2" a="1"/>
  <c r="Z2" i="2" s="1"/>
  <c r="Z370" i="2" a="1"/>
  <c r="Z370" i="2" s="1"/>
  <c r="Z13" i="2" a="1"/>
  <c r="Z13" i="2" s="1"/>
  <c r="Z258" i="2" a="1"/>
  <c r="Z258" i="2" s="1"/>
  <c r="Z102" i="2" a="1"/>
  <c r="Z102" i="2" s="1"/>
  <c r="Z208" i="2" a="1"/>
  <c r="Z208" i="2" s="1"/>
  <c r="Z259" i="2" a="1"/>
  <c r="Z259" i="2" s="1"/>
  <c r="Z136" i="2" a="1"/>
  <c r="Z136" i="2" s="1"/>
  <c r="Z371" i="2" a="1"/>
  <c r="Z371" i="2" s="1"/>
  <c r="Z115" i="2" a="1"/>
  <c r="Z115" i="2" s="1"/>
  <c r="Z372" i="2" a="1"/>
  <c r="Z372" i="2" s="1"/>
  <c r="Z373" i="2" a="1"/>
  <c r="Z373" i="2" s="1"/>
  <c r="Z260" i="2" a="1"/>
  <c r="Z260" i="2" s="1"/>
  <c r="Z374" i="2" a="1"/>
  <c r="Z374" i="2" s="1"/>
  <c r="Z375" i="2" a="1"/>
  <c r="Z375" i="2" s="1"/>
  <c r="Z261" i="2" a="1"/>
  <c r="Z261" i="2" s="1"/>
  <c r="Z103" i="2" a="1"/>
  <c r="Z103" i="2" s="1"/>
  <c r="Z19" i="2" a="1"/>
  <c r="Z19" i="2" s="1"/>
  <c r="Z376" i="2" a="1"/>
  <c r="Z376" i="2" s="1"/>
  <c r="Z104" i="2" a="1"/>
  <c r="Z104" i="2" s="1"/>
  <c r="Z162" i="2" a="1"/>
  <c r="Z162" i="2" s="1"/>
  <c r="Z377" i="2" a="1"/>
  <c r="Z377" i="2" s="1"/>
  <c r="Z378" i="2" a="1"/>
  <c r="Z378" i="2" s="1"/>
  <c r="Z379" i="2" a="1"/>
  <c r="Z379" i="2" s="1"/>
  <c r="Z42" i="2" a="1"/>
  <c r="Z42" i="2" s="1"/>
  <c r="Z209" i="2" a="1"/>
  <c r="Z209" i="2" s="1"/>
  <c r="Z210" i="2" a="1"/>
  <c r="Z210" i="2" s="1"/>
  <c r="Z380" i="2" a="1"/>
  <c r="Z380" i="2" s="1"/>
  <c r="Z163" i="2" a="1"/>
  <c r="Z163" i="2" s="1"/>
  <c r="Z381" i="2" a="1"/>
  <c r="Z381" i="2" s="1"/>
  <c r="Z211" i="2" a="1"/>
  <c r="Z211" i="2" s="1"/>
  <c r="Z164" i="2" a="1"/>
  <c r="Z164" i="2" s="1"/>
  <c r="Z165" i="2" a="1"/>
  <c r="Z165" i="2" s="1"/>
  <c r="Z382" i="2" a="1"/>
  <c r="Z382" i="2" s="1"/>
  <c r="Z137" i="2" a="1"/>
  <c r="Z137" i="2" s="1"/>
  <c r="Z212" i="2" a="1"/>
  <c r="Z212" i="2" s="1"/>
  <c r="Z383" i="2" a="1"/>
  <c r="Z383" i="2" s="1"/>
  <c r="Z116" i="2" a="1"/>
  <c r="Z116" i="2" s="1"/>
  <c r="Z213" i="2" a="1"/>
  <c r="Z213" i="2" s="1"/>
  <c r="Z384" i="2" a="1"/>
  <c r="Z384" i="2" s="1"/>
  <c r="Z385" i="2" a="1"/>
  <c r="Z385" i="2" s="1"/>
  <c r="Z386" i="2" a="1"/>
  <c r="Z386" i="2" s="1"/>
  <c r="Z166" i="2" a="1"/>
  <c r="Z166" i="2" s="1"/>
  <c r="Z387" i="2" a="1"/>
  <c r="Z387" i="2"/>
  <c r="Z105" i="2" a="1"/>
  <c r="Z105" i="2" s="1"/>
  <c r="Z262" i="2" a="1"/>
  <c r="Z262" i="2" s="1"/>
  <c r="Z388" i="2" a="1"/>
  <c r="Z388" i="2" s="1"/>
  <c r="Z64" i="2" a="1"/>
  <c r="Z64" i="2" s="1"/>
  <c r="Z214" i="2" a="1"/>
  <c r="Z214" i="2" s="1"/>
  <c r="Z106" i="2" a="1"/>
  <c r="Z106" i="2" s="1"/>
  <c r="Z65" i="2" a="1"/>
  <c r="Z65" i="2" s="1"/>
  <c r="Z167" i="2" a="1"/>
  <c r="Z167" i="2" s="1"/>
  <c r="Z117" i="2" a="1"/>
  <c r="Z117" i="2" s="1"/>
  <c r="Z389" i="2" a="1"/>
  <c r="Z389" i="2" s="1"/>
  <c r="Z263" i="2" a="1"/>
  <c r="Z263" i="2" s="1"/>
  <c r="Z390" i="2" a="1"/>
  <c r="Z390" i="2" s="1"/>
  <c r="Z168" i="2" a="1"/>
  <c r="Z168" i="2" s="1"/>
  <c r="Z169" i="2" a="1"/>
  <c r="Z169" i="2" s="1"/>
  <c r="Z391" i="2" a="1"/>
  <c r="Z391" i="2" s="1"/>
  <c r="Z264" i="2" a="1"/>
  <c r="Z264" i="2" s="1"/>
  <c r="Z392" i="2" a="1"/>
  <c r="Z392" i="2" s="1"/>
  <c r="Z393" i="2" a="1"/>
  <c r="Z393" i="2" s="1"/>
  <c r="Z265" i="2" a="1"/>
  <c r="Z265" i="2" s="1"/>
  <c r="Z394" i="2" a="1"/>
  <c r="Z394" i="2"/>
  <c r="Z395" i="2" a="1"/>
  <c r="Z395" i="2" s="1"/>
  <c r="Z396" i="2" a="1"/>
  <c r="Z396" i="2" s="1"/>
  <c r="Z266" i="2" a="1"/>
  <c r="Z266" i="2" s="1"/>
  <c r="Z138" i="2" a="1"/>
  <c r="Z138" i="2" s="1"/>
  <c r="Z267" i="2" a="1"/>
  <c r="Z267" i="2" s="1"/>
  <c r="Z170" i="2" a="1"/>
  <c r="Z170" i="2" s="1"/>
  <c r="Z268" i="2" a="1"/>
  <c r="Z268" i="2" s="1"/>
  <c r="Z397" i="2" a="1"/>
  <c r="Z397" i="2" s="1"/>
  <c r="Z76" i="2" a="1"/>
  <c r="Z76" i="2" s="1"/>
  <c r="Z118" i="2" a="1"/>
  <c r="Z118" i="2" s="1"/>
  <c r="Z398" i="2" a="1"/>
  <c r="Z398" i="2" s="1"/>
  <c r="Z66" i="2" a="1"/>
  <c r="Z66" i="2" s="1"/>
  <c r="Z399" i="2" a="1"/>
  <c r="Z399" i="2" s="1"/>
  <c r="Z400" i="2" a="1"/>
  <c r="Z400" i="2" s="1"/>
  <c r="Z401" i="2" a="1"/>
  <c r="Z401" i="2" s="1"/>
  <c r="Z139" i="2" a="1"/>
  <c r="Z139" i="2" s="1"/>
  <c r="Z402" i="2" a="1"/>
  <c r="Z402" i="2" s="1"/>
  <c r="Z69" i="2" a="1"/>
  <c r="Z69" i="2" s="1"/>
  <c r="Z215" i="2" a="1"/>
  <c r="Z215" i="2" s="1"/>
  <c r="Z403" i="2" a="1"/>
  <c r="Z403" i="2" s="1"/>
  <c r="Z404" i="2" a="1"/>
  <c r="Z404" i="2" s="1"/>
  <c r="Z405" i="2" a="1"/>
  <c r="Z405" i="2" s="1"/>
  <c r="Z406" i="2" a="1"/>
  <c r="Z406" i="2" s="1"/>
  <c r="Z269" i="2" a="1"/>
  <c r="Z269" i="2" s="1"/>
  <c r="Z51" i="2" a="1"/>
  <c r="Z51" i="2" s="1"/>
  <c r="Z407" i="2" a="1"/>
  <c r="Z407" i="2" s="1"/>
  <c r="Z408" i="2" a="1"/>
  <c r="Z408" i="2" s="1"/>
  <c r="Z171" i="2" a="1"/>
  <c r="Z171" i="2" s="1"/>
  <c r="Z409" i="2" a="1"/>
  <c r="Z409" i="2" s="1"/>
  <c r="Z270" i="2" a="1"/>
  <c r="Z270" i="2" s="1"/>
  <c r="Z271" i="2" a="1"/>
  <c r="Z271" i="2" s="1"/>
  <c r="Z140" i="2" a="1"/>
  <c r="Z140" i="2" s="1"/>
  <c r="Z141" i="2" a="1"/>
  <c r="Z141" i="2" s="1"/>
  <c r="Z410" i="2" a="1"/>
  <c r="Z410" i="2" s="1"/>
  <c r="Z107" i="2" a="1"/>
  <c r="Z107" i="2" s="1"/>
  <c r="Z90" i="2" a="1"/>
  <c r="Z90" i="2" s="1"/>
  <c r="Z272" i="2" a="1"/>
  <c r="Z272" i="2" s="1"/>
  <c r="Z172" i="2" a="1"/>
  <c r="Z172" i="2" s="1"/>
  <c r="Z273" i="2" a="1"/>
  <c r="Z273" i="2" s="1"/>
  <c r="Z411" i="2" a="1"/>
  <c r="Z411" i="2" s="1"/>
  <c r="Z91" i="2" a="1"/>
  <c r="Z91" i="2" s="1"/>
  <c r="Z119" i="2" a="1"/>
  <c r="Z119" i="2" s="1"/>
  <c r="Z274" i="2" a="1"/>
  <c r="Z274" i="2" s="1"/>
  <c r="Z82" i="2" a="1"/>
  <c r="Z82" i="2"/>
  <c r="Z33" i="2" a="1"/>
  <c r="Z33" i="2" s="1"/>
  <c r="Z275" i="2" a="1"/>
  <c r="Z275" i="2" s="1"/>
  <c r="Z31" i="2" a="1"/>
  <c r="Z31" i="2" s="1"/>
  <c r="Z120" i="2" a="1"/>
  <c r="Z120" i="2" s="1"/>
  <c r="Z9" i="2" a="1"/>
  <c r="Z9" i="2" s="1"/>
  <c r="Z70" i="2" a="1"/>
  <c r="Z70" i="2" s="1"/>
  <c r="Z412" i="2" a="1"/>
  <c r="Z412" i="2" s="1"/>
  <c r="Z173" i="2" a="1"/>
  <c r="Z173" i="2" s="1"/>
  <c r="Z216" i="2" a="1"/>
  <c r="Z216" i="2" s="1"/>
  <c r="Z413" i="2" a="1"/>
  <c r="Z413" i="2" s="1"/>
  <c r="Z92" i="2" a="1"/>
  <c r="Z92" i="2" s="1"/>
  <c r="Z142" i="2" a="1"/>
  <c r="Z142" i="2" s="1"/>
  <c r="Z174" i="2" a="1"/>
  <c r="Z174" i="2" s="1"/>
  <c r="Z121" i="2" a="1"/>
  <c r="Z121" i="2" s="1"/>
  <c r="Z122" i="2" a="1"/>
  <c r="Z122" i="2" s="1"/>
  <c r="Z276" i="2" a="1"/>
  <c r="Z276" i="2" s="1"/>
  <c r="Z34" i="2" a="1"/>
  <c r="Z34" i="2" s="1"/>
  <c r="Z38" i="2" a="1"/>
  <c r="Z38" i="2" s="1"/>
  <c r="Z83" i="2" a="1"/>
  <c r="Z83" i="2" s="1"/>
  <c r="Z414" i="2" a="1"/>
  <c r="Z414" i="2" s="1"/>
  <c r="Z47" i="2" a="1"/>
  <c r="Z47" i="2" s="1"/>
  <c r="Z415" i="2" a="1"/>
  <c r="Z415" i="2" s="1"/>
  <c r="Z416" i="2" a="1"/>
  <c r="Z416" i="2" s="1"/>
  <c r="Z277" i="2" a="1"/>
  <c r="Z277" i="2" s="1"/>
  <c r="Z278" i="2" a="1"/>
  <c r="Z278" i="2" s="1"/>
  <c r="Z143" i="2" a="1"/>
  <c r="Z143" i="2" s="1"/>
  <c r="Z417" i="2" a="1"/>
  <c r="Z417" i="2" s="1"/>
  <c r="Z279" i="2" a="1"/>
  <c r="Z279" i="2" s="1"/>
  <c r="Z144" i="2" a="1"/>
  <c r="Z144" i="2" s="1"/>
  <c r="Z418" i="2" a="1"/>
  <c r="Z418" i="2" s="1"/>
  <c r="Z175" i="2" a="1"/>
  <c r="Z175" i="2" s="1"/>
  <c r="Z419" i="2" a="1"/>
  <c r="Z419" i="2" s="1"/>
  <c r="Z280" i="2" a="1"/>
  <c r="Z280" i="2" s="1"/>
  <c r="Z420" i="2" a="1"/>
  <c r="Z420" i="2" s="1"/>
  <c r="Z421" i="2" a="1"/>
  <c r="Z421" i="2" s="1"/>
  <c r="Z422" i="2" a="1"/>
  <c r="Z422" i="2" s="1"/>
  <c r="Z423" i="2" a="1"/>
  <c r="Z423" i="2" s="1"/>
  <c r="Z424" i="2" a="1"/>
  <c r="Z424" i="2" s="1"/>
  <c r="Z425" i="2" a="1"/>
  <c r="Z425" i="2" s="1"/>
  <c r="Z48" i="2" a="1"/>
  <c r="Z48" i="2" s="1"/>
  <c r="Z52" i="2" a="1"/>
  <c r="Z52" i="2" s="1"/>
  <c r="Z176" i="2" a="1"/>
  <c r="Z176" i="2" s="1"/>
  <c r="Z426" i="2" a="1"/>
  <c r="Z426" i="2" s="1"/>
  <c r="Z53" i="2" a="1"/>
  <c r="Z53" i="2" s="1"/>
  <c r="Z281" i="2" a="1"/>
  <c r="Z281" i="2" s="1"/>
  <c r="Z49" i="2" a="1"/>
  <c r="Z49" i="2" s="1"/>
  <c r="Z427" i="2" a="1"/>
  <c r="Z427" i="2" s="1"/>
  <c r="Z282" i="2" a="1"/>
  <c r="Z282" i="2" s="1"/>
  <c r="Z428" i="2" a="1"/>
  <c r="Z428" i="2" s="1"/>
  <c r="Z217" i="2" a="1"/>
  <c r="Z217" i="2" s="1"/>
  <c r="Z123" i="2" a="1"/>
  <c r="Z123" i="2" s="1"/>
  <c r="Z429" i="2" a="1"/>
  <c r="Z429" i="2" s="1"/>
  <c r="Z430" i="2" a="1"/>
  <c r="Z430" i="2" s="1"/>
  <c r="Z57" i="2" a="1"/>
  <c r="Z57" i="2" s="1"/>
  <c r="Z431" i="2" a="1"/>
  <c r="Z431" i="2" s="1"/>
  <c r="Z432" i="2" a="1"/>
  <c r="Z432" i="2" s="1"/>
  <c r="Z283" i="2" a="1"/>
  <c r="Z283" i="2" s="1"/>
  <c r="Z284" i="2" a="1"/>
  <c r="Z284" i="2" s="1"/>
  <c r="Z124" i="2" a="1"/>
  <c r="Z124" i="2" s="1"/>
  <c r="Z433" i="2" a="1"/>
  <c r="Z433" i="2" s="1"/>
  <c r="Z434" i="2" a="1"/>
  <c r="Z434" i="2" s="1"/>
  <c r="Z435" i="2" a="1"/>
  <c r="Z435" i="2" s="1"/>
  <c r="Z218" i="2" a="1"/>
  <c r="Z218" i="2" s="1"/>
  <c r="Z24" i="2" a="1"/>
  <c r="Z24" i="2" s="1"/>
  <c r="Z436" i="2" a="1"/>
  <c r="Z436" i="2" s="1"/>
  <c r="Z437" i="2" a="1"/>
  <c r="Z437" i="2" s="1"/>
  <c r="Z285" i="2" a="1"/>
  <c r="Z285" i="2" s="1"/>
  <c r="Z438" i="2" a="1"/>
  <c r="Z438" i="2" s="1"/>
  <c r="Z439" i="2" a="1"/>
  <c r="Z439" i="2" s="1"/>
  <c r="Z177" i="2" a="1"/>
  <c r="Z177" i="2" s="1"/>
  <c r="Z286" i="2" a="1"/>
  <c r="Z286" i="2" s="1"/>
  <c r="Z287" i="2" a="1"/>
  <c r="Z287" i="2" s="1"/>
  <c r="Z288" i="2" a="1"/>
  <c r="Z288" i="2" s="1"/>
  <c r="Z71" i="2" a="1"/>
  <c r="Z71" i="2" s="1"/>
  <c r="Z178" i="2" a="1"/>
  <c r="Z178" i="2" s="1"/>
  <c r="Z219" i="2" a="1"/>
  <c r="Z219" i="2" s="1"/>
  <c r="Z440" i="2" a="1"/>
  <c r="Z440" i="2" s="1"/>
  <c r="Z441" i="2" a="1"/>
  <c r="Z441" i="2" s="1"/>
  <c r="Z145" i="2" a="1"/>
  <c r="Z145" i="2" s="1"/>
  <c r="Z67" i="2" a="1"/>
  <c r="Z67" i="2" s="1"/>
  <c r="Z442" i="2" a="1"/>
  <c r="Z442" i="2" s="1"/>
  <c r="Z289" i="2" a="1"/>
  <c r="Z289" i="2" s="1"/>
  <c r="Z58" i="2" a="1"/>
  <c r="Z58" i="2" s="1"/>
  <c r="Z220" i="2" a="1"/>
  <c r="Z220" i="2" s="1"/>
  <c r="Z443" i="2" a="1"/>
  <c r="Z443" i="2"/>
  <c r="Z444" i="2" a="1"/>
  <c r="Z444" i="2" s="1"/>
  <c r="Z290" i="2" a="1"/>
  <c r="Z290" i="2" s="1"/>
  <c r="Z125" i="2" a="1"/>
  <c r="Z125" i="2" s="1"/>
  <c r="Z221" i="2" a="1"/>
  <c r="Z221" i="2" s="1"/>
  <c r="Z291" i="2" a="1"/>
  <c r="Z291" i="2" s="1"/>
  <c r="Z93" i="2" a="1"/>
  <c r="Z93" i="2" s="1"/>
  <c r="Z222" i="2" a="1"/>
  <c r="Z222" i="2" s="1"/>
  <c r="Z445" i="2" a="1"/>
  <c r="Z445" i="2" s="1"/>
  <c r="Z446" i="2" a="1"/>
  <c r="Z446" i="2" s="1"/>
  <c r="Z77" i="2" a="1"/>
  <c r="Z77" i="2" s="1"/>
  <c r="Z447" i="2" a="1"/>
  <c r="Z447" i="2" s="1"/>
  <c r="Z448" i="2" a="1"/>
  <c r="Z448" i="2" s="1"/>
  <c r="Z292" i="2" a="1"/>
  <c r="Z292" i="2" s="1"/>
  <c r="Z449" i="2" a="1"/>
  <c r="Z449" i="2" s="1"/>
  <c r="Z223" i="2" a="1"/>
  <c r="Z223" i="2" s="1"/>
  <c r="Z179" i="2" a="1"/>
  <c r="Z179" i="2" s="1"/>
  <c r="Z26" i="2" a="1"/>
  <c r="Z26" i="2" s="1"/>
  <c r="Z293" i="2" a="1"/>
  <c r="Z293" i="2" s="1"/>
  <c r="Z450" i="2" a="1"/>
  <c r="Z450" i="2" s="1"/>
  <c r="Z451" i="2" a="1"/>
  <c r="Z451" i="2" s="1"/>
  <c r="Z180" i="2" a="1"/>
  <c r="Z180" i="2" s="1"/>
  <c r="Z452" i="2" a="1"/>
  <c r="Z452" i="2" s="1"/>
  <c r="Z146" i="2" a="1"/>
  <c r="Z146" i="2" s="1"/>
  <c r="Z453" i="2" a="1"/>
  <c r="Z453" i="2" s="1"/>
  <c r="Z454" i="2" a="1"/>
  <c r="Z454" i="2" s="1"/>
  <c r="Z108" i="2" a="1"/>
  <c r="Z108" i="2" s="1"/>
  <c r="Z455" i="2" a="1"/>
  <c r="Z455" i="2" s="1"/>
  <c r="Z294" i="2" a="1"/>
  <c r="Z294" i="2" s="1"/>
  <c r="Z181" i="2" a="1"/>
  <c r="Z181" i="2" s="1"/>
  <c r="Z456" i="2" a="1"/>
  <c r="Z456" i="2" s="1"/>
  <c r="Z147" i="2" a="1"/>
  <c r="Z147" i="2" s="1"/>
  <c r="Z182" i="2" a="1"/>
  <c r="Z182" i="2" s="1"/>
  <c r="Z457" i="2" a="1"/>
  <c r="Z457" i="2" s="1"/>
  <c r="Z458" i="2" a="1"/>
  <c r="Z458" i="2" s="1"/>
  <c r="Z459" i="2" a="1"/>
  <c r="Z459" i="2" s="1"/>
  <c r="Z460" i="2" a="1"/>
  <c r="Z460" i="2" s="1"/>
  <c r="Z295" i="2" a="1"/>
  <c r="Z295" i="2" s="1"/>
  <c r="Z461" i="2" a="1"/>
  <c r="Z461" i="2" s="1"/>
  <c r="Z462" i="2" a="1"/>
  <c r="Z462" i="2" s="1"/>
  <c r="Z296" i="2" a="1"/>
  <c r="Z296" i="2" s="1"/>
  <c r="Z463" i="2" a="1"/>
  <c r="Z463" i="2" s="1"/>
  <c r="Z464" i="2" a="1"/>
  <c r="Z464" i="2" s="1"/>
  <c r="Z59" i="2" a="1"/>
  <c r="Z59" i="2" s="1"/>
  <c r="Z465" i="2" a="1"/>
  <c r="Z465" i="2" s="1"/>
  <c r="Z466" i="2" a="1"/>
  <c r="Z466" i="2" s="1"/>
  <c r="Z467" i="2" a="1"/>
  <c r="Z467" i="2" s="1"/>
  <c r="Z297" i="2" a="1"/>
  <c r="Z297" i="2" s="1"/>
  <c r="Z298" i="2" a="1"/>
  <c r="Z298" i="2" s="1"/>
  <c r="Z468" i="2" a="1"/>
  <c r="Z468" i="2" s="1"/>
  <c r="Z469" i="2" a="1"/>
  <c r="Z469" i="2" s="1"/>
  <c r="Z470" i="2" a="1"/>
  <c r="Z470" i="2" s="1"/>
  <c r="Z224" i="2" a="1"/>
  <c r="Z224" i="2" s="1"/>
  <c r="Z471" i="2" a="1"/>
  <c r="Z471" i="2" s="1"/>
  <c r="Z472" i="2" a="1"/>
  <c r="Z472" i="2" s="1"/>
  <c r="Z473" i="2" a="1"/>
  <c r="Z473" i="2" s="1"/>
  <c r="Z474" i="2" a="1"/>
  <c r="Z474" i="2" s="1"/>
  <c r="Z475" i="2" a="1"/>
  <c r="Z475" i="2" s="1"/>
  <c r="Z476" i="2" a="1"/>
  <c r="Z476" i="2" s="1"/>
  <c r="Z477" i="2" a="1"/>
  <c r="Z477" i="2" s="1"/>
  <c r="Z478" i="2" a="1"/>
  <c r="Z478" i="2" s="1"/>
  <c r="Z479" i="2" a="1"/>
  <c r="Z479" i="2" s="1"/>
  <c r="Z480" i="2" a="1"/>
  <c r="Z480" i="2" s="1"/>
  <c r="Z481" i="2" a="1"/>
  <c r="Z481" i="2" s="1"/>
  <c r="Z482" i="2" a="1"/>
  <c r="Z482" i="2" s="1"/>
  <c r="Z483" i="2" a="1"/>
  <c r="Z483" i="2" s="1"/>
  <c r="Z299" i="2" a="1"/>
  <c r="Z299" i="2" s="1"/>
  <c r="Z484" i="2" a="1"/>
  <c r="Z484" i="2" s="1"/>
  <c r="Z225" i="2" a="1"/>
  <c r="Z225" i="2" s="1"/>
  <c r="Z300" i="2" a="1"/>
  <c r="Z300" i="2" s="1"/>
  <c r="Z485" i="2" a="1"/>
  <c r="Z485" i="2" s="1"/>
  <c r="Z183" i="2" a="1"/>
  <c r="Z183" i="2" s="1"/>
  <c r="Z184" i="2" a="1"/>
  <c r="Z184" i="2" s="1"/>
  <c r="Z486" i="2" a="1"/>
  <c r="Z486" i="2" s="1"/>
  <c r="Z487" i="2" a="1"/>
  <c r="Z487" i="2" s="1"/>
  <c r="Z185" i="2" a="1"/>
  <c r="Z185" i="2" s="1"/>
  <c r="Z126" i="2" a="1"/>
  <c r="Z126" i="2" s="1"/>
  <c r="Z226" i="2" a="1"/>
  <c r="Z226" i="2" s="1"/>
  <c r="Z127" i="2" a="1"/>
  <c r="Z127" i="2" s="1"/>
  <c r="Z94" i="2" a="1"/>
  <c r="Z94" i="2" s="1"/>
  <c r="Z488" i="2" a="1"/>
  <c r="Z488" i="2" s="1"/>
  <c r="Z489" i="2" a="1"/>
  <c r="Z489" i="2" s="1"/>
  <c r="Z490" i="2" a="1"/>
  <c r="Z490" i="2" s="1"/>
  <c r="Z491" i="2" a="1"/>
  <c r="Z491" i="2" s="1"/>
  <c r="Z492" i="2" a="1"/>
  <c r="Z492" i="2" s="1"/>
  <c r="Z493" i="2" a="1"/>
  <c r="Z493" i="2" s="1"/>
  <c r="Z494" i="2" a="1"/>
  <c r="Z494" i="2" s="1"/>
  <c r="Z495" i="2" a="1"/>
  <c r="Z495" i="2" s="1"/>
  <c r="Z496" i="2" a="1"/>
  <c r="Z496" i="2" s="1"/>
  <c r="Z227" i="2" a="1"/>
  <c r="Z227" i="2" s="1"/>
  <c r="Z497" i="2" a="1"/>
  <c r="Z497" i="2" s="1"/>
  <c r="Z301" i="2" a="1"/>
  <c r="Z301" i="2" s="1"/>
  <c r="Z228" i="2" a="1"/>
  <c r="Z228" i="2" s="1"/>
  <c r="Z498" i="2" a="1"/>
  <c r="Z498" i="2" s="1"/>
  <c r="Z499" i="2" a="1"/>
  <c r="Z499" i="2" s="1"/>
  <c r="Z500" i="2" a="1"/>
  <c r="Z500" i="2" s="1"/>
  <c r="Z302" i="2" a="1"/>
  <c r="Z302" i="2" s="1"/>
  <c r="Z303" i="2" a="1"/>
  <c r="Z303" i="2" s="1"/>
  <c r="Z501" i="2" a="1"/>
  <c r="Z501" i="2" s="1"/>
  <c r="Z304" i="2" a="1"/>
  <c r="Z304" i="2" s="1"/>
  <c r="Z186" i="2" a="1"/>
  <c r="Z186" i="2" s="1"/>
  <c r="Z148" i="2" a="1"/>
  <c r="Z148" i="2" s="1"/>
  <c r="Z502" i="2" a="1"/>
  <c r="Z502" i="2" s="1"/>
  <c r="Z503" i="2" a="1"/>
  <c r="Z503" i="2" s="1"/>
  <c r="Z305" i="2" a="1"/>
  <c r="Z305" i="2" s="1"/>
  <c r="Z504" i="2" a="1"/>
  <c r="Z504" i="2" s="1"/>
  <c r="Z306" i="2" a="1"/>
  <c r="Z306" i="2" s="1"/>
  <c r="Z505" i="2" a="1"/>
  <c r="Z505" i="2" s="1"/>
  <c r="Z506" i="2" a="1"/>
  <c r="Z506" i="2" s="1"/>
  <c r="Z507" i="2" a="1"/>
  <c r="Z507" i="2" s="1"/>
  <c r="Z508" i="2" a="1"/>
  <c r="Z508" i="2" s="1"/>
  <c r="Z509" i="2" a="1"/>
  <c r="Z509" i="2" s="1"/>
  <c r="Z510" i="2" a="1"/>
  <c r="Z510" i="2" s="1"/>
  <c r="Z511" i="2" a="1"/>
  <c r="Z511" i="2" s="1"/>
  <c r="Z229" i="2" a="1"/>
  <c r="Z229" i="2" s="1"/>
  <c r="Z512" i="2" a="1"/>
  <c r="Z512" i="2" s="1"/>
  <c r="Z513" i="2" a="1"/>
  <c r="Z513" i="2" s="1"/>
  <c r="Z149" i="2" a="1"/>
  <c r="Z149" i="2" s="1"/>
  <c r="Z514" i="2" a="1"/>
  <c r="Z514" i="2" s="1"/>
  <c r="Z515" i="2" a="1"/>
  <c r="Z515" i="2" s="1"/>
  <c r="Z516" i="2" a="1"/>
  <c r="Z516" i="2" s="1"/>
  <c r="Z517" i="2" a="1"/>
  <c r="Z517" i="2" s="1"/>
  <c r="Z307" i="2" a="1"/>
  <c r="Z307" i="2" s="1"/>
  <c r="Z230" i="2" a="1"/>
  <c r="Z230" i="2" s="1"/>
  <c r="Z187" i="2" a="1"/>
  <c r="Z187" i="2" s="1"/>
  <c r="Z518" i="2" a="1"/>
  <c r="Z518" i="2" s="1"/>
  <c r="Z519" i="2" a="1"/>
  <c r="Z519" i="2" s="1"/>
  <c r="Z520" i="2" a="1"/>
  <c r="Z520" i="2" s="1"/>
  <c r="Z109" i="2" a="1"/>
  <c r="Z109" i="2" s="1"/>
  <c r="Z521" i="2" a="1"/>
  <c r="Z521" i="2" s="1"/>
  <c r="Z84" i="2" a="1"/>
  <c r="Z84" i="2" s="1"/>
  <c r="Z231" i="2" a="1"/>
  <c r="Z231" i="2" s="1"/>
  <c r="Z232" i="2" a="1"/>
  <c r="Z232" i="2" s="1"/>
  <c r="Z522" i="2" a="1"/>
  <c r="Z522" i="2" s="1"/>
  <c r="Z308" i="2" a="1"/>
  <c r="Z308" i="2" s="1"/>
  <c r="Z110" i="2" a="1"/>
  <c r="Z110" i="2" s="1"/>
  <c r="Z523" i="2" a="1"/>
  <c r="Z523" i="2" s="1"/>
  <c r="Z524" i="2" a="1"/>
  <c r="Z524" i="2" s="1"/>
  <c r="Z525" i="2" a="1"/>
  <c r="Z525" i="2" s="1"/>
  <c r="Z526" i="2" a="1"/>
  <c r="Z526" i="2" s="1"/>
  <c r="Z527" i="2" a="1"/>
  <c r="Z527" i="2" s="1"/>
  <c r="Z309" i="2" a="1"/>
  <c r="Z309" i="2" s="1"/>
  <c r="Z528" i="2" a="1"/>
  <c r="Z528" i="2" s="1"/>
  <c r="Z529" i="2" a="1"/>
  <c r="Z529" i="2" s="1"/>
  <c r="Z530" i="2" a="1"/>
  <c r="Z530" i="2" s="1"/>
  <c r="Z531" i="2" a="1"/>
  <c r="Z531" i="2" s="1"/>
  <c r="Z532" i="2" a="1"/>
  <c r="Z532" i="2" s="1"/>
  <c r="Z533" i="2" a="1"/>
  <c r="Z533" i="2" s="1"/>
  <c r="Z534" i="2" a="1"/>
  <c r="Z534" i="2" s="1"/>
  <c r="Z188" i="2" a="1"/>
  <c r="Z188" i="2" s="1"/>
  <c r="Z535" i="2" a="1"/>
  <c r="Z535" i="2" s="1"/>
  <c r="Z233" i="2" a="1"/>
  <c r="Z233" i="2" s="1"/>
  <c r="Z72" i="2" a="1"/>
  <c r="Z72" i="2" s="1"/>
  <c r="Z310" i="2" a="1"/>
  <c r="Z310" i="2" s="1"/>
  <c r="Z189" i="2" a="1"/>
  <c r="Z189" i="2" s="1"/>
  <c r="Z190" i="2" a="1"/>
  <c r="Z190" i="2" s="1"/>
  <c r="Z536" i="2" a="1"/>
  <c r="Z536" i="2" s="1"/>
  <c r="Z54" i="2" a="1"/>
  <c r="Z54" i="2" s="1"/>
  <c r="Z39" i="2" a="1"/>
  <c r="Z39" i="2" s="1"/>
  <c r="Z150" i="2" a="1"/>
  <c r="Z150" i="2" s="1"/>
  <c r="Z537" i="2" a="1"/>
  <c r="Z537" i="2" s="1"/>
  <c r="Z311" i="2" a="1"/>
  <c r="Z311" i="2" s="1"/>
  <c r="Z538" i="2" a="1"/>
  <c r="Z538" i="2" s="1"/>
  <c r="Z128" i="2" a="1"/>
  <c r="Z128" i="2" s="1"/>
  <c r="Z539" i="2" a="1"/>
  <c r="Z539" i="2" s="1"/>
  <c r="Z540" i="2" a="1"/>
  <c r="Z540" i="2" s="1"/>
  <c r="Z541" i="2" a="1"/>
  <c r="Z541" i="2" s="1"/>
  <c r="Z542" i="2" a="1"/>
  <c r="Z542" i="2" s="1"/>
  <c r="Z234" i="2" a="1"/>
  <c r="Z234" i="2" s="1"/>
  <c r="Z543" i="2" a="1"/>
  <c r="Z543" i="2" s="1"/>
  <c r="Z544" i="2" a="1"/>
  <c r="Z544" i="2" s="1"/>
  <c r="Z545" i="2" a="1"/>
  <c r="Z545" i="2" s="1"/>
  <c r="Z191" i="2" a="1"/>
  <c r="Z191" i="2" s="1"/>
  <c r="Z546" i="2" a="1"/>
  <c r="Z546" i="2" s="1"/>
  <c r="Z547" i="2" a="1"/>
  <c r="Z547" i="2" s="1"/>
  <c r="Z151" i="2" a="1"/>
  <c r="Z151" i="2" s="1"/>
  <c r="Z312" i="2" a="1"/>
  <c r="Z312" i="2" s="1"/>
  <c r="Z78" i="2" a="1"/>
  <c r="Z78" i="2" s="1"/>
  <c r="Z129" i="2" a="1"/>
  <c r="Z129" i="2" s="1"/>
  <c r="Z548" i="2" a="1"/>
  <c r="Z548" i="2" s="1"/>
  <c r="Z549" i="2" a="1"/>
  <c r="Z549" i="2" s="1"/>
  <c r="Z235" i="2" a="1"/>
  <c r="Z235" i="2" s="1"/>
  <c r="Z236" i="2" a="1"/>
  <c r="Z236" i="2" s="1"/>
  <c r="Z237" i="2" a="1"/>
  <c r="Z237" i="2" s="1"/>
  <c r="Z152" i="2" a="1"/>
  <c r="Z152" i="2" s="1"/>
  <c r="Z550" i="2" a="1"/>
  <c r="Z550" i="2" s="1"/>
  <c r="Z551" i="2" a="1"/>
  <c r="Z551" i="2" s="1"/>
  <c r="Z313" i="2" a="1"/>
  <c r="Z313" i="2" s="1"/>
  <c r="Z552" i="2" a="1"/>
  <c r="Z552" i="2" s="1"/>
  <c r="Z238" i="2" a="1"/>
  <c r="Z238" i="2" s="1"/>
  <c r="Z553" i="2" a="1"/>
  <c r="Z553" i="2" s="1"/>
  <c r="Z554" i="2" a="1"/>
  <c r="Z554" i="2" s="1"/>
  <c r="Z73" i="2" a="1"/>
  <c r="Z73" i="2" s="1"/>
  <c r="Z555" i="2" a="1"/>
  <c r="Z555" i="2" s="1"/>
  <c r="Z192" i="2" a="1"/>
  <c r="Z192" i="2" s="1"/>
  <c r="Z556" i="2" a="1"/>
  <c r="Z556" i="2" s="1"/>
  <c r="Z557" i="2" a="1"/>
  <c r="Z557" i="2" s="1"/>
  <c r="Z314" i="2" a="1"/>
  <c r="Z314" i="2" s="1"/>
  <c r="Z558" i="2" a="1"/>
  <c r="Z558" i="2" s="1"/>
  <c r="Z559" i="2" a="1"/>
  <c r="Z559" i="2" s="1"/>
  <c r="Z315" i="2" a="1"/>
  <c r="Z315" i="2" s="1"/>
  <c r="Z193" i="2" a="1"/>
  <c r="Z193" i="2" s="1"/>
  <c r="Z153" i="2" a="1"/>
  <c r="Z153" i="2" s="1"/>
  <c r="Z560" i="2" a="1"/>
  <c r="Z560" i="2" s="1"/>
  <c r="Z561" i="2" a="1"/>
  <c r="Z561" i="2" s="1"/>
  <c r="Z562" i="2" a="1"/>
  <c r="Z562" i="2" s="1"/>
  <c r="Z563" i="2" a="1"/>
  <c r="Z563" i="2" s="1"/>
  <c r="Z564" i="2" a="1"/>
  <c r="Z564" i="2" s="1"/>
  <c r="Z565" i="2" a="1"/>
  <c r="Z565" i="2" s="1"/>
  <c r="Z239" i="2" a="1"/>
  <c r="Z239" i="2" s="1"/>
  <c r="Z566" i="2" a="1"/>
  <c r="Z566" i="2" s="1"/>
  <c r="Z567" i="2" a="1"/>
  <c r="Z567" i="2" s="1"/>
  <c r="Z316" i="2" a="1"/>
  <c r="Z316" i="2" s="1"/>
  <c r="Z74" i="2" a="1"/>
  <c r="Z74" i="2" s="1"/>
  <c r="Z317" i="2" a="1"/>
  <c r="Z317" i="2" s="1"/>
  <c r="Z568" i="2" a="1"/>
  <c r="Z568" i="2" s="1"/>
  <c r="Z240" i="2" a="1"/>
  <c r="Z240" i="2" s="1"/>
  <c r="Z569" i="2" a="1"/>
  <c r="Z569" i="2" s="1"/>
  <c r="Z318" i="2" a="1"/>
  <c r="Z318" i="2" s="1"/>
  <c r="Z570" i="2" a="1"/>
  <c r="Z570" i="2" s="1"/>
  <c r="Z571" i="2" a="1"/>
  <c r="Z571" i="2" s="1"/>
  <c r="Z572" i="2" a="1"/>
  <c r="Z572" i="2" s="1"/>
  <c r="Z573" i="2" a="1"/>
  <c r="Z573" i="2" s="1"/>
  <c r="Z574" i="2" a="1"/>
  <c r="Z574" i="2" s="1"/>
  <c r="Z319" i="2" a="1"/>
  <c r="Z319" i="2" s="1"/>
  <c r="Z575" i="2" a="1"/>
  <c r="Z575" i="2" s="1"/>
  <c r="Z194" i="2" a="1"/>
  <c r="Z194" i="2" s="1"/>
  <c r="Z320" i="2" a="1"/>
  <c r="Z320" i="2" s="1"/>
  <c r="Z154" i="2" a="1"/>
  <c r="Z154" i="2" s="1"/>
  <c r="Z321" i="2" a="1"/>
  <c r="Z321" i="2" s="1"/>
  <c r="Z576" i="2" a="1"/>
  <c r="Z576" i="2" s="1"/>
  <c r="Z577" i="2" a="1"/>
  <c r="Z577" i="2" s="1"/>
  <c r="Z578" i="2" a="1"/>
  <c r="Z578" i="2" s="1"/>
  <c r="Z195" i="2" a="1"/>
  <c r="Z195" i="2" s="1"/>
  <c r="Z579" i="2" a="1"/>
  <c r="Z579" i="2" s="1"/>
  <c r="Z322" i="2" a="1"/>
  <c r="Z322" i="2" s="1"/>
  <c r="Z323" i="2" a="1"/>
  <c r="Z323" i="2" s="1"/>
  <c r="Z324" i="2" a="1"/>
  <c r="Z324" i="2" s="1"/>
  <c r="Z580" i="2" a="1"/>
  <c r="Z580" i="2" s="1"/>
  <c r="Z155" i="2" a="1"/>
  <c r="Z155" i="2" s="1"/>
  <c r="Z581" i="2" a="1"/>
  <c r="Z581" i="2" s="1"/>
  <c r="Z582" i="2" a="1"/>
  <c r="Z582" i="2" s="1"/>
  <c r="Z325" i="2" a="1"/>
  <c r="Z325" i="2" s="1"/>
  <c r="Z583" i="2" a="1"/>
  <c r="Z583" i="2" s="1"/>
  <c r="Z584" i="2" a="1"/>
  <c r="Z584" i="2" s="1"/>
  <c r="Z585" i="2" a="1"/>
  <c r="Z585" i="2" s="1"/>
  <c r="Z586" i="2" a="1"/>
  <c r="Z586" i="2" s="1"/>
  <c r="Z587" i="2" a="1"/>
  <c r="Z587" i="2" s="1"/>
  <c r="Z326" i="2" a="1"/>
  <c r="Z326" i="2" s="1"/>
  <c r="Z327" i="2" a="1"/>
  <c r="Z327" i="2" s="1"/>
  <c r="Z130" i="2" a="1"/>
  <c r="Z130" i="2" s="1"/>
  <c r="Z328" i="2" a="1"/>
  <c r="Z328" i="2" s="1"/>
  <c r="Z588" i="2" a="1"/>
  <c r="Z588" i="2" s="1"/>
  <c r="Z196" i="2" a="1"/>
  <c r="Z196" i="2" s="1"/>
  <c r="Z589" i="2" a="1"/>
  <c r="Z589" i="2" s="1"/>
  <c r="Z590" i="2" a="1"/>
  <c r="Z590" i="2" s="1"/>
  <c r="Z591" i="2" a="1"/>
  <c r="Z591" i="2" s="1"/>
  <c r="Z592" i="2" a="1"/>
  <c r="Z592" i="2" s="1"/>
  <c r="Z593" i="2" a="1"/>
  <c r="Z593" i="2" s="1"/>
  <c r="Z594" i="2" a="1"/>
  <c r="Z594" i="2" s="1"/>
  <c r="Z595" i="2" a="1"/>
  <c r="Z595" i="2" s="1"/>
  <c r="Z329" i="2" a="1"/>
  <c r="Z329" i="2" s="1"/>
  <c r="Z330" i="2" a="1"/>
  <c r="Z330" i="2" s="1"/>
  <c r="Z596" i="2" a="1"/>
  <c r="Z596" i="2" s="1"/>
  <c r="Z241" i="2" a="1"/>
  <c r="Z241" i="2" s="1"/>
  <c r="Z597" i="2" a="1"/>
  <c r="Z597" i="2" s="1"/>
  <c r="Z598" i="2" a="1"/>
  <c r="Z598" i="2" s="1"/>
  <c r="Z331" i="2" a="1"/>
  <c r="Z331" i="2" s="1"/>
  <c r="Z599" i="2" a="1"/>
  <c r="Z599" i="2" s="1"/>
  <c r="Z242" i="2" a="1"/>
  <c r="Z242" i="2" s="1"/>
  <c r="Z600" i="2" a="1"/>
  <c r="Z600" i="2" s="1"/>
  <c r="Z601" i="2" a="1"/>
  <c r="Z601" i="2" s="1"/>
  <c r="Z602" i="2" a="1"/>
  <c r="Z602" i="2" s="1"/>
  <c r="Z603" i="2" a="1"/>
  <c r="Z603" i="2" s="1"/>
  <c r="Z332" i="2" a="1"/>
  <c r="Z332" i="2" s="1"/>
  <c r="Z604" i="2" a="1"/>
  <c r="Z604" i="2" s="1"/>
  <c r="Z605" i="2" a="1"/>
  <c r="Z605" i="2" s="1"/>
  <c r="Z333" i="2" a="1"/>
  <c r="Z333" i="2" s="1"/>
  <c r="Z606" i="2" a="1"/>
  <c r="Z606" i="2" s="1"/>
  <c r="Z607" i="2" a="1"/>
  <c r="Z607" i="2" s="1"/>
  <c r="Z608" i="2" a="1"/>
  <c r="Z608" i="2" s="1"/>
  <c r="Z609" i="2" a="1"/>
  <c r="Z609" i="2" s="1"/>
  <c r="Z610" i="2" a="1"/>
  <c r="Z610" i="2" s="1"/>
  <c r="Z611" i="2" a="1"/>
  <c r="Z611" i="2" s="1"/>
  <c r="Z612" i="2" a="1"/>
  <c r="Z612" i="2" s="1"/>
  <c r="Z613" i="2" a="1"/>
  <c r="Z613" i="2" s="1"/>
  <c r="Z614" i="2" a="1"/>
  <c r="Z614" i="2" s="1"/>
  <c r="Z615" i="2" a="1"/>
  <c r="Z615" i="2" s="1"/>
  <c r="Z616" i="2" a="1"/>
  <c r="Z616" i="2" s="1"/>
  <c r="Z95" i="2" a="1"/>
  <c r="Z95" i="2" s="1"/>
  <c r="Z617" i="2" a="1"/>
  <c r="Z617" i="2" s="1"/>
  <c r="Z618" i="2" a="1"/>
  <c r="Z618" i="2" s="1"/>
  <c r="Z619" i="2" a="1"/>
  <c r="Z619" i="2" s="1"/>
  <c r="Z620" i="2" a="1"/>
  <c r="Z620" i="2" s="1"/>
  <c r="Z621" i="2" a="1"/>
  <c r="Z621" i="2" s="1"/>
  <c r="Z622" i="2" a="1"/>
  <c r="Z622" i="2" s="1"/>
  <c r="Z623" i="2" a="1"/>
  <c r="Z623" i="2" s="1"/>
  <c r="Z624" i="2" a="1"/>
  <c r="Z624" i="2" s="1"/>
  <c r="Z625" i="2" a="1"/>
  <c r="Z625" i="2" s="1"/>
  <c r="Z626" i="2" a="1"/>
  <c r="Z626" i="2" s="1"/>
  <c r="Z627" i="2" a="1"/>
  <c r="Z627" i="2" s="1"/>
  <c r="Z628" i="2" a="1"/>
  <c r="Z628" i="2" s="1"/>
  <c r="Z629" i="2" a="1"/>
  <c r="Z629" i="2" s="1"/>
  <c r="Z197" i="2" a="1"/>
  <c r="Z197" i="2" s="1"/>
  <c r="Z630" i="2" a="1"/>
  <c r="Z630" i="2" s="1"/>
  <c r="Z631" i="2" a="1"/>
  <c r="Z631" i="2" s="1"/>
  <c r="Z156" i="2" a="1"/>
  <c r="Z156" i="2" s="1"/>
  <c r="Z632" i="2" a="1"/>
  <c r="Z632" i="2" s="1"/>
  <c r="Z334" i="2" a="1"/>
  <c r="Z334" i="2" s="1"/>
  <c r="Z633" i="2" a="1"/>
  <c r="Z633" i="2" s="1"/>
  <c r="Z634" i="2" a="1"/>
  <c r="Z634" i="2" s="1"/>
  <c r="Z635" i="2" a="1"/>
  <c r="Z635" i="2" s="1"/>
  <c r="Z636" i="2" a="1"/>
  <c r="Z636" i="2" s="1"/>
  <c r="Z637" i="2" a="1"/>
  <c r="Z637" i="2" s="1"/>
  <c r="Z335" i="2" a="1"/>
  <c r="Z335" i="2" s="1"/>
  <c r="Z638" i="2" a="1"/>
  <c r="Z638" i="2" s="1"/>
  <c r="Z639" i="2" a="1"/>
  <c r="Z639" i="2" s="1"/>
  <c r="Z640" i="2" a="1"/>
  <c r="Z640" i="2" s="1"/>
  <c r="Z641" i="2" a="1"/>
  <c r="Z641" i="2" s="1"/>
  <c r="Z642" i="2" a="1"/>
  <c r="Z642" i="2" s="1"/>
  <c r="Z643" i="2" a="1"/>
  <c r="Z643" i="2" s="1"/>
  <c r="Z644" i="2" a="1"/>
  <c r="Z644" i="2" s="1"/>
  <c r="Z645" i="2" a="1"/>
  <c r="Z645" i="2" s="1"/>
  <c r="Z646" i="2" a="1"/>
  <c r="Z646" i="2" s="1"/>
  <c r="Z647" i="2" a="1"/>
  <c r="Z647" i="2" s="1"/>
  <c r="Z648" i="2" a="1"/>
  <c r="Z648" i="2" s="1"/>
  <c r="Z649" i="2" a="1"/>
  <c r="Z649" i="2" s="1"/>
  <c r="Z650" i="2" a="1"/>
  <c r="Z650" i="2" s="1"/>
  <c r="Z651" i="2" a="1"/>
  <c r="Z651" i="2" s="1"/>
  <c r="Z652" i="2" a="1"/>
  <c r="Z652" i="2" s="1"/>
  <c r="Z653" i="2" a="1"/>
  <c r="Z653" i="2" s="1"/>
  <c r="Z243" i="2" a="1"/>
  <c r="Z243" i="2" s="1"/>
  <c r="Z654" i="2" a="1"/>
  <c r="Z654" i="2" s="1"/>
  <c r="Z655" i="2" a="1"/>
  <c r="Z655" i="2" s="1"/>
  <c r="Z656" i="2" a="1"/>
  <c r="Z656" i="2" s="1"/>
  <c r="Z657" i="2" a="1"/>
  <c r="Z657" i="2" s="1"/>
  <c r="Z244" i="2" a="1"/>
  <c r="Z244" i="2" s="1"/>
  <c r="Z658" i="2" a="1"/>
  <c r="Z658" i="2" s="1"/>
  <c r="Z659" i="2" a="1"/>
  <c r="Z659" i="2" s="1"/>
  <c r="Z660" i="2" a="1"/>
  <c r="Z660" i="2" s="1"/>
  <c r="Z661" i="2" a="1"/>
  <c r="Z661" i="2" s="1"/>
  <c r="Z662" i="2" a="1"/>
  <c r="Z662" i="2" s="1"/>
  <c r="Z663" i="2" a="1"/>
  <c r="Z663" i="2" s="1"/>
  <c r="Z664" i="2" a="1"/>
  <c r="Z664" i="2" s="1"/>
  <c r="Z336" i="2" a="1"/>
  <c r="Z336" i="2" s="1"/>
  <c r="Z665" i="2" a="1"/>
  <c r="Z665" i="2" s="1"/>
  <c r="Z666" i="2" a="1"/>
  <c r="Z666" i="2" s="1"/>
  <c r="Z337" i="2" a="1"/>
  <c r="Z337" i="2" s="1"/>
  <c r="Z338" i="2" a="1"/>
  <c r="Z338" i="2" s="1"/>
  <c r="Z667" i="2" a="1"/>
  <c r="Z667" i="2" s="1"/>
  <c r="Z668" i="2" a="1"/>
  <c r="Z668" i="2" s="1"/>
  <c r="Z339" i="2" a="1"/>
  <c r="Z339" i="2" s="1"/>
  <c r="Z669" i="2" a="1"/>
  <c r="Z669" i="2" s="1"/>
  <c r="Z670" i="2" a="1"/>
  <c r="Z670" i="2" s="1"/>
  <c r="Z671" i="2" a="1"/>
  <c r="Z671" i="2" s="1"/>
  <c r="Z672" i="2" a="1"/>
  <c r="Z672" i="2" s="1"/>
  <c r="Z673" i="2" a="1"/>
  <c r="Z673" i="2" s="1"/>
  <c r="Z245" i="2" a="1"/>
  <c r="Z245" i="2" s="1"/>
  <c r="Z246" i="2" a="1"/>
  <c r="Z246" i="2" s="1"/>
  <c r="Z674" i="2" a="1"/>
  <c r="Z674" i="2" s="1"/>
  <c r="Z675" i="2" a="1"/>
  <c r="Z675" i="2" s="1"/>
  <c r="Z676" i="2" a="1"/>
  <c r="Z676" i="2" s="1"/>
  <c r="Z677" i="2" a="1"/>
  <c r="Z677" i="2"/>
  <c r="Z678" i="2" a="1"/>
  <c r="Z678" i="2" s="1"/>
  <c r="Z679" i="2" a="1"/>
  <c r="Z679" i="2" s="1"/>
  <c r="Z680" i="2" a="1"/>
  <c r="Z680" i="2" s="1"/>
  <c r="Z681" i="2" a="1"/>
  <c r="Z681" i="2" s="1"/>
  <c r="Z682" i="2" a="1"/>
  <c r="Z682" i="2" s="1"/>
  <c r="Z340" i="2" a="1"/>
  <c r="Z340" i="2" s="1"/>
  <c r="Z683" i="2" a="1"/>
  <c r="Z683" i="2"/>
  <c r="Z684" i="2" a="1"/>
  <c r="Z684" i="2"/>
  <c r="Z685" i="2" a="1"/>
  <c r="Z685" i="2" s="1"/>
  <c r="Z341" i="2" a="1"/>
  <c r="Z341" i="2" s="1"/>
  <c r="Z342" i="2" a="1"/>
  <c r="Z342" i="2" s="1"/>
  <c r="Z686" i="2" a="1"/>
  <c r="Z686" i="2" s="1"/>
  <c r="Z687" i="2" a="1"/>
  <c r="Z687" i="2" s="1"/>
  <c r="Z688" i="2" a="1"/>
  <c r="Z688" i="2" s="1"/>
  <c r="Z689" i="2" a="1"/>
  <c r="Z689" i="2" s="1"/>
  <c r="Z343" i="2" a="1"/>
  <c r="Z343" i="2" s="1"/>
  <c r="Z690" i="2" a="1"/>
  <c r="Z690" i="2" s="1"/>
  <c r="Z344" i="2" a="1"/>
  <c r="Z344" i="2" s="1"/>
  <c r="Z691" i="2" a="1"/>
  <c r="Z691" i="2" s="1"/>
  <c r="Z692" i="2" a="1"/>
  <c r="Z692" i="2" s="1"/>
  <c r="Z345" i="2" a="1"/>
  <c r="Z345" i="2" s="1"/>
  <c r="Z346" i="2" a="1"/>
  <c r="Z346" i="2" s="1"/>
  <c r="Z347" i="2" a="1"/>
  <c r="Z347" i="2" s="1"/>
  <c r="Z693" i="2" a="1"/>
  <c r="Z693" i="2" s="1"/>
  <c r="Z247" i="2" a="1"/>
  <c r="Z247" i="2" s="1"/>
  <c r="Z694" i="2" a="1"/>
  <c r="Z694" i="2" s="1"/>
  <c r="Z695" i="2" a="1"/>
  <c r="Z695" i="2" s="1"/>
  <c r="Z696" i="2" a="1"/>
  <c r="Z696" i="2" s="1"/>
  <c r="Z697" i="2" a="1"/>
  <c r="Z697" i="2" s="1"/>
  <c r="Z698" i="2" a="1"/>
  <c r="Z698" i="2" s="1"/>
  <c r="Z699" i="2" a="1"/>
  <c r="Z699" i="2" s="1"/>
  <c r="Z700" i="2" a="1"/>
  <c r="Z700" i="2" s="1"/>
  <c r="Z701" i="2" a="1"/>
  <c r="Z701" i="2" s="1"/>
  <c r="Z702" i="2" a="1"/>
  <c r="Z702" i="2" s="1"/>
  <c r="Z703" i="2" a="1"/>
  <c r="Z703" i="2" s="1"/>
  <c r="Z704" i="2" a="1"/>
  <c r="Z704" i="2" s="1"/>
  <c r="Z705" i="2" a="1"/>
  <c r="Z705" i="2" s="1"/>
  <c r="Z706" i="2" a="1"/>
  <c r="Z706" i="2" s="1"/>
  <c r="Z707" i="2" a="1"/>
  <c r="Z707" i="2" s="1"/>
  <c r="Z708" i="2" a="1"/>
  <c r="Z708" i="2" s="1"/>
  <c r="Z709" i="2" a="1"/>
  <c r="Z709" i="2" s="1"/>
  <c r="Z710" i="2" a="1"/>
  <c r="Z710" i="2" s="1"/>
  <c r="Z711" i="2" a="1"/>
  <c r="Z711" i="2" s="1"/>
  <c r="Z348" i="2" a="1"/>
  <c r="Z348" i="2" s="1"/>
  <c r="Z712" i="2" a="1"/>
  <c r="Z712" i="2" s="1"/>
  <c r="Z713" i="2" a="1"/>
  <c r="Z713" i="2" s="1"/>
  <c r="Z714" i="2" a="1"/>
  <c r="Z714" i="2" s="1"/>
  <c r="Z715" i="2" a="1"/>
  <c r="Z715" i="2" s="1"/>
  <c r="Z716" i="2" a="1"/>
  <c r="Z716" i="2" s="1"/>
  <c r="Z717" i="2" a="1"/>
  <c r="Z717" i="2" s="1"/>
  <c r="Z718" i="2" a="1"/>
  <c r="Z718" i="2" s="1"/>
  <c r="Z719" i="2" a="1"/>
  <c r="Z719" i="2" s="1"/>
  <c r="Z720" i="2" a="1"/>
  <c r="Z720" i="2" s="1"/>
  <c r="Z721" i="2" a="1"/>
  <c r="Z721" i="2" s="1"/>
  <c r="Z722" i="2" a="1"/>
  <c r="Z722" i="2" s="1"/>
  <c r="Z723" i="2" a="1"/>
  <c r="Z723" i="2" s="1"/>
  <c r="Z349" i="2" a="1"/>
  <c r="Z349" i="2" s="1"/>
  <c r="Z724" i="2" a="1"/>
  <c r="Z724" i="2" s="1"/>
  <c r="Z725" i="2" a="1"/>
  <c r="Z725" i="2" s="1"/>
  <c r="Z726" i="2" a="1"/>
  <c r="Z726" i="2" s="1"/>
  <c r="Z727" i="2" a="1"/>
  <c r="Z727" i="2" s="1"/>
  <c r="Z728" i="2" a="1"/>
  <c r="Z728" i="2" s="1"/>
  <c r="Z729" i="2" a="1"/>
  <c r="Z729" i="2" s="1"/>
  <c r="Z730" i="2" a="1"/>
  <c r="Z730" i="2" s="1"/>
  <c r="Z731" i="2" a="1"/>
  <c r="Z731" i="2" s="1"/>
  <c r="Z350" i="2" a="1"/>
  <c r="Z350" i="2" s="1"/>
  <c r="Z732" i="2" a="1"/>
  <c r="Z732" i="2" s="1"/>
  <c r="Z733" i="2" a="1"/>
  <c r="Z733" i="2" s="1"/>
  <c r="Z734" i="2" a="1"/>
  <c r="Z734" i="2" s="1"/>
  <c r="Z735" i="2" a="1"/>
  <c r="Z735" i="2" s="1"/>
  <c r="Z736" i="2" a="1"/>
  <c r="Z736" i="2" s="1"/>
  <c r="Z737" i="2" a="1"/>
  <c r="Z737" i="2" s="1"/>
  <c r="Z738" i="2" a="1"/>
  <c r="Z738" i="2" s="1"/>
  <c r="Z739" i="2" a="1"/>
  <c r="Z739" i="2" s="1"/>
  <c r="Z740" i="2" a="1"/>
  <c r="Z740" i="2" s="1"/>
  <c r="Z741" i="2" a="1"/>
  <c r="Z741" i="2" s="1"/>
  <c r="Z742" i="2" a="1"/>
  <c r="Z742" i="2" s="1"/>
  <c r="Z743" i="2" a="1"/>
  <c r="Z743" i="2" s="1"/>
  <c r="Z744" i="2" a="1"/>
  <c r="Z744" i="2" s="1"/>
  <c r="Z745" i="2" a="1"/>
  <c r="Z745" i="2" s="1"/>
  <c r="Z746" i="2" a="1"/>
  <c r="Z746" i="2" s="1"/>
  <c r="Z17" i="2" a="1"/>
  <c r="Z17" i="2" s="1"/>
  <c r="Y10" i="2" a="1"/>
  <c r="Y10" i="2" s="1"/>
  <c r="Y111" i="2" a="1"/>
  <c r="Y111" i="2" s="1"/>
  <c r="Y32" i="2" a="1"/>
  <c r="Y32" i="2" s="1"/>
  <c r="Y248" i="2" a="1"/>
  <c r="Y248" i="2" s="1"/>
  <c r="Y4" i="2" a="1"/>
  <c r="Y4" i="2" s="1"/>
  <c r="Y60" i="2" a="1"/>
  <c r="Y60" i="2" s="1"/>
  <c r="Y18" i="2" a="1"/>
  <c r="Y18" i="2" s="1"/>
  <c r="Y3" i="2" a="1"/>
  <c r="Y3" i="2" s="1"/>
  <c r="Y40" i="2" a="1"/>
  <c r="Y40" i="2" s="1"/>
  <c r="Y43" i="2" a="1"/>
  <c r="Y43" i="2" s="1"/>
  <c r="Y157" i="2" a="1"/>
  <c r="Y157" i="2" s="1"/>
  <c r="Y85" i="2" a="1"/>
  <c r="Y85" i="2" s="1"/>
  <c r="Y131" i="2" a="1"/>
  <c r="Y131" i="2" s="1"/>
  <c r="Y16" i="2" a="1"/>
  <c r="Y16" i="2" s="1"/>
  <c r="Y158" i="2" a="1"/>
  <c r="Y158" i="2" s="1"/>
  <c r="Y68" i="2" a="1"/>
  <c r="Y68" i="2" s="1"/>
  <c r="Y75" i="2" a="1"/>
  <c r="Y75" i="2" s="1"/>
  <c r="Y351" i="2" a="1"/>
  <c r="Y351" i="2" s="1"/>
  <c r="Y86" i="2" a="1"/>
  <c r="Y86" i="2" s="1"/>
  <c r="Y28" i="2" a="1"/>
  <c r="Y28" i="2" s="1"/>
  <c r="Y79" i="2" a="1"/>
  <c r="Y79" i="2" s="1"/>
  <c r="Y198" i="2" a="1"/>
  <c r="Y198" i="2" s="1"/>
  <c r="Y352" i="2" a="1"/>
  <c r="Y352" i="2" s="1"/>
  <c r="Y112" i="2" a="1"/>
  <c r="Y112" i="2" s="1"/>
  <c r="Y159" i="2" a="1"/>
  <c r="Y159" i="2" s="1"/>
  <c r="Y50" i="2" a="1"/>
  <c r="Y50" i="2" s="1"/>
  <c r="Y8" i="2" a="1"/>
  <c r="Y8" i="2" s="1"/>
  <c r="Y20" i="2" a="1"/>
  <c r="Y20" i="2" s="1"/>
  <c r="Y41" i="2" a="1"/>
  <c r="Y41" i="2" s="1"/>
  <c r="Y61" i="2" a="1"/>
  <c r="Y61" i="2" s="1"/>
  <c r="Y35" i="2" a="1"/>
  <c r="Y35" i="2" s="1"/>
  <c r="Y15" i="2" a="1"/>
  <c r="Y15" i="2" s="1"/>
  <c r="Y87" i="2" a="1"/>
  <c r="Y87" i="2" s="1"/>
  <c r="Y96" i="2" a="1"/>
  <c r="Y96" i="2" s="1"/>
  <c r="Y199" i="2" a="1"/>
  <c r="Y199" i="2" s="1"/>
  <c r="Y11" i="2" a="1"/>
  <c r="Y11" i="2" s="1"/>
  <c r="Y249" i="2" a="1"/>
  <c r="Y249" i="2" s="1"/>
  <c r="Y88" i="2" a="1"/>
  <c r="Y88" i="2" s="1"/>
  <c r="Y132" i="2" a="1"/>
  <c r="Y132" i="2" s="1"/>
  <c r="Y21" i="2" a="1"/>
  <c r="Y21" i="2" s="1"/>
  <c r="Y353" i="2" a="1"/>
  <c r="Y353" i="2" s="1"/>
  <c r="Y160" i="2" a="1"/>
  <c r="Y160" i="2" s="1"/>
  <c r="Y6" i="2" a="1"/>
  <c r="Y6" i="2" s="1"/>
  <c r="Y354" i="2" a="1"/>
  <c r="Y354" i="2" s="1"/>
  <c r="Y23" i="2" a="1"/>
  <c r="Y23" i="2" s="1"/>
  <c r="Y355" i="2" a="1"/>
  <c r="Y355" i="2" s="1"/>
  <c r="Y37" i="2" a="1"/>
  <c r="Y37" i="2" s="1"/>
  <c r="Y25" i="2" a="1"/>
  <c r="Y25" i="2" s="1"/>
  <c r="Y30" i="2" a="1"/>
  <c r="Y30" i="2" s="1"/>
  <c r="Y250" i="2" a="1"/>
  <c r="Y250" i="2" s="1"/>
  <c r="Y161" i="2" a="1"/>
  <c r="Y161" i="2" s="1"/>
  <c r="Y356" i="2" a="1"/>
  <c r="Y356" i="2" s="1"/>
  <c r="Y12" i="2" a="1"/>
  <c r="Y12" i="2" s="1"/>
  <c r="Y133" i="2" a="1"/>
  <c r="Y133" i="2" s="1"/>
  <c r="Y200" i="2" a="1"/>
  <c r="Y200" i="2" s="1"/>
  <c r="Y357" i="2" a="1"/>
  <c r="Y357" i="2" s="1"/>
  <c r="Y201" i="2" a="1"/>
  <c r="Y201" i="2" s="1"/>
  <c r="Y97" i="2" a="1"/>
  <c r="Y97" i="2" s="1"/>
  <c r="Y27" i="2" a="1"/>
  <c r="Y27" i="2" s="1"/>
  <c r="Y202" i="2" a="1"/>
  <c r="Y202" i="2" s="1"/>
  <c r="Y22" i="2" a="1"/>
  <c r="Y22" i="2" s="1"/>
  <c r="Y358" i="2" a="1"/>
  <c r="Y358" i="2" s="1"/>
  <c r="Y203" i="2" a="1"/>
  <c r="Y203" i="2" s="1"/>
  <c r="Y36" i="2" a="1"/>
  <c r="Y36" i="2" s="1"/>
  <c r="Y134" i="2" a="1"/>
  <c r="Y134" i="2" s="1"/>
  <c r="Y204" i="2" a="1"/>
  <c r="Y204" i="2" s="1"/>
  <c r="Y359" i="2" a="1"/>
  <c r="Y359" i="2" s="1"/>
  <c r="Y360" i="2" a="1"/>
  <c r="Y360" i="2" s="1"/>
  <c r="Y98" i="2" a="1"/>
  <c r="Y98" i="2" s="1"/>
  <c r="Y205" i="2" a="1"/>
  <c r="Y205" i="2" s="1"/>
  <c r="Y29" i="2" a="1"/>
  <c r="Y29" i="2" s="1"/>
  <c r="Y251" i="2" a="1"/>
  <c r="Y251" i="2" s="1"/>
  <c r="Y99" i="2" a="1"/>
  <c r="Y99" i="2" s="1"/>
  <c r="Y80" i="2" a="1"/>
  <c r="Y80" i="2" s="1"/>
  <c r="Y361" i="2" a="1"/>
  <c r="Y361" i="2" s="1"/>
  <c r="Y252" i="2" a="1"/>
  <c r="Y252" i="2" s="1"/>
  <c r="Y206" i="2" a="1"/>
  <c r="Y206" i="2" s="1"/>
  <c r="Y55" i="2" a="1"/>
  <c r="Y55" i="2" s="1"/>
  <c r="Y362" i="2" a="1"/>
  <c r="Y362" i="2" s="1"/>
  <c r="Y100" i="2" a="1"/>
  <c r="Y100" i="2" s="1"/>
  <c r="Y113" i="2" a="1"/>
  <c r="Y113" i="2" s="1"/>
  <c r="Y44" i="2" a="1"/>
  <c r="Y44" i="2" s="1"/>
  <c r="Y363" i="2" a="1"/>
  <c r="Y363" i="2" s="1"/>
  <c r="Y364" i="2" a="1"/>
  <c r="Y364" i="2" s="1"/>
  <c r="Y101" i="2" a="1"/>
  <c r="Y101" i="2" s="1"/>
  <c r="Y253" i="2" a="1"/>
  <c r="Y253" i="2" s="1"/>
  <c r="Y254" i="2" a="1"/>
  <c r="Y254" i="2" s="1"/>
  <c r="Y365" i="2" a="1"/>
  <c r="Y365" i="2" s="1"/>
  <c r="Y45" i="2" a="1"/>
  <c r="Y45" i="2" s="1"/>
  <c r="Y7" i="2" a="1"/>
  <c r="Y7" i="2" s="1"/>
  <c r="Y366" i="2" a="1"/>
  <c r="Y366" i="2" s="1"/>
  <c r="Y62" i="2" a="1"/>
  <c r="Y62" i="2" s="1"/>
  <c r="Y46" i="2" a="1"/>
  <c r="Y46" i="2" s="1"/>
  <c r="Y255" i="2" a="1"/>
  <c r="Y255" i="2" s="1"/>
  <c r="Y367" i="2" a="1"/>
  <c r="Y367" i="2" s="1"/>
  <c r="Y114" i="2" a="1"/>
  <c r="Y114" i="2" s="1"/>
  <c r="Y14" i="2" a="1"/>
  <c r="Y14" i="2" s="1"/>
  <c r="Y256" i="2" a="1"/>
  <c r="Y256" i="2" s="1"/>
  <c r="Y368" i="2" a="1"/>
  <c r="Y368" i="2" s="1"/>
  <c r="Y207" i="2" a="1"/>
  <c r="Y207" i="2" s="1"/>
  <c r="Y369" i="2" a="1"/>
  <c r="Y369" i="2" s="1"/>
  <c r="Y81" i="2" a="1"/>
  <c r="Y81" i="2" s="1"/>
  <c r="Y56" i="2" a="1"/>
  <c r="Y56" i="2" s="1"/>
  <c r="Y5" i="2" a="1"/>
  <c r="Y5" i="2" s="1"/>
  <c r="Y135" i="2" a="1"/>
  <c r="Y135" i="2" s="1"/>
  <c r="Y257" i="2" a="1"/>
  <c r="Y257" i="2" s="1"/>
  <c r="Y63" i="2" a="1"/>
  <c r="Y63" i="2" s="1"/>
  <c r="Y89" i="2" a="1"/>
  <c r="Y89" i="2" s="1"/>
  <c r="Y2" i="2" a="1"/>
  <c r="Y2" i="2" s="1"/>
  <c r="Y370" i="2" a="1"/>
  <c r="Y370" i="2" s="1"/>
  <c r="Y13" i="2" a="1"/>
  <c r="Y13" i="2" s="1"/>
  <c r="Y258" i="2" a="1"/>
  <c r="Y258" i="2" s="1"/>
  <c r="Y102" i="2" a="1"/>
  <c r="Y102" i="2" s="1"/>
  <c r="Y208" i="2" a="1"/>
  <c r="Y208" i="2" s="1"/>
  <c r="Y259" i="2" a="1"/>
  <c r="Y259" i="2" s="1"/>
  <c r="Y136" i="2" a="1"/>
  <c r="Y136" i="2" s="1"/>
  <c r="Y371" i="2" a="1"/>
  <c r="Y371" i="2" s="1"/>
  <c r="Y115" i="2" a="1"/>
  <c r="Y115" i="2" s="1"/>
  <c r="Y372" i="2" a="1"/>
  <c r="Y372" i="2" s="1"/>
  <c r="Y373" i="2" a="1"/>
  <c r="Y373" i="2" s="1"/>
  <c r="Y260" i="2" a="1"/>
  <c r="Y260" i="2" s="1"/>
  <c r="Y374" i="2" a="1"/>
  <c r="Y374" i="2" s="1"/>
  <c r="Y375" i="2" a="1"/>
  <c r="Y375" i="2" s="1"/>
  <c r="Y261" i="2" a="1"/>
  <c r="Y261" i="2" s="1"/>
  <c r="Y103" i="2" a="1"/>
  <c r="Y103" i="2" s="1"/>
  <c r="Y19" i="2" a="1"/>
  <c r="Y19" i="2" s="1"/>
  <c r="Y376" i="2" a="1"/>
  <c r="Y376" i="2" s="1"/>
  <c r="Y104" i="2" a="1"/>
  <c r="Y104" i="2" s="1"/>
  <c r="Y162" i="2" a="1"/>
  <c r="Y162" i="2" s="1"/>
  <c r="Y377" i="2" a="1"/>
  <c r="Y377" i="2" s="1"/>
  <c r="Y378" i="2" a="1"/>
  <c r="Y378" i="2" s="1"/>
  <c r="Y379" i="2" a="1"/>
  <c r="Y379" i="2" s="1"/>
  <c r="Y42" i="2" a="1"/>
  <c r="Y42" i="2" s="1"/>
  <c r="Y209" i="2" a="1"/>
  <c r="Y209" i="2" s="1"/>
  <c r="Y210" i="2" a="1"/>
  <c r="Y210" i="2" s="1"/>
  <c r="Y380" i="2" a="1"/>
  <c r="Y380" i="2"/>
  <c r="Y163" i="2" a="1"/>
  <c r="Y163" i="2" s="1"/>
  <c r="Y381" i="2" a="1"/>
  <c r="Y381" i="2" s="1"/>
  <c r="Y211" i="2" a="1"/>
  <c r="Y211" i="2" s="1"/>
  <c r="Y164" i="2" a="1"/>
  <c r="Y164" i="2" s="1"/>
  <c r="Y165" i="2" a="1"/>
  <c r="Y165" i="2" s="1"/>
  <c r="Y382" i="2" a="1"/>
  <c r="Y382" i="2" s="1"/>
  <c r="Y137" i="2" a="1"/>
  <c r="Y137" i="2" s="1"/>
  <c r="Y212" i="2" a="1"/>
  <c r="Y212" i="2" s="1"/>
  <c r="Y383" i="2" a="1"/>
  <c r="Y383" i="2" s="1"/>
  <c r="Y116" i="2" a="1"/>
  <c r="Y116" i="2" s="1"/>
  <c r="Y213" i="2" a="1"/>
  <c r="Y213" i="2" s="1"/>
  <c r="Y384" i="2" a="1"/>
  <c r="Y384" i="2" s="1"/>
  <c r="Y385" i="2" a="1"/>
  <c r="Y385" i="2" s="1"/>
  <c r="Y386" i="2" a="1"/>
  <c r="Y386" i="2" s="1"/>
  <c r="Y166" i="2" a="1"/>
  <c r="Y166" i="2" s="1"/>
  <c r="Y387" i="2" a="1"/>
  <c r="Y387" i="2" s="1"/>
  <c r="Y105" i="2" a="1"/>
  <c r="Y105" i="2" s="1"/>
  <c r="Y262" i="2" a="1"/>
  <c r="Y262" i="2" s="1"/>
  <c r="Y388" i="2" a="1"/>
  <c r="Y388" i="2" s="1"/>
  <c r="Y64" i="2" a="1"/>
  <c r="Y64" i="2" s="1"/>
  <c r="Y214" i="2" a="1"/>
  <c r="Y214" i="2" s="1"/>
  <c r="Y106" i="2" a="1"/>
  <c r="Y106" i="2" s="1"/>
  <c r="Y65" i="2" a="1"/>
  <c r="Y65" i="2" s="1"/>
  <c r="Y167" i="2" a="1"/>
  <c r="Y167" i="2" s="1"/>
  <c r="Y117" i="2" a="1"/>
  <c r="Y117" i="2" s="1"/>
  <c r="Y389" i="2" a="1"/>
  <c r="Y389" i="2" s="1"/>
  <c r="Y263" i="2" a="1"/>
  <c r="Y263" i="2" s="1"/>
  <c r="Y390" i="2" a="1"/>
  <c r="Y390" i="2" s="1"/>
  <c r="Y168" i="2" a="1"/>
  <c r="Y168" i="2" s="1"/>
  <c r="Y169" i="2" a="1"/>
  <c r="Y169" i="2" s="1"/>
  <c r="Y391" i="2" a="1"/>
  <c r="Y391" i="2" s="1"/>
  <c r="Y264" i="2" a="1"/>
  <c r="Y264" i="2" s="1"/>
  <c r="Y392" i="2" a="1"/>
  <c r="Y392" i="2" s="1"/>
  <c r="Y393" i="2" a="1"/>
  <c r="Y393" i="2" s="1"/>
  <c r="Y265" i="2" a="1"/>
  <c r="Y265" i="2" s="1"/>
  <c r="Y394" i="2" a="1"/>
  <c r="Y394" i="2" s="1"/>
  <c r="Y395" i="2" a="1"/>
  <c r="Y395" i="2" s="1"/>
  <c r="Y396" i="2" a="1"/>
  <c r="Y396" i="2" s="1"/>
  <c r="Y266" i="2" a="1"/>
  <c r="Y266" i="2" s="1"/>
  <c r="Y138" i="2" a="1"/>
  <c r="Y138" i="2" s="1"/>
  <c r="Y267" i="2" a="1"/>
  <c r="Y267" i="2" s="1"/>
  <c r="Y170" i="2" a="1"/>
  <c r="Y170" i="2" s="1"/>
  <c r="Y268" i="2" a="1"/>
  <c r="Y268" i="2" s="1"/>
  <c r="Y397" i="2" a="1"/>
  <c r="Y397" i="2" s="1"/>
  <c r="Y76" i="2" a="1"/>
  <c r="Y76" i="2" s="1"/>
  <c r="Y118" i="2" a="1"/>
  <c r="Y118" i="2" s="1"/>
  <c r="Y398" i="2" a="1"/>
  <c r="Y398" i="2" s="1"/>
  <c r="Y66" i="2" a="1"/>
  <c r="Y66" i="2" s="1"/>
  <c r="Y399" i="2" a="1"/>
  <c r="Y399" i="2" s="1"/>
  <c r="Y400" i="2" a="1"/>
  <c r="Y400" i="2" s="1"/>
  <c r="Y401" i="2" a="1"/>
  <c r="Y401" i="2" s="1"/>
  <c r="Y139" i="2" a="1"/>
  <c r="Y139" i="2" s="1"/>
  <c r="Y402" i="2" a="1"/>
  <c r="Y402" i="2" s="1"/>
  <c r="Y69" i="2" a="1"/>
  <c r="Y69" i="2" s="1"/>
  <c r="Y215" i="2" a="1"/>
  <c r="Y215" i="2" s="1"/>
  <c r="Y403" i="2" a="1"/>
  <c r="Y403" i="2" s="1"/>
  <c r="Y404" i="2" a="1"/>
  <c r="Y404" i="2" s="1"/>
  <c r="Y405" i="2" a="1"/>
  <c r="Y405" i="2" s="1"/>
  <c r="Y406" i="2" a="1"/>
  <c r="Y406" i="2" s="1"/>
  <c r="Y269" i="2" a="1"/>
  <c r="Y269" i="2" s="1"/>
  <c r="Y51" i="2" a="1"/>
  <c r="Y51" i="2" s="1"/>
  <c r="Y407" i="2" a="1"/>
  <c r="Y407" i="2" s="1"/>
  <c r="Y408" i="2" a="1"/>
  <c r="Y408" i="2" s="1"/>
  <c r="Y171" i="2" a="1"/>
  <c r="Y171" i="2"/>
  <c r="Y409" i="2" a="1"/>
  <c r="Y409" i="2" s="1"/>
  <c r="Y270" i="2" a="1"/>
  <c r="Y270" i="2" s="1"/>
  <c r="Y271" i="2" a="1"/>
  <c r="Y271" i="2" s="1"/>
  <c r="Y140" i="2" a="1"/>
  <c r="Y140" i="2" s="1"/>
  <c r="Y141" i="2" a="1"/>
  <c r="Y141" i="2" s="1"/>
  <c r="Y410" i="2" a="1"/>
  <c r="Y410" i="2" s="1"/>
  <c r="Y107" i="2" a="1"/>
  <c r="Y107" i="2" s="1"/>
  <c r="Y90" i="2" a="1"/>
  <c r="Y90" i="2" s="1"/>
  <c r="Y272" i="2" a="1"/>
  <c r="Y272" i="2" s="1"/>
  <c r="Y172" i="2" a="1"/>
  <c r="Y172" i="2" s="1"/>
  <c r="Y273" i="2" a="1"/>
  <c r="Y273" i="2" s="1"/>
  <c r="Y411" i="2" a="1"/>
  <c r="Y411" i="2" s="1"/>
  <c r="Y91" i="2" a="1"/>
  <c r="Y91" i="2" s="1"/>
  <c r="Y119" i="2" a="1"/>
  <c r="Y119" i="2" s="1"/>
  <c r="Y274" i="2" a="1"/>
  <c r="Y274" i="2" s="1"/>
  <c r="Y82" i="2" a="1"/>
  <c r="Y82" i="2" s="1"/>
  <c r="Y33" i="2" a="1"/>
  <c r="Y33" i="2" s="1"/>
  <c r="Y275" i="2" a="1"/>
  <c r="Y275" i="2" s="1"/>
  <c r="Y31" i="2" a="1"/>
  <c r="Y31" i="2" s="1"/>
  <c r="Y120" i="2" a="1"/>
  <c r="Y120" i="2" s="1"/>
  <c r="Y9" i="2" a="1"/>
  <c r="Y9" i="2" s="1"/>
  <c r="Y70" i="2" a="1"/>
  <c r="Y70" i="2" s="1"/>
  <c r="Y412" i="2" a="1"/>
  <c r="Y412" i="2" s="1"/>
  <c r="Y173" i="2" a="1"/>
  <c r="Y173" i="2" s="1"/>
  <c r="Y216" i="2" a="1"/>
  <c r="Y216" i="2" s="1"/>
  <c r="Y413" i="2" a="1"/>
  <c r="Y413" i="2" s="1"/>
  <c r="Y92" i="2" a="1"/>
  <c r="Y92" i="2" s="1"/>
  <c r="Y142" i="2" a="1"/>
  <c r="Y142" i="2" s="1"/>
  <c r="Y174" i="2" a="1"/>
  <c r="Y174" i="2" s="1"/>
  <c r="Y121" i="2" a="1"/>
  <c r="Y121" i="2" s="1"/>
  <c r="Y122" i="2" a="1"/>
  <c r="Y122" i="2" s="1"/>
  <c r="Y276" i="2" a="1"/>
  <c r="Y276" i="2" s="1"/>
  <c r="Y34" i="2" a="1"/>
  <c r="Y34" i="2" s="1"/>
  <c r="Y38" i="2" a="1"/>
  <c r="Y38" i="2" s="1"/>
  <c r="Y83" i="2" a="1"/>
  <c r="Y83" i="2" s="1"/>
  <c r="Y414" i="2" a="1"/>
  <c r="Y414" i="2" s="1"/>
  <c r="Y47" i="2" a="1"/>
  <c r="Y47" i="2" s="1"/>
  <c r="Y415" i="2" a="1"/>
  <c r="Y415" i="2" s="1"/>
  <c r="Y416" i="2" a="1"/>
  <c r="Y416" i="2" s="1"/>
  <c r="Y277" i="2" a="1"/>
  <c r="Y277" i="2" s="1"/>
  <c r="Y278" i="2" a="1"/>
  <c r="Y278" i="2" s="1"/>
  <c r="Y143" i="2" a="1"/>
  <c r="Y143" i="2" s="1"/>
  <c r="Y417" i="2" a="1"/>
  <c r="Y417" i="2" s="1"/>
  <c r="Y279" i="2" a="1"/>
  <c r="Y279" i="2" s="1"/>
  <c r="Y144" i="2" a="1"/>
  <c r="Y144" i="2" s="1"/>
  <c r="Y418" i="2" a="1"/>
  <c r="Y418" i="2" s="1"/>
  <c r="Y175" i="2" a="1"/>
  <c r="Y175" i="2" s="1"/>
  <c r="Y419" i="2" a="1"/>
  <c r="Y419" i="2" s="1"/>
  <c r="Y280" i="2" a="1"/>
  <c r="Y280" i="2" s="1"/>
  <c r="Y420" i="2" a="1"/>
  <c r="Y420" i="2" s="1"/>
  <c r="Y421" i="2" a="1"/>
  <c r="Y421" i="2" s="1"/>
  <c r="Y422" i="2" a="1"/>
  <c r="Y422" i="2" s="1"/>
  <c r="Y423" i="2" a="1"/>
  <c r="Y423" i="2" s="1"/>
  <c r="Y424" i="2" a="1"/>
  <c r="Y424" i="2" s="1"/>
  <c r="Y425" i="2" a="1"/>
  <c r="Y425" i="2" s="1"/>
  <c r="Y48" i="2" a="1"/>
  <c r="Y48" i="2" s="1"/>
  <c r="Y52" i="2" a="1"/>
  <c r="Y52" i="2" s="1"/>
  <c r="Y176" i="2" a="1"/>
  <c r="Y176" i="2" s="1"/>
  <c r="Y426" i="2" a="1"/>
  <c r="Y426" i="2" s="1"/>
  <c r="Y53" i="2" a="1"/>
  <c r="Y53" i="2" s="1"/>
  <c r="Y281" i="2" a="1"/>
  <c r="Y281" i="2" s="1"/>
  <c r="Y49" i="2" a="1"/>
  <c r="Y49" i="2" s="1"/>
  <c r="Y427" i="2" a="1"/>
  <c r="Y427" i="2" s="1"/>
  <c r="Y282" i="2" a="1"/>
  <c r="Y282" i="2" s="1"/>
  <c r="Y428" i="2" a="1"/>
  <c r="Y428" i="2" s="1"/>
  <c r="Y217" i="2" a="1"/>
  <c r="Y217" i="2" s="1"/>
  <c r="Y123" i="2" a="1"/>
  <c r="Y123" i="2" s="1"/>
  <c r="Y429" i="2" a="1"/>
  <c r="Y429" i="2" s="1"/>
  <c r="Y430" i="2" a="1"/>
  <c r="Y430" i="2" s="1"/>
  <c r="Y57" i="2" a="1"/>
  <c r="Y57" i="2" s="1"/>
  <c r="Y431" i="2" a="1"/>
  <c r="Y431" i="2" s="1"/>
  <c r="Y432" i="2" a="1"/>
  <c r="Y432" i="2" s="1"/>
  <c r="Y283" i="2" a="1"/>
  <c r="Y283" i="2" s="1"/>
  <c r="Y284" i="2" a="1"/>
  <c r="Y284" i="2" s="1"/>
  <c r="Y124" i="2" a="1"/>
  <c r="Y124" i="2" s="1"/>
  <c r="Y433" i="2" a="1"/>
  <c r="Y433" i="2" s="1"/>
  <c r="Y434" i="2" a="1"/>
  <c r="Y434" i="2" s="1"/>
  <c r="Y435" i="2" a="1"/>
  <c r="Y435" i="2" s="1"/>
  <c r="Y218" i="2" a="1"/>
  <c r="Y218" i="2" s="1"/>
  <c r="Y24" i="2" a="1"/>
  <c r="Y24" i="2" s="1"/>
  <c r="Y436" i="2" a="1"/>
  <c r="Y436" i="2" s="1"/>
  <c r="Y437" i="2" a="1"/>
  <c r="Y437" i="2" s="1"/>
  <c r="Y285" i="2" a="1"/>
  <c r="Y285" i="2" s="1"/>
  <c r="Y438" i="2" a="1"/>
  <c r="Y438" i="2" s="1"/>
  <c r="Y439" i="2" a="1"/>
  <c r="Y439" i="2" s="1"/>
  <c r="Y177" i="2" a="1"/>
  <c r="Y177" i="2" s="1"/>
  <c r="Y286" i="2" a="1"/>
  <c r="Y286" i="2" s="1"/>
  <c r="Y287" i="2" a="1"/>
  <c r="Y287" i="2" s="1"/>
  <c r="Y288" i="2" a="1"/>
  <c r="Y288" i="2" s="1"/>
  <c r="Y71" i="2" a="1"/>
  <c r="Y71" i="2" s="1"/>
  <c r="Y178" i="2" a="1"/>
  <c r="Y178" i="2" s="1"/>
  <c r="Y219" i="2" a="1"/>
  <c r="Y219" i="2" s="1"/>
  <c r="Y440" i="2" a="1"/>
  <c r="Y440" i="2" s="1"/>
  <c r="Y441" i="2" a="1"/>
  <c r="Y441" i="2" s="1"/>
  <c r="Y145" i="2" a="1"/>
  <c r="Y145" i="2" s="1"/>
  <c r="Y67" i="2" a="1"/>
  <c r="Y67" i="2" s="1"/>
  <c r="Y442" i="2" a="1"/>
  <c r="Y442" i="2" s="1"/>
  <c r="Y289" i="2" a="1"/>
  <c r="Y289" i="2" s="1"/>
  <c r="Y58" i="2" a="1"/>
  <c r="Y58" i="2" s="1"/>
  <c r="Y220" i="2" a="1"/>
  <c r="Y220" i="2" s="1"/>
  <c r="Y443" i="2" a="1"/>
  <c r="Y443" i="2" s="1"/>
  <c r="Y444" i="2" a="1"/>
  <c r="Y444" i="2" s="1"/>
  <c r="Y290" i="2" a="1"/>
  <c r="Y290" i="2" s="1"/>
  <c r="Y125" i="2" a="1"/>
  <c r="Y125" i="2" s="1"/>
  <c r="Y221" i="2" a="1"/>
  <c r="Y221" i="2" s="1"/>
  <c r="Y291" i="2" a="1"/>
  <c r="Y291" i="2" s="1"/>
  <c r="Y93" i="2" a="1"/>
  <c r="Y93" i="2" s="1"/>
  <c r="Y222" i="2" a="1"/>
  <c r="Y222" i="2" s="1"/>
  <c r="Y445" i="2" a="1"/>
  <c r="Y445" i="2" s="1"/>
  <c r="Y446" i="2" a="1"/>
  <c r="Y446" i="2" s="1"/>
  <c r="Y77" i="2" a="1"/>
  <c r="Y77" i="2" s="1"/>
  <c r="Y447" i="2" a="1"/>
  <c r="Y447" i="2"/>
  <c r="Y448" i="2" a="1"/>
  <c r="Y448" i="2" s="1"/>
  <c r="Y292" i="2" a="1"/>
  <c r="Y292" i="2" s="1"/>
  <c r="Y449" i="2" a="1"/>
  <c r="Y449" i="2" s="1"/>
  <c r="Y223" i="2" a="1"/>
  <c r="Y223" i="2" s="1"/>
  <c r="Y179" i="2" a="1"/>
  <c r="Y179" i="2" s="1"/>
  <c r="Y26" i="2" a="1"/>
  <c r="Y26" i="2" s="1"/>
  <c r="Y293" i="2" a="1"/>
  <c r="Y293" i="2" s="1"/>
  <c r="Y450" i="2" a="1"/>
  <c r="Y450" i="2" s="1"/>
  <c r="Y451" i="2" a="1"/>
  <c r="Y451" i="2" s="1"/>
  <c r="Y180" i="2" a="1"/>
  <c r="Y180" i="2" s="1"/>
  <c r="Y452" i="2" a="1"/>
  <c r="Y452" i="2" s="1"/>
  <c r="Y146" i="2" a="1"/>
  <c r="Y146" i="2" s="1"/>
  <c r="Y453" i="2" a="1"/>
  <c r="Y453" i="2" s="1"/>
  <c r="Y454" i="2" a="1"/>
  <c r="Y454" i="2" s="1"/>
  <c r="Y108" i="2" a="1"/>
  <c r="Y108" i="2" s="1"/>
  <c r="Y455" i="2" a="1"/>
  <c r="Y455" i="2" s="1"/>
  <c r="Y294" i="2" a="1"/>
  <c r="Y294" i="2" s="1"/>
  <c r="Y181" i="2" a="1"/>
  <c r="Y181" i="2" s="1"/>
  <c r="Y456" i="2" a="1"/>
  <c r="Y456" i="2" s="1"/>
  <c r="Y147" i="2" a="1"/>
  <c r="Y147" i="2" s="1"/>
  <c r="Y182" i="2" a="1"/>
  <c r="Y182" i="2" s="1"/>
  <c r="Y457" i="2" a="1"/>
  <c r="Y457" i="2" s="1"/>
  <c r="Y458" i="2" a="1"/>
  <c r="Y458" i="2" s="1"/>
  <c r="Y459" i="2" a="1"/>
  <c r="Y459" i="2" s="1"/>
  <c r="Y460" i="2" a="1"/>
  <c r="Y460" i="2" s="1"/>
  <c r="Y295" i="2" a="1"/>
  <c r="Y295" i="2" s="1"/>
  <c r="Y461" i="2" a="1"/>
  <c r="Y461" i="2" s="1"/>
  <c r="Y462" i="2" a="1"/>
  <c r="Y462" i="2" s="1"/>
  <c r="Y296" i="2" a="1"/>
  <c r="Y296" i="2" s="1"/>
  <c r="Y463" i="2" a="1"/>
  <c r="Y463" i="2" s="1"/>
  <c r="Y464" i="2" a="1"/>
  <c r="Y464" i="2" s="1"/>
  <c r="Y59" i="2" a="1"/>
  <c r="Y59" i="2" s="1"/>
  <c r="Y465" i="2" a="1"/>
  <c r="Y465" i="2" s="1"/>
  <c r="Y466" i="2" a="1"/>
  <c r="Y466" i="2" s="1"/>
  <c r="Y467" i="2" a="1"/>
  <c r="Y467" i="2" s="1"/>
  <c r="Y297" i="2" a="1"/>
  <c r="Y297" i="2" s="1"/>
  <c r="Y298" i="2" a="1"/>
  <c r="Y298" i="2" s="1"/>
  <c r="Y468" i="2" a="1"/>
  <c r="Y468" i="2" s="1"/>
  <c r="Y469" i="2" a="1"/>
  <c r="Y469" i="2" s="1"/>
  <c r="Y470" i="2" a="1"/>
  <c r="Y470" i="2" s="1"/>
  <c r="Y224" i="2" a="1"/>
  <c r="Y224" i="2" s="1"/>
  <c r="Y471" i="2" a="1"/>
  <c r="Y471" i="2" s="1"/>
  <c r="Y472" i="2" a="1"/>
  <c r="Y472" i="2" s="1"/>
  <c r="Y473" i="2" a="1"/>
  <c r="Y473" i="2" s="1"/>
  <c r="Y474" i="2" a="1"/>
  <c r="Y474" i="2" s="1"/>
  <c r="Y475" i="2" a="1"/>
  <c r="Y475" i="2"/>
  <c r="Y476" i="2" a="1"/>
  <c r="Y476" i="2" s="1"/>
  <c r="Y477" i="2" a="1"/>
  <c r="Y477" i="2" s="1"/>
  <c r="Y478" i="2" a="1"/>
  <c r="Y478" i="2" s="1"/>
  <c r="Y479" i="2" a="1"/>
  <c r="Y479" i="2" s="1"/>
  <c r="Y480" i="2" a="1"/>
  <c r="Y480" i="2" s="1"/>
  <c r="Y481" i="2" a="1"/>
  <c r="Y481" i="2" s="1"/>
  <c r="Y482" i="2" a="1"/>
  <c r="Y482" i="2" s="1"/>
  <c r="Y483" i="2" a="1"/>
  <c r="Y483" i="2" s="1"/>
  <c r="Y299" i="2" a="1"/>
  <c r="Y299" i="2" s="1"/>
  <c r="Y484" i="2" a="1"/>
  <c r="Y484" i="2" s="1"/>
  <c r="Y225" i="2" a="1"/>
  <c r="Y225" i="2" s="1"/>
  <c r="Y300" i="2" a="1"/>
  <c r="Y300" i="2" s="1"/>
  <c r="Y485" i="2" a="1"/>
  <c r="Y485" i="2" s="1"/>
  <c r="Y183" i="2" a="1"/>
  <c r="Y183" i="2" s="1"/>
  <c r="Y184" i="2" a="1"/>
  <c r="Y184" i="2" s="1"/>
  <c r="Y486" i="2" a="1"/>
  <c r="Y486" i="2" s="1"/>
  <c r="Y487" i="2" a="1"/>
  <c r="Y487" i="2"/>
  <c r="Y185" i="2" a="1"/>
  <c r="Y185" i="2" s="1"/>
  <c r="Y126" i="2" a="1"/>
  <c r="Y126" i="2" s="1"/>
  <c r="Y226" i="2" a="1"/>
  <c r="Y226" i="2" s="1"/>
  <c r="Y127" i="2" a="1"/>
  <c r="Y127" i="2" s="1"/>
  <c r="Y94" i="2" a="1"/>
  <c r="Y94" i="2" s="1"/>
  <c r="Y488" i="2" a="1"/>
  <c r="Y488" i="2" s="1"/>
  <c r="Y489" i="2" a="1"/>
  <c r="Y489" i="2" s="1"/>
  <c r="Y490" i="2" a="1"/>
  <c r="Y490" i="2" s="1"/>
  <c r="Y491" i="2" a="1"/>
  <c r="Y491" i="2" s="1"/>
  <c r="Y492" i="2" a="1"/>
  <c r="Y492" i="2" s="1"/>
  <c r="Y493" i="2" a="1"/>
  <c r="Y493" i="2" s="1"/>
  <c r="Y494" i="2" a="1"/>
  <c r="Y494" i="2" s="1"/>
  <c r="Y495" i="2" a="1"/>
  <c r="Y495" i="2" s="1"/>
  <c r="Y496" i="2" a="1"/>
  <c r="Y496" i="2"/>
  <c r="Y227" i="2" a="1"/>
  <c r="Y227" i="2" s="1"/>
  <c r="Y497" i="2" a="1"/>
  <c r="Y497" i="2" s="1"/>
  <c r="Y301" i="2" a="1"/>
  <c r="Y301" i="2" s="1"/>
  <c r="Y228" i="2" a="1"/>
  <c r="Y228" i="2" s="1"/>
  <c r="Y498" i="2" a="1"/>
  <c r="Y498" i="2" s="1"/>
  <c r="Y499" i="2" a="1"/>
  <c r="Y499" i="2" s="1"/>
  <c r="Y500" i="2" a="1"/>
  <c r="Y500" i="2" s="1"/>
  <c r="Y302" i="2" a="1"/>
  <c r="Y302" i="2" s="1"/>
  <c r="Y303" i="2" a="1"/>
  <c r="Y303" i="2" s="1"/>
  <c r="Y501" i="2" a="1"/>
  <c r="Y501" i="2" s="1"/>
  <c r="Y304" i="2" a="1"/>
  <c r="Y304" i="2" s="1"/>
  <c r="Y186" i="2" a="1"/>
  <c r="Y186" i="2" s="1"/>
  <c r="Y148" i="2" a="1"/>
  <c r="Y148" i="2" s="1"/>
  <c r="Y502" i="2" a="1"/>
  <c r="Y502" i="2" s="1"/>
  <c r="Y503" i="2" a="1"/>
  <c r="Y503" i="2" s="1"/>
  <c r="Y305" i="2" a="1"/>
  <c r="Y305" i="2" s="1"/>
  <c r="Y504" i="2" a="1"/>
  <c r="Y504" i="2" s="1"/>
  <c r="Y306" i="2" a="1"/>
  <c r="Y306" i="2" s="1"/>
  <c r="Y505" i="2" a="1"/>
  <c r="Y505" i="2" s="1"/>
  <c r="Y506" i="2" a="1"/>
  <c r="Y506" i="2" s="1"/>
  <c r="Y507" i="2" a="1"/>
  <c r="Y507" i="2" s="1"/>
  <c r="Y508" i="2" a="1"/>
  <c r="Y508" i="2" s="1"/>
  <c r="Y509" i="2" a="1"/>
  <c r="Y509" i="2" s="1"/>
  <c r="Y510" i="2" a="1"/>
  <c r="Y510" i="2" s="1"/>
  <c r="Y511" i="2" a="1"/>
  <c r="Y511" i="2" s="1"/>
  <c r="Y229" i="2" a="1"/>
  <c r="Y229" i="2" s="1"/>
  <c r="Y512" i="2" a="1"/>
  <c r="Y512" i="2" s="1"/>
  <c r="Y513" i="2" a="1"/>
  <c r="Y513" i="2" s="1"/>
  <c r="Y149" i="2" a="1"/>
  <c r="Y149" i="2" s="1"/>
  <c r="Y514" i="2" a="1"/>
  <c r="Y514" i="2" s="1"/>
  <c r="Y515" i="2" a="1"/>
  <c r="Y515" i="2" s="1"/>
  <c r="Y516" i="2" a="1"/>
  <c r="Y516" i="2" s="1"/>
  <c r="Y517" i="2" a="1"/>
  <c r="Y517" i="2" s="1"/>
  <c r="Y307" i="2" a="1"/>
  <c r="Y307" i="2" s="1"/>
  <c r="Y230" i="2" a="1"/>
  <c r="Y230" i="2" s="1"/>
  <c r="Y187" i="2" a="1"/>
  <c r="Y187" i="2" s="1"/>
  <c r="Y518" i="2" a="1"/>
  <c r="Y518" i="2" s="1"/>
  <c r="Y519" i="2" a="1"/>
  <c r="Y519" i="2" s="1"/>
  <c r="Y520" i="2" a="1"/>
  <c r="Y520" i="2" s="1"/>
  <c r="Y109" i="2" a="1"/>
  <c r="Y109" i="2" s="1"/>
  <c r="Y521" i="2" a="1"/>
  <c r="Y521" i="2" s="1"/>
  <c r="Y84" i="2" a="1"/>
  <c r="Y84" i="2" s="1"/>
  <c r="Y231" i="2" a="1"/>
  <c r="Y231" i="2" s="1"/>
  <c r="Y232" i="2" a="1"/>
  <c r="Y232" i="2" s="1"/>
  <c r="Y522" i="2" a="1"/>
  <c r="Y522" i="2" s="1"/>
  <c r="Y308" i="2" a="1"/>
  <c r="Y308" i="2" s="1"/>
  <c r="Y110" i="2" a="1"/>
  <c r="Y110" i="2" s="1"/>
  <c r="Y523" i="2" a="1"/>
  <c r="Y523" i="2" s="1"/>
  <c r="Y524" i="2" a="1"/>
  <c r="Y524" i="2" s="1"/>
  <c r="Y525" i="2" a="1"/>
  <c r="Y525" i="2" s="1"/>
  <c r="Y526" i="2" a="1"/>
  <c r="Y526" i="2" s="1"/>
  <c r="Y527" i="2" a="1"/>
  <c r="Y527" i="2" s="1"/>
  <c r="Y309" i="2" a="1"/>
  <c r="Y309" i="2" s="1"/>
  <c r="Y528" i="2" a="1"/>
  <c r="Y528" i="2" s="1"/>
  <c r="Y529" i="2" a="1"/>
  <c r="Y529" i="2" s="1"/>
  <c r="Y530" i="2" a="1"/>
  <c r="Y530" i="2" s="1"/>
  <c r="Y531" i="2" a="1"/>
  <c r="Y531" i="2" s="1"/>
  <c r="Y532" i="2" a="1"/>
  <c r="Y532" i="2" s="1"/>
  <c r="Y533" i="2" a="1"/>
  <c r="Y533" i="2" s="1"/>
  <c r="Y534" i="2" a="1"/>
  <c r="Y534" i="2" s="1"/>
  <c r="Y188" i="2" a="1"/>
  <c r="Y188" i="2" s="1"/>
  <c r="Y535" i="2" a="1"/>
  <c r="Y535" i="2" s="1"/>
  <c r="Y233" i="2" a="1"/>
  <c r="Y233" i="2" s="1"/>
  <c r="Y72" i="2" a="1"/>
  <c r="Y72" i="2" s="1"/>
  <c r="Y310" i="2" a="1"/>
  <c r="Y310" i="2" s="1"/>
  <c r="Y189" i="2" a="1"/>
  <c r="Y189" i="2" s="1"/>
  <c r="Y190" i="2" a="1"/>
  <c r="Y190" i="2" s="1"/>
  <c r="Y536" i="2" a="1"/>
  <c r="Y536" i="2" s="1"/>
  <c r="Y54" i="2" a="1"/>
  <c r="Y54" i="2" s="1"/>
  <c r="Y39" i="2" a="1"/>
  <c r="Y39" i="2" s="1"/>
  <c r="Y150" i="2" a="1"/>
  <c r="Y150" i="2" s="1"/>
  <c r="Y537" i="2" a="1"/>
  <c r="Y537" i="2" s="1"/>
  <c r="Y311" i="2" a="1"/>
  <c r="Y311" i="2" s="1"/>
  <c r="Y538" i="2" a="1"/>
  <c r="Y538" i="2" s="1"/>
  <c r="Y128" i="2" a="1"/>
  <c r="Y128" i="2" s="1"/>
  <c r="Y539" i="2" a="1"/>
  <c r="Y539" i="2" s="1"/>
  <c r="Y540" i="2" a="1"/>
  <c r="Y540" i="2" s="1"/>
  <c r="Y541" i="2" a="1"/>
  <c r="Y541" i="2" s="1"/>
  <c r="Y542" i="2" a="1"/>
  <c r="Y542" i="2" s="1"/>
  <c r="Y234" i="2" a="1"/>
  <c r="Y234" i="2" s="1"/>
  <c r="Y543" i="2" a="1"/>
  <c r="Y543" i="2" s="1"/>
  <c r="Y544" i="2" a="1"/>
  <c r="Y544" i="2" s="1"/>
  <c r="Y545" i="2" a="1"/>
  <c r="Y545" i="2" s="1"/>
  <c r="Y191" i="2" a="1"/>
  <c r="Y191" i="2" s="1"/>
  <c r="Y546" i="2" a="1"/>
  <c r="Y546" i="2"/>
  <c r="Y547" i="2" a="1"/>
  <c r="Y547" i="2" s="1"/>
  <c r="Y151" i="2" a="1"/>
  <c r="Y151" i="2" s="1"/>
  <c r="Y312" i="2" a="1"/>
  <c r="Y312" i="2" s="1"/>
  <c r="Y78" i="2" a="1"/>
  <c r="Y78" i="2" s="1"/>
  <c r="Y129" i="2" a="1"/>
  <c r="Y129" i="2" s="1"/>
  <c r="Y548" i="2" a="1"/>
  <c r="Y548" i="2" s="1"/>
  <c r="Y549" i="2" a="1"/>
  <c r="Y549" i="2" s="1"/>
  <c r="Y235" i="2" a="1"/>
  <c r="Y235" i="2" s="1"/>
  <c r="Y236" i="2" a="1"/>
  <c r="Y236" i="2" s="1"/>
  <c r="Y237" i="2" a="1"/>
  <c r="Y237" i="2" s="1"/>
  <c r="Y152" i="2" a="1"/>
  <c r="Y152" i="2"/>
  <c r="Y550" i="2" a="1"/>
  <c r="Y550" i="2"/>
  <c r="Y551" i="2" a="1"/>
  <c r="Y551" i="2" s="1"/>
  <c r="Y313" i="2" a="1"/>
  <c r="Y313" i="2" s="1"/>
  <c r="Y552" i="2" a="1"/>
  <c r="Y552" i="2" s="1"/>
  <c r="Y238" i="2" a="1"/>
  <c r="Y238" i="2" s="1"/>
  <c r="Y553" i="2" a="1"/>
  <c r="Y553" i="2" s="1"/>
  <c r="Y554" i="2" a="1"/>
  <c r="Y554" i="2" s="1"/>
  <c r="Y73" i="2" a="1"/>
  <c r="Y73" i="2" s="1"/>
  <c r="Y555" i="2" a="1"/>
  <c r="Y555" i="2" s="1"/>
  <c r="Y192" i="2" a="1"/>
  <c r="Y192" i="2" s="1"/>
  <c r="Y556" i="2" a="1"/>
  <c r="Y556" i="2" s="1"/>
  <c r="Y557" i="2" a="1"/>
  <c r="Y557" i="2" s="1"/>
  <c r="Y314" i="2" a="1"/>
  <c r="Y314" i="2" s="1"/>
  <c r="Y558" i="2" a="1"/>
  <c r="Y558" i="2" s="1"/>
  <c r="Y559" i="2" a="1"/>
  <c r="Y559" i="2" s="1"/>
  <c r="Y315" i="2" a="1"/>
  <c r="Y315" i="2" s="1"/>
  <c r="Y193" i="2" a="1"/>
  <c r="Y193" i="2" s="1"/>
  <c r="Y153" i="2" a="1"/>
  <c r="Y153" i="2" s="1"/>
  <c r="Y560" i="2" a="1"/>
  <c r="Y560" i="2" s="1"/>
  <c r="Y561" i="2" a="1"/>
  <c r="Y561" i="2" s="1"/>
  <c r="Y562" i="2" a="1"/>
  <c r="Y562" i="2" s="1"/>
  <c r="Y563" i="2" a="1"/>
  <c r="Y563" i="2" s="1"/>
  <c r="Y564" i="2" a="1"/>
  <c r="Y564" i="2" s="1"/>
  <c r="Y565" i="2" a="1"/>
  <c r="Y565" i="2" s="1"/>
  <c r="Y239" i="2" a="1"/>
  <c r="Y239" i="2" s="1"/>
  <c r="Y566" i="2" a="1"/>
  <c r="Y566" i="2" s="1"/>
  <c r="Y567" i="2" a="1"/>
  <c r="Y567" i="2" s="1"/>
  <c r="Y316" i="2" a="1"/>
  <c r="Y316" i="2" s="1"/>
  <c r="Y74" i="2" a="1"/>
  <c r="Y74" i="2" s="1"/>
  <c r="Y317" i="2" a="1"/>
  <c r="Y317" i="2" s="1"/>
  <c r="Y568" i="2" a="1"/>
  <c r="Y568" i="2" s="1"/>
  <c r="Y240" i="2" a="1"/>
  <c r="Y240" i="2" s="1"/>
  <c r="Y569" i="2" a="1"/>
  <c r="Y569" i="2" s="1"/>
  <c r="Y318" i="2" a="1"/>
  <c r="Y318" i="2" s="1"/>
  <c r="Y570" i="2" a="1"/>
  <c r="Y570" i="2" s="1"/>
  <c r="Y571" i="2" a="1"/>
  <c r="Y571" i="2" s="1"/>
  <c r="Y572" i="2" a="1"/>
  <c r="Y572" i="2" s="1"/>
  <c r="Y573" i="2" a="1"/>
  <c r="Y573" i="2" s="1"/>
  <c r="Y574" i="2" a="1"/>
  <c r="Y574" i="2" s="1"/>
  <c r="Y319" i="2" a="1"/>
  <c r="Y319" i="2" s="1"/>
  <c r="Y575" i="2" a="1"/>
  <c r="Y575" i="2" s="1"/>
  <c r="Y194" i="2" a="1"/>
  <c r="Y194" i="2"/>
  <c r="Y320" i="2" a="1"/>
  <c r="Y320" i="2" s="1"/>
  <c r="Y154" i="2" a="1"/>
  <c r="Y154" i="2" s="1"/>
  <c r="Y321" i="2" a="1"/>
  <c r="Y321" i="2" s="1"/>
  <c r="Y576" i="2" a="1"/>
  <c r="Y576" i="2" s="1"/>
  <c r="Y577" i="2" a="1"/>
  <c r="Y577" i="2" s="1"/>
  <c r="Y578" i="2" a="1"/>
  <c r="Y578" i="2" s="1"/>
  <c r="Y195" i="2" a="1"/>
  <c r="Y195" i="2" s="1"/>
  <c r="Y579" i="2" a="1"/>
  <c r="Y579" i="2" s="1"/>
  <c r="Y322" i="2" a="1"/>
  <c r="Y322" i="2" s="1"/>
  <c r="Y323" i="2" a="1"/>
  <c r="Y323" i="2" s="1"/>
  <c r="Y324" i="2" a="1"/>
  <c r="Y324" i="2" s="1"/>
  <c r="Y580" i="2" a="1"/>
  <c r="Y580" i="2" s="1"/>
  <c r="Y155" i="2" a="1"/>
  <c r="Y155" i="2" s="1"/>
  <c r="Y581" i="2" a="1"/>
  <c r="Y581" i="2"/>
  <c r="Y582" i="2" a="1"/>
  <c r="Y582" i="2" s="1"/>
  <c r="Y325" i="2" a="1"/>
  <c r="Y325" i="2" s="1"/>
  <c r="Y583" i="2" a="1"/>
  <c r="Y583" i="2" s="1"/>
  <c r="Y584" i="2" a="1"/>
  <c r="Y584" i="2" s="1"/>
  <c r="Y585" i="2" a="1"/>
  <c r="Y585" i="2" s="1"/>
  <c r="Y586" i="2" a="1"/>
  <c r="Y586" i="2" s="1"/>
  <c r="Y587" i="2" a="1"/>
  <c r="Y587" i="2" s="1"/>
  <c r="Y326" i="2" a="1"/>
  <c r="Y326" i="2" s="1"/>
  <c r="Y327" i="2" a="1"/>
  <c r="Y327" i="2" s="1"/>
  <c r="Y130" i="2" a="1"/>
  <c r="Y130" i="2" s="1"/>
  <c r="Y328" i="2" a="1"/>
  <c r="Y328" i="2" s="1"/>
  <c r="Y588" i="2" a="1"/>
  <c r="Y588" i="2" s="1"/>
  <c r="Y196" i="2" a="1"/>
  <c r="Y196" i="2" s="1"/>
  <c r="Y589" i="2" a="1"/>
  <c r="Y589" i="2" s="1"/>
  <c r="Y590" i="2" a="1"/>
  <c r="Y590" i="2" s="1"/>
  <c r="Y591" i="2" a="1"/>
  <c r="Y591" i="2" s="1"/>
  <c r="Y592" i="2" a="1"/>
  <c r="Y592" i="2" s="1"/>
  <c r="Y593" i="2" a="1"/>
  <c r="Y593" i="2" s="1"/>
  <c r="Y594" i="2" a="1"/>
  <c r="Y594" i="2" s="1"/>
  <c r="Y595" i="2" a="1"/>
  <c r="Y595" i="2" s="1"/>
  <c r="Y329" i="2" a="1"/>
  <c r="Y329" i="2" s="1"/>
  <c r="Y330" i="2" a="1"/>
  <c r="Y330" i="2" s="1"/>
  <c r="Y596" i="2" a="1"/>
  <c r="Y596" i="2" s="1"/>
  <c r="Y241" i="2" a="1"/>
  <c r="Y241" i="2" s="1"/>
  <c r="Y597" i="2" a="1"/>
  <c r="Y597" i="2" s="1"/>
  <c r="Y598" i="2" a="1"/>
  <c r="Y598" i="2" s="1"/>
  <c r="Y331" i="2" a="1"/>
  <c r="Y331" i="2" s="1"/>
  <c r="Y599" i="2" a="1"/>
  <c r="Y599" i="2" s="1"/>
  <c r="Y242" i="2" a="1"/>
  <c r="Y242" i="2" s="1"/>
  <c r="Y600" i="2" a="1"/>
  <c r="Y600" i="2" s="1"/>
  <c r="Y601" i="2" a="1"/>
  <c r="Y601" i="2" s="1"/>
  <c r="Y602" i="2" a="1"/>
  <c r="Y602" i="2" s="1"/>
  <c r="Y603" i="2" a="1"/>
  <c r="Y603" i="2" s="1"/>
  <c r="Y332" i="2" a="1"/>
  <c r="Y332" i="2" s="1"/>
  <c r="Y604" i="2" a="1"/>
  <c r="Y604" i="2" s="1"/>
  <c r="Y605" i="2" a="1"/>
  <c r="Y605" i="2" s="1"/>
  <c r="Y333" i="2" a="1"/>
  <c r="Y333" i="2" s="1"/>
  <c r="Y606" i="2" a="1"/>
  <c r="Y606" i="2"/>
  <c r="Y607" i="2" a="1"/>
  <c r="Y607" i="2" s="1"/>
  <c r="Y608" i="2" a="1"/>
  <c r="Y608" i="2" s="1"/>
  <c r="Y609" i="2" a="1"/>
  <c r="Y609" i="2" s="1"/>
  <c r="Y610" i="2" a="1"/>
  <c r="Y610" i="2" s="1"/>
  <c r="Y611" i="2" a="1"/>
  <c r="Y611" i="2" s="1"/>
  <c r="Y612" i="2" a="1"/>
  <c r="Y612" i="2" s="1"/>
  <c r="Y613" i="2" a="1"/>
  <c r="Y613" i="2" s="1"/>
  <c r="Y614" i="2" a="1"/>
  <c r="Y614" i="2" s="1"/>
  <c r="Y615" i="2" a="1"/>
  <c r="Y615" i="2" s="1"/>
  <c r="Y616" i="2" a="1"/>
  <c r="Y616" i="2" s="1"/>
  <c r="Y95" i="2" a="1"/>
  <c r="Y95" i="2" s="1"/>
  <c r="Y617" i="2" a="1"/>
  <c r="Y617" i="2" s="1"/>
  <c r="Y618" i="2" a="1"/>
  <c r="Y618" i="2" s="1"/>
  <c r="Y619" i="2" a="1"/>
  <c r="Y619" i="2" s="1"/>
  <c r="Y620" i="2" a="1"/>
  <c r="Y620" i="2" s="1"/>
  <c r="Y621" i="2" a="1"/>
  <c r="Y621" i="2" s="1"/>
  <c r="Y622" i="2" a="1"/>
  <c r="Y622" i="2" s="1"/>
  <c r="Y623" i="2" a="1"/>
  <c r="Y623" i="2" s="1"/>
  <c r="Y624" i="2" a="1"/>
  <c r="Y624" i="2" s="1"/>
  <c r="Y625" i="2" a="1"/>
  <c r="Y625" i="2"/>
  <c r="Y626" i="2" a="1"/>
  <c r="Y626" i="2" s="1"/>
  <c r="Y627" i="2" a="1"/>
  <c r="Y627" i="2" s="1"/>
  <c r="Y628" i="2" a="1"/>
  <c r="Y628" i="2" s="1"/>
  <c r="Y629" i="2" a="1"/>
  <c r="Y629" i="2" s="1"/>
  <c r="Y197" i="2" a="1"/>
  <c r="Y197" i="2" s="1"/>
  <c r="Y630" i="2" a="1"/>
  <c r="Y630" i="2"/>
  <c r="Y631" i="2" a="1"/>
  <c r="Y631" i="2" s="1"/>
  <c r="Y156" i="2" a="1"/>
  <c r="Y156" i="2" s="1"/>
  <c r="Y632" i="2" a="1"/>
  <c r="Y632" i="2" s="1"/>
  <c r="Y334" i="2" a="1"/>
  <c r="Y334" i="2" s="1"/>
  <c r="Y633" i="2" a="1"/>
  <c r="Y633" i="2" s="1"/>
  <c r="Y634" i="2" a="1"/>
  <c r="Y634" i="2" s="1"/>
  <c r="Y635" i="2" a="1"/>
  <c r="Y635" i="2" s="1"/>
  <c r="Y636" i="2" a="1"/>
  <c r="Y636" i="2" s="1"/>
  <c r="Y637" i="2" a="1"/>
  <c r="Y637" i="2" s="1"/>
  <c r="Y335" i="2" a="1"/>
  <c r="Y335" i="2" s="1"/>
  <c r="Y638" i="2" a="1"/>
  <c r="Y638" i="2" s="1"/>
  <c r="Y639" i="2" a="1"/>
  <c r="Y639" i="2" s="1"/>
  <c r="Y640" i="2" a="1"/>
  <c r="Y640" i="2" s="1"/>
  <c r="Y641" i="2" a="1"/>
  <c r="Y641" i="2" s="1"/>
  <c r="Y642" i="2" a="1"/>
  <c r="Y642" i="2" s="1"/>
  <c r="Y643" i="2" a="1"/>
  <c r="Y643" i="2" s="1"/>
  <c r="Y644" i="2" a="1"/>
  <c r="Y644" i="2" s="1"/>
  <c r="Y645" i="2" a="1"/>
  <c r="Y645" i="2" s="1"/>
  <c r="Y646" i="2" a="1"/>
  <c r="Y646" i="2" s="1"/>
  <c r="Y647" i="2" a="1"/>
  <c r="Y647" i="2" s="1"/>
  <c r="Y648" i="2" a="1"/>
  <c r="Y648" i="2" s="1"/>
  <c r="Y649" i="2" a="1"/>
  <c r="Y649" i="2" s="1"/>
  <c r="Y650" i="2" a="1"/>
  <c r="Y650" i="2" s="1"/>
  <c r="Y651" i="2" a="1"/>
  <c r="Y651" i="2" s="1"/>
  <c r="Y652" i="2" a="1"/>
  <c r="Y652" i="2" s="1"/>
  <c r="Y653" i="2" a="1"/>
  <c r="Y653" i="2" s="1"/>
  <c r="Y243" i="2" a="1"/>
  <c r="Y243" i="2" s="1"/>
  <c r="Y654" i="2" a="1"/>
  <c r="Y654" i="2" s="1"/>
  <c r="Y655" i="2" a="1"/>
  <c r="Y655" i="2" s="1"/>
  <c r="Y656" i="2" a="1"/>
  <c r="Y656" i="2" s="1"/>
  <c r="Y657" i="2" a="1"/>
  <c r="Y657" i="2" s="1"/>
  <c r="Y244" i="2" a="1"/>
  <c r="Y244" i="2" s="1"/>
  <c r="Y658" i="2" a="1"/>
  <c r="Y658" i="2" s="1"/>
  <c r="Y659" i="2" a="1"/>
  <c r="Y659" i="2" s="1"/>
  <c r="Y660" i="2" a="1"/>
  <c r="Y660" i="2" s="1"/>
  <c r="Y661" i="2" a="1"/>
  <c r="Y661" i="2" s="1"/>
  <c r="Y662" i="2" a="1"/>
  <c r="Y662" i="2" s="1"/>
  <c r="Y663" i="2" a="1"/>
  <c r="Y663" i="2" s="1"/>
  <c r="Y664" i="2" a="1"/>
  <c r="Y664" i="2" s="1"/>
  <c r="Y336" i="2" a="1"/>
  <c r="Y336" i="2" s="1"/>
  <c r="Y665" i="2" a="1"/>
  <c r="Y665" i="2" s="1"/>
  <c r="Y666" i="2" a="1"/>
  <c r="Y666" i="2" s="1"/>
  <c r="Y337" i="2" a="1"/>
  <c r="Y337" i="2" s="1"/>
  <c r="Y338" i="2" a="1"/>
  <c r="Y338" i="2" s="1"/>
  <c r="Y667" i="2" a="1"/>
  <c r="Y667" i="2" s="1"/>
  <c r="Y668" i="2" a="1"/>
  <c r="Y668" i="2" s="1"/>
  <c r="Y339" i="2" a="1"/>
  <c r="Y339" i="2" s="1"/>
  <c r="Y669" i="2" a="1"/>
  <c r="Y669" i="2" s="1"/>
  <c r="Y670" i="2" a="1"/>
  <c r="Y670" i="2" s="1"/>
  <c r="Y671" i="2" a="1"/>
  <c r="Y671" i="2" s="1"/>
  <c r="Y672" i="2" a="1"/>
  <c r="Y672" i="2" s="1"/>
  <c r="Y673" i="2" a="1"/>
  <c r="Y673" i="2" s="1"/>
  <c r="Y245" i="2" a="1"/>
  <c r="Y245" i="2" s="1"/>
  <c r="Y246" i="2" a="1"/>
  <c r="Y246" i="2" s="1"/>
  <c r="Y674" i="2" a="1"/>
  <c r="Y674" i="2" s="1"/>
  <c r="Y675" i="2" a="1"/>
  <c r="Y675" i="2" s="1"/>
  <c r="Y676" i="2" a="1"/>
  <c r="Y676" i="2" s="1"/>
  <c r="Y677" i="2" a="1"/>
  <c r="Y677" i="2" s="1"/>
  <c r="Y678" i="2" a="1"/>
  <c r="Y678" i="2" s="1"/>
  <c r="Y679" i="2" a="1"/>
  <c r="Y679" i="2" s="1"/>
  <c r="Y680" i="2" a="1"/>
  <c r="Y680" i="2" s="1"/>
  <c r="Y681" i="2" a="1"/>
  <c r="Y681" i="2" s="1"/>
  <c r="Y682" i="2" a="1"/>
  <c r="Y682" i="2" s="1"/>
  <c r="Y340" i="2" a="1"/>
  <c r="Y340" i="2" s="1"/>
  <c r="Y683" i="2" a="1"/>
  <c r="Y683" i="2" s="1"/>
  <c r="Y684" i="2" a="1"/>
  <c r="Y684" i="2" s="1"/>
  <c r="Y685" i="2" a="1"/>
  <c r="Y685" i="2" s="1"/>
  <c r="Y341" i="2" a="1"/>
  <c r="Y341" i="2" s="1"/>
  <c r="Y342" i="2" a="1"/>
  <c r="Y342" i="2" s="1"/>
  <c r="Y686" i="2" a="1"/>
  <c r="Y686" i="2" s="1"/>
  <c r="Y687" i="2" a="1"/>
  <c r="Y687" i="2" s="1"/>
  <c r="Y688" i="2" a="1"/>
  <c r="Y688" i="2" s="1"/>
  <c r="Y689" i="2" a="1"/>
  <c r="Y689" i="2" s="1"/>
  <c r="Y343" i="2" a="1"/>
  <c r="Y343" i="2" s="1"/>
  <c r="Y690" i="2" a="1"/>
  <c r="Y690" i="2" s="1"/>
  <c r="Y344" i="2" a="1"/>
  <c r="Y344" i="2" s="1"/>
  <c r="Y691" i="2" a="1"/>
  <c r="Y691" i="2" s="1"/>
  <c r="Y692" i="2" a="1"/>
  <c r="Y692" i="2" s="1"/>
  <c r="Y345" i="2" a="1"/>
  <c r="Y345" i="2" s="1"/>
  <c r="Y346" i="2" a="1"/>
  <c r="Y346" i="2" s="1"/>
  <c r="Y347" i="2" a="1"/>
  <c r="Y347" i="2" s="1"/>
  <c r="Y693" i="2" a="1"/>
  <c r="Y693" i="2" s="1"/>
  <c r="Y247" i="2" a="1"/>
  <c r="Y247" i="2" s="1"/>
  <c r="Y694" i="2" a="1"/>
  <c r="Y694" i="2" s="1"/>
  <c r="Y695" i="2" a="1"/>
  <c r="Y695" i="2" s="1"/>
  <c r="Y696" i="2" a="1"/>
  <c r="Y696" i="2" s="1"/>
  <c r="Y697" i="2" a="1"/>
  <c r="Y697" i="2" s="1"/>
  <c r="Y698" i="2" a="1"/>
  <c r="Y698" i="2" s="1"/>
  <c r="Y699" i="2" a="1"/>
  <c r="Y699" i="2" s="1"/>
  <c r="Y700" i="2" a="1"/>
  <c r="Y700" i="2" s="1"/>
  <c r="Y701" i="2" a="1"/>
  <c r="Y701" i="2" s="1"/>
  <c r="Y702" i="2" a="1"/>
  <c r="Y702" i="2" s="1"/>
  <c r="Y703" i="2" a="1"/>
  <c r="Y703" i="2" s="1"/>
  <c r="Y704" i="2" a="1"/>
  <c r="Y704" i="2" s="1"/>
  <c r="Y705" i="2" a="1"/>
  <c r="Y705" i="2" s="1"/>
  <c r="Y706" i="2" a="1"/>
  <c r="Y706" i="2" s="1"/>
  <c r="Y707" i="2" a="1"/>
  <c r="Y707" i="2" s="1"/>
  <c r="Y708" i="2" a="1"/>
  <c r="Y708" i="2" s="1"/>
  <c r="Y709" i="2" a="1"/>
  <c r="Y709" i="2" s="1"/>
  <c r="Y710" i="2" a="1"/>
  <c r="Y710" i="2" s="1"/>
  <c r="Y711" i="2" a="1"/>
  <c r="Y711" i="2" s="1"/>
  <c r="Y348" i="2" a="1"/>
  <c r="Y348" i="2" s="1"/>
  <c r="Y712" i="2" a="1"/>
  <c r="Y712" i="2" s="1"/>
  <c r="Y713" i="2" a="1"/>
  <c r="Y713" i="2" s="1"/>
  <c r="Y714" i="2" a="1"/>
  <c r="Y714" i="2" s="1"/>
  <c r="Y715" i="2" a="1"/>
  <c r="Y715" i="2" s="1"/>
  <c r="Y716" i="2" a="1"/>
  <c r="Y716" i="2" s="1"/>
  <c r="Y717" i="2" a="1"/>
  <c r="Y717" i="2" s="1"/>
  <c r="Y718" i="2" a="1"/>
  <c r="Y718" i="2" s="1"/>
  <c r="Y719" i="2" a="1"/>
  <c r="Y719" i="2" s="1"/>
  <c r="Y720" i="2" a="1"/>
  <c r="Y720" i="2" s="1"/>
  <c r="Y721" i="2" a="1"/>
  <c r="Y721" i="2" s="1"/>
  <c r="Y722" i="2" a="1"/>
  <c r="Y722" i="2" s="1"/>
  <c r="Y723" i="2" a="1"/>
  <c r="Y723" i="2" s="1"/>
  <c r="Y349" i="2" a="1"/>
  <c r="Y349" i="2" s="1"/>
  <c r="Y724" i="2" a="1"/>
  <c r="Y724" i="2" s="1"/>
  <c r="Y725" i="2" a="1"/>
  <c r="Y725" i="2" s="1"/>
  <c r="Y726" i="2" a="1"/>
  <c r="Y726" i="2" s="1"/>
  <c r="Y727" i="2" a="1"/>
  <c r="Y727" i="2" s="1"/>
  <c r="Y728" i="2" a="1"/>
  <c r="Y728" i="2" s="1"/>
  <c r="Y729" i="2" a="1"/>
  <c r="Y729" i="2" s="1"/>
  <c r="Y730" i="2" a="1"/>
  <c r="Y730" i="2" s="1"/>
  <c r="Y731" i="2" a="1"/>
  <c r="Y731" i="2" s="1"/>
  <c r="Y350" i="2" a="1"/>
  <c r="Y350" i="2" s="1"/>
  <c r="Y732" i="2" a="1"/>
  <c r="Y732" i="2" s="1"/>
  <c r="Y733" i="2" a="1"/>
  <c r="Y733" i="2" s="1"/>
  <c r="Y734" i="2" a="1"/>
  <c r="Y734" i="2" s="1"/>
  <c r="Y735" i="2" a="1"/>
  <c r="Y735" i="2" s="1"/>
  <c r="Y736" i="2" a="1"/>
  <c r="Y736" i="2" s="1"/>
  <c r="Y737" i="2" a="1"/>
  <c r="Y737" i="2" s="1"/>
  <c r="Y738" i="2" a="1"/>
  <c r="Y738" i="2" s="1"/>
  <c r="Y739" i="2" a="1"/>
  <c r="Y739" i="2" s="1"/>
  <c r="Y740" i="2" a="1"/>
  <c r="Y740" i="2" s="1"/>
  <c r="Y741" i="2" a="1"/>
  <c r="Y741" i="2" s="1"/>
  <c r="Y742" i="2" a="1"/>
  <c r="Y742" i="2" s="1"/>
  <c r="Y743" i="2" a="1"/>
  <c r="Y743" i="2" s="1"/>
  <c r="Y744" i="2" a="1"/>
  <c r="Y744" i="2" s="1"/>
  <c r="Y745" i="2" a="1"/>
  <c r="Y745" i="2" s="1"/>
  <c r="Y746" i="2" a="1"/>
  <c r="Y746" i="2" s="1"/>
  <c r="Y17" i="2" a="1"/>
  <c r="Y17" i="2" s="1"/>
  <c r="X10" i="2" a="1"/>
  <c r="X10" i="2" s="1"/>
  <c r="X111" i="2" a="1"/>
  <c r="X111" i="2" s="1"/>
  <c r="X32" i="2" a="1"/>
  <c r="X32" i="2" s="1"/>
  <c r="X248" i="2" a="1"/>
  <c r="X248" i="2" s="1"/>
  <c r="X4" i="2" a="1"/>
  <c r="X4" i="2" s="1"/>
  <c r="X60" i="2" a="1"/>
  <c r="X60" i="2" s="1"/>
  <c r="X18" i="2" a="1"/>
  <c r="X18" i="2" s="1"/>
  <c r="X3" i="2" a="1"/>
  <c r="X3" i="2" s="1"/>
  <c r="X40" i="2" a="1"/>
  <c r="X40" i="2" s="1"/>
  <c r="X43" i="2" a="1"/>
  <c r="X43" i="2" s="1"/>
  <c r="X157" i="2" a="1"/>
  <c r="X157" i="2" s="1"/>
  <c r="X85" i="2" a="1"/>
  <c r="X85" i="2" s="1"/>
  <c r="X131" i="2" a="1"/>
  <c r="X131" i="2" s="1"/>
  <c r="X16" i="2" a="1"/>
  <c r="X16" i="2" s="1"/>
  <c r="X158" i="2" a="1"/>
  <c r="X158" i="2" s="1"/>
  <c r="X68" i="2" a="1"/>
  <c r="X68" i="2" s="1"/>
  <c r="X75" i="2" a="1"/>
  <c r="X75" i="2" s="1"/>
  <c r="X351" i="2" a="1"/>
  <c r="X351" i="2" s="1"/>
  <c r="X86" i="2" a="1"/>
  <c r="X86" i="2" s="1"/>
  <c r="X28" i="2" a="1"/>
  <c r="X28" i="2" s="1"/>
  <c r="X79" i="2" a="1"/>
  <c r="X79" i="2" s="1"/>
  <c r="X198" i="2" a="1"/>
  <c r="X198" i="2" s="1"/>
  <c r="X352" i="2" a="1"/>
  <c r="X352" i="2" s="1"/>
  <c r="X112" i="2" a="1"/>
  <c r="X112" i="2" s="1"/>
  <c r="X159" i="2" a="1"/>
  <c r="X159" i="2" s="1"/>
  <c r="X50" i="2" a="1"/>
  <c r="X50" i="2" s="1"/>
  <c r="X8" i="2" a="1"/>
  <c r="X8" i="2" s="1"/>
  <c r="X20" i="2" a="1"/>
  <c r="X20" i="2" s="1"/>
  <c r="X41" i="2" a="1"/>
  <c r="X41" i="2" s="1"/>
  <c r="X61" i="2" a="1"/>
  <c r="X61" i="2" s="1"/>
  <c r="X35" i="2" a="1"/>
  <c r="X35" i="2" s="1"/>
  <c r="X15" i="2" a="1"/>
  <c r="X15" i="2" s="1"/>
  <c r="X87" i="2" a="1"/>
  <c r="X87" i="2" s="1"/>
  <c r="X96" i="2" a="1"/>
  <c r="X96" i="2" s="1"/>
  <c r="X199" i="2" a="1"/>
  <c r="X199" i="2" s="1"/>
  <c r="X11" i="2" a="1"/>
  <c r="X11" i="2" s="1"/>
  <c r="X249" i="2" a="1"/>
  <c r="X249" i="2" s="1"/>
  <c r="X88" i="2" a="1"/>
  <c r="X88" i="2" s="1"/>
  <c r="X132" i="2" a="1"/>
  <c r="X132" i="2" s="1"/>
  <c r="X21" i="2" a="1"/>
  <c r="X21" i="2" s="1"/>
  <c r="X353" i="2" a="1"/>
  <c r="X353" i="2" s="1"/>
  <c r="X160" i="2" a="1"/>
  <c r="X160" i="2" s="1"/>
  <c r="X6" i="2" a="1"/>
  <c r="X6" i="2" s="1"/>
  <c r="X354" i="2" a="1"/>
  <c r="X354" i="2" s="1"/>
  <c r="X23" i="2" a="1"/>
  <c r="X23" i="2" s="1"/>
  <c r="X355" i="2" a="1"/>
  <c r="X355" i="2" s="1"/>
  <c r="X37" i="2" a="1"/>
  <c r="X37" i="2" s="1"/>
  <c r="X25" i="2" a="1"/>
  <c r="X25" i="2" s="1"/>
  <c r="X30" i="2" a="1"/>
  <c r="X30" i="2" s="1"/>
  <c r="X250" i="2" a="1"/>
  <c r="X250" i="2" s="1"/>
  <c r="X161" i="2" a="1"/>
  <c r="X161" i="2" s="1"/>
  <c r="X356" i="2" a="1"/>
  <c r="X356" i="2" s="1"/>
  <c r="X12" i="2" a="1"/>
  <c r="X12" i="2" s="1"/>
  <c r="X133" i="2" a="1"/>
  <c r="X133" i="2" s="1"/>
  <c r="X200" i="2" a="1"/>
  <c r="X200" i="2" s="1"/>
  <c r="X357" i="2" a="1"/>
  <c r="X357" i="2" s="1"/>
  <c r="X201" i="2" a="1"/>
  <c r="X201" i="2" s="1"/>
  <c r="X97" i="2" a="1"/>
  <c r="X97" i="2" s="1"/>
  <c r="X27" i="2" a="1"/>
  <c r="X27" i="2" s="1"/>
  <c r="X202" i="2" a="1"/>
  <c r="X202" i="2" s="1"/>
  <c r="X22" i="2" a="1"/>
  <c r="X22" i="2" s="1"/>
  <c r="X358" i="2" a="1"/>
  <c r="X358" i="2" s="1"/>
  <c r="X203" i="2" a="1"/>
  <c r="X203" i="2" s="1"/>
  <c r="X36" i="2" a="1"/>
  <c r="X36" i="2" s="1"/>
  <c r="X134" i="2" a="1"/>
  <c r="X134" i="2" s="1"/>
  <c r="X204" i="2" a="1"/>
  <c r="X204" i="2" s="1"/>
  <c r="X359" i="2" a="1"/>
  <c r="X359" i="2" s="1"/>
  <c r="X360" i="2" a="1"/>
  <c r="X360" i="2" s="1"/>
  <c r="X98" i="2" a="1"/>
  <c r="X98" i="2" s="1"/>
  <c r="X205" i="2" a="1"/>
  <c r="X205" i="2" s="1"/>
  <c r="X29" i="2" a="1"/>
  <c r="X29" i="2" s="1"/>
  <c r="X251" i="2" a="1"/>
  <c r="X251" i="2" s="1"/>
  <c r="X99" i="2" a="1"/>
  <c r="X99" i="2" s="1"/>
  <c r="X80" i="2" a="1"/>
  <c r="X80" i="2" s="1"/>
  <c r="X361" i="2" a="1"/>
  <c r="X361" i="2" s="1"/>
  <c r="X252" i="2" a="1"/>
  <c r="X252" i="2" s="1"/>
  <c r="X206" i="2" a="1"/>
  <c r="X206" i="2" s="1"/>
  <c r="X55" i="2" a="1"/>
  <c r="X55" i="2" s="1"/>
  <c r="X362" i="2" a="1"/>
  <c r="X362" i="2" s="1"/>
  <c r="X100" i="2" a="1"/>
  <c r="X100" i="2" s="1"/>
  <c r="X113" i="2" a="1"/>
  <c r="X113" i="2" s="1"/>
  <c r="X44" i="2" a="1"/>
  <c r="X44" i="2" s="1"/>
  <c r="X363" i="2" a="1"/>
  <c r="X363" i="2" s="1"/>
  <c r="X364" i="2" a="1"/>
  <c r="X364" i="2" s="1"/>
  <c r="X101" i="2" a="1"/>
  <c r="X101" i="2" s="1"/>
  <c r="X253" i="2" a="1"/>
  <c r="X253" i="2" s="1"/>
  <c r="X254" i="2" a="1"/>
  <c r="X254" i="2" s="1"/>
  <c r="X365" i="2" a="1"/>
  <c r="X365" i="2" s="1"/>
  <c r="X45" i="2" a="1"/>
  <c r="X45" i="2" s="1"/>
  <c r="X7" i="2" a="1"/>
  <c r="X7" i="2" s="1"/>
  <c r="X366" i="2" a="1"/>
  <c r="X366" i="2" s="1"/>
  <c r="X62" i="2" a="1"/>
  <c r="X62" i="2" s="1"/>
  <c r="X46" i="2" a="1"/>
  <c r="X46" i="2" s="1"/>
  <c r="X255" i="2" a="1"/>
  <c r="X255" i="2" s="1"/>
  <c r="X367" i="2" a="1"/>
  <c r="X367" i="2" s="1"/>
  <c r="X114" i="2" a="1"/>
  <c r="X114" i="2" s="1"/>
  <c r="X14" i="2" a="1"/>
  <c r="X14" i="2" s="1"/>
  <c r="X256" i="2" a="1"/>
  <c r="X256" i="2" s="1"/>
  <c r="X368" i="2" a="1"/>
  <c r="X368" i="2" s="1"/>
  <c r="X207" i="2" a="1"/>
  <c r="X207" i="2" s="1"/>
  <c r="X369" i="2" a="1"/>
  <c r="X369" i="2" s="1"/>
  <c r="X81" i="2" a="1"/>
  <c r="X81" i="2" s="1"/>
  <c r="X56" i="2" a="1"/>
  <c r="X56" i="2" s="1"/>
  <c r="X5" i="2" a="1"/>
  <c r="X5" i="2" s="1"/>
  <c r="X135" i="2" a="1"/>
  <c r="X135" i="2" s="1"/>
  <c r="X257" i="2" a="1"/>
  <c r="X257" i="2" s="1"/>
  <c r="X63" i="2" a="1"/>
  <c r="X63" i="2" s="1"/>
  <c r="X89" i="2" a="1"/>
  <c r="X89" i="2" s="1"/>
  <c r="X2" i="2" a="1"/>
  <c r="X2" i="2" s="1"/>
  <c r="X370" i="2" a="1"/>
  <c r="X370" i="2" s="1"/>
  <c r="X13" i="2" a="1"/>
  <c r="X13" i="2" s="1"/>
  <c r="X258" i="2" a="1"/>
  <c r="X258" i="2" s="1"/>
  <c r="X102" i="2" a="1"/>
  <c r="X102" i="2" s="1"/>
  <c r="X208" i="2" a="1"/>
  <c r="X208" i="2" s="1"/>
  <c r="X259" i="2" a="1"/>
  <c r="X259" i="2" s="1"/>
  <c r="X136" i="2" a="1"/>
  <c r="X136" i="2" s="1"/>
  <c r="X371" i="2" a="1"/>
  <c r="X371" i="2" s="1"/>
  <c r="X115" i="2" a="1"/>
  <c r="X115" i="2" s="1"/>
  <c r="X372" i="2" a="1"/>
  <c r="X372" i="2" s="1"/>
  <c r="X373" i="2" a="1"/>
  <c r="X373" i="2" s="1"/>
  <c r="X260" i="2" a="1"/>
  <c r="X260" i="2" s="1"/>
  <c r="X374" i="2" a="1"/>
  <c r="X374" i="2" s="1"/>
  <c r="X375" i="2" a="1"/>
  <c r="X375" i="2" s="1"/>
  <c r="X261" i="2" a="1"/>
  <c r="X261" i="2" s="1"/>
  <c r="X103" i="2" a="1"/>
  <c r="X103" i="2" s="1"/>
  <c r="X19" i="2" a="1"/>
  <c r="X19" i="2" s="1"/>
  <c r="X376" i="2" a="1"/>
  <c r="X376" i="2" s="1"/>
  <c r="X104" i="2" a="1"/>
  <c r="X104" i="2" s="1"/>
  <c r="X162" i="2" a="1"/>
  <c r="X162" i="2" s="1"/>
  <c r="X377" i="2" a="1"/>
  <c r="X377" i="2" s="1"/>
  <c r="X378" i="2" a="1"/>
  <c r="X378" i="2" s="1"/>
  <c r="X379" i="2" a="1"/>
  <c r="X379" i="2" s="1"/>
  <c r="X42" i="2" a="1"/>
  <c r="X42" i="2" s="1"/>
  <c r="X209" i="2" a="1"/>
  <c r="X209" i="2" s="1"/>
  <c r="X210" i="2" a="1"/>
  <c r="X210" i="2" s="1"/>
  <c r="X380" i="2" a="1"/>
  <c r="X380" i="2" s="1"/>
  <c r="X163" i="2" a="1"/>
  <c r="X163" i="2" s="1"/>
  <c r="X381" i="2" a="1"/>
  <c r="X381" i="2" s="1"/>
  <c r="X211" i="2" a="1"/>
  <c r="X211" i="2" s="1"/>
  <c r="X164" i="2" a="1"/>
  <c r="X164" i="2" s="1"/>
  <c r="X165" i="2" a="1"/>
  <c r="X165" i="2" s="1"/>
  <c r="X382" i="2" a="1"/>
  <c r="X382" i="2" s="1"/>
  <c r="X137" i="2" a="1"/>
  <c r="X137" i="2" s="1"/>
  <c r="X212" i="2" a="1"/>
  <c r="X212" i="2" s="1"/>
  <c r="X383" i="2" a="1"/>
  <c r="X383" i="2" s="1"/>
  <c r="X116" i="2" a="1"/>
  <c r="X116" i="2" s="1"/>
  <c r="X213" i="2" a="1"/>
  <c r="X213" i="2" s="1"/>
  <c r="X384" i="2" a="1"/>
  <c r="X384" i="2" s="1"/>
  <c r="X385" i="2" a="1"/>
  <c r="X385" i="2" s="1"/>
  <c r="X386" i="2" a="1"/>
  <c r="X386" i="2" s="1"/>
  <c r="X166" i="2" a="1"/>
  <c r="X166" i="2" s="1"/>
  <c r="X387" i="2" a="1"/>
  <c r="X387" i="2" s="1"/>
  <c r="X105" i="2" a="1"/>
  <c r="X105" i="2" s="1"/>
  <c r="X262" i="2" a="1"/>
  <c r="X262" i="2" s="1"/>
  <c r="X388" i="2" a="1"/>
  <c r="X388" i="2" s="1"/>
  <c r="X64" i="2" a="1"/>
  <c r="X64" i="2" s="1"/>
  <c r="X214" i="2" a="1"/>
  <c r="X214" i="2" s="1"/>
  <c r="X106" i="2" a="1"/>
  <c r="X106" i="2" s="1"/>
  <c r="X65" i="2" a="1"/>
  <c r="X65" i="2" s="1"/>
  <c r="X167" i="2" a="1"/>
  <c r="X167" i="2" s="1"/>
  <c r="X117" i="2" a="1"/>
  <c r="X117" i="2" s="1"/>
  <c r="X389" i="2" a="1"/>
  <c r="X389" i="2" s="1"/>
  <c r="X263" i="2" a="1"/>
  <c r="X263" i="2" s="1"/>
  <c r="X390" i="2" a="1"/>
  <c r="X390" i="2" s="1"/>
  <c r="X168" i="2" a="1"/>
  <c r="X168" i="2" s="1"/>
  <c r="X169" i="2" a="1"/>
  <c r="X169" i="2" s="1"/>
  <c r="X391" i="2" a="1"/>
  <c r="X391" i="2" s="1"/>
  <c r="X264" i="2" a="1"/>
  <c r="X264" i="2" s="1"/>
  <c r="X392" i="2" a="1"/>
  <c r="X392" i="2" s="1"/>
  <c r="X393" i="2" a="1"/>
  <c r="X393" i="2" s="1"/>
  <c r="X265" i="2" a="1"/>
  <c r="X265" i="2" s="1"/>
  <c r="X394" i="2" a="1"/>
  <c r="X394" i="2" s="1"/>
  <c r="X395" i="2" a="1"/>
  <c r="X395" i="2" s="1"/>
  <c r="X396" i="2" a="1"/>
  <c r="X396" i="2" s="1"/>
  <c r="X266" i="2" a="1"/>
  <c r="X266" i="2" s="1"/>
  <c r="X138" i="2" a="1"/>
  <c r="X138" i="2" s="1"/>
  <c r="X267" i="2" a="1"/>
  <c r="X267" i="2" s="1"/>
  <c r="X170" i="2" a="1"/>
  <c r="X170" i="2" s="1"/>
  <c r="X268" i="2" a="1"/>
  <c r="X268" i="2" s="1"/>
  <c r="X397" i="2" a="1"/>
  <c r="X397" i="2" s="1"/>
  <c r="X76" i="2" a="1"/>
  <c r="X76" i="2" s="1"/>
  <c r="X118" i="2" a="1"/>
  <c r="X118" i="2" s="1"/>
  <c r="X398" i="2" a="1"/>
  <c r="X398" i="2" s="1"/>
  <c r="X66" i="2" a="1"/>
  <c r="X66" i="2" s="1"/>
  <c r="X399" i="2" a="1"/>
  <c r="X399" i="2" s="1"/>
  <c r="X400" i="2" a="1"/>
  <c r="X400" i="2" s="1"/>
  <c r="X401" i="2" a="1"/>
  <c r="X401" i="2" s="1"/>
  <c r="X139" i="2" a="1"/>
  <c r="X139" i="2" s="1"/>
  <c r="X402" i="2" a="1"/>
  <c r="X402" i="2" s="1"/>
  <c r="X69" i="2" a="1"/>
  <c r="X69" i="2" s="1"/>
  <c r="X215" i="2" a="1"/>
  <c r="X215" i="2" s="1"/>
  <c r="X403" i="2" a="1"/>
  <c r="X403" i="2" s="1"/>
  <c r="X404" i="2" a="1"/>
  <c r="X404" i="2" s="1"/>
  <c r="X405" i="2" a="1"/>
  <c r="X405" i="2" s="1"/>
  <c r="X406" i="2" a="1"/>
  <c r="X406" i="2" s="1"/>
  <c r="X269" i="2" a="1"/>
  <c r="X269" i="2" s="1"/>
  <c r="X51" i="2" a="1"/>
  <c r="X51" i="2" s="1"/>
  <c r="X407" i="2" a="1"/>
  <c r="X407" i="2" s="1"/>
  <c r="X408" i="2" a="1"/>
  <c r="X408" i="2" s="1"/>
  <c r="X171" i="2" a="1"/>
  <c r="X171" i="2" s="1"/>
  <c r="X409" i="2" a="1"/>
  <c r="X409" i="2" s="1"/>
  <c r="X270" i="2" a="1"/>
  <c r="X270" i="2" s="1"/>
  <c r="X271" i="2" a="1"/>
  <c r="X271" i="2" s="1"/>
  <c r="X140" i="2" a="1"/>
  <c r="X140" i="2" s="1"/>
  <c r="X141" i="2" a="1"/>
  <c r="X141" i="2" s="1"/>
  <c r="X410" i="2" a="1"/>
  <c r="X410" i="2" s="1"/>
  <c r="X107" i="2" a="1"/>
  <c r="X107" i="2" s="1"/>
  <c r="X90" i="2" a="1"/>
  <c r="X90" i="2" s="1"/>
  <c r="X272" i="2" a="1"/>
  <c r="X272" i="2" s="1"/>
  <c r="X172" i="2" a="1"/>
  <c r="X172" i="2" s="1"/>
  <c r="X273" i="2" a="1"/>
  <c r="X273" i="2" s="1"/>
  <c r="X411" i="2" a="1"/>
  <c r="X411" i="2" s="1"/>
  <c r="X91" i="2" a="1"/>
  <c r="X91" i="2" s="1"/>
  <c r="X119" i="2" a="1"/>
  <c r="X119" i="2" s="1"/>
  <c r="X274" i="2" a="1"/>
  <c r="X274" i="2" s="1"/>
  <c r="X82" i="2" a="1"/>
  <c r="X82" i="2" s="1"/>
  <c r="X33" i="2" a="1"/>
  <c r="X33" i="2" s="1"/>
  <c r="X275" i="2" a="1"/>
  <c r="X275" i="2" s="1"/>
  <c r="X31" i="2" a="1"/>
  <c r="X31" i="2" s="1"/>
  <c r="X120" i="2" a="1"/>
  <c r="X120" i="2" s="1"/>
  <c r="X9" i="2" a="1"/>
  <c r="X9" i="2" s="1"/>
  <c r="X70" i="2" a="1"/>
  <c r="X70" i="2" s="1"/>
  <c r="X412" i="2" a="1"/>
  <c r="X412" i="2" s="1"/>
  <c r="X173" i="2" a="1"/>
  <c r="X173" i="2" s="1"/>
  <c r="X216" i="2" a="1"/>
  <c r="X216" i="2" s="1"/>
  <c r="X413" i="2" a="1"/>
  <c r="X413" i="2" s="1"/>
  <c r="X92" i="2" a="1"/>
  <c r="X92" i="2" s="1"/>
  <c r="X142" i="2" a="1"/>
  <c r="X142" i="2" s="1"/>
  <c r="X174" i="2" a="1"/>
  <c r="X174" i="2" s="1"/>
  <c r="X121" i="2" a="1"/>
  <c r="X121" i="2" s="1"/>
  <c r="X122" i="2" a="1"/>
  <c r="X122" i="2" s="1"/>
  <c r="X276" i="2" a="1"/>
  <c r="X276" i="2"/>
  <c r="X34" i="2" a="1"/>
  <c r="X34" i="2" s="1"/>
  <c r="X38" i="2" a="1"/>
  <c r="X38" i="2" s="1"/>
  <c r="X83" i="2" a="1"/>
  <c r="X83" i="2" s="1"/>
  <c r="X414" i="2" a="1"/>
  <c r="X414" i="2" s="1"/>
  <c r="X47" i="2" a="1"/>
  <c r="X47" i="2" s="1"/>
  <c r="X415" i="2" a="1"/>
  <c r="X415" i="2" s="1"/>
  <c r="X416" i="2" a="1"/>
  <c r="X416" i="2" s="1"/>
  <c r="X277" i="2" a="1"/>
  <c r="X277" i="2" s="1"/>
  <c r="X278" i="2" a="1"/>
  <c r="X278" i="2" s="1"/>
  <c r="X143" i="2" a="1"/>
  <c r="X143" i="2" s="1"/>
  <c r="X417" i="2" a="1"/>
  <c r="X417" i="2" s="1"/>
  <c r="X279" i="2" a="1"/>
  <c r="X279" i="2" s="1"/>
  <c r="X144" i="2" a="1"/>
  <c r="X144" i="2" s="1"/>
  <c r="X418" i="2" a="1"/>
  <c r="X418" i="2" s="1"/>
  <c r="X175" i="2" a="1"/>
  <c r="X175" i="2" s="1"/>
  <c r="X419" i="2" a="1"/>
  <c r="X419" i="2" s="1"/>
  <c r="X280" i="2" a="1"/>
  <c r="X280" i="2" s="1"/>
  <c r="X420" i="2" a="1"/>
  <c r="X420" i="2" s="1"/>
  <c r="X421" i="2" a="1"/>
  <c r="X421" i="2" s="1"/>
  <c r="X422" i="2" a="1"/>
  <c r="X422" i="2" s="1"/>
  <c r="X423" i="2" a="1"/>
  <c r="X423" i="2" s="1"/>
  <c r="X424" i="2" a="1"/>
  <c r="X424" i="2" s="1"/>
  <c r="X425" i="2" a="1"/>
  <c r="X425" i="2" s="1"/>
  <c r="X48" i="2" a="1"/>
  <c r="X48" i="2" s="1"/>
  <c r="X52" i="2" a="1"/>
  <c r="X52" i="2" s="1"/>
  <c r="X176" i="2" a="1"/>
  <c r="X176" i="2" s="1"/>
  <c r="X426" i="2" a="1"/>
  <c r="X426" i="2" s="1"/>
  <c r="X53" i="2" a="1"/>
  <c r="X53" i="2" s="1"/>
  <c r="X281" i="2" a="1"/>
  <c r="X281" i="2" s="1"/>
  <c r="X49" i="2" a="1"/>
  <c r="X49" i="2" s="1"/>
  <c r="X427" i="2" a="1"/>
  <c r="X427" i="2" s="1"/>
  <c r="X282" i="2" a="1"/>
  <c r="X282" i="2" s="1"/>
  <c r="X428" i="2" a="1"/>
  <c r="X428" i="2" s="1"/>
  <c r="X217" i="2" a="1"/>
  <c r="X217" i="2" s="1"/>
  <c r="X123" i="2" a="1"/>
  <c r="X123" i="2" s="1"/>
  <c r="X429" i="2" a="1"/>
  <c r="X429" i="2" s="1"/>
  <c r="X430" i="2" a="1"/>
  <c r="X430" i="2" s="1"/>
  <c r="X57" i="2" a="1"/>
  <c r="X57" i="2" s="1"/>
  <c r="X431" i="2" a="1"/>
  <c r="X431" i="2" s="1"/>
  <c r="X432" i="2" a="1"/>
  <c r="X432" i="2" s="1"/>
  <c r="X283" i="2" a="1"/>
  <c r="X283" i="2" s="1"/>
  <c r="X284" i="2" a="1"/>
  <c r="X284" i="2" s="1"/>
  <c r="X124" i="2" a="1"/>
  <c r="X124" i="2" s="1"/>
  <c r="X433" i="2" a="1"/>
  <c r="X433" i="2" s="1"/>
  <c r="X434" i="2" a="1"/>
  <c r="X434" i="2" s="1"/>
  <c r="X435" i="2" a="1"/>
  <c r="X435" i="2" s="1"/>
  <c r="X218" i="2" a="1"/>
  <c r="X218" i="2" s="1"/>
  <c r="X24" i="2" a="1"/>
  <c r="X24" i="2" s="1"/>
  <c r="X436" i="2" a="1"/>
  <c r="X436" i="2" s="1"/>
  <c r="X437" i="2" a="1"/>
  <c r="X437" i="2" s="1"/>
  <c r="X285" i="2" a="1"/>
  <c r="X285" i="2" s="1"/>
  <c r="X438" i="2" a="1"/>
  <c r="X438" i="2" s="1"/>
  <c r="X439" i="2" a="1"/>
  <c r="X439" i="2" s="1"/>
  <c r="X177" i="2" a="1"/>
  <c r="X177" i="2" s="1"/>
  <c r="X286" i="2" a="1"/>
  <c r="X286" i="2" s="1"/>
  <c r="X287" i="2" a="1"/>
  <c r="X287" i="2" s="1"/>
  <c r="X288" i="2" a="1"/>
  <c r="X288" i="2" s="1"/>
  <c r="X71" i="2" a="1"/>
  <c r="X71" i="2" s="1"/>
  <c r="X178" i="2" a="1"/>
  <c r="X178" i="2" s="1"/>
  <c r="X219" i="2" a="1"/>
  <c r="X219" i="2" s="1"/>
  <c r="X440" i="2" a="1"/>
  <c r="X440" i="2" s="1"/>
  <c r="X441" i="2" a="1"/>
  <c r="X441" i="2" s="1"/>
  <c r="X145" i="2" a="1"/>
  <c r="X145" i="2" s="1"/>
  <c r="X67" i="2" a="1"/>
  <c r="X67" i="2" s="1"/>
  <c r="X442" i="2" a="1"/>
  <c r="X442" i="2" s="1"/>
  <c r="X289" i="2" a="1"/>
  <c r="X289" i="2" s="1"/>
  <c r="X58" i="2" a="1"/>
  <c r="X58" i="2" s="1"/>
  <c r="X220" i="2" a="1"/>
  <c r="X220" i="2" s="1"/>
  <c r="X443" i="2" a="1"/>
  <c r="X443" i="2" s="1"/>
  <c r="X444" i="2" a="1"/>
  <c r="X444" i="2" s="1"/>
  <c r="X290" i="2" a="1"/>
  <c r="X290" i="2" s="1"/>
  <c r="X125" i="2" a="1"/>
  <c r="X125" i="2" s="1"/>
  <c r="X221" i="2" a="1"/>
  <c r="X221" i="2" s="1"/>
  <c r="X291" i="2" a="1"/>
  <c r="X291" i="2" s="1"/>
  <c r="X93" i="2" a="1"/>
  <c r="X93" i="2" s="1"/>
  <c r="X222" i="2" a="1"/>
  <c r="X222" i="2" s="1"/>
  <c r="X445" i="2" a="1"/>
  <c r="X445" i="2" s="1"/>
  <c r="X446" i="2" a="1"/>
  <c r="X446" i="2" s="1"/>
  <c r="X77" i="2" a="1"/>
  <c r="X77" i="2" s="1"/>
  <c r="X447" i="2" a="1"/>
  <c r="X447" i="2" s="1"/>
  <c r="X448" i="2" a="1"/>
  <c r="X448" i="2" s="1"/>
  <c r="X292" i="2" a="1"/>
  <c r="X292" i="2" s="1"/>
  <c r="X449" i="2" a="1"/>
  <c r="X449" i="2" s="1"/>
  <c r="X223" i="2" a="1"/>
  <c r="X223" i="2" s="1"/>
  <c r="X179" i="2" a="1"/>
  <c r="X179" i="2" s="1"/>
  <c r="X26" i="2" a="1"/>
  <c r="X26" i="2" s="1"/>
  <c r="X293" i="2" a="1"/>
  <c r="X293" i="2" s="1"/>
  <c r="X450" i="2" a="1"/>
  <c r="X450" i="2" s="1"/>
  <c r="X451" i="2" a="1"/>
  <c r="X451" i="2" s="1"/>
  <c r="X180" i="2" a="1"/>
  <c r="X180" i="2" s="1"/>
  <c r="X452" i="2" a="1"/>
  <c r="X452" i="2" s="1"/>
  <c r="X146" i="2" a="1"/>
  <c r="X146" i="2" s="1"/>
  <c r="X453" i="2" a="1"/>
  <c r="X453" i="2" s="1"/>
  <c r="X454" i="2" a="1"/>
  <c r="X454" i="2" s="1"/>
  <c r="X108" i="2" a="1"/>
  <c r="X108" i="2" s="1"/>
  <c r="X455" i="2" a="1"/>
  <c r="X455" i="2" s="1"/>
  <c r="X294" i="2" a="1"/>
  <c r="X294" i="2" s="1"/>
  <c r="X181" i="2" a="1"/>
  <c r="X181" i="2" s="1"/>
  <c r="X456" i="2" a="1"/>
  <c r="X456" i="2" s="1"/>
  <c r="X147" i="2" a="1"/>
  <c r="X147" i="2" s="1"/>
  <c r="X182" i="2" a="1"/>
  <c r="X182" i="2" s="1"/>
  <c r="X457" i="2" a="1"/>
  <c r="X457" i="2" s="1"/>
  <c r="X458" i="2" a="1"/>
  <c r="X458" i="2" s="1"/>
  <c r="X459" i="2" a="1"/>
  <c r="X459" i="2" s="1"/>
  <c r="X460" i="2" a="1"/>
  <c r="X460" i="2" s="1"/>
  <c r="X295" i="2" a="1"/>
  <c r="X295" i="2" s="1"/>
  <c r="X461" i="2" a="1"/>
  <c r="X461" i="2" s="1"/>
  <c r="X462" i="2" a="1"/>
  <c r="X462" i="2" s="1"/>
  <c r="X296" i="2" a="1"/>
  <c r="X296" i="2" s="1"/>
  <c r="X463" i="2" a="1"/>
  <c r="X463" i="2" s="1"/>
  <c r="X464" i="2" a="1"/>
  <c r="X464" i="2" s="1"/>
  <c r="X59" i="2" a="1"/>
  <c r="X59" i="2" s="1"/>
  <c r="X465" i="2" a="1"/>
  <c r="X465" i="2" s="1"/>
  <c r="X466" i="2" a="1"/>
  <c r="X466" i="2" s="1"/>
  <c r="X467" i="2" a="1"/>
  <c r="X467" i="2" s="1"/>
  <c r="X297" i="2" a="1"/>
  <c r="X297" i="2" s="1"/>
  <c r="X298" i="2" a="1"/>
  <c r="X298" i="2" s="1"/>
  <c r="X468" i="2" a="1"/>
  <c r="X468" i="2" s="1"/>
  <c r="X469" i="2" a="1"/>
  <c r="X469" i="2" s="1"/>
  <c r="X470" i="2" a="1"/>
  <c r="X470" i="2" s="1"/>
  <c r="X224" i="2" a="1"/>
  <c r="X224" i="2" s="1"/>
  <c r="X471" i="2" a="1"/>
  <c r="X471" i="2" s="1"/>
  <c r="X472" i="2" a="1"/>
  <c r="X472" i="2" s="1"/>
  <c r="X473" i="2" a="1"/>
  <c r="X473" i="2" s="1"/>
  <c r="X474" i="2" a="1"/>
  <c r="X474" i="2" s="1"/>
  <c r="X475" i="2" a="1"/>
  <c r="X475" i="2" s="1"/>
  <c r="X476" i="2" a="1"/>
  <c r="X476" i="2" s="1"/>
  <c r="X477" i="2" a="1"/>
  <c r="X477" i="2" s="1"/>
  <c r="X478" i="2" a="1"/>
  <c r="X478" i="2" s="1"/>
  <c r="X479" i="2" a="1"/>
  <c r="X479" i="2" s="1"/>
  <c r="X480" i="2" a="1"/>
  <c r="X480" i="2" s="1"/>
  <c r="X481" i="2" a="1"/>
  <c r="X481" i="2" s="1"/>
  <c r="X482" i="2" a="1"/>
  <c r="X482" i="2" s="1"/>
  <c r="X483" i="2" a="1"/>
  <c r="X483" i="2" s="1"/>
  <c r="X299" i="2" a="1"/>
  <c r="X299" i="2" s="1"/>
  <c r="X484" i="2" a="1"/>
  <c r="X484" i="2" s="1"/>
  <c r="X225" i="2" a="1"/>
  <c r="X225" i="2" s="1"/>
  <c r="X300" i="2" a="1"/>
  <c r="X300" i="2" s="1"/>
  <c r="X485" i="2" a="1"/>
  <c r="X485" i="2" s="1"/>
  <c r="X183" i="2" a="1"/>
  <c r="X183" i="2" s="1"/>
  <c r="X184" i="2" a="1"/>
  <c r="X184" i="2" s="1"/>
  <c r="X486" i="2" a="1"/>
  <c r="X486" i="2" s="1"/>
  <c r="X487" i="2" a="1"/>
  <c r="X487" i="2" s="1"/>
  <c r="X185" i="2" a="1"/>
  <c r="X185" i="2" s="1"/>
  <c r="X126" i="2" a="1"/>
  <c r="X126" i="2" s="1"/>
  <c r="X226" i="2" a="1"/>
  <c r="X226" i="2" s="1"/>
  <c r="X127" i="2" a="1"/>
  <c r="X127" i="2"/>
  <c r="X94" i="2" a="1"/>
  <c r="X94" i="2" s="1"/>
  <c r="X488" i="2" a="1"/>
  <c r="X488" i="2" s="1"/>
  <c r="X489" i="2" a="1"/>
  <c r="X489" i="2" s="1"/>
  <c r="X490" i="2" a="1"/>
  <c r="X490" i="2" s="1"/>
  <c r="X491" i="2" a="1"/>
  <c r="X491" i="2" s="1"/>
  <c r="X492" i="2" a="1"/>
  <c r="X492" i="2" s="1"/>
  <c r="X493" i="2" a="1"/>
  <c r="X493" i="2" s="1"/>
  <c r="X494" i="2" a="1"/>
  <c r="X494" i="2" s="1"/>
  <c r="X495" i="2" a="1"/>
  <c r="X495" i="2" s="1"/>
  <c r="X496" i="2" a="1"/>
  <c r="X496" i="2" s="1"/>
  <c r="X227" i="2" a="1"/>
  <c r="X227" i="2" s="1"/>
  <c r="X497" i="2" a="1"/>
  <c r="X497" i="2" s="1"/>
  <c r="X301" i="2" a="1"/>
  <c r="X301" i="2" s="1"/>
  <c r="X228" i="2" a="1"/>
  <c r="X228" i="2" s="1"/>
  <c r="X498" i="2" a="1"/>
  <c r="X498" i="2" s="1"/>
  <c r="X499" i="2" a="1"/>
  <c r="X499" i="2" s="1"/>
  <c r="X500" i="2" a="1"/>
  <c r="X500" i="2" s="1"/>
  <c r="X302" i="2" a="1"/>
  <c r="X302" i="2" s="1"/>
  <c r="X303" i="2" a="1"/>
  <c r="X303" i="2" s="1"/>
  <c r="X501" i="2" a="1"/>
  <c r="X501" i="2" s="1"/>
  <c r="X304" i="2" a="1"/>
  <c r="X304" i="2" s="1"/>
  <c r="X186" i="2" a="1"/>
  <c r="X186" i="2" s="1"/>
  <c r="X148" i="2" a="1"/>
  <c r="X148" i="2" s="1"/>
  <c r="X502" i="2" a="1"/>
  <c r="X502" i="2" s="1"/>
  <c r="X503" i="2" a="1"/>
  <c r="X503" i="2" s="1"/>
  <c r="X305" i="2" a="1"/>
  <c r="X305" i="2" s="1"/>
  <c r="X504" i="2" a="1"/>
  <c r="X504" i="2" s="1"/>
  <c r="X306" i="2" a="1"/>
  <c r="X306" i="2" s="1"/>
  <c r="X505" i="2" a="1"/>
  <c r="X505" i="2" s="1"/>
  <c r="X506" i="2" a="1"/>
  <c r="X506" i="2" s="1"/>
  <c r="X507" i="2" a="1"/>
  <c r="X507" i="2" s="1"/>
  <c r="X508" i="2" a="1"/>
  <c r="X508" i="2" s="1"/>
  <c r="X509" i="2" a="1"/>
  <c r="X509" i="2" s="1"/>
  <c r="X510" i="2" a="1"/>
  <c r="X510" i="2" s="1"/>
  <c r="X511" i="2" a="1"/>
  <c r="X511" i="2" s="1"/>
  <c r="X229" i="2" a="1"/>
  <c r="X229" i="2" s="1"/>
  <c r="X512" i="2" a="1"/>
  <c r="X512" i="2" s="1"/>
  <c r="X513" i="2" a="1"/>
  <c r="X513" i="2" s="1"/>
  <c r="X149" i="2" a="1"/>
  <c r="X149" i="2" s="1"/>
  <c r="X514" i="2" a="1"/>
  <c r="X514" i="2" s="1"/>
  <c r="X515" i="2" a="1"/>
  <c r="X515" i="2" s="1"/>
  <c r="X516" i="2" a="1"/>
  <c r="X516" i="2" s="1"/>
  <c r="X517" i="2" a="1"/>
  <c r="X517" i="2" s="1"/>
  <c r="X307" i="2" a="1"/>
  <c r="X307" i="2" s="1"/>
  <c r="X230" i="2" a="1"/>
  <c r="X230" i="2" s="1"/>
  <c r="X187" i="2" a="1"/>
  <c r="X187" i="2" s="1"/>
  <c r="X518" i="2" a="1"/>
  <c r="X518" i="2" s="1"/>
  <c r="X519" i="2" a="1"/>
  <c r="X519" i="2" s="1"/>
  <c r="X520" i="2" a="1"/>
  <c r="X520" i="2" s="1"/>
  <c r="X109" i="2" a="1"/>
  <c r="X109" i="2" s="1"/>
  <c r="X521" i="2" a="1"/>
  <c r="X521" i="2" s="1"/>
  <c r="X84" i="2" a="1"/>
  <c r="X84" i="2" s="1"/>
  <c r="X231" i="2" a="1"/>
  <c r="X231" i="2" s="1"/>
  <c r="X232" i="2" a="1"/>
  <c r="X232" i="2" s="1"/>
  <c r="X522" i="2" a="1"/>
  <c r="X522" i="2" s="1"/>
  <c r="X308" i="2" a="1"/>
  <c r="X308" i="2" s="1"/>
  <c r="X110" i="2" a="1"/>
  <c r="X110" i="2" s="1"/>
  <c r="X523" i="2" a="1"/>
  <c r="X523" i="2" s="1"/>
  <c r="X524" i="2" a="1"/>
  <c r="X524" i="2" s="1"/>
  <c r="X525" i="2" a="1"/>
  <c r="X525" i="2" s="1"/>
  <c r="X526" i="2" a="1"/>
  <c r="X526" i="2" s="1"/>
  <c r="X527" i="2" a="1"/>
  <c r="X527" i="2" s="1"/>
  <c r="X309" i="2" a="1"/>
  <c r="X309" i="2" s="1"/>
  <c r="X528" i="2" a="1"/>
  <c r="X528" i="2" s="1"/>
  <c r="X529" i="2" a="1"/>
  <c r="X529" i="2" s="1"/>
  <c r="X530" i="2" a="1"/>
  <c r="X530" i="2" s="1"/>
  <c r="X531" i="2" a="1"/>
  <c r="X531" i="2" s="1"/>
  <c r="X532" i="2" a="1"/>
  <c r="X532" i="2" s="1"/>
  <c r="X533" i="2" a="1"/>
  <c r="X533" i="2" s="1"/>
  <c r="X534" i="2" a="1"/>
  <c r="X534" i="2" s="1"/>
  <c r="X188" i="2" a="1"/>
  <c r="X188" i="2" s="1"/>
  <c r="X535" i="2" a="1"/>
  <c r="X535" i="2" s="1"/>
  <c r="X233" i="2" a="1"/>
  <c r="X233" i="2" s="1"/>
  <c r="X72" i="2" a="1"/>
  <c r="X72" i="2" s="1"/>
  <c r="X310" i="2" a="1"/>
  <c r="X310" i="2" s="1"/>
  <c r="X189" i="2" a="1"/>
  <c r="X189" i="2" s="1"/>
  <c r="X190" i="2" a="1"/>
  <c r="X190" i="2" s="1"/>
  <c r="X536" i="2" a="1"/>
  <c r="X536" i="2" s="1"/>
  <c r="X54" i="2" a="1"/>
  <c r="X54" i="2" s="1"/>
  <c r="X39" i="2" a="1"/>
  <c r="X39" i="2" s="1"/>
  <c r="X150" i="2" a="1"/>
  <c r="X150" i="2" s="1"/>
  <c r="X537" i="2" a="1"/>
  <c r="X537" i="2" s="1"/>
  <c r="X311" i="2" a="1"/>
  <c r="X311" i="2" s="1"/>
  <c r="X538" i="2" a="1"/>
  <c r="X538" i="2" s="1"/>
  <c r="X128" i="2" a="1"/>
  <c r="X128" i="2" s="1"/>
  <c r="X539" i="2" a="1"/>
  <c r="X539" i="2" s="1"/>
  <c r="X540" i="2" a="1"/>
  <c r="X540" i="2" s="1"/>
  <c r="X541" i="2" a="1"/>
  <c r="X541" i="2" s="1"/>
  <c r="X542" i="2" a="1"/>
  <c r="X542" i="2" s="1"/>
  <c r="X234" i="2" a="1"/>
  <c r="X234" i="2" s="1"/>
  <c r="X543" i="2" a="1"/>
  <c r="X543" i="2" s="1"/>
  <c r="X544" i="2" a="1"/>
  <c r="X544" i="2" s="1"/>
  <c r="X545" i="2" a="1"/>
  <c r="X545" i="2" s="1"/>
  <c r="X191" i="2" a="1"/>
  <c r="X191" i="2" s="1"/>
  <c r="X546" i="2" a="1"/>
  <c r="X546" i="2" s="1"/>
  <c r="X547" i="2" a="1"/>
  <c r="X547" i="2" s="1"/>
  <c r="X151" i="2" a="1"/>
  <c r="X151" i="2" s="1"/>
  <c r="X312" i="2" a="1"/>
  <c r="X312" i="2" s="1"/>
  <c r="X78" i="2" a="1"/>
  <c r="X78" i="2" s="1"/>
  <c r="X129" i="2" a="1"/>
  <c r="X129" i="2" s="1"/>
  <c r="X548" i="2" a="1"/>
  <c r="X548" i="2" s="1"/>
  <c r="X549" i="2" a="1"/>
  <c r="X549" i="2" s="1"/>
  <c r="X235" i="2" a="1"/>
  <c r="X235" i="2" s="1"/>
  <c r="X236" i="2" a="1"/>
  <c r="X236" i="2" s="1"/>
  <c r="X237" i="2" a="1"/>
  <c r="X237" i="2" s="1"/>
  <c r="X152" i="2" a="1"/>
  <c r="X152" i="2" s="1"/>
  <c r="X550" i="2" a="1"/>
  <c r="X550" i="2" s="1"/>
  <c r="X551" i="2" a="1"/>
  <c r="X551" i="2" s="1"/>
  <c r="X313" i="2" a="1"/>
  <c r="X313" i="2" s="1"/>
  <c r="X552" i="2" a="1"/>
  <c r="X552" i="2" s="1"/>
  <c r="X238" i="2" a="1"/>
  <c r="X238" i="2" s="1"/>
  <c r="X553" i="2" a="1"/>
  <c r="X553" i="2" s="1"/>
  <c r="X554" i="2" a="1"/>
  <c r="X554" i="2" s="1"/>
  <c r="X73" i="2" a="1"/>
  <c r="X73" i="2" s="1"/>
  <c r="X555" i="2" a="1"/>
  <c r="X555" i="2" s="1"/>
  <c r="X192" i="2" a="1"/>
  <c r="X192" i="2" s="1"/>
  <c r="X556" i="2" a="1"/>
  <c r="X556" i="2" s="1"/>
  <c r="X557" i="2" a="1"/>
  <c r="X557" i="2" s="1"/>
  <c r="X314" i="2" a="1"/>
  <c r="X314" i="2" s="1"/>
  <c r="X558" i="2" a="1"/>
  <c r="X558" i="2" s="1"/>
  <c r="X559" i="2" a="1"/>
  <c r="X559" i="2" s="1"/>
  <c r="X315" i="2" a="1"/>
  <c r="X315" i="2" s="1"/>
  <c r="X193" i="2" a="1"/>
  <c r="X193" i="2" s="1"/>
  <c r="X153" i="2" a="1"/>
  <c r="X153" i="2" s="1"/>
  <c r="X560" i="2" a="1"/>
  <c r="X560" i="2" s="1"/>
  <c r="X561" i="2" a="1"/>
  <c r="X561" i="2" s="1"/>
  <c r="X562" i="2" a="1"/>
  <c r="X562" i="2" s="1"/>
  <c r="X563" i="2" a="1"/>
  <c r="X563" i="2" s="1"/>
  <c r="X564" i="2" a="1"/>
  <c r="X564" i="2" s="1"/>
  <c r="X565" i="2" a="1"/>
  <c r="X565" i="2" s="1"/>
  <c r="X239" i="2" a="1"/>
  <c r="X239" i="2" s="1"/>
  <c r="X566" i="2" a="1"/>
  <c r="X566" i="2" s="1"/>
  <c r="X567" i="2" a="1"/>
  <c r="X567" i="2" s="1"/>
  <c r="X316" i="2" a="1"/>
  <c r="X316" i="2" s="1"/>
  <c r="X74" i="2" a="1"/>
  <c r="X74" i="2" s="1"/>
  <c r="X317" i="2" a="1"/>
  <c r="X317" i="2" s="1"/>
  <c r="X568" i="2" a="1"/>
  <c r="X568" i="2" s="1"/>
  <c r="X240" i="2" a="1"/>
  <c r="X240" i="2" s="1"/>
  <c r="X569" i="2" a="1"/>
  <c r="X569" i="2" s="1"/>
  <c r="X318" i="2" a="1"/>
  <c r="X318" i="2" s="1"/>
  <c r="X570" i="2" a="1"/>
  <c r="X570" i="2" s="1"/>
  <c r="X571" i="2" a="1"/>
  <c r="X571" i="2" s="1"/>
  <c r="X572" i="2" a="1"/>
  <c r="X572" i="2" s="1"/>
  <c r="X573" i="2" a="1"/>
  <c r="X573" i="2" s="1"/>
  <c r="X574" i="2" a="1"/>
  <c r="X574" i="2" s="1"/>
  <c r="X319" i="2" a="1"/>
  <c r="X319" i="2" s="1"/>
  <c r="X575" i="2" a="1"/>
  <c r="X575" i="2" s="1"/>
  <c r="X194" i="2" a="1"/>
  <c r="X194" i="2" s="1"/>
  <c r="X320" i="2" a="1"/>
  <c r="X320" i="2" s="1"/>
  <c r="X154" i="2" a="1"/>
  <c r="X154" i="2" s="1"/>
  <c r="X321" i="2" a="1"/>
  <c r="X321" i="2" s="1"/>
  <c r="X576" i="2" a="1"/>
  <c r="X576" i="2" s="1"/>
  <c r="X577" i="2" a="1"/>
  <c r="X577" i="2" s="1"/>
  <c r="X578" i="2" a="1"/>
  <c r="X578" i="2" s="1"/>
  <c r="X195" i="2" a="1"/>
  <c r="X195" i="2" s="1"/>
  <c r="X579" i="2" a="1"/>
  <c r="X579" i="2" s="1"/>
  <c r="X322" i="2" a="1"/>
  <c r="X322" i="2" s="1"/>
  <c r="X323" i="2" a="1"/>
  <c r="X323" i="2" s="1"/>
  <c r="X324" i="2" a="1"/>
  <c r="X324" i="2" s="1"/>
  <c r="X580" i="2" a="1"/>
  <c r="X580" i="2" s="1"/>
  <c r="X155" i="2" a="1"/>
  <c r="X155" i="2" s="1"/>
  <c r="X581" i="2" a="1"/>
  <c r="X581" i="2" s="1"/>
  <c r="X582" i="2" a="1"/>
  <c r="X582" i="2" s="1"/>
  <c r="X325" i="2" a="1"/>
  <c r="X325" i="2" s="1"/>
  <c r="X583" i="2" a="1"/>
  <c r="X583" i="2" s="1"/>
  <c r="X584" i="2" a="1"/>
  <c r="X584" i="2" s="1"/>
  <c r="X585" i="2" a="1"/>
  <c r="X585" i="2" s="1"/>
  <c r="X586" i="2" a="1"/>
  <c r="X586" i="2" s="1"/>
  <c r="X587" i="2" a="1"/>
  <c r="X587" i="2" s="1"/>
  <c r="X326" i="2" a="1"/>
  <c r="X326" i="2" s="1"/>
  <c r="X327" i="2" a="1"/>
  <c r="X327" i="2" s="1"/>
  <c r="X130" i="2" a="1"/>
  <c r="X130" i="2" s="1"/>
  <c r="X328" i="2" a="1"/>
  <c r="X328" i="2" s="1"/>
  <c r="X588" i="2" a="1"/>
  <c r="X588" i="2" s="1"/>
  <c r="X196" i="2" a="1"/>
  <c r="X196" i="2" s="1"/>
  <c r="X589" i="2" a="1"/>
  <c r="X589" i="2" s="1"/>
  <c r="X590" i="2" a="1"/>
  <c r="X590" i="2" s="1"/>
  <c r="X591" i="2" a="1"/>
  <c r="X591" i="2" s="1"/>
  <c r="X592" i="2" a="1"/>
  <c r="X592" i="2" s="1"/>
  <c r="X593" i="2" a="1"/>
  <c r="X593" i="2" s="1"/>
  <c r="X594" i="2" a="1"/>
  <c r="X594" i="2" s="1"/>
  <c r="X595" i="2" a="1"/>
  <c r="X595" i="2"/>
  <c r="X329" i="2" a="1"/>
  <c r="X329" i="2" s="1"/>
  <c r="X330" i="2" a="1"/>
  <c r="X330" i="2" s="1"/>
  <c r="X596" i="2" a="1"/>
  <c r="X596" i="2" s="1"/>
  <c r="X241" i="2" a="1"/>
  <c r="X241" i="2" s="1"/>
  <c r="X597" i="2" a="1"/>
  <c r="X597" i="2" s="1"/>
  <c r="X598" i="2" a="1"/>
  <c r="X598" i="2" s="1"/>
  <c r="X331" i="2" a="1"/>
  <c r="X331" i="2" s="1"/>
  <c r="X599" i="2" a="1"/>
  <c r="X599" i="2" s="1"/>
  <c r="X242" i="2" a="1"/>
  <c r="X242" i="2" s="1"/>
  <c r="X600" i="2" a="1"/>
  <c r="X600" i="2" s="1"/>
  <c r="X601" i="2" a="1"/>
  <c r="X601" i="2" s="1"/>
  <c r="X602" i="2" a="1"/>
  <c r="X602" i="2" s="1"/>
  <c r="X603" i="2" a="1"/>
  <c r="X603" i="2" s="1"/>
  <c r="X332" i="2" a="1"/>
  <c r="X332" i="2" s="1"/>
  <c r="X604" i="2" a="1"/>
  <c r="X604" i="2" s="1"/>
  <c r="X605" i="2" a="1"/>
  <c r="X605" i="2" s="1"/>
  <c r="X333" i="2" a="1"/>
  <c r="X333" i="2" s="1"/>
  <c r="X606" i="2" a="1"/>
  <c r="X606" i="2" s="1"/>
  <c r="X607" i="2" a="1"/>
  <c r="X607" i="2" s="1"/>
  <c r="X608" i="2" a="1"/>
  <c r="X608" i="2" s="1"/>
  <c r="X609" i="2" a="1"/>
  <c r="X609" i="2" s="1"/>
  <c r="X610" i="2" a="1"/>
  <c r="X610" i="2" s="1"/>
  <c r="X611" i="2" a="1"/>
  <c r="X611" i="2" s="1"/>
  <c r="X612" i="2" a="1"/>
  <c r="X612" i="2" s="1"/>
  <c r="X613" i="2" a="1"/>
  <c r="X613" i="2" s="1"/>
  <c r="X614" i="2" a="1"/>
  <c r="X614" i="2" s="1"/>
  <c r="X615" i="2" a="1"/>
  <c r="X615" i="2" s="1"/>
  <c r="X616" i="2" a="1"/>
  <c r="X616" i="2" s="1"/>
  <c r="X95" i="2" a="1"/>
  <c r="X95" i="2" s="1"/>
  <c r="X617" i="2" a="1"/>
  <c r="X617" i="2" s="1"/>
  <c r="X618" i="2" a="1"/>
  <c r="X618" i="2" s="1"/>
  <c r="X619" i="2" a="1"/>
  <c r="X619" i="2" s="1"/>
  <c r="X620" i="2" a="1"/>
  <c r="X620" i="2" s="1"/>
  <c r="X621" i="2" a="1"/>
  <c r="X621" i="2" s="1"/>
  <c r="X622" i="2" a="1"/>
  <c r="X622" i="2" s="1"/>
  <c r="X623" i="2" a="1"/>
  <c r="X623" i="2" s="1"/>
  <c r="X624" i="2" a="1"/>
  <c r="X624" i="2" s="1"/>
  <c r="X625" i="2" a="1"/>
  <c r="X625" i="2" s="1"/>
  <c r="X626" i="2" a="1"/>
  <c r="X626" i="2" s="1"/>
  <c r="X627" i="2" a="1"/>
  <c r="X627" i="2" s="1"/>
  <c r="X628" i="2" a="1"/>
  <c r="X628" i="2" s="1"/>
  <c r="X629" i="2" a="1"/>
  <c r="X629" i="2" s="1"/>
  <c r="X197" i="2" a="1"/>
  <c r="X197" i="2" s="1"/>
  <c r="X630" i="2" a="1"/>
  <c r="X630" i="2" s="1"/>
  <c r="X631" i="2" a="1"/>
  <c r="X631" i="2" s="1"/>
  <c r="X156" i="2" a="1"/>
  <c r="X156" i="2" s="1"/>
  <c r="X632" i="2" a="1"/>
  <c r="X632" i="2" s="1"/>
  <c r="X334" i="2" a="1"/>
  <c r="X334" i="2" s="1"/>
  <c r="X633" i="2" a="1"/>
  <c r="X633" i="2" s="1"/>
  <c r="X634" i="2" a="1"/>
  <c r="X634" i="2" s="1"/>
  <c r="X635" i="2" a="1"/>
  <c r="X635" i="2" s="1"/>
  <c r="X636" i="2" a="1"/>
  <c r="X636" i="2" s="1"/>
  <c r="X637" i="2" a="1"/>
  <c r="X637" i="2" s="1"/>
  <c r="X335" i="2" a="1"/>
  <c r="X335" i="2" s="1"/>
  <c r="X638" i="2" a="1"/>
  <c r="X638" i="2" s="1"/>
  <c r="X639" i="2" a="1"/>
  <c r="X639" i="2" s="1"/>
  <c r="X640" i="2" a="1"/>
  <c r="X640" i="2" s="1"/>
  <c r="X641" i="2" a="1"/>
  <c r="X641" i="2" s="1"/>
  <c r="X642" i="2" a="1"/>
  <c r="X642" i="2" s="1"/>
  <c r="X643" i="2" a="1"/>
  <c r="X643" i="2" s="1"/>
  <c r="X644" i="2" a="1"/>
  <c r="X644" i="2" s="1"/>
  <c r="X645" i="2" a="1"/>
  <c r="X645" i="2" s="1"/>
  <c r="X646" i="2" a="1"/>
  <c r="X646" i="2" s="1"/>
  <c r="X647" i="2" a="1"/>
  <c r="X647" i="2" s="1"/>
  <c r="X648" i="2" a="1"/>
  <c r="X648" i="2" s="1"/>
  <c r="X649" i="2" a="1"/>
  <c r="X649" i="2" s="1"/>
  <c r="X650" i="2" a="1"/>
  <c r="X650" i="2" s="1"/>
  <c r="X651" i="2" a="1"/>
  <c r="X651" i="2" s="1"/>
  <c r="X652" i="2" a="1"/>
  <c r="X652" i="2" s="1"/>
  <c r="X653" i="2" a="1"/>
  <c r="X653" i="2" s="1"/>
  <c r="X243" i="2" a="1"/>
  <c r="X243" i="2" s="1"/>
  <c r="X654" i="2" a="1"/>
  <c r="X654" i="2" s="1"/>
  <c r="X655" i="2" a="1"/>
  <c r="X655" i="2" s="1"/>
  <c r="X656" i="2" a="1"/>
  <c r="X656" i="2" s="1"/>
  <c r="X657" i="2" a="1"/>
  <c r="X657" i="2" s="1"/>
  <c r="X244" i="2" a="1"/>
  <c r="X244" i="2" s="1"/>
  <c r="X658" i="2" a="1"/>
  <c r="X658" i="2" s="1"/>
  <c r="X659" i="2" a="1"/>
  <c r="X659" i="2" s="1"/>
  <c r="X660" i="2" a="1"/>
  <c r="X660" i="2" s="1"/>
  <c r="X661" i="2" a="1"/>
  <c r="X661" i="2" s="1"/>
  <c r="X662" i="2" a="1"/>
  <c r="X662" i="2" s="1"/>
  <c r="X663" i="2" a="1"/>
  <c r="X663" i="2" s="1"/>
  <c r="X664" i="2" a="1"/>
  <c r="X664" i="2" s="1"/>
  <c r="X336" i="2" a="1"/>
  <c r="X336" i="2" s="1"/>
  <c r="X665" i="2" a="1"/>
  <c r="X665" i="2" s="1"/>
  <c r="X666" i="2" a="1"/>
  <c r="X666" i="2" s="1"/>
  <c r="X337" i="2" a="1"/>
  <c r="X337" i="2" s="1"/>
  <c r="X338" i="2" a="1"/>
  <c r="X338" i="2" s="1"/>
  <c r="X667" i="2" a="1"/>
  <c r="X667" i="2" s="1"/>
  <c r="X668" i="2" a="1"/>
  <c r="X668" i="2" s="1"/>
  <c r="X339" i="2" a="1"/>
  <c r="X339" i="2" s="1"/>
  <c r="X669" i="2" a="1"/>
  <c r="X669" i="2" s="1"/>
  <c r="X670" i="2" a="1"/>
  <c r="X670" i="2" s="1"/>
  <c r="X671" i="2" a="1"/>
  <c r="X671" i="2" s="1"/>
  <c r="X672" i="2" a="1"/>
  <c r="X672" i="2" s="1"/>
  <c r="X673" i="2" a="1"/>
  <c r="X673" i="2" s="1"/>
  <c r="X245" i="2" a="1"/>
  <c r="X245" i="2" s="1"/>
  <c r="X246" i="2" a="1"/>
  <c r="X246" i="2" s="1"/>
  <c r="X674" i="2" a="1"/>
  <c r="X674" i="2" s="1"/>
  <c r="X675" i="2" a="1"/>
  <c r="X675" i="2" s="1"/>
  <c r="X676" i="2" a="1"/>
  <c r="X676" i="2" s="1"/>
  <c r="X677" i="2" a="1"/>
  <c r="X677" i="2" s="1"/>
  <c r="X678" i="2" a="1"/>
  <c r="X678" i="2" s="1"/>
  <c r="X679" i="2" a="1"/>
  <c r="X679" i="2" s="1"/>
  <c r="X680" i="2" a="1"/>
  <c r="X680" i="2" s="1"/>
  <c r="X681" i="2" a="1"/>
  <c r="X681" i="2" s="1"/>
  <c r="X682" i="2" a="1"/>
  <c r="X682" i="2" s="1"/>
  <c r="X340" i="2" a="1"/>
  <c r="X340" i="2" s="1"/>
  <c r="X683" i="2" a="1"/>
  <c r="X683" i="2" s="1"/>
  <c r="X684" i="2" a="1"/>
  <c r="X684" i="2" s="1"/>
  <c r="X685" i="2" a="1"/>
  <c r="X685" i="2" s="1"/>
  <c r="X341" i="2" a="1"/>
  <c r="X341" i="2" s="1"/>
  <c r="X342" i="2" a="1"/>
  <c r="X342" i="2" s="1"/>
  <c r="X686" i="2" a="1"/>
  <c r="X686" i="2" s="1"/>
  <c r="X687" i="2" a="1"/>
  <c r="X687" i="2" s="1"/>
  <c r="X688" i="2" a="1"/>
  <c r="X688" i="2" s="1"/>
  <c r="X689" i="2" a="1"/>
  <c r="X689" i="2" s="1"/>
  <c r="X343" i="2" a="1"/>
  <c r="X343" i="2" s="1"/>
  <c r="X690" i="2" a="1"/>
  <c r="X690" i="2" s="1"/>
  <c r="X344" i="2" a="1"/>
  <c r="X344" i="2"/>
  <c r="X691" i="2" a="1"/>
  <c r="X691" i="2" s="1"/>
  <c r="X692" i="2" a="1"/>
  <c r="X692" i="2" s="1"/>
  <c r="X345" i="2" a="1"/>
  <c r="X345" i="2" s="1"/>
  <c r="X346" i="2" a="1"/>
  <c r="X346" i="2" s="1"/>
  <c r="X347" i="2" a="1"/>
  <c r="X347" i="2" s="1"/>
  <c r="X693" i="2" a="1"/>
  <c r="X693" i="2" s="1"/>
  <c r="X247" i="2" a="1"/>
  <c r="X247" i="2" s="1"/>
  <c r="X694" i="2" a="1"/>
  <c r="X694" i="2" s="1"/>
  <c r="X695" i="2" a="1"/>
  <c r="X695" i="2" s="1"/>
  <c r="X696" i="2" a="1"/>
  <c r="X696" i="2" s="1"/>
  <c r="X697" i="2" a="1"/>
  <c r="X697" i="2" s="1"/>
  <c r="X698" i="2" a="1"/>
  <c r="X698" i="2" s="1"/>
  <c r="X699" i="2" a="1"/>
  <c r="X699" i="2" s="1"/>
  <c r="X700" i="2" a="1"/>
  <c r="X700" i="2" s="1"/>
  <c r="X701" i="2" a="1"/>
  <c r="X701" i="2" s="1"/>
  <c r="X702" i="2" a="1"/>
  <c r="X702" i="2" s="1"/>
  <c r="X703" i="2" a="1"/>
  <c r="X703" i="2" s="1"/>
  <c r="X704" i="2" a="1"/>
  <c r="X704" i="2" s="1"/>
  <c r="X705" i="2" a="1"/>
  <c r="X705" i="2" s="1"/>
  <c r="X706" i="2" a="1"/>
  <c r="X706" i="2" s="1"/>
  <c r="X707" i="2" a="1"/>
  <c r="X707" i="2" s="1"/>
  <c r="X708" i="2" a="1"/>
  <c r="X708" i="2" s="1"/>
  <c r="X709" i="2" a="1"/>
  <c r="X709" i="2" s="1"/>
  <c r="X710" i="2" a="1"/>
  <c r="X710" i="2" s="1"/>
  <c r="X711" i="2" a="1"/>
  <c r="X711" i="2" s="1"/>
  <c r="X348" i="2" a="1"/>
  <c r="X348" i="2" s="1"/>
  <c r="X712" i="2" a="1"/>
  <c r="X712" i="2" s="1"/>
  <c r="X713" i="2" a="1"/>
  <c r="X713" i="2" s="1"/>
  <c r="X714" i="2" a="1"/>
  <c r="X714" i="2" s="1"/>
  <c r="X715" i="2" a="1"/>
  <c r="X715" i="2" s="1"/>
  <c r="X716" i="2" a="1"/>
  <c r="X716" i="2" s="1"/>
  <c r="X717" i="2" a="1"/>
  <c r="X717" i="2" s="1"/>
  <c r="X718" i="2" a="1"/>
  <c r="X718" i="2" s="1"/>
  <c r="X719" i="2" a="1"/>
  <c r="X719" i="2" s="1"/>
  <c r="X720" i="2" a="1"/>
  <c r="X720" i="2" s="1"/>
  <c r="X721" i="2" a="1"/>
  <c r="X721" i="2" s="1"/>
  <c r="X722" i="2" a="1"/>
  <c r="X722" i="2" s="1"/>
  <c r="X723" i="2" a="1"/>
  <c r="X723" i="2" s="1"/>
  <c r="X349" i="2" a="1"/>
  <c r="X349" i="2" s="1"/>
  <c r="X724" i="2" a="1"/>
  <c r="X724" i="2" s="1"/>
  <c r="X725" i="2" a="1"/>
  <c r="X725" i="2" s="1"/>
  <c r="X726" i="2" a="1"/>
  <c r="X726" i="2" s="1"/>
  <c r="X727" i="2" a="1"/>
  <c r="X727" i="2" s="1"/>
  <c r="X728" i="2" a="1"/>
  <c r="X728" i="2" s="1"/>
  <c r="X729" i="2" a="1"/>
  <c r="X729" i="2" s="1"/>
  <c r="X730" i="2" a="1"/>
  <c r="X730" i="2" s="1"/>
  <c r="X731" i="2" a="1"/>
  <c r="X731" i="2" s="1"/>
  <c r="X350" i="2" a="1"/>
  <c r="X350" i="2" s="1"/>
  <c r="X732" i="2" a="1"/>
  <c r="X732" i="2" s="1"/>
  <c r="X733" i="2" a="1"/>
  <c r="X733" i="2" s="1"/>
  <c r="X734" i="2" a="1"/>
  <c r="X734" i="2" s="1"/>
  <c r="X735" i="2" a="1"/>
  <c r="X735" i="2" s="1"/>
  <c r="X736" i="2" a="1"/>
  <c r="X736" i="2" s="1"/>
  <c r="X737" i="2" a="1"/>
  <c r="X737" i="2" s="1"/>
  <c r="X738" i="2" a="1"/>
  <c r="X738" i="2" s="1"/>
  <c r="X739" i="2" a="1"/>
  <c r="X739" i="2" s="1"/>
  <c r="X740" i="2" a="1"/>
  <c r="X740" i="2" s="1"/>
  <c r="X741" i="2" a="1"/>
  <c r="X741" i="2" s="1"/>
  <c r="X742" i="2" a="1"/>
  <c r="X742" i="2" s="1"/>
  <c r="X743" i="2" a="1"/>
  <c r="X743" i="2" s="1"/>
  <c r="X744" i="2" a="1"/>
  <c r="X744" i="2" s="1"/>
  <c r="X745" i="2" a="1"/>
  <c r="X745" i="2" s="1"/>
  <c r="X746" i="2" a="1"/>
  <c r="X746" i="2" s="1"/>
  <c r="X17" i="2" a="1"/>
  <c r="X17" i="2" s="1"/>
  <c r="W10" i="2" a="1"/>
  <c r="W10" i="2" s="1"/>
  <c r="W111" i="2" a="1"/>
  <c r="W111" i="2" s="1"/>
  <c r="W32" i="2" a="1"/>
  <c r="W32" i="2" s="1"/>
  <c r="W248" i="2" a="1"/>
  <c r="W248" i="2" s="1"/>
  <c r="W4" i="2" a="1"/>
  <c r="W4" i="2" s="1"/>
  <c r="W60" i="2" a="1"/>
  <c r="W60" i="2" s="1"/>
  <c r="W18" i="2" a="1"/>
  <c r="W18" i="2" s="1"/>
  <c r="W3" i="2" a="1"/>
  <c r="W3" i="2" s="1"/>
  <c r="W40" i="2" a="1"/>
  <c r="W40" i="2" s="1"/>
  <c r="W43" i="2" a="1"/>
  <c r="W43" i="2" s="1"/>
  <c r="W157" i="2" a="1"/>
  <c r="W157" i="2" s="1"/>
  <c r="W85" i="2" a="1"/>
  <c r="W85" i="2" s="1"/>
  <c r="W131" i="2" a="1"/>
  <c r="W131" i="2" s="1"/>
  <c r="W16" i="2" a="1"/>
  <c r="W16" i="2" s="1"/>
  <c r="W158" i="2" a="1"/>
  <c r="W158" i="2" s="1"/>
  <c r="W68" i="2" a="1"/>
  <c r="W68" i="2" s="1"/>
  <c r="W75" i="2" a="1"/>
  <c r="W75" i="2" s="1"/>
  <c r="W351" i="2" a="1"/>
  <c r="W351" i="2" s="1"/>
  <c r="W86" i="2" a="1"/>
  <c r="W86" i="2" s="1"/>
  <c r="W28" i="2" a="1"/>
  <c r="W28" i="2" s="1"/>
  <c r="W79" i="2" a="1"/>
  <c r="W79" i="2" s="1"/>
  <c r="W198" i="2" a="1"/>
  <c r="W198" i="2" s="1"/>
  <c r="W352" i="2" a="1"/>
  <c r="W352" i="2" s="1"/>
  <c r="W112" i="2" a="1"/>
  <c r="W112" i="2" s="1"/>
  <c r="W159" i="2" a="1"/>
  <c r="W159" i="2" s="1"/>
  <c r="W50" i="2" a="1"/>
  <c r="W50" i="2" s="1"/>
  <c r="W8" i="2" a="1"/>
  <c r="W8" i="2" s="1"/>
  <c r="W20" i="2" a="1"/>
  <c r="W20" i="2" s="1"/>
  <c r="W41" i="2" a="1"/>
  <c r="W41" i="2" s="1"/>
  <c r="W61" i="2" a="1"/>
  <c r="W61" i="2" s="1"/>
  <c r="W35" i="2" a="1"/>
  <c r="W35" i="2" s="1"/>
  <c r="W15" i="2" a="1"/>
  <c r="W15" i="2" s="1"/>
  <c r="W87" i="2" a="1"/>
  <c r="W87" i="2" s="1"/>
  <c r="W96" i="2" a="1"/>
  <c r="W96" i="2" s="1"/>
  <c r="W199" i="2" a="1"/>
  <c r="W199" i="2" s="1"/>
  <c r="W11" i="2" a="1"/>
  <c r="W11" i="2" s="1"/>
  <c r="W249" i="2" a="1"/>
  <c r="W249" i="2" s="1"/>
  <c r="W88" i="2" a="1"/>
  <c r="W88" i="2" s="1"/>
  <c r="W132" i="2" a="1"/>
  <c r="W132" i="2" s="1"/>
  <c r="W21" i="2" a="1"/>
  <c r="W21" i="2" s="1"/>
  <c r="W353" i="2" a="1"/>
  <c r="W353" i="2" s="1"/>
  <c r="W160" i="2" a="1"/>
  <c r="W160" i="2" s="1"/>
  <c r="W6" i="2" a="1"/>
  <c r="W6" i="2" s="1"/>
  <c r="W354" i="2" a="1"/>
  <c r="W354" i="2" s="1"/>
  <c r="W23" i="2" a="1"/>
  <c r="W23" i="2" s="1"/>
  <c r="W355" i="2" a="1"/>
  <c r="W355" i="2" s="1"/>
  <c r="W37" i="2" a="1"/>
  <c r="W37" i="2" s="1"/>
  <c r="W25" i="2" a="1"/>
  <c r="W25" i="2" s="1"/>
  <c r="W30" i="2" a="1"/>
  <c r="W30" i="2" s="1"/>
  <c r="W250" i="2" a="1"/>
  <c r="W250" i="2" s="1"/>
  <c r="W161" i="2" a="1"/>
  <c r="W161" i="2" s="1"/>
  <c r="W356" i="2" a="1"/>
  <c r="W356" i="2" s="1"/>
  <c r="W12" i="2" a="1"/>
  <c r="W12" i="2" s="1"/>
  <c r="W133" i="2" a="1"/>
  <c r="W133" i="2" s="1"/>
  <c r="W200" i="2" a="1"/>
  <c r="W200" i="2" s="1"/>
  <c r="W357" i="2" a="1"/>
  <c r="W357" i="2" s="1"/>
  <c r="W201" i="2" a="1"/>
  <c r="W201" i="2" s="1"/>
  <c r="W97" i="2" a="1"/>
  <c r="W97" i="2" s="1"/>
  <c r="W27" i="2" a="1"/>
  <c r="W27" i="2" s="1"/>
  <c r="W202" i="2" a="1"/>
  <c r="W202" i="2" s="1"/>
  <c r="W22" i="2" a="1"/>
  <c r="W22" i="2" s="1"/>
  <c r="W358" i="2" a="1"/>
  <c r="W358" i="2" s="1"/>
  <c r="W203" i="2" a="1"/>
  <c r="W203" i="2" s="1"/>
  <c r="W36" i="2" a="1"/>
  <c r="W36" i="2" s="1"/>
  <c r="W134" i="2" a="1"/>
  <c r="W134" i="2" s="1"/>
  <c r="W204" i="2" a="1"/>
  <c r="W204" i="2" s="1"/>
  <c r="W359" i="2" a="1"/>
  <c r="W359" i="2" s="1"/>
  <c r="W360" i="2" a="1"/>
  <c r="W360" i="2" s="1"/>
  <c r="W98" i="2" a="1"/>
  <c r="W98" i="2" s="1"/>
  <c r="W205" i="2" a="1"/>
  <c r="W205" i="2" s="1"/>
  <c r="W29" i="2" a="1"/>
  <c r="W29" i="2" s="1"/>
  <c r="W251" i="2" a="1"/>
  <c r="W251" i="2" s="1"/>
  <c r="W99" i="2" a="1"/>
  <c r="W99" i="2" s="1"/>
  <c r="W80" i="2" a="1"/>
  <c r="W80" i="2" s="1"/>
  <c r="W361" i="2" a="1"/>
  <c r="W361" i="2" s="1"/>
  <c r="W252" i="2" a="1"/>
  <c r="W252" i="2" s="1"/>
  <c r="W206" i="2" a="1"/>
  <c r="W206" i="2" s="1"/>
  <c r="W55" i="2" a="1"/>
  <c r="W55" i="2" s="1"/>
  <c r="W362" i="2" a="1"/>
  <c r="W362" i="2" s="1"/>
  <c r="W100" i="2" a="1"/>
  <c r="W100" i="2" s="1"/>
  <c r="W113" i="2" a="1"/>
  <c r="W113" i="2" s="1"/>
  <c r="W44" i="2" a="1"/>
  <c r="W44" i="2" s="1"/>
  <c r="W363" i="2" a="1"/>
  <c r="W363" i="2" s="1"/>
  <c r="W364" i="2" a="1"/>
  <c r="W364" i="2" s="1"/>
  <c r="W101" i="2" a="1"/>
  <c r="W101" i="2" s="1"/>
  <c r="W253" i="2" a="1"/>
  <c r="W253" i="2" s="1"/>
  <c r="W254" i="2" a="1"/>
  <c r="W254" i="2" s="1"/>
  <c r="W365" i="2" a="1"/>
  <c r="W365" i="2" s="1"/>
  <c r="W45" i="2" a="1"/>
  <c r="W45" i="2" s="1"/>
  <c r="W7" i="2" a="1"/>
  <c r="W7" i="2" s="1"/>
  <c r="W366" i="2" a="1"/>
  <c r="W366" i="2" s="1"/>
  <c r="W62" i="2" a="1"/>
  <c r="W62" i="2" s="1"/>
  <c r="W46" i="2" a="1"/>
  <c r="W46" i="2" s="1"/>
  <c r="W255" i="2" a="1"/>
  <c r="W255" i="2" s="1"/>
  <c r="W367" i="2" a="1"/>
  <c r="W367" i="2" s="1"/>
  <c r="W114" i="2" a="1"/>
  <c r="W114" i="2" s="1"/>
  <c r="W14" i="2" a="1"/>
  <c r="W14" i="2" s="1"/>
  <c r="W256" i="2" a="1"/>
  <c r="W256" i="2" s="1"/>
  <c r="W368" i="2" a="1"/>
  <c r="W368" i="2" s="1"/>
  <c r="W207" i="2" a="1"/>
  <c r="W207" i="2" s="1"/>
  <c r="W369" i="2" a="1"/>
  <c r="W369" i="2" s="1"/>
  <c r="W81" i="2" a="1"/>
  <c r="W81" i="2" s="1"/>
  <c r="W56" i="2" a="1"/>
  <c r="W56" i="2" s="1"/>
  <c r="W5" i="2" a="1"/>
  <c r="W5" i="2" s="1"/>
  <c r="W135" i="2" a="1"/>
  <c r="W135" i="2" s="1"/>
  <c r="W257" i="2" a="1"/>
  <c r="W257" i="2" s="1"/>
  <c r="W63" i="2" a="1"/>
  <c r="W63" i="2" s="1"/>
  <c r="W89" i="2" a="1"/>
  <c r="W89" i="2" s="1"/>
  <c r="W2" i="2" a="1"/>
  <c r="W2" i="2" s="1"/>
  <c r="W370" i="2" a="1"/>
  <c r="W370" i="2" s="1"/>
  <c r="W13" i="2" a="1"/>
  <c r="W13" i="2" s="1"/>
  <c r="W258" i="2" a="1"/>
  <c r="W258" i="2" s="1"/>
  <c r="W102" i="2" a="1"/>
  <c r="W102" i="2" s="1"/>
  <c r="W208" i="2" a="1"/>
  <c r="W208" i="2" s="1"/>
  <c r="W259" i="2" a="1"/>
  <c r="W259" i="2" s="1"/>
  <c r="W136" i="2" a="1"/>
  <c r="W136" i="2" s="1"/>
  <c r="W371" i="2" a="1"/>
  <c r="W371" i="2" s="1"/>
  <c r="W115" i="2" a="1"/>
  <c r="W115" i="2" s="1"/>
  <c r="W372" i="2" a="1"/>
  <c r="W372" i="2" s="1"/>
  <c r="W373" i="2" a="1"/>
  <c r="W373" i="2" s="1"/>
  <c r="W260" i="2" a="1"/>
  <c r="W260" i="2" s="1"/>
  <c r="W374" i="2" a="1"/>
  <c r="W374" i="2" s="1"/>
  <c r="W375" i="2" a="1"/>
  <c r="W375" i="2" s="1"/>
  <c r="W261" i="2" a="1"/>
  <c r="W261" i="2" s="1"/>
  <c r="W103" i="2" a="1"/>
  <c r="W103" i="2" s="1"/>
  <c r="W19" i="2" a="1"/>
  <c r="W19" i="2" s="1"/>
  <c r="W376" i="2" a="1"/>
  <c r="W376" i="2" s="1"/>
  <c r="W104" i="2" a="1"/>
  <c r="W104" i="2" s="1"/>
  <c r="W162" i="2" a="1"/>
  <c r="W162" i="2" s="1"/>
  <c r="W377" i="2" a="1"/>
  <c r="W377" i="2" s="1"/>
  <c r="W378" i="2" a="1"/>
  <c r="W378" i="2" s="1"/>
  <c r="W379" i="2" a="1"/>
  <c r="W379" i="2" s="1"/>
  <c r="W42" i="2" a="1"/>
  <c r="W42" i="2" s="1"/>
  <c r="W209" i="2" a="1"/>
  <c r="W209" i="2" s="1"/>
  <c r="W210" i="2" a="1"/>
  <c r="W210" i="2" s="1"/>
  <c r="W380" i="2" a="1"/>
  <c r="W380" i="2" s="1"/>
  <c r="W163" i="2" a="1"/>
  <c r="W163" i="2" s="1"/>
  <c r="W381" i="2" a="1"/>
  <c r="W381" i="2" s="1"/>
  <c r="W211" i="2" a="1"/>
  <c r="W211" i="2" s="1"/>
  <c r="W164" i="2" a="1"/>
  <c r="W164" i="2" s="1"/>
  <c r="W165" i="2" a="1"/>
  <c r="W165" i="2" s="1"/>
  <c r="W382" i="2" a="1"/>
  <c r="W382" i="2"/>
  <c r="W137" i="2" a="1"/>
  <c r="W137" i="2" s="1"/>
  <c r="W212" i="2" a="1"/>
  <c r="W212" i="2" s="1"/>
  <c r="W383" i="2" a="1"/>
  <c r="W383" i="2" s="1"/>
  <c r="W116" i="2" a="1"/>
  <c r="W116" i="2" s="1"/>
  <c r="W213" i="2" a="1"/>
  <c r="W213" i="2" s="1"/>
  <c r="W384" i="2" a="1"/>
  <c r="W384" i="2" s="1"/>
  <c r="W385" i="2" a="1"/>
  <c r="W385" i="2" s="1"/>
  <c r="W386" i="2" a="1"/>
  <c r="W386" i="2" s="1"/>
  <c r="W166" i="2" a="1"/>
  <c r="W166" i="2" s="1"/>
  <c r="W387" i="2" a="1"/>
  <c r="W387" i="2" s="1"/>
  <c r="W105" i="2" a="1"/>
  <c r="W105" i="2" s="1"/>
  <c r="W262" i="2" a="1"/>
  <c r="W262" i="2" s="1"/>
  <c r="W388" i="2" a="1"/>
  <c r="W388" i="2" s="1"/>
  <c r="W64" i="2" a="1"/>
  <c r="W64" i="2" s="1"/>
  <c r="W214" i="2" a="1"/>
  <c r="W214" i="2" s="1"/>
  <c r="W106" i="2" a="1"/>
  <c r="W106" i="2" s="1"/>
  <c r="W65" i="2" a="1"/>
  <c r="W65" i="2" s="1"/>
  <c r="W167" i="2" a="1"/>
  <c r="W167" i="2" s="1"/>
  <c r="W117" i="2" a="1"/>
  <c r="W117" i="2" s="1"/>
  <c r="W389" i="2" a="1"/>
  <c r="W389" i="2" s="1"/>
  <c r="W263" i="2" a="1"/>
  <c r="W263" i="2" s="1"/>
  <c r="W390" i="2" a="1"/>
  <c r="W390" i="2" s="1"/>
  <c r="W168" i="2" a="1"/>
  <c r="W168" i="2" s="1"/>
  <c r="W169" i="2" a="1"/>
  <c r="W169" i="2" s="1"/>
  <c r="W391" i="2" a="1"/>
  <c r="W391" i="2" s="1"/>
  <c r="W264" i="2" a="1"/>
  <c r="W264" i="2" s="1"/>
  <c r="W392" i="2" a="1"/>
  <c r="W392" i="2" s="1"/>
  <c r="W393" i="2" a="1"/>
  <c r="W393" i="2" s="1"/>
  <c r="W265" i="2" a="1"/>
  <c r="W265" i="2" s="1"/>
  <c r="W394" i="2" a="1"/>
  <c r="W394" i="2" s="1"/>
  <c r="W395" i="2" a="1"/>
  <c r="W395" i="2" s="1"/>
  <c r="W396" i="2" a="1"/>
  <c r="W396" i="2" s="1"/>
  <c r="W266" i="2" a="1"/>
  <c r="W266" i="2" s="1"/>
  <c r="W138" i="2" a="1"/>
  <c r="W138" i="2" s="1"/>
  <c r="W267" i="2" a="1"/>
  <c r="W267" i="2" s="1"/>
  <c r="W170" i="2" a="1"/>
  <c r="W170" i="2" s="1"/>
  <c r="W268" i="2" a="1"/>
  <c r="W268" i="2" s="1"/>
  <c r="W397" i="2" a="1"/>
  <c r="W397" i="2" s="1"/>
  <c r="W76" i="2" a="1"/>
  <c r="W76" i="2" s="1"/>
  <c r="W118" i="2" a="1"/>
  <c r="W118" i="2" s="1"/>
  <c r="W398" i="2" a="1"/>
  <c r="W398" i="2" s="1"/>
  <c r="W66" i="2" a="1"/>
  <c r="W66" i="2" s="1"/>
  <c r="W399" i="2" a="1"/>
  <c r="W399" i="2" s="1"/>
  <c r="W400" i="2" a="1"/>
  <c r="W400" i="2" s="1"/>
  <c r="W401" i="2" a="1"/>
  <c r="W401" i="2" s="1"/>
  <c r="W139" i="2" a="1"/>
  <c r="W139" i="2" s="1"/>
  <c r="W402" i="2" a="1"/>
  <c r="W402" i="2" s="1"/>
  <c r="W69" i="2" a="1"/>
  <c r="W69" i="2" s="1"/>
  <c r="W215" i="2" a="1"/>
  <c r="W215" i="2" s="1"/>
  <c r="W403" i="2" a="1"/>
  <c r="W403" i="2" s="1"/>
  <c r="W404" i="2" a="1"/>
  <c r="W404" i="2" s="1"/>
  <c r="W405" i="2" a="1"/>
  <c r="W405" i="2" s="1"/>
  <c r="W406" i="2" a="1"/>
  <c r="W406" i="2" s="1"/>
  <c r="W269" i="2" a="1"/>
  <c r="W269" i="2" s="1"/>
  <c r="W51" i="2" a="1"/>
  <c r="W51" i="2" s="1"/>
  <c r="W407" i="2" a="1"/>
  <c r="W407" i="2" s="1"/>
  <c r="W408" i="2" a="1"/>
  <c r="W408" i="2" s="1"/>
  <c r="W171" i="2" a="1"/>
  <c r="W171" i="2" s="1"/>
  <c r="W409" i="2" a="1"/>
  <c r="W409" i="2" s="1"/>
  <c r="W270" i="2" a="1"/>
  <c r="W270" i="2" s="1"/>
  <c r="W271" i="2" a="1"/>
  <c r="W271" i="2" s="1"/>
  <c r="W140" i="2" a="1"/>
  <c r="W140" i="2" s="1"/>
  <c r="W141" i="2" a="1"/>
  <c r="W141" i="2" s="1"/>
  <c r="W410" i="2" a="1"/>
  <c r="W410" i="2" s="1"/>
  <c r="W107" i="2" a="1"/>
  <c r="W107" i="2" s="1"/>
  <c r="W90" i="2" a="1"/>
  <c r="W90" i="2" s="1"/>
  <c r="W272" i="2" a="1"/>
  <c r="W272" i="2" s="1"/>
  <c r="W172" i="2" a="1"/>
  <c r="W172" i="2" s="1"/>
  <c r="W273" i="2" a="1"/>
  <c r="W273" i="2" s="1"/>
  <c r="W411" i="2" a="1"/>
  <c r="W411" i="2" s="1"/>
  <c r="W91" i="2" a="1"/>
  <c r="W91" i="2" s="1"/>
  <c r="W119" i="2" a="1"/>
  <c r="W119" i="2" s="1"/>
  <c r="W274" i="2" a="1"/>
  <c r="W274" i="2" s="1"/>
  <c r="W82" i="2" a="1"/>
  <c r="W82" i="2" s="1"/>
  <c r="W33" i="2" a="1"/>
  <c r="W33" i="2" s="1"/>
  <c r="W275" i="2" a="1"/>
  <c r="W275" i="2" s="1"/>
  <c r="W31" i="2" a="1"/>
  <c r="W31" i="2" s="1"/>
  <c r="W120" i="2" a="1"/>
  <c r="W120" i="2" s="1"/>
  <c r="W9" i="2" a="1"/>
  <c r="W9" i="2" s="1"/>
  <c r="W70" i="2" a="1"/>
  <c r="W70" i="2" s="1"/>
  <c r="W412" i="2" a="1"/>
  <c r="W412" i="2" s="1"/>
  <c r="W173" i="2" a="1"/>
  <c r="W173" i="2" s="1"/>
  <c r="W216" i="2" a="1"/>
  <c r="W216" i="2" s="1"/>
  <c r="W413" i="2" a="1"/>
  <c r="W413" i="2" s="1"/>
  <c r="W92" i="2" a="1"/>
  <c r="W92" i="2" s="1"/>
  <c r="W142" i="2" a="1"/>
  <c r="W142" i="2" s="1"/>
  <c r="W174" i="2" a="1"/>
  <c r="W174" i="2" s="1"/>
  <c r="W121" i="2" a="1"/>
  <c r="W121" i="2" s="1"/>
  <c r="W122" i="2" a="1"/>
  <c r="W122" i="2" s="1"/>
  <c r="W276" i="2" a="1"/>
  <c r="W276" i="2" s="1"/>
  <c r="W34" i="2" a="1"/>
  <c r="W34" i="2" s="1"/>
  <c r="W38" i="2" a="1"/>
  <c r="W38" i="2" s="1"/>
  <c r="W83" i="2" a="1"/>
  <c r="W83" i="2" s="1"/>
  <c r="W414" i="2" a="1"/>
  <c r="W414" i="2" s="1"/>
  <c r="W47" i="2" a="1"/>
  <c r="W47" i="2" s="1"/>
  <c r="W415" i="2" a="1"/>
  <c r="W415" i="2" s="1"/>
  <c r="W416" i="2" a="1"/>
  <c r="W416" i="2" s="1"/>
  <c r="W277" i="2" a="1"/>
  <c r="W277" i="2" s="1"/>
  <c r="W278" i="2" a="1"/>
  <c r="W278" i="2" s="1"/>
  <c r="W143" i="2" a="1"/>
  <c r="W143" i="2" s="1"/>
  <c r="W417" i="2" a="1"/>
  <c r="W417" i="2" s="1"/>
  <c r="W279" i="2" a="1"/>
  <c r="W279" i="2" s="1"/>
  <c r="W144" i="2" a="1"/>
  <c r="W144" i="2" s="1"/>
  <c r="W418" i="2" a="1"/>
  <c r="W418" i="2" s="1"/>
  <c r="W175" i="2" a="1"/>
  <c r="W175" i="2" s="1"/>
  <c r="W419" i="2" a="1"/>
  <c r="W419" i="2" s="1"/>
  <c r="W280" i="2" a="1"/>
  <c r="W280" i="2" s="1"/>
  <c r="W420" i="2" a="1"/>
  <c r="W420" i="2" s="1"/>
  <c r="W421" i="2" a="1"/>
  <c r="W421" i="2" s="1"/>
  <c r="W422" i="2" a="1"/>
  <c r="W422" i="2" s="1"/>
  <c r="W423" i="2" a="1"/>
  <c r="W423" i="2" s="1"/>
  <c r="W424" i="2" a="1"/>
  <c r="W424" i="2" s="1"/>
  <c r="W425" i="2" a="1"/>
  <c r="W425" i="2" s="1"/>
  <c r="W48" i="2" a="1"/>
  <c r="W48" i="2" s="1"/>
  <c r="W52" i="2" a="1"/>
  <c r="W52" i="2" s="1"/>
  <c r="W176" i="2" a="1"/>
  <c r="W176" i="2" s="1"/>
  <c r="W426" i="2" a="1"/>
  <c r="W426" i="2" s="1"/>
  <c r="W53" i="2" a="1"/>
  <c r="W53" i="2" s="1"/>
  <c r="W281" i="2" a="1"/>
  <c r="W281" i="2" s="1"/>
  <c r="W49" i="2" a="1"/>
  <c r="W49" i="2" s="1"/>
  <c r="W427" i="2" a="1"/>
  <c r="W427" i="2" s="1"/>
  <c r="W282" i="2" a="1"/>
  <c r="W282" i="2" s="1"/>
  <c r="W428" i="2" a="1"/>
  <c r="W428" i="2" s="1"/>
  <c r="W217" i="2" a="1"/>
  <c r="W217" i="2" s="1"/>
  <c r="W123" i="2" a="1"/>
  <c r="W123" i="2" s="1"/>
  <c r="W429" i="2" a="1"/>
  <c r="W429" i="2" s="1"/>
  <c r="W430" i="2" a="1"/>
  <c r="W430" i="2" s="1"/>
  <c r="W57" i="2" a="1"/>
  <c r="W57" i="2" s="1"/>
  <c r="W431" i="2" a="1"/>
  <c r="W431" i="2" s="1"/>
  <c r="W432" i="2" a="1"/>
  <c r="W432" i="2" s="1"/>
  <c r="W283" i="2" a="1"/>
  <c r="W283" i="2" s="1"/>
  <c r="W284" i="2" a="1"/>
  <c r="W284" i="2" s="1"/>
  <c r="W124" i="2" a="1"/>
  <c r="W124" i="2" s="1"/>
  <c r="W433" i="2" a="1"/>
  <c r="W433" i="2" s="1"/>
  <c r="W434" i="2" a="1"/>
  <c r="W434" i="2" s="1"/>
  <c r="W435" i="2" a="1"/>
  <c r="W435" i="2" s="1"/>
  <c r="W218" i="2" a="1"/>
  <c r="W218" i="2" s="1"/>
  <c r="W24" i="2" a="1"/>
  <c r="W24" i="2" s="1"/>
  <c r="W436" i="2" a="1"/>
  <c r="W436" i="2" s="1"/>
  <c r="W437" i="2" a="1"/>
  <c r="W437" i="2" s="1"/>
  <c r="W285" i="2" a="1"/>
  <c r="W285" i="2" s="1"/>
  <c r="W438" i="2" a="1"/>
  <c r="W438" i="2" s="1"/>
  <c r="W439" i="2" a="1"/>
  <c r="W439" i="2" s="1"/>
  <c r="W177" i="2" a="1"/>
  <c r="W177" i="2" s="1"/>
  <c r="W286" i="2" a="1"/>
  <c r="W286" i="2" s="1"/>
  <c r="W287" i="2" a="1"/>
  <c r="W287" i="2" s="1"/>
  <c r="W288" i="2" a="1"/>
  <c r="W288" i="2" s="1"/>
  <c r="W71" i="2" a="1"/>
  <c r="W71" i="2" s="1"/>
  <c r="W178" i="2" a="1"/>
  <c r="W178" i="2" s="1"/>
  <c r="W219" i="2" a="1"/>
  <c r="W219" i="2" s="1"/>
  <c r="W440" i="2" a="1"/>
  <c r="W440" i="2" s="1"/>
  <c r="W441" i="2" a="1"/>
  <c r="W441" i="2" s="1"/>
  <c r="W145" i="2" a="1"/>
  <c r="W145" i="2" s="1"/>
  <c r="W67" i="2" a="1"/>
  <c r="W67" i="2" s="1"/>
  <c r="W442" i="2" a="1"/>
  <c r="W442" i="2" s="1"/>
  <c r="W289" i="2" a="1"/>
  <c r="W289" i="2" s="1"/>
  <c r="W58" i="2" a="1"/>
  <c r="W58" i="2" s="1"/>
  <c r="W220" i="2" a="1"/>
  <c r="W220" i="2" s="1"/>
  <c r="W443" i="2" a="1"/>
  <c r="W443" i="2" s="1"/>
  <c r="W444" i="2" a="1"/>
  <c r="W444" i="2" s="1"/>
  <c r="W290" i="2" a="1"/>
  <c r="W290" i="2" s="1"/>
  <c r="W125" i="2" a="1"/>
  <c r="W125" i="2" s="1"/>
  <c r="W221" i="2" a="1"/>
  <c r="W221" i="2" s="1"/>
  <c r="W291" i="2" a="1"/>
  <c r="W291" i="2" s="1"/>
  <c r="W93" i="2" a="1"/>
  <c r="W93" i="2" s="1"/>
  <c r="W222" i="2" a="1"/>
  <c r="W222" i="2" s="1"/>
  <c r="W445" i="2" a="1"/>
  <c r="W445" i="2" s="1"/>
  <c r="W446" i="2" a="1"/>
  <c r="W446" i="2" s="1"/>
  <c r="W77" i="2" a="1"/>
  <c r="W77" i="2" s="1"/>
  <c r="W447" i="2" a="1"/>
  <c r="W447" i="2" s="1"/>
  <c r="W448" i="2" a="1"/>
  <c r="W448" i="2" s="1"/>
  <c r="W292" i="2" a="1"/>
  <c r="W292" i="2" s="1"/>
  <c r="W449" i="2" a="1"/>
  <c r="W449" i="2" s="1"/>
  <c r="W223" i="2" a="1"/>
  <c r="W223" i="2" s="1"/>
  <c r="W179" i="2" a="1"/>
  <c r="W179" i="2" s="1"/>
  <c r="W26" i="2" a="1"/>
  <c r="W26" i="2" s="1"/>
  <c r="W293" i="2" a="1"/>
  <c r="W293" i="2" s="1"/>
  <c r="W450" i="2" a="1"/>
  <c r="W450" i="2" s="1"/>
  <c r="W451" i="2" a="1"/>
  <c r="W451" i="2" s="1"/>
  <c r="W180" i="2" a="1"/>
  <c r="W180" i="2" s="1"/>
  <c r="W452" i="2" a="1"/>
  <c r="W452" i="2" s="1"/>
  <c r="W146" i="2" a="1"/>
  <c r="W146" i="2" s="1"/>
  <c r="W453" i="2" a="1"/>
  <c r="W453" i="2" s="1"/>
  <c r="W454" i="2" a="1"/>
  <c r="W454" i="2" s="1"/>
  <c r="W108" i="2" a="1"/>
  <c r="W108" i="2" s="1"/>
  <c r="W455" i="2" a="1"/>
  <c r="W455" i="2" s="1"/>
  <c r="W294" i="2" a="1"/>
  <c r="W294" i="2" s="1"/>
  <c r="W181" i="2" a="1"/>
  <c r="W181" i="2" s="1"/>
  <c r="W456" i="2" a="1"/>
  <c r="W456" i="2" s="1"/>
  <c r="W147" i="2" a="1"/>
  <c r="W147" i="2" s="1"/>
  <c r="W182" i="2" a="1"/>
  <c r="W182" i="2" s="1"/>
  <c r="W457" i="2" a="1"/>
  <c r="W457" i="2" s="1"/>
  <c r="W458" i="2" a="1"/>
  <c r="W458" i="2" s="1"/>
  <c r="W459" i="2" a="1"/>
  <c r="W459" i="2" s="1"/>
  <c r="W460" i="2" a="1"/>
  <c r="W460" i="2" s="1"/>
  <c r="W295" i="2" a="1"/>
  <c r="W295" i="2" s="1"/>
  <c r="W461" i="2" a="1"/>
  <c r="W461" i="2" s="1"/>
  <c r="W462" i="2" a="1"/>
  <c r="W462" i="2" s="1"/>
  <c r="W296" i="2" a="1"/>
  <c r="W296" i="2" s="1"/>
  <c r="W463" i="2" a="1"/>
  <c r="W463" i="2" s="1"/>
  <c r="W464" i="2" a="1"/>
  <c r="W464" i="2" s="1"/>
  <c r="W59" i="2" a="1"/>
  <c r="W59" i="2" s="1"/>
  <c r="W465" i="2" a="1"/>
  <c r="W465" i="2" s="1"/>
  <c r="W466" i="2" a="1"/>
  <c r="W466" i="2" s="1"/>
  <c r="W467" i="2" a="1"/>
  <c r="W467" i="2" s="1"/>
  <c r="W297" i="2" a="1"/>
  <c r="W297" i="2" s="1"/>
  <c r="W298" i="2" a="1"/>
  <c r="W298" i="2" s="1"/>
  <c r="W468" i="2" a="1"/>
  <c r="W468" i="2" s="1"/>
  <c r="W469" i="2" a="1"/>
  <c r="W469" i="2" s="1"/>
  <c r="W470" i="2" a="1"/>
  <c r="W470" i="2" s="1"/>
  <c r="W224" i="2" a="1"/>
  <c r="W224" i="2" s="1"/>
  <c r="W471" i="2" a="1"/>
  <c r="W471" i="2" s="1"/>
  <c r="W472" i="2" a="1"/>
  <c r="W472" i="2" s="1"/>
  <c r="W473" i="2" a="1"/>
  <c r="W473" i="2" s="1"/>
  <c r="W474" i="2" a="1"/>
  <c r="W474" i="2"/>
  <c r="W475" i="2" a="1"/>
  <c r="W475" i="2" s="1"/>
  <c r="W476" i="2" a="1"/>
  <c r="W476" i="2" s="1"/>
  <c r="W477" i="2" a="1"/>
  <c r="W477" i="2" s="1"/>
  <c r="W478" i="2" a="1"/>
  <c r="W478" i="2" s="1"/>
  <c r="W479" i="2" a="1"/>
  <c r="W479" i="2" s="1"/>
  <c r="W480" i="2" a="1"/>
  <c r="W480" i="2" s="1"/>
  <c r="W481" i="2" a="1"/>
  <c r="W481" i="2" s="1"/>
  <c r="W482" i="2" a="1"/>
  <c r="W482" i="2" s="1"/>
  <c r="W483" i="2" a="1"/>
  <c r="W483" i="2" s="1"/>
  <c r="W299" i="2" a="1"/>
  <c r="W299" i="2" s="1"/>
  <c r="W484" i="2" a="1"/>
  <c r="W484" i="2" s="1"/>
  <c r="W225" i="2" a="1"/>
  <c r="W225" i="2" s="1"/>
  <c r="W300" i="2" a="1"/>
  <c r="W300" i="2" s="1"/>
  <c r="W485" i="2" a="1"/>
  <c r="W485" i="2"/>
  <c r="W183" i="2" a="1"/>
  <c r="W183" i="2" s="1"/>
  <c r="W184" i="2" a="1"/>
  <c r="W184" i="2" s="1"/>
  <c r="W486" i="2" a="1"/>
  <c r="W486" i="2"/>
  <c r="W487" i="2" a="1"/>
  <c r="W487" i="2" s="1"/>
  <c r="W185" i="2" a="1"/>
  <c r="W185" i="2" s="1"/>
  <c r="W126" i="2" a="1"/>
  <c r="W126" i="2" s="1"/>
  <c r="W226" i="2" a="1"/>
  <c r="W226" i="2" s="1"/>
  <c r="W127" i="2" a="1"/>
  <c r="W127" i="2" s="1"/>
  <c r="W94" i="2" a="1"/>
  <c r="W94" i="2" s="1"/>
  <c r="W488" i="2" a="1"/>
  <c r="W488" i="2" s="1"/>
  <c r="W489" i="2" a="1"/>
  <c r="W489" i="2" s="1"/>
  <c r="W490" i="2" a="1"/>
  <c r="W490" i="2" s="1"/>
  <c r="W491" i="2" a="1"/>
  <c r="W491" i="2" s="1"/>
  <c r="W492" i="2" a="1"/>
  <c r="W492" i="2" s="1"/>
  <c r="W493" i="2" a="1"/>
  <c r="W493" i="2" s="1"/>
  <c r="W494" i="2" a="1"/>
  <c r="W494" i="2" s="1"/>
  <c r="W495" i="2" a="1"/>
  <c r="W495" i="2" s="1"/>
  <c r="W496" i="2" a="1"/>
  <c r="W496" i="2" s="1"/>
  <c r="W227" i="2" a="1"/>
  <c r="W227" i="2" s="1"/>
  <c r="W497" i="2" a="1"/>
  <c r="W497" i="2" s="1"/>
  <c r="W301" i="2" a="1"/>
  <c r="W301" i="2" s="1"/>
  <c r="W228" i="2" a="1"/>
  <c r="W228" i="2" s="1"/>
  <c r="W498" i="2" a="1"/>
  <c r="W498" i="2" s="1"/>
  <c r="W499" i="2" a="1"/>
  <c r="W499" i="2" s="1"/>
  <c r="W500" i="2" a="1"/>
  <c r="W500" i="2" s="1"/>
  <c r="W302" i="2" a="1"/>
  <c r="W302" i="2" s="1"/>
  <c r="W303" i="2" a="1"/>
  <c r="W303" i="2" s="1"/>
  <c r="W501" i="2" a="1"/>
  <c r="W501" i="2" s="1"/>
  <c r="W304" i="2" a="1"/>
  <c r="W304" i="2" s="1"/>
  <c r="W186" i="2" a="1"/>
  <c r="W186" i="2" s="1"/>
  <c r="W148" i="2" a="1"/>
  <c r="W148" i="2" s="1"/>
  <c r="W502" i="2" a="1"/>
  <c r="W502" i="2" s="1"/>
  <c r="W503" i="2" a="1"/>
  <c r="W503" i="2" s="1"/>
  <c r="W305" i="2" a="1"/>
  <c r="W305" i="2"/>
  <c r="W504" i="2" a="1"/>
  <c r="W504" i="2" s="1"/>
  <c r="W306" i="2" a="1"/>
  <c r="W306" i="2" s="1"/>
  <c r="W505" i="2" a="1"/>
  <c r="W505" i="2" s="1"/>
  <c r="W506" i="2" a="1"/>
  <c r="W506" i="2" s="1"/>
  <c r="W507" i="2" a="1"/>
  <c r="W507" i="2" s="1"/>
  <c r="W508" i="2" a="1"/>
  <c r="W508" i="2" s="1"/>
  <c r="W509" i="2" a="1"/>
  <c r="W509" i="2" s="1"/>
  <c r="W510" i="2" a="1"/>
  <c r="W510" i="2" s="1"/>
  <c r="W511" i="2" a="1"/>
  <c r="W511" i="2" s="1"/>
  <c r="W229" i="2" a="1"/>
  <c r="W229" i="2" s="1"/>
  <c r="W512" i="2" a="1"/>
  <c r="W512" i="2" s="1"/>
  <c r="W513" i="2" a="1"/>
  <c r="W513" i="2" s="1"/>
  <c r="W149" i="2" a="1"/>
  <c r="W149" i="2" s="1"/>
  <c r="W514" i="2" a="1"/>
  <c r="W514" i="2" s="1"/>
  <c r="W515" i="2" a="1"/>
  <c r="W515" i="2" s="1"/>
  <c r="W516" i="2" a="1"/>
  <c r="W516" i="2" s="1"/>
  <c r="W517" i="2" a="1"/>
  <c r="W517" i="2" s="1"/>
  <c r="W307" i="2" a="1"/>
  <c r="W307" i="2" s="1"/>
  <c r="W230" i="2" a="1"/>
  <c r="W230" i="2" s="1"/>
  <c r="W187" i="2" a="1"/>
  <c r="W187" i="2" s="1"/>
  <c r="W518" i="2" a="1"/>
  <c r="W518" i="2" s="1"/>
  <c r="W519" i="2" a="1"/>
  <c r="W519" i="2" s="1"/>
  <c r="W520" i="2" a="1"/>
  <c r="W520" i="2" s="1"/>
  <c r="W109" i="2" a="1"/>
  <c r="W109" i="2" s="1"/>
  <c r="W521" i="2" a="1"/>
  <c r="W521" i="2" s="1"/>
  <c r="W84" i="2" a="1"/>
  <c r="W84" i="2" s="1"/>
  <c r="W231" i="2" a="1"/>
  <c r="W231" i="2" s="1"/>
  <c r="W232" i="2" a="1"/>
  <c r="W232" i="2" s="1"/>
  <c r="W522" i="2" a="1"/>
  <c r="W522" i="2" s="1"/>
  <c r="W308" i="2" a="1"/>
  <c r="W308" i="2" s="1"/>
  <c r="W110" i="2" a="1"/>
  <c r="W110" i="2" s="1"/>
  <c r="W523" i="2" a="1"/>
  <c r="W523" i="2" s="1"/>
  <c r="W524" i="2" a="1"/>
  <c r="W524" i="2" s="1"/>
  <c r="W525" i="2" a="1"/>
  <c r="W525" i="2" s="1"/>
  <c r="W526" i="2" a="1"/>
  <c r="W526" i="2" s="1"/>
  <c r="W527" i="2" a="1"/>
  <c r="W527" i="2" s="1"/>
  <c r="W309" i="2" a="1"/>
  <c r="W309" i="2" s="1"/>
  <c r="W528" i="2" a="1"/>
  <c r="W528" i="2" s="1"/>
  <c r="W529" i="2" a="1"/>
  <c r="W529" i="2" s="1"/>
  <c r="W530" i="2" a="1"/>
  <c r="W530" i="2" s="1"/>
  <c r="W531" i="2" a="1"/>
  <c r="W531" i="2" s="1"/>
  <c r="W532" i="2" a="1"/>
  <c r="W532" i="2" s="1"/>
  <c r="W533" i="2" a="1"/>
  <c r="W533" i="2" s="1"/>
  <c r="W534" i="2" a="1"/>
  <c r="W534" i="2" s="1"/>
  <c r="W188" i="2" a="1"/>
  <c r="W188" i="2" s="1"/>
  <c r="W535" i="2" a="1"/>
  <c r="W535" i="2" s="1"/>
  <c r="W233" i="2" a="1"/>
  <c r="W233" i="2" s="1"/>
  <c r="W72" i="2" a="1"/>
  <c r="W72" i="2" s="1"/>
  <c r="W310" i="2" a="1"/>
  <c r="W310" i="2" s="1"/>
  <c r="W189" i="2" a="1"/>
  <c r="W189" i="2" s="1"/>
  <c r="W190" i="2" a="1"/>
  <c r="W190" i="2" s="1"/>
  <c r="W536" i="2" a="1"/>
  <c r="W536" i="2" s="1"/>
  <c r="W54" i="2" a="1"/>
  <c r="W54" i="2" s="1"/>
  <c r="W39" i="2" a="1"/>
  <c r="W39" i="2" s="1"/>
  <c r="W150" i="2" a="1"/>
  <c r="W150" i="2" s="1"/>
  <c r="W537" i="2" a="1"/>
  <c r="W537" i="2" s="1"/>
  <c r="W311" i="2" a="1"/>
  <c r="W311" i="2" s="1"/>
  <c r="W538" i="2" a="1"/>
  <c r="W538" i="2" s="1"/>
  <c r="W128" i="2" a="1"/>
  <c r="W128" i="2" s="1"/>
  <c r="W539" i="2" a="1"/>
  <c r="W539" i="2" s="1"/>
  <c r="W540" i="2" a="1"/>
  <c r="W540" i="2" s="1"/>
  <c r="W541" i="2" a="1"/>
  <c r="W541" i="2" s="1"/>
  <c r="W542" i="2" a="1"/>
  <c r="W542" i="2" s="1"/>
  <c r="W234" i="2" a="1"/>
  <c r="W234" i="2" s="1"/>
  <c r="W543" i="2" a="1"/>
  <c r="W543" i="2" s="1"/>
  <c r="W544" i="2" a="1"/>
  <c r="W544" i="2" s="1"/>
  <c r="W545" i="2" a="1"/>
  <c r="W545" i="2" s="1"/>
  <c r="W191" i="2" a="1"/>
  <c r="W191" i="2" s="1"/>
  <c r="W546" i="2" a="1"/>
  <c r="W546" i="2" s="1"/>
  <c r="W547" i="2" a="1"/>
  <c r="W547" i="2" s="1"/>
  <c r="W151" i="2" a="1"/>
  <c r="W151" i="2" s="1"/>
  <c r="W312" i="2" a="1"/>
  <c r="W312" i="2" s="1"/>
  <c r="W78" i="2" a="1"/>
  <c r="W78" i="2" s="1"/>
  <c r="W129" i="2" a="1"/>
  <c r="W129" i="2"/>
  <c r="W548" i="2" a="1"/>
  <c r="W548" i="2" s="1"/>
  <c r="W549" i="2" a="1"/>
  <c r="W549" i="2"/>
  <c r="W235" i="2" a="1"/>
  <c r="W235" i="2" s="1"/>
  <c r="W236" i="2" a="1"/>
  <c r="W236" i="2" s="1"/>
  <c r="W237" i="2" a="1"/>
  <c r="W237" i="2" s="1"/>
  <c r="W152" i="2" a="1"/>
  <c r="W152" i="2" s="1"/>
  <c r="W550" i="2" a="1"/>
  <c r="W550" i="2" s="1"/>
  <c r="W551" i="2" a="1"/>
  <c r="W551" i="2" s="1"/>
  <c r="W313" i="2" a="1"/>
  <c r="W313" i="2" s="1"/>
  <c r="W552" i="2" a="1"/>
  <c r="W552" i="2" s="1"/>
  <c r="W238" i="2" a="1"/>
  <c r="W238" i="2" s="1"/>
  <c r="W553" i="2" a="1"/>
  <c r="W553" i="2" s="1"/>
  <c r="W554" i="2" a="1"/>
  <c r="W554" i="2" s="1"/>
  <c r="W73" i="2" a="1"/>
  <c r="W73" i="2" s="1"/>
  <c r="W555" i="2" a="1"/>
  <c r="W555" i="2" s="1"/>
  <c r="W192" i="2" a="1"/>
  <c r="W192" i="2" s="1"/>
  <c r="W556" i="2" a="1"/>
  <c r="W556" i="2" s="1"/>
  <c r="W557" i="2" a="1"/>
  <c r="W557" i="2" s="1"/>
  <c r="W314" i="2" a="1"/>
  <c r="W314" i="2" s="1"/>
  <c r="W558" i="2" a="1"/>
  <c r="W558" i="2" s="1"/>
  <c r="W559" i="2" a="1"/>
  <c r="W559" i="2" s="1"/>
  <c r="W315" i="2" a="1"/>
  <c r="W315" i="2" s="1"/>
  <c r="W193" i="2" a="1"/>
  <c r="W193" i="2" s="1"/>
  <c r="W153" i="2" a="1"/>
  <c r="W153" i="2" s="1"/>
  <c r="W560" i="2" a="1"/>
  <c r="W560" i="2" s="1"/>
  <c r="W561" i="2" a="1"/>
  <c r="W561" i="2" s="1"/>
  <c r="W562" i="2" a="1"/>
  <c r="W562" i="2" s="1"/>
  <c r="W563" i="2" a="1"/>
  <c r="W563" i="2" s="1"/>
  <c r="W564" i="2" a="1"/>
  <c r="W564" i="2" s="1"/>
  <c r="W565" i="2" a="1"/>
  <c r="W565" i="2" s="1"/>
  <c r="W239" i="2" a="1"/>
  <c r="W239" i="2" s="1"/>
  <c r="W566" i="2" a="1"/>
  <c r="W566" i="2" s="1"/>
  <c r="W567" i="2" a="1"/>
  <c r="W567" i="2" s="1"/>
  <c r="W316" i="2" a="1"/>
  <c r="W316" i="2" s="1"/>
  <c r="W74" i="2" a="1"/>
  <c r="W74" i="2" s="1"/>
  <c r="W317" i="2" a="1"/>
  <c r="W317" i="2" s="1"/>
  <c r="W568" i="2" a="1"/>
  <c r="W568" i="2" s="1"/>
  <c r="W240" i="2" a="1"/>
  <c r="W240" i="2" s="1"/>
  <c r="W569" i="2" a="1"/>
  <c r="W569" i="2" s="1"/>
  <c r="W318" i="2" a="1"/>
  <c r="W318" i="2" s="1"/>
  <c r="W570" i="2" a="1"/>
  <c r="W570" i="2" s="1"/>
  <c r="W571" i="2" a="1"/>
  <c r="W571" i="2" s="1"/>
  <c r="W572" i="2" a="1"/>
  <c r="W572" i="2" s="1"/>
  <c r="W573" i="2" a="1"/>
  <c r="W573" i="2" s="1"/>
  <c r="W574" i="2" a="1"/>
  <c r="W574" i="2" s="1"/>
  <c r="W319" i="2" a="1"/>
  <c r="W319" i="2" s="1"/>
  <c r="W575" i="2" a="1"/>
  <c r="W575" i="2" s="1"/>
  <c r="W194" i="2" a="1"/>
  <c r="W194" i="2" s="1"/>
  <c r="W320" i="2" a="1"/>
  <c r="W320" i="2" s="1"/>
  <c r="W154" i="2" a="1"/>
  <c r="W154" i="2" s="1"/>
  <c r="W321" i="2" a="1"/>
  <c r="W321" i="2" s="1"/>
  <c r="W576" i="2" a="1"/>
  <c r="W576" i="2" s="1"/>
  <c r="W577" i="2" a="1"/>
  <c r="W577" i="2" s="1"/>
  <c r="W578" i="2" a="1"/>
  <c r="W578" i="2" s="1"/>
  <c r="W195" i="2" a="1"/>
  <c r="W195" i="2" s="1"/>
  <c r="W579" i="2" a="1"/>
  <c r="W579" i="2" s="1"/>
  <c r="W322" i="2" a="1"/>
  <c r="W322" i="2" s="1"/>
  <c r="W323" i="2" a="1"/>
  <c r="W323" i="2" s="1"/>
  <c r="W324" i="2" a="1"/>
  <c r="W324" i="2" s="1"/>
  <c r="W580" i="2" a="1"/>
  <c r="W580" i="2" s="1"/>
  <c r="W155" i="2" a="1"/>
  <c r="W155" i="2" s="1"/>
  <c r="W581" i="2" a="1"/>
  <c r="W581" i="2" s="1"/>
  <c r="W582" i="2" a="1"/>
  <c r="W582" i="2" s="1"/>
  <c r="W325" i="2" a="1"/>
  <c r="W325" i="2" s="1"/>
  <c r="W583" i="2" a="1"/>
  <c r="W583" i="2" s="1"/>
  <c r="W584" i="2" a="1"/>
  <c r="W584" i="2" s="1"/>
  <c r="W585" i="2" a="1"/>
  <c r="W585" i="2" s="1"/>
  <c r="W586" i="2" a="1"/>
  <c r="W586" i="2" s="1"/>
  <c r="W587" i="2" a="1"/>
  <c r="W587" i="2" s="1"/>
  <c r="W326" i="2" a="1"/>
  <c r="W326" i="2" s="1"/>
  <c r="W327" i="2" a="1"/>
  <c r="W327" i="2" s="1"/>
  <c r="W130" i="2" a="1"/>
  <c r="W130" i="2" s="1"/>
  <c r="W328" i="2" a="1"/>
  <c r="W328" i="2" s="1"/>
  <c r="W588" i="2" a="1"/>
  <c r="W588" i="2" s="1"/>
  <c r="W196" i="2" a="1"/>
  <c r="W196" i="2" s="1"/>
  <c r="W589" i="2" a="1"/>
  <c r="W589" i="2" s="1"/>
  <c r="W590" i="2" a="1"/>
  <c r="W590" i="2" s="1"/>
  <c r="W591" i="2" a="1"/>
  <c r="W591" i="2" s="1"/>
  <c r="W592" i="2" a="1"/>
  <c r="W592" i="2" s="1"/>
  <c r="W593" i="2" a="1"/>
  <c r="W593" i="2" s="1"/>
  <c r="W594" i="2" a="1"/>
  <c r="W594" i="2" s="1"/>
  <c r="W595" i="2" a="1"/>
  <c r="W595" i="2" s="1"/>
  <c r="W329" i="2" a="1"/>
  <c r="W329" i="2" s="1"/>
  <c r="W330" i="2" a="1"/>
  <c r="W330" i="2" s="1"/>
  <c r="W596" i="2" a="1"/>
  <c r="W596" i="2" s="1"/>
  <c r="W241" i="2" a="1"/>
  <c r="W241" i="2" s="1"/>
  <c r="W597" i="2" a="1"/>
  <c r="W597" i="2" s="1"/>
  <c r="W598" i="2" a="1"/>
  <c r="W598" i="2" s="1"/>
  <c r="W331" i="2" a="1"/>
  <c r="W331" i="2" s="1"/>
  <c r="W599" i="2" a="1"/>
  <c r="W599" i="2" s="1"/>
  <c r="W242" i="2" a="1"/>
  <c r="W242" i="2" s="1"/>
  <c r="W600" i="2" a="1"/>
  <c r="W600" i="2" s="1"/>
  <c r="W601" i="2" a="1"/>
  <c r="W601" i="2" s="1"/>
  <c r="W602" i="2" a="1"/>
  <c r="W602" i="2" s="1"/>
  <c r="W603" i="2" a="1"/>
  <c r="W603" i="2" s="1"/>
  <c r="W332" i="2" a="1"/>
  <c r="W332" i="2" s="1"/>
  <c r="W604" i="2" a="1"/>
  <c r="W604" i="2" s="1"/>
  <c r="W605" i="2" a="1"/>
  <c r="W605" i="2" s="1"/>
  <c r="W333" i="2" a="1"/>
  <c r="W333" i="2" s="1"/>
  <c r="W606" i="2" a="1"/>
  <c r="W606" i="2" s="1"/>
  <c r="W607" i="2" a="1"/>
  <c r="W607" i="2" s="1"/>
  <c r="W608" i="2" a="1"/>
  <c r="W608" i="2" s="1"/>
  <c r="W609" i="2" a="1"/>
  <c r="W609" i="2" s="1"/>
  <c r="W610" i="2" a="1"/>
  <c r="W610" i="2" s="1"/>
  <c r="W611" i="2" a="1"/>
  <c r="W611" i="2" s="1"/>
  <c r="W612" i="2" a="1"/>
  <c r="W612" i="2" s="1"/>
  <c r="W613" i="2" a="1"/>
  <c r="W613" i="2" s="1"/>
  <c r="W614" i="2" a="1"/>
  <c r="W614" i="2" s="1"/>
  <c r="W615" i="2" a="1"/>
  <c r="W615" i="2" s="1"/>
  <c r="W616" i="2" a="1"/>
  <c r="W616" i="2" s="1"/>
  <c r="W95" i="2" a="1"/>
  <c r="W95" i="2" s="1"/>
  <c r="W617" i="2" a="1"/>
  <c r="W617" i="2" s="1"/>
  <c r="W618" i="2" a="1"/>
  <c r="W618" i="2" s="1"/>
  <c r="W619" i="2" a="1"/>
  <c r="W619" i="2" s="1"/>
  <c r="W620" i="2" a="1"/>
  <c r="W620" i="2" s="1"/>
  <c r="W621" i="2" a="1"/>
  <c r="W621" i="2" s="1"/>
  <c r="W622" i="2" a="1"/>
  <c r="W622" i="2" s="1"/>
  <c r="W623" i="2" a="1"/>
  <c r="W623" i="2" s="1"/>
  <c r="W624" i="2" a="1"/>
  <c r="W624" i="2" s="1"/>
  <c r="W625" i="2" a="1"/>
  <c r="W625" i="2" s="1"/>
  <c r="W626" i="2" a="1"/>
  <c r="W626" i="2" s="1"/>
  <c r="W627" i="2" a="1"/>
  <c r="W627" i="2" s="1"/>
  <c r="W628" i="2" a="1"/>
  <c r="W628" i="2" s="1"/>
  <c r="W629" i="2" a="1"/>
  <c r="W629" i="2" s="1"/>
  <c r="W197" i="2" a="1"/>
  <c r="W197" i="2" s="1"/>
  <c r="W630" i="2" a="1"/>
  <c r="W630" i="2" s="1"/>
  <c r="W631" i="2" a="1"/>
  <c r="W631" i="2" s="1"/>
  <c r="W156" i="2" a="1"/>
  <c r="W156" i="2" s="1"/>
  <c r="W632" i="2" a="1"/>
  <c r="W632" i="2" s="1"/>
  <c r="W334" i="2" a="1"/>
  <c r="W334" i="2" s="1"/>
  <c r="W633" i="2" a="1"/>
  <c r="W633" i="2" s="1"/>
  <c r="W634" i="2" a="1"/>
  <c r="W634" i="2" s="1"/>
  <c r="W635" i="2" a="1"/>
  <c r="W635" i="2" s="1"/>
  <c r="W636" i="2" a="1"/>
  <c r="W636" i="2" s="1"/>
  <c r="W637" i="2" a="1"/>
  <c r="W637" i="2" s="1"/>
  <c r="W335" i="2" a="1"/>
  <c r="W335" i="2" s="1"/>
  <c r="W638" i="2" a="1"/>
  <c r="W638" i="2" s="1"/>
  <c r="W639" i="2" a="1"/>
  <c r="W639" i="2" s="1"/>
  <c r="W640" i="2" a="1"/>
  <c r="W640" i="2" s="1"/>
  <c r="W641" i="2" a="1"/>
  <c r="W641" i="2" s="1"/>
  <c r="W642" i="2" a="1"/>
  <c r="W642" i="2" s="1"/>
  <c r="W643" i="2" a="1"/>
  <c r="W643" i="2" s="1"/>
  <c r="W644" i="2" a="1"/>
  <c r="W644" i="2" s="1"/>
  <c r="W645" i="2" a="1"/>
  <c r="W645" i="2" s="1"/>
  <c r="W646" i="2" a="1"/>
  <c r="W646" i="2" s="1"/>
  <c r="W647" i="2" a="1"/>
  <c r="W647" i="2" s="1"/>
  <c r="W648" i="2" a="1"/>
  <c r="W648" i="2" s="1"/>
  <c r="W649" i="2" a="1"/>
  <c r="W649" i="2" s="1"/>
  <c r="W650" i="2" a="1"/>
  <c r="W650" i="2" s="1"/>
  <c r="W651" i="2" a="1"/>
  <c r="W651" i="2" s="1"/>
  <c r="W652" i="2" a="1"/>
  <c r="W652" i="2" s="1"/>
  <c r="W653" i="2" a="1"/>
  <c r="W653" i="2" s="1"/>
  <c r="W243" i="2" a="1"/>
  <c r="W243" i="2" s="1"/>
  <c r="W654" i="2" a="1"/>
  <c r="W654" i="2" s="1"/>
  <c r="W655" i="2" a="1"/>
  <c r="W655" i="2" s="1"/>
  <c r="W656" i="2" a="1"/>
  <c r="W656" i="2" s="1"/>
  <c r="W657" i="2" a="1"/>
  <c r="W657" i="2" s="1"/>
  <c r="W244" i="2" a="1"/>
  <c r="W244" i="2" s="1"/>
  <c r="W658" i="2" a="1"/>
  <c r="W658" i="2" s="1"/>
  <c r="W659" i="2" a="1"/>
  <c r="W659" i="2" s="1"/>
  <c r="W660" i="2" a="1"/>
  <c r="W660" i="2" s="1"/>
  <c r="W661" i="2" a="1"/>
  <c r="W661" i="2" s="1"/>
  <c r="W662" i="2" a="1"/>
  <c r="W662" i="2" s="1"/>
  <c r="W663" i="2" a="1"/>
  <c r="W663" i="2" s="1"/>
  <c r="W664" i="2" a="1"/>
  <c r="W664" i="2" s="1"/>
  <c r="W336" i="2" a="1"/>
  <c r="W336" i="2" s="1"/>
  <c r="W665" i="2" a="1"/>
  <c r="W665" i="2" s="1"/>
  <c r="W666" i="2" a="1"/>
  <c r="W666" i="2" s="1"/>
  <c r="W337" i="2" a="1"/>
  <c r="W337" i="2" s="1"/>
  <c r="W338" i="2" a="1"/>
  <c r="W338" i="2" s="1"/>
  <c r="W667" i="2" a="1"/>
  <c r="W667" i="2" s="1"/>
  <c r="W668" i="2" a="1"/>
  <c r="W668" i="2" s="1"/>
  <c r="W339" i="2" a="1"/>
  <c r="W339" i="2" s="1"/>
  <c r="W669" i="2" a="1"/>
  <c r="W669" i="2" s="1"/>
  <c r="W670" i="2" a="1"/>
  <c r="W670" i="2" s="1"/>
  <c r="W671" i="2" a="1"/>
  <c r="W671" i="2" s="1"/>
  <c r="W672" i="2" a="1"/>
  <c r="W672" i="2" s="1"/>
  <c r="W673" i="2" a="1"/>
  <c r="W673" i="2" s="1"/>
  <c r="W245" i="2" a="1"/>
  <c r="W245" i="2" s="1"/>
  <c r="W246" i="2" a="1"/>
  <c r="W246" i="2" s="1"/>
  <c r="W674" i="2" a="1"/>
  <c r="W674" i="2" s="1"/>
  <c r="W675" i="2" a="1"/>
  <c r="W675" i="2" s="1"/>
  <c r="W676" i="2" a="1"/>
  <c r="W676" i="2" s="1"/>
  <c r="W677" i="2" a="1"/>
  <c r="W677" i="2" s="1"/>
  <c r="W678" i="2" a="1"/>
  <c r="W678" i="2" s="1"/>
  <c r="W679" i="2" a="1"/>
  <c r="W679" i="2" s="1"/>
  <c r="W680" i="2" a="1"/>
  <c r="W680" i="2" s="1"/>
  <c r="W681" i="2" a="1"/>
  <c r="W681" i="2" s="1"/>
  <c r="W682" i="2" a="1"/>
  <c r="W682" i="2" s="1"/>
  <c r="W340" i="2" a="1"/>
  <c r="W340" i="2" s="1"/>
  <c r="W683" i="2" a="1"/>
  <c r="W683" i="2" s="1"/>
  <c r="W684" i="2" a="1"/>
  <c r="W684" i="2" s="1"/>
  <c r="W685" i="2" a="1"/>
  <c r="W685" i="2" s="1"/>
  <c r="W341" i="2" a="1"/>
  <c r="W341" i="2" s="1"/>
  <c r="W342" i="2" a="1"/>
  <c r="W342" i="2" s="1"/>
  <c r="W686" i="2" a="1"/>
  <c r="W686" i="2" s="1"/>
  <c r="W687" i="2" a="1"/>
  <c r="W687" i="2" s="1"/>
  <c r="W688" i="2" a="1"/>
  <c r="W688" i="2" s="1"/>
  <c r="W689" i="2" a="1"/>
  <c r="W689" i="2" s="1"/>
  <c r="W343" i="2" a="1"/>
  <c r="W343" i="2" s="1"/>
  <c r="W690" i="2" a="1"/>
  <c r="W690" i="2" s="1"/>
  <c r="W344" i="2" a="1"/>
  <c r="W344" i="2" s="1"/>
  <c r="W691" i="2" a="1"/>
  <c r="W691" i="2" s="1"/>
  <c r="W692" i="2" a="1"/>
  <c r="W692" i="2" s="1"/>
  <c r="W345" i="2" a="1"/>
  <c r="W345" i="2" s="1"/>
  <c r="W346" i="2" a="1"/>
  <c r="W346" i="2" s="1"/>
  <c r="W347" i="2" a="1"/>
  <c r="W347" i="2" s="1"/>
  <c r="W693" i="2" a="1"/>
  <c r="W693" i="2" s="1"/>
  <c r="W247" i="2" a="1"/>
  <c r="W247" i="2" s="1"/>
  <c r="W694" i="2" a="1"/>
  <c r="W694" i="2" s="1"/>
  <c r="W695" i="2" a="1"/>
  <c r="W695" i="2" s="1"/>
  <c r="W696" i="2" a="1"/>
  <c r="W696" i="2" s="1"/>
  <c r="W697" i="2" a="1"/>
  <c r="W697" i="2" s="1"/>
  <c r="W698" i="2" a="1"/>
  <c r="W698" i="2" s="1"/>
  <c r="W699" i="2" a="1"/>
  <c r="W699" i="2" s="1"/>
  <c r="W700" i="2" a="1"/>
  <c r="W700" i="2" s="1"/>
  <c r="W701" i="2" a="1"/>
  <c r="W701" i="2" s="1"/>
  <c r="W702" i="2" a="1"/>
  <c r="W702" i="2" s="1"/>
  <c r="W703" i="2" a="1"/>
  <c r="W703" i="2" s="1"/>
  <c r="W704" i="2" a="1"/>
  <c r="W704" i="2" s="1"/>
  <c r="W705" i="2" a="1"/>
  <c r="W705" i="2" s="1"/>
  <c r="W706" i="2" a="1"/>
  <c r="W706" i="2" s="1"/>
  <c r="W707" i="2" a="1"/>
  <c r="W707" i="2" s="1"/>
  <c r="W708" i="2" a="1"/>
  <c r="W708" i="2" s="1"/>
  <c r="W709" i="2" a="1"/>
  <c r="W709" i="2" s="1"/>
  <c r="W710" i="2" a="1"/>
  <c r="W710" i="2" s="1"/>
  <c r="W711" i="2" a="1"/>
  <c r="W711" i="2" s="1"/>
  <c r="W348" i="2" a="1"/>
  <c r="W348" i="2" s="1"/>
  <c r="W712" i="2" a="1"/>
  <c r="W712" i="2" s="1"/>
  <c r="W713" i="2" a="1"/>
  <c r="W713" i="2" s="1"/>
  <c r="W714" i="2" a="1"/>
  <c r="W714" i="2" s="1"/>
  <c r="W715" i="2" a="1"/>
  <c r="W715" i="2" s="1"/>
  <c r="W716" i="2" a="1"/>
  <c r="W716" i="2" s="1"/>
  <c r="W717" i="2" a="1"/>
  <c r="W717" i="2" s="1"/>
  <c r="W718" i="2" a="1"/>
  <c r="W718" i="2" s="1"/>
  <c r="W719" i="2" a="1"/>
  <c r="W719" i="2" s="1"/>
  <c r="W720" i="2" a="1"/>
  <c r="W720" i="2" s="1"/>
  <c r="W721" i="2" a="1"/>
  <c r="W721" i="2" s="1"/>
  <c r="W722" i="2" a="1"/>
  <c r="W722" i="2" s="1"/>
  <c r="W723" i="2" a="1"/>
  <c r="W723" i="2" s="1"/>
  <c r="W349" i="2" a="1"/>
  <c r="W349" i="2" s="1"/>
  <c r="W724" i="2" a="1"/>
  <c r="W724" i="2" s="1"/>
  <c r="W725" i="2" a="1"/>
  <c r="W725" i="2" s="1"/>
  <c r="W726" i="2" a="1"/>
  <c r="W726" i="2" s="1"/>
  <c r="W727" i="2" a="1"/>
  <c r="W727" i="2" s="1"/>
  <c r="W728" i="2" a="1"/>
  <c r="W728" i="2" s="1"/>
  <c r="W729" i="2" a="1"/>
  <c r="W729" i="2" s="1"/>
  <c r="W730" i="2" a="1"/>
  <c r="W730" i="2" s="1"/>
  <c r="W731" i="2" a="1"/>
  <c r="W731" i="2" s="1"/>
  <c r="W350" i="2" a="1"/>
  <c r="W350" i="2" s="1"/>
  <c r="W732" i="2" a="1"/>
  <c r="W732" i="2" s="1"/>
  <c r="W733" i="2" a="1"/>
  <c r="W733" i="2" s="1"/>
  <c r="W734" i="2" a="1"/>
  <c r="W734" i="2" s="1"/>
  <c r="W735" i="2" a="1"/>
  <c r="W735" i="2" s="1"/>
  <c r="W736" i="2" a="1"/>
  <c r="W736" i="2" s="1"/>
  <c r="W737" i="2" a="1"/>
  <c r="W737" i="2" s="1"/>
  <c r="W738" i="2" a="1"/>
  <c r="W738" i="2" s="1"/>
  <c r="W739" i="2" a="1"/>
  <c r="W739" i="2" s="1"/>
  <c r="W740" i="2" a="1"/>
  <c r="W740" i="2" s="1"/>
  <c r="W741" i="2" a="1"/>
  <c r="W741" i="2" s="1"/>
  <c r="W742" i="2" a="1"/>
  <c r="W742" i="2" s="1"/>
  <c r="W743" i="2" a="1"/>
  <c r="W743" i="2" s="1"/>
  <c r="W744" i="2" a="1"/>
  <c r="W744" i="2" s="1"/>
  <c r="W745" i="2" a="1"/>
  <c r="W745" i="2" s="1"/>
  <c r="W746" i="2" a="1"/>
  <c r="W746" i="2" s="1"/>
  <c r="W17" i="2" a="1"/>
  <c r="W17" i="2" s="1"/>
  <c r="V10" i="2" a="1"/>
  <c r="V10" i="2" s="1"/>
  <c r="V111" i="2" a="1"/>
  <c r="V111" i="2" s="1"/>
  <c r="V32" i="2" a="1"/>
  <c r="V32" i="2" s="1"/>
  <c r="V248" i="2" a="1"/>
  <c r="V248" i="2" s="1"/>
  <c r="V4" i="2" a="1"/>
  <c r="V4" i="2" s="1"/>
  <c r="V60" i="2" a="1"/>
  <c r="V60" i="2" s="1"/>
  <c r="V18" i="2" a="1"/>
  <c r="V18" i="2" s="1"/>
  <c r="V3" i="2" a="1"/>
  <c r="V3" i="2" s="1"/>
  <c r="V40" i="2" a="1"/>
  <c r="V40" i="2" s="1"/>
  <c r="V43" i="2" a="1"/>
  <c r="V43" i="2" s="1"/>
  <c r="V157" i="2" a="1"/>
  <c r="V157" i="2" s="1"/>
  <c r="V85" i="2" a="1"/>
  <c r="V85" i="2" s="1"/>
  <c r="V131" i="2" a="1"/>
  <c r="V131" i="2" s="1"/>
  <c r="V16" i="2" a="1"/>
  <c r="V16" i="2" s="1"/>
  <c r="V158" i="2" a="1"/>
  <c r="V158" i="2" s="1"/>
  <c r="V68" i="2" a="1"/>
  <c r="V68" i="2" s="1"/>
  <c r="V75" i="2" a="1"/>
  <c r="V75" i="2" s="1"/>
  <c r="V351" i="2" a="1"/>
  <c r="V351" i="2" s="1"/>
  <c r="V86" i="2" a="1"/>
  <c r="V86" i="2" s="1"/>
  <c r="V28" i="2" a="1"/>
  <c r="V28" i="2" s="1"/>
  <c r="V79" i="2" a="1"/>
  <c r="V79" i="2" s="1"/>
  <c r="V198" i="2" a="1"/>
  <c r="V198" i="2" s="1"/>
  <c r="V352" i="2" a="1"/>
  <c r="V352" i="2" s="1"/>
  <c r="V112" i="2" a="1"/>
  <c r="V112" i="2" s="1"/>
  <c r="V159" i="2" a="1"/>
  <c r="V159" i="2" s="1"/>
  <c r="V50" i="2" a="1"/>
  <c r="V50" i="2" s="1"/>
  <c r="V8" i="2" a="1"/>
  <c r="V8" i="2" s="1"/>
  <c r="V20" i="2" a="1"/>
  <c r="V20" i="2" s="1"/>
  <c r="V41" i="2" a="1"/>
  <c r="V41" i="2" s="1"/>
  <c r="V61" i="2" a="1"/>
  <c r="V61" i="2" s="1"/>
  <c r="V35" i="2" a="1"/>
  <c r="V35" i="2" s="1"/>
  <c r="V15" i="2" a="1"/>
  <c r="V15" i="2" s="1"/>
  <c r="V87" i="2" a="1"/>
  <c r="V87" i="2" s="1"/>
  <c r="V96" i="2" a="1"/>
  <c r="V96" i="2" s="1"/>
  <c r="V199" i="2" a="1"/>
  <c r="V199" i="2" s="1"/>
  <c r="V11" i="2" a="1"/>
  <c r="V11" i="2" s="1"/>
  <c r="V249" i="2" a="1"/>
  <c r="V249" i="2" s="1"/>
  <c r="V88" i="2" a="1"/>
  <c r="V88" i="2" s="1"/>
  <c r="V132" i="2" a="1"/>
  <c r="V132" i="2" s="1"/>
  <c r="V21" i="2" a="1"/>
  <c r="V21" i="2" s="1"/>
  <c r="V353" i="2" a="1"/>
  <c r="V353" i="2" s="1"/>
  <c r="V160" i="2" a="1"/>
  <c r="V160" i="2" s="1"/>
  <c r="V6" i="2" a="1"/>
  <c r="V6" i="2" s="1"/>
  <c r="V354" i="2" a="1"/>
  <c r="V354" i="2" s="1"/>
  <c r="V23" i="2" a="1"/>
  <c r="V23" i="2" s="1"/>
  <c r="V355" i="2" a="1"/>
  <c r="V355" i="2" s="1"/>
  <c r="V37" i="2" a="1"/>
  <c r="V37" i="2" s="1"/>
  <c r="V25" i="2" a="1"/>
  <c r="V25" i="2" s="1"/>
  <c r="V30" i="2" a="1"/>
  <c r="V30" i="2" s="1"/>
  <c r="V250" i="2" a="1"/>
  <c r="V250" i="2" s="1"/>
  <c r="V161" i="2" a="1"/>
  <c r="V161" i="2" s="1"/>
  <c r="V356" i="2" a="1"/>
  <c r="V356" i="2" s="1"/>
  <c r="V12" i="2" a="1"/>
  <c r="V12" i="2" s="1"/>
  <c r="V133" i="2" a="1"/>
  <c r="V133" i="2" s="1"/>
  <c r="V200" i="2" a="1"/>
  <c r="V200" i="2" s="1"/>
  <c r="V357" i="2" a="1"/>
  <c r="V357" i="2" s="1"/>
  <c r="V201" i="2" a="1"/>
  <c r="V201" i="2" s="1"/>
  <c r="V97" i="2" a="1"/>
  <c r="V97" i="2" s="1"/>
  <c r="V27" i="2" a="1"/>
  <c r="V27" i="2" s="1"/>
  <c r="V202" i="2" a="1"/>
  <c r="V202" i="2" s="1"/>
  <c r="V22" i="2" a="1"/>
  <c r="V22" i="2"/>
  <c r="V358" i="2" a="1"/>
  <c r="V358" i="2" s="1"/>
  <c r="V203" i="2" a="1"/>
  <c r="V203" i="2" s="1"/>
  <c r="V36" i="2" a="1"/>
  <c r="V36" i="2" s="1"/>
  <c r="V134" i="2" a="1"/>
  <c r="V134" i="2" s="1"/>
  <c r="V204" i="2" a="1"/>
  <c r="V204" i="2" s="1"/>
  <c r="V359" i="2" a="1"/>
  <c r="V359" i="2" s="1"/>
  <c r="V360" i="2" a="1"/>
  <c r="V360" i="2" s="1"/>
  <c r="V98" i="2" a="1"/>
  <c r="V98" i="2" s="1"/>
  <c r="V205" i="2" a="1"/>
  <c r="V205" i="2" s="1"/>
  <c r="V29" i="2" a="1"/>
  <c r="V29" i="2" s="1"/>
  <c r="V251" i="2" a="1"/>
  <c r="V251" i="2" s="1"/>
  <c r="V99" i="2" a="1"/>
  <c r="V99" i="2" s="1"/>
  <c r="V80" i="2" a="1"/>
  <c r="V80" i="2" s="1"/>
  <c r="V361" i="2" a="1"/>
  <c r="V361" i="2" s="1"/>
  <c r="V252" i="2" a="1"/>
  <c r="V252" i="2" s="1"/>
  <c r="V206" i="2" a="1"/>
  <c r="V206" i="2" s="1"/>
  <c r="V55" i="2" a="1"/>
  <c r="V55" i="2" s="1"/>
  <c r="V362" i="2" a="1"/>
  <c r="V362" i="2" s="1"/>
  <c r="V100" i="2" a="1"/>
  <c r="V100" i="2" s="1"/>
  <c r="V113" i="2" a="1"/>
  <c r="V113" i="2" s="1"/>
  <c r="V44" i="2" a="1"/>
  <c r="V44" i="2" s="1"/>
  <c r="V363" i="2" a="1"/>
  <c r="V363" i="2" s="1"/>
  <c r="V364" i="2" a="1"/>
  <c r="V364" i="2" s="1"/>
  <c r="V101" i="2" a="1"/>
  <c r="V101" i="2" s="1"/>
  <c r="V253" i="2" a="1"/>
  <c r="V253" i="2" s="1"/>
  <c r="V254" i="2" a="1"/>
  <c r="V254" i="2" s="1"/>
  <c r="V365" i="2" a="1"/>
  <c r="V365" i="2" s="1"/>
  <c r="V45" i="2" a="1"/>
  <c r="V45" i="2" s="1"/>
  <c r="V7" i="2" a="1"/>
  <c r="V7" i="2" s="1"/>
  <c r="V366" i="2" a="1"/>
  <c r="V366" i="2" s="1"/>
  <c r="V62" i="2" a="1"/>
  <c r="V62" i="2" s="1"/>
  <c r="V46" i="2" a="1"/>
  <c r="V46" i="2" s="1"/>
  <c r="V255" i="2" a="1"/>
  <c r="V255" i="2" s="1"/>
  <c r="V367" i="2" a="1"/>
  <c r="V367" i="2" s="1"/>
  <c r="V114" i="2" a="1"/>
  <c r="V114" i="2" s="1"/>
  <c r="V14" i="2" a="1"/>
  <c r="V14" i="2" s="1"/>
  <c r="V256" i="2" a="1"/>
  <c r="V256" i="2" s="1"/>
  <c r="V368" i="2" a="1"/>
  <c r="V368" i="2" s="1"/>
  <c r="V207" i="2" a="1"/>
  <c r="V207" i="2" s="1"/>
  <c r="V369" i="2" a="1"/>
  <c r="V369" i="2" s="1"/>
  <c r="V81" i="2" a="1"/>
  <c r="V81" i="2" s="1"/>
  <c r="V56" i="2" a="1"/>
  <c r="V56" i="2" s="1"/>
  <c r="V5" i="2" a="1"/>
  <c r="V5" i="2" s="1"/>
  <c r="V135" i="2" a="1"/>
  <c r="V135" i="2" s="1"/>
  <c r="V257" i="2" a="1"/>
  <c r="V257" i="2" s="1"/>
  <c r="V63" i="2" a="1"/>
  <c r="V63" i="2" s="1"/>
  <c r="V89" i="2" a="1"/>
  <c r="V89" i="2" s="1"/>
  <c r="V2" i="2" a="1"/>
  <c r="V2" i="2" s="1"/>
  <c r="V370" i="2" a="1"/>
  <c r="V370" i="2" s="1"/>
  <c r="V13" i="2" a="1"/>
  <c r="V13" i="2" s="1"/>
  <c r="V258" i="2" a="1"/>
  <c r="V258" i="2" s="1"/>
  <c r="V102" i="2" a="1"/>
  <c r="V102" i="2"/>
  <c r="V208" i="2" a="1"/>
  <c r="V208" i="2" s="1"/>
  <c r="V259" i="2" a="1"/>
  <c r="V259" i="2" s="1"/>
  <c r="V136" i="2" a="1"/>
  <c r="V136" i="2" s="1"/>
  <c r="V371" i="2" a="1"/>
  <c r="V371" i="2" s="1"/>
  <c r="V115" i="2" a="1"/>
  <c r="V115" i="2" s="1"/>
  <c r="V372" i="2" a="1"/>
  <c r="V372" i="2" s="1"/>
  <c r="V373" i="2" a="1"/>
  <c r="V373" i="2" s="1"/>
  <c r="V260" i="2" a="1"/>
  <c r="V260" i="2" s="1"/>
  <c r="V374" i="2" a="1"/>
  <c r="V374" i="2" s="1"/>
  <c r="V375" i="2" a="1"/>
  <c r="V375" i="2" s="1"/>
  <c r="V261" i="2" a="1"/>
  <c r="V261" i="2" s="1"/>
  <c r="V103" i="2" a="1"/>
  <c r="V103" i="2" s="1"/>
  <c r="V19" i="2" a="1"/>
  <c r="V19" i="2" s="1"/>
  <c r="V376" i="2" a="1"/>
  <c r="V376" i="2" s="1"/>
  <c r="V104" i="2" a="1"/>
  <c r="V104" i="2" s="1"/>
  <c r="V162" i="2" a="1"/>
  <c r="V162" i="2" s="1"/>
  <c r="V377" i="2" a="1"/>
  <c r="V377" i="2" s="1"/>
  <c r="V378" i="2" a="1"/>
  <c r="V378" i="2" s="1"/>
  <c r="V379" i="2" a="1"/>
  <c r="V379" i="2" s="1"/>
  <c r="V42" i="2" a="1"/>
  <c r="V42" i="2" s="1"/>
  <c r="V209" i="2" a="1"/>
  <c r="V209" i="2" s="1"/>
  <c r="V210" i="2" a="1"/>
  <c r="V210" i="2" s="1"/>
  <c r="V380" i="2" a="1"/>
  <c r="V380" i="2" s="1"/>
  <c r="V163" i="2" a="1"/>
  <c r="V163" i="2" s="1"/>
  <c r="V381" i="2" a="1"/>
  <c r="V381" i="2" s="1"/>
  <c r="V211" i="2" a="1"/>
  <c r="V211" i="2" s="1"/>
  <c r="V164" i="2" a="1"/>
  <c r="V164" i="2" s="1"/>
  <c r="V165" i="2" a="1"/>
  <c r="V165" i="2" s="1"/>
  <c r="V382" i="2" a="1"/>
  <c r="V382" i="2" s="1"/>
  <c r="V137" i="2" a="1"/>
  <c r="V137" i="2" s="1"/>
  <c r="V212" i="2" a="1"/>
  <c r="V212" i="2" s="1"/>
  <c r="V383" i="2" a="1"/>
  <c r="V383" i="2" s="1"/>
  <c r="V116" i="2" a="1"/>
  <c r="V116" i="2" s="1"/>
  <c r="V213" i="2" a="1"/>
  <c r="V213" i="2" s="1"/>
  <c r="V384" i="2" a="1"/>
  <c r="V384" i="2" s="1"/>
  <c r="V385" i="2" a="1"/>
  <c r="V385" i="2" s="1"/>
  <c r="V386" i="2" a="1"/>
  <c r="V386" i="2" s="1"/>
  <c r="V166" i="2" a="1"/>
  <c r="V166" i="2" s="1"/>
  <c r="V387" i="2" a="1"/>
  <c r="V387" i="2" s="1"/>
  <c r="V105" i="2" a="1"/>
  <c r="V105" i="2" s="1"/>
  <c r="V262" i="2" a="1"/>
  <c r="V262" i="2" s="1"/>
  <c r="V388" i="2" a="1"/>
  <c r="V388" i="2" s="1"/>
  <c r="V64" i="2" a="1"/>
  <c r="V64" i="2" s="1"/>
  <c r="V214" i="2" a="1"/>
  <c r="V214" i="2" s="1"/>
  <c r="V106" i="2" a="1"/>
  <c r="V106" i="2" s="1"/>
  <c r="V65" i="2" a="1"/>
  <c r="V65" i="2" s="1"/>
  <c r="V167" i="2" a="1"/>
  <c r="V167" i="2" s="1"/>
  <c r="V117" i="2" a="1"/>
  <c r="V117" i="2" s="1"/>
  <c r="V389" i="2" a="1"/>
  <c r="V389" i="2" s="1"/>
  <c r="V263" i="2" a="1"/>
  <c r="V263" i="2" s="1"/>
  <c r="V390" i="2" a="1"/>
  <c r="V390" i="2" s="1"/>
  <c r="V168" i="2" a="1"/>
  <c r="V168" i="2" s="1"/>
  <c r="V169" i="2" a="1"/>
  <c r="V169" i="2" s="1"/>
  <c r="V391" i="2" a="1"/>
  <c r="V391" i="2" s="1"/>
  <c r="V264" i="2" a="1"/>
  <c r="V264" i="2" s="1"/>
  <c r="V392" i="2" a="1"/>
  <c r="V392" i="2" s="1"/>
  <c r="V393" i="2" a="1"/>
  <c r="V393" i="2" s="1"/>
  <c r="V265" i="2" a="1"/>
  <c r="V265" i="2" s="1"/>
  <c r="V394" i="2" a="1"/>
  <c r="V394" i="2" s="1"/>
  <c r="V395" i="2" a="1"/>
  <c r="V395" i="2" s="1"/>
  <c r="V396" i="2" a="1"/>
  <c r="V396" i="2" s="1"/>
  <c r="V266" i="2" a="1"/>
  <c r="V266" i="2" s="1"/>
  <c r="V138" i="2" a="1"/>
  <c r="V138" i="2" s="1"/>
  <c r="V267" i="2" a="1"/>
  <c r="V267" i="2" s="1"/>
  <c r="V170" i="2" a="1"/>
  <c r="V170" i="2" s="1"/>
  <c r="V268" i="2" a="1"/>
  <c r="V268" i="2" s="1"/>
  <c r="V397" i="2" a="1"/>
  <c r="V397" i="2" s="1"/>
  <c r="V76" i="2" a="1"/>
  <c r="V76" i="2" s="1"/>
  <c r="V118" i="2" a="1"/>
  <c r="V118" i="2" s="1"/>
  <c r="V398" i="2" a="1"/>
  <c r="V398" i="2" s="1"/>
  <c r="V66" i="2" a="1"/>
  <c r="V66" i="2" s="1"/>
  <c r="V399" i="2" a="1"/>
  <c r="V399" i="2" s="1"/>
  <c r="V400" i="2" a="1"/>
  <c r="V400" i="2" s="1"/>
  <c r="V401" i="2" a="1"/>
  <c r="V401" i="2" s="1"/>
  <c r="V139" i="2" a="1"/>
  <c r="V139" i="2" s="1"/>
  <c r="V402" i="2" a="1"/>
  <c r="V402" i="2" s="1"/>
  <c r="V69" i="2" a="1"/>
  <c r="V69" i="2" s="1"/>
  <c r="V215" i="2" a="1"/>
  <c r="V215" i="2" s="1"/>
  <c r="V403" i="2" a="1"/>
  <c r="V403" i="2" s="1"/>
  <c r="V404" i="2" a="1"/>
  <c r="V404" i="2" s="1"/>
  <c r="V405" i="2" a="1"/>
  <c r="V405" i="2" s="1"/>
  <c r="V406" i="2" a="1"/>
  <c r="V406" i="2" s="1"/>
  <c r="V269" i="2" a="1"/>
  <c r="V269" i="2" s="1"/>
  <c r="V51" i="2" a="1"/>
  <c r="V51" i="2" s="1"/>
  <c r="V407" i="2" a="1"/>
  <c r="V407" i="2" s="1"/>
  <c r="V408" i="2" a="1"/>
  <c r="V408" i="2" s="1"/>
  <c r="V171" i="2" a="1"/>
  <c r="V171" i="2" s="1"/>
  <c r="V409" i="2" a="1"/>
  <c r="V409" i="2" s="1"/>
  <c r="V270" i="2" a="1"/>
  <c r="V270" i="2" s="1"/>
  <c r="V271" i="2" a="1"/>
  <c r="V271" i="2" s="1"/>
  <c r="V140" i="2" a="1"/>
  <c r="V140" i="2" s="1"/>
  <c r="V141" i="2" a="1"/>
  <c r="V141" i="2" s="1"/>
  <c r="V410" i="2" a="1"/>
  <c r="V410" i="2" s="1"/>
  <c r="V107" i="2" a="1"/>
  <c r="V107" i="2" s="1"/>
  <c r="V90" i="2" a="1"/>
  <c r="V90" i="2" s="1"/>
  <c r="V272" i="2" a="1"/>
  <c r="V272" i="2" s="1"/>
  <c r="V172" i="2" a="1"/>
  <c r="V172" i="2" s="1"/>
  <c r="V273" i="2" a="1"/>
  <c r="V273" i="2" s="1"/>
  <c r="V411" i="2" a="1"/>
  <c r="V411" i="2" s="1"/>
  <c r="V91" i="2" a="1"/>
  <c r="V91" i="2" s="1"/>
  <c r="V119" i="2" a="1"/>
  <c r="V119" i="2" s="1"/>
  <c r="V274" i="2" a="1"/>
  <c r="V274" i="2" s="1"/>
  <c r="V82" i="2" a="1"/>
  <c r="V82" i="2" s="1"/>
  <c r="V33" i="2" a="1"/>
  <c r="V33" i="2" s="1"/>
  <c r="V275" i="2" a="1"/>
  <c r="V275" i="2" s="1"/>
  <c r="V31" i="2" a="1"/>
  <c r="V31" i="2" s="1"/>
  <c r="V120" i="2" a="1"/>
  <c r="V120" i="2" s="1"/>
  <c r="V9" i="2" a="1"/>
  <c r="V9" i="2" s="1"/>
  <c r="V70" i="2" a="1"/>
  <c r="V70" i="2" s="1"/>
  <c r="V412" i="2" a="1"/>
  <c r="V412" i="2" s="1"/>
  <c r="V173" i="2" a="1"/>
  <c r="V173" i="2" s="1"/>
  <c r="V216" i="2" a="1"/>
  <c r="V216" i="2" s="1"/>
  <c r="V413" i="2" a="1"/>
  <c r="V413" i="2" s="1"/>
  <c r="V92" i="2" a="1"/>
  <c r="V92" i="2" s="1"/>
  <c r="V142" i="2" a="1"/>
  <c r="V142" i="2" s="1"/>
  <c r="V174" i="2" a="1"/>
  <c r="V174" i="2" s="1"/>
  <c r="V121" i="2" a="1"/>
  <c r="V121" i="2" s="1"/>
  <c r="V122" i="2" a="1"/>
  <c r="V122" i="2" s="1"/>
  <c r="V276" i="2" a="1"/>
  <c r="V276" i="2" s="1"/>
  <c r="V34" i="2" a="1"/>
  <c r="V34" i="2" s="1"/>
  <c r="V38" i="2" a="1"/>
  <c r="V38" i="2" s="1"/>
  <c r="V83" i="2" a="1"/>
  <c r="V83" i="2" s="1"/>
  <c r="V414" i="2" a="1"/>
  <c r="V414" i="2" s="1"/>
  <c r="V47" i="2" a="1"/>
  <c r="V47" i="2" s="1"/>
  <c r="V415" i="2" a="1"/>
  <c r="V415" i="2" s="1"/>
  <c r="V416" i="2" a="1"/>
  <c r="V416" i="2" s="1"/>
  <c r="V277" i="2" a="1"/>
  <c r="V277" i="2" s="1"/>
  <c r="V278" i="2" a="1"/>
  <c r="V278" i="2" s="1"/>
  <c r="V143" i="2" a="1"/>
  <c r="V143" i="2" s="1"/>
  <c r="V417" i="2" a="1"/>
  <c r="V417" i="2" s="1"/>
  <c r="V279" i="2" a="1"/>
  <c r="V279" i="2" s="1"/>
  <c r="V144" i="2" a="1"/>
  <c r="V144" i="2" s="1"/>
  <c r="V418" i="2" a="1"/>
  <c r="V418" i="2" s="1"/>
  <c r="V175" i="2" a="1"/>
  <c r="V175" i="2" s="1"/>
  <c r="V419" i="2" a="1"/>
  <c r="V419" i="2" s="1"/>
  <c r="V280" i="2" a="1"/>
  <c r="V280" i="2" s="1"/>
  <c r="V420" i="2" a="1"/>
  <c r="V420" i="2" s="1"/>
  <c r="V421" i="2" a="1"/>
  <c r="V421" i="2" s="1"/>
  <c r="V422" i="2" a="1"/>
  <c r="V422" i="2" s="1"/>
  <c r="V423" i="2" a="1"/>
  <c r="V423" i="2" s="1"/>
  <c r="V424" i="2" a="1"/>
  <c r="V424" i="2" s="1"/>
  <c r="V425" i="2" a="1"/>
  <c r="V425" i="2" s="1"/>
  <c r="V48" i="2" a="1"/>
  <c r="V48" i="2" s="1"/>
  <c r="V52" i="2" a="1"/>
  <c r="V52" i="2" s="1"/>
  <c r="V176" i="2" a="1"/>
  <c r="V176" i="2" s="1"/>
  <c r="V426" i="2" a="1"/>
  <c r="V426" i="2" s="1"/>
  <c r="V53" i="2" a="1"/>
  <c r="V53" i="2" s="1"/>
  <c r="V281" i="2" a="1"/>
  <c r="V281" i="2" s="1"/>
  <c r="V49" i="2" a="1"/>
  <c r="V49" i="2" s="1"/>
  <c r="V427" i="2" a="1"/>
  <c r="V427" i="2" s="1"/>
  <c r="V282" i="2" a="1"/>
  <c r="V282" i="2" s="1"/>
  <c r="V428" i="2" a="1"/>
  <c r="V428" i="2" s="1"/>
  <c r="V217" i="2" a="1"/>
  <c r="V217" i="2" s="1"/>
  <c r="V123" i="2" a="1"/>
  <c r="V123" i="2" s="1"/>
  <c r="V429" i="2" a="1"/>
  <c r="V429" i="2" s="1"/>
  <c r="V430" i="2" a="1"/>
  <c r="V430" i="2" s="1"/>
  <c r="V57" i="2" a="1"/>
  <c r="V57" i="2" s="1"/>
  <c r="V431" i="2" a="1"/>
  <c r="V431" i="2" s="1"/>
  <c r="V432" i="2" a="1"/>
  <c r="V432" i="2" s="1"/>
  <c r="V283" i="2" a="1"/>
  <c r="V283" i="2" s="1"/>
  <c r="V284" i="2" a="1"/>
  <c r="V284" i="2" s="1"/>
  <c r="V124" i="2" a="1"/>
  <c r="V124" i="2" s="1"/>
  <c r="V433" i="2" a="1"/>
  <c r="V433" i="2" s="1"/>
  <c r="V434" i="2" a="1"/>
  <c r="V434" i="2" s="1"/>
  <c r="V435" i="2" a="1"/>
  <c r="V435" i="2" s="1"/>
  <c r="V218" i="2" a="1"/>
  <c r="V218" i="2" s="1"/>
  <c r="V24" i="2" a="1"/>
  <c r="V24" i="2" s="1"/>
  <c r="V436" i="2" a="1"/>
  <c r="V436" i="2" s="1"/>
  <c r="V437" i="2" a="1"/>
  <c r="V437" i="2" s="1"/>
  <c r="V285" i="2" a="1"/>
  <c r="V285" i="2" s="1"/>
  <c r="V438" i="2" a="1"/>
  <c r="V438" i="2" s="1"/>
  <c r="V439" i="2" a="1"/>
  <c r="V439" i="2" s="1"/>
  <c r="V177" i="2" a="1"/>
  <c r="V177" i="2" s="1"/>
  <c r="V286" i="2" a="1"/>
  <c r="V286" i="2" s="1"/>
  <c r="V287" i="2" a="1"/>
  <c r="V287" i="2" s="1"/>
  <c r="V288" i="2" a="1"/>
  <c r="V288" i="2" s="1"/>
  <c r="V71" i="2" a="1"/>
  <c r="V71" i="2" s="1"/>
  <c r="V178" i="2" a="1"/>
  <c r="V178" i="2" s="1"/>
  <c r="V219" i="2" a="1"/>
  <c r="V219" i="2" s="1"/>
  <c r="V440" i="2" a="1"/>
  <c r="V440" i="2" s="1"/>
  <c r="V441" i="2" a="1"/>
  <c r="V441" i="2" s="1"/>
  <c r="V145" i="2" a="1"/>
  <c r="V145" i="2" s="1"/>
  <c r="V67" i="2" a="1"/>
  <c r="V67" i="2" s="1"/>
  <c r="V442" i="2" a="1"/>
  <c r="V442" i="2" s="1"/>
  <c r="V289" i="2" a="1"/>
  <c r="V289" i="2" s="1"/>
  <c r="V58" i="2" a="1"/>
  <c r="V58" i="2" s="1"/>
  <c r="V220" i="2" a="1"/>
  <c r="V220" i="2" s="1"/>
  <c r="V443" i="2" a="1"/>
  <c r="V443" i="2" s="1"/>
  <c r="V444" i="2" a="1"/>
  <c r="V444" i="2" s="1"/>
  <c r="V290" i="2" a="1"/>
  <c r="V290" i="2" s="1"/>
  <c r="V125" i="2" a="1"/>
  <c r="V125" i="2" s="1"/>
  <c r="V221" i="2" a="1"/>
  <c r="V221" i="2" s="1"/>
  <c r="V291" i="2" a="1"/>
  <c r="V291" i="2" s="1"/>
  <c r="V93" i="2" a="1"/>
  <c r="V93" i="2" s="1"/>
  <c r="V222" i="2" a="1"/>
  <c r="V222" i="2" s="1"/>
  <c r="V445" i="2" a="1"/>
  <c r="V445" i="2"/>
  <c r="V446" i="2" a="1"/>
  <c r="V446" i="2" s="1"/>
  <c r="V77" i="2" a="1"/>
  <c r="V77" i="2" s="1"/>
  <c r="V447" i="2" a="1"/>
  <c r="V447" i="2" s="1"/>
  <c r="V448" i="2" a="1"/>
  <c r="V448" i="2" s="1"/>
  <c r="V292" i="2" a="1"/>
  <c r="V292" i="2" s="1"/>
  <c r="V449" i="2" a="1"/>
  <c r="V449" i="2" s="1"/>
  <c r="V223" i="2" a="1"/>
  <c r="V223" i="2" s="1"/>
  <c r="V179" i="2" a="1"/>
  <c r="V179" i="2" s="1"/>
  <c r="V26" i="2" a="1"/>
  <c r="V26" i="2" s="1"/>
  <c r="V293" i="2" a="1"/>
  <c r="V293" i="2" s="1"/>
  <c r="V450" i="2" a="1"/>
  <c r="V450" i="2" s="1"/>
  <c r="V451" i="2" a="1"/>
  <c r="V451" i="2" s="1"/>
  <c r="V180" i="2" a="1"/>
  <c r="V180" i="2" s="1"/>
  <c r="V452" i="2" a="1"/>
  <c r="V452" i="2" s="1"/>
  <c r="V146" i="2" a="1"/>
  <c r="V146" i="2" s="1"/>
  <c r="V453" i="2" a="1"/>
  <c r="V453" i="2" s="1"/>
  <c r="V454" i="2" a="1"/>
  <c r="V454" i="2" s="1"/>
  <c r="V108" i="2" a="1"/>
  <c r="V108" i="2" s="1"/>
  <c r="V455" i="2" a="1"/>
  <c r="V455" i="2" s="1"/>
  <c r="V294" i="2" a="1"/>
  <c r="V294" i="2" s="1"/>
  <c r="V181" i="2" a="1"/>
  <c r="V181" i="2" s="1"/>
  <c r="V456" i="2" a="1"/>
  <c r="V456" i="2" s="1"/>
  <c r="V147" i="2" a="1"/>
  <c r="V147" i="2" s="1"/>
  <c r="V182" i="2" a="1"/>
  <c r="V182" i="2" s="1"/>
  <c r="V457" i="2" a="1"/>
  <c r="V457" i="2" s="1"/>
  <c r="V458" i="2" a="1"/>
  <c r="V458" i="2" s="1"/>
  <c r="V459" i="2" a="1"/>
  <c r="V459" i="2" s="1"/>
  <c r="V460" i="2" a="1"/>
  <c r="V460" i="2" s="1"/>
  <c r="V295" i="2" a="1"/>
  <c r="V295" i="2" s="1"/>
  <c r="V461" i="2" a="1"/>
  <c r="V461" i="2" s="1"/>
  <c r="V462" i="2" a="1"/>
  <c r="V462" i="2" s="1"/>
  <c r="V296" i="2" a="1"/>
  <c r="V296" i="2" s="1"/>
  <c r="V463" i="2" a="1"/>
  <c r="V463" i="2" s="1"/>
  <c r="V464" i="2" a="1"/>
  <c r="V464" i="2" s="1"/>
  <c r="V59" i="2" a="1"/>
  <c r="V59" i="2" s="1"/>
  <c r="V465" i="2" a="1"/>
  <c r="V465" i="2" s="1"/>
  <c r="V466" i="2" a="1"/>
  <c r="V466" i="2" s="1"/>
  <c r="V467" i="2" a="1"/>
  <c r="V467" i="2"/>
  <c r="V297" i="2" a="1"/>
  <c r="V297" i="2" s="1"/>
  <c r="V298" i="2" a="1"/>
  <c r="V298" i="2" s="1"/>
  <c r="V468" i="2" a="1"/>
  <c r="V468" i="2" s="1"/>
  <c r="V469" i="2" a="1"/>
  <c r="V469" i="2" s="1"/>
  <c r="V470" i="2" a="1"/>
  <c r="V470" i="2" s="1"/>
  <c r="V224" i="2" a="1"/>
  <c r="V224" i="2" s="1"/>
  <c r="V471" i="2" a="1"/>
  <c r="V471" i="2" s="1"/>
  <c r="V472" i="2" a="1"/>
  <c r="V472" i="2" s="1"/>
  <c r="V473" i="2" a="1"/>
  <c r="V473" i="2" s="1"/>
  <c r="V474" i="2" a="1"/>
  <c r="V474" i="2" s="1"/>
  <c r="V475" i="2" a="1"/>
  <c r="V475" i="2" s="1"/>
  <c r="V476" i="2" a="1"/>
  <c r="V476" i="2" s="1"/>
  <c r="V477" i="2" a="1"/>
  <c r="V477" i="2" s="1"/>
  <c r="V478" i="2" a="1"/>
  <c r="V478" i="2" s="1"/>
  <c r="V479" i="2" a="1"/>
  <c r="V479" i="2" s="1"/>
  <c r="V480" i="2" a="1"/>
  <c r="V480" i="2" s="1"/>
  <c r="V481" i="2" a="1"/>
  <c r="V481" i="2" s="1"/>
  <c r="V482" i="2" a="1"/>
  <c r="V482" i="2" s="1"/>
  <c r="V483" i="2" a="1"/>
  <c r="V483" i="2" s="1"/>
  <c r="V299" i="2" a="1"/>
  <c r="V299" i="2" s="1"/>
  <c r="V484" i="2" a="1"/>
  <c r="V484" i="2" s="1"/>
  <c r="V225" i="2" a="1"/>
  <c r="V225" i="2" s="1"/>
  <c r="V300" i="2" a="1"/>
  <c r="V300" i="2" s="1"/>
  <c r="V485" i="2" a="1"/>
  <c r="V485" i="2" s="1"/>
  <c r="V183" i="2" a="1"/>
  <c r="V183" i="2" s="1"/>
  <c r="V184" i="2" a="1"/>
  <c r="V184" i="2" s="1"/>
  <c r="V486" i="2" a="1"/>
  <c r="V486" i="2" s="1"/>
  <c r="V487" i="2" a="1"/>
  <c r="V487" i="2" s="1"/>
  <c r="V185" i="2" a="1"/>
  <c r="V185" i="2" s="1"/>
  <c r="V126" i="2" a="1"/>
  <c r="V126" i="2" s="1"/>
  <c r="V226" i="2" a="1"/>
  <c r="V226" i="2" s="1"/>
  <c r="V127" i="2" a="1"/>
  <c r="V127" i="2" s="1"/>
  <c r="V94" i="2" a="1"/>
  <c r="V94" i="2" s="1"/>
  <c r="V488" i="2" a="1"/>
  <c r="V488" i="2"/>
  <c r="V489" i="2" a="1"/>
  <c r="V489" i="2" s="1"/>
  <c r="V490" i="2" a="1"/>
  <c r="V490" i="2" s="1"/>
  <c r="V491" i="2" a="1"/>
  <c r="V491" i="2" s="1"/>
  <c r="V492" i="2" a="1"/>
  <c r="V492" i="2" s="1"/>
  <c r="V493" i="2" a="1"/>
  <c r="V493" i="2" s="1"/>
  <c r="V494" i="2" a="1"/>
  <c r="V494" i="2" s="1"/>
  <c r="V495" i="2" a="1"/>
  <c r="V495" i="2" s="1"/>
  <c r="V496" i="2" a="1"/>
  <c r="V496" i="2" s="1"/>
  <c r="V227" i="2" a="1"/>
  <c r="V227" i="2" s="1"/>
  <c r="V497" i="2" a="1"/>
  <c r="V497" i="2" s="1"/>
  <c r="V301" i="2" a="1"/>
  <c r="V301" i="2" s="1"/>
  <c r="V228" i="2" a="1"/>
  <c r="V228" i="2"/>
  <c r="V498" i="2" a="1"/>
  <c r="V498" i="2" s="1"/>
  <c r="V499" i="2" a="1"/>
  <c r="V499" i="2" s="1"/>
  <c r="V500" i="2" a="1"/>
  <c r="V500" i="2" s="1"/>
  <c r="V302" i="2" a="1"/>
  <c r="V302" i="2" s="1"/>
  <c r="V303" i="2" a="1"/>
  <c r="V303" i="2" s="1"/>
  <c r="V501" i="2" a="1"/>
  <c r="V501" i="2" s="1"/>
  <c r="V304" i="2" a="1"/>
  <c r="V304" i="2" s="1"/>
  <c r="V186" i="2" a="1"/>
  <c r="V186" i="2" s="1"/>
  <c r="V148" i="2" a="1"/>
  <c r="V148" i="2" s="1"/>
  <c r="V502" i="2" a="1"/>
  <c r="V502" i="2" s="1"/>
  <c r="V503" i="2" a="1"/>
  <c r="V503" i="2" s="1"/>
  <c r="V305" i="2" a="1"/>
  <c r="V305" i="2" s="1"/>
  <c r="V504" i="2" a="1"/>
  <c r="V504" i="2"/>
  <c r="V306" i="2" a="1"/>
  <c r="V306" i="2" s="1"/>
  <c r="V505" i="2" a="1"/>
  <c r="V505" i="2" s="1"/>
  <c r="V506" i="2" a="1"/>
  <c r="V506" i="2" s="1"/>
  <c r="V507" i="2" a="1"/>
  <c r="V507" i="2" s="1"/>
  <c r="V508" i="2" a="1"/>
  <c r="V508" i="2" s="1"/>
  <c r="V509" i="2" a="1"/>
  <c r="V509" i="2" s="1"/>
  <c r="V510" i="2" a="1"/>
  <c r="V510" i="2"/>
  <c r="V511" i="2" a="1"/>
  <c r="V511" i="2" s="1"/>
  <c r="V229" i="2" a="1"/>
  <c r="V229" i="2" s="1"/>
  <c r="V512" i="2" a="1"/>
  <c r="V512" i="2" s="1"/>
  <c r="V513" i="2" a="1"/>
  <c r="V513" i="2" s="1"/>
  <c r="V149" i="2" a="1"/>
  <c r="V149" i="2" s="1"/>
  <c r="V514" i="2" a="1"/>
  <c r="V514" i="2" s="1"/>
  <c r="V515" i="2" a="1"/>
  <c r="V515" i="2" s="1"/>
  <c r="V516" i="2" a="1"/>
  <c r="V516" i="2" s="1"/>
  <c r="V517" i="2" a="1"/>
  <c r="V517" i="2" s="1"/>
  <c r="V307" i="2" a="1"/>
  <c r="V307" i="2" s="1"/>
  <c r="V230" i="2" a="1"/>
  <c r="V230" i="2" s="1"/>
  <c r="V187" i="2" a="1"/>
  <c r="V187" i="2"/>
  <c r="V518" i="2" a="1"/>
  <c r="V518" i="2" s="1"/>
  <c r="V519" i="2" a="1"/>
  <c r="V519" i="2" s="1"/>
  <c r="V520" i="2" a="1"/>
  <c r="V520" i="2" s="1"/>
  <c r="V109" i="2" a="1"/>
  <c r="V109" i="2" s="1"/>
  <c r="V521" i="2" a="1"/>
  <c r="V521" i="2" s="1"/>
  <c r="V84" i="2" a="1"/>
  <c r="V84" i="2" s="1"/>
  <c r="V231" i="2" a="1"/>
  <c r="V231" i="2" s="1"/>
  <c r="V232" i="2" a="1"/>
  <c r="V232" i="2" s="1"/>
  <c r="V522" i="2" a="1"/>
  <c r="V522" i="2" s="1"/>
  <c r="V308" i="2" a="1"/>
  <c r="V308" i="2"/>
  <c r="V110" i="2" a="1"/>
  <c r="V110" i="2" s="1"/>
  <c r="V523" i="2" a="1"/>
  <c r="V523" i="2" s="1"/>
  <c r="V524" i="2" a="1"/>
  <c r="V524" i="2" s="1"/>
  <c r="V525" i="2" a="1"/>
  <c r="V525" i="2" s="1"/>
  <c r="V526" i="2" a="1"/>
  <c r="V526" i="2" s="1"/>
  <c r="V527" i="2" a="1"/>
  <c r="V527" i="2" s="1"/>
  <c r="V309" i="2" a="1"/>
  <c r="V309" i="2"/>
  <c r="V528" i="2" a="1"/>
  <c r="V528" i="2" s="1"/>
  <c r="V529" i="2" a="1"/>
  <c r="V529" i="2" s="1"/>
  <c r="V530" i="2" a="1"/>
  <c r="V530" i="2" s="1"/>
  <c r="V531" i="2" a="1"/>
  <c r="V531" i="2" s="1"/>
  <c r="V532" i="2" a="1"/>
  <c r="V532" i="2" s="1"/>
  <c r="V533" i="2" a="1"/>
  <c r="V533" i="2" s="1"/>
  <c r="V534" i="2" a="1"/>
  <c r="V534" i="2" s="1"/>
  <c r="V188" i="2" a="1"/>
  <c r="V188" i="2" s="1"/>
  <c r="V535" i="2" a="1"/>
  <c r="V535" i="2" s="1"/>
  <c r="V233" i="2" a="1"/>
  <c r="V233" i="2" s="1"/>
  <c r="V72" i="2" a="1"/>
  <c r="V72" i="2" s="1"/>
  <c r="V310" i="2" a="1"/>
  <c r="V310" i="2" s="1"/>
  <c r="V189" i="2" a="1"/>
  <c r="V189" i="2" s="1"/>
  <c r="V190" i="2" a="1"/>
  <c r="V190" i="2" s="1"/>
  <c r="V536" i="2" a="1"/>
  <c r="V536" i="2" s="1"/>
  <c r="V54" i="2" a="1"/>
  <c r="V54" i="2" s="1"/>
  <c r="V39" i="2" a="1"/>
  <c r="V39" i="2" s="1"/>
  <c r="V150" i="2" a="1"/>
  <c r="V150" i="2" s="1"/>
  <c r="V537" i="2" a="1"/>
  <c r="V537" i="2" s="1"/>
  <c r="V311" i="2" a="1"/>
  <c r="V311" i="2" s="1"/>
  <c r="V538" i="2" a="1"/>
  <c r="V538" i="2" s="1"/>
  <c r="V128" i="2" a="1"/>
  <c r="V128" i="2" s="1"/>
  <c r="V539" i="2" a="1"/>
  <c r="V539" i="2" s="1"/>
  <c r="V540" i="2" a="1"/>
  <c r="V540" i="2" s="1"/>
  <c r="V541" i="2" a="1"/>
  <c r="V541" i="2" s="1"/>
  <c r="V542" i="2" a="1"/>
  <c r="V542" i="2" s="1"/>
  <c r="V234" i="2" a="1"/>
  <c r="V234" i="2" s="1"/>
  <c r="V543" i="2" a="1"/>
  <c r="V543" i="2" s="1"/>
  <c r="V544" i="2" a="1"/>
  <c r="V544" i="2" s="1"/>
  <c r="V545" i="2" a="1"/>
  <c r="V545" i="2" s="1"/>
  <c r="V191" i="2" a="1"/>
  <c r="V191" i="2" s="1"/>
  <c r="V546" i="2" a="1"/>
  <c r="V546" i="2" s="1"/>
  <c r="V547" i="2" a="1"/>
  <c r="V547" i="2" s="1"/>
  <c r="V151" i="2" a="1"/>
  <c r="V151" i="2" s="1"/>
  <c r="V312" i="2" a="1"/>
  <c r="V312" i="2" s="1"/>
  <c r="V78" i="2" a="1"/>
  <c r="V78" i="2" s="1"/>
  <c r="V129" i="2" a="1"/>
  <c r="V129" i="2" s="1"/>
  <c r="V548" i="2" a="1"/>
  <c r="V548" i="2" s="1"/>
  <c r="V549" i="2" a="1"/>
  <c r="V549" i="2" s="1"/>
  <c r="V235" i="2" a="1"/>
  <c r="V235" i="2" s="1"/>
  <c r="V236" i="2" a="1"/>
  <c r="V236" i="2" s="1"/>
  <c r="V237" i="2" a="1"/>
  <c r="V237" i="2" s="1"/>
  <c r="V152" i="2" a="1"/>
  <c r="V152" i="2" s="1"/>
  <c r="V550" i="2" a="1"/>
  <c r="V550" i="2" s="1"/>
  <c r="V551" i="2" a="1"/>
  <c r="V551" i="2" s="1"/>
  <c r="V313" i="2" a="1"/>
  <c r="V313" i="2" s="1"/>
  <c r="V552" i="2" a="1"/>
  <c r="V552" i="2" s="1"/>
  <c r="V238" i="2" a="1"/>
  <c r="V238" i="2" s="1"/>
  <c r="V553" i="2" a="1"/>
  <c r="V553" i="2" s="1"/>
  <c r="V554" i="2" a="1"/>
  <c r="V554" i="2" s="1"/>
  <c r="V73" i="2" a="1"/>
  <c r="V73" i="2" s="1"/>
  <c r="V555" i="2" a="1"/>
  <c r="V555" i="2" s="1"/>
  <c r="V192" i="2" a="1"/>
  <c r="V192" i="2" s="1"/>
  <c r="V556" i="2" a="1"/>
  <c r="V556" i="2" s="1"/>
  <c r="V557" i="2" a="1"/>
  <c r="V557" i="2" s="1"/>
  <c r="V314" i="2" a="1"/>
  <c r="V314" i="2" s="1"/>
  <c r="V558" i="2" a="1"/>
  <c r="V558" i="2" s="1"/>
  <c r="V559" i="2" a="1"/>
  <c r="V559" i="2" s="1"/>
  <c r="V315" i="2" a="1"/>
  <c r="V315" i="2" s="1"/>
  <c r="V193" i="2" a="1"/>
  <c r="V193" i="2" s="1"/>
  <c r="V153" i="2" a="1"/>
  <c r="V153" i="2" s="1"/>
  <c r="V560" i="2" a="1"/>
  <c r="V560" i="2" s="1"/>
  <c r="V561" i="2" a="1"/>
  <c r="V561" i="2" s="1"/>
  <c r="V562" i="2" a="1"/>
  <c r="V562" i="2" s="1"/>
  <c r="V563" i="2" a="1"/>
  <c r="V563" i="2" s="1"/>
  <c r="V564" i="2" a="1"/>
  <c r="V564" i="2" s="1"/>
  <c r="V565" i="2" a="1"/>
  <c r="V565" i="2" s="1"/>
  <c r="V239" i="2" a="1"/>
  <c r="V239" i="2" s="1"/>
  <c r="V566" i="2" a="1"/>
  <c r="V566" i="2" s="1"/>
  <c r="V567" i="2" a="1"/>
  <c r="V567" i="2" s="1"/>
  <c r="V316" i="2" a="1"/>
  <c r="V316" i="2" s="1"/>
  <c r="V74" i="2" a="1"/>
  <c r="V74" i="2" s="1"/>
  <c r="V317" i="2" a="1"/>
  <c r="V317" i="2" s="1"/>
  <c r="V568" i="2" a="1"/>
  <c r="V568" i="2" s="1"/>
  <c r="V240" i="2" a="1"/>
  <c r="V240" i="2" s="1"/>
  <c r="V569" i="2" a="1"/>
  <c r="V569" i="2" s="1"/>
  <c r="V318" i="2" a="1"/>
  <c r="V318" i="2" s="1"/>
  <c r="V570" i="2" a="1"/>
  <c r="V570" i="2" s="1"/>
  <c r="V571" i="2" a="1"/>
  <c r="V571" i="2" s="1"/>
  <c r="V572" i="2" a="1"/>
  <c r="V572" i="2" s="1"/>
  <c r="V573" i="2" a="1"/>
  <c r="V573" i="2" s="1"/>
  <c r="V574" i="2" a="1"/>
  <c r="V574" i="2" s="1"/>
  <c r="V319" i="2" a="1"/>
  <c r="V319" i="2" s="1"/>
  <c r="V575" i="2" a="1"/>
  <c r="V575" i="2" s="1"/>
  <c r="V194" i="2" a="1"/>
  <c r="V194" i="2" s="1"/>
  <c r="V320" i="2" a="1"/>
  <c r="V320" i="2" s="1"/>
  <c r="V154" i="2" a="1"/>
  <c r="V154" i="2" s="1"/>
  <c r="V321" i="2" a="1"/>
  <c r="V321" i="2" s="1"/>
  <c r="V576" i="2" a="1"/>
  <c r="V576" i="2" s="1"/>
  <c r="V577" i="2" a="1"/>
  <c r="V577" i="2" s="1"/>
  <c r="V578" i="2" a="1"/>
  <c r="V578" i="2" s="1"/>
  <c r="V195" i="2" a="1"/>
  <c r="V195" i="2" s="1"/>
  <c r="V579" i="2" a="1"/>
  <c r="V579" i="2" s="1"/>
  <c r="V322" i="2" a="1"/>
  <c r="V322" i="2" s="1"/>
  <c r="V323" i="2" a="1"/>
  <c r="V323" i="2" s="1"/>
  <c r="V324" i="2" a="1"/>
  <c r="V324" i="2" s="1"/>
  <c r="V580" i="2" a="1"/>
  <c r="V580" i="2" s="1"/>
  <c r="V155" i="2" a="1"/>
  <c r="V155" i="2" s="1"/>
  <c r="V581" i="2" a="1"/>
  <c r="V581" i="2" s="1"/>
  <c r="V582" i="2" a="1"/>
  <c r="V582" i="2" s="1"/>
  <c r="V325" i="2" a="1"/>
  <c r="V325" i="2" s="1"/>
  <c r="V583" i="2" a="1"/>
  <c r="V583" i="2" s="1"/>
  <c r="V584" i="2" a="1"/>
  <c r="V584" i="2" s="1"/>
  <c r="V585" i="2" a="1"/>
  <c r="V585" i="2" s="1"/>
  <c r="V586" i="2" a="1"/>
  <c r="V586" i="2" s="1"/>
  <c r="V587" i="2" a="1"/>
  <c r="V587" i="2" s="1"/>
  <c r="V326" i="2" a="1"/>
  <c r="V326" i="2" s="1"/>
  <c r="V327" i="2" a="1"/>
  <c r="V327" i="2" s="1"/>
  <c r="V130" i="2" a="1"/>
  <c r="V130" i="2" s="1"/>
  <c r="V328" i="2" a="1"/>
  <c r="V328" i="2" s="1"/>
  <c r="V588" i="2" a="1"/>
  <c r="V588" i="2" s="1"/>
  <c r="V196" i="2" a="1"/>
  <c r="V196" i="2" s="1"/>
  <c r="V589" i="2" a="1"/>
  <c r="V589" i="2" s="1"/>
  <c r="V590" i="2" a="1"/>
  <c r="V590" i="2" s="1"/>
  <c r="V591" i="2" a="1"/>
  <c r="V591" i="2" s="1"/>
  <c r="V592" i="2" a="1"/>
  <c r="V592" i="2" s="1"/>
  <c r="V593" i="2" a="1"/>
  <c r="V593" i="2" s="1"/>
  <c r="V594" i="2" a="1"/>
  <c r="V594" i="2" s="1"/>
  <c r="V595" i="2" a="1"/>
  <c r="V595" i="2" s="1"/>
  <c r="V329" i="2" a="1"/>
  <c r="V329" i="2" s="1"/>
  <c r="V330" i="2" a="1"/>
  <c r="V330" i="2" s="1"/>
  <c r="V596" i="2" a="1"/>
  <c r="V596" i="2" s="1"/>
  <c r="V241" i="2" a="1"/>
  <c r="V241" i="2" s="1"/>
  <c r="V597" i="2" a="1"/>
  <c r="V597" i="2" s="1"/>
  <c r="V598" i="2" a="1"/>
  <c r="V598" i="2" s="1"/>
  <c r="V331" i="2" a="1"/>
  <c r="V331" i="2" s="1"/>
  <c r="V599" i="2" a="1"/>
  <c r="V599" i="2" s="1"/>
  <c r="V242" i="2" a="1"/>
  <c r="V242" i="2" s="1"/>
  <c r="V600" i="2" a="1"/>
  <c r="V600" i="2" s="1"/>
  <c r="V601" i="2" a="1"/>
  <c r="V601" i="2" s="1"/>
  <c r="V602" i="2" a="1"/>
  <c r="V602" i="2" s="1"/>
  <c r="V603" i="2" a="1"/>
  <c r="V603" i="2" s="1"/>
  <c r="V332" i="2" a="1"/>
  <c r="V332" i="2" s="1"/>
  <c r="V604" i="2" a="1"/>
  <c r="V604" i="2" s="1"/>
  <c r="V605" i="2" a="1"/>
  <c r="V605" i="2" s="1"/>
  <c r="V333" i="2" a="1"/>
  <c r="V333" i="2" s="1"/>
  <c r="V606" i="2" a="1"/>
  <c r="V606" i="2" s="1"/>
  <c r="V607" i="2" a="1"/>
  <c r="V607" i="2" s="1"/>
  <c r="V608" i="2" a="1"/>
  <c r="V608" i="2" s="1"/>
  <c r="V609" i="2" a="1"/>
  <c r="V609" i="2" s="1"/>
  <c r="V610" i="2" a="1"/>
  <c r="V610" i="2" s="1"/>
  <c r="V611" i="2" a="1"/>
  <c r="V611" i="2" s="1"/>
  <c r="V612" i="2" a="1"/>
  <c r="V612" i="2" s="1"/>
  <c r="V613" i="2" a="1"/>
  <c r="V613" i="2" s="1"/>
  <c r="V614" i="2" a="1"/>
  <c r="V614" i="2" s="1"/>
  <c r="V615" i="2" a="1"/>
  <c r="V615" i="2" s="1"/>
  <c r="V616" i="2" a="1"/>
  <c r="V616" i="2"/>
  <c r="V95" i="2" a="1"/>
  <c r="V95" i="2" s="1"/>
  <c r="V617" i="2" a="1"/>
  <c r="V617" i="2" s="1"/>
  <c r="V618" i="2" a="1"/>
  <c r="V618" i="2" s="1"/>
  <c r="V619" i="2" a="1"/>
  <c r="V619" i="2" s="1"/>
  <c r="V620" i="2" a="1"/>
  <c r="V620" i="2" s="1"/>
  <c r="V621" i="2" a="1"/>
  <c r="V621" i="2" s="1"/>
  <c r="V622" i="2" a="1"/>
  <c r="V622" i="2" s="1"/>
  <c r="V623" i="2" a="1"/>
  <c r="V623" i="2" s="1"/>
  <c r="V624" i="2" a="1"/>
  <c r="V624" i="2" s="1"/>
  <c r="V625" i="2" a="1"/>
  <c r="V625" i="2" s="1"/>
  <c r="V626" i="2" a="1"/>
  <c r="V626" i="2" s="1"/>
  <c r="V627" i="2" a="1"/>
  <c r="V627" i="2" s="1"/>
  <c r="V628" i="2" a="1"/>
  <c r="V628" i="2"/>
  <c r="V629" i="2" a="1"/>
  <c r="V629" i="2"/>
  <c r="V197" i="2" a="1"/>
  <c r="V197" i="2" s="1"/>
  <c r="V630" i="2" a="1"/>
  <c r="V630" i="2" s="1"/>
  <c r="V631" i="2" a="1"/>
  <c r="V631" i="2" s="1"/>
  <c r="V156" i="2" a="1"/>
  <c r="V156" i="2" s="1"/>
  <c r="V632" i="2" a="1"/>
  <c r="V632" i="2" s="1"/>
  <c r="V334" i="2" a="1"/>
  <c r="V334" i="2" s="1"/>
  <c r="V633" i="2" a="1"/>
  <c r="V633" i="2" s="1"/>
  <c r="V634" i="2" a="1"/>
  <c r="V634" i="2" s="1"/>
  <c r="V635" i="2" a="1"/>
  <c r="V635" i="2" s="1"/>
  <c r="V636" i="2" a="1"/>
  <c r="V636" i="2" s="1"/>
  <c r="V637" i="2" a="1"/>
  <c r="V637" i="2" s="1"/>
  <c r="V335" i="2" a="1"/>
  <c r="V335" i="2" s="1"/>
  <c r="V638" i="2" a="1"/>
  <c r="V638" i="2" s="1"/>
  <c r="V639" i="2" a="1"/>
  <c r="V639" i="2" s="1"/>
  <c r="V640" i="2" a="1"/>
  <c r="V640" i="2" s="1"/>
  <c r="V641" i="2" a="1"/>
  <c r="V641" i="2" s="1"/>
  <c r="V642" i="2" a="1"/>
  <c r="V642" i="2" s="1"/>
  <c r="V643" i="2" a="1"/>
  <c r="V643" i="2" s="1"/>
  <c r="V644" i="2" a="1"/>
  <c r="V644" i="2" s="1"/>
  <c r="V645" i="2" a="1"/>
  <c r="V645" i="2" s="1"/>
  <c r="V646" i="2" a="1"/>
  <c r="V646" i="2" s="1"/>
  <c r="V647" i="2" a="1"/>
  <c r="V647" i="2" s="1"/>
  <c r="V648" i="2" a="1"/>
  <c r="V648" i="2" s="1"/>
  <c r="V649" i="2" a="1"/>
  <c r="V649" i="2" s="1"/>
  <c r="V650" i="2" a="1"/>
  <c r="V650" i="2" s="1"/>
  <c r="V651" i="2" a="1"/>
  <c r="V651" i="2" s="1"/>
  <c r="V652" i="2" a="1"/>
  <c r="V652" i="2" s="1"/>
  <c r="V653" i="2" a="1"/>
  <c r="V653" i="2" s="1"/>
  <c r="V243" i="2" a="1"/>
  <c r="V243" i="2" s="1"/>
  <c r="V654" i="2" a="1"/>
  <c r="V654" i="2" s="1"/>
  <c r="V655" i="2" a="1"/>
  <c r="V655" i="2" s="1"/>
  <c r="V656" i="2" a="1"/>
  <c r="V656" i="2" s="1"/>
  <c r="V657" i="2" a="1"/>
  <c r="V657" i="2" s="1"/>
  <c r="V244" i="2" a="1"/>
  <c r="V244" i="2"/>
  <c r="V658" i="2" a="1"/>
  <c r="V658" i="2" s="1"/>
  <c r="V659" i="2" a="1"/>
  <c r="V659" i="2" s="1"/>
  <c r="V660" i="2" a="1"/>
  <c r="V660" i="2" s="1"/>
  <c r="V661" i="2" a="1"/>
  <c r="V661" i="2" s="1"/>
  <c r="V662" i="2" a="1"/>
  <c r="V662" i="2" s="1"/>
  <c r="V663" i="2" a="1"/>
  <c r="V663" i="2" s="1"/>
  <c r="V664" i="2" a="1"/>
  <c r="V664" i="2" s="1"/>
  <c r="V336" i="2" a="1"/>
  <c r="V336" i="2" s="1"/>
  <c r="V665" i="2" a="1"/>
  <c r="V665" i="2" s="1"/>
  <c r="V666" i="2" a="1"/>
  <c r="V666" i="2" s="1"/>
  <c r="V337" i="2" a="1"/>
  <c r="V337" i="2" s="1"/>
  <c r="V338" i="2" a="1"/>
  <c r="V338" i="2" s="1"/>
  <c r="V667" i="2" a="1"/>
  <c r="V667" i="2" s="1"/>
  <c r="V668" i="2" a="1"/>
  <c r="V668" i="2" s="1"/>
  <c r="V339" i="2" a="1"/>
  <c r="V339" i="2" s="1"/>
  <c r="V669" i="2" a="1"/>
  <c r="V669" i="2" s="1"/>
  <c r="V670" i="2" a="1"/>
  <c r="V670" i="2" s="1"/>
  <c r="V671" i="2" a="1"/>
  <c r="V671" i="2" s="1"/>
  <c r="V672" i="2" a="1"/>
  <c r="V672" i="2" s="1"/>
  <c r="V673" i="2" a="1"/>
  <c r="V673" i="2" s="1"/>
  <c r="V245" i="2" a="1"/>
  <c r="V245" i="2" s="1"/>
  <c r="V246" i="2" a="1"/>
  <c r="V246" i="2" s="1"/>
  <c r="V674" i="2" a="1"/>
  <c r="V674" i="2" s="1"/>
  <c r="V675" i="2" a="1"/>
  <c r="V675" i="2" s="1"/>
  <c r="V676" i="2" a="1"/>
  <c r="V676" i="2" s="1"/>
  <c r="V677" i="2" a="1"/>
  <c r="V677" i="2" s="1"/>
  <c r="V678" i="2" a="1"/>
  <c r="V678" i="2" s="1"/>
  <c r="V679" i="2" a="1"/>
  <c r="V679" i="2" s="1"/>
  <c r="V680" i="2" a="1"/>
  <c r="V680" i="2" s="1"/>
  <c r="V681" i="2" a="1"/>
  <c r="V681" i="2" s="1"/>
  <c r="V682" i="2" a="1"/>
  <c r="V682" i="2" s="1"/>
  <c r="V340" i="2" a="1"/>
  <c r="V340" i="2" s="1"/>
  <c r="V683" i="2" a="1"/>
  <c r="V683" i="2" s="1"/>
  <c r="V684" i="2" a="1"/>
  <c r="V684" i="2" s="1"/>
  <c r="V685" i="2" a="1"/>
  <c r="V685" i="2" s="1"/>
  <c r="V341" i="2" a="1"/>
  <c r="V341" i="2" s="1"/>
  <c r="V342" i="2" a="1"/>
  <c r="V342" i="2" s="1"/>
  <c r="V686" i="2" a="1"/>
  <c r="V686" i="2" s="1"/>
  <c r="V687" i="2" a="1"/>
  <c r="V687" i="2" s="1"/>
  <c r="V688" i="2" a="1"/>
  <c r="V688" i="2" s="1"/>
  <c r="V689" i="2" a="1"/>
  <c r="V689" i="2" s="1"/>
  <c r="V343" i="2" a="1"/>
  <c r="V343" i="2" s="1"/>
  <c r="V690" i="2" a="1"/>
  <c r="V690" i="2" s="1"/>
  <c r="V344" i="2" a="1"/>
  <c r="V344" i="2" s="1"/>
  <c r="V691" i="2" a="1"/>
  <c r="V691" i="2" s="1"/>
  <c r="V692" i="2" a="1"/>
  <c r="V692" i="2" s="1"/>
  <c r="V345" i="2" a="1"/>
  <c r="V345" i="2" s="1"/>
  <c r="V346" i="2" a="1"/>
  <c r="V346" i="2" s="1"/>
  <c r="V347" i="2" a="1"/>
  <c r="V347" i="2" s="1"/>
  <c r="V693" i="2" a="1"/>
  <c r="V693" i="2" s="1"/>
  <c r="V247" i="2" a="1"/>
  <c r="V247" i="2" s="1"/>
  <c r="V694" i="2" a="1"/>
  <c r="V694" i="2" s="1"/>
  <c r="V695" i="2" a="1"/>
  <c r="V695" i="2" s="1"/>
  <c r="V696" i="2" a="1"/>
  <c r="V696" i="2" s="1"/>
  <c r="V697" i="2" a="1"/>
  <c r="V697" i="2" s="1"/>
  <c r="V698" i="2" a="1"/>
  <c r="V698" i="2" s="1"/>
  <c r="V699" i="2" a="1"/>
  <c r="V699" i="2" s="1"/>
  <c r="V700" i="2" a="1"/>
  <c r="V700" i="2" s="1"/>
  <c r="V701" i="2" a="1"/>
  <c r="V701" i="2" s="1"/>
  <c r="V702" i="2" a="1"/>
  <c r="V702" i="2" s="1"/>
  <c r="V703" i="2" a="1"/>
  <c r="V703" i="2" s="1"/>
  <c r="V704" i="2" a="1"/>
  <c r="V704" i="2" s="1"/>
  <c r="V705" i="2" a="1"/>
  <c r="V705" i="2" s="1"/>
  <c r="V706" i="2" a="1"/>
  <c r="V706" i="2" s="1"/>
  <c r="V707" i="2" a="1"/>
  <c r="V707" i="2" s="1"/>
  <c r="V708" i="2" a="1"/>
  <c r="V708" i="2" s="1"/>
  <c r="V709" i="2" a="1"/>
  <c r="V709" i="2" s="1"/>
  <c r="V710" i="2" a="1"/>
  <c r="V710" i="2" s="1"/>
  <c r="V711" i="2" a="1"/>
  <c r="V711" i="2" s="1"/>
  <c r="V348" i="2" a="1"/>
  <c r="V348" i="2" s="1"/>
  <c r="V712" i="2" a="1"/>
  <c r="V712" i="2" s="1"/>
  <c r="V713" i="2" a="1"/>
  <c r="V713" i="2" s="1"/>
  <c r="V714" i="2" a="1"/>
  <c r="V714" i="2" s="1"/>
  <c r="V715" i="2" a="1"/>
  <c r="V715" i="2" s="1"/>
  <c r="V716" i="2" a="1"/>
  <c r="V716" i="2" s="1"/>
  <c r="V717" i="2" a="1"/>
  <c r="V717" i="2" s="1"/>
  <c r="V718" i="2" a="1"/>
  <c r="V718" i="2" s="1"/>
  <c r="V719" i="2" a="1"/>
  <c r="V719" i="2" s="1"/>
  <c r="V720" i="2" a="1"/>
  <c r="V720" i="2" s="1"/>
  <c r="V721" i="2" a="1"/>
  <c r="V721" i="2" s="1"/>
  <c r="V722" i="2" a="1"/>
  <c r="V722" i="2" s="1"/>
  <c r="V723" i="2" a="1"/>
  <c r="V723" i="2" s="1"/>
  <c r="V349" i="2" a="1"/>
  <c r="V349" i="2" s="1"/>
  <c r="V724" i="2" a="1"/>
  <c r="V724" i="2" s="1"/>
  <c r="V725" i="2" a="1"/>
  <c r="V725" i="2" s="1"/>
  <c r="V726" i="2" a="1"/>
  <c r="V726" i="2" s="1"/>
  <c r="V727" i="2" a="1"/>
  <c r="V727" i="2" s="1"/>
  <c r="V728" i="2" a="1"/>
  <c r="V728" i="2" s="1"/>
  <c r="V729" i="2" a="1"/>
  <c r="V729" i="2" s="1"/>
  <c r="V730" i="2" a="1"/>
  <c r="V730" i="2" s="1"/>
  <c r="V731" i="2" a="1"/>
  <c r="V731" i="2" s="1"/>
  <c r="V350" i="2" a="1"/>
  <c r="V350" i="2" s="1"/>
  <c r="V732" i="2" a="1"/>
  <c r="V732" i="2" s="1"/>
  <c r="V733" i="2" a="1"/>
  <c r="V733" i="2" s="1"/>
  <c r="V734" i="2" a="1"/>
  <c r="V734" i="2" s="1"/>
  <c r="V735" i="2" a="1"/>
  <c r="V735" i="2" s="1"/>
  <c r="V736" i="2" a="1"/>
  <c r="V736" i="2" s="1"/>
  <c r="V737" i="2" a="1"/>
  <c r="V737" i="2" s="1"/>
  <c r="V738" i="2" a="1"/>
  <c r="V738" i="2" s="1"/>
  <c r="V739" i="2" a="1"/>
  <c r="V739" i="2" s="1"/>
  <c r="V740" i="2" a="1"/>
  <c r="V740" i="2" s="1"/>
  <c r="V741" i="2" a="1"/>
  <c r="V741" i="2" s="1"/>
  <c r="V742" i="2" a="1"/>
  <c r="V742" i="2" s="1"/>
  <c r="V743" i="2" a="1"/>
  <c r="V743" i="2" s="1"/>
  <c r="V744" i="2" a="1"/>
  <c r="V744" i="2" s="1"/>
  <c r="V745" i="2" a="1"/>
  <c r="V745" i="2" s="1"/>
  <c r="V746" i="2" a="1"/>
  <c r="V746" i="2" s="1"/>
  <c r="V17" i="2" a="1"/>
  <c r="V17" i="2" s="1"/>
  <c r="U10" i="2" a="1"/>
  <c r="U10" i="2" s="1"/>
  <c r="U111" i="2" a="1"/>
  <c r="U111" i="2" s="1"/>
  <c r="U32" i="2" a="1"/>
  <c r="U32" i="2" s="1"/>
  <c r="U248" i="2" a="1"/>
  <c r="U248" i="2" s="1"/>
  <c r="U4" i="2" a="1"/>
  <c r="U4" i="2" s="1"/>
  <c r="U60" i="2" a="1"/>
  <c r="U60" i="2" s="1"/>
  <c r="U18" i="2" a="1"/>
  <c r="U18" i="2" s="1"/>
  <c r="U3" i="2" a="1"/>
  <c r="U3" i="2" s="1"/>
  <c r="U40" i="2" a="1"/>
  <c r="U40" i="2" s="1"/>
  <c r="U43" i="2" a="1"/>
  <c r="U43" i="2" s="1"/>
  <c r="U157" i="2" a="1"/>
  <c r="U157" i="2" s="1"/>
  <c r="U85" i="2" a="1"/>
  <c r="U85" i="2" s="1"/>
  <c r="U131" i="2" a="1"/>
  <c r="U131" i="2" s="1"/>
  <c r="U16" i="2" a="1"/>
  <c r="U16" i="2" s="1"/>
  <c r="U158" i="2" a="1"/>
  <c r="U158" i="2" s="1"/>
  <c r="U68" i="2" a="1"/>
  <c r="U68" i="2" s="1"/>
  <c r="U75" i="2" a="1"/>
  <c r="U75" i="2" s="1"/>
  <c r="U351" i="2" a="1"/>
  <c r="U351" i="2" s="1"/>
  <c r="U86" i="2" a="1"/>
  <c r="U86" i="2" s="1"/>
  <c r="U28" i="2" a="1"/>
  <c r="U28" i="2" s="1"/>
  <c r="U79" i="2" a="1"/>
  <c r="U79" i="2" s="1"/>
  <c r="U198" i="2" a="1"/>
  <c r="U198" i="2" s="1"/>
  <c r="U352" i="2" a="1"/>
  <c r="U352" i="2" s="1"/>
  <c r="U112" i="2" a="1"/>
  <c r="U112" i="2" s="1"/>
  <c r="U159" i="2" a="1"/>
  <c r="U159" i="2" s="1"/>
  <c r="U50" i="2" a="1"/>
  <c r="U50" i="2" s="1"/>
  <c r="U8" i="2" a="1"/>
  <c r="U8" i="2" s="1"/>
  <c r="U20" i="2" a="1"/>
  <c r="U20" i="2" s="1"/>
  <c r="U41" i="2" a="1"/>
  <c r="U41" i="2" s="1"/>
  <c r="U61" i="2" a="1"/>
  <c r="U61" i="2" s="1"/>
  <c r="U35" i="2" a="1"/>
  <c r="U35" i="2" s="1"/>
  <c r="U15" i="2" a="1"/>
  <c r="U15" i="2" s="1"/>
  <c r="U87" i="2" a="1"/>
  <c r="U87" i="2" s="1"/>
  <c r="U96" i="2" a="1"/>
  <c r="U96" i="2" s="1"/>
  <c r="U199" i="2" a="1"/>
  <c r="U199" i="2" s="1"/>
  <c r="U11" i="2" a="1"/>
  <c r="U11" i="2" s="1"/>
  <c r="U249" i="2" a="1"/>
  <c r="U249" i="2" s="1"/>
  <c r="U88" i="2" a="1"/>
  <c r="U88" i="2" s="1"/>
  <c r="U132" i="2" a="1"/>
  <c r="U132" i="2" s="1"/>
  <c r="U21" i="2" a="1"/>
  <c r="U21" i="2" s="1"/>
  <c r="U353" i="2" a="1"/>
  <c r="U353" i="2" s="1"/>
  <c r="U160" i="2" a="1"/>
  <c r="U160" i="2" s="1"/>
  <c r="U6" i="2" a="1"/>
  <c r="U6" i="2" s="1"/>
  <c r="U354" i="2" a="1"/>
  <c r="U354" i="2" s="1"/>
  <c r="U23" i="2" a="1"/>
  <c r="U23" i="2" s="1"/>
  <c r="U355" i="2" a="1"/>
  <c r="U355" i="2" s="1"/>
  <c r="U37" i="2" a="1"/>
  <c r="U37" i="2" s="1"/>
  <c r="U25" i="2" a="1"/>
  <c r="U25" i="2" s="1"/>
  <c r="U30" i="2" a="1"/>
  <c r="U30" i="2" s="1"/>
  <c r="U250" i="2" a="1"/>
  <c r="U250" i="2" s="1"/>
  <c r="U161" i="2" a="1"/>
  <c r="U161" i="2" s="1"/>
  <c r="U356" i="2" a="1"/>
  <c r="U356" i="2" s="1"/>
  <c r="U12" i="2" a="1"/>
  <c r="U12" i="2" s="1"/>
  <c r="U133" i="2" a="1"/>
  <c r="U133" i="2" s="1"/>
  <c r="U200" i="2" a="1"/>
  <c r="U200" i="2" s="1"/>
  <c r="U357" i="2" a="1"/>
  <c r="U357" i="2" s="1"/>
  <c r="U201" i="2" a="1"/>
  <c r="U201" i="2" s="1"/>
  <c r="U97" i="2" a="1"/>
  <c r="U97" i="2" s="1"/>
  <c r="U27" i="2" a="1"/>
  <c r="U27" i="2" s="1"/>
  <c r="U202" i="2" a="1"/>
  <c r="U202" i="2" s="1"/>
  <c r="U22" i="2" a="1"/>
  <c r="U22" i="2" s="1"/>
  <c r="U358" i="2" a="1"/>
  <c r="U358" i="2" s="1"/>
  <c r="U203" i="2" a="1"/>
  <c r="U203" i="2" s="1"/>
  <c r="U36" i="2" a="1"/>
  <c r="U36" i="2" s="1"/>
  <c r="U134" i="2" a="1"/>
  <c r="U134" i="2" s="1"/>
  <c r="U204" i="2" a="1"/>
  <c r="U204" i="2" s="1"/>
  <c r="U359" i="2" a="1"/>
  <c r="U359" i="2" s="1"/>
  <c r="U360" i="2" a="1"/>
  <c r="U360" i="2" s="1"/>
  <c r="U98" i="2" a="1"/>
  <c r="U98" i="2" s="1"/>
  <c r="U205" i="2" a="1"/>
  <c r="U205" i="2" s="1"/>
  <c r="U29" i="2" a="1"/>
  <c r="U29" i="2" s="1"/>
  <c r="U251" i="2" a="1"/>
  <c r="U251" i="2" s="1"/>
  <c r="U99" i="2" a="1"/>
  <c r="U99" i="2" s="1"/>
  <c r="U80" i="2" a="1"/>
  <c r="U80" i="2" s="1"/>
  <c r="U361" i="2" a="1"/>
  <c r="U361" i="2" s="1"/>
  <c r="U252" i="2" a="1"/>
  <c r="U252" i="2" s="1"/>
  <c r="U206" i="2" a="1"/>
  <c r="U206" i="2" s="1"/>
  <c r="U55" i="2" a="1"/>
  <c r="U55" i="2" s="1"/>
  <c r="U362" i="2" a="1"/>
  <c r="U362" i="2" s="1"/>
  <c r="U100" i="2" a="1"/>
  <c r="U100" i="2" s="1"/>
  <c r="U113" i="2" a="1"/>
  <c r="U113" i="2" s="1"/>
  <c r="U44" i="2" a="1"/>
  <c r="U44" i="2" s="1"/>
  <c r="U363" i="2" a="1"/>
  <c r="U363" i="2" s="1"/>
  <c r="U364" i="2" a="1"/>
  <c r="U364" i="2" s="1"/>
  <c r="U101" i="2" a="1"/>
  <c r="U101" i="2" s="1"/>
  <c r="U253" i="2" a="1"/>
  <c r="U253" i="2" s="1"/>
  <c r="U254" i="2" a="1"/>
  <c r="U254" i="2" s="1"/>
  <c r="U365" i="2" a="1"/>
  <c r="U365" i="2" s="1"/>
  <c r="U45" i="2" a="1"/>
  <c r="U45" i="2" s="1"/>
  <c r="U7" i="2" a="1"/>
  <c r="U7" i="2" s="1"/>
  <c r="U366" i="2" a="1"/>
  <c r="U366" i="2" s="1"/>
  <c r="U62" i="2" a="1"/>
  <c r="U62" i="2" s="1"/>
  <c r="U46" i="2" a="1"/>
  <c r="U46" i="2" s="1"/>
  <c r="U255" i="2" a="1"/>
  <c r="U255" i="2" s="1"/>
  <c r="U367" i="2" a="1"/>
  <c r="U367" i="2" s="1"/>
  <c r="U114" i="2" a="1"/>
  <c r="U114" i="2" s="1"/>
  <c r="U14" i="2" a="1"/>
  <c r="U14" i="2" s="1"/>
  <c r="U256" i="2" a="1"/>
  <c r="U256" i="2" s="1"/>
  <c r="U368" i="2" a="1"/>
  <c r="U368" i="2" s="1"/>
  <c r="U207" i="2" a="1"/>
  <c r="U207" i="2" s="1"/>
  <c r="U369" i="2" a="1"/>
  <c r="U369" i="2" s="1"/>
  <c r="U81" i="2" a="1"/>
  <c r="U81" i="2" s="1"/>
  <c r="U56" i="2" a="1"/>
  <c r="U56" i="2" s="1"/>
  <c r="U5" i="2" a="1"/>
  <c r="U5" i="2" s="1"/>
  <c r="U135" i="2" a="1"/>
  <c r="U135" i="2" s="1"/>
  <c r="U257" i="2" a="1"/>
  <c r="U257" i="2" s="1"/>
  <c r="U63" i="2" a="1"/>
  <c r="U63" i="2" s="1"/>
  <c r="U89" i="2" a="1"/>
  <c r="U89" i="2" s="1"/>
  <c r="U2" i="2" a="1"/>
  <c r="U2" i="2" s="1"/>
  <c r="U370" i="2" a="1"/>
  <c r="U370" i="2" s="1"/>
  <c r="U13" i="2" a="1"/>
  <c r="U13" i="2" s="1"/>
  <c r="U258" i="2" a="1"/>
  <c r="U258" i="2" s="1"/>
  <c r="U102" i="2" a="1"/>
  <c r="U102" i="2" s="1"/>
  <c r="U208" i="2" a="1"/>
  <c r="U208" i="2" s="1"/>
  <c r="U259" i="2" a="1"/>
  <c r="U259" i="2" s="1"/>
  <c r="U136" i="2" a="1"/>
  <c r="U136" i="2" s="1"/>
  <c r="U371" i="2" a="1"/>
  <c r="U371" i="2" s="1"/>
  <c r="U115" i="2" a="1"/>
  <c r="U115" i="2" s="1"/>
  <c r="U372" i="2" a="1"/>
  <c r="U372" i="2" s="1"/>
  <c r="U373" i="2" a="1"/>
  <c r="U373" i="2" s="1"/>
  <c r="U260" i="2" a="1"/>
  <c r="U260" i="2" s="1"/>
  <c r="U374" i="2" a="1"/>
  <c r="U374" i="2" s="1"/>
  <c r="U375" i="2" a="1"/>
  <c r="U375" i="2" s="1"/>
  <c r="U261" i="2" a="1"/>
  <c r="U261" i="2" s="1"/>
  <c r="U103" i="2" a="1"/>
  <c r="U103" i="2" s="1"/>
  <c r="U19" i="2" a="1"/>
  <c r="U19" i="2" s="1"/>
  <c r="U376" i="2" a="1"/>
  <c r="U376" i="2" s="1"/>
  <c r="U104" i="2" a="1"/>
  <c r="U104" i="2" s="1"/>
  <c r="U162" i="2" a="1"/>
  <c r="U162" i="2" s="1"/>
  <c r="U377" i="2" a="1"/>
  <c r="U377" i="2" s="1"/>
  <c r="U378" i="2" a="1"/>
  <c r="U378" i="2" s="1"/>
  <c r="U379" i="2" a="1"/>
  <c r="U379" i="2" s="1"/>
  <c r="U42" i="2" a="1"/>
  <c r="U42" i="2" s="1"/>
  <c r="U209" i="2" a="1"/>
  <c r="U209" i="2" s="1"/>
  <c r="U210" i="2" a="1"/>
  <c r="U210" i="2" s="1"/>
  <c r="U380" i="2" a="1"/>
  <c r="U380" i="2"/>
  <c r="U163" i="2" a="1"/>
  <c r="U163" i="2" s="1"/>
  <c r="U381" i="2" a="1"/>
  <c r="U381" i="2" s="1"/>
  <c r="U211" i="2" a="1"/>
  <c r="U211" i="2" s="1"/>
  <c r="U164" i="2" a="1"/>
  <c r="U164" i="2" s="1"/>
  <c r="U165" i="2" a="1"/>
  <c r="U165" i="2" s="1"/>
  <c r="U382" i="2" a="1"/>
  <c r="U382" i="2" s="1"/>
  <c r="U137" i="2" a="1"/>
  <c r="U137" i="2" s="1"/>
  <c r="U212" i="2" a="1"/>
  <c r="U212" i="2" s="1"/>
  <c r="U383" i="2" a="1"/>
  <c r="U383" i="2" s="1"/>
  <c r="U116" i="2" a="1"/>
  <c r="U116" i="2" s="1"/>
  <c r="U213" i="2" a="1"/>
  <c r="U213" i="2" s="1"/>
  <c r="U384" i="2" a="1"/>
  <c r="U384" i="2" s="1"/>
  <c r="U385" i="2" a="1"/>
  <c r="U385" i="2" s="1"/>
  <c r="U386" i="2" a="1"/>
  <c r="U386" i="2" s="1"/>
  <c r="U166" i="2" a="1"/>
  <c r="U166" i="2" s="1"/>
  <c r="U387" i="2" a="1"/>
  <c r="U387" i="2" s="1"/>
  <c r="U105" i="2" a="1"/>
  <c r="U105" i="2" s="1"/>
  <c r="U262" i="2" a="1"/>
  <c r="U262" i="2" s="1"/>
  <c r="U388" i="2" a="1"/>
  <c r="U388" i="2" s="1"/>
  <c r="U64" i="2" a="1"/>
  <c r="U64" i="2" s="1"/>
  <c r="U214" i="2" a="1"/>
  <c r="U214" i="2" s="1"/>
  <c r="U106" i="2" a="1"/>
  <c r="U106" i="2" s="1"/>
  <c r="U65" i="2" a="1"/>
  <c r="U65" i="2" s="1"/>
  <c r="U167" i="2" a="1"/>
  <c r="U167" i="2" s="1"/>
  <c r="U117" i="2" a="1"/>
  <c r="U117" i="2" s="1"/>
  <c r="U389" i="2" a="1"/>
  <c r="U389" i="2" s="1"/>
  <c r="U263" i="2" a="1"/>
  <c r="U263" i="2" s="1"/>
  <c r="U390" i="2" a="1"/>
  <c r="U390" i="2" s="1"/>
  <c r="U168" i="2" a="1"/>
  <c r="U168" i="2" s="1"/>
  <c r="U169" i="2" a="1"/>
  <c r="U169" i="2" s="1"/>
  <c r="U391" i="2" a="1"/>
  <c r="U391" i="2" s="1"/>
  <c r="U264" i="2" a="1"/>
  <c r="U264" i="2" s="1"/>
  <c r="U392" i="2" a="1"/>
  <c r="U392" i="2" s="1"/>
  <c r="U393" i="2" a="1"/>
  <c r="U393" i="2" s="1"/>
  <c r="U265" i="2" a="1"/>
  <c r="U265" i="2" s="1"/>
  <c r="U394" i="2" a="1"/>
  <c r="U394" i="2" s="1"/>
  <c r="U395" i="2" a="1"/>
  <c r="U395" i="2" s="1"/>
  <c r="U396" i="2" a="1"/>
  <c r="U396" i="2" s="1"/>
  <c r="U266" i="2" a="1"/>
  <c r="U266" i="2" s="1"/>
  <c r="U138" i="2" a="1"/>
  <c r="U138" i="2" s="1"/>
  <c r="U267" i="2" a="1"/>
  <c r="U267" i="2" s="1"/>
  <c r="U170" i="2" a="1"/>
  <c r="U170" i="2" s="1"/>
  <c r="U268" i="2" a="1"/>
  <c r="U268" i="2" s="1"/>
  <c r="U397" i="2" a="1"/>
  <c r="U397" i="2" s="1"/>
  <c r="U76" i="2" a="1"/>
  <c r="U76" i="2" s="1"/>
  <c r="U118" i="2" a="1"/>
  <c r="U118" i="2" s="1"/>
  <c r="U398" i="2" a="1"/>
  <c r="U398" i="2" s="1"/>
  <c r="U66" i="2" a="1"/>
  <c r="U66" i="2" s="1"/>
  <c r="U399" i="2" a="1"/>
  <c r="U399" i="2" s="1"/>
  <c r="U400" i="2" a="1"/>
  <c r="U400" i="2" s="1"/>
  <c r="U401" i="2" a="1"/>
  <c r="U401" i="2" s="1"/>
  <c r="U139" i="2" a="1"/>
  <c r="U139" i="2" s="1"/>
  <c r="U402" i="2" a="1"/>
  <c r="U402" i="2" s="1"/>
  <c r="U69" i="2" a="1"/>
  <c r="U69" i="2" s="1"/>
  <c r="U215" i="2" a="1"/>
  <c r="U215" i="2" s="1"/>
  <c r="U403" i="2" a="1"/>
  <c r="U403" i="2" s="1"/>
  <c r="U404" i="2" a="1"/>
  <c r="U404" i="2" s="1"/>
  <c r="U405" i="2" a="1"/>
  <c r="U405" i="2" s="1"/>
  <c r="U406" i="2" a="1"/>
  <c r="U406" i="2" s="1"/>
  <c r="U269" i="2" a="1"/>
  <c r="U269" i="2" s="1"/>
  <c r="U51" i="2" a="1"/>
  <c r="U51" i="2" s="1"/>
  <c r="U407" i="2" a="1"/>
  <c r="U407" i="2" s="1"/>
  <c r="U408" i="2" a="1"/>
  <c r="U408" i="2" s="1"/>
  <c r="U171" i="2" a="1"/>
  <c r="U171" i="2" s="1"/>
  <c r="U409" i="2" a="1"/>
  <c r="U409" i="2" s="1"/>
  <c r="U270" i="2" a="1"/>
  <c r="U270" i="2" s="1"/>
  <c r="U271" i="2" a="1"/>
  <c r="U271" i="2" s="1"/>
  <c r="U140" i="2" a="1"/>
  <c r="U140" i="2" s="1"/>
  <c r="U141" i="2" a="1"/>
  <c r="U141" i="2" s="1"/>
  <c r="U410" i="2" a="1"/>
  <c r="U410" i="2" s="1"/>
  <c r="U107" i="2" a="1"/>
  <c r="U107" i="2" s="1"/>
  <c r="U90" i="2" a="1"/>
  <c r="U90" i="2" s="1"/>
  <c r="U272" i="2" a="1"/>
  <c r="U272" i="2" s="1"/>
  <c r="U172" i="2" a="1"/>
  <c r="U172" i="2" s="1"/>
  <c r="U273" i="2" a="1"/>
  <c r="U273" i="2" s="1"/>
  <c r="U411" i="2" a="1"/>
  <c r="U411" i="2" s="1"/>
  <c r="U91" i="2" a="1"/>
  <c r="U91" i="2" s="1"/>
  <c r="U119" i="2" a="1"/>
  <c r="U119" i="2" s="1"/>
  <c r="U274" i="2" a="1"/>
  <c r="U274" i="2" s="1"/>
  <c r="U82" i="2" a="1"/>
  <c r="U82" i="2" s="1"/>
  <c r="U33" i="2" a="1"/>
  <c r="U33" i="2" s="1"/>
  <c r="U275" i="2" a="1"/>
  <c r="U275" i="2" s="1"/>
  <c r="U31" i="2" a="1"/>
  <c r="U31" i="2" s="1"/>
  <c r="U120" i="2" a="1"/>
  <c r="U120" i="2" s="1"/>
  <c r="U9" i="2" a="1"/>
  <c r="U9" i="2" s="1"/>
  <c r="U70" i="2" a="1"/>
  <c r="U70" i="2" s="1"/>
  <c r="U412" i="2" a="1"/>
  <c r="U412" i="2" s="1"/>
  <c r="U173" i="2" a="1"/>
  <c r="U173" i="2" s="1"/>
  <c r="U216" i="2" a="1"/>
  <c r="U216" i="2" s="1"/>
  <c r="U413" i="2" a="1"/>
  <c r="U413" i="2" s="1"/>
  <c r="U92" i="2" a="1"/>
  <c r="U92" i="2" s="1"/>
  <c r="U142" i="2" a="1"/>
  <c r="U142" i="2" s="1"/>
  <c r="U174" i="2" a="1"/>
  <c r="U174" i="2" s="1"/>
  <c r="U121" i="2" a="1"/>
  <c r="U121" i="2" s="1"/>
  <c r="U122" i="2" a="1"/>
  <c r="U122" i="2" s="1"/>
  <c r="U276" i="2" a="1"/>
  <c r="U276" i="2" s="1"/>
  <c r="U34" i="2" a="1"/>
  <c r="U34" i="2" s="1"/>
  <c r="U38" i="2" a="1"/>
  <c r="U38" i="2" s="1"/>
  <c r="U83" i="2" a="1"/>
  <c r="U83" i="2" s="1"/>
  <c r="U414" i="2" a="1"/>
  <c r="U414" i="2" s="1"/>
  <c r="U47" i="2" a="1"/>
  <c r="U47" i="2" s="1"/>
  <c r="U415" i="2" a="1"/>
  <c r="U415" i="2" s="1"/>
  <c r="U416" i="2" a="1"/>
  <c r="U416" i="2" s="1"/>
  <c r="U277" i="2" a="1"/>
  <c r="U277" i="2" s="1"/>
  <c r="U278" i="2" a="1"/>
  <c r="U278" i="2" s="1"/>
  <c r="U143" i="2" a="1"/>
  <c r="U143" i="2" s="1"/>
  <c r="U417" i="2" a="1"/>
  <c r="U417" i="2" s="1"/>
  <c r="U279" i="2" a="1"/>
  <c r="U279" i="2" s="1"/>
  <c r="U144" i="2" a="1"/>
  <c r="U144" i="2" s="1"/>
  <c r="U418" i="2" a="1"/>
  <c r="U418" i="2" s="1"/>
  <c r="U175" i="2" a="1"/>
  <c r="U175" i="2" s="1"/>
  <c r="U419" i="2" a="1"/>
  <c r="U419" i="2" s="1"/>
  <c r="U280" i="2" a="1"/>
  <c r="U280" i="2" s="1"/>
  <c r="U420" i="2" a="1"/>
  <c r="U420" i="2" s="1"/>
  <c r="U421" i="2" a="1"/>
  <c r="U421" i="2" s="1"/>
  <c r="U422" i="2" a="1"/>
  <c r="U422" i="2" s="1"/>
  <c r="U423" i="2" a="1"/>
  <c r="U423" i="2" s="1"/>
  <c r="U424" i="2" a="1"/>
  <c r="U424" i="2" s="1"/>
  <c r="U425" i="2" a="1"/>
  <c r="U425" i="2" s="1"/>
  <c r="U48" i="2" a="1"/>
  <c r="U48" i="2" s="1"/>
  <c r="U52" i="2" a="1"/>
  <c r="U52" i="2" s="1"/>
  <c r="U176" i="2" a="1"/>
  <c r="U176" i="2" s="1"/>
  <c r="U426" i="2" a="1"/>
  <c r="U426" i="2" s="1"/>
  <c r="U53" i="2" a="1"/>
  <c r="U53" i="2" s="1"/>
  <c r="U281" i="2" a="1"/>
  <c r="U281" i="2" s="1"/>
  <c r="U49" i="2" a="1"/>
  <c r="U49" i="2" s="1"/>
  <c r="U427" i="2" a="1"/>
  <c r="U427" i="2" s="1"/>
  <c r="U282" i="2" a="1"/>
  <c r="U282" i="2" s="1"/>
  <c r="U428" i="2" a="1"/>
  <c r="U428" i="2" s="1"/>
  <c r="U217" i="2" a="1"/>
  <c r="U217" i="2" s="1"/>
  <c r="U123" i="2" a="1"/>
  <c r="U123" i="2" s="1"/>
  <c r="U429" i="2" a="1"/>
  <c r="U429" i="2" s="1"/>
  <c r="U430" i="2" a="1"/>
  <c r="U430" i="2" s="1"/>
  <c r="U57" i="2" a="1"/>
  <c r="U57" i="2" s="1"/>
  <c r="U431" i="2" a="1"/>
  <c r="U431" i="2" s="1"/>
  <c r="U432" i="2" a="1"/>
  <c r="U432" i="2" s="1"/>
  <c r="U283" i="2" a="1"/>
  <c r="U283" i="2" s="1"/>
  <c r="U284" i="2" a="1"/>
  <c r="U284" i="2" s="1"/>
  <c r="U124" i="2" a="1"/>
  <c r="U124" i="2" s="1"/>
  <c r="U433" i="2" a="1"/>
  <c r="U433" i="2" s="1"/>
  <c r="U434" i="2" a="1"/>
  <c r="U434" i="2" s="1"/>
  <c r="U435" i="2" a="1"/>
  <c r="U435" i="2" s="1"/>
  <c r="U218" i="2" a="1"/>
  <c r="U218" i="2" s="1"/>
  <c r="U24" i="2" a="1"/>
  <c r="U24" i="2" s="1"/>
  <c r="U436" i="2" a="1"/>
  <c r="U436" i="2" s="1"/>
  <c r="U437" i="2" a="1"/>
  <c r="U437" i="2" s="1"/>
  <c r="U285" i="2" a="1"/>
  <c r="U285" i="2" s="1"/>
  <c r="U438" i="2" a="1"/>
  <c r="U438" i="2" s="1"/>
  <c r="U439" i="2" a="1"/>
  <c r="U439" i="2" s="1"/>
  <c r="U177" i="2" a="1"/>
  <c r="U177" i="2" s="1"/>
  <c r="U286" i="2" a="1"/>
  <c r="U286" i="2" s="1"/>
  <c r="U287" i="2" a="1"/>
  <c r="U287" i="2" s="1"/>
  <c r="U288" i="2" a="1"/>
  <c r="U288" i="2" s="1"/>
  <c r="U71" i="2" a="1"/>
  <c r="U71" i="2" s="1"/>
  <c r="U178" i="2" a="1"/>
  <c r="U178" i="2" s="1"/>
  <c r="U219" i="2" a="1"/>
  <c r="U219" i="2" s="1"/>
  <c r="U440" i="2" a="1"/>
  <c r="U440" i="2" s="1"/>
  <c r="U441" i="2" a="1"/>
  <c r="U441" i="2" s="1"/>
  <c r="U145" i="2" a="1"/>
  <c r="U145" i="2" s="1"/>
  <c r="U67" i="2" a="1"/>
  <c r="U67" i="2" s="1"/>
  <c r="U442" i="2" a="1"/>
  <c r="U442" i="2" s="1"/>
  <c r="U289" i="2" a="1"/>
  <c r="U289" i="2" s="1"/>
  <c r="U58" i="2" a="1"/>
  <c r="U58" i="2" s="1"/>
  <c r="U220" i="2" a="1"/>
  <c r="U220" i="2" s="1"/>
  <c r="U443" i="2" a="1"/>
  <c r="U443" i="2" s="1"/>
  <c r="U444" i="2" a="1"/>
  <c r="U444" i="2" s="1"/>
  <c r="U290" i="2" a="1"/>
  <c r="U290" i="2" s="1"/>
  <c r="U125" i="2" a="1"/>
  <c r="U125" i="2" s="1"/>
  <c r="U221" i="2" a="1"/>
  <c r="U221" i="2" s="1"/>
  <c r="U291" i="2" a="1"/>
  <c r="U291" i="2" s="1"/>
  <c r="U93" i="2" a="1"/>
  <c r="U93" i="2" s="1"/>
  <c r="U222" i="2" a="1"/>
  <c r="U222" i="2" s="1"/>
  <c r="U445" i="2" a="1"/>
  <c r="U445" i="2" s="1"/>
  <c r="U446" i="2" a="1"/>
  <c r="U446" i="2" s="1"/>
  <c r="U77" i="2" a="1"/>
  <c r="U77" i="2" s="1"/>
  <c r="U447" i="2" a="1"/>
  <c r="U447" i="2" s="1"/>
  <c r="U448" i="2" a="1"/>
  <c r="U448" i="2" s="1"/>
  <c r="U292" i="2" a="1"/>
  <c r="U292" i="2" s="1"/>
  <c r="U449" i="2" a="1"/>
  <c r="U449" i="2" s="1"/>
  <c r="U223" i="2" a="1"/>
  <c r="U223" i="2" s="1"/>
  <c r="U179" i="2" a="1"/>
  <c r="U179" i="2" s="1"/>
  <c r="U26" i="2" a="1"/>
  <c r="U26" i="2" s="1"/>
  <c r="U293" i="2" a="1"/>
  <c r="U293" i="2" s="1"/>
  <c r="U450" i="2" a="1"/>
  <c r="U450" i="2" s="1"/>
  <c r="U451" i="2" a="1"/>
  <c r="U451" i="2" s="1"/>
  <c r="U180" i="2" a="1"/>
  <c r="U180" i="2" s="1"/>
  <c r="U452" i="2" a="1"/>
  <c r="U452" i="2" s="1"/>
  <c r="U146" i="2" a="1"/>
  <c r="U146" i="2" s="1"/>
  <c r="U453" i="2" a="1"/>
  <c r="U453" i="2" s="1"/>
  <c r="U454" i="2" a="1"/>
  <c r="U454" i="2" s="1"/>
  <c r="U108" i="2" a="1"/>
  <c r="U108" i="2" s="1"/>
  <c r="U455" i="2" a="1"/>
  <c r="U455" i="2" s="1"/>
  <c r="U294" i="2" a="1"/>
  <c r="U294" i="2" s="1"/>
  <c r="U181" i="2" a="1"/>
  <c r="U181" i="2" s="1"/>
  <c r="U456" i="2" a="1"/>
  <c r="U456" i="2" s="1"/>
  <c r="U147" i="2" a="1"/>
  <c r="U147" i="2" s="1"/>
  <c r="U182" i="2" a="1"/>
  <c r="U182" i="2" s="1"/>
  <c r="U457" i="2" a="1"/>
  <c r="U457" i="2" s="1"/>
  <c r="U458" i="2" a="1"/>
  <c r="U458" i="2" s="1"/>
  <c r="U459" i="2" a="1"/>
  <c r="U459" i="2" s="1"/>
  <c r="U460" i="2" a="1"/>
  <c r="U460" i="2" s="1"/>
  <c r="U295" i="2" a="1"/>
  <c r="U295" i="2" s="1"/>
  <c r="U461" i="2" a="1"/>
  <c r="U461" i="2" s="1"/>
  <c r="U462" i="2" a="1"/>
  <c r="U462" i="2" s="1"/>
  <c r="U296" i="2" a="1"/>
  <c r="U296" i="2" s="1"/>
  <c r="U463" i="2" a="1"/>
  <c r="U463" i="2" s="1"/>
  <c r="U464" i="2" a="1"/>
  <c r="U464" i="2"/>
  <c r="U59" i="2" a="1"/>
  <c r="U59" i="2" s="1"/>
  <c r="U465" i="2" a="1"/>
  <c r="U465" i="2" s="1"/>
  <c r="U466" i="2" a="1"/>
  <c r="U466" i="2" s="1"/>
  <c r="U467" i="2" a="1"/>
  <c r="U467" i="2" s="1"/>
  <c r="U297" i="2" a="1"/>
  <c r="U297" i="2" s="1"/>
  <c r="U298" i="2" a="1"/>
  <c r="U298" i="2" s="1"/>
  <c r="U468" i="2" a="1"/>
  <c r="U468" i="2" s="1"/>
  <c r="U469" i="2" a="1"/>
  <c r="U469" i="2" s="1"/>
  <c r="U470" i="2" a="1"/>
  <c r="U470" i="2" s="1"/>
  <c r="U224" i="2" a="1"/>
  <c r="U224" i="2" s="1"/>
  <c r="U471" i="2" a="1"/>
  <c r="U471" i="2" s="1"/>
  <c r="U472" i="2" a="1"/>
  <c r="U472" i="2" s="1"/>
  <c r="U473" i="2" a="1"/>
  <c r="U473" i="2" s="1"/>
  <c r="U474" i="2" a="1"/>
  <c r="U474" i="2" s="1"/>
  <c r="U475" i="2" a="1"/>
  <c r="U475" i="2" s="1"/>
  <c r="U476" i="2" a="1"/>
  <c r="U476" i="2" s="1"/>
  <c r="U477" i="2" a="1"/>
  <c r="U477" i="2" s="1"/>
  <c r="U478" i="2" a="1"/>
  <c r="U478" i="2" s="1"/>
  <c r="U479" i="2" a="1"/>
  <c r="U479" i="2" s="1"/>
  <c r="U480" i="2" a="1"/>
  <c r="U480" i="2" s="1"/>
  <c r="U481" i="2" a="1"/>
  <c r="U481" i="2" s="1"/>
  <c r="U482" i="2" a="1"/>
  <c r="U482" i="2" s="1"/>
  <c r="U483" i="2" a="1"/>
  <c r="U483" i="2" s="1"/>
  <c r="U299" i="2" a="1"/>
  <c r="U299" i="2" s="1"/>
  <c r="U484" i="2" a="1"/>
  <c r="U484" i="2" s="1"/>
  <c r="U225" i="2" a="1"/>
  <c r="U225" i="2" s="1"/>
  <c r="U300" i="2" a="1"/>
  <c r="U300" i="2" s="1"/>
  <c r="U485" i="2" a="1"/>
  <c r="U485" i="2" s="1"/>
  <c r="U183" i="2" a="1"/>
  <c r="U183" i="2" s="1"/>
  <c r="U184" i="2" a="1"/>
  <c r="U184" i="2" s="1"/>
  <c r="U486" i="2" a="1"/>
  <c r="U486" i="2" s="1"/>
  <c r="U487" i="2" a="1"/>
  <c r="U487" i="2" s="1"/>
  <c r="U185" i="2" a="1"/>
  <c r="U185" i="2" s="1"/>
  <c r="U126" i="2" a="1"/>
  <c r="U126" i="2" s="1"/>
  <c r="U226" i="2" a="1"/>
  <c r="U226" i="2" s="1"/>
  <c r="U127" i="2" a="1"/>
  <c r="U127" i="2" s="1"/>
  <c r="U94" i="2" a="1"/>
  <c r="U94" i="2" s="1"/>
  <c r="U488" i="2" a="1"/>
  <c r="U488" i="2" s="1"/>
  <c r="U489" i="2" a="1"/>
  <c r="U489" i="2" s="1"/>
  <c r="U490" i="2" a="1"/>
  <c r="U490" i="2" s="1"/>
  <c r="U491" i="2" a="1"/>
  <c r="U491" i="2" s="1"/>
  <c r="U492" i="2" a="1"/>
  <c r="U492" i="2" s="1"/>
  <c r="U493" i="2" a="1"/>
  <c r="U493" i="2" s="1"/>
  <c r="U494" i="2" a="1"/>
  <c r="U494" i="2" s="1"/>
  <c r="U495" i="2" a="1"/>
  <c r="U495" i="2" s="1"/>
  <c r="U496" i="2" a="1"/>
  <c r="U496" i="2" s="1"/>
  <c r="U227" i="2" a="1"/>
  <c r="U227" i="2" s="1"/>
  <c r="U497" i="2" a="1"/>
  <c r="U497" i="2" s="1"/>
  <c r="U301" i="2" a="1"/>
  <c r="U301" i="2" s="1"/>
  <c r="U228" i="2" a="1"/>
  <c r="U228" i="2" s="1"/>
  <c r="U498" i="2" a="1"/>
  <c r="U498" i="2" s="1"/>
  <c r="U499" i="2" a="1"/>
  <c r="U499" i="2" s="1"/>
  <c r="U500" i="2" a="1"/>
  <c r="U500" i="2" s="1"/>
  <c r="U302" i="2" a="1"/>
  <c r="U302" i="2" s="1"/>
  <c r="U303" i="2" a="1"/>
  <c r="U303" i="2" s="1"/>
  <c r="U501" i="2" a="1"/>
  <c r="U501" i="2"/>
  <c r="U304" i="2" a="1"/>
  <c r="U304" i="2" s="1"/>
  <c r="U186" i="2" a="1"/>
  <c r="U186" i="2" s="1"/>
  <c r="U148" i="2" a="1"/>
  <c r="U148" i="2" s="1"/>
  <c r="U502" i="2" a="1"/>
  <c r="U502" i="2" s="1"/>
  <c r="U503" i="2" a="1"/>
  <c r="U503" i="2" s="1"/>
  <c r="U305" i="2" a="1"/>
  <c r="U305" i="2" s="1"/>
  <c r="U504" i="2" a="1"/>
  <c r="U504" i="2" s="1"/>
  <c r="U306" i="2" a="1"/>
  <c r="U306" i="2" s="1"/>
  <c r="U505" i="2" a="1"/>
  <c r="U505" i="2" s="1"/>
  <c r="U506" i="2" a="1"/>
  <c r="U506" i="2" s="1"/>
  <c r="U507" i="2" a="1"/>
  <c r="U507" i="2" s="1"/>
  <c r="U508" i="2" a="1"/>
  <c r="U508" i="2" s="1"/>
  <c r="U509" i="2" a="1"/>
  <c r="U509" i="2" s="1"/>
  <c r="U510" i="2" a="1"/>
  <c r="U510" i="2" s="1"/>
  <c r="U511" i="2" a="1"/>
  <c r="U511" i="2" s="1"/>
  <c r="U229" i="2" a="1"/>
  <c r="U229" i="2" s="1"/>
  <c r="U512" i="2" a="1"/>
  <c r="U512" i="2" s="1"/>
  <c r="U513" i="2" a="1"/>
  <c r="U513" i="2" s="1"/>
  <c r="U149" i="2" a="1"/>
  <c r="U149" i="2" s="1"/>
  <c r="U514" i="2" a="1"/>
  <c r="U514" i="2" s="1"/>
  <c r="U515" i="2" a="1"/>
  <c r="U515" i="2" s="1"/>
  <c r="U516" i="2" a="1"/>
  <c r="U516" i="2" s="1"/>
  <c r="U517" i="2" a="1"/>
  <c r="U517" i="2" s="1"/>
  <c r="U307" i="2" a="1"/>
  <c r="U307" i="2" s="1"/>
  <c r="U230" i="2" a="1"/>
  <c r="U230" i="2" s="1"/>
  <c r="U187" i="2" a="1"/>
  <c r="U187" i="2" s="1"/>
  <c r="U518" i="2" a="1"/>
  <c r="U518" i="2" s="1"/>
  <c r="U519" i="2" a="1"/>
  <c r="U519" i="2" s="1"/>
  <c r="U520" i="2" a="1"/>
  <c r="U520" i="2" s="1"/>
  <c r="U109" i="2" a="1"/>
  <c r="U109" i="2" s="1"/>
  <c r="U521" i="2" a="1"/>
  <c r="U521" i="2" s="1"/>
  <c r="U84" i="2" a="1"/>
  <c r="U84" i="2" s="1"/>
  <c r="U231" i="2" a="1"/>
  <c r="U231" i="2" s="1"/>
  <c r="U232" i="2" a="1"/>
  <c r="U232" i="2" s="1"/>
  <c r="U522" i="2" a="1"/>
  <c r="U522" i="2" s="1"/>
  <c r="U308" i="2" a="1"/>
  <c r="U308" i="2" s="1"/>
  <c r="U110" i="2" a="1"/>
  <c r="U110" i="2" s="1"/>
  <c r="U523" i="2" a="1"/>
  <c r="U523" i="2"/>
  <c r="U524" i="2" a="1"/>
  <c r="U524" i="2" s="1"/>
  <c r="U525" i="2" a="1"/>
  <c r="U525" i="2" s="1"/>
  <c r="U526" i="2" a="1"/>
  <c r="U526" i="2" s="1"/>
  <c r="U527" i="2" a="1"/>
  <c r="U527" i="2" s="1"/>
  <c r="U309" i="2" a="1"/>
  <c r="U309" i="2" s="1"/>
  <c r="U528" i="2" a="1"/>
  <c r="U528" i="2" s="1"/>
  <c r="U529" i="2" a="1"/>
  <c r="U529" i="2" s="1"/>
  <c r="U530" i="2" a="1"/>
  <c r="U530" i="2" s="1"/>
  <c r="U531" i="2" a="1"/>
  <c r="U531" i="2" s="1"/>
  <c r="U532" i="2" a="1"/>
  <c r="U532" i="2" s="1"/>
  <c r="U533" i="2" a="1"/>
  <c r="U533" i="2" s="1"/>
  <c r="U534" i="2" a="1"/>
  <c r="U534" i="2" s="1"/>
  <c r="U188" i="2" a="1"/>
  <c r="U188" i="2" s="1"/>
  <c r="U535" i="2" a="1"/>
  <c r="U535" i="2" s="1"/>
  <c r="U233" i="2" a="1"/>
  <c r="U233" i="2" s="1"/>
  <c r="U72" i="2" a="1"/>
  <c r="U72" i="2" s="1"/>
  <c r="U310" i="2" a="1"/>
  <c r="U310" i="2" s="1"/>
  <c r="U189" i="2" a="1"/>
  <c r="U189" i="2" s="1"/>
  <c r="U190" i="2" a="1"/>
  <c r="U190" i="2" s="1"/>
  <c r="U536" i="2" a="1"/>
  <c r="U536" i="2" s="1"/>
  <c r="U54" i="2" a="1"/>
  <c r="U54" i="2" s="1"/>
  <c r="U39" i="2" a="1"/>
  <c r="U39" i="2" s="1"/>
  <c r="U150" i="2" a="1"/>
  <c r="U150" i="2" s="1"/>
  <c r="U537" i="2" a="1"/>
  <c r="U537" i="2" s="1"/>
  <c r="U311" i="2" a="1"/>
  <c r="U311" i="2" s="1"/>
  <c r="U538" i="2" a="1"/>
  <c r="U538" i="2" s="1"/>
  <c r="U128" i="2" a="1"/>
  <c r="U128" i="2" s="1"/>
  <c r="U539" i="2" a="1"/>
  <c r="U539" i="2" s="1"/>
  <c r="U540" i="2" a="1"/>
  <c r="U540" i="2" s="1"/>
  <c r="U541" i="2" a="1"/>
  <c r="U541" i="2" s="1"/>
  <c r="U542" i="2" a="1"/>
  <c r="U542" i="2" s="1"/>
  <c r="U234" i="2" a="1"/>
  <c r="U234" i="2" s="1"/>
  <c r="U543" i="2" a="1"/>
  <c r="U543" i="2" s="1"/>
  <c r="U544" i="2" a="1"/>
  <c r="U544" i="2" s="1"/>
  <c r="U545" i="2" a="1"/>
  <c r="U545" i="2" s="1"/>
  <c r="U191" i="2" a="1"/>
  <c r="U191" i="2" s="1"/>
  <c r="U546" i="2" a="1"/>
  <c r="U546" i="2" s="1"/>
  <c r="U547" i="2" a="1"/>
  <c r="U547" i="2" s="1"/>
  <c r="U151" i="2" a="1"/>
  <c r="U151" i="2" s="1"/>
  <c r="U312" i="2" a="1"/>
  <c r="U312" i="2" s="1"/>
  <c r="U78" i="2" a="1"/>
  <c r="U78" i="2" s="1"/>
  <c r="U129" i="2" a="1"/>
  <c r="U129" i="2" s="1"/>
  <c r="U548" i="2" a="1"/>
  <c r="U548" i="2" s="1"/>
  <c r="U549" i="2" a="1"/>
  <c r="U549" i="2" s="1"/>
  <c r="U235" i="2" a="1"/>
  <c r="U235" i="2" s="1"/>
  <c r="U236" i="2" a="1"/>
  <c r="U236" i="2" s="1"/>
  <c r="U237" i="2" a="1"/>
  <c r="U237" i="2" s="1"/>
  <c r="U152" i="2" a="1"/>
  <c r="U152" i="2" s="1"/>
  <c r="U550" i="2" a="1"/>
  <c r="U550" i="2" s="1"/>
  <c r="U551" i="2" a="1"/>
  <c r="U551" i="2" s="1"/>
  <c r="U313" i="2" a="1"/>
  <c r="U313" i="2" s="1"/>
  <c r="U552" i="2" a="1"/>
  <c r="U552" i="2" s="1"/>
  <c r="U238" i="2" a="1"/>
  <c r="U238" i="2" s="1"/>
  <c r="U553" i="2" a="1"/>
  <c r="U553" i="2" s="1"/>
  <c r="U554" i="2" a="1"/>
  <c r="U554" i="2" s="1"/>
  <c r="U73" i="2" a="1"/>
  <c r="U73" i="2" s="1"/>
  <c r="U555" i="2" a="1"/>
  <c r="U555" i="2" s="1"/>
  <c r="U192" i="2" a="1"/>
  <c r="U192" i="2" s="1"/>
  <c r="U556" i="2" a="1"/>
  <c r="U556" i="2" s="1"/>
  <c r="U557" i="2" a="1"/>
  <c r="U557" i="2" s="1"/>
  <c r="U314" i="2" a="1"/>
  <c r="U314" i="2" s="1"/>
  <c r="U558" i="2" a="1"/>
  <c r="U558" i="2" s="1"/>
  <c r="U559" i="2" a="1"/>
  <c r="U559" i="2" s="1"/>
  <c r="U315" i="2" a="1"/>
  <c r="U315" i="2" s="1"/>
  <c r="U193" i="2" a="1"/>
  <c r="U193" i="2"/>
  <c r="U153" i="2" a="1"/>
  <c r="U153" i="2"/>
  <c r="U560" i="2" a="1"/>
  <c r="U560" i="2" s="1"/>
  <c r="U561" i="2" a="1"/>
  <c r="U561" i="2" s="1"/>
  <c r="U562" i="2" a="1"/>
  <c r="U562" i="2" s="1"/>
  <c r="U563" i="2" a="1"/>
  <c r="U563" i="2" s="1"/>
  <c r="U564" i="2" a="1"/>
  <c r="U564" i="2" s="1"/>
  <c r="U565" i="2" a="1"/>
  <c r="U565" i="2" s="1"/>
  <c r="U239" i="2" a="1"/>
  <c r="U239" i="2"/>
  <c r="U566" i="2" a="1"/>
  <c r="U566" i="2" s="1"/>
  <c r="U567" i="2" a="1"/>
  <c r="U567" i="2" s="1"/>
  <c r="U316" i="2" a="1"/>
  <c r="U316" i="2" s="1"/>
  <c r="U74" i="2" a="1"/>
  <c r="U74" i="2" s="1"/>
  <c r="U317" i="2" a="1"/>
  <c r="U317" i="2" s="1"/>
  <c r="U568" i="2" a="1"/>
  <c r="U568" i="2" s="1"/>
  <c r="U240" i="2" a="1"/>
  <c r="U240" i="2" s="1"/>
  <c r="U569" i="2" a="1"/>
  <c r="U569" i="2" s="1"/>
  <c r="U318" i="2" a="1"/>
  <c r="U318" i="2" s="1"/>
  <c r="U570" i="2" a="1"/>
  <c r="U570" i="2" s="1"/>
  <c r="U571" i="2" a="1"/>
  <c r="U571" i="2" s="1"/>
  <c r="U572" i="2" a="1"/>
  <c r="U572" i="2" s="1"/>
  <c r="U573" i="2" a="1"/>
  <c r="U573" i="2" s="1"/>
  <c r="U574" i="2" a="1"/>
  <c r="U574" i="2" s="1"/>
  <c r="U319" i="2" a="1"/>
  <c r="U319" i="2" s="1"/>
  <c r="U575" i="2" a="1"/>
  <c r="U575" i="2" s="1"/>
  <c r="U194" i="2" a="1"/>
  <c r="U194" i="2" s="1"/>
  <c r="U320" i="2" a="1"/>
  <c r="U320" i="2" s="1"/>
  <c r="U154" i="2" a="1"/>
  <c r="U154" i="2" s="1"/>
  <c r="U321" i="2" a="1"/>
  <c r="U321" i="2" s="1"/>
  <c r="U576" i="2" a="1"/>
  <c r="U576" i="2" s="1"/>
  <c r="U577" i="2" a="1"/>
  <c r="U577" i="2" s="1"/>
  <c r="U578" i="2" a="1"/>
  <c r="U578" i="2" s="1"/>
  <c r="U195" i="2" a="1"/>
  <c r="U195" i="2" s="1"/>
  <c r="U579" i="2" a="1"/>
  <c r="U579" i="2" s="1"/>
  <c r="U322" i="2" a="1"/>
  <c r="U322" i="2" s="1"/>
  <c r="U323" i="2" a="1"/>
  <c r="U323" i="2" s="1"/>
  <c r="U324" i="2" a="1"/>
  <c r="U324" i="2" s="1"/>
  <c r="U580" i="2" a="1"/>
  <c r="U580" i="2" s="1"/>
  <c r="U155" i="2" a="1"/>
  <c r="U155" i="2" s="1"/>
  <c r="U581" i="2" a="1"/>
  <c r="U581" i="2" s="1"/>
  <c r="U582" i="2" a="1"/>
  <c r="U582" i="2" s="1"/>
  <c r="U325" i="2" a="1"/>
  <c r="U325" i="2" s="1"/>
  <c r="U583" i="2" a="1"/>
  <c r="U583" i="2" s="1"/>
  <c r="U584" i="2" a="1"/>
  <c r="U584" i="2" s="1"/>
  <c r="U585" i="2" a="1"/>
  <c r="U585" i="2" s="1"/>
  <c r="U586" i="2" a="1"/>
  <c r="U586" i="2" s="1"/>
  <c r="U587" i="2" a="1"/>
  <c r="U587" i="2" s="1"/>
  <c r="U326" i="2" a="1"/>
  <c r="U326" i="2" s="1"/>
  <c r="U327" i="2" a="1"/>
  <c r="U327" i="2" s="1"/>
  <c r="U130" i="2" a="1"/>
  <c r="U130" i="2" s="1"/>
  <c r="U328" i="2" a="1"/>
  <c r="U328" i="2" s="1"/>
  <c r="U588" i="2" a="1"/>
  <c r="U588" i="2" s="1"/>
  <c r="U196" i="2" a="1"/>
  <c r="U196" i="2" s="1"/>
  <c r="U589" i="2" a="1"/>
  <c r="U589" i="2" s="1"/>
  <c r="U590" i="2" a="1"/>
  <c r="U590" i="2" s="1"/>
  <c r="U591" i="2" a="1"/>
  <c r="U591" i="2" s="1"/>
  <c r="U592" i="2" a="1"/>
  <c r="U592" i="2" s="1"/>
  <c r="U593" i="2" a="1"/>
  <c r="U593" i="2" s="1"/>
  <c r="U594" i="2" a="1"/>
  <c r="U594" i="2" s="1"/>
  <c r="U595" i="2" a="1"/>
  <c r="U595" i="2" s="1"/>
  <c r="U329" i="2" a="1"/>
  <c r="U329" i="2" s="1"/>
  <c r="U330" i="2" a="1"/>
  <c r="U330" i="2" s="1"/>
  <c r="U596" i="2" a="1"/>
  <c r="U596" i="2" s="1"/>
  <c r="U241" i="2" a="1"/>
  <c r="U241" i="2" s="1"/>
  <c r="U597" i="2" a="1"/>
  <c r="U597" i="2" s="1"/>
  <c r="U598" i="2" a="1"/>
  <c r="U598" i="2" s="1"/>
  <c r="U331" i="2" a="1"/>
  <c r="U331" i="2" s="1"/>
  <c r="U599" i="2" a="1"/>
  <c r="U599" i="2" s="1"/>
  <c r="U242" i="2" a="1"/>
  <c r="U242" i="2" s="1"/>
  <c r="U600" i="2" a="1"/>
  <c r="U600" i="2" s="1"/>
  <c r="U601" i="2" a="1"/>
  <c r="U601" i="2" s="1"/>
  <c r="U602" i="2" a="1"/>
  <c r="U602" i="2" s="1"/>
  <c r="U603" i="2" a="1"/>
  <c r="U603" i="2" s="1"/>
  <c r="U332" i="2" a="1"/>
  <c r="U332" i="2" s="1"/>
  <c r="U604" i="2" a="1"/>
  <c r="U604" i="2" s="1"/>
  <c r="U605" i="2" a="1"/>
  <c r="U605" i="2" s="1"/>
  <c r="U333" i="2" a="1"/>
  <c r="U333" i="2" s="1"/>
  <c r="U606" i="2" a="1"/>
  <c r="U606" i="2" s="1"/>
  <c r="U607" i="2" a="1"/>
  <c r="U607" i="2" s="1"/>
  <c r="U608" i="2" a="1"/>
  <c r="U608" i="2" s="1"/>
  <c r="U609" i="2" a="1"/>
  <c r="U609" i="2" s="1"/>
  <c r="U610" i="2" a="1"/>
  <c r="U610" i="2" s="1"/>
  <c r="U611" i="2" a="1"/>
  <c r="U611" i="2" s="1"/>
  <c r="U612" i="2" a="1"/>
  <c r="U612" i="2" s="1"/>
  <c r="U613" i="2" a="1"/>
  <c r="U613" i="2" s="1"/>
  <c r="U614" i="2" a="1"/>
  <c r="U614" i="2" s="1"/>
  <c r="U615" i="2" a="1"/>
  <c r="U615" i="2" s="1"/>
  <c r="U616" i="2" a="1"/>
  <c r="U616" i="2" s="1"/>
  <c r="U95" i="2" a="1"/>
  <c r="U95" i="2" s="1"/>
  <c r="U617" i="2" a="1"/>
  <c r="U617" i="2" s="1"/>
  <c r="U618" i="2" a="1"/>
  <c r="U618" i="2" s="1"/>
  <c r="U619" i="2" a="1"/>
  <c r="U619" i="2" s="1"/>
  <c r="U620" i="2" a="1"/>
  <c r="U620" i="2" s="1"/>
  <c r="U621" i="2" a="1"/>
  <c r="U621" i="2" s="1"/>
  <c r="U622" i="2" a="1"/>
  <c r="U622" i="2" s="1"/>
  <c r="U623" i="2" a="1"/>
  <c r="U623" i="2" s="1"/>
  <c r="U624" i="2" a="1"/>
  <c r="U624" i="2" s="1"/>
  <c r="U625" i="2" a="1"/>
  <c r="U625" i="2" s="1"/>
  <c r="U626" i="2" a="1"/>
  <c r="U626" i="2" s="1"/>
  <c r="U627" i="2" a="1"/>
  <c r="U627" i="2" s="1"/>
  <c r="U628" i="2" a="1"/>
  <c r="U628" i="2" s="1"/>
  <c r="U629" i="2" a="1"/>
  <c r="U629" i="2" s="1"/>
  <c r="U197" i="2" a="1"/>
  <c r="U197" i="2" s="1"/>
  <c r="U630" i="2" a="1"/>
  <c r="U630" i="2" s="1"/>
  <c r="U631" i="2" a="1"/>
  <c r="U631" i="2" s="1"/>
  <c r="U156" i="2" a="1"/>
  <c r="U156" i="2" s="1"/>
  <c r="U632" i="2" a="1"/>
  <c r="U632" i="2" s="1"/>
  <c r="U334" i="2" a="1"/>
  <c r="U334" i="2" s="1"/>
  <c r="U633" i="2" a="1"/>
  <c r="U633" i="2" s="1"/>
  <c r="U634" i="2" a="1"/>
  <c r="U634" i="2" s="1"/>
  <c r="U635" i="2" a="1"/>
  <c r="U635" i="2" s="1"/>
  <c r="U636" i="2" a="1"/>
  <c r="U636" i="2" s="1"/>
  <c r="U637" i="2" a="1"/>
  <c r="U637" i="2" s="1"/>
  <c r="U335" i="2" a="1"/>
  <c r="U335" i="2" s="1"/>
  <c r="U638" i="2" a="1"/>
  <c r="U638" i="2"/>
  <c r="U639" i="2" a="1"/>
  <c r="U639" i="2" s="1"/>
  <c r="U640" i="2" a="1"/>
  <c r="U640" i="2" s="1"/>
  <c r="U641" i="2" a="1"/>
  <c r="U641" i="2" s="1"/>
  <c r="U642" i="2" a="1"/>
  <c r="U642" i="2" s="1"/>
  <c r="U643" i="2" a="1"/>
  <c r="U643" i="2" s="1"/>
  <c r="U644" i="2" a="1"/>
  <c r="U644" i="2"/>
  <c r="U645" i="2" a="1"/>
  <c r="U645" i="2" s="1"/>
  <c r="U646" i="2" a="1"/>
  <c r="U646" i="2" s="1"/>
  <c r="U647" i="2" a="1"/>
  <c r="U647" i="2" s="1"/>
  <c r="U648" i="2" a="1"/>
  <c r="U648" i="2" s="1"/>
  <c r="U649" i="2" a="1"/>
  <c r="U649" i="2" s="1"/>
  <c r="U650" i="2" a="1"/>
  <c r="U650" i="2" s="1"/>
  <c r="U651" i="2" a="1"/>
  <c r="U651" i="2" s="1"/>
  <c r="U652" i="2" a="1"/>
  <c r="U652" i="2" s="1"/>
  <c r="U653" i="2" a="1"/>
  <c r="U653" i="2" s="1"/>
  <c r="U243" i="2" a="1"/>
  <c r="U243" i="2" s="1"/>
  <c r="U654" i="2" a="1"/>
  <c r="U654" i="2" s="1"/>
  <c r="U655" i="2" a="1"/>
  <c r="U655" i="2" s="1"/>
  <c r="U656" i="2" a="1"/>
  <c r="U656" i="2" s="1"/>
  <c r="U657" i="2" a="1"/>
  <c r="U657" i="2" s="1"/>
  <c r="U244" i="2" a="1"/>
  <c r="U244" i="2" s="1"/>
  <c r="U658" i="2" a="1"/>
  <c r="U658" i="2" s="1"/>
  <c r="U659" i="2" a="1"/>
  <c r="U659" i="2" s="1"/>
  <c r="U660" i="2" a="1"/>
  <c r="U660" i="2" s="1"/>
  <c r="U661" i="2" a="1"/>
  <c r="U661" i="2" s="1"/>
  <c r="U662" i="2" a="1"/>
  <c r="U662" i="2" s="1"/>
  <c r="U663" i="2" a="1"/>
  <c r="U663" i="2" s="1"/>
  <c r="U664" i="2" a="1"/>
  <c r="U664" i="2" s="1"/>
  <c r="U336" i="2" a="1"/>
  <c r="U336" i="2" s="1"/>
  <c r="U665" i="2" a="1"/>
  <c r="U665" i="2" s="1"/>
  <c r="U666" i="2" a="1"/>
  <c r="U666" i="2" s="1"/>
  <c r="U337" i="2" a="1"/>
  <c r="U337" i="2"/>
  <c r="U338" i="2" a="1"/>
  <c r="U338" i="2" s="1"/>
  <c r="U667" i="2" a="1"/>
  <c r="U667" i="2" s="1"/>
  <c r="U668" i="2" a="1"/>
  <c r="U668" i="2" s="1"/>
  <c r="U339" i="2" a="1"/>
  <c r="U339" i="2" s="1"/>
  <c r="U669" i="2" a="1"/>
  <c r="U669" i="2" s="1"/>
  <c r="U670" i="2" a="1"/>
  <c r="U670" i="2" s="1"/>
  <c r="U671" i="2" a="1"/>
  <c r="U671" i="2" s="1"/>
  <c r="U672" i="2" a="1"/>
  <c r="U672" i="2" s="1"/>
  <c r="U673" i="2" a="1"/>
  <c r="U673" i="2" s="1"/>
  <c r="U245" i="2" a="1"/>
  <c r="U245" i="2" s="1"/>
  <c r="U246" i="2" a="1"/>
  <c r="U246" i="2" s="1"/>
  <c r="U674" i="2" a="1"/>
  <c r="U674" i="2" s="1"/>
  <c r="U675" i="2" a="1"/>
  <c r="U675" i="2" s="1"/>
  <c r="U676" i="2" a="1"/>
  <c r="U676" i="2" s="1"/>
  <c r="U677" i="2" a="1"/>
  <c r="U677" i="2" s="1"/>
  <c r="U678" i="2" a="1"/>
  <c r="U678" i="2" s="1"/>
  <c r="U679" i="2" a="1"/>
  <c r="U679" i="2" s="1"/>
  <c r="U680" i="2" a="1"/>
  <c r="U680" i="2" s="1"/>
  <c r="U681" i="2" a="1"/>
  <c r="U681" i="2" s="1"/>
  <c r="U682" i="2" a="1"/>
  <c r="U682" i="2" s="1"/>
  <c r="U340" i="2" a="1"/>
  <c r="U340" i="2" s="1"/>
  <c r="U683" i="2" a="1"/>
  <c r="U683" i="2" s="1"/>
  <c r="U684" i="2" a="1"/>
  <c r="U684" i="2" s="1"/>
  <c r="U685" i="2" a="1"/>
  <c r="U685" i="2" s="1"/>
  <c r="U341" i="2" a="1"/>
  <c r="U341" i="2" s="1"/>
  <c r="U342" i="2" a="1"/>
  <c r="U342" i="2" s="1"/>
  <c r="U686" i="2" a="1"/>
  <c r="U686" i="2" s="1"/>
  <c r="U687" i="2" a="1"/>
  <c r="U687" i="2" s="1"/>
  <c r="U688" i="2" a="1"/>
  <c r="U688" i="2" s="1"/>
  <c r="U689" i="2" a="1"/>
  <c r="U689" i="2" s="1"/>
  <c r="U343" i="2" a="1"/>
  <c r="U343" i="2" s="1"/>
  <c r="U690" i="2" a="1"/>
  <c r="U690" i="2" s="1"/>
  <c r="U344" i="2" a="1"/>
  <c r="U344" i="2" s="1"/>
  <c r="U691" i="2" a="1"/>
  <c r="U691" i="2" s="1"/>
  <c r="U692" i="2" a="1"/>
  <c r="U692" i="2" s="1"/>
  <c r="U345" i="2" a="1"/>
  <c r="U345" i="2" s="1"/>
  <c r="U346" i="2" a="1"/>
  <c r="U346" i="2" s="1"/>
  <c r="U347" i="2" a="1"/>
  <c r="U347" i="2" s="1"/>
  <c r="U693" i="2" a="1"/>
  <c r="U693" i="2" s="1"/>
  <c r="U247" i="2" a="1"/>
  <c r="U247" i="2" s="1"/>
  <c r="U694" i="2" a="1"/>
  <c r="U694" i="2" s="1"/>
  <c r="U695" i="2" a="1"/>
  <c r="U695" i="2" s="1"/>
  <c r="U696" i="2" a="1"/>
  <c r="U696" i="2" s="1"/>
  <c r="U697" i="2" a="1"/>
  <c r="U697" i="2" s="1"/>
  <c r="U698" i="2" a="1"/>
  <c r="U698" i="2" s="1"/>
  <c r="U699" i="2" a="1"/>
  <c r="U699" i="2" s="1"/>
  <c r="U700" i="2" a="1"/>
  <c r="U700" i="2" s="1"/>
  <c r="U701" i="2" a="1"/>
  <c r="U701" i="2" s="1"/>
  <c r="U702" i="2" a="1"/>
  <c r="U702" i="2" s="1"/>
  <c r="U703" i="2" a="1"/>
  <c r="U703" i="2" s="1"/>
  <c r="U704" i="2" a="1"/>
  <c r="U704" i="2" s="1"/>
  <c r="U705" i="2" a="1"/>
  <c r="U705" i="2" s="1"/>
  <c r="U706" i="2" a="1"/>
  <c r="U706" i="2" s="1"/>
  <c r="U707" i="2" a="1"/>
  <c r="U707" i="2" s="1"/>
  <c r="U708" i="2" a="1"/>
  <c r="U708" i="2" s="1"/>
  <c r="U709" i="2" a="1"/>
  <c r="U709" i="2" s="1"/>
  <c r="U710" i="2" a="1"/>
  <c r="U710" i="2" s="1"/>
  <c r="U711" i="2" a="1"/>
  <c r="U711" i="2" s="1"/>
  <c r="U348" i="2" a="1"/>
  <c r="U348" i="2" s="1"/>
  <c r="U712" i="2" a="1"/>
  <c r="U712" i="2" s="1"/>
  <c r="U713" i="2" a="1"/>
  <c r="U713" i="2" s="1"/>
  <c r="U714" i="2" a="1"/>
  <c r="U714" i="2" s="1"/>
  <c r="U715" i="2" a="1"/>
  <c r="U715" i="2" s="1"/>
  <c r="U716" i="2" a="1"/>
  <c r="U716" i="2" s="1"/>
  <c r="U717" i="2" a="1"/>
  <c r="U717" i="2" s="1"/>
  <c r="U718" i="2" a="1"/>
  <c r="U718" i="2" s="1"/>
  <c r="U719" i="2" a="1"/>
  <c r="U719" i="2" s="1"/>
  <c r="U720" i="2" a="1"/>
  <c r="U720" i="2" s="1"/>
  <c r="U721" i="2" a="1"/>
  <c r="U721" i="2" s="1"/>
  <c r="U722" i="2" a="1"/>
  <c r="U722" i="2" s="1"/>
  <c r="U723" i="2" a="1"/>
  <c r="U723" i="2" s="1"/>
  <c r="U349" i="2" a="1"/>
  <c r="U349" i="2" s="1"/>
  <c r="U724" i="2" a="1"/>
  <c r="U724" i="2" s="1"/>
  <c r="U725" i="2" a="1"/>
  <c r="U725" i="2" s="1"/>
  <c r="U726" i="2" a="1"/>
  <c r="U726" i="2" s="1"/>
  <c r="U727" i="2" a="1"/>
  <c r="U727" i="2" s="1"/>
  <c r="U728" i="2" a="1"/>
  <c r="U728" i="2" s="1"/>
  <c r="U729" i="2" a="1"/>
  <c r="U729" i="2" s="1"/>
  <c r="U730" i="2" a="1"/>
  <c r="U730" i="2" s="1"/>
  <c r="U731" i="2" a="1"/>
  <c r="U731" i="2" s="1"/>
  <c r="U350" i="2" a="1"/>
  <c r="U350" i="2" s="1"/>
  <c r="U732" i="2" a="1"/>
  <c r="U732" i="2" s="1"/>
  <c r="U733" i="2" a="1"/>
  <c r="U733" i="2" s="1"/>
  <c r="U734" i="2" a="1"/>
  <c r="U734" i="2" s="1"/>
  <c r="U735" i="2" a="1"/>
  <c r="U735" i="2" s="1"/>
  <c r="U736" i="2" a="1"/>
  <c r="U736" i="2" s="1"/>
  <c r="U737" i="2" a="1"/>
  <c r="U737" i="2" s="1"/>
  <c r="U738" i="2" a="1"/>
  <c r="U738" i="2" s="1"/>
  <c r="U739" i="2" a="1"/>
  <c r="U739" i="2" s="1"/>
  <c r="U740" i="2" a="1"/>
  <c r="U740" i="2" s="1"/>
  <c r="U741" i="2" a="1"/>
  <c r="U741" i="2" s="1"/>
  <c r="U742" i="2" a="1"/>
  <c r="U742" i="2" s="1"/>
  <c r="U743" i="2" a="1"/>
  <c r="U743" i="2" s="1"/>
  <c r="U744" i="2" a="1"/>
  <c r="U744" i="2" s="1"/>
  <c r="U745" i="2" a="1"/>
  <c r="U745" i="2" s="1"/>
  <c r="U746" i="2" a="1"/>
  <c r="U746" i="2" s="1"/>
  <c r="U17" i="2" a="1"/>
  <c r="U17" i="2" s="1"/>
  <c r="S10" i="2"/>
  <c r="S111" i="2"/>
  <c r="S32" i="2"/>
  <c r="S248" i="2"/>
  <c r="S4" i="2"/>
  <c r="S60" i="2"/>
  <c r="S18" i="2"/>
  <c r="S3" i="2"/>
  <c r="S40" i="2"/>
  <c r="S43" i="2"/>
  <c r="S157" i="2"/>
  <c r="S85" i="2"/>
  <c r="S131" i="2"/>
  <c r="S16" i="2"/>
  <c r="S158" i="2"/>
  <c r="S68" i="2"/>
  <c r="S75" i="2"/>
  <c r="S351" i="2"/>
  <c r="S86" i="2"/>
  <c r="S28" i="2"/>
  <c r="S79" i="2"/>
  <c r="S198" i="2"/>
  <c r="S352" i="2"/>
  <c r="S112" i="2"/>
  <c r="S159" i="2"/>
  <c r="S50" i="2"/>
  <c r="S8" i="2"/>
  <c r="S20" i="2"/>
  <c r="S41" i="2"/>
  <c r="S61" i="2"/>
  <c r="S35" i="2"/>
  <c r="S15" i="2"/>
  <c r="S87" i="2"/>
  <c r="S96" i="2"/>
  <c r="S199" i="2"/>
  <c r="S11" i="2"/>
  <c r="S249" i="2"/>
  <c r="S88" i="2"/>
  <c r="S132" i="2"/>
  <c r="S21" i="2"/>
  <c r="S353" i="2"/>
  <c r="S160" i="2"/>
  <c r="S6" i="2"/>
  <c r="S354" i="2"/>
  <c r="S23" i="2"/>
  <c r="S355" i="2"/>
  <c r="S37" i="2"/>
  <c r="S25" i="2"/>
  <c r="S30" i="2"/>
  <c r="S250" i="2"/>
  <c r="S161" i="2"/>
  <c r="S356" i="2"/>
  <c r="S12" i="2"/>
  <c r="S133" i="2"/>
  <c r="S200" i="2"/>
  <c r="S357" i="2"/>
  <c r="S201" i="2"/>
  <c r="S97" i="2"/>
  <c r="S27" i="2"/>
  <c r="S202" i="2"/>
  <c r="S22" i="2"/>
  <c r="S358" i="2"/>
  <c r="S203" i="2"/>
  <c r="S36" i="2"/>
  <c r="S134" i="2"/>
  <c r="S204" i="2"/>
  <c r="S359" i="2"/>
  <c r="S360" i="2"/>
  <c r="S98" i="2"/>
  <c r="S205" i="2"/>
  <c r="S29" i="2"/>
  <c r="S251" i="2"/>
  <c r="S99" i="2"/>
  <c r="S80" i="2"/>
  <c r="S361" i="2"/>
  <c r="S252" i="2"/>
  <c r="S206" i="2"/>
  <c r="S55" i="2"/>
  <c r="S362" i="2"/>
  <c r="S100" i="2"/>
  <c r="S113" i="2"/>
  <c r="S44" i="2"/>
  <c r="S363" i="2"/>
  <c r="S364" i="2"/>
  <c r="S101" i="2"/>
  <c r="S253" i="2"/>
  <c r="S254" i="2"/>
  <c r="S365" i="2"/>
  <c r="S45" i="2"/>
  <c r="S7" i="2"/>
  <c r="S366" i="2"/>
  <c r="S62" i="2"/>
  <c r="S46" i="2"/>
  <c r="S255" i="2"/>
  <c r="S367" i="2"/>
  <c r="S114" i="2"/>
  <c r="S14" i="2"/>
  <c r="S256" i="2"/>
  <c r="S368" i="2"/>
  <c r="S207" i="2"/>
  <c r="S369" i="2"/>
  <c r="S81" i="2"/>
  <c r="S56" i="2"/>
  <c r="S5" i="2"/>
  <c r="S135" i="2"/>
  <c r="S257" i="2"/>
  <c r="S63" i="2"/>
  <c r="S89" i="2"/>
  <c r="S370" i="2"/>
  <c r="S13" i="2"/>
  <c r="S258" i="2"/>
  <c r="S102" i="2"/>
  <c r="S208" i="2"/>
  <c r="S259" i="2"/>
  <c r="S136" i="2"/>
  <c r="S371" i="2"/>
  <c r="S115" i="2"/>
  <c r="S372" i="2"/>
  <c r="S373" i="2"/>
  <c r="S260" i="2"/>
  <c r="S374" i="2"/>
  <c r="S375" i="2"/>
  <c r="S261" i="2"/>
  <c r="S103" i="2"/>
  <c r="S19" i="2"/>
  <c r="S376" i="2"/>
  <c r="S104" i="2"/>
  <c r="S162" i="2"/>
  <c r="S377" i="2"/>
  <c r="S378" i="2"/>
  <c r="S379" i="2"/>
  <c r="S42" i="2"/>
  <c r="S209" i="2"/>
  <c r="S210" i="2"/>
  <c r="S380" i="2"/>
  <c r="S163" i="2"/>
  <c r="S381" i="2"/>
  <c r="S211" i="2"/>
  <c r="S164" i="2"/>
  <c r="S165" i="2"/>
  <c r="S382" i="2"/>
  <c r="S137" i="2"/>
  <c r="S212" i="2"/>
  <c r="S383" i="2"/>
  <c r="S116" i="2"/>
  <c r="S213" i="2"/>
  <c r="S384" i="2"/>
  <c r="S385" i="2"/>
  <c r="S386" i="2"/>
  <c r="S166" i="2"/>
  <c r="S387" i="2"/>
  <c r="S105" i="2"/>
  <c r="S262" i="2"/>
  <c r="S388" i="2"/>
  <c r="S64" i="2"/>
  <c r="S214" i="2"/>
  <c r="S106" i="2"/>
  <c r="S65" i="2"/>
  <c r="S167" i="2"/>
  <c r="S117" i="2"/>
  <c r="S389" i="2"/>
  <c r="S263" i="2"/>
  <c r="S390" i="2"/>
  <c r="S168" i="2"/>
  <c r="S169" i="2"/>
  <c r="S391" i="2"/>
  <c r="S264" i="2"/>
  <c r="S392" i="2"/>
  <c r="S393" i="2"/>
  <c r="S265" i="2"/>
  <c r="S394" i="2"/>
  <c r="S395" i="2"/>
  <c r="S396" i="2"/>
  <c r="S266" i="2"/>
  <c r="S138" i="2"/>
  <c r="S267" i="2"/>
  <c r="S170" i="2"/>
  <c r="S268" i="2"/>
  <c r="S397" i="2"/>
  <c r="S76" i="2"/>
  <c r="S118" i="2"/>
  <c r="S398" i="2"/>
  <c r="S66" i="2"/>
  <c r="S399" i="2"/>
  <c r="S400" i="2"/>
  <c r="S401" i="2"/>
  <c r="S139" i="2"/>
  <c r="S402" i="2"/>
  <c r="S69" i="2"/>
  <c r="S215" i="2"/>
  <c r="S403" i="2"/>
  <c r="S404" i="2"/>
  <c r="S405" i="2"/>
  <c r="S406" i="2"/>
  <c r="S269" i="2"/>
  <c r="S51" i="2"/>
  <c r="S407" i="2"/>
  <c r="S408" i="2"/>
  <c r="S171" i="2"/>
  <c r="S409" i="2"/>
  <c r="S270" i="2"/>
  <c r="S271" i="2"/>
  <c r="S140" i="2"/>
  <c r="S141" i="2"/>
  <c r="S410" i="2"/>
  <c r="S107" i="2"/>
  <c r="S90" i="2"/>
  <c r="S272" i="2"/>
  <c r="S172" i="2"/>
  <c r="S273" i="2"/>
  <c r="S411" i="2"/>
  <c r="S91" i="2"/>
  <c r="S119" i="2"/>
  <c r="S274" i="2"/>
  <c r="S82" i="2"/>
  <c r="S33" i="2"/>
  <c r="S275" i="2"/>
  <c r="S31" i="2"/>
  <c r="S120" i="2"/>
  <c r="S9" i="2"/>
  <c r="S70" i="2"/>
  <c r="S412" i="2"/>
  <c r="S173" i="2"/>
  <c r="S216" i="2"/>
  <c r="S413" i="2"/>
  <c r="S92" i="2"/>
  <c r="S142" i="2"/>
  <c r="S174" i="2"/>
  <c r="S121" i="2"/>
  <c r="S122" i="2"/>
  <c r="S276" i="2"/>
  <c r="S34" i="2"/>
  <c r="S38" i="2"/>
  <c r="S83" i="2"/>
  <c r="S414" i="2"/>
  <c r="S47" i="2"/>
  <c r="S415" i="2"/>
  <c r="S416" i="2"/>
  <c r="S277" i="2"/>
  <c r="S278" i="2"/>
  <c r="S143" i="2"/>
  <c r="S417" i="2"/>
  <c r="S279" i="2"/>
  <c r="S144" i="2"/>
  <c r="S418" i="2"/>
  <c r="S175" i="2"/>
  <c r="S419" i="2"/>
  <c r="S280" i="2"/>
  <c r="S420" i="2"/>
  <c r="S421" i="2"/>
  <c r="S422" i="2"/>
  <c r="S423" i="2"/>
  <c r="S424" i="2"/>
  <c r="S425" i="2"/>
  <c r="S48" i="2"/>
  <c r="S52" i="2"/>
  <c r="S176" i="2"/>
  <c r="S426" i="2"/>
  <c r="S53" i="2"/>
  <c r="S281" i="2"/>
  <c r="S49" i="2"/>
  <c r="S427" i="2"/>
  <c r="S282" i="2"/>
  <c r="S428" i="2"/>
  <c r="S217" i="2"/>
  <c r="S123" i="2"/>
  <c r="S429" i="2"/>
  <c r="S430" i="2"/>
  <c r="S57" i="2"/>
  <c r="S431" i="2"/>
  <c r="S432" i="2"/>
  <c r="S283" i="2"/>
  <c r="S284" i="2"/>
  <c r="S124" i="2"/>
  <c r="S433" i="2"/>
  <c r="S434" i="2"/>
  <c r="S435" i="2"/>
  <c r="S218" i="2"/>
  <c r="S24" i="2"/>
  <c r="S436" i="2"/>
  <c r="S437" i="2"/>
  <c r="S285" i="2"/>
  <c r="S438" i="2"/>
  <c r="S439" i="2"/>
  <c r="S177" i="2"/>
  <c r="S286" i="2"/>
  <c r="S287" i="2"/>
  <c r="S288" i="2"/>
  <c r="S71" i="2"/>
  <c r="S178" i="2"/>
  <c r="S219" i="2"/>
  <c r="S440" i="2"/>
  <c r="S441" i="2"/>
  <c r="S145" i="2"/>
  <c r="S67" i="2"/>
  <c r="S442" i="2"/>
  <c r="S289" i="2"/>
  <c r="S58" i="2"/>
  <c r="S220" i="2"/>
  <c r="S443" i="2"/>
  <c r="S444" i="2"/>
  <c r="S290" i="2"/>
  <c r="S125" i="2"/>
  <c r="S221" i="2"/>
  <c r="S291" i="2"/>
  <c r="S93" i="2"/>
  <c r="S222" i="2"/>
  <c r="S445" i="2"/>
  <c r="S446" i="2"/>
  <c r="S77" i="2"/>
  <c r="S447" i="2"/>
  <c r="S448" i="2"/>
  <c r="S292" i="2"/>
  <c r="S449" i="2"/>
  <c r="S223" i="2"/>
  <c r="S179" i="2"/>
  <c r="S26" i="2"/>
  <c r="S293" i="2"/>
  <c r="S450" i="2"/>
  <c r="S451" i="2"/>
  <c r="S180" i="2"/>
  <c r="S452" i="2"/>
  <c r="S146" i="2"/>
  <c r="S453" i="2"/>
  <c r="S454" i="2"/>
  <c r="S108" i="2"/>
  <c r="S455" i="2"/>
  <c r="S294" i="2"/>
  <c r="S181" i="2"/>
  <c r="S456" i="2"/>
  <c r="S147" i="2"/>
  <c r="S182" i="2"/>
  <c r="S457" i="2"/>
  <c r="S458" i="2"/>
  <c r="S459" i="2"/>
  <c r="S460" i="2"/>
  <c r="S295" i="2"/>
  <c r="S461" i="2"/>
  <c r="S462" i="2"/>
  <c r="S296" i="2"/>
  <c r="S463" i="2"/>
  <c r="S464" i="2"/>
  <c r="S59" i="2"/>
  <c r="S465" i="2"/>
  <c r="S466" i="2"/>
  <c r="S467" i="2"/>
  <c r="S297" i="2"/>
  <c r="S298" i="2"/>
  <c r="S468" i="2"/>
  <c r="S469" i="2"/>
  <c r="S470" i="2"/>
  <c r="S224" i="2"/>
  <c r="S471" i="2"/>
  <c r="S472" i="2"/>
  <c r="S473" i="2"/>
  <c r="S474" i="2"/>
  <c r="S475" i="2"/>
  <c r="S476" i="2"/>
  <c r="S477" i="2"/>
  <c r="S478" i="2"/>
  <c r="S479" i="2"/>
  <c r="S480" i="2"/>
  <c r="S481" i="2"/>
  <c r="S482" i="2"/>
  <c r="S483" i="2"/>
  <c r="S299" i="2"/>
  <c r="S484" i="2"/>
  <c r="S225" i="2"/>
  <c r="S300" i="2"/>
  <c r="S485" i="2"/>
  <c r="S183" i="2"/>
  <c r="S184" i="2"/>
  <c r="S486" i="2"/>
  <c r="S487" i="2"/>
  <c r="S185" i="2"/>
  <c r="S126" i="2"/>
  <c r="S226" i="2"/>
  <c r="S127" i="2"/>
  <c r="S94" i="2"/>
  <c r="S488" i="2"/>
  <c r="S489" i="2"/>
  <c r="S490" i="2"/>
  <c r="S491" i="2"/>
  <c r="S492" i="2"/>
  <c r="S493" i="2"/>
  <c r="S494" i="2"/>
  <c r="S495" i="2"/>
  <c r="S496" i="2"/>
  <c r="S227" i="2"/>
  <c r="S497" i="2"/>
  <c r="S301" i="2"/>
  <c r="S228" i="2"/>
  <c r="S498" i="2"/>
  <c r="S499" i="2"/>
  <c r="S500" i="2"/>
  <c r="S302" i="2"/>
  <c r="S303" i="2"/>
  <c r="S501" i="2"/>
  <c r="S304" i="2"/>
  <c r="S186" i="2"/>
  <c r="S148" i="2"/>
  <c r="S502" i="2"/>
  <c r="S503" i="2"/>
  <c r="S305" i="2"/>
  <c r="S504" i="2"/>
  <c r="S306" i="2"/>
  <c r="S505" i="2"/>
  <c r="S506" i="2"/>
  <c r="S507" i="2"/>
  <c r="S508" i="2"/>
  <c r="S509" i="2"/>
  <c r="S510" i="2"/>
  <c r="S511" i="2"/>
  <c r="S229" i="2"/>
  <c r="S512" i="2"/>
  <c r="S513" i="2"/>
  <c r="S149" i="2"/>
  <c r="S514" i="2"/>
  <c r="S515" i="2"/>
  <c r="S516" i="2"/>
  <c r="S517" i="2"/>
  <c r="S307" i="2"/>
  <c r="S230" i="2"/>
  <c r="S187" i="2"/>
  <c r="S518" i="2"/>
  <c r="S519" i="2"/>
  <c r="S520" i="2"/>
  <c r="S109" i="2"/>
  <c r="S521" i="2"/>
  <c r="S84" i="2"/>
  <c r="S231" i="2"/>
  <c r="S232" i="2"/>
  <c r="S522" i="2"/>
  <c r="S308" i="2"/>
  <c r="S110" i="2"/>
  <c r="S523" i="2"/>
  <c r="S524" i="2"/>
  <c r="S525" i="2"/>
  <c r="S526" i="2"/>
  <c r="S527" i="2"/>
  <c r="S309" i="2"/>
  <c r="S528" i="2"/>
  <c r="S529" i="2"/>
  <c r="S530" i="2"/>
  <c r="S531" i="2"/>
  <c r="S532" i="2"/>
  <c r="S533" i="2"/>
  <c r="S534" i="2"/>
  <c r="S188" i="2"/>
  <c r="S535" i="2"/>
  <c r="S233" i="2"/>
  <c r="S72" i="2"/>
  <c r="S310" i="2"/>
  <c r="S189" i="2"/>
  <c r="S190" i="2"/>
  <c r="S536" i="2"/>
  <c r="S54" i="2"/>
  <c r="S39" i="2"/>
  <c r="S150" i="2"/>
  <c r="S537" i="2"/>
  <c r="S311" i="2"/>
  <c r="S538" i="2"/>
  <c r="S128" i="2"/>
  <c r="S539" i="2"/>
  <c r="S540" i="2"/>
  <c r="S541" i="2"/>
  <c r="S542" i="2"/>
  <c r="S234" i="2"/>
  <c r="S543" i="2"/>
  <c r="S544" i="2"/>
  <c r="S545" i="2"/>
  <c r="S191" i="2"/>
  <c r="S546" i="2"/>
  <c r="S547" i="2"/>
  <c r="S151" i="2"/>
  <c r="S312" i="2"/>
  <c r="S78" i="2"/>
  <c r="S129" i="2"/>
  <c r="S548" i="2"/>
  <c r="S549" i="2"/>
  <c r="S235" i="2"/>
  <c r="S236" i="2"/>
  <c r="S237" i="2"/>
  <c r="S152" i="2"/>
  <c r="S550" i="2"/>
  <c r="S551" i="2"/>
  <c r="S313" i="2"/>
  <c r="S552" i="2"/>
  <c r="S238" i="2"/>
  <c r="S553" i="2"/>
  <c r="S554" i="2"/>
  <c r="S73" i="2"/>
  <c r="S555" i="2"/>
  <c r="S192" i="2"/>
  <c r="S556" i="2"/>
  <c r="S557" i="2"/>
  <c r="S314" i="2"/>
  <c r="S558" i="2"/>
  <c r="S559" i="2"/>
  <c r="S315" i="2"/>
  <c r="S193" i="2"/>
  <c r="S153" i="2"/>
  <c r="S560" i="2"/>
  <c r="S561" i="2"/>
  <c r="S562" i="2"/>
  <c r="S563" i="2"/>
  <c r="S564" i="2"/>
  <c r="S565" i="2"/>
  <c r="S239" i="2"/>
  <c r="S566" i="2"/>
  <c r="S567" i="2"/>
  <c r="S316" i="2"/>
  <c r="S74" i="2"/>
  <c r="S317" i="2"/>
  <c r="S568" i="2"/>
  <c r="S240" i="2"/>
  <c r="S569" i="2"/>
  <c r="S318" i="2"/>
  <c r="S570" i="2"/>
  <c r="S571" i="2"/>
  <c r="S572" i="2"/>
  <c r="S573" i="2"/>
  <c r="S574" i="2"/>
  <c r="S319" i="2"/>
  <c r="S575" i="2"/>
  <c r="S194" i="2"/>
  <c r="S320" i="2"/>
  <c r="S154" i="2"/>
  <c r="S321" i="2"/>
  <c r="S576" i="2"/>
  <c r="S577" i="2"/>
  <c r="S578" i="2"/>
  <c r="S195" i="2"/>
  <c r="S579" i="2"/>
  <c r="S322" i="2"/>
  <c r="S323" i="2"/>
  <c r="S324" i="2"/>
  <c r="S580" i="2"/>
  <c r="S155" i="2"/>
  <c r="S581" i="2"/>
  <c r="S582" i="2"/>
  <c r="S325" i="2"/>
  <c r="S583" i="2"/>
  <c r="S584" i="2"/>
  <c r="S585" i="2"/>
  <c r="S586" i="2"/>
  <c r="S587" i="2"/>
  <c r="S326" i="2"/>
  <c r="S327" i="2"/>
  <c r="S130" i="2"/>
  <c r="S328" i="2"/>
  <c r="S588" i="2"/>
  <c r="S196" i="2"/>
  <c r="S589" i="2"/>
  <c r="S590" i="2"/>
  <c r="S591" i="2"/>
  <c r="S592" i="2"/>
  <c r="S593" i="2"/>
  <c r="S594" i="2"/>
  <c r="S595" i="2"/>
  <c r="S329" i="2"/>
  <c r="S330" i="2"/>
  <c r="S596" i="2"/>
  <c r="S241" i="2"/>
  <c r="S597" i="2"/>
  <c r="S598" i="2"/>
  <c r="S331" i="2"/>
  <c r="S599" i="2"/>
  <c r="S242" i="2"/>
  <c r="S600" i="2"/>
  <c r="S601" i="2"/>
  <c r="S602" i="2"/>
  <c r="S603" i="2"/>
  <c r="S332" i="2"/>
  <c r="S604" i="2"/>
  <c r="S605" i="2"/>
  <c r="S333" i="2"/>
  <c r="S606" i="2"/>
  <c r="S607" i="2"/>
  <c r="S608" i="2"/>
  <c r="S609" i="2"/>
  <c r="S610" i="2"/>
  <c r="S611" i="2"/>
  <c r="S612" i="2"/>
  <c r="S613" i="2"/>
  <c r="S614" i="2"/>
  <c r="S615" i="2"/>
  <c r="S616" i="2"/>
  <c r="S95" i="2"/>
  <c r="S617" i="2"/>
  <c r="S618" i="2"/>
  <c r="S619" i="2"/>
  <c r="S620" i="2"/>
  <c r="S621" i="2"/>
  <c r="S622" i="2"/>
  <c r="S623" i="2"/>
  <c r="S624" i="2"/>
  <c r="S625" i="2"/>
  <c r="S626" i="2"/>
  <c r="S627" i="2"/>
  <c r="S628" i="2"/>
  <c r="S629" i="2"/>
  <c r="S197" i="2"/>
  <c r="S630" i="2"/>
  <c r="S631" i="2"/>
  <c r="S156" i="2"/>
  <c r="S632" i="2"/>
  <c r="S334" i="2"/>
  <c r="S633" i="2"/>
  <c r="S634" i="2"/>
  <c r="S635" i="2"/>
  <c r="S636" i="2"/>
  <c r="S637" i="2"/>
  <c r="S335" i="2"/>
  <c r="S638" i="2"/>
  <c r="S639" i="2"/>
  <c r="S640" i="2"/>
  <c r="S641" i="2"/>
  <c r="S642" i="2"/>
  <c r="S643" i="2"/>
  <c r="S644" i="2"/>
  <c r="S645" i="2"/>
  <c r="S646" i="2"/>
  <c r="S647" i="2"/>
  <c r="S648" i="2"/>
  <c r="S649" i="2"/>
  <c r="S650" i="2"/>
  <c r="S651" i="2"/>
  <c r="S652" i="2"/>
  <c r="S653" i="2"/>
  <c r="S243" i="2"/>
  <c r="S654" i="2"/>
  <c r="S655" i="2"/>
  <c r="S656" i="2"/>
  <c r="S657" i="2"/>
  <c r="S244" i="2"/>
  <c r="S658" i="2"/>
  <c r="S659" i="2"/>
  <c r="S660" i="2"/>
  <c r="S661" i="2"/>
  <c r="S662" i="2"/>
  <c r="S663" i="2"/>
  <c r="S664" i="2"/>
  <c r="S336" i="2"/>
  <c r="S665" i="2"/>
  <c r="S666" i="2"/>
  <c r="S337" i="2"/>
  <c r="S338" i="2"/>
  <c r="S667" i="2"/>
  <c r="S668" i="2"/>
  <c r="S339" i="2"/>
  <c r="S669" i="2"/>
  <c r="S670" i="2"/>
  <c r="S671" i="2"/>
  <c r="S672" i="2"/>
  <c r="S673" i="2"/>
  <c r="S245" i="2"/>
  <c r="S246" i="2"/>
  <c r="S674" i="2"/>
  <c r="S675" i="2"/>
  <c r="S676" i="2"/>
  <c r="S677" i="2"/>
  <c r="S678" i="2"/>
  <c r="S679" i="2"/>
  <c r="S680" i="2"/>
  <c r="S681" i="2"/>
  <c r="S682" i="2"/>
  <c r="S340" i="2"/>
  <c r="S683" i="2"/>
  <c r="S684" i="2"/>
  <c r="S685" i="2"/>
  <c r="S341" i="2"/>
  <c r="S342" i="2"/>
  <c r="S686" i="2"/>
  <c r="S687" i="2"/>
  <c r="S688" i="2"/>
  <c r="S689" i="2"/>
  <c r="S343" i="2"/>
  <c r="S690" i="2"/>
  <c r="S344" i="2"/>
  <c r="S691" i="2"/>
  <c r="S692" i="2"/>
  <c r="S345" i="2"/>
  <c r="S346" i="2"/>
  <c r="S347" i="2"/>
  <c r="S693" i="2"/>
  <c r="S247" i="2"/>
  <c r="S694" i="2"/>
  <c r="S695" i="2"/>
  <c r="S696" i="2"/>
  <c r="S697" i="2"/>
  <c r="S698" i="2"/>
  <c r="S699" i="2"/>
  <c r="S700" i="2"/>
  <c r="S701" i="2"/>
  <c r="S702" i="2"/>
  <c r="S703" i="2"/>
  <c r="S704" i="2"/>
  <c r="S705" i="2"/>
  <c r="S706" i="2"/>
  <c r="S707" i="2"/>
  <c r="S708" i="2"/>
  <c r="S709" i="2"/>
  <c r="S710" i="2"/>
  <c r="S711" i="2"/>
  <c r="S348" i="2"/>
  <c r="S712" i="2"/>
  <c r="S713" i="2"/>
  <c r="S714" i="2"/>
  <c r="S715" i="2"/>
  <c r="S716" i="2"/>
  <c r="S717" i="2"/>
  <c r="S718" i="2"/>
  <c r="S719" i="2"/>
  <c r="S720" i="2"/>
  <c r="S721" i="2"/>
  <c r="S722" i="2"/>
  <c r="S723" i="2"/>
  <c r="S349" i="2"/>
  <c r="S724" i="2"/>
  <c r="S725" i="2"/>
  <c r="S726" i="2"/>
  <c r="S727" i="2"/>
  <c r="S728" i="2"/>
  <c r="S729" i="2"/>
  <c r="S730" i="2"/>
  <c r="S731" i="2"/>
  <c r="S350" i="2"/>
  <c r="S732" i="2"/>
  <c r="S733" i="2"/>
  <c r="S734" i="2"/>
  <c r="S735" i="2"/>
  <c r="S736" i="2"/>
  <c r="S737" i="2"/>
  <c r="S738" i="2"/>
  <c r="S739" i="2"/>
  <c r="S740" i="2"/>
  <c r="S741" i="2"/>
  <c r="S742" i="2"/>
  <c r="S743" i="2"/>
  <c r="S744" i="2"/>
  <c r="S745" i="2"/>
  <c r="S746" i="2"/>
  <c r="S17"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2" i="2"/>
  <c r="V7" i="5" l="1"/>
  <c r="T1860" i="5" s="1"/>
  <c r="T1162" i="5" l="1"/>
  <c r="T774" i="5"/>
  <c r="T1368" i="5"/>
  <c r="T76" i="5"/>
  <c r="T54" i="5"/>
  <c r="T5" i="5"/>
  <c r="T40" i="5"/>
  <c r="T1082" i="5"/>
  <c r="T123" i="5"/>
  <c r="T609" i="5"/>
  <c r="T697" i="5"/>
  <c r="T1146" i="5"/>
  <c r="T72" i="5"/>
  <c r="T956" i="5"/>
  <c r="T721" i="5"/>
  <c r="T82" i="5"/>
  <c r="T403" i="5"/>
  <c r="T224" i="5"/>
  <c r="T482" i="5"/>
  <c r="T48" i="5"/>
  <c r="T197" i="5"/>
  <c r="T1663" i="5"/>
  <c r="T291" i="5"/>
  <c r="T284" i="5"/>
  <c r="T118" i="5"/>
  <c r="T166" i="5"/>
  <c r="T321" i="5"/>
  <c r="T4" i="5"/>
  <c r="T1770" i="5"/>
  <c r="T56" i="5"/>
  <c r="T877" i="5"/>
  <c r="T2407" i="5"/>
  <c r="T251" i="5"/>
  <c r="T171" i="5"/>
  <c r="T210" i="5"/>
  <c r="T23" i="5"/>
  <c r="T47" i="5"/>
  <c r="T353" i="5"/>
  <c r="T104" i="5"/>
  <c r="T117" i="5"/>
  <c r="T162" i="5"/>
  <c r="T256" i="5"/>
  <c r="T34" i="5"/>
  <c r="T792" i="5"/>
  <c r="T149" i="5"/>
  <c r="T1357" i="5"/>
  <c r="T906" i="5"/>
  <c r="T138" i="5"/>
  <c r="T175" i="5"/>
  <c r="T420" i="5"/>
  <c r="T35" i="5"/>
  <c r="T1189" i="5"/>
  <c r="T395" i="5"/>
  <c r="T298" i="5"/>
  <c r="T134" i="5"/>
  <c r="T225" i="5"/>
  <c r="T1334" i="5"/>
  <c r="T498" i="5"/>
  <c r="T51" i="5"/>
  <c r="T290" i="5"/>
  <c r="T343" i="5"/>
  <c r="T133" i="5"/>
  <c r="T638" i="5"/>
  <c r="T476" i="5"/>
  <c r="T272" i="5"/>
  <c r="T364" i="5"/>
  <c r="T937" i="5"/>
  <c r="T231" i="5"/>
  <c r="T537" i="5"/>
  <c r="T979" i="5"/>
  <c r="T3099" i="5"/>
  <c r="T678" i="5"/>
  <c r="T240" i="5"/>
  <c r="T841" i="5"/>
  <c r="T484" i="5"/>
  <c r="T467" i="5"/>
  <c r="T143" i="5"/>
  <c r="T739" i="5"/>
  <c r="T377" i="5"/>
  <c r="T1452" i="5"/>
  <c r="T551" i="5"/>
  <c r="T1608" i="5"/>
  <c r="T1213" i="5"/>
  <c r="T2273" i="5"/>
  <c r="T382" i="5"/>
  <c r="T610" i="5"/>
  <c r="T2571" i="5"/>
  <c r="T563" i="5"/>
  <c r="T594" i="5"/>
  <c r="T1477" i="5"/>
  <c r="T344" i="5"/>
  <c r="T649" i="5"/>
  <c r="T1212" i="5"/>
  <c r="T814" i="5"/>
  <c r="T830" i="5"/>
  <c r="T1382" i="5"/>
  <c r="T435" i="5"/>
  <c r="T1090" i="5"/>
  <c r="T1964" i="5"/>
  <c r="T2293" i="5"/>
  <c r="T881" i="5"/>
  <c r="T552" i="5"/>
  <c r="T2771" i="5"/>
  <c r="T2185" i="5"/>
  <c r="T397" i="5"/>
  <c r="T1889" i="5"/>
  <c r="T1664" i="5"/>
  <c r="T1397" i="5"/>
  <c r="T190" i="5"/>
  <c r="T445" i="5"/>
  <c r="T533" i="5"/>
  <c r="T546" i="5"/>
  <c r="T1193" i="5"/>
  <c r="T277" i="5"/>
  <c r="T3023" i="5"/>
  <c r="T1403" i="5"/>
  <c r="T2163" i="5"/>
  <c r="T427" i="5"/>
  <c r="T592" i="5"/>
  <c r="T2127" i="5"/>
  <c r="T1755" i="5"/>
  <c r="T1914" i="5"/>
  <c r="T463" i="5"/>
  <c r="T1344" i="5"/>
  <c r="T895" i="5"/>
  <c r="T823" i="5"/>
  <c r="T1216" i="5"/>
  <c r="T1084" i="5"/>
  <c r="T700" i="5"/>
  <c r="T1978" i="5"/>
  <c r="T2526" i="5"/>
  <c r="T3087" i="5"/>
  <c r="T2116" i="5"/>
  <c r="T2336" i="5"/>
  <c r="T723" i="5"/>
  <c r="T860" i="5"/>
  <c r="T1496" i="5"/>
  <c r="T1988" i="5"/>
  <c r="T2378" i="5"/>
  <c r="T2543" i="5"/>
  <c r="T2849" i="5"/>
  <c r="T2428" i="5"/>
  <c r="T1281" i="5"/>
  <c r="T2225" i="5"/>
  <c r="T2408" i="5"/>
  <c r="T1849" i="5"/>
  <c r="T2744" i="5"/>
  <c r="T2203" i="5"/>
  <c r="T2228" i="5"/>
  <c r="T1676" i="5"/>
  <c r="T2655" i="5"/>
  <c r="T20" i="5"/>
  <c r="T44" i="5"/>
  <c r="T590" i="5"/>
  <c r="T233" i="5"/>
  <c r="T16" i="5"/>
  <c r="T891" i="5"/>
  <c r="T59" i="5"/>
  <c r="T959" i="5"/>
  <c r="T108" i="5"/>
  <c r="T962" i="5"/>
  <c r="T32" i="5"/>
  <c r="T3" i="5"/>
  <c r="T1143" i="5"/>
  <c r="T1144" i="5"/>
  <c r="T588" i="5"/>
  <c r="T636" i="5"/>
  <c r="T156" i="5"/>
  <c r="T98" i="5"/>
  <c r="T738" i="5"/>
  <c r="T66" i="5"/>
  <c r="T39" i="5"/>
  <c r="T1893" i="5"/>
  <c r="T220" i="5"/>
  <c r="T872" i="5"/>
  <c r="T589" i="5"/>
  <c r="T946" i="5"/>
  <c r="T279" i="5"/>
  <c r="T798" i="5"/>
  <c r="T487" i="5"/>
  <c r="T316" i="5"/>
  <c r="T106" i="5"/>
  <c r="T137" i="5"/>
  <c r="T168" i="5"/>
  <c r="T259" i="5"/>
  <c r="T7" i="5"/>
  <c r="T31" i="5"/>
  <c r="T153" i="5"/>
  <c r="T250" i="5"/>
  <c r="T1369" i="5"/>
  <c r="T1341" i="5"/>
  <c r="T226" i="5"/>
  <c r="T2584" i="5"/>
  <c r="T22" i="5"/>
  <c r="T152" i="5"/>
  <c r="T61" i="5"/>
  <c r="T1129" i="5"/>
  <c r="T112" i="5"/>
  <c r="T121" i="5"/>
  <c r="T150" i="5"/>
  <c r="T232" i="5"/>
  <c r="T892" i="5"/>
  <c r="T488" i="5"/>
  <c r="T85" i="5"/>
  <c r="T110" i="5"/>
  <c r="T404" i="5"/>
  <c r="T966" i="5"/>
  <c r="T304" i="5"/>
  <c r="T392" i="5"/>
  <c r="T422" i="5"/>
  <c r="T520" i="5"/>
  <c r="T2196" i="5"/>
  <c r="T554" i="5"/>
  <c r="T596" i="5"/>
  <c r="T984" i="5"/>
  <c r="T565" i="5"/>
  <c r="T843" i="5"/>
  <c r="T257" i="5"/>
  <c r="T322" i="5"/>
  <c r="T1924" i="5"/>
  <c r="T423" i="5"/>
  <c r="T1073" i="5"/>
  <c r="T582" i="5"/>
  <c r="T246" i="5"/>
  <c r="T652" i="5"/>
  <c r="T983" i="5"/>
  <c r="T717" i="5"/>
  <c r="T287" i="5"/>
  <c r="T967" i="5"/>
  <c r="T275" i="5"/>
  <c r="T154" i="5"/>
  <c r="T725" i="5"/>
  <c r="T534" i="5"/>
  <c r="T930" i="5"/>
  <c r="T1688" i="5"/>
  <c r="T1194" i="5"/>
  <c r="T1683" i="5"/>
  <c r="T381" i="5"/>
  <c r="T873" i="5"/>
  <c r="T305" i="5"/>
  <c r="T368" i="5"/>
  <c r="T1790" i="5"/>
  <c r="T324" i="5"/>
  <c r="T1097" i="5"/>
  <c r="T1803" i="5"/>
  <c r="T557" i="5"/>
  <c r="T1297" i="5"/>
  <c r="T2673" i="5"/>
  <c r="T1991" i="5"/>
  <c r="T187" i="5"/>
  <c r="T1682" i="5"/>
  <c r="T1398" i="5"/>
  <c r="T448" i="5"/>
  <c r="T976" i="5"/>
  <c r="T2309" i="5"/>
  <c r="T1311" i="5"/>
  <c r="T1165" i="5"/>
  <c r="T1313" i="5"/>
  <c r="T832" i="5"/>
  <c r="T734" i="5"/>
  <c r="T504" i="5"/>
  <c r="T421" i="5"/>
  <c r="T442" i="5"/>
  <c r="T532" i="5"/>
  <c r="T1270" i="5"/>
  <c r="T1478" i="5"/>
  <c r="T658" i="5"/>
  <c r="T1808" i="5"/>
  <c r="T825" i="5"/>
  <c r="T2586" i="5"/>
  <c r="T286" i="5"/>
  <c r="T1131" i="5"/>
  <c r="T1729" i="5"/>
  <c r="T472" i="5"/>
  <c r="T539" i="5"/>
  <c r="T1164" i="5"/>
  <c r="T834" i="5"/>
  <c r="T1108" i="5"/>
  <c r="T540" i="5"/>
  <c r="T1220" i="5"/>
  <c r="T2281" i="5"/>
  <c r="T3368" i="5"/>
  <c r="T1425" i="5"/>
  <c r="T2059" i="5"/>
  <c r="T992" i="5"/>
  <c r="T1658" i="5"/>
  <c r="T2710" i="5"/>
  <c r="T1624" i="5"/>
  <c r="T2023" i="5"/>
  <c r="T760" i="5"/>
  <c r="T2204" i="5"/>
  <c r="T2351" i="5"/>
  <c r="T1813" i="5"/>
  <c r="T2426" i="5"/>
  <c r="T354" i="5"/>
  <c r="T1482" i="5"/>
  <c r="T389" i="5"/>
  <c r="T86" i="5"/>
  <c r="T793" i="5"/>
  <c r="T43" i="5"/>
  <c r="T1462" i="5"/>
  <c r="T757" i="5"/>
  <c r="T965" i="5"/>
  <c r="T889" i="5"/>
  <c r="T412" i="5"/>
  <c r="T635" i="5"/>
  <c r="T1802" i="5"/>
  <c r="T1990" i="5"/>
  <c r="T252" i="5"/>
  <c r="T174" i="5"/>
  <c r="T405" i="5"/>
  <c r="T6" i="5"/>
  <c r="T185" i="5"/>
  <c r="T722" i="5"/>
  <c r="T1572" i="5"/>
  <c r="T109" i="5"/>
  <c r="T1486" i="5"/>
  <c r="T503" i="5"/>
  <c r="T29" i="5"/>
  <c r="T122" i="5"/>
  <c r="T352" i="5"/>
  <c r="T714" i="5"/>
  <c r="T1340" i="5"/>
  <c r="T706" i="5"/>
  <c r="T1286" i="5"/>
  <c r="T260" i="5"/>
  <c r="T125" i="5"/>
  <c r="T350" i="5"/>
  <c r="T1205" i="5"/>
  <c r="T84" i="5"/>
  <c r="T502" i="5"/>
  <c r="T1669" i="5"/>
  <c r="T320" i="5"/>
  <c r="T209" i="5"/>
  <c r="T18" i="5"/>
  <c r="T957" i="5"/>
  <c r="T1127" i="5"/>
  <c r="T1710" i="5"/>
  <c r="T799" i="5"/>
  <c r="T89" i="5"/>
  <c r="T227" i="5"/>
  <c r="T26" i="5"/>
  <c r="T1962" i="5"/>
  <c r="T11" i="5"/>
  <c r="T1493" i="5"/>
  <c r="T879" i="5"/>
  <c r="T158" i="5"/>
  <c r="T179" i="5"/>
  <c r="T274" i="5"/>
  <c r="T370" i="5"/>
  <c r="T809" i="5"/>
  <c r="T1295" i="5"/>
  <c r="T1888" i="5"/>
  <c r="T1093" i="5"/>
  <c r="T67" i="5"/>
  <c r="T507" i="5"/>
  <c r="T571" i="5"/>
  <c r="T1125" i="5"/>
  <c r="T591" i="5"/>
  <c r="T1717" i="5"/>
  <c r="T971" i="5"/>
  <c r="T438" i="5"/>
  <c r="T2585" i="5"/>
  <c r="T768" i="5"/>
  <c r="T555" i="5"/>
  <c r="T215" i="5"/>
  <c r="T679" i="5"/>
  <c r="T744" i="5"/>
  <c r="T345" i="5"/>
  <c r="T151" i="5"/>
  <c r="T213" i="5"/>
  <c r="T1275" i="5"/>
  <c r="T50" i="5"/>
  <c r="T1401" i="5"/>
  <c r="T425" i="5"/>
  <c r="T1805" i="5"/>
  <c r="T676" i="5"/>
  <c r="T1314" i="5"/>
  <c r="T383" i="5"/>
  <c r="T857" i="5"/>
  <c r="T1718" i="5"/>
  <c r="T1294" i="5"/>
  <c r="T643" i="5"/>
  <c r="T1296" i="5"/>
  <c r="T1358" i="5"/>
  <c r="T556" i="5"/>
  <c r="T217" i="5"/>
  <c r="T1110" i="5"/>
  <c r="T3252" i="5"/>
  <c r="T1501" i="5"/>
  <c r="T270" i="5"/>
  <c r="T363" i="5"/>
  <c r="T2090" i="5"/>
  <c r="T1117" i="5"/>
  <c r="T595" i="5"/>
  <c r="T795" i="5"/>
  <c r="T2128" i="5"/>
  <c r="T1094" i="5"/>
  <c r="T612" i="5"/>
  <c r="T1611" i="5"/>
  <c r="T988" i="5"/>
  <c r="T360" i="5"/>
  <c r="T1719" i="5"/>
  <c r="T446" i="5"/>
  <c r="T780" i="5"/>
  <c r="T978" i="5"/>
  <c r="T2197" i="5"/>
  <c r="T662" i="5"/>
  <c r="T2008" i="5"/>
  <c r="T827" i="5"/>
  <c r="T2011" i="5"/>
  <c r="T262" i="5"/>
  <c r="T1078" i="5"/>
  <c r="T1308" i="5"/>
  <c r="T859" i="5"/>
  <c r="T308" i="5"/>
  <c r="T668" i="5"/>
  <c r="T684" i="5"/>
  <c r="T2126" i="5"/>
  <c r="T575" i="5"/>
  <c r="T1318" i="5"/>
  <c r="T2775" i="5"/>
  <c r="T2474" i="5"/>
  <c r="T2752" i="5"/>
  <c r="T3232" i="5"/>
  <c r="T1021" i="5"/>
  <c r="T3172" i="5"/>
  <c r="T1955" i="5"/>
  <c r="T932" i="5"/>
  <c r="T2776" i="5"/>
  <c r="T1018" i="5"/>
  <c r="T1126" i="5"/>
  <c r="T1057" i="5"/>
  <c r="T941" i="5"/>
  <c r="T3058" i="5"/>
  <c r="T3687" i="5"/>
  <c r="T2960" i="5"/>
  <c r="T3290" i="5"/>
  <c r="T2579" i="5"/>
  <c r="T3158" i="5"/>
  <c r="T2757" i="5"/>
  <c r="T2873" i="5"/>
  <c r="T2878" i="5"/>
  <c r="T3305" i="5"/>
  <c r="T2736" i="5"/>
  <c r="T3194" i="5"/>
  <c r="T855" i="5"/>
  <c r="T3061" i="5"/>
  <c r="T3010" i="5"/>
  <c r="T2927" i="5"/>
  <c r="T2897" i="5"/>
  <c r="T2806" i="5"/>
  <c r="T1753" i="5"/>
  <c r="T2611" i="5"/>
  <c r="T1752" i="5"/>
  <c r="T797" i="5"/>
  <c r="T3491" i="5"/>
  <c r="T3602" i="5"/>
  <c r="T3567" i="5"/>
  <c r="T3526" i="5"/>
  <c r="T3116" i="5"/>
  <c r="T3308" i="5"/>
  <c r="T2935" i="5"/>
  <c r="T2108" i="5"/>
  <c r="T2577" i="5"/>
  <c r="T3248" i="5"/>
  <c r="T3076" i="5"/>
  <c r="T1877" i="5"/>
  <c r="T3261" i="5"/>
  <c r="T2925" i="5"/>
  <c r="T634" i="5"/>
  <c r="T1530" i="5"/>
  <c r="T2634" i="5"/>
  <c r="T2313" i="5"/>
  <c r="T3684" i="5"/>
  <c r="T3545" i="5"/>
  <c r="T3223" i="5"/>
  <c r="T3598" i="5"/>
  <c r="T2557" i="5"/>
  <c r="T3512" i="5"/>
  <c r="T3137" i="5"/>
  <c r="T3401" i="5"/>
  <c r="T1960" i="5"/>
  <c r="T2933" i="5"/>
  <c r="T1520" i="5"/>
  <c r="T3187" i="5"/>
  <c r="T953" i="5"/>
  <c r="T1460" i="5"/>
  <c r="T2976" i="5"/>
  <c r="T1602" i="5"/>
  <c r="T3124" i="5"/>
  <c r="T2797" i="5"/>
  <c r="T2632" i="5"/>
  <c r="T2074" i="5"/>
  <c r="T3691" i="5"/>
  <c r="T3584" i="5"/>
  <c r="T3614" i="5"/>
  <c r="T2874" i="5"/>
  <c r="T1586" i="5"/>
  <c r="T3497" i="5"/>
  <c r="T3411" i="5"/>
  <c r="T1182" i="5"/>
  <c r="T3609" i="5"/>
  <c r="T2392" i="5"/>
  <c r="T3192" i="5"/>
  <c r="T3492" i="5"/>
  <c r="T1465" i="5"/>
  <c r="T1585" i="5"/>
  <c r="T2812" i="5"/>
  <c r="T2894" i="5"/>
  <c r="T3161" i="5"/>
  <c r="T1673" i="5"/>
  <c r="T2609" i="5"/>
  <c r="T3714" i="5"/>
  <c r="T3654" i="5"/>
  <c r="T3123" i="5"/>
  <c r="T3514" i="5"/>
  <c r="T3053" i="5"/>
  <c r="T3503" i="5"/>
  <c r="T2394" i="5"/>
  <c r="T3386" i="5"/>
  <c r="T3306" i="5"/>
  <c r="T3487" i="5"/>
  <c r="T3201" i="5"/>
  <c r="T3300" i="5"/>
  <c r="T3064" i="5"/>
  <c r="T2741" i="5"/>
  <c r="T1364" i="5"/>
  <c r="T3258" i="5"/>
  <c r="T3257" i="5"/>
  <c r="T2785" i="5"/>
  <c r="T2618" i="5"/>
  <c r="T3640" i="5"/>
  <c r="T3721" i="5"/>
  <c r="T3667" i="5"/>
  <c r="T3001" i="5"/>
  <c r="T2484" i="5"/>
  <c r="T2938" i="5"/>
  <c r="T3428" i="5"/>
  <c r="T3465" i="5"/>
  <c r="T3395" i="5"/>
  <c r="T2393" i="5"/>
  <c r="T3279" i="5"/>
  <c r="T3209" i="5"/>
  <c r="T3145" i="5"/>
  <c r="T1106" i="5"/>
  <c r="T2990" i="5"/>
  <c r="T705" i="5"/>
  <c r="T2534" i="5"/>
  <c r="T1176" i="5"/>
  <c r="T3489" i="5"/>
  <c r="T3154" i="5"/>
  <c r="T1463" i="5"/>
  <c r="T3565" i="5"/>
  <c r="T3638" i="5"/>
  <c r="T3605" i="5"/>
  <c r="T3569" i="5"/>
  <c r="T3527" i="5"/>
  <c r="T3105" i="5"/>
  <c r="T3407" i="5"/>
  <c r="T2497" i="5"/>
  <c r="T1390" i="5"/>
  <c r="T3228" i="5"/>
  <c r="T3190" i="5"/>
  <c r="T3077" i="5"/>
  <c r="T2730" i="5"/>
  <c r="T3174" i="5"/>
  <c r="T2245" i="5"/>
  <c r="T2429" i="5"/>
  <c r="T3374" i="5"/>
  <c r="T1153" i="5"/>
  <c r="T3141" i="5"/>
  <c r="T3637" i="5"/>
  <c r="T3604" i="5"/>
  <c r="T3568" i="5"/>
  <c r="T2758" i="5"/>
  <c r="T3542" i="5"/>
  <c r="T3426" i="5"/>
  <c r="T2817" i="5"/>
  <c r="T2406" i="5"/>
  <c r="T3376" i="5"/>
  <c r="T3442" i="5"/>
  <c r="T1662" i="5"/>
  <c r="T3060" i="5"/>
  <c r="T3059" i="5"/>
  <c r="T2442" i="5"/>
  <c r="T3057" i="5"/>
  <c r="T2799" i="5"/>
  <c r="T2633" i="5"/>
  <c r="T3353" i="5"/>
  <c r="T2554" i="5"/>
  <c r="T2591" i="5"/>
  <c r="T736" i="5"/>
  <c r="T2492" i="5"/>
  <c r="T3152" i="5"/>
  <c r="T1122" i="5"/>
  <c r="T1121" i="5"/>
  <c r="T2948" i="5"/>
  <c r="T1166" i="5"/>
  <c r="T1679" i="5"/>
  <c r="T2022" i="5"/>
  <c r="T1739" i="5"/>
  <c r="T1515" i="5"/>
  <c r="T951" i="5"/>
  <c r="T2999" i="5"/>
  <c r="T3679" i="5"/>
  <c r="T3357" i="5"/>
  <c r="T3603" i="5"/>
  <c r="T3288" i="5"/>
  <c r="T3519" i="5"/>
  <c r="T3474" i="5"/>
  <c r="T3237" i="5"/>
  <c r="T3342" i="5"/>
  <c r="T2505" i="5"/>
  <c r="T2765" i="5"/>
  <c r="T3249" i="5"/>
  <c r="T1940" i="5"/>
  <c r="T1668" i="5"/>
  <c r="T3029" i="5"/>
  <c r="T2182" i="5"/>
  <c r="T2411" i="5"/>
  <c r="T1966" i="5"/>
  <c r="T2635" i="5"/>
  <c r="T2605" i="5"/>
  <c r="T3694" i="5"/>
  <c r="T3612" i="5"/>
  <c r="T3483" i="5"/>
  <c r="T3599" i="5"/>
  <c r="T3238" i="5"/>
  <c r="T3580" i="5"/>
  <c r="T3470" i="5"/>
  <c r="T905" i="5"/>
  <c r="T1961" i="5"/>
  <c r="T2934" i="5"/>
  <c r="T1930" i="5"/>
  <c r="T3188" i="5"/>
  <c r="T3074" i="5"/>
  <c r="T863" i="5"/>
  <c r="T2977" i="5"/>
  <c r="T2920" i="5"/>
  <c r="T2890" i="5"/>
  <c r="T2798" i="5"/>
  <c r="T2328" i="5"/>
  <c r="T2290" i="5"/>
  <c r="T3722" i="5"/>
  <c r="T3670" i="5"/>
  <c r="T3365" i="5"/>
  <c r="T3478" i="5"/>
  <c r="T1969" i="5"/>
  <c r="T3510" i="5"/>
  <c r="T3136" i="5"/>
  <c r="T1727" i="5"/>
  <c r="T3335" i="5"/>
  <c r="T3304" i="5"/>
  <c r="T1892" i="5"/>
  <c r="T3115" i="5"/>
  <c r="T2149" i="5"/>
  <c r="T2686" i="5"/>
  <c r="T3260" i="5"/>
  <c r="T1716" i="5"/>
  <c r="T3055" i="5"/>
  <c r="T2146" i="5"/>
  <c r="T2322" i="5"/>
  <c r="T3702" i="5"/>
  <c r="T3717" i="5"/>
  <c r="T3419" i="5"/>
  <c r="T3607" i="5"/>
  <c r="T3571" i="5"/>
  <c r="T3157" i="5"/>
  <c r="T2819" i="5"/>
  <c r="T1155" i="5"/>
  <c r="T3380" i="5"/>
  <c r="T3379" i="5"/>
  <c r="T2842" i="5"/>
  <c r="T2724" i="5"/>
  <c r="T3299" i="5"/>
  <c r="T2996" i="5"/>
  <c r="T1446" i="5"/>
  <c r="T3134" i="5"/>
  <c r="T2893" i="5"/>
  <c r="T2802" i="5"/>
  <c r="T2388" i="5"/>
  <c r="T2735" i="5"/>
  <c r="T3697" i="5"/>
  <c r="T3646" i="5"/>
  <c r="T3451" i="5"/>
  <c r="T1905" i="5"/>
  <c r="T3118" i="5"/>
  <c r="T3052" i="5"/>
  <c r="T2669" i="5"/>
  <c r="T3384" i="5"/>
  <c r="T2652" i="5"/>
  <c r="T2814" i="5"/>
  <c r="T3197" i="5"/>
  <c r="T2080" i="5"/>
  <c r="T1142" i="5"/>
  <c r="T2983" i="5"/>
  <c r="T2703" i="5"/>
  <c r="T2412" i="5"/>
  <c r="T3256" i="5"/>
  <c r="T2144" i="5"/>
  <c r="T2614" i="5"/>
  <c r="T2531" i="5"/>
  <c r="T3713" i="5"/>
  <c r="T3660" i="5"/>
  <c r="T3559" i="5"/>
  <c r="T3594" i="5"/>
  <c r="T3417" i="5"/>
  <c r="T2937" i="5"/>
  <c r="T3225" i="5"/>
  <c r="T3389" i="5"/>
  <c r="T3560" i="5"/>
  <c r="T3275" i="5"/>
  <c r="T2248" i="5"/>
  <c r="T3180" i="5"/>
  <c r="T3316" i="5"/>
  <c r="T2956" i="5"/>
  <c r="T2747" i="5"/>
  <c r="T2905" i="5"/>
  <c r="T2124" i="5"/>
  <c r="T2495" i="5"/>
  <c r="T2617" i="5"/>
  <c r="T3665" i="5"/>
  <c r="T3245" i="5"/>
  <c r="T3635" i="5"/>
  <c r="T3630" i="5"/>
  <c r="T3563" i="5"/>
  <c r="T2176" i="5"/>
  <c r="T3516" i="5"/>
  <c r="T3404" i="5"/>
  <c r="T3146" i="5"/>
  <c r="T1941" i="5"/>
  <c r="T2865" i="5"/>
  <c r="T3301" i="5"/>
  <c r="T3075" i="5"/>
  <c r="T3114" i="5"/>
  <c r="T2978" i="5"/>
  <c r="T3224" i="5"/>
  <c r="T2410" i="5"/>
  <c r="T2794" i="5"/>
  <c r="T2972" i="5"/>
  <c r="T2399" i="5"/>
  <c r="T3634" i="5"/>
  <c r="T3450" i="5"/>
  <c r="T2759" i="5"/>
  <c r="T2659" i="5"/>
  <c r="T3472" i="5"/>
  <c r="T3403" i="5"/>
  <c r="T3317" i="5"/>
  <c r="T3243" i="5"/>
  <c r="T3264" i="5"/>
  <c r="T2748" i="5"/>
  <c r="T602" i="5"/>
  <c r="T2276" i="5"/>
  <c r="T3354" i="5"/>
  <c r="T2922" i="5"/>
  <c r="T2291" i="5"/>
  <c r="T2793" i="5"/>
  <c r="T2717" i="5"/>
  <c r="T2599" i="5"/>
  <c r="T2477" i="5"/>
  <c r="T2582" i="5"/>
  <c r="T2141" i="5"/>
  <c r="T3255" i="5"/>
  <c r="T1170" i="5"/>
  <c r="T2352" i="5"/>
  <c r="T2320" i="5"/>
  <c r="T1301" i="5"/>
  <c r="T631" i="5"/>
  <c r="T2038" i="5"/>
  <c r="T1713" i="5"/>
  <c r="T1845" i="5"/>
  <c r="T2612" i="5"/>
  <c r="T3439" i="5"/>
  <c r="T3578" i="5"/>
  <c r="T3600" i="5"/>
  <c r="T2707" i="5"/>
  <c r="T3416" i="5"/>
  <c r="T3471" i="5"/>
  <c r="T3402" i="5"/>
  <c r="T1257" i="5"/>
  <c r="T3282" i="5"/>
  <c r="T2841" i="5"/>
  <c r="T1475" i="5"/>
  <c r="T1381" i="5"/>
  <c r="T1256" i="5"/>
  <c r="T1498" i="5"/>
  <c r="T2921" i="5"/>
  <c r="T3056" i="5"/>
  <c r="T1989" i="5"/>
  <c r="T1618" i="5"/>
  <c r="T2158" i="5"/>
  <c r="T3716" i="5"/>
  <c r="T3671" i="5"/>
  <c r="T2513" i="5"/>
  <c r="T3150" i="5"/>
  <c r="T3106" i="5"/>
  <c r="T3538" i="5"/>
  <c r="T3467" i="5"/>
  <c r="T3524" i="5"/>
  <c r="T3336" i="5"/>
  <c r="T3156" i="5"/>
  <c r="T3092" i="5"/>
  <c r="T3184" i="5"/>
  <c r="T3071" i="5"/>
  <c r="T2555" i="5"/>
  <c r="T2974" i="5"/>
  <c r="T2917" i="5"/>
  <c r="T2092" i="5"/>
  <c r="T2791" i="5"/>
  <c r="T2631" i="5"/>
  <c r="T2565" i="5"/>
  <c r="T3715" i="5"/>
  <c r="T3663" i="5"/>
  <c r="T3624" i="5"/>
  <c r="T3595" i="5"/>
  <c r="T3449" i="5"/>
  <c r="T3518" i="5"/>
  <c r="T3446" i="5"/>
  <c r="T3523" i="5"/>
  <c r="T3332" i="5"/>
  <c r="T2542" i="5"/>
  <c r="T1703" i="5"/>
  <c r="T3182" i="5"/>
  <c r="T2638" i="5"/>
  <c r="T2175" i="5"/>
  <c r="T3476" i="5"/>
  <c r="T3371" i="5"/>
  <c r="T926" i="5"/>
  <c r="T1873" i="5"/>
  <c r="T2627" i="5"/>
  <c r="T65" i="5"/>
  <c r="T3677" i="5"/>
  <c r="T2870" i="5"/>
  <c r="T3601" i="5"/>
  <c r="T3485" i="5"/>
  <c r="T3312" i="5"/>
  <c r="T3435" i="5"/>
  <c r="T3406" i="5"/>
  <c r="T2830" i="5"/>
  <c r="T2523" i="5"/>
  <c r="T2277" i="5"/>
  <c r="T2835" i="5"/>
  <c r="T3073" i="5"/>
  <c r="T2247" i="5"/>
  <c r="T2148" i="5"/>
  <c r="T1725" i="5"/>
  <c r="T3216" i="5"/>
  <c r="T2796" i="5"/>
  <c r="T2541" i="5"/>
  <c r="T2420" i="5"/>
  <c r="T3690" i="5"/>
  <c r="T3107" i="5"/>
  <c r="T3364" i="5"/>
  <c r="T2820" i="5"/>
  <c r="T2413" i="5"/>
  <c r="T3557" i="5"/>
  <c r="T3566" i="5"/>
  <c r="T3147" i="5"/>
  <c r="T2302" i="5"/>
  <c r="T3377" i="5"/>
  <c r="T3191" i="5"/>
  <c r="T3079" i="5"/>
  <c r="T2318" i="5"/>
  <c r="T1736" i="5"/>
  <c r="T3484" i="5"/>
  <c r="T3297" i="5"/>
  <c r="T1378" i="5"/>
  <c r="T1181" i="5"/>
  <c r="T2608" i="5"/>
  <c r="T1091" i="5"/>
  <c r="T3704" i="5"/>
  <c r="T3653" i="5"/>
  <c r="T3036" i="5"/>
  <c r="T3555" i="5"/>
  <c r="T2102" i="5"/>
  <c r="T3447" i="5"/>
  <c r="T3458" i="5"/>
  <c r="T3445" i="5"/>
  <c r="T3217" i="5"/>
  <c r="T2547" i="5"/>
  <c r="T2161" i="5"/>
  <c r="T2329" i="5"/>
  <c r="T3065" i="5"/>
  <c r="T2720" i="5"/>
  <c r="T2246" i="5"/>
  <c r="T2900" i="5"/>
  <c r="T2159" i="5"/>
  <c r="T2782" i="5"/>
  <c r="T2613" i="5"/>
  <c r="T3629" i="5"/>
  <c r="T3429" i="5"/>
  <c r="T3632" i="5"/>
  <c r="T3558" i="5"/>
  <c r="T3162" i="5"/>
  <c r="T1887" i="5"/>
  <c r="T3362" i="5"/>
  <c r="T3399" i="5"/>
  <c r="T3444" i="5"/>
  <c r="T3280" i="5"/>
  <c r="T1763" i="5"/>
  <c r="T3521" i="5"/>
  <c r="T2931" i="5"/>
  <c r="T2405" i="5"/>
  <c r="T1976" i="5"/>
  <c r="T2919" i="5"/>
  <c r="T3296" i="5"/>
  <c r="T2077" i="5"/>
  <c r="T2630" i="5"/>
  <c r="T1919" i="5"/>
  <c r="T3631" i="5"/>
  <c r="T3119" i="5"/>
  <c r="T1366" i="5"/>
  <c r="T3511" i="5"/>
  <c r="T3148" i="5"/>
  <c r="T3047" i="5"/>
  <c r="T3338" i="5"/>
  <c r="T1531" i="5"/>
  <c r="T3210" i="5"/>
  <c r="T2650" i="5"/>
  <c r="T2864" i="5"/>
  <c r="T3221" i="5"/>
  <c r="T1975" i="5"/>
  <c r="T2918" i="5"/>
  <c r="T1882" i="5"/>
  <c r="T1200" i="5"/>
  <c r="T1557" i="5"/>
  <c r="T3017" i="5"/>
  <c r="T2475" i="5"/>
  <c r="T2564" i="5"/>
  <c r="T1891" i="5"/>
  <c r="T2286" i="5"/>
  <c r="T1169" i="5"/>
  <c r="T2350" i="5"/>
  <c r="T3112" i="5"/>
  <c r="T3102" i="5"/>
  <c r="T460" i="5"/>
  <c r="T2036" i="5"/>
  <c r="T2664" i="5"/>
  <c r="T1697" i="5"/>
  <c r="T2019" i="5"/>
  <c r="T853" i="5"/>
  <c r="T3655" i="5"/>
  <c r="T3672" i="5"/>
  <c r="T3315" i="5"/>
  <c r="T3363" i="5"/>
  <c r="T3149" i="5"/>
  <c r="T1595" i="5"/>
  <c r="T3468" i="5"/>
  <c r="T3398" i="5"/>
  <c r="T3337" i="5"/>
  <c r="T2257" i="5"/>
  <c r="T2829" i="5"/>
  <c r="T2314" i="5"/>
  <c r="T3155" i="5"/>
  <c r="T1306" i="5"/>
  <c r="T3227" i="5"/>
  <c r="T3043" i="5"/>
  <c r="T3142" i="5"/>
  <c r="T2792" i="5"/>
  <c r="T1701" i="5"/>
  <c r="T1684" i="5"/>
  <c r="T3709" i="5"/>
  <c r="T3664" i="5"/>
  <c r="T3597" i="5"/>
  <c r="T3348" i="5"/>
  <c r="T3552" i="5"/>
  <c r="T3506" i="5"/>
  <c r="T2958" i="5"/>
  <c r="T3392" i="5"/>
  <c r="T3556" i="5"/>
  <c r="T3277" i="5"/>
  <c r="T1879" i="5"/>
  <c r="T3044" i="5"/>
  <c r="T2704" i="5"/>
  <c r="T2994" i="5"/>
  <c r="T2649" i="5"/>
  <c r="T2914" i="5"/>
  <c r="T1061" i="5"/>
  <c r="T1983" i="5"/>
  <c r="T2628" i="5"/>
  <c r="T2598" i="5"/>
  <c r="T1779" i="5"/>
  <c r="T3657" i="5"/>
  <c r="T3012" i="5"/>
  <c r="T3610" i="5"/>
  <c r="T3547" i="5"/>
  <c r="T2688" i="5"/>
  <c r="T3460" i="5"/>
  <c r="T3034" i="5"/>
  <c r="T3457" i="5"/>
  <c r="T3272" i="5"/>
  <c r="T2957" i="5"/>
  <c r="T3579" i="5"/>
  <c r="T3067" i="5"/>
  <c r="T3375" i="5"/>
  <c r="T2840" i="5"/>
  <c r="T2908" i="5"/>
  <c r="T1903" i="5"/>
  <c r="T2145" i="5"/>
  <c r="T2781" i="5"/>
  <c r="T3720" i="5"/>
  <c r="T3292" i="5"/>
  <c r="T3438" i="5"/>
  <c r="T3094" i="5"/>
  <c r="T2536" i="5"/>
  <c r="T2162" i="5"/>
  <c r="T1993" i="5"/>
  <c r="T2936" i="5"/>
  <c r="T2945" i="5"/>
  <c r="T1064" i="5"/>
  <c r="T2301" i="5"/>
  <c r="T2828" i="5"/>
  <c r="T1794" i="5"/>
  <c r="T394" i="5"/>
  <c r="T2826" i="5"/>
  <c r="T2916" i="5"/>
  <c r="T3054" i="5"/>
  <c r="T2790" i="5"/>
  <c r="T2441" i="5"/>
  <c r="T2600" i="5"/>
  <c r="T3685" i="5"/>
  <c r="T2760" i="5"/>
  <c r="T3214" i="5"/>
  <c r="T3163" i="5"/>
  <c r="T3475" i="5"/>
  <c r="T3436" i="5"/>
  <c r="T3230" i="5"/>
  <c r="T3541" i="5"/>
  <c r="T3378" i="5"/>
  <c r="T3433" i="5"/>
  <c r="T3019" i="5"/>
  <c r="T3126" i="5"/>
  <c r="T1499" i="5"/>
  <c r="T3480" i="5"/>
  <c r="T2924" i="5"/>
  <c r="T2892" i="5"/>
  <c r="T2801" i="5"/>
  <c r="T1939" i="5"/>
  <c r="T2604" i="5"/>
  <c r="T3423" i="5"/>
  <c r="T3696" i="5"/>
  <c r="T3645" i="5"/>
  <c r="T2939" i="5"/>
  <c r="T3577" i="5"/>
  <c r="T2524" i="5"/>
  <c r="T2742" i="5"/>
  <c r="T3231" i="5"/>
  <c r="T3283" i="5"/>
  <c r="T2843" i="5"/>
  <c r="T3045" i="5"/>
  <c r="T2813" i="5"/>
  <c r="T1269" i="5"/>
  <c r="T2334" i="5"/>
  <c r="T2979" i="5"/>
  <c r="T2926" i="5"/>
  <c r="T1459" i="5"/>
  <c r="T2857" i="5"/>
  <c r="T903" i="5"/>
  <c r="T2607" i="5"/>
  <c r="T3683" i="5"/>
  <c r="T3666" i="5"/>
  <c r="T2869" i="5"/>
  <c r="T3596" i="5"/>
  <c r="T2396" i="5"/>
  <c r="T3048" i="5"/>
  <c r="T2732" i="5"/>
  <c r="T3130" i="5"/>
  <c r="T2083" i="5"/>
  <c r="T3278" i="5"/>
  <c r="T2568" i="5"/>
  <c r="T2496" i="5"/>
  <c r="T2687" i="5"/>
  <c r="T2995" i="5"/>
  <c r="T2093" i="5"/>
  <c r="T3028" i="5"/>
  <c r="T729" i="5"/>
  <c r="T2390" i="5"/>
  <c r="T2625" i="5"/>
  <c r="T3688" i="5"/>
  <c r="T3625" i="5"/>
  <c r="T3372" i="5"/>
  <c r="T2879" i="5"/>
  <c r="T3508" i="5"/>
  <c r="T2706" i="5"/>
  <c r="T3394" i="5"/>
  <c r="T3334" i="5"/>
  <c r="T3085" i="5"/>
  <c r="T3208" i="5"/>
  <c r="T1063" i="5"/>
  <c r="T2764" i="5"/>
  <c r="T1171" i="5"/>
  <c r="T3113" i="5"/>
  <c r="T2825" i="5"/>
  <c r="T2521" i="5"/>
  <c r="T1982" i="5"/>
  <c r="T1105" i="5"/>
  <c r="T2839" i="5"/>
  <c r="T3359" i="5"/>
  <c r="T2479" i="5"/>
  <c r="T2463" i="5"/>
  <c r="T333" i="5"/>
  <c r="T1330" i="5"/>
  <c r="T2349" i="5"/>
  <c r="T2223" i="5"/>
  <c r="T2553" i="5"/>
  <c r="T916" i="5"/>
  <c r="T2031" i="5"/>
  <c r="T1936" i="5"/>
  <c r="T1837" i="5"/>
  <c r="T1523" i="5"/>
  <c r="T1657" i="5"/>
  <c r="T2967" i="5"/>
  <c r="T3015" i="5"/>
  <c r="T2959" i="5"/>
  <c r="T3533" i="5"/>
  <c r="T3553" i="5"/>
  <c r="T3507" i="5"/>
  <c r="T3464" i="5"/>
  <c r="T3393" i="5"/>
  <c r="T3333" i="5"/>
  <c r="T3211" i="5"/>
  <c r="T2081" i="5"/>
  <c r="T3619" i="5"/>
  <c r="T3070" i="5"/>
  <c r="T2431" i="5"/>
  <c r="T3125" i="5"/>
  <c r="T2915" i="5"/>
  <c r="T2811" i="5"/>
  <c r="T1984" i="5"/>
  <c r="T2629" i="5"/>
  <c r="T2192" i="5"/>
  <c r="T3718" i="5"/>
  <c r="T3658" i="5"/>
  <c r="T3583" i="5"/>
  <c r="T1620" i="5"/>
  <c r="T3548" i="5"/>
  <c r="T3035" i="5"/>
  <c r="T3461" i="5"/>
  <c r="T3387" i="5"/>
  <c r="T2867" i="5"/>
  <c r="T3273" i="5"/>
  <c r="T3207" i="5"/>
  <c r="T2695" i="5"/>
  <c r="T2862" i="5"/>
  <c r="T3369" i="5"/>
  <c r="T2147" i="5"/>
  <c r="T2769" i="5"/>
  <c r="T1458" i="5"/>
  <c r="T2389" i="5"/>
  <c r="T2623" i="5"/>
  <c r="T2855" i="5"/>
  <c r="T3620" i="5"/>
  <c r="T3648" i="5"/>
  <c r="T2506" i="5"/>
  <c r="T3239" i="5"/>
  <c r="T3543" i="5"/>
  <c r="T2569" i="5"/>
  <c r="T2969" i="5"/>
  <c r="T2482" i="5"/>
  <c r="T3307" i="5"/>
  <c r="T3269" i="5"/>
  <c r="T3203" i="5"/>
  <c r="T3082" i="5"/>
  <c r="T3030" i="5"/>
  <c r="T2987" i="5"/>
  <c r="T2929" i="5"/>
  <c r="T2269" i="5"/>
  <c r="T1379" i="5"/>
  <c r="T2888" i="5"/>
  <c r="T2620" i="5"/>
  <c r="T3719" i="5"/>
  <c r="T3669" i="5"/>
  <c r="T3355" i="5"/>
  <c r="T3564" i="5"/>
  <c r="T3554" i="5"/>
  <c r="T3509" i="5"/>
  <c r="T3311" i="5"/>
  <c r="T3397" i="5"/>
  <c r="T2668" i="5"/>
  <c r="T1448" i="5"/>
  <c r="T2756" i="5"/>
  <c r="T2998" i="5"/>
  <c r="T3069" i="5"/>
  <c r="T1876" i="5"/>
  <c r="T1709" i="5"/>
  <c r="T2913" i="5"/>
  <c r="T1999" i="5"/>
  <c r="T2789" i="5"/>
  <c r="T2089" i="5"/>
  <c r="T2387" i="5"/>
  <c r="T3676" i="5"/>
  <c r="T3356" i="5"/>
  <c r="T3437" i="5"/>
  <c r="T2770" i="5"/>
  <c r="T3287" i="5"/>
  <c r="T2183" i="5"/>
  <c r="T3405" i="5"/>
  <c r="T2556" i="5"/>
  <c r="T3281" i="5"/>
  <c r="T3033" i="5"/>
  <c r="T3186" i="5"/>
  <c r="T2535" i="5"/>
  <c r="T2504" i="5"/>
  <c r="T3422" i="5"/>
  <c r="T3421" i="5"/>
  <c r="T2268" i="5"/>
  <c r="T3440" i="5"/>
  <c r="T2540" i="5"/>
  <c r="T2601" i="5"/>
  <c r="T2303" i="5"/>
  <c r="T3689" i="5"/>
  <c r="T3641" i="5"/>
  <c r="T3613" i="5"/>
  <c r="T3289" i="5"/>
  <c r="T2400" i="5"/>
  <c r="T3496" i="5"/>
  <c r="T1485" i="5"/>
  <c r="T2330" i="5"/>
  <c r="T2675" i="5"/>
  <c r="T3324" i="5"/>
  <c r="T3196" i="5"/>
  <c r="T3080" i="5"/>
  <c r="T1141" i="5"/>
  <c r="T3091" i="5"/>
  <c r="T2923" i="5"/>
  <c r="T2891" i="5"/>
  <c r="T2800" i="5"/>
  <c r="T778" i="5"/>
  <c r="T2603" i="5"/>
  <c r="T3712" i="5"/>
  <c r="T3659" i="5"/>
  <c r="T3535" i="5"/>
  <c r="T3593" i="5"/>
  <c r="T3550" i="5"/>
  <c r="T3117" i="5"/>
  <c r="T3310" i="5"/>
  <c r="T2259" i="5"/>
  <c r="T3330" i="5"/>
  <c r="T3303" i="5"/>
  <c r="T2567" i="5"/>
  <c r="T3294" i="5"/>
  <c r="T2863" i="5"/>
  <c r="T2160" i="5"/>
  <c r="T486" i="5"/>
  <c r="T2910" i="5"/>
  <c r="T1175" i="5"/>
  <c r="T1902" i="5"/>
  <c r="T2621" i="5"/>
  <c r="T3251" i="5"/>
  <c r="T3240" i="5"/>
  <c r="T3592" i="5"/>
  <c r="T2249" i="5"/>
  <c r="T3346" i="5"/>
  <c r="T3309" i="5"/>
  <c r="T2258" i="5"/>
  <c r="T3218" i="5"/>
  <c r="T3302" i="5"/>
  <c r="T3032" i="5"/>
  <c r="T3179" i="5"/>
  <c r="T3068" i="5"/>
  <c r="T2722" i="5"/>
  <c r="T1076" i="5"/>
  <c r="T2955" i="5"/>
  <c r="T2684" i="5"/>
  <c r="T2786" i="5"/>
  <c r="T3234" i="5"/>
  <c r="T1793" i="5"/>
  <c r="T2469" i="5"/>
  <c r="T1871" i="5"/>
  <c r="T2139" i="5"/>
  <c r="T2003" i="5"/>
  <c r="T1798" i="5"/>
  <c r="T1782" i="5"/>
  <c r="T2418" i="5"/>
  <c r="T2502" i="5"/>
  <c r="T2206" i="5"/>
  <c r="T1506" i="5"/>
  <c r="T728" i="5"/>
  <c r="T1325" i="5"/>
  <c r="T2279" i="5"/>
  <c r="T1262" i="5"/>
  <c r="T3708" i="5"/>
  <c r="T3636" i="5"/>
  <c r="T3611" i="5"/>
  <c r="T3591" i="5"/>
  <c r="T3549" i="5"/>
  <c r="T3505" i="5"/>
  <c r="T3462" i="5"/>
  <c r="T3388" i="5"/>
  <c r="T3129" i="5"/>
  <c r="T3274" i="5"/>
  <c r="T954" i="5"/>
  <c r="T3178" i="5"/>
  <c r="T2657" i="5"/>
  <c r="T1959" i="5"/>
  <c r="T2079" i="5"/>
  <c r="T2909" i="5"/>
  <c r="T2824" i="5"/>
  <c r="T2973" i="5"/>
  <c r="T2624" i="5"/>
  <c r="T2596" i="5"/>
  <c r="T3699" i="5"/>
  <c r="T3649" i="5"/>
  <c r="T3617" i="5"/>
  <c r="T2115" i="5"/>
  <c r="T3513" i="5"/>
  <c r="T3500" i="5"/>
  <c r="T3674" i="5"/>
  <c r="T3284" i="5"/>
  <c r="T3329" i="5"/>
  <c r="T2443" i="5"/>
  <c r="T3204" i="5"/>
  <c r="T3236" i="5"/>
  <c r="T2723" i="5"/>
  <c r="T2988" i="5"/>
  <c r="T1968" i="5"/>
  <c r="T2906" i="5"/>
  <c r="T1380" i="5"/>
  <c r="T2435" i="5"/>
  <c r="T2533" i="5"/>
  <c r="T3680" i="5"/>
  <c r="T3049" i="5"/>
  <c r="T3539" i="5"/>
  <c r="T2580" i="5"/>
  <c r="T2725" i="5"/>
  <c r="T2395" i="5"/>
  <c r="T3005" i="5"/>
  <c r="T3127" i="5"/>
  <c r="T3381" i="5"/>
  <c r="T3425" i="5"/>
  <c r="T3434" i="5"/>
  <c r="T3198" i="5"/>
  <c r="T1089" i="5"/>
  <c r="T2860" i="5"/>
  <c r="T2985" i="5"/>
  <c r="T2962" i="5"/>
  <c r="T3441" i="5"/>
  <c r="T1967" i="5"/>
  <c r="T1872" i="5"/>
  <c r="T2615" i="5"/>
  <c r="T3587" i="5"/>
  <c r="T3662" i="5"/>
  <c r="T3623" i="5"/>
  <c r="T3455" i="5"/>
  <c r="T3551" i="5"/>
  <c r="T3006" i="5"/>
  <c r="T3463" i="5"/>
  <c r="T3391" i="5"/>
  <c r="T1476" i="5"/>
  <c r="T3271" i="5"/>
  <c r="T3206" i="5"/>
  <c r="T3177" i="5"/>
  <c r="T3262" i="5"/>
  <c r="T2992" i="5"/>
  <c r="T3259" i="5"/>
  <c r="T2097" i="5"/>
  <c r="T1584" i="5"/>
  <c r="T1998" i="5"/>
  <c r="T567" i="5"/>
  <c r="T3711" i="5"/>
  <c r="T3705" i="5"/>
  <c r="T3633" i="5"/>
  <c r="T3479" i="5"/>
  <c r="T2271" i="5"/>
  <c r="T3286" i="5"/>
  <c r="T3586" i="5"/>
  <c r="T1769" i="5"/>
  <c r="T3340" i="5"/>
  <c r="T2766" i="5"/>
  <c r="T3263" i="5"/>
  <c r="T3183" i="5"/>
  <c r="T3011" i="5"/>
  <c r="T1081" i="5"/>
  <c r="T3627" i="5"/>
  <c r="T2637" i="5"/>
  <c r="T2889" i="5"/>
  <c r="T1778" i="5"/>
  <c r="T2746" i="5"/>
  <c r="T1377" i="5"/>
  <c r="T2641" i="5"/>
  <c r="T3681" i="5"/>
  <c r="T3295" i="5"/>
  <c r="T3606" i="5"/>
  <c r="T3570" i="5"/>
  <c r="T3528" i="5"/>
  <c r="T3562" i="5"/>
  <c r="T3345" i="5"/>
  <c r="T3343" i="5"/>
  <c r="T1201" i="5"/>
  <c r="T3361" i="5"/>
  <c r="T2421" i="5"/>
  <c r="T3078" i="5"/>
  <c r="T2731" i="5"/>
  <c r="T2975" i="5"/>
  <c r="T2078" i="5"/>
  <c r="T2719" i="5"/>
  <c r="T2795" i="5"/>
  <c r="T1920" i="5"/>
  <c r="T2289" i="5"/>
  <c r="T3703" i="5"/>
  <c r="T3652" i="5"/>
  <c r="T3515" i="5"/>
  <c r="T3532" i="5"/>
  <c r="T3086" i="5"/>
  <c r="T3502" i="5"/>
  <c r="T2844" i="5"/>
  <c r="T3229" i="5"/>
  <c r="T2816" i="5"/>
  <c r="T2546" i="5"/>
  <c r="T3205" i="5"/>
  <c r="T2194" i="5"/>
  <c r="T3018" i="5"/>
  <c r="T1619" i="5"/>
  <c r="T2270" i="5"/>
  <c r="T1681" i="5"/>
  <c r="T2809" i="5"/>
  <c r="T2784" i="5"/>
  <c r="T1562" i="5"/>
  <c r="T3651" i="5"/>
  <c r="T3618" i="5"/>
  <c r="T3589" i="5"/>
  <c r="T3517" i="5"/>
  <c r="T2950" i="5"/>
  <c r="T3482" i="5"/>
  <c r="T2818" i="5"/>
  <c r="T3522" i="5"/>
  <c r="T3270" i="5"/>
  <c r="T3031" i="5"/>
  <c r="T3144" i="5"/>
  <c r="T1754" i="5"/>
  <c r="T3537" i="5"/>
  <c r="T1481" i="5"/>
  <c r="T2877" i="5"/>
  <c r="T1685" i="5"/>
  <c r="T2856" i="5"/>
  <c r="T771" i="5"/>
  <c r="T3009" i="5"/>
  <c r="T2467" i="5"/>
  <c r="T1353" i="5"/>
  <c r="T2121" i="5"/>
  <c r="T2120" i="5"/>
  <c r="T2754" i="5"/>
  <c r="T1457" i="5"/>
  <c r="T1198" i="5"/>
  <c r="T2266" i="5"/>
  <c r="T2052" i="5"/>
  <c r="T2029" i="5"/>
  <c r="T703" i="5"/>
  <c r="T3701" i="5"/>
  <c r="T3650" i="5"/>
  <c r="T3159" i="5"/>
  <c r="T3582" i="5"/>
  <c r="T3448" i="5"/>
  <c r="T3501" i="5"/>
  <c r="T3250" i="5"/>
  <c r="T3213" i="5"/>
  <c r="T3166" i="5"/>
  <c r="T2815" i="5"/>
  <c r="T1726" i="5"/>
  <c r="T3083" i="5"/>
  <c r="T3175" i="5"/>
  <c r="T2989" i="5"/>
  <c r="T1603" i="5"/>
  <c r="T2907" i="5"/>
  <c r="T2391" i="5"/>
  <c r="T2718" i="5"/>
  <c r="T2440" i="5"/>
  <c r="T3431" i="5"/>
  <c r="T3536" i="5"/>
  <c r="T3642" i="5"/>
  <c r="T3615" i="5"/>
  <c r="T2671" i="5"/>
  <c r="T2423" i="5"/>
  <c r="T3490" i="5"/>
  <c r="T2946" i="5"/>
  <c r="T3494" i="5"/>
  <c r="T2692" i="5"/>
  <c r="T3084" i="5"/>
  <c r="T1921" i="5"/>
  <c r="T1904" i="5"/>
  <c r="T2861" i="5"/>
  <c r="T1985" i="5"/>
  <c r="T3235" i="5"/>
  <c r="T2902" i="5"/>
  <c r="T2404" i="5"/>
  <c r="T2683" i="5"/>
  <c r="T2244" i="5"/>
  <c r="T3370" i="5"/>
  <c r="T3215" i="5"/>
  <c r="T3639" i="5"/>
  <c r="T3608" i="5"/>
  <c r="T3572" i="5"/>
  <c r="T3588" i="5"/>
  <c r="T3546" i="5"/>
  <c r="T3408" i="5"/>
  <c r="T3022" i="5"/>
  <c r="T3104" i="5"/>
  <c r="T2667" i="5"/>
  <c r="T2639" i="5"/>
  <c r="T2997" i="5"/>
  <c r="T1466" i="5"/>
  <c r="T2980" i="5"/>
  <c r="T1062" i="5"/>
  <c r="T2895" i="5"/>
  <c r="T497" i="5"/>
  <c r="T2076" i="5"/>
  <c r="T2610" i="5"/>
  <c r="T3707" i="5"/>
  <c r="T3656" i="5"/>
  <c r="T3621" i="5"/>
  <c r="T3590" i="5"/>
  <c r="T3244" i="5"/>
  <c r="T3504" i="5"/>
  <c r="T3459" i="5"/>
  <c r="T3628" i="5"/>
  <c r="T3328" i="5"/>
  <c r="T1447" i="5"/>
  <c r="T3202" i="5"/>
  <c r="T3081" i="5"/>
  <c r="T3298" i="5"/>
  <c r="T2721" i="5"/>
  <c r="T2763" i="5"/>
  <c r="T2430" i="5"/>
  <c r="T1339" i="5"/>
  <c r="T888" i="5"/>
  <c r="T2619" i="5"/>
  <c r="T3675" i="5"/>
  <c r="T3668" i="5"/>
  <c r="T3626" i="5"/>
  <c r="T2676" i="5"/>
  <c r="T2195" i="5"/>
  <c r="T3093" i="5"/>
  <c r="T3466" i="5"/>
  <c r="T3396" i="5"/>
  <c r="T3561" i="5"/>
  <c r="T3276" i="5"/>
  <c r="T1878" i="5"/>
  <c r="T3181" i="5"/>
  <c r="T1737" i="5"/>
  <c r="T1702" i="5"/>
  <c r="T1667" i="5"/>
  <c r="T2912" i="5"/>
  <c r="T1783" i="5"/>
  <c r="T2788" i="5"/>
  <c r="T1114" i="5"/>
  <c r="T2597" i="5"/>
  <c r="T3706" i="5"/>
  <c r="T3108" i="5"/>
  <c r="T3169" i="5"/>
  <c r="T3692" i="5"/>
  <c r="T3581" i="5"/>
  <c r="T3525" i="5"/>
  <c r="T3473" i="5"/>
  <c r="T3167" i="5"/>
  <c r="T2150" i="5"/>
  <c r="T2658" i="5"/>
  <c r="T2932" i="5"/>
  <c r="T3189" i="5"/>
  <c r="T3453" i="5"/>
  <c r="T2834" i="5"/>
  <c r="T3477" i="5"/>
  <c r="T2858" i="5"/>
  <c r="T2317" i="5"/>
  <c r="T3051" i="5"/>
  <c r="T2745" i="5"/>
  <c r="T2073" i="5"/>
  <c r="T3695" i="5"/>
  <c r="T3644" i="5"/>
  <c r="T3222" i="5"/>
  <c r="T2308" i="5"/>
  <c r="T2578" i="5"/>
  <c r="T3414" i="5"/>
  <c r="T2084" i="5"/>
  <c r="T3212" i="5"/>
  <c r="T3327" i="5"/>
  <c r="T3268" i="5"/>
  <c r="T3200" i="5"/>
  <c r="T1365" i="5"/>
  <c r="T3122" i="5"/>
  <c r="T904" i="5"/>
  <c r="T3143" i="5"/>
  <c r="T2685" i="5"/>
  <c r="T2807" i="5"/>
  <c r="T2682" i="5"/>
  <c r="T2267" i="5"/>
  <c r="T3643" i="5"/>
  <c r="T3349" i="5"/>
  <c r="T3576" i="5"/>
  <c r="T3531" i="5"/>
  <c r="T3427" i="5"/>
  <c r="T3413" i="5"/>
  <c r="T3383" i="5"/>
  <c r="T3326" i="5"/>
  <c r="T2640" i="5"/>
  <c r="T3199" i="5"/>
  <c r="T1492" i="5"/>
  <c r="T2432" i="5"/>
  <c r="T2986" i="5"/>
  <c r="T952" i="5"/>
  <c r="T2904" i="5"/>
  <c r="T1874" i="5"/>
  <c r="T1154" i="5"/>
  <c r="T2606" i="5"/>
  <c r="T2419" i="5"/>
  <c r="T2595" i="5"/>
  <c r="T2716" i="5"/>
  <c r="T2457" i="5"/>
  <c r="T2380" i="5"/>
  <c r="T704" i="5"/>
  <c r="T1862" i="5"/>
  <c r="T2549" i="5"/>
  <c r="T2644" i="5"/>
  <c r="T2048" i="5"/>
  <c r="T1349" i="5"/>
  <c r="T1048" i="5"/>
  <c r="T2528" i="5"/>
  <c r="T1273" i="5"/>
  <c r="T3693" i="5"/>
  <c r="T3096" i="5"/>
  <c r="T3616" i="5"/>
  <c r="T3575" i="5"/>
  <c r="T3530" i="5"/>
  <c r="T3498" i="5"/>
  <c r="T3412" i="5"/>
  <c r="T3382" i="5"/>
  <c r="T3325" i="5"/>
  <c r="T3267" i="5"/>
  <c r="T3443" i="5"/>
  <c r="T1491" i="5"/>
  <c r="T3063" i="5"/>
  <c r="T2930" i="5"/>
  <c r="T2859" i="5"/>
  <c r="T2903" i="5"/>
  <c r="T2808" i="5"/>
  <c r="T2783" i="5"/>
  <c r="T2616" i="5"/>
  <c r="T2592" i="5"/>
  <c r="T3686" i="5"/>
  <c r="T3456" i="5"/>
  <c r="T1931" i="5"/>
  <c r="T3488" i="5"/>
  <c r="T3529" i="5"/>
  <c r="T3495" i="5"/>
  <c r="T3409" i="5"/>
  <c r="T2498" i="5"/>
  <c r="T3046" i="5"/>
  <c r="T3540" i="5"/>
  <c r="T3193" i="5"/>
  <c r="T2705" i="5"/>
  <c r="T2694" i="5"/>
  <c r="T2981" i="5"/>
  <c r="T1875" i="5"/>
  <c r="T2896" i="5"/>
  <c r="T2805" i="5"/>
  <c r="T2674" i="5"/>
  <c r="T2954" i="5"/>
  <c r="T3710" i="5"/>
  <c r="T3678" i="5"/>
  <c r="T3095" i="5"/>
  <c r="T2537" i="5"/>
  <c r="T3486" i="5"/>
  <c r="T3313" i="5"/>
  <c r="T3020" i="5"/>
  <c r="T3135" i="5"/>
  <c r="T3341" i="5"/>
  <c r="T2082" i="5"/>
  <c r="T3265" i="5"/>
  <c r="T2323" i="5"/>
  <c r="T3323" i="5"/>
  <c r="T2827" i="5"/>
  <c r="T3452" i="5"/>
  <c r="T2193" i="5"/>
  <c r="T2648" i="5"/>
  <c r="T2803" i="5"/>
  <c r="T713" i="5"/>
  <c r="T1363" i="5"/>
  <c r="T3698" i="5"/>
  <c r="T3647" i="5"/>
  <c r="T3291" i="5"/>
  <c r="T2103" i="5"/>
  <c r="T2483" i="5"/>
  <c r="T3499" i="5"/>
  <c r="T2670" i="5"/>
  <c r="T3385" i="5"/>
  <c r="T3481" i="5"/>
  <c r="T3266" i="5"/>
  <c r="T2755" i="5"/>
  <c r="T1929" i="5"/>
  <c r="T2583" i="5"/>
  <c r="T2984" i="5"/>
  <c r="T2833" i="5"/>
  <c r="T2901" i="5"/>
  <c r="T1354" i="5"/>
  <c r="T3042" i="5"/>
  <c r="T2780" i="5"/>
  <c r="T3700" i="5"/>
  <c r="T3661" i="5"/>
  <c r="T3622" i="5"/>
  <c r="T3347" i="5"/>
  <c r="T3544" i="5"/>
  <c r="T2737" i="5"/>
  <c r="T3285" i="5"/>
  <c r="T3390" i="5"/>
  <c r="T3331" i="5"/>
  <c r="T2866" i="5"/>
  <c r="T3103" i="5"/>
  <c r="T3176" i="5"/>
  <c r="T3066" i="5"/>
  <c r="T2991" i="5"/>
  <c r="T3173" i="5"/>
  <c r="T2096" i="5"/>
  <c r="T2810" i="5"/>
  <c r="T2787" i="5"/>
  <c r="T2622" i="5"/>
  <c r="T2312" i="5"/>
  <c r="T3723" i="5"/>
  <c r="T3673" i="5"/>
  <c r="T3350" i="5"/>
  <c r="T3534" i="5"/>
  <c r="T3138" i="5"/>
  <c r="T3415" i="5"/>
  <c r="T3469" i="5"/>
  <c r="T3400" i="5"/>
  <c r="T3339" i="5"/>
  <c r="T2836" i="5"/>
  <c r="T1604" i="5"/>
  <c r="T3185" i="5"/>
  <c r="T3072" i="5"/>
  <c r="T2993" i="5"/>
  <c r="T805" i="5"/>
  <c r="T2911" i="5"/>
  <c r="T2522" i="5"/>
  <c r="T2307" i="5"/>
  <c r="T2626" i="5"/>
  <c r="T2887" i="5"/>
  <c r="T3109" i="5"/>
  <c r="T2947" i="5"/>
  <c r="T2525" i="5"/>
  <c r="T3574" i="5"/>
  <c r="T2868" i="5"/>
  <c r="T3318" i="5"/>
  <c r="T3000" i="5"/>
  <c r="T876" i="5"/>
  <c r="T2963" i="5"/>
  <c r="T3493" i="5"/>
  <c r="T2256" i="5"/>
  <c r="T3454" i="5"/>
  <c r="T2566" i="5"/>
  <c r="T2982" i="5"/>
  <c r="T2168" i="5"/>
  <c r="T2899" i="5"/>
  <c r="T1992" i="5"/>
  <c r="T902" i="5"/>
  <c r="T2075" i="5"/>
  <c r="T3037" i="5"/>
  <c r="T3418" i="5"/>
  <c r="T3573" i="5"/>
  <c r="T3168" i="5"/>
  <c r="T2550" i="5"/>
  <c r="T3410" i="5"/>
  <c r="T3344" i="5"/>
  <c r="T2651" i="5"/>
  <c r="T2422" i="5"/>
  <c r="T3195" i="5"/>
  <c r="T3004" i="5"/>
  <c r="T3062" i="5"/>
  <c r="T3432" i="5"/>
  <c r="T2928" i="5"/>
  <c r="T2898" i="5"/>
  <c r="T2804" i="5"/>
  <c r="T2636" i="5"/>
  <c r="T2602" i="5"/>
  <c r="T2481" i="5"/>
  <c r="T3321" i="5"/>
  <c r="T2470" i="5"/>
  <c r="T2453" i="5"/>
  <c r="T2377" i="5"/>
  <c r="T2942" i="5"/>
  <c r="T2234" i="5"/>
  <c r="T2213" i="5"/>
  <c r="T2113" i="5"/>
  <c r="T2282" i="5"/>
  <c r="T1714" i="5"/>
  <c r="T2965" i="5"/>
  <c r="T2643" i="5"/>
  <c r="T615" i="5"/>
  <c r="T1647" i="5"/>
  <c r="T2447" i="5"/>
  <c r="T1636" i="5"/>
  <c r="T1550" i="5"/>
  <c r="T1428" i="5"/>
  <c r="T2254" i="5"/>
  <c r="T1242" i="5"/>
  <c r="T689" i="5"/>
  <c r="T1024" i="5"/>
  <c r="T939" i="5"/>
  <c r="T2473" i="5"/>
  <c r="T2456" i="5"/>
  <c r="T1059" i="5"/>
  <c r="T1497" i="5"/>
  <c r="T1740" i="5"/>
  <c r="T2700" i="5"/>
  <c r="T207" i="5"/>
  <c r="T2045" i="5"/>
  <c r="T2739" i="5"/>
  <c r="T1850" i="5"/>
  <c r="T1949" i="5"/>
  <c r="T2398" i="5"/>
  <c r="T1646" i="5"/>
  <c r="T942" i="5"/>
  <c r="T933" i="5"/>
  <c r="T1415" i="5"/>
  <c r="T1693" i="5"/>
  <c r="T1224" i="5"/>
  <c r="T1030" i="5"/>
  <c r="T1488" i="5"/>
  <c r="T2949" i="5"/>
  <c r="T2647" i="5"/>
  <c r="T2681" i="5"/>
  <c r="T2376" i="5"/>
  <c r="T2353" i="5"/>
  <c r="T2230" i="5"/>
  <c r="T1616" i="5"/>
  <c r="T2063" i="5"/>
  <c r="T2040" i="5"/>
  <c r="T332" i="5"/>
  <c r="T2941" i="5"/>
  <c r="T2344" i="5"/>
  <c r="T219" i="5"/>
  <c r="T1641" i="5"/>
  <c r="T1536" i="5"/>
  <c r="T302" i="5"/>
  <c r="T1411" i="5"/>
  <c r="T411" i="5"/>
  <c r="T909" i="5"/>
  <c r="T1971" i="5"/>
  <c r="T997" i="5"/>
  <c r="T1332" i="5"/>
  <c r="T2461" i="5"/>
  <c r="T566" i="5"/>
  <c r="T2368" i="5"/>
  <c r="T2679" i="5"/>
  <c r="T2968" i="5"/>
  <c r="T1255" i="5"/>
  <c r="T1699" i="5"/>
  <c r="T2518" i="5"/>
  <c r="T2876" i="5"/>
  <c r="T1835" i="5"/>
  <c r="T1251" i="5"/>
  <c r="T1180" i="5"/>
  <c r="T2773" i="5"/>
  <c r="T522" i="5"/>
  <c r="T1421" i="5"/>
  <c r="T1587" i="5"/>
  <c r="T851" i="5"/>
  <c r="T1670" i="5"/>
  <c r="T1013" i="5"/>
  <c r="T2702" i="5"/>
  <c r="T2450" i="5"/>
  <c r="T2372" i="5"/>
  <c r="T2562" i="5"/>
  <c r="T2227" i="5"/>
  <c r="T1204" i="5"/>
  <c r="T2107" i="5"/>
  <c r="T2726" i="5"/>
  <c r="T524" i="5"/>
  <c r="T1842" i="5"/>
  <c r="T1786" i="5"/>
  <c r="T2559" i="5"/>
  <c r="T762" i="5"/>
  <c r="T1965" i="5"/>
  <c r="T2155" i="5"/>
  <c r="T2154" i="5"/>
  <c r="T1691" i="5"/>
  <c r="T2331" i="5"/>
  <c r="T2171" i="5"/>
  <c r="T1564" i="5"/>
  <c r="T1484" i="5"/>
  <c r="T3016" i="5"/>
  <c r="T2382" i="5"/>
  <c r="T2361" i="5"/>
  <c r="T1863" i="5"/>
  <c r="T2218" i="5"/>
  <c r="T1707" i="5"/>
  <c r="T2054" i="5"/>
  <c r="T2697" i="5"/>
  <c r="T1854" i="5"/>
  <c r="T1283" i="5"/>
  <c r="T2883" i="5"/>
  <c r="T1655" i="5"/>
  <c r="T1261" i="5"/>
  <c r="T485" i="5"/>
  <c r="T2179" i="5"/>
  <c r="T1814" i="5"/>
  <c r="T852" i="5"/>
  <c r="T2677" i="5"/>
  <c r="T874" i="5"/>
  <c r="T2515" i="5"/>
  <c r="T862" i="5"/>
  <c r="T2666" i="5"/>
  <c r="T1661" i="5"/>
  <c r="T2241" i="5"/>
  <c r="T2403" i="5"/>
  <c r="T2217" i="5"/>
  <c r="T1781" i="5"/>
  <c r="T2053" i="5"/>
  <c r="T1750" i="5"/>
  <c r="T1761" i="5"/>
  <c r="T2263" i="5"/>
  <c r="T1046" i="5"/>
  <c r="T2654" i="5"/>
  <c r="T1186" i="5"/>
  <c r="T614" i="5"/>
  <c r="T2663" i="5"/>
  <c r="T1406" i="5"/>
  <c r="T2201" i="5"/>
  <c r="T712" i="5"/>
  <c r="T1014" i="5"/>
  <c r="T586" i="5"/>
  <c r="T2386" i="5"/>
  <c r="T1474" i="5"/>
  <c r="T3367" i="5"/>
  <c r="T2373" i="5"/>
  <c r="T1866" i="5"/>
  <c r="T1167" i="5"/>
  <c r="T1302" i="5"/>
  <c r="T2061" i="5"/>
  <c r="T2727" i="5"/>
  <c r="T2021" i="5"/>
  <c r="T1846" i="5"/>
  <c r="T1733" i="5"/>
  <c r="T1045" i="5"/>
  <c r="T1639" i="5"/>
  <c r="T2544" i="5"/>
  <c r="T2017" i="5"/>
  <c r="T2507" i="5"/>
  <c r="T1577" i="5"/>
  <c r="T1158" i="5"/>
  <c r="T1276" i="5"/>
  <c r="T1565" i="5"/>
  <c r="T2660" i="5"/>
  <c r="T985" i="5"/>
  <c r="T1526" i="5"/>
  <c r="T326" i="5"/>
  <c r="T553" i="5"/>
  <c r="T538" i="5"/>
  <c r="T624" i="5"/>
  <c r="T1469" i="5"/>
  <c r="T1500" i="5"/>
  <c r="T339" i="5"/>
  <c r="T847" i="5"/>
  <c r="T826" i="5"/>
  <c r="T409" i="5"/>
  <c r="T659" i="5"/>
  <c r="T1544" i="5"/>
  <c r="T1192" i="5"/>
  <c r="T2880" i="5"/>
  <c r="T593" i="5"/>
  <c r="T1324" i="5"/>
  <c r="T3520" i="5"/>
  <c r="T452" i="5"/>
  <c r="T1423" i="5"/>
  <c r="T2772" i="5"/>
  <c r="T1238" i="5"/>
  <c r="T2315" i="5"/>
  <c r="T1372" i="5"/>
  <c r="T991" i="5"/>
  <c r="T2072" i="5"/>
  <c r="T1901" i="5"/>
  <c r="T1981" i="5"/>
  <c r="T2711" i="5"/>
  <c r="T1054" i="5"/>
  <c r="T3165" i="5"/>
  <c r="T1776" i="5"/>
  <c r="T2041" i="5"/>
  <c r="T1665" i="5"/>
  <c r="T2489" i="5"/>
  <c r="T1916" i="5"/>
  <c r="T601" i="5"/>
  <c r="T628" i="5"/>
  <c r="T2838" i="5"/>
  <c r="T1432" i="5"/>
  <c r="T1774" i="5"/>
  <c r="T726" i="5"/>
  <c r="T1947" i="5"/>
  <c r="T867" i="5"/>
  <c r="T685" i="5"/>
  <c r="T3360" i="5"/>
  <c r="T1958" i="5"/>
  <c r="T2451" i="5"/>
  <c r="T2374" i="5"/>
  <c r="T208" i="5"/>
  <c r="T1052" i="5"/>
  <c r="T1861" i="5"/>
  <c r="T1442" i="5"/>
  <c r="T2037" i="5"/>
  <c r="T1858" i="5"/>
  <c r="T1843" i="5"/>
  <c r="T2001" i="5"/>
  <c r="T1043" i="5"/>
  <c r="T1820" i="5"/>
  <c r="T1086" i="5"/>
  <c r="T3013" i="5"/>
  <c r="T940" i="5"/>
  <c r="T410" i="5"/>
  <c r="T1219" i="5"/>
  <c r="T1085" i="5"/>
  <c r="T613" i="5"/>
  <c r="T2478" i="5"/>
  <c r="T2715" i="5"/>
  <c r="T1799" i="5"/>
  <c r="T2363" i="5"/>
  <c r="T2503" i="5"/>
  <c r="T2220" i="5"/>
  <c r="T3120" i="5"/>
  <c r="T1088" i="5"/>
  <c r="T1327" i="5"/>
  <c r="T2345" i="5"/>
  <c r="T629" i="5"/>
  <c r="T1150" i="5"/>
  <c r="T2278" i="5"/>
  <c r="T1632" i="5"/>
  <c r="T1322" i="5"/>
  <c r="T2436" i="5"/>
  <c r="T385" i="5"/>
  <c r="T1226" i="5"/>
  <c r="T1031" i="5"/>
  <c r="T1006" i="5"/>
  <c r="T2465" i="5"/>
  <c r="T1304" i="5"/>
  <c r="T3128" i="5"/>
  <c r="T2491" i="5"/>
  <c r="T2530" i="5"/>
  <c r="T2002" i="5"/>
  <c r="T2560" i="5"/>
  <c r="T1615" i="5"/>
  <c r="T1049" i="5"/>
  <c r="T1950" i="5"/>
  <c r="T1915" i="5"/>
  <c r="T1374" i="5"/>
  <c r="T1732" i="5"/>
  <c r="T1758" i="5"/>
  <c r="T1948" i="5"/>
  <c r="T1407" i="5"/>
  <c r="T1317" i="5"/>
  <c r="T2012" i="5"/>
  <c r="T2558" i="5"/>
  <c r="T1383" i="5"/>
  <c r="T1571" i="5"/>
  <c r="T2071" i="5"/>
  <c r="T454" i="5"/>
  <c r="T2358" i="5"/>
  <c r="T2237" i="5"/>
  <c r="T2885" i="5"/>
  <c r="T3040" i="5"/>
  <c r="T1787" i="5"/>
  <c r="T1569" i="5"/>
  <c r="T1852" i="5"/>
  <c r="T2280" i="5"/>
  <c r="T1392" i="5"/>
  <c r="T1096" i="5"/>
  <c r="T1631" i="5"/>
  <c r="T1347" i="5"/>
  <c r="T1490" i="5"/>
  <c r="T1745" i="5"/>
  <c r="T3100" i="5"/>
  <c r="T776" i="5"/>
  <c r="T1012" i="5"/>
  <c r="T2339" i="5"/>
  <c r="T1267" i="5"/>
  <c r="T2493" i="5"/>
  <c r="T3254" i="5"/>
  <c r="T3253" i="5"/>
  <c r="T1168" i="5"/>
  <c r="T145" i="5"/>
  <c r="T2137" i="5"/>
  <c r="T2049" i="5"/>
  <c r="T1927" i="5"/>
  <c r="T1951" i="5"/>
  <c r="T1830" i="5"/>
  <c r="T608" i="5"/>
  <c r="T1652" i="5"/>
  <c r="T3171" i="5"/>
  <c r="T1437" i="5"/>
  <c r="T1419" i="5"/>
  <c r="T288" i="5"/>
  <c r="T1229" i="5"/>
  <c r="T2199" i="5"/>
  <c r="T1011" i="5"/>
  <c r="T1689" i="5"/>
  <c r="T2191" i="5"/>
  <c r="T2853" i="5"/>
  <c r="T3008" i="5"/>
  <c r="T1996" i="5"/>
  <c r="T1865" i="5"/>
  <c r="T2778" i="5"/>
  <c r="T3041" i="5"/>
  <c r="T2561" i="5"/>
  <c r="T2135" i="5"/>
  <c r="T783" i="5"/>
  <c r="T1253" i="5"/>
  <c r="T2297" i="5"/>
  <c r="T1042" i="5"/>
  <c r="T1637" i="5"/>
  <c r="T1248" i="5"/>
  <c r="T1429" i="5"/>
  <c r="T691" i="5"/>
  <c r="T1234" i="5"/>
  <c r="T1502" i="5"/>
  <c r="T686" i="5"/>
  <c r="T194" i="5"/>
  <c r="T840" i="5"/>
  <c r="T1674" i="5"/>
  <c r="T677" i="5"/>
  <c r="T1360" i="5"/>
  <c r="T393" i="5"/>
  <c r="T977" i="5"/>
  <c r="T623" i="5"/>
  <c r="T1191" i="5"/>
  <c r="T366" i="5"/>
  <c r="T604" i="5"/>
  <c r="T127" i="5"/>
  <c r="T2337" i="5"/>
  <c r="T1724" i="5"/>
  <c r="T1694" i="5"/>
  <c r="T1722" i="5"/>
  <c r="T1279" i="5"/>
  <c r="T2100" i="5"/>
  <c r="T1576" i="5"/>
  <c r="T1560" i="5"/>
  <c r="T1016" i="5"/>
  <c r="T2740" i="5"/>
  <c r="T2311" i="5"/>
  <c r="T1666" i="5"/>
  <c r="T2712" i="5"/>
  <c r="T2174" i="5"/>
  <c r="T2229" i="5"/>
  <c r="T1553" i="5"/>
  <c r="T1092" i="5"/>
  <c r="T1937" i="5"/>
  <c r="T453" i="5"/>
  <c r="T1844" i="5"/>
  <c r="T1539" i="5"/>
  <c r="T870" i="5"/>
  <c r="T1288" i="5"/>
  <c r="T2262" i="5"/>
  <c r="T470" i="5"/>
  <c r="T2091" i="5"/>
  <c r="T1594" i="5"/>
  <c r="T3351" i="5"/>
  <c r="T1026" i="5"/>
  <c r="T995" i="5"/>
  <c r="T1700" i="5"/>
  <c r="T3220" i="5"/>
  <c r="T2680" i="5"/>
  <c r="T2088" i="5"/>
  <c r="T2743" i="5"/>
  <c r="T2332" i="5"/>
  <c r="T2438" i="5"/>
  <c r="T934" i="5"/>
  <c r="T2034" i="5"/>
  <c r="T694" i="5"/>
  <c r="T1839" i="5"/>
  <c r="T1824" i="5"/>
  <c r="T1080" i="5"/>
  <c r="T1039" i="5"/>
  <c r="T3111" i="5"/>
  <c r="T1427" i="5"/>
  <c r="T2538" i="5"/>
  <c r="T702" i="5"/>
  <c r="T1946" i="5"/>
  <c r="T752" i="5"/>
  <c r="T787" i="5"/>
  <c r="T2539" i="5"/>
  <c r="T3153" i="5"/>
  <c r="T479" i="5"/>
  <c r="T2359" i="5"/>
  <c r="T2238" i="5"/>
  <c r="T525" i="5"/>
  <c r="T3151" i="5"/>
  <c r="T2051" i="5"/>
  <c r="T1113" i="5"/>
  <c r="T336" i="5"/>
  <c r="T1831" i="5"/>
  <c r="T899" i="5"/>
  <c r="T2164" i="5"/>
  <c r="T1440" i="5"/>
  <c r="T297" i="5"/>
  <c r="T495" i="5"/>
  <c r="T2501" i="5"/>
  <c r="T1033" i="5"/>
  <c r="T1277" i="5"/>
  <c r="T788" i="5"/>
  <c r="T474" i="5"/>
  <c r="T2383" i="5"/>
  <c r="T2367" i="5"/>
  <c r="T2348" i="5"/>
  <c r="T1337" i="5"/>
  <c r="T695" i="5"/>
  <c r="T1583" i="5"/>
  <c r="T2205" i="5"/>
  <c r="T901" i="5"/>
  <c r="T2588" i="5"/>
  <c r="T1187" i="5"/>
  <c r="T1656" i="5"/>
  <c r="T2516" i="5"/>
  <c r="T875" i="5"/>
  <c r="T572" i="5"/>
  <c r="T2111" i="5"/>
  <c r="T1278" i="5"/>
  <c r="T1533" i="5"/>
  <c r="T746" i="5"/>
  <c r="T1316" i="5"/>
  <c r="T2471" i="5"/>
  <c r="T2454" i="5"/>
  <c r="T1199" i="5"/>
  <c r="T2356" i="5"/>
  <c r="T1554" i="5"/>
  <c r="T2574" i="5"/>
  <c r="T2101" i="5"/>
  <c r="T2047" i="5"/>
  <c r="T2508" i="5"/>
  <c r="T419" i="5"/>
  <c r="T511" i="5"/>
  <c r="T2822" i="5"/>
  <c r="T749" i="5"/>
  <c r="T1537" i="5"/>
  <c r="T1898" i="5"/>
  <c r="T1418" i="5"/>
  <c r="T1246" i="5"/>
  <c r="T1225" i="5"/>
  <c r="T753" i="5"/>
  <c r="T2341" i="5"/>
  <c r="T1071" i="5"/>
  <c r="T3585" i="5"/>
  <c r="T2427" i="5"/>
  <c r="T1867" i="5"/>
  <c r="T2656" i="5"/>
  <c r="T2236" i="5"/>
  <c r="T2214" i="5"/>
  <c r="T1952" i="5"/>
  <c r="T1859" i="5"/>
  <c r="T2517" i="5"/>
  <c r="T1069" i="5"/>
  <c r="T2446" i="5"/>
  <c r="T2316" i="5"/>
  <c r="T1649" i="5"/>
  <c r="T3420" i="5"/>
  <c r="T769" i="5"/>
  <c r="T1417" i="5"/>
  <c r="T2875" i="5"/>
  <c r="T627" i="5"/>
  <c r="T1148" i="5"/>
  <c r="T2340" i="5"/>
  <c r="T1906" i="5"/>
  <c r="T3021" i="5"/>
  <c r="T2575" i="5"/>
  <c r="T2714" i="5"/>
  <c r="T2369" i="5"/>
  <c r="T2490" i="5"/>
  <c r="T2224" i="5"/>
  <c r="T2210" i="5"/>
  <c r="T2058" i="5"/>
  <c r="T2032" i="5"/>
  <c r="T1899" i="5"/>
  <c r="T1087" i="5"/>
  <c r="T1151" i="5"/>
  <c r="T1289" i="5"/>
  <c r="T1634" i="5"/>
  <c r="T2326" i="5"/>
  <c r="T1424" i="5"/>
  <c r="T1885" i="5"/>
  <c r="T1231" i="5"/>
  <c r="T2693" i="5"/>
  <c r="T802" i="5"/>
  <c r="T989" i="5"/>
  <c r="T837" i="5"/>
  <c r="T2153" i="5"/>
  <c r="T674" i="5"/>
  <c r="T1202" i="5"/>
  <c r="T1359" i="5"/>
  <c r="T1563" i="5"/>
  <c r="T645" i="5"/>
  <c r="T1963" i="5"/>
  <c r="T99" i="5"/>
  <c r="T611" i="5"/>
  <c r="T2661" i="5"/>
  <c r="T820" i="5"/>
  <c r="T477" i="5"/>
  <c r="T327" i="5"/>
  <c r="T742" i="5"/>
  <c r="T408" i="5"/>
  <c r="T1895" i="5"/>
  <c r="T1044" i="5"/>
  <c r="T2486" i="5"/>
  <c r="T386" i="5"/>
  <c r="T1578" i="5"/>
  <c r="T2325" i="5"/>
  <c r="T384" i="5"/>
  <c r="T2733" i="5"/>
  <c r="T559" i="5"/>
  <c r="T2576" i="5"/>
  <c r="T1508" i="5"/>
  <c r="T2138" i="5"/>
  <c r="T1058" i="5"/>
  <c r="T2645" i="5"/>
  <c r="T1444" i="5"/>
  <c r="T632" i="5"/>
  <c r="T2060" i="5"/>
  <c r="T2035" i="5"/>
  <c r="T1326" i="5"/>
  <c r="T1840" i="5"/>
  <c r="T2734" i="5"/>
  <c r="T727" i="5"/>
  <c r="T3139" i="5"/>
  <c r="T1549" i="5"/>
  <c r="T761" i="5"/>
  <c r="T1408" i="5"/>
  <c r="T1623" i="5"/>
  <c r="T1613" i="5"/>
  <c r="T1023" i="5"/>
  <c r="T938" i="5"/>
  <c r="T2729" i="5"/>
  <c r="T3003" i="5"/>
  <c r="T2779" i="5"/>
  <c r="T935" i="5"/>
  <c r="T2434" i="5"/>
  <c r="T1050" i="5"/>
  <c r="T2173" i="5"/>
  <c r="T1797" i="5"/>
  <c r="T1350" i="5"/>
  <c r="T1600" i="5"/>
  <c r="T1836" i="5"/>
  <c r="T1748" i="5"/>
  <c r="T1568" i="5"/>
  <c r="T1111" i="5"/>
  <c r="T329" i="5"/>
  <c r="T1422" i="5"/>
  <c r="T1986" i="5"/>
  <c r="T2425" i="5"/>
  <c r="T2848" i="5"/>
  <c r="T687" i="5"/>
  <c r="T1715" i="5"/>
  <c r="T2472" i="5"/>
  <c r="T2532" i="5"/>
  <c r="T2379" i="5"/>
  <c r="T2070" i="5"/>
  <c r="T1671" i="5"/>
  <c r="T1507" i="5"/>
  <c r="T293" i="5"/>
  <c r="T1159" i="5"/>
  <c r="T1516" i="5"/>
  <c r="T2402" i="5"/>
  <c r="T1298" i="5"/>
  <c r="T2416" i="5"/>
  <c r="T943" i="5"/>
  <c r="T1629" i="5"/>
  <c r="T1973" i="5"/>
  <c r="T1413" i="5"/>
  <c r="T748" i="5"/>
  <c r="T2881" i="5"/>
  <c r="T1028" i="5"/>
  <c r="T278" i="5"/>
  <c r="T2545" i="5"/>
  <c r="T887" i="5"/>
  <c r="T2362" i="5"/>
  <c r="T1954" i="5"/>
  <c r="T2219" i="5"/>
  <c r="T2510" i="5"/>
  <c r="T2298" i="5"/>
  <c r="T2689" i="5"/>
  <c r="T1855" i="5"/>
  <c r="T1833" i="5"/>
  <c r="T2417" i="5"/>
  <c r="T1250" i="5"/>
  <c r="T1504" i="5"/>
  <c r="T600" i="5"/>
  <c r="T950" i="5"/>
  <c r="T1746" i="5"/>
  <c r="T1622" i="5"/>
  <c r="T1453" i="5"/>
  <c r="T1005" i="5"/>
  <c r="T733" i="5"/>
  <c r="T2854" i="5"/>
  <c r="T388" i="5"/>
  <c r="T2375" i="5"/>
  <c r="T2851" i="5"/>
  <c r="T2232" i="5"/>
  <c r="T3007" i="5"/>
  <c r="T1443" i="5"/>
  <c r="T2043" i="5"/>
  <c r="T2581" i="5"/>
  <c r="T2134" i="5"/>
  <c r="T2306" i="5"/>
  <c r="T1890" i="5"/>
  <c r="T1644" i="5"/>
  <c r="T1589" i="5"/>
  <c r="T234" i="5"/>
  <c r="T1034" i="5"/>
  <c r="T1319" i="5"/>
  <c r="T1479" i="5"/>
  <c r="T1593" i="5"/>
  <c r="T1000" i="5"/>
  <c r="T3352" i="5"/>
  <c r="T2468" i="5"/>
  <c r="T3247" i="5"/>
  <c r="T2713" i="5"/>
  <c r="T1351" i="5"/>
  <c r="T2231" i="5"/>
  <c r="T2212" i="5"/>
  <c r="T512" i="5"/>
  <c r="T2509" i="5"/>
  <c r="T2768" i="5"/>
  <c r="T1848" i="5"/>
  <c r="T1827" i="5"/>
  <c r="T1987" i="5"/>
  <c r="T1643" i="5"/>
  <c r="T1588" i="5"/>
  <c r="T1036" i="5"/>
  <c r="T1362" i="5"/>
  <c r="T1935" i="5"/>
  <c r="T1222" i="5"/>
  <c r="T1217" i="5"/>
  <c r="T999" i="5"/>
  <c r="T848" i="5"/>
  <c r="T2288" i="5"/>
  <c r="T911" i="5"/>
  <c r="T1188" i="5"/>
  <c r="T2364" i="5"/>
  <c r="T1910" i="5"/>
  <c r="T2850" i="5"/>
  <c r="T3131" i="5"/>
  <c r="T1441" i="5"/>
  <c r="T1570" i="5"/>
  <c r="T1856" i="5"/>
  <c r="T2133" i="5"/>
  <c r="T2709" i="5"/>
  <c r="T719" i="5"/>
  <c r="T1514" i="5"/>
  <c r="T1439" i="5"/>
  <c r="T1280" i="5"/>
  <c r="T508" i="5"/>
  <c r="T1228" i="5"/>
  <c r="T1454" i="5"/>
  <c r="T1010" i="5"/>
  <c r="T1133" i="5"/>
  <c r="T494" i="5"/>
  <c r="T2272" i="5"/>
  <c r="T669" i="5"/>
  <c r="T1945" i="5"/>
  <c r="T1310" i="5"/>
  <c r="T929" i="5"/>
  <c r="T214" i="5"/>
  <c r="T1654" i="5"/>
  <c r="T755" i="5"/>
  <c r="T1455" i="5"/>
  <c r="T2662" i="5"/>
  <c r="T68" i="5"/>
  <c r="T2940" i="5"/>
  <c r="T2847" i="5"/>
  <c r="T1009" i="5"/>
  <c r="T1617" i="5"/>
  <c r="T1870" i="5"/>
  <c r="T2852" i="5"/>
  <c r="T2943" i="5"/>
  <c r="T2285" i="5"/>
  <c r="T2222" i="5"/>
  <c r="T1518" i="5"/>
  <c r="T2057" i="5"/>
  <c r="T2884" i="5"/>
  <c r="T1734" i="5"/>
  <c r="T1252" i="5"/>
  <c r="T1881" i="5"/>
  <c r="T346" i="5"/>
  <c r="T1566" i="5"/>
  <c r="T1038" i="5"/>
  <c r="T1677" i="5"/>
  <c r="T1747" i="5"/>
  <c r="T690" i="5"/>
  <c r="T1503" i="5"/>
  <c r="T1019" i="5"/>
  <c r="T735" i="5"/>
  <c r="T1375" i="5"/>
  <c r="T2462" i="5"/>
  <c r="T2384" i="5"/>
  <c r="T1708" i="5"/>
  <c r="T1768" i="5"/>
  <c r="T2529" i="5"/>
  <c r="T2067" i="5"/>
  <c r="T2055" i="5"/>
  <c r="T2030" i="5"/>
  <c r="T1529" i="5"/>
  <c r="T3293" i="5"/>
  <c r="T1522" i="5"/>
  <c r="T1821" i="5"/>
  <c r="T2118" i="5"/>
  <c r="T196" i="5"/>
  <c r="T1321" i="5"/>
  <c r="T1815" i="5"/>
  <c r="T1232" i="5"/>
  <c r="T2324" i="5"/>
  <c r="T897" i="5"/>
  <c r="T2593" i="5"/>
  <c r="T1938" i="5"/>
  <c r="T3373" i="5"/>
  <c r="T1900" i="5"/>
  <c r="T1974" i="5"/>
  <c r="T1055" i="5"/>
  <c r="T2409" i="5"/>
  <c r="T1601" i="5"/>
  <c r="T2044" i="5"/>
  <c r="T2346" i="5"/>
  <c r="T573" i="5"/>
  <c r="T900" i="5"/>
  <c r="T1348" i="5"/>
  <c r="T1040" i="5"/>
  <c r="T1723" i="5"/>
  <c r="T692" i="5"/>
  <c r="T2342" i="5"/>
  <c r="T1812" i="5"/>
  <c r="T3424" i="5"/>
  <c r="T923" i="5"/>
  <c r="T994" i="5"/>
  <c r="T2458" i="5"/>
  <c r="T2381" i="5"/>
  <c r="T2690" i="5"/>
  <c r="T1953" i="5"/>
  <c r="T1680" i="5"/>
  <c r="T1456" i="5"/>
  <c r="T2050" i="5"/>
  <c r="T2573" i="5"/>
  <c r="T1853" i="5"/>
  <c r="T1749" i="5"/>
  <c r="T2000" i="5"/>
  <c r="T2310" i="5"/>
  <c r="T2485" i="5"/>
  <c r="T2018" i="5"/>
  <c r="T1972" i="5"/>
  <c r="T3366" i="5"/>
  <c r="T3050" i="5"/>
  <c r="T1029" i="5"/>
  <c r="T1001" i="5"/>
  <c r="T986" i="5"/>
  <c r="T1912" i="5"/>
  <c r="T1869" i="5"/>
  <c r="T465" i="5"/>
  <c r="T2274" i="5"/>
  <c r="T1053" i="5"/>
  <c r="T2971" i="5"/>
  <c r="T2087" i="5"/>
  <c r="T2831" i="5"/>
  <c r="T3319" i="5"/>
  <c r="T3014" i="5"/>
  <c r="T1792" i="5"/>
  <c r="T510" i="5"/>
  <c r="T1079" i="5"/>
  <c r="T330" i="5"/>
  <c r="T914" i="5"/>
  <c r="T2117" i="5"/>
  <c r="T1244" i="5"/>
  <c r="T2014" i="5"/>
  <c r="T418" i="5"/>
  <c r="T996" i="5"/>
  <c r="T2157" i="5"/>
  <c r="T3226" i="5"/>
  <c r="T2275" i="5"/>
  <c r="T2190" i="5"/>
  <c r="T3090" i="5"/>
  <c r="T2823" i="5"/>
  <c r="T2211" i="5"/>
  <c r="T2347" i="5"/>
  <c r="T1328" i="5"/>
  <c r="T331" i="5"/>
  <c r="T630" i="5"/>
  <c r="T1480" i="5"/>
  <c r="T1908" i="5"/>
  <c r="T1759" i="5"/>
  <c r="T3170" i="5"/>
  <c r="T3089" i="5"/>
  <c r="T2653" i="5"/>
  <c r="T1489" i="5"/>
  <c r="T2200" i="5"/>
  <c r="T1174" i="5"/>
  <c r="T2104" i="5"/>
  <c r="T2494" i="5"/>
  <c r="T1789" i="5"/>
  <c r="T1123" i="5"/>
  <c r="T1139" i="5"/>
  <c r="T1918" i="5"/>
  <c r="T1338" i="5"/>
  <c r="T777" i="5"/>
  <c r="T1517" i="5"/>
  <c r="T2283" i="5"/>
  <c r="T2589" i="5"/>
  <c r="T1540" i="5"/>
  <c r="T1473" i="5"/>
  <c r="T2119" i="5"/>
  <c r="T2086" i="5"/>
  <c r="T2202" i="5"/>
  <c r="T915" i="5"/>
  <c r="T1035" i="5"/>
  <c r="T1757" i="5"/>
  <c r="T1548" i="5"/>
  <c r="T2198" i="5"/>
  <c r="T1004" i="5"/>
  <c r="T1547" i="5"/>
  <c r="T458" i="5"/>
  <c r="T1765" i="5"/>
  <c r="T663" i="5"/>
  <c r="T1711" i="5"/>
  <c r="T548" i="5"/>
  <c r="T1451" i="5"/>
  <c r="T2177" i="5"/>
  <c r="T323" i="5"/>
  <c r="T361" i="5"/>
  <c r="T265" i="5"/>
  <c r="T839" i="5"/>
  <c r="T817" i="5"/>
  <c r="T2186" i="5"/>
  <c r="T2750" i="5"/>
  <c r="T396" i="5"/>
  <c r="T325" i="5"/>
  <c r="T1209" i="5"/>
  <c r="T1650" i="5"/>
  <c r="T1627" i="5"/>
  <c r="T1435" i="5"/>
  <c r="T1416" i="5"/>
  <c r="T599" i="5"/>
  <c r="T1472" i="5"/>
  <c r="T340" i="5"/>
  <c r="T1003" i="5"/>
  <c r="T1376" i="5"/>
  <c r="T2140" i="5"/>
  <c r="T1911" i="5"/>
  <c r="T1056" i="5"/>
  <c r="T2240" i="5"/>
  <c r="T2069" i="5"/>
  <c r="T2728" i="5"/>
  <c r="T2832" i="5"/>
  <c r="T1698" i="5"/>
  <c r="T281" i="5"/>
  <c r="T2020" i="5"/>
  <c r="T1822" i="5"/>
  <c r="T2156" i="5"/>
  <c r="T1633" i="5"/>
  <c r="T1438" i="5"/>
  <c r="T1120" i="5"/>
  <c r="T3430" i="5"/>
  <c r="T1233" i="5"/>
  <c r="T1559" i="5"/>
  <c r="T1135" i="5"/>
  <c r="T2415" i="5"/>
  <c r="T1928" i="5"/>
  <c r="T2122" i="5"/>
  <c r="T1956" i="5"/>
  <c r="T2360" i="5"/>
  <c r="T2239" i="5"/>
  <c r="T2299" i="5"/>
  <c r="T3140" i="5"/>
  <c r="T2265" i="5"/>
  <c r="T2027" i="5"/>
  <c r="T925" i="5"/>
  <c r="T1832" i="5"/>
  <c r="T3314" i="5"/>
  <c r="T1653" i="5"/>
  <c r="T1819" i="5"/>
  <c r="T868" i="5"/>
  <c r="T1420" i="5"/>
  <c r="T1405" i="5"/>
  <c r="T1979" i="5"/>
  <c r="T1384" i="5"/>
  <c r="T1811" i="5"/>
  <c r="T2114" i="5"/>
  <c r="T2142" i="5"/>
  <c r="T3121" i="5"/>
  <c r="T2665" i="5"/>
  <c r="T1672" i="5"/>
  <c r="T2300" i="5"/>
  <c r="T2284" i="5"/>
  <c r="T2062" i="5"/>
  <c r="T2039" i="5"/>
  <c r="T1138" i="5"/>
  <c r="T2774" i="5"/>
  <c r="T1561" i="5"/>
  <c r="T218" i="5"/>
  <c r="T1640" i="5"/>
  <c r="T1625" i="5"/>
  <c r="T754" i="5"/>
  <c r="T1410" i="5"/>
  <c r="T1241" i="5"/>
  <c r="T1513" i="5"/>
  <c r="T1022" i="5"/>
  <c r="T577" i="5"/>
  <c r="T1741" i="5"/>
  <c r="T1445" i="5"/>
  <c r="T2357" i="5"/>
  <c r="T1735" i="5"/>
  <c r="T2165" i="5"/>
  <c r="T2066" i="5"/>
  <c r="T1917" i="5"/>
  <c r="T2024" i="5"/>
  <c r="T1760" i="5"/>
  <c r="T1047" i="5"/>
  <c r="T1660" i="5"/>
  <c r="T1041" i="5"/>
  <c r="T1272" i="5"/>
  <c r="T1436" i="5"/>
  <c r="T1412" i="5"/>
  <c r="T2295" i="5"/>
  <c r="T2015" i="5"/>
  <c r="T1027" i="5"/>
  <c r="T745" i="5"/>
  <c r="T1997" i="5"/>
  <c r="T1957" i="5"/>
  <c r="T1152" i="5"/>
  <c r="T764" i="5"/>
  <c r="T1519" i="5"/>
  <c r="T1886" i="5"/>
  <c r="T2699" i="5"/>
  <c r="T2095" i="5"/>
  <c r="T1581" i="5"/>
  <c r="T1336" i="5"/>
  <c r="T1580" i="5"/>
  <c r="T1579" i="5"/>
  <c r="T1149" i="5"/>
  <c r="T1638" i="5"/>
  <c r="T2964" i="5"/>
  <c r="T1430" i="5"/>
  <c r="T782" i="5"/>
  <c r="T1243" i="5"/>
  <c r="T2552" i="5"/>
  <c r="T1025" i="5"/>
  <c r="T3219" i="5"/>
  <c r="T2243" i="5"/>
  <c r="T2466" i="5"/>
  <c r="T3132" i="5"/>
  <c r="T2371" i="5"/>
  <c r="T2181" i="5"/>
  <c r="T2226" i="5"/>
  <c r="T2698" i="5"/>
  <c r="T854" i="5"/>
  <c r="T3246" i="5"/>
  <c r="T750" i="5"/>
  <c r="T1841" i="5"/>
  <c r="T1712" i="5"/>
  <c r="T1659" i="5"/>
  <c r="T1567" i="5"/>
  <c r="T2327" i="5"/>
  <c r="T910" i="5"/>
  <c r="T1817" i="5"/>
  <c r="T1730" i="5"/>
  <c r="T2253" i="5"/>
  <c r="T1720" i="5"/>
  <c r="T2708" i="5"/>
  <c r="T2123" i="5"/>
  <c r="T1140" i="5"/>
  <c r="T3133" i="5"/>
  <c r="T1762" i="5"/>
  <c r="T2167" i="5"/>
  <c r="T633" i="5"/>
  <c r="T2216" i="5"/>
  <c r="T2208" i="5"/>
  <c r="T1394" i="5"/>
  <c r="T2026" i="5"/>
  <c r="T1851" i="5"/>
  <c r="T1829" i="5"/>
  <c r="T1538" i="5"/>
  <c r="T1651" i="5"/>
  <c r="T1630" i="5"/>
  <c r="T1037" i="5"/>
  <c r="T1361" i="5"/>
  <c r="T1535" i="5"/>
  <c r="T1221" i="5"/>
  <c r="T711" i="5"/>
  <c r="T998" i="5"/>
  <c r="T626" i="5"/>
  <c r="T558" i="5"/>
  <c r="T813" i="5"/>
  <c r="T1402" i="5"/>
  <c r="T710" i="5"/>
  <c r="T543" i="5"/>
  <c r="T1249" i="5"/>
  <c r="T869" i="5"/>
  <c r="T1433" i="5"/>
  <c r="T1196" i="5"/>
  <c r="T1245" i="5"/>
  <c r="T2178" i="5"/>
  <c r="T195" i="5"/>
  <c r="T1134" i="5"/>
  <c r="T1268" i="5"/>
  <c r="T1331" i="5"/>
  <c r="T1060" i="5"/>
  <c r="T1075" i="5"/>
  <c r="T1329" i="5"/>
  <c r="T1767" i="5"/>
  <c r="T1541" i="5"/>
  <c r="T2136" i="5"/>
  <c r="T2028" i="5"/>
  <c r="T1552" i="5"/>
  <c r="T2106" i="5"/>
  <c r="T1909" i="5"/>
  <c r="T2105" i="5"/>
  <c r="T1095" i="5"/>
  <c r="T496" i="5"/>
  <c r="T2678" i="5"/>
  <c r="T2882" i="5"/>
  <c r="T1230" i="5"/>
  <c r="T747" i="5"/>
  <c r="T850" i="5"/>
  <c r="T922" i="5"/>
  <c r="T1777" i="5"/>
  <c r="T2459" i="5"/>
  <c r="T509" i="5"/>
  <c r="T1136" i="5"/>
  <c r="T924" i="5"/>
  <c r="T1104" i="5"/>
  <c r="T2696" i="5"/>
  <c r="T1032" i="5"/>
  <c r="T688" i="5"/>
  <c r="T1118" i="5"/>
  <c r="T2476" i="5"/>
  <c r="T790" i="5"/>
  <c r="T513" i="5"/>
  <c r="T1788" i="5"/>
  <c r="T1555" i="5"/>
  <c r="T2215" i="5"/>
  <c r="T2207" i="5"/>
  <c r="T1290" i="5"/>
  <c r="T2025" i="5"/>
  <c r="T1284" i="5"/>
  <c r="T1828" i="5"/>
  <c r="T1678" i="5"/>
  <c r="T1373" i="5"/>
  <c r="T1599" i="5"/>
  <c r="T1271" i="5"/>
  <c r="T718" i="5"/>
  <c r="T2130" i="5"/>
  <c r="T1227" i="5"/>
  <c r="T1721" i="5"/>
  <c r="T1008" i="5"/>
  <c r="T2594" i="5"/>
  <c r="T2143" i="5"/>
  <c r="T2455" i="5"/>
  <c r="T3027" i="5"/>
  <c r="T2355" i="5"/>
  <c r="T2233" i="5"/>
  <c r="T2953" i="5"/>
  <c r="T1263" i="5"/>
  <c r="T804" i="5"/>
  <c r="T2753" i="5"/>
  <c r="T1254" i="5"/>
  <c r="T1614" i="5"/>
  <c r="T803" i="5"/>
  <c r="T1645" i="5"/>
  <c r="T1287" i="5"/>
  <c r="T1434" i="5"/>
  <c r="T1414" i="5"/>
  <c r="T898" i="5"/>
  <c r="T1223" i="5"/>
  <c r="T607" i="5"/>
  <c r="T1002" i="5"/>
  <c r="T2242" i="5"/>
  <c r="T2439" i="5"/>
  <c r="T1305" i="5"/>
  <c r="T2370" i="5"/>
  <c r="T1285" i="5"/>
  <c r="T1051" i="5"/>
  <c r="T3101" i="5"/>
  <c r="T2172" i="5"/>
  <c r="T2519" i="5"/>
  <c r="T1775" i="5"/>
  <c r="T1838" i="5"/>
  <c r="T1823" i="5"/>
  <c r="T2487" i="5"/>
  <c r="T2821" i="5"/>
  <c r="T3110" i="5"/>
  <c r="T2085" i="5"/>
  <c r="T144" i="5"/>
  <c r="T2016" i="5"/>
  <c r="T1534" i="5"/>
  <c r="T1015" i="5"/>
  <c r="T1103" i="5"/>
  <c r="T1389" i="5"/>
  <c r="T2590" i="5"/>
  <c r="T3233" i="5"/>
  <c r="T2512" i="5"/>
  <c r="T2777" i="5"/>
  <c r="T2448" i="5"/>
  <c r="T1197" i="5"/>
  <c r="T1137" i="5"/>
  <c r="T1847" i="5"/>
  <c r="T1825" i="5"/>
  <c r="T1696" i="5"/>
  <c r="T1282" i="5"/>
  <c r="T2296" i="5"/>
  <c r="T1785" i="5"/>
  <c r="T1409" i="5"/>
  <c r="T1240" i="5"/>
  <c r="T884" i="5"/>
  <c r="T1796" i="5"/>
  <c r="T3038" i="5"/>
  <c r="T1556" i="5"/>
  <c r="T2460" i="5"/>
  <c r="T526" i="5"/>
  <c r="T2366" i="5"/>
  <c r="T3242" i="5"/>
  <c r="T886" i="5"/>
  <c r="T2209" i="5"/>
  <c r="T763" i="5"/>
  <c r="T2762" i="5"/>
  <c r="T1112" i="5"/>
  <c r="T1834" i="5"/>
  <c r="T1551" i="5"/>
  <c r="T2343" i="5"/>
  <c r="T885" i="5"/>
  <c r="T2112" i="5"/>
  <c r="T3160" i="5"/>
  <c r="T1320" i="5"/>
  <c r="T1236" i="5"/>
  <c r="T1218" i="5"/>
  <c r="T1766" i="5"/>
  <c r="T883" i="5"/>
  <c r="T2944" i="5"/>
  <c r="T1352" i="5"/>
  <c r="T2321" i="5"/>
  <c r="T2365" i="5"/>
  <c r="T1751" i="5"/>
  <c r="T2221" i="5"/>
  <c r="T2449" i="5"/>
  <c r="T2056" i="5"/>
  <c r="T2189" i="5"/>
  <c r="T2255" i="5"/>
  <c r="T2264" i="5"/>
  <c r="T693" i="5"/>
  <c r="T1505" i="5"/>
  <c r="T1695" i="5"/>
  <c r="T387" i="5"/>
  <c r="T2437" i="5"/>
  <c r="T1119" i="5"/>
  <c r="T1235" i="5"/>
  <c r="T2013" i="5"/>
  <c r="T1017" i="5"/>
  <c r="T1907" i="5"/>
  <c r="T3322" i="5"/>
  <c r="T2333" i="5"/>
  <c r="T2452" i="5"/>
  <c r="T2886" i="5"/>
  <c r="T2354" i="5"/>
  <c r="T1303" i="5"/>
  <c r="T3025" i="5"/>
  <c r="T2064" i="5"/>
  <c r="T2042" i="5"/>
  <c r="T770" i="5"/>
  <c r="T1098" i="5"/>
  <c r="T1826" i="5"/>
  <c r="T1323" i="5"/>
  <c r="T1642" i="5"/>
  <c r="T1626" i="5"/>
  <c r="T1818" i="5"/>
  <c r="T1247" i="5"/>
  <c r="T1346" i="5"/>
  <c r="T2252" i="5"/>
  <c r="T1612" i="5"/>
  <c r="T2305" i="5"/>
  <c r="T1124" i="5"/>
  <c r="T821" i="5"/>
  <c r="T681" i="5"/>
  <c r="T982" i="5"/>
  <c r="T451" i="5"/>
  <c r="T741" i="5"/>
  <c r="T1400" i="5"/>
  <c r="T724" i="5"/>
  <c r="T372" i="5"/>
  <c r="T641" i="5"/>
  <c r="T1810" i="5"/>
  <c r="T828" i="5"/>
  <c r="T492" i="5"/>
  <c r="T2129" i="5"/>
  <c r="T648" i="5"/>
  <c r="T547" i="5"/>
  <c r="T781" i="5"/>
  <c r="T973" i="5"/>
  <c r="T131" i="5"/>
  <c r="T894" i="5"/>
  <c r="T2749" i="5"/>
  <c r="T221" i="5"/>
  <c r="T2" i="5"/>
  <c r="T461" i="5"/>
  <c r="T784" i="5"/>
  <c r="T489" i="5"/>
  <c r="T1942" i="5"/>
  <c r="T136" i="5"/>
  <c r="T1395" i="5"/>
  <c r="T1704" i="5"/>
  <c r="T1509" i="5"/>
  <c r="T351" i="5"/>
  <c r="T1596" i="5"/>
  <c r="T87" i="5"/>
  <c r="T111" i="5"/>
  <c r="T157" i="5"/>
  <c r="T1274" i="5"/>
  <c r="T17" i="5"/>
  <c r="T1355" i="5"/>
  <c r="T390" i="5"/>
  <c r="T83" i="5"/>
  <c r="T97" i="5"/>
  <c r="T1265" i="5"/>
  <c r="T707" i="5"/>
  <c r="T1773" i="5"/>
  <c r="T146" i="5"/>
  <c r="T1065" i="5"/>
  <c r="T1190" i="5"/>
  <c r="T501" i="5"/>
  <c r="T1333" i="5"/>
  <c r="T139" i="5"/>
  <c r="T253" i="5"/>
  <c r="T890" i="5"/>
  <c r="T349" i="5"/>
  <c r="T413" i="5"/>
  <c r="T1356" i="5"/>
  <c r="T2260" i="5"/>
  <c r="T398" i="5"/>
  <c r="T1386" i="5"/>
  <c r="T406" i="5"/>
  <c r="T30" i="5"/>
  <c r="T618" i="5"/>
  <c r="T587" i="5"/>
  <c r="T88" i="5"/>
  <c r="T807" i="5"/>
  <c r="T140" i="5"/>
  <c r="T1772" i="5"/>
  <c r="T128" i="5"/>
  <c r="T1160" i="5"/>
  <c r="T70" i="5"/>
  <c r="T91" i="5"/>
  <c r="T105" i="5"/>
  <c r="T223" i="5"/>
  <c r="T163" i="5"/>
  <c r="T33" i="5"/>
  <c r="T37" i="5"/>
  <c r="T2098" i="5"/>
  <c r="T334" i="5"/>
  <c r="T574" i="5"/>
  <c r="T115" i="5"/>
  <c r="T296" i="5"/>
  <c r="T2951" i="5"/>
  <c r="T436" i="5"/>
  <c r="T972" i="5"/>
  <c r="T1391" i="5"/>
  <c r="T716" i="5"/>
  <c r="T2527" i="5"/>
  <c r="T3241" i="5"/>
  <c r="T1259" i="5"/>
  <c r="T2424" i="5"/>
  <c r="T824" i="5"/>
  <c r="T478" i="5"/>
  <c r="T1728" i="5"/>
  <c r="T142" i="5"/>
  <c r="T373" i="5"/>
  <c r="T519" i="5"/>
  <c r="T1943" i="5"/>
  <c r="T429" i="5"/>
  <c r="T646" i="5"/>
  <c r="T1934" i="5"/>
  <c r="T682" i="5"/>
  <c r="T1157" i="5"/>
  <c r="T1705" i="5"/>
  <c r="T970" i="5"/>
  <c r="T367" i="5"/>
  <c r="T1100" i="5"/>
  <c r="T155" i="5"/>
  <c r="T1795" i="5"/>
  <c r="T450" i="5"/>
  <c r="T1156" i="5"/>
  <c r="T2007" i="5"/>
  <c r="T818" i="5"/>
  <c r="T1512" i="5"/>
  <c r="T1487" i="5"/>
  <c r="T358" i="5"/>
  <c r="T188" i="5"/>
  <c r="T228" i="5"/>
  <c r="T1343" i="5"/>
  <c r="T473" i="5"/>
  <c r="T1179" i="5"/>
  <c r="T655" i="5"/>
  <c r="T1925" i="5"/>
  <c r="T1203" i="5"/>
  <c r="T2642" i="5"/>
  <c r="T273" i="5"/>
  <c r="T1266" i="5"/>
  <c r="T708" i="5"/>
  <c r="T1933" i="5"/>
  <c r="T536" i="5"/>
  <c r="T416" i="5"/>
  <c r="T19" i="5"/>
  <c r="T584" i="5"/>
  <c r="T816" i="5"/>
  <c r="T1546" i="5"/>
  <c r="T603" i="5"/>
  <c r="T579" i="5"/>
  <c r="T1399" i="5"/>
  <c r="T229" i="5"/>
  <c r="T625" i="5"/>
  <c r="T101" i="5"/>
  <c r="T401" i="5"/>
  <c r="T667" i="5"/>
  <c r="T2294" i="5"/>
  <c r="T833" i="5"/>
  <c r="T987" i="5"/>
  <c r="T264" i="5"/>
  <c r="T45" i="5"/>
  <c r="T1883" i="5"/>
  <c r="T974" i="5"/>
  <c r="T2970" i="5"/>
  <c r="T1471" i="5"/>
  <c r="T2846" i="5"/>
  <c r="T276" i="5"/>
  <c r="T657" i="5"/>
  <c r="T1260" i="5"/>
  <c r="T2046" i="5"/>
  <c r="T2691" i="5"/>
  <c r="T1635" i="5"/>
  <c r="T2433" i="5"/>
  <c r="T2548" i="5"/>
  <c r="T1393" i="5"/>
  <c r="T2966" i="5"/>
  <c r="T2767" i="5"/>
  <c r="T1300" i="5"/>
  <c r="T2110" i="5"/>
  <c r="T720" i="5"/>
  <c r="T2961" i="5"/>
  <c r="T3002" i="5"/>
  <c r="T1070" i="5"/>
  <c r="T24" i="5"/>
  <c r="T313" i="5"/>
  <c r="T126" i="5"/>
  <c r="T282" i="5"/>
  <c r="T1467" i="5"/>
  <c r="T348" i="5"/>
  <c r="T309" i="5"/>
  <c r="T100" i="5"/>
  <c r="T241" i="5"/>
  <c r="T481" i="5"/>
  <c r="T773" i="5"/>
  <c r="T116" i="5"/>
  <c r="T160" i="5"/>
  <c r="T1524" i="5"/>
  <c r="T36" i="5"/>
  <c r="T95" i="5"/>
  <c r="T1913" i="5"/>
  <c r="T878" i="5"/>
  <c r="T1370" i="5"/>
  <c r="T159" i="5"/>
  <c r="T1977" i="5"/>
  <c r="T73" i="5"/>
  <c r="T28" i="5"/>
  <c r="T561" i="5"/>
  <c r="T500" i="5"/>
  <c r="T295" i="5"/>
  <c r="T356" i="5"/>
  <c r="T434" i="5"/>
  <c r="T779" i="5"/>
  <c r="T10" i="5"/>
  <c r="T41" i="5"/>
  <c r="T132" i="5"/>
  <c r="T222" i="5"/>
  <c r="T135" i="5"/>
  <c r="T1573" i="5"/>
  <c r="T527" i="5"/>
  <c r="T1367" i="5"/>
  <c r="T1077" i="5"/>
  <c r="T236" i="5"/>
  <c r="T391" i="5"/>
  <c r="T1461" i="5"/>
  <c r="T1107" i="5"/>
  <c r="T1780" i="5"/>
  <c r="T201" i="5"/>
  <c r="T616" i="5"/>
  <c r="T177" i="5"/>
  <c r="T63" i="5"/>
  <c r="T766" i="5"/>
  <c r="T303" i="5"/>
  <c r="T1450" i="5"/>
  <c r="T254" i="5"/>
  <c r="T696" i="5"/>
  <c r="T147" i="5"/>
  <c r="T55" i="5"/>
  <c r="T772" i="5"/>
  <c r="T927" i="5"/>
  <c r="T120" i="5"/>
  <c r="T1574" i="5"/>
  <c r="T431" i="5"/>
  <c r="T301" i="5"/>
  <c r="T945" i="5"/>
  <c r="T1145" i="5"/>
  <c r="T715" i="5"/>
  <c r="T1922" i="5"/>
  <c r="T164" i="5"/>
  <c r="T258" i="5"/>
  <c r="T1923" i="5"/>
  <c r="T1258" i="5"/>
  <c r="T440" i="5"/>
  <c r="T865" i="5"/>
  <c r="T544" i="5"/>
  <c r="T124" i="5"/>
  <c r="T660" i="5"/>
  <c r="T1214" i="5"/>
  <c r="T493" i="5"/>
  <c r="T459" i="5"/>
  <c r="T203" i="5"/>
  <c r="T642" i="5"/>
  <c r="T399" i="5"/>
  <c r="T767" i="5"/>
  <c r="T531" i="5"/>
  <c r="T920" i="5"/>
  <c r="T2572" i="5"/>
  <c r="T1312" i="5"/>
  <c r="T576" i="5"/>
  <c r="T1609" i="5"/>
  <c r="T1195" i="5"/>
  <c r="T92" i="5"/>
  <c r="T913" i="5"/>
  <c r="T732" i="5"/>
  <c r="T1066" i="5"/>
  <c r="T1494" i="5"/>
  <c r="T1495" i="5"/>
  <c r="T216" i="5"/>
  <c r="T2319" i="5"/>
  <c r="T206" i="5"/>
  <c r="T1527" i="5"/>
  <c r="T569" i="5"/>
  <c r="T204" i="5"/>
  <c r="T2845" i="5"/>
  <c r="T424" i="5"/>
  <c r="T428" i="5"/>
  <c r="T1944" i="5"/>
  <c r="T379" i="5"/>
  <c r="T1211" i="5"/>
  <c r="T1521" i="5"/>
  <c r="T1315" i="5"/>
  <c r="T846" i="5"/>
  <c r="T3097" i="5"/>
  <c r="T2414" i="5"/>
  <c r="T376" i="5"/>
  <c r="T449" i="5"/>
  <c r="T2514" i="5"/>
  <c r="T796" i="5"/>
  <c r="T653" i="5"/>
  <c r="T1067" i="5"/>
  <c r="T1675" i="5"/>
  <c r="T2187" i="5"/>
  <c r="T968" i="5"/>
  <c r="T759" i="5"/>
  <c r="T949" i="5"/>
  <c r="T230" i="5"/>
  <c r="T2397" i="5"/>
  <c r="T550" i="5"/>
  <c r="T78" i="5"/>
  <c r="T673" i="5"/>
  <c r="T2009" i="5"/>
  <c r="T247" i="5"/>
  <c r="T1690" i="5"/>
  <c r="T415" i="5"/>
  <c r="T299" i="5"/>
  <c r="T292" i="5"/>
  <c r="T800" i="5"/>
  <c r="T2304" i="5"/>
  <c r="T417" i="5"/>
  <c r="T2761" i="5"/>
  <c r="T1742" i="5"/>
  <c r="T1744" i="5"/>
  <c r="T1528" i="5"/>
  <c r="T2065" i="5"/>
  <c r="T1756" i="5"/>
  <c r="T2132" i="5"/>
  <c r="T1864" i="5"/>
  <c r="T1239" i="5"/>
  <c r="T199" i="5"/>
  <c r="T2464" i="5"/>
  <c r="T1590" i="5"/>
  <c r="T2068" i="5"/>
  <c r="T1237" i="5"/>
  <c r="T148" i="5"/>
  <c r="T1800" i="5"/>
  <c r="T2131" i="5"/>
  <c r="T789" i="5"/>
  <c r="T53" i="5"/>
  <c r="T9" i="5"/>
  <c r="T74" i="5"/>
  <c r="T1172" i="5"/>
  <c r="T731" i="5"/>
  <c r="T1575" i="5"/>
  <c r="T57" i="5"/>
  <c r="T130" i="5"/>
  <c r="T1597" i="5"/>
  <c r="T620" i="5"/>
  <c r="T1292" i="5"/>
  <c r="T2444" i="5"/>
  <c r="T1147" i="5"/>
  <c r="T200" i="5"/>
  <c r="T568" i="5"/>
  <c r="T944" i="5"/>
  <c r="T62" i="5"/>
  <c r="T871" i="5"/>
  <c r="T113" i="5"/>
  <c r="T963" i="5"/>
  <c r="T948" i="5"/>
  <c r="T21" i="5"/>
  <c r="T756" i="5"/>
  <c r="T60" i="5"/>
  <c r="T490" i="5"/>
  <c r="T426" i="5"/>
  <c r="T856" i="5"/>
  <c r="T1130" i="5"/>
  <c r="T13" i="5"/>
  <c r="T1801" i="5"/>
  <c r="T341" i="5"/>
  <c r="T342" i="5"/>
  <c r="T237" i="5"/>
  <c r="T730" i="5"/>
  <c r="T2099" i="5"/>
  <c r="T414" i="5"/>
  <c r="T311" i="5"/>
  <c r="T751" i="5"/>
  <c r="T2151" i="5"/>
  <c r="T80" i="5"/>
  <c r="T1771" i="5"/>
  <c r="T785" i="5"/>
  <c r="T173" i="5"/>
  <c r="T129" i="5"/>
  <c r="T46" i="5"/>
  <c r="T2250" i="5"/>
  <c r="T462" i="5"/>
  <c r="T107" i="5"/>
  <c r="T178" i="5"/>
  <c r="T169" i="5"/>
  <c r="T1387" i="5"/>
  <c r="T622" i="5"/>
  <c r="T928" i="5"/>
  <c r="T786" i="5"/>
  <c r="T580" i="5"/>
  <c r="T1102" i="5"/>
  <c r="T3164" i="5"/>
  <c r="T664" i="5"/>
  <c r="T2871" i="5"/>
  <c r="T829" i="5"/>
  <c r="T775" i="5"/>
  <c r="T639" i="5"/>
  <c r="T306" i="5"/>
  <c r="T505" i="5"/>
  <c r="T1932" i="5"/>
  <c r="T192" i="5"/>
  <c r="T810" i="5"/>
  <c r="T647" i="5"/>
  <c r="T812" i="5"/>
  <c r="T3088" i="5"/>
  <c r="T1545" i="5"/>
  <c r="T483" i="5"/>
  <c r="T562" i="5"/>
  <c r="T374" i="5"/>
  <c r="T64" i="5"/>
  <c r="T1542" i="5"/>
  <c r="T3098" i="5"/>
  <c r="T2184" i="5"/>
  <c r="T654" i="5"/>
  <c r="T1510" i="5"/>
  <c r="T2499" i="5"/>
  <c r="T845" i="5"/>
  <c r="T858" i="5"/>
  <c r="T1396" i="5"/>
  <c r="T506" i="5"/>
  <c r="T444" i="5"/>
  <c r="T2169" i="5"/>
  <c r="T545" i="5"/>
  <c r="T1884" i="5"/>
  <c r="T743" i="5"/>
  <c r="T1335" i="5"/>
  <c r="T2445" i="5"/>
  <c r="T357" i="5"/>
  <c r="T640" i="5"/>
  <c r="T371" i="5"/>
  <c r="T1207" i="5"/>
  <c r="T2109" i="5"/>
  <c r="T2952" i="5"/>
  <c r="T1543" i="5"/>
  <c r="T1896" i="5"/>
  <c r="T1558" i="5"/>
  <c r="T819" i="5"/>
  <c r="T844" i="5"/>
  <c r="T77" i="5"/>
  <c r="T365" i="5"/>
  <c r="T709" i="5"/>
  <c r="T1208" i="5"/>
  <c r="T2152" i="5"/>
  <c r="T564" i="5"/>
  <c r="T651" i="5"/>
  <c r="T2672" i="5"/>
  <c r="T2751" i="5"/>
  <c r="T861" i="5"/>
  <c r="T2251" i="5"/>
  <c r="T271" i="5"/>
  <c r="T1894" i="5"/>
  <c r="T518" i="5"/>
  <c r="T2551" i="5"/>
  <c r="T980" i="5"/>
  <c r="T683" i="5"/>
  <c r="T2094" i="5"/>
  <c r="T1309" i="5"/>
  <c r="T2338" i="5"/>
  <c r="T1628" i="5"/>
  <c r="T2180" i="5"/>
  <c r="T1020" i="5"/>
  <c r="T523" i="5"/>
  <c r="T3320" i="5"/>
  <c r="T3039" i="5"/>
  <c r="T2033" i="5"/>
  <c r="T2480" i="5"/>
  <c r="T1980" i="5"/>
  <c r="T2701" i="5"/>
  <c r="T1816" i="5"/>
  <c r="T1582" i="5"/>
  <c r="T2385" i="5"/>
  <c r="T2587" i="5"/>
  <c r="T3026" i="5"/>
  <c r="T1264" i="5"/>
  <c r="T49" i="5"/>
  <c r="T14" i="5"/>
  <c r="T317" i="5"/>
  <c r="T1177" i="5"/>
  <c r="T499" i="5"/>
  <c r="T621" i="5"/>
  <c r="T165" i="5"/>
  <c r="T1764" i="5"/>
  <c r="T312" i="5"/>
  <c r="T186" i="5"/>
  <c r="T294" i="5"/>
  <c r="T337" i="5"/>
  <c r="T864" i="5"/>
  <c r="T244" i="5"/>
  <c r="T238" i="5"/>
  <c r="T347" i="5"/>
  <c r="T791" i="5"/>
  <c r="T52" i="5"/>
  <c r="T958" i="5"/>
  <c r="T2004" i="5"/>
  <c r="T457" i="5"/>
  <c r="T161" i="5"/>
  <c r="T578" i="5"/>
  <c r="T475" i="5"/>
  <c r="T93" i="5"/>
  <c r="T248" i="5"/>
  <c r="T456" i="5"/>
  <c r="T1115" i="5"/>
  <c r="T1083" i="5"/>
  <c r="T947" i="5"/>
  <c r="T310" i="5"/>
  <c r="T183" i="5"/>
  <c r="T198" i="5"/>
  <c r="T737" i="5"/>
  <c r="T960" i="5"/>
  <c r="T961" i="5"/>
  <c r="T285" i="5"/>
  <c r="T2006" i="5"/>
  <c r="T202" i="5"/>
  <c r="T432" i="5"/>
  <c r="T315" i="5"/>
  <c r="T1128" i="5"/>
  <c r="T893" i="5"/>
  <c r="T637" i="5"/>
  <c r="T176" i="5"/>
  <c r="T15" i="5"/>
  <c r="T38" i="5"/>
  <c r="T455" i="5"/>
  <c r="T81" i="5"/>
  <c r="T1183" i="5"/>
  <c r="T318" i="5"/>
  <c r="T466" i="5"/>
  <c r="T407" i="5"/>
  <c r="T362" i="5"/>
  <c r="T437" i="5"/>
  <c r="T191" i="5"/>
  <c r="T866" i="5"/>
  <c r="T1687" i="5"/>
  <c r="T1532" i="5"/>
  <c r="T670" i="5"/>
  <c r="T1592" i="5"/>
  <c r="T835" i="5"/>
  <c r="T1074" i="5"/>
  <c r="T266" i="5"/>
  <c r="T2570" i="5"/>
  <c r="T1206" i="5"/>
  <c r="T1178" i="5"/>
  <c r="T581" i="5"/>
  <c r="T469" i="5"/>
  <c r="T1598" i="5"/>
  <c r="T665" i="5"/>
  <c r="T597" i="5"/>
  <c r="T1926" i="5"/>
  <c r="T1483" i="5"/>
  <c r="T918" i="5"/>
  <c r="T375" i="5"/>
  <c r="T441" i="5"/>
  <c r="T521" i="5"/>
  <c r="T541" i="5"/>
  <c r="T583" i="5"/>
  <c r="T908" i="5"/>
  <c r="T1806" i="5"/>
  <c r="T1610" i="5"/>
  <c r="T2010" i="5"/>
  <c r="T267" i="5"/>
  <c r="T907" i="5"/>
  <c r="T2292" i="5"/>
  <c r="T447" i="5"/>
  <c r="T975" i="5"/>
  <c r="T811" i="5"/>
  <c r="T1109" i="5"/>
  <c r="T666" i="5"/>
  <c r="T815" i="5"/>
  <c r="T831" i="5"/>
  <c r="T71" i="5"/>
  <c r="T794" i="5"/>
  <c r="T919" i="5"/>
  <c r="T439" i="5"/>
  <c r="T1880" i="5"/>
  <c r="T882" i="5"/>
  <c r="T1804" i="5"/>
  <c r="T656" i="5"/>
  <c r="T239" i="5"/>
  <c r="T822" i="5"/>
  <c r="T1404" i="5"/>
  <c r="T94" i="5"/>
  <c r="T369" i="5"/>
  <c r="T1468" i="5"/>
  <c r="T1994" i="5"/>
  <c r="T1470" i="5"/>
  <c r="T1784" i="5"/>
  <c r="T205" i="5"/>
  <c r="T1791" i="5"/>
  <c r="T1068" i="5"/>
  <c r="T842" i="5"/>
  <c r="T990" i="5"/>
  <c r="T969" i="5"/>
  <c r="T307" i="5"/>
  <c r="T2837" i="5"/>
  <c r="T801" i="5"/>
  <c r="T464" i="5"/>
  <c r="T1511" i="5"/>
  <c r="T268" i="5"/>
  <c r="T644" i="5"/>
  <c r="T896" i="5"/>
  <c r="T1648" i="5"/>
  <c r="T2235" i="5"/>
  <c r="T1185" i="5"/>
  <c r="T2872" i="5"/>
  <c r="T3682" i="5"/>
  <c r="T1426" i="5"/>
  <c r="T2520" i="5"/>
  <c r="T993" i="5"/>
  <c r="T1464" i="5"/>
  <c r="T2563" i="5"/>
  <c r="T1431" i="5"/>
  <c r="T1299" i="5"/>
  <c r="T1007" i="5"/>
  <c r="T1706" i="5"/>
  <c r="T2166" i="5"/>
  <c r="T211" i="5"/>
  <c r="T243" i="5"/>
  <c r="T249" i="5"/>
  <c r="T955" i="5"/>
  <c r="T1099" i="5"/>
  <c r="T170" i="5"/>
  <c r="T480" i="5"/>
  <c r="T355" i="5"/>
  <c r="T515" i="5"/>
  <c r="T184" i="5"/>
  <c r="T289" i="5"/>
  <c r="T283" i="5"/>
  <c r="T1161" i="5"/>
  <c r="T2005" i="5"/>
  <c r="T912" i="5"/>
  <c r="T560" i="5"/>
  <c r="T617" i="5"/>
  <c r="T235" i="5"/>
  <c r="T1291" i="5"/>
  <c r="T516" i="5"/>
  <c r="T917" i="5"/>
  <c r="T1116" i="5"/>
  <c r="T514" i="5"/>
  <c r="T1072" i="5"/>
  <c r="T79" i="5"/>
  <c r="T335" i="5"/>
  <c r="T103" i="5"/>
  <c r="T1173" i="5"/>
  <c r="T491" i="5"/>
  <c r="T255" i="5"/>
  <c r="T181" i="5"/>
  <c r="T25" i="5"/>
  <c r="T96" i="5"/>
  <c r="T75" i="5"/>
  <c r="T1605" i="5"/>
  <c r="T119" i="5"/>
  <c r="T167" i="5"/>
  <c r="T12" i="5"/>
  <c r="T27" i="5"/>
  <c r="T42" i="5"/>
  <c r="T1449" i="5"/>
  <c r="T102" i="5"/>
  <c r="T114" i="5"/>
  <c r="T808" i="5"/>
  <c r="T1606" i="5"/>
  <c r="T471" i="5"/>
  <c r="T58" i="5"/>
  <c r="T314" i="5"/>
  <c r="T765" i="5"/>
  <c r="T936" i="5"/>
  <c r="T517" i="5"/>
  <c r="T172" i="5"/>
  <c r="T698" i="5"/>
  <c r="T8" i="5"/>
  <c r="T90" i="5"/>
  <c r="T619" i="5"/>
  <c r="T806" i="5"/>
  <c r="T433" i="5"/>
  <c r="T319" i="5"/>
  <c r="T141" i="5"/>
  <c r="T182" i="5"/>
  <c r="T69" i="5"/>
  <c r="T402" i="5"/>
  <c r="T212" i="5"/>
  <c r="T242" i="5"/>
  <c r="T1371" i="5"/>
  <c r="T964" i="5"/>
  <c r="T269" i="5"/>
  <c r="T280" i="5"/>
  <c r="T701" i="5"/>
  <c r="T400" i="5"/>
  <c r="T740" i="5"/>
  <c r="T2401" i="5"/>
  <c r="T981" i="5"/>
  <c r="T675" i="5"/>
  <c r="T1388" i="5"/>
  <c r="T838" i="5"/>
  <c r="T585" i="5"/>
  <c r="T758" i="5"/>
  <c r="T1307" i="5"/>
  <c r="T605" i="5"/>
  <c r="T1738" i="5"/>
  <c r="T1995" i="5"/>
  <c r="T549" i="5"/>
  <c r="T650" i="5"/>
  <c r="T671" i="5"/>
  <c r="T2261" i="5"/>
  <c r="T598" i="5"/>
  <c r="T263" i="5"/>
  <c r="T359" i="5"/>
  <c r="T1342" i="5"/>
  <c r="T443" i="5"/>
  <c r="T1970" i="5"/>
  <c r="T180" i="5"/>
  <c r="T1184" i="5"/>
  <c r="T661" i="5"/>
  <c r="T2335" i="5"/>
  <c r="T1215" i="5"/>
  <c r="T849" i="5"/>
  <c r="T1293" i="5"/>
  <c r="T528" i="5"/>
  <c r="T529" i="5"/>
  <c r="T468" i="5"/>
  <c r="T535" i="5"/>
  <c r="T378" i="5"/>
  <c r="T430" i="5"/>
  <c r="T672" i="5"/>
  <c r="T1897" i="5"/>
  <c r="T836" i="5"/>
  <c r="T261" i="5"/>
  <c r="T1621" i="5"/>
  <c r="T189" i="5"/>
  <c r="T1743" i="5"/>
  <c r="T1525" i="5"/>
  <c r="T542" i="5"/>
  <c r="T380" i="5"/>
  <c r="T193" i="5"/>
  <c r="T1807" i="5"/>
  <c r="T921" i="5"/>
  <c r="T606" i="5"/>
  <c r="T699" i="5"/>
  <c r="T2125" i="5"/>
  <c r="T1132" i="5"/>
  <c r="T530" i="5"/>
  <c r="T570" i="5"/>
  <c r="T300" i="5"/>
  <c r="T1163" i="5"/>
  <c r="T680" i="5"/>
  <c r="T2170" i="5"/>
  <c r="T328" i="5"/>
  <c r="T245" i="5"/>
  <c r="T338" i="5"/>
  <c r="T1686" i="5"/>
  <c r="T880" i="5"/>
  <c r="T1101" i="5"/>
  <c r="T1210" i="5"/>
  <c r="T1809" i="5"/>
  <c r="T1591" i="5"/>
  <c r="T1607" i="5"/>
  <c r="T931" i="5"/>
  <c r="T3024" i="5"/>
  <c r="T3358" i="5"/>
  <c r="T1692" i="5"/>
  <c r="T1857" i="5"/>
  <c r="T2287" i="5"/>
  <c r="T2738" i="5"/>
  <c r="T1385" i="5"/>
  <c r="T1345" i="5"/>
  <c r="T2188" i="5"/>
  <c r="T2646" i="5"/>
  <c r="T1731" i="5"/>
  <c r="T2511" i="5"/>
  <c r="T2500" i="5"/>
  <c r="T2488" i="5"/>
  <c r="T1868"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<sst xmlns="http://schemas.openxmlformats.org/spreadsheetml/2006/main" count="116521" uniqueCount="7560">
  <si>
    <t>director_name</t>
  </si>
  <si>
    <t>num_critic_for_reviews</t>
  </si>
  <si>
    <t>duration</t>
  </si>
  <si>
    <t>gross</t>
  </si>
  <si>
    <t>genres</t>
  </si>
  <si>
    <t>actor_1_name</t>
  </si>
  <si>
    <t>movie_title</t>
  </si>
  <si>
    <t>num_voted_users</t>
  </si>
  <si>
    <t>num_user_for_reviews</t>
  </si>
  <si>
    <t>language</t>
  </si>
  <si>
    <t>country</t>
  </si>
  <si>
    <t>budget</t>
  </si>
  <si>
    <t>title_year</t>
  </si>
  <si>
    <t>imdb_score</t>
  </si>
  <si>
    <t>Profit</t>
  </si>
  <si>
    <t>Unique Directors</t>
  </si>
  <si>
    <t>Median of Duration</t>
  </si>
  <si>
    <t>Median of Imdscore</t>
  </si>
  <si>
    <t>Average</t>
  </si>
  <si>
    <t>Percentile</t>
  </si>
  <si>
    <t>Language</t>
  </si>
  <si>
    <t>Count</t>
  </si>
  <si>
    <t>Medean</t>
  </si>
  <si>
    <t>Standard Deviation</t>
  </si>
  <si>
    <t>Mean</t>
  </si>
  <si>
    <t>Frank Darabont</t>
  </si>
  <si>
    <t>Crime|Drama</t>
  </si>
  <si>
    <t>Morgan Freeman</t>
  </si>
  <si>
    <t>The Shawshank RedemptionÂ </t>
  </si>
  <si>
    <t>English</t>
  </si>
  <si>
    <t>USA</t>
  </si>
  <si>
    <t>Akira Kurosawa</t>
  </si>
  <si>
    <t>Aboriginal</t>
  </si>
  <si>
    <t>Francis Ford Coppola</t>
  </si>
  <si>
    <t>Al Pacino</t>
  </si>
  <si>
    <t>The GodfatherÂ </t>
  </si>
  <si>
    <t>Tony Kaye</t>
  </si>
  <si>
    <t>Arabic</t>
  </si>
  <si>
    <t>Christopher Nolan</t>
  </si>
  <si>
    <t>Action|Crime|Drama|Thriller</t>
  </si>
  <si>
    <t>Christian Bale</t>
  </si>
  <si>
    <t>The Dark KnightÂ </t>
  </si>
  <si>
    <t>Charles Chaplin</t>
  </si>
  <si>
    <t>Aramaic</t>
  </si>
  <si>
    <t>Robert De Niro</t>
  </si>
  <si>
    <t>The Godfather: Part IIÂ </t>
  </si>
  <si>
    <t>Alfred Hitchcock</t>
  </si>
  <si>
    <t>Bosnian</t>
  </si>
  <si>
    <t>Peter Jackson</t>
  </si>
  <si>
    <t>Action|Adventure|Drama|Fantasy</t>
  </si>
  <si>
    <t>Orlando Bloom</t>
  </si>
  <si>
    <t>The Lord of the Rings: The Return of the KingÂ </t>
  </si>
  <si>
    <t>Damien Chazelle</t>
  </si>
  <si>
    <t>Cantonese</t>
  </si>
  <si>
    <t>Quentin Tarantino</t>
  </si>
  <si>
    <t>Bruce Willis</t>
  </si>
  <si>
    <t>Pulp FictionÂ </t>
  </si>
  <si>
    <t>Ron Fricke</t>
  </si>
  <si>
    <t>Czech</t>
  </si>
  <si>
    <t>Steven Spielberg</t>
  </si>
  <si>
    <t>Biography|Drama|History</t>
  </si>
  <si>
    <t>Liam Neeson</t>
  </si>
  <si>
    <t>Schindler's ListÂ </t>
  </si>
  <si>
    <t>Majid Majidi</t>
  </si>
  <si>
    <t>Danish</t>
  </si>
  <si>
    <t>Sergio Leone</t>
  </si>
  <si>
    <t>Western</t>
  </si>
  <si>
    <t>Clint Eastwood</t>
  </si>
  <si>
    <t>The Good, the Bad and the UglyÂ </t>
  </si>
  <si>
    <t>Italian</t>
  </si>
  <si>
    <t>Italy</t>
  </si>
  <si>
    <t>Dari</t>
  </si>
  <si>
    <t>Robert Zemeckis</t>
  </si>
  <si>
    <t>Comedy|Drama</t>
  </si>
  <si>
    <t>Tom Hanks</t>
  </si>
  <si>
    <t>Forrest GumpÂ </t>
  </si>
  <si>
    <t>Dutch</t>
  </si>
  <si>
    <t>Irvin Kershner</t>
  </si>
  <si>
    <t>Action|Adventure|Fantasy|Sci-Fi</t>
  </si>
  <si>
    <t>Harrison Ford</t>
  </si>
  <si>
    <t>Star Wars: Episode V - The Empire Strikes BackÂ </t>
  </si>
  <si>
    <t>Christopher Lee</t>
  </si>
  <si>
    <t>The Lord of the Rings: The Fellowship of the RingÂ </t>
  </si>
  <si>
    <t>New Zealand</t>
  </si>
  <si>
    <t>Richard Marquand</t>
  </si>
  <si>
    <t>Filipino</t>
  </si>
  <si>
    <t>Action|Adventure|Sci-Fi|Thriller</t>
  </si>
  <si>
    <t>Leonardo DiCaprio</t>
  </si>
  <si>
    <t>InceptionÂ </t>
  </si>
  <si>
    <t>Asghar Farhadi</t>
  </si>
  <si>
    <t>French</t>
  </si>
  <si>
    <t>David Fincher</t>
  </si>
  <si>
    <t>Drama</t>
  </si>
  <si>
    <t>Brad Pitt</t>
  </si>
  <si>
    <t>Fight ClubÂ </t>
  </si>
  <si>
    <t>Fritz Lang</t>
  </si>
  <si>
    <t>German</t>
  </si>
  <si>
    <t>George Lucas</t>
  </si>
  <si>
    <t>Star Wars: Episode IV - A New HopeÂ </t>
  </si>
  <si>
    <t>Billy Wilder</t>
  </si>
  <si>
    <t>Hebrew</t>
  </si>
  <si>
    <t>The Lord of the Rings: The Two TowersÂ </t>
  </si>
  <si>
    <t>Lenny Abrahamson</t>
  </si>
  <si>
    <t>Hindi</t>
  </si>
  <si>
    <t>Lana Wachowski</t>
  </si>
  <si>
    <t>Action|Sci-Fi</t>
  </si>
  <si>
    <t>Keanu Reeves</t>
  </si>
  <si>
    <t>The MatrixÂ </t>
  </si>
  <si>
    <t>Lee Unkrich</t>
  </si>
  <si>
    <t>Hungarian</t>
  </si>
  <si>
    <t>Milos Forman</t>
  </si>
  <si>
    <t>Scatman Crothers</t>
  </si>
  <si>
    <t>One Flew Over the Cuckoo's NestÂ </t>
  </si>
  <si>
    <t>Pete Docter</t>
  </si>
  <si>
    <t>Indonesian</t>
  </si>
  <si>
    <t>Martin Scorsese</t>
  </si>
  <si>
    <t>Biography|Crime|Drama</t>
  </si>
  <si>
    <t>GoodfellasÂ </t>
  </si>
  <si>
    <t>Hayao Miyazaki</t>
  </si>
  <si>
    <t>Fernando Meirelles</t>
  </si>
  <si>
    <t>Alice Braga</t>
  </si>
  <si>
    <t>City of GodÂ </t>
  </si>
  <si>
    <t>Portuguese</t>
  </si>
  <si>
    <t>Brazil</t>
  </si>
  <si>
    <t>Japanese</t>
  </si>
  <si>
    <t>Action|Adventure|Drama</t>
  </si>
  <si>
    <t>Takashi Shimura</t>
  </si>
  <si>
    <t>Seven SamuraiÂ </t>
  </si>
  <si>
    <t>Japan</t>
  </si>
  <si>
    <t>Kazakh</t>
  </si>
  <si>
    <t>Action|Drama|War</t>
  </si>
  <si>
    <t>Saving Private RyanÂ </t>
  </si>
  <si>
    <t>Juan JosÃ© Campanella</t>
  </si>
  <si>
    <t>Korean</t>
  </si>
  <si>
    <t>Jonathan Demme</t>
  </si>
  <si>
    <t>Crime|Drama|Horror|Thriller</t>
  </si>
  <si>
    <t>Anthony Hopkins</t>
  </si>
  <si>
    <t>The Silence of the LambsÂ </t>
  </si>
  <si>
    <t>George Roy Hill</t>
  </si>
  <si>
    <t>Mandarin</t>
  </si>
  <si>
    <t>Crime|Drama|Mystery|Thriller</t>
  </si>
  <si>
    <t>Se7enÂ </t>
  </si>
  <si>
    <t>Elia Kazan</t>
  </si>
  <si>
    <t>Maya</t>
  </si>
  <si>
    <t>Adventure|Drama|Sci-Fi</t>
  </si>
  <si>
    <t>Matthew McConaughey</t>
  </si>
  <si>
    <t>InterstellarÂ </t>
  </si>
  <si>
    <t>Joshua Oppenheimer</t>
  </si>
  <si>
    <t>Mongolian</t>
  </si>
  <si>
    <t>Bryan Singer</t>
  </si>
  <si>
    <t>Kevin Spacey</t>
  </si>
  <si>
    <t>The Usual SuspectsÂ </t>
  </si>
  <si>
    <t>Victor Fleming</t>
  </si>
  <si>
    <t>Norwegian</t>
  </si>
  <si>
    <t>Ethan Suplee</t>
  </si>
  <si>
    <t>American History XÂ </t>
  </si>
  <si>
    <t>Persian</t>
  </si>
  <si>
    <t>Comedy|Drama|Family</t>
  </si>
  <si>
    <t>Paulette Goddard</t>
  </si>
  <si>
    <t>Modern TimesÂ </t>
  </si>
  <si>
    <t>Adventure|Animation|Family|Fantasy</t>
  </si>
  <si>
    <t>Bunta Sugawara</t>
  </si>
  <si>
    <t>Spirited AwayÂ </t>
  </si>
  <si>
    <t>Michael Wadleigh</t>
  </si>
  <si>
    <t>Romanian</t>
  </si>
  <si>
    <t>Roger Allers</t>
  </si>
  <si>
    <t>Adventure|Animation|Drama|Family|Musical</t>
  </si>
  <si>
    <t>Matthew Broderick</t>
  </si>
  <si>
    <t>The Lion KingÂ </t>
  </si>
  <si>
    <t>William Wyler</t>
  </si>
  <si>
    <t>Russian</t>
  </si>
  <si>
    <t>Action|Adventure</t>
  </si>
  <si>
    <t>Raiders of the Lost ArkÂ </t>
  </si>
  <si>
    <t>Je-kyu Kang</t>
  </si>
  <si>
    <t>Spanish</t>
  </si>
  <si>
    <t>Action|Thriller</t>
  </si>
  <si>
    <t>Tom Hardy</t>
  </si>
  <si>
    <t>The Dark Knight RisesÂ </t>
  </si>
  <si>
    <t>Terry George</t>
  </si>
  <si>
    <t>Thai</t>
  </si>
  <si>
    <t>Adventure|Comedy|Sci-Fi</t>
  </si>
  <si>
    <t>Lea Thompson</t>
  </si>
  <si>
    <t>Back to the FutureÂ </t>
  </si>
  <si>
    <t>Tim Miller</t>
  </si>
  <si>
    <t>Vietnamese</t>
  </si>
  <si>
    <t>James Cameron</t>
  </si>
  <si>
    <t>Joe Morton</t>
  </si>
  <si>
    <t>Terminator 2: Judgment DayÂ </t>
  </si>
  <si>
    <t>David Sington</t>
  </si>
  <si>
    <t>Zulu</t>
  </si>
  <si>
    <t>Ridley Scott</t>
  </si>
  <si>
    <t>Action|Drama|Romance</t>
  </si>
  <si>
    <t>Djimon Hounsou</t>
  </si>
  <si>
    <t>GladiatorÂ </t>
  </si>
  <si>
    <t>David Lean</t>
  </si>
  <si>
    <t>Crime|Drama|Fantasy|Mystery</t>
  </si>
  <si>
    <t>The Green MileÂ </t>
  </si>
  <si>
    <t>Horror|Sci-Fi</t>
  </si>
  <si>
    <t>Tom Skerritt</t>
  </si>
  <si>
    <t>AlienÂ </t>
  </si>
  <si>
    <t>UK</t>
  </si>
  <si>
    <t>Stephen Chbosky</t>
  </si>
  <si>
    <t>Drama|Western</t>
  </si>
  <si>
    <t>Django UnchainedÂ </t>
  </si>
  <si>
    <t>Michel Hazanavicius</t>
  </si>
  <si>
    <t>Drama|War</t>
  </si>
  <si>
    <t>Apocalypse NowÂ </t>
  </si>
  <si>
    <t>Ari Folman</t>
  </si>
  <si>
    <t>Crime|Drama|Thriller</t>
  </si>
  <si>
    <t>The DepartedÂ </t>
  </si>
  <si>
    <t>Vincent Paronnaud</t>
  </si>
  <si>
    <t>Horror|Mystery|Thriller</t>
  </si>
  <si>
    <t>Janet Leigh</t>
  </si>
  <si>
    <t>PsychoÂ </t>
  </si>
  <si>
    <t>Mystery|Thriller</t>
  </si>
  <si>
    <t>Callum Rennie</t>
  </si>
  <si>
    <t>MementoÂ </t>
  </si>
  <si>
    <t>Drama|Mystery|Sci-Fi|Thriller</t>
  </si>
  <si>
    <t>The PrestigeÂ </t>
  </si>
  <si>
    <t>Denis Villeneuve</t>
  </si>
  <si>
    <t>Drama|Music</t>
  </si>
  <si>
    <t>J.K. Simmons</t>
  </si>
  <si>
    <t>WhiplashÂ </t>
  </si>
  <si>
    <t>Florian Henckel von Donnersmarck</t>
  </si>
  <si>
    <t>Drama|Thriller</t>
  </si>
  <si>
    <t>Sebastian Koch</t>
  </si>
  <si>
    <t>The Lives of OthersÂ </t>
  </si>
  <si>
    <t>Germany</t>
  </si>
  <si>
    <t>Drama|Family</t>
  </si>
  <si>
    <t>Bahare Seddiqi</t>
  </si>
  <si>
    <t>Children of HeavenÂ </t>
  </si>
  <si>
    <t>Iran</t>
  </si>
  <si>
    <t>Documentary|Music</t>
  </si>
  <si>
    <t>Collin Alfredo St. Dic</t>
  </si>
  <si>
    <t>SamsaraÂ </t>
  </si>
  <si>
    <t>None</t>
  </si>
  <si>
    <t>George Cukor</t>
  </si>
  <si>
    <t>Roman Polanski</t>
  </si>
  <si>
    <t>Biography|Drama|War</t>
  </si>
  <si>
    <t>Emilia Fox</t>
  </si>
  <si>
    <t>The PianistÂ </t>
  </si>
  <si>
    <t>France</t>
  </si>
  <si>
    <t>Dan Gilroy</t>
  </si>
  <si>
    <t>Star Wars: Episode VI - Return of the JediÂ </t>
  </si>
  <si>
    <t>FabiÃ¡n Bielinsky</t>
  </si>
  <si>
    <t>Sam Mendes</t>
  </si>
  <si>
    <t>American BeautyÂ </t>
  </si>
  <si>
    <t>Cristian Mungiu</t>
  </si>
  <si>
    <t>Action|Adventure|Sci-Fi</t>
  </si>
  <si>
    <t>Michael Biehn</t>
  </si>
  <si>
    <t>AliensÂ </t>
  </si>
  <si>
    <t>Anna Muylaert</t>
  </si>
  <si>
    <t>Andrew Stanton</t>
  </si>
  <si>
    <t>Adventure|Animation|Family|Sci-Fi</t>
  </si>
  <si>
    <t>John Ratzenberger</t>
  </si>
  <si>
    <t>WALLÂ·EÂ </t>
  </si>
  <si>
    <t>Tom McCarthy</t>
  </si>
  <si>
    <t>Drama|Mystery</t>
  </si>
  <si>
    <t>Shahab Hosseini</t>
  </si>
  <si>
    <t>A SeparationÂ </t>
  </si>
  <si>
    <t>Don Hall</t>
  </si>
  <si>
    <t>Mel Gibson</t>
  </si>
  <si>
    <t>Biography|Drama|History|War</t>
  </si>
  <si>
    <t>Mhairi Calvey</t>
  </si>
  <si>
    <t>BraveheartÂ </t>
  </si>
  <si>
    <t>Jonathan Dayton</t>
  </si>
  <si>
    <t>Reservoir DogsÂ </t>
  </si>
  <si>
    <t>Christophe Barratier</t>
  </si>
  <si>
    <t>Chan-wook Park</t>
  </si>
  <si>
    <t>Drama|Mystery|Thriller</t>
  </si>
  <si>
    <t>Min-sik Choi</t>
  </si>
  <si>
    <t>OldboyÂ </t>
  </si>
  <si>
    <t>South Korea</t>
  </si>
  <si>
    <t>StÃ©phane Aubier</t>
  </si>
  <si>
    <t>Darren Aronofsky</t>
  </si>
  <si>
    <t>Ellen Burstyn</t>
  </si>
  <si>
    <t>Requiem for a DreamÂ </t>
  </si>
  <si>
    <t>Joss Whedon</t>
  </si>
  <si>
    <t>Wolfgang Petersen</t>
  </si>
  <si>
    <t>Adventure|Drama|Thriller|War</t>
  </si>
  <si>
    <t>JÃ¼rgen Prochnow</t>
  </si>
  <si>
    <t>Das BootÂ </t>
  </si>
  <si>
    <t>West Germany</t>
  </si>
  <si>
    <t>Adventure|Biography|Drama|History|War</t>
  </si>
  <si>
    <t>Claude Rains</t>
  </si>
  <si>
    <t>Lawrence of ArabiaÂ </t>
  </si>
  <si>
    <t>Morten Tyldum</t>
  </si>
  <si>
    <t>Once Upon a Time in AmericaÂ </t>
  </si>
  <si>
    <t>Jean-Pierre Jeunet</t>
  </si>
  <si>
    <t>Comedy|Romance</t>
  </si>
  <si>
    <t>Mathieu Kassovitz</t>
  </si>
  <si>
    <t>AmÃ©lieÂ </t>
  </si>
  <si>
    <t>Alejandro G. IÃ±Ã¡rritu</t>
  </si>
  <si>
    <t>Adventure|Animation|Fantasy</t>
  </si>
  <si>
    <t>Minnie Driver</t>
  </si>
  <si>
    <t>Princess MononokeÂ </t>
  </si>
  <si>
    <t>Adventure|Animation|Comedy|Family|Fantasy</t>
  </si>
  <si>
    <t>Toy Story 3Â </t>
  </si>
  <si>
    <t>Stanley Kubrick</t>
  </si>
  <si>
    <t>Adventure|Animation|Comedy|Drama|Family|Fantasy</t>
  </si>
  <si>
    <t>Amy Poehler</t>
  </si>
  <si>
    <t>Inside OutÂ </t>
  </si>
  <si>
    <t>John Lasseter</t>
  </si>
  <si>
    <t>Toy StoryÂ </t>
  </si>
  <si>
    <t>Bernardo Bertolucci</t>
  </si>
  <si>
    <t>Comedy|Crime|Drama</t>
  </si>
  <si>
    <t>Eileen Brennan</t>
  </si>
  <si>
    <t>The StingÂ </t>
  </si>
  <si>
    <t>Robert Stevenson</t>
  </si>
  <si>
    <t>Action|Adventure|Fantasy</t>
  </si>
  <si>
    <t>Indiana Jones and the Last CrusadeÂ </t>
  </si>
  <si>
    <t>Josh Boone</t>
  </si>
  <si>
    <t>Gus Van Sant</t>
  </si>
  <si>
    <t>Robin Williams</t>
  </si>
  <si>
    <t>Good Will HuntingÂ </t>
  </si>
  <si>
    <t>Giuseppe Tornatore</t>
  </si>
  <si>
    <t>Adventure|Animation|Comedy|Family</t>
  </si>
  <si>
    <t>UpÂ </t>
  </si>
  <si>
    <t>Mike van Diem</t>
  </si>
  <si>
    <t>UnforgivenÂ </t>
  </si>
  <si>
    <t>Ralph Ziman</t>
  </si>
  <si>
    <t>Batman BeginsÂ </t>
  </si>
  <si>
    <t>Christian Carion</t>
  </si>
  <si>
    <t>Adventure|Drama|War</t>
  </si>
  <si>
    <t>Michael Fassbender</t>
  </si>
  <si>
    <t>Inglourious BasterdsÂ </t>
  </si>
  <si>
    <t>Alfonso CuarÃ³n</t>
  </si>
  <si>
    <t>Adventure|Mystery|Sci-Fi</t>
  </si>
  <si>
    <t>Keir Dullea</t>
  </si>
  <si>
    <t>2001: A Space OdysseyÂ </t>
  </si>
  <si>
    <t>Biography|Drama|History|Music</t>
  </si>
  <si>
    <t>Jeffrey Jones</t>
  </si>
  <si>
    <t>AmadeusÂ </t>
  </si>
  <si>
    <t>Ritesh Batra</t>
  </si>
  <si>
    <t>Curtis Hanson</t>
  </si>
  <si>
    <t>L.A. ConfidentialÂ </t>
  </si>
  <si>
    <t>Jacques Perrin</t>
  </si>
  <si>
    <t>Guy Ritchie</t>
  </si>
  <si>
    <t>Comedy|Crime</t>
  </si>
  <si>
    <t>Jason Statham</t>
  </si>
  <si>
    <t>SnatchÂ </t>
  </si>
  <si>
    <t>Rich Moore</t>
  </si>
  <si>
    <t>Comedy|Music|Romance</t>
  </si>
  <si>
    <t>Nehemiah Persoff</t>
  </si>
  <si>
    <t>Some Like It HotÂ </t>
  </si>
  <si>
    <t>Nathan Greno</t>
  </si>
  <si>
    <t>Brian De Palma</t>
  </si>
  <si>
    <t>ScarfaceÂ </t>
  </si>
  <si>
    <t>Mark Herman</t>
  </si>
  <si>
    <t>Michel Gondry</t>
  </si>
  <si>
    <t>Drama|Fantasy|Romance|Sci-Fi</t>
  </si>
  <si>
    <t>Kate Winslet</t>
  </si>
  <si>
    <t>Eternal Sunshine of the Spotless MindÂ </t>
  </si>
  <si>
    <t>Jim Abrahams</t>
  </si>
  <si>
    <t>Steve James</t>
  </si>
  <si>
    <t>Documentary|Drama|Sport</t>
  </si>
  <si>
    <t>William Gates</t>
  </si>
  <si>
    <t>Hoop DreamsÂ </t>
  </si>
  <si>
    <t>Henry Alex Rubin</t>
  </si>
  <si>
    <t>Joan Allen</t>
  </si>
  <si>
    <t>RoomÂ </t>
  </si>
  <si>
    <t>Ireland</t>
  </si>
  <si>
    <t>Mark Sandrich</t>
  </si>
  <si>
    <t>Terry Gilliam</t>
  </si>
  <si>
    <t>Adventure|Comedy|Fantasy</t>
  </si>
  <si>
    <t>Eric Idle</t>
  </si>
  <si>
    <t>Monty Python and the Holy GrailÂ </t>
  </si>
  <si>
    <t>Sylvain Chomet</t>
  </si>
  <si>
    <t>Thomas Vinterberg</t>
  </si>
  <si>
    <t>Thomas Bo Larsen</t>
  </si>
  <si>
    <t>The HuntÂ </t>
  </si>
  <si>
    <t>Denmark</t>
  </si>
  <si>
    <t>Dean DeBlois</t>
  </si>
  <si>
    <t>Drama|Sci-Fi</t>
  </si>
  <si>
    <t>Brigitte Helm</t>
  </si>
  <si>
    <t>MetropolisÂ </t>
  </si>
  <si>
    <t>Oliver Hirschbiegel</t>
  </si>
  <si>
    <t>Thomas Kretschmann</t>
  </si>
  <si>
    <t>DownfallÂ </t>
  </si>
  <si>
    <t>Biography|Drama|Sport</t>
  </si>
  <si>
    <t>Raging BullÂ </t>
  </si>
  <si>
    <t>Alexander Gould</t>
  </si>
  <si>
    <t>Finding NemoÂ </t>
  </si>
  <si>
    <t>Drama|History|Romance|War</t>
  </si>
  <si>
    <t>Hattie McDaniel</t>
  </si>
  <si>
    <t>Gone with the WindÂ </t>
  </si>
  <si>
    <t>Richard Curtis</t>
  </si>
  <si>
    <t>Anthony Russo</t>
  </si>
  <si>
    <t>Robert Downey Jr.</t>
  </si>
  <si>
    <t>Captain America: Civil WarÂ </t>
  </si>
  <si>
    <t>Gran TorinoÂ </t>
  </si>
  <si>
    <t>Michael Moore</t>
  </si>
  <si>
    <t>Ron Howard</t>
  </si>
  <si>
    <t>Biography|Drama</t>
  </si>
  <si>
    <t>Adam Goldberg</t>
  </si>
  <si>
    <t>A Beautiful MindÂ </t>
  </si>
  <si>
    <t>James Marsh</t>
  </si>
  <si>
    <t>John McTiernan</t>
  </si>
  <si>
    <t>Alan Rickman</t>
  </si>
  <si>
    <t>Die HardÂ </t>
  </si>
  <si>
    <t>Gerard Butler</t>
  </si>
  <si>
    <t>How to Train Your DragonÂ </t>
  </si>
  <si>
    <t>William Holden</t>
  </si>
  <si>
    <t>The Bridge on the River KwaiÂ </t>
  </si>
  <si>
    <t>Guillermo del Toro</t>
  </si>
  <si>
    <t>Drama|Fantasy|War</t>
  </si>
  <si>
    <t>Ivana Baquero</t>
  </si>
  <si>
    <t>Pan's LabyrinthÂ </t>
  </si>
  <si>
    <t>Spain</t>
  </si>
  <si>
    <t>Tom Hooper</t>
  </si>
  <si>
    <t>Ricardo DarÃ­n</t>
  </si>
  <si>
    <t>The Secret in Their EyesÂ </t>
  </si>
  <si>
    <t>Argentina</t>
  </si>
  <si>
    <t>Biography|Comedy|Crime|Drama</t>
  </si>
  <si>
    <t>The Wolf of Wall StreetÂ </t>
  </si>
  <si>
    <t>Peter Weir</t>
  </si>
  <si>
    <t>James McTeigue</t>
  </si>
  <si>
    <t>Action|Drama|Thriller</t>
  </si>
  <si>
    <t>Natalie Portman</t>
  </si>
  <si>
    <t>V for VendettaÂ </t>
  </si>
  <si>
    <t>Danny Boyle</t>
  </si>
  <si>
    <t>Kelly Macdonald</t>
  </si>
  <si>
    <t>TrainspottingÂ </t>
  </si>
  <si>
    <t>Paolo Sorrentino</t>
  </si>
  <si>
    <t>Crime|Drama|Romance</t>
  </si>
  <si>
    <t>Marlon Brando</t>
  </si>
  <si>
    <t>On the WaterfrontÂ </t>
  </si>
  <si>
    <t>Caroline Link</t>
  </si>
  <si>
    <t>Sean Penn</t>
  </si>
  <si>
    <t>Adventure|Biography|Drama</t>
  </si>
  <si>
    <t>Kristen Stewart</t>
  </si>
  <si>
    <t>Into the WildÂ </t>
  </si>
  <si>
    <t>Chuan Lu</t>
  </si>
  <si>
    <t>Lock, Stock and Two Smoking BarrelsÂ </t>
  </si>
  <si>
    <t>FranÃ§ois Girard</t>
  </si>
  <si>
    <t>Joel Coen</t>
  </si>
  <si>
    <t>Philip Seymour Hoffman</t>
  </si>
  <si>
    <t>The Big LebowskiÂ </t>
  </si>
  <si>
    <t>Philip Saville</t>
  </si>
  <si>
    <t>Drama|Mystery|War</t>
  </si>
  <si>
    <t>Lubna Azabal</t>
  </si>
  <si>
    <t>IncendiesÂ </t>
  </si>
  <si>
    <t>Canada</t>
  </si>
  <si>
    <t>Kevin Macdonald</t>
  </si>
  <si>
    <t>Biography|Crime|Documentary|History</t>
  </si>
  <si>
    <t>Anwar Congo</t>
  </si>
  <si>
    <t>The Act of KillingÂ </t>
  </si>
  <si>
    <t>Wolfgang Becker</t>
  </si>
  <si>
    <t>Sci-Fi|Thriller</t>
  </si>
  <si>
    <t>Blade RunnerÂ </t>
  </si>
  <si>
    <t>Eric Bress</t>
  </si>
  <si>
    <t>John Carpenter</t>
  </si>
  <si>
    <t>Horror|Mystery|Sci-Fi</t>
  </si>
  <si>
    <t>Wilford Brimley</t>
  </si>
  <si>
    <t>The ThingÂ </t>
  </si>
  <si>
    <t>Fernando LeÃ³n de Aranoa</t>
  </si>
  <si>
    <t>CasinoÂ </t>
  </si>
  <si>
    <t>Denys Arcand</t>
  </si>
  <si>
    <t>Gavin O'Connor</t>
  </si>
  <si>
    <t>Drama|Sport</t>
  </si>
  <si>
    <t>WarriorÂ </t>
  </si>
  <si>
    <t>Alex Garland</t>
  </si>
  <si>
    <t>Howl's Moving CastleÂ </t>
  </si>
  <si>
    <t>Ricki Stern</t>
  </si>
  <si>
    <t>Chris Hemsworth</t>
  </si>
  <si>
    <t>The AvengersÂ </t>
  </si>
  <si>
    <t>Shane Meadows</t>
  </si>
  <si>
    <t>Action|Adventure|Comedy|Romance|Sci-Fi</t>
  </si>
  <si>
    <t>Ryan Reynolds</t>
  </si>
  <si>
    <t>DeadpoolÂ </t>
  </si>
  <si>
    <t>Andrew Haigh</t>
  </si>
  <si>
    <t>Adventure|Sci-Fi|Thriller</t>
  </si>
  <si>
    <t>Wayne Knight</t>
  </si>
  <si>
    <t>Jurassic ParkÂ </t>
  </si>
  <si>
    <t>Chris Paine</t>
  </si>
  <si>
    <t>M. Night Shyamalan</t>
  </si>
  <si>
    <t>The Sixth SenseÂ </t>
  </si>
  <si>
    <t>Orson Welles</t>
  </si>
  <si>
    <t>Steve Buscemi</t>
  </si>
  <si>
    <t>Monsters, Inc.Â </t>
  </si>
  <si>
    <t>Brian Henson</t>
  </si>
  <si>
    <t>Gore Verbinski</t>
  </si>
  <si>
    <t>Johnny Depp</t>
  </si>
  <si>
    <t>Pirates of the Caribbean: The Curse of the Black PearlÂ </t>
  </si>
  <si>
    <t>Lloyd Bacon</t>
  </si>
  <si>
    <t>James Gunn</t>
  </si>
  <si>
    <t>Bradley Cooper</t>
  </si>
  <si>
    <t>Guardians of the GalaxyÂ </t>
  </si>
  <si>
    <t>William Cottrell</t>
  </si>
  <si>
    <t>Tate Taylor</t>
  </si>
  <si>
    <t>Emma Stone</t>
  </si>
  <si>
    <t>The HelpÂ </t>
  </si>
  <si>
    <t>Tomm Moore</t>
  </si>
  <si>
    <t>Oliver Stone</t>
  </si>
  <si>
    <t>PlatoonÂ </t>
  </si>
  <si>
    <t>Alex Gibney</t>
  </si>
  <si>
    <t>Matt Damon</t>
  </si>
  <si>
    <t>The MartianÂ </t>
  </si>
  <si>
    <t>Steve McQueen</t>
  </si>
  <si>
    <t>Paul Greengrass</t>
  </si>
  <si>
    <t>Action|Mystery|Thriller</t>
  </si>
  <si>
    <t>The Bourne UltimatumÂ </t>
  </si>
  <si>
    <t>John G. Avildsen</t>
  </si>
  <si>
    <t>Sylvester Stallone</t>
  </si>
  <si>
    <t>RockyÂ </t>
  </si>
  <si>
    <t>Mark Osborne</t>
  </si>
  <si>
    <t>Patrick Fugit</t>
  </si>
  <si>
    <t>Gone GirlÂ </t>
  </si>
  <si>
    <t>Biography|Crime|Drama|Western</t>
  </si>
  <si>
    <t>Katharine Ross</t>
  </si>
  <si>
    <t>Butch Cassidy and the Sundance KidÂ </t>
  </si>
  <si>
    <t>Biography|Drama|Thriller|War</t>
  </si>
  <si>
    <t>Benedict Cumberbatch</t>
  </si>
  <si>
    <t>The Imitation GameÂ </t>
  </si>
  <si>
    <t>Million Dollar BabyÂ </t>
  </si>
  <si>
    <t>Comedy|Drama|Sci-Fi</t>
  </si>
  <si>
    <t>Natascha McElhone</t>
  </si>
  <si>
    <t>The Truman ShowÂ </t>
  </si>
  <si>
    <t>Harold Ramis</t>
  </si>
  <si>
    <t>Comedy|Fantasy|Romance</t>
  </si>
  <si>
    <t>Bill Murray</t>
  </si>
  <si>
    <t>Groundhog DayÂ </t>
  </si>
  <si>
    <t>Ethan Coen</t>
  </si>
  <si>
    <t>No Country for Old MenÂ </t>
  </si>
  <si>
    <t>Adventure|Drama|Thriller|Western</t>
  </si>
  <si>
    <t>The RevenantÂ </t>
  </si>
  <si>
    <t>Shutter IslandÂ </t>
  </si>
  <si>
    <t>Philip Kaufman</t>
  </si>
  <si>
    <t>Rob Reiner</t>
  </si>
  <si>
    <t>Adventure|Drama</t>
  </si>
  <si>
    <t>Marshall Bell</t>
  </si>
  <si>
    <t>Stand by MeÂ </t>
  </si>
  <si>
    <t>Ben Affleck</t>
  </si>
  <si>
    <t>Action</t>
  </si>
  <si>
    <t>David Carradine</t>
  </si>
  <si>
    <t>Kill Bill: Vol. 1Â </t>
  </si>
  <si>
    <t>Paul Haggis</t>
  </si>
  <si>
    <t>QuvenzhanÃ© Wallis</t>
  </si>
  <si>
    <t>12 Years a SlaveÂ </t>
  </si>
  <si>
    <t>Woody Allen</t>
  </si>
  <si>
    <t>Annie HallÂ </t>
  </si>
  <si>
    <t>Matthew Vaughn</t>
  </si>
  <si>
    <t>Frank Miller</t>
  </si>
  <si>
    <t>Crime|Thriller</t>
  </si>
  <si>
    <t>Rosario Dawson</t>
  </si>
  <si>
    <t>Sin CityÂ </t>
  </si>
  <si>
    <t>Wes Anderson</t>
  </si>
  <si>
    <t>Adventure|Comedy|Crime|Drama</t>
  </si>
  <si>
    <t>The Grand Budapest HotelÂ </t>
  </si>
  <si>
    <t>John Carney</t>
  </si>
  <si>
    <t>The TerminatorÂ </t>
  </si>
  <si>
    <t>Biography|Crime|Drama|History</t>
  </si>
  <si>
    <t>Billy Crudup</t>
  </si>
  <si>
    <t>SpotlightÂ </t>
  </si>
  <si>
    <t>Alejandro AmenÃ¡bar</t>
  </si>
  <si>
    <t>Drama|Romance|War</t>
  </si>
  <si>
    <t>Myrna Loy</t>
  </si>
  <si>
    <t>The Best Years of Our LivesÂ </t>
  </si>
  <si>
    <t>Adventure|Family|Fantasy|Musical</t>
  </si>
  <si>
    <t>Margaret Hamilton</t>
  </si>
  <si>
    <t>The Wizard of OzÂ </t>
  </si>
  <si>
    <t>Mel Brooks</t>
  </si>
  <si>
    <t>Paul Thomas Anderson</t>
  </si>
  <si>
    <t>Jim Meskimen</t>
  </si>
  <si>
    <t>There Will Be BloodÂ </t>
  </si>
  <si>
    <t>Hugh Jackman</t>
  </si>
  <si>
    <t>PrisonersÂ </t>
  </si>
  <si>
    <t>Adventure|Family|Fantasy|Romance</t>
  </si>
  <si>
    <t>Robin Wright</t>
  </si>
  <si>
    <t>The Princess BrideÂ </t>
  </si>
  <si>
    <t>Stanley Kramer</t>
  </si>
  <si>
    <t>Documentary|History|Music</t>
  </si>
  <si>
    <t>Joe Cocker</t>
  </si>
  <si>
    <t>WoodstockÂ </t>
  </si>
  <si>
    <t>Jerome Robbins</t>
  </si>
  <si>
    <t>Drama|History|War</t>
  </si>
  <si>
    <t>Don Cheadle</t>
  </si>
  <si>
    <t>Hotel RwandaÂ </t>
  </si>
  <si>
    <t>Brian Percival</t>
  </si>
  <si>
    <t>George Miller</t>
  </si>
  <si>
    <t>Mad Max: Fury RoadÂ </t>
  </si>
  <si>
    <t>Australia</t>
  </si>
  <si>
    <t>Ted Demme</t>
  </si>
  <si>
    <t>Adriana Barraza</t>
  </si>
  <si>
    <t>Amores PerrosÂ </t>
  </si>
  <si>
    <t>Mexico</t>
  </si>
  <si>
    <t>Eugenio Derbez</t>
  </si>
  <si>
    <t>Richard Linklater</t>
  </si>
  <si>
    <t>Drama|Romance</t>
  </si>
  <si>
    <t>Hanno PÃ¶schl</t>
  </si>
  <si>
    <t>Before SunriseÂ </t>
  </si>
  <si>
    <t>Don Siegel</t>
  </si>
  <si>
    <t>Ulrich Thomsen</t>
  </si>
  <si>
    <t>The CelebrationÂ </t>
  </si>
  <si>
    <t>Joshua Tickell</t>
  </si>
  <si>
    <t>Documentary|History</t>
  </si>
  <si>
    <t>John F. Kennedy</t>
  </si>
  <si>
    <t>In the Shadow of the MoonÂ </t>
  </si>
  <si>
    <t>Tim McCanlies</t>
  </si>
  <si>
    <t>Richard Kelly</t>
  </si>
  <si>
    <t>Drama|Sci-Fi|Thriller</t>
  </si>
  <si>
    <t>Jake Gyllenhaal</t>
  </si>
  <si>
    <t>Donnie DarkoÂ </t>
  </si>
  <si>
    <t>Edgar Wright</t>
  </si>
  <si>
    <t>JosÃ© Padilha</t>
  </si>
  <si>
    <t>Wagner Moura</t>
  </si>
  <si>
    <t>Elite SquadÂ </t>
  </si>
  <si>
    <t>Biography|Drama|Romance</t>
  </si>
  <si>
    <t>BelÃ©n Rueda</t>
  </si>
  <si>
    <t>The Sea InsideÂ </t>
  </si>
  <si>
    <t>Thea Sharrock</t>
  </si>
  <si>
    <t>Action|Biography|Drama|Sport</t>
  </si>
  <si>
    <t>RushÂ </t>
  </si>
  <si>
    <t>Ryan Coogler</t>
  </si>
  <si>
    <t>Tae Guk Gi: The Brotherhood of WarÂ </t>
  </si>
  <si>
    <t>Martin McDonagh</t>
  </si>
  <si>
    <t>Katsuhiro Ã”tomo</t>
  </si>
  <si>
    <t>Action|Animation|Sci-Fi</t>
  </si>
  <si>
    <t>Mitsuo Iwata</t>
  </si>
  <si>
    <t>AkiraÂ </t>
  </si>
  <si>
    <t>Barry W. Blaustein</t>
  </si>
  <si>
    <t>Adventure|Drama|Thriller</t>
  </si>
  <si>
    <t>Roy Scheider</t>
  </si>
  <si>
    <t>JawsÂ </t>
  </si>
  <si>
    <t>Isabel Coixet</t>
  </si>
  <si>
    <t>William Friedkin</t>
  </si>
  <si>
    <t>Horror</t>
  </si>
  <si>
    <t>The ExorcistÂ </t>
  </si>
  <si>
    <t>Chris Buck</t>
  </si>
  <si>
    <t>Ron Clements</t>
  </si>
  <si>
    <t>Adventure|Animation|Comedy|Family|Fantasy|Musical|Romance</t>
  </si>
  <si>
    <t>AladdinÂ </t>
  </si>
  <si>
    <t>Chia-Liang Liu</t>
  </si>
  <si>
    <t>Brad Bird</t>
  </si>
  <si>
    <t>Action|Adventure|Animation|Family</t>
  </si>
  <si>
    <t>Holly Hunter</t>
  </si>
  <si>
    <t>The IncrediblesÂ </t>
  </si>
  <si>
    <t>Mary Harron</t>
  </si>
  <si>
    <t>Kevin Costner</t>
  </si>
  <si>
    <t>Adventure|Drama|Western</t>
  </si>
  <si>
    <t>Mary McDonnell</t>
  </si>
  <si>
    <t>Dances with WolvesÂ </t>
  </si>
  <si>
    <t>Gareth Evans</t>
  </si>
  <si>
    <t>Robert Wise</t>
  </si>
  <si>
    <t>Biography|Drama|Family|Musical|Romance</t>
  </si>
  <si>
    <t>Eleanor Parker</t>
  </si>
  <si>
    <t>The Sound of MusicÂ </t>
  </si>
  <si>
    <t>Tom Ford</t>
  </si>
  <si>
    <t>Barry Levinson</t>
  </si>
  <si>
    <t>Tom Cruise</t>
  </si>
  <si>
    <t>Rain ManÂ </t>
  </si>
  <si>
    <t>Michael McGowan</t>
  </si>
  <si>
    <t>Anil Kapoor</t>
  </si>
  <si>
    <t>Slumdog MillionaireÂ </t>
  </si>
  <si>
    <t>Pierre Coffin</t>
  </si>
  <si>
    <t>Biography|Drama|History|Romance</t>
  </si>
  <si>
    <t>Colin Firth</t>
  </si>
  <si>
    <t>The King's SpeechÂ </t>
  </si>
  <si>
    <t>Anthony Powell</t>
  </si>
  <si>
    <t>Catch Me If You CanÂ </t>
  </si>
  <si>
    <t>Kevin Jordan</t>
  </si>
  <si>
    <t>J.J. Abrams</t>
  </si>
  <si>
    <t>Star TrekÂ </t>
  </si>
  <si>
    <t>Petter NÃ¦ss</t>
  </si>
  <si>
    <t>Gabriele Muccino</t>
  </si>
  <si>
    <t>Will Smith</t>
  </si>
  <si>
    <t>The Pursuit of HappynessÂ </t>
  </si>
  <si>
    <t>Luc Jacquet</t>
  </si>
  <si>
    <t>Julie Christie</t>
  </si>
  <si>
    <t>Doctor ZhivagoÂ </t>
  </si>
  <si>
    <t>Black SwanÂ </t>
  </si>
  <si>
    <t>Neill Blomkamp</t>
  </si>
  <si>
    <t>Action|Sci-Fi|Thriller</t>
  </si>
  <si>
    <t>Sharlto Copley</t>
  </si>
  <si>
    <t>District 9Â </t>
  </si>
  <si>
    <t>South Africa</t>
  </si>
  <si>
    <t>Comedy</t>
  </si>
  <si>
    <t>Madeline Kahn</t>
  </si>
  <si>
    <t>Young FrankensteinÂ </t>
  </si>
  <si>
    <t>Dead Poets SocietyÂ </t>
  </si>
  <si>
    <t>John Doman</t>
  </si>
  <si>
    <t>Mystic RiverÂ </t>
  </si>
  <si>
    <t>Animation|Comedy|Family|Fantasy</t>
  </si>
  <si>
    <t>Janeane Garofalo</t>
  </si>
  <si>
    <t>RatatouilleÂ </t>
  </si>
  <si>
    <t>Spike Jonze</t>
  </si>
  <si>
    <t>Norman Jewison</t>
  </si>
  <si>
    <t>Drama|Family|Musical|Romance</t>
  </si>
  <si>
    <t>Topol</t>
  </si>
  <si>
    <t>Fiddler on the RoofÂ </t>
  </si>
  <si>
    <t>Vivica A. Fox</t>
  </si>
  <si>
    <t>Kill Bill: Vol. 2Â </t>
  </si>
  <si>
    <t>Duncan Jones</t>
  </si>
  <si>
    <t>Action|Adventure|Fantasy|Sci-Fi|Thriller</t>
  </si>
  <si>
    <t>Jennifer Lawrence</t>
  </si>
  <si>
    <t>X-Men: Days of Future PastÂ </t>
  </si>
  <si>
    <t>Drama|History|Thriller</t>
  </si>
  <si>
    <t>Sally Kirkland</t>
  </si>
  <si>
    <t>JFKÂ </t>
  </si>
  <si>
    <t>Comedy|Drama|Romance</t>
  </si>
  <si>
    <t>BÃ©rÃ©nice Bejo</t>
  </si>
  <si>
    <t>The ArtistÂ </t>
  </si>
  <si>
    <t>Billy Bob Thornton</t>
  </si>
  <si>
    <t>Robert Duvall</t>
  </si>
  <si>
    <t>Sling BladeÂ </t>
  </si>
  <si>
    <t>Todd Field</t>
  </si>
  <si>
    <t>Jean-Marc VallÃ©e</t>
  </si>
  <si>
    <t>Dallas Buyers ClubÂ </t>
  </si>
  <si>
    <t>Ellar Coltrane</t>
  </si>
  <si>
    <t>BoyhoodÂ </t>
  </si>
  <si>
    <t>J.A. Bayona</t>
  </si>
  <si>
    <t>Crime|Documentary|Drama</t>
  </si>
  <si>
    <t>Bowling for ColumbineÂ </t>
  </si>
  <si>
    <t>Stephen Chow</t>
  </si>
  <si>
    <t>Martin Campbell</t>
  </si>
  <si>
    <t>Action|Adventure|Thriller</t>
  </si>
  <si>
    <t>Eva Green</t>
  </si>
  <si>
    <t>Casino RoyaleÂ </t>
  </si>
  <si>
    <t>Documentary|Drama</t>
  </si>
  <si>
    <t>SickoÂ </t>
  </si>
  <si>
    <t>David Lynch</t>
  </si>
  <si>
    <t>Comedy|Horror</t>
  </si>
  <si>
    <t>Peter Serafinowicz</t>
  </si>
  <si>
    <t>Shaun of the DeadÂ </t>
  </si>
  <si>
    <t>Yimou Zhang</t>
  </si>
  <si>
    <t>Ang Lee</t>
  </si>
  <si>
    <t>Adventure|Drama|Fantasy</t>
  </si>
  <si>
    <t>Suraj Sharma</t>
  </si>
  <si>
    <t>Life of PiÂ </t>
  </si>
  <si>
    <t>Logan Lerman</t>
  </si>
  <si>
    <t>The Perks of Being a WallflowerÂ </t>
  </si>
  <si>
    <t>Action|Drama|Western</t>
  </si>
  <si>
    <t>A Fistful of DollarsÂ </t>
  </si>
  <si>
    <t>Carol Reed</t>
  </si>
  <si>
    <t>Vernon Dobtcheff</t>
  </si>
  <si>
    <t>Before SunsetÂ </t>
  </si>
  <si>
    <t>Walter Salles</t>
  </si>
  <si>
    <t>Fernanda Montenegro</t>
  </si>
  <si>
    <t>Central StationÂ </t>
  </si>
  <si>
    <t>Drama|Romance|Sci-Fi</t>
  </si>
  <si>
    <t>Scarlett Johansson</t>
  </si>
  <si>
    <t>HerÂ </t>
  </si>
  <si>
    <t>Lars von Trier</t>
  </si>
  <si>
    <t>Animation|Biography|Documentary|Drama|History|War</t>
  </si>
  <si>
    <t>Waltz with BashirÂ </t>
  </si>
  <si>
    <t>Israel</t>
  </si>
  <si>
    <t>Tony Scott</t>
  </si>
  <si>
    <t>Action|Crime|Drama|Romance|Thriller</t>
  </si>
  <si>
    <t>True RomanceÂ </t>
  </si>
  <si>
    <t>Ava DuVernay</t>
  </si>
  <si>
    <t>Animation|Biography|Drama|War</t>
  </si>
  <si>
    <t>Catherine Deneuve</t>
  </si>
  <si>
    <t>PersepolisÂ </t>
  </si>
  <si>
    <t>Tim Burton</t>
  </si>
  <si>
    <t>Big FishÂ </t>
  </si>
  <si>
    <t>Sissy Spacek</t>
  </si>
  <si>
    <t>The Straight StoryÂ </t>
  </si>
  <si>
    <t>Charlie Kaufman</t>
  </si>
  <si>
    <t>BrazilÂ </t>
  </si>
  <si>
    <t>Elizabeth Berrington</t>
  </si>
  <si>
    <t>In BrugesÂ </t>
  </si>
  <si>
    <t>Naomi Watts</t>
  </si>
  <si>
    <t>Mulholland DriveÂ </t>
  </si>
  <si>
    <t>Bennett Miller</t>
  </si>
  <si>
    <t>Karan Johar</t>
  </si>
  <si>
    <t>Shah Rukh Khan</t>
  </si>
  <si>
    <t>My Name Is KhanÂ </t>
  </si>
  <si>
    <t>India</t>
  </si>
  <si>
    <t>Kirsten Sheridan</t>
  </si>
  <si>
    <t>Crime|Drama|Musical</t>
  </si>
  <si>
    <t>Dancer in the DarkÂ </t>
  </si>
  <si>
    <t>Patton Oswalt</t>
  </si>
  <si>
    <t>MagnoliaÂ </t>
  </si>
  <si>
    <t>Lynne Ramsay</t>
  </si>
  <si>
    <t>Adam Baldwin</t>
  </si>
  <si>
    <t>SerenityÂ </t>
  </si>
  <si>
    <t>John Crowley</t>
  </si>
  <si>
    <t>Paddy Considine</t>
  </si>
  <si>
    <t>Cinderella ManÂ </t>
  </si>
  <si>
    <t>Gilles Paquet-Brenner</t>
  </si>
  <si>
    <t>Taylor Hackford</t>
  </si>
  <si>
    <t>Delroy Lindo</t>
  </si>
  <si>
    <t>Blood In, Blood OutÂ </t>
  </si>
  <si>
    <t>Dexter Fletcher</t>
  </si>
  <si>
    <t>Edward Zwick</t>
  </si>
  <si>
    <t>Blood DiamondÂ </t>
  </si>
  <si>
    <t>John Patrick Shanley</t>
  </si>
  <si>
    <t>Action|Adventure|Animation|Comedy|Drama|Family|Sci-Fi</t>
  </si>
  <si>
    <t>Vin Diesel</t>
  </si>
  <si>
    <t>The Iron GiantÂ </t>
  </si>
  <si>
    <t>Joshua Marston</t>
  </si>
  <si>
    <t>CCH Pounder</t>
  </si>
  <si>
    <t>AvatarÂ </t>
  </si>
  <si>
    <t>Whit Stillman</t>
  </si>
  <si>
    <t>Family|Sci-Fi</t>
  </si>
  <si>
    <t>Henry Thomas</t>
  </si>
  <si>
    <t>E.T. the Extra-TerrestrialÂ </t>
  </si>
  <si>
    <t>Jafar Panahi</t>
  </si>
  <si>
    <t>Andrew Adamson</t>
  </si>
  <si>
    <t>Kathleen Freeman</t>
  </si>
  <si>
    <t>ShrekÂ </t>
  </si>
  <si>
    <t>Norman Ferguson</t>
  </si>
  <si>
    <t>Jon Favreau</t>
  </si>
  <si>
    <t>Iron ManÂ </t>
  </si>
  <si>
    <t>Tony Bancroft</t>
  </si>
  <si>
    <t>Toy Story 2Â </t>
  </si>
  <si>
    <t>Todd Solondz</t>
  </si>
  <si>
    <t>F. Gary Gray</t>
  </si>
  <si>
    <t>Biography|Crime|Drama|History|Music</t>
  </si>
  <si>
    <t>Aldis Hodge</t>
  </si>
  <si>
    <t>Straight Outta ComptonÂ </t>
  </si>
  <si>
    <t>Tom Putnam</t>
  </si>
  <si>
    <t>Pierre Morel</t>
  </si>
  <si>
    <t>TakenÂ </t>
  </si>
  <si>
    <t>Steve Box</t>
  </si>
  <si>
    <t>Chen Chang</t>
  </si>
  <si>
    <t>Crouching Tiger, Hidden DragonÂ </t>
  </si>
  <si>
    <t>Taiwan</t>
  </si>
  <si>
    <t>James Mangold</t>
  </si>
  <si>
    <t>Biography|Drama|Music|Romance</t>
  </si>
  <si>
    <t>Sandra Ellis Lafferty</t>
  </si>
  <si>
    <t>Walk the LineÂ </t>
  </si>
  <si>
    <t>David O. Russell</t>
  </si>
  <si>
    <t>The FighterÂ </t>
  </si>
  <si>
    <t>Doug Liman</t>
  </si>
  <si>
    <t>The Bourne IdentityÂ </t>
  </si>
  <si>
    <t>Damon Wayans Jr.</t>
  </si>
  <si>
    <t>Big Hero 6Â </t>
  </si>
  <si>
    <t>Nicholas Meyer</t>
  </si>
  <si>
    <t>Jeremy Brett</t>
  </si>
  <si>
    <t>My Fair LadyÂ </t>
  </si>
  <si>
    <t>Marco Kreuzpaintner</t>
  </si>
  <si>
    <t>Biography|Drama|Thriller</t>
  </si>
  <si>
    <t>Captain PhillipsÂ </t>
  </si>
  <si>
    <t>Steve Carell</t>
  </si>
  <si>
    <t>Little Miss SunshineÂ </t>
  </si>
  <si>
    <t>The UntouchablesÂ </t>
  </si>
  <si>
    <t>Denzel Washington</t>
  </si>
  <si>
    <t>CrashÂ </t>
  </si>
  <si>
    <t>Stephen Daldry</t>
  </si>
  <si>
    <t>Horror|Thriller</t>
  </si>
  <si>
    <t>Jamie Lee Curtis</t>
  </si>
  <si>
    <t>HalloweenÂ </t>
  </si>
  <si>
    <t>Fantasy|Romance</t>
  </si>
  <si>
    <t>Edward ScissorhandsÂ </t>
  </si>
  <si>
    <t>Adventure|Fantasy</t>
  </si>
  <si>
    <t>Aidan Turner</t>
  </si>
  <si>
    <t>The Hobbit: The Desolation of SmaugÂ </t>
  </si>
  <si>
    <t>Richard Attenborough</t>
  </si>
  <si>
    <t>Action|Adventure|Animation|Comedy|Family|Fantasy</t>
  </si>
  <si>
    <t>How to Train Your Dragon 2Â </t>
  </si>
  <si>
    <t>John Landis</t>
  </si>
  <si>
    <t>Action|Comedy|Crime|Music</t>
  </si>
  <si>
    <t>John Belushi</t>
  </si>
  <si>
    <t>The Blues BrothersÂ </t>
  </si>
  <si>
    <t>Niki Caro</t>
  </si>
  <si>
    <t>NightcrawlerÂ </t>
  </si>
  <si>
    <t>Spike Lee</t>
  </si>
  <si>
    <t>Ruby Dee</t>
  </si>
  <si>
    <t>Do the Right ThingÂ </t>
  </si>
  <si>
    <t>Alexander Payne</t>
  </si>
  <si>
    <t>Mark Margolis</t>
  </si>
  <si>
    <t>The WrestlerÂ </t>
  </si>
  <si>
    <t>Shane Black</t>
  </si>
  <si>
    <t>Action|Comedy|Mystery</t>
  </si>
  <si>
    <t>Bill Bailey</t>
  </si>
  <si>
    <t>Hot FuzzÂ </t>
  </si>
  <si>
    <t>James Ivory</t>
  </si>
  <si>
    <t>The Remains of the DayÂ </t>
  </si>
  <si>
    <t>Boogie NightsÂ </t>
  </si>
  <si>
    <t>Ham Tran</t>
  </si>
  <si>
    <t>Crime|Drama|Mystery|Thriller|Western</t>
  </si>
  <si>
    <t>Craig Stark</t>
  </si>
  <si>
    <t>The Hateful EightÂ </t>
  </si>
  <si>
    <t>JirÃ­ Menzel</t>
  </si>
  <si>
    <t>Drama|Music|Romance</t>
  </si>
  <si>
    <t>Glen Hansard</t>
  </si>
  <si>
    <t>OnceÂ </t>
  </si>
  <si>
    <t>GloryÂ </t>
  </si>
  <si>
    <t>Theodore Witcher</t>
  </si>
  <si>
    <t>Seamus Davey-Fitzpatrick</t>
  </si>
  <si>
    <t>Before MidnightÂ </t>
  </si>
  <si>
    <t>Raymond De Felitta</t>
  </si>
  <si>
    <t>Anamaria Marinca</t>
  </si>
  <si>
    <t>4 Months, 3 Weeks and 2 DaysÂ </t>
  </si>
  <si>
    <t>Romania</t>
  </si>
  <si>
    <t>Nat Faxon</t>
  </si>
  <si>
    <t>Drama|Mystery|Sci-Fi</t>
  </si>
  <si>
    <t>MoonÂ </t>
  </si>
  <si>
    <t>Duncan Tucker</t>
  </si>
  <si>
    <t>Nine QueensÂ </t>
  </si>
  <si>
    <t>Michel Orion Scott</t>
  </si>
  <si>
    <t>Jean-Baptiste Maunier</t>
  </si>
  <si>
    <t>The ChorusÂ </t>
  </si>
  <si>
    <t>Alejandro Monteverde</t>
  </si>
  <si>
    <t>Alex Huszar</t>
  </si>
  <si>
    <t>The Second MotherÂ </t>
  </si>
  <si>
    <t>Morgan Neville</t>
  </si>
  <si>
    <t>Yuki Matsuzaki</t>
  </si>
  <si>
    <t>Letters from Iwo JimaÂ </t>
  </si>
  <si>
    <t>Miranda July</t>
  </si>
  <si>
    <t>Adventure|Drama|History</t>
  </si>
  <si>
    <t>Dennis Quaid</t>
  </si>
  <si>
    <t>The Right StuffÂ </t>
  </si>
  <si>
    <t>Goran Dukic</t>
  </si>
  <si>
    <t>Michael Haneke</t>
  </si>
  <si>
    <t>Isabelle Huppert</t>
  </si>
  <si>
    <t>AmourÂ </t>
  </si>
  <si>
    <t>David Silverman</t>
  </si>
  <si>
    <t>Animation|Comedy|Crime|Drama|Family</t>
  </si>
  <si>
    <t>Mackenzie Foy</t>
  </si>
  <si>
    <t>Ernest &amp; CelestineÂ </t>
  </si>
  <si>
    <t>Siddiq Barmak</t>
  </si>
  <si>
    <t>Biography|Comedy|Drama</t>
  </si>
  <si>
    <t>Ed WoodÂ </t>
  </si>
  <si>
    <t>Roger Donaldson</t>
  </si>
  <si>
    <t>The World's Fastest IndianÂ </t>
  </si>
  <si>
    <t>Cameron Crowe</t>
  </si>
  <si>
    <t>Adventure|Comedy|Drama|Music</t>
  </si>
  <si>
    <t>Almost FamousÂ </t>
  </si>
  <si>
    <t>Nick Cassavetes</t>
  </si>
  <si>
    <t>Ryan Gosling</t>
  </si>
  <si>
    <t>The NotebookÂ </t>
  </si>
  <si>
    <t>Action|Adventure|History</t>
  </si>
  <si>
    <t>Jet Li</t>
  </si>
  <si>
    <t>HeroÂ </t>
  </si>
  <si>
    <t>China</t>
  </si>
  <si>
    <t>Michael Mann</t>
  </si>
  <si>
    <t>The InsiderÂ </t>
  </si>
  <si>
    <t>Mike Leigh</t>
  </si>
  <si>
    <t>Charlie Hunnam</t>
  </si>
  <si>
    <t>Children of MenÂ </t>
  </si>
  <si>
    <t>Derek Cianfrance</t>
  </si>
  <si>
    <t>Edge of TomorrowÂ </t>
  </si>
  <si>
    <t>Todd Phillips</t>
  </si>
  <si>
    <t>The HangoverÂ </t>
  </si>
  <si>
    <t>Phil Lord</t>
  </si>
  <si>
    <t>The Lego MovieÂ </t>
  </si>
  <si>
    <t>Adventure|Drama|Family|Fantasy</t>
  </si>
  <si>
    <t>The Jungle BookÂ </t>
  </si>
  <si>
    <t>Adventure|Drama|Sci-Fi|Thriller</t>
  </si>
  <si>
    <t>Phaldut Sharma</t>
  </si>
  <si>
    <t>GravityÂ </t>
  </si>
  <si>
    <t>Andrew Davis</t>
  </si>
  <si>
    <t>Action|Adventure|Crime|Drama|Mystery|Thriller</t>
  </si>
  <si>
    <t>The FugitiveÂ </t>
  </si>
  <si>
    <t>Adventure|Family|Fantasy|Mystery</t>
  </si>
  <si>
    <t>Daniel Radcliffe</t>
  </si>
  <si>
    <t>Harry Potter and the Prisoner of AzkabanÂ </t>
  </si>
  <si>
    <t>Tom Tykwer</t>
  </si>
  <si>
    <t>Comedy|Western</t>
  </si>
  <si>
    <t>Blazing SaddlesÂ </t>
  </si>
  <si>
    <t>Shailene Woodley</t>
  </si>
  <si>
    <t>The Fault in Our StarsÂ </t>
  </si>
  <si>
    <t>Silver Linings PlaybookÂ </t>
  </si>
  <si>
    <t>Albert Finney</t>
  </si>
  <si>
    <t>SkyfallÂ </t>
  </si>
  <si>
    <t>The Bourne SupremacyÂ </t>
  </si>
  <si>
    <t>Gaspar NoÃ©</t>
  </si>
  <si>
    <t>Steven Soderbergh</t>
  </si>
  <si>
    <t>Ocean's ElevenÂ </t>
  </si>
  <si>
    <t>Anthony Minghella</t>
  </si>
  <si>
    <t>Comedy|Family|Fantasy|Musical</t>
  </si>
  <si>
    <t>Ed Wynn</t>
  </si>
  <si>
    <t>Mary PoppinsÂ </t>
  </si>
  <si>
    <t>Laurent Tirard</t>
  </si>
  <si>
    <t>Captain America: The Winter SoldierÂ </t>
  </si>
  <si>
    <t>Greg Mottola</t>
  </si>
  <si>
    <t>Boaz Yakin</t>
  </si>
  <si>
    <t>Remember the TitansÂ </t>
  </si>
  <si>
    <t>Peter Graves</t>
  </si>
  <si>
    <t>Airplane!Â </t>
  </si>
  <si>
    <t>Peter Farrelly</t>
  </si>
  <si>
    <t>Oprah Winfrey</t>
  </si>
  <si>
    <t>The Color PurpleÂ </t>
  </si>
  <si>
    <t>Patrice Leconte</t>
  </si>
  <si>
    <t>Back to the Future Part IIÂ </t>
  </si>
  <si>
    <t>Dan Harris</t>
  </si>
  <si>
    <t>James Wan</t>
  </si>
  <si>
    <t>Javier Botet</t>
  </si>
  <si>
    <t>The Conjuring 2Â </t>
  </si>
  <si>
    <t>Johnnie To</t>
  </si>
  <si>
    <t>John Singleton</t>
  </si>
  <si>
    <t>John Cothran</t>
  </si>
  <si>
    <t>Boyz n the HoodÂ </t>
  </si>
  <si>
    <t>Patty Jenkins</t>
  </si>
  <si>
    <t>Robert Redford</t>
  </si>
  <si>
    <t>Ordinary PeopleÂ </t>
  </si>
  <si>
    <t>Maggie Greenwald</t>
  </si>
  <si>
    <t>Guy Hamilton</t>
  </si>
  <si>
    <t>Honor Blackman</t>
  </si>
  <si>
    <t>GoldfingerÂ </t>
  </si>
  <si>
    <t>Dan Scanlon</t>
  </si>
  <si>
    <t>Action|Horror|Sci-Fi</t>
  </si>
  <si>
    <t>PredatorÂ </t>
  </si>
  <si>
    <t>Dan Trachtenberg</t>
  </si>
  <si>
    <t>Adam McKay</t>
  </si>
  <si>
    <t>Biography|Comedy|Drama|History</t>
  </si>
  <si>
    <t>The Big ShortÂ </t>
  </si>
  <si>
    <t>Theodore Melfi</t>
  </si>
  <si>
    <t>Sofia Coppola</t>
  </si>
  <si>
    <t>Lost in TranslationÂ </t>
  </si>
  <si>
    <t>Bill Paxton</t>
  </si>
  <si>
    <t>Star Trek Into DarknessÂ </t>
  </si>
  <si>
    <t>Carroll Ballard</t>
  </si>
  <si>
    <t>Sidney Lumet</t>
  </si>
  <si>
    <t>Charlotte Rampling</t>
  </si>
  <si>
    <t>The VerdictÂ </t>
  </si>
  <si>
    <t>Paul Crowder</t>
  </si>
  <si>
    <t>Action|Adventure|Drama|Romance|War</t>
  </si>
  <si>
    <t>Wes Studi</t>
  </si>
  <si>
    <t>The Last of the MohicansÂ </t>
  </si>
  <si>
    <t>Peter Ramsey</t>
  </si>
  <si>
    <t>George P. Cosmatos</t>
  </si>
  <si>
    <t>Action|Biography|Drama|History|Romance|Western</t>
  </si>
  <si>
    <t>TombstoneÂ </t>
  </si>
  <si>
    <t>John Michael McDonagh</t>
  </si>
  <si>
    <t>Trey Parker</t>
  </si>
  <si>
    <t>Animation|Comedy|Fantasy|Musical</t>
  </si>
  <si>
    <t>South Park: Bigger Longer &amp; UncutÂ </t>
  </si>
  <si>
    <t>Richard Glatzer</t>
  </si>
  <si>
    <t>American GangsterÂ </t>
  </si>
  <si>
    <t>Adventure|Comedy|Drama|Romance</t>
  </si>
  <si>
    <t>Moonrise KingdomÂ </t>
  </si>
  <si>
    <t>Tom McGrath</t>
  </si>
  <si>
    <t>Marc Forster</t>
  </si>
  <si>
    <t>Biography|Drama|Family</t>
  </si>
  <si>
    <t>Finding NeverlandÂ </t>
  </si>
  <si>
    <t>Jorge R. GutiÃ©rrez</t>
  </si>
  <si>
    <t>Adventure|Animation|Comedy|Family|Sci-Fi</t>
  </si>
  <si>
    <t>Jack McBrayer</t>
  </si>
  <si>
    <t>Wreck-It RalphÂ </t>
  </si>
  <si>
    <t>Benh Zeitlin</t>
  </si>
  <si>
    <t>Birdman or (The Unexpected Virtue of Ignorance)Â </t>
  </si>
  <si>
    <t>Jennifer Yuh Nelson</t>
  </si>
  <si>
    <t>Cary-Hiroyuki Tagawa</t>
  </si>
  <si>
    <t>The Last EmperorÂ </t>
  </si>
  <si>
    <t>Jacob Aaron Estes</t>
  </si>
  <si>
    <t>Joe Wright</t>
  </si>
  <si>
    <t>Drama|Mystery|Romance|War</t>
  </si>
  <si>
    <t>AtonementÂ </t>
  </si>
  <si>
    <t>Duke Johnson</t>
  </si>
  <si>
    <t>Nicolas Winding Refn</t>
  </si>
  <si>
    <t>DriveÂ </t>
  </si>
  <si>
    <t>Nicholas Fackler</t>
  </si>
  <si>
    <t>Adventure|Comedy|Crime|Music</t>
  </si>
  <si>
    <t>O Brother, Where Art Thou?Â </t>
  </si>
  <si>
    <t>James Algar</t>
  </si>
  <si>
    <t>The Girl with the Dragon TattooÂ </t>
  </si>
  <si>
    <t>Stephen J. Anderson</t>
  </si>
  <si>
    <t>Action|Adventure|Drama|Thriller</t>
  </si>
  <si>
    <t>Rudy Youngblood</t>
  </si>
  <si>
    <t>ApocalyptoÂ </t>
  </si>
  <si>
    <t>Ole Christian Madsen</t>
  </si>
  <si>
    <t>Talulah Riley</t>
  </si>
  <si>
    <t>Pride &amp; PrejudiceÂ </t>
  </si>
  <si>
    <t>Comedy|Drama|Fantasy</t>
  </si>
  <si>
    <t>Willie Garson</t>
  </si>
  <si>
    <t>Being John MalkovichÂ </t>
  </si>
  <si>
    <t>Mike Newell</t>
  </si>
  <si>
    <t>Donnie BrascoÂ </t>
  </si>
  <si>
    <t>Adventure|Comedy|Drama</t>
  </si>
  <si>
    <t>Devin Ratray</t>
  </si>
  <si>
    <t>NebraskaÂ </t>
  </si>
  <si>
    <t>Moritz Bleibtreu</t>
  </si>
  <si>
    <t>Run Lola RunÂ </t>
  </si>
  <si>
    <t>Drama|Fantasy|Romance</t>
  </si>
  <si>
    <t>Tom Hughes</t>
  </si>
  <si>
    <t>About TimeÂ </t>
  </si>
  <si>
    <t>Matt Reeves</t>
  </si>
  <si>
    <t>Nawazuddin Siddiqui</t>
  </si>
  <si>
    <t>The LunchboxÂ </t>
  </si>
  <si>
    <t>Kevin Smith</t>
  </si>
  <si>
    <t>Jason Mewes</t>
  </si>
  <si>
    <t>ClerksÂ </t>
  </si>
  <si>
    <t>Terence Young</t>
  </si>
  <si>
    <t>Comedy|Musical|Romance</t>
  </si>
  <si>
    <t>Ginger Rogers</t>
  </si>
  <si>
    <t>Top HatÂ </t>
  </si>
  <si>
    <t>Lee Daniels</t>
  </si>
  <si>
    <t>Sam Raimi</t>
  </si>
  <si>
    <t>Comedy|Fantasy|Horror|Thriller</t>
  </si>
  <si>
    <t>Ted Raimi</t>
  </si>
  <si>
    <t>Evil Dead IIÂ </t>
  </si>
  <si>
    <t>Biography|Crime|Documentary|History|Thriller</t>
  </si>
  <si>
    <t>Paul McGill</t>
  </si>
  <si>
    <t>Man on WireÂ </t>
  </si>
  <si>
    <t>Mike Judge</t>
  </si>
  <si>
    <t>Gary Cole</t>
  </si>
  <si>
    <t>Office SpaceÂ </t>
  </si>
  <si>
    <t>Tim Robbins</t>
  </si>
  <si>
    <t>Rupert Graves</t>
  </si>
  <si>
    <t>MauriceÂ </t>
  </si>
  <si>
    <t>Documentary|Sport</t>
  </si>
  <si>
    <t>Mark Zupan</t>
  </si>
  <si>
    <t>MurderballÂ </t>
  </si>
  <si>
    <t>Gina Prince-Bythewood</t>
  </si>
  <si>
    <t>Adventure|Crime|Drama|Western</t>
  </si>
  <si>
    <t>3:10 to YumaÂ </t>
  </si>
  <si>
    <t>Terry Zwigoff</t>
  </si>
  <si>
    <t>Deborah Kara Unger</t>
  </si>
  <si>
    <t>The GameÂ </t>
  </si>
  <si>
    <t>James Foley</t>
  </si>
  <si>
    <t>Crime|Drama|Mystery</t>
  </si>
  <si>
    <t>Glengarry Glen RossÂ </t>
  </si>
  <si>
    <t>Richard Eyre</t>
  </si>
  <si>
    <t>Lasse HallstrÃ¶m</t>
  </si>
  <si>
    <t>What's Eating Gilbert GrapeÂ </t>
  </si>
  <si>
    <t>Kathryn Bigelow</t>
  </si>
  <si>
    <t>Action|Crime|Drama</t>
  </si>
  <si>
    <t>Rapulana Seiphemo</t>
  </si>
  <si>
    <t>Gangster's Paradise: JerusalemaÂ </t>
  </si>
  <si>
    <t>Animation|Comedy|Drama</t>
  </si>
  <si>
    <t>Michel Robin</t>
  </si>
  <si>
    <t>The Triplets of BellevilleÂ </t>
  </si>
  <si>
    <t>Jean-Jacques Annaud</t>
  </si>
  <si>
    <t>Action|Comedy|Crime|Fantasy</t>
  </si>
  <si>
    <t>Shengyi Huang</t>
  </si>
  <si>
    <t>Kung Fu HustleÂ </t>
  </si>
  <si>
    <t>Hong Kong</t>
  </si>
  <si>
    <t>John Cameron Mitchell</t>
  </si>
  <si>
    <t>Comedy|Drama|Music|Musical</t>
  </si>
  <si>
    <t>Hedwig and the Angry InchÂ </t>
  </si>
  <si>
    <t>Richard Johnson</t>
  </si>
  <si>
    <t>The Boy in the Striped PajamasÂ </t>
  </si>
  <si>
    <t>Jan Decleir</t>
  </si>
  <si>
    <t>CharacterÂ </t>
  </si>
  <si>
    <t>Netherlands</t>
  </si>
  <si>
    <t>Paul McGuigan</t>
  </si>
  <si>
    <t>Lucky Number SlevinÂ </t>
  </si>
  <si>
    <t>David Yates</t>
  </si>
  <si>
    <t>Ulrich Tukur</t>
  </si>
  <si>
    <t>The White RibbonÂ </t>
  </si>
  <si>
    <t>Crime|Drama|Mystery|Romance</t>
  </si>
  <si>
    <t>Jim Sturgess</t>
  </si>
  <si>
    <t>The Best OfferÂ </t>
  </si>
  <si>
    <t>John Sayles</t>
  </si>
  <si>
    <t>Kenneth Branagh</t>
  </si>
  <si>
    <t>HamletÂ </t>
  </si>
  <si>
    <t>X-Men: First ClassÂ </t>
  </si>
  <si>
    <t>Paul Verhoeven</t>
  </si>
  <si>
    <t>Drama|Thriller|War</t>
  </si>
  <si>
    <t>Michiel Huisman</t>
  </si>
  <si>
    <t>Black BookÂ </t>
  </si>
  <si>
    <t>FranÃ§ois Truffaut</t>
  </si>
  <si>
    <t>Adventure|Animation|Comedy|Crime|Family</t>
  </si>
  <si>
    <t>Fantastic Mr. FoxÂ </t>
  </si>
  <si>
    <t>Xavier Beauvois</t>
  </si>
  <si>
    <t>Angelina Jolie Pitt</t>
  </si>
  <si>
    <t>ChangelingÂ </t>
  </si>
  <si>
    <t>Todd Haynes</t>
  </si>
  <si>
    <t>Pedro ArmendÃ¡riz Jr.</t>
  </si>
  <si>
    <t>OceansÂ </t>
  </si>
  <si>
    <t>Richard Dutcher</t>
  </si>
  <si>
    <t>Drama|History|Music|Romance|War</t>
  </si>
  <si>
    <t>Gary Lewis</t>
  </si>
  <si>
    <t>Joyeux NoelÂ </t>
  </si>
  <si>
    <t>Susanne Bier</t>
  </si>
  <si>
    <t>The Curious Case of Benjamin ButtonÂ </t>
  </si>
  <si>
    <t>Robert Towne</t>
  </si>
  <si>
    <t>Andrew Niccol</t>
  </si>
  <si>
    <t>Blair Underwood</t>
  </si>
  <si>
    <t>GattacaÂ </t>
  </si>
  <si>
    <t>Craig Brewer</t>
  </si>
  <si>
    <t>Brad Garrett</t>
  </si>
  <si>
    <t>TangledÂ </t>
  </si>
  <si>
    <t>Adventure|Animation|Drama|Family|Fantasy</t>
  </si>
  <si>
    <t>Jeff Bridges</t>
  </si>
  <si>
    <t>The Little PrinceÂ </t>
  </si>
  <si>
    <t>Carlos Saura</t>
  </si>
  <si>
    <t>TitanicÂ </t>
  </si>
  <si>
    <t>Takeshi Kitano</t>
  </si>
  <si>
    <t>John Lee Hancock</t>
  </si>
  <si>
    <t>Catherine Dyer</t>
  </si>
  <si>
    <t>The Blind SideÂ </t>
  </si>
  <si>
    <t>Allen Coulter</t>
  </si>
  <si>
    <t>Animation|Family|Fantasy|Musical</t>
  </si>
  <si>
    <t>Adriana Caselotti</t>
  </si>
  <si>
    <t>Snow White and the Seven DwarfsÂ </t>
  </si>
  <si>
    <t>Jason Moore</t>
  </si>
  <si>
    <t>Animation|Comedy|Family</t>
  </si>
  <si>
    <t>Despicable MeÂ </t>
  </si>
  <si>
    <t>Lee Toland Krieger</t>
  </si>
  <si>
    <t>Zack Snyder</t>
  </si>
  <si>
    <t>Action|Drama|Fantasy|War</t>
  </si>
  <si>
    <t>300Â </t>
  </si>
  <si>
    <t>Wayne Kramer</t>
  </si>
  <si>
    <t>Adventure|Drama|Romance</t>
  </si>
  <si>
    <t>Cast AwayÂ </t>
  </si>
  <si>
    <t>True GritÂ </t>
  </si>
  <si>
    <t>Bob Balaban</t>
  </si>
  <si>
    <t>Close Encounters of the Third KindÂ </t>
  </si>
  <si>
    <t>James L. Brooks</t>
  </si>
  <si>
    <t>Lupe Ontiveros</t>
  </si>
  <si>
    <t>As Good as It GetsÂ </t>
  </si>
  <si>
    <t>Peter Kosminsky</t>
  </si>
  <si>
    <t>Biography|Drama|History|Thriller</t>
  </si>
  <si>
    <t>Clea DuVall</t>
  </si>
  <si>
    <t>ArgoÂ </t>
  </si>
  <si>
    <t>David S. Ward</t>
  </si>
  <si>
    <t>CreedÂ </t>
  </si>
  <si>
    <t>Ryan Fleck</t>
  </si>
  <si>
    <t>Brokeback MountainÂ </t>
  </si>
  <si>
    <t>Oren Moverman</t>
  </si>
  <si>
    <t>Leonard Nimoy</t>
  </si>
  <si>
    <t>Star Trek II: The Wrath of KhanÂ </t>
  </si>
  <si>
    <t>Wilson Yip</t>
  </si>
  <si>
    <t>Andrew Garfield</t>
  </si>
  <si>
    <t>The Social NetworkÂ </t>
  </si>
  <si>
    <t>Richard Kwietniowski</t>
  </si>
  <si>
    <t>Michael Emerson</t>
  </si>
  <si>
    <t>SawÂ </t>
  </si>
  <si>
    <t>Anna Boden</t>
  </si>
  <si>
    <t>Ruben Fleischer</t>
  </si>
  <si>
    <t>Adventure|Comedy|Horror|Sci-Fi</t>
  </si>
  <si>
    <t>ZombielandÂ </t>
  </si>
  <si>
    <t>Debra Granik</t>
  </si>
  <si>
    <t>PhiladelphiaÂ </t>
  </si>
  <si>
    <t>Marc Levin</t>
  </si>
  <si>
    <t>Kurt Fuller</t>
  </si>
  <si>
    <t>Midnight in ParisÂ </t>
  </si>
  <si>
    <t>Michel Leclerc</t>
  </si>
  <si>
    <t>Biography|Drama|Music</t>
  </si>
  <si>
    <t>Bokeem Woodbine</t>
  </si>
  <si>
    <t>RayÂ </t>
  </si>
  <si>
    <t>Jonathan Levine</t>
  </si>
  <si>
    <t>David Ayer</t>
  </si>
  <si>
    <t>End of WatchÂ </t>
  </si>
  <si>
    <t>Billy Ray</t>
  </si>
  <si>
    <t>Antoine Fuqua</t>
  </si>
  <si>
    <t>Training DayÂ </t>
  </si>
  <si>
    <t>Scott Hicks</t>
  </si>
  <si>
    <t>Noah Taylor</t>
  </si>
  <si>
    <t>ShineÂ </t>
  </si>
  <si>
    <t>Henry Bean</t>
  </si>
  <si>
    <t>Action|Mystery|Sci-Fi|Thriller</t>
  </si>
  <si>
    <t>Minority ReportÂ </t>
  </si>
  <si>
    <t>Courtney Hunt</t>
  </si>
  <si>
    <t>Joseph Gordon-Levitt</t>
  </si>
  <si>
    <t>50/50Â </t>
  </si>
  <si>
    <t>Daniel Barber</t>
  </si>
  <si>
    <t>Sense and SensibilityÂ </t>
  </si>
  <si>
    <t>Gabor Csupo</t>
  </si>
  <si>
    <t>Marc Webb</t>
  </si>
  <si>
    <t>500 Days of SummerÂ </t>
  </si>
  <si>
    <t>Paul King</t>
  </si>
  <si>
    <t>Road to PerditionÂ </t>
  </si>
  <si>
    <t>Ben Lewin</t>
  </si>
  <si>
    <t>Eddie Redmayne</t>
  </si>
  <si>
    <t>The Theory of EverythingÂ </t>
  </si>
  <si>
    <t>Nadine Labaki</t>
  </si>
  <si>
    <t>Stephen Frears</t>
  </si>
  <si>
    <t>Dangerous LiaisonsÂ </t>
  </si>
  <si>
    <t>Alessandro Carloni</t>
  </si>
  <si>
    <t>Kevin Reynolds</t>
  </si>
  <si>
    <t>Action|Adventure|Drama|Romance|Thriller</t>
  </si>
  <si>
    <t>Henry Cavill</t>
  </si>
  <si>
    <t>The Count of Monte CristoÂ </t>
  </si>
  <si>
    <t>Mark Andrews</t>
  </si>
  <si>
    <t>Action|Comedy</t>
  </si>
  <si>
    <t>Elizabeth McGovern</t>
  </si>
  <si>
    <t>Kick-AssÂ </t>
  </si>
  <si>
    <t>Aki KaurismÃ¤ki</t>
  </si>
  <si>
    <t>Julie Walters</t>
  </si>
  <si>
    <t>Billy ElliotÂ </t>
  </si>
  <si>
    <t>Chris Eyre</t>
  </si>
  <si>
    <t>Ioan Gruffudd</t>
  </si>
  <si>
    <t>Black Hawk DownÂ </t>
  </si>
  <si>
    <t>Jamal Hill</t>
  </si>
  <si>
    <t>Comedy|Drama|Family|Fantasy|Musical</t>
  </si>
  <si>
    <t>Steven Mackintosh</t>
  </si>
  <si>
    <t>The Muppet Christmas CarolÂ </t>
  </si>
  <si>
    <t>Jonathan Caouette</t>
  </si>
  <si>
    <t>Henry Selick</t>
  </si>
  <si>
    <t>Animation|Family|Fantasy</t>
  </si>
  <si>
    <t>Jennifer Saunders</t>
  </si>
  <si>
    <t>CoralineÂ </t>
  </si>
  <si>
    <t>Richard Williams</t>
  </si>
  <si>
    <t>Malcolm XÂ </t>
  </si>
  <si>
    <t>Nacho Vigalondo</t>
  </si>
  <si>
    <t>Seven PoundsÂ </t>
  </si>
  <si>
    <t>Love ActuallyÂ </t>
  </si>
  <si>
    <t>Maribel VerdÃº</t>
  </si>
  <si>
    <t>Y Tu MamÃ¡ TambiÃ©nÂ </t>
  </si>
  <si>
    <t>Jason Reitman</t>
  </si>
  <si>
    <t>David Oyelowo</t>
  </si>
  <si>
    <t>The Last King of ScotlandÂ </t>
  </si>
  <si>
    <t>Larry Charles</t>
  </si>
  <si>
    <t>Comedy|Documentary|War</t>
  </si>
  <si>
    <t>Bill Maher</t>
  </si>
  <si>
    <t>ReligulousÂ </t>
  </si>
  <si>
    <t>Elina Alminas</t>
  </si>
  <si>
    <t>Ex MachinaÂ </t>
  </si>
  <si>
    <t>RushmoreÂ </t>
  </si>
  <si>
    <t>Drama|Romance|Thriller</t>
  </si>
  <si>
    <t>Match PointÂ </t>
  </si>
  <si>
    <t>Kenneth Lonergan</t>
  </si>
  <si>
    <t>You Can Count on MeÂ </t>
  </si>
  <si>
    <t>Man on FireÂ </t>
  </si>
  <si>
    <t>Peter Dinklage</t>
  </si>
  <si>
    <t>The Station AgentÂ </t>
  </si>
  <si>
    <t>Jeff Nichols</t>
  </si>
  <si>
    <t>Nicolas Cage</t>
  </si>
  <si>
    <t>Adaptation.Â </t>
  </si>
  <si>
    <t>42nd StreetÂ </t>
  </si>
  <si>
    <t>Action|Biography|Drama|History|Romance|War</t>
  </si>
  <si>
    <t>Brian Blessed</t>
  </si>
  <si>
    <t>Henry VÂ </t>
  </si>
  <si>
    <t>Milla Jovovich</t>
  </si>
  <si>
    <t>Dazed and ConfusedÂ </t>
  </si>
  <si>
    <t>Documentary</t>
  </si>
  <si>
    <t>Ed Begley Jr.</t>
  </si>
  <si>
    <t>Who Killed the Electric Car?Â </t>
  </si>
  <si>
    <t>Tom Cullen</t>
  </si>
  <si>
    <t>WeekendÂ </t>
  </si>
  <si>
    <t>Richard Lester</t>
  </si>
  <si>
    <t>Comedy|Musical</t>
  </si>
  <si>
    <t>Paul McCartney</t>
  </si>
  <si>
    <t>A Hard Day's NightÂ </t>
  </si>
  <si>
    <t>Crime|Documentary</t>
  </si>
  <si>
    <t>Darryl Hunt</t>
  </si>
  <si>
    <t>The Trials of Darryl HuntÂ </t>
  </si>
  <si>
    <t>Rian Johnson</t>
  </si>
  <si>
    <t>Drama|Music|Mystery|Romance</t>
  </si>
  <si>
    <t>Johannes Silberschneider</t>
  </si>
  <si>
    <t>The Red ViolinÂ </t>
  </si>
  <si>
    <t>Atom Egoyan</t>
  </si>
  <si>
    <t>Bruce Greenwood</t>
  </si>
  <si>
    <t>The Sweet HereafterÂ </t>
  </si>
  <si>
    <t>Victor Nunez</t>
  </si>
  <si>
    <t>Crime|Documentary|War</t>
  </si>
  <si>
    <t>Taxi to the Dark SideÂ </t>
  </si>
  <si>
    <t>Florian Lukas</t>
  </si>
  <si>
    <t>Good Bye Lenin!Â </t>
  </si>
  <si>
    <t>Zach Braff</t>
  </si>
  <si>
    <t>Merab Ninidze</t>
  </si>
  <si>
    <t>Nowhere in AfricaÂ </t>
  </si>
  <si>
    <t>Simon Curtis</t>
  </si>
  <si>
    <t>Stephen Graham</t>
  </si>
  <si>
    <t>This Is EnglandÂ </t>
  </si>
  <si>
    <t>James Nesbitt</t>
  </si>
  <si>
    <t>Bloody SundayÂ </t>
  </si>
  <si>
    <t>Lone Scherfig</t>
  </si>
  <si>
    <t>25th HourÂ </t>
  </si>
  <si>
    <t>Crime|Drama|Film-Noir|Mystery|Thriller</t>
  </si>
  <si>
    <t>Rita Hayworth</t>
  </si>
  <si>
    <t>The Lady from ShanghaiÂ </t>
  </si>
  <si>
    <t>Comedy|Crime|Drama|Mystery|Romance</t>
  </si>
  <si>
    <t>Marie-JosÃ©e Croze</t>
  </si>
  <si>
    <t>The Barbarian InvasionsÂ </t>
  </si>
  <si>
    <t>Anton Corbijn</t>
  </si>
  <si>
    <t>Sam Riley</t>
  </si>
  <si>
    <t>ControlÂ </t>
  </si>
  <si>
    <t>21 GramsÂ </t>
  </si>
  <si>
    <t>Luis Tosar</t>
  </si>
  <si>
    <t>Mondays in the SunÂ </t>
  </si>
  <si>
    <t>Brad Anderson</t>
  </si>
  <si>
    <t>The MachinistÂ </t>
  </si>
  <si>
    <t>Sean Lennon</t>
  </si>
  <si>
    <t>The Secret of KellsÂ </t>
  </si>
  <si>
    <t>Christopher Guest</t>
  </si>
  <si>
    <t>Toni Servillo</t>
  </si>
  <si>
    <t>The Great BeautyÂ </t>
  </si>
  <si>
    <t>Eddie Marsan</t>
  </si>
  <si>
    <t>Vera DrakeÂ </t>
  </si>
  <si>
    <t>David Cronenberg</t>
  </si>
  <si>
    <t>Crime|Mystery|Thriller</t>
  </si>
  <si>
    <t>Viggo Mortensen</t>
  </si>
  <si>
    <t>Eastern PromisesÂ </t>
  </si>
  <si>
    <t>Fear and Loathing in Las VegasÂ </t>
  </si>
  <si>
    <t>Ye Liu</t>
  </si>
  <si>
    <t>City of Life and DeathÂ </t>
  </si>
  <si>
    <t>Madeline Carroll</t>
  </si>
  <si>
    <t>FlippedÂ </t>
  </si>
  <si>
    <t>Baz Luhrmann</t>
  </si>
  <si>
    <t>Alex Proyas</t>
  </si>
  <si>
    <t>Action|Drama|Fantasy|Mystery|Sci-Fi|Thriller</t>
  </si>
  <si>
    <t>Rufus Sewell</t>
  </si>
  <si>
    <t>Dark CityÂ </t>
  </si>
  <si>
    <t>Henry Ian Cusick</t>
  </si>
  <si>
    <t>The Visual Bible: The Gospel of JohnÂ </t>
  </si>
  <si>
    <t>The Butterfly EffectÂ </t>
  </si>
  <si>
    <t>Ron Maxwell</t>
  </si>
  <si>
    <t>Tom Berenger</t>
  </si>
  <si>
    <t>GettysburgÂ </t>
  </si>
  <si>
    <t>Toby Jones</t>
  </si>
  <si>
    <t>Frost/NixonÂ </t>
  </si>
  <si>
    <t>Rumi Hiiragi</t>
  </si>
  <si>
    <t>PonyoÂ </t>
  </si>
  <si>
    <t>Gary Ross</t>
  </si>
  <si>
    <t>Action|Drama|Mystery|Sci-Fi</t>
  </si>
  <si>
    <t>Matt Frewer</t>
  </si>
  <si>
    <t>WatchmenÂ </t>
  </si>
  <si>
    <t>Action|Drama|History|War</t>
  </si>
  <si>
    <t>The Last SamuraiÂ </t>
  </si>
  <si>
    <t>Luc Besson</t>
  </si>
  <si>
    <t>The Fifth ElementÂ </t>
  </si>
  <si>
    <t>StardustÂ </t>
  </si>
  <si>
    <t>Crime|Drama|History|Mystery|Thriller</t>
  </si>
  <si>
    <t>ZodiacÂ </t>
  </si>
  <si>
    <t>Denis Lavant</t>
  </si>
  <si>
    <t>A Very Long EngagementÂ </t>
  </si>
  <si>
    <t>Lady VengeanceÂ </t>
  </si>
  <si>
    <t>Francis Lawrence</t>
  </si>
  <si>
    <t>The Hunger Games: Catching FireÂ </t>
  </si>
  <si>
    <t>Star Wars: Episode III - Revenge of the SithÂ </t>
  </si>
  <si>
    <t>Terence Davies</t>
  </si>
  <si>
    <t>Adventure|Animation|Comedy|Family|Fantasy|Musical</t>
  </si>
  <si>
    <t>Josh Gad</t>
  </si>
  <si>
    <t>FrozenÂ </t>
  </si>
  <si>
    <t>Lajos Koltai</t>
  </si>
  <si>
    <t>Michael Gough</t>
  </si>
  <si>
    <t>BatmanÂ </t>
  </si>
  <si>
    <t>Michael Radford</t>
  </si>
  <si>
    <t>Indiana Jones and the Temple of DoomÂ </t>
  </si>
  <si>
    <t>Tomas Alfredson</t>
  </si>
  <si>
    <t>Robert Pattinson</t>
  </si>
  <si>
    <t>Harry Potter and the Goblet of FireÂ </t>
  </si>
  <si>
    <t>Peter Landesman</t>
  </si>
  <si>
    <t>Animal HouseÂ </t>
  </si>
  <si>
    <t>Brian Baugh</t>
  </si>
  <si>
    <t>Action|Adventure|Crime|Mystery|Thriller</t>
  </si>
  <si>
    <t>Sherlock HolmesÂ </t>
  </si>
  <si>
    <t>Julian Jarrold</t>
  </si>
  <si>
    <t>Chris Wedge</t>
  </si>
  <si>
    <t>Goran Visnjic</t>
  </si>
  <si>
    <t>Ice AgeÂ </t>
  </si>
  <si>
    <t>Jonathan Teplitzky</t>
  </si>
  <si>
    <t>Apollo 13Â </t>
  </si>
  <si>
    <t>Olivier Assayas</t>
  </si>
  <si>
    <t>SuperbadÂ </t>
  </si>
  <si>
    <t>John Badham</t>
  </si>
  <si>
    <t>A Few Good MenÂ </t>
  </si>
  <si>
    <t>Peter Ho-Sun Chan</t>
  </si>
  <si>
    <t>Scott Glenn</t>
  </si>
  <si>
    <t>The Hunt for Red OctoberÂ </t>
  </si>
  <si>
    <t>FranÃ§ois Ozon</t>
  </si>
  <si>
    <t>Drama|Musical|Romance</t>
  </si>
  <si>
    <t>Les MisÃ©rablesÂ </t>
  </si>
  <si>
    <t>Russell Crowe</t>
  </si>
  <si>
    <t>Action|Adventure|Animation|Comedy|Family</t>
  </si>
  <si>
    <t>Kung Fu PandaÂ </t>
  </si>
  <si>
    <t>Prachya Pinkaew</t>
  </si>
  <si>
    <t>Peter Berg</t>
  </si>
  <si>
    <t>Action|Biography|Drama|Thriller|War</t>
  </si>
  <si>
    <t>Jerry Ferrara</t>
  </si>
  <si>
    <t>Lone SurvivorÂ </t>
  </si>
  <si>
    <t>Joel Edgerton</t>
  </si>
  <si>
    <t>Rupert Wyatt</t>
  </si>
  <si>
    <t>Action|Drama|Sci-Fi|Thriller</t>
  </si>
  <si>
    <t>James Franco</t>
  </si>
  <si>
    <t>Rise of the Planet of the ApesÂ </t>
  </si>
  <si>
    <t>Adrienne Shelly</t>
  </si>
  <si>
    <t>Fantasy|Horror|Thriller</t>
  </si>
  <si>
    <t>Fionnula Flanagan</t>
  </si>
  <si>
    <t>The OthersÂ </t>
  </si>
  <si>
    <t>Lisa Cholodenko</t>
  </si>
  <si>
    <t>Bruno Kirby</t>
  </si>
  <si>
    <t>When Harry Met Sally...Â </t>
  </si>
  <si>
    <t>George Nolfi</t>
  </si>
  <si>
    <t>Michael O'Neill</t>
  </si>
  <si>
    <t>TrafficÂ </t>
  </si>
  <si>
    <t>Spencer Susser</t>
  </si>
  <si>
    <t>March of the PenguinsÂ </t>
  </si>
  <si>
    <t>Michael Cuesta</t>
  </si>
  <si>
    <t>Jeremy Renner</t>
  </si>
  <si>
    <t>The TownÂ </t>
  </si>
  <si>
    <t>Jill Sprecher</t>
  </si>
  <si>
    <t>Jonathan Frakes</t>
  </si>
  <si>
    <t>Action|Adventure|Drama|Sci-Fi|Thriller</t>
  </si>
  <si>
    <t>LeVar Burton</t>
  </si>
  <si>
    <t>Star Trek: First ContactÂ </t>
  </si>
  <si>
    <t>Peter Care</t>
  </si>
  <si>
    <t>Neil Jordan</t>
  </si>
  <si>
    <t>Drama|Fantasy|Horror</t>
  </si>
  <si>
    <t>Interview with the Vampire: The Vampire ChroniclesÂ </t>
  </si>
  <si>
    <t>IstvÃ¡n SzabÃ³</t>
  </si>
  <si>
    <t>Inside ManÂ </t>
  </si>
  <si>
    <t>Martin Koolhoven</t>
  </si>
  <si>
    <t>Instructions Not IncludedÂ </t>
  </si>
  <si>
    <t>Brian Klugman</t>
  </si>
  <si>
    <t>Action|Adventure|Drama|Sci-Fi</t>
  </si>
  <si>
    <t>Gary Oldman</t>
  </si>
  <si>
    <t>Dawn of the Planet of the ApesÂ </t>
  </si>
  <si>
    <t>Vincente Minnelli</t>
  </si>
  <si>
    <t>Crime|Drama|Musical|Romance|Thriller</t>
  </si>
  <si>
    <t>Rita Moreno</t>
  </si>
  <si>
    <t>West Side StoryÂ </t>
  </si>
  <si>
    <t>CÃ©dric Klapisch</t>
  </si>
  <si>
    <t>Drama|Horror|Sci-Fi|Thriller</t>
  </si>
  <si>
    <t>Noah Huntley</t>
  </si>
  <si>
    <t>28 Days Later...Â </t>
  </si>
  <si>
    <t>Antonia Bird</t>
  </si>
  <si>
    <t>Action|Adventure|Comedy|Crime</t>
  </si>
  <si>
    <t>Jonathan Winters</t>
  </si>
  <si>
    <t>It's a Mad, Mad, Mad, Mad WorldÂ </t>
  </si>
  <si>
    <t>Aaron Schneider</t>
  </si>
  <si>
    <t>Sam Claflin</t>
  </si>
  <si>
    <t>Me Before YouÂ </t>
  </si>
  <si>
    <t>Tim Hunter</t>
  </si>
  <si>
    <t>CollateralÂ </t>
  </si>
  <si>
    <t>Justin Kerrigan</t>
  </si>
  <si>
    <t>Jane Campion</t>
  </si>
  <si>
    <t>The PianoÂ </t>
  </si>
  <si>
    <t>Sarah Smith</t>
  </si>
  <si>
    <t>Bridge of SpiesÂ </t>
  </si>
  <si>
    <t>James Ponsoldt</t>
  </si>
  <si>
    <t>The Royal TenenbaumsÂ </t>
  </si>
  <si>
    <t>John Maybury</t>
  </si>
  <si>
    <t>Escape from AlcatrazÂ </t>
  </si>
  <si>
    <t>Jeremy Saulnier</t>
  </si>
  <si>
    <t>Mike Figgis</t>
  </si>
  <si>
    <t>Leaving Las VegasÂ </t>
  </si>
  <si>
    <t>Hans Canosa</t>
  </si>
  <si>
    <t>Lois Smith</t>
  </si>
  <si>
    <t>Dead Man WalkingÂ </t>
  </si>
  <si>
    <t>Reed Cowan</t>
  </si>
  <si>
    <t>Action|Drama|Fantasy</t>
  </si>
  <si>
    <t>Michael Wincott</t>
  </si>
  <si>
    <t>The CrowÂ </t>
  </si>
  <si>
    <t>Shane Acker</t>
  </si>
  <si>
    <t>Steve Coogan</t>
  </si>
  <si>
    <t>PhilomenaÂ </t>
  </si>
  <si>
    <t>MoneyballÂ </t>
  </si>
  <si>
    <t>Armando Riesco</t>
  </si>
  <si>
    <t>Garden StateÂ </t>
  </si>
  <si>
    <t>Neil Burger</t>
  </si>
  <si>
    <t>Drama|Mystery|Romance|Thriller</t>
  </si>
  <si>
    <t>The IllusionistÂ </t>
  </si>
  <si>
    <t>BlowÂ </t>
  </si>
  <si>
    <t>Thank You for SmokingÂ </t>
  </si>
  <si>
    <t>Jessie Nelson</t>
  </si>
  <si>
    <t>Dianne Wiest</t>
  </si>
  <si>
    <t>I Am SamÂ </t>
  </si>
  <si>
    <t>The Fisher KingÂ </t>
  </si>
  <si>
    <t>FuryÂ </t>
  </si>
  <si>
    <t>Action|Crime|Drama|Mystery|Thriller</t>
  </si>
  <si>
    <t>Edgar Arreola</t>
  </si>
  <si>
    <t>SicarioÂ </t>
  </si>
  <si>
    <t>Meryl Streep</t>
  </si>
  <si>
    <t>The HoursÂ </t>
  </si>
  <si>
    <t>Christian Clemenson</t>
  </si>
  <si>
    <t>United 93Â </t>
  </si>
  <si>
    <t>The Great DebatersÂ </t>
  </si>
  <si>
    <t>Albert Hughes</t>
  </si>
  <si>
    <t>Keisha Castle-Hughes</t>
  </si>
  <si>
    <t>Whale RiderÂ </t>
  </si>
  <si>
    <t>The Godfather: Part IIIÂ </t>
  </si>
  <si>
    <t>The HurricaneÂ </t>
  </si>
  <si>
    <t>MilkÂ </t>
  </si>
  <si>
    <t>Haley Joel Osment</t>
  </si>
  <si>
    <t>Secondhand LionsÂ </t>
  </si>
  <si>
    <t>Die Hard with a VengeanceÂ </t>
  </si>
  <si>
    <t>Andy Lau</t>
  </si>
  <si>
    <t>The Legend of Drunken MasterÂ </t>
  </si>
  <si>
    <t>J.C. Chandor</t>
  </si>
  <si>
    <t>Kimberly Peirce</t>
  </si>
  <si>
    <t>Biography|Crime|Drama|Romance</t>
  </si>
  <si>
    <t>Alicia Goranson</t>
  </si>
  <si>
    <t>Boys Don't CryÂ </t>
  </si>
  <si>
    <t>Tommy Lee Jones</t>
  </si>
  <si>
    <t>Martin Brest</t>
  </si>
  <si>
    <t>Action|Comedy|Crime|Thriller</t>
  </si>
  <si>
    <t>Midnight RunÂ </t>
  </si>
  <si>
    <t>David Mamet</t>
  </si>
  <si>
    <t>Lone StarÂ </t>
  </si>
  <si>
    <t>Alan Parker</t>
  </si>
  <si>
    <t>American PsychoÂ </t>
  </si>
  <si>
    <t>Scott Cooper</t>
  </si>
  <si>
    <t>Comedy|Drama|Music|Romance</t>
  </si>
  <si>
    <t>Drake Bell</t>
  </si>
  <si>
    <t>High FidelityÂ </t>
  </si>
  <si>
    <t>Vernon Wells</t>
  </si>
  <si>
    <t>Mad Max 2: The Road WarriorÂ </t>
  </si>
  <si>
    <t>Jim Broadbent</t>
  </si>
  <si>
    <t>Moulin Rouge!Â </t>
  </si>
  <si>
    <t>Action|Crime|Thriller</t>
  </si>
  <si>
    <t>Iko Uwais</t>
  </si>
  <si>
    <t>The Raid: RedemptionÂ </t>
  </si>
  <si>
    <t>Indonesia</t>
  </si>
  <si>
    <t>Christopher McQuarrie</t>
  </si>
  <si>
    <t>Emily Watson</t>
  </si>
  <si>
    <t>The Book ThiefÂ </t>
  </si>
  <si>
    <t>The ReaderÂ </t>
  </si>
  <si>
    <t>A Single ManÂ </t>
  </si>
  <si>
    <t>Comedy|Drama|Fantasy|Romance</t>
  </si>
  <si>
    <t>Will Ferrell</t>
  </si>
  <si>
    <t>Stranger Than FictionÂ </t>
  </si>
  <si>
    <t>Biography|Documentary|Sport</t>
  </si>
  <si>
    <t>Terry Funk</t>
  </si>
  <si>
    <t>Beyond the MatÂ </t>
  </si>
  <si>
    <t>The Last Temptation of ChristÂ </t>
  </si>
  <si>
    <t>Joseph L. Mankiewicz</t>
  </si>
  <si>
    <t>Drama|History|Thriller|War</t>
  </si>
  <si>
    <t>The Hurt LockerÂ </t>
  </si>
  <si>
    <t>Adventure|Biography|Drama|Thriller</t>
  </si>
  <si>
    <t>127 HoursÂ </t>
  </si>
  <si>
    <t>Jay Levey</t>
  </si>
  <si>
    <t>Derick Martini</t>
  </si>
  <si>
    <t>Smiling Fish &amp; Goat on FireÂ </t>
  </si>
  <si>
    <t>Terrence Malick</t>
  </si>
  <si>
    <t>Adventure|Biography|Documentary|Drama</t>
  </si>
  <si>
    <t>Josh Swanson</t>
  </si>
  <si>
    <t>Antarctica: A Year on IceÂ </t>
  </si>
  <si>
    <t>Len Wiseman</t>
  </si>
  <si>
    <t>Catherine O'Hara</t>
  </si>
  <si>
    <t>Waiting for GuffmanÂ </t>
  </si>
  <si>
    <t>Gillian Armstrong</t>
  </si>
  <si>
    <t>Mike Starr</t>
  </si>
  <si>
    <t>Radio DaysÂ </t>
  </si>
  <si>
    <t>Comedy|Fantasy|Horror</t>
  </si>
  <si>
    <t>Patricia Tallman</t>
  </si>
  <si>
    <t>Army of DarknessÂ </t>
  </si>
  <si>
    <t>Sarah Polley</t>
  </si>
  <si>
    <t>My Life Without MeÂ </t>
  </si>
  <si>
    <t>Vadim Perelman</t>
  </si>
  <si>
    <t>Frances Fisher</t>
  </si>
  <si>
    <t>House of Sand and FogÂ </t>
  </si>
  <si>
    <t>Larry David</t>
  </si>
  <si>
    <t>FuelÂ </t>
  </si>
  <si>
    <t>Ed Harris</t>
  </si>
  <si>
    <t>Mustafa Haidari</t>
  </si>
  <si>
    <t>The Kite RunnerÂ </t>
  </si>
  <si>
    <t>Mike Binder</t>
  </si>
  <si>
    <t>Comedy|Drama|Sport</t>
  </si>
  <si>
    <t>Campbell Scott</t>
  </si>
  <si>
    <t>Saint RalphÂ </t>
  </si>
  <si>
    <t>Lesley Manville</t>
  </si>
  <si>
    <t>All or NothingÂ </t>
  </si>
  <si>
    <t>Werner Herzog</t>
  </si>
  <si>
    <t>The Damned UnitedÂ </t>
  </si>
  <si>
    <t>Ben Younger</t>
  </si>
  <si>
    <t>Comedy|Crime|Mystery</t>
  </si>
  <si>
    <t>Kiss Kiss Bang BangÂ </t>
  </si>
  <si>
    <t>Luca Guadagnino</t>
  </si>
  <si>
    <t>JÃ¸rgen Langhelle</t>
  </si>
  <si>
    <t>EllingÂ </t>
  </si>
  <si>
    <t>Norway</t>
  </si>
  <si>
    <t>Marc Abraham</t>
  </si>
  <si>
    <t>The AbyssÂ </t>
  </si>
  <si>
    <t>William Dear</t>
  </si>
  <si>
    <t>Nick Stahl</t>
  </si>
  <si>
    <t>The Thin Red LineÂ </t>
  </si>
  <si>
    <t>Angelo Pizzo</t>
  </si>
  <si>
    <t>Bob Hoskins</t>
  </si>
  <si>
    <t>Enemy at the GatesÂ </t>
  </si>
  <si>
    <t>Joon-ho Bong</t>
  </si>
  <si>
    <t>Little ChildrenÂ </t>
  </si>
  <si>
    <t>Ayelet Zurer</t>
  </si>
  <si>
    <t>MunichÂ </t>
  </si>
  <si>
    <t>Vincent Ward</t>
  </si>
  <si>
    <t>Lord of WarÂ </t>
  </si>
  <si>
    <t>Emilio Estevez</t>
  </si>
  <si>
    <t>The ImpossibleÂ </t>
  </si>
  <si>
    <t>John Hillcoat</t>
  </si>
  <si>
    <t>Robert Rodriguez</t>
  </si>
  <si>
    <t>Action|Horror|Thriller</t>
  </si>
  <si>
    <t>GrindhouseÂ </t>
  </si>
  <si>
    <t>Aksel Hennie</t>
  </si>
  <si>
    <t>HeadhuntersÂ </t>
  </si>
  <si>
    <t>Action|Adventure|Drama|Romance</t>
  </si>
  <si>
    <t>Takeshi Kaneshiro</t>
  </si>
  <si>
    <t>House of Flying DaggersÂ </t>
  </si>
  <si>
    <t>The Flowers of WarÂ </t>
  </si>
  <si>
    <t>Darnell Martin</t>
  </si>
  <si>
    <t>Animation|Comedy|Family|Sci-Fi</t>
  </si>
  <si>
    <t>Despicable Me 2Â </t>
  </si>
  <si>
    <t>Fred Schepisi</t>
  </si>
  <si>
    <t>Chris Columbus</t>
  </si>
  <si>
    <t>Comedy|Family</t>
  </si>
  <si>
    <t>Macaulay Culkin</t>
  </si>
  <si>
    <t>Home AloneÂ </t>
  </si>
  <si>
    <t>Avengers: Age of UltronÂ </t>
  </si>
  <si>
    <t>Jim Hanon</t>
  </si>
  <si>
    <t>Adventure|Family|Fantasy</t>
  </si>
  <si>
    <t>Harry Potter and the Sorcerer's StoneÂ </t>
  </si>
  <si>
    <t>Harry Potter and the Order of the PhoenixÂ </t>
  </si>
  <si>
    <t>Arie Posin</t>
  </si>
  <si>
    <t>JunoÂ </t>
  </si>
  <si>
    <t>George Sidney</t>
  </si>
  <si>
    <t>Alison Maclean</t>
  </si>
  <si>
    <t>The ConjuringÂ </t>
  </si>
  <si>
    <t>Jon Shear</t>
  </si>
  <si>
    <t>Comedy|Drama|Music</t>
  </si>
  <si>
    <t>American GraffitiÂ </t>
  </si>
  <si>
    <t>David Schwimmer</t>
  </si>
  <si>
    <t>Documentary|Drama|War</t>
  </si>
  <si>
    <t>Osama bin Laden</t>
  </si>
  <si>
    <t>Fahrenheit 9/11Â </t>
  </si>
  <si>
    <t>Colin Trevorrow</t>
  </si>
  <si>
    <t>X-Men 2Â </t>
  </si>
  <si>
    <t>Mel Blanc</t>
  </si>
  <si>
    <t>PinocchioÂ </t>
  </si>
  <si>
    <t>AndrÃ© Ã˜vredal</t>
  </si>
  <si>
    <t>Sherlock Holmes: A Game of ShadowsÂ </t>
  </si>
  <si>
    <t>Juan Carlos Fresnadillo</t>
  </si>
  <si>
    <t>Virginia Madsen</t>
  </si>
  <si>
    <t>SidewaysÂ </t>
  </si>
  <si>
    <t>Josef Rusnak</t>
  </si>
  <si>
    <t>Comedy|Fantasy</t>
  </si>
  <si>
    <t>BeetlejuiceÂ </t>
  </si>
  <si>
    <t>Mark Romanek</t>
  </si>
  <si>
    <t>Brian Helgeland</t>
  </si>
  <si>
    <t>42Â </t>
  </si>
  <si>
    <t>Ronny Cox</t>
  </si>
  <si>
    <t>Total RecallÂ </t>
  </si>
  <si>
    <t>Brenda Chapman</t>
  </si>
  <si>
    <t>Harry Potter and the Half-Blood PrinceÂ </t>
  </si>
  <si>
    <t>Mars Callahan</t>
  </si>
  <si>
    <t>Biography|Comedy|Drama|History|Music</t>
  </si>
  <si>
    <t>Saving Mr. BanksÂ </t>
  </si>
  <si>
    <t>Fantasy|Horror|Romance</t>
  </si>
  <si>
    <t>Bram Stoker's DraculaÂ </t>
  </si>
  <si>
    <t>Jonathan Lynn</t>
  </si>
  <si>
    <t>Fred Gwynne</t>
  </si>
  <si>
    <t>My Cousin VinnyÂ </t>
  </si>
  <si>
    <t>Robert Stromberg</t>
  </si>
  <si>
    <t>Drama|Romance|War|Western</t>
  </si>
  <si>
    <t>Legends of the FallÂ </t>
  </si>
  <si>
    <t>Finn Taylor</t>
  </si>
  <si>
    <t>Biography|Drama|History|Sport</t>
  </si>
  <si>
    <t>Eddie Cahill</t>
  </si>
  <si>
    <t>MiracleÂ </t>
  </si>
  <si>
    <t>Jon Poll</t>
  </si>
  <si>
    <t>Drama|Romance|Western</t>
  </si>
  <si>
    <t>Open RangeÂ </t>
  </si>
  <si>
    <t>David Duchovny</t>
  </si>
  <si>
    <t>The Bridges of Madison CountyÂ </t>
  </si>
  <si>
    <t>Drew Goddard</t>
  </si>
  <si>
    <t>Tom Wilkinson</t>
  </si>
  <si>
    <t>In the BedroomÂ </t>
  </si>
  <si>
    <t>Rodrigo CortÃ©s</t>
  </si>
  <si>
    <t>SelmaÂ </t>
  </si>
  <si>
    <t>Penelope Spheeris</t>
  </si>
  <si>
    <t>Tobe Hooper</t>
  </si>
  <si>
    <t>Gunnar Hansen</t>
  </si>
  <si>
    <t>The Texas Chain Saw MassacreÂ </t>
  </si>
  <si>
    <t>Don Bluth</t>
  </si>
  <si>
    <t>Greg Berlanti</t>
  </si>
  <si>
    <t>Adventure|Animation|Family|Fantasy|Musical|War</t>
  </si>
  <si>
    <t>Ming-Na Wen</t>
  </si>
  <si>
    <t>MulanÂ </t>
  </si>
  <si>
    <t>Jackie BrownÂ </t>
  </si>
  <si>
    <t>Mike Cahill</t>
  </si>
  <si>
    <t>BrooklynÂ </t>
  </si>
  <si>
    <t>Chris Butler</t>
  </si>
  <si>
    <t>Animation|Comedy|Family|Mystery|Sci-Fi</t>
  </si>
  <si>
    <t>Mark Gatiss</t>
  </si>
  <si>
    <t>The Curse of the Were-RabbitÂ </t>
  </si>
  <si>
    <t>Patricia Cardoso</t>
  </si>
  <si>
    <t>Wes Craven</t>
  </si>
  <si>
    <t>A Nightmare on Elm StreetÂ </t>
  </si>
  <si>
    <t>Larry Blamire</t>
  </si>
  <si>
    <t>Stephen Hillenburg</t>
  </si>
  <si>
    <t>Jada Pinkett Smith</t>
  </si>
  <si>
    <t>Menace II SocietyÂ </t>
  </si>
  <si>
    <t>Clive Barker</t>
  </si>
  <si>
    <t>George Clooney</t>
  </si>
  <si>
    <t>Good Night, and Good Luck.Â </t>
  </si>
  <si>
    <t>Kelly Asbury</t>
  </si>
  <si>
    <t>Robert Shaw</t>
  </si>
  <si>
    <t>From Russia with LoveÂ </t>
  </si>
  <si>
    <t>Robert Townsend</t>
  </si>
  <si>
    <t>Mystery|Sci-Fi|Thriller</t>
  </si>
  <si>
    <t>Source CodeÂ </t>
  </si>
  <si>
    <t>Shane Carruth</t>
  </si>
  <si>
    <t>SouthpawÂ </t>
  </si>
  <si>
    <t>Bill Plympton</t>
  </si>
  <si>
    <t>Archie Panjabi</t>
  </si>
  <si>
    <t>The Constant GardenerÂ </t>
  </si>
  <si>
    <t>Richard LaGravenese</t>
  </si>
  <si>
    <t>Hunter Parrish</t>
  </si>
  <si>
    <t>Freedom WritersÂ </t>
  </si>
  <si>
    <t>Ahna O'Reilly</t>
  </si>
  <si>
    <t>Fruitvale StationÂ </t>
  </si>
  <si>
    <t>Still AliceÂ </t>
  </si>
  <si>
    <t>DoubtÂ </t>
  </si>
  <si>
    <t>John Michael Higgins</t>
  </si>
  <si>
    <t>Best in ShowÂ </t>
  </si>
  <si>
    <t>SleepersÂ </t>
  </si>
  <si>
    <t>BabelÂ </t>
  </si>
  <si>
    <t>Drama|Family|Musical</t>
  </si>
  <si>
    <t>Oliver Reed</t>
  </si>
  <si>
    <t>Oliver!Â </t>
  </si>
  <si>
    <t>Roger &amp; MeÂ </t>
  </si>
  <si>
    <t>The Hobbit: The Battle of the Five ArmiesÂ </t>
  </si>
  <si>
    <t>Shekhar Kapur</t>
  </si>
  <si>
    <t>Fanny Ardant</t>
  </si>
  <si>
    <t>ElizabethÂ </t>
  </si>
  <si>
    <t>The Devil's AdvocateÂ </t>
  </si>
  <si>
    <t>Rodrigo GarcÃ­a</t>
  </si>
  <si>
    <t>Heather Matarazzo</t>
  </si>
  <si>
    <t>Welcome to the DollhouseÂ </t>
  </si>
  <si>
    <t>Randal Kleiser</t>
  </si>
  <si>
    <t>Geraldine Chaplin</t>
  </si>
  <si>
    <t>The OrphanageÂ </t>
  </si>
  <si>
    <t>John Wells</t>
  </si>
  <si>
    <t>Catalina Sandino Moreno</t>
  </si>
  <si>
    <t>Maria Full of GraceÂ </t>
  </si>
  <si>
    <t>Colombia</t>
  </si>
  <si>
    <t>PiÂ </t>
  </si>
  <si>
    <t>Bill Condon</t>
  </si>
  <si>
    <t>Brendan Fraser</t>
  </si>
  <si>
    <t>Gods and MonstersÂ </t>
  </si>
  <si>
    <t>Chris Eigeman</t>
  </si>
  <si>
    <t>MetropolitanÂ </t>
  </si>
  <si>
    <t>August RushÂ </t>
  </si>
  <si>
    <t>Vincent Gallo</t>
  </si>
  <si>
    <t>Comedy|Crime|Drama|Romance</t>
  </si>
  <si>
    <t>Anjelica Huston</t>
  </si>
  <si>
    <t>Buffalo '66Â </t>
  </si>
  <si>
    <t>Fereshteh Sadre Orafaiy</t>
  </si>
  <si>
    <t>The CircleÂ </t>
  </si>
  <si>
    <t>David Gordon Green</t>
  </si>
  <si>
    <t>Paul Schneider</t>
  </si>
  <si>
    <t>George WashingtonÂ </t>
  </si>
  <si>
    <t>Craig Gillespie</t>
  </si>
  <si>
    <t>Phillip Noyce</t>
  </si>
  <si>
    <t>Adventure|Biography|Drama|History</t>
  </si>
  <si>
    <t>Roy Billing</t>
  </si>
  <si>
    <t>Rabbit-Proof FenceÂ </t>
  </si>
  <si>
    <t>Brendan Doogie Milewski</t>
  </si>
  <si>
    <t>BurnÂ </t>
  </si>
  <si>
    <t>Adam Sandler</t>
  </si>
  <si>
    <t>Reign Over MeÂ </t>
  </si>
  <si>
    <t>A History of ViolenceÂ </t>
  </si>
  <si>
    <t>Pete Travis</t>
  </si>
  <si>
    <t>A Simple PlanÂ </t>
  </si>
  <si>
    <t>Kristin Scott Thomas</t>
  </si>
  <si>
    <t>Sarah's KeyÂ </t>
  </si>
  <si>
    <t>Irwin Winkler</t>
  </si>
  <si>
    <t>Ian Somerhalder</t>
  </si>
  <si>
    <t>Life as a HouseÂ </t>
  </si>
  <si>
    <t>Richard Loncraine</t>
  </si>
  <si>
    <t>Richard IIIÂ </t>
  </si>
  <si>
    <t>Ezra Miller</t>
  </si>
  <si>
    <t>We Need to Talk About KevinÂ </t>
  </si>
  <si>
    <t>Bullets Over BroadwayÂ </t>
  </si>
  <si>
    <t>George Tillman Jr.</t>
  </si>
  <si>
    <t>Biography|Comedy|Drama|Sport</t>
  </si>
  <si>
    <t>Eddie the EagleÂ </t>
  </si>
  <si>
    <t>The AviatorÂ </t>
  </si>
  <si>
    <t>Adventure|Crime|Drama|Mystery|Western</t>
  </si>
  <si>
    <t>Levon Helm</t>
  </si>
  <si>
    <t>Three BurialsÂ </t>
  </si>
  <si>
    <t>The Ice StormÂ </t>
  </si>
  <si>
    <t>Richard Fleischer</t>
  </si>
  <si>
    <t>Joseph Cotten</t>
  </si>
  <si>
    <t>Tora! Tora! Tora!Â </t>
  </si>
  <si>
    <t>John Curran</t>
  </si>
  <si>
    <t>The Painted VeilÂ </t>
  </si>
  <si>
    <t>Kar-Wai Wong</t>
  </si>
  <si>
    <t>Li Gong</t>
  </si>
  <si>
    <t>2046Â </t>
  </si>
  <si>
    <t>Zack Ward</t>
  </si>
  <si>
    <t>TradeÂ </t>
  </si>
  <si>
    <t>Synecdoche, New YorkÂ </t>
  </si>
  <si>
    <t>Kurt Wimmer</t>
  </si>
  <si>
    <t>EquilibriumÂ </t>
  </si>
  <si>
    <t>Gangs of New YorkÂ </t>
  </si>
  <si>
    <t>Cry FreedomÂ </t>
  </si>
  <si>
    <t>Andrew Dominik</t>
  </si>
  <si>
    <t>Biography|Crime|Drama|History|Western</t>
  </si>
  <si>
    <t>The Assassination of Jesse James by the Coward Robert FordÂ </t>
  </si>
  <si>
    <t>Randall Wallace</t>
  </si>
  <si>
    <t>Action|Comedy|Fantasy|Romance</t>
  </si>
  <si>
    <t>Anna Kendrick</t>
  </si>
  <si>
    <t>Scott Pilgrim vs. the WorldÂ </t>
  </si>
  <si>
    <t>The Life of David GaleÂ </t>
  </si>
  <si>
    <t>Crime|Drama|Fantasy</t>
  </si>
  <si>
    <t>Michael Smiley</t>
  </si>
  <si>
    <t>Perfume: The Story of a MurdererÂ </t>
  </si>
  <si>
    <t>Justin Lin</t>
  </si>
  <si>
    <t>Sofia Boutella</t>
  </si>
  <si>
    <t>Star Trek BeyondÂ </t>
  </si>
  <si>
    <t>Yash Chopra</t>
  </si>
  <si>
    <t>Cloud AtlasÂ </t>
  </si>
  <si>
    <t>King Vidor</t>
  </si>
  <si>
    <t>Adventure|Drama|Family|Mystery</t>
  </si>
  <si>
    <t>ChloÃ« Grace Moretz</t>
  </si>
  <si>
    <t>HugoÂ </t>
  </si>
  <si>
    <t>Julie Taymor</t>
  </si>
  <si>
    <t>Harry Potter and the Chamber of SecretsÂ </t>
  </si>
  <si>
    <t>Justin Chadwick</t>
  </si>
  <si>
    <t>Sydney Pollack</t>
  </si>
  <si>
    <t>TootsieÂ </t>
  </si>
  <si>
    <t>LincolnÂ </t>
  </si>
  <si>
    <t>Mark Rydell</t>
  </si>
  <si>
    <t>Adventure|Animation|Comedy</t>
  </si>
  <si>
    <t>Albert Brooks</t>
  </si>
  <si>
    <t>The Simpsons MovieÂ </t>
  </si>
  <si>
    <t>Phil Joanou</t>
  </si>
  <si>
    <t>Bruce Beresford</t>
  </si>
  <si>
    <t>Driving Miss DaisyÂ </t>
  </si>
  <si>
    <t>Franco Zeffirelli</t>
  </si>
  <si>
    <t>X-MenÂ </t>
  </si>
  <si>
    <t>Zal Batmanglij</t>
  </si>
  <si>
    <t>Joel Schumacher</t>
  </si>
  <si>
    <t>A Time to KillÂ </t>
  </si>
  <si>
    <t>Bonnie Hunt</t>
  </si>
  <si>
    <t>Fantasy|Horror</t>
  </si>
  <si>
    <t>Heather O'Rourke</t>
  </si>
  <si>
    <t>PoltergeistÂ </t>
  </si>
  <si>
    <t>Jean-Paul Rappeneau</t>
  </si>
  <si>
    <t>Drew Barrymore</t>
  </si>
  <si>
    <t>Mission: Impossible - Ghost ProtocolÂ </t>
  </si>
  <si>
    <t>Saul Dibb</t>
  </si>
  <si>
    <t>Michael Bay</t>
  </si>
  <si>
    <t>The RockÂ </t>
  </si>
  <si>
    <t>Nigel Cole</t>
  </si>
  <si>
    <t>Up in the AirÂ </t>
  </si>
  <si>
    <t>Michael Schultz</t>
  </si>
  <si>
    <t>Jennifer Ehle</t>
  </si>
  <si>
    <t>Zero Dark ThirtyÂ </t>
  </si>
  <si>
    <t>Julian Schnabel</t>
  </si>
  <si>
    <t>Crime|Drama|Romance|Thriller</t>
  </si>
  <si>
    <t>WitnessÂ </t>
  </si>
  <si>
    <t>The English PatientÂ </t>
  </si>
  <si>
    <t>Marielle Heller</t>
  </si>
  <si>
    <t>Peyton Reed</t>
  </si>
  <si>
    <t>Action|Adventure|Comedy|Sci-Fi</t>
  </si>
  <si>
    <t>Judy Greer</t>
  </si>
  <si>
    <t>Ant-ManÂ </t>
  </si>
  <si>
    <t>Dave McKean</t>
  </si>
  <si>
    <t>The Bucket ListÂ </t>
  </si>
  <si>
    <t>Mike Mills</t>
  </si>
  <si>
    <t>Adventure|Comedy|Sci-Fi|Western</t>
  </si>
  <si>
    <t>Back to the Future Part IIIÂ </t>
  </si>
  <si>
    <t>David Robert Mitchell</t>
  </si>
  <si>
    <t>Adventure|Comedy</t>
  </si>
  <si>
    <t>Beverly D'Angelo</t>
  </si>
  <si>
    <t>National Lampoon's VacationÂ </t>
  </si>
  <si>
    <t>Sally Potter</t>
  </si>
  <si>
    <t>Mission: Impossible - Rogue NationÂ </t>
  </si>
  <si>
    <t>Dagur KÃ¡ri</t>
  </si>
  <si>
    <t>Action|Crime|Drama|Sci-Fi|Thriller</t>
  </si>
  <si>
    <t>LooperÂ </t>
  </si>
  <si>
    <t>John Gatins</t>
  </si>
  <si>
    <t>Glenn Ficarra</t>
  </si>
  <si>
    <t>Crazy, Stupid, Love.Â </t>
  </si>
  <si>
    <t>Gregor Jordan</t>
  </si>
  <si>
    <t>Comedy|Sport</t>
  </si>
  <si>
    <t>CaddyshackÂ </t>
  </si>
  <si>
    <t>Richard E. Grant</t>
  </si>
  <si>
    <t>Ty Burrell</t>
  </si>
  <si>
    <t>Dawn of the DeadÂ </t>
  </si>
  <si>
    <t>Damien O'Donnell</t>
  </si>
  <si>
    <t>Byron Howard</t>
  </si>
  <si>
    <t>Adam Shankman</t>
  </si>
  <si>
    <t>Lauren German</t>
  </si>
  <si>
    <t>A Walk to RememberÂ </t>
  </si>
  <si>
    <t>Hal Holbrook</t>
  </si>
  <si>
    <t>Wall StreetÂ </t>
  </si>
  <si>
    <t>Brian Dannelly</t>
  </si>
  <si>
    <t>Morgan Saylor</t>
  </si>
  <si>
    <t>McFarland, USAÂ </t>
  </si>
  <si>
    <t>Christine Jeffs</t>
  </si>
  <si>
    <t>Ryan O'Neal</t>
  </si>
  <si>
    <t>A Bridge Too FarÂ </t>
  </si>
  <si>
    <t>Genndy Tartakovsky</t>
  </si>
  <si>
    <t>Law Abiding CitizenÂ </t>
  </si>
  <si>
    <t>Ol Parker</t>
  </si>
  <si>
    <t>Kirk Jones</t>
  </si>
  <si>
    <t>Waking Ned DevineÂ </t>
  </si>
  <si>
    <t>Chris Noonan</t>
  </si>
  <si>
    <t>CapoteÂ </t>
  </si>
  <si>
    <t>Adventure|Comedy|Drama|Fantasy</t>
  </si>
  <si>
    <t>DogmaÂ </t>
  </si>
  <si>
    <t>Steve Martino</t>
  </si>
  <si>
    <t>Jason Patric</t>
  </si>
  <si>
    <t>My Sister's KeeperÂ </t>
  </si>
  <si>
    <t>Matt Maiellaro</t>
  </si>
  <si>
    <t>Clerks IIÂ </t>
  </si>
  <si>
    <t>Lucio Fulci</t>
  </si>
  <si>
    <t>Julian Sands</t>
  </si>
  <si>
    <t>A Room with a ViewÂ </t>
  </si>
  <si>
    <t>David F. Sandberg</t>
  </si>
  <si>
    <t>The Way Way BackÂ </t>
  </si>
  <si>
    <t>Hal Haberman</t>
  </si>
  <si>
    <t>Much Ado About NothingÂ </t>
  </si>
  <si>
    <t>Kelly Reichardt</t>
  </si>
  <si>
    <t>Crime|Drama|Music</t>
  </si>
  <si>
    <t>Isaac Hayes</t>
  </si>
  <si>
    <t>Hustle &amp; FlowÂ </t>
  </si>
  <si>
    <t>Salma Hayek</t>
  </si>
  <si>
    <t>FridaÂ </t>
  </si>
  <si>
    <t>Joe Carnahan</t>
  </si>
  <si>
    <t>Animation|Drama|Family|Fantasy|Musical|Romance</t>
  </si>
  <si>
    <t>Corpse BrideÂ </t>
  </si>
  <si>
    <t>George Armitage</t>
  </si>
  <si>
    <t>Action|Comedy|Crime|Romance|Thriller</t>
  </si>
  <si>
    <t>Grosse Pointe BlankÂ </t>
  </si>
  <si>
    <t>MudÂ </t>
  </si>
  <si>
    <t>John Dahl</t>
  </si>
  <si>
    <t>RoundersÂ </t>
  </si>
  <si>
    <t>Gavin Hood</t>
  </si>
  <si>
    <t>ContactÂ </t>
  </si>
  <si>
    <t>Richard Wilson</t>
  </si>
  <si>
    <t>A Passage to IndiaÂ </t>
  </si>
  <si>
    <t>Joseph Kosinski</t>
  </si>
  <si>
    <t>James Corden</t>
  </si>
  <si>
    <t>Begin AgainÂ </t>
  </si>
  <si>
    <t>Michael Hoffman</t>
  </si>
  <si>
    <t>Kevin Zegers</t>
  </si>
  <si>
    <t>TransamericaÂ </t>
  </si>
  <si>
    <t>Mira Nair</t>
  </si>
  <si>
    <t>Naseeruddin Shah</t>
  </si>
  <si>
    <t>Monsoon WeddingÂ </t>
  </si>
  <si>
    <t>Blue ValentineÂ </t>
  </si>
  <si>
    <t>Noah Baumbach</t>
  </si>
  <si>
    <t>William Baldwin</t>
  </si>
  <si>
    <t>The Squid and the WhaleÂ </t>
  </si>
  <si>
    <t>BellaÂ </t>
  </si>
  <si>
    <t>SwingersÂ </t>
  </si>
  <si>
    <t>Sheryl Crow</t>
  </si>
  <si>
    <t>20 Feet from StardomÂ </t>
  </si>
  <si>
    <t>ShadowlandsÂ </t>
  </si>
  <si>
    <t>Action|Drama|Thriller|War</t>
  </si>
  <si>
    <t>Toby Stephens</t>
  </si>
  <si>
    <t>13 HoursÂ </t>
  </si>
  <si>
    <t>Leonard Roberts</t>
  </si>
  <si>
    <t>Love JonesÂ </t>
  </si>
  <si>
    <t>Phil Davis</t>
  </si>
  <si>
    <t>Notes on a ScandalÂ </t>
  </si>
  <si>
    <t>Far from HeavenÂ </t>
  </si>
  <si>
    <t>Justin Timberlake</t>
  </si>
  <si>
    <t>Inside Llewyn DavisÂ </t>
  </si>
  <si>
    <t>Iain Softley</t>
  </si>
  <si>
    <t>K-PAXÂ </t>
  </si>
  <si>
    <t>Jee-woon Kim</t>
  </si>
  <si>
    <t>Najarra Townsend</t>
  </si>
  <si>
    <t>Me and You and Everyone We KnowÂ </t>
  </si>
  <si>
    <t>Alan Taylor</t>
  </si>
  <si>
    <t>Marina Golbahari</t>
  </si>
  <si>
    <t>OsamaÂ </t>
  </si>
  <si>
    <t>Afghanistan</t>
  </si>
  <si>
    <t>City IslandÂ </t>
  </si>
  <si>
    <t>Patricia Riggen</t>
  </si>
  <si>
    <t>Temple Grandin</t>
  </si>
  <si>
    <t>The Horse BoyÂ </t>
  </si>
  <si>
    <t>Mark Pellington</t>
  </si>
  <si>
    <t>Crime|Drama|Western</t>
  </si>
  <si>
    <t>Ray Winstone</t>
  </si>
  <si>
    <t>The PropositionÂ </t>
  </si>
  <si>
    <t>Frank Oz</t>
  </si>
  <si>
    <t>Death at a FuneralÂ </t>
  </si>
  <si>
    <t>Richard Shepard</t>
  </si>
  <si>
    <t>Mean StreetsÂ </t>
  </si>
  <si>
    <t>Gary Trousdale</t>
  </si>
  <si>
    <t>Christopher Meloni</t>
  </si>
  <si>
    <t>BoundÂ </t>
  </si>
  <si>
    <t>Peter Hedges</t>
  </si>
  <si>
    <t>Ghost WorldÂ </t>
  </si>
  <si>
    <t>Leslie Bibb</t>
  </si>
  <si>
    <t>Wristcutters: A Love StoryÂ </t>
  </si>
  <si>
    <t>Long Nguyen</t>
  </si>
  <si>
    <t>Journey from the FallÂ </t>
  </si>
  <si>
    <t>Layer CakeÂ </t>
  </si>
  <si>
    <t>Peter Lord</t>
  </si>
  <si>
    <t>Sophie Okonedo</t>
  </si>
  <si>
    <t>Dirty Pretty ThingsÂ </t>
  </si>
  <si>
    <t>Biography|Crime|Drama|Romance|Thriller</t>
  </si>
  <si>
    <t>Heavenly CreaturesÂ </t>
  </si>
  <si>
    <t>Comedy|Drama|Romance|Sport</t>
  </si>
  <si>
    <t>Alicja Bachleda</t>
  </si>
  <si>
    <t>Summer StormÂ </t>
  </si>
  <si>
    <t>David Dobkin</t>
  </si>
  <si>
    <t>The JudgeÂ </t>
  </si>
  <si>
    <t>Katy Mixon</t>
  </si>
  <si>
    <t>Take ShelterÂ </t>
  </si>
  <si>
    <t>Biography|Comedy|Drama|History|Music|Musical</t>
  </si>
  <si>
    <t>Topsy-TurvyÂ </t>
  </si>
  <si>
    <t>Lars and the Real GirlÂ </t>
  </si>
  <si>
    <t>QuillsÂ </t>
  </si>
  <si>
    <t>Deconstructing HarryÂ </t>
  </si>
  <si>
    <t>Paul Walker</t>
  </si>
  <si>
    <t>Running ScaredÂ </t>
  </si>
  <si>
    <t>Olivia Wilde</t>
  </si>
  <si>
    <t>The Next Three DaysÂ </t>
  </si>
  <si>
    <t>Bryce Dallas Howard</t>
  </si>
  <si>
    <t>ManderlayÂ </t>
  </si>
  <si>
    <t>Matt Price</t>
  </si>
  <si>
    <t>Man on the MoonÂ </t>
  </si>
  <si>
    <t>Drama|Musical|Romance|Thriller</t>
  </si>
  <si>
    <t>The Phantom of the OperaÂ </t>
  </si>
  <si>
    <t>Uli Edel</t>
  </si>
  <si>
    <t>Action|Biography|Crime|Drama</t>
  </si>
  <si>
    <t>The Baader Meinhof ComplexÂ </t>
  </si>
  <si>
    <t>Drama|Fantasy|Musical|Romance</t>
  </si>
  <si>
    <t>Across the UniverseÂ </t>
  </si>
  <si>
    <t>InvictusÂ </t>
  </si>
  <si>
    <t>The WalkÂ </t>
  </si>
  <si>
    <t>Wonder BoysÂ </t>
  </si>
  <si>
    <t>Carlos Saldanha</t>
  </si>
  <si>
    <t>Action|Adventure|Drama|History|War</t>
  </si>
  <si>
    <t>James D'Arcy</t>
  </si>
  <si>
    <t>Master and Commander: The Far Side of the WorldÂ </t>
  </si>
  <si>
    <t>Action|Adventure|Family|Mystery</t>
  </si>
  <si>
    <t>The Adventures of TintinÂ </t>
  </si>
  <si>
    <t>Comedy|Drama|Romance|War</t>
  </si>
  <si>
    <t>Julia Jentsch</t>
  </si>
  <si>
    <t>I Served the King of EnglandÂ </t>
  </si>
  <si>
    <t>Czech Republic</t>
  </si>
  <si>
    <t>John Woo</t>
  </si>
  <si>
    <t>Red CliffÂ </t>
  </si>
  <si>
    <t>The Hunger GamesÂ </t>
  </si>
  <si>
    <t>Michael Cimino</t>
  </si>
  <si>
    <t>Action|Biography|Drama|History|Thriller|War</t>
  </si>
  <si>
    <t>American SniperÂ </t>
  </si>
  <si>
    <t>Sam Peckinpah</t>
  </si>
  <si>
    <t>Action|Adventure|Fantasy|Romance</t>
  </si>
  <si>
    <t>Spider-ManÂ </t>
  </si>
  <si>
    <t>Peter R. Hunt</t>
  </si>
  <si>
    <t>Action|Comedy|Crime</t>
  </si>
  <si>
    <t>Judge Reinhold</t>
  </si>
  <si>
    <t>Beverly Hills CopÂ </t>
  </si>
  <si>
    <t>Guillaume Canet</t>
  </si>
  <si>
    <t>Pirates of the Caribbean: Dead Man's ChestÂ </t>
  </si>
  <si>
    <t>Henry Koster</t>
  </si>
  <si>
    <t>Spider-Man 2Â </t>
  </si>
  <si>
    <t>Matt Williams</t>
  </si>
  <si>
    <t>Barry Sonnenfeld</t>
  </si>
  <si>
    <t>Adventure|Comedy|Family|Mystery|Sci-Fi</t>
  </si>
  <si>
    <t>Men in BlackÂ </t>
  </si>
  <si>
    <t>Michael Anderson</t>
  </si>
  <si>
    <t>Lauren Holly</t>
  </si>
  <si>
    <t>Dumb &amp; DumberÂ </t>
  </si>
  <si>
    <t>Carlos Carrera</t>
  </si>
  <si>
    <t>Biography|Comedy|Drama|War</t>
  </si>
  <si>
    <t>Good Morning, VietnamÂ </t>
  </si>
  <si>
    <t>Robert Altman</t>
  </si>
  <si>
    <t>Luenell</t>
  </si>
  <si>
    <t>Borat: Cultural Learnings of America for Make Benefit Glorious Nation of KazakhstanÂ </t>
  </si>
  <si>
    <t>American HustleÂ </t>
  </si>
  <si>
    <t>Steven Shainberg</t>
  </si>
  <si>
    <t>Jerry MaguireÂ </t>
  </si>
  <si>
    <t>Randall Miller</t>
  </si>
  <si>
    <t>Penny Marshall</t>
  </si>
  <si>
    <t>Comedy|Drama|Family|Fantasy|Romance</t>
  </si>
  <si>
    <t>BigÂ </t>
  </si>
  <si>
    <t>Garth Jennings</t>
  </si>
  <si>
    <t>Fast FiveÂ </t>
  </si>
  <si>
    <t>Luis Valdez</t>
  </si>
  <si>
    <t>Star Trek IV: The Voyage HomeÂ </t>
  </si>
  <si>
    <t>R.J. Cutler</t>
  </si>
  <si>
    <t>Richard Donner</t>
  </si>
  <si>
    <t>Action|Adventure|Drama|Romance|Sci-Fi</t>
  </si>
  <si>
    <t>SupermanÂ </t>
  </si>
  <si>
    <t>Christopher Cain</t>
  </si>
  <si>
    <t>Stephen Herek</t>
  </si>
  <si>
    <t>Alicia Witt</t>
  </si>
  <si>
    <t>Mr. Holland's OpusÂ </t>
  </si>
  <si>
    <t>Jonas Ã…kerlund</t>
  </si>
  <si>
    <t>Julia Roberts</t>
  </si>
  <si>
    <t>Erin BrockovichÂ </t>
  </si>
  <si>
    <t>Salvador Carrasco</t>
  </si>
  <si>
    <t>Monsters UniversityÂ </t>
  </si>
  <si>
    <t>Menno Meyjes</t>
  </si>
  <si>
    <t>FlightÂ </t>
  </si>
  <si>
    <t>Michael Sucsy</t>
  </si>
  <si>
    <t>The DescendantsÂ </t>
  </si>
  <si>
    <t>Agnieszka Holland</t>
  </si>
  <si>
    <t>The Crying GameÂ </t>
  </si>
  <si>
    <t>Udayan Prasad</t>
  </si>
  <si>
    <t>Drama|Horror|Mystery|Sci-Fi|Thriller</t>
  </si>
  <si>
    <t>10 Cloverfield LaneÂ </t>
  </si>
  <si>
    <t>Kirk De Micco</t>
  </si>
  <si>
    <t>The CroodsÂ </t>
  </si>
  <si>
    <t>Roger Allam</t>
  </si>
  <si>
    <t>The QueenÂ </t>
  </si>
  <si>
    <t>Alejandro Agresti</t>
  </si>
  <si>
    <t>Lena Olin</t>
  </si>
  <si>
    <t>ChocolatÂ </t>
  </si>
  <si>
    <t>Dustin Hoffman</t>
  </si>
  <si>
    <t>Cape FearÂ </t>
  </si>
  <si>
    <t>Jeremy Leven</t>
  </si>
  <si>
    <t>Louis Leterrier</t>
  </si>
  <si>
    <t>Now You See MeÂ </t>
  </si>
  <si>
    <t>Graham Annable</t>
  </si>
  <si>
    <t>Frank Marshall</t>
  </si>
  <si>
    <t>Adventure|Drama|Family</t>
  </si>
  <si>
    <t>Eight BelowÂ </t>
  </si>
  <si>
    <t>Peter Stebbings</t>
  </si>
  <si>
    <t>The Talented Mr. RipleyÂ </t>
  </si>
  <si>
    <t>Adam Rifkin</t>
  </si>
  <si>
    <t>The Great GatsbyÂ </t>
  </si>
  <si>
    <t>Rob McKittrick</t>
  </si>
  <si>
    <t>Joseph Dorman</t>
  </si>
  <si>
    <t>Crimson TideÂ </t>
  </si>
  <si>
    <t>Nick Tomnay</t>
  </si>
  <si>
    <t>Mo'Nique</t>
  </si>
  <si>
    <t>PreciousÂ </t>
  </si>
  <si>
    <t>Andrew Currie</t>
  </si>
  <si>
    <t>Robert Eggers</t>
  </si>
  <si>
    <t>John Madden</t>
  </si>
  <si>
    <t>The Best Exotic Marigold HotelÂ </t>
  </si>
  <si>
    <t>Newt Arnold</t>
  </si>
  <si>
    <t>Adventure|Animation|Family</t>
  </si>
  <si>
    <t>Judith Barsi</t>
  </si>
  <si>
    <t>The Land Before TimeÂ </t>
  </si>
  <si>
    <t>Drama|Family|Romance</t>
  </si>
  <si>
    <t>Little WomenÂ </t>
  </si>
  <si>
    <t>Pale RiderÂ </t>
  </si>
  <si>
    <t>Peter Sollett</t>
  </si>
  <si>
    <t>Drama|History|Sport</t>
  </si>
  <si>
    <t>SeabiscuitÂ </t>
  </si>
  <si>
    <t>Crazy HeartÂ </t>
  </si>
  <si>
    <t>E.L. Katz</t>
  </si>
  <si>
    <t>Manish Dayal</t>
  </si>
  <si>
    <t>The Hundred-Foot JourneyÂ </t>
  </si>
  <si>
    <t>Yarrow Cheney</t>
  </si>
  <si>
    <t>Action|Crime|Sci-Fi|Thriller</t>
  </si>
  <si>
    <t>Face/OffÂ </t>
  </si>
  <si>
    <t>Pawel Pawlikowski</t>
  </si>
  <si>
    <t>St. VincentÂ </t>
  </si>
  <si>
    <t>Ash Brannon</t>
  </si>
  <si>
    <t>Biography|Crime|Drama|Thriller</t>
  </si>
  <si>
    <t>Charlize Theron</t>
  </si>
  <si>
    <t>MonsterÂ </t>
  </si>
  <si>
    <t>Nate Parker</t>
  </si>
  <si>
    <t>The Secret Life of BeesÂ </t>
  </si>
  <si>
    <t>Dean Parisot</t>
  </si>
  <si>
    <t>Galaxy QuestÂ </t>
  </si>
  <si>
    <t>Nia Long</t>
  </si>
  <si>
    <t>FridayÂ </t>
  </si>
  <si>
    <t>Tony Gilroy</t>
  </si>
  <si>
    <t>Michael ClaytonÂ </t>
  </si>
  <si>
    <t>Woman in GoldÂ </t>
  </si>
  <si>
    <t>Enemy of the StateÂ </t>
  </si>
  <si>
    <t>Gosford ParkÂ </t>
  </si>
  <si>
    <t>IdentityÂ </t>
  </si>
  <si>
    <t>Action|Animation|Comedy|Family|Sci-Fi</t>
  </si>
  <si>
    <t>MegamindÂ </t>
  </si>
  <si>
    <t>Brad Furman</t>
  </si>
  <si>
    <t>The Lincoln LawyerÂ </t>
  </si>
  <si>
    <t>The TerminalÂ </t>
  </si>
  <si>
    <t>Sally Hawkins</t>
  </si>
  <si>
    <t>Blue JasmineÂ </t>
  </si>
  <si>
    <t>Kung Fu Panda 2Â </t>
  </si>
  <si>
    <t>Ursula Andress</t>
  </si>
  <si>
    <t>Dr. NoÂ </t>
  </si>
  <si>
    <t>Gregory Hoblit</t>
  </si>
  <si>
    <t>Crime|Drama|Mystery|Sci-Fi|Thriller</t>
  </si>
  <si>
    <t>FrequencyÂ </t>
  </si>
  <si>
    <t>August: Osage CountyÂ </t>
  </si>
  <si>
    <t>Kenny Ortega</t>
  </si>
  <si>
    <t>Misha Gabriel Hamilton</t>
  </si>
  <si>
    <t>This Is ItÂ </t>
  </si>
  <si>
    <t>Chasing AmyÂ </t>
  </si>
  <si>
    <t>Lewis Gilbert</t>
  </si>
  <si>
    <t>Morgan Spurlock</t>
  </si>
  <si>
    <t>Comedy|Documentary|Drama</t>
  </si>
  <si>
    <t>Chemeeka Walker</t>
  </si>
  <si>
    <t>Super Size MeÂ </t>
  </si>
  <si>
    <t>Baltasar KormÃ¡kur</t>
  </si>
  <si>
    <t>Drama|Fantasy</t>
  </si>
  <si>
    <t>Beasts of the Southern WildÂ </t>
  </si>
  <si>
    <t>Rick Famuyiwa</t>
  </si>
  <si>
    <t>Kimberly Elise</t>
  </si>
  <si>
    <t>DopeÂ </t>
  </si>
  <si>
    <t>Jeff Tremaine</t>
  </si>
  <si>
    <t>GoÂ </t>
  </si>
  <si>
    <t>The Bank JobÂ </t>
  </si>
  <si>
    <t>Horror|Sci-Fi|Thriller</t>
  </si>
  <si>
    <t>Meg Foster</t>
  </si>
  <si>
    <t>They LiveÂ </t>
  </si>
  <si>
    <t>Nancy Meyers</t>
  </si>
  <si>
    <t>Kasi Lemmons</t>
  </si>
  <si>
    <t>Jurnee Smollett-Bell</t>
  </si>
  <si>
    <t>Eve's BayouÂ </t>
  </si>
  <si>
    <t>F. Murray Abraham</t>
  </si>
  <si>
    <t>Finding ForresterÂ </t>
  </si>
  <si>
    <t>Eric Darnell</t>
  </si>
  <si>
    <t>Antwone FisherÂ </t>
  </si>
  <si>
    <t>Dominic Cooper</t>
  </si>
  <si>
    <t>An EducationÂ </t>
  </si>
  <si>
    <t>Mike Nichols</t>
  </si>
  <si>
    <t>CloserÂ </t>
  </si>
  <si>
    <t>ElectionÂ </t>
  </si>
  <si>
    <t>Costa-Gavras</t>
  </si>
  <si>
    <t>Crime|Fantasy|Horror</t>
  </si>
  <si>
    <t>From Dusk Till DawnÂ </t>
  </si>
  <si>
    <t>James Gray</t>
  </si>
  <si>
    <t>The Place Beyond the PinesÂ </t>
  </si>
  <si>
    <t>Girl, InterruptedÂ </t>
  </si>
  <si>
    <t>Rawson Marshall Thurber</t>
  </si>
  <si>
    <t>Neil LaBute</t>
  </si>
  <si>
    <t>Stacy Edwards</t>
  </si>
  <si>
    <t>In the Company of MenÂ </t>
  </si>
  <si>
    <t>Jake Schreier</t>
  </si>
  <si>
    <t>FrailtyÂ </t>
  </si>
  <si>
    <t>Aidan Quinn</t>
  </si>
  <si>
    <t>SongcatcherÂ </t>
  </si>
  <si>
    <t>D.J. Caruso</t>
  </si>
  <si>
    <t>Michael Polish</t>
  </si>
  <si>
    <t>Sasha Alexander</t>
  </si>
  <si>
    <t>Twin Falls IdahoÂ </t>
  </si>
  <si>
    <t>Ben Gazzara</t>
  </si>
  <si>
    <t>The Spanish PrisonerÂ </t>
  </si>
  <si>
    <t>Adventure|Animation|Comedy|Family|Fantasy|Romance</t>
  </si>
  <si>
    <t>Channing Tatum</t>
  </si>
  <si>
    <t>The Book of LifeÂ </t>
  </si>
  <si>
    <t>Vincenzo Natali</t>
  </si>
  <si>
    <t>David Hewlett</t>
  </si>
  <si>
    <t>CubeÂ </t>
  </si>
  <si>
    <t>Alex Kendrick</t>
  </si>
  <si>
    <t>Rory Culkin</t>
  </si>
  <si>
    <t>Mean CreekÂ </t>
  </si>
  <si>
    <t>Jay Russell</t>
  </si>
  <si>
    <t>Terry Pheto</t>
  </si>
  <si>
    <t>TsotsiÂ </t>
  </si>
  <si>
    <t>Talk RadioÂ </t>
  </si>
  <si>
    <t>Comedy|Crime|Thriller</t>
  </si>
  <si>
    <t>The GuardÂ </t>
  </si>
  <si>
    <t>PelÃ©</t>
  </si>
  <si>
    <t>Once in a Lifetime: The Extraordinary Story of the New York CosmosÂ </t>
  </si>
  <si>
    <t>Tim Johnson</t>
  </si>
  <si>
    <t>Romain Duris</t>
  </si>
  <si>
    <t>L'auberge espagnoleÂ </t>
  </si>
  <si>
    <t>ShameÂ </t>
  </si>
  <si>
    <t>Adventure|Animation|Comedy|Family|Musical</t>
  </si>
  <si>
    <t>Craig Ferguson</t>
  </si>
  <si>
    <t>Winnie the PoohÂ </t>
  </si>
  <si>
    <t>Kip Pardue</t>
  </si>
  <si>
    <t>Imaginary HeroesÂ </t>
  </si>
  <si>
    <t>Adventure|Biography|Drama|War</t>
  </si>
  <si>
    <t>Rescue DawnÂ </t>
  </si>
  <si>
    <t>Animation|Comedy|Drama|Romance</t>
  </si>
  <si>
    <t>Jennifer Jason Leigh</t>
  </si>
  <si>
    <t>AnomalisaÂ </t>
  </si>
  <si>
    <t>Adam Scott</t>
  </si>
  <si>
    <t>Lovely, StillÂ </t>
  </si>
  <si>
    <t>Cecil B. DeMille</t>
  </si>
  <si>
    <t>The NegotiatorÂ </t>
  </si>
  <si>
    <t>Andy Garcia</t>
  </si>
  <si>
    <t>Another YearÂ </t>
  </si>
  <si>
    <t>Gregory Nava</t>
  </si>
  <si>
    <t>Comedy|Drama|Romance|Thriller</t>
  </si>
  <si>
    <t>Punch-Drunk LoveÂ </t>
  </si>
  <si>
    <t>Pat O'Connor</t>
  </si>
  <si>
    <t>Paris, je t'aimeÂ </t>
  </si>
  <si>
    <t>Liz Friedlander</t>
  </si>
  <si>
    <t>Victor Salva</t>
  </si>
  <si>
    <t>Drama|Romance|Sport</t>
  </si>
  <si>
    <t>Scott Mechlowicz</t>
  </si>
  <si>
    <t>Peaceful WarriorÂ </t>
  </si>
  <si>
    <t>Frank LaLoggia</t>
  </si>
  <si>
    <t>Eyes Wide ShutÂ </t>
  </si>
  <si>
    <t>Audrey Wells</t>
  </si>
  <si>
    <t>Action|Comedy|Sport</t>
  </si>
  <si>
    <t>Wei Zhao</t>
  </si>
  <si>
    <t>Shaolin SoccerÂ </t>
  </si>
  <si>
    <t>Rebecca Miller</t>
  </si>
  <si>
    <t>Action|Adventure|Comedy|Western</t>
  </si>
  <si>
    <t>Kang-ho Song</t>
  </si>
  <si>
    <t>The Good, the Bad, the WeirdÂ </t>
  </si>
  <si>
    <t>Allison Anders</t>
  </si>
  <si>
    <t>Mark Dindal</t>
  </si>
  <si>
    <t>Eartha Kitt</t>
  </si>
  <si>
    <t>The Emperor's New GrooveÂ </t>
  </si>
  <si>
    <t>Matthew Robbins</t>
  </si>
  <si>
    <t>Eamonn Walker</t>
  </si>
  <si>
    <t>DumaÂ </t>
  </si>
  <si>
    <t>Lucrecia Martel</t>
  </si>
  <si>
    <t>Angela's AshesÂ </t>
  </si>
  <si>
    <t>Ethan Maniquis</t>
  </si>
  <si>
    <t>Revolutionary RoadÂ </t>
  </si>
  <si>
    <t>Christian Volckman</t>
  </si>
  <si>
    <t>RocknRollaÂ </t>
  </si>
  <si>
    <t>Patricia Rozema</t>
  </si>
  <si>
    <t>Paz de la Huerta</t>
  </si>
  <si>
    <t>Enter the VoidÂ </t>
  </si>
  <si>
    <t>Lorene Scafaria</t>
  </si>
  <si>
    <t>John Frankenheimer</t>
  </si>
  <si>
    <t>Action|Adventure|Crime|Thriller</t>
  </si>
  <si>
    <t>RoninÂ </t>
  </si>
  <si>
    <t>Piyush Dinker Pandya</t>
  </si>
  <si>
    <t>Action|Adventure|Comedy|Fantasy</t>
  </si>
  <si>
    <t>Victor Wong</t>
  </si>
  <si>
    <t>Big Trouble in Little ChinaÂ </t>
  </si>
  <si>
    <t>Sergey Bodrov</t>
  </si>
  <si>
    <t>Tadanobu Asano</t>
  </si>
  <si>
    <t>Mongol: The Rise of Genghis KhanÂ </t>
  </si>
  <si>
    <t>Russia</t>
  </si>
  <si>
    <t>Comedy|History</t>
  </si>
  <si>
    <t>MoliÃ¨reÂ </t>
  </si>
  <si>
    <t>Jerry Zaks</t>
  </si>
  <si>
    <t>North CountryÂ </t>
  </si>
  <si>
    <t>Sharon Maguire</t>
  </si>
  <si>
    <t>Animation|Family|Fantasy|Music</t>
  </si>
  <si>
    <t>Quincy Jones</t>
  </si>
  <si>
    <t>Fantasia 2000Â </t>
  </si>
  <si>
    <t>Oliver Parker</t>
  </si>
  <si>
    <t>Chris Evans</t>
  </si>
  <si>
    <t>SunshineÂ </t>
  </si>
  <si>
    <t>Jason Alexander</t>
  </si>
  <si>
    <t>X-Men: ApocalypseÂ </t>
  </si>
  <si>
    <t>Thaddeus O'Sullivan</t>
  </si>
  <si>
    <t>The Young VictoriaÂ </t>
  </si>
  <si>
    <t>Bruce McDonald</t>
  </si>
  <si>
    <t>The FountainÂ </t>
  </si>
  <si>
    <t>Nima Nourizadeh</t>
  </si>
  <si>
    <t>The RoadÂ </t>
  </si>
  <si>
    <t>Lucky McKee</t>
  </si>
  <si>
    <t>The Life Aquatic with Steve ZissouÂ </t>
  </si>
  <si>
    <t>Ernest R. Dickerson</t>
  </si>
  <si>
    <t>The Hudsucker ProxyÂ </t>
  </si>
  <si>
    <t>Ã‰mile Gaudreault</t>
  </si>
  <si>
    <t>Rob Marshall</t>
  </si>
  <si>
    <t>Memoirs of a GeishaÂ </t>
  </si>
  <si>
    <t>Lance Mungia</t>
  </si>
  <si>
    <t>Action|Adventure|Comedy</t>
  </si>
  <si>
    <t>The Man from U.N.C.L.E.Â </t>
  </si>
  <si>
    <t>Drake Doremus</t>
  </si>
  <si>
    <t>Gary Fleder</t>
  </si>
  <si>
    <t>The ExpressÂ </t>
  </si>
  <si>
    <t>James Mottern</t>
  </si>
  <si>
    <t>Ben Stiller</t>
  </si>
  <si>
    <t>Adventure|Comedy|Drama|Fantasy|Romance</t>
  </si>
  <si>
    <t>The Secret Life of Walter MittyÂ </t>
  </si>
  <si>
    <t>Stanley Tong</t>
  </si>
  <si>
    <t>Simon Yam</t>
  </si>
  <si>
    <t>ExiledÂ </t>
  </si>
  <si>
    <t>Jason Bateman</t>
  </si>
  <si>
    <t>Rise of the GuardiansÂ </t>
  </si>
  <si>
    <t>Karen Moncrieff</t>
  </si>
  <si>
    <t>Lars Mikkelsen</t>
  </si>
  <si>
    <t>Flame and CitronÂ </t>
  </si>
  <si>
    <t>Michael Clancy</t>
  </si>
  <si>
    <t>Thirteen DaysÂ </t>
  </si>
  <si>
    <t>Patrick Gilmore</t>
  </si>
  <si>
    <t>Emir Kusturica</t>
  </si>
  <si>
    <t>The Widow of Saint-PierreÂ </t>
  </si>
  <si>
    <t>EugÃ¨ne LouriÃ©</t>
  </si>
  <si>
    <t>Biography|Crime|Drama|War</t>
  </si>
  <si>
    <t>Amen.Â </t>
  </si>
  <si>
    <t>Leslie Small</t>
  </si>
  <si>
    <t>WarcraftÂ </t>
  </si>
  <si>
    <t>Rupert Everett</t>
  </si>
  <si>
    <t>Shrek 2Â </t>
  </si>
  <si>
    <t>Iron Man 3Â </t>
  </si>
  <si>
    <t>Musical|Romance</t>
  </si>
  <si>
    <t>Olivia Newton-John</t>
  </si>
  <si>
    <t>GreaseÂ </t>
  </si>
  <si>
    <t>Furious 7Â </t>
  </si>
  <si>
    <t>David Twohy</t>
  </si>
  <si>
    <t>Joe Dante</t>
  </si>
  <si>
    <t>Phoebe Cates</t>
  </si>
  <si>
    <t>GremlinsÂ </t>
  </si>
  <si>
    <t>Steve Bastoni</t>
  </si>
  <si>
    <t>The Matrix ReloadedÂ </t>
  </si>
  <si>
    <t>Nicole Holofcener</t>
  </si>
  <si>
    <t>Comedy|Crime|Musical</t>
  </si>
  <si>
    <t>Colm Feore</t>
  </si>
  <si>
    <t>ChicagoÂ </t>
  </si>
  <si>
    <t>Adventure|Animation|Comedy|Family|Sport</t>
  </si>
  <si>
    <t>CarsÂ </t>
  </si>
  <si>
    <t>Drama|Horror|Sci-Fi</t>
  </si>
  <si>
    <t>I Am LegendÂ </t>
  </si>
  <si>
    <t>21 Jump StreetÂ </t>
  </si>
  <si>
    <t>Thomas Carter</t>
  </si>
  <si>
    <t>Jan de Bont</t>
  </si>
  <si>
    <t>SpeedÂ </t>
  </si>
  <si>
    <t>Horror|Mystery</t>
  </si>
  <si>
    <t>David Arquette</t>
  </si>
  <si>
    <t>ScreamÂ </t>
  </si>
  <si>
    <t>Alex Pettyfer</t>
  </si>
  <si>
    <t>Lee Daniels' The ButlerÂ </t>
  </si>
  <si>
    <t>Roger Michell</t>
  </si>
  <si>
    <t>Action|Drama|Family|Sport</t>
  </si>
  <si>
    <t>Martin Kove</t>
  </si>
  <si>
    <t>The Karate KidÂ </t>
  </si>
  <si>
    <t>Jodie Foster</t>
  </si>
  <si>
    <t>Shakespeare in LoveÂ </t>
  </si>
  <si>
    <t>A League of Their OwnÂ </t>
  </si>
  <si>
    <t>Man of SteelÂ </t>
  </si>
  <si>
    <t>Adventure|Animation|Comedy|Drama|Family|Fantasy|Sci-Fi</t>
  </si>
  <si>
    <t>Tia Carrere</t>
  </si>
  <si>
    <t>Lilo &amp; StitchÂ </t>
  </si>
  <si>
    <t>Josh Hutcherson</t>
  </si>
  <si>
    <t>Bridge to TerabithiaÂ </t>
  </si>
  <si>
    <t>Darcy Donavan</t>
  </si>
  <si>
    <t>Anchorman: The Legend of Ron BurgundyÂ </t>
  </si>
  <si>
    <t>Out of AfricaÂ </t>
  </si>
  <si>
    <t>Born on the Fourth of JulyÂ </t>
  </si>
  <si>
    <t>Hugh Hudson</t>
  </si>
  <si>
    <t>Alice Krige</t>
  </si>
  <si>
    <t>Chariots of FireÂ </t>
  </si>
  <si>
    <t>BraveÂ </t>
  </si>
  <si>
    <t>Old SchoolÂ </t>
  </si>
  <si>
    <t>Biography|Drama|Sport|War</t>
  </si>
  <si>
    <t>Finn Wittrock</t>
  </si>
  <si>
    <t>UnbrokenÂ </t>
  </si>
  <si>
    <t>Evan Goldberg</t>
  </si>
  <si>
    <t>Izabella Scorupco</t>
  </si>
  <si>
    <t>GoldenEyeÂ </t>
  </si>
  <si>
    <t>Pitch PerfectÂ </t>
  </si>
  <si>
    <t>Jon Hurwitz</t>
  </si>
  <si>
    <t>The EqualizerÂ </t>
  </si>
  <si>
    <t>Anand Tucker</t>
  </si>
  <si>
    <t>Rocky BalboaÂ </t>
  </si>
  <si>
    <t>Star Trek VI: The Undiscovered CountryÂ </t>
  </si>
  <si>
    <t>A Bug's LifeÂ </t>
  </si>
  <si>
    <t>Peter Cattaneo</t>
  </si>
  <si>
    <t>The Full MontyÂ </t>
  </si>
  <si>
    <t>The InternÂ </t>
  </si>
  <si>
    <t>Corbin Bernsen</t>
  </si>
  <si>
    <t>Major LeagueÂ </t>
  </si>
  <si>
    <t>Coach CarterÂ </t>
  </si>
  <si>
    <t>Hope Davis</t>
  </si>
  <si>
    <t>About SchmidtÂ </t>
  </si>
  <si>
    <t>Nicholas Stoller</t>
  </si>
  <si>
    <t>Mila Kunis</t>
  </si>
  <si>
    <t>Forgetting Sarah MarshallÂ </t>
  </si>
  <si>
    <t>James Bobin</t>
  </si>
  <si>
    <t>Action|Comedy|Thriller</t>
  </si>
  <si>
    <t>True LiesÂ </t>
  </si>
  <si>
    <t>Francesca Capaldi</t>
  </si>
  <si>
    <t>The Peanuts MovieÂ </t>
  </si>
  <si>
    <t>Biography|Drama|Family|History|Sport</t>
  </si>
  <si>
    <t>SecretariatÂ </t>
  </si>
  <si>
    <t>Live Free or Die HardÂ </t>
  </si>
  <si>
    <t>Peter Gallagher</t>
  </si>
  <si>
    <t>Sex, Lies, and VideotapeÂ </t>
  </si>
  <si>
    <t>Neil Marshall</t>
  </si>
  <si>
    <t>Adventure|Horror|Thriller</t>
  </si>
  <si>
    <t>MyAnna Buring</t>
  </si>
  <si>
    <t>The DescentÂ </t>
  </si>
  <si>
    <t>Gil Junger</t>
  </si>
  <si>
    <t>10 Things I Hate About YouÂ </t>
  </si>
  <si>
    <t>InsomniaÂ </t>
  </si>
  <si>
    <t>PaddingtonÂ </t>
  </si>
  <si>
    <t>UnbreakableÂ </t>
  </si>
  <si>
    <t>Donald Pleasence</t>
  </si>
  <si>
    <t>Escape from New YorkÂ </t>
  </si>
  <si>
    <t>DesperadoÂ </t>
  </si>
  <si>
    <t>Carl Franklin</t>
  </si>
  <si>
    <t>The Age of AdalineÂ </t>
  </si>
  <si>
    <t>Chatrichalerm Yukol</t>
  </si>
  <si>
    <t>Men of HonorÂ </t>
  </si>
  <si>
    <t>George Stevens</t>
  </si>
  <si>
    <t>Adventure|Drama|History|Romance|War</t>
  </si>
  <si>
    <t>Cold MountainÂ </t>
  </si>
  <si>
    <t>Dean Wright</t>
  </si>
  <si>
    <t>John Beasley</t>
  </si>
  <si>
    <t>The ApostleÂ </t>
  </si>
  <si>
    <t>Tony Bill</t>
  </si>
  <si>
    <t>The OutsidersÂ </t>
  </si>
  <si>
    <t>Judd Apatow</t>
  </si>
  <si>
    <t>Brett Ratner</t>
  </si>
  <si>
    <t>Red DragonÂ </t>
  </si>
  <si>
    <t>Jeremy Irvine</t>
  </si>
  <si>
    <t>War HorseÂ </t>
  </si>
  <si>
    <t>Christophe Gans</t>
  </si>
  <si>
    <t>Alfre Woodard</t>
  </si>
  <si>
    <t>Love &amp; BasketballÂ </t>
  </si>
  <si>
    <t>John Glen</t>
  </si>
  <si>
    <t>King KongÂ </t>
  </si>
  <si>
    <t>Daniel Espinosa</t>
  </si>
  <si>
    <t>Steve Guttenberg</t>
  </si>
  <si>
    <t>DinerÂ </t>
  </si>
  <si>
    <t>Comedy|Documentary|Music</t>
  </si>
  <si>
    <t>Common</t>
  </si>
  <si>
    <t>Dave Chappelle's Block PartyÂ </t>
  </si>
  <si>
    <t>Drama|History</t>
  </si>
  <si>
    <t>AmistadÂ </t>
  </si>
  <si>
    <t>Wes Ball</t>
  </si>
  <si>
    <t>Vicky Cristina BarcelonaÂ </t>
  </si>
  <si>
    <t>David Carson</t>
  </si>
  <si>
    <t>The MistÂ </t>
  </si>
  <si>
    <t>Dennis Iliadis</t>
  </si>
  <si>
    <t>Lawrence Kasdan</t>
  </si>
  <si>
    <t>Action|Crime|Drama|Western</t>
  </si>
  <si>
    <t>SilveradoÂ </t>
  </si>
  <si>
    <t>Florent-Emilio Siri</t>
  </si>
  <si>
    <t>Biography|Comedy|Drama|Romance</t>
  </si>
  <si>
    <t>W. Earl Brown</t>
  </si>
  <si>
    <t>The SessionsÂ </t>
  </si>
  <si>
    <t>Michael Greyeyes</t>
  </si>
  <si>
    <t>Smoke SignalsÂ </t>
  </si>
  <si>
    <t>Rod Lurie</t>
  </si>
  <si>
    <t>Winter's BoneÂ </t>
  </si>
  <si>
    <t>Parry Shen</t>
  </si>
  <si>
    <t>Better Luck TomorrowÂ </t>
  </si>
  <si>
    <t>Ariel Vromen</t>
  </si>
  <si>
    <t>Drama|Mystery|Romance</t>
  </si>
  <si>
    <t>ExoticaÂ </t>
  </si>
  <si>
    <t>Eddie O'Flaherty</t>
  </si>
  <si>
    <t>Remember MeÂ </t>
  </si>
  <si>
    <t>Nicholas Jarecki</t>
  </si>
  <si>
    <t>NarcÂ </t>
  </si>
  <si>
    <t>Arlington RoadÂ </t>
  </si>
  <si>
    <t>Jeremy Shada</t>
  </si>
  <si>
    <t>Team America: World PoliceÂ </t>
  </si>
  <si>
    <t>Floria Sigismondi</t>
  </si>
  <si>
    <t>BeginnersÂ </t>
  </si>
  <si>
    <t>David Frankel</t>
  </si>
  <si>
    <t>The Age of InnocenceÂ </t>
  </si>
  <si>
    <t>Roger Avary</t>
  </si>
  <si>
    <t>Half NelsonÂ </t>
  </si>
  <si>
    <t>Charlie McDermott</t>
  </si>
  <si>
    <t>Frozen RiverÂ </t>
  </si>
  <si>
    <t>James Cox</t>
  </si>
  <si>
    <t>Victor Rasuk</t>
  </si>
  <si>
    <t>Raising Victor VargasÂ </t>
  </si>
  <si>
    <t>Jon Stewart</t>
  </si>
  <si>
    <t>Biography|Documentary</t>
  </si>
  <si>
    <t>Greg Ayres</t>
  </si>
  <si>
    <t>TarnationÂ </t>
  </si>
  <si>
    <t>Asger Leth</t>
  </si>
  <si>
    <t>Adam LeFevre</t>
  </si>
  <si>
    <t>L.I.E.Â </t>
  </si>
  <si>
    <t>Paul Michael Glaser</t>
  </si>
  <si>
    <t>White OleanderÂ </t>
  </si>
  <si>
    <t>Sterling Van Wagenen</t>
  </si>
  <si>
    <t>Allison Dean</t>
  </si>
  <si>
    <t>Ruby in ParadiseÂ </t>
  </si>
  <si>
    <t>Peter Medak</t>
  </si>
  <si>
    <t>Abbie Cornish</t>
  </si>
  <si>
    <t>Seven PsychopathsÂ </t>
  </si>
  <si>
    <t>Stefan Schwartz</t>
  </si>
  <si>
    <t>Sonja Sohn</t>
  </si>
  <si>
    <t>SlamÂ </t>
  </si>
  <si>
    <t>Abel Ferrara</t>
  </si>
  <si>
    <t>C. Jay Cox</t>
  </si>
  <si>
    <t>Latter DaysÂ </t>
  </si>
  <si>
    <t>Chris Nahon</t>
  </si>
  <si>
    <t>Lambert Wilson</t>
  </si>
  <si>
    <t>Of Gods and MenÂ </t>
  </si>
  <si>
    <t>Gregory Widen</t>
  </si>
  <si>
    <t>Brigham CityÂ </t>
  </si>
  <si>
    <t>Laurie Collyer</t>
  </si>
  <si>
    <t>Yasmine Al Massri</t>
  </si>
  <si>
    <t>CaramelÂ </t>
  </si>
  <si>
    <t>Zak Penn</t>
  </si>
  <si>
    <t>Trees LoungeÂ </t>
  </si>
  <si>
    <t>GÃ©rard Krawczyk</t>
  </si>
  <si>
    <t>The BelieverÂ </t>
  </si>
  <si>
    <t>Jeff Schaffer</t>
  </si>
  <si>
    <t>Kirsten Dunst</t>
  </si>
  <si>
    <t>The Virgin SuicidesÂ </t>
  </si>
  <si>
    <t>Patrick Tatopoulos</t>
  </si>
  <si>
    <t>Logan Browning</t>
  </si>
  <si>
    <t>Brotherly LoveÂ </t>
  </si>
  <si>
    <t>Hunter Richards</t>
  </si>
  <si>
    <t>Kung Fu Panda 3Â </t>
  </si>
  <si>
    <t>Tamara Jenkins</t>
  </si>
  <si>
    <t>Mississippi MermaidÂ </t>
  </si>
  <si>
    <t>ZoÃ« Kravitz</t>
  </si>
  <si>
    <t>It's Kind of a Funny StoryÂ </t>
  </si>
  <si>
    <t>Scott Ziehl</t>
  </si>
  <si>
    <t>Horror|Mystery|Sci-Fi|Thriller</t>
  </si>
  <si>
    <t>Karra Elejalde</t>
  </si>
  <si>
    <t>TimecrimesÂ </t>
  </si>
  <si>
    <t>Christopher Smith</t>
  </si>
  <si>
    <t>Biography|Drama|Music|Musical</t>
  </si>
  <si>
    <t>The DoorsÂ </t>
  </si>
  <si>
    <t>Joe Cornish</t>
  </si>
  <si>
    <t>Jean-Pierre LÃ©aud</t>
  </si>
  <si>
    <t>Le HavreÂ </t>
  </si>
  <si>
    <t>Finland</t>
  </si>
  <si>
    <t>Mike Gabriel</t>
  </si>
  <si>
    <t>Mother and ChildÂ </t>
  </si>
  <si>
    <t>Matthew O'Callaghan</t>
  </si>
  <si>
    <t>Hayden Christensen</t>
  </si>
  <si>
    <t>Shattered GlassÂ </t>
  </si>
  <si>
    <t>MallratsÂ </t>
  </si>
  <si>
    <t>Sara Forestier</t>
  </si>
  <si>
    <t>The Names of LoveÂ </t>
  </si>
  <si>
    <t>Joseph Gilgun</t>
  </si>
  <si>
    <t>Harry BrownÂ </t>
  </si>
  <si>
    <t>Made in DagenhamÂ </t>
  </si>
  <si>
    <t>The MessengerÂ </t>
  </si>
  <si>
    <t>Mimi Leder</t>
  </si>
  <si>
    <t>Pay It ForwardÂ </t>
  </si>
  <si>
    <t>Drama|Fantasy|Horror|Mystery</t>
  </si>
  <si>
    <t>Let Me InÂ </t>
  </si>
  <si>
    <t>Jay Roach</t>
  </si>
  <si>
    <t>Chris Weitz</t>
  </si>
  <si>
    <t>DemiÃ¡n Bichir</t>
  </si>
  <si>
    <t>A Better LifeÂ </t>
  </si>
  <si>
    <t>Douglas McGrath</t>
  </si>
  <si>
    <t>Nicholas NicklebyÂ </t>
  </si>
  <si>
    <t>Barbra Streisand</t>
  </si>
  <si>
    <t>Owning MahownyÂ </t>
  </si>
  <si>
    <t>Omar Epps</t>
  </si>
  <si>
    <t>BrotherÂ </t>
  </si>
  <si>
    <t>Whatever WorksÂ </t>
  </si>
  <si>
    <t>Russell Mulcahy</t>
  </si>
  <si>
    <t>Christopher Lambert</t>
  </si>
  <si>
    <t>HighlanderÂ </t>
  </si>
  <si>
    <t>David Belle</t>
  </si>
  <si>
    <t>District B13Â </t>
  </si>
  <si>
    <t>Adventure|Animation|Comedy|Family|Western</t>
  </si>
  <si>
    <t>RangoÂ </t>
  </si>
  <si>
    <t>Everybody's FineÂ </t>
  </si>
  <si>
    <t>Steve JobsÂ </t>
  </si>
  <si>
    <t>Stephen Rea</t>
  </si>
  <si>
    <t>The End of the AffairÂ </t>
  </si>
  <si>
    <t>Never Let Me GoÂ </t>
  </si>
  <si>
    <t>Alison Lohman</t>
  </si>
  <si>
    <t>Things We Lost in the FireÂ </t>
  </si>
  <si>
    <t>Michael Apted</t>
  </si>
  <si>
    <t>Chasing MavericksÂ </t>
  </si>
  <si>
    <t>Tate Donovan</t>
  </si>
  <si>
    <t>ShooterÂ </t>
  </si>
  <si>
    <t>The Salton SeaÂ </t>
  </si>
  <si>
    <t>Billy Burke</t>
  </si>
  <si>
    <t>Without LimitsÂ </t>
  </si>
  <si>
    <t>Jonathan Mostow</t>
  </si>
  <si>
    <t>Omar Sy</t>
  </si>
  <si>
    <t>MicmacsÂ </t>
  </si>
  <si>
    <t>Action|Adventure|Animation|Comedy|Fantasy</t>
  </si>
  <si>
    <t>The Princess and the CobblerÂ </t>
  </si>
  <si>
    <t>Jim Belushi</t>
  </si>
  <si>
    <t>The Ghost WriterÂ </t>
  </si>
  <si>
    <t>Action|Biography|Drama|History</t>
  </si>
  <si>
    <t>Mike Tyson</t>
  </si>
  <si>
    <t>Ip Man 3Â </t>
  </si>
  <si>
    <t>Adventure</t>
  </si>
  <si>
    <t>TroyÂ </t>
  </si>
  <si>
    <t>Fenton Bailey</t>
  </si>
  <si>
    <t>Action|Sci-Fi|War</t>
  </si>
  <si>
    <t>Jake Busey</t>
  </si>
  <si>
    <t>Starship TroopersÂ </t>
  </si>
  <si>
    <t>Gil Kenan</t>
  </si>
  <si>
    <t>Adventure|Drama|History|Romance</t>
  </si>
  <si>
    <t>Max Minghella</t>
  </si>
  <si>
    <t>AgoraÂ </t>
  </si>
  <si>
    <t>Kingdom of HeavenÂ </t>
  </si>
  <si>
    <t>Drama|Musical</t>
  </si>
  <si>
    <t>MÃ­a Maestro</t>
  </si>
  <si>
    <t>TangoÂ </t>
  </si>
  <si>
    <t>TransformersÂ </t>
  </si>
  <si>
    <t>Bobby Farrelly</t>
  </si>
  <si>
    <t>Sarah Silverman</t>
  </si>
  <si>
    <t>There's Something About MaryÂ </t>
  </si>
  <si>
    <t>22 Jump StreetÂ </t>
  </si>
  <si>
    <t>Nicholas Hytner</t>
  </si>
  <si>
    <t>Mission: ImpossibleÂ </t>
  </si>
  <si>
    <t>Action|Comedy|Documentary</t>
  </si>
  <si>
    <t>Bam Margera</t>
  </si>
  <si>
    <t>Jackass 3DÂ </t>
  </si>
  <si>
    <t>The 40-Year-Old VirginÂ </t>
  </si>
  <si>
    <t>Mikael HÃ¥fstrÃ¶m</t>
  </si>
  <si>
    <t>Eric Dane</t>
  </si>
  <si>
    <t>Marley &amp; MeÂ </t>
  </si>
  <si>
    <t>Joel Courtney</t>
  </si>
  <si>
    <t>Super 8Â </t>
  </si>
  <si>
    <t>WarGamesÂ </t>
  </si>
  <si>
    <t>Hotel TransylvaniaÂ </t>
  </si>
  <si>
    <t>Josh Trank</t>
  </si>
  <si>
    <t>Michael Kelly</t>
  </si>
  <si>
    <t>ChronicleÂ </t>
  </si>
  <si>
    <t>Will Gluck</t>
  </si>
  <si>
    <t>Easy AÂ </t>
  </si>
  <si>
    <t>David Bowers</t>
  </si>
  <si>
    <t>Four Weddings and a FuneralÂ </t>
  </si>
  <si>
    <t>Renny Harlin</t>
  </si>
  <si>
    <t>Die Hard 2Â </t>
  </si>
  <si>
    <t>Jonathan Hensleigh</t>
  </si>
  <si>
    <t>Adventure|Comedy|Drama|Family|Mystery</t>
  </si>
  <si>
    <t>Tim Blake Nelson</t>
  </si>
  <si>
    <t>HolesÂ </t>
  </si>
  <si>
    <t>Scott Waugh</t>
  </si>
  <si>
    <t>Comedy|Music</t>
  </si>
  <si>
    <t>Miranda Cosgrove</t>
  </si>
  <si>
    <t>School of RockÂ </t>
  </si>
  <si>
    <t>Adventure|Comedy|Family|Musical</t>
  </si>
  <si>
    <t>Bill Cobbs</t>
  </si>
  <si>
    <t>The MuppetsÂ </t>
  </si>
  <si>
    <t>Kevin Lima</t>
  </si>
  <si>
    <t>Animation|Comedy|Family|Fantasy|Musical|Romance</t>
  </si>
  <si>
    <t>Jeff Bennett</t>
  </si>
  <si>
    <t>EnchantedÂ </t>
  </si>
  <si>
    <t>John Milius</t>
  </si>
  <si>
    <t>Bernie Mac</t>
  </si>
  <si>
    <t>Bad SantaÂ </t>
  </si>
  <si>
    <t>Busy Philipps</t>
  </si>
  <si>
    <t>The GiftÂ </t>
  </si>
  <si>
    <t>James Fargo</t>
  </si>
  <si>
    <t>Seth MacFarlane</t>
  </si>
  <si>
    <t>Thor: The Dark WorldÂ </t>
  </si>
  <si>
    <t>Radha Mitchell</t>
  </si>
  <si>
    <t>Phone BoothÂ </t>
  </si>
  <si>
    <t>Caroline Munro</t>
  </si>
  <si>
    <t>The Spy Who Loved MeÂ </t>
  </si>
  <si>
    <t>Robert Schwentke</t>
  </si>
  <si>
    <t>REDÂ </t>
  </si>
  <si>
    <t>Roger Spottiswoode</t>
  </si>
  <si>
    <t>Bill Duke</t>
  </si>
  <si>
    <t>PaybackÂ </t>
  </si>
  <si>
    <t>John Hamburg</t>
  </si>
  <si>
    <t>I Love You, ManÂ </t>
  </si>
  <si>
    <t>Peter Kassovitz</t>
  </si>
  <si>
    <t>The Ides of MarchÂ </t>
  </si>
  <si>
    <t>Niels Arden Oplev</t>
  </si>
  <si>
    <t>Wag the DogÂ </t>
  </si>
  <si>
    <t>Gary McKendry</t>
  </si>
  <si>
    <t>Heath Ledger</t>
  </si>
  <si>
    <t>Monster's BallÂ </t>
  </si>
  <si>
    <t>John McNaughton</t>
  </si>
  <si>
    <t>Sean McNamara</t>
  </si>
  <si>
    <t>Biography|Drama|Family|Sport</t>
  </si>
  <si>
    <t>Soul SurferÂ </t>
  </si>
  <si>
    <t>Rowdy Herrington</t>
  </si>
  <si>
    <t>Mystery|Romance|Thriller</t>
  </si>
  <si>
    <t>Angie Dickinson</t>
  </si>
  <si>
    <t>Dressed to KillÂ </t>
  </si>
  <si>
    <t>Scott Frank</t>
  </si>
  <si>
    <t>Stephen Norrington</t>
  </si>
  <si>
    <t>Action|Horror</t>
  </si>
  <si>
    <t>Sanaa Lathan</t>
  </si>
  <si>
    <t>BladeÂ </t>
  </si>
  <si>
    <t>Mitch Davis</t>
  </si>
  <si>
    <t>I, RobotÂ </t>
  </si>
  <si>
    <t>Arliss Howard</t>
  </si>
  <si>
    <t>The Time Traveler's WifeÂ </t>
  </si>
  <si>
    <t>P.S. I Love YouÂ </t>
  </si>
  <si>
    <t>Ric Roman Waugh</t>
  </si>
  <si>
    <t>WildÂ </t>
  </si>
  <si>
    <t>Mike McCoy</t>
  </si>
  <si>
    <t>The Kids Are All RightÂ </t>
  </si>
  <si>
    <t>Robert B. Weide</t>
  </si>
  <si>
    <t>Jay Chandrasekhar</t>
  </si>
  <si>
    <t>Geoffrey Arend</t>
  </si>
  <si>
    <t>Super TroopersÂ </t>
  </si>
  <si>
    <t>Jon Turteltaub</t>
  </si>
  <si>
    <t>Lew Temple</t>
  </si>
  <si>
    <t>WaitressÂ </t>
  </si>
  <si>
    <t>Pitch BlackÂ </t>
  </si>
  <si>
    <t>Joan Rivers</t>
  </si>
  <si>
    <t>SpaceballsÂ </t>
  </si>
  <si>
    <t>Action|Adventure|Comedy|Drama|War</t>
  </si>
  <si>
    <t>Three KingsÂ </t>
  </si>
  <si>
    <t>Christian Alvart</t>
  </si>
  <si>
    <t>Romance|Sci-Fi|Thriller</t>
  </si>
  <si>
    <t>The Adjustment BureauÂ </t>
  </si>
  <si>
    <t>David Jacobson</t>
  </si>
  <si>
    <t>Sharon Small</t>
  </si>
  <si>
    <t>About a BoyÂ </t>
  </si>
  <si>
    <t>Herbert Ross</t>
  </si>
  <si>
    <t>Christopher Nicholas Smith</t>
  </si>
  <si>
    <t>Enough SaidÂ </t>
  </si>
  <si>
    <t>Susan Seidelman</t>
  </si>
  <si>
    <t>Pirates of the Caribbean: At World's EndÂ </t>
  </si>
  <si>
    <t>Rich Cowan</t>
  </si>
  <si>
    <t>Danny Leiner</t>
  </si>
  <si>
    <t>Ethan Embry</t>
  </si>
  <si>
    <t>Harold &amp; Kumar Go to White CastleÂ </t>
  </si>
  <si>
    <t>Adventure|Animation|Drama|Family|Fantasy|Musical|Mystery|Romance</t>
  </si>
  <si>
    <t>AnastasiaÂ </t>
  </si>
  <si>
    <t>ValkyrieÂ </t>
  </si>
  <si>
    <t>Mike Flanagan</t>
  </si>
  <si>
    <t>Peter Fonda</t>
  </si>
  <si>
    <t>Ulee's GoldÂ </t>
  </si>
  <si>
    <t>Ari Sandel</t>
  </si>
  <si>
    <t>The RainmakerÂ </t>
  </si>
  <si>
    <t>Robert Cary</t>
  </si>
  <si>
    <t>Ron Underwood</t>
  </si>
  <si>
    <t>Comedy|Horror|Sci-Fi</t>
  </si>
  <si>
    <t>Reba McEntire</t>
  </si>
  <si>
    <t>TremorsÂ </t>
  </si>
  <si>
    <t>Scott Speer</t>
  </si>
  <si>
    <t>The WordsÂ </t>
  </si>
  <si>
    <t>Barry Skolnick</t>
  </si>
  <si>
    <t>Illeana Douglas</t>
  </si>
  <si>
    <t>AliveÂ </t>
  </si>
  <si>
    <t>Tim Chambers</t>
  </si>
  <si>
    <t>The Spectacular NowÂ </t>
  </si>
  <si>
    <t>Michael Spierig</t>
  </si>
  <si>
    <t>Tinker Tailor Soldier SpyÂ </t>
  </si>
  <si>
    <t>Jim Mickle</t>
  </si>
  <si>
    <t>My Own Private IdahoÂ </t>
  </si>
  <si>
    <t>Don Coscarelli</t>
  </si>
  <si>
    <t>Tiago Riani</t>
  </si>
  <si>
    <t>The Longest RideÂ </t>
  </si>
  <si>
    <t>Jon Kasdan</t>
  </si>
  <si>
    <t>Roland Emmerich</t>
  </si>
  <si>
    <t>The PatriotÂ </t>
  </si>
  <si>
    <t>Michael Patrick Jann</t>
  </si>
  <si>
    <t>Jon Hamm</t>
  </si>
  <si>
    <t>We Were SoldiersÂ </t>
  </si>
  <si>
    <t>Fede Alvarez</t>
  </si>
  <si>
    <t>Randy Wayne</t>
  </si>
  <si>
    <t>To Save a LifeÂ </t>
  </si>
  <si>
    <t>Michael Mayer</t>
  </si>
  <si>
    <t>River's EdgeÂ </t>
  </si>
  <si>
    <t>Derrick Borte</t>
  </si>
  <si>
    <t>Jim Sheridan</t>
  </si>
  <si>
    <t>BrothersÂ </t>
  </si>
  <si>
    <t>David Soren</t>
  </si>
  <si>
    <t>Anne Hathaway</t>
  </si>
  <si>
    <t>Becoming JaneÂ </t>
  </si>
  <si>
    <t>Cody Cameron</t>
  </si>
  <si>
    <t>Side EffectsÂ </t>
  </si>
  <si>
    <t>Maria Maggenti</t>
  </si>
  <si>
    <t>Oliver Platt</t>
  </si>
  <si>
    <t>Pieces of AprilÂ </t>
  </si>
  <si>
    <t>Margin CallÂ </t>
  </si>
  <si>
    <t>Peter Faiman</t>
  </si>
  <si>
    <t>Action|Adventure|Animation|Drama|Mystery|Sci-Fi|Thriller</t>
  </si>
  <si>
    <t>Martin Landau</t>
  </si>
  <si>
    <t>9Â </t>
  </si>
  <si>
    <t>Clark Gregg</t>
  </si>
  <si>
    <t>Get LowÂ </t>
  </si>
  <si>
    <t>Pete Jones</t>
  </si>
  <si>
    <t>Emily Rios</t>
  </si>
  <si>
    <t>QuinceaÃ±eraÂ </t>
  </si>
  <si>
    <t>David Webb Peoples</t>
  </si>
  <si>
    <t>Tommy Pallotta</t>
  </si>
  <si>
    <t>SlackerÂ </t>
  </si>
  <si>
    <t>Jamie Babbit</t>
  </si>
  <si>
    <t>Comedy|Crime|Drama|Sci-Fi</t>
  </si>
  <si>
    <t>Frank Langella</t>
  </si>
  <si>
    <t>Robot &amp; FrankÂ </t>
  </si>
  <si>
    <t>Joby Harold</t>
  </si>
  <si>
    <t>John Robinson</t>
  </si>
  <si>
    <t>Wendy and LucyÂ </t>
  </si>
  <si>
    <t>Chuck Sheetz</t>
  </si>
  <si>
    <t>David Slade</t>
  </si>
  <si>
    <t>Odessa Rae</t>
  </si>
  <si>
    <t>Hard CandyÂ </t>
  </si>
  <si>
    <t>Eric Leighton</t>
  </si>
  <si>
    <t>Jeremy Davies</t>
  </si>
  <si>
    <t>SecretaryÂ </t>
  </si>
  <si>
    <t>Cory Edwards</t>
  </si>
  <si>
    <t>Conversations with Other WomenÂ </t>
  </si>
  <si>
    <t>Hart Bochner</t>
  </si>
  <si>
    <t>ConcussionÂ </t>
  </si>
  <si>
    <t>Michael Winterbottom</t>
  </si>
  <si>
    <t>Animation|Family|Fantasy|Musical|Romance</t>
  </si>
  <si>
    <t>The Princess and the FrogÂ </t>
  </si>
  <si>
    <t>Adventure|Comedy|Musical|Romance</t>
  </si>
  <si>
    <t>Gladys Cooper</t>
  </si>
  <si>
    <t>The PirateÂ </t>
  </si>
  <si>
    <t>KinseyÂ </t>
  </si>
  <si>
    <t>Blue RuinÂ </t>
  </si>
  <si>
    <t>Thirteen Conversations About One ThingÂ </t>
  </si>
  <si>
    <t>Crime|Horror|Music|Thriller</t>
  </si>
  <si>
    <t>Alia Shawkat</t>
  </si>
  <si>
    <t>Green RoomÂ </t>
  </si>
  <si>
    <t>Danny Dyer</t>
  </si>
  <si>
    <t>Human TrafficÂ </t>
  </si>
  <si>
    <t>Dustin Lance Black</t>
  </si>
  <si>
    <t>8: The Mormon PropositionÂ </t>
  </si>
  <si>
    <t>David Koepp</t>
  </si>
  <si>
    <t>Animation|Drama|Mystery|Sci-Fi|Thriller</t>
  </si>
  <si>
    <t>A Scanner DarklyÂ </t>
  </si>
  <si>
    <t>Yorick van Wageningen</t>
  </si>
  <si>
    <t>Winter in WartimeÂ </t>
  </si>
  <si>
    <t>IrisÂ </t>
  </si>
  <si>
    <t>Alexander SkarsgÃ¥rd</t>
  </si>
  <si>
    <t>MelancholiaÂ </t>
  </si>
  <si>
    <t>Comedy|Crime|Musical|Romance</t>
  </si>
  <si>
    <t>8 WomenÂ </t>
  </si>
  <si>
    <t>The LimeyÂ </t>
  </si>
  <si>
    <t>Andrew Wilson</t>
  </si>
  <si>
    <t>Bottle RocketÂ </t>
  </si>
  <si>
    <t>Mary Elizabeth Mastrantonio</t>
  </si>
  <si>
    <t>LimboÂ </t>
  </si>
  <si>
    <t>Gurinder Chadha</t>
  </si>
  <si>
    <t>HesherÂ </t>
  </si>
  <si>
    <t>Eric Stoltz</t>
  </si>
  <si>
    <t>The House of MirthÂ </t>
  </si>
  <si>
    <t>JarheadÂ </t>
  </si>
  <si>
    <t>Away We GoÂ </t>
  </si>
  <si>
    <t>Charlie Wilson's WarÂ </t>
  </si>
  <si>
    <t>Anne Fontaine</t>
  </si>
  <si>
    <t>Isabella Rossellini</t>
  </si>
  <si>
    <t>Two LoversÂ </t>
  </si>
  <si>
    <t>Comedy|Drama|Music|War</t>
  </si>
  <si>
    <t>Mrs Henderson PresentsÂ </t>
  </si>
  <si>
    <t>RavenousÂ </t>
  </si>
  <si>
    <t>Kieran Culkin</t>
  </si>
  <si>
    <t>The Dangerous Lives of Altar BoysÂ </t>
  </si>
  <si>
    <t>Miguel Arteta</t>
  </si>
  <si>
    <t>Miriam Margolyes</t>
  </si>
  <si>
    <t>Being JuliaÂ </t>
  </si>
  <si>
    <t>Jason BourneÂ </t>
  </si>
  <si>
    <t>Bibo Bergeron</t>
  </si>
  <si>
    <t>Adventure|Biography|Drama|History|Sport|Thriller</t>
  </si>
  <si>
    <t>EverestÂ </t>
  </si>
  <si>
    <t>Find Me GuiltyÂ </t>
  </si>
  <si>
    <t>InfamousÂ </t>
  </si>
  <si>
    <t>Biography|Drama|Romance|War</t>
  </si>
  <si>
    <t>The Railway ManÂ </t>
  </si>
  <si>
    <t>Warren Beatty</t>
  </si>
  <si>
    <t>Lee Tamahori</t>
  </si>
  <si>
    <t>Mem Ferda</t>
  </si>
  <si>
    <t>The Devil's DoubleÂ </t>
  </si>
  <si>
    <t>Belgium</t>
  </si>
  <si>
    <t>Howard Zieff</t>
  </si>
  <si>
    <t>Catherine Hardwicke</t>
  </si>
  <si>
    <t>Lords of DogtownÂ </t>
  </si>
  <si>
    <t>The Merchant of VeniceÂ </t>
  </si>
  <si>
    <t>Mike Howard</t>
  </si>
  <si>
    <t>The MasterÂ </t>
  </si>
  <si>
    <t>Michael CollinsÂ </t>
  </si>
  <si>
    <t>Drama|Mystery|Romance|Thriller|War</t>
  </si>
  <si>
    <t>The Quiet AmericanÂ </t>
  </si>
  <si>
    <t>Jerry Zucker</t>
  </si>
  <si>
    <t>Cem Yilmaz</t>
  </si>
  <si>
    <t>The Water DivinerÂ </t>
  </si>
  <si>
    <t>A.I. Artificial IntelligenceÂ </t>
  </si>
  <si>
    <t>Shana Feste</t>
  </si>
  <si>
    <t>McG</t>
  </si>
  <si>
    <t>We Are MarshallÂ </t>
  </si>
  <si>
    <t>Wood Harris</t>
  </si>
  <si>
    <t>DreddÂ </t>
  </si>
  <si>
    <t>Jennifer Garner</t>
  </si>
  <si>
    <t>The KingdomÂ </t>
  </si>
  <si>
    <t>Burr Steers</t>
  </si>
  <si>
    <t>The JacketÂ </t>
  </si>
  <si>
    <t>Shawn Levy</t>
  </si>
  <si>
    <t>Action|Drama|Sci-Fi|Sport</t>
  </si>
  <si>
    <t>Real SteelÂ </t>
  </si>
  <si>
    <t>FranÃ§ois Cluzet</t>
  </si>
  <si>
    <t>Little White LiesÂ </t>
  </si>
  <si>
    <t>Mandela: Long Walk to FreedomÂ </t>
  </si>
  <si>
    <t>Christo Jivkov</t>
  </si>
  <si>
    <t>The Passion of the ChristÂ </t>
  </si>
  <si>
    <t>Body of LiesÂ </t>
  </si>
  <si>
    <t>Action|Adventure|Drama|Family</t>
  </si>
  <si>
    <t>The Young and Prodigious T.S. SpivetÂ </t>
  </si>
  <si>
    <t>NixonÂ </t>
  </si>
  <si>
    <t>The Children of Huang ShiÂ </t>
  </si>
  <si>
    <t>Susan Stroman</t>
  </si>
  <si>
    <t>Action|Drama|History|Romance|War</t>
  </si>
  <si>
    <t>The WarlordsÂ </t>
  </si>
  <si>
    <t>Edward Norton</t>
  </si>
  <si>
    <t>David Gant</t>
  </si>
  <si>
    <t>Two BrothersÂ </t>
  </si>
  <si>
    <t>Stuart Baird</t>
  </si>
  <si>
    <t>Meet Joe BlackÂ </t>
  </si>
  <si>
    <t>Arthur ChristmasÂ </t>
  </si>
  <si>
    <t>Phil Alden Robinson</t>
  </si>
  <si>
    <t>Flags of Our FathersÂ </t>
  </si>
  <si>
    <t>Bille August</t>
  </si>
  <si>
    <t>Treasure PlanetÂ </t>
  </si>
  <si>
    <t>Jon Foo</t>
  </si>
  <si>
    <t>The ProtectorÂ </t>
  </si>
  <si>
    <t>Thailand</t>
  </si>
  <si>
    <t>Marcell Nagy</t>
  </si>
  <si>
    <t>FatelessÂ </t>
  </si>
  <si>
    <t>Hungary</t>
  </si>
  <si>
    <t>Steve Antin</t>
  </si>
  <si>
    <t>Jurassic WorldÂ </t>
  </si>
  <si>
    <t>Ray Lawrence</t>
  </si>
  <si>
    <t>Drama|Fantasy|Romance|Thriller</t>
  </si>
  <si>
    <t>Demi Moore</t>
  </si>
  <si>
    <t>GhostÂ </t>
  </si>
  <si>
    <t>Jeb Stuart</t>
  </si>
  <si>
    <t>TedÂ </t>
  </si>
  <si>
    <t>Adrian Lyne</t>
  </si>
  <si>
    <t>Knocked UpÂ </t>
  </si>
  <si>
    <t>Laura-Leigh</t>
  </si>
  <si>
    <t>We're the MillersÂ </t>
  </si>
  <si>
    <t>Iron Man 2Â </t>
  </si>
  <si>
    <t>Robert Moresco</t>
  </si>
  <si>
    <t>Meet the ParentsÂ </t>
  </si>
  <si>
    <t>Dean Israelite</t>
  </si>
  <si>
    <t>Denis Leary</t>
  </si>
  <si>
    <t>Ice Age: Dawn of the DinosaursÂ </t>
  </si>
  <si>
    <t>Hironobu Sakaguchi</t>
  </si>
  <si>
    <t>Drama|Family|Fantasy|Romance</t>
  </si>
  <si>
    <t>Hayley Atwell</t>
  </si>
  <si>
    <t>CinderellaÂ </t>
  </si>
  <si>
    <t>Hsiao-Hsien Hou</t>
  </si>
  <si>
    <t>Wayne's WorldÂ </t>
  </si>
  <si>
    <t>Jim Field Smith</t>
  </si>
  <si>
    <t>Paul Weitz</t>
  </si>
  <si>
    <t>Alyson Hannigan</t>
  </si>
  <si>
    <t>American PieÂ </t>
  </si>
  <si>
    <t>Noel Marshall</t>
  </si>
  <si>
    <t>Batman ReturnsÂ </t>
  </si>
  <si>
    <t>Ramaa Mosley</t>
  </si>
  <si>
    <t>Mekhi Phifer</t>
  </si>
  <si>
    <t>8 MileÂ </t>
  </si>
  <si>
    <t>Damian Nieman</t>
  </si>
  <si>
    <t>Notting HillÂ </t>
  </si>
  <si>
    <t>Peter Atencio</t>
  </si>
  <si>
    <t>Mark Waters</t>
  </si>
  <si>
    <t>Tina Fey</t>
  </si>
  <si>
    <t>Mean GirlsÂ </t>
  </si>
  <si>
    <t>Ricky Gervais</t>
  </si>
  <si>
    <t>Adventure|Animation|Comedy|Drama|Family</t>
  </si>
  <si>
    <t>Imelda Staunton</t>
  </si>
  <si>
    <t>Chicken RunÂ </t>
  </si>
  <si>
    <t>Jonathan Kaplan</t>
  </si>
  <si>
    <t>Action|Adventure|Family|Fantasy|Romance</t>
  </si>
  <si>
    <t>MaleficentÂ </t>
  </si>
  <si>
    <t>Adam Rapp</t>
  </si>
  <si>
    <t>Pineapple ExpressÂ </t>
  </si>
  <si>
    <t>Michael Corrente</t>
  </si>
  <si>
    <t>Drama|Family|Sport</t>
  </si>
  <si>
    <t>The RookieÂ </t>
  </si>
  <si>
    <t>Dan Rush</t>
  </si>
  <si>
    <t>The SpongeBob SquarePants MovieÂ </t>
  </si>
  <si>
    <t>E. Elias Merhige</t>
  </si>
  <si>
    <t>Action|Adventure|Horror|Sci-Fi</t>
  </si>
  <si>
    <t>Mike Vogel</t>
  </si>
  <si>
    <t>CloverfieldÂ </t>
  </si>
  <si>
    <t>Jean-Marie PoirÃ©</t>
  </si>
  <si>
    <t>Desmond Llewelyn</t>
  </si>
  <si>
    <t>ThunderballÂ </t>
  </si>
  <si>
    <t>James Watkins</t>
  </si>
  <si>
    <t>Nora Ephron</t>
  </si>
  <si>
    <t>Julie &amp; JuliaÂ </t>
  </si>
  <si>
    <t>Gareth Edwards</t>
  </si>
  <si>
    <t>RioÂ </t>
  </si>
  <si>
    <t>Chris Miller</t>
  </si>
  <si>
    <t>The Italian JobÂ </t>
  </si>
  <si>
    <t>Kyle Balda</t>
  </si>
  <si>
    <t>Jaume Collet-Serra</t>
  </si>
  <si>
    <t>Non-StopÂ </t>
  </si>
  <si>
    <t>Jesse Peretz</t>
  </si>
  <si>
    <t>Andy Tennant</t>
  </si>
  <si>
    <t>Ever After: A Cinderella StoryÂ </t>
  </si>
  <si>
    <t>Craig Zobel</t>
  </si>
  <si>
    <t>The Color of MoneyÂ </t>
  </si>
  <si>
    <t>Brian Koppelman</t>
  </si>
  <si>
    <t>Adventure|Comedy|Fantasy|Sci-Fi</t>
  </si>
  <si>
    <t>Shelley Duvall</t>
  </si>
  <si>
    <t>Time BanditsÂ </t>
  </si>
  <si>
    <t>MÃ¥ns MÃ¥rlind</t>
  </si>
  <si>
    <t>Austin Powers: International Man of MysteryÂ </t>
  </si>
  <si>
    <t>Jay Duplass</t>
  </si>
  <si>
    <t>John QÂ </t>
  </si>
  <si>
    <t>Bob Saget</t>
  </si>
  <si>
    <t>Ben Davies</t>
  </si>
  <si>
    <t>CourageousÂ </t>
  </si>
  <si>
    <t>Daniel Myrick</t>
  </si>
  <si>
    <t>The Amazing Spider-ManÂ </t>
  </si>
  <si>
    <t>Frank Nissen</t>
  </si>
  <si>
    <t>Adventure|Animation|Biography|Drama|Family|Fantasy|Musical</t>
  </si>
  <si>
    <t>Martin Short</t>
  </si>
  <si>
    <t>The Prince of EgyptÂ </t>
  </si>
  <si>
    <t>ThorÂ </t>
  </si>
  <si>
    <t>Action|Fantasy|Thriller</t>
  </si>
  <si>
    <t>Sophia Myles</t>
  </si>
  <si>
    <t>UnderworldÂ </t>
  </si>
  <si>
    <t>Clint Howard</t>
  </si>
  <si>
    <t>My Dog SkipÂ </t>
  </si>
  <si>
    <t>Timur Bekmambetov</t>
  </si>
  <si>
    <t>ScroogedÂ </t>
  </si>
  <si>
    <t>CleopatraÂ </t>
  </si>
  <si>
    <t>Dennis Dugan</t>
  </si>
  <si>
    <t>Happy GilmoreÂ </t>
  </si>
  <si>
    <t>Jeff Wadlow</t>
  </si>
  <si>
    <t>Will Forte</t>
  </si>
  <si>
    <t>Cloudy with a Chance of MeatballsÂ </t>
  </si>
  <si>
    <t>Burn After ReadingÂ </t>
  </si>
  <si>
    <t>Action|Crime|Mystery|Thriller</t>
  </si>
  <si>
    <t>Jack ReacherÂ </t>
  </si>
  <si>
    <t>Tropic ThunderÂ </t>
  </si>
  <si>
    <t>Rob Bowman</t>
  </si>
  <si>
    <t>The X FilesÂ </t>
  </si>
  <si>
    <t>Mark Neveldine</t>
  </si>
  <si>
    <t>CrankÂ </t>
  </si>
  <si>
    <t>Steven Zaillian</t>
  </si>
  <si>
    <t>28 Weeks LaterÂ </t>
  </si>
  <si>
    <t>Darren Lynn Bousman</t>
  </si>
  <si>
    <t>Andrew Robinson</t>
  </si>
  <si>
    <t>HellraiserÂ </t>
  </si>
  <si>
    <t>Action|Adventure|Horror|Sci-Fi|Thriller</t>
  </si>
  <si>
    <t>Peter Capaldi</t>
  </si>
  <si>
    <t>World War ZÂ </t>
  </si>
  <si>
    <t>Phyllida Lloyd</t>
  </si>
  <si>
    <t>Fantasy|Horror|Mystery|Thriller</t>
  </si>
  <si>
    <t>The Cabin in the WoodsÂ </t>
  </si>
  <si>
    <t>Tony Goldwyn</t>
  </si>
  <si>
    <t>Million Dollar ArmÂ </t>
  </si>
  <si>
    <t>Edward Burns</t>
  </si>
  <si>
    <t>Black MassÂ </t>
  </si>
  <si>
    <t>Morgan J. Freeman</t>
  </si>
  <si>
    <t>Stir of EchoesÂ </t>
  </si>
  <si>
    <t>Boiler RoomÂ </t>
  </si>
  <si>
    <t>My Week with MarilynÂ </t>
  </si>
  <si>
    <t>Action|Comedy|Sci-Fi</t>
  </si>
  <si>
    <t>The World's EndÂ </t>
  </si>
  <si>
    <t>Hollywood ShuffleÂ </t>
  </si>
  <si>
    <t>Crime|Drama|Fantasy|Romance</t>
  </si>
  <si>
    <t>Estella Warren</t>
  </si>
  <si>
    <t>The CoolerÂ </t>
  </si>
  <si>
    <t>Christoph Waltz</t>
  </si>
  <si>
    <t>Big EyesÂ </t>
  </si>
  <si>
    <t>John Waters</t>
  </si>
  <si>
    <t>Biography|Comedy|Musical|Romance|Western</t>
  </si>
  <si>
    <t>Keenan Wynn</t>
  </si>
  <si>
    <t>Annie Get Your GunÂ </t>
  </si>
  <si>
    <t>Joe Johnston</t>
  </si>
  <si>
    <t>Mary Lynn Rajskub</t>
  </si>
  <si>
    <t>Safety Not GuaranteedÂ </t>
  </si>
  <si>
    <t>America Ferrera</t>
  </si>
  <si>
    <t>Real Women Have CurvesÂ </t>
  </si>
  <si>
    <t>John Heard</t>
  </si>
  <si>
    <t>PollockÂ </t>
  </si>
  <si>
    <t>Tom Shadyac</t>
  </si>
  <si>
    <t>Michael Stuhlbarg</t>
  </si>
  <si>
    <t>A Serious ManÂ </t>
  </si>
  <si>
    <t>Chase Ellison</t>
  </si>
  <si>
    <t>End of the SpearÂ </t>
  </si>
  <si>
    <t>George Hickenlooper</t>
  </si>
  <si>
    <t>Harsh TimesÂ </t>
  </si>
  <si>
    <t>Jared Hess</t>
  </si>
  <si>
    <t>Robin Lord Taylor</t>
  </si>
  <si>
    <t>Another EarthÂ </t>
  </si>
  <si>
    <t>Troy Duffy</t>
  </si>
  <si>
    <t>Fran Drescher</t>
  </si>
  <si>
    <t>UHFÂ </t>
  </si>
  <si>
    <t>Stephen Gaghan</t>
  </si>
  <si>
    <t>SyrianaÂ </t>
  </si>
  <si>
    <t>Carl Rinsch</t>
  </si>
  <si>
    <t>Alan J. Pakula</t>
  </si>
  <si>
    <t>Dan Futterman</t>
  </si>
  <si>
    <t>UrbaniaÂ </t>
  </si>
  <si>
    <t>Justin Theroux</t>
  </si>
  <si>
    <t>The Broken Hearts Club: A Romantic ComedyÂ </t>
  </si>
  <si>
    <t>Michael O. Sajbel</t>
  </si>
  <si>
    <t>PrimerÂ </t>
  </si>
  <si>
    <t>Miguel Sapochnik</t>
  </si>
  <si>
    <t>Fay Masterson</t>
  </si>
  <si>
    <t>The Lost Skeleton of CadavraÂ </t>
  </si>
  <si>
    <t>Wally Pfister</t>
  </si>
  <si>
    <t>Animation|Comedy|Drama|Fantasy|Sci-Fi</t>
  </si>
  <si>
    <t>Charis Michelsen</t>
  </si>
  <si>
    <t>I Married a Strange Person!Â </t>
  </si>
  <si>
    <t>Antonio Banderas</t>
  </si>
  <si>
    <t>Gretchen Mol</t>
  </si>
  <si>
    <t>The Thirteenth FloorÂ </t>
  </si>
  <si>
    <t>David Nixon</t>
  </si>
  <si>
    <t>Dream with the FishesÂ </t>
  </si>
  <si>
    <t>Jesus' SonÂ </t>
  </si>
  <si>
    <t>Jean-FranÃ§ois Richet</t>
  </si>
  <si>
    <t>One DayÂ </t>
  </si>
  <si>
    <t>Steve Carver</t>
  </si>
  <si>
    <t>BuriedÂ </t>
  </si>
  <si>
    <t>Dick Richards</t>
  </si>
  <si>
    <t>The ContenderÂ </t>
  </si>
  <si>
    <t>Gary Hardwick</t>
  </si>
  <si>
    <t>Biography|Crime|Drama|Mystery|Thriller</t>
  </si>
  <si>
    <t>Kill the MessengerÂ </t>
  </si>
  <si>
    <t>Ulu Grosbard</t>
  </si>
  <si>
    <t>Bobby Lee</t>
  </si>
  <si>
    <t>PaulÂ </t>
  </si>
  <si>
    <t>P.J. Hogan</t>
  </si>
  <si>
    <t>Rabbit HoleÂ </t>
  </si>
  <si>
    <t>BobbyÂ </t>
  </si>
  <si>
    <t>Steven R. Monroe</t>
  </si>
  <si>
    <t>Biography|Crime|Drama|History|Romance</t>
  </si>
  <si>
    <t>Public EnemiesÂ </t>
  </si>
  <si>
    <t>Tom Vaughan</t>
  </si>
  <si>
    <t>Jake Kasdan</t>
  </si>
  <si>
    <t>Comedy|Crime|Drama|Mystery|Thriller</t>
  </si>
  <si>
    <t>Kim Dickens</t>
  </si>
  <si>
    <t>Zero EffectÂ </t>
  </si>
  <si>
    <t>Chazz Palminteri</t>
  </si>
  <si>
    <t>Poolhall JunkiesÂ </t>
  </si>
  <si>
    <t>Philip G. Atwell</t>
  </si>
  <si>
    <t>PrometheusÂ </t>
  </si>
  <si>
    <t>Nanette Burstein</t>
  </si>
  <si>
    <t>Animation|Comedy|Family|Horror|Sci-Fi</t>
  </si>
  <si>
    <t>FrankenweenieÂ </t>
  </si>
  <si>
    <t>Harry Beaumont</t>
  </si>
  <si>
    <t>Cedric the Entertainer</t>
  </si>
  <si>
    <t>Cadillac RecordsÂ </t>
  </si>
  <si>
    <t>Kevin Brodie</t>
  </si>
  <si>
    <t>Mary-Kate Olsen</t>
  </si>
  <si>
    <t>The WacknessÂ </t>
  </si>
  <si>
    <t>Sngmoo Lee</t>
  </si>
  <si>
    <t>ParaNormanÂ </t>
  </si>
  <si>
    <t>Lena Dunham</t>
  </si>
  <si>
    <t>Bright StarÂ </t>
  </si>
  <si>
    <t>Mark Illsley</t>
  </si>
  <si>
    <t>Igby Goes DownÂ </t>
  </si>
  <si>
    <t>Clay Kaytis</t>
  </si>
  <si>
    <t>Flavio Parenti</t>
  </si>
  <si>
    <t>I Am LoveÂ </t>
  </si>
  <si>
    <t>Michael Dowse</t>
  </si>
  <si>
    <t>Black Snake MoanÂ </t>
  </si>
  <si>
    <t>House of DÂ </t>
  </si>
  <si>
    <t>The Neon DemonÂ </t>
  </si>
  <si>
    <t>Ben Wheatley</t>
  </si>
  <si>
    <t>David Masterson</t>
  </si>
  <si>
    <t>The Last StationÂ </t>
  </si>
  <si>
    <t>Gary Shore</t>
  </si>
  <si>
    <t>The ChumscrubberÂ </t>
  </si>
  <si>
    <t>Rowan Joffe</t>
  </si>
  <si>
    <t>Adventure|Animation|Family|Western</t>
  </si>
  <si>
    <t>Spirit: Stallion of the CimarronÂ </t>
  </si>
  <si>
    <t>John Erick Dowdle</t>
  </si>
  <si>
    <t>One True ThingÂ </t>
  </si>
  <si>
    <t>Ira Sachs</t>
  </si>
  <si>
    <t>Charlie BartlettÂ </t>
  </si>
  <si>
    <t>Todd Strauss-Schulson</t>
  </si>
  <si>
    <t>Action|Adventure|Fantasy|Horror|Sci-Fi</t>
  </si>
  <si>
    <t>Hellboy II: The Golden ArmyÂ </t>
  </si>
  <si>
    <t>Steve Bendelack</t>
  </si>
  <si>
    <t>Noah Emmerich</t>
  </si>
  <si>
    <t>TrustÂ </t>
  </si>
  <si>
    <t>Brendan Malloy</t>
  </si>
  <si>
    <t>Last OrdersÂ </t>
  </si>
  <si>
    <t>Joe Pytka</t>
  </si>
  <si>
    <t>Out of SightÂ </t>
  </si>
  <si>
    <t>Rachel Perkins</t>
  </si>
  <si>
    <t>RentÂ </t>
  </si>
  <si>
    <t>Comedy|Drama|Family|Sport</t>
  </si>
  <si>
    <t>Clifton Collins Jr.</t>
  </si>
  <si>
    <t>The Perfect GameÂ </t>
  </si>
  <si>
    <t>Robert Lee King</t>
  </si>
  <si>
    <t>Crime|Drama|History</t>
  </si>
  <si>
    <t>The ConspiratorÂ </t>
  </si>
  <si>
    <t>Oren Peli</t>
  </si>
  <si>
    <t>A Most Violent YearÂ </t>
  </si>
  <si>
    <t>Bruce Campbell</t>
  </si>
  <si>
    <t>Comedy|Drama|War</t>
  </si>
  <si>
    <t>The Lucky OnesÂ </t>
  </si>
  <si>
    <t>Jun Falkenstein</t>
  </si>
  <si>
    <t>Dylan Authors</t>
  </si>
  <si>
    <t>Flash of GeniusÂ </t>
  </si>
  <si>
    <t>I'm Not There.Â </t>
  </si>
  <si>
    <t>Action|Adventure|Drama|History|Romance</t>
  </si>
  <si>
    <t>The BountyÂ </t>
  </si>
  <si>
    <t>Jessica ParÃ©</t>
  </si>
  <si>
    <t>Wicker ParkÂ </t>
  </si>
  <si>
    <t>Danny DeVito</t>
  </si>
  <si>
    <t>TranceÂ </t>
  </si>
  <si>
    <t>Donny Boaz</t>
  </si>
  <si>
    <t>CourageÂ </t>
  </si>
  <si>
    <t>Comedy|Drama|Fantasy|Horror</t>
  </si>
  <si>
    <t>Otto Jespersen</t>
  </si>
  <si>
    <t>TrollhunterÂ </t>
  </si>
  <si>
    <t>UnleashedÂ </t>
  </si>
  <si>
    <t>An Unfinished LifeÂ </t>
  </si>
  <si>
    <t>Tenzin Thuthob Tsarong</t>
  </si>
  <si>
    <t>KundunÂ </t>
  </si>
  <si>
    <t>Tommy Wirkola</t>
  </si>
  <si>
    <t>Action|Adventure|Animation|Family|Fantasy</t>
  </si>
  <si>
    <t>Legend of the Guardians: The Owls of Ga'HooleÂ </t>
  </si>
  <si>
    <t>Miss PotterÂ </t>
  </si>
  <si>
    <t>Biography|Crime|Drama|History|Thriller</t>
  </si>
  <si>
    <t>LegendÂ </t>
  </si>
  <si>
    <t>What Dreams May ComeÂ </t>
  </si>
  <si>
    <t>Olivier Megaton</t>
  </si>
  <si>
    <t>Action|Adventure|Mystery|Sci-Fi</t>
  </si>
  <si>
    <t>OblivionÂ </t>
  </si>
  <si>
    <t>Seven Years in TibetÂ </t>
  </si>
  <si>
    <t>Alexandre Aja</t>
  </si>
  <si>
    <t>SnowpiercerÂ </t>
  </si>
  <si>
    <t>Curse of the Golden FlowerÂ </t>
  </si>
  <si>
    <t>Peter Howitt</t>
  </si>
  <si>
    <t>Comedy|Fantasy|Sci-Fi</t>
  </si>
  <si>
    <t>Christian Clavier</t>
  </si>
  <si>
    <t>Les visiteursÂ </t>
  </si>
  <si>
    <t>Blake Edwards</t>
  </si>
  <si>
    <t>Action|Adventure|Biography|Drama|History|Thriller</t>
  </si>
  <si>
    <t>In the Heart of the SeaÂ </t>
  </si>
  <si>
    <t>Peter Webber</t>
  </si>
  <si>
    <t>Pacific RimÂ </t>
  </si>
  <si>
    <t>David Mirkin</t>
  </si>
  <si>
    <t>Spy GameÂ </t>
  </si>
  <si>
    <t>Bryan Barber</t>
  </si>
  <si>
    <t>Comedy|Drama|Horror|Sci-Fi</t>
  </si>
  <si>
    <t>Doona Bae</t>
  </si>
  <si>
    <t>The HostÂ </t>
  </si>
  <si>
    <t>Lance Hool</t>
  </si>
  <si>
    <t>Independence DayÂ </t>
  </si>
  <si>
    <t>Akiva Goldsman</t>
  </si>
  <si>
    <t>Comedy|Drama|Family|Romance</t>
  </si>
  <si>
    <t>Mrs. DoubtfireÂ </t>
  </si>
  <si>
    <t>Garry Marshall</t>
  </si>
  <si>
    <t>Pretty WomanÂ </t>
  </si>
  <si>
    <t>Ken Kwapis</t>
  </si>
  <si>
    <t>Top GunÂ </t>
  </si>
  <si>
    <t>Fatal AttractionÂ </t>
  </si>
  <si>
    <t>Comedy|Family|Fantasy|Romance</t>
  </si>
  <si>
    <t>ElfÂ </t>
  </si>
  <si>
    <t>Tony Jaa</t>
  </si>
  <si>
    <t>MadagascarÂ </t>
  </si>
  <si>
    <t>Russ Meyer</t>
  </si>
  <si>
    <t>Robin Hood: Prince of ThievesÂ </t>
  </si>
  <si>
    <t>Allen Hughes</t>
  </si>
  <si>
    <t>Ice Age: The MeltdownÂ </t>
  </si>
  <si>
    <t>James Dodson</t>
  </si>
  <si>
    <t>The Chronicles of Narnia: The Lion, the Witch and the WardrobeÂ </t>
  </si>
  <si>
    <t>Rupert Wainwright</t>
  </si>
  <si>
    <t>Chuck Russell</t>
  </si>
  <si>
    <t>Peter Greene</t>
  </si>
  <si>
    <t>The MaskÂ </t>
  </si>
  <si>
    <t>Lloyd Kaufman</t>
  </si>
  <si>
    <t>Seth Gordon</t>
  </si>
  <si>
    <t>Horrible BossesÂ </t>
  </si>
  <si>
    <t>Charles Shyer</t>
  </si>
  <si>
    <t>Batman v Superman: Dawn of JusticeÂ </t>
  </si>
  <si>
    <t>Noam Murro</t>
  </si>
  <si>
    <t>Ivan Reitman</t>
  </si>
  <si>
    <t>Action|Comedy|War</t>
  </si>
  <si>
    <t>StripesÂ </t>
  </si>
  <si>
    <t>David Anspaugh</t>
  </si>
  <si>
    <t>Action|Adventure|Comedy|Family|Mystery</t>
  </si>
  <si>
    <t>National TreasureÂ </t>
  </si>
  <si>
    <t>AndrÃ©s Muschietti</t>
  </si>
  <si>
    <t>Madagascar 3: Europe's Most WantedÂ </t>
  </si>
  <si>
    <t>Michael Dougherty</t>
  </si>
  <si>
    <t>Sean Young</t>
  </si>
  <si>
    <t>Ace Ventura: Pet DetectiveÂ </t>
  </si>
  <si>
    <t>Alexander Witt</t>
  </si>
  <si>
    <t>Sarah Roemer</t>
  </si>
  <si>
    <t>DisturbiaÂ </t>
  </si>
  <si>
    <t>Joey Lauren Adams</t>
  </si>
  <si>
    <t>Marc Forby</t>
  </si>
  <si>
    <t>Clear and Present DangerÂ </t>
  </si>
  <si>
    <t>Adventure|Comedy|Family|Sport</t>
  </si>
  <si>
    <t>Doug E. Doug</t>
  </si>
  <si>
    <t>Cool RunningsÂ </t>
  </si>
  <si>
    <t>Lights OutÂ </t>
  </si>
  <si>
    <t>Tony Maylam</t>
  </si>
  <si>
    <t>Jon Heder</t>
  </si>
  <si>
    <t>Napoleon DynamiteÂ </t>
  </si>
  <si>
    <t>Get ShortyÂ </t>
  </si>
  <si>
    <t>Grant Heslov</t>
  </si>
  <si>
    <t>David Wain</t>
  </si>
  <si>
    <t>Joe Lo Truglio</t>
  </si>
  <si>
    <t>Role ModelsÂ </t>
  </si>
  <si>
    <t>Vicente Amorim</t>
  </si>
  <si>
    <t>Patriot GamesÂ </t>
  </si>
  <si>
    <t>Rodman Flender</t>
  </si>
  <si>
    <t>Captain America: The First AvengerÂ </t>
  </si>
  <si>
    <t>Steve Hickner</t>
  </si>
  <si>
    <t>Vanessa Williams</t>
  </si>
  <si>
    <t>Soul FoodÂ </t>
  </si>
  <si>
    <t>Fred Walton</t>
  </si>
  <si>
    <t>Step BrothersÂ </t>
  </si>
  <si>
    <t>Jonathan Kesselman</t>
  </si>
  <si>
    <t>Charles Martin Smith</t>
  </si>
  <si>
    <t>Dolphin TaleÂ </t>
  </si>
  <si>
    <t>Mel Smith</t>
  </si>
  <si>
    <t>Cop LandÂ </t>
  </si>
  <si>
    <t>Frederik Du Chau</t>
  </si>
  <si>
    <t>You Only Live TwiceÂ </t>
  </si>
  <si>
    <t>John Fortenberry</t>
  </si>
  <si>
    <t>Fantasy|Mystery|Romance|Sci-Fi|Thriller</t>
  </si>
  <si>
    <t>Vanilla SkyÂ </t>
  </si>
  <si>
    <t>Jeff Garlin</t>
  </si>
  <si>
    <t>Ocean's ThirteenÂ </t>
  </si>
  <si>
    <t>Jon Amiel</t>
  </si>
  <si>
    <t>Comedy|Horror|Romance</t>
  </si>
  <si>
    <t>Cory Hardrict</t>
  </si>
  <si>
    <t>Warm BodiesÂ </t>
  </si>
  <si>
    <t>UnknownÂ </t>
  </si>
  <si>
    <t>Brad Silberling</t>
  </si>
  <si>
    <t>Adventure|Comedy|Music|Sci-Fi</t>
  </si>
  <si>
    <t>Bill &amp; Ted's Excellent AdventureÂ </t>
  </si>
  <si>
    <t>Josh Gordon</t>
  </si>
  <si>
    <t>Josh Charles</t>
  </si>
  <si>
    <t>Four BrothersÂ </t>
  </si>
  <si>
    <t>Steve Oedekerk</t>
  </si>
  <si>
    <t>Roger Kumble</t>
  </si>
  <si>
    <t>Sarah Michelle Gellar</t>
  </si>
  <si>
    <t>Cruel IntentionsÂ </t>
  </si>
  <si>
    <t>Action|Comedy|Drama|Music</t>
  </si>
  <si>
    <t>The Last DragonÂ </t>
  </si>
  <si>
    <t>Peter Chelsom</t>
  </si>
  <si>
    <t>Lilli Lavine</t>
  </si>
  <si>
    <t>SerendipityÂ </t>
  </si>
  <si>
    <t>Peter Segal</t>
  </si>
  <si>
    <t>Water for ElephantsÂ </t>
  </si>
  <si>
    <t>David Keith</t>
  </si>
  <si>
    <t>The RoseÂ </t>
  </si>
  <si>
    <t>The WoodÂ </t>
  </si>
  <si>
    <t>William Smith</t>
  </si>
  <si>
    <t>Conan the BarbarianÂ </t>
  </si>
  <si>
    <t>Breck Eisner</t>
  </si>
  <si>
    <t>Michael Tollin</t>
  </si>
  <si>
    <t>RadioÂ </t>
  </si>
  <si>
    <t>The Book of EliÂ </t>
  </si>
  <si>
    <t>Dominic Sena</t>
  </si>
  <si>
    <t>Kathleen Quinlan</t>
  </si>
  <si>
    <t>BreakdownÂ </t>
  </si>
  <si>
    <t>Comedy|Horror|Musical|Sci-Fi</t>
  </si>
  <si>
    <t>Little Shop of HorrorsÂ </t>
  </si>
  <si>
    <t>Maika Monroe</t>
  </si>
  <si>
    <t>It FollowsÂ </t>
  </si>
  <si>
    <t>Duel in the SunÂ </t>
  </si>
  <si>
    <t>The DebtÂ </t>
  </si>
  <si>
    <t>Andrew Fleming</t>
  </si>
  <si>
    <t>Rob Zombie</t>
  </si>
  <si>
    <t>Crime|Horror</t>
  </si>
  <si>
    <t>Sid Haig</t>
  </si>
  <si>
    <t>The Devil's RejectsÂ </t>
  </si>
  <si>
    <t>The Upside of AngerÂ </t>
  </si>
  <si>
    <t>Mike Nawrocki</t>
  </si>
  <si>
    <t>Return to MeÂ </t>
  </si>
  <si>
    <t>Crime|Drama|Sport</t>
  </si>
  <si>
    <t>Dwayne Johnson</t>
  </si>
  <si>
    <t>Gridiron GangÂ </t>
  </si>
  <si>
    <t>Harold Becker</t>
  </si>
  <si>
    <t>Jay and Silent Bob Strike BackÂ </t>
  </si>
  <si>
    <t>We Own the NightÂ </t>
  </si>
  <si>
    <t>Scott Derrickson</t>
  </si>
  <si>
    <t>Johnny Cannizzaro</t>
  </si>
  <si>
    <t>Jersey BoysÂ </t>
  </si>
  <si>
    <t>Action|Adventure|Animation|Comedy|Fantasy|Sci-Fi</t>
  </si>
  <si>
    <t>Aqua Teen Hunger Force Colon Movie Film for TheatersÂ </t>
  </si>
  <si>
    <t>An Ideal HusbandÂ </t>
  </si>
  <si>
    <t>Sunshine CleaningÂ </t>
  </si>
  <si>
    <t>Aunjanue Ellis</t>
  </si>
  <si>
    <t>Lovely &amp; AmazingÂ </t>
  </si>
  <si>
    <t>Sean Anders</t>
  </si>
  <si>
    <t>Saved!Â </t>
  </si>
  <si>
    <t>Michael Caton-Jones</t>
  </si>
  <si>
    <t>Adventure|Biography</t>
  </si>
  <si>
    <t>Rob RoyÂ </t>
  </si>
  <si>
    <t>Tarsem Singh</t>
  </si>
  <si>
    <t>Lily Tomlin</t>
  </si>
  <si>
    <t>Tea with MussoliniÂ </t>
  </si>
  <si>
    <t>East Is EastÂ </t>
  </si>
  <si>
    <t>Carlos Gallardo</t>
  </si>
  <si>
    <t>El MariachiÂ </t>
  </si>
  <si>
    <t>Gabriel Millman</t>
  </si>
  <si>
    <t>The Emperor's ClubÂ </t>
  </si>
  <si>
    <t>Simon Abkarian</t>
  </si>
  <si>
    <t>When the Cat's AwayÂ </t>
  </si>
  <si>
    <t>The History BoysÂ </t>
  </si>
  <si>
    <t>James DeMonaco</t>
  </si>
  <si>
    <t>Ken Howard</t>
  </si>
  <si>
    <t>Dreamer: Inspired by a True StoryÂ </t>
  </si>
  <si>
    <t>Rupert Sanders</t>
  </si>
  <si>
    <t>Tika Sumpter</t>
  </si>
  <si>
    <t>Get on UpÂ </t>
  </si>
  <si>
    <t>Patrick Hughes</t>
  </si>
  <si>
    <t>The DuchessÂ </t>
  </si>
  <si>
    <t>Drama|Horror</t>
  </si>
  <si>
    <t>Eddie Izzard</t>
  </si>
  <si>
    <t>Shadow of the VampireÂ </t>
  </si>
  <si>
    <t>Maggie Cheung</t>
  </si>
  <si>
    <t>CleanÂ </t>
  </si>
  <si>
    <t>Joshua Michael Stern</t>
  </si>
  <si>
    <t>Animation|Drama|Family|Musical|Romance</t>
  </si>
  <si>
    <t>The Hunchback of Notre DameÂ </t>
  </si>
  <si>
    <t>Dario Argento</t>
  </si>
  <si>
    <t>That Thing You Do!Â </t>
  </si>
  <si>
    <t>John Herzfeld</t>
  </si>
  <si>
    <t>Catriona MacColl</t>
  </si>
  <si>
    <t>The BeyondÂ </t>
  </si>
  <si>
    <t>Cedric Nicolas-Troyan</t>
  </si>
  <si>
    <t>BasquiatÂ </t>
  </si>
  <si>
    <t>Alex Smith</t>
  </si>
  <si>
    <t>CrooklynÂ </t>
  </si>
  <si>
    <t>Nick Love</t>
  </si>
  <si>
    <t>The Diary of a Teenage GirlÂ </t>
  </si>
  <si>
    <t>Christian Ditter</t>
  </si>
  <si>
    <t>Shirley Henderson</t>
  </si>
  <si>
    <t>YesÂ </t>
  </si>
  <si>
    <t>Panos Cosmatos</t>
  </si>
  <si>
    <t>Michael Rapaport</t>
  </si>
  <si>
    <t>SpecialÂ </t>
  </si>
  <si>
    <t>John Boorman</t>
  </si>
  <si>
    <t>Zooey Deschanel</t>
  </si>
  <si>
    <t>All the Real GirlsÂ </t>
  </si>
  <si>
    <t>Susanna White</t>
  </si>
  <si>
    <t>Daniel Stern</t>
  </si>
  <si>
    <t>Whip ItÂ </t>
  </si>
  <si>
    <t>Karim AÃ¯nouz</t>
  </si>
  <si>
    <t>KingpinÂ </t>
  </si>
  <si>
    <t>Kerry Conran</t>
  </si>
  <si>
    <t>Miguel Ferrer</t>
  </si>
  <si>
    <t>Sunshine StateÂ </t>
  </si>
  <si>
    <t>Sheldon Lettich</t>
  </si>
  <si>
    <t>Stephanie Leonidas</t>
  </si>
  <si>
    <t>MirrormaskÂ </t>
  </si>
  <si>
    <t>He Got GameÂ </t>
  </si>
  <si>
    <t>Griffin Dunne</t>
  </si>
  <si>
    <t>JoeÂ </t>
  </si>
  <si>
    <t>Ãlex de la Iglesia</t>
  </si>
  <si>
    <t>Alice Olivia Clarke</t>
  </si>
  <si>
    <t>The Good HeartÂ </t>
  </si>
  <si>
    <t>Iceland</t>
  </si>
  <si>
    <t>RyÃ»hei Kitamura</t>
  </si>
  <si>
    <t>Jab Tak Hai JaanÂ </t>
  </si>
  <si>
    <t>Daniel Lee</t>
  </si>
  <si>
    <t>The EastÂ </t>
  </si>
  <si>
    <t>Andy Cadiff</t>
  </si>
  <si>
    <t>Labor DayÂ </t>
  </si>
  <si>
    <t>Bob Rafelson</t>
  </si>
  <si>
    <t>The Importance of Being EarnestÂ </t>
  </si>
  <si>
    <t>David Palmer</t>
  </si>
  <si>
    <t>Wah-WahÂ </t>
  </si>
  <si>
    <t>Jonathan Glazer</t>
  </si>
  <si>
    <t>Hearts in AtlantisÂ </t>
  </si>
  <si>
    <t>John Francis Daley</t>
  </si>
  <si>
    <t>When Did You Last See Your Father?Â </t>
  </si>
  <si>
    <t>Celia Imrie</t>
  </si>
  <si>
    <t>Imagine Me &amp; YouÂ </t>
  </si>
  <si>
    <t>Hitoshi Matsumoto</t>
  </si>
  <si>
    <t>Rupert Grint</t>
  </si>
  <si>
    <t>Wild TargetÂ </t>
  </si>
  <si>
    <t>Rusty Cundieff</t>
  </si>
  <si>
    <t>The IcemanÂ </t>
  </si>
  <si>
    <t>Jon Gunn</t>
  </si>
  <si>
    <t>Adventure|Drama|Mystery</t>
  </si>
  <si>
    <t>Extremely Loud &amp; Incredibly CloseÂ </t>
  </si>
  <si>
    <t>Damon Santostefano</t>
  </si>
  <si>
    <t>Action|Adventure|Romance</t>
  </si>
  <si>
    <t>A Knight's TaleÂ </t>
  </si>
  <si>
    <t>Leigh Whannell</t>
  </si>
  <si>
    <t>Mark Steven Johnson</t>
  </si>
  <si>
    <t>Simon BirchÂ </t>
  </si>
  <si>
    <t>Max Joseph</t>
  </si>
  <si>
    <t>Marco TreviÃ±o</t>
  </si>
  <si>
    <t>The 33Â </t>
  </si>
  <si>
    <t>Chile</t>
  </si>
  <si>
    <t>James Mather</t>
  </si>
  <si>
    <t>Suicide SquadÂ </t>
  </si>
  <si>
    <t>Tom Gormican</t>
  </si>
  <si>
    <t>Comedy|Crime|Drama|Thriller|War</t>
  </si>
  <si>
    <t>Dean Stockwell</t>
  </si>
  <si>
    <t>Buffalo SoldiersÂ </t>
  </si>
  <si>
    <t>Jez Butterworth</t>
  </si>
  <si>
    <t>Brenda Fricker</t>
  </si>
  <si>
    <t>Veronica GuerinÂ </t>
  </si>
  <si>
    <t>Sam Fell</t>
  </si>
  <si>
    <t>Zachary Gordon</t>
  </si>
  <si>
    <t>The Brothers BloomÂ </t>
  </si>
  <si>
    <t>Kirk Wong</t>
  </si>
  <si>
    <t>Mission: Impossible IIIÂ </t>
  </si>
  <si>
    <t>Jorge Blanco</t>
  </si>
  <si>
    <t>ChappieÂ </t>
  </si>
  <si>
    <t>Tom Holland</t>
  </si>
  <si>
    <t>Comedy|Drama|Mystery|Romance|Thriller|War</t>
  </si>
  <si>
    <t>Isabelle Adjani</t>
  </si>
  <si>
    <t>Bon voyageÂ </t>
  </si>
  <si>
    <t>Mark Brown</t>
  </si>
  <si>
    <t>The HolidayÂ </t>
  </si>
  <si>
    <t>Franck Khalfoun</t>
  </si>
  <si>
    <t>MumfordÂ </t>
  </si>
  <si>
    <t>Stuart Gordon</t>
  </si>
  <si>
    <t>Adventure|Comedy|Drama|Romance|Thriller|War</t>
  </si>
  <si>
    <t>James Brolin</t>
  </si>
  <si>
    <t>The Hunting PartyÂ </t>
  </si>
  <si>
    <t>Kurt Voss</t>
  </si>
  <si>
    <t>Jon M. Chu</t>
  </si>
  <si>
    <t>Action|Adventure|Comedy|Crime|Mystery|Thriller</t>
  </si>
  <si>
    <t>Now You See Me 2Â </t>
  </si>
  <si>
    <t>Joe Camp</t>
  </si>
  <si>
    <t>Vanessa Redgrave</t>
  </si>
  <si>
    <t>AnonymousÂ </t>
  </si>
  <si>
    <t>Jason Eisener</t>
  </si>
  <si>
    <t>A Good YearÂ </t>
  </si>
  <si>
    <t>Gene Quintano</t>
  </si>
  <si>
    <t>Animation|Comedy|Family|Fantasy|Musical</t>
  </si>
  <si>
    <t>George Kennedy</t>
  </si>
  <si>
    <t>Cats Don't DanceÂ </t>
  </si>
  <si>
    <t>Rob Schmidt</t>
  </si>
  <si>
    <t>Cradle Will RockÂ </t>
  </si>
  <si>
    <t>Marcus Dunstan</t>
  </si>
  <si>
    <t>Radio FlyerÂ </t>
  </si>
  <si>
    <t>Efram Potelle</t>
  </si>
  <si>
    <t>Rob Minkoff</t>
  </si>
  <si>
    <t>Mr. Peabody &amp; ShermanÂ </t>
  </si>
  <si>
    <t>Stig Bergqvist</t>
  </si>
  <si>
    <t>BoltÂ </t>
  </si>
  <si>
    <t>Eric Nicholas</t>
  </si>
  <si>
    <t>Elizabeth: The Golden AgeÂ </t>
  </si>
  <si>
    <t>The Last CastleÂ </t>
  </si>
  <si>
    <t>Adventure|Animation|Comedy|Family|Romance</t>
  </si>
  <si>
    <t>Frank Welker</t>
  </si>
  <si>
    <t>The Road to El DoradoÂ </t>
  </si>
  <si>
    <t>Simon West</t>
  </si>
  <si>
    <t>The MajesticÂ </t>
  </si>
  <si>
    <t>Ian McNeice</t>
  </si>
  <si>
    <t>Oliver TwistÂ </t>
  </si>
  <si>
    <t>Green ZoneÂ </t>
  </si>
  <si>
    <t>Action|Adventure|Romance|Sci-Fi|Thriller</t>
  </si>
  <si>
    <t>The IslandÂ </t>
  </si>
  <si>
    <t>Action|Adventure|Animation|Family|Sci-Fi|Thriller</t>
  </si>
  <si>
    <t>William Hootkins</t>
  </si>
  <si>
    <t>SteamboyÂ </t>
  </si>
  <si>
    <t>The Secret Life of PetsÂ </t>
  </si>
  <si>
    <t>Paul Feig</t>
  </si>
  <si>
    <t>Matt Lucas</t>
  </si>
  <si>
    <t>BridesmaidsÂ </t>
  </si>
  <si>
    <t>Stephen Sommers</t>
  </si>
  <si>
    <t>Maura Tierney</t>
  </si>
  <si>
    <t>Liar LiarÂ </t>
  </si>
  <si>
    <t>The FirmÂ </t>
  </si>
  <si>
    <t>The VowÂ </t>
  </si>
  <si>
    <t>The Devil Wears PradaÂ </t>
  </si>
  <si>
    <t>Gary Winick</t>
  </si>
  <si>
    <t>The Addams FamilyÂ </t>
  </si>
  <si>
    <t>Over the HedgeÂ </t>
  </si>
  <si>
    <t>Ki Hong Lee</t>
  </si>
  <si>
    <t>The Maze RunnerÂ </t>
  </si>
  <si>
    <t>David Zucker</t>
  </si>
  <si>
    <t>The Naked Gun 2Â½: The Smell of FearÂ </t>
  </si>
  <si>
    <t>Action|Adventure|Romance|Sci-Fi</t>
  </si>
  <si>
    <t>Margot Kidder</t>
  </si>
  <si>
    <t>Superman IIÂ </t>
  </si>
  <si>
    <t>Todd Graff</t>
  </si>
  <si>
    <t>Lin Shaye</t>
  </si>
  <si>
    <t>InsidiousÂ </t>
  </si>
  <si>
    <t>Adventure|Animation|Comedy|Crime</t>
  </si>
  <si>
    <t>Beavis and Butt-Head Do AmericaÂ </t>
  </si>
  <si>
    <t>Rob Letterman</t>
  </si>
  <si>
    <t>Miracles from HeavenÂ </t>
  </si>
  <si>
    <t>Esai Morales</t>
  </si>
  <si>
    <t>La BambaÂ </t>
  </si>
  <si>
    <t>NimrÃ³d Antal</t>
  </si>
  <si>
    <t>Panic RoomÂ </t>
  </si>
  <si>
    <t>Drew Powell</t>
  </si>
  <si>
    <t>1408Â </t>
  </si>
  <si>
    <t>Davis Guggenheim</t>
  </si>
  <si>
    <t>Action|Comedy|Crime|Drama|Thriller</t>
  </si>
  <si>
    <t>Bad BoysÂ </t>
  </si>
  <si>
    <t>Clark Johnson</t>
  </si>
  <si>
    <t>Robert Luketic</t>
  </si>
  <si>
    <t>21Â </t>
  </si>
  <si>
    <t>50 First DatesÂ </t>
  </si>
  <si>
    <t>Xavier Gens</t>
  </si>
  <si>
    <t>Danielle Kotch</t>
  </si>
  <si>
    <t>SinisterÂ </t>
  </si>
  <si>
    <t>Amy Heckerling</t>
  </si>
  <si>
    <t>Donald Faison</t>
  </si>
  <si>
    <t>CluelessÂ </t>
  </si>
  <si>
    <t>Thomas Bezucha</t>
  </si>
  <si>
    <t>My GirlÂ </t>
  </si>
  <si>
    <t>Tim Story</t>
  </si>
  <si>
    <t>Safe HouseÂ </t>
  </si>
  <si>
    <t>Sea of LoveÂ </t>
  </si>
  <si>
    <t>Drama|Fantasy|Music|Romance</t>
  </si>
  <si>
    <t>If I StayÂ </t>
  </si>
  <si>
    <t>Drama|Horror|Thriller</t>
  </si>
  <si>
    <t>Ã“scar Jaenada</t>
  </si>
  <si>
    <t>The ShallowsÂ </t>
  </si>
  <si>
    <t>Tommy O'Haver</t>
  </si>
  <si>
    <t>BabeÂ </t>
  </si>
  <si>
    <t>Frank Coraci</t>
  </si>
  <si>
    <t>Julian Glover</t>
  </si>
  <si>
    <t>For Your Eyes OnlyÂ </t>
  </si>
  <si>
    <t>Romeo + JulietÂ </t>
  </si>
  <si>
    <t>Action|Crime|Drama|Thriller|Western</t>
  </si>
  <si>
    <t>Jack Palance</t>
  </si>
  <si>
    <t>Young GunsÂ </t>
  </si>
  <si>
    <t>Richard Burton</t>
  </si>
  <si>
    <t>The RobeÂ </t>
  </si>
  <si>
    <t>Anne Fletcher</t>
  </si>
  <si>
    <t>Yaphet Kotto</t>
  </si>
  <si>
    <t>Live and Let DieÂ </t>
  </si>
  <si>
    <t>Yes ManÂ </t>
  </si>
  <si>
    <t>Barbet Schroeder</t>
  </si>
  <si>
    <t>Set It OffÂ </t>
  </si>
  <si>
    <t>Jesse Dylan</t>
  </si>
  <si>
    <t>The GreyÂ </t>
  </si>
  <si>
    <t>Con AirÂ </t>
  </si>
  <si>
    <t>X-Men: The Last StandÂ </t>
  </si>
  <si>
    <t>Adventure|Family</t>
  </si>
  <si>
    <t>Jay Hernandez</t>
  </si>
  <si>
    <t>MaxÂ </t>
  </si>
  <si>
    <t>Sterling Jerins</t>
  </si>
  <si>
    <t>No EscapeÂ </t>
  </si>
  <si>
    <t>Julian Richings</t>
  </si>
  <si>
    <t>The WitchÂ </t>
  </si>
  <si>
    <t>Crime|Romance|Thriller</t>
  </si>
  <si>
    <t>The Thomas Crown AffairÂ </t>
  </si>
  <si>
    <t>Luke Greenfield</t>
  </si>
  <si>
    <t>Any Given SundayÂ </t>
  </si>
  <si>
    <t>The FogÂ </t>
  </si>
  <si>
    <t>Li Zhang</t>
  </si>
  <si>
    <t>Kinka Usher</t>
  </si>
  <si>
    <t>One Hour PhotoÂ </t>
  </si>
  <si>
    <t>Stephen Milburn Anderson</t>
  </si>
  <si>
    <t>Where the Heart IsÂ </t>
  </si>
  <si>
    <t>Michael Cristofer</t>
  </si>
  <si>
    <t>Farrah Fawcett</t>
  </si>
  <si>
    <t>Logan's RunÂ </t>
  </si>
  <si>
    <t>Mark Mylod</t>
  </si>
  <si>
    <t>Telly Savalas</t>
  </si>
  <si>
    <t>On Her Majesty's Secret ServiceÂ </t>
  </si>
  <si>
    <t>Matt Dillon</t>
  </si>
  <si>
    <t>Waiting...Â </t>
  </si>
  <si>
    <t>David Boyd</t>
  </si>
  <si>
    <t>The Lake HouseÂ </t>
  </si>
  <si>
    <t>Bruce Paltrow</t>
  </si>
  <si>
    <t>Underworld: EvolutionÂ </t>
  </si>
  <si>
    <t>Wayne Wang</t>
  </si>
  <si>
    <t>Bolo Yeung</t>
  </si>
  <si>
    <t>BloodsportÂ </t>
  </si>
  <si>
    <t>Dan Mazer</t>
  </si>
  <si>
    <t>A Prairie Home CompanionÂ </t>
  </si>
  <si>
    <t>Tony Richardson</t>
  </si>
  <si>
    <t>Jessica Barden</t>
  </si>
  <si>
    <t>HannaÂ </t>
  </si>
  <si>
    <t>The Man with the Golden GunÂ </t>
  </si>
  <si>
    <t>Steve Taylor</t>
  </si>
  <si>
    <t>Flirting with DisasterÂ </t>
  </si>
  <si>
    <t>Jon Avnet</t>
  </si>
  <si>
    <t>Drama|Family|Fantasy</t>
  </si>
  <si>
    <t>The Nativity StoryÂ </t>
  </si>
  <si>
    <t>Etan Cohen</t>
  </si>
  <si>
    <t>Luke Newberry</t>
  </si>
  <si>
    <t>QuartetÂ </t>
  </si>
  <si>
    <t>Richard Raymond</t>
  </si>
  <si>
    <t>Street KingsÂ </t>
  </si>
  <si>
    <t>Elizabeth Allen Rosenbaum</t>
  </si>
  <si>
    <t>The TransporterÂ </t>
  </si>
  <si>
    <t>Lexi Alexander</t>
  </si>
  <si>
    <t>BernieÂ </t>
  </si>
  <si>
    <t>Paul Gross</t>
  </si>
  <si>
    <t>DamiÃ¡n AlcÃ¡zar</t>
  </si>
  <si>
    <t>El crimen del padre AmaroÂ </t>
  </si>
  <si>
    <t>Michael McCullers</t>
  </si>
  <si>
    <t>Draft DayÂ </t>
  </si>
  <si>
    <t>Craig Bolotin</t>
  </si>
  <si>
    <t>Get on the BusÂ </t>
  </si>
  <si>
    <t>Takao Okawara</t>
  </si>
  <si>
    <t>ThirteenÂ </t>
  </si>
  <si>
    <t>The ScoreÂ </t>
  </si>
  <si>
    <t>Eric Schaeffer</t>
  </si>
  <si>
    <t>Shawna Waldron</t>
  </si>
  <si>
    <t>The American PresidentÂ </t>
  </si>
  <si>
    <t>Jeanne Tripplehorn</t>
  </si>
  <si>
    <t>Sliding DoorsÂ </t>
  </si>
  <si>
    <t>Mark L. Lester</t>
  </si>
  <si>
    <t>Comedy|Crime|Drama|Thriller</t>
  </si>
  <si>
    <t>The MatadorÂ </t>
  </si>
  <si>
    <t>A Most Wanted ManÂ </t>
  </si>
  <si>
    <t>Jennifer Flackett</t>
  </si>
  <si>
    <t>TRON: LegacyÂ </t>
  </si>
  <si>
    <t>Alan Cohn</t>
  </si>
  <si>
    <t>CÃ©cile De France</t>
  </si>
  <si>
    <t>High TensionÂ </t>
  </si>
  <si>
    <t>Marc SchÃ¶lermann</t>
  </si>
  <si>
    <t>Simon Wincer</t>
  </si>
  <si>
    <t>Action|Adventure|Drama|Romance|Western</t>
  </si>
  <si>
    <t>Quigley Down UnderÂ </t>
  </si>
  <si>
    <t>Jaume BalaguerÃ³</t>
  </si>
  <si>
    <t>Kurtwood Smith</t>
  </si>
  <si>
    <t>To Die ForÂ </t>
  </si>
  <si>
    <t>The Hitchhiker's Guide to the GalaxyÂ </t>
  </si>
  <si>
    <t>Paul Tibbitt</t>
  </si>
  <si>
    <t>Rachel Dratch</t>
  </si>
  <si>
    <t>Sholem Aleichem: Laughing in the DarknessÂ </t>
  </si>
  <si>
    <t>Andrew Douglas</t>
  </si>
  <si>
    <t>Kevin Corrigan</t>
  </si>
  <si>
    <t>Walking and TalkingÂ </t>
  </si>
  <si>
    <t>Michael Pressman</t>
  </si>
  <si>
    <t>Comedy|Crime|Drama|Horror|Thriller</t>
  </si>
  <si>
    <t>Brighton Sharbino</t>
  </si>
  <si>
    <t>Cheap ThrillsÂ </t>
  </si>
  <si>
    <t>Jamie Travis</t>
  </si>
  <si>
    <t>David Hyde Pierce</t>
  </si>
  <si>
    <t>The Perfect HostÂ </t>
  </si>
  <si>
    <t>Michael Gornick</t>
  </si>
  <si>
    <t>My Summer of LoveÂ </t>
  </si>
  <si>
    <t>Greg Harrison</t>
  </si>
  <si>
    <t>Bottle ShockÂ </t>
  </si>
  <si>
    <t>Paul W.S. Anderson</t>
  </si>
  <si>
    <t>Biography|Documentary|History</t>
  </si>
  <si>
    <t>Hugh M. Hefner</t>
  </si>
  <si>
    <t>Inside Deep ThroatÂ </t>
  </si>
  <si>
    <t>Tristram Shandy: A Cock and Bull StoryÂ </t>
  </si>
  <si>
    <t>Howard Deutch</t>
  </si>
  <si>
    <t>SpunÂ </t>
  </si>
  <si>
    <t>John Stockwell</t>
  </si>
  <si>
    <t>Linda Cardellini</t>
  </si>
  <si>
    <t>SuperÂ </t>
  </si>
  <si>
    <t>Elpidia Carrillo</t>
  </si>
  <si>
    <t>La otra conquistaÂ </t>
  </si>
  <si>
    <t>Don Juan DeMarcoÂ </t>
  </si>
  <si>
    <t>From HellÂ </t>
  </si>
  <si>
    <t>Ryan Murphy</t>
  </si>
  <si>
    <t>DefendorÂ </t>
  </si>
  <si>
    <t>BulworthÂ </t>
  </si>
  <si>
    <t>Adventure|War|Western</t>
  </si>
  <si>
    <t>James Coburn</t>
  </si>
  <si>
    <t>Major DundeeÂ </t>
  </si>
  <si>
    <t>Paul Schrader</t>
  </si>
  <si>
    <t>Dana Delany</t>
  </si>
  <si>
    <t>Light SleeperÂ </t>
  </si>
  <si>
    <t>Mr. TurnerÂ </t>
  </si>
  <si>
    <t>RedbeltÂ </t>
  </si>
  <si>
    <t>A Home at the End of the WorldÂ </t>
  </si>
  <si>
    <t>Danny Cannon</t>
  </si>
  <si>
    <t>Sean Pertwee</t>
  </si>
  <si>
    <t>Goal! The Dream BeginsÂ </t>
  </si>
  <si>
    <t>Chris Rock</t>
  </si>
  <si>
    <t>Miranda Richardson</t>
  </si>
  <si>
    <t>SpiderÂ </t>
  </si>
  <si>
    <t>Things to Do in Denver When You're DeadÂ </t>
  </si>
  <si>
    <t>Action|Fantasy|Horror|Sci-Fi</t>
  </si>
  <si>
    <t>James Babson</t>
  </si>
  <si>
    <t>HellboyÂ </t>
  </si>
  <si>
    <t>Ti West</t>
  </si>
  <si>
    <t>Biography|Drama|Romance|Sport</t>
  </si>
  <si>
    <t>PrefontaineÂ </t>
  </si>
  <si>
    <t>Kevin Bray</t>
  </si>
  <si>
    <t>Alexia Fast</t>
  </si>
  <si>
    <t>FidoÂ </t>
  </si>
  <si>
    <t>Isaac Hempstead Wright</t>
  </si>
  <si>
    <t>The BoxtrollsÂ </t>
  </si>
  <si>
    <t>John A. Davis</t>
  </si>
  <si>
    <t>Harry Lennix</t>
  </si>
  <si>
    <t>Resurrecting the ChampÂ </t>
  </si>
  <si>
    <t>Natasha Lyonne</t>
  </si>
  <si>
    <t>Everyone Says I Love YouÂ </t>
  </si>
  <si>
    <t>Mia Wasikowska</t>
  </si>
  <si>
    <t>StokerÂ </t>
  </si>
  <si>
    <t>Chris Marquette</t>
  </si>
  <si>
    <t>The Girl Next DoorÂ </t>
  </si>
  <si>
    <t>George Gallo</t>
  </si>
  <si>
    <t>Aisha Tyler</t>
  </si>
  <si>
    <t>Death SentenceÂ </t>
  </si>
  <si>
    <t>Phyllida Law</t>
  </si>
  <si>
    <t>Copying BeethovenÂ </t>
  </si>
  <si>
    <t>Out of the FurnaceÂ </t>
  </si>
  <si>
    <t>Anthony Hemingway</t>
  </si>
  <si>
    <t>Detroit Rock CityÂ </t>
  </si>
  <si>
    <t>Demian Lichtenstein</t>
  </si>
  <si>
    <t>Tony Curran</t>
  </si>
  <si>
    <t>OndineÂ </t>
  </si>
  <si>
    <t>Leon Ichaso</t>
  </si>
  <si>
    <t>Fair GameÂ </t>
  </si>
  <si>
    <t>Michael Landon Jr.</t>
  </si>
  <si>
    <t>Adventure|Fantasy|Mystery|Thriller</t>
  </si>
  <si>
    <t>Nicholas Rowe</t>
  </si>
  <si>
    <t>Young Sherlock HolmesÂ </t>
  </si>
  <si>
    <t>The Yellow HandkerchiefÂ </t>
  </si>
  <si>
    <t>The Incredible HulkÂ </t>
  </si>
  <si>
    <t>Forest Whitaker</t>
  </si>
  <si>
    <t>Stephen Hopkins</t>
  </si>
  <si>
    <t>Adventure|Drama|Horror|Thriller</t>
  </si>
  <si>
    <t>The Ghost and the DarknessÂ </t>
  </si>
  <si>
    <t>Callie Khouri</t>
  </si>
  <si>
    <t>RenditionÂ </t>
  </si>
  <si>
    <t>UnstoppableÂ </t>
  </si>
  <si>
    <t>Comedy|Crime|Mystery|Romance</t>
  </si>
  <si>
    <t>The Curse of the Jade ScorpionÂ </t>
  </si>
  <si>
    <t>Martian ChildÂ </t>
  </si>
  <si>
    <t>Beeban Kidron</t>
  </si>
  <si>
    <t>Rick Yune</t>
  </si>
  <si>
    <t>Snow Falling on CedarsÂ </t>
  </si>
  <si>
    <t>Shari Springer Berman</t>
  </si>
  <si>
    <t>Action|Horror|Mystery|Sci-Fi|Thriller</t>
  </si>
  <si>
    <t>Norman Reedus</t>
  </si>
  <si>
    <t>PandorumÂ </t>
  </si>
  <si>
    <t>Alister Grierson</t>
  </si>
  <si>
    <t>Where the Wild Things AreÂ </t>
  </si>
  <si>
    <t>Chris Carter</t>
  </si>
  <si>
    <t>The Shipping NewsÂ </t>
  </si>
  <si>
    <t>Michael Lembeck</t>
  </si>
  <si>
    <t>Zoe Kazan</t>
  </si>
  <si>
    <t>Me and Orson WellesÂ </t>
  </si>
  <si>
    <t>Costas Mandylor</t>
  </si>
  <si>
    <t>The PledgeÂ </t>
  </si>
  <si>
    <t>Agnieszka Wojtowicz-Vosloo</t>
  </si>
  <si>
    <t>eXistenZÂ </t>
  </si>
  <si>
    <t>Risa Bramon Garcia</t>
  </si>
  <si>
    <t>Machine Gun PreacherÂ </t>
  </si>
  <si>
    <t>Bronwen Hughes</t>
  </si>
  <si>
    <t>Adventure|Fantasy|Mystery</t>
  </si>
  <si>
    <t>The Imaginarium of Doctor ParnassusÂ </t>
  </si>
  <si>
    <t>Don Scardino</t>
  </si>
  <si>
    <t>Jeremy W. Auman</t>
  </si>
  <si>
    <t>Ride with the DevilÂ </t>
  </si>
  <si>
    <t>Harry Elfont</t>
  </si>
  <si>
    <t>Action|Adventure|Animation|Family|Fantasy|Sci-Fi</t>
  </si>
  <si>
    <t>Atlantis: The Lost EmpireÂ </t>
  </si>
  <si>
    <t>Babak Najafi</t>
  </si>
  <si>
    <t>Bringing Out the DeadÂ </t>
  </si>
  <si>
    <t>Animation|Comedy|Family|Sport</t>
  </si>
  <si>
    <t>Surf's UpÂ </t>
  </si>
  <si>
    <t>Olatunde Osunsanmi</t>
  </si>
  <si>
    <t>Bicentennial ManÂ </t>
  </si>
  <si>
    <t>Gary David Goldberg</t>
  </si>
  <si>
    <t>Heaven's GateÂ </t>
  </si>
  <si>
    <t>Ken Scott</t>
  </si>
  <si>
    <t>SpectreÂ </t>
  </si>
  <si>
    <t>Joseph Zito</t>
  </si>
  <si>
    <t>Action|Adventure|Comedy|Family|Fantasy|Sci-Fi</t>
  </si>
  <si>
    <t>Men in Black 3Â </t>
  </si>
  <si>
    <t>John 'Bud' Cardos</t>
  </si>
  <si>
    <t>AliÂ </t>
  </si>
  <si>
    <t>Tom Kalin</t>
  </si>
  <si>
    <t>Animation|Drama|Family|Fantasy</t>
  </si>
  <si>
    <t>A Christmas CarolÂ </t>
  </si>
  <si>
    <t>Mennan Yapo</t>
  </si>
  <si>
    <t>Mark Rylance</t>
  </si>
  <si>
    <t>The BFGÂ </t>
  </si>
  <si>
    <t>Clare Kilner</t>
  </si>
  <si>
    <t>The Hunger Games: Mockingjay - Part 1Â </t>
  </si>
  <si>
    <t>Star Wars: Episode II - Attack of the ClonesÂ </t>
  </si>
  <si>
    <t>Dan Cutforth</t>
  </si>
  <si>
    <t>Bruce AlmightyÂ </t>
  </si>
  <si>
    <t>Jon Lucas</t>
  </si>
  <si>
    <t>SignsÂ </t>
  </si>
  <si>
    <t>Carter Smith</t>
  </si>
  <si>
    <t>The ProposalÂ </t>
  </si>
  <si>
    <t>Mike Marvin</t>
  </si>
  <si>
    <t>Rene Russo</t>
  </si>
  <si>
    <t>Lethal Weapon 3Â </t>
  </si>
  <si>
    <t>Wayne Beach</t>
  </si>
  <si>
    <t>Rob Cohen</t>
  </si>
  <si>
    <t>The Fast and the FuriousÂ </t>
  </si>
  <si>
    <t>Jake Paltrow</t>
  </si>
  <si>
    <t>Ole Bornedal</t>
  </si>
  <si>
    <t>Dodgeball: A True Underdog StoryÂ </t>
  </si>
  <si>
    <t>Ed Decter</t>
  </si>
  <si>
    <t>Jeff Burr</t>
  </si>
  <si>
    <t>Hotel Transylvania 2Â </t>
  </si>
  <si>
    <t>Matty Rich</t>
  </si>
  <si>
    <t>Patch AdamsÂ </t>
  </si>
  <si>
    <t>Paul Mazursky</t>
  </si>
  <si>
    <t>Hugh Wilson</t>
  </si>
  <si>
    <t>Police AcademyÂ </t>
  </si>
  <si>
    <t>Alex Rivera</t>
  </si>
  <si>
    <t>Analyze ThisÂ </t>
  </si>
  <si>
    <t>Julio DePietro</t>
  </si>
  <si>
    <t>This Is the EndÂ </t>
  </si>
  <si>
    <t>DivergentÂ </t>
  </si>
  <si>
    <t>Action|Crime|Fantasy|Thriller</t>
  </si>
  <si>
    <t>WantedÂ </t>
  </si>
  <si>
    <t>Cal Brunker</t>
  </si>
  <si>
    <t>Adventure|Comedy|Family|Fantasy</t>
  </si>
  <si>
    <t>Charlie and the Chocolate FactoryÂ </t>
  </si>
  <si>
    <t>Tom McLoughlin</t>
  </si>
  <si>
    <t>The Exorcism of Emily RoseÂ </t>
  </si>
  <si>
    <t>Robert Ben Garant</t>
  </si>
  <si>
    <t>Malcolm D. Lee</t>
  </si>
  <si>
    <t>Harold Perrineau</t>
  </si>
  <si>
    <t>The Best Man HolidayÂ </t>
  </si>
  <si>
    <t>Benny Boom</t>
  </si>
  <si>
    <t>HookÂ </t>
  </si>
  <si>
    <t>Igor Kovalyov</t>
  </si>
  <si>
    <t>Bradley Whitford</t>
  </si>
  <si>
    <t>The ClientÂ </t>
  </si>
  <si>
    <t>Mamoru Hosoda</t>
  </si>
  <si>
    <t>Bridget Jones's DiaryÂ </t>
  </si>
  <si>
    <t>Patrick Stettner</t>
  </si>
  <si>
    <t>Something's Gotta GiveÂ </t>
  </si>
  <si>
    <t>Tuck Tucker</t>
  </si>
  <si>
    <t>Comedy|Drama|Family|Music|Musical|Romance</t>
  </si>
  <si>
    <t>Jerry Stiller</t>
  </si>
  <si>
    <t>HairsprayÂ </t>
  </si>
  <si>
    <t>Ron Shelton</t>
  </si>
  <si>
    <t>David Lyons</t>
  </si>
  <si>
    <t>Safe HavenÂ </t>
  </si>
  <si>
    <t>Dax Flame</t>
  </si>
  <si>
    <t>Project XÂ </t>
  </si>
  <si>
    <t>Adventure|Animation|Comedy|Family|Fantasy|Sci-Fi</t>
  </si>
  <si>
    <t>Jim Parsons</t>
  </si>
  <si>
    <t>HomeÂ </t>
  </si>
  <si>
    <t>Steve Pink</t>
  </si>
  <si>
    <t>Luis Mandoki</t>
  </si>
  <si>
    <t>StepmomÂ </t>
  </si>
  <si>
    <t>Michael Imperioli</t>
  </si>
  <si>
    <t>The CallÂ </t>
  </si>
  <si>
    <t>Diamonds Are ForeverÂ </t>
  </si>
  <si>
    <t>The Whole Nine YardsÂ </t>
  </si>
  <si>
    <t>Gloria Grahame</t>
  </si>
  <si>
    <t>The Greatest Show on EarthÂ </t>
  </si>
  <si>
    <t>Steven Quale</t>
  </si>
  <si>
    <t>James Wong</t>
  </si>
  <si>
    <t>Daniel Roebuck</t>
  </si>
  <si>
    <t>Final DestinationÂ </t>
  </si>
  <si>
    <t>Thor Freudenthal</t>
  </si>
  <si>
    <t>Madagascar: Escape 2 AfricaÂ </t>
  </si>
  <si>
    <t>X-Men Origins: WolverineÂ </t>
  </si>
  <si>
    <t>Comedy|Documentary</t>
  </si>
  <si>
    <t>David Jason Perez</t>
  </si>
  <si>
    <t>Kevin Hart: Let Me ExplainÂ </t>
  </si>
  <si>
    <t>Bend It Like BeckhamÂ </t>
  </si>
  <si>
    <t>Sylvain White</t>
  </si>
  <si>
    <t>Action|Adventure|Comedy|Romance|Thriller|Western</t>
  </si>
  <si>
    <t>The Mask of ZorroÂ </t>
  </si>
  <si>
    <t>Action|Horror|Sci-Fi|Thriller</t>
  </si>
  <si>
    <t>Blade IIÂ </t>
  </si>
  <si>
    <t>Raoul Bova</t>
  </si>
  <si>
    <t>Under the Tuscan SunÂ </t>
  </si>
  <si>
    <t>Mark Christopher</t>
  </si>
  <si>
    <t>The Best ManÂ </t>
  </si>
  <si>
    <t>Colin Higgins</t>
  </si>
  <si>
    <t>FranÃ§oise Yip</t>
  </si>
  <si>
    <t>Rumble in the BronxÂ </t>
  </si>
  <si>
    <t>Daniel Sackheim</t>
  </si>
  <si>
    <t>City of AngelsÂ </t>
  </si>
  <si>
    <t>John Moore</t>
  </si>
  <si>
    <t>Ari Graynor</t>
  </si>
  <si>
    <t>Nick and Norah's Infinite PlaylistÂ </t>
  </si>
  <si>
    <t>Joe Don Baker</t>
  </si>
  <si>
    <t>The Living DaylightsÂ </t>
  </si>
  <si>
    <t>Maggie Carey</t>
  </si>
  <si>
    <t>Seymour Cassel</t>
  </si>
  <si>
    <t>White FangÂ </t>
  </si>
  <si>
    <t>Kelly Makin</t>
  </si>
  <si>
    <t>Kelly Preston</t>
  </si>
  <si>
    <t>Nothing to LoseÂ </t>
  </si>
  <si>
    <t>John Duigan</t>
  </si>
  <si>
    <t>Puss in BootsÂ </t>
  </si>
  <si>
    <t>Paul Weiland</t>
  </si>
  <si>
    <t>The Other GuysÂ </t>
  </si>
  <si>
    <t>Kent Alterman</t>
  </si>
  <si>
    <t>Smokin' AcesÂ </t>
  </si>
  <si>
    <t>Mikael Salomon</t>
  </si>
  <si>
    <t>The Bone CollectorÂ </t>
  </si>
  <si>
    <t>David Hackl</t>
  </si>
  <si>
    <t>MacheteÂ </t>
  </si>
  <si>
    <t>Pascal Arnold</t>
  </si>
  <si>
    <t>The Family ManÂ </t>
  </si>
  <si>
    <t>David Atkins</t>
  </si>
  <si>
    <t>Jon Seda</t>
  </si>
  <si>
    <t>SelenaÂ </t>
  </si>
  <si>
    <t>Jeff Franklin</t>
  </si>
  <si>
    <t>Jessie T. Usher</t>
  </si>
  <si>
    <t>When the Game Stands TallÂ </t>
  </si>
  <si>
    <t>Dave Green</t>
  </si>
  <si>
    <t>2 GunsÂ </t>
  </si>
  <si>
    <t>Kevin Greutert</t>
  </si>
  <si>
    <t>Money MonsterÂ </t>
  </si>
  <si>
    <t>Jody Hill</t>
  </si>
  <si>
    <t>The WolverineÂ </t>
  </si>
  <si>
    <t>Peter Lepeniotis</t>
  </si>
  <si>
    <t>Comedy|Family|Fantasy</t>
  </si>
  <si>
    <t>Vinessa Shaw</t>
  </si>
  <si>
    <t>Hocus PocusÂ </t>
  </si>
  <si>
    <t>Marcus Raboy</t>
  </si>
  <si>
    <t>Sierra McCormick</t>
  </si>
  <si>
    <t>Ramona and BeezusÂ </t>
  </si>
  <si>
    <t>Hue Rhodes</t>
  </si>
  <si>
    <t>Brooklyn's FinestÂ </t>
  </si>
  <si>
    <t>Paul Abascal</t>
  </si>
  <si>
    <t>Facing the GiantsÂ </t>
  </si>
  <si>
    <t>Quentin Dupieux</t>
  </si>
  <si>
    <t>Tamra Davis</t>
  </si>
  <si>
    <t>Dave Chappelle</t>
  </si>
  <si>
    <t>Half BakedÂ </t>
  </si>
  <si>
    <t>Timothy BjÃ¶rklund</t>
  </si>
  <si>
    <t>Action|Fantasy|Horror|Thriller</t>
  </si>
  <si>
    <t>Tales from the Crypt: Demon KnightÂ </t>
  </si>
  <si>
    <t>Gary Halvorson</t>
  </si>
  <si>
    <t>Julia Ormond</t>
  </si>
  <si>
    <t>Kit Kittredge: An American GirlÂ </t>
  </si>
  <si>
    <t>Robin Budd</t>
  </si>
  <si>
    <t>EpicÂ </t>
  </si>
  <si>
    <t>American ReunionÂ </t>
  </si>
  <si>
    <t>Resident EvilÂ </t>
  </si>
  <si>
    <t>Andy Fickman</t>
  </si>
  <si>
    <t>ScoopÂ </t>
  </si>
  <si>
    <t>Charles Herman-Wurmfeld</t>
  </si>
  <si>
    <t>Scott Cohen</t>
  </si>
  <si>
    <t>Kissing Jessica SteinÂ </t>
  </si>
  <si>
    <t>Adventure|Horror|Sci-Fi</t>
  </si>
  <si>
    <t>Kenneth Tobey</t>
  </si>
  <si>
    <t>The Beast from 20,000 FathomsÂ </t>
  </si>
  <si>
    <t>Steve Miner</t>
  </si>
  <si>
    <t>Take the LeadÂ </t>
  </si>
  <si>
    <t>William Hurt</t>
  </si>
  <si>
    <t>Tuck EverlastingÂ </t>
  </si>
  <si>
    <t>Mick Jackson</t>
  </si>
  <si>
    <t>Like CrazyÂ </t>
  </si>
  <si>
    <t>The Amazing Spider-Man 2Â </t>
  </si>
  <si>
    <t>Olivier Martinez</t>
  </si>
  <si>
    <t>UnfaithfulÂ </t>
  </si>
  <si>
    <t>The Rules of AttractionÂ </t>
  </si>
  <si>
    <t>Next Stop WonderlandÂ </t>
  </si>
  <si>
    <t>Love &amp; Other DrugsÂ </t>
  </si>
  <si>
    <t>Paul Sorvino</t>
  </si>
  <si>
    <t>Mambo ItalianoÂ </t>
  </si>
  <si>
    <t>Action|Crime|Mystery|Romance|Thriller</t>
  </si>
  <si>
    <t>Conspiracy TheoryÂ </t>
  </si>
  <si>
    <t>Kimberly J. Brown</t>
  </si>
  <si>
    <t>TumbleweedsÂ </t>
  </si>
  <si>
    <t>Luke Bracey</t>
  </si>
  <si>
    <t>The Best of MeÂ </t>
  </si>
  <si>
    <t>Jeannot Szwarc</t>
  </si>
  <si>
    <t>Purva Bedi</t>
  </si>
  <si>
    <t>American DesiÂ </t>
  </si>
  <si>
    <t>Gregory Jacobs</t>
  </si>
  <si>
    <t>Four RoomsÂ </t>
  </si>
  <si>
    <t>Salim Akil</t>
  </si>
  <si>
    <t>Absolute PowerÂ </t>
  </si>
  <si>
    <t>Joshua Seftel</t>
  </si>
  <si>
    <t>Daniel London</t>
  </si>
  <si>
    <t>Old JoyÂ </t>
  </si>
  <si>
    <t>Kevin Rodney Sullivan</t>
  </si>
  <si>
    <t>James Duval</t>
  </si>
  <si>
    <t>MayÂ </t>
  </si>
  <si>
    <t>Paul Bunnell</t>
  </si>
  <si>
    <t>Blue CarÂ </t>
  </si>
  <si>
    <t>Antony Hoffman</t>
  </si>
  <si>
    <t>Beau Bridges</t>
  </si>
  <si>
    <t>The Ballad of Jack and RoseÂ </t>
  </si>
  <si>
    <t>Akiva Schaffer</t>
  </si>
  <si>
    <t>Amanda Schull</t>
  </si>
  <si>
    <t>Center StageÂ </t>
  </si>
  <si>
    <t>Eric Blakeney</t>
  </si>
  <si>
    <t>Small Time CrooksÂ </t>
  </si>
  <si>
    <t>Jonathan Liebesman</t>
  </si>
  <si>
    <t>The Holy GirlÂ </t>
  </si>
  <si>
    <t>Kat Coiro</t>
  </si>
  <si>
    <t>Stephen McHattie</t>
  </si>
  <si>
    <t>PontypoolÂ </t>
  </si>
  <si>
    <t>Michael D. Sellers</t>
  </si>
  <si>
    <t>Action|Adventure|Comedy|Drama|Music|Sci-Fi</t>
  </si>
  <si>
    <t>Jeffrey Falcon</t>
  </si>
  <si>
    <t>Six-String SamuraiÂ </t>
  </si>
  <si>
    <t>Jimmy Bennett</t>
  </si>
  <si>
    <t>TruckerÂ </t>
  </si>
  <si>
    <t>Joel Gallen</t>
  </si>
  <si>
    <t>Beth Grant</t>
  </si>
  <si>
    <t>Bad WordsÂ </t>
  </si>
  <si>
    <t>Tod Williams</t>
  </si>
  <si>
    <t>Wish I Was HereÂ </t>
  </si>
  <si>
    <t>Kevin Tenney</t>
  </si>
  <si>
    <t>Matt Bomer</t>
  </si>
  <si>
    <t>In TimeÂ </t>
  </si>
  <si>
    <t>Mark Rosman</t>
  </si>
  <si>
    <t>Kristin Lehman</t>
  </si>
  <si>
    <t>The Way of the GunÂ </t>
  </si>
  <si>
    <t>Action|Drama</t>
  </si>
  <si>
    <t>Antoni Corone</t>
  </si>
  <si>
    <t>Only the StrongÂ </t>
  </si>
  <si>
    <t>Ekachai Uekrongtham</t>
  </si>
  <si>
    <t>Louis Lombardi</t>
  </si>
  <si>
    <t>ConfidenceÂ </t>
  </si>
  <si>
    <t>Emile Ardolino</t>
  </si>
  <si>
    <t>Just LookingÂ </t>
  </si>
  <si>
    <t>Rick Bieber</t>
  </si>
  <si>
    <t>Alex Rocco</t>
  </si>
  <si>
    <t>Lady in WhiteÂ </t>
  </si>
  <si>
    <t>Peter MacDonald</t>
  </si>
  <si>
    <t>Adventure|Comedy|Drama|Romance|Sci-Fi</t>
  </si>
  <si>
    <t>Seeking a Friend for the End of the WorldÂ </t>
  </si>
  <si>
    <t>Levan Gabriadze</t>
  </si>
  <si>
    <t>Albert NobbsÂ </t>
  </si>
  <si>
    <t>Scott Alexander</t>
  </si>
  <si>
    <t>Kathleen Turner</t>
  </si>
  <si>
    <t>Serial MomÂ </t>
  </si>
  <si>
    <t>John Lafia</t>
  </si>
  <si>
    <t>The GreatestÂ </t>
  </si>
  <si>
    <t>EulogyÂ </t>
  </si>
  <si>
    <t>Aasif Mandvi</t>
  </si>
  <si>
    <t>Ghost TownÂ </t>
  </si>
  <si>
    <t>Olivia Williams</t>
  </si>
  <si>
    <t>The Heart of MeÂ </t>
  </si>
  <si>
    <t>Biography|Drama|History|Thriller|War</t>
  </si>
  <si>
    <t>A Mighty HeartÂ </t>
  </si>
  <si>
    <t>The Expendables 2Â </t>
  </si>
  <si>
    <t>Kevin Munroe</t>
  </si>
  <si>
    <t>Danny Pino</t>
  </si>
  <si>
    <t>The Lost CityÂ </t>
  </si>
  <si>
    <t>The Other Boleyn GirlÂ </t>
  </si>
  <si>
    <t>Horror|Musical|Sci-Fi</t>
  </si>
  <si>
    <t>Alexa PenaVega</t>
  </si>
  <si>
    <t>Repo! The Genetic OperaÂ </t>
  </si>
  <si>
    <t>Pirates of the Caribbean: On Stranger TidesÂ </t>
  </si>
  <si>
    <t>Killer JoeÂ </t>
  </si>
  <si>
    <t>My Blueberry NightsÂ </t>
  </si>
  <si>
    <t>I Heart HuckabeesÂ </t>
  </si>
  <si>
    <t>Derek Luke</t>
  </si>
  <si>
    <t>Catch a FireÂ </t>
  </si>
  <si>
    <t>Mike Mitchell</t>
  </si>
  <si>
    <t>Just Like HeavenÂ </t>
  </si>
  <si>
    <t>Steven Brill</t>
  </si>
  <si>
    <t>Marvin's RoomÂ </t>
  </si>
  <si>
    <t>Essie Davis</t>
  </si>
  <si>
    <t>The Matrix RevolutionsÂ </t>
  </si>
  <si>
    <t>Joe Nussbaum</t>
  </si>
  <si>
    <t>The Bourne LegacyÂ </t>
  </si>
  <si>
    <t>Donald Petrie</t>
  </si>
  <si>
    <t>Martin Dew</t>
  </si>
  <si>
    <t>Inherent ViceÂ </t>
  </si>
  <si>
    <t>Ian McDiarmid</t>
  </si>
  <si>
    <t>DragonslayerÂ </t>
  </si>
  <si>
    <t>J.B. Rogers</t>
  </si>
  <si>
    <t>TranssiberianÂ </t>
  </si>
  <si>
    <t>Alessandro Nivola</t>
  </si>
  <si>
    <t>Coco Before ChanelÂ </t>
  </si>
  <si>
    <t>Michael Lehmann</t>
  </si>
  <si>
    <t>Action|Animation|Sci-Fi|Thriller</t>
  </si>
  <si>
    <t>Romola Garai</t>
  </si>
  <si>
    <t>RenaissanceÂ </t>
  </si>
  <si>
    <t>Michael Rymer</t>
  </si>
  <si>
    <t>Gangster SquadÂ </t>
  </si>
  <si>
    <t>Moonlight MileÂ </t>
  </si>
  <si>
    <t>Pride and GloryÂ </t>
  </si>
  <si>
    <t>Midnight SpecialÂ </t>
  </si>
  <si>
    <t>Greece</t>
  </si>
  <si>
    <t>Simon Wells</t>
  </si>
  <si>
    <t>The White CountessÂ </t>
  </si>
  <si>
    <t>Michael Ritchie</t>
  </si>
  <si>
    <t>Oscar and LucindaÂ </t>
  </si>
  <si>
    <t>Sweet NovemberÂ </t>
  </si>
  <si>
    <t>Stefan Ruzowitzky</t>
  </si>
  <si>
    <t>Angels &amp; DemonsÂ </t>
  </si>
  <si>
    <t>John Pasquin</t>
  </si>
  <si>
    <t>Tim Meadows</t>
  </si>
  <si>
    <t>Walk Hard: The Dewey Cox StoryÂ </t>
  </si>
  <si>
    <t>Beyond the SeaÂ </t>
  </si>
  <si>
    <t>George A. Romero</t>
  </si>
  <si>
    <t>The New WorldÂ </t>
  </si>
  <si>
    <t>The HoaxÂ </t>
  </si>
  <si>
    <t>Bad Lieutenant: Port of Call New OrleansÂ </t>
  </si>
  <si>
    <t>The Tree of LifeÂ </t>
  </si>
  <si>
    <t>Scott Grimes</t>
  </si>
  <si>
    <t>Mystery, AlaskaÂ </t>
  </si>
  <si>
    <t>Walt Becker</t>
  </si>
  <si>
    <t>The Ninth GateÂ </t>
  </si>
  <si>
    <t>The BeaverÂ </t>
  </si>
  <si>
    <t>Christopher Spencer</t>
  </si>
  <si>
    <t>Drama|Fantasy|Thriller</t>
  </si>
  <si>
    <t>The Lovely BonesÂ </t>
  </si>
  <si>
    <t>Brian Gibson</t>
  </si>
  <si>
    <t>Darren Grant</t>
  </si>
  <si>
    <t>Taking WoodstockÂ </t>
  </si>
  <si>
    <t>Ghosts of MississippiÂ </t>
  </si>
  <si>
    <t>Johnny Remo</t>
  </si>
  <si>
    <t>The Pirates! Band of MisfitsÂ </t>
  </si>
  <si>
    <t>Charles Stone III</t>
  </si>
  <si>
    <t>Action|Crime|Mystery|Sci-Fi|Thriller</t>
  </si>
  <si>
    <t>Escape PlanÂ </t>
  </si>
  <si>
    <t>Primary ColorsÂ </t>
  </si>
  <si>
    <t>Brandon Camp</t>
  </si>
  <si>
    <t>The SoloistÂ </t>
  </si>
  <si>
    <t>Keith Gordon</t>
  </si>
  <si>
    <t>Drama|Fantasy|Sport</t>
  </si>
  <si>
    <t>The Legend of Bagger VanceÂ </t>
  </si>
  <si>
    <t>Martin Lawrence</t>
  </si>
  <si>
    <t>Action|Biography|Drama|History|War</t>
  </si>
  <si>
    <t>Free State of JonesÂ </t>
  </si>
  <si>
    <t>James Bridges</t>
  </si>
  <si>
    <t>RED 2Â </t>
  </si>
  <si>
    <t>Karey Kirkpatrick</t>
  </si>
  <si>
    <t>Giancarlo Giannini</t>
  </si>
  <si>
    <t>Quantum of SolaceÂ </t>
  </si>
  <si>
    <t>Joseph Ruben</t>
  </si>
  <si>
    <t>Melina Kanakaredes</t>
  </si>
  <si>
    <t>The Long Kiss GoodnightÂ </t>
  </si>
  <si>
    <t>Mary Lambert</t>
  </si>
  <si>
    <t>Action|Adventure|Western</t>
  </si>
  <si>
    <t>HidalgoÂ </t>
  </si>
  <si>
    <t>Ice Cube</t>
  </si>
  <si>
    <t>Event HorizonÂ </t>
  </si>
  <si>
    <t>Adventure|Animation|Comedy|Drama|Family|Fantasy|Romance</t>
  </si>
  <si>
    <t>Sinbad: Legend of the Seven SeasÂ </t>
  </si>
  <si>
    <t>Kaige Chen</t>
  </si>
  <si>
    <t>Drama|History|Romance</t>
  </si>
  <si>
    <t>Bai Ling</t>
  </si>
  <si>
    <t>Anna and the KingÂ </t>
  </si>
  <si>
    <t>Mark Tonderai</t>
  </si>
  <si>
    <t>Action|Adventure|Comedy|Thriller</t>
  </si>
  <si>
    <t>The RundownÂ </t>
  </si>
  <si>
    <t>Mark Helfrich</t>
  </si>
  <si>
    <t>The Chronicles of RiddickÂ </t>
  </si>
  <si>
    <t>Patrick Read Johnson</t>
  </si>
  <si>
    <t>Ender's GameÂ </t>
  </si>
  <si>
    <t>Penguins of MadagascarÂ </t>
  </si>
  <si>
    <t>Jim Gillespie</t>
  </si>
  <si>
    <t>K-19: The WidowmakerÂ </t>
  </si>
  <si>
    <t>Troy Nixey</t>
  </si>
  <si>
    <t>The Great RaidÂ </t>
  </si>
  <si>
    <t>Bob Dolman</t>
  </si>
  <si>
    <t>Flushed AwayÂ </t>
  </si>
  <si>
    <t>Jonas Elmer</t>
  </si>
  <si>
    <t>Action|Adventure|Drama|History</t>
  </si>
  <si>
    <t>Mark Addy</t>
  </si>
  <si>
    <t>Robin HoodÂ </t>
  </si>
  <si>
    <t>Joel Zwick</t>
  </si>
  <si>
    <t>Comedy|Family|Romance</t>
  </si>
  <si>
    <t>Nia Vardalos</t>
  </si>
  <si>
    <t>My Big Fat Greek WeddingÂ </t>
  </si>
  <si>
    <t>Nick Gomez</t>
  </si>
  <si>
    <t>Muse Watson</t>
  </si>
  <si>
    <t>Austin Powers: The Spy Who Shagged MeÂ </t>
  </si>
  <si>
    <t>Scott Kalvert</t>
  </si>
  <si>
    <t>Adventure|Comedy|Family</t>
  </si>
  <si>
    <t>Home Alone 2: Lost in New YorkÂ </t>
  </si>
  <si>
    <t>Rich Christiano</t>
  </si>
  <si>
    <t>Mei MelanÃ§on</t>
  </si>
  <si>
    <t>Rush Hour 2Â </t>
  </si>
  <si>
    <t>Henry Hobson</t>
  </si>
  <si>
    <t>Adventure|Sci-Fi</t>
  </si>
  <si>
    <t>The Hunger Games: Mockingjay - Part 2Â </t>
  </si>
  <si>
    <t>Harley Cokeliss</t>
  </si>
  <si>
    <t>The HeatÂ </t>
  </si>
  <si>
    <t>Wil Shriner</t>
  </si>
  <si>
    <t>HitchÂ </t>
  </si>
  <si>
    <t>Justin Zackham</t>
  </si>
  <si>
    <t>The Da Vinci CodeÂ </t>
  </si>
  <si>
    <t>Michael Dinner</t>
  </si>
  <si>
    <t>Jackson Nicoll</t>
  </si>
  <si>
    <t>Bad GrandpaÂ </t>
  </si>
  <si>
    <t>Daniel Stamm</t>
  </si>
  <si>
    <t>Adventure|Animation|Drama|Family|History|Musical|Romance</t>
  </si>
  <si>
    <t>PocahontasÂ </t>
  </si>
  <si>
    <t>Daniel Barnz</t>
  </si>
  <si>
    <t>Emmanuelle Vaugier</t>
  </si>
  <si>
    <t>Saw IIÂ </t>
  </si>
  <si>
    <t>Sam Miller</t>
  </si>
  <si>
    <t>Chris Brown</t>
  </si>
  <si>
    <t>Think Like a ManÂ </t>
  </si>
  <si>
    <t>Blair Hayes</t>
  </si>
  <si>
    <t>Insidious: Chapter 2Â </t>
  </si>
  <si>
    <t>Brandon Trost</t>
  </si>
  <si>
    <t>Central IntelligenceÂ </t>
  </si>
  <si>
    <t>Joe Swanberg</t>
  </si>
  <si>
    <t>Talladega Nights: The Ballad of Ricky BobbyÂ </t>
  </si>
  <si>
    <t>John Eng</t>
  </si>
  <si>
    <t>Ice Age: Continental DriftÂ </t>
  </si>
  <si>
    <t>Gary Chapman</t>
  </si>
  <si>
    <t>ArmageddonÂ </t>
  </si>
  <si>
    <t>Eli Roth</t>
  </si>
  <si>
    <t>Star Trek III: The Search for SpockÂ </t>
  </si>
  <si>
    <t>Jackass: The MovieÂ </t>
  </si>
  <si>
    <t>Lili Taylor</t>
  </si>
  <si>
    <t>RansomÂ </t>
  </si>
  <si>
    <t>Drama|Fantasy|Horror|Mystery|Thriller</t>
  </si>
  <si>
    <t>What Lies BeneathÂ </t>
  </si>
  <si>
    <t>Craig R. Baxley</t>
  </si>
  <si>
    <t>Miko Hughes</t>
  </si>
  <si>
    <t>Pet SemataryÂ </t>
  </si>
  <si>
    <t>George Carlin</t>
  </si>
  <si>
    <t>The Prince of TidesÂ </t>
  </si>
  <si>
    <t>Julie Anne Robinson</t>
  </si>
  <si>
    <t>Action|Adventure|Mystery|Sci-Fi|Thriller</t>
  </si>
  <si>
    <t>Star Trek: GenerationsÂ </t>
  </si>
  <si>
    <t>Louis Jourdan</t>
  </si>
  <si>
    <t>OctopussyÂ </t>
  </si>
  <si>
    <t>Tim Hill</t>
  </si>
  <si>
    <t>John Saxon</t>
  </si>
  <si>
    <t>A Nightmare on Elm Street 3: Dream WarriorsÂ </t>
  </si>
  <si>
    <t>Last VegasÂ </t>
  </si>
  <si>
    <t>Brian Robbins</t>
  </si>
  <si>
    <t>FlatlinersÂ </t>
  </si>
  <si>
    <t>Due DateÂ </t>
  </si>
  <si>
    <t>Walter Hill</t>
  </si>
  <si>
    <t>The Original Kings of ComedyÂ </t>
  </si>
  <si>
    <t>Kiss the GirlsÂ </t>
  </si>
  <si>
    <t>Vantage PointÂ </t>
  </si>
  <si>
    <t>David R. Ellis</t>
  </si>
  <si>
    <t>Diary of a Wimpy Kid: Rodrick RulesÂ </t>
  </si>
  <si>
    <t>It's ComplicatedÂ </t>
  </si>
  <si>
    <t>Roland JoffÃ©</t>
  </si>
  <si>
    <t>Comedy|Drama|Family|Fantasy</t>
  </si>
  <si>
    <t>The Odd Life of Timothy GreenÂ </t>
  </si>
  <si>
    <t>Harald Zwart</t>
  </si>
  <si>
    <t>Danneel Ackles</t>
  </si>
  <si>
    <t>Harold &amp; Kumar Escape from Guantanamo BayÂ </t>
  </si>
  <si>
    <t>Tina Desai</t>
  </si>
  <si>
    <t>The Second Best Exotic Marigold HotelÂ </t>
  </si>
  <si>
    <t>Peter Billingsley</t>
  </si>
  <si>
    <t>Nanny McPheeÂ </t>
  </si>
  <si>
    <t>John Putch</t>
  </si>
  <si>
    <t>Don JonÂ </t>
  </si>
  <si>
    <t>John Cornell</t>
  </si>
  <si>
    <t>Eagle EyeÂ </t>
  </si>
  <si>
    <t>Jeff Kanew</t>
  </si>
  <si>
    <t>Friends with BenefitsÂ </t>
  </si>
  <si>
    <t>Paul Hunter</t>
  </si>
  <si>
    <t>YentlÂ </t>
  </si>
  <si>
    <t>Greg Coolidge</t>
  </si>
  <si>
    <t>OutbreakÂ </t>
  </si>
  <si>
    <t>Joan Chen</t>
  </si>
  <si>
    <t>Crime|Horror|Thriller</t>
  </si>
  <si>
    <t>The Last House on the LeftÂ </t>
  </si>
  <si>
    <t>Daniel Algrant</t>
  </si>
  <si>
    <t>John Luessenhop</t>
  </si>
  <si>
    <t>ZoolanderÂ </t>
  </si>
  <si>
    <t>Patrick Macnee</t>
  </si>
  <si>
    <t>The HowlingÂ </t>
  </si>
  <si>
    <t>Ruairi Robinson</t>
  </si>
  <si>
    <t>Stephen Root</t>
  </si>
  <si>
    <t>Black RainÂ </t>
  </si>
  <si>
    <t>Melvin Van Peebles</t>
  </si>
  <si>
    <t>ContagionÂ </t>
  </si>
  <si>
    <t>Benjamin Dickinson</t>
  </si>
  <si>
    <t>Action|War</t>
  </si>
  <si>
    <t>U-571Â </t>
  </si>
  <si>
    <t>This Is Where I Leave YouÂ </t>
  </si>
  <si>
    <t>Denis O'Hare</t>
  </si>
  <si>
    <t>DerailedÂ </t>
  </si>
  <si>
    <t>Ronny Yu</t>
  </si>
  <si>
    <t>The Sisterhood of the Traveling PantsÂ </t>
  </si>
  <si>
    <t>Jorma Taccone</t>
  </si>
  <si>
    <t>Action|Drama|Mystery|Thriller|War</t>
  </si>
  <si>
    <t>Courage Under FireÂ </t>
  </si>
  <si>
    <t>Black or WhiteÂ </t>
  </si>
  <si>
    <t>Steve Beck</t>
  </si>
  <si>
    <t>Bojana Novakovic</t>
  </si>
  <si>
    <t>Drag Me to HellÂ </t>
  </si>
  <si>
    <t>Dennie Gordon</t>
  </si>
  <si>
    <t>William McNamara</t>
  </si>
  <si>
    <t>CopycatÂ </t>
  </si>
  <si>
    <t>Les Mayfield</t>
  </si>
  <si>
    <t>Kiss of the DragonÂ </t>
  </si>
  <si>
    <t>Adventure|Animation|Comedy|Drama|Family|Musical</t>
  </si>
  <si>
    <t>Phil Vischer</t>
  </si>
  <si>
    <t>Jonah: A VeggieTales MovieÂ </t>
  </si>
  <si>
    <t>The Running ManÂ </t>
  </si>
  <si>
    <t>Michael Meredith</t>
  </si>
  <si>
    <t>Craig Parker</t>
  </si>
  <si>
    <t>Underworld: Rise of the LycansÂ </t>
  </si>
  <si>
    <t>Shari Albert</t>
  </si>
  <si>
    <t>The Brothers McMullenÂ </t>
  </si>
  <si>
    <t>David Nutter</t>
  </si>
  <si>
    <t>Bad Boys IIÂ </t>
  </si>
  <si>
    <t>Matt Piedmont</t>
  </si>
  <si>
    <t>Curious GeorgeÂ </t>
  </si>
  <si>
    <t>Chris Kentis</t>
  </si>
  <si>
    <t>Action|Fantasy|Horror|Mystery|Thriller</t>
  </si>
  <si>
    <t>The ProphecyÂ </t>
  </si>
  <si>
    <t>Tom Dey</t>
  </si>
  <si>
    <t>Secret WindowÂ </t>
  </si>
  <si>
    <t>Danny Huston</t>
  </si>
  <si>
    <t>30 Days of NightÂ </t>
  </si>
  <si>
    <t>Brett Leonard</t>
  </si>
  <si>
    <t>Gerry Bednob</t>
  </si>
  <si>
    <t>Zack and Miri Make a PornoÂ </t>
  </si>
  <si>
    <t>Action|Drama|Sport</t>
  </si>
  <si>
    <t>Never Back DownÂ </t>
  </si>
  <si>
    <t>Takashi Shimizu</t>
  </si>
  <si>
    <t>FocusÂ </t>
  </si>
  <si>
    <t>David Raynr</t>
  </si>
  <si>
    <t>Robert Davi</t>
  </si>
  <si>
    <t>Licence to KillÂ </t>
  </si>
  <si>
    <t>J. EdgarÂ </t>
  </si>
  <si>
    <t>Joe Roth</t>
  </si>
  <si>
    <t>Xander Berkeley</t>
  </si>
  <si>
    <t>Shanghai NoonÂ </t>
  </si>
  <si>
    <t>Bart Freundlich</t>
  </si>
  <si>
    <t>But I'm a CheerleaderÂ </t>
  </si>
  <si>
    <t>Scott Stewart</t>
  </si>
  <si>
    <t>Living Out LoudÂ </t>
  </si>
  <si>
    <t>Chuck &amp; BuckÂ </t>
  </si>
  <si>
    <t>Sam Weisman</t>
  </si>
  <si>
    <t>Kick-Ass 2Â </t>
  </si>
  <si>
    <t>John Polson</t>
  </si>
  <si>
    <t>Slums of Beverly HillsÂ </t>
  </si>
  <si>
    <t>John August</t>
  </si>
  <si>
    <t>My Date with DrewÂ </t>
  </si>
  <si>
    <t>LondonÂ </t>
  </si>
  <si>
    <t>John Schultz</t>
  </si>
  <si>
    <t>Don Wallace</t>
  </si>
  <si>
    <t>Fighting Tommy RileyÂ </t>
  </si>
  <si>
    <t>Lonesome JimÂ </t>
  </si>
  <si>
    <t>Broken VesselsÂ </t>
  </si>
  <si>
    <t>Cyrus Nowrasteh</t>
  </si>
  <si>
    <t>Raymond J. Barry</t>
  </si>
  <si>
    <t>Interview with the AssassinÂ </t>
  </si>
  <si>
    <t>William Shatner</t>
  </si>
  <si>
    <t>Eddie Griffin</t>
  </si>
  <si>
    <t>DysFunktional FamilyÂ </t>
  </si>
  <si>
    <t>RZA</t>
  </si>
  <si>
    <t>Joy RideÂ </t>
  </si>
  <si>
    <t>Elizabeth Banks</t>
  </si>
  <si>
    <t>Animation|Comedy|Family|Fantasy|Mystery</t>
  </si>
  <si>
    <t>Monster HouseÂ </t>
  </si>
  <si>
    <t>Adventure|Comedy|Horror</t>
  </si>
  <si>
    <t>Incident at Loch NessÂ </t>
  </si>
  <si>
    <t>Marc Lawrence</t>
  </si>
  <si>
    <t>Brad William Henke</t>
  </si>
  <si>
    <t>SherrybabyÂ </t>
  </si>
  <si>
    <t>Numan Acar</t>
  </si>
  <si>
    <t>RosewaterÂ </t>
  </si>
  <si>
    <t>Doug Lefler</t>
  </si>
  <si>
    <t>Home for the HolidaysÂ </t>
  </si>
  <si>
    <t>Ringo Lam</t>
  </si>
  <si>
    <t>Kelli Garner</t>
  </si>
  <si>
    <t>ThumbsuckerÂ </t>
  </si>
  <si>
    <t>John Schlesinger</t>
  </si>
  <si>
    <t>Comedy|Crime|Romance</t>
  </si>
  <si>
    <t>Peter McNamara</t>
  </si>
  <si>
    <t>Shooting FishÂ </t>
  </si>
  <si>
    <t>Mira Sorvino</t>
  </si>
  <si>
    <t>Summer of SamÂ </t>
  </si>
  <si>
    <t>Jonathan Newman</t>
  </si>
  <si>
    <t>Adventure|Horror|Mystery</t>
  </si>
  <si>
    <t>Silent HillÂ </t>
  </si>
  <si>
    <t>Ellory Elkayem</t>
  </si>
  <si>
    <t>JoyÂ </t>
  </si>
  <si>
    <t>Danny Pang</t>
  </si>
  <si>
    <t>Alexis Dziena</t>
  </si>
  <si>
    <t>WonderlandÂ </t>
  </si>
  <si>
    <t>Camille Delamarre</t>
  </si>
  <si>
    <t>ArbitrageÂ </t>
  </si>
  <si>
    <t>Frank Whaley</t>
  </si>
  <si>
    <t>Emily Podleski</t>
  </si>
  <si>
    <t>The Work and the Glory II: American ZionÂ </t>
  </si>
  <si>
    <t>Daisy von Scherler Mayer</t>
  </si>
  <si>
    <t>Comedy|Horror|Thriller</t>
  </si>
  <si>
    <t>SeveranceÂ </t>
  </si>
  <si>
    <t>Wallace Wolodarsky</t>
  </si>
  <si>
    <t>Midnight in the Garden of Good and EvilÂ </t>
  </si>
  <si>
    <t>Kevin Allen</t>
  </si>
  <si>
    <t>Auto FocusÂ </t>
  </si>
  <si>
    <t>Fred Wolf</t>
  </si>
  <si>
    <t>Santiago Cabrera</t>
  </si>
  <si>
    <t>For Greater Glory: The True Story of CristiadaÂ </t>
  </si>
  <si>
    <t>David Moreau</t>
  </si>
  <si>
    <t>Jonathan D. Mellor</t>
  </si>
  <si>
    <t>[Rec] 2Â </t>
  </si>
  <si>
    <t>Geoff Murphy</t>
  </si>
  <si>
    <t>Khandi Alexander</t>
  </si>
  <si>
    <t>Dark BlueÂ </t>
  </si>
  <si>
    <t>The Man Who Knew Too LittleÂ </t>
  </si>
  <si>
    <t>John Stainton</t>
  </si>
  <si>
    <t>Clay PigeonsÂ </t>
  </si>
  <si>
    <t>Jack Sholder</t>
  </si>
  <si>
    <t>BurntÂ </t>
  </si>
  <si>
    <t>Darren Stein</t>
  </si>
  <si>
    <t>The RunawaysÂ </t>
  </si>
  <si>
    <t>Josh Schwartz</t>
  </si>
  <si>
    <t>Kevin McNally</t>
  </si>
  <si>
    <t>De-LovelyÂ </t>
  </si>
  <si>
    <t>Will Finn</t>
  </si>
  <si>
    <t>EuroTripÂ </t>
  </si>
  <si>
    <t>Steve Trenbirth</t>
  </si>
  <si>
    <t>Promised LandÂ </t>
  </si>
  <si>
    <t>Aimee Garcia</t>
  </si>
  <si>
    <t>A Lot Like LoveÂ </t>
  </si>
  <si>
    <t>Romeo Is BleedingÂ </t>
  </si>
  <si>
    <t>Brad Peyton</t>
  </si>
  <si>
    <t>Comedy|Drama|Romance|Sci-Fi</t>
  </si>
  <si>
    <t>Blast from the PastÂ </t>
  </si>
  <si>
    <t>A Walk on the MoonÂ </t>
  </si>
  <si>
    <t>Andrey Konchalovskiy</t>
  </si>
  <si>
    <t>The Weather ManÂ </t>
  </si>
  <si>
    <t>The BeachÂ </t>
  </si>
  <si>
    <t>Glen Morgan</t>
  </si>
  <si>
    <t>Lethal Weapon 4Â </t>
  </si>
  <si>
    <t>HoffaÂ </t>
  </si>
  <si>
    <t>Steve Carr</t>
  </si>
  <si>
    <t>The MechanicÂ </t>
  </si>
  <si>
    <t>Biography|Comedy|Crime|Drama|Romance</t>
  </si>
  <si>
    <t>Dameon Clarke</t>
  </si>
  <si>
    <t>I Love You Phillip MorrisÂ </t>
  </si>
  <si>
    <t>Hollywood EndingÂ </t>
  </si>
  <si>
    <t>The FuneralÂ </t>
  </si>
  <si>
    <t>Jimmy Hayward</t>
  </si>
  <si>
    <t>Jacqueline McKenzie</t>
  </si>
  <si>
    <t>Opal DreamÂ </t>
  </si>
  <si>
    <t>Ericson Core</t>
  </si>
  <si>
    <t>Action|Comedy|Sci-Fi|Thriller</t>
  </si>
  <si>
    <t>John Boyega</t>
  </si>
  <si>
    <t>Attack the BlockÂ </t>
  </si>
  <si>
    <t>Charles S. Dutton</t>
  </si>
  <si>
    <t>The Greatest Story Ever ToldÂ </t>
  </si>
  <si>
    <t>Rand Ravich</t>
  </si>
  <si>
    <t>DuneÂ </t>
  </si>
  <si>
    <t>Kevin Hooks</t>
  </si>
  <si>
    <t>Barry Corbin</t>
  </si>
  <si>
    <t>The HomesmanÂ </t>
  </si>
  <si>
    <t>Alan Poul</t>
  </si>
  <si>
    <t>The ImmigrantÂ </t>
  </si>
  <si>
    <t>Patrick Lussier</t>
  </si>
  <si>
    <t>The Manchurian CandidateÂ </t>
  </si>
  <si>
    <t>AntzÂ </t>
  </si>
  <si>
    <t>Karyn Kusama</t>
  </si>
  <si>
    <t>16 BlocksÂ </t>
  </si>
  <si>
    <t>Anthony Hickox</t>
  </si>
  <si>
    <t>Carole Bouquet</t>
  </si>
  <si>
    <t>WasabiÂ </t>
  </si>
  <si>
    <t>Kevin Donovan</t>
  </si>
  <si>
    <t>HostageÂ </t>
  </si>
  <si>
    <t>Michael Chapman</t>
  </si>
  <si>
    <t>The Spiderwick ChroniclesÂ </t>
  </si>
  <si>
    <t>Geoffrey Sax</t>
  </si>
  <si>
    <t>The Good ThiefÂ </t>
  </si>
  <si>
    <t>Joe Charbanic</t>
  </si>
  <si>
    <t>Don McKellar</t>
  </si>
  <si>
    <t>BlindnessÂ </t>
  </si>
  <si>
    <t>ElysiumÂ </t>
  </si>
  <si>
    <t>Mark Tarlov</t>
  </si>
  <si>
    <t>Robert Clohessy</t>
  </si>
  <si>
    <t>Man on a LedgeÂ </t>
  </si>
  <si>
    <t>George Ratliff</t>
  </si>
  <si>
    <t>Run All NightÂ </t>
  </si>
  <si>
    <t>Gregory Poirier</t>
  </si>
  <si>
    <t>Tears of the SunÂ </t>
  </si>
  <si>
    <t>Tom Schulman</t>
  </si>
  <si>
    <t>White SquallÂ </t>
  </si>
  <si>
    <t>Tina Gordon Chism</t>
  </si>
  <si>
    <t>The Forbidden KingdomÂ </t>
  </si>
  <si>
    <t>Jim Fall</t>
  </si>
  <si>
    <t>Edge of DarknessÂ </t>
  </si>
  <si>
    <t>Harmony Korine</t>
  </si>
  <si>
    <t>The InterviewÂ </t>
  </si>
  <si>
    <t>Tim Heidecker</t>
  </si>
  <si>
    <t>Adventure|Biography|Crime|Drama|Western</t>
  </si>
  <si>
    <t>Wyatt EarpÂ </t>
  </si>
  <si>
    <t>Bob Odenkirk</t>
  </si>
  <si>
    <t>BanditsÂ </t>
  </si>
  <si>
    <t>Betty Thomas</t>
  </si>
  <si>
    <t>Action|Adventure|Drama|History|Romance|War</t>
  </si>
  <si>
    <t>FlyboysÂ </t>
  </si>
  <si>
    <t>Michael Angarano</t>
  </si>
  <si>
    <t>Dear WendyÂ </t>
  </si>
  <si>
    <t>Fina Torres</t>
  </si>
  <si>
    <t>Action|Adventure|Animation|Family|Sci-Fi</t>
  </si>
  <si>
    <t>Titan A.E.Â </t>
  </si>
  <si>
    <t>Neema Barnette</t>
  </si>
  <si>
    <t>The 13th WarriorÂ </t>
  </si>
  <si>
    <t>John Gray</t>
  </si>
  <si>
    <t>The Legend of TarzanÂ </t>
  </si>
  <si>
    <t>Anthony Bell</t>
  </si>
  <si>
    <t>Terminator GenisysÂ </t>
  </si>
  <si>
    <t>J.S. Cardone</t>
  </si>
  <si>
    <t>Terminator SalvationÂ </t>
  </si>
  <si>
    <t>Steve Barron</t>
  </si>
  <si>
    <t>Adventure|Drama|Romance|War</t>
  </si>
  <si>
    <t>AustraliaÂ </t>
  </si>
  <si>
    <t>John Carl Buechler</t>
  </si>
  <si>
    <t>Action|Adventure|Family|Fantasy</t>
  </si>
  <si>
    <t>The Chronicles of Narnia: Prince CaspianÂ </t>
  </si>
  <si>
    <t>Vicky Jenson</t>
  </si>
  <si>
    <t>Prince of Persia: The Sands of TimeÂ </t>
  </si>
  <si>
    <t>Myles Berkowitz</t>
  </si>
  <si>
    <t>The Polar ExpressÂ </t>
  </si>
  <si>
    <t>Leslye Headland</t>
  </si>
  <si>
    <t>Daryl Sabara</t>
  </si>
  <si>
    <t>John CarterÂ </t>
  </si>
  <si>
    <t>Peter Hewitt</t>
  </si>
  <si>
    <t>Sarunyu Wongkrachang</t>
  </si>
  <si>
    <t>The Legend of SuriyothaiÂ </t>
  </si>
  <si>
    <t>Dewey Nicks</t>
  </si>
  <si>
    <t>Star Wars: Episode I - The Phantom MenaceÂ </t>
  </si>
  <si>
    <t>The Hangover Part IIÂ </t>
  </si>
  <si>
    <t>Rick Friedberg</t>
  </si>
  <si>
    <t>Paul Hogan</t>
  </si>
  <si>
    <t>Crocodile DundeeÂ </t>
  </si>
  <si>
    <t>Ariana Richards</t>
  </si>
  <si>
    <t>The Lost World: Jurassic ParkÂ </t>
  </si>
  <si>
    <t>Pitch Perfect 2Â </t>
  </si>
  <si>
    <t>Reginald Hudlin</t>
  </si>
  <si>
    <t>Alice in WonderlandÂ </t>
  </si>
  <si>
    <t>War of the WorldsÂ </t>
  </si>
  <si>
    <t>Animation|Comedy|Family|Music|Romance</t>
  </si>
  <si>
    <t>Happy FeetÂ </t>
  </si>
  <si>
    <t>Andrzej Bartkowiak</t>
  </si>
  <si>
    <t>FootlooseÂ </t>
  </si>
  <si>
    <t>Mr. &amp; Mrs. SmithÂ </t>
  </si>
  <si>
    <t>Rob Riggle</t>
  </si>
  <si>
    <t>Let's Be CopsÂ </t>
  </si>
  <si>
    <t>Noel Gugliemi</t>
  </si>
  <si>
    <t>The Purge: AnarchyÂ </t>
  </si>
  <si>
    <t>Bille Woodruff</t>
  </si>
  <si>
    <t>Action|Adventure|Drama|Thriller|War</t>
  </si>
  <si>
    <t>Alex Veadov</t>
  </si>
  <si>
    <t>Act of ValorÂ </t>
  </si>
  <si>
    <t>Chris Koch</t>
  </si>
  <si>
    <t>The Pelican BriefÂ </t>
  </si>
  <si>
    <t>The VillageÂ </t>
  </si>
  <si>
    <t>Steve Rash</t>
  </si>
  <si>
    <t>Crime|Drama|Music|Romance</t>
  </si>
  <si>
    <t>Step UpÂ </t>
  </si>
  <si>
    <t>Dwight H. Little</t>
  </si>
  <si>
    <t>Road TripÂ </t>
  </si>
  <si>
    <t>James Toback</t>
  </si>
  <si>
    <t>The Ugly TruthÂ </t>
  </si>
  <si>
    <t>Craig Mazin</t>
  </si>
  <si>
    <t>You've Got MailÂ </t>
  </si>
  <si>
    <t>Peter Hyams</t>
  </si>
  <si>
    <t>Get SmartÂ </t>
  </si>
  <si>
    <t>Animation|Comedy|Family|Fantasy|Sci-Fi</t>
  </si>
  <si>
    <t>Cloudy with a Chance of Meatballs 2Â </t>
  </si>
  <si>
    <t>Franklin J. Schaffner</t>
  </si>
  <si>
    <t>ContrabandÂ </t>
  </si>
  <si>
    <t>J Blakeson</t>
  </si>
  <si>
    <t>Robert Forster</t>
  </si>
  <si>
    <t>Me, Myself &amp; IreneÂ </t>
  </si>
  <si>
    <t>Gordon Chan</t>
  </si>
  <si>
    <t>Lou Taylor Pucci</t>
  </si>
  <si>
    <t>Evil DeadÂ </t>
  </si>
  <si>
    <t>Nick Hurran</t>
  </si>
  <si>
    <t>Blythe Danner</t>
  </si>
  <si>
    <t>The Lucky OneÂ </t>
  </si>
  <si>
    <t>Kevin Tancharoen</t>
  </si>
  <si>
    <t>Action|Animation|Comedy|Crime|Family</t>
  </si>
  <si>
    <t>Hoodwinked!Â </t>
  </si>
  <si>
    <t>Hugh Johnson</t>
  </si>
  <si>
    <t>Drama|Music|Musical</t>
  </si>
  <si>
    <t>Loretta Devine</t>
  </si>
  <si>
    <t>DreamgirlsÂ </t>
  </si>
  <si>
    <t>Oliver Blackburn</t>
  </si>
  <si>
    <t>Kirk Cameron</t>
  </si>
  <si>
    <t>FireproofÂ </t>
  </si>
  <si>
    <t>Mark A.Z. DippÃ©</t>
  </si>
  <si>
    <t>Robert Pine</t>
  </si>
  <si>
    <t>Red EyeÂ </t>
  </si>
  <si>
    <t>CiarÃ¡n Foy</t>
  </si>
  <si>
    <t>Olympus Has FallenÂ </t>
  </si>
  <si>
    <t>Dominique Othenin-Girard</t>
  </si>
  <si>
    <t>SnitchÂ </t>
  </si>
  <si>
    <t>Jeff Lowell</t>
  </si>
  <si>
    <t>Alan Shapiro</t>
  </si>
  <si>
    <t>Bella Thorne</t>
  </si>
  <si>
    <t>The DUFFÂ </t>
  </si>
  <si>
    <t>Masayuki Ochiai</t>
  </si>
  <si>
    <t>Catherine Hicks</t>
  </si>
  <si>
    <t>Child's PlayÂ </t>
  </si>
  <si>
    <t>Barry Cook</t>
  </si>
  <si>
    <t>Pain &amp; GainÂ </t>
  </si>
  <si>
    <t>Gonzalo LÃ³pez-Gallego</t>
  </si>
  <si>
    <t>Action|Adventure|Animation|Comedy|Family|Sci-Fi</t>
  </si>
  <si>
    <t>Monsters vs. AliensÂ </t>
  </si>
  <si>
    <t>Cathy Malkasian</t>
  </si>
  <si>
    <t>Letters to JulietÂ </t>
  </si>
  <si>
    <t>David Gelb</t>
  </si>
  <si>
    <t>The ExpendablesÂ </t>
  </si>
  <si>
    <t>Louis C.K.</t>
  </si>
  <si>
    <t>James Lafferty</t>
  </si>
  <si>
    <t>OculusÂ </t>
  </si>
  <si>
    <t>Henry Joost</t>
  </si>
  <si>
    <t>Changing LanesÂ </t>
  </si>
  <si>
    <t>Eric Brevig</t>
  </si>
  <si>
    <t>The GiverÂ </t>
  </si>
  <si>
    <t>Keenen Ivory Wayans</t>
  </si>
  <si>
    <t>Ladder 49Â </t>
  </si>
  <si>
    <t>Fantasy|Horror|Sci-Fi</t>
  </si>
  <si>
    <t>Twilight Zone: The MovieÂ </t>
  </si>
  <si>
    <t>David S. Goyer</t>
  </si>
  <si>
    <t>In Good CompanyÂ </t>
  </si>
  <si>
    <t>Boris Kodjoe</t>
  </si>
  <si>
    <t>Brown SugarÂ </t>
  </si>
  <si>
    <t>Robert Harmon</t>
  </si>
  <si>
    <t>The CraziesÂ </t>
  </si>
  <si>
    <t>The Horse WhispererÂ </t>
  </si>
  <si>
    <t>William Brent Bell</t>
  </si>
  <si>
    <t>Can't Hardly WaitÂ </t>
  </si>
  <si>
    <t>Mary McGuckian</t>
  </si>
  <si>
    <t>Vincent Schiavelli</t>
  </si>
  <si>
    <t>Tomorrow Never DiesÂ </t>
  </si>
  <si>
    <t>Christian Duguay</t>
  </si>
  <si>
    <t>Diedrich Bader</t>
  </si>
  <si>
    <t>Recess: School's OutÂ </t>
  </si>
  <si>
    <t>Stefen Fangmeier</t>
  </si>
  <si>
    <t>Top FiveÂ </t>
  </si>
  <si>
    <t>William A. Graham</t>
  </si>
  <si>
    <t>Road HouseÂ </t>
  </si>
  <si>
    <t>Robby Henson</t>
  </si>
  <si>
    <t>The Informant!Â </t>
  </si>
  <si>
    <t>Stewart Hendler</t>
  </si>
  <si>
    <t>Gone in Sixty SecondsÂ </t>
  </si>
  <si>
    <t>Ben Falcone</t>
  </si>
  <si>
    <t>Adventure|Animation|Family|Thriller</t>
  </si>
  <si>
    <t>DinosaurÂ </t>
  </si>
  <si>
    <t>Jamie Blanks</t>
  </si>
  <si>
    <t>Jay Laga'aia</t>
  </si>
  <si>
    <t>DaybreakersÂ </t>
  </si>
  <si>
    <t>Michael Herz</t>
  </si>
  <si>
    <t>Wild ThingsÂ </t>
  </si>
  <si>
    <t>Mark Piznarski</t>
  </si>
  <si>
    <t>The Good GirlÂ </t>
  </si>
  <si>
    <t>George Jackson</t>
  </si>
  <si>
    <t>Richard Burgi</t>
  </si>
  <si>
    <t>CellularÂ </t>
  </si>
  <si>
    <t>Fred Durst</t>
  </si>
  <si>
    <t>S. Epatha Merkerson</t>
  </si>
  <si>
    <t>She's Gotta Have ItÂ </t>
  </si>
  <si>
    <t>Bruce Hunt</t>
  </si>
  <si>
    <t>BlendedÂ </t>
  </si>
  <si>
    <t>Stuart Beattie</t>
  </si>
  <si>
    <t>Mo' Better BluesÂ </t>
  </si>
  <si>
    <t>Zach Cregger</t>
  </si>
  <si>
    <t>AwakeÂ </t>
  </si>
  <si>
    <t>Dito Montiel</t>
  </si>
  <si>
    <t>Gena Rowlands</t>
  </si>
  <si>
    <t>The Skeleton KeyÂ </t>
  </si>
  <si>
    <t>Martin Weisz</t>
  </si>
  <si>
    <t>Action|Fantasy|Horror|Sci-Fi|Thriller</t>
  </si>
  <si>
    <t>Angus Scrimm</t>
  </si>
  <si>
    <t>Phantasm IIÂ </t>
  </si>
  <si>
    <t>Hoyt Yeatman</t>
  </si>
  <si>
    <t>Here Comes the BoomÂ </t>
  </si>
  <si>
    <t>Dinesh D'Souza</t>
  </si>
  <si>
    <t>Drama|Horror|Mystery|Thriller</t>
  </si>
  <si>
    <t>Debra Messing</t>
  </si>
  <si>
    <t>The Mothman PropheciesÂ </t>
  </si>
  <si>
    <t>John Hoffman</t>
  </si>
  <si>
    <t>Crazy/BeautifulÂ </t>
  </si>
  <si>
    <t>Jon Hess</t>
  </si>
  <si>
    <t>SavagesÂ </t>
  </si>
  <si>
    <t>Rachel Talalay</t>
  </si>
  <si>
    <t>Ryan Guzman</t>
  </si>
  <si>
    <t>Step Up RevolutionÂ </t>
  </si>
  <si>
    <t>Nicole Ari Parker</t>
  </si>
  <si>
    <t>The Incredibly True Adventure of Two Girls in LoveÂ </t>
  </si>
  <si>
    <t>Bruce McCulloch</t>
  </si>
  <si>
    <t>Dyan Cannon</t>
  </si>
  <si>
    <t>Boynton Beach ClubÂ </t>
  </si>
  <si>
    <t>Adventure|Mystery|Thriller</t>
  </si>
  <si>
    <t>A Perfect GetawayÂ </t>
  </si>
  <si>
    <t>Benson Lee</t>
  </si>
  <si>
    <t>In the Land of WomenÂ </t>
  </si>
  <si>
    <t>Jerry Jameson</t>
  </si>
  <si>
    <t>My Fellow AmericansÂ </t>
  </si>
  <si>
    <t>Christopher Landon</t>
  </si>
  <si>
    <t>Laura Harring</t>
  </si>
  <si>
    <t>The PunisherÂ </t>
  </si>
  <si>
    <t>Luis Llosa</t>
  </si>
  <si>
    <t>Rachel True</t>
  </si>
  <si>
    <t>GrooveÂ </t>
  </si>
  <si>
    <t>David McNally</t>
  </si>
  <si>
    <t>Comedy|Romance|Thriller</t>
  </si>
  <si>
    <t>Drop Dead GorgeousÂ </t>
  </si>
  <si>
    <t>William A. Fraker</t>
  </si>
  <si>
    <t>Sook-Yin Lee</t>
  </si>
  <si>
    <t>ShortbusÂ </t>
  </si>
  <si>
    <t>Angela Robinson</t>
  </si>
  <si>
    <t>ChokeÂ </t>
  </si>
  <si>
    <t>David E. Talbert</t>
  </si>
  <si>
    <t>Edie Falco</t>
  </si>
  <si>
    <t>Hurricane StreetsÂ </t>
  </si>
  <si>
    <t>Connor Paolo</t>
  </si>
  <si>
    <t>Stake LandÂ </t>
  </si>
  <si>
    <t>Michael J. Bassett</t>
  </si>
  <si>
    <t>Kevin Pollak</t>
  </si>
  <si>
    <t>DeterrenceÂ </t>
  </si>
  <si>
    <t>The BasketÂ </t>
  </si>
  <si>
    <t>Bradley Parker</t>
  </si>
  <si>
    <t>The Mirror Has Two FacesÂ </t>
  </si>
  <si>
    <t>Maurice Joyce</t>
  </si>
  <si>
    <t>FasterÂ </t>
  </si>
  <si>
    <t>Stephen Kay</t>
  </si>
  <si>
    <t>Killing ZoeÂ </t>
  </si>
  <si>
    <t>Paul Guilfoyle</t>
  </si>
  <si>
    <t>Session 9Â </t>
  </si>
  <si>
    <t>Raja Gosnell</t>
  </si>
  <si>
    <t>Brian Dennehy</t>
  </si>
  <si>
    <t>Stolen SummerÂ </t>
  </si>
  <si>
    <t>Comedy|Crime|Romance|Thriller</t>
  </si>
  <si>
    <t>Philip Baker Hall</t>
  </si>
  <si>
    <t>You Kill MeÂ </t>
  </si>
  <si>
    <t>Diane English</t>
  </si>
  <si>
    <t>A Walk Among the TombstonesÂ </t>
  </si>
  <si>
    <t>Stephan Elliott</t>
  </si>
  <si>
    <t>HomefrontÂ </t>
  </si>
  <si>
    <t>Mort Nathan</t>
  </si>
  <si>
    <t>The Other Side of HeavenÂ </t>
  </si>
  <si>
    <t>Joe Chappelle</t>
  </si>
  <si>
    <t>Mean MachineÂ </t>
  </si>
  <si>
    <t>Mabrouk El Mechri</t>
  </si>
  <si>
    <t>Fantasy|Thriller</t>
  </si>
  <si>
    <t>Konstantin Khabenskiy</t>
  </si>
  <si>
    <t>Night WatchÂ </t>
  </si>
  <si>
    <t>Kris Isacsson</t>
  </si>
  <si>
    <t>Youth in RevoltÂ </t>
  </si>
  <si>
    <t>Chris Gorak</t>
  </si>
  <si>
    <t>Frances Conroy</t>
  </si>
  <si>
    <t>Ira &amp; AbbyÂ </t>
  </si>
  <si>
    <t>Don Mancini</t>
  </si>
  <si>
    <t>A Civil ActionÂ </t>
  </si>
  <si>
    <t>Michael Tiddes</t>
  </si>
  <si>
    <t>The JonesesÂ </t>
  </si>
  <si>
    <t>John Whitesell</t>
  </si>
  <si>
    <t>PCUÂ </t>
  </si>
  <si>
    <t>8MMÂ </t>
  </si>
  <si>
    <t>Brian Levant</t>
  </si>
  <si>
    <t>Laura Morante</t>
  </si>
  <si>
    <t>Remember Me, My LoveÂ </t>
  </si>
  <si>
    <t>The Mighty MacsÂ </t>
  </si>
  <si>
    <t>Andrew Bergman</t>
  </si>
  <si>
    <t>The ReplacementsÂ </t>
  </si>
  <si>
    <t>Nick Hamm</t>
  </si>
  <si>
    <t>Jeff, Who Lives at HomeÂ </t>
  </si>
  <si>
    <t>Phil Traill</t>
  </si>
  <si>
    <t>FreeheldÂ </t>
  </si>
  <si>
    <t>Janusz Kaminski</t>
  </si>
  <si>
    <t>Down in the ValleyÂ </t>
  </si>
  <si>
    <t>Stuart Gillard</t>
  </si>
  <si>
    <t>Dustin Milligan</t>
  </si>
  <si>
    <t>SlitherÂ </t>
  </si>
  <si>
    <t>Bruce Dellis</t>
  </si>
  <si>
    <t>Gillian White</t>
  </si>
  <si>
    <t>BamboozledÂ </t>
  </si>
  <si>
    <t>Jason Zada</t>
  </si>
  <si>
    <t>Noah Bean</t>
  </si>
  <si>
    <t>Morning GloryÂ </t>
  </si>
  <si>
    <t>Christian E. Christiansen</t>
  </si>
  <si>
    <t>Out of TimeÂ </t>
  </si>
  <si>
    <t>Hark Tsui</t>
  </si>
  <si>
    <t>Action|Sci-Fi|Sport</t>
  </si>
  <si>
    <t>The Blood of HeroesÂ </t>
  </si>
  <si>
    <t>Ruggero Deodato</t>
  </si>
  <si>
    <t>A Dangerous MethodÂ </t>
  </si>
  <si>
    <t>Corey Yuen</t>
  </si>
  <si>
    <t>Killer EliteÂ </t>
  </si>
  <si>
    <t>Mike Disa</t>
  </si>
  <si>
    <t>Jakob the LiarÂ </t>
  </si>
  <si>
    <t>Tyler Perry</t>
  </si>
  <si>
    <t>SwordfishÂ </t>
  </si>
  <si>
    <t>Richard Benjamin</t>
  </si>
  <si>
    <t>Adventure|Comedy|Romance</t>
  </si>
  <si>
    <t>Katrina Bowden</t>
  </si>
  <si>
    <t>Sex DriveÂ </t>
  </si>
  <si>
    <t>Robert Butler</t>
  </si>
  <si>
    <t>Augustus Prew</t>
  </si>
  <si>
    <t>Charlie St. CloudÂ </t>
  </si>
  <si>
    <t>Diane Keaton</t>
  </si>
  <si>
    <t>SafeÂ </t>
  </si>
  <si>
    <t>Danny Steinmann</t>
  </si>
  <si>
    <t>CaravansÂ </t>
  </si>
  <si>
    <t>John Bonito</t>
  </si>
  <si>
    <t>Funny GamesÂ </t>
  </si>
  <si>
    <t>Courtney Solomon</t>
  </si>
  <si>
    <t>Self/lessÂ </t>
  </si>
  <si>
    <t>Sam Firstenberg</t>
  </si>
  <si>
    <t>MargaretÂ </t>
  </si>
  <si>
    <t>Jim Sonzero</t>
  </si>
  <si>
    <t>Stop-LossÂ </t>
  </si>
  <si>
    <t>Katherine Dieckmann</t>
  </si>
  <si>
    <t>Premium RushÂ </t>
  </si>
  <si>
    <t>S.R. Bindler</t>
  </si>
  <si>
    <t>For Love of the GameÂ </t>
  </si>
  <si>
    <t>Alan Rudolph</t>
  </si>
  <si>
    <t>Fur: An Imaginary Portrait of Diane ArbusÂ </t>
  </si>
  <si>
    <t>Willard Huyck</t>
  </si>
  <si>
    <t>The Four FeathersÂ </t>
  </si>
  <si>
    <t>Katt Shea</t>
  </si>
  <si>
    <t>HereafterÂ </t>
  </si>
  <si>
    <t>Douglas Aarniokoski</t>
  </si>
  <si>
    <t>Dead Man DownÂ </t>
  </si>
  <si>
    <t>Tommy Lee Wallace</t>
  </si>
  <si>
    <t>Extraordinary MeasuresÂ </t>
  </si>
  <si>
    <t>Deb Hagan</t>
  </si>
  <si>
    <t>The ClaimÂ </t>
  </si>
  <si>
    <t>Sara Sugarman</t>
  </si>
  <si>
    <t>Ted Danson</t>
  </si>
  <si>
    <t>Big MiracleÂ </t>
  </si>
  <si>
    <t>Alex Craig Mann</t>
  </si>
  <si>
    <t>InstinctÂ </t>
  </si>
  <si>
    <t>Rob Pritts</t>
  </si>
  <si>
    <t>Rami Malek</t>
  </si>
  <si>
    <t>Need for SpeedÂ </t>
  </si>
  <si>
    <t>Huck Botko</t>
  </si>
  <si>
    <t>Connie Nielsen</t>
  </si>
  <si>
    <t>BasicÂ </t>
  </si>
  <si>
    <t>Mike Bigelow</t>
  </si>
  <si>
    <t>Where the Truth LiesÂ </t>
  </si>
  <si>
    <t>Colin Strause</t>
  </si>
  <si>
    <t>How to Lose Friends &amp; Alienate PeopleÂ </t>
  </si>
  <si>
    <t>The InternationalÂ </t>
  </si>
  <si>
    <t>John R. Leonetti</t>
  </si>
  <si>
    <t>Blood TiesÂ </t>
  </si>
  <si>
    <t>Nancy Walker</t>
  </si>
  <si>
    <t>Kasia Smutniak</t>
  </si>
  <si>
    <t>From Paris with LoveÂ </t>
  </si>
  <si>
    <t>Rob Hedden</t>
  </si>
  <si>
    <t>Beyond BordersÂ </t>
  </si>
  <si>
    <t>Gary Sherman</t>
  </si>
  <si>
    <t>Action|Biography|Drama</t>
  </si>
  <si>
    <t>Tony Chiu Wai Leung</t>
  </si>
  <si>
    <t>The GrandmasterÂ </t>
  </si>
  <si>
    <t>Jesse Vaughan</t>
  </si>
  <si>
    <t>The Cotton ClubÂ </t>
  </si>
  <si>
    <t>Tom Green</t>
  </si>
  <si>
    <t>Big TroubleÂ </t>
  </si>
  <si>
    <t>Paul Bolger</t>
  </si>
  <si>
    <t>SpanglishÂ </t>
  </si>
  <si>
    <t>William Malone</t>
  </si>
  <si>
    <t>Adventure|Family|Fantasy|Sci-Fi</t>
  </si>
  <si>
    <t>City of EmberÂ </t>
  </si>
  <si>
    <t>Sin City: A Dame to Kill ForÂ </t>
  </si>
  <si>
    <t>Steven Seagal</t>
  </si>
  <si>
    <t>TurboÂ </t>
  </si>
  <si>
    <t>Marc F. Adler</t>
  </si>
  <si>
    <t>Action|Adventure|Family|Mystery|Sci-Fi</t>
  </si>
  <si>
    <t>TomorrowlandÂ </t>
  </si>
  <si>
    <t>Jessy Terrero</t>
  </si>
  <si>
    <t>The Lone RangerÂ </t>
  </si>
  <si>
    <t>Stiles White</t>
  </si>
  <si>
    <t>MinionsÂ </t>
  </si>
  <si>
    <t>James Isaac</t>
  </si>
  <si>
    <t>Action|Adventure|Comedy|Family|Fantasy</t>
  </si>
  <si>
    <t>Night at the MuseumÂ </t>
  </si>
  <si>
    <t>Peter M. Cohen</t>
  </si>
  <si>
    <t>Heather Donahue</t>
  </si>
  <si>
    <t>The Blair Witch ProjectÂ </t>
  </si>
  <si>
    <t>Robert Iscove</t>
  </si>
  <si>
    <t>Craig Roberts</t>
  </si>
  <si>
    <t>NeighborsÂ </t>
  </si>
  <si>
    <t>Big DaddyÂ </t>
  </si>
  <si>
    <t>Michael Patrick King</t>
  </si>
  <si>
    <t>Beverly Hills Cop IIÂ </t>
  </si>
  <si>
    <t>Andrew Morahan</t>
  </si>
  <si>
    <t>The Santa ClauseÂ </t>
  </si>
  <si>
    <t>Christopher Erskin</t>
  </si>
  <si>
    <t>American Pie 2Â </t>
  </si>
  <si>
    <t>Charles T. Kanganis</t>
  </si>
  <si>
    <t>What Women WantÂ </t>
  </si>
  <si>
    <t>Adam Marcus</t>
  </si>
  <si>
    <t>Action|Adventure|Thriller|War</t>
  </si>
  <si>
    <t>Rambo: First Blood Part IIÂ </t>
  </si>
  <si>
    <t>DJ Pooh</t>
  </si>
  <si>
    <t>Air Force OneÂ </t>
  </si>
  <si>
    <t>LucyÂ </t>
  </si>
  <si>
    <t>Elaine May</t>
  </si>
  <si>
    <t>HancockÂ </t>
  </si>
  <si>
    <t>Meiert Avis</t>
  </si>
  <si>
    <t>Comedy|Crime|Sport</t>
  </si>
  <si>
    <t>The Longest YardÂ </t>
  </si>
  <si>
    <t>Travis Cluff</t>
  </si>
  <si>
    <t>Shrek Forever AfterÂ </t>
  </si>
  <si>
    <t>Sam Taylor-Johnson</t>
  </si>
  <si>
    <t>PhenomenonÂ </t>
  </si>
  <si>
    <t>David Kellogg</t>
  </si>
  <si>
    <t>ClickÂ </t>
  </si>
  <si>
    <t>Preston A. Whitmore II</t>
  </si>
  <si>
    <t>The Day After TomorrowÂ </t>
  </si>
  <si>
    <t>How to Lose a Guy in 10 DaysÂ </t>
  </si>
  <si>
    <t>Chris Roberts</t>
  </si>
  <si>
    <t>Carmen Perez</t>
  </si>
  <si>
    <t>He's Just Not That Into YouÂ </t>
  </si>
  <si>
    <t>John Ottman</t>
  </si>
  <si>
    <t>The Sum of All FearsÂ </t>
  </si>
  <si>
    <t>Brian Trenchard-Smith</t>
  </si>
  <si>
    <t>Star Trek: The Motion PictureÂ </t>
  </si>
  <si>
    <t>Jeffrey W. Byrd</t>
  </si>
  <si>
    <t>Double JeopardyÂ </t>
  </si>
  <si>
    <t>Marcos Siega</t>
  </si>
  <si>
    <t>Matthew Perry</t>
  </si>
  <si>
    <t>17 AgainÂ </t>
  </si>
  <si>
    <t>Rick Rosenthal</t>
  </si>
  <si>
    <t>Karen Allen</t>
  </si>
  <si>
    <t>The Perfect StormÂ </t>
  </si>
  <si>
    <t>Des McAnuff</t>
  </si>
  <si>
    <t>Lane Smith</t>
  </si>
  <si>
    <t>The Mighty DucksÂ </t>
  </si>
  <si>
    <t>Deon Taylor</t>
  </si>
  <si>
    <t>Drama|Fantasy|Horror|Thriller</t>
  </si>
  <si>
    <t>The Woman in BlackÂ </t>
  </si>
  <si>
    <t>Eric Bross</t>
  </si>
  <si>
    <t>Varsity BluesÂ </t>
  </si>
  <si>
    <t>Todd Lincoln</t>
  </si>
  <si>
    <t>Rio 2Â </t>
  </si>
  <si>
    <t>Mic Rodgers</t>
  </si>
  <si>
    <t>Diary of a Wimpy Kid: Dog DaysÂ </t>
  </si>
  <si>
    <t>Annabel Jankel</t>
  </si>
  <si>
    <t>Once Upon a Time in MexicoÂ </t>
  </si>
  <si>
    <t>Ed Gass-Donnelly</t>
  </si>
  <si>
    <t>Dan Byrd</t>
  </si>
  <si>
    <t>The Hills Have EyesÂ </t>
  </si>
  <si>
    <t>Joe Berlinger</t>
  </si>
  <si>
    <t>Space CowboysÂ </t>
  </si>
  <si>
    <t>Matt Bettinelli-Olpin</t>
  </si>
  <si>
    <t>Jordana Brewster</t>
  </si>
  <si>
    <t>The FacultyÂ </t>
  </si>
  <si>
    <t>Peter Hastings</t>
  </si>
  <si>
    <t>Just Go with ItÂ </t>
  </si>
  <si>
    <t>Joseph Kahn</t>
  </si>
  <si>
    <t>Adventure|Comedy|Family|Fantasy|Horror</t>
  </si>
  <si>
    <t>Odeya Rush</t>
  </si>
  <si>
    <t>GoosebumpsÂ </t>
  </si>
  <si>
    <t>Carmen Marron</t>
  </si>
  <si>
    <t>Fred Dekker</t>
  </si>
  <si>
    <t>The Man in the Iron MaskÂ </t>
  </si>
  <si>
    <t>Michael Martin</t>
  </si>
  <si>
    <t>Naked Gun 33 1/3: The Final InsultÂ </t>
  </si>
  <si>
    <t>Scott Marshall</t>
  </si>
  <si>
    <t>The Scorch TrialsÂ </t>
  </si>
  <si>
    <t>Nelson McCormick</t>
  </si>
  <si>
    <t>Nat Wolff</t>
  </si>
  <si>
    <t>Paper TownsÂ </t>
  </si>
  <si>
    <t>Eric Valette</t>
  </si>
  <si>
    <t>Tim Holmes</t>
  </si>
  <si>
    <t>Oz the Great and PowerfulÂ </t>
  </si>
  <si>
    <t>Stephen Carpenter</t>
  </si>
  <si>
    <t>Sylvio Tabet</t>
  </si>
  <si>
    <t>Our Idiot BrotherÂ </t>
  </si>
  <si>
    <t>Steven E. de Souza</t>
  </si>
  <si>
    <t>Joaquim de Almeida</t>
  </si>
  <si>
    <t>Behind Enemy LinesÂ </t>
  </si>
  <si>
    <t>Marco Schnabel</t>
  </si>
  <si>
    <t>Cicely Tyson</t>
  </si>
  <si>
    <t>Because of Winn-DixieÂ </t>
  </si>
  <si>
    <t>Mickey Liddell</t>
  </si>
  <si>
    <t>The Iron LadyÂ </t>
  </si>
  <si>
    <t>Bo Welch</t>
  </si>
  <si>
    <t>Ocean's TwelveÂ </t>
  </si>
  <si>
    <t>Lawrence Guterman</t>
  </si>
  <si>
    <t>Van Wilder: Party LiaisonÂ </t>
  </si>
  <si>
    <t>Comedy|Sci-Fi</t>
  </si>
  <si>
    <t>Hot Tub Time MachineÂ </t>
  </si>
  <si>
    <t>Sidney J. Furie</t>
  </si>
  <si>
    <t>CliffhangerÂ </t>
  </si>
  <si>
    <t>Hyung-rae Shim</t>
  </si>
  <si>
    <t>Executive DecisionÂ </t>
  </si>
  <si>
    <t>Louis Morneau</t>
  </si>
  <si>
    <t>She's the ManÂ </t>
  </si>
  <si>
    <t>Wych Kaosayananda</t>
  </si>
  <si>
    <t>Ted 2Â </t>
  </si>
  <si>
    <t>Britt Allcroft</t>
  </si>
  <si>
    <t>Baby BoyÂ </t>
  </si>
  <si>
    <t>Bob Clark</t>
  </si>
  <si>
    <t>Star Trek: InsurrectionÂ </t>
  </si>
  <si>
    <t>Topher Grace</t>
  </si>
  <si>
    <t>PredatorsÂ </t>
  </si>
  <si>
    <t>Robert Marcarelli</t>
  </si>
  <si>
    <t>She's Out of My LeagueÂ </t>
  </si>
  <si>
    <t>Hal Needham</t>
  </si>
  <si>
    <t>BowfingerÂ </t>
  </si>
  <si>
    <t>Chris Stokes</t>
  </si>
  <si>
    <t>Gary Weeks</t>
  </si>
  <si>
    <t>Project AlmanacÂ </t>
  </si>
  <si>
    <t>Damien Dante Wayans</t>
  </si>
  <si>
    <t>New NightmareÂ </t>
  </si>
  <si>
    <t>Arthur Hiller</t>
  </si>
  <si>
    <t>Corinna Harney</t>
  </si>
  <si>
    <t>Rat RaceÂ </t>
  </si>
  <si>
    <t>Harold Cronk</t>
  </si>
  <si>
    <t>SaltÂ </t>
  </si>
  <si>
    <t>Troy Miller</t>
  </si>
  <si>
    <t>Comedy|Mystery</t>
  </si>
  <si>
    <t>Hail, Caesar!Â </t>
  </si>
  <si>
    <t>Gary Rogers</t>
  </si>
  <si>
    <t>Lisa Edelstein</t>
  </si>
  <si>
    <t>Keeping the FaithÂ </t>
  </si>
  <si>
    <t>Klaus Menzel</t>
  </si>
  <si>
    <t>Dolphin Tale 2Â </t>
  </si>
  <si>
    <t>Tom Brady</t>
  </si>
  <si>
    <t>KeanuÂ </t>
  </si>
  <si>
    <t>Don Michael Paul</t>
  </si>
  <si>
    <t>Alien 3Â </t>
  </si>
  <si>
    <t>Bob Spiers</t>
  </si>
  <si>
    <t>Jack Reynor</t>
  </si>
  <si>
    <t>Delivery ManÂ </t>
  </si>
  <si>
    <t>Pitof</t>
  </si>
  <si>
    <t>RiddickÂ </t>
  </si>
  <si>
    <t>Alan Metter</t>
  </si>
  <si>
    <t>Death Becomes HerÂ </t>
  </si>
  <si>
    <t>Perry Andelin Blake</t>
  </si>
  <si>
    <t>The Number 23Â </t>
  </si>
  <si>
    <t>Christopher Leitch</t>
  </si>
  <si>
    <t>Adventure|Comedy|Crime|Family|Musical</t>
  </si>
  <si>
    <t>Muppets Most WantedÂ </t>
  </si>
  <si>
    <t>Vic Armstrong</t>
  </si>
  <si>
    <t>W.Â </t>
  </si>
  <si>
    <t>Charles Robert Carner</t>
  </si>
  <si>
    <t>MadeÂ </t>
  </si>
  <si>
    <t>Trent Cooper</t>
  </si>
  <si>
    <t>Jonathan Brandis</t>
  </si>
  <si>
    <t>Outside ProvidenceÂ </t>
  </si>
  <si>
    <t>Nnegest LikkÃ©</t>
  </si>
  <si>
    <t>Dreama Walker</t>
  </si>
  <si>
    <t>ComplianceÂ </t>
  </si>
  <si>
    <t>Jim Goddard</t>
  </si>
  <si>
    <t>The Invention of LyingÂ </t>
  </si>
  <si>
    <t>Uwe Boll</t>
  </si>
  <si>
    <t>Scoot McNairy</t>
  </si>
  <si>
    <t>MonstersÂ </t>
  </si>
  <si>
    <t>Fred Savage</t>
  </si>
  <si>
    <t>Peter Coyote</t>
  </si>
  <si>
    <t>NorthforkÂ </t>
  </si>
  <si>
    <t>Kenneth Johnson</t>
  </si>
  <si>
    <t>The QuietÂ </t>
  </si>
  <si>
    <t>Joseph Sargent</t>
  </si>
  <si>
    <t>BjÃ¸rn Sundquist</t>
  </si>
  <si>
    <t>Dead SnowÂ </t>
  </si>
  <si>
    <t>Dave Borthwick</t>
  </si>
  <si>
    <t>The House of the DevilÂ </t>
  </si>
  <si>
    <t>Steve Gomer</t>
  </si>
  <si>
    <t>Comedy|Fantasy|Thriller</t>
  </si>
  <si>
    <t>The Brass TeapotÂ </t>
  </si>
  <si>
    <t>Rick de Oliveira</t>
  </si>
  <si>
    <t>Kate &amp; LeopoldÂ </t>
  </si>
  <si>
    <t>Aaron Seltzer</t>
  </si>
  <si>
    <t>Mona Lisa SmileÂ </t>
  </si>
  <si>
    <t>Jason Friedberg</t>
  </si>
  <si>
    <t>The LosersÂ </t>
  </si>
  <si>
    <t>ShÃ´ Kosugi</t>
  </si>
  <si>
    <t>Ninja AssassinÂ </t>
  </si>
  <si>
    <t>Roger Christian</t>
  </si>
  <si>
    <t>Animation|Family|Fantasy|Mystery</t>
  </si>
  <si>
    <t>Kath Soucie</t>
  </si>
  <si>
    <t>Pooh's Heffalump MovieÂ </t>
  </si>
  <si>
    <t>Alex Zamm</t>
  </si>
  <si>
    <t>Everything Must GoÂ </t>
  </si>
  <si>
    <t>Vondie Curtis-Hall</t>
  </si>
  <si>
    <t>Don Rickles</t>
  </si>
  <si>
    <t>Dirty WorkÂ </t>
  </si>
  <si>
    <t>Jordi MollÃ </t>
  </si>
  <si>
    <t>ColombianaÂ </t>
  </si>
  <si>
    <t>Winter PassingÂ </t>
  </si>
  <si>
    <t>Hamlet 2Â </t>
  </si>
  <si>
    <t>New York StoriesÂ </t>
  </si>
  <si>
    <t>Factory GirlÂ </t>
  </si>
  <si>
    <t>Sayed Badreya</t>
  </si>
  <si>
    <t>The DictatorÂ </t>
  </si>
  <si>
    <t>DragonHeartÂ </t>
  </si>
  <si>
    <t>LL Cool J</t>
  </si>
  <si>
    <t>Last HolidayÂ </t>
  </si>
  <si>
    <t>Glenn Plummer</t>
  </si>
  <si>
    <t>ShadeÂ </t>
  </si>
  <si>
    <t>Curtiss Cook</t>
  </si>
  <si>
    <t>The InterpreterÂ </t>
  </si>
  <si>
    <t>Brooklyn RulesÂ </t>
  </si>
  <si>
    <t>Action|Fantasy|Horror</t>
  </si>
  <si>
    <t>Theo James</t>
  </si>
  <si>
    <t>Underworld: AwakeningÂ </t>
  </si>
  <si>
    <t>Eva Amurri Martino</t>
  </si>
  <si>
    <t>The Life Before Her EyesÂ </t>
  </si>
  <si>
    <t>10th &amp; WolfÂ </t>
  </si>
  <si>
    <t>Colin Salmon</t>
  </si>
  <si>
    <t>The World Is Not EnoughÂ </t>
  </si>
  <si>
    <t>Quinton Aaron</t>
  </si>
  <si>
    <t>Be Kind RewindÂ </t>
  </si>
  <si>
    <t>Death RaceÂ </t>
  </si>
  <si>
    <t>Pam Ferris</t>
  </si>
  <si>
    <t>The RavenÂ </t>
  </si>
  <si>
    <t>Grudge MatchÂ </t>
  </si>
  <si>
    <t>FlawlessÂ </t>
  </si>
  <si>
    <t>Jenna Fischer</t>
  </si>
  <si>
    <t>Solitary ManÂ </t>
  </si>
  <si>
    <t>Michael Jeter</t>
  </si>
  <si>
    <t>Welcome to CollinwoodÂ </t>
  </si>
  <si>
    <t>Grace Phipps</t>
  </si>
  <si>
    <t>Fright NightÂ </t>
  </si>
  <si>
    <t>Action|Thriller|Western</t>
  </si>
  <si>
    <t>The Quick and the DeadÂ </t>
  </si>
  <si>
    <t>Qi Shu</t>
  </si>
  <si>
    <t>The AssassinÂ </t>
  </si>
  <si>
    <t>John Howard</t>
  </si>
  <si>
    <t>JindabyneÂ </t>
  </si>
  <si>
    <t>Comedy|Drama|Family|Music|Romance</t>
  </si>
  <si>
    <t>Scott Porter</t>
  </si>
  <si>
    <t>BandslamÂ </t>
  </si>
  <si>
    <t>Anything ElseÂ </t>
  </si>
  <si>
    <t>John Doe</t>
  </si>
  <si>
    <t>Brokedown PalaceÂ </t>
  </si>
  <si>
    <t>The Change-UpÂ </t>
  </si>
  <si>
    <t>Tippi Hedren</t>
  </si>
  <si>
    <t>RoarÂ </t>
  </si>
  <si>
    <t>Drama|Music|Musical|Romance</t>
  </si>
  <si>
    <t>BurlesqueÂ </t>
  </si>
  <si>
    <t>Star Trek: NemesisÂ </t>
  </si>
  <si>
    <t>Rosie Perez</t>
  </si>
  <si>
    <t>Riding in Cars with BoysÂ </t>
  </si>
  <si>
    <t>Leap YearÂ </t>
  </si>
  <si>
    <t>Rapa NuiÂ </t>
  </si>
  <si>
    <t>Crime|Horror|Mystery|Thriller</t>
  </si>
  <si>
    <t>MindhuntersÂ </t>
  </si>
  <si>
    <t>The YardsÂ </t>
  </si>
  <si>
    <t>Funny PeopleÂ </t>
  </si>
  <si>
    <t>Blood WorkÂ </t>
  </si>
  <si>
    <t>Marie AntoinetteÂ </t>
  </si>
  <si>
    <t>Jon Lovitz</t>
  </si>
  <si>
    <t>The ProducersÂ </t>
  </si>
  <si>
    <t>ElizabethtownÂ </t>
  </si>
  <si>
    <t>Gregory Scott Cummins</t>
  </si>
  <si>
    <t>SwitchbackÂ </t>
  </si>
  <si>
    <t>Smilla's Sense of SnowÂ </t>
  </si>
  <si>
    <t>Zach Gilford</t>
  </si>
  <si>
    <t>The Last StandÂ </t>
  </si>
  <si>
    <t>The Taking of Pelham 1 2 3Â </t>
  </si>
  <si>
    <t>Marcela Mar</t>
  </si>
  <si>
    <t>Love in the Time of CholeraÂ </t>
  </si>
  <si>
    <t>Death to SmoochyÂ </t>
  </si>
  <si>
    <t>Child 44Â </t>
  </si>
  <si>
    <t>Terminator 3: Rise of the MachinesÂ </t>
  </si>
  <si>
    <t>White House DownÂ </t>
  </si>
  <si>
    <t>Alice Through the Looking GlassÂ </t>
  </si>
  <si>
    <t>Action|Adventure|Animation|Fantasy|Romance|Sci-Fi</t>
  </si>
  <si>
    <t>Final Fantasy: The Spirits WithinÂ </t>
  </si>
  <si>
    <t>Paul Brooke</t>
  </si>
  <si>
    <t>The Messenger: The Story of Joan of ArcÂ </t>
  </si>
  <si>
    <t>Meet the FockersÂ </t>
  </si>
  <si>
    <t>Glenn Morshower</t>
  </si>
  <si>
    <t>Transformers: Dark of the MoonÂ </t>
  </si>
  <si>
    <t>TwisterÂ </t>
  </si>
  <si>
    <t>Micah Sloat</t>
  </si>
  <si>
    <t>Paranormal ActivityÂ </t>
  </si>
  <si>
    <t>Action|Adventure|Fantasy|Thriller</t>
  </si>
  <si>
    <t>The Mummy ReturnsÂ </t>
  </si>
  <si>
    <t>Taken 2Â </t>
  </si>
  <si>
    <t>Comedy|Family|Musical|Romance</t>
  </si>
  <si>
    <t>Mamma Mia!Â </t>
  </si>
  <si>
    <t>My Best Friend's WeddingÂ </t>
  </si>
  <si>
    <t>Bruce Spence</t>
  </si>
  <si>
    <t>Ace Ventura: When Nature CallsÂ </t>
  </si>
  <si>
    <t>Amy Schumer</t>
  </si>
  <si>
    <t>TrainwreckÂ </t>
  </si>
  <si>
    <t>Sean Patrick Thomas</t>
  </si>
  <si>
    <t>BarbershopÂ </t>
  </si>
  <si>
    <t>Blades of GloryÂ </t>
  </si>
  <si>
    <t>RobotsÂ </t>
  </si>
  <si>
    <t>American WeddingÂ </t>
  </si>
  <si>
    <t>Date NightÂ </t>
  </si>
  <si>
    <t>Action|Animation|Comedy|Family</t>
  </si>
  <si>
    <t>The Angry Birds MovieÂ </t>
  </si>
  <si>
    <t>Hope SpringsÂ </t>
  </si>
  <si>
    <t>Tom Selleck</t>
  </si>
  <si>
    <t>In &amp; OutÂ </t>
  </si>
  <si>
    <t>MoonrakerÂ </t>
  </si>
  <si>
    <t>Dylan Baker</t>
  </si>
  <si>
    <t>The CellÂ </t>
  </si>
  <si>
    <t>DevilÂ </t>
  </si>
  <si>
    <t>Peggy Sue Got MarriedÂ </t>
  </si>
  <si>
    <t>ArachnophobiaÂ </t>
  </si>
  <si>
    <t>Julie Benz</t>
  </si>
  <si>
    <t>The BrothersÂ </t>
  </si>
  <si>
    <t>A View to a KillÂ </t>
  </si>
  <si>
    <t>Action|Adventure|Animation|Comedy|Family|Fantasy|Sci-Fi</t>
  </si>
  <si>
    <t>TMNTÂ </t>
  </si>
  <si>
    <t>InsurgentÂ </t>
  </si>
  <si>
    <t>HardballÂ </t>
  </si>
  <si>
    <t>Action|Adventure|Drama|Mystery</t>
  </si>
  <si>
    <t>Peter Firth</t>
  </si>
  <si>
    <t>RisenÂ </t>
  </si>
  <si>
    <t>A Very Harold &amp; Kumar 3D ChristmasÂ </t>
  </si>
  <si>
    <t>HitmanÂ </t>
  </si>
  <si>
    <t>Violante Placido</t>
  </si>
  <si>
    <t>The AmericanÂ </t>
  </si>
  <si>
    <t>Animation|Comedy|Drama|Family|Musical</t>
  </si>
  <si>
    <t>The Tigger MovieÂ </t>
  </si>
  <si>
    <t>No ReservationsÂ </t>
  </si>
  <si>
    <t>Along Came a SpiderÂ </t>
  </si>
  <si>
    <t>Horrible Bosses 2Â </t>
  </si>
  <si>
    <t>Transporter 2Â </t>
  </si>
  <si>
    <t>Adventure|Animation|Comedy|Family|Fantasy|Sci-Fi|Sport</t>
  </si>
  <si>
    <t>Space JamÂ </t>
  </si>
  <si>
    <t>The November ManÂ </t>
  </si>
  <si>
    <t>Don Johnson</t>
  </si>
  <si>
    <t>Tin CupÂ </t>
  </si>
  <si>
    <t>Tango &amp; CashÂ </t>
  </si>
  <si>
    <t>Daniel von Bargen</t>
  </si>
  <si>
    <t>The General's DaughterÂ </t>
  </si>
  <si>
    <t>Lily Atkinson</t>
  </si>
  <si>
    <t>Mr. Bean's HolidayÂ </t>
  </si>
  <si>
    <t>Lone Wolf McQuadeÂ </t>
  </si>
  <si>
    <t>Resident Evil: ExtinctionÂ </t>
  </si>
  <si>
    <t>Leighton Meester</t>
  </si>
  <si>
    <t>Country StrongÂ </t>
  </si>
  <si>
    <t>Official site</t>
  </si>
  <si>
    <t>Don't Say a WordÂ </t>
  </si>
  <si>
    <t>Young AdultÂ </t>
  </si>
  <si>
    <t>Endless LoveÂ </t>
  </si>
  <si>
    <t>Blue StreakÂ </t>
  </si>
  <si>
    <t>Lee Majors</t>
  </si>
  <si>
    <t>Out ColdÂ </t>
  </si>
  <si>
    <t>Bebe Neuwirth</t>
  </si>
  <si>
    <t>TadpoleÂ </t>
  </si>
  <si>
    <t>Anita Page</t>
  </si>
  <si>
    <t>The Broadway MelodyÂ </t>
  </si>
  <si>
    <t>The Boondock Saints II: All Saints DayÂ </t>
  </si>
  <si>
    <t>The River WildÂ </t>
  </si>
  <si>
    <t>Chris Moss</t>
  </si>
  <si>
    <t>BeerfestÂ </t>
  </si>
  <si>
    <t>Nurse BettyÂ </t>
  </si>
  <si>
    <t>Matt Walsh</t>
  </si>
  <si>
    <t>CyrusÂ </t>
  </si>
  <si>
    <t>Tiny FurnitureÂ </t>
  </si>
  <si>
    <t>Ally Walker</t>
  </si>
  <si>
    <t>Happy, TexasÂ </t>
  </si>
  <si>
    <t>Assault on Precinct 13Â </t>
  </si>
  <si>
    <t>Very Bad ThingsÂ </t>
  </si>
  <si>
    <t>Ornella Muti</t>
  </si>
  <si>
    <t>To Rome with LoveÂ </t>
  </si>
  <si>
    <t>High CrimesÂ </t>
  </si>
  <si>
    <t>Kill ListÂ </t>
  </si>
  <si>
    <t>Robyn Lively</t>
  </si>
  <si>
    <t>Letters to GodÂ </t>
  </si>
  <si>
    <t>Comedy|Horror|Mystery</t>
  </si>
  <si>
    <t>Lauren Ambrose</t>
  </si>
  <si>
    <t>Psycho Beach PartyÂ </t>
  </si>
  <si>
    <t>My Name Is BruceÂ </t>
  </si>
  <si>
    <t>Sarah Butler</t>
  </si>
  <si>
    <t>I Spit on Your GraveÂ </t>
  </si>
  <si>
    <t>The Astronaut FarmerÂ </t>
  </si>
  <si>
    <t>While We're YoungÂ </t>
  </si>
  <si>
    <t>WarÂ </t>
  </si>
  <si>
    <t>The Big TeaseÂ </t>
  </si>
  <si>
    <t>Party MonsterÂ </t>
  </si>
  <si>
    <t>Danny Strong</t>
  </si>
  <si>
    <t>Sydney WhiteÂ </t>
  </si>
  <si>
    <t>Bruce McGill</t>
  </si>
  <si>
    <t>A Dog of FlandersÂ </t>
  </si>
  <si>
    <t>Biography|Drama|History|Musical</t>
  </si>
  <si>
    <t>Andrea Corr</t>
  </si>
  <si>
    <t>EvitaÂ </t>
  </si>
  <si>
    <t>The JackalÂ </t>
  </si>
  <si>
    <t>Nathalie Fay</t>
  </si>
  <si>
    <t>SomewhereÂ </t>
  </si>
  <si>
    <t>Ivana Milicevic</t>
  </si>
  <si>
    <t>PaycheckÂ </t>
  </si>
  <si>
    <t>Comedy|Drama|Musical</t>
  </si>
  <si>
    <t>Deborah Mailman</t>
  </si>
  <si>
    <t>Bran Nue DaeÂ </t>
  </si>
  <si>
    <t>For Your ConsiderationÂ </t>
  </si>
  <si>
    <t>James Callis</t>
  </si>
  <si>
    <t>One Night with the KingÂ </t>
  </si>
  <si>
    <t>Melanie Griffith</t>
  </si>
  <si>
    <t>CelebrityÂ </t>
  </si>
  <si>
    <t>Drama|Romance|Sci-Fi|Thriller</t>
  </si>
  <si>
    <t>Samantha Morton</t>
  </si>
  <si>
    <t>Code 46Â </t>
  </si>
  <si>
    <t>Triple 9Â </t>
  </si>
  <si>
    <t>ChloeÂ </t>
  </si>
  <si>
    <t>March or DieÂ </t>
  </si>
  <si>
    <t>Gremlins 2: The New BatchÂ </t>
  </si>
  <si>
    <t>Joe Mantegna</t>
  </si>
  <si>
    <t>Cars 2Â </t>
  </si>
  <si>
    <t>EdmondÂ </t>
  </si>
  <si>
    <t>Action|Comedy|Romance</t>
  </si>
  <si>
    <t>This Means WarÂ </t>
  </si>
  <si>
    <t>David Richmond-Peck</t>
  </si>
  <si>
    <t>Married LifeÂ </t>
  </si>
  <si>
    <t>Craig T. Nelson</t>
  </si>
  <si>
    <t>The Family StoneÂ </t>
  </si>
  <si>
    <t>DeadfallÂ </t>
  </si>
  <si>
    <t>Comedy|Crime|Music</t>
  </si>
  <si>
    <t>Debbie Reynolds</t>
  </si>
  <si>
    <t>Connie and CarlaÂ </t>
  </si>
  <si>
    <t>Ella EnchantedÂ </t>
  </si>
  <si>
    <t>Meat Loaf</t>
  </si>
  <si>
    <t>Crazy in AlabamaÂ </t>
  </si>
  <si>
    <t>The InternshipÂ </t>
  </si>
  <si>
    <t>Anna Friel</t>
  </si>
  <si>
    <t>An Everlasting PieceÂ </t>
  </si>
  <si>
    <t>Action|Drama|Fantasy|Horror|War</t>
  </si>
  <si>
    <t>Dracula UntoldÂ </t>
  </si>
  <si>
    <t>Comedy|Romance|Sport</t>
  </si>
  <si>
    <t>WimbledonÂ </t>
  </si>
  <si>
    <t>Going the DistanceÂ </t>
  </si>
  <si>
    <t>Take Me Home TonightÂ </t>
  </si>
  <si>
    <t>Action|Crime|Drama|Mystery|Sci-Fi|Thriller</t>
  </si>
  <si>
    <t>CriminalÂ </t>
  </si>
  <si>
    <t>Wall Street: Money Never SleepsÂ </t>
  </si>
  <si>
    <t>Crime|Drama|Music|Thriller</t>
  </si>
  <si>
    <t>Kansas CityÂ </t>
  </si>
  <si>
    <t>Repo MenÂ </t>
  </si>
  <si>
    <t>Action|Adventure|Comedy|Crime|Music|Mystery</t>
  </si>
  <si>
    <t>The Adventures of Ford FairlaneÂ </t>
  </si>
  <si>
    <t>You Will Meet a Tall Dark StrangerÂ </t>
  </si>
  <si>
    <t>Before I Go to SleepÂ </t>
  </si>
  <si>
    <t>AssassinsÂ </t>
  </si>
  <si>
    <t>Formula 51Â </t>
  </si>
  <si>
    <t>Intolerable CrueltyÂ </t>
  </si>
  <si>
    <t>The Deep End of the OceanÂ </t>
  </si>
  <si>
    <t>Gary Dourdan</t>
  </si>
  <si>
    <t>Alien: ResurrectionÂ </t>
  </si>
  <si>
    <t>Femme FataleÂ </t>
  </si>
  <si>
    <t>The SiegeÂ </t>
  </si>
  <si>
    <t>Action|Comedy|Crime|Drama</t>
  </si>
  <si>
    <t>After the SunsetÂ </t>
  </si>
  <si>
    <t>Mars Attacks!Â </t>
  </si>
  <si>
    <t>Daniel Kaluuya</t>
  </si>
  <si>
    <t>Johnny English RebornÂ </t>
  </si>
  <si>
    <t>Action|Fantasy|Western</t>
  </si>
  <si>
    <t>Tony Cox</t>
  </si>
  <si>
    <t>The Warrior's WayÂ </t>
  </si>
  <si>
    <t>Knight and DayÂ </t>
  </si>
  <si>
    <t>Hart's WarÂ </t>
  </si>
  <si>
    <t>SurrogatesÂ </t>
  </si>
  <si>
    <t>Billy Campbell</t>
  </si>
  <si>
    <t>Gods and GeneralsÂ </t>
  </si>
  <si>
    <t>Astro BoyÂ </t>
  </si>
  <si>
    <t>Anchorman 2: The Legend ContinuesÂ </t>
  </si>
  <si>
    <t>The Chronicles of Narnia: The Voyage of the Dawn TreaderÂ </t>
  </si>
  <si>
    <t>Action|Adventure|Animation|Fantasy</t>
  </si>
  <si>
    <t>BeowulfÂ </t>
  </si>
  <si>
    <t>Drama|Mystery|Romance|Sci-Fi|Thriller</t>
  </si>
  <si>
    <t>TranscendenceÂ </t>
  </si>
  <si>
    <t>Jack the Giant SlayerÂ </t>
  </si>
  <si>
    <t>47 RoninÂ </t>
  </si>
  <si>
    <t>Verne Troyer</t>
  </si>
  <si>
    <t>Austin Powers in GoldmemberÂ </t>
  </si>
  <si>
    <t>Indiana Jones and the Kingdom of the Crystal SkullÂ </t>
  </si>
  <si>
    <t>Action|Comedy|Crime|Romance</t>
  </si>
  <si>
    <t>Ride AlongÂ </t>
  </si>
  <si>
    <t>Art Hindle</t>
  </si>
  <si>
    <t>Porky'sÂ </t>
  </si>
  <si>
    <t>Stockard Channing</t>
  </si>
  <si>
    <t>The First Wives ClubÂ </t>
  </si>
  <si>
    <t>Spider-Man 3Â </t>
  </si>
  <si>
    <t>Legally BlondeÂ </t>
  </si>
  <si>
    <t>The Princess DiariesÂ </t>
  </si>
  <si>
    <t>Saw IIIÂ </t>
  </si>
  <si>
    <t>Comedy|Family|Sport</t>
  </si>
  <si>
    <t>The Game PlanÂ </t>
  </si>
  <si>
    <t>Candice Bergen</t>
  </si>
  <si>
    <t>Miss CongenialityÂ </t>
  </si>
  <si>
    <t>SplashÂ </t>
  </si>
  <si>
    <t>MamaÂ </t>
  </si>
  <si>
    <t>Diary of a Wimpy KidÂ </t>
  </si>
  <si>
    <t>No Strings AttachedÂ </t>
  </si>
  <si>
    <t>Alexander and the Terrible, Horrible, No Good, Very Bad DayÂ </t>
  </si>
  <si>
    <t>TakersÂ </t>
  </si>
  <si>
    <t>Cassie Ventura</t>
  </si>
  <si>
    <t>Step Up 2: The StreetsÂ </t>
  </si>
  <si>
    <t>Erika Christensen</t>
  </si>
  <si>
    <t>FlightplanÂ </t>
  </si>
  <si>
    <t>Charlyne Yi</t>
  </si>
  <si>
    <t>This Is 40Â </t>
  </si>
  <si>
    <t>KnowingÂ </t>
  </si>
  <si>
    <t>Adventure|Comedy|Family|Sci-Fi</t>
  </si>
  <si>
    <t>Sky HighÂ </t>
  </si>
  <si>
    <t>KrampusÂ </t>
  </si>
  <si>
    <t>Tina Turner</t>
  </si>
  <si>
    <t>Mad Max Beyond ThunderdomeÂ </t>
  </si>
  <si>
    <t>Action|Crime|Romance|Thriller</t>
  </si>
  <si>
    <t>Will Patton</t>
  </si>
  <si>
    <t>EntrapmentÂ </t>
  </si>
  <si>
    <t>StigmataÂ </t>
  </si>
  <si>
    <t>Sarah Carter</t>
  </si>
  <si>
    <t>Final Destination 2Â </t>
  </si>
  <si>
    <t>Bernie Casey</t>
  </si>
  <si>
    <t>Never Say Never AgainÂ </t>
  </si>
  <si>
    <t>Hector Elizondo</t>
  </si>
  <si>
    <t>How HighÂ </t>
  </si>
  <si>
    <t>Adventure|Comedy|Fantasy|Music|Sci-Fi</t>
  </si>
  <si>
    <t>Bill &amp; Ted's Bogus JourneyÂ </t>
  </si>
  <si>
    <t>Adventure|Comedy|Drama|Family</t>
  </si>
  <si>
    <t>Curtis Armstrong</t>
  </si>
  <si>
    <t>The Adventures of Huck FinnÂ </t>
  </si>
  <si>
    <t>Man of the YearÂ </t>
  </si>
  <si>
    <t>A Night at the RoxburyÂ </t>
  </si>
  <si>
    <t>Alyson Stoner</t>
  </si>
  <si>
    <t>Step Up 3DÂ </t>
  </si>
  <si>
    <t>Jimmy Fallon</t>
  </si>
  <si>
    <t>Fever PitchÂ </t>
  </si>
  <si>
    <t>OÂ </t>
  </si>
  <si>
    <t>Fann Wong</t>
  </si>
  <si>
    <t>Shanghai KnightsÂ </t>
  </si>
  <si>
    <t>Christine Taylor</t>
  </si>
  <si>
    <t>The CraftÂ </t>
  </si>
  <si>
    <t>Charles Napier</t>
  </si>
  <si>
    <t>Beyond the Valley of the DollsÂ </t>
  </si>
  <si>
    <t>Thomas F. Wilson</t>
  </si>
  <si>
    <t>April Fool's DayÂ </t>
  </si>
  <si>
    <t>Comedy|War</t>
  </si>
  <si>
    <t>The Men Who Stare at GoatsÂ </t>
  </si>
  <si>
    <t>Mystic PizzaÂ </t>
  </si>
  <si>
    <t>Kung Pow: Enter the FistÂ </t>
  </si>
  <si>
    <t>FlickaÂ </t>
  </si>
  <si>
    <t>Resident Evil: ApocalypseÂ </t>
  </si>
  <si>
    <t>Tony Nappo</t>
  </si>
  <si>
    <t>Land of the DeadÂ </t>
  </si>
  <si>
    <t>HeartbreakersÂ </t>
  </si>
  <si>
    <t>The LadykillersÂ </t>
  </si>
  <si>
    <t>Tower HeistÂ </t>
  </si>
  <si>
    <t>ExtractÂ </t>
  </si>
  <si>
    <t>3 Days to KillÂ </t>
  </si>
  <si>
    <t>WarlockÂ </t>
  </si>
  <si>
    <t>Olivia Munn</t>
  </si>
  <si>
    <t>Deliver Us from EvilÂ </t>
  </si>
  <si>
    <t>Adventure|Comedy|Sport</t>
  </si>
  <si>
    <t>Alanna Ubach</t>
  </si>
  <si>
    <t>AirborneÂ </t>
  </si>
  <si>
    <t>Tzi Ma</t>
  </si>
  <si>
    <t>Rush Hour 3Â </t>
  </si>
  <si>
    <t>Killing Them SoftlyÂ </t>
  </si>
  <si>
    <t>Comedy|Drama|Musical|Romance</t>
  </si>
  <si>
    <t>Indira Varma</t>
  </si>
  <si>
    <t>Bride &amp; PrejudiceÂ </t>
  </si>
  <si>
    <t>OrgazmoÂ </t>
  </si>
  <si>
    <t>Monique Gabriela Curnen</t>
  </si>
  <si>
    <t>Finishing the Game: The Search for a New Bruce LeeÂ </t>
  </si>
  <si>
    <t>Comedy|Horror|Musical</t>
  </si>
  <si>
    <t>John Karyus</t>
  </si>
  <si>
    <t>Poultrygeist: Night of the Chicken DeadÂ </t>
  </si>
  <si>
    <t>Open SeasonÂ </t>
  </si>
  <si>
    <t>The Hebrew HammerÂ </t>
  </si>
  <si>
    <t>Jessy Schram</t>
  </si>
  <si>
    <t>I Want Someone to Eat Cheese WithÂ </t>
  </si>
  <si>
    <t>Alison Brie</t>
  </si>
  <si>
    <t>The Five-Year EngagementÂ </t>
  </si>
  <si>
    <t>Action|Crime|Horror|Sci-Fi|Thriller</t>
  </si>
  <si>
    <t>Michael J. Pollard</t>
  </si>
  <si>
    <t>Split SecondÂ </t>
  </si>
  <si>
    <t>Scream 4Â </t>
  </si>
  <si>
    <t>Desert BlueÂ </t>
  </si>
  <si>
    <t>Crime|Drama|Musical|Romance</t>
  </si>
  <si>
    <t>IdlewildÂ </t>
  </si>
  <si>
    <t>300: Rise of an EmpireÂ </t>
  </si>
  <si>
    <t>Jason Flemyng</t>
  </si>
  <si>
    <t>MirrorsÂ </t>
  </si>
  <si>
    <t>Predator 2Â </t>
  </si>
  <si>
    <t>Crime|Thriller|War</t>
  </si>
  <si>
    <t>Mike Figueroa</t>
  </si>
  <si>
    <t>RedactedÂ </t>
  </si>
  <si>
    <t>Drama|Horror|Romance|Thriller</t>
  </si>
  <si>
    <t>WolfÂ </t>
  </si>
  <si>
    <t>Jill Clayburgh</t>
  </si>
  <si>
    <t>Running with ScissorsÂ </t>
  </si>
  <si>
    <t>Come Early MorningÂ </t>
  </si>
  <si>
    <t>Lucky BreakÂ </t>
  </si>
  <si>
    <t>Emma Bell</t>
  </si>
  <si>
    <t>GracieÂ </t>
  </si>
  <si>
    <t>UntraceableÂ </t>
  </si>
  <si>
    <t>Crank: High VoltageÂ </t>
  </si>
  <si>
    <t>Alun Armstrong</t>
  </si>
  <si>
    <t>The SaintÂ </t>
  </si>
  <si>
    <t>Vanity FairÂ </t>
  </si>
  <si>
    <t>Adventure|Comedy|Family|Fantasy|Music|Sci-Fi</t>
  </si>
  <si>
    <t>Muppets from SpaceÂ </t>
  </si>
  <si>
    <t>The CampaignÂ </t>
  </si>
  <si>
    <t>Q'orianka Kilcher</t>
  </si>
  <si>
    <t>Princess KaiulaniÂ </t>
  </si>
  <si>
    <t>The Perez FamilyÂ </t>
  </si>
  <si>
    <t>The RockerÂ </t>
  </si>
  <si>
    <t>Cecil B. DeMentedÂ </t>
  </si>
  <si>
    <t>Jack Ryan: Shadow RecruitÂ </t>
  </si>
  <si>
    <t>Jersey GirlÂ </t>
  </si>
  <si>
    <t>Action|Comedy|Drama</t>
  </si>
  <si>
    <t>High Heels and Low LifesÂ </t>
  </si>
  <si>
    <t>Action|Crime</t>
  </si>
  <si>
    <t>Walking TallÂ </t>
  </si>
  <si>
    <t>Action|Drama|History|Romance|War|Western</t>
  </si>
  <si>
    <t>One Man's HeroÂ </t>
  </si>
  <si>
    <t>HackersÂ </t>
  </si>
  <si>
    <t>Night at the Museum: Secret of the TombÂ </t>
  </si>
  <si>
    <t>Case 39Â </t>
  </si>
  <si>
    <t>Larry Miller</t>
  </si>
  <si>
    <t>The Other End of the LineÂ </t>
  </si>
  <si>
    <t>Casino JackÂ </t>
  </si>
  <si>
    <t>Mrs. WinterbourneÂ </t>
  </si>
  <si>
    <t>GoodÂ </t>
  </si>
  <si>
    <t>WillardÂ </t>
  </si>
  <si>
    <t>Alona Tal</t>
  </si>
  <si>
    <t>Broken CityÂ </t>
  </si>
  <si>
    <t>AdoreÂ </t>
  </si>
  <si>
    <t>Idle HandsÂ </t>
  </si>
  <si>
    <t>Reign of FireÂ </t>
  </si>
  <si>
    <t>Adventure|Animation|Comedy|Drama|Family|Fantasy|Musical</t>
  </si>
  <si>
    <t>The Magic Sword: Quest for CamelotÂ </t>
  </si>
  <si>
    <t>ParkerÂ </t>
  </si>
  <si>
    <t>DuplicityÂ </t>
  </si>
  <si>
    <t>The Game of Their LivesÂ </t>
  </si>
  <si>
    <t>City HallÂ </t>
  </si>
  <si>
    <t>Last Action HeroÂ </t>
  </si>
  <si>
    <t>Comedy|Drama|Musical|Romance|War</t>
  </si>
  <si>
    <t>Rock Hudson</t>
  </si>
  <si>
    <t>Darling LiliÂ </t>
  </si>
  <si>
    <t>Lions for LambsÂ </t>
  </si>
  <si>
    <t>Dark ShadowsÂ </t>
  </si>
  <si>
    <t>Tom Burke</t>
  </si>
  <si>
    <t>ChÃ©riÂ </t>
  </si>
  <si>
    <t>The StatementÂ </t>
  </si>
  <si>
    <t>Hannibal RisingÂ </t>
  </si>
  <si>
    <t>Bee MovieÂ </t>
  </si>
  <si>
    <t>The Fifth EstateÂ </t>
  </si>
  <si>
    <t>Pamela Reed</t>
  </si>
  <si>
    <t>Proof of LifeÂ </t>
  </si>
  <si>
    <t>Joel McHale</t>
  </si>
  <si>
    <t>The Big YearÂ </t>
  </si>
  <si>
    <t>ImpostorÂ </t>
  </si>
  <si>
    <t>City by the SeaÂ </t>
  </si>
  <si>
    <t>Mia Kirshner</t>
  </si>
  <si>
    <t>Mad CityÂ </t>
  </si>
  <si>
    <t>Rock StarÂ </t>
  </si>
  <si>
    <t>Alden Ehrenreich</t>
  </si>
  <si>
    <t>Beautiful CreaturesÂ </t>
  </si>
  <si>
    <t>RoboCopÂ </t>
  </si>
  <si>
    <t>AlfieÂ </t>
  </si>
  <si>
    <t>All the King's MenÂ </t>
  </si>
  <si>
    <t>Action|Adventure|Animation|Comedy|Crime|Family|Fantasy</t>
  </si>
  <si>
    <t>Osmosis JonesÂ </t>
  </si>
  <si>
    <t>Drama|Fantasy|Mystery|Romance</t>
  </si>
  <si>
    <t>Winter's TaleÂ </t>
  </si>
  <si>
    <t>Nirut Sirichanya</t>
  </si>
  <si>
    <t>Ong-bak 2Â </t>
  </si>
  <si>
    <t>Shrek the ThirdÂ </t>
  </si>
  <si>
    <t>The WaterboyÂ </t>
  </si>
  <si>
    <t>Magic MikeÂ </t>
  </si>
  <si>
    <t>Daddy's HomeÂ </t>
  </si>
  <si>
    <t>Action|Drama|Music|Romance</t>
  </si>
  <si>
    <t>The BodyguardÂ </t>
  </si>
  <si>
    <t>Michael Nouri</t>
  </si>
  <si>
    <t>FlashdanceÂ </t>
  </si>
  <si>
    <t>Mission: Impossible IIÂ </t>
  </si>
  <si>
    <t>Sweet Home AlabamaÂ </t>
  </si>
  <si>
    <t>Comedy|Family|Fantasy|Music|Romance</t>
  </si>
  <si>
    <t>Freaky FridayÂ </t>
  </si>
  <si>
    <t>Save the Last DanceÂ </t>
  </si>
  <si>
    <t>Scream 2Â </t>
  </si>
  <si>
    <t>Frank Grillo</t>
  </si>
  <si>
    <t>The Purge: Election YearÂ </t>
  </si>
  <si>
    <t>Action|Drama|Romance|Sci-Fi|Thriller</t>
  </si>
  <si>
    <t>Deep ImpactÂ </t>
  </si>
  <si>
    <t>Private BenjaminÂ </t>
  </si>
  <si>
    <t>Pearl HarborÂ </t>
  </si>
  <si>
    <t>Bailee Madison</t>
  </si>
  <si>
    <t>Parental GuidanceÂ </t>
  </si>
  <si>
    <t>Action|Adventure|Comedy|Family|Fantasy|Mystery|Sci-Fi</t>
  </si>
  <si>
    <t>Men in Black IIÂ </t>
  </si>
  <si>
    <t>John Witherspoon</t>
  </si>
  <si>
    <t>Next FridayÂ </t>
  </si>
  <si>
    <t>27 DressesÂ </t>
  </si>
  <si>
    <t>Elizabeth Daily</t>
  </si>
  <si>
    <t>Rugrats in Paris: The MovieÂ </t>
  </si>
  <si>
    <t>Treat Williams</t>
  </si>
  <si>
    <t>What Happens in VegasÂ </t>
  </si>
  <si>
    <t>San AndreasÂ </t>
  </si>
  <si>
    <t>Insidious: Chapter 3Â </t>
  </si>
  <si>
    <t>My Big Fat Greek Wedding 2Â </t>
  </si>
  <si>
    <t>Adventure|Family|Romance</t>
  </si>
  <si>
    <t>Frances Bavier</t>
  </si>
  <si>
    <t>BenjiÂ </t>
  </si>
  <si>
    <t>About Last NightÂ </t>
  </si>
  <si>
    <t>This ChristmasÂ </t>
  </si>
  <si>
    <t>Dorian Missick</t>
  </si>
  <si>
    <t>Two Weeks NoticeÂ </t>
  </si>
  <si>
    <t>Eye for an EyeÂ </t>
  </si>
  <si>
    <t>Adventure|Comedy|Crime|Romance</t>
  </si>
  <si>
    <t>The MexicanÂ </t>
  </si>
  <si>
    <t>Romeo Must DieÂ </t>
  </si>
  <si>
    <t>Bedtime StoriesÂ </t>
  </si>
  <si>
    <t>Snoop Dogg</t>
  </si>
  <si>
    <t>Starsky &amp; HutchÂ </t>
  </si>
  <si>
    <t>VacationÂ </t>
  </si>
  <si>
    <t>Jeepers CreepersÂ </t>
  </si>
  <si>
    <t>Loaded Weapon 1Â </t>
  </si>
  <si>
    <t>13 Going on 30Â </t>
  </si>
  <si>
    <t>Die Another DayÂ </t>
  </si>
  <si>
    <t>Mackenzie Davis</t>
  </si>
  <si>
    <t>That Awkward MomentÂ </t>
  </si>
  <si>
    <t>Betsy Palmer</t>
  </si>
  <si>
    <t>Friday the 13th Part 2Â </t>
  </si>
  <si>
    <t>Lakeview TerraceÂ </t>
  </si>
  <si>
    <t>Jack Davenport</t>
  </si>
  <si>
    <t>The Wedding DateÂ </t>
  </si>
  <si>
    <t>Two Can Play That GameÂ </t>
  </si>
  <si>
    <t>Ben Feldman</t>
  </si>
  <si>
    <t>As Above, So BelowÂ </t>
  </si>
  <si>
    <t>Heather Locklear</t>
  </si>
  <si>
    <t>Money TalksÂ </t>
  </si>
  <si>
    <t>The Big HitÂ </t>
  </si>
  <si>
    <t>Action|Adventure|Comedy|Family|Sci-Fi</t>
  </si>
  <si>
    <t>Small SoldiersÂ </t>
  </si>
  <si>
    <t>Hit and RunÂ </t>
  </si>
  <si>
    <t>Fun with Dick and JaneÂ </t>
  </si>
  <si>
    <t>The KidÂ </t>
  </si>
  <si>
    <t>Bianca Kajlich</t>
  </si>
  <si>
    <t>30 Minutes or LessÂ </t>
  </si>
  <si>
    <t>How to Be SingleÂ </t>
  </si>
  <si>
    <t>Caroline Dhavernas</t>
  </si>
  <si>
    <t>The SwitchÂ </t>
  </si>
  <si>
    <t>Action|Drama|Fantasy|Romance</t>
  </si>
  <si>
    <t>ImmortalsÂ </t>
  </si>
  <si>
    <t>The Monuments MenÂ </t>
  </si>
  <si>
    <t>Lisa Ann Walter</t>
  </si>
  <si>
    <t>Shall We DanceÂ </t>
  </si>
  <si>
    <t>In Too DeepÂ </t>
  </si>
  <si>
    <t>John Mahoney</t>
  </si>
  <si>
    <t>She's the OneÂ </t>
  </si>
  <si>
    <t>Tales from the HoodÂ </t>
  </si>
  <si>
    <t>Hansel &amp; Gretel: Witch HuntersÂ </t>
  </si>
  <si>
    <t>Larry CrowneÂ </t>
  </si>
  <si>
    <t>Someone Like You...Â </t>
  </si>
  <si>
    <t>Action|Comedy|Crime|Music|Romance|Thriller</t>
  </si>
  <si>
    <t>Charlie Korsmo</t>
  </si>
  <si>
    <t>Dick TracyÂ </t>
  </si>
  <si>
    <t>Wrong TurnÂ </t>
  </si>
  <si>
    <t>A Million Ways to Die in the WestÂ </t>
  </si>
  <si>
    <t>Eddie Cibrian</t>
  </si>
  <si>
    <t>Not Easily BrokenÂ </t>
  </si>
  <si>
    <t>Vanessa Lengies</t>
  </si>
  <si>
    <t>We Are Your FriendsÂ </t>
  </si>
  <si>
    <t>Action|Drama|Mystery|Thriller</t>
  </si>
  <si>
    <t>EraserÂ </t>
  </si>
  <si>
    <t>Sheryl Lee</t>
  </si>
  <si>
    <t>VampiresÂ </t>
  </si>
  <si>
    <t>Comedy|Crime|Horror</t>
  </si>
  <si>
    <t>Divine</t>
  </si>
  <si>
    <t>Pink FlamingosÂ </t>
  </si>
  <si>
    <t>The Slaughter RuleÂ </t>
  </si>
  <si>
    <t>Shiri Appleby</t>
  </si>
  <si>
    <t>The Battle of Shaker HeightsÂ </t>
  </si>
  <si>
    <t>Harvey Fierstein</t>
  </si>
  <si>
    <t>Safe MenÂ </t>
  </si>
  <si>
    <t>Jordana Spiro</t>
  </si>
  <si>
    <t>Alone with HerÂ </t>
  </si>
  <si>
    <t>Chris Gauthier</t>
  </si>
  <si>
    <t>Beyond the Black RainbowÂ </t>
  </si>
  <si>
    <t>Lemmy</t>
  </si>
  <si>
    <t>Down and Out with the DollsÂ </t>
  </si>
  <si>
    <t>Practical MagicÂ </t>
  </si>
  <si>
    <t>Message in a BottleÂ </t>
  </si>
  <si>
    <t>Gregory Smith</t>
  </si>
  <si>
    <t>Hobo with a ShotgunÂ </t>
  </si>
  <si>
    <t>The SweeneyÂ </t>
  </si>
  <si>
    <t>Daniel Sharman</t>
  </si>
  <si>
    <t>The CollectionÂ </t>
  </si>
  <si>
    <t>Futuro BeachÂ </t>
  </si>
  <si>
    <t>Anywhere But HereÂ </t>
  </si>
  <si>
    <t>The Tailor of PanamaÂ </t>
  </si>
  <si>
    <t>Albino AlligatorÂ </t>
  </si>
  <si>
    <t>Swing VoteÂ </t>
  </si>
  <si>
    <t>JumperÂ </t>
  </si>
  <si>
    <t>I Am Number FourÂ </t>
  </si>
  <si>
    <t>Lindsay Kay Hayward</t>
  </si>
  <si>
    <t>R100Â </t>
  </si>
  <si>
    <t>LockoutÂ </t>
  </si>
  <si>
    <t>America Olivo</t>
  </si>
  <si>
    <t>ManiacÂ </t>
  </si>
  <si>
    <t>Daniel Mays</t>
  </si>
  <si>
    <t>Nanny McPhee ReturnsÂ </t>
  </si>
  <si>
    <t>DickÂ </t>
  </si>
  <si>
    <t>Johnny EnglishÂ </t>
  </si>
  <si>
    <t>Action|Crime|Drama|Sport</t>
  </si>
  <si>
    <t>Fisher Stevens</t>
  </si>
  <si>
    <t>UndisputedÂ </t>
  </si>
  <si>
    <t>Birthday GirlÂ </t>
  </si>
  <si>
    <t>Benno FÃ¼rmann</t>
  </si>
  <si>
    <t>AnatomyÂ </t>
  </si>
  <si>
    <t>John Amos</t>
  </si>
  <si>
    <t>Two Evil EyesÂ </t>
  </si>
  <si>
    <t>Superman ReturnsÂ </t>
  </si>
  <si>
    <t>Up Close &amp; PersonalÂ </t>
  </si>
  <si>
    <t>Emma Watson</t>
  </si>
  <si>
    <t>The Tale of DespereauxÂ </t>
  </si>
  <si>
    <t>Three to TangoÂ </t>
  </si>
  <si>
    <t>A Man ApartÂ </t>
  </si>
  <si>
    <t>Jim Carter</t>
  </si>
  <si>
    <t>The Oxford MurdersÂ </t>
  </si>
  <si>
    <t>Annabella Sciorra</t>
  </si>
  <si>
    <t>Chasing LibertyÂ </t>
  </si>
  <si>
    <t>The Replacement KillersÂ </t>
  </si>
  <si>
    <t>Liam Aiken</t>
  </si>
  <si>
    <t>The Killer Inside MeÂ </t>
  </si>
  <si>
    <t>Snow White and the HuntsmanÂ </t>
  </si>
  <si>
    <t>Fantasy|Horror|Mystery</t>
  </si>
  <si>
    <t>The Midnight Meat TrainÂ </t>
  </si>
  <si>
    <t>Cameron Bright</t>
  </si>
  <si>
    <t>BirthÂ </t>
  </si>
  <si>
    <t>Renaissance ManÂ </t>
  </si>
  <si>
    <t>15 MinutesÂ </t>
  </si>
  <si>
    <t>Murder by NumbersÂ </t>
  </si>
  <si>
    <t>Tyler Labine</t>
  </si>
  <si>
    <t>AntitrustÂ </t>
  </si>
  <si>
    <t>Extreme MeasuresÂ </t>
  </si>
  <si>
    <t>Blood and WineÂ </t>
  </si>
  <si>
    <t>Dominic Flores</t>
  </si>
  <si>
    <t>Our Brand Is CrisisÂ </t>
  </si>
  <si>
    <t>Blair Brown</t>
  </si>
  <si>
    <t>The SentinelÂ </t>
  </si>
  <si>
    <t>Flight of the PhoenixÂ </t>
  </si>
  <si>
    <t>On the RoadÂ </t>
  </si>
  <si>
    <t>Mercury RisingÂ </t>
  </si>
  <si>
    <t>Planet 51Â </t>
  </si>
  <si>
    <t>Drama|Fantasy|Mystery|Romance|Thriller</t>
  </si>
  <si>
    <t>DragonflyÂ </t>
  </si>
  <si>
    <t>The Good GermanÂ </t>
  </si>
  <si>
    <t>Sky Captain and the World of TomorrowÂ </t>
  </si>
  <si>
    <t>EdtvÂ </t>
  </si>
  <si>
    <t>Zathura: A Space AdventureÂ </t>
  </si>
  <si>
    <t>InkheartÂ </t>
  </si>
  <si>
    <t>The Devil's OwnÂ </t>
  </si>
  <si>
    <t>Action|Fantasy</t>
  </si>
  <si>
    <t>Sucker PunchÂ </t>
  </si>
  <si>
    <t>The Expendables 3Â </t>
  </si>
  <si>
    <t>Si Won Choi</t>
  </si>
  <si>
    <t>Dragon BladeÂ </t>
  </si>
  <si>
    <t>The Huntsman: Winter's WarÂ </t>
  </si>
  <si>
    <t>Exodus: Gods and KingsÂ </t>
  </si>
  <si>
    <t>Action|Family|Sport</t>
  </si>
  <si>
    <t>Speed RacerÂ </t>
  </si>
  <si>
    <t>WaterworldÂ </t>
  </si>
  <si>
    <t>The Sorcerer's ApprenticeÂ </t>
  </si>
  <si>
    <t>The Golden CompassÂ </t>
  </si>
  <si>
    <t>Transformers: Revenge of the FallenÂ </t>
  </si>
  <si>
    <t>How the Grinch Stole ChristmasÂ </t>
  </si>
  <si>
    <t>TwinsÂ </t>
  </si>
  <si>
    <t>Tim Conway</t>
  </si>
  <si>
    <t>The SpongeBob Movie: Sponge Out of WaterÂ </t>
  </si>
  <si>
    <t>Shark TaleÂ </t>
  </si>
  <si>
    <t>Grown UpsÂ </t>
  </si>
  <si>
    <t>Adventure|Comedy|Drama|Fantasy|Musical</t>
  </si>
  <si>
    <t>Into the WoodsÂ </t>
  </si>
  <si>
    <t>Richard Tyson</t>
  </si>
  <si>
    <t>Kindergarten CopÂ </t>
  </si>
  <si>
    <t>Kevin Nash</t>
  </si>
  <si>
    <t>Teenage Mutant Ninja Turtles II: The Secret of the OozeÂ </t>
  </si>
  <si>
    <t>Jimmy Neutron: Boy GeniusÂ </t>
  </si>
  <si>
    <t>Get HardÂ </t>
  </si>
  <si>
    <t>CasperÂ </t>
  </si>
  <si>
    <t>The Amityville HorrorÂ </t>
  </si>
  <si>
    <t>The Other WomanÂ </t>
  </si>
  <si>
    <t>Divine Secrets of the Ya-Ya SisterhoodÂ </t>
  </si>
  <si>
    <t>Taken 3Â </t>
  </si>
  <si>
    <t>S.W.A.T.Â </t>
  </si>
  <si>
    <t>Baby MamaÂ </t>
  </si>
  <si>
    <t>DisclosureÂ </t>
  </si>
  <si>
    <t>Lauren Cohan</t>
  </si>
  <si>
    <t>The BoyÂ </t>
  </si>
  <si>
    <t>Dirty GrandpaÂ </t>
  </si>
  <si>
    <t>Broken ArrowÂ </t>
  </si>
  <si>
    <t>Neighbors 2: Sorority RisingÂ </t>
  </si>
  <si>
    <t>Andrew Fiscella</t>
  </si>
  <si>
    <t>QuarantineÂ </t>
  </si>
  <si>
    <t>Saw VIÂ </t>
  </si>
  <si>
    <t>The Object of My AffectionÂ </t>
  </si>
  <si>
    <t>Mr. Popper's PenguinsÂ </t>
  </si>
  <si>
    <t>Comedy|Drama|Thriller</t>
  </si>
  <si>
    <t>The Cable GuyÂ </t>
  </si>
  <si>
    <t>Nim's IslandÂ </t>
  </si>
  <si>
    <t>Creepshow 2Â </t>
  </si>
  <si>
    <t>Steven Bauer</t>
  </si>
  <si>
    <t>Raising CainÂ </t>
  </si>
  <si>
    <t>The GamblerÂ </t>
  </si>
  <si>
    <t>World Trade CenterÂ </t>
  </si>
  <si>
    <t>Action|Adventure|Crime|Fantasy|Mystery|Thriller</t>
  </si>
  <si>
    <t>The ShadowÂ </t>
  </si>
  <si>
    <t>House of 1000 CorpsesÂ </t>
  </si>
  <si>
    <t>Lorraine Bracco</t>
  </si>
  <si>
    <t>Medicine ManÂ </t>
  </si>
  <si>
    <t>Home RunÂ </t>
  </si>
  <si>
    <t>Crime|Drama|History|Romance</t>
  </si>
  <si>
    <t>Kama Sutra: A Tale of LoveÂ </t>
  </si>
  <si>
    <t>Dead Man on CampusÂ </t>
  </si>
  <si>
    <t>James Wolk</t>
  </si>
  <si>
    <t>For a Good Time, Call...Â </t>
  </si>
  <si>
    <t>FirestarterÂ </t>
  </si>
  <si>
    <t>Never AgainÂ </t>
  </si>
  <si>
    <t>Jason Marsden</t>
  </si>
  <si>
    <t>Blue Like JazzÂ </t>
  </si>
  <si>
    <t>Action|Comedy|Fantasy|Sci-Fi</t>
  </si>
  <si>
    <t>The SpecialsÂ </t>
  </si>
  <si>
    <t>Joely Richardson</t>
  </si>
  <si>
    <t>The Hotel New HampshireÂ </t>
  </si>
  <si>
    <t>Molly Parker</t>
  </si>
  <si>
    <t>Men with BroomsÂ </t>
  </si>
  <si>
    <t>Desert DancerÂ </t>
  </si>
  <si>
    <t>The RiteÂ </t>
  </si>
  <si>
    <t>Showdown in Little TokyoÂ </t>
  </si>
  <si>
    <t>28 DaysÂ </t>
  </si>
  <si>
    <t>What's Your Number?Â </t>
  </si>
  <si>
    <t>Ca$hÂ </t>
  </si>
  <si>
    <t>Light It UpÂ </t>
  </si>
  <si>
    <t>John de Lancie</t>
  </si>
  <si>
    <t>PathologyÂ </t>
  </si>
  <si>
    <t>We're No AngelsÂ </t>
  </si>
  <si>
    <t>BedazzledÂ </t>
  </si>
  <si>
    <t>Lochlyn Munro</t>
  </si>
  <si>
    <t>DuetsÂ </t>
  </si>
  <si>
    <t>Kyra Sedgwick</t>
  </si>
  <si>
    <t>Critical CareÂ </t>
  </si>
  <si>
    <t>Amber Valletta</t>
  </si>
  <si>
    <t>Raising HelenÂ </t>
  </si>
  <si>
    <t>Byron Mann</t>
  </si>
  <si>
    <t>The CorruptorÂ </t>
  </si>
  <si>
    <t>Harley Davidson and the Marlboro ManÂ </t>
  </si>
  <si>
    <t>Action|Crime|Drama|History|Western</t>
  </si>
  <si>
    <t>The Newton BoysÂ </t>
  </si>
  <si>
    <t>Kirk Fox</t>
  </si>
  <si>
    <t>City of GhostsÂ </t>
  </si>
  <si>
    <t>Bingbing Li</t>
  </si>
  <si>
    <t>1911Â </t>
  </si>
  <si>
    <t>Ryan Kruger</t>
  </si>
  <si>
    <t>DoomsdayÂ </t>
  </si>
  <si>
    <t>Righteous KillÂ </t>
  </si>
  <si>
    <t>The HuntedÂ </t>
  </si>
  <si>
    <t>Action|Western</t>
  </si>
  <si>
    <t>American OutlawsÂ </t>
  </si>
  <si>
    <t>Amber Stevens West</t>
  </si>
  <si>
    <t>The Fast and the Furious: Tokyo DriftÂ </t>
  </si>
  <si>
    <t>Comedy|Romance|Sci-Fi</t>
  </si>
  <si>
    <t>MultiplicityÂ </t>
  </si>
  <si>
    <t>Nomad: The WarriorÂ </t>
  </si>
  <si>
    <t>Original SinÂ </t>
  </si>
  <si>
    <t>Robert Baker</t>
  </si>
  <si>
    <t>LeatherheadsÂ </t>
  </si>
  <si>
    <t>Punisher: War ZoneÂ </t>
  </si>
  <si>
    <t>HerculesÂ </t>
  </si>
  <si>
    <t>Fantasy|Horror|Mystery|Romance</t>
  </si>
  <si>
    <t>The Mortal Instruments: City of BonesÂ </t>
  </si>
  <si>
    <t>Pushing TinÂ </t>
  </si>
  <si>
    <t>Action|Romance|Thriller</t>
  </si>
  <si>
    <t>The TouristÂ </t>
  </si>
  <si>
    <t>Dream HouseÂ </t>
  </si>
  <si>
    <t>Deep RisingÂ </t>
  </si>
  <si>
    <t>Victor FrankensteinÂ </t>
  </si>
  <si>
    <t>Mystery MenÂ </t>
  </si>
  <si>
    <t>Action|Crime|Drama|Thriller|War</t>
  </si>
  <si>
    <t>Miracle at St. AnnaÂ </t>
  </si>
  <si>
    <t>SphereÂ </t>
  </si>
  <si>
    <t>Action|Biography|Crime|Drama|Thriller</t>
  </si>
  <si>
    <t>Ian Ziering</t>
  </si>
  <si>
    <t>DominoÂ </t>
  </si>
  <si>
    <t>Action|Drama|Sci-Fi</t>
  </si>
  <si>
    <t>SoldierÂ </t>
  </si>
  <si>
    <t>SaharaÂ </t>
  </si>
  <si>
    <t>The PostmanÂ </t>
  </si>
  <si>
    <t>The Last Witch HunterÂ </t>
  </si>
  <si>
    <t>Mia Farrow</t>
  </si>
  <si>
    <t>Arthur and the InvisiblesÂ </t>
  </si>
  <si>
    <t>WindtalkersÂ </t>
  </si>
  <si>
    <t>Drama|History|War|Western</t>
  </si>
  <si>
    <t>The AlamoÂ </t>
  </si>
  <si>
    <t>Kabhi Alvida Naa KehnaÂ </t>
  </si>
  <si>
    <t>Hiroshi Abe</t>
  </si>
  <si>
    <t>Godzilla 2000Â </t>
  </si>
  <si>
    <t>3 Men and a BabyÂ </t>
  </si>
  <si>
    <t>The GrudgeÂ </t>
  </si>
  <si>
    <t>Jurassic Park IIIÂ </t>
  </si>
  <si>
    <t>The Rugrats MovieÂ </t>
  </si>
  <si>
    <t>Noel Fisher</t>
  </si>
  <si>
    <t>Teenage Mutant Ninja TurtlesÂ </t>
  </si>
  <si>
    <t>Bring It OnÂ </t>
  </si>
  <si>
    <t>Action|Adventure|Comedy|Fantasy|Mystery</t>
  </si>
  <si>
    <t>The Golden ChildÂ </t>
  </si>
  <si>
    <t>Saw IVÂ </t>
  </si>
  <si>
    <t>2 Fast 2 FuriousÂ </t>
  </si>
  <si>
    <t>Ride Along 2Â </t>
  </si>
  <si>
    <t>Along Came PollyÂ </t>
  </si>
  <si>
    <t>HostelÂ </t>
  </si>
  <si>
    <t>Adventure|Comedy|Mystery</t>
  </si>
  <si>
    <t>Antony Starr</t>
  </si>
  <si>
    <t>Without a PaddleÂ </t>
  </si>
  <si>
    <t>The PossessionÂ </t>
  </si>
  <si>
    <t>Guess WhoÂ </t>
  </si>
  <si>
    <t>A Cinderella StoryÂ </t>
  </si>
  <si>
    <t>Shallow HalÂ </t>
  </si>
  <si>
    <t>Judie Aronson</t>
  </si>
  <si>
    <t>Friday the 13th: The Final ChapterÂ </t>
  </si>
  <si>
    <t>Hope FloatsÂ </t>
  </si>
  <si>
    <t>PremonitionÂ </t>
  </si>
  <si>
    <t>Night at the Museum: Battle of the SmithsonianÂ </t>
  </si>
  <si>
    <t>FirefoxÂ </t>
  </si>
  <si>
    <t>ShaftÂ </t>
  </si>
  <si>
    <t>The Texas Chainsaw Massacre: The BeginningÂ </t>
  </si>
  <si>
    <t>Days of ThunderÂ </t>
  </si>
  <si>
    <t>Hide and SeekÂ </t>
  </si>
  <si>
    <t>Escape from Planet EarthÂ </t>
  </si>
  <si>
    <t>Woody Strode</t>
  </si>
  <si>
    <t>Kingdom of the SpidersÂ </t>
  </si>
  <si>
    <t>Jason Lives: Friday the 13th Part VIÂ </t>
  </si>
  <si>
    <t>The New GuyÂ </t>
  </si>
  <si>
    <t>The Fourth KindÂ </t>
  </si>
  <si>
    <t>Must Love DogsÂ </t>
  </si>
  <si>
    <t>Harriet the SpyÂ </t>
  </si>
  <si>
    <t>Janet Jackson</t>
  </si>
  <si>
    <t>Poetic JusticeÂ </t>
  </si>
  <si>
    <t>Lexie Contursi</t>
  </si>
  <si>
    <t>Katy Perry: Part of MeÂ </t>
  </si>
  <si>
    <t>Halloween 4: The Return of Michael MyersÂ </t>
  </si>
  <si>
    <t>Justin Chon</t>
  </si>
  <si>
    <t>21 &amp; OverÂ </t>
  </si>
  <si>
    <t>Hey Arnold! The MovieÂ </t>
  </si>
  <si>
    <t>Wendi McLendon-Covey</t>
  </si>
  <si>
    <t>Reno 911!: MiamiÂ </t>
  </si>
  <si>
    <t>Legal EaglesÂ </t>
  </si>
  <si>
    <t>Laura Ramsey</t>
  </si>
  <si>
    <t>The RuinsÂ </t>
  </si>
  <si>
    <t>Brittany Daniel</t>
  </si>
  <si>
    <t>Joe DirtÂ </t>
  </si>
  <si>
    <t>Hall PassÂ </t>
  </si>
  <si>
    <t>Julian Morris</t>
  </si>
  <si>
    <t>Cry_WolfÂ </t>
  </si>
  <si>
    <t>Sugar HillÂ </t>
  </si>
  <si>
    <t>Omari Hardwick</t>
  </si>
  <si>
    <t>Next Day AirÂ </t>
  </si>
  <si>
    <t>Stuart LittleÂ </t>
  </si>
  <si>
    <t>Greg Germann</t>
  </si>
  <si>
    <t>Friends with MoneyÂ </t>
  </si>
  <si>
    <t>Comedy|Crime|Family|Mystery|Romance|Thriller</t>
  </si>
  <si>
    <t>Kay Panabaker</t>
  </si>
  <si>
    <t>Nancy DrewÂ </t>
  </si>
  <si>
    <t>CarrieÂ </t>
  </si>
  <si>
    <t>Lara Jill Miller</t>
  </si>
  <si>
    <t>Digimon: The MovieÂ </t>
  </si>
  <si>
    <t>Ashley Williams</t>
  </si>
  <si>
    <t>Something BorrowedÂ </t>
  </si>
  <si>
    <t>The Night ListenerÂ </t>
  </si>
  <si>
    <t>Final Destination 5Â </t>
  </si>
  <si>
    <t>London Has FallenÂ </t>
  </si>
  <si>
    <t>Lawrence Gilliard Jr.</t>
  </si>
  <si>
    <t>Straight Out of BrooklynÂ </t>
  </si>
  <si>
    <t>200 CigarettesÂ </t>
  </si>
  <si>
    <t>Action|Horror|Romance|Sci-Fi|Thriller</t>
  </si>
  <si>
    <t>The WraithÂ </t>
  </si>
  <si>
    <t>Free BirdsÂ </t>
  </si>
  <si>
    <t>Action|Drama|Horror|Thriller</t>
  </si>
  <si>
    <t>Terry Kiser</t>
  </si>
  <si>
    <t>From a Whisper to a ScreamÂ </t>
  </si>
  <si>
    <t>Bridget Jones: The Edge of ReasonÂ </t>
  </si>
  <si>
    <t>Resident Evil: AfterlifeÂ </t>
  </si>
  <si>
    <t>PrisonÂ </t>
  </si>
  <si>
    <t>Georgia RuleÂ </t>
  </si>
  <si>
    <t>FortressÂ </t>
  </si>
  <si>
    <t>The Last Sin EaterÂ </t>
  </si>
  <si>
    <t>School for ScoundrelsÂ </t>
  </si>
  <si>
    <t>Leonor Varela</t>
  </si>
  <si>
    <t>Sleep DealerÂ </t>
  </si>
  <si>
    <t>Amanda Detmer</t>
  </si>
  <si>
    <t>Saving SilvermanÂ </t>
  </si>
  <si>
    <t>Savage GraceÂ </t>
  </si>
  <si>
    <t>After.LifeÂ </t>
  </si>
  <si>
    <t>Family|Music|Romance</t>
  </si>
  <si>
    <t>Oliver James</t>
  </si>
  <si>
    <t>Raise Your VoiceÂ </t>
  </si>
  <si>
    <t>The OneÂ </t>
  </si>
  <si>
    <t>Percy Jackson &amp; the Olympians: The Lightning ThiefÂ </t>
  </si>
  <si>
    <t>Nicholas Lea</t>
  </si>
  <si>
    <t>Vertical LimitÂ </t>
  </si>
  <si>
    <t>Lynn Cohen</t>
  </si>
  <si>
    <t>The Extra ManÂ </t>
  </si>
  <si>
    <t>SanctumÂ </t>
  </si>
  <si>
    <t>The Incredible Burt WonderstoneÂ </t>
  </si>
  <si>
    <t>Brian Bosworth</t>
  </si>
  <si>
    <t>Stone ColdÂ </t>
  </si>
  <si>
    <t>Adrian Martinez</t>
  </si>
  <si>
    <t>The Good GuyÂ </t>
  </si>
  <si>
    <t>Red TailsÂ </t>
  </si>
  <si>
    <t>My Life in RuinsÂ </t>
  </si>
  <si>
    <t>Armin Mueller-Stahl</t>
  </si>
  <si>
    <t>The PeacemakerÂ </t>
  </si>
  <si>
    <t>Mitch Pileggi</t>
  </si>
  <si>
    <t>The X Files: I Want to BelieveÂ </t>
  </si>
  <si>
    <t>The Indian in the CupboardÂ </t>
  </si>
  <si>
    <t>Laws of AttractionÂ </t>
  </si>
  <si>
    <t>David Margulies</t>
  </si>
  <si>
    <t>9Â½ WeeksÂ </t>
  </si>
  <si>
    <t>FaithfulÂ </t>
  </si>
  <si>
    <t>Action|Adventure|Fantasy|Horror|Sci-Fi|Thriller</t>
  </si>
  <si>
    <t>Blade: TrinityÂ </t>
  </si>
  <si>
    <t>88 MinutesÂ </t>
  </si>
  <si>
    <t>J.D. Evermore</t>
  </si>
  <si>
    <t>Snake EyesÂ </t>
  </si>
  <si>
    <t>Slow BurnÂ </t>
  </si>
  <si>
    <t>Comedy|Drama|Fantasy|Music|Romance</t>
  </si>
  <si>
    <t>The Good NightÂ </t>
  </si>
  <si>
    <t>Action|Adventure|Romance|Thriller</t>
  </si>
  <si>
    <t>First KnightÂ </t>
  </si>
  <si>
    <t>Suspect ZeroÂ </t>
  </si>
  <si>
    <t>GossipÂ </t>
  </si>
  <si>
    <t>Dane Cook</t>
  </si>
  <si>
    <t>My Best Friend's GirlÂ </t>
  </si>
  <si>
    <t>Percy Jackson: Sea of MonstersÂ </t>
  </si>
  <si>
    <t>A Thousand WordsÂ </t>
  </si>
  <si>
    <t>The Ant BullyÂ </t>
  </si>
  <si>
    <t>The Story of UsÂ </t>
  </si>
  <si>
    <t>The Time MachineÂ </t>
  </si>
  <si>
    <t>Kiss of DeathÂ </t>
  </si>
  <si>
    <t>Comedy|Romance|Sci-Fi|Thriller</t>
  </si>
  <si>
    <t>Richard Epcar</t>
  </si>
  <si>
    <t>Memoirs of an Invisible ManÂ </t>
  </si>
  <si>
    <t>Cirque du Freak: The Vampire's AssistantÂ </t>
  </si>
  <si>
    <t>3000 Miles to GracelandÂ </t>
  </si>
  <si>
    <t>Analyze ThatÂ </t>
  </si>
  <si>
    <t>The Legend of ZorroÂ </t>
  </si>
  <si>
    <t>Drama|Music|Romance|War</t>
  </si>
  <si>
    <t>Captain Corelli's MandolinÂ </t>
  </si>
  <si>
    <t>Abraham Lincoln: Vampire HunterÂ </t>
  </si>
  <si>
    <t>Drama|History|Horror</t>
  </si>
  <si>
    <t>BelovedÂ </t>
  </si>
  <si>
    <t>Adventure|Comedy|Crime|Drama|Family</t>
  </si>
  <si>
    <t>Baby's Day OutÂ </t>
  </si>
  <si>
    <t>There Be DragonsÂ </t>
  </si>
  <si>
    <t>James Martin Kelly</t>
  </si>
  <si>
    <t>Rock of AgesÂ </t>
  </si>
  <si>
    <t>At First SightÂ </t>
  </si>
  <si>
    <t>The 6th DayÂ </t>
  </si>
  <si>
    <t>Lucky YouÂ </t>
  </si>
  <si>
    <t>Action|Adventure|Comedy|Fantasy|Thriller</t>
  </si>
  <si>
    <t>The Brothers GrimmÂ </t>
  </si>
  <si>
    <t>Roger Rees</t>
  </si>
  <si>
    <t>The InvasionÂ </t>
  </si>
  <si>
    <t>Animation|Comedy|Family|Musical</t>
  </si>
  <si>
    <t>Happy Feet 2Â </t>
  </si>
  <si>
    <t>BattleshipÂ </t>
  </si>
  <si>
    <t>Johanna Braddy</t>
  </si>
  <si>
    <t>Paranormal Activity 3Â </t>
  </si>
  <si>
    <t>Tom Welling</t>
  </si>
  <si>
    <t>Cheaper by the DozenÂ </t>
  </si>
  <si>
    <t>Mr. DeedsÂ </t>
  </si>
  <si>
    <t>xXxÂ </t>
  </si>
  <si>
    <t>The Break-UpÂ </t>
  </si>
  <si>
    <t>Action|Adventure|Family|Fantasy|Sci-Fi</t>
  </si>
  <si>
    <t>Journey to the Center of the EarthÂ </t>
  </si>
  <si>
    <t>She's All ThatÂ </t>
  </si>
  <si>
    <t>Mortal KombatÂ </t>
  </si>
  <si>
    <t>Katharine Isabelle</t>
  </si>
  <si>
    <t>Freddy vs. JasonÂ </t>
  </si>
  <si>
    <t>Saw VÂ </t>
  </si>
  <si>
    <t>Drama|Family|Music|Romance</t>
  </si>
  <si>
    <t>The Last SongÂ </t>
  </si>
  <si>
    <t>Clash of the TitansÂ </t>
  </si>
  <si>
    <t>Dolly Parton</t>
  </si>
  <si>
    <t>The Best Little Whorehouse in TexasÂ </t>
  </si>
  <si>
    <t>Chelan Simmons</t>
  </si>
  <si>
    <t>Final Destination 3Â </t>
  </si>
  <si>
    <t>The NetÂ </t>
  </si>
  <si>
    <t>Return to Never LandÂ </t>
  </si>
  <si>
    <t>Adventure|Family|Sci-Fi</t>
  </si>
  <si>
    <t>Teo Halm</t>
  </si>
  <si>
    <t>Earth to EchoÂ </t>
  </si>
  <si>
    <t>Natasha Henstridge</t>
  </si>
  <si>
    <t>SpeciesÂ </t>
  </si>
  <si>
    <t>Journey 2: The Mysterious IslandÂ </t>
  </si>
  <si>
    <t>The Nut JobÂ </t>
  </si>
  <si>
    <t>GothikaÂ </t>
  </si>
  <si>
    <t>A Low Down Dirty ShameÂ </t>
  </si>
  <si>
    <t>Bono</t>
  </si>
  <si>
    <t>BrÃ¼noÂ </t>
  </si>
  <si>
    <t>Mia Sara</t>
  </si>
  <si>
    <t>TimecopÂ </t>
  </si>
  <si>
    <t>What a Girl WantsÂ </t>
  </si>
  <si>
    <t>Deep Blue SeaÂ </t>
  </si>
  <si>
    <t>Battle Los AngelesÂ </t>
  </si>
  <si>
    <t>Undercover BrotherÂ </t>
  </si>
  <si>
    <t>Friday After NextÂ </t>
  </si>
  <si>
    <t>Mako</t>
  </si>
  <si>
    <t>Conan the DestroyerÂ </t>
  </si>
  <si>
    <t>Tisha Campbell-Martin</t>
  </si>
  <si>
    <t>School DazeÂ </t>
  </si>
  <si>
    <t>Made of HonorÂ </t>
  </si>
  <si>
    <t>Collette Wolfe</t>
  </si>
  <si>
    <t>Observe and ReportÂ </t>
  </si>
  <si>
    <t>You AgainÂ </t>
  </si>
  <si>
    <t>Cradle 2 the GraveÂ </t>
  </si>
  <si>
    <t>54Â </t>
  </si>
  <si>
    <t>Adventure|Comedy|Family|Romance</t>
  </si>
  <si>
    <t>Monte CarloÂ </t>
  </si>
  <si>
    <t>Donald Glover</t>
  </si>
  <si>
    <t>The To Do ListÂ </t>
  </si>
  <si>
    <t>Haley Ramm</t>
  </si>
  <si>
    <t>RubberÂ </t>
  </si>
  <si>
    <t>Love StinksÂ </t>
  </si>
  <si>
    <t>FirewallÂ </t>
  </si>
  <si>
    <t>Mad MoneyÂ </t>
  </si>
  <si>
    <t>Karl E. Landler</t>
  </si>
  <si>
    <t>One to AnotherÂ </t>
  </si>
  <si>
    <t>G.I. JaneÂ </t>
  </si>
  <si>
    <t>Into the StormÂ </t>
  </si>
  <si>
    <t>The Guilt TripÂ </t>
  </si>
  <si>
    <t>The DivideÂ </t>
  </si>
  <si>
    <t>Nathan Lane</t>
  </si>
  <si>
    <t>Teacher's PetÂ </t>
  </si>
  <si>
    <t>Saint John of Las VegasÂ </t>
  </si>
  <si>
    <t>Chelcie Ross</t>
  </si>
  <si>
    <t>NovocaineÂ </t>
  </si>
  <si>
    <t>The Last Time I Committed SuicideÂ </t>
  </si>
  <si>
    <t>HaywireÂ </t>
  </si>
  <si>
    <t>Cole Hauser</t>
  </si>
  <si>
    <t>PaparazziÂ </t>
  </si>
  <si>
    <t>Adventure|Comedy|Family|Fantasy|Musical</t>
  </si>
  <si>
    <t>The Adventures of Elmo in GrouchlandÂ </t>
  </si>
  <si>
    <t>Mickey Blue EyesÂ </t>
  </si>
  <si>
    <t>The BorrowersÂ </t>
  </si>
  <si>
    <t>G.I. Joe: RetaliationÂ </t>
  </si>
  <si>
    <t>SpliceÂ </t>
  </si>
  <si>
    <t>Get Over ItÂ </t>
  </si>
  <si>
    <t>The League of Extraordinary GentlemenÂ </t>
  </si>
  <si>
    <t>Chris Noth</t>
  </si>
  <si>
    <t>The Glass HouseÂ </t>
  </si>
  <si>
    <t>Chicken LittleÂ </t>
  </si>
  <si>
    <t>Straw DogsÂ </t>
  </si>
  <si>
    <t>Action|Horror|Romance</t>
  </si>
  <si>
    <t>Matt Smith</t>
  </si>
  <si>
    <t>Pride and Prejudice and ZombiesÂ </t>
  </si>
  <si>
    <t>Elaine Hendrix</t>
  </si>
  <si>
    <t>MollyÂ </t>
  </si>
  <si>
    <t>Stuck on YouÂ </t>
  </si>
  <si>
    <t>Action|Comedy|Crime|Sci-Fi|Thriller</t>
  </si>
  <si>
    <t>The Green HornetÂ </t>
  </si>
  <si>
    <t>Semi-ProÂ </t>
  </si>
  <si>
    <t>Jane Got a GunÂ </t>
  </si>
  <si>
    <t>NoahÂ </t>
  </si>
  <si>
    <t>G.I. Joe: The Rise of CobraÂ </t>
  </si>
  <si>
    <t>Life or Something Like ItÂ </t>
  </si>
  <si>
    <t>The GunmanÂ </t>
  </si>
  <si>
    <t>GamerÂ </t>
  </si>
  <si>
    <t>DuplexÂ </t>
  </si>
  <si>
    <t>Into the BlueÂ </t>
  </si>
  <si>
    <t>2012Â </t>
  </si>
  <si>
    <t>Bridgette Wilson-Sampras</t>
  </si>
  <si>
    <t>Just VisitingÂ </t>
  </si>
  <si>
    <t>Action|Drama|Sport|Thriller</t>
  </si>
  <si>
    <t>The FanÂ </t>
  </si>
  <si>
    <t>Mary ReillyÂ </t>
  </si>
  <si>
    <t>All the Pretty HorsesÂ </t>
  </si>
  <si>
    <t>AllegiantÂ </t>
  </si>
  <si>
    <t>DaylightÂ </t>
  </si>
  <si>
    <t>Jamie RenÃ©e Smith</t>
  </si>
  <si>
    <t>Dante's PeakÂ </t>
  </si>
  <si>
    <t>Hard RainÂ </t>
  </si>
  <si>
    <t>The Three MusketeersÂ </t>
  </si>
  <si>
    <t>Fergie</t>
  </si>
  <si>
    <t>NineÂ </t>
  </si>
  <si>
    <t>Adventure|Comedy|Drama|Family|Fantasy</t>
  </si>
  <si>
    <t>Babe: Pig in the CityÂ </t>
  </si>
  <si>
    <t>Wrath of the TitansÂ </t>
  </si>
  <si>
    <t>Around the World in 80 DaysÂ </t>
  </si>
  <si>
    <t>The WolfmanÂ </t>
  </si>
  <si>
    <t>PanÂ </t>
  </si>
  <si>
    <t>Identity ThiefÂ </t>
  </si>
  <si>
    <t>Jaws 2Â </t>
  </si>
  <si>
    <t>Sprague Grayden</t>
  </si>
  <si>
    <t>Paranormal Activity 2Â </t>
  </si>
  <si>
    <t>Bad TeacherÂ </t>
  </si>
  <si>
    <t>Planet of the ApesÂ </t>
  </si>
  <si>
    <t>Rhys Wakefield</t>
  </si>
  <si>
    <t>The PurgeÂ </t>
  </si>
  <si>
    <t>Valentine's DayÂ </t>
  </si>
  <si>
    <t>The Princess Diaries 2: Royal EngagementÂ </t>
  </si>
  <si>
    <t>Magic Mike XXLÂ </t>
  </si>
  <si>
    <t>Dumb and Dumber ToÂ </t>
  </si>
  <si>
    <t>Deuce Bigalow: Male GigoloÂ </t>
  </si>
  <si>
    <t>Ana de la Reguera</t>
  </si>
  <si>
    <t>Nacho LibreÂ </t>
  </si>
  <si>
    <t>Barbershop 2: Back in BusinessÂ </t>
  </si>
  <si>
    <t>America's SweetheartsÂ </t>
  </si>
  <si>
    <t>Tuesday Knight</t>
  </si>
  <si>
    <t>A Nightmare on Elm Street 4: The Dream MasterÂ </t>
  </si>
  <si>
    <t>Romany Malco</t>
  </si>
  <si>
    <t>Think Like a Man TooÂ </t>
  </si>
  <si>
    <t>DrumlineÂ </t>
  </si>
  <si>
    <t>Transformers: Age of ExtinctionÂ </t>
  </si>
  <si>
    <t>Richard Brooker</t>
  </si>
  <si>
    <t>Friday the 13th Part IIIÂ </t>
  </si>
  <si>
    <t>Jumping the BroomÂ </t>
  </si>
  <si>
    <t>Shelley Hennig</t>
  </si>
  <si>
    <t>UnfriendedÂ </t>
  </si>
  <si>
    <t>Adventure|Biography|Drama|Horror|Thriller</t>
  </si>
  <si>
    <t>Blanchard Ryan</t>
  </si>
  <si>
    <t>Open WaterÂ </t>
  </si>
  <si>
    <t>Not Another Teen MovieÂ </t>
  </si>
  <si>
    <t>Eat Pray LoveÂ </t>
  </si>
  <si>
    <t>Lara Croft: Tomb RaiderÂ </t>
  </si>
  <si>
    <t>Jenny Agutter</t>
  </si>
  <si>
    <t>Child's Play 2Â </t>
  </si>
  <si>
    <t>Mike Epps</t>
  </si>
  <si>
    <t>All About the BenjaminsÂ </t>
  </si>
  <si>
    <t>Stephen Collins</t>
  </si>
  <si>
    <t>Drive Me CrazyÂ </t>
  </si>
  <si>
    <t>Love the CoopersÂ </t>
  </si>
  <si>
    <t>SparkleÂ </t>
  </si>
  <si>
    <t>ThinnerÂ </t>
  </si>
  <si>
    <t>Joyful NoiseÂ </t>
  </si>
  <si>
    <t>Kathleen Wilhoite</t>
  </si>
  <si>
    <t>WitchboardÂ </t>
  </si>
  <si>
    <t>AdmissionÂ </t>
  </si>
  <si>
    <t>Action|Adventure|Comedy|Romance</t>
  </si>
  <si>
    <t>Six Days Seven NightsÂ </t>
  </si>
  <si>
    <t>Be CoolÂ </t>
  </si>
  <si>
    <t>Action|Adventure|Family|Fantasy|Sci-Fi|Thriller</t>
  </si>
  <si>
    <t>Race to Witch MountainÂ </t>
  </si>
  <si>
    <t>What to Expect When You're ExpectingÂ </t>
  </si>
  <si>
    <t>Tori Spelling</t>
  </si>
  <si>
    <t>Kiss the BrideÂ </t>
  </si>
  <si>
    <t>Justin Kirk</t>
  </si>
  <si>
    <t>L!fe HappensÂ </t>
  </si>
  <si>
    <t>Megan Park</t>
  </si>
  <si>
    <t>Diary of the DeadÂ </t>
  </si>
  <si>
    <t>New Year's EveÂ </t>
  </si>
  <si>
    <t>How to DealÂ </t>
  </si>
  <si>
    <t>Comedy|Fantasy|Musical|Sci-Fi</t>
  </si>
  <si>
    <t>Kate Maberly</t>
  </si>
  <si>
    <t>The Ghastly Love of Johnny XÂ </t>
  </si>
  <si>
    <t>Yuri Lowenthal</t>
  </si>
  <si>
    <t>The Pirates Who Don't Do Anything: A VeggieTales MovieÂ </t>
  </si>
  <si>
    <t>Eye of the DolphinÂ </t>
  </si>
  <si>
    <t>Yaya DaCosta</t>
  </si>
  <si>
    <t>And So It GoesÂ </t>
  </si>
  <si>
    <t>ScrewedÂ </t>
  </si>
  <si>
    <t>Only God ForgivesÂ </t>
  </si>
  <si>
    <t>Kevin Rankin</t>
  </si>
  <si>
    <t>HulkÂ </t>
  </si>
  <si>
    <t>The 5th QuarterÂ </t>
  </si>
  <si>
    <t>John Kapelos</t>
  </si>
  <si>
    <t>The RelicÂ </t>
  </si>
  <si>
    <t>Drillbit TaylorÂ </t>
  </si>
  <si>
    <t>Trust the ManÂ </t>
  </si>
  <si>
    <t>Brick MansionsÂ </t>
  </si>
  <si>
    <t>Gun ShyÂ </t>
  </si>
  <si>
    <t>The Little VampireÂ </t>
  </si>
  <si>
    <t>Austin Pendleton</t>
  </si>
  <si>
    <t>Sgt. BilkoÂ </t>
  </si>
  <si>
    <t>Michael Jai White</t>
  </si>
  <si>
    <t>Skin TradeÂ </t>
  </si>
  <si>
    <t>Rambo IIIÂ </t>
  </si>
  <si>
    <t>Bashar Rahal</t>
  </si>
  <si>
    <t>War, Inc.Â </t>
  </si>
  <si>
    <t>The Art of WarÂ </t>
  </si>
  <si>
    <t>Action|Adventure|Crime|Drama|Family|Fantasy|Romance|Thriller</t>
  </si>
  <si>
    <t>Reindeer GamesÂ </t>
  </si>
  <si>
    <t>ArmoredÂ </t>
  </si>
  <si>
    <t>Seth Gilliam</t>
  </si>
  <si>
    <t>Jefferson in ParisÂ </t>
  </si>
  <si>
    <t>The ReapingÂ </t>
  </si>
  <si>
    <t>Action|Fantasy|Horror|Mystery</t>
  </si>
  <si>
    <t>End of DaysÂ </t>
  </si>
  <si>
    <t>Family|Fantasy|Music</t>
  </si>
  <si>
    <t>Darci Kistler</t>
  </si>
  <si>
    <t>The NutcrackerÂ </t>
  </si>
  <si>
    <t>Rosanna Arquette</t>
  </si>
  <si>
    <t>Flight of the IntruderÂ </t>
  </si>
  <si>
    <t>Greg Grunberg</t>
  </si>
  <si>
    <t>Hollow ManÂ </t>
  </si>
  <si>
    <t>Playing for KeepsÂ </t>
  </si>
  <si>
    <t>What Just HappenedÂ </t>
  </si>
  <si>
    <t>Mireille Enos</t>
  </si>
  <si>
    <t>SabotageÂ </t>
  </si>
  <si>
    <t>Escape from L.A.Â </t>
  </si>
  <si>
    <t>Scout Taylor-Compton</t>
  </si>
  <si>
    <t>Love RanchÂ </t>
  </si>
  <si>
    <t>Josh Wingate</t>
  </si>
  <si>
    <t>PriestÂ </t>
  </si>
  <si>
    <t>The WatchÂ </t>
  </si>
  <si>
    <t>Bullet to the HeadÂ </t>
  </si>
  <si>
    <t>Bob Neill</t>
  </si>
  <si>
    <t>Red PlanetÂ </t>
  </si>
  <si>
    <t>Hudson HawkÂ </t>
  </si>
  <si>
    <t>Looney Tunes: Back in ActionÂ </t>
  </si>
  <si>
    <t>The Nutty ProfessorÂ </t>
  </si>
  <si>
    <t>I Know What You Did Last SummerÂ </t>
  </si>
  <si>
    <t>Diary of a Mad Black WomanÂ </t>
  </si>
  <si>
    <t>Why Did I Get Married?Â </t>
  </si>
  <si>
    <t>Four ChristmasesÂ </t>
  </si>
  <si>
    <t>No Good DeedÂ </t>
  </si>
  <si>
    <t>Caleb Landry Jones</t>
  </si>
  <si>
    <t>The Last ExorcismÂ </t>
  </si>
  <si>
    <t>Failure to LaunchÂ </t>
  </si>
  <si>
    <t>Roma Downey</t>
  </si>
  <si>
    <t>Son of GodÂ </t>
  </si>
  <si>
    <t>Comedy|Crime|Drama|Romance|Thriller</t>
  </si>
  <si>
    <t>Faizon Love</t>
  </si>
  <si>
    <t>A Thin Line Between Love and HateÂ </t>
  </si>
  <si>
    <t>Saw 3D: The Final ChapterÂ </t>
  </si>
  <si>
    <t>House at the End of the StreetÂ </t>
  </si>
  <si>
    <t>The BenchwarmersÂ </t>
  </si>
  <si>
    <t>Jeffrey Combs</t>
  </si>
  <si>
    <t>House on Haunted HillÂ </t>
  </si>
  <si>
    <t>Todd Stashwick</t>
  </si>
  <si>
    <t>You, Me and DupreeÂ </t>
  </si>
  <si>
    <t>Rob Paulsen</t>
  </si>
  <si>
    <t>BarnyardÂ </t>
  </si>
  <si>
    <t>40 Days and 40 NightsÂ </t>
  </si>
  <si>
    <t>The Banger SistersÂ </t>
  </si>
  <si>
    <t>AVP: Alien vs. PredatorÂ </t>
  </si>
  <si>
    <t>The SkullsÂ </t>
  </si>
  <si>
    <t>The Players ClubÂ </t>
  </si>
  <si>
    <t>Nicki Aycox</t>
  </si>
  <si>
    <t>Jeepers Creepers IIÂ </t>
  </si>
  <si>
    <t>Adventure|Comedy|Crime|Family|Mystery</t>
  </si>
  <si>
    <t>The Pink PantherÂ </t>
  </si>
  <si>
    <t>Adam Garcia</t>
  </si>
  <si>
    <t>Coyote UglyÂ </t>
  </si>
  <si>
    <t>Rugrats Go WildÂ </t>
  </si>
  <si>
    <t>BeastlyÂ </t>
  </si>
  <si>
    <t>Blue CrushÂ </t>
  </si>
  <si>
    <t>Good Luck ChuckÂ </t>
  </si>
  <si>
    <t>New in TownÂ </t>
  </si>
  <si>
    <t>Cop OutÂ </t>
  </si>
  <si>
    <t>Comedy|Family|Romance|Sport</t>
  </si>
  <si>
    <t>Kicking &amp; ScreamingÂ </t>
  </si>
  <si>
    <t>Kevin Grevioux</t>
  </si>
  <si>
    <t>Dickie Roberts: Former Child StarÂ </t>
  </si>
  <si>
    <t>Love HappensÂ </t>
  </si>
  <si>
    <t>Action|Comedy|Horror</t>
  </si>
  <si>
    <t>Lake PlacidÂ </t>
  </si>
  <si>
    <t>Fantastic 4: Rise of the Silver SurferÂ </t>
  </si>
  <si>
    <t>EnoughÂ </t>
  </si>
  <si>
    <t>Action|Adventure|Crime|Drama|Thriller</t>
  </si>
  <si>
    <t>Snakes on a PlaneÂ </t>
  </si>
  <si>
    <t>Two Girls and a GuyÂ </t>
  </si>
  <si>
    <t>The JurorÂ </t>
  </si>
  <si>
    <t>Action|Adventure|Comedy|Romance|Thriller</t>
  </si>
  <si>
    <t>Fool's GoldÂ </t>
  </si>
  <si>
    <t>The FPÂ </t>
  </si>
  <si>
    <t>Happy ChristmasÂ </t>
  </si>
  <si>
    <t>Stacy Keach</t>
  </si>
  <si>
    <t>Mercy StreetsÂ </t>
  </si>
  <si>
    <t>Drowning MonaÂ </t>
  </si>
  <si>
    <t>Drama|Fantasy|Sci-Fi</t>
  </si>
  <si>
    <t>Gavin MacLeod</t>
  </si>
  <si>
    <t>Time ChangerÂ </t>
  </si>
  <si>
    <t>Matthew Ziff</t>
  </si>
  <si>
    <t>HardflipÂ </t>
  </si>
  <si>
    <t>Drama|Fantasy|Mystery|Thriller</t>
  </si>
  <si>
    <t>The BoxÂ </t>
  </si>
  <si>
    <t>Don't Be Afraid of the DarkÂ </t>
  </si>
  <si>
    <t>The MuseÂ </t>
  </si>
  <si>
    <t>Club DreadÂ </t>
  </si>
  <si>
    <t>Deuces WildÂ </t>
  </si>
  <si>
    <t>Dougray Scott</t>
  </si>
  <si>
    <t>Dark WaterÂ </t>
  </si>
  <si>
    <t>Thomas Lennon</t>
  </si>
  <si>
    <t>A Guy ThingÂ </t>
  </si>
  <si>
    <t>HootÂ </t>
  </si>
  <si>
    <t>Cliff Robertson</t>
  </si>
  <si>
    <t>MaloneÂ </t>
  </si>
  <si>
    <t>Win a Date with Tad Hamilton!Â </t>
  </si>
  <si>
    <t>Comedy|Crime|Musical|Mystery</t>
  </si>
  <si>
    <t>The Singing DetectiveÂ </t>
  </si>
  <si>
    <t>Adventure|Comedy|Romance|Sci-Fi</t>
  </si>
  <si>
    <t>Bubble BoyÂ </t>
  </si>
  <si>
    <t>MaggieÂ </t>
  </si>
  <si>
    <t>Bright Lights, Big CityÂ </t>
  </si>
  <si>
    <t>Action|Animation|Comedy|Sci-Fi</t>
  </si>
  <si>
    <t>PixelsÂ </t>
  </si>
  <si>
    <t>Taylor Cole</t>
  </si>
  <si>
    <t>12 RoundsÂ </t>
  </si>
  <si>
    <t>The CrewÂ </t>
  </si>
  <si>
    <t>Runner RunnerÂ </t>
  </si>
  <si>
    <t>Machete KillsÂ </t>
  </si>
  <si>
    <t>The Big WeddingÂ </t>
  </si>
  <si>
    <t>Sonia Braga</t>
  </si>
  <si>
    <t>Angel EyesÂ </t>
  </si>
  <si>
    <t>Adventure|Animation|Comedy|Family|War</t>
  </si>
  <si>
    <t>ValiantÂ </t>
  </si>
  <si>
    <t>David Paymer</t>
  </si>
  <si>
    <t>Alex &amp; EmmaÂ </t>
  </si>
  <si>
    <t>Richard Coyle</t>
  </si>
  <si>
    <t>5 Days of WarÂ </t>
  </si>
  <si>
    <t>Georgia</t>
  </si>
  <si>
    <t>Mirror MirrorÂ </t>
  </si>
  <si>
    <t>I Dreamed of AfricaÂ </t>
  </si>
  <si>
    <t>The Black DahliaÂ </t>
  </si>
  <si>
    <t>Lady in the WaterÂ </t>
  </si>
  <si>
    <t>Your HighnessÂ </t>
  </si>
  <si>
    <t>Mission to MarsÂ </t>
  </si>
  <si>
    <t>Chain ReactionÂ </t>
  </si>
  <si>
    <t>Vincent Pastore</t>
  </si>
  <si>
    <t>Money TrainÂ </t>
  </si>
  <si>
    <t>That's My BoyÂ </t>
  </si>
  <si>
    <t>Imagine ThatÂ </t>
  </si>
  <si>
    <t>Action|Adventure|Family|Fantasy|Thriller</t>
  </si>
  <si>
    <t>Mighty Joe YoungÂ </t>
  </si>
  <si>
    <t>Bad CompanyÂ </t>
  </si>
  <si>
    <t>What Planet Are You From?Â </t>
  </si>
  <si>
    <t>Babylon A.D.Â </t>
  </si>
  <si>
    <t>Sasha Roiz</t>
  </si>
  <si>
    <t>PompeiiÂ </t>
  </si>
  <si>
    <t>Dong-gun Jang</t>
  </si>
  <si>
    <t>The PromiseÂ </t>
  </si>
  <si>
    <t>TimelineÂ </t>
  </si>
  <si>
    <t>Green LanternÂ </t>
  </si>
  <si>
    <t>Christopher Masterson</t>
  </si>
  <si>
    <t>Cutthroat IslandÂ </t>
  </si>
  <si>
    <t>Action|Comedy|Fantasy</t>
  </si>
  <si>
    <t>R.I.P.D.Â </t>
  </si>
  <si>
    <t>PoseidonÂ </t>
  </si>
  <si>
    <t>Adventure|Drama|Fantasy|Romance</t>
  </si>
  <si>
    <t>The Twilight Saga: Breaking Dawn - Part 2Â </t>
  </si>
  <si>
    <t>Angus T. Jones</t>
  </si>
  <si>
    <t>Bringing Down the HouseÂ </t>
  </si>
  <si>
    <t>Crocodile Dundee IIÂ </t>
  </si>
  <si>
    <t>Runaway BrideÂ </t>
  </si>
  <si>
    <t>The Santa Clause 2Â </t>
  </si>
  <si>
    <t>Regina Hall</t>
  </si>
  <si>
    <t>Scary Movie 3Â </t>
  </si>
  <si>
    <t>Action|Comedy|Drama|Family|Thriller</t>
  </si>
  <si>
    <t>The PacifierÂ </t>
  </si>
  <si>
    <t>Couples RetreatÂ </t>
  </si>
  <si>
    <t>Kelly Rutherford</t>
  </si>
  <si>
    <t>Scream 3Â </t>
  </si>
  <si>
    <t>Little FockersÂ </t>
  </si>
  <si>
    <t>White NoiseÂ </t>
  </si>
  <si>
    <t>HopÂ </t>
  </si>
  <si>
    <t>Daddy Day CareÂ </t>
  </si>
  <si>
    <t>Jensen Ackles</t>
  </si>
  <si>
    <t>My Bloody ValentineÂ </t>
  </si>
  <si>
    <t>Dude, Where's My Car?Â </t>
  </si>
  <si>
    <t>Action|Adventure|Comedy|Crime|Thriller</t>
  </si>
  <si>
    <t>Charlie's AngelsÂ </t>
  </si>
  <si>
    <t>Mahadeo Shivraj</t>
  </si>
  <si>
    <t>The SmurfsÂ </t>
  </si>
  <si>
    <t>The Scorpion KingÂ </t>
  </si>
  <si>
    <t>The Bounty HunterÂ </t>
  </si>
  <si>
    <t>Urban LegendÂ </t>
  </si>
  <si>
    <t>The House BunnyÂ </t>
  </si>
  <si>
    <t>Monster-in-LawÂ </t>
  </si>
  <si>
    <t>Shannon Elizabeth</t>
  </si>
  <si>
    <t>Thir13en GhostsÂ </t>
  </si>
  <si>
    <t>Exit WoundsÂ </t>
  </si>
  <si>
    <t>Richard Lawson</t>
  </si>
  <si>
    <t>How Stella Got Her Groove BackÂ </t>
  </si>
  <si>
    <t>Employee of the MonthÂ </t>
  </si>
  <si>
    <t>Double ImpactÂ </t>
  </si>
  <si>
    <t>Sweet Sweetback's Baadasssss SongÂ </t>
  </si>
  <si>
    <t>You Don't Mess with the ZohanÂ </t>
  </si>
  <si>
    <t>Nowhere to RunÂ </t>
  </si>
  <si>
    <t>Bill Johnson</t>
  </si>
  <si>
    <t>The Texas Chainsaw Massacre 2Â </t>
  </si>
  <si>
    <t>Disturbing BehaviorÂ </t>
  </si>
  <si>
    <t>Piranha 3DÂ </t>
  </si>
  <si>
    <t>Amir Talai</t>
  </si>
  <si>
    <t>NovemberÂ </t>
  </si>
  <si>
    <t>Casa de mi PadreÂ </t>
  </si>
  <si>
    <t>The Day the Earth Stood StillÂ </t>
  </si>
  <si>
    <t>The InnkeepersÂ </t>
  </si>
  <si>
    <t>Nora Zehetner</t>
  </si>
  <si>
    <t>Creative ControlÂ </t>
  </si>
  <si>
    <t>Jasper Cole</t>
  </si>
  <si>
    <t>MacGruberÂ </t>
  </si>
  <si>
    <t>Autumn in New YorkÂ </t>
  </si>
  <si>
    <t>Isaiah Washington</t>
  </si>
  <si>
    <t>Ghost ShipÂ </t>
  </si>
  <si>
    <t>VirtuosityÂ </t>
  </si>
  <si>
    <t>Whatever It TakesÂ </t>
  </si>
  <si>
    <t>Robert Picardo</t>
  </si>
  <si>
    <t>Atlas Shrugged II: The StrikeÂ </t>
  </si>
  <si>
    <t>The Last Days on MarsÂ </t>
  </si>
  <si>
    <t>Louise Fletcher</t>
  </si>
  <si>
    <t>Invaders from MarsÂ </t>
  </si>
  <si>
    <t>Domestic DisturbanceÂ </t>
  </si>
  <si>
    <t>The Wendell Baker StoryÂ </t>
  </si>
  <si>
    <t>Mr 3000Â </t>
  </si>
  <si>
    <t>The Perfect ManÂ </t>
  </si>
  <si>
    <t>Troop Beverly HillsÂ </t>
  </si>
  <si>
    <t>The Open RoadÂ </t>
  </si>
  <si>
    <t>American DreamzÂ </t>
  </si>
  <si>
    <t>Beverly Hills Cop IIIÂ </t>
  </si>
  <si>
    <t>What's the Worst That Could Happen?Â </t>
  </si>
  <si>
    <t>Joe SomebodyÂ </t>
  </si>
  <si>
    <t>Comedy|Mystery|Sci-Fi|Thriller</t>
  </si>
  <si>
    <t>Southland TalesÂ </t>
  </si>
  <si>
    <t>In DreamsÂ </t>
  </si>
  <si>
    <t>People I KnowÂ </t>
  </si>
  <si>
    <t>The Whole Ten YardsÂ </t>
  </si>
  <si>
    <t>The ManÂ </t>
  </si>
  <si>
    <t>WhiteoutÂ </t>
  </si>
  <si>
    <t>GhostbustersÂ </t>
  </si>
  <si>
    <t>Jaime King</t>
  </si>
  <si>
    <t>Bulletproof MonkÂ </t>
  </si>
  <si>
    <t>Lara Croft Tomb Raider: The Cradle of LifeÂ </t>
  </si>
  <si>
    <t>DreamcatcherÂ </t>
  </si>
  <si>
    <t>StolenÂ </t>
  </si>
  <si>
    <t>Ã†on FluxÂ </t>
  </si>
  <si>
    <t>Drive AngryÂ </t>
  </si>
  <si>
    <t>Raymond Cruz</t>
  </si>
  <si>
    <t>Collateral DamageÂ </t>
  </si>
  <si>
    <t>Action|Comedy|Mystery|Romance</t>
  </si>
  <si>
    <t>MortdecaiÂ </t>
  </si>
  <si>
    <t>Independence Day: ResurgenceÂ </t>
  </si>
  <si>
    <t>Seventh SonÂ </t>
  </si>
  <si>
    <t>Gods of EgyptÂ </t>
  </si>
  <si>
    <t>Action|Adventure|Biography|Drama|History|Romance|War</t>
  </si>
  <si>
    <t>AlexanderÂ </t>
  </si>
  <si>
    <t>Batman ForeverÂ </t>
  </si>
  <si>
    <t>AnnabelleÂ </t>
  </si>
  <si>
    <t>Spy KidsÂ </t>
  </si>
  <si>
    <t>Grown Ups 2Â </t>
  </si>
  <si>
    <t>Action|Adventure|Comedy|Family|Romance</t>
  </si>
  <si>
    <t>George of the JungleÂ </t>
  </si>
  <si>
    <t>Taran Killam</t>
  </si>
  <si>
    <t>Just MarriedÂ </t>
  </si>
  <si>
    <t>Hotel for DogsÂ </t>
  </si>
  <si>
    <t>Down to EarthÂ </t>
  </si>
  <si>
    <t>Frankie Muniz</t>
  </si>
  <si>
    <t>Big Fat LiarÂ </t>
  </si>
  <si>
    <t>White ChicksÂ </t>
  </si>
  <si>
    <t>BoomerangÂ </t>
  </si>
  <si>
    <t>Bride WarsÂ </t>
  </si>
  <si>
    <t>Adventure|Animation|Family|Musical</t>
  </si>
  <si>
    <t>The Jungle Book 2Â </t>
  </si>
  <si>
    <t>Clu Gulager</t>
  </si>
  <si>
    <t>A Nightmare on Elm Street 2: Freddy's RevengeÂ </t>
  </si>
  <si>
    <t>Star Trek V: The Final FrontierÂ </t>
  </si>
  <si>
    <t>Taylor Lautner</t>
  </si>
  <si>
    <t>Cheaper by the Dozen 2Â </t>
  </si>
  <si>
    <t>Jeff Fahey</t>
  </si>
  <si>
    <t>The Lawnmower ManÂ </t>
  </si>
  <si>
    <t>The EyeÂ </t>
  </si>
  <si>
    <t>Biography|Comedy|Documentary</t>
  </si>
  <si>
    <t>Nancy O'Dell</t>
  </si>
  <si>
    <t>Martin Lawrence Live: RunteldatÂ </t>
  </si>
  <si>
    <t>Action|Adventure|Comedy|Family</t>
  </si>
  <si>
    <t>Steve Irwin</t>
  </si>
  <si>
    <t>The Crocodile Hunter: Collision CourseÂ </t>
  </si>
  <si>
    <t>Old DogsÂ </t>
  </si>
  <si>
    <t>The SpecialistÂ </t>
  </si>
  <si>
    <t>Peru</t>
  </si>
  <si>
    <t>DarknessÂ </t>
  </si>
  <si>
    <t>Hostel: Part IIÂ </t>
  </si>
  <si>
    <t>Max PayneÂ </t>
  </si>
  <si>
    <t>Lea Michele</t>
  </si>
  <si>
    <t>Glee: The 3D Concert MovieÂ </t>
  </si>
  <si>
    <t>Head of StateÂ </t>
  </si>
  <si>
    <t>Cameron Monaghan</t>
  </si>
  <si>
    <t>PromÂ </t>
  </si>
  <si>
    <t>Adventure|Horror</t>
  </si>
  <si>
    <t>The Green InfernoÂ </t>
  </si>
  <si>
    <t>The Man with the Iron FistsÂ </t>
  </si>
  <si>
    <t>Jingle All the WayÂ </t>
  </si>
  <si>
    <t>JawbreakerÂ </t>
  </si>
  <si>
    <t>Comedy|Drama|Horror</t>
  </si>
  <si>
    <t>TuskÂ </t>
  </si>
  <si>
    <t>The Jimmy ShowÂ </t>
  </si>
  <si>
    <t>Action|Comedy|Crime|Family</t>
  </si>
  <si>
    <t>See Spot RunÂ </t>
  </si>
  <si>
    <t>I Love Your WorkÂ </t>
  </si>
  <si>
    <t>Sorority BoysÂ </t>
  </si>
  <si>
    <t>The Loss of Sexual InnocenceÂ </t>
  </si>
  <si>
    <t>Comedy|Mystery|Romance</t>
  </si>
  <si>
    <t>Monica Potter</t>
  </si>
  <si>
    <t>Head Over HeelsÂ </t>
  </si>
  <si>
    <t>Action|Comedy|Family</t>
  </si>
  <si>
    <t>The Spy Next DoorÂ </t>
  </si>
  <si>
    <t>Red Riding HoodÂ </t>
  </si>
  <si>
    <t>Thomas McDonell</t>
  </si>
  <si>
    <t>Fun SizeÂ </t>
  </si>
  <si>
    <t>Michael McKean</t>
  </si>
  <si>
    <t>The GuruÂ </t>
  </si>
  <si>
    <t>Under Siege 2: Dark TerritoryÂ </t>
  </si>
  <si>
    <t>Maximum RiskÂ </t>
  </si>
  <si>
    <t>Under the RainbowÂ </t>
  </si>
  <si>
    <t>Clive Russell</t>
  </si>
  <si>
    <t>The Young MessiahÂ </t>
  </si>
  <si>
    <t>Eight Legged FreaksÂ </t>
  </si>
  <si>
    <t>Play It to the BoneÂ </t>
  </si>
  <si>
    <t>AlohaÂ </t>
  </si>
  <si>
    <t>The TempestÂ </t>
  </si>
  <si>
    <t>Adventure|Comedy|Family|Fantasy|Sci-Fi</t>
  </si>
  <si>
    <t>Malese Jow</t>
  </si>
  <si>
    <t>Aliens in the AtticÂ </t>
  </si>
  <si>
    <t>Mara Wilson</t>
  </si>
  <si>
    <t>A Simple WishÂ </t>
  </si>
  <si>
    <t>StoneÂ </t>
  </si>
  <si>
    <t>Christina Milian</t>
  </si>
  <si>
    <t>Man of the HouseÂ </t>
  </si>
  <si>
    <t>Resident Evil: RetributionÂ </t>
  </si>
  <si>
    <t>Bangkok DangerousÂ </t>
  </si>
  <si>
    <t>Unfinished BusinessÂ </t>
  </si>
  <si>
    <t>The Adventurer: The Curse of the Midas BoxÂ </t>
  </si>
  <si>
    <t>Action|Comedy|Romance|Thriller</t>
  </si>
  <si>
    <t>KillersÂ </t>
  </si>
  <si>
    <t>The CoreÂ </t>
  </si>
  <si>
    <t>Action|Adventure|Fantasy|War</t>
  </si>
  <si>
    <t>The Last LegionÂ </t>
  </si>
  <si>
    <t>Jacob Tremblay</t>
  </si>
  <si>
    <t>The Smurfs 2Â </t>
  </si>
  <si>
    <t>I SpyÂ </t>
  </si>
  <si>
    <t>VolcanoÂ </t>
  </si>
  <si>
    <t>Land of the LostÂ </t>
  </si>
  <si>
    <t>Stuart Little 2Â </t>
  </si>
  <si>
    <t>Animation|Comedy|Family|Music|Western</t>
  </si>
  <si>
    <t>Home on the RangeÂ </t>
  </si>
  <si>
    <t>BlackhatÂ </t>
  </si>
  <si>
    <t>Evan AlmightyÂ </t>
  </si>
  <si>
    <t>Elisabeth Harnois</t>
  </si>
  <si>
    <t>Mars Needs MomsÂ </t>
  </si>
  <si>
    <t>Jupiter AscendingÂ </t>
  </si>
  <si>
    <t>Doctor DolittleÂ </t>
  </si>
  <si>
    <t>The BossÂ </t>
  </si>
  <si>
    <t>Adventure|Comedy|Family|Music|Romance</t>
  </si>
  <si>
    <t>Clayton Snyder</t>
  </si>
  <si>
    <t>The Lizzie McGuire MovieÂ </t>
  </si>
  <si>
    <t>Kane Hodder</t>
  </si>
  <si>
    <t>Friday the 13th Part VII: The New BloodÂ </t>
  </si>
  <si>
    <t>Spaced InvadersÂ </t>
  </si>
  <si>
    <t>Eric Sheffer Stevens</t>
  </si>
  <si>
    <t>Silent HouseÂ </t>
  </si>
  <si>
    <t>Spring BreakersÂ </t>
  </si>
  <si>
    <t>Hulk Hogan</t>
  </si>
  <si>
    <t>Spy HardÂ </t>
  </si>
  <si>
    <t>License to WedÂ </t>
  </si>
  <si>
    <t>Comedy|Fantasy|Horror|Romance</t>
  </si>
  <si>
    <t>Alexis Arquette</t>
  </si>
  <si>
    <t>Bride of ChuckyÂ </t>
  </si>
  <si>
    <t>Welcome Home, Roscoe JenkinsÂ </t>
  </si>
  <si>
    <t>Tammin Sursok</t>
  </si>
  <si>
    <t>AquamarineÂ </t>
  </si>
  <si>
    <t>Comedy|Crime|Family</t>
  </si>
  <si>
    <t>Max Keeble's Big MoveÂ </t>
  </si>
  <si>
    <t>Christian Monzon</t>
  </si>
  <si>
    <t>HoneyÂ </t>
  </si>
  <si>
    <t>Kevin Sussman</t>
  </si>
  <si>
    <t>Alpha and OmegaÂ </t>
  </si>
  <si>
    <t>Boys and GirlsÂ </t>
  </si>
  <si>
    <t>The CovenantÂ </t>
  </si>
  <si>
    <t>TomcatsÂ </t>
  </si>
  <si>
    <t>The Back-up PlanÂ </t>
  </si>
  <si>
    <t>Robert Ri'chard</t>
  </si>
  <si>
    <t>House of WaxÂ </t>
  </si>
  <si>
    <t>Brendan Fehr</t>
  </si>
  <si>
    <t>The ForsakenÂ </t>
  </si>
  <si>
    <t>Warlock: The ArmageddonÂ </t>
  </si>
  <si>
    <t>Kristy Swanson</t>
  </si>
  <si>
    <t>8 Heads in a Duffel BagÂ </t>
  </si>
  <si>
    <t>CaptiveÂ </t>
  </si>
  <si>
    <t>Biography|Comedy|Romance</t>
  </si>
  <si>
    <t>20 DatesÂ </t>
  </si>
  <si>
    <t>Monica Calhoun</t>
  </si>
  <si>
    <t>Civil BrandÂ </t>
  </si>
  <si>
    <t>Simply IrresistibleÂ </t>
  </si>
  <si>
    <t>SleepoverÂ </t>
  </si>
  <si>
    <t>BacheloretteÂ </t>
  </si>
  <si>
    <t>Michael Gross</t>
  </si>
  <si>
    <t>Tim and Eric's Billion Dollar MovieÂ </t>
  </si>
  <si>
    <t>Woman on TopÂ </t>
  </si>
  <si>
    <t>Alan Ruck</t>
  </si>
  <si>
    <t>I Love You, Beth CooperÂ </t>
  </si>
  <si>
    <t>D.E.B.S.Â </t>
  </si>
  <si>
    <t>The WatcherÂ </t>
  </si>
  <si>
    <t>Andy Dick</t>
  </si>
  <si>
    <t>LoserÂ </t>
  </si>
  <si>
    <t>Tyler James Williams</t>
  </si>
  <si>
    <t>PeeplesÂ </t>
  </si>
  <si>
    <t>SlackersÂ </t>
  </si>
  <si>
    <t>In the CutÂ </t>
  </si>
  <si>
    <t>Josie and the PussycatsÂ </t>
  </si>
  <si>
    <t>Action|Adventure|Crime|Drama|Romance</t>
  </si>
  <si>
    <t>FledÂ </t>
  </si>
  <si>
    <t>The CounselorÂ </t>
  </si>
  <si>
    <t>Post GradÂ </t>
  </si>
  <si>
    <t>Action|Comedy|Drama|Thriller</t>
  </si>
  <si>
    <t>Jim Gaffigan</t>
  </si>
  <si>
    <t>Salvation BoulevardÂ </t>
  </si>
  <si>
    <t>The Brothers SolomonÂ </t>
  </si>
  <si>
    <t>By the SeaÂ </t>
  </si>
  <si>
    <t>The TuxedoÂ </t>
  </si>
  <si>
    <t>The Adventures of PinocchioÂ </t>
  </si>
  <si>
    <t>Samaire Armstrong</t>
  </si>
  <si>
    <t>Just My LuckÂ </t>
  </si>
  <si>
    <t>Oliver Hudson</t>
  </si>
  <si>
    <t>The Out-of-TownersÂ </t>
  </si>
  <si>
    <t>Ready to RumbleÂ </t>
  </si>
  <si>
    <t>Serving SaraÂ </t>
  </si>
  <si>
    <t>The Clan of the Cave BearÂ </t>
  </si>
  <si>
    <t>Kevin Alejandro</t>
  </si>
  <si>
    <t>Strange WildernessÂ </t>
  </si>
  <si>
    <t>One for the MoneyÂ </t>
  </si>
  <si>
    <t>The DilemmaÂ </t>
  </si>
  <si>
    <t>The Astronaut's WifeÂ </t>
  </si>
  <si>
    <t>Double TakeÂ </t>
  </si>
  <si>
    <t>The Glimmer ManÂ </t>
  </si>
  <si>
    <t>A Good Day to Die HardÂ </t>
  </si>
  <si>
    <t>BogusÂ </t>
  </si>
  <si>
    <t>Isn't She GreatÂ </t>
  </si>
  <si>
    <t>Against the RopesÂ </t>
  </si>
  <si>
    <t>Little NickyÂ </t>
  </si>
  <si>
    <t>Hollywood HomicideÂ </t>
  </si>
  <si>
    <t>Action|Crime|Sport|Thriller</t>
  </si>
  <si>
    <t>Point BreakÂ </t>
  </si>
  <si>
    <t>Shelley Conn</t>
  </si>
  <si>
    <t>How Do You KnowÂ </t>
  </si>
  <si>
    <t>Animation|Comedy|Family|Fantasy|Music</t>
  </si>
  <si>
    <t>Jesse McCartney</t>
  </si>
  <si>
    <t>Alvin and the ChipmunksÂ </t>
  </si>
  <si>
    <t>TwilightÂ </t>
  </si>
  <si>
    <t>Stomp the YardÂ </t>
  </si>
  <si>
    <t>Action|Comedy|Family|Fantasy</t>
  </si>
  <si>
    <t>Carol Ann Susi</t>
  </si>
  <si>
    <t>Cats &amp; DogsÂ </t>
  </si>
  <si>
    <t>Krista Allen</t>
  </si>
  <si>
    <t>The Final DestinationÂ </t>
  </si>
  <si>
    <t>Scary Movie 2Â </t>
  </si>
  <si>
    <t>The Wedding PlannerÂ </t>
  </si>
  <si>
    <t>The Lazarus EffectÂ </t>
  </si>
  <si>
    <t>Comedy|Drama|Family|Musical</t>
  </si>
  <si>
    <t>AnnieÂ </t>
  </si>
  <si>
    <t>James Kyson</t>
  </si>
  <si>
    <t>ShutterÂ </t>
  </si>
  <si>
    <t>Laila Haley</t>
  </si>
  <si>
    <t>Sinister 2Â </t>
  </si>
  <si>
    <t>SpawnÂ </t>
  </si>
  <si>
    <t>The Wild Thornberrys MovieÂ </t>
  </si>
  <si>
    <t>LegionÂ </t>
  </si>
  <si>
    <t>Christmas with the KranksÂ </t>
  </si>
  <si>
    <t>Action JacksonÂ </t>
  </si>
  <si>
    <t>Comedy|Family|Sci-Fi</t>
  </si>
  <si>
    <t>FlubberÂ </t>
  </si>
  <si>
    <t>Warren Christie</t>
  </si>
  <si>
    <t>Apollo 18Â </t>
  </si>
  <si>
    <t>AddictedÂ </t>
  </si>
  <si>
    <t>Action|Adventure|Comedy|Sci-Fi|Thriller</t>
  </si>
  <si>
    <t>ClockstoppersÂ </t>
  </si>
  <si>
    <t>Halloween 5Â </t>
  </si>
  <si>
    <t>Ghost RiderÂ </t>
  </si>
  <si>
    <t>ZookeeperÂ </t>
  </si>
  <si>
    <t>Action|Adventure|Comedy|Musical</t>
  </si>
  <si>
    <t>Wanda Sykes</t>
  </si>
  <si>
    <t>Pootie TangÂ </t>
  </si>
  <si>
    <t>Donkey PunchÂ </t>
  </si>
  <si>
    <t>Catch That KidÂ </t>
  </si>
  <si>
    <t>RiÂ¢hie RiÂ¢hÂ </t>
  </si>
  <si>
    <t>Over Her Dead BodyÂ </t>
  </si>
  <si>
    <t>The 5th WaveÂ </t>
  </si>
  <si>
    <t>Aaliyah</t>
  </si>
  <si>
    <t>Queen of the DamnedÂ </t>
  </si>
  <si>
    <t>Erick Avari</t>
  </si>
  <si>
    <t>Paul Blart: Mall CopÂ </t>
  </si>
  <si>
    <t>FlipperÂ </t>
  </si>
  <si>
    <t>My Stepmother Is an AlienÂ </t>
  </si>
  <si>
    <t>Adventure|Family|Fantasy|Music|Musical</t>
  </si>
  <si>
    <t>Lena Horne</t>
  </si>
  <si>
    <t>The WizÂ </t>
  </si>
  <si>
    <t>Rip Torn</t>
  </si>
  <si>
    <t>Welcome to MooseportÂ </t>
  </si>
  <si>
    <t>SphinxÂ </t>
  </si>
  <si>
    <t>Little Black BookÂ </t>
  </si>
  <si>
    <t>The MedallionÂ </t>
  </si>
  <si>
    <t>Tank GirlÂ </t>
  </si>
  <si>
    <t>Action|Adventure|Comedy|Drama|Thriller</t>
  </si>
  <si>
    <t>Chill FactorÂ </t>
  </si>
  <si>
    <t>Comedy|Sci-Fi|Thriller</t>
  </si>
  <si>
    <t>The Stepford WivesÂ </t>
  </si>
  <si>
    <t>DoomÂ </t>
  </si>
  <si>
    <t>Action|Adventure|Drama|Thriller|Western</t>
  </si>
  <si>
    <t>Texas RangersÂ </t>
  </si>
  <si>
    <t>Action|Adventure|Fantasy|Horror|Thriller</t>
  </si>
  <si>
    <t>The Mummy: Tomb of the Dragon EmperorÂ </t>
  </si>
  <si>
    <t>Charlie Rowe</t>
  </si>
  <si>
    <t>Walking with Dinosaurs 3DÂ </t>
  </si>
  <si>
    <t>Big Momma's HouseÂ </t>
  </si>
  <si>
    <t>Spy Kids 2: Island of Lost DreamsÂ </t>
  </si>
  <si>
    <t>Snow DogsÂ </t>
  </si>
  <si>
    <t>Beau Mirchoff</t>
  </si>
  <si>
    <t>Scary Movie 4Â </t>
  </si>
  <si>
    <t>Maid in ManhattanÂ </t>
  </si>
  <si>
    <t>Essence Atkins</t>
  </si>
  <si>
    <t>A Haunted HouseÂ </t>
  </si>
  <si>
    <t>Barack Obama</t>
  </si>
  <si>
    <t>2016: Obama's AmericaÂ </t>
  </si>
  <si>
    <t>Alice Greczyn</t>
  </si>
  <si>
    <t>The Dukes of HazzardÂ </t>
  </si>
  <si>
    <t>Air BudÂ </t>
  </si>
  <si>
    <t>Comedy|Family|Fantasy|Sport</t>
  </si>
  <si>
    <t>Brenda Song</t>
  </si>
  <si>
    <t>Like MikeÂ </t>
  </si>
  <si>
    <t>Comedy|Drama|Family|Fantasy|Sci-Fi</t>
  </si>
  <si>
    <t>Good Boy!Â </t>
  </si>
  <si>
    <t>Malibu's Most WantedÂ </t>
  </si>
  <si>
    <t>William Schallert</t>
  </si>
  <si>
    <t>House Party 2Â </t>
  </si>
  <si>
    <t>Fantasy|Horror|Romance|Thriller</t>
  </si>
  <si>
    <t>Lisa Wilcox</t>
  </si>
  <si>
    <t>A Nightmare on Elm Street 5: The Dream ChildÂ </t>
  </si>
  <si>
    <t>Stay AliveÂ </t>
  </si>
  <si>
    <t>Jeff Kober</t>
  </si>
  <si>
    <t>The Hills Have Eyes IIÂ </t>
  </si>
  <si>
    <t>The Ladies ManÂ </t>
  </si>
  <si>
    <t>Jennifer's BodyÂ </t>
  </si>
  <si>
    <t>Hot PursuitÂ </t>
  </si>
  <si>
    <t>The Lords of SalemÂ </t>
  </si>
  <si>
    <t>Marc Blucas</t>
  </si>
  <si>
    <t>Thr3eÂ </t>
  </si>
  <si>
    <t>Poland</t>
  </si>
  <si>
    <t>James Wilcox</t>
  </si>
  <si>
    <t>Sex TapeÂ </t>
  </si>
  <si>
    <t>Miss MarchÂ </t>
  </si>
  <si>
    <t>Action|Comedy|Horror|Sci-Fi</t>
  </si>
  <si>
    <t>Phoebe Legere</t>
  </si>
  <si>
    <t>The Toxic Avenger Part IIÂ </t>
  </si>
  <si>
    <t>Hot Tub Time Machine 2Â </t>
  </si>
  <si>
    <t>Burt Young</t>
  </si>
  <si>
    <t>Excessive ForceÂ </t>
  </si>
  <si>
    <t>Held UpÂ </t>
  </si>
  <si>
    <t>Sorority RowÂ </t>
  </si>
  <si>
    <t>Here on EarthÂ </t>
  </si>
  <si>
    <t>Rainn Wilson</t>
  </si>
  <si>
    <t>My Super Ex-GirlfriendÂ </t>
  </si>
  <si>
    <t>Exorcist: The BeginningÂ </t>
  </si>
  <si>
    <t>Return to the Blue LagoonÂ </t>
  </si>
  <si>
    <t>Ed Skrein</t>
  </si>
  <si>
    <t>The Transporter RefueledÂ </t>
  </si>
  <si>
    <t>Alex CrossÂ </t>
  </si>
  <si>
    <t>Unaccompanied MinorsÂ </t>
  </si>
  <si>
    <t>Bless the ChildÂ </t>
  </si>
  <si>
    <t>Action|Adventure|Family|Sci-Fi|Thriller</t>
  </si>
  <si>
    <t>Lost in SpaceÂ </t>
  </si>
  <si>
    <t>Martin Starr</t>
  </si>
  <si>
    <t>Stealing HarvardÂ </t>
  </si>
  <si>
    <t>Biography|Comedy|Drama|Family|Sport</t>
  </si>
  <si>
    <t>Tasha Smith</t>
  </si>
  <si>
    <t>The LongshotsÂ </t>
  </si>
  <si>
    <t>The Son of No OneÂ </t>
  </si>
  <si>
    <t>The CaveÂ </t>
  </si>
  <si>
    <t>Taylor Negron</t>
  </si>
  <si>
    <t>VampsÂ </t>
  </si>
  <si>
    <t>Judith Chapman</t>
  </si>
  <si>
    <t>The Sweetest ThingÂ </t>
  </si>
  <si>
    <t>Action|Comedy|Crime|Fantasy|Horror|Mystery|Sci-Fi|Thriller</t>
  </si>
  <si>
    <t>Marco St. John</t>
  </si>
  <si>
    <t>Dylan Dog: Dead of NightÂ </t>
  </si>
  <si>
    <t>The Bridge of San Luis ReyÂ </t>
  </si>
  <si>
    <t>EragonÂ </t>
  </si>
  <si>
    <t>Get CarterÂ </t>
  </si>
  <si>
    <t>The OrderÂ </t>
  </si>
  <si>
    <t>G-ForceÂ </t>
  </si>
  <si>
    <t>Random HeartsÂ </t>
  </si>
  <si>
    <t>Action|Adventure|Family|Thriller</t>
  </si>
  <si>
    <t>Alex Rider: Operation StormbreakerÂ </t>
  </si>
  <si>
    <t>The Scarlet LetterÂ </t>
  </si>
  <si>
    <t>JadeÂ </t>
  </si>
  <si>
    <t>Action|Fantasy|Sci-Fi|Thriller</t>
  </si>
  <si>
    <t>Caitlin Stasey</t>
  </si>
  <si>
    <t>I, FrankensteinÂ </t>
  </si>
  <si>
    <t>Madea's Family ReunionÂ </t>
  </si>
  <si>
    <t>GarfieldÂ </t>
  </si>
  <si>
    <t>When a Stranger CallsÂ </t>
  </si>
  <si>
    <t>Dylan Walsh</t>
  </si>
  <si>
    <t>CongoÂ </t>
  </si>
  <si>
    <t>Richard Cabral</t>
  </si>
  <si>
    <t>Paranormal Activity: The Marked OnesÂ </t>
  </si>
  <si>
    <t>Action|Adventure|Comedy|Crime|Family|Romance|Thriller</t>
  </si>
  <si>
    <t>Agent Cody BanksÂ </t>
  </si>
  <si>
    <t>SwimfanÂ </t>
  </si>
  <si>
    <t>The Grudge 2Â </t>
  </si>
  <si>
    <t>Chernobyl DiariesÂ </t>
  </si>
  <si>
    <t>SuperstarÂ </t>
  </si>
  <si>
    <t>The HappeningÂ </t>
  </si>
  <si>
    <t>Doug's 1st MovieÂ </t>
  </si>
  <si>
    <t>Baggage ClaimÂ </t>
  </si>
  <si>
    <t>Kelsey Grammer</t>
  </si>
  <si>
    <t>FameÂ </t>
  </si>
  <si>
    <t>Miss Congeniality 2: Armed and FabulousÂ </t>
  </si>
  <si>
    <t>An American HauntingÂ </t>
  </si>
  <si>
    <t>Adventure|Drama|Horror|Mystery|Thriller</t>
  </si>
  <si>
    <t>Silent Hill: Revelation 3DÂ </t>
  </si>
  <si>
    <t>Survival of the DeadÂ </t>
  </si>
  <si>
    <t>Adventure|Animation|Comedy|Family|Fantasy|Music</t>
  </si>
  <si>
    <t>Alvin and the Chipmunks: The Road ChipÂ </t>
  </si>
  <si>
    <t>The TenÂ </t>
  </si>
  <si>
    <t>Home FriesÂ </t>
  </si>
  <si>
    <t>Ken Arnold</t>
  </si>
  <si>
    <t>AbductionÂ </t>
  </si>
  <si>
    <t>Girl 6Â </t>
  </si>
  <si>
    <t>Biography|Crime|Drama|Music</t>
  </si>
  <si>
    <t>50 Cent</t>
  </si>
  <si>
    <t>Get Rich or Die Tryin'Â </t>
  </si>
  <si>
    <t>The Brown BunnyÂ </t>
  </si>
  <si>
    <t>Jason Robards</t>
  </si>
  <si>
    <t>The Legend of the Lone RangerÂ </t>
  </si>
  <si>
    <t>Battle of the YearÂ </t>
  </si>
  <si>
    <t>CursedÂ </t>
  </si>
  <si>
    <t>Lucky NumbersÂ </t>
  </si>
  <si>
    <t>Sam Shepard</t>
  </si>
  <si>
    <t>StealthÂ </t>
  </si>
  <si>
    <t>The Twilight Saga: EclipseÂ </t>
  </si>
  <si>
    <t>Scooby-DooÂ </t>
  </si>
  <si>
    <t>TammyÂ </t>
  </si>
  <si>
    <t>Chris Elliott</t>
  </si>
  <si>
    <t>Snow DayÂ </t>
  </si>
  <si>
    <t>Freddy's Dead: The Final NightmareÂ </t>
  </si>
  <si>
    <t>Sullivan Stapleton</t>
  </si>
  <si>
    <t>Darkness FallsÂ </t>
  </si>
  <si>
    <t>Superman IIIÂ </t>
  </si>
  <si>
    <t>Halloween IIÂ </t>
  </si>
  <si>
    <t>The HauntingÂ </t>
  </si>
  <si>
    <t>Down to YouÂ </t>
  </si>
  <si>
    <t>The WomenÂ </t>
  </si>
  <si>
    <t>Halloween: The Curse of Michael MyersÂ </t>
  </si>
  <si>
    <t>Our Family WeddingÂ </t>
  </si>
  <si>
    <t>Seed of ChuckyÂ </t>
  </si>
  <si>
    <t>Dracula 2000Â </t>
  </si>
  <si>
    <t>Adventure|Comedy|Family|Fantasy|Horror|Mystery</t>
  </si>
  <si>
    <t>Scooby-Doo 2: Monsters UnleashedÂ </t>
  </si>
  <si>
    <t>Jason Priestley</t>
  </si>
  <si>
    <t>Eye of the BeholderÂ </t>
  </si>
  <si>
    <t>Harvard ManÂ </t>
  </si>
  <si>
    <t>The Darkest HourÂ </t>
  </si>
  <si>
    <t>Boat TripÂ </t>
  </si>
  <si>
    <t>Comedy|Family|Fantasy|Horror|Mystery</t>
  </si>
  <si>
    <t>Marsha Thomason</t>
  </si>
  <si>
    <t>The Haunted MansionÂ </t>
  </si>
  <si>
    <t>Drama|Music|Mystery|Romance|Thriller</t>
  </si>
  <si>
    <t>AbandonÂ </t>
  </si>
  <si>
    <t>Summer CatchÂ </t>
  </si>
  <si>
    <t>I Don't Know How She Does ItÂ </t>
  </si>
  <si>
    <t>The Cold Light of DayÂ </t>
  </si>
  <si>
    <t>Year OneÂ </t>
  </si>
  <si>
    <t>ShortsÂ </t>
  </si>
  <si>
    <t>Say It Isn't SoÂ </t>
  </si>
  <si>
    <t>Ghosts of MarsÂ </t>
  </si>
  <si>
    <t>The PhantomÂ </t>
  </si>
  <si>
    <t>Steven Anthony Lawrence</t>
  </si>
  <si>
    <t>My Favorite MartianÂ </t>
  </si>
  <si>
    <t>Sam Waterston</t>
  </si>
  <si>
    <t>Shadow ConspiracyÂ </t>
  </si>
  <si>
    <t>The Big BounceÂ </t>
  </si>
  <si>
    <t>Holy ManÂ </t>
  </si>
  <si>
    <t>Adventure|Comedy|Family|Romance|Sci-Fi</t>
  </si>
  <si>
    <t>Meet DaveÂ </t>
  </si>
  <si>
    <t>Gulliver's TravelsÂ </t>
  </si>
  <si>
    <t>After EarthÂ </t>
  </si>
  <si>
    <t>The FlintstonesÂ </t>
  </si>
  <si>
    <t>Madea's Witness ProtectionÂ </t>
  </si>
  <si>
    <t>The AnimalÂ </t>
  </si>
  <si>
    <t>The UnbornÂ </t>
  </si>
  <si>
    <t>Paige Turco</t>
  </si>
  <si>
    <t>Teenage Mutant Ninja Turtles IIIÂ </t>
  </si>
  <si>
    <t>Texas Chainsaw 3DÂ </t>
  </si>
  <si>
    <t>The RoommateÂ </t>
  </si>
  <si>
    <t>All About SteveÂ </t>
  </si>
  <si>
    <t>Eoin Macken</t>
  </si>
  <si>
    <t>The ForestÂ </t>
  </si>
  <si>
    <t>Adventure|Comedy|Crime</t>
  </si>
  <si>
    <t>Jere Burns</t>
  </si>
  <si>
    <t>Crocodile Dundee in Los AngelesÂ </t>
  </si>
  <si>
    <t>Thriller</t>
  </si>
  <si>
    <t>Tatyana Ali</t>
  </si>
  <si>
    <t>Locker 13Â </t>
  </si>
  <si>
    <t>Michael Berryman</t>
  </si>
  <si>
    <t>The BarbariansÂ </t>
  </si>
  <si>
    <t>TheyÂ </t>
  </si>
  <si>
    <t>My Soul to TakeÂ </t>
  </si>
  <si>
    <t>GodsendÂ </t>
  </si>
  <si>
    <t>Lost SoulsÂ </t>
  </si>
  <si>
    <t>Comedy|Crime|Family|Romance</t>
  </si>
  <si>
    <t>New York MinuteÂ </t>
  </si>
  <si>
    <t>Black KnightÂ </t>
  </si>
  <si>
    <t>102 DalmatiansÂ </t>
  </si>
  <si>
    <t>ElektraÂ </t>
  </si>
  <si>
    <t>Charlie's Angels: Full ThrottleÂ </t>
  </si>
  <si>
    <t>Hoodwinked Too! Hood vs. EvilÂ </t>
  </si>
  <si>
    <t>Steve Howey</t>
  </si>
  <si>
    <t>DOA: Dead or AliveÂ </t>
  </si>
  <si>
    <t>Zoolander 2Â </t>
  </si>
  <si>
    <t>Knock OffÂ </t>
  </si>
  <si>
    <t>Aruba</t>
  </si>
  <si>
    <t>EnvyÂ </t>
  </si>
  <si>
    <t>The SpiritÂ </t>
  </si>
  <si>
    <t>SupernovaÂ </t>
  </si>
  <si>
    <t>Action|Comedy|Sci-Fi|Western</t>
  </si>
  <si>
    <t>Wild Wild WestÂ </t>
  </si>
  <si>
    <t>A Madea ChristmasÂ </t>
  </si>
  <si>
    <t>Tiffany Helm</t>
  </si>
  <si>
    <t>Friday the 13th: A New BeginningÂ </t>
  </si>
  <si>
    <t>Adventure|Comedy|Family|Fantasy|Romance|Sport</t>
  </si>
  <si>
    <t>Herbie Fully LoadedÂ </t>
  </si>
  <si>
    <t>Ashley Rickards</t>
  </si>
  <si>
    <t>A Haunted House 2Â </t>
  </si>
  <si>
    <t>Marley Shelton</t>
  </si>
  <si>
    <t>ValentineÂ </t>
  </si>
  <si>
    <t>Michael Dudikoff</t>
  </si>
  <si>
    <t>American Ninja 2: The ConfrontationÂ </t>
  </si>
  <si>
    <t>Sam Trammell</t>
  </si>
  <si>
    <t>Aliens vs. Predator: RequiemÂ </t>
  </si>
  <si>
    <t>Full FrontalÂ </t>
  </si>
  <si>
    <t>PulseÂ </t>
  </si>
  <si>
    <t>Kelly Carlson</t>
  </si>
  <si>
    <t>The MarineÂ </t>
  </si>
  <si>
    <t>Stephanie Szostak</t>
  </si>
  <si>
    <t>MotherhoodÂ </t>
  </si>
  <si>
    <t>Surfer, DudeÂ </t>
  </si>
  <si>
    <t>Mark Valley</t>
  </si>
  <si>
    <t>The Next Best ThingÂ </t>
  </si>
  <si>
    <t>The MusketeerÂ </t>
  </si>
  <si>
    <t>Adam Arkin</t>
  </si>
  <si>
    <t>Hanging UpÂ </t>
  </si>
  <si>
    <t>Did You Hear About the Morgans?Â </t>
  </si>
  <si>
    <t>M. Emmet Walsh</t>
  </si>
  <si>
    <t>Raise the TitanicÂ </t>
  </si>
  <si>
    <t>Action|Drama|Fantasy|Thriller|Western</t>
  </si>
  <si>
    <t>Jonah HexÂ </t>
  </si>
  <si>
    <t>TurbulenceÂ </t>
  </si>
  <si>
    <t>Animation|Comedy|Fantasy</t>
  </si>
  <si>
    <t>MonkeyboneÂ </t>
  </si>
  <si>
    <t>The Twilight Saga: New MoonÂ </t>
  </si>
  <si>
    <t>Are We There Yet?Â </t>
  </si>
  <si>
    <t>Matt Shively</t>
  </si>
  <si>
    <t>Paranormal Activity 4Â </t>
  </si>
  <si>
    <t>Legally Blonde 2: Red, White &amp; BlondeÂ </t>
  </si>
  <si>
    <t>Raven-SymonÃ©</t>
  </si>
  <si>
    <t>Dr. Dolittle 2Â </t>
  </si>
  <si>
    <t>The Boy Next DoorÂ </t>
  </si>
  <si>
    <t>Big Momma's House 2Â </t>
  </si>
  <si>
    <t>Action|Adventure|Horror|Thriller</t>
  </si>
  <si>
    <t>AnacondaÂ </t>
  </si>
  <si>
    <t>Yogi BearÂ </t>
  </si>
  <si>
    <t>I Still Know What You Did Last SummerÂ </t>
  </si>
  <si>
    <t>Comedy|Family|Music|Romance</t>
  </si>
  <si>
    <t>Confessions of a Teenage Drama QueenÂ </t>
  </si>
  <si>
    <t>Corky RomanoÂ </t>
  </si>
  <si>
    <t>Tom Atkins</t>
  </si>
  <si>
    <t>Halloween III: Season of the WitchÂ </t>
  </si>
  <si>
    <t>Nicholas Gonzalez</t>
  </si>
  <si>
    <t>Anacondas: The Hunt for the Blood OrchidÂ </t>
  </si>
  <si>
    <t>Angell Conwell</t>
  </si>
  <si>
    <t>The WashÂ </t>
  </si>
  <si>
    <t>Claudia Christian</t>
  </si>
  <si>
    <t>Half Past DeadÂ </t>
  </si>
  <si>
    <t>Carmen Electra</t>
  </si>
  <si>
    <t>My Boss's DaughterÂ </t>
  </si>
  <si>
    <t>Carlos Ponce</t>
  </si>
  <si>
    <t>Deuce Bigalow: European GigoloÂ </t>
  </si>
  <si>
    <t>90 Minutes in HeavenÂ </t>
  </si>
  <si>
    <t>Detention of the DeadÂ </t>
  </si>
  <si>
    <t>CollegeÂ </t>
  </si>
  <si>
    <t>Highlander: EndgameÂ </t>
  </si>
  <si>
    <t>Matt Bennett</t>
  </si>
  <si>
    <t>The Virginity HitÂ </t>
  </si>
  <si>
    <t>Jason London</t>
  </si>
  <si>
    <t>The Rage: Carrie 2Â </t>
  </si>
  <si>
    <t>Matthew Settle</t>
  </si>
  <si>
    <t>The In CrowdÂ </t>
  </si>
  <si>
    <t>Breakfast of ChampionsÂ </t>
  </si>
  <si>
    <t>Howard the DuckÂ </t>
  </si>
  <si>
    <t>Bobbie Phillips</t>
  </si>
  <si>
    <t>ShowgirlsÂ </t>
  </si>
  <si>
    <t>Warriors of VirtueÂ </t>
  </si>
  <si>
    <t>Alvin and the Chipmunks: The SqueakquelÂ </t>
  </si>
  <si>
    <t>Lucas Grabeel</t>
  </si>
  <si>
    <t>High School Musical 3: Senior YearÂ </t>
  </si>
  <si>
    <t>Friday the 13th Part VIII: Jason Takes ManhattanÂ </t>
  </si>
  <si>
    <t>Black ChristmasÂ </t>
  </si>
  <si>
    <t>Poltergeist IIIÂ </t>
  </si>
  <si>
    <t>Vampire in BrooklynÂ </t>
  </si>
  <si>
    <t>Freddy Got FingeredÂ </t>
  </si>
  <si>
    <t>Juwanna MannÂ </t>
  </si>
  <si>
    <t>Action|Adventure|Comedy|Family|Romance|Sci-Fi</t>
  </si>
  <si>
    <t>Agent Cody Banks 2: Destination LondonÂ </t>
  </si>
  <si>
    <t>The Vatican TapesÂ </t>
  </si>
  <si>
    <t>Cheryl Hines</t>
  </si>
  <si>
    <t>Space ChimpsÂ </t>
  </si>
  <si>
    <t>Superhero MovieÂ </t>
  </si>
  <si>
    <t>Code Name: The CleanerÂ </t>
  </si>
  <si>
    <t>StonewallÂ </t>
  </si>
  <si>
    <t>Biography|Comedy|Musical</t>
  </si>
  <si>
    <t>Can't Stop the MusicÂ </t>
  </si>
  <si>
    <t>Action|Comedy|Drama|War</t>
  </si>
  <si>
    <t>All the Queen's MenÂ </t>
  </si>
  <si>
    <t>Happily N'Ever AfterÂ </t>
  </si>
  <si>
    <t>Extreme OpsÂ </t>
  </si>
  <si>
    <t>DrivenÂ </t>
  </si>
  <si>
    <t>Alvin and the Chipmunks: ChipwreckedÂ </t>
  </si>
  <si>
    <t>OuijaÂ </t>
  </si>
  <si>
    <t>D.B. Woodside</t>
  </si>
  <si>
    <t>Paul Blart: Mall Cop 2Â </t>
  </si>
  <si>
    <t>Why Did I Get Married Too?Â </t>
  </si>
  <si>
    <t>David Zayas</t>
  </si>
  <si>
    <t>SkylineÂ </t>
  </si>
  <si>
    <t>The Shaggy DogÂ </t>
  </si>
  <si>
    <t>Kangaroo JackÂ </t>
  </si>
  <si>
    <t>Brandon T. Jackson</t>
  </si>
  <si>
    <t>Big Mommas: Like Father, Like SonÂ </t>
  </si>
  <si>
    <t>Peter Mensah</t>
  </si>
  <si>
    <t>Jason XÂ </t>
  </si>
  <si>
    <t>Callie Thorne</t>
  </si>
  <si>
    <t>WhippedÂ </t>
  </si>
  <si>
    <t>Soul PlaneÂ </t>
  </si>
  <si>
    <t>Rebecca Budig</t>
  </si>
  <si>
    <t>GetawayÂ </t>
  </si>
  <si>
    <t>Drama|Family|Music|Musical</t>
  </si>
  <si>
    <t>Jennifer Hudson</t>
  </si>
  <si>
    <t>Black NativityÂ </t>
  </si>
  <si>
    <t>On Deadly GroundÂ </t>
  </si>
  <si>
    <t>UltravioletÂ </t>
  </si>
  <si>
    <t>The Island of Dr. MoreauÂ </t>
  </si>
  <si>
    <t>Adventure|Animation|Comedy|Fantasy|Romance</t>
  </si>
  <si>
    <t>DelgoÂ </t>
  </si>
  <si>
    <t>Del Zamora</t>
  </si>
  <si>
    <t>Town &amp; CountryÂ </t>
  </si>
  <si>
    <t>New Line</t>
  </si>
  <si>
    <t>Action|Family|Fantasy|Musical</t>
  </si>
  <si>
    <t>The Nutcracker in 3DÂ </t>
  </si>
  <si>
    <t>Nutty Professor II: The KlumpsÂ </t>
  </si>
  <si>
    <t>Dania Ramirez</t>
  </si>
  <si>
    <t>Fat AlbertÂ </t>
  </si>
  <si>
    <t>Johnson Family VacationÂ </t>
  </si>
  <si>
    <t>Jason Goes to Hell: The Final FridayÂ </t>
  </si>
  <si>
    <t>Movie 43Â </t>
  </si>
  <si>
    <t>Sex and the City 2Â </t>
  </si>
  <si>
    <t>Chriss Anglin</t>
  </si>
  <si>
    <t>An American CarolÂ </t>
  </si>
  <si>
    <t>Ghost Rider: Spirit of VengeanceÂ </t>
  </si>
  <si>
    <t>LittlemanÂ </t>
  </si>
  <si>
    <t>StripteaseÂ </t>
  </si>
  <si>
    <t>3 Ninjas Kick BackÂ </t>
  </si>
  <si>
    <t>Action|Fantasy|Romance|Sci-Fi</t>
  </si>
  <si>
    <t>Highlander: The Final DimensionÂ </t>
  </si>
  <si>
    <t>Jelena Jovanova</t>
  </si>
  <si>
    <t>In the Land of Blood and HoneyÂ </t>
  </si>
  <si>
    <t>Cats &amp; Dogs: The Revenge of Kitty GaloreÂ </t>
  </si>
  <si>
    <t>Sunny Mabrey</t>
  </si>
  <si>
    <t>xXx: State of the UnionÂ </t>
  </si>
  <si>
    <t>Fantastic FourÂ </t>
  </si>
  <si>
    <t>Fernanda Andrade</t>
  </si>
  <si>
    <t>The Devil InsideÂ </t>
  </si>
  <si>
    <t>Emily Osment</t>
  </si>
  <si>
    <t>Hannah Montana: The MovieÂ </t>
  </si>
  <si>
    <t>Pfeifer Brown</t>
  </si>
  <si>
    <t>The GallowsÂ </t>
  </si>
  <si>
    <t>UndiscoveredÂ </t>
  </si>
  <si>
    <t>MarmadukeÂ </t>
  </si>
  <si>
    <t>Seychelle Gabriel</t>
  </si>
  <si>
    <t>The Last AirbenderÂ </t>
  </si>
  <si>
    <t>Action|Adventure|Family|Sci-Fi</t>
  </si>
  <si>
    <t>ZoomÂ </t>
  </si>
  <si>
    <t>Action|Adventure|Comedy|Music|Thriller</t>
  </si>
  <si>
    <t>Carol Kane</t>
  </si>
  <si>
    <t>IshtarÂ </t>
  </si>
  <si>
    <t>A Sound of ThunderÂ </t>
  </si>
  <si>
    <t>ThunderbirdsÂ </t>
  </si>
  <si>
    <t>Roxanne McKee</t>
  </si>
  <si>
    <t>The Legend of HerculesÂ </t>
  </si>
  <si>
    <t>Basic Instinct 2Â </t>
  </si>
  <si>
    <t>Fifty Shades of GreyÂ </t>
  </si>
  <si>
    <t>Spy Kids 3-D: Game OverÂ </t>
  </si>
  <si>
    <t>Eric Mendenhall</t>
  </si>
  <si>
    <t>I Can Do Bad All by MyselfÂ </t>
  </si>
  <si>
    <t>Barry Watson</t>
  </si>
  <si>
    <t>BoogeymanÂ </t>
  </si>
  <si>
    <t>Inspector GadgetÂ </t>
  </si>
  <si>
    <t>Harry Styles</t>
  </si>
  <si>
    <t>One Direction: This Is UsÂ </t>
  </si>
  <si>
    <t>Halloween: ResurrectionÂ </t>
  </si>
  <si>
    <t>Urban Legends: Final CutÂ </t>
  </si>
  <si>
    <t>In Her Line of FireÂ </t>
  </si>
  <si>
    <t>Matt Cohen</t>
  </si>
  <si>
    <t>Chain LetterÂ </t>
  </si>
  <si>
    <t>King's RansomÂ </t>
  </si>
  <si>
    <t>On the LineÂ </t>
  </si>
  <si>
    <t>Julianna Guill</t>
  </si>
  <si>
    <t>The ApparitionÂ </t>
  </si>
  <si>
    <t>Universal Soldier: The ReturnÂ </t>
  </si>
  <si>
    <t>Megiddo: The Omega Code 2Â </t>
  </si>
  <si>
    <t>Saffron Burrows</t>
  </si>
  <si>
    <t>Wing CommanderÂ </t>
  </si>
  <si>
    <t>Cheech Marin</t>
  </si>
  <si>
    <t>UnderclassmanÂ </t>
  </si>
  <si>
    <t>The Adventures of Rocky &amp; BullwinkleÂ </t>
  </si>
  <si>
    <t>Adventure|Fantasy|Horror|Mystery|Thriller</t>
  </si>
  <si>
    <t>Kim Director</t>
  </si>
  <si>
    <t>Book of Shadows: Blair Witch 2Â </t>
  </si>
  <si>
    <t>The Last Exorcism Part IIÂ </t>
  </si>
  <si>
    <t>Devil's DueÂ </t>
  </si>
  <si>
    <t>3 StrikesÂ </t>
  </si>
  <si>
    <t>Chris Zylka</t>
  </si>
  <si>
    <t>Shark Night 3DÂ </t>
  </si>
  <si>
    <t>Comedy|Family|Music|Musical</t>
  </si>
  <si>
    <t>The Country BearsÂ </t>
  </si>
  <si>
    <t>TorqueÂ </t>
  </si>
  <si>
    <t>Super Mario Bros.Â </t>
  </si>
  <si>
    <t>Prom NightÂ </t>
  </si>
  <si>
    <t>Joe Estevez</t>
  </si>
  <si>
    <t>I Got the Hook UpÂ </t>
  </si>
  <si>
    <t>Johnny Lewis</t>
  </si>
  <si>
    <t>One Missed CallÂ </t>
  </si>
  <si>
    <t>Nolan Gerard Funk</t>
  </si>
  <si>
    <t>The CanyonsÂ </t>
  </si>
  <si>
    <t>Jossara Jinaro</t>
  </si>
  <si>
    <t>Go for It!Â </t>
  </si>
  <si>
    <t>Drew Fuller</t>
  </si>
  <si>
    <t>Blonde AmbitionÂ </t>
  </si>
  <si>
    <t>Melissa Sagemiller</t>
  </si>
  <si>
    <t>Soul SurvivorsÂ </t>
  </si>
  <si>
    <t>RoboCop 3Â </t>
  </si>
  <si>
    <t>Jessica Lowndes</t>
  </si>
  <si>
    <t>The Haunting of Molly HartleyÂ </t>
  </si>
  <si>
    <t>Street FighterÂ </t>
  </si>
  <si>
    <t>Beastmaster 2: Through the Portal of TimeÂ </t>
  </si>
  <si>
    <t>Sean Hayes</t>
  </si>
  <si>
    <t>The Cat in the HatÂ </t>
  </si>
  <si>
    <t>Dudley Do-RightÂ </t>
  </si>
  <si>
    <t>Furry VengeanceÂ </t>
  </si>
  <si>
    <t>The Love GuruÂ </t>
  </si>
  <si>
    <t>In the Name of the King: A Dungeon Siege TaleÂ </t>
  </si>
  <si>
    <t>The Adventures of Pluto NashÂ </t>
  </si>
  <si>
    <t>Adventure|Comedy|Drama|Family|Romance</t>
  </si>
  <si>
    <t>Beverly Hills ChihuahuaÂ </t>
  </si>
  <si>
    <t>Brian Thompson</t>
  </si>
  <si>
    <t>Mortal Kombat: AnnihilationÂ </t>
  </si>
  <si>
    <t>Chris Klein</t>
  </si>
  <si>
    <t>Street Fighter: The Legend of Chun-LiÂ </t>
  </si>
  <si>
    <t>Batman &amp; RobinÂ </t>
  </si>
  <si>
    <t>Speed 2: Cruise ControlÂ </t>
  </si>
  <si>
    <t>Spy Kids: All the Time in the World in 4DÂ </t>
  </si>
  <si>
    <t>Leon</t>
  </si>
  <si>
    <t>BatsÂ </t>
  </si>
  <si>
    <t>Superman IV: The Quest for PeaceÂ </t>
  </si>
  <si>
    <t>Thomas and the Magic RailroadÂ </t>
  </si>
  <si>
    <t>Swept AwayÂ </t>
  </si>
  <si>
    <t>The Last GodfatherÂ </t>
  </si>
  <si>
    <t>Action|Drama|Fantasy|Horror|Thriller</t>
  </si>
  <si>
    <t>Dragon Wars: D-WarÂ </t>
  </si>
  <si>
    <t>Comedy|Family|Romance|Sci-Fi</t>
  </si>
  <si>
    <t>The Flintstones in Viva Rock VegasÂ </t>
  </si>
  <si>
    <t>Talisa Soto</t>
  </si>
  <si>
    <t>Ballistic: Ecks vs. SeverÂ </t>
  </si>
  <si>
    <t>Jennifer Freeman</t>
  </si>
  <si>
    <t>You Got ServedÂ </t>
  </si>
  <si>
    <t>Vampires SuckÂ </t>
  </si>
  <si>
    <t>Marisa Saks</t>
  </si>
  <si>
    <t>Scary Movie 5Â </t>
  </si>
  <si>
    <t>George Coe</t>
  </si>
  <si>
    <t>The Omega CodeÂ </t>
  </si>
  <si>
    <t>Action|Comedy|Music</t>
  </si>
  <si>
    <t>Dance FlickÂ </t>
  </si>
  <si>
    <t>An Alan Smithee Film: Burn Hollywood BurnÂ </t>
  </si>
  <si>
    <t>The Adventures of Sharkboy and Lavagirl 3-DÂ </t>
  </si>
  <si>
    <t>Barry Bostwick</t>
  </si>
  <si>
    <t>MegaforceÂ </t>
  </si>
  <si>
    <t>Benjamin A. Onyango</t>
  </si>
  <si>
    <t>God's Not Dead 2Â </t>
  </si>
  <si>
    <t>Elden Henson</t>
  </si>
  <si>
    <t>Dumb and Dumberer: When Harry Met LloydÂ </t>
  </si>
  <si>
    <t>Jack and JillÂ </t>
  </si>
  <si>
    <t>Britney Spears</t>
  </si>
  <si>
    <t>CrossroadsÂ </t>
  </si>
  <si>
    <t>Jennifer Esposito</t>
  </si>
  <si>
    <t>The Master of DisguiseÂ </t>
  </si>
  <si>
    <t>Comedy|Family|Music</t>
  </si>
  <si>
    <t>Spice WorldÂ </t>
  </si>
  <si>
    <t>Noah Danby</t>
  </si>
  <si>
    <t>The Book of Mormon Movie, Volume 1: The JourneyÂ </t>
  </si>
  <si>
    <t>FascinationÂ </t>
  </si>
  <si>
    <t>Police Academy: Mission to MoscowÂ </t>
  </si>
  <si>
    <t>Bucky Larson: Born to Be a StarÂ </t>
  </si>
  <si>
    <t>FeardotcomÂ </t>
  </si>
  <si>
    <t>Action|Crime|Fantasy|Romance|Thriller</t>
  </si>
  <si>
    <t>CatwomanÂ </t>
  </si>
  <si>
    <t>John Astin</t>
  </si>
  <si>
    <t>Teen Wolf TooÂ </t>
  </si>
  <si>
    <t>Larry the Cable Guy: Health InspectorÂ </t>
  </si>
  <si>
    <t>Action|Drama|Fantasy|Mystery|Thriller</t>
  </si>
  <si>
    <t>Left BehindÂ </t>
  </si>
  <si>
    <t>Witless ProtectionÂ </t>
  </si>
  <si>
    <t>Phat GirlzÂ </t>
  </si>
  <si>
    <t>Adventure|Crime|Drama|Romance</t>
  </si>
  <si>
    <t>Shanghai SurpriseÂ </t>
  </si>
  <si>
    <t>RollerballÂ </t>
  </si>
  <si>
    <t>Daddy Day CampÂ </t>
  </si>
  <si>
    <t>Action|Adventure|Fantasy|Horror</t>
  </si>
  <si>
    <t>BloodRayneÂ </t>
  </si>
  <si>
    <t>Jaws: The RevengeÂ </t>
  </si>
  <si>
    <t>Trevor Morgan</t>
  </si>
  <si>
    <t>Barney's Great AdventureÂ </t>
  </si>
  <si>
    <t>DoogalÂ </t>
  </si>
  <si>
    <t>Action|Crime|Sci-Fi</t>
  </si>
  <si>
    <t>SteelÂ </t>
  </si>
  <si>
    <t>Damon Wayans</t>
  </si>
  <si>
    <t>Marci XÂ </t>
  </si>
  <si>
    <t>Date MovieÂ </t>
  </si>
  <si>
    <t>Meet the SpartansÂ </t>
  </si>
  <si>
    <t>The Real CancunÂ </t>
  </si>
  <si>
    <t>Ian Whyte</t>
  </si>
  <si>
    <t>Dragonball: EvolutionÂ </t>
  </si>
  <si>
    <t>Comedy|Crime|Family|Sci-Fi</t>
  </si>
  <si>
    <t>Baby GeniusesÂ </t>
  </si>
  <si>
    <t>Battlefield EarthÂ </t>
  </si>
  <si>
    <t>Todd Giebenhain</t>
  </si>
  <si>
    <t>GigliÂ </t>
  </si>
  <si>
    <t>Epic MovieÂ </t>
  </si>
  <si>
    <t>Chairman of the BoardÂ </t>
  </si>
  <si>
    <t>Catherine Lough Haggquist</t>
  </si>
  <si>
    <t>Alone in the DarkÂ </t>
  </si>
  <si>
    <t>Jamie Kennedy</t>
  </si>
  <si>
    <t>Son of the MaskÂ </t>
  </si>
  <si>
    <t>Action|Sport</t>
  </si>
  <si>
    <t>Wesley Jonathan</t>
  </si>
  <si>
    <t>CrossoverÂ </t>
  </si>
  <si>
    <t>Anika Noni Rose</t>
  </si>
  <si>
    <t>From Justin to KellyÂ </t>
  </si>
  <si>
    <t>Mariah Carey</t>
  </si>
  <si>
    <t>GlitterÂ </t>
  </si>
  <si>
    <t>Who's Your Caddy?Â </t>
  </si>
  <si>
    <t>Disaster MovieÂ </t>
  </si>
  <si>
    <t>Scott Baio</t>
  </si>
  <si>
    <t>Superbabies: Baby Geniuses 2Â </t>
  </si>
  <si>
    <t>Usher Raymond</t>
  </si>
  <si>
    <t>Justin Bieber: Never Say NeverÂ </t>
  </si>
  <si>
    <t>Genera</t>
  </si>
  <si>
    <t>Sum</t>
  </si>
  <si>
    <t>Median</t>
  </si>
  <si>
    <t>Max</t>
  </si>
  <si>
    <t>Min</t>
  </si>
  <si>
    <t>Mode</t>
  </si>
  <si>
    <t>Var</t>
  </si>
  <si>
    <t>Standered Deviation</t>
  </si>
  <si>
    <t>Sum of Duration</t>
  </si>
  <si>
    <t>Median of IMDB_Score</t>
  </si>
  <si>
    <t>Column1</t>
  </si>
  <si>
    <t>Grand Total</t>
  </si>
  <si>
    <t>Directors Name</t>
  </si>
  <si>
    <t>Co-relation between Gross and Budget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</si>
</sst>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10" xfId="0" applyBorder="1"/>
    <xf numFmtId="2" fontId="0" fillId="0" borderId="0" xfId="0" applyNumberFormat="1"/>
    <xf numFmtId="164" fontId="0" fillId="0" borderId="0" xfId="0" applyNumberFormat="1"/>
    <xf numFmtId="0" fontId="0" fillId="0" borderId="0" xfId="0" pivotButton="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0" formatCode="General"/>
    </dxf>
    <dxf>
      <numFmt numFmtId="0" formatCode="General"/>
    </dxf>
    <dxf>
      <numFmt numFmtId="164" formatCode="0.000000"/>
    </dxf>
    <dxf>
      <numFmt numFmtId="2" formatCode="0.00"/>
    </dxf>
    <dxf>
      <numFmt numFmtId="2" formatCode="0.00"/>
    </dxf>
  </dxfs>
  <tableStyles count="0" defaultTableStyle="TableStyleMedium2" defaultPivotStyle="PivotStyleLight16"/>
  <colors>
    <mruColors>
      <color rgb="FFF3DED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Genera</a:t>
            </a:r>
            <a:r>
              <a:rPr lang="en-US" baseline="0"/>
              <a:t> Popular</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0"/>
          <c:order val="0"/>
          <c:tx>
            <c:strRef>
              <c:f>Sheet1!$S$1</c:f>
              <c:strCache>
                <c:ptCount val="1"/>
                <c:pt idx="0">
                  <c:v>Count</c:v>
                </c:pt>
              </c:strCache>
            </c:strRef>
          </c:tx>
          <c:spPr>
            <a:ln w="22225" cap="rnd">
              <a:solidFill>
                <a:schemeClr val="accent1"/>
              </a:solidFill>
            </a:ln>
            <a:effectLst>
              <a:glow rad="139700">
                <a:schemeClr val="accent1">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Sheet1!$R$2:$R$11</c:f>
              <c:strCache>
                <c:ptCount val="10"/>
                <c:pt idx="0">
                  <c:v>Comedy|Drama|Romance</c:v>
                </c:pt>
                <c:pt idx="1">
                  <c:v>Drama</c:v>
                </c:pt>
                <c:pt idx="2">
                  <c:v>Comedy|Drama</c:v>
                </c:pt>
                <c:pt idx="3">
                  <c:v>Comedy</c:v>
                </c:pt>
                <c:pt idx="4">
                  <c:v>Comedy|Romance</c:v>
                </c:pt>
                <c:pt idx="5">
                  <c:v>Drama|Romance</c:v>
                </c:pt>
                <c:pt idx="6">
                  <c:v>Crime|Drama|Thriller</c:v>
                </c:pt>
                <c:pt idx="7">
                  <c:v>Action|Crime|Thriller</c:v>
                </c:pt>
                <c:pt idx="8">
                  <c:v>Action|Crime|Drama|Thriller</c:v>
                </c:pt>
                <c:pt idx="9">
                  <c:v>Action|Adventure|Sci-Fi</c:v>
                </c:pt>
              </c:strCache>
            </c:strRef>
          </c:cat>
          <c:val>
            <c:numRef>
              <c:f>Sheet1!$S$2:$S$11</c:f>
              <c:numCache>
                <c:formatCode>General</c:formatCode>
                <c:ptCount val="10"/>
                <c:pt idx="0">
                  <c:v>147</c:v>
                </c:pt>
                <c:pt idx="1">
                  <c:v>140</c:v>
                </c:pt>
                <c:pt idx="2">
                  <c:v>137</c:v>
                </c:pt>
                <c:pt idx="3">
                  <c:v>137</c:v>
                </c:pt>
                <c:pt idx="4">
                  <c:v>130</c:v>
                </c:pt>
                <c:pt idx="5">
                  <c:v>114</c:v>
                </c:pt>
                <c:pt idx="6">
                  <c:v>81</c:v>
                </c:pt>
                <c:pt idx="7">
                  <c:v>55</c:v>
                </c:pt>
                <c:pt idx="8">
                  <c:v>50</c:v>
                </c:pt>
                <c:pt idx="9">
                  <c:v>46</c:v>
                </c:pt>
              </c:numCache>
            </c:numRef>
          </c:val>
          <c:smooth val="0"/>
          <c:extLst>
            <c:ext xmlns:c16="http://schemas.microsoft.com/office/drawing/2014/chart" uri="{C3380CC4-5D6E-409C-BE32-E72D297353CC}">
              <c16:uniqueId val="{00000000-7EFF-48B4-B3FF-B925F163031A}"/>
            </c:ext>
          </c:extLst>
        </c:ser>
        <c:dLbls>
          <c:dLblPos val="t"/>
          <c:showLegendKey val="0"/>
          <c:showVal val="1"/>
          <c:showCatName val="0"/>
          <c:showSerName val="0"/>
          <c:showPercent val="0"/>
          <c:showBubbleSize val="0"/>
        </c:dLbls>
        <c:upDownBars>
          <c:gapWidth val="315"/>
          <c:upBars>
            <c:spPr>
              <a:solidFill>
                <a:schemeClr val="lt1">
                  <a:lumMod val="85000"/>
                </a:schemeClr>
              </a:solidFill>
              <a:ln w="9525">
                <a:solidFill>
                  <a:schemeClr val="dk1">
                    <a:lumMod val="50000"/>
                  </a:schemeClr>
                </a:solidFill>
                <a:round/>
              </a:ln>
              <a:effectLst/>
            </c:spPr>
          </c:upBars>
          <c:downBars>
            <c:spPr>
              <a:solidFill>
                <a:schemeClr val="dk1">
                  <a:lumMod val="50000"/>
                  <a:lumOff val="50000"/>
                </a:schemeClr>
              </a:solidFill>
              <a:ln w="9525">
                <a:solidFill>
                  <a:schemeClr val="dk1">
                    <a:lumMod val="75000"/>
                  </a:schemeClr>
                </a:solidFill>
                <a:round/>
              </a:ln>
              <a:effectLst/>
            </c:spPr>
          </c:downBars>
        </c:upDownBars>
        <c:smooth val="0"/>
        <c:axId val="953368447"/>
        <c:axId val="953369695"/>
      </c:lineChart>
      <c:catAx>
        <c:axId val="95336844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53369695"/>
        <c:crosses val="autoZero"/>
        <c:auto val="1"/>
        <c:lblAlgn val="ctr"/>
        <c:lblOffset val="100"/>
        <c:noMultiLvlLbl val="0"/>
      </c:catAx>
      <c:valAx>
        <c:axId val="9533696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53368447"/>
        <c:crosses val="autoZero"/>
        <c:crossBetween val="between"/>
      </c:valAx>
      <c:spPr>
        <a:noFill/>
        <a:ln w="25400">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Relation</a:t>
            </a:r>
          </a:p>
          <a:p>
            <a:pPr>
              <a:defRPr/>
            </a:pPr>
            <a:r>
              <a:rPr lang="en-US"/>
              <a:t>(Duration</a:t>
            </a:r>
            <a:r>
              <a:rPr lang="en-US" baseline="0"/>
              <a:t> and IMDB Score)</a:t>
            </a:r>
            <a:endParaRPr lang="en-US"/>
          </a:p>
        </c:rich>
      </c:tx>
      <c:layout>
        <c:manualLayout>
          <c:xMode val="edge"/>
          <c:yMode val="edge"/>
          <c:x val="0.2744088847776549"/>
          <c:y val="1.981767736821244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Sheet2!$P$1</c:f>
              <c:strCache>
                <c:ptCount val="1"/>
                <c:pt idx="0">
                  <c:v>Median of Duration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trendline>
            <c:spPr>
              <a:ln w="19050" cap="rnd">
                <a:solidFill>
                  <a:schemeClr val="accent1"/>
                </a:solidFill>
              </a:ln>
              <a:effectLst/>
            </c:spPr>
            <c:trendlineType val="linear"/>
            <c:dispRSqr val="0"/>
            <c:dispEq val="0"/>
          </c:trendline>
          <c:cat>
            <c:strRef>
              <c:f>Sheet2!$N$2:$N$11</c:f>
              <c:strCache>
                <c:ptCount val="10"/>
                <c:pt idx="0">
                  <c:v>Akira Kurosawa</c:v>
                </c:pt>
                <c:pt idx="1">
                  <c:v>Tony Kaye</c:v>
                </c:pt>
                <c:pt idx="2">
                  <c:v>Charles Chaplin</c:v>
                </c:pt>
                <c:pt idx="3">
                  <c:v>Christopher Nolan</c:v>
                </c:pt>
                <c:pt idx="4">
                  <c:v>Alfred Hitchcock</c:v>
                </c:pt>
                <c:pt idx="5">
                  <c:v>Damien Chazelle</c:v>
                </c:pt>
                <c:pt idx="6">
                  <c:v>Ron Fricke</c:v>
                </c:pt>
                <c:pt idx="7">
                  <c:v>Majid Majidi</c:v>
                </c:pt>
                <c:pt idx="8">
                  <c:v>Sergio Leone</c:v>
                </c:pt>
                <c:pt idx="9">
                  <c:v>Richard Marquand</c:v>
                </c:pt>
              </c:strCache>
            </c:strRef>
          </c:cat>
          <c:val>
            <c:numRef>
              <c:f>Sheet2!$P$2:$P$11</c:f>
              <c:numCache>
                <c:formatCode>General</c:formatCode>
                <c:ptCount val="10"/>
                <c:pt idx="0">
                  <c:v>202</c:v>
                </c:pt>
                <c:pt idx="1">
                  <c:v>101</c:v>
                </c:pt>
                <c:pt idx="2">
                  <c:v>87</c:v>
                </c:pt>
                <c:pt idx="3">
                  <c:v>139</c:v>
                </c:pt>
                <c:pt idx="4">
                  <c:v>108</c:v>
                </c:pt>
                <c:pt idx="5">
                  <c:v>107</c:v>
                </c:pt>
                <c:pt idx="6">
                  <c:v>102</c:v>
                </c:pt>
                <c:pt idx="7">
                  <c:v>89</c:v>
                </c:pt>
                <c:pt idx="8">
                  <c:v>142</c:v>
                </c:pt>
                <c:pt idx="9">
                  <c:v>134</c:v>
                </c:pt>
              </c:numCache>
            </c:numRef>
          </c:val>
          <c:extLst>
            <c:ext xmlns:c16="http://schemas.microsoft.com/office/drawing/2014/chart" uri="{C3380CC4-5D6E-409C-BE32-E72D297353CC}">
              <c16:uniqueId val="{00000004-6449-4A14-AAEE-D4533E5B5A94}"/>
            </c:ext>
          </c:extLst>
        </c:ser>
        <c:ser>
          <c:idx val="1"/>
          <c:order val="1"/>
          <c:tx>
            <c:strRef>
              <c:f>Sheet2!$R$1</c:f>
              <c:strCache>
                <c:ptCount val="1"/>
                <c:pt idx="0">
                  <c:v>Median of IMDB_Score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Sheet2!$N$2:$N$11</c:f>
              <c:strCache>
                <c:ptCount val="10"/>
                <c:pt idx="0">
                  <c:v>Akira Kurosawa</c:v>
                </c:pt>
                <c:pt idx="1">
                  <c:v>Tony Kaye</c:v>
                </c:pt>
                <c:pt idx="2">
                  <c:v>Charles Chaplin</c:v>
                </c:pt>
                <c:pt idx="3">
                  <c:v>Christopher Nolan</c:v>
                </c:pt>
                <c:pt idx="4">
                  <c:v>Alfred Hitchcock</c:v>
                </c:pt>
                <c:pt idx="5">
                  <c:v>Damien Chazelle</c:v>
                </c:pt>
                <c:pt idx="6">
                  <c:v>Ron Fricke</c:v>
                </c:pt>
                <c:pt idx="7">
                  <c:v>Majid Majidi</c:v>
                </c:pt>
                <c:pt idx="8">
                  <c:v>Sergio Leone</c:v>
                </c:pt>
                <c:pt idx="9">
                  <c:v>Richard Marquand</c:v>
                </c:pt>
              </c:strCache>
            </c:strRef>
          </c:cat>
          <c:val>
            <c:numRef>
              <c:f>Sheet2!$R$2:$R$11</c:f>
              <c:numCache>
                <c:formatCode>General</c:formatCode>
                <c:ptCount val="10"/>
                <c:pt idx="0">
                  <c:v>8.6999999999999993</c:v>
                </c:pt>
                <c:pt idx="1">
                  <c:v>8.6</c:v>
                </c:pt>
                <c:pt idx="2">
                  <c:v>8.6</c:v>
                </c:pt>
                <c:pt idx="3">
                  <c:v>8.5</c:v>
                </c:pt>
                <c:pt idx="4">
                  <c:v>8.5</c:v>
                </c:pt>
                <c:pt idx="5">
                  <c:v>8.5</c:v>
                </c:pt>
                <c:pt idx="6">
                  <c:v>8.5</c:v>
                </c:pt>
                <c:pt idx="7">
                  <c:v>8.5</c:v>
                </c:pt>
                <c:pt idx="8">
                  <c:v>8.4</c:v>
                </c:pt>
                <c:pt idx="9">
                  <c:v>8.4</c:v>
                </c:pt>
              </c:numCache>
            </c:numRef>
          </c:val>
          <c:extLst>
            <c:ext xmlns:c16="http://schemas.microsoft.com/office/drawing/2014/chart" uri="{C3380CC4-5D6E-409C-BE32-E72D297353CC}">
              <c16:uniqueId val="{00000005-6449-4A14-AAEE-D4533E5B5A94}"/>
            </c:ext>
          </c:extLst>
        </c:ser>
        <c:dLbls>
          <c:dLblPos val="outEnd"/>
          <c:showLegendKey val="0"/>
          <c:showVal val="1"/>
          <c:showCatName val="0"/>
          <c:showSerName val="0"/>
          <c:showPercent val="0"/>
          <c:showBubbleSize val="0"/>
        </c:dLbls>
        <c:gapWidth val="115"/>
        <c:overlap val="-20"/>
        <c:axId val="646992607"/>
        <c:axId val="646994271"/>
      </c:barChart>
      <c:catAx>
        <c:axId val="64699260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6994271"/>
        <c:crosses val="autoZero"/>
        <c:auto val="1"/>
        <c:lblAlgn val="ctr"/>
        <c:lblOffset val="100"/>
        <c:noMultiLvlLbl val="0"/>
      </c:catAx>
      <c:valAx>
        <c:axId val="646994271"/>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6992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723228346456692"/>
          <c:y val="0.19486111111111112"/>
          <c:w val="0.79023272090988628"/>
          <c:h val="0.53664698162729663"/>
        </c:manualLayout>
      </c:layout>
      <c:line3DChart>
        <c:grouping val="standard"/>
        <c:varyColors val="0"/>
        <c:ser>
          <c:idx val="0"/>
          <c:order val="0"/>
          <c:tx>
            <c:strRef>
              <c:f>Sheet4!$S$1</c:f>
              <c:strCache>
                <c:ptCount val="1"/>
                <c:pt idx="0">
                  <c:v>Average</c:v>
                </c:pt>
              </c:strCache>
            </c:strRef>
          </c:tx>
          <c:spPr>
            <a:solidFill>
              <a:schemeClr val="accent1"/>
            </a:solidFill>
            <a:ln>
              <a:noFill/>
            </a:ln>
            <a:effectLst/>
            <a:sp3d/>
          </c:spPr>
          <c:cat>
            <c:strRef>
              <c:f>Sheet4!$R$2:$R$11</c:f>
              <c:strCache>
                <c:ptCount val="10"/>
                <c:pt idx="0">
                  <c:v>Akira Kurosawa</c:v>
                </c:pt>
                <c:pt idx="1">
                  <c:v>Tony Kaye</c:v>
                </c:pt>
                <c:pt idx="2">
                  <c:v>Charles Chaplin</c:v>
                </c:pt>
                <c:pt idx="3">
                  <c:v>Alfred Hitchcock</c:v>
                </c:pt>
                <c:pt idx="4">
                  <c:v>Damien Chazelle</c:v>
                </c:pt>
                <c:pt idx="5">
                  <c:v>Majid Majidi</c:v>
                </c:pt>
                <c:pt idx="6">
                  <c:v>Ron Fricke</c:v>
                </c:pt>
                <c:pt idx="7">
                  <c:v>Sergio Leone</c:v>
                </c:pt>
                <c:pt idx="8">
                  <c:v>Sergio Leone</c:v>
                </c:pt>
                <c:pt idx="9">
                  <c:v>Sergio Leone</c:v>
                </c:pt>
              </c:strCache>
            </c:strRef>
          </c:cat>
          <c:val>
            <c:numRef>
              <c:f>Sheet4!$S$2:$S$11</c:f>
              <c:numCache>
                <c:formatCode>General</c:formatCode>
                <c:ptCount val="10"/>
                <c:pt idx="0">
                  <c:v>8.6999999999999993</c:v>
                </c:pt>
                <c:pt idx="1">
                  <c:v>8.6</c:v>
                </c:pt>
                <c:pt idx="2">
                  <c:v>8.6</c:v>
                </c:pt>
                <c:pt idx="3">
                  <c:v>8.5</c:v>
                </c:pt>
                <c:pt idx="4">
                  <c:v>8.5</c:v>
                </c:pt>
                <c:pt idx="5">
                  <c:v>8.5</c:v>
                </c:pt>
                <c:pt idx="6">
                  <c:v>8.5</c:v>
                </c:pt>
                <c:pt idx="7">
                  <c:v>8.4333333333333336</c:v>
                </c:pt>
                <c:pt idx="8">
                  <c:v>8.4333333333333336</c:v>
                </c:pt>
                <c:pt idx="9">
                  <c:v>8.4333333333333336</c:v>
                </c:pt>
              </c:numCache>
            </c:numRef>
          </c:val>
          <c:smooth val="0"/>
          <c:extLst>
            <c:ext xmlns:c16="http://schemas.microsoft.com/office/drawing/2014/chart" uri="{C3380CC4-5D6E-409C-BE32-E72D297353CC}">
              <c16:uniqueId val="{00000000-BE94-4D46-A4C4-9B50B3485768}"/>
            </c:ext>
          </c:extLst>
        </c:ser>
        <c:dLbls>
          <c:showLegendKey val="0"/>
          <c:showVal val="0"/>
          <c:showCatName val="0"/>
          <c:showSerName val="0"/>
          <c:showPercent val="0"/>
          <c:showBubbleSize val="0"/>
        </c:dLbls>
        <c:axId val="787011631"/>
        <c:axId val="787012047"/>
        <c:axId val="800407791"/>
      </c:line3DChart>
      <c:catAx>
        <c:axId val="7870116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Director's Name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012047"/>
        <c:crosses val="autoZero"/>
        <c:auto val="1"/>
        <c:lblAlgn val="ctr"/>
        <c:lblOffset val="100"/>
        <c:noMultiLvlLbl val="0"/>
      </c:catAx>
      <c:valAx>
        <c:axId val="7870120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011631"/>
        <c:crosses val="autoZero"/>
        <c:crossBetween val="between"/>
      </c:valAx>
      <c:serAx>
        <c:axId val="800407791"/>
        <c:scaling>
          <c:orientation val="minMax"/>
        </c:scaling>
        <c:delete val="1"/>
        <c:axPos val="b"/>
        <c:majorTickMark val="out"/>
        <c:minorTickMark val="none"/>
        <c:tickLblPos val="nextTo"/>
        <c:crossAx val="787012047"/>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DED5"/>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Sheet5!$A$2:$A$3723</c:f>
              <c:strCache>
                <c:ptCount val="3722"/>
                <c:pt idx="0">
                  <c:v>AvatarÂ </c:v>
                </c:pt>
                <c:pt idx="1">
                  <c:v>Jurassic WorldÂ </c:v>
                </c:pt>
                <c:pt idx="2">
                  <c:v>TitanicÂ </c:v>
                </c:pt>
                <c:pt idx="3">
                  <c:v>Star Wars: Episode IV - A New HopeÂ </c:v>
                </c:pt>
                <c:pt idx="4">
                  <c:v>E.T. the Extra-TerrestrialÂ </c:v>
                </c:pt>
                <c:pt idx="5">
                  <c:v>The AvengersÂ </c:v>
                </c:pt>
                <c:pt idx="6">
                  <c:v>The Lion KingÂ </c:v>
                </c:pt>
                <c:pt idx="7">
                  <c:v>Star Wars: Episode I - The Phantom MenaceÂ </c:v>
                </c:pt>
                <c:pt idx="8">
                  <c:v>The Dark KnightÂ </c:v>
                </c:pt>
                <c:pt idx="9">
                  <c:v>The Hunger GamesÂ </c:v>
                </c:pt>
                <c:pt idx="10">
                  <c:v>DeadpoolÂ </c:v>
                </c:pt>
                <c:pt idx="11">
                  <c:v>The Hunger Games: Catching FireÂ </c:v>
                </c:pt>
                <c:pt idx="12">
                  <c:v>Jurassic ParkÂ </c:v>
                </c:pt>
                <c:pt idx="13">
                  <c:v>Despicable Me 2Â </c:v>
                </c:pt>
                <c:pt idx="14">
                  <c:v>American SniperÂ </c:v>
                </c:pt>
                <c:pt idx="15">
                  <c:v>Finding NemoÂ </c:v>
                </c:pt>
                <c:pt idx="16">
                  <c:v>Shrek 2Â </c:v>
                </c:pt>
                <c:pt idx="17">
                  <c:v>The Lord of the Rings: The Return of the KingÂ </c:v>
                </c:pt>
                <c:pt idx="18">
                  <c:v>Star Wars: Episode VI - Return of the JediÂ </c:v>
                </c:pt>
                <c:pt idx="19">
                  <c:v>Forrest GumpÂ </c:v>
                </c:pt>
                <c:pt idx="20">
                  <c:v>Star Wars: Episode V - The Empire Strikes BackÂ </c:v>
                </c:pt>
                <c:pt idx="21">
                  <c:v>Home AloneÂ </c:v>
                </c:pt>
                <c:pt idx="22">
                  <c:v>Star Wars: Episode III - Revenge of the SithÂ </c:v>
                </c:pt>
                <c:pt idx="23">
                  <c:v>Spider-ManÂ </c:v>
                </c:pt>
                <c:pt idx="24">
                  <c:v>MinionsÂ </c:v>
                </c:pt>
                <c:pt idx="25">
                  <c:v>The Sixth SenseÂ </c:v>
                </c:pt>
                <c:pt idx="26">
                  <c:v>JawsÂ </c:v>
                </c:pt>
                <c:pt idx="27">
                  <c:v>FrozenÂ </c:v>
                </c:pt>
                <c:pt idx="28">
                  <c:v>The Secret Life of PetsÂ </c:v>
                </c:pt>
                <c:pt idx="29">
                  <c:v>The Twilight Saga: New MoonÂ </c:v>
                </c:pt>
                <c:pt idx="30">
                  <c:v>The Lord of the Rings: The Two TowersÂ </c:v>
                </c:pt>
                <c:pt idx="31">
                  <c:v>The HangoverÂ </c:v>
                </c:pt>
                <c:pt idx="32">
                  <c:v>My Big Fat Greek WeddingÂ </c:v>
                </c:pt>
                <c:pt idx="33">
                  <c:v>The Twilight Saga: EclipseÂ </c:v>
                </c:pt>
                <c:pt idx="34">
                  <c:v>Independence DayÂ </c:v>
                </c:pt>
                <c:pt idx="35">
                  <c:v>The Blind SideÂ </c:v>
                </c:pt>
                <c:pt idx="36">
                  <c:v>Raiders of the Lost ArkÂ </c:v>
                </c:pt>
                <c:pt idx="37">
                  <c:v>The Lord of the Rings: The Fellowship of the RingÂ </c:v>
                </c:pt>
                <c:pt idx="38">
                  <c:v>Beverly Hills CopÂ </c:v>
                </c:pt>
                <c:pt idx="39">
                  <c:v>BatmanÂ </c:v>
                </c:pt>
                <c:pt idx="40">
                  <c:v>Toy Story 3Â </c:v>
                </c:pt>
                <c:pt idx="41">
                  <c:v>The Hunger Games: Mockingjay - Part 1Â </c:v>
                </c:pt>
                <c:pt idx="42">
                  <c:v>Iron Man 3Â </c:v>
                </c:pt>
                <c:pt idx="43">
                  <c:v>Avengers: Age of UltronÂ </c:v>
                </c:pt>
                <c:pt idx="44">
                  <c:v>ShrekÂ </c:v>
                </c:pt>
                <c:pt idx="45">
                  <c:v>Transformers: Revenge of the FallenÂ </c:v>
                </c:pt>
                <c:pt idx="46">
                  <c:v>Meet the FockersÂ </c:v>
                </c:pt>
                <c:pt idx="47">
                  <c:v>The Dark Knight RisesÂ </c:v>
                </c:pt>
                <c:pt idx="48">
                  <c:v>Pirates of the Caribbean: Dead Man's ChestÂ </c:v>
                </c:pt>
                <c:pt idx="49">
                  <c:v>The Lego MovieÂ </c:v>
                </c:pt>
                <c:pt idx="50">
                  <c:v>The ExorcistÂ </c:v>
                </c:pt>
                <c:pt idx="51">
                  <c:v>Star Wars: Episode II - Attack of the ClonesÂ </c:v>
                </c:pt>
                <c:pt idx="52">
                  <c:v>GhostÂ </c:v>
                </c:pt>
                <c:pt idx="53">
                  <c:v>Gone with the WindÂ </c:v>
                </c:pt>
                <c:pt idx="54">
                  <c:v>Mrs. DoubtfireÂ </c:v>
                </c:pt>
                <c:pt idx="55">
                  <c:v>Harry Potter and the Sorcerer's StoneÂ </c:v>
                </c:pt>
                <c:pt idx="56">
                  <c:v>Back to the FutureÂ </c:v>
                </c:pt>
                <c:pt idx="57">
                  <c:v>AladdinÂ </c:v>
                </c:pt>
                <c:pt idx="58">
                  <c:v>The Jungle BookÂ </c:v>
                </c:pt>
                <c:pt idx="59">
                  <c:v>The Jungle BookÂ </c:v>
                </c:pt>
                <c:pt idx="60">
                  <c:v>Snow White and the Seven DwarfsÂ </c:v>
                </c:pt>
                <c:pt idx="61">
                  <c:v>Despicable MeÂ </c:v>
                </c:pt>
                <c:pt idx="62">
                  <c:v>Inside OutÂ </c:v>
                </c:pt>
                <c:pt idx="63">
                  <c:v>Iron ManÂ </c:v>
                </c:pt>
                <c:pt idx="64">
                  <c:v>GreaseÂ </c:v>
                </c:pt>
                <c:pt idx="65">
                  <c:v>Monsters, Inc.Â </c:v>
                </c:pt>
                <c:pt idx="66">
                  <c:v>The Hangover Part IIÂ </c:v>
                </c:pt>
                <c:pt idx="67">
                  <c:v>GravityÂ </c:v>
                </c:pt>
                <c:pt idx="68">
                  <c:v>Spider-Man 2Â </c:v>
                </c:pt>
                <c:pt idx="69">
                  <c:v>Austin Powers: The Spy Who Shagged MeÂ </c:v>
                </c:pt>
                <c:pt idx="70">
                  <c:v>The Twilight Saga: Breaking Dawn - Part 2Â </c:v>
                </c:pt>
                <c:pt idx="71">
                  <c:v>The IncrediblesÂ </c:v>
                </c:pt>
                <c:pt idx="72">
                  <c:v>TransformersÂ </c:v>
                </c:pt>
                <c:pt idx="73">
                  <c:v>TedÂ </c:v>
                </c:pt>
                <c:pt idx="74">
                  <c:v>Crocodile DundeeÂ </c:v>
                </c:pt>
                <c:pt idx="75">
                  <c:v>Pirates of the Caribbean: The Curse of the Black PearlÂ </c:v>
                </c:pt>
                <c:pt idx="76">
                  <c:v>Pretty WomanÂ </c:v>
                </c:pt>
                <c:pt idx="77">
                  <c:v>Guardians of the GalaxyÂ </c:v>
                </c:pt>
                <c:pt idx="78">
                  <c:v>Dances with WolvesÂ </c:v>
                </c:pt>
                <c:pt idx="79">
                  <c:v>Harry Potter and the Chamber of SecretsÂ </c:v>
                </c:pt>
                <c:pt idx="80">
                  <c:v>Toy StoryÂ </c:v>
                </c:pt>
                <c:pt idx="81">
                  <c:v>Top GunÂ </c:v>
                </c:pt>
                <c:pt idx="82">
                  <c:v>Bruce AlmightyÂ </c:v>
                </c:pt>
                <c:pt idx="83">
                  <c:v>Shrek the ThirdÂ </c:v>
                </c:pt>
                <c:pt idx="84">
                  <c:v>Men in BlackÂ </c:v>
                </c:pt>
                <c:pt idx="85">
                  <c:v>Furious 7Â </c:v>
                </c:pt>
                <c:pt idx="86">
                  <c:v>Transformers: Dark of the MoonÂ </c:v>
                </c:pt>
                <c:pt idx="87">
                  <c:v>Alvin and the ChipmunksÂ </c:v>
                </c:pt>
                <c:pt idx="88">
                  <c:v>Captain America: Civil WarÂ </c:v>
                </c:pt>
                <c:pt idx="89">
                  <c:v>3 Men and a BabyÂ </c:v>
                </c:pt>
                <c:pt idx="90">
                  <c:v>The Lost World: Jurassic ParkÂ </c:v>
                </c:pt>
                <c:pt idx="91">
                  <c:v>SignsÂ </c:v>
                </c:pt>
                <c:pt idx="92">
                  <c:v>Toy Story 2Â </c:v>
                </c:pt>
                <c:pt idx="93">
                  <c:v>Home Alone 2: Lost in New YorkÂ </c:v>
                </c:pt>
                <c:pt idx="94">
                  <c:v>TootsieÂ </c:v>
                </c:pt>
                <c:pt idx="95">
                  <c:v>The Sound of MusicÂ </c:v>
                </c:pt>
                <c:pt idx="96">
                  <c:v>TwilightÂ </c:v>
                </c:pt>
                <c:pt idx="97">
                  <c:v>TwilightÂ </c:v>
                </c:pt>
                <c:pt idx="98">
                  <c:v>Pitch Perfect 2Â </c:v>
                </c:pt>
                <c:pt idx="99">
                  <c:v>The StingÂ </c:v>
                </c:pt>
                <c:pt idx="100">
                  <c:v>There's Something About MaryÂ </c:v>
                </c:pt>
                <c:pt idx="101">
                  <c:v>Indiana Jones and the Temple of DoomÂ </c:v>
                </c:pt>
                <c:pt idx="102">
                  <c:v>Austin Powers in GoldmemberÂ </c:v>
                </c:pt>
                <c:pt idx="103">
                  <c:v>TwisterÂ </c:v>
                </c:pt>
                <c:pt idx="104">
                  <c:v>Indiana Jones and the Last CrusadeÂ </c:v>
                </c:pt>
                <c:pt idx="105">
                  <c:v>Rain ManÂ </c:v>
                </c:pt>
                <c:pt idx="106">
                  <c:v>Saving Private RyanÂ </c:v>
                </c:pt>
                <c:pt idx="107">
                  <c:v>300Â </c:v>
                </c:pt>
                <c:pt idx="108">
                  <c:v>The HelpÂ </c:v>
                </c:pt>
                <c:pt idx="109">
                  <c:v>Alvin and the Chipmunks: The SqueakquelÂ </c:v>
                </c:pt>
                <c:pt idx="110">
                  <c:v>Cast AwayÂ </c:v>
                </c:pt>
                <c:pt idx="111">
                  <c:v>Fatal AttractionÂ </c:v>
                </c:pt>
                <c:pt idx="112">
                  <c:v>Harry Potter and the Order of the PhoenixÂ </c:v>
                </c:pt>
                <c:pt idx="113">
                  <c:v>22 Jump StreetÂ </c:v>
                </c:pt>
                <c:pt idx="114">
                  <c:v>The WaterboyÂ </c:v>
                </c:pt>
                <c:pt idx="115">
                  <c:v>Night at the MuseumÂ </c:v>
                </c:pt>
                <c:pt idx="116">
                  <c:v>The Blair Witch ProjectÂ </c:v>
                </c:pt>
                <c:pt idx="117">
                  <c:v>ElfÂ </c:v>
                </c:pt>
                <c:pt idx="118">
                  <c:v>Harry Potter and the Goblet of FireÂ </c:v>
                </c:pt>
                <c:pt idx="119">
                  <c:v>The FugitiveÂ </c:v>
                </c:pt>
                <c:pt idx="120">
                  <c:v>Animal HouseÂ </c:v>
                </c:pt>
                <c:pt idx="121">
                  <c:v>GremlinsÂ </c:v>
                </c:pt>
                <c:pt idx="122">
                  <c:v>How the Grinch Stole ChristmasÂ </c:v>
                </c:pt>
                <c:pt idx="123">
                  <c:v>BridesmaidsÂ </c:v>
                </c:pt>
                <c:pt idx="124">
                  <c:v>Liar LiarÂ </c:v>
                </c:pt>
                <c:pt idx="125">
                  <c:v>Rush Hour 2Â </c:v>
                </c:pt>
                <c:pt idx="126">
                  <c:v>JunoÂ </c:v>
                </c:pt>
                <c:pt idx="127">
                  <c:v>JunoÂ </c:v>
                </c:pt>
                <c:pt idx="128">
                  <c:v>Alice in WonderlandÂ </c:v>
                </c:pt>
                <c:pt idx="129">
                  <c:v>Alice in WonderlandÂ </c:v>
                </c:pt>
                <c:pt idx="130">
                  <c:v>True GritÂ </c:v>
                </c:pt>
                <c:pt idx="131">
                  <c:v>Straight Outta ComptonÂ </c:v>
                </c:pt>
                <c:pt idx="132">
                  <c:v>InceptionÂ </c:v>
                </c:pt>
                <c:pt idx="133">
                  <c:v>NeighborsÂ </c:v>
                </c:pt>
                <c:pt idx="134">
                  <c:v>Indiana Jones and the Kingdom of the Crystal SkullÂ </c:v>
                </c:pt>
                <c:pt idx="135">
                  <c:v>PlatoonÂ </c:v>
                </c:pt>
                <c:pt idx="136">
                  <c:v>The Matrix ReloadedÂ </c:v>
                </c:pt>
                <c:pt idx="137">
                  <c:v>Big DaddyÂ </c:v>
                </c:pt>
                <c:pt idx="138">
                  <c:v>The GodfatherÂ </c:v>
                </c:pt>
                <c:pt idx="139">
                  <c:v>Good Will HuntingÂ </c:v>
                </c:pt>
                <c:pt idx="140">
                  <c:v>Slumdog MillionaireÂ </c:v>
                </c:pt>
                <c:pt idx="141">
                  <c:v>Fifty Shades of GreyÂ </c:v>
                </c:pt>
                <c:pt idx="142">
                  <c:v>ChicagoÂ </c:v>
                </c:pt>
                <c:pt idx="143">
                  <c:v>Beverly Hills Cop IIÂ </c:v>
                </c:pt>
                <c:pt idx="144">
                  <c:v>CarsÂ </c:v>
                </c:pt>
                <c:pt idx="145">
                  <c:v>The ProposalÂ </c:v>
                </c:pt>
                <c:pt idx="146">
                  <c:v>The King's SpeechÂ </c:v>
                </c:pt>
                <c:pt idx="147">
                  <c:v>The Santa ClauseÂ </c:v>
                </c:pt>
                <c:pt idx="148">
                  <c:v>The Hunger Games: Mockingjay - Part 2Â </c:v>
                </c:pt>
                <c:pt idx="149">
                  <c:v>The MartianÂ </c:v>
                </c:pt>
                <c:pt idx="150">
                  <c:v>TakenÂ </c:v>
                </c:pt>
                <c:pt idx="151">
                  <c:v>Harry Potter and the Prisoner of AzkabanÂ </c:v>
                </c:pt>
                <c:pt idx="152">
                  <c:v>Sherlock HolmesÂ </c:v>
                </c:pt>
                <c:pt idx="153">
                  <c:v>Knocked UpÂ </c:v>
                </c:pt>
                <c:pt idx="154">
                  <c:v>MadagascarÂ </c:v>
                </c:pt>
                <c:pt idx="155">
                  <c:v>UpÂ </c:v>
                </c:pt>
                <c:pt idx="156">
                  <c:v>Robin Hood: Prince of ThievesÂ </c:v>
                </c:pt>
                <c:pt idx="157">
                  <c:v>Ice AgeÂ </c:v>
                </c:pt>
                <c:pt idx="158">
                  <c:v>The ConjuringÂ </c:v>
                </c:pt>
                <c:pt idx="159">
                  <c:v>LincolnÂ </c:v>
                </c:pt>
                <c:pt idx="160">
                  <c:v>The Bourne UltimatumÂ </c:v>
                </c:pt>
                <c:pt idx="161">
                  <c:v>Blazing SaddlesÂ </c:v>
                </c:pt>
                <c:pt idx="162">
                  <c:v>The HeatÂ </c:v>
                </c:pt>
                <c:pt idx="163">
                  <c:v>The FirmÂ </c:v>
                </c:pt>
                <c:pt idx="164">
                  <c:v>RockyÂ </c:v>
                </c:pt>
                <c:pt idx="165">
                  <c:v>Ice Age: The MeltdownÂ </c:v>
                </c:pt>
                <c:pt idx="166">
                  <c:v>American Pie 2Â </c:v>
                </c:pt>
                <c:pt idx="167">
                  <c:v>Gran TorinoÂ </c:v>
                </c:pt>
                <c:pt idx="168">
                  <c:v>American BeautyÂ </c:v>
                </c:pt>
                <c:pt idx="169">
                  <c:v>American GraffitiÂ </c:v>
                </c:pt>
                <c:pt idx="170">
                  <c:v>We're the MillersÂ </c:v>
                </c:pt>
                <c:pt idx="171">
                  <c:v>Fahrenheit 9/11Â </c:v>
                </c:pt>
                <c:pt idx="172">
                  <c:v>Crouching Tiger, Hidden DragonÂ </c:v>
                </c:pt>
                <c:pt idx="173">
                  <c:v>The Fault in Our StarsÂ </c:v>
                </c:pt>
                <c:pt idx="174">
                  <c:v>What Women WantÂ </c:v>
                </c:pt>
                <c:pt idx="175">
                  <c:v>A Beautiful MindÂ </c:v>
                </c:pt>
                <c:pt idx="176">
                  <c:v>Catch Me If You CanÂ </c:v>
                </c:pt>
                <c:pt idx="177">
                  <c:v>Iron Man 2Â </c:v>
                </c:pt>
                <c:pt idx="178">
                  <c:v>The Silence of the LambsÂ </c:v>
                </c:pt>
                <c:pt idx="179">
                  <c:v>The Chronicles of Narnia: The Lion, the Witch and the WardrobeÂ </c:v>
                </c:pt>
                <c:pt idx="180">
                  <c:v>Meet the ParentsÂ </c:v>
                </c:pt>
                <c:pt idx="181">
                  <c:v>Dumb &amp; DumberÂ </c:v>
                </c:pt>
                <c:pt idx="182">
                  <c:v>Silver Linings PlaybookÂ </c:v>
                </c:pt>
                <c:pt idx="183">
                  <c:v>Good Morning, VietnamÂ </c:v>
                </c:pt>
                <c:pt idx="184">
                  <c:v>Borat: Cultural Learnings of America for Make Benefit Glorious Nation of KazakhstanÂ </c:v>
                </c:pt>
                <c:pt idx="185">
                  <c:v>American HustleÂ </c:v>
                </c:pt>
                <c:pt idx="186">
                  <c:v>Apollo 13Â </c:v>
                </c:pt>
                <c:pt idx="187">
                  <c:v>Lethal Weapon 3Â </c:v>
                </c:pt>
                <c:pt idx="188">
                  <c:v>Ride AlongÂ </c:v>
                </c:pt>
                <c:pt idx="189">
                  <c:v>Close Encounters of the Third KindÂ </c:v>
                </c:pt>
                <c:pt idx="190">
                  <c:v>The MatrixÂ </c:v>
                </c:pt>
                <c:pt idx="191">
                  <c:v>The Simpsons MovieÂ </c:v>
                </c:pt>
                <c:pt idx="192">
                  <c:v>Paranormal ActivityÂ </c:v>
                </c:pt>
                <c:pt idx="193">
                  <c:v>Star TrekÂ </c:v>
                </c:pt>
                <c:pt idx="194">
                  <c:v>One Flew Over the Cuckoo's NestÂ </c:v>
                </c:pt>
                <c:pt idx="195">
                  <c:v>The Pursuit of HappynessÂ </c:v>
                </c:pt>
                <c:pt idx="196">
                  <c:v>HitchÂ </c:v>
                </c:pt>
                <c:pt idx="197">
                  <c:v>Gone GirlÂ </c:v>
                </c:pt>
                <c:pt idx="198">
                  <c:v>Magic MikeÂ </c:v>
                </c:pt>
                <c:pt idx="199">
                  <c:v>Ice Age: Dawn of the DinosaursÂ </c:v>
                </c:pt>
                <c:pt idx="200">
                  <c:v>The Fast and the FuriousÂ </c:v>
                </c:pt>
                <c:pt idx="201">
                  <c:v>The Fast and the FuriousÂ </c:v>
                </c:pt>
                <c:pt idx="202">
                  <c:v>Rambo: First Blood Part IIÂ </c:v>
                </c:pt>
                <c:pt idx="203">
                  <c:v>I Am LegendÂ </c:v>
                </c:pt>
                <c:pt idx="204">
                  <c:v>CinderellaÂ </c:v>
                </c:pt>
                <c:pt idx="205">
                  <c:v>CinderellaÂ </c:v>
                </c:pt>
                <c:pt idx="206">
                  <c:v>X-Men 2Â </c:v>
                </c:pt>
                <c:pt idx="207">
                  <c:v>SkyfallÂ </c:v>
                </c:pt>
                <c:pt idx="208">
                  <c:v>SkyfallÂ </c:v>
                </c:pt>
                <c:pt idx="209">
                  <c:v>The Mummy ReturnsÂ </c:v>
                </c:pt>
                <c:pt idx="210">
                  <c:v>Jerry MaguireÂ </c:v>
                </c:pt>
                <c:pt idx="211">
                  <c:v>Terminator 2: Judgment DayÂ </c:v>
                </c:pt>
                <c:pt idx="212">
                  <c:v>War of the WorldsÂ </c:v>
                </c:pt>
                <c:pt idx="213">
                  <c:v>The MaskÂ </c:v>
                </c:pt>
                <c:pt idx="214">
                  <c:v>Wayne's WorldÂ </c:v>
                </c:pt>
                <c:pt idx="215">
                  <c:v>Porky'sÂ </c:v>
                </c:pt>
                <c:pt idx="216">
                  <c:v>SuperbadÂ </c:v>
                </c:pt>
                <c:pt idx="217">
                  <c:v>A Few Good MenÂ </c:v>
                </c:pt>
                <c:pt idx="218">
                  <c:v>The Bourne SupremacyÂ </c:v>
                </c:pt>
                <c:pt idx="219">
                  <c:v>Mission: ImpossibleÂ </c:v>
                </c:pt>
                <c:pt idx="220">
                  <c:v>Doctor ZhivagoÂ </c:v>
                </c:pt>
                <c:pt idx="221">
                  <c:v>Daddy's HomeÂ </c:v>
                </c:pt>
                <c:pt idx="222">
                  <c:v>The GrudgeÂ </c:v>
                </c:pt>
                <c:pt idx="223">
                  <c:v>Pulp FictionÂ </c:v>
                </c:pt>
                <c:pt idx="224">
                  <c:v>Bringing Down the HouseÂ </c:v>
                </c:pt>
                <c:pt idx="225">
                  <c:v>Identity ThiefÂ </c:v>
                </c:pt>
                <c:pt idx="226">
                  <c:v>Driving Miss DaisyÂ </c:v>
                </c:pt>
                <c:pt idx="227">
                  <c:v>Paranormal Activity 3Â </c:v>
                </c:pt>
                <c:pt idx="228">
                  <c:v>Cheaper by the DozenÂ </c:v>
                </c:pt>
                <c:pt idx="229">
                  <c:v>Ocean's ElevenÂ </c:v>
                </c:pt>
                <c:pt idx="230">
                  <c:v>Happy FeetÂ </c:v>
                </c:pt>
                <c:pt idx="231">
                  <c:v>As Good as It GetsÂ </c:v>
                </c:pt>
                <c:pt idx="232">
                  <c:v>Jackass 3DÂ </c:v>
                </c:pt>
                <c:pt idx="233">
                  <c:v>BigÂ </c:v>
                </c:pt>
                <c:pt idx="234">
                  <c:v>The BodyguardÂ </c:v>
                </c:pt>
                <c:pt idx="235">
                  <c:v>TwinsÂ </c:v>
                </c:pt>
                <c:pt idx="236">
                  <c:v>21 Jump StreetÂ </c:v>
                </c:pt>
                <c:pt idx="237">
                  <c:v>Butch Cassidy and the Sundance KidÂ </c:v>
                </c:pt>
                <c:pt idx="238">
                  <c:v>Mary PoppinsÂ </c:v>
                </c:pt>
                <c:pt idx="239">
                  <c:v>SpeedÂ </c:v>
                </c:pt>
                <c:pt idx="240">
                  <c:v>The VowÂ </c:v>
                </c:pt>
                <c:pt idx="241">
                  <c:v>Taken 2Â </c:v>
                </c:pt>
                <c:pt idx="242">
                  <c:v>Dodgeball: A True Underdog StoryÂ </c:v>
                </c:pt>
                <c:pt idx="243">
                  <c:v>Dodgeball: A True Underdog StoryÂ </c:v>
                </c:pt>
                <c:pt idx="244">
                  <c:v>Black SwanÂ </c:v>
                </c:pt>
                <c:pt idx="245">
                  <c:v>Crocodile Dundee IIÂ </c:v>
                </c:pt>
                <c:pt idx="246">
                  <c:v>The Da Vinci CodeÂ </c:v>
                </c:pt>
                <c:pt idx="247">
                  <c:v>The Hunt for Red OctoberÂ </c:v>
                </c:pt>
                <c:pt idx="248">
                  <c:v>Mamma Mia!Â </c:v>
                </c:pt>
                <c:pt idx="249">
                  <c:v>ArgoÂ </c:v>
                </c:pt>
                <c:pt idx="250">
                  <c:v>Walk the LineÂ </c:v>
                </c:pt>
                <c:pt idx="251">
                  <c:v>FlashdanceÂ </c:v>
                </c:pt>
                <c:pt idx="252">
                  <c:v>American PieÂ </c:v>
                </c:pt>
                <c:pt idx="253">
                  <c:v>Mission: Impossible IIÂ </c:v>
                </c:pt>
                <c:pt idx="254">
                  <c:v>Captain America: The Winter SoldierÂ </c:v>
                </c:pt>
                <c:pt idx="255">
                  <c:v>The Devil Wears PradaÂ </c:v>
                </c:pt>
                <c:pt idx="256">
                  <c:v>Hotel Transylvania 2Â </c:v>
                </c:pt>
                <c:pt idx="257">
                  <c:v>Sweet Home AlabamaÂ </c:v>
                </c:pt>
                <c:pt idx="258">
                  <c:v>The SpongeBob Movie: Sponge Out of WaterÂ </c:v>
                </c:pt>
                <c:pt idx="259">
                  <c:v>Jurassic Park IIIÂ </c:v>
                </c:pt>
                <c:pt idx="260">
                  <c:v>ScreamÂ </c:v>
                </c:pt>
                <c:pt idx="261">
                  <c:v>Les MisÃ©rablesÂ </c:v>
                </c:pt>
                <c:pt idx="262">
                  <c:v>Air Force OneÂ </c:v>
                </c:pt>
                <c:pt idx="263">
                  <c:v>Big Momma's HouseÂ </c:v>
                </c:pt>
                <c:pt idx="264">
                  <c:v>Bad GrandpaÂ </c:v>
                </c:pt>
                <c:pt idx="265">
                  <c:v>UnforgivenÂ </c:v>
                </c:pt>
                <c:pt idx="266">
                  <c:v>Lee Daniels' The ButlerÂ </c:v>
                </c:pt>
                <c:pt idx="267">
                  <c:v>PocahontasÂ </c:v>
                </c:pt>
                <c:pt idx="268">
                  <c:v>LucyÂ </c:v>
                </c:pt>
                <c:pt idx="269">
                  <c:v>Shark TaleÂ </c:v>
                </c:pt>
                <c:pt idx="270">
                  <c:v>Remember the TitansÂ </c:v>
                </c:pt>
                <c:pt idx="271">
                  <c:v>District 9Â </c:v>
                </c:pt>
                <c:pt idx="272">
                  <c:v>The FlintstonesÂ </c:v>
                </c:pt>
                <c:pt idx="273">
                  <c:v>Kung Fu PandaÂ </c:v>
                </c:pt>
                <c:pt idx="274">
                  <c:v>Lone SurvivorÂ </c:v>
                </c:pt>
                <c:pt idx="275">
                  <c:v>Patch AdamsÂ </c:v>
                </c:pt>
                <c:pt idx="276">
                  <c:v>Fast FiveÂ </c:v>
                </c:pt>
                <c:pt idx="277">
                  <c:v>Star Trek IV: The Voyage HomeÂ </c:v>
                </c:pt>
                <c:pt idx="278">
                  <c:v>GladiatorÂ </c:v>
                </c:pt>
                <c:pt idx="279">
                  <c:v>Freaky FridayÂ </c:v>
                </c:pt>
                <c:pt idx="280">
                  <c:v>Batman ForeverÂ </c:v>
                </c:pt>
                <c:pt idx="281">
                  <c:v>Rise of the Planet of the ApesÂ </c:v>
                </c:pt>
                <c:pt idx="282">
                  <c:v>Young FrankensteinÂ </c:v>
                </c:pt>
                <c:pt idx="283">
                  <c:v>The 40-Year-Old VirginÂ </c:v>
                </c:pt>
                <c:pt idx="284">
                  <c:v>Marley &amp; MeÂ </c:v>
                </c:pt>
                <c:pt idx="285">
                  <c:v>Saw IIÂ </c:v>
                </c:pt>
                <c:pt idx="286">
                  <c:v>Jaws 2Â </c:v>
                </c:pt>
                <c:pt idx="287">
                  <c:v>Batman ReturnsÂ </c:v>
                </c:pt>
                <c:pt idx="288">
                  <c:v>The Karate KidÂ </c:v>
                </c:pt>
                <c:pt idx="289">
                  <c:v>The Karate KidÂ </c:v>
                </c:pt>
                <c:pt idx="290">
                  <c:v>Horrible BossesÂ </c:v>
                </c:pt>
                <c:pt idx="291">
                  <c:v>X-MenÂ </c:v>
                </c:pt>
                <c:pt idx="292">
                  <c:v>Runaway BrideÂ </c:v>
                </c:pt>
                <c:pt idx="293">
                  <c:v>Grown UpsÂ </c:v>
                </c:pt>
                <c:pt idx="294">
                  <c:v>Paranormal Activity 2Â </c:v>
                </c:pt>
                <c:pt idx="295">
                  <c:v>PinocchioÂ </c:v>
                </c:pt>
                <c:pt idx="296">
                  <c:v>My Best Friend's WeddingÂ </c:v>
                </c:pt>
                <c:pt idx="297">
                  <c:v>Bad TeacherÂ </c:v>
                </c:pt>
                <c:pt idx="298">
                  <c:v>Batman v Superman: Dawn of JusticeÂ </c:v>
                </c:pt>
                <c:pt idx="299">
                  <c:v>Planet of the ApesÂ </c:v>
                </c:pt>
                <c:pt idx="300">
                  <c:v>Planet of the ApesÂ </c:v>
                </c:pt>
                <c:pt idx="301">
                  <c:v>Airplane!Â </c:v>
                </c:pt>
                <c:pt idx="302">
                  <c:v>High School Musical 3: Senior YearÂ </c:v>
                </c:pt>
                <c:pt idx="303">
                  <c:v>Think Like a ManÂ </c:v>
                </c:pt>
                <c:pt idx="304">
                  <c:v>The OthersÂ </c:v>
                </c:pt>
                <c:pt idx="305">
                  <c:v>Dead Poets SocietyÂ </c:v>
                </c:pt>
                <c:pt idx="306">
                  <c:v>The First Wives ClubÂ </c:v>
                </c:pt>
                <c:pt idx="307">
                  <c:v>The Santa Clause 2Â </c:v>
                </c:pt>
                <c:pt idx="308">
                  <c:v>SupermanÂ </c:v>
                </c:pt>
                <c:pt idx="309">
                  <c:v>The Color PurpleÂ </c:v>
                </c:pt>
                <c:pt idx="310">
                  <c:v>Insidious: Chapter 2Â </c:v>
                </c:pt>
                <c:pt idx="311">
                  <c:v>Spider-Man 3Â </c:v>
                </c:pt>
                <c:pt idx="312">
                  <c:v>Spider-Man 3Â </c:v>
                </c:pt>
                <c:pt idx="313">
                  <c:v>Back to the Future Part IIÂ </c:v>
                </c:pt>
                <c:pt idx="314">
                  <c:v>Ace Ventura: When Nature CallsÂ </c:v>
                </c:pt>
                <c:pt idx="315">
                  <c:v>Save the Last DanceÂ </c:v>
                </c:pt>
                <c:pt idx="316">
                  <c:v>Into the WoodsÂ </c:v>
                </c:pt>
                <c:pt idx="317">
                  <c:v>HancockÂ </c:v>
                </c:pt>
                <c:pt idx="318">
                  <c:v>AnnabelleÂ </c:v>
                </c:pt>
                <c:pt idx="319">
                  <c:v>Spy KidsÂ </c:v>
                </c:pt>
                <c:pt idx="320">
                  <c:v>Scream 2Â </c:v>
                </c:pt>
                <c:pt idx="321">
                  <c:v>The Imitation GameÂ </c:v>
                </c:pt>
                <c:pt idx="322">
                  <c:v>Legally BlondeÂ </c:v>
                </c:pt>
                <c:pt idx="323">
                  <c:v>Super 8Â </c:v>
                </c:pt>
                <c:pt idx="324">
                  <c:v>When Harry Met Sally...Â </c:v>
                </c:pt>
                <c:pt idx="325">
                  <c:v>The Green MileÂ </c:v>
                </c:pt>
                <c:pt idx="326">
                  <c:v>Police AcademyÂ </c:v>
                </c:pt>
                <c:pt idx="327">
                  <c:v>Analyze ThisÂ </c:v>
                </c:pt>
                <c:pt idx="328">
                  <c:v>The Rugrats MovieÂ </c:v>
                </c:pt>
                <c:pt idx="329">
                  <c:v>Mr. DeedsÂ </c:v>
                </c:pt>
                <c:pt idx="330">
                  <c:v>The Longest YardÂ </c:v>
                </c:pt>
                <c:pt idx="331">
                  <c:v>TrafficÂ </c:v>
                </c:pt>
                <c:pt idx="332">
                  <c:v>Central IntelligenceÂ </c:v>
                </c:pt>
                <c:pt idx="333">
                  <c:v>Mr. Holland's OpusÂ </c:v>
                </c:pt>
                <c:pt idx="334">
                  <c:v>8 MileÂ </c:v>
                </c:pt>
                <c:pt idx="335">
                  <c:v>The Addams FamilyÂ </c:v>
                </c:pt>
                <c:pt idx="336">
                  <c:v>StripesÂ </c:v>
                </c:pt>
                <c:pt idx="337">
                  <c:v>Shakespeare in LoveÂ </c:v>
                </c:pt>
                <c:pt idx="338">
                  <c:v>Talladega Nights: The Ballad of Ricky BobbyÂ </c:v>
                </c:pt>
                <c:pt idx="339">
                  <c:v>Over the HedgeÂ </c:v>
                </c:pt>
                <c:pt idx="340">
                  <c:v>TrainwreckÂ </c:v>
                </c:pt>
                <c:pt idx="341">
                  <c:v>The Nutty ProfessorÂ </c:v>
                </c:pt>
                <c:pt idx="342">
                  <c:v>CreedÂ </c:v>
                </c:pt>
                <c:pt idx="343">
                  <c:v>Beverly Hills ChihuahuaÂ </c:v>
                </c:pt>
                <c:pt idx="344">
                  <c:v>Schindler's ListÂ </c:v>
                </c:pt>
                <c:pt idx="345">
                  <c:v>Notting HillÂ </c:v>
                </c:pt>
                <c:pt idx="346">
                  <c:v>Spy Kids 3-D: Game OverÂ </c:v>
                </c:pt>
                <c:pt idx="347">
                  <c:v>Erin BrockovichÂ </c:v>
                </c:pt>
                <c:pt idx="348">
                  <c:v>Shrek Forever AfterÂ </c:v>
                </c:pt>
                <c:pt idx="349">
                  <c:v>National TreasureÂ </c:v>
                </c:pt>
                <c:pt idx="350">
                  <c:v>Doctor DolittleÂ </c:v>
                </c:pt>
                <c:pt idx="351">
                  <c:v>PhenomenonÂ </c:v>
                </c:pt>
                <c:pt idx="352">
                  <c:v>FootlooseÂ </c:v>
                </c:pt>
                <c:pt idx="353">
                  <c:v>Madagascar 3: Europe's Most WantedÂ </c:v>
                </c:pt>
                <c:pt idx="354">
                  <c:v>The Princess DiariesÂ </c:v>
                </c:pt>
                <c:pt idx="355">
                  <c:v>xXxÂ </c:v>
                </c:pt>
                <c:pt idx="356">
                  <c:v>Million Dollar BabyÂ </c:v>
                </c:pt>
                <c:pt idx="357">
                  <c:v>Saw IIIÂ </c:v>
                </c:pt>
                <c:pt idx="358">
                  <c:v>This Is the EndÂ </c:v>
                </c:pt>
                <c:pt idx="359">
                  <c:v>March of the PenguinsÂ </c:v>
                </c:pt>
                <c:pt idx="360">
                  <c:v>Scooby-DooÂ </c:v>
                </c:pt>
                <c:pt idx="361">
                  <c:v>Mean GirlsÂ </c:v>
                </c:pt>
                <c:pt idx="362">
                  <c:v>Brokeback MountainÂ </c:v>
                </c:pt>
                <c:pt idx="363">
                  <c:v>The Purge: Election YearÂ </c:v>
                </c:pt>
                <c:pt idx="364">
                  <c:v>A Time to KillÂ </c:v>
                </c:pt>
                <c:pt idx="365">
                  <c:v>The Game PlanÂ </c:v>
                </c:pt>
                <c:pt idx="366">
                  <c:v>The FighterÂ </c:v>
                </c:pt>
                <c:pt idx="367">
                  <c:v>Monsters UniversityÂ </c:v>
                </c:pt>
                <c:pt idx="368">
                  <c:v>The Maze RunnerÂ </c:v>
                </c:pt>
                <c:pt idx="369">
                  <c:v>AlienÂ </c:v>
                </c:pt>
                <c:pt idx="370">
                  <c:v>Star Trek II: The Wrath of KhanÂ </c:v>
                </c:pt>
                <c:pt idx="371">
                  <c:v>WarGamesÂ </c:v>
                </c:pt>
                <c:pt idx="372">
                  <c:v>A League of Their OwnÂ </c:v>
                </c:pt>
                <c:pt idx="373">
                  <c:v>ClickÂ </c:v>
                </c:pt>
                <c:pt idx="374">
                  <c:v>Se7enÂ </c:v>
                </c:pt>
                <c:pt idx="375">
                  <c:v>AliensÂ </c:v>
                </c:pt>
                <c:pt idx="376">
                  <c:v>The Break-UpÂ </c:v>
                </c:pt>
                <c:pt idx="377">
                  <c:v>Mr. &amp; Mrs. SmithÂ </c:v>
                </c:pt>
                <c:pt idx="378">
                  <c:v>Ice Age: Continental DriftÂ </c:v>
                </c:pt>
                <c:pt idx="379">
                  <c:v>Man of SteelÂ </c:v>
                </c:pt>
                <c:pt idx="380">
                  <c:v>PoltergeistÂ </c:v>
                </c:pt>
                <c:pt idx="381">
                  <c:v>PoltergeistÂ </c:v>
                </c:pt>
                <c:pt idx="382">
                  <c:v>Teenage Mutant Ninja TurtlesÂ </c:v>
                </c:pt>
                <c:pt idx="383">
                  <c:v>Teenage Mutant Ninja TurtlesÂ </c:v>
                </c:pt>
                <c:pt idx="384">
                  <c:v>DivergentÂ </c:v>
                </c:pt>
                <c:pt idx="385">
                  <c:v>Lilo &amp; StitchÂ </c:v>
                </c:pt>
                <c:pt idx="386">
                  <c:v>The Truman ShowÂ </c:v>
                </c:pt>
                <c:pt idx="387">
                  <c:v>Deep ImpactÂ </c:v>
                </c:pt>
                <c:pt idx="388">
                  <c:v>Kindergarten CopÂ </c:v>
                </c:pt>
                <c:pt idx="389">
                  <c:v>Let's Be CopsÂ </c:v>
                </c:pt>
                <c:pt idx="390">
                  <c:v>Bridge to TerabithiaÂ </c:v>
                </c:pt>
                <c:pt idx="391">
                  <c:v>Mystic RiverÂ </c:v>
                </c:pt>
                <c:pt idx="392">
                  <c:v>TammyÂ </c:v>
                </c:pt>
                <c:pt idx="393">
                  <c:v>Mission: Impossible - Ghost ProtocolÂ </c:v>
                </c:pt>
                <c:pt idx="394">
                  <c:v>The Naked Gun 2Â½: The Smell of FearÂ </c:v>
                </c:pt>
                <c:pt idx="395">
                  <c:v>Hotel TransylvaniaÂ </c:v>
                </c:pt>
                <c:pt idx="396">
                  <c:v>BarbershopÂ </c:v>
                </c:pt>
                <c:pt idx="397">
                  <c:v>Django UnchainedÂ </c:v>
                </c:pt>
                <c:pt idx="398">
                  <c:v>FlightÂ </c:v>
                </c:pt>
                <c:pt idx="399">
                  <c:v>The DescendantsÂ </c:v>
                </c:pt>
                <c:pt idx="400">
                  <c:v>The Purge: AnarchyÂ </c:v>
                </c:pt>
                <c:pt idx="401">
                  <c:v>The Conjuring 2Â </c:v>
                </c:pt>
                <c:pt idx="402">
                  <c:v>Scary Movie 3Â </c:v>
                </c:pt>
                <c:pt idx="403">
                  <c:v>Sherlock Holmes: A Game of ShadowsÂ </c:v>
                </c:pt>
                <c:pt idx="404">
                  <c:v>Miss CongenialityÂ </c:v>
                </c:pt>
                <c:pt idx="405">
                  <c:v>SplashÂ </c:v>
                </c:pt>
                <c:pt idx="406">
                  <c:v>Chicken RunÂ </c:v>
                </c:pt>
                <c:pt idx="407">
                  <c:v>The Day After TomorrowÂ </c:v>
                </c:pt>
                <c:pt idx="408">
                  <c:v>ArmageddonÂ </c:v>
                </c:pt>
                <c:pt idx="409">
                  <c:v>The Bourne IdentityÂ </c:v>
                </c:pt>
                <c:pt idx="410">
                  <c:v>The PurgeÂ </c:v>
                </c:pt>
                <c:pt idx="411">
                  <c:v>MaleficentÂ </c:v>
                </c:pt>
                <c:pt idx="412">
                  <c:v>Pineapple ExpressÂ </c:v>
                </c:pt>
                <c:pt idx="413">
                  <c:v>The Crying GameÂ </c:v>
                </c:pt>
                <c:pt idx="414">
                  <c:v>Ace Ventura: Pet DetectiveÂ </c:v>
                </c:pt>
                <c:pt idx="415">
                  <c:v>DisturbiaÂ </c:v>
                </c:pt>
                <c:pt idx="416">
                  <c:v>DisturbiaÂ </c:v>
                </c:pt>
                <c:pt idx="417">
                  <c:v>Clear and Present DangerÂ </c:v>
                </c:pt>
                <c:pt idx="418">
                  <c:v>Justin Bieber: Never Say NeverÂ </c:v>
                </c:pt>
                <c:pt idx="419">
                  <c:v>Private BenjaminÂ </c:v>
                </c:pt>
                <c:pt idx="420">
                  <c:v>WantedÂ </c:v>
                </c:pt>
                <c:pt idx="421">
                  <c:v>SidewaysÂ </c:v>
                </c:pt>
                <c:pt idx="422">
                  <c:v>Star Trek III: The Search for SpockÂ </c:v>
                </c:pt>
                <c:pt idx="423">
                  <c:v>Jackass: The MovieÂ </c:v>
                </c:pt>
                <c:pt idx="424">
                  <c:v>The RockÂ </c:v>
                </c:pt>
                <c:pt idx="425">
                  <c:v>Up in the AirÂ </c:v>
                </c:pt>
                <c:pt idx="426">
                  <c:v>Pearl HarborÂ </c:v>
                </c:pt>
                <c:pt idx="427">
                  <c:v>Valentine's DayÂ </c:v>
                </c:pt>
                <c:pt idx="428">
                  <c:v>Bring It OnÂ </c:v>
                </c:pt>
                <c:pt idx="429">
                  <c:v>BeetlejuiceÂ </c:v>
                </c:pt>
                <c:pt idx="430">
                  <c:v>Nutty Professor II: The KlumpsÂ </c:v>
                </c:pt>
                <c:pt idx="431">
                  <c:v>Anchorman: The Legend of Ron BurgundyÂ </c:v>
                </c:pt>
                <c:pt idx="432">
                  <c:v>Alvin and the Chipmunks: ChipwreckedÂ </c:v>
                </c:pt>
                <c:pt idx="433">
                  <c:v>Act of ValorÂ </c:v>
                </c:pt>
                <c:pt idx="434">
                  <c:v>Big Hero 6Â </c:v>
                </c:pt>
                <c:pt idx="435">
                  <c:v>Madea's Family ReunionÂ </c:v>
                </c:pt>
                <c:pt idx="436">
                  <c:v>Blades of GloryÂ </c:v>
                </c:pt>
                <c:pt idx="437">
                  <c:v>The PacifierÂ </c:v>
                </c:pt>
                <c:pt idx="438">
                  <c:v>The Social NetworkÂ </c:v>
                </c:pt>
                <c:pt idx="439">
                  <c:v>10 Cloverfield LaneÂ </c:v>
                </c:pt>
                <c:pt idx="440">
                  <c:v>Journey to the Center of the EarthÂ </c:v>
                </c:pt>
                <c:pt idx="441">
                  <c:v>Charlie and the Chocolate FactoryÂ </c:v>
                </c:pt>
                <c:pt idx="442">
                  <c:v>RansomÂ </c:v>
                </c:pt>
                <c:pt idx="443">
                  <c:v>RatatouilleÂ </c:v>
                </c:pt>
                <c:pt idx="444">
                  <c:v>Groundhog DayÂ </c:v>
                </c:pt>
                <c:pt idx="445">
                  <c:v>Out of AfricaÂ </c:v>
                </c:pt>
                <c:pt idx="446">
                  <c:v>Born on the Fourth of JulyÂ </c:v>
                </c:pt>
                <c:pt idx="447">
                  <c:v>How to Lose a Guy in 10 DaysÂ </c:v>
                </c:pt>
                <c:pt idx="448">
                  <c:v>The Pelican BriefÂ </c:v>
                </c:pt>
                <c:pt idx="449">
                  <c:v>Zero Dark ThirtyÂ </c:v>
                </c:pt>
                <c:pt idx="450">
                  <c:v>The RookieÂ </c:v>
                </c:pt>
                <c:pt idx="451">
                  <c:v>The SpongeBob SquarePants MovieÂ </c:v>
                </c:pt>
                <c:pt idx="452">
                  <c:v>What Lies BeneathÂ </c:v>
                </c:pt>
                <c:pt idx="453">
                  <c:v>Batman BeginsÂ </c:v>
                </c:pt>
                <c:pt idx="454">
                  <c:v>I Know What You Did Last SummerÂ </c:v>
                </c:pt>
                <c:pt idx="455">
                  <c:v>The TownÂ </c:v>
                </c:pt>
                <c:pt idx="456">
                  <c:v>The Princess Diaries 2: Royal EngagementÂ </c:v>
                </c:pt>
                <c:pt idx="457">
                  <c:v>The Exorcism of Emily RoseÂ </c:v>
                </c:pt>
                <c:pt idx="458">
                  <c:v>CloverfieldÂ </c:v>
                </c:pt>
                <c:pt idx="459">
                  <c:v>42Â </c:v>
                </c:pt>
                <c:pt idx="460">
                  <c:v>My Fair LadyÂ </c:v>
                </c:pt>
                <c:pt idx="461">
                  <c:v>The Golden ChildÂ </c:v>
                </c:pt>
                <c:pt idx="462">
                  <c:v>ThunderballÂ </c:v>
                </c:pt>
                <c:pt idx="463">
                  <c:v>Total RecallÂ </c:v>
                </c:pt>
                <c:pt idx="464">
                  <c:v>Superman IIÂ </c:v>
                </c:pt>
                <c:pt idx="465">
                  <c:v>The VillageÂ </c:v>
                </c:pt>
                <c:pt idx="466">
                  <c:v>Julie &amp; JuliaÂ </c:v>
                </c:pt>
                <c:pt idx="467">
                  <c:v>SawÂ </c:v>
                </c:pt>
                <c:pt idx="468">
                  <c:v>He's Just Not That Into YouÂ </c:v>
                </c:pt>
                <c:pt idx="469">
                  <c:v>Cool RunningsÂ </c:v>
                </c:pt>
                <c:pt idx="470">
                  <c:v>Grown Ups 2Â </c:v>
                </c:pt>
                <c:pt idx="471">
                  <c:v>Teenage Mutant Ninja Turtles II: The Secret of the OozeÂ </c:v>
                </c:pt>
                <c:pt idx="472">
                  <c:v>RioÂ </c:v>
                </c:pt>
                <c:pt idx="473">
                  <c:v>WitnessÂ </c:v>
                </c:pt>
                <c:pt idx="474">
                  <c:v>The Best Man HolidayÂ </c:v>
                </c:pt>
                <c:pt idx="475">
                  <c:v>Die HardÂ </c:v>
                </c:pt>
                <c:pt idx="476">
                  <c:v>She's All ThatÂ </c:v>
                </c:pt>
                <c:pt idx="477">
                  <c:v>Chariots of FireÂ </c:v>
                </c:pt>
                <c:pt idx="478">
                  <c:v>Saw IVÂ </c:v>
                </c:pt>
                <c:pt idx="479">
                  <c:v>Step UpÂ </c:v>
                </c:pt>
                <c:pt idx="480">
                  <c:v>RobotsÂ </c:v>
                </c:pt>
                <c:pt idx="481">
                  <c:v>Road TripÂ </c:v>
                </c:pt>
                <c:pt idx="482">
                  <c:v>ChronicleÂ </c:v>
                </c:pt>
                <c:pt idx="483">
                  <c:v>InsidiousÂ </c:v>
                </c:pt>
                <c:pt idx="484">
                  <c:v>How to Train Your DragonÂ </c:v>
                </c:pt>
                <c:pt idx="485">
                  <c:v>Mortal KombatÂ </c:v>
                </c:pt>
                <c:pt idx="486">
                  <c:v>BraveÂ </c:v>
                </c:pt>
                <c:pt idx="487">
                  <c:v>Parental GuidanceÂ </c:v>
                </c:pt>
                <c:pt idx="488">
                  <c:v>The Devil InsideÂ </c:v>
                </c:pt>
                <c:pt idx="489">
                  <c:v>The CroodsÂ </c:v>
                </c:pt>
                <c:pt idx="490">
                  <c:v>Freddy vs. JasonÂ </c:v>
                </c:pt>
                <c:pt idx="491">
                  <c:v>Captain PhillipsÂ </c:v>
                </c:pt>
                <c:pt idx="492">
                  <c:v>ZombielandÂ </c:v>
                </c:pt>
                <c:pt idx="493">
                  <c:v>Harry Potter and the Half-Blood PrinceÂ </c:v>
                </c:pt>
                <c:pt idx="494">
                  <c:v>Little Miss SunshineÂ </c:v>
                </c:pt>
                <c:pt idx="495">
                  <c:v>The English PatientÂ </c:v>
                </c:pt>
                <c:pt idx="496">
                  <c:v>Lights OutÂ </c:v>
                </c:pt>
                <c:pt idx="497">
                  <c:v>MamaÂ </c:v>
                </c:pt>
                <c:pt idx="498">
                  <c:v>Boyz n the HoodÂ </c:v>
                </c:pt>
                <c:pt idx="499">
                  <c:v>PhiladelphiaÂ </c:v>
                </c:pt>
                <c:pt idx="500">
                  <c:v>The UntouchablesÂ </c:v>
                </c:pt>
                <c:pt idx="501">
                  <c:v>Magic Mike XXLÂ </c:v>
                </c:pt>
                <c:pt idx="502">
                  <c:v>Dumb and Dumber ToÂ </c:v>
                </c:pt>
                <c:pt idx="503">
                  <c:v>2 Fast 2 FuriousÂ </c:v>
                </c:pt>
                <c:pt idx="504">
                  <c:v>Beavis and Butt-Head Do AmericaÂ </c:v>
                </c:pt>
                <c:pt idx="505">
                  <c:v>Jimmy Neutron: Boy GeniusÂ </c:v>
                </c:pt>
                <c:pt idx="506">
                  <c:v>The Ugly TruthÂ </c:v>
                </c:pt>
                <c:pt idx="507">
                  <c:v>Ride Along 2Â </c:v>
                </c:pt>
                <c:pt idx="508">
                  <c:v>You've Got MailÂ </c:v>
                </c:pt>
                <c:pt idx="509">
                  <c:v>Old SchoolÂ </c:v>
                </c:pt>
                <c:pt idx="510">
                  <c:v>UnbrokenÂ </c:v>
                </c:pt>
                <c:pt idx="511">
                  <c:v>The Sum of All FearsÂ </c:v>
                </c:pt>
                <c:pt idx="512">
                  <c:v>Men in Black IIÂ </c:v>
                </c:pt>
                <c:pt idx="513">
                  <c:v>Easy AÂ </c:v>
                </c:pt>
                <c:pt idx="514">
                  <c:v>Get HardÂ </c:v>
                </c:pt>
                <c:pt idx="515">
                  <c:v>CasperÂ </c:v>
                </c:pt>
                <c:pt idx="516">
                  <c:v>Get SmartÂ </c:v>
                </c:pt>
                <c:pt idx="517">
                  <c:v>Are We There Yet?Â </c:v>
                </c:pt>
                <c:pt idx="518">
                  <c:v>George of the JungleÂ </c:v>
                </c:pt>
                <c:pt idx="519">
                  <c:v>Ant-ManÂ </c:v>
                </c:pt>
                <c:pt idx="520">
                  <c:v>HookÂ </c:v>
                </c:pt>
                <c:pt idx="521">
                  <c:v>Hannah Montana: The MovieÂ </c:v>
                </c:pt>
                <c:pt idx="522">
                  <c:v>American WeddingÂ </c:v>
                </c:pt>
                <c:pt idx="523">
                  <c:v>No Country for Old MenÂ </c:v>
                </c:pt>
                <c:pt idx="524">
                  <c:v>Couples RetreatÂ </c:v>
                </c:pt>
                <c:pt idx="525">
                  <c:v>Scream 3Â </c:v>
                </c:pt>
                <c:pt idx="526">
                  <c:v>Diary of a Wimpy KidÂ </c:v>
                </c:pt>
                <c:pt idx="527">
                  <c:v>Paranormal Activity 4Â </c:v>
                </c:pt>
                <c:pt idx="528">
                  <c:v>Ordinary PeopleÂ </c:v>
                </c:pt>
                <c:pt idx="529">
                  <c:v>Miracles from HeavenÂ </c:v>
                </c:pt>
                <c:pt idx="530">
                  <c:v>GoldenEyeÂ </c:v>
                </c:pt>
                <c:pt idx="531">
                  <c:v>The RevenantÂ </c:v>
                </c:pt>
                <c:pt idx="532">
                  <c:v>Deuce Bigalow: Male GigoloÂ </c:v>
                </c:pt>
                <c:pt idx="533">
                  <c:v>The Bucket ListÂ </c:v>
                </c:pt>
                <c:pt idx="534">
                  <c:v>Little FockersÂ </c:v>
                </c:pt>
                <c:pt idx="535">
                  <c:v>Saving Mr. BanksÂ </c:v>
                </c:pt>
                <c:pt idx="536">
                  <c:v>Four Weddings and a FuneralÂ </c:v>
                </c:pt>
                <c:pt idx="537">
                  <c:v>Nacho LibreÂ </c:v>
                </c:pt>
                <c:pt idx="538">
                  <c:v>GoldfingerÂ </c:v>
                </c:pt>
                <c:pt idx="539">
                  <c:v>CrashÂ </c:v>
                </c:pt>
                <c:pt idx="540">
                  <c:v>Pitch PerfectÂ </c:v>
                </c:pt>
                <c:pt idx="541">
                  <c:v>Shutter IslandÂ </c:v>
                </c:pt>
                <c:pt idx="542">
                  <c:v>La BambaÂ </c:v>
                </c:pt>
                <c:pt idx="543">
                  <c:v>Next FridayÂ </c:v>
                </c:pt>
                <c:pt idx="544">
                  <c:v>Back to the Future Part IIIÂ </c:v>
                </c:pt>
                <c:pt idx="545">
                  <c:v>Spy Kids 2: Island of Lost DreamsÂ </c:v>
                </c:pt>
                <c:pt idx="546">
                  <c:v>Die Hard 2Â </c:v>
                </c:pt>
                <c:pt idx="547">
                  <c:v>Stomp the YardÂ </c:v>
                </c:pt>
                <c:pt idx="548">
                  <c:v>HolesÂ </c:v>
                </c:pt>
                <c:pt idx="549">
                  <c:v>Panic RoomÂ </c:v>
                </c:pt>
                <c:pt idx="550">
                  <c:v>Apocalypse NowÂ </c:v>
                </c:pt>
                <c:pt idx="551">
                  <c:v>Star Trek: The Motion PictureÂ </c:v>
                </c:pt>
                <c:pt idx="552">
                  <c:v>The ClientÂ </c:v>
                </c:pt>
                <c:pt idx="553">
                  <c:v>Snow DayÂ </c:v>
                </c:pt>
                <c:pt idx="554">
                  <c:v>Star Trek: First ContactÂ </c:v>
                </c:pt>
                <c:pt idx="555">
                  <c:v>1408Â </c:v>
                </c:pt>
                <c:pt idx="556">
                  <c:v>Barbershop 2: Back in BusinessÂ </c:v>
                </c:pt>
                <c:pt idx="557">
                  <c:v>Bad BoysÂ </c:v>
                </c:pt>
                <c:pt idx="558">
                  <c:v>27 DressesÂ </c:v>
                </c:pt>
                <c:pt idx="559">
                  <c:v>Double JeopardyÂ </c:v>
                </c:pt>
                <c:pt idx="560">
                  <c:v>HalloweenÂ </c:v>
                </c:pt>
                <c:pt idx="561">
                  <c:v>HalloweenÂ </c:v>
                </c:pt>
                <c:pt idx="562">
                  <c:v>The QueenÂ </c:v>
                </c:pt>
                <c:pt idx="563">
                  <c:v>The EqualizerÂ </c:v>
                </c:pt>
                <c:pt idx="564">
                  <c:v>Rugrats in Paris: The MovieÂ </c:v>
                </c:pt>
                <c:pt idx="565">
                  <c:v>National Lampoon's VacationÂ </c:v>
                </c:pt>
                <c:pt idx="566">
                  <c:v>ChocolatÂ </c:v>
                </c:pt>
                <c:pt idx="567">
                  <c:v>Rocky BalboaÂ </c:v>
                </c:pt>
                <c:pt idx="568">
                  <c:v>School of RockÂ </c:v>
                </c:pt>
                <c:pt idx="569">
                  <c:v>21Â </c:v>
                </c:pt>
                <c:pt idx="570">
                  <c:v>Snow DogsÂ </c:v>
                </c:pt>
                <c:pt idx="571">
                  <c:v>The Italian JobÂ </c:v>
                </c:pt>
                <c:pt idx="572">
                  <c:v>Pet SemataryÂ </c:v>
                </c:pt>
                <c:pt idx="573">
                  <c:v>Saw VÂ </c:v>
                </c:pt>
                <c:pt idx="574">
                  <c:v>White NoiseÂ </c:v>
                </c:pt>
                <c:pt idx="575">
                  <c:v>Along Came PollyÂ </c:v>
                </c:pt>
                <c:pt idx="576">
                  <c:v>OuijaÂ </c:v>
                </c:pt>
                <c:pt idx="577">
                  <c:v>50 First DatesÂ </c:v>
                </c:pt>
                <c:pt idx="578">
                  <c:v>Scary Movie 4Â </c:v>
                </c:pt>
                <c:pt idx="579">
                  <c:v>No Strings AttachedÂ </c:v>
                </c:pt>
                <c:pt idx="580">
                  <c:v>Madea's Witness ProtectionÂ </c:v>
                </c:pt>
                <c:pt idx="581">
                  <c:v>America's SweetheartsÂ </c:v>
                </c:pt>
                <c:pt idx="582">
                  <c:v>Inglourious BasterdsÂ </c:v>
                </c:pt>
                <c:pt idx="583">
                  <c:v>Bridget Jones's DiaryÂ </c:v>
                </c:pt>
                <c:pt idx="584">
                  <c:v>What Happens in VegasÂ </c:v>
                </c:pt>
                <c:pt idx="585">
                  <c:v>Interview with the Vampire: The Vampire ChroniclesÂ </c:v>
                </c:pt>
                <c:pt idx="586">
                  <c:v>The Amityville HorrorÂ </c:v>
                </c:pt>
                <c:pt idx="587">
                  <c:v>San AndreasÂ </c:v>
                </c:pt>
                <c:pt idx="588">
                  <c:v>SinisterÂ </c:v>
                </c:pt>
                <c:pt idx="589">
                  <c:v>HopÂ </c:v>
                </c:pt>
                <c:pt idx="590">
                  <c:v>Mission: Impossible - Rogue NationÂ </c:v>
                </c:pt>
                <c:pt idx="591">
                  <c:v>Star Trek VI: The Undiscovered CountryÂ </c:v>
                </c:pt>
                <c:pt idx="592">
                  <c:v>Diary of a Mad Black WomanÂ </c:v>
                </c:pt>
                <c:pt idx="593">
                  <c:v>Legally Blonde 2: Red, White &amp; BlondeÂ </c:v>
                </c:pt>
                <c:pt idx="594">
                  <c:v>The Prince of TidesÂ </c:v>
                </c:pt>
                <c:pt idx="595">
                  <c:v>PredatorÂ </c:v>
                </c:pt>
                <c:pt idx="596">
                  <c:v>2001: A Space OdysseyÂ </c:v>
                </c:pt>
                <c:pt idx="597">
                  <c:v>CluelessÂ </c:v>
                </c:pt>
                <c:pt idx="598">
                  <c:v>Something's Gotta GiveÂ </c:v>
                </c:pt>
                <c:pt idx="599">
                  <c:v>The Godfather: Part IIÂ </c:v>
                </c:pt>
                <c:pt idx="600">
                  <c:v>Stand by MeÂ </c:v>
                </c:pt>
                <c:pt idx="601">
                  <c:v>17 AgainÂ </c:v>
                </c:pt>
                <c:pt idx="602">
                  <c:v>Daddy Day CareÂ </c:v>
                </c:pt>
                <c:pt idx="603">
                  <c:v>Napoleon DynamiteÂ </c:v>
                </c:pt>
                <c:pt idx="604">
                  <c:v>Cape FearÂ </c:v>
                </c:pt>
                <c:pt idx="605">
                  <c:v>The Other WomanÂ </c:v>
                </c:pt>
                <c:pt idx="606">
                  <c:v>HairsprayÂ </c:v>
                </c:pt>
                <c:pt idx="607">
                  <c:v>WALLÂ·EÂ </c:v>
                </c:pt>
                <c:pt idx="608">
                  <c:v>Date NightÂ </c:v>
                </c:pt>
                <c:pt idx="609">
                  <c:v>The MuppetsÂ </c:v>
                </c:pt>
                <c:pt idx="610">
                  <c:v>Inside ManÂ </c:v>
                </c:pt>
                <c:pt idx="611">
                  <c:v>My GirlÂ </c:v>
                </c:pt>
                <c:pt idx="612">
                  <c:v>Safe HavenÂ </c:v>
                </c:pt>
                <c:pt idx="613">
                  <c:v>The Last SongÂ </c:v>
                </c:pt>
                <c:pt idx="614">
                  <c:v>A Bug's LifeÂ </c:v>
                </c:pt>
                <c:pt idx="615">
                  <c:v>Project XÂ </c:v>
                </c:pt>
                <c:pt idx="616">
                  <c:v>EnchantedÂ </c:v>
                </c:pt>
                <c:pt idx="617">
                  <c:v>Now You See MeÂ </c:v>
                </c:pt>
                <c:pt idx="618">
                  <c:v>The Perfect StormÂ </c:v>
                </c:pt>
                <c:pt idx="619">
                  <c:v>Divine Secrets of the Ya-Ya SisterhoodÂ </c:v>
                </c:pt>
                <c:pt idx="620">
                  <c:v>Bram Stoker's DraculaÂ </c:v>
                </c:pt>
                <c:pt idx="621">
                  <c:v>HostelÂ </c:v>
                </c:pt>
                <c:pt idx="622">
                  <c:v>The DepartedÂ </c:v>
                </c:pt>
                <c:pt idx="623">
                  <c:v>A Nightmare on Elm Street 4: The Dream MasterÂ </c:v>
                </c:pt>
                <c:pt idx="624">
                  <c:v>The Full MontyÂ </c:v>
                </c:pt>
                <c:pt idx="625">
                  <c:v>HomeÂ </c:v>
                </c:pt>
                <c:pt idx="626">
                  <c:v>HomeÂ </c:v>
                </c:pt>
                <c:pt idx="627">
                  <c:v>HomeÂ </c:v>
                </c:pt>
                <c:pt idx="628">
                  <c:v>The Big ShortÂ </c:v>
                </c:pt>
                <c:pt idx="629">
                  <c:v>Insidious: Chapter 3Â </c:v>
                </c:pt>
                <c:pt idx="630">
                  <c:v>Bad SantaÂ </c:v>
                </c:pt>
                <c:pt idx="631">
                  <c:v>My Cousin VinnyÂ </c:v>
                </c:pt>
                <c:pt idx="632">
                  <c:v>Get ShortyÂ </c:v>
                </c:pt>
                <c:pt idx="633">
                  <c:v>Cloudy with a Chance of Meatballs 2Â </c:v>
                </c:pt>
                <c:pt idx="634">
                  <c:v>Eight BelowÂ </c:v>
                </c:pt>
                <c:pt idx="635">
                  <c:v>My Big Fat Greek Wedding 2Â </c:v>
                </c:pt>
                <c:pt idx="636">
                  <c:v>ContrabandÂ </c:v>
                </c:pt>
                <c:pt idx="637">
                  <c:v>Non-StopÂ </c:v>
                </c:pt>
                <c:pt idx="638">
                  <c:v>The Talented Mr. RipleyÂ </c:v>
                </c:pt>
                <c:pt idx="639">
                  <c:v>Taken 3Â </c:v>
                </c:pt>
                <c:pt idx="640">
                  <c:v>Think Like a Man TooÂ </c:v>
                </c:pt>
                <c:pt idx="641">
                  <c:v>Safe HouseÂ </c:v>
                </c:pt>
                <c:pt idx="642">
                  <c:v>Paul Blart: Mall Cop 2Â </c:v>
                </c:pt>
                <c:pt idx="643">
                  <c:v>StepmomÂ </c:v>
                </c:pt>
                <c:pt idx="644">
                  <c:v>Fiddler on the RoofÂ </c:v>
                </c:pt>
                <c:pt idx="645">
                  <c:v>Dr. Dolittle 2Â </c:v>
                </c:pt>
                <c:pt idx="646">
                  <c:v>The Mighty DucksÂ </c:v>
                </c:pt>
                <c:pt idx="647">
                  <c:v>Star Trek: GenerationsÂ </c:v>
                </c:pt>
                <c:pt idx="648">
                  <c:v>Lost in TranslationÂ </c:v>
                </c:pt>
                <c:pt idx="649">
                  <c:v>OctopussyÂ </c:v>
                </c:pt>
                <c:pt idx="650">
                  <c:v>GarfieldÂ </c:v>
                </c:pt>
                <c:pt idx="651">
                  <c:v>A Nightmare on Elm Street 3: Dream WarriorsÂ </c:v>
                </c:pt>
                <c:pt idx="652">
                  <c:v>The InternÂ </c:v>
                </c:pt>
                <c:pt idx="653">
                  <c:v>Why Did I Get Married?Â </c:v>
                </c:pt>
                <c:pt idx="654">
                  <c:v>Four ChristmasesÂ </c:v>
                </c:pt>
                <c:pt idx="655">
                  <c:v>Kill Bill: Vol. 1Â </c:v>
                </c:pt>
                <c:pt idx="656">
                  <c:v>Why Did I Get Married Too?Â </c:v>
                </c:pt>
                <c:pt idx="657">
                  <c:v>Midnight in ParisÂ </c:v>
                </c:pt>
                <c:pt idx="658">
                  <c:v>The Great GatsbyÂ </c:v>
                </c:pt>
                <c:pt idx="659">
                  <c:v>The Great GatsbyÂ </c:v>
                </c:pt>
                <c:pt idx="660">
                  <c:v>Ever After: A Cinderella StoryÂ </c:v>
                </c:pt>
                <c:pt idx="661">
                  <c:v>Sea of LoveÂ </c:v>
                </c:pt>
                <c:pt idx="662">
                  <c:v>Me, Myself &amp; IreneÂ </c:v>
                </c:pt>
                <c:pt idx="663">
                  <c:v>If I StayÂ </c:v>
                </c:pt>
                <c:pt idx="664">
                  <c:v>Instructions Not IncludedÂ </c:v>
                </c:pt>
                <c:pt idx="665">
                  <c:v>No Good DeedÂ </c:v>
                </c:pt>
                <c:pt idx="666">
                  <c:v>Role ModelsÂ </c:v>
                </c:pt>
                <c:pt idx="667">
                  <c:v>The Last ExorcismÂ </c:v>
                </c:pt>
                <c:pt idx="668">
                  <c:v>Without a PaddleÂ </c:v>
                </c:pt>
                <c:pt idx="669">
                  <c:v>BenjiÂ </c:v>
                </c:pt>
                <c:pt idx="670">
                  <c:v>Alexander and the Terrible, Horrible, No Good, Very Bad DayÂ </c:v>
                </c:pt>
                <c:pt idx="671">
                  <c:v>The CallÂ </c:v>
                </c:pt>
                <c:pt idx="672">
                  <c:v>Maid in ManhattanÂ </c:v>
                </c:pt>
                <c:pt idx="673">
                  <c:v>Major LeagueÂ </c:v>
                </c:pt>
                <c:pt idx="674">
                  <c:v>The GiftÂ </c:v>
                </c:pt>
                <c:pt idx="675">
                  <c:v>The GiftÂ </c:v>
                </c:pt>
                <c:pt idx="676">
                  <c:v>Star Trek Into DarknessÂ </c:v>
                </c:pt>
                <c:pt idx="677">
                  <c:v>I Can Do Bad All by MyselfÂ </c:v>
                </c:pt>
                <c:pt idx="678">
                  <c:v>Failure to LaunchÂ </c:v>
                </c:pt>
                <c:pt idx="679">
                  <c:v>Dawn of the Planet of the ApesÂ </c:v>
                </c:pt>
                <c:pt idx="680">
                  <c:v>The Color of MoneyÂ </c:v>
                </c:pt>
                <c:pt idx="681">
                  <c:v>Crimson TideÂ </c:v>
                </c:pt>
                <c:pt idx="682">
                  <c:v>Patriot GamesÂ </c:v>
                </c:pt>
                <c:pt idx="683">
                  <c:v>Clash of the TitansÂ </c:v>
                </c:pt>
                <c:pt idx="684">
                  <c:v>Clash of the TitansÂ </c:v>
                </c:pt>
                <c:pt idx="685">
                  <c:v>Just MarriedÂ </c:v>
                </c:pt>
                <c:pt idx="686">
                  <c:v>Hotel for DogsÂ </c:v>
                </c:pt>
                <c:pt idx="687">
                  <c:v>The VerdictÂ </c:v>
                </c:pt>
                <c:pt idx="688">
                  <c:v>TakersÂ </c:v>
                </c:pt>
                <c:pt idx="689">
                  <c:v>Son of GodÂ </c:v>
                </c:pt>
                <c:pt idx="690">
                  <c:v>West Side StoryÂ </c:v>
                </c:pt>
                <c:pt idx="691">
                  <c:v>A Haunted HouseÂ </c:v>
                </c:pt>
                <c:pt idx="692">
                  <c:v>PreciousÂ </c:v>
                </c:pt>
                <c:pt idx="693">
                  <c:v>PreciousÂ </c:v>
                </c:pt>
                <c:pt idx="694">
                  <c:v>Time BanditsÂ </c:v>
                </c:pt>
                <c:pt idx="695">
                  <c:v>The Woman in BlackÂ </c:v>
                </c:pt>
                <c:pt idx="696">
                  <c:v>The ShallowsÂ </c:v>
                </c:pt>
                <c:pt idx="697">
                  <c:v>Coach CarterÂ </c:v>
                </c:pt>
                <c:pt idx="698">
                  <c:v>Evil DeadÂ </c:v>
                </c:pt>
                <c:pt idx="699">
                  <c:v>28 Days Later...Â </c:v>
                </c:pt>
                <c:pt idx="700">
                  <c:v>It's a Mad, Mad, Mad, Mad WorldÂ </c:v>
                </c:pt>
                <c:pt idx="701">
                  <c:v>Varsity BluesÂ </c:v>
                </c:pt>
                <c:pt idx="702">
                  <c:v>Austin Powers: International Man of MysteryÂ </c:v>
                </c:pt>
                <c:pt idx="703">
                  <c:v>12 Years a SlaveÂ </c:v>
                </c:pt>
                <c:pt idx="704">
                  <c:v>S.W.A.T.Â </c:v>
                </c:pt>
                <c:pt idx="705">
                  <c:v>Captain America: The First AvengerÂ </c:v>
                </c:pt>
                <c:pt idx="706">
                  <c:v>BabeÂ </c:v>
                </c:pt>
                <c:pt idx="707">
                  <c:v>Diamonds Are ForeverÂ </c:v>
                </c:pt>
                <c:pt idx="708">
                  <c:v>Legends of the FallÂ </c:v>
                </c:pt>
                <c:pt idx="709">
                  <c:v>My Bloody ValentineÂ </c:v>
                </c:pt>
                <c:pt idx="710">
                  <c:v>LooperÂ </c:v>
                </c:pt>
                <c:pt idx="711">
                  <c:v>DrumlineÂ </c:v>
                </c:pt>
                <c:pt idx="712">
                  <c:v>The Best Exotic Marigold HotelÂ </c:v>
                </c:pt>
                <c:pt idx="713">
                  <c:v>MiracleÂ </c:v>
                </c:pt>
                <c:pt idx="714">
                  <c:v>Edward ScissorhandsÂ </c:v>
                </c:pt>
                <c:pt idx="715">
                  <c:v>Thor: The Dark WorldÂ </c:v>
                </c:pt>
                <c:pt idx="716">
                  <c:v>Open RangeÂ </c:v>
                </c:pt>
                <c:pt idx="717">
                  <c:v>Kill Bill: Vol. 2Â </c:v>
                </c:pt>
                <c:pt idx="718">
                  <c:v>Me Before YouÂ </c:v>
                </c:pt>
                <c:pt idx="719">
                  <c:v>About Last NightÂ </c:v>
                </c:pt>
                <c:pt idx="720">
                  <c:v>This ChristmasÂ </c:v>
                </c:pt>
                <c:pt idx="721">
                  <c:v>Soul FoodÂ </c:v>
                </c:pt>
                <c:pt idx="722">
                  <c:v>The Bridges of Madison CountyÂ </c:v>
                </c:pt>
                <c:pt idx="723">
                  <c:v>Last VegasÂ </c:v>
                </c:pt>
                <c:pt idx="724">
                  <c:v>The Land Before TimeÂ </c:v>
                </c:pt>
                <c:pt idx="725">
                  <c:v>FlatlinersÂ </c:v>
                </c:pt>
                <c:pt idx="726">
                  <c:v>Step BrothersÂ </c:v>
                </c:pt>
                <c:pt idx="727">
                  <c:v>Due DateÂ </c:v>
                </c:pt>
                <c:pt idx="728">
                  <c:v>The Lucky OneÂ </c:v>
                </c:pt>
                <c:pt idx="729">
                  <c:v>Transformers: Age of ExtinctionÂ </c:v>
                </c:pt>
                <c:pt idx="730">
                  <c:v>RayÂ </c:v>
                </c:pt>
                <c:pt idx="731">
                  <c:v>Dolphin TaleÂ </c:v>
                </c:pt>
                <c:pt idx="732">
                  <c:v>Annie HallÂ </c:v>
                </c:pt>
                <c:pt idx="733">
                  <c:v>The Original Kings of ComedyÂ </c:v>
                </c:pt>
                <c:pt idx="734">
                  <c:v>The PossessionÂ </c:v>
                </c:pt>
                <c:pt idx="735">
                  <c:v>John QÂ </c:v>
                </c:pt>
                <c:pt idx="736">
                  <c:v>About SchmidtÂ </c:v>
                </c:pt>
                <c:pt idx="737">
                  <c:v>Step Up 2: The StreetsÂ </c:v>
                </c:pt>
                <c:pt idx="738">
                  <c:v>CollateralÂ </c:v>
                </c:pt>
                <c:pt idx="739">
                  <c:v>Little WomenÂ </c:v>
                </c:pt>
                <c:pt idx="740">
                  <c:v>Cop LandÂ </c:v>
                </c:pt>
                <c:pt idx="741">
                  <c:v>FlightplanÂ </c:v>
                </c:pt>
                <c:pt idx="742">
                  <c:v>The Best Little Whorehouse in TexasÂ </c:v>
                </c:pt>
                <c:pt idx="743">
                  <c:v>Pale RiderÂ </c:v>
                </c:pt>
                <c:pt idx="744">
                  <c:v>For Your Eyes OnlyÂ </c:v>
                </c:pt>
                <c:pt idx="745">
                  <c:v>Crazy, Stupid, Love.Â </c:v>
                </c:pt>
                <c:pt idx="746">
                  <c:v>The Angry Birds MovieÂ </c:v>
                </c:pt>
                <c:pt idx="747">
                  <c:v>In the BedroomÂ </c:v>
                </c:pt>
                <c:pt idx="748">
                  <c:v>Down to EarthÂ </c:v>
                </c:pt>
                <c:pt idx="749">
                  <c:v>Sin CityÂ </c:v>
                </c:pt>
                <c:pt idx="750">
                  <c:v>The Grand Budapest HotelÂ </c:v>
                </c:pt>
                <c:pt idx="751">
                  <c:v>The BossÂ </c:v>
                </c:pt>
                <c:pt idx="752">
                  <c:v>End of WatchÂ </c:v>
                </c:pt>
                <c:pt idx="753">
                  <c:v>X-Men: Days of Future PastÂ </c:v>
                </c:pt>
                <c:pt idx="754">
                  <c:v>CaddyshackÂ </c:v>
                </c:pt>
                <c:pt idx="755">
                  <c:v>The AnimalÂ </c:v>
                </c:pt>
                <c:pt idx="756">
                  <c:v>Dude, Where's My Car?Â </c:v>
                </c:pt>
                <c:pt idx="757">
                  <c:v>AmadeusÂ </c:v>
                </c:pt>
                <c:pt idx="758">
                  <c:v>You Only Live TwiceÂ </c:v>
                </c:pt>
                <c:pt idx="759">
                  <c:v>Phone BoothÂ </c:v>
                </c:pt>
                <c:pt idx="760">
                  <c:v>Hoodwinked!Â </c:v>
                </c:pt>
                <c:pt idx="761">
                  <c:v>Hope SpringsÂ </c:v>
                </c:pt>
                <c:pt idx="762">
                  <c:v>Kiss the GirlsÂ </c:v>
                </c:pt>
                <c:pt idx="763">
                  <c:v>Cats &amp; DogsÂ </c:v>
                </c:pt>
                <c:pt idx="764">
                  <c:v>The Hobbit: The Desolation of SmaugÂ </c:v>
                </c:pt>
                <c:pt idx="765">
                  <c:v>DreamgirlsÂ </c:v>
                </c:pt>
                <c:pt idx="766">
                  <c:v>Two Weeks NoticeÂ </c:v>
                </c:pt>
                <c:pt idx="767">
                  <c:v>Charlie's AngelsÂ </c:v>
                </c:pt>
                <c:pt idx="768">
                  <c:v>The Whole Nine YardsÂ </c:v>
                </c:pt>
                <c:pt idx="769">
                  <c:v>The PianoÂ </c:v>
                </c:pt>
                <c:pt idx="770">
                  <c:v>SeabiscuitÂ </c:v>
                </c:pt>
                <c:pt idx="771">
                  <c:v>Eye for an EyeÂ </c:v>
                </c:pt>
                <c:pt idx="772">
                  <c:v>Guess WhoÂ </c:v>
                </c:pt>
                <c:pt idx="773">
                  <c:v>FireproofÂ </c:v>
                </c:pt>
                <c:pt idx="774">
                  <c:v>Dawn of the DeadÂ </c:v>
                </c:pt>
                <c:pt idx="775">
                  <c:v>Dawn of the DeadÂ </c:v>
                </c:pt>
                <c:pt idx="776">
                  <c:v>Forgetting Sarah MarshallÂ </c:v>
                </c:pt>
                <c:pt idx="777">
                  <c:v>When a Stranger CallsÂ </c:v>
                </c:pt>
                <c:pt idx="778">
                  <c:v>Big Fat LiarÂ </c:v>
                </c:pt>
                <c:pt idx="779">
                  <c:v>The MexicanÂ </c:v>
                </c:pt>
                <c:pt idx="780">
                  <c:v>The Spy Who Loved MeÂ </c:v>
                </c:pt>
                <c:pt idx="781">
                  <c:v>Vanilla SkyÂ </c:v>
                </c:pt>
                <c:pt idx="782">
                  <c:v>The SmurfsÂ </c:v>
                </c:pt>
                <c:pt idx="783">
                  <c:v>This Is 40Â </c:v>
                </c:pt>
                <c:pt idx="784">
                  <c:v>CourageousÂ </c:v>
                </c:pt>
                <c:pt idx="785">
                  <c:v>Crazy HeartÂ </c:v>
                </c:pt>
                <c:pt idx="786">
                  <c:v>The Last of the MohicansÂ </c:v>
                </c:pt>
                <c:pt idx="787">
                  <c:v>REDÂ </c:v>
                </c:pt>
                <c:pt idx="788">
                  <c:v>Bridge of SpiesÂ </c:v>
                </c:pt>
                <c:pt idx="789">
                  <c:v>Vantage PointÂ </c:v>
                </c:pt>
                <c:pt idx="790">
                  <c:v>The Hundred-Foot JourneyÂ </c:v>
                </c:pt>
                <c:pt idx="791">
                  <c:v>Face/OffÂ </c:v>
                </c:pt>
                <c:pt idx="792">
                  <c:v>Friday the 13th Part IIIÂ </c:v>
                </c:pt>
                <c:pt idx="793">
                  <c:v>White ChicksÂ </c:v>
                </c:pt>
                <c:pt idx="794">
                  <c:v>Ocean's ThirteenÂ </c:v>
                </c:pt>
                <c:pt idx="795">
                  <c:v>You Got ServedÂ </c:v>
                </c:pt>
                <c:pt idx="796">
                  <c:v>SelmaÂ </c:v>
                </c:pt>
                <c:pt idx="797">
                  <c:v>The Amazing Spider-ManÂ </c:v>
                </c:pt>
                <c:pt idx="798">
                  <c:v>The Greatest Show on EarthÂ </c:v>
                </c:pt>
                <c:pt idx="799">
                  <c:v>How to Train Your Dragon 2Â </c:v>
                </c:pt>
                <c:pt idx="800">
                  <c:v>The TerminatorÂ </c:v>
                </c:pt>
                <c:pt idx="801">
                  <c:v>Red EyeÂ </c:v>
                </c:pt>
                <c:pt idx="802">
                  <c:v>Romeo + JulietÂ </c:v>
                </c:pt>
                <c:pt idx="803">
                  <c:v>Young GunsÂ </c:v>
                </c:pt>
                <c:pt idx="804">
                  <c:v>Diary of a Wimpy Kid: Rodrick RulesÂ </c:v>
                </c:pt>
                <c:pt idx="805">
                  <c:v>PaybackÂ </c:v>
                </c:pt>
                <c:pt idx="806">
                  <c:v>TombstoneÂ </c:v>
                </c:pt>
                <c:pt idx="807">
                  <c:v>A Cinderella StoryÂ </c:v>
                </c:pt>
                <c:pt idx="808">
                  <c:v>The Boy Next DoorÂ </c:v>
                </c:pt>
                <c:pt idx="809">
                  <c:v>Warm BodiesÂ </c:v>
                </c:pt>
                <c:pt idx="810">
                  <c:v>The Royal TenenbaumsÂ </c:v>
                </c:pt>
                <c:pt idx="811">
                  <c:v>I Love You, ManÂ </c:v>
                </c:pt>
                <c:pt idx="812">
                  <c:v>True LiesÂ </c:v>
                </c:pt>
                <c:pt idx="813">
                  <c:v>Training DayÂ </c:v>
                </c:pt>
                <c:pt idx="814">
                  <c:v>The Prince of EgyptÂ </c:v>
                </c:pt>
                <c:pt idx="815">
                  <c:v>PsychoÂ </c:v>
                </c:pt>
                <c:pt idx="816">
                  <c:v>The Peanuts MovieÂ </c:v>
                </c:pt>
                <c:pt idx="817">
                  <c:v>St. VincentÂ </c:v>
                </c:pt>
                <c:pt idx="818">
                  <c:v>UnknownÂ </c:v>
                </c:pt>
                <c:pt idx="819">
                  <c:v>UnknownÂ </c:v>
                </c:pt>
                <c:pt idx="820">
                  <c:v>CongoÂ </c:v>
                </c:pt>
                <c:pt idx="821">
                  <c:v>ThorÂ </c:v>
                </c:pt>
                <c:pt idx="822">
                  <c:v>South Park: Bigger Longer &amp; UncutÂ </c:v>
                </c:pt>
                <c:pt idx="823">
                  <c:v>The RobeÂ </c:v>
                </c:pt>
                <c:pt idx="824">
                  <c:v>Romeo Must DieÂ </c:v>
                </c:pt>
                <c:pt idx="825">
                  <c:v>2016: Obama's AmericaÂ </c:v>
                </c:pt>
                <c:pt idx="826">
                  <c:v>Shallow HalÂ </c:v>
                </c:pt>
                <c:pt idx="827">
                  <c:v>Friday the 13th: The Final ChapterÂ </c:v>
                </c:pt>
                <c:pt idx="828">
                  <c:v>The Texas Chain Saw MassacreÂ </c:v>
                </c:pt>
                <c:pt idx="829">
                  <c:v>The Texas Chain Saw MassacreÂ </c:v>
                </c:pt>
                <c:pt idx="830">
                  <c:v>Jumping the BroomÂ </c:v>
                </c:pt>
                <c:pt idx="831">
                  <c:v>MulanÂ </c:v>
                </c:pt>
                <c:pt idx="832">
                  <c:v>UnfriendedÂ </c:v>
                </c:pt>
                <c:pt idx="833">
                  <c:v>Bill &amp; Ted's Excellent AdventureÂ </c:v>
                </c:pt>
                <c:pt idx="834">
                  <c:v>JFKÂ </c:v>
                </c:pt>
                <c:pt idx="835">
                  <c:v>The Scorpion KingÂ </c:v>
                </c:pt>
                <c:pt idx="836">
                  <c:v>ShineÂ </c:v>
                </c:pt>
                <c:pt idx="837">
                  <c:v>Final DestinationÂ </c:v>
                </c:pt>
                <c:pt idx="838">
                  <c:v>The Dukes of HazzardÂ </c:v>
                </c:pt>
                <c:pt idx="839">
                  <c:v>Baby MamaÂ </c:v>
                </c:pt>
                <c:pt idx="840">
                  <c:v>A Walk to RememberÂ </c:v>
                </c:pt>
                <c:pt idx="841">
                  <c:v>Big Momma's House 2Â </c:v>
                </c:pt>
                <c:pt idx="842">
                  <c:v>American GangsterÂ </c:v>
                </c:pt>
                <c:pt idx="843">
                  <c:v>BoomerangÂ </c:v>
                </c:pt>
                <c:pt idx="844">
                  <c:v>Hope FloatsÂ </c:v>
                </c:pt>
                <c:pt idx="845">
                  <c:v>Minority ReportÂ </c:v>
                </c:pt>
                <c:pt idx="846">
                  <c:v>Open WaterÂ </c:v>
                </c:pt>
                <c:pt idx="847">
                  <c:v>Bedtime StoriesÂ </c:v>
                </c:pt>
                <c:pt idx="848">
                  <c:v>Madagascar: Escape 2 AfricaÂ </c:v>
                </c:pt>
                <c:pt idx="849">
                  <c:v>MonsterÂ </c:v>
                </c:pt>
                <c:pt idx="850">
                  <c:v>KnowingÂ </c:v>
                </c:pt>
                <c:pt idx="851">
                  <c:v>X-Men Origins: WolverineÂ </c:v>
                </c:pt>
                <c:pt idx="852">
                  <c:v>Kevin Hart: Let Me ExplainÂ </c:v>
                </c:pt>
                <c:pt idx="853">
                  <c:v>The ArtistÂ </c:v>
                </c:pt>
                <c:pt idx="854">
                  <c:v>L.A. ConfidentialÂ </c:v>
                </c:pt>
                <c:pt idx="855">
                  <c:v>Moonrise KingdomÂ </c:v>
                </c:pt>
                <c:pt idx="856">
                  <c:v>Four BrothersÂ </c:v>
                </c:pt>
                <c:pt idx="857">
                  <c:v>UnderworldÂ </c:v>
                </c:pt>
                <c:pt idx="858">
                  <c:v>My Dog SkipÂ </c:v>
                </c:pt>
                <c:pt idx="859">
                  <c:v>Final Destination 3Â </c:v>
                </c:pt>
                <c:pt idx="860">
                  <c:v>Bend It Like BeckhamÂ </c:v>
                </c:pt>
                <c:pt idx="861">
                  <c:v>Sky HighÂ </c:v>
                </c:pt>
                <c:pt idx="862">
                  <c:v>Olympus Has FallenÂ </c:v>
                </c:pt>
                <c:pt idx="863">
                  <c:v>Wall StreetÂ </c:v>
                </c:pt>
                <c:pt idx="864">
                  <c:v>In &amp; OutÂ </c:v>
                </c:pt>
                <c:pt idx="865">
                  <c:v>The Mask of ZorroÂ </c:v>
                </c:pt>
                <c:pt idx="866">
                  <c:v>The NetÂ </c:v>
                </c:pt>
                <c:pt idx="867">
                  <c:v>Bride WarsÂ </c:v>
                </c:pt>
                <c:pt idx="868">
                  <c:v>MoonrakerÂ </c:v>
                </c:pt>
                <c:pt idx="869">
                  <c:v>Date MovieÂ </c:v>
                </c:pt>
                <c:pt idx="870">
                  <c:v>Rio 2Â </c:v>
                </c:pt>
                <c:pt idx="871">
                  <c:v>Escape from AlcatrazÂ </c:v>
                </c:pt>
                <c:pt idx="872">
                  <c:v>The Ides of MarchÂ </c:v>
                </c:pt>
                <c:pt idx="873">
                  <c:v>Return to Never LandÂ </c:v>
                </c:pt>
                <c:pt idx="874">
                  <c:v>Live and Let DieÂ </c:v>
                </c:pt>
                <c:pt idx="875">
                  <c:v>Leaving Las VegasÂ </c:v>
                </c:pt>
                <c:pt idx="876">
                  <c:v>ScroogedÂ </c:v>
                </c:pt>
                <c:pt idx="877">
                  <c:v>The CellÂ </c:v>
                </c:pt>
                <c:pt idx="878">
                  <c:v>Starsky &amp; HutchÂ </c:v>
                </c:pt>
                <c:pt idx="879">
                  <c:v>Dead Man WalkingÂ </c:v>
                </c:pt>
                <c:pt idx="880">
                  <c:v>Wag the DogÂ </c:v>
                </c:pt>
                <c:pt idx="881">
                  <c:v>DisclosureÂ </c:v>
                </c:pt>
                <c:pt idx="882">
                  <c:v>SnitchÂ </c:v>
                </c:pt>
                <c:pt idx="883">
                  <c:v>SnitchÂ </c:v>
                </c:pt>
                <c:pt idx="884">
                  <c:v>The Jungle Book 2Â </c:v>
                </c:pt>
                <c:pt idx="885">
                  <c:v>VacationÂ </c:v>
                </c:pt>
                <c:pt idx="886">
                  <c:v>PremonitionÂ </c:v>
                </c:pt>
                <c:pt idx="887">
                  <c:v>A Nightmare on Elm Street 2: Freddy's RevengeÂ </c:v>
                </c:pt>
                <c:pt idx="888">
                  <c:v>It's ComplicatedÂ </c:v>
                </c:pt>
                <c:pt idx="889">
                  <c:v>Cruel IntentionsÂ </c:v>
                </c:pt>
                <c:pt idx="890">
                  <c:v>The CrowÂ </c:v>
                </c:pt>
                <c:pt idx="891">
                  <c:v>Yes ManÂ </c:v>
                </c:pt>
                <c:pt idx="892">
                  <c:v>Jackie BrownÂ </c:v>
                </c:pt>
                <c:pt idx="893">
                  <c:v>Blade IIÂ </c:v>
                </c:pt>
                <c:pt idx="894">
                  <c:v>KrampusÂ </c:v>
                </c:pt>
                <c:pt idx="895">
                  <c:v>A Madea ChristmasÂ </c:v>
                </c:pt>
                <c:pt idx="896">
                  <c:v>Jeepers CreepersÂ </c:v>
                </c:pt>
                <c:pt idx="897">
                  <c:v>McFarland, USAÂ </c:v>
                </c:pt>
                <c:pt idx="898">
                  <c:v>Paranormal Activity: The Marked OnesÂ </c:v>
                </c:pt>
                <c:pt idx="899">
                  <c:v>Star Trek V: The Final FrontierÂ </c:v>
                </c:pt>
                <c:pt idx="900">
                  <c:v>BrooklynÂ </c:v>
                </c:pt>
                <c:pt idx="901">
                  <c:v>Monster's BallÂ </c:v>
                </c:pt>
                <c:pt idx="902">
                  <c:v>Night at the Museum: Battle of the SmithsonianÂ </c:v>
                </c:pt>
                <c:pt idx="903">
                  <c:v>The Blues BrothersÂ </c:v>
                </c:pt>
                <c:pt idx="904">
                  <c:v>The Bounty HunterÂ </c:v>
                </c:pt>
                <c:pt idx="905">
                  <c:v>Set It OffÂ </c:v>
                </c:pt>
                <c:pt idx="906">
                  <c:v>Diary of a Wimpy Kid: Dog DaysÂ </c:v>
                </c:pt>
                <c:pt idx="907">
                  <c:v>50/50Â </c:v>
                </c:pt>
                <c:pt idx="908">
                  <c:v>The Odd Life of Timothy GreenÂ </c:v>
                </c:pt>
                <c:pt idx="909">
                  <c:v>Once Upon a Time in MexicoÂ </c:v>
                </c:pt>
                <c:pt idx="910">
                  <c:v>The Hills Have EyesÂ </c:v>
                </c:pt>
                <c:pt idx="911">
                  <c:v>The Secret Life of BeesÂ </c:v>
                </c:pt>
                <c:pt idx="912">
                  <c:v>A Thin Line Between Love and HateÂ </c:v>
                </c:pt>
                <c:pt idx="913">
                  <c:v>Finding NeverlandÂ </c:v>
                </c:pt>
                <c:pt idx="914">
                  <c:v>The UnbornÂ </c:v>
                </c:pt>
                <c:pt idx="915">
                  <c:v>The UnbornÂ </c:v>
                </c:pt>
                <c:pt idx="916">
                  <c:v>CleopatraÂ </c:v>
                </c:pt>
                <c:pt idx="917">
                  <c:v>Happy GilmoreÂ </c:v>
                </c:pt>
                <c:pt idx="918">
                  <c:v>The GreyÂ </c:v>
                </c:pt>
                <c:pt idx="919">
                  <c:v>The Final DestinationÂ </c:v>
                </c:pt>
                <c:pt idx="920">
                  <c:v>Galaxy QuestÂ </c:v>
                </c:pt>
                <c:pt idx="921">
                  <c:v>Freddy's Dead: The Final NightmareÂ </c:v>
                </c:pt>
                <c:pt idx="922">
                  <c:v>BoogeymanÂ </c:v>
                </c:pt>
                <c:pt idx="923">
                  <c:v>Scary Movie 2Â </c:v>
                </c:pt>
                <c:pt idx="924">
                  <c:v>Sense and SensibilityÂ </c:v>
                </c:pt>
                <c:pt idx="925">
                  <c:v>Harold &amp; Kumar Escape from Guantanamo BayÂ </c:v>
                </c:pt>
                <c:pt idx="926">
                  <c:v>Con AirÂ </c:v>
                </c:pt>
                <c:pt idx="927">
                  <c:v>The Curse of the Were-RabbitÂ </c:v>
                </c:pt>
                <c:pt idx="928">
                  <c:v>Earth to EchoÂ </c:v>
                </c:pt>
                <c:pt idx="929">
                  <c:v>Soul SurferÂ </c:v>
                </c:pt>
                <c:pt idx="930">
                  <c:v>The BoyÂ </c:v>
                </c:pt>
                <c:pt idx="931">
                  <c:v>PhilomenaÂ </c:v>
                </c:pt>
                <c:pt idx="932">
                  <c:v>FirefoxÂ </c:v>
                </c:pt>
                <c:pt idx="933">
                  <c:v>The Lizzie McGuire MovieÂ </c:v>
                </c:pt>
                <c:pt idx="934">
                  <c:v>Saw 3D: The Final ChapterÂ </c:v>
                </c:pt>
                <c:pt idx="935">
                  <c:v>Teenage Mutant Ninja Turtles IIIÂ </c:v>
                </c:pt>
                <c:pt idx="936">
                  <c:v>MoneyballÂ </c:v>
                </c:pt>
                <c:pt idx="937">
                  <c:v>Under the Tuscan SunÂ </c:v>
                </c:pt>
                <c:pt idx="938">
                  <c:v>The DUFFÂ </c:v>
                </c:pt>
                <c:pt idx="939">
                  <c:v>Space CowboysÂ </c:v>
                </c:pt>
                <c:pt idx="940">
                  <c:v>The Wedding PlannerÂ </c:v>
                </c:pt>
                <c:pt idx="941">
                  <c:v>Dressed to KillÂ </c:v>
                </c:pt>
                <c:pt idx="942">
                  <c:v>CrossroadsÂ </c:v>
                </c:pt>
                <c:pt idx="943">
                  <c:v>The Best ManÂ </c:v>
                </c:pt>
                <c:pt idx="944">
                  <c:v>The FacultyÂ </c:v>
                </c:pt>
                <c:pt idx="945">
                  <c:v>SpeciesÂ </c:v>
                </c:pt>
                <c:pt idx="946">
                  <c:v>BladeÂ </c:v>
                </c:pt>
                <c:pt idx="947">
                  <c:v>SpotlightÂ </c:v>
                </c:pt>
                <c:pt idx="948">
                  <c:v>500 Days of SummerÂ </c:v>
                </c:pt>
                <c:pt idx="949">
                  <c:v>Cloudy with a Chance of MeatballsÂ </c:v>
                </c:pt>
                <c:pt idx="950">
                  <c:v>Rumble in the BronxÂ </c:v>
                </c:pt>
                <c:pt idx="951">
                  <c:v>Journey 2: The Mysterious IslandÂ </c:v>
                </c:pt>
                <c:pt idx="952">
                  <c:v>A Bridge Too FarÂ </c:v>
                </c:pt>
                <c:pt idx="953">
                  <c:v>I, RobotÂ </c:v>
                </c:pt>
                <c:pt idx="954">
                  <c:v>House at the End of the StreetÂ </c:v>
                </c:pt>
                <c:pt idx="955">
                  <c:v>A Nightmare on Elm StreetÂ </c:v>
                </c:pt>
                <c:pt idx="956">
                  <c:v>A Nightmare on Elm StreetÂ </c:v>
                </c:pt>
                <c:pt idx="957">
                  <c:v>SecretariatÂ </c:v>
                </c:pt>
                <c:pt idx="958">
                  <c:v>The BenchwarmersÂ </c:v>
                </c:pt>
                <c:pt idx="959">
                  <c:v>Live Free or Die HardÂ </c:v>
                </c:pt>
                <c:pt idx="960">
                  <c:v>Wreck-It RalphÂ </c:v>
                </c:pt>
                <c:pt idx="961">
                  <c:v>The Time Traveler's WifeÂ </c:v>
                </c:pt>
                <c:pt idx="962">
                  <c:v>Menace II SocietyÂ </c:v>
                </c:pt>
                <c:pt idx="963">
                  <c:v>FridayÂ </c:v>
                </c:pt>
                <c:pt idx="964">
                  <c:v>The Master of DisguiseÂ </c:v>
                </c:pt>
                <c:pt idx="965">
                  <c:v>X-Men: The Last StandÂ </c:v>
                </c:pt>
                <c:pt idx="966">
                  <c:v>Birdman or (The Unexpected Virtue of Ignorance)Â </c:v>
                </c:pt>
                <c:pt idx="967">
                  <c:v>ShaftÂ </c:v>
                </c:pt>
                <c:pt idx="968">
                  <c:v>Garden StateÂ </c:v>
                </c:pt>
                <c:pt idx="969">
                  <c:v>Child's PlayÂ </c:v>
                </c:pt>
                <c:pt idx="970">
                  <c:v>The Bridge on the River KwaiÂ </c:v>
                </c:pt>
                <c:pt idx="971">
                  <c:v>Pan's LabyrinthÂ </c:v>
                </c:pt>
                <c:pt idx="972">
                  <c:v>SnatchÂ </c:v>
                </c:pt>
                <c:pt idx="973">
                  <c:v>Road to PerditionÂ </c:v>
                </c:pt>
                <c:pt idx="974">
                  <c:v>Urban LegendÂ </c:v>
                </c:pt>
                <c:pt idx="975">
                  <c:v>Dirty GrandpaÂ </c:v>
                </c:pt>
                <c:pt idx="976">
                  <c:v>Michael ClaytonÂ </c:v>
                </c:pt>
                <c:pt idx="977">
                  <c:v>Good Night, and Good Luck.Â </c:v>
                </c:pt>
                <c:pt idx="978">
                  <c:v>Mad Max Beyond ThunderdomeÂ </c:v>
                </c:pt>
                <c:pt idx="979">
                  <c:v>Pain &amp; GainÂ </c:v>
                </c:pt>
                <c:pt idx="980">
                  <c:v>The IllusionistÂ </c:v>
                </c:pt>
                <c:pt idx="981">
                  <c:v>Prom NightÂ </c:v>
                </c:pt>
                <c:pt idx="982">
                  <c:v>NightcrawlerÂ </c:v>
                </c:pt>
                <c:pt idx="983">
                  <c:v>City of AngelsÂ </c:v>
                </c:pt>
                <c:pt idx="984">
                  <c:v>P.S. I Love YouÂ </c:v>
                </c:pt>
                <c:pt idx="985">
                  <c:v>Sling BladeÂ </c:v>
                </c:pt>
                <c:pt idx="986">
                  <c:v>DevilÂ </c:v>
                </c:pt>
                <c:pt idx="987">
                  <c:v>Sex, Lies, and VideotapeÂ </c:v>
                </c:pt>
                <c:pt idx="988">
                  <c:v>The Texas Chainsaw Massacre: The BeginningÂ </c:v>
                </c:pt>
                <c:pt idx="989">
                  <c:v>Peggy Sue Got MarriedÂ </c:v>
                </c:pt>
                <c:pt idx="990">
                  <c:v>Law Abiding CitizenÂ </c:v>
                </c:pt>
                <c:pt idx="991">
                  <c:v>Burn After ReadingÂ </c:v>
                </c:pt>
                <c:pt idx="992">
                  <c:v>Texas Chainsaw 3DÂ </c:v>
                </c:pt>
                <c:pt idx="993">
                  <c:v>Monsters vs. AliensÂ </c:v>
                </c:pt>
                <c:pt idx="994">
                  <c:v>The House BunnyÂ </c:v>
                </c:pt>
                <c:pt idx="995">
                  <c:v>The Second Best Exotic Marigold HotelÂ </c:v>
                </c:pt>
                <c:pt idx="996">
                  <c:v>Just Go with ItÂ </c:v>
                </c:pt>
                <c:pt idx="997">
                  <c:v>Letters to JulietÂ </c:v>
                </c:pt>
                <c:pt idx="998">
                  <c:v>The Last DragonÂ </c:v>
                </c:pt>
                <c:pt idx="999">
                  <c:v>InterstellarÂ </c:v>
                </c:pt>
                <c:pt idx="1000">
                  <c:v>The ExpendablesÂ </c:v>
                </c:pt>
                <c:pt idx="1001">
                  <c:v>BlowÂ </c:v>
                </c:pt>
                <c:pt idx="1002">
                  <c:v>Monster-in-LawÂ </c:v>
                </c:pt>
                <c:pt idx="1003">
                  <c:v>WildÂ </c:v>
                </c:pt>
                <c:pt idx="1004">
                  <c:v>From Russia with LoveÂ </c:v>
                </c:pt>
                <c:pt idx="1005">
                  <c:v>Source CodeÂ </c:v>
                </c:pt>
                <c:pt idx="1006">
                  <c:v>OculusÂ </c:v>
                </c:pt>
                <c:pt idx="1007">
                  <c:v>Days of ThunderÂ </c:v>
                </c:pt>
                <c:pt idx="1008">
                  <c:v>The GallowsÂ </c:v>
                </c:pt>
                <c:pt idx="1009">
                  <c:v>MaxÂ </c:v>
                </c:pt>
                <c:pt idx="1010">
                  <c:v>Cheaper by the Dozen 2Â </c:v>
                </c:pt>
                <c:pt idx="1011">
                  <c:v>The DescentÂ </c:v>
                </c:pt>
                <c:pt idx="1012">
                  <c:v>The Lazarus EffectÂ </c:v>
                </c:pt>
                <c:pt idx="1013">
                  <c:v>Nick and Norah's Infinite PlaylistÂ </c:v>
                </c:pt>
                <c:pt idx="1014">
                  <c:v>SouthpawÂ </c:v>
                </c:pt>
                <c:pt idx="1015">
                  <c:v>Inspector GadgetÂ </c:v>
                </c:pt>
                <c:pt idx="1016">
                  <c:v>Woman in GoldÂ </c:v>
                </c:pt>
                <c:pt idx="1017">
                  <c:v>Dallas Buyers ClubÂ </c:v>
                </c:pt>
                <c:pt idx="1018">
                  <c:v>No EscapeÂ </c:v>
                </c:pt>
                <c:pt idx="1019">
                  <c:v>The Nut JobÂ </c:v>
                </c:pt>
                <c:pt idx="1020">
                  <c:v>10 Things I Hate About YouÂ </c:v>
                </c:pt>
                <c:pt idx="1021">
                  <c:v>ArachnophobiaÂ </c:v>
                </c:pt>
                <c:pt idx="1022">
                  <c:v>Nanny McPheeÂ </c:v>
                </c:pt>
                <c:pt idx="1023">
                  <c:v>Some Like It HotÂ </c:v>
                </c:pt>
                <c:pt idx="1024">
                  <c:v>Fat AlbertÂ </c:v>
                </c:pt>
                <c:pt idx="1025">
                  <c:v>The Lawnmower ManÂ </c:v>
                </c:pt>
                <c:pt idx="1026">
                  <c:v>GoosebumpsÂ </c:v>
                </c:pt>
                <c:pt idx="1027">
                  <c:v>GoosebumpsÂ </c:v>
                </c:pt>
                <c:pt idx="1028">
                  <c:v>SerendipityÂ </c:v>
                </c:pt>
                <c:pt idx="1029">
                  <c:v>Not Another Teen MovieÂ </c:v>
                </c:pt>
                <c:pt idx="1030">
                  <c:v>The Man in the Iron MaskÂ </c:v>
                </c:pt>
                <c:pt idx="1031">
                  <c:v>Thir13en GhostsÂ </c:v>
                </c:pt>
                <c:pt idx="1032">
                  <c:v>House on Haunted HillÂ </c:v>
                </c:pt>
                <c:pt idx="1033">
                  <c:v>GoodfellasÂ </c:v>
                </c:pt>
                <c:pt idx="1034">
                  <c:v>Changing LanesÂ </c:v>
                </c:pt>
                <c:pt idx="1035">
                  <c:v>Waking Ned DevineÂ </c:v>
                </c:pt>
                <c:pt idx="1036">
                  <c:v>CapoteÂ </c:v>
                </c:pt>
                <c:pt idx="1037">
                  <c:v>EntrapmentÂ </c:v>
                </c:pt>
                <c:pt idx="1038">
                  <c:v>The WitchÂ </c:v>
                </c:pt>
                <c:pt idx="1039">
                  <c:v>Air BudÂ </c:v>
                </c:pt>
                <c:pt idx="1040">
                  <c:v>You, Me and DupreeÂ </c:v>
                </c:pt>
                <c:pt idx="1041">
                  <c:v>BarnyardÂ </c:v>
                </c:pt>
                <c:pt idx="1042">
                  <c:v>The Best Years of Our LivesÂ </c:v>
                </c:pt>
                <c:pt idx="1043">
                  <c:v>Enemy of the StateÂ </c:v>
                </c:pt>
                <c:pt idx="1044">
                  <c:v>Gosford ParkÂ </c:v>
                </c:pt>
                <c:pt idx="1045">
                  <c:v>IdentityÂ </c:v>
                </c:pt>
                <c:pt idx="1046">
                  <c:v>Don JonÂ </c:v>
                </c:pt>
                <c:pt idx="1047">
                  <c:v>The BrothersÂ </c:v>
                </c:pt>
                <c:pt idx="1048">
                  <c:v>Like MikeÂ </c:v>
                </c:pt>
                <c:pt idx="1049">
                  <c:v>BoyhoodÂ </c:v>
                </c:pt>
                <c:pt idx="1050">
                  <c:v>The Thomas Crown AffairÂ </c:v>
                </c:pt>
                <c:pt idx="1051">
                  <c:v>The RoommateÂ </c:v>
                </c:pt>
                <c:pt idx="1052">
                  <c:v>Agent Cody BanksÂ </c:v>
                </c:pt>
                <c:pt idx="1053">
                  <c:v>InsomniaÂ </c:v>
                </c:pt>
                <c:pt idx="1054">
                  <c:v>The Living DaylightsÂ </c:v>
                </c:pt>
                <c:pt idx="1055">
                  <c:v>PaddingtonÂ </c:v>
                </c:pt>
                <c:pt idx="1056">
                  <c:v>Darkness FallsÂ </c:v>
                </c:pt>
                <c:pt idx="1057">
                  <c:v>Eagle EyeÂ </c:v>
                </c:pt>
                <c:pt idx="1058">
                  <c:v>Naked Gun 33 1/3: The Final InsultÂ </c:v>
                </c:pt>
                <c:pt idx="1059">
                  <c:v>Hide and SeekÂ </c:v>
                </c:pt>
                <c:pt idx="1060">
                  <c:v>Do the Right ThingÂ </c:v>
                </c:pt>
                <c:pt idx="1061">
                  <c:v>StigmataÂ </c:v>
                </c:pt>
                <c:pt idx="1062">
                  <c:v>Superman IIIÂ </c:v>
                </c:pt>
                <c:pt idx="1063">
                  <c:v>The Last EmperorÂ </c:v>
                </c:pt>
                <c:pt idx="1064">
                  <c:v>40 Days and 40 NightsÂ </c:v>
                </c:pt>
                <c:pt idx="1065">
                  <c:v>AtonementÂ </c:v>
                </c:pt>
                <c:pt idx="1066">
                  <c:v>AnnieÂ </c:v>
                </c:pt>
                <c:pt idx="1067">
                  <c:v>The Theory of EverythingÂ </c:v>
                </c:pt>
                <c:pt idx="1068">
                  <c:v>Friends with BenefitsÂ </c:v>
                </c:pt>
                <c:pt idx="1069">
                  <c:v>White FangÂ </c:v>
                </c:pt>
                <c:pt idx="1070">
                  <c:v>Water for ElephantsÂ </c:v>
                </c:pt>
                <c:pt idx="1071">
                  <c:v>Dangerous LiaisonsÂ </c:v>
                </c:pt>
                <c:pt idx="1072">
                  <c:v>The RoseÂ </c:v>
                </c:pt>
                <c:pt idx="1073">
                  <c:v>The Scorch TrialsÂ </c:v>
                </c:pt>
                <c:pt idx="1074">
                  <c:v>DogmaÂ </c:v>
                </c:pt>
                <c:pt idx="1075">
                  <c:v>Eat Pray LoveÂ </c:v>
                </c:pt>
                <c:pt idx="1076">
                  <c:v>Good Boy!Â </c:v>
                </c:pt>
                <c:pt idx="1077">
                  <c:v>AnacondaÂ </c:v>
                </c:pt>
                <c:pt idx="1078">
                  <c:v>Any Given SundayÂ </c:v>
                </c:pt>
                <c:pt idx="1079">
                  <c:v>Final Destination 2Â </c:v>
                </c:pt>
                <c:pt idx="1080">
                  <c:v>Broken ArrowÂ </c:v>
                </c:pt>
                <c:pt idx="1081">
                  <c:v>The FogÂ </c:v>
                </c:pt>
                <c:pt idx="1082">
                  <c:v>The FogÂ </c:v>
                </c:pt>
                <c:pt idx="1083">
                  <c:v>The Banger SistersÂ </c:v>
                </c:pt>
                <c:pt idx="1084">
                  <c:v>A View to a KillÂ </c:v>
                </c:pt>
                <c:pt idx="1085">
                  <c:v>Neighbors 2: Sorority RisingÂ </c:v>
                </c:pt>
                <c:pt idx="1086">
                  <c:v>AVP: Alien vs. PredatorÂ </c:v>
                </c:pt>
                <c:pt idx="1087">
                  <c:v>The WrestlerÂ </c:v>
                </c:pt>
                <c:pt idx="1088">
                  <c:v>Yogi BearÂ </c:v>
                </c:pt>
                <c:pt idx="1089">
                  <c:v>TMNTÂ </c:v>
                </c:pt>
                <c:pt idx="1090">
                  <c:v>The GiverÂ </c:v>
                </c:pt>
                <c:pt idx="1091">
                  <c:v>SwimfanÂ </c:v>
                </c:pt>
                <c:pt idx="1092">
                  <c:v>DriveÂ </c:v>
                </c:pt>
                <c:pt idx="1093">
                  <c:v>Jack ReacherÂ </c:v>
                </c:pt>
                <c:pt idx="1094">
                  <c:v>Jack ReacherÂ </c:v>
                </c:pt>
                <c:pt idx="1095">
                  <c:v>The SkullsÂ </c:v>
                </c:pt>
                <c:pt idx="1096">
                  <c:v>UnbreakableÂ </c:v>
                </c:pt>
                <c:pt idx="1097">
                  <c:v>InsurgentÂ </c:v>
                </c:pt>
                <c:pt idx="1098">
                  <c:v>Paper TownsÂ </c:v>
                </c:pt>
                <c:pt idx="1099">
                  <c:v>Oz the Great and PowerfulÂ </c:v>
                </c:pt>
                <c:pt idx="1100">
                  <c:v>Oz the Great and PowerfulÂ </c:v>
                </c:pt>
                <c:pt idx="1101">
                  <c:v>Our Idiot BrotherÂ </c:v>
                </c:pt>
                <c:pt idx="1102">
                  <c:v>Loaded Weapon 1Â </c:v>
                </c:pt>
                <c:pt idx="1103">
                  <c:v>Epic MovieÂ </c:v>
                </c:pt>
                <c:pt idx="1104">
                  <c:v>ScarfaceÂ </c:v>
                </c:pt>
                <c:pt idx="1105">
                  <c:v>QuarantineÂ </c:v>
                </c:pt>
                <c:pt idx="1106">
                  <c:v>One Hour PhotoÂ </c:v>
                </c:pt>
                <c:pt idx="1107">
                  <c:v>GothikaÂ </c:v>
                </c:pt>
                <c:pt idx="1108">
                  <c:v>Ladder 49Â </c:v>
                </c:pt>
                <c:pt idx="1109">
                  <c:v>O Brother, Where Art Thou?Â </c:v>
                </c:pt>
                <c:pt idx="1110">
                  <c:v>Twilight Zone: The MovieÂ </c:v>
                </c:pt>
                <c:pt idx="1111">
                  <c:v>Never Say Never AgainÂ </c:v>
                </c:pt>
                <c:pt idx="1112">
                  <c:v>In Good CompanyÂ </c:v>
                </c:pt>
                <c:pt idx="1113">
                  <c:v>Nothing to LoseÂ </c:v>
                </c:pt>
                <c:pt idx="1114">
                  <c:v>The Wizard of OzÂ </c:v>
                </c:pt>
                <c:pt idx="1115">
                  <c:v>The EyeÂ </c:v>
                </c:pt>
                <c:pt idx="1116">
                  <c:v>A Low Down Dirty ShameÂ </c:v>
                </c:pt>
                <c:pt idx="1117">
                  <c:v>Brown SugarÂ </c:v>
                </c:pt>
                <c:pt idx="1118">
                  <c:v>Escape from New YorkÂ </c:v>
                </c:pt>
                <c:pt idx="1119">
                  <c:v>Puss in BootsÂ </c:v>
                </c:pt>
                <c:pt idx="1120">
                  <c:v>The Count of Monte CristoÂ </c:v>
                </c:pt>
                <c:pt idx="1121">
                  <c:v>The Other GuysÂ </c:v>
                </c:pt>
                <c:pt idx="1122">
                  <c:v>HardballÂ </c:v>
                </c:pt>
                <c:pt idx="1123">
                  <c:v>My Sister's KeeperÂ </c:v>
                </c:pt>
                <c:pt idx="1124">
                  <c:v>Johnson Family VacationÂ </c:v>
                </c:pt>
                <c:pt idx="1125">
                  <c:v>How HighÂ </c:v>
                </c:pt>
                <c:pt idx="1126">
                  <c:v>The Grudge 2Â </c:v>
                </c:pt>
                <c:pt idx="1127">
                  <c:v>Clerks IIÂ </c:v>
                </c:pt>
                <c:pt idx="1128">
                  <c:v>The CraziesÂ </c:v>
                </c:pt>
                <c:pt idx="1129">
                  <c:v>Friday the 13th: A New BeginningÂ </c:v>
                </c:pt>
                <c:pt idx="1130">
                  <c:v>Behind Enemy LinesÂ </c:v>
                </c:pt>
                <c:pt idx="1131">
                  <c:v>The WoodÂ </c:v>
                </c:pt>
                <c:pt idx="1132">
                  <c:v>13 Going on 30Â </c:v>
                </c:pt>
                <c:pt idx="1133">
                  <c:v>One Direction: This Is UsÂ </c:v>
                </c:pt>
                <c:pt idx="1134">
                  <c:v>All About SteveÂ </c:v>
                </c:pt>
                <c:pt idx="1135">
                  <c:v>Where the Heart IsÂ </c:v>
                </c:pt>
                <c:pt idx="1136">
                  <c:v>Exit WoundsÂ </c:v>
                </c:pt>
                <c:pt idx="1137">
                  <c:v>Because of Winn-DixieÂ </c:v>
                </c:pt>
                <c:pt idx="1138">
                  <c:v>Smokin' AcesÂ </c:v>
                </c:pt>
                <c:pt idx="1139">
                  <c:v>DesperadoÂ </c:v>
                </c:pt>
                <c:pt idx="1140">
                  <c:v>The Constant GardenerÂ </c:v>
                </c:pt>
                <c:pt idx="1141">
                  <c:v>The Players ClubÂ </c:v>
                </c:pt>
                <c:pt idx="1142">
                  <c:v>The Bone CollectorÂ </c:v>
                </c:pt>
                <c:pt idx="1143">
                  <c:v>Tropic ThunderÂ </c:v>
                </c:pt>
                <c:pt idx="1144">
                  <c:v>YentlÂ </c:v>
                </c:pt>
                <c:pt idx="1145">
                  <c:v>Halloween IIÂ </c:v>
                </c:pt>
                <c:pt idx="1146">
                  <c:v>MegamindÂ </c:v>
                </c:pt>
                <c:pt idx="1147">
                  <c:v>Malibu's Most WantedÂ </c:v>
                </c:pt>
                <c:pt idx="1148">
                  <c:v>Thank You for SmokingÂ </c:v>
                </c:pt>
                <c:pt idx="1149">
                  <c:v>I Am SamÂ </c:v>
                </c:pt>
                <c:pt idx="1150">
                  <c:v>Die Another DayÂ </c:v>
                </c:pt>
                <c:pt idx="1151">
                  <c:v>The Secret in Their EyesÂ </c:v>
                </c:pt>
                <c:pt idx="1152">
                  <c:v>Jeepers Creepers IIÂ </c:v>
                </c:pt>
                <c:pt idx="1153">
                  <c:v>That Awkward MomentÂ </c:v>
                </c:pt>
                <c:pt idx="1154">
                  <c:v>Kick-AssÂ </c:v>
                </c:pt>
                <c:pt idx="1155">
                  <c:v>Bill &amp; Ted's Bogus JourneyÂ </c:v>
                </c:pt>
                <c:pt idx="1156">
                  <c:v>BrÃ¼noÂ </c:v>
                </c:pt>
                <c:pt idx="1157">
                  <c:v>The Lincoln LawyerÂ </c:v>
                </c:pt>
                <c:pt idx="1158">
                  <c:v>A Room with a ViewÂ </c:v>
                </c:pt>
                <c:pt idx="1159">
                  <c:v>ShutterÂ </c:v>
                </c:pt>
                <c:pt idx="1160">
                  <c:v>The Fisher KingÂ </c:v>
                </c:pt>
                <c:pt idx="1161">
                  <c:v>The X FilesÂ </c:v>
                </c:pt>
                <c:pt idx="1162">
                  <c:v>Friday the 13th Part 2Â </c:v>
                </c:pt>
                <c:pt idx="1163">
                  <c:v>OutbreakÂ </c:v>
                </c:pt>
                <c:pt idx="1164">
                  <c:v>Sinister 2Â </c:v>
                </c:pt>
                <c:pt idx="1165">
                  <c:v>The Last House on the LeftÂ </c:v>
                </c:pt>
                <c:pt idx="1166">
                  <c:v>The Last House on the LeftÂ </c:v>
                </c:pt>
                <c:pt idx="1167">
                  <c:v>FuryÂ </c:v>
                </c:pt>
                <c:pt idx="1168">
                  <c:v>How Stella Got Her Groove BackÂ </c:v>
                </c:pt>
                <c:pt idx="1169">
                  <c:v>The Adventures of Huck FinnÂ </c:v>
                </c:pt>
                <c:pt idx="1170">
                  <c:v>Conan the BarbarianÂ </c:v>
                </c:pt>
                <c:pt idx="1171">
                  <c:v>Conan the BarbarianÂ </c:v>
                </c:pt>
                <c:pt idx="1172">
                  <c:v>The Age of AdalineÂ </c:v>
                </c:pt>
                <c:pt idx="1173">
                  <c:v>TimecopÂ </c:v>
                </c:pt>
                <c:pt idx="1174">
                  <c:v>Man of the YearÂ </c:v>
                </c:pt>
                <c:pt idx="1175">
                  <c:v>The Kids Are All RightÂ </c:v>
                </c:pt>
                <c:pt idx="1176">
                  <c:v>Super TroopersÂ </c:v>
                </c:pt>
                <c:pt idx="1177">
                  <c:v>RadioÂ </c:v>
                </c:pt>
                <c:pt idx="1178">
                  <c:v>The Usual SuspectsÂ </c:v>
                </c:pt>
                <c:pt idx="1179">
                  <c:v>Lakeview TerraceÂ </c:v>
                </c:pt>
                <c:pt idx="1180">
                  <c:v>Bowling for ColumbineÂ </c:v>
                </c:pt>
                <c:pt idx="1181">
                  <c:v>The Pink PantherÂ </c:v>
                </c:pt>
                <c:pt idx="1182">
                  <c:v>ZoolanderÂ </c:v>
                </c:pt>
                <c:pt idx="1183">
                  <c:v>Chernobyl DiariesÂ </c:v>
                </c:pt>
                <c:pt idx="1184">
                  <c:v>WaitressÂ </c:v>
                </c:pt>
                <c:pt idx="1185">
                  <c:v>The TerminalÂ </c:v>
                </c:pt>
                <c:pt idx="1186">
                  <c:v>Escape from Planet EarthÂ </c:v>
                </c:pt>
                <c:pt idx="1187">
                  <c:v>Casino RoyaleÂ </c:v>
                </c:pt>
                <c:pt idx="1188">
                  <c:v>Casino RoyaleÂ </c:v>
                </c:pt>
                <c:pt idx="1189">
                  <c:v>Billy ElliotÂ </c:v>
                </c:pt>
                <c:pt idx="1190">
                  <c:v>The HowlingÂ </c:v>
                </c:pt>
                <c:pt idx="1191">
                  <c:v>The Iron LadyÂ </c:v>
                </c:pt>
                <c:pt idx="1192">
                  <c:v>SicarioÂ </c:v>
                </c:pt>
                <c:pt idx="1193">
                  <c:v>RisenÂ </c:v>
                </c:pt>
                <c:pt idx="1194">
                  <c:v>The Wolf of Wall StreetÂ </c:v>
                </c:pt>
                <c:pt idx="1195">
                  <c:v>Men of HonorÂ </c:v>
                </c:pt>
                <c:pt idx="1196">
                  <c:v>Saw VIÂ </c:v>
                </c:pt>
                <c:pt idx="1197">
                  <c:v>Vampires SuckÂ </c:v>
                </c:pt>
                <c:pt idx="1198">
                  <c:v>Black Hawk DownÂ </c:v>
                </c:pt>
                <c:pt idx="1199">
                  <c:v>Cold MountainÂ </c:v>
                </c:pt>
                <c:pt idx="1200">
                  <c:v>SuperstarÂ </c:v>
                </c:pt>
                <c:pt idx="1201">
                  <c:v>The HoursÂ </c:v>
                </c:pt>
                <c:pt idx="1202">
                  <c:v>The Wedding DateÂ </c:v>
                </c:pt>
                <c:pt idx="1203">
                  <c:v>The ForestÂ </c:v>
                </c:pt>
                <c:pt idx="1204">
                  <c:v>MementoÂ </c:v>
                </c:pt>
                <c:pt idx="1205">
                  <c:v>The HappeningÂ </c:v>
                </c:pt>
                <c:pt idx="1206">
                  <c:v>The Way Way BackÂ </c:v>
                </c:pt>
                <c:pt idx="1207">
                  <c:v>Kingdom of the SpidersÂ </c:v>
                </c:pt>
                <c:pt idx="1208">
                  <c:v>V for VendettaÂ </c:v>
                </c:pt>
                <c:pt idx="1209">
                  <c:v>Jason Lives: Friday the 13th Part VIÂ </c:v>
                </c:pt>
                <c:pt idx="1210">
                  <c:v>United 93Â </c:v>
                </c:pt>
                <c:pt idx="1211">
                  <c:v>Employee of the MonthÂ </c:v>
                </c:pt>
                <c:pt idx="1212">
                  <c:v>Friday the 13th Part VII: The New BloodÂ </c:v>
                </c:pt>
                <c:pt idx="1213">
                  <c:v>Two Can Play That GameÂ </c:v>
                </c:pt>
                <c:pt idx="1214">
                  <c:v>Pitch BlackÂ </c:v>
                </c:pt>
                <c:pt idx="1215">
                  <c:v>As Above, So BelowÂ </c:v>
                </c:pt>
                <c:pt idx="1216">
                  <c:v>Martin Lawrence Live: RunteldatÂ </c:v>
                </c:pt>
                <c:pt idx="1217">
                  <c:v>Lara Croft: Tomb RaiderÂ </c:v>
                </c:pt>
                <c:pt idx="1218">
                  <c:v>MacheteÂ </c:v>
                </c:pt>
                <c:pt idx="1219">
                  <c:v>Money TalksÂ </c:v>
                </c:pt>
                <c:pt idx="1220">
                  <c:v>A Very Harold &amp; Kumar 3D ChristmasÂ </c:v>
                </c:pt>
                <c:pt idx="1221">
                  <c:v>Herbie Fully LoadedÂ </c:v>
                </c:pt>
                <c:pt idx="1222">
                  <c:v>Logan's RunÂ </c:v>
                </c:pt>
                <c:pt idx="1223">
                  <c:v>What a Girl WantsÂ </c:v>
                </c:pt>
                <c:pt idx="1224">
                  <c:v>I Still Know What You Did Last SummerÂ </c:v>
                </c:pt>
                <c:pt idx="1225">
                  <c:v>The New GuyÂ </c:v>
                </c:pt>
                <c:pt idx="1226">
                  <c:v>CrankÂ </c:v>
                </c:pt>
                <c:pt idx="1227">
                  <c:v>On Her Majesty's Secret ServiceÂ </c:v>
                </c:pt>
                <c:pt idx="1228">
                  <c:v>Coyote UglyÂ </c:v>
                </c:pt>
                <c:pt idx="1229">
                  <c:v>God's Not Dead 2Â </c:v>
                </c:pt>
                <c:pt idx="1230">
                  <c:v>The Family ManÂ </c:v>
                </c:pt>
                <c:pt idx="1231">
                  <c:v>The ApostleÂ </c:v>
                </c:pt>
                <c:pt idx="1232">
                  <c:v>HitmanÂ </c:v>
                </c:pt>
                <c:pt idx="1233">
                  <c:v>Black RainÂ </c:v>
                </c:pt>
                <c:pt idx="1234">
                  <c:v>ContagionÂ </c:v>
                </c:pt>
                <c:pt idx="1235">
                  <c:v>Hot FuzzÂ </c:v>
                </c:pt>
                <c:pt idx="1236">
                  <c:v>The OutsidersÂ </c:v>
                </c:pt>
                <c:pt idx="1237">
                  <c:v>The AmericanÂ </c:v>
                </c:pt>
                <c:pt idx="1238">
                  <c:v>Freedom WritersÂ </c:v>
                </c:pt>
                <c:pt idx="1239">
                  <c:v>The Tigger MovieÂ </c:v>
                </c:pt>
                <c:pt idx="1240">
                  <c:v>Ocean's TwelveÂ </c:v>
                </c:pt>
                <c:pt idx="1241">
                  <c:v>SickoÂ </c:v>
                </c:pt>
                <c:pt idx="1242">
                  <c:v>Child's Play 2Â </c:v>
                </c:pt>
                <c:pt idx="1243">
                  <c:v>The Fourth KindÂ </c:v>
                </c:pt>
                <c:pt idx="1244">
                  <c:v>SelenaÂ </c:v>
                </c:pt>
                <c:pt idx="1245">
                  <c:v>SpaceballsÂ </c:v>
                </c:pt>
                <c:pt idx="1246">
                  <c:v>Blue JasmineÂ </c:v>
                </c:pt>
                <c:pt idx="1247">
                  <c:v>The Crocodile Hunter: Collision CourseÂ </c:v>
                </c:pt>
                <c:pt idx="1248">
                  <c:v>The Horse WhispererÂ </c:v>
                </c:pt>
                <c:pt idx="1249">
                  <c:v>Can't Hardly WaitÂ </c:v>
                </c:pt>
                <c:pt idx="1250">
                  <c:v>Tomorrow Never DiesÂ </c:v>
                </c:pt>
                <c:pt idx="1251">
                  <c:v>The Muppet Christmas CarolÂ </c:v>
                </c:pt>
                <c:pt idx="1252">
                  <c:v>CoralineÂ </c:v>
                </c:pt>
                <c:pt idx="1253">
                  <c:v>Halloween: ResurrectionÂ </c:v>
                </c:pt>
                <c:pt idx="1254">
                  <c:v>Kung Fu Panda 2Â </c:v>
                </c:pt>
                <c:pt idx="1255">
                  <c:v>The Great DebatersÂ </c:v>
                </c:pt>
                <c:pt idx="1256">
                  <c:v>There Will Be BloodÂ </c:v>
                </c:pt>
                <c:pt idx="1257">
                  <c:v>Fruitvale StationÂ </c:v>
                </c:pt>
                <c:pt idx="1258">
                  <c:v>Malcolm XÂ </c:v>
                </c:pt>
                <c:pt idx="1259">
                  <c:v>When the Game Stands TallÂ </c:v>
                </c:pt>
                <c:pt idx="1260">
                  <c:v>Double ImpactÂ </c:v>
                </c:pt>
                <c:pt idx="1261">
                  <c:v>No ReservationsÂ </c:v>
                </c:pt>
                <c:pt idx="1262">
                  <c:v>U-571Â </c:v>
                </c:pt>
                <c:pt idx="1263">
                  <c:v>Van Wilder: Party LiaisonÂ </c:v>
                </c:pt>
                <c:pt idx="1264">
                  <c:v>SpawnÂ </c:v>
                </c:pt>
                <c:pt idx="1265">
                  <c:v>Dr. NoÂ </c:v>
                </c:pt>
                <c:pt idx="1266">
                  <c:v>PrisonersÂ </c:v>
                </c:pt>
                <c:pt idx="1267">
                  <c:v>Seven PoundsÂ </c:v>
                </c:pt>
                <c:pt idx="1268">
                  <c:v>Red DragonÂ </c:v>
                </c:pt>
                <c:pt idx="1269">
                  <c:v>The Wild Thornberrys MovieÂ </c:v>
                </c:pt>
                <c:pt idx="1270">
                  <c:v>The Princess BrideÂ </c:v>
                </c:pt>
                <c:pt idx="1271">
                  <c:v>The Book of EliÂ </c:v>
                </c:pt>
                <c:pt idx="1272">
                  <c:v>Whale RiderÂ </c:v>
                </c:pt>
                <c:pt idx="1273">
                  <c:v>Sweet Sweetback's Baadasssss SongÂ </c:v>
                </c:pt>
                <c:pt idx="1274">
                  <c:v>2 GunsÂ </c:v>
                </c:pt>
                <c:pt idx="1275">
                  <c:v>Much Ado About NothingÂ </c:v>
                </c:pt>
                <c:pt idx="1276">
                  <c:v>This Is Where I Leave YouÂ </c:v>
                </c:pt>
                <c:pt idx="1277">
                  <c:v>Old DogsÂ </c:v>
                </c:pt>
                <c:pt idx="1278">
                  <c:v>Doug's 1st MovieÂ </c:v>
                </c:pt>
                <c:pt idx="1279">
                  <c:v>Rugrats Go WildÂ </c:v>
                </c:pt>
                <c:pt idx="1280">
                  <c:v>Love ActuallyÂ </c:v>
                </c:pt>
                <c:pt idx="1281">
                  <c:v>Confessions of a Teenage Drama QueenÂ </c:v>
                </c:pt>
                <c:pt idx="1282">
                  <c:v>House Party 2Â </c:v>
                </c:pt>
                <c:pt idx="1283">
                  <c:v>Hot Tub Time MachineÂ </c:v>
                </c:pt>
                <c:pt idx="1284">
                  <c:v>Hustle &amp; FlowÂ </c:v>
                </c:pt>
                <c:pt idx="1285">
                  <c:v>A Nightmare on Elm Street 5: The Dream ChildÂ </c:v>
                </c:pt>
                <c:pt idx="1286">
                  <c:v>LegionÂ </c:v>
                </c:pt>
                <c:pt idx="1287">
                  <c:v>BreakdownÂ </c:v>
                </c:pt>
                <c:pt idx="1288">
                  <c:v>Eternal Sunshine of the Spotless MindÂ </c:v>
                </c:pt>
                <c:pt idx="1289">
                  <c:v>The Object of My AffectionÂ </c:v>
                </c:pt>
                <c:pt idx="1290">
                  <c:v>Stay AliveÂ </c:v>
                </c:pt>
                <c:pt idx="1291">
                  <c:v>Along Came a SpiderÂ </c:v>
                </c:pt>
                <c:pt idx="1292">
                  <c:v>The Big HitÂ </c:v>
                </c:pt>
                <c:pt idx="1293">
                  <c:v>CliffhangerÂ </c:v>
                </c:pt>
                <c:pt idx="1294">
                  <c:v>DerailedÂ </c:v>
                </c:pt>
                <c:pt idx="1295">
                  <c:v>The Sisterhood of the Traveling PantsÂ </c:v>
                </c:pt>
                <c:pt idx="1296">
                  <c:v>Money MonsterÂ </c:v>
                </c:pt>
                <c:pt idx="1297">
                  <c:v>FrequencyÂ </c:v>
                </c:pt>
                <c:pt idx="1298">
                  <c:v>Small SoldiersÂ </c:v>
                </c:pt>
                <c:pt idx="1299">
                  <c:v>Must Love DogsÂ </c:v>
                </c:pt>
                <c:pt idx="1300">
                  <c:v>War HorseÂ </c:v>
                </c:pt>
                <c:pt idx="1301">
                  <c:v>FridaÂ </c:v>
                </c:pt>
                <c:pt idx="1302">
                  <c:v>Executive DecisionÂ </c:v>
                </c:pt>
                <c:pt idx="1303">
                  <c:v>Little Shop of HorrorsÂ </c:v>
                </c:pt>
                <c:pt idx="1304">
                  <c:v>Christmas with the KranksÂ </c:v>
                </c:pt>
                <c:pt idx="1305">
                  <c:v>Recess: School's OutÂ </c:v>
                </c:pt>
                <c:pt idx="1306">
                  <c:v>She's the ManÂ </c:v>
                </c:pt>
                <c:pt idx="1307">
                  <c:v>Still AliceÂ </c:v>
                </c:pt>
                <c:pt idx="1308">
                  <c:v>Deep Blue SeaÂ </c:v>
                </c:pt>
                <c:pt idx="1309">
                  <c:v>28 Weeks LaterÂ </c:v>
                </c:pt>
                <c:pt idx="1310">
                  <c:v>HellraiserÂ </c:v>
                </c:pt>
                <c:pt idx="1311">
                  <c:v>Battle Los AngelesÂ </c:v>
                </c:pt>
                <c:pt idx="1312">
                  <c:v>Harriet the SpyÂ </c:v>
                </c:pt>
                <c:pt idx="1313">
                  <c:v>Poetic JusticeÂ </c:v>
                </c:pt>
                <c:pt idx="1314">
                  <c:v>Jason Goes to Hell: The Final FridayÂ </c:v>
                </c:pt>
                <c:pt idx="1315">
                  <c:v>DoubtÂ </c:v>
                </c:pt>
                <c:pt idx="1316">
                  <c:v>Corpse BrideÂ </c:v>
                </c:pt>
                <c:pt idx="1317">
                  <c:v>A Night at the RoxburyÂ </c:v>
                </c:pt>
                <c:pt idx="1318">
                  <c:v>A Haunted House 2Â </c:v>
                </c:pt>
                <c:pt idx="1319">
                  <c:v>Top FiveÂ </c:v>
                </c:pt>
                <c:pt idx="1320">
                  <c:v>Ted 2Â </c:v>
                </c:pt>
                <c:pt idx="1321">
                  <c:v>Action JacksonÂ </c:v>
                </c:pt>
                <c:pt idx="1322">
                  <c:v>Katy Perry: Part of MeÂ </c:v>
                </c:pt>
                <c:pt idx="1323">
                  <c:v>Undercover BrotherÂ </c:v>
                </c:pt>
                <c:pt idx="1324">
                  <c:v>Mr. Popper's PenguinsÂ </c:v>
                </c:pt>
                <c:pt idx="1325">
                  <c:v>The Cable GuyÂ </c:v>
                </c:pt>
                <c:pt idx="1326">
                  <c:v>Waiting...Â </c:v>
                </c:pt>
                <c:pt idx="1327">
                  <c:v>The PrestigeÂ </c:v>
                </c:pt>
                <c:pt idx="1328">
                  <c:v>Baggage ClaimÂ </c:v>
                </c:pt>
                <c:pt idx="1329">
                  <c:v>Road HouseÂ </c:v>
                </c:pt>
                <c:pt idx="1330">
                  <c:v>Grosse Pointe BlankÂ </c:v>
                </c:pt>
                <c:pt idx="1331">
                  <c:v>TrainspottingÂ </c:v>
                </c:pt>
                <c:pt idx="1332">
                  <c:v>Friday After NextÂ </c:v>
                </c:pt>
                <c:pt idx="1333">
                  <c:v>Corky RomanoÂ </c:v>
                </c:pt>
                <c:pt idx="1334">
                  <c:v>FlubberÂ </c:v>
                </c:pt>
                <c:pt idx="1335">
                  <c:v>Courage Under FireÂ </c:v>
                </c:pt>
                <c:pt idx="1336">
                  <c:v>Halloween 4: The Return of Michael MyersÂ </c:v>
                </c:pt>
                <c:pt idx="1337">
                  <c:v>August: Osage CountyÂ </c:v>
                </c:pt>
                <c:pt idx="1338">
                  <c:v>Baby BoyÂ </c:v>
                </c:pt>
                <c:pt idx="1339">
                  <c:v>WoodstockÂ </c:v>
                </c:pt>
                <c:pt idx="1340">
                  <c:v>Apollo 18Â </c:v>
                </c:pt>
                <c:pt idx="1341">
                  <c:v>The Godfather: Part IIIÂ </c:v>
                </c:pt>
                <c:pt idx="1342">
                  <c:v>21 &amp; OverÂ </c:v>
                </c:pt>
                <c:pt idx="1343">
                  <c:v>It FollowsÂ </c:v>
                </c:pt>
                <c:pt idx="1344">
                  <c:v>The HurricaneÂ </c:v>
                </c:pt>
                <c:pt idx="1345">
                  <c:v>Three KingsÂ </c:v>
                </c:pt>
                <c:pt idx="1346">
                  <c:v>Best in ShowÂ </c:v>
                </c:pt>
                <c:pt idx="1347">
                  <c:v>Black or WhiteÂ </c:v>
                </c:pt>
                <c:pt idx="1348">
                  <c:v>The WolverineÂ </c:v>
                </c:pt>
                <c:pt idx="1349">
                  <c:v>The Girl with the Dragon TattooÂ </c:v>
                </c:pt>
                <c:pt idx="1350">
                  <c:v>Love &amp; BasketballÂ </c:v>
                </c:pt>
                <c:pt idx="1351">
                  <c:v>Horrible Bosses 2Â </c:v>
                </c:pt>
                <c:pt idx="1352">
                  <c:v>Duel in the SunÂ </c:v>
                </c:pt>
                <c:pt idx="1353">
                  <c:v>Step Up 3DÂ </c:v>
                </c:pt>
                <c:pt idx="1354">
                  <c:v>AddictedÂ </c:v>
                </c:pt>
                <c:pt idx="1355">
                  <c:v>Spaced InvadersÂ </c:v>
                </c:pt>
                <c:pt idx="1356">
                  <c:v>The SpecialistÂ </c:v>
                </c:pt>
                <c:pt idx="1357">
                  <c:v>World War ZÂ </c:v>
                </c:pt>
                <c:pt idx="1358">
                  <c:v>The Lake HouseÂ </c:v>
                </c:pt>
                <c:pt idx="1359">
                  <c:v>Underworld: EvolutionÂ </c:v>
                </c:pt>
                <c:pt idx="1360">
                  <c:v>The Informant!Â </c:v>
                </c:pt>
                <c:pt idx="1361">
                  <c:v>The Adjustment BureauÂ </c:v>
                </c:pt>
                <c:pt idx="1362">
                  <c:v>Star Trek: InsurrectionÂ </c:v>
                </c:pt>
                <c:pt idx="1363">
                  <c:v>Fever PitchÂ </c:v>
                </c:pt>
                <c:pt idx="1364">
                  <c:v>Drag Me to HellÂ </c:v>
                </c:pt>
                <c:pt idx="1365">
                  <c:v>CopycatÂ </c:v>
                </c:pt>
                <c:pt idx="1366">
                  <c:v>The Cabin in the WoodsÂ </c:v>
                </c:pt>
                <c:pt idx="1367">
                  <c:v>Scary Movie 5Â </c:v>
                </c:pt>
                <c:pt idx="1368">
                  <c:v>PredatorsÂ </c:v>
                </c:pt>
                <c:pt idx="1369">
                  <c:v>Halloween III: Season of the WitchÂ </c:v>
                </c:pt>
                <c:pt idx="1370">
                  <c:v>This Is ItÂ </c:v>
                </c:pt>
                <c:pt idx="1371">
                  <c:v>MilkÂ </c:v>
                </c:pt>
                <c:pt idx="1372">
                  <c:v>Kiss of the DragonÂ </c:v>
                </c:pt>
                <c:pt idx="1373">
                  <c:v>Chasing AmyÂ </c:v>
                </c:pt>
                <c:pt idx="1374">
                  <c:v>Hit and RunÂ </c:v>
                </c:pt>
                <c:pt idx="1375">
                  <c:v>Larry the Cable Guy: Health InspectorÂ </c:v>
                </c:pt>
                <c:pt idx="1376">
                  <c:v>Gone in Sixty SecondsÂ </c:v>
                </c:pt>
                <c:pt idx="1377">
                  <c:v>Y Tu MamÃ¡ TambiÃ©nÂ </c:v>
                </c:pt>
                <c:pt idx="1378">
                  <c:v>The Last King of ScotlandÂ </c:v>
                </c:pt>
                <c:pt idx="1379">
                  <c:v>MudÂ </c:v>
                </c:pt>
                <c:pt idx="1380">
                  <c:v>She's Out of My LeagueÂ </c:v>
                </c:pt>
                <c:pt idx="1381">
                  <c:v>Jonah: A VeggieTales MovieÂ </c:v>
                </c:pt>
                <c:pt idx="1382">
                  <c:v>DarknessÂ </c:v>
                </c:pt>
                <c:pt idx="1383">
                  <c:v>Spy Kids: All the Time in the World in 4DÂ </c:v>
                </c:pt>
                <c:pt idx="1384">
                  <c:v>Hocus PocusÂ </c:v>
                </c:pt>
                <c:pt idx="1385">
                  <c:v>All About the BenjaminsÂ </c:v>
                </c:pt>
                <c:pt idx="1386">
                  <c:v>Super Size MeÂ </c:v>
                </c:pt>
                <c:pt idx="1387">
                  <c:v>The Remains of the DayÂ </c:v>
                </c:pt>
                <c:pt idx="1388">
                  <c:v>Million Dollar ArmÂ </c:v>
                </c:pt>
                <c:pt idx="1389">
                  <c:v>Book of Shadows: Blair Witch 2Â </c:v>
                </c:pt>
                <c:pt idx="1390">
                  <c:v>Secondhand LionsÂ </c:v>
                </c:pt>
                <c:pt idx="1391">
                  <c:v>Boogie NightsÂ </c:v>
                </c:pt>
                <c:pt idx="1392">
                  <c:v>SkylineÂ </c:v>
                </c:pt>
                <c:pt idx="1393">
                  <c:v>BowfingerÂ </c:v>
                </c:pt>
                <c:pt idx="1394">
                  <c:v>The HauntingÂ </c:v>
                </c:pt>
                <c:pt idx="1395">
                  <c:v>Ramona and BeezusÂ </c:v>
                </c:pt>
                <c:pt idx="1396">
                  <c:v>The DebtÂ </c:v>
                </c:pt>
                <c:pt idx="1397">
                  <c:v>The Running ManÂ </c:v>
                </c:pt>
                <c:pt idx="1398">
                  <c:v>The Shaggy DogÂ </c:v>
                </c:pt>
                <c:pt idx="1399">
                  <c:v>Transporter 2Â </c:v>
                </c:pt>
                <c:pt idx="1400">
                  <c:v>King KongÂ </c:v>
                </c:pt>
                <c:pt idx="1401">
                  <c:v>King KongÂ </c:v>
                </c:pt>
                <c:pt idx="1402">
                  <c:v>King KongÂ </c:v>
                </c:pt>
                <c:pt idx="1403">
                  <c:v>Down to YouÂ </c:v>
                </c:pt>
                <c:pt idx="1404">
                  <c:v>OÂ </c:v>
                </c:pt>
                <c:pt idx="1405">
                  <c:v>Nim's IslandÂ </c:v>
                </c:pt>
                <c:pt idx="1406">
                  <c:v>ClockstoppersÂ </c:v>
                </c:pt>
                <c:pt idx="1407">
                  <c:v>Beasts of the Southern WildÂ </c:v>
                </c:pt>
                <c:pt idx="1408">
                  <c:v>RoundersÂ </c:v>
                </c:pt>
                <c:pt idx="1409">
                  <c:v>ApocalyptoÂ </c:v>
                </c:pt>
                <c:pt idx="1410">
                  <c:v>BeastlyÂ </c:v>
                </c:pt>
                <c:pt idx="1411">
                  <c:v>ContactÂ </c:v>
                </c:pt>
                <c:pt idx="1412">
                  <c:v>Underworld: Rise of the LycansÂ </c:v>
                </c:pt>
                <c:pt idx="1413">
                  <c:v>BloodsportÂ </c:v>
                </c:pt>
                <c:pt idx="1414">
                  <c:v>Hey Arnold! The MovieÂ </c:v>
                </c:pt>
                <c:pt idx="1415">
                  <c:v>About a BoyÂ </c:v>
                </c:pt>
                <c:pt idx="1416">
                  <c:v>Silent HouseÂ </c:v>
                </c:pt>
                <c:pt idx="1417">
                  <c:v>Creepshow 2Â </c:v>
                </c:pt>
                <c:pt idx="1418">
                  <c:v>ReligulousÂ </c:v>
                </c:pt>
                <c:pt idx="1419">
                  <c:v>DopeÂ </c:v>
                </c:pt>
                <c:pt idx="1420">
                  <c:v>Shanghai KnightsÂ </c:v>
                </c:pt>
                <c:pt idx="1421">
                  <c:v>Space JamÂ </c:v>
                </c:pt>
                <c:pt idx="1422">
                  <c:v>Ex MachinaÂ </c:v>
                </c:pt>
                <c:pt idx="1423">
                  <c:v>A Passage to IndiaÂ </c:v>
                </c:pt>
                <c:pt idx="1424">
                  <c:v>The WomenÂ </c:v>
                </c:pt>
                <c:pt idx="1425">
                  <c:v>ValentineÂ </c:v>
                </c:pt>
                <c:pt idx="1426">
                  <c:v>Pride &amp; PrejudiceÂ </c:v>
                </c:pt>
                <c:pt idx="1427">
                  <c:v>GoÂ </c:v>
                </c:pt>
                <c:pt idx="1428">
                  <c:v>Reno 911!: MiamiÂ </c:v>
                </c:pt>
                <c:pt idx="1429">
                  <c:v>A Prairie Home CompanionÂ </c:v>
                </c:pt>
                <c:pt idx="1430">
                  <c:v>Fun with Dick and JaneÂ </c:v>
                </c:pt>
                <c:pt idx="1431">
                  <c:v>Project AlmanacÂ </c:v>
                </c:pt>
                <c:pt idx="1432">
                  <c:v>DinosaurÂ </c:v>
                </c:pt>
                <c:pt idx="1433">
                  <c:v>HannaÂ </c:v>
                </c:pt>
                <c:pt idx="1434">
                  <c:v>The Brothers McMullenÂ </c:v>
                </c:pt>
                <c:pt idx="1435">
                  <c:v>Brooklyn's FinestÂ </c:v>
                </c:pt>
                <c:pt idx="1436">
                  <c:v>The Last Exorcism Part IIÂ </c:v>
                </c:pt>
                <c:pt idx="1437">
                  <c:v>Halloween: The Curse of Michael MyersÂ </c:v>
                </c:pt>
                <c:pt idx="1438">
                  <c:v>Blue CrushÂ </c:v>
                </c:pt>
                <c:pt idx="1439">
                  <c:v>The Hateful EightÂ </c:v>
                </c:pt>
                <c:pt idx="1440">
                  <c:v>New NightmareÂ </c:v>
                </c:pt>
                <c:pt idx="1441">
                  <c:v>Facing the GiantsÂ </c:v>
                </c:pt>
                <c:pt idx="1442">
                  <c:v>The Bank JobÂ </c:v>
                </c:pt>
                <c:pt idx="1443">
                  <c:v>You Don't Mess with the ZohanÂ </c:v>
                </c:pt>
                <c:pt idx="1444">
                  <c:v>Die Hard with a VengeanceÂ </c:v>
                </c:pt>
                <c:pt idx="1445">
                  <c:v>Good Luck ChuckÂ </c:v>
                </c:pt>
                <c:pt idx="1446">
                  <c:v>The November ManÂ </c:v>
                </c:pt>
                <c:pt idx="1447">
                  <c:v>DaybreakersÂ </c:v>
                </c:pt>
                <c:pt idx="1448">
                  <c:v>The Devil's RejectsÂ </c:v>
                </c:pt>
                <c:pt idx="1449">
                  <c:v>The CraftÂ </c:v>
                </c:pt>
                <c:pt idx="1450">
                  <c:v>Being John MalkovichÂ </c:v>
                </c:pt>
                <c:pt idx="1451">
                  <c:v>Legal EaglesÂ </c:v>
                </c:pt>
                <c:pt idx="1452">
                  <c:v>Drive Me CrazyÂ </c:v>
                </c:pt>
                <c:pt idx="1453">
                  <c:v>WhiplashÂ </c:v>
                </c:pt>
                <c:pt idx="1454">
                  <c:v>The Upside of AngerÂ </c:v>
                </c:pt>
                <c:pt idx="1455">
                  <c:v>Wild ThingsÂ </c:v>
                </c:pt>
                <c:pt idx="1456">
                  <c:v>The KidÂ </c:v>
                </c:pt>
                <c:pt idx="1457">
                  <c:v>Black MassÂ </c:v>
                </c:pt>
                <c:pt idx="1458">
                  <c:v>The Legend of Drunken MasterÂ </c:v>
                </c:pt>
                <c:pt idx="1459">
                  <c:v>Enough SaidÂ </c:v>
                </c:pt>
                <c:pt idx="1460">
                  <c:v>Boys Don't CryÂ </c:v>
                </c:pt>
                <c:pt idx="1461">
                  <c:v>Shaun of the DeadÂ </c:v>
                </c:pt>
                <c:pt idx="1462">
                  <c:v>The RuinsÂ </c:v>
                </c:pt>
                <c:pt idx="1463">
                  <c:v>Pirates of the Caribbean: At World's EndÂ </c:v>
                </c:pt>
                <c:pt idx="1464">
                  <c:v>Joe DirtÂ </c:v>
                </c:pt>
                <c:pt idx="1465">
                  <c:v>Raising CainÂ </c:v>
                </c:pt>
                <c:pt idx="1466">
                  <c:v>Friday the 13th Part VIII: Jason Takes ManhattanÂ </c:v>
                </c:pt>
                <c:pt idx="1467">
                  <c:v>SleepersÂ </c:v>
                </c:pt>
                <c:pt idx="1468">
                  <c:v>BabelÂ </c:v>
                </c:pt>
                <c:pt idx="1469">
                  <c:v>The Lives of OthersÂ </c:v>
                </c:pt>
                <c:pt idx="1470">
                  <c:v>Love the CoopersÂ </c:v>
                </c:pt>
                <c:pt idx="1471">
                  <c:v>Half BakedÂ </c:v>
                </c:pt>
                <c:pt idx="1472">
                  <c:v>OnceÂ </c:v>
                </c:pt>
                <c:pt idx="1473">
                  <c:v>Harold &amp; Kumar Go to White CastleÂ </c:v>
                </c:pt>
                <c:pt idx="1474">
                  <c:v>Baby GeniusesÂ </c:v>
                </c:pt>
                <c:pt idx="1475">
                  <c:v>Stir of EchoesÂ </c:v>
                </c:pt>
                <c:pt idx="1476">
                  <c:v>Spring BreakersÂ </c:v>
                </c:pt>
                <c:pt idx="1477">
                  <c:v>DinerÂ </c:v>
                </c:pt>
                <c:pt idx="1478">
                  <c:v>30 Minutes or LessÂ </c:v>
                </c:pt>
                <c:pt idx="1479">
                  <c:v>Hall PassÂ </c:v>
                </c:pt>
                <c:pt idx="1480">
                  <c:v>Cry_WolfÂ </c:v>
                </c:pt>
                <c:pt idx="1481">
                  <c:v>The Good GirlÂ </c:v>
                </c:pt>
                <c:pt idx="1482">
                  <c:v>They LiveÂ </c:v>
                </c:pt>
                <c:pt idx="1483">
                  <c:v>Boiler RoomÂ </c:v>
                </c:pt>
                <c:pt idx="1484">
                  <c:v>Spy HardÂ </c:v>
                </c:pt>
                <c:pt idx="1485">
                  <c:v>Tin CupÂ </c:v>
                </c:pt>
                <c:pt idx="1486">
                  <c:v>GloryÂ </c:v>
                </c:pt>
                <c:pt idx="1487">
                  <c:v>GloryÂ </c:v>
                </c:pt>
                <c:pt idx="1488">
                  <c:v>Eve's BayouÂ </c:v>
                </c:pt>
                <c:pt idx="1489">
                  <c:v>Devil's DueÂ </c:v>
                </c:pt>
                <c:pt idx="1490">
                  <c:v>How to Be SingleÂ </c:v>
                </c:pt>
                <c:pt idx="1491">
                  <c:v>License to WedÂ </c:v>
                </c:pt>
                <c:pt idx="1492">
                  <c:v>Finding ForresterÂ </c:v>
                </c:pt>
                <c:pt idx="1493">
                  <c:v>The SwitchÂ </c:v>
                </c:pt>
                <c:pt idx="1494">
                  <c:v>New in TownÂ </c:v>
                </c:pt>
                <c:pt idx="1495">
                  <c:v>Dave Chappelle's Block PartyÂ </c:v>
                </c:pt>
                <c:pt idx="1496">
                  <c:v>On the WaterfrontÂ </c:v>
                </c:pt>
                <c:pt idx="1497">
                  <c:v>Return to MeÂ </c:v>
                </c:pt>
                <c:pt idx="1498">
                  <c:v>Halloween 5Â </c:v>
                </c:pt>
                <c:pt idx="1499">
                  <c:v>The GamblerÂ </c:v>
                </c:pt>
                <c:pt idx="1500">
                  <c:v>The GamblerÂ </c:v>
                </c:pt>
                <c:pt idx="1501">
                  <c:v>Rat RaceÂ </c:v>
                </c:pt>
                <c:pt idx="1502">
                  <c:v>Antwone FisherÂ </c:v>
                </c:pt>
                <c:pt idx="1503">
                  <c:v>ImmortalsÂ </c:v>
                </c:pt>
                <c:pt idx="1504">
                  <c:v>Gridiron GangÂ </c:v>
                </c:pt>
                <c:pt idx="1505">
                  <c:v>Midnight RunÂ </c:v>
                </c:pt>
                <c:pt idx="1506">
                  <c:v>Tango &amp; CashÂ </c:v>
                </c:pt>
                <c:pt idx="1507">
                  <c:v>Conan the DestroyerÂ </c:v>
                </c:pt>
                <c:pt idx="1508">
                  <c:v>Bad Boys IIÂ </c:v>
                </c:pt>
                <c:pt idx="1509">
                  <c:v>The Haunting of Molly HartleyÂ </c:v>
                </c:pt>
                <c:pt idx="1510">
                  <c:v>Curious GeorgeÂ </c:v>
                </c:pt>
                <c:pt idx="1511">
                  <c:v>SaltÂ </c:v>
                </c:pt>
                <c:pt idx="1512">
                  <c:v>AnastasiaÂ </c:v>
                </c:pt>
                <c:pt idx="1513">
                  <c:v>Sugar HillÂ </c:v>
                </c:pt>
                <c:pt idx="1514">
                  <c:v>Lone StarÂ </c:v>
                </c:pt>
                <c:pt idx="1515">
                  <c:v>Meet the SpartansÂ </c:v>
                </c:pt>
                <c:pt idx="1516">
                  <c:v>My Week with MarilynÂ </c:v>
                </c:pt>
                <c:pt idx="1517">
                  <c:v>AmistadÂ </c:v>
                </c:pt>
                <c:pt idx="1518">
                  <c:v>Begin AgainÂ </c:v>
                </c:pt>
                <c:pt idx="1519">
                  <c:v>The ProphecyÂ </c:v>
                </c:pt>
                <c:pt idx="1520">
                  <c:v>Beyond the Valley of the DollsÂ </c:v>
                </c:pt>
                <c:pt idx="1521">
                  <c:v>RushmoreÂ </c:v>
                </c:pt>
                <c:pt idx="1522">
                  <c:v>Match PointÂ </c:v>
                </c:pt>
                <c:pt idx="1523">
                  <c:v>Tales from the Crypt: Demon KnightÂ </c:v>
                </c:pt>
                <c:pt idx="1524">
                  <c:v>ValkyrieÂ </c:v>
                </c:pt>
                <c:pt idx="1525">
                  <c:v>An EducationÂ </c:v>
                </c:pt>
                <c:pt idx="1526">
                  <c:v>Jay and Silent Bob Strike BackÂ </c:v>
                </c:pt>
                <c:pt idx="1527">
                  <c:v>American PsychoÂ </c:v>
                </c:pt>
                <c:pt idx="1528">
                  <c:v>School DazeÂ </c:v>
                </c:pt>
                <c:pt idx="1529">
                  <c:v>The Monuments MenÂ </c:v>
                </c:pt>
                <c:pt idx="1530">
                  <c:v>TransamericaÂ </c:v>
                </c:pt>
                <c:pt idx="1531">
                  <c:v>The Man with the Golden GunÂ </c:v>
                </c:pt>
                <c:pt idx="1532">
                  <c:v>Hail, Caesar!Â </c:v>
                </c:pt>
                <c:pt idx="1533">
                  <c:v>You Can Count on MeÂ </c:v>
                </c:pt>
                <c:pt idx="1534">
                  <c:v>April Fool's DayÂ </c:v>
                </c:pt>
                <c:pt idx="1535">
                  <c:v>Flirting with DisasterÂ </c:v>
                </c:pt>
                <c:pt idx="1536">
                  <c:v>Shall We DanceÂ </c:v>
                </c:pt>
                <c:pt idx="1537">
                  <c:v>Cop OutÂ </c:v>
                </c:pt>
                <c:pt idx="1538">
                  <c:v>Man on FireÂ </c:v>
                </c:pt>
                <c:pt idx="1539">
                  <c:v>Secret WindowÂ </c:v>
                </c:pt>
                <c:pt idx="1540">
                  <c:v>Vicky Cristina BarcelonaÂ </c:v>
                </c:pt>
                <c:pt idx="1541">
                  <c:v>The General's DaughterÂ </c:v>
                </c:pt>
                <c:pt idx="1542">
                  <c:v>Kit Kittredge: An American GirlÂ </c:v>
                </c:pt>
                <c:pt idx="1543">
                  <c:v>The Nativity StoryÂ </c:v>
                </c:pt>
                <c:pt idx="1544">
                  <c:v>The MistÂ </c:v>
                </c:pt>
                <c:pt idx="1545">
                  <c:v>Kicking &amp; ScreamingÂ </c:v>
                </c:pt>
                <c:pt idx="1546">
                  <c:v>30 Days of NightÂ </c:v>
                </c:pt>
                <c:pt idx="1547">
                  <c:v>We Own the NightÂ </c:v>
                </c:pt>
                <c:pt idx="1548">
                  <c:v>Mr. Bean's HolidayÂ </c:v>
                </c:pt>
                <c:pt idx="1549">
                  <c:v>Hostel: Part IIÂ </c:v>
                </c:pt>
                <c:pt idx="1550">
                  <c:v>EpicÂ </c:v>
                </c:pt>
                <c:pt idx="1551">
                  <c:v>Urban Legends: Final CutÂ </c:v>
                </c:pt>
                <c:pt idx="1552">
                  <c:v>Zack and Miri Make a PornoÂ </c:v>
                </c:pt>
                <c:pt idx="1553">
                  <c:v>The Men Who Stare at GoatsÂ </c:v>
                </c:pt>
                <c:pt idx="1554">
                  <c:v>SparkleÂ </c:v>
                </c:pt>
                <c:pt idx="1555">
                  <c:v>QuartetÂ </c:v>
                </c:pt>
                <c:pt idx="1556">
                  <c:v>Bride of ChuckyÂ </c:v>
                </c:pt>
                <c:pt idx="1557">
                  <c:v>High FidelityÂ </c:v>
                </c:pt>
                <c:pt idx="1558">
                  <c:v>World Trade CenterÂ </c:v>
                </c:pt>
                <c:pt idx="1559">
                  <c:v>Black ChristmasÂ </c:v>
                </c:pt>
                <c:pt idx="1560">
                  <c:v>Daddy Day CampÂ </c:v>
                </c:pt>
                <c:pt idx="1561">
                  <c:v>SilveradoÂ </c:v>
                </c:pt>
                <c:pt idx="1562">
                  <c:v>Lone Wolf McQuadeÂ </c:v>
                </c:pt>
                <c:pt idx="1563">
                  <c:v>Nowhere to RunÂ </c:v>
                </c:pt>
                <c:pt idx="1564">
                  <c:v>Welcome Home, Roscoe JenkinsÂ </c:v>
                </c:pt>
                <c:pt idx="1565">
                  <c:v>Hoop DreamsÂ </c:v>
                </c:pt>
                <c:pt idx="1566">
                  <c:v>Dumb and Dumberer: When Harry Met LloydÂ </c:v>
                </c:pt>
                <c:pt idx="1567">
                  <c:v>The ShadowÂ </c:v>
                </c:pt>
                <c:pt idx="1568">
                  <c:v>Keeping the FaithÂ </c:v>
                </c:pt>
                <c:pt idx="1569">
                  <c:v>Jersey BoysÂ </c:v>
                </c:pt>
                <c:pt idx="1570">
                  <c:v>Next Day AirÂ </c:v>
                </c:pt>
                <c:pt idx="1571">
                  <c:v>Stuart LittleÂ </c:v>
                </c:pt>
                <c:pt idx="1572">
                  <c:v>CellularÂ </c:v>
                </c:pt>
                <c:pt idx="1573">
                  <c:v>In Too DeepÂ </c:v>
                </c:pt>
                <c:pt idx="1574">
                  <c:v>Mad Max 2: The Road WarriorÂ </c:v>
                </c:pt>
                <c:pt idx="1575">
                  <c:v>CloserÂ </c:v>
                </c:pt>
                <c:pt idx="1576">
                  <c:v>She's Gotta Have ItÂ </c:v>
                </c:pt>
                <c:pt idx="1577">
                  <c:v>Donnie BrascoÂ </c:v>
                </c:pt>
                <c:pt idx="1578">
                  <c:v>ElectionÂ </c:v>
                </c:pt>
                <c:pt idx="1579">
                  <c:v>Monsoon WeddingÂ </c:v>
                </c:pt>
                <c:pt idx="1580">
                  <c:v>Friends with MoneyÂ </c:v>
                </c:pt>
                <c:pt idx="1581">
                  <c:v>I Got the Hook UpÂ </c:v>
                </c:pt>
                <c:pt idx="1582">
                  <c:v>Oliver!Â </c:v>
                </c:pt>
                <c:pt idx="1583">
                  <c:v>Mystic PizzaÂ </c:v>
                </c:pt>
                <c:pt idx="1584">
                  <c:v>From Dusk Till DawnÂ </c:v>
                </c:pt>
                <c:pt idx="1585">
                  <c:v>Kangaroo JackÂ </c:v>
                </c:pt>
                <c:pt idx="1586">
                  <c:v>American ReunionÂ </c:v>
                </c:pt>
                <c:pt idx="1587">
                  <c:v>ThinnerÂ </c:v>
                </c:pt>
                <c:pt idx="1588">
                  <c:v>A SeparationÂ </c:v>
                </c:pt>
                <c:pt idx="1589">
                  <c:v>AquamarineÂ </c:v>
                </c:pt>
                <c:pt idx="1590">
                  <c:v>Roger &amp; MeÂ </c:v>
                </c:pt>
                <c:pt idx="1591">
                  <c:v>Resident EvilÂ </c:v>
                </c:pt>
                <c:pt idx="1592">
                  <c:v>Anacondas: The Hunt for the Blood OrchidÂ </c:v>
                </c:pt>
                <c:pt idx="1593">
                  <c:v>ScoopÂ </c:v>
                </c:pt>
                <c:pt idx="1594">
                  <c:v>Street KingsÂ </c:v>
                </c:pt>
                <c:pt idx="1595">
                  <c:v>The Place Beyond the PinesÂ </c:v>
                </c:pt>
                <c:pt idx="1596">
                  <c:v>Ulee's GoldÂ </c:v>
                </c:pt>
                <c:pt idx="1597">
                  <c:v>BlendedÂ </c:v>
                </c:pt>
                <c:pt idx="1598">
                  <c:v>Our Family WeddingÂ </c:v>
                </c:pt>
                <c:pt idx="1599">
                  <c:v>Blue ValentineÂ </c:v>
                </c:pt>
                <c:pt idx="1600">
                  <c:v>Mo' Better BluesÂ </c:v>
                </c:pt>
                <c:pt idx="1601">
                  <c:v>The WashÂ </c:v>
                </c:pt>
                <c:pt idx="1602">
                  <c:v>Kung Pow: Enter the FistÂ </c:v>
                </c:pt>
                <c:pt idx="1603">
                  <c:v>Kissing Jessica SteinÂ </c:v>
                </c:pt>
                <c:pt idx="1604">
                  <c:v>Dolphin Tale 2Â </c:v>
                </c:pt>
                <c:pt idx="1605">
                  <c:v>Made of HonorÂ </c:v>
                </c:pt>
                <c:pt idx="1606">
                  <c:v>The World's EndÂ </c:v>
                </c:pt>
                <c:pt idx="1607">
                  <c:v>FlickaÂ </c:v>
                </c:pt>
                <c:pt idx="1608">
                  <c:v>Observe and ReportÂ </c:v>
                </c:pt>
                <c:pt idx="1609">
                  <c:v>Hotel RwandaÂ </c:v>
                </c:pt>
                <c:pt idx="1610">
                  <c:v>She's the OneÂ </c:v>
                </c:pt>
                <c:pt idx="1611">
                  <c:v>Mortal Kombat: AnnihilationÂ </c:v>
                </c:pt>
                <c:pt idx="1612">
                  <c:v>Joyful NoiseÂ </c:v>
                </c:pt>
                <c:pt idx="1613">
                  <c:v>Big Mommas: Like Father, Like SonÂ </c:v>
                </c:pt>
                <c:pt idx="1614">
                  <c:v>The Squid and the WhaleÂ </c:v>
                </c:pt>
                <c:pt idx="1615">
                  <c:v>The RainmakerÂ </c:v>
                </c:pt>
                <c:pt idx="1616">
                  <c:v>Ghost RiderÂ </c:v>
                </c:pt>
                <c:pt idx="1617">
                  <c:v>The Hills Have Eyes IIÂ </c:v>
                </c:pt>
                <c:pt idx="1618">
                  <c:v>Tales from the HoodÂ </c:v>
                </c:pt>
                <c:pt idx="1619">
                  <c:v>AwakeÂ </c:v>
                </c:pt>
                <c:pt idx="1620">
                  <c:v>Resident Evil: ApocalypseÂ </c:v>
                </c:pt>
                <c:pt idx="1621">
                  <c:v>Dickie Roberts: Former Child StarÂ </c:v>
                </c:pt>
                <c:pt idx="1622">
                  <c:v>Max PayneÂ </c:v>
                </c:pt>
                <c:pt idx="1623">
                  <c:v>Hansel &amp; Gretel: Witch HuntersÂ </c:v>
                </c:pt>
                <c:pt idx="1624">
                  <c:v>You AgainÂ </c:v>
                </c:pt>
                <c:pt idx="1625">
                  <c:v>TremorsÂ </c:v>
                </c:pt>
                <c:pt idx="1626">
                  <c:v>Resident Evil: ExtinctionÂ </c:v>
                </c:pt>
                <c:pt idx="1627">
                  <c:v>NebraskaÂ </c:v>
                </c:pt>
                <c:pt idx="1628">
                  <c:v>Nancy DrewÂ </c:v>
                </c:pt>
                <c:pt idx="1629">
                  <c:v>House of 1000 CorpsesÂ </c:v>
                </c:pt>
                <c:pt idx="1630">
                  <c:v>KeanuÂ </c:v>
                </c:pt>
                <c:pt idx="1631">
                  <c:v>Larry CrowneÂ </c:v>
                </c:pt>
                <c:pt idx="1632">
                  <c:v>Medicine ManÂ </c:v>
                </c:pt>
                <c:pt idx="1633">
                  <c:v>Alien 3Â </c:v>
                </c:pt>
                <c:pt idx="1634">
                  <c:v>The WordsÂ </c:v>
                </c:pt>
                <c:pt idx="1635">
                  <c:v>Land of the DeadÂ </c:v>
                </c:pt>
                <c:pt idx="1636">
                  <c:v>WitchboardÂ </c:v>
                </c:pt>
                <c:pt idx="1637">
                  <c:v>HeartbreakersÂ </c:v>
                </c:pt>
                <c:pt idx="1638">
                  <c:v>Max Keeble's Big MoveÂ </c:v>
                </c:pt>
                <c:pt idx="1639">
                  <c:v>CarrieÂ </c:v>
                </c:pt>
                <c:pt idx="1640">
                  <c:v>CarrieÂ </c:v>
                </c:pt>
                <c:pt idx="1641">
                  <c:v>The Station AgentÂ </c:v>
                </c:pt>
                <c:pt idx="1642">
                  <c:v>HoneyÂ </c:v>
                </c:pt>
                <c:pt idx="1643">
                  <c:v>Country StrongÂ </c:v>
                </c:pt>
                <c:pt idx="1644">
                  <c:v>Hollywood ShuffleÂ </c:v>
                </c:pt>
                <c:pt idx="1645">
                  <c:v>Before MidnightÂ </c:v>
                </c:pt>
                <c:pt idx="1646">
                  <c:v>The Omega CodeÂ </c:v>
                </c:pt>
                <c:pt idx="1647">
                  <c:v>The Hobbit: The Battle of the Five ArmiesÂ </c:v>
                </c:pt>
                <c:pt idx="1648">
                  <c:v>Alpha and OmegaÂ </c:v>
                </c:pt>
                <c:pt idx="1649">
                  <c:v>The CoolerÂ </c:v>
                </c:pt>
                <c:pt idx="1650">
                  <c:v>Seed of ChuckyÂ </c:v>
                </c:pt>
                <c:pt idx="1651">
                  <c:v>ElizabethÂ </c:v>
                </c:pt>
                <c:pt idx="1652">
                  <c:v>AdmissionÂ </c:v>
                </c:pt>
                <c:pt idx="1653">
                  <c:v>Dracula 2000Â </c:v>
                </c:pt>
                <c:pt idx="1654">
                  <c:v>Don't Say a WordÂ </c:v>
                </c:pt>
                <c:pt idx="1655">
                  <c:v>The SessionsÂ </c:v>
                </c:pt>
                <c:pt idx="1656">
                  <c:v>Life of PiÂ </c:v>
                </c:pt>
                <c:pt idx="1657">
                  <c:v>Love HappensÂ </c:v>
                </c:pt>
                <c:pt idx="1658">
                  <c:v>The Good, the Bad and the UglyÂ </c:v>
                </c:pt>
                <c:pt idx="1659">
                  <c:v>Teen Wolf TooÂ </c:v>
                </c:pt>
                <c:pt idx="1660">
                  <c:v>Moulin Rouge!Â </c:v>
                </c:pt>
                <c:pt idx="1661">
                  <c:v>Girl, InterruptedÂ </c:v>
                </c:pt>
                <c:pt idx="1662">
                  <c:v>Never Back DownÂ </c:v>
                </c:pt>
                <c:pt idx="1663">
                  <c:v>BellaÂ </c:v>
                </c:pt>
                <c:pt idx="1664">
                  <c:v>The Skeleton KeyÂ </c:v>
                </c:pt>
                <c:pt idx="1665">
                  <c:v>The Beast from 20,000 FathomsÂ </c:v>
                </c:pt>
                <c:pt idx="1666">
                  <c:v>Aqua Teen Hunger Force Colon Movie Film for TheatersÂ </c:v>
                </c:pt>
                <c:pt idx="1667">
                  <c:v>Lake PlacidÂ </c:v>
                </c:pt>
                <c:pt idx="1668">
                  <c:v>The Perks of Being a WallflowerÂ </c:v>
                </c:pt>
                <c:pt idx="1669">
                  <c:v>AliveÂ </c:v>
                </c:pt>
                <c:pt idx="1670">
                  <c:v>Smoke SignalsÂ </c:v>
                </c:pt>
                <c:pt idx="1671">
                  <c:v>Take the LeadÂ </c:v>
                </c:pt>
                <c:pt idx="1672">
                  <c:v>The LadykillersÂ </c:v>
                </c:pt>
                <c:pt idx="1673">
                  <c:v>Delivery ManÂ </c:v>
                </c:pt>
                <c:pt idx="1674">
                  <c:v>Digimon: The MovieÂ </c:v>
                </c:pt>
                <c:pt idx="1675">
                  <c:v>Boys and GirlsÂ </c:v>
                </c:pt>
                <c:pt idx="1676">
                  <c:v>Cradle 2 the GraveÂ </c:v>
                </c:pt>
                <c:pt idx="1677">
                  <c:v>An Ideal HusbandÂ </c:v>
                </c:pt>
                <c:pt idx="1678">
                  <c:v>Winter's BoneÂ </c:v>
                </c:pt>
                <c:pt idx="1679">
                  <c:v>Big EyesÂ </c:v>
                </c:pt>
                <c:pt idx="1680">
                  <c:v>FameÂ </c:v>
                </c:pt>
                <c:pt idx="1681">
                  <c:v>Crocodile Dundee in Los AngelesÂ </c:v>
                </c:pt>
                <c:pt idx="1682">
                  <c:v>The Spectacular NowÂ </c:v>
                </c:pt>
                <c:pt idx="1683">
                  <c:v>Someone Like You...Â </c:v>
                </c:pt>
                <c:pt idx="1684">
                  <c:v>Six Days Seven NightsÂ </c:v>
                </c:pt>
                <c:pt idx="1685">
                  <c:v>SwingersÂ </c:v>
                </c:pt>
                <c:pt idx="1686">
                  <c:v>Young AdultÂ </c:v>
                </c:pt>
                <c:pt idx="1687">
                  <c:v>The TransporterÂ </c:v>
                </c:pt>
                <c:pt idx="1688">
                  <c:v>Phantasm IIÂ </c:v>
                </c:pt>
                <c:pt idx="1689">
                  <c:v>City of GodÂ </c:v>
                </c:pt>
                <c:pt idx="1690">
                  <c:v>Spice WorldÂ </c:v>
                </c:pt>
                <c:pt idx="1691">
                  <c:v>Annie Get Your GunÂ </c:v>
                </c:pt>
                <c:pt idx="1692">
                  <c:v>BernieÂ </c:v>
                </c:pt>
                <c:pt idx="1693">
                  <c:v>Scooby-Doo 2: Monsters UnleashedÂ </c:v>
                </c:pt>
                <c:pt idx="1694">
                  <c:v>Tuck EverlastingÂ </c:v>
                </c:pt>
                <c:pt idx="1695">
                  <c:v>Tinker Tailor Soldier SpyÂ </c:v>
                </c:pt>
                <c:pt idx="1696">
                  <c:v>Phat GirlzÂ </c:v>
                </c:pt>
                <c:pt idx="1697">
                  <c:v>Sunshine CleaningÂ </c:v>
                </c:pt>
                <c:pt idx="1698">
                  <c:v>Something BorrowedÂ </c:v>
                </c:pt>
                <c:pt idx="1699">
                  <c:v>RiddickÂ </c:v>
                </c:pt>
                <c:pt idx="1700">
                  <c:v>The Devil's AdvocateÂ </c:v>
                </c:pt>
                <c:pt idx="1701">
                  <c:v>Welcome to the DollhouseÂ </c:v>
                </c:pt>
                <c:pt idx="1702">
                  <c:v>20 Feet from StardomÂ </c:v>
                </c:pt>
                <c:pt idx="1703">
                  <c:v>Lovely &amp; AmazingÂ </c:v>
                </c:pt>
                <c:pt idx="1704">
                  <c:v>El crimen del padre AmaroÂ </c:v>
                </c:pt>
                <c:pt idx="1705">
                  <c:v>My Own Private IdahoÂ </c:v>
                </c:pt>
                <c:pt idx="1706">
                  <c:v>ShadowlandsÂ </c:v>
                </c:pt>
                <c:pt idx="1707">
                  <c:v>Draft DayÂ </c:v>
                </c:pt>
                <c:pt idx="1708">
                  <c:v>The Night ListenerÂ </c:v>
                </c:pt>
                <c:pt idx="1709">
                  <c:v>3 StrikesÂ </c:v>
                </c:pt>
                <c:pt idx="1710">
                  <c:v>Saved!Â </c:v>
                </c:pt>
                <c:pt idx="1711">
                  <c:v>Run Lola RunÂ </c:v>
                </c:pt>
                <c:pt idx="1712">
                  <c:v>The OrphanageÂ </c:v>
                </c:pt>
                <c:pt idx="1713">
                  <c:v>FocusÂ </c:v>
                </c:pt>
                <c:pt idx="1714">
                  <c:v>Dick TracyÂ </c:v>
                </c:pt>
                <c:pt idx="1715">
                  <c:v>American Ninja 2: The ConfrontationÂ </c:v>
                </c:pt>
                <c:pt idx="1716">
                  <c:v>BatsÂ </c:v>
                </c:pt>
                <c:pt idx="1717">
                  <c:v>Mad Max: Fury RoadÂ </c:v>
                </c:pt>
                <c:pt idx="1718">
                  <c:v>Poltergeist IIIÂ </c:v>
                </c:pt>
                <c:pt idx="1719">
                  <c:v>BraveheartÂ </c:v>
                </c:pt>
                <c:pt idx="1720">
                  <c:v>Rob RoyÂ </c:v>
                </c:pt>
                <c:pt idx="1721">
                  <c:v>54Â </c:v>
                </c:pt>
                <c:pt idx="1722">
                  <c:v>Better Luck TomorrowÂ </c:v>
                </c:pt>
                <c:pt idx="1723">
                  <c:v>Maria Full of GraceÂ </c:v>
                </c:pt>
                <c:pt idx="1724">
                  <c:v>Miss Congeniality 2: Armed and FabulousÂ </c:v>
                </c:pt>
                <c:pt idx="1725">
                  <c:v>The Longest RideÂ </c:v>
                </c:pt>
                <c:pt idx="1726">
                  <c:v>Death Becomes HerÂ </c:v>
                </c:pt>
                <c:pt idx="1727">
                  <c:v>Endless LoveÂ </c:v>
                </c:pt>
                <c:pt idx="1728">
                  <c:v>Amores PerrosÂ </c:v>
                </c:pt>
                <c:pt idx="1729">
                  <c:v>Into the WildÂ </c:v>
                </c:pt>
                <c:pt idx="1730">
                  <c:v>The Shawshank RedemptionÂ </c:v>
                </c:pt>
                <c:pt idx="1731">
                  <c:v>Get on the BusÂ </c:v>
                </c:pt>
                <c:pt idx="1732">
                  <c:v>The PatriotÂ </c:v>
                </c:pt>
                <c:pt idx="1733">
                  <c:v>The Texas Chainsaw Massacre 2Â </c:v>
                </c:pt>
                <c:pt idx="1734">
                  <c:v>A Fistful of DollarsÂ </c:v>
                </c:pt>
                <c:pt idx="1735">
                  <c:v>About TimeÂ </c:v>
                </c:pt>
                <c:pt idx="1736">
                  <c:v>The CovenantÂ </c:v>
                </c:pt>
                <c:pt idx="1737">
                  <c:v>Here Comes the BoomÂ </c:v>
                </c:pt>
                <c:pt idx="1738">
                  <c:v>Safety Not GuaranteedÂ </c:v>
                </c:pt>
                <c:pt idx="1739">
                  <c:v>Adaptation.Â </c:v>
                </c:pt>
                <c:pt idx="1740">
                  <c:v>The LunchboxÂ </c:v>
                </c:pt>
                <c:pt idx="1741">
                  <c:v>The Mothman PropheciesÂ </c:v>
                </c:pt>
                <c:pt idx="1742">
                  <c:v>Blue StreakÂ </c:v>
                </c:pt>
                <c:pt idx="1743">
                  <c:v>Monte CarloÂ </c:v>
                </c:pt>
                <c:pt idx="1744">
                  <c:v>PiÂ </c:v>
                </c:pt>
                <c:pt idx="1745">
                  <c:v>Like CrazyÂ </c:v>
                </c:pt>
                <c:pt idx="1746">
                  <c:v>ExoticaÂ </c:v>
                </c:pt>
                <c:pt idx="1747">
                  <c:v>We Were SoldiersÂ </c:v>
                </c:pt>
                <c:pt idx="1748">
                  <c:v>ThirteenÂ </c:v>
                </c:pt>
                <c:pt idx="1749">
                  <c:v>Before SunsetÂ </c:v>
                </c:pt>
                <c:pt idx="1750">
                  <c:v>The ScoreÂ </c:v>
                </c:pt>
                <c:pt idx="1751">
                  <c:v>The Number 23Â </c:v>
                </c:pt>
                <c:pt idx="1752">
                  <c:v>Remember MeÂ </c:v>
                </c:pt>
                <c:pt idx="1753">
                  <c:v>Tower HeistÂ </c:v>
                </c:pt>
                <c:pt idx="1754">
                  <c:v>The Raid: RedemptionÂ </c:v>
                </c:pt>
                <c:pt idx="1755">
                  <c:v>The American PresidentÂ </c:v>
                </c:pt>
                <c:pt idx="1756">
                  <c:v>NarcÂ </c:v>
                </c:pt>
                <c:pt idx="1757">
                  <c:v>Crazy/BeautifulÂ </c:v>
                </c:pt>
                <c:pt idx="1758">
                  <c:v>ClerksÂ </c:v>
                </c:pt>
                <c:pt idx="1759">
                  <c:v>Out ColdÂ </c:v>
                </c:pt>
                <c:pt idx="1760">
                  <c:v>Before SunriseÂ </c:v>
                </c:pt>
                <c:pt idx="1761">
                  <c:v>Gods and MonstersÂ </c:v>
                </c:pt>
                <c:pt idx="1762">
                  <c:v>Sliding DoorsÂ </c:v>
                </c:pt>
                <c:pt idx="1763">
                  <c:v>Arlington RoadÂ </c:v>
                </c:pt>
                <c:pt idx="1764">
                  <c:v>Glee: The 3D Concert MovieÂ </c:v>
                </c:pt>
                <c:pt idx="1765">
                  <c:v>The Amazing Spider-Man 2Â </c:v>
                </c:pt>
                <c:pt idx="1766">
                  <c:v>Real Women Have CurvesÂ </c:v>
                </c:pt>
                <c:pt idx="1767">
                  <c:v>In the Company of MenÂ </c:v>
                </c:pt>
                <c:pt idx="1768">
                  <c:v>Movie 43Â </c:v>
                </c:pt>
                <c:pt idx="1769">
                  <c:v>13 HoursÂ </c:v>
                </c:pt>
                <c:pt idx="1770">
                  <c:v>Wrong TurnÂ </c:v>
                </c:pt>
                <c:pt idx="1771">
                  <c:v>ExtractÂ </c:v>
                </c:pt>
                <c:pt idx="1772">
                  <c:v>Be CoolÂ </c:v>
                </c:pt>
                <c:pt idx="1773">
                  <c:v>Team America: World PoliceÂ </c:v>
                </c:pt>
                <c:pt idx="1774">
                  <c:v>To Save a LifeÂ </c:v>
                </c:pt>
                <c:pt idx="1775">
                  <c:v>UnfaithfulÂ </c:v>
                </c:pt>
                <c:pt idx="1776">
                  <c:v>TadpoleÂ </c:v>
                </c:pt>
                <c:pt idx="1777">
                  <c:v>MetropolitanÂ </c:v>
                </c:pt>
                <c:pt idx="1778">
                  <c:v>River's EdgeÂ </c:v>
                </c:pt>
                <c:pt idx="1779">
                  <c:v>Central StationÂ </c:v>
                </c:pt>
                <c:pt idx="1780">
                  <c:v>Lock, Stock and Two Smoking BarrelsÂ </c:v>
                </c:pt>
                <c:pt idx="1781">
                  <c:v>3 Days to KillÂ </c:v>
                </c:pt>
                <c:pt idx="1782">
                  <c:v>Licence to KillÂ </c:v>
                </c:pt>
                <c:pt idx="1783">
                  <c:v>A Million Ways to Die in the WestÂ </c:v>
                </c:pt>
                <c:pt idx="1784">
                  <c:v>PollockÂ </c:v>
                </c:pt>
                <c:pt idx="1785">
                  <c:v>The Ladies ManÂ </c:v>
                </c:pt>
                <c:pt idx="1786">
                  <c:v>Head of StateÂ </c:v>
                </c:pt>
                <c:pt idx="1787">
                  <c:v>BeginnersÂ </c:v>
                </c:pt>
                <c:pt idx="1788">
                  <c:v>Final Destination 5Â </c:v>
                </c:pt>
                <c:pt idx="1789">
                  <c:v>Not Easily BrokenÂ </c:v>
                </c:pt>
                <c:pt idx="1790">
                  <c:v>The MatadorÂ </c:v>
                </c:pt>
                <c:pt idx="1791">
                  <c:v>TomcatsÂ </c:v>
                </c:pt>
                <c:pt idx="1792">
                  <c:v>HerÂ </c:v>
                </c:pt>
                <c:pt idx="1793">
                  <c:v>The Rules of AttractionÂ </c:v>
                </c:pt>
                <c:pt idx="1794">
                  <c:v>Love JonesÂ </c:v>
                </c:pt>
                <c:pt idx="1795">
                  <c:v>Notes on a ScandalÂ </c:v>
                </c:pt>
                <c:pt idx="1796">
                  <c:v>BrothersÂ </c:v>
                </c:pt>
                <c:pt idx="1797">
                  <c:v>BrothersÂ </c:v>
                </c:pt>
                <c:pt idx="1798">
                  <c:v>The Book ThiefÂ </c:v>
                </c:pt>
                <c:pt idx="1799">
                  <c:v>The Back-up PlanÂ </c:v>
                </c:pt>
                <c:pt idx="1800">
                  <c:v>The Big LebowskiÂ </c:v>
                </c:pt>
                <c:pt idx="1801">
                  <c:v>The Broadway MelodyÂ </c:v>
                </c:pt>
                <c:pt idx="1802">
                  <c:v>Disturbing BehaviorÂ </c:v>
                </c:pt>
                <c:pt idx="1803">
                  <c:v>London Has FallenÂ </c:v>
                </c:pt>
                <c:pt idx="1804">
                  <c:v>Top HatÂ </c:v>
                </c:pt>
                <c:pt idx="1805">
                  <c:v>Next Stop WonderlandÂ </c:v>
                </c:pt>
                <c:pt idx="1806">
                  <c:v>Half Past DeadÂ </c:v>
                </c:pt>
                <c:pt idx="1807">
                  <c:v>Love &amp; Other DrugsÂ </c:v>
                </c:pt>
                <c:pt idx="1808">
                  <c:v>Far from HeavenÂ </c:v>
                </c:pt>
                <c:pt idx="1809">
                  <c:v>Tea with MussoliniÂ </c:v>
                </c:pt>
                <c:pt idx="1810">
                  <c:v>Evil Dead IIÂ </c:v>
                </c:pt>
                <c:pt idx="1811">
                  <c:v>SavagesÂ </c:v>
                </c:pt>
                <c:pt idx="1812">
                  <c:v>J. EdgarÂ </c:v>
                </c:pt>
                <c:pt idx="1813">
                  <c:v>An American HauntingÂ </c:v>
                </c:pt>
                <c:pt idx="1814">
                  <c:v>East Is EastÂ </c:v>
                </c:pt>
                <c:pt idx="1815">
                  <c:v>The Boondock Saints II: All Saints DayÂ </c:v>
                </c:pt>
                <c:pt idx="1816">
                  <c:v>Straight Out of BrooklynÂ </c:v>
                </c:pt>
                <c:pt idx="1817">
                  <c:v>A Most Wanted ManÂ </c:v>
                </c:pt>
                <c:pt idx="1818">
                  <c:v>Inside Llewyn DavisÂ </c:v>
                </c:pt>
                <c:pt idx="1819">
                  <c:v>A Serious ManÂ </c:v>
                </c:pt>
                <c:pt idx="1820">
                  <c:v>The ReaderÂ </c:v>
                </c:pt>
                <c:pt idx="1821">
                  <c:v>K-PAXÂ </c:v>
                </c:pt>
                <c:pt idx="1822">
                  <c:v>A Single ManÂ </c:v>
                </c:pt>
                <c:pt idx="1823">
                  <c:v>Becoming JaneÂ </c:v>
                </c:pt>
                <c:pt idx="1824">
                  <c:v>Side EffectsÂ </c:v>
                </c:pt>
                <c:pt idx="1825">
                  <c:v>Side EffectsÂ </c:v>
                </c:pt>
                <c:pt idx="1826">
                  <c:v>Stranger Than FictionÂ </c:v>
                </c:pt>
                <c:pt idx="1827">
                  <c:v>Race to Witch MountainÂ </c:v>
                </c:pt>
                <c:pt idx="1828">
                  <c:v>PromÂ </c:v>
                </c:pt>
                <c:pt idx="1829">
                  <c:v>FrailtyÂ </c:v>
                </c:pt>
                <c:pt idx="1830">
                  <c:v>WarlockÂ </c:v>
                </c:pt>
                <c:pt idx="1831">
                  <c:v>Pieces of AprilÂ </c:v>
                </c:pt>
                <c:pt idx="1832">
                  <c:v>Step Up RevolutionÂ </c:v>
                </c:pt>
                <c:pt idx="1833">
                  <c:v>TRON: LegacyÂ </c:v>
                </c:pt>
                <c:pt idx="1834">
                  <c:v>TRON: LegacyÂ </c:v>
                </c:pt>
                <c:pt idx="1835">
                  <c:v>House of WaxÂ </c:v>
                </c:pt>
                <c:pt idx="1836">
                  <c:v>House of WaxÂ </c:v>
                </c:pt>
                <c:pt idx="1837">
                  <c:v>El MariachiÂ </c:v>
                </c:pt>
                <c:pt idx="1838">
                  <c:v>The Age of InnocenceÂ </c:v>
                </c:pt>
                <c:pt idx="1839">
                  <c:v>Half NelsonÂ </c:v>
                </c:pt>
                <c:pt idx="1840">
                  <c:v>Man on WireÂ </c:v>
                </c:pt>
                <c:pt idx="1841">
                  <c:v>The To Do ListÂ </c:v>
                </c:pt>
                <c:pt idx="1842">
                  <c:v>Shanghai NoonÂ </c:v>
                </c:pt>
                <c:pt idx="1843">
                  <c:v>Fantastic 4: Rise of the Silver SurferÂ </c:v>
                </c:pt>
                <c:pt idx="1844">
                  <c:v>Me and You and Everyone We KnowÂ </c:v>
                </c:pt>
                <c:pt idx="1845">
                  <c:v>42nd StreetÂ </c:v>
                </c:pt>
                <c:pt idx="1846">
                  <c:v>Margin CallÂ </c:v>
                </c:pt>
                <c:pt idx="1847">
                  <c:v>The River WildÂ </c:v>
                </c:pt>
                <c:pt idx="1848">
                  <c:v>Aliens vs. Predator: RequiemÂ </c:v>
                </c:pt>
                <c:pt idx="1849">
                  <c:v>The ForsakenÂ </c:v>
                </c:pt>
                <c:pt idx="1850">
                  <c:v>9Â </c:v>
                </c:pt>
                <c:pt idx="1851">
                  <c:v>The Incredibly True Adventure of Two Girls in LoveÂ </c:v>
                </c:pt>
                <c:pt idx="1852">
                  <c:v>End of the SpearÂ </c:v>
                </c:pt>
                <c:pt idx="1853">
                  <c:v>BeerfestÂ </c:v>
                </c:pt>
                <c:pt idx="1854">
                  <c:v>RoomÂ </c:v>
                </c:pt>
                <c:pt idx="1855">
                  <c:v>Get LowÂ </c:v>
                </c:pt>
                <c:pt idx="1856">
                  <c:v>Home RunÂ </c:v>
                </c:pt>
                <c:pt idx="1857">
                  <c:v>August RushÂ </c:v>
                </c:pt>
                <c:pt idx="1858">
                  <c:v>Boynton Beach ClubÂ </c:v>
                </c:pt>
                <c:pt idx="1859">
                  <c:v>Reservoir DogsÂ </c:v>
                </c:pt>
                <c:pt idx="1860">
                  <c:v>Jason XÂ </c:v>
                </c:pt>
                <c:pt idx="1861">
                  <c:v>We Are Your FriendsÂ </c:v>
                </c:pt>
                <c:pt idx="1862">
                  <c:v>The Emperor's ClubÂ </c:v>
                </c:pt>
                <c:pt idx="1863">
                  <c:v>My Boss's DaughterÂ </c:v>
                </c:pt>
                <c:pt idx="1864">
                  <c:v>Beyond the MatÂ </c:v>
                </c:pt>
                <c:pt idx="1865">
                  <c:v>Frozen RiverÂ </c:v>
                </c:pt>
                <c:pt idx="1866">
                  <c:v>A Perfect GetawayÂ </c:v>
                </c:pt>
                <c:pt idx="1867">
                  <c:v>Eye of the BeholderÂ </c:v>
                </c:pt>
                <c:pt idx="1868">
                  <c:v>High TensionÂ </c:v>
                </c:pt>
                <c:pt idx="1869">
                  <c:v>Quigley Down UnderÂ </c:v>
                </c:pt>
                <c:pt idx="1870">
                  <c:v>CrossoverÂ </c:v>
                </c:pt>
                <c:pt idx="1871">
                  <c:v>The Last Temptation of ChristÂ </c:v>
                </c:pt>
                <c:pt idx="1872">
                  <c:v>When the Cat's AwayÂ </c:v>
                </c:pt>
                <c:pt idx="1873">
                  <c:v>Harsh TimesÂ </c:v>
                </c:pt>
                <c:pt idx="1874">
                  <c:v>QuinceaÃ±eraÂ </c:v>
                </c:pt>
                <c:pt idx="1875">
                  <c:v>Raising Victor VargasÂ </c:v>
                </c:pt>
                <c:pt idx="1876">
                  <c:v>SongcatcherÂ </c:v>
                </c:pt>
                <c:pt idx="1877">
                  <c:v>Mambo ItalianoÂ </c:v>
                </c:pt>
                <c:pt idx="1878">
                  <c:v>EraserÂ </c:v>
                </c:pt>
                <c:pt idx="1879">
                  <c:v>Another EarthÂ </c:v>
                </c:pt>
                <c:pt idx="1880">
                  <c:v>SlackerÂ </c:v>
                </c:pt>
                <c:pt idx="1881">
                  <c:v>To Die ForÂ </c:v>
                </c:pt>
                <c:pt idx="1882">
                  <c:v>The Green InfernoÂ </c:v>
                </c:pt>
                <c:pt idx="1883">
                  <c:v>Muppets Most WantedÂ </c:v>
                </c:pt>
                <c:pt idx="1884">
                  <c:v>EnoughÂ </c:v>
                </c:pt>
                <c:pt idx="1885">
                  <c:v>Nurse BettyÂ </c:v>
                </c:pt>
                <c:pt idx="1886">
                  <c:v>Henry VÂ </c:v>
                </c:pt>
                <c:pt idx="1887">
                  <c:v>UHFÂ </c:v>
                </c:pt>
                <c:pt idx="1888">
                  <c:v>WhippedÂ </c:v>
                </c:pt>
                <c:pt idx="1889">
                  <c:v>Kama Sutra: A Tale of LoveÂ </c:v>
                </c:pt>
                <c:pt idx="1890">
                  <c:v>What to Expect When You're ExpectingÂ </c:v>
                </c:pt>
                <c:pt idx="1891">
                  <c:v>Dazed and ConfusedÂ </c:v>
                </c:pt>
                <c:pt idx="1892">
                  <c:v>Conspiracy TheoryÂ </c:v>
                </c:pt>
                <c:pt idx="1893">
                  <c:v>OsamaÂ </c:v>
                </c:pt>
                <c:pt idx="1894">
                  <c:v>Dead Man on CampusÂ </c:v>
                </c:pt>
                <c:pt idx="1895">
                  <c:v>In the Land of WomenÂ </c:v>
                </c:pt>
                <c:pt idx="1896">
                  <c:v>The Hitchhiker's Guide to the GalaxyÂ </c:v>
                </c:pt>
                <c:pt idx="1897">
                  <c:v>Snakes on a PlaneÂ </c:v>
                </c:pt>
                <c:pt idx="1898">
                  <c:v>Snakes on a PlaneÂ </c:v>
                </c:pt>
                <c:pt idx="1899">
                  <c:v>Piranha 3DÂ </c:v>
                </c:pt>
                <c:pt idx="1900">
                  <c:v>But I'm a CheerleaderÂ </c:v>
                </c:pt>
                <c:pt idx="1901">
                  <c:v>Monty Python and the Holy GrailÂ </c:v>
                </c:pt>
                <c:pt idx="1902">
                  <c:v>TumbleweedsÂ </c:v>
                </c:pt>
                <c:pt idx="1903">
                  <c:v>Two Girls and a GuyÂ </c:v>
                </c:pt>
                <c:pt idx="1904">
                  <c:v>Living Out LoudÂ </c:v>
                </c:pt>
                <c:pt idx="1905">
                  <c:v>Warlock: The ArmageddonÂ </c:v>
                </c:pt>
                <c:pt idx="1906">
                  <c:v>Buffalo '66Â </c:v>
                </c:pt>
                <c:pt idx="1907">
                  <c:v>200 CigarettesÂ </c:v>
                </c:pt>
                <c:pt idx="1908">
                  <c:v>The JurorÂ </c:v>
                </c:pt>
                <c:pt idx="1909">
                  <c:v>Robot &amp; FrankÂ </c:v>
                </c:pt>
                <c:pt idx="1910">
                  <c:v>Office SpaceÂ </c:v>
                </c:pt>
                <c:pt idx="1911">
                  <c:v>SyrianaÂ </c:v>
                </c:pt>
                <c:pt idx="1912">
                  <c:v>SyrianaÂ </c:v>
                </c:pt>
                <c:pt idx="1913">
                  <c:v>UrbaniaÂ </c:v>
                </c:pt>
                <c:pt idx="1914">
                  <c:v>Chuck &amp; BuckÂ </c:v>
                </c:pt>
                <c:pt idx="1915">
                  <c:v>The WraithÂ </c:v>
                </c:pt>
                <c:pt idx="1916">
                  <c:v>My Fellow AmericansÂ </c:v>
                </c:pt>
                <c:pt idx="1917">
                  <c:v>Waltz with BashirÂ </c:v>
                </c:pt>
                <c:pt idx="1918">
                  <c:v>The Best of MeÂ </c:v>
                </c:pt>
                <c:pt idx="1919">
                  <c:v>Kick-Ass 2Â </c:v>
                </c:pt>
                <c:pt idx="1920">
                  <c:v>Free BirdsÂ </c:v>
                </c:pt>
                <c:pt idx="1921">
                  <c:v>Children of HeavenÂ </c:v>
                </c:pt>
                <c:pt idx="1922">
                  <c:v>The Broken Hearts Club: A Romantic ComedyÂ </c:v>
                </c:pt>
                <c:pt idx="1923">
                  <c:v>The History BoysÂ </c:v>
                </c:pt>
                <c:pt idx="1924">
                  <c:v>Dreamer: Inspired by a True StoryÂ </c:v>
                </c:pt>
                <c:pt idx="1925">
                  <c:v>The Hurt LockerÂ </c:v>
                </c:pt>
                <c:pt idx="1926">
                  <c:v>The PunisherÂ </c:v>
                </c:pt>
                <c:pt idx="1927">
                  <c:v>Who Killed the Electric Car?Â </c:v>
                </c:pt>
                <c:pt idx="1928">
                  <c:v>City IslandÂ </c:v>
                </c:pt>
                <c:pt idx="1929">
                  <c:v>The CircleÂ </c:v>
                </c:pt>
                <c:pt idx="1930">
                  <c:v>Wendy and LucyÂ </c:v>
                </c:pt>
                <c:pt idx="1931">
                  <c:v>American DesiÂ </c:v>
                </c:pt>
                <c:pt idx="1932">
                  <c:v>Dance FlickÂ </c:v>
                </c:pt>
                <c:pt idx="1933">
                  <c:v>GrooveÂ </c:v>
                </c:pt>
                <c:pt idx="1934">
                  <c:v>The Man with the Iron FistsÂ </c:v>
                </c:pt>
                <c:pt idx="1935">
                  <c:v>4 Months, 3 Weeks and 2 DaysÂ </c:v>
                </c:pt>
                <c:pt idx="1936">
                  <c:v>TarnationÂ </c:v>
                </c:pt>
                <c:pt idx="1937">
                  <c:v>Jingle All the WayÂ </c:v>
                </c:pt>
                <c:pt idx="1938">
                  <c:v>Drop Dead GorgeousÂ </c:v>
                </c:pt>
                <c:pt idx="1939">
                  <c:v>8 Heads in a Duffel BagÂ </c:v>
                </c:pt>
                <c:pt idx="1940">
                  <c:v>CaptiveÂ </c:v>
                </c:pt>
                <c:pt idx="1941">
                  <c:v>MauriceÂ </c:v>
                </c:pt>
                <c:pt idx="1942">
                  <c:v>Deliver Us from EvilÂ </c:v>
                </c:pt>
                <c:pt idx="1943">
                  <c:v>Get on UpÂ </c:v>
                </c:pt>
                <c:pt idx="1944">
                  <c:v>Full FrontalÂ </c:v>
                </c:pt>
                <c:pt idx="1945">
                  <c:v>Twin Falls IdahoÂ </c:v>
                </c:pt>
                <c:pt idx="1946">
                  <c:v>Slums of Beverly HillsÂ </c:v>
                </c:pt>
                <c:pt idx="1947">
                  <c:v>20 DatesÂ </c:v>
                </c:pt>
                <c:pt idx="1948">
                  <c:v>CyrusÂ </c:v>
                </c:pt>
                <c:pt idx="1949">
                  <c:v>L.I.E.Â </c:v>
                </c:pt>
                <c:pt idx="1950">
                  <c:v>PrimerÂ </c:v>
                </c:pt>
                <c:pt idx="1951">
                  <c:v>W.Â </c:v>
                </c:pt>
                <c:pt idx="1952">
                  <c:v>Sholem Aleichem: Laughing in the DarknessÂ </c:v>
                </c:pt>
                <c:pt idx="1953">
                  <c:v>For a Good Time, Call...Â </c:v>
                </c:pt>
                <c:pt idx="1954">
                  <c:v>ZookeeperÂ </c:v>
                </c:pt>
                <c:pt idx="1955">
                  <c:v>WeekendÂ </c:v>
                </c:pt>
                <c:pt idx="1956">
                  <c:v>The CelebrationÂ </c:v>
                </c:pt>
                <c:pt idx="1957">
                  <c:v>White OleanderÂ </c:v>
                </c:pt>
                <c:pt idx="1958">
                  <c:v>127 HoursÂ </c:v>
                </c:pt>
                <c:pt idx="1959">
                  <c:v>Tiny FurnitureÂ </c:v>
                </c:pt>
                <c:pt idx="1960">
                  <c:v>The DuchessÂ </c:v>
                </c:pt>
                <c:pt idx="1961">
                  <c:v>MadeÂ </c:v>
                </c:pt>
                <c:pt idx="1962">
                  <c:v>Four RoomsÂ </c:v>
                </c:pt>
                <c:pt idx="1963">
                  <c:v>From a Whisper to a ScreamÂ </c:v>
                </c:pt>
                <c:pt idx="1964">
                  <c:v>Pootie TangÂ </c:v>
                </c:pt>
                <c:pt idx="1965">
                  <c:v>Outside ProvidenceÂ </c:v>
                </c:pt>
                <c:pt idx="1966">
                  <c:v>Shadow of the VampireÂ </c:v>
                </c:pt>
                <c:pt idx="1967">
                  <c:v>Walking and TalkingÂ </c:v>
                </c:pt>
                <c:pt idx="1968">
                  <c:v>Deuce Bigalow: European GigoloÂ </c:v>
                </c:pt>
                <c:pt idx="1969">
                  <c:v>PulseÂ </c:v>
                </c:pt>
                <c:pt idx="1970">
                  <c:v>AirborneÂ </c:v>
                </c:pt>
                <c:pt idx="1971">
                  <c:v>Happy, TexasÂ </c:v>
                </c:pt>
                <c:pt idx="1972">
                  <c:v>VampiresÂ </c:v>
                </c:pt>
                <c:pt idx="1973">
                  <c:v>Smiling Fish &amp; Goat on FireÂ </c:v>
                </c:pt>
                <c:pt idx="1974">
                  <c:v>Fool's GoldÂ </c:v>
                </c:pt>
                <c:pt idx="1975">
                  <c:v>Jennifer's BodyÂ </c:v>
                </c:pt>
                <c:pt idx="1976">
                  <c:v>Bridget Jones: The Edge of ReasonÂ </c:v>
                </c:pt>
                <c:pt idx="1977">
                  <c:v>Ruby in ParadiseÂ </c:v>
                </c:pt>
                <c:pt idx="1978">
                  <c:v>The Spanish PrisonerÂ </c:v>
                </c:pt>
                <c:pt idx="1979">
                  <c:v>George WashingtonÂ </c:v>
                </c:pt>
                <c:pt idx="1980">
                  <c:v>Pink FlamingosÂ </c:v>
                </c:pt>
                <c:pt idx="1981">
                  <c:v>Rabbit-Proof FenceÂ </c:v>
                </c:pt>
                <c:pt idx="1982">
                  <c:v>The Book of LifeÂ </c:v>
                </c:pt>
                <c:pt idx="1983">
                  <c:v>CleanÂ </c:v>
                </c:pt>
                <c:pt idx="1984">
                  <c:v>Resident Evil: AfterlifeÂ </c:v>
                </c:pt>
                <c:pt idx="1985">
                  <c:v>CubeÂ </c:v>
                </c:pt>
                <c:pt idx="1986">
                  <c:v>The Hunchback of Notre DameÂ </c:v>
                </c:pt>
                <c:pt idx="1987">
                  <c:v>Mean CreekÂ </c:v>
                </c:pt>
                <c:pt idx="1988">
                  <c:v>FirestarterÂ </c:v>
                </c:pt>
                <c:pt idx="1989">
                  <c:v>My Date with DrewÂ </c:v>
                </c:pt>
                <c:pt idx="1990">
                  <c:v>Rush Hour 3Â </c:v>
                </c:pt>
                <c:pt idx="1991">
                  <c:v>The Lost Skeleton of CadavraÂ </c:v>
                </c:pt>
                <c:pt idx="1992">
                  <c:v>Hard CandyÂ </c:v>
                </c:pt>
                <c:pt idx="1993">
                  <c:v>IncendiesÂ </c:v>
                </c:pt>
                <c:pt idx="1994">
                  <c:v>ComplianceÂ </c:v>
                </c:pt>
                <c:pt idx="1995">
                  <c:v>SecretaryÂ </c:v>
                </c:pt>
                <c:pt idx="1996">
                  <c:v>NovemberÂ </c:v>
                </c:pt>
                <c:pt idx="1997">
                  <c:v>MoonÂ </c:v>
                </c:pt>
                <c:pt idx="1998">
                  <c:v>Absolute PowerÂ </c:v>
                </c:pt>
                <c:pt idx="1999">
                  <c:v>LondonÂ </c:v>
                </c:pt>
                <c:pt idx="2000">
                  <c:v>The Horse BoyÂ </c:v>
                </c:pt>
                <c:pt idx="2001">
                  <c:v>Seven PsychopathsÂ </c:v>
                </c:pt>
                <c:pt idx="2002">
                  <c:v>ShortbusÂ </c:v>
                </c:pt>
                <c:pt idx="2003">
                  <c:v>SlamÂ </c:v>
                </c:pt>
                <c:pt idx="2004">
                  <c:v>The FPÂ </c:v>
                </c:pt>
                <c:pt idx="2005">
                  <c:v>Assault on Precinct 13Â </c:v>
                </c:pt>
                <c:pt idx="2006">
                  <c:v>Latter DaysÂ </c:v>
                </c:pt>
                <c:pt idx="2007">
                  <c:v>Happy ChristmasÂ </c:v>
                </c:pt>
                <c:pt idx="2008">
                  <c:v>Old JoyÂ </c:v>
                </c:pt>
                <c:pt idx="2009">
                  <c:v>A Hard Day's NightÂ </c:v>
                </c:pt>
                <c:pt idx="2010">
                  <c:v>I Married a Strange Person!Â </c:v>
                </c:pt>
                <c:pt idx="2011">
                  <c:v>Of Gods and MenÂ </c:v>
                </c:pt>
                <c:pt idx="2012">
                  <c:v>The Invention of LyingÂ </c:v>
                </c:pt>
                <c:pt idx="2013">
                  <c:v>Killing Them SoftlyÂ </c:v>
                </c:pt>
                <c:pt idx="2014">
                  <c:v>Conversations with Other WomenÂ </c:v>
                </c:pt>
                <c:pt idx="2015">
                  <c:v>ChokeÂ </c:v>
                </c:pt>
                <c:pt idx="2016">
                  <c:v>TsotsiÂ </c:v>
                </c:pt>
                <c:pt idx="2017">
                  <c:v>The PropositionÂ </c:v>
                </c:pt>
                <c:pt idx="2018">
                  <c:v>Vampire in BrooklynÂ </c:v>
                </c:pt>
                <c:pt idx="2019">
                  <c:v>Casa de mi PadreÂ </c:v>
                </c:pt>
                <c:pt idx="2020">
                  <c:v>BurnÂ </c:v>
                </c:pt>
                <c:pt idx="2021">
                  <c:v>One Missed CallÂ </c:v>
                </c:pt>
                <c:pt idx="2022">
                  <c:v>Cheap ThrillsÂ </c:v>
                </c:pt>
                <c:pt idx="2023">
                  <c:v>Hurricane StreetsÂ </c:v>
                </c:pt>
                <c:pt idx="2024">
                  <c:v>That Thing You Do!Â </c:v>
                </c:pt>
                <c:pt idx="2025">
                  <c:v>Fighting Tommy RileyÂ </c:v>
                </c:pt>
                <c:pt idx="2026">
                  <c:v>Very Bad ThingsÂ </c:v>
                </c:pt>
                <c:pt idx="2027">
                  <c:v>The Trials of Darryl HuntÂ </c:v>
                </c:pt>
                <c:pt idx="2028">
                  <c:v>The CanyonsÂ </c:v>
                </c:pt>
                <c:pt idx="2029">
                  <c:v>Brigham CityÂ </c:v>
                </c:pt>
                <c:pt idx="2030">
                  <c:v>Never AgainÂ </c:v>
                </c:pt>
                <c:pt idx="2031">
                  <c:v>MurderballÂ </c:v>
                </c:pt>
                <c:pt idx="2032">
                  <c:v>CaramelÂ </c:v>
                </c:pt>
                <c:pt idx="2033">
                  <c:v>Civil BrandÂ </c:v>
                </c:pt>
                <c:pt idx="2034">
                  <c:v>MonstersÂ </c:v>
                </c:pt>
                <c:pt idx="2035">
                  <c:v>The BeyondÂ </c:v>
                </c:pt>
                <c:pt idx="2036">
                  <c:v>Nine QueensÂ </c:v>
                </c:pt>
                <c:pt idx="2037">
                  <c:v>Locker 13Â </c:v>
                </c:pt>
                <c:pt idx="2038">
                  <c:v>90 Minutes in HeavenÂ </c:v>
                </c:pt>
                <c:pt idx="2039">
                  <c:v>To Rome with LoveÂ </c:v>
                </c:pt>
                <c:pt idx="2040">
                  <c:v>BasquiatÂ </c:v>
                </c:pt>
                <c:pt idx="2041">
                  <c:v>Reign Over MeÂ </c:v>
                </c:pt>
                <c:pt idx="2042">
                  <c:v>Lonesome JimÂ </c:v>
                </c:pt>
                <c:pt idx="2043">
                  <c:v>MayÂ </c:v>
                </c:pt>
                <c:pt idx="2044">
                  <c:v>CrooklynÂ </c:v>
                </c:pt>
                <c:pt idx="2045">
                  <c:v>Bride &amp; PrejudiceÂ </c:v>
                </c:pt>
                <c:pt idx="2046">
                  <c:v>RubberÂ </c:v>
                </c:pt>
                <c:pt idx="2047">
                  <c:v>OrgazmoÂ </c:v>
                </c:pt>
                <c:pt idx="2048">
                  <c:v>Death at a FuneralÂ </c:v>
                </c:pt>
                <c:pt idx="2049">
                  <c:v>Mercy StreetsÂ </c:v>
                </c:pt>
                <c:pt idx="2050">
                  <c:v>JawbreakerÂ </c:v>
                </c:pt>
                <c:pt idx="2051">
                  <c:v>Finishing the Game: The Search for a New Bruce LeeÂ </c:v>
                </c:pt>
                <c:pt idx="2052">
                  <c:v>The Perfect HostÂ </c:v>
                </c:pt>
                <c:pt idx="2053">
                  <c:v>High CrimesÂ </c:v>
                </c:pt>
                <c:pt idx="2054">
                  <c:v>Mean StreetsÂ </c:v>
                </c:pt>
                <c:pt idx="2055">
                  <c:v>Kiss the BrideÂ </c:v>
                </c:pt>
                <c:pt idx="2056">
                  <c:v>ConcussionÂ </c:v>
                </c:pt>
                <c:pt idx="2057">
                  <c:v>Kill ListÂ </c:v>
                </c:pt>
                <c:pt idx="2058">
                  <c:v>Poultrygeist: Night of the Chicken DeadÂ </c:v>
                </c:pt>
                <c:pt idx="2059">
                  <c:v>NorthforkÂ </c:v>
                </c:pt>
                <c:pt idx="2060">
                  <c:v>The Slaughter RuleÂ </c:v>
                </c:pt>
                <c:pt idx="2061">
                  <c:v>Hot PursuitÂ </c:v>
                </c:pt>
                <c:pt idx="2062">
                  <c:v>Detention of the DeadÂ </c:v>
                </c:pt>
                <c:pt idx="2063">
                  <c:v>The Thirteenth FloorÂ </c:v>
                </c:pt>
                <c:pt idx="2064">
                  <c:v>A History of ViolenceÂ </c:v>
                </c:pt>
                <c:pt idx="2065">
                  <c:v>The Act of KillingÂ </c:v>
                </c:pt>
                <c:pt idx="2066">
                  <c:v>The QuietÂ </c:v>
                </c:pt>
                <c:pt idx="2067">
                  <c:v>The Diary of a Teenage GirlÂ </c:v>
                </c:pt>
                <c:pt idx="2068">
                  <c:v>The Red ViolinÂ </c:v>
                </c:pt>
                <c:pt idx="2069">
                  <c:v>Talk RadioÂ </c:v>
                </c:pt>
                <c:pt idx="2070">
                  <c:v>Dream with the FishesÂ </c:v>
                </c:pt>
                <c:pt idx="2071">
                  <c:v>Blue CarÂ </c:v>
                </c:pt>
                <c:pt idx="2072">
                  <c:v>Drowning MonaÂ </c:v>
                </c:pt>
                <c:pt idx="2073">
                  <c:v>Broken VesselsÂ </c:v>
                </c:pt>
                <c:pt idx="2074">
                  <c:v>YesÂ </c:v>
                </c:pt>
                <c:pt idx="2075">
                  <c:v>Trees LoungeÂ </c:v>
                </c:pt>
                <c:pt idx="2076">
                  <c:v>Blue Like JazzÂ </c:v>
                </c:pt>
                <c:pt idx="2077">
                  <c:v>The Princess and the FrogÂ </c:v>
                </c:pt>
                <c:pt idx="2078">
                  <c:v>Stake LandÂ </c:v>
                </c:pt>
                <c:pt idx="2079">
                  <c:v>The Day the Earth Stood StillÂ </c:v>
                </c:pt>
                <c:pt idx="2080">
                  <c:v>The Day the Earth Stood StillÂ </c:v>
                </c:pt>
                <c:pt idx="2081">
                  <c:v>The GuardÂ </c:v>
                </c:pt>
                <c:pt idx="2082">
                  <c:v>Letters to GodÂ </c:v>
                </c:pt>
                <c:pt idx="2083">
                  <c:v>DeterrenceÂ </c:v>
                </c:pt>
                <c:pt idx="2084">
                  <c:v>The InnkeepersÂ </c:v>
                </c:pt>
                <c:pt idx="2085">
                  <c:v>A Simple PlanÂ </c:v>
                </c:pt>
                <c:pt idx="2086">
                  <c:v>The BasketÂ </c:v>
                </c:pt>
                <c:pt idx="2087">
                  <c:v>The Sweet HereafterÂ </c:v>
                </c:pt>
                <c:pt idx="2088">
                  <c:v>Open SeasonÂ </c:v>
                </c:pt>
                <c:pt idx="2089">
                  <c:v>BoundÂ </c:v>
                </c:pt>
                <c:pt idx="2090">
                  <c:v>Interview with the AssassinÂ </c:v>
                </c:pt>
                <c:pt idx="2091">
                  <c:v>My Summer of LoveÂ </c:v>
                </c:pt>
                <c:pt idx="2092">
                  <c:v>Antarctica: A Year on IceÂ </c:v>
                </c:pt>
                <c:pt idx="2093">
                  <c:v>True RomanceÂ </c:v>
                </c:pt>
                <c:pt idx="2094">
                  <c:v>The Battle of Shaker HeightsÂ </c:v>
                </c:pt>
                <c:pt idx="2095">
                  <c:v>Taxi to the Dark SideÂ </c:v>
                </c:pt>
                <c:pt idx="2096">
                  <c:v>Good Bye Lenin!Â </c:v>
                </c:pt>
                <c:pt idx="2097">
                  <c:v>The PirateÂ </c:v>
                </c:pt>
                <c:pt idx="2098">
                  <c:v>The Mirror Has Two FacesÂ </c:v>
                </c:pt>
                <c:pt idx="2099">
                  <c:v>Freddy Got FingeredÂ </c:v>
                </c:pt>
                <c:pt idx="2100">
                  <c:v>Dead SnowÂ </c:v>
                </c:pt>
                <c:pt idx="2101">
                  <c:v>FasterÂ </c:v>
                </c:pt>
                <c:pt idx="2102">
                  <c:v>DysFunktional FamilyÂ </c:v>
                </c:pt>
                <c:pt idx="2103">
                  <c:v>KinseyÂ </c:v>
                </c:pt>
                <c:pt idx="2104">
                  <c:v>The Ballad of Jack and RoseÂ </c:v>
                </c:pt>
                <c:pt idx="2105">
                  <c:v>American History XÂ </c:v>
                </c:pt>
                <c:pt idx="2106">
                  <c:v>Ghost WorldÂ </c:v>
                </c:pt>
                <c:pt idx="2107">
                  <c:v>The House of the DevilÂ </c:v>
                </c:pt>
                <c:pt idx="2108">
                  <c:v>Blue RuinÂ </c:v>
                </c:pt>
                <c:pt idx="2109">
                  <c:v>Time ChangerÂ </c:v>
                </c:pt>
                <c:pt idx="2110">
                  <c:v>OldboyÂ </c:v>
                </c:pt>
                <c:pt idx="2111">
                  <c:v>Center StageÂ </c:v>
                </c:pt>
                <c:pt idx="2112">
                  <c:v>Nowhere in AfricaÂ </c:v>
                </c:pt>
                <c:pt idx="2113">
                  <c:v>Once in a Lifetime: The Extraordinary Story of the New York CosmosÂ </c:v>
                </c:pt>
                <c:pt idx="2114">
                  <c:v>In the Shadow of the MoonÂ </c:v>
                </c:pt>
                <c:pt idx="2115">
                  <c:v>Donkey PunchÂ </c:v>
                </c:pt>
                <c:pt idx="2116">
                  <c:v>Requiem for a DreamÂ </c:v>
                </c:pt>
                <c:pt idx="2117">
                  <c:v>The Brass TeapotÂ </c:v>
                </c:pt>
                <c:pt idx="2118">
                  <c:v>Wristcutters: A Love StoryÂ </c:v>
                </c:pt>
                <c:pt idx="2119">
                  <c:v>The Book of Mormon Movie, Volume 1: The JourneyÂ </c:v>
                </c:pt>
                <c:pt idx="2120">
                  <c:v>HardflipÂ </c:v>
                </c:pt>
                <c:pt idx="2121">
                  <c:v>Kate &amp; LeopoldÂ </c:v>
                </c:pt>
                <c:pt idx="2122">
                  <c:v>L!fe HappensÂ </c:v>
                </c:pt>
                <c:pt idx="2123">
                  <c:v>Small Time CrooksÂ </c:v>
                </c:pt>
                <c:pt idx="2124">
                  <c:v>Creative ControlÂ </c:v>
                </c:pt>
                <c:pt idx="2125">
                  <c:v>PrisonÂ </c:v>
                </c:pt>
                <c:pt idx="2126">
                  <c:v>Journey from the FallÂ </c:v>
                </c:pt>
                <c:pt idx="2127">
                  <c:v>The BoxÂ </c:v>
                </c:pt>
                <c:pt idx="2128">
                  <c:v>Don't Be Afraid of the DarkÂ </c:v>
                </c:pt>
                <c:pt idx="2129">
                  <c:v>Bottle ShockÂ </c:v>
                </c:pt>
                <c:pt idx="2130">
                  <c:v>Safe MenÂ </c:v>
                </c:pt>
                <c:pt idx="2131">
                  <c:v>The Hebrew HammerÂ </c:v>
                </c:pt>
                <c:pt idx="2132">
                  <c:v>The SpecialsÂ </c:v>
                </c:pt>
                <c:pt idx="2133">
                  <c:v>Alone with HerÂ </c:v>
                </c:pt>
                <c:pt idx="2134">
                  <c:v>SpecialÂ </c:v>
                </c:pt>
                <c:pt idx="2135">
                  <c:v>In Her Line of FireÂ </c:v>
                </c:pt>
                <c:pt idx="2136">
                  <c:v>Blade RunnerÂ </c:v>
                </c:pt>
                <c:pt idx="2137">
                  <c:v>Joy RideÂ </c:v>
                </c:pt>
                <c:pt idx="2138">
                  <c:v>Beyond the Black RainbowÂ </c:v>
                </c:pt>
                <c:pt idx="2139">
                  <c:v>Diary of the DeadÂ </c:v>
                </c:pt>
                <c:pt idx="2140">
                  <c:v>Killing ZoeÂ </c:v>
                </c:pt>
                <c:pt idx="2141">
                  <c:v>The BelieverÂ </c:v>
                </c:pt>
                <c:pt idx="2142">
                  <c:v>The Holy GirlÂ </c:v>
                </c:pt>
                <c:pt idx="2143">
                  <c:v>Waiting for GuffmanÂ </c:v>
                </c:pt>
                <c:pt idx="2144">
                  <c:v>Georgia RuleÂ </c:v>
                </c:pt>
                <c:pt idx="2145">
                  <c:v>Session 9Â </c:v>
                </c:pt>
                <c:pt idx="2146">
                  <c:v>The Virgin SuicidesÂ </c:v>
                </c:pt>
                <c:pt idx="2147">
                  <c:v>Down and Out with the DollsÂ </c:v>
                </c:pt>
                <c:pt idx="2148">
                  <c:v>The MarineÂ </c:v>
                </c:pt>
                <c:pt idx="2149">
                  <c:v>This Is EnglandÂ </c:v>
                </c:pt>
                <c:pt idx="2150">
                  <c:v>TuskÂ </c:v>
                </c:pt>
                <c:pt idx="2151">
                  <c:v>Love StinksÂ </c:v>
                </c:pt>
                <c:pt idx="2152">
                  <c:v>Radio DaysÂ </c:v>
                </c:pt>
                <c:pt idx="2153">
                  <c:v>Thirteen Conversations About One ThingÂ </c:v>
                </c:pt>
                <c:pt idx="2154">
                  <c:v>The ThingÂ </c:v>
                </c:pt>
                <c:pt idx="2155">
                  <c:v>Jesus' SonÂ </c:v>
                </c:pt>
                <c:pt idx="2156">
                  <c:v>Bloody SundayÂ </c:v>
                </c:pt>
                <c:pt idx="2157">
                  <c:v>One DayÂ </c:v>
                </c:pt>
                <c:pt idx="2158">
                  <c:v>Psycho Beach PartyÂ </c:v>
                </c:pt>
                <c:pt idx="2159">
                  <c:v>FirewallÂ </c:v>
                </c:pt>
                <c:pt idx="2160">
                  <c:v>FortressÂ </c:v>
                </c:pt>
                <c:pt idx="2161">
                  <c:v>Catch That KidÂ </c:v>
                </c:pt>
                <c:pt idx="2162">
                  <c:v>Mona Lisa SmileÂ </c:v>
                </c:pt>
                <c:pt idx="2163">
                  <c:v>I Want Someone to Eat Cheese WithÂ </c:v>
                </c:pt>
                <c:pt idx="2164">
                  <c:v>Who's Your Caddy?Â </c:v>
                </c:pt>
                <c:pt idx="2165">
                  <c:v>Superman IV: The Quest for PeaceÂ </c:v>
                </c:pt>
                <c:pt idx="2166">
                  <c:v>My Name Is BruceÂ </c:v>
                </c:pt>
                <c:pt idx="2167">
                  <c:v>Mad MoneyÂ </c:v>
                </c:pt>
                <c:pt idx="2168">
                  <c:v>The Lords of SalemÂ </c:v>
                </c:pt>
                <c:pt idx="2169">
                  <c:v>Modern TimesÂ </c:v>
                </c:pt>
                <c:pt idx="2170">
                  <c:v>Monster HouseÂ </c:v>
                </c:pt>
                <c:pt idx="2171">
                  <c:v>Inside Deep ThroatÂ </c:v>
                </c:pt>
                <c:pt idx="2172">
                  <c:v>The Five-Year EngagementÂ </c:v>
                </c:pt>
                <c:pt idx="2173">
                  <c:v>Incident at Loch NessÂ </c:v>
                </c:pt>
                <c:pt idx="2174">
                  <c:v>Stolen SummerÂ </c:v>
                </c:pt>
                <c:pt idx="2175">
                  <c:v>One to AnotherÂ </c:v>
                </c:pt>
                <c:pt idx="2176">
                  <c:v>Practical MagicÂ </c:v>
                </c:pt>
                <c:pt idx="2177">
                  <c:v>SamsaraÂ </c:v>
                </c:pt>
                <c:pt idx="2178">
                  <c:v>L'auberge espagnoleÂ </c:v>
                </c:pt>
                <c:pt idx="2179">
                  <c:v>Thr3eÂ </c:v>
                </c:pt>
                <c:pt idx="2180">
                  <c:v>3:10 to YumaÂ </c:v>
                </c:pt>
                <c:pt idx="2181">
                  <c:v>Brotherly LoveÂ </c:v>
                </c:pt>
                <c:pt idx="2182">
                  <c:v>Sex TapeÂ </c:v>
                </c:pt>
                <c:pt idx="2183">
                  <c:v>Miss MarchÂ </c:v>
                </c:pt>
                <c:pt idx="2184">
                  <c:v>New Year's EveÂ </c:v>
                </c:pt>
                <c:pt idx="2185">
                  <c:v>The LosersÂ </c:v>
                </c:pt>
                <c:pt idx="2186">
                  <c:v>Kung Fu Panda 3Â </c:v>
                </c:pt>
                <c:pt idx="2187">
                  <c:v>PontypoolÂ </c:v>
                </c:pt>
                <c:pt idx="2188">
                  <c:v>Army of DarknessÂ </c:v>
                </c:pt>
                <c:pt idx="2189">
                  <c:v>The Jimmy ShowÂ </c:v>
                </c:pt>
                <c:pt idx="2190">
                  <c:v>The Toxic Avenger Part IIÂ </c:v>
                </c:pt>
                <c:pt idx="2191">
                  <c:v>MacGruberÂ </c:v>
                </c:pt>
                <c:pt idx="2192">
                  <c:v>Tristram Shandy: A Cock and Bull StoryÂ </c:v>
                </c:pt>
                <c:pt idx="2193">
                  <c:v>Split SecondÂ </c:v>
                </c:pt>
                <c:pt idx="2194">
                  <c:v>Mississippi MermaidÂ </c:v>
                </c:pt>
                <c:pt idx="2195">
                  <c:v>You Kill MeÂ </c:v>
                </c:pt>
                <c:pt idx="2196">
                  <c:v>Street FighterÂ </c:v>
                </c:pt>
                <c:pt idx="2197">
                  <c:v>SpunÂ </c:v>
                </c:pt>
                <c:pt idx="2198">
                  <c:v>My Life Without MeÂ </c:v>
                </c:pt>
                <c:pt idx="2199">
                  <c:v>Simply IrresistibleÂ </c:v>
                </c:pt>
                <c:pt idx="2200">
                  <c:v>See Spot RunÂ </c:v>
                </c:pt>
                <c:pt idx="2201">
                  <c:v>I Love Your WorkÂ </c:v>
                </c:pt>
                <c:pt idx="2202">
                  <c:v>It's Kind of a Funny StoryÂ </c:v>
                </c:pt>
                <c:pt idx="2203">
                  <c:v>Layer CakeÂ </c:v>
                </c:pt>
                <c:pt idx="2204">
                  <c:v>Hot Tub Time Machine 2Â </c:v>
                </c:pt>
                <c:pt idx="2205">
                  <c:v>Seven SamuraiÂ </c:v>
                </c:pt>
                <c:pt idx="2206">
                  <c:v>The GameÂ </c:v>
                </c:pt>
                <c:pt idx="2207">
                  <c:v>Glengarry Glen RossÂ </c:v>
                </c:pt>
                <c:pt idx="2208">
                  <c:v>Green RoomÂ </c:v>
                </c:pt>
                <c:pt idx="2209">
                  <c:v>Excessive ForceÂ </c:v>
                </c:pt>
                <c:pt idx="2210">
                  <c:v>Sorority BoysÂ </c:v>
                </c:pt>
                <c:pt idx="2211">
                  <c:v>SherrybabyÂ </c:v>
                </c:pt>
                <c:pt idx="2212">
                  <c:v>CollegeÂ </c:v>
                </c:pt>
                <c:pt idx="2213">
                  <c:v>The Last Sin EaterÂ </c:v>
                </c:pt>
                <c:pt idx="2214">
                  <c:v>Scream 4Â </c:v>
                </c:pt>
                <c:pt idx="2215">
                  <c:v>What's Eating Gilbert GrapeÂ </c:v>
                </c:pt>
                <c:pt idx="2216">
                  <c:v>G.I. JaneÂ </c:v>
                </c:pt>
                <c:pt idx="2217">
                  <c:v>The ChorusÂ </c:v>
                </c:pt>
                <c:pt idx="2218">
                  <c:v>Six-String SamuraiÂ </c:v>
                </c:pt>
                <c:pt idx="2219">
                  <c:v>Dirty Pretty ThingsÂ </c:v>
                </c:pt>
                <c:pt idx="2220">
                  <c:v>How to DealÂ </c:v>
                </c:pt>
                <c:pt idx="2221">
                  <c:v>Ninja AssassinÂ </c:v>
                </c:pt>
                <c:pt idx="2222">
                  <c:v>Desert BlueÂ </c:v>
                </c:pt>
                <c:pt idx="2223">
                  <c:v>RosewaterÂ </c:v>
                </c:pt>
                <c:pt idx="2224">
                  <c:v>I Spit on Your GraveÂ </c:v>
                </c:pt>
                <c:pt idx="2225">
                  <c:v>RiÂ¢hie RiÂ¢hÂ </c:v>
                </c:pt>
                <c:pt idx="2226">
                  <c:v>Pooh's Heffalump MovieÂ </c:v>
                </c:pt>
                <c:pt idx="2227">
                  <c:v>SleepoverÂ </c:v>
                </c:pt>
                <c:pt idx="2228">
                  <c:v>25th HourÂ </c:v>
                </c:pt>
                <c:pt idx="2229">
                  <c:v>TruckerÂ </c:v>
                </c:pt>
                <c:pt idx="2230">
                  <c:v>Heavenly CreaturesÂ </c:v>
                </c:pt>
                <c:pt idx="2231">
                  <c:v>All the Real GirlsÂ </c:v>
                </c:pt>
                <c:pt idx="2232">
                  <c:v>Whip ItÂ </c:v>
                </c:pt>
                <c:pt idx="2233">
                  <c:v>BuriedÂ </c:v>
                </c:pt>
                <c:pt idx="2234">
                  <c:v>House of Sand and FogÂ </c:v>
                </c:pt>
                <c:pt idx="2235">
                  <c:v>Gangster's Paradise: JerusalemaÂ </c:v>
                </c:pt>
                <c:pt idx="2236">
                  <c:v>The Ghastly Love of Johnny XÂ </c:v>
                </c:pt>
                <c:pt idx="2237">
                  <c:v>Left BehindÂ </c:v>
                </c:pt>
                <c:pt idx="2238">
                  <c:v>The Astronaut FarmerÂ </c:v>
                </c:pt>
                <c:pt idx="2239">
                  <c:v>A Walk Among the TombstonesÂ </c:v>
                </c:pt>
                <c:pt idx="2240">
                  <c:v>Juwanna MannÂ </c:v>
                </c:pt>
                <c:pt idx="2241">
                  <c:v>KingpinÂ </c:v>
                </c:pt>
                <c:pt idx="2242">
                  <c:v>Soul PlaneÂ </c:v>
                </c:pt>
                <c:pt idx="2243">
                  <c:v>Human TrafficÂ </c:v>
                </c:pt>
                <c:pt idx="2244">
                  <c:v>SuperÂ </c:v>
                </c:pt>
                <c:pt idx="2245">
                  <c:v>The ContenderÂ </c:v>
                </c:pt>
                <c:pt idx="2246">
                  <c:v>School for ScoundrelsÂ </c:v>
                </c:pt>
                <c:pt idx="2247">
                  <c:v>Highlander: EndgameÂ </c:v>
                </c:pt>
                <c:pt idx="2248">
                  <c:v>Message in a BottleÂ </c:v>
                </c:pt>
                <c:pt idx="2249">
                  <c:v>HomefrontÂ </c:v>
                </c:pt>
                <c:pt idx="2250">
                  <c:v>Bad WordsÂ </c:v>
                </c:pt>
                <c:pt idx="2251">
                  <c:v>Jaws: The RevengeÂ </c:v>
                </c:pt>
                <c:pt idx="2252">
                  <c:v>Autumn in New YorkÂ </c:v>
                </c:pt>
                <c:pt idx="2253">
                  <c:v>Go for It!Â </c:v>
                </c:pt>
                <c:pt idx="2254">
                  <c:v>The Other Side of HeavenÂ </c:v>
                </c:pt>
                <c:pt idx="2255">
                  <c:v>Everything Must GoÂ </c:v>
                </c:pt>
                <c:pt idx="2256">
                  <c:v>The Lady from ShanghaiÂ </c:v>
                </c:pt>
                <c:pt idx="2257">
                  <c:v>Hobo with a ShotgunÂ </c:v>
                </c:pt>
                <c:pt idx="2258">
                  <c:v>The Pirates Who Don't Do Anything: A VeggieTales MovieÂ </c:v>
                </c:pt>
                <c:pt idx="2259">
                  <c:v>Sarah's KeyÂ </c:v>
                </c:pt>
                <c:pt idx="2260">
                  <c:v>FuelÂ </c:v>
                </c:pt>
                <c:pt idx="2261">
                  <c:v>The Hotel New HampshireÂ </c:v>
                </c:pt>
                <c:pt idx="2262">
                  <c:v>8: The Mormon PropositionÂ </c:v>
                </c:pt>
                <c:pt idx="2263">
                  <c:v>Mean MachineÂ </c:v>
                </c:pt>
                <c:pt idx="2264">
                  <c:v>Wish I Was HereÂ </c:v>
                </c:pt>
                <c:pt idx="2265">
                  <c:v>Sleep DealerÂ </c:v>
                </c:pt>
                <c:pt idx="2266">
                  <c:v>While We're YoungÂ </c:v>
                </c:pt>
                <c:pt idx="2267">
                  <c:v>Eye of the DolphinÂ </c:v>
                </c:pt>
                <c:pt idx="2268">
                  <c:v>Over Her Dead BodyÂ </c:v>
                </c:pt>
                <c:pt idx="2269">
                  <c:v>Life as a HouseÂ </c:v>
                </c:pt>
                <c:pt idx="2270">
                  <c:v>In TimeÂ </c:v>
                </c:pt>
                <c:pt idx="2271">
                  <c:v>Into the StormÂ </c:v>
                </c:pt>
                <c:pt idx="2272">
                  <c:v>IdlewildÂ </c:v>
                </c:pt>
                <c:pt idx="2273">
                  <c:v>The Way of the GunÂ </c:v>
                </c:pt>
                <c:pt idx="2274">
                  <c:v>Silent Hill: Revelation 3DÂ </c:v>
                </c:pt>
                <c:pt idx="2275">
                  <c:v>The PianistÂ </c:v>
                </c:pt>
                <c:pt idx="2276">
                  <c:v>Home for the HolidaysÂ </c:v>
                </c:pt>
                <c:pt idx="2277">
                  <c:v>The Triplets of BellevilleÂ </c:v>
                </c:pt>
                <c:pt idx="2278">
                  <c:v>ShameÂ </c:v>
                </c:pt>
                <c:pt idx="2279">
                  <c:v>WarÂ </c:v>
                </c:pt>
                <c:pt idx="2280">
                  <c:v>Sunshine StateÂ </c:v>
                </c:pt>
                <c:pt idx="2281">
                  <c:v>Kill the MessengerÂ </c:v>
                </c:pt>
                <c:pt idx="2282">
                  <c:v>TimecrimesÂ </c:v>
                </c:pt>
                <c:pt idx="2283">
                  <c:v>Das BootÂ </c:v>
                </c:pt>
                <c:pt idx="2284">
                  <c:v>The Barbarian InvasionsÂ </c:v>
                </c:pt>
                <c:pt idx="2285">
                  <c:v>BacheloretteÂ </c:v>
                </c:pt>
                <c:pt idx="2286">
                  <c:v>Summer StormÂ </c:v>
                </c:pt>
                <c:pt idx="2287">
                  <c:v>La otra conquistaÂ </c:v>
                </c:pt>
                <c:pt idx="2288">
                  <c:v>PaulÂ </c:v>
                </c:pt>
                <c:pt idx="2289">
                  <c:v>Saving SilvermanÂ </c:v>
                </c:pt>
                <c:pt idx="2290">
                  <c:v>ThumbsuckerÂ </c:v>
                </c:pt>
                <c:pt idx="2291">
                  <c:v>Shooting FishÂ </c:v>
                </c:pt>
                <c:pt idx="2292">
                  <c:v>Night WatchÂ </c:v>
                </c:pt>
                <c:pt idx="2293">
                  <c:v>Summer of SamÂ </c:v>
                </c:pt>
                <c:pt idx="2294">
                  <c:v>Youth in RevoltÂ </c:v>
                </c:pt>
                <c:pt idx="2295">
                  <c:v>Only the StrongÂ </c:v>
                </c:pt>
                <c:pt idx="2296">
                  <c:v>Agent Cody Banks 2: Destination LondonÂ </c:v>
                </c:pt>
                <c:pt idx="2297">
                  <c:v>Rabbit HoleÂ </c:v>
                </c:pt>
                <c:pt idx="2298">
                  <c:v>ConfidenceÂ </c:v>
                </c:pt>
                <c:pt idx="2299">
                  <c:v>BobbyÂ </c:v>
                </c:pt>
                <c:pt idx="2300">
                  <c:v>Tim and Eric's Billion Dollar MovieÂ </c:v>
                </c:pt>
                <c:pt idx="2301">
                  <c:v>Don Juan DeMarcoÂ </c:v>
                </c:pt>
                <c:pt idx="2302">
                  <c:v>The DoorsÂ </c:v>
                </c:pt>
                <c:pt idx="2303">
                  <c:v>And So It GoesÂ </c:v>
                </c:pt>
                <c:pt idx="2304">
                  <c:v>PersepolisÂ </c:v>
                </c:pt>
                <c:pt idx="2305">
                  <c:v>The Virginity HitÂ </c:v>
                </c:pt>
                <c:pt idx="2306">
                  <c:v>The JudgeÂ </c:v>
                </c:pt>
                <c:pt idx="2307">
                  <c:v>Kung Fu HustleÂ </c:v>
                </c:pt>
                <c:pt idx="2308">
                  <c:v>The Guilt TripÂ </c:v>
                </c:pt>
                <c:pt idx="2309">
                  <c:v>Just LookingÂ </c:v>
                </c:pt>
                <c:pt idx="2310">
                  <c:v>Public EnemiesÂ </c:v>
                </c:pt>
                <c:pt idx="2311">
                  <c:v>Hedwig and the Angry InchÂ </c:v>
                </c:pt>
                <c:pt idx="2312">
                  <c:v>The SweeneyÂ </c:v>
                </c:pt>
                <c:pt idx="2313">
                  <c:v>The DivideÂ </c:v>
                </c:pt>
                <c:pt idx="2314">
                  <c:v>Woman on TopÂ </c:v>
                </c:pt>
                <c:pt idx="2315">
                  <c:v>Lady in WhiteÂ </c:v>
                </c:pt>
                <c:pt idx="2316">
                  <c:v>ScrewedÂ </c:v>
                </c:pt>
                <c:pt idx="2317">
                  <c:v>Silent HillÂ </c:v>
                </c:pt>
                <c:pt idx="2318">
                  <c:v>Zero EffectÂ </c:v>
                </c:pt>
                <c:pt idx="2319">
                  <c:v>Dirty WorkÂ </c:v>
                </c:pt>
                <c:pt idx="2320">
                  <c:v>The 5th WaveÂ </c:v>
                </c:pt>
                <c:pt idx="2321">
                  <c:v>Thomas and the Magic RailroadÂ </c:v>
                </c:pt>
                <c:pt idx="2322">
                  <c:v>MirrormaskÂ </c:v>
                </c:pt>
                <c:pt idx="2323">
                  <c:v>The CollectionÂ </c:v>
                </c:pt>
                <c:pt idx="2324">
                  <c:v>The HuntÂ </c:v>
                </c:pt>
                <c:pt idx="2325">
                  <c:v>The BarbariansÂ </c:v>
                </c:pt>
                <c:pt idx="2326">
                  <c:v>I Love You, Beth CooperÂ </c:v>
                </c:pt>
                <c:pt idx="2327">
                  <c:v>A Scanner DarklyÂ </c:v>
                </c:pt>
                <c:pt idx="2328">
                  <c:v>Le HavreÂ </c:v>
                </c:pt>
                <c:pt idx="2329">
                  <c:v>The Rage: Carrie 2Â </c:v>
                </c:pt>
                <c:pt idx="2330">
                  <c:v>Men with BroomsÂ </c:v>
                </c:pt>
                <c:pt idx="2331">
                  <c:v>Take ShelterÂ </c:v>
                </c:pt>
                <c:pt idx="2332">
                  <c:v>Ira &amp; AbbyÂ </c:v>
                </c:pt>
                <c:pt idx="2333">
                  <c:v>A Civil ActionÂ </c:v>
                </c:pt>
                <c:pt idx="2334">
                  <c:v>Held UpÂ </c:v>
                </c:pt>
                <c:pt idx="2335">
                  <c:v>Winnie the PoohÂ </c:v>
                </c:pt>
                <c:pt idx="2336">
                  <c:v>ColombianaÂ </c:v>
                </c:pt>
                <c:pt idx="2337">
                  <c:v>Witless ProtectionÂ </c:v>
                </c:pt>
                <c:pt idx="2338">
                  <c:v>Seeking a Friend for the End of the WorldÂ </c:v>
                </c:pt>
                <c:pt idx="2339">
                  <c:v>The MuseÂ </c:v>
                </c:pt>
                <c:pt idx="2340">
                  <c:v>Winter PassingÂ </c:v>
                </c:pt>
                <c:pt idx="2341">
                  <c:v>Richard IIIÂ </c:v>
                </c:pt>
                <c:pt idx="2342">
                  <c:v>From HellÂ </c:v>
                </c:pt>
                <c:pt idx="2343">
                  <c:v>D.E.B.S.Â </c:v>
                </c:pt>
                <c:pt idx="2344">
                  <c:v>Poolhall JunkiesÂ </c:v>
                </c:pt>
                <c:pt idx="2345">
                  <c:v>He Got GameÂ </c:v>
                </c:pt>
                <c:pt idx="2346">
                  <c:v>Winter in WartimeÂ </c:v>
                </c:pt>
                <c:pt idx="2347">
                  <c:v>DefendorÂ </c:v>
                </c:pt>
                <c:pt idx="2348">
                  <c:v>The Boy in the Striped PajamasÂ </c:v>
                </c:pt>
                <c:pt idx="2349">
                  <c:v>BulworthÂ </c:v>
                </c:pt>
                <c:pt idx="2350">
                  <c:v>Teacher's PetÂ </c:v>
                </c:pt>
                <c:pt idx="2351">
                  <c:v>The JonesesÂ </c:v>
                </c:pt>
                <c:pt idx="2352">
                  <c:v>PrometheusÂ </c:v>
                </c:pt>
                <c:pt idx="2353">
                  <c:v>JoyÂ </c:v>
                </c:pt>
                <c:pt idx="2354">
                  <c:v>Club DreadÂ </c:v>
                </c:pt>
                <c:pt idx="2355">
                  <c:v>The Loss of Sexual InnocenceÂ </c:v>
                </c:pt>
                <c:pt idx="2356">
                  <c:v>Head Over HeelsÂ </c:v>
                </c:pt>
                <c:pt idx="2357">
                  <c:v>The Second MotherÂ </c:v>
                </c:pt>
                <c:pt idx="2358">
                  <c:v>JoeÂ </c:v>
                </c:pt>
                <c:pt idx="2359">
                  <c:v>ControlÂ </c:v>
                </c:pt>
                <c:pt idx="2360">
                  <c:v>300: Rise of an EmpireÂ </c:v>
                </c:pt>
                <c:pt idx="2361">
                  <c:v>PCUÂ </c:v>
                </c:pt>
                <c:pt idx="2362">
                  <c:v>Saint John of Las VegasÂ </c:v>
                </c:pt>
                <c:pt idx="2363">
                  <c:v>FrankenweenieÂ </c:v>
                </c:pt>
                <c:pt idx="2364">
                  <c:v>Mother and ChildÂ </c:v>
                </c:pt>
                <c:pt idx="2365">
                  <c:v>8MMÂ </c:v>
                </c:pt>
                <c:pt idx="2366">
                  <c:v>The Spy Next DoorÂ </c:v>
                </c:pt>
                <c:pt idx="2367">
                  <c:v>Big FishÂ </c:v>
                </c:pt>
                <c:pt idx="2368">
                  <c:v>21 GramsÂ </c:v>
                </c:pt>
                <c:pt idx="2369">
                  <c:v>Imaginary HeroesÂ </c:v>
                </c:pt>
                <c:pt idx="2370">
                  <c:v>Donnie DarkoÂ </c:v>
                </c:pt>
                <c:pt idx="2371">
                  <c:v>The Good HeartÂ </c:v>
                </c:pt>
                <c:pt idx="2372">
                  <c:v>Major DundeeÂ </c:v>
                </c:pt>
                <c:pt idx="2373">
                  <c:v>CharacterÂ </c:v>
                </c:pt>
                <c:pt idx="2374">
                  <c:v>Shattered GlassÂ </c:v>
                </c:pt>
                <c:pt idx="2375">
                  <c:v>Topsy-TurvyÂ </c:v>
                </c:pt>
                <c:pt idx="2376">
                  <c:v>The Straight StoryÂ </c:v>
                </c:pt>
                <c:pt idx="2377">
                  <c:v>The Big TeaseÂ </c:v>
                </c:pt>
                <c:pt idx="2378">
                  <c:v>Mondays in the SunÂ </c:v>
                </c:pt>
                <c:pt idx="2379">
                  <c:v>Barney's Great AdventureÂ </c:v>
                </c:pt>
                <c:pt idx="2380">
                  <c:v>Desert DancerÂ </c:v>
                </c:pt>
                <c:pt idx="2381">
                  <c:v>Cadillac RecordsÂ </c:v>
                </c:pt>
                <c:pt idx="2382">
                  <c:v>MallratsÂ </c:v>
                </c:pt>
                <c:pt idx="2383">
                  <c:v>Survival of the DeadÂ </c:v>
                </c:pt>
                <c:pt idx="2384">
                  <c:v>Light SleeperÂ </c:v>
                </c:pt>
                <c:pt idx="2385">
                  <c:v>The MachinistÂ </c:v>
                </c:pt>
                <c:pt idx="2386">
                  <c:v>The WacknessÂ </c:v>
                </c:pt>
                <c:pt idx="2387">
                  <c:v>WonderlandÂ </c:v>
                </c:pt>
                <c:pt idx="2388">
                  <c:v>Deuces WildÂ </c:v>
                </c:pt>
                <c:pt idx="2389">
                  <c:v>The RiteÂ </c:v>
                </c:pt>
                <c:pt idx="2390">
                  <c:v>NovocaineÂ </c:v>
                </c:pt>
                <c:pt idx="2391">
                  <c:v>Futuro BeachÂ </c:v>
                </c:pt>
                <c:pt idx="2392">
                  <c:v>The Last Time I Committed SuicideÂ </c:v>
                </c:pt>
                <c:pt idx="2393">
                  <c:v>Elite SquadÂ </c:v>
                </c:pt>
                <c:pt idx="2394">
                  <c:v>ParaNormanÂ </c:v>
                </c:pt>
                <c:pt idx="2395">
                  <c:v>Only God ForgivesÂ </c:v>
                </c:pt>
                <c:pt idx="2396">
                  <c:v>Sorority RowÂ </c:v>
                </c:pt>
                <c:pt idx="2397">
                  <c:v>Bright StarÂ </c:v>
                </c:pt>
                <c:pt idx="2398">
                  <c:v>HaywireÂ </c:v>
                </c:pt>
                <c:pt idx="2399">
                  <c:v>The WatcherÂ </c:v>
                </c:pt>
                <c:pt idx="2400">
                  <c:v>ArbitrageÂ </c:v>
                </c:pt>
                <c:pt idx="2401">
                  <c:v>The Names of LoveÂ </c:v>
                </c:pt>
                <c:pt idx="2402">
                  <c:v>Alvin and the Chipmunks: The Road ChipÂ </c:v>
                </c:pt>
                <c:pt idx="2403">
                  <c:v>Hamlet 2Â </c:v>
                </c:pt>
                <c:pt idx="2404">
                  <c:v>Savage GraceÂ </c:v>
                </c:pt>
                <c:pt idx="2405">
                  <c:v>Jab Tak Hai JaanÂ </c:v>
                </c:pt>
                <c:pt idx="2406">
                  <c:v>The Kite RunnerÂ </c:v>
                </c:pt>
                <c:pt idx="2407">
                  <c:v>IrisÂ </c:v>
                </c:pt>
                <c:pt idx="2408">
                  <c:v>The EastÂ </c:v>
                </c:pt>
                <c:pt idx="2409">
                  <c:v>New York StoriesÂ </c:v>
                </c:pt>
                <c:pt idx="2410">
                  <c:v>Mr. TurnerÂ </c:v>
                </c:pt>
                <c:pt idx="2411">
                  <c:v>The Real CancunÂ </c:v>
                </c:pt>
                <c:pt idx="2412">
                  <c:v>PaparazziÂ </c:v>
                </c:pt>
                <c:pt idx="2413">
                  <c:v>TheyÂ </c:v>
                </c:pt>
                <c:pt idx="2414">
                  <c:v>MirrorsÂ </c:v>
                </c:pt>
                <c:pt idx="2415">
                  <c:v>Igby Goes DownÂ </c:v>
                </c:pt>
                <c:pt idx="2416">
                  <c:v>Predator 2Â </c:v>
                </c:pt>
                <c:pt idx="2417">
                  <c:v>Anywhere But HereÂ </c:v>
                </c:pt>
                <c:pt idx="2418">
                  <c:v>Red Riding HoodÂ </c:v>
                </c:pt>
                <c:pt idx="2419">
                  <c:v>MelancholiaÂ </c:v>
                </c:pt>
                <c:pt idx="2420">
                  <c:v>After.LifeÂ </c:v>
                </c:pt>
                <c:pt idx="2421">
                  <c:v>The Work and the Glory II: American ZionÂ </c:v>
                </c:pt>
                <c:pt idx="2422">
                  <c:v>The TenÂ </c:v>
                </c:pt>
                <c:pt idx="2423">
                  <c:v>Lucky Number SlevinÂ </c:v>
                </c:pt>
                <c:pt idx="2424">
                  <c:v>Lucky Number SlevinÂ </c:v>
                </c:pt>
                <c:pt idx="2425">
                  <c:v>Here on EarthÂ </c:v>
                </c:pt>
                <c:pt idx="2426">
                  <c:v>The Tailor of PanamaÂ </c:v>
                </c:pt>
                <c:pt idx="2427">
                  <c:v>Rescue DawnÂ </c:v>
                </c:pt>
                <c:pt idx="2428">
                  <c:v>Dark WaterÂ </c:v>
                </c:pt>
                <c:pt idx="2429">
                  <c:v>LoserÂ </c:v>
                </c:pt>
                <c:pt idx="2430">
                  <c:v>Home FriesÂ </c:v>
                </c:pt>
                <c:pt idx="2431">
                  <c:v>AnomalisaÂ </c:v>
                </c:pt>
                <c:pt idx="2432">
                  <c:v>Raise Your VoiceÂ </c:v>
                </c:pt>
                <c:pt idx="2433">
                  <c:v>A Guy ThingÂ </c:v>
                </c:pt>
                <c:pt idx="2434">
                  <c:v>Fun SizeÂ </c:v>
                </c:pt>
                <c:pt idx="2435">
                  <c:v>Labor DayÂ </c:v>
                </c:pt>
                <c:pt idx="2436">
                  <c:v>RedbeltÂ </c:v>
                </c:pt>
                <c:pt idx="2437">
                  <c:v>Sex and the City 2Â </c:v>
                </c:pt>
                <c:pt idx="2438">
                  <c:v>Albino AlligatorÂ </c:v>
                </c:pt>
                <c:pt idx="2439">
                  <c:v>Queen of the DamnedÂ </c:v>
                </c:pt>
                <c:pt idx="2440">
                  <c:v>Party MonsterÂ </c:v>
                </c:pt>
                <c:pt idx="2441">
                  <c:v>Swing VoteÂ </c:v>
                </c:pt>
                <c:pt idx="2442">
                  <c:v>Remember Me, My LoveÂ </c:v>
                </c:pt>
                <c:pt idx="2443">
                  <c:v>Sydney WhiteÂ </c:v>
                </c:pt>
                <c:pt idx="2444">
                  <c:v>JumperÂ </c:v>
                </c:pt>
                <c:pt idx="2445">
                  <c:v>Jack and JillÂ </c:v>
                </c:pt>
                <c:pt idx="2446">
                  <c:v>A Dog of FlandersÂ </c:v>
                </c:pt>
                <c:pt idx="2447">
                  <c:v>Chain LetterÂ </c:v>
                </c:pt>
                <c:pt idx="2448">
                  <c:v>SeveranceÂ </c:v>
                </c:pt>
                <c:pt idx="2449">
                  <c:v>Lovely, StillÂ </c:v>
                </c:pt>
                <c:pt idx="2450">
                  <c:v>HulkÂ </c:v>
                </c:pt>
                <c:pt idx="2451">
                  <c:v>MotherhoodÂ </c:v>
                </c:pt>
                <c:pt idx="2452">
                  <c:v>I Am Number FourÂ </c:v>
                </c:pt>
                <c:pt idx="2453">
                  <c:v>Ghost ShipÂ </c:v>
                </c:pt>
                <c:pt idx="2454">
                  <c:v>Midnight in the Garden of Good and EvilÂ </c:v>
                </c:pt>
                <c:pt idx="2455">
                  <c:v>8 WomenÂ </c:v>
                </c:pt>
                <c:pt idx="2456">
                  <c:v>RedactedÂ </c:v>
                </c:pt>
                <c:pt idx="2457">
                  <c:v>Auto FocusÂ </c:v>
                </c:pt>
                <c:pt idx="2458">
                  <c:v>FascinationÂ </c:v>
                </c:pt>
                <c:pt idx="2459">
                  <c:v>Albert NobbsÂ </c:v>
                </c:pt>
                <c:pt idx="2460">
                  <c:v>WolfÂ </c:v>
                </c:pt>
                <c:pt idx="2461">
                  <c:v>I Am LoveÂ </c:v>
                </c:pt>
                <c:pt idx="2462">
                  <c:v>An American CarolÂ </c:v>
                </c:pt>
                <c:pt idx="2463">
                  <c:v>EvitaÂ </c:v>
                </c:pt>
                <c:pt idx="2464">
                  <c:v>BrazilÂ </c:v>
                </c:pt>
                <c:pt idx="2465">
                  <c:v>The JackalÂ </c:v>
                </c:pt>
                <c:pt idx="2466">
                  <c:v>The OneÂ </c:v>
                </c:pt>
                <c:pt idx="2467">
                  <c:v>The Mighty MacsÂ </c:v>
                </c:pt>
                <c:pt idx="2468">
                  <c:v>Serial MomÂ </c:v>
                </c:pt>
                <c:pt idx="2469">
                  <c:v>Beastmaster 2: Through the Portal of TimeÂ </c:v>
                </c:pt>
                <c:pt idx="2470">
                  <c:v>For Greater Glory: The True Story of CristiadaÂ </c:v>
                </c:pt>
                <c:pt idx="2471">
                  <c:v>Paul Blart: Mall CopÂ </c:v>
                </c:pt>
                <c:pt idx="2472">
                  <c:v>Saint RalphÂ </c:v>
                </c:pt>
                <c:pt idx="2473">
                  <c:v>Ghost Rider: Spirit of VengeanceÂ </c:v>
                </c:pt>
                <c:pt idx="2474">
                  <c:v>SomewhereÂ </c:v>
                </c:pt>
                <c:pt idx="2475">
                  <c:v>Running with ScissorsÂ </c:v>
                </c:pt>
                <c:pt idx="2476">
                  <c:v>Letters from Iwo JimaÂ </c:v>
                </c:pt>
                <c:pt idx="2477">
                  <c:v>We Need to Talk About KevinÂ </c:v>
                </c:pt>
                <c:pt idx="2478">
                  <c:v>The ReplacementsÂ </c:v>
                </c:pt>
                <c:pt idx="2479">
                  <c:v>Factory GirlÂ </c:v>
                </c:pt>
                <c:pt idx="2480">
                  <c:v>The Adventures of Elmo in GrouchlandÂ </c:v>
                </c:pt>
                <c:pt idx="2481">
                  <c:v>The DictatorÂ </c:v>
                </c:pt>
                <c:pt idx="2482">
                  <c:v>Harvard ManÂ </c:v>
                </c:pt>
                <c:pt idx="2483">
                  <c:v>A Home at the End of the WorldÂ </c:v>
                </c:pt>
                <c:pt idx="2484">
                  <c:v>R100Â </c:v>
                </c:pt>
                <c:pt idx="2485">
                  <c:v>Harry BrownÂ </c:v>
                </c:pt>
                <c:pt idx="2486">
                  <c:v>FlipperÂ </c:v>
                </c:pt>
                <c:pt idx="2487">
                  <c:v>The Right StuffÂ </c:v>
                </c:pt>
                <c:pt idx="2488">
                  <c:v>The NegotiatorÂ </c:v>
                </c:pt>
                <c:pt idx="2489">
                  <c:v>[Rec] 2Â </c:v>
                </c:pt>
                <c:pt idx="2490">
                  <c:v>The 5th QuarterÂ </c:v>
                </c:pt>
                <c:pt idx="2491">
                  <c:v>Black Snake MoanÂ </c:v>
                </c:pt>
                <c:pt idx="2492">
                  <c:v>House of DÂ </c:v>
                </c:pt>
                <c:pt idx="2493">
                  <c:v>The Neon DemonÂ </c:v>
                </c:pt>
                <c:pt idx="2494">
                  <c:v>DragonHeartÂ </c:v>
                </c:pt>
                <c:pt idx="2495">
                  <c:v>LockoutÂ </c:v>
                </c:pt>
                <c:pt idx="2496">
                  <c:v>Goal! The Dream BeginsÂ </c:v>
                </c:pt>
                <c:pt idx="2497">
                  <c:v>Showdown in Little TokyoÂ </c:v>
                </c:pt>
                <c:pt idx="2498">
                  <c:v>LittlemanÂ </c:v>
                </c:pt>
                <c:pt idx="2499">
                  <c:v>Jeff, Who Lives at HomeÂ </c:v>
                </c:pt>
                <c:pt idx="2500">
                  <c:v>The LimeyÂ </c:v>
                </c:pt>
                <c:pt idx="2501">
                  <c:v>The Secret of KellsÂ </c:v>
                </c:pt>
                <c:pt idx="2502">
                  <c:v>PeeplesÂ </c:v>
                </c:pt>
                <c:pt idx="2503">
                  <c:v>Come Early MorningÂ </c:v>
                </c:pt>
                <c:pt idx="2504">
                  <c:v>The GreatestÂ </c:v>
                </c:pt>
                <c:pt idx="2505">
                  <c:v>Dark BlueÂ </c:v>
                </c:pt>
                <c:pt idx="2506">
                  <c:v>Lucky BreakÂ </c:v>
                </c:pt>
                <c:pt idx="2507">
                  <c:v>VirtuosityÂ </c:v>
                </c:pt>
                <c:pt idx="2508">
                  <c:v>Bottle RocketÂ </c:v>
                </c:pt>
                <c:pt idx="2509">
                  <c:v>Surfer, DudeÂ </c:v>
                </c:pt>
                <c:pt idx="2510">
                  <c:v>28 DaysÂ </c:v>
                </c:pt>
                <c:pt idx="2511">
                  <c:v>MetropolisÂ </c:v>
                </c:pt>
                <c:pt idx="2512">
                  <c:v>ManiacÂ </c:v>
                </c:pt>
                <c:pt idx="2513">
                  <c:v>LimboÂ </c:v>
                </c:pt>
                <c:pt idx="2514">
                  <c:v>Nanny McPhee ReturnsÂ </c:v>
                </c:pt>
                <c:pt idx="2515">
                  <c:v>What's Your Number?Â </c:v>
                </c:pt>
                <c:pt idx="2516">
                  <c:v>GracieÂ </c:v>
                </c:pt>
                <c:pt idx="2517">
                  <c:v>Lars and the Real GirlÂ </c:v>
                </c:pt>
                <c:pt idx="2518">
                  <c:v>The RelicÂ </c:v>
                </c:pt>
                <c:pt idx="2519">
                  <c:v>Police Academy: Mission to MoscowÂ </c:v>
                </c:pt>
                <c:pt idx="2520">
                  <c:v>Made in DagenhamÂ </c:v>
                </c:pt>
                <c:pt idx="2521">
                  <c:v>Mickey Blue EyesÂ </c:v>
                </c:pt>
                <c:pt idx="2522">
                  <c:v>Shark Night 3DÂ </c:v>
                </c:pt>
                <c:pt idx="2523">
                  <c:v>My Stepmother Is an AlienÂ </c:v>
                </c:pt>
                <c:pt idx="2524">
                  <c:v>SlackersÂ </c:v>
                </c:pt>
                <c:pt idx="2525">
                  <c:v>The Man Who Knew Too LittleÂ </c:v>
                </c:pt>
                <c:pt idx="2526">
                  <c:v>Clay PigeonsÂ </c:v>
                </c:pt>
                <c:pt idx="2527">
                  <c:v>PaycheckÂ </c:v>
                </c:pt>
                <c:pt idx="2528">
                  <c:v>Percy Jackson &amp; the Olympians: The Lightning ThiefÂ </c:v>
                </c:pt>
                <c:pt idx="2529">
                  <c:v>Whatever It TakesÂ </c:v>
                </c:pt>
                <c:pt idx="2530">
                  <c:v>UntraceableÂ </c:v>
                </c:pt>
                <c:pt idx="2531">
                  <c:v>BurntÂ </c:v>
                </c:pt>
                <c:pt idx="2532">
                  <c:v>SpiderÂ </c:v>
                </c:pt>
                <c:pt idx="2533">
                  <c:v>The Great BeautyÂ </c:v>
                </c:pt>
                <c:pt idx="2534">
                  <c:v>Crank: High VoltageÂ </c:v>
                </c:pt>
                <c:pt idx="2535">
                  <c:v>The Last StationÂ </c:v>
                </c:pt>
                <c:pt idx="2536">
                  <c:v>Bran Nue DaeÂ </c:v>
                </c:pt>
                <c:pt idx="2537">
                  <c:v>The RunawaysÂ </c:v>
                </c:pt>
                <c:pt idx="2538">
                  <c:v>EulogyÂ </c:v>
                </c:pt>
                <c:pt idx="2539">
                  <c:v>The MessengerÂ </c:v>
                </c:pt>
                <c:pt idx="2540">
                  <c:v>QuillsÂ </c:v>
                </c:pt>
                <c:pt idx="2541">
                  <c:v>For Your ConsiderationÂ </c:v>
                </c:pt>
                <c:pt idx="2542">
                  <c:v>FreeheldÂ </c:v>
                </c:pt>
                <c:pt idx="2543">
                  <c:v>Things to Do in Denver When You're DeadÂ </c:v>
                </c:pt>
                <c:pt idx="2544">
                  <c:v>Pay It ForwardÂ </c:v>
                </c:pt>
                <c:pt idx="2545">
                  <c:v>Vertical LimitÂ </c:v>
                </c:pt>
                <c:pt idx="2546">
                  <c:v>The Extra ManÂ </c:v>
                </c:pt>
                <c:pt idx="2547">
                  <c:v>One Night with the KingÂ </c:v>
                </c:pt>
                <c:pt idx="2548">
                  <c:v>Bullets Over BroadwayÂ </c:v>
                </c:pt>
                <c:pt idx="2549">
                  <c:v>HesherÂ </c:v>
                </c:pt>
                <c:pt idx="2550">
                  <c:v>The Importance of Being EarnestÂ </c:v>
                </c:pt>
                <c:pt idx="2551">
                  <c:v>Last HolidayÂ </c:v>
                </c:pt>
                <c:pt idx="2552">
                  <c:v>The BorrowersÂ </c:v>
                </c:pt>
                <c:pt idx="2553">
                  <c:v>The SaintÂ </c:v>
                </c:pt>
                <c:pt idx="2554">
                  <c:v>De-LovelyÂ </c:v>
                </c:pt>
                <c:pt idx="2555">
                  <c:v>Atlas Shrugged II: The StrikeÂ </c:v>
                </c:pt>
                <c:pt idx="2556">
                  <c:v>The ChumscrubberÂ </c:v>
                </c:pt>
                <c:pt idx="2557">
                  <c:v>DickÂ </c:v>
                </c:pt>
                <c:pt idx="2558">
                  <c:v>Wah-WahÂ </c:v>
                </c:pt>
                <c:pt idx="2559">
                  <c:v>The Vatican TapesÂ </c:v>
                </c:pt>
                <c:pt idx="2560">
                  <c:v>Spirit: Stallion of the CimarronÂ </c:v>
                </c:pt>
                <c:pt idx="2561">
                  <c:v>Ghost TownÂ </c:v>
                </c:pt>
                <c:pt idx="2562">
                  <c:v>ShadeÂ </c:v>
                </c:pt>
                <c:pt idx="2563">
                  <c:v>One True ThingÂ </c:v>
                </c:pt>
                <c:pt idx="2564">
                  <c:v>Another YearÂ </c:v>
                </c:pt>
                <c:pt idx="2565">
                  <c:v>The Heart of MeÂ </c:v>
                </c:pt>
                <c:pt idx="2566">
                  <c:v>Hearts in AtlantisÂ </c:v>
                </c:pt>
                <c:pt idx="2567">
                  <c:v>A Mighty HeartÂ </c:v>
                </c:pt>
                <c:pt idx="2568">
                  <c:v>Vanity FairÂ </c:v>
                </c:pt>
                <c:pt idx="2569">
                  <c:v>Space ChimpsÂ </c:v>
                </c:pt>
                <c:pt idx="2570">
                  <c:v>HootÂ </c:v>
                </c:pt>
                <c:pt idx="2571">
                  <c:v>When Did You Last See Your Father?Â </c:v>
                </c:pt>
                <c:pt idx="2572">
                  <c:v>SanctumÂ </c:v>
                </c:pt>
                <c:pt idx="2573">
                  <c:v>AbductionÂ </c:v>
                </c:pt>
                <c:pt idx="2574">
                  <c:v>MaloneÂ </c:v>
                </c:pt>
                <c:pt idx="2575">
                  <c:v>Ca$hÂ </c:v>
                </c:pt>
                <c:pt idx="2576">
                  <c:v>The House of MirthÂ </c:v>
                </c:pt>
                <c:pt idx="2577">
                  <c:v>HellboyÂ </c:v>
                </c:pt>
                <c:pt idx="2578">
                  <c:v>CelebrityÂ </c:v>
                </c:pt>
                <c:pt idx="2579">
                  <c:v>The Last Days on MarsÂ </c:v>
                </c:pt>
                <c:pt idx="2580">
                  <c:v>The Expendables 2Â </c:v>
                </c:pt>
                <c:pt idx="2581">
                  <c:v>Johnny EnglishÂ </c:v>
                </c:pt>
                <c:pt idx="2582">
                  <c:v>Win a Date with Tad Hamilton!Â </c:v>
                </c:pt>
                <c:pt idx="2583">
                  <c:v>From Justin to KellyÂ </c:v>
                </c:pt>
                <c:pt idx="2584">
                  <c:v>Girl 6Â </c:v>
                </c:pt>
                <c:pt idx="2585">
                  <c:v>Invaders from MarsÂ </c:v>
                </c:pt>
                <c:pt idx="2586">
                  <c:v>The Lost CityÂ </c:v>
                </c:pt>
                <c:pt idx="2587">
                  <c:v>Light It UpÂ </c:v>
                </c:pt>
                <c:pt idx="2588">
                  <c:v>Drillbit TaylorÂ </c:v>
                </c:pt>
                <c:pt idx="2589">
                  <c:v>StripteaseÂ </c:v>
                </c:pt>
                <c:pt idx="2590">
                  <c:v>Punch-Drunk LoveÂ </c:v>
                </c:pt>
                <c:pt idx="2591">
                  <c:v>Eddie the EagleÂ </c:v>
                </c:pt>
                <c:pt idx="2592">
                  <c:v>Eddie the EagleÂ </c:v>
                </c:pt>
                <c:pt idx="2593">
                  <c:v>Imagine Me &amp; YouÂ </c:v>
                </c:pt>
                <c:pt idx="2594">
                  <c:v>In BrugesÂ </c:v>
                </c:pt>
                <c:pt idx="2595">
                  <c:v>Vera DrakeÂ </c:v>
                </c:pt>
                <c:pt idx="2596">
                  <c:v>EuroTripÂ </c:v>
                </c:pt>
                <c:pt idx="2597">
                  <c:v>In the CutÂ </c:v>
                </c:pt>
                <c:pt idx="2598">
                  <c:v>Code 46Â </c:v>
                </c:pt>
                <c:pt idx="2599">
                  <c:v>JarheadÂ </c:v>
                </c:pt>
                <c:pt idx="2600">
                  <c:v>Triple 9Â </c:v>
                </c:pt>
                <c:pt idx="2601">
                  <c:v>The AviatorÂ </c:v>
                </c:pt>
                <c:pt idx="2602">
                  <c:v>Down in the ValleyÂ </c:v>
                </c:pt>
                <c:pt idx="2603">
                  <c:v>Promised LandÂ </c:v>
                </c:pt>
                <c:pt idx="2604">
                  <c:v>PrefontaineÂ </c:v>
                </c:pt>
                <c:pt idx="2605">
                  <c:v>Trust the ManÂ </c:v>
                </c:pt>
                <c:pt idx="2606">
                  <c:v>My Super Ex-GirlfriendÂ </c:v>
                </c:pt>
                <c:pt idx="2607">
                  <c:v>The Incredible Burt WonderstoneÂ </c:v>
                </c:pt>
                <c:pt idx="2608">
                  <c:v>The InterpreterÂ </c:v>
                </c:pt>
                <c:pt idx="2609">
                  <c:v>G.I. Joe: RetaliationÂ </c:v>
                </c:pt>
                <c:pt idx="2610">
                  <c:v>GetawayÂ </c:v>
                </c:pt>
                <c:pt idx="2611">
                  <c:v>Away We GoÂ </c:v>
                </c:pt>
                <c:pt idx="2612">
                  <c:v>UndisputedÂ </c:v>
                </c:pt>
                <c:pt idx="2613">
                  <c:v>Brooklyn RulesÂ </c:v>
                </c:pt>
                <c:pt idx="2614">
                  <c:v>The Singing DetectiveÂ </c:v>
                </c:pt>
                <c:pt idx="2615">
                  <c:v>Bucky Larson: Born to Be a StarÂ </c:v>
                </c:pt>
                <c:pt idx="2616">
                  <c:v>Underworld: AwakeningÂ </c:v>
                </c:pt>
                <c:pt idx="2617">
                  <c:v>The Life Before Her EyesÂ </c:v>
                </c:pt>
                <c:pt idx="2618">
                  <c:v>FidoÂ </c:v>
                </c:pt>
                <c:pt idx="2619">
                  <c:v>Muppets from SpaceÂ </c:v>
                </c:pt>
                <c:pt idx="2620">
                  <c:v>Stone ColdÂ </c:v>
                </c:pt>
                <c:pt idx="2621">
                  <c:v>Brick MansionsÂ </c:v>
                </c:pt>
                <c:pt idx="2622">
                  <c:v>SlitherÂ </c:v>
                </c:pt>
                <c:pt idx="2623">
                  <c:v>Josie and the PussycatsÂ </c:v>
                </c:pt>
                <c:pt idx="2624">
                  <c:v>Mulholland DriveÂ </c:v>
                </c:pt>
                <c:pt idx="2625">
                  <c:v>Domestic DisturbanceÂ </c:v>
                </c:pt>
                <c:pt idx="2626">
                  <c:v>BamboozledÂ </c:v>
                </c:pt>
                <c:pt idx="2627">
                  <c:v>Let Me InÂ </c:v>
                </c:pt>
                <c:pt idx="2628">
                  <c:v>The Wendell Baker StoryÂ </c:v>
                </c:pt>
                <c:pt idx="2629">
                  <c:v>Wild TargetÂ </c:v>
                </c:pt>
                <c:pt idx="2630">
                  <c:v>Eastern PromisesÂ </c:v>
                </c:pt>
                <c:pt idx="2631">
                  <c:v>PathologyÂ </c:v>
                </c:pt>
                <c:pt idx="2632">
                  <c:v>The Good GuyÂ </c:v>
                </c:pt>
                <c:pt idx="2633">
                  <c:v>FledÂ </c:v>
                </c:pt>
                <c:pt idx="2634">
                  <c:v>The Sea InsideÂ </c:v>
                </c:pt>
                <c:pt idx="2635">
                  <c:v>ChloeÂ </c:v>
                </c:pt>
                <c:pt idx="2636">
                  <c:v>Fear and Loathing in Las VegasÂ </c:v>
                </c:pt>
                <c:pt idx="2637">
                  <c:v>10th &amp; WolfÂ </c:v>
                </c:pt>
                <c:pt idx="2638">
                  <c:v>UndiscoveredÂ </c:v>
                </c:pt>
                <c:pt idx="2639">
                  <c:v>The GuruÂ </c:v>
                </c:pt>
                <c:pt idx="2640">
                  <c:v>My Name Is KhanÂ </c:v>
                </c:pt>
                <c:pt idx="2641">
                  <c:v>Bubble BoyÂ </c:v>
                </c:pt>
                <c:pt idx="2642">
                  <c:v>DownfallÂ </c:v>
                </c:pt>
                <c:pt idx="2643">
                  <c:v>March or DieÂ </c:v>
                </c:pt>
                <c:pt idx="2644">
                  <c:v>The CounselorÂ </c:v>
                </c:pt>
                <c:pt idx="2645">
                  <c:v>Charlie BartlettÂ </c:v>
                </c:pt>
                <c:pt idx="2646">
                  <c:v>The IcemanÂ </c:v>
                </c:pt>
                <c:pt idx="2647">
                  <c:v>The World Is Not EnoughÂ </c:v>
                </c:pt>
                <c:pt idx="2648">
                  <c:v>Birthday GirlÂ </c:v>
                </c:pt>
                <c:pt idx="2649">
                  <c:v>The CampaignÂ </c:v>
                </c:pt>
                <c:pt idx="2650">
                  <c:v>Princess KaiulaniÂ </c:v>
                </c:pt>
                <c:pt idx="2651">
                  <c:v>Red TailsÂ </c:v>
                </c:pt>
                <c:pt idx="2652">
                  <c:v>Paris, je t'aimeÂ </c:v>
                </c:pt>
                <c:pt idx="2653">
                  <c:v>Extremely Loud &amp; Incredibly CloseÂ </c:v>
                </c:pt>
                <c:pt idx="2654">
                  <c:v>A Lot Like LoveÂ </c:v>
                </c:pt>
                <c:pt idx="2655">
                  <c:v>The Perez FamilyÂ </c:v>
                </c:pt>
                <c:pt idx="2656">
                  <c:v>The Other Boleyn GirlÂ </c:v>
                </c:pt>
                <c:pt idx="2657">
                  <c:v>Exorcist: The BeginningÂ </c:v>
                </c:pt>
                <c:pt idx="2658">
                  <c:v>Return to the Blue LagoonÂ </c:v>
                </c:pt>
                <c:pt idx="2659">
                  <c:v>Mr 3000Â </c:v>
                </c:pt>
                <c:pt idx="2660">
                  <c:v>3 Ninjas Kick BackÂ </c:v>
                </c:pt>
                <c:pt idx="2661">
                  <c:v>Romeo Is BleedingÂ </c:v>
                </c:pt>
                <c:pt idx="2662">
                  <c:v>A Better LifeÂ </c:v>
                </c:pt>
                <c:pt idx="2663">
                  <c:v>My Life in RuinsÂ </c:v>
                </c:pt>
                <c:pt idx="2664">
                  <c:v>Repo! The Genetic OperaÂ </c:v>
                </c:pt>
                <c:pt idx="2665">
                  <c:v>Charlie Wilson's WarÂ </c:v>
                </c:pt>
                <c:pt idx="2666">
                  <c:v>Gun ShyÂ </c:v>
                </c:pt>
                <c:pt idx="2667">
                  <c:v>MaggieÂ </c:v>
                </c:pt>
                <c:pt idx="2668">
                  <c:v>AnatomyÂ </c:v>
                </c:pt>
                <c:pt idx="2669">
                  <c:v>The Little VampireÂ </c:v>
                </c:pt>
                <c:pt idx="2670">
                  <c:v>Blast from the PastÂ </c:v>
                </c:pt>
                <c:pt idx="2671">
                  <c:v>Gremlins 2: The New BatchÂ </c:v>
                </c:pt>
                <c:pt idx="2672">
                  <c:v>Cars 2Â </c:v>
                </c:pt>
                <c:pt idx="2673">
                  <c:v>The Cat in the HatÂ </c:v>
                </c:pt>
                <c:pt idx="2674">
                  <c:v>The Darkest HourÂ </c:v>
                </c:pt>
                <c:pt idx="2675">
                  <c:v>The RockerÂ </c:v>
                </c:pt>
                <c:pt idx="2676">
                  <c:v>Sgt. BilkoÂ </c:v>
                </c:pt>
                <c:pt idx="2677">
                  <c:v>Post GradÂ </c:v>
                </c:pt>
                <c:pt idx="2678">
                  <c:v>Dancer in the DarkÂ </c:v>
                </c:pt>
                <c:pt idx="2679">
                  <c:v>Two Evil EyesÂ </c:v>
                </c:pt>
                <c:pt idx="2680">
                  <c:v>AmourÂ </c:v>
                </c:pt>
                <c:pt idx="2681">
                  <c:v>Nicholas NicklebyÂ </c:v>
                </c:pt>
                <c:pt idx="2682">
                  <c:v>Cecil B. DeMentedÂ </c:v>
                </c:pt>
                <c:pt idx="2683">
                  <c:v>The PeacemakerÂ </c:v>
                </c:pt>
                <c:pt idx="2684">
                  <c:v>The Perfect ManÂ </c:v>
                </c:pt>
                <c:pt idx="2685">
                  <c:v>Be Kind RewindÂ </c:v>
                </c:pt>
                <c:pt idx="2686">
                  <c:v>Two LoversÂ </c:v>
                </c:pt>
                <c:pt idx="2687">
                  <c:v>Bright Lights, Big CityÂ </c:v>
                </c:pt>
                <c:pt idx="2688">
                  <c:v>All or NothingÂ </c:v>
                </c:pt>
                <c:pt idx="2689">
                  <c:v>A Knight's TaleÂ </c:v>
                </c:pt>
                <c:pt idx="2690">
                  <c:v>Superman ReturnsÂ </c:v>
                </c:pt>
                <c:pt idx="2691">
                  <c:v>Death RaceÂ </c:v>
                </c:pt>
                <c:pt idx="2692">
                  <c:v>Pirates of the Caribbean: On Stranger TidesÂ </c:v>
                </c:pt>
                <c:pt idx="2693">
                  <c:v>Peaceful WarriorÂ </c:v>
                </c:pt>
                <c:pt idx="2694">
                  <c:v>Spirited AwayÂ </c:v>
                </c:pt>
                <c:pt idx="2695">
                  <c:v>Up Close &amp; PersonalÂ </c:v>
                </c:pt>
                <c:pt idx="2696">
                  <c:v>Mrs Henderson PresentsÂ </c:v>
                </c:pt>
                <c:pt idx="2697">
                  <c:v>The Transporter RefueledÂ </c:v>
                </c:pt>
                <c:pt idx="2698">
                  <c:v>Salvation BoulevardÂ </c:v>
                </c:pt>
                <c:pt idx="2699">
                  <c:v>Owning MahownyÂ </c:v>
                </c:pt>
                <c:pt idx="2700">
                  <c:v>Skin TradeÂ </c:v>
                </c:pt>
                <c:pt idx="2701">
                  <c:v>Lawrence of ArabiaÂ </c:v>
                </c:pt>
                <c:pt idx="2702">
                  <c:v>SpliceÂ </c:v>
                </c:pt>
                <c:pt idx="2703">
                  <c:v>Morning GloryÂ </c:v>
                </c:pt>
                <c:pt idx="2704">
                  <c:v>Killer JoeÂ </c:v>
                </c:pt>
                <c:pt idx="2705">
                  <c:v>Get Rich or Die Tryin'Â </c:v>
                </c:pt>
                <c:pt idx="2706">
                  <c:v>The X Files: I Want to BelieveÂ </c:v>
                </c:pt>
                <c:pt idx="2707">
                  <c:v>Out of TimeÂ </c:v>
                </c:pt>
                <c:pt idx="2708">
                  <c:v>The Brothers SolomonÂ </c:v>
                </c:pt>
                <c:pt idx="2709">
                  <c:v>The Blood of HeroesÂ </c:v>
                </c:pt>
                <c:pt idx="2710">
                  <c:v>Superhero MovieÂ </c:v>
                </c:pt>
                <c:pt idx="2711">
                  <c:v>My Blueberry NightsÂ </c:v>
                </c:pt>
                <c:pt idx="2712">
                  <c:v>Alex CrossÂ </c:v>
                </c:pt>
                <c:pt idx="2713">
                  <c:v>The Tale of DespereauxÂ </c:v>
                </c:pt>
                <c:pt idx="2714">
                  <c:v>The BoxtrollsÂ </c:v>
                </c:pt>
                <c:pt idx="2715">
                  <c:v>I Heart HuckabeesÂ </c:v>
                </c:pt>
                <c:pt idx="2716">
                  <c:v>Hellboy II: The Golden ArmyÂ </c:v>
                </c:pt>
                <c:pt idx="2717">
                  <c:v>PixelsÂ </c:v>
                </c:pt>
                <c:pt idx="2718">
                  <c:v>Street Fighter: The Legend of Chun-LiÂ </c:v>
                </c:pt>
                <c:pt idx="2719">
                  <c:v>A Walk on the MoonÂ </c:v>
                </c:pt>
                <c:pt idx="2720">
                  <c:v>Rambo IIIÂ </c:v>
                </c:pt>
                <c:pt idx="2721">
                  <c:v>A Dangerous MethodÂ </c:v>
                </c:pt>
                <c:pt idx="2722">
                  <c:v>Unaccompanied MinorsÂ </c:v>
                </c:pt>
                <c:pt idx="2723">
                  <c:v>Eyes Wide ShutÂ </c:v>
                </c:pt>
                <c:pt idx="2724">
                  <c:v>The Indian in the CupboardÂ </c:v>
                </c:pt>
                <c:pt idx="2725">
                  <c:v>Swept AwayÂ </c:v>
                </c:pt>
                <c:pt idx="2726">
                  <c:v>War, Inc.Â </c:v>
                </c:pt>
                <c:pt idx="2727">
                  <c:v>Deconstructing HarryÂ </c:v>
                </c:pt>
                <c:pt idx="2728">
                  <c:v>TrustÂ </c:v>
                </c:pt>
                <c:pt idx="2729">
                  <c:v>We're No AngelsÂ </c:v>
                </c:pt>
                <c:pt idx="2730">
                  <c:v>Jack Ryan: Shadow RecruitÂ </c:v>
                </c:pt>
                <c:pt idx="2731">
                  <c:v>Three to TangoÂ </c:v>
                </c:pt>
                <c:pt idx="2732">
                  <c:v>By the SeaÂ </c:v>
                </c:pt>
                <c:pt idx="2733">
                  <c:v>Troop Beverly HillsÂ </c:v>
                </c:pt>
                <c:pt idx="2734">
                  <c:v>Shaolin SoccerÂ </c:v>
                </c:pt>
                <c:pt idx="2735">
                  <c:v>Ernest &amp; CelestineÂ </c:v>
                </c:pt>
                <c:pt idx="2736">
                  <c:v>The Weather ManÂ </c:v>
                </c:pt>
                <c:pt idx="2737">
                  <c:v>The Damned UnitedÂ </c:v>
                </c:pt>
                <c:pt idx="2738">
                  <c:v>BrotherÂ </c:v>
                </c:pt>
                <c:pt idx="2739">
                  <c:v>CasinoÂ </c:v>
                </c:pt>
                <c:pt idx="2740">
                  <c:v>The Brown BunnyÂ </c:v>
                </c:pt>
                <c:pt idx="2741">
                  <c:v>Last OrdersÂ </c:v>
                </c:pt>
                <c:pt idx="2742">
                  <c:v>Chairman of the BoardÂ </c:v>
                </c:pt>
                <c:pt idx="2743">
                  <c:v>Whatever WorksÂ </c:v>
                </c:pt>
                <c:pt idx="2744">
                  <c:v>Catch a FireÂ </c:v>
                </c:pt>
                <c:pt idx="2745">
                  <c:v>Just Like HeavenÂ </c:v>
                </c:pt>
                <c:pt idx="2746">
                  <c:v>Jersey GirlÂ </c:v>
                </c:pt>
                <c:pt idx="2747">
                  <c:v>12 RoundsÂ </c:v>
                </c:pt>
                <c:pt idx="2748">
                  <c:v>High Heels and Low LifesÂ </c:v>
                </c:pt>
                <c:pt idx="2749">
                  <c:v>The White RibbonÂ </c:v>
                </c:pt>
                <c:pt idx="2750">
                  <c:v>The In CrowdÂ </c:v>
                </c:pt>
                <c:pt idx="2751">
                  <c:v>The Art of WarÂ </c:v>
                </c:pt>
                <c:pt idx="2752">
                  <c:v>The TuxedoÂ </c:v>
                </c:pt>
                <c:pt idx="2753">
                  <c:v>A Man ApartÂ </c:v>
                </c:pt>
                <c:pt idx="2754">
                  <c:v>Resurrecting the ChampÂ </c:v>
                </c:pt>
                <c:pt idx="2755">
                  <c:v>EdmondÂ </c:v>
                </c:pt>
                <c:pt idx="2756">
                  <c:v>The Good, the Bad, the WeirdÂ </c:v>
                </c:pt>
                <c:pt idx="2757">
                  <c:v>Killer EliteÂ </c:v>
                </c:pt>
                <c:pt idx="2758">
                  <c:v>The Adventures of PinocchioÂ </c:v>
                </c:pt>
                <c:pt idx="2759">
                  <c:v>RavenousÂ </c:v>
                </c:pt>
                <c:pt idx="2760">
                  <c:v>Under Siege 2: Dark TerritoryÂ </c:v>
                </c:pt>
                <c:pt idx="2761">
                  <c:v>Three BurialsÂ </c:v>
                </c:pt>
                <c:pt idx="2762">
                  <c:v>The Open RoadÂ </c:v>
                </c:pt>
                <c:pt idx="2763">
                  <c:v>The CrewÂ </c:v>
                </c:pt>
                <c:pt idx="2764">
                  <c:v>An Alan Smithee Film: Burn Hollywood BurnÂ </c:v>
                </c:pt>
                <c:pt idx="2765">
                  <c:v>The RavenÂ </c:v>
                </c:pt>
                <c:pt idx="2766">
                  <c:v>Blonde AmbitionÂ </c:v>
                </c:pt>
                <c:pt idx="2767">
                  <c:v>The Oxford MurdersÂ </c:v>
                </c:pt>
                <c:pt idx="2768">
                  <c:v>The Legend of the Lone RangerÂ </c:v>
                </c:pt>
                <c:pt idx="2769">
                  <c:v>The Next Best ThingÂ </c:v>
                </c:pt>
                <c:pt idx="2770">
                  <c:v>Jakob the LiarÂ </c:v>
                </c:pt>
                <c:pt idx="2771">
                  <c:v>HighlanderÂ </c:v>
                </c:pt>
                <c:pt idx="2772">
                  <c:v>BedazzledÂ </c:v>
                </c:pt>
                <c:pt idx="2773">
                  <c:v>Walking TallÂ </c:v>
                </c:pt>
                <c:pt idx="2774">
                  <c:v>Running ScaredÂ </c:v>
                </c:pt>
                <c:pt idx="2775">
                  <c:v>Laws of AttractionÂ </c:v>
                </c:pt>
                <c:pt idx="2776">
                  <c:v>The Ice StormÂ </c:v>
                </c:pt>
                <c:pt idx="2777">
                  <c:v>Grudge MatchÂ </c:v>
                </c:pt>
                <c:pt idx="2778">
                  <c:v>Marvin's RoomÂ </c:v>
                </c:pt>
                <c:pt idx="2779">
                  <c:v>The Dangerous Lives of Altar BoysÂ </c:v>
                </c:pt>
                <c:pt idx="2780">
                  <c:v>The BeachÂ </c:v>
                </c:pt>
                <c:pt idx="2781">
                  <c:v>SwordfishÂ </c:v>
                </c:pt>
                <c:pt idx="2782">
                  <c:v>This Means WarÂ </c:v>
                </c:pt>
                <c:pt idx="2783">
                  <c:v>Being JuliaÂ </c:v>
                </c:pt>
                <c:pt idx="2784">
                  <c:v>9Â½ WeeksÂ </c:v>
                </c:pt>
                <c:pt idx="2785">
                  <c:v>Lethal Weapon 4Â </c:v>
                </c:pt>
                <c:pt idx="2786">
                  <c:v>DuetsÂ </c:v>
                </c:pt>
                <c:pt idx="2787">
                  <c:v>Everyone Says I Love YouÂ </c:v>
                </c:pt>
                <c:pt idx="2788">
                  <c:v>StokerÂ </c:v>
                </c:pt>
                <c:pt idx="2789">
                  <c:v>My Soul to TakeÂ </c:v>
                </c:pt>
                <c:pt idx="2790">
                  <c:v>The Girl Next DoorÂ </c:v>
                </c:pt>
                <c:pt idx="2791">
                  <c:v>Get Over ItÂ </c:v>
                </c:pt>
                <c:pt idx="2792">
                  <c:v>Death SentenceÂ </c:v>
                </c:pt>
                <c:pt idx="2793">
                  <c:v>Black NativityÂ </c:v>
                </c:pt>
                <c:pt idx="2794">
                  <c:v>Married LifeÂ </c:v>
                </c:pt>
                <c:pt idx="2795">
                  <c:v>Tora! Tora! Tora!Â </c:v>
                </c:pt>
                <c:pt idx="2796">
                  <c:v>FlawlessÂ </c:v>
                </c:pt>
                <c:pt idx="2797">
                  <c:v>Sex DriveÂ </c:v>
                </c:pt>
                <c:pt idx="2798">
                  <c:v>Bless the ChildÂ </c:v>
                </c:pt>
                <c:pt idx="2799">
                  <c:v>Reindeer GamesÂ </c:v>
                </c:pt>
                <c:pt idx="2800">
                  <c:v>Solitary ManÂ </c:v>
                </c:pt>
                <c:pt idx="2801">
                  <c:v>Copying BeethovenÂ </c:v>
                </c:pt>
                <c:pt idx="2802">
                  <c:v>Out of SightÂ </c:v>
                </c:pt>
                <c:pt idx="2803">
                  <c:v>GodsendÂ </c:v>
                </c:pt>
                <c:pt idx="2804">
                  <c:v>Out of the FurnaceÂ </c:v>
                </c:pt>
                <c:pt idx="2805">
                  <c:v>Just My LuckÂ </c:v>
                </c:pt>
                <c:pt idx="2806">
                  <c:v>Runner RunnerÂ </c:v>
                </c:pt>
                <c:pt idx="2807">
                  <c:v>The Emperor's New GrooveÂ </c:v>
                </c:pt>
                <c:pt idx="2808">
                  <c:v>HoffaÂ </c:v>
                </c:pt>
                <c:pt idx="2809">
                  <c:v>The Matrix RevolutionsÂ </c:v>
                </c:pt>
                <c:pt idx="2810">
                  <c:v>Kiss Kiss Bang BangÂ </c:v>
                </c:pt>
                <c:pt idx="2811">
                  <c:v>District B13Â </c:v>
                </c:pt>
                <c:pt idx="2812">
                  <c:v>Detroit Rock CityÂ </c:v>
                </c:pt>
                <c:pt idx="2813">
                  <c:v>Chasing LibertyÂ </c:v>
                </c:pt>
                <c:pt idx="2814">
                  <c:v>The Adventures of Sharkboy and Lavagirl 3-DÂ </c:v>
                </c:pt>
                <c:pt idx="2815">
                  <c:v>Disaster MovieÂ </c:v>
                </c:pt>
                <c:pt idx="2816">
                  <c:v>The MechanicÂ </c:v>
                </c:pt>
                <c:pt idx="2817">
                  <c:v>Superbabies: Baby Geniuses 2Â </c:v>
                </c:pt>
                <c:pt idx="2818">
                  <c:v>FaithfulÂ </c:v>
                </c:pt>
                <c:pt idx="2819">
                  <c:v>Lost in SpaceÂ </c:v>
                </c:pt>
                <c:pt idx="2820">
                  <c:v>Soul SurvivorsÂ </c:v>
                </c:pt>
                <c:pt idx="2821">
                  <c:v>Maximum RiskÂ </c:v>
                </c:pt>
                <c:pt idx="2822">
                  <c:v>RentÂ </c:v>
                </c:pt>
                <c:pt idx="2823">
                  <c:v>The Family StoneÂ </c:v>
                </c:pt>
                <c:pt idx="2824">
                  <c:v>I Love You Phillip MorrisÂ </c:v>
                </c:pt>
                <c:pt idx="2825">
                  <c:v>King's RansomÂ </c:v>
                </c:pt>
                <c:pt idx="2826">
                  <c:v>The WizÂ </c:v>
                </c:pt>
                <c:pt idx="2827">
                  <c:v>ArmoredÂ </c:v>
                </c:pt>
                <c:pt idx="2828">
                  <c:v>Stealing HarvardÂ </c:v>
                </c:pt>
                <c:pt idx="2829">
                  <c:v>The Replacement KillersÂ </c:v>
                </c:pt>
                <c:pt idx="2830">
                  <c:v>RushÂ </c:v>
                </c:pt>
                <c:pt idx="2831">
                  <c:v>Battle of the YearÂ </c:v>
                </c:pt>
                <c:pt idx="2832">
                  <c:v>One Man's HeroÂ </c:v>
                </c:pt>
                <c:pt idx="2833">
                  <c:v>DumaÂ </c:v>
                </c:pt>
                <c:pt idx="2834">
                  <c:v>Hollywood EndingÂ </c:v>
                </c:pt>
                <c:pt idx="2835">
                  <c:v>Lost SoulsÂ </c:v>
                </c:pt>
                <c:pt idx="2836">
                  <c:v>The FuneralÂ </c:v>
                </c:pt>
                <c:pt idx="2837">
                  <c:v>WarriorÂ </c:v>
                </c:pt>
                <c:pt idx="2838">
                  <c:v>The Painted VeilÂ </c:v>
                </c:pt>
                <c:pt idx="2839">
                  <c:v>Opal DreamÂ </c:v>
                </c:pt>
                <c:pt idx="2840">
                  <c:v>On Deadly GroundÂ </c:v>
                </c:pt>
                <c:pt idx="2841">
                  <c:v>The Perfect GameÂ </c:v>
                </c:pt>
                <c:pt idx="2842">
                  <c:v>Boat TripÂ </c:v>
                </c:pt>
                <c:pt idx="2843">
                  <c:v>OndineÂ </c:v>
                </c:pt>
                <c:pt idx="2844">
                  <c:v>The Out-of-TownersÂ </c:v>
                </c:pt>
                <c:pt idx="2845">
                  <c:v>Jason BourneÂ </c:v>
                </c:pt>
                <c:pt idx="2846">
                  <c:v>The LongshotsÂ </c:v>
                </c:pt>
                <c:pt idx="2847">
                  <c:v>UltravioletÂ </c:v>
                </c:pt>
                <c:pt idx="2848">
                  <c:v>Under the RainbowÂ </c:v>
                </c:pt>
                <c:pt idx="2849">
                  <c:v>Jefferson in ParisÂ </c:v>
                </c:pt>
                <c:pt idx="2850">
                  <c:v>Welcome to MooseportÂ </c:v>
                </c:pt>
                <c:pt idx="2851">
                  <c:v>The League of Extraordinary GentlemenÂ </c:v>
                </c:pt>
                <c:pt idx="2852">
                  <c:v>Ready to RumbleÂ </c:v>
                </c:pt>
                <c:pt idx="2853">
                  <c:v>On the LineÂ </c:v>
                </c:pt>
                <c:pt idx="2854">
                  <c:v>Welcome to CollinwoodÂ </c:v>
                </c:pt>
                <c:pt idx="2855">
                  <c:v>Tae Guk Gi: The Brotherhood of WarÂ </c:v>
                </c:pt>
                <c:pt idx="2856">
                  <c:v>Fright NightÂ </c:v>
                </c:pt>
                <c:pt idx="2857">
                  <c:v>2046Â </c:v>
                </c:pt>
                <c:pt idx="2858">
                  <c:v>Simon BirchÂ </c:v>
                </c:pt>
                <c:pt idx="2859">
                  <c:v>EverestÂ </c:v>
                </c:pt>
                <c:pt idx="2860">
                  <c:v>TradeÂ </c:v>
                </c:pt>
                <c:pt idx="2861">
                  <c:v>RangoÂ </c:v>
                </c:pt>
                <c:pt idx="2862">
                  <c:v>Breakfast of ChampionsÂ </c:v>
                </c:pt>
                <c:pt idx="2863">
                  <c:v>Find Me GuiltyÂ </c:v>
                </c:pt>
                <c:pt idx="2864">
                  <c:v>The Bourne LegacyÂ </c:v>
                </c:pt>
                <c:pt idx="2865">
                  <c:v>American DreamzÂ </c:v>
                </c:pt>
                <c:pt idx="2866">
                  <c:v>InfamousÂ </c:v>
                </c:pt>
                <c:pt idx="2867">
                  <c:v>Critical CareÂ </c:v>
                </c:pt>
                <c:pt idx="2868">
                  <c:v>City of Life and DeathÂ </c:v>
                </c:pt>
                <c:pt idx="2869">
                  <c:v>Code Name: The CleanerÂ </c:v>
                </c:pt>
                <c:pt idx="2870">
                  <c:v>Inherent ViceÂ </c:v>
                </c:pt>
                <c:pt idx="2871">
                  <c:v>DeadfallÂ </c:v>
                </c:pt>
                <c:pt idx="2872">
                  <c:v>Connie and CarlaÂ </c:v>
                </c:pt>
                <c:pt idx="2873">
                  <c:v>Angela's AshesÂ </c:v>
                </c:pt>
                <c:pt idx="2874">
                  <c:v>Attack the BlockÂ </c:v>
                </c:pt>
                <c:pt idx="2875">
                  <c:v>DragonslayerÂ </c:v>
                </c:pt>
                <c:pt idx="2876">
                  <c:v>The Greatest Story Ever ToldÂ </c:v>
                </c:pt>
                <c:pt idx="2877">
                  <c:v>The Young MessiahÂ </c:v>
                </c:pt>
                <c:pt idx="2878">
                  <c:v>The Glass HouseÂ </c:v>
                </c:pt>
                <c:pt idx="2879">
                  <c:v>The ApparitionÂ </c:v>
                </c:pt>
                <c:pt idx="2880">
                  <c:v>Serving SaraÂ </c:v>
                </c:pt>
                <c:pt idx="2881">
                  <c:v>Ella EnchantedÂ </c:v>
                </c:pt>
                <c:pt idx="2882">
                  <c:v>Ed WoodÂ </c:v>
                </c:pt>
                <c:pt idx="2883">
                  <c:v>Revolutionary RoadÂ </c:v>
                </c:pt>
                <c:pt idx="2884">
                  <c:v>Everybody's FineÂ </c:v>
                </c:pt>
                <c:pt idx="2885">
                  <c:v>Highlander: The Final DimensionÂ </c:v>
                </c:pt>
                <c:pt idx="2886">
                  <c:v>FlippedÂ </c:v>
                </c:pt>
                <c:pt idx="2887">
                  <c:v>Steve JobsÂ </c:v>
                </c:pt>
                <c:pt idx="2888">
                  <c:v>RocknRollaÂ </c:v>
                </c:pt>
                <c:pt idx="2889">
                  <c:v>Dudley Do-RightÂ </c:v>
                </c:pt>
                <c:pt idx="2890">
                  <c:v>The Island of Dr. MoreauÂ </c:v>
                </c:pt>
                <c:pt idx="2891">
                  <c:v>The End of the AffairÂ </c:v>
                </c:pt>
                <c:pt idx="2892">
                  <c:v>Beverly Hills Cop IIIÂ </c:v>
                </c:pt>
                <c:pt idx="2893">
                  <c:v>HackersÂ </c:v>
                </c:pt>
                <c:pt idx="2894">
                  <c:v>Fair GameÂ </c:v>
                </c:pt>
                <c:pt idx="2895">
                  <c:v>Raising HelenÂ </c:v>
                </c:pt>
                <c:pt idx="2896">
                  <c:v>Never Let Me GoÂ </c:v>
                </c:pt>
                <c:pt idx="2897">
                  <c:v>DuneÂ </c:v>
                </c:pt>
                <c:pt idx="2898">
                  <c:v>Blade: TrinityÂ </c:v>
                </c:pt>
                <c:pt idx="2899">
                  <c:v>DoogalÂ </c:v>
                </c:pt>
                <c:pt idx="2900">
                  <c:v>Dark CityÂ </c:v>
                </c:pt>
                <c:pt idx="2901">
                  <c:v>Enter the VoidÂ </c:v>
                </c:pt>
                <c:pt idx="2902">
                  <c:v>In the Land of Blood and HoneyÂ </c:v>
                </c:pt>
                <c:pt idx="2903">
                  <c:v>Machete KillsÂ </c:v>
                </c:pt>
                <c:pt idx="2904">
                  <c:v>Eight Legged FreaksÂ </c:v>
                </c:pt>
                <c:pt idx="2905">
                  <c:v>The Killer Inside MeÂ </c:v>
                </c:pt>
                <c:pt idx="2906">
                  <c:v>TranssiberianÂ </c:v>
                </c:pt>
                <c:pt idx="2907">
                  <c:v>RoboCop 3Â </c:v>
                </c:pt>
                <c:pt idx="2908">
                  <c:v>Charlie St. CloudÂ </c:v>
                </c:pt>
                <c:pt idx="2909">
                  <c:v>SafeÂ </c:v>
                </c:pt>
                <c:pt idx="2910">
                  <c:v>What's the Worst That Could Happen?Â </c:v>
                </c:pt>
                <c:pt idx="2911">
                  <c:v>The Visual Bible: The Gospel of JohnÂ </c:v>
                </c:pt>
                <c:pt idx="2912">
                  <c:v>The MusketeerÂ </c:v>
                </c:pt>
                <c:pt idx="2913">
                  <c:v>The Butterfly EffectÂ </c:v>
                </c:pt>
                <c:pt idx="2914">
                  <c:v>CaravansÂ </c:v>
                </c:pt>
                <c:pt idx="2915">
                  <c:v>Crazy in AlabamaÂ </c:v>
                </c:pt>
                <c:pt idx="2916">
                  <c:v>The Clan of the Cave BearÂ </c:v>
                </c:pt>
                <c:pt idx="2917">
                  <c:v>88 MinutesÂ </c:v>
                </c:pt>
                <c:pt idx="2918">
                  <c:v>Things We Lost in the FireÂ </c:v>
                </c:pt>
                <c:pt idx="2919">
                  <c:v>SphinxÂ </c:v>
                </c:pt>
                <c:pt idx="2920">
                  <c:v>The Big WeddingÂ </c:v>
                </c:pt>
                <c:pt idx="2921">
                  <c:v>The Last GodfatherÂ </c:v>
                </c:pt>
                <c:pt idx="2922">
                  <c:v>Night at the Museum: Secret of the TombÂ </c:v>
                </c:pt>
                <c:pt idx="2923">
                  <c:v>StonewallÂ </c:v>
                </c:pt>
                <c:pt idx="2924">
                  <c:v>Coco Before ChanelÂ </c:v>
                </c:pt>
                <c:pt idx="2925">
                  <c:v>The InternshipÂ </c:v>
                </c:pt>
                <c:pt idx="2926">
                  <c:v>The Quick and the DeadÂ </c:v>
                </c:pt>
                <c:pt idx="2927">
                  <c:v>The HostÂ </c:v>
                </c:pt>
                <c:pt idx="2928">
                  <c:v>RoninÂ </c:v>
                </c:pt>
                <c:pt idx="2929">
                  <c:v>The Best OfferÂ </c:v>
                </c:pt>
                <c:pt idx="2930">
                  <c:v>Snake EyesÂ </c:v>
                </c:pt>
                <c:pt idx="2931">
                  <c:v>Strange WildernessÂ </c:v>
                </c:pt>
                <c:pt idx="2932">
                  <c:v>The ConspiratorÂ </c:v>
                </c:pt>
                <c:pt idx="2933">
                  <c:v>The Railway ManÂ </c:v>
                </c:pt>
                <c:pt idx="2934">
                  <c:v>Universal Soldier: The ReturnÂ </c:v>
                </c:pt>
                <c:pt idx="2935">
                  <c:v>The HomesmanÂ </c:v>
                </c:pt>
                <c:pt idx="2936">
                  <c:v>HamletÂ </c:v>
                </c:pt>
                <c:pt idx="2937">
                  <c:v>X-Men: First ClassÂ </c:v>
                </c:pt>
                <c:pt idx="2938">
                  <c:v>One for the MoneyÂ </c:v>
                </c:pt>
                <c:pt idx="2939">
                  <c:v>The Devil's DoubleÂ </c:v>
                </c:pt>
                <c:pt idx="2940">
                  <c:v>Funny GamesÂ </c:v>
                </c:pt>
                <c:pt idx="2941">
                  <c:v>Self/lessÂ </c:v>
                </c:pt>
                <c:pt idx="2942">
                  <c:v>Young Sherlock HolmesÂ </c:v>
                </c:pt>
                <c:pt idx="2943">
                  <c:v>Case 39Â </c:v>
                </c:pt>
                <c:pt idx="2944">
                  <c:v>The 33Â </c:v>
                </c:pt>
                <c:pt idx="2945">
                  <c:v>The Next Three DaysÂ </c:v>
                </c:pt>
                <c:pt idx="2946">
                  <c:v>The Other End of the LineÂ </c:v>
                </c:pt>
                <c:pt idx="2947">
                  <c:v>Big Trouble in Little ChinaÂ </c:v>
                </c:pt>
                <c:pt idx="2948">
                  <c:v>Suicide SquadÂ </c:v>
                </c:pt>
                <c:pt idx="2949">
                  <c:v>An Everlasting PieceÂ </c:v>
                </c:pt>
                <c:pt idx="2950">
                  <c:v>RenaissanceÂ </c:v>
                </c:pt>
                <c:pt idx="2951">
                  <c:v>MargaretÂ </c:v>
                </c:pt>
                <c:pt idx="2952">
                  <c:v>Angel EyesÂ </c:v>
                </c:pt>
                <c:pt idx="2953">
                  <c:v>Casino JackÂ </c:v>
                </c:pt>
                <c:pt idx="2954">
                  <c:v>Lords of DogtownÂ </c:v>
                </c:pt>
                <c:pt idx="2955">
                  <c:v>Chasing MavericksÂ </c:v>
                </c:pt>
                <c:pt idx="2956">
                  <c:v>Gangster SquadÂ </c:v>
                </c:pt>
                <c:pt idx="2957">
                  <c:v>The ImmigrantÂ </c:v>
                </c:pt>
                <c:pt idx="2958">
                  <c:v>ShooterÂ </c:v>
                </c:pt>
                <c:pt idx="2959">
                  <c:v>The Manchurian CandidateÂ </c:v>
                </c:pt>
                <c:pt idx="2960">
                  <c:v>Dracula UntoldÂ </c:v>
                </c:pt>
                <c:pt idx="2961">
                  <c:v>Stop-LossÂ </c:v>
                </c:pt>
                <c:pt idx="2962">
                  <c:v>ManderlayÂ </c:v>
                </c:pt>
                <c:pt idx="2963">
                  <c:v>WimbledonÂ </c:v>
                </c:pt>
                <c:pt idx="2964">
                  <c:v>Moonlight MileÂ </c:v>
                </c:pt>
                <c:pt idx="2965">
                  <c:v>The Haunted MansionÂ </c:v>
                </c:pt>
                <c:pt idx="2966">
                  <c:v>Going the DistanceÂ </c:v>
                </c:pt>
                <c:pt idx="2967">
                  <c:v>GettysburgÂ </c:v>
                </c:pt>
                <c:pt idx="2968">
                  <c:v>The Merchant of VeniceÂ </c:v>
                </c:pt>
                <c:pt idx="2969">
                  <c:v>A Most Violent YearÂ </c:v>
                </c:pt>
                <c:pt idx="2970">
                  <c:v>AbandonÂ </c:v>
                </c:pt>
                <c:pt idx="2971">
                  <c:v>Pride and GloryÂ </c:v>
                </c:pt>
                <c:pt idx="2972">
                  <c:v>Midnight SpecialÂ </c:v>
                </c:pt>
                <c:pt idx="2973">
                  <c:v>Mongol: The Rise of Genghis KhanÂ </c:v>
                </c:pt>
                <c:pt idx="2974">
                  <c:v>Summer CatchÂ </c:v>
                </c:pt>
                <c:pt idx="2975">
                  <c:v>SteelÂ </c:v>
                </c:pt>
                <c:pt idx="2976">
                  <c:v>Slow BurnÂ </c:v>
                </c:pt>
                <c:pt idx="2977">
                  <c:v>The White CountessÂ </c:v>
                </c:pt>
                <c:pt idx="2978">
                  <c:v>AntzÂ </c:v>
                </c:pt>
                <c:pt idx="2979">
                  <c:v>I Don't Know How She Does ItÂ </c:v>
                </c:pt>
                <c:pt idx="2980">
                  <c:v>The AssassinÂ </c:v>
                </c:pt>
                <c:pt idx="2981">
                  <c:v>Oscar and LucindaÂ </c:v>
                </c:pt>
                <c:pt idx="2982">
                  <c:v>MagnoliaÂ </c:v>
                </c:pt>
                <c:pt idx="2983">
                  <c:v>Little Black BookÂ </c:v>
                </c:pt>
                <c:pt idx="2984">
                  <c:v>JindabyneÂ </c:v>
                </c:pt>
                <c:pt idx="2985">
                  <c:v>Chicken LittleÂ </c:v>
                </c:pt>
                <c:pt idx="2986">
                  <c:v>Buffalo SoldiersÂ </c:v>
                </c:pt>
                <c:pt idx="2987">
                  <c:v>SerenityÂ </c:v>
                </c:pt>
                <c:pt idx="2988">
                  <c:v>MegaforceÂ </c:v>
                </c:pt>
                <c:pt idx="2989">
                  <c:v>Straw DogsÂ </c:v>
                </c:pt>
                <c:pt idx="2990">
                  <c:v>Shanghai SurpriseÂ </c:v>
                </c:pt>
                <c:pt idx="2991">
                  <c:v>Premium RushÂ </c:v>
                </c:pt>
                <c:pt idx="2992">
                  <c:v>BandslamÂ </c:v>
                </c:pt>
                <c:pt idx="2993">
                  <c:v>Anything ElseÂ </c:v>
                </c:pt>
                <c:pt idx="2994">
                  <c:v>The Lucky OnesÂ </c:v>
                </c:pt>
                <c:pt idx="2995">
                  <c:v>Sweet NovemberÂ </c:v>
                </c:pt>
                <c:pt idx="2996">
                  <c:v>For Love of the GameÂ </c:v>
                </c:pt>
                <c:pt idx="2997">
                  <c:v>The CorruptorÂ </c:v>
                </c:pt>
                <c:pt idx="2998">
                  <c:v>Alone in the DarkÂ </c:v>
                </c:pt>
                <c:pt idx="2999">
                  <c:v>The ReapingÂ </c:v>
                </c:pt>
                <c:pt idx="3000">
                  <c:v>Brokedown PalaceÂ </c:v>
                </c:pt>
                <c:pt idx="3001">
                  <c:v>Snow White and the HuntsmanÂ </c:v>
                </c:pt>
                <c:pt idx="3002">
                  <c:v>The Midnight Meat TrainÂ </c:v>
                </c:pt>
                <c:pt idx="3003">
                  <c:v>Mrs. WinterbourneÂ </c:v>
                </c:pt>
                <c:pt idx="3004">
                  <c:v>The Change-UpÂ </c:v>
                </c:pt>
                <c:pt idx="3005">
                  <c:v>The Son of No OneÂ </c:v>
                </c:pt>
                <c:pt idx="3006">
                  <c:v>GoodÂ </c:v>
                </c:pt>
                <c:pt idx="3007">
                  <c:v>The Good NightÂ </c:v>
                </c:pt>
                <c:pt idx="3008">
                  <c:v>BirthÂ </c:v>
                </c:pt>
                <c:pt idx="3009">
                  <c:v>RoarÂ </c:v>
                </c:pt>
                <c:pt idx="3010">
                  <c:v>The CaveÂ </c:v>
                </c:pt>
                <c:pt idx="3011">
                  <c:v>16 BlocksÂ </c:v>
                </c:pt>
                <c:pt idx="3012">
                  <c:v>WillardÂ </c:v>
                </c:pt>
                <c:pt idx="3013">
                  <c:v>The Yellow HandkerchiefÂ </c:v>
                </c:pt>
                <c:pt idx="3014">
                  <c:v>EllingÂ </c:v>
                </c:pt>
                <c:pt idx="3015">
                  <c:v>WasabiÂ </c:v>
                </c:pt>
                <c:pt idx="3016">
                  <c:v>Joe SomebodyÂ </c:v>
                </c:pt>
                <c:pt idx="3017">
                  <c:v>The AbyssÂ </c:v>
                </c:pt>
                <c:pt idx="3018">
                  <c:v>Broken CityÂ </c:v>
                </c:pt>
                <c:pt idx="3019">
                  <c:v>MoliÃ¨reÂ </c:v>
                </c:pt>
                <c:pt idx="3020">
                  <c:v>Veronica GuerinÂ </c:v>
                </c:pt>
                <c:pt idx="3021">
                  <c:v>The Incredible HulkÂ </c:v>
                </c:pt>
                <c:pt idx="3022">
                  <c:v>ValiantÂ </c:v>
                </c:pt>
                <c:pt idx="3023">
                  <c:v>BurlesqueÂ </c:v>
                </c:pt>
                <c:pt idx="3024">
                  <c:v>Harley Davidson and the Marlboro ManÂ </c:v>
                </c:pt>
                <c:pt idx="3025">
                  <c:v>Play It to the BoneÂ </c:v>
                </c:pt>
                <c:pt idx="3026">
                  <c:v>The Thin Red LineÂ </c:v>
                </c:pt>
                <c:pt idx="3027">
                  <c:v>The MasterÂ </c:v>
                </c:pt>
                <c:pt idx="3028">
                  <c:v>Renaissance ManÂ </c:v>
                </c:pt>
                <c:pt idx="3029">
                  <c:v>AdoreÂ </c:v>
                </c:pt>
                <c:pt idx="3030">
                  <c:v>CursedÂ </c:v>
                </c:pt>
                <c:pt idx="3031">
                  <c:v>Flash of GeniusÂ </c:v>
                </c:pt>
                <c:pt idx="3032">
                  <c:v>Alex &amp; EmmaÂ </c:v>
                </c:pt>
                <c:pt idx="3033">
                  <c:v>New York MinuteÂ </c:v>
                </c:pt>
                <c:pt idx="3034">
                  <c:v>VampsÂ </c:v>
                </c:pt>
                <c:pt idx="3035">
                  <c:v>Idle HandsÂ </c:v>
                </c:pt>
                <c:pt idx="3036">
                  <c:v>I'm Not There.Â </c:v>
                </c:pt>
                <c:pt idx="3037">
                  <c:v>AlohaÂ </c:v>
                </c:pt>
                <c:pt idx="3038">
                  <c:v>AlohaÂ </c:v>
                </c:pt>
                <c:pt idx="3039">
                  <c:v>Megiddo: The Omega Code 2Â </c:v>
                </c:pt>
                <c:pt idx="3040">
                  <c:v>Take Me Home TonightÂ </c:v>
                </c:pt>
                <c:pt idx="3041">
                  <c:v>End of DaysÂ </c:v>
                </c:pt>
                <c:pt idx="3042">
                  <c:v>The Cold Light of DayÂ </c:v>
                </c:pt>
                <c:pt idx="3043">
                  <c:v>MarmadukeÂ </c:v>
                </c:pt>
                <c:pt idx="3044">
                  <c:v>The BountyÂ </c:v>
                </c:pt>
                <c:pt idx="3045">
                  <c:v>Frost/NixonÂ </c:v>
                </c:pt>
                <c:pt idx="3046">
                  <c:v>The Ghost and the DarknessÂ </c:v>
                </c:pt>
                <c:pt idx="3047">
                  <c:v>The Brothers BloomÂ </c:v>
                </c:pt>
                <c:pt idx="3048">
                  <c:v>Black KnightÂ </c:v>
                </c:pt>
                <c:pt idx="3049">
                  <c:v>Fur: An Imaginary Portrait of Diane ArbusÂ </c:v>
                </c:pt>
                <c:pt idx="3050">
                  <c:v>Black BookÂ </c:v>
                </c:pt>
                <c:pt idx="3051">
                  <c:v>Enemy at the GatesÂ </c:v>
                </c:pt>
                <c:pt idx="3052">
                  <c:v>Mission: Impossible IIIÂ </c:v>
                </c:pt>
                <c:pt idx="3053">
                  <c:v>Angels &amp; DemonsÂ </c:v>
                </c:pt>
                <c:pt idx="3054">
                  <c:v>Year OneÂ </c:v>
                </c:pt>
                <c:pt idx="3055">
                  <c:v>North CountryÂ </c:v>
                </c:pt>
                <c:pt idx="3056">
                  <c:v>Walk Hard: The Dewey Cox StoryÂ </c:v>
                </c:pt>
                <c:pt idx="3057">
                  <c:v>The Four FeathersÂ </c:v>
                </c:pt>
                <c:pt idx="3058">
                  <c:v>The Newton BoysÂ </c:v>
                </c:pt>
                <c:pt idx="3059">
                  <c:v>Southland TalesÂ </c:v>
                </c:pt>
                <c:pt idx="3060">
                  <c:v>Beyond the SeaÂ </c:v>
                </c:pt>
                <c:pt idx="3061">
                  <c:v>The NutcrackerÂ </c:v>
                </c:pt>
                <c:pt idx="3062">
                  <c:v>Star Trek: NemesisÂ </c:v>
                </c:pt>
                <c:pt idx="3063">
                  <c:v>Reign of FireÂ </c:v>
                </c:pt>
                <c:pt idx="3064">
                  <c:v>Michael CollinsÂ </c:v>
                </c:pt>
                <c:pt idx="3065">
                  <c:v>The Quiet AmericanÂ </c:v>
                </c:pt>
                <c:pt idx="3066">
                  <c:v>Pride and Prejudice and ZombiesÂ </c:v>
                </c:pt>
                <c:pt idx="3067">
                  <c:v>Wicker ParkÂ </c:v>
                </c:pt>
                <c:pt idx="3068">
                  <c:v>City of GhostsÂ </c:v>
                </c:pt>
                <c:pt idx="3069">
                  <c:v>CriminalÂ </c:v>
                </c:pt>
                <c:pt idx="3070">
                  <c:v>HereafterÂ </c:v>
                </c:pt>
                <c:pt idx="3071">
                  <c:v>The Magic Sword: Quest for CamelotÂ </c:v>
                </c:pt>
                <c:pt idx="3072">
                  <c:v>The New WorldÂ </c:v>
                </c:pt>
                <c:pt idx="3073">
                  <c:v>The Salton SeaÂ </c:v>
                </c:pt>
                <c:pt idx="3074">
                  <c:v>HostageÂ </c:v>
                </c:pt>
                <c:pt idx="3075">
                  <c:v>ParkerÂ </c:v>
                </c:pt>
                <c:pt idx="3076">
                  <c:v>First KnightÂ </c:v>
                </c:pt>
                <c:pt idx="3077">
                  <c:v>Furry VengeanceÂ </c:v>
                </c:pt>
                <c:pt idx="3078">
                  <c:v>Man on the MoonÂ </c:v>
                </c:pt>
                <c:pt idx="3079">
                  <c:v>ChappieÂ </c:v>
                </c:pt>
                <c:pt idx="3080">
                  <c:v>Wall Street: Money Never SleepsÂ </c:v>
                </c:pt>
                <c:pt idx="3081">
                  <c:v>15 MinutesÂ </c:v>
                </c:pt>
                <c:pt idx="3082">
                  <c:v>Bon voyageÂ </c:v>
                </c:pt>
                <c:pt idx="3083">
                  <c:v>TranceÂ </c:v>
                </c:pt>
                <c:pt idx="3084">
                  <c:v>Kansas CityÂ </c:v>
                </c:pt>
                <c:pt idx="3085">
                  <c:v>Batman &amp; RobinÂ </c:v>
                </c:pt>
                <c:pt idx="3086">
                  <c:v>GlitterÂ </c:v>
                </c:pt>
                <c:pt idx="3087">
                  <c:v>CourageÂ </c:v>
                </c:pt>
                <c:pt idx="3088">
                  <c:v>RenditionÂ </c:v>
                </c:pt>
                <c:pt idx="3089">
                  <c:v>The HoaxÂ </c:v>
                </c:pt>
                <c:pt idx="3090">
                  <c:v>1911Â </c:v>
                </c:pt>
                <c:pt idx="3091">
                  <c:v>Synecdoche, New YorkÂ </c:v>
                </c:pt>
                <c:pt idx="3092">
                  <c:v>Raging BullÂ </c:v>
                </c:pt>
                <c:pt idx="3093">
                  <c:v>Can't Stop the MusicÂ </c:v>
                </c:pt>
                <c:pt idx="3094">
                  <c:v>The Country BearsÂ </c:v>
                </c:pt>
                <c:pt idx="3095">
                  <c:v>102 DalmatiansÂ </c:v>
                </c:pt>
                <c:pt idx="3096">
                  <c:v>In DreamsÂ </c:v>
                </c:pt>
                <c:pt idx="3097">
                  <c:v>Murder by NumbersÂ </c:v>
                </c:pt>
                <c:pt idx="3098">
                  <c:v>Murder by NumbersÂ </c:v>
                </c:pt>
                <c:pt idx="3099">
                  <c:v>Riding in Cars with BoysÂ </c:v>
                </c:pt>
                <c:pt idx="3100">
                  <c:v>Repo MenÂ </c:v>
                </c:pt>
                <c:pt idx="3101">
                  <c:v>Suspect ZeroÂ </c:v>
                </c:pt>
                <c:pt idx="3102">
                  <c:v>Bad Lieutenant: Port of Call New OrleansÂ </c:v>
                </c:pt>
                <c:pt idx="3103">
                  <c:v>The Water DivinerÂ </c:v>
                </c:pt>
                <c:pt idx="3104">
                  <c:v>Marci XÂ </c:v>
                </c:pt>
                <c:pt idx="3105">
                  <c:v>Wing CommanderÂ </c:v>
                </c:pt>
                <c:pt idx="3106">
                  <c:v>The Last AirbenderÂ </c:v>
                </c:pt>
                <c:pt idx="3107">
                  <c:v>UnstoppableÂ </c:v>
                </c:pt>
                <c:pt idx="3108">
                  <c:v>The Curse of the Jade ScorpionÂ </c:v>
                </c:pt>
                <c:pt idx="3109">
                  <c:v>The Sweetest ThingÂ </c:v>
                </c:pt>
                <c:pt idx="3110">
                  <c:v>The Adventures of Ford FairlaneÂ </c:v>
                </c:pt>
                <c:pt idx="3111">
                  <c:v>ElektraÂ </c:v>
                </c:pt>
                <c:pt idx="3112">
                  <c:v>The Tree of LifeÂ </c:v>
                </c:pt>
                <c:pt idx="3113">
                  <c:v>Howard the DuckÂ </c:v>
                </c:pt>
                <c:pt idx="3114">
                  <c:v>You Will Meet a Tall Dark StrangerÂ </c:v>
                </c:pt>
                <c:pt idx="3115">
                  <c:v>The Phantom of the OperaÂ </c:v>
                </c:pt>
                <c:pt idx="3116">
                  <c:v>EquilibriumÂ </c:v>
                </c:pt>
                <c:pt idx="3117">
                  <c:v>Dylan Dog: Dead of NightÂ </c:v>
                </c:pt>
                <c:pt idx="3118">
                  <c:v>TorqueÂ </c:v>
                </c:pt>
                <c:pt idx="3119">
                  <c:v>The Spiderwick ChroniclesÂ </c:v>
                </c:pt>
                <c:pt idx="3120">
                  <c:v>The MedallionÂ </c:v>
                </c:pt>
                <c:pt idx="3121">
                  <c:v>GossipÂ </c:v>
                </c:pt>
                <c:pt idx="3122">
                  <c:v>PonyoÂ </c:v>
                </c:pt>
                <c:pt idx="3123">
                  <c:v>Leap YearÂ </c:v>
                </c:pt>
                <c:pt idx="3124">
                  <c:v>Fantastic Mr. FoxÂ </c:v>
                </c:pt>
                <c:pt idx="3125">
                  <c:v>AntitrustÂ </c:v>
                </c:pt>
                <c:pt idx="3126">
                  <c:v>Before I Go to SleepÂ </c:v>
                </c:pt>
                <c:pt idx="3127">
                  <c:v>DoomsdayÂ </c:v>
                </c:pt>
                <c:pt idx="3128">
                  <c:v>ShortsÂ </c:v>
                </c:pt>
                <c:pt idx="3129">
                  <c:v>Mystery, AlaskaÂ </c:v>
                </c:pt>
                <c:pt idx="3130">
                  <c:v>Dead Man DownÂ </c:v>
                </c:pt>
                <c:pt idx="3131">
                  <c:v>Extraordinary MeasuresÂ </c:v>
                </c:pt>
                <c:pt idx="3132">
                  <c:v>Howl's Moving CastleÂ </c:v>
                </c:pt>
                <c:pt idx="3133">
                  <c:v>ChangelingÂ </c:v>
                </c:pt>
                <c:pt idx="3134">
                  <c:v>Charlie's Angels: Full ThrottleÂ </c:v>
                </c:pt>
                <c:pt idx="3135">
                  <c:v>UnderclassmanÂ </c:v>
                </c:pt>
                <c:pt idx="3136">
                  <c:v>The Ninth GateÂ </c:v>
                </c:pt>
                <c:pt idx="3137">
                  <c:v>DuplicityÂ </c:v>
                </c:pt>
                <c:pt idx="3138">
                  <c:v>Say It Isn't SoÂ </c:v>
                </c:pt>
                <c:pt idx="3139">
                  <c:v>Fantasia 2000Â </c:v>
                </c:pt>
                <c:pt idx="3140">
                  <c:v>Martian ChildÂ </c:v>
                </c:pt>
                <c:pt idx="3141">
                  <c:v>The Baader Meinhof ComplexÂ </c:v>
                </c:pt>
                <c:pt idx="3142">
                  <c:v>Ghosts of MarsÂ </c:v>
                </c:pt>
                <c:pt idx="3143">
                  <c:v>The ClaimÂ </c:v>
                </c:pt>
                <c:pt idx="3144">
                  <c:v>The Game of Their LivesÂ </c:v>
                </c:pt>
                <c:pt idx="3145">
                  <c:v>TrollhunterÂ </c:v>
                </c:pt>
                <c:pt idx="3146">
                  <c:v>AssassinsÂ </c:v>
                </c:pt>
                <c:pt idx="3147">
                  <c:v>Rapa NuiÂ </c:v>
                </c:pt>
                <c:pt idx="3148">
                  <c:v>City HallÂ </c:v>
                </c:pt>
                <c:pt idx="3149">
                  <c:v>The TempestÂ </c:v>
                </c:pt>
                <c:pt idx="3150">
                  <c:v>Aliens in the AtticÂ </c:v>
                </c:pt>
                <c:pt idx="3151">
                  <c:v>Hoodwinked Too! Hood vs. EvilÂ </c:v>
                </c:pt>
                <c:pt idx="3152">
                  <c:v>The World's Fastest IndianÂ </c:v>
                </c:pt>
                <c:pt idx="3153">
                  <c:v>A Simple WishÂ </c:v>
                </c:pt>
                <c:pt idx="3154">
                  <c:v>Big MiracleÂ </c:v>
                </c:pt>
                <c:pt idx="3155">
                  <c:v>Righteous KillÂ </c:v>
                </c:pt>
                <c:pt idx="3156">
                  <c:v>5 Days of WarÂ </c:v>
                </c:pt>
                <c:pt idx="3157">
                  <c:v>Last Action HeroÂ </c:v>
                </c:pt>
                <c:pt idx="3158">
                  <c:v>Darling LiliÂ </c:v>
                </c:pt>
                <c:pt idx="3159">
                  <c:v>Lions for LambsÂ </c:v>
                </c:pt>
                <c:pt idx="3160">
                  <c:v>The BeaverÂ </c:v>
                </c:pt>
                <c:pt idx="3161">
                  <c:v>Mirror MirrorÂ </c:v>
                </c:pt>
                <c:pt idx="3162">
                  <c:v>StoneÂ </c:v>
                </c:pt>
                <c:pt idx="3163">
                  <c:v>Dark ShadowsÂ </c:v>
                </c:pt>
                <c:pt idx="3164">
                  <c:v>ChÃ©riÂ </c:v>
                </c:pt>
                <c:pt idx="3165">
                  <c:v>Flight of the IntruderÂ </c:v>
                </c:pt>
                <c:pt idx="3166">
                  <c:v>UnleashedÂ </c:v>
                </c:pt>
                <c:pt idx="3167">
                  <c:v>DOA: Dead or AliveÂ </c:v>
                </c:pt>
                <c:pt idx="3168">
                  <c:v>Little ChildrenÂ </c:v>
                </c:pt>
                <c:pt idx="3169">
                  <c:v>OceansÂ </c:v>
                </c:pt>
                <c:pt idx="3170">
                  <c:v>Across the UniverseÂ </c:v>
                </c:pt>
                <c:pt idx="3171">
                  <c:v>Across the UniverseÂ </c:v>
                </c:pt>
                <c:pt idx="3172">
                  <c:v>Extreme MeasuresÂ </c:v>
                </c:pt>
                <c:pt idx="3173">
                  <c:v>The HuntedÂ </c:v>
                </c:pt>
                <c:pt idx="3174">
                  <c:v>My Best Friend's GirlÂ </c:v>
                </c:pt>
                <c:pt idx="3175">
                  <c:v>Man of the HouseÂ </c:v>
                </c:pt>
                <c:pt idx="3176">
                  <c:v>InstinctÂ </c:v>
                </c:pt>
                <c:pt idx="3177">
                  <c:v>Blood and WineÂ </c:v>
                </c:pt>
                <c:pt idx="3178">
                  <c:v>Tank GirlÂ </c:v>
                </c:pt>
                <c:pt idx="3179">
                  <c:v>Joyeux NoelÂ </c:v>
                </c:pt>
                <c:pt idx="3180">
                  <c:v>MollyÂ </c:v>
                </c:pt>
                <c:pt idx="3181">
                  <c:v>Our Brand Is CrisisÂ </c:v>
                </c:pt>
                <c:pt idx="3182">
                  <c:v>The Lovely BonesÂ </c:v>
                </c:pt>
                <c:pt idx="3183">
                  <c:v>The Lovely BonesÂ </c:v>
                </c:pt>
                <c:pt idx="3184">
                  <c:v>Super Mario Bros.Â </c:v>
                </c:pt>
                <c:pt idx="3185">
                  <c:v>Zoolander 2Â </c:v>
                </c:pt>
                <c:pt idx="3186">
                  <c:v>Stuck on YouÂ </c:v>
                </c:pt>
                <c:pt idx="3187">
                  <c:v>The Green HornetÂ </c:v>
                </c:pt>
                <c:pt idx="3188">
                  <c:v>A.I. Artificial IntelligenceÂ </c:v>
                </c:pt>
                <c:pt idx="3189">
                  <c:v>Percy Jackson: Sea of MonstersÂ </c:v>
                </c:pt>
                <c:pt idx="3190">
                  <c:v>An Unfinished LifeÂ </c:v>
                </c:pt>
                <c:pt idx="3191">
                  <c:v>We Are MarshallÂ </c:v>
                </c:pt>
                <c:pt idx="3192">
                  <c:v>The Good ThiefÂ </c:v>
                </c:pt>
                <c:pt idx="3193">
                  <c:v>Semi-ProÂ </c:v>
                </c:pt>
                <c:pt idx="3194">
                  <c:v>A Thousand WordsÂ </c:v>
                </c:pt>
                <c:pt idx="3195">
                  <c:v>The DilemmaÂ </c:v>
                </c:pt>
                <c:pt idx="3196">
                  <c:v>DreddÂ </c:v>
                </c:pt>
                <c:pt idx="3197">
                  <c:v>DreddÂ </c:v>
                </c:pt>
                <c:pt idx="3198">
                  <c:v>Snow Falling on CedarsÂ </c:v>
                </c:pt>
                <c:pt idx="3199">
                  <c:v>American OutlawsÂ </c:v>
                </c:pt>
                <c:pt idx="3200">
                  <c:v>The HolidayÂ </c:v>
                </c:pt>
                <c:pt idx="3201">
                  <c:v>Hollow ManÂ </c:v>
                </c:pt>
                <c:pt idx="3202">
                  <c:v>The Ant BullyÂ </c:v>
                </c:pt>
                <c:pt idx="3203">
                  <c:v>People I KnowÂ </c:v>
                </c:pt>
                <c:pt idx="3204">
                  <c:v>Playing for KeepsÂ </c:v>
                </c:pt>
                <c:pt idx="3205">
                  <c:v>BlindnessÂ </c:v>
                </c:pt>
                <c:pt idx="3206">
                  <c:v>ElysiumÂ </c:v>
                </c:pt>
                <c:pt idx="3207">
                  <c:v>The StatementÂ </c:v>
                </c:pt>
                <c:pt idx="3208">
                  <c:v>Gangs of New YorkÂ </c:v>
                </c:pt>
                <c:pt idx="3209">
                  <c:v>SunshineÂ </c:v>
                </c:pt>
                <c:pt idx="3210">
                  <c:v>Hannibal RisingÂ </c:v>
                </c:pt>
                <c:pt idx="3211">
                  <c:v>Need for SpeedÂ </c:v>
                </c:pt>
                <c:pt idx="3212">
                  <c:v>KundunÂ </c:v>
                </c:pt>
                <c:pt idx="3213">
                  <c:v>WatchmenÂ </c:v>
                </c:pt>
                <c:pt idx="3214">
                  <c:v>The Fast and the Furious: Tokyo DriftÂ </c:v>
                </c:pt>
                <c:pt idx="3215">
                  <c:v>The Curious Case of Benjamin ButtonÂ </c:v>
                </c:pt>
                <c:pt idx="3216">
                  <c:v>InvictusÂ </c:v>
                </c:pt>
                <c:pt idx="3217">
                  <c:v>MindhuntersÂ </c:v>
                </c:pt>
                <c:pt idx="3218">
                  <c:v>Battlefield EarthÂ </c:v>
                </c:pt>
                <c:pt idx="3219">
                  <c:v>The KingdomÂ </c:v>
                </c:pt>
                <c:pt idx="3220">
                  <c:v>Taking WoodstockÂ </c:v>
                </c:pt>
                <c:pt idx="3221">
                  <c:v>MunichÂ </c:v>
                </c:pt>
                <c:pt idx="3222">
                  <c:v>Resident Evil: RetributionÂ </c:v>
                </c:pt>
                <c:pt idx="3223">
                  <c:v>PandorumÂ </c:v>
                </c:pt>
                <c:pt idx="3224">
                  <c:v>The JacketÂ </c:v>
                </c:pt>
                <c:pt idx="3225">
                  <c:v>Chill FactorÂ </c:v>
                </c:pt>
                <c:pt idx="3226">
                  <c:v>Where the Wild Things AreÂ </c:v>
                </c:pt>
                <c:pt idx="3227">
                  <c:v>Formula 51Â </c:v>
                </c:pt>
                <c:pt idx="3228">
                  <c:v>The Story of UsÂ </c:v>
                </c:pt>
                <c:pt idx="3229">
                  <c:v>Ghosts of MississippiÂ </c:v>
                </c:pt>
                <c:pt idx="3230">
                  <c:v>X-Men: ApocalypseÂ </c:v>
                </c:pt>
                <c:pt idx="3231">
                  <c:v>Cry FreedomÂ </c:v>
                </c:pt>
                <c:pt idx="3232">
                  <c:v>The YardsÂ </c:v>
                </c:pt>
                <c:pt idx="3233">
                  <c:v>Funny PeopleÂ </c:v>
                </c:pt>
                <c:pt idx="3234">
                  <c:v>The Time MachineÂ </c:v>
                </c:pt>
                <c:pt idx="3235">
                  <c:v>The Astronaut's WifeÂ </c:v>
                </c:pt>
                <c:pt idx="3236">
                  <c:v>The Astronaut's WifeÂ </c:v>
                </c:pt>
                <c:pt idx="3237">
                  <c:v>ZoomÂ </c:v>
                </c:pt>
                <c:pt idx="3238">
                  <c:v>Man on a LedgeÂ </c:v>
                </c:pt>
                <c:pt idx="3239">
                  <c:v>Bee MovieÂ </c:v>
                </c:pt>
                <c:pt idx="3240">
                  <c:v>MumfordÂ </c:v>
                </c:pt>
                <c:pt idx="3241">
                  <c:v>BloodRayneÂ </c:v>
                </c:pt>
                <c:pt idx="3242">
                  <c:v>BasicÂ </c:v>
                </c:pt>
                <c:pt idx="3243">
                  <c:v>Jane Got a GunÂ </c:v>
                </c:pt>
                <c:pt idx="3244">
                  <c:v>Run All NightÂ </c:v>
                </c:pt>
                <c:pt idx="3245">
                  <c:v>The Shipping NewsÂ </c:v>
                </c:pt>
                <c:pt idx="3246">
                  <c:v>GattacaÂ </c:v>
                </c:pt>
                <c:pt idx="3247">
                  <c:v>The Whole Ten YardsÂ </c:v>
                </c:pt>
                <c:pt idx="3248">
                  <c:v>The SentinelÂ </c:v>
                </c:pt>
                <c:pt idx="3249">
                  <c:v>Blood WorkÂ </c:v>
                </c:pt>
                <c:pt idx="3250">
                  <c:v>Me and Orson WellesÂ </c:v>
                </c:pt>
                <c:pt idx="3251">
                  <c:v>NoahÂ </c:v>
                </c:pt>
                <c:pt idx="3252">
                  <c:v>What Just HappenedÂ </c:v>
                </c:pt>
                <c:pt idx="3253">
                  <c:v>The Pirates! Band of MisfitsÂ </c:v>
                </c:pt>
                <c:pt idx="3254">
                  <c:v>The Bridge of San Luis ReyÂ </c:v>
                </c:pt>
                <c:pt idx="3255">
                  <c:v>Hanging UpÂ </c:v>
                </c:pt>
                <c:pt idx="3256">
                  <c:v>Double TakeÂ </c:v>
                </c:pt>
                <c:pt idx="3257">
                  <c:v>Flight of the PhoenixÂ </c:v>
                </c:pt>
                <c:pt idx="3258">
                  <c:v>The Young VictoriaÂ </c:v>
                </c:pt>
                <c:pt idx="3259">
                  <c:v>Marie AntoinetteÂ </c:v>
                </c:pt>
                <c:pt idx="3260">
                  <c:v>Dragon Wars: D-WarÂ </c:v>
                </c:pt>
                <c:pt idx="3261">
                  <c:v>The Hunting PartyÂ </c:v>
                </c:pt>
                <c:pt idx="3262">
                  <c:v>Where the Truth LiesÂ </c:v>
                </c:pt>
                <c:pt idx="3263">
                  <c:v>Without LimitsÂ </c:v>
                </c:pt>
                <c:pt idx="3264">
                  <c:v>How to Lose Friends &amp; Alienate PeopleÂ </c:v>
                </c:pt>
                <c:pt idx="3265">
                  <c:v>On the RoadÂ </c:v>
                </c:pt>
                <c:pt idx="3266">
                  <c:v>Legend of the Guardians: The Owls of Ga'HooleÂ </c:v>
                </c:pt>
                <c:pt idx="3267">
                  <c:v>SabotageÂ </c:v>
                </c:pt>
                <c:pt idx="3268">
                  <c:v>SabotageÂ </c:v>
                </c:pt>
                <c:pt idx="3269">
                  <c:v>Real SteelÂ </c:v>
                </c:pt>
                <c:pt idx="3270">
                  <c:v>The InternationalÂ </c:v>
                </c:pt>
                <c:pt idx="3271">
                  <c:v>Escape from L.A.Â </c:v>
                </c:pt>
                <c:pt idx="3272">
                  <c:v>The Glimmer ManÂ </c:v>
                </c:pt>
                <c:pt idx="3273">
                  <c:v>A Good Day to Die HardÂ </c:v>
                </c:pt>
                <c:pt idx="3274">
                  <c:v>The ManÂ </c:v>
                </c:pt>
                <c:pt idx="3275">
                  <c:v>ShowgirlsÂ </c:v>
                </c:pt>
                <c:pt idx="3276">
                  <c:v>Once Upon a Time in AmericaÂ </c:v>
                </c:pt>
                <c:pt idx="3277">
                  <c:v>Bangkok DangerousÂ </c:v>
                </c:pt>
                <c:pt idx="3278">
                  <c:v>WhiteoutÂ </c:v>
                </c:pt>
                <c:pt idx="3279">
                  <c:v>The Fifth EstateÂ </c:v>
                </c:pt>
                <c:pt idx="3280">
                  <c:v>The Flintstones in Viva Rock VegasÂ </c:v>
                </c:pt>
                <c:pt idx="3281">
                  <c:v>Unfinished BusinessÂ </c:v>
                </c:pt>
                <c:pt idx="3282">
                  <c:v>Little White LiesÂ </c:v>
                </c:pt>
                <c:pt idx="3283">
                  <c:v>G.I. Joe: The Rise of CobraÂ </c:v>
                </c:pt>
                <c:pt idx="3284">
                  <c:v>The FountainÂ </c:v>
                </c:pt>
                <c:pt idx="3285">
                  <c:v>The WalkÂ </c:v>
                </c:pt>
                <c:pt idx="3286">
                  <c:v>Love RanchÂ </c:v>
                </c:pt>
                <c:pt idx="3287">
                  <c:v>Escape PlanÂ </c:v>
                </c:pt>
                <c:pt idx="3288">
                  <c:v>MultiplicityÂ </c:v>
                </c:pt>
                <c:pt idx="3289">
                  <c:v>Intolerable CrueltyÂ </c:v>
                </c:pt>
                <c:pt idx="3290">
                  <c:v>Nomad: The WarriorÂ </c:v>
                </c:pt>
                <c:pt idx="3291">
                  <c:v>Knock OffÂ </c:v>
                </c:pt>
                <c:pt idx="3292">
                  <c:v>The RoadÂ </c:v>
                </c:pt>
                <c:pt idx="3293">
                  <c:v>EragonÂ </c:v>
                </c:pt>
                <c:pt idx="3294">
                  <c:v>All the Queen's MenÂ </c:v>
                </c:pt>
                <c:pt idx="3295">
                  <c:v>The Adventurer: The Curse of the Midas BoxÂ </c:v>
                </c:pt>
                <c:pt idx="3296">
                  <c:v>Get CarterÂ </c:v>
                </c:pt>
                <c:pt idx="3297">
                  <c:v>Kiss of DeathÂ </c:v>
                </c:pt>
                <c:pt idx="3298">
                  <c:v>The PledgeÂ </c:v>
                </c:pt>
                <c:pt idx="3299">
                  <c:v>Now You See Me 2Â </c:v>
                </c:pt>
                <c:pt idx="3300">
                  <c:v>Blood TiesÂ </c:v>
                </c:pt>
                <c:pt idx="3301">
                  <c:v>AnonymousÂ </c:v>
                </c:pt>
                <c:pt idx="3302">
                  <c:v>Life or Something Like ItÂ </c:v>
                </c:pt>
                <c:pt idx="3303">
                  <c:v>The ProducersÂ </c:v>
                </c:pt>
                <c:pt idx="3304">
                  <c:v>Memoirs of an Invisible ManÂ </c:v>
                </c:pt>
                <c:pt idx="3305">
                  <c:v>BogusÂ </c:v>
                </c:pt>
                <c:pt idx="3306">
                  <c:v>MicmacsÂ </c:v>
                </c:pt>
                <c:pt idx="3307">
                  <c:v>Original SinÂ </c:v>
                </c:pt>
                <c:pt idx="3308">
                  <c:v>Lord of WarÂ </c:v>
                </c:pt>
                <c:pt idx="3309">
                  <c:v>GhostbustersÂ </c:v>
                </c:pt>
                <c:pt idx="3310">
                  <c:v>GhostbustersÂ </c:v>
                </c:pt>
                <c:pt idx="3311">
                  <c:v>Fight ClubÂ </c:v>
                </c:pt>
                <c:pt idx="3312">
                  <c:v>The Life Aquatic with Steve ZissouÂ </c:v>
                </c:pt>
                <c:pt idx="3313">
                  <c:v>The ImpossibleÂ </c:v>
                </c:pt>
                <c:pt idx="3314">
                  <c:v>Primary ColorsÂ </c:v>
                </c:pt>
                <c:pt idx="3315">
                  <c:v>The Assassination of Jesse James by the Coward Robert FordÂ </c:v>
                </c:pt>
                <c:pt idx="3316">
                  <c:v>Cirque du Freak: The Vampire's AssistantÂ </c:v>
                </c:pt>
                <c:pt idx="3317">
                  <c:v>3000 Miles to GracelandÂ </c:v>
                </c:pt>
                <c:pt idx="3318">
                  <c:v>Cinderella ManÂ </c:v>
                </c:pt>
                <c:pt idx="3319">
                  <c:v>Tears of the SunÂ </c:v>
                </c:pt>
                <c:pt idx="3320">
                  <c:v>The Deep End of the OceanÂ </c:v>
                </c:pt>
                <c:pt idx="3321">
                  <c:v>Mandela: Long Walk to FreedomÂ </c:v>
                </c:pt>
                <c:pt idx="3322">
                  <c:v>LeatherheadsÂ </c:v>
                </c:pt>
                <c:pt idx="3323">
                  <c:v>Miss PotterÂ </c:v>
                </c:pt>
                <c:pt idx="3324">
                  <c:v>Punisher: War ZoneÂ </c:v>
                </c:pt>
                <c:pt idx="3325">
                  <c:v>Mercury RisingÂ </c:v>
                </c:pt>
                <c:pt idx="3326">
                  <c:v>Mercury RisingÂ </c:v>
                </c:pt>
                <c:pt idx="3327">
                  <c:v>The Hudsucker ProxyÂ </c:v>
                </c:pt>
                <c:pt idx="3328">
                  <c:v>Alien: ResurrectionÂ </c:v>
                </c:pt>
                <c:pt idx="3329">
                  <c:v>The Princess and the CobblerÂ </c:v>
                </c:pt>
                <c:pt idx="3330">
                  <c:v>HerculesÂ </c:v>
                </c:pt>
                <c:pt idx="3331">
                  <c:v>I Dreamed of AfricaÂ </c:v>
                </c:pt>
                <c:pt idx="3332">
                  <c:v>Almost FamousÂ </c:v>
                </c:pt>
                <c:pt idx="3333">
                  <c:v>The Black DahliaÂ </c:v>
                </c:pt>
                <c:pt idx="3334">
                  <c:v>A Good YearÂ </c:v>
                </c:pt>
                <c:pt idx="3335">
                  <c:v>The PhantomÂ </c:v>
                </c:pt>
                <c:pt idx="3336">
                  <c:v>White SquallÂ </c:v>
                </c:pt>
                <c:pt idx="3337">
                  <c:v>Lady in the WaterÂ </c:v>
                </c:pt>
                <c:pt idx="3338">
                  <c:v>Planet 51Â </c:v>
                </c:pt>
                <c:pt idx="3339">
                  <c:v>EnvyÂ </c:v>
                </c:pt>
                <c:pt idx="3340">
                  <c:v>Analyze ThatÂ </c:v>
                </c:pt>
                <c:pt idx="3341">
                  <c:v>GrindhouseÂ </c:v>
                </c:pt>
                <c:pt idx="3342">
                  <c:v>Memoirs of a GeishaÂ </c:v>
                </c:pt>
                <c:pt idx="3343">
                  <c:v>KillersÂ </c:v>
                </c:pt>
                <c:pt idx="3344">
                  <c:v>LegendÂ </c:v>
                </c:pt>
                <c:pt idx="3345">
                  <c:v>eXistenZÂ </c:v>
                </c:pt>
                <c:pt idx="3346">
                  <c:v>My Favorite MartianÂ </c:v>
                </c:pt>
                <c:pt idx="3347">
                  <c:v>The SoloistÂ </c:v>
                </c:pt>
                <c:pt idx="3348">
                  <c:v>Your HighnessÂ </c:v>
                </c:pt>
                <c:pt idx="3349">
                  <c:v>Femme FataleÂ </c:v>
                </c:pt>
                <c:pt idx="3350">
                  <c:v>Did You Hear About the Morgans?Â </c:v>
                </c:pt>
                <c:pt idx="3351">
                  <c:v>Cats Don't DanceÂ </c:v>
                </c:pt>
                <c:pt idx="3352">
                  <c:v>Scott Pilgrim vs. the WorldÂ </c:v>
                </c:pt>
                <c:pt idx="3353">
                  <c:v>Warriors of VirtueÂ </c:v>
                </c:pt>
                <c:pt idx="3354">
                  <c:v>From Paris with LoveÂ </c:v>
                </c:pt>
                <c:pt idx="3355">
                  <c:v>FeardotcomÂ </c:v>
                </c:pt>
                <c:pt idx="3356">
                  <c:v>The Mortal Instruments: City of BonesÂ </c:v>
                </c:pt>
                <c:pt idx="3357">
                  <c:v>The CoreÂ </c:v>
                </c:pt>
                <c:pt idx="3358">
                  <c:v>The Last SamuraiÂ </c:v>
                </c:pt>
                <c:pt idx="3359">
                  <c:v>The NotebookÂ </c:v>
                </c:pt>
                <c:pt idx="3360">
                  <c:v>Bulletproof MonkÂ </c:v>
                </c:pt>
                <c:pt idx="3361">
                  <c:v>Raise the TitanicÂ </c:v>
                </c:pt>
                <c:pt idx="3362">
                  <c:v>The SiegeÂ </c:v>
                </c:pt>
                <c:pt idx="3363">
                  <c:v>The Last LegionÂ </c:v>
                </c:pt>
                <c:pt idx="3364">
                  <c:v>Cradle Will RockÂ </c:v>
                </c:pt>
                <c:pt idx="3365">
                  <c:v>HeadhuntersÂ </c:v>
                </c:pt>
                <c:pt idx="3366">
                  <c:v>Mission to MarsÂ </c:v>
                </c:pt>
                <c:pt idx="3367">
                  <c:v>The Legend of Bagger VanceÂ </c:v>
                </c:pt>
                <c:pt idx="3368">
                  <c:v>Lara Croft Tomb Raider: The Cradle of LifeÂ </c:v>
                </c:pt>
                <c:pt idx="3369">
                  <c:v>The GunmanÂ </c:v>
                </c:pt>
                <c:pt idx="3370">
                  <c:v>Chain ReactionÂ </c:v>
                </c:pt>
                <c:pt idx="3371">
                  <c:v>The Fifth ElementÂ </c:v>
                </c:pt>
                <c:pt idx="3372">
                  <c:v>Machine Gun PreacherÂ </c:v>
                </c:pt>
                <c:pt idx="3373">
                  <c:v>The Ghost WriterÂ </c:v>
                </c:pt>
                <c:pt idx="3374">
                  <c:v>The Passion of the ChristÂ </c:v>
                </c:pt>
                <c:pt idx="3375">
                  <c:v>GamerÂ </c:v>
                </c:pt>
                <c:pt idx="3376">
                  <c:v>The Man from U.N.C.L.E.Â </c:v>
                </c:pt>
                <c:pt idx="3377">
                  <c:v>Pushing TinÂ </c:v>
                </c:pt>
                <c:pt idx="3378">
                  <c:v>Free State of JonesÂ </c:v>
                </c:pt>
                <c:pt idx="3379">
                  <c:v>The Legend of ZorroÂ </c:v>
                </c:pt>
                <c:pt idx="3380">
                  <c:v>What Dreams May ComeÂ </c:v>
                </c:pt>
                <c:pt idx="3381">
                  <c:v>After the SunsetÂ </c:v>
                </c:pt>
                <c:pt idx="3382">
                  <c:v>The Love GuruÂ </c:v>
                </c:pt>
                <c:pt idx="3383">
                  <c:v>DragonflyÂ </c:v>
                </c:pt>
                <c:pt idx="3384">
                  <c:v>The Forbidden KingdomÂ </c:v>
                </c:pt>
                <c:pt idx="3385">
                  <c:v>ElizabethtownÂ </c:v>
                </c:pt>
                <c:pt idx="3386">
                  <c:v>The OrderÂ </c:v>
                </c:pt>
                <c:pt idx="3387">
                  <c:v>DuplexÂ </c:v>
                </c:pt>
                <c:pt idx="3388">
                  <c:v>Radio FlyerÂ </c:v>
                </c:pt>
                <c:pt idx="3389">
                  <c:v>The Life of David GaleÂ </c:v>
                </c:pt>
                <c:pt idx="3390">
                  <c:v>The ExpressÂ </c:v>
                </c:pt>
                <c:pt idx="3391">
                  <c:v>Blood In, Blood OutÂ </c:v>
                </c:pt>
                <c:pt idx="3392">
                  <c:v>SwitchbackÂ </c:v>
                </c:pt>
                <c:pt idx="3393">
                  <c:v>The Stepford WivesÂ </c:v>
                </c:pt>
                <c:pt idx="3394">
                  <c:v>Beyond BordersÂ </c:v>
                </c:pt>
                <c:pt idx="3395">
                  <c:v>G-ForceÂ </c:v>
                </c:pt>
                <c:pt idx="3396">
                  <c:v>Body of LiesÂ </c:v>
                </c:pt>
                <c:pt idx="3397">
                  <c:v>The Good GermanÂ </c:v>
                </c:pt>
                <c:pt idx="3398">
                  <c:v>RED 2Â </c:v>
                </c:pt>
                <c:pt idx="3399">
                  <c:v>PriestÂ </c:v>
                </c:pt>
                <c:pt idx="3400">
                  <c:v>HeroÂ </c:v>
                </c:pt>
                <c:pt idx="3401">
                  <c:v>OblivionÂ </c:v>
                </c:pt>
                <c:pt idx="3402">
                  <c:v>Captain Corelli's MandolinÂ </c:v>
                </c:pt>
                <c:pt idx="3403">
                  <c:v>Happily N'Ever AfterÂ </c:v>
                </c:pt>
                <c:pt idx="3404">
                  <c:v>Abraham Lincoln: Vampire HunterÂ </c:v>
                </c:pt>
                <c:pt idx="3405">
                  <c:v>Into the BlueÂ </c:v>
                </c:pt>
                <c:pt idx="3406">
                  <c:v>Quantum of SolaceÂ </c:v>
                </c:pt>
                <c:pt idx="3407">
                  <c:v>StardustÂ </c:v>
                </c:pt>
                <c:pt idx="3408">
                  <c:v>The Long Kiss GoodnightÂ </c:v>
                </c:pt>
                <c:pt idx="3409">
                  <c:v>The Secret Life of Walter MittyÂ </c:v>
                </c:pt>
                <c:pt idx="3410">
                  <c:v>ZodiacÂ </c:v>
                </c:pt>
                <c:pt idx="3411">
                  <c:v>DoomÂ </c:v>
                </c:pt>
                <c:pt idx="3412">
                  <c:v>The GrandmasterÂ </c:v>
                </c:pt>
                <c:pt idx="3413">
                  <c:v>Seven Years in TibetÂ </c:v>
                </c:pt>
                <c:pt idx="3414">
                  <c:v>The Cotton ClubÂ </c:v>
                </c:pt>
                <c:pt idx="3415">
                  <c:v>BelovedÂ </c:v>
                </c:pt>
                <c:pt idx="3416">
                  <c:v>Sky Captain and the World of TomorrowÂ </c:v>
                </c:pt>
                <c:pt idx="3417">
                  <c:v>Mars Attacks!Â </c:v>
                </c:pt>
                <c:pt idx="3418">
                  <c:v>The Imaginarium of Doctor ParnassusÂ </c:v>
                </c:pt>
                <c:pt idx="3419">
                  <c:v>The TouristÂ </c:v>
                </c:pt>
                <c:pt idx="3420">
                  <c:v>The TouristÂ </c:v>
                </c:pt>
                <c:pt idx="3421">
                  <c:v>Proof of LifeÂ </c:v>
                </c:pt>
                <c:pt idx="3422">
                  <c:v>EdtvÂ </c:v>
                </c:pt>
                <c:pt idx="3423">
                  <c:v>Money TrainÂ </c:v>
                </c:pt>
                <c:pt idx="3424">
                  <c:v>HidalgoÂ </c:v>
                </c:pt>
                <c:pt idx="3425">
                  <c:v>Big TroubleÂ </c:v>
                </c:pt>
                <c:pt idx="3426">
                  <c:v>Smilla's Sense of SnowÂ </c:v>
                </c:pt>
                <c:pt idx="3427">
                  <c:v>The Young and Prodigious T.S. SpivetÂ </c:v>
                </c:pt>
                <c:pt idx="3428">
                  <c:v>Random HeartsÂ </c:v>
                </c:pt>
                <c:pt idx="3429">
                  <c:v>The Last StandÂ </c:v>
                </c:pt>
                <c:pt idx="3430">
                  <c:v>Isn't She GreatÂ </c:v>
                </c:pt>
                <c:pt idx="3431">
                  <c:v>That's My BoyÂ </c:v>
                </c:pt>
                <c:pt idx="3432">
                  <c:v>Against the RopesÂ </c:v>
                </c:pt>
                <c:pt idx="3433">
                  <c:v>Baby's Day OutÂ </c:v>
                </c:pt>
                <c:pt idx="3434">
                  <c:v>Event HorizonÂ </c:v>
                </c:pt>
                <c:pt idx="3435">
                  <c:v>Mr. Peabody &amp; ShermanÂ </c:v>
                </c:pt>
                <c:pt idx="3436">
                  <c:v>The WatchÂ </c:v>
                </c:pt>
                <c:pt idx="3437">
                  <c:v>The WatchÂ </c:v>
                </c:pt>
                <c:pt idx="3438">
                  <c:v>Sinbad: Legend of the Seven SeasÂ </c:v>
                </c:pt>
                <c:pt idx="3439">
                  <c:v>Dream HouseÂ </c:v>
                </c:pt>
                <c:pt idx="3440">
                  <c:v>The Big YearÂ </c:v>
                </c:pt>
                <c:pt idx="3441">
                  <c:v>Deep RisingÂ </c:v>
                </c:pt>
                <c:pt idx="3442">
                  <c:v>Ip Man 3Â </c:v>
                </c:pt>
                <c:pt idx="3443">
                  <c:v>ImpostorÂ </c:v>
                </c:pt>
                <c:pt idx="3444">
                  <c:v>2012Â </c:v>
                </c:pt>
                <c:pt idx="3445">
                  <c:v>The Smurfs 2Â </c:v>
                </c:pt>
                <c:pt idx="3446">
                  <c:v>Victor FrankensteinÂ </c:v>
                </c:pt>
                <c:pt idx="3447">
                  <c:v>Victor FrankensteinÂ </c:v>
                </c:pt>
                <c:pt idx="3448">
                  <c:v>DreamcatcherÂ </c:v>
                </c:pt>
                <c:pt idx="3449">
                  <c:v>Ride with the DevilÂ </c:v>
                </c:pt>
                <c:pt idx="3450">
                  <c:v>The Taking of Pelham 1 2 3Â </c:v>
                </c:pt>
                <c:pt idx="3451">
                  <c:v>SnowpiercerÂ </c:v>
                </c:pt>
                <c:pt idx="3452">
                  <c:v>StolenÂ </c:v>
                </c:pt>
                <c:pt idx="3453">
                  <c:v>There Be DragonsÂ </c:v>
                </c:pt>
                <c:pt idx="3454">
                  <c:v>ExiledÂ </c:v>
                </c:pt>
                <c:pt idx="3455">
                  <c:v>Extreme OpsÂ </c:v>
                </c:pt>
                <c:pt idx="3456">
                  <c:v>Just VisitingÂ </c:v>
                </c:pt>
                <c:pt idx="3457">
                  <c:v>Mystery MenÂ </c:v>
                </c:pt>
                <c:pt idx="3458">
                  <c:v>Wonder BoysÂ </c:v>
                </c:pt>
                <c:pt idx="3459">
                  <c:v>Dragonball: EvolutionÂ </c:v>
                </c:pt>
                <c:pt idx="3460">
                  <c:v>Anna and the KingÂ </c:v>
                </c:pt>
                <c:pt idx="3461">
                  <c:v>BoltÂ </c:v>
                </c:pt>
                <c:pt idx="3462">
                  <c:v>Atlantis: The Lost EmpireÂ </c:v>
                </c:pt>
                <c:pt idx="3463">
                  <c:v>Ã†on FluxÂ </c:v>
                </c:pt>
                <c:pt idx="3464">
                  <c:v>The FanÂ </c:v>
                </c:pt>
                <c:pt idx="3465">
                  <c:v>NixonÂ </c:v>
                </c:pt>
                <c:pt idx="3466">
                  <c:v>Jonah HexÂ </c:v>
                </c:pt>
                <c:pt idx="3467">
                  <c:v>Rock of AgesÂ </c:v>
                </c:pt>
                <c:pt idx="3468">
                  <c:v>IshtarÂ </c:v>
                </c:pt>
                <c:pt idx="3469">
                  <c:v>Edge of DarknessÂ </c:v>
                </c:pt>
                <c:pt idx="3470">
                  <c:v>Johnny English RebornÂ </c:v>
                </c:pt>
                <c:pt idx="3471">
                  <c:v>I SpyÂ </c:v>
                </c:pt>
                <c:pt idx="3472">
                  <c:v>Zathura: A Space AdventureÂ </c:v>
                </c:pt>
                <c:pt idx="3473">
                  <c:v>Miracle at St. AnnaÂ </c:v>
                </c:pt>
                <c:pt idx="3474">
                  <c:v>Texas RangersÂ </c:v>
                </c:pt>
                <c:pt idx="3475">
                  <c:v>The RundownÂ </c:v>
                </c:pt>
                <c:pt idx="3476">
                  <c:v>City by the SeaÂ </c:v>
                </c:pt>
                <c:pt idx="3477">
                  <c:v>At First SightÂ </c:v>
                </c:pt>
                <c:pt idx="3478">
                  <c:v>The InterviewÂ </c:v>
                </c:pt>
                <c:pt idx="3479">
                  <c:v>Wyatt EarpÂ </c:v>
                </c:pt>
                <c:pt idx="3480">
                  <c:v>SpanglishÂ </c:v>
                </c:pt>
                <c:pt idx="3481">
                  <c:v>SphereÂ </c:v>
                </c:pt>
                <c:pt idx="3482">
                  <c:v>Bringing Out the DeadÂ </c:v>
                </c:pt>
                <c:pt idx="3483">
                  <c:v>Curse of the Golden FlowerÂ </c:v>
                </c:pt>
                <c:pt idx="3484">
                  <c:v>BanditsÂ </c:v>
                </c:pt>
                <c:pt idx="3485">
                  <c:v>Elizabeth: The Golden AgeÂ </c:v>
                </c:pt>
                <c:pt idx="3486">
                  <c:v>Imagine ThatÂ </c:v>
                </c:pt>
                <c:pt idx="3487">
                  <c:v>The Children of Huang ShiÂ </c:v>
                </c:pt>
                <c:pt idx="3488">
                  <c:v>The InsiderÂ </c:v>
                </c:pt>
                <c:pt idx="3489">
                  <c:v>Drive AngryÂ </c:v>
                </c:pt>
                <c:pt idx="3490">
                  <c:v>The Warrior's WayÂ </c:v>
                </c:pt>
                <c:pt idx="3491">
                  <c:v>Alex Rider: Operation StormbreakerÂ </c:v>
                </c:pt>
                <c:pt idx="3492">
                  <c:v>Mighty Joe YoungÂ </c:v>
                </c:pt>
                <c:pt idx="3493">
                  <c:v>DrivenÂ </c:v>
                </c:pt>
                <c:pt idx="3494">
                  <c:v>Mad CityÂ </c:v>
                </c:pt>
                <c:pt idx="3495">
                  <c:v>DelgoÂ </c:v>
                </c:pt>
                <c:pt idx="3496">
                  <c:v>The Scarlet LetterÂ </c:v>
                </c:pt>
                <c:pt idx="3497">
                  <c:v>Bad CompanyÂ </c:v>
                </c:pt>
                <c:pt idx="3498">
                  <c:v>DominoÂ </c:v>
                </c:pt>
                <c:pt idx="3499">
                  <c:v>The WarlordsÂ </c:v>
                </c:pt>
                <c:pt idx="3500">
                  <c:v>Rock StarÂ </c:v>
                </c:pt>
                <c:pt idx="3501">
                  <c:v>JadeÂ </c:v>
                </c:pt>
                <c:pt idx="3502">
                  <c:v>The SpiritÂ </c:v>
                </c:pt>
                <c:pt idx="3503">
                  <c:v>Love in the Time of CholeraÂ </c:v>
                </c:pt>
                <c:pt idx="3504">
                  <c:v>Beautiful CreaturesÂ </c:v>
                </c:pt>
                <c:pt idx="3505">
                  <c:v>Little NickyÂ </c:v>
                </c:pt>
                <c:pt idx="3506">
                  <c:v>Knight and DayÂ </c:v>
                </c:pt>
                <c:pt idx="3507">
                  <c:v>Two BrothersÂ </c:v>
                </c:pt>
                <c:pt idx="3508">
                  <c:v>Children of MenÂ </c:v>
                </c:pt>
                <c:pt idx="3509">
                  <c:v>A Very Long EngagementÂ </c:v>
                </c:pt>
                <c:pt idx="3510">
                  <c:v>Hart's WarÂ </c:v>
                </c:pt>
                <c:pt idx="3511">
                  <c:v>Surf's UpÂ </c:v>
                </c:pt>
                <c:pt idx="3512">
                  <c:v>RoboCopÂ </c:v>
                </c:pt>
                <c:pt idx="3513">
                  <c:v>RoboCopÂ </c:v>
                </c:pt>
                <c:pt idx="3514">
                  <c:v>Mary ReillyÂ </c:v>
                </c:pt>
                <c:pt idx="3515">
                  <c:v>Cats &amp; Dogs: The Revenge of Kitty GaloreÂ </c:v>
                </c:pt>
                <c:pt idx="3516">
                  <c:v>SurrogatesÂ </c:v>
                </c:pt>
                <c:pt idx="3517">
                  <c:v>All the Pretty HorsesÂ </c:v>
                </c:pt>
                <c:pt idx="3518">
                  <c:v>Rise of the GuardiansÂ </c:v>
                </c:pt>
                <c:pt idx="3519">
                  <c:v>TroyÂ </c:v>
                </c:pt>
                <c:pt idx="3520">
                  <c:v>Bicentennial ManÂ </c:v>
                </c:pt>
                <c:pt idx="3521">
                  <c:v>The Last CastleÂ </c:v>
                </c:pt>
                <c:pt idx="3522">
                  <c:v>Heaven's GateÂ </c:v>
                </c:pt>
                <c:pt idx="3523">
                  <c:v>VolcanoÂ </c:v>
                </c:pt>
                <c:pt idx="3524">
                  <c:v>Blood DiamondÂ </c:v>
                </c:pt>
                <c:pt idx="3525">
                  <c:v>InkheartÂ </c:v>
                </c:pt>
                <c:pt idx="3526">
                  <c:v>The Mummy: Tomb of the Dragon EmperorÂ </c:v>
                </c:pt>
                <c:pt idx="3527">
                  <c:v>Shadow ConspiracyÂ </c:v>
                </c:pt>
                <c:pt idx="3528">
                  <c:v>The Devil's OwnÂ </c:v>
                </c:pt>
                <c:pt idx="3529">
                  <c:v>Gods and GeneralsÂ </c:v>
                </c:pt>
                <c:pt idx="3530">
                  <c:v>The Big BounceÂ </c:v>
                </c:pt>
                <c:pt idx="3531">
                  <c:v>What Planet Are You From?Â </c:v>
                </c:pt>
                <c:pt idx="3532">
                  <c:v>AmÃ©lieÂ </c:v>
                </c:pt>
                <c:pt idx="3533">
                  <c:v>Walking with Dinosaurs 3DÂ </c:v>
                </c:pt>
                <c:pt idx="3534">
                  <c:v>AllegiantÂ </c:v>
                </c:pt>
                <c:pt idx="3535">
                  <c:v>The Road to El DoradoÂ </c:v>
                </c:pt>
                <c:pt idx="3536">
                  <c:v>The MajesticÂ </c:v>
                </c:pt>
                <c:pt idx="3537">
                  <c:v>Flame and CitronÂ </c:v>
                </c:pt>
                <c:pt idx="3538">
                  <c:v>SpectreÂ </c:v>
                </c:pt>
                <c:pt idx="3539">
                  <c:v>Collateral DamageÂ </c:v>
                </c:pt>
                <c:pt idx="3540">
                  <c:v>Hollywood HomicideÂ </c:v>
                </c:pt>
                <c:pt idx="3541">
                  <c:v>Meet Joe BlackÂ </c:v>
                </c:pt>
                <c:pt idx="3542">
                  <c:v>Thirteen DaysÂ </c:v>
                </c:pt>
                <c:pt idx="3543">
                  <c:v>Astro BoyÂ </c:v>
                </c:pt>
                <c:pt idx="3544">
                  <c:v>Bullet to the HeadÂ </c:v>
                </c:pt>
                <c:pt idx="3545">
                  <c:v>Sucker PunchÂ </c:v>
                </c:pt>
                <c:pt idx="3546">
                  <c:v>I, FrankensteinÂ </c:v>
                </c:pt>
                <c:pt idx="3547">
                  <c:v>Men in Black 3Â </c:v>
                </c:pt>
                <c:pt idx="3548">
                  <c:v>AlfieÂ </c:v>
                </c:pt>
                <c:pt idx="3549">
                  <c:v>Death to SmoochyÂ </c:v>
                </c:pt>
                <c:pt idx="3550">
                  <c:v>The Iron GiantÂ </c:v>
                </c:pt>
                <c:pt idx="3551">
                  <c:v>FlyboysÂ </c:v>
                </c:pt>
                <c:pt idx="3552">
                  <c:v>DaylightÂ </c:v>
                </c:pt>
                <c:pt idx="3553">
                  <c:v>City of EmberÂ </c:v>
                </c:pt>
                <c:pt idx="3554">
                  <c:v>The Chronicles of RiddickÂ </c:v>
                </c:pt>
                <c:pt idx="3555">
                  <c:v>The 6th DayÂ </c:v>
                </c:pt>
                <c:pt idx="3556">
                  <c:v>Babylon A.D.Â </c:v>
                </c:pt>
                <c:pt idx="3557">
                  <c:v>All the King's MenÂ </c:v>
                </c:pt>
                <c:pt idx="3558">
                  <c:v>Perfume: The Story of a MurdererÂ </c:v>
                </c:pt>
                <c:pt idx="3559">
                  <c:v>Anchorman 2: The Legend ContinuesÂ </c:v>
                </c:pt>
                <c:pt idx="3560">
                  <c:v>Holy ManÂ </c:v>
                </c:pt>
                <c:pt idx="3561">
                  <c:v>Oliver TwistÂ </c:v>
                </c:pt>
                <c:pt idx="3562">
                  <c:v>Meet DaveÂ </c:v>
                </c:pt>
                <c:pt idx="3563">
                  <c:v>GigliÂ </c:v>
                </c:pt>
                <c:pt idx="3564">
                  <c:v>Ender's GameÂ </c:v>
                </c:pt>
                <c:pt idx="3565">
                  <c:v>Penguins of MadagascarÂ </c:v>
                </c:pt>
                <c:pt idx="3566">
                  <c:v>Child 44Â </c:v>
                </c:pt>
                <c:pt idx="3567">
                  <c:v>AliÂ </c:v>
                </c:pt>
                <c:pt idx="3568">
                  <c:v>Dante's PeakÂ </c:v>
                </c:pt>
                <c:pt idx="3569">
                  <c:v>Lucky YouÂ </c:v>
                </c:pt>
                <c:pt idx="3570">
                  <c:v>Les visiteursÂ </c:v>
                </c:pt>
                <c:pt idx="3571">
                  <c:v>Terminator 3: Rise of the MachinesÂ </c:v>
                </c:pt>
                <c:pt idx="3572">
                  <c:v>Dear WendyÂ </c:v>
                </c:pt>
                <c:pt idx="3573">
                  <c:v>The Adventures of Rocky &amp; BullwinkleÂ </c:v>
                </c:pt>
                <c:pt idx="3574">
                  <c:v>The Brothers GrimmÂ </c:v>
                </c:pt>
                <c:pt idx="3575">
                  <c:v>A Sound of ThunderÂ </c:v>
                </c:pt>
                <c:pt idx="3576">
                  <c:v>Hard RainÂ </c:v>
                </c:pt>
                <c:pt idx="3577">
                  <c:v>ThunderbirdsÂ </c:v>
                </c:pt>
                <c:pt idx="3578">
                  <c:v>Starship TroopersÂ </c:v>
                </c:pt>
                <c:pt idx="3579">
                  <c:v>Land of the LostÂ </c:v>
                </c:pt>
                <c:pt idx="3580">
                  <c:v>The Chronicles of Narnia: The Voyage of the Dawn TreaderÂ </c:v>
                </c:pt>
                <c:pt idx="3581">
                  <c:v>The Expendables 3Â </c:v>
                </c:pt>
                <c:pt idx="3582">
                  <c:v>SupernovaÂ </c:v>
                </c:pt>
                <c:pt idx="3583">
                  <c:v>RollerballÂ </c:v>
                </c:pt>
                <c:pt idx="3584">
                  <c:v>The Legend of HerculesÂ </c:v>
                </c:pt>
                <c:pt idx="3585">
                  <c:v>Sin City: A Dame to Kill ForÂ </c:v>
                </c:pt>
                <c:pt idx="3586">
                  <c:v>TurboÂ </c:v>
                </c:pt>
                <c:pt idx="3587">
                  <c:v>Titan A.E.Â </c:v>
                </c:pt>
                <c:pt idx="3588">
                  <c:v>The 13th WarriorÂ </c:v>
                </c:pt>
                <c:pt idx="3589">
                  <c:v>MortdecaiÂ </c:v>
                </c:pt>
                <c:pt idx="3590">
                  <c:v>Red PlanetÂ </c:v>
                </c:pt>
                <c:pt idx="3591">
                  <c:v>Hudson HawkÂ </c:v>
                </c:pt>
                <c:pt idx="3592">
                  <c:v>Arthur ChristmasÂ </c:v>
                </c:pt>
                <c:pt idx="3593">
                  <c:v>Star Trek BeyondÂ </c:v>
                </c:pt>
                <c:pt idx="3594">
                  <c:v>The Three MusketeersÂ </c:v>
                </c:pt>
                <c:pt idx="3595">
                  <c:v>Lucky NumbersÂ </c:v>
                </c:pt>
                <c:pt idx="3596">
                  <c:v>Stuart Little 2Â </c:v>
                </c:pt>
                <c:pt idx="3597">
                  <c:v>In the Name of the King: A Dungeon Siege TaleÂ </c:v>
                </c:pt>
                <c:pt idx="3598">
                  <c:v>Ballistic: Ecks vs. SeverÂ </c:v>
                </c:pt>
                <c:pt idx="3599">
                  <c:v>The Legend of TarzanÂ </c:v>
                </c:pt>
                <c:pt idx="3600">
                  <c:v>Master and Commander: The Far Side of the WorldÂ </c:v>
                </c:pt>
                <c:pt idx="3601">
                  <c:v>Wild Wild WestÂ </c:v>
                </c:pt>
                <c:pt idx="3602">
                  <c:v>Osmosis JonesÂ </c:v>
                </c:pt>
                <c:pt idx="3603">
                  <c:v>Flags of Our FathersÂ </c:v>
                </c:pt>
                <c:pt idx="3604">
                  <c:v>PompeiiÂ </c:v>
                </c:pt>
                <c:pt idx="3605">
                  <c:v>The Adventures of TintinÂ </c:v>
                </c:pt>
                <c:pt idx="3606">
                  <c:v>Looney Tunes: Back in ActionÂ </c:v>
                </c:pt>
                <c:pt idx="3607">
                  <c:v>TangledÂ </c:v>
                </c:pt>
                <c:pt idx="3608">
                  <c:v>The PromiseÂ </c:v>
                </c:pt>
                <c:pt idx="3609">
                  <c:v>TurbulenceÂ </c:v>
                </c:pt>
                <c:pt idx="3610">
                  <c:v>CatwomanÂ </c:v>
                </c:pt>
                <c:pt idx="3611">
                  <c:v>Home on the RangeÂ </c:v>
                </c:pt>
                <c:pt idx="3612">
                  <c:v>Winter's TaleÂ </c:v>
                </c:pt>
                <c:pt idx="3613">
                  <c:v>NineÂ </c:v>
                </c:pt>
                <c:pt idx="3614">
                  <c:v>SoldierÂ </c:v>
                </c:pt>
                <c:pt idx="3615">
                  <c:v>TimelineÂ </c:v>
                </c:pt>
                <c:pt idx="3616">
                  <c:v>xXx: State of the UnionÂ </c:v>
                </c:pt>
                <c:pt idx="3617">
                  <c:v>SaharaÂ </c:v>
                </c:pt>
                <c:pt idx="3618">
                  <c:v>Babe: Pig in the CityÂ </c:v>
                </c:pt>
                <c:pt idx="3619">
                  <c:v>A Christmas CarolÂ </c:v>
                </c:pt>
                <c:pt idx="3620">
                  <c:v>The PostmanÂ </c:v>
                </c:pt>
                <c:pt idx="3621">
                  <c:v>The Last Witch HunterÂ </c:v>
                </c:pt>
                <c:pt idx="3622">
                  <c:v>Independence Day: ResurgenceÂ </c:v>
                </c:pt>
                <c:pt idx="3623">
                  <c:v>BlackhatÂ </c:v>
                </c:pt>
                <c:pt idx="3624">
                  <c:v>Fantastic FourÂ </c:v>
                </c:pt>
                <c:pt idx="3625">
                  <c:v>Basic Instinct 2Â </c:v>
                </c:pt>
                <c:pt idx="3626">
                  <c:v>K-19: The WidowmakerÂ </c:v>
                </c:pt>
                <c:pt idx="3627">
                  <c:v>Dragon BladeÂ </c:v>
                </c:pt>
                <c:pt idx="3628">
                  <c:v>The InvasionÂ </c:v>
                </c:pt>
                <c:pt idx="3629">
                  <c:v>Green ZoneÂ </c:v>
                </c:pt>
                <c:pt idx="3630">
                  <c:v>Terminator GenisysÂ </c:v>
                </c:pt>
                <c:pt idx="3631">
                  <c:v>Wrath of the TitansÂ </c:v>
                </c:pt>
                <c:pt idx="3632">
                  <c:v>Son of the MaskÂ </c:v>
                </c:pt>
                <c:pt idx="3633">
                  <c:v>The Huntsman: Winter's WarÂ </c:v>
                </c:pt>
                <c:pt idx="3634">
                  <c:v>BeowulfÂ </c:v>
                </c:pt>
                <c:pt idx="3635">
                  <c:v>Gulliver's TravelsÂ </c:v>
                </c:pt>
                <c:pt idx="3636">
                  <c:v>AgoraÂ </c:v>
                </c:pt>
                <c:pt idx="3637">
                  <c:v>After EarthÂ </c:v>
                </c:pt>
                <c:pt idx="3638">
                  <c:v>MonkeyboneÂ </c:v>
                </c:pt>
                <c:pt idx="3639">
                  <c:v>The Great RaidÂ </c:v>
                </c:pt>
                <c:pt idx="3640">
                  <c:v>Arthur and the InvisiblesÂ </c:v>
                </c:pt>
                <c:pt idx="3641">
                  <c:v>Happy Feet 2Â </c:v>
                </c:pt>
                <c:pt idx="3642">
                  <c:v>WindtalkersÂ </c:v>
                </c:pt>
                <c:pt idx="3643">
                  <c:v>Terminator SalvationÂ </c:v>
                </c:pt>
                <c:pt idx="3644">
                  <c:v>Evan AlmightyÂ </c:v>
                </c:pt>
                <c:pt idx="3645">
                  <c:v>Cloud AtlasÂ </c:v>
                </c:pt>
                <c:pt idx="3646">
                  <c:v>Exodus: Gods and KingsÂ </c:v>
                </c:pt>
                <c:pt idx="3647">
                  <c:v>Exodus: Gods and KingsÂ </c:v>
                </c:pt>
                <c:pt idx="3648">
                  <c:v>In the Heart of the SeaÂ </c:v>
                </c:pt>
                <c:pt idx="3649">
                  <c:v>Speed RacerÂ </c:v>
                </c:pt>
                <c:pt idx="3650">
                  <c:v>Point BreakÂ </c:v>
                </c:pt>
                <c:pt idx="3651">
                  <c:v>Point BreakÂ </c:v>
                </c:pt>
                <c:pt idx="3652">
                  <c:v>White House DownÂ </c:v>
                </c:pt>
                <c:pt idx="3653">
                  <c:v>TranscendenceÂ </c:v>
                </c:pt>
                <c:pt idx="3654">
                  <c:v>Edge of TomorrowÂ </c:v>
                </c:pt>
                <c:pt idx="3655">
                  <c:v>Seventh SonÂ </c:v>
                </c:pt>
                <c:pt idx="3656">
                  <c:v>The Little PrinceÂ </c:v>
                </c:pt>
                <c:pt idx="3657">
                  <c:v>AustraliaÂ </c:v>
                </c:pt>
                <c:pt idx="3658">
                  <c:v>Kingdom of HeavenÂ </c:v>
                </c:pt>
                <c:pt idx="3659">
                  <c:v>Town &amp; CountryÂ </c:v>
                </c:pt>
                <c:pt idx="3660">
                  <c:v>The Chronicles of Narnia: Prince CaspianÂ </c:v>
                </c:pt>
                <c:pt idx="3661">
                  <c:v>Green LanternÂ </c:v>
                </c:pt>
                <c:pt idx="3662">
                  <c:v>I Served the King of EnglandÂ </c:v>
                </c:pt>
                <c:pt idx="3663">
                  <c:v>Flushed AwayÂ </c:v>
                </c:pt>
                <c:pt idx="3664">
                  <c:v>The AlamoÂ </c:v>
                </c:pt>
                <c:pt idx="3665">
                  <c:v>Around the World in 80 DaysÂ </c:v>
                </c:pt>
                <c:pt idx="3666">
                  <c:v>Around the World in 80 DaysÂ </c:v>
                </c:pt>
                <c:pt idx="3667">
                  <c:v>WaterworldÂ </c:v>
                </c:pt>
                <c:pt idx="3668">
                  <c:v>The Sorcerer's ApprenticeÂ </c:v>
                </c:pt>
                <c:pt idx="3669">
                  <c:v>Cutthroat IslandÂ </c:v>
                </c:pt>
                <c:pt idx="3670">
                  <c:v>The BFGÂ </c:v>
                </c:pt>
                <c:pt idx="3671">
                  <c:v>The WolfmanÂ </c:v>
                </c:pt>
                <c:pt idx="3672">
                  <c:v>Pacific RimÂ </c:v>
                </c:pt>
                <c:pt idx="3673">
                  <c:v>House of Flying DaggersÂ </c:v>
                </c:pt>
                <c:pt idx="3674">
                  <c:v>How Do You KnowÂ </c:v>
                </c:pt>
                <c:pt idx="3675">
                  <c:v>The Nutcracker in 3DÂ </c:v>
                </c:pt>
                <c:pt idx="3676">
                  <c:v>The IslandÂ </c:v>
                </c:pt>
                <c:pt idx="3677">
                  <c:v>The IslandÂ </c:v>
                </c:pt>
                <c:pt idx="3678">
                  <c:v>Spy GameÂ </c:v>
                </c:pt>
                <c:pt idx="3679">
                  <c:v>Alice Through the Looking GlassÂ </c:v>
                </c:pt>
                <c:pt idx="3680">
                  <c:v>The Flowers of WarÂ </c:v>
                </c:pt>
                <c:pt idx="3681">
                  <c:v>Robin HoodÂ </c:v>
                </c:pt>
                <c:pt idx="3682">
                  <c:v>The Adventures of Pluto NashÂ </c:v>
                </c:pt>
                <c:pt idx="3683">
                  <c:v>HugoÂ </c:v>
                </c:pt>
                <c:pt idx="3684">
                  <c:v>R.I.P.D.Â </c:v>
                </c:pt>
                <c:pt idx="3685">
                  <c:v>TomorrowlandÂ </c:v>
                </c:pt>
                <c:pt idx="3686">
                  <c:v>The Widow of Saint-PierreÂ </c:v>
                </c:pt>
                <c:pt idx="3687">
                  <c:v>PoseidonÂ </c:v>
                </c:pt>
                <c:pt idx="3688">
                  <c:v>Treasure PlanetÂ </c:v>
                </c:pt>
                <c:pt idx="3689">
                  <c:v>Amen.Â </c:v>
                </c:pt>
                <c:pt idx="3690">
                  <c:v>StealthÂ </c:v>
                </c:pt>
                <c:pt idx="3691">
                  <c:v>Final Fantasy: The Spirits WithinÂ </c:v>
                </c:pt>
                <c:pt idx="3692">
                  <c:v>Gods of EgyptÂ </c:v>
                </c:pt>
                <c:pt idx="3693">
                  <c:v>Prince of Persia: The Sands of TimeÂ </c:v>
                </c:pt>
                <c:pt idx="3694">
                  <c:v>The Golden CompassÂ </c:v>
                </c:pt>
                <c:pt idx="3695">
                  <c:v>Speed 2: Cruise ControlÂ </c:v>
                </c:pt>
                <c:pt idx="3696">
                  <c:v>WarcraftÂ </c:v>
                </c:pt>
                <c:pt idx="3697">
                  <c:v>PanÂ </c:v>
                </c:pt>
                <c:pt idx="3698">
                  <c:v>PanÂ </c:v>
                </c:pt>
                <c:pt idx="3699">
                  <c:v>AlexanderÂ </c:v>
                </c:pt>
                <c:pt idx="3700">
                  <c:v>The Lone RangerÂ </c:v>
                </c:pt>
                <c:pt idx="3701">
                  <c:v>Mars Needs MomsÂ </c:v>
                </c:pt>
                <c:pt idx="3702">
                  <c:v>Jupiter AscendingÂ </c:v>
                </c:pt>
                <c:pt idx="3703">
                  <c:v>Jack the Giant SlayerÂ </c:v>
                </c:pt>
                <c:pt idx="3704">
                  <c:v>47 RoninÂ </c:v>
                </c:pt>
                <c:pt idx="3705">
                  <c:v>BattleshipÂ </c:v>
                </c:pt>
                <c:pt idx="3706">
                  <c:v>The Polar ExpressÂ </c:v>
                </c:pt>
                <c:pt idx="3707">
                  <c:v>The ProtectorÂ </c:v>
                </c:pt>
                <c:pt idx="3708">
                  <c:v>John CarterÂ </c:v>
                </c:pt>
                <c:pt idx="3709">
                  <c:v>Ong-bak 2Â </c:v>
                </c:pt>
                <c:pt idx="3710">
                  <c:v>The Messenger: The Story of Joan of ArcÂ </c:v>
                </c:pt>
                <c:pt idx="3711">
                  <c:v>The Legend of SuriyothaiÂ </c:v>
                </c:pt>
                <c:pt idx="3712">
                  <c:v>Red CliffÂ </c:v>
                </c:pt>
                <c:pt idx="3713">
                  <c:v>Kabhi Alvida Naa KehnaÂ </c:v>
                </c:pt>
                <c:pt idx="3714">
                  <c:v>TangoÂ </c:v>
                </c:pt>
                <c:pt idx="3715">
                  <c:v>Godzilla 2000Â </c:v>
                </c:pt>
                <c:pt idx="3716">
                  <c:v>AkiraÂ </c:v>
                </c:pt>
                <c:pt idx="3717">
                  <c:v>SteamboyÂ </c:v>
                </c:pt>
                <c:pt idx="3718">
                  <c:v>Princess MononokeÂ </c:v>
                </c:pt>
                <c:pt idx="3719">
                  <c:v>FatelessÂ </c:v>
                </c:pt>
                <c:pt idx="3720">
                  <c:v>Lady VengeanceÂ </c:v>
                </c:pt>
                <c:pt idx="3721">
                  <c:v>The HostÂ </c:v>
                </c:pt>
              </c:strCache>
            </c:strRef>
          </c:cat>
          <c:val>
            <c:numRef>
              <c:f>Sheet5!$B$2:$B$3723</c:f>
              <c:numCache>
                <c:formatCode>General</c:formatCode>
                <c:ptCount val="3722"/>
                <c:pt idx="0">
                  <c:v>760505847</c:v>
                </c:pt>
                <c:pt idx="1">
                  <c:v>652177271</c:v>
                </c:pt>
                <c:pt idx="2">
                  <c:v>658672302</c:v>
                </c:pt>
                <c:pt idx="3">
                  <c:v>460935665</c:v>
                </c:pt>
                <c:pt idx="4">
                  <c:v>434949459</c:v>
                </c:pt>
                <c:pt idx="5">
                  <c:v>623279547</c:v>
                </c:pt>
                <c:pt idx="6">
                  <c:v>422783777</c:v>
                </c:pt>
                <c:pt idx="7">
                  <c:v>474544677</c:v>
                </c:pt>
                <c:pt idx="8">
                  <c:v>533316061</c:v>
                </c:pt>
                <c:pt idx="9">
                  <c:v>407999255</c:v>
                </c:pt>
                <c:pt idx="10">
                  <c:v>363024263</c:v>
                </c:pt>
                <c:pt idx="11">
                  <c:v>424645577</c:v>
                </c:pt>
                <c:pt idx="12">
                  <c:v>356784000</c:v>
                </c:pt>
                <c:pt idx="13">
                  <c:v>368049635</c:v>
                </c:pt>
                <c:pt idx="14">
                  <c:v>350123553</c:v>
                </c:pt>
                <c:pt idx="15">
                  <c:v>380838870</c:v>
                </c:pt>
                <c:pt idx="16">
                  <c:v>436471036</c:v>
                </c:pt>
                <c:pt idx="17">
                  <c:v>377019252</c:v>
                </c:pt>
                <c:pt idx="18">
                  <c:v>309125409</c:v>
                </c:pt>
                <c:pt idx="19">
                  <c:v>329691196</c:v>
                </c:pt>
                <c:pt idx="20">
                  <c:v>290158751</c:v>
                </c:pt>
                <c:pt idx="21">
                  <c:v>285761243</c:v>
                </c:pt>
                <c:pt idx="22">
                  <c:v>380262555</c:v>
                </c:pt>
                <c:pt idx="23">
                  <c:v>403706375</c:v>
                </c:pt>
                <c:pt idx="24">
                  <c:v>336029560</c:v>
                </c:pt>
                <c:pt idx="25">
                  <c:v>293501675</c:v>
                </c:pt>
                <c:pt idx="26">
                  <c:v>260000000</c:v>
                </c:pt>
                <c:pt idx="27">
                  <c:v>400736600</c:v>
                </c:pt>
                <c:pt idx="28">
                  <c:v>323505540</c:v>
                </c:pt>
                <c:pt idx="29">
                  <c:v>296623634</c:v>
                </c:pt>
                <c:pt idx="30">
                  <c:v>340478898</c:v>
                </c:pt>
                <c:pt idx="31">
                  <c:v>277313371</c:v>
                </c:pt>
                <c:pt idx="32">
                  <c:v>241437427</c:v>
                </c:pt>
                <c:pt idx="33">
                  <c:v>300523113</c:v>
                </c:pt>
                <c:pt idx="34">
                  <c:v>306124059</c:v>
                </c:pt>
                <c:pt idx="35">
                  <c:v>255950375</c:v>
                </c:pt>
                <c:pt idx="36">
                  <c:v>242374454</c:v>
                </c:pt>
                <c:pt idx="37">
                  <c:v>313837577</c:v>
                </c:pt>
                <c:pt idx="38">
                  <c:v>234760500</c:v>
                </c:pt>
                <c:pt idx="39">
                  <c:v>251188924</c:v>
                </c:pt>
                <c:pt idx="40">
                  <c:v>414984497</c:v>
                </c:pt>
                <c:pt idx="41">
                  <c:v>337103873</c:v>
                </c:pt>
                <c:pt idx="42">
                  <c:v>408992272</c:v>
                </c:pt>
                <c:pt idx="43">
                  <c:v>458991599</c:v>
                </c:pt>
                <c:pt idx="44">
                  <c:v>267652016</c:v>
                </c:pt>
                <c:pt idx="45">
                  <c:v>402076689</c:v>
                </c:pt>
                <c:pt idx="46">
                  <c:v>279167575</c:v>
                </c:pt>
                <c:pt idx="47">
                  <c:v>448130642</c:v>
                </c:pt>
                <c:pt idx="48">
                  <c:v>423032628</c:v>
                </c:pt>
                <c:pt idx="49">
                  <c:v>257756197</c:v>
                </c:pt>
                <c:pt idx="50">
                  <c:v>204565000</c:v>
                </c:pt>
                <c:pt idx="51">
                  <c:v>310675583</c:v>
                </c:pt>
                <c:pt idx="52">
                  <c:v>217631306</c:v>
                </c:pt>
                <c:pt idx="53">
                  <c:v>198655278</c:v>
                </c:pt>
                <c:pt idx="54">
                  <c:v>219200000</c:v>
                </c:pt>
                <c:pt idx="55">
                  <c:v>317557891</c:v>
                </c:pt>
                <c:pt idx="56">
                  <c:v>210609762</c:v>
                </c:pt>
                <c:pt idx="57">
                  <c:v>217350219</c:v>
                </c:pt>
                <c:pt idx="58">
                  <c:v>362645141</c:v>
                </c:pt>
                <c:pt idx="59">
                  <c:v>362645141</c:v>
                </c:pt>
                <c:pt idx="60">
                  <c:v>184925485</c:v>
                </c:pt>
                <c:pt idx="61">
                  <c:v>251501645</c:v>
                </c:pt>
                <c:pt idx="62">
                  <c:v>356454367</c:v>
                </c:pt>
                <c:pt idx="63">
                  <c:v>318298180</c:v>
                </c:pt>
                <c:pt idx="64">
                  <c:v>181360000</c:v>
                </c:pt>
                <c:pt idx="65">
                  <c:v>289907418</c:v>
                </c:pt>
                <c:pt idx="66">
                  <c:v>254455986</c:v>
                </c:pt>
                <c:pt idx="67">
                  <c:v>274084951</c:v>
                </c:pt>
                <c:pt idx="68">
                  <c:v>373377893</c:v>
                </c:pt>
                <c:pt idx="69">
                  <c:v>205399422</c:v>
                </c:pt>
                <c:pt idx="70">
                  <c:v>292298923</c:v>
                </c:pt>
                <c:pt idx="71">
                  <c:v>261437578</c:v>
                </c:pt>
                <c:pt idx="72">
                  <c:v>318759914</c:v>
                </c:pt>
                <c:pt idx="73">
                  <c:v>218628680</c:v>
                </c:pt>
                <c:pt idx="74">
                  <c:v>174635000</c:v>
                </c:pt>
                <c:pt idx="75">
                  <c:v>305388685</c:v>
                </c:pt>
                <c:pt idx="76">
                  <c:v>178406268</c:v>
                </c:pt>
                <c:pt idx="77">
                  <c:v>333130696</c:v>
                </c:pt>
                <c:pt idx="78">
                  <c:v>184208848</c:v>
                </c:pt>
                <c:pt idx="79">
                  <c:v>261970615</c:v>
                </c:pt>
                <c:pt idx="80">
                  <c:v>191796233</c:v>
                </c:pt>
                <c:pt idx="81">
                  <c:v>176781728</c:v>
                </c:pt>
                <c:pt idx="82">
                  <c:v>242589580</c:v>
                </c:pt>
                <c:pt idx="83">
                  <c:v>320706665</c:v>
                </c:pt>
                <c:pt idx="84">
                  <c:v>250147615</c:v>
                </c:pt>
                <c:pt idx="85">
                  <c:v>350034110</c:v>
                </c:pt>
                <c:pt idx="86">
                  <c:v>352358779</c:v>
                </c:pt>
                <c:pt idx="87">
                  <c:v>217326336</c:v>
                </c:pt>
                <c:pt idx="88">
                  <c:v>407197282</c:v>
                </c:pt>
                <c:pt idx="89">
                  <c:v>167780960</c:v>
                </c:pt>
                <c:pt idx="90">
                  <c:v>229074524</c:v>
                </c:pt>
                <c:pt idx="91">
                  <c:v>227965690</c:v>
                </c:pt>
                <c:pt idx="92">
                  <c:v>245823397</c:v>
                </c:pt>
                <c:pt idx="93">
                  <c:v>173585516</c:v>
                </c:pt>
                <c:pt idx="94">
                  <c:v>177200000</c:v>
                </c:pt>
                <c:pt idx="95">
                  <c:v>163214286</c:v>
                </c:pt>
                <c:pt idx="96">
                  <c:v>191449475</c:v>
                </c:pt>
                <c:pt idx="97">
                  <c:v>191449475</c:v>
                </c:pt>
                <c:pt idx="98">
                  <c:v>183436380</c:v>
                </c:pt>
                <c:pt idx="99">
                  <c:v>159600000</c:v>
                </c:pt>
                <c:pt idx="100">
                  <c:v>176483808</c:v>
                </c:pt>
                <c:pt idx="101">
                  <c:v>179870271</c:v>
                </c:pt>
                <c:pt idx="102">
                  <c:v>213079163</c:v>
                </c:pt>
                <c:pt idx="103">
                  <c:v>241688385</c:v>
                </c:pt>
                <c:pt idx="104">
                  <c:v>197171806</c:v>
                </c:pt>
                <c:pt idx="105">
                  <c:v>172825435</c:v>
                </c:pt>
                <c:pt idx="106">
                  <c:v>216119491</c:v>
                </c:pt>
                <c:pt idx="107">
                  <c:v>210592590</c:v>
                </c:pt>
                <c:pt idx="108">
                  <c:v>169705587</c:v>
                </c:pt>
                <c:pt idx="109">
                  <c:v>219613391</c:v>
                </c:pt>
                <c:pt idx="110">
                  <c:v>233630478</c:v>
                </c:pt>
                <c:pt idx="111">
                  <c:v>156645693</c:v>
                </c:pt>
                <c:pt idx="112">
                  <c:v>292000866</c:v>
                </c:pt>
                <c:pt idx="113">
                  <c:v>191616238</c:v>
                </c:pt>
                <c:pt idx="114">
                  <c:v>161487252</c:v>
                </c:pt>
                <c:pt idx="115">
                  <c:v>250863268</c:v>
                </c:pt>
                <c:pt idx="116">
                  <c:v>140530114</c:v>
                </c:pt>
                <c:pt idx="117">
                  <c:v>173381405</c:v>
                </c:pt>
                <c:pt idx="118">
                  <c:v>289994397</c:v>
                </c:pt>
                <c:pt idx="119">
                  <c:v>183875760</c:v>
                </c:pt>
                <c:pt idx="120">
                  <c:v>141600000</c:v>
                </c:pt>
                <c:pt idx="121">
                  <c:v>148170000</c:v>
                </c:pt>
                <c:pt idx="122">
                  <c:v>260031035</c:v>
                </c:pt>
                <c:pt idx="123">
                  <c:v>169076745</c:v>
                </c:pt>
                <c:pt idx="124">
                  <c:v>181395380</c:v>
                </c:pt>
                <c:pt idx="125">
                  <c:v>226138454</c:v>
                </c:pt>
                <c:pt idx="126">
                  <c:v>143492840</c:v>
                </c:pt>
                <c:pt idx="127">
                  <c:v>143492840</c:v>
                </c:pt>
                <c:pt idx="128">
                  <c:v>334185206</c:v>
                </c:pt>
                <c:pt idx="129">
                  <c:v>334185206</c:v>
                </c:pt>
                <c:pt idx="130">
                  <c:v>171031347</c:v>
                </c:pt>
                <c:pt idx="131">
                  <c:v>161029270</c:v>
                </c:pt>
                <c:pt idx="132">
                  <c:v>292568851</c:v>
                </c:pt>
                <c:pt idx="133">
                  <c:v>150056505</c:v>
                </c:pt>
                <c:pt idx="134">
                  <c:v>317011114</c:v>
                </c:pt>
                <c:pt idx="135">
                  <c:v>137963328</c:v>
                </c:pt>
                <c:pt idx="136">
                  <c:v>281492479</c:v>
                </c:pt>
                <c:pt idx="137">
                  <c:v>163479795</c:v>
                </c:pt>
                <c:pt idx="138">
                  <c:v>134821952</c:v>
                </c:pt>
                <c:pt idx="139">
                  <c:v>138339411</c:v>
                </c:pt>
                <c:pt idx="140">
                  <c:v>141319195</c:v>
                </c:pt>
                <c:pt idx="141">
                  <c:v>166147885</c:v>
                </c:pt>
                <c:pt idx="142">
                  <c:v>170684505</c:v>
                </c:pt>
                <c:pt idx="143">
                  <c:v>153665036</c:v>
                </c:pt>
                <c:pt idx="144">
                  <c:v>244052771</c:v>
                </c:pt>
                <c:pt idx="145">
                  <c:v>163947053</c:v>
                </c:pt>
                <c:pt idx="146">
                  <c:v>138795342</c:v>
                </c:pt>
                <c:pt idx="147">
                  <c:v>144833357</c:v>
                </c:pt>
                <c:pt idx="148">
                  <c:v>281666058</c:v>
                </c:pt>
                <c:pt idx="149">
                  <c:v>228430993</c:v>
                </c:pt>
                <c:pt idx="150">
                  <c:v>145000989</c:v>
                </c:pt>
                <c:pt idx="151">
                  <c:v>249358727</c:v>
                </c:pt>
                <c:pt idx="152">
                  <c:v>209019489</c:v>
                </c:pt>
                <c:pt idx="153">
                  <c:v>148734225</c:v>
                </c:pt>
                <c:pt idx="154">
                  <c:v>193136719</c:v>
                </c:pt>
                <c:pt idx="155">
                  <c:v>292979556</c:v>
                </c:pt>
                <c:pt idx="156">
                  <c:v>165500000</c:v>
                </c:pt>
                <c:pt idx="157">
                  <c:v>176387405</c:v>
                </c:pt>
                <c:pt idx="158">
                  <c:v>137387272</c:v>
                </c:pt>
                <c:pt idx="159">
                  <c:v>182204440</c:v>
                </c:pt>
                <c:pt idx="160">
                  <c:v>227137090</c:v>
                </c:pt>
                <c:pt idx="161">
                  <c:v>119500000</c:v>
                </c:pt>
                <c:pt idx="162">
                  <c:v>159578352</c:v>
                </c:pt>
                <c:pt idx="163">
                  <c:v>158348400</c:v>
                </c:pt>
                <c:pt idx="164">
                  <c:v>117235247</c:v>
                </c:pt>
                <c:pt idx="165">
                  <c:v>195329763</c:v>
                </c:pt>
                <c:pt idx="166">
                  <c:v>145096820</c:v>
                </c:pt>
                <c:pt idx="167">
                  <c:v>148085755</c:v>
                </c:pt>
                <c:pt idx="168">
                  <c:v>130058047</c:v>
                </c:pt>
                <c:pt idx="169">
                  <c:v>115000000</c:v>
                </c:pt>
                <c:pt idx="170">
                  <c:v>150368971</c:v>
                </c:pt>
                <c:pt idx="171">
                  <c:v>119078393</c:v>
                </c:pt>
                <c:pt idx="172">
                  <c:v>128067808</c:v>
                </c:pt>
                <c:pt idx="173">
                  <c:v>124868837</c:v>
                </c:pt>
                <c:pt idx="174">
                  <c:v>182805123</c:v>
                </c:pt>
                <c:pt idx="175">
                  <c:v>170708996</c:v>
                </c:pt>
                <c:pt idx="176">
                  <c:v>164435221</c:v>
                </c:pt>
                <c:pt idx="177">
                  <c:v>312057433</c:v>
                </c:pt>
                <c:pt idx="178">
                  <c:v>130727000</c:v>
                </c:pt>
                <c:pt idx="179">
                  <c:v>291709845</c:v>
                </c:pt>
                <c:pt idx="180">
                  <c:v>166225040</c:v>
                </c:pt>
                <c:pt idx="181">
                  <c:v>127175354</c:v>
                </c:pt>
                <c:pt idx="182">
                  <c:v>132088910</c:v>
                </c:pt>
                <c:pt idx="183">
                  <c:v>123922370</c:v>
                </c:pt>
                <c:pt idx="184">
                  <c:v>128505958</c:v>
                </c:pt>
                <c:pt idx="185">
                  <c:v>150117807</c:v>
                </c:pt>
                <c:pt idx="186">
                  <c:v>172071312</c:v>
                </c:pt>
                <c:pt idx="187">
                  <c:v>144731527</c:v>
                </c:pt>
                <c:pt idx="188">
                  <c:v>134141530</c:v>
                </c:pt>
                <c:pt idx="189">
                  <c:v>128300000</c:v>
                </c:pt>
                <c:pt idx="190">
                  <c:v>171383253</c:v>
                </c:pt>
                <c:pt idx="191">
                  <c:v>183132370</c:v>
                </c:pt>
                <c:pt idx="192">
                  <c:v>107917283</c:v>
                </c:pt>
                <c:pt idx="193">
                  <c:v>257704099</c:v>
                </c:pt>
                <c:pt idx="194">
                  <c:v>112000000</c:v>
                </c:pt>
                <c:pt idx="195">
                  <c:v>162586036</c:v>
                </c:pt>
                <c:pt idx="196">
                  <c:v>177575142</c:v>
                </c:pt>
                <c:pt idx="197">
                  <c:v>167735396</c:v>
                </c:pt>
                <c:pt idx="198">
                  <c:v>113709992</c:v>
                </c:pt>
                <c:pt idx="199">
                  <c:v>196573705</c:v>
                </c:pt>
                <c:pt idx="200">
                  <c:v>144512310</c:v>
                </c:pt>
                <c:pt idx="201">
                  <c:v>144512310</c:v>
                </c:pt>
                <c:pt idx="202">
                  <c:v>150415432</c:v>
                </c:pt>
                <c:pt idx="203">
                  <c:v>256386216</c:v>
                </c:pt>
                <c:pt idx="204">
                  <c:v>201148159</c:v>
                </c:pt>
                <c:pt idx="205">
                  <c:v>201148159</c:v>
                </c:pt>
                <c:pt idx="206">
                  <c:v>214948780</c:v>
                </c:pt>
                <c:pt idx="207">
                  <c:v>304360277</c:v>
                </c:pt>
                <c:pt idx="208">
                  <c:v>304360277</c:v>
                </c:pt>
                <c:pt idx="209">
                  <c:v>202007640</c:v>
                </c:pt>
                <c:pt idx="210">
                  <c:v>153620822</c:v>
                </c:pt>
                <c:pt idx="211">
                  <c:v>204843350</c:v>
                </c:pt>
                <c:pt idx="212">
                  <c:v>234277056</c:v>
                </c:pt>
                <c:pt idx="213">
                  <c:v>119938730</c:v>
                </c:pt>
                <c:pt idx="214">
                  <c:v>121697350</c:v>
                </c:pt>
                <c:pt idx="215">
                  <c:v>105500000</c:v>
                </c:pt>
                <c:pt idx="216">
                  <c:v>121463226</c:v>
                </c:pt>
                <c:pt idx="217">
                  <c:v>141340178</c:v>
                </c:pt>
                <c:pt idx="218">
                  <c:v>176049130</c:v>
                </c:pt>
                <c:pt idx="219">
                  <c:v>180965237</c:v>
                </c:pt>
                <c:pt idx="220">
                  <c:v>111722000</c:v>
                </c:pt>
                <c:pt idx="221">
                  <c:v>150315155</c:v>
                </c:pt>
                <c:pt idx="222">
                  <c:v>110175871</c:v>
                </c:pt>
                <c:pt idx="223">
                  <c:v>107930000</c:v>
                </c:pt>
                <c:pt idx="224">
                  <c:v>132541238</c:v>
                </c:pt>
                <c:pt idx="225">
                  <c:v>134455175</c:v>
                </c:pt>
                <c:pt idx="226">
                  <c:v>106593296</c:v>
                </c:pt>
                <c:pt idx="227">
                  <c:v>104007828</c:v>
                </c:pt>
                <c:pt idx="228">
                  <c:v>138614544</c:v>
                </c:pt>
                <c:pt idx="229">
                  <c:v>183405771</c:v>
                </c:pt>
                <c:pt idx="230">
                  <c:v>197992827</c:v>
                </c:pt>
                <c:pt idx="231">
                  <c:v>147637474</c:v>
                </c:pt>
                <c:pt idx="232">
                  <c:v>117224271</c:v>
                </c:pt>
                <c:pt idx="233">
                  <c:v>114968774</c:v>
                </c:pt>
                <c:pt idx="234">
                  <c:v>121945720</c:v>
                </c:pt>
                <c:pt idx="235">
                  <c:v>111936400</c:v>
                </c:pt>
                <c:pt idx="236">
                  <c:v>138447667</c:v>
                </c:pt>
                <c:pt idx="237">
                  <c:v>102308900</c:v>
                </c:pt>
                <c:pt idx="238">
                  <c:v>102300000</c:v>
                </c:pt>
                <c:pt idx="239">
                  <c:v>121248145</c:v>
                </c:pt>
                <c:pt idx="240">
                  <c:v>125014030</c:v>
                </c:pt>
                <c:pt idx="241">
                  <c:v>139852971</c:v>
                </c:pt>
                <c:pt idx="242">
                  <c:v>114324072</c:v>
                </c:pt>
                <c:pt idx="243">
                  <c:v>114324072</c:v>
                </c:pt>
                <c:pt idx="244">
                  <c:v>106952327</c:v>
                </c:pt>
                <c:pt idx="245">
                  <c:v>109306210</c:v>
                </c:pt>
                <c:pt idx="246">
                  <c:v>217536138</c:v>
                </c:pt>
                <c:pt idx="247">
                  <c:v>122012643</c:v>
                </c:pt>
                <c:pt idx="248">
                  <c:v>143704210</c:v>
                </c:pt>
                <c:pt idx="249">
                  <c:v>136019448</c:v>
                </c:pt>
                <c:pt idx="250">
                  <c:v>119518352</c:v>
                </c:pt>
                <c:pt idx="251">
                  <c:v>94900000</c:v>
                </c:pt>
                <c:pt idx="252">
                  <c:v>101736215</c:v>
                </c:pt>
                <c:pt idx="253">
                  <c:v>215397307</c:v>
                </c:pt>
                <c:pt idx="254">
                  <c:v>259746958</c:v>
                </c:pt>
                <c:pt idx="255">
                  <c:v>124732962</c:v>
                </c:pt>
                <c:pt idx="256">
                  <c:v>169692572</c:v>
                </c:pt>
                <c:pt idx="257">
                  <c:v>127214072</c:v>
                </c:pt>
                <c:pt idx="258">
                  <c:v>162495848</c:v>
                </c:pt>
                <c:pt idx="259">
                  <c:v>181166115</c:v>
                </c:pt>
                <c:pt idx="260">
                  <c:v>103001286</c:v>
                </c:pt>
                <c:pt idx="261">
                  <c:v>148775460</c:v>
                </c:pt>
                <c:pt idx="262">
                  <c:v>172620724</c:v>
                </c:pt>
                <c:pt idx="263">
                  <c:v>117559438</c:v>
                </c:pt>
                <c:pt idx="264">
                  <c:v>101978840</c:v>
                </c:pt>
                <c:pt idx="265">
                  <c:v>101157447</c:v>
                </c:pt>
                <c:pt idx="266">
                  <c:v>116631310</c:v>
                </c:pt>
                <c:pt idx="267">
                  <c:v>141600000</c:v>
                </c:pt>
                <c:pt idx="268">
                  <c:v>126546825</c:v>
                </c:pt>
                <c:pt idx="269">
                  <c:v>160762022</c:v>
                </c:pt>
                <c:pt idx="270">
                  <c:v>115648585</c:v>
                </c:pt>
                <c:pt idx="271">
                  <c:v>115646235</c:v>
                </c:pt>
                <c:pt idx="272">
                  <c:v>130512915</c:v>
                </c:pt>
                <c:pt idx="273">
                  <c:v>215395021</c:v>
                </c:pt>
                <c:pt idx="274">
                  <c:v>125069696</c:v>
                </c:pt>
                <c:pt idx="275">
                  <c:v>135014968</c:v>
                </c:pt>
                <c:pt idx="276">
                  <c:v>209805005</c:v>
                </c:pt>
                <c:pt idx="277">
                  <c:v>109713132</c:v>
                </c:pt>
                <c:pt idx="278">
                  <c:v>187670866</c:v>
                </c:pt>
                <c:pt idx="279">
                  <c:v>110222438</c:v>
                </c:pt>
                <c:pt idx="280">
                  <c:v>184031112</c:v>
                </c:pt>
                <c:pt idx="281">
                  <c:v>176740650</c:v>
                </c:pt>
                <c:pt idx="282">
                  <c:v>86300000</c:v>
                </c:pt>
                <c:pt idx="283">
                  <c:v>109243478</c:v>
                </c:pt>
                <c:pt idx="284">
                  <c:v>143151473</c:v>
                </c:pt>
                <c:pt idx="285">
                  <c:v>87025093</c:v>
                </c:pt>
                <c:pt idx="286">
                  <c:v>102922376</c:v>
                </c:pt>
                <c:pt idx="287">
                  <c:v>162831698</c:v>
                </c:pt>
                <c:pt idx="288">
                  <c:v>90800000</c:v>
                </c:pt>
                <c:pt idx="289">
                  <c:v>90800000</c:v>
                </c:pt>
                <c:pt idx="290">
                  <c:v>117528646</c:v>
                </c:pt>
                <c:pt idx="291">
                  <c:v>157299717</c:v>
                </c:pt>
                <c:pt idx="292">
                  <c:v>152149590</c:v>
                </c:pt>
                <c:pt idx="293">
                  <c:v>162001186</c:v>
                </c:pt>
                <c:pt idx="294">
                  <c:v>84749884</c:v>
                </c:pt>
                <c:pt idx="295">
                  <c:v>84300000</c:v>
                </c:pt>
                <c:pt idx="296">
                  <c:v>126805112</c:v>
                </c:pt>
                <c:pt idx="297">
                  <c:v>100292856</c:v>
                </c:pt>
                <c:pt idx="298">
                  <c:v>330249062</c:v>
                </c:pt>
                <c:pt idx="299">
                  <c:v>180011740</c:v>
                </c:pt>
                <c:pt idx="300">
                  <c:v>180011740</c:v>
                </c:pt>
                <c:pt idx="301">
                  <c:v>83400000</c:v>
                </c:pt>
                <c:pt idx="302">
                  <c:v>90556401</c:v>
                </c:pt>
                <c:pt idx="303">
                  <c:v>91547205</c:v>
                </c:pt>
                <c:pt idx="304">
                  <c:v>96471845</c:v>
                </c:pt>
                <c:pt idx="305">
                  <c:v>95860116</c:v>
                </c:pt>
                <c:pt idx="306">
                  <c:v>105444419</c:v>
                </c:pt>
                <c:pt idx="307">
                  <c:v>139225854</c:v>
                </c:pt>
                <c:pt idx="308">
                  <c:v>134218018</c:v>
                </c:pt>
                <c:pt idx="309">
                  <c:v>94175854</c:v>
                </c:pt>
                <c:pt idx="310">
                  <c:v>83574831</c:v>
                </c:pt>
                <c:pt idx="311">
                  <c:v>336530303</c:v>
                </c:pt>
                <c:pt idx="312">
                  <c:v>336530303</c:v>
                </c:pt>
                <c:pt idx="313">
                  <c:v>118500000</c:v>
                </c:pt>
                <c:pt idx="314">
                  <c:v>108360000</c:v>
                </c:pt>
                <c:pt idx="315">
                  <c:v>91038276</c:v>
                </c:pt>
                <c:pt idx="316">
                  <c:v>127997349</c:v>
                </c:pt>
                <c:pt idx="317">
                  <c:v>227946274</c:v>
                </c:pt>
                <c:pt idx="318">
                  <c:v>84263837</c:v>
                </c:pt>
                <c:pt idx="319">
                  <c:v>112692062</c:v>
                </c:pt>
                <c:pt idx="320">
                  <c:v>101334374</c:v>
                </c:pt>
                <c:pt idx="321">
                  <c:v>91121452</c:v>
                </c:pt>
                <c:pt idx="322">
                  <c:v>95001351</c:v>
                </c:pt>
                <c:pt idx="323">
                  <c:v>126975169</c:v>
                </c:pt>
                <c:pt idx="324">
                  <c:v>92823600</c:v>
                </c:pt>
                <c:pt idx="325">
                  <c:v>136801374</c:v>
                </c:pt>
                <c:pt idx="326">
                  <c:v>81200000</c:v>
                </c:pt>
                <c:pt idx="327">
                  <c:v>106694016</c:v>
                </c:pt>
                <c:pt idx="328">
                  <c:v>100491683</c:v>
                </c:pt>
                <c:pt idx="329">
                  <c:v>126203320</c:v>
                </c:pt>
                <c:pt idx="330">
                  <c:v>158115031</c:v>
                </c:pt>
                <c:pt idx="331">
                  <c:v>124107476</c:v>
                </c:pt>
                <c:pt idx="332">
                  <c:v>126088877</c:v>
                </c:pt>
                <c:pt idx="333">
                  <c:v>82528097</c:v>
                </c:pt>
                <c:pt idx="334">
                  <c:v>116724075</c:v>
                </c:pt>
                <c:pt idx="335">
                  <c:v>113502246</c:v>
                </c:pt>
                <c:pt idx="336">
                  <c:v>85300000</c:v>
                </c:pt>
                <c:pt idx="337">
                  <c:v>100241322</c:v>
                </c:pt>
                <c:pt idx="338">
                  <c:v>148213377</c:v>
                </c:pt>
                <c:pt idx="339">
                  <c:v>155019340</c:v>
                </c:pt>
                <c:pt idx="340">
                  <c:v>110008260</c:v>
                </c:pt>
                <c:pt idx="341">
                  <c:v>128769345</c:v>
                </c:pt>
                <c:pt idx="342">
                  <c:v>109712885</c:v>
                </c:pt>
                <c:pt idx="343">
                  <c:v>94497271</c:v>
                </c:pt>
                <c:pt idx="344">
                  <c:v>96067179</c:v>
                </c:pt>
                <c:pt idx="345">
                  <c:v>116006080</c:v>
                </c:pt>
                <c:pt idx="346">
                  <c:v>111760631</c:v>
                </c:pt>
                <c:pt idx="347">
                  <c:v>125548685</c:v>
                </c:pt>
                <c:pt idx="348">
                  <c:v>238371987</c:v>
                </c:pt>
                <c:pt idx="349">
                  <c:v>173005002</c:v>
                </c:pt>
                <c:pt idx="350">
                  <c:v>144156464</c:v>
                </c:pt>
                <c:pt idx="351">
                  <c:v>104632573</c:v>
                </c:pt>
                <c:pt idx="352">
                  <c:v>80000000</c:v>
                </c:pt>
                <c:pt idx="353">
                  <c:v>216366733</c:v>
                </c:pt>
                <c:pt idx="354">
                  <c:v>108244774</c:v>
                </c:pt>
                <c:pt idx="355">
                  <c:v>141204016</c:v>
                </c:pt>
                <c:pt idx="356">
                  <c:v>100422786</c:v>
                </c:pt>
                <c:pt idx="357">
                  <c:v>80150343</c:v>
                </c:pt>
                <c:pt idx="358">
                  <c:v>101470202</c:v>
                </c:pt>
                <c:pt idx="359">
                  <c:v>77413017</c:v>
                </c:pt>
                <c:pt idx="360">
                  <c:v>153288182</c:v>
                </c:pt>
                <c:pt idx="361">
                  <c:v>86049418</c:v>
                </c:pt>
                <c:pt idx="362">
                  <c:v>83025853</c:v>
                </c:pt>
                <c:pt idx="363">
                  <c:v>78845130</c:v>
                </c:pt>
                <c:pt idx="364">
                  <c:v>108706165</c:v>
                </c:pt>
                <c:pt idx="365">
                  <c:v>90636983</c:v>
                </c:pt>
                <c:pt idx="366">
                  <c:v>93571803</c:v>
                </c:pt>
                <c:pt idx="367">
                  <c:v>268488329</c:v>
                </c:pt>
                <c:pt idx="368">
                  <c:v>102413606</c:v>
                </c:pt>
                <c:pt idx="369">
                  <c:v>78900000</c:v>
                </c:pt>
                <c:pt idx="370">
                  <c:v>78900000</c:v>
                </c:pt>
                <c:pt idx="371">
                  <c:v>79568000</c:v>
                </c:pt>
                <c:pt idx="372">
                  <c:v>107458785</c:v>
                </c:pt>
                <c:pt idx="373">
                  <c:v>137340146</c:v>
                </c:pt>
                <c:pt idx="374">
                  <c:v>100125340</c:v>
                </c:pt>
                <c:pt idx="375">
                  <c:v>85200000</c:v>
                </c:pt>
                <c:pt idx="376">
                  <c:v>118683135</c:v>
                </c:pt>
                <c:pt idx="377">
                  <c:v>186336103</c:v>
                </c:pt>
                <c:pt idx="378">
                  <c:v>161317423</c:v>
                </c:pt>
                <c:pt idx="379">
                  <c:v>291021565</c:v>
                </c:pt>
                <c:pt idx="380">
                  <c:v>76600000</c:v>
                </c:pt>
                <c:pt idx="381">
                  <c:v>76600000</c:v>
                </c:pt>
                <c:pt idx="382">
                  <c:v>190871240</c:v>
                </c:pt>
                <c:pt idx="383">
                  <c:v>190871240</c:v>
                </c:pt>
                <c:pt idx="384">
                  <c:v>150832203</c:v>
                </c:pt>
                <c:pt idx="385">
                  <c:v>145771527</c:v>
                </c:pt>
                <c:pt idx="386">
                  <c:v>125603360</c:v>
                </c:pt>
                <c:pt idx="387">
                  <c:v>140459099</c:v>
                </c:pt>
                <c:pt idx="388">
                  <c:v>91457688</c:v>
                </c:pt>
                <c:pt idx="389">
                  <c:v>82389560</c:v>
                </c:pt>
                <c:pt idx="390">
                  <c:v>82234139</c:v>
                </c:pt>
                <c:pt idx="391">
                  <c:v>90135191</c:v>
                </c:pt>
                <c:pt idx="392">
                  <c:v>84518155</c:v>
                </c:pt>
                <c:pt idx="393">
                  <c:v>209364921</c:v>
                </c:pt>
                <c:pt idx="394">
                  <c:v>86930411</c:v>
                </c:pt>
                <c:pt idx="395">
                  <c:v>148313048</c:v>
                </c:pt>
                <c:pt idx="396">
                  <c:v>75074950</c:v>
                </c:pt>
                <c:pt idx="397">
                  <c:v>162804648</c:v>
                </c:pt>
                <c:pt idx="398">
                  <c:v>93749203</c:v>
                </c:pt>
                <c:pt idx="399">
                  <c:v>82624961</c:v>
                </c:pt>
                <c:pt idx="400">
                  <c:v>71519230</c:v>
                </c:pt>
                <c:pt idx="401">
                  <c:v>102310175</c:v>
                </c:pt>
                <c:pt idx="402">
                  <c:v>110000082</c:v>
                </c:pt>
                <c:pt idx="403">
                  <c:v>186830669</c:v>
                </c:pt>
                <c:pt idx="404">
                  <c:v>106807667</c:v>
                </c:pt>
                <c:pt idx="405">
                  <c:v>69800000</c:v>
                </c:pt>
                <c:pt idx="406">
                  <c:v>106793915</c:v>
                </c:pt>
                <c:pt idx="407">
                  <c:v>186739919</c:v>
                </c:pt>
                <c:pt idx="408">
                  <c:v>201573391</c:v>
                </c:pt>
                <c:pt idx="409">
                  <c:v>121468960</c:v>
                </c:pt>
                <c:pt idx="410">
                  <c:v>64423650</c:v>
                </c:pt>
                <c:pt idx="411">
                  <c:v>241407328</c:v>
                </c:pt>
                <c:pt idx="412">
                  <c:v>87341380</c:v>
                </c:pt>
                <c:pt idx="413">
                  <c:v>62549000</c:v>
                </c:pt>
                <c:pt idx="414">
                  <c:v>72217000</c:v>
                </c:pt>
                <c:pt idx="415">
                  <c:v>80050171</c:v>
                </c:pt>
                <c:pt idx="416">
                  <c:v>80050171</c:v>
                </c:pt>
                <c:pt idx="417">
                  <c:v>122012710</c:v>
                </c:pt>
                <c:pt idx="418">
                  <c:v>73000942</c:v>
                </c:pt>
                <c:pt idx="419">
                  <c:v>69800000</c:v>
                </c:pt>
                <c:pt idx="420">
                  <c:v>134568845</c:v>
                </c:pt>
                <c:pt idx="421">
                  <c:v>71502303</c:v>
                </c:pt>
                <c:pt idx="422">
                  <c:v>76400000</c:v>
                </c:pt>
                <c:pt idx="423">
                  <c:v>64267897</c:v>
                </c:pt>
                <c:pt idx="424">
                  <c:v>134006721</c:v>
                </c:pt>
                <c:pt idx="425">
                  <c:v>83813460</c:v>
                </c:pt>
                <c:pt idx="426">
                  <c:v>198539855</c:v>
                </c:pt>
                <c:pt idx="427">
                  <c:v>110476776</c:v>
                </c:pt>
                <c:pt idx="428">
                  <c:v>68353550</c:v>
                </c:pt>
                <c:pt idx="429">
                  <c:v>73326666</c:v>
                </c:pt>
                <c:pt idx="430">
                  <c:v>123307945</c:v>
                </c:pt>
                <c:pt idx="431">
                  <c:v>84136909</c:v>
                </c:pt>
                <c:pt idx="432">
                  <c:v>133103929</c:v>
                </c:pt>
                <c:pt idx="433">
                  <c:v>70011073</c:v>
                </c:pt>
                <c:pt idx="434">
                  <c:v>222487711</c:v>
                </c:pt>
                <c:pt idx="435">
                  <c:v>63231524</c:v>
                </c:pt>
                <c:pt idx="436">
                  <c:v>118153533</c:v>
                </c:pt>
                <c:pt idx="437">
                  <c:v>113006880</c:v>
                </c:pt>
                <c:pt idx="438">
                  <c:v>96917897</c:v>
                </c:pt>
                <c:pt idx="439">
                  <c:v>71897215</c:v>
                </c:pt>
                <c:pt idx="440">
                  <c:v>101702060</c:v>
                </c:pt>
                <c:pt idx="441">
                  <c:v>206456431</c:v>
                </c:pt>
                <c:pt idx="442">
                  <c:v>136448821</c:v>
                </c:pt>
                <c:pt idx="443">
                  <c:v>206435493</c:v>
                </c:pt>
                <c:pt idx="444">
                  <c:v>70906973</c:v>
                </c:pt>
                <c:pt idx="445">
                  <c:v>87100000</c:v>
                </c:pt>
                <c:pt idx="446">
                  <c:v>70001698</c:v>
                </c:pt>
                <c:pt idx="447">
                  <c:v>105807520</c:v>
                </c:pt>
                <c:pt idx="448">
                  <c:v>100768056</c:v>
                </c:pt>
                <c:pt idx="449">
                  <c:v>95720716</c:v>
                </c:pt>
                <c:pt idx="450">
                  <c:v>75597042</c:v>
                </c:pt>
                <c:pt idx="451">
                  <c:v>85416609</c:v>
                </c:pt>
                <c:pt idx="452">
                  <c:v>155370362</c:v>
                </c:pt>
                <c:pt idx="453">
                  <c:v>205343774</c:v>
                </c:pt>
                <c:pt idx="454">
                  <c:v>72219395</c:v>
                </c:pt>
                <c:pt idx="455">
                  <c:v>92173235</c:v>
                </c:pt>
                <c:pt idx="456">
                  <c:v>95149435</c:v>
                </c:pt>
                <c:pt idx="457">
                  <c:v>75072454</c:v>
                </c:pt>
                <c:pt idx="458">
                  <c:v>80034302</c:v>
                </c:pt>
                <c:pt idx="459">
                  <c:v>95001343</c:v>
                </c:pt>
                <c:pt idx="460">
                  <c:v>72000000</c:v>
                </c:pt>
                <c:pt idx="461">
                  <c:v>79817937</c:v>
                </c:pt>
                <c:pt idx="462">
                  <c:v>63600000</c:v>
                </c:pt>
                <c:pt idx="463">
                  <c:v>119412921</c:v>
                </c:pt>
                <c:pt idx="464">
                  <c:v>108200000</c:v>
                </c:pt>
                <c:pt idx="465">
                  <c:v>114195633</c:v>
                </c:pt>
                <c:pt idx="466">
                  <c:v>94125426</c:v>
                </c:pt>
                <c:pt idx="467">
                  <c:v>55153403</c:v>
                </c:pt>
                <c:pt idx="468">
                  <c:v>93952276</c:v>
                </c:pt>
                <c:pt idx="469">
                  <c:v>68856263</c:v>
                </c:pt>
                <c:pt idx="470">
                  <c:v>133668525</c:v>
                </c:pt>
                <c:pt idx="471">
                  <c:v>78656813</c:v>
                </c:pt>
                <c:pt idx="472">
                  <c:v>143618384</c:v>
                </c:pt>
                <c:pt idx="473">
                  <c:v>65500000</c:v>
                </c:pt>
                <c:pt idx="474">
                  <c:v>70492685</c:v>
                </c:pt>
                <c:pt idx="475">
                  <c:v>81350242</c:v>
                </c:pt>
                <c:pt idx="476">
                  <c:v>63319509</c:v>
                </c:pt>
                <c:pt idx="477">
                  <c:v>58800000</c:v>
                </c:pt>
                <c:pt idx="478">
                  <c:v>63270259</c:v>
                </c:pt>
                <c:pt idx="479">
                  <c:v>65269010</c:v>
                </c:pt>
                <c:pt idx="480">
                  <c:v>128200012</c:v>
                </c:pt>
                <c:pt idx="481">
                  <c:v>68525609</c:v>
                </c:pt>
                <c:pt idx="482">
                  <c:v>64572496</c:v>
                </c:pt>
                <c:pt idx="483">
                  <c:v>53991137</c:v>
                </c:pt>
                <c:pt idx="484">
                  <c:v>217387997</c:v>
                </c:pt>
                <c:pt idx="485">
                  <c:v>70360285</c:v>
                </c:pt>
                <c:pt idx="486">
                  <c:v>237282182</c:v>
                </c:pt>
                <c:pt idx="487">
                  <c:v>77264926</c:v>
                </c:pt>
                <c:pt idx="488">
                  <c:v>53245055</c:v>
                </c:pt>
                <c:pt idx="489">
                  <c:v>187165546</c:v>
                </c:pt>
                <c:pt idx="490">
                  <c:v>82163317</c:v>
                </c:pt>
                <c:pt idx="491">
                  <c:v>107100855</c:v>
                </c:pt>
                <c:pt idx="492">
                  <c:v>75590286</c:v>
                </c:pt>
                <c:pt idx="493">
                  <c:v>301956980</c:v>
                </c:pt>
                <c:pt idx="494">
                  <c:v>59889948</c:v>
                </c:pt>
                <c:pt idx="495">
                  <c:v>78651430</c:v>
                </c:pt>
                <c:pt idx="496">
                  <c:v>56536016</c:v>
                </c:pt>
                <c:pt idx="497">
                  <c:v>71588220</c:v>
                </c:pt>
                <c:pt idx="498">
                  <c:v>57504069</c:v>
                </c:pt>
                <c:pt idx="499">
                  <c:v>77324422</c:v>
                </c:pt>
                <c:pt idx="500">
                  <c:v>76270454</c:v>
                </c:pt>
                <c:pt idx="501">
                  <c:v>66009973</c:v>
                </c:pt>
                <c:pt idx="502">
                  <c:v>86208010</c:v>
                </c:pt>
                <c:pt idx="503">
                  <c:v>127083765</c:v>
                </c:pt>
                <c:pt idx="504">
                  <c:v>63071133</c:v>
                </c:pt>
                <c:pt idx="505">
                  <c:v>80920948</c:v>
                </c:pt>
                <c:pt idx="506">
                  <c:v>88915214</c:v>
                </c:pt>
                <c:pt idx="507">
                  <c:v>90835030</c:v>
                </c:pt>
                <c:pt idx="508">
                  <c:v>115731542</c:v>
                </c:pt>
                <c:pt idx="509">
                  <c:v>74608545</c:v>
                </c:pt>
                <c:pt idx="510">
                  <c:v>115603980</c:v>
                </c:pt>
                <c:pt idx="511">
                  <c:v>118471320</c:v>
                </c:pt>
                <c:pt idx="512">
                  <c:v>190418803</c:v>
                </c:pt>
                <c:pt idx="513">
                  <c:v>58401464</c:v>
                </c:pt>
                <c:pt idx="514">
                  <c:v>90353764</c:v>
                </c:pt>
                <c:pt idx="515">
                  <c:v>100328194</c:v>
                </c:pt>
                <c:pt idx="516">
                  <c:v>130313314</c:v>
                </c:pt>
                <c:pt idx="517">
                  <c:v>82301521</c:v>
                </c:pt>
                <c:pt idx="518">
                  <c:v>105263257</c:v>
                </c:pt>
                <c:pt idx="519">
                  <c:v>180191634</c:v>
                </c:pt>
                <c:pt idx="520">
                  <c:v>119654900</c:v>
                </c:pt>
                <c:pt idx="521">
                  <c:v>79566871</c:v>
                </c:pt>
                <c:pt idx="522">
                  <c:v>104354205</c:v>
                </c:pt>
                <c:pt idx="523">
                  <c:v>74273505</c:v>
                </c:pt>
                <c:pt idx="524">
                  <c:v>109176215</c:v>
                </c:pt>
                <c:pt idx="525">
                  <c:v>89138076</c:v>
                </c:pt>
                <c:pt idx="526">
                  <c:v>64001297</c:v>
                </c:pt>
                <c:pt idx="527">
                  <c:v>53884821</c:v>
                </c:pt>
                <c:pt idx="528">
                  <c:v>54800000</c:v>
                </c:pt>
                <c:pt idx="529">
                  <c:v>61693523</c:v>
                </c:pt>
                <c:pt idx="530">
                  <c:v>106635996</c:v>
                </c:pt>
                <c:pt idx="531">
                  <c:v>183635922</c:v>
                </c:pt>
                <c:pt idx="532">
                  <c:v>65535067</c:v>
                </c:pt>
                <c:pt idx="533">
                  <c:v>93452056</c:v>
                </c:pt>
                <c:pt idx="534">
                  <c:v>148383780</c:v>
                </c:pt>
                <c:pt idx="535">
                  <c:v>83299761</c:v>
                </c:pt>
                <c:pt idx="536">
                  <c:v>52700832</c:v>
                </c:pt>
                <c:pt idx="537">
                  <c:v>80197993</c:v>
                </c:pt>
                <c:pt idx="538">
                  <c:v>51100000</c:v>
                </c:pt>
                <c:pt idx="539">
                  <c:v>54557348</c:v>
                </c:pt>
                <c:pt idx="540">
                  <c:v>64998368</c:v>
                </c:pt>
                <c:pt idx="541">
                  <c:v>127968405</c:v>
                </c:pt>
                <c:pt idx="542">
                  <c:v>54215416</c:v>
                </c:pt>
                <c:pt idx="543">
                  <c:v>57176582</c:v>
                </c:pt>
                <c:pt idx="544">
                  <c:v>87666629</c:v>
                </c:pt>
                <c:pt idx="545">
                  <c:v>85570368</c:v>
                </c:pt>
                <c:pt idx="546">
                  <c:v>117541000</c:v>
                </c:pt>
                <c:pt idx="547">
                  <c:v>61356221</c:v>
                </c:pt>
                <c:pt idx="548">
                  <c:v>67325559</c:v>
                </c:pt>
                <c:pt idx="549">
                  <c:v>95308367</c:v>
                </c:pt>
                <c:pt idx="550">
                  <c:v>78800000</c:v>
                </c:pt>
                <c:pt idx="551">
                  <c:v>82300000</c:v>
                </c:pt>
                <c:pt idx="552">
                  <c:v>92115211</c:v>
                </c:pt>
                <c:pt idx="553">
                  <c:v>60008303</c:v>
                </c:pt>
                <c:pt idx="554">
                  <c:v>92001027</c:v>
                </c:pt>
                <c:pt idx="555">
                  <c:v>71975611</c:v>
                </c:pt>
                <c:pt idx="556">
                  <c:v>64955956</c:v>
                </c:pt>
                <c:pt idx="557">
                  <c:v>65807024</c:v>
                </c:pt>
                <c:pt idx="558">
                  <c:v>76806312</c:v>
                </c:pt>
                <c:pt idx="559">
                  <c:v>116735231</c:v>
                </c:pt>
                <c:pt idx="560">
                  <c:v>47000000</c:v>
                </c:pt>
                <c:pt idx="561">
                  <c:v>47000000</c:v>
                </c:pt>
                <c:pt idx="562">
                  <c:v>56437947</c:v>
                </c:pt>
                <c:pt idx="563">
                  <c:v>101530738</c:v>
                </c:pt>
                <c:pt idx="564">
                  <c:v>76501438</c:v>
                </c:pt>
                <c:pt idx="565">
                  <c:v>61400000</c:v>
                </c:pt>
                <c:pt idx="566">
                  <c:v>71309760</c:v>
                </c:pt>
                <c:pt idx="567">
                  <c:v>70269171</c:v>
                </c:pt>
                <c:pt idx="568">
                  <c:v>81257845</c:v>
                </c:pt>
                <c:pt idx="569">
                  <c:v>81159365</c:v>
                </c:pt>
                <c:pt idx="570">
                  <c:v>81150692</c:v>
                </c:pt>
                <c:pt idx="571">
                  <c:v>106126012</c:v>
                </c:pt>
                <c:pt idx="572">
                  <c:v>57469179</c:v>
                </c:pt>
                <c:pt idx="573">
                  <c:v>56729973</c:v>
                </c:pt>
                <c:pt idx="574">
                  <c:v>55865715</c:v>
                </c:pt>
                <c:pt idx="575">
                  <c:v>87856565</c:v>
                </c:pt>
                <c:pt idx="576">
                  <c:v>50820940</c:v>
                </c:pt>
                <c:pt idx="577">
                  <c:v>120776832</c:v>
                </c:pt>
                <c:pt idx="578">
                  <c:v>90703745</c:v>
                </c:pt>
                <c:pt idx="579">
                  <c:v>70625986</c:v>
                </c:pt>
                <c:pt idx="580">
                  <c:v>65623128</c:v>
                </c:pt>
                <c:pt idx="581">
                  <c:v>93607673</c:v>
                </c:pt>
                <c:pt idx="582">
                  <c:v>120523073</c:v>
                </c:pt>
                <c:pt idx="583">
                  <c:v>71500556</c:v>
                </c:pt>
                <c:pt idx="584">
                  <c:v>80276912</c:v>
                </c:pt>
                <c:pt idx="585">
                  <c:v>105264608</c:v>
                </c:pt>
                <c:pt idx="586">
                  <c:v>64255243</c:v>
                </c:pt>
                <c:pt idx="587">
                  <c:v>155181732</c:v>
                </c:pt>
                <c:pt idx="588">
                  <c:v>48056940</c:v>
                </c:pt>
                <c:pt idx="589">
                  <c:v>108012170</c:v>
                </c:pt>
                <c:pt idx="590">
                  <c:v>195000874</c:v>
                </c:pt>
                <c:pt idx="591">
                  <c:v>74888996</c:v>
                </c:pt>
                <c:pt idx="592">
                  <c:v>50382128</c:v>
                </c:pt>
                <c:pt idx="593">
                  <c:v>89808372</c:v>
                </c:pt>
                <c:pt idx="594">
                  <c:v>74787599</c:v>
                </c:pt>
                <c:pt idx="595">
                  <c:v>59735548</c:v>
                </c:pt>
                <c:pt idx="596">
                  <c:v>56715371</c:v>
                </c:pt>
                <c:pt idx="597">
                  <c:v>56631572</c:v>
                </c:pt>
                <c:pt idx="598">
                  <c:v>124590960</c:v>
                </c:pt>
                <c:pt idx="599">
                  <c:v>57300000</c:v>
                </c:pt>
                <c:pt idx="600">
                  <c:v>52287414</c:v>
                </c:pt>
                <c:pt idx="601">
                  <c:v>64149837</c:v>
                </c:pt>
                <c:pt idx="602">
                  <c:v>104148781</c:v>
                </c:pt>
                <c:pt idx="603">
                  <c:v>44540956</c:v>
                </c:pt>
                <c:pt idx="604">
                  <c:v>79100000</c:v>
                </c:pt>
                <c:pt idx="605">
                  <c:v>83906114</c:v>
                </c:pt>
                <c:pt idx="606">
                  <c:v>118823091</c:v>
                </c:pt>
                <c:pt idx="607">
                  <c:v>223806889</c:v>
                </c:pt>
                <c:pt idx="608">
                  <c:v>98711404</c:v>
                </c:pt>
                <c:pt idx="609">
                  <c:v>88625922</c:v>
                </c:pt>
                <c:pt idx="610">
                  <c:v>88504640</c:v>
                </c:pt>
                <c:pt idx="611">
                  <c:v>59847242</c:v>
                </c:pt>
                <c:pt idx="612">
                  <c:v>71346930</c:v>
                </c:pt>
                <c:pt idx="613">
                  <c:v>62933793</c:v>
                </c:pt>
                <c:pt idx="614">
                  <c:v>162792677</c:v>
                </c:pt>
                <c:pt idx="615">
                  <c:v>54724272</c:v>
                </c:pt>
                <c:pt idx="616">
                  <c:v>127706877</c:v>
                </c:pt>
                <c:pt idx="617">
                  <c:v>117698894</c:v>
                </c:pt>
                <c:pt idx="618">
                  <c:v>182618434</c:v>
                </c:pt>
                <c:pt idx="619">
                  <c:v>69586544</c:v>
                </c:pt>
                <c:pt idx="620">
                  <c:v>82522790</c:v>
                </c:pt>
                <c:pt idx="621">
                  <c:v>47277326</c:v>
                </c:pt>
                <c:pt idx="622">
                  <c:v>132373442</c:v>
                </c:pt>
                <c:pt idx="623">
                  <c:v>49369900</c:v>
                </c:pt>
                <c:pt idx="624">
                  <c:v>45857453</c:v>
                </c:pt>
                <c:pt idx="625">
                  <c:v>177343675</c:v>
                </c:pt>
                <c:pt idx="626">
                  <c:v>177343675</c:v>
                </c:pt>
                <c:pt idx="627">
                  <c:v>177343675</c:v>
                </c:pt>
                <c:pt idx="628">
                  <c:v>70235322</c:v>
                </c:pt>
                <c:pt idx="629">
                  <c:v>52200504</c:v>
                </c:pt>
                <c:pt idx="630">
                  <c:v>60057639</c:v>
                </c:pt>
                <c:pt idx="631">
                  <c:v>52929168</c:v>
                </c:pt>
                <c:pt idx="632">
                  <c:v>72077000</c:v>
                </c:pt>
                <c:pt idx="633">
                  <c:v>119793567</c:v>
                </c:pt>
                <c:pt idx="634">
                  <c:v>81593527</c:v>
                </c:pt>
                <c:pt idx="635">
                  <c:v>59573085</c:v>
                </c:pt>
                <c:pt idx="636">
                  <c:v>66489425</c:v>
                </c:pt>
                <c:pt idx="637">
                  <c:v>91439400</c:v>
                </c:pt>
                <c:pt idx="638">
                  <c:v>81292135</c:v>
                </c:pt>
                <c:pt idx="639">
                  <c:v>89253340</c:v>
                </c:pt>
                <c:pt idx="640">
                  <c:v>65182182</c:v>
                </c:pt>
                <c:pt idx="641">
                  <c:v>126149655</c:v>
                </c:pt>
                <c:pt idx="642">
                  <c:v>71038190</c:v>
                </c:pt>
                <c:pt idx="643">
                  <c:v>91030827</c:v>
                </c:pt>
                <c:pt idx="644">
                  <c:v>50000000</c:v>
                </c:pt>
                <c:pt idx="645">
                  <c:v>112950721</c:v>
                </c:pt>
                <c:pt idx="646">
                  <c:v>50752337</c:v>
                </c:pt>
                <c:pt idx="647">
                  <c:v>75668868</c:v>
                </c:pt>
                <c:pt idx="648">
                  <c:v>44566004</c:v>
                </c:pt>
                <c:pt idx="649">
                  <c:v>67900000</c:v>
                </c:pt>
                <c:pt idx="650">
                  <c:v>75367693</c:v>
                </c:pt>
                <c:pt idx="651">
                  <c:v>44793200</c:v>
                </c:pt>
                <c:pt idx="652">
                  <c:v>75274748</c:v>
                </c:pt>
                <c:pt idx="653">
                  <c:v>55184721</c:v>
                </c:pt>
                <c:pt idx="654">
                  <c:v>120136047</c:v>
                </c:pt>
                <c:pt idx="655">
                  <c:v>70098138</c:v>
                </c:pt>
                <c:pt idx="656">
                  <c:v>60072596</c:v>
                </c:pt>
                <c:pt idx="657">
                  <c:v>56816662</c:v>
                </c:pt>
                <c:pt idx="658">
                  <c:v>144812796</c:v>
                </c:pt>
                <c:pt idx="659">
                  <c:v>144812796</c:v>
                </c:pt>
                <c:pt idx="660">
                  <c:v>65703412</c:v>
                </c:pt>
                <c:pt idx="661">
                  <c:v>58571513</c:v>
                </c:pt>
                <c:pt idx="662">
                  <c:v>90567722</c:v>
                </c:pt>
                <c:pt idx="663">
                  <c:v>50461335</c:v>
                </c:pt>
                <c:pt idx="664">
                  <c:v>44456509</c:v>
                </c:pt>
                <c:pt idx="665">
                  <c:v>52543632</c:v>
                </c:pt>
                <c:pt idx="666">
                  <c:v>67266300</c:v>
                </c:pt>
                <c:pt idx="667">
                  <c:v>40990055</c:v>
                </c:pt>
                <c:pt idx="668">
                  <c:v>58156435</c:v>
                </c:pt>
                <c:pt idx="669">
                  <c:v>39552600</c:v>
                </c:pt>
                <c:pt idx="670">
                  <c:v>66950483</c:v>
                </c:pt>
                <c:pt idx="671">
                  <c:v>51872378</c:v>
                </c:pt>
                <c:pt idx="672">
                  <c:v>93815117</c:v>
                </c:pt>
                <c:pt idx="673">
                  <c:v>49797148</c:v>
                </c:pt>
                <c:pt idx="674">
                  <c:v>43771291</c:v>
                </c:pt>
                <c:pt idx="675">
                  <c:v>43771291</c:v>
                </c:pt>
                <c:pt idx="676">
                  <c:v>228756232</c:v>
                </c:pt>
                <c:pt idx="677">
                  <c:v>51697449</c:v>
                </c:pt>
                <c:pt idx="678">
                  <c:v>88658172</c:v>
                </c:pt>
                <c:pt idx="679">
                  <c:v>208543795</c:v>
                </c:pt>
                <c:pt idx="680">
                  <c:v>52293982</c:v>
                </c:pt>
                <c:pt idx="681">
                  <c:v>91400000</c:v>
                </c:pt>
                <c:pt idx="682">
                  <c:v>83287363</c:v>
                </c:pt>
                <c:pt idx="683">
                  <c:v>163192114</c:v>
                </c:pt>
                <c:pt idx="684">
                  <c:v>163192114</c:v>
                </c:pt>
                <c:pt idx="685">
                  <c:v>56127162</c:v>
                </c:pt>
                <c:pt idx="686">
                  <c:v>73023275</c:v>
                </c:pt>
                <c:pt idx="687">
                  <c:v>54000000</c:v>
                </c:pt>
                <c:pt idx="688">
                  <c:v>57744720</c:v>
                </c:pt>
                <c:pt idx="689">
                  <c:v>59696176</c:v>
                </c:pt>
                <c:pt idx="690">
                  <c:v>43650000</c:v>
                </c:pt>
                <c:pt idx="691">
                  <c:v>40041683</c:v>
                </c:pt>
                <c:pt idx="692">
                  <c:v>47536959</c:v>
                </c:pt>
                <c:pt idx="693">
                  <c:v>47536959</c:v>
                </c:pt>
                <c:pt idx="694">
                  <c:v>42365600</c:v>
                </c:pt>
                <c:pt idx="695">
                  <c:v>54322273</c:v>
                </c:pt>
                <c:pt idx="696">
                  <c:v>54257433</c:v>
                </c:pt>
                <c:pt idx="697">
                  <c:v>67253092</c:v>
                </c:pt>
                <c:pt idx="698">
                  <c:v>54239856</c:v>
                </c:pt>
                <c:pt idx="699">
                  <c:v>45063889</c:v>
                </c:pt>
                <c:pt idx="700">
                  <c:v>46300000</c:v>
                </c:pt>
                <c:pt idx="701">
                  <c:v>52885587</c:v>
                </c:pt>
                <c:pt idx="702">
                  <c:v>53868030</c:v>
                </c:pt>
                <c:pt idx="703">
                  <c:v>56667870</c:v>
                </c:pt>
                <c:pt idx="704">
                  <c:v>116643346</c:v>
                </c:pt>
                <c:pt idx="705">
                  <c:v>176636816</c:v>
                </c:pt>
                <c:pt idx="706">
                  <c:v>66600000</c:v>
                </c:pt>
                <c:pt idx="707">
                  <c:v>43800000</c:v>
                </c:pt>
                <c:pt idx="708">
                  <c:v>66528842</c:v>
                </c:pt>
                <c:pt idx="709">
                  <c:v>51527787</c:v>
                </c:pt>
                <c:pt idx="710">
                  <c:v>66468315</c:v>
                </c:pt>
                <c:pt idx="711">
                  <c:v>56398162</c:v>
                </c:pt>
                <c:pt idx="712">
                  <c:v>46377022</c:v>
                </c:pt>
                <c:pt idx="713">
                  <c:v>64371181</c:v>
                </c:pt>
                <c:pt idx="714">
                  <c:v>56362352</c:v>
                </c:pt>
                <c:pt idx="715">
                  <c:v>206360018</c:v>
                </c:pt>
                <c:pt idx="716">
                  <c:v>58328680</c:v>
                </c:pt>
                <c:pt idx="717">
                  <c:v>66207920</c:v>
                </c:pt>
                <c:pt idx="718">
                  <c:v>56154094</c:v>
                </c:pt>
                <c:pt idx="719">
                  <c:v>48637684</c:v>
                </c:pt>
                <c:pt idx="720">
                  <c:v>49121934</c:v>
                </c:pt>
                <c:pt idx="721">
                  <c:v>43490057</c:v>
                </c:pt>
                <c:pt idx="722">
                  <c:v>70960517</c:v>
                </c:pt>
                <c:pt idx="723">
                  <c:v>63910583</c:v>
                </c:pt>
                <c:pt idx="724">
                  <c:v>48092846</c:v>
                </c:pt>
                <c:pt idx="725">
                  <c:v>61490000</c:v>
                </c:pt>
                <c:pt idx="726">
                  <c:v>100468793</c:v>
                </c:pt>
                <c:pt idx="727">
                  <c:v>100448498</c:v>
                </c:pt>
                <c:pt idx="728">
                  <c:v>60443237</c:v>
                </c:pt>
                <c:pt idx="729">
                  <c:v>245428137</c:v>
                </c:pt>
                <c:pt idx="730">
                  <c:v>75305995</c:v>
                </c:pt>
                <c:pt idx="731">
                  <c:v>72279690</c:v>
                </c:pt>
                <c:pt idx="732">
                  <c:v>39200000</c:v>
                </c:pt>
                <c:pt idx="733">
                  <c:v>38168022</c:v>
                </c:pt>
                <c:pt idx="734">
                  <c:v>49122319</c:v>
                </c:pt>
                <c:pt idx="735">
                  <c:v>71026631</c:v>
                </c:pt>
                <c:pt idx="736">
                  <c:v>65010106</c:v>
                </c:pt>
                <c:pt idx="737">
                  <c:v>58006147</c:v>
                </c:pt>
                <c:pt idx="738">
                  <c:v>100003492</c:v>
                </c:pt>
                <c:pt idx="739">
                  <c:v>50003300</c:v>
                </c:pt>
                <c:pt idx="740">
                  <c:v>44886089</c:v>
                </c:pt>
                <c:pt idx="741">
                  <c:v>89706988</c:v>
                </c:pt>
                <c:pt idx="742">
                  <c:v>69700000</c:v>
                </c:pt>
                <c:pt idx="743">
                  <c:v>41400000</c:v>
                </c:pt>
                <c:pt idx="744">
                  <c:v>62300000</c:v>
                </c:pt>
                <c:pt idx="745">
                  <c:v>84244877</c:v>
                </c:pt>
                <c:pt idx="746">
                  <c:v>107225164</c:v>
                </c:pt>
                <c:pt idx="747">
                  <c:v>35918429</c:v>
                </c:pt>
                <c:pt idx="748">
                  <c:v>64172251</c:v>
                </c:pt>
                <c:pt idx="749">
                  <c:v>74098862</c:v>
                </c:pt>
                <c:pt idx="750">
                  <c:v>59073773</c:v>
                </c:pt>
                <c:pt idx="751">
                  <c:v>63034755</c:v>
                </c:pt>
                <c:pt idx="752">
                  <c:v>40983001</c:v>
                </c:pt>
                <c:pt idx="753">
                  <c:v>233914986</c:v>
                </c:pt>
                <c:pt idx="754">
                  <c:v>39800000</c:v>
                </c:pt>
                <c:pt idx="755">
                  <c:v>55762229</c:v>
                </c:pt>
                <c:pt idx="756">
                  <c:v>46729374</c:v>
                </c:pt>
                <c:pt idx="757">
                  <c:v>51600000</c:v>
                </c:pt>
                <c:pt idx="758">
                  <c:v>43100000</c:v>
                </c:pt>
                <c:pt idx="759">
                  <c:v>46563158</c:v>
                </c:pt>
                <c:pt idx="760">
                  <c:v>51053787</c:v>
                </c:pt>
                <c:pt idx="761">
                  <c:v>63536011</c:v>
                </c:pt>
                <c:pt idx="762">
                  <c:v>60491560</c:v>
                </c:pt>
                <c:pt idx="763">
                  <c:v>93375151</c:v>
                </c:pt>
                <c:pt idx="764">
                  <c:v>258355354</c:v>
                </c:pt>
                <c:pt idx="765">
                  <c:v>103338338</c:v>
                </c:pt>
                <c:pt idx="766">
                  <c:v>93307796</c:v>
                </c:pt>
                <c:pt idx="767">
                  <c:v>125305545</c:v>
                </c:pt>
                <c:pt idx="768">
                  <c:v>57262492</c:v>
                </c:pt>
                <c:pt idx="769">
                  <c:v>40158000</c:v>
                </c:pt>
                <c:pt idx="770">
                  <c:v>120147445</c:v>
                </c:pt>
                <c:pt idx="771">
                  <c:v>53146000</c:v>
                </c:pt>
                <c:pt idx="772">
                  <c:v>67962333</c:v>
                </c:pt>
                <c:pt idx="773">
                  <c:v>33451479</c:v>
                </c:pt>
                <c:pt idx="774">
                  <c:v>58885635</c:v>
                </c:pt>
                <c:pt idx="775">
                  <c:v>58885635</c:v>
                </c:pt>
                <c:pt idx="776">
                  <c:v>62877175</c:v>
                </c:pt>
                <c:pt idx="777">
                  <c:v>47860214</c:v>
                </c:pt>
                <c:pt idx="778">
                  <c:v>47811275</c:v>
                </c:pt>
                <c:pt idx="779">
                  <c:v>66808615</c:v>
                </c:pt>
                <c:pt idx="780">
                  <c:v>46800000</c:v>
                </c:pt>
                <c:pt idx="781">
                  <c:v>100614858</c:v>
                </c:pt>
                <c:pt idx="782">
                  <c:v>142614158</c:v>
                </c:pt>
                <c:pt idx="783">
                  <c:v>67523385</c:v>
                </c:pt>
                <c:pt idx="784">
                  <c:v>34522221</c:v>
                </c:pt>
                <c:pt idx="785">
                  <c:v>39462438</c:v>
                </c:pt>
                <c:pt idx="786">
                  <c:v>72455275</c:v>
                </c:pt>
                <c:pt idx="787">
                  <c:v>90356857</c:v>
                </c:pt>
                <c:pt idx="788">
                  <c:v>72306065</c:v>
                </c:pt>
                <c:pt idx="789">
                  <c:v>72266306</c:v>
                </c:pt>
                <c:pt idx="790">
                  <c:v>54235441</c:v>
                </c:pt>
                <c:pt idx="791">
                  <c:v>112225777</c:v>
                </c:pt>
                <c:pt idx="792">
                  <c:v>36200000</c:v>
                </c:pt>
                <c:pt idx="793">
                  <c:v>69148997</c:v>
                </c:pt>
                <c:pt idx="794">
                  <c:v>117144465</c:v>
                </c:pt>
                <c:pt idx="795">
                  <c:v>40066497</c:v>
                </c:pt>
                <c:pt idx="796">
                  <c:v>52066000</c:v>
                </c:pt>
                <c:pt idx="797">
                  <c:v>262030663</c:v>
                </c:pt>
                <c:pt idx="798">
                  <c:v>36000000</c:v>
                </c:pt>
                <c:pt idx="799">
                  <c:v>176997107</c:v>
                </c:pt>
                <c:pt idx="800">
                  <c:v>38400000</c:v>
                </c:pt>
                <c:pt idx="801">
                  <c:v>57859105</c:v>
                </c:pt>
                <c:pt idx="802">
                  <c:v>46338728</c:v>
                </c:pt>
                <c:pt idx="803">
                  <c:v>44726644</c:v>
                </c:pt>
                <c:pt idx="804">
                  <c:v>52691009</c:v>
                </c:pt>
                <c:pt idx="805">
                  <c:v>81517441</c:v>
                </c:pt>
                <c:pt idx="806">
                  <c:v>56505065</c:v>
                </c:pt>
                <c:pt idx="807">
                  <c:v>51431160</c:v>
                </c:pt>
                <c:pt idx="808">
                  <c:v>35385560</c:v>
                </c:pt>
                <c:pt idx="809">
                  <c:v>66359959</c:v>
                </c:pt>
                <c:pt idx="810">
                  <c:v>52353636</c:v>
                </c:pt>
                <c:pt idx="811">
                  <c:v>71347010</c:v>
                </c:pt>
                <c:pt idx="812">
                  <c:v>146282411</c:v>
                </c:pt>
                <c:pt idx="813">
                  <c:v>76261036</c:v>
                </c:pt>
                <c:pt idx="814">
                  <c:v>101217900</c:v>
                </c:pt>
                <c:pt idx="815">
                  <c:v>32000000</c:v>
                </c:pt>
                <c:pt idx="816">
                  <c:v>130174897</c:v>
                </c:pt>
                <c:pt idx="817">
                  <c:v>44134898</c:v>
                </c:pt>
                <c:pt idx="818">
                  <c:v>61094903</c:v>
                </c:pt>
                <c:pt idx="819">
                  <c:v>61094903</c:v>
                </c:pt>
                <c:pt idx="820">
                  <c:v>81022333</c:v>
                </c:pt>
                <c:pt idx="821">
                  <c:v>181015141</c:v>
                </c:pt>
                <c:pt idx="822">
                  <c:v>52008288</c:v>
                </c:pt>
                <c:pt idx="823">
                  <c:v>36000000</c:v>
                </c:pt>
                <c:pt idx="824">
                  <c:v>55973336</c:v>
                </c:pt>
                <c:pt idx="825">
                  <c:v>33349949</c:v>
                </c:pt>
                <c:pt idx="826">
                  <c:v>70836296</c:v>
                </c:pt>
                <c:pt idx="827">
                  <c:v>32600000</c:v>
                </c:pt>
                <c:pt idx="828">
                  <c:v>30859000</c:v>
                </c:pt>
                <c:pt idx="829">
                  <c:v>30859000</c:v>
                </c:pt>
                <c:pt idx="830">
                  <c:v>37295394</c:v>
                </c:pt>
                <c:pt idx="831">
                  <c:v>120618403</c:v>
                </c:pt>
                <c:pt idx="832">
                  <c:v>31537320</c:v>
                </c:pt>
                <c:pt idx="833">
                  <c:v>40485039</c:v>
                </c:pt>
                <c:pt idx="834">
                  <c:v>70405498</c:v>
                </c:pt>
                <c:pt idx="835">
                  <c:v>90341670</c:v>
                </c:pt>
                <c:pt idx="836">
                  <c:v>35811509</c:v>
                </c:pt>
                <c:pt idx="837">
                  <c:v>53302314</c:v>
                </c:pt>
                <c:pt idx="838">
                  <c:v>80270227</c:v>
                </c:pt>
                <c:pt idx="839">
                  <c:v>60269340</c:v>
                </c:pt>
                <c:pt idx="840">
                  <c:v>41227069</c:v>
                </c:pt>
                <c:pt idx="841">
                  <c:v>70163652</c:v>
                </c:pt>
                <c:pt idx="842">
                  <c:v>130127620</c:v>
                </c:pt>
                <c:pt idx="843">
                  <c:v>70100000</c:v>
                </c:pt>
                <c:pt idx="844">
                  <c:v>60033780</c:v>
                </c:pt>
                <c:pt idx="845">
                  <c:v>132014112</c:v>
                </c:pt>
                <c:pt idx="846">
                  <c:v>30500882</c:v>
                </c:pt>
                <c:pt idx="847">
                  <c:v>109993847</c:v>
                </c:pt>
                <c:pt idx="848">
                  <c:v>179982968</c:v>
                </c:pt>
                <c:pt idx="849">
                  <c:v>34468224</c:v>
                </c:pt>
                <c:pt idx="850">
                  <c:v>79948113</c:v>
                </c:pt>
                <c:pt idx="851">
                  <c:v>179883016</c:v>
                </c:pt>
                <c:pt idx="852">
                  <c:v>32230907</c:v>
                </c:pt>
                <c:pt idx="853">
                  <c:v>44667095</c:v>
                </c:pt>
                <c:pt idx="854">
                  <c:v>64604977</c:v>
                </c:pt>
                <c:pt idx="855">
                  <c:v>45507053</c:v>
                </c:pt>
                <c:pt idx="856">
                  <c:v>74484168</c:v>
                </c:pt>
                <c:pt idx="857">
                  <c:v>51483949</c:v>
                </c:pt>
                <c:pt idx="858">
                  <c:v>34099640</c:v>
                </c:pt>
                <c:pt idx="859">
                  <c:v>54098051</c:v>
                </c:pt>
                <c:pt idx="860">
                  <c:v>32541719</c:v>
                </c:pt>
                <c:pt idx="861">
                  <c:v>63939454</c:v>
                </c:pt>
                <c:pt idx="862">
                  <c:v>98895417</c:v>
                </c:pt>
                <c:pt idx="863">
                  <c:v>43848100</c:v>
                </c:pt>
                <c:pt idx="864">
                  <c:v>63826569</c:v>
                </c:pt>
                <c:pt idx="865">
                  <c:v>93771072</c:v>
                </c:pt>
                <c:pt idx="866">
                  <c:v>50728000</c:v>
                </c:pt>
                <c:pt idx="867">
                  <c:v>58715510</c:v>
                </c:pt>
                <c:pt idx="868">
                  <c:v>62700000</c:v>
                </c:pt>
                <c:pt idx="869">
                  <c:v>48546578</c:v>
                </c:pt>
                <c:pt idx="870">
                  <c:v>131536019</c:v>
                </c:pt>
                <c:pt idx="871">
                  <c:v>36500000</c:v>
                </c:pt>
                <c:pt idx="872">
                  <c:v>40962534</c:v>
                </c:pt>
                <c:pt idx="873">
                  <c:v>48423368</c:v>
                </c:pt>
                <c:pt idx="874">
                  <c:v>35400000</c:v>
                </c:pt>
                <c:pt idx="875">
                  <c:v>31968347</c:v>
                </c:pt>
                <c:pt idx="876">
                  <c:v>60328558</c:v>
                </c:pt>
                <c:pt idx="877">
                  <c:v>61280963</c:v>
                </c:pt>
                <c:pt idx="878">
                  <c:v>88200225</c:v>
                </c:pt>
                <c:pt idx="879">
                  <c:v>39025000</c:v>
                </c:pt>
                <c:pt idx="880">
                  <c:v>43022524</c:v>
                </c:pt>
                <c:pt idx="881">
                  <c:v>83000000</c:v>
                </c:pt>
                <c:pt idx="882">
                  <c:v>42919096</c:v>
                </c:pt>
                <c:pt idx="883">
                  <c:v>42919096</c:v>
                </c:pt>
                <c:pt idx="884">
                  <c:v>47887943</c:v>
                </c:pt>
                <c:pt idx="885">
                  <c:v>58879132</c:v>
                </c:pt>
                <c:pt idx="886">
                  <c:v>47852604</c:v>
                </c:pt>
                <c:pt idx="887">
                  <c:v>30000000</c:v>
                </c:pt>
                <c:pt idx="888">
                  <c:v>112703470</c:v>
                </c:pt>
                <c:pt idx="889">
                  <c:v>38201895</c:v>
                </c:pt>
                <c:pt idx="890">
                  <c:v>50693162</c:v>
                </c:pt>
                <c:pt idx="891">
                  <c:v>97680195</c:v>
                </c:pt>
                <c:pt idx="892">
                  <c:v>39647595</c:v>
                </c:pt>
                <c:pt idx="893">
                  <c:v>81645152</c:v>
                </c:pt>
                <c:pt idx="894">
                  <c:v>42592530</c:v>
                </c:pt>
                <c:pt idx="895">
                  <c:v>52528330</c:v>
                </c:pt>
                <c:pt idx="896">
                  <c:v>37470017</c:v>
                </c:pt>
                <c:pt idx="897">
                  <c:v>44469602</c:v>
                </c:pt>
                <c:pt idx="898">
                  <c:v>32453345</c:v>
                </c:pt>
                <c:pt idx="899">
                  <c:v>55210049</c:v>
                </c:pt>
                <c:pt idx="900">
                  <c:v>38317535</c:v>
                </c:pt>
                <c:pt idx="901">
                  <c:v>31252964</c:v>
                </c:pt>
                <c:pt idx="902">
                  <c:v>177243721</c:v>
                </c:pt>
                <c:pt idx="903">
                  <c:v>54200000</c:v>
                </c:pt>
                <c:pt idx="904">
                  <c:v>67061228</c:v>
                </c:pt>
                <c:pt idx="905">
                  <c:v>36049108</c:v>
                </c:pt>
                <c:pt idx="906">
                  <c:v>49002815</c:v>
                </c:pt>
                <c:pt idx="907">
                  <c:v>34963967</c:v>
                </c:pt>
                <c:pt idx="908">
                  <c:v>51853450</c:v>
                </c:pt>
                <c:pt idx="909">
                  <c:v>55845943</c:v>
                </c:pt>
                <c:pt idx="910">
                  <c:v>41777564</c:v>
                </c:pt>
                <c:pt idx="911">
                  <c:v>37766350</c:v>
                </c:pt>
                <c:pt idx="912">
                  <c:v>34746109</c:v>
                </c:pt>
                <c:pt idx="913">
                  <c:v>51676606</c:v>
                </c:pt>
                <c:pt idx="914">
                  <c:v>42638165</c:v>
                </c:pt>
                <c:pt idx="915">
                  <c:v>42638165</c:v>
                </c:pt>
                <c:pt idx="916">
                  <c:v>57750000</c:v>
                </c:pt>
                <c:pt idx="917">
                  <c:v>38624000</c:v>
                </c:pt>
                <c:pt idx="918">
                  <c:v>51533608</c:v>
                </c:pt>
                <c:pt idx="919">
                  <c:v>66466372</c:v>
                </c:pt>
                <c:pt idx="920">
                  <c:v>71423726</c:v>
                </c:pt>
                <c:pt idx="921">
                  <c:v>34872293</c:v>
                </c:pt>
                <c:pt idx="922">
                  <c:v>46363118</c:v>
                </c:pt>
                <c:pt idx="923">
                  <c:v>71277420</c:v>
                </c:pt>
                <c:pt idx="924">
                  <c:v>42700000</c:v>
                </c:pt>
                <c:pt idx="925">
                  <c:v>38087366</c:v>
                </c:pt>
                <c:pt idx="926">
                  <c:v>101087161</c:v>
                </c:pt>
                <c:pt idx="927">
                  <c:v>56068547</c:v>
                </c:pt>
                <c:pt idx="928">
                  <c:v>38916903</c:v>
                </c:pt>
                <c:pt idx="929">
                  <c:v>43853424</c:v>
                </c:pt>
                <c:pt idx="930">
                  <c:v>35794166</c:v>
                </c:pt>
                <c:pt idx="931">
                  <c:v>37707719</c:v>
                </c:pt>
                <c:pt idx="932">
                  <c:v>46700000</c:v>
                </c:pt>
                <c:pt idx="933">
                  <c:v>42672630</c:v>
                </c:pt>
                <c:pt idx="934">
                  <c:v>45670855</c:v>
                </c:pt>
                <c:pt idx="935">
                  <c:v>42660000</c:v>
                </c:pt>
                <c:pt idx="936">
                  <c:v>75605492</c:v>
                </c:pt>
                <c:pt idx="937">
                  <c:v>43601508</c:v>
                </c:pt>
                <c:pt idx="938">
                  <c:v>34017854</c:v>
                </c:pt>
                <c:pt idx="939">
                  <c:v>90454043</c:v>
                </c:pt>
                <c:pt idx="940">
                  <c:v>60400856</c:v>
                </c:pt>
                <c:pt idx="941">
                  <c:v>31899000</c:v>
                </c:pt>
                <c:pt idx="942">
                  <c:v>37188667</c:v>
                </c:pt>
                <c:pt idx="943">
                  <c:v>34074895</c:v>
                </c:pt>
                <c:pt idx="944">
                  <c:v>40064955</c:v>
                </c:pt>
                <c:pt idx="945">
                  <c:v>60054449</c:v>
                </c:pt>
                <c:pt idx="946">
                  <c:v>70001065</c:v>
                </c:pt>
                <c:pt idx="947">
                  <c:v>44988180</c:v>
                </c:pt>
                <c:pt idx="948">
                  <c:v>32391374</c:v>
                </c:pt>
                <c:pt idx="949">
                  <c:v>124870275</c:v>
                </c:pt>
                <c:pt idx="950">
                  <c:v>32333860</c:v>
                </c:pt>
                <c:pt idx="951">
                  <c:v>103812241</c:v>
                </c:pt>
                <c:pt idx="952">
                  <c:v>50800000</c:v>
                </c:pt>
                <c:pt idx="953">
                  <c:v>144795350</c:v>
                </c:pt>
                <c:pt idx="954">
                  <c:v>31607598</c:v>
                </c:pt>
                <c:pt idx="955">
                  <c:v>26505000</c:v>
                </c:pt>
                <c:pt idx="956">
                  <c:v>26505000</c:v>
                </c:pt>
                <c:pt idx="957">
                  <c:v>59699513</c:v>
                </c:pt>
                <c:pt idx="958">
                  <c:v>57651794</c:v>
                </c:pt>
                <c:pt idx="959">
                  <c:v>134520804</c:v>
                </c:pt>
                <c:pt idx="960">
                  <c:v>189412677</c:v>
                </c:pt>
                <c:pt idx="961">
                  <c:v>63411478</c:v>
                </c:pt>
                <c:pt idx="962">
                  <c:v>27900000</c:v>
                </c:pt>
                <c:pt idx="963">
                  <c:v>27900000</c:v>
                </c:pt>
                <c:pt idx="964">
                  <c:v>40363530</c:v>
                </c:pt>
                <c:pt idx="965">
                  <c:v>234360014</c:v>
                </c:pt>
                <c:pt idx="966">
                  <c:v>42335698</c:v>
                </c:pt>
                <c:pt idx="967">
                  <c:v>70327868</c:v>
                </c:pt>
                <c:pt idx="968">
                  <c:v>26781723</c:v>
                </c:pt>
                <c:pt idx="969">
                  <c:v>33244684</c:v>
                </c:pt>
                <c:pt idx="970">
                  <c:v>27200000</c:v>
                </c:pt>
                <c:pt idx="971">
                  <c:v>37623143</c:v>
                </c:pt>
                <c:pt idx="972">
                  <c:v>30093107</c:v>
                </c:pt>
                <c:pt idx="973">
                  <c:v>104054514</c:v>
                </c:pt>
                <c:pt idx="974">
                  <c:v>38048637</c:v>
                </c:pt>
                <c:pt idx="975">
                  <c:v>35537564</c:v>
                </c:pt>
                <c:pt idx="976">
                  <c:v>49024969</c:v>
                </c:pt>
                <c:pt idx="977">
                  <c:v>31501218</c:v>
                </c:pt>
                <c:pt idx="978">
                  <c:v>36200000</c:v>
                </c:pt>
                <c:pt idx="979">
                  <c:v>49874933</c:v>
                </c:pt>
                <c:pt idx="980">
                  <c:v>39825798</c:v>
                </c:pt>
                <c:pt idx="981">
                  <c:v>43818159</c:v>
                </c:pt>
                <c:pt idx="982">
                  <c:v>32279955</c:v>
                </c:pt>
                <c:pt idx="983">
                  <c:v>78745923</c:v>
                </c:pt>
                <c:pt idx="984">
                  <c:v>53680848</c:v>
                </c:pt>
                <c:pt idx="985">
                  <c:v>24475416</c:v>
                </c:pt>
                <c:pt idx="986">
                  <c:v>33583175</c:v>
                </c:pt>
                <c:pt idx="987">
                  <c:v>24741700</c:v>
                </c:pt>
                <c:pt idx="988">
                  <c:v>39511038</c:v>
                </c:pt>
                <c:pt idx="989">
                  <c:v>41382841</c:v>
                </c:pt>
                <c:pt idx="990">
                  <c:v>73343413</c:v>
                </c:pt>
                <c:pt idx="991">
                  <c:v>60338891</c:v>
                </c:pt>
                <c:pt idx="992">
                  <c:v>34334256</c:v>
                </c:pt>
                <c:pt idx="993">
                  <c:v>198332128</c:v>
                </c:pt>
                <c:pt idx="994">
                  <c:v>48237389</c:v>
                </c:pt>
                <c:pt idx="995">
                  <c:v>33071558</c:v>
                </c:pt>
                <c:pt idx="996">
                  <c:v>103028109</c:v>
                </c:pt>
                <c:pt idx="997">
                  <c:v>53021560</c:v>
                </c:pt>
                <c:pt idx="998">
                  <c:v>33000000</c:v>
                </c:pt>
                <c:pt idx="999">
                  <c:v>187991439</c:v>
                </c:pt>
                <c:pt idx="1000">
                  <c:v>102981571</c:v>
                </c:pt>
                <c:pt idx="1001">
                  <c:v>52937130</c:v>
                </c:pt>
                <c:pt idx="1002">
                  <c:v>82931301</c:v>
                </c:pt>
                <c:pt idx="1003">
                  <c:v>37877959</c:v>
                </c:pt>
                <c:pt idx="1004">
                  <c:v>24800000</c:v>
                </c:pt>
                <c:pt idx="1005">
                  <c:v>54696902</c:v>
                </c:pt>
                <c:pt idx="1006">
                  <c:v>27689474</c:v>
                </c:pt>
                <c:pt idx="1007">
                  <c:v>82670733</c:v>
                </c:pt>
                <c:pt idx="1008">
                  <c:v>22757819</c:v>
                </c:pt>
                <c:pt idx="1009">
                  <c:v>42652003</c:v>
                </c:pt>
                <c:pt idx="1010">
                  <c:v>82569532</c:v>
                </c:pt>
                <c:pt idx="1011">
                  <c:v>26005908</c:v>
                </c:pt>
                <c:pt idx="1012">
                  <c:v>25799043</c:v>
                </c:pt>
                <c:pt idx="1013">
                  <c:v>31487293</c:v>
                </c:pt>
                <c:pt idx="1014">
                  <c:v>52418902</c:v>
                </c:pt>
                <c:pt idx="1015">
                  <c:v>97360069</c:v>
                </c:pt>
                <c:pt idx="1016">
                  <c:v>33305037</c:v>
                </c:pt>
                <c:pt idx="1017">
                  <c:v>27296514</c:v>
                </c:pt>
                <c:pt idx="1018">
                  <c:v>27285953</c:v>
                </c:pt>
                <c:pt idx="1019">
                  <c:v>64238770</c:v>
                </c:pt>
                <c:pt idx="1020">
                  <c:v>38176108</c:v>
                </c:pt>
                <c:pt idx="1021">
                  <c:v>53133888</c:v>
                </c:pt>
                <c:pt idx="1022">
                  <c:v>47124400</c:v>
                </c:pt>
                <c:pt idx="1023">
                  <c:v>25000000</c:v>
                </c:pt>
                <c:pt idx="1024">
                  <c:v>48114556</c:v>
                </c:pt>
                <c:pt idx="1025">
                  <c:v>32101000</c:v>
                </c:pt>
                <c:pt idx="1026">
                  <c:v>80021740</c:v>
                </c:pt>
                <c:pt idx="1027">
                  <c:v>80021740</c:v>
                </c:pt>
                <c:pt idx="1028">
                  <c:v>49968653</c:v>
                </c:pt>
                <c:pt idx="1029">
                  <c:v>37882551</c:v>
                </c:pt>
                <c:pt idx="1030">
                  <c:v>56876365</c:v>
                </c:pt>
                <c:pt idx="1031">
                  <c:v>41867960</c:v>
                </c:pt>
                <c:pt idx="1032">
                  <c:v>40846082</c:v>
                </c:pt>
                <c:pt idx="1033">
                  <c:v>46836394</c:v>
                </c:pt>
                <c:pt idx="1034">
                  <c:v>66790248</c:v>
                </c:pt>
                <c:pt idx="1035">
                  <c:v>24788807</c:v>
                </c:pt>
                <c:pt idx="1036">
                  <c:v>28747570</c:v>
                </c:pt>
                <c:pt idx="1037">
                  <c:v>87704396</c:v>
                </c:pt>
                <c:pt idx="1038">
                  <c:v>25138292</c:v>
                </c:pt>
                <c:pt idx="1039">
                  <c:v>24629916</c:v>
                </c:pt>
                <c:pt idx="1040">
                  <c:v>75604320</c:v>
                </c:pt>
                <c:pt idx="1041">
                  <c:v>72601713</c:v>
                </c:pt>
                <c:pt idx="1042">
                  <c:v>23650000</c:v>
                </c:pt>
                <c:pt idx="1043">
                  <c:v>111544445</c:v>
                </c:pt>
                <c:pt idx="1044">
                  <c:v>41300105</c:v>
                </c:pt>
                <c:pt idx="1045">
                  <c:v>51475962</c:v>
                </c:pt>
                <c:pt idx="1046">
                  <c:v>24475193</c:v>
                </c:pt>
                <c:pt idx="1047">
                  <c:v>27457409</c:v>
                </c:pt>
                <c:pt idx="1048">
                  <c:v>51432423</c:v>
                </c:pt>
                <c:pt idx="1049">
                  <c:v>25359200</c:v>
                </c:pt>
                <c:pt idx="1050">
                  <c:v>69304264</c:v>
                </c:pt>
                <c:pt idx="1051">
                  <c:v>37300107</c:v>
                </c:pt>
                <c:pt idx="1052">
                  <c:v>47285499</c:v>
                </c:pt>
                <c:pt idx="1053">
                  <c:v>67263182</c:v>
                </c:pt>
                <c:pt idx="1054">
                  <c:v>51185897</c:v>
                </c:pt>
                <c:pt idx="1055">
                  <c:v>76137505</c:v>
                </c:pt>
                <c:pt idx="1056">
                  <c:v>32131483</c:v>
                </c:pt>
                <c:pt idx="1057">
                  <c:v>101111837</c:v>
                </c:pt>
                <c:pt idx="1058">
                  <c:v>51109400</c:v>
                </c:pt>
                <c:pt idx="1059">
                  <c:v>51097664</c:v>
                </c:pt>
                <c:pt idx="1060">
                  <c:v>27545445</c:v>
                </c:pt>
                <c:pt idx="1061">
                  <c:v>50041732</c:v>
                </c:pt>
                <c:pt idx="1062">
                  <c:v>60000000</c:v>
                </c:pt>
                <c:pt idx="1063">
                  <c:v>43984230</c:v>
                </c:pt>
                <c:pt idx="1064">
                  <c:v>37939782</c:v>
                </c:pt>
                <c:pt idx="1065">
                  <c:v>50921738</c:v>
                </c:pt>
                <c:pt idx="1066">
                  <c:v>85911262</c:v>
                </c:pt>
                <c:pt idx="1067">
                  <c:v>35887263</c:v>
                </c:pt>
                <c:pt idx="1068">
                  <c:v>55802754</c:v>
                </c:pt>
                <c:pt idx="1069">
                  <c:v>34793160</c:v>
                </c:pt>
                <c:pt idx="1070">
                  <c:v>58700247</c:v>
                </c:pt>
                <c:pt idx="1071">
                  <c:v>34700000</c:v>
                </c:pt>
                <c:pt idx="1072">
                  <c:v>29200000</c:v>
                </c:pt>
                <c:pt idx="1073">
                  <c:v>81687587</c:v>
                </c:pt>
                <c:pt idx="1074">
                  <c:v>30651422</c:v>
                </c:pt>
                <c:pt idx="1075">
                  <c:v>80574010</c:v>
                </c:pt>
                <c:pt idx="1076">
                  <c:v>37566230</c:v>
                </c:pt>
                <c:pt idx="1077">
                  <c:v>65557989</c:v>
                </c:pt>
                <c:pt idx="1078">
                  <c:v>75530832</c:v>
                </c:pt>
                <c:pt idx="1079">
                  <c:v>46455802</c:v>
                </c:pt>
                <c:pt idx="1080">
                  <c:v>70450000</c:v>
                </c:pt>
                <c:pt idx="1081">
                  <c:v>21378000</c:v>
                </c:pt>
                <c:pt idx="1082">
                  <c:v>21378000</c:v>
                </c:pt>
                <c:pt idx="1083">
                  <c:v>30306281</c:v>
                </c:pt>
                <c:pt idx="1084">
                  <c:v>50300000</c:v>
                </c:pt>
                <c:pt idx="1085">
                  <c:v>55291815</c:v>
                </c:pt>
                <c:pt idx="1086">
                  <c:v>80281096</c:v>
                </c:pt>
                <c:pt idx="1087">
                  <c:v>26236603</c:v>
                </c:pt>
                <c:pt idx="1088">
                  <c:v>100169068</c:v>
                </c:pt>
                <c:pt idx="1089">
                  <c:v>54132596</c:v>
                </c:pt>
                <c:pt idx="1090">
                  <c:v>45089048</c:v>
                </c:pt>
                <c:pt idx="1091">
                  <c:v>28563926</c:v>
                </c:pt>
                <c:pt idx="1092">
                  <c:v>35054909</c:v>
                </c:pt>
                <c:pt idx="1093">
                  <c:v>80033643</c:v>
                </c:pt>
                <c:pt idx="1094">
                  <c:v>80033643</c:v>
                </c:pt>
                <c:pt idx="1095">
                  <c:v>35007180</c:v>
                </c:pt>
                <c:pt idx="1096">
                  <c:v>94999143</c:v>
                </c:pt>
                <c:pt idx="1097">
                  <c:v>129995817</c:v>
                </c:pt>
                <c:pt idx="1098">
                  <c:v>31990064</c:v>
                </c:pt>
                <c:pt idx="1099">
                  <c:v>234903076</c:v>
                </c:pt>
                <c:pt idx="1100">
                  <c:v>234903076</c:v>
                </c:pt>
                <c:pt idx="1101">
                  <c:v>24809547</c:v>
                </c:pt>
                <c:pt idx="1102">
                  <c:v>27979400</c:v>
                </c:pt>
                <c:pt idx="1103">
                  <c:v>39737645</c:v>
                </c:pt>
                <c:pt idx="1104">
                  <c:v>44700000</c:v>
                </c:pt>
                <c:pt idx="1105">
                  <c:v>31691811</c:v>
                </c:pt>
                <c:pt idx="1106">
                  <c:v>31597131</c:v>
                </c:pt>
                <c:pt idx="1107">
                  <c:v>59588068</c:v>
                </c:pt>
                <c:pt idx="1108">
                  <c:v>74540762</c:v>
                </c:pt>
                <c:pt idx="1109">
                  <c:v>45506619</c:v>
                </c:pt>
                <c:pt idx="1110">
                  <c:v>29500000</c:v>
                </c:pt>
                <c:pt idx="1111">
                  <c:v>55500000</c:v>
                </c:pt>
                <c:pt idx="1112">
                  <c:v>45489752</c:v>
                </c:pt>
                <c:pt idx="1113">
                  <c:v>44455658</c:v>
                </c:pt>
                <c:pt idx="1114">
                  <c:v>22202612</c:v>
                </c:pt>
                <c:pt idx="1115">
                  <c:v>31397498</c:v>
                </c:pt>
                <c:pt idx="1116">
                  <c:v>29392418</c:v>
                </c:pt>
                <c:pt idx="1117">
                  <c:v>27362712</c:v>
                </c:pt>
                <c:pt idx="1118">
                  <c:v>25244700</c:v>
                </c:pt>
                <c:pt idx="1119">
                  <c:v>149234747</c:v>
                </c:pt>
                <c:pt idx="1120">
                  <c:v>54228104</c:v>
                </c:pt>
                <c:pt idx="1121">
                  <c:v>119219978</c:v>
                </c:pt>
                <c:pt idx="1122">
                  <c:v>40219708</c:v>
                </c:pt>
                <c:pt idx="1123">
                  <c:v>49185998</c:v>
                </c:pt>
                <c:pt idx="1124">
                  <c:v>31179516</c:v>
                </c:pt>
                <c:pt idx="1125">
                  <c:v>31155435</c:v>
                </c:pt>
                <c:pt idx="1126">
                  <c:v>39143839</c:v>
                </c:pt>
                <c:pt idx="1127">
                  <c:v>24138847</c:v>
                </c:pt>
                <c:pt idx="1128">
                  <c:v>39103378</c:v>
                </c:pt>
                <c:pt idx="1129">
                  <c:v>21300000</c:v>
                </c:pt>
                <c:pt idx="1130">
                  <c:v>59068786</c:v>
                </c:pt>
                <c:pt idx="1131">
                  <c:v>25047631</c:v>
                </c:pt>
                <c:pt idx="1132">
                  <c:v>56044241</c:v>
                </c:pt>
                <c:pt idx="1133">
                  <c:v>28873374</c:v>
                </c:pt>
                <c:pt idx="1134">
                  <c:v>33860010</c:v>
                </c:pt>
                <c:pt idx="1135">
                  <c:v>33771174</c:v>
                </c:pt>
                <c:pt idx="1136">
                  <c:v>51758599</c:v>
                </c:pt>
                <c:pt idx="1137">
                  <c:v>32645546</c:v>
                </c:pt>
                <c:pt idx="1138">
                  <c:v>35635046</c:v>
                </c:pt>
                <c:pt idx="1139">
                  <c:v>25625110</c:v>
                </c:pt>
                <c:pt idx="1140">
                  <c:v>33565375</c:v>
                </c:pt>
                <c:pt idx="1141">
                  <c:v>23031390</c:v>
                </c:pt>
                <c:pt idx="1142">
                  <c:v>66488090</c:v>
                </c:pt>
                <c:pt idx="1143">
                  <c:v>110416702</c:v>
                </c:pt>
                <c:pt idx="1144">
                  <c:v>30400000</c:v>
                </c:pt>
                <c:pt idx="1145">
                  <c:v>33386128</c:v>
                </c:pt>
                <c:pt idx="1146">
                  <c:v>148337537</c:v>
                </c:pt>
                <c:pt idx="1147">
                  <c:v>34308901</c:v>
                </c:pt>
                <c:pt idx="1148">
                  <c:v>24792061</c:v>
                </c:pt>
                <c:pt idx="1149">
                  <c:v>40270895</c:v>
                </c:pt>
                <c:pt idx="1150">
                  <c:v>160201106</c:v>
                </c:pt>
                <c:pt idx="1151">
                  <c:v>20167424</c:v>
                </c:pt>
                <c:pt idx="1152">
                  <c:v>35143332</c:v>
                </c:pt>
                <c:pt idx="1153">
                  <c:v>26049082</c:v>
                </c:pt>
                <c:pt idx="1154">
                  <c:v>48043505</c:v>
                </c:pt>
                <c:pt idx="1155">
                  <c:v>38037513</c:v>
                </c:pt>
                <c:pt idx="1156">
                  <c:v>59992760</c:v>
                </c:pt>
                <c:pt idx="1157">
                  <c:v>57981889</c:v>
                </c:pt>
                <c:pt idx="1158">
                  <c:v>20966644</c:v>
                </c:pt>
                <c:pt idx="1159">
                  <c:v>25926543</c:v>
                </c:pt>
                <c:pt idx="1160">
                  <c:v>41895491</c:v>
                </c:pt>
                <c:pt idx="1161">
                  <c:v>83892374</c:v>
                </c:pt>
                <c:pt idx="1162">
                  <c:v>19100000</c:v>
                </c:pt>
                <c:pt idx="1163">
                  <c:v>67823573</c:v>
                </c:pt>
                <c:pt idx="1164">
                  <c:v>27736779</c:v>
                </c:pt>
                <c:pt idx="1165">
                  <c:v>32721635</c:v>
                </c:pt>
                <c:pt idx="1166">
                  <c:v>32721635</c:v>
                </c:pt>
                <c:pt idx="1167">
                  <c:v>85707116</c:v>
                </c:pt>
                <c:pt idx="1168">
                  <c:v>37672350</c:v>
                </c:pt>
                <c:pt idx="1169">
                  <c:v>24103594</c:v>
                </c:pt>
                <c:pt idx="1170">
                  <c:v>37567440</c:v>
                </c:pt>
                <c:pt idx="1171">
                  <c:v>37567440</c:v>
                </c:pt>
                <c:pt idx="1172">
                  <c:v>42478175</c:v>
                </c:pt>
                <c:pt idx="1173">
                  <c:v>44450000</c:v>
                </c:pt>
                <c:pt idx="1174">
                  <c:v>37442180</c:v>
                </c:pt>
                <c:pt idx="1175">
                  <c:v>20803237</c:v>
                </c:pt>
                <c:pt idx="1176">
                  <c:v>18488314</c:v>
                </c:pt>
                <c:pt idx="1177">
                  <c:v>52277485</c:v>
                </c:pt>
                <c:pt idx="1178">
                  <c:v>23272306</c:v>
                </c:pt>
                <c:pt idx="1179">
                  <c:v>39263506</c:v>
                </c:pt>
                <c:pt idx="1180">
                  <c:v>21244913</c:v>
                </c:pt>
                <c:pt idx="1181">
                  <c:v>82226474</c:v>
                </c:pt>
                <c:pt idx="1182">
                  <c:v>45162741</c:v>
                </c:pt>
                <c:pt idx="1183">
                  <c:v>18112929</c:v>
                </c:pt>
                <c:pt idx="1184">
                  <c:v>19067631</c:v>
                </c:pt>
                <c:pt idx="1185">
                  <c:v>77032279</c:v>
                </c:pt>
                <c:pt idx="1186">
                  <c:v>57011847</c:v>
                </c:pt>
                <c:pt idx="1187">
                  <c:v>167007184</c:v>
                </c:pt>
                <c:pt idx="1188">
                  <c:v>167007184</c:v>
                </c:pt>
                <c:pt idx="1189">
                  <c:v>21994911</c:v>
                </c:pt>
                <c:pt idx="1190">
                  <c:v>17986000</c:v>
                </c:pt>
                <c:pt idx="1191">
                  <c:v>29959436</c:v>
                </c:pt>
                <c:pt idx="1192">
                  <c:v>46875468</c:v>
                </c:pt>
                <c:pt idx="1193">
                  <c:v>36874745</c:v>
                </c:pt>
                <c:pt idx="1194">
                  <c:v>116866727</c:v>
                </c:pt>
                <c:pt idx="1195">
                  <c:v>48814909</c:v>
                </c:pt>
                <c:pt idx="1196">
                  <c:v>27669413</c:v>
                </c:pt>
                <c:pt idx="1197">
                  <c:v>36658108</c:v>
                </c:pt>
                <c:pt idx="1198">
                  <c:v>108638745</c:v>
                </c:pt>
                <c:pt idx="1199">
                  <c:v>95632614</c:v>
                </c:pt>
                <c:pt idx="1200">
                  <c:v>30628981</c:v>
                </c:pt>
                <c:pt idx="1201">
                  <c:v>41597830</c:v>
                </c:pt>
                <c:pt idx="1202">
                  <c:v>31585300</c:v>
                </c:pt>
                <c:pt idx="1203">
                  <c:v>26583369</c:v>
                </c:pt>
                <c:pt idx="1204">
                  <c:v>25530884</c:v>
                </c:pt>
                <c:pt idx="1205">
                  <c:v>64505912</c:v>
                </c:pt>
                <c:pt idx="1206">
                  <c:v>21501098</c:v>
                </c:pt>
                <c:pt idx="1207">
                  <c:v>17000000</c:v>
                </c:pt>
                <c:pt idx="1208">
                  <c:v>70496802</c:v>
                </c:pt>
                <c:pt idx="1209">
                  <c:v>19472057</c:v>
                </c:pt>
                <c:pt idx="1210">
                  <c:v>31471430</c:v>
                </c:pt>
                <c:pt idx="1211">
                  <c:v>28435406</c:v>
                </c:pt>
                <c:pt idx="1212">
                  <c:v>19170001</c:v>
                </c:pt>
                <c:pt idx="1213">
                  <c:v>22235901</c:v>
                </c:pt>
                <c:pt idx="1214">
                  <c:v>39235088</c:v>
                </c:pt>
                <c:pt idx="1215">
                  <c:v>21197315</c:v>
                </c:pt>
                <c:pt idx="1216">
                  <c:v>19184015</c:v>
                </c:pt>
                <c:pt idx="1217">
                  <c:v>131144183</c:v>
                </c:pt>
                <c:pt idx="1218">
                  <c:v>26589953</c:v>
                </c:pt>
                <c:pt idx="1219">
                  <c:v>41067398</c:v>
                </c:pt>
                <c:pt idx="1220">
                  <c:v>35033759</c:v>
                </c:pt>
                <c:pt idx="1221">
                  <c:v>66002004</c:v>
                </c:pt>
                <c:pt idx="1222">
                  <c:v>25000000</c:v>
                </c:pt>
                <c:pt idx="1223">
                  <c:v>35990505</c:v>
                </c:pt>
                <c:pt idx="1224">
                  <c:v>39989008</c:v>
                </c:pt>
                <c:pt idx="1225">
                  <c:v>28972187</c:v>
                </c:pt>
                <c:pt idx="1226">
                  <c:v>27829874</c:v>
                </c:pt>
                <c:pt idx="1227">
                  <c:v>22800000</c:v>
                </c:pt>
                <c:pt idx="1228">
                  <c:v>60786269</c:v>
                </c:pt>
                <c:pt idx="1229">
                  <c:v>20773070</c:v>
                </c:pt>
                <c:pt idx="1230">
                  <c:v>75764085</c:v>
                </c:pt>
                <c:pt idx="1231">
                  <c:v>20733485</c:v>
                </c:pt>
                <c:pt idx="1232">
                  <c:v>39687528</c:v>
                </c:pt>
                <c:pt idx="1233">
                  <c:v>45645204</c:v>
                </c:pt>
                <c:pt idx="1234">
                  <c:v>75638743</c:v>
                </c:pt>
                <c:pt idx="1235">
                  <c:v>23618786</c:v>
                </c:pt>
                <c:pt idx="1236">
                  <c:v>25600000</c:v>
                </c:pt>
                <c:pt idx="1237">
                  <c:v>35596227</c:v>
                </c:pt>
                <c:pt idx="1238">
                  <c:v>36581633</c:v>
                </c:pt>
                <c:pt idx="1239">
                  <c:v>45542421</c:v>
                </c:pt>
                <c:pt idx="1240">
                  <c:v>125531634</c:v>
                </c:pt>
                <c:pt idx="1241">
                  <c:v>24530513</c:v>
                </c:pt>
                <c:pt idx="1242">
                  <c:v>28501605</c:v>
                </c:pt>
                <c:pt idx="1243">
                  <c:v>25464480</c:v>
                </c:pt>
                <c:pt idx="1244">
                  <c:v>35422828</c:v>
                </c:pt>
                <c:pt idx="1245">
                  <c:v>38119483</c:v>
                </c:pt>
                <c:pt idx="1246">
                  <c:v>33404871</c:v>
                </c:pt>
                <c:pt idx="1247">
                  <c:v>28399192</c:v>
                </c:pt>
                <c:pt idx="1248">
                  <c:v>75370763</c:v>
                </c:pt>
                <c:pt idx="1249">
                  <c:v>25339117</c:v>
                </c:pt>
                <c:pt idx="1250">
                  <c:v>125332007</c:v>
                </c:pt>
                <c:pt idx="1251">
                  <c:v>27281507</c:v>
                </c:pt>
                <c:pt idx="1252">
                  <c:v>75280058</c:v>
                </c:pt>
                <c:pt idx="1253">
                  <c:v>30259652</c:v>
                </c:pt>
                <c:pt idx="1254">
                  <c:v>165230261</c:v>
                </c:pt>
                <c:pt idx="1255">
                  <c:v>30226144</c:v>
                </c:pt>
                <c:pt idx="1256">
                  <c:v>40218903</c:v>
                </c:pt>
                <c:pt idx="1257">
                  <c:v>16097842</c:v>
                </c:pt>
                <c:pt idx="1258">
                  <c:v>48169908</c:v>
                </c:pt>
                <c:pt idx="1259">
                  <c:v>30127963</c:v>
                </c:pt>
                <c:pt idx="1260">
                  <c:v>30102717</c:v>
                </c:pt>
                <c:pt idx="1261">
                  <c:v>43097652</c:v>
                </c:pt>
                <c:pt idx="1262">
                  <c:v>77086030</c:v>
                </c:pt>
                <c:pt idx="1263">
                  <c:v>21005329</c:v>
                </c:pt>
                <c:pt idx="1264">
                  <c:v>54967359</c:v>
                </c:pt>
                <c:pt idx="1265">
                  <c:v>16067035</c:v>
                </c:pt>
                <c:pt idx="1266">
                  <c:v>60962878</c:v>
                </c:pt>
                <c:pt idx="1267">
                  <c:v>69951824</c:v>
                </c:pt>
                <c:pt idx="1268">
                  <c:v>92930005</c:v>
                </c:pt>
                <c:pt idx="1269">
                  <c:v>39880476</c:v>
                </c:pt>
                <c:pt idx="1270">
                  <c:v>30857814</c:v>
                </c:pt>
                <c:pt idx="1271">
                  <c:v>94822707</c:v>
                </c:pt>
                <c:pt idx="1272">
                  <c:v>20772796</c:v>
                </c:pt>
                <c:pt idx="1273">
                  <c:v>15180000</c:v>
                </c:pt>
                <c:pt idx="1274">
                  <c:v>75573300</c:v>
                </c:pt>
                <c:pt idx="1275">
                  <c:v>22551000</c:v>
                </c:pt>
                <c:pt idx="1276">
                  <c:v>34290142</c:v>
                </c:pt>
                <c:pt idx="1277">
                  <c:v>49474048</c:v>
                </c:pt>
                <c:pt idx="1278">
                  <c:v>19421271</c:v>
                </c:pt>
                <c:pt idx="1279">
                  <c:v>39399750</c:v>
                </c:pt>
                <c:pt idx="1280">
                  <c:v>59365105</c:v>
                </c:pt>
                <c:pt idx="1281">
                  <c:v>29302097</c:v>
                </c:pt>
                <c:pt idx="1282">
                  <c:v>19281235</c:v>
                </c:pt>
                <c:pt idx="1283">
                  <c:v>50213619</c:v>
                </c:pt>
                <c:pt idx="1284">
                  <c:v>22201636</c:v>
                </c:pt>
                <c:pt idx="1285">
                  <c:v>22168359</c:v>
                </c:pt>
                <c:pt idx="1286">
                  <c:v>40168080</c:v>
                </c:pt>
                <c:pt idx="1287">
                  <c:v>50129186</c:v>
                </c:pt>
                <c:pt idx="1288">
                  <c:v>34126138</c:v>
                </c:pt>
                <c:pt idx="1289">
                  <c:v>29106737</c:v>
                </c:pt>
                <c:pt idx="1290">
                  <c:v>23078294</c:v>
                </c:pt>
                <c:pt idx="1291">
                  <c:v>74058698</c:v>
                </c:pt>
                <c:pt idx="1292">
                  <c:v>27052167</c:v>
                </c:pt>
                <c:pt idx="1293">
                  <c:v>84049211</c:v>
                </c:pt>
                <c:pt idx="1294">
                  <c:v>36020063</c:v>
                </c:pt>
                <c:pt idx="1295">
                  <c:v>39008741</c:v>
                </c:pt>
                <c:pt idx="1296">
                  <c:v>41008532</c:v>
                </c:pt>
                <c:pt idx="1297">
                  <c:v>44983704</c:v>
                </c:pt>
                <c:pt idx="1298">
                  <c:v>53955614</c:v>
                </c:pt>
                <c:pt idx="1299">
                  <c:v>43894863</c:v>
                </c:pt>
                <c:pt idx="1300">
                  <c:v>79883359</c:v>
                </c:pt>
                <c:pt idx="1301">
                  <c:v>25776062</c:v>
                </c:pt>
                <c:pt idx="1302">
                  <c:v>68750000</c:v>
                </c:pt>
                <c:pt idx="1303">
                  <c:v>38747385</c:v>
                </c:pt>
                <c:pt idx="1304">
                  <c:v>73701902</c:v>
                </c:pt>
                <c:pt idx="1305">
                  <c:v>36696761</c:v>
                </c:pt>
                <c:pt idx="1306">
                  <c:v>33687630</c:v>
                </c:pt>
                <c:pt idx="1307">
                  <c:v>18656400</c:v>
                </c:pt>
                <c:pt idx="1308">
                  <c:v>73648142</c:v>
                </c:pt>
                <c:pt idx="1309">
                  <c:v>28637507</c:v>
                </c:pt>
                <c:pt idx="1310">
                  <c:v>14564027</c:v>
                </c:pt>
                <c:pt idx="1311">
                  <c:v>83552429</c:v>
                </c:pt>
                <c:pt idx="1312">
                  <c:v>26539321</c:v>
                </c:pt>
                <c:pt idx="1313">
                  <c:v>27515786</c:v>
                </c:pt>
                <c:pt idx="1314">
                  <c:v>15935068</c:v>
                </c:pt>
                <c:pt idx="1315">
                  <c:v>33422556</c:v>
                </c:pt>
                <c:pt idx="1316">
                  <c:v>53337608</c:v>
                </c:pt>
                <c:pt idx="1317">
                  <c:v>30324946</c:v>
                </c:pt>
                <c:pt idx="1318">
                  <c:v>17314483</c:v>
                </c:pt>
                <c:pt idx="1319">
                  <c:v>25277561</c:v>
                </c:pt>
                <c:pt idx="1320">
                  <c:v>81257500</c:v>
                </c:pt>
                <c:pt idx="1321">
                  <c:v>20257000</c:v>
                </c:pt>
                <c:pt idx="1322">
                  <c:v>25240988</c:v>
                </c:pt>
                <c:pt idx="1323">
                  <c:v>38230435</c:v>
                </c:pt>
                <c:pt idx="1324">
                  <c:v>68218041</c:v>
                </c:pt>
                <c:pt idx="1325">
                  <c:v>60154431</c:v>
                </c:pt>
                <c:pt idx="1326">
                  <c:v>16101109</c:v>
                </c:pt>
                <c:pt idx="1327">
                  <c:v>53082743</c:v>
                </c:pt>
                <c:pt idx="1328">
                  <c:v>21564616</c:v>
                </c:pt>
                <c:pt idx="1329">
                  <c:v>30050028</c:v>
                </c:pt>
                <c:pt idx="1330">
                  <c:v>28014536</c:v>
                </c:pt>
                <c:pt idx="1331">
                  <c:v>16501785</c:v>
                </c:pt>
                <c:pt idx="1332">
                  <c:v>32983713</c:v>
                </c:pt>
                <c:pt idx="1333">
                  <c:v>23978402</c:v>
                </c:pt>
                <c:pt idx="1334">
                  <c:v>92969824</c:v>
                </c:pt>
                <c:pt idx="1335">
                  <c:v>58918501</c:v>
                </c:pt>
                <c:pt idx="1336">
                  <c:v>17768000</c:v>
                </c:pt>
                <c:pt idx="1337">
                  <c:v>37738400</c:v>
                </c:pt>
                <c:pt idx="1338">
                  <c:v>28734552</c:v>
                </c:pt>
                <c:pt idx="1339">
                  <c:v>13300000</c:v>
                </c:pt>
                <c:pt idx="1340">
                  <c:v>17683670</c:v>
                </c:pt>
                <c:pt idx="1341">
                  <c:v>66676062</c:v>
                </c:pt>
                <c:pt idx="1342">
                  <c:v>25675765</c:v>
                </c:pt>
                <c:pt idx="1343">
                  <c:v>14673301</c:v>
                </c:pt>
                <c:pt idx="1344">
                  <c:v>50668906</c:v>
                </c:pt>
                <c:pt idx="1345">
                  <c:v>60652036</c:v>
                </c:pt>
                <c:pt idx="1346">
                  <c:v>18621249</c:v>
                </c:pt>
                <c:pt idx="1347">
                  <c:v>21569041</c:v>
                </c:pt>
                <c:pt idx="1348">
                  <c:v>132550960</c:v>
                </c:pt>
                <c:pt idx="1349">
                  <c:v>102515793</c:v>
                </c:pt>
                <c:pt idx="1350">
                  <c:v>27441122</c:v>
                </c:pt>
                <c:pt idx="1351">
                  <c:v>54414716</c:v>
                </c:pt>
                <c:pt idx="1352">
                  <c:v>20400000</c:v>
                </c:pt>
                <c:pt idx="1353">
                  <c:v>42385520</c:v>
                </c:pt>
                <c:pt idx="1354">
                  <c:v>17382982</c:v>
                </c:pt>
                <c:pt idx="1355">
                  <c:v>15369573</c:v>
                </c:pt>
                <c:pt idx="1356">
                  <c:v>57362581</c:v>
                </c:pt>
                <c:pt idx="1357">
                  <c:v>202351611</c:v>
                </c:pt>
                <c:pt idx="1358">
                  <c:v>52320979</c:v>
                </c:pt>
                <c:pt idx="1359">
                  <c:v>62318875</c:v>
                </c:pt>
                <c:pt idx="1360">
                  <c:v>33313582</c:v>
                </c:pt>
                <c:pt idx="1361">
                  <c:v>62453315</c:v>
                </c:pt>
                <c:pt idx="1362">
                  <c:v>70117571</c:v>
                </c:pt>
                <c:pt idx="1363">
                  <c:v>42071069</c:v>
                </c:pt>
                <c:pt idx="1364">
                  <c:v>42057340</c:v>
                </c:pt>
                <c:pt idx="1365">
                  <c:v>32051917</c:v>
                </c:pt>
                <c:pt idx="1366">
                  <c:v>42043633</c:v>
                </c:pt>
                <c:pt idx="1367">
                  <c:v>32014289</c:v>
                </c:pt>
                <c:pt idx="1368">
                  <c:v>52000688</c:v>
                </c:pt>
                <c:pt idx="1369">
                  <c:v>14400000</c:v>
                </c:pt>
                <c:pt idx="1370">
                  <c:v>71844424</c:v>
                </c:pt>
                <c:pt idx="1371">
                  <c:v>31838002</c:v>
                </c:pt>
                <c:pt idx="1372">
                  <c:v>36833473</c:v>
                </c:pt>
                <c:pt idx="1373">
                  <c:v>12006514</c:v>
                </c:pt>
                <c:pt idx="1374">
                  <c:v>13746550</c:v>
                </c:pt>
                <c:pt idx="1375">
                  <c:v>15655665</c:v>
                </c:pt>
                <c:pt idx="1376">
                  <c:v>101643008</c:v>
                </c:pt>
                <c:pt idx="1377">
                  <c:v>13622333</c:v>
                </c:pt>
                <c:pt idx="1378">
                  <c:v>17605861</c:v>
                </c:pt>
                <c:pt idx="1379">
                  <c:v>21589307</c:v>
                </c:pt>
                <c:pt idx="1380">
                  <c:v>31584722</c:v>
                </c:pt>
                <c:pt idx="1381">
                  <c:v>25571351</c:v>
                </c:pt>
                <c:pt idx="1382">
                  <c:v>22160085</c:v>
                </c:pt>
                <c:pt idx="1383">
                  <c:v>38536376</c:v>
                </c:pt>
                <c:pt idx="1384">
                  <c:v>39514713</c:v>
                </c:pt>
                <c:pt idx="1385">
                  <c:v>25482931</c:v>
                </c:pt>
                <c:pt idx="1386">
                  <c:v>11529368</c:v>
                </c:pt>
                <c:pt idx="1387">
                  <c:v>22954968</c:v>
                </c:pt>
                <c:pt idx="1388">
                  <c:v>36447959</c:v>
                </c:pt>
                <c:pt idx="1389">
                  <c:v>26421314</c:v>
                </c:pt>
                <c:pt idx="1390">
                  <c:v>41407470</c:v>
                </c:pt>
                <c:pt idx="1391">
                  <c:v>26384919</c:v>
                </c:pt>
                <c:pt idx="1392">
                  <c:v>21371425</c:v>
                </c:pt>
                <c:pt idx="1393">
                  <c:v>66365290</c:v>
                </c:pt>
                <c:pt idx="1394">
                  <c:v>91188905</c:v>
                </c:pt>
                <c:pt idx="1395">
                  <c:v>26161406</c:v>
                </c:pt>
                <c:pt idx="1396">
                  <c:v>31146570</c:v>
                </c:pt>
                <c:pt idx="1397">
                  <c:v>38122105</c:v>
                </c:pt>
                <c:pt idx="1398">
                  <c:v>61112916</c:v>
                </c:pt>
                <c:pt idx="1399">
                  <c:v>43095600</c:v>
                </c:pt>
                <c:pt idx="1400">
                  <c:v>218051260</c:v>
                </c:pt>
                <c:pt idx="1401">
                  <c:v>218051260</c:v>
                </c:pt>
                <c:pt idx="1402">
                  <c:v>218051260</c:v>
                </c:pt>
                <c:pt idx="1403">
                  <c:v>20035310</c:v>
                </c:pt>
                <c:pt idx="1404">
                  <c:v>16017403</c:v>
                </c:pt>
                <c:pt idx="1405">
                  <c:v>48006503</c:v>
                </c:pt>
                <c:pt idx="1406">
                  <c:v>36985501</c:v>
                </c:pt>
                <c:pt idx="1407">
                  <c:v>12784397</c:v>
                </c:pt>
                <c:pt idx="1408">
                  <c:v>22905674</c:v>
                </c:pt>
                <c:pt idx="1409">
                  <c:v>50859889</c:v>
                </c:pt>
                <c:pt idx="1410">
                  <c:v>27854896</c:v>
                </c:pt>
                <c:pt idx="1411">
                  <c:v>100853835</c:v>
                </c:pt>
                <c:pt idx="1412">
                  <c:v>45802315</c:v>
                </c:pt>
                <c:pt idx="1413">
                  <c:v>11806119</c:v>
                </c:pt>
                <c:pt idx="1414">
                  <c:v>13684949</c:v>
                </c:pt>
                <c:pt idx="1415">
                  <c:v>40566655</c:v>
                </c:pt>
                <c:pt idx="1416">
                  <c:v>12555230</c:v>
                </c:pt>
                <c:pt idx="1417">
                  <c:v>14000000</c:v>
                </c:pt>
                <c:pt idx="1418">
                  <c:v>12995673</c:v>
                </c:pt>
                <c:pt idx="1419">
                  <c:v>17474107</c:v>
                </c:pt>
                <c:pt idx="1420">
                  <c:v>60470220</c:v>
                </c:pt>
                <c:pt idx="1421">
                  <c:v>90443603</c:v>
                </c:pt>
                <c:pt idx="1422">
                  <c:v>25440971</c:v>
                </c:pt>
                <c:pt idx="1423">
                  <c:v>26400000</c:v>
                </c:pt>
                <c:pt idx="1424">
                  <c:v>26896744</c:v>
                </c:pt>
                <c:pt idx="1425">
                  <c:v>20384136</c:v>
                </c:pt>
                <c:pt idx="1426">
                  <c:v>38372662</c:v>
                </c:pt>
                <c:pt idx="1427">
                  <c:v>16842303</c:v>
                </c:pt>
                <c:pt idx="1428">
                  <c:v>20339754</c:v>
                </c:pt>
                <c:pt idx="1429">
                  <c:v>20338609</c:v>
                </c:pt>
                <c:pt idx="1430">
                  <c:v>110332737</c:v>
                </c:pt>
                <c:pt idx="1431">
                  <c:v>22331028</c:v>
                </c:pt>
                <c:pt idx="1432">
                  <c:v>137748063</c:v>
                </c:pt>
                <c:pt idx="1433">
                  <c:v>40247512</c:v>
                </c:pt>
                <c:pt idx="1434">
                  <c:v>10246600</c:v>
                </c:pt>
                <c:pt idx="1435">
                  <c:v>27154426</c:v>
                </c:pt>
                <c:pt idx="1436">
                  <c:v>15152879</c:v>
                </c:pt>
                <c:pt idx="1437">
                  <c:v>15126948</c:v>
                </c:pt>
                <c:pt idx="1438">
                  <c:v>40118420</c:v>
                </c:pt>
                <c:pt idx="1439">
                  <c:v>54116191</c:v>
                </c:pt>
                <c:pt idx="1440">
                  <c:v>18090181</c:v>
                </c:pt>
                <c:pt idx="1441">
                  <c:v>10174663</c:v>
                </c:pt>
                <c:pt idx="1442">
                  <c:v>30028592</c:v>
                </c:pt>
                <c:pt idx="1443">
                  <c:v>100018837</c:v>
                </c:pt>
                <c:pt idx="1444">
                  <c:v>100012500</c:v>
                </c:pt>
                <c:pt idx="1445">
                  <c:v>35000629</c:v>
                </c:pt>
                <c:pt idx="1446">
                  <c:v>24984868</c:v>
                </c:pt>
                <c:pt idx="1447">
                  <c:v>29975979</c:v>
                </c:pt>
                <c:pt idx="1448">
                  <c:v>16901126</c:v>
                </c:pt>
                <c:pt idx="1449">
                  <c:v>24881000</c:v>
                </c:pt>
                <c:pt idx="1450">
                  <c:v>22858926</c:v>
                </c:pt>
                <c:pt idx="1451">
                  <c:v>49851591</c:v>
                </c:pt>
                <c:pt idx="1452">
                  <c:v>17843379</c:v>
                </c:pt>
                <c:pt idx="1453">
                  <c:v>13092000</c:v>
                </c:pt>
                <c:pt idx="1454">
                  <c:v>18761993</c:v>
                </c:pt>
                <c:pt idx="1455">
                  <c:v>29753944</c:v>
                </c:pt>
                <c:pt idx="1456">
                  <c:v>69688384</c:v>
                </c:pt>
                <c:pt idx="1457">
                  <c:v>62563543</c:v>
                </c:pt>
                <c:pt idx="1458">
                  <c:v>11546543</c:v>
                </c:pt>
                <c:pt idx="1459">
                  <c:v>17536788</c:v>
                </c:pt>
                <c:pt idx="1460">
                  <c:v>11533945</c:v>
                </c:pt>
                <c:pt idx="1461">
                  <c:v>13464388</c:v>
                </c:pt>
                <c:pt idx="1462">
                  <c:v>17427926</c:v>
                </c:pt>
                <c:pt idx="1463">
                  <c:v>309404152</c:v>
                </c:pt>
                <c:pt idx="1464">
                  <c:v>27087695</c:v>
                </c:pt>
                <c:pt idx="1465">
                  <c:v>21370057</c:v>
                </c:pt>
                <c:pt idx="1466">
                  <c:v>14343976</c:v>
                </c:pt>
                <c:pt idx="1467">
                  <c:v>53300852</c:v>
                </c:pt>
                <c:pt idx="1468">
                  <c:v>34300771</c:v>
                </c:pt>
                <c:pt idx="1469">
                  <c:v>11284657</c:v>
                </c:pt>
                <c:pt idx="1470">
                  <c:v>26284475</c:v>
                </c:pt>
                <c:pt idx="1471">
                  <c:v>17278980</c:v>
                </c:pt>
                <c:pt idx="1472">
                  <c:v>9437933</c:v>
                </c:pt>
                <c:pt idx="1473">
                  <c:v>18225165</c:v>
                </c:pt>
                <c:pt idx="1474">
                  <c:v>27141959</c:v>
                </c:pt>
                <c:pt idx="1475">
                  <c:v>21133087</c:v>
                </c:pt>
                <c:pt idx="1476">
                  <c:v>14123773</c:v>
                </c:pt>
                <c:pt idx="1477">
                  <c:v>14100000</c:v>
                </c:pt>
                <c:pt idx="1478">
                  <c:v>37053924</c:v>
                </c:pt>
                <c:pt idx="1479">
                  <c:v>45045037</c:v>
                </c:pt>
                <c:pt idx="1480">
                  <c:v>10042266</c:v>
                </c:pt>
                <c:pt idx="1481">
                  <c:v>14015786</c:v>
                </c:pt>
                <c:pt idx="1482">
                  <c:v>13008928</c:v>
                </c:pt>
                <c:pt idx="1483">
                  <c:v>16938179</c:v>
                </c:pt>
                <c:pt idx="1484">
                  <c:v>26906039</c:v>
                </c:pt>
                <c:pt idx="1485">
                  <c:v>53854588</c:v>
                </c:pt>
                <c:pt idx="1486">
                  <c:v>26830000</c:v>
                </c:pt>
                <c:pt idx="1487">
                  <c:v>26830000</c:v>
                </c:pt>
                <c:pt idx="1488">
                  <c:v>14821531</c:v>
                </c:pt>
                <c:pt idx="1489">
                  <c:v>15818967</c:v>
                </c:pt>
                <c:pt idx="1490">
                  <c:v>46813366</c:v>
                </c:pt>
                <c:pt idx="1491">
                  <c:v>43792641</c:v>
                </c:pt>
                <c:pt idx="1492">
                  <c:v>51768623</c:v>
                </c:pt>
                <c:pt idx="1493">
                  <c:v>27758465</c:v>
                </c:pt>
                <c:pt idx="1494">
                  <c:v>16699684</c:v>
                </c:pt>
                <c:pt idx="1495">
                  <c:v>11694528</c:v>
                </c:pt>
                <c:pt idx="1496">
                  <c:v>9600000</c:v>
                </c:pt>
                <c:pt idx="1497">
                  <c:v>32662299</c:v>
                </c:pt>
                <c:pt idx="1498">
                  <c:v>11642254</c:v>
                </c:pt>
                <c:pt idx="1499">
                  <c:v>33631221</c:v>
                </c:pt>
                <c:pt idx="1500">
                  <c:v>33631221</c:v>
                </c:pt>
                <c:pt idx="1501">
                  <c:v>56607223</c:v>
                </c:pt>
                <c:pt idx="1502">
                  <c:v>21078145</c:v>
                </c:pt>
                <c:pt idx="1503">
                  <c:v>83503161</c:v>
                </c:pt>
                <c:pt idx="1504">
                  <c:v>38432823</c:v>
                </c:pt>
                <c:pt idx="1505">
                  <c:v>38413606</c:v>
                </c:pt>
                <c:pt idx="1506">
                  <c:v>63408614</c:v>
                </c:pt>
                <c:pt idx="1507">
                  <c:v>26400000</c:v>
                </c:pt>
                <c:pt idx="1508">
                  <c:v>138396624</c:v>
                </c:pt>
                <c:pt idx="1509">
                  <c:v>13350177</c:v>
                </c:pt>
                <c:pt idx="1510">
                  <c:v>58336565</c:v>
                </c:pt>
                <c:pt idx="1511">
                  <c:v>118311368</c:v>
                </c:pt>
                <c:pt idx="1512">
                  <c:v>58297830</c:v>
                </c:pt>
                <c:pt idx="1513">
                  <c:v>18272447</c:v>
                </c:pt>
                <c:pt idx="1514">
                  <c:v>13269963</c:v>
                </c:pt>
                <c:pt idx="1515">
                  <c:v>38232624</c:v>
                </c:pt>
                <c:pt idx="1516">
                  <c:v>14597405</c:v>
                </c:pt>
                <c:pt idx="1517">
                  <c:v>44175394</c:v>
                </c:pt>
                <c:pt idx="1518">
                  <c:v>16168741</c:v>
                </c:pt>
                <c:pt idx="1519">
                  <c:v>16115878</c:v>
                </c:pt>
                <c:pt idx="1520">
                  <c:v>9000000</c:v>
                </c:pt>
                <c:pt idx="1521">
                  <c:v>17096053</c:v>
                </c:pt>
                <c:pt idx="1522">
                  <c:v>23089926</c:v>
                </c:pt>
                <c:pt idx="1523">
                  <c:v>21088568</c:v>
                </c:pt>
                <c:pt idx="1524">
                  <c:v>83077470</c:v>
                </c:pt>
                <c:pt idx="1525">
                  <c:v>12574715</c:v>
                </c:pt>
                <c:pt idx="1526">
                  <c:v>30059386</c:v>
                </c:pt>
                <c:pt idx="1527">
                  <c:v>15047419</c:v>
                </c:pt>
                <c:pt idx="1528">
                  <c:v>14545844</c:v>
                </c:pt>
                <c:pt idx="1529">
                  <c:v>78031620</c:v>
                </c:pt>
                <c:pt idx="1530">
                  <c:v>9013113</c:v>
                </c:pt>
                <c:pt idx="1531">
                  <c:v>21000000</c:v>
                </c:pt>
                <c:pt idx="1532">
                  <c:v>29997095</c:v>
                </c:pt>
                <c:pt idx="1533">
                  <c:v>9180275</c:v>
                </c:pt>
                <c:pt idx="1534">
                  <c:v>12947763</c:v>
                </c:pt>
                <c:pt idx="1535">
                  <c:v>14891000</c:v>
                </c:pt>
                <c:pt idx="1536">
                  <c:v>57887882</c:v>
                </c:pt>
                <c:pt idx="1537">
                  <c:v>44867349</c:v>
                </c:pt>
                <c:pt idx="1538">
                  <c:v>77862546</c:v>
                </c:pt>
                <c:pt idx="1539">
                  <c:v>47781388</c:v>
                </c:pt>
                <c:pt idx="1540">
                  <c:v>23213577</c:v>
                </c:pt>
                <c:pt idx="1541">
                  <c:v>102678089</c:v>
                </c:pt>
                <c:pt idx="1542">
                  <c:v>17655201</c:v>
                </c:pt>
                <c:pt idx="1543">
                  <c:v>37617947</c:v>
                </c:pt>
                <c:pt idx="1544">
                  <c:v>25592632</c:v>
                </c:pt>
                <c:pt idx="1545">
                  <c:v>52580895</c:v>
                </c:pt>
                <c:pt idx="1546">
                  <c:v>39568996</c:v>
                </c:pt>
                <c:pt idx="1547">
                  <c:v>28563179</c:v>
                </c:pt>
                <c:pt idx="1548">
                  <c:v>32553210</c:v>
                </c:pt>
                <c:pt idx="1549">
                  <c:v>17544812</c:v>
                </c:pt>
                <c:pt idx="1550">
                  <c:v>107515297</c:v>
                </c:pt>
                <c:pt idx="1551">
                  <c:v>21468807</c:v>
                </c:pt>
                <c:pt idx="1552">
                  <c:v>31452765</c:v>
                </c:pt>
                <c:pt idx="1553">
                  <c:v>32416109</c:v>
                </c:pt>
                <c:pt idx="1554">
                  <c:v>24397469</c:v>
                </c:pt>
                <c:pt idx="1555">
                  <c:v>18381787</c:v>
                </c:pt>
                <c:pt idx="1556">
                  <c:v>32368960</c:v>
                </c:pt>
                <c:pt idx="1557">
                  <c:v>27277055</c:v>
                </c:pt>
                <c:pt idx="1558">
                  <c:v>70236496</c:v>
                </c:pt>
                <c:pt idx="1559">
                  <c:v>16235293</c:v>
                </c:pt>
                <c:pt idx="1560">
                  <c:v>13235267</c:v>
                </c:pt>
                <c:pt idx="1561">
                  <c:v>33200000</c:v>
                </c:pt>
                <c:pt idx="1562">
                  <c:v>12200000</c:v>
                </c:pt>
                <c:pt idx="1563">
                  <c:v>22189039</c:v>
                </c:pt>
                <c:pt idx="1564">
                  <c:v>42168445</c:v>
                </c:pt>
                <c:pt idx="1565">
                  <c:v>7830611</c:v>
                </c:pt>
                <c:pt idx="1566">
                  <c:v>26096584</c:v>
                </c:pt>
                <c:pt idx="1567">
                  <c:v>32055248</c:v>
                </c:pt>
                <c:pt idx="1568">
                  <c:v>37036404</c:v>
                </c:pt>
                <c:pt idx="1569">
                  <c:v>47034272</c:v>
                </c:pt>
                <c:pt idx="1570">
                  <c:v>10017041</c:v>
                </c:pt>
                <c:pt idx="1571">
                  <c:v>140015224</c:v>
                </c:pt>
                <c:pt idx="1572">
                  <c:v>32003620</c:v>
                </c:pt>
                <c:pt idx="1573">
                  <c:v>14003141</c:v>
                </c:pt>
                <c:pt idx="1574">
                  <c:v>9003011</c:v>
                </c:pt>
                <c:pt idx="1575">
                  <c:v>33987757</c:v>
                </c:pt>
                <c:pt idx="1576">
                  <c:v>7137502</c:v>
                </c:pt>
                <c:pt idx="1577">
                  <c:v>41954997</c:v>
                </c:pt>
                <c:pt idx="1578">
                  <c:v>14879556</c:v>
                </c:pt>
                <c:pt idx="1579">
                  <c:v>13876974</c:v>
                </c:pt>
                <c:pt idx="1580">
                  <c:v>13367101</c:v>
                </c:pt>
                <c:pt idx="1581">
                  <c:v>10305534</c:v>
                </c:pt>
                <c:pt idx="1582">
                  <c:v>16800000</c:v>
                </c:pt>
                <c:pt idx="1583">
                  <c:v>12793213</c:v>
                </c:pt>
                <c:pt idx="1584">
                  <c:v>25753840</c:v>
                </c:pt>
                <c:pt idx="1585">
                  <c:v>66734992</c:v>
                </c:pt>
                <c:pt idx="1586">
                  <c:v>56724080</c:v>
                </c:pt>
                <c:pt idx="1587">
                  <c:v>15171475</c:v>
                </c:pt>
                <c:pt idx="1588">
                  <c:v>7098492</c:v>
                </c:pt>
                <c:pt idx="1589">
                  <c:v>18595716</c:v>
                </c:pt>
                <c:pt idx="1590">
                  <c:v>6706368</c:v>
                </c:pt>
                <c:pt idx="1591">
                  <c:v>39532308</c:v>
                </c:pt>
                <c:pt idx="1592">
                  <c:v>31526393</c:v>
                </c:pt>
                <c:pt idx="1593">
                  <c:v>10515579</c:v>
                </c:pt>
                <c:pt idx="1594">
                  <c:v>26415649</c:v>
                </c:pt>
                <c:pt idx="1595">
                  <c:v>21383298</c:v>
                </c:pt>
                <c:pt idx="1596">
                  <c:v>9054736</c:v>
                </c:pt>
                <c:pt idx="1597">
                  <c:v>46280507</c:v>
                </c:pt>
                <c:pt idx="1598">
                  <c:v>20246959</c:v>
                </c:pt>
                <c:pt idx="1599">
                  <c:v>9701559</c:v>
                </c:pt>
                <c:pt idx="1600">
                  <c:v>16153600</c:v>
                </c:pt>
                <c:pt idx="1601">
                  <c:v>10097096</c:v>
                </c:pt>
                <c:pt idx="1602">
                  <c:v>16033556</c:v>
                </c:pt>
                <c:pt idx="1603">
                  <c:v>7022940</c:v>
                </c:pt>
                <c:pt idx="1604">
                  <c:v>42019483</c:v>
                </c:pt>
                <c:pt idx="1605">
                  <c:v>46012734</c:v>
                </c:pt>
                <c:pt idx="1606">
                  <c:v>26003149</c:v>
                </c:pt>
                <c:pt idx="1607">
                  <c:v>20998709</c:v>
                </c:pt>
                <c:pt idx="1608">
                  <c:v>23993605</c:v>
                </c:pt>
                <c:pt idx="1609">
                  <c:v>23472900</c:v>
                </c:pt>
                <c:pt idx="1610">
                  <c:v>9449219</c:v>
                </c:pt>
                <c:pt idx="1611">
                  <c:v>35927406</c:v>
                </c:pt>
                <c:pt idx="1612">
                  <c:v>30920167</c:v>
                </c:pt>
                <c:pt idx="1613">
                  <c:v>37911876</c:v>
                </c:pt>
                <c:pt idx="1614">
                  <c:v>7362100</c:v>
                </c:pt>
                <c:pt idx="1615">
                  <c:v>45856732</c:v>
                </c:pt>
                <c:pt idx="1616">
                  <c:v>115802596</c:v>
                </c:pt>
                <c:pt idx="1617">
                  <c:v>20801344</c:v>
                </c:pt>
                <c:pt idx="1618">
                  <c:v>11797927</c:v>
                </c:pt>
                <c:pt idx="1619">
                  <c:v>14373825</c:v>
                </c:pt>
                <c:pt idx="1620">
                  <c:v>50740078</c:v>
                </c:pt>
                <c:pt idx="1621">
                  <c:v>22734486</c:v>
                </c:pt>
                <c:pt idx="1622">
                  <c:v>40687294</c:v>
                </c:pt>
                <c:pt idx="1623">
                  <c:v>55682070</c:v>
                </c:pt>
                <c:pt idx="1624">
                  <c:v>25677801</c:v>
                </c:pt>
                <c:pt idx="1625">
                  <c:v>16667084</c:v>
                </c:pt>
                <c:pt idx="1626">
                  <c:v>50648679</c:v>
                </c:pt>
                <c:pt idx="1627">
                  <c:v>17613460</c:v>
                </c:pt>
                <c:pt idx="1628">
                  <c:v>25584685</c:v>
                </c:pt>
                <c:pt idx="1629">
                  <c:v>12583510</c:v>
                </c:pt>
                <c:pt idx="1630">
                  <c:v>20566327</c:v>
                </c:pt>
                <c:pt idx="1631">
                  <c:v>35565975</c:v>
                </c:pt>
                <c:pt idx="1632">
                  <c:v>45500797</c:v>
                </c:pt>
                <c:pt idx="1633">
                  <c:v>55473600</c:v>
                </c:pt>
                <c:pt idx="1634">
                  <c:v>11434867</c:v>
                </c:pt>
                <c:pt idx="1635">
                  <c:v>20433940</c:v>
                </c:pt>
                <c:pt idx="1636">
                  <c:v>7369373</c:v>
                </c:pt>
                <c:pt idx="1637">
                  <c:v>40334024</c:v>
                </c:pt>
                <c:pt idx="1638">
                  <c:v>17292381</c:v>
                </c:pt>
                <c:pt idx="1639">
                  <c:v>35266619</c:v>
                </c:pt>
                <c:pt idx="1640">
                  <c:v>35266619</c:v>
                </c:pt>
                <c:pt idx="1641">
                  <c:v>5739376</c:v>
                </c:pt>
                <c:pt idx="1642">
                  <c:v>30222640</c:v>
                </c:pt>
                <c:pt idx="1643">
                  <c:v>20218921</c:v>
                </c:pt>
                <c:pt idx="1644">
                  <c:v>5228617</c:v>
                </c:pt>
                <c:pt idx="1645">
                  <c:v>8114507</c:v>
                </c:pt>
                <c:pt idx="1646">
                  <c:v>12610552</c:v>
                </c:pt>
                <c:pt idx="1647">
                  <c:v>255108370</c:v>
                </c:pt>
                <c:pt idx="1648">
                  <c:v>25077977</c:v>
                </c:pt>
                <c:pt idx="1649">
                  <c:v>8243880</c:v>
                </c:pt>
                <c:pt idx="1650">
                  <c:v>17016190</c:v>
                </c:pt>
                <c:pt idx="1651">
                  <c:v>30012990</c:v>
                </c:pt>
                <c:pt idx="1652">
                  <c:v>18004225</c:v>
                </c:pt>
                <c:pt idx="1653">
                  <c:v>33000377</c:v>
                </c:pt>
                <c:pt idx="1654">
                  <c:v>54997476</c:v>
                </c:pt>
                <c:pt idx="1655">
                  <c:v>5997134</c:v>
                </c:pt>
                <c:pt idx="1656">
                  <c:v>124976634</c:v>
                </c:pt>
                <c:pt idx="1657">
                  <c:v>22927390</c:v>
                </c:pt>
                <c:pt idx="1658">
                  <c:v>6100000</c:v>
                </c:pt>
                <c:pt idx="1659">
                  <c:v>7888703</c:v>
                </c:pt>
                <c:pt idx="1660">
                  <c:v>57386369</c:v>
                </c:pt>
                <c:pt idx="1661">
                  <c:v>28871190</c:v>
                </c:pt>
                <c:pt idx="1662">
                  <c:v>24848292</c:v>
                </c:pt>
                <c:pt idx="1663">
                  <c:v>8108247</c:v>
                </c:pt>
                <c:pt idx="1664">
                  <c:v>47806295</c:v>
                </c:pt>
                <c:pt idx="1665">
                  <c:v>5000000</c:v>
                </c:pt>
                <c:pt idx="1666">
                  <c:v>5518918</c:v>
                </c:pt>
                <c:pt idx="1667">
                  <c:v>31768374</c:v>
                </c:pt>
                <c:pt idx="1668">
                  <c:v>17738570</c:v>
                </c:pt>
                <c:pt idx="1669">
                  <c:v>36733909</c:v>
                </c:pt>
                <c:pt idx="1670">
                  <c:v>6719300</c:v>
                </c:pt>
                <c:pt idx="1671">
                  <c:v>34703228</c:v>
                </c:pt>
                <c:pt idx="1672">
                  <c:v>39692139</c:v>
                </c:pt>
                <c:pt idx="1673">
                  <c:v>30659817</c:v>
                </c:pt>
                <c:pt idx="1674">
                  <c:v>9628751</c:v>
                </c:pt>
                <c:pt idx="1675">
                  <c:v>20627372</c:v>
                </c:pt>
                <c:pt idx="1676">
                  <c:v>34604054</c:v>
                </c:pt>
                <c:pt idx="1677">
                  <c:v>18535191</c:v>
                </c:pt>
                <c:pt idx="1678">
                  <c:v>6531491</c:v>
                </c:pt>
                <c:pt idx="1679">
                  <c:v>14479776</c:v>
                </c:pt>
                <c:pt idx="1680">
                  <c:v>22452209</c:v>
                </c:pt>
                <c:pt idx="1681">
                  <c:v>25590119</c:v>
                </c:pt>
                <c:pt idx="1682">
                  <c:v>6851969</c:v>
                </c:pt>
                <c:pt idx="1683">
                  <c:v>27338033</c:v>
                </c:pt>
                <c:pt idx="1684">
                  <c:v>74329966</c:v>
                </c:pt>
                <c:pt idx="1685">
                  <c:v>4505922</c:v>
                </c:pt>
                <c:pt idx="1686">
                  <c:v>16300302</c:v>
                </c:pt>
                <c:pt idx="1687">
                  <c:v>25296447</c:v>
                </c:pt>
                <c:pt idx="1688">
                  <c:v>7282851</c:v>
                </c:pt>
                <c:pt idx="1689">
                  <c:v>7563397</c:v>
                </c:pt>
                <c:pt idx="1690">
                  <c:v>29247405</c:v>
                </c:pt>
                <c:pt idx="1691">
                  <c:v>8000000</c:v>
                </c:pt>
                <c:pt idx="1692">
                  <c:v>9203192</c:v>
                </c:pt>
                <c:pt idx="1693">
                  <c:v>84185387</c:v>
                </c:pt>
                <c:pt idx="1694">
                  <c:v>19158074</c:v>
                </c:pt>
                <c:pt idx="1695">
                  <c:v>24104113</c:v>
                </c:pt>
                <c:pt idx="1696">
                  <c:v>7059537</c:v>
                </c:pt>
                <c:pt idx="1697">
                  <c:v>12055108</c:v>
                </c:pt>
                <c:pt idx="1698">
                  <c:v>39026186</c:v>
                </c:pt>
                <c:pt idx="1699">
                  <c:v>41997790</c:v>
                </c:pt>
                <c:pt idx="1700">
                  <c:v>60984028</c:v>
                </c:pt>
                <c:pt idx="1701">
                  <c:v>4771000</c:v>
                </c:pt>
                <c:pt idx="1702">
                  <c:v>4946250</c:v>
                </c:pt>
                <c:pt idx="1703">
                  <c:v>4186931</c:v>
                </c:pt>
                <c:pt idx="1704">
                  <c:v>5709616</c:v>
                </c:pt>
                <c:pt idx="1705">
                  <c:v>6401336</c:v>
                </c:pt>
                <c:pt idx="1706">
                  <c:v>25842000</c:v>
                </c:pt>
                <c:pt idx="1707">
                  <c:v>28831145</c:v>
                </c:pt>
                <c:pt idx="1708">
                  <c:v>7825820</c:v>
                </c:pt>
                <c:pt idx="1709">
                  <c:v>9821335</c:v>
                </c:pt>
                <c:pt idx="1710">
                  <c:v>8786715</c:v>
                </c:pt>
                <c:pt idx="1711">
                  <c:v>7267324</c:v>
                </c:pt>
                <c:pt idx="1712">
                  <c:v>7159147</c:v>
                </c:pt>
                <c:pt idx="1713">
                  <c:v>53846915</c:v>
                </c:pt>
                <c:pt idx="1714">
                  <c:v>103738726</c:v>
                </c:pt>
                <c:pt idx="1715">
                  <c:v>4000000</c:v>
                </c:pt>
                <c:pt idx="1716">
                  <c:v>10149779</c:v>
                </c:pt>
                <c:pt idx="1717">
                  <c:v>153629485</c:v>
                </c:pt>
                <c:pt idx="1718">
                  <c:v>14114488</c:v>
                </c:pt>
                <c:pt idx="1719">
                  <c:v>75600000</c:v>
                </c:pt>
                <c:pt idx="1720">
                  <c:v>31600000</c:v>
                </c:pt>
                <c:pt idx="1721">
                  <c:v>16574731</c:v>
                </c:pt>
                <c:pt idx="1722">
                  <c:v>3799339</c:v>
                </c:pt>
                <c:pt idx="1723">
                  <c:v>6517198</c:v>
                </c:pt>
                <c:pt idx="1724">
                  <c:v>48472213</c:v>
                </c:pt>
                <c:pt idx="1725">
                  <c:v>37432299</c:v>
                </c:pt>
                <c:pt idx="1726">
                  <c:v>58422650</c:v>
                </c:pt>
                <c:pt idx="1727">
                  <c:v>23393765</c:v>
                </c:pt>
                <c:pt idx="1728">
                  <c:v>5383834</c:v>
                </c:pt>
                <c:pt idx="1729">
                  <c:v>18352454</c:v>
                </c:pt>
                <c:pt idx="1730">
                  <c:v>28341469</c:v>
                </c:pt>
                <c:pt idx="1731">
                  <c:v>5731103</c:v>
                </c:pt>
                <c:pt idx="1732">
                  <c:v>113330342</c:v>
                </c:pt>
                <c:pt idx="1733">
                  <c:v>8025872</c:v>
                </c:pt>
                <c:pt idx="1734">
                  <c:v>3500000</c:v>
                </c:pt>
                <c:pt idx="1735">
                  <c:v>15294553</c:v>
                </c:pt>
                <c:pt idx="1736">
                  <c:v>23292105</c:v>
                </c:pt>
                <c:pt idx="1737">
                  <c:v>45290318</c:v>
                </c:pt>
                <c:pt idx="1738">
                  <c:v>4007792</c:v>
                </c:pt>
                <c:pt idx="1739">
                  <c:v>22245861</c:v>
                </c:pt>
                <c:pt idx="1740">
                  <c:v>4231500</c:v>
                </c:pt>
                <c:pt idx="1741">
                  <c:v>35228696</c:v>
                </c:pt>
                <c:pt idx="1742">
                  <c:v>68208190</c:v>
                </c:pt>
                <c:pt idx="1743">
                  <c:v>23179303</c:v>
                </c:pt>
                <c:pt idx="1744">
                  <c:v>3216970</c:v>
                </c:pt>
                <c:pt idx="1745">
                  <c:v>3388210</c:v>
                </c:pt>
                <c:pt idx="1746">
                  <c:v>5132222</c:v>
                </c:pt>
                <c:pt idx="1747">
                  <c:v>78120196</c:v>
                </c:pt>
                <c:pt idx="1748">
                  <c:v>4599680</c:v>
                </c:pt>
                <c:pt idx="1749">
                  <c:v>5792822</c:v>
                </c:pt>
                <c:pt idx="1750">
                  <c:v>71069884</c:v>
                </c:pt>
                <c:pt idx="1751">
                  <c:v>35063732</c:v>
                </c:pt>
                <c:pt idx="1752">
                  <c:v>19057024</c:v>
                </c:pt>
                <c:pt idx="1753">
                  <c:v>78009155</c:v>
                </c:pt>
                <c:pt idx="1754">
                  <c:v>4105123</c:v>
                </c:pt>
                <c:pt idx="1755">
                  <c:v>65000000</c:v>
                </c:pt>
                <c:pt idx="1756">
                  <c:v>10460089</c:v>
                </c:pt>
                <c:pt idx="1757">
                  <c:v>16929123</c:v>
                </c:pt>
                <c:pt idx="1758">
                  <c:v>3151130</c:v>
                </c:pt>
                <c:pt idx="1759">
                  <c:v>13903262</c:v>
                </c:pt>
                <c:pt idx="1760">
                  <c:v>5400000</c:v>
                </c:pt>
                <c:pt idx="1761">
                  <c:v>6390032</c:v>
                </c:pt>
                <c:pt idx="1762">
                  <c:v>11883495</c:v>
                </c:pt>
                <c:pt idx="1763">
                  <c:v>24362501</c:v>
                </c:pt>
                <c:pt idx="1764">
                  <c:v>11860839</c:v>
                </c:pt>
                <c:pt idx="1765">
                  <c:v>202853933</c:v>
                </c:pt>
                <c:pt idx="1766">
                  <c:v>5844929</c:v>
                </c:pt>
                <c:pt idx="1767">
                  <c:v>2856622</c:v>
                </c:pt>
                <c:pt idx="1768">
                  <c:v>8828771</c:v>
                </c:pt>
                <c:pt idx="1769">
                  <c:v>52822418</c:v>
                </c:pt>
                <c:pt idx="1770">
                  <c:v>15417771</c:v>
                </c:pt>
                <c:pt idx="1771">
                  <c:v>10814185</c:v>
                </c:pt>
                <c:pt idx="1772">
                  <c:v>55808744</c:v>
                </c:pt>
                <c:pt idx="1773">
                  <c:v>32774834</c:v>
                </c:pt>
                <c:pt idx="1774">
                  <c:v>3773863</c:v>
                </c:pt>
                <c:pt idx="1775">
                  <c:v>52752475</c:v>
                </c:pt>
                <c:pt idx="1776">
                  <c:v>2882062</c:v>
                </c:pt>
                <c:pt idx="1777">
                  <c:v>2938208</c:v>
                </c:pt>
                <c:pt idx="1778">
                  <c:v>4600000</c:v>
                </c:pt>
                <c:pt idx="1779">
                  <c:v>5595428</c:v>
                </c:pt>
                <c:pt idx="1780">
                  <c:v>3650677</c:v>
                </c:pt>
                <c:pt idx="1781">
                  <c:v>30688364</c:v>
                </c:pt>
                <c:pt idx="1782">
                  <c:v>34667015</c:v>
                </c:pt>
                <c:pt idx="1783">
                  <c:v>42615685</c:v>
                </c:pt>
                <c:pt idx="1784">
                  <c:v>8596914</c:v>
                </c:pt>
                <c:pt idx="1785">
                  <c:v>13592872</c:v>
                </c:pt>
                <c:pt idx="1786">
                  <c:v>37788228</c:v>
                </c:pt>
                <c:pt idx="1787">
                  <c:v>5776314</c:v>
                </c:pt>
                <c:pt idx="1788">
                  <c:v>42575718</c:v>
                </c:pt>
                <c:pt idx="1789">
                  <c:v>10572742</c:v>
                </c:pt>
                <c:pt idx="1790">
                  <c:v>12570442</c:v>
                </c:pt>
                <c:pt idx="1791">
                  <c:v>13558739</c:v>
                </c:pt>
                <c:pt idx="1792">
                  <c:v>25556065</c:v>
                </c:pt>
                <c:pt idx="1793">
                  <c:v>6525762</c:v>
                </c:pt>
                <c:pt idx="1794">
                  <c:v>12514138</c:v>
                </c:pt>
                <c:pt idx="1795">
                  <c:v>17508670</c:v>
                </c:pt>
                <c:pt idx="1796">
                  <c:v>28501651</c:v>
                </c:pt>
                <c:pt idx="1797">
                  <c:v>28501651</c:v>
                </c:pt>
                <c:pt idx="1798">
                  <c:v>21483154</c:v>
                </c:pt>
                <c:pt idx="1799">
                  <c:v>37481242</c:v>
                </c:pt>
                <c:pt idx="1800">
                  <c:v>17439163</c:v>
                </c:pt>
                <c:pt idx="1801">
                  <c:v>2808000</c:v>
                </c:pt>
                <c:pt idx="1802">
                  <c:v>17411331</c:v>
                </c:pt>
                <c:pt idx="1803">
                  <c:v>62401264</c:v>
                </c:pt>
                <c:pt idx="1804">
                  <c:v>3000000</c:v>
                </c:pt>
                <c:pt idx="1805">
                  <c:v>3386698</c:v>
                </c:pt>
                <c:pt idx="1806">
                  <c:v>15361537</c:v>
                </c:pt>
                <c:pt idx="1807">
                  <c:v>32357532</c:v>
                </c:pt>
                <c:pt idx="1808">
                  <c:v>15854988</c:v>
                </c:pt>
                <c:pt idx="1809">
                  <c:v>14348123</c:v>
                </c:pt>
                <c:pt idx="1810">
                  <c:v>5923044</c:v>
                </c:pt>
                <c:pt idx="1811">
                  <c:v>47307550</c:v>
                </c:pt>
                <c:pt idx="1812">
                  <c:v>37304950</c:v>
                </c:pt>
                <c:pt idx="1813">
                  <c:v>16298046</c:v>
                </c:pt>
                <c:pt idx="1814">
                  <c:v>4170647</c:v>
                </c:pt>
                <c:pt idx="1815">
                  <c:v>10269307</c:v>
                </c:pt>
                <c:pt idx="1816">
                  <c:v>2712293</c:v>
                </c:pt>
                <c:pt idx="1817">
                  <c:v>17237244</c:v>
                </c:pt>
                <c:pt idx="1818">
                  <c:v>13214255</c:v>
                </c:pt>
                <c:pt idx="1819">
                  <c:v>9190525</c:v>
                </c:pt>
                <c:pt idx="1820">
                  <c:v>34180954</c:v>
                </c:pt>
                <c:pt idx="1821">
                  <c:v>50173190</c:v>
                </c:pt>
                <c:pt idx="1822">
                  <c:v>9166863</c:v>
                </c:pt>
                <c:pt idx="1823">
                  <c:v>18663911</c:v>
                </c:pt>
                <c:pt idx="1824">
                  <c:v>32154410</c:v>
                </c:pt>
                <c:pt idx="1825">
                  <c:v>32154410</c:v>
                </c:pt>
                <c:pt idx="1826">
                  <c:v>40137776</c:v>
                </c:pt>
                <c:pt idx="1827">
                  <c:v>67128202</c:v>
                </c:pt>
                <c:pt idx="1828">
                  <c:v>10106233</c:v>
                </c:pt>
                <c:pt idx="1829">
                  <c:v>13103828</c:v>
                </c:pt>
                <c:pt idx="1830">
                  <c:v>9094451</c:v>
                </c:pt>
                <c:pt idx="1831">
                  <c:v>2360184</c:v>
                </c:pt>
                <c:pt idx="1832">
                  <c:v>35057332</c:v>
                </c:pt>
                <c:pt idx="1833">
                  <c:v>172051787</c:v>
                </c:pt>
                <c:pt idx="1834">
                  <c:v>172051787</c:v>
                </c:pt>
                <c:pt idx="1835">
                  <c:v>32048809</c:v>
                </c:pt>
                <c:pt idx="1836">
                  <c:v>32048809</c:v>
                </c:pt>
                <c:pt idx="1837">
                  <c:v>2040920</c:v>
                </c:pt>
                <c:pt idx="1838">
                  <c:v>32000000</c:v>
                </c:pt>
                <c:pt idx="1839">
                  <c:v>2694973</c:v>
                </c:pt>
                <c:pt idx="1840">
                  <c:v>2957978</c:v>
                </c:pt>
                <c:pt idx="1841">
                  <c:v>3447339</c:v>
                </c:pt>
                <c:pt idx="1842">
                  <c:v>56932305</c:v>
                </c:pt>
                <c:pt idx="1843">
                  <c:v>131920333</c:v>
                </c:pt>
                <c:pt idx="1844">
                  <c:v>3885134</c:v>
                </c:pt>
                <c:pt idx="1845">
                  <c:v>2300000</c:v>
                </c:pt>
                <c:pt idx="1846">
                  <c:v>5354039</c:v>
                </c:pt>
                <c:pt idx="1847">
                  <c:v>46815748</c:v>
                </c:pt>
                <c:pt idx="1848">
                  <c:v>41797066</c:v>
                </c:pt>
                <c:pt idx="1849">
                  <c:v>6755271</c:v>
                </c:pt>
                <c:pt idx="1850">
                  <c:v>31743332</c:v>
                </c:pt>
                <c:pt idx="1851">
                  <c:v>1977544</c:v>
                </c:pt>
                <c:pt idx="1852">
                  <c:v>11703287</c:v>
                </c:pt>
                <c:pt idx="1853">
                  <c:v>19179969</c:v>
                </c:pt>
                <c:pt idx="1854">
                  <c:v>14677654</c:v>
                </c:pt>
                <c:pt idx="1855">
                  <c:v>9176553</c:v>
                </c:pt>
                <c:pt idx="1856">
                  <c:v>2859955</c:v>
                </c:pt>
                <c:pt idx="1857">
                  <c:v>31655091</c:v>
                </c:pt>
                <c:pt idx="1858">
                  <c:v>3123749</c:v>
                </c:pt>
                <c:pt idx="1859">
                  <c:v>2812029</c:v>
                </c:pt>
                <c:pt idx="1860">
                  <c:v>12610731</c:v>
                </c:pt>
                <c:pt idx="1861">
                  <c:v>3590010</c:v>
                </c:pt>
                <c:pt idx="1862">
                  <c:v>14060950</c:v>
                </c:pt>
                <c:pt idx="1863">
                  <c:v>15549702</c:v>
                </c:pt>
                <c:pt idx="1864">
                  <c:v>2047570</c:v>
                </c:pt>
                <c:pt idx="1865">
                  <c:v>2508841</c:v>
                </c:pt>
                <c:pt idx="1866">
                  <c:v>15483540</c:v>
                </c:pt>
                <c:pt idx="1867">
                  <c:v>16459004</c:v>
                </c:pt>
                <c:pt idx="1868">
                  <c:v>3645438</c:v>
                </c:pt>
                <c:pt idx="1869">
                  <c:v>21413105</c:v>
                </c:pt>
                <c:pt idx="1870">
                  <c:v>7009668</c:v>
                </c:pt>
                <c:pt idx="1871">
                  <c:v>8373585</c:v>
                </c:pt>
                <c:pt idx="1872">
                  <c:v>1652472</c:v>
                </c:pt>
                <c:pt idx="1873">
                  <c:v>3335839</c:v>
                </c:pt>
                <c:pt idx="1874">
                  <c:v>1689999</c:v>
                </c:pt>
                <c:pt idx="1875">
                  <c:v>2073984</c:v>
                </c:pt>
                <c:pt idx="1876">
                  <c:v>3050934</c:v>
                </c:pt>
                <c:pt idx="1877">
                  <c:v>6239558</c:v>
                </c:pt>
                <c:pt idx="1878">
                  <c:v>101228120</c:v>
                </c:pt>
                <c:pt idx="1879">
                  <c:v>1316074</c:v>
                </c:pt>
                <c:pt idx="1880">
                  <c:v>1227508</c:v>
                </c:pt>
                <c:pt idx="1881">
                  <c:v>21200000</c:v>
                </c:pt>
                <c:pt idx="1882">
                  <c:v>7186670</c:v>
                </c:pt>
                <c:pt idx="1883">
                  <c:v>51178893</c:v>
                </c:pt>
                <c:pt idx="1884">
                  <c:v>39177215</c:v>
                </c:pt>
                <c:pt idx="1885">
                  <c:v>25167270</c:v>
                </c:pt>
                <c:pt idx="1886">
                  <c:v>10161099</c:v>
                </c:pt>
                <c:pt idx="1887">
                  <c:v>6157157</c:v>
                </c:pt>
                <c:pt idx="1888">
                  <c:v>4142507</c:v>
                </c:pt>
                <c:pt idx="1889">
                  <c:v>4109095</c:v>
                </c:pt>
                <c:pt idx="1890">
                  <c:v>41102171</c:v>
                </c:pt>
                <c:pt idx="1891">
                  <c:v>7993039</c:v>
                </c:pt>
                <c:pt idx="1892">
                  <c:v>76081498</c:v>
                </c:pt>
                <c:pt idx="1893">
                  <c:v>1127331</c:v>
                </c:pt>
                <c:pt idx="1894">
                  <c:v>15062898</c:v>
                </c:pt>
                <c:pt idx="1895">
                  <c:v>11043445</c:v>
                </c:pt>
                <c:pt idx="1896">
                  <c:v>51019112</c:v>
                </c:pt>
                <c:pt idx="1897">
                  <c:v>34014398</c:v>
                </c:pt>
                <c:pt idx="1898">
                  <c:v>34014398</c:v>
                </c:pt>
                <c:pt idx="1899">
                  <c:v>25003072</c:v>
                </c:pt>
                <c:pt idx="1900">
                  <c:v>2199853</c:v>
                </c:pt>
                <c:pt idx="1901">
                  <c:v>1229197</c:v>
                </c:pt>
                <c:pt idx="1902">
                  <c:v>1281176</c:v>
                </c:pt>
                <c:pt idx="1903">
                  <c:v>1950218</c:v>
                </c:pt>
                <c:pt idx="1904">
                  <c:v>12902790</c:v>
                </c:pt>
                <c:pt idx="1905">
                  <c:v>3902679</c:v>
                </c:pt>
                <c:pt idx="1906">
                  <c:v>2365931</c:v>
                </c:pt>
                <c:pt idx="1907">
                  <c:v>6851636</c:v>
                </c:pt>
                <c:pt idx="1908">
                  <c:v>44834712</c:v>
                </c:pt>
                <c:pt idx="1909">
                  <c:v>3325638</c:v>
                </c:pt>
                <c:pt idx="1910">
                  <c:v>10824921</c:v>
                </c:pt>
                <c:pt idx="1911">
                  <c:v>50815288</c:v>
                </c:pt>
                <c:pt idx="1912">
                  <c:v>50815288</c:v>
                </c:pt>
                <c:pt idx="1913">
                  <c:v>1027119</c:v>
                </c:pt>
                <c:pt idx="1914">
                  <c:v>1050600</c:v>
                </c:pt>
                <c:pt idx="1915">
                  <c:v>3500000</c:v>
                </c:pt>
                <c:pt idx="1916">
                  <c:v>22294341</c:v>
                </c:pt>
                <c:pt idx="1917">
                  <c:v>2283276</c:v>
                </c:pt>
                <c:pt idx="1918">
                  <c:v>26761283</c:v>
                </c:pt>
                <c:pt idx="1919">
                  <c:v>28751715</c:v>
                </c:pt>
                <c:pt idx="1920">
                  <c:v>55747724</c:v>
                </c:pt>
                <c:pt idx="1921">
                  <c:v>925402</c:v>
                </c:pt>
                <c:pt idx="1922">
                  <c:v>1744858</c:v>
                </c:pt>
                <c:pt idx="1923">
                  <c:v>2706659</c:v>
                </c:pt>
                <c:pt idx="1924">
                  <c:v>32701088</c:v>
                </c:pt>
                <c:pt idx="1925">
                  <c:v>15700000</c:v>
                </c:pt>
                <c:pt idx="1926">
                  <c:v>33682273</c:v>
                </c:pt>
                <c:pt idx="1927">
                  <c:v>1677838</c:v>
                </c:pt>
                <c:pt idx="1928">
                  <c:v>6670712</c:v>
                </c:pt>
                <c:pt idx="1929">
                  <c:v>673780</c:v>
                </c:pt>
                <c:pt idx="1930">
                  <c:v>856942</c:v>
                </c:pt>
                <c:pt idx="1931">
                  <c:v>902835</c:v>
                </c:pt>
                <c:pt idx="1932">
                  <c:v>25615792</c:v>
                </c:pt>
                <c:pt idx="1933">
                  <c:v>1114943</c:v>
                </c:pt>
                <c:pt idx="1934">
                  <c:v>15608545</c:v>
                </c:pt>
                <c:pt idx="1935">
                  <c:v>1185783</c:v>
                </c:pt>
                <c:pt idx="1936">
                  <c:v>592014</c:v>
                </c:pt>
                <c:pt idx="1937">
                  <c:v>60573641</c:v>
                </c:pt>
                <c:pt idx="1938">
                  <c:v>10561238</c:v>
                </c:pt>
                <c:pt idx="1939">
                  <c:v>3559990</c:v>
                </c:pt>
                <c:pt idx="1940">
                  <c:v>2557668</c:v>
                </c:pt>
                <c:pt idx="1941">
                  <c:v>3130592</c:v>
                </c:pt>
                <c:pt idx="1942">
                  <c:v>30523568</c:v>
                </c:pt>
                <c:pt idx="1943">
                  <c:v>30513940</c:v>
                </c:pt>
                <c:pt idx="1944">
                  <c:v>2506446</c:v>
                </c:pt>
                <c:pt idx="1945">
                  <c:v>985341</c:v>
                </c:pt>
                <c:pt idx="1946">
                  <c:v>5480318</c:v>
                </c:pt>
                <c:pt idx="1947">
                  <c:v>536767</c:v>
                </c:pt>
                <c:pt idx="1948">
                  <c:v>7455447</c:v>
                </c:pt>
                <c:pt idx="1949">
                  <c:v>1141829</c:v>
                </c:pt>
                <c:pt idx="1950">
                  <c:v>424760</c:v>
                </c:pt>
                <c:pt idx="1951">
                  <c:v>25517500</c:v>
                </c:pt>
                <c:pt idx="1952">
                  <c:v>906666</c:v>
                </c:pt>
                <c:pt idx="1953">
                  <c:v>1243961</c:v>
                </c:pt>
                <c:pt idx="1954">
                  <c:v>80360866</c:v>
                </c:pt>
                <c:pt idx="1955">
                  <c:v>469947</c:v>
                </c:pt>
                <c:pt idx="1956">
                  <c:v>1647780</c:v>
                </c:pt>
                <c:pt idx="1957">
                  <c:v>16346122</c:v>
                </c:pt>
                <c:pt idx="1958">
                  <c:v>18329466</c:v>
                </c:pt>
                <c:pt idx="1959">
                  <c:v>389804</c:v>
                </c:pt>
                <c:pt idx="1960">
                  <c:v>13823741</c:v>
                </c:pt>
                <c:pt idx="1961">
                  <c:v>5308707</c:v>
                </c:pt>
                <c:pt idx="1962">
                  <c:v>4301331</c:v>
                </c:pt>
                <c:pt idx="1963">
                  <c:v>1400000</c:v>
                </c:pt>
                <c:pt idx="1964">
                  <c:v>3293258</c:v>
                </c:pt>
                <c:pt idx="1965">
                  <c:v>7292175</c:v>
                </c:pt>
                <c:pt idx="1966">
                  <c:v>8279017</c:v>
                </c:pt>
                <c:pt idx="1967">
                  <c:v>1277257</c:v>
                </c:pt>
                <c:pt idx="1968">
                  <c:v>22264487</c:v>
                </c:pt>
                <c:pt idx="1969">
                  <c:v>20259297</c:v>
                </c:pt>
                <c:pt idx="1970">
                  <c:v>2850263</c:v>
                </c:pt>
                <c:pt idx="1971">
                  <c:v>1943649</c:v>
                </c:pt>
                <c:pt idx="1972">
                  <c:v>20241395</c:v>
                </c:pt>
                <c:pt idx="1973">
                  <c:v>277233</c:v>
                </c:pt>
                <c:pt idx="1974">
                  <c:v>70224196</c:v>
                </c:pt>
                <c:pt idx="1975">
                  <c:v>16204793</c:v>
                </c:pt>
                <c:pt idx="1976">
                  <c:v>40203020</c:v>
                </c:pt>
                <c:pt idx="1977">
                  <c:v>1001437</c:v>
                </c:pt>
                <c:pt idx="1978">
                  <c:v>10200000</c:v>
                </c:pt>
                <c:pt idx="1979">
                  <c:v>241816</c:v>
                </c:pt>
                <c:pt idx="1980">
                  <c:v>180483</c:v>
                </c:pt>
                <c:pt idx="1981">
                  <c:v>6165429</c:v>
                </c:pt>
                <c:pt idx="1982">
                  <c:v>50150619</c:v>
                </c:pt>
                <c:pt idx="1983">
                  <c:v>136007</c:v>
                </c:pt>
                <c:pt idx="1984">
                  <c:v>60128566</c:v>
                </c:pt>
                <c:pt idx="1985">
                  <c:v>489220</c:v>
                </c:pt>
                <c:pt idx="1986">
                  <c:v>100117603</c:v>
                </c:pt>
                <c:pt idx="1987">
                  <c:v>603943</c:v>
                </c:pt>
                <c:pt idx="1988">
                  <c:v>15100000</c:v>
                </c:pt>
                <c:pt idx="1989">
                  <c:v>85222</c:v>
                </c:pt>
                <c:pt idx="1990">
                  <c:v>140080850</c:v>
                </c:pt>
                <c:pt idx="1991">
                  <c:v>110536</c:v>
                </c:pt>
                <c:pt idx="1992">
                  <c:v>1007962</c:v>
                </c:pt>
                <c:pt idx="1993">
                  <c:v>6857096</c:v>
                </c:pt>
                <c:pt idx="1994">
                  <c:v>318622</c:v>
                </c:pt>
                <c:pt idx="1995">
                  <c:v>4046737</c:v>
                </c:pt>
                <c:pt idx="1996">
                  <c:v>191309</c:v>
                </c:pt>
                <c:pt idx="1997">
                  <c:v>5009677</c:v>
                </c:pt>
                <c:pt idx="1998">
                  <c:v>50007168</c:v>
                </c:pt>
                <c:pt idx="1999">
                  <c:v>12667</c:v>
                </c:pt>
                <c:pt idx="2000">
                  <c:v>155984</c:v>
                </c:pt>
                <c:pt idx="2001">
                  <c:v>14989761</c:v>
                </c:pt>
                <c:pt idx="2002">
                  <c:v>1984378</c:v>
                </c:pt>
                <c:pt idx="2003">
                  <c:v>982214</c:v>
                </c:pt>
                <c:pt idx="2004">
                  <c:v>40557</c:v>
                </c:pt>
                <c:pt idx="2005">
                  <c:v>19976073</c:v>
                </c:pt>
                <c:pt idx="2006">
                  <c:v>819939</c:v>
                </c:pt>
                <c:pt idx="2007">
                  <c:v>30084</c:v>
                </c:pt>
                <c:pt idx="2008">
                  <c:v>255352</c:v>
                </c:pt>
                <c:pt idx="2009">
                  <c:v>515005</c:v>
                </c:pt>
                <c:pt idx="2010">
                  <c:v>203134</c:v>
                </c:pt>
                <c:pt idx="2011">
                  <c:v>3950029</c:v>
                </c:pt>
                <c:pt idx="2012">
                  <c:v>18439082</c:v>
                </c:pt>
                <c:pt idx="2013">
                  <c:v>14938570</c:v>
                </c:pt>
                <c:pt idx="2014">
                  <c:v>379122</c:v>
                </c:pt>
                <c:pt idx="2015">
                  <c:v>2926565</c:v>
                </c:pt>
                <c:pt idx="2016">
                  <c:v>2912363</c:v>
                </c:pt>
                <c:pt idx="2017">
                  <c:v>1900725</c:v>
                </c:pt>
                <c:pt idx="2018">
                  <c:v>19900000</c:v>
                </c:pt>
                <c:pt idx="2019">
                  <c:v>5895238</c:v>
                </c:pt>
                <c:pt idx="2020">
                  <c:v>111300</c:v>
                </c:pt>
                <c:pt idx="2021">
                  <c:v>26876529</c:v>
                </c:pt>
                <c:pt idx="2022">
                  <c:v>59379</c:v>
                </c:pt>
                <c:pt idx="2023">
                  <c:v>334041</c:v>
                </c:pt>
                <c:pt idx="2024">
                  <c:v>25809813</c:v>
                </c:pt>
                <c:pt idx="2025">
                  <c:v>5199</c:v>
                </c:pt>
                <c:pt idx="2026">
                  <c:v>9801782</c:v>
                </c:pt>
                <c:pt idx="2027">
                  <c:v>1111</c:v>
                </c:pt>
                <c:pt idx="2028">
                  <c:v>49494</c:v>
                </c:pt>
                <c:pt idx="2029">
                  <c:v>798341</c:v>
                </c:pt>
                <c:pt idx="2030">
                  <c:v>295468</c:v>
                </c:pt>
                <c:pt idx="2031">
                  <c:v>1523883</c:v>
                </c:pt>
                <c:pt idx="2032">
                  <c:v>1060591</c:v>
                </c:pt>
                <c:pt idx="2033">
                  <c:v>243347</c:v>
                </c:pt>
                <c:pt idx="2034">
                  <c:v>237301</c:v>
                </c:pt>
                <c:pt idx="2035">
                  <c:v>126387</c:v>
                </c:pt>
                <c:pt idx="2036">
                  <c:v>1221261</c:v>
                </c:pt>
                <c:pt idx="2037">
                  <c:v>2468</c:v>
                </c:pt>
                <c:pt idx="2038">
                  <c:v>4700361</c:v>
                </c:pt>
                <c:pt idx="2039">
                  <c:v>16684352</c:v>
                </c:pt>
                <c:pt idx="2040">
                  <c:v>2961991</c:v>
                </c:pt>
                <c:pt idx="2041">
                  <c:v>19661987</c:v>
                </c:pt>
                <c:pt idx="2042">
                  <c:v>154077</c:v>
                </c:pt>
                <c:pt idx="2043">
                  <c:v>145540</c:v>
                </c:pt>
                <c:pt idx="2044">
                  <c:v>13640000</c:v>
                </c:pt>
                <c:pt idx="2045">
                  <c:v>6601079</c:v>
                </c:pt>
                <c:pt idx="2046">
                  <c:v>98017</c:v>
                </c:pt>
                <c:pt idx="2047">
                  <c:v>582024</c:v>
                </c:pt>
                <c:pt idx="2048">
                  <c:v>8579684</c:v>
                </c:pt>
                <c:pt idx="2049">
                  <c:v>171988</c:v>
                </c:pt>
                <c:pt idx="2050">
                  <c:v>3071947</c:v>
                </c:pt>
                <c:pt idx="2051">
                  <c:v>52850</c:v>
                </c:pt>
                <c:pt idx="2052">
                  <c:v>48430</c:v>
                </c:pt>
                <c:pt idx="2053">
                  <c:v>41543207</c:v>
                </c:pt>
                <c:pt idx="2054">
                  <c:v>32645</c:v>
                </c:pt>
                <c:pt idx="2055">
                  <c:v>31937</c:v>
                </c:pt>
                <c:pt idx="2056">
                  <c:v>34531832</c:v>
                </c:pt>
                <c:pt idx="2057">
                  <c:v>26297</c:v>
                </c:pt>
                <c:pt idx="2058">
                  <c:v>23000</c:v>
                </c:pt>
                <c:pt idx="2059">
                  <c:v>1420578</c:v>
                </c:pt>
                <c:pt idx="2060">
                  <c:v>13134</c:v>
                </c:pt>
                <c:pt idx="2061">
                  <c:v>34507079</c:v>
                </c:pt>
                <c:pt idx="2062">
                  <c:v>1332</c:v>
                </c:pt>
                <c:pt idx="2063">
                  <c:v>15500000</c:v>
                </c:pt>
                <c:pt idx="2064">
                  <c:v>31493782</c:v>
                </c:pt>
                <c:pt idx="2065">
                  <c:v>484221</c:v>
                </c:pt>
                <c:pt idx="2066">
                  <c:v>381186</c:v>
                </c:pt>
                <c:pt idx="2067">
                  <c:v>1477002</c:v>
                </c:pt>
                <c:pt idx="2068">
                  <c:v>9473382</c:v>
                </c:pt>
                <c:pt idx="2069">
                  <c:v>3468572</c:v>
                </c:pt>
                <c:pt idx="2070">
                  <c:v>464655</c:v>
                </c:pt>
                <c:pt idx="2071">
                  <c:v>464126</c:v>
                </c:pt>
                <c:pt idx="2072">
                  <c:v>15427192</c:v>
                </c:pt>
                <c:pt idx="2073">
                  <c:v>13493</c:v>
                </c:pt>
                <c:pt idx="2074">
                  <c:v>396035</c:v>
                </c:pt>
                <c:pt idx="2075">
                  <c:v>695229</c:v>
                </c:pt>
                <c:pt idx="2076">
                  <c:v>594904</c:v>
                </c:pt>
                <c:pt idx="2077">
                  <c:v>104374107</c:v>
                </c:pt>
                <c:pt idx="2078">
                  <c:v>18469</c:v>
                </c:pt>
                <c:pt idx="2079">
                  <c:v>79363785</c:v>
                </c:pt>
                <c:pt idx="2080">
                  <c:v>79363785</c:v>
                </c:pt>
                <c:pt idx="2081">
                  <c:v>5359774</c:v>
                </c:pt>
                <c:pt idx="2082">
                  <c:v>2848578</c:v>
                </c:pt>
                <c:pt idx="2083">
                  <c:v>144583</c:v>
                </c:pt>
                <c:pt idx="2084">
                  <c:v>77501</c:v>
                </c:pt>
                <c:pt idx="2085">
                  <c:v>16311763</c:v>
                </c:pt>
                <c:pt idx="2086">
                  <c:v>609042</c:v>
                </c:pt>
                <c:pt idx="2087">
                  <c:v>4306697</c:v>
                </c:pt>
                <c:pt idx="2088">
                  <c:v>84303558</c:v>
                </c:pt>
                <c:pt idx="2089">
                  <c:v>3798532</c:v>
                </c:pt>
                <c:pt idx="2090">
                  <c:v>47329</c:v>
                </c:pt>
                <c:pt idx="2091">
                  <c:v>992238</c:v>
                </c:pt>
                <c:pt idx="2092">
                  <c:v>287761</c:v>
                </c:pt>
                <c:pt idx="2093">
                  <c:v>12281500</c:v>
                </c:pt>
                <c:pt idx="2094">
                  <c:v>279282</c:v>
                </c:pt>
                <c:pt idx="2095">
                  <c:v>274661</c:v>
                </c:pt>
                <c:pt idx="2096">
                  <c:v>4063859</c:v>
                </c:pt>
                <c:pt idx="2097">
                  <c:v>2956000</c:v>
                </c:pt>
                <c:pt idx="2098">
                  <c:v>41252428</c:v>
                </c:pt>
                <c:pt idx="2099">
                  <c:v>14249005</c:v>
                </c:pt>
                <c:pt idx="2100">
                  <c:v>41709</c:v>
                </c:pt>
                <c:pt idx="2101">
                  <c:v>23225911</c:v>
                </c:pt>
                <c:pt idx="2102">
                  <c:v>2223990</c:v>
                </c:pt>
                <c:pt idx="2103">
                  <c:v>10214647</c:v>
                </c:pt>
                <c:pt idx="2104">
                  <c:v>712294</c:v>
                </c:pt>
                <c:pt idx="2105">
                  <c:v>6712241</c:v>
                </c:pt>
                <c:pt idx="2106">
                  <c:v>6200756</c:v>
                </c:pt>
                <c:pt idx="2107">
                  <c:v>100659</c:v>
                </c:pt>
                <c:pt idx="2108">
                  <c:v>258113</c:v>
                </c:pt>
                <c:pt idx="2109">
                  <c:v>15278</c:v>
                </c:pt>
                <c:pt idx="2110">
                  <c:v>2181290</c:v>
                </c:pt>
                <c:pt idx="2111">
                  <c:v>17174870</c:v>
                </c:pt>
                <c:pt idx="2112">
                  <c:v>6173485</c:v>
                </c:pt>
                <c:pt idx="2113">
                  <c:v>144431</c:v>
                </c:pt>
                <c:pt idx="2114">
                  <c:v>1134049</c:v>
                </c:pt>
                <c:pt idx="2115">
                  <c:v>18378</c:v>
                </c:pt>
                <c:pt idx="2116">
                  <c:v>3609278</c:v>
                </c:pt>
                <c:pt idx="2117">
                  <c:v>6643</c:v>
                </c:pt>
                <c:pt idx="2118">
                  <c:v>104077</c:v>
                </c:pt>
                <c:pt idx="2119">
                  <c:v>1098224</c:v>
                </c:pt>
                <c:pt idx="2120">
                  <c:v>96734</c:v>
                </c:pt>
                <c:pt idx="2121">
                  <c:v>47095453</c:v>
                </c:pt>
                <c:pt idx="2122">
                  <c:v>20186</c:v>
                </c:pt>
                <c:pt idx="2123">
                  <c:v>17071230</c:v>
                </c:pt>
                <c:pt idx="2124">
                  <c:v>62480</c:v>
                </c:pt>
                <c:pt idx="2125">
                  <c:v>354704</c:v>
                </c:pt>
                <c:pt idx="2126">
                  <c:v>638951</c:v>
                </c:pt>
                <c:pt idx="2127">
                  <c:v>15045676</c:v>
                </c:pt>
                <c:pt idx="2128">
                  <c:v>24042490</c:v>
                </c:pt>
                <c:pt idx="2129">
                  <c:v>4040588</c:v>
                </c:pt>
                <c:pt idx="2130">
                  <c:v>21210</c:v>
                </c:pt>
                <c:pt idx="2131">
                  <c:v>19539</c:v>
                </c:pt>
                <c:pt idx="2132">
                  <c:v>12996</c:v>
                </c:pt>
                <c:pt idx="2133">
                  <c:v>10018</c:v>
                </c:pt>
                <c:pt idx="2134">
                  <c:v>6387</c:v>
                </c:pt>
                <c:pt idx="2135">
                  <c:v>721</c:v>
                </c:pt>
                <c:pt idx="2136">
                  <c:v>27000000</c:v>
                </c:pt>
                <c:pt idx="2137">
                  <c:v>21973182</c:v>
                </c:pt>
                <c:pt idx="2138">
                  <c:v>56129</c:v>
                </c:pt>
                <c:pt idx="2139">
                  <c:v>952620</c:v>
                </c:pt>
                <c:pt idx="2140">
                  <c:v>418953</c:v>
                </c:pt>
                <c:pt idx="2141">
                  <c:v>406035</c:v>
                </c:pt>
                <c:pt idx="2142">
                  <c:v>304124</c:v>
                </c:pt>
                <c:pt idx="2143">
                  <c:v>2892582</c:v>
                </c:pt>
                <c:pt idx="2144">
                  <c:v>18882880</c:v>
                </c:pt>
                <c:pt idx="2145">
                  <c:v>373967</c:v>
                </c:pt>
                <c:pt idx="2146">
                  <c:v>4859475</c:v>
                </c:pt>
                <c:pt idx="2147">
                  <c:v>58936</c:v>
                </c:pt>
                <c:pt idx="2148">
                  <c:v>18843314</c:v>
                </c:pt>
                <c:pt idx="2149">
                  <c:v>327919</c:v>
                </c:pt>
                <c:pt idx="2150">
                  <c:v>1821983</c:v>
                </c:pt>
                <c:pt idx="2151">
                  <c:v>2800000</c:v>
                </c:pt>
                <c:pt idx="2152">
                  <c:v>14792779</c:v>
                </c:pt>
                <c:pt idx="2153">
                  <c:v>3287435</c:v>
                </c:pt>
                <c:pt idx="2154">
                  <c:v>13782838</c:v>
                </c:pt>
                <c:pt idx="2155">
                  <c:v>1282084</c:v>
                </c:pt>
                <c:pt idx="2156">
                  <c:v>768045</c:v>
                </c:pt>
                <c:pt idx="2157">
                  <c:v>13766014</c:v>
                </c:pt>
                <c:pt idx="2158">
                  <c:v>265107</c:v>
                </c:pt>
                <c:pt idx="2159">
                  <c:v>48745150</c:v>
                </c:pt>
                <c:pt idx="2160">
                  <c:v>6739141</c:v>
                </c:pt>
                <c:pt idx="2161">
                  <c:v>16702864</c:v>
                </c:pt>
                <c:pt idx="2162">
                  <c:v>63695760</c:v>
                </c:pt>
                <c:pt idx="2163">
                  <c:v>194568</c:v>
                </c:pt>
                <c:pt idx="2164">
                  <c:v>5694308</c:v>
                </c:pt>
                <c:pt idx="2165">
                  <c:v>15681020</c:v>
                </c:pt>
                <c:pt idx="2166">
                  <c:v>173066</c:v>
                </c:pt>
                <c:pt idx="2167">
                  <c:v>20668843</c:v>
                </c:pt>
                <c:pt idx="2168">
                  <c:v>1163508</c:v>
                </c:pt>
                <c:pt idx="2169">
                  <c:v>163245</c:v>
                </c:pt>
                <c:pt idx="2170">
                  <c:v>73661010</c:v>
                </c:pt>
                <c:pt idx="2171">
                  <c:v>653621</c:v>
                </c:pt>
                <c:pt idx="2172">
                  <c:v>28644770</c:v>
                </c:pt>
                <c:pt idx="2173">
                  <c:v>36830</c:v>
                </c:pt>
                <c:pt idx="2174">
                  <c:v>119841</c:v>
                </c:pt>
                <c:pt idx="2175">
                  <c:v>18435</c:v>
                </c:pt>
                <c:pt idx="2176">
                  <c:v>46611204</c:v>
                </c:pt>
                <c:pt idx="2177">
                  <c:v>2601847</c:v>
                </c:pt>
                <c:pt idx="2178">
                  <c:v>3895664</c:v>
                </c:pt>
                <c:pt idx="2179">
                  <c:v>978908</c:v>
                </c:pt>
                <c:pt idx="2180">
                  <c:v>53574088</c:v>
                </c:pt>
                <c:pt idx="2181">
                  <c:v>444044</c:v>
                </c:pt>
                <c:pt idx="2182">
                  <c:v>38543473</c:v>
                </c:pt>
                <c:pt idx="2183">
                  <c:v>4542775</c:v>
                </c:pt>
                <c:pt idx="2184">
                  <c:v>54540525</c:v>
                </c:pt>
                <c:pt idx="2185">
                  <c:v>23527955</c:v>
                </c:pt>
                <c:pt idx="2186">
                  <c:v>143523463</c:v>
                </c:pt>
                <c:pt idx="2187">
                  <c:v>3478</c:v>
                </c:pt>
                <c:pt idx="2188">
                  <c:v>11501093</c:v>
                </c:pt>
                <c:pt idx="2189">
                  <c:v>703</c:v>
                </c:pt>
                <c:pt idx="2190">
                  <c:v>792966</c:v>
                </c:pt>
                <c:pt idx="2191">
                  <c:v>8460995</c:v>
                </c:pt>
                <c:pt idx="2192">
                  <c:v>1247453</c:v>
                </c:pt>
                <c:pt idx="2193">
                  <c:v>5430822</c:v>
                </c:pt>
                <c:pt idx="2194">
                  <c:v>26893</c:v>
                </c:pt>
                <c:pt idx="2195">
                  <c:v>2426851</c:v>
                </c:pt>
                <c:pt idx="2196">
                  <c:v>33423521</c:v>
                </c:pt>
                <c:pt idx="2197">
                  <c:v>410241</c:v>
                </c:pt>
                <c:pt idx="2198">
                  <c:v>395592</c:v>
                </c:pt>
                <c:pt idx="2199">
                  <c:v>4394936</c:v>
                </c:pt>
                <c:pt idx="2200">
                  <c:v>33357476</c:v>
                </c:pt>
                <c:pt idx="2201">
                  <c:v>2580</c:v>
                </c:pt>
                <c:pt idx="2202">
                  <c:v>6350058</c:v>
                </c:pt>
                <c:pt idx="2203">
                  <c:v>2338695</c:v>
                </c:pt>
                <c:pt idx="2204">
                  <c:v>12282677</c:v>
                </c:pt>
                <c:pt idx="2205">
                  <c:v>269061</c:v>
                </c:pt>
                <c:pt idx="2206">
                  <c:v>48265581</c:v>
                </c:pt>
                <c:pt idx="2207">
                  <c:v>10725228</c:v>
                </c:pt>
                <c:pt idx="2208">
                  <c:v>3219029</c:v>
                </c:pt>
                <c:pt idx="2209">
                  <c:v>1200000</c:v>
                </c:pt>
                <c:pt idx="2210">
                  <c:v>10198766</c:v>
                </c:pt>
                <c:pt idx="2211">
                  <c:v>198407</c:v>
                </c:pt>
                <c:pt idx="2212">
                  <c:v>4693919</c:v>
                </c:pt>
                <c:pt idx="2213">
                  <c:v>379643</c:v>
                </c:pt>
                <c:pt idx="2214">
                  <c:v>38176892</c:v>
                </c:pt>
                <c:pt idx="2215">
                  <c:v>9170214</c:v>
                </c:pt>
                <c:pt idx="2216">
                  <c:v>48154732</c:v>
                </c:pt>
                <c:pt idx="2217">
                  <c:v>3629758</c:v>
                </c:pt>
                <c:pt idx="2218">
                  <c:v>124494</c:v>
                </c:pt>
                <c:pt idx="2219">
                  <c:v>8111360</c:v>
                </c:pt>
                <c:pt idx="2220">
                  <c:v>14108518</c:v>
                </c:pt>
                <c:pt idx="2221">
                  <c:v>38105077</c:v>
                </c:pt>
                <c:pt idx="2222">
                  <c:v>99147</c:v>
                </c:pt>
                <c:pt idx="2223">
                  <c:v>3093491</c:v>
                </c:pt>
                <c:pt idx="2224">
                  <c:v>92401</c:v>
                </c:pt>
                <c:pt idx="2225">
                  <c:v>38087756</c:v>
                </c:pt>
                <c:pt idx="2226">
                  <c:v>18081626</c:v>
                </c:pt>
                <c:pt idx="2227">
                  <c:v>8070311</c:v>
                </c:pt>
                <c:pt idx="2228">
                  <c:v>13060843</c:v>
                </c:pt>
                <c:pt idx="2229">
                  <c:v>52166</c:v>
                </c:pt>
                <c:pt idx="2230">
                  <c:v>3049135</c:v>
                </c:pt>
                <c:pt idx="2231">
                  <c:v>548712</c:v>
                </c:pt>
                <c:pt idx="2232">
                  <c:v>13034417</c:v>
                </c:pt>
                <c:pt idx="2233">
                  <c:v>1028658</c:v>
                </c:pt>
                <c:pt idx="2234">
                  <c:v>13005485</c:v>
                </c:pt>
                <c:pt idx="2235">
                  <c:v>4958</c:v>
                </c:pt>
                <c:pt idx="2236">
                  <c:v>2436</c:v>
                </c:pt>
                <c:pt idx="2237">
                  <c:v>13998282</c:v>
                </c:pt>
                <c:pt idx="2238">
                  <c:v>10996440</c:v>
                </c:pt>
                <c:pt idx="2239">
                  <c:v>25977365</c:v>
                </c:pt>
                <c:pt idx="2240">
                  <c:v>13571817</c:v>
                </c:pt>
                <c:pt idx="2241">
                  <c:v>24944213</c:v>
                </c:pt>
                <c:pt idx="2242">
                  <c:v>13922211</c:v>
                </c:pt>
                <c:pt idx="2243">
                  <c:v>104257</c:v>
                </c:pt>
                <c:pt idx="2244">
                  <c:v>322157</c:v>
                </c:pt>
                <c:pt idx="2245">
                  <c:v>17804273</c:v>
                </c:pt>
                <c:pt idx="2246">
                  <c:v>17803796</c:v>
                </c:pt>
                <c:pt idx="2247">
                  <c:v>12801190</c:v>
                </c:pt>
                <c:pt idx="2248">
                  <c:v>52799004</c:v>
                </c:pt>
                <c:pt idx="2249">
                  <c:v>19783777</c:v>
                </c:pt>
                <c:pt idx="2250">
                  <c:v>7764027</c:v>
                </c:pt>
                <c:pt idx="2251">
                  <c:v>20763013</c:v>
                </c:pt>
                <c:pt idx="2252">
                  <c:v>37752931</c:v>
                </c:pt>
                <c:pt idx="2253">
                  <c:v>178739</c:v>
                </c:pt>
                <c:pt idx="2254">
                  <c:v>4720371</c:v>
                </c:pt>
                <c:pt idx="2255">
                  <c:v>2711210</c:v>
                </c:pt>
                <c:pt idx="2256">
                  <c:v>7927</c:v>
                </c:pt>
                <c:pt idx="2257">
                  <c:v>703002</c:v>
                </c:pt>
                <c:pt idx="2258">
                  <c:v>12701880</c:v>
                </c:pt>
                <c:pt idx="2259">
                  <c:v>7691700</c:v>
                </c:pt>
                <c:pt idx="2260">
                  <c:v>173783</c:v>
                </c:pt>
                <c:pt idx="2261">
                  <c:v>5100000</c:v>
                </c:pt>
                <c:pt idx="2262">
                  <c:v>99851</c:v>
                </c:pt>
                <c:pt idx="2263">
                  <c:v>92191</c:v>
                </c:pt>
                <c:pt idx="2264">
                  <c:v>3588432</c:v>
                </c:pt>
                <c:pt idx="2265">
                  <c:v>75727</c:v>
                </c:pt>
                <c:pt idx="2266">
                  <c:v>7574066</c:v>
                </c:pt>
                <c:pt idx="2267">
                  <c:v>71904</c:v>
                </c:pt>
                <c:pt idx="2268">
                  <c:v>7563670</c:v>
                </c:pt>
                <c:pt idx="2269">
                  <c:v>15561627</c:v>
                </c:pt>
                <c:pt idx="2270">
                  <c:v>37553932</c:v>
                </c:pt>
                <c:pt idx="2271">
                  <c:v>47553512</c:v>
                </c:pt>
                <c:pt idx="2272">
                  <c:v>12549485</c:v>
                </c:pt>
                <c:pt idx="2273">
                  <c:v>6047856</c:v>
                </c:pt>
                <c:pt idx="2274">
                  <c:v>17529157</c:v>
                </c:pt>
                <c:pt idx="2275">
                  <c:v>32519322</c:v>
                </c:pt>
                <c:pt idx="2276">
                  <c:v>17518220</c:v>
                </c:pt>
                <c:pt idx="2277">
                  <c:v>7002255</c:v>
                </c:pt>
                <c:pt idx="2278">
                  <c:v>4000304</c:v>
                </c:pt>
                <c:pt idx="2279">
                  <c:v>22466994</c:v>
                </c:pt>
                <c:pt idx="2280">
                  <c:v>3064356</c:v>
                </c:pt>
                <c:pt idx="2281">
                  <c:v>2445646</c:v>
                </c:pt>
                <c:pt idx="2282">
                  <c:v>38108</c:v>
                </c:pt>
                <c:pt idx="2283">
                  <c:v>11433134</c:v>
                </c:pt>
                <c:pt idx="2284">
                  <c:v>3432342</c:v>
                </c:pt>
                <c:pt idx="2285">
                  <c:v>418268</c:v>
                </c:pt>
                <c:pt idx="2286">
                  <c:v>95016</c:v>
                </c:pt>
                <c:pt idx="2287">
                  <c:v>886410</c:v>
                </c:pt>
                <c:pt idx="2288">
                  <c:v>37371385</c:v>
                </c:pt>
                <c:pt idx="2289">
                  <c:v>19351569</c:v>
                </c:pt>
                <c:pt idx="2290">
                  <c:v>1325073</c:v>
                </c:pt>
                <c:pt idx="2291">
                  <c:v>302204</c:v>
                </c:pt>
                <c:pt idx="2292">
                  <c:v>1487477</c:v>
                </c:pt>
                <c:pt idx="2293">
                  <c:v>19283782</c:v>
                </c:pt>
                <c:pt idx="2294">
                  <c:v>15281286</c:v>
                </c:pt>
                <c:pt idx="2295">
                  <c:v>3273588</c:v>
                </c:pt>
                <c:pt idx="2296">
                  <c:v>23222861</c:v>
                </c:pt>
                <c:pt idx="2297">
                  <c:v>2221809</c:v>
                </c:pt>
                <c:pt idx="2298">
                  <c:v>12212417</c:v>
                </c:pt>
                <c:pt idx="2299">
                  <c:v>11204499</c:v>
                </c:pt>
                <c:pt idx="2300">
                  <c:v>200803</c:v>
                </c:pt>
                <c:pt idx="2301">
                  <c:v>22200000</c:v>
                </c:pt>
                <c:pt idx="2302">
                  <c:v>35183792</c:v>
                </c:pt>
                <c:pt idx="2303">
                  <c:v>15155772</c:v>
                </c:pt>
                <c:pt idx="2304">
                  <c:v>4443403</c:v>
                </c:pt>
                <c:pt idx="2305">
                  <c:v>535249</c:v>
                </c:pt>
                <c:pt idx="2306">
                  <c:v>47105085</c:v>
                </c:pt>
                <c:pt idx="2307">
                  <c:v>17104669</c:v>
                </c:pt>
                <c:pt idx="2308">
                  <c:v>37101011</c:v>
                </c:pt>
                <c:pt idx="2309">
                  <c:v>39852</c:v>
                </c:pt>
                <c:pt idx="2310">
                  <c:v>97030725</c:v>
                </c:pt>
                <c:pt idx="2311">
                  <c:v>3029081</c:v>
                </c:pt>
                <c:pt idx="2312">
                  <c:v>26345</c:v>
                </c:pt>
                <c:pt idx="2313">
                  <c:v>22000</c:v>
                </c:pt>
                <c:pt idx="2314">
                  <c:v>5018450</c:v>
                </c:pt>
                <c:pt idx="2315">
                  <c:v>1705139</c:v>
                </c:pt>
                <c:pt idx="2316">
                  <c:v>6982680</c:v>
                </c:pt>
                <c:pt idx="2317">
                  <c:v>46982632</c:v>
                </c:pt>
                <c:pt idx="2318">
                  <c:v>1980338</c:v>
                </c:pt>
                <c:pt idx="2319">
                  <c:v>9975684</c:v>
                </c:pt>
                <c:pt idx="2320">
                  <c:v>34912982</c:v>
                </c:pt>
                <c:pt idx="2321">
                  <c:v>15911333</c:v>
                </c:pt>
                <c:pt idx="2322">
                  <c:v>864959</c:v>
                </c:pt>
                <c:pt idx="2323">
                  <c:v>6842058</c:v>
                </c:pt>
                <c:pt idx="2324">
                  <c:v>610968</c:v>
                </c:pt>
                <c:pt idx="2325">
                  <c:v>800000</c:v>
                </c:pt>
                <c:pt idx="2326">
                  <c:v>14793904</c:v>
                </c:pt>
                <c:pt idx="2327">
                  <c:v>5480996</c:v>
                </c:pt>
                <c:pt idx="2328">
                  <c:v>611709</c:v>
                </c:pt>
                <c:pt idx="2329">
                  <c:v>17757087</c:v>
                </c:pt>
                <c:pt idx="2330">
                  <c:v>4239767</c:v>
                </c:pt>
                <c:pt idx="2331">
                  <c:v>1729969</c:v>
                </c:pt>
                <c:pt idx="2332">
                  <c:v>220234</c:v>
                </c:pt>
                <c:pt idx="2333">
                  <c:v>56702901</c:v>
                </c:pt>
                <c:pt idx="2334">
                  <c:v>4692814</c:v>
                </c:pt>
                <c:pt idx="2335">
                  <c:v>26687172</c:v>
                </c:pt>
                <c:pt idx="2336">
                  <c:v>36665854</c:v>
                </c:pt>
                <c:pt idx="2337">
                  <c:v>4131640</c:v>
                </c:pt>
                <c:pt idx="2338">
                  <c:v>6619173</c:v>
                </c:pt>
                <c:pt idx="2339">
                  <c:v>11614236</c:v>
                </c:pt>
                <c:pt idx="2340">
                  <c:v>101228</c:v>
                </c:pt>
                <c:pt idx="2341">
                  <c:v>2600000</c:v>
                </c:pt>
                <c:pt idx="2342">
                  <c:v>31598308</c:v>
                </c:pt>
                <c:pt idx="2343">
                  <c:v>96793</c:v>
                </c:pt>
                <c:pt idx="2344">
                  <c:v>562059</c:v>
                </c:pt>
                <c:pt idx="2345">
                  <c:v>21554585</c:v>
                </c:pt>
                <c:pt idx="2346">
                  <c:v>542860</c:v>
                </c:pt>
                <c:pt idx="2347">
                  <c:v>37606</c:v>
                </c:pt>
                <c:pt idx="2348">
                  <c:v>9030581</c:v>
                </c:pt>
                <c:pt idx="2349">
                  <c:v>26525834</c:v>
                </c:pt>
                <c:pt idx="2350">
                  <c:v>6491350</c:v>
                </c:pt>
                <c:pt idx="2351">
                  <c:v>1474508</c:v>
                </c:pt>
                <c:pt idx="2352">
                  <c:v>126464904</c:v>
                </c:pt>
                <c:pt idx="2353">
                  <c:v>56443482</c:v>
                </c:pt>
                <c:pt idx="2354">
                  <c:v>4992159</c:v>
                </c:pt>
                <c:pt idx="2355">
                  <c:v>399793</c:v>
                </c:pt>
                <c:pt idx="2356">
                  <c:v>10397365</c:v>
                </c:pt>
                <c:pt idx="2357">
                  <c:v>375723</c:v>
                </c:pt>
                <c:pt idx="2358">
                  <c:v>371897</c:v>
                </c:pt>
                <c:pt idx="2359">
                  <c:v>871577</c:v>
                </c:pt>
                <c:pt idx="2360">
                  <c:v>106369117</c:v>
                </c:pt>
                <c:pt idx="2361">
                  <c:v>4350774</c:v>
                </c:pt>
                <c:pt idx="2362">
                  <c:v>100669</c:v>
                </c:pt>
                <c:pt idx="2363">
                  <c:v>35287788</c:v>
                </c:pt>
                <c:pt idx="2364">
                  <c:v>1110286</c:v>
                </c:pt>
                <c:pt idx="2365">
                  <c:v>36283504</c:v>
                </c:pt>
                <c:pt idx="2366">
                  <c:v>24268828</c:v>
                </c:pt>
                <c:pt idx="2367">
                  <c:v>66257002</c:v>
                </c:pt>
                <c:pt idx="2368">
                  <c:v>16248701</c:v>
                </c:pt>
                <c:pt idx="2369">
                  <c:v>228524</c:v>
                </c:pt>
                <c:pt idx="2370">
                  <c:v>727883</c:v>
                </c:pt>
                <c:pt idx="2371">
                  <c:v>19959</c:v>
                </c:pt>
                <c:pt idx="2372">
                  <c:v>14873</c:v>
                </c:pt>
                <c:pt idx="2373">
                  <c:v>713413</c:v>
                </c:pt>
                <c:pt idx="2374">
                  <c:v>2207975</c:v>
                </c:pt>
                <c:pt idx="2375">
                  <c:v>6201757</c:v>
                </c:pt>
                <c:pt idx="2376">
                  <c:v>6197866</c:v>
                </c:pt>
                <c:pt idx="2377">
                  <c:v>185577</c:v>
                </c:pt>
                <c:pt idx="2378">
                  <c:v>146402</c:v>
                </c:pt>
                <c:pt idx="2379">
                  <c:v>11144518</c:v>
                </c:pt>
                <c:pt idx="2380">
                  <c:v>143653</c:v>
                </c:pt>
                <c:pt idx="2381">
                  <c:v>8134217</c:v>
                </c:pt>
                <c:pt idx="2382">
                  <c:v>2122561</c:v>
                </c:pt>
                <c:pt idx="2383">
                  <c:v>101055</c:v>
                </c:pt>
                <c:pt idx="2384">
                  <c:v>1100000</c:v>
                </c:pt>
                <c:pt idx="2385">
                  <c:v>1082044</c:v>
                </c:pt>
                <c:pt idx="2386">
                  <c:v>2077046</c:v>
                </c:pt>
                <c:pt idx="2387">
                  <c:v>1056102</c:v>
                </c:pt>
                <c:pt idx="2388">
                  <c:v>6044618</c:v>
                </c:pt>
                <c:pt idx="2389">
                  <c:v>33037754</c:v>
                </c:pt>
                <c:pt idx="2390">
                  <c:v>2025238</c:v>
                </c:pt>
                <c:pt idx="2391">
                  <c:v>20262</c:v>
                </c:pt>
                <c:pt idx="2392">
                  <c:v>12836</c:v>
                </c:pt>
                <c:pt idx="2393">
                  <c:v>8060</c:v>
                </c:pt>
                <c:pt idx="2394">
                  <c:v>55994557</c:v>
                </c:pt>
                <c:pt idx="2395">
                  <c:v>778565</c:v>
                </c:pt>
                <c:pt idx="2396">
                  <c:v>11956207</c:v>
                </c:pt>
                <c:pt idx="2397">
                  <c:v>4440055</c:v>
                </c:pt>
                <c:pt idx="2398">
                  <c:v>18934858</c:v>
                </c:pt>
                <c:pt idx="2399">
                  <c:v>28927720</c:v>
                </c:pt>
                <c:pt idx="2400">
                  <c:v>7918283</c:v>
                </c:pt>
                <c:pt idx="2401">
                  <c:v>513836</c:v>
                </c:pt>
                <c:pt idx="2402">
                  <c:v>85884815</c:v>
                </c:pt>
                <c:pt idx="2403">
                  <c:v>4881867</c:v>
                </c:pt>
                <c:pt idx="2404">
                  <c:v>434417</c:v>
                </c:pt>
                <c:pt idx="2405">
                  <c:v>3047539</c:v>
                </c:pt>
                <c:pt idx="2406">
                  <c:v>15797907</c:v>
                </c:pt>
                <c:pt idx="2407">
                  <c:v>1292119</c:v>
                </c:pt>
                <c:pt idx="2408">
                  <c:v>2268296</c:v>
                </c:pt>
                <c:pt idx="2409">
                  <c:v>10763469</c:v>
                </c:pt>
                <c:pt idx="2410">
                  <c:v>3958500</c:v>
                </c:pt>
                <c:pt idx="2411">
                  <c:v>3713002</c:v>
                </c:pt>
                <c:pt idx="2412">
                  <c:v>15712072</c:v>
                </c:pt>
                <c:pt idx="2413">
                  <c:v>12693621</c:v>
                </c:pt>
                <c:pt idx="2414">
                  <c:v>30691439</c:v>
                </c:pt>
                <c:pt idx="2415">
                  <c:v>4681503</c:v>
                </c:pt>
                <c:pt idx="2416">
                  <c:v>30669413</c:v>
                </c:pt>
                <c:pt idx="2417">
                  <c:v>18653615</c:v>
                </c:pt>
                <c:pt idx="2418">
                  <c:v>37652565</c:v>
                </c:pt>
                <c:pt idx="2419">
                  <c:v>3029870</c:v>
                </c:pt>
                <c:pt idx="2420">
                  <c:v>108229</c:v>
                </c:pt>
                <c:pt idx="2421">
                  <c:v>2024854</c:v>
                </c:pt>
                <c:pt idx="2422">
                  <c:v>766487</c:v>
                </c:pt>
                <c:pt idx="2423">
                  <c:v>22494487</c:v>
                </c:pt>
                <c:pt idx="2424">
                  <c:v>22494487</c:v>
                </c:pt>
                <c:pt idx="2425">
                  <c:v>10494147</c:v>
                </c:pt>
                <c:pt idx="2426">
                  <c:v>13491653</c:v>
                </c:pt>
                <c:pt idx="2427">
                  <c:v>5484375</c:v>
                </c:pt>
                <c:pt idx="2428">
                  <c:v>25472967</c:v>
                </c:pt>
                <c:pt idx="2429">
                  <c:v>15464026</c:v>
                </c:pt>
                <c:pt idx="2430">
                  <c:v>10443316</c:v>
                </c:pt>
                <c:pt idx="2431">
                  <c:v>3442820</c:v>
                </c:pt>
                <c:pt idx="2432">
                  <c:v>10411980</c:v>
                </c:pt>
                <c:pt idx="2433">
                  <c:v>15408822</c:v>
                </c:pt>
                <c:pt idx="2434">
                  <c:v>9402410</c:v>
                </c:pt>
                <c:pt idx="2435">
                  <c:v>13362308</c:v>
                </c:pt>
                <c:pt idx="2436">
                  <c:v>2344847</c:v>
                </c:pt>
                <c:pt idx="2437">
                  <c:v>95328937</c:v>
                </c:pt>
                <c:pt idx="2438">
                  <c:v>326308</c:v>
                </c:pt>
                <c:pt idx="2439">
                  <c:v>30307804</c:v>
                </c:pt>
                <c:pt idx="2440">
                  <c:v>296665</c:v>
                </c:pt>
                <c:pt idx="2441">
                  <c:v>16284360</c:v>
                </c:pt>
                <c:pt idx="2442">
                  <c:v>223878</c:v>
                </c:pt>
                <c:pt idx="2443">
                  <c:v>11702090</c:v>
                </c:pt>
                <c:pt idx="2444">
                  <c:v>80170146</c:v>
                </c:pt>
                <c:pt idx="2445">
                  <c:v>74158157</c:v>
                </c:pt>
                <c:pt idx="2446">
                  <c:v>2148212</c:v>
                </c:pt>
                <c:pt idx="2447">
                  <c:v>143000</c:v>
                </c:pt>
                <c:pt idx="2448">
                  <c:v>136432</c:v>
                </c:pt>
                <c:pt idx="2449">
                  <c:v>124720</c:v>
                </c:pt>
                <c:pt idx="2450">
                  <c:v>132122995</c:v>
                </c:pt>
                <c:pt idx="2451">
                  <c:v>92900</c:v>
                </c:pt>
                <c:pt idx="2452">
                  <c:v>55092830</c:v>
                </c:pt>
                <c:pt idx="2453">
                  <c:v>30079316</c:v>
                </c:pt>
                <c:pt idx="2454">
                  <c:v>25078937</c:v>
                </c:pt>
                <c:pt idx="2455">
                  <c:v>3076425</c:v>
                </c:pt>
                <c:pt idx="2456">
                  <c:v>65087</c:v>
                </c:pt>
                <c:pt idx="2457">
                  <c:v>2062066</c:v>
                </c:pt>
                <c:pt idx="2458">
                  <c:v>16066</c:v>
                </c:pt>
                <c:pt idx="2459">
                  <c:v>3014541</c:v>
                </c:pt>
                <c:pt idx="2460">
                  <c:v>65012000</c:v>
                </c:pt>
                <c:pt idx="2461">
                  <c:v>5004648</c:v>
                </c:pt>
                <c:pt idx="2462">
                  <c:v>7001720</c:v>
                </c:pt>
                <c:pt idx="2463">
                  <c:v>49994804</c:v>
                </c:pt>
                <c:pt idx="2464">
                  <c:v>9929000</c:v>
                </c:pt>
                <c:pt idx="2465">
                  <c:v>54910560</c:v>
                </c:pt>
                <c:pt idx="2466">
                  <c:v>43905746</c:v>
                </c:pt>
                <c:pt idx="2467">
                  <c:v>1889522</c:v>
                </c:pt>
                <c:pt idx="2468">
                  <c:v>7881335</c:v>
                </c:pt>
                <c:pt idx="2469">
                  <c:v>869325</c:v>
                </c:pt>
                <c:pt idx="2470">
                  <c:v>5669081</c:v>
                </c:pt>
                <c:pt idx="2471">
                  <c:v>20819129</c:v>
                </c:pt>
                <c:pt idx="2472">
                  <c:v>795126</c:v>
                </c:pt>
                <c:pt idx="2473">
                  <c:v>51774002</c:v>
                </c:pt>
                <c:pt idx="2474">
                  <c:v>1768416</c:v>
                </c:pt>
                <c:pt idx="2475">
                  <c:v>6754898</c:v>
                </c:pt>
                <c:pt idx="2476">
                  <c:v>13753931</c:v>
                </c:pt>
                <c:pt idx="2477">
                  <c:v>1738692</c:v>
                </c:pt>
                <c:pt idx="2478">
                  <c:v>44737059</c:v>
                </c:pt>
                <c:pt idx="2479">
                  <c:v>1654367</c:v>
                </c:pt>
                <c:pt idx="2480">
                  <c:v>11634458</c:v>
                </c:pt>
                <c:pt idx="2481">
                  <c:v>59617068</c:v>
                </c:pt>
                <c:pt idx="2482">
                  <c:v>56007</c:v>
                </c:pt>
                <c:pt idx="2483">
                  <c:v>1029017</c:v>
                </c:pt>
                <c:pt idx="2484">
                  <c:v>22770</c:v>
                </c:pt>
                <c:pt idx="2485">
                  <c:v>1818681</c:v>
                </c:pt>
                <c:pt idx="2486">
                  <c:v>20047715</c:v>
                </c:pt>
                <c:pt idx="2487">
                  <c:v>21500000</c:v>
                </c:pt>
                <c:pt idx="2488">
                  <c:v>44484065</c:v>
                </c:pt>
                <c:pt idx="2489">
                  <c:v>27024</c:v>
                </c:pt>
                <c:pt idx="2490">
                  <c:v>399611</c:v>
                </c:pt>
                <c:pt idx="2491">
                  <c:v>9396487</c:v>
                </c:pt>
                <c:pt idx="2492">
                  <c:v>371081</c:v>
                </c:pt>
                <c:pt idx="2493">
                  <c:v>1330827</c:v>
                </c:pt>
                <c:pt idx="2494">
                  <c:v>51317350</c:v>
                </c:pt>
                <c:pt idx="2495">
                  <c:v>14291570</c:v>
                </c:pt>
                <c:pt idx="2496">
                  <c:v>4280577</c:v>
                </c:pt>
                <c:pt idx="2497">
                  <c:v>2275557</c:v>
                </c:pt>
                <c:pt idx="2498">
                  <c:v>58255287</c:v>
                </c:pt>
                <c:pt idx="2499">
                  <c:v>4244155</c:v>
                </c:pt>
                <c:pt idx="2500">
                  <c:v>3193102</c:v>
                </c:pt>
                <c:pt idx="2501">
                  <c:v>686383</c:v>
                </c:pt>
                <c:pt idx="2502">
                  <c:v>9123834</c:v>
                </c:pt>
                <c:pt idx="2503">
                  <c:v>117560</c:v>
                </c:pt>
                <c:pt idx="2504">
                  <c:v>115862</c:v>
                </c:pt>
                <c:pt idx="2505">
                  <c:v>9059588</c:v>
                </c:pt>
                <c:pt idx="2506">
                  <c:v>54606</c:v>
                </c:pt>
                <c:pt idx="2507">
                  <c:v>24048000</c:v>
                </c:pt>
                <c:pt idx="2508">
                  <c:v>1040879</c:v>
                </c:pt>
                <c:pt idx="2509">
                  <c:v>36497</c:v>
                </c:pt>
                <c:pt idx="2510">
                  <c:v>37035515</c:v>
                </c:pt>
                <c:pt idx="2511">
                  <c:v>26435</c:v>
                </c:pt>
                <c:pt idx="2512">
                  <c:v>12843</c:v>
                </c:pt>
                <c:pt idx="2513">
                  <c:v>1997807</c:v>
                </c:pt>
                <c:pt idx="2514">
                  <c:v>28995450</c:v>
                </c:pt>
                <c:pt idx="2515">
                  <c:v>13987482</c:v>
                </c:pt>
                <c:pt idx="2516">
                  <c:v>2955039</c:v>
                </c:pt>
                <c:pt idx="2517">
                  <c:v>5949693</c:v>
                </c:pt>
                <c:pt idx="2518">
                  <c:v>33927476</c:v>
                </c:pt>
                <c:pt idx="2519">
                  <c:v>126247</c:v>
                </c:pt>
                <c:pt idx="2520">
                  <c:v>1094798</c:v>
                </c:pt>
                <c:pt idx="2521">
                  <c:v>33864342</c:v>
                </c:pt>
                <c:pt idx="2522">
                  <c:v>18860403</c:v>
                </c:pt>
                <c:pt idx="2523">
                  <c:v>13854000</c:v>
                </c:pt>
                <c:pt idx="2524">
                  <c:v>4814244</c:v>
                </c:pt>
                <c:pt idx="2525">
                  <c:v>13801755</c:v>
                </c:pt>
                <c:pt idx="2526">
                  <c:v>1789892</c:v>
                </c:pt>
                <c:pt idx="2527">
                  <c:v>53789313</c:v>
                </c:pt>
                <c:pt idx="2528">
                  <c:v>88761720</c:v>
                </c:pt>
                <c:pt idx="2529">
                  <c:v>8735529</c:v>
                </c:pt>
                <c:pt idx="2530">
                  <c:v>28687835</c:v>
                </c:pt>
                <c:pt idx="2531">
                  <c:v>13650738</c:v>
                </c:pt>
                <c:pt idx="2532">
                  <c:v>1641788</c:v>
                </c:pt>
                <c:pt idx="2533">
                  <c:v>2835886</c:v>
                </c:pt>
                <c:pt idx="2534">
                  <c:v>13630226</c:v>
                </c:pt>
                <c:pt idx="2535">
                  <c:v>6615578</c:v>
                </c:pt>
                <c:pt idx="2536">
                  <c:v>110029</c:v>
                </c:pt>
                <c:pt idx="2537">
                  <c:v>3571735</c:v>
                </c:pt>
                <c:pt idx="2538">
                  <c:v>70527</c:v>
                </c:pt>
                <c:pt idx="2539">
                  <c:v>66637</c:v>
                </c:pt>
                <c:pt idx="2540">
                  <c:v>7060876</c:v>
                </c:pt>
                <c:pt idx="2541">
                  <c:v>5542025</c:v>
                </c:pt>
                <c:pt idx="2542">
                  <c:v>532988</c:v>
                </c:pt>
                <c:pt idx="2543">
                  <c:v>529766</c:v>
                </c:pt>
                <c:pt idx="2544">
                  <c:v>33508922</c:v>
                </c:pt>
                <c:pt idx="2545">
                  <c:v>68473360</c:v>
                </c:pt>
                <c:pt idx="2546">
                  <c:v>453079</c:v>
                </c:pt>
                <c:pt idx="2547">
                  <c:v>13391174</c:v>
                </c:pt>
                <c:pt idx="2548">
                  <c:v>13383737</c:v>
                </c:pt>
                <c:pt idx="2549">
                  <c:v>382946</c:v>
                </c:pt>
                <c:pt idx="2550">
                  <c:v>8378141</c:v>
                </c:pt>
                <c:pt idx="2551">
                  <c:v>38360195</c:v>
                </c:pt>
                <c:pt idx="2552">
                  <c:v>22359293</c:v>
                </c:pt>
                <c:pt idx="2553">
                  <c:v>61355436</c:v>
                </c:pt>
                <c:pt idx="2554">
                  <c:v>13337299</c:v>
                </c:pt>
                <c:pt idx="2555">
                  <c:v>3333823</c:v>
                </c:pt>
                <c:pt idx="2556">
                  <c:v>49526</c:v>
                </c:pt>
                <c:pt idx="2557">
                  <c:v>6241697</c:v>
                </c:pt>
                <c:pt idx="2558">
                  <c:v>233103</c:v>
                </c:pt>
                <c:pt idx="2559">
                  <c:v>1712111</c:v>
                </c:pt>
                <c:pt idx="2560">
                  <c:v>73215310</c:v>
                </c:pt>
                <c:pt idx="2561">
                  <c:v>13214030</c:v>
                </c:pt>
                <c:pt idx="2562">
                  <c:v>10696</c:v>
                </c:pt>
                <c:pt idx="2563">
                  <c:v>23209440</c:v>
                </c:pt>
                <c:pt idx="2564">
                  <c:v>3205244</c:v>
                </c:pt>
                <c:pt idx="2565">
                  <c:v>196067</c:v>
                </c:pt>
                <c:pt idx="2566">
                  <c:v>24185781</c:v>
                </c:pt>
                <c:pt idx="2567">
                  <c:v>9172810</c:v>
                </c:pt>
                <c:pt idx="2568">
                  <c:v>16123851</c:v>
                </c:pt>
                <c:pt idx="2569">
                  <c:v>30105968</c:v>
                </c:pt>
                <c:pt idx="2570">
                  <c:v>8080116</c:v>
                </c:pt>
                <c:pt idx="2571">
                  <c:v>1071240</c:v>
                </c:pt>
                <c:pt idx="2572">
                  <c:v>23070045</c:v>
                </c:pt>
                <c:pt idx="2573">
                  <c:v>28064226</c:v>
                </c:pt>
                <c:pt idx="2574">
                  <c:v>3060858</c:v>
                </c:pt>
                <c:pt idx="2575">
                  <c:v>46451</c:v>
                </c:pt>
                <c:pt idx="2576">
                  <c:v>3041803</c:v>
                </c:pt>
                <c:pt idx="2577">
                  <c:v>59035104</c:v>
                </c:pt>
                <c:pt idx="2578">
                  <c:v>5032496</c:v>
                </c:pt>
                <c:pt idx="2579">
                  <c:v>23838</c:v>
                </c:pt>
                <c:pt idx="2580">
                  <c:v>85017401</c:v>
                </c:pt>
                <c:pt idx="2581">
                  <c:v>27972410</c:v>
                </c:pt>
                <c:pt idx="2582">
                  <c:v>16964743</c:v>
                </c:pt>
                <c:pt idx="2583">
                  <c:v>4922166</c:v>
                </c:pt>
                <c:pt idx="2584">
                  <c:v>4903000</c:v>
                </c:pt>
                <c:pt idx="2585">
                  <c:v>4884663</c:v>
                </c:pt>
                <c:pt idx="2586">
                  <c:v>2483955</c:v>
                </c:pt>
                <c:pt idx="2587">
                  <c:v>5871603</c:v>
                </c:pt>
                <c:pt idx="2588">
                  <c:v>32853640</c:v>
                </c:pt>
                <c:pt idx="2589">
                  <c:v>32800000</c:v>
                </c:pt>
                <c:pt idx="2590">
                  <c:v>17791031</c:v>
                </c:pt>
                <c:pt idx="2591">
                  <c:v>15785632</c:v>
                </c:pt>
                <c:pt idx="2592">
                  <c:v>15785632</c:v>
                </c:pt>
                <c:pt idx="2593">
                  <c:v>671240</c:v>
                </c:pt>
                <c:pt idx="2594">
                  <c:v>7757130</c:v>
                </c:pt>
                <c:pt idx="2595">
                  <c:v>3753806</c:v>
                </c:pt>
                <c:pt idx="2596">
                  <c:v>17718223</c:v>
                </c:pt>
                <c:pt idx="2597">
                  <c:v>4717455</c:v>
                </c:pt>
                <c:pt idx="2598">
                  <c:v>197148</c:v>
                </c:pt>
                <c:pt idx="2599">
                  <c:v>62647540</c:v>
                </c:pt>
                <c:pt idx="2600">
                  <c:v>12626905</c:v>
                </c:pt>
                <c:pt idx="2601">
                  <c:v>102608827</c:v>
                </c:pt>
                <c:pt idx="2602">
                  <c:v>568695</c:v>
                </c:pt>
                <c:pt idx="2603">
                  <c:v>7556708</c:v>
                </c:pt>
                <c:pt idx="2604">
                  <c:v>532190</c:v>
                </c:pt>
                <c:pt idx="2605">
                  <c:v>1530535</c:v>
                </c:pt>
                <c:pt idx="2606">
                  <c:v>22526144</c:v>
                </c:pt>
                <c:pt idx="2607">
                  <c:v>22525921</c:v>
                </c:pt>
                <c:pt idx="2608">
                  <c:v>72515360</c:v>
                </c:pt>
                <c:pt idx="2609">
                  <c:v>122512052</c:v>
                </c:pt>
                <c:pt idx="2610">
                  <c:v>10494494</c:v>
                </c:pt>
                <c:pt idx="2611">
                  <c:v>9430988</c:v>
                </c:pt>
                <c:pt idx="2612">
                  <c:v>12398628</c:v>
                </c:pt>
                <c:pt idx="2613">
                  <c:v>398420</c:v>
                </c:pt>
                <c:pt idx="2614">
                  <c:v>336456</c:v>
                </c:pt>
                <c:pt idx="2615">
                  <c:v>2331318</c:v>
                </c:pt>
                <c:pt idx="2616">
                  <c:v>62321039</c:v>
                </c:pt>
                <c:pt idx="2617">
                  <c:v>303439</c:v>
                </c:pt>
                <c:pt idx="2618">
                  <c:v>298110</c:v>
                </c:pt>
                <c:pt idx="2619">
                  <c:v>16290976</c:v>
                </c:pt>
                <c:pt idx="2620">
                  <c:v>9286314</c:v>
                </c:pt>
                <c:pt idx="2621">
                  <c:v>20285518</c:v>
                </c:pt>
                <c:pt idx="2622">
                  <c:v>7774730</c:v>
                </c:pt>
                <c:pt idx="2623">
                  <c:v>14252830</c:v>
                </c:pt>
                <c:pt idx="2624">
                  <c:v>7219578</c:v>
                </c:pt>
                <c:pt idx="2625">
                  <c:v>45207112</c:v>
                </c:pt>
                <c:pt idx="2626">
                  <c:v>2185266</c:v>
                </c:pt>
                <c:pt idx="2627">
                  <c:v>12134420</c:v>
                </c:pt>
                <c:pt idx="2628">
                  <c:v>127144</c:v>
                </c:pt>
                <c:pt idx="2629">
                  <c:v>117190</c:v>
                </c:pt>
                <c:pt idx="2630">
                  <c:v>17114882</c:v>
                </c:pt>
                <c:pt idx="2631">
                  <c:v>108662</c:v>
                </c:pt>
                <c:pt idx="2632">
                  <c:v>100503</c:v>
                </c:pt>
                <c:pt idx="2633">
                  <c:v>17100000</c:v>
                </c:pt>
                <c:pt idx="2634">
                  <c:v>2086345</c:v>
                </c:pt>
                <c:pt idx="2635">
                  <c:v>3074838</c:v>
                </c:pt>
                <c:pt idx="2636">
                  <c:v>10562387</c:v>
                </c:pt>
                <c:pt idx="2637">
                  <c:v>53481</c:v>
                </c:pt>
                <c:pt idx="2638">
                  <c:v>1046166</c:v>
                </c:pt>
                <c:pt idx="2639">
                  <c:v>3034181</c:v>
                </c:pt>
                <c:pt idx="2640">
                  <c:v>4018695</c:v>
                </c:pt>
                <c:pt idx="2641">
                  <c:v>5002310</c:v>
                </c:pt>
                <c:pt idx="2642">
                  <c:v>5501940</c:v>
                </c:pt>
                <c:pt idx="2643">
                  <c:v>1000000</c:v>
                </c:pt>
                <c:pt idx="2644">
                  <c:v>16969390</c:v>
                </c:pt>
                <c:pt idx="2645">
                  <c:v>3950294</c:v>
                </c:pt>
                <c:pt idx="2646">
                  <c:v>1939441</c:v>
                </c:pt>
                <c:pt idx="2647">
                  <c:v>126930660</c:v>
                </c:pt>
                <c:pt idx="2648">
                  <c:v>4919896</c:v>
                </c:pt>
                <c:pt idx="2649">
                  <c:v>86897182</c:v>
                </c:pt>
                <c:pt idx="2650">
                  <c:v>883887</c:v>
                </c:pt>
                <c:pt idx="2651">
                  <c:v>49875589</c:v>
                </c:pt>
                <c:pt idx="2652">
                  <c:v>4857376</c:v>
                </c:pt>
                <c:pt idx="2653">
                  <c:v>31836745</c:v>
                </c:pt>
                <c:pt idx="2654">
                  <c:v>21835784</c:v>
                </c:pt>
                <c:pt idx="2655">
                  <c:v>2832826</c:v>
                </c:pt>
                <c:pt idx="2656">
                  <c:v>26814957</c:v>
                </c:pt>
                <c:pt idx="2657">
                  <c:v>41814863</c:v>
                </c:pt>
                <c:pt idx="2658">
                  <c:v>2807854</c:v>
                </c:pt>
                <c:pt idx="2659">
                  <c:v>21800302</c:v>
                </c:pt>
                <c:pt idx="2660">
                  <c:v>11784000</c:v>
                </c:pt>
                <c:pt idx="2661">
                  <c:v>3275585</c:v>
                </c:pt>
                <c:pt idx="2662">
                  <c:v>1754319</c:v>
                </c:pt>
                <c:pt idx="2663">
                  <c:v>8662318</c:v>
                </c:pt>
                <c:pt idx="2664">
                  <c:v>140244</c:v>
                </c:pt>
                <c:pt idx="2665">
                  <c:v>66636385</c:v>
                </c:pt>
                <c:pt idx="2666">
                  <c:v>1631839</c:v>
                </c:pt>
                <c:pt idx="2667">
                  <c:v>131175</c:v>
                </c:pt>
                <c:pt idx="2668">
                  <c:v>5725</c:v>
                </c:pt>
                <c:pt idx="2669">
                  <c:v>13555988</c:v>
                </c:pt>
                <c:pt idx="2670">
                  <c:v>26494611</c:v>
                </c:pt>
                <c:pt idx="2671">
                  <c:v>41482207</c:v>
                </c:pt>
                <c:pt idx="2672">
                  <c:v>191450875</c:v>
                </c:pt>
                <c:pt idx="2673">
                  <c:v>100446895</c:v>
                </c:pt>
                <c:pt idx="2674">
                  <c:v>21426805</c:v>
                </c:pt>
                <c:pt idx="2675">
                  <c:v>6409206</c:v>
                </c:pt>
                <c:pt idx="2676">
                  <c:v>30400000</c:v>
                </c:pt>
                <c:pt idx="2677">
                  <c:v>6373693</c:v>
                </c:pt>
                <c:pt idx="2678">
                  <c:v>4157491</c:v>
                </c:pt>
                <c:pt idx="2679">
                  <c:v>349618</c:v>
                </c:pt>
                <c:pt idx="2680">
                  <c:v>225377</c:v>
                </c:pt>
                <c:pt idx="2681">
                  <c:v>1309849</c:v>
                </c:pt>
                <c:pt idx="2682">
                  <c:v>1276984</c:v>
                </c:pt>
                <c:pt idx="2683">
                  <c:v>41256277</c:v>
                </c:pt>
                <c:pt idx="2684">
                  <c:v>16247775</c:v>
                </c:pt>
                <c:pt idx="2685">
                  <c:v>11169531</c:v>
                </c:pt>
                <c:pt idx="2686">
                  <c:v>3148482</c:v>
                </c:pt>
                <c:pt idx="2687">
                  <c:v>16118077</c:v>
                </c:pt>
                <c:pt idx="2688">
                  <c:v>112935</c:v>
                </c:pt>
                <c:pt idx="2689">
                  <c:v>56083966</c:v>
                </c:pt>
                <c:pt idx="2690">
                  <c:v>200069408</c:v>
                </c:pt>
                <c:pt idx="2691">
                  <c:v>36064910</c:v>
                </c:pt>
                <c:pt idx="2692">
                  <c:v>241063875</c:v>
                </c:pt>
                <c:pt idx="2693">
                  <c:v>1055654</c:v>
                </c:pt>
                <c:pt idx="2694">
                  <c:v>10049886</c:v>
                </c:pt>
                <c:pt idx="2695">
                  <c:v>51045801</c:v>
                </c:pt>
                <c:pt idx="2696">
                  <c:v>11034436</c:v>
                </c:pt>
                <c:pt idx="2697">
                  <c:v>16027866</c:v>
                </c:pt>
                <c:pt idx="2698">
                  <c:v>27445</c:v>
                </c:pt>
                <c:pt idx="2699">
                  <c:v>1011054</c:v>
                </c:pt>
                <c:pt idx="2700">
                  <c:v>162</c:v>
                </c:pt>
                <c:pt idx="2701">
                  <c:v>6000000</c:v>
                </c:pt>
                <c:pt idx="2702">
                  <c:v>16999046</c:v>
                </c:pt>
                <c:pt idx="2703">
                  <c:v>30993544</c:v>
                </c:pt>
                <c:pt idx="2704">
                  <c:v>1987762</c:v>
                </c:pt>
                <c:pt idx="2705">
                  <c:v>30981850</c:v>
                </c:pt>
                <c:pt idx="2706">
                  <c:v>20981633</c:v>
                </c:pt>
                <c:pt idx="2707">
                  <c:v>40905277</c:v>
                </c:pt>
                <c:pt idx="2708">
                  <c:v>900926</c:v>
                </c:pt>
                <c:pt idx="2709">
                  <c:v>882290</c:v>
                </c:pt>
                <c:pt idx="2710">
                  <c:v>25871834</c:v>
                </c:pt>
                <c:pt idx="2711">
                  <c:v>866778</c:v>
                </c:pt>
                <c:pt idx="2712">
                  <c:v>25863915</c:v>
                </c:pt>
                <c:pt idx="2713">
                  <c:v>50818750</c:v>
                </c:pt>
                <c:pt idx="2714">
                  <c:v>50807639</c:v>
                </c:pt>
                <c:pt idx="2715">
                  <c:v>12784713</c:v>
                </c:pt>
                <c:pt idx="2716">
                  <c:v>75754670</c:v>
                </c:pt>
                <c:pt idx="2717">
                  <c:v>78747585</c:v>
                </c:pt>
                <c:pt idx="2718">
                  <c:v>8742261</c:v>
                </c:pt>
                <c:pt idx="2719">
                  <c:v>4741987</c:v>
                </c:pt>
                <c:pt idx="2720">
                  <c:v>53715611</c:v>
                </c:pt>
                <c:pt idx="2721">
                  <c:v>5702083</c:v>
                </c:pt>
                <c:pt idx="2722">
                  <c:v>16647384</c:v>
                </c:pt>
                <c:pt idx="2723">
                  <c:v>55637680</c:v>
                </c:pt>
                <c:pt idx="2724">
                  <c:v>35617599</c:v>
                </c:pt>
                <c:pt idx="2725">
                  <c:v>598645</c:v>
                </c:pt>
                <c:pt idx="2726">
                  <c:v>578527</c:v>
                </c:pt>
                <c:pt idx="2727">
                  <c:v>10569071</c:v>
                </c:pt>
                <c:pt idx="2728">
                  <c:v>58214</c:v>
                </c:pt>
                <c:pt idx="2729">
                  <c:v>10555348</c:v>
                </c:pt>
                <c:pt idx="2730">
                  <c:v>50549107</c:v>
                </c:pt>
                <c:pt idx="2731">
                  <c:v>10544143</c:v>
                </c:pt>
                <c:pt idx="2732">
                  <c:v>531009</c:v>
                </c:pt>
                <c:pt idx="2733">
                  <c:v>8508843</c:v>
                </c:pt>
                <c:pt idx="2734">
                  <c:v>488872</c:v>
                </c:pt>
                <c:pt idx="2735">
                  <c:v>71442</c:v>
                </c:pt>
                <c:pt idx="2736">
                  <c:v>12469811</c:v>
                </c:pt>
                <c:pt idx="2737">
                  <c:v>449558</c:v>
                </c:pt>
                <c:pt idx="2738">
                  <c:v>447750</c:v>
                </c:pt>
                <c:pt idx="2739">
                  <c:v>42438300</c:v>
                </c:pt>
                <c:pt idx="2740">
                  <c:v>365734</c:v>
                </c:pt>
                <c:pt idx="2741">
                  <c:v>2326407</c:v>
                </c:pt>
                <c:pt idx="2742">
                  <c:v>306715</c:v>
                </c:pt>
                <c:pt idx="2743">
                  <c:v>5306447</c:v>
                </c:pt>
                <c:pt idx="2744">
                  <c:v>4291965</c:v>
                </c:pt>
                <c:pt idx="2745">
                  <c:v>48291624</c:v>
                </c:pt>
                <c:pt idx="2746">
                  <c:v>25266129</c:v>
                </c:pt>
                <c:pt idx="2747">
                  <c:v>12232937</c:v>
                </c:pt>
                <c:pt idx="2748">
                  <c:v>226792</c:v>
                </c:pt>
                <c:pt idx="2749">
                  <c:v>2222647</c:v>
                </c:pt>
                <c:pt idx="2750">
                  <c:v>5217498</c:v>
                </c:pt>
                <c:pt idx="2751">
                  <c:v>30199105</c:v>
                </c:pt>
                <c:pt idx="2752">
                  <c:v>50189179</c:v>
                </c:pt>
                <c:pt idx="2753">
                  <c:v>26183197</c:v>
                </c:pt>
                <c:pt idx="2754">
                  <c:v>3169424</c:v>
                </c:pt>
                <c:pt idx="2755">
                  <c:v>131617</c:v>
                </c:pt>
                <c:pt idx="2756">
                  <c:v>128486</c:v>
                </c:pt>
                <c:pt idx="2757">
                  <c:v>25093607</c:v>
                </c:pt>
                <c:pt idx="2758">
                  <c:v>15091542</c:v>
                </c:pt>
                <c:pt idx="2759">
                  <c:v>2060953</c:v>
                </c:pt>
                <c:pt idx="2760">
                  <c:v>50024083</c:v>
                </c:pt>
                <c:pt idx="2761">
                  <c:v>5023275</c:v>
                </c:pt>
                <c:pt idx="2762">
                  <c:v>19348</c:v>
                </c:pt>
                <c:pt idx="2763">
                  <c:v>13019253</c:v>
                </c:pt>
                <c:pt idx="2764">
                  <c:v>15447</c:v>
                </c:pt>
                <c:pt idx="2765">
                  <c:v>16005978</c:v>
                </c:pt>
                <c:pt idx="2766">
                  <c:v>5561</c:v>
                </c:pt>
                <c:pt idx="2767">
                  <c:v>3607</c:v>
                </c:pt>
                <c:pt idx="2768">
                  <c:v>8000000</c:v>
                </c:pt>
                <c:pt idx="2769">
                  <c:v>14983572</c:v>
                </c:pt>
                <c:pt idx="2770">
                  <c:v>4956401</c:v>
                </c:pt>
                <c:pt idx="2771">
                  <c:v>5900000</c:v>
                </c:pt>
                <c:pt idx="2772">
                  <c:v>37879996</c:v>
                </c:pt>
                <c:pt idx="2773">
                  <c:v>45860039</c:v>
                </c:pt>
                <c:pt idx="2774">
                  <c:v>6855137</c:v>
                </c:pt>
                <c:pt idx="2775">
                  <c:v>17848322</c:v>
                </c:pt>
                <c:pt idx="2776">
                  <c:v>7837632</c:v>
                </c:pt>
                <c:pt idx="2777">
                  <c:v>29802761</c:v>
                </c:pt>
                <c:pt idx="2778">
                  <c:v>12782508</c:v>
                </c:pt>
                <c:pt idx="2779">
                  <c:v>1779284</c:v>
                </c:pt>
                <c:pt idx="2780">
                  <c:v>39778599</c:v>
                </c:pt>
                <c:pt idx="2781">
                  <c:v>69772969</c:v>
                </c:pt>
                <c:pt idx="2782">
                  <c:v>54758461</c:v>
                </c:pt>
                <c:pt idx="2783">
                  <c:v>7739049</c:v>
                </c:pt>
                <c:pt idx="2784">
                  <c:v>6734844</c:v>
                </c:pt>
                <c:pt idx="2785">
                  <c:v>129734803</c:v>
                </c:pt>
                <c:pt idx="2786">
                  <c:v>4734235</c:v>
                </c:pt>
                <c:pt idx="2787">
                  <c:v>9714482</c:v>
                </c:pt>
                <c:pt idx="2788">
                  <c:v>1702277</c:v>
                </c:pt>
                <c:pt idx="2789">
                  <c:v>14637490</c:v>
                </c:pt>
                <c:pt idx="2790">
                  <c:v>14589444</c:v>
                </c:pt>
                <c:pt idx="2791">
                  <c:v>11560259</c:v>
                </c:pt>
                <c:pt idx="2792">
                  <c:v>9525276</c:v>
                </c:pt>
                <c:pt idx="2793">
                  <c:v>7017178</c:v>
                </c:pt>
                <c:pt idx="2794">
                  <c:v>1506998</c:v>
                </c:pt>
                <c:pt idx="2795">
                  <c:v>14500000</c:v>
                </c:pt>
                <c:pt idx="2796">
                  <c:v>4485485</c:v>
                </c:pt>
                <c:pt idx="2797">
                  <c:v>8396942</c:v>
                </c:pt>
                <c:pt idx="2798">
                  <c:v>29374178</c:v>
                </c:pt>
                <c:pt idx="2799">
                  <c:v>23360779</c:v>
                </c:pt>
                <c:pt idx="2800">
                  <c:v>4360548</c:v>
                </c:pt>
                <c:pt idx="2801">
                  <c:v>352786</c:v>
                </c:pt>
                <c:pt idx="2802">
                  <c:v>37339525</c:v>
                </c:pt>
                <c:pt idx="2803">
                  <c:v>14334645</c:v>
                </c:pt>
                <c:pt idx="2804">
                  <c:v>11326836</c:v>
                </c:pt>
                <c:pt idx="2805">
                  <c:v>17324744</c:v>
                </c:pt>
                <c:pt idx="2806">
                  <c:v>19316646</c:v>
                </c:pt>
                <c:pt idx="2807">
                  <c:v>89296573</c:v>
                </c:pt>
                <c:pt idx="2808">
                  <c:v>24276500</c:v>
                </c:pt>
                <c:pt idx="2809">
                  <c:v>139259759</c:v>
                </c:pt>
                <c:pt idx="2810">
                  <c:v>4235837</c:v>
                </c:pt>
                <c:pt idx="2811">
                  <c:v>1197786</c:v>
                </c:pt>
                <c:pt idx="2812">
                  <c:v>4193025</c:v>
                </c:pt>
                <c:pt idx="2813">
                  <c:v>12189514</c:v>
                </c:pt>
                <c:pt idx="2814">
                  <c:v>39177541</c:v>
                </c:pt>
                <c:pt idx="2815">
                  <c:v>14174654</c:v>
                </c:pt>
                <c:pt idx="2816">
                  <c:v>29113588</c:v>
                </c:pt>
                <c:pt idx="2817">
                  <c:v>9109322</c:v>
                </c:pt>
                <c:pt idx="2818">
                  <c:v>2104000</c:v>
                </c:pt>
                <c:pt idx="2819">
                  <c:v>69102910</c:v>
                </c:pt>
                <c:pt idx="2820">
                  <c:v>3100650</c:v>
                </c:pt>
                <c:pt idx="2821">
                  <c:v>14095303</c:v>
                </c:pt>
                <c:pt idx="2822">
                  <c:v>29077547</c:v>
                </c:pt>
                <c:pt idx="2823">
                  <c:v>6061759</c:v>
                </c:pt>
                <c:pt idx="2824">
                  <c:v>2035566</c:v>
                </c:pt>
                <c:pt idx="2825">
                  <c:v>4006906</c:v>
                </c:pt>
                <c:pt idx="2826">
                  <c:v>13000000</c:v>
                </c:pt>
                <c:pt idx="2827">
                  <c:v>15988876</c:v>
                </c:pt>
                <c:pt idx="2828">
                  <c:v>13973532</c:v>
                </c:pt>
                <c:pt idx="2829">
                  <c:v>18967571</c:v>
                </c:pt>
                <c:pt idx="2830">
                  <c:v>26903709</c:v>
                </c:pt>
                <c:pt idx="2831">
                  <c:v>8888355</c:v>
                </c:pt>
                <c:pt idx="2832">
                  <c:v>229311</c:v>
                </c:pt>
                <c:pt idx="2833">
                  <c:v>860002</c:v>
                </c:pt>
                <c:pt idx="2834">
                  <c:v>4839383</c:v>
                </c:pt>
                <c:pt idx="2835">
                  <c:v>16779636</c:v>
                </c:pt>
                <c:pt idx="2836">
                  <c:v>1227324</c:v>
                </c:pt>
                <c:pt idx="2837">
                  <c:v>13651662</c:v>
                </c:pt>
                <c:pt idx="2838">
                  <c:v>8047690</c:v>
                </c:pt>
                <c:pt idx="2839">
                  <c:v>13751</c:v>
                </c:pt>
                <c:pt idx="2840">
                  <c:v>38590500</c:v>
                </c:pt>
                <c:pt idx="2841">
                  <c:v>1089445</c:v>
                </c:pt>
                <c:pt idx="2842">
                  <c:v>8586376</c:v>
                </c:pt>
                <c:pt idx="2843">
                  <c:v>548934</c:v>
                </c:pt>
                <c:pt idx="2844">
                  <c:v>28535768</c:v>
                </c:pt>
                <c:pt idx="2845">
                  <c:v>108521835</c:v>
                </c:pt>
                <c:pt idx="2846">
                  <c:v>11508423</c:v>
                </c:pt>
                <c:pt idx="2847">
                  <c:v>18500966</c:v>
                </c:pt>
                <c:pt idx="2848">
                  <c:v>8500000</c:v>
                </c:pt>
                <c:pt idx="2849">
                  <c:v>2474000</c:v>
                </c:pt>
                <c:pt idx="2850">
                  <c:v>14469428</c:v>
                </c:pt>
                <c:pt idx="2851">
                  <c:v>66462600</c:v>
                </c:pt>
                <c:pt idx="2852">
                  <c:v>12372410</c:v>
                </c:pt>
                <c:pt idx="2853">
                  <c:v>4356743</c:v>
                </c:pt>
                <c:pt idx="2854">
                  <c:v>333976</c:v>
                </c:pt>
                <c:pt idx="2855">
                  <c:v>1110186</c:v>
                </c:pt>
                <c:pt idx="2856">
                  <c:v>18298649</c:v>
                </c:pt>
                <c:pt idx="2857">
                  <c:v>261481</c:v>
                </c:pt>
                <c:pt idx="2858">
                  <c:v>18252684</c:v>
                </c:pt>
                <c:pt idx="2859">
                  <c:v>43247140</c:v>
                </c:pt>
                <c:pt idx="2860">
                  <c:v>214202</c:v>
                </c:pt>
                <c:pt idx="2861">
                  <c:v>123207194</c:v>
                </c:pt>
                <c:pt idx="2862">
                  <c:v>175370</c:v>
                </c:pt>
                <c:pt idx="2863">
                  <c:v>1172769</c:v>
                </c:pt>
                <c:pt idx="2864">
                  <c:v>113165635</c:v>
                </c:pt>
                <c:pt idx="2865">
                  <c:v>7156725</c:v>
                </c:pt>
                <c:pt idx="2866">
                  <c:v>1150403</c:v>
                </c:pt>
                <c:pt idx="2867">
                  <c:v>141853</c:v>
                </c:pt>
                <c:pt idx="2868">
                  <c:v>119922</c:v>
                </c:pt>
                <c:pt idx="2869">
                  <c:v>8104069</c:v>
                </c:pt>
                <c:pt idx="2870">
                  <c:v>8093318</c:v>
                </c:pt>
                <c:pt idx="2871">
                  <c:v>65804</c:v>
                </c:pt>
                <c:pt idx="2872">
                  <c:v>8054280</c:v>
                </c:pt>
                <c:pt idx="2873">
                  <c:v>13038660</c:v>
                </c:pt>
                <c:pt idx="2874">
                  <c:v>1024175</c:v>
                </c:pt>
                <c:pt idx="2875">
                  <c:v>6000000</c:v>
                </c:pt>
                <c:pt idx="2876">
                  <c:v>8000000</c:v>
                </c:pt>
                <c:pt idx="2877">
                  <c:v>6462576</c:v>
                </c:pt>
                <c:pt idx="2878">
                  <c:v>17951431</c:v>
                </c:pt>
                <c:pt idx="2879">
                  <c:v>4930798</c:v>
                </c:pt>
                <c:pt idx="2880">
                  <c:v>16930185</c:v>
                </c:pt>
                <c:pt idx="2881">
                  <c:v>22913677</c:v>
                </c:pt>
                <c:pt idx="2882">
                  <c:v>5887457</c:v>
                </c:pt>
                <c:pt idx="2883">
                  <c:v>22877808</c:v>
                </c:pt>
                <c:pt idx="2884">
                  <c:v>8855646</c:v>
                </c:pt>
                <c:pt idx="2885">
                  <c:v>13829734</c:v>
                </c:pt>
                <c:pt idx="2886">
                  <c:v>1752214</c:v>
                </c:pt>
                <c:pt idx="2887">
                  <c:v>17750583</c:v>
                </c:pt>
                <c:pt idx="2888">
                  <c:v>5694401</c:v>
                </c:pt>
                <c:pt idx="2889">
                  <c:v>9694105</c:v>
                </c:pt>
                <c:pt idx="2890">
                  <c:v>27663982</c:v>
                </c:pt>
                <c:pt idx="2891">
                  <c:v>10660147</c:v>
                </c:pt>
                <c:pt idx="2892">
                  <c:v>42610000</c:v>
                </c:pt>
                <c:pt idx="2893">
                  <c:v>7564000</c:v>
                </c:pt>
                <c:pt idx="2894">
                  <c:v>9528092</c:v>
                </c:pt>
                <c:pt idx="2895">
                  <c:v>37486138</c:v>
                </c:pt>
                <c:pt idx="2896">
                  <c:v>2412045</c:v>
                </c:pt>
                <c:pt idx="2897">
                  <c:v>27400000</c:v>
                </c:pt>
                <c:pt idx="2898">
                  <c:v>52397389</c:v>
                </c:pt>
                <c:pt idx="2899">
                  <c:v>7382993</c:v>
                </c:pt>
                <c:pt idx="2900">
                  <c:v>14337579</c:v>
                </c:pt>
                <c:pt idx="2901">
                  <c:v>336467</c:v>
                </c:pt>
                <c:pt idx="2902">
                  <c:v>301305</c:v>
                </c:pt>
                <c:pt idx="2903">
                  <c:v>7268659</c:v>
                </c:pt>
                <c:pt idx="2904">
                  <c:v>17266505</c:v>
                </c:pt>
                <c:pt idx="2905">
                  <c:v>214966</c:v>
                </c:pt>
                <c:pt idx="2906">
                  <c:v>2203641</c:v>
                </c:pt>
                <c:pt idx="2907">
                  <c:v>10696210</c:v>
                </c:pt>
                <c:pt idx="2908">
                  <c:v>31136950</c:v>
                </c:pt>
                <c:pt idx="2909">
                  <c:v>17120019</c:v>
                </c:pt>
                <c:pt idx="2910">
                  <c:v>32095318</c:v>
                </c:pt>
                <c:pt idx="2911">
                  <c:v>4068087</c:v>
                </c:pt>
                <c:pt idx="2912">
                  <c:v>27053815</c:v>
                </c:pt>
                <c:pt idx="2913">
                  <c:v>23947</c:v>
                </c:pt>
                <c:pt idx="2914">
                  <c:v>1000000</c:v>
                </c:pt>
                <c:pt idx="2915">
                  <c:v>1954202</c:v>
                </c:pt>
                <c:pt idx="2916">
                  <c:v>1953732</c:v>
                </c:pt>
                <c:pt idx="2917">
                  <c:v>16930884</c:v>
                </c:pt>
                <c:pt idx="2918">
                  <c:v>2849142</c:v>
                </c:pt>
                <c:pt idx="2919">
                  <c:v>800000</c:v>
                </c:pt>
                <c:pt idx="2920">
                  <c:v>21784432</c:v>
                </c:pt>
                <c:pt idx="2921">
                  <c:v>163591</c:v>
                </c:pt>
                <c:pt idx="2922">
                  <c:v>113733726</c:v>
                </c:pt>
                <c:pt idx="2923">
                  <c:v>186354</c:v>
                </c:pt>
                <c:pt idx="2924">
                  <c:v>6109075</c:v>
                </c:pt>
                <c:pt idx="2925">
                  <c:v>44665963</c:v>
                </c:pt>
                <c:pt idx="2926">
                  <c:v>18636537</c:v>
                </c:pt>
                <c:pt idx="2927">
                  <c:v>26616999</c:v>
                </c:pt>
                <c:pt idx="2928">
                  <c:v>41609593</c:v>
                </c:pt>
                <c:pt idx="2929">
                  <c:v>85433</c:v>
                </c:pt>
                <c:pt idx="2930">
                  <c:v>55585389</c:v>
                </c:pt>
                <c:pt idx="2931">
                  <c:v>6563357</c:v>
                </c:pt>
                <c:pt idx="2932">
                  <c:v>11538204</c:v>
                </c:pt>
                <c:pt idx="2933">
                  <c:v>4435083</c:v>
                </c:pt>
                <c:pt idx="2934">
                  <c:v>10431220</c:v>
                </c:pt>
                <c:pt idx="2935">
                  <c:v>2428883</c:v>
                </c:pt>
                <c:pt idx="2936">
                  <c:v>4414535</c:v>
                </c:pt>
                <c:pt idx="2937">
                  <c:v>146405371</c:v>
                </c:pt>
                <c:pt idx="2938">
                  <c:v>26404753</c:v>
                </c:pt>
                <c:pt idx="2939">
                  <c:v>1357042</c:v>
                </c:pt>
                <c:pt idx="2940">
                  <c:v>1294640</c:v>
                </c:pt>
                <c:pt idx="2941">
                  <c:v>12276810</c:v>
                </c:pt>
                <c:pt idx="2942">
                  <c:v>4250320</c:v>
                </c:pt>
                <c:pt idx="2943">
                  <c:v>13248477</c:v>
                </c:pt>
                <c:pt idx="2944">
                  <c:v>12188642</c:v>
                </c:pt>
                <c:pt idx="2945">
                  <c:v>21129348</c:v>
                </c:pt>
                <c:pt idx="2946">
                  <c:v>115504</c:v>
                </c:pt>
                <c:pt idx="2947">
                  <c:v>11100000</c:v>
                </c:pt>
                <c:pt idx="2948">
                  <c:v>161087183</c:v>
                </c:pt>
                <c:pt idx="2949">
                  <c:v>75078</c:v>
                </c:pt>
                <c:pt idx="2950">
                  <c:v>63260</c:v>
                </c:pt>
                <c:pt idx="2951">
                  <c:v>46495</c:v>
                </c:pt>
                <c:pt idx="2952">
                  <c:v>24044532</c:v>
                </c:pt>
                <c:pt idx="2953">
                  <c:v>1039869</c:v>
                </c:pt>
                <c:pt idx="2954">
                  <c:v>11008432</c:v>
                </c:pt>
                <c:pt idx="2955">
                  <c:v>6002756</c:v>
                </c:pt>
                <c:pt idx="2956">
                  <c:v>45996718</c:v>
                </c:pt>
                <c:pt idx="2957">
                  <c:v>1984743</c:v>
                </c:pt>
                <c:pt idx="2958">
                  <c:v>46975183</c:v>
                </c:pt>
                <c:pt idx="2959">
                  <c:v>65948711</c:v>
                </c:pt>
                <c:pt idx="2960">
                  <c:v>55942830</c:v>
                </c:pt>
                <c:pt idx="2961">
                  <c:v>10911750</c:v>
                </c:pt>
                <c:pt idx="2962">
                  <c:v>74205</c:v>
                </c:pt>
                <c:pt idx="2963">
                  <c:v>16831505</c:v>
                </c:pt>
                <c:pt idx="2964">
                  <c:v>6830957</c:v>
                </c:pt>
                <c:pt idx="2965">
                  <c:v>75817994</c:v>
                </c:pt>
                <c:pt idx="2966">
                  <c:v>17797316</c:v>
                </c:pt>
                <c:pt idx="2967">
                  <c:v>10769960</c:v>
                </c:pt>
                <c:pt idx="2968">
                  <c:v>3752725</c:v>
                </c:pt>
                <c:pt idx="2969">
                  <c:v>5749134</c:v>
                </c:pt>
                <c:pt idx="2970">
                  <c:v>10719367</c:v>
                </c:pt>
                <c:pt idx="2971">
                  <c:v>15709385</c:v>
                </c:pt>
                <c:pt idx="2972">
                  <c:v>3707794</c:v>
                </c:pt>
                <c:pt idx="2973">
                  <c:v>5701643</c:v>
                </c:pt>
                <c:pt idx="2974">
                  <c:v>19693891</c:v>
                </c:pt>
                <c:pt idx="2975">
                  <c:v>1686429</c:v>
                </c:pt>
                <c:pt idx="2976">
                  <c:v>1181197</c:v>
                </c:pt>
                <c:pt idx="2977">
                  <c:v>1666262</c:v>
                </c:pt>
                <c:pt idx="2978">
                  <c:v>90646554</c:v>
                </c:pt>
                <c:pt idx="2979">
                  <c:v>9639242</c:v>
                </c:pt>
                <c:pt idx="2980">
                  <c:v>613556</c:v>
                </c:pt>
                <c:pt idx="2981">
                  <c:v>1508689</c:v>
                </c:pt>
                <c:pt idx="2982">
                  <c:v>22450975</c:v>
                </c:pt>
                <c:pt idx="2983">
                  <c:v>20422207</c:v>
                </c:pt>
                <c:pt idx="2984">
                  <c:v>399879</c:v>
                </c:pt>
                <c:pt idx="2985">
                  <c:v>135381507</c:v>
                </c:pt>
                <c:pt idx="2986">
                  <c:v>353743</c:v>
                </c:pt>
                <c:pt idx="2987">
                  <c:v>25335935</c:v>
                </c:pt>
                <c:pt idx="2988">
                  <c:v>5333658</c:v>
                </c:pt>
                <c:pt idx="2989">
                  <c:v>10324441</c:v>
                </c:pt>
                <c:pt idx="2990">
                  <c:v>2315683</c:v>
                </c:pt>
                <c:pt idx="2991">
                  <c:v>20275446</c:v>
                </c:pt>
                <c:pt idx="2992">
                  <c:v>5205343</c:v>
                </c:pt>
                <c:pt idx="2993">
                  <c:v>3203044</c:v>
                </c:pt>
                <c:pt idx="2994">
                  <c:v>183088</c:v>
                </c:pt>
                <c:pt idx="2995">
                  <c:v>25178165</c:v>
                </c:pt>
                <c:pt idx="2996">
                  <c:v>35168395</c:v>
                </c:pt>
                <c:pt idx="2997">
                  <c:v>15156200</c:v>
                </c:pt>
                <c:pt idx="2998">
                  <c:v>5132655</c:v>
                </c:pt>
                <c:pt idx="2999">
                  <c:v>25117498</c:v>
                </c:pt>
                <c:pt idx="3000">
                  <c:v>10114315</c:v>
                </c:pt>
                <c:pt idx="3001">
                  <c:v>155111815</c:v>
                </c:pt>
                <c:pt idx="3002">
                  <c:v>73548</c:v>
                </c:pt>
                <c:pt idx="3003">
                  <c:v>10070000</c:v>
                </c:pt>
                <c:pt idx="3004">
                  <c:v>37035845</c:v>
                </c:pt>
                <c:pt idx="3005">
                  <c:v>28870</c:v>
                </c:pt>
                <c:pt idx="3006">
                  <c:v>23091</c:v>
                </c:pt>
                <c:pt idx="3007">
                  <c:v>20380</c:v>
                </c:pt>
                <c:pt idx="3008">
                  <c:v>5005883</c:v>
                </c:pt>
                <c:pt idx="3009">
                  <c:v>2000000</c:v>
                </c:pt>
                <c:pt idx="3010">
                  <c:v>14888028</c:v>
                </c:pt>
                <c:pt idx="3011">
                  <c:v>36883539</c:v>
                </c:pt>
                <c:pt idx="3012">
                  <c:v>6852144</c:v>
                </c:pt>
                <c:pt idx="3013">
                  <c:v>317040</c:v>
                </c:pt>
                <c:pt idx="3014">
                  <c:v>313436</c:v>
                </c:pt>
                <c:pt idx="3015">
                  <c:v>81525</c:v>
                </c:pt>
                <c:pt idx="3016">
                  <c:v>22770864</c:v>
                </c:pt>
                <c:pt idx="3017">
                  <c:v>54222000</c:v>
                </c:pt>
                <c:pt idx="3018">
                  <c:v>19692608</c:v>
                </c:pt>
                <c:pt idx="3019">
                  <c:v>634277</c:v>
                </c:pt>
                <c:pt idx="3020">
                  <c:v>1569918</c:v>
                </c:pt>
                <c:pt idx="3021">
                  <c:v>134518390</c:v>
                </c:pt>
                <c:pt idx="3022">
                  <c:v>19447478</c:v>
                </c:pt>
                <c:pt idx="3023">
                  <c:v>39440655</c:v>
                </c:pt>
                <c:pt idx="3024">
                  <c:v>7434726</c:v>
                </c:pt>
                <c:pt idx="3025">
                  <c:v>8427204</c:v>
                </c:pt>
                <c:pt idx="3026">
                  <c:v>36385763</c:v>
                </c:pt>
                <c:pt idx="3027">
                  <c:v>16377274</c:v>
                </c:pt>
                <c:pt idx="3028">
                  <c:v>24332324</c:v>
                </c:pt>
                <c:pt idx="3029">
                  <c:v>317125</c:v>
                </c:pt>
                <c:pt idx="3030">
                  <c:v>19294901</c:v>
                </c:pt>
                <c:pt idx="3031">
                  <c:v>4234040</c:v>
                </c:pt>
                <c:pt idx="3032">
                  <c:v>14208384</c:v>
                </c:pt>
                <c:pt idx="3033">
                  <c:v>14018364</c:v>
                </c:pt>
                <c:pt idx="3034">
                  <c:v>2964</c:v>
                </c:pt>
                <c:pt idx="3035">
                  <c:v>4002955</c:v>
                </c:pt>
                <c:pt idx="3036">
                  <c:v>4001121</c:v>
                </c:pt>
                <c:pt idx="3037">
                  <c:v>20991497</c:v>
                </c:pt>
                <c:pt idx="3038">
                  <c:v>20991497</c:v>
                </c:pt>
                <c:pt idx="3039">
                  <c:v>5974653</c:v>
                </c:pt>
                <c:pt idx="3040">
                  <c:v>6923891</c:v>
                </c:pt>
                <c:pt idx="3041">
                  <c:v>66862068</c:v>
                </c:pt>
                <c:pt idx="3042">
                  <c:v>3749061</c:v>
                </c:pt>
                <c:pt idx="3043">
                  <c:v>33643461</c:v>
                </c:pt>
                <c:pt idx="3044">
                  <c:v>8600000</c:v>
                </c:pt>
                <c:pt idx="3045">
                  <c:v>18593156</c:v>
                </c:pt>
                <c:pt idx="3046">
                  <c:v>38553833</c:v>
                </c:pt>
                <c:pt idx="3047">
                  <c:v>3519627</c:v>
                </c:pt>
                <c:pt idx="3048">
                  <c:v>33422806</c:v>
                </c:pt>
                <c:pt idx="3049">
                  <c:v>220914</c:v>
                </c:pt>
                <c:pt idx="3050">
                  <c:v>4398392</c:v>
                </c:pt>
                <c:pt idx="3051">
                  <c:v>51396781</c:v>
                </c:pt>
                <c:pt idx="3052">
                  <c:v>133382309</c:v>
                </c:pt>
                <c:pt idx="3053">
                  <c:v>133375846</c:v>
                </c:pt>
                <c:pt idx="3054">
                  <c:v>43337279</c:v>
                </c:pt>
                <c:pt idx="3055">
                  <c:v>18324242</c:v>
                </c:pt>
                <c:pt idx="3056">
                  <c:v>18317151</c:v>
                </c:pt>
                <c:pt idx="3057">
                  <c:v>18306166</c:v>
                </c:pt>
                <c:pt idx="3058">
                  <c:v>10297897</c:v>
                </c:pt>
                <c:pt idx="3059">
                  <c:v>273420</c:v>
                </c:pt>
                <c:pt idx="3060">
                  <c:v>6144806</c:v>
                </c:pt>
                <c:pt idx="3061">
                  <c:v>2119994</c:v>
                </c:pt>
                <c:pt idx="3062">
                  <c:v>43119879</c:v>
                </c:pt>
                <c:pt idx="3063">
                  <c:v>43060566</c:v>
                </c:pt>
                <c:pt idx="3064">
                  <c:v>11030963</c:v>
                </c:pt>
                <c:pt idx="3065">
                  <c:v>12987647</c:v>
                </c:pt>
                <c:pt idx="3066">
                  <c:v>10907291</c:v>
                </c:pt>
                <c:pt idx="3067">
                  <c:v>12831121</c:v>
                </c:pt>
                <c:pt idx="3068">
                  <c:v>325491</c:v>
                </c:pt>
                <c:pt idx="3069">
                  <c:v>14268533</c:v>
                </c:pt>
                <c:pt idx="3070">
                  <c:v>32741596</c:v>
                </c:pt>
                <c:pt idx="3071">
                  <c:v>22717758</c:v>
                </c:pt>
                <c:pt idx="3072">
                  <c:v>12712093</c:v>
                </c:pt>
                <c:pt idx="3073">
                  <c:v>676698</c:v>
                </c:pt>
                <c:pt idx="3074">
                  <c:v>34636443</c:v>
                </c:pt>
                <c:pt idx="3075">
                  <c:v>17609982</c:v>
                </c:pt>
                <c:pt idx="3076">
                  <c:v>37600435</c:v>
                </c:pt>
                <c:pt idx="3077">
                  <c:v>17596256</c:v>
                </c:pt>
                <c:pt idx="3078">
                  <c:v>34580635</c:v>
                </c:pt>
                <c:pt idx="3079">
                  <c:v>31569268</c:v>
                </c:pt>
                <c:pt idx="3080">
                  <c:v>52474616</c:v>
                </c:pt>
                <c:pt idx="3081">
                  <c:v>24375436</c:v>
                </c:pt>
                <c:pt idx="3082">
                  <c:v>2353728</c:v>
                </c:pt>
                <c:pt idx="3083">
                  <c:v>2319187</c:v>
                </c:pt>
                <c:pt idx="3084">
                  <c:v>1292527</c:v>
                </c:pt>
                <c:pt idx="3085">
                  <c:v>107285004</c:v>
                </c:pt>
                <c:pt idx="3086">
                  <c:v>4273372</c:v>
                </c:pt>
                <c:pt idx="3087">
                  <c:v>2246000</c:v>
                </c:pt>
                <c:pt idx="3088">
                  <c:v>9664316</c:v>
                </c:pt>
                <c:pt idx="3089">
                  <c:v>7156933</c:v>
                </c:pt>
                <c:pt idx="3090">
                  <c:v>127437</c:v>
                </c:pt>
                <c:pt idx="3091">
                  <c:v>3081925</c:v>
                </c:pt>
                <c:pt idx="3092">
                  <c:v>45250</c:v>
                </c:pt>
                <c:pt idx="3093">
                  <c:v>2000000</c:v>
                </c:pt>
                <c:pt idx="3094">
                  <c:v>16988996</c:v>
                </c:pt>
                <c:pt idx="3095">
                  <c:v>66941559</c:v>
                </c:pt>
                <c:pt idx="3096">
                  <c:v>11900000</c:v>
                </c:pt>
                <c:pt idx="3097">
                  <c:v>31874869</c:v>
                </c:pt>
                <c:pt idx="3098">
                  <c:v>31874869</c:v>
                </c:pt>
                <c:pt idx="3099">
                  <c:v>29781453</c:v>
                </c:pt>
                <c:pt idx="3100">
                  <c:v>13763130</c:v>
                </c:pt>
                <c:pt idx="3101">
                  <c:v>8712564</c:v>
                </c:pt>
                <c:pt idx="3102">
                  <c:v>1697956</c:v>
                </c:pt>
                <c:pt idx="3103">
                  <c:v>4190530</c:v>
                </c:pt>
                <c:pt idx="3104">
                  <c:v>1646664</c:v>
                </c:pt>
                <c:pt idx="3105">
                  <c:v>11576087</c:v>
                </c:pt>
                <c:pt idx="3106">
                  <c:v>131564731</c:v>
                </c:pt>
                <c:pt idx="3107">
                  <c:v>81557479</c:v>
                </c:pt>
                <c:pt idx="3108">
                  <c:v>7496522</c:v>
                </c:pt>
                <c:pt idx="3109">
                  <c:v>24430272</c:v>
                </c:pt>
                <c:pt idx="3110">
                  <c:v>21413502</c:v>
                </c:pt>
                <c:pt idx="3111">
                  <c:v>24407944</c:v>
                </c:pt>
                <c:pt idx="3112">
                  <c:v>13303319</c:v>
                </c:pt>
                <c:pt idx="3113">
                  <c:v>16295774</c:v>
                </c:pt>
                <c:pt idx="3114">
                  <c:v>3247816</c:v>
                </c:pt>
                <c:pt idx="3115">
                  <c:v>51225796</c:v>
                </c:pt>
                <c:pt idx="3116">
                  <c:v>1190018</c:v>
                </c:pt>
                <c:pt idx="3117">
                  <c:v>1183354</c:v>
                </c:pt>
                <c:pt idx="3118">
                  <c:v>21176322</c:v>
                </c:pt>
                <c:pt idx="3119">
                  <c:v>71148699</c:v>
                </c:pt>
                <c:pt idx="3120">
                  <c:v>22108977</c:v>
                </c:pt>
                <c:pt idx="3121">
                  <c:v>5108820</c:v>
                </c:pt>
                <c:pt idx="3122">
                  <c:v>15081783</c:v>
                </c:pt>
                <c:pt idx="3123">
                  <c:v>12561</c:v>
                </c:pt>
                <c:pt idx="3124">
                  <c:v>20999103</c:v>
                </c:pt>
                <c:pt idx="3125">
                  <c:v>10965209</c:v>
                </c:pt>
                <c:pt idx="3126">
                  <c:v>2963012</c:v>
                </c:pt>
                <c:pt idx="3127">
                  <c:v>10955425</c:v>
                </c:pt>
                <c:pt idx="3128">
                  <c:v>20916309</c:v>
                </c:pt>
                <c:pt idx="3129">
                  <c:v>8888143</c:v>
                </c:pt>
                <c:pt idx="3130">
                  <c:v>10880926</c:v>
                </c:pt>
                <c:pt idx="3131">
                  <c:v>11854694</c:v>
                </c:pt>
                <c:pt idx="3132">
                  <c:v>4710455</c:v>
                </c:pt>
                <c:pt idx="3133">
                  <c:v>35707327</c:v>
                </c:pt>
                <c:pt idx="3134">
                  <c:v>100685880</c:v>
                </c:pt>
                <c:pt idx="3135">
                  <c:v>5654777</c:v>
                </c:pt>
                <c:pt idx="3136">
                  <c:v>18653746</c:v>
                </c:pt>
                <c:pt idx="3137">
                  <c:v>40559930</c:v>
                </c:pt>
                <c:pt idx="3138">
                  <c:v>5516708</c:v>
                </c:pt>
                <c:pt idx="3139">
                  <c:v>60507228</c:v>
                </c:pt>
                <c:pt idx="3140">
                  <c:v>7486906</c:v>
                </c:pt>
                <c:pt idx="3141">
                  <c:v>476270</c:v>
                </c:pt>
                <c:pt idx="3142">
                  <c:v>8434601</c:v>
                </c:pt>
                <c:pt idx="3143">
                  <c:v>403932</c:v>
                </c:pt>
                <c:pt idx="3144">
                  <c:v>375474</c:v>
                </c:pt>
                <c:pt idx="3145">
                  <c:v>252652</c:v>
                </c:pt>
                <c:pt idx="3146">
                  <c:v>30306268</c:v>
                </c:pt>
                <c:pt idx="3147">
                  <c:v>305070</c:v>
                </c:pt>
                <c:pt idx="3148">
                  <c:v>20300000</c:v>
                </c:pt>
                <c:pt idx="3149">
                  <c:v>263365</c:v>
                </c:pt>
                <c:pt idx="3150">
                  <c:v>25200412</c:v>
                </c:pt>
                <c:pt idx="3151">
                  <c:v>10134754</c:v>
                </c:pt>
                <c:pt idx="3152">
                  <c:v>5128124</c:v>
                </c:pt>
                <c:pt idx="3153">
                  <c:v>8119205</c:v>
                </c:pt>
                <c:pt idx="3154">
                  <c:v>20113965</c:v>
                </c:pt>
                <c:pt idx="3155">
                  <c:v>40076438</c:v>
                </c:pt>
                <c:pt idx="3156">
                  <c:v>17149</c:v>
                </c:pt>
                <c:pt idx="3157">
                  <c:v>50016394</c:v>
                </c:pt>
                <c:pt idx="3158">
                  <c:v>5000000</c:v>
                </c:pt>
                <c:pt idx="3159">
                  <c:v>14998070</c:v>
                </c:pt>
                <c:pt idx="3160">
                  <c:v>958319</c:v>
                </c:pt>
                <c:pt idx="3161">
                  <c:v>64933670</c:v>
                </c:pt>
                <c:pt idx="3162">
                  <c:v>1796024</c:v>
                </c:pt>
                <c:pt idx="3163">
                  <c:v>79711678</c:v>
                </c:pt>
                <c:pt idx="3164">
                  <c:v>2708188</c:v>
                </c:pt>
                <c:pt idx="3165">
                  <c:v>14587732</c:v>
                </c:pt>
                <c:pt idx="3166">
                  <c:v>24520892</c:v>
                </c:pt>
                <c:pt idx="3167">
                  <c:v>480314</c:v>
                </c:pt>
                <c:pt idx="3168">
                  <c:v>5459824</c:v>
                </c:pt>
                <c:pt idx="3169">
                  <c:v>19406406</c:v>
                </c:pt>
                <c:pt idx="3170">
                  <c:v>24343673</c:v>
                </c:pt>
                <c:pt idx="3171">
                  <c:v>24343673</c:v>
                </c:pt>
                <c:pt idx="3172">
                  <c:v>17305211</c:v>
                </c:pt>
                <c:pt idx="3173">
                  <c:v>34238611</c:v>
                </c:pt>
                <c:pt idx="3174">
                  <c:v>19151864</c:v>
                </c:pt>
                <c:pt idx="3175">
                  <c:v>19118247</c:v>
                </c:pt>
                <c:pt idx="3176">
                  <c:v>34098563</c:v>
                </c:pt>
                <c:pt idx="3177">
                  <c:v>1075288</c:v>
                </c:pt>
                <c:pt idx="3178">
                  <c:v>4064333</c:v>
                </c:pt>
                <c:pt idx="3179">
                  <c:v>1050445</c:v>
                </c:pt>
                <c:pt idx="3180">
                  <c:v>15593</c:v>
                </c:pt>
                <c:pt idx="3181">
                  <c:v>6998324</c:v>
                </c:pt>
                <c:pt idx="3182">
                  <c:v>43982842</c:v>
                </c:pt>
                <c:pt idx="3183">
                  <c:v>43982842</c:v>
                </c:pt>
                <c:pt idx="3184">
                  <c:v>20915465</c:v>
                </c:pt>
                <c:pt idx="3185">
                  <c:v>28837115</c:v>
                </c:pt>
                <c:pt idx="3186">
                  <c:v>33828318</c:v>
                </c:pt>
                <c:pt idx="3187">
                  <c:v>98780042</c:v>
                </c:pt>
                <c:pt idx="3188">
                  <c:v>78616689</c:v>
                </c:pt>
                <c:pt idx="3189">
                  <c:v>68558662</c:v>
                </c:pt>
                <c:pt idx="3190">
                  <c:v>8535575</c:v>
                </c:pt>
                <c:pt idx="3191">
                  <c:v>43532294</c:v>
                </c:pt>
                <c:pt idx="3192">
                  <c:v>3517797</c:v>
                </c:pt>
                <c:pt idx="3193">
                  <c:v>33472850</c:v>
                </c:pt>
                <c:pt idx="3194">
                  <c:v>18438149</c:v>
                </c:pt>
                <c:pt idx="3195">
                  <c:v>48430355</c:v>
                </c:pt>
                <c:pt idx="3196">
                  <c:v>13401683</c:v>
                </c:pt>
                <c:pt idx="3197">
                  <c:v>13401683</c:v>
                </c:pt>
                <c:pt idx="3198">
                  <c:v>14378353</c:v>
                </c:pt>
                <c:pt idx="3199">
                  <c:v>13264986</c:v>
                </c:pt>
                <c:pt idx="3200">
                  <c:v>63224849</c:v>
                </c:pt>
                <c:pt idx="3201">
                  <c:v>73209340</c:v>
                </c:pt>
                <c:pt idx="3202">
                  <c:v>28133159</c:v>
                </c:pt>
                <c:pt idx="3203">
                  <c:v>121972</c:v>
                </c:pt>
                <c:pt idx="3204">
                  <c:v>13101142</c:v>
                </c:pt>
                <c:pt idx="3205">
                  <c:v>3073392</c:v>
                </c:pt>
                <c:pt idx="3206">
                  <c:v>93050117</c:v>
                </c:pt>
                <c:pt idx="3207">
                  <c:v>763044</c:v>
                </c:pt>
                <c:pt idx="3208">
                  <c:v>77679638</c:v>
                </c:pt>
                <c:pt idx="3209">
                  <c:v>3675072</c:v>
                </c:pt>
                <c:pt idx="3210">
                  <c:v>27667947</c:v>
                </c:pt>
                <c:pt idx="3211">
                  <c:v>43568507</c:v>
                </c:pt>
                <c:pt idx="3212">
                  <c:v>5532301</c:v>
                </c:pt>
                <c:pt idx="3213">
                  <c:v>107503316</c:v>
                </c:pt>
                <c:pt idx="3214">
                  <c:v>62494975</c:v>
                </c:pt>
                <c:pt idx="3215">
                  <c:v>127490802</c:v>
                </c:pt>
                <c:pt idx="3216">
                  <c:v>37479778</c:v>
                </c:pt>
                <c:pt idx="3217">
                  <c:v>4476235</c:v>
                </c:pt>
                <c:pt idx="3218">
                  <c:v>21471685</c:v>
                </c:pt>
                <c:pt idx="3219">
                  <c:v>47456450</c:v>
                </c:pt>
                <c:pt idx="3220">
                  <c:v>7443007</c:v>
                </c:pt>
                <c:pt idx="3221">
                  <c:v>47379090</c:v>
                </c:pt>
                <c:pt idx="3222">
                  <c:v>42345531</c:v>
                </c:pt>
                <c:pt idx="3223">
                  <c:v>10326062</c:v>
                </c:pt>
                <c:pt idx="3224">
                  <c:v>6301131</c:v>
                </c:pt>
                <c:pt idx="3225">
                  <c:v>11227940</c:v>
                </c:pt>
                <c:pt idx="3226">
                  <c:v>77222184</c:v>
                </c:pt>
                <c:pt idx="3227">
                  <c:v>5204007</c:v>
                </c:pt>
                <c:pt idx="3228">
                  <c:v>27067160</c:v>
                </c:pt>
                <c:pt idx="3229">
                  <c:v>13052741</c:v>
                </c:pt>
                <c:pt idx="3230">
                  <c:v>154985087</c:v>
                </c:pt>
                <c:pt idx="3231">
                  <c:v>5899797</c:v>
                </c:pt>
                <c:pt idx="3232">
                  <c:v>882710</c:v>
                </c:pt>
                <c:pt idx="3233">
                  <c:v>51814190</c:v>
                </c:pt>
                <c:pt idx="3234">
                  <c:v>56684819</c:v>
                </c:pt>
                <c:pt idx="3235">
                  <c:v>10654581</c:v>
                </c:pt>
                <c:pt idx="3236">
                  <c:v>10654581</c:v>
                </c:pt>
                <c:pt idx="3237">
                  <c:v>11631245</c:v>
                </c:pt>
                <c:pt idx="3238">
                  <c:v>18600911</c:v>
                </c:pt>
                <c:pt idx="3239">
                  <c:v>126597121</c:v>
                </c:pt>
                <c:pt idx="3240">
                  <c:v>4554569</c:v>
                </c:pt>
                <c:pt idx="3241">
                  <c:v>1550000</c:v>
                </c:pt>
                <c:pt idx="3242">
                  <c:v>26536120</c:v>
                </c:pt>
                <c:pt idx="3243">
                  <c:v>1512815</c:v>
                </c:pt>
                <c:pt idx="3244">
                  <c:v>26442251</c:v>
                </c:pt>
                <c:pt idx="3245">
                  <c:v>11405825</c:v>
                </c:pt>
                <c:pt idx="3246">
                  <c:v>12339633</c:v>
                </c:pt>
                <c:pt idx="3247">
                  <c:v>16323969</c:v>
                </c:pt>
                <c:pt idx="3248">
                  <c:v>36279230</c:v>
                </c:pt>
                <c:pt idx="3249">
                  <c:v>26199517</c:v>
                </c:pt>
                <c:pt idx="3250">
                  <c:v>1186957</c:v>
                </c:pt>
                <c:pt idx="3251">
                  <c:v>101160529</c:v>
                </c:pt>
                <c:pt idx="3252">
                  <c:v>1089365</c:v>
                </c:pt>
                <c:pt idx="3253">
                  <c:v>31051126</c:v>
                </c:pt>
                <c:pt idx="3254">
                  <c:v>42880</c:v>
                </c:pt>
                <c:pt idx="3255">
                  <c:v>36037909</c:v>
                </c:pt>
                <c:pt idx="3256">
                  <c:v>20218</c:v>
                </c:pt>
                <c:pt idx="3257">
                  <c:v>21009180</c:v>
                </c:pt>
                <c:pt idx="3258">
                  <c:v>10991381</c:v>
                </c:pt>
                <c:pt idx="3259">
                  <c:v>15962471</c:v>
                </c:pt>
                <c:pt idx="3260">
                  <c:v>10956379</c:v>
                </c:pt>
                <c:pt idx="3261">
                  <c:v>876671</c:v>
                </c:pt>
                <c:pt idx="3262">
                  <c:v>871527</c:v>
                </c:pt>
                <c:pt idx="3263">
                  <c:v>777423</c:v>
                </c:pt>
                <c:pt idx="3264">
                  <c:v>2775593</c:v>
                </c:pt>
                <c:pt idx="3265">
                  <c:v>717753</c:v>
                </c:pt>
                <c:pt idx="3266">
                  <c:v>55673333</c:v>
                </c:pt>
                <c:pt idx="3267">
                  <c:v>10499968</c:v>
                </c:pt>
                <c:pt idx="3268">
                  <c:v>10499968</c:v>
                </c:pt>
                <c:pt idx="3269">
                  <c:v>85463309</c:v>
                </c:pt>
                <c:pt idx="3270">
                  <c:v>25450527</c:v>
                </c:pt>
                <c:pt idx="3271">
                  <c:v>25407250</c:v>
                </c:pt>
                <c:pt idx="3272">
                  <c:v>20400913</c:v>
                </c:pt>
                <c:pt idx="3273">
                  <c:v>67344392</c:v>
                </c:pt>
                <c:pt idx="3274">
                  <c:v>8326035</c:v>
                </c:pt>
                <c:pt idx="3275">
                  <c:v>20302961</c:v>
                </c:pt>
                <c:pt idx="3276">
                  <c:v>5300000</c:v>
                </c:pt>
                <c:pt idx="3277">
                  <c:v>15279680</c:v>
                </c:pt>
                <c:pt idx="3278">
                  <c:v>10268846</c:v>
                </c:pt>
                <c:pt idx="3279">
                  <c:v>3254172</c:v>
                </c:pt>
                <c:pt idx="3280">
                  <c:v>35231365</c:v>
                </c:pt>
                <c:pt idx="3281">
                  <c:v>10214013</c:v>
                </c:pt>
                <c:pt idx="3282">
                  <c:v>183662</c:v>
                </c:pt>
                <c:pt idx="3283">
                  <c:v>150167630</c:v>
                </c:pt>
                <c:pt idx="3284">
                  <c:v>10139254</c:v>
                </c:pt>
                <c:pt idx="3285">
                  <c:v>10137502</c:v>
                </c:pt>
                <c:pt idx="3286">
                  <c:v>134904</c:v>
                </c:pt>
                <c:pt idx="3287">
                  <c:v>25121291</c:v>
                </c:pt>
                <c:pt idx="3288">
                  <c:v>20101861</c:v>
                </c:pt>
                <c:pt idx="3289">
                  <c:v>35096190</c:v>
                </c:pt>
                <c:pt idx="3290">
                  <c:v>77231</c:v>
                </c:pt>
                <c:pt idx="3291">
                  <c:v>10076136</c:v>
                </c:pt>
                <c:pt idx="3292">
                  <c:v>56692</c:v>
                </c:pt>
                <c:pt idx="3293">
                  <c:v>75030163</c:v>
                </c:pt>
                <c:pt idx="3294">
                  <c:v>22723</c:v>
                </c:pt>
                <c:pt idx="3295">
                  <c:v>4756</c:v>
                </c:pt>
                <c:pt idx="3296">
                  <c:v>14967182</c:v>
                </c:pt>
                <c:pt idx="3297">
                  <c:v>14942422</c:v>
                </c:pt>
                <c:pt idx="3298">
                  <c:v>19719930</c:v>
                </c:pt>
                <c:pt idx="3299">
                  <c:v>64685359</c:v>
                </c:pt>
                <c:pt idx="3300">
                  <c:v>41229</c:v>
                </c:pt>
                <c:pt idx="3301">
                  <c:v>4463292</c:v>
                </c:pt>
                <c:pt idx="3302">
                  <c:v>14448589</c:v>
                </c:pt>
                <c:pt idx="3303">
                  <c:v>19377727</c:v>
                </c:pt>
                <c:pt idx="3304">
                  <c:v>14358033</c:v>
                </c:pt>
                <c:pt idx="3305">
                  <c:v>4357000</c:v>
                </c:pt>
                <c:pt idx="3306">
                  <c:v>1260917</c:v>
                </c:pt>
                <c:pt idx="3307">
                  <c:v>16252765</c:v>
                </c:pt>
                <c:pt idx="3308">
                  <c:v>24127895</c:v>
                </c:pt>
                <c:pt idx="3309">
                  <c:v>118099659</c:v>
                </c:pt>
                <c:pt idx="3310">
                  <c:v>118099659</c:v>
                </c:pt>
                <c:pt idx="3311">
                  <c:v>37023395</c:v>
                </c:pt>
                <c:pt idx="3312">
                  <c:v>24006726</c:v>
                </c:pt>
                <c:pt idx="3313">
                  <c:v>18996755</c:v>
                </c:pt>
                <c:pt idx="3314">
                  <c:v>38966057</c:v>
                </c:pt>
                <c:pt idx="3315">
                  <c:v>3904982</c:v>
                </c:pt>
                <c:pt idx="3316">
                  <c:v>13838130</c:v>
                </c:pt>
                <c:pt idx="3317">
                  <c:v>15738632</c:v>
                </c:pt>
                <c:pt idx="3318">
                  <c:v>61644321</c:v>
                </c:pt>
                <c:pt idx="3319">
                  <c:v>43426961</c:v>
                </c:pt>
                <c:pt idx="3320">
                  <c:v>13376506</c:v>
                </c:pt>
                <c:pt idx="3321">
                  <c:v>8324748</c:v>
                </c:pt>
                <c:pt idx="3322">
                  <c:v>31199215</c:v>
                </c:pt>
                <c:pt idx="3323">
                  <c:v>2975649</c:v>
                </c:pt>
                <c:pt idx="3324">
                  <c:v>7948159</c:v>
                </c:pt>
                <c:pt idx="3325">
                  <c:v>32940507</c:v>
                </c:pt>
                <c:pt idx="3326">
                  <c:v>32940507</c:v>
                </c:pt>
                <c:pt idx="3327">
                  <c:v>2869369</c:v>
                </c:pt>
                <c:pt idx="3328">
                  <c:v>47748610</c:v>
                </c:pt>
                <c:pt idx="3329">
                  <c:v>669276</c:v>
                </c:pt>
                <c:pt idx="3330">
                  <c:v>72660029</c:v>
                </c:pt>
                <c:pt idx="3331">
                  <c:v>6543194</c:v>
                </c:pt>
                <c:pt idx="3332">
                  <c:v>32522352</c:v>
                </c:pt>
                <c:pt idx="3333">
                  <c:v>22518325</c:v>
                </c:pt>
                <c:pt idx="3334">
                  <c:v>7458269</c:v>
                </c:pt>
                <c:pt idx="3335">
                  <c:v>17300889</c:v>
                </c:pt>
                <c:pt idx="3336">
                  <c:v>10300000</c:v>
                </c:pt>
                <c:pt idx="3337">
                  <c:v>42272747</c:v>
                </c:pt>
                <c:pt idx="3338">
                  <c:v>42194060</c:v>
                </c:pt>
                <c:pt idx="3339">
                  <c:v>12181484</c:v>
                </c:pt>
                <c:pt idx="3340">
                  <c:v>32122249</c:v>
                </c:pt>
                <c:pt idx="3341">
                  <c:v>25031037</c:v>
                </c:pt>
                <c:pt idx="3342">
                  <c:v>57010853</c:v>
                </c:pt>
                <c:pt idx="3343">
                  <c:v>47000485</c:v>
                </c:pt>
                <c:pt idx="3344">
                  <c:v>1865774</c:v>
                </c:pt>
                <c:pt idx="3345">
                  <c:v>2840417</c:v>
                </c:pt>
                <c:pt idx="3346">
                  <c:v>36830057</c:v>
                </c:pt>
                <c:pt idx="3347">
                  <c:v>31670931</c:v>
                </c:pt>
                <c:pt idx="3348">
                  <c:v>21557240</c:v>
                </c:pt>
                <c:pt idx="3349">
                  <c:v>6592103</c:v>
                </c:pt>
                <c:pt idx="3350">
                  <c:v>29580087</c:v>
                </c:pt>
                <c:pt idx="3351">
                  <c:v>3562749</c:v>
                </c:pt>
                <c:pt idx="3352">
                  <c:v>31494270</c:v>
                </c:pt>
                <c:pt idx="3353">
                  <c:v>6448817</c:v>
                </c:pt>
                <c:pt idx="3354">
                  <c:v>23324666</c:v>
                </c:pt>
                <c:pt idx="3355">
                  <c:v>13208023</c:v>
                </c:pt>
                <c:pt idx="3356">
                  <c:v>31165421</c:v>
                </c:pt>
                <c:pt idx="3357">
                  <c:v>31111260</c:v>
                </c:pt>
                <c:pt idx="3358">
                  <c:v>111110575</c:v>
                </c:pt>
                <c:pt idx="3359">
                  <c:v>64286</c:v>
                </c:pt>
                <c:pt idx="3360">
                  <c:v>23020488</c:v>
                </c:pt>
                <c:pt idx="3361">
                  <c:v>7000000</c:v>
                </c:pt>
                <c:pt idx="3362">
                  <c:v>40932372</c:v>
                </c:pt>
                <c:pt idx="3363">
                  <c:v>5932060</c:v>
                </c:pt>
                <c:pt idx="3364">
                  <c:v>2899970</c:v>
                </c:pt>
                <c:pt idx="3365">
                  <c:v>1196752</c:v>
                </c:pt>
                <c:pt idx="3366">
                  <c:v>60874615</c:v>
                </c:pt>
                <c:pt idx="3367">
                  <c:v>30695227</c:v>
                </c:pt>
                <c:pt idx="3368">
                  <c:v>65653758</c:v>
                </c:pt>
                <c:pt idx="3369">
                  <c:v>10640645</c:v>
                </c:pt>
                <c:pt idx="3370">
                  <c:v>20550712</c:v>
                </c:pt>
                <c:pt idx="3371">
                  <c:v>63540020</c:v>
                </c:pt>
                <c:pt idx="3372">
                  <c:v>537580</c:v>
                </c:pt>
                <c:pt idx="3373">
                  <c:v>15523168</c:v>
                </c:pt>
                <c:pt idx="3374">
                  <c:v>499263</c:v>
                </c:pt>
                <c:pt idx="3375">
                  <c:v>20488579</c:v>
                </c:pt>
                <c:pt idx="3376">
                  <c:v>45434443</c:v>
                </c:pt>
                <c:pt idx="3377">
                  <c:v>8406264</c:v>
                </c:pt>
                <c:pt idx="3378">
                  <c:v>20389967</c:v>
                </c:pt>
                <c:pt idx="3379">
                  <c:v>45356386</c:v>
                </c:pt>
                <c:pt idx="3380">
                  <c:v>55350897</c:v>
                </c:pt>
                <c:pt idx="3381">
                  <c:v>28328132</c:v>
                </c:pt>
                <c:pt idx="3382">
                  <c:v>32178777</c:v>
                </c:pt>
                <c:pt idx="3383">
                  <c:v>30063805</c:v>
                </c:pt>
                <c:pt idx="3384">
                  <c:v>25040293</c:v>
                </c:pt>
                <c:pt idx="3385">
                  <c:v>26838389</c:v>
                </c:pt>
                <c:pt idx="3386">
                  <c:v>7659747</c:v>
                </c:pt>
                <c:pt idx="3387">
                  <c:v>9652000</c:v>
                </c:pt>
                <c:pt idx="3388">
                  <c:v>4651977</c:v>
                </c:pt>
                <c:pt idx="3389">
                  <c:v>19593740</c:v>
                </c:pt>
                <c:pt idx="3390">
                  <c:v>9589875</c:v>
                </c:pt>
                <c:pt idx="3391">
                  <c:v>4496583</c:v>
                </c:pt>
                <c:pt idx="3392">
                  <c:v>6482195</c:v>
                </c:pt>
                <c:pt idx="3393">
                  <c:v>59475623</c:v>
                </c:pt>
                <c:pt idx="3394">
                  <c:v>4426297</c:v>
                </c:pt>
                <c:pt idx="3395">
                  <c:v>119420252</c:v>
                </c:pt>
                <c:pt idx="3396">
                  <c:v>39380442</c:v>
                </c:pt>
                <c:pt idx="3397">
                  <c:v>1304837</c:v>
                </c:pt>
                <c:pt idx="3398">
                  <c:v>53215979</c:v>
                </c:pt>
                <c:pt idx="3399">
                  <c:v>29136626</c:v>
                </c:pt>
                <c:pt idx="3400">
                  <c:v>84961</c:v>
                </c:pt>
                <c:pt idx="3401">
                  <c:v>89021735</c:v>
                </c:pt>
                <c:pt idx="3402">
                  <c:v>25528495</c:v>
                </c:pt>
                <c:pt idx="3403">
                  <c:v>15519841</c:v>
                </c:pt>
                <c:pt idx="3404">
                  <c:v>37516013</c:v>
                </c:pt>
                <c:pt idx="3405">
                  <c:v>18472363</c:v>
                </c:pt>
                <c:pt idx="3406">
                  <c:v>168368427</c:v>
                </c:pt>
                <c:pt idx="3407">
                  <c:v>38345403</c:v>
                </c:pt>
                <c:pt idx="3408">
                  <c:v>33328051</c:v>
                </c:pt>
                <c:pt idx="3409">
                  <c:v>58229120</c:v>
                </c:pt>
                <c:pt idx="3410">
                  <c:v>33048353</c:v>
                </c:pt>
                <c:pt idx="3411">
                  <c:v>28031250</c:v>
                </c:pt>
                <c:pt idx="3412">
                  <c:v>6594136</c:v>
                </c:pt>
                <c:pt idx="3413">
                  <c:v>37901509</c:v>
                </c:pt>
                <c:pt idx="3414">
                  <c:v>25900000</c:v>
                </c:pt>
                <c:pt idx="3415">
                  <c:v>22843047</c:v>
                </c:pt>
                <c:pt idx="3416">
                  <c:v>37760080</c:v>
                </c:pt>
                <c:pt idx="3417">
                  <c:v>37754208</c:v>
                </c:pt>
                <c:pt idx="3418">
                  <c:v>7689458</c:v>
                </c:pt>
                <c:pt idx="3419">
                  <c:v>67631157</c:v>
                </c:pt>
                <c:pt idx="3420">
                  <c:v>67631157</c:v>
                </c:pt>
                <c:pt idx="3421">
                  <c:v>32598931</c:v>
                </c:pt>
                <c:pt idx="3422">
                  <c:v>22362500</c:v>
                </c:pt>
                <c:pt idx="3423">
                  <c:v>35324232</c:v>
                </c:pt>
                <c:pt idx="3424">
                  <c:v>67286731</c:v>
                </c:pt>
                <c:pt idx="3425">
                  <c:v>7262288</c:v>
                </c:pt>
                <c:pt idx="3426">
                  <c:v>2221994</c:v>
                </c:pt>
                <c:pt idx="3427">
                  <c:v>99462</c:v>
                </c:pt>
                <c:pt idx="3428">
                  <c:v>31054924</c:v>
                </c:pt>
                <c:pt idx="3429">
                  <c:v>12026670</c:v>
                </c:pt>
                <c:pt idx="3430">
                  <c:v>2954405</c:v>
                </c:pt>
                <c:pt idx="3431">
                  <c:v>36931089</c:v>
                </c:pt>
                <c:pt idx="3432">
                  <c:v>5881504</c:v>
                </c:pt>
                <c:pt idx="3433">
                  <c:v>16671505</c:v>
                </c:pt>
                <c:pt idx="3434">
                  <c:v>26616590</c:v>
                </c:pt>
                <c:pt idx="3435">
                  <c:v>111505642</c:v>
                </c:pt>
                <c:pt idx="3436">
                  <c:v>34350553</c:v>
                </c:pt>
                <c:pt idx="3437">
                  <c:v>34350553</c:v>
                </c:pt>
                <c:pt idx="3438">
                  <c:v>26288320</c:v>
                </c:pt>
                <c:pt idx="3439">
                  <c:v>21283440</c:v>
                </c:pt>
                <c:pt idx="3440">
                  <c:v>7204138</c:v>
                </c:pt>
                <c:pt idx="3441">
                  <c:v>11146409</c:v>
                </c:pt>
                <c:pt idx="3442">
                  <c:v>2126511</c:v>
                </c:pt>
                <c:pt idx="3443">
                  <c:v>6114237</c:v>
                </c:pt>
                <c:pt idx="3444">
                  <c:v>166112167</c:v>
                </c:pt>
                <c:pt idx="3445">
                  <c:v>71017784</c:v>
                </c:pt>
                <c:pt idx="3446">
                  <c:v>5773519</c:v>
                </c:pt>
                <c:pt idx="3447">
                  <c:v>5773519</c:v>
                </c:pt>
                <c:pt idx="3448">
                  <c:v>33685268</c:v>
                </c:pt>
                <c:pt idx="3449">
                  <c:v>630779</c:v>
                </c:pt>
                <c:pt idx="3450">
                  <c:v>65452312</c:v>
                </c:pt>
                <c:pt idx="3451">
                  <c:v>4563029</c:v>
                </c:pt>
                <c:pt idx="3452">
                  <c:v>183125</c:v>
                </c:pt>
                <c:pt idx="3453">
                  <c:v>1068392</c:v>
                </c:pt>
                <c:pt idx="3454">
                  <c:v>49413</c:v>
                </c:pt>
                <c:pt idx="3455">
                  <c:v>4835968</c:v>
                </c:pt>
                <c:pt idx="3456">
                  <c:v>4777007</c:v>
                </c:pt>
                <c:pt idx="3457">
                  <c:v>29655590</c:v>
                </c:pt>
                <c:pt idx="3458">
                  <c:v>19389454</c:v>
                </c:pt>
                <c:pt idx="3459">
                  <c:v>9353573</c:v>
                </c:pt>
                <c:pt idx="3460">
                  <c:v>39251128</c:v>
                </c:pt>
                <c:pt idx="3461">
                  <c:v>114053579</c:v>
                </c:pt>
                <c:pt idx="3462">
                  <c:v>84037039</c:v>
                </c:pt>
                <c:pt idx="3463">
                  <c:v>25857987</c:v>
                </c:pt>
                <c:pt idx="3464">
                  <c:v>18573791</c:v>
                </c:pt>
                <c:pt idx="3465">
                  <c:v>13560960</c:v>
                </c:pt>
                <c:pt idx="3466">
                  <c:v>10539414</c:v>
                </c:pt>
                <c:pt idx="3467">
                  <c:v>38509342</c:v>
                </c:pt>
                <c:pt idx="3468">
                  <c:v>14375181</c:v>
                </c:pt>
                <c:pt idx="3469">
                  <c:v>43290977</c:v>
                </c:pt>
                <c:pt idx="3470">
                  <c:v>8129455</c:v>
                </c:pt>
                <c:pt idx="3471">
                  <c:v>33105600</c:v>
                </c:pt>
                <c:pt idx="3472">
                  <c:v>28045540</c:v>
                </c:pt>
                <c:pt idx="3473">
                  <c:v>7916887</c:v>
                </c:pt>
                <c:pt idx="3474">
                  <c:v>623374</c:v>
                </c:pt>
                <c:pt idx="3475">
                  <c:v>47592825</c:v>
                </c:pt>
                <c:pt idx="3476">
                  <c:v>22433915</c:v>
                </c:pt>
                <c:pt idx="3477">
                  <c:v>22326247</c:v>
                </c:pt>
                <c:pt idx="3478">
                  <c:v>6105175</c:v>
                </c:pt>
                <c:pt idx="3479">
                  <c:v>25052000</c:v>
                </c:pt>
                <c:pt idx="3480">
                  <c:v>42044321</c:v>
                </c:pt>
                <c:pt idx="3481">
                  <c:v>36976367</c:v>
                </c:pt>
                <c:pt idx="3482">
                  <c:v>16640210</c:v>
                </c:pt>
                <c:pt idx="3483">
                  <c:v>6565495</c:v>
                </c:pt>
                <c:pt idx="3484">
                  <c:v>41523271</c:v>
                </c:pt>
                <c:pt idx="3485">
                  <c:v>16264475</c:v>
                </c:pt>
                <c:pt idx="3486">
                  <c:v>16088610</c:v>
                </c:pt>
                <c:pt idx="3487">
                  <c:v>1027749</c:v>
                </c:pt>
                <c:pt idx="3488">
                  <c:v>28965197</c:v>
                </c:pt>
                <c:pt idx="3489">
                  <c:v>10706786</c:v>
                </c:pt>
                <c:pt idx="3490">
                  <c:v>5664251</c:v>
                </c:pt>
                <c:pt idx="3491">
                  <c:v>652526</c:v>
                </c:pt>
                <c:pt idx="3492">
                  <c:v>50628009</c:v>
                </c:pt>
                <c:pt idx="3493">
                  <c:v>32616869</c:v>
                </c:pt>
                <c:pt idx="3494">
                  <c:v>10556196</c:v>
                </c:pt>
                <c:pt idx="3495">
                  <c:v>511920</c:v>
                </c:pt>
                <c:pt idx="3496">
                  <c:v>10400000</c:v>
                </c:pt>
                <c:pt idx="3497">
                  <c:v>30157016</c:v>
                </c:pt>
                <c:pt idx="3498">
                  <c:v>10137232</c:v>
                </c:pt>
                <c:pt idx="3499">
                  <c:v>128978</c:v>
                </c:pt>
                <c:pt idx="3500">
                  <c:v>16991902</c:v>
                </c:pt>
                <c:pt idx="3501">
                  <c:v>9795017</c:v>
                </c:pt>
                <c:pt idx="3502">
                  <c:v>19781879</c:v>
                </c:pt>
                <c:pt idx="3503">
                  <c:v>4584886</c:v>
                </c:pt>
                <c:pt idx="3504">
                  <c:v>19445217</c:v>
                </c:pt>
                <c:pt idx="3505">
                  <c:v>39442871</c:v>
                </c:pt>
                <c:pt idx="3506">
                  <c:v>76418654</c:v>
                </c:pt>
                <c:pt idx="3507">
                  <c:v>18947630</c:v>
                </c:pt>
                <c:pt idx="3508">
                  <c:v>35286428</c:v>
                </c:pt>
                <c:pt idx="3509">
                  <c:v>6167817</c:v>
                </c:pt>
                <c:pt idx="3510">
                  <c:v>19076815</c:v>
                </c:pt>
                <c:pt idx="3511">
                  <c:v>58867694</c:v>
                </c:pt>
                <c:pt idx="3512">
                  <c:v>58607007</c:v>
                </c:pt>
                <c:pt idx="3513">
                  <c:v>58607007</c:v>
                </c:pt>
                <c:pt idx="3514">
                  <c:v>5600000</c:v>
                </c:pt>
                <c:pt idx="3515">
                  <c:v>43575716</c:v>
                </c:pt>
                <c:pt idx="3516">
                  <c:v>38542418</c:v>
                </c:pt>
                <c:pt idx="3517">
                  <c:v>15527125</c:v>
                </c:pt>
                <c:pt idx="3518">
                  <c:v>103400692</c:v>
                </c:pt>
                <c:pt idx="3519">
                  <c:v>133228348</c:v>
                </c:pt>
                <c:pt idx="3520">
                  <c:v>58220776</c:v>
                </c:pt>
                <c:pt idx="3521">
                  <c:v>18208078</c:v>
                </c:pt>
                <c:pt idx="3522">
                  <c:v>1500000</c:v>
                </c:pt>
                <c:pt idx="3523">
                  <c:v>47474112</c:v>
                </c:pt>
                <c:pt idx="3524">
                  <c:v>57366262</c:v>
                </c:pt>
                <c:pt idx="3525">
                  <c:v>17281832</c:v>
                </c:pt>
                <c:pt idx="3526">
                  <c:v>102176165</c:v>
                </c:pt>
                <c:pt idx="3527">
                  <c:v>2154540</c:v>
                </c:pt>
                <c:pt idx="3528">
                  <c:v>42877165</c:v>
                </c:pt>
                <c:pt idx="3529">
                  <c:v>12870569</c:v>
                </c:pt>
                <c:pt idx="3530">
                  <c:v>6471394</c:v>
                </c:pt>
                <c:pt idx="3531">
                  <c:v>6291602</c:v>
                </c:pt>
                <c:pt idx="3532">
                  <c:v>33201661</c:v>
                </c:pt>
                <c:pt idx="3533">
                  <c:v>36073232</c:v>
                </c:pt>
                <c:pt idx="3534">
                  <c:v>66002193</c:v>
                </c:pt>
                <c:pt idx="3535">
                  <c:v>50802661</c:v>
                </c:pt>
                <c:pt idx="3536">
                  <c:v>27796042</c:v>
                </c:pt>
                <c:pt idx="3537">
                  <c:v>145109</c:v>
                </c:pt>
                <c:pt idx="3538">
                  <c:v>200074175</c:v>
                </c:pt>
                <c:pt idx="3539">
                  <c:v>40048332</c:v>
                </c:pt>
                <c:pt idx="3540">
                  <c:v>30013346</c:v>
                </c:pt>
                <c:pt idx="3541">
                  <c:v>44606335</c:v>
                </c:pt>
                <c:pt idx="3542">
                  <c:v>34566746</c:v>
                </c:pt>
                <c:pt idx="3543">
                  <c:v>19548064</c:v>
                </c:pt>
                <c:pt idx="3544">
                  <c:v>9483821</c:v>
                </c:pt>
                <c:pt idx="3545">
                  <c:v>36381716</c:v>
                </c:pt>
                <c:pt idx="3546">
                  <c:v>19059018</c:v>
                </c:pt>
                <c:pt idx="3547">
                  <c:v>179020854</c:v>
                </c:pt>
                <c:pt idx="3548">
                  <c:v>13395939</c:v>
                </c:pt>
                <c:pt idx="3549">
                  <c:v>8355815</c:v>
                </c:pt>
                <c:pt idx="3550">
                  <c:v>23159305</c:v>
                </c:pt>
                <c:pt idx="3551">
                  <c:v>13082288</c:v>
                </c:pt>
                <c:pt idx="3552">
                  <c:v>32885565</c:v>
                </c:pt>
                <c:pt idx="3553">
                  <c:v>7871693</c:v>
                </c:pt>
                <c:pt idx="3554">
                  <c:v>57637485</c:v>
                </c:pt>
                <c:pt idx="3555">
                  <c:v>34543701</c:v>
                </c:pt>
                <c:pt idx="3556">
                  <c:v>22531698</c:v>
                </c:pt>
                <c:pt idx="3557">
                  <c:v>7221458</c:v>
                </c:pt>
                <c:pt idx="3558">
                  <c:v>2208939</c:v>
                </c:pt>
                <c:pt idx="3559">
                  <c:v>2175312</c:v>
                </c:pt>
                <c:pt idx="3560">
                  <c:v>12065985</c:v>
                </c:pt>
                <c:pt idx="3561">
                  <c:v>1987287</c:v>
                </c:pt>
                <c:pt idx="3562">
                  <c:v>11802056</c:v>
                </c:pt>
                <c:pt idx="3563">
                  <c:v>5660084</c:v>
                </c:pt>
                <c:pt idx="3564">
                  <c:v>61656849</c:v>
                </c:pt>
                <c:pt idx="3565">
                  <c:v>83348920</c:v>
                </c:pt>
                <c:pt idx="3566">
                  <c:v>1206135</c:v>
                </c:pt>
                <c:pt idx="3567">
                  <c:v>58183966</c:v>
                </c:pt>
                <c:pt idx="3568">
                  <c:v>67155742</c:v>
                </c:pt>
                <c:pt idx="3569">
                  <c:v>5755286</c:v>
                </c:pt>
                <c:pt idx="3570">
                  <c:v>700000</c:v>
                </c:pt>
                <c:pt idx="3571">
                  <c:v>150350192</c:v>
                </c:pt>
                <c:pt idx="3572">
                  <c:v>23106</c:v>
                </c:pt>
                <c:pt idx="3573">
                  <c:v>26000610</c:v>
                </c:pt>
                <c:pt idx="3574">
                  <c:v>37899638</c:v>
                </c:pt>
                <c:pt idx="3575">
                  <c:v>1891821</c:v>
                </c:pt>
                <c:pt idx="3576">
                  <c:v>19819494</c:v>
                </c:pt>
                <c:pt idx="3577">
                  <c:v>6768055</c:v>
                </c:pt>
                <c:pt idx="3578">
                  <c:v>54700065</c:v>
                </c:pt>
                <c:pt idx="3579">
                  <c:v>49392095</c:v>
                </c:pt>
                <c:pt idx="3580">
                  <c:v>104383624</c:v>
                </c:pt>
                <c:pt idx="3581">
                  <c:v>39292022</c:v>
                </c:pt>
                <c:pt idx="3582">
                  <c:v>14218868</c:v>
                </c:pt>
                <c:pt idx="3583">
                  <c:v>18990542</c:v>
                </c:pt>
                <c:pt idx="3584">
                  <c:v>18821279</c:v>
                </c:pt>
                <c:pt idx="3585">
                  <c:v>13750556</c:v>
                </c:pt>
                <c:pt idx="3586">
                  <c:v>83024900</c:v>
                </c:pt>
                <c:pt idx="3587">
                  <c:v>22751979</c:v>
                </c:pt>
                <c:pt idx="3588">
                  <c:v>32694788</c:v>
                </c:pt>
                <c:pt idx="3589">
                  <c:v>7605668</c:v>
                </c:pt>
                <c:pt idx="3590">
                  <c:v>17473245</c:v>
                </c:pt>
                <c:pt idx="3591">
                  <c:v>17218080</c:v>
                </c:pt>
                <c:pt idx="3592">
                  <c:v>46440491</c:v>
                </c:pt>
                <c:pt idx="3593">
                  <c:v>130468626</c:v>
                </c:pt>
                <c:pt idx="3594">
                  <c:v>20315324</c:v>
                </c:pt>
                <c:pt idx="3595">
                  <c:v>10014234</c:v>
                </c:pt>
                <c:pt idx="3596">
                  <c:v>64736114</c:v>
                </c:pt>
                <c:pt idx="3597">
                  <c:v>4535117</c:v>
                </c:pt>
                <c:pt idx="3598">
                  <c:v>14294842</c:v>
                </c:pt>
                <c:pt idx="3599">
                  <c:v>124051759</c:v>
                </c:pt>
                <c:pt idx="3600">
                  <c:v>93926386</c:v>
                </c:pt>
                <c:pt idx="3601">
                  <c:v>113745408</c:v>
                </c:pt>
                <c:pt idx="3602">
                  <c:v>13596911</c:v>
                </c:pt>
                <c:pt idx="3603">
                  <c:v>33574332</c:v>
                </c:pt>
                <c:pt idx="3604">
                  <c:v>23219748</c:v>
                </c:pt>
                <c:pt idx="3605">
                  <c:v>77564037</c:v>
                </c:pt>
                <c:pt idx="3606">
                  <c:v>20950820</c:v>
                </c:pt>
                <c:pt idx="3607">
                  <c:v>200807262</c:v>
                </c:pt>
                <c:pt idx="3608">
                  <c:v>668171</c:v>
                </c:pt>
                <c:pt idx="3609">
                  <c:v>11466088</c:v>
                </c:pt>
                <c:pt idx="3610">
                  <c:v>40198710</c:v>
                </c:pt>
                <c:pt idx="3611">
                  <c:v>50026353</c:v>
                </c:pt>
                <c:pt idx="3612">
                  <c:v>22451</c:v>
                </c:pt>
                <c:pt idx="3613">
                  <c:v>19673424</c:v>
                </c:pt>
                <c:pt idx="3614">
                  <c:v>14567883</c:v>
                </c:pt>
                <c:pt idx="3615">
                  <c:v>19480739</c:v>
                </c:pt>
                <c:pt idx="3616">
                  <c:v>26082914</c:v>
                </c:pt>
                <c:pt idx="3617">
                  <c:v>68642452</c:v>
                </c:pt>
                <c:pt idx="3618">
                  <c:v>18318000</c:v>
                </c:pt>
                <c:pt idx="3619">
                  <c:v>137850096</c:v>
                </c:pt>
                <c:pt idx="3620">
                  <c:v>17593391</c:v>
                </c:pt>
                <c:pt idx="3621">
                  <c:v>27356090</c:v>
                </c:pt>
                <c:pt idx="3622">
                  <c:v>102315545</c:v>
                </c:pt>
                <c:pt idx="3623">
                  <c:v>7097125</c:v>
                </c:pt>
                <c:pt idx="3624">
                  <c:v>56114221</c:v>
                </c:pt>
                <c:pt idx="3625">
                  <c:v>5851188</c:v>
                </c:pt>
                <c:pt idx="3626">
                  <c:v>35168677</c:v>
                </c:pt>
                <c:pt idx="3627">
                  <c:v>72413</c:v>
                </c:pt>
                <c:pt idx="3628">
                  <c:v>15071514</c:v>
                </c:pt>
                <c:pt idx="3629">
                  <c:v>35024475</c:v>
                </c:pt>
                <c:pt idx="3630">
                  <c:v>89732035</c:v>
                </c:pt>
                <c:pt idx="3631">
                  <c:v>83640426</c:v>
                </c:pt>
                <c:pt idx="3632">
                  <c:v>17010646</c:v>
                </c:pt>
                <c:pt idx="3633">
                  <c:v>47952020</c:v>
                </c:pt>
                <c:pt idx="3634">
                  <c:v>82161969</c:v>
                </c:pt>
                <c:pt idx="3635">
                  <c:v>42776259</c:v>
                </c:pt>
                <c:pt idx="3636">
                  <c:v>617840</c:v>
                </c:pt>
                <c:pt idx="3637">
                  <c:v>60522097</c:v>
                </c:pt>
                <c:pt idx="3638">
                  <c:v>5409517</c:v>
                </c:pt>
                <c:pt idx="3639">
                  <c:v>10166502</c:v>
                </c:pt>
                <c:pt idx="3640">
                  <c:v>15131330</c:v>
                </c:pt>
                <c:pt idx="3641">
                  <c:v>63992328</c:v>
                </c:pt>
                <c:pt idx="3642">
                  <c:v>40911830</c:v>
                </c:pt>
                <c:pt idx="3643">
                  <c:v>125320003</c:v>
                </c:pt>
                <c:pt idx="3644">
                  <c:v>100289690</c:v>
                </c:pt>
                <c:pt idx="3645">
                  <c:v>27098580</c:v>
                </c:pt>
                <c:pt idx="3646">
                  <c:v>65007045</c:v>
                </c:pt>
                <c:pt idx="3647">
                  <c:v>65007045</c:v>
                </c:pt>
                <c:pt idx="3648">
                  <c:v>24985612</c:v>
                </c:pt>
                <c:pt idx="3649">
                  <c:v>43929341</c:v>
                </c:pt>
                <c:pt idx="3650">
                  <c:v>28772222</c:v>
                </c:pt>
                <c:pt idx="3651">
                  <c:v>28772222</c:v>
                </c:pt>
                <c:pt idx="3652">
                  <c:v>73103784</c:v>
                </c:pt>
                <c:pt idx="3653">
                  <c:v>23014504</c:v>
                </c:pt>
                <c:pt idx="3654">
                  <c:v>100189501</c:v>
                </c:pt>
                <c:pt idx="3655">
                  <c:v>17176900</c:v>
                </c:pt>
                <c:pt idx="3656">
                  <c:v>1339152</c:v>
                </c:pt>
                <c:pt idx="3657">
                  <c:v>49551662</c:v>
                </c:pt>
                <c:pt idx="3658">
                  <c:v>47396698</c:v>
                </c:pt>
                <c:pt idx="3659">
                  <c:v>6712451</c:v>
                </c:pt>
                <c:pt idx="3660">
                  <c:v>141614023</c:v>
                </c:pt>
                <c:pt idx="3661">
                  <c:v>116593191</c:v>
                </c:pt>
                <c:pt idx="3662">
                  <c:v>617228</c:v>
                </c:pt>
                <c:pt idx="3663">
                  <c:v>64459316</c:v>
                </c:pt>
                <c:pt idx="3664">
                  <c:v>22406362</c:v>
                </c:pt>
                <c:pt idx="3665">
                  <c:v>24004159</c:v>
                </c:pt>
                <c:pt idx="3666">
                  <c:v>24004159</c:v>
                </c:pt>
                <c:pt idx="3667">
                  <c:v>88246220</c:v>
                </c:pt>
                <c:pt idx="3668">
                  <c:v>63143812</c:v>
                </c:pt>
                <c:pt idx="3669">
                  <c:v>11000000</c:v>
                </c:pt>
                <c:pt idx="3670">
                  <c:v>52792307</c:v>
                </c:pt>
                <c:pt idx="3671">
                  <c:v>61937495</c:v>
                </c:pt>
                <c:pt idx="3672">
                  <c:v>101785482</c:v>
                </c:pt>
                <c:pt idx="3673">
                  <c:v>11041228</c:v>
                </c:pt>
                <c:pt idx="3674">
                  <c:v>30212620</c:v>
                </c:pt>
                <c:pt idx="3675">
                  <c:v>190562</c:v>
                </c:pt>
                <c:pt idx="3676">
                  <c:v>35799026</c:v>
                </c:pt>
                <c:pt idx="3677">
                  <c:v>35799026</c:v>
                </c:pt>
                <c:pt idx="3678">
                  <c:v>26871</c:v>
                </c:pt>
                <c:pt idx="3679">
                  <c:v>76846624</c:v>
                </c:pt>
                <c:pt idx="3680">
                  <c:v>9213</c:v>
                </c:pt>
                <c:pt idx="3681">
                  <c:v>105219735</c:v>
                </c:pt>
                <c:pt idx="3682">
                  <c:v>4411102</c:v>
                </c:pt>
                <c:pt idx="3683">
                  <c:v>73820094</c:v>
                </c:pt>
                <c:pt idx="3684">
                  <c:v>33592415</c:v>
                </c:pt>
                <c:pt idx="3685">
                  <c:v>93417865</c:v>
                </c:pt>
                <c:pt idx="3686">
                  <c:v>3058380</c:v>
                </c:pt>
                <c:pt idx="3687">
                  <c:v>60655503</c:v>
                </c:pt>
                <c:pt idx="3688">
                  <c:v>38120554</c:v>
                </c:pt>
                <c:pt idx="3689">
                  <c:v>274299</c:v>
                </c:pt>
                <c:pt idx="3690">
                  <c:v>31704416</c:v>
                </c:pt>
                <c:pt idx="3691">
                  <c:v>32131830</c:v>
                </c:pt>
                <c:pt idx="3692">
                  <c:v>31141074</c:v>
                </c:pt>
                <c:pt idx="3693">
                  <c:v>90755643</c:v>
                </c:pt>
                <c:pt idx="3694">
                  <c:v>70083519</c:v>
                </c:pt>
                <c:pt idx="3695">
                  <c:v>48068396</c:v>
                </c:pt>
                <c:pt idx="3696">
                  <c:v>46978995</c:v>
                </c:pt>
                <c:pt idx="3697">
                  <c:v>34964818</c:v>
                </c:pt>
                <c:pt idx="3698">
                  <c:v>34964818</c:v>
                </c:pt>
                <c:pt idx="3699">
                  <c:v>34293771</c:v>
                </c:pt>
                <c:pt idx="3700">
                  <c:v>89289910</c:v>
                </c:pt>
                <c:pt idx="3701">
                  <c:v>21379315</c:v>
                </c:pt>
                <c:pt idx="3702">
                  <c:v>47375327</c:v>
                </c:pt>
                <c:pt idx="3703">
                  <c:v>65171860</c:v>
                </c:pt>
                <c:pt idx="3704">
                  <c:v>38297305</c:v>
                </c:pt>
                <c:pt idx="3705">
                  <c:v>65173160</c:v>
                </c:pt>
                <c:pt idx="3706">
                  <c:v>665426</c:v>
                </c:pt>
                <c:pt idx="3707">
                  <c:v>11905519</c:v>
                </c:pt>
                <c:pt idx="3708">
                  <c:v>73058679</c:v>
                </c:pt>
                <c:pt idx="3709">
                  <c:v>102055</c:v>
                </c:pt>
                <c:pt idx="3710">
                  <c:v>14131298</c:v>
                </c:pt>
                <c:pt idx="3711">
                  <c:v>454255</c:v>
                </c:pt>
                <c:pt idx="3712">
                  <c:v>626809</c:v>
                </c:pt>
                <c:pt idx="3713">
                  <c:v>3275443</c:v>
                </c:pt>
                <c:pt idx="3714">
                  <c:v>1687311</c:v>
                </c:pt>
                <c:pt idx="3715">
                  <c:v>10037390</c:v>
                </c:pt>
                <c:pt idx="3716">
                  <c:v>439162</c:v>
                </c:pt>
                <c:pt idx="3717">
                  <c:v>410388</c:v>
                </c:pt>
                <c:pt idx="3718">
                  <c:v>2298191</c:v>
                </c:pt>
                <c:pt idx="3719">
                  <c:v>195888</c:v>
                </c:pt>
                <c:pt idx="3720">
                  <c:v>211667</c:v>
                </c:pt>
                <c:pt idx="3721">
                  <c:v>2201412</c:v>
                </c:pt>
              </c:numCache>
            </c:numRef>
          </c:val>
          <c:extLst>
            <c:ext xmlns:c16="http://schemas.microsoft.com/office/drawing/2014/chart" uri="{C3380CC4-5D6E-409C-BE32-E72D297353CC}">
              <c16:uniqueId val="{00000000-F80A-408D-A80D-92D51819EBE4}"/>
            </c:ext>
          </c:extLst>
        </c:ser>
        <c:ser>
          <c:idx val="1"/>
          <c:order val="1"/>
          <c:spPr>
            <a:solidFill>
              <a:schemeClr val="accent2"/>
            </a:solidFill>
            <a:ln>
              <a:noFill/>
            </a:ln>
            <a:effectLst/>
          </c:spPr>
          <c:invertIfNegative val="0"/>
          <c:cat>
            <c:strRef>
              <c:f>Sheet5!$A$2:$A$3723</c:f>
              <c:strCache>
                <c:ptCount val="3722"/>
                <c:pt idx="0">
                  <c:v>AvatarÂ </c:v>
                </c:pt>
                <c:pt idx="1">
                  <c:v>Jurassic WorldÂ </c:v>
                </c:pt>
                <c:pt idx="2">
                  <c:v>TitanicÂ </c:v>
                </c:pt>
                <c:pt idx="3">
                  <c:v>Star Wars: Episode IV - A New HopeÂ </c:v>
                </c:pt>
                <c:pt idx="4">
                  <c:v>E.T. the Extra-TerrestrialÂ </c:v>
                </c:pt>
                <c:pt idx="5">
                  <c:v>The AvengersÂ </c:v>
                </c:pt>
                <c:pt idx="6">
                  <c:v>The Lion KingÂ </c:v>
                </c:pt>
                <c:pt idx="7">
                  <c:v>Star Wars: Episode I - The Phantom MenaceÂ </c:v>
                </c:pt>
                <c:pt idx="8">
                  <c:v>The Dark KnightÂ </c:v>
                </c:pt>
                <c:pt idx="9">
                  <c:v>The Hunger GamesÂ </c:v>
                </c:pt>
                <c:pt idx="10">
                  <c:v>DeadpoolÂ </c:v>
                </c:pt>
                <c:pt idx="11">
                  <c:v>The Hunger Games: Catching FireÂ </c:v>
                </c:pt>
                <c:pt idx="12">
                  <c:v>Jurassic ParkÂ </c:v>
                </c:pt>
                <c:pt idx="13">
                  <c:v>Despicable Me 2Â </c:v>
                </c:pt>
                <c:pt idx="14">
                  <c:v>American SniperÂ </c:v>
                </c:pt>
                <c:pt idx="15">
                  <c:v>Finding NemoÂ </c:v>
                </c:pt>
                <c:pt idx="16">
                  <c:v>Shrek 2Â </c:v>
                </c:pt>
                <c:pt idx="17">
                  <c:v>The Lord of the Rings: The Return of the KingÂ </c:v>
                </c:pt>
                <c:pt idx="18">
                  <c:v>Star Wars: Episode VI - Return of the JediÂ </c:v>
                </c:pt>
                <c:pt idx="19">
                  <c:v>Forrest GumpÂ </c:v>
                </c:pt>
                <c:pt idx="20">
                  <c:v>Star Wars: Episode V - The Empire Strikes BackÂ </c:v>
                </c:pt>
                <c:pt idx="21">
                  <c:v>Home AloneÂ </c:v>
                </c:pt>
                <c:pt idx="22">
                  <c:v>Star Wars: Episode III - Revenge of the SithÂ </c:v>
                </c:pt>
                <c:pt idx="23">
                  <c:v>Spider-ManÂ </c:v>
                </c:pt>
                <c:pt idx="24">
                  <c:v>MinionsÂ </c:v>
                </c:pt>
                <c:pt idx="25">
                  <c:v>The Sixth SenseÂ </c:v>
                </c:pt>
                <c:pt idx="26">
                  <c:v>JawsÂ </c:v>
                </c:pt>
                <c:pt idx="27">
                  <c:v>FrozenÂ </c:v>
                </c:pt>
                <c:pt idx="28">
                  <c:v>The Secret Life of PetsÂ </c:v>
                </c:pt>
                <c:pt idx="29">
                  <c:v>The Twilight Saga: New MoonÂ </c:v>
                </c:pt>
                <c:pt idx="30">
                  <c:v>The Lord of the Rings: The Two TowersÂ </c:v>
                </c:pt>
                <c:pt idx="31">
                  <c:v>The HangoverÂ </c:v>
                </c:pt>
                <c:pt idx="32">
                  <c:v>My Big Fat Greek WeddingÂ </c:v>
                </c:pt>
                <c:pt idx="33">
                  <c:v>The Twilight Saga: EclipseÂ </c:v>
                </c:pt>
                <c:pt idx="34">
                  <c:v>Independence DayÂ </c:v>
                </c:pt>
                <c:pt idx="35">
                  <c:v>The Blind SideÂ </c:v>
                </c:pt>
                <c:pt idx="36">
                  <c:v>Raiders of the Lost ArkÂ </c:v>
                </c:pt>
                <c:pt idx="37">
                  <c:v>The Lord of the Rings: The Fellowship of the RingÂ </c:v>
                </c:pt>
                <c:pt idx="38">
                  <c:v>Beverly Hills CopÂ </c:v>
                </c:pt>
                <c:pt idx="39">
                  <c:v>BatmanÂ </c:v>
                </c:pt>
                <c:pt idx="40">
                  <c:v>Toy Story 3Â </c:v>
                </c:pt>
                <c:pt idx="41">
                  <c:v>The Hunger Games: Mockingjay - Part 1Â </c:v>
                </c:pt>
                <c:pt idx="42">
                  <c:v>Iron Man 3Â </c:v>
                </c:pt>
                <c:pt idx="43">
                  <c:v>Avengers: Age of UltronÂ </c:v>
                </c:pt>
                <c:pt idx="44">
                  <c:v>ShrekÂ </c:v>
                </c:pt>
                <c:pt idx="45">
                  <c:v>Transformers: Revenge of the FallenÂ </c:v>
                </c:pt>
                <c:pt idx="46">
                  <c:v>Meet the FockersÂ </c:v>
                </c:pt>
                <c:pt idx="47">
                  <c:v>The Dark Knight RisesÂ </c:v>
                </c:pt>
                <c:pt idx="48">
                  <c:v>Pirates of the Caribbean: Dead Man's ChestÂ </c:v>
                </c:pt>
                <c:pt idx="49">
                  <c:v>The Lego MovieÂ </c:v>
                </c:pt>
                <c:pt idx="50">
                  <c:v>The ExorcistÂ </c:v>
                </c:pt>
                <c:pt idx="51">
                  <c:v>Star Wars: Episode II - Attack of the ClonesÂ </c:v>
                </c:pt>
                <c:pt idx="52">
                  <c:v>GhostÂ </c:v>
                </c:pt>
                <c:pt idx="53">
                  <c:v>Gone with the WindÂ </c:v>
                </c:pt>
                <c:pt idx="54">
                  <c:v>Mrs. DoubtfireÂ </c:v>
                </c:pt>
                <c:pt idx="55">
                  <c:v>Harry Potter and the Sorcerer's StoneÂ </c:v>
                </c:pt>
                <c:pt idx="56">
                  <c:v>Back to the FutureÂ </c:v>
                </c:pt>
                <c:pt idx="57">
                  <c:v>AladdinÂ </c:v>
                </c:pt>
                <c:pt idx="58">
                  <c:v>The Jungle BookÂ </c:v>
                </c:pt>
                <c:pt idx="59">
                  <c:v>The Jungle BookÂ </c:v>
                </c:pt>
                <c:pt idx="60">
                  <c:v>Snow White and the Seven DwarfsÂ </c:v>
                </c:pt>
                <c:pt idx="61">
                  <c:v>Despicable MeÂ </c:v>
                </c:pt>
                <c:pt idx="62">
                  <c:v>Inside OutÂ </c:v>
                </c:pt>
                <c:pt idx="63">
                  <c:v>Iron ManÂ </c:v>
                </c:pt>
                <c:pt idx="64">
                  <c:v>GreaseÂ </c:v>
                </c:pt>
                <c:pt idx="65">
                  <c:v>Monsters, Inc.Â </c:v>
                </c:pt>
                <c:pt idx="66">
                  <c:v>The Hangover Part IIÂ </c:v>
                </c:pt>
                <c:pt idx="67">
                  <c:v>GravityÂ </c:v>
                </c:pt>
                <c:pt idx="68">
                  <c:v>Spider-Man 2Â </c:v>
                </c:pt>
                <c:pt idx="69">
                  <c:v>Austin Powers: The Spy Who Shagged MeÂ </c:v>
                </c:pt>
                <c:pt idx="70">
                  <c:v>The Twilight Saga: Breaking Dawn - Part 2Â </c:v>
                </c:pt>
                <c:pt idx="71">
                  <c:v>The IncrediblesÂ </c:v>
                </c:pt>
                <c:pt idx="72">
                  <c:v>TransformersÂ </c:v>
                </c:pt>
                <c:pt idx="73">
                  <c:v>TedÂ </c:v>
                </c:pt>
                <c:pt idx="74">
                  <c:v>Crocodile DundeeÂ </c:v>
                </c:pt>
                <c:pt idx="75">
                  <c:v>Pirates of the Caribbean: The Curse of the Black PearlÂ </c:v>
                </c:pt>
                <c:pt idx="76">
                  <c:v>Pretty WomanÂ </c:v>
                </c:pt>
                <c:pt idx="77">
                  <c:v>Guardians of the GalaxyÂ </c:v>
                </c:pt>
                <c:pt idx="78">
                  <c:v>Dances with WolvesÂ </c:v>
                </c:pt>
                <c:pt idx="79">
                  <c:v>Harry Potter and the Chamber of SecretsÂ </c:v>
                </c:pt>
                <c:pt idx="80">
                  <c:v>Toy StoryÂ </c:v>
                </c:pt>
                <c:pt idx="81">
                  <c:v>Top GunÂ </c:v>
                </c:pt>
                <c:pt idx="82">
                  <c:v>Bruce AlmightyÂ </c:v>
                </c:pt>
                <c:pt idx="83">
                  <c:v>Shrek the ThirdÂ </c:v>
                </c:pt>
                <c:pt idx="84">
                  <c:v>Men in BlackÂ </c:v>
                </c:pt>
                <c:pt idx="85">
                  <c:v>Furious 7Â </c:v>
                </c:pt>
                <c:pt idx="86">
                  <c:v>Transformers: Dark of the MoonÂ </c:v>
                </c:pt>
                <c:pt idx="87">
                  <c:v>Alvin and the ChipmunksÂ </c:v>
                </c:pt>
                <c:pt idx="88">
                  <c:v>Captain America: Civil WarÂ </c:v>
                </c:pt>
                <c:pt idx="89">
                  <c:v>3 Men and a BabyÂ </c:v>
                </c:pt>
                <c:pt idx="90">
                  <c:v>The Lost World: Jurassic ParkÂ </c:v>
                </c:pt>
                <c:pt idx="91">
                  <c:v>SignsÂ </c:v>
                </c:pt>
                <c:pt idx="92">
                  <c:v>Toy Story 2Â </c:v>
                </c:pt>
                <c:pt idx="93">
                  <c:v>Home Alone 2: Lost in New YorkÂ </c:v>
                </c:pt>
                <c:pt idx="94">
                  <c:v>TootsieÂ </c:v>
                </c:pt>
                <c:pt idx="95">
                  <c:v>The Sound of MusicÂ </c:v>
                </c:pt>
                <c:pt idx="96">
                  <c:v>TwilightÂ </c:v>
                </c:pt>
                <c:pt idx="97">
                  <c:v>TwilightÂ </c:v>
                </c:pt>
                <c:pt idx="98">
                  <c:v>Pitch Perfect 2Â </c:v>
                </c:pt>
                <c:pt idx="99">
                  <c:v>The StingÂ </c:v>
                </c:pt>
                <c:pt idx="100">
                  <c:v>There's Something About MaryÂ </c:v>
                </c:pt>
                <c:pt idx="101">
                  <c:v>Indiana Jones and the Temple of DoomÂ </c:v>
                </c:pt>
                <c:pt idx="102">
                  <c:v>Austin Powers in GoldmemberÂ </c:v>
                </c:pt>
                <c:pt idx="103">
                  <c:v>TwisterÂ </c:v>
                </c:pt>
                <c:pt idx="104">
                  <c:v>Indiana Jones and the Last CrusadeÂ </c:v>
                </c:pt>
                <c:pt idx="105">
                  <c:v>Rain ManÂ </c:v>
                </c:pt>
                <c:pt idx="106">
                  <c:v>Saving Private RyanÂ </c:v>
                </c:pt>
                <c:pt idx="107">
                  <c:v>300Â </c:v>
                </c:pt>
                <c:pt idx="108">
                  <c:v>The HelpÂ </c:v>
                </c:pt>
                <c:pt idx="109">
                  <c:v>Alvin and the Chipmunks: The SqueakquelÂ </c:v>
                </c:pt>
                <c:pt idx="110">
                  <c:v>Cast AwayÂ </c:v>
                </c:pt>
                <c:pt idx="111">
                  <c:v>Fatal AttractionÂ </c:v>
                </c:pt>
                <c:pt idx="112">
                  <c:v>Harry Potter and the Order of the PhoenixÂ </c:v>
                </c:pt>
                <c:pt idx="113">
                  <c:v>22 Jump StreetÂ </c:v>
                </c:pt>
                <c:pt idx="114">
                  <c:v>The WaterboyÂ </c:v>
                </c:pt>
                <c:pt idx="115">
                  <c:v>Night at the MuseumÂ </c:v>
                </c:pt>
                <c:pt idx="116">
                  <c:v>The Blair Witch ProjectÂ </c:v>
                </c:pt>
                <c:pt idx="117">
                  <c:v>ElfÂ </c:v>
                </c:pt>
                <c:pt idx="118">
                  <c:v>Harry Potter and the Goblet of FireÂ </c:v>
                </c:pt>
                <c:pt idx="119">
                  <c:v>The FugitiveÂ </c:v>
                </c:pt>
                <c:pt idx="120">
                  <c:v>Animal HouseÂ </c:v>
                </c:pt>
                <c:pt idx="121">
                  <c:v>GremlinsÂ </c:v>
                </c:pt>
                <c:pt idx="122">
                  <c:v>How the Grinch Stole ChristmasÂ </c:v>
                </c:pt>
                <c:pt idx="123">
                  <c:v>BridesmaidsÂ </c:v>
                </c:pt>
                <c:pt idx="124">
                  <c:v>Liar LiarÂ </c:v>
                </c:pt>
                <c:pt idx="125">
                  <c:v>Rush Hour 2Â </c:v>
                </c:pt>
                <c:pt idx="126">
                  <c:v>JunoÂ </c:v>
                </c:pt>
                <c:pt idx="127">
                  <c:v>JunoÂ </c:v>
                </c:pt>
                <c:pt idx="128">
                  <c:v>Alice in WonderlandÂ </c:v>
                </c:pt>
                <c:pt idx="129">
                  <c:v>Alice in WonderlandÂ </c:v>
                </c:pt>
                <c:pt idx="130">
                  <c:v>True GritÂ </c:v>
                </c:pt>
                <c:pt idx="131">
                  <c:v>Straight Outta ComptonÂ </c:v>
                </c:pt>
                <c:pt idx="132">
                  <c:v>InceptionÂ </c:v>
                </c:pt>
                <c:pt idx="133">
                  <c:v>NeighborsÂ </c:v>
                </c:pt>
                <c:pt idx="134">
                  <c:v>Indiana Jones and the Kingdom of the Crystal SkullÂ </c:v>
                </c:pt>
                <c:pt idx="135">
                  <c:v>PlatoonÂ </c:v>
                </c:pt>
                <c:pt idx="136">
                  <c:v>The Matrix ReloadedÂ </c:v>
                </c:pt>
                <c:pt idx="137">
                  <c:v>Big DaddyÂ </c:v>
                </c:pt>
                <c:pt idx="138">
                  <c:v>The GodfatherÂ </c:v>
                </c:pt>
                <c:pt idx="139">
                  <c:v>Good Will HuntingÂ </c:v>
                </c:pt>
                <c:pt idx="140">
                  <c:v>Slumdog MillionaireÂ </c:v>
                </c:pt>
                <c:pt idx="141">
                  <c:v>Fifty Shades of GreyÂ </c:v>
                </c:pt>
                <c:pt idx="142">
                  <c:v>ChicagoÂ </c:v>
                </c:pt>
                <c:pt idx="143">
                  <c:v>Beverly Hills Cop IIÂ </c:v>
                </c:pt>
                <c:pt idx="144">
                  <c:v>CarsÂ </c:v>
                </c:pt>
                <c:pt idx="145">
                  <c:v>The ProposalÂ </c:v>
                </c:pt>
                <c:pt idx="146">
                  <c:v>The King's SpeechÂ </c:v>
                </c:pt>
                <c:pt idx="147">
                  <c:v>The Santa ClauseÂ </c:v>
                </c:pt>
                <c:pt idx="148">
                  <c:v>The Hunger Games: Mockingjay - Part 2Â </c:v>
                </c:pt>
                <c:pt idx="149">
                  <c:v>The MartianÂ </c:v>
                </c:pt>
                <c:pt idx="150">
                  <c:v>TakenÂ </c:v>
                </c:pt>
                <c:pt idx="151">
                  <c:v>Harry Potter and the Prisoner of AzkabanÂ </c:v>
                </c:pt>
                <c:pt idx="152">
                  <c:v>Sherlock HolmesÂ </c:v>
                </c:pt>
                <c:pt idx="153">
                  <c:v>Knocked UpÂ </c:v>
                </c:pt>
                <c:pt idx="154">
                  <c:v>MadagascarÂ </c:v>
                </c:pt>
                <c:pt idx="155">
                  <c:v>UpÂ </c:v>
                </c:pt>
                <c:pt idx="156">
                  <c:v>Robin Hood: Prince of ThievesÂ </c:v>
                </c:pt>
                <c:pt idx="157">
                  <c:v>Ice AgeÂ </c:v>
                </c:pt>
                <c:pt idx="158">
                  <c:v>The ConjuringÂ </c:v>
                </c:pt>
                <c:pt idx="159">
                  <c:v>LincolnÂ </c:v>
                </c:pt>
                <c:pt idx="160">
                  <c:v>The Bourne UltimatumÂ </c:v>
                </c:pt>
                <c:pt idx="161">
                  <c:v>Blazing SaddlesÂ </c:v>
                </c:pt>
                <c:pt idx="162">
                  <c:v>The HeatÂ </c:v>
                </c:pt>
                <c:pt idx="163">
                  <c:v>The FirmÂ </c:v>
                </c:pt>
                <c:pt idx="164">
                  <c:v>RockyÂ </c:v>
                </c:pt>
                <c:pt idx="165">
                  <c:v>Ice Age: The MeltdownÂ </c:v>
                </c:pt>
                <c:pt idx="166">
                  <c:v>American Pie 2Â </c:v>
                </c:pt>
                <c:pt idx="167">
                  <c:v>Gran TorinoÂ </c:v>
                </c:pt>
                <c:pt idx="168">
                  <c:v>American BeautyÂ </c:v>
                </c:pt>
                <c:pt idx="169">
                  <c:v>American GraffitiÂ </c:v>
                </c:pt>
                <c:pt idx="170">
                  <c:v>We're the MillersÂ </c:v>
                </c:pt>
                <c:pt idx="171">
                  <c:v>Fahrenheit 9/11Â </c:v>
                </c:pt>
                <c:pt idx="172">
                  <c:v>Crouching Tiger, Hidden DragonÂ </c:v>
                </c:pt>
                <c:pt idx="173">
                  <c:v>The Fault in Our StarsÂ </c:v>
                </c:pt>
                <c:pt idx="174">
                  <c:v>What Women WantÂ </c:v>
                </c:pt>
                <c:pt idx="175">
                  <c:v>A Beautiful MindÂ </c:v>
                </c:pt>
                <c:pt idx="176">
                  <c:v>Catch Me If You CanÂ </c:v>
                </c:pt>
                <c:pt idx="177">
                  <c:v>Iron Man 2Â </c:v>
                </c:pt>
                <c:pt idx="178">
                  <c:v>The Silence of the LambsÂ </c:v>
                </c:pt>
                <c:pt idx="179">
                  <c:v>The Chronicles of Narnia: The Lion, the Witch and the WardrobeÂ </c:v>
                </c:pt>
                <c:pt idx="180">
                  <c:v>Meet the ParentsÂ </c:v>
                </c:pt>
                <c:pt idx="181">
                  <c:v>Dumb &amp; DumberÂ </c:v>
                </c:pt>
                <c:pt idx="182">
                  <c:v>Silver Linings PlaybookÂ </c:v>
                </c:pt>
                <c:pt idx="183">
                  <c:v>Good Morning, VietnamÂ </c:v>
                </c:pt>
                <c:pt idx="184">
                  <c:v>Borat: Cultural Learnings of America for Make Benefit Glorious Nation of KazakhstanÂ </c:v>
                </c:pt>
                <c:pt idx="185">
                  <c:v>American HustleÂ </c:v>
                </c:pt>
                <c:pt idx="186">
                  <c:v>Apollo 13Â </c:v>
                </c:pt>
                <c:pt idx="187">
                  <c:v>Lethal Weapon 3Â </c:v>
                </c:pt>
                <c:pt idx="188">
                  <c:v>Ride AlongÂ </c:v>
                </c:pt>
                <c:pt idx="189">
                  <c:v>Close Encounters of the Third KindÂ </c:v>
                </c:pt>
                <c:pt idx="190">
                  <c:v>The MatrixÂ </c:v>
                </c:pt>
                <c:pt idx="191">
                  <c:v>The Simpsons MovieÂ </c:v>
                </c:pt>
                <c:pt idx="192">
                  <c:v>Paranormal ActivityÂ </c:v>
                </c:pt>
                <c:pt idx="193">
                  <c:v>Star TrekÂ </c:v>
                </c:pt>
                <c:pt idx="194">
                  <c:v>One Flew Over the Cuckoo's NestÂ </c:v>
                </c:pt>
                <c:pt idx="195">
                  <c:v>The Pursuit of HappynessÂ </c:v>
                </c:pt>
                <c:pt idx="196">
                  <c:v>HitchÂ </c:v>
                </c:pt>
                <c:pt idx="197">
                  <c:v>Gone GirlÂ </c:v>
                </c:pt>
                <c:pt idx="198">
                  <c:v>Magic MikeÂ </c:v>
                </c:pt>
                <c:pt idx="199">
                  <c:v>Ice Age: Dawn of the DinosaursÂ </c:v>
                </c:pt>
                <c:pt idx="200">
                  <c:v>The Fast and the FuriousÂ </c:v>
                </c:pt>
                <c:pt idx="201">
                  <c:v>The Fast and the FuriousÂ </c:v>
                </c:pt>
                <c:pt idx="202">
                  <c:v>Rambo: First Blood Part IIÂ </c:v>
                </c:pt>
                <c:pt idx="203">
                  <c:v>I Am LegendÂ </c:v>
                </c:pt>
                <c:pt idx="204">
                  <c:v>CinderellaÂ </c:v>
                </c:pt>
                <c:pt idx="205">
                  <c:v>CinderellaÂ </c:v>
                </c:pt>
                <c:pt idx="206">
                  <c:v>X-Men 2Â </c:v>
                </c:pt>
                <c:pt idx="207">
                  <c:v>SkyfallÂ </c:v>
                </c:pt>
                <c:pt idx="208">
                  <c:v>SkyfallÂ </c:v>
                </c:pt>
                <c:pt idx="209">
                  <c:v>The Mummy ReturnsÂ </c:v>
                </c:pt>
                <c:pt idx="210">
                  <c:v>Jerry MaguireÂ </c:v>
                </c:pt>
                <c:pt idx="211">
                  <c:v>Terminator 2: Judgment DayÂ </c:v>
                </c:pt>
                <c:pt idx="212">
                  <c:v>War of the WorldsÂ </c:v>
                </c:pt>
                <c:pt idx="213">
                  <c:v>The MaskÂ </c:v>
                </c:pt>
                <c:pt idx="214">
                  <c:v>Wayne's WorldÂ </c:v>
                </c:pt>
                <c:pt idx="215">
                  <c:v>Porky'sÂ </c:v>
                </c:pt>
                <c:pt idx="216">
                  <c:v>SuperbadÂ </c:v>
                </c:pt>
                <c:pt idx="217">
                  <c:v>A Few Good MenÂ </c:v>
                </c:pt>
                <c:pt idx="218">
                  <c:v>The Bourne SupremacyÂ </c:v>
                </c:pt>
                <c:pt idx="219">
                  <c:v>Mission: ImpossibleÂ </c:v>
                </c:pt>
                <c:pt idx="220">
                  <c:v>Doctor ZhivagoÂ </c:v>
                </c:pt>
                <c:pt idx="221">
                  <c:v>Daddy's HomeÂ </c:v>
                </c:pt>
                <c:pt idx="222">
                  <c:v>The GrudgeÂ </c:v>
                </c:pt>
                <c:pt idx="223">
                  <c:v>Pulp FictionÂ </c:v>
                </c:pt>
                <c:pt idx="224">
                  <c:v>Bringing Down the HouseÂ </c:v>
                </c:pt>
                <c:pt idx="225">
                  <c:v>Identity ThiefÂ </c:v>
                </c:pt>
                <c:pt idx="226">
                  <c:v>Driving Miss DaisyÂ </c:v>
                </c:pt>
                <c:pt idx="227">
                  <c:v>Paranormal Activity 3Â </c:v>
                </c:pt>
                <c:pt idx="228">
                  <c:v>Cheaper by the DozenÂ </c:v>
                </c:pt>
                <c:pt idx="229">
                  <c:v>Ocean's ElevenÂ </c:v>
                </c:pt>
                <c:pt idx="230">
                  <c:v>Happy FeetÂ </c:v>
                </c:pt>
                <c:pt idx="231">
                  <c:v>As Good as It GetsÂ </c:v>
                </c:pt>
                <c:pt idx="232">
                  <c:v>Jackass 3DÂ </c:v>
                </c:pt>
                <c:pt idx="233">
                  <c:v>BigÂ </c:v>
                </c:pt>
                <c:pt idx="234">
                  <c:v>The BodyguardÂ </c:v>
                </c:pt>
                <c:pt idx="235">
                  <c:v>TwinsÂ </c:v>
                </c:pt>
                <c:pt idx="236">
                  <c:v>21 Jump StreetÂ </c:v>
                </c:pt>
                <c:pt idx="237">
                  <c:v>Butch Cassidy and the Sundance KidÂ </c:v>
                </c:pt>
                <c:pt idx="238">
                  <c:v>Mary PoppinsÂ </c:v>
                </c:pt>
                <c:pt idx="239">
                  <c:v>SpeedÂ </c:v>
                </c:pt>
                <c:pt idx="240">
                  <c:v>The VowÂ </c:v>
                </c:pt>
                <c:pt idx="241">
                  <c:v>Taken 2Â </c:v>
                </c:pt>
                <c:pt idx="242">
                  <c:v>Dodgeball: A True Underdog StoryÂ </c:v>
                </c:pt>
                <c:pt idx="243">
                  <c:v>Dodgeball: A True Underdog StoryÂ </c:v>
                </c:pt>
                <c:pt idx="244">
                  <c:v>Black SwanÂ </c:v>
                </c:pt>
                <c:pt idx="245">
                  <c:v>Crocodile Dundee IIÂ </c:v>
                </c:pt>
                <c:pt idx="246">
                  <c:v>The Da Vinci CodeÂ </c:v>
                </c:pt>
                <c:pt idx="247">
                  <c:v>The Hunt for Red OctoberÂ </c:v>
                </c:pt>
                <c:pt idx="248">
                  <c:v>Mamma Mia!Â </c:v>
                </c:pt>
                <c:pt idx="249">
                  <c:v>ArgoÂ </c:v>
                </c:pt>
                <c:pt idx="250">
                  <c:v>Walk the LineÂ </c:v>
                </c:pt>
                <c:pt idx="251">
                  <c:v>FlashdanceÂ </c:v>
                </c:pt>
                <c:pt idx="252">
                  <c:v>American PieÂ </c:v>
                </c:pt>
                <c:pt idx="253">
                  <c:v>Mission: Impossible IIÂ </c:v>
                </c:pt>
                <c:pt idx="254">
                  <c:v>Captain America: The Winter SoldierÂ </c:v>
                </c:pt>
                <c:pt idx="255">
                  <c:v>The Devil Wears PradaÂ </c:v>
                </c:pt>
                <c:pt idx="256">
                  <c:v>Hotel Transylvania 2Â </c:v>
                </c:pt>
                <c:pt idx="257">
                  <c:v>Sweet Home AlabamaÂ </c:v>
                </c:pt>
                <c:pt idx="258">
                  <c:v>The SpongeBob Movie: Sponge Out of WaterÂ </c:v>
                </c:pt>
                <c:pt idx="259">
                  <c:v>Jurassic Park IIIÂ </c:v>
                </c:pt>
                <c:pt idx="260">
                  <c:v>ScreamÂ </c:v>
                </c:pt>
                <c:pt idx="261">
                  <c:v>Les MisÃ©rablesÂ </c:v>
                </c:pt>
                <c:pt idx="262">
                  <c:v>Air Force OneÂ </c:v>
                </c:pt>
                <c:pt idx="263">
                  <c:v>Big Momma's HouseÂ </c:v>
                </c:pt>
                <c:pt idx="264">
                  <c:v>Bad GrandpaÂ </c:v>
                </c:pt>
                <c:pt idx="265">
                  <c:v>UnforgivenÂ </c:v>
                </c:pt>
                <c:pt idx="266">
                  <c:v>Lee Daniels' The ButlerÂ </c:v>
                </c:pt>
                <c:pt idx="267">
                  <c:v>PocahontasÂ </c:v>
                </c:pt>
                <c:pt idx="268">
                  <c:v>LucyÂ </c:v>
                </c:pt>
                <c:pt idx="269">
                  <c:v>Shark TaleÂ </c:v>
                </c:pt>
                <c:pt idx="270">
                  <c:v>Remember the TitansÂ </c:v>
                </c:pt>
                <c:pt idx="271">
                  <c:v>District 9Â </c:v>
                </c:pt>
                <c:pt idx="272">
                  <c:v>The FlintstonesÂ </c:v>
                </c:pt>
                <c:pt idx="273">
                  <c:v>Kung Fu PandaÂ </c:v>
                </c:pt>
                <c:pt idx="274">
                  <c:v>Lone SurvivorÂ </c:v>
                </c:pt>
                <c:pt idx="275">
                  <c:v>Patch AdamsÂ </c:v>
                </c:pt>
                <c:pt idx="276">
                  <c:v>Fast FiveÂ </c:v>
                </c:pt>
                <c:pt idx="277">
                  <c:v>Star Trek IV: The Voyage HomeÂ </c:v>
                </c:pt>
                <c:pt idx="278">
                  <c:v>GladiatorÂ </c:v>
                </c:pt>
                <c:pt idx="279">
                  <c:v>Freaky FridayÂ </c:v>
                </c:pt>
                <c:pt idx="280">
                  <c:v>Batman ForeverÂ </c:v>
                </c:pt>
                <c:pt idx="281">
                  <c:v>Rise of the Planet of the ApesÂ </c:v>
                </c:pt>
                <c:pt idx="282">
                  <c:v>Young FrankensteinÂ </c:v>
                </c:pt>
                <c:pt idx="283">
                  <c:v>The 40-Year-Old VirginÂ </c:v>
                </c:pt>
                <c:pt idx="284">
                  <c:v>Marley &amp; MeÂ </c:v>
                </c:pt>
                <c:pt idx="285">
                  <c:v>Saw IIÂ </c:v>
                </c:pt>
                <c:pt idx="286">
                  <c:v>Jaws 2Â </c:v>
                </c:pt>
                <c:pt idx="287">
                  <c:v>Batman ReturnsÂ </c:v>
                </c:pt>
                <c:pt idx="288">
                  <c:v>The Karate KidÂ </c:v>
                </c:pt>
                <c:pt idx="289">
                  <c:v>The Karate KidÂ </c:v>
                </c:pt>
                <c:pt idx="290">
                  <c:v>Horrible BossesÂ </c:v>
                </c:pt>
                <c:pt idx="291">
                  <c:v>X-MenÂ </c:v>
                </c:pt>
                <c:pt idx="292">
                  <c:v>Runaway BrideÂ </c:v>
                </c:pt>
                <c:pt idx="293">
                  <c:v>Grown UpsÂ </c:v>
                </c:pt>
                <c:pt idx="294">
                  <c:v>Paranormal Activity 2Â </c:v>
                </c:pt>
                <c:pt idx="295">
                  <c:v>PinocchioÂ </c:v>
                </c:pt>
                <c:pt idx="296">
                  <c:v>My Best Friend's WeddingÂ </c:v>
                </c:pt>
                <c:pt idx="297">
                  <c:v>Bad TeacherÂ </c:v>
                </c:pt>
                <c:pt idx="298">
                  <c:v>Batman v Superman: Dawn of JusticeÂ </c:v>
                </c:pt>
                <c:pt idx="299">
                  <c:v>Planet of the ApesÂ </c:v>
                </c:pt>
                <c:pt idx="300">
                  <c:v>Planet of the ApesÂ </c:v>
                </c:pt>
                <c:pt idx="301">
                  <c:v>Airplane!Â </c:v>
                </c:pt>
                <c:pt idx="302">
                  <c:v>High School Musical 3: Senior YearÂ </c:v>
                </c:pt>
                <c:pt idx="303">
                  <c:v>Think Like a ManÂ </c:v>
                </c:pt>
                <c:pt idx="304">
                  <c:v>The OthersÂ </c:v>
                </c:pt>
                <c:pt idx="305">
                  <c:v>Dead Poets SocietyÂ </c:v>
                </c:pt>
                <c:pt idx="306">
                  <c:v>The First Wives ClubÂ </c:v>
                </c:pt>
                <c:pt idx="307">
                  <c:v>The Santa Clause 2Â </c:v>
                </c:pt>
                <c:pt idx="308">
                  <c:v>SupermanÂ </c:v>
                </c:pt>
                <c:pt idx="309">
                  <c:v>The Color PurpleÂ </c:v>
                </c:pt>
                <c:pt idx="310">
                  <c:v>Insidious: Chapter 2Â </c:v>
                </c:pt>
                <c:pt idx="311">
                  <c:v>Spider-Man 3Â </c:v>
                </c:pt>
                <c:pt idx="312">
                  <c:v>Spider-Man 3Â </c:v>
                </c:pt>
                <c:pt idx="313">
                  <c:v>Back to the Future Part IIÂ </c:v>
                </c:pt>
                <c:pt idx="314">
                  <c:v>Ace Ventura: When Nature CallsÂ </c:v>
                </c:pt>
                <c:pt idx="315">
                  <c:v>Save the Last DanceÂ </c:v>
                </c:pt>
                <c:pt idx="316">
                  <c:v>Into the WoodsÂ </c:v>
                </c:pt>
                <c:pt idx="317">
                  <c:v>HancockÂ </c:v>
                </c:pt>
                <c:pt idx="318">
                  <c:v>AnnabelleÂ </c:v>
                </c:pt>
                <c:pt idx="319">
                  <c:v>Spy KidsÂ </c:v>
                </c:pt>
                <c:pt idx="320">
                  <c:v>Scream 2Â </c:v>
                </c:pt>
                <c:pt idx="321">
                  <c:v>The Imitation GameÂ </c:v>
                </c:pt>
                <c:pt idx="322">
                  <c:v>Legally BlondeÂ </c:v>
                </c:pt>
                <c:pt idx="323">
                  <c:v>Super 8Â </c:v>
                </c:pt>
                <c:pt idx="324">
                  <c:v>When Harry Met Sally...Â </c:v>
                </c:pt>
                <c:pt idx="325">
                  <c:v>The Green MileÂ </c:v>
                </c:pt>
                <c:pt idx="326">
                  <c:v>Police AcademyÂ </c:v>
                </c:pt>
                <c:pt idx="327">
                  <c:v>Analyze ThisÂ </c:v>
                </c:pt>
                <c:pt idx="328">
                  <c:v>The Rugrats MovieÂ </c:v>
                </c:pt>
                <c:pt idx="329">
                  <c:v>Mr. DeedsÂ </c:v>
                </c:pt>
                <c:pt idx="330">
                  <c:v>The Longest YardÂ </c:v>
                </c:pt>
                <c:pt idx="331">
                  <c:v>TrafficÂ </c:v>
                </c:pt>
                <c:pt idx="332">
                  <c:v>Central IntelligenceÂ </c:v>
                </c:pt>
                <c:pt idx="333">
                  <c:v>Mr. Holland's OpusÂ </c:v>
                </c:pt>
                <c:pt idx="334">
                  <c:v>8 MileÂ </c:v>
                </c:pt>
                <c:pt idx="335">
                  <c:v>The Addams FamilyÂ </c:v>
                </c:pt>
                <c:pt idx="336">
                  <c:v>StripesÂ </c:v>
                </c:pt>
                <c:pt idx="337">
                  <c:v>Shakespeare in LoveÂ </c:v>
                </c:pt>
                <c:pt idx="338">
                  <c:v>Talladega Nights: The Ballad of Ricky BobbyÂ </c:v>
                </c:pt>
                <c:pt idx="339">
                  <c:v>Over the HedgeÂ </c:v>
                </c:pt>
                <c:pt idx="340">
                  <c:v>TrainwreckÂ </c:v>
                </c:pt>
                <c:pt idx="341">
                  <c:v>The Nutty ProfessorÂ </c:v>
                </c:pt>
                <c:pt idx="342">
                  <c:v>CreedÂ </c:v>
                </c:pt>
                <c:pt idx="343">
                  <c:v>Beverly Hills ChihuahuaÂ </c:v>
                </c:pt>
                <c:pt idx="344">
                  <c:v>Schindler's ListÂ </c:v>
                </c:pt>
                <c:pt idx="345">
                  <c:v>Notting HillÂ </c:v>
                </c:pt>
                <c:pt idx="346">
                  <c:v>Spy Kids 3-D: Game OverÂ </c:v>
                </c:pt>
                <c:pt idx="347">
                  <c:v>Erin BrockovichÂ </c:v>
                </c:pt>
                <c:pt idx="348">
                  <c:v>Shrek Forever AfterÂ </c:v>
                </c:pt>
                <c:pt idx="349">
                  <c:v>National TreasureÂ </c:v>
                </c:pt>
                <c:pt idx="350">
                  <c:v>Doctor DolittleÂ </c:v>
                </c:pt>
                <c:pt idx="351">
                  <c:v>PhenomenonÂ </c:v>
                </c:pt>
                <c:pt idx="352">
                  <c:v>FootlooseÂ </c:v>
                </c:pt>
                <c:pt idx="353">
                  <c:v>Madagascar 3: Europe's Most WantedÂ </c:v>
                </c:pt>
                <c:pt idx="354">
                  <c:v>The Princess DiariesÂ </c:v>
                </c:pt>
                <c:pt idx="355">
                  <c:v>xXxÂ </c:v>
                </c:pt>
                <c:pt idx="356">
                  <c:v>Million Dollar BabyÂ </c:v>
                </c:pt>
                <c:pt idx="357">
                  <c:v>Saw IIIÂ </c:v>
                </c:pt>
                <c:pt idx="358">
                  <c:v>This Is the EndÂ </c:v>
                </c:pt>
                <c:pt idx="359">
                  <c:v>March of the PenguinsÂ </c:v>
                </c:pt>
                <c:pt idx="360">
                  <c:v>Scooby-DooÂ </c:v>
                </c:pt>
                <c:pt idx="361">
                  <c:v>Mean GirlsÂ </c:v>
                </c:pt>
                <c:pt idx="362">
                  <c:v>Brokeback MountainÂ </c:v>
                </c:pt>
                <c:pt idx="363">
                  <c:v>The Purge: Election YearÂ </c:v>
                </c:pt>
                <c:pt idx="364">
                  <c:v>A Time to KillÂ </c:v>
                </c:pt>
                <c:pt idx="365">
                  <c:v>The Game PlanÂ </c:v>
                </c:pt>
                <c:pt idx="366">
                  <c:v>The FighterÂ </c:v>
                </c:pt>
                <c:pt idx="367">
                  <c:v>Monsters UniversityÂ </c:v>
                </c:pt>
                <c:pt idx="368">
                  <c:v>The Maze RunnerÂ </c:v>
                </c:pt>
                <c:pt idx="369">
                  <c:v>AlienÂ </c:v>
                </c:pt>
                <c:pt idx="370">
                  <c:v>Star Trek II: The Wrath of KhanÂ </c:v>
                </c:pt>
                <c:pt idx="371">
                  <c:v>WarGamesÂ </c:v>
                </c:pt>
                <c:pt idx="372">
                  <c:v>A League of Their OwnÂ </c:v>
                </c:pt>
                <c:pt idx="373">
                  <c:v>ClickÂ </c:v>
                </c:pt>
                <c:pt idx="374">
                  <c:v>Se7enÂ </c:v>
                </c:pt>
                <c:pt idx="375">
                  <c:v>AliensÂ </c:v>
                </c:pt>
                <c:pt idx="376">
                  <c:v>The Break-UpÂ </c:v>
                </c:pt>
                <c:pt idx="377">
                  <c:v>Mr. &amp; Mrs. SmithÂ </c:v>
                </c:pt>
                <c:pt idx="378">
                  <c:v>Ice Age: Continental DriftÂ </c:v>
                </c:pt>
                <c:pt idx="379">
                  <c:v>Man of SteelÂ </c:v>
                </c:pt>
                <c:pt idx="380">
                  <c:v>PoltergeistÂ </c:v>
                </c:pt>
                <c:pt idx="381">
                  <c:v>PoltergeistÂ </c:v>
                </c:pt>
                <c:pt idx="382">
                  <c:v>Teenage Mutant Ninja TurtlesÂ </c:v>
                </c:pt>
                <c:pt idx="383">
                  <c:v>Teenage Mutant Ninja TurtlesÂ </c:v>
                </c:pt>
                <c:pt idx="384">
                  <c:v>DivergentÂ </c:v>
                </c:pt>
                <c:pt idx="385">
                  <c:v>Lilo &amp; StitchÂ </c:v>
                </c:pt>
                <c:pt idx="386">
                  <c:v>The Truman ShowÂ </c:v>
                </c:pt>
                <c:pt idx="387">
                  <c:v>Deep ImpactÂ </c:v>
                </c:pt>
                <c:pt idx="388">
                  <c:v>Kindergarten CopÂ </c:v>
                </c:pt>
                <c:pt idx="389">
                  <c:v>Let's Be CopsÂ </c:v>
                </c:pt>
                <c:pt idx="390">
                  <c:v>Bridge to TerabithiaÂ </c:v>
                </c:pt>
                <c:pt idx="391">
                  <c:v>Mystic RiverÂ </c:v>
                </c:pt>
                <c:pt idx="392">
                  <c:v>TammyÂ </c:v>
                </c:pt>
                <c:pt idx="393">
                  <c:v>Mission: Impossible - Ghost ProtocolÂ </c:v>
                </c:pt>
                <c:pt idx="394">
                  <c:v>The Naked Gun 2Â½: The Smell of FearÂ </c:v>
                </c:pt>
                <c:pt idx="395">
                  <c:v>Hotel TransylvaniaÂ </c:v>
                </c:pt>
                <c:pt idx="396">
                  <c:v>BarbershopÂ </c:v>
                </c:pt>
                <c:pt idx="397">
                  <c:v>Django UnchainedÂ </c:v>
                </c:pt>
                <c:pt idx="398">
                  <c:v>FlightÂ </c:v>
                </c:pt>
                <c:pt idx="399">
                  <c:v>The DescendantsÂ </c:v>
                </c:pt>
                <c:pt idx="400">
                  <c:v>The Purge: AnarchyÂ </c:v>
                </c:pt>
                <c:pt idx="401">
                  <c:v>The Conjuring 2Â </c:v>
                </c:pt>
                <c:pt idx="402">
                  <c:v>Scary Movie 3Â </c:v>
                </c:pt>
                <c:pt idx="403">
                  <c:v>Sherlock Holmes: A Game of ShadowsÂ </c:v>
                </c:pt>
                <c:pt idx="404">
                  <c:v>Miss CongenialityÂ </c:v>
                </c:pt>
                <c:pt idx="405">
                  <c:v>SplashÂ </c:v>
                </c:pt>
                <c:pt idx="406">
                  <c:v>Chicken RunÂ </c:v>
                </c:pt>
                <c:pt idx="407">
                  <c:v>The Day After TomorrowÂ </c:v>
                </c:pt>
                <c:pt idx="408">
                  <c:v>ArmageddonÂ </c:v>
                </c:pt>
                <c:pt idx="409">
                  <c:v>The Bourne IdentityÂ </c:v>
                </c:pt>
                <c:pt idx="410">
                  <c:v>The PurgeÂ </c:v>
                </c:pt>
                <c:pt idx="411">
                  <c:v>MaleficentÂ </c:v>
                </c:pt>
                <c:pt idx="412">
                  <c:v>Pineapple ExpressÂ </c:v>
                </c:pt>
                <c:pt idx="413">
                  <c:v>The Crying GameÂ </c:v>
                </c:pt>
                <c:pt idx="414">
                  <c:v>Ace Ventura: Pet DetectiveÂ </c:v>
                </c:pt>
                <c:pt idx="415">
                  <c:v>DisturbiaÂ </c:v>
                </c:pt>
                <c:pt idx="416">
                  <c:v>DisturbiaÂ </c:v>
                </c:pt>
                <c:pt idx="417">
                  <c:v>Clear and Present DangerÂ </c:v>
                </c:pt>
                <c:pt idx="418">
                  <c:v>Justin Bieber: Never Say NeverÂ </c:v>
                </c:pt>
                <c:pt idx="419">
                  <c:v>Private BenjaminÂ </c:v>
                </c:pt>
                <c:pt idx="420">
                  <c:v>WantedÂ </c:v>
                </c:pt>
                <c:pt idx="421">
                  <c:v>SidewaysÂ </c:v>
                </c:pt>
                <c:pt idx="422">
                  <c:v>Star Trek III: The Search for SpockÂ </c:v>
                </c:pt>
                <c:pt idx="423">
                  <c:v>Jackass: The MovieÂ </c:v>
                </c:pt>
                <c:pt idx="424">
                  <c:v>The RockÂ </c:v>
                </c:pt>
                <c:pt idx="425">
                  <c:v>Up in the AirÂ </c:v>
                </c:pt>
                <c:pt idx="426">
                  <c:v>Pearl HarborÂ </c:v>
                </c:pt>
                <c:pt idx="427">
                  <c:v>Valentine's DayÂ </c:v>
                </c:pt>
                <c:pt idx="428">
                  <c:v>Bring It OnÂ </c:v>
                </c:pt>
                <c:pt idx="429">
                  <c:v>BeetlejuiceÂ </c:v>
                </c:pt>
                <c:pt idx="430">
                  <c:v>Nutty Professor II: The KlumpsÂ </c:v>
                </c:pt>
                <c:pt idx="431">
                  <c:v>Anchorman: The Legend of Ron BurgundyÂ </c:v>
                </c:pt>
                <c:pt idx="432">
                  <c:v>Alvin and the Chipmunks: ChipwreckedÂ </c:v>
                </c:pt>
                <c:pt idx="433">
                  <c:v>Act of ValorÂ </c:v>
                </c:pt>
                <c:pt idx="434">
                  <c:v>Big Hero 6Â </c:v>
                </c:pt>
                <c:pt idx="435">
                  <c:v>Madea's Family ReunionÂ </c:v>
                </c:pt>
                <c:pt idx="436">
                  <c:v>Blades of GloryÂ </c:v>
                </c:pt>
                <c:pt idx="437">
                  <c:v>The PacifierÂ </c:v>
                </c:pt>
                <c:pt idx="438">
                  <c:v>The Social NetworkÂ </c:v>
                </c:pt>
                <c:pt idx="439">
                  <c:v>10 Cloverfield LaneÂ </c:v>
                </c:pt>
                <c:pt idx="440">
                  <c:v>Journey to the Center of the EarthÂ </c:v>
                </c:pt>
                <c:pt idx="441">
                  <c:v>Charlie and the Chocolate FactoryÂ </c:v>
                </c:pt>
                <c:pt idx="442">
                  <c:v>RansomÂ </c:v>
                </c:pt>
                <c:pt idx="443">
                  <c:v>RatatouilleÂ </c:v>
                </c:pt>
                <c:pt idx="444">
                  <c:v>Groundhog DayÂ </c:v>
                </c:pt>
                <c:pt idx="445">
                  <c:v>Out of AfricaÂ </c:v>
                </c:pt>
                <c:pt idx="446">
                  <c:v>Born on the Fourth of JulyÂ </c:v>
                </c:pt>
                <c:pt idx="447">
                  <c:v>How to Lose a Guy in 10 DaysÂ </c:v>
                </c:pt>
                <c:pt idx="448">
                  <c:v>The Pelican BriefÂ </c:v>
                </c:pt>
                <c:pt idx="449">
                  <c:v>Zero Dark ThirtyÂ </c:v>
                </c:pt>
                <c:pt idx="450">
                  <c:v>The RookieÂ </c:v>
                </c:pt>
                <c:pt idx="451">
                  <c:v>The SpongeBob SquarePants MovieÂ </c:v>
                </c:pt>
                <c:pt idx="452">
                  <c:v>What Lies BeneathÂ </c:v>
                </c:pt>
                <c:pt idx="453">
                  <c:v>Batman BeginsÂ </c:v>
                </c:pt>
                <c:pt idx="454">
                  <c:v>I Know What You Did Last SummerÂ </c:v>
                </c:pt>
                <c:pt idx="455">
                  <c:v>The TownÂ </c:v>
                </c:pt>
                <c:pt idx="456">
                  <c:v>The Princess Diaries 2: Royal EngagementÂ </c:v>
                </c:pt>
                <c:pt idx="457">
                  <c:v>The Exorcism of Emily RoseÂ </c:v>
                </c:pt>
                <c:pt idx="458">
                  <c:v>CloverfieldÂ </c:v>
                </c:pt>
                <c:pt idx="459">
                  <c:v>42Â </c:v>
                </c:pt>
                <c:pt idx="460">
                  <c:v>My Fair LadyÂ </c:v>
                </c:pt>
                <c:pt idx="461">
                  <c:v>The Golden ChildÂ </c:v>
                </c:pt>
                <c:pt idx="462">
                  <c:v>ThunderballÂ </c:v>
                </c:pt>
                <c:pt idx="463">
                  <c:v>Total RecallÂ </c:v>
                </c:pt>
                <c:pt idx="464">
                  <c:v>Superman IIÂ </c:v>
                </c:pt>
                <c:pt idx="465">
                  <c:v>The VillageÂ </c:v>
                </c:pt>
                <c:pt idx="466">
                  <c:v>Julie &amp; JuliaÂ </c:v>
                </c:pt>
                <c:pt idx="467">
                  <c:v>SawÂ </c:v>
                </c:pt>
                <c:pt idx="468">
                  <c:v>He's Just Not That Into YouÂ </c:v>
                </c:pt>
                <c:pt idx="469">
                  <c:v>Cool RunningsÂ </c:v>
                </c:pt>
                <c:pt idx="470">
                  <c:v>Grown Ups 2Â </c:v>
                </c:pt>
                <c:pt idx="471">
                  <c:v>Teenage Mutant Ninja Turtles II: The Secret of the OozeÂ </c:v>
                </c:pt>
                <c:pt idx="472">
                  <c:v>RioÂ </c:v>
                </c:pt>
                <c:pt idx="473">
                  <c:v>WitnessÂ </c:v>
                </c:pt>
                <c:pt idx="474">
                  <c:v>The Best Man HolidayÂ </c:v>
                </c:pt>
                <c:pt idx="475">
                  <c:v>Die HardÂ </c:v>
                </c:pt>
                <c:pt idx="476">
                  <c:v>She's All ThatÂ </c:v>
                </c:pt>
                <c:pt idx="477">
                  <c:v>Chariots of FireÂ </c:v>
                </c:pt>
                <c:pt idx="478">
                  <c:v>Saw IVÂ </c:v>
                </c:pt>
                <c:pt idx="479">
                  <c:v>Step UpÂ </c:v>
                </c:pt>
                <c:pt idx="480">
                  <c:v>RobotsÂ </c:v>
                </c:pt>
                <c:pt idx="481">
                  <c:v>Road TripÂ </c:v>
                </c:pt>
                <c:pt idx="482">
                  <c:v>ChronicleÂ </c:v>
                </c:pt>
                <c:pt idx="483">
                  <c:v>InsidiousÂ </c:v>
                </c:pt>
                <c:pt idx="484">
                  <c:v>How to Train Your DragonÂ </c:v>
                </c:pt>
                <c:pt idx="485">
                  <c:v>Mortal KombatÂ </c:v>
                </c:pt>
                <c:pt idx="486">
                  <c:v>BraveÂ </c:v>
                </c:pt>
                <c:pt idx="487">
                  <c:v>Parental GuidanceÂ </c:v>
                </c:pt>
                <c:pt idx="488">
                  <c:v>The Devil InsideÂ </c:v>
                </c:pt>
                <c:pt idx="489">
                  <c:v>The CroodsÂ </c:v>
                </c:pt>
                <c:pt idx="490">
                  <c:v>Freddy vs. JasonÂ </c:v>
                </c:pt>
                <c:pt idx="491">
                  <c:v>Captain PhillipsÂ </c:v>
                </c:pt>
                <c:pt idx="492">
                  <c:v>ZombielandÂ </c:v>
                </c:pt>
                <c:pt idx="493">
                  <c:v>Harry Potter and the Half-Blood PrinceÂ </c:v>
                </c:pt>
                <c:pt idx="494">
                  <c:v>Little Miss SunshineÂ </c:v>
                </c:pt>
                <c:pt idx="495">
                  <c:v>The English PatientÂ </c:v>
                </c:pt>
                <c:pt idx="496">
                  <c:v>Lights OutÂ </c:v>
                </c:pt>
                <c:pt idx="497">
                  <c:v>MamaÂ </c:v>
                </c:pt>
                <c:pt idx="498">
                  <c:v>Boyz n the HoodÂ </c:v>
                </c:pt>
                <c:pt idx="499">
                  <c:v>PhiladelphiaÂ </c:v>
                </c:pt>
                <c:pt idx="500">
                  <c:v>The UntouchablesÂ </c:v>
                </c:pt>
                <c:pt idx="501">
                  <c:v>Magic Mike XXLÂ </c:v>
                </c:pt>
                <c:pt idx="502">
                  <c:v>Dumb and Dumber ToÂ </c:v>
                </c:pt>
                <c:pt idx="503">
                  <c:v>2 Fast 2 FuriousÂ </c:v>
                </c:pt>
                <c:pt idx="504">
                  <c:v>Beavis and Butt-Head Do AmericaÂ </c:v>
                </c:pt>
                <c:pt idx="505">
                  <c:v>Jimmy Neutron: Boy GeniusÂ </c:v>
                </c:pt>
                <c:pt idx="506">
                  <c:v>The Ugly TruthÂ </c:v>
                </c:pt>
                <c:pt idx="507">
                  <c:v>Ride Along 2Â </c:v>
                </c:pt>
                <c:pt idx="508">
                  <c:v>You've Got MailÂ </c:v>
                </c:pt>
                <c:pt idx="509">
                  <c:v>Old SchoolÂ </c:v>
                </c:pt>
                <c:pt idx="510">
                  <c:v>UnbrokenÂ </c:v>
                </c:pt>
                <c:pt idx="511">
                  <c:v>The Sum of All FearsÂ </c:v>
                </c:pt>
                <c:pt idx="512">
                  <c:v>Men in Black IIÂ </c:v>
                </c:pt>
                <c:pt idx="513">
                  <c:v>Easy AÂ </c:v>
                </c:pt>
                <c:pt idx="514">
                  <c:v>Get HardÂ </c:v>
                </c:pt>
                <c:pt idx="515">
                  <c:v>CasperÂ </c:v>
                </c:pt>
                <c:pt idx="516">
                  <c:v>Get SmartÂ </c:v>
                </c:pt>
                <c:pt idx="517">
                  <c:v>Are We There Yet?Â </c:v>
                </c:pt>
                <c:pt idx="518">
                  <c:v>George of the JungleÂ </c:v>
                </c:pt>
                <c:pt idx="519">
                  <c:v>Ant-ManÂ </c:v>
                </c:pt>
                <c:pt idx="520">
                  <c:v>HookÂ </c:v>
                </c:pt>
                <c:pt idx="521">
                  <c:v>Hannah Montana: The MovieÂ </c:v>
                </c:pt>
                <c:pt idx="522">
                  <c:v>American WeddingÂ </c:v>
                </c:pt>
                <c:pt idx="523">
                  <c:v>No Country for Old MenÂ </c:v>
                </c:pt>
                <c:pt idx="524">
                  <c:v>Couples RetreatÂ </c:v>
                </c:pt>
                <c:pt idx="525">
                  <c:v>Scream 3Â </c:v>
                </c:pt>
                <c:pt idx="526">
                  <c:v>Diary of a Wimpy KidÂ </c:v>
                </c:pt>
                <c:pt idx="527">
                  <c:v>Paranormal Activity 4Â </c:v>
                </c:pt>
                <c:pt idx="528">
                  <c:v>Ordinary PeopleÂ </c:v>
                </c:pt>
                <c:pt idx="529">
                  <c:v>Miracles from HeavenÂ </c:v>
                </c:pt>
                <c:pt idx="530">
                  <c:v>GoldenEyeÂ </c:v>
                </c:pt>
                <c:pt idx="531">
                  <c:v>The RevenantÂ </c:v>
                </c:pt>
                <c:pt idx="532">
                  <c:v>Deuce Bigalow: Male GigoloÂ </c:v>
                </c:pt>
                <c:pt idx="533">
                  <c:v>The Bucket ListÂ </c:v>
                </c:pt>
                <c:pt idx="534">
                  <c:v>Little FockersÂ </c:v>
                </c:pt>
                <c:pt idx="535">
                  <c:v>Saving Mr. BanksÂ </c:v>
                </c:pt>
                <c:pt idx="536">
                  <c:v>Four Weddings and a FuneralÂ </c:v>
                </c:pt>
                <c:pt idx="537">
                  <c:v>Nacho LibreÂ </c:v>
                </c:pt>
                <c:pt idx="538">
                  <c:v>GoldfingerÂ </c:v>
                </c:pt>
                <c:pt idx="539">
                  <c:v>CrashÂ </c:v>
                </c:pt>
                <c:pt idx="540">
                  <c:v>Pitch PerfectÂ </c:v>
                </c:pt>
                <c:pt idx="541">
                  <c:v>Shutter IslandÂ </c:v>
                </c:pt>
                <c:pt idx="542">
                  <c:v>La BambaÂ </c:v>
                </c:pt>
                <c:pt idx="543">
                  <c:v>Next FridayÂ </c:v>
                </c:pt>
                <c:pt idx="544">
                  <c:v>Back to the Future Part IIIÂ </c:v>
                </c:pt>
                <c:pt idx="545">
                  <c:v>Spy Kids 2: Island of Lost DreamsÂ </c:v>
                </c:pt>
                <c:pt idx="546">
                  <c:v>Die Hard 2Â </c:v>
                </c:pt>
                <c:pt idx="547">
                  <c:v>Stomp the YardÂ </c:v>
                </c:pt>
                <c:pt idx="548">
                  <c:v>HolesÂ </c:v>
                </c:pt>
                <c:pt idx="549">
                  <c:v>Panic RoomÂ </c:v>
                </c:pt>
                <c:pt idx="550">
                  <c:v>Apocalypse NowÂ </c:v>
                </c:pt>
                <c:pt idx="551">
                  <c:v>Star Trek: The Motion PictureÂ </c:v>
                </c:pt>
                <c:pt idx="552">
                  <c:v>The ClientÂ </c:v>
                </c:pt>
                <c:pt idx="553">
                  <c:v>Snow DayÂ </c:v>
                </c:pt>
                <c:pt idx="554">
                  <c:v>Star Trek: First ContactÂ </c:v>
                </c:pt>
                <c:pt idx="555">
                  <c:v>1408Â </c:v>
                </c:pt>
                <c:pt idx="556">
                  <c:v>Barbershop 2: Back in BusinessÂ </c:v>
                </c:pt>
                <c:pt idx="557">
                  <c:v>Bad BoysÂ </c:v>
                </c:pt>
                <c:pt idx="558">
                  <c:v>27 DressesÂ </c:v>
                </c:pt>
                <c:pt idx="559">
                  <c:v>Double JeopardyÂ </c:v>
                </c:pt>
                <c:pt idx="560">
                  <c:v>HalloweenÂ </c:v>
                </c:pt>
                <c:pt idx="561">
                  <c:v>HalloweenÂ </c:v>
                </c:pt>
                <c:pt idx="562">
                  <c:v>The QueenÂ </c:v>
                </c:pt>
                <c:pt idx="563">
                  <c:v>The EqualizerÂ </c:v>
                </c:pt>
                <c:pt idx="564">
                  <c:v>Rugrats in Paris: The MovieÂ </c:v>
                </c:pt>
                <c:pt idx="565">
                  <c:v>National Lampoon's VacationÂ </c:v>
                </c:pt>
                <c:pt idx="566">
                  <c:v>ChocolatÂ </c:v>
                </c:pt>
                <c:pt idx="567">
                  <c:v>Rocky BalboaÂ </c:v>
                </c:pt>
                <c:pt idx="568">
                  <c:v>School of RockÂ </c:v>
                </c:pt>
                <c:pt idx="569">
                  <c:v>21Â </c:v>
                </c:pt>
                <c:pt idx="570">
                  <c:v>Snow DogsÂ </c:v>
                </c:pt>
                <c:pt idx="571">
                  <c:v>The Italian JobÂ </c:v>
                </c:pt>
                <c:pt idx="572">
                  <c:v>Pet SemataryÂ </c:v>
                </c:pt>
                <c:pt idx="573">
                  <c:v>Saw VÂ </c:v>
                </c:pt>
                <c:pt idx="574">
                  <c:v>White NoiseÂ </c:v>
                </c:pt>
                <c:pt idx="575">
                  <c:v>Along Came PollyÂ </c:v>
                </c:pt>
                <c:pt idx="576">
                  <c:v>OuijaÂ </c:v>
                </c:pt>
                <c:pt idx="577">
                  <c:v>50 First DatesÂ </c:v>
                </c:pt>
                <c:pt idx="578">
                  <c:v>Scary Movie 4Â </c:v>
                </c:pt>
                <c:pt idx="579">
                  <c:v>No Strings AttachedÂ </c:v>
                </c:pt>
                <c:pt idx="580">
                  <c:v>Madea's Witness ProtectionÂ </c:v>
                </c:pt>
                <c:pt idx="581">
                  <c:v>America's SweetheartsÂ </c:v>
                </c:pt>
                <c:pt idx="582">
                  <c:v>Inglourious BasterdsÂ </c:v>
                </c:pt>
                <c:pt idx="583">
                  <c:v>Bridget Jones's DiaryÂ </c:v>
                </c:pt>
                <c:pt idx="584">
                  <c:v>What Happens in VegasÂ </c:v>
                </c:pt>
                <c:pt idx="585">
                  <c:v>Interview with the Vampire: The Vampire ChroniclesÂ </c:v>
                </c:pt>
                <c:pt idx="586">
                  <c:v>The Amityville HorrorÂ </c:v>
                </c:pt>
                <c:pt idx="587">
                  <c:v>San AndreasÂ </c:v>
                </c:pt>
                <c:pt idx="588">
                  <c:v>SinisterÂ </c:v>
                </c:pt>
                <c:pt idx="589">
                  <c:v>HopÂ </c:v>
                </c:pt>
                <c:pt idx="590">
                  <c:v>Mission: Impossible - Rogue NationÂ </c:v>
                </c:pt>
                <c:pt idx="591">
                  <c:v>Star Trek VI: The Undiscovered CountryÂ </c:v>
                </c:pt>
                <c:pt idx="592">
                  <c:v>Diary of a Mad Black WomanÂ </c:v>
                </c:pt>
                <c:pt idx="593">
                  <c:v>Legally Blonde 2: Red, White &amp; BlondeÂ </c:v>
                </c:pt>
                <c:pt idx="594">
                  <c:v>The Prince of TidesÂ </c:v>
                </c:pt>
                <c:pt idx="595">
                  <c:v>PredatorÂ </c:v>
                </c:pt>
                <c:pt idx="596">
                  <c:v>2001: A Space OdysseyÂ </c:v>
                </c:pt>
                <c:pt idx="597">
                  <c:v>CluelessÂ </c:v>
                </c:pt>
                <c:pt idx="598">
                  <c:v>Something's Gotta GiveÂ </c:v>
                </c:pt>
                <c:pt idx="599">
                  <c:v>The Godfather: Part IIÂ </c:v>
                </c:pt>
                <c:pt idx="600">
                  <c:v>Stand by MeÂ </c:v>
                </c:pt>
                <c:pt idx="601">
                  <c:v>17 AgainÂ </c:v>
                </c:pt>
                <c:pt idx="602">
                  <c:v>Daddy Day CareÂ </c:v>
                </c:pt>
                <c:pt idx="603">
                  <c:v>Napoleon DynamiteÂ </c:v>
                </c:pt>
                <c:pt idx="604">
                  <c:v>Cape FearÂ </c:v>
                </c:pt>
                <c:pt idx="605">
                  <c:v>The Other WomanÂ </c:v>
                </c:pt>
                <c:pt idx="606">
                  <c:v>HairsprayÂ </c:v>
                </c:pt>
                <c:pt idx="607">
                  <c:v>WALLÂ·EÂ </c:v>
                </c:pt>
                <c:pt idx="608">
                  <c:v>Date NightÂ </c:v>
                </c:pt>
                <c:pt idx="609">
                  <c:v>The MuppetsÂ </c:v>
                </c:pt>
                <c:pt idx="610">
                  <c:v>Inside ManÂ </c:v>
                </c:pt>
                <c:pt idx="611">
                  <c:v>My GirlÂ </c:v>
                </c:pt>
                <c:pt idx="612">
                  <c:v>Safe HavenÂ </c:v>
                </c:pt>
                <c:pt idx="613">
                  <c:v>The Last SongÂ </c:v>
                </c:pt>
                <c:pt idx="614">
                  <c:v>A Bug's LifeÂ </c:v>
                </c:pt>
                <c:pt idx="615">
                  <c:v>Project XÂ </c:v>
                </c:pt>
                <c:pt idx="616">
                  <c:v>EnchantedÂ </c:v>
                </c:pt>
                <c:pt idx="617">
                  <c:v>Now You See MeÂ </c:v>
                </c:pt>
                <c:pt idx="618">
                  <c:v>The Perfect StormÂ </c:v>
                </c:pt>
                <c:pt idx="619">
                  <c:v>Divine Secrets of the Ya-Ya SisterhoodÂ </c:v>
                </c:pt>
                <c:pt idx="620">
                  <c:v>Bram Stoker's DraculaÂ </c:v>
                </c:pt>
                <c:pt idx="621">
                  <c:v>HostelÂ </c:v>
                </c:pt>
                <c:pt idx="622">
                  <c:v>The DepartedÂ </c:v>
                </c:pt>
                <c:pt idx="623">
                  <c:v>A Nightmare on Elm Street 4: The Dream MasterÂ </c:v>
                </c:pt>
                <c:pt idx="624">
                  <c:v>The Full MontyÂ </c:v>
                </c:pt>
                <c:pt idx="625">
                  <c:v>HomeÂ </c:v>
                </c:pt>
                <c:pt idx="626">
                  <c:v>HomeÂ </c:v>
                </c:pt>
                <c:pt idx="627">
                  <c:v>HomeÂ </c:v>
                </c:pt>
                <c:pt idx="628">
                  <c:v>The Big ShortÂ </c:v>
                </c:pt>
                <c:pt idx="629">
                  <c:v>Insidious: Chapter 3Â </c:v>
                </c:pt>
                <c:pt idx="630">
                  <c:v>Bad SantaÂ </c:v>
                </c:pt>
                <c:pt idx="631">
                  <c:v>My Cousin VinnyÂ </c:v>
                </c:pt>
                <c:pt idx="632">
                  <c:v>Get ShortyÂ </c:v>
                </c:pt>
                <c:pt idx="633">
                  <c:v>Cloudy with a Chance of Meatballs 2Â </c:v>
                </c:pt>
                <c:pt idx="634">
                  <c:v>Eight BelowÂ </c:v>
                </c:pt>
                <c:pt idx="635">
                  <c:v>My Big Fat Greek Wedding 2Â </c:v>
                </c:pt>
                <c:pt idx="636">
                  <c:v>ContrabandÂ </c:v>
                </c:pt>
                <c:pt idx="637">
                  <c:v>Non-StopÂ </c:v>
                </c:pt>
                <c:pt idx="638">
                  <c:v>The Talented Mr. RipleyÂ </c:v>
                </c:pt>
                <c:pt idx="639">
                  <c:v>Taken 3Â </c:v>
                </c:pt>
                <c:pt idx="640">
                  <c:v>Think Like a Man TooÂ </c:v>
                </c:pt>
                <c:pt idx="641">
                  <c:v>Safe HouseÂ </c:v>
                </c:pt>
                <c:pt idx="642">
                  <c:v>Paul Blart: Mall Cop 2Â </c:v>
                </c:pt>
                <c:pt idx="643">
                  <c:v>StepmomÂ </c:v>
                </c:pt>
                <c:pt idx="644">
                  <c:v>Fiddler on the RoofÂ </c:v>
                </c:pt>
                <c:pt idx="645">
                  <c:v>Dr. Dolittle 2Â </c:v>
                </c:pt>
                <c:pt idx="646">
                  <c:v>The Mighty DucksÂ </c:v>
                </c:pt>
                <c:pt idx="647">
                  <c:v>Star Trek: GenerationsÂ </c:v>
                </c:pt>
                <c:pt idx="648">
                  <c:v>Lost in TranslationÂ </c:v>
                </c:pt>
                <c:pt idx="649">
                  <c:v>OctopussyÂ </c:v>
                </c:pt>
                <c:pt idx="650">
                  <c:v>GarfieldÂ </c:v>
                </c:pt>
                <c:pt idx="651">
                  <c:v>A Nightmare on Elm Street 3: Dream WarriorsÂ </c:v>
                </c:pt>
                <c:pt idx="652">
                  <c:v>The InternÂ </c:v>
                </c:pt>
                <c:pt idx="653">
                  <c:v>Why Did I Get Married?Â </c:v>
                </c:pt>
                <c:pt idx="654">
                  <c:v>Four ChristmasesÂ </c:v>
                </c:pt>
                <c:pt idx="655">
                  <c:v>Kill Bill: Vol. 1Â </c:v>
                </c:pt>
                <c:pt idx="656">
                  <c:v>Why Did I Get Married Too?Â </c:v>
                </c:pt>
                <c:pt idx="657">
                  <c:v>Midnight in ParisÂ </c:v>
                </c:pt>
                <c:pt idx="658">
                  <c:v>The Great GatsbyÂ </c:v>
                </c:pt>
                <c:pt idx="659">
                  <c:v>The Great GatsbyÂ </c:v>
                </c:pt>
                <c:pt idx="660">
                  <c:v>Ever After: A Cinderella StoryÂ </c:v>
                </c:pt>
                <c:pt idx="661">
                  <c:v>Sea of LoveÂ </c:v>
                </c:pt>
                <c:pt idx="662">
                  <c:v>Me, Myself &amp; IreneÂ </c:v>
                </c:pt>
                <c:pt idx="663">
                  <c:v>If I StayÂ </c:v>
                </c:pt>
                <c:pt idx="664">
                  <c:v>Instructions Not IncludedÂ </c:v>
                </c:pt>
                <c:pt idx="665">
                  <c:v>No Good DeedÂ </c:v>
                </c:pt>
                <c:pt idx="666">
                  <c:v>Role ModelsÂ </c:v>
                </c:pt>
                <c:pt idx="667">
                  <c:v>The Last ExorcismÂ </c:v>
                </c:pt>
                <c:pt idx="668">
                  <c:v>Without a PaddleÂ </c:v>
                </c:pt>
                <c:pt idx="669">
                  <c:v>BenjiÂ </c:v>
                </c:pt>
                <c:pt idx="670">
                  <c:v>Alexander and the Terrible, Horrible, No Good, Very Bad DayÂ </c:v>
                </c:pt>
                <c:pt idx="671">
                  <c:v>The CallÂ </c:v>
                </c:pt>
                <c:pt idx="672">
                  <c:v>Maid in ManhattanÂ </c:v>
                </c:pt>
                <c:pt idx="673">
                  <c:v>Major LeagueÂ </c:v>
                </c:pt>
                <c:pt idx="674">
                  <c:v>The GiftÂ </c:v>
                </c:pt>
                <c:pt idx="675">
                  <c:v>The GiftÂ </c:v>
                </c:pt>
                <c:pt idx="676">
                  <c:v>Star Trek Into DarknessÂ </c:v>
                </c:pt>
                <c:pt idx="677">
                  <c:v>I Can Do Bad All by MyselfÂ </c:v>
                </c:pt>
                <c:pt idx="678">
                  <c:v>Failure to LaunchÂ </c:v>
                </c:pt>
                <c:pt idx="679">
                  <c:v>Dawn of the Planet of the ApesÂ </c:v>
                </c:pt>
                <c:pt idx="680">
                  <c:v>The Color of MoneyÂ </c:v>
                </c:pt>
                <c:pt idx="681">
                  <c:v>Crimson TideÂ </c:v>
                </c:pt>
                <c:pt idx="682">
                  <c:v>Patriot GamesÂ </c:v>
                </c:pt>
                <c:pt idx="683">
                  <c:v>Clash of the TitansÂ </c:v>
                </c:pt>
                <c:pt idx="684">
                  <c:v>Clash of the TitansÂ </c:v>
                </c:pt>
                <c:pt idx="685">
                  <c:v>Just MarriedÂ </c:v>
                </c:pt>
                <c:pt idx="686">
                  <c:v>Hotel for DogsÂ </c:v>
                </c:pt>
                <c:pt idx="687">
                  <c:v>The VerdictÂ </c:v>
                </c:pt>
                <c:pt idx="688">
                  <c:v>TakersÂ </c:v>
                </c:pt>
                <c:pt idx="689">
                  <c:v>Son of GodÂ </c:v>
                </c:pt>
                <c:pt idx="690">
                  <c:v>West Side StoryÂ </c:v>
                </c:pt>
                <c:pt idx="691">
                  <c:v>A Haunted HouseÂ </c:v>
                </c:pt>
                <c:pt idx="692">
                  <c:v>PreciousÂ </c:v>
                </c:pt>
                <c:pt idx="693">
                  <c:v>PreciousÂ </c:v>
                </c:pt>
                <c:pt idx="694">
                  <c:v>Time BanditsÂ </c:v>
                </c:pt>
                <c:pt idx="695">
                  <c:v>The Woman in BlackÂ </c:v>
                </c:pt>
                <c:pt idx="696">
                  <c:v>The ShallowsÂ </c:v>
                </c:pt>
                <c:pt idx="697">
                  <c:v>Coach CarterÂ </c:v>
                </c:pt>
                <c:pt idx="698">
                  <c:v>Evil DeadÂ </c:v>
                </c:pt>
                <c:pt idx="699">
                  <c:v>28 Days Later...Â </c:v>
                </c:pt>
                <c:pt idx="700">
                  <c:v>It's a Mad, Mad, Mad, Mad WorldÂ </c:v>
                </c:pt>
                <c:pt idx="701">
                  <c:v>Varsity BluesÂ </c:v>
                </c:pt>
                <c:pt idx="702">
                  <c:v>Austin Powers: International Man of MysteryÂ </c:v>
                </c:pt>
                <c:pt idx="703">
                  <c:v>12 Years a SlaveÂ </c:v>
                </c:pt>
                <c:pt idx="704">
                  <c:v>S.W.A.T.Â </c:v>
                </c:pt>
                <c:pt idx="705">
                  <c:v>Captain America: The First AvengerÂ </c:v>
                </c:pt>
                <c:pt idx="706">
                  <c:v>BabeÂ </c:v>
                </c:pt>
                <c:pt idx="707">
                  <c:v>Diamonds Are ForeverÂ </c:v>
                </c:pt>
                <c:pt idx="708">
                  <c:v>Legends of the FallÂ </c:v>
                </c:pt>
                <c:pt idx="709">
                  <c:v>My Bloody ValentineÂ </c:v>
                </c:pt>
                <c:pt idx="710">
                  <c:v>LooperÂ </c:v>
                </c:pt>
                <c:pt idx="711">
                  <c:v>DrumlineÂ </c:v>
                </c:pt>
                <c:pt idx="712">
                  <c:v>The Best Exotic Marigold HotelÂ </c:v>
                </c:pt>
                <c:pt idx="713">
                  <c:v>MiracleÂ </c:v>
                </c:pt>
                <c:pt idx="714">
                  <c:v>Edward ScissorhandsÂ </c:v>
                </c:pt>
                <c:pt idx="715">
                  <c:v>Thor: The Dark WorldÂ </c:v>
                </c:pt>
                <c:pt idx="716">
                  <c:v>Open RangeÂ </c:v>
                </c:pt>
                <c:pt idx="717">
                  <c:v>Kill Bill: Vol. 2Â </c:v>
                </c:pt>
                <c:pt idx="718">
                  <c:v>Me Before YouÂ </c:v>
                </c:pt>
                <c:pt idx="719">
                  <c:v>About Last NightÂ </c:v>
                </c:pt>
                <c:pt idx="720">
                  <c:v>This ChristmasÂ </c:v>
                </c:pt>
                <c:pt idx="721">
                  <c:v>Soul FoodÂ </c:v>
                </c:pt>
                <c:pt idx="722">
                  <c:v>The Bridges of Madison CountyÂ </c:v>
                </c:pt>
                <c:pt idx="723">
                  <c:v>Last VegasÂ </c:v>
                </c:pt>
                <c:pt idx="724">
                  <c:v>The Land Before TimeÂ </c:v>
                </c:pt>
                <c:pt idx="725">
                  <c:v>FlatlinersÂ </c:v>
                </c:pt>
                <c:pt idx="726">
                  <c:v>Step BrothersÂ </c:v>
                </c:pt>
                <c:pt idx="727">
                  <c:v>Due DateÂ </c:v>
                </c:pt>
                <c:pt idx="728">
                  <c:v>The Lucky OneÂ </c:v>
                </c:pt>
                <c:pt idx="729">
                  <c:v>Transformers: Age of ExtinctionÂ </c:v>
                </c:pt>
                <c:pt idx="730">
                  <c:v>RayÂ </c:v>
                </c:pt>
                <c:pt idx="731">
                  <c:v>Dolphin TaleÂ </c:v>
                </c:pt>
                <c:pt idx="732">
                  <c:v>Annie HallÂ </c:v>
                </c:pt>
                <c:pt idx="733">
                  <c:v>The Original Kings of ComedyÂ </c:v>
                </c:pt>
                <c:pt idx="734">
                  <c:v>The PossessionÂ </c:v>
                </c:pt>
                <c:pt idx="735">
                  <c:v>John QÂ </c:v>
                </c:pt>
                <c:pt idx="736">
                  <c:v>About SchmidtÂ </c:v>
                </c:pt>
                <c:pt idx="737">
                  <c:v>Step Up 2: The StreetsÂ </c:v>
                </c:pt>
                <c:pt idx="738">
                  <c:v>CollateralÂ </c:v>
                </c:pt>
                <c:pt idx="739">
                  <c:v>Little WomenÂ </c:v>
                </c:pt>
                <c:pt idx="740">
                  <c:v>Cop LandÂ </c:v>
                </c:pt>
                <c:pt idx="741">
                  <c:v>FlightplanÂ </c:v>
                </c:pt>
                <c:pt idx="742">
                  <c:v>The Best Little Whorehouse in TexasÂ </c:v>
                </c:pt>
                <c:pt idx="743">
                  <c:v>Pale RiderÂ </c:v>
                </c:pt>
                <c:pt idx="744">
                  <c:v>For Your Eyes OnlyÂ </c:v>
                </c:pt>
                <c:pt idx="745">
                  <c:v>Crazy, Stupid, Love.Â </c:v>
                </c:pt>
                <c:pt idx="746">
                  <c:v>The Angry Birds MovieÂ </c:v>
                </c:pt>
                <c:pt idx="747">
                  <c:v>In the BedroomÂ </c:v>
                </c:pt>
                <c:pt idx="748">
                  <c:v>Down to EarthÂ </c:v>
                </c:pt>
                <c:pt idx="749">
                  <c:v>Sin CityÂ </c:v>
                </c:pt>
                <c:pt idx="750">
                  <c:v>The Grand Budapest HotelÂ </c:v>
                </c:pt>
                <c:pt idx="751">
                  <c:v>The BossÂ </c:v>
                </c:pt>
                <c:pt idx="752">
                  <c:v>End of WatchÂ </c:v>
                </c:pt>
                <c:pt idx="753">
                  <c:v>X-Men: Days of Future PastÂ </c:v>
                </c:pt>
                <c:pt idx="754">
                  <c:v>CaddyshackÂ </c:v>
                </c:pt>
                <c:pt idx="755">
                  <c:v>The AnimalÂ </c:v>
                </c:pt>
                <c:pt idx="756">
                  <c:v>Dude, Where's My Car?Â </c:v>
                </c:pt>
                <c:pt idx="757">
                  <c:v>AmadeusÂ </c:v>
                </c:pt>
                <c:pt idx="758">
                  <c:v>You Only Live TwiceÂ </c:v>
                </c:pt>
                <c:pt idx="759">
                  <c:v>Phone BoothÂ </c:v>
                </c:pt>
                <c:pt idx="760">
                  <c:v>Hoodwinked!Â </c:v>
                </c:pt>
                <c:pt idx="761">
                  <c:v>Hope SpringsÂ </c:v>
                </c:pt>
                <c:pt idx="762">
                  <c:v>Kiss the GirlsÂ </c:v>
                </c:pt>
                <c:pt idx="763">
                  <c:v>Cats &amp; DogsÂ </c:v>
                </c:pt>
                <c:pt idx="764">
                  <c:v>The Hobbit: The Desolation of SmaugÂ </c:v>
                </c:pt>
                <c:pt idx="765">
                  <c:v>DreamgirlsÂ </c:v>
                </c:pt>
                <c:pt idx="766">
                  <c:v>Two Weeks NoticeÂ </c:v>
                </c:pt>
                <c:pt idx="767">
                  <c:v>Charlie's AngelsÂ </c:v>
                </c:pt>
                <c:pt idx="768">
                  <c:v>The Whole Nine YardsÂ </c:v>
                </c:pt>
                <c:pt idx="769">
                  <c:v>The PianoÂ </c:v>
                </c:pt>
                <c:pt idx="770">
                  <c:v>SeabiscuitÂ </c:v>
                </c:pt>
                <c:pt idx="771">
                  <c:v>Eye for an EyeÂ </c:v>
                </c:pt>
                <c:pt idx="772">
                  <c:v>Guess WhoÂ </c:v>
                </c:pt>
                <c:pt idx="773">
                  <c:v>FireproofÂ </c:v>
                </c:pt>
                <c:pt idx="774">
                  <c:v>Dawn of the DeadÂ </c:v>
                </c:pt>
                <c:pt idx="775">
                  <c:v>Dawn of the DeadÂ </c:v>
                </c:pt>
                <c:pt idx="776">
                  <c:v>Forgetting Sarah MarshallÂ </c:v>
                </c:pt>
                <c:pt idx="777">
                  <c:v>When a Stranger CallsÂ </c:v>
                </c:pt>
                <c:pt idx="778">
                  <c:v>Big Fat LiarÂ </c:v>
                </c:pt>
                <c:pt idx="779">
                  <c:v>The MexicanÂ </c:v>
                </c:pt>
                <c:pt idx="780">
                  <c:v>The Spy Who Loved MeÂ </c:v>
                </c:pt>
                <c:pt idx="781">
                  <c:v>Vanilla SkyÂ </c:v>
                </c:pt>
                <c:pt idx="782">
                  <c:v>The SmurfsÂ </c:v>
                </c:pt>
                <c:pt idx="783">
                  <c:v>This Is 40Â </c:v>
                </c:pt>
                <c:pt idx="784">
                  <c:v>CourageousÂ </c:v>
                </c:pt>
                <c:pt idx="785">
                  <c:v>Crazy HeartÂ </c:v>
                </c:pt>
                <c:pt idx="786">
                  <c:v>The Last of the MohicansÂ </c:v>
                </c:pt>
                <c:pt idx="787">
                  <c:v>REDÂ </c:v>
                </c:pt>
                <c:pt idx="788">
                  <c:v>Bridge of SpiesÂ </c:v>
                </c:pt>
                <c:pt idx="789">
                  <c:v>Vantage PointÂ </c:v>
                </c:pt>
                <c:pt idx="790">
                  <c:v>The Hundred-Foot JourneyÂ </c:v>
                </c:pt>
                <c:pt idx="791">
                  <c:v>Face/OffÂ </c:v>
                </c:pt>
                <c:pt idx="792">
                  <c:v>Friday the 13th Part IIIÂ </c:v>
                </c:pt>
                <c:pt idx="793">
                  <c:v>White ChicksÂ </c:v>
                </c:pt>
                <c:pt idx="794">
                  <c:v>Ocean's ThirteenÂ </c:v>
                </c:pt>
                <c:pt idx="795">
                  <c:v>You Got ServedÂ </c:v>
                </c:pt>
                <c:pt idx="796">
                  <c:v>SelmaÂ </c:v>
                </c:pt>
                <c:pt idx="797">
                  <c:v>The Amazing Spider-ManÂ </c:v>
                </c:pt>
                <c:pt idx="798">
                  <c:v>The Greatest Show on EarthÂ </c:v>
                </c:pt>
                <c:pt idx="799">
                  <c:v>How to Train Your Dragon 2Â </c:v>
                </c:pt>
                <c:pt idx="800">
                  <c:v>The TerminatorÂ </c:v>
                </c:pt>
                <c:pt idx="801">
                  <c:v>Red EyeÂ </c:v>
                </c:pt>
                <c:pt idx="802">
                  <c:v>Romeo + JulietÂ </c:v>
                </c:pt>
                <c:pt idx="803">
                  <c:v>Young GunsÂ </c:v>
                </c:pt>
                <c:pt idx="804">
                  <c:v>Diary of a Wimpy Kid: Rodrick RulesÂ </c:v>
                </c:pt>
                <c:pt idx="805">
                  <c:v>PaybackÂ </c:v>
                </c:pt>
                <c:pt idx="806">
                  <c:v>TombstoneÂ </c:v>
                </c:pt>
                <c:pt idx="807">
                  <c:v>A Cinderella StoryÂ </c:v>
                </c:pt>
                <c:pt idx="808">
                  <c:v>The Boy Next DoorÂ </c:v>
                </c:pt>
                <c:pt idx="809">
                  <c:v>Warm BodiesÂ </c:v>
                </c:pt>
                <c:pt idx="810">
                  <c:v>The Royal TenenbaumsÂ </c:v>
                </c:pt>
                <c:pt idx="811">
                  <c:v>I Love You, ManÂ </c:v>
                </c:pt>
                <c:pt idx="812">
                  <c:v>True LiesÂ </c:v>
                </c:pt>
                <c:pt idx="813">
                  <c:v>Training DayÂ </c:v>
                </c:pt>
                <c:pt idx="814">
                  <c:v>The Prince of EgyptÂ </c:v>
                </c:pt>
                <c:pt idx="815">
                  <c:v>PsychoÂ </c:v>
                </c:pt>
                <c:pt idx="816">
                  <c:v>The Peanuts MovieÂ </c:v>
                </c:pt>
                <c:pt idx="817">
                  <c:v>St. VincentÂ </c:v>
                </c:pt>
                <c:pt idx="818">
                  <c:v>UnknownÂ </c:v>
                </c:pt>
                <c:pt idx="819">
                  <c:v>UnknownÂ </c:v>
                </c:pt>
                <c:pt idx="820">
                  <c:v>CongoÂ </c:v>
                </c:pt>
                <c:pt idx="821">
                  <c:v>ThorÂ </c:v>
                </c:pt>
                <c:pt idx="822">
                  <c:v>South Park: Bigger Longer &amp; UncutÂ </c:v>
                </c:pt>
                <c:pt idx="823">
                  <c:v>The RobeÂ </c:v>
                </c:pt>
                <c:pt idx="824">
                  <c:v>Romeo Must DieÂ </c:v>
                </c:pt>
                <c:pt idx="825">
                  <c:v>2016: Obama's AmericaÂ </c:v>
                </c:pt>
                <c:pt idx="826">
                  <c:v>Shallow HalÂ </c:v>
                </c:pt>
                <c:pt idx="827">
                  <c:v>Friday the 13th: The Final ChapterÂ </c:v>
                </c:pt>
                <c:pt idx="828">
                  <c:v>The Texas Chain Saw MassacreÂ </c:v>
                </c:pt>
                <c:pt idx="829">
                  <c:v>The Texas Chain Saw MassacreÂ </c:v>
                </c:pt>
                <c:pt idx="830">
                  <c:v>Jumping the BroomÂ </c:v>
                </c:pt>
                <c:pt idx="831">
                  <c:v>MulanÂ </c:v>
                </c:pt>
                <c:pt idx="832">
                  <c:v>UnfriendedÂ </c:v>
                </c:pt>
                <c:pt idx="833">
                  <c:v>Bill &amp; Ted's Excellent AdventureÂ </c:v>
                </c:pt>
                <c:pt idx="834">
                  <c:v>JFKÂ </c:v>
                </c:pt>
                <c:pt idx="835">
                  <c:v>The Scorpion KingÂ </c:v>
                </c:pt>
                <c:pt idx="836">
                  <c:v>ShineÂ </c:v>
                </c:pt>
                <c:pt idx="837">
                  <c:v>Final DestinationÂ </c:v>
                </c:pt>
                <c:pt idx="838">
                  <c:v>The Dukes of HazzardÂ </c:v>
                </c:pt>
                <c:pt idx="839">
                  <c:v>Baby MamaÂ </c:v>
                </c:pt>
                <c:pt idx="840">
                  <c:v>A Walk to RememberÂ </c:v>
                </c:pt>
                <c:pt idx="841">
                  <c:v>Big Momma's House 2Â </c:v>
                </c:pt>
                <c:pt idx="842">
                  <c:v>American GangsterÂ </c:v>
                </c:pt>
                <c:pt idx="843">
                  <c:v>BoomerangÂ </c:v>
                </c:pt>
                <c:pt idx="844">
                  <c:v>Hope FloatsÂ </c:v>
                </c:pt>
                <c:pt idx="845">
                  <c:v>Minority ReportÂ </c:v>
                </c:pt>
                <c:pt idx="846">
                  <c:v>Open WaterÂ </c:v>
                </c:pt>
                <c:pt idx="847">
                  <c:v>Bedtime StoriesÂ </c:v>
                </c:pt>
                <c:pt idx="848">
                  <c:v>Madagascar: Escape 2 AfricaÂ </c:v>
                </c:pt>
                <c:pt idx="849">
                  <c:v>MonsterÂ </c:v>
                </c:pt>
                <c:pt idx="850">
                  <c:v>KnowingÂ </c:v>
                </c:pt>
                <c:pt idx="851">
                  <c:v>X-Men Origins: WolverineÂ </c:v>
                </c:pt>
                <c:pt idx="852">
                  <c:v>Kevin Hart: Let Me ExplainÂ </c:v>
                </c:pt>
                <c:pt idx="853">
                  <c:v>The ArtistÂ </c:v>
                </c:pt>
                <c:pt idx="854">
                  <c:v>L.A. ConfidentialÂ </c:v>
                </c:pt>
                <c:pt idx="855">
                  <c:v>Moonrise KingdomÂ </c:v>
                </c:pt>
                <c:pt idx="856">
                  <c:v>Four BrothersÂ </c:v>
                </c:pt>
                <c:pt idx="857">
                  <c:v>UnderworldÂ </c:v>
                </c:pt>
                <c:pt idx="858">
                  <c:v>My Dog SkipÂ </c:v>
                </c:pt>
                <c:pt idx="859">
                  <c:v>Final Destination 3Â </c:v>
                </c:pt>
                <c:pt idx="860">
                  <c:v>Bend It Like BeckhamÂ </c:v>
                </c:pt>
                <c:pt idx="861">
                  <c:v>Sky HighÂ </c:v>
                </c:pt>
                <c:pt idx="862">
                  <c:v>Olympus Has FallenÂ </c:v>
                </c:pt>
                <c:pt idx="863">
                  <c:v>Wall StreetÂ </c:v>
                </c:pt>
                <c:pt idx="864">
                  <c:v>In &amp; OutÂ </c:v>
                </c:pt>
                <c:pt idx="865">
                  <c:v>The Mask of ZorroÂ </c:v>
                </c:pt>
                <c:pt idx="866">
                  <c:v>The NetÂ </c:v>
                </c:pt>
                <c:pt idx="867">
                  <c:v>Bride WarsÂ </c:v>
                </c:pt>
                <c:pt idx="868">
                  <c:v>MoonrakerÂ </c:v>
                </c:pt>
                <c:pt idx="869">
                  <c:v>Date MovieÂ </c:v>
                </c:pt>
                <c:pt idx="870">
                  <c:v>Rio 2Â </c:v>
                </c:pt>
                <c:pt idx="871">
                  <c:v>Escape from AlcatrazÂ </c:v>
                </c:pt>
                <c:pt idx="872">
                  <c:v>The Ides of MarchÂ </c:v>
                </c:pt>
                <c:pt idx="873">
                  <c:v>Return to Never LandÂ </c:v>
                </c:pt>
                <c:pt idx="874">
                  <c:v>Live and Let DieÂ </c:v>
                </c:pt>
                <c:pt idx="875">
                  <c:v>Leaving Las VegasÂ </c:v>
                </c:pt>
                <c:pt idx="876">
                  <c:v>ScroogedÂ </c:v>
                </c:pt>
                <c:pt idx="877">
                  <c:v>The CellÂ </c:v>
                </c:pt>
                <c:pt idx="878">
                  <c:v>Starsky &amp; HutchÂ </c:v>
                </c:pt>
                <c:pt idx="879">
                  <c:v>Dead Man WalkingÂ </c:v>
                </c:pt>
                <c:pt idx="880">
                  <c:v>Wag the DogÂ </c:v>
                </c:pt>
                <c:pt idx="881">
                  <c:v>DisclosureÂ </c:v>
                </c:pt>
                <c:pt idx="882">
                  <c:v>SnitchÂ </c:v>
                </c:pt>
                <c:pt idx="883">
                  <c:v>SnitchÂ </c:v>
                </c:pt>
                <c:pt idx="884">
                  <c:v>The Jungle Book 2Â </c:v>
                </c:pt>
                <c:pt idx="885">
                  <c:v>VacationÂ </c:v>
                </c:pt>
                <c:pt idx="886">
                  <c:v>PremonitionÂ </c:v>
                </c:pt>
                <c:pt idx="887">
                  <c:v>A Nightmare on Elm Street 2: Freddy's RevengeÂ </c:v>
                </c:pt>
                <c:pt idx="888">
                  <c:v>It's ComplicatedÂ </c:v>
                </c:pt>
                <c:pt idx="889">
                  <c:v>Cruel IntentionsÂ </c:v>
                </c:pt>
                <c:pt idx="890">
                  <c:v>The CrowÂ </c:v>
                </c:pt>
                <c:pt idx="891">
                  <c:v>Yes ManÂ </c:v>
                </c:pt>
                <c:pt idx="892">
                  <c:v>Jackie BrownÂ </c:v>
                </c:pt>
                <c:pt idx="893">
                  <c:v>Blade IIÂ </c:v>
                </c:pt>
                <c:pt idx="894">
                  <c:v>KrampusÂ </c:v>
                </c:pt>
                <c:pt idx="895">
                  <c:v>A Madea ChristmasÂ </c:v>
                </c:pt>
                <c:pt idx="896">
                  <c:v>Jeepers CreepersÂ </c:v>
                </c:pt>
                <c:pt idx="897">
                  <c:v>McFarland, USAÂ </c:v>
                </c:pt>
                <c:pt idx="898">
                  <c:v>Paranormal Activity: The Marked OnesÂ </c:v>
                </c:pt>
                <c:pt idx="899">
                  <c:v>Star Trek V: The Final FrontierÂ </c:v>
                </c:pt>
                <c:pt idx="900">
                  <c:v>BrooklynÂ </c:v>
                </c:pt>
                <c:pt idx="901">
                  <c:v>Monster's BallÂ </c:v>
                </c:pt>
                <c:pt idx="902">
                  <c:v>Night at the Museum: Battle of the SmithsonianÂ </c:v>
                </c:pt>
                <c:pt idx="903">
                  <c:v>The Blues BrothersÂ </c:v>
                </c:pt>
                <c:pt idx="904">
                  <c:v>The Bounty HunterÂ </c:v>
                </c:pt>
                <c:pt idx="905">
                  <c:v>Set It OffÂ </c:v>
                </c:pt>
                <c:pt idx="906">
                  <c:v>Diary of a Wimpy Kid: Dog DaysÂ </c:v>
                </c:pt>
                <c:pt idx="907">
                  <c:v>50/50Â </c:v>
                </c:pt>
                <c:pt idx="908">
                  <c:v>The Odd Life of Timothy GreenÂ </c:v>
                </c:pt>
                <c:pt idx="909">
                  <c:v>Once Upon a Time in MexicoÂ </c:v>
                </c:pt>
                <c:pt idx="910">
                  <c:v>The Hills Have EyesÂ </c:v>
                </c:pt>
                <c:pt idx="911">
                  <c:v>The Secret Life of BeesÂ </c:v>
                </c:pt>
                <c:pt idx="912">
                  <c:v>A Thin Line Between Love and HateÂ </c:v>
                </c:pt>
                <c:pt idx="913">
                  <c:v>Finding NeverlandÂ </c:v>
                </c:pt>
                <c:pt idx="914">
                  <c:v>The UnbornÂ </c:v>
                </c:pt>
                <c:pt idx="915">
                  <c:v>The UnbornÂ </c:v>
                </c:pt>
                <c:pt idx="916">
                  <c:v>CleopatraÂ </c:v>
                </c:pt>
                <c:pt idx="917">
                  <c:v>Happy GilmoreÂ </c:v>
                </c:pt>
                <c:pt idx="918">
                  <c:v>The GreyÂ </c:v>
                </c:pt>
                <c:pt idx="919">
                  <c:v>The Final DestinationÂ </c:v>
                </c:pt>
                <c:pt idx="920">
                  <c:v>Galaxy QuestÂ </c:v>
                </c:pt>
                <c:pt idx="921">
                  <c:v>Freddy's Dead: The Final NightmareÂ </c:v>
                </c:pt>
                <c:pt idx="922">
                  <c:v>BoogeymanÂ </c:v>
                </c:pt>
                <c:pt idx="923">
                  <c:v>Scary Movie 2Â </c:v>
                </c:pt>
                <c:pt idx="924">
                  <c:v>Sense and SensibilityÂ </c:v>
                </c:pt>
                <c:pt idx="925">
                  <c:v>Harold &amp; Kumar Escape from Guantanamo BayÂ </c:v>
                </c:pt>
                <c:pt idx="926">
                  <c:v>Con AirÂ </c:v>
                </c:pt>
                <c:pt idx="927">
                  <c:v>The Curse of the Were-RabbitÂ </c:v>
                </c:pt>
                <c:pt idx="928">
                  <c:v>Earth to EchoÂ </c:v>
                </c:pt>
                <c:pt idx="929">
                  <c:v>Soul SurferÂ </c:v>
                </c:pt>
                <c:pt idx="930">
                  <c:v>The BoyÂ </c:v>
                </c:pt>
                <c:pt idx="931">
                  <c:v>PhilomenaÂ </c:v>
                </c:pt>
                <c:pt idx="932">
                  <c:v>FirefoxÂ </c:v>
                </c:pt>
                <c:pt idx="933">
                  <c:v>The Lizzie McGuire MovieÂ </c:v>
                </c:pt>
                <c:pt idx="934">
                  <c:v>Saw 3D: The Final ChapterÂ </c:v>
                </c:pt>
                <c:pt idx="935">
                  <c:v>Teenage Mutant Ninja Turtles IIIÂ </c:v>
                </c:pt>
                <c:pt idx="936">
                  <c:v>MoneyballÂ </c:v>
                </c:pt>
                <c:pt idx="937">
                  <c:v>Under the Tuscan SunÂ </c:v>
                </c:pt>
                <c:pt idx="938">
                  <c:v>The DUFFÂ </c:v>
                </c:pt>
                <c:pt idx="939">
                  <c:v>Space CowboysÂ </c:v>
                </c:pt>
                <c:pt idx="940">
                  <c:v>The Wedding PlannerÂ </c:v>
                </c:pt>
                <c:pt idx="941">
                  <c:v>Dressed to KillÂ </c:v>
                </c:pt>
                <c:pt idx="942">
                  <c:v>CrossroadsÂ </c:v>
                </c:pt>
                <c:pt idx="943">
                  <c:v>The Best ManÂ </c:v>
                </c:pt>
                <c:pt idx="944">
                  <c:v>The FacultyÂ </c:v>
                </c:pt>
                <c:pt idx="945">
                  <c:v>SpeciesÂ </c:v>
                </c:pt>
                <c:pt idx="946">
                  <c:v>BladeÂ </c:v>
                </c:pt>
                <c:pt idx="947">
                  <c:v>SpotlightÂ </c:v>
                </c:pt>
                <c:pt idx="948">
                  <c:v>500 Days of SummerÂ </c:v>
                </c:pt>
                <c:pt idx="949">
                  <c:v>Cloudy with a Chance of MeatballsÂ </c:v>
                </c:pt>
                <c:pt idx="950">
                  <c:v>Rumble in the BronxÂ </c:v>
                </c:pt>
                <c:pt idx="951">
                  <c:v>Journey 2: The Mysterious IslandÂ </c:v>
                </c:pt>
                <c:pt idx="952">
                  <c:v>A Bridge Too FarÂ </c:v>
                </c:pt>
                <c:pt idx="953">
                  <c:v>I, RobotÂ </c:v>
                </c:pt>
                <c:pt idx="954">
                  <c:v>House at the End of the StreetÂ </c:v>
                </c:pt>
                <c:pt idx="955">
                  <c:v>A Nightmare on Elm StreetÂ </c:v>
                </c:pt>
                <c:pt idx="956">
                  <c:v>A Nightmare on Elm StreetÂ </c:v>
                </c:pt>
                <c:pt idx="957">
                  <c:v>SecretariatÂ </c:v>
                </c:pt>
                <c:pt idx="958">
                  <c:v>The BenchwarmersÂ </c:v>
                </c:pt>
                <c:pt idx="959">
                  <c:v>Live Free or Die HardÂ </c:v>
                </c:pt>
                <c:pt idx="960">
                  <c:v>Wreck-It RalphÂ </c:v>
                </c:pt>
                <c:pt idx="961">
                  <c:v>The Time Traveler's WifeÂ </c:v>
                </c:pt>
                <c:pt idx="962">
                  <c:v>Menace II SocietyÂ </c:v>
                </c:pt>
                <c:pt idx="963">
                  <c:v>FridayÂ </c:v>
                </c:pt>
                <c:pt idx="964">
                  <c:v>The Master of DisguiseÂ </c:v>
                </c:pt>
                <c:pt idx="965">
                  <c:v>X-Men: The Last StandÂ </c:v>
                </c:pt>
                <c:pt idx="966">
                  <c:v>Birdman or (The Unexpected Virtue of Ignorance)Â </c:v>
                </c:pt>
                <c:pt idx="967">
                  <c:v>ShaftÂ </c:v>
                </c:pt>
                <c:pt idx="968">
                  <c:v>Garden StateÂ </c:v>
                </c:pt>
                <c:pt idx="969">
                  <c:v>Child's PlayÂ </c:v>
                </c:pt>
                <c:pt idx="970">
                  <c:v>The Bridge on the River KwaiÂ </c:v>
                </c:pt>
                <c:pt idx="971">
                  <c:v>Pan's LabyrinthÂ </c:v>
                </c:pt>
                <c:pt idx="972">
                  <c:v>SnatchÂ </c:v>
                </c:pt>
                <c:pt idx="973">
                  <c:v>Road to PerditionÂ </c:v>
                </c:pt>
                <c:pt idx="974">
                  <c:v>Urban LegendÂ </c:v>
                </c:pt>
                <c:pt idx="975">
                  <c:v>Dirty GrandpaÂ </c:v>
                </c:pt>
                <c:pt idx="976">
                  <c:v>Michael ClaytonÂ </c:v>
                </c:pt>
                <c:pt idx="977">
                  <c:v>Good Night, and Good Luck.Â </c:v>
                </c:pt>
                <c:pt idx="978">
                  <c:v>Mad Max Beyond ThunderdomeÂ </c:v>
                </c:pt>
                <c:pt idx="979">
                  <c:v>Pain &amp; GainÂ </c:v>
                </c:pt>
                <c:pt idx="980">
                  <c:v>The IllusionistÂ </c:v>
                </c:pt>
                <c:pt idx="981">
                  <c:v>Prom NightÂ </c:v>
                </c:pt>
                <c:pt idx="982">
                  <c:v>NightcrawlerÂ </c:v>
                </c:pt>
                <c:pt idx="983">
                  <c:v>City of AngelsÂ </c:v>
                </c:pt>
                <c:pt idx="984">
                  <c:v>P.S. I Love YouÂ </c:v>
                </c:pt>
                <c:pt idx="985">
                  <c:v>Sling BladeÂ </c:v>
                </c:pt>
                <c:pt idx="986">
                  <c:v>DevilÂ </c:v>
                </c:pt>
                <c:pt idx="987">
                  <c:v>Sex, Lies, and VideotapeÂ </c:v>
                </c:pt>
                <c:pt idx="988">
                  <c:v>The Texas Chainsaw Massacre: The BeginningÂ </c:v>
                </c:pt>
                <c:pt idx="989">
                  <c:v>Peggy Sue Got MarriedÂ </c:v>
                </c:pt>
                <c:pt idx="990">
                  <c:v>Law Abiding CitizenÂ </c:v>
                </c:pt>
                <c:pt idx="991">
                  <c:v>Burn After ReadingÂ </c:v>
                </c:pt>
                <c:pt idx="992">
                  <c:v>Texas Chainsaw 3DÂ </c:v>
                </c:pt>
                <c:pt idx="993">
                  <c:v>Monsters vs. AliensÂ </c:v>
                </c:pt>
                <c:pt idx="994">
                  <c:v>The House BunnyÂ </c:v>
                </c:pt>
                <c:pt idx="995">
                  <c:v>The Second Best Exotic Marigold HotelÂ </c:v>
                </c:pt>
                <c:pt idx="996">
                  <c:v>Just Go with ItÂ </c:v>
                </c:pt>
                <c:pt idx="997">
                  <c:v>Letters to JulietÂ </c:v>
                </c:pt>
                <c:pt idx="998">
                  <c:v>The Last DragonÂ </c:v>
                </c:pt>
                <c:pt idx="999">
                  <c:v>InterstellarÂ </c:v>
                </c:pt>
                <c:pt idx="1000">
                  <c:v>The ExpendablesÂ </c:v>
                </c:pt>
                <c:pt idx="1001">
                  <c:v>BlowÂ </c:v>
                </c:pt>
                <c:pt idx="1002">
                  <c:v>Monster-in-LawÂ </c:v>
                </c:pt>
                <c:pt idx="1003">
                  <c:v>WildÂ </c:v>
                </c:pt>
                <c:pt idx="1004">
                  <c:v>From Russia with LoveÂ </c:v>
                </c:pt>
                <c:pt idx="1005">
                  <c:v>Source CodeÂ </c:v>
                </c:pt>
                <c:pt idx="1006">
                  <c:v>OculusÂ </c:v>
                </c:pt>
                <c:pt idx="1007">
                  <c:v>Days of ThunderÂ </c:v>
                </c:pt>
                <c:pt idx="1008">
                  <c:v>The GallowsÂ </c:v>
                </c:pt>
                <c:pt idx="1009">
                  <c:v>MaxÂ </c:v>
                </c:pt>
                <c:pt idx="1010">
                  <c:v>Cheaper by the Dozen 2Â </c:v>
                </c:pt>
                <c:pt idx="1011">
                  <c:v>The DescentÂ </c:v>
                </c:pt>
                <c:pt idx="1012">
                  <c:v>The Lazarus EffectÂ </c:v>
                </c:pt>
                <c:pt idx="1013">
                  <c:v>Nick and Norah's Infinite PlaylistÂ </c:v>
                </c:pt>
                <c:pt idx="1014">
                  <c:v>SouthpawÂ </c:v>
                </c:pt>
                <c:pt idx="1015">
                  <c:v>Inspector GadgetÂ </c:v>
                </c:pt>
                <c:pt idx="1016">
                  <c:v>Woman in GoldÂ </c:v>
                </c:pt>
                <c:pt idx="1017">
                  <c:v>Dallas Buyers ClubÂ </c:v>
                </c:pt>
                <c:pt idx="1018">
                  <c:v>No EscapeÂ </c:v>
                </c:pt>
                <c:pt idx="1019">
                  <c:v>The Nut JobÂ </c:v>
                </c:pt>
                <c:pt idx="1020">
                  <c:v>10 Things I Hate About YouÂ </c:v>
                </c:pt>
                <c:pt idx="1021">
                  <c:v>ArachnophobiaÂ </c:v>
                </c:pt>
                <c:pt idx="1022">
                  <c:v>Nanny McPheeÂ </c:v>
                </c:pt>
                <c:pt idx="1023">
                  <c:v>Some Like It HotÂ </c:v>
                </c:pt>
                <c:pt idx="1024">
                  <c:v>Fat AlbertÂ </c:v>
                </c:pt>
                <c:pt idx="1025">
                  <c:v>The Lawnmower ManÂ </c:v>
                </c:pt>
                <c:pt idx="1026">
                  <c:v>GoosebumpsÂ </c:v>
                </c:pt>
                <c:pt idx="1027">
                  <c:v>GoosebumpsÂ </c:v>
                </c:pt>
                <c:pt idx="1028">
                  <c:v>SerendipityÂ </c:v>
                </c:pt>
                <c:pt idx="1029">
                  <c:v>Not Another Teen MovieÂ </c:v>
                </c:pt>
                <c:pt idx="1030">
                  <c:v>The Man in the Iron MaskÂ </c:v>
                </c:pt>
                <c:pt idx="1031">
                  <c:v>Thir13en GhostsÂ </c:v>
                </c:pt>
                <c:pt idx="1032">
                  <c:v>House on Haunted HillÂ </c:v>
                </c:pt>
                <c:pt idx="1033">
                  <c:v>GoodfellasÂ </c:v>
                </c:pt>
                <c:pt idx="1034">
                  <c:v>Changing LanesÂ </c:v>
                </c:pt>
                <c:pt idx="1035">
                  <c:v>Waking Ned DevineÂ </c:v>
                </c:pt>
                <c:pt idx="1036">
                  <c:v>CapoteÂ </c:v>
                </c:pt>
                <c:pt idx="1037">
                  <c:v>EntrapmentÂ </c:v>
                </c:pt>
                <c:pt idx="1038">
                  <c:v>The WitchÂ </c:v>
                </c:pt>
                <c:pt idx="1039">
                  <c:v>Air BudÂ </c:v>
                </c:pt>
                <c:pt idx="1040">
                  <c:v>You, Me and DupreeÂ </c:v>
                </c:pt>
                <c:pt idx="1041">
                  <c:v>BarnyardÂ </c:v>
                </c:pt>
                <c:pt idx="1042">
                  <c:v>The Best Years of Our LivesÂ </c:v>
                </c:pt>
                <c:pt idx="1043">
                  <c:v>Enemy of the StateÂ </c:v>
                </c:pt>
                <c:pt idx="1044">
                  <c:v>Gosford ParkÂ </c:v>
                </c:pt>
                <c:pt idx="1045">
                  <c:v>IdentityÂ </c:v>
                </c:pt>
                <c:pt idx="1046">
                  <c:v>Don JonÂ </c:v>
                </c:pt>
                <c:pt idx="1047">
                  <c:v>The BrothersÂ </c:v>
                </c:pt>
                <c:pt idx="1048">
                  <c:v>Like MikeÂ </c:v>
                </c:pt>
                <c:pt idx="1049">
                  <c:v>BoyhoodÂ </c:v>
                </c:pt>
                <c:pt idx="1050">
                  <c:v>The Thomas Crown AffairÂ </c:v>
                </c:pt>
                <c:pt idx="1051">
                  <c:v>The RoommateÂ </c:v>
                </c:pt>
                <c:pt idx="1052">
                  <c:v>Agent Cody BanksÂ </c:v>
                </c:pt>
                <c:pt idx="1053">
                  <c:v>InsomniaÂ </c:v>
                </c:pt>
                <c:pt idx="1054">
                  <c:v>The Living DaylightsÂ </c:v>
                </c:pt>
                <c:pt idx="1055">
                  <c:v>PaddingtonÂ </c:v>
                </c:pt>
                <c:pt idx="1056">
                  <c:v>Darkness FallsÂ </c:v>
                </c:pt>
                <c:pt idx="1057">
                  <c:v>Eagle EyeÂ </c:v>
                </c:pt>
                <c:pt idx="1058">
                  <c:v>Naked Gun 33 1/3: The Final InsultÂ </c:v>
                </c:pt>
                <c:pt idx="1059">
                  <c:v>Hide and SeekÂ </c:v>
                </c:pt>
                <c:pt idx="1060">
                  <c:v>Do the Right ThingÂ </c:v>
                </c:pt>
                <c:pt idx="1061">
                  <c:v>StigmataÂ </c:v>
                </c:pt>
                <c:pt idx="1062">
                  <c:v>Superman IIIÂ </c:v>
                </c:pt>
                <c:pt idx="1063">
                  <c:v>The Last EmperorÂ </c:v>
                </c:pt>
                <c:pt idx="1064">
                  <c:v>40 Days and 40 NightsÂ </c:v>
                </c:pt>
                <c:pt idx="1065">
                  <c:v>AtonementÂ </c:v>
                </c:pt>
                <c:pt idx="1066">
                  <c:v>AnnieÂ </c:v>
                </c:pt>
                <c:pt idx="1067">
                  <c:v>The Theory of EverythingÂ </c:v>
                </c:pt>
                <c:pt idx="1068">
                  <c:v>Friends with BenefitsÂ </c:v>
                </c:pt>
                <c:pt idx="1069">
                  <c:v>White FangÂ </c:v>
                </c:pt>
                <c:pt idx="1070">
                  <c:v>Water for ElephantsÂ </c:v>
                </c:pt>
                <c:pt idx="1071">
                  <c:v>Dangerous LiaisonsÂ </c:v>
                </c:pt>
                <c:pt idx="1072">
                  <c:v>The RoseÂ </c:v>
                </c:pt>
                <c:pt idx="1073">
                  <c:v>The Scorch TrialsÂ </c:v>
                </c:pt>
                <c:pt idx="1074">
                  <c:v>DogmaÂ </c:v>
                </c:pt>
                <c:pt idx="1075">
                  <c:v>Eat Pray LoveÂ </c:v>
                </c:pt>
                <c:pt idx="1076">
                  <c:v>Good Boy!Â </c:v>
                </c:pt>
                <c:pt idx="1077">
                  <c:v>AnacondaÂ </c:v>
                </c:pt>
                <c:pt idx="1078">
                  <c:v>Any Given SundayÂ </c:v>
                </c:pt>
                <c:pt idx="1079">
                  <c:v>Final Destination 2Â </c:v>
                </c:pt>
                <c:pt idx="1080">
                  <c:v>Broken ArrowÂ </c:v>
                </c:pt>
                <c:pt idx="1081">
                  <c:v>The FogÂ </c:v>
                </c:pt>
                <c:pt idx="1082">
                  <c:v>The FogÂ </c:v>
                </c:pt>
                <c:pt idx="1083">
                  <c:v>The Banger SistersÂ </c:v>
                </c:pt>
                <c:pt idx="1084">
                  <c:v>A View to a KillÂ </c:v>
                </c:pt>
                <c:pt idx="1085">
                  <c:v>Neighbors 2: Sorority RisingÂ </c:v>
                </c:pt>
                <c:pt idx="1086">
                  <c:v>AVP: Alien vs. PredatorÂ </c:v>
                </c:pt>
                <c:pt idx="1087">
                  <c:v>The WrestlerÂ </c:v>
                </c:pt>
                <c:pt idx="1088">
                  <c:v>Yogi BearÂ </c:v>
                </c:pt>
                <c:pt idx="1089">
                  <c:v>TMNTÂ </c:v>
                </c:pt>
                <c:pt idx="1090">
                  <c:v>The GiverÂ </c:v>
                </c:pt>
                <c:pt idx="1091">
                  <c:v>SwimfanÂ </c:v>
                </c:pt>
                <c:pt idx="1092">
                  <c:v>DriveÂ </c:v>
                </c:pt>
                <c:pt idx="1093">
                  <c:v>Jack ReacherÂ </c:v>
                </c:pt>
                <c:pt idx="1094">
                  <c:v>Jack ReacherÂ </c:v>
                </c:pt>
                <c:pt idx="1095">
                  <c:v>The SkullsÂ </c:v>
                </c:pt>
                <c:pt idx="1096">
                  <c:v>UnbreakableÂ </c:v>
                </c:pt>
                <c:pt idx="1097">
                  <c:v>InsurgentÂ </c:v>
                </c:pt>
                <c:pt idx="1098">
                  <c:v>Paper TownsÂ </c:v>
                </c:pt>
                <c:pt idx="1099">
                  <c:v>Oz the Great and PowerfulÂ </c:v>
                </c:pt>
                <c:pt idx="1100">
                  <c:v>Oz the Great and PowerfulÂ </c:v>
                </c:pt>
                <c:pt idx="1101">
                  <c:v>Our Idiot BrotherÂ </c:v>
                </c:pt>
                <c:pt idx="1102">
                  <c:v>Loaded Weapon 1Â </c:v>
                </c:pt>
                <c:pt idx="1103">
                  <c:v>Epic MovieÂ </c:v>
                </c:pt>
                <c:pt idx="1104">
                  <c:v>ScarfaceÂ </c:v>
                </c:pt>
                <c:pt idx="1105">
                  <c:v>QuarantineÂ </c:v>
                </c:pt>
                <c:pt idx="1106">
                  <c:v>One Hour PhotoÂ </c:v>
                </c:pt>
                <c:pt idx="1107">
                  <c:v>GothikaÂ </c:v>
                </c:pt>
                <c:pt idx="1108">
                  <c:v>Ladder 49Â </c:v>
                </c:pt>
                <c:pt idx="1109">
                  <c:v>O Brother, Where Art Thou?Â </c:v>
                </c:pt>
                <c:pt idx="1110">
                  <c:v>Twilight Zone: The MovieÂ </c:v>
                </c:pt>
                <c:pt idx="1111">
                  <c:v>Never Say Never AgainÂ </c:v>
                </c:pt>
                <c:pt idx="1112">
                  <c:v>In Good CompanyÂ </c:v>
                </c:pt>
                <c:pt idx="1113">
                  <c:v>Nothing to LoseÂ </c:v>
                </c:pt>
                <c:pt idx="1114">
                  <c:v>The Wizard of OzÂ </c:v>
                </c:pt>
                <c:pt idx="1115">
                  <c:v>The EyeÂ </c:v>
                </c:pt>
                <c:pt idx="1116">
                  <c:v>A Low Down Dirty ShameÂ </c:v>
                </c:pt>
                <c:pt idx="1117">
                  <c:v>Brown SugarÂ </c:v>
                </c:pt>
                <c:pt idx="1118">
                  <c:v>Escape from New YorkÂ </c:v>
                </c:pt>
                <c:pt idx="1119">
                  <c:v>Puss in BootsÂ </c:v>
                </c:pt>
                <c:pt idx="1120">
                  <c:v>The Count of Monte CristoÂ </c:v>
                </c:pt>
                <c:pt idx="1121">
                  <c:v>The Other GuysÂ </c:v>
                </c:pt>
                <c:pt idx="1122">
                  <c:v>HardballÂ </c:v>
                </c:pt>
                <c:pt idx="1123">
                  <c:v>My Sister's KeeperÂ </c:v>
                </c:pt>
                <c:pt idx="1124">
                  <c:v>Johnson Family VacationÂ </c:v>
                </c:pt>
                <c:pt idx="1125">
                  <c:v>How HighÂ </c:v>
                </c:pt>
                <c:pt idx="1126">
                  <c:v>The Grudge 2Â </c:v>
                </c:pt>
                <c:pt idx="1127">
                  <c:v>Clerks IIÂ </c:v>
                </c:pt>
                <c:pt idx="1128">
                  <c:v>The CraziesÂ </c:v>
                </c:pt>
                <c:pt idx="1129">
                  <c:v>Friday the 13th: A New BeginningÂ </c:v>
                </c:pt>
                <c:pt idx="1130">
                  <c:v>Behind Enemy LinesÂ </c:v>
                </c:pt>
                <c:pt idx="1131">
                  <c:v>The WoodÂ </c:v>
                </c:pt>
                <c:pt idx="1132">
                  <c:v>13 Going on 30Â </c:v>
                </c:pt>
                <c:pt idx="1133">
                  <c:v>One Direction: This Is UsÂ </c:v>
                </c:pt>
                <c:pt idx="1134">
                  <c:v>All About SteveÂ </c:v>
                </c:pt>
                <c:pt idx="1135">
                  <c:v>Where the Heart IsÂ </c:v>
                </c:pt>
                <c:pt idx="1136">
                  <c:v>Exit WoundsÂ </c:v>
                </c:pt>
                <c:pt idx="1137">
                  <c:v>Because of Winn-DixieÂ </c:v>
                </c:pt>
                <c:pt idx="1138">
                  <c:v>Smokin' AcesÂ </c:v>
                </c:pt>
                <c:pt idx="1139">
                  <c:v>DesperadoÂ </c:v>
                </c:pt>
                <c:pt idx="1140">
                  <c:v>The Constant GardenerÂ </c:v>
                </c:pt>
                <c:pt idx="1141">
                  <c:v>The Players ClubÂ </c:v>
                </c:pt>
                <c:pt idx="1142">
                  <c:v>The Bone CollectorÂ </c:v>
                </c:pt>
                <c:pt idx="1143">
                  <c:v>Tropic ThunderÂ </c:v>
                </c:pt>
                <c:pt idx="1144">
                  <c:v>YentlÂ </c:v>
                </c:pt>
                <c:pt idx="1145">
                  <c:v>Halloween IIÂ </c:v>
                </c:pt>
                <c:pt idx="1146">
                  <c:v>MegamindÂ </c:v>
                </c:pt>
                <c:pt idx="1147">
                  <c:v>Malibu's Most WantedÂ </c:v>
                </c:pt>
                <c:pt idx="1148">
                  <c:v>Thank You for SmokingÂ </c:v>
                </c:pt>
                <c:pt idx="1149">
                  <c:v>I Am SamÂ </c:v>
                </c:pt>
                <c:pt idx="1150">
                  <c:v>Die Another DayÂ </c:v>
                </c:pt>
                <c:pt idx="1151">
                  <c:v>The Secret in Their EyesÂ </c:v>
                </c:pt>
                <c:pt idx="1152">
                  <c:v>Jeepers Creepers IIÂ </c:v>
                </c:pt>
                <c:pt idx="1153">
                  <c:v>That Awkward MomentÂ </c:v>
                </c:pt>
                <c:pt idx="1154">
                  <c:v>Kick-AssÂ </c:v>
                </c:pt>
                <c:pt idx="1155">
                  <c:v>Bill &amp; Ted's Bogus JourneyÂ </c:v>
                </c:pt>
                <c:pt idx="1156">
                  <c:v>BrÃ¼noÂ </c:v>
                </c:pt>
                <c:pt idx="1157">
                  <c:v>The Lincoln LawyerÂ </c:v>
                </c:pt>
                <c:pt idx="1158">
                  <c:v>A Room with a ViewÂ </c:v>
                </c:pt>
                <c:pt idx="1159">
                  <c:v>ShutterÂ </c:v>
                </c:pt>
                <c:pt idx="1160">
                  <c:v>The Fisher KingÂ </c:v>
                </c:pt>
                <c:pt idx="1161">
                  <c:v>The X FilesÂ </c:v>
                </c:pt>
                <c:pt idx="1162">
                  <c:v>Friday the 13th Part 2Â </c:v>
                </c:pt>
                <c:pt idx="1163">
                  <c:v>OutbreakÂ </c:v>
                </c:pt>
                <c:pt idx="1164">
                  <c:v>Sinister 2Â </c:v>
                </c:pt>
                <c:pt idx="1165">
                  <c:v>The Last House on the LeftÂ </c:v>
                </c:pt>
                <c:pt idx="1166">
                  <c:v>The Last House on the LeftÂ </c:v>
                </c:pt>
                <c:pt idx="1167">
                  <c:v>FuryÂ </c:v>
                </c:pt>
                <c:pt idx="1168">
                  <c:v>How Stella Got Her Groove BackÂ </c:v>
                </c:pt>
                <c:pt idx="1169">
                  <c:v>The Adventures of Huck FinnÂ </c:v>
                </c:pt>
                <c:pt idx="1170">
                  <c:v>Conan the BarbarianÂ </c:v>
                </c:pt>
                <c:pt idx="1171">
                  <c:v>Conan the BarbarianÂ </c:v>
                </c:pt>
                <c:pt idx="1172">
                  <c:v>The Age of AdalineÂ </c:v>
                </c:pt>
                <c:pt idx="1173">
                  <c:v>TimecopÂ </c:v>
                </c:pt>
                <c:pt idx="1174">
                  <c:v>Man of the YearÂ </c:v>
                </c:pt>
                <c:pt idx="1175">
                  <c:v>The Kids Are All RightÂ </c:v>
                </c:pt>
                <c:pt idx="1176">
                  <c:v>Super TroopersÂ </c:v>
                </c:pt>
                <c:pt idx="1177">
                  <c:v>RadioÂ </c:v>
                </c:pt>
                <c:pt idx="1178">
                  <c:v>The Usual SuspectsÂ </c:v>
                </c:pt>
                <c:pt idx="1179">
                  <c:v>Lakeview TerraceÂ </c:v>
                </c:pt>
                <c:pt idx="1180">
                  <c:v>Bowling for ColumbineÂ </c:v>
                </c:pt>
                <c:pt idx="1181">
                  <c:v>The Pink PantherÂ </c:v>
                </c:pt>
                <c:pt idx="1182">
                  <c:v>ZoolanderÂ </c:v>
                </c:pt>
                <c:pt idx="1183">
                  <c:v>Chernobyl DiariesÂ </c:v>
                </c:pt>
                <c:pt idx="1184">
                  <c:v>WaitressÂ </c:v>
                </c:pt>
                <c:pt idx="1185">
                  <c:v>The TerminalÂ </c:v>
                </c:pt>
                <c:pt idx="1186">
                  <c:v>Escape from Planet EarthÂ </c:v>
                </c:pt>
                <c:pt idx="1187">
                  <c:v>Casino RoyaleÂ </c:v>
                </c:pt>
                <c:pt idx="1188">
                  <c:v>Casino RoyaleÂ </c:v>
                </c:pt>
                <c:pt idx="1189">
                  <c:v>Billy ElliotÂ </c:v>
                </c:pt>
                <c:pt idx="1190">
                  <c:v>The HowlingÂ </c:v>
                </c:pt>
                <c:pt idx="1191">
                  <c:v>The Iron LadyÂ </c:v>
                </c:pt>
                <c:pt idx="1192">
                  <c:v>SicarioÂ </c:v>
                </c:pt>
                <c:pt idx="1193">
                  <c:v>RisenÂ </c:v>
                </c:pt>
                <c:pt idx="1194">
                  <c:v>The Wolf of Wall StreetÂ </c:v>
                </c:pt>
                <c:pt idx="1195">
                  <c:v>Men of HonorÂ </c:v>
                </c:pt>
                <c:pt idx="1196">
                  <c:v>Saw VIÂ </c:v>
                </c:pt>
                <c:pt idx="1197">
                  <c:v>Vampires SuckÂ </c:v>
                </c:pt>
                <c:pt idx="1198">
                  <c:v>Black Hawk DownÂ </c:v>
                </c:pt>
                <c:pt idx="1199">
                  <c:v>Cold MountainÂ </c:v>
                </c:pt>
                <c:pt idx="1200">
                  <c:v>SuperstarÂ </c:v>
                </c:pt>
                <c:pt idx="1201">
                  <c:v>The HoursÂ </c:v>
                </c:pt>
                <c:pt idx="1202">
                  <c:v>The Wedding DateÂ </c:v>
                </c:pt>
                <c:pt idx="1203">
                  <c:v>The ForestÂ </c:v>
                </c:pt>
                <c:pt idx="1204">
                  <c:v>MementoÂ </c:v>
                </c:pt>
                <c:pt idx="1205">
                  <c:v>The HappeningÂ </c:v>
                </c:pt>
                <c:pt idx="1206">
                  <c:v>The Way Way BackÂ </c:v>
                </c:pt>
                <c:pt idx="1207">
                  <c:v>Kingdom of the SpidersÂ </c:v>
                </c:pt>
                <c:pt idx="1208">
                  <c:v>V for VendettaÂ </c:v>
                </c:pt>
                <c:pt idx="1209">
                  <c:v>Jason Lives: Friday the 13th Part VIÂ </c:v>
                </c:pt>
                <c:pt idx="1210">
                  <c:v>United 93Â </c:v>
                </c:pt>
                <c:pt idx="1211">
                  <c:v>Employee of the MonthÂ </c:v>
                </c:pt>
                <c:pt idx="1212">
                  <c:v>Friday the 13th Part VII: The New BloodÂ </c:v>
                </c:pt>
                <c:pt idx="1213">
                  <c:v>Two Can Play That GameÂ </c:v>
                </c:pt>
                <c:pt idx="1214">
                  <c:v>Pitch BlackÂ </c:v>
                </c:pt>
                <c:pt idx="1215">
                  <c:v>As Above, So BelowÂ </c:v>
                </c:pt>
                <c:pt idx="1216">
                  <c:v>Martin Lawrence Live: RunteldatÂ </c:v>
                </c:pt>
                <c:pt idx="1217">
                  <c:v>Lara Croft: Tomb RaiderÂ </c:v>
                </c:pt>
                <c:pt idx="1218">
                  <c:v>MacheteÂ </c:v>
                </c:pt>
                <c:pt idx="1219">
                  <c:v>Money TalksÂ </c:v>
                </c:pt>
                <c:pt idx="1220">
                  <c:v>A Very Harold &amp; Kumar 3D ChristmasÂ </c:v>
                </c:pt>
                <c:pt idx="1221">
                  <c:v>Herbie Fully LoadedÂ </c:v>
                </c:pt>
                <c:pt idx="1222">
                  <c:v>Logan's RunÂ </c:v>
                </c:pt>
                <c:pt idx="1223">
                  <c:v>What a Girl WantsÂ </c:v>
                </c:pt>
                <c:pt idx="1224">
                  <c:v>I Still Know What You Did Last SummerÂ </c:v>
                </c:pt>
                <c:pt idx="1225">
                  <c:v>The New GuyÂ </c:v>
                </c:pt>
                <c:pt idx="1226">
                  <c:v>CrankÂ </c:v>
                </c:pt>
                <c:pt idx="1227">
                  <c:v>On Her Majesty's Secret ServiceÂ </c:v>
                </c:pt>
                <c:pt idx="1228">
                  <c:v>Coyote UglyÂ </c:v>
                </c:pt>
                <c:pt idx="1229">
                  <c:v>God's Not Dead 2Â </c:v>
                </c:pt>
                <c:pt idx="1230">
                  <c:v>The Family ManÂ </c:v>
                </c:pt>
                <c:pt idx="1231">
                  <c:v>The ApostleÂ </c:v>
                </c:pt>
                <c:pt idx="1232">
                  <c:v>HitmanÂ </c:v>
                </c:pt>
                <c:pt idx="1233">
                  <c:v>Black RainÂ </c:v>
                </c:pt>
                <c:pt idx="1234">
                  <c:v>ContagionÂ </c:v>
                </c:pt>
                <c:pt idx="1235">
                  <c:v>Hot FuzzÂ </c:v>
                </c:pt>
                <c:pt idx="1236">
                  <c:v>The OutsidersÂ </c:v>
                </c:pt>
                <c:pt idx="1237">
                  <c:v>The AmericanÂ </c:v>
                </c:pt>
                <c:pt idx="1238">
                  <c:v>Freedom WritersÂ </c:v>
                </c:pt>
                <c:pt idx="1239">
                  <c:v>The Tigger MovieÂ </c:v>
                </c:pt>
                <c:pt idx="1240">
                  <c:v>Ocean's TwelveÂ </c:v>
                </c:pt>
                <c:pt idx="1241">
                  <c:v>SickoÂ </c:v>
                </c:pt>
                <c:pt idx="1242">
                  <c:v>Child's Play 2Â </c:v>
                </c:pt>
                <c:pt idx="1243">
                  <c:v>The Fourth KindÂ </c:v>
                </c:pt>
                <c:pt idx="1244">
                  <c:v>SelenaÂ </c:v>
                </c:pt>
                <c:pt idx="1245">
                  <c:v>SpaceballsÂ </c:v>
                </c:pt>
                <c:pt idx="1246">
                  <c:v>Blue JasmineÂ </c:v>
                </c:pt>
                <c:pt idx="1247">
                  <c:v>The Crocodile Hunter: Collision CourseÂ </c:v>
                </c:pt>
                <c:pt idx="1248">
                  <c:v>The Horse WhispererÂ </c:v>
                </c:pt>
                <c:pt idx="1249">
                  <c:v>Can't Hardly WaitÂ </c:v>
                </c:pt>
                <c:pt idx="1250">
                  <c:v>Tomorrow Never DiesÂ </c:v>
                </c:pt>
                <c:pt idx="1251">
                  <c:v>The Muppet Christmas CarolÂ </c:v>
                </c:pt>
                <c:pt idx="1252">
                  <c:v>CoralineÂ </c:v>
                </c:pt>
                <c:pt idx="1253">
                  <c:v>Halloween: ResurrectionÂ </c:v>
                </c:pt>
                <c:pt idx="1254">
                  <c:v>Kung Fu Panda 2Â </c:v>
                </c:pt>
                <c:pt idx="1255">
                  <c:v>The Great DebatersÂ </c:v>
                </c:pt>
                <c:pt idx="1256">
                  <c:v>There Will Be BloodÂ </c:v>
                </c:pt>
                <c:pt idx="1257">
                  <c:v>Fruitvale StationÂ </c:v>
                </c:pt>
                <c:pt idx="1258">
                  <c:v>Malcolm XÂ </c:v>
                </c:pt>
                <c:pt idx="1259">
                  <c:v>When the Game Stands TallÂ </c:v>
                </c:pt>
                <c:pt idx="1260">
                  <c:v>Double ImpactÂ </c:v>
                </c:pt>
                <c:pt idx="1261">
                  <c:v>No ReservationsÂ </c:v>
                </c:pt>
                <c:pt idx="1262">
                  <c:v>U-571Â </c:v>
                </c:pt>
                <c:pt idx="1263">
                  <c:v>Van Wilder: Party LiaisonÂ </c:v>
                </c:pt>
                <c:pt idx="1264">
                  <c:v>SpawnÂ </c:v>
                </c:pt>
                <c:pt idx="1265">
                  <c:v>Dr. NoÂ </c:v>
                </c:pt>
                <c:pt idx="1266">
                  <c:v>PrisonersÂ </c:v>
                </c:pt>
                <c:pt idx="1267">
                  <c:v>Seven PoundsÂ </c:v>
                </c:pt>
                <c:pt idx="1268">
                  <c:v>Red DragonÂ </c:v>
                </c:pt>
                <c:pt idx="1269">
                  <c:v>The Wild Thornberrys MovieÂ </c:v>
                </c:pt>
                <c:pt idx="1270">
                  <c:v>The Princess BrideÂ </c:v>
                </c:pt>
                <c:pt idx="1271">
                  <c:v>The Book of EliÂ </c:v>
                </c:pt>
                <c:pt idx="1272">
                  <c:v>Whale RiderÂ </c:v>
                </c:pt>
                <c:pt idx="1273">
                  <c:v>Sweet Sweetback's Baadasssss SongÂ </c:v>
                </c:pt>
                <c:pt idx="1274">
                  <c:v>2 GunsÂ </c:v>
                </c:pt>
                <c:pt idx="1275">
                  <c:v>Much Ado About NothingÂ </c:v>
                </c:pt>
                <c:pt idx="1276">
                  <c:v>This Is Where I Leave YouÂ </c:v>
                </c:pt>
                <c:pt idx="1277">
                  <c:v>Old DogsÂ </c:v>
                </c:pt>
                <c:pt idx="1278">
                  <c:v>Doug's 1st MovieÂ </c:v>
                </c:pt>
                <c:pt idx="1279">
                  <c:v>Rugrats Go WildÂ </c:v>
                </c:pt>
                <c:pt idx="1280">
                  <c:v>Love ActuallyÂ </c:v>
                </c:pt>
                <c:pt idx="1281">
                  <c:v>Confessions of a Teenage Drama QueenÂ </c:v>
                </c:pt>
                <c:pt idx="1282">
                  <c:v>House Party 2Â </c:v>
                </c:pt>
                <c:pt idx="1283">
                  <c:v>Hot Tub Time MachineÂ </c:v>
                </c:pt>
                <c:pt idx="1284">
                  <c:v>Hustle &amp; FlowÂ </c:v>
                </c:pt>
                <c:pt idx="1285">
                  <c:v>A Nightmare on Elm Street 5: The Dream ChildÂ </c:v>
                </c:pt>
                <c:pt idx="1286">
                  <c:v>LegionÂ </c:v>
                </c:pt>
                <c:pt idx="1287">
                  <c:v>BreakdownÂ </c:v>
                </c:pt>
                <c:pt idx="1288">
                  <c:v>Eternal Sunshine of the Spotless MindÂ </c:v>
                </c:pt>
                <c:pt idx="1289">
                  <c:v>The Object of My AffectionÂ </c:v>
                </c:pt>
                <c:pt idx="1290">
                  <c:v>Stay AliveÂ </c:v>
                </c:pt>
                <c:pt idx="1291">
                  <c:v>Along Came a SpiderÂ </c:v>
                </c:pt>
                <c:pt idx="1292">
                  <c:v>The Big HitÂ </c:v>
                </c:pt>
                <c:pt idx="1293">
                  <c:v>CliffhangerÂ </c:v>
                </c:pt>
                <c:pt idx="1294">
                  <c:v>DerailedÂ </c:v>
                </c:pt>
                <c:pt idx="1295">
                  <c:v>The Sisterhood of the Traveling PantsÂ </c:v>
                </c:pt>
                <c:pt idx="1296">
                  <c:v>Money MonsterÂ </c:v>
                </c:pt>
                <c:pt idx="1297">
                  <c:v>FrequencyÂ </c:v>
                </c:pt>
                <c:pt idx="1298">
                  <c:v>Small SoldiersÂ </c:v>
                </c:pt>
                <c:pt idx="1299">
                  <c:v>Must Love DogsÂ </c:v>
                </c:pt>
                <c:pt idx="1300">
                  <c:v>War HorseÂ </c:v>
                </c:pt>
                <c:pt idx="1301">
                  <c:v>FridaÂ </c:v>
                </c:pt>
                <c:pt idx="1302">
                  <c:v>Executive DecisionÂ </c:v>
                </c:pt>
                <c:pt idx="1303">
                  <c:v>Little Shop of HorrorsÂ </c:v>
                </c:pt>
                <c:pt idx="1304">
                  <c:v>Christmas with the KranksÂ </c:v>
                </c:pt>
                <c:pt idx="1305">
                  <c:v>Recess: School's OutÂ </c:v>
                </c:pt>
                <c:pt idx="1306">
                  <c:v>She's the ManÂ </c:v>
                </c:pt>
                <c:pt idx="1307">
                  <c:v>Still AliceÂ </c:v>
                </c:pt>
                <c:pt idx="1308">
                  <c:v>Deep Blue SeaÂ </c:v>
                </c:pt>
                <c:pt idx="1309">
                  <c:v>28 Weeks LaterÂ </c:v>
                </c:pt>
                <c:pt idx="1310">
                  <c:v>HellraiserÂ </c:v>
                </c:pt>
                <c:pt idx="1311">
                  <c:v>Battle Los AngelesÂ </c:v>
                </c:pt>
                <c:pt idx="1312">
                  <c:v>Harriet the SpyÂ </c:v>
                </c:pt>
                <c:pt idx="1313">
                  <c:v>Poetic JusticeÂ </c:v>
                </c:pt>
                <c:pt idx="1314">
                  <c:v>Jason Goes to Hell: The Final FridayÂ </c:v>
                </c:pt>
                <c:pt idx="1315">
                  <c:v>DoubtÂ </c:v>
                </c:pt>
                <c:pt idx="1316">
                  <c:v>Corpse BrideÂ </c:v>
                </c:pt>
                <c:pt idx="1317">
                  <c:v>A Night at the RoxburyÂ </c:v>
                </c:pt>
                <c:pt idx="1318">
                  <c:v>A Haunted House 2Â </c:v>
                </c:pt>
                <c:pt idx="1319">
                  <c:v>Top FiveÂ </c:v>
                </c:pt>
                <c:pt idx="1320">
                  <c:v>Ted 2Â </c:v>
                </c:pt>
                <c:pt idx="1321">
                  <c:v>Action JacksonÂ </c:v>
                </c:pt>
                <c:pt idx="1322">
                  <c:v>Katy Perry: Part of MeÂ </c:v>
                </c:pt>
                <c:pt idx="1323">
                  <c:v>Undercover BrotherÂ </c:v>
                </c:pt>
                <c:pt idx="1324">
                  <c:v>Mr. Popper's PenguinsÂ </c:v>
                </c:pt>
                <c:pt idx="1325">
                  <c:v>The Cable GuyÂ </c:v>
                </c:pt>
                <c:pt idx="1326">
                  <c:v>Waiting...Â </c:v>
                </c:pt>
                <c:pt idx="1327">
                  <c:v>The PrestigeÂ </c:v>
                </c:pt>
                <c:pt idx="1328">
                  <c:v>Baggage ClaimÂ </c:v>
                </c:pt>
                <c:pt idx="1329">
                  <c:v>Road HouseÂ </c:v>
                </c:pt>
                <c:pt idx="1330">
                  <c:v>Grosse Pointe BlankÂ </c:v>
                </c:pt>
                <c:pt idx="1331">
                  <c:v>TrainspottingÂ </c:v>
                </c:pt>
                <c:pt idx="1332">
                  <c:v>Friday After NextÂ </c:v>
                </c:pt>
                <c:pt idx="1333">
                  <c:v>Corky RomanoÂ </c:v>
                </c:pt>
                <c:pt idx="1334">
                  <c:v>FlubberÂ </c:v>
                </c:pt>
                <c:pt idx="1335">
                  <c:v>Courage Under FireÂ </c:v>
                </c:pt>
                <c:pt idx="1336">
                  <c:v>Halloween 4: The Return of Michael MyersÂ </c:v>
                </c:pt>
                <c:pt idx="1337">
                  <c:v>August: Osage CountyÂ </c:v>
                </c:pt>
                <c:pt idx="1338">
                  <c:v>Baby BoyÂ </c:v>
                </c:pt>
                <c:pt idx="1339">
                  <c:v>WoodstockÂ </c:v>
                </c:pt>
                <c:pt idx="1340">
                  <c:v>Apollo 18Â </c:v>
                </c:pt>
                <c:pt idx="1341">
                  <c:v>The Godfather: Part IIIÂ </c:v>
                </c:pt>
                <c:pt idx="1342">
                  <c:v>21 &amp; OverÂ </c:v>
                </c:pt>
                <c:pt idx="1343">
                  <c:v>It FollowsÂ </c:v>
                </c:pt>
                <c:pt idx="1344">
                  <c:v>The HurricaneÂ </c:v>
                </c:pt>
                <c:pt idx="1345">
                  <c:v>Three KingsÂ </c:v>
                </c:pt>
                <c:pt idx="1346">
                  <c:v>Best in ShowÂ </c:v>
                </c:pt>
                <c:pt idx="1347">
                  <c:v>Black or WhiteÂ </c:v>
                </c:pt>
                <c:pt idx="1348">
                  <c:v>The WolverineÂ </c:v>
                </c:pt>
                <c:pt idx="1349">
                  <c:v>The Girl with the Dragon TattooÂ </c:v>
                </c:pt>
                <c:pt idx="1350">
                  <c:v>Love &amp; BasketballÂ </c:v>
                </c:pt>
                <c:pt idx="1351">
                  <c:v>Horrible Bosses 2Â </c:v>
                </c:pt>
                <c:pt idx="1352">
                  <c:v>Duel in the SunÂ </c:v>
                </c:pt>
                <c:pt idx="1353">
                  <c:v>Step Up 3DÂ </c:v>
                </c:pt>
                <c:pt idx="1354">
                  <c:v>AddictedÂ </c:v>
                </c:pt>
                <c:pt idx="1355">
                  <c:v>Spaced InvadersÂ </c:v>
                </c:pt>
                <c:pt idx="1356">
                  <c:v>The SpecialistÂ </c:v>
                </c:pt>
                <c:pt idx="1357">
                  <c:v>World War ZÂ </c:v>
                </c:pt>
                <c:pt idx="1358">
                  <c:v>The Lake HouseÂ </c:v>
                </c:pt>
                <c:pt idx="1359">
                  <c:v>Underworld: EvolutionÂ </c:v>
                </c:pt>
                <c:pt idx="1360">
                  <c:v>The Informant!Â </c:v>
                </c:pt>
                <c:pt idx="1361">
                  <c:v>The Adjustment BureauÂ </c:v>
                </c:pt>
                <c:pt idx="1362">
                  <c:v>Star Trek: InsurrectionÂ </c:v>
                </c:pt>
                <c:pt idx="1363">
                  <c:v>Fever PitchÂ </c:v>
                </c:pt>
                <c:pt idx="1364">
                  <c:v>Drag Me to HellÂ </c:v>
                </c:pt>
                <c:pt idx="1365">
                  <c:v>CopycatÂ </c:v>
                </c:pt>
                <c:pt idx="1366">
                  <c:v>The Cabin in the WoodsÂ </c:v>
                </c:pt>
                <c:pt idx="1367">
                  <c:v>Scary Movie 5Â </c:v>
                </c:pt>
                <c:pt idx="1368">
                  <c:v>PredatorsÂ </c:v>
                </c:pt>
                <c:pt idx="1369">
                  <c:v>Halloween III: Season of the WitchÂ </c:v>
                </c:pt>
                <c:pt idx="1370">
                  <c:v>This Is ItÂ </c:v>
                </c:pt>
                <c:pt idx="1371">
                  <c:v>MilkÂ </c:v>
                </c:pt>
                <c:pt idx="1372">
                  <c:v>Kiss of the DragonÂ </c:v>
                </c:pt>
                <c:pt idx="1373">
                  <c:v>Chasing AmyÂ </c:v>
                </c:pt>
                <c:pt idx="1374">
                  <c:v>Hit and RunÂ </c:v>
                </c:pt>
                <c:pt idx="1375">
                  <c:v>Larry the Cable Guy: Health InspectorÂ </c:v>
                </c:pt>
                <c:pt idx="1376">
                  <c:v>Gone in Sixty SecondsÂ </c:v>
                </c:pt>
                <c:pt idx="1377">
                  <c:v>Y Tu MamÃ¡ TambiÃ©nÂ </c:v>
                </c:pt>
                <c:pt idx="1378">
                  <c:v>The Last King of ScotlandÂ </c:v>
                </c:pt>
                <c:pt idx="1379">
                  <c:v>MudÂ </c:v>
                </c:pt>
                <c:pt idx="1380">
                  <c:v>She's Out of My LeagueÂ </c:v>
                </c:pt>
                <c:pt idx="1381">
                  <c:v>Jonah: A VeggieTales MovieÂ </c:v>
                </c:pt>
                <c:pt idx="1382">
                  <c:v>DarknessÂ </c:v>
                </c:pt>
                <c:pt idx="1383">
                  <c:v>Spy Kids: All the Time in the World in 4DÂ </c:v>
                </c:pt>
                <c:pt idx="1384">
                  <c:v>Hocus PocusÂ </c:v>
                </c:pt>
                <c:pt idx="1385">
                  <c:v>All About the BenjaminsÂ </c:v>
                </c:pt>
                <c:pt idx="1386">
                  <c:v>Super Size MeÂ </c:v>
                </c:pt>
                <c:pt idx="1387">
                  <c:v>The Remains of the DayÂ </c:v>
                </c:pt>
                <c:pt idx="1388">
                  <c:v>Million Dollar ArmÂ </c:v>
                </c:pt>
                <c:pt idx="1389">
                  <c:v>Book of Shadows: Blair Witch 2Â </c:v>
                </c:pt>
                <c:pt idx="1390">
                  <c:v>Secondhand LionsÂ </c:v>
                </c:pt>
                <c:pt idx="1391">
                  <c:v>Boogie NightsÂ </c:v>
                </c:pt>
                <c:pt idx="1392">
                  <c:v>SkylineÂ </c:v>
                </c:pt>
                <c:pt idx="1393">
                  <c:v>BowfingerÂ </c:v>
                </c:pt>
                <c:pt idx="1394">
                  <c:v>The HauntingÂ </c:v>
                </c:pt>
                <c:pt idx="1395">
                  <c:v>Ramona and BeezusÂ </c:v>
                </c:pt>
                <c:pt idx="1396">
                  <c:v>The DebtÂ </c:v>
                </c:pt>
                <c:pt idx="1397">
                  <c:v>The Running ManÂ </c:v>
                </c:pt>
                <c:pt idx="1398">
                  <c:v>The Shaggy DogÂ </c:v>
                </c:pt>
                <c:pt idx="1399">
                  <c:v>Transporter 2Â </c:v>
                </c:pt>
                <c:pt idx="1400">
                  <c:v>King KongÂ </c:v>
                </c:pt>
                <c:pt idx="1401">
                  <c:v>King KongÂ </c:v>
                </c:pt>
                <c:pt idx="1402">
                  <c:v>King KongÂ </c:v>
                </c:pt>
                <c:pt idx="1403">
                  <c:v>Down to YouÂ </c:v>
                </c:pt>
                <c:pt idx="1404">
                  <c:v>OÂ </c:v>
                </c:pt>
                <c:pt idx="1405">
                  <c:v>Nim's IslandÂ </c:v>
                </c:pt>
                <c:pt idx="1406">
                  <c:v>ClockstoppersÂ </c:v>
                </c:pt>
                <c:pt idx="1407">
                  <c:v>Beasts of the Southern WildÂ </c:v>
                </c:pt>
                <c:pt idx="1408">
                  <c:v>RoundersÂ </c:v>
                </c:pt>
                <c:pt idx="1409">
                  <c:v>ApocalyptoÂ </c:v>
                </c:pt>
                <c:pt idx="1410">
                  <c:v>BeastlyÂ </c:v>
                </c:pt>
                <c:pt idx="1411">
                  <c:v>ContactÂ </c:v>
                </c:pt>
                <c:pt idx="1412">
                  <c:v>Underworld: Rise of the LycansÂ </c:v>
                </c:pt>
                <c:pt idx="1413">
                  <c:v>BloodsportÂ </c:v>
                </c:pt>
                <c:pt idx="1414">
                  <c:v>Hey Arnold! The MovieÂ </c:v>
                </c:pt>
                <c:pt idx="1415">
                  <c:v>About a BoyÂ </c:v>
                </c:pt>
                <c:pt idx="1416">
                  <c:v>Silent HouseÂ </c:v>
                </c:pt>
                <c:pt idx="1417">
                  <c:v>Creepshow 2Â </c:v>
                </c:pt>
                <c:pt idx="1418">
                  <c:v>ReligulousÂ </c:v>
                </c:pt>
                <c:pt idx="1419">
                  <c:v>DopeÂ </c:v>
                </c:pt>
                <c:pt idx="1420">
                  <c:v>Shanghai KnightsÂ </c:v>
                </c:pt>
                <c:pt idx="1421">
                  <c:v>Space JamÂ </c:v>
                </c:pt>
                <c:pt idx="1422">
                  <c:v>Ex MachinaÂ </c:v>
                </c:pt>
                <c:pt idx="1423">
                  <c:v>A Passage to IndiaÂ </c:v>
                </c:pt>
                <c:pt idx="1424">
                  <c:v>The WomenÂ </c:v>
                </c:pt>
                <c:pt idx="1425">
                  <c:v>ValentineÂ </c:v>
                </c:pt>
                <c:pt idx="1426">
                  <c:v>Pride &amp; PrejudiceÂ </c:v>
                </c:pt>
                <c:pt idx="1427">
                  <c:v>GoÂ </c:v>
                </c:pt>
                <c:pt idx="1428">
                  <c:v>Reno 911!: MiamiÂ </c:v>
                </c:pt>
                <c:pt idx="1429">
                  <c:v>A Prairie Home CompanionÂ </c:v>
                </c:pt>
                <c:pt idx="1430">
                  <c:v>Fun with Dick and JaneÂ </c:v>
                </c:pt>
                <c:pt idx="1431">
                  <c:v>Project AlmanacÂ </c:v>
                </c:pt>
                <c:pt idx="1432">
                  <c:v>DinosaurÂ </c:v>
                </c:pt>
                <c:pt idx="1433">
                  <c:v>HannaÂ </c:v>
                </c:pt>
                <c:pt idx="1434">
                  <c:v>The Brothers McMullenÂ </c:v>
                </c:pt>
                <c:pt idx="1435">
                  <c:v>Brooklyn's FinestÂ </c:v>
                </c:pt>
                <c:pt idx="1436">
                  <c:v>The Last Exorcism Part IIÂ </c:v>
                </c:pt>
                <c:pt idx="1437">
                  <c:v>Halloween: The Curse of Michael MyersÂ </c:v>
                </c:pt>
                <c:pt idx="1438">
                  <c:v>Blue CrushÂ </c:v>
                </c:pt>
                <c:pt idx="1439">
                  <c:v>The Hateful EightÂ </c:v>
                </c:pt>
                <c:pt idx="1440">
                  <c:v>New NightmareÂ </c:v>
                </c:pt>
                <c:pt idx="1441">
                  <c:v>Facing the GiantsÂ </c:v>
                </c:pt>
                <c:pt idx="1442">
                  <c:v>The Bank JobÂ </c:v>
                </c:pt>
                <c:pt idx="1443">
                  <c:v>You Don't Mess with the ZohanÂ </c:v>
                </c:pt>
                <c:pt idx="1444">
                  <c:v>Die Hard with a VengeanceÂ </c:v>
                </c:pt>
                <c:pt idx="1445">
                  <c:v>Good Luck ChuckÂ </c:v>
                </c:pt>
                <c:pt idx="1446">
                  <c:v>The November ManÂ </c:v>
                </c:pt>
                <c:pt idx="1447">
                  <c:v>DaybreakersÂ </c:v>
                </c:pt>
                <c:pt idx="1448">
                  <c:v>The Devil's RejectsÂ </c:v>
                </c:pt>
                <c:pt idx="1449">
                  <c:v>The CraftÂ </c:v>
                </c:pt>
                <c:pt idx="1450">
                  <c:v>Being John MalkovichÂ </c:v>
                </c:pt>
                <c:pt idx="1451">
                  <c:v>Legal EaglesÂ </c:v>
                </c:pt>
                <c:pt idx="1452">
                  <c:v>Drive Me CrazyÂ </c:v>
                </c:pt>
                <c:pt idx="1453">
                  <c:v>WhiplashÂ </c:v>
                </c:pt>
                <c:pt idx="1454">
                  <c:v>The Upside of AngerÂ </c:v>
                </c:pt>
                <c:pt idx="1455">
                  <c:v>Wild ThingsÂ </c:v>
                </c:pt>
                <c:pt idx="1456">
                  <c:v>The KidÂ </c:v>
                </c:pt>
                <c:pt idx="1457">
                  <c:v>Black MassÂ </c:v>
                </c:pt>
                <c:pt idx="1458">
                  <c:v>The Legend of Drunken MasterÂ </c:v>
                </c:pt>
                <c:pt idx="1459">
                  <c:v>Enough SaidÂ </c:v>
                </c:pt>
                <c:pt idx="1460">
                  <c:v>Boys Don't CryÂ </c:v>
                </c:pt>
                <c:pt idx="1461">
                  <c:v>Shaun of the DeadÂ </c:v>
                </c:pt>
                <c:pt idx="1462">
                  <c:v>The RuinsÂ </c:v>
                </c:pt>
                <c:pt idx="1463">
                  <c:v>Pirates of the Caribbean: At World's EndÂ </c:v>
                </c:pt>
                <c:pt idx="1464">
                  <c:v>Joe DirtÂ </c:v>
                </c:pt>
                <c:pt idx="1465">
                  <c:v>Raising CainÂ </c:v>
                </c:pt>
                <c:pt idx="1466">
                  <c:v>Friday the 13th Part VIII: Jason Takes ManhattanÂ </c:v>
                </c:pt>
                <c:pt idx="1467">
                  <c:v>SleepersÂ </c:v>
                </c:pt>
                <c:pt idx="1468">
                  <c:v>BabelÂ </c:v>
                </c:pt>
                <c:pt idx="1469">
                  <c:v>The Lives of OthersÂ </c:v>
                </c:pt>
                <c:pt idx="1470">
                  <c:v>Love the CoopersÂ </c:v>
                </c:pt>
                <c:pt idx="1471">
                  <c:v>Half BakedÂ </c:v>
                </c:pt>
                <c:pt idx="1472">
                  <c:v>OnceÂ </c:v>
                </c:pt>
                <c:pt idx="1473">
                  <c:v>Harold &amp; Kumar Go to White CastleÂ </c:v>
                </c:pt>
                <c:pt idx="1474">
                  <c:v>Baby GeniusesÂ </c:v>
                </c:pt>
                <c:pt idx="1475">
                  <c:v>Stir of EchoesÂ </c:v>
                </c:pt>
                <c:pt idx="1476">
                  <c:v>Spring BreakersÂ </c:v>
                </c:pt>
                <c:pt idx="1477">
                  <c:v>DinerÂ </c:v>
                </c:pt>
                <c:pt idx="1478">
                  <c:v>30 Minutes or LessÂ </c:v>
                </c:pt>
                <c:pt idx="1479">
                  <c:v>Hall PassÂ </c:v>
                </c:pt>
                <c:pt idx="1480">
                  <c:v>Cry_WolfÂ </c:v>
                </c:pt>
                <c:pt idx="1481">
                  <c:v>The Good GirlÂ </c:v>
                </c:pt>
                <c:pt idx="1482">
                  <c:v>They LiveÂ </c:v>
                </c:pt>
                <c:pt idx="1483">
                  <c:v>Boiler RoomÂ </c:v>
                </c:pt>
                <c:pt idx="1484">
                  <c:v>Spy HardÂ </c:v>
                </c:pt>
                <c:pt idx="1485">
                  <c:v>Tin CupÂ </c:v>
                </c:pt>
                <c:pt idx="1486">
                  <c:v>GloryÂ </c:v>
                </c:pt>
                <c:pt idx="1487">
                  <c:v>GloryÂ </c:v>
                </c:pt>
                <c:pt idx="1488">
                  <c:v>Eve's BayouÂ </c:v>
                </c:pt>
                <c:pt idx="1489">
                  <c:v>Devil's DueÂ </c:v>
                </c:pt>
                <c:pt idx="1490">
                  <c:v>How to Be SingleÂ </c:v>
                </c:pt>
                <c:pt idx="1491">
                  <c:v>License to WedÂ </c:v>
                </c:pt>
                <c:pt idx="1492">
                  <c:v>Finding ForresterÂ </c:v>
                </c:pt>
                <c:pt idx="1493">
                  <c:v>The SwitchÂ </c:v>
                </c:pt>
                <c:pt idx="1494">
                  <c:v>New in TownÂ </c:v>
                </c:pt>
                <c:pt idx="1495">
                  <c:v>Dave Chappelle's Block PartyÂ </c:v>
                </c:pt>
                <c:pt idx="1496">
                  <c:v>On the WaterfrontÂ </c:v>
                </c:pt>
                <c:pt idx="1497">
                  <c:v>Return to MeÂ </c:v>
                </c:pt>
                <c:pt idx="1498">
                  <c:v>Halloween 5Â </c:v>
                </c:pt>
                <c:pt idx="1499">
                  <c:v>The GamblerÂ </c:v>
                </c:pt>
                <c:pt idx="1500">
                  <c:v>The GamblerÂ </c:v>
                </c:pt>
                <c:pt idx="1501">
                  <c:v>Rat RaceÂ </c:v>
                </c:pt>
                <c:pt idx="1502">
                  <c:v>Antwone FisherÂ </c:v>
                </c:pt>
                <c:pt idx="1503">
                  <c:v>ImmortalsÂ </c:v>
                </c:pt>
                <c:pt idx="1504">
                  <c:v>Gridiron GangÂ </c:v>
                </c:pt>
                <c:pt idx="1505">
                  <c:v>Midnight RunÂ </c:v>
                </c:pt>
                <c:pt idx="1506">
                  <c:v>Tango &amp; CashÂ </c:v>
                </c:pt>
                <c:pt idx="1507">
                  <c:v>Conan the DestroyerÂ </c:v>
                </c:pt>
                <c:pt idx="1508">
                  <c:v>Bad Boys IIÂ </c:v>
                </c:pt>
                <c:pt idx="1509">
                  <c:v>The Haunting of Molly HartleyÂ </c:v>
                </c:pt>
                <c:pt idx="1510">
                  <c:v>Curious GeorgeÂ </c:v>
                </c:pt>
                <c:pt idx="1511">
                  <c:v>SaltÂ </c:v>
                </c:pt>
                <c:pt idx="1512">
                  <c:v>AnastasiaÂ </c:v>
                </c:pt>
                <c:pt idx="1513">
                  <c:v>Sugar HillÂ </c:v>
                </c:pt>
                <c:pt idx="1514">
                  <c:v>Lone StarÂ </c:v>
                </c:pt>
                <c:pt idx="1515">
                  <c:v>Meet the SpartansÂ </c:v>
                </c:pt>
                <c:pt idx="1516">
                  <c:v>My Week with MarilynÂ </c:v>
                </c:pt>
                <c:pt idx="1517">
                  <c:v>AmistadÂ </c:v>
                </c:pt>
                <c:pt idx="1518">
                  <c:v>Begin AgainÂ </c:v>
                </c:pt>
                <c:pt idx="1519">
                  <c:v>The ProphecyÂ </c:v>
                </c:pt>
                <c:pt idx="1520">
                  <c:v>Beyond the Valley of the DollsÂ </c:v>
                </c:pt>
                <c:pt idx="1521">
                  <c:v>RushmoreÂ </c:v>
                </c:pt>
                <c:pt idx="1522">
                  <c:v>Match PointÂ </c:v>
                </c:pt>
                <c:pt idx="1523">
                  <c:v>Tales from the Crypt: Demon KnightÂ </c:v>
                </c:pt>
                <c:pt idx="1524">
                  <c:v>ValkyrieÂ </c:v>
                </c:pt>
                <c:pt idx="1525">
                  <c:v>An EducationÂ </c:v>
                </c:pt>
                <c:pt idx="1526">
                  <c:v>Jay and Silent Bob Strike BackÂ </c:v>
                </c:pt>
                <c:pt idx="1527">
                  <c:v>American PsychoÂ </c:v>
                </c:pt>
                <c:pt idx="1528">
                  <c:v>School DazeÂ </c:v>
                </c:pt>
                <c:pt idx="1529">
                  <c:v>The Monuments MenÂ </c:v>
                </c:pt>
                <c:pt idx="1530">
                  <c:v>TransamericaÂ </c:v>
                </c:pt>
                <c:pt idx="1531">
                  <c:v>The Man with the Golden GunÂ </c:v>
                </c:pt>
                <c:pt idx="1532">
                  <c:v>Hail, Caesar!Â </c:v>
                </c:pt>
                <c:pt idx="1533">
                  <c:v>You Can Count on MeÂ </c:v>
                </c:pt>
                <c:pt idx="1534">
                  <c:v>April Fool's DayÂ </c:v>
                </c:pt>
                <c:pt idx="1535">
                  <c:v>Flirting with DisasterÂ </c:v>
                </c:pt>
                <c:pt idx="1536">
                  <c:v>Shall We DanceÂ </c:v>
                </c:pt>
                <c:pt idx="1537">
                  <c:v>Cop OutÂ </c:v>
                </c:pt>
                <c:pt idx="1538">
                  <c:v>Man on FireÂ </c:v>
                </c:pt>
                <c:pt idx="1539">
                  <c:v>Secret WindowÂ </c:v>
                </c:pt>
                <c:pt idx="1540">
                  <c:v>Vicky Cristina BarcelonaÂ </c:v>
                </c:pt>
                <c:pt idx="1541">
                  <c:v>The General's DaughterÂ </c:v>
                </c:pt>
                <c:pt idx="1542">
                  <c:v>Kit Kittredge: An American GirlÂ </c:v>
                </c:pt>
                <c:pt idx="1543">
                  <c:v>The Nativity StoryÂ </c:v>
                </c:pt>
                <c:pt idx="1544">
                  <c:v>The MistÂ </c:v>
                </c:pt>
                <c:pt idx="1545">
                  <c:v>Kicking &amp; ScreamingÂ </c:v>
                </c:pt>
                <c:pt idx="1546">
                  <c:v>30 Days of NightÂ </c:v>
                </c:pt>
                <c:pt idx="1547">
                  <c:v>We Own the NightÂ </c:v>
                </c:pt>
                <c:pt idx="1548">
                  <c:v>Mr. Bean's HolidayÂ </c:v>
                </c:pt>
                <c:pt idx="1549">
                  <c:v>Hostel: Part IIÂ </c:v>
                </c:pt>
                <c:pt idx="1550">
                  <c:v>EpicÂ </c:v>
                </c:pt>
                <c:pt idx="1551">
                  <c:v>Urban Legends: Final CutÂ </c:v>
                </c:pt>
                <c:pt idx="1552">
                  <c:v>Zack and Miri Make a PornoÂ </c:v>
                </c:pt>
                <c:pt idx="1553">
                  <c:v>The Men Who Stare at GoatsÂ </c:v>
                </c:pt>
                <c:pt idx="1554">
                  <c:v>SparkleÂ </c:v>
                </c:pt>
                <c:pt idx="1555">
                  <c:v>QuartetÂ </c:v>
                </c:pt>
                <c:pt idx="1556">
                  <c:v>Bride of ChuckyÂ </c:v>
                </c:pt>
                <c:pt idx="1557">
                  <c:v>High FidelityÂ </c:v>
                </c:pt>
                <c:pt idx="1558">
                  <c:v>World Trade CenterÂ </c:v>
                </c:pt>
                <c:pt idx="1559">
                  <c:v>Black ChristmasÂ </c:v>
                </c:pt>
                <c:pt idx="1560">
                  <c:v>Daddy Day CampÂ </c:v>
                </c:pt>
                <c:pt idx="1561">
                  <c:v>SilveradoÂ </c:v>
                </c:pt>
                <c:pt idx="1562">
                  <c:v>Lone Wolf McQuadeÂ </c:v>
                </c:pt>
                <c:pt idx="1563">
                  <c:v>Nowhere to RunÂ </c:v>
                </c:pt>
                <c:pt idx="1564">
                  <c:v>Welcome Home, Roscoe JenkinsÂ </c:v>
                </c:pt>
                <c:pt idx="1565">
                  <c:v>Hoop DreamsÂ </c:v>
                </c:pt>
                <c:pt idx="1566">
                  <c:v>Dumb and Dumberer: When Harry Met LloydÂ </c:v>
                </c:pt>
                <c:pt idx="1567">
                  <c:v>The ShadowÂ </c:v>
                </c:pt>
                <c:pt idx="1568">
                  <c:v>Keeping the FaithÂ </c:v>
                </c:pt>
                <c:pt idx="1569">
                  <c:v>Jersey BoysÂ </c:v>
                </c:pt>
                <c:pt idx="1570">
                  <c:v>Next Day AirÂ </c:v>
                </c:pt>
                <c:pt idx="1571">
                  <c:v>Stuart LittleÂ </c:v>
                </c:pt>
                <c:pt idx="1572">
                  <c:v>CellularÂ </c:v>
                </c:pt>
                <c:pt idx="1573">
                  <c:v>In Too DeepÂ </c:v>
                </c:pt>
                <c:pt idx="1574">
                  <c:v>Mad Max 2: The Road WarriorÂ </c:v>
                </c:pt>
                <c:pt idx="1575">
                  <c:v>CloserÂ </c:v>
                </c:pt>
                <c:pt idx="1576">
                  <c:v>She's Gotta Have ItÂ </c:v>
                </c:pt>
                <c:pt idx="1577">
                  <c:v>Donnie BrascoÂ </c:v>
                </c:pt>
                <c:pt idx="1578">
                  <c:v>ElectionÂ </c:v>
                </c:pt>
                <c:pt idx="1579">
                  <c:v>Monsoon WeddingÂ </c:v>
                </c:pt>
                <c:pt idx="1580">
                  <c:v>Friends with MoneyÂ </c:v>
                </c:pt>
                <c:pt idx="1581">
                  <c:v>I Got the Hook UpÂ </c:v>
                </c:pt>
                <c:pt idx="1582">
                  <c:v>Oliver!Â </c:v>
                </c:pt>
                <c:pt idx="1583">
                  <c:v>Mystic PizzaÂ </c:v>
                </c:pt>
                <c:pt idx="1584">
                  <c:v>From Dusk Till DawnÂ </c:v>
                </c:pt>
                <c:pt idx="1585">
                  <c:v>Kangaroo JackÂ </c:v>
                </c:pt>
                <c:pt idx="1586">
                  <c:v>American ReunionÂ </c:v>
                </c:pt>
                <c:pt idx="1587">
                  <c:v>ThinnerÂ </c:v>
                </c:pt>
                <c:pt idx="1588">
                  <c:v>A SeparationÂ </c:v>
                </c:pt>
                <c:pt idx="1589">
                  <c:v>AquamarineÂ </c:v>
                </c:pt>
                <c:pt idx="1590">
                  <c:v>Roger &amp; MeÂ </c:v>
                </c:pt>
                <c:pt idx="1591">
                  <c:v>Resident EvilÂ </c:v>
                </c:pt>
                <c:pt idx="1592">
                  <c:v>Anacondas: The Hunt for the Blood OrchidÂ </c:v>
                </c:pt>
                <c:pt idx="1593">
                  <c:v>ScoopÂ </c:v>
                </c:pt>
                <c:pt idx="1594">
                  <c:v>Street KingsÂ </c:v>
                </c:pt>
                <c:pt idx="1595">
                  <c:v>The Place Beyond the PinesÂ </c:v>
                </c:pt>
                <c:pt idx="1596">
                  <c:v>Ulee's GoldÂ </c:v>
                </c:pt>
                <c:pt idx="1597">
                  <c:v>BlendedÂ </c:v>
                </c:pt>
                <c:pt idx="1598">
                  <c:v>Our Family WeddingÂ </c:v>
                </c:pt>
                <c:pt idx="1599">
                  <c:v>Blue ValentineÂ </c:v>
                </c:pt>
                <c:pt idx="1600">
                  <c:v>Mo' Better BluesÂ </c:v>
                </c:pt>
                <c:pt idx="1601">
                  <c:v>The WashÂ </c:v>
                </c:pt>
                <c:pt idx="1602">
                  <c:v>Kung Pow: Enter the FistÂ </c:v>
                </c:pt>
                <c:pt idx="1603">
                  <c:v>Kissing Jessica SteinÂ </c:v>
                </c:pt>
                <c:pt idx="1604">
                  <c:v>Dolphin Tale 2Â </c:v>
                </c:pt>
                <c:pt idx="1605">
                  <c:v>Made of HonorÂ </c:v>
                </c:pt>
                <c:pt idx="1606">
                  <c:v>The World's EndÂ </c:v>
                </c:pt>
                <c:pt idx="1607">
                  <c:v>FlickaÂ </c:v>
                </c:pt>
                <c:pt idx="1608">
                  <c:v>Observe and ReportÂ </c:v>
                </c:pt>
                <c:pt idx="1609">
                  <c:v>Hotel RwandaÂ </c:v>
                </c:pt>
                <c:pt idx="1610">
                  <c:v>She's the OneÂ </c:v>
                </c:pt>
                <c:pt idx="1611">
                  <c:v>Mortal Kombat: AnnihilationÂ </c:v>
                </c:pt>
                <c:pt idx="1612">
                  <c:v>Joyful NoiseÂ </c:v>
                </c:pt>
                <c:pt idx="1613">
                  <c:v>Big Mommas: Like Father, Like SonÂ </c:v>
                </c:pt>
                <c:pt idx="1614">
                  <c:v>The Squid and the WhaleÂ </c:v>
                </c:pt>
                <c:pt idx="1615">
                  <c:v>The RainmakerÂ </c:v>
                </c:pt>
                <c:pt idx="1616">
                  <c:v>Ghost RiderÂ </c:v>
                </c:pt>
                <c:pt idx="1617">
                  <c:v>The Hills Have Eyes IIÂ </c:v>
                </c:pt>
                <c:pt idx="1618">
                  <c:v>Tales from the HoodÂ </c:v>
                </c:pt>
                <c:pt idx="1619">
                  <c:v>AwakeÂ </c:v>
                </c:pt>
                <c:pt idx="1620">
                  <c:v>Resident Evil: ApocalypseÂ </c:v>
                </c:pt>
                <c:pt idx="1621">
                  <c:v>Dickie Roberts: Former Child StarÂ </c:v>
                </c:pt>
                <c:pt idx="1622">
                  <c:v>Max PayneÂ </c:v>
                </c:pt>
                <c:pt idx="1623">
                  <c:v>Hansel &amp; Gretel: Witch HuntersÂ </c:v>
                </c:pt>
                <c:pt idx="1624">
                  <c:v>You AgainÂ </c:v>
                </c:pt>
                <c:pt idx="1625">
                  <c:v>TremorsÂ </c:v>
                </c:pt>
                <c:pt idx="1626">
                  <c:v>Resident Evil: ExtinctionÂ </c:v>
                </c:pt>
                <c:pt idx="1627">
                  <c:v>NebraskaÂ </c:v>
                </c:pt>
                <c:pt idx="1628">
                  <c:v>Nancy DrewÂ </c:v>
                </c:pt>
                <c:pt idx="1629">
                  <c:v>House of 1000 CorpsesÂ </c:v>
                </c:pt>
                <c:pt idx="1630">
                  <c:v>KeanuÂ </c:v>
                </c:pt>
                <c:pt idx="1631">
                  <c:v>Larry CrowneÂ </c:v>
                </c:pt>
                <c:pt idx="1632">
                  <c:v>Medicine ManÂ </c:v>
                </c:pt>
                <c:pt idx="1633">
                  <c:v>Alien 3Â </c:v>
                </c:pt>
                <c:pt idx="1634">
                  <c:v>The WordsÂ </c:v>
                </c:pt>
                <c:pt idx="1635">
                  <c:v>Land of the DeadÂ </c:v>
                </c:pt>
                <c:pt idx="1636">
                  <c:v>WitchboardÂ </c:v>
                </c:pt>
                <c:pt idx="1637">
                  <c:v>HeartbreakersÂ </c:v>
                </c:pt>
                <c:pt idx="1638">
                  <c:v>Max Keeble's Big MoveÂ </c:v>
                </c:pt>
                <c:pt idx="1639">
                  <c:v>CarrieÂ </c:v>
                </c:pt>
                <c:pt idx="1640">
                  <c:v>CarrieÂ </c:v>
                </c:pt>
                <c:pt idx="1641">
                  <c:v>The Station AgentÂ </c:v>
                </c:pt>
                <c:pt idx="1642">
                  <c:v>HoneyÂ </c:v>
                </c:pt>
                <c:pt idx="1643">
                  <c:v>Country StrongÂ </c:v>
                </c:pt>
                <c:pt idx="1644">
                  <c:v>Hollywood ShuffleÂ </c:v>
                </c:pt>
                <c:pt idx="1645">
                  <c:v>Before MidnightÂ </c:v>
                </c:pt>
                <c:pt idx="1646">
                  <c:v>The Omega CodeÂ </c:v>
                </c:pt>
                <c:pt idx="1647">
                  <c:v>The Hobbit: The Battle of the Five ArmiesÂ </c:v>
                </c:pt>
                <c:pt idx="1648">
                  <c:v>Alpha and OmegaÂ </c:v>
                </c:pt>
                <c:pt idx="1649">
                  <c:v>The CoolerÂ </c:v>
                </c:pt>
                <c:pt idx="1650">
                  <c:v>Seed of ChuckyÂ </c:v>
                </c:pt>
                <c:pt idx="1651">
                  <c:v>ElizabethÂ </c:v>
                </c:pt>
                <c:pt idx="1652">
                  <c:v>AdmissionÂ </c:v>
                </c:pt>
                <c:pt idx="1653">
                  <c:v>Dracula 2000Â </c:v>
                </c:pt>
                <c:pt idx="1654">
                  <c:v>Don't Say a WordÂ </c:v>
                </c:pt>
                <c:pt idx="1655">
                  <c:v>The SessionsÂ </c:v>
                </c:pt>
                <c:pt idx="1656">
                  <c:v>Life of PiÂ </c:v>
                </c:pt>
                <c:pt idx="1657">
                  <c:v>Love HappensÂ </c:v>
                </c:pt>
                <c:pt idx="1658">
                  <c:v>The Good, the Bad and the UglyÂ </c:v>
                </c:pt>
                <c:pt idx="1659">
                  <c:v>Teen Wolf TooÂ </c:v>
                </c:pt>
                <c:pt idx="1660">
                  <c:v>Moulin Rouge!Â </c:v>
                </c:pt>
                <c:pt idx="1661">
                  <c:v>Girl, InterruptedÂ </c:v>
                </c:pt>
                <c:pt idx="1662">
                  <c:v>Never Back DownÂ </c:v>
                </c:pt>
                <c:pt idx="1663">
                  <c:v>BellaÂ </c:v>
                </c:pt>
                <c:pt idx="1664">
                  <c:v>The Skeleton KeyÂ </c:v>
                </c:pt>
                <c:pt idx="1665">
                  <c:v>The Beast from 20,000 FathomsÂ </c:v>
                </c:pt>
                <c:pt idx="1666">
                  <c:v>Aqua Teen Hunger Force Colon Movie Film for TheatersÂ </c:v>
                </c:pt>
                <c:pt idx="1667">
                  <c:v>Lake PlacidÂ </c:v>
                </c:pt>
                <c:pt idx="1668">
                  <c:v>The Perks of Being a WallflowerÂ </c:v>
                </c:pt>
                <c:pt idx="1669">
                  <c:v>AliveÂ </c:v>
                </c:pt>
                <c:pt idx="1670">
                  <c:v>Smoke SignalsÂ </c:v>
                </c:pt>
                <c:pt idx="1671">
                  <c:v>Take the LeadÂ </c:v>
                </c:pt>
                <c:pt idx="1672">
                  <c:v>The LadykillersÂ </c:v>
                </c:pt>
                <c:pt idx="1673">
                  <c:v>Delivery ManÂ </c:v>
                </c:pt>
                <c:pt idx="1674">
                  <c:v>Digimon: The MovieÂ </c:v>
                </c:pt>
                <c:pt idx="1675">
                  <c:v>Boys and GirlsÂ </c:v>
                </c:pt>
                <c:pt idx="1676">
                  <c:v>Cradle 2 the GraveÂ </c:v>
                </c:pt>
                <c:pt idx="1677">
                  <c:v>An Ideal HusbandÂ </c:v>
                </c:pt>
                <c:pt idx="1678">
                  <c:v>Winter's BoneÂ </c:v>
                </c:pt>
                <c:pt idx="1679">
                  <c:v>Big EyesÂ </c:v>
                </c:pt>
                <c:pt idx="1680">
                  <c:v>FameÂ </c:v>
                </c:pt>
                <c:pt idx="1681">
                  <c:v>Crocodile Dundee in Los AngelesÂ </c:v>
                </c:pt>
                <c:pt idx="1682">
                  <c:v>The Spectacular NowÂ </c:v>
                </c:pt>
                <c:pt idx="1683">
                  <c:v>Someone Like You...Â </c:v>
                </c:pt>
                <c:pt idx="1684">
                  <c:v>Six Days Seven NightsÂ </c:v>
                </c:pt>
                <c:pt idx="1685">
                  <c:v>SwingersÂ </c:v>
                </c:pt>
                <c:pt idx="1686">
                  <c:v>Young AdultÂ </c:v>
                </c:pt>
                <c:pt idx="1687">
                  <c:v>The TransporterÂ </c:v>
                </c:pt>
                <c:pt idx="1688">
                  <c:v>Phantasm IIÂ </c:v>
                </c:pt>
                <c:pt idx="1689">
                  <c:v>City of GodÂ </c:v>
                </c:pt>
                <c:pt idx="1690">
                  <c:v>Spice WorldÂ </c:v>
                </c:pt>
                <c:pt idx="1691">
                  <c:v>Annie Get Your GunÂ </c:v>
                </c:pt>
                <c:pt idx="1692">
                  <c:v>BernieÂ </c:v>
                </c:pt>
                <c:pt idx="1693">
                  <c:v>Scooby-Doo 2: Monsters UnleashedÂ </c:v>
                </c:pt>
                <c:pt idx="1694">
                  <c:v>Tuck EverlastingÂ </c:v>
                </c:pt>
                <c:pt idx="1695">
                  <c:v>Tinker Tailor Soldier SpyÂ </c:v>
                </c:pt>
                <c:pt idx="1696">
                  <c:v>Phat GirlzÂ </c:v>
                </c:pt>
                <c:pt idx="1697">
                  <c:v>Sunshine CleaningÂ </c:v>
                </c:pt>
                <c:pt idx="1698">
                  <c:v>Something BorrowedÂ </c:v>
                </c:pt>
                <c:pt idx="1699">
                  <c:v>RiddickÂ </c:v>
                </c:pt>
                <c:pt idx="1700">
                  <c:v>The Devil's AdvocateÂ </c:v>
                </c:pt>
                <c:pt idx="1701">
                  <c:v>Welcome to the DollhouseÂ </c:v>
                </c:pt>
                <c:pt idx="1702">
                  <c:v>20 Feet from StardomÂ </c:v>
                </c:pt>
                <c:pt idx="1703">
                  <c:v>Lovely &amp; AmazingÂ </c:v>
                </c:pt>
                <c:pt idx="1704">
                  <c:v>El crimen del padre AmaroÂ </c:v>
                </c:pt>
                <c:pt idx="1705">
                  <c:v>My Own Private IdahoÂ </c:v>
                </c:pt>
                <c:pt idx="1706">
                  <c:v>ShadowlandsÂ </c:v>
                </c:pt>
                <c:pt idx="1707">
                  <c:v>Draft DayÂ </c:v>
                </c:pt>
                <c:pt idx="1708">
                  <c:v>The Night ListenerÂ </c:v>
                </c:pt>
                <c:pt idx="1709">
                  <c:v>3 StrikesÂ </c:v>
                </c:pt>
                <c:pt idx="1710">
                  <c:v>Saved!Â </c:v>
                </c:pt>
                <c:pt idx="1711">
                  <c:v>Run Lola RunÂ </c:v>
                </c:pt>
                <c:pt idx="1712">
                  <c:v>The OrphanageÂ </c:v>
                </c:pt>
                <c:pt idx="1713">
                  <c:v>FocusÂ </c:v>
                </c:pt>
                <c:pt idx="1714">
                  <c:v>Dick TracyÂ </c:v>
                </c:pt>
                <c:pt idx="1715">
                  <c:v>American Ninja 2: The ConfrontationÂ </c:v>
                </c:pt>
                <c:pt idx="1716">
                  <c:v>BatsÂ </c:v>
                </c:pt>
                <c:pt idx="1717">
                  <c:v>Mad Max: Fury RoadÂ </c:v>
                </c:pt>
                <c:pt idx="1718">
                  <c:v>Poltergeist IIIÂ </c:v>
                </c:pt>
                <c:pt idx="1719">
                  <c:v>BraveheartÂ </c:v>
                </c:pt>
                <c:pt idx="1720">
                  <c:v>Rob RoyÂ </c:v>
                </c:pt>
                <c:pt idx="1721">
                  <c:v>54Â </c:v>
                </c:pt>
                <c:pt idx="1722">
                  <c:v>Better Luck TomorrowÂ </c:v>
                </c:pt>
                <c:pt idx="1723">
                  <c:v>Maria Full of GraceÂ </c:v>
                </c:pt>
                <c:pt idx="1724">
                  <c:v>Miss Congeniality 2: Armed and FabulousÂ </c:v>
                </c:pt>
                <c:pt idx="1725">
                  <c:v>The Longest RideÂ </c:v>
                </c:pt>
                <c:pt idx="1726">
                  <c:v>Death Becomes HerÂ </c:v>
                </c:pt>
                <c:pt idx="1727">
                  <c:v>Endless LoveÂ </c:v>
                </c:pt>
                <c:pt idx="1728">
                  <c:v>Amores PerrosÂ </c:v>
                </c:pt>
                <c:pt idx="1729">
                  <c:v>Into the WildÂ </c:v>
                </c:pt>
                <c:pt idx="1730">
                  <c:v>The Shawshank RedemptionÂ </c:v>
                </c:pt>
                <c:pt idx="1731">
                  <c:v>Get on the BusÂ </c:v>
                </c:pt>
                <c:pt idx="1732">
                  <c:v>The PatriotÂ </c:v>
                </c:pt>
                <c:pt idx="1733">
                  <c:v>The Texas Chainsaw Massacre 2Â </c:v>
                </c:pt>
                <c:pt idx="1734">
                  <c:v>A Fistful of DollarsÂ </c:v>
                </c:pt>
                <c:pt idx="1735">
                  <c:v>About TimeÂ </c:v>
                </c:pt>
                <c:pt idx="1736">
                  <c:v>The CovenantÂ </c:v>
                </c:pt>
                <c:pt idx="1737">
                  <c:v>Here Comes the BoomÂ </c:v>
                </c:pt>
                <c:pt idx="1738">
                  <c:v>Safety Not GuaranteedÂ </c:v>
                </c:pt>
                <c:pt idx="1739">
                  <c:v>Adaptation.Â </c:v>
                </c:pt>
                <c:pt idx="1740">
                  <c:v>The LunchboxÂ </c:v>
                </c:pt>
                <c:pt idx="1741">
                  <c:v>The Mothman PropheciesÂ </c:v>
                </c:pt>
                <c:pt idx="1742">
                  <c:v>Blue StreakÂ </c:v>
                </c:pt>
                <c:pt idx="1743">
                  <c:v>Monte CarloÂ </c:v>
                </c:pt>
                <c:pt idx="1744">
                  <c:v>PiÂ </c:v>
                </c:pt>
                <c:pt idx="1745">
                  <c:v>Like CrazyÂ </c:v>
                </c:pt>
                <c:pt idx="1746">
                  <c:v>ExoticaÂ </c:v>
                </c:pt>
                <c:pt idx="1747">
                  <c:v>We Were SoldiersÂ </c:v>
                </c:pt>
                <c:pt idx="1748">
                  <c:v>ThirteenÂ </c:v>
                </c:pt>
                <c:pt idx="1749">
                  <c:v>Before SunsetÂ </c:v>
                </c:pt>
                <c:pt idx="1750">
                  <c:v>The ScoreÂ </c:v>
                </c:pt>
                <c:pt idx="1751">
                  <c:v>The Number 23Â </c:v>
                </c:pt>
                <c:pt idx="1752">
                  <c:v>Remember MeÂ </c:v>
                </c:pt>
                <c:pt idx="1753">
                  <c:v>Tower HeistÂ </c:v>
                </c:pt>
                <c:pt idx="1754">
                  <c:v>The Raid: RedemptionÂ </c:v>
                </c:pt>
                <c:pt idx="1755">
                  <c:v>The American PresidentÂ </c:v>
                </c:pt>
                <c:pt idx="1756">
                  <c:v>NarcÂ </c:v>
                </c:pt>
                <c:pt idx="1757">
                  <c:v>Crazy/BeautifulÂ </c:v>
                </c:pt>
                <c:pt idx="1758">
                  <c:v>ClerksÂ </c:v>
                </c:pt>
                <c:pt idx="1759">
                  <c:v>Out ColdÂ </c:v>
                </c:pt>
                <c:pt idx="1760">
                  <c:v>Before SunriseÂ </c:v>
                </c:pt>
                <c:pt idx="1761">
                  <c:v>Gods and MonstersÂ </c:v>
                </c:pt>
                <c:pt idx="1762">
                  <c:v>Sliding DoorsÂ </c:v>
                </c:pt>
                <c:pt idx="1763">
                  <c:v>Arlington RoadÂ </c:v>
                </c:pt>
                <c:pt idx="1764">
                  <c:v>Glee: The 3D Concert MovieÂ </c:v>
                </c:pt>
                <c:pt idx="1765">
                  <c:v>The Amazing Spider-Man 2Â </c:v>
                </c:pt>
                <c:pt idx="1766">
                  <c:v>Real Women Have CurvesÂ </c:v>
                </c:pt>
                <c:pt idx="1767">
                  <c:v>In the Company of MenÂ </c:v>
                </c:pt>
                <c:pt idx="1768">
                  <c:v>Movie 43Â </c:v>
                </c:pt>
                <c:pt idx="1769">
                  <c:v>13 HoursÂ </c:v>
                </c:pt>
                <c:pt idx="1770">
                  <c:v>Wrong TurnÂ </c:v>
                </c:pt>
                <c:pt idx="1771">
                  <c:v>ExtractÂ </c:v>
                </c:pt>
                <c:pt idx="1772">
                  <c:v>Be CoolÂ </c:v>
                </c:pt>
                <c:pt idx="1773">
                  <c:v>Team America: World PoliceÂ </c:v>
                </c:pt>
                <c:pt idx="1774">
                  <c:v>To Save a LifeÂ </c:v>
                </c:pt>
                <c:pt idx="1775">
                  <c:v>UnfaithfulÂ </c:v>
                </c:pt>
                <c:pt idx="1776">
                  <c:v>TadpoleÂ </c:v>
                </c:pt>
                <c:pt idx="1777">
                  <c:v>MetropolitanÂ </c:v>
                </c:pt>
                <c:pt idx="1778">
                  <c:v>River's EdgeÂ </c:v>
                </c:pt>
                <c:pt idx="1779">
                  <c:v>Central StationÂ </c:v>
                </c:pt>
                <c:pt idx="1780">
                  <c:v>Lock, Stock and Two Smoking BarrelsÂ </c:v>
                </c:pt>
                <c:pt idx="1781">
                  <c:v>3 Days to KillÂ </c:v>
                </c:pt>
                <c:pt idx="1782">
                  <c:v>Licence to KillÂ </c:v>
                </c:pt>
                <c:pt idx="1783">
                  <c:v>A Million Ways to Die in the WestÂ </c:v>
                </c:pt>
                <c:pt idx="1784">
                  <c:v>PollockÂ </c:v>
                </c:pt>
                <c:pt idx="1785">
                  <c:v>The Ladies ManÂ </c:v>
                </c:pt>
                <c:pt idx="1786">
                  <c:v>Head of StateÂ </c:v>
                </c:pt>
                <c:pt idx="1787">
                  <c:v>BeginnersÂ </c:v>
                </c:pt>
                <c:pt idx="1788">
                  <c:v>Final Destination 5Â </c:v>
                </c:pt>
                <c:pt idx="1789">
                  <c:v>Not Easily BrokenÂ </c:v>
                </c:pt>
                <c:pt idx="1790">
                  <c:v>The MatadorÂ </c:v>
                </c:pt>
                <c:pt idx="1791">
                  <c:v>TomcatsÂ </c:v>
                </c:pt>
                <c:pt idx="1792">
                  <c:v>HerÂ </c:v>
                </c:pt>
                <c:pt idx="1793">
                  <c:v>The Rules of AttractionÂ </c:v>
                </c:pt>
                <c:pt idx="1794">
                  <c:v>Love JonesÂ </c:v>
                </c:pt>
                <c:pt idx="1795">
                  <c:v>Notes on a ScandalÂ </c:v>
                </c:pt>
                <c:pt idx="1796">
                  <c:v>BrothersÂ </c:v>
                </c:pt>
                <c:pt idx="1797">
                  <c:v>BrothersÂ </c:v>
                </c:pt>
                <c:pt idx="1798">
                  <c:v>The Book ThiefÂ </c:v>
                </c:pt>
                <c:pt idx="1799">
                  <c:v>The Back-up PlanÂ </c:v>
                </c:pt>
                <c:pt idx="1800">
                  <c:v>The Big LebowskiÂ </c:v>
                </c:pt>
                <c:pt idx="1801">
                  <c:v>The Broadway MelodyÂ </c:v>
                </c:pt>
                <c:pt idx="1802">
                  <c:v>Disturbing BehaviorÂ </c:v>
                </c:pt>
                <c:pt idx="1803">
                  <c:v>London Has FallenÂ </c:v>
                </c:pt>
                <c:pt idx="1804">
                  <c:v>Top HatÂ </c:v>
                </c:pt>
                <c:pt idx="1805">
                  <c:v>Next Stop WonderlandÂ </c:v>
                </c:pt>
                <c:pt idx="1806">
                  <c:v>Half Past DeadÂ </c:v>
                </c:pt>
                <c:pt idx="1807">
                  <c:v>Love &amp; Other DrugsÂ </c:v>
                </c:pt>
                <c:pt idx="1808">
                  <c:v>Far from HeavenÂ </c:v>
                </c:pt>
                <c:pt idx="1809">
                  <c:v>Tea with MussoliniÂ </c:v>
                </c:pt>
                <c:pt idx="1810">
                  <c:v>Evil Dead IIÂ </c:v>
                </c:pt>
                <c:pt idx="1811">
                  <c:v>SavagesÂ </c:v>
                </c:pt>
                <c:pt idx="1812">
                  <c:v>J. EdgarÂ </c:v>
                </c:pt>
                <c:pt idx="1813">
                  <c:v>An American HauntingÂ </c:v>
                </c:pt>
                <c:pt idx="1814">
                  <c:v>East Is EastÂ </c:v>
                </c:pt>
                <c:pt idx="1815">
                  <c:v>The Boondock Saints II: All Saints DayÂ </c:v>
                </c:pt>
                <c:pt idx="1816">
                  <c:v>Straight Out of BrooklynÂ </c:v>
                </c:pt>
                <c:pt idx="1817">
                  <c:v>A Most Wanted ManÂ </c:v>
                </c:pt>
                <c:pt idx="1818">
                  <c:v>Inside Llewyn DavisÂ </c:v>
                </c:pt>
                <c:pt idx="1819">
                  <c:v>A Serious ManÂ </c:v>
                </c:pt>
                <c:pt idx="1820">
                  <c:v>The ReaderÂ </c:v>
                </c:pt>
                <c:pt idx="1821">
                  <c:v>K-PAXÂ </c:v>
                </c:pt>
                <c:pt idx="1822">
                  <c:v>A Single ManÂ </c:v>
                </c:pt>
                <c:pt idx="1823">
                  <c:v>Becoming JaneÂ </c:v>
                </c:pt>
                <c:pt idx="1824">
                  <c:v>Side EffectsÂ </c:v>
                </c:pt>
                <c:pt idx="1825">
                  <c:v>Side EffectsÂ </c:v>
                </c:pt>
                <c:pt idx="1826">
                  <c:v>Stranger Than FictionÂ </c:v>
                </c:pt>
                <c:pt idx="1827">
                  <c:v>Race to Witch MountainÂ </c:v>
                </c:pt>
                <c:pt idx="1828">
                  <c:v>PromÂ </c:v>
                </c:pt>
                <c:pt idx="1829">
                  <c:v>FrailtyÂ </c:v>
                </c:pt>
                <c:pt idx="1830">
                  <c:v>WarlockÂ </c:v>
                </c:pt>
                <c:pt idx="1831">
                  <c:v>Pieces of AprilÂ </c:v>
                </c:pt>
                <c:pt idx="1832">
                  <c:v>Step Up RevolutionÂ </c:v>
                </c:pt>
                <c:pt idx="1833">
                  <c:v>TRON: LegacyÂ </c:v>
                </c:pt>
                <c:pt idx="1834">
                  <c:v>TRON: LegacyÂ </c:v>
                </c:pt>
                <c:pt idx="1835">
                  <c:v>House of WaxÂ </c:v>
                </c:pt>
                <c:pt idx="1836">
                  <c:v>House of WaxÂ </c:v>
                </c:pt>
                <c:pt idx="1837">
                  <c:v>El MariachiÂ </c:v>
                </c:pt>
                <c:pt idx="1838">
                  <c:v>The Age of InnocenceÂ </c:v>
                </c:pt>
                <c:pt idx="1839">
                  <c:v>Half NelsonÂ </c:v>
                </c:pt>
                <c:pt idx="1840">
                  <c:v>Man on WireÂ </c:v>
                </c:pt>
                <c:pt idx="1841">
                  <c:v>The To Do ListÂ </c:v>
                </c:pt>
                <c:pt idx="1842">
                  <c:v>Shanghai NoonÂ </c:v>
                </c:pt>
                <c:pt idx="1843">
                  <c:v>Fantastic 4: Rise of the Silver SurferÂ </c:v>
                </c:pt>
                <c:pt idx="1844">
                  <c:v>Me and You and Everyone We KnowÂ </c:v>
                </c:pt>
                <c:pt idx="1845">
                  <c:v>42nd StreetÂ </c:v>
                </c:pt>
                <c:pt idx="1846">
                  <c:v>Margin CallÂ </c:v>
                </c:pt>
                <c:pt idx="1847">
                  <c:v>The River WildÂ </c:v>
                </c:pt>
                <c:pt idx="1848">
                  <c:v>Aliens vs. Predator: RequiemÂ </c:v>
                </c:pt>
                <c:pt idx="1849">
                  <c:v>The ForsakenÂ </c:v>
                </c:pt>
                <c:pt idx="1850">
                  <c:v>9Â </c:v>
                </c:pt>
                <c:pt idx="1851">
                  <c:v>The Incredibly True Adventure of Two Girls in LoveÂ </c:v>
                </c:pt>
                <c:pt idx="1852">
                  <c:v>End of the SpearÂ </c:v>
                </c:pt>
                <c:pt idx="1853">
                  <c:v>BeerfestÂ </c:v>
                </c:pt>
                <c:pt idx="1854">
                  <c:v>RoomÂ </c:v>
                </c:pt>
                <c:pt idx="1855">
                  <c:v>Get LowÂ </c:v>
                </c:pt>
                <c:pt idx="1856">
                  <c:v>Home RunÂ </c:v>
                </c:pt>
                <c:pt idx="1857">
                  <c:v>August RushÂ </c:v>
                </c:pt>
                <c:pt idx="1858">
                  <c:v>Boynton Beach ClubÂ </c:v>
                </c:pt>
                <c:pt idx="1859">
                  <c:v>Reservoir DogsÂ </c:v>
                </c:pt>
                <c:pt idx="1860">
                  <c:v>Jason XÂ </c:v>
                </c:pt>
                <c:pt idx="1861">
                  <c:v>We Are Your FriendsÂ </c:v>
                </c:pt>
                <c:pt idx="1862">
                  <c:v>The Emperor's ClubÂ </c:v>
                </c:pt>
                <c:pt idx="1863">
                  <c:v>My Boss's DaughterÂ </c:v>
                </c:pt>
                <c:pt idx="1864">
                  <c:v>Beyond the MatÂ </c:v>
                </c:pt>
                <c:pt idx="1865">
                  <c:v>Frozen RiverÂ </c:v>
                </c:pt>
                <c:pt idx="1866">
                  <c:v>A Perfect GetawayÂ </c:v>
                </c:pt>
                <c:pt idx="1867">
                  <c:v>Eye of the BeholderÂ </c:v>
                </c:pt>
                <c:pt idx="1868">
                  <c:v>High TensionÂ </c:v>
                </c:pt>
                <c:pt idx="1869">
                  <c:v>Quigley Down UnderÂ </c:v>
                </c:pt>
                <c:pt idx="1870">
                  <c:v>CrossoverÂ </c:v>
                </c:pt>
                <c:pt idx="1871">
                  <c:v>The Last Temptation of ChristÂ </c:v>
                </c:pt>
                <c:pt idx="1872">
                  <c:v>When the Cat's AwayÂ </c:v>
                </c:pt>
                <c:pt idx="1873">
                  <c:v>Harsh TimesÂ </c:v>
                </c:pt>
                <c:pt idx="1874">
                  <c:v>QuinceaÃ±eraÂ </c:v>
                </c:pt>
                <c:pt idx="1875">
                  <c:v>Raising Victor VargasÂ </c:v>
                </c:pt>
                <c:pt idx="1876">
                  <c:v>SongcatcherÂ </c:v>
                </c:pt>
                <c:pt idx="1877">
                  <c:v>Mambo ItalianoÂ </c:v>
                </c:pt>
                <c:pt idx="1878">
                  <c:v>EraserÂ </c:v>
                </c:pt>
                <c:pt idx="1879">
                  <c:v>Another EarthÂ </c:v>
                </c:pt>
                <c:pt idx="1880">
                  <c:v>SlackerÂ </c:v>
                </c:pt>
                <c:pt idx="1881">
                  <c:v>To Die ForÂ </c:v>
                </c:pt>
                <c:pt idx="1882">
                  <c:v>The Green InfernoÂ </c:v>
                </c:pt>
                <c:pt idx="1883">
                  <c:v>Muppets Most WantedÂ </c:v>
                </c:pt>
                <c:pt idx="1884">
                  <c:v>EnoughÂ </c:v>
                </c:pt>
                <c:pt idx="1885">
                  <c:v>Nurse BettyÂ </c:v>
                </c:pt>
                <c:pt idx="1886">
                  <c:v>Henry VÂ </c:v>
                </c:pt>
                <c:pt idx="1887">
                  <c:v>UHFÂ </c:v>
                </c:pt>
                <c:pt idx="1888">
                  <c:v>WhippedÂ </c:v>
                </c:pt>
                <c:pt idx="1889">
                  <c:v>Kama Sutra: A Tale of LoveÂ </c:v>
                </c:pt>
                <c:pt idx="1890">
                  <c:v>What to Expect When You're ExpectingÂ </c:v>
                </c:pt>
                <c:pt idx="1891">
                  <c:v>Dazed and ConfusedÂ </c:v>
                </c:pt>
                <c:pt idx="1892">
                  <c:v>Conspiracy TheoryÂ </c:v>
                </c:pt>
                <c:pt idx="1893">
                  <c:v>OsamaÂ </c:v>
                </c:pt>
                <c:pt idx="1894">
                  <c:v>Dead Man on CampusÂ </c:v>
                </c:pt>
                <c:pt idx="1895">
                  <c:v>In the Land of WomenÂ </c:v>
                </c:pt>
                <c:pt idx="1896">
                  <c:v>The Hitchhiker's Guide to the GalaxyÂ </c:v>
                </c:pt>
                <c:pt idx="1897">
                  <c:v>Snakes on a PlaneÂ </c:v>
                </c:pt>
                <c:pt idx="1898">
                  <c:v>Snakes on a PlaneÂ </c:v>
                </c:pt>
                <c:pt idx="1899">
                  <c:v>Piranha 3DÂ </c:v>
                </c:pt>
                <c:pt idx="1900">
                  <c:v>But I'm a CheerleaderÂ </c:v>
                </c:pt>
                <c:pt idx="1901">
                  <c:v>Monty Python and the Holy GrailÂ </c:v>
                </c:pt>
                <c:pt idx="1902">
                  <c:v>TumbleweedsÂ </c:v>
                </c:pt>
                <c:pt idx="1903">
                  <c:v>Two Girls and a GuyÂ </c:v>
                </c:pt>
                <c:pt idx="1904">
                  <c:v>Living Out LoudÂ </c:v>
                </c:pt>
                <c:pt idx="1905">
                  <c:v>Warlock: The ArmageddonÂ </c:v>
                </c:pt>
                <c:pt idx="1906">
                  <c:v>Buffalo '66Â </c:v>
                </c:pt>
                <c:pt idx="1907">
                  <c:v>200 CigarettesÂ </c:v>
                </c:pt>
                <c:pt idx="1908">
                  <c:v>The JurorÂ </c:v>
                </c:pt>
                <c:pt idx="1909">
                  <c:v>Robot &amp; FrankÂ </c:v>
                </c:pt>
                <c:pt idx="1910">
                  <c:v>Office SpaceÂ </c:v>
                </c:pt>
                <c:pt idx="1911">
                  <c:v>SyrianaÂ </c:v>
                </c:pt>
                <c:pt idx="1912">
                  <c:v>SyrianaÂ </c:v>
                </c:pt>
                <c:pt idx="1913">
                  <c:v>UrbaniaÂ </c:v>
                </c:pt>
                <c:pt idx="1914">
                  <c:v>Chuck &amp; BuckÂ </c:v>
                </c:pt>
                <c:pt idx="1915">
                  <c:v>The WraithÂ </c:v>
                </c:pt>
                <c:pt idx="1916">
                  <c:v>My Fellow AmericansÂ </c:v>
                </c:pt>
                <c:pt idx="1917">
                  <c:v>Waltz with BashirÂ </c:v>
                </c:pt>
                <c:pt idx="1918">
                  <c:v>The Best of MeÂ </c:v>
                </c:pt>
                <c:pt idx="1919">
                  <c:v>Kick-Ass 2Â </c:v>
                </c:pt>
                <c:pt idx="1920">
                  <c:v>Free BirdsÂ </c:v>
                </c:pt>
                <c:pt idx="1921">
                  <c:v>Children of HeavenÂ </c:v>
                </c:pt>
                <c:pt idx="1922">
                  <c:v>The Broken Hearts Club: A Romantic ComedyÂ </c:v>
                </c:pt>
                <c:pt idx="1923">
                  <c:v>The History BoysÂ </c:v>
                </c:pt>
                <c:pt idx="1924">
                  <c:v>Dreamer: Inspired by a True StoryÂ </c:v>
                </c:pt>
                <c:pt idx="1925">
                  <c:v>The Hurt LockerÂ </c:v>
                </c:pt>
                <c:pt idx="1926">
                  <c:v>The PunisherÂ </c:v>
                </c:pt>
                <c:pt idx="1927">
                  <c:v>Who Killed the Electric Car?Â </c:v>
                </c:pt>
                <c:pt idx="1928">
                  <c:v>City IslandÂ </c:v>
                </c:pt>
                <c:pt idx="1929">
                  <c:v>The CircleÂ </c:v>
                </c:pt>
                <c:pt idx="1930">
                  <c:v>Wendy and LucyÂ </c:v>
                </c:pt>
                <c:pt idx="1931">
                  <c:v>American DesiÂ </c:v>
                </c:pt>
                <c:pt idx="1932">
                  <c:v>Dance FlickÂ </c:v>
                </c:pt>
                <c:pt idx="1933">
                  <c:v>GrooveÂ </c:v>
                </c:pt>
                <c:pt idx="1934">
                  <c:v>The Man with the Iron FistsÂ </c:v>
                </c:pt>
                <c:pt idx="1935">
                  <c:v>4 Months, 3 Weeks and 2 DaysÂ </c:v>
                </c:pt>
                <c:pt idx="1936">
                  <c:v>TarnationÂ </c:v>
                </c:pt>
                <c:pt idx="1937">
                  <c:v>Jingle All the WayÂ </c:v>
                </c:pt>
                <c:pt idx="1938">
                  <c:v>Drop Dead GorgeousÂ </c:v>
                </c:pt>
                <c:pt idx="1939">
                  <c:v>8 Heads in a Duffel BagÂ </c:v>
                </c:pt>
                <c:pt idx="1940">
                  <c:v>CaptiveÂ </c:v>
                </c:pt>
                <c:pt idx="1941">
                  <c:v>MauriceÂ </c:v>
                </c:pt>
                <c:pt idx="1942">
                  <c:v>Deliver Us from EvilÂ </c:v>
                </c:pt>
                <c:pt idx="1943">
                  <c:v>Get on UpÂ </c:v>
                </c:pt>
                <c:pt idx="1944">
                  <c:v>Full FrontalÂ </c:v>
                </c:pt>
                <c:pt idx="1945">
                  <c:v>Twin Falls IdahoÂ </c:v>
                </c:pt>
                <c:pt idx="1946">
                  <c:v>Slums of Beverly HillsÂ </c:v>
                </c:pt>
                <c:pt idx="1947">
                  <c:v>20 DatesÂ </c:v>
                </c:pt>
                <c:pt idx="1948">
                  <c:v>CyrusÂ </c:v>
                </c:pt>
                <c:pt idx="1949">
                  <c:v>L.I.E.Â </c:v>
                </c:pt>
                <c:pt idx="1950">
                  <c:v>PrimerÂ </c:v>
                </c:pt>
                <c:pt idx="1951">
                  <c:v>W.Â </c:v>
                </c:pt>
                <c:pt idx="1952">
                  <c:v>Sholem Aleichem: Laughing in the DarknessÂ </c:v>
                </c:pt>
                <c:pt idx="1953">
                  <c:v>For a Good Time, Call...Â </c:v>
                </c:pt>
                <c:pt idx="1954">
                  <c:v>ZookeeperÂ </c:v>
                </c:pt>
                <c:pt idx="1955">
                  <c:v>WeekendÂ </c:v>
                </c:pt>
                <c:pt idx="1956">
                  <c:v>The CelebrationÂ </c:v>
                </c:pt>
                <c:pt idx="1957">
                  <c:v>White OleanderÂ </c:v>
                </c:pt>
                <c:pt idx="1958">
                  <c:v>127 HoursÂ </c:v>
                </c:pt>
                <c:pt idx="1959">
                  <c:v>Tiny FurnitureÂ </c:v>
                </c:pt>
                <c:pt idx="1960">
                  <c:v>The DuchessÂ </c:v>
                </c:pt>
                <c:pt idx="1961">
                  <c:v>MadeÂ </c:v>
                </c:pt>
                <c:pt idx="1962">
                  <c:v>Four RoomsÂ </c:v>
                </c:pt>
                <c:pt idx="1963">
                  <c:v>From a Whisper to a ScreamÂ </c:v>
                </c:pt>
                <c:pt idx="1964">
                  <c:v>Pootie TangÂ </c:v>
                </c:pt>
                <c:pt idx="1965">
                  <c:v>Outside ProvidenceÂ </c:v>
                </c:pt>
                <c:pt idx="1966">
                  <c:v>Shadow of the VampireÂ </c:v>
                </c:pt>
                <c:pt idx="1967">
                  <c:v>Walking and TalkingÂ </c:v>
                </c:pt>
                <c:pt idx="1968">
                  <c:v>Deuce Bigalow: European GigoloÂ </c:v>
                </c:pt>
                <c:pt idx="1969">
                  <c:v>PulseÂ </c:v>
                </c:pt>
                <c:pt idx="1970">
                  <c:v>AirborneÂ </c:v>
                </c:pt>
                <c:pt idx="1971">
                  <c:v>Happy, TexasÂ </c:v>
                </c:pt>
                <c:pt idx="1972">
                  <c:v>VampiresÂ </c:v>
                </c:pt>
                <c:pt idx="1973">
                  <c:v>Smiling Fish &amp; Goat on FireÂ </c:v>
                </c:pt>
                <c:pt idx="1974">
                  <c:v>Fool's GoldÂ </c:v>
                </c:pt>
                <c:pt idx="1975">
                  <c:v>Jennifer's BodyÂ </c:v>
                </c:pt>
                <c:pt idx="1976">
                  <c:v>Bridget Jones: The Edge of ReasonÂ </c:v>
                </c:pt>
                <c:pt idx="1977">
                  <c:v>Ruby in ParadiseÂ </c:v>
                </c:pt>
                <c:pt idx="1978">
                  <c:v>The Spanish PrisonerÂ </c:v>
                </c:pt>
                <c:pt idx="1979">
                  <c:v>George WashingtonÂ </c:v>
                </c:pt>
                <c:pt idx="1980">
                  <c:v>Pink FlamingosÂ </c:v>
                </c:pt>
                <c:pt idx="1981">
                  <c:v>Rabbit-Proof FenceÂ </c:v>
                </c:pt>
                <c:pt idx="1982">
                  <c:v>The Book of LifeÂ </c:v>
                </c:pt>
                <c:pt idx="1983">
                  <c:v>CleanÂ </c:v>
                </c:pt>
                <c:pt idx="1984">
                  <c:v>Resident Evil: AfterlifeÂ </c:v>
                </c:pt>
                <c:pt idx="1985">
                  <c:v>CubeÂ </c:v>
                </c:pt>
                <c:pt idx="1986">
                  <c:v>The Hunchback of Notre DameÂ </c:v>
                </c:pt>
                <c:pt idx="1987">
                  <c:v>Mean CreekÂ </c:v>
                </c:pt>
                <c:pt idx="1988">
                  <c:v>FirestarterÂ </c:v>
                </c:pt>
                <c:pt idx="1989">
                  <c:v>My Date with DrewÂ </c:v>
                </c:pt>
                <c:pt idx="1990">
                  <c:v>Rush Hour 3Â </c:v>
                </c:pt>
                <c:pt idx="1991">
                  <c:v>The Lost Skeleton of CadavraÂ </c:v>
                </c:pt>
                <c:pt idx="1992">
                  <c:v>Hard CandyÂ </c:v>
                </c:pt>
                <c:pt idx="1993">
                  <c:v>IncendiesÂ </c:v>
                </c:pt>
                <c:pt idx="1994">
                  <c:v>ComplianceÂ </c:v>
                </c:pt>
                <c:pt idx="1995">
                  <c:v>SecretaryÂ </c:v>
                </c:pt>
                <c:pt idx="1996">
                  <c:v>NovemberÂ </c:v>
                </c:pt>
                <c:pt idx="1997">
                  <c:v>MoonÂ </c:v>
                </c:pt>
                <c:pt idx="1998">
                  <c:v>Absolute PowerÂ </c:v>
                </c:pt>
                <c:pt idx="1999">
                  <c:v>LondonÂ </c:v>
                </c:pt>
                <c:pt idx="2000">
                  <c:v>The Horse BoyÂ </c:v>
                </c:pt>
                <c:pt idx="2001">
                  <c:v>Seven PsychopathsÂ </c:v>
                </c:pt>
                <c:pt idx="2002">
                  <c:v>ShortbusÂ </c:v>
                </c:pt>
                <c:pt idx="2003">
                  <c:v>SlamÂ </c:v>
                </c:pt>
                <c:pt idx="2004">
                  <c:v>The FPÂ </c:v>
                </c:pt>
                <c:pt idx="2005">
                  <c:v>Assault on Precinct 13Â </c:v>
                </c:pt>
                <c:pt idx="2006">
                  <c:v>Latter DaysÂ </c:v>
                </c:pt>
                <c:pt idx="2007">
                  <c:v>Happy ChristmasÂ </c:v>
                </c:pt>
                <c:pt idx="2008">
                  <c:v>Old JoyÂ </c:v>
                </c:pt>
                <c:pt idx="2009">
                  <c:v>A Hard Day's NightÂ </c:v>
                </c:pt>
                <c:pt idx="2010">
                  <c:v>I Married a Strange Person!Â </c:v>
                </c:pt>
                <c:pt idx="2011">
                  <c:v>Of Gods and MenÂ </c:v>
                </c:pt>
                <c:pt idx="2012">
                  <c:v>The Invention of LyingÂ </c:v>
                </c:pt>
                <c:pt idx="2013">
                  <c:v>Killing Them SoftlyÂ </c:v>
                </c:pt>
                <c:pt idx="2014">
                  <c:v>Conversations with Other WomenÂ </c:v>
                </c:pt>
                <c:pt idx="2015">
                  <c:v>ChokeÂ </c:v>
                </c:pt>
                <c:pt idx="2016">
                  <c:v>TsotsiÂ </c:v>
                </c:pt>
                <c:pt idx="2017">
                  <c:v>The PropositionÂ </c:v>
                </c:pt>
                <c:pt idx="2018">
                  <c:v>Vampire in BrooklynÂ </c:v>
                </c:pt>
                <c:pt idx="2019">
                  <c:v>Casa de mi PadreÂ </c:v>
                </c:pt>
                <c:pt idx="2020">
                  <c:v>BurnÂ </c:v>
                </c:pt>
                <c:pt idx="2021">
                  <c:v>One Missed CallÂ </c:v>
                </c:pt>
                <c:pt idx="2022">
                  <c:v>Cheap ThrillsÂ </c:v>
                </c:pt>
                <c:pt idx="2023">
                  <c:v>Hurricane StreetsÂ </c:v>
                </c:pt>
                <c:pt idx="2024">
                  <c:v>That Thing You Do!Â </c:v>
                </c:pt>
                <c:pt idx="2025">
                  <c:v>Fighting Tommy RileyÂ </c:v>
                </c:pt>
                <c:pt idx="2026">
                  <c:v>Very Bad ThingsÂ </c:v>
                </c:pt>
                <c:pt idx="2027">
                  <c:v>The Trials of Darryl HuntÂ </c:v>
                </c:pt>
                <c:pt idx="2028">
                  <c:v>The CanyonsÂ </c:v>
                </c:pt>
                <c:pt idx="2029">
                  <c:v>Brigham CityÂ </c:v>
                </c:pt>
                <c:pt idx="2030">
                  <c:v>Never AgainÂ </c:v>
                </c:pt>
                <c:pt idx="2031">
                  <c:v>MurderballÂ </c:v>
                </c:pt>
                <c:pt idx="2032">
                  <c:v>CaramelÂ </c:v>
                </c:pt>
                <c:pt idx="2033">
                  <c:v>Civil BrandÂ </c:v>
                </c:pt>
                <c:pt idx="2034">
                  <c:v>MonstersÂ </c:v>
                </c:pt>
                <c:pt idx="2035">
                  <c:v>The BeyondÂ </c:v>
                </c:pt>
                <c:pt idx="2036">
                  <c:v>Nine QueensÂ </c:v>
                </c:pt>
                <c:pt idx="2037">
                  <c:v>Locker 13Â </c:v>
                </c:pt>
                <c:pt idx="2038">
                  <c:v>90 Minutes in HeavenÂ </c:v>
                </c:pt>
                <c:pt idx="2039">
                  <c:v>To Rome with LoveÂ </c:v>
                </c:pt>
                <c:pt idx="2040">
                  <c:v>BasquiatÂ </c:v>
                </c:pt>
                <c:pt idx="2041">
                  <c:v>Reign Over MeÂ </c:v>
                </c:pt>
                <c:pt idx="2042">
                  <c:v>Lonesome JimÂ </c:v>
                </c:pt>
                <c:pt idx="2043">
                  <c:v>MayÂ </c:v>
                </c:pt>
                <c:pt idx="2044">
                  <c:v>CrooklynÂ </c:v>
                </c:pt>
                <c:pt idx="2045">
                  <c:v>Bride &amp; PrejudiceÂ </c:v>
                </c:pt>
                <c:pt idx="2046">
                  <c:v>RubberÂ </c:v>
                </c:pt>
                <c:pt idx="2047">
                  <c:v>OrgazmoÂ </c:v>
                </c:pt>
                <c:pt idx="2048">
                  <c:v>Death at a FuneralÂ </c:v>
                </c:pt>
                <c:pt idx="2049">
                  <c:v>Mercy StreetsÂ </c:v>
                </c:pt>
                <c:pt idx="2050">
                  <c:v>JawbreakerÂ </c:v>
                </c:pt>
                <c:pt idx="2051">
                  <c:v>Finishing the Game: The Search for a New Bruce LeeÂ </c:v>
                </c:pt>
                <c:pt idx="2052">
                  <c:v>The Perfect HostÂ </c:v>
                </c:pt>
                <c:pt idx="2053">
                  <c:v>High CrimesÂ </c:v>
                </c:pt>
                <c:pt idx="2054">
                  <c:v>Mean StreetsÂ </c:v>
                </c:pt>
                <c:pt idx="2055">
                  <c:v>Kiss the BrideÂ </c:v>
                </c:pt>
                <c:pt idx="2056">
                  <c:v>ConcussionÂ </c:v>
                </c:pt>
                <c:pt idx="2057">
                  <c:v>Kill ListÂ </c:v>
                </c:pt>
                <c:pt idx="2058">
                  <c:v>Poultrygeist: Night of the Chicken DeadÂ </c:v>
                </c:pt>
                <c:pt idx="2059">
                  <c:v>NorthforkÂ </c:v>
                </c:pt>
                <c:pt idx="2060">
                  <c:v>The Slaughter RuleÂ </c:v>
                </c:pt>
                <c:pt idx="2061">
                  <c:v>Hot PursuitÂ </c:v>
                </c:pt>
                <c:pt idx="2062">
                  <c:v>Detention of the DeadÂ </c:v>
                </c:pt>
                <c:pt idx="2063">
                  <c:v>The Thirteenth FloorÂ </c:v>
                </c:pt>
                <c:pt idx="2064">
                  <c:v>A History of ViolenceÂ </c:v>
                </c:pt>
                <c:pt idx="2065">
                  <c:v>The Act of KillingÂ </c:v>
                </c:pt>
                <c:pt idx="2066">
                  <c:v>The QuietÂ </c:v>
                </c:pt>
                <c:pt idx="2067">
                  <c:v>The Diary of a Teenage GirlÂ </c:v>
                </c:pt>
                <c:pt idx="2068">
                  <c:v>The Red ViolinÂ </c:v>
                </c:pt>
                <c:pt idx="2069">
                  <c:v>Talk RadioÂ </c:v>
                </c:pt>
                <c:pt idx="2070">
                  <c:v>Dream with the FishesÂ </c:v>
                </c:pt>
                <c:pt idx="2071">
                  <c:v>Blue CarÂ </c:v>
                </c:pt>
                <c:pt idx="2072">
                  <c:v>Drowning MonaÂ </c:v>
                </c:pt>
                <c:pt idx="2073">
                  <c:v>Broken VesselsÂ </c:v>
                </c:pt>
                <c:pt idx="2074">
                  <c:v>YesÂ </c:v>
                </c:pt>
                <c:pt idx="2075">
                  <c:v>Trees LoungeÂ </c:v>
                </c:pt>
                <c:pt idx="2076">
                  <c:v>Blue Like JazzÂ </c:v>
                </c:pt>
                <c:pt idx="2077">
                  <c:v>The Princess and the FrogÂ </c:v>
                </c:pt>
                <c:pt idx="2078">
                  <c:v>Stake LandÂ </c:v>
                </c:pt>
                <c:pt idx="2079">
                  <c:v>The Day the Earth Stood StillÂ </c:v>
                </c:pt>
                <c:pt idx="2080">
                  <c:v>The Day the Earth Stood StillÂ </c:v>
                </c:pt>
                <c:pt idx="2081">
                  <c:v>The GuardÂ </c:v>
                </c:pt>
                <c:pt idx="2082">
                  <c:v>Letters to GodÂ </c:v>
                </c:pt>
                <c:pt idx="2083">
                  <c:v>DeterrenceÂ </c:v>
                </c:pt>
                <c:pt idx="2084">
                  <c:v>The InnkeepersÂ </c:v>
                </c:pt>
                <c:pt idx="2085">
                  <c:v>A Simple PlanÂ </c:v>
                </c:pt>
                <c:pt idx="2086">
                  <c:v>The BasketÂ </c:v>
                </c:pt>
                <c:pt idx="2087">
                  <c:v>The Sweet HereafterÂ </c:v>
                </c:pt>
                <c:pt idx="2088">
                  <c:v>Open SeasonÂ </c:v>
                </c:pt>
                <c:pt idx="2089">
                  <c:v>BoundÂ </c:v>
                </c:pt>
                <c:pt idx="2090">
                  <c:v>Interview with the AssassinÂ </c:v>
                </c:pt>
                <c:pt idx="2091">
                  <c:v>My Summer of LoveÂ </c:v>
                </c:pt>
                <c:pt idx="2092">
                  <c:v>Antarctica: A Year on IceÂ </c:v>
                </c:pt>
                <c:pt idx="2093">
                  <c:v>True RomanceÂ </c:v>
                </c:pt>
                <c:pt idx="2094">
                  <c:v>The Battle of Shaker HeightsÂ </c:v>
                </c:pt>
                <c:pt idx="2095">
                  <c:v>Taxi to the Dark SideÂ </c:v>
                </c:pt>
                <c:pt idx="2096">
                  <c:v>Good Bye Lenin!Â </c:v>
                </c:pt>
                <c:pt idx="2097">
                  <c:v>The PirateÂ </c:v>
                </c:pt>
                <c:pt idx="2098">
                  <c:v>The Mirror Has Two FacesÂ </c:v>
                </c:pt>
                <c:pt idx="2099">
                  <c:v>Freddy Got FingeredÂ </c:v>
                </c:pt>
                <c:pt idx="2100">
                  <c:v>Dead SnowÂ </c:v>
                </c:pt>
                <c:pt idx="2101">
                  <c:v>FasterÂ </c:v>
                </c:pt>
                <c:pt idx="2102">
                  <c:v>DysFunktional FamilyÂ </c:v>
                </c:pt>
                <c:pt idx="2103">
                  <c:v>KinseyÂ </c:v>
                </c:pt>
                <c:pt idx="2104">
                  <c:v>The Ballad of Jack and RoseÂ </c:v>
                </c:pt>
                <c:pt idx="2105">
                  <c:v>American History XÂ </c:v>
                </c:pt>
                <c:pt idx="2106">
                  <c:v>Ghost WorldÂ </c:v>
                </c:pt>
                <c:pt idx="2107">
                  <c:v>The House of the DevilÂ </c:v>
                </c:pt>
                <c:pt idx="2108">
                  <c:v>Blue RuinÂ </c:v>
                </c:pt>
                <c:pt idx="2109">
                  <c:v>Time ChangerÂ </c:v>
                </c:pt>
                <c:pt idx="2110">
                  <c:v>OldboyÂ </c:v>
                </c:pt>
                <c:pt idx="2111">
                  <c:v>Center StageÂ </c:v>
                </c:pt>
                <c:pt idx="2112">
                  <c:v>Nowhere in AfricaÂ </c:v>
                </c:pt>
                <c:pt idx="2113">
                  <c:v>Once in a Lifetime: The Extraordinary Story of the New York CosmosÂ </c:v>
                </c:pt>
                <c:pt idx="2114">
                  <c:v>In the Shadow of the MoonÂ </c:v>
                </c:pt>
                <c:pt idx="2115">
                  <c:v>Donkey PunchÂ </c:v>
                </c:pt>
                <c:pt idx="2116">
                  <c:v>Requiem for a DreamÂ </c:v>
                </c:pt>
                <c:pt idx="2117">
                  <c:v>The Brass TeapotÂ </c:v>
                </c:pt>
                <c:pt idx="2118">
                  <c:v>Wristcutters: A Love StoryÂ </c:v>
                </c:pt>
                <c:pt idx="2119">
                  <c:v>The Book of Mormon Movie, Volume 1: The JourneyÂ </c:v>
                </c:pt>
                <c:pt idx="2120">
                  <c:v>HardflipÂ </c:v>
                </c:pt>
                <c:pt idx="2121">
                  <c:v>Kate &amp; LeopoldÂ </c:v>
                </c:pt>
                <c:pt idx="2122">
                  <c:v>L!fe HappensÂ </c:v>
                </c:pt>
                <c:pt idx="2123">
                  <c:v>Small Time CrooksÂ </c:v>
                </c:pt>
                <c:pt idx="2124">
                  <c:v>Creative ControlÂ </c:v>
                </c:pt>
                <c:pt idx="2125">
                  <c:v>PrisonÂ </c:v>
                </c:pt>
                <c:pt idx="2126">
                  <c:v>Journey from the FallÂ </c:v>
                </c:pt>
                <c:pt idx="2127">
                  <c:v>The BoxÂ </c:v>
                </c:pt>
                <c:pt idx="2128">
                  <c:v>Don't Be Afraid of the DarkÂ </c:v>
                </c:pt>
                <c:pt idx="2129">
                  <c:v>Bottle ShockÂ </c:v>
                </c:pt>
                <c:pt idx="2130">
                  <c:v>Safe MenÂ </c:v>
                </c:pt>
                <c:pt idx="2131">
                  <c:v>The Hebrew HammerÂ </c:v>
                </c:pt>
                <c:pt idx="2132">
                  <c:v>The SpecialsÂ </c:v>
                </c:pt>
                <c:pt idx="2133">
                  <c:v>Alone with HerÂ </c:v>
                </c:pt>
                <c:pt idx="2134">
                  <c:v>SpecialÂ </c:v>
                </c:pt>
                <c:pt idx="2135">
                  <c:v>In Her Line of FireÂ </c:v>
                </c:pt>
                <c:pt idx="2136">
                  <c:v>Blade RunnerÂ </c:v>
                </c:pt>
                <c:pt idx="2137">
                  <c:v>Joy RideÂ </c:v>
                </c:pt>
                <c:pt idx="2138">
                  <c:v>Beyond the Black RainbowÂ </c:v>
                </c:pt>
                <c:pt idx="2139">
                  <c:v>Diary of the DeadÂ </c:v>
                </c:pt>
                <c:pt idx="2140">
                  <c:v>Killing ZoeÂ </c:v>
                </c:pt>
                <c:pt idx="2141">
                  <c:v>The BelieverÂ </c:v>
                </c:pt>
                <c:pt idx="2142">
                  <c:v>The Holy GirlÂ </c:v>
                </c:pt>
                <c:pt idx="2143">
                  <c:v>Waiting for GuffmanÂ </c:v>
                </c:pt>
                <c:pt idx="2144">
                  <c:v>Georgia RuleÂ </c:v>
                </c:pt>
                <c:pt idx="2145">
                  <c:v>Session 9Â </c:v>
                </c:pt>
                <c:pt idx="2146">
                  <c:v>The Virgin SuicidesÂ </c:v>
                </c:pt>
                <c:pt idx="2147">
                  <c:v>Down and Out with the DollsÂ </c:v>
                </c:pt>
                <c:pt idx="2148">
                  <c:v>The MarineÂ </c:v>
                </c:pt>
                <c:pt idx="2149">
                  <c:v>This Is EnglandÂ </c:v>
                </c:pt>
                <c:pt idx="2150">
                  <c:v>TuskÂ </c:v>
                </c:pt>
                <c:pt idx="2151">
                  <c:v>Love StinksÂ </c:v>
                </c:pt>
                <c:pt idx="2152">
                  <c:v>Radio DaysÂ </c:v>
                </c:pt>
                <c:pt idx="2153">
                  <c:v>Thirteen Conversations About One ThingÂ </c:v>
                </c:pt>
                <c:pt idx="2154">
                  <c:v>The ThingÂ </c:v>
                </c:pt>
                <c:pt idx="2155">
                  <c:v>Jesus' SonÂ </c:v>
                </c:pt>
                <c:pt idx="2156">
                  <c:v>Bloody SundayÂ </c:v>
                </c:pt>
                <c:pt idx="2157">
                  <c:v>One DayÂ </c:v>
                </c:pt>
                <c:pt idx="2158">
                  <c:v>Psycho Beach PartyÂ </c:v>
                </c:pt>
                <c:pt idx="2159">
                  <c:v>FirewallÂ </c:v>
                </c:pt>
                <c:pt idx="2160">
                  <c:v>FortressÂ </c:v>
                </c:pt>
                <c:pt idx="2161">
                  <c:v>Catch That KidÂ </c:v>
                </c:pt>
                <c:pt idx="2162">
                  <c:v>Mona Lisa SmileÂ </c:v>
                </c:pt>
                <c:pt idx="2163">
                  <c:v>I Want Someone to Eat Cheese WithÂ </c:v>
                </c:pt>
                <c:pt idx="2164">
                  <c:v>Who's Your Caddy?Â </c:v>
                </c:pt>
                <c:pt idx="2165">
                  <c:v>Superman IV: The Quest for PeaceÂ </c:v>
                </c:pt>
                <c:pt idx="2166">
                  <c:v>My Name Is BruceÂ </c:v>
                </c:pt>
                <c:pt idx="2167">
                  <c:v>Mad MoneyÂ </c:v>
                </c:pt>
                <c:pt idx="2168">
                  <c:v>The Lords of SalemÂ </c:v>
                </c:pt>
                <c:pt idx="2169">
                  <c:v>Modern TimesÂ </c:v>
                </c:pt>
                <c:pt idx="2170">
                  <c:v>Monster HouseÂ </c:v>
                </c:pt>
                <c:pt idx="2171">
                  <c:v>Inside Deep ThroatÂ </c:v>
                </c:pt>
                <c:pt idx="2172">
                  <c:v>The Five-Year EngagementÂ </c:v>
                </c:pt>
                <c:pt idx="2173">
                  <c:v>Incident at Loch NessÂ </c:v>
                </c:pt>
                <c:pt idx="2174">
                  <c:v>Stolen SummerÂ </c:v>
                </c:pt>
                <c:pt idx="2175">
                  <c:v>One to AnotherÂ </c:v>
                </c:pt>
                <c:pt idx="2176">
                  <c:v>Practical MagicÂ </c:v>
                </c:pt>
                <c:pt idx="2177">
                  <c:v>SamsaraÂ </c:v>
                </c:pt>
                <c:pt idx="2178">
                  <c:v>L'auberge espagnoleÂ </c:v>
                </c:pt>
                <c:pt idx="2179">
                  <c:v>Thr3eÂ </c:v>
                </c:pt>
                <c:pt idx="2180">
                  <c:v>3:10 to YumaÂ </c:v>
                </c:pt>
                <c:pt idx="2181">
                  <c:v>Brotherly LoveÂ </c:v>
                </c:pt>
                <c:pt idx="2182">
                  <c:v>Sex TapeÂ </c:v>
                </c:pt>
                <c:pt idx="2183">
                  <c:v>Miss MarchÂ </c:v>
                </c:pt>
                <c:pt idx="2184">
                  <c:v>New Year's EveÂ </c:v>
                </c:pt>
                <c:pt idx="2185">
                  <c:v>The LosersÂ </c:v>
                </c:pt>
                <c:pt idx="2186">
                  <c:v>Kung Fu Panda 3Â </c:v>
                </c:pt>
                <c:pt idx="2187">
                  <c:v>PontypoolÂ </c:v>
                </c:pt>
                <c:pt idx="2188">
                  <c:v>Army of DarknessÂ </c:v>
                </c:pt>
                <c:pt idx="2189">
                  <c:v>The Jimmy ShowÂ </c:v>
                </c:pt>
                <c:pt idx="2190">
                  <c:v>The Toxic Avenger Part IIÂ </c:v>
                </c:pt>
                <c:pt idx="2191">
                  <c:v>MacGruberÂ </c:v>
                </c:pt>
                <c:pt idx="2192">
                  <c:v>Tristram Shandy: A Cock and Bull StoryÂ </c:v>
                </c:pt>
                <c:pt idx="2193">
                  <c:v>Split SecondÂ </c:v>
                </c:pt>
                <c:pt idx="2194">
                  <c:v>Mississippi MermaidÂ </c:v>
                </c:pt>
                <c:pt idx="2195">
                  <c:v>You Kill MeÂ </c:v>
                </c:pt>
                <c:pt idx="2196">
                  <c:v>Street FighterÂ </c:v>
                </c:pt>
                <c:pt idx="2197">
                  <c:v>SpunÂ </c:v>
                </c:pt>
                <c:pt idx="2198">
                  <c:v>My Life Without MeÂ </c:v>
                </c:pt>
                <c:pt idx="2199">
                  <c:v>Simply IrresistibleÂ </c:v>
                </c:pt>
                <c:pt idx="2200">
                  <c:v>See Spot RunÂ </c:v>
                </c:pt>
                <c:pt idx="2201">
                  <c:v>I Love Your WorkÂ </c:v>
                </c:pt>
                <c:pt idx="2202">
                  <c:v>It's Kind of a Funny StoryÂ </c:v>
                </c:pt>
                <c:pt idx="2203">
                  <c:v>Layer CakeÂ </c:v>
                </c:pt>
                <c:pt idx="2204">
                  <c:v>Hot Tub Time Machine 2Â </c:v>
                </c:pt>
                <c:pt idx="2205">
                  <c:v>Seven SamuraiÂ </c:v>
                </c:pt>
                <c:pt idx="2206">
                  <c:v>The GameÂ </c:v>
                </c:pt>
                <c:pt idx="2207">
                  <c:v>Glengarry Glen RossÂ </c:v>
                </c:pt>
                <c:pt idx="2208">
                  <c:v>Green RoomÂ </c:v>
                </c:pt>
                <c:pt idx="2209">
                  <c:v>Excessive ForceÂ </c:v>
                </c:pt>
                <c:pt idx="2210">
                  <c:v>Sorority BoysÂ </c:v>
                </c:pt>
                <c:pt idx="2211">
                  <c:v>SherrybabyÂ </c:v>
                </c:pt>
                <c:pt idx="2212">
                  <c:v>CollegeÂ </c:v>
                </c:pt>
                <c:pt idx="2213">
                  <c:v>The Last Sin EaterÂ </c:v>
                </c:pt>
                <c:pt idx="2214">
                  <c:v>Scream 4Â </c:v>
                </c:pt>
                <c:pt idx="2215">
                  <c:v>What's Eating Gilbert GrapeÂ </c:v>
                </c:pt>
                <c:pt idx="2216">
                  <c:v>G.I. JaneÂ </c:v>
                </c:pt>
                <c:pt idx="2217">
                  <c:v>The ChorusÂ </c:v>
                </c:pt>
                <c:pt idx="2218">
                  <c:v>Six-String SamuraiÂ </c:v>
                </c:pt>
                <c:pt idx="2219">
                  <c:v>Dirty Pretty ThingsÂ </c:v>
                </c:pt>
                <c:pt idx="2220">
                  <c:v>How to DealÂ </c:v>
                </c:pt>
                <c:pt idx="2221">
                  <c:v>Ninja AssassinÂ </c:v>
                </c:pt>
                <c:pt idx="2222">
                  <c:v>Desert BlueÂ </c:v>
                </c:pt>
                <c:pt idx="2223">
                  <c:v>RosewaterÂ </c:v>
                </c:pt>
                <c:pt idx="2224">
                  <c:v>I Spit on Your GraveÂ </c:v>
                </c:pt>
                <c:pt idx="2225">
                  <c:v>RiÂ¢hie RiÂ¢hÂ </c:v>
                </c:pt>
                <c:pt idx="2226">
                  <c:v>Pooh's Heffalump MovieÂ </c:v>
                </c:pt>
                <c:pt idx="2227">
                  <c:v>SleepoverÂ </c:v>
                </c:pt>
                <c:pt idx="2228">
                  <c:v>25th HourÂ </c:v>
                </c:pt>
                <c:pt idx="2229">
                  <c:v>TruckerÂ </c:v>
                </c:pt>
                <c:pt idx="2230">
                  <c:v>Heavenly CreaturesÂ </c:v>
                </c:pt>
                <c:pt idx="2231">
                  <c:v>All the Real GirlsÂ </c:v>
                </c:pt>
                <c:pt idx="2232">
                  <c:v>Whip ItÂ </c:v>
                </c:pt>
                <c:pt idx="2233">
                  <c:v>BuriedÂ </c:v>
                </c:pt>
                <c:pt idx="2234">
                  <c:v>House of Sand and FogÂ </c:v>
                </c:pt>
                <c:pt idx="2235">
                  <c:v>Gangster's Paradise: JerusalemaÂ </c:v>
                </c:pt>
                <c:pt idx="2236">
                  <c:v>The Ghastly Love of Johnny XÂ </c:v>
                </c:pt>
                <c:pt idx="2237">
                  <c:v>Left BehindÂ </c:v>
                </c:pt>
                <c:pt idx="2238">
                  <c:v>The Astronaut FarmerÂ </c:v>
                </c:pt>
                <c:pt idx="2239">
                  <c:v>A Walk Among the TombstonesÂ </c:v>
                </c:pt>
                <c:pt idx="2240">
                  <c:v>Juwanna MannÂ </c:v>
                </c:pt>
                <c:pt idx="2241">
                  <c:v>KingpinÂ </c:v>
                </c:pt>
                <c:pt idx="2242">
                  <c:v>Soul PlaneÂ </c:v>
                </c:pt>
                <c:pt idx="2243">
                  <c:v>Human TrafficÂ </c:v>
                </c:pt>
                <c:pt idx="2244">
                  <c:v>SuperÂ </c:v>
                </c:pt>
                <c:pt idx="2245">
                  <c:v>The ContenderÂ </c:v>
                </c:pt>
                <c:pt idx="2246">
                  <c:v>School for ScoundrelsÂ </c:v>
                </c:pt>
                <c:pt idx="2247">
                  <c:v>Highlander: EndgameÂ </c:v>
                </c:pt>
                <c:pt idx="2248">
                  <c:v>Message in a BottleÂ </c:v>
                </c:pt>
                <c:pt idx="2249">
                  <c:v>HomefrontÂ </c:v>
                </c:pt>
                <c:pt idx="2250">
                  <c:v>Bad WordsÂ </c:v>
                </c:pt>
                <c:pt idx="2251">
                  <c:v>Jaws: The RevengeÂ </c:v>
                </c:pt>
                <c:pt idx="2252">
                  <c:v>Autumn in New YorkÂ </c:v>
                </c:pt>
                <c:pt idx="2253">
                  <c:v>Go for It!Â </c:v>
                </c:pt>
                <c:pt idx="2254">
                  <c:v>The Other Side of HeavenÂ </c:v>
                </c:pt>
                <c:pt idx="2255">
                  <c:v>Everything Must GoÂ </c:v>
                </c:pt>
                <c:pt idx="2256">
                  <c:v>The Lady from ShanghaiÂ </c:v>
                </c:pt>
                <c:pt idx="2257">
                  <c:v>Hobo with a ShotgunÂ </c:v>
                </c:pt>
                <c:pt idx="2258">
                  <c:v>The Pirates Who Don't Do Anything: A VeggieTales MovieÂ </c:v>
                </c:pt>
                <c:pt idx="2259">
                  <c:v>Sarah's KeyÂ </c:v>
                </c:pt>
                <c:pt idx="2260">
                  <c:v>FuelÂ </c:v>
                </c:pt>
                <c:pt idx="2261">
                  <c:v>The Hotel New HampshireÂ </c:v>
                </c:pt>
                <c:pt idx="2262">
                  <c:v>8: The Mormon PropositionÂ </c:v>
                </c:pt>
                <c:pt idx="2263">
                  <c:v>Mean MachineÂ </c:v>
                </c:pt>
                <c:pt idx="2264">
                  <c:v>Wish I Was HereÂ </c:v>
                </c:pt>
                <c:pt idx="2265">
                  <c:v>Sleep DealerÂ </c:v>
                </c:pt>
                <c:pt idx="2266">
                  <c:v>While We're YoungÂ </c:v>
                </c:pt>
                <c:pt idx="2267">
                  <c:v>Eye of the DolphinÂ </c:v>
                </c:pt>
                <c:pt idx="2268">
                  <c:v>Over Her Dead BodyÂ </c:v>
                </c:pt>
                <c:pt idx="2269">
                  <c:v>Life as a HouseÂ </c:v>
                </c:pt>
                <c:pt idx="2270">
                  <c:v>In TimeÂ </c:v>
                </c:pt>
                <c:pt idx="2271">
                  <c:v>Into the StormÂ </c:v>
                </c:pt>
                <c:pt idx="2272">
                  <c:v>IdlewildÂ </c:v>
                </c:pt>
                <c:pt idx="2273">
                  <c:v>The Way of the GunÂ </c:v>
                </c:pt>
                <c:pt idx="2274">
                  <c:v>Silent Hill: Revelation 3DÂ </c:v>
                </c:pt>
                <c:pt idx="2275">
                  <c:v>The PianistÂ </c:v>
                </c:pt>
                <c:pt idx="2276">
                  <c:v>Home for the HolidaysÂ </c:v>
                </c:pt>
                <c:pt idx="2277">
                  <c:v>The Triplets of BellevilleÂ </c:v>
                </c:pt>
                <c:pt idx="2278">
                  <c:v>ShameÂ </c:v>
                </c:pt>
                <c:pt idx="2279">
                  <c:v>WarÂ </c:v>
                </c:pt>
                <c:pt idx="2280">
                  <c:v>Sunshine StateÂ </c:v>
                </c:pt>
                <c:pt idx="2281">
                  <c:v>Kill the MessengerÂ </c:v>
                </c:pt>
                <c:pt idx="2282">
                  <c:v>TimecrimesÂ </c:v>
                </c:pt>
                <c:pt idx="2283">
                  <c:v>Das BootÂ </c:v>
                </c:pt>
                <c:pt idx="2284">
                  <c:v>The Barbarian InvasionsÂ </c:v>
                </c:pt>
                <c:pt idx="2285">
                  <c:v>BacheloretteÂ </c:v>
                </c:pt>
                <c:pt idx="2286">
                  <c:v>Summer StormÂ </c:v>
                </c:pt>
                <c:pt idx="2287">
                  <c:v>La otra conquistaÂ </c:v>
                </c:pt>
                <c:pt idx="2288">
                  <c:v>PaulÂ </c:v>
                </c:pt>
                <c:pt idx="2289">
                  <c:v>Saving SilvermanÂ </c:v>
                </c:pt>
                <c:pt idx="2290">
                  <c:v>ThumbsuckerÂ </c:v>
                </c:pt>
                <c:pt idx="2291">
                  <c:v>Shooting FishÂ </c:v>
                </c:pt>
                <c:pt idx="2292">
                  <c:v>Night WatchÂ </c:v>
                </c:pt>
                <c:pt idx="2293">
                  <c:v>Summer of SamÂ </c:v>
                </c:pt>
                <c:pt idx="2294">
                  <c:v>Youth in RevoltÂ </c:v>
                </c:pt>
                <c:pt idx="2295">
                  <c:v>Only the StrongÂ </c:v>
                </c:pt>
                <c:pt idx="2296">
                  <c:v>Agent Cody Banks 2: Destination LondonÂ </c:v>
                </c:pt>
                <c:pt idx="2297">
                  <c:v>Rabbit HoleÂ </c:v>
                </c:pt>
                <c:pt idx="2298">
                  <c:v>ConfidenceÂ </c:v>
                </c:pt>
                <c:pt idx="2299">
                  <c:v>BobbyÂ </c:v>
                </c:pt>
                <c:pt idx="2300">
                  <c:v>Tim and Eric's Billion Dollar MovieÂ </c:v>
                </c:pt>
                <c:pt idx="2301">
                  <c:v>Don Juan DeMarcoÂ </c:v>
                </c:pt>
                <c:pt idx="2302">
                  <c:v>The DoorsÂ </c:v>
                </c:pt>
                <c:pt idx="2303">
                  <c:v>And So It GoesÂ </c:v>
                </c:pt>
                <c:pt idx="2304">
                  <c:v>PersepolisÂ </c:v>
                </c:pt>
                <c:pt idx="2305">
                  <c:v>The Virginity HitÂ </c:v>
                </c:pt>
                <c:pt idx="2306">
                  <c:v>The JudgeÂ </c:v>
                </c:pt>
                <c:pt idx="2307">
                  <c:v>Kung Fu HustleÂ </c:v>
                </c:pt>
                <c:pt idx="2308">
                  <c:v>The Guilt TripÂ </c:v>
                </c:pt>
                <c:pt idx="2309">
                  <c:v>Just LookingÂ </c:v>
                </c:pt>
                <c:pt idx="2310">
                  <c:v>Public EnemiesÂ </c:v>
                </c:pt>
                <c:pt idx="2311">
                  <c:v>Hedwig and the Angry InchÂ </c:v>
                </c:pt>
                <c:pt idx="2312">
                  <c:v>The SweeneyÂ </c:v>
                </c:pt>
                <c:pt idx="2313">
                  <c:v>The DivideÂ </c:v>
                </c:pt>
                <c:pt idx="2314">
                  <c:v>Woman on TopÂ </c:v>
                </c:pt>
                <c:pt idx="2315">
                  <c:v>Lady in WhiteÂ </c:v>
                </c:pt>
                <c:pt idx="2316">
                  <c:v>ScrewedÂ </c:v>
                </c:pt>
                <c:pt idx="2317">
                  <c:v>Silent HillÂ </c:v>
                </c:pt>
                <c:pt idx="2318">
                  <c:v>Zero EffectÂ </c:v>
                </c:pt>
                <c:pt idx="2319">
                  <c:v>Dirty WorkÂ </c:v>
                </c:pt>
                <c:pt idx="2320">
                  <c:v>The 5th WaveÂ </c:v>
                </c:pt>
                <c:pt idx="2321">
                  <c:v>Thomas and the Magic RailroadÂ </c:v>
                </c:pt>
                <c:pt idx="2322">
                  <c:v>MirrormaskÂ </c:v>
                </c:pt>
                <c:pt idx="2323">
                  <c:v>The CollectionÂ </c:v>
                </c:pt>
                <c:pt idx="2324">
                  <c:v>The HuntÂ </c:v>
                </c:pt>
                <c:pt idx="2325">
                  <c:v>The BarbariansÂ </c:v>
                </c:pt>
                <c:pt idx="2326">
                  <c:v>I Love You, Beth CooperÂ </c:v>
                </c:pt>
                <c:pt idx="2327">
                  <c:v>A Scanner DarklyÂ </c:v>
                </c:pt>
                <c:pt idx="2328">
                  <c:v>Le HavreÂ </c:v>
                </c:pt>
                <c:pt idx="2329">
                  <c:v>The Rage: Carrie 2Â </c:v>
                </c:pt>
                <c:pt idx="2330">
                  <c:v>Men with BroomsÂ </c:v>
                </c:pt>
                <c:pt idx="2331">
                  <c:v>Take ShelterÂ </c:v>
                </c:pt>
                <c:pt idx="2332">
                  <c:v>Ira &amp; AbbyÂ </c:v>
                </c:pt>
                <c:pt idx="2333">
                  <c:v>A Civil ActionÂ </c:v>
                </c:pt>
                <c:pt idx="2334">
                  <c:v>Held UpÂ </c:v>
                </c:pt>
                <c:pt idx="2335">
                  <c:v>Winnie the PoohÂ </c:v>
                </c:pt>
                <c:pt idx="2336">
                  <c:v>ColombianaÂ </c:v>
                </c:pt>
                <c:pt idx="2337">
                  <c:v>Witless ProtectionÂ </c:v>
                </c:pt>
                <c:pt idx="2338">
                  <c:v>Seeking a Friend for the End of the WorldÂ </c:v>
                </c:pt>
                <c:pt idx="2339">
                  <c:v>The MuseÂ </c:v>
                </c:pt>
                <c:pt idx="2340">
                  <c:v>Winter PassingÂ </c:v>
                </c:pt>
                <c:pt idx="2341">
                  <c:v>Richard IIIÂ </c:v>
                </c:pt>
                <c:pt idx="2342">
                  <c:v>From HellÂ </c:v>
                </c:pt>
                <c:pt idx="2343">
                  <c:v>D.E.B.S.Â </c:v>
                </c:pt>
                <c:pt idx="2344">
                  <c:v>Poolhall JunkiesÂ </c:v>
                </c:pt>
                <c:pt idx="2345">
                  <c:v>He Got GameÂ </c:v>
                </c:pt>
                <c:pt idx="2346">
                  <c:v>Winter in WartimeÂ </c:v>
                </c:pt>
                <c:pt idx="2347">
                  <c:v>DefendorÂ </c:v>
                </c:pt>
                <c:pt idx="2348">
                  <c:v>The Boy in the Striped PajamasÂ </c:v>
                </c:pt>
                <c:pt idx="2349">
                  <c:v>BulworthÂ </c:v>
                </c:pt>
                <c:pt idx="2350">
                  <c:v>Teacher's PetÂ </c:v>
                </c:pt>
                <c:pt idx="2351">
                  <c:v>The JonesesÂ </c:v>
                </c:pt>
                <c:pt idx="2352">
                  <c:v>PrometheusÂ </c:v>
                </c:pt>
                <c:pt idx="2353">
                  <c:v>JoyÂ </c:v>
                </c:pt>
                <c:pt idx="2354">
                  <c:v>Club DreadÂ </c:v>
                </c:pt>
                <c:pt idx="2355">
                  <c:v>The Loss of Sexual InnocenceÂ </c:v>
                </c:pt>
                <c:pt idx="2356">
                  <c:v>Head Over HeelsÂ </c:v>
                </c:pt>
                <c:pt idx="2357">
                  <c:v>The Second MotherÂ </c:v>
                </c:pt>
                <c:pt idx="2358">
                  <c:v>JoeÂ </c:v>
                </c:pt>
                <c:pt idx="2359">
                  <c:v>ControlÂ </c:v>
                </c:pt>
                <c:pt idx="2360">
                  <c:v>300: Rise of an EmpireÂ </c:v>
                </c:pt>
                <c:pt idx="2361">
                  <c:v>PCUÂ </c:v>
                </c:pt>
                <c:pt idx="2362">
                  <c:v>Saint John of Las VegasÂ </c:v>
                </c:pt>
                <c:pt idx="2363">
                  <c:v>FrankenweenieÂ </c:v>
                </c:pt>
                <c:pt idx="2364">
                  <c:v>Mother and ChildÂ </c:v>
                </c:pt>
                <c:pt idx="2365">
                  <c:v>8MMÂ </c:v>
                </c:pt>
                <c:pt idx="2366">
                  <c:v>The Spy Next DoorÂ </c:v>
                </c:pt>
                <c:pt idx="2367">
                  <c:v>Big FishÂ </c:v>
                </c:pt>
                <c:pt idx="2368">
                  <c:v>21 GramsÂ </c:v>
                </c:pt>
                <c:pt idx="2369">
                  <c:v>Imaginary HeroesÂ </c:v>
                </c:pt>
                <c:pt idx="2370">
                  <c:v>Donnie DarkoÂ </c:v>
                </c:pt>
                <c:pt idx="2371">
                  <c:v>The Good HeartÂ </c:v>
                </c:pt>
                <c:pt idx="2372">
                  <c:v>Major DundeeÂ </c:v>
                </c:pt>
                <c:pt idx="2373">
                  <c:v>CharacterÂ </c:v>
                </c:pt>
                <c:pt idx="2374">
                  <c:v>Shattered GlassÂ </c:v>
                </c:pt>
                <c:pt idx="2375">
                  <c:v>Topsy-TurvyÂ </c:v>
                </c:pt>
                <c:pt idx="2376">
                  <c:v>The Straight StoryÂ </c:v>
                </c:pt>
                <c:pt idx="2377">
                  <c:v>The Big TeaseÂ </c:v>
                </c:pt>
                <c:pt idx="2378">
                  <c:v>Mondays in the SunÂ </c:v>
                </c:pt>
                <c:pt idx="2379">
                  <c:v>Barney's Great AdventureÂ </c:v>
                </c:pt>
                <c:pt idx="2380">
                  <c:v>Desert DancerÂ </c:v>
                </c:pt>
                <c:pt idx="2381">
                  <c:v>Cadillac RecordsÂ </c:v>
                </c:pt>
                <c:pt idx="2382">
                  <c:v>MallratsÂ </c:v>
                </c:pt>
                <c:pt idx="2383">
                  <c:v>Survival of the DeadÂ </c:v>
                </c:pt>
                <c:pt idx="2384">
                  <c:v>Light SleeperÂ </c:v>
                </c:pt>
                <c:pt idx="2385">
                  <c:v>The MachinistÂ </c:v>
                </c:pt>
                <c:pt idx="2386">
                  <c:v>The WacknessÂ </c:v>
                </c:pt>
                <c:pt idx="2387">
                  <c:v>WonderlandÂ </c:v>
                </c:pt>
                <c:pt idx="2388">
                  <c:v>Deuces WildÂ </c:v>
                </c:pt>
                <c:pt idx="2389">
                  <c:v>The RiteÂ </c:v>
                </c:pt>
                <c:pt idx="2390">
                  <c:v>NovocaineÂ </c:v>
                </c:pt>
                <c:pt idx="2391">
                  <c:v>Futuro BeachÂ </c:v>
                </c:pt>
                <c:pt idx="2392">
                  <c:v>The Last Time I Committed SuicideÂ </c:v>
                </c:pt>
                <c:pt idx="2393">
                  <c:v>Elite SquadÂ </c:v>
                </c:pt>
                <c:pt idx="2394">
                  <c:v>ParaNormanÂ </c:v>
                </c:pt>
                <c:pt idx="2395">
                  <c:v>Only God ForgivesÂ </c:v>
                </c:pt>
                <c:pt idx="2396">
                  <c:v>Sorority RowÂ </c:v>
                </c:pt>
                <c:pt idx="2397">
                  <c:v>Bright StarÂ </c:v>
                </c:pt>
                <c:pt idx="2398">
                  <c:v>HaywireÂ </c:v>
                </c:pt>
                <c:pt idx="2399">
                  <c:v>The WatcherÂ </c:v>
                </c:pt>
                <c:pt idx="2400">
                  <c:v>ArbitrageÂ </c:v>
                </c:pt>
                <c:pt idx="2401">
                  <c:v>The Names of LoveÂ </c:v>
                </c:pt>
                <c:pt idx="2402">
                  <c:v>Alvin and the Chipmunks: The Road ChipÂ </c:v>
                </c:pt>
                <c:pt idx="2403">
                  <c:v>Hamlet 2Â </c:v>
                </c:pt>
                <c:pt idx="2404">
                  <c:v>Savage GraceÂ </c:v>
                </c:pt>
                <c:pt idx="2405">
                  <c:v>Jab Tak Hai JaanÂ </c:v>
                </c:pt>
                <c:pt idx="2406">
                  <c:v>The Kite RunnerÂ </c:v>
                </c:pt>
                <c:pt idx="2407">
                  <c:v>IrisÂ </c:v>
                </c:pt>
                <c:pt idx="2408">
                  <c:v>The EastÂ </c:v>
                </c:pt>
                <c:pt idx="2409">
                  <c:v>New York StoriesÂ </c:v>
                </c:pt>
                <c:pt idx="2410">
                  <c:v>Mr. TurnerÂ </c:v>
                </c:pt>
                <c:pt idx="2411">
                  <c:v>The Real CancunÂ </c:v>
                </c:pt>
                <c:pt idx="2412">
                  <c:v>PaparazziÂ </c:v>
                </c:pt>
                <c:pt idx="2413">
                  <c:v>TheyÂ </c:v>
                </c:pt>
                <c:pt idx="2414">
                  <c:v>MirrorsÂ </c:v>
                </c:pt>
                <c:pt idx="2415">
                  <c:v>Igby Goes DownÂ </c:v>
                </c:pt>
                <c:pt idx="2416">
                  <c:v>Predator 2Â </c:v>
                </c:pt>
                <c:pt idx="2417">
                  <c:v>Anywhere But HereÂ </c:v>
                </c:pt>
                <c:pt idx="2418">
                  <c:v>Red Riding HoodÂ </c:v>
                </c:pt>
                <c:pt idx="2419">
                  <c:v>MelancholiaÂ </c:v>
                </c:pt>
                <c:pt idx="2420">
                  <c:v>After.LifeÂ </c:v>
                </c:pt>
                <c:pt idx="2421">
                  <c:v>The Work and the Glory II: American ZionÂ </c:v>
                </c:pt>
                <c:pt idx="2422">
                  <c:v>The TenÂ </c:v>
                </c:pt>
                <c:pt idx="2423">
                  <c:v>Lucky Number SlevinÂ </c:v>
                </c:pt>
                <c:pt idx="2424">
                  <c:v>Lucky Number SlevinÂ </c:v>
                </c:pt>
                <c:pt idx="2425">
                  <c:v>Here on EarthÂ </c:v>
                </c:pt>
                <c:pt idx="2426">
                  <c:v>The Tailor of PanamaÂ </c:v>
                </c:pt>
                <c:pt idx="2427">
                  <c:v>Rescue DawnÂ </c:v>
                </c:pt>
                <c:pt idx="2428">
                  <c:v>Dark WaterÂ </c:v>
                </c:pt>
                <c:pt idx="2429">
                  <c:v>LoserÂ </c:v>
                </c:pt>
                <c:pt idx="2430">
                  <c:v>Home FriesÂ </c:v>
                </c:pt>
                <c:pt idx="2431">
                  <c:v>AnomalisaÂ </c:v>
                </c:pt>
                <c:pt idx="2432">
                  <c:v>Raise Your VoiceÂ </c:v>
                </c:pt>
                <c:pt idx="2433">
                  <c:v>A Guy ThingÂ </c:v>
                </c:pt>
                <c:pt idx="2434">
                  <c:v>Fun SizeÂ </c:v>
                </c:pt>
                <c:pt idx="2435">
                  <c:v>Labor DayÂ </c:v>
                </c:pt>
                <c:pt idx="2436">
                  <c:v>RedbeltÂ </c:v>
                </c:pt>
                <c:pt idx="2437">
                  <c:v>Sex and the City 2Â </c:v>
                </c:pt>
                <c:pt idx="2438">
                  <c:v>Albino AlligatorÂ </c:v>
                </c:pt>
                <c:pt idx="2439">
                  <c:v>Queen of the DamnedÂ </c:v>
                </c:pt>
                <c:pt idx="2440">
                  <c:v>Party MonsterÂ </c:v>
                </c:pt>
                <c:pt idx="2441">
                  <c:v>Swing VoteÂ </c:v>
                </c:pt>
                <c:pt idx="2442">
                  <c:v>Remember Me, My LoveÂ </c:v>
                </c:pt>
                <c:pt idx="2443">
                  <c:v>Sydney WhiteÂ </c:v>
                </c:pt>
                <c:pt idx="2444">
                  <c:v>JumperÂ </c:v>
                </c:pt>
                <c:pt idx="2445">
                  <c:v>Jack and JillÂ </c:v>
                </c:pt>
                <c:pt idx="2446">
                  <c:v>A Dog of FlandersÂ </c:v>
                </c:pt>
                <c:pt idx="2447">
                  <c:v>Chain LetterÂ </c:v>
                </c:pt>
                <c:pt idx="2448">
                  <c:v>SeveranceÂ </c:v>
                </c:pt>
                <c:pt idx="2449">
                  <c:v>Lovely, StillÂ </c:v>
                </c:pt>
                <c:pt idx="2450">
                  <c:v>HulkÂ </c:v>
                </c:pt>
                <c:pt idx="2451">
                  <c:v>MotherhoodÂ </c:v>
                </c:pt>
                <c:pt idx="2452">
                  <c:v>I Am Number FourÂ </c:v>
                </c:pt>
                <c:pt idx="2453">
                  <c:v>Ghost ShipÂ </c:v>
                </c:pt>
                <c:pt idx="2454">
                  <c:v>Midnight in the Garden of Good and EvilÂ </c:v>
                </c:pt>
                <c:pt idx="2455">
                  <c:v>8 WomenÂ </c:v>
                </c:pt>
                <c:pt idx="2456">
                  <c:v>RedactedÂ </c:v>
                </c:pt>
                <c:pt idx="2457">
                  <c:v>Auto FocusÂ </c:v>
                </c:pt>
                <c:pt idx="2458">
                  <c:v>FascinationÂ </c:v>
                </c:pt>
                <c:pt idx="2459">
                  <c:v>Albert NobbsÂ </c:v>
                </c:pt>
                <c:pt idx="2460">
                  <c:v>WolfÂ </c:v>
                </c:pt>
                <c:pt idx="2461">
                  <c:v>I Am LoveÂ </c:v>
                </c:pt>
                <c:pt idx="2462">
                  <c:v>An American CarolÂ </c:v>
                </c:pt>
                <c:pt idx="2463">
                  <c:v>EvitaÂ </c:v>
                </c:pt>
                <c:pt idx="2464">
                  <c:v>BrazilÂ </c:v>
                </c:pt>
                <c:pt idx="2465">
                  <c:v>The JackalÂ </c:v>
                </c:pt>
                <c:pt idx="2466">
                  <c:v>The OneÂ </c:v>
                </c:pt>
                <c:pt idx="2467">
                  <c:v>The Mighty MacsÂ </c:v>
                </c:pt>
                <c:pt idx="2468">
                  <c:v>Serial MomÂ </c:v>
                </c:pt>
                <c:pt idx="2469">
                  <c:v>Beastmaster 2: Through the Portal of TimeÂ </c:v>
                </c:pt>
                <c:pt idx="2470">
                  <c:v>For Greater Glory: The True Story of CristiadaÂ </c:v>
                </c:pt>
                <c:pt idx="2471">
                  <c:v>Paul Blart: Mall CopÂ </c:v>
                </c:pt>
                <c:pt idx="2472">
                  <c:v>Saint RalphÂ </c:v>
                </c:pt>
                <c:pt idx="2473">
                  <c:v>Ghost Rider: Spirit of VengeanceÂ </c:v>
                </c:pt>
                <c:pt idx="2474">
                  <c:v>SomewhereÂ </c:v>
                </c:pt>
                <c:pt idx="2475">
                  <c:v>Running with ScissorsÂ </c:v>
                </c:pt>
                <c:pt idx="2476">
                  <c:v>Letters from Iwo JimaÂ </c:v>
                </c:pt>
                <c:pt idx="2477">
                  <c:v>We Need to Talk About KevinÂ </c:v>
                </c:pt>
                <c:pt idx="2478">
                  <c:v>The ReplacementsÂ </c:v>
                </c:pt>
                <c:pt idx="2479">
                  <c:v>Factory GirlÂ </c:v>
                </c:pt>
                <c:pt idx="2480">
                  <c:v>The Adventures of Elmo in GrouchlandÂ </c:v>
                </c:pt>
                <c:pt idx="2481">
                  <c:v>The DictatorÂ </c:v>
                </c:pt>
                <c:pt idx="2482">
                  <c:v>Harvard ManÂ </c:v>
                </c:pt>
                <c:pt idx="2483">
                  <c:v>A Home at the End of the WorldÂ </c:v>
                </c:pt>
                <c:pt idx="2484">
                  <c:v>R100Â </c:v>
                </c:pt>
                <c:pt idx="2485">
                  <c:v>Harry BrownÂ </c:v>
                </c:pt>
                <c:pt idx="2486">
                  <c:v>FlipperÂ </c:v>
                </c:pt>
                <c:pt idx="2487">
                  <c:v>The Right StuffÂ </c:v>
                </c:pt>
                <c:pt idx="2488">
                  <c:v>The NegotiatorÂ </c:v>
                </c:pt>
                <c:pt idx="2489">
                  <c:v>[Rec] 2Â </c:v>
                </c:pt>
                <c:pt idx="2490">
                  <c:v>The 5th QuarterÂ </c:v>
                </c:pt>
                <c:pt idx="2491">
                  <c:v>Black Snake MoanÂ </c:v>
                </c:pt>
                <c:pt idx="2492">
                  <c:v>House of DÂ </c:v>
                </c:pt>
                <c:pt idx="2493">
                  <c:v>The Neon DemonÂ </c:v>
                </c:pt>
                <c:pt idx="2494">
                  <c:v>DragonHeartÂ </c:v>
                </c:pt>
                <c:pt idx="2495">
                  <c:v>LockoutÂ </c:v>
                </c:pt>
                <c:pt idx="2496">
                  <c:v>Goal! The Dream BeginsÂ </c:v>
                </c:pt>
                <c:pt idx="2497">
                  <c:v>Showdown in Little TokyoÂ </c:v>
                </c:pt>
                <c:pt idx="2498">
                  <c:v>LittlemanÂ </c:v>
                </c:pt>
                <c:pt idx="2499">
                  <c:v>Jeff, Who Lives at HomeÂ </c:v>
                </c:pt>
                <c:pt idx="2500">
                  <c:v>The LimeyÂ </c:v>
                </c:pt>
                <c:pt idx="2501">
                  <c:v>The Secret of KellsÂ </c:v>
                </c:pt>
                <c:pt idx="2502">
                  <c:v>PeeplesÂ </c:v>
                </c:pt>
                <c:pt idx="2503">
                  <c:v>Come Early MorningÂ </c:v>
                </c:pt>
                <c:pt idx="2504">
                  <c:v>The GreatestÂ </c:v>
                </c:pt>
                <c:pt idx="2505">
                  <c:v>Dark BlueÂ </c:v>
                </c:pt>
                <c:pt idx="2506">
                  <c:v>Lucky BreakÂ </c:v>
                </c:pt>
                <c:pt idx="2507">
                  <c:v>VirtuosityÂ </c:v>
                </c:pt>
                <c:pt idx="2508">
                  <c:v>Bottle RocketÂ </c:v>
                </c:pt>
                <c:pt idx="2509">
                  <c:v>Surfer, DudeÂ </c:v>
                </c:pt>
                <c:pt idx="2510">
                  <c:v>28 DaysÂ </c:v>
                </c:pt>
                <c:pt idx="2511">
                  <c:v>MetropolisÂ </c:v>
                </c:pt>
                <c:pt idx="2512">
                  <c:v>ManiacÂ </c:v>
                </c:pt>
                <c:pt idx="2513">
                  <c:v>LimboÂ </c:v>
                </c:pt>
                <c:pt idx="2514">
                  <c:v>Nanny McPhee ReturnsÂ </c:v>
                </c:pt>
                <c:pt idx="2515">
                  <c:v>What's Your Number?Â </c:v>
                </c:pt>
                <c:pt idx="2516">
                  <c:v>GracieÂ </c:v>
                </c:pt>
                <c:pt idx="2517">
                  <c:v>Lars and the Real GirlÂ </c:v>
                </c:pt>
                <c:pt idx="2518">
                  <c:v>The RelicÂ </c:v>
                </c:pt>
                <c:pt idx="2519">
                  <c:v>Police Academy: Mission to MoscowÂ </c:v>
                </c:pt>
                <c:pt idx="2520">
                  <c:v>Made in DagenhamÂ </c:v>
                </c:pt>
                <c:pt idx="2521">
                  <c:v>Mickey Blue EyesÂ </c:v>
                </c:pt>
                <c:pt idx="2522">
                  <c:v>Shark Night 3DÂ </c:v>
                </c:pt>
                <c:pt idx="2523">
                  <c:v>My Stepmother Is an AlienÂ </c:v>
                </c:pt>
                <c:pt idx="2524">
                  <c:v>SlackersÂ </c:v>
                </c:pt>
                <c:pt idx="2525">
                  <c:v>The Man Who Knew Too LittleÂ </c:v>
                </c:pt>
                <c:pt idx="2526">
                  <c:v>Clay PigeonsÂ </c:v>
                </c:pt>
                <c:pt idx="2527">
                  <c:v>PaycheckÂ </c:v>
                </c:pt>
                <c:pt idx="2528">
                  <c:v>Percy Jackson &amp; the Olympians: The Lightning ThiefÂ </c:v>
                </c:pt>
                <c:pt idx="2529">
                  <c:v>Whatever It TakesÂ </c:v>
                </c:pt>
                <c:pt idx="2530">
                  <c:v>UntraceableÂ </c:v>
                </c:pt>
                <c:pt idx="2531">
                  <c:v>BurntÂ </c:v>
                </c:pt>
                <c:pt idx="2532">
                  <c:v>SpiderÂ </c:v>
                </c:pt>
                <c:pt idx="2533">
                  <c:v>The Great BeautyÂ </c:v>
                </c:pt>
                <c:pt idx="2534">
                  <c:v>Crank: High VoltageÂ </c:v>
                </c:pt>
                <c:pt idx="2535">
                  <c:v>The Last StationÂ </c:v>
                </c:pt>
                <c:pt idx="2536">
                  <c:v>Bran Nue DaeÂ </c:v>
                </c:pt>
                <c:pt idx="2537">
                  <c:v>The RunawaysÂ </c:v>
                </c:pt>
                <c:pt idx="2538">
                  <c:v>EulogyÂ </c:v>
                </c:pt>
                <c:pt idx="2539">
                  <c:v>The MessengerÂ </c:v>
                </c:pt>
                <c:pt idx="2540">
                  <c:v>QuillsÂ </c:v>
                </c:pt>
                <c:pt idx="2541">
                  <c:v>For Your ConsiderationÂ </c:v>
                </c:pt>
                <c:pt idx="2542">
                  <c:v>FreeheldÂ </c:v>
                </c:pt>
                <c:pt idx="2543">
                  <c:v>Things to Do in Denver When You're DeadÂ </c:v>
                </c:pt>
                <c:pt idx="2544">
                  <c:v>Pay It ForwardÂ </c:v>
                </c:pt>
                <c:pt idx="2545">
                  <c:v>Vertical LimitÂ </c:v>
                </c:pt>
                <c:pt idx="2546">
                  <c:v>The Extra ManÂ </c:v>
                </c:pt>
                <c:pt idx="2547">
                  <c:v>One Night with the KingÂ </c:v>
                </c:pt>
                <c:pt idx="2548">
                  <c:v>Bullets Over BroadwayÂ </c:v>
                </c:pt>
                <c:pt idx="2549">
                  <c:v>HesherÂ </c:v>
                </c:pt>
                <c:pt idx="2550">
                  <c:v>The Importance of Being EarnestÂ </c:v>
                </c:pt>
                <c:pt idx="2551">
                  <c:v>Last HolidayÂ </c:v>
                </c:pt>
                <c:pt idx="2552">
                  <c:v>The BorrowersÂ </c:v>
                </c:pt>
                <c:pt idx="2553">
                  <c:v>The SaintÂ </c:v>
                </c:pt>
                <c:pt idx="2554">
                  <c:v>De-LovelyÂ </c:v>
                </c:pt>
                <c:pt idx="2555">
                  <c:v>Atlas Shrugged II: The StrikeÂ </c:v>
                </c:pt>
                <c:pt idx="2556">
                  <c:v>The ChumscrubberÂ </c:v>
                </c:pt>
                <c:pt idx="2557">
                  <c:v>DickÂ </c:v>
                </c:pt>
                <c:pt idx="2558">
                  <c:v>Wah-WahÂ </c:v>
                </c:pt>
                <c:pt idx="2559">
                  <c:v>The Vatican TapesÂ </c:v>
                </c:pt>
                <c:pt idx="2560">
                  <c:v>Spirit: Stallion of the CimarronÂ </c:v>
                </c:pt>
                <c:pt idx="2561">
                  <c:v>Ghost TownÂ </c:v>
                </c:pt>
                <c:pt idx="2562">
                  <c:v>ShadeÂ </c:v>
                </c:pt>
                <c:pt idx="2563">
                  <c:v>One True ThingÂ </c:v>
                </c:pt>
                <c:pt idx="2564">
                  <c:v>Another YearÂ </c:v>
                </c:pt>
                <c:pt idx="2565">
                  <c:v>The Heart of MeÂ </c:v>
                </c:pt>
                <c:pt idx="2566">
                  <c:v>Hearts in AtlantisÂ </c:v>
                </c:pt>
                <c:pt idx="2567">
                  <c:v>A Mighty HeartÂ </c:v>
                </c:pt>
                <c:pt idx="2568">
                  <c:v>Vanity FairÂ </c:v>
                </c:pt>
                <c:pt idx="2569">
                  <c:v>Space ChimpsÂ </c:v>
                </c:pt>
                <c:pt idx="2570">
                  <c:v>HootÂ </c:v>
                </c:pt>
                <c:pt idx="2571">
                  <c:v>When Did You Last See Your Father?Â </c:v>
                </c:pt>
                <c:pt idx="2572">
                  <c:v>SanctumÂ </c:v>
                </c:pt>
                <c:pt idx="2573">
                  <c:v>AbductionÂ </c:v>
                </c:pt>
                <c:pt idx="2574">
                  <c:v>MaloneÂ </c:v>
                </c:pt>
                <c:pt idx="2575">
                  <c:v>Ca$hÂ </c:v>
                </c:pt>
                <c:pt idx="2576">
                  <c:v>The House of MirthÂ </c:v>
                </c:pt>
                <c:pt idx="2577">
                  <c:v>HellboyÂ </c:v>
                </c:pt>
                <c:pt idx="2578">
                  <c:v>CelebrityÂ </c:v>
                </c:pt>
                <c:pt idx="2579">
                  <c:v>The Last Days on MarsÂ </c:v>
                </c:pt>
                <c:pt idx="2580">
                  <c:v>The Expendables 2Â </c:v>
                </c:pt>
                <c:pt idx="2581">
                  <c:v>Johnny EnglishÂ </c:v>
                </c:pt>
                <c:pt idx="2582">
                  <c:v>Win a Date with Tad Hamilton!Â </c:v>
                </c:pt>
                <c:pt idx="2583">
                  <c:v>From Justin to KellyÂ </c:v>
                </c:pt>
                <c:pt idx="2584">
                  <c:v>Girl 6Â </c:v>
                </c:pt>
                <c:pt idx="2585">
                  <c:v>Invaders from MarsÂ </c:v>
                </c:pt>
                <c:pt idx="2586">
                  <c:v>The Lost CityÂ </c:v>
                </c:pt>
                <c:pt idx="2587">
                  <c:v>Light It UpÂ </c:v>
                </c:pt>
                <c:pt idx="2588">
                  <c:v>Drillbit TaylorÂ </c:v>
                </c:pt>
                <c:pt idx="2589">
                  <c:v>StripteaseÂ </c:v>
                </c:pt>
                <c:pt idx="2590">
                  <c:v>Punch-Drunk LoveÂ </c:v>
                </c:pt>
                <c:pt idx="2591">
                  <c:v>Eddie the EagleÂ </c:v>
                </c:pt>
                <c:pt idx="2592">
                  <c:v>Eddie the EagleÂ </c:v>
                </c:pt>
                <c:pt idx="2593">
                  <c:v>Imagine Me &amp; YouÂ </c:v>
                </c:pt>
                <c:pt idx="2594">
                  <c:v>In BrugesÂ </c:v>
                </c:pt>
                <c:pt idx="2595">
                  <c:v>Vera DrakeÂ </c:v>
                </c:pt>
                <c:pt idx="2596">
                  <c:v>EuroTripÂ </c:v>
                </c:pt>
                <c:pt idx="2597">
                  <c:v>In the CutÂ </c:v>
                </c:pt>
                <c:pt idx="2598">
                  <c:v>Code 46Â </c:v>
                </c:pt>
                <c:pt idx="2599">
                  <c:v>JarheadÂ </c:v>
                </c:pt>
                <c:pt idx="2600">
                  <c:v>Triple 9Â </c:v>
                </c:pt>
                <c:pt idx="2601">
                  <c:v>The AviatorÂ </c:v>
                </c:pt>
                <c:pt idx="2602">
                  <c:v>Down in the ValleyÂ </c:v>
                </c:pt>
                <c:pt idx="2603">
                  <c:v>Promised LandÂ </c:v>
                </c:pt>
                <c:pt idx="2604">
                  <c:v>PrefontaineÂ </c:v>
                </c:pt>
                <c:pt idx="2605">
                  <c:v>Trust the ManÂ </c:v>
                </c:pt>
                <c:pt idx="2606">
                  <c:v>My Super Ex-GirlfriendÂ </c:v>
                </c:pt>
                <c:pt idx="2607">
                  <c:v>The Incredible Burt WonderstoneÂ </c:v>
                </c:pt>
                <c:pt idx="2608">
                  <c:v>The InterpreterÂ </c:v>
                </c:pt>
                <c:pt idx="2609">
                  <c:v>G.I. Joe: RetaliationÂ </c:v>
                </c:pt>
                <c:pt idx="2610">
                  <c:v>GetawayÂ </c:v>
                </c:pt>
                <c:pt idx="2611">
                  <c:v>Away We GoÂ </c:v>
                </c:pt>
                <c:pt idx="2612">
                  <c:v>UndisputedÂ </c:v>
                </c:pt>
                <c:pt idx="2613">
                  <c:v>Brooklyn RulesÂ </c:v>
                </c:pt>
                <c:pt idx="2614">
                  <c:v>The Singing DetectiveÂ </c:v>
                </c:pt>
                <c:pt idx="2615">
                  <c:v>Bucky Larson: Born to Be a StarÂ </c:v>
                </c:pt>
                <c:pt idx="2616">
                  <c:v>Underworld: AwakeningÂ </c:v>
                </c:pt>
                <c:pt idx="2617">
                  <c:v>The Life Before Her EyesÂ </c:v>
                </c:pt>
                <c:pt idx="2618">
                  <c:v>FidoÂ </c:v>
                </c:pt>
                <c:pt idx="2619">
                  <c:v>Muppets from SpaceÂ </c:v>
                </c:pt>
                <c:pt idx="2620">
                  <c:v>Stone ColdÂ </c:v>
                </c:pt>
                <c:pt idx="2621">
                  <c:v>Brick MansionsÂ </c:v>
                </c:pt>
                <c:pt idx="2622">
                  <c:v>SlitherÂ </c:v>
                </c:pt>
                <c:pt idx="2623">
                  <c:v>Josie and the PussycatsÂ </c:v>
                </c:pt>
                <c:pt idx="2624">
                  <c:v>Mulholland DriveÂ </c:v>
                </c:pt>
                <c:pt idx="2625">
                  <c:v>Domestic DisturbanceÂ </c:v>
                </c:pt>
                <c:pt idx="2626">
                  <c:v>BamboozledÂ </c:v>
                </c:pt>
                <c:pt idx="2627">
                  <c:v>Let Me InÂ </c:v>
                </c:pt>
                <c:pt idx="2628">
                  <c:v>The Wendell Baker StoryÂ </c:v>
                </c:pt>
                <c:pt idx="2629">
                  <c:v>Wild TargetÂ </c:v>
                </c:pt>
                <c:pt idx="2630">
                  <c:v>Eastern PromisesÂ </c:v>
                </c:pt>
                <c:pt idx="2631">
                  <c:v>PathologyÂ </c:v>
                </c:pt>
                <c:pt idx="2632">
                  <c:v>The Good GuyÂ </c:v>
                </c:pt>
                <c:pt idx="2633">
                  <c:v>FledÂ </c:v>
                </c:pt>
                <c:pt idx="2634">
                  <c:v>The Sea InsideÂ </c:v>
                </c:pt>
                <c:pt idx="2635">
                  <c:v>ChloeÂ </c:v>
                </c:pt>
                <c:pt idx="2636">
                  <c:v>Fear and Loathing in Las VegasÂ </c:v>
                </c:pt>
                <c:pt idx="2637">
                  <c:v>10th &amp; WolfÂ </c:v>
                </c:pt>
                <c:pt idx="2638">
                  <c:v>UndiscoveredÂ </c:v>
                </c:pt>
                <c:pt idx="2639">
                  <c:v>The GuruÂ </c:v>
                </c:pt>
                <c:pt idx="2640">
                  <c:v>My Name Is KhanÂ </c:v>
                </c:pt>
                <c:pt idx="2641">
                  <c:v>Bubble BoyÂ </c:v>
                </c:pt>
                <c:pt idx="2642">
                  <c:v>DownfallÂ </c:v>
                </c:pt>
                <c:pt idx="2643">
                  <c:v>March or DieÂ </c:v>
                </c:pt>
                <c:pt idx="2644">
                  <c:v>The CounselorÂ </c:v>
                </c:pt>
                <c:pt idx="2645">
                  <c:v>Charlie BartlettÂ </c:v>
                </c:pt>
                <c:pt idx="2646">
                  <c:v>The IcemanÂ </c:v>
                </c:pt>
                <c:pt idx="2647">
                  <c:v>The World Is Not EnoughÂ </c:v>
                </c:pt>
                <c:pt idx="2648">
                  <c:v>Birthday GirlÂ </c:v>
                </c:pt>
                <c:pt idx="2649">
                  <c:v>The CampaignÂ </c:v>
                </c:pt>
                <c:pt idx="2650">
                  <c:v>Princess KaiulaniÂ </c:v>
                </c:pt>
                <c:pt idx="2651">
                  <c:v>Red TailsÂ </c:v>
                </c:pt>
                <c:pt idx="2652">
                  <c:v>Paris, je t'aimeÂ </c:v>
                </c:pt>
                <c:pt idx="2653">
                  <c:v>Extremely Loud &amp; Incredibly CloseÂ </c:v>
                </c:pt>
                <c:pt idx="2654">
                  <c:v>A Lot Like LoveÂ </c:v>
                </c:pt>
                <c:pt idx="2655">
                  <c:v>The Perez FamilyÂ </c:v>
                </c:pt>
                <c:pt idx="2656">
                  <c:v>The Other Boleyn GirlÂ </c:v>
                </c:pt>
                <c:pt idx="2657">
                  <c:v>Exorcist: The BeginningÂ </c:v>
                </c:pt>
                <c:pt idx="2658">
                  <c:v>Return to the Blue LagoonÂ </c:v>
                </c:pt>
                <c:pt idx="2659">
                  <c:v>Mr 3000Â </c:v>
                </c:pt>
                <c:pt idx="2660">
                  <c:v>3 Ninjas Kick BackÂ </c:v>
                </c:pt>
                <c:pt idx="2661">
                  <c:v>Romeo Is BleedingÂ </c:v>
                </c:pt>
                <c:pt idx="2662">
                  <c:v>A Better LifeÂ </c:v>
                </c:pt>
                <c:pt idx="2663">
                  <c:v>My Life in RuinsÂ </c:v>
                </c:pt>
                <c:pt idx="2664">
                  <c:v>Repo! The Genetic OperaÂ </c:v>
                </c:pt>
                <c:pt idx="2665">
                  <c:v>Charlie Wilson's WarÂ </c:v>
                </c:pt>
                <c:pt idx="2666">
                  <c:v>Gun ShyÂ </c:v>
                </c:pt>
                <c:pt idx="2667">
                  <c:v>MaggieÂ </c:v>
                </c:pt>
                <c:pt idx="2668">
                  <c:v>AnatomyÂ </c:v>
                </c:pt>
                <c:pt idx="2669">
                  <c:v>The Little VampireÂ </c:v>
                </c:pt>
                <c:pt idx="2670">
                  <c:v>Blast from the PastÂ </c:v>
                </c:pt>
                <c:pt idx="2671">
                  <c:v>Gremlins 2: The New BatchÂ </c:v>
                </c:pt>
                <c:pt idx="2672">
                  <c:v>Cars 2Â </c:v>
                </c:pt>
                <c:pt idx="2673">
                  <c:v>The Cat in the HatÂ </c:v>
                </c:pt>
                <c:pt idx="2674">
                  <c:v>The Darkest HourÂ </c:v>
                </c:pt>
                <c:pt idx="2675">
                  <c:v>The RockerÂ </c:v>
                </c:pt>
                <c:pt idx="2676">
                  <c:v>Sgt. BilkoÂ </c:v>
                </c:pt>
                <c:pt idx="2677">
                  <c:v>Post GradÂ </c:v>
                </c:pt>
                <c:pt idx="2678">
                  <c:v>Dancer in the DarkÂ </c:v>
                </c:pt>
                <c:pt idx="2679">
                  <c:v>Two Evil EyesÂ </c:v>
                </c:pt>
                <c:pt idx="2680">
                  <c:v>AmourÂ </c:v>
                </c:pt>
                <c:pt idx="2681">
                  <c:v>Nicholas NicklebyÂ </c:v>
                </c:pt>
                <c:pt idx="2682">
                  <c:v>Cecil B. DeMentedÂ </c:v>
                </c:pt>
                <c:pt idx="2683">
                  <c:v>The PeacemakerÂ </c:v>
                </c:pt>
                <c:pt idx="2684">
                  <c:v>The Perfect ManÂ </c:v>
                </c:pt>
                <c:pt idx="2685">
                  <c:v>Be Kind RewindÂ </c:v>
                </c:pt>
                <c:pt idx="2686">
                  <c:v>Two LoversÂ </c:v>
                </c:pt>
                <c:pt idx="2687">
                  <c:v>Bright Lights, Big CityÂ </c:v>
                </c:pt>
                <c:pt idx="2688">
                  <c:v>All or NothingÂ </c:v>
                </c:pt>
                <c:pt idx="2689">
                  <c:v>A Knight's TaleÂ </c:v>
                </c:pt>
                <c:pt idx="2690">
                  <c:v>Superman ReturnsÂ </c:v>
                </c:pt>
                <c:pt idx="2691">
                  <c:v>Death RaceÂ </c:v>
                </c:pt>
                <c:pt idx="2692">
                  <c:v>Pirates of the Caribbean: On Stranger TidesÂ </c:v>
                </c:pt>
                <c:pt idx="2693">
                  <c:v>Peaceful WarriorÂ </c:v>
                </c:pt>
                <c:pt idx="2694">
                  <c:v>Spirited AwayÂ </c:v>
                </c:pt>
                <c:pt idx="2695">
                  <c:v>Up Close &amp; PersonalÂ </c:v>
                </c:pt>
                <c:pt idx="2696">
                  <c:v>Mrs Henderson PresentsÂ </c:v>
                </c:pt>
                <c:pt idx="2697">
                  <c:v>The Transporter RefueledÂ </c:v>
                </c:pt>
                <c:pt idx="2698">
                  <c:v>Salvation BoulevardÂ </c:v>
                </c:pt>
                <c:pt idx="2699">
                  <c:v>Owning MahownyÂ </c:v>
                </c:pt>
                <c:pt idx="2700">
                  <c:v>Skin TradeÂ </c:v>
                </c:pt>
                <c:pt idx="2701">
                  <c:v>Lawrence of ArabiaÂ </c:v>
                </c:pt>
                <c:pt idx="2702">
                  <c:v>SpliceÂ </c:v>
                </c:pt>
                <c:pt idx="2703">
                  <c:v>Morning GloryÂ </c:v>
                </c:pt>
                <c:pt idx="2704">
                  <c:v>Killer JoeÂ </c:v>
                </c:pt>
                <c:pt idx="2705">
                  <c:v>Get Rich or Die Tryin'Â </c:v>
                </c:pt>
                <c:pt idx="2706">
                  <c:v>The X Files: I Want to BelieveÂ </c:v>
                </c:pt>
                <c:pt idx="2707">
                  <c:v>Out of TimeÂ </c:v>
                </c:pt>
                <c:pt idx="2708">
                  <c:v>The Brothers SolomonÂ </c:v>
                </c:pt>
                <c:pt idx="2709">
                  <c:v>The Blood of HeroesÂ </c:v>
                </c:pt>
                <c:pt idx="2710">
                  <c:v>Superhero MovieÂ </c:v>
                </c:pt>
                <c:pt idx="2711">
                  <c:v>My Blueberry NightsÂ </c:v>
                </c:pt>
                <c:pt idx="2712">
                  <c:v>Alex CrossÂ </c:v>
                </c:pt>
                <c:pt idx="2713">
                  <c:v>The Tale of DespereauxÂ </c:v>
                </c:pt>
                <c:pt idx="2714">
                  <c:v>The BoxtrollsÂ </c:v>
                </c:pt>
                <c:pt idx="2715">
                  <c:v>I Heart HuckabeesÂ </c:v>
                </c:pt>
                <c:pt idx="2716">
                  <c:v>Hellboy II: The Golden ArmyÂ </c:v>
                </c:pt>
                <c:pt idx="2717">
                  <c:v>PixelsÂ </c:v>
                </c:pt>
                <c:pt idx="2718">
                  <c:v>Street Fighter: The Legend of Chun-LiÂ </c:v>
                </c:pt>
                <c:pt idx="2719">
                  <c:v>A Walk on the MoonÂ </c:v>
                </c:pt>
                <c:pt idx="2720">
                  <c:v>Rambo IIIÂ </c:v>
                </c:pt>
                <c:pt idx="2721">
                  <c:v>A Dangerous MethodÂ </c:v>
                </c:pt>
                <c:pt idx="2722">
                  <c:v>Unaccompanied MinorsÂ </c:v>
                </c:pt>
                <c:pt idx="2723">
                  <c:v>Eyes Wide ShutÂ </c:v>
                </c:pt>
                <c:pt idx="2724">
                  <c:v>The Indian in the CupboardÂ </c:v>
                </c:pt>
                <c:pt idx="2725">
                  <c:v>Swept AwayÂ </c:v>
                </c:pt>
                <c:pt idx="2726">
                  <c:v>War, Inc.Â </c:v>
                </c:pt>
                <c:pt idx="2727">
                  <c:v>Deconstructing HarryÂ </c:v>
                </c:pt>
                <c:pt idx="2728">
                  <c:v>TrustÂ </c:v>
                </c:pt>
                <c:pt idx="2729">
                  <c:v>We're No AngelsÂ </c:v>
                </c:pt>
                <c:pt idx="2730">
                  <c:v>Jack Ryan: Shadow RecruitÂ </c:v>
                </c:pt>
                <c:pt idx="2731">
                  <c:v>Three to TangoÂ </c:v>
                </c:pt>
                <c:pt idx="2732">
                  <c:v>By the SeaÂ </c:v>
                </c:pt>
                <c:pt idx="2733">
                  <c:v>Troop Beverly HillsÂ </c:v>
                </c:pt>
                <c:pt idx="2734">
                  <c:v>Shaolin SoccerÂ </c:v>
                </c:pt>
                <c:pt idx="2735">
                  <c:v>Ernest &amp; CelestineÂ </c:v>
                </c:pt>
                <c:pt idx="2736">
                  <c:v>The Weather ManÂ </c:v>
                </c:pt>
                <c:pt idx="2737">
                  <c:v>The Damned UnitedÂ </c:v>
                </c:pt>
                <c:pt idx="2738">
                  <c:v>BrotherÂ </c:v>
                </c:pt>
                <c:pt idx="2739">
                  <c:v>CasinoÂ </c:v>
                </c:pt>
                <c:pt idx="2740">
                  <c:v>The Brown BunnyÂ </c:v>
                </c:pt>
                <c:pt idx="2741">
                  <c:v>Last OrdersÂ </c:v>
                </c:pt>
                <c:pt idx="2742">
                  <c:v>Chairman of the BoardÂ </c:v>
                </c:pt>
                <c:pt idx="2743">
                  <c:v>Whatever WorksÂ </c:v>
                </c:pt>
                <c:pt idx="2744">
                  <c:v>Catch a FireÂ </c:v>
                </c:pt>
                <c:pt idx="2745">
                  <c:v>Just Like HeavenÂ </c:v>
                </c:pt>
                <c:pt idx="2746">
                  <c:v>Jersey GirlÂ </c:v>
                </c:pt>
                <c:pt idx="2747">
                  <c:v>12 RoundsÂ </c:v>
                </c:pt>
                <c:pt idx="2748">
                  <c:v>High Heels and Low LifesÂ </c:v>
                </c:pt>
                <c:pt idx="2749">
                  <c:v>The White RibbonÂ </c:v>
                </c:pt>
                <c:pt idx="2750">
                  <c:v>The In CrowdÂ </c:v>
                </c:pt>
                <c:pt idx="2751">
                  <c:v>The Art of WarÂ </c:v>
                </c:pt>
                <c:pt idx="2752">
                  <c:v>The TuxedoÂ </c:v>
                </c:pt>
                <c:pt idx="2753">
                  <c:v>A Man ApartÂ </c:v>
                </c:pt>
                <c:pt idx="2754">
                  <c:v>Resurrecting the ChampÂ </c:v>
                </c:pt>
                <c:pt idx="2755">
                  <c:v>EdmondÂ </c:v>
                </c:pt>
                <c:pt idx="2756">
                  <c:v>The Good, the Bad, the WeirdÂ </c:v>
                </c:pt>
                <c:pt idx="2757">
                  <c:v>Killer EliteÂ </c:v>
                </c:pt>
                <c:pt idx="2758">
                  <c:v>The Adventures of PinocchioÂ </c:v>
                </c:pt>
                <c:pt idx="2759">
                  <c:v>RavenousÂ </c:v>
                </c:pt>
                <c:pt idx="2760">
                  <c:v>Under Siege 2: Dark TerritoryÂ </c:v>
                </c:pt>
                <c:pt idx="2761">
                  <c:v>Three BurialsÂ </c:v>
                </c:pt>
                <c:pt idx="2762">
                  <c:v>The Open RoadÂ </c:v>
                </c:pt>
                <c:pt idx="2763">
                  <c:v>The CrewÂ </c:v>
                </c:pt>
                <c:pt idx="2764">
                  <c:v>An Alan Smithee Film: Burn Hollywood BurnÂ </c:v>
                </c:pt>
                <c:pt idx="2765">
                  <c:v>The RavenÂ </c:v>
                </c:pt>
                <c:pt idx="2766">
                  <c:v>Blonde AmbitionÂ </c:v>
                </c:pt>
                <c:pt idx="2767">
                  <c:v>The Oxford MurdersÂ </c:v>
                </c:pt>
                <c:pt idx="2768">
                  <c:v>The Legend of the Lone RangerÂ </c:v>
                </c:pt>
                <c:pt idx="2769">
                  <c:v>The Next Best ThingÂ </c:v>
                </c:pt>
                <c:pt idx="2770">
                  <c:v>Jakob the LiarÂ </c:v>
                </c:pt>
                <c:pt idx="2771">
                  <c:v>HighlanderÂ </c:v>
                </c:pt>
                <c:pt idx="2772">
                  <c:v>BedazzledÂ </c:v>
                </c:pt>
                <c:pt idx="2773">
                  <c:v>Walking TallÂ </c:v>
                </c:pt>
                <c:pt idx="2774">
                  <c:v>Running ScaredÂ </c:v>
                </c:pt>
                <c:pt idx="2775">
                  <c:v>Laws of AttractionÂ </c:v>
                </c:pt>
                <c:pt idx="2776">
                  <c:v>The Ice StormÂ </c:v>
                </c:pt>
                <c:pt idx="2777">
                  <c:v>Grudge MatchÂ </c:v>
                </c:pt>
                <c:pt idx="2778">
                  <c:v>Marvin's RoomÂ </c:v>
                </c:pt>
                <c:pt idx="2779">
                  <c:v>The Dangerous Lives of Altar BoysÂ </c:v>
                </c:pt>
                <c:pt idx="2780">
                  <c:v>The BeachÂ </c:v>
                </c:pt>
                <c:pt idx="2781">
                  <c:v>SwordfishÂ </c:v>
                </c:pt>
                <c:pt idx="2782">
                  <c:v>This Means WarÂ </c:v>
                </c:pt>
                <c:pt idx="2783">
                  <c:v>Being JuliaÂ </c:v>
                </c:pt>
                <c:pt idx="2784">
                  <c:v>9Â½ WeeksÂ </c:v>
                </c:pt>
                <c:pt idx="2785">
                  <c:v>Lethal Weapon 4Â </c:v>
                </c:pt>
                <c:pt idx="2786">
                  <c:v>DuetsÂ </c:v>
                </c:pt>
                <c:pt idx="2787">
                  <c:v>Everyone Says I Love YouÂ </c:v>
                </c:pt>
                <c:pt idx="2788">
                  <c:v>StokerÂ </c:v>
                </c:pt>
                <c:pt idx="2789">
                  <c:v>My Soul to TakeÂ </c:v>
                </c:pt>
                <c:pt idx="2790">
                  <c:v>The Girl Next DoorÂ </c:v>
                </c:pt>
                <c:pt idx="2791">
                  <c:v>Get Over ItÂ </c:v>
                </c:pt>
                <c:pt idx="2792">
                  <c:v>Death SentenceÂ </c:v>
                </c:pt>
                <c:pt idx="2793">
                  <c:v>Black NativityÂ </c:v>
                </c:pt>
                <c:pt idx="2794">
                  <c:v>Married LifeÂ </c:v>
                </c:pt>
                <c:pt idx="2795">
                  <c:v>Tora! Tora! Tora!Â </c:v>
                </c:pt>
                <c:pt idx="2796">
                  <c:v>FlawlessÂ </c:v>
                </c:pt>
                <c:pt idx="2797">
                  <c:v>Sex DriveÂ </c:v>
                </c:pt>
                <c:pt idx="2798">
                  <c:v>Bless the ChildÂ </c:v>
                </c:pt>
                <c:pt idx="2799">
                  <c:v>Reindeer GamesÂ </c:v>
                </c:pt>
                <c:pt idx="2800">
                  <c:v>Solitary ManÂ </c:v>
                </c:pt>
                <c:pt idx="2801">
                  <c:v>Copying BeethovenÂ </c:v>
                </c:pt>
                <c:pt idx="2802">
                  <c:v>Out of SightÂ </c:v>
                </c:pt>
                <c:pt idx="2803">
                  <c:v>GodsendÂ </c:v>
                </c:pt>
                <c:pt idx="2804">
                  <c:v>Out of the FurnaceÂ </c:v>
                </c:pt>
                <c:pt idx="2805">
                  <c:v>Just My LuckÂ </c:v>
                </c:pt>
                <c:pt idx="2806">
                  <c:v>Runner RunnerÂ </c:v>
                </c:pt>
                <c:pt idx="2807">
                  <c:v>The Emperor's New GrooveÂ </c:v>
                </c:pt>
                <c:pt idx="2808">
                  <c:v>HoffaÂ </c:v>
                </c:pt>
                <c:pt idx="2809">
                  <c:v>The Matrix RevolutionsÂ </c:v>
                </c:pt>
                <c:pt idx="2810">
                  <c:v>Kiss Kiss Bang BangÂ </c:v>
                </c:pt>
                <c:pt idx="2811">
                  <c:v>District B13Â </c:v>
                </c:pt>
                <c:pt idx="2812">
                  <c:v>Detroit Rock CityÂ </c:v>
                </c:pt>
                <c:pt idx="2813">
                  <c:v>Chasing LibertyÂ </c:v>
                </c:pt>
                <c:pt idx="2814">
                  <c:v>The Adventures of Sharkboy and Lavagirl 3-DÂ </c:v>
                </c:pt>
                <c:pt idx="2815">
                  <c:v>Disaster MovieÂ </c:v>
                </c:pt>
                <c:pt idx="2816">
                  <c:v>The MechanicÂ </c:v>
                </c:pt>
                <c:pt idx="2817">
                  <c:v>Superbabies: Baby Geniuses 2Â </c:v>
                </c:pt>
                <c:pt idx="2818">
                  <c:v>FaithfulÂ </c:v>
                </c:pt>
                <c:pt idx="2819">
                  <c:v>Lost in SpaceÂ </c:v>
                </c:pt>
                <c:pt idx="2820">
                  <c:v>Soul SurvivorsÂ </c:v>
                </c:pt>
                <c:pt idx="2821">
                  <c:v>Maximum RiskÂ </c:v>
                </c:pt>
                <c:pt idx="2822">
                  <c:v>RentÂ </c:v>
                </c:pt>
                <c:pt idx="2823">
                  <c:v>The Family StoneÂ </c:v>
                </c:pt>
                <c:pt idx="2824">
                  <c:v>I Love You Phillip MorrisÂ </c:v>
                </c:pt>
                <c:pt idx="2825">
                  <c:v>King's RansomÂ </c:v>
                </c:pt>
                <c:pt idx="2826">
                  <c:v>The WizÂ </c:v>
                </c:pt>
                <c:pt idx="2827">
                  <c:v>ArmoredÂ </c:v>
                </c:pt>
                <c:pt idx="2828">
                  <c:v>Stealing HarvardÂ </c:v>
                </c:pt>
                <c:pt idx="2829">
                  <c:v>The Replacement KillersÂ </c:v>
                </c:pt>
                <c:pt idx="2830">
                  <c:v>RushÂ </c:v>
                </c:pt>
                <c:pt idx="2831">
                  <c:v>Battle of the YearÂ </c:v>
                </c:pt>
                <c:pt idx="2832">
                  <c:v>One Man's HeroÂ </c:v>
                </c:pt>
                <c:pt idx="2833">
                  <c:v>DumaÂ </c:v>
                </c:pt>
                <c:pt idx="2834">
                  <c:v>Hollywood EndingÂ </c:v>
                </c:pt>
                <c:pt idx="2835">
                  <c:v>Lost SoulsÂ </c:v>
                </c:pt>
                <c:pt idx="2836">
                  <c:v>The FuneralÂ </c:v>
                </c:pt>
                <c:pt idx="2837">
                  <c:v>WarriorÂ </c:v>
                </c:pt>
                <c:pt idx="2838">
                  <c:v>The Painted VeilÂ </c:v>
                </c:pt>
                <c:pt idx="2839">
                  <c:v>Opal DreamÂ </c:v>
                </c:pt>
                <c:pt idx="2840">
                  <c:v>On Deadly GroundÂ </c:v>
                </c:pt>
                <c:pt idx="2841">
                  <c:v>The Perfect GameÂ </c:v>
                </c:pt>
                <c:pt idx="2842">
                  <c:v>Boat TripÂ </c:v>
                </c:pt>
                <c:pt idx="2843">
                  <c:v>OndineÂ </c:v>
                </c:pt>
                <c:pt idx="2844">
                  <c:v>The Out-of-TownersÂ </c:v>
                </c:pt>
                <c:pt idx="2845">
                  <c:v>Jason BourneÂ </c:v>
                </c:pt>
                <c:pt idx="2846">
                  <c:v>The LongshotsÂ </c:v>
                </c:pt>
                <c:pt idx="2847">
                  <c:v>UltravioletÂ </c:v>
                </c:pt>
                <c:pt idx="2848">
                  <c:v>Under the RainbowÂ </c:v>
                </c:pt>
                <c:pt idx="2849">
                  <c:v>Jefferson in ParisÂ </c:v>
                </c:pt>
                <c:pt idx="2850">
                  <c:v>Welcome to MooseportÂ </c:v>
                </c:pt>
                <c:pt idx="2851">
                  <c:v>The League of Extraordinary GentlemenÂ </c:v>
                </c:pt>
                <c:pt idx="2852">
                  <c:v>Ready to RumbleÂ </c:v>
                </c:pt>
                <c:pt idx="2853">
                  <c:v>On the LineÂ </c:v>
                </c:pt>
                <c:pt idx="2854">
                  <c:v>Welcome to CollinwoodÂ </c:v>
                </c:pt>
                <c:pt idx="2855">
                  <c:v>Tae Guk Gi: The Brotherhood of WarÂ </c:v>
                </c:pt>
                <c:pt idx="2856">
                  <c:v>Fright NightÂ </c:v>
                </c:pt>
                <c:pt idx="2857">
                  <c:v>2046Â </c:v>
                </c:pt>
                <c:pt idx="2858">
                  <c:v>Simon BirchÂ </c:v>
                </c:pt>
                <c:pt idx="2859">
                  <c:v>EverestÂ </c:v>
                </c:pt>
                <c:pt idx="2860">
                  <c:v>TradeÂ </c:v>
                </c:pt>
                <c:pt idx="2861">
                  <c:v>RangoÂ </c:v>
                </c:pt>
                <c:pt idx="2862">
                  <c:v>Breakfast of ChampionsÂ </c:v>
                </c:pt>
                <c:pt idx="2863">
                  <c:v>Find Me GuiltyÂ </c:v>
                </c:pt>
                <c:pt idx="2864">
                  <c:v>The Bourne LegacyÂ </c:v>
                </c:pt>
                <c:pt idx="2865">
                  <c:v>American DreamzÂ </c:v>
                </c:pt>
                <c:pt idx="2866">
                  <c:v>InfamousÂ </c:v>
                </c:pt>
                <c:pt idx="2867">
                  <c:v>Critical CareÂ </c:v>
                </c:pt>
                <c:pt idx="2868">
                  <c:v>City of Life and DeathÂ </c:v>
                </c:pt>
                <c:pt idx="2869">
                  <c:v>Code Name: The CleanerÂ </c:v>
                </c:pt>
                <c:pt idx="2870">
                  <c:v>Inherent ViceÂ </c:v>
                </c:pt>
                <c:pt idx="2871">
                  <c:v>DeadfallÂ </c:v>
                </c:pt>
                <c:pt idx="2872">
                  <c:v>Connie and CarlaÂ </c:v>
                </c:pt>
                <c:pt idx="2873">
                  <c:v>Angela's AshesÂ </c:v>
                </c:pt>
                <c:pt idx="2874">
                  <c:v>Attack the BlockÂ </c:v>
                </c:pt>
                <c:pt idx="2875">
                  <c:v>DragonslayerÂ </c:v>
                </c:pt>
                <c:pt idx="2876">
                  <c:v>The Greatest Story Ever ToldÂ </c:v>
                </c:pt>
                <c:pt idx="2877">
                  <c:v>The Young MessiahÂ </c:v>
                </c:pt>
                <c:pt idx="2878">
                  <c:v>The Glass HouseÂ </c:v>
                </c:pt>
                <c:pt idx="2879">
                  <c:v>The ApparitionÂ </c:v>
                </c:pt>
                <c:pt idx="2880">
                  <c:v>Serving SaraÂ </c:v>
                </c:pt>
                <c:pt idx="2881">
                  <c:v>Ella EnchantedÂ </c:v>
                </c:pt>
                <c:pt idx="2882">
                  <c:v>Ed WoodÂ </c:v>
                </c:pt>
                <c:pt idx="2883">
                  <c:v>Revolutionary RoadÂ </c:v>
                </c:pt>
                <c:pt idx="2884">
                  <c:v>Everybody's FineÂ </c:v>
                </c:pt>
                <c:pt idx="2885">
                  <c:v>Highlander: The Final DimensionÂ </c:v>
                </c:pt>
                <c:pt idx="2886">
                  <c:v>FlippedÂ </c:v>
                </c:pt>
                <c:pt idx="2887">
                  <c:v>Steve JobsÂ </c:v>
                </c:pt>
                <c:pt idx="2888">
                  <c:v>RocknRollaÂ </c:v>
                </c:pt>
                <c:pt idx="2889">
                  <c:v>Dudley Do-RightÂ </c:v>
                </c:pt>
                <c:pt idx="2890">
                  <c:v>The Island of Dr. MoreauÂ </c:v>
                </c:pt>
                <c:pt idx="2891">
                  <c:v>The End of the AffairÂ </c:v>
                </c:pt>
                <c:pt idx="2892">
                  <c:v>Beverly Hills Cop IIIÂ </c:v>
                </c:pt>
                <c:pt idx="2893">
                  <c:v>HackersÂ </c:v>
                </c:pt>
                <c:pt idx="2894">
                  <c:v>Fair GameÂ </c:v>
                </c:pt>
                <c:pt idx="2895">
                  <c:v>Raising HelenÂ </c:v>
                </c:pt>
                <c:pt idx="2896">
                  <c:v>Never Let Me GoÂ </c:v>
                </c:pt>
                <c:pt idx="2897">
                  <c:v>DuneÂ </c:v>
                </c:pt>
                <c:pt idx="2898">
                  <c:v>Blade: TrinityÂ </c:v>
                </c:pt>
                <c:pt idx="2899">
                  <c:v>DoogalÂ </c:v>
                </c:pt>
                <c:pt idx="2900">
                  <c:v>Dark CityÂ </c:v>
                </c:pt>
                <c:pt idx="2901">
                  <c:v>Enter the VoidÂ </c:v>
                </c:pt>
                <c:pt idx="2902">
                  <c:v>In the Land of Blood and HoneyÂ </c:v>
                </c:pt>
                <c:pt idx="2903">
                  <c:v>Machete KillsÂ </c:v>
                </c:pt>
                <c:pt idx="2904">
                  <c:v>Eight Legged FreaksÂ </c:v>
                </c:pt>
                <c:pt idx="2905">
                  <c:v>The Killer Inside MeÂ </c:v>
                </c:pt>
                <c:pt idx="2906">
                  <c:v>TranssiberianÂ </c:v>
                </c:pt>
                <c:pt idx="2907">
                  <c:v>RoboCop 3Â </c:v>
                </c:pt>
                <c:pt idx="2908">
                  <c:v>Charlie St. CloudÂ </c:v>
                </c:pt>
                <c:pt idx="2909">
                  <c:v>SafeÂ </c:v>
                </c:pt>
                <c:pt idx="2910">
                  <c:v>What's the Worst That Could Happen?Â </c:v>
                </c:pt>
                <c:pt idx="2911">
                  <c:v>The Visual Bible: The Gospel of JohnÂ </c:v>
                </c:pt>
                <c:pt idx="2912">
                  <c:v>The MusketeerÂ </c:v>
                </c:pt>
                <c:pt idx="2913">
                  <c:v>The Butterfly EffectÂ </c:v>
                </c:pt>
                <c:pt idx="2914">
                  <c:v>CaravansÂ </c:v>
                </c:pt>
                <c:pt idx="2915">
                  <c:v>Crazy in AlabamaÂ </c:v>
                </c:pt>
                <c:pt idx="2916">
                  <c:v>The Clan of the Cave BearÂ </c:v>
                </c:pt>
                <c:pt idx="2917">
                  <c:v>88 MinutesÂ </c:v>
                </c:pt>
                <c:pt idx="2918">
                  <c:v>Things We Lost in the FireÂ </c:v>
                </c:pt>
                <c:pt idx="2919">
                  <c:v>SphinxÂ </c:v>
                </c:pt>
                <c:pt idx="2920">
                  <c:v>The Big WeddingÂ </c:v>
                </c:pt>
                <c:pt idx="2921">
                  <c:v>The Last GodfatherÂ </c:v>
                </c:pt>
                <c:pt idx="2922">
                  <c:v>Night at the Museum: Secret of the TombÂ </c:v>
                </c:pt>
                <c:pt idx="2923">
                  <c:v>StonewallÂ </c:v>
                </c:pt>
                <c:pt idx="2924">
                  <c:v>Coco Before ChanelÂ </c:v>
                </c:pt>
                <c:pt idx="2925">
                  <c:v>The InternshipÂ </c:v>
                </c:pt>
                <c:pt idx="2926">
                  <c:v>The Quick and the DeadÂ </c:v>
                </c:pt>
                <c:pt idx="2927">
                  <c:v>The HostÂ </c:v>
                </c:pt>
                <c:pt idx="2928">
                  <c:v>RoninÂ </c:v>
                </c:pt>
                <c:pt idx="2929">
                  <c:v>The Best OfferÂ </c:v>
                </c:pt>
                <c:pt idx="2930">
                  <c:v>Snake EyesÂ </c:v>
                </c:pt>
                <c:pt idx="2931">
                  <c:v>Strange WildernessÂ </c:v>
                </c:pt>
                <c:pt idx="2932">
                  <c:v>The ConspiratorÂ </c:v>
                </c:pt>
                <c:pt idx="2933">
                  <c:v>The Railway ManÂ </c:v>
                </c:pt>
                <c:pt idx="2934">
                  <c:v>Universal Soldier: The ReturnÂ </c:v>
                </c:pt>
                <c:pt idx="2935">
                  <c:v>The HomesmanÂ </c:v>
                </c:pt>
                <c:pt idx="2936">
                  <c:v>HamletÂ </c:v>
                </c:pt>
                <c:pt idx="2937">
                  <c:v>X-Men: First ClassÂ </c:v>
                </c:pt>
                <c:pt idx="2938">
                  <c:v>One for the MoneyÂ </c:v>
                </c:pt>
                <c:pt idx="2939">
                  <c:v>The Devil's DoubleÂ </c:v>
                </c:pt>
                <c:pt idx="2940">
                  <c:v>Funny GamesÂ </c:v>
                </c:pt>
                <c:pt idx="2941">
                  <c:v>Self/lessÂ </c:v>
                </c:pt>
                <c:pt idx="2942">
                  <c:v>Young Sherlock HolmesÂ </c:v>
                </c:pt>
                <c:pt idx="2943">
                  <c:v>Case 39Â </c:v>
                </c:pt>
                <c:pt idx="2944">
                  <c:v>The 33Â </c:v>
                </c:pt>
                <c:pt idx="2945">
                  <c:v>The Next Three DaysÂ </c:v>
                </c:pt>
                <c:pt idx="2946">
                  <c:v>The Other End of the LineÂ </c:v>
                </c:pt>
                <c:pt idx="2947">
                  <c:v>Big Trouble in Little ChinaÂ </c:v>
                </c:pt>
                <c:pt idx="2948">
                  <c:v>Suicide SquadÂ </c:v>
                </c:pt>
                <c:pt idx="2949">
                  <c:v>An Everlasting PieceÂ </c:v>
                </c:pt>
                <c:pt idx="2950">
                  <c:v>RenaissanceÂ </c:v>
                </c:pt>
                <c:pt idx="2951">
                  <c:v>MargaretÂ </c:v>
                </c:pt>
                <c:pt idx="2952">
                  <c:v>Angel EyesÂ </c:v>
                </c:pt>
                <c:pt idx="2953">
                  <c:v>Casino JackÂ </c:v>
                </c:pt>
                <c:pt idx="2954">
                  <c:v>Lords of DogtownÂ </c:v>
                </c:pt>
                <c:pt idx="2955">
                  <c:v>Chasing MavericksÂ </c:v>
                </c:pt>
                <c:pt idx="2956">
                  <c:v>Gangster SquadÂ </c:v>
                </c:pt>
                <c:pt idx="2957">
                  <c:v>The ImmigrantÂ </c:v>
                </c:pt>
                <c:pt idx="2958">
                  <c:v>ShooterÂ </c:v>
                </c:pt>
                <c:pt idx="2959">
                  <c:v>The Manchurian CandidateÂ </c:v>
                </c:pt>
                <c:pt idx="2960">
                  <c:v>Dracula UntoldÂ </c:v>
                </c:pt>
                <c:pt idx="2961">
                  <c:v>Stop-LossÂ </c:v>
                </c:pt>
                <c:pt idx="2962">
                  <c:v>ManderlayÂ </c:v>
                </c:pt>
                <c:pt idx="2963">
                  <c:v>WimbledonÂ </c:v>
                </c:pt>
                <c:pt idx="2964">
                  <c:v>Moonlight MileÂ </c:v>
                </c:pt>
                <c:pt idx="2965">
                  <c:v>The Haunted MansionÂ </c:v>
                </c:pt>
                <c:pt idx="2966">
                  <c:v>Going the DistanceÂ </c:v>
                </c:pt>
                <c:pt idx="2967">
                  <c:v>GettysburgÂ </c:v>
                </c:pt>
                <c:pt idx="2968">
                  <c:v>The Merchant of VeniceÂ </c:v>
                </c:pt>
                <c:pt idx="2969">
                  <c:v>A Most Violent YearÂ </c:v>
                </c:pt>
                <c:pt idx="2970">
                  <c:v>AbandonÂ </c:v>
                </c:pt>
                <c:pt idx="2971">
                  <c:v>Pride and GloryÂ </c:v>
                </c:pt>
                <c:pt idx="2972">
                  <c:v>Midnight SpecialÂ </c:v>
                </c:pt>
                <c:pt idx="2973">
                  <c:v>Mongol: The Rise of Genghis KhanÂ </c:v>
                </c:pt>
                <c:pt idx="2974">
                  <c:v>Summer CatchÂ </c:v>
                </c:pt>
                <c:pt idx="2975">
                  <c:v>SteelÂ </c:v>
                </c:pt>
                <c:pt idx="2976">
                  <c:v>Slow BurnÂ </c:v>
                </c:pt>
                <c:pt idx="2977">
                  <c:v>The White CountessÂ </c:v>
                </c:pt>
                <c:pt idx="2978">
                  <c:v>AntzÂ </c:v>
                </c:pt>
                <c:pt idx="2979">
                  <c:v>I Don't Know How She Does ItÂ </c:v>
                </c:pt>
                <c:pt idx="2980">
                  <c:v>The AssassinÂ </c:v>
                </c:pt>
                <c:pt idx="2981">
                  <c:v>Oscar and LucindaÂ </c:v>
                </c:pt>
                <c:pt idx="2982">
                  <c:v>MagnoliaÂ </c:v>
                </c:pt>
                <c:pt idx="2983">
                  <c:v>Little Black BookÂ </c:v>
                </c:pt>
                <c:pt idx="2984">
                  <c:v>JindabyneÂ </c:v>
                </c:pt>
                <c:pt idx="2985">
                  <c:v>Chicken LittleÂ </c:v>
                </c:pt>
                <c:pt idx="2986">
                  <c:v>Buffalo SoldiersÂ </c:v>
                </c:pt>
                <c:pt idx="2987">
                  <c:v>SerenityÂ </c:v>
                </c:pt>
                <c:pt idx="2988">
                  <c:v>MegaforceÂ </c:v>
                </c:pt>
                <c:pt idx="2989">
                  <c:v>Straw DogsÂ </c:v>
                </c:pt>
                <c:pt idx="2990">
                  <c:v>Shanghai SurpriseÂ </c:v>
                </c:pt>
                <c:pt idx="2991">
                  <c:v>Premium RushÂ </c:v>
                </c:pt>
                <c:pt idx="2992">
                  <c:v>BandslamÂ </c:v>
                </c:pt>
                <c:pt idx="2993">
                  <c:v>Anything ElseÂ </c:v>
                </c:pt>
                <c:pt idx="2994">
                  <c:v>The Lucky OnesÂ </c:v>
                </c:pt>
                <c:pt idx="2995">
                  <c:v>Sweet NovemberÂ </c:v>
                </c:pt>
                <c:pt idx="2996">
                  <c:v>For Love of the GameÂ </c:v>
                </c:pt>
                <c:pt idx="2997">
                  <c:v>The CorruptorÂ </c:v>
                </c:pt>
                <c:pt idx="2998">
                  <c:v>Alone in the DarkÂ </c:v>
                </c:pt>
                <c:pt idx="2999">
                  <c:v>The ReapingÂ </c:v>
                </c:pt>
                <c:pt idx="3000">
                  <c:v>Brokedown PalaceÂ </c:v>
                </c:pt>
                <c:pt idx="3001">
                  <c:v>Snow White and the HuntsmanÂ </c:v>
                </c:pt>
                <c:pt idx="3002">
                  <c:v>The Midnight Meat TrainÂ </c:v>
                </c:pt>
                <c:pt idx="3003">
                  <c:v>Mrs. WinterbourneÂ </c:v>
                </c:pt>
                <c:pt idx="3004">
                  <c:v>The Change-UpÂ </c:v>
                </c:pt>
                <c:pt idx="3005">
                  <c:v>The Son of No OneÂ </c:v>
                </c:pt>
                <c:pt idx="3006">
                  <c:v>GoodÂ </c:v>
                </c:pt>
                <c:pt idx="3007">
                  <c:v>The Good NightÂ </c:v>
                </c:pt>
                <c:pt idx="3008">
                  <c:v>BirthÂ </c:v>
                </c:pt>
                <c:pt idx="3009">
                  <c:v>RoarÂ </c:v>
                </c:pt>
                <c:pt idx="3010">
                  <c:v>The CaveÂ </c:v>
                </c:pt>
                <c:pt idx="3011">
                  <c:v>16 BlocksÂ </c:v>
                </c:pt>
                <c:pt idx="3012">
                  <c:v>WillardÂ </c:v>
                </c:pt>
                <c:pt idx="3013">
                  <c:v>The Yellow HandkerchiefÂ </c:v>
                </c:pt>
                <c:pt idx="3014">
                  <c:v>EllingÂ </c:v>
                </c:pt>
                <c:pt idx="3015">
                  <c:v>WasabiÂ </c:v>
                </c:pt>
                <c:pt idx="3016">
                  <c:v>Joe SomebodyÂ </c:v>
                </c:pt>
                <c:pt idx="3017">
                  <c:v>The AbyssÂ </c:v>
                </c:pt>
                <c:pt idx="3018">
                  <c:v>Broken CityÂ </c:v>
                </c:pt>
                <c:pt idx="3019">
                  <c:v>MoliÃ¨reÂ </c:v>
                </c:pt>
                <c:pt idx="3020">
                  <c:v>Veronica GuerinÂ </c:v>
                </c:pt>
                <c:pt idx="3021">
                  <c:v>The Incredible HulkÂ </c:v>
                </c:pt>
                <c:pt idx="3022">
                  <c:v>ValiantÂ </c:v>
                </c:pt>
                <c:pt idx="3023">
                  <c:v>BurlesqueÂ </c:v>
                </c:pt>
                <c:pt idx="3024">
                  <c:v>Harley Davidson and the Marlboro ManÂ </c:v>
                </c:pt>
                <c:pt idx="3025">
                  <c:v>Play It to the BoneÂ </c:v>
                </c:pt>
                <c:pt idx="3026">
                  <c:v>The Thin Red LineÂ </c:v>
                </c:pt>
                <c:pt idx="3027">
                  <c:v>The MasterÂ </c:v>
                </c:pt>
                <c:pt idx="3028">
                  <c:v>Renaissance ManÂ </c:v>
                </c:pt>
                <c:pt idx="3029">
                  <c:v>AdoreÂ </c:v>
                </c:pt>
                <c:pt idx="3030">
                  <c:v>CursedÂ </c:v>
                </c:pt>
                <c:pt idx="3031">
                  <c:v>Flash of GeniusÂ </c:v>
                </c:pt>
                <c:pt idx="3032">
                  <c:v>Alex &amp; EmmaÂ </c:v>
                </c:pt>
                <c:pt idx="3033">
                  <c:v>New York MinuteÂ </c:v>
                </c:pt>
                <c:pt idx="3034">
                  <c:v>VampsÂ </c:v>
                </c:pt>
                <c:pt idx="3035">
                  <c:v>Idle HandsÂ </c:v>
                </c:pt>
                <c:pt idx="3036">
                  <c:v>I'm Not There.Â </c:v>
                </c:pt>
                <c:pt idx="3037">
                  <c:v>AlohaÂ </c:v>
                </c:pt>
                <c:pt idx="3038">
                  <c:v>AlohaÂ </c:v>
                </c:pt>
                <c:pt idx="3039">
                  <c:v>Megiddo: The Omega Code 2Â </c:v>
                </c:pt>
                <c:pt idx="3040">
                  <c:v>Take Me Home TonightÂ </c:v>
                </c:pt>
                <c:pt idx="3041">
                  <c:v>End of DaysÂ </c:v>
                </c:pt>
                <c:pt idx="3042">
                  <c:v>The Cold Light of DayÂ </c:v>
                </c:pt>
                <c:pt idx="3043">
                  <c:v>MarmadukeÂ </c:v>
                </c:pt>
                <c:pt idx="3044">
                  <c:v>The BountyÂ </c:v>
                </c:pt>
                <c:pt idx="3045">
                  <c:v>Frost/NixonÂ </c:v>
                </c:pt>
                <c:pt idx="3046">
                  <c:v>The Ghost and the DarknessÂ </c:v>
                </c:pt>
                <c:pt idx="3047">
                  <c:v>The Brothers BloomÂ </c:v>
                </c:pt>
                <c:pt idx="3048">
                  <c:v>Black KnightÂ </c:v>
                </c:pt>
                <c:pt idx="3049">
                  <c:v>Fur: An Imaginary Portrait of Diane ArbusÂ </c:v>
                </c:pt>
                <c:pt idx="3050">
                  <c:v>Black BookÂ </c:v>
                </c:pt>
                <c:pt idx="3051">
                  <c:v>Enemy at the GatesÂ </c:v>
                </c:pt>
                <c:pt idx="3052">
                  <c:v>Mission: Impossible IIIÂ </c:v>
                </c:pt>
                <c:pt idx="3053">
                  <c:v>Angels &amp; DemonsÂ </c:v>
                </c:pt>
                <c:pt idx="3054">
                  <c:v>Year OneÂ </c:v>
                </c:pt>
                <c:pt idx="3055">
                  <c:v>North CountryÂ </c:v>
                </c:pt>
                <c:pt idx="3056">
                  <c:v>Walk Hard: The Dewey Cox StoryÂ </c:v>
                </c:pt>
                <c:pt idx="3057">
                  <c:v>The Four FeathersÂ </c:v>
                </c:pt>
                <c:pt idx="3058">
                  <c:v>The Newton BoysÂ </c:v>
                </c:pt>
                <c:pt idx="3059">
                  <c:v>Southland TalesÂ </c:v>
                </c:pt>
                <c:pt idx="3060">
                  <c:v>Beyond the SeaÂ </c:v>
                </c:pt>
                <c:pt idx="3061">
                  <c:v>The NutcrackerÂ </c:v>
                </c:pt>
                <c:pt idx="3062">
                  <c:v>Star Trek: NemesisÂ </c:v>
                </c:pt>
                <c:pt idx="3063">
                  <c:v>Reign of FireÂ </c:v>
                </c:pt>
                <c:pt idx="3064">
                  <c:v>Michael CollinsÂ </c:v>
                </c:pt>
                <c:pt idx="3065">
                  <c:v>The Quiet AmericanÂ </c:v>
                </c:pt>
                <c:pt idx="3066">
                  <c:v>Pride and Prejudice and ZombiesÂ </c:v>
                </c:pt>
                <c:pt idx="3067">
                  <c:v>Wicker ParkÂ </c:v>
                </c:pt>
                <c:pt idx="3068">
                  <c:v>City of GhostsÂ </c:v>
                </c:pt>
                <c:pt idx="3069">
                  <c:v>CriminalÂ </c:v>
                </c:pt>
                <c:pt idx="3070">
                  <c:v>HereafterÂ </c:v>
                </c:pt>
                <c:pt idx="3071">
                  <c:v>The Magic Sword: Quest for CamelotÂ </c:v>
                </c:pt>
                <c:pt idx="3072">
                  <c:v>The New WorldÂ </c:v>
                </c:pt>
                <c:pt idx="3073">
                  <c:v>The Salton SeaÂ </c:v>
                </c:pt>
                <c:pt idx="3074">
                  <c:v>HostageÂ </c:v>
                </c:pt>
                <c:pt idx="3075">
                  <c:v>ParkerÂ </c:v>
                </c:pt>
                <c:pt idx="3076">
                  <c:v>First KnightÂ </c:v>
                </c:pt>
                <c:pt idx="3077">
                  <c:v>Furry VengeanceÂ </c:v>
                </c:pt>
                <c:pt idx="3078">
                  <c:v>Man on the MoonÂ </c:v>
                </c:pt>
                <c:pt idx="3079">
                  <c:v>ChappieÂ </c:v>
                </c:pt>
                <c:pt idx="3080">
                  <c:v>Wall Street: Money Never SleepsÂ </c:v>
                </c:pt>
                <c:pt idx="3081">
                  <c:v>15 MinutesÂ </c:v>
                </c:pt>
                <c:pt idx="3082">
                  <c:v>Bon voyageÂ </c:v>
                </c:pt>
                <c:pt idx="3083">
                  <c:v>TranceÂ </c:v>
                </c:pt>
                <c:pt idx="3084">
                  <c:v>Kansas CityÂ </c:v>
                </c:pt>
                <c:pt idx="3085">
                  <c:v>Batman &amp; RobinÂ </c:v>
                </c:pt>
                <c:pt idx="3086">
                  <c:v>GlitterÂ </c:v>
                </c:pt>
                <c:pt idx="3087">
                  <c:v>CourageÂ </c:v>
                </c:pt>
                <c:pt idx="3088">
                  <c:v>RenditionÂ </c:v>
                </c:pt>
                <c:pt idx="3089">
                  <c:v>The HoaxÂ </c:v>
                </c:pt>
                <c:pt idx="3090">
                  <c:v>1911Â </c:v>
                </c:pt>
                <c:pt idx="3091">
                  <c:v>Synecdoche, New YorkÂ </c:v>
                </c:pt>
                <c:pt idx="3092">
                  <c:v>Raging BullÂ </c:v>
                </c:pt>
                <c:pt idx="3093">
                  <c:v>Can't Stop the MusicÂ </c:v>
                </c:pt>
                <c:pt idx="3094">
                  <c:v>The Country BearsÂ </c:v>
                </c:pt>
                <c:pt idx="3095">
                  <c:v>102 DalmatiansÂ </c:v>
                </c:pt>
                <c:pt idx="3096">
                  <c:v>In DreamsÂ </c:v>
                </c:pt>
                <c:pt idx="3097">
                  <c:v>Murder by NumbersÂ </c:v>
                </c:pt>
                <c:pt idx="3098">
                  <c:v>Murder by NumbersÂ </c:v>
                </c:pt>
                <c:pt idx="3099">
                  <c:v>Riding in Cars with BoysÂ </c:v>
                </c:pt>
                <c:pt idx="3100">
                  <c:v>Repo MenÂ </c:v>
                </c:pt>
                <c:pt idx="3101">
                  <c:v>Suspect ZeroÂ </c:v>
                </c:pt>
                <c:pt idx="3102">
                  <c:v>Bad Lieutenant: Port of Call New OrleansÂ </c:v>
                </c:pt>
                <c:pt idx="3103">
                  <c:v>The Water DivinerÂ </c:v>
                </c:pt>
                <c:pt idx="3104">
                  <c:v>Marci XÂ </c:v>
                </c:pt>
                <c:pt idx="3105">
                  <c:v>Wing CommanderÂ </c:v>
                </c:pt>
                <c:pt idx="3106">
                  <c:v>The Last AirbenderÂ </c:v>
                </c:pt>
                <c:pt idx="3107">
                  <c:v>UnstoppableÂ </c:v>
                </c:pt>
                <c:pt idx="3108">
                  <c:v>The Curse of the Jade ScorpionÂ </c:v>
                </c:pt>
                <c:pt idx="3109">
                  <c:v>The Sweetest ThingÂ </c:v>
                </c:pt>
                <c:pt idx="3110">
                  <c:v>The Adventures of Ford FairlaneÂ </c:v>
                </c:pt>
                <c:pt idx="3111">
                  <c:v>ElektraÂ </c:v>
                </c:pt>
                <c:pt idx="3112">
                  <c:v>The Tree of LifeÂ </c:v>
                </c:pt>
                <c:pt idx="3113">
                  <c:v>Howard the DuckÂ </c:v>
                </c:pt>
                <c:pt idx="3114">
                  <c:v>You Will Meet a Tall Dark StrangerÂ </c:v>
                </c:pt>
                <c:pt idx="3115">
                  <c:v>The Phantom of the OperaÂ </c:v>
                </c:pt>
                <c:pt idx="3116">
                  <c:v>EquilibriumÂ </c:v>
                </c:pt>
                <c:pt idx="3117">
                  <c:v>Dylan Dog: Dead of NightÂ </c:v>
                </c:pt>
                <c:pt idx="3118">
                  <c:v>TorqueÂ </c:v>
                </c:pt>
                <c:pt idx="3119">
                  <c:v>The Spiderwick ChroniclesÂ </c:v>
                </c:pt>
                <c:pt idx="3120">
                  <c:v>The MedallionÂ </c:v>
                </c:pt>
                <c:pt idx="3121">
                  <c:v>GossipÂ </c:v>
                </c:pt>
                <c:pt idx="3122">
                  <c:v>PonyoÂ </c:v>
                </c:pt>
                <c:pt idx="3123">
                  <c:v>Leap YearÂ </c:v>
                </c:pt>
                <c:pt idx="3124">
                  <c:v>Fantastic Mr. FoxÂ </c:v>
                </c:pt>
                <c:pt idx="3125">
                  <c:v>AntitrustÂ </c:v>
                </c:pt>
                <c:pt idx="3126">
                  <c:v>Before I Go to SleepÂ </c:v>
                </c:pt>
                <c:pt idx="3127">
                  <c:v>DoomsdayÂ </c:v>
                </c:pt>
                <c:pt idx="3128">
                  <c:v>ShortsÂ </c:v>
                </c:pt>
                <c:pt idx="3129">
                  <c:v>Mystery, AlaskaÂ </c:v>
                </c:pt>
                <c:pt idx="3130">
                  <c:v>Dead Man DownÂ </c:v>
                </c:pt>
                <c:pt idx="3131">
                  <c:v>Extraordinary MeasuresÂ </c:v>
                </c:pt>
                <c:pt idx="3132">
                  <c:v>Howl's Moving CastleÂ </c:v>
                </c:pt>
                <c:pt idx="3133">
                  <c:v>ChangelingÂ </c:v>
                </c:pt>
                <c:pt idx="3134">
                  <c:v>Charlie's Angels: Full ThrottleÂ </c:v>
                </c:pt>
                <c:pt idx="3135">
                  <c:v>UnderclassmanÂ </c:v>
                </c:pt>
                <c:pt idx="3136">
                  <c:v>The Ninth GateÂ </c:v>
                </c:pt>
                <c:pt idx="3137">
                  <c:v>DuplicityÂ </c:v>
                </c:pt>
                <c:pt idx="3138">
                  <c:v>Say It Isn't SoÂ </c:v>
                </c:pt>
                <c:pt idx="3139">
                  <c:v>Fantasia 2000Â </c:v>
                </c:pt>
                <c:pt idx="3140">
                  <c:v>Martian ChildÂ </c:v>
                </c:pt>
                <c:pt idx="3141">
                  <c:v>The Baader Meinhof ComplexÂ </c:v>
                </c:pt>
                <c:pt idx="3142">
                  <c:v>Ghosts of MarsÂ </c:v>
                </c:pt>
                <c:pt idx="3143">
                  <c:v>The ClaimÂ </c:v>
                </c:pt>
                <c:pt idx="3144">
                  <c:v>The Game of Their LivesÂ </c:v>
                </c:pt>
                <c:pt idx="3145">
                  <c:v>TrollhunterÂ </c:v>
                </c:pt>
                <c:pt idx="3146">
                  <c:v>AssassinsÂ </c:v>
                </c:pt>
                <c:pt idx="3147">
                  <c:v>Rapa NuiÂ </c:v>
                </c:pt>
                <c:pt idx="3148">
                  <c:v>City HallÂ </c:v>
                </c:pt>
                <c:pt idx="3149">
                  <c:v>The TempestÂ </c:v>
                </c:pt>
                <c:pt idx="3150">
                  <c:v>Aliens in the AtticÂ </c:v>
                </c:pt>
                <c:pt idx="3151">
                  <c:v>Hoodwinked Too! Hood vs. EvilÂ </c:v>
                </c:pt>
                <c:pt idx="3152">
                  <c:v>The World's Fastest IndianÂ </c:v>
                </c:pt>
                <c:pt idx="3153">
                  <c:v>A Simple WishÂ </c:v>
                </c:pt>
                <c:pt idx="3154">
                  <c:v>Big MiracleÂ </c:v>
                </c:pt>
                <c:pt idx="3155">
                  <c:v>Righteous KillÂ </c:v>
                </c:pt>
                <c:pt idx="3156">
                  <c:v>5 Days of WarÂ </c:v>
                </c:pt>
                <c:pt idx="3157">
                  <c:v>Last Action HeroÂ </c:v>
                </c:pt>
                <c:pt idx="3158">
                  <c:v>Darling LiliÂ </c:v>
                </c:pt>
                <c:pt idx="3159">
                  <c:v>Lions for LambsÂ </c:v>
                </c:pt>
                <c:pt idx="3160">
                  <c:v>The BeaverÂ </c:v>
                </c:pt>
                <c:pt idx="3161">
                  <c:v>Mirror MirrorÂ </c:v>
                </c:pt>
                <c:pt idx="3162">
                  <c:v>StoneÂ </c:v>
                </c:pt>
                <c:pt idx="3163">
                  <c:v>Dark ShadowsÂ </c:v>
                </c:pt>
                <c:pt idx="3164">
                  <c:v>ChÃ©riÂ </c:v>
                </c:pt>
                <c:pt idx="3165">
                  <c:v>Flight of the IntruderÂ </c:v>
                </c:pt>
                <c:pt idx="3166">
                  <c:v>UnleashedÂ </c:v>
                </c:pt>
                <c:pt idx="3167">
                  <c:v>DOA: Dead or AliveÂ </c:v>
                </c:pt>
                <c:pt idx="3168">
                  <c:v>Little ChildrenÂ </c:v>
                </c:pt>
                <c:pt idx="3169">
                  <c:v>OceansÂ </c:v>
                </c:pt>
                <c:pt idx="3170">
                  <c:v>Across the UniverseÂ </c:v>
                </c:pt>
                <c:pt idx="3171">
                  <c:v>Across the UniverseÂ </c:v>
                </c:pt>
                <c:pt idx="3172">
                  <c:v>Extreme MeasuresÂ </c:v>
                </c:pt>
                <c:pt idx="3173">
                  <c:v>The HuntedÂ </c:v>
                </c:pt>
                <c:pt idx="3174">
                  <c:v>My Best Friend's GirlÂ </c:v>
                </c:pt>
                <c:pt idx="3175">
                  <c:v>Man of the HouseÂ </c:v>
                </c:pt>
                <c:pt idx="3176">
                  <c:v>InstinctÂ </c:v>
                </c:pt>
                <c:pt idx="3177">
                  <c:v>Blood and WineÂ </c:v>
                </c:pt>
                <c:pt idx="3178">
                  <c:v>Tank GirlÂ </c:v>
                </c:pt>
                <c:pt idx="3179">
                  <c:v>Joyeux NoelÂ </c:v>
                </c:pt>
                <c:pt idx="3180">
                  <c:v>MollyÂ </c:v>
                </c:pt>
                <c:pt idx="3181">
                  <c:v>Our Brand Is CrisisÂ </c:v>
                </c:pt>
                <c:pt idx="3182">
                  <c:v>The Lovely BonesÂ </c:v>
                </c:pt>
                <c:pt idx="3183">
                  <c:v>The Lovely BonesÂ </c:v>
                </c:pt>
                <c:pt idx="3184">
                  <c:v>Super Mario Bros.Â </c:v>
                </c:pt>
                <c:pt idx="3185">
                  <c:v>Zoolander 2Â </c:v>
                </c:pt>
                <c:pt idx="3186">
                  <c:v>Stuck on YouÂ </c:v>
                </c:pt>
                <c:pt idx="3187">
                  <c:v>The Green HornetÂ </c:v>
                </c:pt>
                <c:pt idx="3188">
                  <c:v>A.I. Artificial IntelligenceÂ </c:v>
                </c:pt>
                <c:pt idx="3189">
                  <c:v>Percy Jackson: Sea of MonstersÂ </c:v>
                </c:pt>
                <c:pt idx="3190">
                  <c:v>An Unfinished LifeÂ </c:v>
                </c:pt>
                <c:pt idx="3191">
                  <c:v>We Are MarshallÂ </c:v>
                </c:pt>
                <c:pt idx="3192">
                  <c:v>The Good ThiefÂ </c:v>
                </c:pt>
                <c:pt idx="3193">
                  <c:v>Semi-ProÂ </c:v>
                </c:pt>
                <c:pt idx="3194">
                  <c:v>A Thousand WordsÂ </c:v>
                </c:pt>
                <c:pt idx="3195">
                  <c:v>The DilemmaÂ </c:v>
                </c:pt>
                <c:pt idx="3196">
                  <c:v>DreddÂ </c:v>
                </c:pt>
                <c:pt idx="3197">
                  <c:v>DreddÂ </c:v>
                </c:pt>
                <c:pt idx="3198">
                  <c:v>Snow Falling on CedarsÂ </c:v>
                </c:pt>
                <c:pt idx="3199">
                  <c:v>American OutlawsÂ </c:v>
                </c:pt>
                <c:pt idx="3200">
                  <c:v>The HolidayÂ </c:v>
                </c:pt>
                <c:pt idx="3201">
                  <c:v>Hollow ManÂ </c:v>
                </c:pt>
                <c:pt idx="3202">
                  <c:v>The Ant BullyÂ </c:v>
                </c:pt>
                <c:pt idx="3203">
                  <c:v>People I KnowÂ </c:v>
                </c:pt>
                <c:pt idx="3204">
                  <c:v>Playing for KeepsÂ </c:v>
                </c:pt>
                <c:pt idx="3205">
                  <c:v>BlindnessÂ </c:v>
                </c:pt>
                <c:pt idx="3206">
                  <c:v>ElysiumÂ </c:v>
                </c:pt>
                <c:pt idx="3207">
                  <c:v>The StatementÂ </c:v>
                </c:pt>
                <c:pt idx="3208">
                  <c:v>Gangs of New YorkÂ </c:v>
                </c:pt>
                <c:pt idx="3209">
                  <c:v>SunshineÂ </c:v>
                </c:pt>
                <c:pt idx="3210">
                  <c:v>Hannibal RisingÂ </c:v>
                </c:pt>
                <c:pt idx="3211">
                  <c:v>Need for SpeedÂ </c:v>
                </c:pt>
                <c:pt idx="3212">
                  <c:v>KundunÂ </c:v>
                </c:pt>
                <c:pt idx="3213">
                  <c:v>WatchmenÂ </c:v>
                </c:pt>
                <c:pt idx="3214">
                  <c:v>The Fast and the Furious: Tokyo DriftÂ </c:v>
                </c:pt>
                <c:pt idx="3215">
                  <c:v>The Curious Case of Benjamin ButtonÂ </c:v>
                </c:pt>
                <c:pt idx="3216">
                  <c:v>InvictusÂ </c:v>
                </c:pt>
                <c:pt idx="3217">
                  <c:v>MindhuntersÂ </c:v>
                </c:pt>
                <c:pt idx="3218">
                  <c:v>Battlefield EarthÂ </c:v>
                </c:pt>
                <c:pt idx="3219">
                  <c:v>The KingdomÂ </c:v>
                </c:pt>
                <c:pt idx="3220">
                  <c:v>Taking WoodstockÂ </c:v>
                </c:pt>
                <c:pt idx="3221">
                  <c:v>MunichÂ </c:v>
                </c:pt>
                <c:pt idx="3222">
                  <c:v>Resident Evil: RetributionÂ </c:v>
                </c:pt>
                <c:pt idx="3223">
                  <c:v>PandorumÂ </c:v>
                </c:pt>
                <c:pt idx="3224">
                  <c:v>The JacketÂ </c:v>
                </c:pt>
                <c:pt idx="3225">
                  <c:v>Chill FactorÂ </c:v>
                </c:pt>
                <c:pt idx="3226">
                  <c:v>Where the Wild Things AreÂ </c:v>
                </c:pt>
                <c:pt idx="3227">
                  <c:v>Formula 51Â </c:v>
                </c:pt>
                <c:pt idx="3228">
                  <c:v>The Story of UsÂ </c:v>
                </c:pt>
                <c:pt idx="3229">
                  <c:v>Ghosts of MississippiÂ </c:v>
                </c:pt>
                <c:pt idx="3230">
                  <c:v>X-Men: ApocalypseÂ </c:v>
                </c:pt>
                <c:pt idx="3231">
                  <c:v>Cry FreedomÂ </c:v>
                </c:pt>
                <c:pt idx="3232">
                  <c:v>The YardsÂ </c:v>
                </c:pt>
                <c:pt idx="3233">
                  <c:v>Funny PeopleÂ </c:v>
                </c:pt>
                <c:pt idx="3234">
                  <c:v>The Time MachineÂ </c:v>
                </c:pt>
                <c:pt idx="3235">
                  <c:v>The Astronaut's WifeÂ </c:v>
                </c:pt>
                <c:pt idx="3236">
                  <c:v>The Astronaut's WifeÂ </c:v>
                </c:pt>
                <c:pt idx="3237">
                  <c:v>ZoomÂ </c:v>
                </c:pt>
                <c:pt idx="3238">
                  <c:v>Man on a LedgeÂ </c:v>
                </c:pt>
                <c:pt idx="3239">
                  <c:v>Bee MovieÂ </c:v>
                </c:pt>
                <c:pt idx="3240">
                  <c:v>MumfordÂ </c:v>
                </c:pt>
                <c:pt idx="3241">
                  <c:v>BloodRayneÂ </c:v>
                </c:pt>
                <c:pt idx="3242">
                  <c:v>BasicÂ </c:v>
                </c:pt>
                <c:pt idx="3243">
                  <c:v>Jane Got a GunÂ </c:v>
                </c:pt>
                <c:pt idx="3244">
                  <c:v>Run All NightÂ </c:v>
                </c:pt>
                <c:pt idx="3245">
                  <c:v>The Shipping NewsÂ </c:v>
                </c:pt>
                <c:pt idx="3246">
                  <c:v>GattacaÂ </c:v>
                </c:pt>
                <c:pt idx="3247">
                  <c:v>The Whole Ten YardsÂ </c:v>
                </c:pt>
                <c:pt idx="3248">
                  <c:v>The SentinelÂ </c:v>
                </c:pt>
                <c:pt idx="3249">
                  <c:v>Blood WorkÂ </c:v>
                </c:pt>
                <c:pt idx="3250">
                  <c:v>Me and Orson WellesÂ </c:v>
                </c:pt>
                <c:pt idx="3251">
                  <c:v>NoahÂ </c:v>
                </c:pt>
                <c:pt idx="3252">
                  <c:v>What Just HappenedÂ </c:v>
                </c:pt>
                <c:pt idx="3253">
                  <c:v>The Pirates! Band of MisfitsÂ </c:v>
                </c:pt>
                <c:pt idx="3254">
                  <c:v>The Bridge of San Luis ReyÂ </c:v>
                </c:pt>
                <c:pt idx="3255">
                  <c:v>Hanging UpÂ </c:v>
                </c:pt>
                <c:pt idx="3256">
                  <c:v>Double TakeÂ </c:v>
                </c:pt>
                <c:pt idx="3257">
                  <c:v>Flight of the PhoenixÂ </c:v>
                </c:pt>
                <c:pt idx="3258">
                  <c:v>The Young VictoriaÂ </c:v>
                </c:pt>
                <c:pt idx="3259">
                  <c:v>Marie AntoinetteÂ </c:v>
                </c:pt>
                <c:pt idx="3260">
                  <c:v>Dragon Wars: D-WarÂ </c:v>
                </c:pt>
                <c:pt idx="3261">
                  <c:v>The Hunting PartyÂ </c:v>
                </c:pt>
                <c:pt idx="3262">
                  <c:v>Where the Truth LiesÂ </c:v>
                </c:pt>
                <c:pt idx="3263">
                  <c:v>Without LimitsÂ </c:v>
                </c:pt>
                <c:pt idx="3264">
                  <c:v>How to Lose Friends &amp; Alienate PeopleÂ </c:v>
                </c:pt>
                <c:pt idx="3265">
                  <c:v>On the RoadÂ </c:v>
                </c:pt>
                <c:pt idx="3266">
                  <c:v>Legend of the Guardians: The Owls of Ga'HooleÂ </c:v>
                </c:pt>
                <c:pt idx="3267">
                  <c:v>SabotageÂ </c:v>
                </c:pt>
                <c:pt idx="3268">
                  <c:v>SabotageÂ </c:v>
                </c:pt>
                <c:pt idx="3269">
                  <c:v>Real SteelÂ </c:v>
                </c:pt>
                <c:pt idx="3270">
                  <c:v>The InternationalÂ </c:v>
                </c:pt>
                <c:pt idx="3271">
                  <c:v>Escape from L.A.Â </c:v>
                </c:pt>
                <c:pt idx="3272">
                  <c:v>The Glimmer ManÂ </c:v>
                </c:pt>
                <c:pt idx="3273">
                  <c:v>A Good Day to Die HardÂ </c:v>
                </c:pt>
                <c:pt idx="3274">
                  <c:v>The ManÂ </c:v>
                </c:pt>
                <c:pt idx="3275">
                  <c:v>ShowgirlsÂ </c:v>
                </c:pt>
                <c:pt idx="3276">
                  <c:v>Once Upon a Time in AmericaÂ </c:v>
                </c:pt>
                <c:pt idx="3277">
                  <c:v>Bangkok DangerousÂ </c:v>
                </c:pt>
                <c:pt idx="3278">
                  <c:v>WhiteoutÂ </c:v>
                </c:pt>
                <c:pt idx="3279">
                  <c:v>The Fifth EstateÂ </c:v>
                </c:pt>
                <c:pt idx="3280">
                  <c:v>The Flintstones in Viva Rock VegasÂ </c:v>
                </c:pt>
                <c:pt idx="3281">
                  <c:v>Unfinished BusinessÂ </c:v>
                </c:pt>
                <c:pt idx="3282">
                  <c:v>Little White LiesÂ </c:v>
                </c:pt>
                <c:pt idx="3283">
                  <c:v>G.I. Joe: The Rise of CobraÂ </c:v>
                </c:pt>
                <c:pt idx="3284">
                  <c:v>The FountainÂ </c:v>
                </c:pt>
                <c:pt idx="3285">
                  <c:v>The WalkÂ </c:v>
                </c:pt>
                <c:pt idx="3286">
                  <c:v>Love RanchÂ </c:v>
                </c:pt>
                <c:pt idx="3287">
                  <c:v>Escape PlanÂ </c:v>
                </c:pt>
                <c:pt idx="3288">
                  <c:v>MultiplicityÂ </c:v>
                </c:pt>
                <c:pt idx="3289">
                  <c:v>Intolerable CrueltyÂ </c:v>
                </c:pt>
                <c:pt idx="3290">
                  <c:v>Nomad: The WarriorÂ </c:v>
                </c:pt>
                <c:pt idx="3291">
                  <c:v>Knock OffÂ </c:v>
                </c:pt>
                <c:pt idx="3292">
                  <c:v>The RoadÂ </c:v>
                </c:pt>
                <c:pt idx="3293">
                  <c:v>EragonÂ </c:v>
                </c:pt>
                <c:pt idx="3294">
                  <c:v>All the Queen's MenÂ </c:v>
                </c:pt>
                <c:pt idx="3295">
                  <c:v>The Adventurer: The Curse of the Midas BoxÂ </c:v>
                </c:pt>
                <c:pt idx="3296">
                  <c:v>Get CarterÂ </c:v>
                </c:pt>
                <c:pt idx="3297">
                  <c:v>Kiss of DeathÂ </c:v>
                </c:pt>
                <c:pt idx="3298">
                  <c:v>The PledgeÂ </c:v>
                </c:pt>
                <c:pt idx="3299">
                  <c:v>Now You See Me 2Â </c:v>
                </c:pt>
                <c:pt idx="3300">
                  <c:v>Blood TiesÂ </c:v>
                </c:pt>
                <c:pt idx="3301">
                  <c:v>AnonymousÂ </c:v>
                </c:pt>
                <c:pt idx="3302">
                  <c:v>Life or Something Like ItÂ </c:v>
                </c:pt>
                <c:pt idx="3303">
                  <c:v>The ProducersÂ </c:v>
                </c:pt>
                <c:pt idx="3304">
                  <c:v>Memoirs of an Invisible ManÂ </c:v>
                </c:pt>
                <c:pt idx="3305">
                  <c:v>BogusÂ </c:v>
                </c:pt>
                <c:pt idx="3306">
                  <c:v>MicmacsÂ </c:v>
                </c:pt>
                <c:pt idx="3307">
                  <c:v>Original SinÂ </c:v>
                </c:pt>
                <c:pt idx="3308">
                  <c:v>Lord of WarÂ </c:v>
                </c:pt>
                <c:pt idx="3309">
                  <c:v>GhostbustersÂ </c:v>
                </c:pt>
                <c:pt idx="3310">
                  <c:v>GhostbustersÂ </c:v>
                </c:pt>
                <c:pt idx="3311">
                  <c:v>Fight ClubÂ </c:v>
                </c:pt>
                <c:pt idx="3312">
                  <c:v>The Life Aquatic with Steve ZissouÂ </c:v>
                </c:pt>
                <c:pt idx="3313">
                  <c:v>The ImpossibleÂ </c:v>
                </c:pt>
                <c:pt idx="3314">
                  <c:v>Primary ColorsÂ </c:v>
                </c:pt>
                <c:pt idx="3315">
                  <c:v>The Assassination of Jesse James by the Coward Robert FordÂ </c:v>
                </c:pt>
                <c:pt idx="3316">
                  <c:v>Cirque du Freak: The Vampire's AssistantÂ </c:v>
                </c:pt>
                <c:pt idx="3317">
                  <c:v>3000 Miles to GracelandÂ </c:v>
                </c:pt>
                <c:pt idx="3318">
                  <c:v>Cinderella ManÂ </c:v>
                </c:pt>
                <c:pt idx="3319">
                  <c:v>Tears of the SunÂ </c:v>
                </c:pt>
                <c:pt idx="3320">
                  <c:v>The Deep End of the OceanÂ </c:v>
                </c:pt>
                <c:pt idx="3321">
                  <c:v>Mandela: Long Walk to FreedomÂ </c:v>
                </c:pt>
                <c:pt idx="3322">
                  <c:v>LeatherheadsÂ </c:v>
                </c:pt>
                <c:pt idx="3323">
                  <c:v>Miss PotterÂ </c:v>
                </c:pt>
                <c:pt idx="3324">
                  <c:v>Punisher: War ZoneÂ </c:v>
                </c:pt>
                <c:pt idx="3325">
                  <c:v>Mercury RisingÂ </c:v>
                </c:pt>
                <c:pt idx="3326">
                  <c:v>Mercury RisingÂ </c:v>
                </c:pt>
                <c:pt idx="3327">
                  <c:v>The Hudsucker ProxyÂ </c:v>
                </c:pt>
                <c:pt idx="3328">
                  <c:v>Alien: ResurrectionÂ </c:v>
                </c:pt>
                <c:pt idx="3329">
                  <c:v>The Princess and the CobblerÂ </c:v>
                </c:pt>
                <c:pt idx="3330">
                  <c:v>HerculesÂ </c:v>
                </c:pt>
                <c:pt idx="3331">
                  <c:v>I Dreamed of AfricaÂ </c:v>
                </c:pt>
                <c:pt idx="3332">
                  <c:v>Almost FamousÂ </c:v>
                </c:pt>
                <c:pt idx="3333">
                  <c:v>The Black DahliaÂ </c:v>
                </c:pt>
                <c:pt idx="3334">
                  <c:v>A Good YearÂ </c:v>
                </c:pt>
                <c:pt idx="3335">
                  <c:v>The PhantomÂ </c:v>
                </c:pt>
                <c:pt idx="3336">
                  <c:v>White SquallÂ </c:v>
                </c:pt>
                <c:pt idx="3337">
                  <c:v>Lady in the WaterÂ </c:v>
                </c:pt>
                <c:pt idx="3338">
                  <c:v>Planet 51Â </c:v>
                </c:pt>
                <c:pt idx="3339">
                  <c:v>EnvyÂ </c:v>
                </c:pt>
                <c:pt idx="3340">
                  <c:v>Analyze ThatÂ </c:v>
                </c:pt>
                <c:pt idx="3341">
                  <c:v>GrindhouseÂ </c:v>
                </c:pt>
                <c:pt idx="3342">
                  <c:v>Memoirs of a GeishaÂ </c:v>
                </c:pt>
                <c:pt idx="3343">
                  <c:v>KillersÂ </c:v>
                </c:pt>
                <c:pt idx="3344">
                  <c:v>LegendÂ </c:v>
                </c:pt>
                <c:pt idx="3345">
                  <c:v>eXistenZÂ </c:v>
                </c:pt>
                <c:pt idx="3346">
                  <c:v>My Favorite MartianÂ </c:v>
                </c:pt>
                <c:pt idx="3347">
                  <c:v>The SoloistÂ </c:v>
                </c:pt>
                <c:pt idx="3348">
                  <c:v>Your HighnessÂ </c:v>
                </c:pt>
                <c:pt idx="3349">
                  <c:v>Femme FataleÂ </c:v>
                </c:pt>
                <c:pt idx="3350">
                  <c:v>Did You Hear About the Morgans?Â </c:v>
                </c:pt>
                <c:pt idx="3351">
                  <c:v>Cats Don't DanceÂ </c:v>
                </c:pt>
                <c:pt idx="3352">
                  <c:v>Scott Pilgrim vs. the WorldÂ </c:v>
                </c:pt>
                <c:pt idx="3353">
                  <c:v>Warriors of VirtueÂ </c:v>
                </c:pt>
                <c:pt idx="3354">
                  <c:v>From Paris with LoveÂ </c:v>
                </c:pt>
                <c:pt idx="3355">
                  <c:v>FeardotcomÂ </c:v>
                </c:pt>
                <c:pt idx="3356">
                  <c:v>The Mortal Instruments: City of BonesÂ </c:v>
                </c:pt>
                <c:pt idx="3357">
                  <c:v>The CoreÂ </c:v>
                </c:pt>
                <c:pt idx="3358">
                  <c:v>The Last SamuraiÂ </c:v>
                </c:pt>
                <c:pt idx="3359">
                  <c:v>The NotebookÂ </c:v>
                </c:pt>
                <c:pt idx="3360">
                  <c:v>Bulletproof MonkÂ </c:v>
                </c:pt>
                <c:pt idx="3361">
                  <c:v>Raise the TitanicÂ </c:v>
                </c:pt>
                <c:pt idx="3362">
                  <c:v>The SiegeÂ </c:v>
                </c:pt>
                <c:pt idx="3363">
                  <c:v>The Last LegionÂ </c:v>
                </c:pt>
                <c:pt idx="3364">
                  <c:v>Cradle Will RockÂ </c:v>
                </c:pt>
                <c:pt idx="3365">
                  <c:v>HeadhuntersÂ </c:v>
                </c:pt>
                <c:pt idx="3366">
                  <c:v>Mission to MarsÂ </c:v>
                </c:pt>
                <c:pt idx="3367">
                  <c:v>The Legend of Bagger VanceÂ </c:v>
                </c:pt>
                <c:pt idx="3368">
                  <c:v>Lara Croft Tomb Raider: The Cradle of LifeÂ </c:v>
                </c:pt>
                <c:pt idx="3369">
                  <c:v>The GunmanÂ </c:v>
                </c:pt>
                <c:pt idx="3370">
                  <c:v>Chain ReactionÂ </c:v>
                </c:pt>
                <c:pt idx="3371">
                  <c:v>The Fifth ElementÂ </c:v>
                </c:pt>
                <c:pt idx="3372">
                  <c:v>Machine Gun PreacherÂ </c:v>
                </c:pt>
                <c:pt idx="3373">
                  <c:v>The Ghost WriterÂ </c:v>
                </c:pt>
                <c:pt idx="3374">
                  <c:v>The Passion of the ChristÂ </c:v>
                </c:pt>
                <c:pt idx="3375">
                  <c:v>GamerÂ </c:v>
                </c:pt>
                <c:pt idx="3376">
                  <c:v>The Man from U.N.C.L.E.Â </c:v>
                </c:pt>
                <c:pt idx="3377">
                  <c:v>Pushing TinÂ </c:v>
                </c:pt>
                <c:pt idx="3378">
                  <c:v>Free State of JonesÂ </c:v>
                </c:pt>
                <c:pt idx="3379">
                  <c:v>The Legend of ZorroÂ </c:v>
                </c:pt>
                <c:pt idx="3380">
                  <c:v>What Dreams May ComeÂ </c:v>
                </c:pt>
                <c:pt idx="3381">
                  <c:v>After the SunsetÂ </c:v>
                </c:pt>
                <c:pt idx="3382">
                  <c:v>The Love GuruÂ </c:v>
                </c:pt>
                <c:pt idx="3383">
                  <c:v>DragonflyÂ </c:v>
                </c:pt>
                <c:pt idx="3384">
                  <c:v>The Forbidden KingdomÂ </c:v>
                </c:pt>
                <c:pt idx="3385">
                  <c:v>ElizabethtownÂ </c:v>
                </c:pt>
                <c:pt idx="3386">
                  <c:v>The OrderÂ </c:v>
                </c:pt>
                <c:pt idx="3387">
                  <c:v>DuplexÂ </c:v>
                </c:pt>
                <c:pt idx="3388">
                  <c:v>Radio FlyerÂ </c:v>
                </c:pt>
                <c:pt idx="3389">
                  <c:v>The Life of David GaleÂ </c:v>
                </c:pt>
                <c:pt idx="3390">
                  <c:v>The ExpressÂ </c:v>
                </c:pt>
                <c:pt idx="3391">
                  <c:v>Blood In, Blood OutÂ </c:v>
                </c:pt>
                <c:pt idx="3392">
                  <c:v>SwitchbackÂ </c:v>
                </c:pt>
                <c:pt idx="3393">
                  <c:v>The Stepford WivesÂ </c:v>
                </c:pt>
                <c:pt idx="3394">
                  <c:v>Beyond BordersÂ </c:v>
                </c:pt>
                <c:pt idx="3395">
                  <c:v>G-ForceÂ </c:v>
                </c:pt>
                <c:pt idx="3396">
                  <c:v>Body of LiesÂ </c:v>
                </c:pt>
                <c:pt idx="3397">
                  <c:v>The Good GermanÂ </c:v>
                </c:pt>
                <c:pt idx="3398">
                  <c:v>RED 2Â </c:v>
                </c:pt>
                <c:pt idx="3399">
                  <c:v>PriestÂ </c:v>
                </c:pt>
                <c:pt idx="3400">
                  <c:v>HeroÂ </c:v>
                </c:pt>
                <c:pt idx="3401">
                  <c:v>OblivionÂ </c:v>
                </c:pt>
                <c:pt idx="3402">
                  <c:v>Captain Corelli's MandolinÂ </c:v>
                </c:pt>
                <c:pt idx="3403">
                  <c:v>Happily N'Ever AfterÂ </c:v>
                </c:pt>
                <c:pt idx="3404">
                  <c:v>Abraham Lincoln: Vampire HunterÂ </c:v>
                </c:pt>
                <c:pt idx="3405">
                  <c:v>Into the BlueÂ </c:v>
                </c:pt>
                <c:pt idx="3406">
                  <c:v>Quantum of SolaceÂ </c:v>
                </c:pt>
                <c:pt idx="3407">
                  <c:v>StardustÂ </c:v>
                </c:pt>
                <c:pt idx="3408">
                  <c:v>The Long Kiss GoodnightÂ </c:v>
                </c:pt>
                <c:pt idx="3409">
                  <c:v>The Secret Life of Walter MittyÂ </c:v>
                </c:pt>
                <c:pt idx="3410">
                  <c:v>ZodiacÂ </c:v>
                </c:pt>
                <c:pt idx="3411">
                  <c:v>DoomÂ </c:v>
                </c:pt>
                <c:pt idx="3412">
                  <c:v>The GrandmasterÂ </c:v>
                </c:pt>
                <c:pt idx="3413">
                  <c:v>Seven Years in TibetÂ </c:v>
                </c:pt>
                <c:pt idx="3414">
                  <c:v>The Cotton ClubÂ </c:v>
                </c:pt>
                <c:pt idx="3415">
                  <c:v>BelovedÂ </c:v>
                </c:pt>
                <c:pt idx="3416">
                  <c:v>Sky Captain and the World of TomorrowÂ </c:v>
                </c:pt>
                <c:pt idx="3417">
                  <c:v>Mars Attacks!Â </c:v>
                </c:pt>
                <c:pt idx="3418">
                  <c:v>The Imaginarium of Doctor ParnassusÂ </c:v>
                </c:pt>
                <c:pt idx="3419">
                  <c:v>The TouristÂ </c:v>
                </c:pt>
                <c:pt idx="3420">
                  <c:v>The TouristÂ </c:v>
                </c:pt>
                <c:pt idx="3421">
                  <c:v>Proof of LifeÂ </c:v>
                </c:pt>
                <c:pt idx="3422">
                  <c:v>EdtvÂ </c:v>
                </c:pt>
                <c:pt idx="3423">
                  <c:v>Money TrainÂ </c:v>
                </c:pt>
                <c:pt idx="3424">
                  <c:v>HidalgoÂ </c:v>
                </c:pt>
                <c:pt idx="3425">
                  <c:v>Big TroubleÂ </c:v>
                </c:pt>
                <c:pt idx="3426">
                  <c:v>Smilla's Sense of SnowÂ </c:v>
                </c:pt>
                <c:pt idx="3427">
                  <c:v>The Young and Prodigious T.S. SpivetÂ </c:v>
                </c:pt>
                <c:pt idx="3428">
                  <c:v>Random HeartsÂ </c:v>
                </c:pt>
                <c:pt idx="3429">
                  <c:v>The Last StandÂ </c:v>
                </c:pt>
                <c:pt idx="3430">
                  <c:v>Isn't She GreatÂ </c:v>
                </c:pt>
                <c:pt idx="3431">
                  <c:v>That's My BoyÂ </c:v>
                </c:pt>
                <c:pt idx="3432">
                  <c:v>Against the RopesÂ </c:v>
                </c:pt>
                <c:pt idx="3433">
                  <c:v>Baby's Day OutÂ </c:v>
                </c:pt>
                <c:pt idx="3434">
                  <c:v>Event HorizonÂ </c:v>
                </c:pt>
                <c:pt idx="3435">
                  <c:v>Mr. Peabody &amp; ShermanÂ </c:v>
                </c:pt>
                <c:pt idx="3436">
                  <c:v>The WatchÂ </c:v>
                </c:pt>
                <c:pt idx="3437">
                  <c:v>The WatchÂ </c:v>
                </c:pt>
                <c:pt idx="3438">
                  <c:v>Sinbad: Legend of the Seven SeasÂ </c:v>
                </c:pt>
                <c:pt idx="3439">
                  <c:v>Dream HouseÂ </c:v>
                </c:pt>
                <c:pt idx="3440">
                  <c:v>The Big YearÂ </c:v>
                </c:pt>
                <c:pt idx="3441">
                  <c:v>Deep RisingÂ </c:v>
                </c:pt>
                <c:pt idx="3442">
                  <c:v>Ip Man 3Â </c:v>
                </c:pt>
                <c:pt idx="3443">
                  <c:v>ImpostorÂ </c:v>
                </c:pt>
                <c:pt idx="3444">
                  <c:v>2012Â </c:v>
                </c:pt>
                <c:pt idx="3445">
                  <c:v>The Smurfs 2Â </c:v>
                </c:pt>
                <c:pt idx="3446">
                  <c:v>Victor FrankensteinÂ </c:v>
                </c:pt>
                <c:pt idx="3447">
                  <c:v>Victor FrankensteinÂ </c:v>
                </c:pt>
                <c:pt idx="3448">
                  <c:v>DreamcatcherÂ </c:v>
                </c:pt>
                <c:pt idx="3449">
                  <c:v>Ride with the DevilÂ </c:v>
                </c:pt>
                <c:pt idx="3450">
                  <c:v>The Taking of Pelham 1 2 3Â </c:v>
                </c:pt>
                <c:pt idx="3451">
                  <c:v>SnowpiercerÂ </c:v>
                </c:pt>
                <c:pt idx="3452">
                  <c:v>StolenÂ </c:v>
                </c:pt>
                <c:pt idx="3453">
                  <c:v>There Be DragonsÂ </c:v>
                </c:pt>
                <c:pt idx="3454">
                  <c:v>ExiledÂ </c:v>
                </c:pt>
                <c:pt idx="3455">
                  <c:v>Extreme OpsÂ </c:v>
                </c:pt>
                <c:pt idx="3456">
                  <c:v>Just VisitingÂ </c:v>
                </c:pt>
                <c:pt idx="3457">
                  <c:v>Mystery MenÂ </c:v>
                </c:pt>
                <c:pt idx="3458">
                  <c:v>Wonder BoysÂ </c:v>
                </c:pt>
                <c:pt idx="3459">
                  <c:v>Dragonball: EvolutionÂ </c:v>
                </c:pt>
                <c:pt idx="3460">
                  <c:v>Anna and the KingÂ </c:v>
                </c:pt>
                <c:pt idx="3461">
                  <c:v>BoltÂ </c:v>
                </c:pt>
                <c:pt idx="3462">
                  <c:v>Atlantis: The Lost EmpireÂ </c:v>
                </c:pt>
                <c:pt idx="3463">
                  <c:v>Ã†on FluxÂ </c:v>
                </c:pt>
                <c:pt idx="3464">
                  <c:v>The FanÂ </c:v>
                </c:pt>
                <c:pt idx="3465">
                  <c:v>NixonÂ </c:v>
                </c:pt>
                <c:pt idx="3466">
                  <c:v>Jonah HexÂ </c:v>
                </c:pt>
                <c:pt idx="3467">
                  <c:v>Rock of AgesÂ </c:v>
                </c:pt>
                <c:pt idx="3468">
                  <c:v>IshtarÂ </c:v>
                </c:pt>
                <c:pt idx="3469">
                  <c:v>Edge of DarknessÂ </c:v>
                </c:pt>
                <c:pt idx="3470">
                  <c:v>Johnny English RebornÂ </c:v>
                </c:pt>
                <c:pt idx="3471">
                  <c:v>I SpyÂ </c:v>
                </c:pt>
                <c:pt idx="3472">
                  <c:v>Zathura: A Space AdventureÂ </c:v>
                </c:pt>
                <c:pt idx="3473">
                  <c:v>Miracle at St. AnnaÂ </c:v>
                </c:pt>
                <c:pt idx="3474">
                  <c:v>Texas RangersÂ </c:v>
                </c:pt>
                <c:pt idx="3475">
                  <c:v>The RundownÂ </c:v>
                </c:pt>
                <c:pt idx="3476">
                  <c:v>City by the SeaÂ </c:v>
                </c:pt>
                <c:pt idx="3477">
                  <c:v>At First SightÂ </c:v>
                </c:pt>
                <c:pt idx="3478">
                  <c:v>The InterviewÂ </c:v>
                </c:pt>
                <c:pt idx="3479">
                  <c:v>Wyatt EarpÂ </c:v>
                </c:pt>
                <c:pt idx="3480">
                  <c:v>SpanglishÂ </c:v>
                </c:pt>
                <c:pt idx="3481">
                  <c:v>SphereÂ </c:v>
                </c:pt>
                <c:pt idx="3482">
                  <c:v>Bringing Out the DeadÂ </c:v>
                </c:pt>
                <c:pt idx="3483">
                  <c:v>Curse of the Golden FlowerÂ </c:v>
                </c:pt>
                <c:pt idx="3484">
                  <c:v>BanditsÂ </c:v>
                </c:pt>
                <c:pt idx="3485">
                  <c:v>Elizabeth: The Golden AgeÂ </c:v>
                </c:pt>
                <c:pt idx="3486">
                  <c:v>Imagine ThatÂ </c:v>
                </c:pt>
                <c:pt idx="3487">
                  <c:v>The Children of Huang ShiÂ </c:v>
                </c:pt>
                <c:pt idx="3488">
                  <c:v>The InsiderÂ </c:v>
                </c:pt>
                <c:pt idx="3489">
                  <c:v>Drive AngryÂ </c:v>
                </c:pt>
                <c:pt idx="3490">
                  <c:v>The Warrior's WayÂ </c:v>
                </c:pt>
                <c:pt idx="3491">
                  <c:v>Alex Rider: Operation StormbreakerÂ </c:v>
                </c:pt>
                <c:pt idx="3492">
                  <c:v>Mighty Joe YoungÂ </c:v>
                </c:pt>
                <c:pt idx="3493">
                  <c:v>DrivenÂ </c:v>
                </c:pt>
                <c:pt idx="3494">
                  <c:v>Mad CityÂ </c:v>
                </c:pt>
                <c:pt idx="3495">
                  <c:v>DelgoÂ </c:v>
                </c:pt>
                <c:pt idx="3496">
                  <c:v>The Scarlet LetterÂ </c:v>
                </c:pt>
                <c:pt idx="3497">
                  <c:v>Bad CompanyÂ </c:v>
                </c:pt>
                <c:pt idx="3498">
                  <c:v>DominoÂ </c:v>
                </c:pt>
                <c:pt idx="3499">
                  <c:v>The WarlordsÂ </c:v>
                </c:pt>
                <c:pt idx="3500">
                  <c:v>Rock StarÂ </c:v>
                </c:pt>
                <c:pt idx="3501">
                  <c:v>JadeÂ </c:v>
                </c:pt>
                <c:pt idx="3502">
                  <c:v>The SpiritÂ </c:v>
                </c:pt>
                <c:pt idx="3503">
                  <c:v>Love in the Time of CholeraÂ </c:v>
                </c:pt>
                <c:pt idx="3504">
                  <c:v>Beautiful CreaturesÂ </c:v>
                </c:pt>
                <c:pt idx="3505">
                  <c:v>Little NickyÂ </c:v>
                </c:pt>
                <c:pt idx="3506">
                  <c:v>Knight and DayÂ </c:v>
                </c:pt>
                <c:pt idx="3507">
                  <c:v>Two BrothersÂ </c:v>
                </c:pt>
                <c:pt idx="3508">
                  <c:v>Children of MenÂ </c:v>
                </c:pt>
                <c:pt idx="3509">
                  <c:v>A Very Long EngagementÂ </c:v>
                </c:pt>
                <c:pt idx="3510">
                  <c:v>Hart's WarÂ </c:v>
                </c:pt>
                <c:pt idx="3511">
                  <c:v>Surf's UpÂ </c:v>
                </c:pt>
                <c:pt idx="3512">
                  <c:v>RoboCopÂ </c:v>
                </c:pt>
                <c:pt idx="3513">
                  <c:v>RoboCopÂ </c:v>
                </c:pt>
                <c:pt idx="3514">
                  <c:v>Mary ReillyÂ </c:v>
                </c:pt>
                <c:pt idx="3515">
                  <c:v>Cats &amp; Dogs: The Revenge of Kitty GaloreÂ </c:v>
                </c:pt>
                <c:pt idx="3516">
                  <c:v>SurrogatesÂ </c:v>
                </c:pt>
                <c:pt idx="3517">
                  <c:v>All the Pretty HorsesÂ </c:v>
                </c:pt>
                <c:pt idx="3518">
                  <c:v>Rise of the GuardiansÂ </c:v>
                </c:pt>
                <c:pt idx="3519">
                  <c:v>TroyÂ </c:v>
                </c:pt>
                <c:pt idx="3520">
                  <c:v>Bicentennial ManÂ </c:v>
                </c:pt>
                <c:pt idx="3521">
                  <c:v>The Last CastleÂ </c:v>
                </c:pt>
                <c:pt idx="3522">
                  <c:v>Heaven's GateÂ </c:v>
                </c:pt>
                <c:pt idx="3523">
                  <c:v>VolcanoÂ </c:v>
                </c:pt>
                <c:pt idx="3524">
                  <c:v>Blood DiamondÂ </c:v>
                </c:pt>
                <c:pt idx="3525">
                  <c:v>InkheartÂ </c:v>
                </c:pt>
                <c:pt idx="3526">
                  <c:v>The Mummy: Tomb of the Dragon EmperorÂ </c:v>
                </c:pt>
                <c:pt idx="3527">
                  <c:v>Shadow ConspiracyÂ </c:v>
                </c:pt>
                <c:pt idx="3528">
                  <c:v>The Devil's OwnÂ </c:v>
                </c:pt>
                <c:pt idx="3529">
                  <c:v>Gods and GeneralsÂ </c:v>
                </c:pt>
                <c:pt idx="3530">
                  <c:v>The Big BounceÂ </c:v>
                </c:pt>
                <c:pt idx="3531">
                  <c:v>What Planet Are You From?Â </c:v>
                </c:pt>
                <c:pt idx="3532">
                  <c:v>AmÃ©lieÂ </c:v>
                </c:pt>
                <c:pt idx="3533">
                  <c:v>Walking with Dinosaurs 3DÂ </c:v>
                </c:pt>
                <c:pt idx="3534">
                  <c:v>AllegiantÂ </c:v>
                </c:pt>
                <c:pt idx="3535">
                  <c:v>The Road to El DoradoÂ </c:v>
                </c:pt>
                <c:pt idx="3536">
                  <c:v>The MajesticÂ </c:v>
                </c:pt>
                <c:pt idx="3537">
                  <c:v>Flame and CitronÂ </c:v>
                </c:pt>
                <c:pt idx="3538">
                  <c:v>SpectreÂ </c:v>
                </c:pt>
                <c:pt idx="3539">
                  <c:v>Collateral DamageÂ </c:v>
                </c:pt>
                <c:pt idx="3540">
                  <c:v>Hollywood HomicideÂ </c:v>
                </c:pt>
                <c:pt idx="3541">
                  <c:v>Meet Joe BlackÂ </c:v>
                </c:pt>
                <c:pt idx="3542">
                  <c:v>Thirteen DaysÂ </c:v>
                </c:pt>
                <c:pt idx="3543">
                  <c:v>Astro BoyÂ </c:v>
                </c:pt>
                <c:pt idx="3544">
                  <c:v>Bullet to the HeadÂ </c:v>
                </c:pt>
                <c:pt idx="3545">
                  <c:v>Sucker PunchÂ </c:v>
                </c:pt>
                <c:pt idx="3546">
                  <c:v>I, FrankensteinÂ </c:v>
                </c:pt>
                <c:pt idx="3547">
                  <c:v>Men in Black 3Â </c:v>
                </c:pt>
                <c:pt idx="3548">
                  <c:v>AlfieÂ </c:v>
                </c:pt>
                <c:pt idx="3549">
                  <c:v>Death to SmoochyÂ </c:v>
                </c:pt>
                <c:pt idx="3550">
                  <c:v>The Iron GiantÂ </c:v>
                </c:pt>
                <c:pt idx="3551">
                  <c:v>FlyboysÂ </c:v>
                </c:pt>
                <c:pt idx="3552">
                  <c:v>DaylightÂ </c:v>
                </c:pt>
                <c:pt idx="3553">
                  <c:v>City of EmberÂ </c:v>
                </c:pt>
                <c:pt idx="3554">
                  <c:v>The Chronicles of RiddickÂ </c:v>
                </c:pt>
                <c:pt idx="3555">
                  <c:v>The 6th DayÂ </c:v>
                </c:pt>
                <c:pt idx="3556">
                  <c:v>Babylon A.D.Â </c:v>
                </c:pt>
                <c:pt idx="3557">
                  <c:v>All the King's MenÂ </c:v>
                </c:pt>
                <c:pt idx="3558">
                  <c:v>Perfume: The Story of a MurdererÂ </c:v>
                </c:pt>
                <c:pt idx="3559">
                  <c:v>Anchorman 2: The Legend ContinuesÂ </c:v>
                </c:pt>
                <c:pt idx="3560">
                  <c:v>Holy ManÂ </c:v>
                </c:pt>
                <c:pt idx="3561">
                  <c:v>Oliver TwistÂ </c:v>
                </c:pt>
                <c:pt idx="3562">
                  <c:v>Meet DaveÂ </c:v>
                </c:pt>
                <c:pt idx="3563">
                  <c:v>GigliÂ </c:v>
                </c:pt>
                <c:pt idx="3564">
                  <c:v>Ender's GameÂ </c:v>
                </c:pt>
                <c:pt idx="3565">
                  <c:v>Penguins of MadagascarÂ </c:v>
                </c:pt>
                <c:pt idx="3566">
                  <c:v>Child 44Â </c:v>
                </c:pt>
                <c:pt idx="3567">
                  <c:v>AliÂ </c:v>
                </c:pt>
                <c:pt idx="3568">
                  <c:v>Dante's PeakÂ </c:v>
                </c:pt>
                <c:pt idx="3569">
                  <c:v>Lucky YouÂ </c:v>
                </c:pt>
                <c:pt idx="3570">
                  <c:v>Les visiteursÂ </c:v>
                </c:pt>
                <c:pt idx="3571">
                  <c:v>Terminator 3: Rise of the MachinesÂ </c:v>
                </c:pt>
                <c:pt idx="3572">
                  <c:v>Dear WendyÂ </c:v>
                </c:pt>
                <c:pt idx="3573">
                  <c:v>The Adventures of Rocky &amp; BullwinkleÂ </c:v>
                </c:pt>
                <c:pt idx="3574">
                  <c:v>The Brothers GrimmÂ </c:v>
                </c:pt>
                <c:pt idx="3575">
                  <c:v>A Sound of ThunderÂ </c:v>
                </c:pt>
                <c:pt idx="3576">
                  <c:v>Hard RainÂ </c:v>
                </c:pt>
                <c:pt idx="3577">
                  <c:v>ThunderbirdsÂ </c:v>
                </c:pt>
                <c:pt idx="3578">
                  <c:v>Starship TroopersÂ </c:v>
                </c:pt>
                <c:pt idx="3579">
                  <c:v>Land of the LostÂ </c:v>
                </c:pt>
                <c:pt idx="3580">
                  <c:v>The Chronicles of Narnia: The Voyage of the Dawn TreaderÂ </c:v>
                </c:pt>
                <c:pt idx="3581">
                  <c:v>The Expendables 3Â </c:v>
                </c:pt>
                <c:pt idx="3582">
                  <c:v>SupernovaÂ </c:v>
                </c:pt>
                <c:pt idx="3583">
                  <c:v>RollerballÂ </c:v>
                </c:pt>
                <c:pt idx="3584">
                  <c:v>The Legend of HerculesÂ </c:v>
                </c:pt>
                <c:pt idx="3585">
                  <c:v>Sin City: A Dame to Kill ForÂ </c:v>
                </c:pt>
                <c:pt idx="3586">
                  <c:v>TurboÂ </c:v>
                </c:pt>
                <c:pt idx="3587">
                  <c:v>Titan A.E.Â </c:v>
                </c:pt>
                <c:pt idx="3588">
                  <c:v>The 13th WarriorÂ </c:v>
                </c:pt>
                <c:pt idx="3589">
                  <c:v>MortdecaiÂ </c:v>
                </c:pt>
                <c:pt idx="3590">
                  <c:v>Red PlanetÂ </c:v>
                </c:pt>
                <c:pt idx="3591">
                  <c:v>Hudson HawkÂ </c:v>
                </c:pt>
                <c:pt idx="3592">
                  <c:v>Arthur ChristmasÂ </c:v>
                </c:pt>
                <c:pt idx="3593">
                  <c:v>Star Trek BeyondÂ </c:v>
                </c:pt>
                <c:pt idx="3594">
                  <c:v>The Three MusketeersÂ </c:v>
                </c:pt>
                <c:pt idx="3595">
                  <c:v>Lucky NumbersÂ </c:v>
                </c:pt>
                <c:pt idx="3596">
                  <c:v>Stuart Little 2Â </c:v>
                </c:pt>
                <c:pt idx="3597">
                  <c:v>In the Name of the King: A Dungeon Siege TaleÂ </c:v>
                </c:pt>
                <c:pt idx="3598">
                  <c:v>Ballistic: Ecks vs. SeverÂ </c:v>
                </c:pt>
                <c:pt idx="3599">
                  <c:v>The Legend of TarzanÂ </c:v>
                </c:pt>
                <c:pt idx="3600">
                  <c:v>Master and Commander: The Far Side of the WorldÂ </c:v>
                </c:pt>
                <c:pt idx="3601">
                  <c:v>Wild Wild WestÂ </c:v>
                </c:pt>
                <c:pt idx="3602">
                  <c:v>Osmosis JonesÂ </c:v>
                </c:pt>
                <c:pt idx="3603">
                  <c:v>Flags of Our FathersÂ </c:v>
                </c:pt>
                <c:pt idx="3604">
                  <c:v>PompeiiÂ </c:v>
                </c:pt>
                <c:pt idx="3605">
                  <c:v>The Adventures of TintinÂ </c:v>
                </c:pt>
                <c:pt idx="3606">
                  <c:v>Looney Tunes: Back in ActionÂ </c:v>
                </c:pt>
                <c:pt idx="3607">
                  <c:v>TangledÂ </c:v>
                </c:pt>
                <c:pt idx="3608">
                  <c:v>The PromiseÂ </c:v>
                </c:pt>
                <c:pt idx="3609">
                  <c:v>TurbulenceÂ </c:v>
                </c:pt>
                <c:pt idx="3610">
                  <c:v>CatwomanÂ </c:v>
                </c:pt>
                <c:pt idx="3611">
                  <c:v>Home on the RangeÂ </c:v>
                </c:pt>
                <c:pt idx="3612">
                  <c:v>Winter's TaleÂ </c:v>
                </c:pt>
                <c:pt idx="3613">
                  <c:v>NineÂ </c:v>
                </c:pt>
                <c:pt idx="3614">
                  <c:v>SoldierÂ </c:v>
                </c:pt>
                <c:pt idx="3615">
                  <c:v>TimelineÂ </c:v>
                </c:pt>
                <c:pt idx="3616">
                  <c:v>xXx: State of the UnionÂ </c:v>
                </c:pt>
                <c:pt idx="3617">
                  <c:v>SaharaÂ </c:v>
                </c:pt>
                <c:pt idx="3618">
                  <c:v>Babe: Pig in the CityÂ </c:v>
                </c:pt>
                <c:pt idx="3619">
                  <c:v>A Christmas CarolÂ </c:v>
                </c:pt>
                <c:pt idx="3620">
                  <c:v>The PostmanÂ </c:v>
                </c:pt>
                <c:pt idx="3621">
                  <c:v>The Last Witch HunterÂ </c:v>
                </c:pt>
                <c:pt idx="3622">
                  <c:v>Independence Day: ResurgenceÂ </c:v>
                </c:pt>
                <c:pt idx="3623">
                  <c:v>BlackhatÂ </c:v>
                </c:pt>
                <c:pt idx="3624">
                  <c:v>Fantastic FourÂ </c:v>
                </c:pt>
                <c:pt idx="3625">
                  <c:v>Basic Instinct 2Â </c:v>
                </c:pt>
                <c:pt idx="3626">
                  <c:v>K-19: The WidowmakerÂ </c:v>
                </c:pt>
                <c:pt idx="3627">
                  <c:v>Dragon BladeÂ </c:v>
                </c:pt>
                <c:pt idx="3628">
                  <c:v>The InvasionÂ </c:v>
                </c:pt>
                <c:pt idx="3629">
                  <c:v>Green ZoneÂ </c:v>
                </c:pt>
                <c:pt idx="3630">
                  <c:v>Terminator GenisysÂ </c:v>
                </c:pt>
                <c:pt idx="3631">
                  <c:v>Wrath of the TitansÂ </c:v>
                </c:pt>
                <c:pt idx="3632">
                  <c:v>Son of the MaskÂ </c:v>
                </c:pt>
                <c:pt idx="3633">
                  <c:v>The Huntsman: Winter's WarÂ </c:v>
                </c:pt>
                <c:pt idx="3634">
                  <c:v>BeowulfÂ </c:v>
                </c:pt>
                <c:pt idx="3635">
                  <c:v>Gulliver's TravelsÂ </c:v>
                </c:pt>
                <c:pt idx="3636">
                  <c:v>AgoraÂ </c:v>
                </c:pt>
                <c:pt idx="3637">
                  <c:v>After EarthÂ </c:v>
                </c:pt>
                <c:pt idx="3638">
                  <c:v>MonkeyboneÂ </c:v>
                </c:pt>
                <c:pt idx="3639">
                  <c:v>The Great RaidÂ </c:v>
                </c:pt>
                <c:pt idx="3640">
                  <c:v>Arthur and the InvisiblesÂ </c:v>
                </c:pt>
                <c:pt idx="3641">
                  <c:v>Happy Feet 2Â </c:v>
                </c:pt>
                <c:pt idx="3642">
                  <c:v>WindtalkersÂ </c:v>
                </c:pt>
                <c:pt idx="3643">
                  <c:v>Terminator SalvationÂ </c:v>
                </c:pt>
                <c:pt idx="3644">
                  <c:v>Evan AlmightyÂ </c:v>
                </c:pt>
                <c:pt idx="3645">
                  <c:v>Cloud AtlasÂ </c:v>
                </c:pt>
                <c:pt idx="3646">
                  <c:v>Exodus: Gods and KingsÂ </c:v>
                </c:pt>
                <c:pt idx="3647">
                  <c:v>Exodus: Gods and KingsÂ </c:v>
                </c:pt>
                <c:pt idx="3648">
                  <c:v>In the Heart of the SeaÂ </c:v>
                </c:pt>
                <c:pt idx="3649">
                  <c:v>Speed RacerÂ </c:v>
                </c:pt>
                <c:pt idx="3650">
                  <c:v>Point BreakÂ </c:v>
                </c:pt>
                <c:pt idx="3651">
                  <c:v>Point BreakÂ </c:v>
                </c:pt>
                <c:pt idx="3652">
                  <c:v>White House DownÂ </c:v>
                </c:pt>
                <c:pt idx="3653">
                  <c:v>TranscendenceÂ </c:v>
                </c:pt>
                <c:pt idx="3654">
                  <c:v>Edge of TomorrowÂ </c:v>
                </c:pt>
                <c:pt idx="3655">
                  <c:v>Seventh SonÂ </c:v>
                </c:pt>
                <c:pt idx="3656">
                  <c:v>The Little PrinceÂ </c:v>
                </c:pt>
                <c:pt idx="3657">
                  <c:v>AustraliaÂ </c:v>
                </c:pt>
                <c:pt idx="3658">
                  <c:v>Kingdom of HeavenÂ </c:v>
                </c:pt>
                <c:pt idx="3659">
                  <c:v>Town &amp; CountryÂ </c:v>
                </c:pt>
                <c:pt idx="3660">
                  <c:v>The Chronicles of Narnia: Prince CaspianÂ </c:v>
                </c:pt>
                <c:pt idx="3661">
                  <c:v>Green LanternÂ </c:v>
                </c:pt>
                <c:pt idx="3662">
                  <c:v>I Served the King of EnglandÂ </c:v>
                </c:pt>
                <c:pt idx="3663">
                  <c:v>Flushed AwayÂ </c:v>
                </c:pt>
                <c:pt idx="3664">
                  <c:v>The AlamoÂ </c:v>
                </c:pt>
                <c:pt idx="3665">
                  <c:v>Around the World in 80 DaysÂ </c:v>
                </c:pt>
                <c:pt idx="3666">
                  <c:v>Around the World in 80 DaysÂ </c:v>
                </c:pt>
                <c:pt idx="3667">
                  <c:v>WaterworldÂ </c:v>
                </c:pt>
                <c:pt idx="3668">
                  <c:v>The Sorcerer's ApprenticeÂ </c:v>
                </c:pt>
                <c:pt idx="3669">
                  <c:v>Cutthroat IslandÂ </c:v>
                </c:pt>
                <c:pt idx="3670">
                  <c:v>The BFGÂ </c:v>
                </c:pt>
                <c:pt idx="3671">
                  <c:v>The WolfmanÂ </c:v>
                </c:pt>
                <c:pt idx="3672">
                  <c:v>Pacific RimÂ </c:v>
                </c:pt>
                <c:pt idx="3673">
                  <c:v>House of Flying DaggersÂ </c:v>
                </c:pt>
                <c:pt idx="3674">
                  <c:v>How Do You KnowÂ </c:v>
                </c:pt>
                <c:pt idx="3675">
                  <c:v>The Nutcracker in 3DÂ </c:v>
                </c:pt>
                <c:pt idx="3676">
                  <c:v>The IslandÂ </c:v>
                </c:pt>
                <c:pt idx="3677">
                  <c:v>The IslandÂ </c:v>
                </c:pt>
                <c:pt idx="3678">
                  <c:v>Spy GameÂ </c:v>
                </c:pt>
                <c:pt idx="3679">
                  <c:v>Alice Through the Looking GlassÂ </c:v>
                </c:pt>
                <c:pt idx="3680">
                  <c:v>The Flowers of WarÂ </c:v>
                </c:pt>
                <c:pt idx="3681">
                  <c:v>Robin HoodÂ </c:v>
                </c:pt>
                <c:pt idx="3682">
                  <c:v>The Adventures of Pluto NashÂ </c:v>
                </c:pt>
                <c:pt idx="3683">
                  <c:v>HugoÂ </c:v>
                </c:pt>
                <c:pt idx="3684">
                  <c:v>R.I.P.D.Â </c:v>
                </c:pt>
                <c:pt idx="3685">
                  <c:v>TomorrowlandÂ </c:v>
                </c:pt>
                <c:pt idx="3686">
                  <c:v>The Widow of Saint-PierreÂ </c:v>
                </c:pt>
                <c:pt idx="3687">
                  <c:v>PoseidonÂ </c:v>
                </c:pt>
                <c:pt idx="3688">
                  <c:v>Treasure PlanetÂ </c:v>
                </c:pt>
                <c:pt idx="3689">
                  <c:v>Amen.Â </c:v>
                </c:pt>
                <c:pt idx="3690">
                  <c:v>StealthÂ </c:v>
                </c:pt>
                <c:pt idx="3691">
                  <c:v>Final Fantasy: The Spirits WithinÂ </c:v>
                </c:pt>
                <c:pt idx="3692">
                  <c:v>Gods of EgyptÂ </c:v>
                </c:pt>
                <c:pt idx="3693">
                  <c:v>Prince of Persia: The Sands of TimeÂ </c:v>
                </c:pt>
                <c:pt idx="3694">
                  <c:v>The Golden CompassÂ </c:v>
                </c:pt>
                <c:pt idx="3695">
                  <c:v>Speed 2: Cruise ControlÂ </c:v>
                </c:pt>
                <c:pt idx="3696">
                  <c:v>WarcraftÂ </c:v>
                </c:pt>
                <c:pt idx="3697">
                  <c:v>PanÂ </c:v>
                </c:pt>
                <c:pt idx="3698">
                  <c:v>PanÂ </c:v>
                </c:pt>
                <c:pt idx="3699">
                  <c:v>AlexanderÂ </c:v>
                </c:pt>
                <c:pt idx="3700">
                  <c:v>The Lone RangerÂ </c:v>
                </c:pt>
                <c:pt idx="3701">
                  <c:v>Mars Needs MomsÂ </c:v>
                </c:pt>
                <c:pt idx="3702">
                  <c:v>Jupiter AscendingÂ </c:v>
                </c:pt>
                <c:pt idx="3703">
                  <c:v>Jack the Giant SlayerÂ </c:v>
                </c:pt>
                <c:pt idx="3704">
                  <c:v>47 RoninÂ </c:v>
                </c:pt>
                <c:pt idx="3705">
                  <c:v>BattleshipÂ </c:v>
                </c:pt>
                <c:pt idx="3706">
                  <c:v>The Polar ExpressÂ </c:v>
                </c:pt>
                <c:pt idx="3707">
                  <c:v>The ProtectorÂ </c:v>
                </c:pt>
                <c:pt idx="3708">
                  <c:v>John CarterÂ </c:v>
                </c:pt>
                <c:pt idx="3709">
                  <c:v>Ong-bak 2Â </c:v>
                </c:pt>
                <c:pt idx="3710">
                  <c:v>The Messenger: The Story of Joan of ArcÂ </c:v>
                </c:pt>
                <c:pt idx="3711">
                  <c:v>The Legend of SuriyothaiÂ </c:v>
                </c:pt>
                <c:pt idx="3712">
                  <c:v>Red CliffÂ </c:v>
                </c:pt>
                <c:pt idx="3713">
                  <c:v>Kabhi Alvida Naa KehnaÂ </c:v>
                </c:pt>
                <c:pt idx="3714">
                  <c:v>TangoÂ </c:v>
                </c:pt>
                <c:pt idx="3715">
                  <c:v>Godzilla 2000Â </c:v>
                </c:pt>
                <c:pt idx="3716">
                  <c:v>AkiraÂ </c:v>
                </c:pt>
                <c:pt idx="3717">
                  <c:v>SteamboyÂ </c:v>
                </c:pt>
                <c:pt idx="3718">
                  <c:v>Princess MononokeÂ </c:v>
                </c:pt>
                <c:pt idx="3719">
                  <c:v>FatelessÂ </c:v>
                </c:pt>
                <c:pt idx="3720">
                  <c:v>Lady VengeanceÂ </c:v>
                </c:pt>
                <c:pt idx="3721">
                  <c:v>The HostÂ </c:v>
                </c:pt>
              </c:strCache>
            </c:strRef>
          </c:cat>
          <c:val>
            <c:numRef>
              <c:f>Sheet5!$C$2:$C$3723</c:f>
              <c:numCache>
                <c:formatCode>General</c:formatCode>
                <c:ptCount val="3722"/>
                <c:pt idx="0">
                  <c:v>237000000</c:v>
                </c:pt>
                <c:pt idx="1">
                  <c:v>150000000</c:v>
                </c:pt>
                <c:pt idx="2">
                  <c:v>200000000</c:v>
                </c:pt>
                <c:pt idx="3">
                  <c:v>11000000</c:v>
                </c:pt>
                <c:pt idx="4">
                  <c:v>10500000</c:v>
                </c:pt>
                <c:pt idx="5">
                  <c:v>220000000</c:v>
                </c:pt>
                <c:pt idx="6">
                  <c:v>45000000</c:v>
                </c:pt>
                <c:pt idx="7">
                  <c:v>115000000</c:v>
                </c:pt>
                <c:pt idx="8">
                  <c:v>185000000</c:v>
                </c:pt>
                <c:pt idx="9">
                  <c:v>78000000</c:v>
                </c:pt>
                <c:pt idx="10">
                  <c:v>58000000</c:v>
                </c:pt>
                <c:pt idx="11">
                  <c:v>130000000</c:v>
                </c:pt>
                <c:pt idx="12">
                  <c:v>63000000</c:v>
                </c:pt>
                <c:pt idx="13">
                  <c:v>76000000</c:v>
                </c:pt>
                <c:pt idx="14">
                  <c:v>58800000</c:v>
                </c:pt>
                <c:pt idx="15">
                  <c:v>94000000</c:v>
                </c:pt>
                <c:pt idx="16">
                  <c:v>150000000</c:v>
                </c:pt>
                <c:pt idx="17">
                  <c:v>94000000</c:v>
                </c:pt>
                <c:pt idx="18">
                  <c:v>32500000</c:v>
                </c:pt>
                <c:pt idx="19">
                  <c:v>55000000</c:v>
                </c:pt>
                <c:pt idx="20">
                  <c:v>18000000</c:v>
                </c:pt>
                <c:pt idx="21">
                  <c:v>18000000</c:v>
                </c:pt>
                <c:pt idx="22">
                  <c:v>113000000</c:v>
                </c:pt>
                <c:pt idx="23">
                  <c:v>139000000</c:v>
                </c:pt>
                <c:pt idx="24">
                  <c:v>74000000</c:v>
                </c:pt>
                <c:pt idx="25">
                  <c:v>40000000</c:v>
                </c:pt>
                <c:pt idx="26">
                  <c:v>8000000</c:v>
                </c:pt>
                <c:pt idx="27">
                  <c:v>150000000</c:v>
                </c:pt>
                <c:pt idx="28">
                  <c:v>75000000</c:v>
                </c:pt>
                <c:pt idx="29">
                  <c:v>50000000</c:v>
                </c:pt>
                <c:pt idx="30">
                  <c:v>94000000</c:v>
                </c:pt>
                <c:pt idx="31">
                  <c:v>35000000</c:v>
                </c:pt>
                <c:pt idx="32">
                  <c:v>5000000</c:v>
                </c:pt>
                <c:pt idx="33">
                  <c:v>68000000</c:v>
                </c:pt>
                <c:pt idx="34">
                  <c:v>75000000</c:v>
                </c:pt>
                <c:pt idx="35">
                  <c:v>29000000</c:v>
                </c:pt>
                <c:pt idx="36">
                  <c:v>18000000</c:v>
                </c:pt>
                <c:pt idx="37">
                  <c:v>93000000</c:v>
                </c:pt>
                <c:pt idx="38">
                  <c:v>14000000</c:v>
                </c:pt>
                <c:pt idx="39">
                  <c:v>35000000</c:v>
                </c:pt>
                <c:pt idx="40">
                  <c:v>200000000</c:v>
                </c:pt>
                <c:pt idx="41">
                  <c:v>125000000</c:v>
                </c:pt>
                <c:pt idx="42">
                  <c:v>200000000</c:v>
                </c:pt>
                <c:pt idx="43">
                  <c:v>250000000</c:v>
                </c:pt>
                <c:pt idx="44">
                  <c:v>60000000</c:v>
                </c:pt>
                <c:pt idx="45">
                  <c:v>200000000</c:v>
                </c:pt>
                <c:pt idx="46">
                  <c:v>80000000</c:v>
                </c:pt>
                <c:pt idx="47">
                  <c:v>250000000</c:v>
                </c:pt>
                <c:pt idx="48">
                  <c:v>225000000</c:v>
                </c:pt>
                <c:pt idx="49">
                  <c:v>60000000</c:v>
                </c:pt>
                <c:pt idx="50">
                  <c:v>8000000</c:v>
                </c:pt>
                <c:pt idx="51">
                  <c:v>115000000</c:v>
                </c:pt>
                <c:pt idx="52">
                  <c:v>22000000</c:v>
                </c:pt>
                <c:pt idx="53">
                  <c:v>3977000</c:v>
                </c:pt>
                <c:pt idx="54">
                  <c:v>25000000</c:v>
                </c:pt>
                <c:pt idx="55">
                  <c:v>125000000</c:v>
                </c:pt>
                <c:pt idx="56">
                  <c:v>19000000</c:v>
                </c:pt>
                <c:pt idx="57">
                  <c:v>28000000</c:v>
                </c:pt>
                <c:pt idx="58">
                  <c:v>175000000</c:v>
                </c:pt>
                <c:pt idx="59">
                  <c:v>175000000</c:v>
                </c:pt>
                <c:pt idx="60">
                  <c:v>2000000</c:v>
                </c:pt>
                <c:pt idx="61">
                  <c:v>69000000</c:v>
                </c:pt>
                <c:pt idx="62">
                  <c:v>175000000</c:v>
                </c:pt>
                <c:pt idx="63">
                  <c:v>140000000</c:v>
                </c:pt>
                <c:pt idx="64">
                  <c:v>6000000</c:v>
                </c:pt>
                <c:pt idx="65">
                  <c:v>115000000</c:v>
                </c:pt>
                <c:pt idx="66">
                  <c:v>80000000</c:v>
                </c:pt>
                <c:pt idx="67">
                  <c:v>100000000</c:v>
                </c:pt>
                <c:pt idx="68">
                  <c:v>200000000</c:v>
                </c:pt>
                <c:pt idx="69">
                  <c:v>33000000</c:v>
                </c:pt>
                <c:pt idx="70">
                  <c:v>120000000</c:v>
                </c:pt>
                <c:pt idx="71">
                  <c:v>92000000</c:v>
                </c:pt>
                <c:pt idx="72">
                  <c:v>150000000</c:v>
                </c:pt>
                <c:pt idx="73">
                  <c:v>50000000</c:v>
                </c:pt>
                <c:pt idx="74">
                  <c:v>8800000</c:v>
                </c:pt>
                <c:pt idx="75">
                  <c:v>140000000</c:v>
                </c:pt>
                <c:pt idx="76">
                  <c:v>14000000</c:v>
                </c:pt>
                <c:pt idx="77">
                  <c:v>170000000</c:v>
                </c:pt>
                <c:pt idx="78">
                  <c:v>22000000</c:v>
                </c:pt>
                <c:pt idx="79">
                  <c:v>100000000</c:v>
                </c:pt>
                <c:pt idx="80">
                  <c:v>30000000</c:v>
                </c:pt>
                <c:pt idx="81">
                  <c:v>15000000</c:v>
                </c:pt>
                <c:pt idx="82">
                  <c:v>81000000</c:v>
                </c:pt>
                <c:pt idx="83">
                  <c:v>160000000</c:v>
                </c:pt>
                <c:pt idx="84">
                  <c:v>90000000</c:v>
                </c:pt>
                <c:pt idx="85">
                  <c:v>190000000</c:v>
                </c:pt>
                <c:pt idx="86">
                  <c:v>195000000</c:v>
                </c:pt>
                <c:pt idx="87">
                  <c:v>60000000</c:v>
                </c:pt>
                <c:pt idx="88">
                  <c:v>250000000</c:v>
                </c:pt>
                <c:pt idx="89">
                  <c:v>11000000</c:v>
                </c:pt>
                <c:pt idx="90">
                  <c:v>73000000</c:v>
                </c:pt>
                <c:pt idx="91">
                  <c:v>72000000</c:v>
                </c:pt>
                <c:pt idx="92">
                  <c:v>90000000</c:v>
                </c:pt>
                <c:pt idx="93">
                  <c:v>18000000</c:v>
                </c:pt>
                <c:pt idx="94">
                  <c:v>22000000</c:v>
                </c:pt>
                <c:pt idx="95">
                  <c:v>8200000</c:v>
                </c:pt>
                <c:pt idx="96">
                  <c:v>37000000</c:v>
                </c:pt>
                <c:pt idx="97">
                  <c:v>37000000</c:v>
                </c:pt>
                <c:pt idx="98">
                  <c:v>29000000</c:v>
                </c:pt>
                <c:pt idx="99">
                  <c:v>5500000</c:v>
                </c:pt>
                <c:pt idx="100">
                  <c:v>23000000</c:v>
                </c:pt>
                <c:pt idx="101">
                  <c:v>28000000</c:v>
                </c:pt>
                <c:pt idx="102">
                  <c:v>63000000</c:v>
                </c:pt>
                <c:pt idx="103">
                  <c:v>92000000</c:v>
                </c:pt>
                <c:pt idx="104">
                  <c:v>48000000</c:v>
                </c:pt>
                <c:pt idx="105">
                  <c:v>25000000</c:v>
                </c:pt>
                <c:pt idx="106">
                  <c:v>70000000</c:v>
                </c:pt>
                <c:pt idx="107">
                  <c:v>65000000</c:v>
                </c:pt>
                <c:pt idx="108">
                  <c:v>25000000</c:v>
                </c:pt>
                <c:pt idx="109">
                  <c:v>75000000</c:v>
                </c:pt>
                <c:pt idx="110">
                  <c:v>90000000</c:v>
                </c:pt>
                <c:pt idx="111">
                  <c:v>14000000</c:v>
                </c:pt>
                <c:pt idx="112">
                  <c:v>150000000</c:v>
                </c:pt>
                <c:pt idx="113">
                  <c:v>50000000</c:v>
                </c:pt>
                <c:pt idx="114">
                  <c:v>20000000</c:v>
                </c:pt>
                <c:pt idx="115">
                  <c:v>110000000</c:v>
                </c:pt>
                <c:pt idx="116">
                  <c:v>60000</c:v>
                </c:pt>
                <c:pt idx="117">
                  <c:v>33000000</c:v>
                </c:pt>
                <c:pt idx="118">
                  <c:v>150000000</c:v>
                </c:pt>
                <c:pt idx="119">
                  <c:v>44000000</c:v>
                </c:pt>
                <c:pt idx="120">
                  <c:v>3000000</c:v>
                </c:pt>
                <c:pt idx="121">
                  <c:v>11000000</c:v>
                </c:pt>
                <c:pt idx="122">
                  <c:v>123000000</c:v>
                </c:pt>
                <c:pt idx="123">
                  <c:v>32500000</c:v>
                </c:pt>
                <c:pt idx="124">
                  <c:v>45000000</c:v>
                </c:pt>
                <c:pt idx="125">
                  <c:v>90000000</c:v>
                </c:pt>
                <c:pt idx="126">
                  <c:v>7500000</c:v>
                </c:pt>
                <c:pt idx="127">
                  <c:v>7500000</c:v>
                </c:pt>
                <c:pt idx="128">
                  <c:v>200000000</c:v>
                </c:pt>
                <c:pt idx="129">
                  <c:v>200000000</c:v>
                </c:pt>
                <c:pt idx="130">
                  <c:v>38000000</c:v>
                </c:pt>
                <c:pt idx="131">
                  <c:v>28000000</c:v>
                </c:pt>
                <c:pt idx="132">
                  <c:v>160000000</c:v>
                </c:pt>
                <c:pt idx="133">
                  <c:v>18000000</c:v>
                </c:pt>
                <c:pt idx="134">
                  <c:v>185000000</c:v>
                </c:pt>
                <c:pt idx="135">
                  <c:v>6000000</c:v>
                </c:pt>
                <c:pt idx="136">
                  <c:v>150000000</c:v>
                </c:pt>
                <c:pt idx="137">
                  <c:v>34200000</c:v>
                </c:pt>
                <c:pt idx="138">
                  <c:v>6000000</c:v>
                </c:pt>
                <c:pt idx="139">
                  <c:v>10000000</c:v>
                </c:pt>
                <c:pt idx="140">
                  <c:v>15000000</c:v>
                </c:pt>
                <c:pt idx="141">
                  <c:v>40000000</c:v>
                </c:pt>
                <c:pt idx="142">
                  <c:v>45000000</c:v>
                </c:pt>
                <c:pt idx="143">
                  <c:v>28000000</c:v>
                </c:pt>
                <c:pt idx="144">
                  <c:v>120000000</c:v>
                </c:pt>
                <c:pt idx="145">
                  <c:v>40000000</c:v>
                </c:pt>
                <c:pt idx="146">
                  <c:v>15000000</c:v>
                </c:pt>
                <c:pt idx="147">
                  <c:v>22000000</c:v>
                </c:pt>
                <c:pt idx="148">
                  <c:v>160000000</c:v>
                </c:pt>
                <c:pt idx="149">
                  <c:v>108000000</c:v>
                </c:pt>
                <c:pt idx="150">
                  <c:v>25000000</c:v>
                </c:pt>
                <c:pt idx="151">
                  <c:v>130000000</c:v>
                </c:pt>
                <c:pt idx="152">
                  <c:v>90000000</c:v>
                </c:pt>
                <c:pt idx="153">
                  <c:v>30000000</c:v>
                </c:pt>
                <c:pt idx="154">
                  <c:v>75000000</c:v>
                </c:pt>
                <c:pt idx="155">
                  <c:v>175000000</c:v>
                </c:pt>
                <c:pt idx="156">
                  <c:v>48000000</c:v>
                </c:pt>
                <c:pt idx="157">
                  <c:v>59000000</c:v>
                </c:pt>
                <c:pt idx="158">
                  <c:v>20000000</c:v>
                </c:pt>
                <c:pt idx="159">
                  <c:v>65000000</c:v>
                </c:pt>
                <c:pt idx="160">
                  <c:v>110000000</c:v>
                </c:pt>
                <c:pt idx="161">
                  <c:v>2600000</c:v>
                </c:pt>
                <c:pt idx="162">
                  <c:v>43000000</c:v>
                </c:pt>
                <c:pt idx="163">
                  <c:v>42000000</c:v>
                </c:pt>
                <c:pt idx="164">
                  <c:v>960000</c:v>
                </c:pt>
                <c:pt idx="165">
                  <c:v>80000000</c:v>
                </c:pt>
                <c:pt idx="166">
                  <c:v>30000000</c:v>
                </c:pt>
                <c:pt idx="167">
                  <c:v>33000000</c:v>
                </c:pt>
                <c:pt idx="168">
                  <c:v>15000000</c:v>
                </c:pt>
                <c:pt idx="169">
                  <c:v>777000</c:v>
                </c:pt>
                <c:pt idx="170">
                  <c:v>37000000</c:v>
                </c:pt>
                <c:pt idx="171">
                  <c:v>6000000</c:v>
                </c:pt>
                <c:pt idx="172">
                  <c:v>15000000</c:v>
                </c:pt>
                <c:pt idx="173">
                  <c:v>12000000</c:v>
                </c:pt>
                <c:pt idx="174">
                  <c:v>70000000</c:v>
                </c:pt>
                <c:pt idx="175">
                  <c:v>58000000</c:v>
                </c:pt>
                <c:pt idx="176">
                  <c:v>52000000</c:v>
                </c:pt>
                <c:pt idx="177">
                  <c:v>200000000</c:v>
                </c:pt>
                <c:pt idx="178">
                  <c:v>19000000</c:v>
                </c:pt>
                <c:pt idx="179">
                  <c:v>180000000</c:v>
                </c:pt>
                <c:pt idx="180">
                  <c:v>55000000</c:v>
                </c:pt>
                <c:pt idx="181">
                  <c:v>16000000</c:v>
                </c:pt>
                <c:pt idx="182">
                  <c:v>21000000</c:v>
                </c:pt>
                <c:pt idx="183">
                  <c:v>13000000</c:v>
                </c:pt>
                <c:pt idx="184">
                  <c:v>18000000</c:v>
                </c:pt>
                <c:pt idx="185">
                  <c:v>40000000</c:v>
                </c:pt>
                <c:pt idx="186">
                  <c:v>62000000</c:v>
                </c:pt>
                <c:pt idx="187">
                  <c:v>35000000</c:v>
                </c:pt>
                <c:pt idx="188">
                  <c:v>25000000</c:v>
                </c:pt>
                <c:pt idx="189">
                  <c:v>19400870</c:v>
                </c:pt>
                <c:pt idx="190">
                  <c:v>63000000</c:v>
                </c:pt>
                <c:pt idx="191">
                  <c:v>75000000</c:v>
                </c:pt>
                <c:pt idx="192">
                  <c:v>15000</c:v>
                </c:pt>
                <c:pt idx="193">
                  <c:v>150000000</c:v>
                </c:pt>
                <c:pt idx="194">
                  <c:v>4400000</c:v>
                </c:pt>
                <c:pt idx="195">
                  <c:v>55000000</c:v>
                </c:pt>
                <c:pt idx="196">
                  <c:v>70000000</c:v>
                </c:pt>
                <c:pt idx="197">
                  <c:v>61000000</c:v>
                </c:pt>
                <c:pt idx="198">
                  <c:v>7000000</c:v>
                </c:pt>
                <c:pt idx="199">
                  <c:v>90000000</c:v>
                </c:pt>
                <c:pt idx="200">
                  <c:v>38000000</c:v>
                </c:pt>
                <c:pt idx="201">
                  <c:v>38000000</c:v>
                </c:pt>
                <c:pt idx="202">
                  <c:v>44000000</c:v>
                </c:pt>
                <c:pt idx="203">
                  <c:v>150000000</c:v>
                </c:pt>
                <c:pt idx="204">
                  <c:v>95000000</c:v>
                </c:pt>
                <c:pt idx="205">
                  <c:v>95000000</c:v>
                </c:pt>
                <c:pt idx="206">
                  <c:v>110000000</c:v>
                </c:pt>
                <c:pt idx="207">
                  <c:v>200000000</c:v>
                </c:pt>
                <c:pt idx="208">
                  <c:v>200000000</c:v>
                </c:pt>
                <c:pt idx="209">
                  <c:v>98000000</c:v>
                </c:pt>
                <c:pt idx="210">
                  <c:v>50000000</c:v>
                </c:pt>
                <c:pt idx="211">
                  <c:v>102000000</c:v>
                </c:pt>
                <c:pt idx="212">
                  <c:v>132000000</c:v>
                </c:pt>
                <c:pt idx="213">
                  <c:v>18000000</c:v>
                </c:pt>
                <c:pt idx="214">
                  <c:v>20000000</c:v>
                </c:pt>
                <c:pt idx="215">
                  <c:v>4000000</c:v>
                </c:pt>
                <c:pt idx="216">
                  <c:v>20000000</c:v>
                </c:pt>
                <c:pt idx="217">
                  <c:v>40000000</c:v>
                </c:pt>
                <c:pt idx="218">
                  <c:v>75000000</c:v>
                </c:pt>
                <c:pt idx="219">
                  <c:v>80000000</c:v>
                </c:pt>
                <c:pt idx="220">
                  <c:v>11000000</c:v>
                </c:pt>
                <c:pt idx="221">
                  <c:v>50000000</c:v>
                </c:pt>
                <c:pt idx="222">
                  <c:v>10000000</c:v>
                </c:pt>
                <c:pt idx="223">
                  <c:v>8000000</c:v>
                </c:pt>
                <c:pt idx="224">
                  <c:v>33000000</c:v>
                </c:pt>
                <c:pt idx="225">
                  <c:v>35000000</c:v>
                </c:pt>
                <c:pt idx="226">
                  <c:v>7500000</c:v>
                </c:pt>
                <c:pt idx="227">
                  <c:v>5000000</c:v>
                </c:pt>
                <c:pt idx="228">
                  <c:v>40000000</c:v>
                </c:pt>
                <c:pt idx="229">
                  <c:v>85000000</c:v>
                </c:pt>
                <c:pt idx="230">
                  <c:v>100000000</c:v>
                </c:pt>
                <c:pt idx="231">
                  <c:v>50000000</c:v>
                </c:pt>
                <c:pt idx="232">
                  <c:v>20000000</c:v>
                </c:pt>
                <c:pt idx="233">
                  <c:v>18000000</c:v>
                </c:pt>
                <c:pt idx="234">
                  <c:v>25000000</c:v>
                </c:pt>
                <c:pt idx="235">
                  <c:v>15000000</c:v>
                </c:pt>
                <c:pt idx="236">
                  <c:v>42000000</c:v>
                </c:pt>
                <c:pt idx="237">
                  <c:v>6000000</c:v>
                </c:pt>
                <c:pt idx="238">
                  <c:v>6000000</c:v>
                </c:pt>
                <c:pt idx="239">
                  <c:v>25000000</c:v>
                </c:pt>
                <c:pt idx="240">
                  <c:v>30000000</c:v>
                </c:pt>
                <c:pt idx="241">
                  <c:v>45000000</c:v>
                </c:pt>
                <c:pt idx="242">
                  <c:v>20000000</c:v>
                </c:pt>
                <c:pt idx="243">
                  <c:v>20000000</c:v>
                </c:pt>
                <c:pt idx="244">
                  <c:v>13000000</c:v>
                </c:pt>
                <c:pt idx="245">
                  <c:v>15800000</c:v>
                </c:pt>
                <c:pt idx="246">
                  <c:v>125000000</c:v>
                </c:pt>
                <c:pt idx="247">
                  <c:v>30000000</c:v>
                </c:pt>
                <c:pt idx="248">
                  <c:v>52000000</c:v>
                </c:pt>
                <c:pt idx="249">
                  <c:v>44500000</c:v>
                </c:pt>
                <c:pt idx="250">
                  <c:v>28000000</c:v>
                </c:pt>
                <c:pt idx="251">
                  <c:v>4000000</c:v>
                </c:pt>
                <c:pt idx="252">
                  <c:v>11000000</c:v>
                </c:pt>
                <c:pt idx="253">
                  <c:v>125000000</c:v>
                </c:pt>
                <c:pt idx="254">
                  <c:v>170000000</c:v>
                </c:pt>
                <c:pt idx="255">
                  <c:v>35000000</c:v>
                </c:pt>
                <c:pt idx="256">
                  <c:v>80000000</c:v>
                </c:pt>
                <c:pt idx="257">
                  <c:v>38000000</c:v>
                </c:pt>
                <c:pt idx="258">
                  <c:v>74000000</c:v>
                </c:pt>
                <c:pt idx="259">
                  <c:v>93000000</c:v>
                </c:pt>
                <c:pt idx="260">
                  <c:v>15000000</c:v>
                </c:pt>
                <c:pt idx="261">
                  <c:v>61000000</c:v>
                </c:pt>
                <c:pt idx="262">
                  <c:v>85000000</c:v>
                </c:pt>
                <c:pt idx="263">
                  <c:v>30000000</c:v>
                </c:pt>
                <c:pt idx="264">
                  <c:v>15000000</c:v>
                </c:pt>
                <c:pt idx="265">
                  <c:v>14400000</c:v>
                </c:pt>
                <c:pt idx="266">
                  <c:v>30000000</c:v>
                </c:pt>
                <c:pt idx="267">
                  <c:v>55000000</c:v>
                </c:pt>
                <c:pt idx="268">
                  <c:v>40000000</c:v>
                </c:pt>
                <c:pt idx="269">
                  <c:v>75000000</c:v>
                </c:pt>
                <c:pt idx="270">
                  <c:v>30000000</c:v>
                </c:pt>
                <c:pt idx="271">
                  <c:v>30000000</c:v>
                </c:pt>
                <c:pt idx="272">
                  <c:v>45000000</c:v>
                </c:pt>
                <c:pt idx="273">
                  <c:v>130000000</c:v>
                </c:pt>
                <c:pt idx="274">
                  <c:v>40000000</c:v>
                </c:pt>
                <c:pt idx="275">
                  <c:v>50000000</c:v>
                </c:pt>
                <c:pt idx="276">
                  <c:v>125000000</c:v>
                </c:pt>
                <c:pt idx="277">
                  <c:v>25000000</c:v>
                </c:pt>
                <c:pt idx="278">
                  <c:v>103000000</c:v>
                </c:pt>
                <c:pt idx="279">
                  <c:v>26000000</c:v>
                </c:pt>
                <c:pt idx="280">
                  <c:v>100000000</c:v>
                </c:pt>
                <c:pt idx="281">
                  <c:v>93000000</c:v>
                </c:pt>
                <c:pt idx="282">
                  <c:v>2800000</c:v>
                </c:pt>
                <c:pt idx="283">
                  <c:v>26000000</c:v>
                </c:pt>
                <c:pt idx="284">
                  <c:v>60000000</c:v>
                </c:pt>
                <c:pt idx="285">
                  <c:v>4000000</c:v>
                </c:pt>
                <c:pt idx="286">
                  <c:v>20000000</c:v>
                </c:pt>
                <c:pt idx="287">
                  <c:v>80000000</c:v>
                </c:pt>
                <c:pt idx="288">
                  <c:v>8000000</c:v>
                </c:pt>
                <c:pt idx="289">
                  <c:v>8000000</c:v>
                </c:pt>
                <c:pt idx="290">
                  <c:v>35000000</c:v>
                </c:pt>
                <c:pt idx="291">
                  <c:v>75000000</c:v>
                </c:pt>
                <c:pt idx="292">
                  <c:v>70000000</c:v>
                </c:pt>
                <c:pt idx="293">
                  <c:v>80000000</c:v>
                </c:pt>
                <c:pt idx="294">
                  <c:v>3000000</c:v>
                </c:pt>
                <c:pt idx="295">
                  <c:v>2600000</c:v>
                </c:pt>
                <c:pt idx="296">
                  <c:v>46000000</c:v>
                </c:pt>
                <c:pt idx="297">
                  <c:v>20000000</c:v>
                </c:pt>
                <c:pt idx="298">
                  <c:v>250000000</c:v>
                </c:pt>
                <c:pt idx="299">
                  <c:v>100000000</c:v>
                </c:pt>
                <c:pt idx="300">
                  <c:v>100000000</c:v>
                </c:pt>
                <c:pt idx="301">
                  <c:v>3500000</c:v>
                </c:pt>
                <c:pt idx="302">
                  <c:v>11000000</c:v>
                </c:pt>
                <c:pt idx="303">
                  <c:v>12000000</c:v>
                </c:pt>
                <c:pt idx="304">
                  <c:v>17000000</c:v>
                </c:pt>
                <c:pt idx="305">
                  <c:v>16400000</c:v>
                </c:pt>
                <c:pt idx="306">
                  <c:v>26000000</c:v>
                </c:pt>
                <c:pt idx="307">
                  <c:v>60000000</c:v>
                </c:pt>
                <c:pt idx="308">
                  <c:v>55000000</c:v>
                </c:pt>
                <c:pt idx="309">
                  <c:v>15000000</c:v>
                </c:pt>
                <c:pt idx="310">
                  <c:v>5000000</c:v>
                </c:pt>
                <c:pt idx="311">
                  <c:v>258000000</c:v>
                </c:pt>
                <c:pt idx="312">
                  <c:v>258000000</c:v>
                </c:pt>
                <c:pt idx="313">
                  <c:v>40000000</c:v>
                </c:pt>
                <c:pt idx="314">
                  <c:v>30000000</c:v>
                </c:pt>
                <c:pt idx="315">
                  <c:v>13000000</c:v>
                </c:pt>
                <c:pt idx="316">
                  <c:v>50000000</c:v>
                </c:pt>
                <c:pt idx="317">
                  <c:v>150000000</c:v>
                </c:pt>
                <c:pt idx="318">
                  <c:v>6500000</c:v>
                </c:pt>
                <c:pt idx="319">
                  <c:v>35000000</c:v>
                </c:pt>
                <c:pt idx="320">
                  <c:v>24000000</c:v>
                </c:pt>
                <c:pt idx="321">
                  <c:v>14000000</c:v>
                </c:pt>
                <c:pt idx="322">
                  <c:v>18000000</c:v>
                </c:pt>
                <c:pt idx="323">
                  <c:v>50000000</c:v>
                </c:pt>
                <c:pt idx="324">
                  <c:v>16000000</c:v>
                </c:pt>
                <c:pt idx="325">
                  <c:v>60000000</c:v>
                </c:pt>
                <c:pt idx="326">
                  <c:v>4500000</c:v>
                </c:pt>
                <c:pt idx="327">
                  <c:v>30000000</c:v>
                </c:pt>
                <c:pt idx="328">
                  <c:v>24000000</c:v>
                </c:pt>
                <c:pt idx="329">
                  <c:v>50000000</c:v>
                </c:pt>
                <c:pt idx="330">
                  <c:v>82000000</c:v>
                </c:pt>
                <c:pt idx="331">
                  <c:v>48000000</c:v>
                </c:pt>
                <c:pt idx="332">
                  <c:v>50000000</c:v>
                </c:pt>
                <c:pt idx="333">
                  <c:v>6500000</c:v>
                </c:pt>
                <c:pt idx="334">
                  <c:v>41000000</c:v>
                </c:pt>
                <c:pt idx="335">
                  <c:v>38000000</c:v>
                </c:pt>
                <c:pt idx="336">
                  <c:v>10000000</c:v>
                </c:pt>
                <c:pt idx="337">
                  <c:v>25000000</c:v>
                </c:pt>
                <c:pt idx="338">
                  <c:v>73000000</c:v>
                </c:pt>
                <c:pt idx="339">
                  <c:v>80000000</c:v>
                </c:pt>
                <c:pt idx="340">
                  <c:v>35000000</c:v>
                </c:pt>
                <c:pt idx="341">
                  <c:v>54000000</c:v>
                </c:pt>
                <c:pt idx="342">
                  <c:v>35000000</c:v>
                </c:pt>
                <c:pt idx="343">
                  <c:v>20000000</c:v>
                </c:pt>
                <c:pt idx="344">
                  <c:v>22000000</c:v>
                </c:pt>
                <c:pt idx="345">
                  <c:v>42000000</c:v>
                </c:pt>
                <c:pt idx="346">
                  <c:v>38000000</c:v>
                </c:pt>
                <c:pt idx="347">
                  <c:v>52000000</c:v>
                </c:pt>
                <c:pt idx="348">
                  <c:v>165000000</c:v>
                </c:pt>
                <c:pt idx="349">
                  <c:v>100000000</c:v>
                </c:pt>
                <c:pt idx="350">
                  <c:v>71500000</c:v>
                </c:pt>
                <c:pt idx="351">
                  <c:v>32000000</c:v>
                </c:pt>
                <c:pt idx="352">
                  <c:v>8200000</c:v>
                </c:pt>
                <c:pt idx="353">
                  <c:v>145000000</c:v>
                </c:pt>
                <c:pt idx="354">
                  <c:v>37000000</c:v>
                </c:pt>
                <c:pt idx="355">
                  <c:v>70000000</c:v>
                </c:pt>
                <c:pt idx="356">
                  <c:v>30000000</c:v>
                </c:pt>
                <c:pt idx="357">
                  <c:v>10000000</c:v>
                </c:pt>
                <c:pt idx="358">
                  <c:v>32000000</c:v>
                </c:pt>
                <c:pt idx="359">
                  <c:v>8000000</c:v>
                </c:pt>
                <c:pt idx="360">
                  <c:v>84000000</c:v>
                </c:pt>
                <c:pt idx="361">
                  <c:v>17000000</c:v>
                </c:pt>
                <c:pt idx="362">
                  <c:v>14000000</c:v>
                </c:pt>
                <c:pt idx="363">
                  <c:v>10000000</c:v>
                </c:pt>
                <c:pt idx="364">
                  <c:v>40000000</c:v>
                </c:pt>
                <c:pt idx="365">
                  <c:v>22000000</c:v>
                </c:pt>
                <c:pt idx="366">
                  <c:v>25000000</c:v>
                </c:pt>
                <c:pt idx="367">
                  <c:v>200000000</c:v>
                </c:pt>
                <c:pt idx="368">
                  <c:v>34000000</c:v>
                </c:pt>
                <c:pt idx="369">
                  <c:v>11000000</c:v>
                </c:pt>
                <c:pt idx="370">
                  <c:v>11000000</c:v>
                </c:pt>
                <c:pt idx="371">
                  <c:v>12000000</c:v>
                </c:pt>
                <c:pt idx="372">
                  <c:v>40000000</c:v>
                </c:pt>
                <c:pt idx="373">
                  <c:v>70000000</c:v>
                </c:pt>
                <c:pt idx="374">
                  <c:v>33000000</c:v>
                </c:pt>
                <c:pt idx="375">
                  <c:v>18500000</c:v>
                </c:pt>
                <c:pt idx="376">
                  <c:v>52000000</c:v>
                </c:pt>
                <c:pt idx="377">
                  <c:v>120000000</c:v>
                </c:pt>
                <c:pt idx="378">
                  <c:v>95000000</c:v>
                </c:pt>
                <c:pt idx="379">
                  <c:v>225000000</c:v>
                </c:pt>
                <c:pt idx="380">
                  <c:v>10700000</c:v>
                </c:pt>
                <c:pt idx="381">
                  <c:v>10700000</c:v>
                </c:pt>
                <c:pt idx="382">
                  <c:v>125000000</c:v>
                </c:pt>
                <c:pt idx="383">
                  <c:v>125000000</c:v>
                </c:pt>
                <c:pt idx="384">
                  <c:v>85000000</c:v>
                </c:pt>
                <c:pt idx="385">
                  <c:v>80000000</c:v>
                </c:pt>
                <c:pt idx="386">
                  <c:v>60000000</c:v>
                </c:pt>
                <c:pt idx="387">
                  <c:v>75000000</c:v>
                </c:pt>
                <c:pt idx="388">
                  <c:v>26000000</c:v>
                </c:pt>
                <c:pt idx="389">
                  <c:v>17000000</c:v>
                </c:pt>
                <c:pt idx="390">
                  <c:v>17000000</c:v>
                </c:pt>
                <c:pt idx="391">
                  <c:v>25000000</c:v>
                </c:pt>
                <c:pt idx="392">
                  <c:v>20000000</c:v>
                </c:pt>
                <c:pt idx="393">
                  <c:v>145000000</c:v>
                </c:pt>
                <c:pt idx="394">
                  <c:v>23000000</c:v>
                </c:pt>
                <c:pt idx="395">
                  <c:v>85000000</c:v>
                </c:pt>
                <c:pt idx="396">
                  <c:v>12000000</c:v>
                </c:pt>
                <c:pt idx="397">
                  <c:v>100000000</c:v>
                </c:pt>
                <c:pt idx="398">
                  <c:v>31000000</c:v>
                </c:pt>
                <c:pt idx="399">
                  <c:v>20000000</c:v>
                </c:pt>
                <c:pt idx="400">
                  <c:v>9000000</c:v>
                </c:pt>
                <c:pt idx="401">
                  <c:v>40000000</c:v>
                </c:pt>
                <c:pt idx="402">
                  <c:v>48000000</c:v>
                </c:pt>
                <c:pt idx="403">
                  <c:v>125000000</c:v>
                </c:pt>
                <c:pt idx="404">
                  <c:v>45000000</c:v>
                </c:pt>
                <c:pt idx="405">
                  <c:v>8000000</c:v>
                </c:pt>
                <c:pt idx="406">
                  <c:v>45000000</c:v>
                </c:pt>
                <c:pt idx="407">
                  <c:v>125000000</c:v>
                </c:pt>
                <c:pt idx="408">
                  <c:v>140000000</c:v>
                </c:pt>
                <c:pt idx="409">
                  <c:v>60000000</c:v>
                </c:pt>
                <c:pt idx="410">
                  <c:v>3000000</c:v>
                </c:pt>
                <c:pt idx="411">
                  <c:v>180000000</c:v>
                </c:pt>
                <c:pt idx="412">
                  <c:v>27000000</c:v>
                </c:pt>
                <c:pt idx="413">
                  <c:v>2300000</c:v>
                </c:pt>
                <c:pt idx="414">
                  <c:v>12000000</c:v>
                </c:pt>
                <c:pt idx="415">
                  <c:v>20000000</c:v>
                </c:pt>
                <c:pt idx="416">
                  <c:v>20000000</c:v>
                </c:pt>
                <c:pt idx="417">
                  <c:v>62000000</c:v>
                </c:pt>
                <c:pt idx="418">
                  <c:v>13000000</c:v>
                </c:pt>
                <c:pt idx="419">
                  <c:v>10000000</c:v>
                </c:pt>
                <c:pt idx="420">
                  <c:v>75000000</c:v>
                </c:pt>
                <c:pt idx="421">
                  <c:v>12000000</c:v>
                </c:pt>
                <c:pt idx="422">
                  <c:v>17000000</c:v>
                </c:pt>
                <c:pt idx="423">
                  <c:v>5000000</c:v>
                </c:pt>
                <c:pt idx="424">
                  <c:v>75000000</c:v>
                </c:pt>
                <c:pt idx="425">
                  <c:v>25000000</c:v>
                </c:pt>
                <c:pt idx="426">
                  <c:v>140000000</c:v>
                </c:pt>
                <c:pt idx="427">
                  <c:v>52000000</c:v>
                </c:pt>
                <c:pt idx="428">
                  <c:v>10000000</c:v>
                </c:pt>
                <c:pt idx="429">
                  <c:v>15000000</c:v>
                </c:pt>
                <c:pt idx="430">
                  <c:v>65000000</c:v>
                </c:pt>
                <c:pt idx="431">
                  <c:v>26000000</c:v>
                </c:pt>
                <c:pt idx="432">
                  <c:v>75000000</c:v>
                </c:pt>
                <c:pt idx="433">
                  <c:v>12000000</c:v>
                </c:pt>
                <c:pt idx="434">
                  <c:v>165000000</c:v>
                </c:pt>
                <c:pt idx="435">
                  <c:v>6000000</c:v>
                </c:pt>
                <c:pt idx="436">
                  <c:v>61000000</c:v>
                </c:pt>
                <c:pt idx="437">
                  <c:v>56000000</c:v>
                </c:pt>
                <c:pt idx="438">
                  <c:v>40000000</c:v>
                </c:pt>
                <c:pt idx="439">
                  <c:v>15000000</c:v>
                </c:pt>
                <c:pt idx="440">
                  <c:v>45000000</c:v>
                </c:pt>
                <c:pt idx="441">
                  <c:v>150000000</c:v>
                </c:pt>
                <c:pt idx="442">
                  <c:v>80000000</c:v>
                </c:pt>
                <c:pt idx="443">
                  <c:v>150000000</c:v>
                </c:pt>
                <c:pt idx="444">
                  <c:v>14600000</c:v>
                </c:pt>
                <c:pt idx="445">
                  <c:v>31000000</c:v>
                </c:pt>
                <c:pt idx="446">
                  <c:v>14000000</c:v>
                </c:pt>
                <c:pt idx="447">
                  <c:v>50000000</c:v>
                </c:pt>
                <c:pt idx="448">
                  <c:v>45000000</c:v>
                </c:pt>
                <c:pt idx="449">
                  <c:v>40000000</c:v>
                </c:pt>
                <c:pt idx="450">
                  <c:v>20000000</c:v>
                </c:pt>
                <c:pt idx="451">
                  <c:v>30000000</c:v>
                </c:pt>
                <c:pt idx="452">
                  <c:v>100000000</c:v>
                </c:pt>
                <c:pt idx="453">
                  <c:v>150000000</c:v>
                </c:pt>
                <c:pt idx="454">
                  <c:v>17000000</c:v>
                </c:pt>
                <c:pt idx="455">
                  <c:v>37000000</c:v>
                </c:pt>
                <c:pt idx="456">
                  <c:v>40000000</c:v>
                </c:pt>
                <c:pt idx="457">
                  <c:v>20000000</c:v>
                </c:pt>
                <c:pt idx="458">
                  <c:v>25000000</c:v>
                </c:pt>
                <c:pt idx="459">
                  <c:v>40000000</c:v>
                </c:pt>
                <c:pt idx="460">
                  <c:v>17000000</c:v>
                </c:pt>
                <c:pt idx="461">
                  <c:v>25000000</c:v>
                </c:pt>
                <c:pt idx="462">
                  <c:v>9000000</c:v>
                </c:pt>
                <c:pt idx="463">
                  <c:v>65000000</c:v>
                </c:pt>
                <c:pt idx="464">
                  <c:v>54000000</c:v>
                </c:pt>
                <c:pt idx="465">
                  <c:v>60000000</c:v>
                </c:pt>
                <c:pt idx="466">
                  <c:v>40000000</c:v>
                </c:pt>
                <c:pt idx="467">
                  <c:v>1200000</c:v>
                </c:pt>
                <c:pt idx="468">
                  <c:v>40000000</c:v>
                </c:pt>
                <c:pt idx="469">
                  <c:v>15000000</c:v>
                </c:pt>
                <c:pt idx="470">
                  <c:v>80000000</c:v>
                </c:pt>
                <c:pt idx="471">
                  <c:v>25000000</c:v>
                </c:pt>
                <c:pt idx="472">
                  <c:v>90000000</c:v>
                </c:pt>
                <c:pt idx="473">
                  <c:v>12000000</c:v>
                </c:pt>
                <c:pt idx="474">
                  <c:v>17000000</c:v>
                </c:pt>
                <c:pt idx="475">
                  <c:v>28000000</c:v>
                </c:pt>
                <c:pt idx="476">
                  <c:v>10000000</c:v>
                </c:pt>
                <c:pt idx="477">
                  <c:v>5500000</c:v>
                </c:pt>
                <c:pt idx="478">
                  <c:v>10000000</c:v>
                </c:pt>
                <c:pt idx="479">
                  <c:v>12000000</c:v>
                </c:pt>
                <c:pt idx="480">
                  <c:v>75000000</c:v>
                </c:pt>
                <c:pt idx="481">
                  <c:v>15600000</c:v>
                </c:pt>
                <c:pt idx="482">
                  <c:v>12000000</c:v>
                </c:pt>
                <c:pt idx="483">
                  <c:v>1500000</c:v>
                </c:pt>
                <c:pt idx="484">
                  <c:v>165000000</c:v>
                </c:pt>
                <c:pt idx="485">
                  <c:v>18000000</c:v>
                </c:pt>
                <c:pt idx="486">
                  <c:v>185000000</c:v>
                </c:pt>
                <c:pt idx="487">
                  <c:v>25000000</c:v>
                </c:pt>
                <c:pt idx="488">
                  <c:v>1000000</c:v>
                </c:pt>
                <c:pt idx="489">
                  <c:v>135000000</c:v>
                </c:pt>
                <c:pt idx="490">
                  <c:v>30000000</c:v>
                </c:pt>
                <c:pt idx="491">
                  <c:v>55000000</c:v>
                </c:pt>
                <c:pt idx="492">
                  <c:v>23600000</c:v>
                </c:pt>
                <c:pt idx="493">
                  <c:v>250000000</c:v>
                </c:pt>
                <c:pt idx="494">
                  <c:v>8000000</c:v>
                </c:pt>
                <c:pt idx="495">
                  <c:v>27000000</c:v>
                </c:pt>
                <c:pt idx="496">
                  <c:v>4900000</c:v>
                </c:pt>
                <c:pt idx="497">
                  <c:v>20000000</c:v>
                </c:pt>
                <c:pt idx="498">
                  <c:v>6000000</c:v>
                </c:pt>
                <c:pt idx="499">
                  <c:v>26000000</c:v>
                </c:pt>
                <c:pt idx="500">
                  <c:v>25000000</c:v>
                </c:pt>
                <c:pt idx="501">
                  <c:v>14800000</c:v>
                </c:pt>
                <c:pt idx="502">
                  <c:v>35000000</c:v>
                </c:pt>
                <c:pt idx="503">
                  <c:v>76000000</c:v>
                </c:pt>
                <c:pt idx="504">
                  <c:v>12000000</c:v>
                </c:pt>
                <c:pt idx="505">
                  <c:v>30000000</c:v>
                </c:pt>
                <c:pt idx="506">
                  <c:v>38000000</c:v>
                </c:pt>
                <c:pt idx="507">
                  <c:v>40000000</c:v>
                </c:pt>
                <c:pt idx="508">
                  <c:v>65000000</c:v>
                </c:pt>
                <c:pt idx="509">
                  <c:v>24000000</c:v>
                </c:pt>
                <c:pt idx="510">
                  <c:v>65000000</c:v>
                </c:pt>
                <c:pt idx="511">
                  <c:v>68000000</c:v>
                </c:pt>
                <c:pt idx="512">
                  <c:v>140000000</c:v>
                </c:pt>
                <c:pt idx="513">
                  <c:v>8000000</c:v>
                </c:pt>
                <c:pt idx="514">
                  <c:v>40000000</c:v>
                </c:pt>
                <c:pt idx="515">
                  <c:v>50000000</c:v>
                </c:pt>
                <c:pt idx="516">
                  <c:v>80000000</c:v>
                </c:pt>
                <c:pt idx="517">
                  <c:v>32000000</c:v>
                </c:pt>
                <c:pt idx="518">
                  <c:v>55000000</c:v>
                </c:pt>
                <c:pt idx="519">
                  <c:v>130000000</c:v>
                </c:pt>
                <c:pt idx="520">
                  <c:v>70000000</c:v>
                </c:pt>
                <c:pt idx="521">
                  <c:v>30000000</c:v>
                </c:pt>
                <c:pt idx="522">
                  <c:v>55000000</c:v>
                </c:pt>
                <c:pt idx="523">
                  <c:v>25000000</c:v>
                </c:pt>
                <c:pt idx="524">
                  <c:v>60000000</c:v>
                </c:pt>
                <c:pt idx="525">
                  <c:v>40000000</c:v>
                </c:pt>
                <c:pt idx="526">
                  <c:v>15000000</c:v>
                </c:pt>
                <c:pt idx="527">
                  <c:v>5000000</c:v>
                </c:pt>
                <c:pt idx="528">
                  <c:v>6000000</c:v>
                </c:pt>
                <c:pt idx="529">
                  <c:v>13000000</c:v>
                </c:pt>
                <c:pt idx="530">
                  <c:v>58000000</c:v>
                </c:pt>
                <c:pt idx="531">
                  <c:v>135000000</c:v>
                </c:pt>
                <c:pt idx="532">
                  <c:v>17000000</c:v>
                </c:pt>
                <c:pt idx="533">
                  <c:v>45000000</c:v>
                </c:pt>
                <c:pt idx="534">
                  <c:v>100000000</c:v>
                </c:pt>
                <c:pt idx="535">
                  <c:v>35000000</c:v>
                </c:pt>
                <c:pt idx="536">
                  <c:v>4500000</c:v>
                </c:pt>
                <c:pt idx="537">
                  <c:v>32000000</c:v>
                </c:pt>
                <c:pt idx="538">
                  <c:v>3000000</c:v>
                </c:pt>
                <c:pt idx="539">
                  <c:v>6500000</c:v>
                </c:pt>
                <c:pt idx="540">
                  <c:v>17000000</c:v>
                </c:pt>
                <c:pt idx="541">
                  <c:v>80000000</c:v>
                </c:pt>
                <c:pt idx="542">
                  <c:v>6500000</c:v>
                </c:pt>
                <c:pt idx="543">
                  <c:v>9500000</c:v>
                </c:pt>
                <c:pt idx="544">
                  <c:v>40000000</c:v>
                </c:pt>
                <c:pt idx="545">
                  <c:v>38000000</c:v>
                </c:pt>
                <c:pt idx="546">
                  <c:v>70000000</c:v>
                </c:pt>
                <c:pt idx="547">
                  <c:v>14000000</c:v>
                </c:pt>
                <c:pt idx="548">
                  <c:v>20000000</c:v>
                </c:pt>
                <c:pt idx="549">
                  <c:v>48000000</c:v>
                </c:pt>
                <c:pt idx="550">
                  <c:v>31500000</c:v>
                </c:pt>
                <c:pt idx="551">
                  <c:v>35000000</c:v>
                </c:pt>
                <c:pt idx="552">
                  <c:v>45000000</c:v>
                </c:pt>
                <c:pt idx="553">
                  <c:v>13000000</c:v>
                </c:pt>
                <c:pt idx="554">
                  <c:v>45000000</c:v>
                </c:pt>
                <c:pt idx="555">
                  <c:v>25000000</c:v>
                </c:pt>
                <c:pt idx="556">
                  <c:v>18000000</c:v>
                </c:pt>
                <c:pt idx="557">
                  <c:v>19000000</c:v>
                </c:pt>
                <c:pt idx="558">
                  <c:v>30000000</c:v>
                </c:pt>
                <c:pt idx="559">
                  <c:v>70000000</c:v>
                </c:pt>
                <c:pt idx="560">
                  <c:v>300000</c:v>
                </c:pt>
                <c:pt idx="561">
                  <c:v>300000</c:v>
                </c:pt>
                <c:pt idx="562">
                  <c:v>9800000</c:v>
                </c:pt>
                <c:pt idx="563">
                  <c:v>55000000</c:v>
                </c:pt>
                <c:pt idx="564">
                  <c:v>30000000</c:v>
                </c:pt>
                <c:pt idx="565">
                  <c:v>15000000</c:v>
                </c:pt>
                <c:pt idx="566">
                  <c:v>25000000</c:v>
                </c:pt>
                <c:pt idx="567">
                  <c:v>24000000</c:v>
                </c:pt>
                <c:pt idx="568">
                  <c:v>35000000</c:v>
                </c:pt>
                <c:pt idx="569">
                  <c:v>35000000</c:v>
                </c:pt>
                <c:pt idx="570">
                  <c:v>35000000</c:v>
                </c:pt>
                <c:pt idx="571">
                  <c:v>60000000</c:v>
                </c:pt>
                <c:pt idx="572">
                  <c:v>11500000</c:v>
                </c:pt>
                <c:pt idx="573">
                  <c:v>10800000</c:v>
                </c:pt>
                <c:pt idx="574">
                  <c:v>10000000</c:v>
                </c:pt>
                <c:pt idx="575">
                  <c:v>42000000</c:v>
                </c:pt>
                <c:pt idx="576">
                  <c:v>5000000</c:v>
                </c:pt>
                <c:pt idx="577">
                  <c:v>75000000</c:v>
                </c:pt>
                <c:pt idx="578">
                  <c:v>45000000</c:v>
                </c:pt>
                <c:pt idx="579">
                  <c:v>25000000</c:v>
                </c:pt>
                <c:pt idx="580">
                  <c:v>20000000</c:v>
                </c:pt>
                <c:pt idx="581">
                  <c:v>48000000</c:v>
                </c:pt>
                <c:pt idx="582">
                  <c:v>75000000</c:v>
                </c:pt>
                <c:pt idx="583">
                  <c:v>26000000</c:v>
                </c:pt>
                <c:pt idx="584">
                  <c:v>35000000</c:v>
                </c:pt>
                <c:pt idx="585">
                  <c:v>60000000</c:v>
                </c:pt>
                <c:pt idx="586">
                  <c:v>19000000</c:v>
                </c:pt>
                <c:pt idx="587">
                  <c:v>110000000</c:v>
                </c:pt>
                <c:pt idx="588">
                  <c:v>3000000</c:v>
                </c:pt>
                <c:pt idx="589">
                  <c:v>63000000</c:v>
                </c:pt>
                <c:pt idx="590">
                  <c:v>150000000</c:v>
                </c:pt>
                <c:pt idx="591">
                  <c:v>30000000</c:v>
                </c:pt>
                <c:pt idx="592">
                  <c:v>5500000</c:v>
                </c:pt>
                <c:pt idx="593">
                  <c:v>45000000</c:v>
                </c:pt>
                <c:pt idx="594">
                  <c:v>30000000</c:v>
                </c:pt>
                <c:pt idx="595">
                  <c:v>15000000</c:v>
                </c:pt>
                <c:pt idx="596">
                  <c:v>12000000</c:v>
                </c:pt>
                <c:pt idx="597">
                  <c:v>12000000</c:v>
                </c:pt>
                <c:pt idx="598">
                  <c:v>80000000</c:v>
                </c:pt>
                <c:pt idx="599">
                  <c:v>13000000</c:v>
                </c:pt>
                <c:pt idx="600">
                  <c:v>8000000</c:v>
                </c:pt>
                <c:pt idx="601">
                  <c:v>20000000</c:v>
                </c:pt>
                <c:pt idx="602">
                  <c:v>60000000</c:v>
                </c:pt>
                <c:pt idx="603">
                  <c:v>400000</c:v>
                </c:pt>
                <c:pt idx="604">
                  <c:v>35000000</c:v>
                </c:pt>
                <c:pt idx="605">
                  <c:v>40000000</c:v>
                </c:pt>
                <c:pt idx="606">
                  <c:v>75000000</c:v>
                </c:pt>
                <c:pt idx="607">
                  <c:v>180000000</c:v>
                </c:pt>
                <c:pt idx="608">
                  <c:v>55000000</c:v>
                </c:pt>
                <c:pt idx="609">
                  <c:v>45000000</c:v>
                </c:pt>
                <c:pt idx="610">
                  <c:v>45000000</c:v>
                </c:pt>
                <c:pt idx="611">
                  <c:v>16500000</c:v>
                </c:pt>
                <c:pt idx="612">
                  <c:v>28000000</c:v>
                </c:pt>
                <c:pt idx="613">
                  <c:v>20000000</c:v>
                </c:pt>
                <c:pt idx="614">
                  <c:v>120000000</c:v>
                </c:pt>
                <c:pt idx="615">
                  <c:v>12000000</c:v>
                </c:pt>
                <c:pt idx="616">
                  <c:v>85000000</c:v>
                </c:pt>
                <c:pt idx="617">
                  <c:v>75000000</c:v>
                </c:pt>
                <c:pt idx="618">
                  <c:v>140000000</c:v>
                </c:pt>
                <c:pt idx="619">
                  <c:v>27000000</c:v>
                </c:pt>
                <c:pt idx="620">
                  <c:v>40000000</c:v>
                </c:pt>
                <c:pt idx="621">
                  <c:v>4800000</c:v>
                </c:pt>
                <c:pt idx="622">
                  <c:v>90000000</c:v>
                </c:pt>
                <c:pt idx="623">
                  <c:v>7000000</c:v>
                </c:pt>
                <c:pt idx="624">
                  <c:v>3500000</c:v>
                </c:pt>
                <c:pt idx="625">
                  <c:v>135000000</c:v>
                </c:pt>
                <c:pt idx="626">
                  <c:v>135000000</c:v>
                </c:pt>
                <c:pt idx="627">
                  <c:v>135000000</c:v>
                </c:pt>
                <c:pt idx="628">
                  <c:v>28000000</c:v>
                </c:pt>
                <c:pt idx="629">
                  <c:v>10000000</c:v>
                </c:pt>
                <c:pt idx="630">
                  <c:v>18000000</c:v>
                </c:pt>
                <c:pt idx="631">
                  <c:v>11000000</c:v>
                </c:pt>
                <c:pt idx="632">
                  <c:v>30250000</c:v>
                </c:pt>
                <c:pt idx="633">
                  <c:v>78000000</c:v>
                </c:pt>
                <c:pt idx="634">
                  <c:v>40000000</c:v>
                </c:pt>
                <c:pt idx="635">
                  <c:v>18000000</c:v>
                </c:pt>
                <c:pt idx="636">
                  <c:v>25000000</c:v>
                </c:pt>
                <c:pt idx="637">
                  <c:v>50000000</c:v>
                </c:pt>
                <c:pt idx="638">
                  <c:v>40000000</c:v>
                </c:pt>
                <c:pt idx="639">
                  <c:v>48000000</c:v>
                </c:pt>
                <c:pt idx="640">
                  <c:v>24000000</c:v>
                </c:pt>
                <c:pt idx="641">
                  <c:v>85000000</c:v>
                </c:pt>
                <c:pt idx="642">
                  <c:v>30000000</c:v>
                </c:pt>
                <c:pt idx="643">
                  <c:v>50000000</c:v>
                </c:pt>
                <c:pt idx="644">
                  <c:v>9000000</c:v>
                </c:pt>
                <c:pt idx="645">
                  <c:v>72000000</c:v>
                </c:pt>
                <c:pt idx="646">
                  <c:v>10000000</c:v>
                </c:pt>
                <c:pt idx="647">
                  <c:v>35000000</c:v>
                </c:pt>
                <c:pt idx="648">
                  <c:v>4000000</c:v>
                </c:pt>
                <c:pt idx="649">
                  <c:v>27500000</c:v>
                </c:pt>
                <c:pt idx="650">
                  <c:v>35000000</c:v>
                </c:pt>
                <c:pt idx="651">
                  <c:v>4500000</c:v>
                </c:pt>
                <c:pt idx="652">
                  <c:v>35000000</c:v>
                </c:pt>
                <c:pt idx="653">
                  <c:v>15000000</c:v>
                </c:pt>
                <c:pt idx="654">
                  <c:v>80000000</c:v>
                </c:pt>
                <c:pt idx="655">
                  <c:v>30000000</c:v>
                </c:pt>
                <c:pt idx="656">
                  <c:v>20000000</c:v>
                </c:pt>
                <c:pt idx="657">
                  <c:v>17000000</c:v>
                </c:pt>
                <c:pt idx="658">
                  <c:v>105000000</c:v>
                </c:pt>
                <c:pt idx="659">
                  <c:v>105000000</c:v>
                </c:pt>
                <c:pt idx="660">
                  <c:v>26000000</c:v>
                </c:pt>
                <c:pt idx="661">
                  <c:v>19000000</c:v>
                </c:pt>
                <c:pt idx="662">
                  <c:v>51000000</c:v>
                </c:pt>
                <c:pt idx="663">
                  <c:v>11000000</c:v>
                </c:pt>
                <c:pt idx="664">
                  <c:v>5000000</c:v>
                </c:pt>
                <c:pt idx="665">
                  <c:v>13200000</c:v>
                </c:pt>
                <c:pt idx="666">
                  <c:v>28000000</c:v>
                </c:pt>
                <c:pt idx="667">
                  <c:v>1800000</c:v>
                </c:pt>
                <c:pt idx="668">
                  <c:v>19000000</c:v>
                </c:pt>
                <c:pt idx="669">
                  <c:v>500000</c:v>
                </c:pt>
                <c:pt idx="670">
                  <c:v>28000000</c:v>
                </c:pt>
                <c:pt idx="671">
                  <c:v>13000000</c:v>
                </c:pt>
                <c:pt idx="672">
                  <c:v>55000000</c:v>
                </c:pt>
                <c:pt idx="673">
                  <c:v>11000000</c:v>
                </c:pt>
                <c:pt idx="674">
                  <c:v>5000000</c:v>
                </c:pt>
                <c:pt idx="675">
                  <c:v>5000000</c:v>
                </c:pt>
                <c:pt idx="676">
                  <c:v>190000000</c:v>
                </c:pt>
                <c:pt idx="677">
                  <c:v>13000000</c:v>
                </c:pt>
                <c:pt idx="678">
                  <c:v>50000000</c:v>
                </c:pt>
                <c:pt idx="679">
                  <c:v>170000000</c:v>
                </c:pt>
                <c:pt idx="680">
                  <c:v>13800000</c:v>
                </c:pt>
                <c:pt idx="681">
                  <c:v>53000000</c:v>
                </c:pt>
                <c:pt idx="682">
                  <c:v>45000000</c:v>
                </c:pt>
                <c:pt idx="683">
                  <c:v>125000000</c:v>
                </c:pt>
                <c:pt idx="684">
                  <c:v>125000000</c:v>
                </c:pt>
                <c:pt idx="685">
                  <c:v>18000000</c:v>
                </c:pt>
                <c:pt idx="686">
                  <c:v>35000000</c:v>
                </c:pt>
                <c:pt idx="687">
                  <c:v>16000000</c:v>
                </c:pt>
                <c:pt idx="688">
                  <c:v>20000000</c:v>
                </c:pt>
                <c:pt idx="689">
                  <c:v>22000000</c:v>
                </c:pt>
                <c:pt idx="690">
                  <c:v>6000000</c:v>
                </c:pt>
                <c:pt idx="691">
                  <c:v>2500000</c:v>
                </c:pt>
                <c:pt idx="692">
                  <c:v>10000000</c:v>
                </c:pt>
                <c:pt idx="693">
                  <c:v>10000000</c:v>
                </c:pt>
                <c:pt idx="694">
                  <c:v>5000000</c:v>
                </c:pt>
                <c:pt idx="695">
                  <c:v>17000000</c:v>
                </c:pt>
                <c:pt idx="696">
                  <c:v>17000000</c:v>
                </c:pt>
                <c:pt idx="697">
                  <c:v>30000000</c:v>
                </c:pt>
                <c:pt idx="698">
                  <c:v>17000000</c:v>
                </c:pt>
                <c:pt idx="699">
                  <c:v>8000000</c:v>
                </c:pt>
                <c:pt idx="700">
                  <c:v>9400000</c:v>
                </c:pt>
                <c:pt idx="701">
                  <c:v>16000000</c:v>
                </c:pt>
                <c:pt idx="702">
                  <c:v>17000000</c:v>
                </c:pt>
                <c:pt idx="703">
                  <c:v>20000000</c:v>
                </c:pt>
                <c:pt idx="704">
                  <c:v>80000000</c:v>
                </c:pt>
                <c:pt idx="705">
                  <c:v>140000000</c:v>
                </c:pt>
                <c:pt idx="706">
                  <c:v>30000000</c:v>
                </c:pt>
                <c:pt idx="707">
                  <c:v>7200000</c:v>
                </c:pt>
                <c:pt idx="708">
                  <c:v>30000000</c:v>
                </c:pt>
                <c:pt idx="709">
                  <c:v>15000000</c:v>
                </c:pt>
                <c:pt idx="710">
                  <c:v>30000000</c:v>
                </c:pt>
                <c:pt idx="711">
                  <c:v>20000000</c:v>
                </c:pt>
                <c:pt idx="712">
                  <c:v>10000000</c:v>
                </c:pt>
                <c:pt idx="713">
                  <c:v>28000000</c:v>
                </c:pt>
                <c:pt idx="714">
                  <c:v>20000000</c:v>
                </c:pt>
                <c:pt idx="715">
                  <c:v>170000000</c:v>
                </c:pt>
                <c:pt idx="716">
                  <c:v>22000000</c:v>
                </c:pt>
                <c:pt idx="717">
                  <c:v>30000000</c:v>
                </c:pt>
                <c:pt idx="718">
                  <c:v>20000000</c:v>
                </c:pt>
                <c:pt idx="719">
                  <c:v>12500000</c:v>
                </c:pt>
                <c:pt idx="720">
                  <c:v>13000000</c:v>
                </c:pt>
                <c:pt idx="721">
                  <c:v>7500000</c:v>
                </c:pt>
                <c:pt idx="722">
                  <c:v>35000000</c:v>
                </c:pt>
                <c:pt idx="723">
                  <c:v>28000000</c:v>
                </c:pt>
                <c:pt idx="724">
                  <c:v>12500000</c:v>
                </c:pt>
                <c:pt idx="725">
                  <c:v>26000000</c:v>
                </c:pt>
                <c:pt idx="726">
                  <c:v>65000000</c:v>
                </c:pt>
                <c:pt idx="727">
                  <c:v>65000000</c:v>
                </c:pt>
                <c:pt idx="728">
                  <c:v>25000000</c:v>
                </c:pt>
                <c:pt idx="729">
                  <c:v>210000000</c:v>
                </c:pt>
                <c:pt idx="730">
                  <c:v>40000000</c:v>
                </c:pt>
                <c:pt idx="731">
                  <c:v>37000000</c:v>
                </c:pt>
                <c:pt idx="732">
                  <c:v>4000000</c:v>
                </c:pt>
                <c:pt idx="733">
                  <c:v>3000000</c:v>
                </c:pt>
                <c:pt idx="734">
                  <c:v>14000000</c:v>
                </c:pt>
                <c:pt idx="735">
                  <c:v>36000000</c:v>
                </c:pt>
                <c:pt idx="736">
                  <c:v>30000000</c:v>
                </c:pt>
                <c:pt idx="737">
                  <c:v>23000000</c:v>
                </c:pt>
                <c:pt idx="738">
                  <c:v>65000000</c:v>
                </c:pt>
                <c:pt idx="739">
                  <c:v>15000000</c:v>
                </c:pt>
                <c:pt idx="740">
                  <c:v>10000000</c:v>
                </c:pt>
                <c:pt idx="741">
                  <c:v>55000000</c:v>
                </c:pt>
                <c:pt idx="742">
                  <c:v>35000000</c:v>
                </c:pt>
                <c:pt idx="743">
                  <c:v>6900000</c:v>
                </c:pt>
                <c:pt idx="744">
                  <c:v>28000000</c:v>
                </c:pt>
                <c:pt idx="745">
                  <c:v>50000000</c:v>
                </c:pt>
                <c:pt idx="746">
                  <c:v>73000000</c:v>
                </c:pt>
                <c:pt idx="747">
                  <c:v>1700000</c:v>
                </c:pt>
                <c:pt idx="748">
                  <c:v>30000000</c:v>
                </c:pt>
                <c:pt idx="749">
                  <c:v>40000000</c:v>
                </c:pt>
                <c:pt idx="750">
                  <c:v>25000000</c:v>
                </c:pt>
                <c:pt idx="751">
                  <c:v>29000000</c:v>
                </c:pt>
                <c:pt idx="752">
                  <c:v>7000000</c:v>
                </c:pt>
                <c:pt idx="753">
                  <c:v>200000000</c:v>
                </c:pt>
                <c:pt idx="754">
                  <c:v>6000000</c:v>
                </c:pt>
                <c:pt idx="755">
                  <c:v>22000000</c:v>
                </c:pt>
                <c:pt idx="756">
                  <c:v>13000000</c:v>
                </c:pt>
                <c:pt idx="757">
                  <c:v>18000000</c:v>
                </c:pt>
                <c:pt idx="758">
                  <c:v>9500000</c:v>
                </c:pt>
                <c:pt idx="759">
                  <c:v>13000000</c:v>
                </c:pt>
                <c:pt idx="760">
                  <c:v>17500000</c:v>
                </c:pt>
                <c:pt idx="761">
                  <c:v>30000000</c:v>
                </c:pt>
                <c:pt idx="762">
                  <c:v>27000000</c:v>
                </c:pt>
                <c:pt idx="763">
                  <c:v>60000000</c:v>
                </c:pt>
                <c:pt idx="764">
                  <c:v>225000000</c:v>
                </c:pt>
                <c:pt idx="765">
                  <c:v>70000000</c:v>
                </c:pt>
                <c:pt idx="766">
                  <c:v>60000000</c:v>
                </c:pt>
                <c:pt idx="767">
                  <c:v>92000000</c:v>
                </c:pt>
                <c:pt idx="768">
                  <c:v>24000000</c:v>
                </c:pt>
                <c:pt idx="769">
                  <c:v>7000000</c:v>
                </c:pt>
                <c:pt idx="770">
                  <c:v>87000000</c:v>
                </c:pt>
                <c:pt idx="771">
                  <c:v>20000000</c:v>
                </c:pt>
                <c:pt idx="772">
                  <c:v>35000000</c:v>
                </c:pt>
                <c:pt idx="773">
                  <c:v>500000</c:v>
                </c:pt>
                <c:pt idx="774">
                  <c:v>26000000</c:v>
                </c:pt>
                <c:pt idx="775">
                  <c:v>26000000</c:v>
                </c:pt>
                <c:pt idx="776">
                  <c:v>30000000</c:v>
                </c:pt>
                <c:pt idx="777">
                  <c:v>15000000</c:v>
                </c:pt>
                <c:pt idx="778">
                  <c:v>15000000</c:v>
                </c:pt>
                <c:pt idx="779">
                  <c:v>34000000</c:v>
                </c:pt>
                <c:pt idx="780">
                  <c:v>14000000</c:v>
                </c:pt>
                <c:pt idx="781">
                  <c:v>68000000</c:v>
                </c:pt>
                <c:pt idx="782">
                  <c:v>110000000</c:v>
                </c:pt>
                <c:pt idx="783">
                  <c:v>35000000</c:v>
                </c:pt>
                <c:pt idx="784">
                  <c:v>2000000</c:v>
                </c:pt>
                <c:pt idx="785">
                  <c:v>7000000</c:v>
                </c:pt>
                <c:pt idx="786">
                  <c:v>40000000</c:v>
                </c:pt>
                <c:pt idx="787">
                  <c:v>58000000</c:v>
                </c:pt>
                <c:pt idx="788">
                  <c:v>40000000</c:v>
                </c:pt>
                <c:pt idx="789">
                  <c:v>40000000</c:v>
                </c:pt>
                <c:pt idx="790">
                  <c:v>22000000</c:v>
                </c:pt>
                <c:pt idx="791">
                  <c:v>80000000</c:v>
                </c:pt>
                <c:pt idx="792">
                  <c:v>4000000</c:v>
                </c:pt>
                <c:pt idx="793">
                  <c:v>37000000</c:v>
                </c:pt>
                <c:pt idx="794">
                  <c:v>85000000</c:v>
                </c:pt>
                <c:pt idx="795">
                  <c:v>8000000</c:v>
                </c:pt>
                <c:pt idx="796">
                  <c:v>20000000</c:v>
                </c:pt>
                <c:pt idx="797">
                  <c:v>230000000</c:v>
                </c:pt>
                <c:pt idx="798">
                  <c:v>4000000</c:v>
                </c:pt>
                <c:pt idx="799">
                  <c:v>145000000</c:v>
                </c:pt>
                <c:pt idx="800">
                  <c:v>6500000</c:v>
                </c:pt>
                <c:pt idx="801">
                  <c:v>26000000</c:v>
                </c:pt>
                <c:pt idx="802">
                  <c:v>14500000</c:v>
                </c:pt>
                <c:pt idx="803">
                  <c:v>13000000</c:v>
                </c:pt>
                <c:pt idx="804">
                  <c:v>21000000</c:v>
                </c:pt>
                <c:pt idx="805">
                  <c:v>50000000</c:v>
                </c:pt>
                <c:pt idx="806">
                  <c:v>25000000</c:v>
                </c:pt>
                <c:pt idx="807">
                  <c:v>20000000</c:v>
                </c:pt>
                <c:pt idx="808">
                  <c:v>4000000</c:v>
                </c:pt>
                <c:pt idx="809">
                  <c:v>35000000</c:v>
                </c:pt>
                <c:pt idx="810">
                  <c:v>21000000</c:v>
                </c:pt>
                <c:pt idx="811">
                  <c:v>40000000</c:v>
                </c:pt>
                <c:pt idx="812">
                  <c:v>115000000</c:v>
                </c:pt>
                <c:pt idx="813">
                  <c:v>45000000</c:v>
                </c:pt>
                <c:pt idx="814">
                  <c:v>70000000</c:v>
                </c:pt>
                <c:pt idx="815">
                  <c:v>806947</c:v>
                </c:pt>
                <c:pt idx="816">
                  <c:v>99000000</c:v>
                </c:pt>
                <c:pt idx="817">
                  <c:v>13000000</c:v>
                </c:pt>
                <c:pt idx="818">
                  <c:v>30000000</c:v>
                </c:pt>
                <c:pt idx="819">
                  <c:v>30000000</c:v>
                </c:pt>
                <c:pt idx="820">
                  <c:v>50000000</c:v>
                </c:pt>
                <c:pt idx="821">
                  <c:v>150000000</c:v>
                </c:pt>
                <c:pt idx="822">
                  <c:v>21000000</c:v>
                </c:pt>
                <c:pt idx="823">
                  <c:v>5000000</c:v>
                </c:pt>
                <c:pt idx="824">
                  <c:v>25000000</c:v>
                </c:pt>
                <c:pt idx="825">
                  <c:v>2500000</c:v>
                </c:pt>
                <c:pt idx="826">
                  <c:v>40000000</c:v>
                </c:pt>
                <c:pt idx="827">
                  <c:v>1800000</c:v>
                </c:pt>
                <c:pt idx="828">
                  <c:v>83532</c:v>
                </c:pt>
                <c:pt idx="829">
                  <c:v>83532</c:v>
                </c:pt>
                <c:pt idx="830">
                  <c:v>6600000</c:v>
                </c:pt>
                <c:pt idx="831">
                  <c:v>90000000</c:v>
                </c:pt>
                <c:pt idx="832">
                  <c:v>1000000</c:v>
                </c:pt>
                <c:pt idx="833">
                  <c:v>10000000</c:v>
                </c:pt>
                <c:pt idx="834">
                  <c:v>40000000</c:v>
                </c:pt>
                <c:pt idx="835">
                  <c:v>60000000</c:v>
                </c:pt>
                <c:pt idx="836">
                  <c:v>5500000</c:v>
                </c:pt>
                <c:pt idx="837">
                  <c:v>23000000</c:v>
                </c:pt>
                <c:pt idx="838">
                  <c:v>50000000</c:v>
                </c:pt>
                <c:pt idx="839">
                  <c:v>30000000</c:v>
                </c:pt>
                <c:pt idx="840">
                  <c:v>11000000</c:v>
                </c:pt>
                <c:pt idx="841">
                  <c:v>40000000</c:v>
                </c:pt>
                <c:pt idx="842">
                  <c:v>100000000</c:v>
                </c:pt>
                <c:pt idx="843">
                  <c:v>40000000</c:v>
                </c:pt>
                <c:pt idx="844">
                  <c:v>30000000</c:v>
                </c:pt>
                <c:pt idx="845">
                  <c:v>102000000</c:v>
                </c:pt>
                <c:pt idx="846">
                  <c:v>500000</c:v>
                </c:pt>
                <c:pt idx="847">
                  <c:v>80000000</c:v>
                </c:pt>
                <c:pt idx="848">
                  <c:v>150000000</c:v>
                </c:pt>
                <c:pt idx="849">
                  <c:v>4500000</c:v>
                </c:pt>
                <c:pt idx="850">
                  <c:v>50000000</c:v>
                </c:pt>
                <c:pt idx="851">
                  <c:v>150000000</c:v>
                </c:pt>
                <c:pt idx="852">
                  <c:v>2500000</c:v>
                </c:pt>
                <c:pt idx="853">
                  <c:v>15000000</c:v>
                </c:pt>
                <c:pt idx="854">
                  <c:v>35000000</c:v>
                </c:pt>
                <c:pt idx="855">
                  <c:v>16000000</c:v>
                </c:pt>
                <c:pt idx="856">
                  <c:v>45000000</c:v>
                </c:pt>
                <c:pt idx="857">
                  <c:v>22000000</c:v>
                </c:pt>
                <c:pt idx="858">
                  <c:v>5000000</c:v>
                </c:pt>
                <c:pt idx="859">
                  <c:v>25000000</c:v>
                </c:pt>
                <c:pt idx="860">
                  <c:v>3500159</c:v>
                </c:pt>
                <c:pt idx="861">
                  <c:v>35000000</c:v>
                </c:pt>
                <c:pt idx="862">
                  <c:v>70000000</c:v>
                </c:pt>
                <c:pt idx="863">
                  <c:v>15000000</c:v>
                </c:pt>
                <c:pt idx="864">
                  <c:v>35000000</c:v>
                </c:pt>
                <c:pt idx="865">
                  <c:v>65000000</c:v>
                </c:pt>
                <c:pt idx="866">
                  <c:v>22000000</c:v>
                </c:pt>
                <c:pt idx="867">
                  <c:v>30000000</c:v>
                </c:pt>
                <c:pt idx="868">
                  <c:v>34000000</c:v>
                </c:pt>
                <c:pt idx="869">
                  <c:v>20000000</c:v>
                </c:pt>
                <c:pt idx="870">
                  <c:v>103000000</c:v>
                </c:pt>
                <c:pt idx="871">
                  <c:v>8000000</c:v>
                </c:pt>
                <c:pt idx="872">
                  <c:v>12500000</c:v>
                </c:pt>
                <c:pt idx="873">
                  <c:v>20000000</c:v>
                </c:pt>
                <c:pt idx="874">
                  <c:v>7000000</c:v>
                </c:pt>
                <c:pt idx="875">
                  <c:v>3600000</c:v>
                </c:pt>
                <c:pt idx="876">
                  <c:v>32000000</c:v>
                </c:pt>
                <c:pt idx="877">
                  <c:v>33000000</c:v>
                </c:pt>
                <c:pt idx="878">
                  <c:v>60000000</c:v>
                </c:pt>
                <c:pt idx="879">
                  <c:v>11000000</c:v>
                </c:pt>
                <c:pt idx="880">
                  <c:v>15000000</c:v>
                </c:pt>
                <c:pt idx="881">
                  <c:v>55000000</c:v>
                </c:pt>
                <c:pt idx="882">
                  <c:v>15000000</c:v>
                </c:pt>
                <c:pt idx="883">
                  <c:v>15000000</c:v>
                </c:pt>
                <c:pt idx="884">
                  <c:v>20000000</c:v>
                </c:pt>
                <c:pt idx="885">
                  <c:v>31000000</c:v>
                </c:pt>
                <c:pt idx="886">
                  <c:v>20000000</c:v>
                </c:pt>
                <c:pt idx="887">
                  <c:v>2200000</c:v>
                </c:pt>
                <c:pt idx="888">
                  <c:v>85000000</c:v>
                </c:pt>
                <c:pt idx="889">
                  <c:v>10500000</c:v>
                </c:pt>
                <c:pt idx="890">
                  <c:v>23000000</c:v>
                </c:pt>
                <c:pt idx="891">
                  <c:v>70000000</c:v>
                </c:pt>
                <c:pt idx="892">
                  <c:v>12000000</c:v>
                </c:pt>
                <c:pt idx="893">
                  <c:v>54000000</c:v>
                </c:pt>
                <c:pt idx="894">
                  <c:v>15000000</c:v>
                </c:pt>
                <c:pt idx="895">
                  <c:v>25000000</c:v>
                </c:pt>
                <c:pt idx="896">
                  <c:v>10000000</c:v>
                </c:pt>
                <c:pt idx="897">
                  <c:v>17000000</c:v>
                </c:pt>
                <c:pt idx="898">
                  <c:v>5000000</c:v>
                </c:pt>
                <c:pt idx="899">
                  <c:v>27800000</c:v>
                </c:pt>
                <c:pt idx="900">
                  <c:v>11000000</c:v>
                </c:pt>
                <c:pt idx="901">
                  <c:v>4000000</c:v>
                </c:pt>
                <c:pt idx="902">
                  <c:v>150000000</c:v>
                </c:pt>
                <c:pt idx="903">
                  <c:v>27000000</c:v>
                </c:pt>
                <c:pt idx="904">
                  <c:v>40000000</c:v>
                </c:pt>
                <c:pt idx="905">
                  <c:v>9000000</c:v>
                </c:pt>
                <c:pt idx="906">
                  <c:v>22000000</c:v>
                </c:pt>
                <c:pt idx="907">
                  <c:v>8000000</c:v>
                </c:pt>
                <c:pt idx="908">
                  <c:v>25000000</c:v>
                </c:pt>
                <c:pt idx="909">
                  <c:v>29000000</c:v>
                </c:pt>
                <c:pt idx="910">
                  <c:v>15000000</c:v>
                </c:pt>
                <c:pt idx="911">
                  <c:v>11000000</c:v>
                </c:pt>
                <c:pt idx="912">
                  <c:v>8000000</c:v>
                </c:pt>
                <c:pt idx="913">
                  <c:v>25000000</c:v>
                </c:pt>
                <c:pt idx="914">
                  <c:v>16000000</c:v>
                </c:pt>
                <c:pt idx="915">
                  <c:v>16000000</c:v>
                </c:pt>
                <c:pt idx="916">
                  <c:v>31115000</c:v>
                </c:pt>
                <c:pt idx="917">
                  <c:v>12000000</c:v>
                </c:pt>
                <c:pt idx="918">
                  <c:v>25000000</c:v>
                </c:pt>
                <c:pt idx="919">
                  <c:v>40000000</c:v>
                </c:pt>
                <c:pt idx="920">
                  <c:v>45000000</c:v>
                </c:pt>
                <c:pt idx="921">
                  <c:v>8500000</c:v>
                </c:pt>
                <c:pt idx="922">
                  <c:v>20000000</c:v>
                </c:pt>
                <c:pt idx="923">
                  <c:v>45000000</c:v>
                </c:pt>
                <c:pt idx="924">
                  <c:v>16500000</c:v>
                </c:pt>
                <c:pt idx="925">
                  <c:v>12000000</c:v>
                </c:pt>
                <c:pt idx="926">
                  <c:v>75000000</c:v>
                </c:pt>
                <c:pt idx="927">
                  <c:v>30000000</c:v>
                </c:pt>
                <c:pt idx="928">
                  <c:v>13000000</c:v>
                </c:pt>
                <c:pt idx="929">
                  <c:v>18000000</c:v>
                </c:pt>
                <c:pt idx="930">
                  <c:v>10000000</c:v>
                </c:pt>
                <c:pt idx="931">
                  <c:v>12000000</c:v>
                </c:pt>
                <c:pt idx="932">
                  <c:v>21000000</c:v>
                </c:pt>
                <c:pt idx="933">
                  <c:v>17000000</c:v>
                </c:pt>
                <c:pt idx="934">
                  <c:v>20000000</c:v>
                </c:pt>
                <c:pt idx="935">
                  <c:v>17000000</c:v>
                </c:pt>
                <c:pt idx="936">
                  <c:v>50000000</c:v>
                </c:pt>
                <c:pt idx="937">
                  <c:v>18000000</c:v>
                </c:pt>
                <c:pt idx="938">
                  <c:v>8500000</c:v>
                </c:pt>
                <c:pt idx="939">
                  <c:v>65000000</c:v>
                </c:pt>
                <c:pt idx="940">
                  <c:v>35000000</c:v>
                </c:pt>
                <c:pt idx="941">
                  <c:v>6500000</c:v>
                </c:pt>
                <c:pt idx="942">
                  <c:v>12000000</c:v>
                </c:pt>
                <c:pt idx="943">
                  <c:v>9000000</c:v>
                </c:pt>
                <c:pt idx="944">
                  <c:v>15000000</c:v>
                </c:pt>
                <c:pt idx="945">
                  <c:v>35000000</c:v>
                </c:pt>
                <c:pt idx="946">
                  <c:v>45000000</c:v>
                </c:pt>
                <c:pt idx="947">
                  <c:v>20000000</c:v>
                </c:pt>
                <c:pt idx="948">
                  <c:v>7500000</c:v>
                </c:pt>
                <c:pt idx="949">
                  <c:v>100000000</c:v>
                </c:pt>
                <c:pt idx="950">
                  <c:v>7500000</c:v>
                </c:pt>
                <c:pt idx="951">
                  <c:v>79000000</c:v>
                </c:pt>
                <c:pt idx="952">
                  <c:v>26000000</c:v>
                </c:pt>
                <c:pt idx="953">
                  <c:v>120000000</c:v>
                </c:pt>
                <c:pt idx="954">
                  <c:v>6900000</c:v>
                </c:pt>
                <c:pt idx="955">
                  <c:v>1800000</c:v>
                </c:pt>
                <c:pt idx="956">
                  <c:v>1800000</c:v>
                </c:pt>
                <c:pt idx="957">
                  <c:v>35000000</c:v>
                </c:pt>
                <c:pt idx="958">
                  <c:v>33000000</c:v>
                </c:pt>
                <c:pt idx="959">
                  <c:v>110000000</c:v>
                </c:pt>
                <c:pt idx="960">
                  <c:v>165000000</c:v>
                </c:pt>
                <c:pt idx="961">
                  <c:v>39000000</c:v>
                </c:pt>
                <c:pt idx="962">
                  <c:v>3500000</c:v>
                </c:pt>
                <c:pt idx="963">
                  <c:v>3500000</c:v>
                </c:pt>
                <c:pt idx="964">
                  <c:v>16000000</c:v>
                </c:pt>
                <c:pt idx="965">
                  <c:v>210000000</c:v>
                </c:pt>
                <c:pt idx="966">
                  <c:v>18000000</c:v>
                </c:pt>
                <c:pt idx="967">
                  <c:v>46000000</c:v>
                </c:pt>
                <c:pt idx="968">
                  <c:v>2500000</c:v>
                </c:pt>
                <c:pt idx="969">
                  <c:v>9000000</c:v>
                </c:pt>
                <c:pt idx="970">
                  <c:v>3000000</c:v>
                </c:pt>
                <c:pt idx="971">
                  <c:v>13500000</c:v>
                </c:pt>
                <c:pt idx="972">
                  <c:v>6000000</c:v>
                </c:pt>
                <c:pt idx="973">
                  <c:v>80000000</c:v>
                </c:pt>
                <c:pt idx="974">
                  <c:v>14000000</c:v>
                </c:pt>
                <c:pt idx="975">
                  <c:v>11500000</c:v>
                </c:pt>
                <c:pt idx="976">
                  <c:v>25000000</c:v>
                </c:pt>
                <c:pt idx="977">
                  <c:v>7500000</c:v>
                </c:pt>
                <c:pt idx="978">
                  <c:v>12305523</c:v>
                </c:pt>
                <c:pt idx="979">
                  <c:v>26000000</c:v>
                </c:pt>
                <c:pt idx="980">
                  <c:v>16000000</c:v>
                </c:pt>
                <c:pt idx="981">
                  <c:v>20000000</c:v>
                </c:pt>
                <c:pt idx="982">
                  <c:v>8500000</c:v>
                </c:pt>
                <c:pt idx="983">
                  <c:v>55000000</c:v>
                </c:pt>
                <c:pt idx="984">
                  <c:v>30000000</c:v>
                </c:pt>
                <c:pt idx="985">
                  <c:v>890000</c:v>
                </c:pt>
                <c:pt idx="986">
                  <c:v>10000000</c:v>
                </c:pt>
                <c:pt idx="987">
                  <c:v>1200000</c:v>
                </c:pt>
                <c:pt idx="988">
                  <c:v>16000000</c:v>
                </c:pt>
                <c:pt idx="989">
                  <c:v>18000000</c:v>
                </c:pt>
                <c:pt idx="990">
                  <c:v>50000000</c:v>
                </c:pt>
                <c:pt idx="991">
                  <c:v>37000000</c:v>
                </c:pt>
                <c:pt idx="992">
                  <c:v>11000000</c:v>
                </c:pt>
                <c:pt idx="993">
                  <c:v>175000000</c:v>
                </c:pt>
                <c:pt idx="994">
                  <c:v>25000000</c:v>
                </c:pt>
                <c:pt idx="995">
                  <c:v>10000000</c:v>
                </c:pt>
                <c:pt idx="996">
                  <c:v>80000000</c:v>
                </c:pt>
                <c:pt idx="997">
                  <c:v>30000000</c:v>
                </c:pt>
                <c:pt idx="998">
                  <c:v>10000000</c:v>
                </c:pt>
                <c:pt idx="999">
                  <c:v>165000000</c:v>
                </c:pt>
                <c:pt idx="1000">
                  <c:v>80000000</c:v>
                </c:pt>
                <c:pt idx="1001">
                  <c:v>30000000</c:v>
                </c:pt>
                <c:pt idx="1002">
                  <c:v>60000000</c:v>
                </c:pt>
                <c:pt idx="1003">
                  <c:v>15000000</c:v>
                </c:pt>
                <c:pt idx="1004">
                  <c:v>2000000</c:v>
                </c:pt>
                <c:pt idx="1005">
                  <c:v>32000000</c:v>
                </c:pt>
                <c:pt idx="1006">
                  <c:v>5000000</c:v>
                </c:pt>
                <c:pt idx="1007">
                  <c:v>60000000</c:v>
                </c:pt>
                <c:pt idx="1008">
                  <c:v>100000</c:v>
                </c:pt>
                <c:pt idx="1009">
                  <c:v>20000000</c:v>
                </c:pt>
                <c:pt idx="1010">
                  <c:v>60000000</c:v>
                </c:pt>
                <c:pt idx="1011">
                  <c:v>3500000</c:v>
                </c:pt>
                <c:pt idx="1012">
                  <c:v>3300000</c:v>
                </c:pt>
                <c:pt idx="1013">
                  <c:v>9000000</c:v>
                </c:pt>
                <c:pt idx="1014">
                  <c:v>30000000</c:v>
                </c:pt>
                <c:pt idx="1015">
                  <c:v>75000000</c:v>
                </c:pt>
                <c:pt idx="1016">
                  <c:v>11000000</c:v>
                </c:pt>
                <c:pt idx="1017">
                  <c:v>5000000</c:v>
                </c:pt>
                <c:pt idx="1018">
                  <c:v>5000000</c:v>
                </c:pt>
                <c:pt idx="1019">
                  <c:v>42000000</c:v>
                </c:pt>
                <c:pt idx="1020">
                  <c:v>16000000</c:v>
                </c:pt>
                <c:pt idx="1021">
                  <c:v>31000000</c:v>
                </c:pt>
                <c:pt idx="1022">
                  <c:v>25000000</c:v>
                </c:pt>
                <c:pt idx="1023">
                  <c:v>2883848</c:v>
                </c:pt>
                <c:pt idx="1024">
                  <c:v>26000000</c:v>
                </c:pt>
                <c:pt idx="1025">
                  <c:v>10000000</c:v>
                </c:pt>
                <c:pt idx="1026">
                  <c:v>58000000</c:v>
                </c:pt>
                <c:pt idx="1027">
                  <c:v>58000000</c:v>
                </c:pt>
                <c:pt idx="1028">
                  <c:v>28000000</c:v>
                </c:pt>
                <c:pt idx="1029">
                  <c:v>16000000</c:v>
                </c:pt>
                <c:pt idx="1030">
                  <c:v>35000000</c:v>
                </c:pt>
                <c:pt idx="1031">
                  <c:v>20000000</c:v>
                </c:pt>
                <c:pt idx="1032">
                  <c:v>19000000</c:v>
                </c:pt>
                <c:pt idx="1033">
                  <c:v>25000000</c:v>
                </c:pt>
                <c:pt idx="1034">
                  <c:v>45000000</c:v>
                </c:pt>
                <c:pt idx="1035">
                  <c:v>3000000</c:v>
                </c:pt>
                <c:pt idx="1036">
                  <c:v>7000000</c:v>
                </c:pt>
                <c:pt idx="1037">
                  <c:v>66000000</c:v>
                </c:pt>
                <c:pt idx="1038">
                  <c:v>3500000</c:v>
                </c:pt>
                <c:pt idx="1039">
                  <c:v>3000000</c:v>
                </c:pt>
                <c:pt idx="1040">
                  <c:v>54000000</c:v>
                </c:pt>
                <c:pt idx="1041">
                  <c:v>51000000</c:v>
                </c:pt>
                <c:pt idx="1042">
                  <c:v>2100000</c:v>
                </c:pt>
                <c:pt idx="1043">
                  <c:v>90000000</c:v>
                </c:pt>
                <c:pt idx="1044">
                  <c:v>19800000</c:v>
                </c:pt>
                <c:pt idx="1045">
                  <c:v>30000000</c:v>
                </c:pt>
                <c:pt idx="1046">
                  <c:v>3000000</c:v>
                </c:pt>
                <c:pt idx="1047">
                  <c:v>6000000</c:v>
                </c:pt>
                <c:pt idx="1048">
                  <c:v>30000000</c:v>
                </c:pt>
                <c:pt idx="1049">
                  <c:v>4000000</c:v>
                </c:pt>
                <c:pt idx="1050">
                  <c:v>48000000</c:v>
                </c:pt>
                <c:pt idx="1051">
                  <c:v>16000000</c:v>
                </c:pt>
                <c:pt idx="1052">
                  <c:v>26000000</c:v>
                </c:pt>
                <c:pt idx="1053">
                  <c:v>46000000</c:v>
                </c:pt>
                <c:pt idx="1054">
                  <c:v>30000000</c:v>
                </c:pt>
                <c:pt idx="1055">
                  <c:v>55000000</c:v>
                </c:pt>
                <c:pt idx="1056">
                  <c:v>11000000</c:v>
                </c:pt>
                <c:pt idx="1057">
                  <c:v>80000000</c:v>
                </c:pt>
                <c:pt idx="1058">
                  <c:v>30000000</c:v>
                </c:pt>
                <c:pt idx="1059">
                  <c:v>30000000</c:v>
                </c:pt>
                <c:pt idx="1060">
                  <c:v>6500000</c:v>
                </c:pt>
                <c:pt idx="1061">
                  <c:v>29000000</c:v>
                </c:pt>
                <c:pt idx="1062">
                  <c:v>39000000</c:v>
                </c:pt>
                <c:pt idx="1063">
                  <c:v>23000000</c:v>
                </c:pt>
                <c:pt idx="1064">
                  <c:v>17000000</c:v>
                </c:pt>
                <c:pt idx="1065">
                  <c:v>30000000</c:v>
                </c:pt>
                <c:pt idx="1066">
                  <c:v>65000000</c:v>
                </c:pt>
                <c:pt idx="1067">
                  <c:v>15000000</c:v>
                </c:pt>
                <c:pt idx="1068">
                  <c:v>35000000</c:v>
                </c:pt>
                <c:pt idx="1069">
                  <c:v>14000000</c:v>
                </c:pt>
                <c:pt idx="1070">
                  <c:v>38000000</c:v>
                </c:pt>
                <c:pt idx="1071">
                  <c:v>14000000</c:v>
                </c:pt>
                <c:pt idx="1072">
                  <c:v>8500000</c:v>
                </c:pt>
                <c:pt idx="1073">
                  <c:v>61000000</c:v>
                </c:pt>
                <c:pt idx="1074">
                  <c:v>10000000</c:v>
                </c:pt>
                <c:pt idx="1075">
                  <c:v>60000000</c:v>
                </c:pt>
                <c:pt idx="1076">
                  <c:v>17000000</c:v>
                </c:pt>
                <c:pt idx="1077">
                  <c:v>45000000</c:v>
                </c:pt>
                <c:pt idx="1078">
                  <c:v>55000000</c:v>
                </c:pt>
                <c:pt idx="1079">
                  <c:v>26000000</c:v>
                </c:pt>
                <c:pt idx="1080">
                  <c:v>50000000</c:v>
                </c:pt>
                <c:pt idx="1081">
                  <c:v>1000000</c:v>
                </c:pt>
                <c:pt idx="1082">
                  <c:v>1000000</c:v>
                </c:pt>
                <c:pt idx="1083">
                  <c:v>10000000</c:v>
                </c:pt>
                <c:pt idx="1084">
                  <c:v>30000000</c:v>
                </c:pt>
                <c:pt idx="1085">
                  <c:v>35000000</c:v>
                </c:pt>
                <c:pt idx="1086">
                  <c:v>60000000</c:v>
                </c:pt>
                <c:pt idx="1087">
                  <c:v>6000000</c:v>
                </c:pt>
                <c:pt idx="1088">
                  <c:v>80000000</c:v>
                </c:pt>
                <c:pt idx="1089">
                  <c:v>34000000</c:v>
                </c:pt>
                <c:pt idx="1090">
                  <c:v>25000000</c:v>
                </c:pt>
                <c:pt idx="1091">
                  <c:v>8500000</c:v>
                </c:pt>
                <c:pt idx="1092">
                  <c:v>15000000</c:v>
                </c:pt>
                <c:pt idx="1093">
                  <c:v>60000000</c:v>
                </c:pt>
                <c:pt idx="1094">
                  <c:v>60000000</c:v>
                </c:pt>
                <c:pt idx="1095">
                  <c:v>15000000</c:v>
                </c:pt>
                <c:pt idx="1096">
                  <c:v>75000000</c:v>
                </c:pt>
                <c:pt idx="1097">
                  <c:v>110000000</c:v>
                </c:pt>
                <c:pt idx="1098">
                  <c:v>12000000</c:v>
                </c:pt>
                <c:pt idx="1099">
                  <c:v>215000000</c:v>
                </c:pt>
                <c:pt idx="1100">
                  <c:v>215000000</c:v>
                </c:pt>
                <c:pt idx="1101">
                  <c:v>5000000</c:v>
                </c:pt>
                <c:pt idx="1102">
                  <c:v>8200000</c:v>
                </c:pt>
                <c:pt idx="1103">
                  <c:v>20000000</c:v>
                </c:pt>
                <c:pt idx="1104">
                  <c:v>25000000</c:v>
                </c:pt>
                <c:pt idx="1105">
                  <c:v>12000000</c:v>
                </c:pt>
                <c:pt idx="1106">
                  <c:v>12000000</c:v>
                </c:pt>
                <c:pt idx="1107">
                  <c:v>40000000</c:v>
                </c:pt>
                <c:pt idx="1108">
                  <c:v>55000000</c:v>
                </c:pt>
                <c:pt idx="1109">
                  <c:v>26000000</c:v>
                </c:pt>
                <c:pt idx="1110">
                  <c:v>10000000</c:v>
                </c:pt>
                <c:pt idx="1111">
                  <c:v>36000000</c:v>
                </c:pt>
                <c:pt idx="1112">
                  <c:v>26000000</c:v>
                </c:pt>
                <c:pt idx="1113">
                  <c:v>25000000</c:v>
                </c:pt>
                <c:pt idx="1114">
                  <c:v>2800000</c:v>
                </c:pt>
                <c:pt idx="1115">
                  <c:v>12000000</c:v>
                </c:pt>
                <c:pt idx="1116">
                  <c:v>10000000</c:v>
                </c:pt>
                <c:pt idx="1117">
                  <c:v>8000000</c:v>
                </c:pt>
                <c:pt idx="1118">
                  <c:v>6000000</c:v>
                </c:pt>
                <c:pt idx="1119">
                  <c:v>130000000</c:v>
                </c:pt>
                <c:pt idx="1120">
                  <c:v>35000000</c:v>
                </c:pt>
                <c:pt idx="1121">
                  <c:v>100000000</c:v>
                </c:pt>
                <c:pt idx="1122">
                  <c:v>21000000</c:v>
                </c:pt>
                <c:pt idx="1123">
                  <c:v>30000000</c:v>
                </c:pt>
                <c:pt idx="1124">
                  <c:v>12000000</c:v>
                </c:pt>
                <c:pt idx="1125">
                  <c:v>12000000</c:v>
                </c:pt>
                <c:pt idx="1126">
                  <c:v>20000000</c:v>
                </c:pt>
                <c:pt idx="1127">
                  <c:v>5000000</c:v>
                </c:pt>
                <c:pt idx="1128">
                  <c:v>20000000</c:v>
                </c:pt>
                <c:pt idx="1129">
                  <c:v>2200000</c:v>
                </c:pt>
                <c:pt idx="1130">
                  <c:v>40000000</c:v>
                </c:pt>
                <c:pt idx="1131">
                  <c:v>6000000</c:v>
                </c:pt>
                <c:pt idx="1132">
                  <c:v>37000000</c:v>
                </c:pt>
                <c:pt idx="1133">
                  <c:v>10000000</c:v>
                </c:pt>
                <c:pt idx="1134">
                  <c:v>15000000</c:v>
                </c:pt>
                <c:pt idx="1135">
                  <c:v>15000000</c:v>
                </c:pt>
                <c:pt idx="1136">
                  <c:v>33000000</c:v>
                </c:pt>
                <c:pt idx="1137">
                  <c:v>14000000</c:v>
                </c:pt>
                <c:pt idx="1138">
                  <c:v>17000000</c:v>
                </c:pt>
                <c:pt idx="1139">
                  <c:v>7000000</c:v>
                </c:pt>
                <c:pt idx="1140">
                  <c:v>15000000</c:v>
                </c:pt>
                <c:pt idx="1141">
                  <c:v>4500000</c:v>
                </c:pt>
                <c:pt idx="1142">
                  <c:v>48000000</c:v>
                </c:pt>
                <c:pt idx="1143">
                  <c:v>92000000</c:v>
                </c:pt>
                <c:pt idx="1144">
                  <c:v>12000000</c:v>
                </c:pt>
                <c:pt idx="1145">
                  <c:v>15000000</c:v>
                </c:pt>
                <c:pt idx="1146">
                  <c:v>130000000</c:v>
                </c:pt>
                <c:pt idx="1147">
                  <c:v>16000000</c:v>
                </c:pt>
                <c:pt idx="1148">
                  <c:v>6500000</c:v>
                </c:pt>
                <c:pt idx="1149">
                  <c:v>22000000</c:v>
                </c:pt>
                <c:pt idx="1150">
                  <c:v>142000000</c:v>
                </c:pt>
                <c:pt idx="1151">
                  <c:v>2000000</c:v>
                </c:pt>
                <c:pt idx="1152">
                  <c:v>17000000</c:v>
                </c:pt>
                <c:pt idx="1153">
                  <c:v>8000000</c:v>
                </c:pt>
                <c:pt idx="1154">
                  <c:v>30000000</c:v>
                </c:pt>
                <c:pt idx="1155">
                  <c:v>20000000</c:v>
                </c:pt>
                <c:pt idx="1156">
                  <c:v>42000000</c:v>
                </c:pt>
                <c:pt idx="1157">
                  <c:v>40000000</c:v>
                </c:pt>
                <c:pt idx="1158">
                  <c:v>3000000</c:v>
                </c:pt>
                <c:pt idx="1159">
                  <c:v>8000000</c:v>
                </c:pt>
                <c:pt idx="1160">
                  <c:v>24000000</c:v>
                </c:pt>
                <c:pt idx="1161">
                  <c:v>66000000</c:v>
                </c:pt>
                <c:pt idx="1162">
                  <c:v>1250000</c:v>
                </c:pt>
                <c:pt idx="1163">
                  <c:v>50000000</c:v>
                </c:pt>
                <c:pt idx="1164">
                  <c:v>10000000</c:v>
                </c:pt>
                <c:pt idx="1165">
                  <c:v>15000000</c:v>
                </c:pt>
                <c:pt idx="1166">
                  <c:v>15000000</c:v>
                </c:pt>
                <c:pt idx="1167">
                  <c:v>68000000</c:v>
                </c:pt>
                <c:pt idx="1168">
                  <c:v>20000000</c:v>
                </c:pt>
                <c:pt idx="1169">
                  <c:v>6500000</c:v>
                </c:pt>
                <c:pt idx="1170">
                  <c:v>20000000</c:v>
                </c:pt>
                <c:pt idx="1171">
                  <c:v>20000000</c:v>
                </c:pt>
                <c:pt idx="1172">
                  <c:v>25000000</c:v>
                </c:pt>
                <c:pt idx="1173">
                  <c:v>27000000</c:v>
                </c:pt>
                <c:pt idx="1174">
                  <c:v>20000000</c:v>
                </c:pt>
                <c:pt idx="1175">
                  <c:v>3500000</c:v>
                </c:pt>
                <c:pt idx="1176">
                  <c:v>1200000</c:v>
                </c:pt>
                <c:pt idx="1177">
                  <c:v>35000000</c:v>
                </c:pt>
                <c:pt idx="1178">
                  <c:v>6000000</c:v>
                </c:pt>
                <c:pt idx="1179">
                  <c:v>22000000</c:v>
                </c:pt>
                <c:pt idx="1180">
                  <c:v>4000000</c:v>
                </c:pt>
                <c:pt idx="1181">
                  <c:v>65000000</c:v>
                </c:pt>
                <c:pt idx="1182">
                  <c:v>28000000</c:v>
                </c:pt>
                <c:pt idx="1183">
                  <c:v>1000000</c:v>
                </c:pt>
                <c:pt idx="1184">
                  <c:v>2000000</c:v>
                </c:pt>
                <c:pt idx="1185">
                  <c:v>60000000</c:v>
                </c:pt>
                <c:pt idx="1186">
                  <c:v>40000000</c:v>
                </c:pt>
                <c:pt idx="1187">
                  <c:v>150000000</c:v>
                </c:pt>
                <c:pt idx="1188">
                  <c:v>150000000</c:v>
                </c:pt>
                <c:pt idx="1189">
                  <c:v>5000000</c:v>
                </c:pt>
                <c:pt idx="1190">
                  <c:v>1000000</c:v>
                </c:pt>
                <c:pt idx="1191">
                  <c:v>13000000</c:v>
                </c:pt>
                <c:pt idx="1192">
                  <c:v>30000000</c:v>
                </c:pt>
                <c:pt idx="1193">
                  <c:v>20000000</c:v>
                </c:pt>
                <c:pt idx="1194">
                  <c:v>100000000</c:v>
                </c:pt>
                <c:pt idx="1195">
                  <c:v>32000000</c:v>
                </c:pt>
                <c:pt idx="1196">
                  <c:v>11000000</c:v>
                </c:pt>
                <c:pt idx="1197">
                  <c:v>20000000</c:v>
                </c:pt>
                <c:pt idx="1198">
                  <c:v>92000000</c:v>
                </c:pt>
                <c:pt idx="1199">
                  <c:v>79000000</c:v>
                </c:pt>
                <c:pt idx="1200">
                  <c:v>14000000</c:v>
                </c:pt>
                <c:pt idx="1201">
                  <c:v>25000000</c:v>
                </c:pt>
                <c:pt idx="1202">
                  <c:v>15000000</c:v>
                </c:pt>
                <c:pt idx="1203">
                  <c:v>10000000</c:v>
                </c:pt>
                <c:pt idx="1204">
                  <c:v>9000000</c:v>
                </c:pt>
                <c:pt idx="1205">
                  <c:v>48000000</c:v>
                </c:pt>
                <c:pt idx="1206">
                  <c:v>5000000</c:v>
                </c:pt>
                <c:pt idx="1207">
                  <c:v>500000</c:v>
                </c:pt>
                <c:pt idx="1208">
                  <c:v>54000000</c:v>
                </c:pt>
                <c:pt idx="1209">
                  <c:v>3000000</c:v>
                </c:pt>
                <c:pt idx="1210">
                  <c:v>15000000</c:v>
                </c:pt>
                <c:pt idx="1211">
                  <c:v>12000000</c:v>
                </c:pt>
                <c:pt idx="1212">
                  <c:v>2800000</c:v>
                </c:pt>
                <c:pt idx="1213">
                  <c:v>6000000</c:v>
                </c:pt>
                <c:pt idx="1214">
                  <c:v>23000000</c:v>
                </c:pt>
                <c:pt idx="1215">
                  <c:v>5000000</c:v>
                </c:pt>
                <c:pt idx="1216">
                  <c:v>3000000</c:v>
                </c:pt>
                <c:pt idx="1217">
                  <c:v>115000000</c:v>
                </c:pt>
                <c:pt idx="1218">
                  <c:v>10500000</c:v>
                </c:pt>
                <c:pt idx="1219">
                  <c:v>25000000</c:v>
                </c:pt>
                <c:pt idx="1220">
                  <c:v>19000000</c:v>
                </c:pt>
                <c:pt idx="1221">
                  <c:v>50000000</c:v>
                </c:pt>
                <c:pt idx="1222">
                  <c:v>9000000</c:v>
                </c:pt>
                <c:pt idx="1223">
                  <c:v>20000000</c:v>
                </c:pt>
                <c:pt idx="1224">
                  <c:v>24000000</c:v>
                </c:pt>
                <c:pt idx="1225">
                  <c:v>13000000</c:v>
                </c:pt>
                <c:pt idx="1226">
                  <c:v>12000000</c:v>
                </c:pt>
                <c:pt idx="1227">
                  <c:v>7000000</c:v>
                </c:pt>
                <c:pt idx="1228">
                  <c:v>45000000</c:v>
                </c:pt>
                <c:pt idx="1229">
                  <c:v>5000000</c:v>
                </c:pt>
                <c:pt idx="1230">
                  <c:v>60000000</c:v>
                </c:pt>
                <c:pt idx="1231">
                  <c:v>5000000</c:v>
                </c:pt>
                <c:pt idx="1232">
                  <c:v>24000000</c:v>
                </c:pt>
                <c:pt idx="1233">
                  <c:v>30000000</c:v>
                </c:pt>
                <c:pt idx="1234">
                  <c:v>60000000</c:v>
                </c:pt>
                <c:pt idx="1235">
                  <c:v>8000000</c:v>
                </c:pt>
                <c:pt idx="1236">
                  <c:v>10000000</c:v>
                </c:pt>
                <c:pt idx="1237">
                  <c:v>20000000</c:v>
                </c:pt>
                <c:pt idx="1238">
                  <c:v>21000000</c:v>
                </c:pt>
                <c:pt idx="1239">
                  <c:v>30000000</c:v>
                </c:pt>
                <c:pt idx="1240">
                  <c:v>110000000</c:v>
                </c:pt>
                <c:pt idx="1241">
                  <c:v>9000000</c:v>
                </c:pt>
                <c:pt idx="1242">
                  <c:v>13000000</c:v>
                </c:pt>
                <c:pt idx="1243">
                  <c:v>10000000</c:v>
                </c:pt>
                <c:pt idx="1244">
                  <c:v>20000000</c:v>
                </c:pt>
                <c:pt idx="1245">
                  <c:v>22700000</c:v>
                </c:pt>
                <c:pt idx="1246">
                  <c:v>18000000</c:v>
                </c:pt>
                <c:pt idx="1247">
                  <c:v>13000000</c:v>
                </c:pt>
                <c:pt idx="1248">
                  <c:v>60000000</c:v>
                </c:pt>
                <c:pt idx="1249">
                  <c:v>10000000</c:v>
                </c:pt>
                <c:pt idx="1250">
                  <c:v>110000000</c:v>
                </c:pt>
                <c:pt idx="1251">
                  <c:v>12000000</c:v>
                </c:pt>
                <c:pt idx="1252">
                  <c:v>60000000</c:v>
                </c:pt>
                <c:pt idx="1253">
                  <c:v>15000000</c:v>
                </c:pt>
                <c:pt idx="1254">
                  <c:v>150000000</c:v>
                </c:pt>
                <c:pt idx="1255">
                  <c:v>15000000</c:v>
                </c:pt>
                <c:pt idx="1256">
                  <c:v>25000000</c:v>
                </c:pt>
                <c:pt idx="1257">
                  <c:v>900000</c:v>
                </c:pt>
                <c:pt idx="1258">
                  <c:v>33000000</c:v>
                </c:pt>
                <c:pt idx="1259">
                  <c:v>15000000</c:v>
                </c:pt>
                <c:pt idx="1260">
                  <c:v>15000000</c:v>
                </c:pt>
                <c:pt idx="1261">
                  <c:v>28000000</c:v>
                </c:pt>
                <c:pt idx="1262">
                  <c:v>62000000</c:v>
                </c:pt>
                <c:pt idx="1263">
                  <c:v>6000000</c:v>
                </c:pt>
                <c:pt idx="1264">
                  <c:v>40000000</c:v>
                </c:pt>
                <c:pt idx="1265">
                  <c:v>1100000</c:v>
                </c:pt>
                <c:pt idx="1266">
                  <c:v>46000000</c:v>
                </c:pt>
                <c:pt idx="1267">
                  <c:v>55000000</c:v>
                </c:pt>
                <c:pt idx="1268">
                  <c:v>78000000</c:v>
                </c:pt>
                <c:pt idx="1269">
                  <c:v>25000000</c:v>
                </c:pt>
                <c:pt idx="1270">
                  <c:v>16000000</c:v>
                </c:pt>
                <c:pt idx="1271">
                  <c:v>80000000</c:v>
                </c:pt>
                <c:pt idx="1272">
                  <c:v>6000000</c:v>
                </c:pt>
                <c:pt idx="1273">
                  <c:v>500000</c:v>
                </c:pt>
                <c:pt idx="1274">
                  <c:v>61000000</c:v>
                </c:pt>
                <c:pt idx="1275">
                  <c:v>8000000</c:v>
                </c:pt>
                <c:pt idx="1276">
                  <c:v>19800000</c:v>
                </c:pt>
                <c:pt idx="1277">
                  <c:v>35000000</c:v>
                </c:pt>
                <c:pt idx="1278">
                  <c:v>5000000</c:v>
                </c:pt>
                <c:pt idx="1279">
                  <c:v>25000000</c:v>
                </c:pt>
                <c:pt idx="1280">
                  <c:v>45000000</c:v>
                </c:pt>
                <c:pt idx="1281">
                  <c:v>15000000</c:v>
                </c:pt>
                <c:pt idx="1282">
                  <c:v>5000000</c:v>
                </c:pt>
                <c:pt idx="1283">
                  <c:v>36000000</c:v>
                </c:pt>
                <c:pt idx="1284">
                  <c:v>8000000</c:v>
                </c:pt>
                <c:pt idx="1285">
                  <c:v>8000000</c:v>
                </c:pt>
                <c:pt idx="1286">
                  <c:v>26000000</c:v>
                </c:pt>
                <c:pt idx="1287">
                  <c:v>36000000</c:v>
                </c:pt>
                <c:pt idx="1288">
                  <c:v>20000000</c:v>
                </c:pt>
                <c:pt idx="1289">
                  <c:v>15000000</c:v>
                </c:pt>
                <c:pt idx="1290">
                  <c:v>9000000</c:v>
                </c:pt>
                <c:pt idx="1291">
                  <c:v>60000000</c:v>
                </c:pt>
                <c:pt idx="1292">
                  <c:v>13000000</c:v>
                </c:pt>
                <c:pt idx="1293">
                  <c:v>70000000</c:v>
                </c:pt>
                <c:pt idx="1294">
                  <c:v>22000000</c:v>
                </c:pt>
                <c:pt idx="1295">
                  <c:v>25000000</c:v>
                </c:pt>
                <c:pt idx="1296">
                  <c:v>27000000</c:v>
                </c:pt>
                <c:pt idx="1297">
                  <c:v>31000000</c:v>
                </c:pt>
                <c:pt idx="1298">
                  <c:v>40000000</c:v>
                </c:pt>
                <c:pt idx="1299">
                  <c:v>30000000</c:v>
                </c:pt>
                <c:pt idx="1300">
                  <c:v>66000000</c:v>
                </c:pt>
                <c:pt idx="1301">
                  <c:v>12000000</c:v>
                </c:pt>
                <c:pt idx="1302">
                  <c:v>55000000</c:v>
                </c:pt>
                <c:pt idx="1303">
                  <c:v>25000000</c:v>
                </c:pt>
                <c:pt idx="1304">
                  <c:v>60000000</c:v>
                </c:pt>
                <c:pt idx="1305">
                  <c:v>23000000</c:v>
                </c:pt>
                <c:pt idx="1306">
                  <c:v>20000000</c:v>
                </c:pt>
                <c:pt idx="1307">
                  <c:v>5000000</c:v>
                </c:pt>
                <c:pt idx="1308">
                  <c:v>60000000</c:v>
                </c:pt>
                <c:pt idx="1309">
                  <c:v>15000000</c:v>
                </c:pt>
                <c:pt idx="1310">
                  <c:v>1000000</c:v>
                </c:pt>
                <c:pt idx="1311">
                  <c:v>70000000</c:v>
                </c:pt>
                <c:pt idx="1312">
                  <c:v>13000000</c:v>
                </c:pt>
                <c:pt idx="1313">
                  <c:v>14000000</c:v>
                </c:pt>
                <c:pt idx="1314">
                  <c:v>2500000</c:v>
                </c:pt>
                <c:pt idx="1315">
                  <c:v>20000000</c:v>
                </c:pt>
                <c:pt idx="1316">
                  <c:v>40000000</c:v>
                </c:pt>
                <c:pt idx="1317">
                  <c:v>17000000</c:v>
                </c:pt>
                <c:pt idx="1318">
                  <c:v>4000000</c:v>
                </c:pt>
                <c:pt idx="1319">
                  <c:v>12000000</c:v>
                </c:pt>
                <c:pt idx="1320">
                  <c:v>68000000</c:v>
                </c:pt>
                <c:pt idx="1321">
                  <c:v>7000000</c:v>
                </c:pt>
                <c:pt idx="1322">
                  <c:v>12000000</c:v>
                </c:pt>
                <c:pt idx="1323">
                  <c:v>25000000</c:v>
                </c:pt>
                <c:pt idx="1324">
                  <c:v>55000000</c:v>
                </c:pt>
                <c:pt idx="1325">
                  <c:v>47000000</c:v>
                </c:pt>
                <c:pt idx="1326">
                  <c:v>3000000</c:v>
                </c:pt>
                <c:pt idx="1327">
                  <c:v>40000000</c:v>
                </c:pt>
                <c:pt idx="1328">
                  <c:v>8500000</c:v>
                </c:pt>
                <c:pt idx="1329">
                  <c:v>17000000</c:v>
                </c:pt>
                <c:pt idx="1330">
                  <c:v>15000000</c:v>
                </c:pt>
                <c:pt idx="1331">
                  <c:v>3500000</c:v>
                </c:pt>
                <c:pt idx="1332">
                  <c:v>20000000</c:v>
                </c:pt>
                <c:pt idx="1333">
                  <c:v>11000000</c:v>
                </c:pt>
                <c:pt idx="1334">
                  <c:v>80000000</c:v>
                </c:pt>
                <c:pt idx="1335">
                  <c:v>46000000</c:v>
                </c:pt>
                <c:pt idx="1336">
                  <c:v>5000000</c:v>
                </c:pt>
                <c:pt idx="1337">
                  <c:v>25000000</c:v>
                </c:pt>
                <c:pt idx="1338">
                  <c:v>16000000</c:v>
                </c:pt>
                <c:pt idx="1339">
                  <c:v>600000</c:v>
                </c:pt>
                <c:pt idx="1340">
                  <c:v>5000000</c:v>
                </c:pt>
                <c:pt idx="1341">
                  <c:v>54000000</c:v>
                </c:pt>
                <c:pt idx="1342">
                  <c:v>13000000</c:v>
                </c:pt>
                <c:pt idx="1343">
                  <c:v>2000000</c:v>
                </c:pt>
                <c:pt idx="1344">
                  <c:v>38000000</c:v>
                </c:pt>
                <c:pt idx="1345">
                  <c:v>48000000</c:v>
                </c:pt>
                <c:pt idx="1346">
                  <c:v>6000000</c:v>
                </c:pt>
                <c:pt idx="1347">
                  <c:v>9000000</c:v>
                </c:pt>
                <c:pt idx="1348">
                  <c:v>120000000</c:v>
                </c:pt>
                <c:pt idx="1349">
                  <c:v>90000000</c:v>
                </c:pt>
                <c:pt idx="1350">
                  <c:v>15000000</c:v>
                </c:pt>
                <c:pt idx="1351">
                  <c:v>42000000</c:v>
                </c:pt>
                <c:pt idx="1352">
                  <c:v>8000000</c:v>
                </c:pt>
                <c:pt idx="1353">
                  <c:v>30000000</c:v>
                </c:pt>
                <c:pt idx="1354">
                  <c:v>5000000</c:v>
                </c:pt>
                <c:pt idx="1355">
                  <c:v>3000000</c:v>
                </c:pt>
                <c:pt idx="1356">
                  <c:v>45000000</c:v>
                </c:pt>
                <c:pt idx="1357">
                  <c:v>190000000</c:v>
                </c:pt>
                <c:pt idx="1358">
                  <c:v>40000000</c:v>
                </c:pt>
                <c:pt idx="1359">
                  <c:v>50000000</c:v>
                </c:pt>
                <c:pt idx="1360">
                  <c:v>21000000</c:v>
                </c:pt>
                <c:pt idx="1361">
                  <c:v>50200000</c:v>
                </c:pt>
                <c:pt idx="1362">
                  <c:v>58000000</c:v>
                </c:pt>
                <c:pt idx="1363">
                  <c:v>30000000</c:v>
                </c:pt>
                <c:pt idx="1364">
                  <c:v>30000000</c:v>
                </c:pt>
                <c:pt idx="1365">
                  <c:v>20000000</c:v>
                </c:pt>
                <c:pt idx="1366">
                  <c:v>30000000</c:v>
                </c:pt>
                <c:pt idx="1367">
                  <c:v>20000000</c:v>
                </c:pt>
                <c:pt idx="1368">
                  <c:v>40000000</c:v>
                </c:pt>
                <c:pt idx="1369">
                  <c:v>2500000</c:v>
                </c:pt>
                <c:pt idx="1370">
                  <c:v>60000000</c:v>
                </c:pt>
                <c:pt idx="1371">
                  <c:v>20000000</c:v>
                </c:pt>
                <c:pt idx="1372">
                  <c:v>25000000</c:v>
                </c:pt>
                <c:pt idx="1373">
                  <c:v>250000</c:v>
                </c:pt>
                <c:pt idx="1374">
                  <c:v>2000000</c:v>
                </c:pt>
                <c:pt idx="1375">
                  <c:v>4000000</c:v>
                </c:pt>
                <c:pt idx="1376">
                  <c:v>90000000</c:v>
                </c:pt>
                <c:pt idx="1377">
                  <c:v>2000000</c:v>
                </c:pt>
                <c:pt idx="1378">
                  <c:v>6000000</c:v>
                </c:pt>
                <c:pt idx="1379">
                  <c:v>10000000</c:v>
                </c:pt>
                <c:pt idx="1380">
                  <c:v>20000000</c:v>
                </c:pt>
                <c:pt idx="1381">
                  <c:v>14000000</c:v>
                </c:pt>
                <c:pt idx="1382">
                  <c:v>10600000</c:v>
                </c:pt>
                <c:pt idx="1383">
                  <c:v>27000000</c:v>
                </c:pt>
                <c:pt idx="1384">
                  <c:v>28000000</c:v>
                </c:pt>
                <c:pt idx="1385">
                  <c:v>14000000</c:v>
                </c:pt>
                <c:pt idx="1386">
                  <c:v>65000</c:v>
                </c:pt>
                <c:pt idx="1387">
                  <c:v>11500000</c:v>
                </c:pt>
                <c:pt idx="1388">
                  <c:v>25000000</c:v>
                </c:pt>
                <c:pt idx="1389">
                  <c:v>15000000</c:v>
                </c:pt>
                <c:pt idx="1390">
                  <c:v>30000000</c:v>
                </c:pt>
                <c:pt idx="1391">
                  <c:v>15000000</c:v>
                </c:pt>
                <c:pt idx="1392">
                  <c:v>10000000</c:v>
                </c:pt>
                <c:pt idx="1393">
                  <c:v>55000000</c:v>
                </c:pt>
                <c:pt idx="1394">
                  <c:v>80000000</c:v>
                </c:pt>
                <c:pt idx="1395">
                  <c:v>15000000</c:v>
                </c:pt>
                <c:pt idx="1396">
                  <c:v>20000000</c:v>
                </c:pt>
                <c:pt idx="1397">
                  <c:v>27000000</c:v>
                </c:pt>
                <c:pt idx="1398">
                  <c:v>50000000</c:v>
                </c:pt>
                <c:pt idx="1399">
                  <c:v>32000000</c:v>
                </c:pt>
                <c:pt idx="1400">
                  <c:v>207000000</c:v>
                </c:pt>
                <c:pt idx="1401">
                  <c:v>207000000</c:v>
                </c:pt>
                <c:pt idx="1402">
                  <c:v>207000000</c:v>
                </c:pt>
                <c:pt idx="1403">
                  <c:v>9000000</c:v>
                </c:pt>
                <c:pt idx="1404">
                  <c:v>5000000</c:v>
                </c:pt>
                <c:pt idx="1405">
                  <c:v>37000000</c:v>
                </c:pt>
                <c:pt idx="1406">
                  <c:v>26000000</c:v>
                </c:pt>
                <c:pt idx="1407">
                  <c:v>1800000</c:v>
                </c:pt>
                <c:pt idx="1408">
                  <c:v>12000000</c:v>
                </c:pt>
                <c:pt idx="1409">
                  <c:v>40000000</c:v>
                </c:pt>
                <c:pt idx="1410">
                  <c:v>17000000</c:v>
                </c:pt>
                <c:pt idx="1411">
                  <c:v>90000000</c:v>
                </c:pt>
                <c:pt idx="1412">
                  <c:v>35000000</c:v>
                </c:pt>
                <c:pt idx="1413">
                  <c:v>1100000</c:v>
                </c:pt>
                <c:pt idx="1414">
                  <c:v>3000000</c:v>
                </c:pt>
                <c:pt idx="1415">
                  <c:v>30000000</c:v>
                </c:pt>
                <c:pt idx="1416">
                  <c:v>2000000</c:v>
                </c:pt>
                <c:pt idx="1417">
                  <c:v>3500000</c:v>
                </c:pt>
                <c:pt idx="1418">
                  <c:v>2500000</c:v>
                </c:pt>
                <c:pt idx="1419">
                  <c:v>7000000</c:v>
                </c:pt>
                <c:pt idx="1420">
                  <c:v>50000000</c:v>
                </c:pt>
                <c:pt idx="1421">
                  <c:v>80000000</c:v>
                </c:pt>
                <c:pt idx="1422">
                  <c:v>15000000</c:v>
                </c:pt>
                <c:pt idx="1423">
                  <c:v>16000000</c:v>
                </c:pt>
                <c:pt idx="1424">
                  <c:v>16500000</c:v>
                </c:pt>
                <c:pt idx="1425">
                  <c:v>10000000</c:v>
                </c:pt>
                <c:pt idx="1426">
                  <c:v>28000000</c:v>
                </c:pt>
                <c:pt idx="1427">
                  <c:v>6500000</c:v>
                </c:pt>
                <c:pt idx="1428">
                  <c:v>10000000</c:v>
                </c:pt>
                <c:pt idx="1429">
                  <c:v>10000000</c:v>
                </c:pt>
                <c:pt idx="1430">
                  <c:v>100000000</c:v>
                </c:pt>
                <c:pt idx="1431">
                  <c:v>12000000</c:v>
                </c:pt>
                <c:pt idx="1432">
                  <c:v>127500000</c:v>
                </c:pt>
                <c:pt idx="1433">
                  <c:v>30000000</c:v>
                </c:pt>
                <c:pt idx="1434">
                  <c:v>25000</c:v>
                </c:pt>
                <c:pt idx="1435">
                  <c:v>17000000</c:v>
                </c:pt>
                <c:pt idx="1436">
                  <c:v>5000000</c:v>
                </c:pt>
                <c:pt idx="1437">
                  <c:v>5000000</c:v>
                </c:pt>
                <c:pt idx="1438">
                  <c:v>30000000</c:v>
                </c:pt>
                <c:pt idx="1439">
                  <c:v>44000000</c:v>
                </c:pt>
                <c:pt idx="1440">
                  <c:v>8000000</c:v>
                </c:pt>
                <c:pt idx="1441">
                  <c:v>100000</c:v>
                </c:pt>
                <c:pt idx="1442">
                  <c:v>20000000</c:v>
                </c:pt>
                <c:pt idx="1443">
                  <c:v>90000000</c:v>
                </c:pt>
                <c:pt idx="1444">
                  <c:v>90000000</c:v>
                </c:pt>
                <c:pt idx="1445">
                  <c:v>25000000</c:v>
                </c:pt>
                <c:pt idx="1446">
                  <c:v>15000000</c:v>
                </c:pt>
                <c:pt idx="1447">
                  <c:v>20000000</c:v>
                </c:pt>
                <c:pt idx="1448">
                  <c:v>7000000</c:v>
                </c:pt>
                <c:pt idx="1449">
                  <c:v>15000000</c:v>
                </c:pt>
                <c:pt idx="1450">
                  <c:v>13000000</c:v>
                </c:pt>
                <c:pt idx="1451">
                  <c:v>40000000</c:v>
                </c:pt>
                <c:pt idx="1452">
                  <c:v>8000000</c:v>
                </c:pt>
                <c:pt idx="1453">
                  <c:v>3300000</c:v>
                </c:pt>
                <c:pt idx="1454">
                  <c:v>9000000</c:v>
                </c:pt>
                <c:pt idx="1455">
                  <c:v>20000000</c:v>
                </c:pt>
                <c:pt idx="1456">
                  <c:v>60000000</c:v>
                </c:pt>
                <c:pt idx="1457">
                  <c:v>53000000</c:v>
                </c:pt>
                <c:pt idx="1458">
                  <c:v>2000000</c:v>
                </c:pt>
                <c:pt idx="1459">
                  <c:v>8000000</c:v>
                </c:pt>
                <c:pt idx="1460">
                  <c:v>2000000</c:v>
                </c:pt>
                <c:pt idx="1461">
                  <c:v>4000000</c:v>
                </c:pt>
                <c:pt idx="1462">
                  <c:v>8000000</c:v>
                </c:pt>
                <c:pt idx="1463">
                  <c:v>300000000</c:v>
                </c:pt>
                <c:pt idx="1464">
                  <c:v>17700000</c:v>
                </c:pt>
                <c:pt idx="1465">
                  <c:v>12000000</c:v>
                </c:pt>
                <c:pt idx="1466">
                  <c:v>5000000</c:v>
                </c:pt>
                <c:pt idx="1467">
                  <c:v>44000000</c:v>
                </c:pt>
                <c:pt idx="1468">
                  <c:v>25000000</c:v>
                </c:pt>
                <c:pt idx="1469">
                  <c:v>2000000</c:v>
                </c:pt>
                <c:pt idx="1470">
                  <c:v>17000000</c:v>
                </c:pt>
                <c:pt idx="1471">
                  <c:v>8000000</c:v>
                </c:pt>
                <c:pt idx="1472">
                  <c:v>180000</c:v>
                </c:pt>
                <c:pt idx="1473">
                  <c:v>9000000</c:v>
                </c:pt>
                <c:pt idx="1474">
                  <c:v>18000000</c:v>
                </c:pt>
                <c:pt idx="1475">
                  <c:v>12000000</c:v>
                </c:pt>
                <c:pt idx="1476">
                  <c:v>5000000</c:v>
                </c:pt>
                <c:pt idx="1477">
                  <c:v>5000000</c:v>
                </c:pt>
                <c:pt idx="1478">
                  <c:v>28000000</c:v>
                </c:pt>
                <c:pt idx="1479">
                  <c:v>36000000</c:v>
                </c:pt>
                <c:pt idx="1480">
                  <c:v>1000000</c:v>
                </c:pt>
                <c:pt idx="1481">
                  <c:v>5000000</c:v>
                </c:pt>
                <c:pt idx="1482">
                  <c:v>4000000</c:v>
                </c:pt>
                <c:pt idx="1483">
                  <c:v>8000000</c:v>
                </c:pt>
                <c:pt idx="1484">
                  <c:v>18000000</c:v>
                </c:pt>
                <c:pt idx="1485">
                  <c:v>45000000</c:v>
                </c:pt>
                <c:pt idx="1486">
                  <c:v>18000000</c:v>
                </c:pt>
                <c:pt idx="1487">
                  <c:v>18000000</c:v>
                </c:pt>
                <c:pt idx="1488">
                  <c:v>6000000</c:v>
                </c:pt>
                <c:pt idx="1489">
                  <c:v>7000000</c:v>
                </c:pt>
                <c:pt idx="1490">
                  <c:v>38000000</c:v>
                </c:pt>
                <c:pt idx="1491">
                  <c:v>35000000</c:v>
                </c:pt>
                <c:pt idx="1492">
                  <c:v>43000000</c:v>
                </c:pt>
                <c:pt idx="1493">
                  <c:v>19000000</c:v>
                </c:pt>
                <c:pt idx="1494">
                  <c:v>8000000</c:v>
                </c:pt>
                <c:pt idx="1495">
                  <c:v>3000000</c:v>
                </c:pt>
                <c:pt idx="1496">
                  <c:v>910000</c:v>
                </c:pt>
                <c:pt idx="1497">
                  <c:v>24000000</c:v>
                </c:pt>
                <c:pt idx="1498">
                  <c:v>3000000</c:v>
                </c:pt>
                <c:pt idx="1499">
                  <c:v>25000000</c:v>
                </c:pt>
                <c:pt idx="1500">
                  <c:v>25000000</c:v>
                </c:pt>
                <c:pt idx="1501">
                  <c:v>48000000</c:v>
                </c:pt>
                <c:pt idx="1502">
                  <c:v>12500000</c:v>
                </c:pt>
                <c:pt idx="1503">
                  <c:v>75000000</c:v>
                </c:pt>
                <c:pt idx="1504">
                  <c:v>30000000</c:v>
                </c:pt>
                <c:pt idx="1505">
                  <c:v>30000000</c:v>
                </c:pt>
                <c:pt idx="1506">
                  <c:v>55000000</c:v>
                </c:pt>
                <c:pt idx="1507">
                  <c:v>18000000</c:v>
                </c:pt>
                <c:pt idx="1508">
                  <c:v>130000000</c:v>
                </c:pt>
                <c:pt idx="1509">
                  <c:v>5000000</c:v>
                </c:pt>
                <c:pt idx="1510">
                  <c:v>50000000</c:v>
                </c:pt>
                <c:pt idx="1511">
                  <c:v>110000000</c:v>
                </c:pt>
                <c:pt idx="1512">
                  <c:v>50000000</c:v>
                </c:pt>
                <c:pt idx="1513">
                  <c:v>10000000</c:v>
                </c:pt>
                <c:pt idx="1514">
                  <c:v>5000000</c:v>
                </c:pt>
                <c:pt idx="1515">
                  <c:v>30000000</c:v>
                </c:pt>
                <c:pt idx="1516">
                  <c:v>6400000</c:v>
                </c:pt>
                <c:pt idx="1517">
                  <c:v>36000000</c:v>
                </c:pt>
                <c:pt idx="1518">
                  <c:v>8000000</c:v>
                </c:pt>
                <c:pt idx="1519">
                  <c:v>8000000</c:v>
                </c:pt>
                <c:pt idx="1520">
                  <c:v>900000</c:v>
                </c:pt>
                <c:pt idx="1521">
                  <c:v>9000000</c:v>
                </c:pt>
                <c:pt idx="1522">
                  <c:v>15000000</c:v>
                </c:pt>
                <c:pt idx="1523">
                  <c:v>13000000</c:v>
                </c:pt>
                <c:pt idx="1524">
                  <c:v>75000000</c:v>
                </c:pt>
                <c:pt idx="1525">
                  <c:v>4500000</c:v>
                </c:pt>
                <c:pt idx="1526">
                  <c:v>22000000</c:v>
                </c:pt>
                <c:pt idx="1527">
                  <c:v>7000000</c:v>
                </c:pt>
                <c:pt idx="1528">
                  <c:v>6500000</c:v>
                </c:pt>
                <c:pt idx="1529">
                  <c:v>70000000</c:v>
                </c:pt>
                <c:pt idx="1530">
                  <c:v>1000000</c:v>
                </c:pt>
                <c:pt idx="1531">
                  <c:v>13000000</c:v>
                </c:pt>
                <c:pt idx="1532">
                  <c:v>22000000</c:v>
                </c:pt>
                <c:pt idx="1533">
                  <c:v>1200000</c:v>
                </c:pt>
                <c:pt idx="1534">
                  <c:v>5000000</c:v>
                </c:pt>
                <c:pt idx="1535">
                  <c:v>7000000</c:v>
                </c:pt>
                <c:pt idx="1536">
                  <c:v>50000000</c:v>
                </c:pt>
                <c:pt idx="1537">
                  <c:v>37000000</c:v>
                </c:pt>
                <c:pt idx="1538">
                  <c:v>70000000</c:v>
                </c:pt>
                <c:pt idx="1539">
                  <c:v>40000000</c:v>
                </c:pt>
                <c:pt idx="1540">
                  <c:v>15500000</c:v>
                </c:pt>
                <c:pt idx="1541">
                  <c:v>95000000</c:v>
                </c:pt>
                <c:pt idx="1542">
                  <c:v>10000000</c:v>
                </c:pt>
                <c:pt idx="1543">
                  <c:v>30000000</c:v>
                </c:pt>
                <c:pt idx="1544">
                  <c:v>18000000</c:v>
                </c:pt>
                <c:pt idx="1545">
                  <c:v>45000000</c:v>
                </c:pt>
                <c:pt idx="1546">
                  <c:v>32000000</c:v>
                </c:pt>
                <c:pt idx="1547">
                  <c:v>21000000</c:v>
                </c:pt>
                <c:pt idx="1548">
                  <c:v>25000000</c:v>
                </c:pt>
                <c:pt idx="1549">
                  <c:v>10000000</c:v>
                </c:pt>
                <c:pt idx="1550">
                  <c:v>100000000</c:v>
                </c:pt>
                <c:pt idx="1551">
                  <c:v>14000000</c:v>
                </c:pt>
                <c:pt idx="1552">
                  <c:v>24000000</c:v>
                </c:pt>
                <c:pt idx="1553">
                  <c:v>25000000</c:v>
                </c:pt>
                <c:pt idx="1554">
                  <c:v>17000000</c:v>
                </c:pt>
                <c:pt idx="1555">
                  <c:v>11000000</c:v>
                </c:pt>
                <c:pt idx="1556">
                  <c:v>25000000</c:v>
                </c:pt>
                <c:pt idx="1557">
                  <c:v>20000000</c:v>
                </c:pt>
                <c:pt idx="1558">
                  <c:v>63000000</c:v>
                </c:pt>
                <c:pt idx="1559">
                  <c:v>9000000</c:v>
                </c:pt>
                <c:pt idx="1560">
                  <c:v>6000000</c:v>
                </c:pt>
                <c:pt idx="1561">
                  <c:v>26000000</c:v>
                </c:pt>
                <c:pt idx="1562">
                  <c:v>5000000</c:v>
                </c:pt>
                <c:pt idx="1563">
                  <c:v>15000000</c:v>
                </c:pt>
                <c:pt idx="1564">
                  <c:v>35000000</c:v>
                </c:pt>
                <c:pt idx="1565">
                  <c:v>700000</c:v>
                </c:pt>
                <c:pt idx="1566">
                  <c:v>19000000</c:v>
                </c:pt>
                <c:pt idx="1567">
                  <c:v>25000000</c:v>
                </c:pt>
                <c:pt idx="1568">
                  <c:v>30000000</c:v>
                </c:pt>
                <c:pt idx="1569">
                  <c:v>40000000</c:v>
                </c:pt>
                <c:pt idx="1570">
                  <c:v>3000000</c:v>
                </c:pt>
                <c:pt idx="1571">
                  <c:v>133000000</c:v>
                </c:pt>
                <c:pt idx="1572">
                  <c:v>25000000</c:v>
                </c:pt>
                <c:pt idx="1573">
                  <c:v>7000000</c:v>
                </c:pt>
                <c:pt idx="1574">
                  <c:v>2000000</c:v>
                </c:pt>
                <c:pt idx="1575">
                  <c:v>27000000</c:v>
                </c:pt>
                <c:pt idx="1576">
                  <c:v>175000</c:v>
                </c:pt>
                <c:pt idx="1577">
                  <c:v>35000000</c:v>
                </c:pt>
                <c:pt idx="1578">
                  <c:v>8000000</c:v>
                </c:pt>
                <c:pt idx="1579">
                  <c:v>7000000</c:v>
                </c:pt>
                <c:pt idx="1580">
                  <c:v>6500000</c:v>
                </c:pt>
                <c:pt idx="1581">
                  <c:v>3500000</c:v>
                </c:pt>
                <c:pt idx="1582">
                  <c:v>10000000</c:v>
                </c:pt>
                <c:pt idx="1583">
                  <c:v>6000000</c:v>
                </c:pt>
                <c:pt idx="1584">
                  <c:v>19000000</c:v>
                </c:pt>
                <c:pt idx="1585">
                  <c:v>60000000</c:v>
                </c:pt>
                <c:pt idx="1586">
                  <c:v>50000000</c:v>
                </c:pt>
                <c:pt idx="1587">
                  <c:v>8500000</c:v>
                </c:pt>
                <c:pt idx="1588">
                  <c:v>500000</c:v>
                </c:pt>
                <c:pt idx="1589">
                  <c:v>12000000</c:v>
                </c:pt>
                <c:pt idx="1590">
                  <c:v>160000</c:v>
                </c:pt>
                <c:pt idx="1591">
                  <c:v>33000000</c:v>
                </c:pt>
                <c:pt idx="1592">
                  <c:v>25000000</c:v>
                </c:pt>
                <c:pt idx="1593">
                  <c:v>4000000</c:v>
                </c:pt>
                <c:pt idx="1594">
                  <c:v>20000000</c:v>
                </c:pt>
                <c:pt idx="1595">
                  <c:v>15000000</c:v>
                </c:pt>
                <c:pt idx="1596">
                  <c:v>2700000</c:v>
                </c:pt>
                <c:pt idx="1597">
                  <c:v>40000000</c:v>
                </c:pt>
                <c:pt idx="1598">
                  <c:v>14000000</c:v>
                </c:pt>
                <c:pt idx="1599">
                  <c:v>3500000</c:v>
                </c:pt>
                <c:pt idx="1600">
                  <c:v>10000000</c:v>
                </c:pt>
                <c:pt idx="1601">
                  <c:v>4000000</c:v>
                </c:pt>
                <c:pt idx="1602">
                  <c:v>10000000</c:v>
                </c:pt>
                <c:pt idx="1603">
                  <c:v>1000000</c:v>
                </c:pt>
                <c:pt idx="1604">
                  <c:v>36000000</c:v>
                </c:pt>
                <c:pt idx="1605">
                  <c:v>40000000</c:v>
                </c:pt>
                <c:pt idx="1606">
                  <c:v>20000000</c:v>
                </c:pt>
                <c:pt idx="1607">
                  <c:v>15000000</c:v>
                </c:pt>
                <c:pt idx="1608">
                  <c:v>18000000</c:v>
                </c:pt>
                <c:pt idx="1609">
                  <c:v>17500000</c:v>
                </c:pt>
                <c:pt idx="1610">
                  <c:v>3500000</c:v>
                </c:pt>
                <c:pt idx="1611">
                  <c:v>30000000</c:v>
                </c:pt>
                <c:pt idx="1612">
                  <c:v>25000000</c:v>
                </c:pt>
                <c:pt idx="1613">
                  <c:v>32000000</c:v>
                </c:pt>
                <c:pt idx="1614">
                  <c:v>1500000</c:v>
                </c:pt>
                <c:pt idx="1615">
                  <c:v>40000000</c:v>
                </c:pt>
                <c:pt idx="1616">
                  <c:v>110000000</c:v>
                </c:pt>
                <c:pt idx="1617">
                  <c:v>15000000</c:v>
                </c:pt>
                <c:pt idx="1618">
                  <c:v>6000000</c:v>
                </c:pt>
                <c:pt idx="1619">
                  <c:v>8600000</c:v>
                </c:pt>
                <c:pt idx="1620">
                  <c:v>45000000</c:v>
                </c:pt>
                <c:pt idx="1621">
                  <c:v>17000000</c:v>
                </c:pt>
                <c:pt idx="1622">
                  <c:v>35000000</c:v>
                </c:pt>
                <c:pt idx="1623">
                  <c:v>50000000</c:v>
                </c:pt>
                <c:pt idx="1624">
                  <c:v>20000000</c:v>
                </c:pt>
                <c:pt idx="1625">
                  <c:v>11000000</c:v>
                </c:pt>
                <c:pt idx="1626">
                  <c:v>45000000</c:v>
                </c:pt>
                <c:pt idx="1627">
                  <c:v>12000000</c:v>
                </c:pt>
                <c:pt idx="1628">
                  <c:v>20000000</c:v>
                </c:pt>
                <c:pt idx="1629">
                  <c:v>7000000</c:v>
                </c:pt>
                <c:pt idx="1630">
                  <c:v>15000000</c:v>
                </c:pt>
                <c:pt idx="1631">
                  <c:v>30000000</c:v>
                </c:pt>
                <c:pt idx="1632">
                  <c:v>40000000</c:v>
                </c:pt>
                <c:pt idx="1633">
                  <c:v>50000000</c:v>
                </c:pt>
                <c:pt idx="1634">
                  <c:v>6000000</c:v>
                </c:pt>
                <c:pt idx="1635">
                  <c:v>15000000</c:v>
                </c:pt>
                <c:pt idx="1636">
                  <c:v>2000000</c:v>
                </c:pt>
                <c:pt idx="1637">
                  <c:v>35000000</c:v>
                </c:pt>
                <c:pt idx="1638">
                  <c:v>12000000</c:v>
                </c:pt>
                <c:pt idx="1639">
                  <c:v>30000000</c:v>
                </c:pt>
                <c:pt idx="1640">
                  <c:v>30000000</c:v>
                </c:pt>
                <c:pt idx="1641">
                  <c:v>500000</c:v>
                </c:pt>
                <c:pt idx="1642">
                  <c:v>25000000</c:v>
                </c:pt>
                <c:pt idx="1643">
                  <c:v>15000000</c:v>
                </c:pt>
                <c:pt idx="1644">
                  <c:v>100000</c:v>
                </c:pt>
                <c:pt idx="1645">
                  <c:v>3000000</c:v>
                </c:pt>
                <c:pt idx="1646">
                  <c:v>7500000</c:v>
                </c:pt>
                <c:pt idx="1647">
                  <c:v>250000000</c:v>
                </c:pt>
                <c:pt idx="1648">
                  <c:v>20000000</c:v>
                </c:pt>
                <c:pt idx="1649">
                  <c:v>3200000</c:v>
                </c:pt>
                <c:pt idx="1650">
                  <c:v>12000000</c:v>
                </c:pt>
                <c:pt idx="1651">
                  <c:v>25000000</c:v>
                </c:pt>
                <c:pt idx="1652">
                  <c:v>13000000</c:v>
                </c:pt>
                <c:pt idx="1653">
                  <c:v>28000000</c:v>
                </c:pt>
                <c:pt idx="1654">
                  <c:v>50000000</c:v>
                </c:pt>
                <c:pt idx="1655">
                  <c:v>1000000</c:v>
                </c:pt>
                <c:pt idx="1656">
                  <c:v>120000000</c:v>
                </c:pt>
                <c:pt idx="1657">
                  <c:v>18000000</c:v>
                </c:pt>
                <c:pt idx="1658">
                  <c:v>1200000</c:v>
                </c:pt>
                <c:pt idx="1659">
                  <c:v>3000000</c:v>
                </c:pt>
                <c:pt idx="1660">
                  <c:v>52500000</c:v>
                </c:pt>
                <c:pt idx="1661">
                  <c:v>24000000</c:v>
                </c:pt>
                <c:pt idx="1662">
                  <c:v>20000000</c:v>
                </c:pt>
                <c:pt idx="1663">
                  <c:v>3300000</c:v>
                </c:pt>
                <c:pt idx="1664">
                  <c:v>43000000</c:v>
                </c:pt>
                <c:pt idx="1665">
                  <c:v>210000</c:v>
                </c:pt>
                <c:pt idx="1666">
                  <c:v>750000</c:v>
                </c:pt>
                <c:pt idx="1667">
                  <c:v>27000000</c:v>
                </c:pt>
                <c:pt idx="1668">
                  <c:v>13000000</c:v>
                </c:pt>
                <c:pt idx="1669">
                  <c:v>32000000</c:v>
                </c:pt>
                <c:pt idx="1670">
                  <c:v>2000000</c:v>
                </c:pt>
                <c:pt idx="1671">
                  <c:v>30000000</c:v>
                </c:pt>
                <c:pt idx="1672">
                  <c:v>35000000</c:v>
                </c:pt>
                <c:pt idx="1673">
                  <c:v>26000000</c:v>
                </c:pt>
                <c:pt idx="1674">
                  <c:v>5000000</c:v>
                </c:pt>
                <c:pt idx="1675">
                  <c:v>16000000</c:v>
                </c:pt>
                <c:pt idx="1676">
                  <c:v>30000000</c:v>
                </c:pt>
                <c:pt idx="1677">
                  <c:v>14000000</c:v>
                </c:pt>
                <c:pt idx="1678">
                  <c:v>2000000</c:v>
                </c:pt>
                <c:pt idx="1679">
                  <c:v>10000000</c:v>
                </c:pt>
                <c:pt idx="1680">
                  <c:v>18000000</c:v>
                </c:pt>
                <c:pt idx="1681">
                  <c:v>21150000</c:v>
                </c:pt>
                <c:pt idx="1682">
                  <c:v>2500000</c:v>
                </c:pt>
                <c:pt idx="1683">
                  <c:v>23000000</c:v>
                </c:pt>
                <c:pt idx="1684">
                  <c:v>70000000</c:v>
                </c:pt>
                <c:pt idx="1685">
                  <c:v>200000</c:v>
                </c:pt>
                <c:pt idx="1686">
                  <c:v>12000000</c:v>
                </c:pt>
                <c:pt idx="1687">
                  <c:v>21000000</c:v>
                </c:pt>
                <c:pt idx="1688">
                  <c:v>3000000</c:v>
                </c:pt>
                <c:pt idx="1689">
                  <c:v>3300000</c:v>
                </c:pt>
                <c:pt idx="1690">
                  <c:v>25000000</c:v>
                </c:pt>
                <c:pt idx="1691">
                  <c:v>3768785</c:v>
                </c:pt>
                <c:pt idx="1692">
                  <c:v>5000000</c:v>
                </c:pt>
                <c:pt idx="1693">
                  <c:v>80000000</c:v>
                </c:pt>
                <c:pt idx="1694">
                  <c:v>15000000</c:v>
                </c:pt>
                <c:pt idx="1695">
                  <c:v>20000000</c:v>
                </c:pt>
                <c:pt idx="1696">
                  <c:v>3000000</c:v>
                </c:pt>
                <c:pt idx="1697">
                  <c:v>8000000</c:v>
                </c:pt>
                <c:pt idx="1698">
                  <c:v>35000000</c:v>
                </c:pt>
                <c:pt idx="1699">
                  <c:v>38000000</c:v>
                </c:pt>
                <c:pt idx="1700">
                  <c:v>57000000</c:v>
                </c:pt>
                <c:pt idx="1701">
                  <c:v>800000</c:v>
                </c:pt>
                <c:pt idx="1702">
                  <c:v>1000000</c:v>
                </c:pt>
                <c:pt idx="1703">
                  <c:v>250000</c:v>
                </c:pt>
                <c:pt idx="1704">
                  <c:v>1800000</c:v>
                </c:pt>
                <c:pt idx="1705">
                  <c:v>2500000</c:v>
                </c:pt>
                <c:pt idx="1706">
                  <c:v>22000000</c:v>
                </c:pt>
                <c:pt idx="1707">
                  <c:v>25000000</c:v>
                </c:pt>
                <c:pt idx="1708">
                  <c:v>4000000</c:v>
                </c:pt>
                <c:pt idx="1709">
                  <c:v>6000000</c:v>
                </c:pt>
                <c:pt idx="1710">
                  <c:v>5000000</c:v>
                </c:pt>
                <c:pt idx="1711">
                  <c:v>3500000</c:v>
                </c:pt>
                <c:pt idx="1712">
                  <c:v>3400000</c:v>
                </c:pt>
                <c:pt idx="1713">
                  <c:v>50100000</c:v>
                </c:pt>
                <c:pt idx="1714">
                  <c:v>100000000</c:v>
                </c:pt>
                <c:pt idx="1715">
                  <c:v>350000</c:v>
                </c:pt>
                <c:pt idx="1716">
                  <c:v>6500000</c:v>
                </c:pt>
                <c:pt idx="1717">
                  <c:v>150000000</c:v>
                </c:pt>
                <c:pt idx="1718">
                  <c:v>10500000</c:v>
                </c:pt>
                <c:pt idx="1719">
                  <c:v>72000000</c:v>
                </c:pt>
                <c:pt idx="1720">
                  <c:v>28000000</c:v>
                </c:pt>
                <c:pt idx="1721">
                  <c:v>13000000</c:v>
                </c:pt>
                <c:pt idx="1722">
                  <c:v>250000</c:v>
                </c:pt>
                <c:pt idx="1723">
                  <c:v>3000000</c:v>
                </c:pt>
                <c:pt idx="1724">
                  <c:v>45000000</c:v>
                </c:pt>
                <c:pt idx="1725">
                  <c:v>34000000</c:v>
                </c:pt>
                <c:pt idx="1726">
                  <c:v>55000000</c:v>
                </c:pt>
                <c:pt idx="1727">
                  <c:v>20000000</c:v>
                </c:pt>
                <c:pt idx="1728">
                  <c:v>2000000</c:v>
                </c:pt>
                <c:pt idx="1729">
                  <c:v>15000000</c:v>
                </c:pt>
                <c:pt idx="1730">
                  <c:v>25000000</c:v>
                </c:pt>
                <c:pt idx="1731">
                  <c:v>2400000</c:v>
                </c:pt>
                <c:pt idx="1732">
                  <c:v>110000000</c:v>
                </c:pt>
                <c:pt idx="1733">
                  <c:v>4700000</c:v>
                </c:pt>
                <c:pt idx="1734">
                  <c:v>200000</c:v>
                </c:pt>
                <c:pt idx="1735">
                  <c:v>12000000</c:v>
                </c:pt>
                <c:pt idx="1736">
                  <c:v>20000000</c:v>
                </c:pt>
                <c:pt idx="1737">
                  <c:v>42000000</c:v>
                </c:pt>
                <c:pt idx="1738">
                  <c:v>750000</c:v>
                </c:pt>
                <c:pt idx="1739">
                  <c:v>19000000</c:v>
                </c:pt>
                <c:pt idx="1740">
                  <c:v>1000000</c:v>
                </c:pt>
                <c:pt idx="1741">
                  <c:v>32000000</c:v>
                </c:pt>
                <c:pt idx="1742">
                  <c:v>65000000</c:v>
                </c:pt>
                <c:pt idx="1743">
                  <c:v>20000000</c:v>
                </c:pt>
                <c:pt idx="1744">
                  <c:v>60000</c:v>
                </c:pt>
                <c:pt idx="1745">
                  <c:v>250000</c:v>
                </c:pt>
                <c:pt idx="1746">
                  <c:v>2000000</c:v>
                </c:pt>
                <c:pt idx="1747">
                  <c:v>75000000</c:v>
                </c:pt>
                <c:pt idx="1748">
                  <c:v>1500000</c:v>
                </c:pt>
                <c:pt idx="1749">
                  <c:v>2700000</c:v>
                </c:pt>
                <c:pt idx="1750">
                  <c:v>68000000</c:v>
                </c:pt>
                <c:pt idx="1751">
                  <c:v>32000000</c:v>
                </c:pt>
                <c:pt idx="1752">
                  <c:v>16000000</c:v>
                </c:pt>
                <c:pt idx="1753">
                  <c:v>75000000</c:v>
                </c:pt>
                <c:pt idx="1754">
                  <c:v>1100000</c:v>
                </c:pt>
                <c:pt idx="1755">
                  <c:v>62000000</c:v>
                </c:pt>
                <c:pt idx="1756">
                  <c:v>7500000</c:v>
                </c:pt>
                <c:pt idx="1757">
                  <c:v>14000000</c:v>
                </c:pt>
                <c:pt idx="1758">
                  <c:v>230000</c:v>
                </c:pt>
                <c:pt idx="1759">
                  <c:v>11000000</c:v>
                </c:pt>
                <c:pt idx="1760">
                  <c:v>2500000</c:v>
                </c:pt>
                <c:pt idx="1761">
                  <c:v>3500000</c:v>
                </c:pt>
                <c:pt idx="1762">
                  <c:v>9000000</c:v>
                </c:pt>
                <c:pt idx="1763">
                  <c:v>21500000</c:v>
                </c:pt>
                <c:pt idx="1764">
                  <c:v>9000000</c:v>
                </c:pt>
                <c:pt idx="1765">
                  <c:v>200000000</c:v>
                </c:pt>
                <c:pt idx="1766">
                  <c:v>3000000</c:v>
                </c:pt>
                <c:pt idx="1767">
                  <c:v>25000</c:v>
                </c:pt>
                <c:pt idx="1768">
                  <c:v>6000000</c:v>
                </c:pt>
                <c:pt idx="1769">
                  <c:v>50000000</c:v>
                </c:pt>
                <c:pt idx="1770">
                  <c:v>12600000</c:v>
                </c:pt>
                <c:pt idx="1771">
                  <c:v>8000000</c:v>
                </c:pt>
                <c:pt idx="1772">
                  <c:v>53000000</c:v>
                </c:pt>
                <c:pt idx="1773">
                  <c:v>30000000</c:v>
                </c:pt>
                <c:pt idx="1774">
                  <c:v>1000000</c:v>
                </c:pt>
                <c:pt idx="1775">
                  <c:v>50000000</c:v>
                </c:pt>
                <c:pt idx="1776">
                  <c:v>150000</c:v>
                </c:pt>
                <c:pt idx="1777">
                  <c:v>225000</c:v>
                </c:pt>
                <c:pt idx="1778">
                  <c:v>1900000</c:v>
                </c:pt>
                <c:pt idx="1779">
                  <c:v>2900000</c:v>
                </c:pt>
                <c:pt idx="1780">
                  <c:v>960000</c:v>
                </c:pt>
                <c:pt idx="1781">
                  <c:v>28000000</c:v>
                </c:pt>
                <c:pt idx="1782">
                  <c:v>32000000</c:v>
                </c:pt>
                <c:pt idx="1783">
                  <c:v>40000000</c:v>
                </c:pt>
                <c:pt idx="1784">
                  <c:v>6000000</c:v>
                </c:pt>
                <c:pt idx="1785">
                  <c:v>11000000</c:v>
                </c:pt>
                <c:pt idx="1786">
                  <c:v>35200000</c:v>
                </c:pt>
                <c:pt idx="1787">
                  <c:v>3200000</c:v>
                </c:pt>
                <c:pt idx="1788">
                  <c:v>40000000</c:v>
                </c:pt>
                <c:pt idx="1789">
                  <c:v>8000000</c:v>
                </c:pt>
                <c:pt idx="1790">
                  <c:v>10000000</c:v>
                </c:pt>
                <c:pt idx="1791">
                  <c:v>11000000</c:v>
                </c:pt>
                <c:pt idx="1792">
                  <c:v>23000000</c:v>
                </c:pt>
                <c:pt idx="1793">
                  <c:v>4000000</c:v>
                </c:pt>
                <c:pt idx="1794">
                  <c:v>10000000</c:v>
                </c:pt>
                <c:pt idx="1795">
                  <c:v>15000000</c:v>
                </c:pt>
                <c:pt idx="1796">
                  <c:v>26000000</c:v>
                </c:pt>
                <c:pt idx="1797">
                  <c:v>26000000</c:v>
                </c:pt>
                <c:pt idx="1798">
                  <c:v>19000000</c:v>
                </c:pt>
                <c:pt idx="1799">
                  <c:v>35000000</c:v>
                </c:pt>
                <c:pt idx="1800">
                  <c:v>15000000</c:v>
                </c:pt>
                <c:pt idx="1801">
                  <c:v>379000</c:v>
                </c:pt>
                <c:pt idx="1802">
                  <c:v>15000000</c:v>
                </c:pt>
                <c:pt idx="1803">
                  <c:v>60000000</c:v>
                </c:pt>
                <c:pt idx="1804">
                  <c:v>609000</c:v>
                </c:pt>
                <c:pt idx="1805">
                  <c:v>1000000</c:v>
                </c:pt>
                <c:pt idx="1806">
                  <c:v>13000000</c:v>
                </c:pt>
                <c:pt idx="1807">
                  <c:v>30000000</c:v>
                </c:pt>
                <c:pt idx="1808">
                  <c:v>13500000</c:v>
                </c:pt>
                <c:pt idx="1809">
                  <c:v>12000000</c:v>
                </c:pt>
                <c:pt idx="1810">
                  <c:v>3600000</c:v>
                </c:pt>
                <c:pt idx="1811">
                  <c:v>45000000</c:v>
                </c:pt>
                <c:pt idx="1812">
                  <c:v>35000000</c:v>
                </c:pt>
                <c:pt idx="1813">
                  <c:v>14000000</c:v>
                </c:pt>
                <c:pt idx="1814">
                  <c:v>1900000</c:v>
                </c:pt>
                <c:pt idx="1815">
                  <c:v>8000000</c:v>
                </c:pt>
                <c:pt idx="1816">
                  <c:v>450000</c:v>
                </c:pt>
                <c:pt idx="1817">
                  <c:v>15000000</c:v>
                </c:pt>
                <c:pt idx="1818">
                  <c:v>11000000</c:v>
                </c:pt>
                <c:pt idx="1819">
                  <c:v>7000000</c:v>
                </c:pt>
                <c:pt idx="1820">
                  <c:v>32000000</c:v>
                </c:pt>
                <c:pt idx="1821">
                  <c:v>48000000</c:v>
                </c:pt>
                <c:pt idx="1822">
                  <c:v>7000000</c:v>
                </c:pt>
                <c:pt idx="1823">
                  <c:v>16500000</c:v>
                </c:pt>
                <c:pt idx="1824">
                  <c:v>30000000</c:v>
                </c:pt>
                <c:pt idx="1825">
                  <c:v>30000000</c:v>
                </c:pt>
                <c:pt idx="1826">
                  <c:v>38000000</c:v>
                </c:pt>
                <c:pt idx="1827">
                  <c:v>65000000</c:v>
                </c:pt>
                <c:pt idx="1828">
                  <c:v>8000000</c:v>
                </c:pt>
                <c:pt idx="1829">
                  <c:v>11000000</c:v>
                </c:pt>
                <c:pt idx="1830">
                  <c:v>7000000</c:v>
                </c:pt>
                <c:pt idx="1831">
                  <c:v>300000</c:v>
                </c:pt>
                <c:pt idx="1832">
                  <c:v>33000000</c:v>
                </c:pt>
                <c:pt idx="1833">
                  <c:v>170000000</c:v>
                </c:pt>
                <c:pt idx="1834">
                  <c:v>170000000</c:v>
                </c:pt>
                <c:pt idx="1835">
                  <c:v>30000000</c:v>
                </c:pt>
                <c:pt idx="1836">
                  <c:v>30000000</c:v>
                </c:pt>
                <c:pt idx="1837">
                  <c:v>7000</c:v>
                </c:pt>
                <c:pt idx="1838">
                  <c:v>30000000</c:v>
                </c:pt>
                <c:pt idx="1839">
                  <c:v>700000</c:v>
                </c:pt>
                <c:pt idx="1840">
                  <c:v>1000000</c:v>
                </c:pt>
                <c:pt idx="1841">
                  <c:v>1500000</c:v>
                </c:pt>
                <c:pt idx="1842">
                  <c:v>55000000</c:v>
                </c:pt>
                <c:pt idx="1843">
                  <c:v>130000000</c:v>
                </c:pt>
                <c:pt idx="1844">
                  <c:v>2000000</c:v>
                </c:pt>
                <c:pt idx="1845">
                  <c:v>439000</c:v>
                </c:pt>
                <c:pt idx="1846">
                  <c:v>3500000</c:v>
                </c:pt>
                <c:pt idx="1847">
                  <c:v>45000000</c:v>
                </c:pt>
                <c:pt idx="1848">
                  <c:v>40000000</c:v>
                </c:pt>
                <c:pt idx="1849">
                  <c:v>5000000</c:v>
                </c:pt>
                <c:pt idx="1850">
                  <c:v>30000000</c:v>
                </c:pt>
                <c:pt idx="1851">
                  <c:v>250000</c:v>
                </c:pt>
                <c:pt idx="1852">
                  <c:v>10000000</c:v>
                </c:pt>
                <c:pt idx="1853">
                  <c:v>17500000</c:v>
                </c:pt>
                <c:pt idx="1854">
                  <c:v>13000000</c:v>
                </c:pt>
                <c:pt idx="1855">
                  <c:v>7500000</c:v>
                </c:pt>
                <c:pt idx="1856">
                  <c:v>1200000</c:v>
                </c:pt>
                <c:pt idx="1857">
                  <c:v>30000000</c:v>
                </c:pt>
                <c:pt idx="1858">
                  <c:v>1500000</c:v>
                </c:pt>
                <c:pt idx="1859">
                  <c:v>1200000</c:v>
                </c:pt>
                <c:pt idx="1860">
                  <c:v>11000000</c:v>
                </c:pt>
                <c:pt idx="1861">
                  <c:v>2000000</c:v>
                </c:pt>
                <c:pt idx="1862">
                  <c:v>12500000</c:v>
                </c:pt>
                <c:pt idx="1863">
                  <c:v>14000000</c:v>
                </c:pt>
                <c:pt idx="1864">
                  <c:v>500000</c:v>
                </c:pt>
                <c:pt idx="1865">
                  <c:v>1000000</c:v>
                </c:pt>
                <c:pt idx="1866">
                  <c:v>14000000</c:v>
                </c:pt>
                <c:pt idx="1867">
                  <c:v>15000000</c:v>
                </c:pt>
                <c:pt idx="1868">
                  <c:v>2200000</c:v>
                </c:pt>
                <c:pt idx="1869">
                  <c:v>20000000</c:v>
                </c:pt>
                <c:pt idx="1870">
                  <c:v>5600000</c:v>
                </c:pt>
                <c:pt idx="1871">
                  <c:v>7000000</c:v>
                </c:pt>
                <c:pt idx="1872">
                  <c:v>300000</c:v>
                </c:pt>
                <c:pt idx="1873">
                  <c:v>2000000</c:v>
                </c:pt>
                <c:pt idx="1874">
                  <c:v>400000</c:v>
                </c:pt>
                <c:pt idx="1875">
                  <c:v>800000</c:v>
                </c:pt>
                <c:pt idx="1876">
                  <c:v>1800000</c:v>
                </c:pt>
                <c:pt idx="1877">
                  <c:v>5000000</c:v>
                </c:pt>
                <c:pt idx="1878">
                  <c:v>100000000</c:v>
                </c:pt>
                <c:pt idx="1879">
                  <c:v>100000</c:v>
                </c:pt>
                <c:pt idx="1880">
                  <c:v>23000</c:v>
                </c:pt>
                <c:pt idx="1881">
                  <c:v>20000000</c:v>
                </c:pt>
                <c:pt idx="1882">
                  <c:v>6000000</c:v>
                </c:pt>
                <c:pt idx="1883">
                  <c:v>50000000</c:v>
                </c:pt>
                <c:pt idx="1884">
                  <c:v>38000000</c:v>
                </c:pt>
                <c:pt idx="1885">
                  <c:v>24000000</c:v>
                </c:pt>
                <c:pt idx="1886">
                  <c:v>9000000</c:v>
                </c:pt>
                <c:pt idx="1887">
                  <c:v>5000000</c:v>
                </c:pt>
                <c:pt idx="1888">
                  <c:v>3000000</c:v>
                </c:pt>
                <c:pt idx="1889">
                  <c:v>3000000</c:v>
                </c:pt>
                <c:pt idx="1890">
                  <c:v>40000000</c:v>
                </c:pt>
                <c:pt idx="1891">
                  <c:v>6900000</c:v>
                </c:pt>
                <c:pt idx="1892">
                  <c:v>75000000</c:v>
                </c:pt>
                <c:pt idx="1893">
                  <c:v>46000</c:v>
                </c:pt>
                <c:pt idx="1894">
                  <c:v>14000000</c:v>
                </c:pt>
                <c:pt idx="1895">
                  <c:v>10000000</c:v>
                </c:pt>
                <c:pt idx="1896">
                  <c:v>50000000</c:v>
                </c:pt>
                <c:pt idx="1897">
                  <c:v>33000000</c:v>
                </c:pt>
                <c:pt idx="1898">
                  <c:v>33000000</c:v>
                </c:pt>
                <c:pt idx="1899">
                  <c:v>24000000</c:v>
                </c:pt>
                <c:pt idx="1900">
                  <c:v>1200000</c:v>
                </c:pt>
                <c:pt idx="1901">
                  <c:v>229575</c:v>
                </c:pt>
                <c:pt idx="1902">
                  <c:v>312000</c:v>
                </c:pt>
                <c:pt idx="1903">
                  <c:v>1000000</c:v>
                </c:pt>
                <c:pt idx="1904">
                  <c:v>12000000</c:v>
                </c:pt>
                <c:pt idx="1905">
                  <c:v>3000000</c:v>
                </c:pt>
                <c:pt idx="1906">
                  <c:v>1500000</c:v>
                </c:pt>
                <c:pt idx="1907">
                  <c:v>6000000</c:v>
                </c:pt>
                <c:pt idx="1908">
                  <c:v>44000000</c:v>
                </c:pt>
                <c:pt idx="1909">
                  <c:v>2500000</c:v>
                </c:pt>
                <c:pt idx="1910">
                  <c:v>10000000</c:v>
                </c:pt>
                <c:pt idx="1911">
                  <c:v>50000000</c:v>
                </c:pt>
                <c:pt idx="1912">
                  <c:v>50000000</c:v>
                </c:pt>
                <c:pt idx="1913">
                  <c:v>225000</c:v>
                </c:pt>
                <c:pt idx="1914">
                  <c:v>250000</c:v>
                </c:pt>
                <c:pt idx="1915">
                  <c:v>2700000</c:v>
                </c:pt>
                <c:pt idx="1916">
                  <c:v>21500000</c:v>
                </c:pt>
                <c:pt idx="1917">
                  <c:v>1500000</c:v>
                </c:pt>
                <c:pt idx="1918">
                  <c:v>26000000</c:v>
                </c:pt>
                <c:pt idx="1919">
                  <c:v>28000000</c:v>
                </c:pt>
                <c:pt idx="1920">
                  <c:v>55000000</c:v>
                </c:pt>
                <c:pt idx="1921">
                  <c:v>180000</c:v>
                </c:pt>
                <c:pt idx="1922">
                  <c:v>1000000</c:v>
                </c:pt>
                <c:pt idx="1923">
                  <c:v>2000000</c:v>
                </c:pt>
                <c:pt idx="1924">
                  <c:v>32000000</c:v>
                </c:pt>
                <c:pt idx="1925">
                  <c:v>15000000</c:v>
                </c:pt>
                <c:pt idx="1926">
                  <c:v>33000000</c:v>
                </c:pt>
                <c:pt idx="1927">
                  <c:v>1000000</c:v>
                </c:pt>
                <c:pt idx="1928">
                  <c:v>6000000</c:v>
                </c:pt>
                <c:pt idx="1929">
                  <c:v>10000</c:v>
                </c:pt>
                <c:pt idx="1930">
                  <c:v>200000</c:v>
                </c:pt>
                <c:pt idx="1931">
                  <c:v>250000</c:v>
                </c:pt>
                <c:pt idx="1932">
                  <c:v>25000000</c:v>
                </c:pt>
                <c:pt idx="1933">
                  <c:v>500000</c:v>
                </c:pt>
                <c:pt idx="1934">
                  <c:v>15000000</c:v>
                </c:pt>
                <c:pt idx="1935">
                  <c:v>590000</c:v>
                </c:pt>
                <c:pt idx="1936">
                  <c:v>218</c:v>
                </c:pt>
                <c:pt idx="1937">
                  <c:v>60000000</c:v>
                </c:pt>
                <c:pt idx="1938">
                  <c:v>10000000</c:v>
                </c:pt>
                <c:pt idx="1939">
                  <c:v>3000000</c:v>
                </c:pt>
                <c:pt idx="1940">
                  <c:v>2000000</c:v>
                </c:pt>
                <c:pt idx="1941">
                  <c:v>2600000</c:v>
                </c:pt>
                <c:pt idx="1942">
                  <c:v>30000000</c:v>
                </c:pt>
                <c:pt idx="1943">
                  <c:v>30000000</c:v>
                </c:pt>
                <c:pt idx="1944">
                  <c:v>2000000</c:v>
                </c:pt>
                <c:pt idx="1945">
                  <c:v>500000</c:v>
                </c:pt>
                <c:pt idx="1946">
                  <c:v>5000000</c:v>
                </c:pt>
                <c:pt idx="1947">
                  <c:v>60000</c:v>
                </c:pt>
                <c:pt idx="1948">
                  <c:v>7000000</c:v>
                </c:pt>
                <c:pt idx="1949">
                  <c:v>700000</c:v>
                </c:pt>
                <c:pt idx="1950">
                  <c:v>7000</c:v>
                </c:pt>
                <c:pt idx="1951">
                  <c:v>25100000</c:v>
                </c:pt>
                <c:pt idx="1952">
                  <c:v>500000</c:v>
                </c:pt>
                <c:pt idx="1953">
                  <c:v>850000</c:v>
                </c:pt>
                <c:pt idx="1954">
                  <c:v>80000000</c:v>
                </c:pt>
                <c:pt idx="1955">
                  <c:v>120000</c:v>
                </c:pt>
                <c:pt idx="1956">
                  <c:v>1300000</c:v>
                </c:pt>
                <c:pt idx="1957">
                  <c:v>16000000</c:v>
                </c:pt>
                <c:pt idx="1958">
                  <c:v>18000000</c:v>
                </c:pt>
                <c:pt idx="1959">
                  <c:v>65000</c:v>
                </c:pt>
                <c:pt idx="1960">
                  <c:v>13500000</c:v>
                </c:pt>
                <c:pt idx="1961">
                  <c:v>5000000</c:v>
                </c:pt>
                <c:pt idx="1962">
                  <c:v>4000000</c:v>
                </c:pt>
                <c:pt idx="1963">
                  <c:v>1100000</c:v>
                </c:pt>
                <c:pt idx="1964">
                  <c:v>3000000</c:v>
                </c:pt>
                <c:pt idx="1965">
                  <c:v>7000000</c:v>
                </c:pt>
                <c:pt idx="1966">
                  <c:v>8000000</c:v>
                </c:pt>
                <c:pt idx="1967">
                  <c:v>1000000</c:v>
                </c:pt>
                <c:pt idx="1968">
                  <c:v>22000000</c:v>
                </c:pt>
                <c:pt idx="1969">
                  <c:v>20000000</c:v>
                </c:pt>
                <c:pt idx="1970">
                  <c:v>2600000</c:v>
                </c:pt>
                <c:pt idx="1971">
                  <c:v>1700000</c:v>
                </c:pt>
                <c:pt idx="1972">
                  <c:v>20000000</c:v>
                </c:pt>
                <c:pt idx="1973">
                  <c:v>40000</c:v>
                </c:pt>
                <c:pt idx="1974">
                  <c:v>70000000</c:v>
                </c:pt>
                <c:pt idx="1975">
                  <c:v>16000000</c:v>
                </c:pt>
                <c:pt idx="1976">
                  <c:v>40000000</c:v>
                </c:pt>
                <c:pt idx="1977">
                  <c:v>800000</c:v>
                </c:pt>
                <c:pt idx="1978">
                  <c:v>10000000</c:v>
                </c:pt>
                <c:pt idx="1979">
                  <c:v>42000</c:v>
                </c:pt>
                <c:pt idx="1980">
                  <c:v>10000</c:v>
                </c:pt>
                <c:pt idx="1981">
                  <c:v>6000000</c:v>
                </c:pt>
                <c:pt idx="1982">
                  <c:v>50000000</c:v>
                </c:pt>
                <c:pt idx="1983">
                  <c:v>4500</c:v>
                </c:pt>
                <c:pt idx="1984">
                  <c:v>60000000</c:v>
                </c:pt>
                <c:pt idx="1985">
                  <c:v>365000</c:v>
                </c:pt>
                <c:pt idx="1986">
                  <c:v>100000000</c:v>
                </c:pt>
                <c:pt idx="1987">
                  <c:v>500000</c:v>
                </c:pt>
                <c:pt idx="1988">
                  <c:v>15000000</c:v>
                </c:pt>
                <c:pt idx="1989">
                  <c:v>1100</c:v>
                </c:pt>
                <c:pt idx="1990">
                  <c:v>140000000</c:v>
                </c:pt>
                <c:pt idx="1991">
                  <c:v>40000</c:v>
                </c:pt>
                <c:pt idx="1992">
                  <c:v>950000</c:v>
                </c:pt>
                <c:pt idx="1993">
                  <c:v>6800000</c:v>
                </c:pt>
                <c:pt idx="1994">
                  <c:v>270000</c:v>
                </c:pt>
                <c:pt idx="1995">
                  <c:v>4000000</c:v>
                </c:pt>
                <c:pt idx="1996">
                  <c:v>150000</c:v>
                </c:pt>
                <c:pt idx="1997">
                  <c:v>5000000</c:v>
                </c:pt>
                <c:pt idx="1998">
                  <c:v>50000000</c:v>
                </c:pt>
                <c:pt idx="1999">
                  <c:v>14000</c:v>
                </c:pt>
                <c:pt idx="2000">
                  <c:v>160000</c:v>
                </c:pt>
                <c:pt idx="2001">
                  <c:v>15000000</c:v>
                </c:pt>
                <c:pt idx="2002">
                  <c:v>2000000</c:v>
                </c:pt>
                <c:pt idx="2003">
                  <c:v>1000000</c:v>
                </c:pt>
                <c:pt idx="2004">
                  <c:v>60000</c:v>
                </c:pt>
                <c:pt idx="2005">
                  <c:v>20000000</c:v>
                </c:pt>
                <c:pt idx="2006">
                  <c:v>850000</c:v>
                </c:pt>
                <c:pt idx="2007">
                  <c:v>70000</c:v>
                </c:pt>
                <c:pt idx="2008">
                  <c:v>300000</c:v>
                </c:pt>
                <c:pt idx="2009">
                  <c:v>560000</c:v>
                </c:pt>
                <c:pt idx="2010">
                  <c:v>250000</c:v>
                </c:pt>
                <c:pt idx="2011">
                  <c:v>4000000</c:v>
                </c:pt>
                <c:pt idx="2012">
                  <c:v>18500000</c:v>
                </c:pt>
                <c:pt idx="2013">
                  <c:v>15000000</c:v>
                </c:pt>
                <c:pt idx="2014">
                  <c:v>450000</c:v>
                </c:pt>
                <c:pt idx="2015">
                  <c:v>3000000</c:v>
                </c:pt>
                <c:pt idx="2016">
                  <c:v>3000000</c:v>
                </c:pt>
                <c:pt idx="2017">
                  <c:v>2000000</c:v>
                </c:pt>
                <c:pt idx="2018">
                  <c:v>20000000</c:v>
                </c:pt>
                <c:pt idx="2019">
                  <c:v>6000000</c:v>
                </c:pt>
                <c:pt idx="2020">
                  <c:v>225000</c:v>
                </c:pt>
                <c:pt idx="2021">
                  <c:v>27000000</c:v>
                </c:pt>
                <c:pt idx="2022">
                  <c:v>200000</c:v>
                </c:pt>
                <c:pt idx="2023">
                  <c:v>500000</c:v>
                </c:pt>
                <c:pt idx="2024">
                  <c:v>26000000</c:v>
                </c:pt>
                <c:pt idx="2025">
                  <c:v>200000</c:v>
                </c:pt>
                <c:pt idx="2026">
                  <c:v>10000000</c:v>
                </c:pt>
                <c:pt idx="2027">
                  <c:v>200000</c:v>
                </c:pt>
                <c:pt idx="2028">
                  <c:v>250000</c:v>
                </c:pt>
                <c:pt idx="2029">
                  <c:v>1000000</c:v>
                </c:pt>
                <c:pt idx="2030">
                  <c:v>500000</c:v>
                </c:pt>
                <c:pt idx="2031">
                  <c:v>1750211</c:v>
                </c:pt>
                <c:pt idx="2032">
                  <c:v>1300000</c:v>
                </c:pt>
                <c:pt idx="2033">
                  <c:v>500000</c:v>
                </c:pt>
                <c:pt idx="2034">
                  <c:v>500000</c:v>
                </c:pt>
                <c:pt idx="2035">
                  <c:v>400000</c:v>
                </c:pt>
                <c:pt idx="2036">
                  <c:v>1500000</c:v>
                </c:pt>
                <c:pt idx="2037">
                  <c:v>300000</c:v>
                </c:pt>
                <c:pt idx="2038">
                  <c:v>5000000</c:v>
                </c:pt>
                <c:pt idx="2039">
                  <c:v>17000000</c:v>
                </c:pt>
                <c:pt idx="2040">
                  <c:v>3300000</c:v>
                </c:pt>
                <c:pt idx="2041">
                  <c:v>20000000</c:v>
                </c:pt>
                <c:pt idx="2042">
                  <c:v>500000</c:v>
                </c:pt>
                <c:pt idx="2043">
                  <c:v>500000</c:v>
                </c:pt>
                <c:pt idx="2044">
                  <c:v>14000000</c:v>
                </c:pt>
                <c:pt idx="2045">
                  <c:v>7000000</c:v>
                </c:pt>
                <c:pt idx="2046">
                  <c:v>500000</c:v>
                </c:pt>
                <c:pt idx="2047">
                  <c:v>1000000</c:v>
                </c:pt>
                <c:pt idx="2048">
                  <c:v>9000000</c:v>
                </c:pt>
                <c:pt idx="2049">
                  <c:v>600000</c:v>
                </c:pt>
                <c:pt idx="2050">
                  <c:v>3500000</c:v>
                </c:pt>
                <c:pt idx="2051">
                  <c:v>500000</c:v>
                </c:pt>
                <c:pt idx="2052">
                  <c:v>500000</c:v>
                </c:pt>
                <c:pt idx="2053">
                  <c:v>42000000</c:v>
                </c:pt>
                <c:pt idx="2054">
                  <c:v>500000</c:v>
                </c:pt>
                <c:pt idx="2055">
                  <c:v>500000</c:v>
                </c:pt>
                <c:pt idx="2056">
                  <c:v>35000000</c:v>
                </c:pt>
                <c:pt idx="2057">
                  <c:v>500000</c:v>
                </c:pt>
                <c:pt idx="2058">
                  <c:v>500000</c:v>
                </c:pt>
                <c:pt idx="2059">
                  <c:v>1900000</c:v>
                </c:pt>
                <c:pt idx="2060">
                  <c:v>500000</c:v>
                </c:pt>
                <c:pt idx="2061">
                  <c:v>35000000</c:v>
                </c:pt>
                <c:pt idx="2062">
                  <c:v>500000</c:v>
                </c:pt>
                <c:pt idx="2063">
                  <c:v>16000000</c:v>
                </c:pt>
                <c:pt idx="2064">
                  <c:v>32000000</c:v>
                </c:pt>
                <c:pt idx="2065">
                  <c:v>1000000</c:v>
                </c:pt>
                <c:pt idx="2066">
                  <c:v>900000</c:v>
                </c:pt>
                <c:pt idx="2067">
                  <c:v>2000000</c:v>
                </c:pt>
                <c:pt idx="2068">
                  <c:v>10000000</c:v>
                </c:pt>
                <c:pt idx="2069">
                  <c:v>4000000</c:v>
                </c:pt>
                <c:pt idx="2070">
                  <c:v>1000000</c:v>
                </c:pt>
                <c:pt idx="2071">
                  <c:v>1000000</c:v>
                </c:pt>
                <c:pt idx="2072">
                  <c:v>16000000</c:v>
                </c:pt>
                <c:pt idx="2073">
                  <c:v>600000</c:v>
                </c:pt>
                <c:pt idx="2074">
                  <c:v>1000000</c:v>
                </c:pt>
                <c:pt idx="2075">
                  <c:v>1300000</c:v>
                </c:pt>
                <c:pt idx="2076">
                  <c:v>1200000</c:v>
                </c:pt>
                <c:pt idx="2077">
                  <c:v>105000000</c:v>
                </c:pt>
                <c:pt idx="2078">
                  <c:v>650000</c:v>
                </c:pt>
                <c:pt idx="2079">
                  <c:v>80000000</c:v>
                </c:pt>
                <c:pt idx="2080">
                  <c:v>80000000</c:v>
                </c:pt>
                <c:pt idx="2081">
                  <c:v>6000000</c:v>
                </c:pt>
                <c:pt idx="2082">
                  <c:v>3500000</c:v>
                </c:pt>
                <c:pt idx="2083">
                  <c:v>800000</c:v>
                </c:pt>
                <c:pt idx="2084">
                  <c:v>750000</c:v>
                </c:pt>
                <c:pt idx="2085">
                  <c:v>17000000</c:v>
                </c:pt>
                <c:pt idx="2086">
                  <c:v>1300000</c:v>
                </c:pt>
                <c:pt idx="2087">
                  <c:v>5000000</c:v>
                </c:pt>
                <c:pt idx="2088">
                  <c:v>85000000</c:v>
                </c:pt>
                <c:pt idx="2089">
                  <c:v>4500000</c:v>
                </c:pt>
                <c:pt idx="2090">
                  <c:v>750000</c:v>
                </c:pt>
                <c:pt idx="2091">
                  <c:v>1700000</c:v>
                </c:pt>
                <c:pt idx="2092">
                  <c:v>1000000</c:v>
                </c:pt>
                <c:pt idx="2093">
                  <c:v>13000000</c:v>
                </c:pt>
                <c:pt idx="2094">
                  <c:v>1000000</c:v>
                </c:pt>
                <c:pt idx="2095">
                  <c:v>1000000</c:v>
                </c:pt>
                <c:pt idx="2096">
                  <c:v>4800000</c:v>
                </c:pt>
                <c:pt idx="2097">
                  <c:v>3700000</c:v>
                </c:pt>
                <c:pt idx="2098">
                  <c:v>42000000</c:v>
                </c:pt>
                <c:pt idx="2099">
                  <c:v>15000000</c:v>
                </c:pt>
                <c:pt idx="2100">
                  <c:v>800000</c:v>
                </c:pt>
                <c:pt idx="2101">
                  <c:v>24000000</c:v>
                </c:pt>
                <c:pt idx="2102">
                  <c:v>3000000</c:v>
                </c:pt>
                <c:pt idx="2103">
                  <c:v>11000000</c:v>
                </c:pt>
                <c:pt idx="2104">
                  <c:v>1500000</c:v>
                </c:pt>
                <c:pt idx="2105">
                  <c:v>7500000</c:v>
                </c:pt>
                <c:pt idx="2106">
                  <c:v>7000000</c:v>
                </c:pt>
                <c:pt idx="2107">
                  <c:v>900000</c:v>
                </c:pt>
                <c:pt idx="2108">
                  <c:v>1066167</c:v>
                </c:pt>
                <c:pt idx="2109">
                  <c:v>825000</c:v>
                </c:pt>
                <c:pt idx="2110">
                  <c:v>3000000</c:v>
                </c:pt>
                <c:pt idx="2111">
                  <c:v>18000000</c:v>
                </c:pt>
                <c:pt idx="2112">
                  <c:v>7000000</c:v>
                </c:pt>
                <c:pt idx="2113">
                  <c:v>1000000</c:v>
                </c:pt>
                <c:pt idx="2114">
                  <c:v>2000000</c:v>
                </c:pt>
                <c:pt idx="2115">
                  <c:v>900000</c:v>
                </c:pt>
                <c:pt idx="2116">
                  <c:v>4500000</c:v>
                </c:pt>
                <c:pt idx="2117">
                  <c:v>900000</c:v>
                </c:pt>
                <c:pt idx="2118">
                  <c:v>1000000</c:v>
                </c:pt>
                <c:pt idx="2119">
                  <c:v>2000000</c:v>
                </c:pt>
                <c:pt idx="2120">
                  <c:v>1000000</c:v>
                </c:pt>
                <c:pt idx="2121">
                  <c:v>48000000</c:v>
                </c:pt>
                <c:pt idx="2122">
                  <c:v>930000</c:v>
                </c:pt>
                <c:pt idx="2123">
                  <c:v>18000000</c:v>
                </c:pt>
                <c:pt idx="2124">
                  <c:v>1000000</c:v>
                </c:pt>
                <c:pt idx="2125">
                  <c:v>1300000</c:v>
                </c:pt>
                <c:pt idx="2126">
                  <c:v>1592000</c:v>
                </c:pt>
                <c:pt idx="2127">
                  <c:v>16000000</c:v>
                </c:pt>
                <c:pt idx="2128">
                  <c:v>25000000</c:v>
                </c:pt>
                <c:pt idx="2129">
                  <c:v>5000000</c:v>
                </c:pt>
                <c:pt idx="2130">
                  <c:v>1000000</c:v>
                </c:pt>
                <c:pt idx="2131">
                  <c:v>1000000</c:v>
                </c:pt>
                <c:pt idx="2132">
                  <c:v>1000000</c:v>
                </c:pt>
                <c:pt idx="2133">
                  <c:v>1000000</c:v>
                </c:pt>
                <c:pt idx="2134">
                  <c:v>1000000</c:v>
                </c:pt>
                <c:pt idx="2135">
                  <c:v>1000000</c:v>
                </c:pt>
                <c:pt idx="2136">
                  <c:v>28000000</c:v>
                </c:pt>
                <c:pt idx="2137">
                  <c:v>23000000</c:v>
                </c:pt>
                <c:pt idx="2138">
                  <c:v>1100000</c:v>
                </c:pt>
                <c:pt idx="2139">
                  <c:v>2000000</c:v>
                </c:pt>
                <c:pt idx="2140">
                  <c:v>1500000</c:v>
                </c:pt>
                <c:pt idx="2141">
                  <c:v>1500000</c:v>
                </c:pt>
                <c:pt idx="2142">
                  <c:v>1400000</c:v>
                </c:pt>
                <c:pt idx="2143">
                  <c:v>4000000</c:v>
                </c:pt>
                <c:pt idx="2144">
                  <c:v>20000000</c:v>
                </c:pt>
                <c:pt idx="2145">
                  <c:v>1500000</c:v>
                </c:pt>
                <c:pt idx="2146">
                  <c:v>6000000</c:v>
                </c:pt>
                <c:pt idx="2147">
                  <c:v>1200000</c:v>
                </c:pt>
                <c:pt idx="2148">
                  <c:v>20000000</c:v>
                </c:pt>
                <c:pt idx="2149">
                  <c:v>1500000</c:v>
                </c:pt>
                <c:pt idx="2150">
                  <c:v>3000000</c:v>
                </c:pt>
                <c:pt idx="2151">
                  <c:v>4000000</c:v>
                </c:pt>
                <c:pt idx="2152">
                  <c:v>16000000</c:v>
                </c:pt>
                <c:pt idx="2153">
                  <c:v>4500000</c:v>
                </c:pt>
                <c:pt idx="2154">
                  <c:v>15000000</c:v>
                </c:pt>
                <c:pt idx="2155">
                  <c:v>2500000</c:v>
                </c:pt>
                <c:pt idx="2156">
                  <c:v>2000000</c:v>
                </c:pt>
                <c:pt idx="2157">
                  <c:v>15000000</c:v>
                </c:pt>
                <c:pt idx="2158">
                  <c:v>1500000</c:v>
                </c:pt>
                <c:pt idx="2159">
                  <c:v>50000000</c:v>
                </c:pt>
                <c:pt idx="2160">
                  <c:v>8000000</c:v>
                </c:pt>
                <c:pt idx="2161">
                  <c:v>18000000</c:v>
                </c:pt>
                <c:pt idx="2162">
                  <c:v>65000000</c:v>
                </c:pt>
                <c:pt idx="2163">
                  <c:v>1500000</c:v>
                </c:pt>
                <c:pt idx="2164">
                  <c:v>7000000</c:v>
                </c:pt>
                <c:pt idx="2165">
                  <c:v>17000000</c:v>
                </c:pt>
                <c:pt idx="2166">
                  <c:v>1500000</c:v>
                </c:pt>
                <c:pt idx="2167">
                  <c:v>22000000</c:v>
                </c:pt>
                <c:pt idx="2168">
                  <c:v>2500000</c:v>
                </c:pt>
                <c:pt idx="2169">
                  <c:v>1500000</c:v>
                </c:pt>
                <c:pt idx="2170">
                  <c:v>75000000</c:v>
                </c:pt>
                <c:pt idx="2171">
                  <c:v>2000000</c:v>
                </c:pt>
                <c:pt idx="2172">
                  <c:v>30000000</c:v>
                </c:pt>
                <c:pt idx="2173">
                  <c:v>1400000</c:v>
                </c:pt>
                <c:pt idx="2174">
                  <c:v>1500000</c:v>
                </c:pt>
                <c:pt idx="2175">
                  <c:v>1400000</c:v>
                </c:pt>
                <c:pt idx="2176">
                  <c:v>48000000</c:v>
                </c:pt>
                <c:pt idx="2177">
                  <c:v>4000000</c:v>
                </c:pt>
                <c:pt idx="2178">
                  <c:v>5300000</c:v>
                </c:pt>
                <c:pt idx="2179">
                  <c:v>2400000</c:v>
                </c:pt>
                <c:pt idx="2180">
                  <c:v>55000000</c:v>
                </c:pt>
                <c:pt idx="2181">
                  <c:v>1900000</c:v>
                </c:pt>
                <c:pt idx="2182">
                  <c:v>40000000</c:v>
                </c:pt>
                <c:pt idx="2183">
                  <c:v>6000000</c:v>
                </c:pt>
                <c:pt idx="2184">
                  <c:v>56000000</c:v>
                </c:pt>
                <c:pt idx="2185">
                  <c:v>25000000</c:v>
                </c:pt>
                <c:pt idx="2186">
                  <c:v>145000000</c:v>
                </c:pt>
                <c:pt idx="2187">
                  <c:v>1500000</c:v>
                </c:pt>
                <c:pt idx="2188">
                  <c:v>13000000</c:v>
                </c:pt>
                <c:pt idx="2189">
                  <c:v>1500000</c:v>
                </c:pt>
                <c:pt idx="2190">
                  <c:v>2300000</c:v>
                </c:pt>
                <c:pt idx="2191">
                  <c:v>10000000</c:v>
                </c:pt>
                <c:pt idx="2192">
                  <c:v>2800000</c:v>
                </c:pt>
                <c:pt idx="2193">
                  <c:v>7000000</c:v>
                </c:pt>
                <c:pt idx="2194">
                  <c:v>1600000</c:v>
                </c:pt>
                <c:pt idx="2195">
                  <c:v>4000000</c:v>
                </c:pt>
                <c:pt idx="2196">
                  <c:v>35000000</c:v>
                </c:pt>
                <c:pt idx="2197">
                  <c:v>2000000</c:v>
                </c:pt>
                <c:pt idx="2198">
                  <c:v>2000000</c:v>
                </c:pt>
                <c:pt idx="2199">
                  <c:v>6000000</c:v>
                </c:pt>
                <c:pt idx="2200">
                  <c:v>35000000</c:v>
                </c:pt>
                <c:pt idx="2201">
                  <c:v>1650000</c:v>
                </c:pt>
                <c:pt idx="2202">
                  <c:v>8000000</c:v>
                </c:pt>
                <c:pt idx="2203">
                  <c:v>4000000</c:v>
                </c:pt>
                <c:pt idx="2204">
                  <c:v>14000000</c:v>
                </c:pt>
                <c:pt idx="2205">
                  <c:v>2000000</c:v>
                </c:pt>
                <c:pt idx="2206">
                  <c:v>50000000</c:v>
                </c:pt>
                <c:pt idx="2207">
                  <c:v>12500000</c:v>
                </c:pt>
                <c:pt idx="2208">
                  <c:v>5000000</c:v>
                </c:pt>
                <c:pt idx="2209">
                  <c:v>3000000</c:v>
                </c:pt>
                <c:pt idx="2210">
                  <c:v>12000000</c:v>
                </c:pt>
                <c:pt idx="2211">
                  <c:v>2000000</c:v>
                </c:pt>
                <c:pt idx="2212">
                  <c:v>6500000</c:v>
                </c:pt>
                <c:pt idx="2213">
                  <c:v>2200000</c:v>
                </c:pt>
                <c:pt idx="2214">
                  <c:v>40000000</c:v>
                </c:pt>
                <c:pt idx="2215">
                  <c:v>11000000</c:v>
                </c:pt>
                <c:pt idx="2216">
                  <c:v>50000000</c:v>
                </c:pt>
                <c:pt idx="2217">
                  <c:v>5500000</c:v>
                </c:pt>
                <c:pt idx="2218">
                  <c:v>2000000</c:v>
                </c:pt>
                <c:pt idx="2219">
                  <c:v>10000000</c:v>
                </c:pt>
                <c:pt idx="2220">
                  <c:v>16000000</c:v>
                </c:pt>
                <c:pt idx="2221">
                  <c:v>40000000</c:v>
                </c:pt>
                <c:pt idx="2222">
                  <c:v>2000000</c:v>
                </c:pt>
                <c:pt idx="2223">
                  <c:v>5000000</c:v>
                </c:pt>
                <c:pt idx="2224">
                  <c:v>2000000</c:v>
                </c:pt>
                <c:pt idx="2225">
                  <c:v>40000000</c:v>
                </c:pt>
                <c:pt idx="2226">
                  <c:v>20000000</c:v>
                </c:pt>
                <c:pt idx="2227">
                  <c:v>10000000</c:v>
                </c:pt>
                <c:pt idx="2228">
                  <c:v>15000000</c:v>
                </c:pt>
                <c:pt idx="2229">
                  <c:v>2000000</c:v>
                </c:pt>
                <c:pt idx="2230">
                  <c:v>5000000</c:v>
                </c:pt>
                <c:pt idx="2231">
                  <c:v>2500000</c:v>
                </c:pt>
                <c:pt idx="2232">
                  <c:v>15000000</c:v>
                </c:pt>
                <c:pt idx="2233">
                  <c:v>3000000</c:v>
                </c:pt>
                <c:pt idx="2234">
                  <c:v>15000000</c:v>
                </c:pt>
                <c:pt idx="2235">
                  <c:v>2000000</c:v>
                </c:pt>
                <c:pt idx="2236">
                  <c:v>2000000</c:v>
                </c:pt>
                <c:pt idx="2237">
                  <c:v>16000000</c:v>
                </c:pt>
                <c:pt idx="2238">
                  <c:v>13000000</c:v>
                </c:pt>
                <c:pt idx="2239">
                  <c:v>28000000</c:v>
                </c:pt>
                <c:pt idx="2240">
                  <c:v>15600000</c:v>
                </c:pt>
                <c:pt idx="2241">
                  <c:v>27000000</c:v>
                </c:pt>
                <c:pt idx="2242">
                  <c:v>16000000</c:v>
                </c:pt>
                <c:pt idx="2243">
                  <c:v>2200000</c:v>
                </c:pt>
                <c:pt idx="2244">
                  <c:v>2500000</c:v>
                </c:pt>
                <c:pt idx="2245">
                  <c:v>20000000</c:v>
                </c:pt>
                <c:pt idx="2246">
                  <c:v>20000000</c:v>
                </c:pt>
                <c:pt idx="2247">
                  <c:v>15000000</c:v>
                </c:pt>
                <c:pt idx="2248">
                  <c:v>55000000</c:v>
                </c:pt>
                <c:pt idx="2249">
                  <c:v>22000000</c:v>
                </c:pt>
                <c:pt idx="2250">
                  <c:v>10000000</c:v>
                </c:pt>
                <c:pt idx="2251">
                  <c:v>23000000</c:v>
                </c:pt>
                <c:pt idx="2252">
                  <c:v>40000000</c:v>
                </c:pt>
                <c:pt idx="2253">
                  <c:v>2450000</c:v>
                </c:pt>
                <c:pt idx="2254">
                  <c:v>7000000</c:v>
                </c:pt>
                <c:pt idx="2255">
                  <c:v>5000000</c:v>
                </c:pt>
                <c:pt idx="2256">
                  <c:v>2300000</c:v>
                </c:pt>
                <c:pt idx="2257">
                  <c:v>3000000</c:v>
                </c:pt>
                <c:pt idx="2258">
                  <c:v>15000000</c:v>
                </c:pt>
                <c:pt idx="2259">
                  <c:v>10000000</c:v>
                </c:pt>
                <c:pt idx="2260">
                  <c:v>2500000</c:v>
                </c:pt>
                <c:pt idx="2261">
                  <c:v>7500000</c:v>
                </c:pt>
                <c:pt idx="2262">
                  <c:v>2500000</c:v>
                </c:pt>
                <c:pt idx="2263">
                  <c:v>2500000</c:v>
                </c:pt>
                <c:pt idx="2264">
                  <c:v>6000000</c:v>
                </c:pt>
                <c:pt idx="2265">
                  <c:v>2500000</c:v>
                </c:pt>
                <c:pt idx="2266">
                  <c:v>10000000</c:v>
                </c:pt>
                <c:pt idx="2267">
                  <c:v>2500000</c:v>
                </c:pt>
                <c:pt idx="2268">
                  <c:v>10000000</c:v>
                </c:pt>
                <c:pt idx="2269">
                  <c:v>18000000</c:v>
                </c:pt>
                <c:pt idx="2270">
                  <c:v>40000000</c:v>
                </c:pt>
                <c:pt idx="2271">
                  <c:v>50000000</c:v>
                </c:pt>
                <c:pt idx="2272">
                  <c:v>15000000</c:v>
                </c:pt>
                <c:pt idx="2273">
                  <c:v>8500000</c:v>
                </c:pt>
                <c:pt idx="2274">
                  <c:v>20000000</c:v>
                </c:pt>
                <c:pt idx="2275">
                  <c:v>35000000</c:v>
                </c:pt>
                <c:pt idx="2276">
                  <c:v>20000000</c:v>
                </c:pt>
                <c:pt idx="2277">
                  <c:v>9500000</c:v>
                </c:pt>
                <c:pt idx="2278">
                  <c:v>6500000</c:v>
                </c:pt>
                <c:pt idx="2279">
                  <c:v>25000000</c:v>
                </c:pt>
                <c:pt idx="2280">
                  <c:v>5600000</c:v>
                </c:pt>
                <c:pt idx="2281">
                  <c:v>5000000</c:v>
                </c:pt>
                <c:pt idx="2282">
                  <c:v>2600000</c:v>
                </c:pt>
                <c:pt idx="2283">
                  <c:v>14000000</c:v>
                </c:pt>
                <c:pt idx="2284">
                  <c:v>6000000</c:v>
                </c:pt>
                <c:pt idx="2285">
                  <c:v>3000000</c:v>
                </c:pt>
                <c:pt idx="2286">
                  <c:v>2700000</c:v>
                </c:pt>
                <c:pt idx="2287">
                  <c:v>3500000</c:v>
                </c:pt>
                <c:pt idx="2288">
                  <c:v>40000000</c:v>
                </c:pt>
                <c:pt idx="2289">
                  <c:v>22000000</c:v>
                </c:pt>
                <c:pt idx="2290">
                  <c:v>4000000</c:v>
                </c:pt>
                <c:pt idx="2291">
                  <c:v>3000000</c:v>
                </c:pt>
                <c:pt idx="2292">
                  <c:v>4200000</c:v>
                </c:pt>
                <c:pt idx="2293">
                  <c:v>22000000</c:v>
                </c:pt>
                <c:pt idx="2294">
                  <c:v>18000000</c:v>
                </c:pt>
                <c:pt idx="2295">
                  <c:v>6000000</c:v>
                </c:pt>
                <c:pt idx="2296">
                  <c:v>26000000</c:v>
                </c:pt>
                <c:pt idx="2297">
                  <c:v>5000000</c:v>
                </c:pt>
                <c:pt idx="2298">
                  <c:v>15000000</c:v>
                </c:pt>
                <c:pt idx="2299">
                  <c:v>14000000</c:v>
                </c:pt>
                <c:pt idx="2300">
                  <c:v>3000000</c:v>
                </c:pt>
                <c:pt idx="2301">
                  <c:v>25000000</c:v>
                </c:pt>
                <c:pt idx="2302">
                  <c:v>38000000</c:v>
                </c:pt>
                <c:pt idx="2303">
                  <c:v>18000000</c:v>
                </c:pt>
                <c:pt idx="2304">
                  <c:v>7300000</c:v>
                </c:pt>
                <c:pt idx="2305">
                  <c:v>3400000</c:v>
                </c:pt>
                <c:pt idx="2306">
                  <c:v>50000000</c:v>
                </c:pt>
                <c:pt idx="2307">
                  <c:v>20000000</c:v>
                </c:pt>
                <c:pt idx="2308">
                  <c:v>40000000</c:v>
                </c:pt>
                <c:pt idx="2309">
                  <c:v>3000000</c:v>
                </c:pt>
                <c:pt idx="2310">
                  <c:v>100000000</c:v>
                </c:pt>
                <c:pt idx="2311">
                  <c:v>6000000</c:v>
                </c:pt>
                <c:pt idx="2312">
                  <c:v>3000000</c:v>
                </c:pt>
                <c:pt idx="2313">
                  <c:v>3000000</c:v>
                </c:pt>
                <c:pt idx="2314">
                  <c:v>8000000</c:v>
                </c:pt>
                <c:pt idx="2315">
                  <c:v>4700000</c:v>
                </c:pt>
                <c:pt idx="2316">
                  <c:v>10000000</c:v>
                </c:pt>
                <c:pt idx="2317">
                  <c:v>50000000</c:v>
                </c:pt>
                <c:pt idx="2318">
                  <c:v>5000000</c:v>
                </c:pt>
                <c:pt idx="2319">
                  <c:v>13000000</c:v>
                </c:pt>
                <c:pt idx="2320">
                  <c:v>38000000</c:v>
                </c:pt>
                <c:pt idx="2321">
                  <c:v>19000000</c:v>
                </c:pt>
                <c:pt idx="2322">
                  <c:v>4000000</c:v>
                </c:pt>
                <c:pt idx="2323">
                  <c:v>10000000</c:v>
                </c:pt>
                <c:pt idx="2324">
                  <c:v>3800000</c:v>
                </c:pt>
                <c:pt idx="2325">
                  <c:v>4000000</c:v>
                </c:pt>
                <c:pt idx="2326">
                  <c:v>18000000</c:v>
                </c:pt>
                <c:pt idx="2327">
                  <c:v>8700000</c:v>
                </c:pt>
                <c:pt idx="2328">
                  <c:v>3850000</c:v>
                </c:pt>
                <c:pt idx="2329">
                  <c:v>21000000</c:v>
                </c:pt>
                <c:pt idx="2330">
                  <c:v>7500000</c:v>
                </c:pt>
                <c:pt idx="2331">
                  <c:v>5000000</c:v>
                </c:pt>
                <c:pt idx="2332">
                  <c:v>3500000</c:v>
                </c:pt>
                <c:pt idx="2333">
                  <c:v>60000000</c:v>
                </c:pt>
                <c:pt idx="2334">
                  <c:v>8000000</c:v>
                </c:pt>
                <c:pt idx="2335">
                  <c:v>30000000</c:v>
                </c:pt>
                <c:pt idx="2336">
                  <c:v>40000000</c:v>
                </c:pt>
                <c:pt idx="2337">
                  <c:v>7500000</c:v>
                </c:pt>
                <c:pt idx="2338">
                  <c:v>10000000</c:v>
                </c:pt>
                <c:pt idx="2339">
                  <c:v>15000000</c:v>
                </c:pt>
                <c:pt idx="2340">
                  <c:v>3500000</c:v>
                </c:pt>
                <c:pt idx="2341">
                  <c:v>6000000</c:v>
                </c:pt>
                <c:pt idx="2342">
                  <c:v>35000000</c:v>
                </c:pt>
                <c:pt idx="2343">
                  <c:v>3500000</c:v>
                </c:pt>
                <c:pt idx="2344">
                  <c:v>4000000</c:v>
                </c:pt>
                <c:pt idx="2345">
                  <c:v>25000000</c:v>
                </c:pt>
                <c:pt idx="2346">
                  <c:v>4000000</c:v>
                </c:pt>
                <c:pt idx="2347">
                  <c:v>3500000</c:v>
                </c:pt>
                <c:pt idx="2348">
                  <c:v>12500000</c:v>
                </c:pt>
                <c:pt idx="2349">
                  <c:v>30000000</c:v>
                </c:pt>
                <c:pt idx="2350">
                  <c:v>10000000</c:v>
                </c:pt>
                <c:pt idx="2351">
                  <c:v>5000000</c:v>
                </c:pt>
                <c:pt idx="2352">
                  <c:v>130000000</c:v>
                </c:pt>
                <c:pt idx="2353">
                  <c:v>60000000</c:v>
                </c:pt>
                <c:pt idx="2354">
                  <c:v>8550000</c:v>
                </c:pt>
                <c:pt idx="2355">
                  <c:v>4000000</c:v>
                </c:pt>
                <c:pt idx="2356">
                  <c:v>14000000</c:v>
                </c:pt>
                <c:pt idx="2357">
                  <c:v>4000000</c:v>
                </c:pt>
                <c:pt idx="2358">
                  <c:v>4000000</c:v>
                </c:pt>
                <c:pt idx="2359">
                  <c:v>4500000</c:v>
                </c:pt>
                <c:pt idx="2360">
                  <c:v>110000000</c:v>
                </c:pt>
                <c:pt idx="2361">
                  <c:v>8000000</c:v>
                </c:pt>
                <c:pt idx="2362">
                  <c:v>3800000</c:v>
                </c:pt>
                <c:pt idx="2363">
                  <c:v>39000000</c:v>
                </c:pt>
                <c:pt idx="2364">
                  <c:v>4825000</c:v>
                </c:pt>
                <c:pt idx="2365">
                  <c:v>40000000</c:v>
                </c:pt>
                <c:pt idx="2366">
                  <c:v>28000000</c:v>
                </c:pt>
                <c:pt idx="2367">
                  <c:v>70000000</c:v>
                </c:pt>
                <c:pt idx="2368">
                  <c:v>20000000</c:v>
                </c:pt>
                <c:pt idx="2369">
                  <c:v>4000000</c:v>
                </c:pt>
                <c:pt idx="2370">
                  <c:v>4500000</c:v>
                </c:pt>
                <c:pt idx="2371">
                  <c:v>3800000</c:v>
                </c:pt>
                <c:pt idx="2372">
                  <c:v>3800000</c:v>
                </c:pt>
                <c:pt idx="2373">
                  <c:v>4500000</c:v>
                </c:pt>
                <c:pt idx="2374">
                  <c:v>6000000</c:v>
                </c:pt>
                <c:pt idx="2375">
                  <c:v>10000000</c:v>
                </c:pt>
                <c:pt idx="2376">
                  <c:v>10000000</c:v>
                </c:pt>
                <c:pt idx="2377">
                  <c:v>4000000</c:v>
                </c:pt>
                <c:pt idx="2378">
                  <c:v>4000000</c:v>
                </c:pt>
                <c:pt idx="2379">
                  <c:v>15000000</c:v>
                </c:pt>
                <c:pt idx="2380">
                  <c:v>4000000</c:v>
                </c:pt>
                <c:pt idx="2381">
                  <c:v>12000000</c:v>
                </c:pt>
                <c:pt idx="2382">
                  <c:v>6000000</c:v>
                </c:pt>
                <c:pt idx="2383">
                  <c:v>4000000</c:v>
                </c:pt>
                <c:pt idx="2384">
                  <c:v>5000000</c:v>
                </c:pt>
                <c:pt idx="2385">
                  <c:v>5000000</c:v>
                </c:pt>
                <c:pt idx="2386">
                  <c:v>6000000</c:v>
                </c:pt>
                <c:pt idx="2387">
                  <c:v>5000000</c:v>
                </c:pt>
                <c:pt idx="2388">
                  <c:v>10000000</c:v>
                </c:pt>
                <c:pt idx="2389">
                  <c:v>37000000</c:v>
                </c:pt>
                <c:pt idx="2390">
                  <c:v>6000000</c:v>
                </c:pt>
                <c:pt idx="2391">
                  <c:v>4000000</c:v>
                </c:pt>
                <c:pt idx="2392">
                  <c:v>4000000</c:v>
                </c:pt>
                <c:pt idx="2393">
                  <c:v>4000000</c:v>
                </c:pt>
                <c:pt idx="2394">
                  <c:v>60000000</c:v>
                </c:pt>
                <c:pt idx="2395">
                  <c:v>4800000</c:v>
                </c:pt>
                <c:pt idx="2396">
                  <c:v>16000000</c:v>
                </c:pt>
                <c:pt idx="2397">
                  <c:v>8500000</c:v>
                </c:pt>
                <c:pt idx="2398">
                  <c:v>23000000</c:v>
                </c:pt>
                <c:pt idx="2399">
                  <c:v>33000000</c:v>
                </c:pt>
                <c:pt idx="2400">
                  <c:v>12000000</c:v>
                </c:pt>
                <c:pt idx="2401">
                  <c:v>4600000</c:v>
                </c:pt>
                <c:pt idx="2402">
                  <c:v>90000000</c:v>
                </c:pt>
                <c:pt idx="2403">
                  <c:v>9000000</c:v>
                </c:pt>
                <c:pt idx="2404">
                  <c:v>4600000</c:v>
                </c:pt>
                <c:pt idx="2405">
                  <c:v>7217600</c:v>
                </c:pt>
                <c:pt idx="2406">
                  <c:v>20000000</c:v>
                </c:pt>
                <c:pt idx="2407">
                  <c:v>5500000</c:v>
                </c:pt>
                <c:pt idx="2408">
                  <c:v>6500000</c:v>
                </c:pt>
                <c:pt idx="2409">
                  <c:v>15000000</c:v>
                </c:pt>
                <c:pt idx="2410">
                  <c:v>8200000</c:v>
                </c:pt>
                <c:pt idx="2411">
                  <c:v>8000000</c:v>
                </c:pt>
                <c:pt idx="2412">
                  <c:v>20000000</c:v>
                </c:pt>
                <c:pt idx="2413">
                  <c:v>17000000</c:v>
                </c:pt>
                <c:pt idx="2414">
                  <c:v>35000000</c:v>
                </c:pt>
                <c:pt idx="2415">
                  <c:v>9000000</c:v>
                </c:pt>
                <c:pt idx="2416">
                  <c:v>35000000</c:v>
                </c:pt>
                <c:pt idx="2417">
                  <c:v>23000000</c:v>
                </c:pt>
                <c:pt idx="2418">
                  <c:v>42000000</c:v>
                </c:pt>
                <c:pt idx="2419">
                  <c:v>7400000</c:v>
                </c:pt>
                <c:pt idx="2420">
                  <c:v>4500000</c:v>
                </c:pt>
                <c:pt idx="2421">
                  <c:v>6500000</c:v>
                </c:pt>
                <c:pt idx="2422">
                  <c:v>5250000</c:v>
                </c:pt>
                <c:pt idx="2423">
                  <c:v>27000000</c:v>
                </c:pt>
                <c:pt idx="2424">
                  <c:v>27000000</c:v>
                </c:pt>
                <c:pt idx="2425">
                  <c:v>15000000</c:v>
                </c:pt>
                <c:pt idx="2426">
                  <c:v>18000000</c:v>
                </c:pt>
                <c:pt idx="2427">
                  <c:v>10000000</c:v>
                </c:pt>
                <c:pt idx="2428">
                  <c:v>30000000</c:v>
                </c:pt>
                <c:pt idx="2429">
                  <c:v>20000000</c:v>
                </c:pt>
                <c:pt idx="2430">
                  <c:v>15000000</c:v>
                </c:pt>
                <c:pt idx="2431">
                  <c:v>8000000</c:v>
                </c:pt>
                <c:pt idx="2432">
                  <c:v>15000000</c:v>
                </c:pt>
                <c:pt idx="2433">
                  <c:v>20000000</c:v>
                </c:pt>
                <c:pt idx="2434">
                  <c:v>14000000</c:v>
                </c:pt>
                <c:pt idx="2435">
                  <c:v>18000000</c:v>
                </c:pt>
                <c:pt idx="2436">
                  <c:v>7000000</c:v>
                </c:pt>
                <c:pt idx="2437">
                  <c:v>100000000</c:v>
                </c:pt>
                <c:pt idx="2438">
                  <c:v>5000000</c:v>
                </c:pt>
                <c:pt idx="2439">
                  <c:v>35000000</c:v>
                </c:pt>
                <c:pt idx="2440">
                  <c:v>5000000</c:v>
                </c:pt>
                <c:pt idx="2441">
                  <c:v>21000000</c:v>
                </c:pt>
                <c:pt idx="2442">
                  <c:v>5000000</c:v>
                </c:pt>
                <c:pt idx="2443">
                  <c:v>16500000</c:v>
                </c:pt>
                <c:pt idx="2444">
                  <c:v>85000000</c:v>
                </c:pt>
                <c:pt idx="2445">
                  <c:v>79000000</c:v>
                </c:pt>
                <c:pt idx="2446">
                  <c:v>7000000</c:v>
                </c:pt>
                <c:pt idx="2447">
                  <c:v>5000000</c:v>
                </c:pt>
                <c:pt idx="2448">
                  <c:v>5000000</c:v>
                </c:pt>
                <c:pt idx="2449">
                  <c:v>5000000</c:v>
                </c:pt>
                <c:pt idx="2450">
                  <c:v>137000000</c:v>
                </c:pt>
                <c:pt idx="2451">
                  <c:v>5000000</c:v>
                </c:pt>
                <c:pt idx="2452">
                  <c:v>60000000</c:v>
                </c:pt>
                <c:pt idx="2453">
                  <c:v>35000000</c:v>
                </c:pt>
                <c:pt idx="2454">
                  <c:v>30000000</c:v>
                </c:pt>
                <c:pt idx="2455">
                  <c:v>8000000</c:v>
                </c:pt>
                <c:pt idx="2456">
                  <c:v>5000000</c:v>
                </c:pt>
                <c:pt idx="2457">
                  <c:v>7000000</c:v>
                </c:pt>
                <c:pt idx="2458">
                  <c:v>5000000</c:v>
                </c:pt>
                <c:pt idx="2459">
                  <c:v>8000000</c:v>
                </c:pt>
                <c:pt idx="2460">
                  <c:v>70000000</c:v>
                </c:pt>
                <c:pt idx="2461">
                  <c:v>10000000</c:v>
                </c:pt>
                <c:pt idx="2462">
                  <c:v>12000000</c:v>
                </c:pt>
                <c:pt idx="2463">
                  <c:v>55000000</c:v>
                </c:pt>
                <c:pt idx="2464">
                  <c:v>15000000</c:v>
                </c:pt>
                <c:pt idx="2465">
                  <c:v>60000000</c:v>
                </c:pt>
                <c:pt idx="2466">
                  <c:v>49000000</c:v>
                </c:pt>
                <c:pt idx="2467">
                  <c:v>7000000</c:v>
                </c:pt>
                <c:pt idx="2468">
                  <c:v>13000000</c:v>
                </c:pt>
                <c:pt idx="2469">
                  <c:v>6000000</c:v>
                </c:pt>
                <c:pt idx="2470">
                  <c:v>10818775</c:v>
                </c:pt>
                <c:pt idx="2471">
                  <c:v>26000000</c:v>
                </c:pt>
                <c:pt idx="2472">
                  <c:v>6000000</c:v>
                </c:pt>
                <c:pt idx="2473">
                  <c:v>57000000</c:v>
                </c:pt>
                <c:pt idx="2474">
                  <c:v>7000000</c:v>
                </c:pt>
                <c:pt idx="2475">
                  <c:v>12000000</c:v>
                </c:pt>
                <c:pt idx="2476">
                  <c:v>19000000</c:v>
                </c:pt>
                <c:pt idx="2477">
                  <c:v>7000000</c:v>
                </c:pt>
                <c:pt idx="2478">
                  <c:v>50000000</c:v>
                </c:pt>
                <c:pt idx="2479">
                  <c:v>7000000</c:v>
                </c:pt>
                <c:pt idx="2480">
                  <c:v>17000000</c:v>
                </c:pt>
                <c:pt idx="2481">
                  <c:v>65000000</c:v>
                </c:pt>
                <c:pt idx="2482">
                  <c:v>5500000</c:v>
                </c:pt>
                <c:pt idx="2483">
                  <c:v>6500000</c:v>
                </c:pt>
                <c:pt idx="2484">
                  <c:v>5500000</c:v>
                </c:pt>
                <c:pt idx="2485">
                  <c:v>7300000</c:v>
                </c:pt>
                <c:pt idx="2486">
                  <c:v>25530000</c:v>
                </c:pt>
                <c:pt idx="2487">
                  <c:v>27000000</c:v>
                </c:pt>
                <c:pt idx="2488">
                  <c:v>50000000</c:v>
                </c:pt>
                <c:pt idx="2489">
                  <c:v>5600000</c:v>
                </c:pt>
                <c:pt idx="2490">
                  <c:v>6000000</c:v>
                </c:pt>
                <c:pt idx="2491">
                  <c:v>15000000</c:v>
                </c:pt>
                <c:pt idx="2492">
                  <c:v>6000000</c:v>
                </c:pt>
                <c:pt idx="2493">
                  <c:v>7000000</c:v>
                </c:pt>
                <c:pt idx="2494">
                  <c:v>57000000</c:v>
                </c:pt>
                <c:pt idx="2495">
                  <c:v>20000000</c:v>
                </c:pt>
                <c:pt idx="2496">
                  <c:v>10000000</c:v>
                </c:pt>
                <c:pt idx="2497">
                  <c:v>8000000</c:v>
                </c:pt>
                <c:pt idx="2498">
                  <c:v>64000000</c:v>
                </c:pt>
                <c:pt idx="2499">
                  <c:v>10000000</c:v>
                </c:pt>
                <c:pt idx="2500">
                  <c:v>9000000</c:v>
                </c:pt>
                <c:pt idx="2501">
                  <c:v>6500000</c:v>
                </c:pt>
                <c:pt idx="2502">
                  <c:v>15000000</c:v>
                </c:pt>
                <c:pt idx="2503">
                  <c:v>6000000</c:v>
                </c:pt>
                <c:pt idx="2504">
                  <c:v>6000000</c:v>
                </c:pt>
                <c:pt idx="2505">
                  <c:v>15000000</c:v>
                </c:pt>
                <c:pt idx="2506">
                  <c:v>6000000</c:v>
                </c:pt>
                <c:pt idx="2507">
                  <c:v>30000000</c:v>
                </c:pt>
                <c:pt idx="2508">
                  <c:v>7000000</c:v>
                </c:pt>
                <c:pt idx="2509">
                  <c:v>6000000</c:v>
                </c:pt>
                <c:pt idx="2510">
                  <c:v>43000000</c:v>
                </c:pt>
                <c:pt idx="2511">
                  <c:v>6000000</c:v>
                </c:pt>
                <c:pt idx="2512">
                  <c:v>6000000</c:v>
                </c:pt>
                <c:pt idx="2513">
                  <c:v>8000000</c:v>
                </c:pt>
                <c:pt idx="2514">
                  <c:v>35000000</c:v>
                </c:pt>
                <c:pt idx="2515">
                  <c:v>20000000</c:v>
                </c:pt>
                <c:pt idx="2516">
                  <c:v>9000000</c:v>
                </c:pt>
                <c:pt idx="2517">
                  <c:v>12000000</c:v>
                </c:pt>
                <c:pt idx="2518">
                  <c:v>40000000</c:v>
                </c:pt>
                <c:pt idx="2519">
                  <c:v>6200000</c:v>
                </c:pt>
                <c:pt idx="2520">
                  <c:v>7200000</c:v>
                </c:pt>
                <c:pt idx="2521">
                  <c:v>40000000</c:v>
                </c:pt>
                <c:pt idx="2522">
                  <c:v>25000000</c:v>
                </c:pt>
                <c:pt idx="2523">
                  <c:v>20000000</c:v>
                </c:pt>
                <c:pt idx="2524">
                  <c:v>11000000</c:v>
                </c:pt>
                <c:pt idx="2525">
                  <c:v>20000000</c:v>
                </c:pt>
                <c:pt idx="2526">
                  <c:v>8000000</c:v>
                </c:pt>
                <c:pt idx="2527">
                  <c:v>60000000</c:v>
                </c:pt>
                <c:pt idx="2528">
                  <c:v>95000000</c:v>
                </c:pt>
                <c:pt idx="2529">
                  <c:v>15000000</c:v>
                </c:pt>
                <c:pt idx="2530">
                  <c:v>35000000</c:v>
                </c:pt>
                <c:pt idx="2531">
                  <c:v>20000000</c:v>
                </c:pt>
                <c:pt idx="2532">
                  <c:v>8000000</c:v>
                </c:pt>
                <c:pt idx="2533">
                  <c:v>9200000</c:v>
                </c:pt>
                <c:pt idx="2534">
                  <c:v>20000000</c:v>
                </c:pt>
                <c:pt idx="2535">
                  <c:v>13000000</c:v>
                </c:pt>
                <c:pt idx="2536">
                  <c:v>6500000</c:v>
                </c:pt>
                <c:pt idx="2537">
                  <c:v>10000000</c:v>
                </c:pt>
                <c:pt idx="2538">
                  <c:v>6500000</c:v>
                </c:pt>
                <c:pt idx="2539">
                  <c:v>6500000</c:v>
                </c:pt>
                <c:pt idx="2540">
                  <c:v>13500000</c:v>
                </c:pt>
                <c:pt idx="2541">
                  <c:v>12000000</c:v>
                </c:pt>
                <c:pt idx="2542">
                  <c:v>7000000</c:v>
                </c:pt>
                <c:pt idx="2543">
                  <c:v>7000000</c:v>
                </c:pt>
                <c:pt idx="2544">
                  <c:v>40000000</c:v>
                </c:pt>
                <c:pt idx="2545">
                  <c:v>75000000</c:v>
                </c:pt>
                <c:pt idx="2546">
                  <c:v>7000000</c:v>
                </c:pt>
                <c:pt idx="2547">
                  <c:v>20000000</c:v>
                </c:pt>
                <c:pt idx="2548">
                  <c:v>20000000</c:v>
                </c:pt>
                <c:pt idx="2549">
                  <c:v>7000000</c:v>
                </c:pt>
                <c:pt idx="2550">
                  <c:v>15000000</c:v>
                </c:pt>
                <c:pt idx="2551">
                  <c:v>45000000</c:v>
                </c:pt>
                <c:pt idx="2552">
                  <c:v>29000000</c:v>
                </c:pt>
                <c:pt idx="2553">
                  <c:v>68000000</c:v>
                </c:pt>
                <c:pt idx="2554">
                  <c:v>20000000</c:v>
                </c:pt>
                <c:pt idx="2555">
                  <c:v>10000000</c:v>
                </c:pt>
                <c:pt idx="2556">
                  <c:v>6800000</c:v>
                </c:pt>
                <c:pt idx="2557">
                  <c:v>13000000</c:v>
                </c:pt>
                <c:pt idx="2558">
                  <c:v>7000000</c:v>
                </c:pt>
                <c:pt idx="2559">
                  <c:v>8495000</c:v>
                </c:pt>
                <c:pt idx="2560">
                  <c:v>80000000</c:v>
                </c:pt>
                <c:pt idx="2561">
                  <c:v>20000000</c:v>
                </c:pt>
                <c:pt idx="2562">
                  <c:v>6800000</c:v>
                </c:pt>
                <c:pt idx="2563">
                  <c:v>30000000</c:v>
                </c:pt>
                <c:pt idx="2564">
                  <c:v>10000000</c:v>
                </c:pt>
                <c:pt idx="2565">
                  <c:v>7000000</c:v>
                </c:pt>
                <c:pt idx="2566">
                  <c:v>31000000</c:v>
                </c:pt>
                <c:pt idx="2567">
                  <c:v>16000000</c:v>
                </c:pt>
                <c:pt idx="2568">
                  <c:v>23000000</c:v>
                </c:pt>
                <c:pt idx="2569">
                  <c:v>37000000</c:v>
                </c:pt>
                <c:pt idx="2570">
                  <c:v>15000000</c:v>
                </c:pt>
                <c:pt idx="2571">
                  <c:v>8000000</c:v>
                </c:pt>
                <c:pt idx="2572">
                  <c:v>30000000</c:v>
                </c:pt>
                <c:pt idx="2573">
                  <c:v>35000000</c:v>
                </c:pt>
                <c:pt idx="2574">
                  <c:v>10000000</c:v>
                </c:pt>
                <c:pt idx="2575">
                  <c:v>7000000</c:v>
                </c:pt>
                <c:pt idx="2576">
                  <c:v>10000000</c:v>
                </c:pt>
                <c:pt idx="2577">
                  <c:v>66000000</c:v>
                </c:pt>
                <c:pt idx="2578">
                  <c:v>12000000</c:v>
                </c:pt>
                <c:pt idx="2579">
                  <c:v>7000000</c:v>
                </c:pt>
                <c:pt idx="2580">
                  <c:v>92000000</c:v>
                </c:pt>
                <c:pt idx="2581">
                  <c:v>35000000</c:v>
                </c:pt>
                <c:pt idx="2582">
                  <c:v>24000000</c:v>
                </c:pt>
                <c:pt idx="2583">
                  <c:v>12000000</c:v>
                </c:pt>
                <c:pt idx="2584">
                  <c:v>12000000</c:v>
                </c:pt>
                <c:pt idx="2585">
                  <c:v>12000000</c:v>
                </c:pt>
                <c:pt idx="2586">
                  <c:v>9600000</c:v>
                </c:pt>
                <c:pt idx="2587">
                  <c:v>13000000</c:v>
                </c:pt>
                <c:pt idx="2588">
                  <c:v>40000000</c:v>
                </c:pt>
                <c:pt idx="2589">
                  <c:v>40000000</c:v>
                </c:pt>
                <c:pt idx="2590">
                  <c:v>25000000</c:v>
                </c:pt>
                <c:pt idx="2591">
                  <c:v>23000000</c:v>
                </c:pt>
                <c:pt idx="2592">
                  <c:v>23000000</c:v>
                </c:pt>
                <c:pt idx="2593">
                  <c:v>7900000</c:v>
                </c:pt>
                <c:pt idx="2594">
                  <c:v>15000000</c:v>
                </c:pt>
                <c:pt idx="2595">
                  <c:v>11000000</c:v>
                </c:pt>
                <c:pt idx="2596">
                  <c:v>25000000</c:v>
                </c:pt>
                <c:pt idx="2597">
                  <c:v>12000000</c:v>
                </c:pt>
                <c:pt idx="2598">
                  <c:v>7500000</c:v>
                </c:pt>
                <c:pt idx="2599">
                  <c:v>70000000</c:v>
                </c:pt>
                <c:pt idx="2600">
                  <c:v>20000000</c:v>
                </c:pt>
                <c:pt idx="2601">
                  <c:v>110000000</c:v>
                </c:pt>
                <c:pt idx="2602">
                  <c:v>8000000</c:v>
                </c:pt>
                <c:pt idx="2603">
                  <c:v>15000000</c:v>
                </c:pt>
                <c:pt idx="2604">
                  <c:v>8000000</c:v>
                </c:pt>
                <c:pt idx="2605">
                  <c:v>9000000</c:v>
                </c:pt>
                <c:pt idx="2606">
                  <c:v>30000000</c:v>
                </c:pt>
                <c:pt idx="2607">
                  <c:v>30000000</c:v>
                </c:pt>
                <c:pt idx="2608">
                  <c:v>80000000</c:v>
                </c:pt>
                <c:pt idx="2609">
                  <c:v>130000000</c:v>
                </c:pt>
                <c:pt idx="2610">
                  <c:v>18000000</c:v>
                </c:pt>
                <c:pt idx="2611">
                  <c:v>17000000</c:v>
                </c:pt>
                <c:pt idx="2612">
                  <c:v>20000000</c:v>
                </c:pt>
                <c:pt idx="2613">
                  <c:v>8000000</c:v>
                </c:pt>
                <c:pt idx="2614">
                  <c:v>8000000</c:v>
                </c:pt>
                <c:pt idx="2615">
                  <c:v>10000000</c:v>
                </c:pt>
                <c:pt idx="2616">
                  <c:v>70000000</c:v>
                </c:pt>
                <c:pt idx="2617">
                  <c:v>8000000</c:v>
                </c:pt>
                <c:pt idx="2618">
                  <c:v>8000000</c:v>
                </c:pt>
                <c:pt idx="2619">
                  <c:v>24000000</c:v>
                </c:pt>
                <c:pt idx="2620">
                  <c:v>17000000</c:v>
                </c:pt>
                <c:pt idx="2621">
                  <c:v>28000000</c:v>
                </c:pt>
                <c:pt idx="2622">
                  <c:v>15500000</c:v>
                </c:pt>
                <c:pt idx="2623">
                  <c:v>22000000</c:v>
                </c:pt>
                <c:pt idx="2624">
                  <c:v>15000000</c:v>
                </c:pt>
                <c:pt idx="2625">
                  <c:v>53000000</c:v>
                </c:pt>
                <c:pt idx="2626">
                  <c:v>10000000</c:v>
                </c:pt>
                <c:pt idx="2627">
                  <c:v>20000000</c:v>
                </c:pt>
                <c:pt idx="2628">
                  <c:v>8000000</c:v>
                </c:pt>
                <c:pt idx="2629">
                  <c:v>8000000</c:v>
                </c:pt>
                <c:pt idx="2630">
                  <c:v>25000000</c:v>
                </c:pt>
                <c:pt idx="2631">
                  <c:v>8000000</c:v>
                </c:pt>
                <c:pt idx="2632">
                  <c:v>8000000</c:v>
                </c:pt>
                <c:pt idx="2633">
                  <c:v>25000000</c:v>
                </c:pt>
                <c:pt idx="2634">
                  <c:v>10000000</c:v>
                </c:pt>
                <c:pt idx="2635">
                  <c:v>11000000</c:v>
                </c:pt>
                <c:pt idx="2636">
                  <c:v>18500000</c:v>
                </c:pt>
                <c:pt idx="2637">
                  <c:v>8000000</c:v>
                </c:pt>
                <c:pt idx="2638">
                  <c:v>9000000</c:v>
                </c:pt>
                <c:pt idx="2639">
                  <c:v>11000000</c:v>
                </c:pt>
                <c:pt idx="2640">
                  <c:v>12000000</c:v>
                </c:pt>
                <c:pt idx="2641">
                  <c:v>13000000</c:v>
                </c:pt>
                <c:pt idx="2642">
                  <c:v>13500000</c:v>
                </c:pt>
                <c:pt idx="2643">
                  <c:v>9000000</c:v>
                </c:pt>
                <c:pt idx="2644">
                  <c:v>25000000</c:v>
                </c:pt>
                <c:pt idx="2645">
                  <c:v>12000000</c:v>
                </c:pt>
                <c:pt idx="2646">
                  <c:v>10000000</c:v>
                </c:pt>
                <c:pt idx="2647">
                  <c:v>135000000</c:v>
                </c:pt>
                <c:pt idx="2648">
                  <c:v>13000000</c:v>
                </c:pt>
                <c:pt idx="2649">
                  <c:v>95000000</c:v>
                </c:pt>
                <c:pt idx="2650">
                  <c:v>9000000</c:v>
                </c:pt>
                <c:pt idx="2651">
                  <c:v>58000000</c:v>
                </c:pt>
                <c:pt idx="2652">
                  <c:v>13000000</c:v>
                </c:pt>
                <c:pt idx="2653">
                  <c:v>40000000</c:v>
                </c:pt>
                <c:pt idx="2654">
                  <c:v>30000000</c:v>
                </c:pt>
                <c:pt idx="2655">
                  <c:v>11000000</c:v>
                </c:pt>
                <c:pt idx="2656">
                  <c:v>35000000</c:v>
                </c:pt>
                <c:pt idx="2657">
                  <c:v>50000000</c:v>
                </c:pt>
                <c:pt idx="2658">
                  <c:v>11000000</c:v>
                </c:pt>
                <c:pt idx="2659">
                  <c:v>30000000</c:v>
                </c:pt>
                <c:pt idx="2660">
                  <c:v>20000000</c:v>
                </c:pt>
                <c:pt idx="2661">
                  <c:v>11500000</c:v>
                </c:pt>
                <c:pt idx="2662">
                  <c:v>10000000</c:v>
                </c:pt>
                <c:pt idx="2663">
                  <c:v>17000000</c:v>
                </c:pt>
                <c:pt idx="2664">
                  <c:v>8500000</c:v>
                </c:pt>
                <c:pt idx="2665">
                  <c:v>75000000</c:v>
                </c:pt>
                <c:pt idx="2666">
                  <c:v>10000000</c:v>
                </c:pt>
                <c:pt idx="2667">
                  <c:v>8500000</c:v>
                </c:pt>
                <c:pt idx="2668">
                  <c:v>8400000</c:v>
                </c:pt>
                <c:pt idx="2669">
                  <c:v>22000000</c:v>
                </c:pt>
                <c:pt idx="2670">
                  <c:v>35000000</c:v>
                </c:pt>
                <c:pt idx="2671">
                  <c:v>50000000</c:v>
                </c:pt>
                <c:pt idx="2672">
                  <c:v>200000000</c:v>
                </c:pt>
                <c:pt idx="2673">
                  <c:v>109000000</c:v>
                </c:pt>
                <c:pt idx="2674">
                  <c:v>30000000</c:v>
                </c:pt>
                <c:pt idx="2675">
                  <c:v>15000000</c:v>
                </c:pt>
                <c:pt idx="2676">
                  <c:v>39000000</c:v>
                </c:pt>
                <c:pt idx="2677">
                  <c:v>15000000</c:v>
                </c:pt>
                <c:pt idx="2678">
                  <c:v>12800000</c:v>
                </c:pt>
                <c:pt idx="2679">
                  <c:v>9000000</c:v>
                </c:pt>
                <c:pt idx="2680">
                  <c:v>8900000</c:v>
                </c:pt>
                <c:pt idx="2681">
                  <c:v>10000000</c:v>
                </c:pt>
                <c:pt idx="2682">
                  <c:v>10000000</c:v>
                </c:pt>
                <c:pt idx="2683">
                  <c:v>50000000</c:v>
                </c:pt>
                <c:pt idx="2684">
                  <c:v>25000000</c:v>
                </c:pt>
                <c:pt idx="2685">
                  <c:v>20000000</c:v>
                </c:pt>
                <c:pt idx="2686">
                  <c:v>12000000</c:v>
                </c:pt>
                <c:pt idx="2687">
                  <c:v>25000000</c:v>
                </c:pt>
                <c:pt idx="2688">
                  <c:v>9000000</c:v>
                </c:pt>
                <c:pt idx="2689">
                  <c:v>65000000</c:v>
                </c:pt>
                <c:pt idx="2690">
                  <c:v>209000000</c:v>
                </c:pt>
                <c:pt idx="2691">
                  <c:v>45000000</c:v>
                </c:pt>
                <c:pt idx="2692">
                  <c:v>250000000</c:v>
                </c:pt>
                <c:pt idx="2693">
                  <c:v>10000000</c:v>
                </c:pt>
                <c:pt idx="2694">
                  <c:v>19000000</c:v>
                </c:pt>
                <c:pt idx="2695">
                  <c:v>60000000</c:v>
                </c:pt>
                <c:pt idx="2696">
                  <c:v>20000000</c:v>
                </c:pt>
                <c:pt idx="2697">
                  <c:v>25000000</c:v>
                </c:pt>
                <c:pt idx="2698">
                  <c:v>9000000</c:v>
                </c:pt>
                <c:pt idx="2699">
                  <c:v>10000000</c:v>
                </c:pt>
                <c:pt idx="2700">
                  <c:v>9000000</c:v>
                </c:pt>
                <c:pt idx="2701">
                  <c:v>15000000</c:v>
                </c:pt>
                <c:pt idx="2702">
                  <c:v>26000000</c:v>
                </c:pt>
                <c:pt idx="2703">
                  <c:v>40000000</c:v>
                </c:pt>
                <c:pt idx="2704">
                  <c:v>11000000</c:v>
                </c:pt>
                <c:pt idx="2705">
                  <c:v>40000000</c:v>
                </c:pt>
                <c:pt idx="2706">
                  <c:v>30000000</c:v>
                </c:pt>
                <c:pt idx="2707">
                  <c:v>50000000</c:v>
                </c:pt>
                <c:pt idx="2708">
                  <c:v>10000000</c:v>
                </c:pt>
                <c:pt idx="2709">
                  <c:v>10000000</c:v>
                </c:pt>
                <c:pt idx="2710">
                  <c:v>35000000</c:v>
                </c:pt>
                <c:pt idx="2711">
                  <c:v>10000000</c:v>
                </c:pt>
                <c:pt idx="2712">
                  <c:v>35000000</c:v>
                </c:pt>
                <c:pt idx="2713">
                  <c:v>60000000</c:v>
                </c:pt>
                <c:pt idx="2714">
                  <c:v>60000000</c:v>
                </c:pt>
                <c:pt idx="2715">
                  <c:v>22000000</c:v>
                </c:pt>
                <c:pt idx="2716">
                  <c:v>85000000</c:v>
                </c:pt>
                <c:pt idx="2717">
                  <c:v>88000000</c:v>
                </c:pt>
                <c:pt idx="2718">
                  <c:v>18000000</c:v>
                </c:pt>
                <c:pt idx="2719">
                  <c:v>14000000</c:v>
                </c:pt>
                <c:pt idx="2720">
                  <c:v>63000000</c:v>
                </c:pt>
                <c:pt idx="2721">
                  <c:v>15000000</c:v>
                </c:pt>
                <c:pt idx="2722">
                  <c:v>26000000</c:v>
                </c:pt>
                <c:pt idx="2723">
                  <c:v>65000000</c:v>
                </c:pt>
                <c:pt idx="2724">
                  <c:v>45000000</c:v>
                </c:pt>
                <c:pt idx="2725">
                  <c:v>10000000</c:v>
                </c:pt>
                <c:pt idx="2726">
                  <c:v>10000000</c:v>
                </c:pt>
                <c:pt idx="2727">
                  <c:v>20000000</c:v>
                </c:pt>
                <c:pt idx="2728">
                  <c:v>9500000</c:v>
                </c:pt>
                <c:pt idx="2729">
                  <c:v>20000000</c:v>
                </c:pt>
                <c:pt idx="2730">
                  <c:v>60000000</c:v>
                </c:pt>
                <c:pt idx="2731">
                  <c:v>20000000</c:v>
                </c:pt>
                <c:pt idx="2732">
                  <c:v>10000000</c:v>
                </c:pt>
                <c:pt idx="2733">
                  <c:v>18000000</c:v>
                </c:pt>
                <c:pt idx="2734">
                  <c:v>10000000</c:v>
                </c:pt>
                <c:pt idx="2735">
                  <c:v>9600000</c:v>
                </c:pt>
                <c:pt idx="2736">
                  <c:v>22000000</c:v>
                </c:pt>
                <c:pt idx="2737">
                  <c:v>10000000</c:v>
                </c:pt>
                <c:pt idx="2738">
                  <c:v>10000000</c:v>
                </c:pt>
                <c:pt idx="2739">
                  <c:v>52000000</c:v>
                </c:pt>
                <c:pt idx="2740">
                  <c:v>10000000</c:v>
                </c:pt>
                <c:pt idx="2741">
                  <c:v>12000000</c:v>
                </c:pt>
                <c:pt idx="2742">
                  <c:v>10000000</c:v>
                </c:pt>
                <c:pt idx="2743">
                  <c:v>15000000</c:v>
                </c:pt>
                <c:pt idx="2744">
                  <c:v>14000000</c:v>
                </c:pt>
                <c:pt idx="2745">
                  <c:v>58000000</c:v>
                </c:pt>
                <c:pt idx="2746">
                  <c:v>35000000</c:v>
                </c:pt>
                <c:pt idx="2747">
                  <c:v>22000000</c:v>
                </c:pt>
                <c:pt idx="2748">
                  <c:v>10000000</c:v>
                </c:pt>
                <c:pt idx="2749">
                  <c:v>12000000</c:v>
                </c:pt>
                <c:pt idx="2750">
                  <c:v>15000000</c:v>
                </c:pt>
                <c:pt idx="2751">
                  <c:v>40000000</c:v>
                </c:pt>
                <c:pt idx="2752">
                  <c:v>60000000</c:v>
                </c:pt>
                <c:pt idx="2753">
                  <c:v>36000000</c:v>
                </c:pt>
                <c:pt idx="2754">
                  <c:v>13000000</c:v>
                </c:pt>
                <c:pt idx="2755">
                  <c:v>10000000</c:v>
                </c:pt>
                <c:pt idx="2756">
                  <c:v>10000000</c:v>
                </c:pt>
                <c:pt idx="2757">
                  <c:v>35000000</c:v>
                </c:pt>
                <c:pt idx="2758">
                  <c:v>25000000</c:v>
                </c:pt>
                <c:pt idx="2759">
                  <c:v>12000000</c:v>
                </c:pt>
                <c:pt idx="2760">
                  <c:v>60000000</c:v>
                </c:pt>
                <c:pt idx="2761">
                  <c:v>15000000</c:v>
                </c:pt>
                <c:pt idx="2762">
                  <c:v>10000000</c:v>
                </c:pt>
                <c:pt idx="2763">
                  <c:v>23000000</c:v>
                </c:pt>
                <c:pt idx="2764">
                  <c:v>10000000</c:v>
                </c:pt>
                <c:pt idx="2765">
                  <c:v>26000000</c:v>
                </c:pt>
                <c:pt idx="2766">
                  <c:v>10000000</c:v>
                </c:pt>
                <c:pt idx="2767">
                  <c:v>10000000</c:v>
                </c:pt>
                <c:pt idx="2768">
                  <c:v>18000000</c:v>
                </c:pt>
                <c:pt idx="2769">
                  <c:v>25000000</c:v>
                </c:pt>
                <c:pt idx="2770">
                  <c:v>15000000</c:v>
                </c:pt>
                <c:pt idx="2771">
                  <c:v>16000000</c:v>
                </c:pt>
                <c:pt idx="2772">
                  <c:v>48000000</c:v>
                </c:pt>
                <c:pt idx="2773">
                  <c:v>56000000</c:v>
                </c:pt>
                <c:pt idx="2774">
                  <c:v>17000000</c:v>
                </c:pt>
                <c:pt idx="2775">
                  <c:v>28000000</c:v>
                </c:pt>
                <c:pt idx="2776">
                  <c:v>18000000</c:v>
                </c:pt>
                <c:pt idx="2777">
                  <c:v>40000000</c:v>
                </c:pt>
                <c:pt idx="2778">
                  <c:v>23000000</c:v>
                </c:pt>
                <c:pt idx="2779">
                  <c:v>12000000</c:v>
                </c:pt>
                <c:pt idx="2780">
                  <c:v>50000000</c:v>
                </c:pt>
                <c:pt idx="2781">
                  <c:v>80000000</c:v>
                </c:pt>
                <c:pt idx="2782">
                  <c:v>65000000</c:v>
                </c:pt>
                <c:pt idx="2783">
                  <c:v>18000000</c:v>
                </c:pt>
                <c:pt idx="2784">
                  <c:v>17000000</c:v>
                </c:pt>
                <c:pt idx="2785">
                  <c:v>140000000</c:v>
                </c:pt>
                <c:pt idx="2786">
                  <c:v>15000000</c:v>
                </c:pt>
                <c:pt idx="2787">
                  <c:v>20000000</c:v>
                </c:pt>
                <c:pt idx="2788">
                  <c:v>12000000</c:v>
                </c:pt>
                <c:pt idx="2789">
                  <c:v>25000000</c:v>
                </c:pt>
                <c:pt idx="2790">
                  <c:v>25000000</c:v>
                </c:pt>
                <c:pt idx="2791">
                  <c:v>22000000</c:v>
                </c:pt>
                <c:pt idx="2792">
                  <c:v>20000000</c:v>
                </c:pt>
                <c:pt idx="2793">
                  <c:v>17500000</c:v>
                </c:pt>
                <c:pt idx="2794">
                  <c:v>12000000</c:v>
                </c:pt>
                <c:pt idx="2795">
                  <c:v>25000000</c:v>
                </c:pt>
                <c:pt idx="2796">
                  <c:v>15000000</c:v>
                </c:pt>
                <c:pt idx="2797">
                  <c:v>19000000</c:v>
                </c:pt>
                <c:pt idx="2798">
                  <c:v>40000000</c:v>
                </c:pt>
                <c:pt idx="2799">
                  <c:v>34000000</c:v>
                </c:pt>
                <c:pt idx="2800">
                  <c:v>15000000</c:v>
                </c:pt>
                <c:pt idx="2801">
                  <c:v>11000000</c:v>
                </c:pt>
                <c:pt idx="2802">
                  <c:v>48000000</c:v>
                </c:pt>
                <c:pt idx="2803">
                  <c:v>25000000</c:v>
                </c:pt>
                <c:pt idx="2804">
                  <c:v>22000000</c:v>
                </c:pt>
                <c:pt idx="2805">
                  <c:v>28000000</c:v>
                </c:pt>
                <c:pt idx="2806">
                  <c:v>30000000</c:v>
                </c:pt>
                <c:pt idx="2807">
                  <c:v>100000000</c:v>
                </c:pt>
                <c:pt idx="2808">
                  <c:v>35000000</c:v>
                </c:pt>
                <c:pt idx="2809">
                  <c:v>150000000</c:v>
                </c:pt>
                <c:pt idx="2810">
                  <c:v>15000000</c:v>
                </c:pt>
                <c:pt idx="2811">
                  <c:v>12000000</c:v>
                </c:pt>
                <c:pt idx="2812">
                  <c:v>15000000</c:v>
                </c:pt>
                <c:pt idx="2813">
                  <c:v>23000000</c:v>
                </c:pt>
                <c:pt idx="2814">
                  <c:v>50000000</c:v>
                </c:pt>
                <c:pt idx="2815">
                  <c:v>25000000</c:v>
                </c:pt>
                <c:pt idx="2816">
                  <c:v>40000000</c:v>
                </c:pt>
                <c:pt idx="2817">
                  <c:v>20000000</c:v>
                </c:pt>
                <c:pt idx="2818">
                  <c:v>13000000</c:v>
                </c:pt>
                <c:pt idx="2819">
                  <c:v>80000000</c:v>
                </c:pt>
                <c:pt idx="2820">
                  <c:v>14000000</c:v>
                </c:pt>
                <c:pt idx="2821">
                  <c:v>25000000</c:v>
                </c:pt>
                <c:pt idx="2822">
                  <c:v>40000000</c:v>
                </c:pt>
                <c:pt idx="2823">
                  <c:v>17000000</c:v>
                </c:pt>
                <c:pt idx="2824">
                  <c:v>13000000</c:v>
                </c:pt>
                <c:pt idx="2825">
                  <c:v>15000000</c:v>
                </c:pt>
                <c:pt idx="2826">
                  <c:v>24000000</c:v>
                </c:pt>
                <c:pt idx="2827">
                  <c:v>27000000</c:v>
                </c:pt>
                <c:pt idx="2828">
                  <c:v>25000000</c:v>
                </c:pt>
                <c:pt idx="2829">
                  <c:v>30000000</c:v>
                </c:pt>
                <c:pt idx="2830">
                  <c:v>38000000</c:v>
                </c:pt>
                <c:pt idx="2831">
                  <c:v>20000000</c:v>
                </c:pt>
                <c:pt idx="2832">
                  <c:v>11350000</c:v>
                </c:pt>
                <c:pt idx="2833">
                  <c:v>12000000</c:v>
                </c:pt>
                <c:pt idx="2834">
                  <c:v>16000000</c:v>
                </c:pt>
                <c:pt idx="2835">
                  <c:v>28000000</c:v>
                </c:pt>
                <c:pt idx="2836">
                  <c:v>12500000</c:v>
                </c:pt>
                <c:pt idx="2837">
                  <c:v>25000000</c:v>
                </c:pt>
                <c:pt idx="2838">
                  <c:v>19400000</c:v>
                </c:pt>
                <c:pt idx="2839">
                  <c:v>11400000</c:v>
                </c:pt>
                <c:pt idx="2840">
                  <c:v>50000000</c:v>
                </c:pt>
                <c:pt idx="2841">
                  <c:v>12500000</c:v>
                </c:pt>
                <c:pt idx="2842">
                  <c:v>20000000</c:v>
                </c:pt>
                <c:pt idx="2843">
                  <c:v>12000000</c:v>
                </c:pt>
                <c:pt idx="2844">
                  <c:v>40000000</c:v>
                </c:pt>
                <c:pt idx="2845">
                  <c:v>120000000</c:v>
                </c:pt>
                <c:pt idx="2846">
                  <c:v>23000000</c:v>
                </c:pt>
                <c:pt idx="2847">
                  <c:v>30000000</c:v>
                </c:pt>
                <c:pt idx="2848">
                  <c:v>20000000</c:v>
                </c:pt>
                <c:pt idx="2849">
                  <c:v>14000000</c:v>
                </c:pt>
                <c:pt idx="2850">
                  <c:v>26000000</c:v>
                </c:pt>
                <c:pt idx="2851">
                  <c:v>78000000</c:v>
                </c:pt>
                <c:pt idx="2852">
                  <c:v>24000000</c:v>
                </c:pt>
                <c:pt idx="2853">
                  <c:v>16000000</c:v>
                </c:pt>
                <c:pt idx="2854">
                  <c:v>12000000</c:v>
                </c:pt>
                <c:pt idx="2855">
                  <c:v>12800000</c:v>
                </c:pt>
                <c:pt idx="2856">
                  <c:v>30000000</c:v>
                </c:pt>
                <c:pt idx="2857">
                  <c:v>12000000</c:v>
                </c:pt>
                <c:pt idx="2858">
                  <c:v>30000000</c:v>
                </c:pt>
                <c:pt idx="2859">
                  <c:v>55000000</c:v>
                </c:pt>
                <c:pt idx="2860">
                  <c:v>12000000</c:v>
                </c:pt>
                <c:pt idx="2861">
                  <c:v>135000000</c:v>
                </c:pt>
                <c:pt idx="2862">
                  <c:v>12000000</c:v>
                </c:pt>
                <c:pt idx="2863">
                  <c:v>13000000</c:v>
                </c:pt>
                <c:pt idx="2864">
                  <c:v>125000000</c:v>
                </c:pt>
                <c:pt idx="2865">
                  <c:v>19000000</c:v>
                </c:pt>
                <c:pt idx="2866">
                  <c:v>13000000</c:v>
                </c:pt>
                <c:pt idx="2867">
                  <c:v>12000000</c:v>
                </c:pt>
                <c:pt idx="2868">
                  <c:v>12000000</c:v>
                </c:pt>
                <c:pt idx="2869">
                  <c:v>20000000</c:v>
                </c:pt>
                <c:pt idx="2870">
                  <c:v>20000000</c:v>
                </c:pt>
                <c:pt idx="2871">
                  <c:v>12000000</c:v>
                </c:pt>
                <c:pt idx="2872">
                  <c:v>20000000</c:v>
                </c:pt>
                <c:pt idx="2873">
                  <c:v>25000000</c:v>
                </c:pt>
                <c:pt idx="2874">
                  <c:v>13000000</c:v>
                </c:pt>
                <c:pt idx="2875">
                  <c:v>18000000</c:v>
                </c:pt>
                <c:pt idx="2876">
                  <c:v>20000000</c:v>
                </c:pt>
                <c:pt idx="2877">
                  <c:v>18500000</c:v>
                </c:pt>
                <c:pt idx="2878">
                  <c:v>30000000</c:v>
                </c:pt>
                <c:pt idx="2879">
                  <c:v>17000000</c:v>
                </c:pt>
                <c:pt idx="2880">
                  <c:v>29000000</c:v>
                </c:pt>
                <c:pt idx="2881">
                  <c:v>35000000</c:v>
                </c:pt>
                <c:pt idx="2882">
                  <c:v>18000000</c:v>
                </c:pt>
                <c:pt idx="2883">
                  <c:v>35000000</c:v>
                </c:pt>
                <c:pt idx="2884">
                  <c:v>21000000</c:v>
                </c:pt>
                <c:pt idx="2885">
                  <c:v>26000000</c:v>
                </c:pt>
                <c:pt idx="2886">
                  <c:v>14000000</c:v>
                </c:pt>
                <c:pt idx="2887">
                  <c:v>30000000</c:v>
                </c:pt>
                <c:pt idx="2888">
                  <c:v>18000000</c:v>
                </c:pt>
                <c:pt idx="2889">
                  <c:v>22000000</c:v>
                </c:pt>
                <c:pt idx="2890">
                  <c:v>40000000</c:v>
                </c:pt>
                <c:pt idx="2891">
                  <c:v>23000000</c:v>
                </c:pt>
                <c:pt idx="2892">
                  <c:v>55000000</c:v>
                </c:pt>
                <c:pt idx="2893">
                  <c:v>20000000</c:v>
                </c:pt>
                <c:pt idx="2894">
                  <c:v>22000000</c:v>
                </c:pt>
                <c:pt idx="2895">
                  <c:v>50000000</c:v>
                </c:pt>
                <c:pt idx="2896">
                  <c:v>15000000</c:v>
                </c:pt>
                <c:pt idx="2897">
                  <c:v>40000000</c:v>
                </c:pt>
                <c:pt idx="2898">
                  <c:v>65000000</c:v>
                </c:pt>
                <c:pt idx="2899">
                  <c:v>20000000</c:v>
                </c:pt>
                <c:pt idx="2900">
                  <c:v>27000000</c:v>
                </c:pt>
                <c:pt idx="2901">
                  <c:v>13000000</c:v>
                </c:pt>
                <c:pt idx="2902">
                  <c:v>13000000</c:v>
                </c:pt>
                <c:pt idx="2903">
                  <c:v>20000000</c:v>
                </c:pt>
                <c:pt idx="2904">
                  <c:v>30000000</c:v>
                </c:pt>
                <c:pt idx="2905">
                  <c:v>13000000</c:v>
                </c:pt>
                <c:pt idx="2906">
                  <c:v>15000000</c:v>
                </c:pt>
                <c:pt idx="2907">
                  <c:v>23500000</c:v>
                </c:pt>
                <c:pt idx="2908">
                  <c:v>44000000</c:v>
                </c:pt>
                <c:pt idx="2909">
                  <c:v>30000000</c:v>
                </c:pt>
                <c:pt idx="2910">
                  <c:v>45000000</c:v>
                </c:pt>
                <c:pt idx="2911">
                  <c:v>17000000</c:v>
                </c:pt>
                <c:pt idx="2912">
                  <c:v>40000000</c:v>
                </c:pt>
                <c:pt idx="2913">
                  <c:v>13000000</c:v>
                </c:pt>
                <c:pt idx="2914">
                  <c:v>14000000</c:v>
                </c:pt>
                <c:pt idx="2915">
                  <c:v>15000000</c:v>
                </c:pt>
                <c:pt idx="2916">
                  <c:v>15000000</c:v>
                </c:pt>
                <c:pt idx="2917">
                  <c:v>30000000</c:v>
                </c:pt>
                <c:pt idx="2918">
                  <c:v>16000000</c:v>
                </c:pt>
                <c:pt idx="2919">
                  <c:v>14000000</c:v>
                </c:pt>
                <c:pt idx="2920">
                  <c:v>35000000</c:v>
                </c:pt>
                <c:pt idx="2921">
                  <c:v>13400000</c:v>
                </c:pt>
                <c:pt idx="2922">
                  <c:v>127000000</c:v>
                </c:pt>
                <c:pt idx="2923">
                  <c:v>13500000</c:v>
                </c:pt>
                <c:pt idx="2924">
                  <c:v>19430000</c:v>
                </c:pt>
                <c:pt idx="2925">
                  <c:v>58000000</c:v>
                </c:pt>
                <c:pt idx="2926">
                  <c:v>32000000</c:v>
                </c:pt>
                <c:pt idx="2927">
                  <c:v>40000000</c:v>
                </c:pt>
                <c:pt idx="2928">
                  <c:v>55000000</c:v>
                </c:pt>
                <c:pt idx="2929">
                  <c:v>13500000</c:v>
                </c:pt>
                <c:pt idx="2930">
                  <c:v>69000000</c:v>
                </c:pt>
                <c:pt idx="2931">
                  <c:v>20000000</c:v>
                </c:pt>
                <c:pt idx="2932">
                  <c:v>25000000</c:v>
                </c:pt>
                <c:pt idx="2933">
                  <c:v>18000000</c:v>
                </c:pt>
                <c:pt idx="2934">
                  <c:v>24000000</c:v>
                </c:pt>
                <c:pt idx="2935">
                  <c:v>16000000</c:v>
                </c:pt>
                <c:pt idx="2936">
                  <c:v>18000000</c:v>
                </c:pt>
                <c:pt idx="2937">
                  <c:v>160000000</c:v>
                </c:pt>
                <c:pt idx="2938">
                  <c:v>40000000</c:v>
                </c:pt>
                <c:pt idx="2939">
                  <c:v>15000000</c:v>
                </c:pt>
                <c:pt idx="2940">
                  <c:v>15000000</c:v>
                </c:pt>
                <c:pt idx="2941">
                  <c:v>26000000</c:v>
                </c:pt>
                <c:pt idx="2942">
                  <c:v>18000000</c:v>
                </c:pt>
                <c:pt idx="2943">
                  <c:v>27000000</c:v>
                </c:pt>
                <c:pt idx="2944">
                  <c:v>26000000</c:v>
                </c:pt>
                <c:pt idx="2945">
                  <c:v>35000000</c:v>
                </c:pt>
                <c:pt idx="2946">
                  <c:v>14000000</c:v>
                </c:pt>
                <c:pt idx="2947">
                  <c:v>25000000</c:v>
                </c:pt>
                <c:pt idx="2948">
                  <c:v>175000000</c:v>
                </c:pt>
                <c:pt idx="2949">
                  <c:v>14000000</c:v>
                </c:pt>
                <c:pt idx="2950">
                  <c:v>14000000</c:v>
                </c:pt>
                <c:pt idx="2951">
                  <c:v>14000000</c:v>
                </c:pt>
                <c:pt idx="2952">
                  <c:v>38000000</c:v>
                </c:pt>
                <c:pt idx="2953">
                  <c:v>15000000</c:v>
                </c:pt>
                <c:pt idx="2954">
                  <c:v>25000000</c:v>
                </c:pt>
                <c:pt idx="2955">
                  <c:v>20000000</c:v>
                </c:pt>
                <c:pt idx="2956">
                  <c:v>60000000</c:v>
                </c:pt>
                <c:pt idx="2957">
                  <c:v>16000000</c:v>
                </c:pt>
                <c:pt idx="2958">
                  <c:v>61000000</c:v>
                </c:pt>
                <c:pt idx="2959">
                  <c:v>80000000</c:v>
                </c:pt>
                <c:pt idx="2960">
                  <c:v>70000000</c:v>
                </c:pt>
                <c:pt idx="2961">
                  <c:v>25000000</c:v>
                </c:pt>
                <c:pt idx="2962">
                  <c:v>14200000</c:v>
                </c:pt>
                <c:pt idx="2963">
                  <c:v>31000000</c:v>
                </c:pt>
                <c:pt idx="2964">
                  <c:v>21000000</c:v>
                </c:pt>
                <c:pt idx="2965">
                  <c:v>90000000</c:v>
                </c:pt>
                <c:pt idx="2966">
                  <c:v>32000000</c:v>
                </c:pt>
                <c:pt idx="2967">
                  <c:v>25000000</c:v>
                </c:pt>
                <c:pt idx="2968">
                  <c:v>18000000</c:v>
                </c:pt>
                <c:pt idx="2969">
                  <c:v>20000000</c:v>
                </c:pt>
                <c:pt idx="2970">
                  <c:v>25000000</c:v>
                </c:pt>
                <c:pt idx="2971">
                  <c:v>30000000</c:v>
                </c:pt>
                <c:pt idx="2972">
                  <c:v>18000000</c:v>
                </c:pt>
                <c:pt idx="2973">
                  <c:v>20000000</c:v>
                </c:pt>
                <c:pt idx="2974">
                  <c:v>34000000</c:v>
                </c:pt>
                <c:pt idx="2975">
                  <c:v>16000000</c:v>
                </c:pt>
                <c:pt idx="2976">
                  <c:v>15500000</c:v>
                </c:pt>
                <c:pt idx="2977">
                  <c:v>16000000</c:v>
                </c:pt>
                <c:pt idx="2978">
                  <c:v>105000000</c:v>
                </c:pt>
                <c:pt idx="2979">
                  <c:v>24000000</c:v>
                </c:pt>
                <c:pt idx="2980">
                  <c:v>15000000</c:v>
                </c:pt>
                <c:pt idx="2981">
                  <c:v>16000000</c:v>
                </c:pt>
                <c:pt idx="2982">
                  <c:v>37000000</c:v>
                </c:pt>
                <c:pt idx="2983">
                  <c:v>35000000</c:v>
                </c:pt>
                <c:pt idx="2984">
                  <c:v>15000000</c:v>
                </c:pt>
                <c:pt idx="2985">
                  <c:v>150000000</c:v>
                </c:pt>
                <c:pt idx="2986">
                  <c:v>15000000</c:v>
                </c:pt>
                <c:pt idx="2987">
                  <c:v>40000000</c:v>
                </c:pt>
                <c:pt idx="2988">
                  <c:v>20000000</c:v>
                </c:pt>
                <c:pt idx="2989">
                  <c:v>25000000</c:v>
                </c:pt>
                <c:pt idx="2990">
                  <c:v>17000000</c:v>
                </c:pt>
                <c:pt idx="2991">
                  <c:v>35000000</c:v>
                </c:pt>
                <c:pt idx="2992">
                  <c:v>20000000</c:v>
                </c:pt>
                <c:pt idx="2993">
                  <c:v>18000000</c:v>
                </c:pt>
                <c:pt idx="2994">
                  <c:v>15000000</c:v>
                </c:pt>
                <c:pt idx="2995">
                  <c:v>40000000</c:v>
                </c:pt>
                <c:pt idx="2996">
                  <c:v>50000000</c:v>
                </c:pt>
                <c:pt idx="2997">
                  <c:v>30000000</c:v>
                </c:pt>
                <c:pt idx="2998">
                  <c:v>20000000</c:v>
                </c:pt>
                <c:pt idx="2999">
                  <c:v>40000000</c:v>
                </c:pt>
                <c:pt idx="3000">
                  <c:v>25000000</c:v>
                </c:pt>
                <c:pt idx="3001">
                  <c:v>170000000</c:v>
                </c:pt>
                <c:pt idx="3002">
                  <c:v>15000000</c:v>
                </c:pt>
                <c:pt idx="3003">
                  <c:v>25000000</c:v>
                </c:pt>
                <c:pt idx="3004">
                  <c:v>52000000</c:v>
                </c:pt>
                <c:pt idx="3005">
                  <c:v>15000000</c:v>
                </c:pt>
                <c:pt idx="3006">
                  <c:v>15000000</c:v>
                </c:pt>
                <c:pt idx="3007">
                  <c:v>15000000</c:v>
                </c:pt>
                <c:pt idx="3008">
                  <c:v>20000000</c:v>
                </c:pt>
                <c:pt idx="3009">
                  <c:v>17000000</c:v>
                </c:pt>
                <c:pt idx="3010">
                  <c:v>30000000</c:v>
                </c:pt>
                <c:pt idx="3011">
                  <c:v>52000000</c:v>
                </c:pt>
                <c:pt idx="3012">
                  <c:v>22000000</c:v>
                </c:pt>
                <c:pt idx="3013">
                  <c:v>15500000</c:v>
                </c:pt>
                <c:pt idx="3014">
                  <c:v>15500000</c:v>
                </c:pt>
                <c:pt idx="3015">
                  <c:v>15300000</c:v>
                </c:pt>
                <c:pt idx="3016">
                  <c:v>38000000</c:v>
                </c:pt>
                <c:pt idx="3017">
                  <c:v>69500000</c:v>
                </c:pt>
                <c:pt idx="3018">
                  <c:v>35000000</c:v>
                </c:pt>
                <c:pt idx="3019">
                  <c:v>16000000</c:v>
                </c:pt>
                <c:pt idx="3020">
                  <c:v>17000000</c:v>
                </c:pt>
                <c:pt idx="3021">
                  <c:v>150000000</c:v>
                </c:pt>
                <c:pt idx="3022">
                  <c:v>35000000</c:v>
                </c:pt>
                <c:pt idx="3023">
                  <c:v>55000000</c:v>
                </c:pt>
                <c:pt idx="3024">
                  <c:v>23000000</c:v>
                </c:pt>
                <c:pt idx="3025">
                  <c:v>24000000</c:v>
                </c:pt>
                <c:pt idx="3026">
                  <c:v>52000000</c:v>
                </c:pt>
                <c:pt idx="3027">
                  <c:v>32000000</c:v>
                </c:pt>
                <c:pt idx="3028">
                  <c:v>40000000</c:v>
                </c:pt>
                <c:pt idx="3029">
                  <c:v>16000000</c:v>
                </c:pt>
                <c:pt idx="3030">
                  <c:v>35000000</c:v>
                </c:pt>
                <c:pt idx="3031">
                  <c:v>20000000</c:v>
                </c:pt>
                <c:pt idx="3032">
                  <c:v>30000000</c:v>
                </c:pt>
                <c:pt idx="3033">
                  <c:v>30000000</c:v>
                </c:pt>
                <c:pt idx="3034">
                  <c:v>16000000</c:v>
                </c:pt>
                <c:pt idx="3035">
                  <c:v>20000000</c:v>
                </c:pt>
                <c:pt idx="3036">
                  <c:v>20000000</c:v>
                </c:pt>
                <c:pt idx="3037">
                  <c:v>37000000</c:v>
                </c:pt>
                <c:pt idx="3038">
                  <c:v>37000000</c:v>
                </c:pt>
                <c:pt idx="3039">
                  <c:v>22000000</c:v>
                </c:pt>
                <c:pt idx="3040">
                  <c:v>23000000</c:v>
                </c:pt>
                <c:pt idx="3041">
                  <c:v>83000000</c:v>
                </c:pt>
                <c:pt idx="3042">
                  <c:v>20000000</c:v>
                </c:pt>
                <c:pt idx="3043">
                  <c:v>50000000</c:v>
                </c:pt>
                <c:pt idx="3044">
                  <c:v>25000000</c:v>
                </c:pt>
                <c:pt idx="3045">
                  <c:v>35000000</c:v>
                </c:pt>
                <c:pt idx="3046">
                  <c:v>55000000</c:v>
                </c:pt>
                <c:pt idx="3047">
                  <c:v>20000000</c:v>
                </c:pt>
                <c:pt idx="3048">
                  <c:v>50000000</c:v>
                </c:pt>
                <c:pt idx="3049">
                  <c:v>16800000</c:v>
                </c:pt>
                <c:pt idx="3050">
                  <c:v>21000000</c:v>
                </c:pt>
                <c:pt idx="3051">
                  <c:v>68000000</c:v>
                </c:pt>
                <c:pt idx="3052">
                  <c:v>150000000</c:v>
                </c:pt>
                <c:pt idx="3053">
                  <c:v>150000000</c:v>
                </c:pt>
                <c:pt idx="3054">
                  <c:v>60000000</c:v>
                </c:pt>
                <c:pt idx="3055">
                  <c:v>35000000</c:v>
                </c:pt>
                <c:pt idx="3056">
                  <c:v>35000000</c:v>
                </c:pt>
                <c:pt idx="3057">
                  <c:v>35000000</c:v>
                </c:pt>
                <c:pt idx="3058">
                  <c:v>27000000</c:v>
                </c:pt>
                <c:pt idx="3059">
                  <c:v>17000000</c:v>
                </c:pt>
                <c:pt idx="3060">
                  <c:v>23000000</c:v>
                </c:pt>
                <c:pt idx="3061">
                  <c:v>19000000</c:v>
                </c:pt>
                <c:pt idx="3062">
                  <c:v>60000000</c:v>
                </c:pt>
                <c:pt idx="3063">
                  <c:v>60000000</c:v>
                </c:pt>
                <c:pt idx="3064">
                  <c:v>28000000</c:v>
                </c:pt>
                <c:pt idx="3065">
                  <c:v>30000000</c:v>
                </c:pt>
                <c:pt idx="3066">
                  <c:v>28000000</c:v>
                </c:pt>
                <c:pt idx="3067">
                  <c:v>30000000</c:v>
                </c:pt>
                <c:pt idx="3068">
                  <c:v>17500000</c:v>
                </c:pt>
                <c:pt idx="3069">
                  <c:v>31500000</c:v>
                </c:pt>
                <c:pt idx="3070">
                  <c:v>50000000</c:v>
                </c:pt>
                <c:pt idx="3071">
                  <c:v>40000000</c:v>
                </c:pt>
                <c:pt idx="3072">
                  <c:v>30000000</c:v>
                </c:pt>
                <c:pt idx="3073">
                  <c:v>18000000</c:v>
                </c:pt>
                <c:pt idx="3074">
                  <c:v>52000000</c:v>
                </c:pt>
                <c:pt idx="3075">
                  <c:v>35000000</c:v>
                </c:pt>
                <c:pt idx="3076">
                  <c:v>55000000</c:v>
                </c:pt>
                <c:pt idx="3077">
                  <c:v>35000000</c:v>
                </c:pt>
                <c:pt idx="3078">
                  <c:v>52000000</c:v>
                </c:pt>
                <c:pt idx="3079">
                  <c:v>49000000</c:v>
                </c:pt>
                <c:pt idx="3080">
                  <c:v>70000000</c:v>
                </c:pt>
                <c:pt idx="3081">
                  <c:v>42000000</c:v>
                </c:pt>
                <c:pt idx="3082">
                  <c:v>20000000</c:v>
                </c:pt>
                <c:pt idx="3083">
                  <c:v>20000000</c:v>
                </c:pt>
                <c:pt idx="3084">
                  <c:v>19000000</c:v>
                </c:pt>
                <c:pt idx="3085">
                  <c:v>125000000</c:v>
                </c:pt>
                <c:pt idx="3086">
                  <c:v>22000000</c:v>
                </c:pt>
                <c:pt idx="3087">
                  <c:v>20000000</c:v>
                </c:pt>
                <c:pt idx="3088">
                  <c:v>27500000</c:v>
                </c:pt>
                <c:pt idx="3089">
                  <c:v>25000000</c:v>
                </c:pt>
                <c:pt idx="3090">
                  <c:v>18000000</c:v>
                </c:pt>
                <c:pt idx="3091">
                  <c:v>21000000</c:v>
                </c:pt>
                <c:pt idx="3092">
                  <c:v>18000000</c:v>
                </c:pt>
                <c:pt idx="3093">
                  <c:v>20000000</c:v>
                </c:pt>
                <c:pt idx="3094">
                  <c:v>35000000</c:v>
                </c:pt>
                <c:pt idx="3095">
                  <c:v>85000000</c:v>
                </c:pt>
                <c:pt idx="3096">
                  <c:v>30000000</c:v>
                </c:pt>
                <c:pt idx="3097">
                  <c:v>50000000</c:v>
                </c:pt>
                <c:pt idx="3098">
                  <c:v>50000000</c:v>
                </c:pt>
                <c:pt idx="3099">
                  <c:v>48000000</c:v>
                </c:pt>
                <c:pt idx="3100">
                  <c:v>32000000</c:v>
                </c:pt>
                <c:pt idx="3101">
                  <c:v>27000000</c:v>
                </c:pt>
                <c:pt idx="3102">
                  <c:v>20000000</c:v>
                </c:pt>
                <c:pt idx="3103">
                  <c:v>22500000</c:v>
                </c:pt>
                <c:pt idx="3104">
                  <c:v>20000000</c:v>
                </c:pt>
                <c:pt idx="3105">
                  <c:v>30000000</c:v>
                </c:pt>
                <c:pt idx="3106">
                  <c:v>150000000</c:v>
                </c:pt>
                <c:pt idx="3107">
                  <c:v>100000000</c:v>
                </c:pt>
                <c:pt idx="3108">
                  <c:v>26000000</c:v>
                </c:pt>
                <c:pt idx="3109">
                  <c:v>43000000</c:v>
                </c:pt>
                <c:pt idx="3110">
                  <c:v>40000000</c:v>
                </c:pt>
                <c:pt idx="3111">
                  <c:v>43000000</c:v>
                </c:pt>
                <c:pt idx="3112">
                  <c:v>32000000</c:v>
                </c:pt>
                <c:pt idx="3113">
                  <c:v>35000000</c:v>
                </c:pt>
                <c:pt idx="3114">
                  <c:v>22000000</c:v>
                </c:pt>
                <c:pt idx="3115">
                  <c:v>70000000</c:v>
                </c:pt>
                <c:pt idx="3116">
                  <c:v>20000000</c:v>
                </c:pt>
                <c:pt idx="3117">
                  <c:v>20000000</c:v>
                </c:pt>
                <c:pt idx="3118">
                  <c:v>40000000</c:v>
                </c:pt>
                <c:pt idx="3119">
                  <c:v>90000000</c:v>
                </c:pt>
                <c:pt idx="3120">
                  <c:v>41000000</c:v>
                </c:pt>
                <c:pt idx="3121">
                  <c:v>24000000</c:v>
                </c:pt>
                <c:pt idx="3122">
                  <c:v>34000000</c:v>
                </c:pt>
                <c:pt idx="3123">
                  <c:v>19000000</c:v>
                </c:pt>
                <c:pt idx="3124">
                  <c:v>40000000</c:v>
                </c:pt>
                <c:pt idx="3125">
                  <c:v>30000000</c:v>
                </c:pt>
                <c:pt idx="3126">
                  <c:v>22000000</c:v>
                </c:pt>
                <c:pt idx="3127">
                  <c:v>30000000</c:v>
                </c:pt>
                <c:pt idx="3128">
                  <c:v>40000000</c:v>
                </c:pt>
                <c:pt idx="3129">
                  <c:v>28000000</c:v>
                </c:pt>
                <c:pt idx="3130">
                  <c:v>30000000</c:v>
                </c:pt>
                <c:pt idx="3131">
                  <c:v>31000000</c:v>
                </c:pt>
                <c:pt idx="3132">
                  <c:v>24000000</c:v>
                </c:pt>
                <c:pt idx="3133">
                  <c:v>55000000</c:v>
                </c:pt>
                <c:pt idx="3134">
                  <c:v>120000000</c:v>
                </c:pt>
                <c:pt idx="3135">
                  <c:v>25000000</c:v>
                </c:pt>
                <c:pt idx="3136">
                  <c:v>38000000</c:v>
                </c:pt>
                <c:pt idx="3137">
                  <c:v>60000000</c:v>
                </c:pt>
                <c:pt idx="3138">
                  <c:v>25000000</c:v>
                </c:pt>
                <c:pt idx="3139">
                  <c:v>80000000</c:v>
                </c:pt>
                <c:pt idx="3140">
                  <c:v>27000000</c:v>
                </c:pt>
                <c:pt idx="3141">
                  <c:v>20000000</c:v>
                </c:pt>
                <c:pt idx="3142">
                  <c:v>28000000</c:v>
                </c:pt>
                <c:pt idx="3143">
                  <c:v>20000000</c:v>
                </c:pt>
                <c:pt idx="3144">
                  <c:v>20000000</c:v>
                </c:pt>
                <c:pt idx="3145">
                  <c:v>19900000</c:v>
                </c:pt>
                <c:pt idx="3146">
                  <c:v>50000000</c:v>
                </c:pt>
                <c:pt idx="3147">
                  <c:v>20000000</c:v>
                </c:pt>
                <c:pt idx="3148">
                  <c:v>40000000</c:v>
                </c:pt>
                <c:pt idx="3149">
                  <c:v>20000000</c:v>
                </c:pt>
                <c:pt idx="3150">
                  <c:v>45000000</c:v>
                </c:pt>
                <c:pt idx="3151">
                  <c:v>30000000</c:v>
                </c:pt>
                <c:pt idx="3152">
                  <c:v>25000000</c:v>
                </c:pt>
                <c:pt idx="3153">
                  <c:v>28000000</c:v>
                </c:pt>
                <c:pt idx="3154">
                  <c:v>40000000</c:v>
                </c:pt>
                <c:pt idx="3155">
                  <c:v>60000000</c:v>
                </c:pt>
                <c:pt idx="3156">
                  <c:v>20000000</c:v>
                </c:pt>
                <c:pt idx="3157">
                  <c:v>70000000</c:v>
                </c:pt>
                <c:pt idx="3158">
                  <c:v>25000000</c:v>
                </c:pt>
                <c:pt idx="3159">
                  <c:v>35000000</c:v>
                </c:pt>
                <c:pt idx="3160">
                  <c:v>21000000</c:v>
                </c:pt>
                <c:pt idx="3161">
                  <c:v>85000000</c:v>
                </c:pt>
                <c:pt idx="3162">
                  <c:v>22000000</c:v>
                </c:pt>
                <c:pt idx="3163">
                  <c:v>100000000</c:v>
                </c:pt>
                <c:pt idx="3164">
                  <c:v>23000000</c:v>
                </c:pt>
                <c:pt idx="3165">
                  <c:v>35000000</c:v>
                </c:pt>
                <c:pt idx="3166">
                  <c:v>45000000</c:v>
                </c:pt>
                <c:pt idx="3167">
                  <c:v>21000000</c:v>
                </c:pt>
                <c:pt idx="3168">
                  <c:v>26000000</c:v>
                </c:pt>
                <c:pt idx="3169">
                  <c:v>40000000</c:v>
                </c:pt>
                <c:pt idx="3170">
                  <c:v>45000000</c:v>
                </c:pt>
                <c:pt idx="3171">
                  <c:v>45000000</c:v>
                </c:pt>
                <c:pt idx="3172">
                  <c:v>38000000</c:v>
                </c:pt>
                <c:pt idx="3173">
                  <c:v>55000000</c:v>
                </c:pt>
                <c:pt idx="3174">
                  <c:v>40000000</c:v>
                </c:pt>
                <c:pt idx="3175">
                  <c:v>40000000</c:v>
                </c:pt>
                <c:pt idx="3176">
                  <c:v>55000000</c:v>
                </c:pt>
                <c:pt idx="3177">
                  <c:v>22000000</c:v>
                </c:pt>
                <c:pt idx="3178">
                  <c:v>25000000</c:v>
                </c:pt>
                <c:pt idx="3179">
                  <c:v>22000000</c:v>
                </c:pt>
                <c:pt idx="3180">
                  <c:v>21000000</c:v>
                </c:pt>
                <c:pt idx="3181">
                  <c:v>28000000</c:v>
                </c:pt>
                <c:pt idx="3182">
                  <c:v>65000000</c:v>
                </c:pt>
                <c:pt idx="3183">
                  <c:v>65000000</c:v>
                </c:pt>
                <c:pt idx="3184">
                  <c:v>42000000</c:v>
                </c:pt>
                <c:pt idx="3185">
                  <c:v>50000000</c:v>
                </c:pt>
                <c:pt idx="3186">
                  <c:v>55000000</c:v>
                </c:pt>
                <c:pt idx="3187">
                  <c:v>120000000</c:v>
                </c:pt>
                <c:pt idx="3188">
                  <c:v>100000000</c:v>
                </c:pt>
                <c:pt idx="3189">
                  <c:v>90000000</c:v>
                </c:pt>
                <c:pt idx="3190">
                  <c:v>30000000</c:v>
                </c:pt>
                <c:pt idx="3191">
                  <c:v>65000000</c:v>
                </c:pt>
                <c:pt idx="3192">
                  <c:v>25000000</c:v>
                </c:pt>
                <c:pt idx="3193">
                  <c:v>55000000</c:v>
                </c:pt>
                <c:pt idx="3194">
                  <c:v>40000000</c:v>
                </c:pt>
                <c:pt idx="3195">
                  <c:v>70000000</c:v>
                </c:pt>
                <c:pt idx="3196">
                  <c:v>35000000</c:v>
                </c:pt>
                <c:pt idx="3197">
                  <c:v>35000000</c:v>
                </c:pt>
                <c:pt idx="3198">
                  <c:v>36000000</c:v>
                </c:pt>
                <c:pt idx="3199">
                  <c:v>35000000</c:v>
                </c:pt>
                <c:pt idx="3200">
                  <c:v>85000000</c:v>
                </c:pt>
                <c:pt idx="3201">
                  <c:v>95000000</c:v>
                </c:pt>
                <c:pt idx="3202">
                  <c:v>50000000</c:v>
                </c:pt>
                <c:pt idx="3203">
                  <c:v>22000000</c:v>
                </c:pt>
                <c:pt idx="3204">
                  <c:v>35000000</c:v>
                </c:pt>
                <c:pt idx="3205">
                  <c:v>25000000</c:v>
                </c:pt>
                <c:pt idx="3206">
                  <c:v>115000000</c:v>
                </c:pt>
                <c:pt idx="3207">
                  <c:v>23000000</c:v>
                </c:pt>
                <c:pt idx="3208">
                  <c:v>100000000</c:v>
                </c:pt>
                <c:pt idx="3209">
                  <c:v>26000000</c:v>
                </c:pt>
                <c:pt idx="3210">
                  <c:v>50000000</c:v>
                </c:pt>
                <c:pt idx="3211">
                  <c:v>66000000</c:v>
                </c:pt>
                <c:pt idx="3212">
                  <c:v>28000000</c:v>
                </c:pt>
                <c:pt idx="3213">
                  <c:v>130000000</c:v>
                </c:pt>
                <c:pt idx="3214">
                  <c:v>85000000</c:v>
                </c:pt>
                <c:pt idx="3215">
                  <c:v>150000000</c:v>
                </c:pt>
                <c:pt idx="3216">
                  <c:v>60000000</c:v>
                </c:pt>
                <c:pt idx="3217">
                  <c:v>27000000</c:v>
                </c:pt>
                <c:pt idx="3218">
                  <c:v>44000000</c:v>
                </c:pt>
                <c:pt idx="3219">
                  <c:v>70000000</c:v>
                </c:pt>
                <c:pt idx="3220">
                  <c:v>30000000</c:v>
                </c:pt>
                <c:pt idx="3221">
                  <c:v>70000000</c:v>
                </c:pt>
                <c:pt idx="3222">
                  <c:v>65000000</c:v>
                </c:pt>
                <c:pt idx="3223">
                  <c:v>33000000</c:v>
                </c:pt>
                <c:pt idx="3224">
                  <c:v>29000000</c:v>
                </c:pt>
                <c:pt idx="3225">
                  <c:v>34000000</c:v>
                </c:pt>
                <c:pt idx="3226">
                  <c:v>100000000</c:v>
                </c:pt>
                <c:pt idx="3227">
                  <c:v>28000000</c:v>
                </c:pt>
                <c:pt idx="3228">
                  <c:v>50000000</c:v>
                </c:pt>
                <c:pt idx="3229">
                  <c:v>36000000</c:v>
                </c:pt>
                <c:pt idx="3230">
                  <c:v>178000000</c:v>
                </c:pt>
                <c:pt idx="3231">
                  <c:v>29000000</c:v>
                </c:pt>
                <c:pt idx="3232">
                  <c:v>24000000</c:v>
                </c:pt>
                <c:pt idx="3233">
                  <c:v>75000000</c:v>
                </c:pt>
                <c:pt idx="3234">
                  <c:v>80000000</c:v>
                </c:pt>
                <c:pt idx="3235">
                  <c:v>34000000</c:v>
                </c:pt>
                <c:pt idx="3236">
                  <c:v>34000000</c:v>
                </c:pt>
                <c:pt idx="3237">
                  <c:v>35000000</c:v>
                </c:pt>
                <c:pt idx="3238">
                  <c:v>42000000</c:v>
                </c:pt>
                <c:pt idx="3239">
                  <c:v>150000000</c:v>
                </c:pt>
                <c:pt idx="3240">
                  <c:v>28000000</c:v>
                </c:pt>
                <c:pt idx="3241">
                  <c:v>25000000</c:v>
                </c:pt>
                <c:pt idx="3242">
                  <c:v>50000000</c:v>
                </c:pt>
                <c:pt idx="3243">
                  <c:v>25000000</c:v>
                </c:pt>
                <c:pt idx="3244">
                  <c:v>50000000</c:v>
                </c:pt>
                <c:pt idx="3245">
                  <c:v>35000000</c:v>
                </c:pt>
                <c:pt idx="3246">
                  <c:v>36000000</c:v>
                </c:pt>
                <c:pt idx="3247">
                  <c:v>40000000</c:v>
                </c:pt>
                <c:pt idx="3248">
                  <c:v>60000000</c:v>
                </c:pt>
                <c:pt idx="3249">
                  <c:v>50000000</c:v>
                </c:pt>
                <c:pt idx="3250">
                  <c:v>25000000</c:v>
                </c:pt>
                <c:pt idx="3251">
                  <c:v>125000000</c:v>
                </c:pt>
                <c:pt idx="3252">
                  <c:v>25000000</c:v>
                </c:pt>
                <c:pt idx="3253">
                  <c:v>55000000</c:v>
                </c:pt>
                <c:pt idx="3254">
                  <c:v>24000000</c:v>
                </c:pt>
                <c:pt idx="3255">
                  <c:v>60000000</c:v>
                </c:pt>
                <c:pt idx="3256">
                  <c:v>24000000</c:v>
                </c:pt>
                <c:pt idx="3257">
                  <c:v>45000000</c:v>
                </c:pt>
                <c:pt idx="3258">
                  <c:v>35000000</c:v>
                </c:pt>
                <c:pt idx="3259">
                  <c:v>40000000</c:v>
                </c:pt>
                <c:pt idx="3260">
                  <c:v>35000000</c:v>
                </c:pt>
                <c:pt idx="3261">
                  <c:v>25000000</c:v>
                </c:pt>
                <c:pt idx="3262">
                  <c:v>25000000</c:v>
                </c:pt>
                <c:pt idx="3263">
                  <c:v>25000000</c:v>
                </c:pt>
                <c:pt idx="3264">
                  <c:v>27000000</c:v>
                </c:pt>
                <c:pt idx="3265">
                  <c:v>25000000</c:v>
                </c:pt>
                <c:pt idx="3266">
                  <c:v>80000000</c:v>
                </c:pt>
                <c:pt idx="3267">
                  <c:v>35000000</c:v>
                </c:pt>
                <c:pt idx="3268">
                  <c:v>35000000</c:v>
                </c:pt>
                <c:pt idx="3269">
                  <c:v>110000000</c:v>
                </c:pt>
                <c:pt idx="3270">
                  <c:v>50000000</c:v>
                </c:pt>
                <c:pt idx="3271">
                  <c:v>50000000</c:v>
                </c:pt>
                <c:pt idx="3272">
                  <c:v>45000000</c:v>
                </c:pt>
                <c:pt idx="3273">
                  <c:v>92000000</c:v>
                </c:pt>
                <c:pt idx="3274">
                  <c:v>33000000</c:v>
                </c:pt>
                <c:pt idx="3275">
                  <c:v>45000000</c:v>
                </c:pt>
                <c:pt idx="3276">
                  <c:v>30000000</c:v>
                </c:pt>
                <c:pt idx="3277">
                  <c:v>40000000</c:v>
                </c:pt>
                <c:pt idx="3278">
                  <c:v>35000000</c:v>
                </c:pt>
                <c:pt idx="3279">
                  <c:v>28000000</c:v>
                </c:pt>
                <c:pt idx="3280">
                  <c:v>60000000</c:v>
                </c:pt>
                <c:pt idx="3281">
                  <c:v>35000000</c:v>
                </c:pt>
                <c:pt idx="3282">
                  <c:v>25000000</c:v>
                </c:pt>
                <c:pt idx="3283">
                  <c:v>175000000</c:v>
                </c:pt>
                <c:pt idx="3284">
                  <c:v>35000000</c:v>
                </c:pt>
                <c:pt idx="3285">
                  <c:v>35000000</c:v>
                </c:pt>
                <c:pt idx="3286">
                  <c:v>25000000</c:v>
                </c:pt>
                <c:pt idx="3287">
                  <c:v>50000000</c:v>
                </c:pt>
                <c:pt idx="3288">
                  <c:v>45000000</c:v>
                </c:pt>
                <c:pt idx="3289">
                  <c:v>60000000</c:v>
                </c:pt>
                <c:pt idx="3290">
                  <c:v>25000000</c:v>
                </c:pt>
                <c:pt idx="3291">
                  <c:v>35000000</c:v>
                </c:pt>
                <c:pt idx="3292">
                  <c:v>25000000</c:v>
                </c:pt>
                <c:pt idx="3293">
                  <c:v>100000000</c:v>
                </c:pt>
                <c:pt idx="3294">
                  <c:v>25000000</c:v>
                </c:pt>
                <c:pt idx="3295">
                  <c:v>25000000</c:v>
                </c:pt>
                <c:pt idx="3296">
                  <c:v>40000000</c:v>
                </c:pt>
                <c:pt idx="3297">
                  <c:v>40000000</c:v>
                </c:pt>
                <c:pt idx="3298">
                  <c:v>45000000</c:v>
                </c:pt>
                <c:pt idx="3299">
                  <c:v>90000000</c:v>
                </c:pt>
                <c:pt idx="3300">
                  <c:v>25500000</c:v>
                </c:pt>
                <c:pt idx="3301">
                  <c:v>30000000</c:v>
                </c:pt>
                <c:pt idx="3302">
                  <c:v>40000000</c:v>
                </c:pt>
                <c:pt idx="3303">
                  <c:v>45000000</c:v>
                </c:pt>
                <c:pt idx="3304">
                  <c:v>40000000</c:v>
                </c:pt>
                <c:pt idx="3305">
                  <c:v>30000000</c:v>
                </c:pt>
                <c:pt idx="3306">
                  <c:v>27000000</c:v>
                </c:pt>
                <c:pt idx="3307">
                  <c:v>42000000</c:v>
                </c:pt>
                <c:pt idx="3308">
                  <c:v>50000000</c:v>
                </c:pt>
                <c:pt idx="3309">
                  <c:v>144000000</c:v>
                </c:pt>
                <c:pt idx="3310">
                  <c:v>144000000</c:v>
                </c:pt>
                <c:pt idx="3311">
                  <c:v>63000000</c:v>
                </c:pt>
                <c:pt idx="3312">
                  <c:v>50000000</c:v>
                </c:pt>
                <c:pt idx="3313">
                  <c:v>45000000</c:v>
                </c:pt>
                <c:pt idx="3314">
                  <c:v>65000000</c:v>
                </c:pt>
                <c:pt idx="3315">
                  <c:v>30000000</c:v>
                </c:pt>
                <c:pt idx="3316">
                  <c:v>40000000</c:v>
                </c:pt>
                <c:pt idx="3317">
                  <c:v>42000000</c:v>
                </c:pt>
                <c:pt idx="3318">
                  <c:v>88000000</c:v>
                </c:pt>
                <c:pt idx="3319">
                  <c:v>70000000</c:v>
                </c:pt>
                <c:pt idx="3320">
                  <c:v>40000000</c:v>
                </c:pt>
                <c:pt idx="3321">
                  <c:v>35000000</c:v>
                </c:pt>
                <c:pt idx="3322">
                  <c:v>58000000</c:v>
                </c:pt>
                <c:pt idx="3323">
                  <c:v>30000000</c:v>
                </c:pt>
                <c:pt idx="3324">
                  <c:v>35000000</c:v>
                </c:pt>
                <c:pt idx="3325">
                  <c:v>60000000</c:v>
                </c:pt>
                <c:pt idx="3326">
                  <c:v>60000000</c:v>
                </c:pt>
                <c:pt idx="3327">
                  <c:v>30000000</c:v>
                </c:pt>
                <c:pt idx="3328">
                  <c:v>75000000</c:v>
                </c:pt>
                <c:pt idx="3329">
                  <c:v>28000000</c:v>
                </c:pt>
                <c:pt idx="3330">
                  <c:v>100000000</c:v>
                </c:pt>
                <c:pt idx="3331">
                  <c:v>34000000</c:v>
                </c:pt>
                <c:pt idx="3332">
                  <c:v>60000000</c:v>
                </c:pt>
                <c:pt idx="3333">
                  <c:v>50000000</c:v>
                </c:pt>
                <c:pt idx="3334">
                  <c:v>35000000</c:v>
                </c:pt>
                <c:pt idx="3335">
                  <c:v>45000000</c:v>
                </c:pt>
                <c:pt idx="3336">
                  <c:v>38000000</c:v>
                </c:pt>
                <c:pt idx="3337">
                  <c:v>70000000</c:v>
                </c:pt>
                <c:pt idx="3338">
                  <c:v>70000000</c:v>
                </c:pt>
                <c:pt idx="3339">
                  <c:v>40000000</c:v>
                </c:pt>
                <c:pt idx="3340">
                  <c:v>60000000</c:v>
                </c:pt>
                <c:pt idx="3341">
                  <c:v>53000000</c:v>
                </c:pt>
                <c:pt idx="3342">
                  <c:v>85000000</c:v>
                </c:pt>
                <c:pt idx="3343">
                  <c:v>75000000</c:v>
                </c:pt>
                <c:pt idx="3344">
                  <c:v>30000000</c:v>
                </c:pt>
                <c:pt idx="3345">
                  <c:v>31000000</c:v>
                </c:pt>
                <c:pt idx="3346">
                  <c:v>65000000</c:v>
                </c:pt>
                <c:pt idx="3347">
                  <c:v>60000000</c:v>
                </c:pt>
                <c:pt idx="3348">
                  <c:v>49900000</c:v>
                </c:pt>
                <c:pt idx="3349">
                  <c:v>35000000</c:v>
                </c:pt>
                <c:pt idx="3350">
                  <c:v>58000000</c:v>
                </c:pt>
                <c:pt idx="3351">
                  <c:v>32000000</c:v>
                </c:pt>
                <c:pt idx="3352">
                  <c:v>60000000</c:v>
                </c:pt>
                <c:pt idx="3353">
                  <c:v>35000000</c:v>
                </c:pt>
                <c:pt idx="3354">
                  <c:v>52000000</c:v>
                </c:pt>
                <c:pt idx="3355">
                  <c:v>42000000</c:v>
                </c:pt>
                <c:pt idx="3356">
                  <c:v>60000000</c:v>
                </c:pt>
                <c:pt idx="3357">
                  <c:v>60000000</c:v>
                </c:pt>
                <c:pt idx="3358">
                  <c:v>140000000</c:v>
                </c:pt>
                <c:pt idx="3359">
                  <c:v>29000000</c:v>
                </c:pt>
                <c:pt idx="3360">
                  <c:v>52000000</c:v>
                </c:pt>
                <c:pt idx="3361">
                  <c:v>36000000</c:v>
                </c:pt>
                <c:pt idx="3362">
                  <c:v>70000000</c:v>
                </c:pt>
                <c:pt idx="3363">
                  <c:v>35000000</c:v>
                </c:pt>
                <c:pt idx="3364">
                  <c:v>32000000</c:v>
                </c:pt>
                <c:pt idx="3365">
                  <c:v>30300000</c:v>
                </c:pt>
                <c:pt idx="3366">
                  <c:v>90000000</c:v>
                </c:pt>
                <c:pt idx="3367">
                  <c:v>60000000</c:v>
                </c:pt>
                <c:pt idx="3368">
                  <c:v>95000000</c:v>
                </c:pt>
                <c:pt idx="3369">
                  <c:v>40000000</c:v>
                </c:pt>
                <c:pt idx="3370">
                  <c:v>50000000</c:v>
                </c:pt>
                <c:pt idx="3371">
                  <c:v>93000000</c:v>
                </c:pt>
                <c:pt idx="3372">
                  <c:v>30000000</c:v>
                </c:pt>
                <c:pt idx="3373">
                  <c:v>45000000</c:v>
                </c:pt>
                <c:pt idx="3374">
                  <c:v>30000000</c:v>
                </c:pt>
                <c:pt idx="3375">
                  <c:v>50000000</c:v>
                </c:pt>
                <c:pt idx="3376">
                  <c:v>75000000</c:v>
                </c:pt>
                <c:pt idx="3377">
                  <c:v>38000000</c:v>
                </c:pt>
                <c:pt idx="3378">
                  <c:v>50000000</c:v>
                </c:pt>
                <c:pt idx="3379">
                  <c:v>75000000</c:v>
                </c:pt>
                <c:pt idx="3380">
                  <c:v>85000000</c:v>
                </c:pt>
                <c:pt idx="3381">
                  <c:v>58000000</c:v>
                </c:pt>
                <c:pt idx="3382">
                  <c:v>62000000</c:v>
                </c:pt>
                <c:pt idx="3383">
                  <c:v>60000000</c:v>
                </c:pt>
                <c:pt idx="3384">
                  <c:v>55000000</c:v>
                </c:pt>
                <c:pt idx="3385">
                  <c:v>57000000</c:v>
                </c:pt>
                <c:pt idx="3386">
                  <c:v>38000000</c:v>
                </c:pt>
                <c:pt idx="3387">
                  <c:v>40000000</c:v>
                </c:pt>
                <c:pt idx="3388">
                  <c:v>35000000</c:v>
                </c:pt>
                <c:pt idx="3389">
                  <c:v>50000000</c:v>
                </c:pt>
                <c:pt idx="3390">
                  <c:v>40000000</c:v>
                </c:pt>
                <c:pt idx="3391">
                  <c:v>35000000</c:v>
                </c:pt>
                <c:pt idx="3392">
                  <c:v>37000000</c:v>
                </c:pt>
                <c:pt idx="3393">
                  <c:v>90000000</c:v>
                </c:pt>
                <c:pt idx="3394">
                  <c:v>35000000</c:v>
                </c:pt>
                <c:pt idx="3395">
                  <c:v>150000000</c:v>
                </c:pt>
                <c:pt idx="3396">
                  <c:v>70000000</c:v>
                </c:pt>
                <c:pt idx="3397">
                  <c:v>32000000</c:v>
                </c:pt>
                <c:pt idx="3398">
                  <c:v>84000000</c:v>
                </c:pt>
                <c:pt idx="3399">
                  <c:v>60000000</c:v>
                </c:pt>
                <c:pt idx="3400">
                  <c:v>31000000</c:v>
                </c:pt>
                <c:pt idx="3401">
                  <c:v>120000000</c:v>
                </c:pt>
                <c:pt idx="3402">
                  <c:v>57000000</c:v>
                </c:pt>
                <c:pt idx="3403">
                  <c:v>47000000</c:v>
                </c:pt>
                <c:pt idx="3404">
                  <c:v>69000000</c:v>
                </c:pt>
                <c:pt idx="3405">
                  <c:v>50000000</c:v>
                </c:pt>
                <c:pt idx="3406">
                  <c:v>200000000</c:v>
                </c:pt>
                <c:pt idx="3407">
                  <c:v>70000000</c:v>
                </c:pt>
                <c:pt idx="3408">
                  <c:v>65000000</c:v>
                </c:pt>
                <c:pt idx="3409">
                  <c:v>90000000</c:v>
                </c:pt>
                <c:pt idx="3410">
                  <c:v>65000000</c:v>
                </c:pt>
                <c:pt idx="3411">
                  <c:v>60000000</c:v>
                </c:pt>
                <c:pt idx="3412">
                  <c:v>38600000</c:v>
                </c:pt>
                <c:pt idx="3413">
                  <c:v>70000000</c:v>
                </c:pt>
                <c:pt idx="3414">
                  <c:v>58000000</c:v>
                </c:pt>
                <c:pt idx="3415">
                  <c:v>55000000</c:v>
                </c:pt>
                <c:pt idx="3416">
                  <c:v>70000000</c:v>
                </c:pt>
                <c:pt idx="3417">
                  <c:v>70000000</c:v>
                </c:pt>
                <c:pt idx="3418">
                  <c:v>40000000</c:v>
                </c:pt>
                <c:pt idx="3419">
                  <c:v>100000000</c:v>
                </c:pt>
                <c:pt idx="3420">
                  <c:v>100000000</c:v>
                </c:pt>
                <c:pt idx="3421">
                  <c:v>65000000</c:v>
                </c:pt>
                <c:pt idx="3422">
                  <c:v>55000000</c:v>
                </c:pt>
                <c:pt idx="3423">
                  <c:v>68000000</c:v>
                </c:pt>
                <c:pt idx="3424">
                  <c:v>100000000</c:v>
                </c:pt>
                <c:pt idx="3425">
                  <c:v>40000000</c:v>
                </c:pt>
                <c:pt idx="3426">
                  <c:v>35000000</c:v>
                </c:pt>
                <c:pt idx="3427">
                  <c:v>33000000</c:v>
                </c:pt>
                <c:pt idx="3428">
                  <c:v>64000000</c:v>
                </c:pt>
                <c:pt idx="3429">
                  <c:v>45000000</c:v>
                </c:pt>
                <c:pt idx="3430">
                  <c:v>36000000</c:v>
                </c:pt>
                <c:pt idx="3431">
                  <c:v>70000000</c:v>
                </c:pt>
                <c:pt idx="3432">
                  <c:v>39000000</c:v>
                </c:pt>
                <c:pt idx="3433">
                  <c:v>50000000</c:v>
                </c:pt>
                <c:pt idx="3434">
                  <c:v>60000000</c:v>
                </c:pt>
                <c:pt idx="3435">
                  <c:v>145000000</c:v>
                </c:pt>
                <c:pt idx="3436">
                  <c:v>68000000</c:v>
                </c:pt>
                <c:pt idx="3437">
                  <c:v>68000000</c:v>
                </c:pt>
                <c:pt idx="3438">
                  <c:v>60000000</c:v>
                </c:pt>
                <c:pt idx="3439">
                  <c:v>55000000</c:v>
                </c:pt>
                <c:pt idx="3440">
                  <c:v>41000000</c:v>
                </c:pt>
                <c:pt idx="3441">
                  <c:v>45000000</c:v>
                </c:pt>
                <c:pt idx="3442">
                  <c:v>36000000</c:v>
                </c:pt>
                <c:pt idx="3443">
                  <c:v>40000000</c:v>
                </c:pt>
                <c:pt idx="3444">
                  <c:v>200000000</c:v>
                </c:pt>
                <c:pt idx="3445">
                  <c:v>105000000</c:v>
                </c:pt>
                <c:pt idx="3446">
                  <c:v>40000000</c:v>
                </c:pt>
                <c:pt idx="3447">
                  <c:v>40000000</c:v>
                </c:pt>
                <c:pt idx="3448">
                  <c:v>68000000</c:v>
                </c:pt>
                <c:pt idx="3449">
                  <c:v>35000000</c:v>
                </c:pt>
                <c:pt idx="3450">
                  <c:v>100000000</c:v>
                </c:pt>
                <c:pt idx="3451">
                  <c:v>39200000</c:v>
                </c:pt>
                <c:pt idx="3452">
                  <c:v>35000000</c:v>
                </c:pt>
                <c:pt idx="3453">
                  <c:v>36000000</c:v>
                </c:pt>
                <c:pt idx="3454">
                  <c:v>35000000</c:v>
                </c:pt>
                <c:pt idx="3455">
                  <c:v>40000000</c:v>
                </c:pt>
                <c:pt idx="3456">
                  <c:v>40000000</c:v>
                </c:pt>
                <c:pt idx="3457">
                  <c:v>65000000</c:v>
                </c:pt>
                <c:pt idx="3458">
                  <c:v>55000000</c:v>
                </c:pt>
                <c:pt idx="3459">
                  <c:v>45000000</c:v>
                </c:pt>
                <c:pt idx="3460">
                  <c:v>75000000</c:v>
                </c:pt>
                <c:pt idx="3461">
                  <c:v>150000000</c:v>
                </c:pt>
                <c:pt idx="3462">
                  <c:v>120000000</c:v>
                </c:pt>
                <c:pt idx="3463">
                  <c:v>62000000</c:v>
                </c:pt>
                <c:pt idx="3464">
                  <c:v>55000000</c:v>
                </c:pt>
                <c:pt idx="3465">
                  <c:v>50000000</c:v>
                </c:pt>
                <c:pt idx="3466">
                  <c:v>47000000</c:v>
                </c:pt>
                <c:pt idx="3467">
                  <c:v>75000000</c:v>
                </c:pt>
                <c:pt idx="3468">
                  <c:v>51000000</c:v>
                </c:pt>
                <c:pt idx="3469">
                  <c:v>80000000</c:v>
                </c:pt>
                <c:pt idx="3470">
                  <c:v>45000000</c:v>
                </c:pt>
                <c:pt idx="3471">
                  <c:v>70000000</c:v>
                </c:pt>
                <c:pt idx="3472">
                  <c:v>65000000</c:v>
                </c:pt>
                <c:pt idx="3473">
                  <c:v>45000000</c:v>
                </c:pt>
                <c:pt idx="3474">
                  <c:v>38000000</c:v>
                </c:pt>
                <c:pt idx="3475">
                  <c:v>85000000</c:v>
                </c:pt>
                <c:pt idx="3476">
                  <c:v>60000000</c:v>
                </c:pt>
                <c:pt idx="3477">
                  <c:v>60000000</c:v>
                </c:pt>
                <c:pt idx="3478">
                  <c:v>44000000</c:v>
                </c:pt>
                <c:pt idx="3479">
                  <c:v>63000000</c:v>
                </c:pt>
                <c:pt idx="3480">
                  <c:v>80000000</c:v>
                </c:pt>
                <c:pt idx="3481">
                  <c:v>75000000</c:v>
                </c:pt>
                <c:pt idx="3482">
                  <c:v>55000000</c:v>
                </c:pt>
                <c:pt idx="3483">
                  <c:v>45000000</c:v>
                </c:pt>
                <c:pt idx="3484">
                  <c:v>80000000</c:v>
                </c:pt>
                <c:pt idx="3485">
                  <c:v>55000000</c:v>
                </c:pt>
                <c:pt idx="3486">
                  <c:v>55000000</c:v>
                </c:pt>
                <c:pt idx="3487">
                  <c:v>40000000</c:v>
                </c:pt>
                <c:pt idx="3488">
                  <c:v>68000000</c:v>
                </c:pt>
                <c:pt idx="3489">
                  <c:v>50000000</c:v>
                </c:pt>
                <c:pt idx="3490">
                  <c:v>45000000</c:v>
                </c:pt>
                <c:pt idx="3491">
                  <c:v>40000000</c:v>
                </c:pt>
                <c:pt idx="3492">
                  <c:v>90000000</c:v>
                </c:pt>
                <c:pt idx="3493">
                  <c:v>72000000</c:v>
                </c:pt>
                <c:pt idx="3494">
                  <c:v>50000000</c:v>
                </c:pt>
                <c:pt idx="3495">
                  <c:v>40000000</c:v>
                </c:pt>
                <c:pt idx="3496">
                  <c:v>50000000</c:v>
                </c:pt>
                <c:pt idx="3497">
                  <c:v>70000000</c:v>
                </c:pt>
                <c:pt idx="3498">
                  <c:v>50000000</c:v>
                </c:pt>
                <c:pt idx="3499">
                  <c:v>40000000</c:v>
                </c:pt>
                <c:pt idx="3500">
                  <c:v>57000000</c:v>
                </c:pt>
                <c:pt idx="3501">
                  <c:v>50000000</c:v>
                </c:pt>
                <c:pt idx="3502">
                  <c:v>60000000</c:v>
                </c:pt>
                <c:pt idx="3503">
                  <c:v>45000000</c:v>
                </c:pt>
                <c:pt idx="3504">
                  <c:v>60000000</c:v>
                </c:pt>
                <c:pt idx="3505">
                  <c:v>80000000</c:v>
                </c:pt>
                <c:pt idx="3506">
                  <c:v>117000000</c:v>
                </c:pt>
                <c:pt idx="3507">
                  <c:v>59660000</c:v>
                </c:pt>
                <c:pt idx="3508">
                  <c:v>76000000</c:v>
                </c:pt>
                <c:pt idx="3509">
                  <c:v>47000000</c:v>
                </c:pt>
                <c:pt idx="3510">
                  <c:v>60000000</c:v>
                </c:pt>
                <c:pt idx="3511">
                  <c:v>100000000</c:v>
                </c:pt>
                <c:pt idx="3512">
                  <c:v>100000000</c:v>
                </c:pt>
                <c:pt idx="3513">
                  <c:v>100000000</c:v>
                </c:pt>
                <c:pt idx="3514">
                  <c:v>47000000</c:v>
                </c:pt>
                <c:pt idx="3515">
                  <c:v>85000000</c:v>
                </c:pt>
                <c:pt idx="3516">
                  <c:v>80000000</c:v>
                </c:pt>
                <c:pt idx="3517">
                  <c:v>57000000</c:v>
                </c:pt>
                <c:pt idx="3518">
                  <c:v>145000000</c:v>
                </c:pt>
                <c:pt idx="3519">
                  <c:v>175000000</c:v>
                </c:pt>
                <c:pt idx="3520">
                  <c:v>100000000</c:v>
                </c:pt>
                <c:pt idx="3521">
                  <c:v>60000000</c:v>
                </c:pt>
                <c:pt idx="3522">
                  <c:v>44000000</c:v>
                </c:pt>
                <c:pt idx="3523">
                  <c:v>90000000</c:v>
                </c:pt>
                <c:pt idx="3524">
                  <c:v>100000000</c:v>
                </c:pt>
                <c:pt idx="3525">
                  <c:v>60000000</c:v>
                </c:pt>
                <c:pt idx="3526">
                  <c:v>145000000</c:v>
                </c:pt>
                <c:pt idx="3527">
                  <c:v>45000000</c:v>
                </c:pt>
                <c:pt idx="3528">
                  <c:v>86000000</c:v>
                </c:pt>
                <c:pt idx="3529">
                  <c:v>56000000</c:v>
                </c:pt>
                <c:pt idx="3530">
                  <c:v>50000000</c:v>
                </c:pt>
                <c:pt idx="3531">
                  <c:v>50000000</c:v>
                </c:pt>
                <c:pt idx="3532">
                  <c:v>77000000</c:v>
                </c:pt>
                <c:pt idx="3533">
                  <c:v>80000000</c:v>
                </c:pt>
                <c:pt idx="3534">
                  <c:v>110000000</c:v>
                </c:pt>
                <c:pt idx="3535">
                  <c:v>95000000</c:v>
                </c:pt>
                <c:pt idx="3536">
                  <c:v>72000000</c:v>
                </c:pt>
                <c:pt idx="3537">
                  <c:v>45000000</c:v>
                </c:pt>
                <c:pt idx="3538">
                  <c:v>245000000</c:v>
                </c:pt>
                <c:pt idx="3539">
                  <c:v>85000000</c:v>
                </c:pt>
                <c:pt idx="3540">
                  <c:v>75000000</c:v>
                </c:pt>
                <c:pt idx="3541">
                  <c:v>90000000</c:v>
                </c:pt>
                <c:pt idx="3542">
                  <c:v>80000000</c:v>
                </c:pt>
                <c:pt idx="3543">
                  <c:v>65000000</c:v>
                </c:pt>
                <c:pt idx="3544">
                  <c:v>55000000</c:v>
                </c:pt>
                <c:pt idx="3545">
                  <c:v>82000000</c:v>
                </c:pt>
                <c:pt idx="3546">
                  <c:v>65000000</c:v>
                </c:pt>
                <c:pt idx="3547">
                  <c:v>225000000</c:v>
                </c:pt>
                <c:pt idx="3548">
                  <c:v>60000000</c:v>
                </c:pt>
                <c:pt idx="3549">
                  <c:v>55000000</c:v>
                </c:pt>
                <c:pt idx="3550">
                  <c:v>70000000</c:v>
                </c:pt>
                <c:pt idx="3551">
                  <c:v>60000000</c:v>
                </c:pt>
                <c:pt idx="3552">
                  <c:v>80000000</c:v>
                </c:pt>
                <c:pt idx="3553">
                  <c:v>55000000</c:v>
                </c:pt>
                <c:pt idx="3554">
                  <c:v>105000000</c:v>
                </c:pt>
                <c:pt idx="3555">
                  <c:v>82000000</c:v>
                </c:pt>
                <c:pt idx="3556">
                  <c:v>70000000</c:v>
                </c:pt>
                <c:pt idx="3557">
                  <c:v>55000000</c:v>
                </c:pt>
                <c:pt idx="3558">
                  <c:v>50000000</c:v>
                </c:pt>
                <c:pt idx="3559">
                  <c:v>50000000</c:v>
                </c:pt>
                <c:pt idx="3560">
                  <c:v>60000000</c:v>
                </c:pt>
                <c:pt idx="3561">
                  <c:v>50000000</c:v>
                </c:pt>
                <c:pt idx="3562">
                  <c:v>60000000</c:v>
                </c:pt>
                <c:pt idx="3563">
                  <c:v>54000000</c:v>
                </c:pt>
                <c:pt idx="3564">
                  <c:v>110000000</c:v>
                </c:pt>
                <c:pt idx="3565">
                  <c:v>132000000</c:v>
                </c:pt>
                <c:pt idx="3566">
                  <c:v>50000000</c:v>
                </c:pt>
                <c:pt idx="3567">
                  <c:v>107000000</c:v>
                </c:pt>
                <c:pt idx="3568">
                  <c:v>116000000</c:v>
                </c:pt>
                <c:pt idx="3569">
                  <c:v>55000000</c:v>
                </c:pt>
                <c:pt idx="3570">
                  <c:v>50000000</c:v>
                </c:pt>
                <c:pt idx="3571">
                  <c:v>200000000</c:v>
                </c:pt>
                <c:pt idx="3572">
                  <c:v>50000000</c:v>
                </c:pt>
                <c:pt idx="3573">
                  <c:v>76000000</c:v>
                </c:pt>
                <c:pt idx="3574">
                  <c:v>88000000</c:v>
                </c:pt>
                <c:pt idx="3575">
                  <c:v>52000000</c:v>
                </c:pt>
                <c:pt idx="3576">
                  <c:v>70000000</c:v>
                </c:pt>
                <c:pt idx="3577">
                  <c:v>57000000</c:v>
                </c:pt>
                <c:pt idx="3578">
                  <c:v>105000000</c:v>
                </c:pt>
                <c:pt idx="3579">
                  <c:v>100000000</c:v>
                </c:pt>
                <c:pt idx="3580">
                  <c:v>155000000</c:v>
                </c:pt>
                <c:pt idx="3581">
                  <c:v>90000000</c:v>
                </c:pt>
                <c:pt idx="3582">
                  <c:v>65000000</c:v>
                </c:pt>
                <c:pt idx="3583">
                  <c:v>70000000</c:v>
                </c:pt>
                <c:pt idx="3584">
                  <c:v>70000000</c:v>
                </c:pt>
                <c:pt idx="3585">
                  <c:v>65000000</c:v>
                </c:pt>
                <c:pt idx="3586">
                  <c:v>135000000</c:v>
                </c:pt>
                <c:pt idx="3587">
                  <c:v>75000000</c:v>
                </c:pt>
                <c:pt idx="3588">
                  <c:v>85000000</c:v>
                </c:pt>
                <c:pt idx="3589">
                  <c:v>60000000</c:v>
                </c:pt>
                <c:pt idx="3590">
                  <c:v>70000000</c:v>
                </c:pt>
                <c:pt idx="3591">
                  <c:v>70000000</c:v>
                </c:pt>
                <c:pt idx="3592">
                  <c:v>100000000</c:v>
                </c:pt>
                <c:pt idx="3593">
                  <c:v>185000000</c:v>
                </c:pt>
                <c:pt idx="3594">
                  <c:v>75000000</c:v>
                </c:pt>
                <c:pt idx="3595">
                  <c:v>65000000</c:v>
                </c:pt>
                <c:pt idx="3596">
                  <c:v>120000000</c:v>
                </c:pt>
                <c:pt idx="3597">
                  <c:v>60000000</c:v>
                </c:pt>
                <c:pt idx="3598">
                  <c:v>70000000</c:v>
                </c:pt>
                <c:pt idx="3599">
                  <c:v>180000000</c:v>
                </c:pt>
                <c:pt idx="3600">
                  <c:v>150000000</c:v>
                </c:pt>
                <c:pt idx="3601">
                  <c:v>170000000</c:v>
                </c:pt>
                <c:pt idx="3602">
                  <c:v>70000000</c:v>
                </c:pt>
                <c:pt idx="3603">
                  <c:v>90000000</c:v>
                </c:pt>
                <c:pt idx="3604">
                  <c:v>80000000</c:v>
                </c:pt>
                <c:pt idx="3605">
                  <c:v>135000000</c:v>
                </c:pt>
                <c:pt idx="3606">
                  <c:v>80000000</c:v>
                </c:pt>
                <c:pt idx="3607">
                  <c:v>260000000</c:v>
                </c:pt>
                <c:pt idx="3608">
                  <c:v>60000000</c:v>
                </c:pt>
                <c:pt idx="3609">
                  <c:v>71000000</c:v>
                </c:pt>
                <c:pt idx="3610">
                  <c:v>100000000</c:v>
                </c:pt>
                <c:pt idx="3611">
                  <c:v>110000000</c:v>
                </c:pt>
                <c:pt idx="3612">
                  <c:v>60000000</c:v>
                </c:pt>
                <c:pt idx="3613">
                  <c:v>80000000</c:v>
                </c:pt>
                <c:pt idx="3614">
                  <c:v>75000000</c:v>
                </c:pt>
                <c:pt idx="3615">
                  <c:v>80000000</c:v>
                </c:pt>
                <c:pt idx="3616">
                  <c:v>87000000</c:v>
                </c:pt>
                <c:pt idx="3617">
                  <c:v>130000000</c:v>
                </c:pt>
                <c:pt idx="3618">
                  <c:v>80000000</c:v>
                </c:pt>
                <c:pt idx="3619">
                  <c:v>200000000</c:v>
                </c:pt>
                <c:pt idx="3620">
                  <c:v>80000000</c:v>
                </c:pt>
                <c:pt idx="3621">
                  <c:v>90000000</c:v>
                </c:pt>
                <c:pt idx="3622">
                  <c:v>165000000</c:v>
                </c:pt>
                <c:pt idx="3623">
                  <c:v>70000000</c:v>
                </c:pt>
                <c:pt idx="3624">
                  <c:v>120000000</c:v>
                </c:pt>
                <c:pt idx="3625">
                  <c:v>70000000</c:v>
                </c:pt>
                <c:pt idx="3626">
                  <c:v>100000000</c:v>
                </c:pt>
                <c:pt idx="3627">
                  <c:v>65000000</c:v>
                </c:pt>
                <c:pt idx="3628">
                  <c:v>80000000</c:v>
                </c:pt>
                <c:pt idx="3629">
                  <c:v>100000000</c:v>
                </c:pt>
                <c:pt idx="3630">
                  <c:v>155000000</c:v>
                </c:pt>
                <c:pt idx="3631">
                  <c:v>150000000</c:v>
                </c:pt>
                <c:pt idx="3632">
                  <c:v>84000000</c:v>
                </c:pt>
                <c:pt idx="3633">
                  <c:v>115000000</c:v>
                </c:pt>
                <c:pt idx="3634">
                  <c:v>150000000</c:v>
                </c:pt>
                <c:pt idx="3635">
                  <c:v>112000000</c:v>
                </c:pt>
                <c:pt idx="3636">
                  <c:v>70000000</c:v>
                </c:pt>
                <c:pt idx="3637">
                  <c:v>130000000</c:v>
                </c:pt>
                <c:pt idx="3638">
                  <c:v>75000000</c:v>
                </c:pt>
                <c:pt idx="3639">
                  <c:v>80000000</c:v>
                </c:pt>
                <c:pt idx="3640">
                  <c:v>86000000</c:v>
                </c:pt>
                <c:pt idx="3641">
                  <c:v>135000000</c:v>
                </c:pt>
                <c:pt idx="3642">
                  <c:v>115000000</c:v>
                </c:pt>
                <c:pt idx="3643">
                  <c:v>200000000</c:v>
                </c:pt>
                <c:pt idx="3644">
                  <c:v>175000000</c:v>
                </c:pt>
                <c:pt idx="3645">
                  <c:v>102000000</c:v>
                </c:pt>
                <c:pt idx="3646">
                  <c:v>140000000</c:v>
                </c:pt>
                <c:pt idx="3647">
                  <c:v>140000000</c:v>
                </c:pt>
                <c:pt idx="3648">
                  <c:v>100000000</c:v>
                </c:pt>
                <c:pt idx="3649">
                  <c:v>120000000</c:v>
                </c:pt>
                <c:pt idx="3650">
                  <c:v>105000000</c:v>
                </c:pt>
                <c:pt idx="3651">
                  <c:v>105000000</c:v>
                </c:pt>
                <c:pt idx="3652">
                  <c:v>150000000</c:v>
                </c:pt>
                <c:pt idx="3653">
                  <c:v>100000000</c:v>
                </c:pt>
                <c:pt idx="3654">
                  <c:v>178000000</c:v>
                </c:pt>
                <c:pt idx="3655">
                  <c:v>95000000</c:v>
                </c:pt>
                <c:pt idx="3656">
                  <c:v>81200000</c:v>
                </c:pt>
                <c:pt idx="3657">
                  <c:v>130000000</c:v>
                </c:pt>
                <c:pt idx="3658">
                  <c:v>130000000</c:v>
                </c:pt>
                <c:pt idx="3659">
                  <c:v>90000000</c:v>
                </c:pt>
                <c:pt idx="3660">
                  <c:v>225000000</c:v>
                </c:pt>
                <c:pt idx="3661">
                  <c:v>200000000</c:v>
                </c:pt>
                <c:pt idx="3662">
                  <c:v>84450000</c:v>
                </c:pt>
                <c:pt idx="3663">
                  <c:v>149000000</c:v>
                </c:pt>
                <c:pt idx="3664">
                  <c:v>107000000</c:v>
                </c:pt>
                <c:pt idx="3665">
                  <c:v>110000000</c:v>
                </c:pt>
                <c:pt idx="3666">
                  <c:v>110000000</c:v>
                </c:pt>
                <c:pt idx="3667">
                  <c:v>175000000</c:v>
                </c:pt>
                <c:pt idx="3668">
                  <c:v>150000000</c:v>
                </c:pt>
                <c:pt idx="3669">
                  <c:v>98000000</c:v>
                </c:pt>
                <c:pt idx="3670">
                  <c:v>140000000</c:v>
                </c:pt>
                <c:pt idx="3671">
                  <c:v>150000000</c:v>
                </c:pt>
                <c:pt idx="3672">
                  <c:v>190000000</c:v>
                </c:pt>
                <c:pt idx="3673">
                  <c:v>100000000</c:v>
                </c:pt>
                <c:pt idx="3674">
                  <c:v>120000000</c:v>
                </c:pt>
                <c:pt idx="3675">
                  <c:v>90000000</c:v>
                </c:pt>
                <c:pt idx="3676">
                  <c:v>126000000</c:v>
                </c:pt>
                <c:pt idx="3677">
                  <c:v>126000000</c:v>
                </c:pt>
                <c:pt idx="3678">
                  <c:v>92000000</c:v>
                </c:pt>
                <c:pt idx="3679">
                  <c:v>170000000</c:v>
                </c:pt>
                <c:pt idx="3680">
                  <c:v>94000000</c:v>
                </c:pt>
                <c:pt idx="3681">
                  <c:v>200000000</c:v>
                </c:pt>
                <c:pt idx="3682">
                  <c:v>100000000</c:v>
                </c:pt>
                <c:pt idx="3683">
                  <c:v>170000000</c:v>
                </c:pt>
                <c:pt idx="3684">
                  <c:v>130000000</c:v>
                </c:pt>
                <c:pt idx="3685">
                  <c:v>190000000</c:v>
                </c:pt>
                <c:pt idx="3686">
                  <c:v>100000000</c:v>
                </c:pt>
                <c:pt idx="3687">
                  <c:v>160000000</c:v>
                </c:pt>
                <c:pt idx="3688">
                  <c:v>140000000</c:v>
                </c:pt>
                <c:pt idx="3689">
                  <c:v>103000000</c:v>
                </c:pt>
                <c:pt idx="3690">
                  <c:v>135000000</c:v>
                </c:pt>
                <c:pt idx="3691">
                  <c:v>137000000</c:v>
                </c:pt>
                <c:pt idx="3692">
                  <c:v>140000000</c:v>
                </c:pt>
                <c:pt idx="3693">
                  <c:v>200000000</c:v>
                </c:pt>
                <c:pt idx="3694">
                  <c:v>180000000</c:v>
                </c:pt>
                <c:pt idx="3695">
                  <c:v>160000000</c:v>
                </c:pt>
                <c:pt idx="3696">
                  <c:v>160000000</c:v>
                </c:pt>
                <c:pt idx="3697">
                  <c:v>150000000</c:v>
                </c:pt>
                <c:pt idx="3698">
                  <c:v>150000000</c:v>
                </c:pt>
                <c:pt idx="3699">
                  <c:v>155000000</c:v>
                </c:pt>
                <c:pt idx="3700">
                  <c:v>215000000</c:v>
                </c:pt>
                <c:pt idx="3701">
                  <c:v>150000000</c:v>
                </c:pt>
                <c:pt idx="3702">
                  <c:v>176000000</c:v>
                </c:pt>
                <c:pt idx="3703">
                  <c:v>195000000</c:v>
                </c:pt>
                <c:pt idx="3704">
                  <c:v>175000000</c:v>
                </c:pt>
                <c:pt idx="3705">
                  <c:v>209000000</c:v>
                </c:pt>
                <c:pt idx="3706">
                  <c:v>165000000</c:v>
                </c:pt>
                <c:pt idx="3707">
                  <c:v>200000000</c:v>
                </c:pt>
                <c:pt idx="3708">
                  <c:v>263700000</c:v>
                </c:pt>
                <c:pt idx="3709">
                  <c:v>300000000</c:v>
                </c:pt>
                <c:pt idx="3710">
                  <c:v>390000000</c:v>
                </c:pt>
                <c:pt idx="3711">
                  <c:v>400000000</c:v>
                </c:pt>
                <c:pt idx="3712">
                  <c:v>553632000</c:v>
                </c:pt>
                <c:pt idx="3713">
                  <c:v>700000000</c:v>
                </c:pt>
                <c:pt idx="3714">
                  <c:v>700000000</c:v>
                </c:pt>
                <c:pt idx="3715">
                  <c:v>1000000000</c:v>
                </c:pt>
                <c:pt idx="3716">
                  <c:v>1100000000</c:v>
                </c:pt>
                <c:pt idx="3717">
                  <c:v>2127519898</c:v>
                </c:pt>
                <c:pt idx="3718">
                  <c:v>2400000000</c:v>
                </c:pt>
                <c:pt idx="3719">
                  <c:v>2500000000</c:v>
                </c:pt>
                <c:pt idx="3720">
                  <c:v>4200000000</c:v>
                </c:pt>
                <c:pt idx="3721">
                  <c:v>12215500000</c:v>
                </c:pt>
              </c:numCache>
            </c:numRef>
          </c:val>
          <c:extLst>
            <c:ext xmlns:c16="http://schemas.microsoft.com/office/drawing/2014/chart" uri="{C3380CC4-5D6E-409C-BE32-E72D297353CC}">
              <c16:uniqueId val="{00000001-F80A-408D-A80D-92D51819EBE4}"/>
            </c:ext>
          </c:extLst>
        </c:ser>
        <c:ser>
          <c:idx val="2"/>
          <c:order val="2"/>
          <c:spPr>
            <a:solidFill>
              <a:schemeClr val="accent3"/>
            </a:solidFill>
            <a:ln>
              <a:noFill/>
            </a:ln>
            <a:effectLst/>
          </c:spPr>
          <c:invertIfNegative val="0"/>
          <c:cat>
            <c:strRef>
              <c:f>Sheet5!$A$2:$A$3723</c:f>
              <c:strCache>
                <c:ptCount val="3722"/>
                <c:pt idx="0">
                  <c:v>AvatarÂ </c:v>
                </c:pt>
                <c:pt idx="1">
                  <c:v>Jurassic WorldÂ </c:v>
                </c:pt>
                <c:pt idx="2">
                  <c:v>TitanicÂ </c:v>
                </c:pt>
                <c:pt idx="3">
                  <c:v>Star Wars: Episode IV - A New HopeÂ </c:v>
                </c:pt>
                <c:pt idx="4">
                  <c:v>E.T. the Extra-TerrestrialÂ </c:v>
                </c:pt>
                <c:pt idx="5">
                  <c:v>The AvengersÂ </c:v>
                </c:pt>
                <c:pt idx="6">
                  <c:v>The Lion KingÂ </c:v>
                </c:pt>
                <c:pt idx="7">
                  <c:v>Star Wars: Episode I - The Phantom MenaceÂ </c:v>
                </c:pt>
                <c:pt idx="8">
                  <c:v>The Dark KnightÂ </c:v>
                </c:pt>
                <c:pt idx="9">
                  <c:v>The Hunger GamesÂ </c:v>
                </c:pt>
                <c:pt idx="10">
                  <c:v>DeadpoolÂ </c:v>
                </c:pt>
                <c:pt idx="11">
                  <c:v>The Hunger Games: Catching FireÂ </c:v>
                </c:pt>
                <c:pt idx="12">
                  <c:v>Jurassic ParkÂ </c:v>
                </c:pt>
                <c:pt idx="13">
                  <c:v>Despicable Me 2Â </c:v>
                </c:pt>
                <c:pt idx="14">
                  <c:v>American SniperÂ </c:v>
                </c:pt>
                <c:pt idx="15">
                  <c:v>Finding NemoÂ </c:v>
                </c:pt>
                <c:pt idx="16">
                  <c:v>Shrek 2Â </c:v>
                </c:pt>
                <c:pt idx="17">
                  <c:v>The Lord of the Rings: The Return of the KingÂ </c:v>
                </c:pt>
                <c:pt idx="18">
                  <c:v>Star Wars: Episode VI - Return of the JediÂ </c:v>
                </c:pt>
                <c:pt idx="19">
                  <c:v>Forrest GumpÂ </c:v>
                </c:pt>
                <c:pt idx="20">
                  <c:v>Star Wars: Episode V - The Empire Strikes BackÂ </c:v>
                </c:pt>
                <c:pt idx="21">
                  <c:v>Home AloneÂ </c:v>
                </c:pt>
                <c:pt idx="22">
                  <c:v>Star Wars: Episode III - Revenge of the SithÂ </c:v>
                </c:pt>
                <c:pt idx="23">
                  <c:v>Spider-ManÂ </c:v>
                </c:pt>
                <c:pt idx="24">
                  <c:v>MinionsÂ </c:v>
                </c:pt>
                <c:pt idx="25">
                  <c:v>The Sixth SenseÂ </c:v>
                </c:pt>
                <c:pt idx="26">
                  <c:v>JawsÂ </c:v>
                </c:pt>
                <c:pt idx="27">
                  <c:v>FrozenÂ </c:v>
                </c:pt>
                <c:pt idx="28">
                  <c:v>The Secret Life of PetsÂ </c:v>
                </c:pt>
                <c:pt idx="29">
                  <c:v>The Twilight Saga: New MoonÂ </c:v>
                </c:pt>
                <c:pt idx="30">
                  <c:v>The Lord of the Rings: The Two TowersÂ </c:v>
                </c:pt>
                <c:pt idx="31">
                  <c:v>The HangoverÂ </c:v>
                </c:pt>
                <c:pt idx="32">
                  <c:v>My Big Fat Greek WeddingÂ </c:v>
                </c:pt>
                <c:pt idx="33">
                  <c:v>The Twilight Saga: EclipseÂ </c:v>
                </c:pt>
                <c:pt idx="34">
                  <c:v>Independence DayÂ </c:v>
                </c:pt>
                <c:pt idx="35">
                  <c:v>The Blind SideÂ </c:v>
                </c:pt>
                <c:pt idx="36">
                  <c:v>Raiders of the Lost ArkÂ </c:v>
                </c:pt>
                <c:pt idx="37">
                  <c:v>The Lord of the Rings: The Fellowship of the RingÂ </c:v>
                </c:pt>
                <c:pt idx="38">
                  <c:v>Beverly Hills CopÂ </c:v>
                </c:pt>
                <c:pt idx="39">
                  <c:v>BatmanÂ </c:v>
                </c:pt>
                <c:pt idx="40">
                  <c:v>Toy Story 3Â </c:v>
                </c:pt>
                <c:pt idx="41">
                  <c:v>The Hunger Games: Mockingjay - Part 1Â </c:v>
                </c:pt>
                <c:pt idx="42">
                  <c:v>Iron Man 3Â </c:v>
                </c:pt>
                <c:pt idx="43">
                  <c:v>Avengers: Age of UltronÂ </c:v>
                </c:pt>
                <c:pt idx="44">
                  <c:v>ShrekÂ </c:v>
                </c:pt>
                <c:pt idx="45">
                  <c:v>Transformers: Revenge of the FallenÂ </c:v>
                </c:pt>
                <c:pt idx="46">
                  <c:v>Meet the FockersÂ </c:v>
                </c:pt>
                <c:pt idx="47">
                  <c:v>The Dark Knight RisesÂ </c:v>
                </c:pt>
                <c:pt idx="48">
                  <c:v>Pirates of the Caribbean: Dead Man's ChestÂ </c:v>
                </c:pt>
                <c:pt idx="49">
                  <c:v>The Lego MovieÂ </c:v>
                </c:pt>
                <c:pt idx="50">
                  <c:v>The ExorcistÂ </c:v>
                </c:pt>
                <c:pt idx="51">
                  <c:v>Star Wars: Episode II - Attack of the ClonesÂ </c:v>
                </c:pt>
                <c:pt idx="52">
                  <c:v>GhostÂ </c:v>
                </c:pt>
                <c:pt idx="53">
                  <c:v>Gone with the WindÂ </c:v>
                </c:pt>
                <c:pt idx="54">
                  <c:v>Mrs. DoubtfireÂ </c:v>
                </c:pt>
                <c:pt idx="55">
                  <c:v>Harry Potter and the Sorcerer's StoneÂ </c:v>
                </c:pt>
                <c:pt idx="56">
                  <c:v>Back to the FutureÂ </c:v>
                </c:pt>
                <c:pt idx="57">
                  <c:v>AladdinÂ </c:v>
                </c:pt>
                <c:pt idx="58">
                  <c:v>The Jungle BookÂ </c:v>
                </c:pt>
                <c:pt idx="59">
                  <c:v>The Jungle BookÂ </c:v>
                </c:pt>
                <c:pt idx="60">
                  <c:v>Snow White and the Seven DwarfsÂ </c:v>
                </c:pt>
                <c:pt idx="61">
                  <c:v>Despicable MeÂ </c:v>
                </c:pt>
                <c:pt idx="62">
                  <c:v>Inside OutÂ </c:v>
                </c:pt>
                <c:pt idx="63">
                  <c:v>Iron ManÂ </c:v>
                </c:pt>
                <c:pt idx="64">
                  <c:v>GreaseÂ </c:v>
                </c:pt>
                <c:pt idx="65">
                  <c:v>Monsters, Inc.Â </c:v>
                </c:pt>
                <c:pt idx="66">
                  <c:v>The Hangover Part IIÂ </c:v>
                </c:pt>
                <c:pt idx="67">
                  <c:v>GravityÂ </c:v>
                </c:pt>
                <c:pt idx="68">
                  <c:v>Spider-Man 2Â </c:v>
                </c:pt>
                <c:pt idx="69">
                  <c:v>Austin Powers: The Spy Who Shagged MeÂ </c:v>
                </c:pt>
                <c:pt idx="70">
                  <c:v>The Twilight Saga: Breaking Dawn - Part 2Â </c:v>
                </c:pt>
                <c:pt idx="71">
                  <c:v>The IncrediblesÂ </c:v>
                </c:pt>
                <c:pt idx="72">
                  <c:v>TransformersÂ </c:v>
                </c:pt>
                <c:pt idx="73">
                  <c:v>TedÂ </c:v>
                </c:pt>
                <c:pt idx="74">
                  <c:v>Crocodile DundeeÂ </c:v>
                </c:pt>
                <c:pt idx="75">
                  <c:v>Pirates of the Caribbean: The Curse of the Black PearlÂ </c:v>
                </c:pt>
                <c:pt idx="76">
                  <c:v>Pretty WomanÂ </c:v>
                </c:pt>
                <c:pt idx="77">
                  <c:v>Guardians of the GalaxyÂ </c:v>
                </c:pt>
                <c:pt idx="78">
                  <c:v>Dances with WolvesÂ </c:v>
                </c:pt>
                <c:pt idx="79">
                  <c:v>Harry Potter and the Chamber of SecretsÂ </c:v>
                </c:pt>
                <c:pt idx="80">
                  <c:v>Toy StoryÂ </c:v>
                </c:pt>
                <c:pt idx="81">
                  <c:v>Top GunÂ </c:v>
                </c:pt>
                <c:pt idx="82">
                  <c:v>Bruce AlmightyÂ </c:v>
                </c:pt>
                <c:pt idx="83">
                  <c:v>Shrek the ThirdÂ </c:v>
                </c:pt>
                <c:pt idx="84">
                  <c:v>Men in BlackÂ </c:v>
                </c:pt>
                <c:pt idx="85">
                  <c:v>Furious 7Â </c:v>
                </c:pt>
                <c:pt idx="86">
                  <c:v>Transformers: Dark of the MoonÂ </c:v>
                </c:pt>
                <c:pt idx="87">
                  <c:v>Alvin and the ChipmunksÂ </c:v>
                </c:pt>
                <c:pt idx="88">
                  <c:v>Captain America: Civil WarÂ </c:v>
                </c:pt>
                <c:pt idx="89">
                  <c:v>3 Men and a BabyÂ </c:v>
                </c:pt>
                <c:pt idx="90">
                  <c:v>The Lost World: Jurassic ParkÂ </c:v>
                </c:pt>
                <c:pt idx="91">
                  <c:v>SignsÂ </c:v>
                </c:pt>
                <c:pt idx="92">
                  <c:v>Toy Story 2Â </c:v>
                </c:pt>
                <c:pt idx="93">
                  <c:v>Home Alone 2: Lost in New YorkÂ </c:v>
                </c:pt>
                <c:pt idx="94">
                  <c:v>TootsieÂ </c:v>
                </c:pt>
                <c:pt idx="95">
                  <c:v>The Sound of MusicÂ </c:v>
                </c:pt>
                <c:pt idx="96">
                  <c:v>TwilightÂ </c:v>
                </c:pt>
                <c:pt idx="97">
                  <c:v>TwilightÂ </c:v>
                </c:pt>
                <c:pt idx="98">
                  <c:v>Pitch Perfect 2Â </c:v>
                </c:pt>
                <c:pt idx="99">
                  <c:v>The StingÂ </c:v>
                </c:pt>
                <c:pt idx="100">
                  <c:v>There's Something About MaryÂ </c:v>
                </c:pt>
                <c:pt idx="101">
                  <c:v>Indiana Jones and the Temple of DoomÂ </c:v>
                </c:pt>
                <c:pt idx="102">
                  <c:v>Austin Powers in GoldmemberÂ </c:v>
                </c:pt>
                <c:pt idx="103">
                  <c:v>TwisterÂ </c:v>
                </c:pt>
                <c:pt idx="104">
                  <c:v>Indiana Jones and the Last CrusadeÂ </c:v>
                </c:pt>
                <c:pt idx="105">
                  <c:v>Rain ManÂ </c:v>
                </c:pt>
                <c:pt idx="106">
                  <c:v>Saving Private RyanÂ </c:v>
                </c:pt>
                <c:pt idx="107">
                  <c:v>300Â </c:v>
                </c:pt>
                <c:pt idx="108">
                  <c:v>The HelpÂ </c:v>
                </c:pt>
                <c:pt idx="109">
                  <c:v>Alvin and the Chipmunks: The SqueakquelÂ </c:v>
                </c:pt>
                <c:pt idx="110">
                  <c:v>Cast AwayÂ </c:v>
                </c:pt>
                <c:pt idx="111">
                  <c:v>Fatal AttractionÂ </c:v>
                </c:pt>
                <c:pt idx="112">
                  <c:v>Harry Potter and the Order of the PhoenixÂ </c:v>
                </c:pt>
                <c:pt idx="113">
                  <c:v>22 Jump StreetÂ </c:v>
                </c:pt>
                <c:pt idx="114">
                  <c:v>The WaterboyÂ </c:v>
                </c:pt>
                <c:pt idx="115">
                  <c:v>Night at the MuseumÂ </c:v>
                </c:pt>
                <c:pt idx="116">
                  <c:v>The Blair Witch ProjectÂ </c:v>
                </c:pt>
                <c:pt idx="117">
                  <c:v>ElfÂ </c:v>
                </c:pt>
                <c:pt idx="118">
                  <c:v>Harry Potter and the Goblet of FireÂ </c:v>
                </c:pt>
                <c:pt idx="119">
                  <c:v>The FugitiveÂ </c:v>
                </c:pt>
                <c:pt idx="120">
                  <c:v>Animal HouseÂ </c:v>
                </c:pt>
                <c:pt idx="121">
                  <c:v>GremlinsÂ </c:v>
                </c:pt>
                <c:pt idx="122">
                  <c:v>How the Grinch Stole ChristmasÂ </c:v>
                </c:pt>
                <c:pt idx="123">
                  <c:v>BridesmaidsÂ </c:v>
                </c:pt>
                <c:pt idx="124">
                  <c:v>Liar LiarÂ </c:v>
                </c:pt>
                <c:pt idx="125">
                  <c:v>Rush Hour 2Â </c:v>
                </c:pt>
                <c:pt idx="126">
                  <c:v>JunoÂ </c:v>
                </c:pt>
                <c:pt idx="127">
                  <c:v>JunoÂ </c:v>
                </c:pt>
                <c:pt idx="128">
                  <c:v>Alice in WonderlandÂ </c:v>
                </c:pt>
                <c:pt idx="129">
                  <c:v>Alice in WonderlandÂ </c:v>
                </c:pt>
                <c:pt idx="130">
                  <c:v>True GritÂ </c:v>
                </c:pt>
                <c:pt idx="131">
                  <c:v>Straight Outta ComptonÂ </c:v>
                </c:pt>
                <c:pt idx="132">
                  <c:v>InceptionÂ </c:v>
                </c:pt>
                <c:pt idx="133">
                  <c:v>NeighborsÂ </c:v>
                </c:pt>
                <c:pt idx="134">
                  <c:v>Indiana Jones and the Kingdom of the Crystal SkullÂ </c:v>
                </c:pt>
                <c:pt idx="135">
                  <c:v>PlatoonÂ </c:v>
                </c:pt>
                <c:pt idx="136">
                  <c:v>The Matrix ReloadedÂ </c:v>
                </c:pt>
                <c:pt idx="137">
                  <c:v>Big DaddyÂ </c:v>
                </c:pt>
                <c:pt idx="138">
                  <c:v>The GodfatherÂ </c:v>
                </c:pt>
                <c:pt idx="139">
                  <c:v>Good Will HuntingÂ </c:v>
                </c:pt>
                <c:pt idx="140">
                  <c:v>Slumdog MillionaireÂ </c:v>
                </c:pt>
                <c:pt idx="141">
                  <c:v>Fifty Shades of GreyÂ </c:v>
                </c:pt>
                <c:pt idx="142">
                  <c:v>ChicagoÂ </c:v>
                </c:pt>
                <c:pt idx="143">
                  <c:v>Beverly Hills Cop IIÂ </c:v>
                </c:pt>
                <c:pt idx="144">
                  <c:v>CarsÂ </c:v>
                </c:pt>
                <c:pt idx="145">
                  <c:v>The ProposalÂ </c:v>
                </c:pt>
                <c:pt idx="146">
                  <c:v>The King's SpeechÂ </c:v>
                </c:pt>
                <c:pt idx="147">
                  <c:v>The Santa ClauseÂ </c:v>
                </c:pt>
                <c:pt idx="148">
                  <c:v>The Hunger Games: Mockingjay - Part 2Â </c:v>
                </c:pt>
                <c:pt idx="149">
                  <c:v>The MartianÂ </c:v>
                </c:pt>
                <c:pt idx="150">
                  <c:v>TakenÂ </c:v>
                </c:pt>
                <c:pt idx="151">
                  <c:v>Harry Potter and the Prisoner of AzkabanÂ </c:v>
                </c:pt>
                <c:pt idx="152">
                  <c:v>Sherlock HolmesÂ </c:v>
                </c:pt>
                <c:pt idx="153">
                  <c:v>Knocked UpÂ </c:v>
                </c:pt>
                <c:pt idx="154">
                  <c:v>MadagascarÂ </c:v>
                </c:pt>
                <c:pt idx="155">
                  <c:v>UpÂ </c:v>
                </c:pt>
                <c:pt idx="156">
                  <c:v>Robin Hood: Prince of ThievesÂ </c:v>
                </c:pt>
                <c:pt idx="157">
                  <c:v>Ice AgeÂ </c:v>
                </c:pt>
                <c:pt idx="158">
                  <c:v>The ConjuringÂ </c:v>
                </c:pt>
                <c:pt idx="159">
                  <c:v>LincolnÂ </c:v>
                </c:pt>
                <c:pt idx="160">
                  <c:v>The Bourne UltimatumÂ </c:v>
                </c:pt>
                <c:pt idx="161">
                  <c:v>Blazing SaddlesÂ </c:v>
                </c:pt>
                <c:pt idx="162">
                  <c:v>The HeatÂ </c:v>
                </c:pt>
                <c:pt idx="163">
                  <c:v>The FirmÂ </c:v>
                </c:pt>
                <c:pt idx="164">
                  <c:v>RockyÂ </c:v>
                </c:pt>
                <c:pt idx="165">
                  <c:v>Ice Age: The MeltdownÂ </c:v>
                </c:pt>
                <c:pt idx="166">
                  <c:v>American Pie 2Â </c:v>
                </c:pt>
                <c:pt idx="167">
                  <c:v>Gran TorinoÂ </c:v>
                </c:pt>
                <c:pt idx="168">
                  <c:v>American BeautyÂ </c:v>
                </c:pt>
                <c:pt idx="169">
                  <c:v>American GraffitiÂ </c:v>
                </c:pt>
                <c:pt idx="170">
                  <c:v>We're the MillersÂ </c:v>
                </c:pt>
                <c:pt idx="171">
                  <c:v>Fahrenheit 9/11Â </c:v>
                </c:pt>
                <c:pt idx="172">
                  <c:v>Crouching Tiger, Hidden DragonÂ </c:v>
                </c:pt>
                <c:pt idx="173">
                  <c:v>The Fault in Our StarsÂ </c:v>
                </c:pt>
                <c:pt idx="174">
                  <c:v>What Women WantÂ </c:v>
                </c:pt>
                <c:pt idx="175">
                  <c:v>A Beautiful MindÂ </c:v>
                </c:pt>
                <c:pt idx="176">
                  <c:v>Catch Me If You CanÂ </c:v>
                </c:pt>
                <c:pt idx="177">
                  <c:v>Iron Man 2Â </c:v>
                </c:pt>
                <c:pt idx="178">
                  <c:v>The Silence of the LambsÂ </c:v>
                </c:pt>
                <c:pt idx="179">
                  <c:v>The Chronicles of Narnia: The Lion, the Witch and the WardrobeÂ </c:v>
                </c:pt>
                <c:pt idx="180">
                  <c:v>Meet the ParentsÂ </c:v>
                </c:pt>
                <c:pt idx="181">
                  <c:v>Dumb &amp; DumberÂ </c:v>
                </c:pt>
                <c:pt idx="182">
                  <c:v>Silver Linings PlaybookÂ </c:v>
                </c:pt>
                <c:pt idx="183">
                  <c:v>Good Morning, VietnamÂ </c:v>
                </c:pt>
                <c:pt idx="184">
                  <c:v>Borat: Cultural Learnings of America for Make Benefit Glorious Nation of KazakhstanÂ </c:v>
                </c:pt>
                <c:pt idx="185">
                  <c:v>American HustleÂ </c:v>
                </c:pt>
                <c:pt idx="186">
                  <c:v>Apollo 13Â </c:v>
                </c:pt>
                <c:pt idx="187">
                  <c:v>Lethal Weapon 3Â </c:v>
                </c:pt>
                <c:pt idx="188">
                  <c:v>Ride AlongÂ </c:v>
                </c:pt>
                <c:pt idx="189">
                  <c:v>Close Encounters of the Third KindÂ </c:v>
                </c:pt>
                <c:pt idx="190">
                  <c:v>The MatrixÂ </c:v>
                </c:pt>
                <c:pt idx="191">
                  <c:v>The Simpsons MovieÂ </c:v>
                </c:pt>
                <c:pt idx="192">
                  <c:v>Paranormal ActivityÂ </c:v>
                </c:pt>
                <c:pt idx="193">
                  <c:v>Star TrekÂ </c:v>
                </c:pt>
                <c:pt idx="194">
                  <c:v>One Flew Over the Cuckoo's NestÂ </c:v>
                </c:pt>
                <c:pt idx="195">
                  <c:v>The Pursuit of HappynessÂ </c:v>
                </c:pt>
                <c:pt idx="196">
                  <c:v>HitchÂ </c:v>
                </c:pt>
                <c:pt idx="197">
                  <c:v>Gone GirlÂ </c:v>
                </c:pt>
                <c:pt idx="198">
                  <c:v>Magic MikeÂ </c:v>
                </c:pt>
                <c:pt idx="199">
                  <c:v>Ice Age: Dawn of the DinosaursÂ </c:v>
                </c:pt>
                <c:pt idx="200">
                  <c:v>The Fast and the FuriousÂ </c:v>
                </c:pt>
                <c:pt idx="201">
                  <c:v>The Fast and the FuriousÂ </c:v>
                </c:pt>
                <c:pt idx="202">
                  <c:v>Rambo: First Blood Part IIÂ </c:v>
                </c:pt>
                <c:pt idx="203">
                  <c:v>I Am LegendÂ </c:v>
                </c:pt>
                <c:pt idx="204">
                  <c:v>CinderellaÂ </c:v>
                </c:pt>
                <c:pt idx="205">
                  <c:v>CinderellaÂ </c:v>
                </c:pt>
                <c:pt idx="206">
                  <c:v>X-Men 2Â </c:v>
                </c:pt>
                <c:pt idx="207">
                  <c:v>SkyfallÂ </c:v>
                </c:pt>
                <c:pt idx="208">
                  <c:v>SkyfallÂ </c:v>
                </c:pt>
                <c:pt idx="209">
                  <c:v>The Mummy ReturnsÂ </c:v>
                </c:pt>
                <c:pt idx="210">
                  <c:v>Jerry MaguireÂ </c:v>
                </c:pt>
                <c:pt idx="211">
                  <c:v>Terminator 2: Judgment DayÂ </c:v>
                </c:pt>
                <c:pt idx="212">
                  <c:v>War of the WorldsÂ </c:v>
                </c:pt>
                <c:pt idx="213">
                  <c:v>The MaskÂ </c:v>
                </c:pt>
                <c:pt idx="214">
                  <c:v>Wayne's WorldÂ </c:v>
                </c:pt>
                <c:pt idx="215">
                  <c:v>Porky'sÂ </c:v>
                </c:pt>
                <c:pt idx="216">
                  <c:v>SuperbadÂ </c:v>
                </c:pt>
                <c:pt idx="217">
                  <c:v>A Few Good MenÂ </c:v>
                </c:pt>
                <c:pt idx="218">
                  <c:v>The Bourne SupremacyÂ </c:v>
                </c:pt>
                <c:pt idx="219">
                  <c:v>Mission: ImpossibleÂ </c:v>
                </c:pt>
                <c:pt idx="220">
                  <c:v>Doctor ZhivagoÂ </c:v>
                </c:pt>
                <c:pt idx="221">
                  <c:v>Daddy's HomeÂ </c:v>
                </c:pt>
                <c:pt idx="222">
                  <c:v>The GrudgeÂ </c:v>
                </c:pt>
                <c:pt idx="223">
                  <c:v>Pulp FictionÂ </c:v>
                </c:pt>
                <c:pt idx="224">
                  <c:v>Bringing Down the HouseÂ </c:v>
                </c:pt>
                <c:pt idx="225">
                  <c:v>Identity ThiefÂ </c:v>
                </c:pt>
                <c:pt idx="226">
                  <c:v>Driving Miss DaisyÂ </c:v>
                </c:pt>
                <c:pt idx="227">
                  <c:v>Paranormal Activity 3Â </c:v>
                </c:pt>
                <c:pt idx="228">
                  <c:v>Cheaper by the DozenÂ </c:v>
                </c:pt>
                <c:pt idx="229">
                  <c:v>Ocean's ElevenÂ </c:v>
                </c:pt>
                <c:pt idx="230">
                  <c:v>Happy FeetÂ </c:v>
                </c:pt>
                <c:pt idx="231">
                  <c:v>As Good as It GetsÂ </c:v>
                </c:pt>
                <c:pt idx="232">
                  <c:v>Jackass 3DÂ </c:v>
                </c:pt>
                <c:pt idx="233">
                  <c:v>BigÂ </c:v>
                </c:pt>
                <c:pt idx="234">
                  <c:v>The BodyguardÂ </c:v>
                </c:pt>
                <c:pt idx="235">
                  <c:v>TwinsÂ </c:v>
                </c:pt>
                <c:pt idx="236">
                  <c:v>21 Jump StreetÂ </c:v>
                </c:pt>
                <c:pt idx="237">
                  <c:v>Butch Cassidy and the Sundance KidÂ </c:v>
                </c:pt>
                <c:pt idx="238">
                  <c:v>Mary PoppinsÂ </c:v>
                </c:pt>
                <c:pt idx="239">
                  <c:v>SpeedÂ </c:v>
                </c:pt>
                <c:pt idx="240">
                  <c:v>The VowÂ </c:v>
                </c:pt>
                <c:pt idx="241">
                  <c:v>Taken 2Â </c:v>
                </c:pt>
                <c:pt idx="242">
                  <c:v>Dodgeball: A True Underdog StoryÂ </c:v>
                </c:pt>
                <c:pt idx="243">
                  <c:v>Dodgeball: A True Underdog StoryÂ </c:v>
                </c:pt>
                <c:pt idx="244">
                  <c:v>Black SwanÂ </c:v>
                </c:pt>
                <c:pt idx="245">
                  <c:v>Crocodile Dundee IIÂ </c:v>
                </c:pt>
                <c:pt idx="246">
                  <c:v>The Da Vinci CodeÂ </c:v>
                </c:pt>
                <c:pt idx="247">
                  <c:v>The Hunt for Red OctoberÂ </c:v>
                </c:pt>
                <c:pt idx="248">
                  <c:v>Mamma Mia!Â </c:v>
                </c:pt>
                <c:pt idx="249">
                  <c:v>ArgoÂ </c:v>
                </c:pt>
                <c:pt idx="250">
                  <c:v>Walk the LineÂ </c:v>
                </c:pt>
                <c:pt idx="251">
                  <c:v>FlashdanceÂ </c:v>
                </c:pt>
                <c:pt idx="252">
                  <c:v>American PieÂ </c:v>
                </c:pt>
                <c:pt idx="253">
                  <c:v>Mission: Impossible IIÂ </c:v>
                </c:pt>
                <c:pt idx="254">
                  <c:v>Captain America: The Winter SoldierÂ </c:v>
                </c:pt>
                <c:pt idx="255">
                  <c:v>The Devil Wears PradaÂ </c:v>
                </c:pt>
                <c:pt idx="256">
                  <c:v>Hotel Transylvania 2Â </c:v>
                </c:pt>
                <c:pt idx="257">
                  <c:v>Sweet Home AlabamaÂ </c:v>
                </c:pt>
                <c:pt idx="258">
                  <c:v>The SpongeBob Movie: Sponge Out of WaterÂ </c:v>
                </c:pt>
                <c:pt idx="259">
                  <c:v>Jurassic Park IIIÂ </c:v>
                </c:pt>
                <c:pt idx="260">
                  <c:v>ScreamÂ </c:v>
                </c:pt>
                <c:pt idx="261">
                  <c:v>Les MisÃ©rablesÂ </c:v>
                </c:pt>
                <c:pt idx="262">
                  <c:v>Air Force OneÂ </c:v>
                </c:pt>
                <c:pt idx="263">
                  <c:v>Big Momma's HouseÂ </c:v>
                </c:pt>
                <c:pt idx="264">
                  <c:v>Bad GrandpaÂ </c:v>
                </c:pt>
                <c:pt idx="265">
                  <c:v>UnforgivenÂ </c:v>
                </c:pt>
                <c:pt idx="266">
                  <c:v>Lee Daniels' The ButlerÂ </c:v>
                </c:pt>
                <c:pt idx="267">
                  <c:v>PocahontasÂ </c:v>
                </c:pt>
                <c:pt idx="268">
                  <c:v>LucyÂ </c:v>
                </c:pt>
                <c:pt idx="269">
                  <c:v>Shark TaleÂ </c:v>
                </c:pt>
                <c:pt idx="270">
                  <c:v>Remember the TitansÂ </c:v>
                </c:pt>
                <c:pt idx="271">
                  <c:v>District 9Â </c:v>
                </c:pt>
                <c:pt idx="272">
                  <c:v>The FlintstonesÂ </c:v>
                </c:pt>
                <c:pt idx="273">
                  <c:v>Kung Fu PandaÂ </c:v>
                </c:pt>
                <c:pt idx="274">
                  <c:v>Lone SurvivorÂ </c:v>
                </c:pt>
                <c:pt idx="275">
                  <c:v>Patch AdamsÂ </c:v>
                </c:pt>
                <c:pt idx="276">
                  <c:v>Fast FiveÂ </c:v>
                </c:pt>
                <c:pt idx="277">
                  <c:v>Star Trek IV: The Voyage HomeÂ </c:v>
                </c:pt>
                <c:pt idx="278">
                  <c:v>GladiatorÂ </c:v>
                </c:pt>
                <c:pt idx="279">
                  <c:v>Freaky FridayÂ </c:v>
                </c:pt>
                <c:pt idx="280">
                  <c:v>Batman ForeverÂ </c:v>
                </c:pt>
                <c:pt idx="281">
                  <c:v>Rise of the Planet of the ApesÂ </c:v>
                </c:pt>
                <c:pt idx="282">
                  <c:v>Young FrankensteinÂ </c:v>
                </c:pt>
                <c:pt idx="283">
                  <c:v>The 40-Year-Old VirginÂ </c:v>
                </c:pt>
                <c:pt idx="284">
                  <c:v>Marley &amp; MeÂ </c:v>
                </c:pt>
                <c:pt idx="285">
                  <c:v>Saw IIÂ </c:v>
                </c:pt>
                <c:pt idx="286">
                  <c:v>Jaws 2Â </c:v>
                </c:pt>
                <c:pt idx="287">
                  <c:v>Batman ReturnsÂ </c:v>
                </c:pt>
                <c:pt idx="288">
                  <c:v>The Karate KidÂ </c:v>
                </c:pt>
                <c:pt idx="289">
                  <c:v>The Karate KidÂ </c:v>
                </c:pt>
                <c:pt idx="290">
                  <c:v>Horrible BossesÂ </c:v>
                </c:pt>
                <c:pt idx="291">
                  <c:v>X-MenÂ </c:v>
                </c:pt>
                <c:pt idx="292">
                  <c:v>Runaway BrideÂ </c:v>
                </c:pt>
                <c:pt idx="293">
                  <c:v>Grown UpsÂ </c:v>
                </c:pt>
                <c:pt idx="294">
                  <c:v>Paranormal Activity 2Â </c:v>
                </c:pt>
                <c:pt idx="295">
                  <c:v>PinocchioÂ </c:v>
                </c:pt>
                <c:pt idx="296">
                  <c:v>My Best Friend's WeddingÂ </c:v>
                </c:pt>
                <c:pt idx="297">
                  <c:v>Bad TeacherÂ </c:v>
                </c:pt>
                <c:pt idx="298">
                  <c:v>Batman v Superman: Dawn of JusticeÂ </c:v>
                </c:pt>
                <c:pt idx="299">
                  <c:v>Planet of the ApesÂ </c:v>
                </c:pt>
                <c:pt idx="300">
                  <c:v>Planet of the ApesÂ </c:v>
                </c:pt>
                <c:pt idx="301">
                  <c:v>Airplane!Â </c:v>
                </c:pt>
                <c:pt idx="302">
                  <c:v>High School Musical 3: Senior YearÂ </c:v>
                </c:pt>
                <c:pt idx="303">
                  <c:v>Think Like a ManÂ </c:v>
                </c:pt>
                <c:pt idx="304">
                  <c:v>The OthersÂ </c:v>
                </c:pt>
                <c:pt idx="305">
                  <c:v>Dead Poets SocietyÂ </c:v>
                </c:pt>
                <c:pt idx="306">
                  <c:v>The First Wives ClubÂ </c:v>
                </c:pt>
                <c:pt idx="307">
                  <c:v>The Santa Clause 2Â </c:v>
                </c:pt>
                <c:pt idx="308">
                  <c:v>SupermanÂ </c:v>
                </c:pt>
                <c:pt idx="309">
                  <c:v>The Color PurpleÂ </c:v>
                </c:pt>
                <c:pt idx="310">
                  <c:v>Insidious: Chapter 2Â </c:v>
                </c:pt>
                <c:pt idx="311">
                  <c:v>Spider-Man 3Â </c:v>
                </c:pt>
                <c:pt idx="312">
                  <c:v>Spider-Man 3Â </c:v>
                </c:pt>
                <c:pt idx="313">
                  <c:v>Back to the Future Part IIÂ </c:v>
                </c:pt>
                <c:pt idx="314">
                  <c:v>Ace Ventura: When Nature CallsÂ </c:v>
                </c:pt>
                <c:pt idx="315">
                  <c:v>Save the Last DanceÂ </c:v>
                </c:pt>
                <c:pt idx="316">
                  <c:v>Into the WoodsÂ </c:v>
                </c:pt>
                <c:pt idx="317">
                  <c:v>HancockÂ </c:v>
                </c:pt>
                <c:pt idx="318">
                  <c:v>AnnabelleÂ </c:v>
                </c:pt>
                <c:pt idx="319">
                  <c:v>Spy KidsÂ </c:v>
                </c:pt>
                <c:pt idx="320">
                  <c:v>Scream 2Â </c:v>
                </c:pt>
                <c:pt idx="321">
                  <c:v>The Imitation GameÂ </c:v>
                </c:pt>
                <c:pt idx="322">
                  <c:v>Legally BlondeÂ </c:v>
                </c:pt>
                <c:pt idx="323">
                  <c:v>Super 8Â </c:v>
                </c:pt>
                <c:pt idx="324">
                  <c:v>When Harry Met Sally...Â </c:v>
                </c:pt>
                <c:pt idx="325">
                  <c:v>The Green MileÂ </c:v>
                </c:pt>
                <c:pt idx="326">
                  <c:v>Police AcademyÂ </c:v>
                </c:pt>
                <c:pt idx="327">
                  <c:v>Analyze ThisÂ </c:v>
                </c:pt>
                <c:pt idx="328">
                  <c:v>The Rugrats MovieÂ </c:v>
                </c:pt>
                <c:pt idx="329">
                  <c:v>Mr. DeedsÂ </c:v>
                </c:pt>
                <c:pt idx="330">
                  <c:v>The Longest YardÂ </c:v>
                </c:pt>
                <c:pt idx="331">
                  <c:v>TrafficÂ </c:v>
                </c:pt>
                <c:pt idx="332">
                  <c:v>Central IntelligenceÂ </c:v>
                </c:pt>
                <c:pt idx="333">
                  <c:v>Mr. Holland's OpusÂ </c:v>
                </c:pt>
                <c:pt idx="334">
                  <c:v>8 MileÂ </c:v>
                </c:pt>
                <c:pt idx="335">
                  <c:v>The Addams FamilyÂ </c:v>
                </c:pt>
                <c:pt idx="336">
                  <c:v>StripesÂ </c:v>
                </c:pt>
                <c:pt idx="337">
                  <c:v>Shakespeare in LoveÂ </c:v>
                </c:pt>
                <c:pt idx="338">
                  <c:v>Talladega Nights: The Ballad of Ricky BobbyÂ </c:v>
                </c:pt>
                <c:pt idx="339">
                  <c:v>Over the HedgeÂ </c:v>
                </c:pt>
                <c:pt idx="340">
                  <c:v>TrainwreckÂ </c:v>
                </c:pt>
                <c:pt idx="341">
                  <c:v>The Nutty ProfessorÂ </c:v>
                </c:pt>
                <c:pt idx="342">
                  <c:v>CreedÂ </c:v>
                </c:pt>
                <c:pt idx="343">
                  <c:v>Beverly Hills ChihuahuaÂ </c:v>
                </c:pt>
                <c:pt idx="344">
                  <c:v>Schindler's ListÂ </c:v>
                </c:pt>
                <c:pt idx="345">
                  <c:v>Notting HillÂ </c:v>
                </c:pt>
                <c:pt idx="346">
                  <c:v>Spy Kids 3-D: Game OverÂ </c:v>
                </c:pt>
                <c:pt idx="347">
                  <c:v>Erin BrockovichÂ </c:v>
                </c:pt>
                <c:pt idx="348">
                  <c:v>Shrek Forever AfterÂ </c:v>
                </c:pt>
                <c:pt idx="349">
                  <c:v>National TreasureÂ </c:v>
                </c:pt>
                <c:pt idx="350">
                  <c:v>Doctor DolittleÂ </c:v>
                </c:pt>
                <c:pt idx="351">
                  <c:v>PhenomenonÂ </c:v>
                </c:pt>
                <c:pt idx="352">
                  <c:v>FootlooseÂ </c:v>
                </c:pt>
                <c:pt idx="353">
                  <c:v>Madagascar 3: Europe's Most WantedÂ </c:v>
                </c:pt>
                <c:pt idx="354">
                  <c:v>The Princess DiariesÂ </c:v>
                </c:pt>
                <c:pt idx="355">
                  <c:v>xXxÂ </c:v>
                </c:pt>
                <c:pt idx="356">
                  <c:v>Million Dollar BabyÂ </c:v>
                </c:pt>
                <c:pt idx="357">
                  <c:v>Saw IIIÂ </c:v>
                </c:pt>
                <c:pt idx="358">
                  <c:v>This Is the EndÂ </c:v>
                </c:pt>
                <c:pt idx="359">
                  <c:v>March of the PenguinsÂ </c:v>
                </c:pt>
                <c:pt idx="360">
                  <c:v>Scooby-DooÂ </c:v>
                </c:pt>
                <c:pt idx="361">
                  <c:v>Mean GirlsÂ </c:v>
                </c:pt>
                <c:pt idx="362">
                  <c:v>Brokeback MountainÂ </c:v>
                </c:pt>
                <c:pt idx="363">
                  <c:v>The Purge: Election YearÂ </c:v>
                </c:pt>
                <c:pt idx="364">
                  <c:v>A Time to KillÂ </c:v>
                </c:pt>
                <c:pt idx="365">
                  <c:v>The Game PlanÂ </c:v>
                </c:pt>
                <c:pt idx="366">
                  <c:v>The FighterÂ </c:v>
                </c:pt>
                <c:pt idx="367">
                  <c:v>Monsters UniversityÂ </c:v>
                </c:pt>
                <c:pt idx="368">
                  <c:v>The Maze RunnerÂ </c:v>
                </c:pt>
                <c:pt idx="369">
                  <c:v>AlienÂ </c:v>
                </c:pt>
                <c:pt idx="370">
                  <c:v>Star Trek II: The Wrath of KhanÂ </c:v>
                </c:pt>
                <c:pt idx="371">
                  <c:v>WarGamesÂ </c:v>
                </c:pt>
                <c:pt idx="372">
                  <c:v>A League of Their OwnÂ </c:v>
                </c:pt>
                <c:pt idx="373">
                  <c:v>ClickÂ </c:v>
                </c:pt>
                <c:pt idx="374">
                  <c:v>Se7enÂ </c:v>
                </c:pt>
                <c:pt idx="375">
                  <c:v>AliensÂ </c:v>
                </c:pt>
                <c:pt idx="376">
                  <c:v>The Break-UpÂ </c:v>
                </c:pt>
                <c:pt idx="377">
                  <c:v>Mr. &amp; Mrs. SmithÂ </c:v>
                </c:pt>
                <c:pt idx="378">
                  <c:v>Ice Age: Continental DriftÂ </c:v>
                </c:pt>
                <c:pt idx="379">
                  <c:v>Man of SteelÂ </c:v>
                </c:pt>
                <c:pt idx="380">
                  <c:v>PoltergeistÂ </c:v>
                </c:pt>
                <c:pt idx="381">
                  <c:v>PoltergeistÂ </c:v>
                </c:pt>
                <c:pt idx="382">
                  <c:v>Teenage Mutant Ninja TurtlesÂ </c:v>
                </c:pt>
                <c:pt idx="383">
                  <c:v>Teenage Mutant Ninja TurtlesÂ </c:v>
                </c:pt>
                <c:pt idx="384">
                  <c:v>DivergentÂ </c:v>
                </c:pt>
                <c:pt idx="385">
                  <c:v>Lilo &amp; StitchÂ </c:v>
                </c:pt>
                <c:pt idx="386">
                  <c:v>The Truman ShowÂ </c:v>
                </c:pt>
                <c:pt idx="387">
                  <c:v>Deep ImpactÂ </c:v>
                </c:pt>
                <c:pt idx="388">
                  <c:v>Kindergarten CopÂ </c:v>
                </c:pt>
                <c:pt idx="389">
                  <c:v>Let's Be CopsÂ </c:v>
                </c:pt>
                <c:pt idx="390">
                  <c:v>Bridge to TerabithiaÂ </c:v>
                </c:pt>
                <c:pt idx="391">
                  <c:v>Mystic RiverÂ </c:v>
                </c:pt>
                <c:pt idx="392">
                  <c:v>TammyÂ </c:v>
                </c:pt>
                <c:pt idx="393">
                  <c:v>Mission: Impossible - Ghost ProtocolÂ </c:v>
                </c:pt>
                <c:pt idx="394">
                  <c:v>The Naked Gun 2Â½: The Smell of FearÂ </c:v>
                </c:pt>
                <c:pt idx="395">
                  <c:v>Hotel TransylvaniaÂ </c:v>
                </c:pt>
                <c:pt idx="396">
                  <c:v>BarbershopÂ </c:v>
                </c:pt>
                <c:pt idx="397">
                  <c:v>Django UnchainedÂ </c:v>
                </c:pt>
                <c:pt idx="398">
                  <c:v>FlightÂ </c:v>
                </c:pt>
                <c:pt idx="399">
                  <c:v>The DescendantsÂ </c:v>
                </c:pt>
                <c:pt idx="400">
                  <c:v>The Purge: AnarchyÂ </c:v>
                </c:pt>
                <c:pt idx="401">
                  <c:v>The Conjuring 2Â </c:v>
                </c:pt>
                <c:pt idx="402">
                  <c:v>Scary Movie 3Â </c:v>
                </c:pt>
                <c:pt idx="403">
                  <c:v>Sherlock Holmes: A Game of ShadowsÂ </c:v>
                </c:pt>
                <c:pt idx="404">
                  <c:v>Miss CongenialityÂ </c:v>
                </c:pt>
                <c:pt idx="405">
                  <c:v>SplashÂ </c:v>
                </c:pt>
                <c:pt idx="406">
                  <c:v>Chicken RunÂ </c:v>
                </c:pt>
                <c:pt idx="407">
                  <c:v>The Day After TomorrowÂ </c:v>
                </c:pt>
                <c:pt idx="408">
                  <c:v>ArmageddonÂ </c:v>
                </c:pt>
                <c:pt idx="409">
                  <c:v>The Bourne IdentityÂ </c:v>
                </c:pt>
                <c:pt idx="410">
                  <c:v>The PurgeÂ </c:v>
                </c:pt>
                <c:pt idx="411">
                  <c:v>MaleficentÂ </c:v>
                </c:pt>
                <c:pt idx="412">
                  <c:v>Pineapple ExpressÂ </c:v>
                </c:pt>
                <c:pt idx="413">
                  <c:v>The Crying GameÂ </c:v>
                </c:pt>
                <c:pt idx="414">
                  <c:v>Ace Ventura: Pet DetectiveÂ </c:v>
                </c:pt>
                <c:pt idx="415">
                  <c:v>DisturbiaÂ </c:v>
                </c:pt>
                <c:pt idx="416">
                  <c:v>DisturbiaÂ </c:v>
                </c:pt>
                <c:pt idx="417">
                  <c:v>Clear and Present DangerÂ </c:v>
                </c:pt>
                <c:pt idx="418">
                  <c:v>Justin Bieber: Never Say NeverÂ </c:v>
                </c:pt>
                <c:pt idx="419">
                  <c:v>Private BenjaminÂ </c:v>
                </c:pt>
                <c:pt idx="420">
                  <c:v>WantedÂ </c:v>
                </c:pt>
                <c:pt idx="421">
                  <c:v>SidewaysÂ </c:v>
                </c:pt>
                <c:pt idx="422">
                  <c:v>Star Trek III: The Search for SpockÂ </c:v>
                </c:pt>
                <c:pt idx="423">
                  <c:v>Jackass: The MovieÂ </c:v>
                </c:pt>
                <c:pt idx="424">
                  <c:v>The RockÂ </c:v>
                </c:pt>
                <c:pt idx="425">
                  <c:v>Up in the AirÂ </c:v>
                </c:pt>
                <c:pt idx="426">
                  <c:v>Pearl HarborÂ </c:v>
                </c:pt>
                <c:pt idx="427">
                  <c:v>Valentine's DayÂ </c:v>
                </c:pt>
                <c:pt idx="428">
                  <c:v>Bring It OnÂ </c:v>
                </c:pt>
                <c:pt idx="429">
                  <c:v>BeetlejuiceÂ </c:v>
                </c:pt>
                <c:pt idx="430">
                  <c:v>Nutty Professor II: The KlumpsÂ </c:v>
                </c:pt>
                <c:pt idx="431">
                  <c:v>Anchorman: The Legend of Ron BurgundyÂ </c:v>
                </c:pt>
                <c:pt idx="432">
                  <c:v>Alvin and the Chipmunks: ChipwreckedÂ </c:v>
                </c:pt>
                <c:pt idx="433">
                  <c:v>Act of ValorÂ </c:v>
                </c:pt>
                <c:pt idx="434">
                  <c:v>Big Hero 6Â </c:v>
                </c:pt>
                <c:pt idx="435">
                  <c:v>Madea's Family ReunionÂ </c:v>
                </c:pt>
                <c:pt idx="436">
                  <c:v>Blades of GloryÂ </c:v>
                </c:pt>
                <c:pt idx="437">
                  <c:v>The PacifierÂ </c:v>
                </c:pt>
                <c:pt idx="438">
                  <c:v>The Social NetworkÂ </c:v>
                </c:pt>
                <c:pt idx="439">
                  <c:v>10 Cloverfield LaneÂ </c:v>
                </c:pt>
                <c:pt idx="440">
                  <c:v>Journey to the Center of the EarthÂ </c:v>
                </c:pt>
                <c:pt idx="441">
                  <c:v>Charlie and the Chocolate FactoryÂ </c:v>
                </c:pt>
                <c:pt idx="442">
                  <c:v>RansomÂ </c:v>
                </c:pt>
                <c:pt idx="443">
                  <c:v>RatatouilleÂ </c:v>
                </c:pt>
                <c:pt idx="444">
                  <c:v>Groundhog DayÂ </c:v>
                </c:pt>
                <c:pt idx="445">
                  <c:v>Out of AfricaÂ </c:v>
                </c:pt>
                <c:pt idx="446">
                  <c:v>Born on the Fourth of JulyÂ </c:v>
                </c:pt>
                <c:pt idx="447">
                  <c:v>How to Lose a Guy in 10 DaysÂ </c:v>
                </c:pt>
                <c:pt idx="448">
                  <c:v>The Pelican BriefÂ </c:v>
                </c:pt>
                <c:pt idx="449">
                  <c:v>Zero Dark ThirtyÂ </c:v>
                </c:pt>
                <c:pt idx="450">
                  <c:v>The RookieÂ </c:v>
                </c:pt>
                <c:pt idx="451">
                  <c:v>The SpongeBob SquarePants MovieÂ </c:v>
                </c:pt>
                <c:pt idx="452">
                  <c:v>What Lies BeneathÂ </c:v>
                </c:pt>
                <c:pt idx="453">
                  <c:v>Batman BeginsÂ </c:v>
                </c:pt>
                <c:pt idx="454">
                  <c:v>I Know What You Did Last SummerÂ </c:v>
                </c:pt>
                <c:pt idx="455">
                  <c:v>The TownÂ </c:v>
                </c:pt>
                <c:pt idx="456">
                  <c:v>The Princess Diaries 2: Royal EngagementÂ </c:v>
                </c:pt>
                <c:pt idx="457">
                  <c:v>The Exorcism of Emily RoseÂ </c:v>
                </c:pt>
                <c:pt idx="458">
                  <c:v>CloverfieldÂ </c:v>
                </c:pt>
                <c:pt idx="459">
                  <c:v>42Â </c:v>
                </c:pt>
                <c:pt idx="460">
                  <c:v>My Fair LadyÂ </c:v>
                </c:pt>
                <c:pt idx="461">
                  <c:v>The Golden ChildÂ </c:v>
                </c:pt>
                <c:pt idx="462">
                  <c:v>ThunderballÂ </c:v>
                </c:pt>
                <c:pt idx="463">
                  <c:v>Total RecallÂ </c:v>
                </c:pt>
                <c:pt idx="464">
                  <c:v>Superman IIÂ </c:v>
                </c:pt>
                <c:pt idx="465">
                  <c:v>The VillageÂ </c:v>
                </c:pt>
                <c:pt idx="466">
                  <c:v>Julie &amp; JuliaÂ </c:v>
                </c:pt>
                <c:pt idx="467">
                  <c:v>SawÂ </c:v>
                </c:pt>
                <c:pt idx="468">
                  <c:v>He's Just Not That Into YouÂ </c:v>
                </c:pt>
                <c:pt idx="469">
                  <c:v>Cool RunningsÂ </c:v>
                </c:pt>
                <c:pt idx="470">
                  <c:v>Grown Ups 2Â </c:v>
                </c:pt>
                <c:pt idx="471">
                  <c:v>Teenage Mutant Ninja Turtles II: The Secret of the OozeÂ </c:v>
                </c:pt>
                <c:pt idx="472">
                  <c:v>RioÂ </c:v>
                </c:pt>
                <c:pt idx="473">
                  <c:v>WitnessÂ </c:v>
                </c:pt>
                <c:pt idx="474">
                  <c:v>The Best Man HolidayÂ </c:v>
                </c:pt>
                <c:pt idx="475">
                  <c:v>Die HardÂ </c:v>
                </c:pt>
                <c:pt idx="476">
                  <c:v>She's All ThatÂ </c:v>
                </c:pt>
                <c:pt idx="477">
                  <c:v>Chariots of FireÂ </c:v>
                </c:pt>
                <c:pt idx="478">
                  <c:v>Saw IVÂ </c:v>
                </c:pt>
                <c:pt idx="479">
                  <c:v>Step UpÂ </c:v>
                </c:pt>
                <c:pt idx="480">
                  <c:v>RobotsÂ </c:v>
                </c:pt>
                <c:pt idx="481">
                  <c:v>Road TripÂ </c:v>
                </c:pt>
                <c:pt idx="482">
                  <c:v>ChronicleÂ </c:v>
                </c:pt>
                <c:pt idx="483">
                  <c:v>InsidiousÂ </c:v>
                </c:pt>
                <c:pt idx="484">
                  <c:v>How to Train Your DragonÂ </c:v>
                </c:pt>
                <c:pt idx="485">
                  <c:v>Mortal KombatÂ </c:v>
                </c:pt>
                <c:pt idx="486">
                  <c:v>BraveÂ </c:v>
                </c:pt>
                <c:pt idx="487">
                  <c:v>Parental GuidanceÂ </c:v>
                </c:pt>
                <c:pt idx="488">
                  <c:v>The Devil InsideÂ </c:v>
                </c:pt>
                <c:pt idx="489">
                  <c:v>The CroodsÂ </c:v>
                </c:pt>
                <c:pt idx="490">
                  <c:v>Freddy vs. JasonÂ </c:v>
                </c:pt>
                <c:pt idx="491">
                  <c:v>Captain PhillipsÂ </c:v>
                </c:pt>
                <c:pt idx="492">
                  <c:v>ZombielandÂ </c:v>
                </c:pt>
                <c:pt idx="493">
                  <c:v>Harry Potter and the Half-Blood PrinceÂ </c:v>
                </c:pt>
                <c:pt idx="494">
                  <c:v>Little Miss SunshineÂ </c:v>
                </c:pt>
                <c:pt idx="495">
                  <c:v>The English PatientÂ </c:v>
                </c:pt>
                <c:pt idx="496">
                  <c:v>Lights OutÂ </c:v>
                </c:pt>
                <c:pt idx="497">
                  <c:v>MamaÂ </c:v>
                </c:pt>
                <c:pt idx="498">
                  <c:v>Boyz n the HoodÂ </c:v>
                </c:pt>
                <c:pt idx="499">
                  <c:v>PhiladelphiaÂ </c:v>
                </c:pt>
                <c:pt idx="500">
                  <c:v>The UntouchablesÂ </c:v>
                </c:pt>
                <c:pt idx="501">
                  <c:v>Magic Mike XXLÂ </c:v>
                </c:pt>
                <c:pt idx="502">
                  <c:v>Dumb and Dumber ToÂ </c:v>
                </c:pt>
                <c:pt idx="503">
                  <c:v>2 Fast 2 FuriousÂ </c:v>
                </c:pt>
                <c:pt idx="504">
                  <c:v>Beavis and Butt-Head Do AmericaÂ </c:v>
                </c:pt>
                <c:pt idx="505">
                  <c:v>Jimmy Neutron: Boy GeniusÂ </c:v>
                </c:pt>
                <c:pt idx="506">
                  <c:v>The Ugly TruthÂ </c:v>
                </c:pt>
                <c:pt idx="507">
                  <c:v>Ride Along 2Â </c:v>
                </c:pt>
                <c:pt idx="508">
                  <c:v>You've Got MailÂ </c:v>
                </c:pt>
                <c:pt idx="509">
                  <c:v>Old SchoolÂ </c:v>
                </c:pt>
                <c:pt idx="510">
                  <c:v>UnbrokenÂ </c:v>
                </c:pt>
                <c:pt idx="511">
                  <c:v>The Sum of All FearsÂ </c:v>
                </c:pt>
                <c:pt idx="512">
                  <c:v>Men in Black IIÂ </c:v>
                </c:pt>
                <c:pt idx="513">
                  <c:v>Easy AÂ </c:v>
                </c:pt>
                <c:pt idx="514">
                  <c:v>Get HardÂ </c:v>
                </c:pt>
                <c:pt idx="515">
                  <c:v>CasperÂ </c:v>
                </c:pt>
                <c:pt idx="516">
                  <c:v>Get SmartÂ </c:v>
                </c:pt>
                <c:pt idx="517">
                  <c:v>Are We There Yet?Â </c:v>
                </c:pt>
                <c:pt idx="518">
                  <c:v>George of the JungleÂ </c:v>
                </c:pt>
                <c:pt idx="519">
                  <c:v>Ant-ManÂ </c:v>
                </c:pt>
                <c:pt idx="520">
                  <c:v>HookÂ </c:v>
                </c:pt>
                <c:pt idx="521">
                  <c:v>Hannah Montana: The MovieÂ </c:v>
                </c:pt>
                <c:pt idx="522">
                  <c:v>American WeddingÂ </c:v>
                </c:pt>
                <c:pt idx="523">
                  <c:v>No Country for Old MenÂ </c:v>
                </c:pt>
                <c:pt idx="524">
                  <c:v>Couples RetreatÂ </c:v>
                </c:pt>
                <c:pt idx="525">
                  <c:v>Scream 3Â </c:v>
                </c:pt>
                <c:pt idx="526">
                  <c:v>Diary of a Wimpy KidÂ </c:v>
                </c:pt>
                <c:pt idx="527">
                  <c:v>Paranormal Activity 4Â </c:v>
                </c:pt>
                <c:pt idx="528">
                  <c:v>Ordinary PeopleÂ </c:v>
                </c:pt>
                <c:pt idx="529">
                  <c:v>Miracles from HeavenÂ </c:v>
                </c:pt>
                <c:pt idx="530">
                  <c:v>GoldenEyeÂ </c:v>
                </c:pt>
                <c:pt idx="531">
                  <c:v>The RevenantÂ </c:v>
                </c:pt>
                <c:pt idx="532">
                  <c:v>Deuce Bigalow: Male GigoloÂ </c:v>
                </c:pt>
                <c:pt idx="533">
                  <c:v>The Bucket ListÂ </c:v>
                </c:pt>
                <c:pt idx="534">
                  <c:v>Little FockersÂ </c:v>
                </c:pt>
                <c:pt idx="535">
                  <c:v>Saving Mr. BanksÂ </c:v>
                </c:pt>
                <c:pt idx="536">
                  <c:v>Four Weddings and a FuneralÂ </c:v>
                </c:pt>
                <c:pt idx="537">
                  <c:v>Nacho LibreÂ </c:v>
                </c:pt>
                <c:pt idx="538">
                  <c:v>GoldfingerÂ </c:v>
                </c:pt>
                <c:pt idx="539">
                  <c:v>CrashÂ </c:v>
                </c:pt>
                <c:pt idx="540">
                  <c:v>Pitch PerfectÂ </c:v>
                </c:pt>
                <c:pt idx="541">
                  <c:v>Shutter IslandÂ </c:v>
                </c:pt>
                <c:pt idx="542">
                  <c:v>La BambaÂ </c:v>
                </c:pt>
                <c:pt idx="543">
                  <c:v>Next FridayÂ </c:v>
                </c:pt>
                <c:pt idx="544">
                  <c:v>Back to the Future Part IIIÂ </c:v>
                </c:pt>
                <c:pt idx="545">
                  <c:v>Spy Kids 2: Island of Lost DreamsÂ </c:v>
                </c:pt>
                <c:pt idx="546">
                  <c:v>Die Hard 2Â </c:v>
                </c:pt>
                <c:pt idx="547">
                  <c:v>Stomp the YardÂ </c:v>
                </c:pt>
                <c:pt idx="548">
                  <c:v>HolesÂ </c:v>
                </c:pt>
                <c:pt idx="549">
                  <c:v>Panic RoomÂ </c:v>
                </c:pt>
                <c:pt idx="550">
                  <c:v>Apocalypse NowÂ </c:v>
                </c:pt>
                <c:pt idx="551">
                  <c:v>Star Trek: The Motion PictureÂ </c:v>
                </c:pt>
                <c:pt idx="552">
                  <c:v>The ClientÂ </c:v>
                </c:pt>
                <c:pt idx="553">
                  <c:v>Snow DayÂ </c:v>
                </c:pt>
                <c:pt idx="554">
                  <c:v>Star Trek: First ContactÂ </c:v>
                </c:pt>
                <c:pt idx="555">
                  <c:v>1408Â </c:v>
                </c:pt>
                <c:pt idx="556">
                  <c:v>Barbershop 2: Back in BusinessÂ </c:v>
                </c:pt>
                <c:pt idx="557">
                  <c:v>Bad BoysÂ </c:v>
                </c:pt>
                <c:pt idx="558">
                  <c:v>27 DressesÂ </c:v>
                </c:pt>
                <c:pt idx="559">
                  <c:v>Double JeopardyÂ </c:v>
                </c:pt>
                <c:pt idx="560">
                  <c:v>HalloweenÂ </c:v>
                </c:pt>
                <c:pt idx="561">
                  <c:v>HalloweenÂ </c:v>
                </c:pt>
                <c:pt idx="562">
                  <c:v>The QueenÂ </c:v>
                </c:pt>
                <c:pt idx="563">
                  <c:v>The EqualizerÂ </c:v>
                </c:pt>
                <c:pt idx="564">
                  <c:v>Rugrats in Paris: The MovieÂ </c:v>
                </c:pt>
                <c:pt idx="565">
                  <c:v>National Lampoon's VacationÂ </c:v>
                </c:pt>
                <c:pt idx="566">
                  <c:v>ChocolatÂ </c:v>
                </c:pt>
                <c:pt idx="567">
                  <c:v>Rocky BalboaÂ </c:v>
                </c:pt>
                <c:pt idx="568">
                  <c:v>School of RockÂ </c:v>
                </c:pt>
                <c:pt idx="569">
                  <c:v>21Â </c:v>
                </c:pt>
                <c:pt idx="570">
                  <c:v>Snow DogsÂ </c:v>
                </c:pt>
                <c:pt idx="571">
                  <c:v>The Italian JobÂ </c:v>
                </c:pt>
                <c:pt idx="572">
                  <c:v>Pet SemataryÂ </c:v>
                </c:pt>
                <c:pt idx="573">
                  <c:v>Saw VÂ </c:v>
                </c:pt>
                <c:pt idx="574">
                  <c:v>White NoiseÂ </c:v>
                </c:pt>
                <c:pt idx="575">
                  <c:v>Along Came PollyÂ </c:v>
                </c:pt>
                <c:pt idx="576">
                  <c:v>OuijaÂ </c:v>
                </c:pt>
                <c:pt idx="577">
                  <c:v>50 First DatesÂ </c:v>
                </c:pt>
                <c:pt idx="578">
                  <c:v>Scary Movie 4Â </c:v>
                </c:pt>
                <c:pt idx="579">
                  <c:v>No Strings AttachedÂ </c:v>
                </c:pt>
                <c:pt idx="580">
                  <c:v>Madea's Witness ProtectionÂ </c:v>
                </c:pt>
                <c:pt idx="581">
                  <c:v>America's SweetheartsÂ </c:v>
                </c:pt>
                <c:pt idx="582">
                  <c:v>Inglourious BasterdsÂ </c:v>
                </c:pt>
                <c:pt idx="583">
                  <c:v>Bridget Jones's DiaryÂ </c:v>
                </c:pt>
                <c:pt idx="584">
                  <c:v>What Happens in VegasÂ </c:v>
                </c:pt>
                <c:pt idx="585">
                  <c:v>Interview with the Vampire: The Vampire ChroniclesÂ </c:v>
                </c:pt>
                <c:pt idx="586">
                  <c:v>The Amityville HorrorÂ </c:v>
                </c:pt>
                <c:pt idx="587">
                  <c:v>San AndreasÂ </c:v>
                </c:pt>
                <c:pt idx="588">
                  <c:v>SinisterÂ </c:v>
                </c:pt>
                <c:pt idx="589">
                  <c:v>HopÂ </c:v>
                </c:pt>
                <c:pt idx="590">
                  <c:v>Mission: Impossible - Rogue NationÂ </c:v>
                </c:pt>
                <c:pt idx="591">
                  <c:v>Star Trek VI: The Undiscovered CountryÂ </c:v>
                </c:pt>
                <c:pt idx="592">
                  <c:v>Diary of a Mad Black WomanÂ </c:v>
                </c:pt>
                <c:pt idx="593">
                  <c:v>Legally Blonde 2: Red, White &amp; BlondeÂ </c:v>
                </c:pt>
                <c:pt idx="594">
                  <c:v>The Prince of TidesÂ </c:v>
                </c:pt>
                <c:pt idx="595">
                  <c:v>PredatorÂ </c:v>
                </c:pt>
                <c:pt idx="596">
                  <c:v>2001: A Space OdysseyÂ </c:v>
                </c:pt>
                <c:pt idx="597">
                  <c:v>CluelessÂ </c:v>
                </c:pt>
                <c:pt idx="598">
                  <c:v>Something's Gotta GiveÂ </c:v>
                </c:pt>
                <c:pt idx="599">
                  <c:v>The Godfather: Part IIÂ </c:v>
                </c:pt>
                <c:pt idx="600">
                  <c:v>Stand by MeÂ </c:v>
                </c:pt>
                <c:pt idx="601">
                  <c:v>17 AgainÂ </c:v>
                </c:pt>
                <c:pt idx="602">
                  <c:v>Daddy Day CareÂ </c:v>
                </c:pt>
                <c:pt idx="603">
                  <c:v>Napoleon DynamiteÂ </c:v>
                </c:pt>
                <c:pt idx="604">
                  <c:v>Cape FearÂ </c:v>
                </c:pt>
                <c:pt idx="605">
                  <c:v>The Other WomanÂ </c:v>
                </c:pt>
                <c:pt idx="606">
                  <c:v>HairsprayÂ </c:v>
                </c:pt>
                <c:pt idx="607">
                  <c:v>WALLÂ·EÂ </c:v>
                </c:pt>
                <c:pt idx="608">
                  <c:v>Date NightÂ </c:v>
                </c:pt>
                <c:pt idx="609">
                  <c:v>The MuppetsÂ </c:v>
                </c:pt>
                <c:pt idx="610">
                  <c:v>Inside ManÂ </c:v>
                </c:pt>
                <c:pt idx="611">
                  <c:v>My GirlÂ </c:v>
                </c:pt>
                <c:pt idx="612">
                  <c:v>Safe HavenÂ </c:v>
                </c:pt>
                <c:pt idx="613">
                  <c:v>The Last SongÂ </c:v>
                </c:pt>
                <c:pt idx="614">
                  <c:v>A Bug's LifeÂ </c:v>
                </c:pt>
                <c:pt idx="615">
                  <c:v>Project XÂ </c:v>
                </c:pt>
                <c:pt idx="616">
                  <c:v>EnchantedÂ </c:v>
                </c:pt>
                <c:pt idx="617">
                  <c:v>Now You See MeÂ </c:v>
                </c:pt>
                <c:pt idx="618">
                  <c:v>The Perfect StormÂ </c:v>
                </c:pt>
                <c:pt idx="619">
                  <c:v>Divine Secrets of the Ya-Ya SisterhoodÂ </c:v>
                </c:pt>
                <c:pt idx="620">
                  <c:v>Bram Stoker's DraculaÂ </c:v>
                </c:pt>
                <c:pt idx="621">
                  <c:v>HostelÂ </c:v>
                </c:pt>
                <c:pt idx="622">
                  <c:v>The DepartedÂ </c:v>
                </c:pt>
                <c:pt idx="623">
                  <c:v>A Nightmare on Elm Street 4: The Dream MasterÂ </c:v>
                </c:pt>
                <c:pt idx="624">
                  <c:v>The Full MontyÂ </c:v>
                </c:pt>
                <c:pt idx="625">
                  <c:v>HomeÂ </c:v>
                </c:pt>
                <c:pt idx="626">
                  <c:v>HomeÂ </c:v>
                </c:pt>
                <c:pt idx="627">
                  <c:v>HomeÂ </c:v>
                </c:pt>
                <c:pt idx="628">
                  <c:v>The Big ShortÂ </c:v>
                </c:pt>
                <c:pt idx="629">
                  <c:v>Insidious: Chapter 3Â </c:v>
                </c:pt>
                <c:pt idx="630">
                  <c:v>Bad SantaÂ </c:v>
                </c:pt>
                <c:pt idx="631">
                  <c:v>My Cousin VinnyÂ </c:v>
                </c:pt>
                <c:pt idx="632">
                  <c:v>Get ShortyÂ </c:v>
                </c:pt>
                <c:pt idx="633">
                  <c:v>Cloudy with a Chance of Meatballs 2Â </c:v>
                </c:pt>
                <c:pt idx="634">
                  <c:v>Eight BelowÂ </c:v>
                </c:pt>
                <c:pt idx="635">
                  <c:v>My Big Fat Greek Wedding 2Â </c:v>
                </c:pt>
                <c:pt idx="636">
                  <c:v>ContrabandÂ </c:v>
                </c:pt>
                <c:pt idx="637">
                  <c:v>Non-StopÂ </c:v>
                </c:pt>
                <c:pt idx="638">
                  <c:v>The Talented Mr. RipleyÂ </c:v>
                </c:pt>
                <c:pt idx="639">
                  <c:v>Taken 3Â </c:v>
                </c:pt>
                <c:pt idx="640">
                  <c:v>Think Like a Man TooÂ </c:v>
                </c:pt>
                <c:pt idx="641">
                  <c:v>Safe HouseÂ </c:v>
                </c:pt>
                <c:pt idx="642">
                  <c:v>Paul Blart: Mall Cop 2Â </c:v>
                </c:pt>
                <c:pt idx="643">
                  <c:v>StepmomÂ </c:v>
                </c:pt>
                <c:pt idx="644">
                  <c:v>Fiddler on the RoofÂ </c:v>
                </c:pt>
                <c:pt idx="645">
                  <c:v>Dr. Dolittle 2Â </c:v>
                </c:pt>
                <c:pt idx="646">
                  <c:v>The Mighty DucksÂ </c:v>
                </c:pt>
                <c:pt idx="647">
                  <c:v>Star Trek: GenerationsÂ </c:v>
                </c:pt>
                <c:pt idx="648">
                  <c:v>Lost in TranslationÂ </c:v>
                </c:pt>
                <c:pt idx="649">
                  <c:v>OctopussyÂ </c:v>
                </c:pt>
                <c:pt idx="650">
                  <c:v>GarfieldÂ </c:v>
                </c:pt>
                <c:pt idx="651">
                  <c:v>A Nightmare on Elm Street 3: Dream WarriorsÂ </c:v>
                </c:pt>
                <c:pt idx="652">
                  <c:v>The InternÂ </c:v>
                </c:pt>
                <c:pt idx="653">
                  <c:v>Why Did I Get Married?Â </c:v>
                </c:pt>
                <c:pt idx="654">
                  <c:v>Four ChristmasesÂ </c:v>
                </c:pt>
                <c:pt idx="655">
                  <c:v>Kill Bill: Vol. 1Â </c:v>
                </c:pt>
                <c:pt idx="656">
                  <c:v>Why Did I Get Married Too?Â </c:v>
                </c:pt>
                <c:pt idx="657">
                  <c:v>Midnight in ParisÂ </c:v>
                </c:pt>
                <c:pt idx="658">
                  <c:v>The Great GatsbyÂ </c:v>
                </c:pt>
                <c:pt idx="659">
                  <c:v>The Great GatsbyÂ </c:v>
                </c:pt>
                <c:pt idx="660">
                  <c:v>Ever After: A Cinderella StoryÂ </c:v>
                </c:pt>
                <c:pt idx="661">
                  <c:v>Sea of LoveÂ </c:v>
                </c:pt>
                <c:pt idx="662">
                  <c:v>Me, Myself &amp; IreneÂ </c:v>
                </c:pt>
                <c:pt idx="663">
                  <c:v>If I StayÂ </c:v>
                </c:pt>
                <c:pt idx="664">
                  <c:v>Instructions Not IncludedÂ </c:v>
                </c:pt>
                <c:pt idx="665">
                  <c:v>No Good DeedÂ </c:v>
                </c:pt>
                <c:pt idx="666">
                  <c:v>Role ModelsÂ </c:v>
                </c:pt>
                <c:pt idx="667">
                  <c:v>The Last ExorcismÂ </c:v>
                </c:pt>
                <c:pt idx="668">
                  <c:v>Without a PaddleÂ </c:v>
                </c:pt>
                <c:pt idx="669">
                  <c:v>BenjiÂ </c:v>
                </c:pt>
                <c:pt idx="670">
                  <c:v>Alexander and the Terrible, Horrible, No Good, Very Bad DayÂ </c:v>
                </c:pt>
                <c:pt idx="671">
                  <c:v>The CallÂ </c:v>
                </c:pt>
                <c:pt idx="672">
                  <c:v>Maid in ManhattanÂ </c:v>
                </c:pt>
                <c:pt idx="673">
                  <c:v>Major LeagueÂ </c:v>
                </c:pt>
                <c:pt idx="674">
                  <c:v>The GiftÂ </c:v>
                </c:pt>
                <c:pt idx="675">
                  <c:v>The GiftÂ </c:v>
                </c:pt>
                <c:pt idx="676">
                  <c:v>Star Trek Into DarknessÂ </c:v>
                </c:pt>
                <c:pt idx="677">
                  <c:v>I Can Do Bad All by MyselfÂ </c:v>
                </c:pt>
                <c:pt idx="678">
                  <c:v>Failure to LaunchÂ </c:v>
                </c:pt>
                <c:pt idx="679">
                  <c:v>Dawn of the Planet of the ApesÂ </c:v>
                </c:pt>
                <c:pt idx="680">
                  <c:v>The Color of MoneyÂ </c:v>
                </c:pt>
                <c:pt idx="681">
                  <c:v>Crimson TideÂ </c:v>
                </c:pt>
                <c:pt idx="682">
                  <c:v>Patriot GamesÂ </c:v>
                </c:pt>
                <c:pt idx="683">
                  <c:v>Clash of the TitansÂ </c:v>
                </c:pt>
                <c:pt idx="684">
                  <c:v>Clash of the TitansÂ </c:v>
                </c:pt>
                <c:pt idx="685">
                  <c:v>Just MarriedÂ </c:v>
                </c:pt>
                <c:pt idx="686">
                  <c:v>Hotel for DogsÂ </c:v>
                </c:pt>
                <c:pt idx="687">
                  <c:v>The VerdictÂ </c:v>
                </c:pt>
                <c:pt idx="688">
                  <c:v>TakersÂ </c:v>
                </c:pt>
                <c:pt idx="689">
                  <c:v>Son of GodÂ </c:v>
                </c:pt>
                <c:pt idx="690">
                  <c:v>West Side StoryÂ </c:v>
                </c:pt>
                <c:pt idx="691">
                  <c:v>A Haunted HouseÂ </c:v>
                </c:pt>
                <c:pt idx="692">
                  <c:v>PreciousÂ </c:v>
                </c:pt>
                <c:pt idx="693">
                  <c:v>PreciousÂ </c:v>
                </c:pt>
                <c:pt idx="694">
                  <c:v>Time BanditsÂ </c:v>
                </c:pt>
                <c:pt idx="695">
                  <c:v>The Woman in BlackÂ </c:v>
                </c:pt>
                <c:pt idx="696">
                  <c:v>The ShallowsÂ </c:v>
                </c:pt>
                <c:pt idx="697">
                  <c:v>Coach CarterÂ </c:v>
                </c:pt>
                <c:pt idx="698">
                  <c:v>Evil DeadÂ </c:v>
                </c:pt>
                <c:pt idx="699">
                  <c:v>28 Days Later...Â </c:v>
                </c:pt>
                <c:pt idx="700">
                  <c:v>It's a Mad, Mad, Mad, Mad WorldÂ </c:v>
                </c:pt>
                <c:pt idx="701">
                  <c:v>Varsity BluesÂ </c:v>
                </c:pt>
                <c:pt idx="702">
                  <c:v>Austin Powers: International Man of MysteryÂ </c:v>
                </c:pt>
                <c:pt idx="703">
                  <c:v>12 Years a SlaveÂ </c:v>
                </c:pt>
                <c:pt idx="704">
                  <c:v>S.W.A.T.Â </c:v>
                </c:pt>
                <c:pt idx="705">
                  <c:v>Captain America: The First AvengerÂ </c:v>
                </c:pt>
                <c:pt idx="706">
                  <c:v>BabeÂ </c:v>
                </c:pt>
                <c:pt idx="707">
                  <c:v>Diamonds Are ForeverÂ </c:v>
                </c:pt>
                <c:pt idx="708">
                  <c:v>Legends of the FallÂ </c:v>
                </c:pt>
                <c:pt idx="709">
                  <c:v>My Bloody ValentineÂ </c:v>
                </c:pt>
                <c:pt idx="710">
                  <c:v>LooperÂ </c:v>
                </c:pt>
                <c:pt idx="711">
                  <c:v>DrumlineÂ </c:v>
                </c:pt>
                <c:pt idx="712">
                  <c:v>The Best Exotic Marigold HotelÂ </c:v>
                </c:pt>
                <c:pt idx="713">
                  <c:v>MiracleÂ </c:v>
                </c:pt>
                <c:pt idx="714">
                  <c:v>Edward ScissorhandsÂ </c:v>
                </c:pt>
                <c:pt idx="715">
                  <c:v>Thor: The Dark WorldÂ </c:v>
                </c:pt>
                <c:pt idx="716">
                  <c:v>Open RangeÂ </c:v>
                </c:pt>
                <c:pt idx="717">
                  <c:v>Kill Bill: Vol. 2Â </c:v>
                </c:pt>
                <c:pt idx="718">
                  <c:v>Me Before YouÂ </c:v>
                </c:pt>
                <c:pt idx="719">
                  <c:v>About Last NightÂ </c:v>
                </c:pt>
                <c:pt idx="720">
                  <c:v>This ChristmasÂ </c:v>
                </c:pt>
                <c:pt idx="721">
                  <c:v>Soul FoodÂ </c:v>
                </c:pt>
                <c:pt idx="722">
                  <c:v>The Bridges of Madison CountyÂ </c:v>
                </c:pt>
                <c:pt idx="723">
                  <c:v>Last VegasÂ </c:v>
                </c:pt>
                <c:pt idx="724">
                  <c:v>The Land Before TimeÂ </c:v>
                </c:pt>
                <c:pt idx="725">
                  <c:v>FlatlinersÂ </c:v>
                </c:pt>
                <c:pt idx="726">
                  <c:v>Step BrothersÂ </c:v>
                </c:pt>
                <c:pt idx="727">
                  <c:v>Due DateÂ </c:v>
                </c:pt>
                <c:pt idx="728">
                  <c:v>The Lucky OneÂ </c:v>
                </c:pt>
                <c:pt idx="729">
                  <c:v>Transformers: Age of ExtinctionÂ </c:v>
                </c:pt>
                <c:pt idx="730">
                  <c:v>RayÂ </c:v>
                </c:pt>
                <c:pt idx="731">
                  <c:v>Dolphin TaleÂ </c:v>
                </c:pt>
                <c:pt idx="732">
                  <c:v>Annie HallÂ </c:v>
                </c:pt>
                <c:pt idx="733">
                  <c:v>The Original Kings of ComedyÂ </c:v>
                </c:pt>
                <c:pt idx="734">
                  <c:v>The PossessionÂ </c:v>
                </c:pt>
                <c:pt idx="735">
                  <c:v>John QÂ </c:v>
                </c:pt>
                <c:pt idx="736">
                  <c:v>About SchmidtÂ </c:v>
                </c:pt>
                <c:pt idx="737">
                  <c:v>Step Up 2: The StreetsÂ </c:v>
                </c:pt>
                <c:pt idx="738">
                  <c:v>CollateralÂ </c:v>
                </c:pt>
                <c:pt idx="739">
                  <c:v>Little WomenÂ </c:v>
                </c:pt>
                <c:pt idx="740">
                  <c:v>Cop LandÂ </c:v>
                </c:pt>
                <c:pt idx="741">
                  <c:v>FlightplanÂ </c:v>
                </c:pt>
                <c:pt idx="742">
                  <c:v>The Best Little Whorehouse in TexasÂ </c:v>
                </c:pt>
                <c:pt idx="743">
                  <c:v>Pale RiderÂ </c:v>
                </c:pt>
                <c:pt idx="744">
                  <c:v>For Your Eyes OnlyÂ </c:v>
                </c:pt>
                <c:pt idx="745">
                  <c:v>Crazy, Stupid, Love.Â </c:v>
                </c:pt>
                <c:pt idx="746">
                  <c:v>The Angry Birds MovieÂ </c:v>
                </c:pt>
                <c:pt idx="747">
                  <c:v>In the BedroomÂ </c:v>
                </c:pt>
                <c:pt idx="748">
                  <c:v>Down to EarthÂ </c:v>
                </c:pt>
                <c:pt idx="749">
                  <c:v>Sin CityÂ </c:v>
                </c:pt>
                <c:pt idx="750">
                  <c:v>The Grand Budapest HotelÂ </c:v>
                </c:pt>
                <c:pt idx="751">
                  <c:v>The BossÂ </c:v>
                </c:pt>
                <c:pt idx="752">
                  <c:v>End of WatchÂ </c:v>
                </c:pt>
                <c:pt idx="753">
                  <c:v>X-Men: Days of Future PastÂ </c:v>
                </c:pt>
                <c:pt idx="754">
                  <c:v>CaddyshackÂ </c:v>
                </c:pt>
                <c:pt idx="755">
                  <c:v>The AnimalÂ </c:v>
                </c:pt>
                <c:pt idx="756">
                  <c:v>Dude, Where's My Car?Â </c:v>
                </c:pt>
                <c:pt idx="757">
                  <c:v>AmadeusÂ </c:v>
                </c:pt>
                <c:pt idx="758">
                  <c:v>You Only Live TwiceÂ </c:v>
                </c:pt>
                <c:pt idx="759">
                  <c:v>Phone BoothÂ </c:v>
                </c:pt>
                <c:pt idx="760">
                  <c:v>Hoodwinked!Â </c:v>
                </c:pt>
                <c:pt idx="761">
                  <c:v>Hope SpringsÂ </c:v>
                </c:pt>
                <c:pt idx="762">
                  <c:v>Kiss the GirlsÂ </c:v>
                </c:pt>
                <c:pt idx="763">
                  <c:v>Cats &amp; DogsÂ </c:v>
                </c:pt>
                <c:pt idx="764">
                  <c:v>The Hobbit: The Desolation of SmaugÂ </c:v>
                </c:pt>
                <c:pt idx="765">
                  <c:v>DreamgirlsÂ </c:v>
                </c:pt>
                <c:pt idx="766">
                  <c:v>Two Weeks NoticeÂ </c:v>
                </c:pt>
                <c:pt idx="767">
                  <c:v>Charlie's AngelsÂ </c:v>
                </c:pt>
                <c:pt idx="768">
                  <c:v>The Whole Nine YardsÂ </c:v>
                </c:pt>
                <c:pt idx="769">
                  <c:v>The PianoÂ </c:v>
                </c:pt>
                <c:pt idx="770">
                  <c:v>SeabiscuitÂ </c:v>
                </c:pt>
                <c:pt idx="771">
                  <c:v>Eye for an EyeÂ </c:v>
                </c:pt>
                <c:pt idx="772">
                  <c:v>Guess WhoÂ </c:v>
                </c:pt>
                <c:pt idx="773">
                  <c:v>FireproofÂ </c:v>
                </c:pt>
                <c:pt idx="774">
                  <c:v>Dawn of the DeadÂ </c:v>
                </c:pt>
                <c:pt idx="775">
                  <c:v>Dawn of the DeadÂ </c:v>
                </c:pt>
                <c:pt idx="776">
                  <c:v>Forgetting Sarah MarshallÂ </c:v>
                </c:pt>
                <c:pt idx="777">
                  <c:v>When a Stranger CallsÂ </c:v>
                </c:pt>
                <c:pt idx="778">
                  <c:v>Big Fat LiarÂ </c:v>
                </c:pt>
                <c:pt idx="779">
                  <c:v>The MexicanÂ </c:v>
                </c:pt>
                <c:pt idx="780">
                  <c:v>The Spy Who Loved MeÂ </c:v>
                </c:pt>
                <c:pt idx="781">
                  <c:v>Vanilla SkyÂ </c:v>
                </c:pt>
                <c:pt idx="782">
                  <c:v>The SmurfsÂ </c:v>
                </c:pt>
                <c:pt idx="783">
                  <c:v>This Is 40Â </c:v>
                </c:pt>
                <c:pt idx="784">
                  <c:v>CourageousÂ </c:v>
                </c:pt>
                <c:pt idx="785">
                  <c:v>Crazy HeartÂ </c:v>
                </c:pt>
                <c:pt idx="786">
                  <c:v>The Last of the MohicansÂ </c:v>
                </c:pt>
                <c:pt idx="787">
                  <c:v>REDÂ </c:v>
                </c:pt>
                <c:pt idx="788">
                  <c:v>Bridge of SpiesÂ </c:v>
                </c:pt>
                <c:pt idx="789">
                  <c:v>Vantage PointÂ </c:v>
                </c:pt>
                <c:pt idx="790">
                  <c:v>The Hundred-Foot JourneyÂ </c:v>
                </c:pt>
                <c:pt idx="791">
                  <c:v>Face/OffÂ </c:v>
                </c:pt>
                <c:pt idx="792">
                  <c:v>Friday the 13th Part IIIÂ </c:v>
                </c:pt>
                <c:pt idx="793">
                  <c:v>White ChicksÂ </c:v>
                </c:pt>
                <c:pt idx="794">
                  <c:v>Ocean's ThirteenÂ </c:v>
                </c:pt>
                <c:pt idx="795">
                  <c:v>You Got ServedÂ </c:v>
                </c:pt>
                <c:pt idx="796">
                  <c:v>SelmaÂ </c:v>
                </c:pt>
                <c:pt idx="797">
                  <c:v>The Amazing Spider-ManÂ </c:v>
                </c:pt>
                <c:pt idx="798">
                  <c:v>The Greatest Show on EarthÂ </c:v>
                </c:pt>
                <c:pt idx="799">
                  <c:v>How to Train Your Dragon 2Â </c:v>
                </c:pt>
                <c:pt idx="800">
                  <c:v>The TerminatorÂ </c:v>
                </c:pt>
                <c:pt idx="801">
                  <c:v>Red EyeÂ </c:v>
                </c:pt>
                <c:pt idx="802">
                  <c:v>Romeo + JulietÂ </c:v>
                </c:pt>
                <c:pt idx="803">
                  <c:v>Young GunsÂ </c:v>
                </c:pt>
                <c:pt idx="804">
                  <c:v>Diary of a Wimpy Kid: Rodrick RulesÂ </c:v>
                </c:pt>
                <c:pt idx="805">
                  <c:v>PaybackÂ </c:v>
                </c:pt>
                <c:pt idx="806">
                  <c:v>TombstoneÂ </c:v>
                </c:pt>
                <c:pt idx="807">
                  <c:v>A Cinderella StoryÂ </c:v>
                </c:pt>
                <c:pt idx="808">
                  <c:v>The Boy Next DoorÂ </c:v>
                </c:pt>
                <c:pt idx="809">
                  <c:v>Warm BodiesÂ </c:v>
                </c:pt>
                <c:pt idx="810">
                  <c:v>The Royal TenenbaumsÂ </c:v>
                </c:pt>
                <c:pt idx="811">
                  <c:v>I Love You, ManÂ </c:v>
                </c:pt>
                <c:pt idx="812">
                  <c:v>True LiesÂ </c:v>
                </c:pt>
                <c:pt idx="813">
                  <c:v>Training DayÂ </c:v>
                </c:pt>
                <c:pt idx="814">
                  <c:v>The Prince of EgyptÂ </c:v>
                </c:pt>
                <c:pt idx="815">
                  <c:v>PsychoÂ </c:v>
                </c:pt>
                <c:pt idx="816">
                  <c:v>The Peanuts MovieÂ </c:v>
                </c:pt>
                <c:pt idx="817">
                  <c:v>St. VincentÂ </c:v>
                </c:pt>
                <c:pt idx="818">
                  <c:v>UnknownÂ </c:v>
                </c:pt>
                <c:pt idx="819">
                  <c:v>UnknownÂ </c:v>
                </c:pt>
                <c:pt idx="820">
                  <c:v>CongoÂ </c:v>
                </c:pt>
                <c:pt idx="821">
                  <c:v>ThorÂ </c:v>
                </c:pt>
                <c:pt idx="822">
                  <c:v>South Park: Bigger Longer &amp; UncutÂ </c:v>
                </c:pt>
                <c:pt idx="823">
                  <c:v>The RobeÂ </c:v>
                </c:pt>
                <c:pt idx="824">
                  <c:v>Romeo Must DieÂ </c:v>
                </c:pt>
                <c:pt idx="825">
                  <c:v>2016: Obama's AmericaÂ </c:v>
                </c:pt>
                <c:pt idx="826">
                  <c:v>Shallow HalÂ </c:v>
                </c:pt>
                <c:pt idx="827">
                  <c:v>Friday the 13th: The Final ChapterÂ </c:v>
                </c:pt>
                <c:pt idx="828">
                  <c:v>The Texas Chain Saw MassacreÂ </c:v>
                </c:pt>
                <c:pt idx="829">
                  <c:v>The Texas Chain Saw MassacreÂ </c:v>
                </c:pt>
                <c:pt idx="830">
                  <c:v>Jumping the BroomÂ </c:v>
                </c:pt>
                <c:pt idx="831">
                  <c:v>MulanÂ </c:v>
                </c:pt>
                <c:pt idx="832">
                  <c:v>UnfriendedÂ </c:v>
                </c:pt>
                <c:pt idx="833">
                  <c:v>Bill &amp; Ted's Excellent AdventureÂ </c:v>
                </c:pt>
                <c:pt idx="834">
                  <c:v>JFKÂ </c:v>
                </c:pt>
                <c:pt idx="835">
                  <c:v>The Scorpion KingÂ </c:v>
                </c:pt>
                <c:pt idx="836">
                  <c:v>ShineÂ </c:v>
                </c:pt>
                <c:pt idx="837">
                  <c:v>Final DestinationÂ </c:v>
                </c:pt>
                <c:pt idx="838">
                  <c:v>The Dukes of HazzardÂ </c:v>
                </c:pt>
                <c:pt idx="839">
                  <c:v>Baby MamaÂ </c:v>
                </c:pt>
                <c:pt idx="840">
                  <c:v>A Walk to RememberÂ </c:v>
                </c:pt>
                <c:pt idx="841">
                  <c:v>Big Momma's House 2Â </c:v>
                </c:pt>
                <c:pt idx="842">
                  <c:v>American GangsterÂ </c:v>
                </c:pt>
                <c:pt idx="843">
                  <c:v>BoomerangÂ </c:v>
                </c:pt>
                <c:pt idx="844">
                  <c:v>Hope FloatsÂ </c:v>
                </c:pt>
                <c:pt idx="845">
                  <c:v>Minority ReportÂ </c:v>
                </c:pt>
                <c:pt idx="846">
                  <c:v>Open WaterÂ </c:v>
                </c:pt>
                <c:pt idx="847">
                  <c:v>Bedtime StoriesÂ </c:v>
                </c:pt>
                <c:pt idx="848">
                  <c:v>Madagascar: Escape 2 AfricaÂ </c:v>
                </c:pt>
                <c:pt idx="849">
                  <c:v>MonsterÂ </c:v>
                </c:pt>
                <c:pt idx="850">
                  <c:v>KnowingÂ </c:v>
                </c:pt>
                <c:pt idx="851">
                  <c:v>X-Men Origins: WolverineÂ </c:v>
                </c:pt>
                <c:pt idx="852">
                  <c:v>Kevin Hart: Let Me ExplainÂ </c:v>
                </c:pt>
                <c:pt idx="853">
                  <c:v>The ArtistÂ </c:v>
                </c:pt>
                <c:pt idx="854">
                  <c:v>L.A. ConfidentialÂ </c:v>
                </c:pt>
                <c:pt idx="855">
                  <c:v>Moonrise KingdomÂ </c:v>
                </c:pt>
                <c:pt idx="856">
                  <c:v>Four BrothersÂ </c:v>
                </c:pt>
                <c:pt idx="857">
                  <c:v>UnderworldÂ </c:v>
                </c:pt>
                <c:pt idx="858">
                  <c:v>My Dog SkipÂ </c:v>
                </c:pt>
                <c:pt idx="859">
                  <c:v>Final Destination 3Â </c:v>
                </c:pt>
                <c:pt idx="860">
                  <c:v>Bend It Like BeckhamÂ </c:v>
                </c:pt>
                <c:pt idx="861">
                  <c:v>Sky HighÂ </c:v>
                </c:pt>
                <c:pt idx="862">
                  <c:v>Olympus Has FallenÂ </c:v>
                </c:pt>
                <c:pt idx="863">
                  <c:v>Wall StreetÂ </c:v>
                </c:pt>
                <c:pt idx="864">
                  <c:v>In &amp; OutÂ </c:v>
                </c:pt>
                <c:pt idx="865">
                  <c:v>The Mask of ZorroÂ </c:v>
                </c:pt>
                <c:pt idx="866">
                  <c:v>The NetÂ </c:v>
                </c:pt>
                <c:pt idx="867">
                  <c:v>Bride WarsÂ </c:v>
                </c:pt>
                <c:pt idx="868">
                  <c:v>MoonrakerÂ </c:v>
                </c:pt>
                <c:pt idx="869">
                  <c:v>Date MovieÂ </c:v>
                </c:pt>
                <c:pt idx="870">
                  <c:v>Rio 2Â </c:v>
                </c:pt>
                <c:pt idx="871">
                  <c:v>Escape from AlcatrazÂ </c:v>
                </c:pt>
                <c:pt idx="872">
                  <c:v>The Ides of MarchÂ </c:v>
                </c:pt>
                <c:pt idx="873">
                  <c:v>Return to Never LandÂ </c:v>
                </c:pt>
                <c:pt idx="874">
                  <c:v>Live and Let DieÂ </c:v>
                </c:pt>
                <c:pt idx="875">
                  <c:v>Leaving Las VegasÂ </c:v>
                </c:pt>
                <c:pt idx="876">
                  <c:v>ScroogedÂ </c:v>
                </c:pt>
                <c:pt idx="877">
                  <c:v>The CellÂ </c:v>
                </c:pt>
                <c:pt idx="878">
                  <c:v>Starsky &amp; HutchÂ </c:v>
                </c:pt>
                <c:pt idx="879">
                  <c:v>Dead Man WalkingÂ </c:v>
                </c:pt>
                <c:pt idx="880">
                  <c:v>Wag the DogÂ </c:v>
                </c:pt>
                <c:pt idx="881">
                  <c:v>DisclosureÂ </c:v>
                </c:pt>
                <c:pt idx="882">
                  <c:v>SnitchÂ </c:v>
                </c:pt>
                <c:pt idx="883">
                  <c:v>SnitchÂ </c:v>
                </c:pt>
                <c:pt idx="884">
                  <c:v>The Jungle Book 2Â </c:v>
                </c:pt>
                <c:pt idx="885">
                  <c:v>VacationÂ </c:v>
                </c:pt>
                <c:pt idx="886">
                  <c:v>PremonitionÂ </c:v>
                </c:pt>
                <c:pt idx="887">
                  <c:v>A Nightmare on Elm Street 2: Freddy's RevengeÂ </c:v>
                </c:pt>
                <c:pt idx="888">
                  <c:v>It's ComplicatedÂ </c:v>
                </c:pt>
                <c:pt idx="889">
                  <c:v>Cruel IntentionsÂ </c:v>
                </c:pt>
                <c:pt idx="890">
                  <c:v>The CrowÂ </c:v>
                </c:pt>
                <c:pt idx="891">
                  <c:v>Yes ManÂ </c:v>
                </c:pt>
                <c:pt idx="892">
                  <c:v>Jackie BrownÂ </c:v>
                </c:pt>
                <c:pt idx="893">
                  <c:v>Blade IIÂ </c:v>
                </c:pt>
                <c:pt idx="894">
                  <c:v>KrampusÂ </c:v>
                </c:pt>
                <c:pt idx="895">
                  <c:v>A Madea ChristmasÂ </c:v>
                </c:pt>
                <c:pt idx="896">
                  <c:v>Jeepers CreepersÂ </c:v>
                </c:pt>
                <c:pt idx="897">
                  <c:v>McFarland, USAÂ </c:v>
                </c:pt>
                <c:pt idx="898">
                  <c:v>Paranormal Activity: The Marked OnesÂ </c:v>
                </c:pt>
                <c:pt idx="899">
                  <c:v>Star Trek V: The Final FrontierÂ </c:v>
                </c:pt>
                <c:pt idx="900">
                  <c:v>BrooklynÂ </c:v>
                </c:pt>
                <c:pt idx="901">
                  <c:v>Monster's BallÂ </c:v>
                </c:pt>
                <c:pt idx="902">
                  <c:v>Night at the Museum: Battle of the SmithsonianÂ </c:v>
                </c:pt>
                <c:pt idx="903">
                  <c:v>The Blues BrothersÂ </c:v>
                </c:pt>
                <c:pt idx="904">
                  <c:v>The Bounty HunterÂ </c:v>
                </c:pt>
                <c:pt idx="905">
                  <c:v>Set It OffÂ </c:v>
                </c:pt>
                <c:pt idx="906">
                  <c:v>Diary of a Wimpy Kid: Dog DaysÂ </c:v>
                </c:pt>
                <c:pt idx="907">
                  <c:v>50/50Â </c:v>
                </c:pt>
                <c:pt idx="908">
                  <c:v>The Odd Life of Timothy GreenÂ </c:v>
                </c:pt>
                <c:pt idx="909">
                  <c:v>Once Upon a Time in MexicoÂ </c:v>
                </c:pt>
                <c:pt idx="910">
                  <c:v>The Hills Have EyesÂ </c:v>
                </c:pt>
                <c:pt idx="911">
                  <c:v>The Secret Life of BeesÂ </c:v>
                </c:pt>
                <c:pt idx="912">
                  <c:v>A Thin Line Between Love and HateÂ </c:v>
                </c:pt>
                <c:pt idx="913">
                  <c:v>Finding NeverlandÂ </c:v>
                </c:pt>
                <c:pt idx="914">
                  <c:v>The UnbornÂ </c:v>
                </c:pt>
                <c:pt idx="915">
                  <c:v>The UnbornÂ </c:v>
                </c:pt>
                <c:pt idx="916">
                  <c:v>CleopatraÂ </c:v>
                </c:pt>
                <c:pt idx="917">
                  <c:v>Happy GilmoreÂ </c:v>
                </c:pt>
                <c:pt idx="918">
                  <c:v>The GreyÂ </c:v>
                </c:pt>
                <c:pt idx="919">
                  <c:v>The Final DestinationÂ </c:v>
                </c:pt>
                <c:pt idx="920">
                  <c:v>Galaxy QuestÂ </c:v>
                </c:pt>
                <c:pt idx="921">
                  <c:v>Freddy's Dead: The Final NightmareÂ </c:v>
                </c:pt>
                <c:pt idx="922">
                  <c:v>BoogeymanÂ </c:v>
                </c:pt>
                <c:pt idx="923">
                  <c:v>Scary Movie 2Â </c:v>
                </c:pt>
                <c:pt idx="924">
                  <c:v>Sense and SensibilityÂ </c:v>
                </c:pt>
                <c:pt idx="925">
                  <c:v>Harold &amp; Kumar Escape from Guantanamo BayÂ </c:v>
                </c:pt>
                <c:pt idx="926">
                  <c:v>Con AirÂ </c:v>
                </c:pt>
                <c:pt idx="927">
                  <c:v>The Curse of the Were-RabbitÂ </c:v>
                </c:pt>
                <c:pt idx="928">
                  <c:v>Earth to EchoÂ </c:v>
                </c:pt>
                <c:pt idx="929">
                  <c:v>Soul SurferÂ </c:v>
                </c:pt>
                <c:pt idx="930">
                  <c:v>The BoyÂ </c:v>
                </c:pt>
                <c:pt idx="931">
                  <c:v>PhilomenaÂ </c:v>
                </c:pt>
                <c:pt idx="932">
                  <c:v>FirefoxÂ </c:v>
                </c:pt>
                <c:pt idx="933">
                  <c:v>The Lizzie McGuire MovieÂ </c:v>
                </c:pt>
                <c:pt idx="934">
                  <c:v>Saw 3D: The Final ChapterÂ </c:v>
                </c:pt>
                <c:pt idx="935">
                  <c:v>Teenage Mutant Ninja Turtles IIIÂ </c:v>
                </c:pt>
                <c:pt idx="936">
                  <c:v>MoneyballÂ </c:v>
                </c:pt>
                <c:pt idx="937">
                  <c:v>Under the Tuscan SunÂ </c:v>
                </c:pt>
                <c:pt idx="938">
                  <c:v>The DUFFÂ </c:v>
                </c:pt>
                <c:pt idx="939">
                  <c:v>Space CowboysÂ </c:v>
                </c:pt>
                <c:pt idx="940">
                  <c:v>The Wedding PlannerÂ </c:v>
                </c:pt>
                <c:pt idx="941">
                  <c:v>Dressed to KillÂ </c:v>
                </c:pt>
                <c:pt idx="942">
                  <c:v>CrossroadsÂ </c:v>
                </c:pt>
                <c:pt idx="943">
                  <c:v>The Best ManÂ </c:v>
                </c:pt>
                <c:pt idx="944">
                  <c:v>The FacultyÂ </c:v>
                </c:pt>
                <c:pt idx="945">
                  <c:v>SpeciesÂ </c:v>
                </c:pt>
                <c:pt idx="946">
                  <c:v>BladeÂ </c:v>
                </c:pt>
                <c:pt idx="947">
                  <c:v>SpotlightÂ </c:v>
                </c:pt>
                <c:pt idx="948">
                  <c:v>500 Days of SummerÂ </c:v>
                </c:pt>
                <c:pt idx="949">
                  <c:v>Cloudy with a Chance of MeatballsÂ </c:v>
                </c:pt>
                <c:pt idx="950">
                  <c:v>Rumble in the BronxÂ </c:v>
                </c:pt>
                <c:pt idx="951">
                  <c:v>Journey 2: The Mysterious IslandÂ </c:v>
                </c:pt>
                <c:pt idx="952">
                  <c:v>A Bridge Too FarÂ </c:v>
                </c:pt>
                <c:pt idx="953">
                  <c:v>I, RobotÂ </c:v>
                </c:pt>
                <c:pt idx="954">
                  <c:v>House at the End of the StreetÂ </c:v>
                </c:pt>
                <c:pt idx="955">
                  <c:v>A Nightmare on Elm StreetÂ </c:v>
                </c:pt>
                <c:pt idx="956">
                  <c:v>A Nightmare on Elm StreetÂ </c:v>
                </c:pt>
                <c:pt idx="957">
                  <c:v>SecretariatÂ </c:v>
                </c:pt>
                <c:pt idx="958">
                  <c:v>The BenchwarmersÂ </c:v>
                </c:pt>
                <c:pt idx="959">
                  <c:v>Live Free or Die HardÂ </c:v>
                </c:pt>
                <c:pt idx="960">
                  <c:v>Wreck-It RalphÂ </c:v>
                </c:pt>
                <c:pt idx="961">
                  <c:v>The Time Traveler's WifeÂ </c:v>
                </c:pt>
                <c:pt idx="962">
                  <c:v>Menace II SocietyÂ </c:v>
                </c:pt>
                <c:pt idx="963">
                  <c:v>FridayÂ </c:v>
                </c:pt>
                <c:pt idx="964">
                  <c:v>The Master of DisguiseÂ </c:v>
                </c:pt>
                <c:pt idx="965">
                  <c:v>X-Men: The Last StandÂ </c:v>
                </c:pt>
                <c:pt idx="966">
                  <c:v>Birdman or (The Unexpected Virtue of Ignorance)Â </c:v>
                </c:pt>
                <c:pt idx="967">
                  <c:v>ShaftÂ </c:v>
                </c:pt>
                <c:pt idx="968">
                  <c:v>Garden StateÂ </c:v>
                </c:pt>
                <c:pt idx="969">
                  <c:v>Child's PlayÂ </c:v>
                </c:pt>
                <c:pt idx="970">
                  <c:v>The Bridge on the River KwaiÂ </c:v>
                </c:pt>
                <c:pt idx="971">
                  <c:v>Pan's LabyrinthÂ </c:v>
                </c:pt>
                <c:pt idx="972">
                  <c:v>SnatchÂ </c:v>
                </c:pt>
                <c:pt idx="973">
                  <c:v>Road to PerditionÂ </c:v>
                </c:pt>
                <c:pt idx="974">
                  <c:v>Urban LegendÂ </c:v>
                </c:pt>
                <c:pt idx="975">
                  <c:v>Dirty GrandpaÂ </c:v>
                </c:pt>
                <c:pt idx="976">
                  <c:v>Michael ClaytonÂ </c:v>
                </c:pt>
                <c:pt idx="977">
                  <c:v>Good Night, and Good Luck.Â </c:v>
                </c:pt>
                <c:pt idx="978">
                  <c:v>Mad Max Beyond ThunderdomeÂ </c:v>
                </c:pt>
                <c:pt idx="979">
                  <c:v>Pain &amp; GainÂ </c:v>
                </c:pt>
                <c:pt idx="980">
                  <c:v>The IllusionistÂ </c:v>
                </c:pt>
                <c:pt idx="981">
                  <c:v>Prom NightÂ </c:v>
                </c:pt>
                <c:pt idx="982">
                  <c:v>NightcrawlerÂ </c:v>
                </c:pt>
                <c:pt idx="983">
                  <c:v>City of AngelsÂ </c:v>
                </c:pt>
                <c:pt idx="984">
                  <c:v>P.S. I Love YouÂ </c:v>
                </c:pt>
                <c:pt idx="985">
                  <c:v>Sling BladeÂ </c:v>
                </c:pt>
                <c:pt idx="986">
                  <c:v>DevilÂ </c:v>
                </c:pt>
                <c:pt idx="987">
                  <c:v>Sex, Lies, and VideotapeÂ </c:v>
                </c:pt>
                <c:pt idx="988">
                  <c:v>The Texas Chainsaw Massacre: The BeginningÂ </c:v>
                </c:pt>
                <c:pt idx="989">
                  <c:v>Peggy Sue Got MarriedÂ </c:v>
                </c:pt>
                <c:pt idx="990">
                  <c:v>Law Abiding CitizenÂ </c:v>
                </c:pt>
                <c:pt idx="991">
                  <c:v>Burn After ReadingÂ </c:v>
                </c:pt>
                <c:pt idx="992">
                  <c:v>Texas Chainsaw 3DÂ </c:v>
                </c:pt>
                <c:pt idx="993">
                  <c:v>Monsters vs. AliensÂ </c:v>
                </c:pt>
                <c:pt idx="994">
                  <c:v>The House BunnyÂ </c:v>
                </c:pt>
                <c:pt idx="995">
                  <c:v>The Second Best Exotic Marigold HotelÂ </c:v>
                </c:pt>
                <c:pt idx="996">
                  <c:v>Just Go with ItÂ </c:v>
                </c:pt>
                <c:pt idx="997">
                  <c:v>Letters to JulietÂ </c:v>
                </c:pt>
                <c:pt idx="998">
                  <c:v>The Last DragonÂ </c:v>
                </c:pt>
                <c:pt idx="999">
                  <c:v>InterstellarÂ </c:v>
                </c:pt>
                <c:pt idx="1000">
                  <c:v>The ExpendablesÂ </c:v>
                </c:pt>
                <c:pt idx="1001">
                  <c:v>BlowÂ </c:v>
                </c:pt>
                <c:pt idx="1002">
                  <c:v>Monster-in-LawÂ </c:v>
                </c:pt>
                <c:pt idx="1003">
                  <c:v>WildÂ </c:v>
                </c:pt>
                <c:pt idx="1004">
                  <c:v>From Russia with LoveÂ </c:v>
                </c:pt>
                <c:pt idx="1005">
                  <c:v>Source CodeÂ </c:v>
                </c:pt>
                <c:pt idx="1006">
                  <c:v>OculusÂ </c:v>
                </c:pt>
                <c:pt idx="1007">
                  <c:v>Days of ThunderÂ </c:v>
                </c:pt>
                <c:pt idx="1008">
                  <c:v>The GallowsÂ </c:v>
                </c:pt>
                <c:pt idx="1009">
                  <c:v>MaxÂ </c:v>
                </c:pt>
                <c:pt idx="1010">
                  <c:v>Cheaper by the Dozen 2Â </c:v>
                </c:pt>
                <c:pt idx="1011">
                  <c:v>The DescentÂ </c:v>
                </c:pt>
                <c:pt idx="1012">
                  <c:v>The Lazarus EffectÂ </c:v>
                </c:pt>
                <c:pt idx="1013">
                  <c:v>Nick and Norah's Infinite PlaylistÂ </c:v>
                </c:pt>
                <c:pt idx="1014">
                  <c:v>SouthpawÂ </c:v>
                </c:pt>
                <c:pt idx="1015">
                  <c:v>Inspector GadgetÂ </c:v>
                </c:pt>
                <c:pt idx="1016">
                  <c:v>Woman in GoldÂ </c:v>
                </c:pt>
                <c:pt idx="1017">
                  <c:v>Dallas Buyers ClubÂ </c:v>
                </c:pt>
                <c:pt idx="1018">
                  <c:v>No EscapeÂ </c:v>
                </c:pt>
                <c:pt idx="1019">
                  <c:v>The Nut JobÂ </c:v>
                </c:pt>
                <c:pt idx="1020">
                  <c:v>10 Things I Hate About YouÂ </c:v>
                </c:pt>
                <c:pt idx="1021">
                  <c:v>ArachnophobiaÂ </c:v>
                </c:pt>
                <c:pt idx="1022">
                  <c:v>Nanny McPheeÂ </c:v>
                </c:pt>
                <c:pt idx="1023">
                  <c:v>Some Like It HotÂ </c:v>
                </c:pt>
                <c:pt idx="1024">
                  <c:v>Fat AlbertÂ </c:v>
                </c:pt>
                <c:pt idx="1025">
                  <c:v>The Lawnmower ManÂ </c:v>
                </c:pt>
                <c:pt idx="1026">
                  <c:v>GoosebumpsÂ </c:v>
                </c:pt>
                <c:pt idx="1027">
                  <c:v>GoosebumpsÂ </c:v>
                </c:pt>
                <c:pt idx="1028">
                  <c:v>SerendipityÂ </c:v>
                </c:pt>
                <c:pt idx="1029">
                  <c:v>Not Another Teen MovieÂ </c:v>
                </c:pt>
                <c:pt idx="1030">
                  <c:v>The Man in the Iron MaskÂ </c:v>
                </c:pt>
                <c:pt idx="1031">
                  <c:v>Thir13en GhostsÂ </c:v>
                </c:pt>
                <c:pt idx="1032">
                  <c:v>House on Haunted HillÂ </c:v>
                </c:pt>
                <c:pt idx="1033">
                  <c:v>GoodfellasÂ </c:v>
                </c:pt>
                <c:pt idx="1034">
                  <c:v>Changing LanesÂ </c:v>
                </c:pt>
                <c:pt idx="1035">
                  <c:v>Waking Ned DevineÂ </c:v>
                </c:pt>
                <c:pt idx="1036">
                  <c:v>CapoteÂ </c:v>
                </c:pt>
                <c:pt idx="1037">
                  <c:v>EntrapmentÂ </c:v>
                </c:pt>
                <c:pt idx="1038">
                  <c:v>The WitchÂ </c:v>
                </c:pt>
                <c:pt idx="1039">
                  <c:v>Air BudÂ </c:v>
                </c:pt>
                <c:pt idx="1040">
                  <c:v>You, Me and DupreeÂ </c:v>
                </c:pt>
                <c:pt idx="1041">
                  <c:v>BarnyardÂ </c:v>
                </c:pt>
                <c:pt idx="1042">
                  <c:v>The Best Years of Our LivesÂ </c:v>
                </c:pt>
                <c:pt idx="1043">
                  <c:v>Enemy of the StateÂ </c:v>
                </c:pt>
                <c:pt idx="1044">
                  <c:v>Gosford ParkÂ </c:v>
                </c:pt>
                <c:pt idx="1045">
                  <c:v>IdentityÂ </c:v>
                </c:pt>
                <c:pt idx="1046">
                  <c:v>Don JonÂ </c:v>
                </c:pt>
                <c:pt idx="1047">
                  <c:v>The BrothersÂ </c:v>
                </c:pt>
                <c:pt idx="1048">
                  <c:v>Like MikeÂ </c:v>
                </c:pt>
                <c:pt idx="1049">
                  <c:v>BoyhoodÂ </c:v>
                </c:pt>
                <c:pt idx="1050">
                  <c:v>The Thomas Crown AffairÂ </c:v>
                </c:pt>
                <c:pt idx="1051">
                  <c:v>The RoommateÂ </c:v>
                </c:pt>
                <c:pt idx="1052">
                  <c:v>Agent Cody BanksÂ </c:v>
                </c:pt>
                <c:pt idx="1053">
                  <c:v>InsomniaÂ </c:v>
                </c:pt>
                <c:pt idx="1054">
                  <c:v>The Living DaylightsÂ </c:v>
                </c:pt>
                <c:pt idx="1055">
                  <c:v>PaddingtonÂ </c:v>
                </c:pt>
                <c:pt idx="1056">
                  <c:v>Darkness FallsÂ </c:v>
                </c:pt>
                <c:pt idx="1057">
                  <c:v>Eagle EyeÂ </c:v>
                </c:pt>
                <c:pt idx="1058">
                  <c:v>Naked Gun 33 1/3: The Final InsultÂ </c:v>
                </c:pt>
                <c:pt idx="1059">
                  <c:v>Hide and SeekÂ </c:v>
                </c:pt>
                <c:pt idx="1060">
                  <c:v>Do the Right ThingÂ </c:v>
                </c:pt>
                <c:pt idx="1061">
                  <c:v>StigmataÂ </c:v>
                </c:pt>
                <c:pt idx="1062">
                  <c:v>Superman IIIÂ </c:v>
                </c:pt>
                <c:pt idx="1063">
                  <c:v>The Last EmperorÂ </c:v>
                </c:pt>
                <c:pt idx="1064">
                  <c:v>40 Days and 40 NightsÂ </c:v>
                </c:pt>
                <c:pt idx="1065">
                  <c:v>AtonementÂ </c:v>
                </c:pt>
                <c:pt idx="1066">
                  <c:v>AnnieÂ </c:v>
                </c:pt>
                <c:pt idx="1067">
                  <c:v>The Theory of EverythingÂ </c:v>
                </c:pt>
                <c:pt idx="1068">
                  <c:v>Friends with BenefitsÂ </c:v>
                </c:pt>
                <c:pt idx="1069">
                  <c:v>White FangÂ </c:v>
                </c:pt>
                <c:pt idx="1070">
                  <c:v>Water for ElephantsÂ </c:v>
                </c:pt>
                <c:pt idx="1071">
                  <c:v>Dangerous LiaisonsÂ </c:v>
                </c:pt>
                <c:pt idx="1072">
                  <c:v>The RoseÂ </c:v>
                </c:pt>
                <c:pt idx="1073">
                  <c:v>The Scorch TrialsÂ </c:v>
                </c:pt>
                <c:pt idx="1074">
                  <c:v>DogmaÂ </c:v>
                </c:pt>
                <c:pt idx="1075">
                  <c:v>Eat Pray LoveÂ </c:v>
                </c:pt>
                <c:pt idx="1076">
                  <c:v>Good Boy!Â </c:v>
                </c:pt>
                <c:pt idx="1077">
                  <c:v>AnacondaÂ </c:v>
                </c:pt>
                <c:pt idx="1078">
                  <c:v>Any Given SundayÂ </c:v>
                </c:pt>
                <c:pt idx="1079">
                  <c:v>Final Destination 2Â </c:v>
                </c:pt>
                <c:pt idx="1080">
                  <c:v>Broken ArrowÂ </c:v>
                </c:pt>
                <c:pt idx="1081">
                  <c:v>The FogÂ </c:v>
                </c:pt>
                <c:pt idx="1082">
                  <c:v>The FogÂ </c:v>
                </c:pt>
                <c:pt idx="1083">
                  <c:v>The Banger SistersÂ </c:v>
                </c:pt>
                <c:pt idx="1084">
                  <c:v>A View to a KillÂ </c:v>
                </c:pt>
                <c:pt idx="1085">
                  <c:v>Neighbors 2: Sorority RisingÂ </c:v>
                </c:pt>
                <c:pt idx="1086">
                  <c:v>AVP: Alien vs. PredatorÂ </c:v>
                </c:pt>
                <c:pt idx="1087">
                  <c:v>The WrestlerÂ </c:v>
                </c:pt>
                <c:pt idx="1088">
                  <c:v>Yogi BearÂ </c:v>
                </c:pt>
                <c:pt idx="1089">
                  <c:v>TMNTÂ </c:v>
                </c:pt>
                <c:pt idx="1090">
                  <c:v>The GiverÂ </c:v>
                </c:pt>
                <c:pt idx="1091">
                  <c:v>SwimfanÂ </c:v>
                </c:pt>
                <c:pt idx="1092">
                  <c:v>DriveÂ </c:v>
                </c:pt>
                <c:pt idx="1093">
                  <c:v>Jack ReacherÂ </c:v>
                </c:pt>
                <c:pt idx="1094">
                  <c:v>Jack ReacherÂ </c:v>
                </c:pt>
                <c:pt idx="1095">
                  <c:v>The SkullsÂ </c:v>
                </c:pt>
                <c:pt idx="1096">
                  <c:v>UnbreakableÂ </c:v>
                </c:pt>
                <c:pt idx="1097">
                  <c:v>InsurgentÂ </c:v>
                </c:pt>
                <c:pt idx="1098">
                  <c:v>Paper TownsÂ </c:v>
                </c:pt>
                <c:pt idx="1099">
                  <c:v>Oz the Great and PowerfulÂ </c:v>
                </c:pt>
                <c:pt idx="1100">
                  <c:v>Oz the Great and PowerfulÂ </c:v>
                </c:pt>
                <c:pt idx="1101">
                  <c:v>Our Idiot BrotherÂ </c:v>
                </c:pt>
                <c:pt idx="1102">
                  <c:v>Loaded Weapon 1Â </c:v>
                </c:pt>
                <c:pt idx="1103">
                  <c:v>Epic MovieÂ </c:v>
                </c:pt>
                <c:pt idx="1104">
                  <c:v>ScarfaceÂ </c:v>
                </c:pt>
                <c:pt idx="1105">
                  <c:v>QuarantineÂ </c:v>
                </c:pt>
                <c:pt idx="1106">
                  <c:v>One Hour PhotoÂ </c:v>
                </c:pt>
                <c:pt idx="1107">
                  <c:v>GothikaÂ </c:v>
                </c:pt>
                <c:pt idx="1108">
                  <c:v>Ladder 49Â </c:v>
                </c:pt>
                <c:pt idx="1109">
                  <c:v>O Brother, Where Art Thou?Â </c:v>
                </c:pt>
                <c:pt idx="1110">
                  <c:v>Twilight Zone: The MovieÂ </c:v>
                </c:pt>
                <c:pt idx="1111">
                  <c:v>Never Say Never AgainÂ </c:v>
                </c:pt>
                <c:pt idx="1112">
                  <c:v>In Good CompanyÂ </c:v>
                </c:pt>
                <c:pt idx="1113">
                  <c:v>Nothing to LoseÂ </c:v>
                </c:pt>
                <c:pt idx="1114">
                  <c:v>The Wizard of OzÂ </c:v>
                </c:pt>
                <c:pt idx="1115">
                  <c:v>The EyeÂ </c:v>
                </c:pt>
                <c:pt idx="1116">
                  <c:v>A Low Down Dirty ShameÂ </c:v>
                </c:pt>
                <c:pt idx="1117">
                  <c:v>Brown SugarÂ </c:v>
                </c:pt>
                <c:pt idx="1118">
                  <c:v>Escape from New YorkÂ </c:v>
                </c:pt>
                <c:pt idx="1119">
                  <c:v>Puss in BootsÂ </c:v>
                </c:pt>
                <c:pt idx="1120">
                  <c:v>The Count of Monte CristoÂ </c:v>
                </c:pt>
                <c:pt idx="1121">
                  <c:v>The Other GuysÂ </c:v>
                </c:pt>
                <c:pt idx="1122">
                  <c:v>HardballÂ </c:v>
                </c:pt>
                <c:pt idx="1123">
                  <c:v>My Sister's KeeperÂ </c:v>
                </c:pt>
                <c:pt idx="1124">
                  <c:v>Johnson Family VacationÂ </c:v>
                </c:pt>
                <c:pt idx="1125">
                  <c:v>How HighÂ </c:v>
                </c:pt>
                <c:pt idx="1126">
                  <c:v>The Grudge 2Â </c:v>
                </c:pt>
                <c:pt idx="1127">
                  <c:v>Clerks IIÂ </c:v>
                </c:pt>
                <c:pt idx="1128">
                  <c:v>The CraziesÂ </c:v>
                </c:pt>
                <c:pt idx="1129">
                  <c:v>Friday the 13th: A New BeginningÂ </c:v>
                </c:pt>
                <c:pt idx="1130">
                  <c:v>Behind Enemy LinesÂ </c:v>
                </c:pt>
                <c:pt idx="1131">
                  <c:v>The WoodÂ </c:v>
                </c:pt>
                <c:pt idx="1132">
                  <c:v>13 Going on 30Â </c:v>
                </c:pt>
                <c:pt idx="1133">
                  <c:v>One Direction: This Is UsÂ </c:v>
                </c:pt>
                <c:pt idx="1134">
                  <c:v>All About SteveÂ </c:v>
                </c:pt>
                <c:pt idx="1135">
                  <c:v>Where the Heart IsÂ </c:v>
                </c:pt>
                <c:pt idx="1136">
                  <c:v>Exit WoundsÂ </c:v>
                </c:pt>
                <c:pt idx="1137">
                  <c:v>Because of Winn-DixieÂ </c:v>
                </c:pt>
                <c:pt idx="1138">
                  <c:v>Smokin' AcesÂ </c:v>
                </c:pt>
                <c:pt idx="1139">
                  <c:v>DesperadoÂ </c:v>
                </c:pt>
                <c:pt idx="1140">
                  <c:v>The Constant GardenerÂ </c:v>
                </c:pt>
                <c:pt idx="1141">
                  <c:v>The Players ClubÂ </c:v>
                </c:pt>
                <c:pt idx="1142">
                  <c:v>The Bone CollectorÂ </c:v>
                </c:pt>
                <c:pt idx="1143">
                  <c:v>Tropic ThunderÂ </c:v>
                </c:pt>
                <c:pt idx="1144">
                  <c:v>YentlÂ </c:v>
                </c:pt>
                <c:pt idx="1145">
                  <c:v>Halloween IIÂ </c:v>
                </c:pt>
                <c:pt idx="1146">
                  <c:v>MegamindÂ </c:v>
                </c:pt>
                <c:pt idx="1147">
                  <c:v>Malibu's Most WantedÂ </c:v>
                </c:pt>
                <c:pt idx="1148">
                  <c:v>Thank You for SmokingÂ </c:v>
                </c:pt>
                <c:pt idx="1149">
                  <c:v>I Am SamÂ </c:v>
                </c:pt>
                <c:pt idx="1150">
                  <c:v>Die Another DayÂ </c:v>
                </c:pt>
                <c:pt idx="1151">
                  <c:v>The Secret in Their EyesÂ </c:v>
                </c:pt>
                <c:pt idx="1152">
                  <c:v>Jeepers Creepers IIÂ </c:v>
                </c:pt>
                <c:pt idx="1153">
                  <c:v>That Awkward MomentÂ </c:v>
                </c:pt>
                <c:pt idx="1154">
                  <c:v>Kick-AssÂ </c:v>
                </c:pt>
                <c:pt idx="1155">
                  <c:v>Bill &amp; Ted's Bogus JourneyÂ </c:v>
                </c:pt>
                <c:pt idx="1156">
                  <c:v>BrÃ¼noÂ </c:v>
                </c:pt>
                <c:pt idx="1157">
                  <c:v>The Lincoln LawyerÂ </c:v>
                </c:pt>
                <c:pt idx="1158">
                  <c:v>A Room with a ViewÂ </c:v>
                </c:pt>
                <c:pt idx="1159">
                  <c:v>ShutterÂ </c:v>
                </c:pt>
                <c:pt idx="1160">
                  <c:v>The Fisher KingÂ </c:v>
                </c:pt>
                <c:pt idx="1161">
                  <c:v>The X FilesÂ </c:v>
                </c:pt>
                <c:pt idx="1162">
                  <c:v>Friday the 13th Part 2Â </c:v>
                </c:pt>
                <c:pt idx="1163">
                  <c:v>OutbreakÂ </c:v>
                </c:pt>
                <c:pt idx="1164">
                  <c:v>Sinister 2Â </c:v>
                </c:pt>
                <c:pt idx="1165">
                  <c:v>The Last House on the LeftÂ </c:v>
                </c:pt>
                <c:pt idx="1166">
                  <c:v>The Last House on the LeftÂ </c:v>
                </c:pt>
                <c:pt idx="1167">
                  <c:v>FuryÂ </c:v>
                </c:pt>
                <c:pt idx="1168">
                  <c:v>How Stella Got Her Groove BackÂ </c:v>
                </c:pt>
                <c:pt idx="1169">
                  <c:v>The Adventures of Huck FinnÂ </c:v>
                </c:pt>
                <c:pt idx="1170">
                  <c:v>Conan the BarbarianÂ </c:v>
                </c:pt>
                <c:pt idx="1171">
                  <c:v>Conan the BarbarianÂ </c:v>
                </c:pt>
                <c:pt idx="1172">
                  <c:v>The Age of AdalineÂ </c:v>
                </c:pt>
                <c:pt idx="1173">
                  <c:v>TimecopÂ </c:v>
                </c:pt>
                <c:pt idx="1174">
                  <c:v>Man of the YearÂ </c:v>
                </c:pt>
                <c:pt idx="1175">
                  <c:v>The Kids Are All RightÂ </c:v>
                </c:pt>
                <c:pt idx="1176">
                  <c:v>Super TroopersÂ </c:v>
                </c:pt>
                <c:pt idx="1177">
                  <c:v>RadioÂ </c:v>
                </c:pt>
                <c:pt idx="1178">
                  <c:v>The Usual SuspectsÂ </c:v>
                </c:pt>
                <c:pt idx="1179">
                  <c:v>Lakeview TerraceÂ </c:v>
                </c:pt>
                <c:pt idx="1180">
                  <c:v>Bowling for ColumbineÂ </c:v>
                </c:pt>
                <c:pt idx="1181">
                  <c:v>The Pink PantherÂ </c:v>
                </c:pt>
                <c:pt idx="1182">
                  <c:v>ZoolanderÂ </c:v>
                </c:pt>
                <c:pt idx="1183">
                  <c:v>Chernobyl DiariesÂ </c:v>
                </c:pt>
                <c:pt idx="1184">
                  <c:v>WaitressÂ </c:v>
                </c:pt>
                <c:pt idx="1185">
                  <c:v>The TerminalÂ </c:v>
                </c:pt>
                <c:pt idx="1186">
                  <c:v>Escape from Planet EarthÂ </c:v>
                </c:pt>
                <c:pt idx="1187">
                  <c:v>Casino RoyaleÂ </c:v>
                </c:pt>
                <c:pt idx="1188">
                  <c:v>Casino RoyaleÂ </c:v>
                </c:pt>
                <c:pt idx="1189">
                  <c:v>Billy ElliotÂ </c:v>
                </c:pt>
                <c:pt idx="1190">
                  <c:v>The HowlingÂ </c:v>
                </c:pt>
                <c:pt idx="1191">
                  <c:v>The Iron LadyÂ </c:v>
                </c:pt>
                <c:pt idx="1192">
                  <c:v>SicarioÂ </c:v>
                </c:pt>
                <c:pt idx="1193">
                  <c:v>RisenÂ </c:v>
                </c:pt>
                <c:pt idx="1194">
                  <c:v>The Wolf of Wall StreetÂ </c:v>
                </c:pt>
                <c:pt idx="1195">
                  <c:v>Men of HonorÂ </c:v>
                </c:pt>
                <c:pt idx="1196">
                  <c:v>Saw VIÂ </c:v>
                </c:pt>
                <c:pt idx="1197">
                  <c:v>Vampires SuckÂ </c:v>
                </c:pt>
                <c:pt idx="1198">
                  <c:v>Black Hawk DownÂ </c:v>
                </c:pt>
                <c:pt idx="1199">
                  <c:v>Cold MountainÂ </c:v>
                </c:pt>
                <c:pt idx="1200">
                  <c:v>SuperstarÂ </c:v>
                </c:pt>
                <c:pt idx="1201">
                  <c:v>The HoursÂ </c:v>
                </c:pt>
                <c:pt idx="1202">
                  <c:v>The Wedding DateÂ </c:v>
                </c:pt>
                <c:pt idx="1203">
                  <c:v>The ForestÂ </c:v>
                </c:pt>
                <c:pt idx="1204">
                  <c:v>MementoÂ </c:v>
                </c:pt>
                <c:pt idx="1205">
                  <c:v>The HappeningÂ </c:v>
                </c:pt>
                <c:pt idx="1206">
                  <c:v>The Way Way BackÂ </c:v>
                </c:pt>
                <c:pt idx="1207">
                  <c:v>Kingdom of the SpidersÂ </c:v>
                </c:pt>
                <c:pt idx="1208">
                  <c:v>V for VendettaÂ </c:v>
                </c:pt>
                <c:pt idx="1209">
                  <c:v>Jason Lives: Friday the 13th Part VIÂ </c:v>
                </c:pt>
                <c:pt idx="1210">
                  <c:v>United 93Â </c:v>
                </c:pt>
                <c:pt idx="1211">
                  <c:v>Employee of the MonthÂ </c:v>
                </c:pt>
                <c:pt idx="1212">
                  <c:v>Friday the 13th Part VII: The New BloodÂ </c:v>
                </c:pt>
                <c:pt idx="1213">
                  <c:v>Two Can Play That GameÂ </c:v>
                </c:pt>
                <c:pt idx="1214">
                  <c:v>Pitch BlackÂ </c:v>
                </c:pt>
                <c:pt idx="1215">
                  <c:v>As Above, So BelowÂ </c:v>
                </c:pt>
                <c:pt idx="1216">
                  <c:v>Martin Lawrence Live: RunteldatÂ </c:v>
                </c:pt>
                <c:pt idx="1217">
                  <c:v>Lara Croft: Tomb RaiderÂ </c:v>
                </c:pt>
                <c:pt idx="1218">
                  <c:v>MacheteÂ </c:v>
                </c:pt>
                <c:pt idx="1219">
                  <c:v>Money TalksÂ </c:v>
                </c:pt>
                <c:pt idx="1220">
                  <c:v>A Very Harold &amp; Kumar 3D ChristmasÂ </c:v>
                </c:pt>
                <c:pt idx="1221">
                  <c:v>Herbie Fully LoadedÂ </c:v>
                </c:pt>
                <c:pt idx="1222">
                  <c:v>Logan's RunÂ </c:v>
                </c:pt>
                <c:pt idx="1223">
                  <c:v>What a Girl WantsÂ </c:v>
                </c:pt>
                <c:pt idx="1224">
                  <c:v>I Still Know What You Did Last SummerÂ </c:v>
                </c:pt>
                <c:pt idx="1225">
                  <c:v>The New GuyÂ </c:v>
                </c:pt>
                <c:pt idx="1226">
                  <c:v>CrankÂ </c:v>
                </c:pt>
                <c:pt idx="1227">
                  <c:v>On Her Majesty's Secret ServiceÂ </c:v>
                </c:pt>
                <c:pt idx="1228">
                  <c:v>Coyote UglyÂ </c:v>
                </c:pt>
                <c:pt idx="1229">
                  <c:v>God's Not Dead 2Â </c:v>
                </c:pt>
                <c:pt idx="1230">
                  <c:v>The Family ManÂ </c:v>
                </c:pt>
                <c:pt idx="1231">
                  <c:v>The ApostleÂ </c:v>
                </c:pt>
                <c:pt idx="1232">
                  <c:v>HitmanÂ </c:v>
                </c:pt>
                <c:pt idx="1233">
                  <c:v>Black RainÂ </c:v>
                </c:pt>
                <c:pt idx="1234">
                  <c:v>ContagionÂ </c:v>
                </c:pt>
                <c:pt idx="1235">
                  <c:v>Hot FuzzÂ </c:v>
                </c:pt>
                <c:pt idx="1236">
                  <c:v>The OutsidersÂ </c:v>
                </c:pt>
                <c:pt idx="1237">
                  <c:v>The AmericanÂ </c:v>
                </c:pt>
                <c:pt idx="1238">
                  <c:v>Freedom WritersÂ </c:v>
                </c:pt>
                <c:pt idx="1239">
                  <c:v>The Tigger MovieÂ </c:v>
                </c:pt>
                <c:pt idx="1240">
                  <c:v>Ocean's TwelveÂ </c:v>
                </c:pt>
                <c:pt idx="1241">
                  <c:v>SickoÂ </c:v>
                </c:pt>
                <c:pt idx="1242">
                  <c:v>Child's Play 2Â </c:v>
                </c:pt>
                <c:pt idx="1243">
                  <c:v>The Fourth KindÂ </c:v>
                </c:pt>
                <c:pt idx="1244">
                  <c:v>SelenaÂ </c:v>
                </c:pt>
                <c:pt idx="1245">
                  <c:v>SpaceballsÂ </c:v>
                </c:pt>
                <c:pt idx="1246">
                  <c:v>Blue JasmineÂ </c:v>
                </c:pt>
                <c:pt idx="1247">
                  <c:v>The Crocodile Hunter: Collision CourseÂ </c:v>
                </c:pt>
                <c:pt idx="1248">
                  <c:v>The Horse WhispererÂ </c:v>
                </c:pt>
                <c:pt idx="1249">
                  <c:v>Can't Hardly WaitÂ </c:v>
                </c:pt>
                <c:pt idx="1250">
                  <c:v>Tomorrow Never DiesÂ </c:v>
                </c:pt>
                <c:pt idx="1251">
                  <c:v>The Muppet Christmas CarolÂ </c:v>
                </c:pt>
                <c:pt idx="1252">
                  <c:v>CoralineÂ </c:v>
                </c:pt>
                <c:pt idx="1253">
                  <c:v>Halloween: ResurrectionÂ </c:v>
                </c:pt>
                <c:pt idx="1254">
                  <c:v>Kung Fu Panda 2Â </c:v>
                </c:pt>
                <c:pt idx="1255">
                  <c:v>The Great DebatersÂ </c:v>
                </c:pt>
                <c:pt idx="1256">
                  <c:v>There Will Be BloodÂ </c:v>
                </c:pt>
                <c:pt idx="1257">
                  <c:v>Fruitvale StationÂ </c:v>
                </c:pt>
                <c:pt idx="1258">
                  <c:v>Malcolm XÂ </c:v>
                </c:pt>
                <c:pt idx="1259">
                  <c:v>When the Game Stands TallÂ </c:v>
                </c:pt>
                <c:pt idx="1260">
                  <c:v>Double ImpactÂ </c:v>
                </c:pt>
                <c:pt idx="1261">
                  <c:v>No ReservationsÂ </c:v>
                </c:pt>
                <c:pt idx="1262">
                  <c:v>U-571Â </c:v>
                </c:pt>
                <c:pt idx="1263">
                  <c:v>Van Wilder: Party LiaisonÂ </c:v>
                </c:pt>
                <c:pt idx="1264">
                  <c:v>SpawnÂ </c:v>
                </c:pt>
                <c:pt idx="1265">
                  <c:v>Dr. NoÂ </c:v>
                </c:pt>
                <c:pt idx="1266">
                  <c:v>PrisonersÂ </c:v>
                </c:pt>
                <c:pt idx="1267">
                  <c:v>Seven PoundsÂ </c:v>
                </c:pt>
                <c:pt idx="1268">
                  <c:v>Red DragonÂ </c:v>
                </c:pt>
                <c:pt idx="1269">
                  <c:v>The Wild Thornberrys MovieÂ </c:v>
                </c:pt>
                <c:pt idx="1270">
                  <c:v>The Princess BrideÂ </c:v>
                </c:pt>
                <c:pt idx="1271">
                  <c:v>The Book of EliÂ </c:v>
                </c:pt>
                <c:pt idx="1272">
                  <c:v>Whale RiderÂ </c:v>
                </c:pt>
                <c:pt idx="1273">
                  <c:v>Sweet Sweetback's Baadasssss SongÂ </c:v>
                </c:pt>
                <c:pt idx="1274">
                  <c:v>2 GunsÂ </c:v>
                </c:pt>
                <c:pt idx="1275">
                  <c:v>Much Ado About NothingÂ </c:v>
                </c:pt>
                <c:pt idx="1276">
                  <c:v>This Is Where I Leave YouÂ </c:v>
                </c:pt>
                <c:pt idx="1277">
                  <c:v>Old DogsÂ </c:v>
                </c:pt>
                <c:pt idx="1278">
                  <c:v>Doug's 1st MovieÂ </c:v>
                </c:pt>
                <c:pt idx="1279">
                  <c:v>Rugrats Go WildÂ </c:v>
                </c:pt>
                <c:pt idx="1280">
                  <c:v>Love ActuallyÂ </c:v>
                </c:pt>
                <c:pt idx="1281">
                  <c:v>Confessions of a Teenage Drama QueenÂ </c:v>
                </c:pt>
                <c:pt idx="1282">
                  <c:v>House Party 2Â </c:v>
                </c:pt>
                <c:pt idx="1283">
                  <c:v>Hot Tub Time MachineÂ </c:v>
                </c:pt>
                <c:pt idx="1284">
                  <c:v>Hustle &amp; FlowÂ </c:v>
                </c:pt>
                <c:pt idx="1285">
                  <c:v>A Nightmare on Elm Street 5: The Dream ChildÂ </c:v>
                </c:pt>
                <c:pt idx="1286">
                  <c:v>LegionÂ </c:v>
                </c:pt>
                <c:pt idx="1287">
                  <c:v>BreakdownÂ </c:v>
                </c:pt>
                <c:pt idx="1288">
                  <c:v>Eternal Sunshine of the Spotless MindÂ </c:v>
                </c:pt>
                <c:pt idx="1289">
                  <c:v>The Object of My AffectionÂ </c:v>
                </c:pt>
                <c:pt idx="1290">
                  <c:v>Stay AliveÂ </c:v>
                </c:pt>
                <c:pt idx="1291">
                  <c:v>Along Came a SpiderÂ </c:v>
                </c:pt>
                <c:pt idx="1292">
                  <c:v>The Big HitÂ </c:v>
                </c:pt>
                <c:pt idx="1293">
                  <c:v>CliffhangerÂ </c:v>
                </c:pt>
                <c:pt idx="1294">
                  <c:v>DerailedÂ </c:v>
                </c:pt>
                <c:pt idx="1295">
                  <c:v>The Sisterhood of the Traveling PantsÂ </c:v>
                </c:pt>
                <c:pt idx="1296">
                  <c:v>Money MonsterÂ </c:v>
                </c:pt>
                <c:pt idx="1297">
                  <c:v>FrequencyÂ </c:v>
                </c:pt>
                <c:pt idx="1298">
                  <c:v>Small SoldiersÂ </c:v>
                </c:pt>
                <c:pt idx="1299">
                  <c:v>Must Love DogsÂ </c:v>
                </c:pt>
                <c:pt idx="1300">
                  <c:v>War HorseÂ </c:v>
                </c:pt>
                <c:pt idx="1301">
                  <c:v>FridaÂ </c:v>
                </c:pt>
                <c:pt idx="1302">
                  <c:v>Executive DecisionÂ </c:v>
                </c:pt>
                <c:pt idx="1303">
                  <c:v>Little Shop of HorrorsÂ </c:v>
                </c:pt>
                <c:pt idx="1304">
                  <c:v>Christmas with the KranksÂ </c:v>
                </c:pt>
                <c:pt idx="1305">
                  <c:v>Recess: School's OutÂ </c:v>
                </c:pt>
                <c:pt idx="1306">
                  <c:v>She's the ManÂ </c:v>
                </c:pt>
                <c:pt idx="1307">
                  <c:v>Still AliceÂ </c:v>
                </c:pt>
                <c:pt idx="1308">
                  <c:v>Deep Blue SeaÂ </c:v>
                </c:pt>
                <c:pt idx="1309">
                  <c:v>28 Weeks LaterÂ </c:v>
                </c:pt>
                <c:pt idx="1310">
                  <c:v>HellraiserÂ </c:v>
                </c:pt>
                <c:pt idx="1311">
                  <c:v>Battle Los AngelesÂ </c:v>
                </c:pt>
                <c:pt idx="1312">
                  <c:v>Harriet the SpyÂ </c:v>
                </c:pt>
                <c:pt idx="1313">
                  <c:v>Poetic JusticeÂ </c:v>
                </c:pt>
                <c:pt idx="1314">
                  <c:v>Jason Goes to Hell: The Final FridayÂ </c:v>
                </c:pt>
                <c:pt idx="1315">
                  <c:v>DoubtÂ </c:v>
                </c:pt>
                <c:pt idx="1316">
                  <c:v>Corpse BrideÂ </c:v>
                </c:pt>
                <c:pt idx="1317">
                  <c:v>A Night at the RoxburyÂ </c:v>
                </c:pt>
                <c:pt idx="1318">
                  <c:v>A Haunted House 2Â </c:v>
                </c:pt>
                <c:pt idx="1319">
                  <c:v>Top FiveÂ </c:v>
                </c:pt>
                <c:pt idx="1320">
                  <c:v>Ted 2Â </c:v>
                </c:pt>
                <c:pt idx="1321">
                  <c:v>Action JacksonÂ </c:v>
                </c:pt>
                <c:pt idx="1322">
                  <c:v>Katy Perry: Part of MeÂ </c:v>
                </c:pt>
                <c:pt idx="1323">
                  <c:v>Undercover BrotherÂ </c:v>
                </c:pt>
                <c:pt idx="1324">
                  <c:v>Mr. Popper's PenguinsÂ </c:v>
                </c:pt>
                <c:pt idx="1325">
                  <c:v>The Cable GuyÂ </c:v>
                </c:pt>
                <c:pt idx="1326">
                  <c:v>Waiting...Â </c:v>
                </c:pt>
                <c:pt idx="1327">
                  <c:v>The PrestigeÂ </c:v>
                </c:pt>
                <c:pt idx="1328">
                  <c:v>Baggage ClaimÂ </c:v>
                </c:pt>
                <c:pt idx="1329">
                  <c:v>Road HouseÂ </c:v>
                </c:pt>
                <c:pt idx="1330">
                  <c:v>Grosse Pointe BlankÂ </c:v>
                </c:pt>
                <c:pt idx="1331">
                  <c:v>TrainspottingÂ </c:v>
                </c:pt>
                <c:pt idx="1332">
                  <c:v>Friday After NextÂ </c:v>
                </c:pt>
                <c:pt idx="1333">
                  <c:v>Corky RomanoÂ </c:v>
                </c:pt>
                <c:pt idx="1334">
                  <c:v>FlubberÂ </c:v>
                </c:pt>
                <c:pt idx="1335">
                  <c:v>Courage Under FireÂ </c:v>
                </c:pt>
                <c:pt idx="1336">
                  <c:v>Halloween 4: The Return of Michael MyersÂ </c:v>
                </c:pt>
                <c:pt idx="1337">
                  <c:v>August: Osage CountyÂ </c:v>
                </c:pt>
                <c:pt idx="1338">
                  <c:v>Baby BoyÂ </c:v>
                </c:pt>
                <c:pt idx="1339">
                  <c:v>WoodstockÂ </c:v>
                </c:pt>
                <c:pt idx="1340">
                  <c:v>Apollo 18Â </c:v>
                </c:pt>
                <c:pt idx="1341">
                  <c:v>The Godfather: Part IIIÂ </c:v>
                </c:pt>
                <c:pt idx="1342">
                  <c:v>21 &amp; OverÂ </c:v>
                </c:pt>
                <c:pt idx="1343">
                  <c:v>It FollowsÂ </c:v>
                </c:pt>
                <c:pt idx="1344">
                  <c:v>The HurricaneÂ </c:v>
                </c:pt>
                <c:pt idx="1345">
                  <c:v>Three KingsÂ </c:v>
                </c:pt>
                <c:pt idx="1346">
                  <c:v>Best in ShowÂ </c:v>
                </c:pt>
                <c:pt idx="1347">
                  <c:v>Black or WhiteÂ </c:v>
                </c:pt>
                <c:pt idx="1348">
                  <c:v>The WolverineÂ </c:v>
                </c:pt>
                <c:pt idx="1349">
                  <c:v>The Girl with the Dragon TattooÂ </c:v>
                </c:pt>
                <c:pt idx="1350">
                  <c:v>Love &amp; BasketballÂ </c:v>
                </c:pt>
                <c:pt idx="1351">
                  <c:v>Horrible Bosses 2Â </c:v>
                </c:pt>
                <c:pt idx="1352">
                  <c:v>Duel in the SunÂ </c:v>
                </c:pt>
                <c:pt idx="1353">
                  <c:v>Step Up 3DÂ </c:v>
                </c:pt>
                <c:pt idx="1354">
                  <c:v>AddictedÂ </c:v>
                </c:pt>
                <c:pt idx="1355">
                  <c:v>Spaced InvadersÂ </c:v>
                </c:pt>
                <c:pt idx="1356">
                  <c:v>The SpecialistÂ </c:v>
                </c:pt>
                <c:pt idx="1357">
                  <c:v>World War ZÂ </c:v>
                </c:pt>
                <c:pt idx="1358">
                  <c:v>The Lake HouseÂ </c:v>
                </c:pt>
                <c:pt idx="1359">
                  <c:v>Underworld: EvolutionÂ </c:v>
                </c:pt>
                <c:pt idx="1360">
                  <c:v>The Informant!Â </c:v>
                </c:pt>
                <c:pt idx="1361">
                  <c:v>The Adjustment BureauÂ </c:v>
                </c:pt>
                <c:pt idx="1362">
                  <c:v>Star Trek: InsurrectionÂ </c:v>
                </c:pt>
                <c:pt idx="1363">
                  <c:v>Fever PitchÂ </c:v>
                </c:pt>
                <c:pt idx="1364">
                  <c:v>Drag Me to HellÂ </c:v>
                </c:pt>
                <c:pt idx="1365">
                  <c:v>CopycatÂ </c:v>
                </c:pt>
                <c:pt idx="1366">
                  <c:v>The Cabin in the WoodsÂ </c:v>
                </c:pt>
                <c:pt idx="1367">
                  <c:v>Scary Movie 5Â </c:v>
                </c:pt>
                <c:pt idx="1368">
                  <c:v>PredatorsÂ </c:v>
                </c:pt>
                <c:pt idx="1369">
                  <c:v>Halloween III: Season of the WitchÂ </c:v>
                </c:pt>
                <c:pt idx="1370">
                  <c:v>This Is ItÂ </c:v>
                </c:pt>
                <c:pt idx="1371">
                  <c:v>MilkÂ </c:v>
                </c:pt>
                <c:pt idx="1372">
                  <c:v>Kiss of the DragonÂ </c:v>
                </c:pt>
                <c:pt idx="1373">
                  <c:v>Chasing AmyÂ </c:v>
                </c:pt>
                <c:pt idx="1374">
                  <c:v>Hit and RunÂ </c:v>
                </c:pt>
                <c:pt idx="1375">
                  <c:v>Larry the Cable Guy: Health InspectorÂ </c:v>
                </c:pt>
                <c:pt idx="1376">
                  <c:v>Gone in Sixty SecondsÂ </c:v>
                </c:pt>
                <c:pt idx="1377">
                  <c:v>Y Tu MamÃ¡ TambiÃ©nÂ </c:v>
                </c:pt>
                <c:pt idx="1378">
                  <c:v>The Last King of ScotlandÂ </c:v>
                </c:pt>
                <c:pt idx="1379">
                  <c:v>MudÂ </c:v>
                </c:pt>
                <c:pt idx="1380">
                  <c:v>She's Out of My LeagueÂ </c:v>
                </c:pt>
                <c:pt idx="1381">
                  <c:v>Jonah: A VeggieTales MovieÂ </c:v>
                </c:pt>
                <c:pt idx="1382">
                  <c:v>DarknessÂ </c:v>
                </c:pt>
                <c:pt idx="1383">
                  <c:v>Spy Kids: All the Time in the World in 4DÂ </c:v>
                </c:pt>
                <c:pt idx="1384">
                  <c:v>Hocus PocusÂ </c:v>
                </c:pt>
                <c:pt idx="1385">
                  <c:v>All About the BenjaminsÂ </c:v>
                </c:pt>
                <c:pt idx="1386">
                  <c:v>Super Size MeÂ </c:v>
                </c:pt>
                <c:pt idx="1387">
                  <c:v>The Remains of the DayÂ </c:v>
                </c:pt>
                <c:pt idx="1388">
                  <c:v>Million Dollar ArmÂ </c:v>
                </c:pt>
                <c:pt idx="1389">
                  <c:v>Book of Shadows: Blair Witch 2Â </c:v>
                </c:pt>
                <c:pt idx="1390">
                  <c:v>Secondhand LionsÂ </c:v>
                </c:pt>
                <c:pt idx="1391">
                  <c:v>Boogie NightsÂ </c:v>
                </c:pt>
                <c:pt idx="1392">
                  <c:v>SkylineÂ </c:v>
                </c:pt>
                <c:pt idx="1393">
                  <c:v>BowfingerÂ </c:v>
                </c:pt>
                <c:pt idx="1394">
                  <c:v>The HauntingÂ </c:v>
                </c:pt>
                <c:pt idx="1395">
                  <c:v>Ramona and BeezusÂ </c:v>
                </c:pt>
                <c:pt idx="1396">
                  <c:v>The DebtÂ </c:v>
                </c:pt>
                <c:pt idx="1397">
                  <c:v>The Running ManÂ </c:v>
                </c:pt>
                <c:pt idx="1398">
                  <c:v>The Shaggy DogÂ </c:v>
                </c:pt>
                <c:pt idx="1399">
                  <c:v>Transporter 2Â </c:v>
                </c:pt>
                <c:pt idx="1400">
                  <c:v>King KongÂ </c:v>
                </c:pt>
                <c:pt idx="1401">
                  <c:v>King KongÂ </c:v>
                </c:pt>
                <c:pt idx="1402">
                  <c:v>King KongÂ </c:v>
                </c:pt>
                <c:pt idx="1403">
                  <c:v>Down to YouÂ </c:v>
                </c:pt>
                <c:pt idx="1404">
                  <c:v>OÂ </c:v>
                </c:pt>
                <c:pt idx="1405">
                  <c:v>Nim's IslandÂ </c:v>
                </c:pt>
                <c:pt idx="1406">
                  <c:v>ClockstoppersÂ </c:v>
                </c:pt>
                <c:pt idx="1407">
                  <c:v>Beasts of the Southern WildÂ </c:v>
                </c:pt>
                <c:pt idx="1408">
                  <c:v>RoundersÂ </c:v>
                </c:pt>
                <c:pt idx="1409">
                  <c:v>ApocalyptoÂ </c:v>
                </c:pt>
                <c:pt idx="1410">
                  <c:v>BeastlyÂ </c:v>
                </c:pt>
                <c:pt idx="1411">
                  <c:v>ContactÂ </c:v>
                </c:pt>
                <c:pt idx="1412">
                  <c:v>Underworld: Rise of the LycansÂ </c:v>
                </c:pt>
                <c:pt idx="1413">
                  <c:v>BloodsportÂ </c:v>
                </c:pt>
                <c:pt idx="1414">
                  <c:v>Hey Arnold! The MovieÂ </c:v>
                </c:pt>
                <c:pt idx="1415">
                  <c:v>About a BoyÂ </c:v>
                </c:pt>
                <c:pt idx="1416">
                  <c:v>Silent HouseÂ </c:v>
                </c:pt>
                <c:pt idx="1417">
                  <c:v>Creepshow 2Â </c:v>
                </c:pt>
                <c:pt idx="1418">
                  <c:v>ReligulousÂ </c:v>
                </c:pt>
                <c:pt idx="1419">
                  <c:v>DopeÂ </c:v>
                </c:pt>
                <c:pt idx="1420">
                  <c:v>Shanghai KnightsÂ </c:v>
                </c:pt>
                <c:pt idx="1421">
                  <c:v>Space JamÂ </c:v>
                </c:pt>
                <c:pt idx="1422">
                  <c:v>Ex MachinaÂ </c:v>
                </c:pt>
                <c:pt idx="1423">
                  <c:v>A Passage to IndiaÂ </c:v>
                </c:pt>
                <c:pt idx="1424">
                  <c:v>The WomenÂ </c:v>
                </c:pt>
                <c:pt idx="1425">
                  <c:v>ValentineÂ </c:v>
                </c:pt>
                <c:pt idx="1426">
                  <c:v>Pride &amp; PrejudiceÂ </c:v>
                </c:pt>
                <c:pt idx="1427">
                  <c:v>GoÂ </c:v>
                </c:pt>
                <c:pt idx="1428">
                  <c:v>Reno 911!: MiamiÂ </c:v>
                </c:pt>
                <c:pt idx="1429">
                  <c:v>A Prairie Home CompanionÂ </c:v>
                </c:pt>
                <c:pt idx="1430">
                  <c:v>Fun with Dick and JaneÂ </c:v>
                </c:pt>
                <c:pt idx="1431">
                  <c:v>Project AlmanacÂ </c:v>
                </c:pt>
                <c:pt idx="1432">
                  <c:v>DinosaurÂ </c:v>
                </c:pt>
                <c:pt idx="1433">
                  <c:v>HannaÂ </c:v>
                </c:pt>
                <c:pt idx="1434">
                  <c:v>The Brothers McMullenÂ </c:v>
                </c:pt>
                <c:pt idx="1435">
                  <c:v>Brooklyn's FinestÂ </c:v>
                </c:pt>
                <c:pt idx="1436">
                  <c:v>The Last Exorcism Part IIÂ </c:v>
                </c:pt>
                <c:pt idx="1437">
                  <c:v>Halloween: The Curse of Michael MyersÂ </c:v>
                </c:pt>
                <c:pt idx="1438">
                  <c:v>Blue CrushÂ </c:v>
                </c:pt>
                <c:pt idx="1439">
                  <c:v>The Hateful EightÂ </c:v>
                </c:pt>
                <c:pt idx="1440">
                  <c:v>New NightmareÂ </c:v>
                </c:pt>
                <c:pt idx="1441">
                  <c:v>Facing the GiantsÂ </c:v>
                </c:pt>
                <c:pt idx="1442">
                  <c:v>The Bank JobÂ </c:v>
                </c:pt>
                <c:pt idx="1443">
                  <c:v>You Don't Mess with the ZohanÂ </c:v>
                </c:pt>
                <c:pt idx="1444">
                  <c:v>Die Hard with a VengeanceÂ </c:v>
                </c:pt>
                <c:pt idx="1445">
                  <c:v>Good Luck ChuckÂ </c:v>
                </c:pt>
                <c:pt idx="1446">
                  <c:v>The November ManÂ </c:v>
                </c:pt>
                <c:pt idx="1447">
                  <c:v>DaybreakersÂ </c:v>
                </c:pt>
                <c:pt idx="1448">
                  <c:v>The Devil's RejectsÂ </c:v>
                </c:pt>
                <c:pt idx="1449">
                  <c:v>The CraftÂ </c:v>
                </c:pt>
                <c:pt idx="1450">
                  <c:v>Being John MalkovichÂ </c:v>
                </c:pt>
                <c:pt idx="1451">
                  <c:v>Legal EaglesÂ </c:v>
                </c:pt>
                <c:pt idx="1452">
                  <c:v>Drive Me CrazyÂ </c:v>
                </c:pt>
                <c:pt idx="1453">
                  <c:v>WhiplashÂ </c:v>
                </c:pt>
                <c:pt idx="1454">
                  <c:v>The Upside of AngerÂ </c:v>
                </c:pt>
                <c:pt idx="1455">
                  <c:v>Wild ThingsÂ </c:v>
                </c:pt>
                <c:pt idx="1456">
                  <c:v>The KidÂ </c:v>
                </c:pt>
                <c:pt idx="1457">
                  <c:v>Black MassÂ </c:v>
                </c:pt>
                <c:pt idx="1458">
                  <c:v>The Legend of Drunken MasterÂ </c:v>
                </c:pt>
                <c:pt idx="1459">
                  <c:v>Enough SaidÂ </c:v>
                </c:pt>
                <c:pt idx="1460">
                  <c:v>Boys Don't CryÂ </c:v>
                </c:pt>
                <c:pt idx="1461">
                  <c:v>Shaun of the DeadÂ </c:v>
                </c:pt>
                <c:pt idx="1462">
                  <c:v>The RuinsÂ </c:v>
                </c:pt>
                <c:pt idx="1463">
                  <c:v>Pirates of the Caribbean: At World's EndÂ </c:v>
                </c:pt>
                <c:pt idx="1464">
                  <c:v>Joe DirtÂ </c:v>
                </c:pt>
                <c:pt idx="1465">
                  <c:v>Raising CainÂ </c:v>
                </c:pt>
                <c:pt idx="1466">
                  <c:v>Friday the 13th Part VIII: Jason Takes ManhattanÂ </c:v>
                </c:pt>
                <c:pt idx="1467">
                  <c:v>SleepersÂ </c:v>
                </c:pt>
                <c:pt idx="1468">
                  <c:v>BabelÂ </c:v>
                </c:pt>
                <c:pt idx="1469">
                  <c:v>The Lives of OthersÂ </c:v>
                </c:pt>
                <c:pt idx="1470">
                  <c:v>Love the CoopersÂ </c:v>
                </c:pt>
                <c:pt idx="1471">
                  <c:v>Half BakedÂ </c:v>
                </c:pt>
                <c:pt idx="1472">
                  <c:v>OnceÂ </c:v>
                </c:pt>
                <c:pt idx="1473">
                  <c:v>Harold &amp; Kumar Go to White CastleÂ </c:v>
                </c:pt>
                <c:pt idx="1474">
                  <c:v>Baby GeniusesÂ </c:v>
                </c:pt>
                <c:pt idx="1475">
                  <c:v>Stir of EchoesÂ </c:v>
                </c:pt>
                <c:pt idx="1476">
                  <c:v>Spring BreakersÂ </c:v>
                </c:pt>
                <c:pt idx="1477">
                  <c:v>DinerÂ </c:v>
                </c:pt>
                <c:pt idx="1478">
                  <c:v>30 Minutes or LessÂ </c:v>
                </c:pt>
                <c:pt idx="1479">
                  <c:v>Hall PassÂ </c:v>
                </c:pt>
                <c:pt idx="1480">
                  <c:v>Cry_WolfÂ </c:v>
                </c:pt>
                <c:pt idx="1481">
                  <c:v>The Good GirlÂ </c:v>
                </c:pt>
                <c:pt idx="1482">
                  <c:v>They LiveÂ </c:v>
                </c:pt>
                <c:pt idx="1483">
                  <c:v>Boiler RoomÂ </c:v>
                </c:pt>
                <c:pt idx="1484">
                  <c:v>Spy HardÂ </c:v>
                </c:pt>
                <c:pt idx="1485">
                  <c:v>Tin CupÂ </c:v>
                </c:pt>
                <c:pt idx="1486">
                  <c:v>GloryÂ </c:v>
                </c:pt>
                <c:pt idx="1487">
                  <c:v>GloryÂ </c:v>
                </c:pt>
                <c:pt idx="1488">
                  <c:v>Eve's BayouÂ </c:v>
                </c:pt>
                <c:pt idx="1489">
                  <c:v>Devil's DueÂ </c:v>
                </c:pt>
                <c:pt idx="1490">
                  <c:v>How to Be SingleÂ </c:v>
                </c:pt>
                <c:pt idx="1491">
                  <c:v>License to WedÂ </c:v>
                </c:pt>
                <c:pt idx="1492">
                  <c:v>Finding ForresterÂ </c:v>
                </c:pt>
                <c:pt idx="1493">
                  <c:v>The SwitchÂ </c:v>
                </c:pt>
                <c:pt idx="1494">
                  <c:v>New in TownÂ </c:v>
                </c:pt>
                <c:pt idx="1495">
                  <c:v>Dave Chappelle's Block PartyÂ </c:v>
                </c:pt>
                <c:pt idx="1496">
                  <c:v>On the WaterfrontÂ </c:v>
                </c:pt>
                <c:pt idx="1497">
                  <c:v>Return to MeÂ </c:v>
                </c:pt>
                <c:pt idx="1498">
                  <c:v>Halloween 5Â </c:v>
                </c:pt>
                <c:pt idx="1499">
                  <c:v>The GamblerÂ </c:v>
                </c:pt>
                <c:pt idx="1500">
                  <c:v>The GamblerÂ </c:v>
                </c:pt>
                <c:pt idx="1501">
                  <c:v>Rat RaceÂ </c:v>
                </c:pt>
                <c:pt idx="1502">
                  <c:v>Antwone FisherÂ </c:v>
                </c:pt>
                <c:pt idx="1503">
                  <c:v>ImmortalsÂ </c:v>
                </c:pt>
                <c:pt idx="1504">
                  <c:v>Gridiron GangÂ </c:v>
                </c:pt>
                <c:pt idx="1505">
                  <c:v>Midnight RunÂ </c:v>
                </c:pt>
                <c:pt idx="1506">
                  <c:v>Tango &amp; CashÂ </c:v>
                </c:pt>
                <c:pt idx="1507">
                  <c:v>Conan the DestroyerÂ </c:v>
                </c:pt>
                <c:pt idx="1508">
                  <c:v>Bad Boys IIÂ </c:v>
                </c:pt>
                <c:pt idx="1509">
                  <c:v>The Haunting of Molly HartleyÂ </c:v>
                </c:pt>
                <c:pt idx="1510">
                  <c:v>Curious GeorgeÂ </c:v>
                </c:pt>
                <c:pt idx="1511">
                  <c:v>SaltÂ </c:v>
                </c:pt>
                <c:pt idx="1512">
                  <c:v>AnastasiaÂ </c:v>
                </c:pt>
                <c:pt idx="1513">
                  <c:v>Sugar HillÂ </c:v>
                </c:pt>
                <c:pt idx="1514">
                  <c:v>Lone StarÂ </c:v>
                </c:pt>
                <c:pt idx="1515">
                  <c:v>Meet the SpartansÂ </c:v>
                </c:pt>
                <c:pt idx="1516">
                  <c:v>My Week with MarilynÂ </c:v>
                </c:pt>
                <c:pt idx="1517">
                  <c:v>AmistadÂ </c:v>
                </c:pt>
                <c:pt idx="1518">
                  <c:v>Begin AgainÂ </c:v>
                </c:pt>
                <c:pt idx="1519">
                  <c:v>The ProphecyÂ </c:v>
                </c:pt>
                <c:pt idx="1520">
                  <c:v>Beyond the Valley of the DollsÂ </c:v>
                </c:pt>
                <c:pt idx="1521">
                  <c:v>RushmoreÂ </c:v>
                </c:pt>
                <c:pt idx="1522">
                  <c:v>Match PointÂ </c:v>
                </c:pt>
                <c:pt idx="1523">
                  <c:v>Tales from the Crypt: Demon KnightÂ </c:v>
                </c:pt>
                <c:pt idx="1524">
                  <c:v>ValkyrieÂ </c:v>
                </c:pt>
                <c:pt idx="1525">
                  <c:v>An EducationÂ </c:v>
                </c:pt>
                <c:pt idx="1526">
                  <c:v>Jay and Silent Bob Strike BackÂ </c:v>
                </c:pt>
                <c:pt idx="1527">
                  <c:v>American PsychoÂ </c:v>
                </c:pt>
                <c:pt idx="1528">
                  <c:v>School DazeÂ </c:v>
                </c:pt>
                <c:pt idx="1529">
                  <c:v>The Monuments MenÂ </c:v>
                </c:pt>
                <c:pt idx="1530">
                  <c:v>TransamericaÂ </c:v>
                </c:pt>
                <c:pt idx="1531">
                  <c:v>The Man with the Golden GunÂ </c:v>
                </c:pt>
                <c:pt idx="1532">
                  <c:v>Hail, Caesar!Â </c:v>
                </c:pt>
                <c:pt idx="1533">
                  <c:v>You Can Count on MeÂ </c:v>
                </c:pt>
                <c:pt idx="1534">
                  <c:v>April Fool's DayÂ </c:v>
                </c:pt>
                <c:pt idx="1535">
                  <c:v>Flirting with DisasterÂ </c:v>
                </c:pt>
                <c:pt idx="1536">
                  <c:v>Shall We DanceÂ </c:v>
                </c:pt>
                <c:pt idx="1537">
                  <c:v>Cop OutÂ </c:v>
                </c:pt>
                <c:pt idx="1538">
                  <c:v>Man on FireÂ </c:v>
                </c:pt>
                <c:pt idx="1539">
                  <c:v>Secret WindowÂ </c:v>
                </c:pt>
                <c:pt idx="1540">
                  <c:v>Vicky Cristina BarcelonaÂ </c:v>
                </c:pt>
                <c:pt idx="1541">
                  <c:v>The General's DaughterÂ </c:v>
                </c:pt>
                <c:pt idx="1542">
                  <c:v>Kit Kittredge: An American GirlÂ </c:v>
                </c:pt>
                <c:pt idx="1543">
                  <c:v>The Nativity StoryÂ </c:v>
                </c:pt>
                <c:pt idx="1544">
                  <c:v>The MistÂ </c:v>
                </c:pt>
                <c:pt idx="1545">
                  <c:v>Kicking &amp; ScreamingÂ </c:v>
                </c:pt>
                <c:pt idx="1546">
                  <c:v>30 Days of NightÂ </c:v>
                </c:pt>
                <c:pt idx="1547">
                  <c:v>We Own the NightÂ </c:v>
                </c:pt>
                <c:pt idx="1548">
                  <c:v>Mr. Bean's HolidayÂ </c:v>
                </c:pt>
                <c:pt idx="1549">
                  <c:v>Hostel: Part IIÂ </c:v>
                </c:pt>
                <c:pt idx="1550">
                  <c:v>EpicÂ </c:v>
                </c:pt>
                <c:pt idx="1551">
                  <c:v>Urban Legends: Final CutÂ </c:v>
                </c:pt>
                <c:pt idx="1552">
                  <c:v>Zack and Miri Make a PornoÂ </c:v>
                </c:pt>
                <c:pt idx="1553">
                  <c:v>The Men Who Stare at GoatsÂ </c:v>
                </c:pt>
                <c:pt idx="1554">
                  <c:v>SparkleÂ </c:v>
                </c:pt>
                <c:pt idx="1555">
                  <c:v>QuartetÂ </c:v>
                </c:pt>
                <c:pt idx="1556">
                  <c:v>Bride of ChuckyÂ </c:v>
                </c:pt>
                <c:pt idx="1557">
                  <c:v>High FidelityÂ </c:v>
                </c:pt>
                <c:pt idx="1558">
                  <c:v>World Trade CenterÂ </c:v>
                </c:pt>
                <c:pt idx="1559">
                  <c:v>Black ChristmasÂ </c:v>
                </c:pt>
                <c:pt idx="1560">
                  <c:v>Daddy Day CampÂ </c:v>
                </c:pt>
                <c:pt idx="1561">
                  <c:v>SilveradoÂ </c:v>
                </c:pt>
                <c:pt idx="1562">
                  <c:v>Lone Wolf McQuadeÂ </c:v>
                </c:pt>
                <c:pt idx="1563">
                  <c:v>Nowhere to RunÂ </c:v>
                </c:pt>
                <c:pt idx="1564">
                  <c:v>Welcome Home, Roscoe JenkinsÂ </c:v>
                </c:pt>
                <c:pt idx="1565">
                  <c:v>Hoop DreamsÂ </c:v>
                </c:pt>
                <c:pt idx="1566">
                  <c:v>Dumb and Dumberer: When Harry Met LloydÂ </c:v>
                </c:pt>
                <c:pt idx="1567">
                  <c:v>The ShadowÂ </c:v>
                </c:pt>
                <c:pt idx="1568">
                  <c:v>Keeping the FaithÂ </c:v>
                </c:pt>
                <c:pt idx="1569">
                  <c:v>Jersey BoysÂ </c:v>
                </c:pt>
                <c:pt idx="1570">
                  <c:v>Next Day AirÂ </c:v>
                </c:pt>
                <c:pt idx="1571">
                  <c:v>Stuart LittleÂ </c:v>
                </c:pt>
                <c:pt idx="1572">
                  <c:v>CellularÂ </c:v>
                </c:pt>
                <c:pt idx="1573">
                  <c:v>In Too DeepÂ </c:v>
                </c:pt>
                <c:pt idx="1574">
                  <c:v>Mad Max 2: The Road WarriorÂ </c:v>
                </c:pt>
                <c:pt idx="1575">
                  <c:v>CloserÂ </c:v>
                </c:pt>
                <c:pt idx="1576">
                  <c:v>She's Gotta Have ItÂ </c:v>
                </c:pt>
                <c:pt idx="1577">
                  <c:v>Donnie BrascoÂ </c:v>
                </c:pt>
                <c:pt idx="1578">
                  <c:v>ElectionÂ </c:v>
                </c:pt>
                <c:pt idx="1579">
                  <c:v>Monsoon WeddingÂ </c:v>
                </c:pt>
                <c:pt idx="1580">
                  <c:v>Friends with MoneyÂ </c:v>
                </c:pt>
                <c:pt idx="1581">
                  <c:v>I Got the Hook UpÂ </c:v>
                </c:pt>
                <c:pt idx="1582">
                  <c:v>Oliver!Â </c:v>
                </c:pt>
                <c:pt idx="1583">
                  <c:v>Mystic PizzaÂ </c:v>
                </c:pt>
                <c:pt idx="1584">
                  <c:v>From Dusk Till DawnÂ </c:v>
                </c:pt>
                <c:pt idx="1585">
                  <c:v>Kangaroo JackÂ </c:v>
                </c:pt>
                <c:pt idx="1586">
                  <c:v>American ReunionÂ </c:v>
                </c:pt>
                <c:pt idx="1587">
                  <c:v>ThinnerÂ </c:v>
                </c:pt>
                <c:pt idx="1588">
                  <c:v>A SeparationÂ </c:v>
                </c:pt>
                <c:pt idx="1589">
                  <c:v>AquamarineÂ </c:v>
                </c:pt>
                <c:pt idx="1590">
                  <c:v>Roger &amp; MeÂ </c:v>
                </c:pt>
                <c:pt idx="1591">
                  <c:v>Resident EvilÂ </c:v>
                </c:pt>
                <c:pt idx="1592">
                  <c:v>Anacondas: The Hunt for the Blood OrchidÂ </c:v>
                </c:pt>
                <c:pt idx="1593">
                  <c:v>ScoopÂ </c:v>
                </c:pt>
                <c:pt idx="1594">
                  <c:v>Street KingsÂ </c:v>
                </c:pt>
                <c:pt idx="1595">
                  <c:v>The Place Beyond the PinesÂ </c:v>
                </c:pt>
                <c:pt idx="1596">
                  <c:v>Ulee's GoldÂ </c:v>
                </c:pt>
                <c:pt idx="1597">
                  <c:v>BlendedÂ </c:v>
                </c:pt>
                <c:pt idx="1598">
                  <c:v>Our Family WeddingÂ </c:v>
                </c:pt>
                <c:pt idx="1599">
                  <c:v>Blue ValentineÂ </c:v>
                </c:pt>
                <c:pt idx="1600">
                  <c:v>Mo' Better BluesÂ </c:v>
                </c:pt>
                <c:pt idx="1601">
                  <c:v>The WashÂ </c:v>
                </c:pt>
                <c:pt idx="1602">
                  <c:v>Kung Pow: Enter the FistÂ </c:v>
                </c:pt>
                <c:pt idx="1603">
                  <c:v>Kissing Jessica SteinÂ </c:v>
                </c:pt>
                <c:pt idx="1604">
                  <c:v>Dolphin Tale 2Â </c:v>
                </c:pt>
                <c:pt idx="1605">
                  <c:v>Made of HonorÂ </c:v>
                </c:pt>
                <c:pt idx="1606">
                  <c:v>The World's EndÂ </c:v>
                </c:pt>
                <c:pt idx="1607">
                  <c:v>FlickaÂ </c:v>
                </c:pt>
                <c:pt idx="1608">
                  <c:v>Observe and ReportÂ </c:v>
                </c:pt>
                <c:pt idx="1609">
                  <c:v>Hotel RwandaÂ </c:v>
                </c:pt>
                <c:pt idx="1610">
                  <c:v>She's the OneÂ </c:v>
                </c:pt>
                <c:pt idx="1611">
                  <c:v>Mortal Kombat: AnnihilationÂ </c:v>
                </c:pt>
                <c:pt idx="1612">
                  <c:v>Joyful NoiseÂ </c:v>
                </c:pt>
                <c:pt idx="1613">
                  <c:v>Big Mommas: Like Father, Like SonÂ </c:v>
                </c:pt>
                <c:pt idx="1614">
                  <c:v>The Squid and the WhaleÂ </c:v>
                </c:pt>
                <c:pt idx="1615">
                  <c:v>The RainmakerÂ </c:v>
                </c:pt>
                <c:pt idx="1616">
                  <c:v>Ghost RiderÂ </c:v>
                </c:pt>
                <c:pt idx="1617">
                  <c:v>The Hills Have Eyes IIÂ </c:v>
                </c:pt>
                <c:pt idx="1618">
                  <c:v>Tales from the HoodÂ </c:v>
                </c:pt>
                <c:pt idx="1619">
                  <c:v>AwakeÂ </c:v>
                </c:pt>
                <c:pt idx="1620">
                  <c:v>Resident Evil: ApocalypseÂ </c:v>
                </c:pt>
                <c:pt idx="1621">
                  <c:v>Dickie Roberts: Former Child StarÂ </c:v>
                </c:pt>
                <c:pt idx="1622">
                  <c:v>Max PayneÂ </c:v>
                </c:pt>
                <c:pt idx="1623">
                  <c:v>Hansel &amp; Gretel: Witch HuntersÂ </c:v>
                </c:pt>
                <c:pt idx="1624">
                  <c:v>You AgainÂ </c:v>
                </c:pt>
                <c:pt idx="1625">
                  <c:v>TremorsÂ </c:v>
                </c:pt>
                <c:pt idx="1626">
                  <c:v>Resident Evil: ExtinctionÂ </c:v>
                </c:pt>
                <c:pt idx="1627">
                  <c:v>NebraskaÂ </c:v>
                </c:pt>
                <c:pt idx="1628">
                  <c:v>Nancy DrewÂ </c:v>
                </c:pt>
                <c:pt idx="1629">
                  <c:v>House of 1000 CorpsesÂ </c:v>
                </c:pt>
                <c:pt idx="1630">
                  <c:v>KeanuÂ </c:v>
                </c:pt>
                <c:pt idx="1631">
                  <c:v>Larry CrowneÂ </c:v>
                </c:pt>
                <c:pt idx="1632">
                  <c:v>Medicine ManÂ </c:v>
                </c:pt>
                <c:pt idx="1633">
                  <c:v>Alien 3Â </c:v>
                </c:pt>
                <c:pt idx="1634">
                  <c:v>The WordsÂ </c:v>
                </c:pt>
                <c:pt idx="1635">
                  <c:v>Land of the DeadÂ </c:v>
                </c:pt>
                <c:pt idx="1636">
                  <c:v>WitchboardÂ </c:v>
                </c:pt>
                <c:pt idx="1637">
                  <c:v>HeartbreakersÂ </c:v>
                </c:pt>
                <c:pt idx="1638">
                  <c:v>Max Keeble's Big MoveÂ </c:v>
                </c:pt>
                <c:pt idx="1639">
                  <c:v>CarrieÂ </c:v>
                </c:pt>
                <c:pt idx="1640">
                  <c:v>CarrieÂ </c:v>
                </c:pt>
                <c:pt idx="1641">
                  <c:v>The Station AgentÂ </c:v>
                </c:pt>
                <c:pt idx="1642">
                  <c:v>HoneyÂ </c:v>
                </c:pt>
                <c:pt idx="1643">
                  <c:v>Country StrongÂ </c:v>
                </c:pt>
                <c:pt idx="1644">
                  <c:v>Hollywood ShuffleÂ </c:v>
                </c:pt>
                <c:pt idx="1645">
                  <c:v>Before MidnightÂ </c:v>
                </c:pt>
                <c:pt idx="1646">
                  <c:v>The Omega CodeÂ </c:v>
                </c:pt>
                <c:pt idx="1647">
                  <c:v>The Hobbit: The Battle of the Five ArmiesÂ </c:v>
                </c:pt>
                <c:pt idx="1648">
                  <c:v>Alpha and OmegaÂ </c:v>
                </c:pt>
                <c:pt idx="1649">
                  <c:v>The CoolerÂ </c:v>
                </c:pt>
                <c:pt idx="1650">
                  <c:v>Seed of ChuckyÂ </c:v>
                </c:pt>
                <c:pt idx="1651">
                  <c:v>ElizabethÂ </c:v>
                </c:pt>
                <c:pt idx="1652">
                  <c:v>AdmissionÂ </c:v>
                </c:pt>
                <c:pt idx="1653">
                  <c:v>Dracula 2000Â </c:v>
                </c:pt>
                <c:pt idx="1654">
                  <c:v>Don't Say a WordÂ </c:v>
                </c:pt>
                <c:pt idx="1655">
                  <c:v>The SessionsÂ </c:v>
                </c:pt>
                <c:pt idx="1656">
                  <c:v>Life of PiÂ </c:v>
                </c:pt>
                <c:pt idx="1657">
                  <c:v>Love HappensÂ </c:v>
                </c:pt>
                <c:pt idx="1658">
                  <c:v>The Good, the Bad and the UglyÂ </c:v>
                </c:pt>
                <c:pt idx="1659">
                  <c:v>Teen Wolf TooÂ </c:v>
                </c:pt>
                <c:pt idx="1660">
                  <c:v>Moulin Rouge!Â </c:v>
                </c:pt>
                <c:pt idx="1661">
                  <c:v>Girl, InterruptedÂ </c:v>
                </c:pt>
                <c:pt idx="1662">
                  <c:v>Never Back DownÂ </c:v>
                </c:pt>
                <c:pt idx="1663">
                  <c:v>BellaÂ </c:v>
                </c:pt>
                <c:pt idx="1664">
                  <c:v>The Skeleton KeyÂ </c:v>
                </c:pt>
                <c:pt idx="1665">
                  <c:v>The Beast from 20,000 FathomsÂ </c:v>
                </c:pt>
                <c:pt idx="1666">
                  <c:v>Aqua Teen Hunger Force Colon Movie Film for TheatersÂ </c:v>
                </c:pt>
                <c:pt idx="1667">
                  <c:v>Lake PlacidÂ </c:v>
                </c:pt>
                <c:pt idx="1668">
                  <c:v>The Perks of Being a WallflowerÂ </c:v>
                </c:pt>
                <c:pt idx="1669">
                  <c:v>AliveÂ </c:v>
                </c:pt>
                <c:pt idx="1670">
                  <c:v>Smoke SignalsÂ </c:v>
                </c:pt>
                <c:pt idx="1671">
                  <c:v>Take the LeadÂ </c:v>
                </c:pt>
                <c:pt idx="1672">
                  <c:v>The LadykillersÂ </c:v>
                </c:pt>
                <c:pt idx="1673">
                  <c:v>Delivery ManÂ </c:v>
                </c:pt>
                <c:pt idx="1674">
                  <c:v>Digimon: The MovieÂ </c:v>
                </c:pt>
                <c:pt idx="1675">
                  <c:v>Boys and GirlsÂ </c:v>
                </c:pt>
                <c:pt idx="1676">
                  <c:v>Cradle 2 the GraveÂ </c:v>
                </c:pt>
                <c:pt idx="1677">
                  <c:v>An Ideal HusbandÂ </c:v>
                </c:pt>
                <c:pt idx="1678">
                  <c:v>Winter's BoneÂ </c:v>
                </c:pt>
                <c:pt idx="1679">
                  <c:v>Big EyesÂ </c:v>
                </c:pt>
                <c:pt idx="1680">
                  <c:v>FameÂ </c:v>
                </c:pt>
                <c:pt idx="1681">
                  <c:v>Crocodile Dundee in Los AngelesÂ </c:v>
                </c:pt>
                <c:pt idx="1682">
                  <c:v>The Spectacular NowÂ </c:v>
                </c:pt>
                <c:pt idx="1683">
                  <c:v>Someone Like You...Â </c:v>
                </c:pt>
                <c:pt idx="1684">
                  <c:v>Six Days Seven NightsÂ </c:v>
                </c:pt>
                <c:pt idx="1685">
                  <c:v>SwingersÂ </c:v>
                </c:pt>
                <c:pt idx="1686">
                  <c:v>Young AdultÂ </c:v>
                </c:pt>
                <c:pt idx="1687">
                  <c:v>The TransporterÂ </c:v>
                </c:pt>
                <c:pt idx="1688">
                  <c:v>Phantasm IIÂ </c:v>
                </c:pt>
                <c:pt idx="1689">
                  <c:v>City of GodÂ </c:v>
                </c:pt>
                <c:pt idx="1690">
                  <c:v>Spice WorldÂ </c:v>
                </c:pt>
                <c:pt idx="1691">
                  <c:v>Annie Get Your GunÂ </c:v>
                </c:pt>
                <c:pt idx="1692">
                  <c:v>BernieÂ </c:v>
                </c:pt>
                <c:pt idx="1693">
                  <c:v>Scooby-Doo 2: Monsters UnleashedÂ </c:v>
                </c:pt>
                <c:pt idx="1694">
                  <c:v>Tuck EverlastingÂ </c:v>
                </c:pt>
                <c:pt idx="1695">
                  <c:v>Tinker Tailor Soldier SpyÂ </c:v>
                </c:pt>
                <c:pt idx="1696">
                  <c:v>Phat GirlzÂ </c:v>
                </c:pt>
                <c:pt idx="1697">
                  <c:v>Sunshine CleaningÂ </c:v>
                </c:pt>
                <c:pt idx="1698">
                  <c:v>Something BorrowedÂ </c:v>
                </c:pt>
                <c:pt idx="1699">
                  <c:v>RiddickÂ </c:v>
                </c:pt>
                <c:pt idx="1700">
                  <c:v>The Devil's AdvocateÂ </c:v>
                </c:pt>
                <c:pt idx="1701">
                  <c:v>Welcome to the DollhouseÂ </c:v>
                </c:pt>
                <c:pt idx="1702">
                  <c:v>20 Feet from StardomÂ </c:v>
                </c:pt>
                <c:pt idx="1703">
                  <c:v>Lovely &amp; AmazingÂ </c:v>
                </c:pt>
                <c:pt idx="1704">
                  <c:v>El crimen del padre AmaroÂ </c:v>
                </c:pt>
                <c:pt idx="1705">
                  <c:v>My Own Private IdahoÂ </c:v>
                </c:pt>
                <c:pt idx="1706">
                  <c:v>ShadowlandsÂ </c:v>
                </c:pt>
                <c:pt idx="1707">
                  <c:v>Draft DayÂ </c:v>
                </c:pt>
                <c:pt idx="1708">
                  <c:v>The Night ListenerÂ </c:v>
                </c:pt>
                <c:pt idx="1709">
                  <c:v>3 StrikesÂ </c:v>
                </c:pt>
                <c:pt idx="1710">
                  <c:v>Saved!Â </c:v>
                </c:pt>
                <c:pt idx="1711">
                  <c:v>Run Lola RunÂ </c:v>
                </c:pt>
                <c:pt idx="1712">
                  <c:v>The OrphanageÂ </c:v>
                </c:pt>
                <c:pt idx="1713">
                  <c:v>FocusÂ </c:v>
                </c:pt>
                <c:pt idx="1714">
                  <c:v>Dick TracyÂ </c:v>
                </c:pt>
                <c:pt idx="1715">
                  <c:v>American Ninja 2: The ConfrontationÂ </c:v>
                </c:pt>
                <c:pt idx="1716">
                  <c:v>BatsÂ </c:v>
                </c:pt>
                <c:pt idx="1717">
                  <c:v>Mad Max: Fury RoadÂ </c:v>
                </c:pt>
                <c:pt idx="1718">
                  <c:v>Poltergeist IIIÂ </c:v>
                </c:pt>
                <c:pt idx="1719">
                  <c:v>BraveheartÂ </c:v>
                </c:pt>
                <c:pt idx="1720">
                  <c:v>Rob RoyÂ </c:v>
                </c:pt>
                <c:pt idx="1721">
                  <c:v>54Â </c:v>
                </c:pt>
                <c:pt idx="1722">
                  <c:v>Better Luck TomorrowÂ </c:v>
                </c:pt>
                <c:pt idx="1723">
                  <c:v>Maria Full of GraceÂ </c:v>
                </c:pt>
                <c:pt idx="1724">
                  <c:v>Miss Congeniality 2: Armed and FabulousÂ </c:v>
                </c:pt>
                <c:pt idx="1725">
                  <c:v>The Longest RideÂ </c:v>
                </c:pt>
                <c:pt idx="1726">
                  <c:v>Death Becomes HerÂ </c:v>
                </c:pt>
                <c:pt idx="1727">
                  <c:v>Endless LoveÂ </c:v>
                </c:pt>
                <c:pt idx="1728">
                  <c:v>Amores PerrosÂ </c:v>
                </c:pt>
                <c:pt idx="1729">
                  <c:v>Into the WildÂ </c:v>
                </c:pt>
                <c:pt idx="1730">
                  <c:v>The Shawshank RedemptionÂ </c:v>
                </c:pt>
                <c:pt idx="1731">
                  <c:v>Get on the BusÂ </c:v>
                </c:pt>
                <c:pt idx="1732">
                  <c:v>The PatriotÂ </c:v>
                </c:pt>
                <c:pt idx="1733">
                  <c:v>The Texas Chainsaw Massacre 2Â </c:v>
                </c:pt>
                <c:pt idx="1734">
                  <c:v>A Fistful of DollarsÂ </c:v>
                </c:pt>
                <c:pt idx="1735">
                  <c:v>About TimeÂ </c:v>
                </c:pt>
                <c:pt idx="1736">
                  <c:v>The CovenantÂ </c:v>
                </c:pt>
                <c:pt idx="1737">
                  <c:v>Here Comes the BoomÂ </c:v>
                </c:pt>
                <c:pt idx="1738">
                  <c:v>Safety Not GuaranteedÂ </c:v>
                </c:pt>
                <c:pt idx="1739">
                  <c:v>Adaptation.Â </c:v>
                </c:pt>
                <c:pt idx="1740">
                  <c:v>The LunchboxÂ </c:v>
                </c:pt>
                <c:pt idx="1741">
                  <c:v>The Mothman PropheciesÂ </c:v>
                </c:pt>
                <c:pt idx="1742">
                  <c:v>Blue StreakÂ </c:v>
                </c:pt>
                <c:pt idx="1743">
                  <c:v>Monte CarloÂ </c:v>
                </c:pt>
                <c:pt idx="1744">
                  <c:v>PiÂ </c:v>
                </c:pt>
                <c:pt idx="1745">
                  <c:v>Like CrazyÂ </c:v>
                </c:pt>
                <c:pt idx="1746">
                  <c:v>ExoticaÂ </c:v>
                </c:pt>
                <c:pt idx="1747">
                  <c:v>We Were SoldiersÂ </c:v>
                </c:pt>
                <c:pt idx="1748">
                  <c:v>ThirteenÂ </c:v>
                </c:pt>
                <c:pt idx="1749">
                  <c:v>Before SunsetÂ </c:v>
                </c:pt>
                <c:pt idx="1750">
                  <c:v>The ScoreÂ </c:v>
                </c:pt>
                <c:pt idx="1751">
                  <c:v>The Number 23Â </c:v>
                </c:pt>
                <c:pt idx="1752">
                  <c:v>Remember MeÂ </c:v>
                </c:pt>
                <c:pt idx="1753">
                  <c:v>Tower HeistÂ </c:v>
                </c:pt>
                <c:pt idx="1754">
                  <c:v>The Raid: RedemptionÂ </c:v>
                </c:pt>
                <c:pt idx="1755">
                  <c:v>The American PresidentÂ </c:v>
                </c:pt>
                <c:pt idx="1756">
                  <c:v>NarcÂ </c:v>
                </c:pt>
                <c:pt idx="1757">
                  <c:v>Crazy/BeautifulÂ </c:v>
                </c:pt>
                <c:pt idx="1758">
                  <c:v>ClerksÂ </c:v>
                </c:pt>
                <c:pt idx="1759">
                  <c:v>Out ColdÂ </c:v>
                </c:pt>
                <c:pt idx="1760">
                  <c:v>Before SunriseÂ </c:v>
                </c:pt>
                <c:pt idx="1761">
                  <c:v>Gods and MonstersÂ </c:v>
                </c:pt>
                <c:pt idx="1762">
                  <c:v>Sliding DoorsÂ </c:v>
                </c:pt>
                <c:pt idx="1763">
                  <c:v>Arlington RoadÂ </c:v>
                </c:pt>
                <c:pt idx="1764">
                  <c:v>Glee: The 3D Concert MovieÂ </c:v>
                </c:pt>
                <c:pt idx="1765">
                  <c:v>The Amazing Spider-Man 2Â </c:v>
                </c:pt>
                <c:pt idx="1766">
                  <c:v>Real Women Have CurvesÂ </c:v>
                </c:pt>
                <c:pt idx="1767">
                  <c:v>In the Company of MenÂ </c:v>
                </c:pt>
                <c:pt idx="1768">
                  <c:v>Movie 43Â </c:v>
                </c:pt>
                <c:pt idx="1769">
                  <c:v>13 HoursÂ </c:v>
                </c:pt>
                <c:pt idx="1770">
                  <c:v>Wrong TurnÂ </c:v>
                </c:pt>
                <c:pt idx="1771">
                  <c:v>ExtractÂ </c:v>
                </c:pt>
                <c:pt idx="1772">
                  <c:v>Be CoolÂ </c:v>
                </c:pt>
                <c:pt idx="1773">
                  <c:v>Team America: World PoliceÂ </c:v>
                </c:pt>
                <c:pt idx="1774">
                  <c:v>To Save a LifeÂ </c:v>
                </c:pt>
                <c:pt idx="1775">
                  <c:v>UnfaithfulÂ </c:v>
                </c:pt>
                <c:pt idx="1776">
                  <c:v>TadpoleÂ </c:v>
                </c:pt>
                <c:pt idx="1777">
                  <c:v>MetropolitanÂ </c:v>
                </c:pt>
                <c:pt idx="1778">
                  <c:v>River's EdgeÂ </c:v>
                </c:pt>
                <c:pt idx="1779">
                  <c:v>Central StationÂ </c:v>
                </c:pt>
                <c:pt idx="1780">
                  <c:v>Lock, Stock and Two Smoking BarrelsÂ </c:v>
                </c:pt>
                <c:pt idx="1781">
                  <c:v>3 Days to KillÂ </c:v>
                </c:pt>
                <c:pt idx="1782">
                  <c:v>Licence to KillÂ </c:v>
                </c:pt>
                <c:pt idx="1783">
                  <c:v>A Million Ways to Die in the WestÂ </c:v>
                </c:pt>
                <c:pt idx="1784">
                  <c:v>PollockÂ </c:v>
                </c:pt>
                <c:pt idx="1785">
                  <c:v>The Ladies ManÂ </c:v>
                </c:pt>
                <c:pt idx="1786">
                  <c:v>Head of StateÂ </c:v>
                </c:pt>
                <c:pt idx="1787">
                  <c:v>BeginnersÂ </c:v>
                </c:pt>
                <c:pt idx="1788">
                  <c:v>Final Destination 5Â </c:v>
                </c:pt>
                <c:pt idx="1789">
                  <c:v>Not Easily BrokenÂ </c:v>
                </c:pt>
                <c:pt idx="1790">
                  <c:v>The MatadorÂ </c:v>
                </c:pt>
                <c:pt idx="1791">
                  <c:v>TomcatsÂ </c:v>
                </c:pt>
                <c:pt idx="1792">
                  <c:v>HerÂ </c:v>
                </c:pt>
                <c:pt idx="1793">
                  <c:v>The Rules of AttractionÂ </c:v>
                </c:pt>
                <c:pt idx="1794">
                  <c:v>Love JonesÂ </c:v>
                </c:pt>
                <c:pt idx="1795">
                  <c:v>Notes on a ScandalÂ </c:v>
                </c:pt>
                <c:pt idx="1796">
                  <c:v>BrothersÂ </c:v>
                </c:pt>
                <c:pt idx="1797">
                  <c:v>BrothersÂ </c:v>
                </c:pt>
                <c:pt idx="1798">
                  <c:v>The Book ThiefÂ </c:v>
                </c:pt>
                <c:pt idx="1799">
                  <c:v>The Back-up PlanÂ </c:v>
                </c:pt>
                <c:pt idx="1800">
                  <c:v>The Big LebowskiÂ </c:v>
                </c:pt>
                <c:pt idx="1801">
                  <c:v>The Broadway MelodyÂ </c:v>
                </c:pt>
                <c:pt idx="1802">
                  <c:v>Disturbing BehaviorÂ </c:v>
                </c:pt>
                <c:pt idx="1803">
                  <c:v>London Has FallenÂ </c:v>
                </c:pt>
                <c:pt idx="1804">
                  <c:v>Top HatÂ </c:v>
                </c:pt>
                <c:pt idx="1805">
                  <c:v>Next Stop WonderlandÂ </c:v>
                </c:pt>
                <c:pt idx="1806">
                  <c:v>Half Past DeadÂ </c:v>
                </c:pt>
                <c:pt idx="1807">
                  <c:v>Love &amp; Other DrugsÂ </c:v>
                </c:pt>
                <c:pt idx="1808">
                  <c:v>Far from HeavenÂ </c:v>
                </c:pt>
                <c:pt idx="1809">
                  <c:v>Tea with MussoliniÂ </c:v>
                </c:pt>
                <c:pt idx="1810">
                  <c:v>Evil Dead IIÂ </c:v>
                </c:pt>
                <c:pt idx="1811">
                  <c:v>SavagesÂ </c:v>
                </c:pt>
                <c:pt idx="1812">
                  <c:v>J. EdgarÂ </c:v>
                </c:pt>
                <c:pt idx="1813">
                  <c:v>An American HauntingÂ </c:v>
                </c:pt>
                <c:pt idx="1814">
                  <c:v>East Is EastÂ </c:v>
                </c:pt>
                <c:pt idx="1815">
                  <c:v>The Boondock Saints II: All Saints DayÂ </c:v>
                </c:pt>
                <c:pt idx="1816">
                  <c:v>Straight Out of BrooklynÂ </c:v>
                </c:pt>
                <c:pt idx="1817">
                  <c:v>A Most Wanted ManÂ </c:v>
                </c:pt>
                <c:pt idx="1818">
                  <c:v>Inside Llewyn DavisÂ </c:v>
                </c:pt>
                <c:pt idx="1819">
                  <c:v>A Serious ManÂ </c:v>
                </c:pt>
                <c:pt idx="1820">
                  <c:v>The ReaderÂ </c:v>
                </c:pt>
                <c:pt idx="1821">
                  <c:v>K-PAXÂ </c:v>
                </c:pt>
                <c:pt idx="1822">
                  <c:v>A Single ManÂ </c:v>
                </c:pt>
                <c:pt idx="1823">
                  <c:v>Becoming JaneÂ </c:v>
                </c:pt>
                <c:pt idx="1824">
                  <c:v>Side EffectsÂ </c:v>
                </c:pt>
                <c:pt idx="1825">
                  <c:v>Side EffectsÂ </c:v>
                </c:pt>
                <c:pt idx="1826">
                  <c:v>Stranger Than FictionÂ </c:v>
                </c:pt>
                <c:pt idx="1827">
                  <c:v>Race to Witch MountainÂ </c:v>
                </c:pt>
                <c:pt idx="1828">
                  <c:v>PromÂ </c:v>
                </c:pt>
                <c:pt idx="1829">
                  <c:v>FrailtyÂ </c:v>
                </c:pt>
                <c:pt idx="1830">
                  <c:v>WarlockÂ </c:v>
                </c:pt>
                <c:pt idx="1831">
                  <c:v>Pieces of AprilÂ </c:v>
                </c:pt>
                <c:pt idx="1832">
                  <c:v>Step Up RevolutionÂ </c:v>
                </c:pt>
                <c:pt idx="1833">
                  <c:v>TRON: LegacyÂ </c:v>
                </c:pt>
                <c:pt idx="1834">
                  <c:v>TRON: LegacyÂ </c:v>
                </c:pt>
                <c:pt idx="1835">
                  <c:v>House of WaxÂ </c:v>
                </c:pt>
                <c:pt idx="1836">
                  <c:v>House of WaxÂ </c:v>
                </c:pt>
                <c:pt idx="1837">
                  <c:v>El MariachiÂ </c:v>
                </c:pt>
                <c:pt idx="1838">
                  <c:v>The Age of InnocenceÂ </c:v>
                </c:pt>
                <c:pt idx="1839">
                  <c:v>Half NelsonÂ </c:v>
                </c:pt>
                <c:pt idx="1840">
                  <c:v>Man on WireÂ </c:v>
                </c:pt>
                <c:pt idx="1841">
                  <c:v>The To Do ListÂ </c:v>
                </c:pt>
                <c:pt idx="1842">
                  <c:v>Shanghai NoonÂ </c:v>
                </c:pt>
                <c:pt idx="1843">
                  <c:v>Fantastic 4: Rise of the Silver SurferÂ </c:v>
                </c:pt>
                <c:pt idx="1844">
                  <c:v>Me and You and Everyone We KnowÂ </c:v>
                </c:pt>
                <c:pt idx="1845">
                  <c:v>42nd StreetÂ </c:v>
                </c:pt>
                <c:pt idx="1846">
                  <c:v>Margin CallÂ </c:v>
                </c:pt>
                <c:pt idx="1847">
                  <c:v>The River WildÂ </c:v>
                </c:pt>
                <c:pt idx="1848">
                  <c:v>Aliens vs. Predator: RequiemÂ </c:v>
                </c:pt>
                <c:pt idx="1849">
                  <c:v>The ForsakenÂ </c:v>
                </c:pt>
                <c:pt idx="1850">
                  <c:v>9Â </c:v>
                </c:pt>
                <c:pt idx="1851">
                  <c:v>The Incredibly True Adventure of Two Girls in LoveÂ </c:v>
                </c:pt>
                <c:pt idx="1852">
                  <c:v>End of the SpearÂ </c:v>
                </c:pt>
                <c:pt idx="1853">
                  <c:v>BeerfestÂ </c:v>
                </c:pt>
                <c:pt idx="1854">
                  <c:v>RoomÂ </c:v>
                </c:pt>
                <c:pt idx="1855">
                  <c:v>Get LowÂ </c:v>
                </c:pt>
                <c:pt idx="1856">
                  <c:v>Home RunÂ </c:v>
                </c:pt>
                <c:pt idx="1857">
                  <c:v>August RushÂ </c:v>
                </c:pt>
                <c:pt idx="1858">
                  <c:v>Boynton Beach ClubÂ </c:v>
                </c:pt>
                <c:pt idx="1859">
                  <c:v>Reservoir DogsÂ </c:v>
                </c:pt>
                <c:pt idx="1860">
                  <c:v>Jason XÂ </c:v>
                </c:pt>
                <c:pt idx="1861">
                  <c:v>We Are Your FriendsÂ </c:v>
                </c:pt>
                <c:pt idx="1862">
                  <c:v>The Emperor's ClubÂ </c:v>
                </c:pt>
                <c:pt idx="1863">
                  <c:v>My Boss's DaughterÂ </c:v>
                </c:pt>
                <c:pt idx="1864">
                  <c:v>Beyond the MatÂ </c:v>
                </c:pt>
                <c:pt idx="1865">
                  <c:v>Frozen RiverÂ </c:v>
                </c:pt>
                <c:pt idx="1866">
                  <c:v>A Perfect GetawayÂ </c:v>
                </c:pt>
                <c:pt idx="1867">
                  <c:v>Eye of the BeholderÂ </c:v>
                </c:pt>
                <c:pt idx="1868">
                  <c:v>High TensionÂ </c:v>
                </c:pt>
                <c:pt idx="1869">
                  <c:v>Quigley Down UnderÂ </c:v>
                </c:pt>
                <c:pt idx="1870">
                  <c:v>CrossoverÂ </c:v>
                </c:pt>
                <c:pt idx="1871">
                  <c:v>The Last Temptation of ChristÂ </c:v>
                </c:pt>
                <c:pt idx="1872">
                  <c:v>When the Cat's AwayÂ </c:v>
                </c:pt>
                <c:pt idx="1873">
                  <c:v>Harsh TimesÂ </c:v>
                </c:pt>
                <c:pt idx="1874">
                  <c:v>QuinceaÃ±eraÂ </c:v>
                </c:pt>
                <c:pt idx="1875">
                  <c:v>Raising Victor VargasÂ </c:v>
                </c:pt>
                <c:pt idx="1876">
                  <c:v>SongcatcherÂ </c:v>
                </c:pt>
                <c:pt idx="1877">
                  <c:v>Mambo ItalianoÂ </c:v>
                </c:pt>
                <c:pt idx="1878">
                  <c:v>EraserÂ </c:v>
                </c:pt>
                <c:pt idx="1879">
                  <c:v>Another EarthÂ </c:v>
                </c:pt>
                <c:pt idx="1880">
                  <c:v>SlackerÂ </c:v>
                </c:pt>
                <c:pt idx="1881">
                  <c:v>To Die ForÂ </c:v>
                </c:pt>
                <c:pt idx="1882">
                  <c:v>The Green InfernoÂ </c:v>
                </c:pt>
                <c:pt idx="1883">
                  <c:v>Muppets Most WantedÂ </c:v>
                </c:pt>
                <c:pt idx="1884">
                  <c:v>EnoughÂ </c:v>
                </c:pt>
                <c:pt idx="1885">
                  <c:v>Nurse BettyÂ </c:v>
                </c:pt>
                <c:pt idx="1886">
                  <c:v>Henry VÂ </c:v>
                </c:pt>
                <c:pt idx="1887">
                  <c:v>UHFÂ </c:v>
                </c:pt>
                <c:pt idx="1888">
                  <c:v>WhippedÂ </c:v>
                </c:pt>
                <c:pt idx="1889">
                  <c:v>Kama Sutra: A Tale of LoveÂ </c:v>
                </c:pt>
                <c:pt idx="1890">
                  <c:v>What to Expect When You're ExpectingÂ </c:v>
                </c:pt>
                <c:pt idx="1891">
                  <c:v>Dazed and ConfusedÂ </c:v>
                </c:pt>
                <c:pt idx="1892">
                  <c:v>Conspiracy TheoryÂ </c:v>
                </c:pt>
                <c:pt idx="1893">
                  <c:v>OsamaÂ </c:v>
                </c:pt>
                <c:pt idx="1894">
                  <c:v>Dead Man on CampusÂ </c:v>
                </c:pt>
                <c:pt idx="1895">
                  <c:v>In the Land of WomenÂ </c:v>
                </c:pt>
                <c:pt idx="1896">
                  <c:v>The Hitchhiker's Guide to the GalaxyÂ </c:v>
                </c:pt>
                <c:pt idx="1897">
                  <c:v>Snakes on a PlaneÂ </c:v>
                </c:pt>
                <c:pt idx="1898">
                  <c:v>Snakes on a PlaneÂ </c:v>
                </c:pt>
                <c:pt idx="1899">
                  <c:v>Piranha 3DÂ </c:v>
                </c:pt>
                <c:pt idx="1900">
                  <c:v>But I'm a CheerleaderÂ </c:v>
                </c:pt>
                <c:pt idx="1901">
                  <c:v>Monty Python and the Holy GrailÂ </c:v>
                </c:pt>
                <c:pt idx="1902">
                  <c:v>TumbleweedsÂ </c:v>
                </c:pt>
                <c:pt idx="1903">
                  <c:v>Two Girls and a GuyÂ </c:v>
                </c:pt>
                <c:pt idx="1904">
                  <c:v>Living Out LoudÂ </c:v>
                </c:pt>
                <c:pt idx="1905">
                  <c:v>Warlock: The ArmageddonÂ </c:v>
                </c:pt>
                <c:pt idx="1906">
                  <c:v>Buffalo '66Â </c:v>
                </c:pt>
                <c:pt idx="1907">
                  <c:v>200 CigarettesÂ </c:v>
                </c:pt>
                <c:pt idx="1908">
                  <c:v>The JurorÂ </c:v>
                </c:pt>
                <c:pt idx="1909">
                  <c:v>Robot &amp; FrankÂ </c:v>
                </c:pt>
                <c:pt idx="1910">
                  <c:v>Office SpaceÂ </c:v>
                </c:pt>
                <c:pt idx="1911">
                  <c:v>SyrianaÂ </c:v>
                </c:pt>
                <c:pt idx="1912">
                  <c:v>SyrianaÂ </c:v>
                </c:pt>
                <c:pt idx="1913">
                  <c:v>UrbaniaÂ </c:v>
                </c:pt>
                <c:pt idx="1914">
                  <c:v>Chuck &amp; BuckÂ </c:v>
                </c:pt>
                <c:pt idx="1915">
                  <c:v>The WraithÂ </c:v>
                </c:pt>
                <c:pt idx="1916">
                  <c:v>My Fellow AmericansÂ </c:v>
                </c:pt>
                <c:pt idx="1917">
                  <c:v>Waltz with BashirÂ </c:v>
                </c:pt>
                <c:pt idx="1918">
                  <c:v>The Best of MeÂ </c:v>
                </c:pt>
                <c:pt idx="1919">
                  <c:v>Kick-Ass 2Â </c:v>
                </c:pt>
                <c:pt idx="1920">
                  <c:v>Free BirdsÂ </c:v>
                </c:pt>
                <c:pt idx="1921">
                  <c:v>Children of HeavenÂ </c:v>
                </c:pt>
                <c:pt idx="1922">
                  <c:v>The Broken Hearts Club: A Romantic ComedyÂ </c:v>
                </c:pt>
                <c:pt idx="1923">
                  <c:v>The History BoysÂ </c:v>
                </c:pt>
                <c:pt idx="1924">
                  <c:v>Dreamer: Inspired by a True StoryÂ </c:v>
                </c:pt>
                <c:pt idx="1925">
                  <c:v>The Hurt LockerÂ </c:v>
                </c:pt>
                <c:pt idx="1926">
                  <c:v>The PunisherÂ </c:v>
                </c:pt>
                <c:pt idx="1927">
                  <c:v>Who Killed the Electric Car?Â </c:v>
                </c:pt>
                <c:pt idx="1928">
                  <c:v>City IslandÂ </c:v>
                </c:pt>
                <c:pt idx="1929">
                  <c:v>The CircleÂ </c:v>
                </c:pt>
                <c:pt idx="1930">
                  <c:v>Wendy and LucyÂ </c:v>
                </c:pt>
                <c:pt idx="1931">
                  <c:v>American DesiÂ </c:v>
                </c:pt>
                <c:pt idx="1932">
                  <c:v>Dance FlickÂ </c:v>
                </c:pt>
                <c:pt idx="1933">
                  <c:v>GrooveÂ </c:v>
                </c:pt>
                <c:pt idx="1934">
                  <c:v>The Man with the Iron FistsÂ </c:v>
                </c:pt>
                <c:pt idx="1935">
                  <c:v>4 Months, 3 Weeks and 2 DaysÂ </c:v>
                </c:pt>
                <c:pt idx="1936">
                  <c:v>TarnationÂ </c:v>
                </c:pt>
                <c:pt idx="1937">
                  <c:v>Jingle All the WayÂ </c:v>
                </c:pt>
                <c:pt idx="1938">
                  <c:v>Drop Dead GorgeousÂ </c:v>
                </c:pt>
                <c:pt idx="1939">
                  <c:v>8 Heads in a Duffel BagÂ </c:v>
                </c:pt>
                <c:pt idx="1940">
                  <c:v>CaptiveÂ </c:v>
                </c:pt>
                <c:pt idx="1941">
                  <c:v>MauriceÂ </c:v>
                </c:pt>
                <c:pt idx="1942">
                  <c:v>Deliver Us from EvilÂ </c:v>
                </c:pt>
                <c:pt idx="1943">
                  <c:v>Get on UpÂ </c:v>
                </c:pt>
                <c:pt idx="1944">
                  <c:v>Full FrontalÂ </c:v>
                </c:pt>
                <c:pt idx="1945">
                  <c:v>Twin Falls IdahoÂ </c:v>
                </c:pt>
                <c:pt idx="1946">
                  <c:v>Slums of Beverly HillsÂ </c:v>
                </c:pt>
                <c:pt idx="1947">
                  <c:v>20 DatesÂ </c:v>
                </c:pt>
                <c:pt idx="1948">
                  <c:v>CyrusÂ </c:v>
                </c:pt>
                <c:pt idx="1949">
                  <c:v>L.I.E.Â </c:v>
                </c:pt>
                <c:pt idx="1950">
                  <c:v>PrimerÂ </c:v>
                </c:pt>
                <c:pt idx="1951">
                  <c:v>W.Â </c:v>
                </c:pt>
                <c:pt idx="1952">
                  <c:v>Sholem Aleichem: Laughing in the DarknessÂ </c:v>
                </c:pt>
                <c:pt idx="1953">
                  <c:v>For a Good Time, Call...Â </c:v>
                </c:pt>
                <c:pt idx="1954">
                  <c:v>ZookeeperÂ </c:v>
                </c:pt>
                <c:pt idx="1955">
                  <c:v>WeekendÂ </c:v>
                </c:pt>
                <c:pt idx="1956">
                  <c:v>The CelebrationÂ </c:v>
                </c:pt>
                <c:pt idx="1957">
                  <c:v>White OleanderÂ </c:v>
                </c:pt>
                <c:pt idx="1958">
                  <c:v>127 HoursÂ </c:v>
                </c:pt>
                <c:pt idx="1959">
                  <c:v>Tiny FurnitureÂ </c:v>
                </c:pt>
                <c:pt idx="1960">
                  <c:v>The DuchessÂ </c:v>
                </c:pt>
                <c:pt idx="1961">
                  <c:v>MadeÂ </c:v>
                </c:pt>
                <c:pt idx="1962">
                  <c:v>Four RoomsÂ </c:v>
                </c:pt>
                <c:pt idx="1963">
                  <c:v>From a Whisper to a ScreamÂ </c:v>
                </c:pt>
                <c:pt idx="1964">
                  <c:v>Pootie TangÂ </c:v>
                </c:pt>
                <c:pt idx="1965">
                  <c:v>Outside ProvidenceÂ </c:v>
                </c:pt>
                <c:pt idx="1966">
                  <c:v>Shadow of the VampireÂ </c:v>
                </c:pt>
                <c:pt idx="1967">
                  <c:v>Walking and TalkingÂ </c:v>
                </c:pt>
                <c:pt idx="1968">
                  <c:v>Deuce Bigalow: European GigoloÂ </c:v>
                </c:pt>
                <c:pt idx="1969">
                  <c:v>PulseÂ </c:v>
                </c:pt>
                <c:pt idx="1970">
                  <c:v>AirborneÂ </c:v>
                </c:pt>
                <c:pt idx="1971">
                  <c:v>Happy, TexasÂ </c:v>
                </c:pt>
                <c:pt idx="1972">
                  <c:v>VampiresÂ </c:v>
                </c:pt>
                <c:pt idx="1973">
                  <c:v>Smiling Fish &amp; Goat on FireÂ </c:v>
                </c:pt>
                <c:pt idx="1974">
                  <c:v>Fool's GoldÂ </c:v>
                </c:pt>
                <c:pt idx="1975">
                  <c:v>Jennifer's BodyÂ </c:v>
                </c:pt>
                <c:pt idx="1976">
                  <c:v>Bridget Jones: The Edge of ReasonÂ </c:v>
                </c:pt>
                <c:pt idx="1977">
                  <c:v>Ruby in ParadiseÂ </c:v>
                </c:pt>
                <c:pt idx="1978">
                  <c:v>The Spanish PrisonerÂ </c:v>
                </c:pt>
                <c:pt idx="1979">
                  <c:v>George WashingtonÂ </c:v>
                </c:pt>
                <c:pt idx="1980">
                  <c:v>Pink FlamingosÂ </c:v>
                </c:pt>
                <c:pt idx="1981">
                  <c:v>Rabbit-Proof FenceÂ </c:v>
                </c:pt>
                <c:pt idx="1982">
                  <c:v>The Book of LifeÂ </c:v>
                </c:pt>
                <c:pt idx="1983">
                  <c:v>CleanÂ </c:v>
                </c:pt>
                <c:pt idx="1984">
                  <c:v>Resident Evil: AfterlifeÂ </c:v>
                </c:pt>
                <c:pt idx="1985">
                  <c:v>CubeÂ </c:v>
                </c:pt>
                <c:pt idx="1986">
                  <c:v>The Hunchback of Notre DameÂ </c:v>
                </c:pt>
                <c:pt idx="1987">
                  <c:v>Mean CreekÂ </c:v>
                </c:pt>
                <c:pt idx="1988">
                  <c:v>FirestarterÂ </c:v>
                </c:pt>
                <c:pt idx="1989">
                  <c:v>My Date with DrewÂ </c:v>
                </c:pt>
                <c:pt idx="1990">
                  <c:v>Rush Hour 3Â </c:v>
                </c:pt>
                <c:pt idx="1991">
                  <c:v>The Lost Skeleton of CadavraÂ </c:v>
                </c:pt>
                <c:pt idx="1992">
                  <c:v>Hard CandyÂ </c:v>
                </c:pt>
                <c:pt idx="1993">
                  <c:v>IncendiesÂ </c:v>
                </c:pt>
                <c:pt idx="1994">
                  <c:v>ComplianceÂ </c:v>
                </c:pt>
                <c:pt idx="1995">
                  <c:v>SecretaryÂ </c:v>
                </c:pt>
                <c:pt idx="1996">
                  <c:v>NovemberÂ </c:v>
                </c:pt>
                <c:pt idx="1997">
                  <c:v>MoonÂ </c:v>
                </c:pt>
                <c:pt idx="1998">
                  <c:v>Absolute PowerÂ </c:v>
                </c:pt>
                <c:pt idx="1999">
                  <c:v>LondonÂ </c:v>
                </c:pt>
                <c:pt idx="2000">
                  <c:v>The Horse BoyÂ </c:v>
                </c:pt>
                <c:pt idx="2001">
                  <c:v>Seven PsychopathsÂ </c:v>
                </c:pt>
                <c:pt idx="2002">
                  <c:v>ShortbusÂ </c:v>
                </c:pt>
                <c:pt idx="2003">
                  <c:v>SlamÂ </c:v>
                </c:pt>
                <c:pt idx="2004">
                  <c:v>The FPÂ </c:v>
                </c:pt>
                <c:pt idx="2005">
                  <c:v>Assault on Precinct 13Â </c:v>
                </c:pt>
                <c:pt idx="2006">
                  <c:v>Latter DaysÂ </c:v>
                </c:pt>
                <c:pt idx="2007">
                  <c:v>Happy ChristmasÂ </c:v>
                </c:pt>
                <c:pt idx="2008">
                  <c:v>Old JoyÂ </c:v>
                </c:pt>
                <c:pt idx="2009">
                  <c:v>A Hard Day's NightÂ </c:v>
                </c:pt>
                <c:pt idx="2010">
                  <c:v>I Married a Strange Person!Â </c:v>
                </c:pt>
                <c:pt idx="2011">
                  <c:v>Of Gods and MenÂ </c:v>
                </c:pt>
                <c:pt idx="2012">
                  <c:v>The Invention of LyingÂ </c:v>
                </c:pt>
                <c:pt idx="2013">
                  <c:v>Killing Them SoftlyÂ </c:v>
                </c:pt>
                <c:pt idx="2014">
                  <c:v>Conversations with Other WomenÂ </c:v>
                </c:pt>
                <c:pt idx="2015">
                  <c:v>ChokeÂ </c:v>
                </c:pt>
                <c:pt idx="2016">
                  <c:v>TsotsiÂ </c:v>
                </c:pt>
                <c:pt idx="2017">
                  <c:v>The PropositionÂ </c:v>
                </c:pt>
                <c:pt idx="2018">
                  <c:v>Vampire in BrooklynÂ </c:v>
                </c:pt>
                <c:pt idx="2019">
                  <c:v>Casa de mi PadreÂ </c:v>
                </c:pt>
                <c:pt idx="2020">
                  <c:v>BurnÂ </c:v>
                </c:pt>
                <c:pt idx="2021">
                  <c:v>One Missed CallÂ </c:v>
                </c:pt>
                <c:pt idx="2022">
                  <c:v>Cheap ThrillsÂ </c:v>
                </c:pt>
                <c:pt idx="2023">
                  <c:v>Hurricane StreetsÂ </c:v>
                </c:pt>
                <c:pt idx="2024">
                  <c:v>That Thing You Do!Â </c:v>
                </c:pt>
                <c:pt idx="2025">
                  <c:v>Fighting Tommy RileyÂ </c:v>
                </c:pt>
                <c:pt idx="2026">
                  <c:v>Very Bad ThingsÂ </c:v>
                </c:pt>
                <c:pt idx="2027">
                  <c:v>The Trials of Darryl HuntÂ </c:v>
                </c:pt>
                <c:pt idx="2028">
                  <c:v>The CanyonsÂ </c:v>
                </c:pt>
                <c:pt idx="2029">
                  <c:v>Brigham CityÂ </c:v>
                </c:pt>
                <c:pt idx="2030">
                  <c:v>Never AgainÂ </c:v>
                </c:pt>
                <c:pt idx="2031">
                  <c:v>MurderballÂ </c:v>
                </c:pt>
                <c:pt idx="2032">
                  <c:v>CaramelÂ </c:v>
                </c:pt>
                <c:pt idx="2033">
                  <c:v>Civil BrandÂ </c:v>
                </c:pt>
                <c:pt idx="2034">
                  <c:v>MonstersÂ </c:v>
                </c:pt>
                <c:pt idx="2035">
                  <c:v>The BeyondÂ </c:v>
                </c:pt>
                <c:pt idx="2036">
                  <c:v>Nine QueensÂ </c:v>
                </c:pt>
                <c:pt idx="2037">
                  <c:v>Locker 13Â </c:v>
                </c:pt>
                <c:pt idx="2038">
                  <c:v>90 Minutes in HeavenÂ </c:v>
                </c:pt>
                <c:pt idx="2039">
                  <c:v>To Rome with LoveÂ </c:v>
                </c:pt>
                <c:pt idx="2040">
                  <c:v>BasquiatÂ </c:v>
                </c:pt>
                <c:pt idx="2041">
                  <c:v>Reign Over MeÂ </c:v>
                </c:pt>
                <c:pt idx="2042">
                  <c:v>Lonesome JimÂ </c:v>
                </c:pt>
                <c:pt idx="2043">
                  <c:v>MayÂ </c:v>
                </c:pt>
                <c:pt idx="2044">
                  <c:v>CrooklynÂ </c:v>
                </c:pt>
                <c:pt idx="2045">
                  <c:v>Bride &amp; PrejudiceÂ </c:v>
                </c:pt>
                <c:pt idx="2046">
                  <c:v>RubberÂ </c:v>
                </c:pt>
                <c:pt idx="2047">
                  <c:v>OrgazmoÂ </c:v>
                </c:pt>
                <c:pt idx="2048">
                  <c:v>Death at a FuneralÂ </c:v>
                </c:pt>
                <c:pt idx="2049">
                  <c:v>Mercy StreetsÂ </c:v>
                </c:pt>
                <c:pt idx="2050">
                  <c:v>JawbreakerÂ </c:v>
                </c:pt>
                <c:pt idx="2051">
                  <c:v>Finishing the Game: The Search for a New Bruce LeeÂ </c:v>
                </c:pt>
                <c:pt idx="2052">
                  <c:v>The Perfect HostÂ </c:v>
                </c:pt>
                <c:pt idx="2053">
                  <c:v>High CrimesÂ </c:v>
                </c:pt>
                <c:pt idx="2054">
                  <c:v>Mean StreetsÂ </c:v>
                </c:pt>
                <c:pt idx="2055">
                  <c:v>Kiss the BrideÂ </c:v>
                </c:pt>
                <c:pt idx="2056">
                  <c:v>ConcussionÂ </c:v>
                </c:pt>
                <c:pt idx="2057">
                  <c:v>Kill ListÂ </c:v>
                </c:pt>
                <c:pt idx="2058">
                  <c:v>Poultrygeist: Night of the Chicken DeadÂ </c:v>
                </c:pt>
                <c:pt idx="2059">
                  <c:v>NorthforkÂ </c:v>
                </c:pt>
                <c:pt idx="2060">
                  <c:v>The Slaughter RuleÂ </c:v>
                </c:pt>
                <c:pt idx="2061">
                  <c:v>Hot PursuitÂ </c:v>
                </c:pt>
                <c:pt idx="2062">
                  <c:v>Detention of the DeadÂ </c:v>
                </c:pt>
                <c:pt idx="2063">
                  <c:v>The Thirteenth FloorÂ </c:v>
                </c:pt>
                <c:pt idx="2064">
                  <c:v>A History of ViolenceÂ </c:v>
                </c:pt>
                <c:pt idx="2065">
                  <c:v>The Act of KillingÂ </c:v>
                </c:pt>
                <c:pt idx="2066">
                  <c:v>The QuietÂ </c:v>
                </c:pt>
                <c:pt idx="2067">
                  <c:v>The Diary of a Teenage GirlÂ </c:v>
                </c:pt>
                <c:pt idx="2068">
                  <c:v>The Red ViolinÂ </c:v>
                </c:pt>
                <c:pt idx="2069">
                  <c:v>Talk RadioÂ </c:v>
                </c:pt>
                <c:pt idx="2070">
                  <c:v>Dream with the FishesÂ </c:v>
                </c:pt>
                <c:pt idx="2071">
                  <c:v>Blue CarÂ </c:v>
                </c:pt>
                <c:pt idx="2072">
                  <c:v>Drowning MonaÂ </c:v>
                </c:pt>
                <c:pt idx="2073">
                  <c:v>Broken VesselsÂ </c:v>
                </c:pt>
                <c:pt idx="2074">
                  <c:v>YesÂ </c:v>
                </c:pt>
                <c:pt idx="2075">
                  <c:v>Trees LoungeÂ </c:v>
                </c:pt>
                <c:pt idx="2076">
                  <c:v>Blue Like JazzÂ </c:v>
                </c:pt>
                <c:pt idx="2077">
                  <c:v>The Princess and the FrogÂ </c:v>
                </c:pt>
                <c:pt idx="2078">
                  <c:v>Stake LandÂ </c:v>
                </c:pt>
                <c:pt idx="2079">
                  <c:v>The Day the Earth Stood StillÂ </c:v>
                </c:pt>
                <c:pt idx="2080">
                  <c:v>The Day the Earth Stood StillÂ </c:v>
                </c:pt>
                <c:pt idx="2081">
                  <c:v>The GuardÂ </c:v>
                </c:pt>
                <c:pt idx="2082">
                  <c:v>Letters to GodÂ </c:v>
                </c:pt>
                <c:pt idx="2083">
                  <c:v>DeterrenceÂ </c:v>
                </c:pt>
                <c:pt idx="2084">
                  <c:v>The InnkeepersÂ </c:v>
                </c:pt>
                <c:pt idx="2085">
                  <c:v>A Simple PlanÂ </c:v>
                </c:pt>
                <c:pt idx="2086">
                  <c:v>The BasketÂ </c:v>
                </c:pt>
                <c:pt idx="2087">
                  <c:v>The Sweet HereafterÂ </c:v>
                </c:pt>
                <c:pt idx="2088">
                  <c:v>Open SeasonÂ </c:v>
                </c:pt>
                <c:pt idx="2089">
                  <c:v>BoundÂ </c:v>
                </c:pt>
                <c:pt idx="2090">
                  <c:v>Interview with the AssassinÂ </c:v>
                </c:pt>
                <c:pt idx="2091">
                  <c:v>My Summer of LoveÂ </c:v>
                </c:pt>
                <c:pt idx="2092">
                  <c:v>Antarctica: A Year on IceÂ </c:v>
                </c:pt>
                <c:pt idx="2093">
                  <c:v>True RomanceÂ </c:v>
                </c:pt>
                <c:pt idx="2094">
                  <c:v>The Battle of Shaker HeightsÂ </c:v>
                </c:pt>
                <c:pt idx="2095">
                  <c:v>Taxi to the Dark SideÂ </c:v>
                </c:pt>
                <c:pt idx="2096">
                  <c:v>Good Bye Lenin!Â </c:v>
                </c:pt>
                <c:pt idx="2097">
                  <c:v>The PirateÂ </c:v>
                </c:pt>
                <c:pt idx="2098">
                  <c:v>The Mirror Has Two FacesÂ </c:v>
                </c:pt>
                <c:pt idx="2099">
                  <c:v>Freddy Got FingeredÂ </c:v>
                </c:pt>
                <c:pt idx="2100">
                  <c:v>Dead SnowÂ </c:v>
                </c:pt>
                <c:pt idx="2101">
                  <c:v>FasterÂ </c:v>
                </c:pt>
                <c:pt idx="2102">
                  <c:v>DysFunktional FamilyÂ </c:v>
                </c:pt>
                <c:pt idx="2103">
                  <c:v>KinseyÂ </c:v>
                </c:pt>
                <c:pt idx="2104">
                  <c:v>The Ballad of Jack and RoseÂ </c:v>
                </c:pt>
                <c:pt idx="2105">
                  <c:v>American History XÂ </c:v>
                </c:pt>
                <c:pt idx="2106">
                  <c:v>Ghost WorldÂ </c:v>
                </c:pt>
                <c:pt idx="2107">
                  <c:v>The House of the DevilÂ </c:v>
                </c:pt>
                <c:pt idx="2108">
                  <c:v>Blue RuinÂ </c:v>
                </c:pt>
                <c:pt idx="2109">
                  <c:v>Time ChangerÂ </c:v>
                </c:pt>
                <c:pt idx="2110">
                  <c:v>OldboyÂ </c:v>
                </c:pt>
                <c:pt idx="2111">
                  <c:v>Center StageÂ </c:v>
                </c:pt>
                <c:pt idx="2112">
                  <c:v>Nowhere in AfricaÂ </c:v>
                </c:pt>
                <c:pt idx="2113">
                  <c:v>Once in a Lifetime: The Extraordinary Story of the New York CosmosÂ </c:v>
                </c:pt>
                <c:pt idx="2114">
                  <c:v>In the Shadow of the MoonÂ </c:v>
                </c:pt>
                <c:pt idx="2115">
                  <c:v>Donkey PunchÂ </c:v>
                </c:pt>
                <c:pt idx="2116">
                  <c:v>Requiem for a DreamÂ </c:v>
                </c:pt>
                <c:pt idx="2117">
                  <c:v>The Brass TeapotÂ </c:v>
                </c:pt>
                <c:pt idx="2118">
                  <c:v>Wristcutters: A Love StoryÂ </c:v>
                </c:pt>
                <c:pt idx="2119">
                  <c:v>The Book of Mormon Movie, Volume 1: The JourneyÂ </c:v>
                </c:pt>
                <c:pt idx="2120">
                  <c:v>HardflipÂ </c:v>
                </c:pt>
                <c:pt idx="2121">
                  <c:v>Kate &amp; LeopoldÂ </c:v>
                </c:pt>
                <c:pt idx="2122">
                  <c:v>L!fe HappensÂ </c:v>
                </c:pt>
                <c:pt idx="2123">
                  <c:v>Small Time CrooksÂ </c:v>
                </c:pt>
                <c:pt idx="2124">
                  <c:v>Creative ControlÂ </c:v>
                </c:pt>
                <c:pt idx="2125">
                  <c:v>PrisonÂ </c:v>
                </c:pt>
                <c:pt idx="2126">
                  <c:v>Journey from the FallÂ </c:v>
                </c:pt>
                <c:pt idx="2127">
                  <c:v>The BoxÂ </c:v>
                </c:pt>
                <c:pt idx="2128">
                  <c:v>Don't Be Afraid of the DarkÂ </c:v>
                </c:pt>
                <c:pt idx="2129">
                  <c:v>Bottle ShockÂ </c:v>
                </c:pt>
                <c:pt idx="2130">
                  <c:v>Safe MenÂ </c:v>
                </c:pt>
                <c:pt idx="2131">
                  <c:v>The Hebrew HammerÂ </c:v>
                </c:pt>
                <c:pt idx="2132">
                  <c:v>The SpecialsÂ </c:v>
                </c:pt>
                <c:pt idx="2133">
                  <c:v>Alone with HerÂ </c:v>
                </c:pt>
                <c:pt idx="2134">
                  <c:v>SpecialÂ </c:v>
                </c:pt>
                <c:pt idx="2135">
                  <c:v>In Her Line of FireÂ </c:v>
                </c:pt>
                <c:pt idx="2136">
                  <c:v>Blade RunnerÂ </c:v>
                </c:pt>
                <c:pt idx="2137">
                  <c:v>Joy RideÂ </c:v>
                </c:pt>
                <c:pt idx="2138">
                  <c:v>Beyond the Black RainbowÂ </c:v>
                </c:pt>
                <c:pt idx="2139">
                  <c:v>Diary of the DeadÂ </c:v>
                </c:pt>
                <c:pt idx="2140">
                  <c:v>Killing ZoeÂ </c:v>
                </c:pt>
                <c:pt idx="2141">
                  <c:v>The BelieverÂ </c:v>
                </c:pt>
                <c:pt idx="2142">
                  <c:v>The Holy GirlÂ </c:v>
                </c:pt>
                <c:pt idx="2143">
                  <c:v>Waiting for GuffmanÂ </c:v>
                </c:pt>
                <c:pt idx="2144">
                  <c:v>Georgia RuleÂ </c:v>
                </c:pt>
                <c:pt idx="2145">
                  <c:v>Session 9Â </c:v>
                </c:pt>
                <c:pt idx="2146">
                  <c:v>The Virgin SuicidesÂ </c:v>
                </c:pt>
                <c:pt idx="2147">
                  <c:v>Down and Out with the DollsÂ </c:v>
                </c:pt>
                <c:pt idx="2148">
                  <c:v>The MarineÂ </c:v>
                </c:pt>
                <c:pt idx="2149">
                  <c:v>This Is EnglandÂ </c:v>
                </c:pt>
                <c:pt idx="2150">
                  <c:v>TuskÂ </c:v>
                </c:pt>
                <c:pt idx="2151">
                  <c:v>Love StinksÂ </c:v>
                </c:pt>
                <c:pt idx="2152">
                  <c:v>Radio DaysÂ </c:v>
                </c:pt>
                <c:pt idx="2153">
                  <c:v>Thirteen Conversations About One ThingÂ </c:v>
                </c:pt>
                <c:pt idx="2154">
                  <c:v>The ThingÂ </c:v>
                </c:pt>
                <c:pt idx="2155">
                  <c:v>Jesus' SonÂ </c:v>
                </c:pt>
                <c:pt idx="2156">
                  <c:v>Bloody SundayÂ </c:v>
                </c:pt>
                <c:pt idx="2157">
                  <c:v>One DayÂ </c:v>
                </c:pt>
                <c:pt idx="2158">
                  <c:v>Psycho Beach PartyÂ </c:v>
                </c:pt>
                <c:pt idx="2159">
                  <c:v>FirewallÂ </c:v>
                </c:pt>
                <c:pt idx="2160">
                  <c:v>FortressÂ </c:v>
                </c:pt>
                <c:pt idx="2161">
                  <c:v>Catch That KidÂ </c:v>
                </c:pt>
                <c:pt idx="2162">
                  <c:v>Mona Lisa SmileÂ </c:v>
                </c:pt>
                <c:pt idx="2163">
                  <c:v>I Want Someone to Eat Cheese WithÂ </c:v>
                </c:pt>
                <c:pt idx="2164">
                  <c:v>Who's Your Caddy?Â </c:v>
                </c:pt>
                <c:pt idx="2165">
                  <c:v>Superman IV: The Quest for PeaceÂ </c:v>
                </c:pt>
                <c:pt idx="2166">
                  <c:v>My Name Is BruceÂ </c:v>
                </c:pt>
                <c:pt idx="2167">
                  <c:v>Mad MoneyÂ </c:v>
                </c:pt>
                <c:pt idx="2168">
                  <c:v>The Lords of SalemÂ </c:v>
                </c:pt>
                <c:pt idx="2169">
                  <c:v>Modern TimesÂ </c:v>
                </c:pt>
                <c:pt idx="2170">
                  <c:v>Monster HouseÂ </c:v>
                </c:pt>
                <c:pt idx="2171">
                  <c:v>Inside Deep ThroatÂ </c:v>
                </c:pt>
                <c:pt idx="2172">
                  <c:v>The Five-Year EngagementÂ </c:v>
                </c:pt>
                <c:pt idx="2173">
                  <c:v>Incident at Loch NessÂ </c:v>
                </c:pt>
                <c:pt idx="2174">
                  <c:v>Stolen SummerÂ </c:v>
                </c:pt>
                <c:pt idx="2175">
                  <c:v>One to AnotherÂ </c:v>
                </c:pt>
                <c:pt idx="2176">
                  <c:v>Practical MagicÂ </c:v>
                </c:pt>
                <c:pt idx="2177">
                  <c:v>SamsaraÂ </c:v>
                </c:pt>
                <c:pt idx="2178">
                  <c:v>L'auberge espagnoleÂ </c:v>
                </c:pt>
                <c:pt idx="2179">
                  <c:v>Thr3eÂ </c:v>
                </c:pt>
                <c:pt idx="2180">
                  <c:v>3:10 to YumaÂ </c:v>
                </c:pt>
                <c:pt idx="2181">
                  <c:v>Brotherly LoveÂ </c:v>
                </c:pt>
                <c:pt idx="2182">
                  <c:v>Sex TapeÂ </c:v>
                </c:pt>
                <c:pt idx="2183">
                  <c:v>Miss MarchÂ </c:v>
                </c:pt>
                <c:pt idx="2184">
                  <c:v>New Year's EveÂ </c:v>
                </c:pt>
                <c:pt idx="2185">
                  <c:v>The LosersÂ </c:v>
                </c:pt>
                <c:pt idx="2186">
                  <c:v>Kung Fu Panda 3Â </c:v>
                </c:pt>
                <c:pt idx="2187">
                  <c:v>PontypoolÂ </c:v>
                </c:pt>
                <c:pt idx="2188">
                  <c:v>Army of DarknessÂ </c:v>
                </c:pt>
                <c:pt idx="2189">
                  <c:v>The Jimmy ShowÂ </c:v>
                </c:pt>
                <c:pt idx="2190">
                  <c:v>The Toxic Avenger Part IIÂ </c:v>
                </c:pt>
                <c:pt idx="2191">
                  <c:v>MacGruberÂ </c:v>
                </c:pt>
                <c:pt idx="2192">
                  <c:v>Tristram Shandy: A Cock and Bull StoryÂ </c:v>
                </c:pt>
                <c:pt idx="2193">
                  <c:v>Split SecondÂ </c:v>
                </c:pt>
                <c:pt idx="2194">
                  <c:v>Mississippi MermaidÂ </c:v>
                </c:pt>
                <c:pt idx="2195">
                  <c:v>You Kill MeÂ </c:v>
                </c:pt>
                <c:pt idx="2196">
                  <c:v>Street FighterÂ </c:v>
                </c:pt>
                <c:pt idx="2197">
                  <c:v>SpunÂ </c:v>
                </c:pt>
                <c:pt idx="2198">
                  <c:v>My Life Without MeÂ </c:v>
                </c:pt>
                <c:pt idx="2199">
                  <c:v>Simply IrresistibleÂ </c:v>
                </c:pt>
                <c:pt idx="2200">
                  <c:v>See Spot RunÂ </c:v>
                </c:pt>
                <c:pt idx="2201">
                  <c:v>I Love Your WorkÂ </c:v>
                </c:pt>
                <c:pt idx="2202">
                  <c:v>It's Kind of a Funny StoryÂ </c:v>
                </c:pt>
                <c:pt idx="2203">
                  <c:v>Layer CakeÂ </c:v>
                </c:pt>
                <c:pt idx="2204">
                  <c:v>Hot Tub Time Machine 2Â </c:v>
                </c:pt>
                <c:pt idx="2205">
                  <c:v>Seven SamuraiÂ </c:v>
                </c:pt>
                <c:pt idx="2206">
                  <c:v>The GameÂ </c:v>
                </c:pt>
                <c:pt idx="2207">
                  <c:v>Glengarry Glen RossÂ </c:v>
                </c:pt>
                <c:pt idx="2208">
                  <c:v>Green RoomÂ </c:v>
                </c:pt>
                <c:pt idx="2209">
                  <c:v>Excessive ForceÂ </c:v>
                </c:pt>
                <c:pt idx="2210">
                  <c:v>Sorority BoysÂ </c:v>
                </c:pt>
                <c:pt idx="2211">
                  <c:v>SherrybabyÂ </c:v>
                </c:pt>
                <c:pt idx="2212">
                  <c:v>CollegeÂ </c:v>
                </c:pt>
                <c:pt idx="2213">
                  <c:v>The Last Sin EaterÂ </c:v>
                </c:pt>
                <c:pt idx="2214">
                  <c:v>Scream 4Â </c:v>
                </c:pt>
                <c:pt idx="2215">
                  <c:v>What's Eating Gilbert GrapeÂ </c:v>
                </c:pt>
                <c:pt idx="2216">
                  <c:v>G.I. JaneÂ </c:v>
                </c:pt>
                <c:pt idx="2217">
                  <c:v>The ChorusÂ </c:v>
                </c:pt>
                <c:pt idx="2218">
                  <c:v>Six-String SamuraiÂ </c:v>
                </c:pt>
                <c:pt idx="2219">
                  <c:v>Dirty Pretty ThingsÂ </c:v>
                </c:pt>
                <c:pt idx="2220">
                  <c:v>How to DealÂ </c:v>
                </c:pt>
                <c:pt idx="2221">
                  <c:v>Ninja AssassinÂ </c:v>
                </c:pt>
                <c:pt idx="2222">
                  <c:v>Desert BlueÂ </c:v>
                </c:pt>
                <c:pt idx="2223">
                  <c:v>RosewaterÂ </c:v>
                </c:pt>
                <c:pt idx="2224">
                  <c:v>I Spit on Your GraveÂ </c:v>
                </c:pt>
                <c:pt idx="2225">
                  <c:v>RiÂ¢hie RiÂ¢hÂ </c:v>
                </c:pt>
                <c:pt idx="2226">
                  <c:v>Pooh's Heffalump MovieÂ </c:v>
                </c:pt>
                <c:pt idx="2227">
                  <c:v>SleepoverÂ </c:v>
                </c:pt>
                <c:pt idx="2228">
                  <c:v>25th HourÂ </c:v>
                </c:pt>
                <c:pt idx="2229">
                  <c:v>TruckerÂ </c:v>
                </c:pt>
                <c:pt idx="2230">
                  <c:v>Heavenly CreaturesÂ </c:v>
                </c:pt>
                <c:pt idx="2231">
                  <c:v>All the Real GirlsÂ </c:v>
                </c:pt>
                <c:pt idx="2232">
                  <c:v>Whip ItÂ </c:v>
                </c:pt>
                <c:pt idx="2233">
                  <c:v>BuriedÂ </c:v>
                </c:pt>
                <c:pt idx="2234">
                  <c:v>House of Sand and FogÂ </c:v>
                </c:pt>
                <c:pt idx="2235">
                  <c:v>Gangster's Paradise: JerusalemaÂ </c:v>
                </c:pt>
                <c:pt idx="2236">
                  <c:v>The Ghastly Love of Johnny XÂ </c:v>
                </c:pt>
                <c:pt idx="2237">
                  <c:v>Left BehindÂ </c:v>
                </c:pt>
                <c:pt idx="2238">
                  <c:v>The Astronaut FarmerÂ </c:v>
                </c:pt>
                <c:pt idx="2239">
                  <c:v>A Walk Among the TombstonesÂ </c:v>
                </c:pt>
                <c:pt idx="2240">
                  <c:v>Juwanna MannÂ </c:v>
                </c:pt>
                <c:pt idx="2241">
                  <c:v>KingpinÂ </c:v>
                </c:pt>
                <c:pt idx="2242">
                  <c:v>Soul PlaneÂ </c:v>
                </c:pt>
                <c:pt idx="2243">
                  <c:v>Human TrafficÂ </c:v>
                </c:pt>
                <c:pt idx="2244">
                  <c:v>SuperÂ </c:v>
                </c:pt>
                <c:pt idx="2245">
                  <c:v>The ContenderÂ </c:v>
                </c:pt>
                <c:pt idx="2246">
                  <c:v>School for ScoundrelsÂ </c:v>
                </c:pt>
                <c:pt idx="2247">
                  <c:v>Highlander: EndgameÂ </c:v>
                </c:pt>
                <c:pt idx="2248">
                  <c:v>Message in a BottleÂ </c:v>
                </c:pt>
                <c:pt idx="2249">
                  <c:v>HomefrontÂ </c:v>
                </c:pt>
                <c:pt idx="2250">
                  <c:v>Bad WordsÂ </c:v>
                </c:pt>
                <c:pt idx="2251">
                  <c:v>Jaws: The RevengeÂ </c:v>
                </c:pt>
                <c:pt idx="2252">
                  <c:v>Autumn in New YorkÂ </c:v>
                </c:pt>
                <c:pt idx="2253">
                  <c:v>Go for It!Â </c:v>
                </c:pt>
                <c:pt idx="2254">
                  <c:v>The Other Side of HeavenÂ </c:v>
                </c:pt>
                <c:pt idx="2255">
                  <c:v>Everything Must GoÂ </c:v>
                </c:pt>
                <c:pt idx="2256">
                  <c:v>The Lady from ShanghaiÂ </c:v>
                </c:pt>
                <c:pt idx="2257">
                  <c:v>Hobo with a ShotgunÂ </c:v>
                </c:pt>
                <c:pt idx="2258">
                  <c:v>The Pirates Who Don't Do Anything: A VeggieTales MovieÂ </c:v>
                </c:pt>
                <c:pt idx="2259">
                  <c:v>Sarah's KeyÂ </c:v>
                </c:pt>
                <c:pt idx="2260">
                  <c:v>FuelÂ </c:v>
                </c:pt>
                <c:pt idx="2261">
                  <c:v>The Hotel New HampshireÂ </c:v>
                </c:pt>
                <c:pt idx="2262">
                  <c:v>8: The Mormon PropositionÂ </c:v>
                </c:pt>
                <c:pt idx="2263">
                  <c:v>Mean MachineÂ </c:v>
                </c:pt>
                <c:pt idx="2264">
                  <c:v>Wish I Was HereÂ </c:v>
                </c:pt>
                <c:pt idx="2265">
                  <c:v>Sleep DealerÂ </c:v>
                </c:pt>
                <c:pt idx="2266">
                  <c:v>While We're YoungÂ </c:v>
                </c:pt>
                <c:pt idx="2267">
                  <c:v>Eye of the DolphinÂ </c:v>
                </c:pt>
                <c:pt idx="2268">
                  <c:v>Over Her Dead BodyÂ </c:v>
                </c:pt>
                <c:pt idx="2269">
                  <c:v>Life as a HouseÂ </c:v>
                </c:pt>
                <c:pt idx="2270">
                  <c:v>In TimeÂ </c:v>
                </c:pt>
                <c:pt idx="2271">
                  <c:v>Into the StormÂ </c:v>
                </c:pt>
                <c:pt idx="2272">
                  <c:v>IdlewildÂ </c:v>
                </c:pt>
                <c:pt idx="2273">
                  <c:v>The Way of the GunÂ </c:v>
                </c:pt>
                <c:pt idx="2274">
                  <c:v>Silent Hill: Revelation 3DÂ </c:v>
                </c:pt>
                <c:pt idx="2275">
                  <c:v>The PianistÂ </c:v>
                </c:pt>
                <c:pt idx="2276">
                  <c:v>Home for the HolidaysÂ </c:v>
                </c:pt>
                <c:pt idx="2277">
                  <c:v>The Triplets of BellevilleÂ </c:v>
                </c:pt>
                <c:pt idx="2278">
                  <c:v>ShameÂ </c:v>
                </c:pt>
                <c:pt idx="2279">
                  <c:v>WarÂ </c:v>
                </c:pt>
                <c:pt idx="2280">
                  <c:v>Sunshine StateÂ </c:v>
                </c:pt>
                <c:pt idx="2281">
                  <c:v>Kill the MessengerÂ </c:v>
                </c:pt>
                <c:pt idx="2282">
                  <c:v>TimecrimesÂ </c:v>
                </c:pt>
                <c:pt idx="2283">
                  <c:v>Das BootÂ </c:v>
                </c:pt>
                <c:pt idx="2284">
                  <c:v>The Barbarian InvasionsÂ </c:v>
                </c:pt>
                <c:pt idx="2285">
                  <c:v>BacheloretteÂ </c:v>
                </c:pt>
                <c:pt idx="2286">
                  <c:v>Summer StormÂ </c:v>
                </c:pt>
                <c:pt idx="2287">
                  <c:v>La otra conquistaÂ </c:v>
                </c:pt>
                <c:pt idx="2288">
                  <c:v>PaulÂ </c:v>
                </c:pt>
                <c:pt idx="2289">
                  <c:v>Saving SilvermanÂ </c:v>
                </c:pt>
                <c:pt idx="2290">
                  <c:v>ThumbsuckerÂ </c:v>
                </c:pt>
                <c:pt idx="2291">
                  <c:v>Shooting FishÂ </c:v>
                </c:pt>
                <c:pt idx="2292">
                  <c:v>Night WatchÂ </c:v>
                </c:pt>
                <c:pt idx="2293">
                  <c:v>Summer of SamÂ </c:v>
                </c:pt>
                <c:pt idx="2294">
                  <c:v>Youth in RevoltÂ </c:v>
                </c:pt>
                <c:pt idx="2295">
                  <c:v>Only the StrongÂ </c:v>
                </c:pt>
                <c:pt idx="2296">
                  <c:v>Agent Cody Banks 2: Destination LondonÂ </c:v>
                </c:pt>
                <c:pt idx="2297">
                  <c:v>Rabbit HoleÂ </c:v>
                </c:pt>
                <c:pt idx="2298">
                  <c:v>ConfidenceÂ </c:v>
                </c:pt>
                <c:pt idx="2299">
                  <c:v>BobbyÂ </c:v>
                </c:pt>
                <c:pt idx="2300">
                  <c:v>Tim and Eric's Billion Dollar MovieÂ </c:v>
                </c:pt>
                <c:pt idx="2301">
                  <c:v>Don Juan DeMarcoÂ </c:v>
                </c:pt>
                <c:pt idx="2302">
                  <c:v>The DoorsÂ </c:v>
                </c:pt>
                <c:pt idx="2303">
                  <c:v>And So It GoesÂ </c:v>
                </c:pt>
                <c:pt idx="2304">
                  <c:v>PersepolisÂ </c:v>
                </c:pt>
                <c:pt idx="2305">
                  <c:v>The Virginity HitÂ </c:v>
                </c:pt>
                <c:pt idx="2306">
                  <c:v>The JudgeÂ </c:v>
                </c:pt>
                <c:pt idx="2307">
                  <c:v>Kung Fu HustleÂ </c:v>
                </c:pt>
                <c:pt idx="2308">
                  <c:v>The Guilt TripÂ </c:v>
                </c:pt>
                <c:pt idx="2309">
                  <c:v>Just LookingÂ </c:v>
                </c:pt>
                <c:pt idx="2310">
                  <c:v>Public EnemiesÂ </c:v>
                </c:pt>
                <c:pt idx="2311">
                  <c:v>Hedwig and the Angry InchÂ </c:v>
                </c:pt>
                <c:pt idx="2312">
                  <c:v>The SweeneyÂ </c:v>
                </c:pt>
                <c:pt idx="2313">
                  <c:v>The DivideÂ </c:v>
                </c:pt>
                <c:pt idx="2314">
                  <c:v>Woman on TopÂ </c:v>
                </c:pt>
                <c:pt idx="2315">
                  <c:v>Lady in WhiteÂ </c:v>
                </c:pt>
                <c:pt idx="2316">
                  <c:v>ScrewedÂ </c:v>
                </c:pt>
                <c:pt idx="2317">
                  <c:v>Silent HillÂ </c:v>
                </c:pt>
                <c:pt idx="2318">
                  <c:v>Zero EffectÂ </c:v>
                </c:pt>
                <c:pt idx="2319">
                  <c:v>Dirty WorkÂ </c:v>
                </c:pt>
                <c:pt idx="2320">
                  <c:v>The 5th WaveÂ </c:v>
                </c:pt>
                <c:pt idx="2321">
                  <c:v>Thomas and the Magic RailroadÂ </c:v>
                </c:pt>
                <c:pt idx="2322">
                  <c:v>MirrormaskÂ </c:v>
                </c:pt>
                <c:pt idx="2323">
                  <c:v>The CollectionÂ </c:v>
                </c:pt>
                <c:pt idx="2324">
                  <c:v>The HuntÂ </c:v>
                </c:pt>
                <c:pt idx="2325">
                  <c:v>The BarbariansÂ </c:v>
                </c:pt>
                <c:pt idx="2326">
                  <c:v>I Love You, Beth CooperÂ </c:v>
                </c:pt>
                <c:pt idx="2327">
                  <c:v>A Scanner DarklyÂ </c:v>
                </c:pt>
                <c:pt idx="2328">
                  <c:v>Le HavreÂ </c:v>
                </c:pt>
                <c:pt idx="2329">
                  <c:v>The Rage: Carrie 2Â </c:v>
                </c:pt>
                <c:pt idx="2330">
                  <c:v>Men with BroomsÂ </c:v>
                </c:pt>
                <c:pt idx="2331">
                  <c:v>Take ShelterÂ </c:v>
                </c:pt>
                <c:pt idx="2332">
                  <c:v>Ira &amp; AbbyÂ </c:v>
                </c:pt>
                <c:pt idx="2333">
                  <c:v>A Civil ActionÂ </c:v>
                </c:pt>
                <c:pt idx="2334">
                  <c:v>Held UpÂ </c:v>
                </c:pt>
                <c:pt idx="2335">
                  <c:v>Winnie the PoohÂ </c:v>
                </c:pt>
                <c:pt idx="2336">
                  <c:v>ColombianaÂ </c:v>
                </c:pt>
                <c:pt idx="2337">
                  <c:v>Witless ProtectionÂ </c:v>
                </c:pt>
                <c:pt idx="2338">
                  <c:v>Seeking a Friend for the End of the WorldÂ </c:v>
                </c:pt>
                <c:pt idx="2339">
                  <c:v>The MuseÂ </c:v>
                </c:pt>
                <c:pt idx="2340">
                  <c:v>Winter PassingÂ </c:v>
                </c:pt>
                <c:pt idx="2341">
                  <c:v>Richard IIIÂ </c:v>
                </c:pt>
                <c:pt idx="2342">
                  <c:v>From HellÂ </c:v>
                </c:pt>
                <c:pt idx="2343">
                  <c:v>D.E.B.S.Â </c:v>
                </c:pt>
                <c:pt idx="2344">
                  <c:v>Poolhall JunkiesÂ </c:v>
                </c:pt>
                <c:pt idx="2345">
                  <c:v>He Got GameÂ </c:v>
                </c:pt>
                <c:pt idx="2346">
                  <c:v>Winter in WartimeÂ </c:v>
                </c:pt>
                <c:pt idx="2347">
                  <c:v>DefendorÂ </c:v>
                </c:pt>
                <c:pt idx="2348">
                  <c:v>The Boy in the Striped PajamasÂ </c:v>
                </c:pt>
                <c:pt idx="2349">
                  <c:v>BulworthÂ </c:v>
                </c:pt>
                <c:pt idx="2350">
                  <c:v>Teacher's PetÂ </c:v>
                </c:pt>
                <c:pt idx="2351">
                  <c:v>The JonesesÂ </c:v>
                </c:pt>
                <c:pt idx="2352">
                  <c:v>PrometheusÂ </c:v>
                </c:pt>
                <c:pt idx="2353">
                  <c:v>JoyÂ </c:v>
                </c:pt>
                <c:pt idx="2354">
                  <c:v>Club DreadÂ </c:v>
                </c:pt>
                <c:pt idx="2355">
                  <c:v>The Loss of Sexual InnocenceÂ </c:v>
                </c:pt>
                <c:pt idx="2356">
                  <c:v>Head Over HeelsÂ </c:v>
                </c:pt>
                <c:pt idx="2357">
                  <c:v>The Second MotherÂ </c:v>
                </c:pt>
                <c:pt idx="2358">
                  <c:v>JoeÂ </c:v>
                </c:pt>
                <c:pt idx="2359">
                  <c:v>ControlÂ </c:v>
                </c:pt>
                <c:pt idx="2360">
                  <c:v>300: Rise of an EmpireÂ </c:v>
                </c:pt>
                <c:pt idx="2361">
                  <c:v>PCUÂ </c:v>
                </c:pt>
                <c:pt idx="2362">
                  <c:v>Saint John of Las VegasÂ </c:v>
                </c:pt>
                <c:pt idx="2363">
                  <c:v>FrankenweenieÂ </c:v>
                </c:pt>
                <c:pt idx="2364">
                  <c:v>Mother and ChildÂ </c:v>
                </c:pt>
                <c:pt idx="2365">
                  <c:v>8MMÂ </c:v>
                </c:pt>
                <c:pt idx="2366">
                  <c:v>The Spy Next DoorÂ </c:v>
                </c:pt>
                <c:pt idx="2367">
                  <c:v>Big FishÂ </c:v>
                </c:pt>
                <c:pt idx="2368">
                  <c:v>21 GramsÂ </c:v>
                </c:pt>
                <c:pt idx="2369">
                  <c:v>Imaginary HeroesÂ </c:v>
                </c:pt>
                <c:pt idx="2370">
                  <c:v>Donnie DarkoÂ </c:v>
                </c:pt>
                <c:pt idx="2371">
                  <c:v>The Good HeartÂ </c:v>
                </c:pt>
                <c:pt idx="2372">
                  <c:v>Major DundeeÂ </c:v>
                </c:pt>
                <c:pt idx="2373">
                  <c:v>CharacterÂ </c:v>
                </c:pt>
                <c:pt idx="2374">
                  <c:v>Shattered GlassÂ </c:v>
                </c:pt>
                <c:pt idx="2375">
                  <c:v>Topsy-TurvyÂ </c:v>
                </c:pt>
                <c:pt idx="2376">
                  <c:v>The Straight StoryÂ </c:v>
                </c:pt>
                <c:pt idx="2377">
                  <c:v>The Big TeaseÂ </c:v>
                </c:pt>
                <c:pt idx="2378">
                  <c:v>Mondays in the SunÂ </c:v>
                </c:pt>
                <c:pt idx="2379">
                  <c:v>Barney's Great AdventureÂ </c:v>
                </c:pt>
                <c:pt idx="2380">
                  <c:v>Desert DancerÂ </c:v>
                </c:pt>
                <c:pt idx="2381">
                  <c:v>Cadillac RecordsÂ </c:v>
                </c:pt>
                <c:pt idx="2382">
                  <c:v>MallratsÂ </c:v>
                </c:pt>
                <c:pt idx="2383">
                  <c:v>Survival of the DeadÂ </c:v>
                </c:pt>
                <c:pt idx="2384">
                  <c:v>Light SleeperÂ </c:v>
                </c:pt>
                <c:pt idx="2385">
                  <c:v>The MachinistÂ </c:v>
                </c:pt>
                <c:pt idx="2386">
                  <c:v>The WacknessÂ </c:v>
                </c:pt>
                <c:pt idx="2387">
                  <c:v>WonderlandÂ </c:v>
                </c:pt>
                <c:pt idx="2388">
                  <c:v>Deuces WildÂ </c:v>
                </c:pt>
                <c:pt idx="2389">
                  <c:v>The RiteÂ </c:v>
                </c:pt>
                <c:pt idx="2390">
                  <c:v>NovocaineÂ </c:v>
                </c:pt>
                <c:pt idx="2391">
                  <c:v>Futuro BeachÂ </c:v>
                </c:pt>
                <c:pt idx="2392">
                  <c:v>The Last Time I Committed SuicideÂ </c:v>
                </c:pt>
                <c:pt idx="2393">
                  <c:v>Elite SquadÂ </c:v>
                </c:pt>
                <c:pt idx="2394">
                  <c:v>ParaNormanÂ </c:v>
                </c:pt>
                <c:pt idx="2395">
                  <c:v>Only God ForgivesÂ </c:v>
                </c:pt>
                <c:pt idx="2396">
                  <c:v>Sorority RowÂ </c:v>
                </c:pt>
                <c:pt idx="2397">
                  <c:v>Bright StarÂ </c:v>
                </c:pt>
                <c:pt idx="2398">
                  <c:v>HaywireÂ </c:v>
                </c:pt>
                <c:pt idx="2399">
                  <c:v>The WatcherÂ </c:v>
                </c:pt>
                <c:pt idx="2400">
                  <c:v>ArbitrageÂ </c:v>
                </c:pt>
                <c:pt idx="2401">
                  <c:v>The Names of LoveÂ </c:v>
                </c:pt>
                <c:pt idx="2402">
                  <c:v>Alvin and the Chipmunks: The Road ChipÂ </c:v>
                </c:pt>
                <c:pt idx="2403">
                  <c:v>Hamlet 2Â </c:v>
                </c:pt>
                <c:pt idx="2404">
                  <c:v>Savage GraceÂ </c:v>
                </c:pt>
                <c:pt idx="2405">
                  <c:v>Jab Tak Hai JaanÂ </c:v>
                </c:pt>
                <c:pt idx="2406">
                  <c:v>The Kite RunnerÂ </c:v>
                </c:pt>
                <c:pt idx="2407">
                  <c:v>IrisÂ </c:v>
                </c:pt>
                <c:pt idx="2408">
                  <c:v>The EastÂ </c:v>
                </c:pt>
                <c:pt idx="2409">
                  <c:v>New York StoriesÂ </c:v>
                </c:pt>
                <c:pt idx="2410">
                  <c:v>Mr. TurnerÂ </c:v>
                </c:pt>
                <c:pt idx="2411">
                  <c:v>The Real CancunÂ </c:v>
                </c:pt>
                <c:pt idx="2412">
                  <c:v>PaparazziÂ </c:v>
                </c:pt>
                <c:pt idx="2413">
                  <c:v>TheyÂ </c:v>
                </c:pt>
                <c:pt idx="2414">
                  <c:v>MirrorsÂ </c:v>
                </c:pt>
                <c:pt idx="2415">
                  <c:v>Igby Goes DownÂ </c:v>
                </c:pt>
                <c:pt idx="2416">
                  <c:v>Predator 2Â </c:v>
                </c:pt>
                <c:pt idx="2417">
                  <c:v>Anywhere But HereÂ </c:v>
                </c:pt>
                <c:pt idx="2418">
                  <c:v>Red Riding HoodÂ </c:v>
                </c:pt>
                <c:pt idx="2419">
                  <c:v>MelancholiaÂ </c:v>
                </c:pt>
                <c:pt idx="2420">
                  <c:v>After.LifeÂ </c:v>
                </c:pt>
                <c:pt idx="2421">
                  <c:v>The Work and the Glory II: American ZionÂ </c:v>
                </c:pt>
                <c:pt idx="2422">
                  <c:v>The TenÂ </c:v>
                </c:pt>
                <c:pt idx="2423">
                  <c:v>Lucky Number SlevinÂ </c:v>
                </c:pt>
                <c:pt idx="2424">
                  <c:v>Lucky Number SlevinÂ </c:v>
                </c:pt>
                <c:pt idx="2425">
                  <c:v>Here on EarthÂ </c:v>
                </c:pt>
                <c:pt idx="2426">
                  <c:v>The Tailor of PanamaÂ </c:v>
                </c:pt>
                <c:pt idx="2427">
                  <c:v>Rescue DawnÂ </c:v>
                </c:pt>
                <c:pt idx="2428">
                  <c:v>Dark WaterÂ </c:v>
                </c:pt>
                <c:pt idx="2429">
                  <c:v>LoserÂ </c:v>
                </c:pt>
                <c:pt idx="2430">
                  <c:v>Home FriesÂ </c:v>
                </c:pt>
                <c:pt idx="2431">
                  <c:v>AnomalisaÂ </c:v>
                </c:pt>
                <c:pt idx="2432">
                  <c:v>Raise Your VoiceÂ </c:v>
                </c:pt>
                <c:pt idx="2433">
                  <c:v>A Guy ThingÂ </c:v>
                </c:pt>
                <c:pt idx="2434">
                  <c:v>Fun SizeÂ </c:v>
                </c:pt>
                <c:pt idx="2435">
                  <c:v>Labor DayÂ </c:v>
                </c:pt>
                <c:pt idx="2436">
                  <c:v>RedbeltÂ </c:v>
                </c:pt>
                <c:pt idx="2437">
                  <c:v>Sex and the City 2Â </c:v>
                </c:pt>
                <c:pt idx="2438">
                  <c:v>Albino AlligatorÂ </c:v>
                </c:pt>
                <c:pt idx="2439">
                  <c:v>Queen of the DamnedÂ </c:v>
                </c:pt>
                <c:pt idx="2440">
                  <c:v>Party MonsterÂ </c:v>
                </c:pt>
                <c:pt idx="2441">
                  <c:v>Swing VoteÂ </c:v>
                </c:pt>
                <c:pt idx="2442">
                  <c:v>Remember Me, My LoveÂ </c:v>
                </c:pt>
                <c:pt idx="2443">
                  <c:v>Sydney WhiteÂ </c:v>
                </c:pt>
                <c:pt idx="2444">
                  <c:v>JumperÂ </c:v>
                </c:pt>
                <c:pt idx="2445">
                  <c:v>Jack and JillÂ </c:v>
                </c:pt>
                <c:pt idx="2446">
                  <c:v>A Dog of FlandersÂ </c:v>
                </c:pt>
                <c:pt idx="2447">
                  <c:v>Chain LetterÂ </c:v>
                </c:pt>
                <c:pt idx="2448">
                  <c:v>SeveranceÂ </c:v>
                </c:pt>
                <c:pt idx="2449">
                  <c:v>Lovely, StillÂ </c:v>
                </c:pt>
                <c:pt idx="2450">
                  <c:v>HulkÂ </c:v>
                </c:pt>
                <c:pt idx="2451">
                  <c:v>MotherhoodÂ </c:v>
                </c:pt>
                <c:pt idx="2452">
                  <c:v>I Am Number FourÂ </c:v>
                </c:pt>
                <c:pt idx="2453">
                  <c:v>Ghost ShipÂ </c:v>
                </c:pt>
                <c:pt idx="2454">
                  <c:v>Midnight in the Garden of Good and EvilÂ </c:v>
                </c:pt>
                <c:pt idx="2455">
                  <c:v>8 WomenÂ </c:v>
                </c:pt>
                <c:pt idx="2456">
                  <c:v>RedactedÂ </c:v>
                </c:pt>
                <c:pt idx="2457">
                  <c:v>Auto FocusÂ </c:v>
                </c:pt>
                <c:pt idx="2458">
                  <c:v>FascinationÂ </c:v>
                </c:pt>
                <c:pt idx="2459">
                  <c:v>Albert NobbsÂ </c:v>
                </c:pt>
                <c:pt idx="2460">
                  <c:v>WolfÂ </c:v>
                </c:pt>
                <c:pt idx="2461">
                  <c:v>I Am LoveÂ </c:v>
                </c:pt>
                <c:pt idx="2462">
                  <c:v>An American CarolÂ </c:v>
                </c:pt>
                <c:pt idx="2463">
                  <c:v>EvitaÂ </c:v>
                </c:pt>
                <c:pt idx="2464">
                  <c:v>BrazilÂ </c:v>
                </c:pt>
                <c:pt idx="2465">
                  <c:v>The JackalÂ </c:v>
                </c:pt>
                <c:pt idx="2466">
                  <c:v>The OneÂ </c:v>
                </c:pt>
                <c:pt idx="2467">
                  <c:v>The Mighty MacsÂ </c:v>
                </c:pt>
                <c:pt idx="2468">
                  <c:v>Serial MomÂ </c:v>
                </c:pt>
                <c:pt idx="2469">
                  <c:v>Beastmaster 2: Through the Portal of TimeÂ </c:v>
                </c:pt>
                <c:pt idx="2470">
                  <c:v>For Greater Glory: The True Story of CristiadaÂ </c:v>
                </c:pt>
                <c:pt idx="2471">
                  <c:v>Paul Blart: Mall CopÂ </c:v>
                </c:pt>
                <c:pt idx="2472">
                  <c:v>Saint RalphÂ </c:v>
                </c:pt>
                <c:pt idx="2473">
                  <c:v>Ghost Rider: Spirit of VengeanceÂ </c:v>
                </c:pt>
                <c:pt idx="2474">
                  <c:v>SomewhereÂ </c:v>
                </c:pt>
                <c:pt idx="2475">
                  <c:v>Running with ScissorsÂ </c:v>
                </c:pt>
                <c:pt idx="2476">
                  <c:v>Letters from Iwo JimaÂ </c:v>
                </c:pt>
                <c:pt idx="2477">
                  <c:v>We Need to Talk About KevinÂ </c:v>
                </c:pt>
                <c:pt idx="2478">
                  <c:v>The ReplacementsÂ </c:v>
                </c:pt>
                <c:pt idx="2479">
                  <c:v>Factory GirlÂ </c:v>
                </c:pt>
                <c:pt idx="2480">
                  <c:v>The Adventures of Elmo in GrouchlandÂ </c:v>
                </c:pt>
                <c:pt idx="2481">
                  <c:v>The DictatorÂ </c:v>
                </c:pt>
                <c:pt idx="2482">
                  <c:v>Harvard ManÂ </c:v>
                </c:pt>
                <c:pt idx="2483">
                  <c:v>A Home at the End of the WorldÂ </c:v>
                </c:pt>
                <c:pt idx="2484">
                  <c:v>R100Â </c:v>
                </c:pt>
                <c:pt idx="2485">
                  <c:v>Harry BrownÂ </c:v>
                </c:pt>
                <c:pt idx="2486">
                  <c:v>FlipperÂ </c:v>
                </c:pt>
                <c:pt idx="2487">
                  <c:v>The Right StuffÂ </c:v>
                </c:pt>
                <c:pt idx="2488">
                  <c:v>The NegotiatorÂ </c:v>
                </c:pt>
                <c:pt idx="2489">
                  <c:v>[Rec] 2Â </c:v>
                </c:pt>
                <c:pt idx="2490">
                  <c:v>The 5th QuarterÂ </c:v>
                </c:pt>
                <c:pt idx="2491">
                  <c:v>Black Snake MoanÂ </c:v>
                </c:pt>
                <c:pt idx="2492">
                  <c:v>House of DÂ </c:v>
                </c:pt>
                <c:pt idx="2493">
                  <c:v>The Neon DemonÂ </c:v>
                </c:pt>
                <c:pt idx="2494">
                  <c:v>DragonHeartÂ </c:v>
                </c:pt>
                <c:pt idx="2495">
                  <c:v>LockoutÂ </c:v>
                </c:pt>
                <c:pt idx="2496">
                  <c:v>Goal! The Dream BeginsÂ </c:v>
                </c:pt>
                <c:pt idx="2497">
                  <c:v>Showdown in Little TokyoÂ </c:v>
                </c:pt>
                <c:pt idx="2498">
                  <c:v>LittlemanÂ </c:v>
                </c:pt>
                <c:pt idx="2499">
                  <c:v>Jeff, Who Lives at HomeÂ </c:v>
                </c:pt>
                <c:pt idx="2500">
                  <c:v>The LimeyÂ </c:v>
                </c:pt>
                <c:pt idx="2501">
                  <c:v>The Secret of KellsÂ </c:v>
                </c:pt>
                <c:pt idx="2502">
                  <c:v>PeeplesÂ </c:v>
                </c:pt>
                <c:pt idx="2503">
                  <c:v>Come Early MorningÂ </c:v>
                </c:pt>
                <c:pt idx="2504">
                  <c:v>The GreatestÂ </c:v>
                </c:pt>
                <c:pt idx="2505">
                  <c:v>Dark BlueÂ </c:v>
                </c:pt>
                <c:pt idx="2506">
                  <c:v>Lucky BreakÂ </c:v>
                </c:pt>
                <c:pt idx="2507">
                  <c:v>VirtuosityÂ </c:v>
                </c:pt>
                <c:pt idx="2508">
                  <c:v>Bottle RocketÂ </c:v>
                </c:pt>
                <c:pt idx="2509">
                  <c:v>Surfer, DudeÂ </c:v>
                </c:pt>
                <c:pt idx="2510">
                  <c:v>28 DaysÂ </c:v>
                </c:pt>
                <c:pt idx="2511">
                  <c:v>MetropolisÂ </c:v>
                </c:pt>
                <c:pt idx="2512">
                  <c:v>ManiacÂ </c:v>
                </c:pt>
                <c:pt idx="2513">
                  <c:v>LimboÂ </c:v>
                </c:pt>
                <c:pt idx="2514">
                  <c:v>Nanny McPhee ReturnsÂ </c:v>
                </c:pt>
                <c:pt idx="2515">
                  <c:v>What's Your Number?Â </c:v>
                </c:pt>
                <c:pt idx="2516">
                  <c:v>GracieÂ </c:v>
                </c:pt>
                <c:pt idx="2517">
                  <c:v>Lars and the Real GirlÂ </c:v>
                </c:pt>
                <c:pt idx="2518">
                  <c:v>The RelicÂ </c:v>
                </c:pt>
                <c:pt idx="2519">
                  <c:v>Police Academy: Mission to MoscowÂ </c:v>
                </c:pt>
                <c:pt idx="2520">
                  <c:v>Made in DagenhamÂ </c:v>
                </c:pt>
                <c:pt idx="2521">
                  <c:v>Mickey Blue EyesÂ </c:v>
                </c:pt>
                <c:pt idx="2522">
                  <c:v>Shark Night 3DÂ </c:v>
                </c:pt>
                <c:pt idx="2523">
                  <c:v>My Stepmother Is an AlienÂ </c:v>
                </c:pt>
                <c:pt idx="2524">
                  <c:v>SlackersÂ </c:v>
                </c:pt>
                <c:pt idx="2525">
                  <c:v>The Man Who Knew Too LittleÂ </c:v>
                </c:pt>
                <c:pt idx="2526">
                  <c:v>Clay PigeonsÂ </c:v>
                </c:pt>
                <c:pt idx="2527">
                  <c:v>PaycheckÂ </c:v>
                </c:pt>
                <c:pt idx="2528">
                  <c:v>Percy Jackson &amp; the Olympians: The Lightning ThiefÂ </c:v>
                </c:pt>
                <c:pt idx="2529">
                  <c:v>Whatever It TakesÂ </c:v>
                </c:pt>
                <c:pt idx="2530">
                  <c:v>UntraceableÂ </c:v>
                </c:pt>
                <c:pt idx="2531">
                  <c:v>BurntÂ </c:v>
                </c:pt>
                <c:pt idx="2532">
                  <c:v>SpiderÂ </c:v>
                </c:pt>
                <c:pt idx="2533">
                  <c:v>The Great BeautyÂ </c:v>
                </c:pt>
                <c:pt idx="2534">
                  <c:v>Crank: High VoltageÂ </c:v>
                </c:pt>
                <c:pt idx="2535">
                  <c:v>The Last StationÂ </c:v>
                </c:pt>
                <c:pt idx="2536">
                  <c:v>Bran Nue DaeÂ </c:v>
                </c:pt>
                <c:pt idx="2537">
                  <c:v>The RunawaysÂ </c:v>
                </c:pt>
                <c:pt idx="2538">
                  <c:v>EulogyÂ </c:v>
                </c:pt>
                <c:pt idx="2539">
                  <c:v>The MessengerÂ </c:v>
                </c:pt>
                <c:pt idx="2540">
                  <c:v>QuillsÂ </c:v>
                </c:pt>
                <c:pt idx="2541">
                  <c:v>For Your ConsiderationÂ </c:v>
                </c:pt>
                <c:pt idx="2542">
                  <c:v>FreeheldÂ </c:v>
                </c:pt>
                <c:pt idx="2543">
                  <c:v>Things to Do in Denver When You're DeadÂ </c:v>
                </c:pt>
                <c:pt idx="2544">
                  <c:v>Pay It ForwardÂ </c:v>
                </c:pt>
                <c:pt idx="2545">
                  <c:v>Vertical LimitÂ </c:v>
                </c:pt>
                <c:pt idx="2546">
                  <c:v>The Extra ManÂ </c:v>
                </c:pt>
                <c:pt idx="2547">
                  <c:v>One Night with the KingÂ </c:v>
                </c:pt>
                <c:pt idx="2548">
                  <c:v>Bullets Over BroadwayÂ </c:v>
                </c:pt>
                <c:pt idx="2549">
                  <c:v>HesherÂ </c:v>
                </c:pt>
                <c:pt idx="2550">
                  <c:v>The Importance of Being EarnestÂ </c:v>
                </c:pt>
                <c:pt idx="2551">
                  <c:v>Last HolidayÂ </c:v>
                </c:pt>
                <c:pt idx="2552">
                  <c:v>The BorrowersÂ </c:v>
                </c:pt>
                <c:pt idx="2553">
                  <c:v>The SaintÂ </c:v>
                </c:pt>
                <c:pt idx="2554">
                  <c:v>De-LovelyÂ </c:v>
                </c:pt>
                <c:pt idx="2555">
                  <c:v>Atlas Shrugged II: The StrikeÂ </c:v>
                </c:pt>
                <c:pt idx="2556">
                  <c:v>The ChumscrubberÂ </c:v>
                </c:pt>
                <c:pt idx="2557">
                  <c:v>DickÂ </c:v>
                </c:pt>
                <c:pt idx="2558">
                  <c:v>Wah-WahÂ </c:v>
                </c:pt>
                <c:pt idx="2559">
                  <c:v>The Vatican TapesÂ </c:v>
                </c:pt>
                <c:pt idx="2560">
                  <c:v>Spirit: Stallion of the CimarronÂ </c:v>
                </c:pt>
                <c:pt idx="2561">
                  <c:v>Ghost TownÂ </c:v>
                </c:pt>
                <c:pt idx="2562">
                  <c:v>ShadeÂ </c:v>
                </c:pt>
                <c:pt idx="2563">
                  <c:v>One True ThingÂ </c:v>
                </c:pt>
                <c:pt idx="2564">
                  <c:v>Another YearÂ </c:v>
                </c:pt>
                <c:pt idx="2565">
                  <c:v>The Heart of MeÂ </c:v>
                </c:pt>
                <c:pt idx="2566">
                  <c:v>Hearts in AtlantisÂ </c:v>
                </c:pt>
                <c:pt idx="2567">
                  <c:v>A Mighty HeartÂ </c:v>
                </c:pt>
                <c:pt idx="2568">
                  <c:v>Vanity FairÂ </c:v>
                </c:pt>
                <c:pt idx="2569">
                  <c:v>Space ChimpsÂ </c:v>
                </c:pt>
                <c:pt idx="2570">
                  <c:v>HootÂ </c:v>
                </c:pt>
                <c:pt idx="2571">
                  <c:v>When Did You Last See Your Father?Â </c:v>
                </c:pt>
                <c:pt idx="2572">
                  <c:v>SanctumÂ </c:v>
                </c:pt>
                <c:pt idx="2573">
                  <c:v>AbductionÂ </c:v>
                </c:pt>
                <c:pt idx="2574">
                  <c:v>MaloneÂ </c:v>
                </c:pt>
                <c:pt idx="2575">
                  <c:v>Ca$hÂ </c:v>
                </c:pt>
                <c:pt idx="2576">
                  <c:v>The House of MirthÂ </c:v>
                </c:pt>
                <c:pt idx="2577">
                  <c:v>HellboyÂ </c:v>
                </c:pt>
                <c:pt idx="2578">
                  <c:v>CelebrityÂ </c:v>
                </c:pt>
                <c:pt idx="2579">
                  <c:v>The Last Days on MarsÂ </c:v>
                </c:pt>
                <c:pt idx="2580">
                  <c:v>The Expendables 2Â </c:v>
                </c:pt>
                <c:pt idx="2581">
                  <c:v>Johnny EnglishÂ </c:v>
                </c:pt>
                <c:pt idx="2582">
                  <c:v>Win a Date with Tad Hamilton!Â </c:v>
                </c:pt>
                <c:pt idx="2583">
                  <c:v>From Justin to KellyÂ </c:v>
                </c:pt>
                <c:pt idx="2584">
                  <c:v>Girl 6Â </c:v>
                </c:pt>
                <c:pt idx="2585">
                  <c:v>Invaders from MarsÂ </c:v>
                </c:pt>
                <c:pt idx="2586">
                  <c:v>The Lost CityÂ </c:v>
                </c:pt>
                <c:pt idx="2587">
                  <c:v>Light It UpÂ </c:v>
                </c:pt>
                <c:pt idx="2588">
                  <c:v>Drillbit TaylorÂ </c:v>
                </c:pt>
                <c:pt idx="2589">
                  <c:v>StripteaseÂ </c:v>
                </c:pt>
                <c:pt idx="2590">
                  <c:v>Punch-Drunk LoveÂ </c:v>
                </c:pt>
                <c:pt idx="2591">
                  <c:v>Eddie the EagleÂ </c:v>
                </c:pt>
                <c:pt idx="2592">
                  <c:v>Eddie the EagleÂ </c:v>
                </c:pt>
                <c:pt idx="2593">
                  <c:v>Imagine Me &amp; YouÂ </c:v>
                </c:pt>
                <c:pt idx="2594">
                  <c:v>In BrugesÂ </c:v>
                </c:pt>
                <c:pt idx="2595">
                  <c:v>Vera DrakeÂ </c:v>
                </c:pt>
                <c:pt idx="2596">
                  <c:v>EuroTripÂ </c:v>
                </c:pt>
                <c:pt idx="2597">
                  <c:v>In the CutÂ </c:v>
                </c:pt>
                <c:pt idx="2598">
                  <c:v>Code 46Â </c:v>
                </c:pt>
                <c:pt idx="2599">
                  <c:v>JarheadÂ </c:v>
                </c:pt>
                <c:pt idx="2600">
                  <c:v>Triple 9Â </c:v>
                </c:pt>
                <c:pt idx="2601">
                  <c:v>The AviatorÂ </c:v>
                </c:pt>
                <c:pt idx="2602">
                  <c:v>Down in the ValleyÂ </c:v>
                </c:pt>
                <c:pt idx="2603">
                  <c:v>Promised LandÂ </c:v>
                </c:pt>
                <c:pt idx="2604">
                  <c:v>PrefontaineÂ </c:v>
                </c:pt>
                <c:pt idx="2605">
                  <c:v>Trust the ManÂ </c:v>
                </c:pt>
                <c:pt idx="2606">
                  <c:v>My Super Ex-GirlfriendÂ </c:v>
                </c:pt>
                <c:pt idx="2607">
                  <c:v>The Incredible Burt WonderstoneÂ </c:v>
                </c:pt>
                <c:pt idx="2608">
                  <c:v>The InterpreterÂ </c:v>
                </c:pt>
                <c:pt idx="2609">
                  <c:v>G.I. Joe: RetaliationÂ </c:v>
                </c:pt>
                <c:pt idx="2610">
                  <c:v>GetawayÂ </c:v>
                </c:pt>
                <c:pt idx="2611">
                  <c:v>Away We GoÂ </c:v>
                </c:pt>
                <c:pt idx="2612">
                  <c:v>UndisputedÂ </c:v>
                </c:pt>
                <c:pt idx="2613">
                  <c:v>Brooklyn RulesÂ </c:v>
                </c:pt>
                <c:pt idx="2614">
                  <c:v>The Singing DetectiveÂ </c:v>
                </c:pt>
                <c:pt idx="2615">
                  <c:v>Bucky Larson: Born to Be a StarÂ </c:v>
                </c:pt>
                <c:pt idx="2616">
                  <c:v>Underworld: AwakeningÂ </c:v>
                </c:pt>
                <c:pt idx="2617">
                  <c:v>The Life Before Her EyesÂ </c:v>
                </c:pt>
                <c:pt idx="2618">
                  <c:v>FidoÂ </c:v>
                </c:pt>
                <c:pt idx="2619">
                  <c:v>Muppets from SpaceÂ </c:v>
                </c:pt>
                <c:pt idx="2620">
                  <c:v>Stone ColdÂ </c:v>
                </c:pt>
                <c:pt idx="2621">
                  <c:v>Brick MansionsÂ </c:v>
                </c:pt>
                <c:pt idx="2622">
                  <c:v>SlitherÂ </c:v>
                </c:pt>
                <c:pt idx="2623">
                  <c:v>Josie and the PussycatsÂ </c:v>
                </c:pt>
                <c:pt idx="2624">
                  <c:v>Mulholland DriveÂ </c:v>
                </c:pt>
                <c:pt idx="2625">
                  <c:v>Domestic DisturbanceÂ </c:v>
                </c:pt>
                <c:pt idx="2626">
                  <c:v>BamboozledÂ </c:v>
                </c:pt>
                <c:pt idx="2627">
                  <c:v>Let Me InÂ </c:v>
                </c:pt>
                <c:pt idx="2628">
                  <c:v>The Wendell Baker StoryÂ </c:v>
                </c:pt>
                <c:pt idx="2629">
                  <c:v>Wild TargetÂ </c:v>
                </c:pt>
                <c:pt idx="2630">
                  <c:v>Eastern PromisesÂ </c:v>
                </c:pt>
                <c:pt idx="2631">
                  <c:v>PathologyÂ </c:v>
                </c:pt>
                <c:pt idx="2632">
                  <c:v>The Good GuyÂ </c:v>
                </c:pt>
                <c:pt idx="2633">
                  <c:v>FledÂ </c:v>
                </c:pt>
                <c:pt idx="2634">
                  <c:v>The Sea InsideÂ </c:v>
                </c:pt>
                <c:pt idx="2635">
                  <c:v>ChloeÂ </c:v>
                </c:pt>
                <c:pt idx="2636">
                  <c:v>Fear and Loathing in Las VegasÂ </c:v>
                </c:pt>
                <c:pt idx="2637">
                  <c:v>10th &amp; WolfÂ </c:v>
                </c:pt>
                <c:pt idx="2638">
                  <c:v>UndiscoveredÂ </c:v>
                </c:pt>
                <c:pt idx="2639">
                  <c:v>The GuruÂ </c:v>
                </c:pt>
                <c:pt idx="2640">
                  <c:v>My Name Is KhanÂ </c:v>
                </c:pt>
                <c:pt idx="2641">
                  <c:v>Bubble BoyÂ </c:v>
                </c:pt>
                <c:pt idx="2642">
                  <c:v>DownfallÂ </c:v>
                </c:pt>
                <c:pt idx="2643">
                  <c:v>March or DieÂ </c:v>
                </c:pt>
                <c:pt idx="2644">
                  <c:v>The CounselorÂ </c:v>
                </c:pt>
                <c:pt idx="2645">
                  <c:v>Charlie BartlettÂ </c:v>
                </c:pt>
                <c:pt idx="2646">
                  <c:v>The IcemanÂ </c:v>
                </c:pt>
                <c:pt idx="2647">
                  <c:v>The World Is Not EnoughÂ </c:v>
                </c:pt>
                <c:pt idx="2648">
                  <c:v>Birthday GirlÂ </c:v>
                </c:pt>
                <c:pt idx="2649">
                  <c:v>The CampaignÂ </c:v>
                </c:pt>
                <c:pt idx="2650">
                  <c:v>Princess KaiulaniÂ </c:v>
                </c:pt>
                <c:pt idx="2651">
                  <c:v>Red TailsÂ </c:v>
                </c:pt>
                <c:pt idx="2652">
                  <c:v>Paris, je t'aimeÂ </c:v>
                </c:pt>
                <c:pt idx="2653">
                  <c:v>Extremely Loud &amp; Incredibly CloseÂ </c:v>
                </c:pt>
                <c:pt idx="2654">
                  <c:v>A Lot Like LoveÂ </c:v>
                </c:pt>
                <c:pt idx="2655">
                  <c:v>The Perez FamilyÂ </c:v>
                </c:pt>
                <c:pt idx="2656">
                  <c:v>The Other Boleyn GirlÂ </c:v>
                </c:pt>
                <c:pt idx="2657">
                  <c:v>Exorcist: The BeginningÂ </c:v>
                </c:pt>
                <c:pt idx="2658">
                  <c:v>Return to the Blue LagoonÂ </c:v>
                </c:pt>
                <c:pt idx="2659">
                  <c:v>Mr 3000Â </c:v>
                </c:pt>
                <c:pt idx="2660">
                  <c:v>3 Ninjas Kick BackÂ </c:v>
                </c:pt>
                <c:pt idx="2661">
                  <c:v>Romeo Is BleedingÂ </c:v>
                </c:pt>
                <c:pt idx="2662">
                  <c:v>A Better LifeÂ </c:v>
                </c:pt>
                <c:pt idx="2663">
                  <c:v>My Life in RuinsÂ </c:v>
                </c:pt>
                <c:pt idx="2664">
                  <c:v>Repo! The Genetic OperaÂ </c:v>
                </c:pt>
                <c:pt idx="2665">
                  <c:v>Charlie Wilson's WarÂ </c:v>
                </c:pt>
                <c:pt idx="2666">
                  <c:v>Gun ShyÂ </c:v>
                </c:pt>
                <c:pt idx="2667">
                  <c:v>MaggieÂ </c:v>
                </c:pt>
                <c:pt idx="2668">
                  <c:v>AnatomyÂ </c:v>
                </c:pt>
                <c:pt idx="2669">
                  <c:v>The Little VampireÂ </c:v>
                </c:pt>
                <c:pt idx="2670">
                  <c:v>Blast from the PastÂ </c:v>
                </c:pt>
                <c:pt idx="2671">
                  <c:v>Gremlins 2: The New BatchÂ </c:v>
                </c:pt>
                <c:pt idx="2672">
                  <c:v>Cars 2Â </c:v>
                </c:pt>
                <c:pt idx="2673">
                  <c:v>The Cat in the HatÂ </c:v>
                </c:pt>
                <c:pt idx="2674">
                  <c:v>The Darkest HourÂ </c:v>
                </c:pt>
                <c:pt idx="2675">
                  <c:v>The RockerÂ </c:v>
                </c:pt>
                <c:pt idx="2676">
                  <c:v>Sgt. BilkoÂ </c:v>
                </c:pt>
                <c:pt idx="2677">
                  <c:v>Post GradÂ </c:v>
                </c:pt>
                <c:pt idx="2678">
                  <c:v>Dancer in the DarkÂ </c:v>
                </c:pt>
                <c:pt idx="2679">
                  <c:v>Two Evil EyesÂ </c:v>
                </c:pt>
                <c:pt idx="2680">
                  <c:v>AmourÂ </c:v>
                </c:pt>
                <c:pt idx="2681">
                  <c:v>Nicholas NicklebyÂ </c:v>
                </c:pt>
                <c:pt idx="2682">
                  <c:v>Cecil B. DeMentedÂ </c:v>
                </c:pt>
                <c:pt idx="2683">
                  <c:v>The PeacemakerÂ </c:v>
                </c:pt>
                <c:pt idx="2684">
                  <c:v>The Perfect ManÂ </c:v>
                </c:pt>
                <c:pt idx="2685">
                  <c:v>Be Kind RewindÂ </c:v>
                </c:pt>
                <c:pt idx="2686">
                  <c:v>Two LoversÂ </c:v>
                </c:pt>
                <c:pt idx="2687">
                  <c:v>Bright Lights, Big CityÂ </c:v>
                </c:pt>
                <c:pt idx="2688">
                  <c:v>All or NothingÂ </c:v>
                </c:pt>
                <c:pt idx="2689">
                  <c:v>A Knight's TaleÂ </c:v>
                </c:pt>
                <c:pt idx="2690">
                  <c:v>Superman ReturnsÂ </c:v>
                </c:pt>
                <c:pt idx="2691">
                  <c:v>Death RaceÂ </c:v>
                </c:pt>
                <c:pt idx="2692">
                  <c:v>Pirates of the Caribbean: On Stranger TidesÂ </c:v>
                </c:pt>
                <c:pt idx="2693">
                  <c:v>Peaceful WarriorÂ </c:v>
                </c:pt>
                <c:pt idx="2694">
                  <c:v>Spirited AwayÂ </c:v>
                </c:pt>
                <c:pt idx="2695">
                  <c:v>Up Close &amp; PersonalÂ </c:v>
                </c:pt>
                <c:pt idx="2696">
                  <c:v>Mrs Henderson PresentsÂ </c:v>
                </c:pt>
                <c:pt idx="2697">
                  <c:v>The Transporter RefueledÂ </c:v>
                </c:pt>
                <c:pt idx="2698">
                  <c:v>Salvation BoulevardÂ </c:v>
                </c:pt>
                <c:pt idx="2699">
                  <c:v>Owning MahownyÂ </c:v>
                </c:pt>
                <c:pt idx="2700">
                  <c:v>Skin TradeÂ </c:v>
                </c:pt>
                <c:pt idx="2701">
                  <c:v>Lawrence of ArabiaÂ </c:v>
                </c:pt>
                <c:pt idx="2702">
                  <c:v>SpliceÂ </c:v>
                </c:pt>
                <c:pt idx="2703">
                  <c:v>Morning GloryÂ </c:v>
                </c:pt>
                <c:pt idx="2704">
                  <c:v>Killer JoeÂ </c:v>
                </c:pt>
                <c:pt idx="2705">
                  <c:v>Get Rich or Die Tryin'Â </c:v>
                </c:pt>
                <c:pt idx="2706">
                  <c:v>The X Files: I Want to BelieveÂ </c:v>
                </c:pt>
                <c:pt idx="2707">
                  <c:v>Out of TimeÂ </c:v>
                </c:pt>
                <c:pt idx="2708">
                  <c:v>The Brothers SolomonÂ </c:v>
                </c:pt>
                <c:pt idx="2709">
                  <c:v>The Blood of HeroesÂ </c:v>
                </c:pt>
                <c:pt idx="2710">
                  <c:v>Superhero MovieÂ </c:v>
                </c:pt>
                <c:pt idx="2711">
                  <c:v>My Blueberry NightsÂ </c:v>
                </c:pt>
                <c:pt idx="2712">
                  <c:v>Alex CrossÂ </c:v>
                </c:pt>
                <c:pt idx="2713">
                  <c:v>The Tale of DespereauxÂ </c:v>
                </c:pt>
                <c:pt idx="2714">
                  <c:v>The BoxtrollsÂ </c:v>
                </c:pt>
                <c:pt idx="2715">
                  <c:v>I Heart HuckabeesÂ </c:v>
                </c:pt>
                <c:pt idx="2716">
                  <c:v>Hellboy II: The Golden ArmyÂ </c:v>
                </c:pt>
                <c:pt idx="2717">
                  <c:v>PixelsÂ </c:v>
                </c:pt>
                <c:pt idx="2718">
                  <c:v>Street Fighter: The Legend of Chun-LiÂ </c:v>
                </c:pt>
                <c:pt idx="2719">
                  <c:v>A Walk on the MoonÂ </c:v>
                </c:pt>
                <c:pt idx="2720">
                  <c:v>Rambo IIIÂ </c:v>
                </c:pt>
                <c:pt idx="2721">
                  <c:v>A Dangerous MethodÂ </c:v>
                </c:pt>
                <c:pt idx="2722">
                  <c:v>Unaccompanied MinorsÂ </c:v>
                </c:pt>
                <c:pt idx="2723">
                  <c:v>Eyes Wide ShutÂ </c:v>
                </c:pt>
                <c:pt idx="2724">
                  <c:v>The Indian in the CupboardÂ </c:v>
                </c:pt>
                <c:pt idx="2725">
                  <c:v>Swept AwayÂ </c:v>
                </c:pt>
                <c:pt idx="2726">
                  <c:v>War, Inc.Â </c:v>
                </c:pt>
                <c:pt idx="2727">
                  <c:v>Deconstructing HarryÂ </c:v>
                </c:pt>
                <c:pt idx="2728">
                  <c:v>TrustÂ </c:v>
                </c:pt>
                <c:pt idx="2729">
                  <c:v>We're No AngelsÂ </c:v>
                </c:pt>
                <c:pt idx="2730">
                  <c:v>Jack Ryan: Shadow RecruitÂ </c:v>
                </c:pt>
                <c:pt idx="2731">
                  <c:v>Three to TangoÂ </c:v>
                </c:pt>
                <c:pt idx="2732">
                  <c:v>By the SeaÂ </c:v>
                </c:pt>
                <c:pt idx="2733">
                  <c:v>Troop Beverly HillsÂ </c:v>
                </c:pt>
                <c:pt idx="2734">
                  <c:v>Shaolin SoccerÂ </c:v>
                </c:pt>
                <c:pt idx="2735">
                  <c:v>Ernest &amp; CelestineÂ </c:v>
                </c:pt>
                <c:pt idx="2736">
                  <c:v>The Weather ManÂ </c:v>
                </c:pt>
                <c:pt idx="2737">
                  <c:v>The Damned UnitedÂ </c:v>
                </c:pt>
                <c:pt idx="2738">
                  <c:v>BrotherÂ </c:v>
                </c:pt>
                <c:pt idx="2739">
                  <c:v>CasinoÂ </c:v>
                </c:pt>
                <c:pt idx="2740">
                  <c:v>The Brown BunnyÂ </c:v>
                </c:pt>
                <c:pt idx="2741">
                  <c:v>Last OrdersÂ </c:v>
                </c:pt>
                <c:pt idx="2742">
                  <c:v>Chairman of the BoardÂ </c:v>
                </c:pt>
                <c:pt idx="2743">
                  <c:v>Whatever WorksÂ </c:v>
                </c:pt>
                <c:pt idx="2744">
                  <c:v>Catch a FireÂ </c:v>
                </c:pt>
                <c:pt idx="2745">
                  <c:v>Just Like HeavenÂ </c:v>
                </c:pt>
                <c:pt idx="2746">
                  <c:v>Jersey GirlÂ </c:v>
                </c:pt>
                <c:pt idx="2747">
                  <c:v>12 RoundsÂ </c:v>
                </c:pt>
                <c:pt idx="2748">
                  <c:v>High Heels and Low LifesÂ </c:v>
                </c:pt>
                <c:pt idx="2749">
                  <c:v>The White RibbonÂ </c:v>
                </c:pt>
                <c:pt idx="2750">
                  <c:v>The In CrowdÂ </c:v>
                </c:pt>
                <c:pt idx="2751">
                  <c:v>The Art of WarÂ </c:v>
                </c:pt>
                <c:pt idx="2752">
                  <c:v>The TuxedoÂ </c:v>
                </c:pt>
                <c:pt idx="2753">
                  <c:v>A Man ApartÂ </c:v>
                </c:pt>
                <c:pt idx="2754">
                  <c:v>Resurrecting the ChampÂ </c:v>
                </c:pt>
                <c:pt idx="2755">
                  <c:v>EdmondÂ </c:v>
                </c:pt>
                <c:pt idx="2756">
                  <c:v>The Good, the Bad, the WeirdÂ </c:v>
                </c:pt>
                <c:pt idx="2757">
                  <c:v>Killer EliteÂ </c:v>
                </c:pt>
                <c:pt idx="2758">
                  <c:v>The Adventures of PinocchioÂ </c:v>
                </c:pt>
                <c:pt idx="2759">
                  <c:v>RavenousÂ </c:v>
                </c:pt>
                <c:pt idx="2760">
                  <c:v>Under Siege 2: Dark TerritoryÂ </c:v>
                </c:pt>
                <c:pt idx="2761">
                  <c:v>Three BurialsÂ </c:v>
                </c:pt>
                <c:pt idx="2762">
                  <c:v>The Open RoadÂ </c:v>
                </c:pt>
                <c:pt idx="2763">
                  <c:v>The CrewÂ </c:v>
                </c:pt>
                <c:pt idx="2764">
                  <c:v>An Alan Smithee Film: Burn Hollywood BurnÂ </c:v>
                </c:pt>
                <c:pt idx="2765">
                  <c:v>The RavenÂ </c:v>
                </c:pt>
                <c:pt idx="2766">
                  <c:v>Blonde AmbitionÂ </c:v>
                </c:pt>
                <c:pt idx="2767">
                  <c:v>The Oxford MurdersÂ </c:v>
                </c:pt>
                <c:pt idx="2768">
                  <c:v>The Legend of the Lone RangerÂ </c:v>
                </c:pt>
                <c:pt idx="2769">
                  <c:v>The Next Best ThingÂ </c:v>
                </c:pt>
                <c:pt idx="2770">
                  <c:v>Jakob the LiarÂ </c:v>
                </c:pt>
                <c:pt idx="2771">
                  <c:v>HighlanderÂ </c:v>
                </c:pt>
                <c:pt idx="2772">
                  <c:v>BedazzledÂ </c:v>
                </c:pt>
                <c:pt idx="2773">
                  <c:v>Walking TallÂ </c:v>
                </c:pt>
                <c:pt idx="2774">
                  <c:v>Running ScaredÂ </c:v>
                </c:pt>
                <c:pt idx="2775">
                  <c:v>Laws of AttractionÂ </c:v>
                </c:pt>
                <c:pt idx="2776">
                  <c:v>The Ice StormÂ </c:v>
                </c:pt>
                <c:pt idx="2777">
                  <c:v>Grudge MatchÂ </c:v>
                </c:pt>
                <c:pt idx="2778">
                  <c:v>Marvin's RoomÂ </c:v>
                </c:pt>
                <c:pt idx="2779">
                  <c:v>The Dangerous Lives of Altar BoysÂ </c:v>
                </c:pt>
                <c:pt idx="2780">
                  <c:v>The BeachÂ </c:v>
                </c:pt>
                <c:pt idx="2781">
                  <c:v>SwordfishÂ </c:v>
                </c:pt>
                <c:pt idx="2782">
                  <c:v>This Means WarÂ </c:v>
                </c:pt>
                <c:pt idx="2783">
                  <c:v>Being JuliaÂ </c:v>
                </c:pt>
                <c:pt idx="2784">
                  <c:v>9Â½ WeeksÂ </c:v>
                </c:pt>
                <c:pt idx="2785">
                  <c:v>Lethal Weapon 4Â </c:v>
                </c:pt>
                <c:pt idx="2786">
                  <c:v>DuetsÂ </c:v>
                </c:pt>
                <c:pt idx="2787">
                  <c:v>Everyone Says I Love YouÂ </c:v>
                </c:pt>
                <c:pt idx="2788">
                  <c:v>StokerÂ </c:v>
                </c:pt>
                <c:pt idx="2789">
                  <c:v>My Soul to TakeÂ </c:v>
                </c:pt>
                <c:pt idx="2790">
                  <c:v>The Girl Next DoorÂ </c:v>
                </c:pt>
                <c:pt idx="2791">
                  <c:v>Get Over ItÂ </c:v>
                </c:pt>
                <c:pt idx="2792">
                  <c:v>Death SentenceÂ </c:v>
                </c:pt>
                <c:pt idx="2793">
                  <c:v>Black NativityÂ </c:v>
                </c:pt>
                <c:pt idx="2794">
                  <c:v>Married LifeÂ </c:v>
                </c:pt>
                <c:pt idx="2795">
                  <c:v>Tora! Tora! Tora!Â </c:v>
                </c:pt>
                <c:pt idx="2796">
                  <c:v>FlawlessÂ </c:v>
                </c:pt>
                <c:pt idx="2797">
                  <c:v>Sex DriveÂ </c:v>
                </c:pt>
                <c:pt idx="2798">
                  <c:v>Bless the ChildÂ </c:v>
                </c:pt>
                <c:pt idx="2799">
                  <c:v>Reindeer GamesÂ </c:v>
                </c:pt>
                <c:pt idx="2800">
                  <c:v>Solitary ManÂ </c:v>
                </c:pt>
                <c:pt idx="2801">
                  <c:v>Copying BeethovenÂ </c:v>
                </c:pt>
                <c:pt idx="2802">
                  <c:v>Out of SightÂ </c:v>
                </c:pt>
                <c:pt idx="2803">
                  <c:v>GodsendÂ </c:v>
                </c:pt>
                <c:pt idx="2804">
                  <c:v>Out of the FurnaceÂ </c:v>
                </c:pt>
                <c:pt idx="2805">
                  <c:v>Just My LuckÂ </c:v>
                </c:pt>
                <c:pt idx="2806">
                  <c:v>Runner RunnerÂ </c:v>
                </c:pt>
                <c:pt idx="2807">
                  <c:v>The Emperor's New GrooveÂ </c:v>
                </c:pt>
                <c:pt idx="2808">
                  <c:v>HoffaÂ </c:v>
                </c:pt>
                <c:pt idx="2809">
                  <c:v>The Matrix RevolutionsÂ </c:v>
                </c:pt>
                <c:pt idx="2810">
                  <c:v>Kiss Kiss Bang BangÂ </c:v>
                </c:pt>
                <c:pt idx="2811">
                  <c:v>District B13Â </c:v>
                </c:pt>
                <c:pt idx="2812">
                  <c:v>Detroit Rock CityÂ </c:v>
                </c:pt>
                <c:pt idx="2813">
                  <c:v>Chasing LibertyÂ </c:v>
                </c:pt>
                <c:pt idx="2814">
                  <c:v>The Adventures of Sharkboy and Lavagirl 3-DÂ </c:v>
                </c:pt>
                <c:pt idx="2815">
                  <c:v>Disaster MovieÂ </c:v>
                </c:pt>
                <c:pt idx="2816">
                  <c:v>The MechanicÂ </c:v>
                </c:pt>
                <c:pt idx="2817">
                  <c:v>Superbabies: Baby Geniuses 2Â </c:v>
                </c:pt>
                <c:pt idx="2818">
                  <c:v>FaithfulÂ </c:v>
                </c:pt>
                <c:pt idx="2819">
                  <c:v>Lost in SpaceÂ </c:v>
                </c:pt>
                <c:pt idx="2820">
                  <c:v>Soul SurvivorsÂ </c:v>
                </c:pt>
                <c:pt idx="2821">
                  <c:v>Maximum RiskÂ </c:v>
                </c:pt>
                <c:pt idx="2822">
                  <c:v>RentÂ </c:v>
                </c:pt>
                <c:pt idx="2823">
                  <c:v>The Family StoneÂ </c:v>
                </c:pt>
                <c:pt idx="2824">
                  <c:v>I Love You Phillip MorrisÂ </c:v>
                </c:pt>
                <c:pt idx="2825">
                  <c:v>King's RansomÂ </c:v>
                </c:pt>
                <c:pt idx="2826">
                  <c:v>The WizÂ </c:v>
                </c:pt>
                <c:pt idx="2827">
                  <c:v>ArmoredÂ </c:v>
                </c:pt>
                <c:pt idx="2828">
                  <c:v>Stealing HarvardÂ </c:v>
                </c:pt>
                <c:pt idx="2829">
                  <c:v>The Replacement KillersÂ </c:v>
                </c:pt>
                <c:pt idx="2830">
                  <c:v>RushÂ </c:v>
                </c:pt>
                <c:pt idx="2831">
                  <c:v>Battle of the YearÂ </c:v>
                </c:pt>
                <c:pt idx="2832">
                  <c:v>One Man's HeroÂ </c:v>
                </c:pt>
                <c:pt idx="2833">
                  <c:v>DumaÂ </c:v>
                </c:pt>
                <c:pt idx="2834">
                  <c:v>Hollywood EndingÂ </c:v>
                </c:pt>
                <c:pt idx="2835">
                  <c:v>Lost SoulsÂ </c:v>
                </c:pt>
                <c:pt idx="2836">
                  <c:v>The FuneralÂ </c:v>
                </c:pt>
                <c:pt idx="2837">
                  <c:v>WarriorÂ </c:v>
                </c:pt>
                <c:pt idx="2838">
                  <c:v>The Painted VeilÂ </c:v>
                </c:pt>
                <c:pt idx="2839">
                  <c:v>Opal DreamÂ </c:v>
                </c:pt>
                <c:pt idx="2840">
                  <c:v>On Deadly GroundÂ </c:v>
                </c:pt>
                <c:pt idx="2841">
                  <c:v>The Perfect GameÂ </c:v>
                </c:pt>
                <c:pt idx="2842">
                  <c:v>Boat TripÂ </c:v>
                </c:pt>
                <c:pt idx="2843">
                  <c:v>OndineÂ </c:v>
                </c:pt>
                <c:pt idx="2844">
                  <c:v>The Out-of-TownersÂ </c:v>
                </c:pt>
                <c:pt idx="2845">
                  <c:v>Jason BourneÂ </c:v>
                </c:pt>
                <c:pt idx="2846">
                  <c:v>The LongshotsÂ </c:v>
                </c:pt>
                <c:pt idx="2847">
                  <c:v>UltravioletÂ </c:v>
                </c:pt>
                <c:pt idx="2848">
                  <c:v>Under the RainbowÂ </c:v>
                </c:pt>
                <c:pt idx="2849">
                  <c:v>Jefferson in ParisÂ </c:v>
                </c:pt>
                <c:pt idx="2850">
                  <c:v>Welcome to MooseportÂ </c:v>
                </c:pt>
                <c:pt idx="2851">
                  <c:v>The League of Extraordinary GentlemenÂ </c:v>
                </c:pt>
                <c:pt idx="2852">
                  <c:v>Ready to RumbleÂ </c:v>
                </c:pt>
                <c:pt idx="2853">
                  <c:v>On the LineÂ </c:v>
                </c:pt>
                <c:pt idx="2854">
                  <c:v>Welcome to CollinwoodÂ </c:v>
                </c:pt>
                <c:pt idx="2855">
                  <c:v>Tae Guk Gi: The Brotherhood of WarÂ </c:v>
                </c:pt>
                <c:pt idx="2856">
                  <c:v>Fright NightÂ </c:v>
                </c:pt>
                <c:pt idx="2857">
                  <c:v>2046Â </c:v>
                </c:pt>
                <c:pt idx="2858">
                  <c:v>Simon BirchÂ </c:v>
                </c:pt>
                <c:pt idx="2859">
                  <c:v>EverestÂ </c:v>
                </c:pt>
                <c:pt idx="2860">
                  <c:v>TradeÂ </c:v>
                </c:pt>
                <c:pt idx="2861">
                  <c:v>RangoÂ </c:v>
                </c:pt>
                <c:pt idx="2862">
                  <c:v>Breakfast of ChampionsÂ </c:v>
                </c:pt>
                <c:pt idx="2863">
                  <c:v>Find Me GuiltyÂ </c:v>
                </c:pt>
                <c:pt idx="2864">
                  <c:v>The Bourne LegacyÂ </c:v>
                </c:pt>
                <c:pt idx="2865">
                  <c:v>American DreamzÂ </c:v>
                </c:pt>
                <c:pt idx="2866">
                  <c:v>InfamousÂ </c:v>
                </c:pt>
                <c:pt idx="2867">
                  <c:v>Critical CareÂ </c:v>
                </c:pt>
                <c:pt idx="2868">
                  <c:v>City of Life and DeathÂ </c:v>
                </c:pt>
                <c:pt idx="2869">
                  <c:v>Code Name: The CleanerÂ </c:v>
                </c:pt>
                <c:pt idx="2870">
                  <c:v>Inherent ViceÂ </c:v>
                </c:pt>
                <c:pt idx="2871">
                  <c:v>DeadfallÂ </c:v>
                </c:pt>
                <c:pt idx="2872">
                  <c:v>Connie and CarlaÂ </c:v>
                </c:pt>
                <c:pt idx="2873">
                  <c:v>Angela's AshesÂ </c:v>
                </c:pt>
                <c:pt idx="2874">
                  <c:v>Attack the BlockÂ </c:v>
                </c:pt>
                <c:pt idx="2875">
                  <c:v>DragonslayerÂ </c:v>
                </c:pt>
                <c:pt idx="2876">
                  <c:v>The Greatest Story Ever ToldÂ </c:v>
                </c:pt>
                <c:pt idx="2877">
                  <c:v>The Young MessiahÂ </c:v>
                </c:pt>
                <c:pt idx="2878">
                  <c:v>The Glass HouseÂ </c:v>
                </c:pt>
                <c:pt idx="2879">
                  <c:v>The ApparitionÂ </c:v>
                </c:pt>
                <c:pt idx="2880">
                  <c:v>Serving SaraÂ </c:v>
                </c:pt>
                <c:pt idx="2881">
                  <c:v>Ella EnchantedÂ </c:v>
                </c:pt>
                <c:pt idx="2882">
                  <c:v>Ed WoodÂ </c:v>
                </c:pt>
                <c:pt idx="2883">
                  <c:v>Revolutionary RoadÂ </c:v>
                </c:pt>
                <c:pt idx="2884">
                  <c:v>Everybody's FineÂ </c:v>
                </c:pt>
                <c:pt idx="2885">
                  <c:v>Highlander: The Final DimensionÂ </c:v>
                </c:pt>
                <c:pt idx="2886">
                  <c:v>FlippedÂ </c:v>
                </c:pt>
                <c:pt idx="2887">
                  <c:v>Steve JobsÂ </c:v>
                </c:pt>
                <c:pt idx="2888">
                  <c:v>RocknRollaÂ </c:v>
                </c:pt>
                <c:pt idx="2889">
                  <c:v>Dudley Do-RightÂ </c:v>
                </c:pt>
                <c:pt idx="2890">
                  <c:v>The Island of Dr. MoreauÂ </c:v>
                </c:pt>
                <c:pt idx="2891">
                  <c:v>The End of the AffairÂ </c:v>
                </c:pt>
                <c:pt idx="2892">
                  <c:v>Beverly Hills Cop IIIÂ </c:v>
                </c:pt>
                <c:pt idx="2893">
                  <c:v>HackersÂ </c:v>
                </c:pt>
                <c:pt idx="2894">
                  <c:v>Fair GameÂ </c:v>
                </c:pt>
                <c:pt idx="2895">
                  <c:v>Raising HelenÂ </c:v>
                </c:pt>
                <c:pt idx="2896">
                  <c:v>Never Let Me GoÂ </c:v>
                </c:pt>
                <c:pt idx="2897">
                  <c:v>DuneÂ </c:v>
                </c:pt>
                <c:pt idx="2898">
                  <c:v>Blade: TrinityÂ </c:v>
                </c:pt>
                <c:pt idx="2899">
                  <c:v>DoogalÂ </c:v>
                </c:pt>
                <c:pt idx="2900">
                  <c:v>Dark CityÂ </c:v>
                </c:pt>
                <c:pt idx="2901">
                  <c:v>Enter the VoidÂ </c:v>
                </c:pt>
                <c:pt idx="2902">
                  <c:v>In the Land of Blood and HoneyÂ </c:v>
                </c:pt>
                <c:pt idx="2903">
                  <c:v>Machete KillsÂ </c:v>
                </c:pt>
                <c:pt idx="2904">
                  <c:v>Eight Legged FreaksÂ </c:v>
                </c:pt>
                <c:pt idx="2905">
                  <c:v>The Killer Inside MeÂ </c:v>
                </c:pt>
                <c:pt idx="2906">
                  <c:v>TranssiberianÂ </c:v>
                </c:pt>
                <c:pt idx="2907">
                  <c:v>RoboCop 3Â </c:v>
                </c:pt>
                <c:pt idx="2908">
                  <c:v>Charlie St. CloudÂ </c:v>
                </c:pt>
                <c:pt idx="2909">
                  <c:v>SafeÂ </c:v>
                </c:pt>
                <c:pt idx="2910">
                  <c:v>What's the Worst That Could Happen?Â </c:v>
                </c:pt>
                <c:pt idx="2911">
                  <c:v>The Visual Bible: The Gospel of JohnÂ </c:v>
                </c:pt>
                <c:pt idx="2912">
                  <c:v>The MusketeerÂ </c:v>
                </c:pt>
                <c:pt idx="2913">
                  <c:v>The Butterfly EffectÂ </c:v>
                </c:pt>
                <c:pt idx="2914">
                  <c:v>CaravansÂ </c:v>
                </c:pt>
                <c:pt idx="2915">
                  <c:v>Crazy in AlabamaÂ </c:v>
                </c:pt>
                <c:pt idx="2916">
                  <c:v>The Clan of the Cave BearÂ </c:v>
                </c:pt>
                <c:pt idx="2917">
                  <c:v>88 MinutesÂ </c:v>
                </c:pt>
                <c:pt idx="2918">
                  <c:v>Things We Lost in the FireÂ </c:v>
                </c:pt>
                <c:pt idx="2919">
                  <c:v>SphinxÂ </c:v>
                </c:pt>
                <c:pt idx="2920">
                  <c:v>The Big WeddingÂ </c:v>
                </c:pt>
                <c:pt idx="2921">
                  <c:v>The Last GodfatherÂ </c:v>
                </c:pt>
                <c:pt idx="2922">
                  <c:v>Night at the Museum: Secret of the TombÂ </c:v>
                </c:pt>
                <c:pt idx="2923">
                  <c:v>StonewallÂ </c:v>
                </c:pt>
                <c:pt idx="2924">
                  <c:v>Coco Before ChanelÂ </c:v>
                </c:pt>
                <c:pt idx="2925">
                  <c:v>The InternshipÂ </c:v>
                </c:pt>
                <c:pt idx="2926">
                  <c:v>The Quick and the DeadÂ </c:v>
                </c:pt>
                <c:pt idx="2927">
                  <c:v>The HostÂ </c:v>
                </c:pt>
                <c:pt idx="2928">
                  <c:v>RoninÂ </c:v>
                </c:pt>
                <c:pt idx="2929">
                  <c:v>The Best OfferÂ </c:v>
                </c:pt>
                <c:pt idx="2930">
                  <c:v>Snake EyesÂ </c:v>
                </c:pt>
                <c:pt idx="2931">
                  <c:v>Strange WildernessÂ </c:v>
                </c:pt>
                <c:pt idx="2932">
                  <c:v>The ConspiratorÂ </c:v>
                </c:pt>
                <c:pt idx="2933">
                  <c:v>The Railway ManÂ </c:v>
                </c:pt>
                <c:pt idx="2934">
                  <c:v>Universal Soldier: The ReturnÂ </c:v>
                </c:pt>
                <c:pt idx="2935">
                  <c:v>The HomesmanÂ </c:v>
                </c:pt>
                <c:pt idx="2936">
                  <c:v>HamletÂ </c:v>
                </c:pt>
                <c:pt idx="2937">
                  <c:v>X-Men: First ClassÂ </c:v>
                </c:pt>
                <c:pt idx="2938">
                  <c:v>One for the MoneyÂ </c:v>
                </c:pt>
                <c:pt idx="2939">
                  <c:v>The Devil's DoubleÂ </c:v>
                </c:pt>
                <c:pt idx="2940">
                  <c:v>Funny GamesÂ </c:v>
                </c:pt>
                <c:pt idx="2941">
                  <c:v>Self/lessÂ </c:v>
                </c:pt>
                <c:pt idx="2942">
                  <c:v>Young Sherlock HolmesÂ </c:v>
                </c:pt>
                <c:pt idx="2943">
                  <c:v>Case 39Â </c:v>
                </c:pt>
                <c:pt idx="2944">
                  <c:v>The 33Â </c:v>
                </c:pt>
                <c:pt idx="2945">
                  <c:v>The Next Three DaysÂ </c:v>
                </c:pt>
                <c:pt idx="2946">
                  <c:v>The Other End of the LineÂ </c:v>
                </c:pt>
                <c:pt idx="2947">
                  <c:v>Big Trouble in Little ChinaÂ </c:v>
                </c:pt>
                <c:pt idx="2948">
                  <c:v>Suicide SquadÂ </c:v>
                </c:pt>
                <c:pt idx="2949">
                  <c:v>An Everlasting PieceÂ </c:v>
                </c:pt>
                <c:pt idx="2950">
                  <c:v>RenaissanceÂ </c:v>
                </c:pt>
                <c:pt idx="2951">
                  <c:v>MargaretÂ </c:v>
                </c:pt>
                <c:pt idx="2952">
                  <c:v>Angel EyesÂ </c:v>
                </c:pt>
                <c:pt idx="2953">
                  <c:v>Casino JackÂ </c:v>
                </c:pt>
                <c:pt idx="2954">
                  <c:v>Lords of DogtownÂ </c:v>
                </c:pt>
                <c:pt idx="2955">
                  <c:v>Chasing MavericksÂ </c:v>
                </c:pt>
                <c:pt idx="2956">
                  <c:v>Gangster SquadÂ </c:v>
                </c:pt>
                <c:pt idx="2957">
                  <c:v>The ImmigrantÂ </c:v>
                </c:pt>
                <c:pt idx="2958">
                  <c:v>ShooterÂ </c:v>
                </c:pt>
                <c:pt idx="2959">
                  <c:v>The Manchurian CandidateÂ </c:v>
                </c:pt>
                <c:pt idx="2960">
                  <c:v>Dracula UntoldÂ </c:v>
                </c:pt>
                <c:pt idx="2961">
                  <c:v>Stop-LossÂ </c:v>
                </c:pt>
                <c:pt idx="2962">
                  <c:v>ManderlayÂ </c:v>
                </c:pt>
                <c:pt idx="2963">
                  <c:v>WimbledonÂ </c:v>
                </c:pt>
                <c:pt idx="2964">
                  <c:v>Moonlight MileÂ </c:v>
                </c:pt>
                <c:pt idx="2965">
                  <c:v>The Haunted MansionÂ </c:v>
                </c:pt>
                <c:pt idx="2966">
                  <c:v>Going the DistanceÂ </c:v>
                </c:pt>
                <c:pt idx="2967">
                  <c:v>GettysburgÂ </c:v>
                </c:pt>
                <c:pt idx="2968">
                  <c:v>The Merchant of VeniceÂ </c:v>
                </c:pt>
                <c:pt idx="2969">
                  <c:v>A Most Violent YearÂ </c:v>
                </c:pt>
                <c:pt idx="2970">
                  <c:v>AbandonÂ </c:v>
                </c:pt>
                <c:pt idx="2971">
                  <c:v>Pride and GloryÂ </c:v>
                </c:pt>
                <c:pt idx="2972">
                  <c:v>Midnight SpecialÂ </c:v>
                </c:pt>
                <c:pt idx="2973">
                  <c:v>Mongol: The Rise of Genghis KhanÂ </c:v>
                </c:pt>
                <c:pt idx="2974">
                  <c:v>Summer CatchÂ </c:v>
                </c:pt>
                <c:pt idx="2975">
                  <c:v>SteelÂ </c:v>
                </c:pt>
                <c:pt idx="2976">
                  <c:v>Slow BurnÂ </c:v>
                </c:pt>
                <c:pt idx="2977">
                  <c:v>The White CountessÂ </c:v>
                </c:pt>
                <c:pt idx="2978">
                  <c:v>AntzÂ </c:v>
                </c:pt>
                <c:pt idx="2979">
                  <c:v>I Don't Know How She Does ItÂ </c:v>
                </c:pt>
                <c:pt idx="2980">
                  <c:v>The AssassinÂ </c:v>
                </c:pt>
                <c:pt idx="2981">
                  <c:v>Oscar and LucindaÂ </c:v>
                </c:pt>
                <c:pt idx="2982">
                  <c:v>MagnoliaÂ </c:v>
                </c:pt>
                <c:pt idx="2983">
                  <c:v>Little Black BookÂ </c:v>
                </c:pt>
                <c:pt idx="2984">
                  <c:v>JindabyneÂ </c:v>
                </c:pt>
                <c:pt idx="2985">
                  <c:v>Chicken LittleÂ </c:v>
                </c:pt>
                <c:pt idx="2986">
                  <c:v>Buffalo SoldiersÂ </c:v>
                </c:pt>
                <c:pt idx="2987">
                  <c:v>SerenityÂ </c:v>
                </c:pt>
                <c:pt idx="2988">
                  <c:v>MegaforceÂ </c:v>
                </c:pt>
                <c:pt idx="2989">
                  <c:v>Straw DogsÂ </c:v>
                </c:pt>
                <c:pt idx="2990">
                  <c:v>Shanghai SurpriseÂ </c:v>
                </c:pt>
                <c:pt idx="2991">
                  <c:v>Premium RushÂ </c:v>
                </c:pt>
                <c:pt idx="2992">
                  <c:v>BandslamÂ </c:v>
                </c:pt>
                <c:pt idx="2993">
                  <c:v>Anything ElseÂ </c:v>
                </c:pt>
                <c:pt idx="2994">
                  <c:v>The Lucky OnesÂ </c:v>
                </c:pt>
                <c:pt idx="2995">
                  <c:v>Sweet NovemberÂ </c:v>
                </c:pt>
                <c:pt idx="2996">
                  <c:v>For Love of the GameÂ </c:v>
                </c:pt>
                <c:pt idx="2997">
                  <c:v>The CorruptorÂ </c:v>
                </c:pt>
                <c:pt idx="2998">
                  <c:v>Alone in the DarkÂ </c:v>
                </c:pt>
                <c:pt idx="2999">
                  <c:v>The ReapingÂ </c:v>
                </c:pt>
                <c:pt idx="3000">
                  <c:v>Brokedown PalaceÂ </c:v>
                </c:pt>
                <c:pt idx="3001">
                  <c:v>Snow White and the HuntsmanÂ </c:v>
                </c:pt>
                <c:pt idx="3002">
                  <c:v>The Midnight Meat TrainÂ </c:v>
                </c:pt>
                <c:pt idx="3003">
                  <c:v>Mrs. WinterbourneÂ </c:v>
                </c:pt>
                <c:pt idx="3004">
                  <c:v>The Change-UpÂ </c:v>
                </c:pt>
                <c:pt idx="3005">
                  <c:v>The Son of No OneÂ </c:v>
                </c:pt>
                <c:pt idx="3006">
                  <c:v>GoodÂ </c:v>
                </c:pt>
                <c:pt idx="3007">
                  <c:v>The Good NightÂ </c:v>
                </c:pt>
                <c:pt idx="3008">
                  <c:v>BirthÂ </c:v>
                </c:pt>
                <c:pt idx="3009">
                  <c:v>RoarÂ </c:v>
                </c:pt>
                <c:pt idx="3010">
                  <c:v>The CaveÂ </c:v>
                </c:pt>
                <c:pt idx="3011">
                  <c:v>16 BlocksÂ </c:v>
                </c:pt>
                <c:pt idx="3012">
                  <c:v>WillardÂ </c:v>
                </c:pt>
                <c:pt idx="3013">
                  <c:v>The Yellow HandkerchiefÂ </c:v>
                </c:pt>
                <c:pt idx="3014">
                  <c:v>EllingÂ </c:v>
                </c:pt>
                <c:pt idx="3015">
                  <c:v>WasabiÂ </c:v>
                </c:pt>
                <c:pt idx="3016">
                  <c:v>Joe SomebodyÂ </c:v>
                </c:pt>
                <c:pt idx="3017">
                  <c:v>The AbyssÂ </c:v>
                </c:pt>
                <c:pt idx="3018">
                  <c:v>Broken CityÂ </c:v>
                </c:pt>
                <c:pt idx="3019">
                  <c:v>MoliÃ¨reÂ </c:v>
                </c:pt>
                <c:pt idx="3020">
                  <c:v>Veronica GuerinÂ </c:v>
                </c:pt>
                <c:pt idx="3021">
                  <c:v>The Incredible HulkÂ </c:v>
                </c:pt>
                <c:pt idx="3022">
                  <c:v>ValiantÂ </c:v>
                </c:pt>
                <c:pt idx="3023">
                  <c:v>BurlesqueÂ </c:v>
                </c:pt>
                <c:pt idx="3024">
                  <c:v>Harley Davidson and the Marlboro ManÂ </c:v>
                </c:pt>
                <c:pt idx="3025">
                  <c:v>Play It to the BoneÂ </c:v>
                </c:pt>
                <c:pt idx="3026">
                  <c:v>The Thin Red LineÂ </c:v>
                </c:pt>
                <c:pt idx="3027">
                  <c:v>The MasterÂ </c:v>
                </c:pt>
                <c:pt idx="3028">
                  <c:v>Renaissance ManÂ </c:v>
                </c:pt>
                <c:pt idx="3029">
                  <c:v>AdoreÂ </c:v>
                </c:pt>
                <c:pt idx="3030">
                  <c:v>CursedÂ </c:v>
                </c:pt>
                <c:pt idx="3031">
                  <c:v>Flash of GeniusÂ </c:v>
                </c:pt>
                <c:pt idx="3032">
                  <c:v>Alex &amp; EmmaÂ </c:v>
                </c:pt>
                <c:pt idx="3033">
                  <c:v>New York MinuteÂ </c:v>
                </c:pt>
                <c:pt idx="3034">
                  <c:v>VampsÂ </c:v>
                </c:pt>
                <c:pt idx="3035">
                  <c:v>Idle HandsÂ </c:v>
                </c:pt>
                <c:pt idx="3036">
                  <c:v>I'm Not There.Â </c:v>
                </c:pt>
                <c:pt idx="3037">
                  <c:v>AlohaÂ </c:v>
                </c:pt>
                <c:pt idx="3038">
                  <c:v>AlohaÂ </c:v>
                </c:pt>
                <c:pt idx="3039">
                  <c:v>Megiddo: The Omega Code 2Â </c:v>
                </c:pt>
                <c:pt idx="3040">
                  <c:v>Take Me Home TonightÂ </c:v>
                </c:pt>
                <c:pt idx="3041">
                  <c:v>End of DaysÂ </c:v>
                </c:pt>
                <c:pt idx="3042">
                  <c:v>The Cold Light of DayÂ </c:v>
                </c:pt>
                <c:pt idx="3043">
                  <c:v>MarmadukeÂ </c:v>
                </c:pt>
                <c:pt idx="3044">
                  <c:v>The BountyÂ </c:v>
                </c:pt>
                <c:pt idx="3045">
                  <c:v>Frost/NixonÂ </c:v>
                </c:pt>
                <c:pt idx="3046">
                  <c:v>The Ghost and the DarknessÂ </c:v>
                </c:pt>
                <c:pt idx="3047">
                  <c:v>The Brothers BloomÂ </c:v>
                </c:pt>
                <c:pt idx="3048">
                  <c:v>Black KnightÂ </c:v>
                </c:pt>
                <c:pt idx="3049">
                  <c:v>Fur: An Imaginary Portrait of Diane ArbusÂ </c:v>
                </c:pt>
                <c:pt idx="3050">
                  <c:v>Black BookÂ </c:v>
                </c:pt>
                <c:pt idx="3051">
                  <c:v>Enemy at the GatesÂ </c:v>
                </c:pt>
                <c:pt idx="3052">
                  <c:v>Mission: Impossible IIIÂ </c:v>
                </c:pt>
                <c:pt idx="3053">
                  <c:v>Angels &amp; DemonsÂ </c:v>
                </c:pt>
                <c:pt idx="3054">
                  <c:v>Year OneÂ </c:v>
                </c:pt>
                <c:pt idx="3055">
                  <c:v>North CountryÂ </c:v>
                </c:pt>
                <c:pt idx="3056">
                  <c:v>Walk Hard: The Dewey Cox StoryÂ </c:v>
                </c:pt>
                <c:pt idx="3057">
                  <c:v>The Four FeathersÂ </c:v>
                </c:pt>
                <c:pt idx="3058">
                  <c:v>The Newton BoysÂ </c:v>
                </c:pt>
                <c:pt idx="3059">
                  <c:v>Southland TalesÂ </c:v>
                </c:pt>
                <c:pt idx="3060">
                  <c:v>Beyond the SeaÂ </c:v>
                </c:pt>
                <c:pt idx="3061">
                  <c:v>The NutcrackerÂ </c:v>
                </c:pt>
                <c:pt idx="3062">
                  <c:v>Star Trek: NemesisÂ </c:v>
                </c:pt>
                <c:pt idx="3063">
                  <c:v>Reign of FireÂ </c:v>
                </c:pt>
                <c:pt idx="3064">
                  <c:v>Michael CollinsÂ </c:v>
                </c:pt>
                <c:pt idx="3065">
                  <c:v>The Quiet AmericanÂ </c:v>
                </c:pt>
                <c:pt idx="3066">
                  <c:v>Pride and Prejudice and ZombiesÂ </c:v>
                </c:pt>
                <c:pt idx="3067">
                  <c:v>Wicker ParkÂ </c:v>
                </c:pt>
                <c:pt idx="3068">
                  <c:v>City of GhostsÂ </c:v>
                </c:pt>
                <c:pt idx="3069">
                  <c:v>CriminalÂ </c:v>
                </c:pt>
                <c:pt idx="3070">
                  <c:v>HereafterÂ </c:v>
                </c:pt>
                <c:pt idx="3071">
                  <c:v>The Magic Sword: Quest for CamelotÂ </c:v>
                </c:pt>
                <c:pt idx="3072">
                  <c:v>The New WorldÂ </c:v>
                </c:pt>
                <c:pt idx="3073">
                  <c:v>The Salton SeaÂ </c:v>
                </c:pt>
                <c:pt idx="3074">
                  <c:v>HostageÂ </c:v>
                </c:pt>
                <c:pt idx="3075">
                  <c:v>ParkerÂ </c:v>
                </c:pt>
                <c:pt idx="3076">
                  <c:v>First KnightÂ </c:v>
                </c:pt>
                <c:pt idx="3077">
                  <c:v>Furry VengeanceÂ </c:v>
                </c:pt>
                <c:pt idx="3078">
                  <c:v>Man on the MoonÂ </c:v>
                </c:pt>
                <c:pt idx="3079">
                  <c:v>ChappieÂ </c:v>
                </c:pt>
                <c:pt idx="3080">
                  <c:v>Wall Street: Money Never SleepsÂ </c:v>
                </c:pt>
                <c:pt idx="3081">
                  <c:v>15 MinutesÂ </c:v>
                </c:pt>
                <c:pt idx="3082">
                  <c:v>Bon voyageÂ </c:v>
                </c:pt>
                <c:pt idx="3083">
                  <c:v>TranceÂ </c:v>
                </c:pt>
                <c:pt idx="3084">
                  <c:v>Kansas CityÂ </c:v>
                </c:pt>
                <c:pt idx="3085">
                  <c:v>Batman &amp; RobinÂ </c:v>
                </c:pt>
                <c:pt idx="3086">
                  <c:v>GlitterÂ </c:v>
                </c:pt>
                <c:pt idx="3087">
                  <c:v>CourageÂ </c:v>
                </c:pt>
                <c:pt idx="3088">
                  <c:v>RenditionÂ </c:v>
                </c:pt>
                <c:pt idx="3089">
                  <c:v>The HoaxÂ </c:v>
                </c:pt>
                <c:pt idx="3090">
                  <c:v>1911Â </c:v>
                </c:pt>
                <c:pt idx="3091">
                  <c:v>Synecdoche, New YorkÂ </c:v>
                </c:pt>
                <c:pt idx="3092">
                  <c:v>Raging BullÂ </c:v>
                </c:pt>
                <c:pt idx="3093">
                  <c:v>Can't Stop the MusicÂ </c:v>
                </c:pt>
                <c:pt idx="3094">
                  <c:v>The Country BearsÂ </c:v>
                </c:pt>
                <c:pt idx="3095">
                  <c:v>102 DalmatiansÂ </c:v>
                </c:pt>
                <c:pt idx="3096">
                  <c:v>In DreamsÂ </c:v>
                </c:pt>
                <c:pt idx="3097">
                  <c:v>Murder by NumbersÂ </c:v>
                </c:pt>
                <c:pt idx="3098">
                  <c:v>Murder by NumbersÂ </c:v>
                </c:pt>
                <c:pt idx="3099">
                  <c:v>Riding in Cars with BoysÂ </c:v>
                </c:pt>
                <c:pt idx="3100">
                  <c:v>Repo MenÂ </c:v>
                </c:pt>
                <c:pt idx="3101">
                  <c:v>Suspect ZeroÂ </c:v>
                </c:pt>
                <c:pt idx="3102">
                  <c:v>Bad Lieutenant: Port of Call New OrleansÂ </c:v>
                </c:pt>
                <c:pt idx="3103">
                  <c:v>The Water DivinerÂ </c:v>
                </c:pt>
                <c:pt idx="3104">
                  <c:v>Marci XÂ </c:v>
                </c:pt>
                <c:pt idx="3105">
                  <c:v>Wing CommanderÂ </c:v>
                </c:pt>
                <c:pt idx="3106">
                  <c:v>The Last AirbenderÂ </c:v>
                </c:pt>
                <c:pt idx="3107">
                  <c:v>UnstoppableÂ </c:v>
                </c:pt>
                <c:pt idx="3108">
                  <c:v>The Curse of the Jade ScorpionÂ </c:v>
                </c:pt>
                <c:pt idx="3109">
                  <c:v>The Sweetest ThingÂ </c:v>
                </c:pt>
                <c:pt idx="3110">
                  <c:v>The Adventures of Ford FairlaneÂ </c:v>
                </c:pt>
                <c:pt idx="3111">
                  <c:v>ElektraÂ </c:v>
                </c:pt>
                <c:pt idx="3112">
                  <c:v>The Tree of LifeÂ </c:v>
                </c:pt>
                <c:pt idx="3113">
                  <c:v>Howard the DuckÂ </c:v>
                </c:pt>
                <c:pt idx="3114">
                  <c:v>You Will Meet a Tall Dark StrangerÂ </c:v>
                </c:pt>
                <c:pt idx="3115">
                  <c:v>The Phantom of the OperaÂ </c:v>
                </c:pt>
                <c:pt idx="3116">
                  <c:v>EquilibriumÂ </c:v>
                </c:pt>
                <c:pt idx="3117">
                  <c:v>Dylan Dog: Dead of NightÂ </c:v>
                </c:pt>
                <c:pt idx="3118">
                  <c:v>TorqueÂ </c:v>
                </c:pt>
                <c:pt idx="3119">
                  <c:v>The Spiderwick ChroniclesÂ </c:v>
                </c:pt>
                <c:pt idx="3120">
                  <c:v>The MedallionÂ </c:v>
                </c:pt>
                <c:pt idx="3121">
                  <c:v>GossipÂ </c:v>
                </c:pt>
                <c:pt idx="3122">
                  <c:v>PonyoÂ </c:v>
                </c:pt>
                <c:pt idx="3123">
                  <c:v>Leap YearÂ </c:v>
                </c:pt>
                <c:pt idx="3124">
                  <c:v>Fantastic Mr. FoxÂ </c:v>
                </c:pt>
                <c:pt idx="3125">
                  <c:v>AntitrustÂ </c:v>
                </c:pt>
                <c:pt idx="3126">
                  <c:v>Before I Go to SleepÂ </c:v>
                </c:pt>
                <c:pt idx="3127">
                  <c:v>DoomsdayÂ </c:v>
                </c:pt>
                <c:pt idx="3128">
                  <c:v>ShortsÂ </c:v>
                </c:pt>
                <c:pt idx="3129">
                  <c:v>Mystery, AlaskaÂ </c:v>
                </c:pt>
                <c:pt idx="3130">
                  <c:v>Dead Man DownÂ </c:v>
                </c:pt>
                <c:pt idx="3131">
                  <c:v>Extraordinary MeasuresÂ </c:v>
                </c:pt>
                <c:pt idx="3132">
                  <c:v>Howl's Moving CastleÂ </c:v>
                </c:pt>
                <c:pt idx="3133">
                  <c:v>ChangelingÂ </c:v>
                </c:pt>
                <c:pt idx="3134">
                  <c:v>Charlie's Angels: Full ThrottleÂ </c:v>
                </c:pt>
                <c:pt idx="3135">
                  <c:v>UnderclassmanÂ </c:v>
                </c:pt>
                <c:pt idx="3136">
                  <c:v>The Ninth GateÂ </c:v>
                </c:pt>
                <c:pt idx="3137">
                  <c:v>DuplicityÂ </c:v>
                </c:pt>
                <c:pt idx="3138">
                  <c:v>Say It Isn't SoÂ </c:v>
                </c:pt>
                <c:pt idx="3139">
                  <c:v>Fantasia 2000Â </c:v>
                </c:pt>
                <c:pt idx="3140">
                  <c:v>Martian ChildÂ </c:v>
                </c:pt>
                <c:pt idx="3141">
                  <c:v>The Baader Meinhof ComplexÂ </c:v>
                </c:pt>
                <c:pt idx="3142">
                  <c:v>Ghosts of MarsÂ </c:v>
                </c:pt>
                <c:pt idx="3143">
                  <c:v>The ClaimÂ </c:v>
                </c:pt>
                <c:pt idx="3144">
                  <c:v>The Game of Their LivesÂ </c:v>
                </c:pt>
                <c:pt idx="3145">
                  <c:v>TrollhunterÂ </c:v>
                </c:pt>
                <c:pt idx="3146">
                  <c:v>AssassinsÂ </c:v>
                </c:pt>
                <c:pt idx="3147">
                  <c:v>Rapa NuiÂ </c:v>
                </c:pt>
                <c:pt idx="3148">
                  <c:v>City HallÂ </c:v>
                </c:pt>
                <c:pt idx="3149">
                  <c:v>The TempestÂ </c:v>
                </c:pt>
                <c:pt idx="3150">
                  <c:v>Aliens in the AtticÂ </c:v>
                </c:pt>
                <c:pt idx="3151">
                  <c:v>Hoodwinked Too! Hood vs. EvilÂ </c:v>
                </c:pt>
                <c:pt idx="3152">
                  <c:v>The World's Fastest IndianÂ </c:v>
                </c:pt>
                <c:pt idx="3153">
                  <c:v>A Simple WishÂ </c:v>
                </c:pt>
                <c:pt idx="3154">
                  <c:v>Big MiracleÂ </c:v>
                </c:pt>
                <c:pt idx="3155">
                  <c:v>Righteous KillÂ </c:v>
                </c:pt>
                <c:pt idx="3156">
                  <c:v>5 Days of WarÂ </c:v>
                </c:pt>
                <c:pt idx="3157">
                  <c:v>Last Action HeroÂ </c:v>
                </c:pt>
                <c:pt idx="3158">
                  <c:v>Darling LiliÂ </c:v>
                </c:pt>
                <c:pt idx="3159">
                  <c:v>Lions for LambsÂ </c:v>
                </c:pt>
                <c:pt idx="3160">
                  <c:v>The BeaverÂ </c:v>
                </c:pt>
                <c:pt idx="3161">
                  <c:v>Mirror MirrorÂ </c:v>
                </c:pt>
                <c:pt idx="3162">
                  <c:v>StoneÂ </c:v>
                </c:pt>
                <c:pt idx="3163">
                  <c:v>Dark ShadowsÂ </c:v>
                </c:pt>
                <c:pt idx="3164">
                  <c:v>ChÃ©riÂ </c:v>
                </c:pt>
                <c:pt idx="3165">
                  <c:v>Flight of the IntruderÂ </c:v>
                </c:pt>
                <c:pt idx="3166">
                  <c:v>UnleashedÂ </c:v>
                </c:pt>
                <c:pt idx="3167">
                  <c:v>DOA: Dead or AliveÂ </c:v>
                </c:pt>
                <c:pt idx="3168">
                  <c:v>Little ChildrenÂ </c:v>
                </c:pt>
                <c:pt idx="3169">
                  <c:v>OceansÂ </c:v>
                </c:pt>
                <c:pt idx="3170">
                  <c:v>Across the UniverseÂ </c:v>
                </c:pt>
                <c:pt idx="3171">
                  <c:v>Across the UniverseÂ </c:v>
                </c:pt>
                <c:pt idx="3172">
                  <c:v>Extreme MeasuresÂ </c:v>
                </c:pt>
                <c:pt idx="3173">
                  <c:v>The HuntedÂ </c:v>
                </c:pt>
                <c:pt idx="3174">
                  <c:v>My Best Friend's GirlÂ </c:v>
                </c:pt>
                <c:pt idx="3175">
                  <c:v>Man of the HouseÂ </c:v>
                </c:pt>
                <c:pt idx="3176">
                  <c:v>InstinctÂ </c:v>
                </c:pt>
                <c:pt idx="3177">
                  <c:v>Blood and WineÂ </c:v>
                </c:pt>
                <c:pt idx="3178">
                  <c:v>Tank GirlÂ </c:v>
                </c:pt>
                <c:pt idx="3179">
                  <c:v>Joyeux NoelÂ </c:v>
                </c:pt>
                <c:pt idx="3180">
                  <c:v>MollyÂ </c:v>
                </c:pt>
                <c:pt idx="3181">
                  <c:v>Our Brand Is CrisisÂ </c:v>
                </c:pt>
                <c:pt idx="3182">
                  <c:v>The Lovely BonesÂ </c:v>
                </c:pt>
                <c:pt idx="3183">
                  <c:v>The Lovely BonesÂ </c:v>
                </c:pt>
                <c:pt idx="3184">
                  <c:v>Super Mario Bros.Â </c:v>
                </c:pt>
                <c:pt idx="3185">
                  <c:v>Zoolander 2Â </c:v>
                </c:pt>
                <c:pt idx="3186">
                  <c:v>Stuck on YouÂ </c:v>
                </c:pt>
                <c:pt idx="3187">
                  <c:v>The Green HornetÂ </c:v>
                </c:pt>
                <c:pt idx="3188">
                  <c:v>A.I. Artificial IntelligenceÂ </c:v>
                </c:pt>
                <c:pt idx="3189">
                  <c:v>Percy Jackson: Sea of MonstersÂ </c:v>
                </c:pt>
                <c:pt idx="3190">
                  <c:v>An Unfinished LifeÂ </c:v>
                </c:pt>
                <c:pt idx="3191">
                  <c:v>We Are MarshallÂ </c:v>
                </c:pt>
                <c:pt idx="3192">
                  <c:v>The Good ThiefÂ </c:v>
                </c:pt>
                <c:pt idx="3193">
                  <c:v>Semi-ProÂ </c:v>
                </c:pt>
                <c:pt idx="3194">
                  <c:v>A Thousand WordsÂ </c:v>
                </c:pt>
                <c:pt idx="3195">
                  <c:v>The DilemmaÂ </c:v>
                </c:pt>
                <c:pt idx="3196">
                  <c:v>DreddÂ </c:v>
                </c:pt>
                <c:pt idx="3197">
                  <c:v>DreddÂ </c:v>
                </c:pt>
                <c:pt idx="3198">
                  <c:v>Snow Falling on CedarsÂ </c:v>
                </c:pt>
                <c:pt idx="3199">
                  <c:v>American OutlawsÂ </c:v>
                </c:pt>
                <c:pt idx="3200">
                  <c:v>The HolidayÂ </c:v>
                </c:pt>
                <c:pt idx="3201">
                  <c:v>Hollow ManÂ </c:v>
                </c:pt>
                <c:pt idx="3202">
                  <c:v>The Ant BullyÂ </c:v>
                </c:pt>
                <c:pt idx="3203">
                  <c:v>People I KnowÂ </c:v>
                </c:pt>
                <c:pt idx="3204">
                  <c:v>Playing for KeepsÂ </c:v>
                </c:pt>
                <c:pt idx="3205">
                  <c:v>BlindnessÂ </c:v>
                </c:pt>
                <c:pt idx="3206">
                  <c:v>ElysiumÂ </c:v>
                </c:pt>
                <c:pt idx="3207">
                  <c:v>The StatementÂ </c:v>
                </c:pt>
                <c:pt idx="3208">
                  <c:v>Gangs of New YorkÂ </c:v>
                </c:pt>
                <c:pt idx="3209">
                  <c:v>SunshineÂ </c:v>
                </c:pt>
                <c:pt idx="3210">
                  <c:v>Hannibal RisingÂ </c:v>
                </c:pt>
                <c:pt idx="3211">
                  <c:v>Need for SpeedÂ </c:v>
                </c:pt>
                <c:pt idx="3212">
                  <c:v>KundunÂ </c:v>
                </c:pt>
                <c:pt idx="3213">
                  <c:v>WatchmenÂ </c:v>
                </c:pt>
                <c:pt idx="3214">
                  <c:v>The Fast and the Furious: Tokyo DriftÂ </c:v>
                </c:pt>
                <c:pt idx="3215">
                  <c:v>The Curious Case of Benjamin ButtonÂ </c:v>
                </c:pt>
                <c:pt idx="3216">
                  <c:v>InvictusÂ </c:v>
                </c:pt>
                <c:pt idx="3217">
                  <c:v>MindhuntersÂ </c:v>
                </c:pt>
                <c:pt idx="3218">
                  <c:v>Battlefield EarthÂ </c:v>
                </c:pt>
                <c:pt idx="3219">
                  <c:v>The KingdomÂ </c:v>
                </c:pt>
                <c:pt idx="3220">
                  <c:v>Taking WoodstockÂ </c:v>
                </c:pt>
                <c:pt idx="3221">
                  <c:v>MunichÂ </c:v>
                </c:pt>
                <c:pt idx="3222">
                  <c:v>Resident Evil: RetributionÂ </c:v>
                </c:pt>
                <c:pt idx="3223">
                  <c:v>PandorumÂ </c:v>
                </c:pt>
                <c:pt idx="3224">
                  <c:v>The JacketÂ </c:v>
                </c:pt>
                <c:pt idx="3225">
                  <c:v>Chill FactorÂ </c:v>
                </c:pt>
                <c:pt idx="3226">
                  <c:v>Where the Wild Things AreÂ </c:v>
                </c:pt>
                <c:pt idx="3227">
                  <c:v>Formula 51Â </c:v>
                </c:pt>
                <c:pt idx="3228">
                  <c:v>The Story of UsÂ </c:v>
                </c:pt>
                <c:pt idx="3229">
                  <c:v>Ghosts of MississippiÂ </c:v>
                </c:pt>
                <c:pt idx="3230">
                  <c:v>X-Men: ApocalypseÂ </c:v>
                </c:pt>
                <c:pt idx="3231">
                  <c:v>Cry FreedomÂ </c:v>
                </c:pt>
                <c:pt idx="3232">
                  <c:v>The YardsÂ </c:v>
                </c:pt>
                <c:pt idx="3233">
                  <c:v>Funny PeopleÂ </c:v>
                </c:pt>
                <c:pt idx="3234">
                  <c:v>The Time MachineÂ </c:v>
                </c:pt>
                <c:pt idx="3235">
                  <c:v>The Astronaut's WifeÂ </c:v>
                </c:pt>
                <c:pt idx="3236">
                  <c:v>The Astronaut's WifeÂ </c:v>
                </c:pt>
                <c:pt idx="3237">
                  <c:v>ZoomÂ </c:v>
                </c:pt>
                <c:pt idx="3238">
                  <c:v>Man on a LedgeÂ </c:v>
                </c:pt>
                <c:pt idx="3239">
                  <c:v>Bee MovieÂ </c:v>
                </c:pt>
                <c:pt idx="3240">
                  <c:v>MumfordÂ </c:v>
                </c:pt>
                <c:pt idx="3241">
                  <c:v>BloodRayneÂ </c:v>
                </c:pt>
                <c:pt idx="3242">
                  <c:v>BasicÂ </c:v>
                </c:pt>
                <c:pt idx="3243">
                  <c:v>Jane Got a GunÂ </c:v>
                </c:pt>
                <c:pt idx="3244">
                  <c:v>Run All NightÂ </c:v>
                </c:pt>
                <c:pt idx="3245">
                  <c:v>The Shipping NewsÂ </c:v>
                </c:pt>
                <c:pt idx="3246">
                  <c:v>GattacaÂ </c:v>
                </c:pt>
                <c:pt idx="3247">
                  <c:v>The Whole Ten YardsÂ </c:v>
                </c:pt>
                <c:pt idx="3248">
                  <c:v>The SentinelÂ </c:v>
                </c:pt>
                <c:pt idx="3249">
                  <c:v>Blood WorkÂ </c:v>
                </c:pt>
                <c:pt idx="3250">
                  <c:v>Me and Orson WellesÂ </c:v>
                </c:pt>
                <c:pt idx="3251">
                  <c:v>NoahÂ </c:v>
                </c:pt>
                <c:pt idx="3252">
                  <c:v>What Just HappenedÂ </c:v>
                </c:pt>
                <c:pt idx="3253">
                  <c:v>The Pirates! Band of MisfitsÂ </c:v>
                </c:pt>
                <c:pt idx="3254">
                  <c:v>The Bridge of San Luis ReyÂ </c:v>
                </c:pt>
                <c:pt idx="3255">
                  <c:v>Hanging UpÂ </c:v>
                </c:pt>
                <c:pt idx="3256">
                  <c:v>Double TakeÂ </c:v>
                </c:pt>
                <c:pt idx="3257">
                  <c:v>Flight of the PhoenixÂ </c:v>
                </c:pt>
                <c:pt idx="3258">
                  <c:v>The Young VictoriaÂ </c:v>
                </c:pt>
                <c:pt idx="3259">
                  <c:v>Marie AntoinetteÂ </c:v>
                </c:pt>
                <c:pt idx="3260">
                  <c:v>Dragon Wars: D-WarÂ </c:v>
                </c:pt>
                <c:pt idx="3261">
                  <c:v>The Hunting PartyÂ </c:v>
                </c:pt>
                <c:pt idx="3262">
                  <c:v>Where the Truth LiesÂ </c:v>
                </c:pt>
                <c:pt idx="3263">
                  <c:v>Without LimitsÂ </c:v>
                </c:pt>
                <c:pt idx="3264">
                  <c:v>How to Lose Friends &amp; Alienate PeopleÂ </c:v>
                </c:pt>
                <c:pt idx="3265">
                  <c:v>On the RoadÂ </c:v>
                </c:pt>
                <c:pt idx="3266">
                  <c:v>Legend of the Guardians: The Owls of Ga'HooleÂ </c:v>
                </c:pt>
                <c:pt idx="3267">
                  <c:v>SabotageÂ </c:v>
                </c:pt>
                <c:pt idx="3268">
                  <c:v>SabotageÂ </c:v>
                </c:pt>
                <c:pt idx="3269">
                  <c:v>Real SteelÂ </c:v>
                </c:pt>
                <c:pt idx="3270">
                  <c:v>The InternationalÂ </c:v>
                </c:pt>
                <c:pt idx="3271">
                  <c:v>Escape from L.A.Â </c:v>
                </c:pt>
                <c:pt idx="3272">
                  <c:v>The Glimmer ManÂ </c:v>
                </c:pt>
                <c:pt idx="3273">
                  <c:v>A Good Day to Die HardÂ </c:v>
                </c:pt>
                <c:pt idx="3274">
                  <c:v>The ManÂ </c:v>
                </c:pt>
                <c:pt idx="3275">
                  <c:v>ShowgirlsÂ </c:v>
                </c:pt>
                <c:pt idx="3276">
                  <c:v>Once Upon a Time in AmericaÂ </c:v>
                </c:pt>
                <c:pt idx="3277">
                  <c:v>Bangkok DangerousÂ </c:v>
                </c:pt>
                <c:pt idx="3278">
                  <c:v>WhiteoutÂ </c:v>
                </c:pt>
                <c:pt idx="3279">
                  <c:v>The Fifth EstateÂ </c:v>
                </c:pt>
                <c:pt idx="3280">
                  <c:v>The Flintstones in Viva Rock VegasÂ </c:v>
                </c:pt>
                <c:pt idx="3281">
                  <c:v>Unfinished BusinessÂ </c:v>
                </c:pt>
                <c:pt idx="3282">
                  <c:v>Little White LiesÂ </c:v>
                </c:pt>
                <c:pt idx="3283">
                  <c:v>G.I. Joe: The Rise of CobraÂ </c:v>
                </c:pt>
                <c:pt idx="3284">
                  <c:v>The FountainÂ </c:v>
                </c:pt>
                <c:pt idx="3285">
                  <c:v>The WalkÂ </c:v>
                </c:pt>
                <c:pt idx="3286">
                  <c:v>Love RanchÂ </c:v>
                </c:pt>
                <c:pt idx="3287">
                  <c:v>Escape PlanÂ </c:v>
                </c:pt>
                <c:pt idx="3288">
                  <c:v>MultiplicityÂ </c:v>
                </c:pt>
                <c:pt idx="3289">
                  <c:v>Intolerable CrueltyÂ </c:v>
                </c:pt>
                <c:pt idx="3290">
                  <c:v>Nomad: The WarriorÂ </c:v>
                </c:pt>
                <c:pt idx="3291">
                  <c:v>Knock OffÂ </c:v>
                </c:pt>
                <c:pt idx="3292">
                  <c:v>The RoadÂ </c:v>
                </c:pt>
                <c:pt idx="3293">
                  <c:v>EragonÂ </c:v>
                </c:pt>
                <c:pt idx="3294">
                  <c:v>All the Queen's MenÂ </c:v>
                </c:pt>
                <c:pt idx="3295">
                  <c:v>The Adventurer: The Curse of the Midas BoxÂ </c:v>
                </c:pt>
                <c:pt idx="3296">
                  <c:v>Get CarterÂ </c:v>
                </c:pt>
                <c:pt idx="3297">
                  <c:v>Kiss of DeathÂ </c:v>
                </c:pt>
                <c:pt idx="3298">
                  <c:v>The PledgeÂ </c:v>
                </c:pt>
                <c:pt idx="3299">
                  <c:v>Now You See Me 2Â </c:v>
                </c:pt>
                <c:pt idx="3300">
                  <c:v>Blood TiesÂ </c:v>
                </c:pt>
                <c:pt idx="3301">
                  <c:v>AnonymousÂ </c:v>
                </c:pt>
                <c:pt idx="3302">
                  <c:v>Life or Something Like ItÂ </c:v>
                </c:pt>
                <c:pt idx="3303">
                  <c:v>The ProducersÂ </c:v>
                </c:pt>
                <c:pt idx="3304">
                  <c:v>Memoirs of an Invisible ManÂ </c:v>
                </c:pt>
                <c:pt idx="3305">
                  <c:v>BogusÂ </c:v>
                </c:pt>
                <c:pt idx="3306">
                  <c:v>MicmacsÂ </c:v>
                </c:pt>
                <c:pt idx="3307">
                  <c:v>Original SinÂ </c:v>
                </c:pt>
                <c:pt idx="3308">
                  <c:v>Lord of WarÂ </c:v>
                </c:pt>
                <c:pt idx="3309">
                  <c:v>GhostbustersÂ </c:v>
                </c:pt>
                <c:pt idx="3310">
                  <c:v>GhostbustersÂ </c:v>
                </c:pt>
                <c:pt idx="3311">
                  <c:v>Fight ClubÂ </c:v>
                </c:pt>
                <c:pt idx="3312">
                  <c:v>The Life Aquatic with Steve ZissouÂ </c:v>
                </c:pt>
                <c:pt idx="3313">
                  <c:v>The ImpossibleÂ </c:v>
                </c:pt>
                <c:pt idx="3314">
                  <c:v>Primary ColorsÂ </c:v>
                </c:pt>
                <c:pt idx="3315">
                  <c:v>The Assassination of Jesse James by the Coward Robert FordÂ </c:v>
                </c:pt>
                <c:pt idx="3316">
                  <c:v>Cirque du Freak: The Vampire's AssistantÂ </c:v>
                </c:pt>
                <c:pt idx="3317">
                  <c:v>3000 Miles to GracelandÂ </c:v>
                </c:pt>
                <c:pt idx="3318">
                  <c:v>Cinderella ManÂ </c:v>
                </c:pt>
                <c:pt idx="3319">
                  <c:v>Tears of the SunÂ </c:v>
                </c:pt>
                <c:pt idx="3320">
                  <c:v>The Deep End of the OceanÂ </c:v>
                </c:pt>
                <c:pt idx="3321">
                  <c:v>Mandela: Long Walk to FreedomÂ </c:v>
                </c:pt>
                <c:pt idx="3322">
                  <c:v>LeatherheadsÂ </c:v>
                </c:pt>
                <c:pt idx="3323">
                  <c:v>Miss PotterÂ </c:v>
                </c:pt>
                <c:pt idx="3324">
                  <c:v>Punisher: War ZoneÂ </c:v>
                </c:pt>
                <c:pt idx="3325">
                  <c:v>Mercury RisingÂ </c:v>
                </c:pt>
                <c:pt idx="3326">
                  <c:v>Mercury RisingÂ </c:v>
                </c:pt>
                <c:pt idx="3327">
                  <c:v>The Hudsucker ProxyÂ </c:v>
                </c:pt>
                <c:pt idx="3328">
                  <c:v>Alien: ResurrectionÂ </c:v>
                </c:pt>
                <c:pt idx="3329">
                  <c:v>The Princess and the CobblerÂ </c:v>
                </c:pt>
                <c:pt idx="3330">
                  <c:v>HerculesÂ </c:v>
                </c:pt>
                <c:pt idx="3331">
                  <c:v>I Dreamed of AfricaÂ </c:v>
                </c:pt>
                <c:pt idx="3332">
                  <c:v>Almost FamousÂ </c:v>
                </c:pt>
                <c:pt idx="3333">
                  <c:v>The Black DahliaÂ </c:v>
                </c:pt>
                <c:pt idx="3334">
                  <c:v>A Good YearÂ </c:v>
                </c:pt>
                <c:pt idx="3335">
                  <c:v>The PhantomÂ </c:v>
                </c:pt>
                <c:pt idx="3336">
                  <c:v>White SquallÂ </c:v>
                </c:pt>
                <c:pt idx="3337">
                  <c:v>Lady in the WaterÂ </c:v>
                </c:pt>
                <c:pt idx="3338">
                  <c:v>Planet 51Â </c:v>
                </c:pt>
                <c:pt idx="3339">
                  <c:v>EnvyÂ </c:v>
                </c:pt>
                <c:pt idx="3340">
                  <c:v>Analyze ThatÂ </c:v>
                </c:pt>
                <c:pt idx="3341">
                  <c:v>GrindhouseÂ </c:v>
                </c:pt>
                <c:pt idx="3342">
                  <c:v>Memoirs of a GeishaÂ </c:v>
                </c:pt>
                <c:pt idx="3343">
                  <c:v>KillersÂ </c:v>
                </c:pt>
                <c:pt idx="3344">
                  <c:v>LegendÂ </c:v>
                </c:pt>
                <c:pt idx="3345">
                  <c:v>eXistenZÂ </c:v>
                </c:pt>
                <c:pt idx="3346">
                  <c:v>My Favorite MartianÂ </c:v>
                </c:pt>
                <c:pt idx="3347">
                  <c:v>The SoloistÂ </c:v>
                </c:pt>
                <c:pt idx="3348">
                  <c:v>Your HighnessÂ </c:v>
                </c:pt>
                <c:pt idx="3349">
                  <c:v>Femme FataleÂ </c:v>
                </c:pt>
                <c:pt idx="3350">
                  <c:v>Did You Hear About the Morgans?Â </c:v>
                </c:pt>
                <c:pt idx="3351">
                  <c:v>Cats Don't DanceÂ </c:v>
                </c:pt>
                <c:pt idx="3352">
                  <c:v>Scott Pilgrim vs. the WorldÂ </c:v>
                </c:pt>
                <c:pt idx="3353">
                  <c:v>Warriors of VirtueÂ </c:v>
                </c:pt>
                <c:pt idx="3354">
                  <c:v>From Paris with LoveÂ </c:v>
                </c:pt>
                <c:pt idx="3355">
                  <c:v>FeardotcomÂ </c:v>
                </c:pt>
                <c:pt idx="3356">
                  <c:v>The Mortal Instruments: City of BonesÂ </c:v>
                </c:pt>
                <c:pt idx="3357">
                  <c:v>The CoreÂ </c:v>
                </c:pt>
                <c:pt idx="3358">
                  <c:v>The Last SamuraiÂ </c:v>
                </c:pt>
                <c:pt idx="3359">
                  <c:v>The NotebookÂ </c:v>
                </c:pt>
                <c:pt idx="3360">
                  <c:v>Bulletproof MonkÂ </c:v>
                </c:pt>
                <c:pt idx="3361">
                  <c:v>Raise the TitanicÂ </c:v>
                </c:pt>
                <c:pt idx="3362">
                  <c:v>The SiegeÂ </c:v>
                </c:pt>
                <c:pt idx="3363">
                  <c:v>The Last LegionÂ </c:v>
                </c:pt>
                <c:pt idx="3364">
                  <c:v>Cradle Will RockÂ </c:v>
                </c:pt>
                <c:pt idx="3365">
                  <c:v>HeadhuntersÂ </c:v>
                </c:pt>
                <c:pt idx="3366">
                  <c:v>Mission to MarsÂ </c:v>
                </c:pt>
                <c:pt idx="3367">
                  <c:v>The Legend of Bagger VanceÂ </c:v>
                </c:pt>
                <c:pt idx="3368">
                  <c:v>Lara Croft Tomb Raider: The Cradle of LifeÂ </c:v>
                </c:pt>
                <c:pt idx="3369">
                  <c:v>The GunmanÂ </c:v>
                </c:pt>
                <c:pt idx="3370">
                  <c:v>Chain ReactionÂ </c:v>
                </c:pt>
                <c:pt idx="3371">
                  <c:v>The Fifth ElementÂ </c:v>
                </c:pt>
                <c:pt idx="3372">
                  <c:v>Machine Gun PreacherÂ </c:v>
                </c:pt>
                <c:pt idx="3373">
                  <c:v>The Ghost WriterÂ </c:v>
                </c:pt>
                <c:pt idx="3374">
                  <c:v>The Passion of the ChristÂ </c:v>
                </c:pt>
                <c:pt idx="3375">
                  <c:v>GamerÂ </c:v>
                </c:pt>
                <c:pt idx="3376">
                  <c:v>The Man from U.N.C.L.E.Â </c:v>
                </c:pt>
                <c:pt idx="3377">
                  <c:v>Pushing TinÂ </c:v>
                </c:pt>
                <c:pt idx="3378">
                  <c:v>Free State of JonesÂ </c:v>
                </c:pt>
                <c:pt idx="3379">
                  <c:v>The Legend of ZorroÂ </c:v>
                </c:pt>
                <c:pt idx="3380">
                  <c:v>What Dreams May ComeÂ </c:v>
                </c:pt>
                <c:pt idx="3381">
                  <c:v>After the SunsetÂ </c:v>
                </c:pt>
                <c:pt idx="3382">
                  <c:v>The Love GuruÂ </c:v>
                </c:pt>
                <c:pt idx="3383">
                  <c:v>DragonflyÂ </c:v>
                </c:pt>
                <c:pt idx="3384">
                  <c:v>The Forbidden KingdomÂ </c:v>
                </c:pt>
                <c:pt idx="3385">
                  <c:v>ElizabethtownÂ </c:v>
                </c:pt>
                <c:pt idx="3386">
                  <c:v>The OrderÂ </c:v>
                </c:pt>
                <c:pt idx="3387">
                  <c:v>DuplexÂ </c:v>
                </c:pt>
                <c:pt idx="3388">
                  <c:v>Radio FlyerÂ </c:v>
                </c:pt>
                <c:pt idx="3389">
                  <c:v>The Life of David GaleÂ </c:v>
                </c:pt>
                <c:pt idx="3390">
                  <c:v>The ExpressÂ </c:v>
                </c:pt>
                <c:pt idx="3391">
                  <c:v>Blood In, Blood OutÂ </c:v>
                </c:pt>
                <c:pt idx="3392">
                  <c:v>SwitchbackÂ </c:v>
                </c:pt>
                <c:pt idx="3393">
                  <c:v>The Stepford WivesÂ </c:v>
                </c:pt>
                <c:pt idx="3394">
                  <c:v>Beyond BordersÂ </c:v>
                </c:pt>
                <c:pt idx="3395">
                  <c:v>G-ForceÂ </c:v>
                </c:pt>
                <c:pt idx="3396">
                  <c:v>Body of LiesÂ </c:v>
                </c:pt>
                <c:pt idx="3397">
                  <c:v>The Good GermanÂ </c:v>
                </c:pt>
                <c:pt idx="3398">
                  <c:v>RED 2Â </c:v>
                </c:pt>
                <c:pt idx="3399">
                  <c:v>PriestÂ </c:v>
                </c:pt>
                <c:pt idx="3400">
                  <c:v>HeroÂ </c:v>
                </c:pt>
                <c:pt idx="3401">
                  <c:v>OblivionÂ </c:v>
                </c:pt>
                <c:pt idx="3402">
                  <c:v>Captain Corelli's MandolinÂ </c:v>
                </c:pt>
                <c:pt idx="3403">
                  <c:v>Happily N'Ever AfterÂ </c:v>
                </c:pt>
                <c:pt idx="3404">
                  <c:v>Abraham Lincoln: Vampire HunterÂ </c:v>
                </c:pt>
                <c:pt idx="3405">
                  <c:v>Into the BlueÂ </c:v>
                </c:pt>
                <c:pt idx="3406">
                  <c:v>Quantum of SolaceÂ </c:v>
                </c:pt>
                <c:pt idx="3407">
                  <c:v>StardustÂ </c:v>
                </c:pt>
                <c:pt idx="3408">
                  <c:v>The Long Kiss GoodnightÂ </c:v>
                </c:pt>
                <c:pt idx="3409">
                  <c:v>The Secret Life of Walter MittyÂ </c:v>
                </c:pt>
                <c:pt idx="3410">
                  <c:v>ZodiacÂ </c:v>
                </c:pt>
                <c:pt idx="3411">
                  <c:v>DoomÂ </c:v>
                </c:pt>
                <c:pt idx="3412">
                  <c:v>The GrandmasterÂ </c:v>
                </c:pt>
                <c:pt idx="3413">
                  <c:v>Seven Years in TibetÂ </c:v>
                </c:pt>
                <c:pt idx="3414">
                  <c:v>The Cotton ClubÂ </c:v>
                </c:pt>
                <c:pt idx="3415">
                  <c:v>BelovedÂ </c:v>
                </c:pt>
                <c:pt idx="3416">
                  <c:v>Sky Captain and the World of TomorrowÂ </c:v>
                </c:pt>
                <c:pt idx="3417">
                  <c:v>Mars Attacks!Â </c:v>
                </c:pt>
                <c:pt idx="3418">
                  <c:v>The Imaginarium of Doctor ParnassusÂ </c:v>
                </c:pt>
                <c:pt idx="3419">
                  <c:v>The TouristÂ </c:v>
                </c:pt>
                <c:pt idx="3420">
                  <c:v>The TouristÂ </c:v>
                </c:pt>
                <c:pt idx="3421">
                  <c:v>Proof of LifeÂ </c:v>
                </c:pt>
                <c:pt idx="3422">
                  <c:v>EdtvÂ </c:v>
                </c:pt>
                <c:pt idx="3423">
                  <c:v>Money TrainÂ </c:v>
                </c:pt>
                <c:pt idx="3424">
                  <c:v>HidalgoÂ </c:v>
                </c:pt>
                <c:pt idx="3425">
                  <c:v>Big TroubleÂ </c:v>
                </c:pt>
                <c:pt idx="3426">
                  <c:v>Smilla's Sense of SnowÂ </c:v>
                </c:pt>
                <c:pt idx="3427">
                  <c:v>The Young and Prodigious T.S. SpivetÂ </c:v>
                </c:pt>
                <c:pt idx="3428">
                  <c:v>Random HeartsÂ </c:v>
                </c:pt>
                <c:pt idx="3429">
                  <c:v>The Last StandÂ </c:v>
                </c:pt>
                <c:pt idx="3430">
                  <c:v>Isn't She GreatÂ </c:v>
                </c:pt>
                <c:pt idx="3431">
                  <c:v>That's My BoyÂ </c:v>
                </c:pt>
                <c:pt idx="3432">
                  <c:v>Against the RopesÂ </c:v>
                </c:pt>
                <c:pt idx="3433">
                  <c:v>Baby's Day OutÂ </c:v>
                </c:pt>
                <c:pt idx="3434">
                  <c:v>Event HorizonÂ </c:v>
                </c:pt>
                <c:pt idx="3435">
                  <c:v>Mr. Peabody &amp; ShermanÂ </c:v>
                </c:pt>
                <c:pt idx="3436">
                  <c:v>The WatchÂ </c:v>
                </c:pt>
                <c:pt idx="3437">
                  <c:v>The WatchÂ </c:v>
                </c:pt>
                <c:pt idx="3438">
                  <c:v>Sinbad: Legend of the Seven SeasÂ </c:v>
                </c:pt>
                <c:pt idx="3439">
                  <c:v>Dream HouseÂ </c:v>
                </c:pt>
                <c:pt idx="3440">
                  <c:v>The Big YearÂ </c:v>
                </c:pt>
                <c:pt idx="3441">
                  <c:v>Deep RisingÂ </c:v>
                </c:pt>
                <c:pt idx="3442">
                  <c:v>Ip Man 3Â </c:v>
                </c:pt>
                <c:pt idx="3443">
                  <c:v>ImpostorÂ </c:v>
                </c:pt>
                <c:pt idx="3444">
                  <c:v>2012Â </c:v>
                </c:pt>
                <c:pt idx="3445">
                  <c:v>The Smurfs 2Â </c:v>
                </c:pt>
                <c:pt idx="3446">
                  <c:v>Victor FrankensteinÂ </c:v>
                </c:pt>
                <c:pt idx="3447">
                  <c:v>Victor FrankensteinÂ </c:v>
                </c:pt>
                <c:pt idx="3448">
                  <c:v>DreamcatcherÂ </c:v>
                </c:pt>
                <c:pt idx="3449">
                  <c:v>Ride with the DevilÂ </c:v>
                </c:pt>
                <c:pt idx="3450">
                  <c:v>The Taking of Pelham 1 2 3Â </c:v>
                </c:pt>
                <c:pt idx="3451">
                  <c:v>SnowpiercerÂ </c:v>
                </c:pt>
                <c:pt idx="3452">
                  <c:v>StolenÂ </c:v>
                </c:pt>
                <c:pt idx="3453">
                  <c:v>There Be DragonsÂ </c:v>
                </c:pt>
                <c:pt idx="3454">
                  <c:v>ExiledÂ </c:v>
                </c:pt>
                <c:pt idx="3455">
                  <c:v>Extreme OpsÂ </c:v>
                </c:pt>
                <c:pt idx="3456">
                  <c:v>Just VisitingÂ </c:v>
                </c:pt>
                <c:pt idx="3457">
                  <c:v>Mystery MenÂ </c:v>
                </c:pt>
                <c:pt idx="3458">
                  <c:v>Wonder BoysÂ </c:v>
                </c:pt>
                <c:pt idx="3459">
                  <c:v>Dragonball: EvolutionÂ </c:v>
                </c:pt>
                <c:pt idx="3460">
                  <c:v>Anna and the KingÂ </c:v>
                </c:pt>
                <c:pt idx="3461">
                  <c:v>BoltÂ </c:v>
                </c:pt>
                <c:pt idx="3462">
                  <c:v>Atlantis: The Lost EmpireÂ </c:v>
                </c:pt>
                <c:pt idx="3463">
                  <c:v>Ã†on FluxÂ </c:v>
                </c:pt>
                <c:pt idx="3464">
                  <c:v>The FanÂ </c:v>
                </c:pt>
                <c:pt idx="3465">
                  <c:v>NixonÂ </c:v>
                </c:pt>
                <c:pt idx="3466">
                  <c:v>Jonah HexÂ </c:v>
                </c:pt>
                <c:pt idx="3467">
                  <c:v>Rock of AgesÂ </c:v>
                </c:pt>
                <c:pt idx="3468">
                  <c:v>IshtarÂ </c:v>
                </c:pt>
                <c:pt idx="3469">
                  <c:v>Edge of DarknessÂ </c:v>
                </c:pt>
                <c:pt idx="3470">
                  <c:v>Johnny English RebornÂ </c:v>
                </c:pt>
                <c:pt idx="3471">
                  <c:v>I SpyÂ </c:v>
                </c:pt>
                <c:pt idx="3472">
                  <c:v>Zathura: A Space AdventureÂ </c:v>
                </c:pt>
                <c:pt idx="3473">
                  <c:v>Miracle at St. AnnaÂ </c:v>
                </c:pt>
                <c:pt idx="3474">
                  <c:v>Texas RangersÂ </c:v>
                </c:pt>
                <c:pt idx="3475">
                  <c:v>The RundownÂ </c:v>
                </c:pt>
                <c:pt idx="3476">
                  <c:v>City by the SeaÂ </c:v>
                </c:pt>
                <c:pt idx="3477">
                  <c:v>At First SightÂ </c:v>
                </c:pt>
                <c:pt idx="3478">
                  <c:v>The InterviewÂ </c:v>
                </c:pt>
                <c:pt idx="3479">
                  <c:v>Wyatt EarpÂ </c:v>
                </c:pt>
                <c:pt idx="3480">
                  <c:v>SpanglishÂ </c:v>
                </c:pt>
                <c:pt idx="3481">
                  <c:v>SphereÂ </c:v>
                </c:pt>
                <c:pt idx="3482">
                  <c:v>Bringing Out the DeadÂ </c:v>
                </c:pt>
                <c:pt idx="3483">
                  <c:v>Curse of the Golden FlowerÂ </c:v>
                </c:pt>
                <c:pt idx="3484">
                  <c:v>BanditsÂ </c:v>
                </c:pt>
                <c:pt idx="3485">
                  <c:v>Elizabeth: The Golden AgeÂ </c:v>
                </c:pt>
                <c:pt idx="3486">
                  <c:v>Imagine ThatÂ </c:v>
                </c:pt>
                <c:pt idx="3487">
                  <c:v>The Children of Huang ShiÂ </c:v>
                </c:pt>
                <c:pt idx="3488">
                  <c:v>The InsiderÂ </c:v>
                </c:pt>
                <c:pt idx="3489">
                  <c:v>Drive AngryÂ </c:v>
                </c:pt>
                <c:pt idx="3490">
                  <c:v>The Warrior's WayÂ </c:v>
                </c:pt>
                <c:pt idx="3491">
                  <c:v>Alex Rider: Operation StormbreakerÂ </c:v>
                </c:pt>
                <c:pt idx="3492">
                  <c:v>Mighty Joe YoungÂ </c:v>
                </c:pt>
                <c:pt idx="3493">
                  <c:v>DrivenÂ </c:v>
                </c:pt>
                <c:pt idx="3494">
                  <c:v>Mad CityÂ </c:v>
                </c:pt>
                <c:pt idx="3495">
                  <c:v>DelgoÂ </c:v>
                </c:pt>
                <c:pt idx="3496">
                  <c:v>The Scarlet LetterÂ </c:v>
                </c:pt>
                <c:pt idx="3497">
                  <c:v>Bad CompanyÂ </c:v>
                </c:pt>
                <c:pt idx="3498">
                  <c:v>DominoÂ </c:v>
                </c:pt>
                <c:pt idx="3499">
                  <c:v>The WarlordsÂ </c:v>
                </c:pt>
                <c:pt idx="3500">
                  <c:v>Rock StarÂ </c:v>
                </c:pt>
                <c:pt idx="3501">
                  <c:v>JadeÂ </c:v>
                </c:pt>
                <c:pt idx="3502">
                  <c:v>The SpiritÂ </c:v>
                </c:pt>
                <c:pt idx="3503">
                  <c:v>Love in the Time of CholeraÂ </c:v>
                </c:pt>
                <c:pt idx="3504">
                  <c:v>Beautiful CreaturesÂ </c:v>
                </c:pt>
                <c:pt idx="3505">
                  <c:v>Little NickyÂ </c:v>
                </c:pt>
                <c:pt idx="3506">
                  <c:v>Knight and DayÂ </c:v>
                </c:pt>
                <c:pt idx="3507">
                  <c:v>Two BrothersÂ </c:v>
                </c:pt>
                <c:pt idx="3508">
                  <c:v>Children of MenÂ </c:v>
                </c:pt>
                <c:pt idx="3509">
                  <c:v>A Very Long EngagementÂ </c:v>
                </c:pt>
                <c:pt idx="3510">
                  <c:v>Hart's WarÂ </c:v>
                </c:pt>
                <c:pt idx="3511">
                  <c:v>Surf's UpÂ </c:v>
                </c:pt>
                <c:pt idx="3512">
                  <c:v>RoboCopÂ </c:v>
                </c:pt>
                <c:pt idx="3513">
                  <c:v>RoboCopÂ </c:v>
                </c:pt>
                <c:pt idx="3514">
                  <c:v>Mary ReillyÂ </c:v>
                </c:pt>
                <c:pt idx="3515">
                  <c:v>Cats &amp; Dogs: The Revenge of Kitty GaloreÂ </c:v>
                </c:pt>
                <c:pt idx="3516">
                  <c:v>SurrogatesÂ </c:v>
                </c:pt>
                <c:pt idx="3517">
                  <c:v>All the Pretty HorsesÂ </c:v>
                </c:pt>
                <c:pt idx="3518">
                  <c:v>Rise of the GuardiansÂ </c:v>
                </c:pt>
                <c:pt idx="3519">
                  <c:v>TroyÂ </c:v>
                </c:pt>
                <c:pt idx="3520">
                  <c:v>Bicentennial ManÂ </c:v>
                </c:pt>
                <c:pt idx="3521">
                  <c:v>The Last CastleÂ </c:v>
                </c:pt>
                <c:pt idx="3522">
                  <c:v>Heaven's GateÂ </c:v>
                </c:pt>
                <c:pt idx="3523">
                  <c:v>VolcanoÂ </c:v>
                </c:pt>
                <c:pt idx="3524">
                  <c:v>Blood DiamondÂ </c:v>
                </c:pt>
                <c:pt idx="3525">
                  <c:v>InkheartÂ </c:v>
                </c:pt>
                <c:pt idx="3526">
                  <c:v>The Mummy: Tomb of the Dragon EmperorÂ </c:v>
                </c:pt>
                <c:pt idx="3527">
                  <c:v>Shadow ConspiracyÂ </c:v>
                </c:pt>
                <c:pt idx="3528">
                  <c:v>The Devil's OwnÂ </c:v>
                </c:pt>
                <c:pt idx="3529">
                  <c:v>Gods and GeneralsÂ </c:v>
                </c:pt>
                <c:pt idx="3530">
                  <c:v>The Big BounceÂ </c:v>
                </c:pt>
                <c:pt idx="3531">
                  <c:v>What Planet Are You From?Â </c:v>
                </c:pt>
                <c:pt idx="3532">
                  <c:v>AmÃ©lieÂ </c:v>
                </c:pt>
                <c:pt idx="3533">
                  <c:v>Walking with Dinosaurs 3DÂ </c:v>
                </c:pt>
                <c:pt idx="3534">
                  <c:v>AllegiantÂ </c:v>
                </c:pt>
                <c:pt idx="3535">
                  <c:v>The Road to El DoradoÂ </c:v>
                </c:pt>
                <c:pt idx="3536">
                  <c:v>The MajesticÂ </c:v>
                </c:pt>
                <c:pt idx="3537">
                  <c:v>Flame and CitronÂ </c:v>
                </c:pt>
                <c:pt idx="3538">
                  <c:v>SpectreÂ </c:v>
                </c:pt>
                <c:pt idx="3539">
                  <c:v>Collateral DamageÂ </c:v>
                </c:pt>
                <c:pt idx="3540">
                  <c:v>Hollywood HomicideÂ </c:v>
                </c:pt>
                <c:pt idx="3541">
                  <c:v>Meet Joe BlackÂ </c:v>
                </c:pt>
                <c:pt idx="3542">
                  <c:v>Thirteen DaysÂ </c:v>
                </c:pt>
                <c:pt idx="3543">
                  <c:v>Astro BoyÂ </c:v>
                </c:pt>
                <c:pt idx="3544">
                  <c:v>Bullet to the HeadÂ </c:v>
                </c:pt>
                <c:pt idx="3545">
                  <c:v>Sucker PunchÂ </c:v>
                </c:pt>
                <c:pt idx="3546">
                  <c:v>I, FrankensteinÂ </c:v>
                </c:pt>
                <c:pt idx="3547">
                  <c:v>Men in Black 3Â </c:v>
                </c:pt>
                <c:pt idx="3548">
                  <c:v>AlfieÂ </c:v>
                </c:pt>
                <c:pt idx="3549">
                  <c:v>Death to SmoochyÂ </c:v>
                </c:pt>
                <c:pt idx="3550">
                  <c:v>The Iron GiantÂ </c:v>
                </c:pt>
                <c:pt idx="3551">
                  <c:v>FlyboysÂ </c:v>
                </c:pt>
                <c:pt idx="3552">
                  <c:v>DaylightÂ </c:v>
                </c:pt>
                <c:pt idx="3553">
                  <c:v>City of EmberÂ </c:v>
                </c:pt>
                <c:pt idx="3554">
                  <c:v>The Chronicles of RiddickÂ </c:v>
                </c:pt>
                <c:pt idx="3555">
                  <c:v>The 6th DayÂ </c:v>
                </c:pt>
                <c:pt idx="3556">
                  <c:v>Babylon A.D.Â </c:v>
                </c:pt>
                <c:pt idx="3557">
                  <c:v>All the King's MenÂ </c:v>
                </c:pt>
                <c:pt idx="3558">
                  <c:v>Perfume: The Story of a MurdererÂ </c:v>
                </c:pt>
                <c:pt idx="3559">
                  <c:v>Anchorman 2: The Legend ContinuesÂ </c:v>
                </c:pt>
                <c:pt idx="3560">
                  <c:v>Holy ManÂ </c:v>
                </c:pt>
                <c:pt idx="3561">
                  <c:v>Oliver TwistÂ </c:v>
                </c:pt>
                <c:pt idx="3562">
                  <c:v>Meet DaveÂ </c:v>
                </c:pt>
                <c:pt idx="3563">
                  <c:v>GigliÂ </c:v>
                </c:pt>
                <c:pt idx="3564">
                  <c:v>Ender's GameÂ </c:v>
                </c:pt>
                <c:pt idx="3565">
                  <c:v>Penguins of MadagascarÂ </c:v>
                </c:pt>
                <c:pt idx="3566">
                  <c:v>Child 44Â </c:v>
                </c:pt>
                <c:pt idx="3567">
                  <c:v>AliÂ </c:v>
                </c:pt>
                <c:pt idx="3568">
                  <c:v>Dante's PeakÂ </c:v>
                </c:pt>
                <c:pt idx="3569">
                  <c:v>Lucky YouÂ </c:v>
                </c:pt>
                <c:pt idx="3570">
                  <c:v>Les visiteursÂ </c:v>
                </c:pt>
                <c:pt idx="3571">
                  <c:v>Terminator 3: Rise of the MachinesÂ </c:v>
                </c:pt>
                <c:pt idx="3572">
                  <c:v>Dear WendyÂ </c:v>
                </c:pt>
                <c:pt idx="3573">
                  <c:v>The Adventures of Rocky &amp; BullwinkleÂ </c:v>
                </c:pt>
                <c:pt idx="3574">
                  <c:v>The Brothers GrimmÂ </c:v>
                </c:pt>
                <c:pt idx="3575">
                  <c:v>A Sound of ThunderÂ </c:v>
                </c:pt>
                <c:pt idx="3576">
                  <c:v>Hard RainÂ </c:v>
                </c:pt>
                <c:pt idx="3577">
                  <c:v>ThunderbirdsÂ </c:v>
                </c:pt>
                <c:pt idx="3578">
                  <c:v>Starship TroopersÂ </c:v>
                </c:pt>
                <c:pt idx="3579">
                  <c:v>Land of the LostÂ </c:v>
                </c:pt>
                <c:pt idx="3580">
                  <c:v>The Chronicles of Narnia: The Voyage of the Dawn TreaderÂ </c:v>
                </c:pt>
                <c:pt idx="3581">
                  <c:v>The Expendables 3Â </c:v>
                </c:pt>
                <c:pt idx="3582">
                  <c:v>SupernovaÂ </c:v>
                </c:pt>
                <c:pt idx="3583">
                  <c:v>RollerballÂ </c:v>
                </c:pt>
                <c:pt idx="3584">
                  <c:v>The Legend of HerculesÂ </c:v>
                </c:pt>
                <c:pt idx="3585">
                  <c:v>Sin City: A Dame to Kill ForÂ </c:v>
                </c:pt>
                <c:pt idx="3586">
                  <c:v>TurboÂ </c:v>
                </c:pt>
                <c:pt idx="3587">
                  <c:v>Titan A.E.Â </c:v>
                </c:pt>
                <c:pt idx="3588">
                  <c:v>The 13th WarriorÂ </c:v>
                </c:pt>
                <c:pt idx="3589">
                  <c:v>MortdecaiÂ </c:v>
                </c:pt>
                <c:pt idx="3590">
                  <c:v>Red PlanetÂ </c:v>
                </c:pt>
                <c:pt idx="3591">
                  <c:v>Hudson HawkÂ </c:v>
                </c:pt>
                <c:pt idx="3592">
                  <c:v>Arthur ChristmasÂ </c:v>
                </c:pt>
                <c:pt idx="3593">
                  <c:v>Star Trek BeyondÂ </c:v>
                </c:pt>
                <c:pt idx="3594">
                  <c:v>The Three MusketeersÂ </c:v>
                </c:pt>
                <c:pt idx="3595">
                  <c:v>Lucky NumbersÂ </c:v>
                </c:pt>
                <c:pt idx="3596">
                  <c:v>Stuart Little 2Â </c:v>
                </c:pt>
                <c:pt idx="3597">
                  <c:v>In the Name of the King: A Dungeon Siege TaleÂ </c:v>
                </c:pt>
                <c:pt idx="3598">
                  <c:v>Ballistic: Ecks vs. SeverÂ </c:v>
                </c:pt>
                <c:pt idx="3599">
                  <c:v>The Legend of TarzanÂ </c:v>
                </c:pt>
                <c:pt idx="3600">
                  <c:v>Master and Commander: The Far Side of the WorldÂ </c:v>
                </c:pt>
                <c:pt idx="3601">
                  <c:v>Wild Wild WestÂ </c:v>
                </c:pt>
                <c:pt idx="3602">
                  <c:v>Osmosis JonesÂ </c:v>
                </c:pt>
                <c:pt idx="3603">
                  <c:v>Flags of Our FathersÂ </c:v>
                </c:pt>
                <c:pt idx="3604">
                  <c:v>PompeiiÂ </c:v>
                </c:pt>
                <c:pt idx="3605">
                  <c:v>The Adventures of TintinÂ </c:v>
                </c:pt>
                <c:pt idx="3606">
                  <c:v>Looney Tunes: Back in ActionÂ </c:v>
                </c:pt>
                <c:pt idx="3607">
                  <c:v>TangledÂ </c:v>
                </c:pt>
                <c:pt idx="3608">
                  <c:v>The PromiseÂ </c:v>
                </c:pt>
                <c:pt idx="3609">
                  <c:v>TurbulenceÂ </c:v>
                </c:pt>
                <c:pt idx="3610">
                  <c:v>CatwomanÂ </c:v>
                </c:pt>
                <c:pt idx="3611">
                  <c:v>Home on the RangeÂ </c:v>
                </c:pt>
                <c:pt idx="3612">
                  <c:v>Winter's TaleÂ </c:v>
                </c:pt>
                <c:pt idx="3613">
                  <c:v>NineÂ </c:v>
                </c:pt>
                <c:pt idx="3614">
                  <c:v>SoldierÂ </c:v>
                </c:pt>
                <c:pt idx="3615">
                  <c:v>TimelineÂ </c:v>
                </c:pt>
                <c:pt idx="3616">
                  <c:v>xXx: State of the UnionÂ </c:v>
                </c:pt>
                <c:pt idx="3617">
                  <c:v>SaharaÂ </c:v>
                </c:pt>
                <c:pt idx="3618">
                  <c:v>Babe: Pig in the CityÂ </c:v>
                </c:pt>
                <c:pt idx="3619">
                  <c:v>A Christmas CarolÂ </c:v>
                </c:pt>
                <c:pt idx="3620">
                  <c:v>The PostmanÂ </c:v>
                </c:pt>
                <c:pt idx="3621">
                  <c:v>The Last Witch HunterÂ </c:v>
                </c:pt>
                <c:pt idx="3622">
                  <c:v>Independence Day: ResurgenceÂ </c:v>
                </c:pt>
                <c:pt idx="3623">
                  <c:v>BlackhatÂ </c:v>
                </c:pt>
                <c:pt idx="3624">
                  <c:v>Fantastic FourÂ </c:v>
                </c:pt>
                <c:pt idx="3625">
                  <c:v>Basic Instinct 2Â </c:v>
                </c:pt>
                <c:pt idx="3626">
                  <c:v>K-19: The WidowmakerÂ </c:v>
                </c:pt>
                <c:pt idx="3627">
                  <c:v>Dragon BladeÂ </c:v>
                </c:pt>
                <c:pt idx="3628">
                  <c:v>The InvasionÂ </c:v>
                </c:pt>
                <c:pt idx="3629">
                  <c:v>Green ZoneÂ </c:v>
                </c:pt>
                <c:pt idx="3630">
                  <c:v>Terminator GenisysÂ </c:v>
                </c:pt>
                <c:pt idx="3631">
                  <c:v>Wrath of the TitansÂ </c:v>
                </c:pt>
                <c:pt idx="3632">
                  <c:v>Son of the MaskÂ </c:v>
                </c:pt>
                <c:pt idx="3633">
                  <c:v>The Huntsman: Winter's WarÂ </c:v>
                </c:pt>
                <c:pt idx="3634">
                  <c:v>BeowulfÂ </c:v>
                </c:pt>
                <c:pt idx="3635">
                  <c:v>Gulliver's TravelsÂ </c:v>
                </c:pt>
                <c:pt idx="3636">
                  <c:v>AgoraÂ </c:v>
                </c:pt>
                <c:pt idx="3637">
                  <c:v>After EarthÂ </c:v>
                </c:pt>
                <c:pt idx="3638">
                  <c:v>MonkeyboneÂ </c:v>
                </c:pt>
                <c:pt idx="3639">
                  <c:v>The Great RaidÂ </c:v>
                </c:pt>
                <c:pt idx="3640">
                  <c:v>Arthur and the InvisiblesÂ </c:v>
                </c:pt>
                <c:pt idx="3641">
                  <c:v>Happy Feet 2Â </c:v>
                </c:pt>
                <c:pt idx="3642">
                  <c:v>WindtalkersÂ </c:v>
                </c:pt>
                <c:pt idx="3643">
                  <c:v>Terminator SalvationÂ </c:v>
                </c:pt>
                <c:pt idx="3644">
                  <c:v>Evan AlmightyÂ </c:v>
                </c:pt>
                <c:pt idx="3645">
                  <c:v>Cloud AtlasÂ </c:v>
                </c:pt>
                <c:pt idx="3646">
                  <c:v>Exodus: Gods and KingsÂ </c:v>
                </c:pt>
                <c:pt idx="3647">
                  <c:v>Exodus: Gods and KingsÂ </c:v>
                </c:pt>
                <c:pt idx="3648">
                  <c:v>In the Heart of the SeaÂ </c:v>
                </c:pt>
                <c:pt idx="3649">
                  <c:v>Speed RacerÂ </c:v>
                </c:pt>
                <c:pt idx="3650">
                  <c:v>Point BreakÂ </c:v>
                </c:pt>
                <c:pt idx="3651">
                  <c:v>Point BreakÂ </c:v>
                </c:pt>
                <c:pt idx="3652">
                  <c:v>White House DownÂ </c:v>
                </c:pt>
                <c:pt idx="3653">
                  <c:v>TranscendenceÂ </c:v>
                </c:pt>
                <c:pt idx="3654">
                  <c:v>Edge of TomorrowÂ </c:v>
                </c:pt>
                <c:pt idx="3655">
                  <c:v>Seventh SonÂ </c:v>
                </c:pt>
                <c:pt idx="3656">
                  <c:v>The Little PrinceÂ </c:v>
                </c:pt>
                <c:pt idx="3657">
                  <c:v>AustraliaÂ </c:v>
                </c:pt>
                <c:pt idx="3658">
                  <c:v>Kingdom of HeavenÂ </c:v>
                </c:pt>
                <c:pt idx="3659">
                  <c:v>Town &amp; CountryÂ </c:v>
                </c:pt>
                <c:pt idx="3660">
                  <c:v>The Chronicles of Narnia: Prince CaspianÂ </c:v>
                </c:pt>
                <c:pt idx="3661">
                  <c:v>Green LanternÂ </c:v>
                </c:pt>
                <c:pt idx="3662">
                  <c:v>I Served the King of EnglandÂ </c:v>
                </c:pt>
                <c:pt idx="3663">
                  <c:v>Flushed AwayÂ </c:v>
                </c:pt>
                <c:pt idx="3664">
                  <c:v>The AlamoÂ </c:v>
                </c:pt>
                <c:pt idx="3665">
                  <c:v>Around the World in 80 DaysÂ </c:v>
                </c:pt>
                <c:pt idx="3666">
                  <c:v>Around the World in 80 DaysÂ </c:v>
                </c:pt>
                <c:pt idx="3667">
                  <c:v>WaterworldÂ </c:v>
                </c:pt>
                <c:pt idx="3668">
                  <c:v>The Sorcerer's ApprenticeÂ </c:v>
                </c:pt>
                <c:pt idx="3669">
                  <c:v>Cutthroat IslandÂ </c:v>
                </c:pt>
                <c:pt idx="3670">
                  <c:v>The BFGÂ </c:v>
                </c:pt>
                <c:pt idx="3671">
                  <c:v>The WolfmanÂ </c:v>
                </c:pt>
                <c:pt idx="3672">
                  <c:v>Pacific RimÂ </c:v>
                </c:pt>
                <c:pt idx="3673">
                  <c:v>House of Flying DaggersÂ </c:v>
                </c:pt>
                <c:pt idx="3674">
                  <c:v>How Do You KnowÂ </c:v>
                </c:pt>
                <c:pt idx="3675">
                  <c:v>The Nutcracker in 3DÂ </c:v>
                </c:pt>
                <c:pt idx="3676">
                  <c:v>The IslandÂ </c:v>
                </c:pt>
                <c:pt idx="3677">
                  <c:v>The IslandÂ </c:v>
                </c:pt>
                <c:pt idx="3678">
                  <c:v>Spy GameÂ </c:v>
                </c:pt>
                <c:pt idx="3679">
                  <c:v>Alice Through the Looking GlassÂ </c:v>
                </c:pt>
                <c:pt idx="3680">
                  <c:v>The Flowers of WarÂ </c:v>
                </c:pt>
                <c:pt idx="3681">
                  <c:v>Robin HoodÂ </c:v>
                </c:pt>
                <c:pt idx="3682">
                  <c:v>The Adventures of Pluto NashÂ </c:v>
                </c:pt>
                <c:pt idx="3683">
                  <c:v>HugoÂ </c:v>
                </c:pt>
                <c:pt idx="3684">
                  <c:v>R.I.P.D.Â </c:v>
                </c:pt>
                <c:pt idx="3685">
                  <c:v>TomorrowlandÂ </c:v>
                </c:pt>
                <c:pt idx="3686">
                  <c:v>The Widow of Saint-PierreÂ </c:v>
                </c:pt>
                <c:pt idx="3687">
                  <c:v>PoseidonÂ </c:v>
                </c:pt>
                <c:pt idx="3688">
                  <c:v>Treasure PlanetÂ </c:v>
                </c:pt>
                <c:pt idx="3689">
                  <c:v>Amen.Â </c:v>
                </c:pt>
                <c:pt idx="3690">
                  <c:v>StealthÂ </c:v>
                </c:pt>
                <c:pt idx="3691">
                  <c:v>Final Fantasy: The Spirits WithinÂ </c:v>
                </c:pt>
                <c:pt idx="3692">
                  <c:v>Gods of EgyptÂ </c:v>
                </c:pt>
                <c:pt idx="3693">
                  <c:v>Prince of Persia: The Sands of TimeÂ </c:v>
                </c:pt>
                <c:pt idx="3694">
                  <c:v>The Golden CompassÂ </c:v>
                </c:pt>
                <c:pt idx="3695">
                  <c:v>Speed 2: Cruise ControlÂ </c:v>
                </c:pt>
                <c:pt idx="3696">
                  <c:v>WarcraftÂ </c:v>
                </c:pt>
                <c:pt idx="3697">
                  <c:v>PanÂ </c:v>
                </c:pt>
                <c:pt idx="3698">
                  <c:v>PanÂ </c:v>
                </c:pt>
                <c:pt idx="3699">
                  <c:v>AlexanderÂ </c:v>
                </c:pt>
                <c:pt idx="3700">
                  <c:v>The Lone RangerÂ </c:v>
                </c:pt>
                <c:pt idx="3701">
                  <c:v>Mars Needs MomsÂ </c:v>
                </c:pt>
                <c:pt idx="3702">
                  <c:v>Jupiter AscendingÂ </c:v>
                </c:pt>
                <c:pt idx="3703">
                  <c:v>Jack the Giant SlayerÂ </c:v>
                </c:pt>
                <c:pt idx="3704">
                  <c:v>47 RoninÂ </c:v>
                </c:pt>
                <c:pt idx="3705">
                  <c:v>BattleshipÂ </c:v>
                </c:pt>
                <c:pt idx="3706">
                  <c:v>The Polar ExpressÂ </c:v>
                </c:pt>
                <c:pt idx="3707">
                  <c:v>The ProtectorÂ </c:v>
                </c:pt>
                <c:pt idx="3708">
                  <c:v>John CarterÂ </c:v>
                </c:pt>
                <c:pt idx="3709">
                  <c:v>Ong-bak 2Â </c:v>
                </c:pt>
                <c:pt idx="3710">
                  <c:v>The Messenger: The Story of Joan of ArcÂ </c:v>
                </c:pt>
                <c:pt idx="3711">
                  <c:v>The Legend of SuriyothaiÂ </c:v>
                </c:pt>
                <c:pt idx="3712">
                  <c:v>Red CliffÂ </c:v>
                </c:pt>
                <c:pt idx="3713">
                  <c:v>Kabhi Alvida Naa KehnaÂ </c:v>
                </c:pt>
                <c:pt idx="3714">
                  <c:v>TangoÂ </c:v>
                </c:pt>
                <c:pt idx="3715">
                  <c:v>Godzilla 2000Â </c:v>
                </c:pt>
                <c:pt idx="3716">
                  <c:v>AkiraÂ </c:v>
                </c:pt>
                <c:pt idx="3717">
                  <c:v>SteamboyÂ </c:v>
                </c:pt>
                <c:pt idx="3718">
                  <c:v>Princess MononokeÂ </c:v>
                </c:pt>
                <c:pt idx="3719">
                  <c:v>FatelessÂ </c:v>
                </c:pt>
                <c:pt idx="3720">
                  <c:v>Lady VengeanceÂ </c:v>
                </c:pt>
                <c:pt idx="3721">
                  <c:v>The HostÂ </c:v>
                </c:pt>
              </c:strCache>
            </c:strRef>
          </c:cat>
          <c:val>
            <c:numRef>
              <c:f>Sheet5!$D$2:$D$3723</c:f>
              <c:numCache>
                <c:formatCode>General</c:formatCode>
                <c:ptCount val="3722"/>
                <c:pt idx="0">
                  <c:v>523505847</c:v>
                </c:pt>
                <c:pt idx="1">
                  <c:v>502177271</c:v>
                </c:pt>
                <c:pt idx="2">
                  <c:v>458672302</c:v>
                </c:pt>
                <c:pt idx="3">
                  <c:v>449935665</c:v>
                </c:pt>
                <c:pt idx="4">
                  <c:v>424449459</c:v>
                </c:pt>
                <c:pt idx="5">
                  <c:v>403279547</c:v>
                </c:pt>
                <c:pt idx="6">
                  <c:v>377783777</c:v>
                </c:pt>
                <c:pt idx="7">
                  <c:v>359544677</c:v>
                </c:pt>
                <c:pt idx="8">
                  <c:v>348316061</c:v>
                </c:pt>
                <c:pt idx="9">
                  <c:v>329999255</c:v>
                </c:pt>
                <c:pt idx="10">
                  <c:v>305024263</c:v>
                </c:pt>
                <c:pt idx="11">
                  <c:v>294645577</c:v>
                </c:pt>
                <c:pt idx="12">
                  <c:v>293784000</c:v>
                </c:pt>
                <c:pt idx="13">
                  <c:v>292049635</c:v>
                </c:pt>
                <c:pt idx="14">
                  <c:v>291323553</c:v>
                </c:pt>
                <c:pt idx="15">
                  <c:v>286838870</c:v>
                </c:pt>
                <c:pt idx="16">
                  <c:v>286471036</c:v>
                </c:pt>
                <c:pt idx="17">
                  <c:v>283019252</c:v>
                </c:pt>
                <c:pt idx="18">
                  <c:v>276625409</c:v>
                </c:pt>
                <c:pt idx="19">
                  <c:v>274691196</c:v>
                </c:pt>
                <c:pt idx="20">
                  <c:v>272158751</c:v>
                </c:pt>
                <c:pt idx="21">
                  <c:v>267761243</c:v>
                </c:pt>
                <c:pt idx="22">
                  <c:v>267262555</c:v>
                </c:pt>
                <c:pt idx="23">
                  <c:v>264706375</c:v>
                </c:pt>
                <c:pt idx="24">
                  <c:v>262029560</c:v>
                </c:pt>
                <c:pt idx="25">
                  <c:v>253501675</c:v>
                </c:pt>
                <c:pt idx="26">
                  <c:v>252000000</c:v>
                </c:pt>
                <c:pt idx="27">
                  <c:v>250736600</c:v>
                </c:pt>
                <c:pt idx="28">
                  <c:v>248505540</c:v>
                </c:pt>
                <c:pt idx="29">
                  <c:v>246623634</c:v>
                </c:pt>
                <c:pt idx="30">
                  <c:v>246478898</c:v>
                </c:pt>
                <c:pt idx="31">
                  <c:v>242313371</c:v>
                </c:pt>
                <c:pt idx="32">
                  <c:v>236437427</c:v>
                </c:pt>
                <c:pt idx="33">
                  <c:v>232523113</c:v>
                </c:pt>
                <c:pt idx="34">
                  <c:v>231124059</c:v>
                </c:pt>
                <c:pt idx="35">
                  <c:v>226950375</c:v>
                </c:pt>
                <c:pt idx="36">
                  <c:v>224374454</c:v>
                </c:pt>
                <c:pt idx="37">
                  <c:v>220837577</c:v>
                </c:pt>
                <c:pt idx="38">
                  <c:v>220760500</c:v>
                </c:pt>
                <c:pt idx="39">
                  <c:v>216188924</c:v>
                </c:pt>
                <c:pt idx="40">
                  <c:v>214984497</c:v>
                </c:pt>
                <c:pt idx="41">
                  <c:v>212103873</c:v>
                </c:pt>
                <c:pt idx="42">
                  <c:v>208992272</c:v>
                </c:pt>
                <c:pt idx="43">
                  <c:v>208991599</c:v>
                </c:pt>
                <c:pt idx="44">
                  <c:v>207652016</c:v>
                </c:pt>
                <c:pt idx="45">
                  <c:v>202076689</c:v>
                </c:pt>
                <c:pt idx="46">
                  <c:v>199167575</c:v>
                </c:pt>
                <c:pt idx="47">
                  <c:v>198130642</c:v>
                </c:pt>
                <c:pt idx="48">
                  <c:v>198032628</c:v>
                </c:pt>
                <c:pt idx="49">
                  <c:v>197756197</c:v>
                </c:pt>
                <c:pt idx="50">
                  <c:v>196565000</c:v>
                </c:pt>
                <c:pt idx="51">
                  <c:v>195675583</c:v>
                </c:pt>
                <c:pt idx="52">
                  <c:v>195631306</c:v>
                </c:pt>
                <c:pt idx="53">
                  <c:v>194678278</c:v>
                </c:pt>
                <c:pt idx="54">
                  <c:v>194200000</c:v>
                </c:pt>
                <c:pt idx="55">
                  <c:v>192557891</c:v>
                </c:pt>
                <c:pt idx="56">
                  <c:v>191609762</c:v>
                </c:pt>
                <c:pt idx="57">
                  <c:v>189350219</c:v>
                </c:pt>
                <c:pt idx="58">
                  <c:v>187645141</c:v>
                </c:pt>
                <c:pt idx="59">
                  <c:v>187645141</c:v>
                </c:pt>
                <c:pt idx="60">
                  <c:v>182925485</c:v>
                </c:pt>
                <c:pt idx="61">
                  <c:v>182501645</c:v>
                </c:pt>
                <c:pt idx="62">
                  <c:v>181454367</c:v>
                </c:pt>
                <c:pt idx="63">
                  <c:v>178298180</c:v>
                </c:pt>
                <c:pt idx="64">
                  <c:v>175360000</c:v>
                </c:pt>
                <c:pt idx="65">
                  <c:v>174907418</c:v>
                </c:pt>
                <c:pt idx="66">
                  <c:v>174455986</c:v>
                </c:pt>
                <c:pt idx="67">
                  <c:v>174084951</c:v>
                </c:pt>
                <c:pt idx="68">
                  <c:v>173377893</c:v>
                </c:pt>
                <c:pt idx="69">
                  <c:v>172399422</c:v>
                </c:pt>
                <c:pt idx="70">
                  <c:v>172298923</c:v>
                </c:pt>
                <c:pt idx="71">
                  <c:v>169437578</c:v>
                </c:pt>
                <c:pt idx="72">
                  <c:v>168759914</c:v>
                </c:pt>
                <c:pt idx="73">
                  <c:v>168628680</c:v>
                </c:pt>
                <c:pt idx="74">
                  <c:v>165835000</c:v>
                </c:pt>
                <c:pt idx="75">
                  <c:v>165388685</c:v>
                </c:pt>
                <c:pt idx="76">
                  <c:v>164406268</c:v>
                </c:pt>
                <c:pt idx="77">
                  <c:v>163130696</c:v>
                </c:pt>
                <c:pt idx="78">
                  <c:v>162208848</c:v>
                </c:pt>
                <c:pt idx="79">
                  <c:v>161970615</c:v>
                </c:pt>
                <c:pt idx="80">
                  <c:v>161796233</c:v>
                </c:pt>
                <c:pt idx="81">
                  <c:v>161781728</c:v>
                </c:pt>
                <c:pt idx="82">
                  <c:v>161589580</c:v>
                </c:pt>
                <c:pt idx="83">
                  <c:v>160706665</c:v>
                </c:pt>
                <c:pt idx="84">
                  <c:v>160147615</c:v>
                </c:pt>
                <c:pt idx="85">
                  <c:v>160034110</c:v>
                </c:pt>
                <c:pt idx="86">
                  <c:v>157358779</c:v>
                </c:pt>
                <c:pt idx="87">
                  <c:v>157326336</c:v>
                </c:pt>
                <c:pt idx="88">
                  <c:v>157197282</c:v>
                </c:pt>
                <c:pt idx="89">
                  <c:v>156780960</c:v>
                </c:pt>
                <c:pt idx="90">
                  <c:v>156074524</c:v>
                </c:pt>
                <c:pt idx="91">
                  <c:v>155965690</c:v>
                </c:pt>
                <c:pt idx="92">
                  <c:v>155823397</c:v>
                </c:pt>
                <c:pt idx="93">
                  <c:v>155585516</c:v>
                </c:pt>
                <c:pt idx="94">
                  <c:v>155200000</c:v>
                </c:pt>
                <c:pt idx="95">
                  <c:v>155014286</c:v>
                </c:pt>
                <c:pt idx="96">
                  <c:v>154449475</c:v>
                </c:pt>
                <c:pt idx="97">
                  <c:v>154449475</c:v>
                </c:pt>
                <c:pt idx="98">
                  <c:v>154436380</c:v>
                </c:pt>
                <c:pt idx="99">
                  <c:v>154100000</c:v>
                </c:pt>
                <c:pt idx="100">
                  <c:v>153483808</c:v>
                </c:pt>
                <c:pt idx="101">
                  <c:v>151870271</c:v>
                </c:pt>
                <c:pt idx="102">
                  <c:v>150079163</c:v>
                </c:pt>
                <c:pt idx="103">
                  <c:v>149688385</c:v>
                </c:pt>
                <c:pt idx="104">
                  <c:v>149171806</c:v>
                </c:pt>
                <c:pt idx="105">
                  <c:v>147825435</c:v>
                </c:pt>
                <c:pt idx="106">
                  <c:v>146119491</c:v>
                </c:pt>
                <c:pt idx="107">
                  <c:v>145592590</c:v>
                </c:pt>
                <c:pt idx="108">
                  <c:v>144705587</c:v>
                </c:pt>
                <c:pt idx="109">
                  <c:v>144613391</c:v>
                </c:pt>
                <c:pt idx="110">
                  <c:v>143630478</c:v>
                </c:pt>
                <c:pt idx="111">
                  <c:v>142645693</c:v>
                </c:pt>
                <c:pt idx="112">
                  <c:v>142000866</c:v>
                </c:pt>
                <c:pt idx="113">
                  <c:v>141616238</c:v>
                </c:pt>
                <c:pt idx="114">
                  <c:v>141487252</c:v>
                </c:pt>
                <c:pt idx="115">
                  <c:v>140863268</c:v>
                </c:pt>
                <c:pt idx="116">
                  <c:v>140470114</c:v>
                </c:pt>
                <c:pt idx="117">
                  <c:v>140381405</c:v>
                </c:pt>
                <c:pt idx="118">
                  <c:v>139994397</c:v>
                </c:pt>
                <c:pt idx="119">
                  <c:v>139875760</c:v>
                </c:pt>
                <c:pt idx="120">
                  <c:v>138600000</c:v>
                </c:pt>
                <c:pt idx="121">
                  <c:v>137170000</c:v>
                </c:pt>
                <c:pt idx="122">
                  <c:v>137031035</c:v>
                </c:pt>
                <c:pt idx="123">
                  <c:v>136576745</c:v>
                </c:pt>
                <c:pt idx="124">
                  <c:v>136395380</c:v>
                </c:pt>
                <c:pt idx="125">
                  <c:v>136138454</c:v>
                </c:pt>
                <c:pt idx="126">
                  <c:v>135992840</c:v>
                </c:pt>
                <c:pt idx="127">
                  <c:v>135992840</c:v>
                </c:pt>
                <c:pt idx="128">
                  <c:v>134185206</c:v>
                </c:pt>
                <c:pt idx="129">
                  <c:v>134185206</c:v>
                </c:pt>
                <c:pt idx="130">
                  <c:v>133031347</c:v>
                </c:pt>
                <c:pt idx="131">
                  <c:v>133029270</c:v>
                </c:pt>
                <c:pt idx="132">
                  <c:v>132568851</c:v>
                </c:pt>
                <c:pt idx="133">
                  <c:v>132056505</c:v>
                </c:pt>
                <c:pt idx="134">
                  <c:v>132011114</c:v>
                </c:pt>
                <c:pt idx="135">
                  <c:v>131963328</c:v>
                </c:pt>
                <c:pt idx="136">
                  <c:v>131492479</c:v>
                </c:pt>
                <c:pt idx="137">
                  <c:v>129279795</c:v>
                </c:pt>
                <c:pt idx="138">
                  <c:v>128821952</c:v>
                </c:pt>
                <c:pt idx="139">
                  <c:v>128339411</c:v>
                </c:pt>
                <c:pt idx="140">
                  <c:v>126319195</c:v>
                </c:pt>
                <c:pt idx="141">
                  <c:v>126147885</c:v>
                </c:pt>
                <c:pt idx="142">
                  <c:v>125684505</c:v>
                </c:pt>
                <c:pt idx="143">
                  <c:v>125665036</c:v>
                </c:pt>
                <c:pt idx="144">
                  <c:v>124052771</c:v>
                </c:pt>
                <c:pt idx="145">
                  <c:v>123947053</c:v>
                </c:pt>
                <c:pt idx="146">
                  <c:v>123795342</c:v>
                </c:pt>
                <c:pt idx="147">
                  <c:v>122833357</c:v>
                </c:pt>
                <c:pt idx="148">
                  <c:v>121666058</c:v>
                </c:pt>
                <c:pt idx="149">
                  <c:v>120430993</c:v>
                </c:pt>
                <c:pt idx="150">
                  <c:v>120000989</c:v>
                </c:pt>
                <c:pt idx="151">
                  <c:v>119358727</c:v>
                </c:pt>
                <c:pt idx="152">
                  <c:v>119019489</c:v>
                </c:pt>
                <c:pt idx="153">
                  <c:v>118734225</c:v>
                </c:pt>
                <c:pt idx="154">
                  <c:v>118136719</c:v>
                </c:pt>
                <c:pt idx="155">
                  <c:v>117979556</c:v>
                </c:pt>
                <c:pt idx="156">
                  <c:v>117500000</c:v>
                </c:pt>
                <c:pt idx="157">
                  <c:v>117387405</c:v>
                </c:pt>
                <c:pt idx="158">
                  <c:v>117387272</c:v>
                </c:pt>
                <c:pt idx="159">
                  <c:v>117204440</c:v>
                </c:pt>
                <c:pt idx="160">
                  <c:v>117137090</c:v>
                </c:pt>
                <c:pt idx="161">
                  <c:v>116900000</c:v>
                </c:pt>
                <c:pt idx="162">
                  <c:v>116578352</c:v>
                </c:pt>
                <c:pt idx="163">
                  <c:v>116348400</c:v>
                </c:pt>
                <c:pt idx="164">
                  <c:v>116275247</c:v>
                </c:pt>
                <c:pt idx="165">
                  <c:v>115329763</c:v>
                </c:pt>
                <c:pt idx="166">
                  <c:v>115096820</c:v>
                </c:pt>
                <c:pt idx="167">
                  <c:v>115085755</c:v>
                </c:pt>
                <c:pt idx="168">
                  <c:v>115058047</c:v>
                </c:pt>
                <c:pt idx="169">
                  <c:v>114223000</c:v>
                </c:pt>
                <c:pt idx="170">
                  <c:v>113368971</c:v>
                </c:pt>
                <c:pt idx="171">
                  <c:v>113078393</c:v>
                </c:pt>
                <c:pt idx="172">
                  <c:v>113067808</c:v>
                </c:pt>
                <c:pt idx="173">
                  <c:v>112868837</c:v>
                </c:pt>
                <c:pt idx="174">
                  <c:v>112805123</c:v>
                </c:pt>
                <c:pt idx="175">
                  <c:v>112708996</c:v>
                </c:pt>
                <c:pt idx="176">
                  <c:v>112435221</c:v>
                </c:pt>
                <c:pt idx="177">
                  <c:v>112057433</c:v>
                </c:pt>
                <c:pt idx="178">
                  <c:v>111727000</c:v>
                </c:pt>
                <c:pt idx="179">
                  <c:v>111709845</c:v>
                </c:pt>
                <c:pt idx="180">
                  <c:v>111225040</c:v>
                </c:pt>
                <c:pt idx="181">
                  <c:v>111175354</c:v>
                </c:pt>
                <c:pt idx="182">
                  <c:v>111088910</c:v>
                </c:pt>
                <c:pt idx="183">
                  <c:v>110922370</c:v>
                </c:pt>
                <c:pt idx="184">
                  <c:v>110505958</c:v>
                </c:pt>
                <c:pt idx="185">
                  <c:v>110117807</c:v>
                </c:pt>
                <c:pt idx="186">
                  <c:v>110071312</c:v>
                </c:pt>
                <c:pt idx="187">
                  <c:v>109731527</c:v>
                </c:pt>
                <c:pt idx="188">
                  <c:v>109141530</c:v>
                </c:pt>
                <c:pt idx="189">
                  <c:v>108899130</c:v>
                </c:pt>
                <c:pt idx="190">
                  <c:v>108383253</c:v>
                </c:pt>
                <c:pt idx="191">
                  <c:v>108132370</c:v>
                </c:pt>
                <c:pt idx="192">
                  <c:v>107902283</c:v>
                </c:pt>
                <c:pt idx="193">
                  <c:v>107704099</c:v>
                </c:pt>
                <c:pt idx="194">
                  <c:v>107600000</c:v>
                </c:pt>
                <c:pt idx="195">
                  <c:v>107586036</c:v>
                </c:pt>
                <c:pt idx="196">
                  <c:v>107575142</c:v>
                </c:pt>
                <c:pt idx="197">
                  <c:v>106735396</c:v>
                </c:pt>
                <c:pt idx="198">
                  <c:v>106709992</c:v>
                </c:pt>
                <c:pt idx="199">
                  <c:v>106573705</c:v>
                </c:pt>
                <c:pt idx="200">
                  <c:v>106512310</c:v>
                </c:pt>
                <c:pt idx="201">
                  <c:v>106512310</c:v>
                </c:pt>
                <c:pt idx="202">
                  <c:v>106415432</c:v>
                </c:pt>
                <c:pt idx="203">
                  <c:v>106386216</c:v>
                </c:pt>
                <c:pt idx="204">
                  <c:v>106148159</c:v>
                </c:pt>
                <c:pt idx="205">
                  <c:v>106148159</c:v>
                </c:pt>
                <c:pt idx="206">
                  <c:v>104948780</c:v>
                </c:pt>
                <c:pt idx="207">
                  <c:v>104360277</c:v>
                </c:pt>
                <c:pt idx="208">
                  <c:v>104360277</c:v>
                </c:pt>
                <c:pt idx="209">
                  <c:v>104007640</c:v>
                </c:pt>
                <c:pt idx="210">
                  <c:v>103620822</c:v>
                </c:pt>
                <c:pt idx="211">
                  <c:v>102843350</c:v>
                </c:pt>
                <c:pt idx="212">
                  <c:v>102277056</c:v>
                </c:pt>
                <c:pt idx="213">
                  <c:v>101938730</c:v>
                </c:pt>
                <c:pt idx="214">
                  <c:v>101697350</c:v>
                </c:pt>
                <c:pt idx="215">
                  <c:v>101500000</c:v>
                </c:pt>
                <c:pt idx="216">
                  <c:v>101463226</c:v>
                </c:pt>
                <c:pt idx="217">
                  <c:v>101340178</c:v>
                </c:pt>
                <c:pt idx="218">
                  <c:v>101049130</c:v>
                </c:pt>
                <c:pt idx="219">
                  <c:v>100965237</c:v>
                </c:pt>
                <c:pt idx="220">
                  <c:v>100722000</c:v>
                </c:pt>
                <c:pt idx="221">
                  <c:v>100315155</c:v>
                </c:pt>
                <c:pt idx="222">
                  <c:v>100175871</c:v>
                </c:pt>
                <c:pt idx="223">
                  <c:v>99930000</c:v>
                </c:pt>
                <c:pt idx="224">
                  <c:v>99541238</c:v>
                </c:pt>
                <c:pt idx="225">
                  <c:v>99455175</c:v>
                </c:pt>
                <c:pt idx="226">
                  <c:v>99093296</c:v>
                </c:pt>
                <c:pt idx="227">
                  <c:v>99007828</c:v>
                </c:pt>
                <c:pt idx="228">
                  <c:v>98614544</c:v>
                </c:pt>
                <c:pt idx="229">
                  <c:v>98405771</c:v>
                </c:pt>
                <c:pt idx="230">
                  <c:v>97992827</c:v>
                </c:pt>
                <c:pt idx="231">
                  <c:v>97637474</c:v>
                </c:pt>
                <c:pt idx="232">
                  <c:v>97224271</c:v>
                </c:pt>
                <c:pt idx="233">
                  <c:v>96968774</c:v>
                </c:pt>
                <c:pt idx="234">
                  <c:v>96945720</c:v>
                </c:pt>
                <c:pt idx="235">
                  <c:v>96936400</c:v>
                </c:pt>
                <c:pt idx="236">
                  <c:v>96447667</c:v>
                </c:pt>
                <c:pt idx="237">
                  <c:v>96308900</c:v>
                </c:pt>
                <c:pt idx="238">
                  <c:v>96300000</c:v>
                </c:pt>
                <c:pt idx="239">
                  <c:v>96248145</c:v>
                </c:pt>
                <c:pt idx="240">
                  <c:v>95014030</c:v>
                </c:pt>
                <c:pt idx="241">
                  <c:v>94852971</c:v>
                </c:pt>
                <c:pt idx="242">
                  <c:v>94324072</c:v>
                </c:pt>
                <c:pt idx="243">
                  <c:v>94324072</c:v>
                </c:pt>
                <c:pt idx="244">
                  <c:v>93952327</c:v>
                </c:pt>
                <c:pt idx="245">
                  <c:v>93506210</c:v>
                </c:pt>
                <c:pt idx="246">
                  <c:v>92536138</c:v>
                </c:pt>
                <c:pt idx="247">
                  <c:v>92012643</c:v>
                </c:pt>
                <c:pt idx="248">
                  <c:v>91704210</c:v>
                </c:pt>
                <c:pt idx="249">
                  <c:v>91519448</c:v>
                </c:pt>
                <c:pt idx="250">
                  <c:v>91518352</c:v>
                </c:pt>
                <c:pt idx="251">
                  <c:v>90900000</c:v>
                </c:pt>
                <c:pt idx="252">
                  <c:v>90736215</c:v>
                </c:pt>
                <c:pt idx="253">
                  <c:v>90397307</c:v>
                </c:pt>
                <c:pt idx="254">
                  <c:v>89746958</c:v>
                </c:pt>
                <c:pt idx="255">
                  <c:v>89732962</c:v>
                </c:pt>
                <c:pt idx="256">
                  <c:v>89692572</c:v>
                </c:pt>
                <c:pt idx="257">
                  <c:v>89214072</c:v>
                </c:pt>
                <c:pt idx="258">
                  <c:v>88495848</c:v>
                </c:pt>
                <c:pt idx="259">
                  <c:v>88166115</c:v>
                </c:pt>
                <c:pt idx="260">
                  <c:v>88001286</c:v>
                </c:pt>
                <c:pt idx="261">
                  <c:v>87775460</c:v>
                </c:pt>
                <c:pt idx="262">
                  <c:v>87620724</c:v>
                </c:pt>
                <c:pt idx="263">
                  <c:v>87559438</c:v>
                </c:pt>
                <c:pt idx="264">
                  <c:v>86978840</c:v>
                </c:pt>
                <c:pt idx="265">
                  <c:v>86757447</c:v>
                </c:pt>
                <c:pt idx="266">
                  <c:v>86631310</c:v>
                </c:pt>
                <c:pt idx="267">
                  <c:v>86600000</c:v>
                </c:pt>
                <c:pt idx="268">
                  <c:v>86546825</c:v>
                </c:pt>
                <c:pt idx="269">
                  <c:v>85762022</c:v>
                </c:pt>
                <c:pt idx="270">
                  <c:v>85648585</c:v>
                </c:pt>
                <c:pt idx="271">
                  <c:v>85646235</c:v>
                </c:pt>
                <c:pt idx="272">
                  <c:v>85512915</c:v>
                </c:pt>
                <c:pt idx="273">
                  <c:v>85395021</c:v>
                </c:pt>
                <c:pt idx="274">
                  <c:v>85069696</c:v>
                </c:pt>
                <c:pt idx="275">
                  <c:v>85014968</c:v>
                </c:pt>
                <c:pt idx="276">
                  <c:v>84805005</c:v>
                </c:pt>
                <c:pt idx="277">
                  <c:v>84713132</c:v>
                </c:pt>
                <c:pt idx="278">
                  <c:v>84670866</c:v>
                </c:pt>
                <c:pt idx="279">
                  <c:v>84222438</c:v>
                </c:pt>
                <c:pt idx="280">
                  <c:v>84031112</c:v>
                </c:pt>
                <c:pt idx="281">
                  <c:v>83740650</c:v>
                </c:pt>
                <c:pt idx="282">
                  <c:v>83500000</c:v>
                </c:pt>
                <c:pt idx="283">
                  <c:v>83243478</c:v>
                </c:pt>
                <c:pt idx="284">
                  <c:v>83151473</c:v>
                </c:pt>
                <c:pt idx="285">
                  <c:v>83025093</c:v>
                </c:pt>
                <c:pt idx="286">
                  <c:v>82922376</c:v>
                </c:pt>
                <c:pt idx="287">
                  <c:v>82831698</c:v>
                </c:pt>
                <c:pt idx="288">
                  <c:v>82800000</c:v>
                </c:pt>
                <c:pt idx="289">
                  <c:v>82800000</c:v>
                </c:pt>
                <c:pt idx="290">
                  <c:v>82528646</c:v>
                </c:pt>
                <c:pt idx="291">
                  <c:v>82299717</c:v>
                </c:pt>
                <c:pt idx="292">
                  <c:v>82149590</c:v>
                </c:pt>
                <c:pt idx="293">
                  <c:v>82001186</c:v>
                </c:pt>
                <c:pt idx="294">
                  <c:v>81749884</c:v>
                </c:pt>
                <c:pt idx="295">
                  <c:v>81700000</c:v>
                </c:pt>
                <c:pt idx="296">
                  <c:v>80805112</c:v>
                </c:pt>
                <c:pt idx="297">
                  <c:v>80292856</c:v>
                </c:pt>
                <c:pt idx="298">
                  <c:v>80249062</c:v>
                </c:pt>
                <c:pt idx="299">
                  <c:v>80011740</c:v>
                </c:pt>
                <c:pt idx="300">
                  <c:v>80011740</c:v>
                </c:pt>
                <c:pt idx="301">
                  <c:v>79900000</c:v>
                </c:pt>
                <c:pt idx="302">
                  <c:v>79556401</c:v>
                </c:pt>
                <c:pt idx="303">
                  <c:v>79547205</c:v>
                </c:pt>
                <c:pt idx="304">
                  <c:v>79471845</c:v>
                </c:pt>
                <c:pt idx="305">
                  <c:v>79460116</c:v>
                </c:pt>
                <c:pt idx="306">
                  <c:v>79444419</c:v>
                </c:pt>
                <c:pt idx="307">
                  <c:v>79225854</c:v>
                </c:pt>
                <c:pt idx="308">
                  <c:v>79218018</c:v>
                </c:pt>
                <c:pt idx="309">
                  <c:v>79175854</c:v>
                </c:pt>
                <c:pt idx="310">
                  <c:v>78574831</c:v>
                </c:pt>
                <c:pt idx="311">
                  <c:v>78530303</c:v>
                </c:pt>
                <c:pt idx="312">
                  <c:v>78530303</c:v>
                </c:pt>
                <c:pt idx="313">
                  <c:v>78500000</c:v>
                </c:pt>
                <c:pt idx="314">
                  <c:v>78360000</c:v>
                </c:pt>
                <c:pt idx="315">
                  <c:v>78038276</c:v>
                </c:pt>
                <c:pt idx="316">
                  <c:v>77997349</c:v>
                </c:pt>
                <c:pt idx="317">
                  <c:v>77946274</c:v>
                </c:pt>
                <c:pt idx="318">
                  <c:v>77763837</c:v>
                </c:pt>
                <c:pt idx="319">
                  <c:v>77692062</c:v>
                </c:pt>
                <c:pt idx="320">
                  <c:v>77334374</c:v>
                </c:pt>
                <c:pt idx="321">
                  <c:v>77121452</c:v>
                </c:pt>
                <c:pt idx="322">
                  <c:v>77001351</c:v>
                </c:pt>
                <c:pt idx="323">
                  <c:v>76975169</c:v>
                </c:pt>
                <c:pt idx="324">
                  <c:v>76823600</c:v>
                </c:pt>
                <c:pt idx="325">
                  <c:v>76801374</c:v>
                </c:pt>
                <c:pt idx="326">
                  <c:v>76700000</c:v>
                </c:pt>
                <c:pt idx="327">
                  <c:v>76694016</c:v>
                </c:pt>
                <c:pt idx="328">
                  <c:v>76491683</c:v>
                </c:pt>
                <c:pt idx="329">
                  <c:v>76203320</c:v>
                </c:pt>
                <c:pt idx="330">
                  <c:v>76115031</c:v>
                </c:pt>
                <c:pt idx="331">
                  <c:v>76107476</c:v>
                </c:pt>
                <c:pt idx="332">
                  <c:v>76088877</c:v>
                </c:pt>
                <c:pt idx="333">
                  <c:v>76028097</c:v>
                </c:pt>
                <c:pt idx="334">
                  <c:v>75724075</c:v>
                </c:pt>
                <c:pt idx="335">
                  <c:v>75502246</c:v>
                </c:pt>
                <c:pt idx="336">
                  <c:v>75300000</c:v>
                </c:pt>
                <c:pt idx="337">
                  <c:v>75241322</c:v>
                </c:pt>
                <c:pt idx="338">
                  <c:v>75213377</c:v>
                </c:pt>
                <c:pt idx="339">
                  <c:v>75019340</c:v>
                </c:pt>
                <c:pt idx="340">
                  <c:v>75008260</c:v>
                </c:pt>
                <c:pt idx="341">
                  <c:v>74769345</c:v>
                </c:pt>
                <c:pt idx="342">
                  <c:v>74712885</c:v>
                </c:pt>
                <c:pt idx="343">
                  <c:v>74497271</c:v>
                </c:pt>
                <c:pt idx="344">
                  <c:v>74067179</c:v>
                </c:pt>
                <c:pt idx="345">
                  <c:v>74006080</c:v>
                </c:pt>
                <c:pt idx="346">
                  <c:v>73760631</c:v>
                </c:pt>
                <c:pt idx="347">
                  <c:v>73548685</c:v>
                </c:pt>
                <c:pt idx="348">
                  <c:v>73371987</c:v>
                </c:pt>
                <c:pt idx="349">
                  <c:v>73005002</c:v>
                </c:pt>
                <c:pt idx="350">
                  <c:v>72656464</c:v>
                </c:pt>
                <c:pt idx="351">
                  <c:v>72632573</c:v>
                </c:pt>
                <c:pt idx="352">
                  <c:v>71800000</c:v>
                </c:pt>
                <c:pt idx="353">
                  <c:v>71366733</c:v>
                </c:pt>
                <c:pt idx="354">
                  <c:v>71244774</c:v>
                </c:pt>
                <c:pt idx="355">
                  <c:v>71204016</c:v>
                </c:pt>
                <c:pt idx="356">
                  <c:v>70422786</c:v>
                </c:pt>
                <c:pt idx="357">
                  <c:v>70150343</c:v>
                </c:pt>
                <c:pt idx="358">
                  <c:v>69470202</c:v>
                </c:pt>
                <c:pt idx="359">
                  <c:v>69413017</c:v>
                </c:pt>
                <c:pt idx="360">
                  <c:v>69288182</c:v>
                </c:pt>
                <c:pt idx="361">
                  <c:v>69049418</c:v>
                </c:pt>
                <c:pt idx="362">
                  <c:v>69025853</c:v>
                </c:pt>
                <c:pt idx="363">
                  <c:v>68845130</c:v>
                </c:pt>
                <c:pt idx="364">
                  <c:v>68706165</c:v>
                </c:pt>
                <c:pt idx="365">
                  <c:v>68636983</c:v>
                </c:pt>
                <c:pt idx="366">
                  <c:v>68571803</c:v>
                </c:pt>
                <c:pt idx="367">
                  <c:v>68488329</c:v>
                </c:pt>
                <c:pt idx="368">
                  <c:v>68413606</c:v>
                </c:pt>
                <c:pt idx="369">
                  <c:v>67900000</c:v>
                </c:pt>
                <c:pt idx="370">
                  <c:v>67900000</c:v>
                </c:pt>
                <c:pt idx="371">
                  <c:v>67568000</c:v>
                </c:pt>
                <c:pt idx="372">
                  <c:v>67458785</c:v>
                </c:pt>
                <c:pt idx="373">
                  <c:v>67340146</c:v>
                </c:pt>
                <c:pt idx="374">
                  <c:v>67125340</c:v>
                </c:pt>
                <c:pt idx="375">
                  <c:v>66700000</c:v>
                </c:pt>
                <c:pt idx="376">
                  <c:v>66683135</c:v>
                </c:pt>
                <c:pt idx="377">
                  <c:v>66336103</c:v>
                </c:pt>
                <c:pt idx="378">
                  <c:v>66317423</c:v>
                </c:pt>
                <c:pt idx="379">
                  <c:v>66021565</c:v>
                </c:pt>
                <c:pt idx="380">
                  <c:v>65900000</c:v>
                </c:pt>
                <c:pt idx="381">
                  <c:v>65900000</c:v>
                </c:pt>
                <c:pt idx="382">
                  <c:v>65871240</c:v>
                </c:pt>
                <c:pt idx="383">
                  <c:v>65871240</c:v>
                </c:pt>
                <c:pt idx="384">
                  <c:v>65832203</c:v>
                </c:pt>
                <c:pt idx="385">
                  <c:v>65771527</c:v>
                </c:pt>
                <c:pt idx="386">
                  <c:v>65603360</c:v>
                </c:pt>
                <c:pt idx="387">
                  <c:v>65459099</c:v>
                </c:pt>
                <c:pt idx="388">
                  <c:v>65457688</c:v>
                </c:pt>
                <c:pt idx="389">
                  <c:v>65389560</c:v>
                </c:pt>
                <c:pt idx="390">
                  <c:v>65234139</c:v>
                </c:pt>
                <c:pt idx="391">
                  <c:v>65135191</c:v>
                </c:pt>
                <c:pt idx="392">
                  <c:v>64518155</c:v>
                </c:pt>
                <c:pt idx="393">
                  <c:v>64364921</c:v>
                </c:pt>
                <c:pt idx="394">
                  <c:v>63930411</c:v>
                </c:pt>
                <c:pt idx="395">
                  <c:v>63313048</c:v>
                </c:pt>
                <c:pt idx="396">
                  <c:v>63074950</c:v>
                </c:pt>
                <c:pt idx="397">
                  <c:v>62804648</c:v>
                </c:pt>
                <c:pt idx="398">
                  <c:v>62749203</c:v>
                </c:pt>
                <c:pt idx="399">
                  <c:v>62624961</c:v>
                </c:pt>
                <c:pt idx="400">
                  <c:v>62519230</c:v>
                </c:pt>
                <c:pt idx="401">
                  <c:v>62310175</c:v>
                </c:pt>
                <c:pt idx="402">
                  <c:v>62000082</c:v>
                </c:pt>
                <c:pt idx="403">
                  <c:v>61830669</c:v>
                </c:pt>
                <c:pt idx="404">
                  <c:v>61807667</c:v>
                </c:pt>
                <c:pt idx="405">
                  <c:v>61800000</c:v>
                </c:pt>
                <c:pt idx="406">
                  <c:v>61793915</c:v>
                </c:pt>
                <c:pt idx="407">
                  <c:v>61739919</c:v>
                </c:pt>
                <c:pt idx="408">
                  <c:v>61573391</c:v>
                </c:pt>
                <c:pt idx="409">
                  <c:v>61468960</c:v>
                </c:pt>
                <c:pt idx="410">
                  <c:v>61423650</c:v>
                </c:pt>
                <c:pt idx="411">
                  <c:v>61407328</c:v>
                </c:pt>
                <c:pt idx="412">
                  <c:v>60341380</c:v>
                </c:pt>
                <c:pt idx="413">
                  <c:v>60249000</c:v>
                </c:pt>
                <c:pt idx="414">
                  <c:v>60217000</c:v>
                </c:pt>
                <c:pt idx="415">
                  <c:v>60050171</c:v>
                </c:pt>
                <c:pt idx="416">
                  <c:v>60050171</c:v>
                </c:pt>
                <c:pt idx="417">
                  <c:v>60012710</c:v>
                </c:pt>
                <c:pt idx="418">
                  <c:v>60000942</c:v>
                </c:pt>
                <c:pt idx="419">
                  <c:v>59800000</c:v>
                </c:pt>
                <c:pt idx="420">
                  <c:v>59568845</c:v>
                </c:pt>
                <c:pt idx="421">
                  <c:v>59502303</c:v>
                </c:pt>
                <c:pt idx="422">
                  <c:v>59400000</c:v>
                </c:pt>
                <c:pt idx="423">
                  <c:v>59267897</c:v>
                </c:pt>
                <c:pt idx="424">
                  <c:v>59006721</c:v>
                </c:pt>
                <c:pt idx="425">
                  <c:v>58813460</c:v>
                </c:pt>
                <c:pt idx="426">
                  <c:v>58539855</c:v>
                </c:pt>
                <c:pt idx="427">
                  <c:v>58476776</c:v>
                </c:pt>
                <c:pt idx="428">
                  <c:v>58353550</c:v>
                </c:pt>
                <c:pt idx="429">
                  <c:v>58326666</c:v>
                </c:pt>
                <c:pt idx="430">
                  <c:v>58307945</c:v>
                </c:pt>
                <c:pt idx="431">
                  <c:v>58136909</c:v>
                </c:pt>
                <c:pt idx="432">
                  <c:v>58103929</c:v>
                </c:pt>
                <c:pt idx="433">
                  <c:v>58011073</c:v>
                </c:pt>
                <c:pt idx="434">
                  <c:v>57487711</c:v>
                </c:pt>
                <c:pt idx="435">
                  <c:v>57231524</c:v>
                </c:pt>
                <c:pt idx="436">
                  <c:v>57153533</c:v>
                </c:pt>
                <c:pt idx="437">
                  <c:v>57006880</c:v>
                </c:pt>
                <c:pt idx="438">
                  <c:v>56917897</c:v>
                </c:pt>
                <c:pt idx="439">
                  <c:v>56897215</c:v>
                </c:pt>
                <c:pt idx="440">
                  <c:v>56702060</c:v>
                </c:pt>
                <c:pt idx="441">
                  <c:v>56456431</c:v>
                </c:pt>
                <c:pt idx="442">
                  <c:v>56448821</c:v>
                </c:pt>
                <c:pt idx="443">
                  <c:v>56435493</c:v>
                </c:pt>
                <c:pt idx="444">
                  <c:v>56306973</c:v>
                </c:pt>
                <c:pt idx="445">
                  <c:v>56100000</c:v>
                </c:pt>
                <c:pt idx="446">
                  <c:v>56001698</c:v>
                </c:pt>
                <c:pt idx="447">
                  <c:v>55807520</c:v>
                </c:pt>
                <c:pt idx="448">
                  <c:v>55768056</c:v>
                </c:pt>
                <c:pt idx="449">
                  <c:v>55720716</c:v>
                </c:pt>
                <c:pt idx="450">
                  <c:v>55597042</c:v>
                </c:pt>
                <c:pt idx="451">
                  <c:v>55416609</c:v>
                </c:pt>
                <c:pt idx="452">
                  <c:v>55370362</c:v>
                </c:pt>
                <c:pt idx="453">
                  <c:v>55343774</c:v>
                </c:pt>
                <c:pt idx="454">
                  <c:v>55219395</c:v>
                </c:pt>
                <c:pt idx="455">
                  <c:v>55173235</c:v>
                </c:pt>
                <c:pt idx="456">
                  <c:v>55149435</c:v>
                </c:pt>
                <c:pt idx="457">
                  <c:v>55072454</c:v>
                </c:pt>
                <c:pt idx="458">
                  <c:v>55034302</c:v>
                </c:pt>
                <c:pt idx="459">
                  <c:v>55001343</c:v>
                </c:pt>
                <c:pt idx="460">
                  <c:v>55000000</c:v>
                </c:pt>
                <c:pt idx="461">
                  <c:v>54817937</c:v>
                </c:pt>
                <c:pt idx="462">
                  <c:v>54600000</c:v>
                </c:pt>
                <c:pt idx="463">
                  <c:v>54412921</c:v>
                </c:pt>
                <c:pt idx="464">
                  <c:v>54200000</c:v>
                </c:pt>
                <c:pt idx="465">
                  <c:v>54195633</c:v>
                </c:pt>
                <c:pt idx="466">
                  <c:v>54125426</c:v>
                </c:pt>
                <c:pt idx="467">
                  <c:v>53953403</c:v>
                </c:pt>
                <c:pt idx="468">
                  <c:v>53952276</c:v>
                </c:pt>
                <c:pt idx="469">
                  <c:v>53856263</c:v>
                </c:pt>
                <c:pt idx="470">
                  <c:v>53668525</c:v>
                </c:pt>
                <c:pt idx="471">
                  <c:v>53656813</c:v>
                </c:pt>
                <c:pt idx="472">
                  <c:v>53618384</c:v>
                </c:pt>
                <c:pt idx="473">
                  <c:v>53500000</c:v>
                </c:pt>
                <c:pt idx="474">
                  <c:v>53492685</c:v>
                </c:pt>
                <c:pt idx="475">
                  <c:v>53350242</c:v>
                </c:pt>
                <c:pt idx="476">
                  <c:v>53319509</c:v>
                </c:pt>
                <c:pt idx="477">
                  <c:v>53300000</c:v>
                </c:pt>
                <c:pt idx="478">
                  <c:v>53270259</c:v>
                </c:pt>
                <c:pt idx="479">
                  <c:v>53269010</c:v>
                </c:pt>
                <c:pt idx="480">
                  <c:v>53200012</c:v>
                </c:pt>
                <c:pt idx="481">
                  <c:v>52925609</c:v>
                </c:pt>
                <c:pt idx="482">
                  <c:v>52572496</c:v>
                </c:pt>
                <c:pt idx="483">
                  <c:v>52491137</c:v>
                </c:pt>
                <c:pt idx="484">
                  <c:v>52387997</c:v>
                </c:pt>
                <c:pt idx="485">
                  <c:v>52360285</c:v>
                </c:pt>
                <c:pt idx="486">
                  <c:v>52282182</c:v>
                </c:pt>
                <c:pt idx="487">
                  <c:v>52264926</c:v>
                </c:pt>
                <c:pt idx="488">
                  <c:v>52245055</c:v>
                </c:pt>
                <c:pt idx="489">
                  <c:v>52165546</c:v>
                </c:pt>
                <c:pt idx="490">
                  <c:v>52163317</c:v>
                </c:pt>
                <c:pt idx="491">
                  <c:v>52100855</c:v>
                </c:pt>
                <c:pt idx="492">
                  <c:v>51990286</c:v>
                </c:pt>
                <c:pt idx="493">
                  <c:v>51956980</c:v>
                </c:pt>
                <c:pt idx="494">
                  <c:v>51889948</c:v>
                </c:pt>
                <c:pt idx="495">
                  <c:v>51651430</c:v>
                </c:pt>
                <c:pt idx="496">
                  <c:v>51636016</c:v>
                </c:pt>
                <c:pt idx="497">
                  <c:v>51588220</c:v>
                </c:pt>
                <c:pt idx="498">
                  <c:v>51504069</c:v>
                </c:pt>
                <c:pt idx="499">
                  <c:v>51324422</c:v>
                </c:pt>
                <c:pt idx="500">
                  <c:v>51270454</c:v>
                </c:pt>
                <c:pt idx="501">
                  <c:v>51209973</c:v>
                </c:pt>
                <c:pt idx="502">
                  <c:v>51208010</c:v>
                </c:pt>
                <c:pt idx="503">
                  <c:v>51083765</c:v>
                </c:pt>
                <c:pt idx="504">
                  <c:v>51071133</c:v>
                </c:pt>
                <c:pt idx="505">
                  <c:v>50920948</c:v>
                </c:pt>
                <c:pt idx="506">
                  <c:v>50915214</c:v>
                </c:pt>
                <c:pt idx="507">
                  <c:v>50835030</c:v>
                </c:pt>
                <c:pt idx="508">
                  <c:v>50731542</c:v>
                </c:pt>
                <c:pt idx="509">
                  <c:v>50608545</c:v>
                </c:pt>
                <c:pt idx="510">
                  <c:v>50603980</c:v>
                </c:pt>
                <c:pt idx="511">
                  <c:v>50471320</c:v>
                </c:pt>
                <c:pt idx="512">
                  <c:v>50418803</c:v>
                </c:pt>
                <c:pt idx="513">
                  <c:v>50401464</c:v>
                </c:pt>
                <c:pt idx="514">
                  <c:v>50353764</c:v>
                </c:pt>
                <c:pt idx="515">
                  <c:v>50328194</c:v>
                </c:pt>
                <c:pt idx="516">
                  <c:v>50313314</c:v>
                </c:pt>
                <c:pt idx="517">
                  <c:v>50301521</c:v>
                </c:pt>
                <c:pt idx="518">
                  <c:v>50263257</c:v>
                </c:pt>
                <c:pt idx="519">
                  <c:v>50191634</c:v>
                </c:pt>
                <c:pt idx="520">
                  <c:v>49654900</c:v>
                </c:pt>
                <c:pt idx="521">
                  <c:v>49566871</c:v>
                </c:pt>
                <c:pt idx="522">
                  <c:v>49354205</c:v>
                </c:pt>
                <c:pt idx="523">
                  <c:v>49273505</c:v>
                </c:pt>
                <c:pt idx="524">
                  <c:v>49176215</c:v>
                </c:pt>
                <c:pt idx="525">
                  <c:v>49138076</c:v>
                </c:pt>
                <c:pt idx="526">
                  <c:v>49001297</c:v>
                </c:pt>
                <c:pt idx="527">
                  <c:v>48884821</c:v>
                </c:pt>
                <c:pt idx="528">
                  <c:v>48800000</c:v>
                </c:pt>
                <c:pt idx="529">
                  <c:v>48693523</c:v>
                </c:pt>
                <c:pt idx="530">
                  <c:v>48635996</c:v>
                </c:pt>
                <c:pt idx="531">
                  <c:v>48635922</c:v>
                </c:pt>
                <c:pt idx="532">
                  <c:v>48535067</c:v>
                </c:pt>
                <c:pt idx="533">
                  <c:v>48452056</c:v>
                </c:pt>
                <c:pt idx="534">
                  <c:v>48383780</c:v>
                </c:pt>
                <c:pt idx="535">
                  <c:v>48299761</c:v>
                </c:pt>
                <c:pt idx="536">
                  <c:v>48200832</c:v>
                </c:pt>
                <c:pt idx="537">
                  <c:v>48197993</c:v>
                </c:pt>
                <c:pt idx="538">
                  <c:v>48100000</c:v>
                </c:pt>
                <c:pt idx="539">
                  <c:v>48057348</c:v>
                </c:pt>
                <c:pt idx="540">
                  <c:v>47998368</c:v>
                </c:pt>
                <c:pt idx="541">
                  <c:v>47968405</c:v>
                </c:pt>
                <c:pt idx="542">
                  <c:v>47715416</c:v>
                </c:pt>
                <c:pt idx="543">
                  <c:v>47676582</c:v>
                </c:pt>
                <c:pt idx="544">
                  <c:v>47666629</c:v>
                </c:pt>
                <c:pt idx="545">
                  <c:v>47570368</c:v>
                </c:pt>
                <c:pt idx="546">
                  <c:v>47541000</c:v>
                </c:pt>
                <c:pt idx="547">
                  <c:v>47356221</c:v>
                </c:pt>
                <c:pt idx="548">
                  <c:v>47325559</c:v>
                </c:pt>
                <c:pt idx="549">
                  <c:v>47308367</c:v>
                </c:pt>
                <c:pt idx="550">
                  <c:v>47300000</c:v>
                </c:pt>
                <c:pt idx="551">
                  <c:v>47300000</c:v>
                </c:pt>
                <c:pt idx="552">
                  <c:v>47115211</c:v>
                </c:pt>
                <c:pt idx="553">
                  <c:v>47008303</c:v>
                </c:pt>
                <c:pt idx="554">
                  <c:v>47001027</c:v>
                </c:pt>
                <c:pt idx="555">
                  <c:v>46975611</c:v>
                </c:pt>
                <c:pt idx="556">
                  <c:v>46955956</c:v>
                </c:pt>
                <c:pt idx="557">
                  <c:v>46807024</c:v>
                </c:pt>
                <c:pt idx="558">
                  <c:v>46806312</c:v>
                </c:pt>
                <c:pt idx="559">
                  <c:v>46735231</c:v>
                </c:pt>
                <c:pt idx="560">
                  <c:v>46700000</c:v>
                </c:pt>
                <c:pt idx="561">
                  <c:v>46700000</c:v>
                </c:pt>
                <c:pt idx="562">
                  <c:v>46637947</c:v>
                </c:pt>
                <c:pt idx="563">
                  <c:v>46530738</c:v>
                </c:pt>
                <c:pt idx="564">
                  <c:v>46501438</c:v>
                </c:pt>
                <c:pt idx="565">
                  <c:v>46400000</c:v>
                </c:pt>
                <c:pt idx="566">
                  <c:v>46309760</c:v>
                </c:pt>
                <c:pt idx="567">
                  <c:v>46269171</c:v>
                </c:pt>
                <c:pt idx="568">
                  <c:v>46257845</c:v>
                </c:pt>
                <c:pt idx="569">
                  <c:v>46159365</c:v>
                </c:pt>
                <c:pt idx="570">
                  <c:v>46150692</c:v>
                </c:pt>
                <c:pt idx="571">
                  <c:v>46126012</c:v>
                </c:pt>
                <c:pt idx="572">
                  <c:v>45969179</c:v>
                </c:pt>
                <c:pt idx="573">
                  <c:v>45929973</c:v>
                </c:pt>
                <c:pt idx="574">
                  <c:v>45865715</c:v>
                </c:pt>
                <c:pt idx="575">
                  <c:v>45856565</c:v>
                </c:pt>
                <c:pt idx="576">
                  <c:v>45820940</c:v>
                </c:pt>
                <c:pt idx="577">
                  <c:v>45776832</c:v>
                </c:pt>
                <c:pt idx="578">
                  <c:v>45703745</c:v>
                </c:pt>
                <c:pt idx="579">
                  <c:v>45625986</c:v>
                </c:pt>
                <c:pt idx="580">
                  <c:v>45623128</c:v>
                </c:pt>
                <c:pt idx="581">
                  <c:v>45607673</c:v>
                </c:pt>
                <c:pt idx="582">
                  <c:v>45523073</c:v>
                </c:pt>
                <c:pt idx="583">
                  <c:v>45500556</c:v>
                </c:pt>
                <c:pt idx="584">
                  <c:v>45276912</c:v>
                </c:pt>
                <c:pt idx="585">
                  <c:v>45264608</c:v>
                </c:pt>
                <c:pt idx="586">
                  <c:v>45255243</c:v>
                </c:pt>
                <c:pt idx="587">
                  <c:v>45181732</c:v>
                </c:pt>
                <c:pt idx="588">
                  <c:v>45056940</c:v>
                </c:pt>
                <c:pt idx="589">
                  <c:v>45012170</c:v>
                </c:pt>
                <c:pt idx="590">
                  <c:v>45000874</c:v>
                </c:pt>
                <c:pt idx="591">
                  <c:v>44888996</c:v>
                </c:pt>
                <c:pt idx="592">
                  <c:v>44882128</c:v>
                </c:pt>
                <c:pt idx="593">
                  <c:v>44808372</c:v>
                </c:pt>
                <c:pt idx="594">
                  <c:v>44787599</c:v>
                </c:pt>
                <c:pt idx="595">
                  <c:v>44735548</c:v>
                </c:pt>
                <c:pt idx="596">
                  <c:v>44715371</c:v>
                </c:pt>
                <c:pt idx="597">
                  <c:v>44631572</c:v>
                </c:pt>
                <c:pt idx="598">
                  <c:v>44590960</c:v>
                </c:pt>
                <c:pt idx="599">
                  <c:v>44300000</c:v>
                </c:pt>
                <c:pt idx="600">
                  <c:v>44287414</c:v>
                </c:pt>
                <c:pt idx="601">
                  <c:v>44149837</c:v>
                </c:pt>
                <c:pt idx="602">
                  <c:v>44148781</c:v>
                </c:pt>
                <c:pt idx="603">
                  <c:v>44140956</c:v>
                </c:pt>
                <c:pt idx="604">
                  <c:v>44100000</c:v>
                </c:pt>
                <c:pt idx="605">
                  <c:v>43906114</c:v>
                </c:pt>
                <c:pt idx="606">
                  <c:v>43823091</c:v>
                </c:pt>
                <c:pt idx="607">
                  <c:v>43806889</c:v>
                </c:pt>
                <c:pt idx="608">
                  <c:v>43711404</c:v>
                </c:pt>
                <c:pt idx="609">
                  <c:v>43625922</c:v>
                </c:pt>
                <c:pt idx="610">
                  <c:v>43504640</c:v>
                </c:pt>
                <c:pt idx="611">
                  <c:v>43347242</c:v>
                </c:pt>
                <c:pt idx="612">
                  <c:v>43346930</c:v>
                </c:pt>
                <c:pt idx="613">
                  <c:v>42933793</c:v>
                </c:pt>
                <c:pt idx="614">
                  <c:v>42792677</c:v>
                </c:pt>
                <c:pt idx="615">
                  <c:v>42724272</c:v>
                </c:pt>
                <c:pt idx="616">
                  <c:v>42706877</c:v>
                </c:pt>
                <c:pt idx="617">
                  <c:v>42698894</c:v>
                </c:pt>
                <c:pt idx="618">
                  <c:v>42618434</c:v>
                </c:pt>
                <c:pt idx="619">
                  <c:v>42586544</c:v>
                </c:pt>
                <c:pt idx="620">
                  <c:v>42522790</c:v>
                </c:pt>
                <c:pt idx="621">
                  <c:v>42477326</c:v>
                </c:pt>
                <c:pt idx="622">
                  <c:v>42373442</c:v>
                </c:pt>
                <c:pt idx="623">
                  <c:v>42369900</c:v>
                </c:pt>
                <c:pt idx="624">
                  <c:v>42357453</c:v>
                </c:pt>
                <c:pt idx="625">
                  <c:v>42343675</c:v>
                </c:pt>
                <c:pt idx="626">
                  <c:v>42343675</c:v>
                </c:pt>
                <c:pt idx="627">
                  <c:v>42343675</c:v>
                </c:pt>
                <c:pt idx="628">
                  <c:v>42235322</c:v>
                </c:pt>
                <c:pt idx="629">
                  <c:v>42200504</c:v>
                </c:pt>
                <c:pt idx="630">
                  <c:v>42057639</c:v>
                </c:pt>
                <c:pt idx="631">
                  <c:v>41929168</c:v>
                </c:pt>
                <c:pt idx="632">
                  <c:v>41827000</c:v>
                </c:pt>
                <c:pt idx="633">
                  <c:v>41793567</c:v>
                </c:pt>
                <c:pt idx="634">
                  <c:v>41593527</c:v>
                </c:pt>
                <c:pt idx="635">
                  <c:v>41573085</c:v>
                </c:pt>
                <c:pt idx="636">
                  <c:v>41489425</c:v>
                </c:pt>
                <c:pt idx="637">
                  <c:v>41439400</c:v>
                </c:pt>
                <c:pt idx="638">
                  <c:v>41292135</c:v>
                </c:pt>
                <c:pt idx="639">
                  <c:v>41253340</c:v>
                </c:pt>
                <c:pt idx="640">
                  <c:v>41182182</c:v>
                </c:pt>
                <c:pt idx="641">
                  <c:v>41149655</c:v>
                </c:pt>
                <c:pt idx="642">
                  <c:v>41038190</c:v>
                </c:pt>
                <c:pt idx="643">
                  <c:v>41030827</c:v>
                </c:pt>
                <c:pt idx="644">
                  <c:v>41000000</c:v>
                </c:pt>
                <c:pt idx="645">
                  <c:v>40950721</c:v>
                </c:pt>
                <c:pt idx="646">
                  <c:v>40752337</c:v>
                </c:pt>
                <c:pt idx="647">
                  <c:v>40668868</c:v>
                </c:pt>
                <c:pt idx="648">
                  <c:v>40566004</c:v>
                </c:pt>
                <c:pt idx="649">
                  <c:v>40400000</c:v>
                </c:pt>
                <c:pt idx="650">
                  <c:v>40367693</c:v>
                </c:pt>
                <c:pt idx="651">
                  <c:v>40293200</c:v>
                </c:pt>
                <c:pt idx="652">
                  <c:v>40274748</c:v>
                </c:pt>
                <c:pt idx="653">
                  <c:v>40184721</c:v>
                </c:pt>
                <c:pt idx="654">
                  <c:v>40136047</c:v>
                </c:pt>
                <c:pt idx="655">
                  <c:v>40098138</c:v>
                </c:pt>
                <c:pt idx="656">
                  <c:v>40072596</c:v>
                </c:pt>
                <c:pt idx="657">
                  <c:v>39816662</c:v>
                </c:pt>
                <c:pt idx="658">
                  <c:v>39812796</c:v>
                </c:pt>
                <c:pt idx="659">
                  <c:v>39812796</c:v>
                </c:pt>
                <c:pt idx="660">
                  <c:v>39703412</c:v>
                </c:pt>
                <c:pt idx="661">
                  <c:v>39571513</c:v>
                </c:pt>
                <c:pt idx="662">
                  <c:v>39567722</c:v>
                </c:pt>
                <c:pt idx="663">
                  <c:v>39461335</c:v>
                </c:pt>
                <c:pt idx="664">
                  <c:v>39456509</c:v>
                </c:pt>
                <c:pt idx="665">
                  <c:v>39343632</c:v>
                </c:pt>
                <c:pt idx="666">
                  <c:v>39266300</c:v>
                </c:pt>
                <c:pt idx="667">
                  <c:v>39190055</c:v>
                </c:pt>
                <c:pt idx="668">
                  <c:v>39156435</c:v>
                </c:pt>
                <c:pt idx="669">
                  <c:v>39052600</c:v>
                </c:pt>
                <c:pt idx="670">
                  <c:v>38950483</c:v>
                </c:pt>
                <c:pt idx="671">
                  <c:v>38872378</c:v>
                </c:pt>
                <c:pt idx="672">
                  <c:v>38815117</c:v>
                </c:pt>
                <c:pt idx="673">
                  <c:v>38797148</c:v>
                </c:pt>
                <c:pt idx="674">
                  <c:v>38771291</c:v>
                </c:pt>
                <c:pt idx="675">
                  <c:v>38771291</c:v>
                </c:pt>
                <c:pt idx="676">
                  <c:v>38756232</c:v>
                </c:pt>
                <c:pt idx="677">
                  <c:v>38697449</c:v>
                </c:pt>
                <c:pt idx="678">
                  <c:v>38658172</c:v>
                </c:pt>
                <c:pt idx="679">
                  <c:v>38543795</c:v>
                </c:pt>
                <c:pt idx="680">
                  <c:v>38493982</c:v>
                </c:pt>
                <c:pt idx="681">
                  <c:v>38400000</c:v>
                </c:pt>
                <c:pt idx="682">
                  <c:v>38287363</c:v>
                </c:pt>
                <c:pt idx="683">
                  <c:v>38192114</c:v>
                </c:pt>
                <c:pt idx="684">
                  <c:v>38192114</c:v>
                </c:pt>
                <c:pt idx="685">
                  <c:v>38127162</c:v>
                </c:pt>
                <c:pt idx="686">
                  <c:v>38023275</c:v>
                </c:pt>
                <c:pt idx="687">
                  <c:v>38000000</c:v>
                </c:pt>
                <c:pt idx="688">
                  <c:v>37744720</c:v>
                </c:pt>
                <c:pt idx="689">
                  <c:v>37696176</c:v>
                </c:pt>
                <c:pt idx="690">
                  <c:v>37650000</c:v>
                </c:pt>
                <c:pt idx="691">
                  <c:v>37541683</c:v>
                </c:pt>
                <c:pt idx="692">
                  <c:v>37536959</c:v>
                </c:pt>
                <c:pt idx="693">
                  <c:v>37536959</c:v>
                </c:pt>
                <c:pt idx="694">
                  <c:v>37365600</c:v>
                </c:pt>
                <c:pt idx="695">
                  <c:v>37322273</c:v>
                </c:pt>
                <c:pt idx="696">
                  <c:v>37257433</c:v>
                </c:pt>
                <c:pt idx="697">
                  <c:v>37253092</c:v>
                </c:pt>
                <c:pt idx="698">
                  <c:v>37239856</c:v>
                </c:pt>
                <c:pt idx="699">
                  <c:v>37063889</c:v>
                </c:pt>
                <c:pt idx="700">
                  <c:v>36900000</c:v>
                </c:pt>
                <c:pt idx="701">
                  <c:v>36885587</c:v>
                </c:pt>
                <c:pt idx="702">
                  <c:v>36868030</c:v>
                </c:pt>
                <c:pt idx="703">
                  <c:v>36667870</c:v>
                </c:pt>
                <c:pt idx="704">
                  <c:v>36643346</c:v>
                </c:pt>
                <c:pt idx="705">
                  <c:v>36636816</c:v>
                </c:pt>
                <c:pt idx="706">
                  <c:v>36600000</c:v>
                </c:pt>
                <c:pt idx="707">
                  <c:v>36600000</c:v>
                </c:pt>
                <c:pt idx="708">
                  <c:v>36528842</c:v>
                </c:pt>
                <c:pt idx="709">
                  <c:v>36527787</c:v>
                </c:pt>
                <c:pt idx="710">
                  <c:v>36468315</c:v>
                </c:pt>
                <c:pt idx="711">
                  <c:v>36398162</c:v>
                </c:pt>
                <c:pt idx="712">
                  <c:v>36377022</c:v>
                </c:pt>
                <c:pt idx="713">
                  <c:v>36371181</c:v>
                </c:pt>
                <c:pt idx="714">
                  <c:v>36362352</c:v>
                </c:pt>
                <c:pt idx="715">
                  <c:v>36360018</c:v>
                </c:pt>
                <c:pt idx="716">
                  <c:v>36328680</c:v>
                </c:pt>
                <c:pt idx="717">
                  <c:v>36207920</c:v>
                </c:pt>
                <c:pt idx="718">
                  <c:v>36154094</c:v>
                </c:pt>
                <c:pt idx="719">
                  <c:v>36137684</c:v>
                </c:pt>
                <c:pt idx="720">
                  <c:v>36121934</c:v>
                </c:pt>
                <c:pt idx="721">
                  <c:v>35990057</c:v>
                </c:pt>
                <c:pt idx="722">
                  <c:v>35960517</c:v>
                </c:pt>
                <c:pt idx="723">
                  <c:v>35910583</c:v>
                </c:pt>
                <c:pt idx="724">
                  <c:v>35592846</c:v>
                </c:pt>
                <c:pt idx="725">
                  <c:v>35490000</c:v>
                </c:pt>
                <c:pt idx="726">
                  <c:v>35468793</c:v>
                </c:pt>
                <c:pt idx="727">
                  <c:v>35448498</c:v>
                </c:pt>
                <c:pt idx="728">
                  <c:v>35443237</c:v>
                </c:pt>
                <c:pt idx="729">
                  <c:v>35428137</c:v>
                </c:pt>
                <c:pt idx="730">
                  <c:v>35305995</c:v>
                </c:pt>
                <c:pt idx="731">
                  <c:v>35279690</c:v>
                </c:pt>
                <c:pt idx="732">
                  <c:v>35200000</c:v>
                </c:pt>
                <c:pt idx="733">
                  <c:v>35168022</c:v>
                </c:pt>
                <c:pt idx="734">
                  <c:v>35122319</c:v>
                </c:pt>
                <c:pt idx="735">
                  <c:v>35026631</c:v>
                </c:pt>
                <c:pt idx="736">
                  <c:v>35010106</c:v>
                </c:pt>
                <c:pt idx="737">
                  <c:v>35006147</c:v>
                </c:pt>
                <c:pt idx="738">
                  <c:v>35003492</c:v>
                </c:pt>
                <c:pt idx="739">
                  <c:v>35003300</c:v>
                </c:pt>
                <c:pt idx="740">
                  <c:v>34886089</c:v>
                </c:pt>
                <c:pt idx="741">
                  <c:v>34706988</c:v>
                </c:pt>
                <c:pt idx="742">
                  <c:v>34700000</c:v>
                </c:pt>
                <c:pt idx="743">
                  <c:v>34500000</c:v>
                </c:pt>
                <c:pt idx="744">
                  <c:v>34300000</c:v>
                </c:pt>
                <c:pt idx="745">
                  <c:v>34244877</c:v>
                </c:pt>
                <c:pt idx="746">
                  <c:v>34225164</c:v>
                </c:pt>
                <c:pt idx="747">
                  <c:v>34218429</c:v>
                </c:pt>
                <c:pt idx="748">
                  <c:v>34172251</c:v>
                </c:pt>
                <c:pt idx="749">
                  <c:v>34098862</c:v>
                </c:pt>
                <c:pt idx="750">
                  <c:v>34073773</c:v>
                </c:pt>
                <c:pt idx="751">
                  <c:v>34034755</c:v>
                </c:pt>
                <c:pt idx="752">
                  <c:v>33983001</c:v>
                </c:pt>
                <c:pt idx="753">
                  <c:v>33914986</c:v>
                </c:pt>
                <c:pt idx="754">
                  <c:v>33800000</c:v>
                </c:pt>
                <c:pt idx="755">
                  <c:v>33762229</c:v>
                </c:pt>
                <c:pt idx="756">
                  <c:v>33729374</c:v>
                </c:pt>
                <c:pt idx="757">
                  <c:v>33600000</c:v>
                </c:pt>
                <c:pt idx="758">
                  <c:v>33600000</c:v>
                </c:pt>
                <c:pt idx="759">
                  <c:v>33563158</c:v>
                </c:pt>
                <c:pt idx="760">
                  <c:v>33553787</c:v>
                </c:pt>
                <c:pt idx="761">
                  <c:v>33536011</c:v>
                </c:pt>
                <c:pt idx="762">
                  <c:v>33491560</c:v>
                </c:pt>
                <c:pt idx="763">
                  <c:v>33375151</c:v>
                </c:pt>
                <c:pt idx="764">
                  <c:v>33355354</c:v>
                </c:pt>
                <c:pt idx="765">
                  <c:v>33338338</c:v>
                </c:pt>
                <c:pt idx="766">
                  <c:v>33307796</c:v>
                </c:pt>
                <c:pt idx="767">
                  <c:v>33305545</c:v>
                </c:pt>
                <c:pt idx="768">
                  <c:v>33262492</c:v>
                </c:pt>
                <c:pt idx="769">
                  <c:v>33158000</c:v>
                </c:pt>
                <c:pt idx="770">
                  <c:v>33147445</c:v>
                </c:pt>
                <c:pt idx="771">
                  <c:v>33146000</c:v>
                </c:pt>
                <c:pt idx="772">
                  <c:v>32962333</c:v>
                </c:pt>
                <c:pt idx="773">
                  <c:v>32951479</c:v>
                </c:pt>
                <c:pt idx="774">
                  <c:v>32885635</c:v>
                </c:pt>
                <c:pt idx="775">
                  <c:v>32885635</c:v>
                </c:pt>
                <c:pt idx="776">
                  <c:v>32877175</c:v>
                </c:pt>
                <c:pt idx="777">
                  <c:v>32860214</c:v>
                </c:pt>
                <c:pt idx="778">
                  <c:v>32811275</c:v>
                </c:pt>
                <c:pt idx="779">
                  <c:v>32808615</c:v>
                </c:pt>
                <c:pt idx="780">
                  <c:v>32800000</c:v>
                </c:pt>
                <c:pt idx="781">
                  <c:v>32614858</c:v>
                </c:pt>
                <c:pt idx="782">
                  <c:v>32614158</c:v>
                </c:pt>
                <c:pt idx="783">
                  <c:v>32523385</c:v>
                </c:pt>
                <c:pt idx="784">
                  <c:v>32522221</c:v>
                </c:pt>
                <c:pt idx="785">
                  <c:v>32462438</c:v>
                </c:pt>
                <c:pt idx="786">
                  <c:v>32455275</c:v>
                </c:pt>
                <c:pt idx="787">
                  <c:v>32356857</c:v>
                </c:pt>
                <c:pt idx="788">
                  <c:v>32306065</c:v>
                </c:pt>
                <c:pt idx="789">
                  <c:v>32266306</c:v>
                </c:pt>
                <c:pt idx="790">
                  <c:v>32235441</c:v>
                </c:pt>
                <c:pt idx="791">
                  <c:v>32225777</c:v>
                </c:pt>
                <c:pt idx="792">
                  <c:v>32200000</c:v>
                </c:pt>
                <c:pt idx="793">
                  <c:v>32148997</c:v>
                </c:pt>
                <c:pt idx="794">
                  <c:v>32144465</c:v>
                </c:pt>
                <c:pt idx="795">
                  <c:v>32066497</c:v>
                </c:pt>
                <c:pt idx="796">
                  <c:v>32066000</c:v>
                </c:pt>
                <c:pt idx="797">
                  <c:v>32030663</c:v>
                </c:pt>
                <c:pt idx="798">
                  <c:v>32000000</c:v>
                </c:pt>
                <c:pt idx="799">
                  <c:v>31997107</c:v>
                </c:pt>
                <c:pt idx="800">
                  <c:v>31900000</c:v>
                </c:pt>
                <c:pt idx="801">
                  <c:v>31859105</c:v>
                </c:pt>
                <c:pt idx="802">
                  <c:v>31838728</c:v>
                </c:pt>
                <c:pt idx="803">
                  <c:v>31726644</c:v>
                </c:pt>
                <c:pt idx="804">
                  <c:v>31691009</c:v>
                </c:pt>
                <c:pt idx="805">
                  <c:v>31517441</c:v>
                </c:pt>
                <c:pt idx="806">
                  <c:v>31505065</c:v>
                </c:pt>
                <c:pt idx="807">
                  <c:v>31431160</c:v>
                </c:pt>
                <c:pt idx="808">
                  <c:v>31385560</c:v>
                </c:pt>
                <c:pt idx="809">
                  <c:v>31359959</c:v>
                </c:pt>
                <c:pt idx="810">
                  <c:v>31353636</c:v>
                </c:pt>
                <c:pt idx="811">
                  <c:v>31347010</c:v>
                </c:pt>
                <c:pt idx="812">
                  <c:v>31282411</c:v>
                </c:pt>
                <c:pt idx="813">
                  <c:v>31261036</c:v>
                </c:pt>
                <c:pt idx="814">
                  <c:v>31217900</c:v>
                </c:pt>
                <c:pt idx="815">
                  <c:v>31193053</c:v>
                </c:pt>
                <c:pt idx="816">
                  <c:v>31174897</c:v>
                </c:pt>
                <c:pt idx="817">
                  <c:v>31134898</c:v>
                </c:pt>
                <c:pt idx="818">
                  <c:v>31094903</c:v>
                </c:pt>
                <c:pt idx="819">
                  <c:v>31094903</c:v>
                </c:pt>
                <c:pt idx="820">
                  <c:v>31022333</c:v>
                </c:pt>
                <c:pt idx="821">
                  <c:v>31015141</c:v>
                </c:pt>
                <c:pt idx="822">
                  <c:v>31008288</c:v>
                </c:pt>
                <c:pt idx="823">
                  <c:v>31000000</c:v>
                </c:pt>
                <c:pt idx="824">
                  <c:v>30973336</c:v>
                </c:pt>
                <c:pt idx="825">
                  <c:v>30849949</c:v>
                </c:pt>
                <c:pt idx="826">
                  <c:v>30836296</c:v>
                </c:pt>
                <c:pt idx="827">
                  <c:v>30800000</c:v>
                </c:pt>
                <c:pt idx="828">
                  <c:v>30775468</c:v>
                </c:pt>
                <c:pt idx="829">
                  <c:v>30775468</c:v>
                </c:pt>
                <c:pt idx="830">
                  <c:v>30695394</c:v>
                </c:pt>
                <c:pt idx="831">
                  <c:v>30618403</c:v>
                </c:pt>
                <c:pt idx="832">
                  <c:v>30537320</c:v>
                </c:pt>
                <c:pt idx="833">
                  <c:v>30485039</c:v>
                </c:pt>
                <c:pt idx="834">
                  <c:v>30405498</c:v>
                </c:pt>
                <c:pt idx="835">
                  <c:v>30341670</c:v>
                </c:pt>
                <c:pt idx="836">
                  <c:v>30311509</c:v>
                </c:pt>
                <c:pt idx="837">
                  <c:v>30302314</c:v>
                </c:pt>
                <c:pt idx="838">
                  <c:v>30270227</c:v>
                </c:pt>
                <c:pt idx="839">
                  <c:v>30269340</c:v>
                </c:pt>
                <c:pt idx="840">
                  <c:v>30227069</c:v>
                </c:pt>
                <c:pt idx="841">
                  <c:v>30163652</c:v>
                </c:pt>
                <c:pt idx="842">
                  <c:v>30127620</c:v>
                </c:pt>
                <c:pt idx="843">
                  <c:v>30100000</c:v>
                </c:pt>
                <c:pt idx="844">
                  <c:v>30033780</c:v>
                </c:pt>
                <c:pt idx="845">
                  <c:v>30014112</c:v>
                </c:pt>
                <c:pt idx="846">
                  <c:v>30000882</c:v>
                </c:pt>
                <c:pt idx="847">
                  <c:v>29993847</c:v>
                </c:pt>
                <c:pt idx="848">
                  <c:v>29982968</c:v>
                </c:pt>
                <c:pt idx="849">
                  <c:v>29968224</c:v>
                </c:pt>
                <c:pt idx="850">
                  <c:v>29948113</c:v>
                </c:pt>
                <c:pt idx="851">
                  <c:v>29883016</c:v>
                </c:pt>
                <c:pt idx="852">
                  <c:v>29730907</c:v>
                </c:pt>
                <c:pt idx="853">
                  <c:v>29667095</c:v>
                </c:pt>
                <c:pt idx="854">
                  <c:v>29604977</c:v>
                </c:pt>
                <c:pt idx="855">
                  <c:v>29507053</c:v>
                </c:pt>
                <c:pt idx="856">
                  <c:v>29484168</c:v>
                </c:pt>
                <c:pt idx="857">
                  <c:v>29483949</c:v>
                </c:pt>
                <c:pt idx="858">
                  <c:v>29099640</c:v>
                </c:pt>
                <c:pt idx="859">
                  <c:v>29098051</c:v>
                </c:pt>
                <c:pt idx="860">
                  <c:v>29041560</c:v>
                </c:pt>
                <c:pt idx="861">
                  <c:v>28939454</c:v>
                </c:pt>
                <c:pt idx="862">
                  <c:v>28895417</c:v>
                </c:pt>
                <c:pt idx="863">
                  <c:v>28848100</c:v>
                </c:pt>
                <c:pt idx="864">
                  <c:v>28826569</c:v>
                </c:pt>
                <c:pt idx="865">
                  <c:v>28771072</c:v>
                </c:pt>
                <c:pt idx="866">
                  <c:v>28728000</c:v>
                </c:pt>
                <c:pt idx="867">
                  <c:v>28715510</c:v>
                </c:pt>
                <c:pt idx="868">
                  <c:v>28700000</c:v>
                </c:pt>
                <c:pt idx="869">
                  <c:v>28546578</c:v>
                </c:pt>
                <c:pt idx="870">
                  <c:v>28536019</c:v>
                </c:pt>
                <c:pt idx="871">
                  <c:v>28500000</c:v>
                </c:pt>
                <c:pt idx="872">
                  <c:v>28462534</c:v>
                </c:pt>
                <c:pt idx="873">
                  <c:v>28423368</c:v>
                </c:pt>
                <c:pt idx="874">
                  <c:v>28400000</c:v>
                </c:pt>
                <c:pt idx="875">
                  <c:v>28368347</c:v>
                </c:pt>
                <c:pt idx="876">
                  <c:v>28328558</c:v>
                </c:pt>
                <c:pt idx="877">
                  <c:v>28280963</c:v>
                </c:pt>
                <c:pt idx="878">
                  <c:v>28200225</c:v>
                </c:pt>
                <c:pt idx="879">
                  <c:v>28025000</c:v>
                </c:pt>
                <c:pt idx="880">
                  <c:v>28022524</c:v>
                </c:pt>
                <c:pt idx="881">
                  <c:v>28000000</c:v>
                </c:pt>
                <c:pt idx="882">
                  <c:v>27919096</c:v>
                </c:pt>
                <c:pt idx="883">
                  <c:v>27919096</c:v>
                </c:pt>
                <c:pt idx="884">
                  <c:v>27887943</c:v>
                </c:pt>
                <c:pt idx="885">
                  <c:v>27879132</c:v>
                </c:pt>
                <c:pt idx="886">
                  <c:v>27852604</c:v>
                </c:pt>
                <c:pt idx="887">
                  <c:v>27800000</c:v>
                </c:pt>
                <c:pt idx="888">
                  <c:v>27703470</c:v>
                </c:pt>
                <c:pt idx="889">
                  <c:v>27701895</c:v>
                </c:pt>
                <c:pt idx="890">
                  <c:v>27693162</c:v>
                </c:pt>
                <c:pt idx="891">
                  <c:v>27680195</c:v>
                </c:pt>
                <c:pt idx="892">
                  <c:v>27647595</c:v>
                </c:pt>
                <c:pt idx="893">
                  <c:v>27645152</c:v>
                </c:pt>
                <c:pt idx="894">
                  <c:v>27592530</c:v>
                </c:pt>
                <c:pt idx="895">
                  <c:v>27528330</c:v>
                </c:pt>
                <c:pt idx="896">
                  <c:v>27470017</c:v>
                </c:pt>
                <c:pt idx="897">
                  <c:v>27469602</c:v>
                </c:pt>
                <c:pt idx="898">
                  <c:v>27453345</c:v>
                </c:pt>
                <c:pt idx="899">
                  <c:v>27410049</c:v>
                </c:pt>
                <c:pt idx="900">
                  <c:v>27317535</c:v>
                </c:pt>
                <c:pt idx="901">
                  <c:v>27252964</c:v>
                </c:pt>
                <c:pt idx="902">
                  <c:v>27243721</c:v>
                </c:pt>
                <c:pt idx="903">
                  <c:v>27200000</c:v>
                </c:pt>
                <c:pt idx="904">
                  <c:v>27061228</c:v>
                </c:pt>
                <c:pt idx="905">
                  <c:v>27049108</c:v>
                </c:pt>
                <c:pt idx="906">
                  <c:v>27002815</c:v>
                </c:pt>
                <c:pt idx="907">
                  <c:v>26963967</c:v>
                </c:pt>
                <c:pt idx="908">
                  <c:v>26853450</c:v>
                </c:pt>
                <c:pt idx="909">
                  <c:v>26845943</c:v>
                </c:pt>
                <c:pt idx="910">
                  <c:v>26777564</c:v>
                </c:pt>
                <c:pt idx="911">
                  <c:v>26766350</c:v>
                </c:pt>
                <c:pt idx="912">
                  <c:v>26746109</c:v>
                </c:pt>
                <c:pt idx="913">
                  <c:v>26676606</c:v>
                </c:pt>
                <c:pt idx="914">
                  <c:v>26638165</c:v>
                </c:pt>
                <c:pt idx="915">
                  <c:v>26638165</c:v>
                </c:pt>
                <c:pt idx="916">
                  <c:v>26635000</c:v>
                </c:pt>
                <c:pt idx="917">
                  <c:v>26624000</c:v>
                </c:pt>
                <c:pt idx="918">
                  <c:v>26533608</c:v>
                </c:pt>
                <c:pt idx="919">
                  <c:v>26466372</c:v>
                </c:pt>
                <c:pt idx="920">
                  <c:v>26423726</c:v>
                </c:pt>
                <c:pt idx="921">
                  <c:v>26372293</c:v>
                </c:pt>
                <c:pt idx="922">
                  <c:v>26363118</c:v>
                </c:pt>
                <c:pt idx="923">
                  <c:v>26277420</c:v>
                </c:pt>
                <c:pt idx="924">
                  <c:v>26200000</c:v>
                </c:pt>
                <c:pt idx="925">
                  <c:v>26087366</c:v>
                </c:pt>
                <c:pt idx="926">
                  <c:v>26087161</c:v>
                </c:pt>
                <c:pt idx="927">
                  <c:v>26068547</c:v>
                </c:pt>
                <c:pt idx="928">
                  <c:v>25916903</c:v>
                </c:pt>
                <c:pt idx="929">
                  <c:v>25853424</c:v>
                </c:pt>
                <c:pt idx="930">
                  <c:v>25794166</c:v>
                </c:pt>
                <c:pt idx="931">
                  <c:v>25707719</c:v>
                </c:pt>
                <c:pt idx="932">
                  <c:v>25700000</c:v>
                </c:pt>
                <c:pt idx="933">
                  <c:v>25672630</c:v>
                </c:pt>
                <c:pt idx="934">
                  <c:v>25670855</c:v>
                </c:pt>
                <c:pt idx="935">
                  <c:v>25660000</c:v>
                </c:pt>
                <c:pt idx="936">
                  <c:v>25605492</c:v>
                </c:pt>
                <c:pt idx="937">
                  <c:v>25601508</c:v>
                </c:pt>
                <c:pt idx="938">
                  <c:v>25517854</c:v>
                </c:pt>
                <c:pt idx="939">
                  <c:v>25454043</c:v>
                </c:pt>
                <c:pt idx="940">
                  <c:v>25400856</c:v>
                </c:pt>
                <c:pt idx="941">
                  <c:v>25399000</c:v>
                </c:pt>
                <c:pt idx="942">
                  <c:v>25188667</c:v>
                </c:pt>
                <c:pt idx="943">
                  <c:v>25074895</c:v>
                </c:pt>
                <c:pt idx="944">
                  <c:v>25064955</c:v>
                </c:pt>
                <c:pt idx="945">
                  <c:v>25054449</c:v>
                </c:pt>
                <c:pt idx="946">
                  <c:v>25001065</c:v>
                </c:pt>
                <c:pt idx="947">
                  <c:v>24988180</c:v>
                </c:pt>
                <c:pt idx="948">
                  <c:v>24891374</c:v>
                </c:pt>
                <c:pt idx="949">
                  <c:v>24870275</c:v>
                </c:pt>
                <c:pt idx="950">
                  <c:v>24833860</c:v>
                </c:pt>
                <c:pt idx="951">
                  <c:v>24812241</c:v>
                </c:pt>
                <c:pt idx="952">
                  <c:v>24800000</c:v>
                </c:pt>
                <c:pt idx="953">
                  <c:v>24795350</c:v>
                </c:pt>
                <c:pt idx="954">
                  <c:v>24707598</c:v>
                </c:pt>
                <c:pt idx="955">
                  <c:v>24705000</c:v>
                </c:pt>
                <c:pt idx="956">
                  <c:v>24705000</c:v>
                </c:pt>
                <c:pt idx="957">
                  <c:v>24699513</c:v>
                </c:pt>
                <c:pt idx="958">
                  <c:v>24651794</c:v>
                </c:pt>
                <c:pt idx="959">
                  <c:v>24520804</c:v>
                </c:pt>
                <c:pt idx="960">
                  <c:v>24412677</c:v>
                </c:pt>
                <c:pt idx="961">
                  <c:v>24411478</c:v>
                </c:pt>
                <c:pt idx="962">
                  <c:v>24400000</c:v>
                </c:pt>
                <c:pt idx="963">
                  <c:v>24400000</c:v>
                </c:pt>
                <c:pt idx="964">
                  <c:v>24363530</c:v>
                </c:pt>
                <c:pt idx="965">
                  <c:v>24360014</c:v>
                </c:pt>
                <c:pt idx="966">
                  <c:v>24335698</c:v>
                </c:pt>
                <c:pt idx="967">
                  <c:v>24327868</c:v>
                </c:pt>
                <c:pt idx="968">
                  <c:v>24281723</c:v>
                </c:pt>
                <c:pt idx="969">
                  <c:v>24244684</c:v>
                </c:pt>
                <c:pt idx="970">
                  <c:v>24200000</c:v>
                </c:pt>
                <c:pt idx="971">
                  <c:v>24123143</c:v>
                </c:pt>
                <c:pt idx="972">
                  <c:v>24093107</c:v>
                </c:pt>
                <c:pt idx="973">
                  <c:v>24054514</c:v>
                </c:pt>
                <c:pt idx="974">
                  <c:v>24048637</c:v>
                </c:pt>
                <c:pt idx="975">
                  <c:v>24037564</c:v>
                </c:pt>
                <c:pt idx="976">
                  <c:v>24024969</c:v>
                </c:pt>
                <c:pt idx="977">
                  <c:v>24001218</c:v>
                </c:pt>
                <c:pt idx="978">
                  <c:v>23894477</c:v>
                </c:pt>
                <c:pt idx="979">
                  <c:v>23874933</c:v>
                </c:pt>
                <c:pt idx="980">
                  <c:v>23825798</c:v>
                </c:pt>
                <c:pt idx="981">
                  <c:v>23818159</c:v>
                </c:pt>
                <c:pt idx="982">
                  <c:v>23779955</c:v>
                </c:pt>
                <c:pt idx="983">
                  <c:v>23745923</c:v>
                </c:pt>
                <c:pt idx="984">
                  <c:v>23680848</c:v>
                </c:pt>
                <c:pt idx="985">
                  <c:v>23585416</c:v>
                </c:pt>
                <c:pt idx="986">
                  <c:v>23583175</c:v>
                </c:pt>
                <c:pt idx="987">
                  <c:v>23541700</c:v>
                </c:pt>
                <c:pt idx="988">
                  <c:v>23511038</c:v>
                </c:pt>
                <c:pt idx="989">
                  <c:v>23382841</c:v>
                </c:pt>
                <c:pt idx="990">
                  <c:v>23343413</c:v>
                </c:pt>
                <c:pt idx="991">
                  <c:v>23338891</c:v>
                </c:pt>
                <c:pt idx="992">
                  <c:v>23334256</c:v>
                </c:pt>
                <c:pt idx="993">
                  <c:v>23332128</c:v>
                </c:pt>
                <c:pt idx="994">
                  <c:v>23237389</c:v>
                </c:pt>
                <c:pt idx="995">
                  <c:v>23071558</c:v>
                </c:pt>
                <c:pt idx="996">
                  <c:v>23028109</c:v>
                </c:pt>
                <c:pt idx="997">
                  <c:v>23021560</c:v>
                </c:pt>
                <c:pt idx="998">
                  <c:v>23000000</c:v>
                </c:pt>
                <c:pt idx="999">
                  <c:v>22991439</c:v>
                </c:pt>
                <c:pt idx="1000">
                  <c:v>22981571</c:v>
                </c:pt>
                <c:pt idx="1001">
                  <c:v>22937130</c:v>
                </c:pt>
                <c:pt idx="1002">
                  <c:v>22931301</c:v>
                </c:pt>
                <c:pt idx="1003">
                  <c:v>22877959</c:v>
                </c:pt>
                <c:pt idx="1004">
                  <c:v>22800000</c:v>
                </c:pt>
                <c:pt idx="1005">
                  <c:v>22696902</c:v>
                </c:pt>
                <c:pt idx="1006">
                  <c:v>22689474</c:v>
                </c:pt>
                <c:pt idx="1007">
                  <c:v>22670733</c:v>
                </c:pt>
                <c:pt idx="1008">
                  <c:v>22657819</c:v>
                </c:pt>
                <c:pt idx="1009">
                  <c:v>22652003</c:v>
                </c:pt>
                <c:pt idx="1010">
                  <c:v>22569532</c:v>
                </c:pt>
                <c:pt idx="1011">
                  <c:v>22505908</c:v>
                </c:pt>
                <c:pt idx="1012">
                  <c:v>22499043</c:v>
                </c:pt>
                <c:pt idx="1013">
                  <c:v>22487293</c:v>
                </c:pt>
                <c:pt idx="1014">
                  <c:v>22418902</c:v>
                </c:pt>
                <c:pt idx="1015">
                  <c:v>22360069</c:v>
                </c:pt>
                <c:pt idx="1016">
                  <c:v>22305037</c:v>
                </c:pt>
                <c:pt idx="1017">
                  <c:v>22296514</c:v>
                </c:pt>
                <c:pt idx="1018">
                  <c:v>22285953</c:v>
                </c:pt>
                <c:pt idx="1019">
                  <c:v>22238770</c:v>
                </c:pt>
                <c:pt idx="1020">
                  <c:v>22176108</c:v>
                </c:pt>
                <c:pt idx="1021">
                  <c:v>22133888</c:v>
                </c:pt>
                <c:pt idx="1022">
                  <c:v>22124400</c:v>
                </c:pt>
                <c:pt idx="1023">
                  <c:v>22116152</c:v>
                </c:pt>
                <c:pt idx="1024">
                  <c:v>22114556</c:v>
                </c:pt>
                <c:pt idx="1025">
                  <c:v>22101000</c:v>
                </c:pt>
                <c:pt idx="1026">
                  <c:v>22021740</c:v>
                </c:pt>
                <c:pt idx="1027">
                  <c:v>22021740</c:v>
                </c:pt>
                <c:pt idx="1028">
                  <c:v>21968653</c:v>
                </c:pt>
                <c:pt idx="1029">
                  <c:v>21882551</c:v>
                </c:pt>
                <c:pt idx="1030">
                  <c:v>21876365</c:v>
                </c:pt>
                <c:pt idx="1031">
                  <c:v>21867960</c:v>
                </c:pt>
                <c:pt idx="1032">
                  <c:v>21846082</c:v>
                </c:pt>
                <c:pt idx="1033">
                  <c:v>21836394</c:v>
                </c:pt>
                <c:pt idx="1034">
                  <c:v>21790248</c:v>
                </c:pt>
                <c:pt idx="1035">
                  <c:v>21788807</c:v>
                </c:pt>
                <c:pt idx="1036">
                  <c:v>21747570</c:v>
                </c:pt>
                <c:pt idx="1037">
                  <c:v>21704396</c:v>
                </c:pt>
                <c:pt idx="1038">
                  <c:v>21638292</c:v>
                </c:pt>
                <c:pt idx="1039">
                  <c:v>21629916</c:v>
                </c:pt>
                <c:pt idx="1040">
                  <c:v>21604320</c:v>
                </c:pt>
                <c:pt idx="1041">
                  <c:v>21601713</c:v>
                </c:pt>
                <c:pt idx="1042">
                  <c:v>21550000</c:v>
                </c:pt>
                <c:pt idx="1043">
                  <c:v>21544445</c:v>
                </c:pt>
                <c:pt idx="1044">
                  <c:v>21500105</c:v>
                </c:pt>
                <c:pt idx="1045">
                  <c:v>21475962</c:v>
                </c:pt>
                <c:pt idx="1046">
                  <c:v>21475193</c:v>
                </c:pt>
                <c:pt idx="1047">
                  <c:v>21457409</c:v>
                </c:pt>
                <c:pt idx="1048">
                  <c:v>21432423</c:v>
                </c:pt>
                <c:pt idx="1049">
                  <c:v>21359200</c:v>
                </c:pt>
                <c:pt idx="1050">
                  <c:v>21304264</c:v>
                </c:pt>
                <c:pt idx="1051">
                  <c:v>21300107</c:v>
                </c:pt>
                <c:pt idx="1052">
                  <c:v>21285499</c:v>
                </c:pt>
                <c:pt idx="1053">
                  <c:v>21263182</c:v>
                </c:pt>
                <c:pt idx="1054">
                  <c:v>21185897</c:v>
                </c:pt>
                <c:pt idx="1055">
                  <c:v>21137505</c:v>
                </c:pt>
                <c:pt idx="1056">
                  <c:v>21131483</c:v>
                </c:pt>
                <c:pt idx="1057">
                  <c:v>21111837</c:v>
                </c:pt>
                <c:pt idx="1058">
                  <c:v>21109400</c:v>
                </c:pt>
                <c:pt idx="1059">
                  <c:v>21097664</c:v>
                </c:pt>
                <c:pt idx="1060">
                  <c:v>21045445</c:v>
                </c:pt>
                <c:pt idx="1061">
                  <c:v>21041732</c:v>
                </c:pt>
                <c:pt idx="1062">
                  <c:v>21000000</c:v>
                </c:pt>
                <c:pt idx="1063">
                  <c:v>20984230</c:v>
                </c:pt>
                <c:pt idx="1064">
                  <c:v>20939782</c:v>
                </c:pt>
                <c:pt idx="1065">
                  <c:v>20921738</c:v>
                </c:pt>
                <c:pt idx="1066">
                  <c:v>20911262</c:v>
                </c:pt>
                <c:pt idx="1067">
                  <c:v>20887263</c:v>
                </c:pt>
                <c:pt idx="1068">
                  <c:v>20802754</c:v>
                </c:pt>
                <c:pt idx="1069">
                  <c:v>20793160</c:v>
                </c:pt>
                <c:pt idx="1070">
                  <c:v>20700247</c:v>
                </c:pt>
                <c:pt idx="1071">
                  <c:v>20700000</c:v>
                </c:pt>
                <c:pt idx="1072">
                  <c:v>20700000</c:v>
                </c:pt>
                <c:pt idx="1073">
                  <c:v>20687587</c:v>
                </c:pt>
                <c:pt idx="1074">
                  <c:v>20651422</c:v>
                </c:pt>
                <c:pt idx="1075">
                  <c:v>20574010</c:v>
                </c:pt>
                <c:pt idx="1076">
                  <c:v>20566230</c:v>
                </c:pt>
                <c:pt idx="1077">
                  <c:v>20557989</c:v>
                </c:pt>
                <c:pt idx="1078">
                  <c:v>20530832</c:v>
                </c:pt>
                <c:pt idx="1079">
                  <c:v>20455802</c:v>
                </c:pt>
                <c:pt idx="1080">
                  <c:v>20450000</c:v>
                </c:pt>
                <c:pt idx="1081">
                  <c:v>20378000</c:v>
                </c:pt>
                <c:pt idx="1082">
                  <c:v>20378000</c:v>
                </c:pt>
                <c:pt idx="1083">
                  <c:v>20306281</c:v>
                </c:pt>
                <c:pt idx="1084">
                  <c:v>20300000</c:v>
                </c:pt>
                <c:pt idx="1085">
                  <c:v>20291815</c:v>
                </c:pt>
                <c:pt idx="1086">
                  <c:v>20281096</c:v>
                </c:pt>
                <c:pt idx="1087">
                  <c:v>20236603</c:v>
                </c:pt>
                <c:pt idx="1088">
                  <c:v>20169068</c:v>
                </c:pt>
                <c:pt idx="1089">
                  <c:v>20132596</c:v>
                </c:pt>
                <c:pt idx="1090">
                  <c:v>20089048</c:v>
                </c:pt>
                <c:pt idx="1091">
                  <c:v>20063926</c:v>
                </c:pt>
                <c:pt idx="1092">
                  <c:v>20054909</c:v>
                </c:pt>
                <c:pt idx="1093">
                  <c:v>20033643</c:v>
                </c:pt>
                <c:pt idx="1094">
                  <c:v>20033643</c:v>
                </c:pt>
                <c:pt idx="1095">
                  <c:v>20007180</c:v>
                </c:pt>
                <c:pt idx="1096">
                  <c:v>19999143</c:v>
                </c:pt>
                <c:pt idx="1097">
                  <c:v>19995817</c:v>
                </c:pt>
                <c:pt idx="1098">
                  <c:v>19990064</c:v>
                </c:pt>
                <c:pt idx="1099">
                  <c:v>19903076</c:v>
                </c:pt>
                <c:pt idx="1100">
                  <c:v>19903076</c:v>
                </c:pt>
                <c:pt idx="1101">
                  <c:v>19809547</c:v>
                </c:pt>
                <c:pt idx="1102">
                  <c:v>19779400</c:v>
                </c:pt>
                <c:pt idx="1103">
                  <c:v>19737645</c:v>
                </c:pt>
                <c:pt idx="1104">
                  <c:v>19700000</c:v>
                </c:pt>
                <c:pt idx="1105">
                  <c:v>19691811</c:v>
                </c:pt>
                <c:pt idx="1106">
                  <c:v>19597131</c:v>
                </c:pt>
                <c:pt idx="1107">
                  <c:v>19588068</c:v>
                </c:pt>
                <c:pt idx="1108">
                  <c:v>19540762</c:v>
                </c:pt>
                <c:pt idx="1109">
                  <c:v>19506619</c:v>
                </c:pt>
                <c:pt idx="1110">
                  <c:v>19500000</c:v>
                </c:pt>
                <c:pt idx="1111">
                  <c:v>19500000</c:v>
                </c:pt>
                <c:pt idx="1112">
                  <c:v>19489752</c:v>
                </c:pt>
                <c:pt idx="1113">
                  <c:v>19455658</c:v>
                </c:pt>
                <c:pt idx="1114">
                  <c:v>19402612</c:v>
                </c:pt>
                <c:pt idx="1115">
                  <c:v>19397498</c:v>
                </c:pt>
                <c:pt idx="1116">
                  <c:v>19392418</c:v>
                </c:pt>
                <c:pt idx="1117">
                  <c:v>19362712</c:v>
                </c:pt>
                <c:pt idx="1118">
                  <c:v>19244700</c:v>
                </c:pt>
                <c:pt idx="1119">
                  <c:v>19234747</c:v>
                </c:pt>
                <c:pt idx="1120">
                  <c:v>19228104</c:v>
                </c:pt>
                <c:pt idx="1121">
                  <c:v>19219978</c:v>
                </c:pt>
                <c:pt idx="1122">
                  <c:v>19219708</c:v>
                </c:pt>
                <c:pt idx="1123">
                  <c:v>19185998</c:v>
                </c:pt>
                <c:pt idx="1124">
                  <c:v>19179516</c:v>
                </c:pt>
                <c:pt idx="1125">
                  <c:v>19155435</c:v>
                </c:pt>
                <c:pt idx="1126">
                  <c:v>19143839</c:v>
                </c:pt>
                <c:pt idx="1127">
                  <c:v>19138847</c:v>
                </c:pt>
                <c:pt idx="1128">
                  <c:v>19103378</c:v>
                </c:pt>
                <c:pt idx="1129">
                  <c:v>19100000</c:v>
                </c:pt>
                <c:pt idx="1130">
                  <c:v>19068786</c:v>
                </c:pt>
                <c:pt idx="1131">
                  <c:v>19047631</c:v>
                </c:pt>
                <c:pt idx="1132">
                  <c:v>19044241</c:v>
                </c:pt>
                <c:pt idx="1133">
                  <c:v>18873374</c:v>
                </c:pt>
                <c:pt idx="1134">
                  <c:v>18860010</c:v>
                </c:pt>
                <c:pt idx="1135">
                  <c:v>18771174</c:v>
                </c:pt>
                <c:pt idx="1136">
                  <c:v>18758599</c:v>
                </c:pt>
                <c:pt idx="1137">
                  <c:v>18645546</c:v>
                </c:pt>
                <c:pt idx="1138">
                  <c:v>18635046</c:v>
                </c:pt>
                <c:pt idx="1139">
                  <c:v>18625110</c:v>
                </c:pt>
                <c:pt idx="1140">
                  <c:v>18565375</c:v>
                </c:pt>
                <c:pt idx="1141">
                  <c:v>18531390</c:v>
                </c:pt>
                <c:pt idx="1142">
                  <c:v>18488090</c:v>
                </c:pt>
                <c:pt idx="1143">
                  <c:v>18416702</c:v>
                </c:pt>
                <c:pt idx="1144">
                  <c:v>18400000</c:v>
                </c:pt>
                <c:pt idx="1145">
                  <c:v>18386128</c:v>
                </c:pt>
                <c:pt idx="1146">
                  <c:v>18337537</c:v>
                </c:pt>
                <c:pt idx="1147">
                  <c:v>18308901</c:v>
                </c:pt>
                <c:pt idx="1148">
                  <c:v>18292061</c:v>
                </c:pt>
                <c:pt idx="1149">
                  <c:v>18270895</c:v>
                </c:pt>
                <c:pt idx="1150">
                  <c:v>18201106</c:v>
                </c:pt>
                <c:pt idx="1151">
                  <c:v>18167424</c:v>
                </c:pt>
                <c:pt idx="1152">
                  <c:v>18143332</c:v>
                </c:pt>
                <c:pt idx="1153">
                  <c:v>18049082</c:v>
                </c:pt>
                <c:pt idx="1154">
                  <c:v>18043505</c:v>
                </c:pt>
                <c:pt idx="1155">
                  <c:v>18037513</c:v>
                </c:pt>
                <c:pt idx="1156">
                  <c:v>17992760</c:v>
                </c:pt>
                <c:pt idx="1157">
                  <c:v>17981889</c:v>
                </c:pt>
                <c:pt idx="1158">
                  <c:v>17966644</c:v>
                </c:pt>
                <c:pt idx="1159">
                  <c:v>17926543</c:v>
                </c:pt>
                <c:pt idx="1160">
                  <c:v>17895491</c:v>
                </c:pt>
                <c:pt idx="1161">
                  <c:v>17892374</c:v>
                </c:pt>
                <c:pt idx="1162">
                  <c:v>17850000</c:v>
                </c:pt>
                <c:pt idx="1163">
                  <c:v>17823573</c:v>
                </c:pt>
                <c:pt idx="1164">
                  <c:v>17736779</c:v>
                </c:pt>
                <c:pt idx="1165">
                  <c:v>17721635</c:v>
                </c:pt>
                <c:pt idx="1166">
                  <c:v>17721635</c:v>
                </c:pt>
                <c:pt idx="1167">
                  <c:v>17707116</c:v>
                </c:pt>
                <c:pt idx="1168">
                  <c:v>17672350</c:v>
                </c:pt>
                <c:pt idx="1169">
                  <c:v>17603594</c:v>
                </c:pt>
                <c:pt idx="1170">
                  <c:v>17567440</c:v>
                </c:pt>
                <c:pt idx="1171">
                  <c:v>17567440</c:v>
                </c:pt>
                <c:pt idx="1172">
                  <c:v>17478175</c:v>
                </c:pt>
                <c:pt idx="1173">
                  <c:v>17450000</c:v>
                </c:pt>
                <c:pt idx="1174">
                  <c:v>17442180</c:v>
                </c:pt>
                <c:pt idx="1175">
                  <c:v>17303237</c:v>
                </c:pt>
                <c:pt idx="1176">
                  <c:v>17288314</c:v>
                </c:pt>
                <c:pt idx="1177">
                  <c:v>17277485</c:v>
                </c:pt>
                <c:pt idx="1178">
                  <c:v>17272306</c:v>
                </c:pt>
                <c:pt idx="1179">
                  <c:v>17263506</c:v>
                </c:pt>
                <c:pt idx="1180">
                  <c:v>17244913</c:v>
                </c:pt>
                <c:pt idx="1181">
                  <c:v>17226474</c:v>
                </c:pt>
                <c:pt idx="1182">
                  <c:v>17162741</c:v>
                </c:pt>
                <c:pt idx="1183">
                  <c:v>17112929</c:v>
                </c:pt>
                <c:pt idx="1184">
                  <c:v>17067631</c:v>
                </c:pt>
                <c:pt idx="1185">
                  <c:v>17032279</c:v>
                </c:pt>
                <c:pt idx="1186">
                  <c:v>17011847</c:v>
                </c:pt>
                <c:pt idx="1187">
                  <c:v>17007184</c:v>
                </c:pt>
                <c:pt idx="1188">
                  <c:v>17007184</c:v>
                </c:pt>
                <c:pt idx="1189">
                  <c:v>16994911</c:v>
                </c:pt>
                <c:pt idx="1190">
                  <c:v>16986000</c:v>
                </c:pt>
                <c:pt idx="1191">
                  <c:v>16959436</c:v>
                </c:pt>
                <c:pt idx="1192">
                  <c:v>16875468</c:v>
                </c:pt>
                <c:pt idx="1193">
                  <c:v>16874745</c:v>
                </c:pt>
                <c:pt idx="1194">
                  <c:v>16866727</c:v>
                </c:pt>
                <c:pt idx="1195">
                  <c:v>16814909</c:v>
                </c:pt>
                <c:pt idx="1196">
                  <c:v>16669413</c:v>
                </c:pt>
                <c:pt idx="1197">
                  <c:v>16658108</c:v>
                </c:pt>
                <c:pt idx="1198">
                  <c:v>16638745</c:v>
                </c:pt>
                <c:pt idx="1199">
                  <c:v>16632614</c:v>
                </c:pt>
                <c:pt idx="1200">
                  <c:v>16628981</c:v>
                </c:pt>
                <c:pt idx="1201">
                  <c:v>16597830</c:v>
                </c:pt>
                <c:pt idx="1202">
                  <c:v>16585300</c:v>
                </c:pt>
                <c:pt idx="1203">
                  <c:v>16583369</c:v>
                </c:pt>
                <c:pt idx="1204">
                  <c:v>16530884</c:v>
                </c:pt>
                <c:pt idx="1205">
                  <c:v>16505912</c:v>
                </c:pt>
                <c:pt idx="1206">
                  <c:v>16501098</c:v>
                </c:pt>
                <c:pt idx="1207">
                  <c:v>16500000</c:v>
                </c:pt>
                <c:pt idx="1208">
                  <c:v>16496802</c:v>
                </c:pt>
                <c:pt idx="1209">
                  <c:v>16472057</c:v>
                </c:pt>
                <c:pt idx="1210">
                  <c:v>16471430</c:v>
                </c:pt>
                <c:pt idx="1211">
                  <c:v>16435406</c:v>
                </c:pt>
                <c:pt idx="1212">
                  <c:v>16370001</c:v>
                </c:pt>
                <c:pt idx="1213">
                  <c:v>16235901</c:v>
                </c:pt>
                <c:pt idx="1214">
                  <c:v>16235088</c:v>
                </c:pt>
                <c:pt idx="1215">
                  <c:v>16197315</c:v>
                </c:pt>
                <c:pt idx="1216">
                  <c:v>16184015</c:v>
                </c:pt>
                <c:pt idx="1217">
                  <c:v>16144183</c:v>
                </c:pt>
                <c:pt idx="1218">
                  <c:v>16089953</c:v>
                </c:pt>
                <c:pt idx="1219">
                  <c:v>16067398</c:v>
                </c:pt>
                <c:pt idx="1220">
                  <c:v>16033759</c:v>
                </c:pt>
                <c:pt idx="1221">
                  <c:v>16002004</c:v>
                </c:pt>
                <c:pt idx="1222">
                  <c:v>16000000</c:v>
                </c:pt>
                <c:pt idx="1223">
                  <c:v>15990505</c:v>
                </c:pt>
                <c:pt idx="1224">
                  <c:v>15989008</c:v>
                </c:pt>
                <c:pt idx="1225">
                  <c:v>15972187</c:v>
                </c:pt>
                <c:pt idx="1226">
                  <c:v>15829874</c:v>
                </c:pt>
                <c:pt idx="1227">
                  <c:v>15800000</c:v>
                </c:pt>
                <c:pt idx="1228">
                  <c:v>15786269</c:v>
                </c:pt>
                <c:pt idx="1229">
                  <c:v>15773070</c:v>
                </c:pt>
                <c:pt idx="1230">
                  <c:v>15764085</c:v>
                </c:pt>
                <c:pt idx="1231">
                  <c:v>15733485</c:v>
                </c:pt>
                <c:pt idx="1232">
                  <c:v>15687528</c:v>
                </c:pt>
                <c:pt idx="1233">
                  <c:v>15645204</c:v>
                </c:pt>
                <c:pt idx="1234">
                  <c:v>15638743</c:v>
                </c:pt>
                <c:pt idx="1235">
                  <c:v>15618786</c:v>
                </c:pt>
                <c:pt idx="1236">
                  <c:v>15600000</c:v>
                </c:pt>
                <c:pt idx="1237">
                  <c:v>15596227</c:v>
                </c:pt>
                <c:pt idx="1238">
                  <c:v>15581633</c:v>
                </c:pt>
                <c:pt idx="1239">
                  <c:v>15542421</c:v>
                </c:pt>
                <c:pt idx="1240">
                  <c:v>15531634</c:v>
                </c:pt>
                <c:pt idx="1241">
                  <c:v>15530513</c:v>
                </c:pt>
                <c:pt idx="1242">
                  <c:v>15501605</c:v>
                </c:pt>
                <c:pt idx="1243">
                  <c:v>15464480</c:v>
                </c:pt>
                <c:pt idx="1244">
                  <c:v>15422828</c:v>
                </c:pt>
                <c:pt idx="1245">
                  <c:v>15419483</c:v>
                </c:pt>
                <c:pt idx="1246">
                  <c:v>15404871</c:v>
                </c:pt>
                <c:pt idx="1247">
                  <c:v>15399192</c:v>
                </c:pt>
                <c:pt idx="1248">
                  <c:v>15370763</c:v>
                </c:pt>
                <c:pt idx="1249">
                  <c:v>15339117</c:v>
                </c:pt>
                <c:pt idx="1250">
                  <c:v>15332007</c:v>
                </c:pt>
                <c:pt idx="1251">
                  <c:v>15281507</c:v>
                </c:pt>
                <c:pt idx="1252">
                  <c:v>15280058</c:v>
                </c:pt>
                <c:pt idx="1253">
                  <c:v>15259652</c:v>
                </c:pt>
                <c:pt idx="1254">
                  <c:v>15230261</c:v>
                </c:pt>
                <c:pt idx="1255">
                  <c:v>15226144</c:v>
                </c:pt>
                <c:pt idx="1256">
                  <c:v>15218903</c:v>
                </c:pt>
                <c:pt idx="1257">
                  <c:v>15197842</c:v>
                </c:pt>
                <c:pt idx="1258">
                  <c:v>15169908</c:v>
                </c:pt>
                <c:pt idx="1259">
                  <c:v>15127963</c:v>
                </c:pt>
                <c:pt idx="1260">
                  <c:v>15102717</c:v>
                </c:pt>
                <c:pt idx="1261">
                  <c:v>15097652</c:v>
                </c:pt>
                <c:pt idx="1262">
                  <c:v>15086030</c:v>
                </c:pt>
                <c:pt idx="1263">
                  <c:v>15005329</c:v>
                </c:pt>
                <c:pt idx="1264">
                  <c:v>14967359</c:v>
                </c:pt>
                <c:pt idx="1265">
                  <c:v>14967035</c:v>
                </c:pt>
                <c:pt idx="1266">
                  <c:v>14962878</c:v>
                </c:pt>
                <c:pt idx="1267">
                  <c:v>14951824</c:v>
                </c:pt>
                <c:pt idx="1268">
                  <c:v>14930005</c:v>
                </c:pt>
                <c:pt idx="1269">
                  <c:v>14880476</c:v>
                </c:pt>
                <c:pt idx="1270">
                  <c:v>14857814</c:v>
                </c:pt>
                <c:pt idx="1271">
                  <c:v>14822707</c:v>
                </c:pt>
                <c:pt idx="1272">
                  <c:v>14772796</c:v>
                </c:pt>
                <c:pt idx="1273">
                  <c:v>14680000</c:v>
                </c:pt>
                <c:pt idx="1274">
                  <c:v>14573300</c:v>
                </c:pt>
                <c:pt idx="1275">
                  <c:v>14551000</c:v>
                </c:pt>
                <c:pt idx="1276">
                  <c:v>14490142</c:v>
                </c:pt>
                <c:pt idx="1277">
                  <c:v>14474048</c:v>
                </c:pt>
                <c:pt idx="1278">
                  <c:v>14421271</c:v>
                </c:pt>
                <c:pt idx="1279">
                  <c:v>14399750</c:v>
                </c:pt>
                <c:pt idx="1280">
                  <c:v>14365105</c:v>
                </c:pt>
                <c:pt idx="1281">
                  <c:v>14302097</c:v>
                </c:pt>
                <c:pt idx="1282">
                  <c:v>14281235</c:v>
                </c:pt>
                <c:pt idx="1283">
                  <c:v>14213619</c:v>
                </c:pt>
                <c:pt idx="1284">
                  <c:v>14201636</c:v>
                </c:pt>
                <c:pt idx="1285">
                  <c:v>14168359</c:v>
                </c:pt>
                <c:pt idx="1286">
                  <c:v>14168080</c:v>
                </c:pt>
                <c:pt idx="1287">
                  <c:v>14129186</c:v>
                </c:pt>
                <c:pt idx="1288">
                  <c:v>14126138</c:v>
                </c:pt>
                <c:pt idx="1289">
                  <c:v>14106737</c:v>
                </c:pt>
                <c:pt idx="1290">
                  <c:v>14078294</c:v>
                </c:pt>
                <c:pt idx="1291">
                  <c:v>14058698</c:v>
                </c:pt>
                <c:pt idx="1292">
                  <c:v>14052167</c:v>
                </c:pt>
                <c:pt idx="1293">
                  <c:v>14049211</c:v>
                </c:pt>
                <c:pt idx="1294">
                  <c:v>14020063</c:v>
                </c:pt>
                <c:pt idx="1295">
                  <c:v>14008741</c:v>
                </c:pt>
                <c:pt idx="1296">
                  <c:v>14008532</c:v>
                </c:pt>
                <c:pt idx="1297">
                  <c:v>13983704</c:v>
                </c:pt>
                <c:pt idx="1298">
                  <c:v>13955614</c:v>
                </c:pt>
                <c:pt idx="1299">
                  <c:v>13894863</c:v>
                </c:pt>
                <c:pt idx="1300">
                  <c:v>13883359</c:v>
                </c:pt>
                <c:pt idx="1301">
                  <c:v>13776062</c:v>
                </c:pt>
                <c:pt idx="1302">
                  <c:v>13750000</c:v>
                </c:pt>
                <c:pt idx="1303">
                  <c:v>13747385</c:v>
                </c:pt>
                <c:pt idx="1304">
                  <c:v>13701902</c:v>
                </c:pt>
                <c:pt idx="1305">
                  <c:v>13696761</c:v>
                </c:pt>
                <c:pt idx="1306">
                  <c:v>13687630</c:v>
                </c:pt>
                <c:pt idx="1307">
                  <c:v>13656400</c:v>
                </c:pt>
                <c:pt idx="1308">
                  <c:v>13648142</c:v>
                </c:pt>
                <c:pt idx="1309">
                  <c:v>13637507</c:v>
                </c:pt>
                <c:pt idx="1310">
                  <c:v>13564027</c:v>
                </c:pt>
                <c:pt idx="1311">
                  <c:v>13552429</c:v>
                </c:pt>
                <c:pt idx="1312">
                  <c:v>13539321</c:v>
                </c:pt>
                <c:pt idx="1313">
                  <c:v>13515786</c:v>
                </c:pt>
                <c:pt idx="1314">
                  <c:v>13435068</c:v>
                </c:pt>
                <c:pt idx="1315">
                  <c:v>13422556</c:v>
                </c:pt>
                <c:pt idx="1316">
                  <c:v>13337608</c:v>
                </c:pt>
                <c:pt idx="1317">
                  <c:v>13324946</c:v>
                </c:pt>
                <c:pt idx="1318">
                  <c:v>13314483</c:v>
                </c:pt>
                <c:pt idx="1319">
                  <c:v>13277561</c:v>
                </c:pt>
                <c:pt idx="1320">
                  <c:v>13257500</c:v>
                </c:pt>
                <c:pt idx="1321">
                  <c:v>13257000</c:v>
                </c:pt>
                <c:pt idx="1322">
                  <c:v>13240988</c:v>
                </c:pt>
                <c:pt idx="1323">
                  <c:v>13230435</c:v>
                </c:pt>
                <c:pt idx="1324">
                  <c:v>13218041</c:v>
                </c:pt>
                <c:pt idx="1325">
                  <c:v>13154431</c:v>
                </c:pt>
                <c:pt idx="1326">
                  <c:v>13101109</c:v>
                </c:pt>
                <c:pt idx="1327">
                  <c:v>13082743</c:v>
                </c:pt>
                <c:pt idx="1328">
                  <c:v>13064616</c:v>
                </c:pt>
                <c:pt idx="1329">
                  <c:v>13050028</c:v>
                </c:pt>
                <c:pt idx="1330">
                  <c:v>13014536</c:v>
                </c:pt>
                <c:pt idx="1331">
                  <c:v>13001785</c:v>
                </c:pt>
                <c:pt idx="1332">
                  <c:v>12983713</c:v>
                </c:pt>
                <c:pt idx="1333">
                  <c:v>12978402</c:v>
                </c:pt>
                <c:pt idx="1334">
                  <c:v>12969824</c:v>
                </c:pt>
                <c:pt idx="1335">
                  <c:v>12918501</c:v>
                </c:pt>
                <c:pt idx="1336">
                  <c:v>12768000</c:v>
                </c:pt>
                <c:pt idx="1337">
                  <c:v>12738400</c:v>
                </c:pt>
                <c:pt idx="1338">
                  <c:v>12734552</c:v>
                </c:pt>
                <c:pt idx="1339">
                  <c:v>12700000</c:v>
                </c:pt>
                <c:pt idx="1340">
                  <c:v>12683670</c:v>
                </c:pt>
                <c:pt idx="1341">
                  <c:v>12676062</c:v>
                </c:pt>
                <c:pt idx="1342">
                  <c:v>12675765</c:v>
                </c:pt>
                <c:pt idx="1343">
                  <c:v>12673301</c:v>
                </c:pt>
                <c:pt idx="1344">
                  <c:v>12668906</c:v>
                </c:pt>
                <c:pt idx="1345">
                  <c:v>12652036</c:v>
                </c:pt>
                <c:pt idx="1346">
                  <c:v>12621249</c:v>
                </c:pt>
                <c:pt idx="1347">
                  <c:v>12569041</c:v>
                </c:pt>
                <c:pt idx="1348">
                  <c:v>12550960</c:v>
                </c:pt>
                <c:pt idx="1349">
                  <c:v>12515793</c:v>
                </c:pt>
                <c:pt idx="1350">
                  <c:v>12441122</c:v>
                </c:pt>
                <c:pt idx="1351">
                  <c:v>12414716</c:v>
                </c:pt>
                <c:pt idx="1352">
                  <c:v>12400000</c:v>
                </c:pt>
                <c:pt idx="1353">
                  <c:v>12385520</c:v>
                </c:pt>
                <c:pt idx="1354">
                  <c:v>12382982</c:v>
                </c:pt>
                <c:pt idx="1355">
                  <c:v>12369573</c:v>
                </c:pt>
                <c:pt idx="1356">
                  <c:v>12362581</c:v>
                </c:pt>
                <c:pt idx="1357">
                  <c:v>12351611</c:v>
                </c:pt>
                <c:pt idx="1358">
                  <c:v>12320979</c:v>
                </c:pt>
                <c:pt idx="1359">
                  <c:v>12318875</c:v>
                </c:pt>
                <c:pt idx="1360">
                  <c:v>12313582</c:v>
                </c:pt>
                <c:pt idx="1361">
                  <c:v>12253315</c:v>
                </c:pt>
                <c:pt idx="1362">
                  <c:v>12117571</c:v>
                </c:pt>
                <c:pt idx="1363">
                  <c:v>12071069</c:v>
                </c:pt>
                <c:pt idx="1364">
                  <c:v>12057340</c:v>
                </c:pt>
                <c:pt idx="1365">
                  <c:v>12051917</c:v>
                </c:pt>
                <c:pt idx="1366">
                  <c:v>12043633</c:v>
                </c:pt>
                <c:pt idx="1367">
                  <c:v>12014289</c:v>
                </c:pt>
                <c:pt idx="1368">
                  <c:v>12000688</c:v>
                </c:pt>
                <c:pt idx="1369">
                  <c:v>11900000</c:v>
                </c:pt>
                <c:pt idx="1370">
                  <c:v>11844424</c:v>
                </c:pt>
                <c:pt idx="1371">
                  <c:v>11838002</c:v>
                </c:pt>
                <c:pt idx="1372">
                  <c:v>11833473</c:v>
                </c:pt>
                <c:pt idx="1373">
                  <c:v>11756514</c:v>
                </c:pt>
                <c:pt idx="1374">
                  <c:v>11746550</c:v>
                </c:pt>
                <c:pt idx="1375">
                  <c:v>11655665</c:v>
                </c:pt>
                <c:pt idx="1376">
                  <c:v>11643008</c:v>
                </c:pt>
                <c:pt idx="1377">
                  <c:v>11622333</c:v>
                </c:pt>
                <c:pt idx="1378">
                  <c:v>11605861</c:v>
                </c:pt>
                <c:pt idx="1379">
                  <c:v>11589307</c:v>
                </c:pt>
                <c:pt idx="1380">
                  <c:v>11584722</c:v>
                </c:pt>
                <c:pt idx="1381">
                  <c:v>11571351</c:v>
                </c:pt>
                <c:pt idx="1382">
                  <c:v>11560085</c:v>
                </c:pt>
                <c:pt idx="1383">
                  <c:v>11536376</c:v>
                </c:pt>
                <c:pt idx="1384">
                  <c:v>11514713</c:v>
                </c:pt>
                <c:pt idx="1385">
                  <c:v>11482931</c:v>
                </c:pt>
                <c:pt idx="1386">
                  <c:v>11464368</c:v>
                </c:pt>
                <c:pt idx="1387">
                  <c:v>11454968</c:v>
                </c:pt>
                <c:pt idx="1388">
                  <c:v>11447959</c:v>
                </c:pt>
                <c:pt idx="1389">
                  <c:v>11421314</c:v>
                </c:pt>
                <c:pt idx="1390">
                  <c:v>11407470</c:v>
                </c:pt>
                <c:pt idx="1391">
                  <c:v>11384919</c:v>
                </c:pt>
                <c:pt idx="1392">
                  <c:v>11371425</c:v>
                </c:pt>
                <c:pt idx="1393">
                  <c:v>11365290</c:v>
                </c:pt>
                <c:pt idx="1394">
                  <c:v>11188905</c:v>
                </c:pt>
                <c:pt idx="1395">
                  <c:v>11161406</c:v>
                </c:pt>
                <c:pt idx="1396">
                  <c:v>11146570</c:v>
                </c:pt>
                <c:pt idx="1397">
                  <c:v>11122105</c:v>
                </c:pt>
                <c:pt idx="1398">
                  <c:v>11112916</c:v>
                </c:pt>
                <c:pt idx="1399">
                  <c:v>11095600</c:v>
                </c:pt>
                <c:pt idx="1400">
                  <c:v>11051260</c:v>
                </c:pt>
                <c:pt idx="1401">
                  <c:v>11051260</c:v>
                </c:pt>
                <c:pt idx="1402">
                  <c:v>11051260</c:v>
                </c:pt>
                <c:pt idx="1403">
                  <c:v>11035310</c:v>
                </c:pt>
                <c:pt idx="1404">
                  <c:v>11017403</c:v>
                </c:pt>
                <c:pt idx="1405">
                  <c:v>11006503</c:v>
                </c:pt>
                <c:pt idx="1406">
                  <c:v>10985501</c:v>
                </c:pt>
                <c:pt idx="1407">
                  <c:v>10984397</c:v>
                </c:pt>
                <c:pt idx="1408">
                  <c:v>10905674</c:v>
                </c:pt>
                <c:pt idx="1409">
                  <c:v>10859889</c:v>
                </c:pt>
                <c:pt idx="1410">
                  <c:v>10854896</c:v>
                </c:pt>
                <c:pt idx="1411">
                  <c:v>10853835</c:v>
                </c:pt>
                <c:pt idx="1412">
                  <c:v>10802315</c:v>
                </c:pt>
                <c:pt idx="1413">
                  <c:v>10706119</c:v>
                </c:pt>
                <c:pt idx="1414">
                  <c:v>10684949</c:v>
                </c:pt>
                <c:pt idx="1415">
                  <c:v>10566655</c:v>
                </c:pt>
                <c:pt idx="1416">
                  <c:v>10555230</c:v>
                </c:pt>
                <c:pt idx="1417">
                  <c:v>10500000</c:v>
                </c:pt>
                <c:pt idx="1418">
                  <c:v>10495673</c:v>
                </c:pt>
                <c:pt idx="1419">
                  <c:v>10474107</c:v>
                </c:pt>
                <c:pt idx="1420">
                  <c:v>10470220</c:v>
                </c:pt>
                <c:pt idx="1421">
                  <c:v>10443603</c:v>
                </c:pt>
                <c:pt idx="1422">
                  <c:v>10440971</c:v>
                </c:pt>
                <c:pt idx="1423">
                  <c:v>10400000</c:v>
                </c:pt>
                <c:pt idx="1424">
                  <c:v>10396744</c:v>
                </c:pt>
                <c:pt idx="1425">
                  <c:v>10384136</c:v>
                </c:pt>
                <c:pt idx="1426">
                  <c:v>10372662</c:v>
                </c:pt>
                <c:pt idx="1427">
                  <c:v>10342303</c:v>
                </c:pt>
                <c:pt idx="1428">
                  <c:v>10339754</c:v>
                </c:pt>
                <c:pt idx="1429">
                  <c:v>10338609</c:v>
                </c:pt>
                <c:pt idx="1430">
                  <c:v>10332737</c:v>
                </c:pt>
                <c:pt idx="1431">
                  <c:v>10331028</c:v>
                </c:pt>
                <c:pt idx="1432">
                  <c:v>10248063</c:v>
                </c:pt>
                <c:pt idx="1433">
                  <c:v>10247512</c:v>
                </c:pt>
                <c:pt idx="1434">
                  <c:v>10221600</c:v>
                </c:pt>
                <c:pt idx="1435">
                  <c:v>10154426</c:v>
                </c:pt>
                <c:pt idx="1436">
                  <c:v>10152879</c:v>
                </c:pt>
                <c:pt idx="1437">
                  <c:v>10126948</c:v>
                </c:pt>
                <c:pt idx="1438">
                  <c:v>10118420</c:v>
                </c:pt>
                <c:pt idx="1439">
                  <c:v>10116191</c:v>
                </c:pt>
                <c:pt idx="1440">
                  <c:v>10090181</c:v>
                </c:pt>
                <c:pt idx="1441">
                  <c:v>10074663</c:v>
                </c:pt>
                <c:pt idx="1442">
                  <c:v>10028592</c:v>
                </c:pt>
                <c:pt idx="1443">
                  <c:v>10018837</c:v>
                </c:pt>
                <c:pt idx="1444">
                  <c:v>10012500</c:v>
                </c:pt>
                <c:pt idx="1445">
                  <c:v>10000629</c:v>
                </c:pt>
                <c:pt idx="1446">
                  <c:v>9984868</c:v>
                </c:pt>
                <c:pt idx="1447">
                  <c:v>9975979</c:v>
                </c:pt>
                <c:pt idx="1448">
                  <c:v>9901126</c:v>
                </c:pt>
                <c:pt idx="1449">
                  <c:v>9881000</c:v>
                </c:pt>
                <c:pt idx="1450">
                  <c:v>9858926</c:v>
                </c:pt>
                <c:pt idx="1451">
                  <c:v>9851591</c:v>
                </c:pt>
                <c:pt idx="1452">
                  <c:v>9843379</c:v>
                </c:pt>
                <c:pt idx="1453">
                  <c:v>9792000</c:v>
                </c:pt>
                <c:pt idx="1454">
                  <c:v>9761993</c:v>
                </c:pt>
                <c:pt idx="1455">
                  <c:v>9753944</c:v>
                </c:pt>
                <c:pt idx="1456">
                  <c:v>9688384</c:v>
                </c:pt>
                <c:pt idx="1457">
                  <c:v>9563543</c:v>
                </c:pt>
                <c:pt idx="1458">
                  <c:v>9546543</c:v>
                </c:pt>
                <c:pt idx="1459">
                  <c:v>9536788</c:v>
                </c:pt>
                <c:pt idx="1460">
                  <c:v>9533945</c:v>
                </c:pt>
                <c:pt idx="1461">
                  <c:v>9464388</c:v>
                </c:pt>
                <c:pt idx="1462">
                  <c:v>9427926</c:v>
                </c:pt>
                <c:pt idx="1463">
                  <c:v>9404152</c:v>
                </c:pt>
                <c:pt idx="1464">
                  <c:v>9387695</c:v>
                </c:pt>
                <c:pt idx="1465">
                  <c:v>9370057</c:v>
                </c:pt>
                <c:pt idx="1466">
                  <c:v>9343976</c:v>
                </c:pt>
                <c:pt idx="1467">
                  <c:v>9300852</c:v>
                </c:pt>
                <c:pt idx="1468">
                  <c:v>9300771</c:v>
                </c:pt>
                <c:pt idx="1469">
                  <c:v>9284657</c:v>
                </c:pt>
                <c:pt idx="1470">
                  <c:v>9284475</c:v>
                </c:pt>
                <c:pt idx="1471">
                  <c:v>9278980</c:v>
                </c:pt>
                <c:pt idx="1472">
                  <c:v>9257933</c:v>
                </c:pt>
                <c:pt idx="1473">
                  <c:v>9225165</c:v>
                </c:pt>
                <c:pt idx="1474">
                  <c:v>9141959</c:v>
                </c:pt>
                <c:pt idx="1475">
                  <c:v>9133087</c:v>
                </c:pt>
                <c:pt idx="1476">
                  <c:v>9123773</c:v>
                </c:pt>
                <c:pt idx="1477">
                  <c:v>9100000</c:v>
                </c:pt>
                <c:pt idx="1478">
                  <c:v>9053924</c:v>
                </c:pt>
                <c:pt idx="1479">
                  <c:v>9045037</c:v>
                </c:pt>
                <c:pt idx="1480">
                  <c:v>9042266</c:v>
                </c:pt>
                <c:pt idx="1481">
                  <c:v>9015786</c:v>
                </c:pt>
                <c:pt idx="1482">
                  <c:v>9008928</c:v>
                </c:pt>
                <c:pt idx="1483">
                  <c:v>8938179</c:v>
                </c:pt>
                <c:pt idx="1484">
                  <c:v>8906039</c:v>
                </c:pt>
                <c:pt idx="1485">
                  <c:v>8854588</c:v>
                </c:pt>
                <c:pt idx="1486">
                  <c:v>8830000</c:v>
                </c:pt>
                <c:pt idx="1487">
                  <c:v>8830000</c:v>
                </c:pt>
                <c:pt idx="1488">
                  <c:v>8821531</c:v>
                </c:pt>
                <c:pt idx="1489">
                  <c:v>8818967</c:v>
                </c:pt>
                <c:pt idx="1490">
                  <c:v>8813366</c:v>
                </c:pt>
                <c:pt idx="1491">
                  <c:v>8792641</c:v>
                </c:pt>
                <c:pt idx="1492">
                  <c:v>8768623</c:v>
                </c:pt>
                <c:pt idx="1493">
                  <c:v>8758465</c:v>
                </c:pt>
                <c:pt idx="1494">
                  <c:v>8699684</c:v>
                </c:pt>
                <c:pt idx="1495">
                  <c:v>8694528</c:v>
                </c:pt>
                <c:pt idx="1496">
                  <c:v>8690000</c:v>
                </c:pt>
                <c:pt idx="1497">
                  <c:v>8662299</c:v>
                </c:pt>
                <c:pt idx="1498">
                  <c:v>8642254</c:v>
                </c:pt>
                <c:pt idx="1499">
                  <c:v>8631221</c:v>
                </c:pt>
                <c:pt idx="1500">
                  <c:v>8631221</c:v>
                </c:pt>
                <c:pt idx="1501">
                  <c:v>8607223</c:v>
                </c:pt>
                <c:pt idx="1502">
                  <c:v>8578145</c:v>
                </c:pt>
                <c:pt idx="1503">
                  <c:v>8503161</c:v>
                </c:pt>
                <c:pt idx="1504">
                  <c:v>8432823</c:v>
                </c:pt>
                <c:pt idx="1505">
                  <c:v>8413606</c:v>
                </c:pt>
                <c:pt idx="1506">
                  <c:v>8408614</c:v>
                </c:pt>
                <c:pt idx="1507">
                  <c:v>8400000</c:v>
                </c:pt>
                <c:pt idx="1508">
                  <c:v>8396624</c:v>
                </c:pt>
                <c:pt idx="1509">
                  <c:v>8350177</c:v>
                </c:pt>
                <c:pt idx="1510">
                  <c:v>8336565</c:v>
                </c:pt>
                <c:pt idx="1511">
                  <c:v>8311368</c:v>
                </c:pt>
                <c:pt idx="1512">
                  <c:v>8297830</c:v>
                </c:pt>
                <c:pt idx="1513">
                  <c:v>8272447</c:v>
                </c:pt>
                <c:pt idx="1514">
                  <c:v>8269963</c:v>
                </c:pt>
                <c:pt idx="1515">
                  <c:v>8232624</c:v>
                </c:pt>
                <c:pt idx="1516">
                  <c:v>8197405</c:v>
                </c:pt>
                <c:pt idx="1517">
                  <c:v>8175394</c:v>
                </c:pt>
                <c:pt idx="1518">
                  <c:v>8168741</c:v>
                </c:pt>
                <c:pt idx="1519">
                  <c:v>8115878</c:v>
                </c:pt>
                <c:pt idx="1520">
                  <c:v>8100000</c:v>
                </c:pt>
                <c:pt idx="1521">
                  <c:v>8096053</c:v>
                </c:pt>
                <c:pt idx="1522">
                  <c:v>8089926</c:v>
                </c:pt>
                <c:pt idx="1523">
                  <c:v>8088568</c:v>
                </c:pt>
                <c:pt idx="1524">
                  <c:v>8077470</c:v>
                </c:pt>
                <c:pt idx="1525">
                  <c:v>8074715</c:v>
                </c:pt>
                <c:pt idx="1526">
                  <c:v>8059386</c:v>
                </c:pt>
                <c:pt idx="1527">
                  <c:v>8047419</c:v>
                </c:pt>
                <c:pt idx="1528">
                  <c:v>8045844</c:v>
                </c:pt>
                <c:pt idx="1529">
                  <c:v>8031620</c:v>
                </c:pt>
                <c:pt idx="1530">
                  <c:v>8013113</c:v>
                </c:pt>
                <c:pt idx="1531">
                  <c:v>8000000</c:v>
                </c:pt>
                <c:pt idx="1532">
                  <c:v>7997095</c:v>
                </c:pt>
                <c:pt idx="1533">
                  <c:v>7980275</c:v>
                </c:pt>
                <c:pt idx="1534">
                  <c:v>7947763</c:v>
                </c:pt>
                <c:pt idx="1535">
                  <c:v>7891000</c:v>
                </c:pt>
                <c:pt idx="1536">
                  <c:v>7887882</c:v>
                </c:pt>
                <c:pt idx="1537">
                  <c:v>7867349</c:v>
                </c:pt>
                <c:pt idx="1538">
                  <c:v>7862546</c:v>
                </c:pt>
                <c:pt idx="1539">
                  <c:v>7781388</c:v>
                </c:pt>
                <c:pt idx="1540">
                  <c:v>7713577</c:v>
                </c:pt>
                <c:pt idx="1541">
                  <c:v>7678089</c:v>
                </c:pt>
                <c:pt idx="1542">
                  <c:v>7655201</c:v>
                </c:pt>
                <c:pt idx="1543">
                  <c:v>7617947</c:v>
                </c:pt>
                <c:pt idx="1544">
                  <c:v>7592632</c:v>
                </c:pt>
                <c:pt idx="1545">
                  <c:v>7580895</c:v>
                </c:pt>
                <c:pt idx="1546">
                  <c:v>7568996</c:v>
                </c:pt>
                <c:pt idx="1547">
                  <c:v>7563179</c:v>
                </c:pt>
                <c:pt idx="1548">
                  <c:v>7553210</c:v>
                </c:pt>
                <c:pt idx="1549">
                  <c:v>7544812</c:v>
                </c:pt>
                <c:pt idx="1550">
                  <c:v>7515297</c:v>
                </c:pt>
                <c:pt idx="1551">
                  <c:v>7468807</c:v>
                </c:pt>
                <c:pt idx="1552">
                  <c:v>7452765</c:v>
                </c:pt>
                <c:pt idx="1553">
                  <c:v>7416109</c:v>
                </c:pt>
                <c:pt idx="1554">
                  <c:v>7397469</c:v>
                </c:pt>
                <c:pt idx="1555">
                  <c:v>7381787</c:v>
                </c:pt>
                <c:pt idx="1556">
                  <c:v>7368960</c:v>
                </c:pt>
                <c:pt idx="1557">
                  <c:v>7277055</c:v>
                </c:pt>
                <c:pt idx="1558">
                  <c:v>7236496</c:v>
                </c:pt>
                <c:pt idx="1559">
                  <c:v>7235293</c:v>
                </c:pt>
                <c:pt idx="1560">
                  <c:v>7235267</c:v>
                </c:pt>
                <c:pt idx="1561">
                  <c:v>7200000</c:v>
                </c:pt>
                <c:pt idx="1562">
                  <c:v>7200000</c:v>
                </c:pt>
                <c:pt idx="1563">
                  <c:v>7189039</c:v>
                </c:pt>
                <c:pt idx="1564">
                  <c:v>7168445</c:v>
                </c:pt>
                <c:pt idx="1565">
                  <c:v>7130611</c:v>
                </c:pt>
                <c:pt idx="1566">
                  <c:v>7096584</c:v>
                </c:pt>
                <c:pt idx="1567">
                  <c:v>7055248</c:v>
                </c:pt>
                <c:pt idx="1568">
                  <c:v>7036404</c:v>
                </c:pt>
                <c:pt idx="1569">
                  <c:v>7034272</c:v>
                </c:pt>
                <c:pt idx="1570">
                  <c:v>7017041</c:v>
                </c:pt>
                <c:pt idx="1571">
                  <c:v>7015224</c:v>
                </c:pt>
                <c:pt idx="1572">
                  <c:v>7003620</c:v>
                </c:pt>
                <c:pt idx="1573">
                  <c:v>7003141</c:v>
                </c:pt>
                <c:pt idx="1574">
                  <c:v>7003011</c:v>
                </c:pt>
                <c:pt idx="1575">
                  <c:v>6987757</c:v>
                </c:pt>
                <c:pt idx="1576">
                  <c:v>6962502</c:v>
                </c:pt>
                <c:pt idx="1577">
                  <c:v>6954997</c:v>
                </c:pt>
                <c:pt idx="1578">
                  <c:v>6879556</c:v>
                </c:pt>
                <c:pt idx="1579">
                  <c:v>6876974</c:v>
                </c:pt>
                <c:pt idx="1580">
                  <c:v>6867101</c:v>
                </c:pt>
                <c:pt idx="1581">
                  <c:v>6805534</c:v>
                </c:pt>
                <c:pt idx="1582">
                  <c:v>6800000</c:v>
                </c:pt>
                <c:pt idx="1583">
                  <c:v>6793213</c:v>
                </c:pt>
                <c:pt idx="1584">
                  <c:v>6753840</c:v>
                </c:pt>
                <c:pt idx="1585">
                  <c:v>6734992</c:v>
                </c:pt>
                <c:pt idx="1586">
                  <c:v>6724080</c:v>
                </c:pt>
                <c:pt idx="1587">
                  <c:v>6671475</c:v>
                </c:pt>
                <c:pt idx="1588">
                  <c:v>6598492</c:v>
                </c:pt>
                <c:pt idx="1589">
                  <c:v>6595716</c:v>
                </c:pt>
                <c:pt idx="1590">
                  <c:v>6546368</c:v>
                </c:pt>
                <c:pt idx="1591">
                  <c:v>6532308</c:v>
                </c:pt>
                <c:pt idx="1592">
                  <c:v>6526393</c:v>
                </c:pt>
                <c:pt idx="1593">
                  <c:v>6515579</c:v>
                </c:pt>
                <c:pt idx="1594">
                  <c:v>6415649</c:v>
                </c:pt>
                <c:pt idx="1595">
                  <c:v>6383298</c:v>
                </c:pt>
                <c:pt idx="1596">
                  <c:v>6354736</c:v>
                </c:pt>
                <c:pt idx="1597">
                  <c:v>6280507</c:v>
                </c:pt>
                <c:pt idx="1598">
                  <c:v>6246959</c:v>
                </c:pt>
                <c:pt idx="1599">
                  <c:v>6201559</c:v>
                </c:pt>
                <c:pt idx="1600">
                  <c:v>6153600</c:v>
                </c:pt>
                <c:pt idx="1601">
                  <c:v>6097096</c:v>
                </c:pt>
                <c:pt idx="1602">
                  <c:v>6033556</c:v>
                </c:pt>
                <c:pt idx="1603">
                  <c:v>6022940</c:v>
                </c:pt>
                <c:pt idx="1604">
                  <c:v>6019483</c:v>
                </c:pt>
                <c:pt idx="1605">
                  <c:v>6012734</c:v>
                </c:pt>
                <c:pt idx="1606">
                  <c:v>6003149</c:v>
                </c:pt>
                <c:pt idx="1607">
                  <c:v>5998709</c:v>
                </c:pt>
                <c:pt idx="1608">
                  <c:v>5993605</c:v>
                </c:pt>
                <c:pt idx="1609">
                  <c:v>5972900</c:v>
                </c:pt>
                <c:pt idx="1610">
                  <c:v>5949219</c:v>
                </c:pt>
                <c:pt idx="1611">
                  <c:v>5927406</c:v>
                </c:pt>
                <c:pt idx="1612">
                  <c:v>5920167</c:v>
                </c:pt>
                <c:pt idx="1613">
                  <c:v>5911876</c:v>
                </c:pt>
                <c:pt idx="1614">
                  <c:v>5862100</c:v>
                </c:pt>
                <c:pt idx="1615">
                  <c:v>5856732</c:v>
                </c:pt>
                <c:pt idx="1616">
                  <c:v>5802596</c:v>
                </c:pt>
                <c:pt idx="1617">
                  <c:v>5801344</c:v>
                </c:pt>
                <c:pt idx="1618">
                  <c:v>5797927</c:v>
                </c:pt>
                <c:pt idx="1619">
                  <c:v>5773825</c:v>
                </c:pt>
                <c:pt idx="1620">
                  <c:v>5740078</c:v>
                </c:pt>
                <c:pt idx="1621">
                  <c:v>5734486</c:v>
                </c:pt>
                <c:pt idx="1622">
                  <c:v>5687294</c:v>
                </c:pt>
                <c:pt idx="1623">
                  <c:v>5682070</c:v>
                </c:pt>
                <c:pt idx="1624">
                  <c:v>5677801</c:v>
                </c:pt>
                <c:pt idx="1625">
                  <c:v>5667084</c:v>
                </c:pt>
                <c:pt idx="1626">
                  <c:v>5648679</c:v>
                </c:pt>
                <c:pt idx="1627">
                  <c:v>5613460</c:v>
                </c:pt>
                <c:pt idx="1628">
                  <c:v>5584685</c:v>
                </c:pt>
                <c:pt idx="1629">
                  <c:v>5583510</c:v>
                </c:pt>
                <c:pt idx="1630">
                  <c:v>5566327</c:v>
                </c:pt>
                <c:pt idx="1631">
                  <c:v>5565975</c:v>
                </c:pt>
                <c:pt idx="1632">
                  <c:v>5500797</c:v>
                </c:pt>
                <c:pt idx="1633">
                  <c:v>5473600</c:v>
                </c:pt>
                <c:pt idx="1634">
                  <c:v>5434867</c:v>
                </c:pt>
                <c:pt idx="1635">
                  <c:v>5433940</c:v>
                </c:pt>
                <c:pt idx="1636">
                  <c:v>5369373</c:v>
                </c:pt>
                <c:pt idx="1637">
                  <c:v>5334024</c:v>
                </c:pt>
                <c:pt idx="1638">
                  <c:v>5292381</c:v>
                </c:pt>
                <c:pt idx="1639">
                  <c:v>5266619</c:v>
                </c:pt>
                <c:pt idx="1640">
                  <c:v>5266619</c:v>
                </c:pt>
                <c:pt idx="1641">
                  <c:v>5239376</c:v>
                </c:pt>
                <c:pt idx="1642">
                  <c:v>5222640</c:v>
                </c:pt>
                <c:pt idx="1643">
                  <c:v>5218921</c:v>
                </c:pt>
                <c:pt idx="1644">
                  <c:v>5128617</c:v>
                </c:pt>
                <c:pt idx="1645">
                  <c:v>5114507</c:v>
                </c:pt>
                <c:pt idx="1646">
                  <c:v>5110552</c:v>
                </c:pt>
                <c:pt idx="1647">
                  <c:v>5108370</c:v>
                </c:pt>
                <c:pt idx="1648">
                  <c:v>5077977</c:v>
                </c:pt>
                <c:pt idx="1649">
                  <c:v>5043880</c:v>
                </c:pt>
                <c:pt idx="1650">
                  <c:v>5016190</c:v>
                </c:pt>
                <c:pt idx="1651">
                  <c:v>5012990</c:v>
                </c:pt>
                <c:pt idx="1652">
                  <c:v>5004225</c:v>
                </c:pt>
                <c:pt idx="1653">
                  <c:v>5000377</c:v>
                </c:pt>
                <c:pt idx="1654">
                  <c:v>4997476</c:v>
                </c:pt>
                <c:pt idx="1655">
                  <c:v>4997134</c:v>
                </c:pt>
                <c:pt idx="1656">
                  <c:v>4976634</c:v>
                </c:pt>
                <c:pt idx="1657">
                  <c:v>4927390</c:v>
                </c:pt>
                <c:pt idx="1658">
                  <c:v>4900000</c:v>
                </c:pt>
                <c:pt idx="1659">
                  <c:v>4888703</c:v>
                </c:pt>
                <c:pt idx="1660">
                  <c:v>4886369</c:v>
                </c:pt>
                <c:pt idx="1661">
                  <c:v>4871190</c:v>
                </c:pt>
                <c:pt idx="1662">
                  <c:v>4848292</c:v>
                </c:pt>
                <c:pt idx="1663">
                  <c:v>4808247</c:v>
                </c:pt>
                <c:pt idx="1664">
                  <c:v>4806295</c:v>
                </c:pt>
                <c:pt idx="1665">
                  <c:v>4790000</c:v>
                </c:pt>
                <c:pt idx="1666">
                  <c:v>4768918</c:v>
                </c:pt>
                <c:pt idx="1667">
                  <c:v>4768374</c:v>
                </c:pt>
                <c:pt idx="1668">
                  <c:v>4738570</c:v>
                </c:pt>
                <c:pt idx="1669">
                  <c:v>4733909</c:v>
                </c:pt>
                <c:pt idx="1670">
                  <c:v>4719300</c:v>
                </c:pt>
                <c:pt idx="1671">
                  <c:v>4703228</c:v>
                </c:pt>
                <c:pt idx="1672">
                  <c:v>4692139</c:v>
                </c:pt>
                <c:pt idx="1673">
                  <c:v>4659817</c:v>
                </c:pt>
                <c:pt idx="1674">
                  <c:v>4628751</c:v>
                </c:pt>
                <c:pt idx="1675">
                  <c:v>4627372</c:v>
                </c:pt>
                <c:pt idx="1676">
                  <c:v>4604054</c:v>
                </c:pt>
                <c:pt idx="1677">
                  <c:v>4535191</c:v>
                </c:pt>
                <c:pt idx="1678">
                  <c:v>4531491</c:v>
                </c:pt>
                <c:pt idx="1679">
                  <c:v>4479776</c:v>
                </c:pt>
                <c:pt idx="1680">
                  <c:v>4452209</c:v>
                </c:pt>
                <c:pt idx="1681">
                  <c:v>4440119</c:v>
                </c:pt>
                <c:pt idx="1682">
                  <c:v>4351969</c:v>
                </c:pt>
                <c:pt idx="1683">
                  <c:v>4338033</c:v>
                </c:pt>
                <c:pt idx="1684">
                  <c:v>4329966</c:v>
                </c:pt>
                <c:pt idx="1685">
                  <c:v>4305922</c:v>
                </c:pt>
                <c:pt idx="1686">
                  <c:v>4300302</c:v>
                </c:pt>
                <c:pt idx="1687">
                  <c:v>4296447</c:v>
                </c:pt>
                <c:pt idx="1688">
                  <c:v>4282851</c:v>
                </c:pt>
                <c:pt idx="1689">
                  <c:v>4263397</c:v>
                </c:pt>
                <c:pt idx="1690">
                  <c:v>4247405</c:v>
                </c:pt>
                <c:pt idx="1691">
                  <c:v>4231215</c:v>
                </c:pt>
                <c:pt idx="1692">
                  <c:v>4203192</c:v>
                </c:pt>
                <c:pt idx="1693">
                  <c:v>4185387</c:v>
                </c:pt>
                <c:pt idx="1694">
                  <c:v>4158074</c:v>
                </c:pt>
                <c:pt idx="1695">
                  <c:v>4104113</c:v>
                </c:pt>
                <c:pt idx="1696">
                  <c:v>4059537</c:v>
                </c:pt>
                <c:pt idx="1697">
                  <c:v>4055108</c:v>
                </c:pt>
                <c:pt idx="1698">
                  <c:v>4026186</c:v>
                </c:pt>
                <c:pt idx="1699">
                  <c:v>3997790</c:v>
                </c:pt>
                <c:pt idx="1700">
                  <c:v>3984028</c:v>
                </c:pt>
                <c:pt idx="1701">
                  <c:v>3971000</c:v>
                </c:pt>
                <c:pt idx="1702">
                  <c:v>3946250</c:v>
                </c:pt>
                <c:pt idx="1703">
                  <c:v>3936931</c:v>
                </c:pt>
                <c:pt idx="1704">
                  <c:v>3909616</c:v>
                </c:pt>
                <c:pt idx="1705">
                  <c:v>3901336</c:v>
                </c:pt>
                <c:pt idx="1706">
                  <c:v>3842000</c:v>
                </c:pt>
                <c:pt idx="1707">
                  <c:v>3831145</c:v>
                </c:pt>
                <c:pt idx="1708">
                  <c:v>3825820</c:v>
                </c:pt>
                <c:pt idx="1709">
                  <c:v>3821335</c:v>
                </c:pt>
                <c:pt idx="1710">
                  <c:v>3786715</c:v>
                </c:pt>
                <c:pt idx="1711">
                  <c:v>3767324</c:v>
                </c:pt>
                <c:pt idx="1712">
                  <c:v>3759147</c:v>
                </c:pt>
                <c:pt idx="1713">
                  <c:v>3746915</c:v>
                </c:pt>
                <c:pt idx="1714">
                  <c:v>3738726</c:v>
                </c:pt>
                <c:pt idx="1715">
                  <c:v>3650000</c:v>
                </c:pt>
                <c:pt idx="1716">
                  <c:v>3649779</c:v>
                </c:pt>
                <c:pt idx="1717">
                  <c:v>3629485</c:v>
                </c:pt>
                <c:pt idx="1718">
                  <c:v>3614488</c:v>
                </c:pt>
                <c:pt idx="1719">
                  <c:v>3600000</c:v>
                </c:pt>
                <c:pt idx="1720">
                  <c:v>3600000</c:v>
                </c:pt>
                <c:pt idx="1721">
                  <c:v>3574731</c:v>
                </c:pt>
                <c:pt idx="1722">
                  <c:v>3549339</c:v>
                </c:pt>
                <c:pt idx="1723">
                  <c:v>3517198</c:v>
                </c:pt>
                <c:pt idx="1724">
                  <c:v>3472213</c:v>
                </c:pt>
                <c:pt idx="1725">
                  <c:v>3432299</c:v>
                </c:pt>
                <c:pt idx="1726">
                  <c:v>3422650</c:v>
                </c:pt>
                <c:pt idx="1727">
                  <c:v>3393765</c:v>
                </c:pt>
                <c:pt idx="1728">
                  <c:v>3383834</c:v>
                </c:pt>
                <c:pt idx="1729">
                  <c:v>3352454</c:v>
                </c:pt>
                <c:pt idx="1730">
                  <c:v>3341469</c:v>
                </c:pt>
                <c:pt idx="1731">
                  <c:v>3331103</c:v>
                </c:pt>
                <c:pt idx="1732">
                  <c:v>3330342</c:v>
                </c:pt>
                <c:pt idx="1733">
                  <c:v>3325872</c:v>
                </c:pt>
                <c:pt idx="1734">
                  <c:v>3300000</c:v>
                </c:pt>
                <c:pt idx="1735">
                  <c:v>3294553</c:v>
                </c:pt>
                <c:pt idx="1736">
                  <c:v>3292105</c:v>
                </c:pt>
                <c:pt idx="1737">
                  <c:v>3290318</c:v>
                </c:pt>
                <c:pt idx="1738">
                  <c:v>3257792</c:v>
                </c:pt>
                <c:pt idx="1739">
                  <c:v>3245861</c:v>
                </c:pt>
                <c:pt idx="1740">
                  <c:v>3231500</c:v>
                </c:pt>
                <c:pt idx="1741">
                  <c:v>3228696</c:v>
                </c:pt>
                <c:pt idx="1742">
                  <c:v>3208190</c:v>
                </c:pt>
                <c:pt idx="1743">
                  <c:v>3179303</c:v>
                </c:pt>
                <c:pt idx="1744">
                  <c:v>3156970</c:v>
                </c:pt>
                <c:pt idx="1745">
                  <c:v>3138210</c:v>
                </c:pt>
                <c:pt idx="1746">
                  <c:v>3132222</c:v>
                </c:pt>
                <c:pt idx="1747">
                  <c:v>3120196</c:v>
                </c:pt>
                <c:pt idx="1748">
                  <c:v>3099680</c:v>
                </c:pt>
                <c:pt idx="1749">
                  <c:v>3092822</c:v>
                </c:pt>
                <c:pt idx="1750">
                  <c:v>3069884</c:v>
                </c:pt>
                <c:pt idx="1751">
                  <c:v>3063732</c:v>
                </c:pt>
                <c:pt idx="1752">
                  <c:v>3057024</c:v>
                </c:pt>
                <c:pt idx="1753">
                  <c:v>3009155</c:v>
                </c:pt>
                <c:pt idx="1754">
                  <c:v>3005123</c:v>
                </c:pt>
                <c:pt idx="1755">
                  <c:v>3000000</c:v>
                </c:pt>
                <c:pt idx="1756">
                  <c:v>2960089</c:v>
                </c:pt>
                <c:pt idx="1757">
                  <c:v>2929123</c:v>
                </c:pt>
                <c:pt idx="1758">
                  <c:v>2921130</c:v>
                </c:pt>
                <c:pt idx="1759">
                  <c:v>2903262</c:v>
                </c:pt>
                <c:pt idx="1760">
                  <c:v>2900000</c:v>
                </c:pt>
                <c:pt idx="1761">
                  <c:v>2890032</c:v>
                </c:pt>
                <c:pt idx="1762">
                  <c:v>2883495</c:v>
                </c:pt>
                <c:pt idx="1763">
                  <c:v>2862501</c:v>
                </c:pt>
                <c:pt idx="1764">
                  <c:v>2860839</c:v>
                </c:pt>
                <c:pt idx="1765">
                  <c:v>2853933</c:v>
                </c:pt>
                <c:pt idx="1766">
                  <c:v>2844929</c:v>
                </c:pt>
                <c:pt idx="1767">
                  <c:v>2831622</c:v>
                </c:pt>
                <c:pt idx="1768">
                  <c:v>2828771</c:v>
                </c:pt>
                <c:pt idx="1769">
                  <c:v>2822418</c:v>
                </c:pt>
                <c:pt idx="1770">
                  <c:v>2817771</c:v>
                </c:pt>
                <c:pt idx="1771">
                  <c:v>2814185</c:v>
                </c:pt>
                <c:pt idx="1772">
                  <c:v>2808744</c:v>
                </c:pt>
                <c:pt idx="1773">
                  <c:v>2774834</c:v>
                </c:pt>
                <c:pt idx="1774">
                  <c:v>2773863</c:v>
                </c:pt>
                <c:pt idx="1775">
                  <c:v>2752475</c:v>
                </c:pt>
                <c:pt idx="1776">
                  <c:v>2732062</c:v>
                </c:pt>
                <c:pt idx="1777">
                  <c:v>2713208</c:v>
                </c:pt>
                <c:pt idx="1778">
                  <c:v>2700000</c:v>
                </c:pt>
                <c:pt idx="1779">
                  <c:v>2695428</c:v>
                </c:pt>
                <c:pt idx="1780">
                  <c:v>2690677</c:v>
                </c:pt>
                <c:pt idx="1781">
                  <c:v>2688364</c:v>
                </c:pt>
                <c:pt idx="1782">
                  <c:v>2667015</c:v>
                </c:pt>
                <c:pt idx="1783">
                  <c:v>2615685</c:v>
                </c:pt>
                <c:pt idx="1784">
                  <c:v>2596914</c:v>
                </c:pt>
                <c:pt idx="1785">
                  <c:v>2592872</c:v>
                </c:pt>
                <c:pt idx="1786">
                  <c:v>2588228</c:v>
                </c:pt>
                <c:pt idx="1787">
                  <c:v>2576314</c:v>
                </c:pt>
                <c:pt idx="1788">
                  <c:v>2575718</c:v>
                </c:pt>
                <c:pt idx="1789">
                  <c:v>2572742</c:v>
                </c:pt>
                <c:pt idx="1790">
                  <c:v>2570442</c:v>
                </c:pt>
                <c:pt idx="1791">
                  <c:v>2558739</c:v>
                </c:pt>
                <c:pt idx="1792">
                  <c:v>2556065</c:v>
                </c:pt>
                <c:pt idx="1793">
                  <c:v>2525762</c:v>
                </c:pt>
                <c:pt idx="1794">
                  <c:v>2514138</c:v>
                </c:pt>
                <c:pt idx="1795">
                  <c:v>2508670</c:v>
                </c:pt>
                <c:pt idx="1796">
                  <c:v>2501651</c:v>
                </c:pt>
                <c:pt idx="1797">
                  <c:v>2501651</c:v>
                </c:pt>
                <c:pt idx="1798">
                  <c:v>2483154</c:v>
                </c:pt>
                <c:pt idx="1799">
                  <c:v>2481242</c:v>
                </c:pt>
                <c:pt idx="1800">
                  <c:v>2439163</c:v>
                </c:pt>
                <c:pt idx="1801">
                  <c:v>2429000</c:v>
                </c:pt>
                <c:pt idx="1802">
                  <c:v>2411331</c:v>
                </c:pt>
                <c:pt idx="1803">
                  <c:v>2401264</c:v>
                </c:pt>
                <c:pt idx="1804">
                  <c:v>2391000</c:v>
                </c:pt>
                <c:pt idx="1805">
                  <c:v>2386698</c:v>
                </c:pt>
                <c:pt idx="1806">
                  <c:v>2361537</c:v>
                </c:pt>
                <c:pt idx="1807">
                  <c:v>2357532</c:v>
                </c:pt>
                <c:pt idx="1808">
                  <c:v>2354988</c:v>
                </c:pt>
                <c:pt idx="1809">
                  <c:v>2348123</c:v>
                </c:pt>
                <c:pt idx="1810">
                  <c:v>2323044</c:v>
                </c:pt>
                <c:pt idx="1811">
                  <c:v>2307550</c:v>
                </c:pt>
                <c:pt idx="1812">
                  <c:v>2304950</c:v>
                </c:pt>
                <c:pt idx="1813">
                  <c:v>2298046</c:v>
                </c:pt>
                <c:pt idx="1814">
                  <c:v>2270647</c:v>
                </c:pt>
                <c:pt idx="1815">
                  <c:v>2269307</c:v>
                </c:pt>
                <c:pt idx="1816">
                  <c:v>2262293</c:v>
                </c:pt>
                <c:pt idx="1817">
                  <c:v>2237244</c:v>
                </c:pt>
                <c:pt idx="1818">
                  <c:v>2214255</c:v>
                </c:pt>
                <c:pt idx="1819">
                  <c:v>2190525</c:v>
                </c:pt>
                <c:pt idx="1820">
                  <c:v>2180954</c:v>
                </c:pt>
                <c:pt idx="1821">
                  <c:v>2173190</c:v>
                </c:pt>
                <c:pt idx="1822">
                  <c:v>2166863</c:v>
                </c:pt>
                <c:pt idx="1823">
                  <c:v>2163911</c:v>
                </c:pt>
                <c:pt idx="1824">
                  <c:v>2154410</c:v>
                </c:pt>
                <c:pt idx="1825">
                  <c:v>2154410</c:v>
                </c:pt>
                <c:pt idx="1826">
                  <c:v>2137776</c:v>
                </c:pt>
                <c:pt idx="1827">
                  <c:v>2128202</c:v>
                </c:pt>
                <c:pt idx="1828">
                  <c:v>2106233</c:v>
                </c:pt>
                <c:pt idx="1829">
                  <c:v>2103828</c:v>
                </c:pt>
                <c:pt idx="1830">
                  <c:v>2094451</c:v>
                </c:pt>
                <c:pt idx="1831">
                  <c:v>2060184</c:v>
                </c:pt>
                <c:pt idx="1832">
                  <c:v>2057332</c:v>
                </c:pt>
                <c:pt idx="1833">
                  <c:v>2051787</c:v>
                </c:pt>
                <c:pt idx="1834">
                  <c:v>2051787</c:v>
                </c:pt>
                <c:pt idx="1835">
                  <c:v>2048809</c:v>
                </c:pt>
                <c:pt idx="1836">
                  <c:v>2048809</c:v>
                </c:pt>
                <c:pt idx="1837">
                  <c:v>2033920</c:v>
                </c:pt>
                <c:pt idx="1838">
                  <c:v>2000000</c:v>
                </c:pt>
                <c:pt idx="1839">
                  <c:v>1994973</c:v>
                </c:pt>
                <c:pt idx="1840">
                  <c:v>1957978</c:v>
                </c:pt>
                <c:pt idx="1841">
                  <c:v>1947339</c:v>
                </c:pt>
                <c:pt idx="1842">
                  <c:v>1932305</c:v>
                </c:pt>
                <c:pt idx="1843">
                  <c:v>1920333</c:v>
                </c:pt>
                <c:pt idx="1844">
                  <c:v>1885134</c:v>
                </c:pt>
                <c:pt idx="1845">
                  <c:v>1861000</c:v>
                </c:pt>
                <c:pt idx="1846">
                  <c:v>1854039</c:v>
                </c:pt>
                <c:pt idx="1847">
                  <c:v>1815748</c:v>
                </c:pt>
                <c:pt idx="1848">
                  <c:v>1797066</c:v>
                </c:pt>
                <c:pt idx="1849">
                  <c:v>1755271</c:v>
                </c:pt>
                <c:pt idx="1850">
                  <c:v>1743332</c:v>
                </c:pt>
                <c:pt idx="1851">
                  <c:v>1727544</c:v>
                </c:pt>
                <c:pt idx="1852">
                  <c:v>1703287</c:v>
                </c:pt>
                <c:pt idx="1853">
                  <c:v>1679969</c:v>
                </c:pt>
                <c:pt idx="1854">
                  <c:v>1677654</c:v>
                </c:pt>
                <c:pt idx="1855">
                  <c:v>1676553</c:v>
                </c:pt>
                <c:pt idx="1856">
                  <c:v>1659955</c:v>
                </c:pt>
                <c:pt idx="1857">
                  <c:v>1655091</c:v>
                </c:pt>
                <c:pt idx="1858">
                  <c:v>1623749</c:v>
                </c:pt>
                <c:pt idx="1859">
                  <c:v>1612029</c:v>
                </c:pt>
                <c:pt idx="1860">
                  <c:v>1610731</c:v>
                </c:pt>
                <c:pt idx="1861">
                  <c:v>1590010</c:v>
                </c:pt>
                <c:pt idx="1862">
                  <c:v>1560950</c:v>
                </c:pt>
                <c:pt idx="1863">
                  <c:v>1549702</c:v>
                </c:pt>
                <c:pt idx="1864">
                  <c:v>1547570</c:v>
                </c:pt>
                <c:pt idx="1865">
                  <c:v>1508841</c:v>
                </c:pt>
                <c:pt idx="1866">
                  <c:v>1483540</c:v>
                </c:pt>
                <c:pt idx="1867">
                  <c:v>1459004</c:v>
                </c:pt>
                <c:pt idx="1868">
                  <c:v>1445438</c:v>
                </c:pt>
                <c:pt idx="1869">
                  <c:v>1413105</c:v>
                </c:pt>
                <c:pt idx="1870">
                  <c:v>1409668</c:v>
                </c:pt>
                <c:pt idx="1871">
                  <c:v>1373585</c:v>
                </c:pt>
                <c:pt idx="1872">
                  <c:v>1352472</c:v>
                </c:pt>
                <c:pt idx="1873">
                  <c:v>1335839</c:v>
                </c:pt>
                <c:pt idx="1874">
                  <c:v>1289999</c:v>
                </c:pt>
                <c:pt idx="1875">
                  <c:v>1273984</c:v>
                </c:pt>
                <c:pt idx="1876">
                  <c:v>1250934</c:v>
                </c:pt>
                <c:pt idx="1877">
                  <c:v>1239558</c:v>
                </c:pt>
                <c:pt idx="1878">
                  <c:v>1228120</c:v>
                </c:pt>
                <c:pt idx="1879">
                  <c:v>1216074</c:v>
                </c:pt>
                <c:pt idx="1880">
                  <c:v>1204508</c:v>
                </c:pt>
                <c:pt idx="1881">
                  <c:v>1200000</c:v>
                </c:pt>
                <c:pt idx="1882">
                  <c:v>1186670</c:v>
                </c:pt>
                <c:pt idx="1883">
                  <c:v>1178893</c:v>
                </c:pt>
                <c:pt idx="1884">
                  <c:v>1177215</c:v>
                </c:pt>
                <c:pt idx="1885">
                  <c:v>1167270</c:v>
                </c:pt>
                <c:pt idx="1886">
                  <c:v>1161099</c:v>
                </c:pt>
                <c:pt idx="1887">
                  <c:v>1157157</c:v>
                </c:pt>
                <c:pt idx="1888">
                  <c:v>1142507</c:v>
                </c:pt>
                <c:pt idx="1889">
                  <c:v>1109095</c:v>
                </c:pt>
                <c:pt idx="1890">
                  <c:v>1102171</c:v>
                </c:pt>
                <c:pt idx="1891">
                  <c:v>1093039</c:v>
                </c:pt>
                <c:pt idx="1892">
                  <c:v>1081498</c:v>
                </c:pt>
                <c:pt idx="1893">
                  <c:v>1081331</c:v>
                </c:pt>
                <c:pt idx="1894">
                  <c:v>1062898</c:v>
                </c:pt>
                <c:pt idx="1895">
                  <c:v>1043445</c:v>
                </c:pt>
                <c:pt idx="1896">
                  <c:v>1019112</c:v>
                </c:pt>
                <c:pt idx="1897">
                  <c:v>1014398</c:v>
                </c:pt>
                <c:pt idx="1898">
                  <c:v>1014398</c:v>
                </c:pt>
                <c:pt idx="1899">
                  <c:v>1003072</c:v>
                </c:pt>
                <c:pt idx="1900">
                  <c:v>999853</c:v>
                </c:pt>
                <c:pt idx="1901">
                  <c:v>999622</c:v>
                </c:pt>
                <c:pt idx="1902">
                  <c:v>969176</c:v>
                </c:pt>
                <c:pt idx="1903">
                  <c:v>950218</c:v>
                </c:pt>
                <c:pt idx="1904">
                  <c:v>902790</c:v>
                </c:pt>
                <c:pt idx="1905">
                  <c:v>902679</c:v>
                </c:pt>
                <c:pt idx="1906">
                  <c:v>865931</c:v>
                </c:pt>
                <c:pt idx="1907">
                  <c:v>851636</c:v>
                </c:pt>
                <c:pt idx="1908">
                  <c:v>834712</c:v>
                </c:pt>
                <c:pt idx="1909">
                  <c:v>825638</c:v>
                </c:pt>
                <c:pt idx="1910">
                  <c:v>824921</c:v>
                </c:pt>
                <c:pt idx="1911">
                  <c:v>815288</c:v>
                </c:pt>
                <c:pt idx="1912">
                  <c:v>815288</c:v>
                </c:pt>
                <c:pt idx="1913">
                  <c:v>802119</c:v>
                </c:pt>
                <c:pt idx="1914">
                  <c:v>800600</c:v>
                </c:pt>
                <c:pt idx="1915">
                  <c:v>800000</c:v>
                </c:pt>
                <c:pt idx="1916">
                  <c:v>794341</c:v>
                </c:pt>
                <c:pt idx="1917">
                  <c:v>783276</c:v>
                </c:pt>
                <c:pt idx="1918">
                  <c:v>761283</c:v>
                </c:pt>
                <c:pt idx="1919">
                  <c:v>751715</c:v>
                </c:pt>
                <c:pt idx="1920">
                  <c:v>747724</c:v>
                </c:pt>
                <c:pt idx="1921">
                  <c:v>745402</c:v>
                </c:pt>
                <c:pt idx="1922">
                  <c:v>744858</c:v>
                </c:pt>
                <c:pt idx="1923">
                  <c:v>706659</c:v>
                </c:pt>
                <c:pt idx="1924">
                  <c:v>701088</c:v>
                </c:pt>
                <c:pt idx="1925">
                  <c:v>700000</c:v>
                </c:pt>
                <c:pt idx="1926">
                  <c:v>682273</c:v>
                </c:pt>
                <c:pt idx="1927">
                  <c:v>677838</c:v>
                </c:pt>
                <c:pt idx="1928">
                  <c:v>670712</c:v>
                </c:pt>
                <c:pt idx="1929">
                  <c:v>663780</c:v>
                </c:pt>
                <c:pt idx="1930">
                  <c:v>656942</c:v>
                </c:pt>
                <c:pt idx="1931">
                  <c:v>652835</c:v>
                </c:pt>
                <c:pt idx="1932">
                  <c:v>615792</c:v>
                </c:pt>
                <c:pt idx="1933">
                  <c:v>614943</c:v>
                </c:pt>
                <c:pt idx="1934">
                  <c:v>608545</c:v>
                </c:pt>
                <c:pt idx="1935">
                  <c:v>595783</c:v>
                </c:pt>
                <c:pt idx="1936">
                  <c:v>591796</c:v>
                </c:pt>
                <c:pt idx="1937">
                  <c:v>573641</c:v>
                </c:pt>
                <c:pt idx="1938">
                  <c:v>561238</c:v>
                </c:pt>
                <c:pt idx="1939">
                  <c:v>559990</c:v>
                </c:pt>
                <c:pt idx="1940">
                  <c:v>557668</c:v>
                </c:pt>
                <c:pt idx="1941">
                  <c:v>530592</c:v>
                </c:pt>
                <c:pt idx="1942">
                  <c:v>523568</c:v>
                </c:pt>
                <c:pt idx="1943">
                  <c:v>513940</c:v>
                </c:pt>
                <c:pt idx="1944">
                  <c:v>506446</c:v>
                </c:pt>
                <c:pt idx="1945">
                  <c:v>485341</c:v>
                </c:pt>
                <c:pt idx="1946">
                  <c:v>480318</c:v>
                </c:pt>
                <c:pt idx="1947">
                  <c:v>476767</c:v>
                </c:pt>
                <c:pt idx="1948">
                  <c:v>455447</c:v>
                </c:pt>
                <c:pt idx="1949">
                  <c:v>441829</c:v>
                </c:pt>
                <c:pt idx="1950">
                  <c:v>417760</c:v>
                </c:pt>
                <c:pt idx="1951">
                  <c:v>417500</c:v>
                </c:pt>
                <c:pt idx="1952">
                  <c:v>406666</c:v>
                </c:pt>
                <c:pt idx="1953">
                  <c:v>393961</c:v>
                </c:pt>
                <c:pt idx="1954">
                  <c:v>360866</c:v>
                </c:pt>
                <c:pt idx="1955">
                  <c:v>349947</c:v>
                </c:pt>
                <c:pt idx="1956">
                  <c:v>347780</c:v>
                </c:pt>
                <c:pt idx="1957">
                  <c:v>346122</c:v>
                </c:pt>
                <c:pt idx="1958">
                  <c:v>329466</c:v>
                </c:pt>
                <c:pt idx="1959">
                  <c:v>324804</c:v>
                </c:pt>
                <c:pt idx="1960">
                  <c:v>323741</c:v>
                </c:pt>
                <c:pt idx="1961">
                  <c:v>308707</c:v>
                </c:pt>
                <c:pt idx="1962">
                  <c:v>301331</c:v>
                </c:pt>
                <c:pt idx="1963">
                  <c:v>300000</c:v>
                </c:pt>
                <c:pt idx="1964">
                  <c:v>293258</c:v>
                </c:pt>
                <c:pt idx="1965">
                  <c:v>292175</c:v>
                </c:pt>
                <c:pt idx="1966">
                  <c:v>279017</c:v>
                </c:pt>
                <c:pt idx="1967">
                  <c:v>277257</c:v>
                </c:pt>
                <c:pt idx="1968">
                  <c:v>264487</c:v>
                </c:pt>
                <c:pt idx="1969">
                  <c:v>259297</c:v>
                </c:pt>
                <c:pt idx="1970">
                  <c:v>250263</c:v>
                </c:pt>
                <c:pt idx="1971">
                  <c:v>243649</c:v>
                </c:pt>
                <c:pt idx="1972">
                  <c:v>241395</c:v>
                </c:pt>
                <c:pt idx="1973">
                  <c:v>237233</c:v>
                </c:pt>
                <c:pt idx="1974">
                  <c:v>224196</c:v>
                </c:pt>
                <c:pt idx="1975">
                  <c:v>204793</c:v>
                </c:pt>
                <c:pt idx="1976">
                  <c:v>203020</c:v>
                </c:pt>
                <c:pt idx="1977">
                  <c:v>201437</c:v>
                </c:pt>
                <c:pt idx="1978">
                  <c:v>200000</c:v>
                </c:pt>
                <c:pt idx="1979">
                  <c:v>199816</c:v>
                </c:pt>
                <c:pt idx="1980">
                  <c:v>170483</c:v>
                </c:pt>
                <c:pt idx="1981">
                  <c:v>165429</c:v>
                </c:pt>
                <c:pt idx="1982">
                  <c:v>150619</c:v>
                </c:pt>
                <c:pt idx="1983">
                  <c:v>131507</c:v>
                </c:pt>
                <c:pt idx="1984">
                  <c:v>128566</c:v>
                </c:pt>
                <c:pt idx="1985">
                  <c:v>124220</c:v>
                </c:pt>
                <c:pt idx="1986">
                  <c:v>117603</c:v>
                </c:pt>
                <c:pt idx="1987">
                  <c:v>103943</c:v>
                </c:pt>
                <c:pt idx="1988">
                  <c:v>100000</c:v>
                </c:pt>
                <c:pt idx="1989">
                  <c:v>84122</c:v>
                </c:pt>
                <c:pt idx="1990">
                  <c:v>80850</c:v>
                </c:pt>
                <c:pt idx="1991">
                  <c:v>70536</c:v>
                </c:pt>
                <c:pt idx="1992">
                  <c:v>57962</c:v>
                </c:pt>
                <c:pt idx="1993">
                  <c:v>57096</c:v>
                </c:pt>
                <c:pt idx="1994">
                  <c:v>48622</c:v>
                </c:pt>
                <c:pt idx="1995">
                  <c:v>46737</c:v>
                </c:pt>
                <c:pt idx="1996">
                  <c:v>41309</c:v>
                </c:pt>
                <c:pt idx="1997">
                  <c:v>9677</c:v>
                </c:pt>
                <c:pt idx="1998">
                  <c:v>7168</c:v>
                </c:pt>
                <c:pt idx="1999">
                  <c:v>-1333</c:v>
                </c:pt>
                <c:pt idx="2000">
                  <c:v>-4016</c:v>
                </c:pt>
                <c:pt idx="2001">
                  <c:v>-10239</c:v>
                </c:pt>
                <c:pt idx="2002">
                  <c:v>-15622</c:v>
                </c:pt>
                <c:pt idx="2003">
                  <c:v>-17786</c:v>
                </c:pt>
                <c:pt idx="2004">
                  <c:v>-19443</c:v>
                </c:pt>
                <c:pt idx="2005">
                  <c:v>-23927</c:v>
                </c:pt>
                <c:pt idx="2006">
                  <c:v>-30061</c:v>
                </c:pt>
                <c:pt idx="2007">
                  <c:v>-39916</c:v>
                </c:pt>
                <c:pt idx="2008">
                  <c:v>-44648</c:v>
                </c:pt>
                <c:pt idx="2009">
                  <c:v>-44995</c:v>
                </c:pt>
                <c:pt idx="2010">
                  <c:v>-46866</c:v>
                </c:pt>
                <c:pt idx="2011">
                  <c:v>-49971</c:v>
                </c:pt>
                <c:pt idx="2012">
                  <c:v>-60918</c:v>
                </c:pt>
                <c:pt idx="2013">
                  <c:v>-61430</c:v>
                </c:pt>
                <c:pt idx="2014">
                  <c:v>-70878</c:v>
                </c:pt>
                <c:pt idx="2015">
                  <c:v>-73435</c:v>
                </c:pt>
                <c:pt idx="2016">
                  <c:v>-87637</c:v>
                </c:pt>
                <c:pt idx="2017">
                  <c:v>-99275</c:v>
                </c:pt>
                <c:pt idx="2018">
                  <c:v>-100000</c:v>
                </c:pt>
                <c:pt idx="2019">
                  <c:v>-104762</c:v>
                </c:pt>
                <c:pt idx="2020">
                  <c:v>-113700</c:v>
                </c:pt>
                <c:pt idx="2021">
                  <c:v>-123471</c:v>
                </c:pt>
                <c:pt idx="2022">
                  <c:v>-140621</c:v>
                </c:pt>
                <c:pt idx="2023">
                  <c:v>-165959</c:v>
                </c:pt>
                <c:pt idx="2024">
                  <c:v>-190187</c:v>
                </c:pt>
                <c:pt idx="2025">
                  <c:v>-194801</c:v>
                </c:pt>
                <c:pt idx="2026">
                  <c:v>-198218</c:v>
                </c:pt>
                <c:pt idx="2027">
                  <c:v>-198889</c:v>
                </c:pt>
                <c:pt idx="2028">
                  <c:v>-200506</c:v>
                </c:pt>
                <c:pt idx="2029">
                  <c:v>-201659</c:v>
                </c:pt>
                <c:pt idx="2030">
                  <c:v>-204532</c:v>
                </c:pt>
                <c:pt idx="2031">
                  <c:v>-226328</c:v>
                </c:pt>
                <c:pt idx="2032">
                  <c:v>-239409</c:v>
                </c:pt>
                <c:pt idx="2033">
                  <c:v>-256653</c:v>
                </c:pt>
                <c:pt idx="2034">
                  <c:v>-262699</c:v>
                </c:pt>
                <c:pt idx="2035">
                  <c:v>-273613</c:v>
                </c:pt>
                <c:pt idx="2036">
                  <c:v>-278739</c:v>
                </c:pt>
                <c:pt idx="2037">
                  <c:v>-297532</c:v>
                </c:pt>
                <c:pt idx="2038">
                  <c:v>-299639</c:v>
                </c:pt>
                <c:pt idx="2039">
                  <c:v>-315648</c:v>
                </c:pt>
                <c:pt idx="2040">
                  <c:v>-338009</c:v>
                </c:pt>
                <c:pt idx="2041">
                  <c:v>-338013</c:v>
                </c:pt>
                <c:pt idx="2042">
                  <c:v>-345923</c:v>
                </c:pt>
                <c:pt idx="2043">
                  <c:v>-354460</c:v>
                </c:pt>
                <c:pt idx="2044">
                  <c:v>-360000</c:v>
                </c:pt>
                <c:pt idx="2045">
                  <c:v>-398921</c:v>
                </c:pt>
                <c:pt idx="2046">
                  <c:v>-401983</c:v>
                </c:pt>
                <c:pt idx="2047">
                  <c:v>-417976</c:v>
                </c:pt>
                <c:pt idx="2048">
                  <c:v>-420316</c:v>
                </c:pt>
                <c:pt idx="2049">
                  <c:v>-428012</c:v>
                </c:pt>
                <c:pt idx="2050">
                  <c:v>-428053</c:v>
                </c:pt>
                <c:pt idx="2051">
                  <c:v>-447150</c:v>
                </c:pt>
                <c:pt idx="2052">
                  <c:v>-451570</c:v>
                </c:pt>
                <c:pt idx="2053">
                  <c:v>-456793</c:v>
                </c:pt>
                <c:pt idx="2054">
                  <c:v>-467355</c:v>
                </c:pt>
                <c:pt idx="2055">
                  <c:v>-468063</c:v>
                </c:pt>
                <c:pt idx="2056">
                  <c:v>-468168</c:v>
                </c:pt>
                <c:pt idx="2057">
                  <c:v>-473703</c:v>
                </c:pt>
                <c:pt idx="2058">
                  <c:v>-477000</c:v>
                </c:pt>
                <c:pt idx="2059">
                  <c:v>-479422</c:v>
                </c:pt>
                <c:pt idx="2060">
                  <c:v>-486866</c:v>
                </c:pt>
                <c:pt idx="2061">
                  <c:v>-492921</c:v>
                </c:pt>
                <c:pt idx="2062">
                  <c:v>-498668</c:v>
                </c:pt>
                <c:pt idx="2063">
                  <c:v>-500000</c:v>
                </c:pt>
                <c:pt idx="2064">
                  <c:v>-506218</c:v>
                </c:pt>
                <c:pt idx="2065">
                  <c:v>-515779</c:v>
                </c:pt>
                <c:pt idx="2066">
                  <c:v>-518814</c:v>
                </c:pt>
                <c:pt idx="2067">
                  <c:v>-522998</c:v>
                </c:pt>
                <c:pt idx="2068">
                  <c:v>-526618</c:v>
                </c:pt>
                <c:pt idx="2069">
                  <c:v>-531428</c:v>
                </c:pt>
                <c:pt idx="2070">
                  <c:v>-535345</c:v>
                </c:pt>
                <c:pt idx="2071">
                  <c:v>-535874</c:v>
                </c:pt>
                <c:pt idx="2072">
                  <c:v>-572808</c:v>
                </c:pt>
                <c:pt idx="2073">
                  <c:v>-586507</c:v>
                </c:pt>
                <c:pt idx="2074">
                  <c:v>-603965</c:v>
                </c:pt>
                <c:pt idx="2075">
                  <c:v>-604771</c:v>
                </c:pt>
                <c:pt idx="2076">
                  <c:v>-605096</c:v>
                </c:pt>
                <c:pt idx="2077">
                  <c:v>-625893</c:v>
                </c:pt>
                <c:pt idx="2078">
                  <c:v>-631531</c:v>
                </c:pt>
                <c:pt idx="2079">
                  <c:v>-636215</c:v>
                </c:pt>
                <c:pt idx="2080">
                  <c:v>-636215</c:v>
                </c:pt>
                <c:pt idx="2081">
                  <c:v>-640226</c:v>
                </c:pt>
                <c:pt idx="2082">
                  <c:v>-651422</c:v>
                </c:pt>
                <c:pt idx="2083">
                  <c:v>-655417</c:v>
                </c:pt>
                <c:pt idx="2084">
                  <c:v>-672499</c:v>
                </c:pt>
                <c:pt idx="2085">
                  <c:v>-688237</c:v>
                </c:pt>
                <c:pt idx="2086">
                  <c:v>-690958</c:v>
                </c:pt>
                <c:pt idx="2087">
                  <c:v>-693303</c:v>
                </c:pt>
                <c:pt idx="2088">
                  <c:v>-696442</c:v>
                </c:pt>
                <c:pt idx="2089">
                  <c:v>-701468</c:v>
                </c:pt>
                <c:pt idx="2090">
                  <c:v>-702671</c:v>
                </c:pt>
                <c:pt idx="2091">
                  <c:v>-707762</c:v>
                </c:pt>
                <c:pt idx="2092">
                  <c:v>-712239</c:v>
                </c:pt>
                <c:pt idx="2093">
                  <c:v>-718500</c:v>
                </c:pt>
                <c:pt idx="2094">
                  <c:v>-720718</c:v>
                </c:pt>
                <c:pt idx="2095">
                  <c:v>-725339</c:v>
                </c:pt>
                <c:pt idx="2096">
                  <c:v>-736141</c:v>
                </c:pt>
                <c:pt idx="2097">
                  <c:v>-744000</c:v>
                </c:pt>
                <c:pt idx="2098">
                  <c:v>-747572</c:v>
                </c:pt>
                <c:pt idx="2099">
                  <c:v>-750995</c:v>
                </c:pt>
                <c:pt idx="2100">
                  <c:v>-758291</c:v>
                </c:pt>
                <c:pt idx="2101">
                  <c:v>-774089</c:v>
                </c:pt>
                <c:pt idx="2102">
                  <c:v>-776010</c:v>
                </c:pt>
                <c:pt idx="2103">
                  <c:v>-785353</c:v>
                </c:pt>
                <c:pt idx="2104">
                  <c:v>-787706</c:v>
                </c:pt>
                <c:pt idx="2105">
                  <c:v>-787759</c:v>
                </c:pt>
                <c:pt idx="2106">
                  <c:v>-799244</c:v>
                </c:pt>
                <c:pt idx="2107">
                  <c:v>-799341</c:v>
                </c:pt>
                <c:pt idx="2108">
                  <c:v>-808054</c:v>
                </c:pt>
                <c:pt idx="2109">
                  <c:v>-809722</c:v>
                </c:pt>
                <c:pt idx="2110">
                  <c:v>-818710</c:v>
                </c:pt>
                <c:pt idx="2111">
                  <c:v>-825130</c:v>
                </c:pt>
                <c:pt idx="2112">
                  <c:v>-826515</c:v>
                </c:pt>
                <c:pt idx="2113">
                  <c:v>-855569</c:v>
                </c:pt>
                <c:pt idx="2114">
                  <c:v>-865951</c:v>
                </c:pt>
                <c:pt idx="2115">
                  <c:v>-881622</c:v>
                </c:pt>
                <c:pt idx="2116">
                  <c:v>-890722</c:v>
                </c:pt>
                <c:pt idx="2117">
                  <c:v>-893357</c:v>
                </c:pt>
                <c:pt idx="2118">
                  <c:v>-895923</c:v>
                </c:pt>
                <c:pt idx="2119">
                  <c:v>-901776</c:v>
                </c:pt>
                <c:pt idx="2120">
                  <c:v>-903266</c:v>
                </c:pt>
                <c:pt idx="2121">
                  <c:v>-904547</c:v>
                </c:pt>
                <c:pt idx="2122">
                  <c:v>-909814</c:v>
                </c:pt>
                <c:pt idx="2123">
                  <c:v>-928770</c:v>
                </c:pt>
                <c:pt idx="2124">
                  <c:v>-937520</c:v>
                </c:pt>
                <c:pt idx="2125">
                  <c:v>-945296</c:v>
                </c:pt>
                <c:pt idx="2126">
                  <c:v>-953049</c:v>
                </c:pt>
                <c:pt idx="2127">
                  <c:v>-954324</c:v>
                </c:pt>
                <c:pt idx="2128">
                  <c:v>-957510</c:v>
                </c:pt>
                <c:pt idx="2129">
                  <c:v>-959412</c:v>
                </c:pt>
                <c:pt idx="2130">
                  <c:v>-978790</c:v>
                </c:pt>
                <c:pt idx="2131">
                  <c:v>-980461</c:v>
                </c:pt>
                <c:pt idx="2132">
                  <c:v>-987004</c:v>
                </c:pt>
                <c:pt idx="2133">
                  <c:v>-989982</c:v>
                </c:pt>
                <c:pt idx="2134">
                  <c:v>-993613</c:v>
                </c:pt>
                <c:pt idx="2135">
                  <c:v>-999279</c:v>
                </c:pt>
                <c:pt idx="2136">
                  <c:v>-1000000</c:v>
                </c:pt>
                <c:pt idx="2137">
                  <c:v>-1026818</c:v>
                </c:pt>
                <c:pt idx="2138">
                  <c:v>-1043871</c:v>
                </c:pt>
                <c:pt idx="2139">
                  <c:v>-1047380</c:v>
                </c:pt>
                <c:pt idx="2140">
                  <c:v>-1081047</c:v>
                </c:pt>
                <c:pt idx="2141">
                  <c:v>-1093965</c:v>
                </c:pt>
                <c:pt idx="2142">
                  <c:v>-1095876</c:v>
                </c:pt>
                <c:pt idx="2143">
                  <c:v>-1107418</c:v>
                </c:pt>
                <c:pt idx="2144">
                  <c:v>-1117120</c:v>
                </c:pt>
                <c:pt idx="2145">
                  <c:v>-1126033</c:v>
                </c:pt>
                <c:pt idx="2146">
                  <c:v>-1140525</c:v>
                </c:pt>
                <c:pt idx="2147">
                  <c:v>-1141064</c:v>
                </c:pt>
                <c:pt idx="2148">
                  <c:v>-1156686</c:v>
                </c:pt>
                <c:pt idx="2149">
                  <c:v>-1172081</c:v>
                </c:pt>
                <c:pt idx="2150">
                  <c:v>-1178017</c:v>
                </c:pt>
                <c:pt idx="2151">
                  <c:v>-1200000</c:v>
                </c:pt>
                <c:pt idx="2152">
                  <c:v>-1207221</c:v>
                </c:pt>
                <c:pt idx="2153">
                  <c:v>-1212565</c:v>
                </c:pt>
                <c:pt idx="2154">
                  <c:v>-1217162</c:v>
                </c:pt>
                <c:pt idx="2155">
                  <c:v>-1217916</c:v>
                </c:pt>
                <c:pt idx="2156">
                  <c:v>-1231955</c:v>
                </c:pt>
                <c:pt idx="2157">
                  <c:v>-1233986</c:v>
                </c:pt>
                <c:pt idx="2158">
                  <c:v>-1234893</c:v>
                </c:pt>
                <c:pt idx="2159">
                  <c:v>-1254850</c:v>
                </c:pt>
                <c:pt idx="2160">
                  <c:v>-1260859</c:v>
                </c:pt>
                <c:pt idx="2161">
                  <c:v>-1297136</c:v>
                </c:pt>
                <c:pt idx="2162">
                  <c:v>-1304240</c:v>
                </c:pt>
                <c:pt idx="2163">
                  <c:v>-1305432</c:v>
                </c:pt>
                <c:pt idx="2164">
                  <c:v>-1305692</c:v>
                </c:pt>
                <c:pt idx="2165">
                  <c:v>-1318980</c:v>
                </c:pt>
                <c:pt idx="2166">
                  <c:v>-1326934</c:v>
                </c:pt>
                <c:pt idx="2167">
                  <c:v>-1331157</c:v>
                </c:pt>
                <c:pt idx="2168">
                  <c:v>-1336492</c:v>
                </c:pt>
                <c:pt idx="2169">
                  <c:v>-1336755</c:v>
                </c:pt>
                <c:pt idx="2170">
                  <c:v>-1338990</c:v>
                </c:pt>
                <c:pt idx="2171">
                  <c:v>-1346379</c:v>
                </c:pt>
                <c:pt idx="2172">
                  <c:v>-1355230</c:v>
                </c:pt>
                <c:pt idx="2173">
                  <c:v>-1363170</c:v>
                </c:pt>
                <c:pt idx="2174">
                  <c:v>-1380159</c:v>
                </c:pt>
                <c:pt idx="2175">
                  <c:v>-1381565</c:v>
                </c:pt>
                <c:pt idx="2176">
                  <c:v>-1388796</c:v>
                </c:pt>
                <c:pt idx="2177">
                  <c:v>-1398153</c:v>
                </c:pt>
                <c:pt idx="2178">
                  <c:v>-1404336</c:v>
                </c:pt>
                <c:pt idx="2179">
                  <c:v>-1421092</c:v>
                </c:pt>
                <c:pt idx="2180">
                  <c:v>-1425912</c:v>
                </c:pt>
                <c:pt idx="2181">
                  <c:v>-1455956</c:v>
                </c:pt>
                <c:pt idx="2182">
                  <c:v>-1456527</c:v>
                </c:pt>
                <c:pt idx="2183">
                  <c:v>-1457225</c:v>
                </c:pt>
                <c:pt idx="2184">
                  <c:v>-1459475</c:v>
                </c:pt>
                <c:pt idx="2185">
                  <c:v>-1472045</c:v>
                </c:pt>
                <c:pt idx="2186">
                  <c:v>-1476537</c:v>
                </c:pt>
                <c:pt idx="2187">
                  <c:v>-1496522</c:v>
                </c:pt>
                <c:pt idx="2188">
                  <c:v>-1498907</c:v>
                </c:pt>
                <c:pt idx="2189">
                  <c:v>-1499297</c:v>
                </c:pt>
                <c:pt idx="2190">
                  <c:v>-1507034</c:v>
                </c:pt>
                <c:pt idx="2191">
                  <c:v>-1539005</c:v>
                </c:pt>
                <c:pt idx="2192">
                  <c:v>-1552547</c:v>
                </c:pt>
                <c:pt idx="2193">
                  <c:v>-1569178</c:v>
                </c:pt>
                <c:pt idx="2194">
                  <c:v>-1573107</c:v>
                </c:pt>
                <c:pt idx="2195">
                  <c:v>-1573149</c:v>
                </c:pt>
                <c:pt idx="2196">
                  <c:v>-1576479</c:v>
                </c:pt>
                <c:pt idx="2197">
                  <c:v>-1589759</c:v>
                </c:pt>
                <c:pt idx="2198">
                  <c:v>-1604408</c:v>
                </c:pt>
                <c:pt idx="2199">
                  <c:v>-1605064</c:v>
                </c:pt>
                <c:pt idx="2200">
                  <c:v>-1642524</c:v>
                </c:pt>
                <c:pt idx="2201">
                  <c:v>-1647420</c:v>
                </c:pt>
                <c:pt idx="2202">
                  <c:v>-1649942</c:v>
                </c:pt>
                <c:pt idx="2203">
                  <c:v>-1661305</c:v>
                </c:pt>
                <c:pt idx="2204">
                  <c:v>-1717323</c:v>
                </c:pt>
                <c:pt idx="2205">
                  <c:v>-1730939</c:v>
                </c:pt>
                <c:pt idx="2206">
                  <c:v>-1734419</c:v>
                </c:pt>
                <c:pt idx="2207">
                  <c:v>-1774772</c:v>
                </c:pt>
                <c:pt idx="2208">
                  <c:v>-1780971</c:v>
                </c:pt>
                <c:pt idx="2209">
                  <c:v>-1800000</c:v>
                </c:pt>
                <c:pt idx="2210">
                  <c:v>-1801234</c:v>
                </c:pt>
                <c:pt idx="2211">
                  <c:v>-1801593</c:v>
                </c:pt>
                <c:pt idx="2212">
                  <c:v>-1806081</c:v>
                </c:pt>
                <c:pt idx="2213">
                  <c:v>-1820357</c:v>
                </c:pt>
                <c:pt idx="2214">
                  <c:v>-1823108</c:v>
                </c:pt>
                <c:pt idx="2215">
                  <c:v>-1829786</c:v>
                </c:pt>
                <c:pt idx="2216">
                  <c:v>-1845268</c:v>
                </c:pt>
                <c:pt idx="2217">
                  <c:v>-1870242</c:v>
                </c:pt>
                <c:pt idx="2218">
                  <c:v>-1875506</c:v>
                </c:pt>
                <c:pt idx="2219">
                  <c:v>-1888640</c:v>
                </c:pt>
                <c:pt idx="2220">
                  <c:v>-1891482</c:v>
                </c:pt>
                <c:pt idx="2221">
                  <c:v>-1894923</c:v>
                </c:pt>
                <c:pt idx="2222">
                  <c:v>-1900853</c:v>
                </c:pt>
                <c:pt idx="2223">
                  <c:v>-1906509</c:v>
                </c:pt>
                <c:pt idx="2224">
                  <c:v>-1907599</c:v>
                </c:pt>
                <c:pt idx="2225">
                  <c:v>-1912244</c:v>
                </c:pt>
                <c:pt idx="2226">
                  <c:v>-1918374</c:v>
                </c:pt>
                <c:pt idx="2227">
                  <c:v>-1929689</c:v>
                </c:pt>
                <c:pt idx="2228">
                  <c:v>-1939157</c:v>
                </c:pt>
                <c:pt idx="2229">
                  <c:v>-1947834</c:v>
                </c:pt>
                <c:pt idx="2230">
                  <c:v>-1950865</c:v>
                </c:pt>
                <c:pt idx="2231">
                  <c:v>-1951288</c:v>
                </c:pt>
                <c:pt idx="2232">
                  <c:v>-1965583</c:v>
                </c:pt>
                <c:pt idx="2233">
                  <c:v>-1971342</c:v>
                </c:pt>
                <c:pt idx="2234">
                  <c:v>-1994515</c:v>
                </c:pt>
                <c:pt idx="2235">
                  <c:v>-1995042</c:v>
                </c:pt>
                <c:pt idx="2236">
                  <c:v>-1997564</c:v>
                </c:pt>
                <c:pt idx="2237">
                  <c:v>-2001718</c:v>
                </c:pt>
                <c:pt idx="2238">
                  <c:v>-2003560</c:v>
                </c:pt>
                <c:pt idx="2239">
                  <c:v>-2022635</c:v>
                </c:pt>
                <c:pt idx="2240">
                  <c:v>-2028183</c:v>
                </c:pt>
                <c:pt idx="2241">
                  <c:v>-2055787</c:v>
                </c:pt>
                <c:pt idx="2242">
                  <c:v>-2077789</c:v>
                </c:pt>
                <c:pt idx="2243">
                  <c:v>-2095743</c:v>
                </c:pt>
                <c:pt idx="2244">
                  <c:v>-2177843</c:v>
                </c:pt>
                <c:pt idx="2245">
                  <c:v>-2195727</c:v>
                </c:pt>
                <c:pt idx="2246">
                  <c:v>-2196204</c:v>
                </c:pt>
                <c:pt idx="2247">
                  <c:v>-2198810</c:v>
                </c:pt>
                <c:pt idx="2248">
                  <c:v>-2200996</c:v>
                </c:pt>
                <c:pt idx="2249">
                  <c:v>-2216223</c:v>
                </c:pt>
                <c:pt idx="2250">
                  <c:v>-2235973</c:v>
                </c:pt>
                <c:pt idx="2251">
                  <c:v>-2236987</c:v>
                </c:pt>
                <c:pt idx="2252">
                  <c:v>-2247069</c:v>
                </c:pt>
                <c:pt idx="2253">
                  <c:v>-2271261</c:v>
                </c:pt>
                <c:pt idx="2254">
                  <c:v>-2279629</c:v>
                </c:pt>
                <c:pt idx="2255">
                  <c:v>-2288790</c:v>
                </c:pt>
                <c:pt idx="2256">
                  <c:v>-2292073</c:v>
                </c:pt>
                <c:pt idx="2257">
                  <c:v>-2296998</c:v>
                </c:pt>
                <c:pt idx="2258">
                  <c:v>-2298120</c:v>
                </c:pt>
                <c:pt idx="2259">
                  <c:v>-2308300</c:v>
                </c:pt>
                <c:pt idx="2260">
                  <c:v>-2326217</c:v>
                </c:pt>
                <c:pt idx="2261">
                  <c:v>-2400000</c:v>
                </c:pt>
                <c:pt idx="2262">
                  <c:v>-2400149</c:v>
                </c:pt>
                <c:pt idx="2263">
                  <c:v>-2407809</c:v>
                </c:pt>
                <c:pt idx="2264">
                  <c:v>-2411568</c:v>
                </c:pt>
                <c:pt idx="2265">
                  <c:v>-2424273</c:v>
                </c:pt>
                <c:pt idx="2266">
                  <c:v>-2425934</c:v>
                </c:pt>
                <c:pt idx="2267">
                  <c:v>-2428096</c:v>
                </c:pt>
                <c:pt idx="2268">
                  <c:v>-2436330</c:v>
                </c:pt>
                <c:pt idx="2269">
                  <c:v>-2438373</c:v>
                </c:pt>
                <c:pt idx="2270">
                  <c:v>-2446068</c:v>
                </c:pt>
                <c:pt idx="2271">
                  <c:v>-2446488</c:v>
                </c:pt>
                <c:pt idx="2272">
                  <c:v>-2450515</c:v>
                </c:pt>
                <c:pt idx="2273">
                  <c:v>-2452144</c:v>
                </c:pt>
                <c:pt idx="2274">
                  <c:v>-2470843</c:v>
                </c:pt>
                <c:pt idx="2275">
                  <c:v>-2480678</c:v>
                </c:pt>
                <c:pt idx="2276">
                  <c:v>-2481780</c:v>
                </c:pt>
                <c:pt idx="2277">
                  <c:v>-2497745</c:v>
                </c:pt>
                <c:pt idx="2278">
                  <c:v>-2499696</c:v>
                </c:pt>
                <c:pt idx="2279">
                  <c:v>-2533006</c:v>
                </c:pt>
                <c:pt idx="2280">
                  <c:v>-2535644</c:v>
                </c:pt>
                <c:pt idx="2281">
                  <c:v>-2554354</c:v>
                </c:pt>
                <c:pt idx="2282">
                  <c:v>-2561892</c:v>
                </c:pt>
                <c:pt idx="2283">
                  <c:v>-2566866</c:v>
                </c:pt>
                <c:pt idx="2284">
                  <c:v>-2567658</c:v>
                </c:pt>
                <c:pt idx="2285">
                  <c:v>-2581732</c:v>
                </c:pt>
                <c:pt idx="2286">
                  <c:v>-2604984</c:v>
                </c:pt>
                <c:pt idx="2287">
                  <c:v>-2613590</c:v>
                </c:pt>
                <c:pt idx="2288">
                  <c:v>-2628615</c:v>
                </c:pt>
                <c:pt idx="2289">
                  <c:v>-2648431</c:v>
                </c:pt>
                <c:pt idx="2290">
                  <c:v>-2674927</c:v>
                </c:pt>
                <c:pt idx="2291">
                  <c:v>-2697796</c:v>
                </c:pt>
                <c:pt idx="2292">
                  <c:v>-2712523</c:v>
                </c:pt>
                <c:pt idx="2293">
                  <c:v>-2716218</c:v>
                </c:pt>
                <c:pt idx="2294">
                  <c:v>-2718714</c:v>
                </c:pt>
                <c:pt idx="2295">
                  <c:v>-2726412</c:v>
                </c:pt>
                <c:pt idx="2296">
                  <c:v>-2777139</c:v>
                </c:pt>
                <c:pt idx="2297">
                  <c:v>-2778191</c:v>
                </c:pt>
                <c:pt idx="2298">
                  <c:v>-2787583</c:v>
                </c:pt>
                <c:pt idx="2299">
                  <c:v>-2795501</c:v>
                </c:pt>
                <c:pt idx="2300">
                  <c:v>-2799197</c:v>
                </c:pt>
                <c:pt idx="2301">
                  <c:v>-2800000</c:v>
                </c:pt>
                <c:pt idx="2302">
                  <c:v>-2816208</c:v>
                </c:pt>
                <c:pt idx="2303">
                  <c:v>-2844228</c:v>
                </c:pt>
                <c:pt idx="2304">
                  <c:v>-2856597</c:v>
                </c:pt>
                <c:pt idx="2305">
                  <c:v>-2864751</c:v>
                </c:pt>
                <c:pt idx="2306">
                  <c:v>-2894915</c:v>
                </c:pt>
                <c:pt idx="2307">
                  <c:v>-2895331</c:v>
                </c:pt>
                <c:pt idx="2308">
                  <c:v>-2898989</c:v>
                </c:pt>
                <c:pt idx="2309">
                  <c:v>-2960148</c:v>
                </c:pt>
                <c:pt idx="2310">
                  <c:v>-2969275</c:v>
                </c:pt>
                <c:pt idx="2311">
                  <c:v>-2970919</c:v>
                </c:pt>
                <c:pt idx="2312">
                  <c:v>-2973655</c:v>
                </c:pt>
                <c:pt idx="2313">
                  <c:v>-2978000</c:v>
                </c:pt>
                <c:pt idx="2314">
                  <c:v>-2981550</c:v>
                </c:pt>
                <c:pt idx="2315">
                  <c:v>-2994861</c:v>
                </c:pt>
                <c:pt idx="2316">
                  <c:v>-3017320</c:v>
                </c:pt>
                <c:pt idx="2317">
                  <c:v>-3017368</c:v>
                </c:pt>
                <c:pt idx="2318">
                  <c:v>-3019662</c:v>
                </c:pt>
                <c:pt idx="2319">
                  <c:v>-3024316</c:v>
                </c:pt>
                <c:pt idx="2320">
                  <c:v>-3087018</c:v>
                </c:pt>
                <c:pt idx="2321">
                  <c:v>-3088667</c:v>
                </c:pt>
                <c:pt idx="2322">
                  <c:v>-3135041</c:v>
                </c:pt>
                <c:pt idx="2323">
                  <c:v>-3157942</c:v>
                </c:pt>
                <c:pt idx="2324">
                  <c:v>-3189032</c:v>
                </c:pt>
                <c:pt idx="2325">
                  <c:v>-3200000</c:v>
                </c:pt>
                <c:pt idx="2326">
                  <c:v>-3206096</c:v>
                </c:pt>
                <c:pt idx="2327">
                  <c:v>-3219004</c:v>
                </c:pt>
                <c:pt idx="2328">
                  <c:v>-3238291</c:v>
                </c:pt>
                <c:pt idx="2329">
                  <c:v>-3242913</c:v>
                </c:pt>
                <c:pt idx="2330">
                  <c:v>-3260233</c:v>
                </c:pt>
                <c:pt idx="2331">
                  <c:v>-3270031</c:v>
                </c:pt>
                <c:pt idx="2332">
                  <c:v>-3279766</c:v>
                </c:pt>
                <c:pt idx="2333">
                  <c:v>-3297099</c:v>
                </c:pt>
                <c:pt idx="2334">
                  <c:v>-3307186</c:v>
                </c:pt>
                <c:pt idx="2335">
                  <c:v>-3312828</c:v>
                </c:pt>
                <c:pt idx="2336">
                  <c:v>-3334146</c:v>
                </c:pt>
                <c:pt idx="2337">
                  <c:v>-3368360</c:v>
                </c:pt>
                <c:pt idx="2338">
                  <c:v>-3380827</c:v>
                </c:pt>
                <c:pt idx="2339">
                  <c:v>-3385764</c:v>
                </c:pt>
                <c:pt idx="2340">
                  <c:v>-3398772</c:v>
                </c:pt>
                <c:pt idx="2341">
                  <c:v>-3400000</c:v>
                </c:pt>
                <c:pt idx="2342">
                  <c:v>-3401692</c:v>
                </c:pt>
                <c:pt idx="2343">
                  <c:v>-3403207</c:v>
                </c:pt>
                <c:pt idx="2344">
                  <c:v>-3437941</c:v>
                </c:pt>
                <c:pt idx="2345">
                  <c:v>-3445415</c:v>
                </c:pt>
                <c:pt idx="2346">
                  <c:v>-3457140</c:v>
                </c:pt>
                <c:pt idx="2347">
                  <c:v>-3462394</c:v>
                </c:pt>
                <c:pt idx="2348">
                  <c:v>-3469419</c:v>
                </c:pt>
                <c:pt idx="2349">
                  <c:v>-3474166</c:v>
                </c:pt>
                <c:pt idx="2350">
                  <c:v>-3508650</c:v>
                </c:pt>
                <c:pt idx="2351">
                  <c:v>-3525492</c:v>
                </c:pt>
                <c:pt idx="2352">
                  <c:v>-3535096</c:v>
                </c:pt>
                <c:pt idx="2353">
                  <c:v>-3556518</c:v>
                </c:pt>
                <c:pt idx="2354">
                  <c:v>-3557841</c:v>
                </c:pt>
                <c:pt idx="2355">
                  <c:v>-3600207</c:v>
                </c:pt>
                <c:pt idx="2356">
                  <c:v>-3602635</c:v>
                </c:pt>
                <c:pt idx="2357">
                  <c:v>-3624277</c:v>
                </c:pt>
                <c:pt idx="2358">
                  <c:v>-3628103</c:v>
                </c:pt>
                <c:pt idx="2359">
                  <c:v>-3628423</c:v>
                </c:pt>
                <c:pt idx="2360">
                  <c:v>-3630883</c:v>
                </c:pt>
                <c:pt idx="2361">
                  <c:v>-3649226</c:v>
                </c:pt>
                <c:pt idx="2362">
                  <c:v>-3699331</c:v>
                </c:pt>
                <c:pt idx="2363">
                  <c:v>-3712212</c:v>
                </c:pt>
                <c:pt idx="2364">
                  <c:v>-3714714</c:v>
                </c:pt>
                <c:pt idx="2365">
                  <c:v>-3716496</c:v>
                </c:pt>
                <c:pt idx="2366">
                  <c:v>-3731172</c:v>
                </c:pt>
                <c:pt idx="2367">
                  <c:v>-3742998</c:v>
                </c:pt>
                <c:pt idx="2368">
                  <c:v>-3751299</c:v>
                </c:pt>
                <c:pt idx="2369">
                  <c:v>-3771476</c:v>
                </c:pt>
                <c:pt idx="2370">
                  <c:v>-3772117</c:v>
                </c:pt>
                <c:pt idx="2371">
                  <c:v>-3780041</c:v>
                </c:pt>
                <c:pt idx="2372">
                  <c:v>-3785127</c:v>
                </c:pt>
                <c:pt idx="2373">
                  <c:v>-3786587</c:v>
                </c:pt>
                <c:pt idx="2374">
                  <c:v>-3792025</c:v>
                </c:pt>
                <c:pt idx="2375">
                  <c:v>-3798243</c:v>
                </c:pt>
                <c:pt idx="2376">
                  <c:v>-3802134</c:v>
                </c:pt>
                <c:pt idx="2377">
                  <c:v>-3814423</c:v>
                </c:pt>
                <c:pt idx="2378">
                  <c:v>-3853598</c:v>
                </c:pt>
                <c:pt idx="2379">
                  <c:v>-3855482</c:v>
                </c:pt>
                <c:pt idx="2380">
                  <c:v>-3856347</c:v>
                </c:pt>
                <c:pt idx="2381">
                  <c:v>-3865783</c:v>
                </c:pt>
                <c:pt idx="2382">
                  <c:v>-3877439</c:v>
                </c:pt>
                <c:pt idx="2383">
                  <c:v>-3898945</c:v>
                </c:pt>
                <c:pt idx="2384">
                  <c:v>-3900000</c:v>
                </c:pt>
                <c:pt idx="2385">
                  <c:v>-3917956</c:v>
                </c:pt>
                <c:pt idx="2386">
                  <c:v>-3922954</c:v>
                </c:pt>
                <c:pt idx="2387">
                  <c:v>-3943898</c:v>
                </c:pt>
                <c:pt idx="2388">
                  <c:v>-3955382</c:v>
                </c:pt>
                <c:pt idx="2389">
                  <c:v>-3962246</c:v>
                </c:pt>
                <c:pt idx="2390">
                  <c:v>-3974762</c:v>
                </c:pt>
                <c:pt idx="2391">
                  <c:v>-3979738</c:v>
                </c:pt>
                <c:pt idx="2392">
                  <c:v>-3987164</c:v>
                </c:pt>
                <c:pt idx="2393">
                  <c:v>-3991940</c:v>
                </c:pt>
                <c:pt idx="2394">
                  <c:v>-4005443</c:v>
                </c:pt>
                <c:pt idx="2395">
                  <c:v>-4021435</c:v>
                </c:pt>
                <c:pt idx="2396">
                  <c:v>-4043793</c:v>
                </c:pt>
                <c:pt idx="2397">
                  <c:v>-4059945</c:v>
                </c:pt>
                <c:pt idx="2398">
                  <c:v>-4065142</c:v>
                </c:pt>
                <c:pt idx="2399">
                  <c:v>-4072280</c:v>
                </c:pt>
                <c:pt idx="2400">
                  <c:v>-4081717</c:v>
                </c:pt>
                <c:pt idx="2401">
                  <c:v>-4086164</c:v>
                </c:pt>
                <c:pt idx="2402">
                  <c:v>-4115185</c:v>
                </c:pt>
                <c:pt idx="2403">
                  <c:v>-4118133</c:v>
                </c:pt>
                <c:pt idx="2404">
                  <c:v>-4165583</c:v>
                </c:pt>
                <c:pt idx="2405">
                  <c:v>-4170061</c:v>
                </c:pt>
                <c:pt idx="2406">
                  <c:v>-4202093</c:v>
                </c:pt>
                <c:pt idx="2407">
                  <c:v>-4207881</c:v>
                </c:pt>
                <c:pt idx="2408">
                  <c:v>-4231704</c:v>
                </c:pt>
                <c:pt idx="2409">
                  <c:v>-4236531</c:v>
                </c:pt>
                <c:pt idx="2410">
                  <c:v>-4241500</c:v>
                </c:pt>
                <c:pt idx="2411">
                  <c:v>-4286998</c:v>
                </c:pt>
                <c:pt idx="2412">
                  <c:v>-4287928</c:v>
                </c:pt>
                <c:pt idx="2413">
                  <c:v>-4306379</c:v>
                </c:pt>
                <c:pt idx="2414">
                  <c:v>-4308561</c:v>
                </c:pt>
                <c:pt idx="2415">
                  <c:v>-4318497</c:v>
                </c:pt>
                <c:pt idx="2416">
                  <c:v>-4330587</c:v>
                </c:pt>
                <c:pt idx="2417">
                  <c:v>-4346385</c:v>
                </c:pt>
                <c:pt idx="2418">
                  <c:v>-4347435</c:v>
                </c:pt>
                <c:pt idx="2419">
                  <c:v>-4370130</c:v>
                </c:pt>
                <c:pt idx="2420">
                  <c:v>-4391771</c:v>
                </c:pt>
                <c:pt idx="2421">
                  <c:v>-4475146</c:v>
                </c:pt>
                <c:pt idx="2422">
                  <c:v>-4483513</c:v>
                </c:pt>
                <c:pt idx="2423">
                  <c:v>-4505513</c:v>
                </c:pt>
                <c:pt idx="2424">
                  <c:v>-4505513</c:v>
                </c:pt>
                <c:pt idx="2425">
                  <c:v>-4505853</c:v>
                </c:pt>
                <c:pt idx="2426">
                  <c:v>-4508347</c:v>
                </c:pt>
                <c:pt idx="2427">
                  <c:v>-4515625</c:v>
                </c:pt>
                <c:pt idx="2428">
                  <c:v>-4527033</c:v>
                </c:pt>
                <c:pt idx="2429">
                  <c:v>-4535974</c:v>
                </c:pt>
                <c:pt idx="2430">
                  <c:v>-4556684</c:v>
                </c:pt>
                <c:pt idx="2431">
                  <c:v>-4557180</c:v>
                </c:pt>
                <c:pt idx="2432">
                  <c:v>-4588020</c:v>
                </c:pt>
                <c:pt idx="2433">
                  <c:v>-4591178</c:v>
                </c:pt>
                <c:pt idx="2434">
                  <c:v>-4597590</c:v>
                </c:pt>
                <c:pt idx="2435">
                  <c:v>-4637692</c:v>
                </c:pt>
                <c:pt idx="2436">
                  <c:v>-4655153</c:v>
                </c:pt>
                <c:pt idx="2437">
                  <c:v>-4671063</c:v>
                </c:pt>
                <c:pt idx="2438">
                  <c:v>-4673692</c:v>
                </c:pt>
                <c:pt idx="2439">
                  <c:v>-4692196</c:v>
                </c:pt>
                <c:pt idx="2440">
                  <c:v>-4703335</c:v>
                </c:pt>
                <c:pt idx="2441">
                  <c:v>-4715640</c:v>
                </c:pt>
                <c:pt idx="2442">
                  <c:v>-4776122</c:v>
                </c:pt>
                <c:pt idx="2443">
                  <c:v>-4797910</c:v>
                </c:pt>
                <c:pt idx="2444">
                  <c:v>-4829854</c:v>
                </c:pt>
                <c:pt idx="2445">
                  <c:v>-4841843</c:v>
                </c:pt>
                <c:pt idx="2446">
                  <c:v>-4851788</c:v>
                </c:pt>
                <c:pt idx="2447">
                  <c:v>-4857000</c:v>
                </c:pt>
                <c:pt idx="2448">
                  <c:v>-4863568</c:v>
                </c:pt>
                <c:pt idx="2449">
                  <c:v>-4875280</c:v>
                </c:pt>
                <c:pt idx="2450">
                  <c:v>-4877005</c:v>
                </c:pt>
                <c:pt idx="2451">
                  <c:v>-4907100</c:v>
                </c:pt>
                <c:pt idx="2452">
                  <c:v>-4907170</c:v>
                </c:pt>
                <c:pt idx="2453">
                  <c:v>-4920684</c:v>
                </c:pt>
                <c:pt idx="2454">
                  <c:v>-4921063</c:v>
                </c:pt>
                <c:pt idx="2455">
                  <c:v>-4923575</c:v>
                </c:pt>
                <c:pt idx="2456">
                  <c:v>-4934913</c:v>
                </c:pt>
                <c:pt idx="2457">
                  <c:v>-4937934</c:v>
                </c:pt>
                <c:pt idx="2458">
                  <c:v>-4983934</c:v>
                </c:pt>
                <c:pt idx="2459">
                  <c:v>-4985459</c:v>
                </c:pt>
                <c:pt idx="2460">
                  <c:v>-4988000</c:v>
                </c:pt>
                <c:pt idx="2461">
                  <c:v>-4995352</c:v>
                </c:pt>
                <c:pt idx="2462">
                  <c:v>-4998280</c:v>
                </c:pt>
                <c:pt idx="2463">
                  <c:v>-5005196</c:v>
                </c:pt>
                <c:pt idx="2464">
                  <c:v>-5071000</c:v>
                </c:pt>
                <c:pt idx="2465">
                  <c:v>-5089440</c:v>
                </c:pt>
                <c:pt idx="2466">
                  <c:v>-5094254</c:v>
                </c:pt>
                <c:pt idx="2467">
                  <c:v>-5110478</c:v>
                </c:pt>
                <c:pt idx="2468">
                  <c:v>-5118665</c:v>
                </c:pt>
                <c:pt idx="2469">
                  <c:v>-5130675</c:v>
                </c:pt>
                <c:pt idx="2470">
                  <c:v>-5149694</c:v>
                </c:pt>
                <c:pt idx="2471">
                  <c:v>-5180871</c:v>
                </c:pt>
                <c:pt idx="2472">
                  <c:v>-5204874</c:v>
                </c:pt>
                <c:pt idx="2473">
                  <c:v>-5225998</c:v>
                </c:pt>
                <c:pt idx="2474">
                  <c:v>-5231584</c:v>
                </c:pt>
                <c:pt idx="2475">
                  <c:v>-5245102</c:v>
                </c:pt>
                <c:pt idx="2476">
                  <c:v>-5246069</c:v>
                </c:pt>
                <c:pt idx="2477">
                  <c:v>-5261308</c:v>
                </c:pt>
                <c:pt idx="2478">
                  <c:v>-5262941</c:v>
                </c:pt>
                <c:pt idx="2479">
                  <c:v>-5345633</c:v>
                </c:pt>
                <c:pt idx="2480">
                  <c:v>-5365542</c:v>
                </c:pt>
                <c:pt idx="2481">
                  <c:v>-5382932</c:v>
                </c:pt>
                <c:pt idx="2482">
                  <c:v>-5443993</c:v>
                </c:pt>
                <c:pt idx="2483">
                  <c:v>-5470983</c:v>
                </c:pt>
                <c:pt idx="2484">
                  <c:v>-5477230</c:v>
                </c:pt>
                <c:pt idx="2485">
                  <c:v>-5481319</c:v>
                </c:pt>
                <c:pt idx="2486">
                  <c:v>-5482285</c:v>
                </c:pt>
                <c:pt idx="2487">
                  <c:v>-5500000</c:v>
                </c:pt>
                <c:pt idx="2488">
                  <c:v>-5515935</c:v>
                </c:pt>
                <c:pt idx="2489">
                  <c:v>-5572976</c:v>
                </c:pt>
                <c:pt idx="2490">
                  <c:v>-5600389</c:v>
                </c:pt>
                <c:pt idx="2491">
                  <c:v>-5603513</c:v>
                </c:pt>
                <c:pt idx="2492">
                  <c:v>-5628919</c:v>
                </c:pt>
                <c:pt idx="2493">
                  <c:v>-5669173</c:v>
                </c:pt>
                <c:pt idx="2494">
                  <c:v>-5682650</c:v>
                </c:pt>
                <c:pt idx="2495">
                  <c:v>-5708430</c:v>
                </c:pt>
                <c:pt idx="2496">
                  <c:v>-5719423</c:v>
                </c:pt>
                <c:pt idx="2497">
                  <c:v>-5724443</c:v>
                </c:pt>
                <c:pt idx="2498">
                  <c:v>-5744713</c:v>
                </c:pt>
                <c:pt idx="2499">
                  <c:v>-5755845</c:v>
                </c:pt>
                <c:pt idx="2500">
                  <c:v>-5806898</c:v>
                </c:pt>
                <c:pt idx="2501">
                  <c:v>-5813617</c:v>
                </c:pt>
                <c:pt idx="2502">
                  <c:v>-5876166</c:v>
                </c:pt>
                <c:pt idx="2503">
                  <c:v>-5882440</c:v>
                </c:pt>
                <c:pt idx="2504">
                  <c:v>-5884138</c:v>
                </c:pt>
                <c:pt idx="2505">
                  <c:v>-5940412</c:v>
                </c:pt>
                <c:pt idx="2506">
                  <c:v>-5945394</c:v>
                </c:pt>
                <c:pt idx="2507">
                  <c:v>-5952000</c:v>
                </c:pt>
                <c:pt idx="2508">
                  <c:v>-5959121</c:v>
                </c:pt>
                <c:pt idx="2509">
                  <c:v>-5963503</c:v>
                </c:pt>
                <c:pt idx="2510">
                  <c:v>-5964485</c:v>
                </c:pt>
                <c:pt idx="2511">
                  <c:v>-5973565</c:v>
                </c:pt>
                <c:pt idx="2512">
                  <c:v>-5987157</c:v>
                </c:pt>
                <c:pt idx="2513">
                  <c:v>-6002193</c:v>
                </c:pt>
                <c:pt idx="2514">
                  <c:v>-6004550</c:v>
                </c:pt>
                <c:pt idx="2515">
                  <c:v>-6012518</c:v>
                </c:pt>
                <c:pt idx="2516">
                  <c:v>-6044961</c:v>
                </c:pt>
                <c:pt idx="2517">
                  <c:v>-6050307</c:v>
                </c:pt>
                <c:pt idx="2518">
                  <c:v>-6072524</c:v>
                </c:pt>
                <c:pt idx="2519">
                  <c:v>-6073753</c:v>
                </c:pt>
                <c:pt idx="2520">
                  <c:v>-6105202</c:v>
                </c:pt>
                <c:pt idx="2521">
                  <c:v>-6135658</c:v>
                </c:pt>
                <c:pt idx="2522">
                  <c:v>-6139597</c:v>
                </c:pt>
                <c:pt idx="2523">
                  <c:v>-6146000</c:v>
                </c:pt>
                <c:pt idx="2524">
                  <c:v>-6185756</c:v>
                </c:pt>
                <c:pt idx="2525">
                  <c:v>-6198245</c:v>
                </c:pt>
                <c:pt idx="2526">
                  <c:v>-6210108</c:v>
                </c:pt>
                <c:pt idx="2527">
                  <c:v>-6210687</c:v>
                </c:pt>
                <c:pt idx="2528">
                  <c:v>-6238280</c:v>
                </c:pt>
                <c:pt idx="2529">
                  <c:v>-6264471</c:v>
                </c:pt>
                <c:pt idx="2530">
                  <c:v>-6312165</c:v>
                </c:pt>
                <c:pt idx="2531">
                  <c:v>-6349262</c:v>
                </c:pt>
                <c:pt idx="2532">
                  <c:v>-6358212</c:v>
                </c:pt>
                <c:pt idx="2533">
                  <c:v>-6364114</c:v>
                </c:pt>
                <c:pt idx="2534">
                  <c:v>-6369774</c:v>
                </c:pt>
                <c:pt idx="2535">
                  <c:v>-6384422</c:v>
                </c:pt>
                <c:pt idx="2536">
                  <c:v>-6389971</c:v>
                </c:pt>
                <c:pt idx="2537">
                  <c:v>-6428265</c:v>
                </c:pt>
                <c:pt idx="2538">
                  <c:v>-6429473</c:v>
                </c:pt>
                <c:pt idx="2539">
                  <c:v>-6433363</c:v>
                </c:pt>
                <c:pt idx="2540">
                  <c:v>-6439124</c:v>
                </c:pt>
                <c:pt idx="2541">
                  <c:v>-6457975</c:v>
                </c:pt>
                <c:pt idx="2542">
                  <c:v>-6467012</c:v>
                </c:pt>
                <c:pt idx="2543">
                  <c:v>-6470234</c:v>
                </c:pt>
                <c:pt idx="2544">
                  <c:v>-6491078</c:v>
                </c:pt>
                <c:pt idx="2545">
                  <c:v>-6526640</c:v>
                </c:pt>
                <c:pt idx="2546">
                  <c:v>-6546921</c:v>
                </c:pt>
                <c:pt idx="2547">
                  <c:v>-6608826</c:v>
                </c:pt>
                <c:pt idx="2548">
                  <c:v>-6616263</c:v>
                </c:pt>
                <c:pt idx="2549">
                  <c:v>-6617054</c:v>
                </c:pt>
                <c:pt idx="2550">
                  <c:v>-6621859</c:v>
                </c:pt>
                <c:pt idx="2551">
                  <c:v>-6639805</c:v>
                </c:pt>
                <c:pt idx="2552">
                  <c:v>-6640707</c:v>
                </c:pt>
                <c:pt idx="2553">
                  <c:v>-6644564</c:v>
                </c:pt>
                <c:pt idx="2554">
                  <c:v>-6662701</c:v>
                </c:pt>
                <c:pt idx="2555">
                  <c:v>-6666177</c:v>
                </c:pt>
                <c:pt idx="2556">
                  <c:v>-6750474</c:v>
                </c:pt>
                <c:pt idx="2557">
                  <c:v>-6758303</c:v>
                </c:pt>
                <c:pt idx="2558">
                  <c:v>-6766897</c:v>
                </c:pt>
                <c:pt idx="2559">
                  <c:v>-6782889</c:v>
                </c:pt>
                <c:pt idx="2560">
                  <c:v>-6784690</c:v>
                </c:pt>
                <c:pt idx="2561">
                  <c:v>-6785970</c:v>
                </c:pt>
                <c:pt idx="2562">
                  <c:v>-6789304</c:v>
                </c:pt>
                <c:pt idx="2563">
                  <c:v>-6790560</c:v>
                </c:pt>
                <c:pt idx="2564">
                  <c:v>-6794756</c:v>
                </c:pt>
                <c:pt idx="2565">
                  <c:v>-6803933</c:v>
                </c:pt>
                <c:pt idx="2566">
                  <c:v>-6814219</c:v>
                </c:pt>
                <c:pt idx="2567">
                  <c:v>-6827190</c:v>
                </c:pt>
                <c:pt idx="2568">
                  <c:v>-6876149</c:v>
                </c:pt>
                <c:pt idx="2569">
                  <c:v>-6894032</c:v>
                </c:pt>
                <c:pt idx="2570">
                  <c:v>-6919884</c:v>
                </c:pt>
                <c:pt idx="2571">
                  <c:v>-6928760</c:v>
                </c:pt>
                <c:pt idx="2572">
                  <c:v>-6929955</c:v>
                </c:pt>
                <c:pt idx="2573">
                  <c:v>-6935774</c:v>
                </c:pt>
                <c:pt idx="2574">
                  <c:v>-6939142</c:v>
                </c:pt>
                <c:pt idx="2575">
                  <c:v>-6953549</c:v>
                </c:pt>
                <c:pt idx="2576">
                  <c:v>-6958197</c:v>
                </c:pt>
                <c:pt idx="2577">
                  <c:v>-6964896</c:v>
                </c:pt>
                <c:pt idx="2578">
                  <c:v>-6967504</c:v>
                </c:pt>
                <c:pt idx="2579">
                  <c:v>-6976162</c:v>
                </c:pt>
                <c:pt idx="2580">
                  <c:v>-6982599</c:v>
                </c:pt>
                <c:pt idx="2581">
                  <c:v>-7027590</c:v>
                </c:pt>
                <c:pt idx="2582">
                  <c:v>-7035257</c:v>
                </c:pt>
                <c:pt idx="2583">
                  <c:v>-7077834</c:v>
                </c:pt>
                <c:pt idx="2584">
                  <c:v>-7097000</c:v>
                </c:pt>
                <c:pt idx="2585">
                  <c:v>-7115337</c:v>
                </c:pt>
                <c:pt idx="2586">
                  <c:v>-7116045</c:v>
                </c:pt>
                <c:pt idx="2587">
                  <c:v>-7128397</c:v>
                </c:pt>
                <c:pt idx="2588">
                  <c:v>-7146360</c:v>
                </c:pt>
                <c:pt idx="2589">
                  <c:v>-7200000</c:v>
                </c:pt>
                <c:pt idx="2590">
                  <c:v>-7208969</c:v>
                </c:pt>
                <c:pt idx="2591">
                  <c:v>-7214368</c:v>
                </c:pt>
                <c:pt idx="2592">
                  <c:v>-7214368</c:v>
                </c:pt>
                <c:pt idx="2593">
                  <c:v>-7228760</c:v>
                </c:pt>
                <c:pt idx="2594">
                  <c:v>-7242870</c:v>
                </c:pt>
                <c:pt idx="2595">
                  <c:v>-7246194</c:v>
                </c:pt>
                <c:pt idx="2596">
                  <c:v>-7281777</c:v>
                </c:pt>
                <c:pt idx="2597">
                  <c:v>-7282545</c:v>
                </c:pt>
                <c:pt idx="2598">
                  <c:v>-7302852</c:v>
                </c:pt>
                <c:pt idx="2599">
                  <c:v>-7352460</c:v>
                </c:pt>
                <c:pt idx="2600">
                  <c:v>-7373095</c:v>
                </c:pt>
                <c:pt idx="2601">
                  <c:v>-7391173</c:v>
                </c:pt>
                <c:pt idx="2602">
                  <c:v>-7431305</c:v>
                </c:pt>
                <c:pt idx="2603">
                  <c:v>-7443292</c:v>
                </c:pt>
                <c:pt idx="2604">
                  <c:v>-7467810</c:v>
                </c:pt>
                <c:pt idx="2605">
                  <c:v>-7469465</c:v>
                </c:pt>
                <c:pt idx="2606">
                  <c:v>-7473856</c:v>
                </c:pt>
                <c:pt idx="2607">
                  <c:v>-7474079</c:v>
                </c:pt>
                <c:pt idx="2608">
                  <c:v>-7484640</c:v>
                </c:pt>
                <c:pt idx="2609">
                  <c:v>-7487948</c:v>
                </c:pt>
                <c:pt idx="2610">
                  <c:v>-7505506</c:v>
                </c:pt>
                <c:pt idx="2611">
                  <c:v>-7569012</c:v>
                </c:pt>
                <c:pt idx="2612">
                  <c:v>-7601372</c:v>
                </c:pt>
                <c:pt idx="2613">
                  <c:v>-7601580</c:v>
                </c:pt>
                <c:pt idx="2614">
                  <c:v>-7663544</c:v>
                </c:pt>
                <c:pt idx="2615">
                  <c:v>-7668682</c:v>
                </c:pt>
                <c:pt idx="2616">
                  <c:v>-7678961</c:v>
                </c:pt>
                <c:pt idx="2617">
                  <c:v>-7696561</c:v>
                </c:pt>
                <c:pt idx="2618">
                  <c:v>-7701890</c:v>
                </c:pt>
                <c:pt idx="2619">
                  <c:v>-7709024</c:v>
                </c:pt>
                <c:pt idx="2620">
                  <c:v>-7713686</c:v>
                </c:pt>
                <c:pt idx="2621">
                  <c:v>-7714482</c:v>
                </c:pt>
                <c:pt idx="2622">
                  <c:v>-7725270</c:v>
                </c:pt>
                <c:pt idx="2623">
                  <c:v>-7747170</c:v>
                </c:pt>
                <c:pt idx="2624">
                  <c:v>-7780422</c:v>
                </c:pt>
                <c:pt idx="2625">
                  <c:v>-7792888</c:v>
                </c:pt>
                <c:pt idx="2626">
                  <c:v>-7814734</c:v>
                </c:pt>
                <c:pt idx="2627">
                  <c:v>-7865580</c:v>
                </c:pt>
                <c:pt idx="2628">
                  <c:v>-7872856</c:v>
                </c:pt>
                <c:pt idx="2629">
                  <c:v>-7882810</c:v>
                </c:pt>
                <c:pt idx="2630">
                  <c:v>-7885118</c:v>
                </c:pt>
                <c:pt idx="2631">
                  <c:v>-7891338</c:v>
                </c:pt>
                <c:pt idx="2632">
                  <c:v>-7899497</c:v>
                </c:pt>
                <c:pt idx="2633">
                  <c:v>-7900000</c:v>
                </c:pt>
                <c:pt idx="2634">
                  <c:v>-7913655</c:v>
                </c:pt>
                <c:pt idx="2635">
                  <c:v>-7925162</c:v>
                </c:pt>
                <c:pt idx="2636">
                  <c:v>-7937613</c:v>
                </c:pt>
                <c:pt idx="2637">
                  <c:v>-7946519</c:v>
                </c:pt>
                <c:pt idx="2638">
                  <c:v>-7953834</c:v>
                </c:pt>
                <c:pt idx="2639">
                  <c:v>-7965819</c:v>
                </c:pt>
                <c:pt idx="2640">
                  <c:v>-7981305</c:v>
                </c:pt>
                <c:pt idx="2641">
                  <c:v>-7997690</c:v>
                </c:pt>
                <c:pt idx="2642">
                  <c:v>-7998060</c:v>
                </c:pt>
                <c:pt idx="2643">
                  <c:v>-8000000</c:v>
                </c:pt>
                <c:pt idx="2644">
                  <c:v>-8030610</c:v>
                </c:pt>
                <c:pt idx="2645">
                  <c:v>-8049706</c:v>
                </c:pt>
                <c:pt idx="2646">
                  <c:v>-8060559</c:v>
                </c:pt>
                <c:pt idx="2647">
                  <c:v>-8069340</c:v>
                </c:pt>
                <c:pt idx="2648">
                  <c:v>-8080104</c:v>
                </c:pt>
                <c:pt idx="2649">
                  <c:v>-8102818</c:v>
                </c:pt>
                <c:pt idx="2650">
                  <c:v>-8116113</c:v>
                </c:pt>
                <c:pt idx="2651">
                  <c:v>-8124411</c:v>
                </c:pt>
                <c:pt idx="2652">
                  <c:v>-8142624</c:v>
                </c:pt>
                <c:pt idx="2653">
                  <c:v>-8163255</c:v>
                </c:pt>
                <c:pt idx="2654">
                  <c:v>-8164216</c:v>
                </c:pt>
                <c:pt idx="2655">
                  <c:v>-8167174</c:v>
                </c:pt>
                <c:pt idx="2656">
                  <c:v>-8185043</c:v>
                </c:pt>
                <c:pt idx="2657">
                  <c:v>-8185137</c:v>
                </c:pt>
                <c:pt idx="2658">
                  <c:v>-8192146</c:v>
                </c:pt>
                <c:pt idx="2659">
                  <c:v>-8199698</c:v>
                </c:pt>
                <c:pt idx="2660">
                  <c:v>-8216000</c:v>
                </c:pt>
                <c:pt idx="2661">
                  <c:v>-8224415</c:v>
                </c:pt>
                <c:pt idx="2662">
                  <c:v>-8245681</c:v>
                </c:pt>
                <c:pt idx="2663">
                  <c:v>-8337682</c:v>
                </c:pt>
                <c:pt idx="2664">
                  <c:v>-8359756</c:v>
                </c:pt>
                <c:pt idx="2665">
                  <c:v>-8363615</c:v>
                </c:pt>
                <c:pt idx="2666">
                  <c:v>-8368161</c:v>
                </c:pt>
                <c:pt idx="2667">
                  <c:v>-8368825</c:v>
                </c:pt>
                <c:pt idx="2668">
                  <c:v>-8394275</c:v>
                </c:pt>
                <c:pt idx="2669">
                  <c:v>-8444012</c:v>
                </c:pt>
                <c:pt idx="2670">
                  <c:v>-8505389</c:v>
                </c:pt>
                <c:pt idx="2671">
                  <c:v>-8517793</c:v>
                </c:pt>
                <c:pt idx="2672">
                  <c:v>-8549125</c:v>
                </c:pt>
                <c:pt idx="2673">
                  <c:v>-8553105</c:v>
                </c:pt>
                <c:pt idx="2674">
                  <c:v>-8573195</c:v>
                </c:pt>
                <c:pt idx="2675">
                  <c:v>-8590794</c:v>
                </c:pt>
                <c:pt idx="2676">
                  <c:v>-8600000</c:v>
                </c:pt>
                <c:pt idx="2677">
                  <c:v>-8626307</c:v>
                </c:pt>
                <c:pt idx="2678">
                  <c:v>-8642509</c:v>
                </c:pt>
                <c:pt idx="2679">
                  <c:v>-8650382</c:v>
                </c:pt>
                <c:pt idx="2680">
                  <c:v>-8674623</c:v>
                </c:pt>
                <c:pt idx="2681">
                  <c:v>-8690151</c:v>
                </c:pt>
                <c:pt idx="2682">
                  <c:v>-8723016</c:v>
                </c:pt>
                <c:pt idx="2683">
                  <c:v>-8743723</c:v>
                </c:pt>
                <c:pt idx="2684">
                  <c:v>-8752225</c:v>
                </c:pt>
                <c:pt idx="2685">
                  <c:v>-8830469</c:v>
                </c:pt>
                <c:pt idx="2686">
                  <c:v>-8851518</c:v>
                </c:pt>
                <c:pt idx="2687">
                  <c:v>-8881923</c:v>
                </c:pt>
                <c:pt idx="2688">
                  <c:v>-8887065</c:v>
                </c:pt>
                <c:pt idx="2689">
                  <c:v>-8916034</c:v>
                </c:pt>
                <c:pt idx="2690">
                  <c:v>-8930592</c:v>
                </c:pt>
                <c:pt idx="2691">
                  <c:v>-8935090</c:v>
                </c:pt>
                <c:pt idx="2692">
                  <c:v>-8936125</c:v>
                </c:pt>
                <c:pt idx="2693">
                  <c:v>-8944346</c:v>
                </c:pt>
                <c:pt idx="2694">
                  <c:v>-8950114</c:v>
                </c:pt>
                <c:pt idx="2695">
                  <c:v>-8954199</c:v>
                </c:pt>
                <c:pt idx="2696">
                  <c:v>-8965564</c:v>
                </c:pt>
                <c:pt idx="2697">
                  <c:v>-8972134</c:v>
                </c:pt>
                <c:pt idx="2698">
                  <c:v>-8972555</c:v>
                </c:pt>
                <c:pt idx="2699">
                  <c:v>-8988946</c:v>
                </c:pt>
                <c:pt idx="2700">
                  <c:v>-8999838</c:v>
                </c:pt>
                <c:pt idx="2701">
                  <c:v>-9000000</c:v>
                </c:pt>
                <c:pt idx="2702">
                  <c:v>-9000954</c:v>
                </c:pt>
                <c:pt idx="2703">
                  <c:v>-9006456</c:v>
                </c:pt>
                <c:pt idx="2704">
                  <c:v>-9012238</c:v>
                </c:pt>
                <c:pt idx="2705">
                  <c:v>-9018150</c:v>
                </c:pt>
                <c:pt idx="2706">
                  <c:v>-9018367</c:v>
                </c:pt>
                <c:pt idx="2707">
                  <c:v>-9094723</c:v>
                </c:pt>
                <c:pt idx="2708">
                  <c:v>-9099074</c:v>
                </c:pt>
                <c:pt idx="2709">
                  <c:v>-9117710</c:v>
                </c:pt>
                <c:pt idx="2710">
                  <c:v>-9128166</c:v>
                </c:pt>
                <c:pt idx="2711">
                  <c:v>-9133222</c:v>
                </c:pt>
                <c:pt idx="2712">
                  <c:v>-9136085</c:v>
                </c:pt>
                <c:pt idx="2713">
                  <c:v>-9181250</c:v>
                </c:pt>
                <c:pt idx="2714">
                  <c:v>-9192361</c:v>
                </c:pt>
                <c:pt idx="2715">
                  <c:v>-9215287</c:v>
                </c:pt>
                <c:pt idx="2716">
                  <c:v>-9245330</c:v>
                </c:pt>
                <c:pt idx="2717">
                  <c:v>-9252415</c:v>
                </c:pt>
                <c:pt idx="2718">
                  <c:v>-9257739</c:v>
                </c:pt>
                <c:pt idx="2719">
                  <c:v>-9258013</c:v>
                </c:pt>
                <c:pt idx="2720">
                  <c:v>-9284389</c:v>
                </c:pt>
                <c:pt idx="2721">
                  <c:v>-9297917</c:v>
                </c:pt>
                <c:pt idx="2722">
                  <c:v>-9352616</c:v>
                </c:pt>
                <c:pt idx="2723">
                  <c:v>-9362320</c:v>
                </c:pt>
                <c:pt idx="2724">
                  <c:v>-9382401</c:v>
                </c:pt>
                <c:pt idx="2725">
                  <c:v>-9401355</c:v>
                </c:pt>
                <c:pt idx="2726">
                  <c:v>-9421473</c:v>
                </c:pt>
                <c:pt idx="2727">
                  <c:v>-9430929</c:v>
                </c:pt>
                <c:pt idx="2728">
                  <c:v>-9441786</c:v>
                </c:pt>
                <c:pt idx="2729">
                  <c:v>-9444652</c:v>
                </c:pt>
                <c:pt idx="2730">
                  <c:v>-9450893</c:v>
                </c:pt>
                <c:pt idx="2731">
                  <c:v>-9455857</c:v>
                </c:pt>
                <c:pt idx="2732">
                  <c:v>-9468991</c:v>
                </c:pt>
                <c:pt idx="2733">
                  <c:v>-9491157</c:v>
                </c:pt>
                <c:pt idx="2734">
                  <c:v>-9511128</c:v>
                </c:pt>
                <c:pt idx="2735">
                  <c:v>-9528558</c:v>
                </c:pt>
                <c:pt idx="2736">
                  <c:v>-9530189</c:v>
                </c:pt>
                <c:pt idx="2737">
                  <c:v>-9550442</c:v>
                </c:pt>
                <c:pt idx="2738">
                  <c:v>-9552250</c:v>
                </c:pt>
                <c:pt idx="2739">
                  <c:v>-9561700</c:v>
                </c:pt>
                <c:pt idx="2740">
                  <c:v>-9634266</c:v>
                </c:pt>
                <c:pt idx="2741">
                  <c:v>-9673593</c:v>
                </c:pt>
                <c:pt idx="2742">
                  <c:v>-9693285</c:v>
                </c:pt>
                <c:pt idx="2743">
                  <c:v>-9693553</c:v>
                </c:pt>
                <c:pt idx="2744">
                  <c:v>-9708035</c:v>
                </c:pt>
                <c:pt idx="2745">
                  <c:v>-9708376</c:v>
                </c:pt>
                <c:pt idx="2746">
                  <c:v>-9733871</c:v>
                </c:pt>
                <c:pt idx="2747">
                  <c:v>-9767063</c:v>
                </c:pt>
                <c:pt idx="2748">
                  <c:v>-9773208</c:v>
                </c:pt>
                <c:pt idx="2749">
                  <c:v>-9777353</c:v>
                </c:pt>
                <c:pt idx="2750">
                  <c:v>-9782502</c:v>
                </c:pt>
                <c:pt idx="2751">
                  <c:v>-9800895</c:v>
                </c:pt>
                <c:pt idx="2752">
                  <c:v>-9810821</c:v>
                </c:pt>
                <c:pt idx="2753">
                  <c:v>-9816803</c:v>
                </c:pt>
                <c:pt idx="2754">
                  <c:v>-9830576</c:v>
                </c:pt>
                <c:pt idx="2755">
                  <c:v>-9868383</c:v>
                </c:pt>
                <c:pt idx="2756">
                  <c:v>-9871514</c:v>
                </c:pt>
                <c:pt idx="2757">
                  <c:v>-9906393</c:v>
                </c:pt>
                <c:pt idx="2758">
                  <c:v>-9908458</c:v>
                </c:pt>
                <c:pt idx="2759">
                  <c:v>-9939047</c:v>
                </c:pt>
                <c:pt idx="2760">
                  <c:v>-9975917</c:v>
                </c:pt>
                <c:pt idx="2761">
                  <c:v>-9976725</c:v>
                </c:pt>
                <c:pt idx="2762">
                  <c:v>-9980652</c:v>
                </c:pt>
                <c:pt idx="2763">
                  <c:v>-9980747</c:v>
                </c:pt>
                <c:pt idx="2764">
                  <c:v>-9984553</c:v>
                </c:pt>
                <c:pt idx="2765">
                  <c:v>-9994022</c:v>
                </c:pt>
                <c:pt idx="2766">
                  <c:v>-9994439</c:v>
                </c:pt>
                <c:pt idx="2767">
                  <c:v>-9996393</c:v>
                </c:pt>
                <c:pt idx="2768">
                  <c:v>-10000000</c:v>
                </c:pt>
                <c:pt idx="2769">
                  <c:v>-10016428</c:v>
                </c:pt>
                <c:pt idx="2770">
                  <c:v>-10043599</c:v>
                </c:pt>
                <c:pt idx="2771">
                  <c:v>-10100000</c:v>
                </c:pt>
                <c:pt idx="2772">
                  <c:v>-10120004</c:v>
                </c:pt>
                <c:pt idx="2773">
                  <c:v>-10139961</c:v>
                </c:pt>
                <c:pt idx="2774">
                  <c:v>-10144863</c:v>
                </c:pt>
                <c:pt idx="2775">
                  <c:v>-10151678</c:v>
                </c:pt>
                <c:pt idx="2776">
                  <c:v>-10162368</c:v>
                </c:pt>
                <c:pt idx="2777">
                  <c:v>-10197239</c:v>
                </c:pt>
                <c:pt idx="2778">
                  <c:v>-10217492</c:v>
                </c:pt>
                <c:pt idx="2779">
                  <c:v>-10220716</c:v>
                </c:pt>
                <c:pt idx="2780">
                  <c:v>-10221401</c:v>
                </c:pt>
                <c:pt idx="2781">
                  <c:v>-10227031</c:v>
                </c:pt>
                <c:pt idx="2782">
                  <c:v>-10241539</c:v>
                </c:pt>
                <c:pt idx="2783">
                  <c:v>-10260951</c:v>
                </c:pt>
                <c:pt idx="2784">
                  <c:v>-10265156</c:v>
                </c:pt>
                <c:pt idx="2785">
                  <c:v>-10265197</c:v>
                </c:pt>
                <c:pt idx="2786">
                  <c:v>-10265765</c:v>
                </c:pt>
                <c:pt idx="2787">
                  <c:v>-10285518</c:v>
                </c:pt>
                <c:pt idx="2788">
                  <c:v>-10297723</c:v>
                </c:pt>
                <c:pt idx="2789">
                  <c:v>-10362510</c:v>
                </c:pt>
                <c:pt idx="2790">
                  <c:v>-10410556</c:v>
                </c:pt>
                <c:pt idx="2791">
                  <c:v>-10439741</c:v>
                </c:pt>
                <c:pt idx="2792">
                  <c:v>-10474724</c:v>
                </c:pt>
                <c:pt idx="2793">
                  <c:v>-10482822</c:v>
                </c:pt>
                <c:pt idx="2794">
                  <c:v>-10493002</c:v>
                </c:pt>
                <c:pt idx="2795">
                  <c:v>-10500000</c:v>
                </c:pt>
                <c:pt idx="2796">
                  <c:v>-10514515</c:v>
                </c:pt>
                <c:pt idx="2797">
                  <c:v>-10603058</c:v>
                </c:pt>
                <c:pt idx="2798">
                  <c:v>-10625822</c:v>
                </c:pt>
                <c:pt idx="2799">
                  <c:v>-10639221</c:v>
                </c:pt>
                <c:pt idx="2800">
                  <c:v>-10639452</c:v>
                </c:pt>
                <c:pt idx="2801">
                  <c:v>-10647214</c:v>
                </c:pt>
                <c:pt idx="2802">
                  <c:v>-10660475</c:v>
                </c:pt>
                <c:pt idx="2803">
                  <c:v>-10665355</c:v>
                </c:pt>
                <c:pt idx="2804">
                  <c:v>-10673164</c:v>
                </c:pt>
                <c:pt idx="2805">
                  <c:v>-10675256</c:v>
                </c:pt>
                <c:pt idx="2806">
                  <c:v>-10683354</c:v>
                </c:pt>
                <c:pt idx="2807">
                  <c:v>-10703427</c:v>
                </c:pt>
                <c:pt idx="2808">
                  <c:v>-10723500</c:v>
                </c:pt>
                <c:pt idx="2809">
                  <c:v>-10740241</c:v>
                </c:pt>
                <c:pt idx="2810">
                  <c:v>-10764163</c:v>
                </c:pt>
                <c:pt idx="2811">
                  <c:v>-10802214</c:v>
                </c:pt>
                <c:pt idx="2812">
                  <c:v>-10806975</c:v>
                </c:pt>
                <c:pt idx="2813">
                  <c:v>-10810486</c:v>
                </c:pt>
                <c:pt idx="2814">
                  <c:v>-10822459</c:v>
                </c:pt>
                <c:pt idx="2815">
                  <c:v>-10825346</c:v>
                </c:pt>
                <c:pt idx="2816">
                  <c:v>-10886412</c:v>
                </c:pt>
                <c:pt idx="2817">
                  <c:v>-10890678</c:v>
                </c:pt>
                <c:pt idx="2818">
                  <c:v>-10896000</c:v>
                </c:pt>
                <c:pt idx="2819">
                  <c:v>-10897090</c:v>
                </c:pt>
                <c:pt idx="2820">
                  <c:v>-10899350</c:v>
                </c:pt>
                <c:pt idx="2821">
                  <c:v>-10904697</c:v>
                </c:pt>
                <c:pt idx="2822">
                  <c:v>-10922453</c:v>
                </c:pt>
                <c:pt idx="2823">
                  <c:v>-10938241</c:v>
                </c:pt>
                <c:pt idx="2824">
                  <c:v>-10964434</c:v>
                </c:pt>
                <c:pt idx="2825">
                  <c:v>-10993094</c:v>
                </c:pt>
                <c:pt idx="2826">
                  <c:v>-11000000</c:v>
                </c:pt>
                <c:pt idx="2827">
                  <c:v>-11011124</c:v>
                </c:pt>
                <c:pt idx="2828">
                  <c:v>-11026468</c:v>
                </c:pt>
                <c:pt idx="2829">
                  <c:v>-11032429</c:v>
                </c:pt>
                <c:pt idx="2830">
                  <c:v>-11096291</c:v>
                </c:pt>
                <c:pt idx="2831">
                  <c:v>-11111645</c:v>
                </c:pt>
                <c:pt idx="2832">
                  <c:v>-11120689</c:v>
                </c:pt>
                <c:pt idx="2833">
                  <c:v>-11139998</c:v>
                </c:pt>
                <c:pt idx="2834">
                  <c:v>-11160617</c:v>
                </c:pt>
                <c:pt idx="2835">
                  <c:v>-11220364</c:v>
                </c:pt>
                <c:pt idx="2836">
                  <c:v>-11272676</c:v>
                </c:pt>
                <c:pt idx="2837">
                  <c:v>-11348338</c:v>
                </c:pt>
                <c:pt idx="2838">
                  <c:v>-11352310</c:v>
                </c:pt>
                <c:pt idx="2839">
                  <c:v>-11386249</c:v>
                </c:pt>
                <c:pt idx="2840">
                  <c:v>-11409500</c:v>
                </c:pt>
                <c:pt idx="2841">
                  <c:v>-11410555</c:v>
                </c:pt>
                <c:pt idx="2842">
                  <c:v>-11413624</c:v>
                </c:pt>
                <c:pt idx="2843">
                  <c:v>-11451066</c:v>
                </c:pt>
                <c:pt idx="2844">
                  <c:v>-11464232</c:v>
                </c:pt>
                <c:pt idx="2845">
                  <c:v>-11478165</c:v>
                </c:pt>
                <c:pt idx="2846">
                  <c:v>-11491577</c:v>
                </c:pt>
                <c:pt idx="2847">
                  <c:v>-11499034</c:v>
                </c:pt>
                <c:pt idx="2848">
                  <c:v>-11500000</c:v>
                </c:pt>
                <c:pt idx="2849">
                  <c:v>-11526000</c:v>
                </c:pt>
                <c:pt idx="2850">
                  <c:v>-11530572</c:v>
                </c:pt>
                <c:pt idx="2851">
                  <c:v>-11537400</c:v>
                </c:pt>
                <c:pt idx="2852">
                  <c:v>-11627590</c:v>
                </c:pt>
                <c:pt idx="2853">
                  <c:v>-11643257</c:v>
                </c:pt>
                <c:pt idx="2854">
                  <c:v>-11666024</c:v>
                </c:pt>
                <c:pt idx="2855">
                  <c:v>-11689814</c:v>
                </c:pt>
                <c:pt idx="2856">
                  <c:v>-11701351</c:v>
                </c:pt>
                <c:pt idx="2857">
                  <c:v>-11738519</c:v>
                </c:pt>
                <c:pt idx="2858">
                  <c:v>-11747316</c:v>
                </c:pt>
                <c:pt idx="2859">
                  <c:v>-11752860</c:v>
                </c:pt>
                <c:pt idx="2860">
                  <c:v>-11785798</c:v>
                </c:pt>
                <c:pt idx="2861">
                  <c:v>-11792806</c:v>
                </c:pt>
                <c:pt idx="2862">
                  <c:v>-11824630</c:v>
                </c:pt>
                <c:pt idx="2863">
                  <c:v>-11827231</c:v>
                </c:pt>
                <c:pt idx="2864">
                  <c:v>-11834365</c:v>
                </c:pt>
                <c:pt idx="2865">
                  <c:v>-11843275</c:v>
                </c:pt>
                <c:pt idx="2866">
                  <c:v>-11849597</c:v>
                </c:pt>
                <c:pt idx="2867">
                  <c:v>-11858147</c:v>
                </c:pt>
                <c:pt idx="2868">
                  <c:v>-11880078</c:v>
                </c:pt>
                <c:pt idx="2869">
                  <c:v>-11895931</c:v>
                </c:pt>
                <c:pt idx="2870">
                  <c:v>-11906682</c:v>
                </c:pt>
                <c:pt idx="2871">
                  <c:v>-11934196</c:v>
                </c:pt>
                <c:pt idx="2872">
                  <c:v>-11945720</c:v>
                </c:pt>
                <c:pt idx="2873">
                  <c:v>-11961340</c:v>
                </c:pt>
                <c:pt idx="2874">
                  <c:v>-11975825</c:v>
                </c:pt>
                <c:pt idx="2875">
                  <c:v>-12000000</c:v>
                </c:pt>
                <c:pt idx="2876">
                  <c:v>-12000000</c:v>
                </c:pt>
                <c:pt idx="2877">
                  <c:v>-12037424</c:v>
                </c:pt>
                <c:pt idx="2878">
                  <c:v>-12048569</c:v>
                </c:pt>
                <c:pt idx="2879">
                  <c:v>-12069202</c:v>
                </c:pt>
                <c:pt idx="2880">
                  <c:v>-12069815</c:v>
                </c:pt>
                <c:pt idx="2881">
                  <c:v>-12086323</c:v>
                </c:pt>
                <c:pt idx="2882">
                  <c:v>-12112543</c:v>
                </c:pt>
                <c:pt idx="2883">
                  <c:v>-12122192</c:v>
                </c:pt>
                <c:pt idx="2884">
                  <c:v>-12144354</c:v>
                </c:pt>
                <c:pt idx="2885">
                  <c:v>-12170266</c:v>
                </c:pt>
                <c:pt idx="2886">
                  <c:v>-12247786</c:v>
                </c:pt>
                <c:pt idx="2887">
                  <c:v>-12249417</c:v>
                </c:pt>
                <c:pt idx="2888">
                  <c:v>-12305599</c:v>
                </c:pt>
                <c:pt idx="2889">
                  <c:v>-12305895</c:v>
                </c:pt>
                <c:pt idx="2890">
                  <c:v>-12336018</c:v>
                </c:pt>
                <c:pt idx="2891">
                  <c:v>-12339853</c:v>
                </c:pt>
                <c:pt idx="2892">
                  <c:v>-12390000</c:v>
                </c:pt>
                <c:pt idx="2893">
                  <c:v>-12436000</c:v>
                </c:pt>
                <c:pt idx="2894">
                  <c:v>-12471908</c:v>
                </c:pt>
                <c:pt idx="2895">
                  <c:v>-12513862</c:v>
                </c:pt>
                <c:pt idx="2896">
                  <c:v>-12587955</c:v>
                </c:pt>
                <c:pt idx="2897">
                  <c:v>-12600000</c:v>
                </c:pt>
                <c:pt idx="2898">
                  <c:v>-12602611</c:v>
                </c:pt>
                <c:pt idx="2899">
                  <c:v>-12617007</c:v>
                </c:pt>
                <c:pt idx="2900">
                  <c:v>-12662421</c:v>
                </c:pt>
                <c:pt idx="2901">
                  <c:v>-12663533</c:v>
                </c:pt>
                <c:pt idx="2902">
                  <c:v>-12698695</c:v>
                </c:pt>
                <c:pt idx="2903">
                  <c:v>-12731341</c:v>
                </c:pt>
                <c:pt idx="2904">
                  <c:v>-12733495</c:v>
                </c:pt>
                <c:pt idx="2905">
                  <c:v>-12785034</c:v>
                </c:pt>
                <c:pt idx="2906">
                  <c:v>-12796359</c:v>
                </c:pt>
                <c:pt idx="2907">
                  <c:v>-12803790</c:v>
                </c:pt>
                <c:pt idx="2908">
                  <c:v>-12863050</c:v>
                </c:pt>
                <c:pt idx="2909">
                  <c:v>-12879981</c:v>
                </c:pt>
                <c:pt idx="2910">
                  <c:v>-12904682</c:v>
                </c:pt>
                <c:pt idx="2911">
                  <c:v>-12931913</c:v>
                </c:pt>
                <c:pt idx="2912">
                  <c:v>-12946185</c:v>
                </c:pt>
                <c:pt idx="2913">
                  <c:v>-12976053</c:v>
                </c:pt>
                <c:pt idx="2914">
                  <c:v>-13000000</c:v>
                </c:pt>
                <c:pt idx="2915">
                  <c:v>-13045798</c:v>
                </c:pt>
                <c:pt idx="2916">
                  <c:v>-13046268</c:v>
                </c:pt>
                <c:pt idx="2917">
                  <c:v>-13069116</c:v>
                </c:pt>
                <c:pt idx="2918">
                  <c:v>-13150858</c:v>
                </c:pt>
                <c:pt idx="2919">
                  <c:v>-13200000</c:v>
                </c:pt>
                <c:pt idx="2920">
                  <c:v>-13215568</c:v>
                </c:pt>
                <c:pt idx="2921">
                  <c:v>-13236409</c:v>
                </c:pt>
                <c:pt idx="2922">
                  <c:v>-13266274</c:v>
                </c:pt>
                <c:pt idx="2923">
                  <c:v>-13313646</c:v>
                </c:pt>
                <c:pt idx="2924">
                  <c:v>-13320925</c:v>
                </c:pt>
                <c:pt idx="2925">
                  <c:v>-13334037</c:v>
                </c:pt>
                <c:pt idx="2926">
                  <c:v>-13363463</c:v>
                </c:pt>
                <c:pt idx="2927">
                  <c:v>-13383001</c:v>
                </c:pt>
                <c:pt idx="2928">
                  <c:v>-13390407</c:v>
                </c:pt>
                <c:pt idx="2929">
                  <c:v>-13414567</c:v>
                </c:pt>
                <c:pt idx="2930">
                  <c:v>-13414611</c:v>
                </c:pt>
                <c:pt idx="2931">
                  <c:v>-13436643</c:v>
                </c:pt>
                <c:pt idx="2932">
                  <c:v>-13461796</c:v>
                </c:pt>
                <c:pt idx="2933">
                  <c:v>-13564917</c:v>
                </c:pt>
                <c:pt idx="2934">
                  <c:v>-13568780</c:v>
                </c:pt>
                <c:pt idx="2935">
                  <c:v>-13571117</c:v>
                </c:pt>
                <c:pt idx="2936">
                  <c:v>-13585465</c:v>
                </c:pt>
                <c:pt idx="2937">
                  <c:v>-13594629</c:v>
                </c:pt>
                <c:pt idx="2938">
                  <c:v>-13595247</c:v>
                </c:pt>
                <c:pt idx="2939">
                  <c:v>-13642958</c:v>
                </c:pt>
                <c:pt idx="2940">
                  <c:v>-13705360</c:v>
                </c:pt>
                <c:pt idx="2941">
                  <c:v>-13723190</c:v>
                </c:pt>
                <c:pt idx="2942">
                  <c:v>-13749680</c:v>
                </c:pt>
                <c:pt idx="2943">
                  <c:v>-13751523</c:v>
                </c:pt>
                <c:pt idx="2944">
                  <c:v>-13811358</c:v>
                </c:pt>
                <c:pt idx="2945">
                  <c:v>-13870652</c:v>
                </c:pt>
                <c:pt idx="2946">
                  <c:v>-13884496</c:v>
                </c:pt>
                <c:pt idx="2947">
                  <c:v>-13900000</c:v>
                </c:pt>
                <c:pt idx="2948">
                  <c:v>-13912817</c:v>
                </c:pt>
                <c:pt idx="2949">
                  <c:v>-13924922</c:v>
                </c:pt>
                <c:pt idx="2950">
                  <c:v>-13936740</c:v>
                </c:pt>
                <c:pt idx="2951">
                  <c:v>-13953505</c:v>
                </c:pt>
                <c:pt idx="2952">
                  <c:v>-13955468</c:v>
                </c:pt>
                <c:pt idx="2953">
                  <c:v>-13960131</c:v>
                </c:pt>
                <c:pt idx="2954">
                  <c:v>-13991568</c:v>
                </c:pt>
                <c:pt idx="2955">
                  <c:v>-13997244</c:v>
                </c:pt>
                <c:pt idx="2956">
                  <c:v>-14003282</c:v>
                </c:pt>
                <c:pt idx="2957">
                  <c:v>-14015257</c:v>
                </c:pt>
                <c:pt idx="2958">
                  <c:v>-14024817</c:v>
                </c:pt>
                <c:pt idx="2959">
                  <c:v>-14051289</c:v>
                </c:pt>
                <c:pt idx="2960">
                  <c:v>-14057170</c:v>
                </c:pt>
                <c:pt idx="2961">
                  <c:v>-14088250</c:v>
                </c:pt>
                <c:pt idx="2962">
                  <c:v>-14125795</c:v>
                </c:pt>
                <c:pt idx="2963">
                  <c:v>-14168495</c:v>
                </c:pt>
                <c:pt idx="2964">
                  <c:v>-14169043</c:v>
                </c:pt>
                <c:pt idx="2965">
                  <c:v>-14182006</c:v>
                </c:pt>
                <c:pt idx="2966">
                  <c:v>-14202684</c:v>
                </c:pt>
                <c:pt idx="2967">
                  <c:v>-14230040</c:v>
                </c:pt>
                <c:pt idx="2968">
                  <c:v>-14247275</c:v>
                </c:pt>
                <c:pt idx="2969">
                  <c:v>-14250866</c:v>
                </c:pt>
                <c:pt idx="2970">
                  <c:v>-14280633</c:v>
                </c:pt>
                <c:pt idx="2971">
                  <c:v>-14290615</c:v>
                </c:pt>
                <c:pt idx="2972">
                  <c:v>-14292206</c:v>
                </c:pt>
                <c:pt idx="2973">
                  <c:v>-14298357</c:v>
                </c:pt>
                <c:pt idx="2974">
                  <c:v>-14306109</c:v>
                </c:pt>
                <c:pt idx="2975">
                  <c:v>-14313571</c:v>
                </c:pt>
                <c:pt idx="2976">
                  <c:v>-14318803</c:v>
                </c:pt>
                <c:pt idx="2977">
                  <c:v>-14333738</c:v>
                </c:pt>
                <c:pt idx="2978">
                  <c:v>-14353446</c:v>
                </c:pt>
                <c:pt idx="2979">
                  <c:v>-14360758</c:v>
                </c:pt>
                <c:pt idx="2980">
                  <c:v>-14386444</c:v>
                </c:pt>
                <c:pt idx="2981">
                  <c:v>-14491311</c:v>
                </c:pt>
                <c:pt idx="2982">
                  <c:v>-14549025</c:v>
                </c:pt>
                <c:pt idx="2983">
                  <c:v>-14577793</c:v>
                </c:pt>
                <c:pt idx="2984">
                  <c:v>-14600121</c:v>
                </c:pt>
                <c:pt idx="2985">
                  <c:v>-14618493</c:v>
                </c:pt>
                <c:pt idx="2986">
                  <c:v>-14646257</c:v>
                </c:pt>
                <c:pt idx="2987">
                  <c:v>-14664065</c:v>
                </c:pt>
                <c:pt idx="2988">
                  <c:v>-14666342</c:v>
                </c:pt>
                <c:pt idx="2989">
                  <c:v>-14675559</c:v>
                </c:pt>
                <c:pt idx="2990">
                  <c:v>-14684317</c:v>
                </c:pt>
                <c:pt idx="2991">
                  <c:v>-14724554</c:v>
                </c:pt>
                <c:pt idx="2992">
                  <c:v>-14794657</c:v>
                </c:pt>
                <c:pt idx="2993">
                  <c:v>-14796956</c:v>
                </c:pt>
                <c:pt idx="2994">
                  <c:v>-14816912</c:v>
                </c:pt>
                <c:pt idx="2995">
                  <c:v>-14821835</c:v>
                </c:pt>
                <c:pt idx="2996">
                  <c:v>-14831605</c:v>
                </c:pt>
                <c:pt idx="2997">
                  <c:v>-14843800</c:v>
                </c:pt>
                <c:pt idx="2998">
                  <c:v>-14867345</c:v>
                </c:pt>
                <c:pt idx="2999">
                  <c:v>-14882502</c:v>
                </c:pt>
                <c:pt idx="3000">
                  <c:v>-14885685</c:v>
                </c:pt>
                <c:pt idx="3001">
                  <c:v>-14888185</c:v>
                </c:pt>
                <c:pt idx="3002">
                  <c:v>-14926452</c:v>
                </c:pt>
                <c:pt idx="3003">
                  <c:v>-14930000</c:v>
                </c:pt>
                <c:pt idx="3004">
                  <c:v>-14964155</c:v>
                </c:pt>
                <c:pt idx="3005">
                  <c:v>-14971130</c:v>
                </c:pt>
                <c:pt idx="3006">
                  <c:v>-14976909</c:v>
                </c:pt>
                <c:pt idx="3007">
                  <c:v>-14979620</c:v>
                </c:pt>
                <c:pt idx="3008">
                  <c:v>-14994117</c:v>
                </c:pt>
                <c:pt idx="3009">
                  <c:v>-15000000</c:v>
                </c:pt>
                <c:pt idx="3010">
                  <c:v>-15111972</c:v>
                </c:pt>
                <c:pt idx="3011">
                  <c:v>-15116461</c:v>
                </c:pt>
                <c:pt idx="3012">
                  <c:v>-15147856</c:v>
                </c:pt>
                <c:pt idx="3013">
                  <c:v>-15182960</c:v>
                </c:pt>
                <c:pt idx="3014">
                  <c:v>-15186564</c:v>
                </c:pt>
                <c:pt idx="3015">
                  <c:v>-15218475</c:v>
                </c:pt>
                <c:pt idx="3016">
                  <c:v>-15229136</c:v>
                </c:pt>
                <c:pt idx="3017">
                  <c:v>-15278000</c:v>
                </c:pt>
                <c:pt idx="3018">
                  <c:v>-15307392</c:v>
                </c:pt>
                <c:pt idx="3019">
                  <c:v>-15365723</c:v>
                </c:pt>
                <c:pt idx="3020">
                  <c:v>-15430082</c:v>
                </c:pt>
                <c:pt idx="3021">
                  <c:v>-15481610</c:v>
                </c:pt>
                <c:pt idx="3022">
                  <c:v>-15552522</c:v>
                </c:pt>
                <c:pt idx="3023">
                  <c:v>-15559345</c:v>
                </c:pt>
                <c:pt idx="3024">
                  <c:v>-15565274</c:v>
                </c:pt>
                <c:pt idx="3025">
                  <c:v>-15572796</c:v>
                </c:pt>
                <c:pt idx="3026">
                  <c:v>-15614237</c:v>
                </c:pt>
                <c:pt idx="3027">
                  <c:v>-15622726</c:v>
                </c:pt>
                <c:pt idx="3028">
                  <c:v>-15667676</c:v>
                </c:pt>
                <c:pt idx="3029">
                  <c:v>-15682875</c:v>
                </c:pt>
                <c:pt idx="3030">
                  <c:v>-15705099</c:v>
                </c:pt>
                <c:pt idx="3031">
                  <c:v>-15765960</c:v>
                </c:pt>
                <c:pt idx="3032">
                  <c:v>-15791616</c:v>
                </c:pt>
                <c:pt idx="3033">
                  <c:v>-15981636</c:v>
                </c:pt>
                <c:pt idx="3034">
                  <c:v>-15997036</c:v>
                </c:pt>
                <c:pt idx="3035">
                  <c:v>-15997045</c:v>
                </c:pt>
                <c:pt idx="3036">
                  <c:v>-15998879</c:v>
                </c:pt>
                <c:pt idx="3037">
                  <c:v>-16008503</c:v>
                </c:pt>
                <c:pt idx="3038">
                  <c:v>-16008503</c:v>
                </c:pt>
                <c:pt idx="3039">
                  <c:v>-16025347</c:v>
                </c:pt>
                <c:pt idx="3040">
                  <c:v>-16076109</c:v>
                </c:pt>
                <c:pt idx="3041">
                  <c:v>-16137932</c:v>
                </c:pt>
                <c:pt idx="3042">
                  <c:v>-16250939</c:v>
                </c:pt>
                <c:pt idx="3043">
                  <c:v>-16356539</c:v>
                </c:pt>
                <c:pt idx="3044">
                  <c:v>-16400000</c:v>
                </c:pt>
                <c:pt idx="3045">
                  <c:v>-16406844</c:v>
                </c:pt>
                <c:pt idx="3046">
                  <c:v>-16446167</c:v>
                </c:pt>
                <c:pt idx="3047">
                  <c:v>-16480373</c:v>
                </c:pt>
                <c:pt idx="3048">
                  <c:v>-16577194</c:v>
                </c:pt>
                <c:pt idx="3049">
                  <c:v>-16579086</c:v>
                </c:pt>
                <c:pt idx="3050">
                  <c:v>-16601608</c:v>
                </c:pt>
                <c:pt idx="3051">
                  <c:v>-16603219</c:v>
                </c:pt>
                <c:pt idx="3052">
                  <c:v>-16617691</c:v>
                </c:pt>
                <c:pt idx="3053">
                  <c:v>-16624154</c:v>
                </c:pt>
                <c:pt idx="3054">
                  <c:v>-16662721</c:v>
                </c:pt>
                <c:pt idx="3055">
                  <c:v>-16675758</c:v>
                </c:pt>
                <c:pt idx="3056">
                  <c:v>-16682849</c:v>
                </c:pt>
                <c:pt idx="3057">
                  <c:v>-16693834</c:v>
                </c:pt>
                <c:pt idx="3058">
                  <c:v>-16702103</c:v>
                </c:pt>
                <c:pt idx="3059">
                  <c:v>-16726580</c:v>
                </c:pt>
                <c:pt idx="3060">
                  <c:v>-16855194</c:v>
                </c:pt>
                <c:pt idx="3061">
                  <c:v>-16880006</c:v>
                </c:pt>
                <c:pt idx="3062">
                  <c:v>-16880121</c:v>
                </c:pt>
                <c:pt idx="3063">
                  <c:v>-16939434</c:v>
                </c:pt>
                <c:pt idx="3064">
                  <c:v>-16969037</c:v>
                </c:pt>
                <c:pt idx="3065">
                  <c:v>-17012353</c:v>
                </c:pt>
                <c:pt idx="3066">
                  <c:v>-17092709</c:v>
                </c:pt>
                <c:pt idx="3067">
                  <c:v>-17168879</c:v>
                </c:pt>
                <c:pt idx="3068">
                  <c:v>-17174509</c:v>
                </c:pt>
                <c:pt idx="3069">
                  <c:v>-17231467</c:v>
                </c:pt>
                <c:pt idx="3070">
                  <c:v>-17258404</c:v>
                </c:pt>
                <c:pt idx="3071">
                  <c:v>-17282242</c:v>
                </c:pt>
                <c:pt idx="3072">
                  <c:v>-17287907</c:v>
                </c:pt>
                <c:pt idx="3073">
                  <c:v>-17323302</c:v>
                </c:pt>
                <c:pt idx="3074">
                  <c:v>-17363557</c:v>
                </c:pt>
                <c:pt idx="3075">
                  <c:v>-17390018</c:v>
                </c:pt>
                <c:pt idx="3076">
                  <c:v>-17399565</c:v>
                </c:pt>
                <c:pt idx="3077">
                  <c:v>-17403744</c:v>
                </c:pt>
                <c:pt idx="3078">
                  <c:v>-17419365</c:v>
                </c:pt>
                <c:pt idx="3079">
                  <c:v>-17430732</c:v>
                </c:pt>
                <c:pt idx="3080">
                  <c:v>-17525384</c:v>
                </c:pt>
                <c:pt idx="3081">
                  <c:v>-17624564</c:v>
                </c:pt>
                <c:pt idx="3082">
                  <c:v>-17646272</c:v>
                </c:pt>
                <c:pt idx="3083">
                  <c:v>-17680813</c:v>
                </c:pt>
                <c:pt idx="3084">
                  <c:v>-17707473</c:v>
                </c:pt>
                <c:pt idx="3085">
                  <c:v>-17714996</c:v>
                </c:pt>
                <c:pt idx="3086">
                  <c:v>-17726628</c:v>
                </c:pt>
                <c:pt idx="3087">
                  <c:v>-17754000</c:v>
                </c:pt>
                <c:pt idx="3088">
                  <c:v>-17835684</c:v>
                </c:pt>
                <c:pt idx="3089">
                  <c:v>-17843067</c:v>
                </c:pt>
                <c:pt idx="3090">
                  <c:v>-17872563</c:v>
                </c:pt>
                <c:pt idx="3091">
                  <c:v>-17918075</c:v>
                </c:pt>
                <c:pt idx="3092">
                  <c:v>-17954750</c:v>
                </c:pt>
                <c:pt idx="3093">
                  <c:v>-18000000</c:v>
                </c:pt>
                <c:pt idx="3094">
                  <c:v>-18011004</c:v>
                </c:pt>
                <c:pt idx="3095">
                  <c:v>-18058441</c:v>
                </c:pt>
                <c:pt idx="3096">
                  <c:v>-18100000</c:v>
                </c:pt>
                <c:pt idx="3097">
                  <c:v>-18125131</c:v>
                </c:pt>
                <c:pt idx="3098">
                  <c:v>-18125131</c:v>
                </c:pt>
                <c:pt idx="3099">
                  <c:v>-18218547</c:v>
                </c:pt>
                <c:pt idx="3100">
                  <c:v>-18236870</c:v>
                </c:pt>
                <c:pt idx="3101">
                  <c:v>-18287436</c:v>
                </c:pt>
                <c:pt idx="3102">
                  <c:v>-18302044</c:v>
                </c:pt>
                <c:pt idx="3103">
                  <c:v>-18309470</c:v>
                </c:pt>
                <c:pt idx="3104">
                  <c:v>-18353336</c:v>
                </c:pt>
                <c:pt idx="3105">
                  <c:v>-18423913</c:v>
                </c:pt>
                <c:pt idx="3106">
                  <c:v>-18435269</c:v>
                </c:pt>
                <c:pt idx="3107">
                  <c:v>-18442521</c:v>
                </c:pt>
                <c:pt idx="3108">
                  <c:v>-18503478</c:v>
                </c:pt>
                <c:pt idx="3109">
                  <c:v>-18569728</c:v>
                </c:pt>
                <c:pt idx="3110">
                  <c:v>-18586498</c:v>
                </c:pt>
                <c:pt idx="3111">
                  <c:v>-18592056</c:v>
                </c:pt>
                <c:pt idx="3112">
                  <c:v>-18696681</c:v>
                </c:pt>
                <c:pt idx="3113">
                  <c:v>-18704226</c:v>
                </c:pt>
                <c:pt idx="3114">
                  <c:v>-18752184</c:v>
                </c:pt>
                <c:pt idx="3115">
                  <c:v>-18774204</c:v>
                </c:pt>
                <c:pt idx="3116">
                  <c:v>-18809982</c:v>
                </c:pt>
                <c:pt idx="3117">
                  <c:v>-18816646</c:v>
                </c:pt>
                <c:pt idx="3118">
                  <c:v>-18823678</c:v>
                </c:pt>
                <c:pt idx="3119">
                  <c:v>-18851301</c:v>
                </c:pt>
                <c:pt idx="3120">
                  <c:v>-18891023</c:v>
                </c:pt>
                <c:pt idx="3121">
                  <c:v>-18891180</c:v>
                </c:pt>
                <c:pt idx="3122">
                  <c:v>-18918217</c:v>
                </c:pt>
                <c:pt idx="3123">
                  <c:v>-18987439</c:v>
                </c:pt>
                <c:pt idx="3124">
                  <c:v>-19000897</c:v>
                </c:pt>
                <c:pt idx="3125">
                  <c:v>-19034791</c:v>
                </c:pt>
                <c:pt idx="3126">
                  <c:v>-19036988</c:v>
                </c:pt>
                <c:pt idx="3127">
                  <c:v>-19044575</c:v>
                </c:pt>
                <c:pt idx="3128">
                  <c:v>-19083691</c:v>
                </c:pt>
                <c:pt idx="3129">
                  <c:v>-19111857</c:v>
                </c:pt>
                <c:pt idx="3130">
                  <c:v>-19119074</c:v>
                </c:pt>
                <c:pt idx="3131">
                  <c:v>-19145306</c:v>
                </c:pt>
                <c:pt idx="3132">
                  <c:v>-19289545</c:v>
                </c:pt>
                <c:pt idx="3133">
                  <c:v>-19292673</c:v>
                </c:pt>
                <c:pt idx="3134">
                  <c:v>-19314120</c:v>
                </c:pt>
                <c:pt idx="3135">
                  <c:v>-19345223</c:v>
                </c:pt>
                <c:pt idx="3136">
                  <c:v>-19346254</c:v>
                </c:pt>
                <c:pt idx="3137">
                  <c:v>-19440070</c:v>
                </c:pt>
                <c:pt idx="3138">
                  <c:v>-19483292</c:v>
                </c:pt>
                <c:pt idx="3139">
                  <c:v>-19492772</c:v>
                </c:pt>
                <c:pt idx="3140">
                  <c:v>-19513094</c:v>
                </c:pt>
                <c:pt idx="3141">
                  <c:v>-19523730</c:v>
                </c:pt>
                <c:pt idx="3142">
                  <c:v>-19565399</c:v>
                </c:pt>
                <c:pt idx="3143">
                  <c:v>-19596068</c:v>
                </c:pt>
                <c:pt idx="3144">
                  <c:v>-19624526</c:v>
                </c:pt>
                <c:pt idx="3145">
                  <c:v>-19647348</c:v>
                </c:pt>
                <c:pt idx="3146">
                  <c:v>-19693732</c:v>
                </c:pt>
                <c:pt idx="3147">
                  <c:v>-19694930</c:v>
                </c:pt>
                <c:pt idx="3148">
                  <c:v>-19700000</c:v>
                </c:pt>
                <c:pt idx="3149">
                  <c:v>-19736635</c:v>
                </c:pt>
                <c:pt idx="3150">
                  <c:v>-19799588</c:v>
                </c:pt>
                <c:pt idx="3151">
                  <c:v>-19865246</c:v>
                </c:pt>
                <c:pt idx="3152">
                  <c:v>-19871876</c:v>
                </c:pt>
                <c:pt idx="3153">
                  <c:v>-19880795</c:v>
                </c:pt>
                <c:pt idx="3154">
                  <c:v>-19886035</c:v>
                </c:pt>
                <c:pt idx="3155">
                  <c:v>-19923562</c:v>
                </c:pt>
                <c:pt idx="3156">
                  <c:v>-19982851</c:v>
                </c:pt>
                <c:pt idx="3157">
                  <c:v>-19983606</c:v>
                </c:pt>
                <c:pt idx="3158">
                  <c:v>-20000000</c:v>
                </c:pt>
                <c:pt idx="3159">
                  <c:v>-20001930</c:v>
                </c:pt>
                <c:pt idx="3160">
                  <c:v>-20041681</c:v>
                </c:pt>
                <c:pt idx="3161">
                  <c:v>-20066330</c:v>
                </c:pt>
                <c:pt idx="3162">
                  <c:v>-20203976</c:v>
                </c:pt>
                <c:pt idx="3163">
                  <c:v>-20288322</c:v>
                </c:pt>
                <c:pt idx="3164">
                  <c:v>-20291812</c:v>
                </c:pt>
                <c:pt idx="3165">
                  <c:v>-20412268</c:v>
                </c:pt>
                <c:pt idx="3166">
                  <c:v>-20479108</c:v>
                </c:pt>
                <c:pt idx="3167">
                  <c:v>-20519686</c:v>
                </c:pt>
                <c:pt idx="3168">
                  <c:v>-20540176</c:v>
                </c:pt>
                <c:pt idx="3169">
                  <c:v>-20593594</c:v>
                </c:pt>
                <c:pt idx="3170">
                  <c:v>-20656327</c:v>
                </c:pt>
                <c:pt idx="3171">
                  <c:v>-20656327</c:v>
                </c:pt>
                <c:pt idx="3172">
                  <c:v>-20694789</c:v>
                </c:pt>
                <c:pt idx="3173">
                  <c:v>-20761389</c:v>
                </c:pt>
                <c:pt idx="3174">
                  <c:v>-20848136</c:v>
                </c:pt>
                <c:pt idx="3175">
                  <c:v>-20881753</c:v>
                </c:pt>
                <c:pt idx="3176">
                  <c:v>-20901437</c:v>
                </c:pt>
                <c:pt idx="3177">
                  <c:v>-20924712</c:v>
                </c:pt>
                <c:pt idx="3178">
                  <c:v>-20935667</c:v>
                </c:pt>
                <c:pt idx="3179">
                  <c:v>-20949555</c:v>
                </c:pt>
                <c:pt idx="3180">
                  <c:v>-20984407</c:v>
                </c:pt>
                <c:pt idx="3181">
                  <c:v>-21001676</c:v>
                </c:pt>
                <c:pt idx="3182">
                  <c:v>-21017158</c:v>
                </c:pt>
                <c:pt idx="3183">
                  <c:v>-21017158</c:v>
                </c:pt>
                <c:pt idx="3184">
                  <c:v>-21084535</c:v>
                </c:pt>
                <c:pt idx="3185">
                  <c:v>-21162885</c:v>
                </c:pt>
                <c:pt idx="3186">
                  <c:v>-21171682</c:v>
                </c:pt>
                <c:pt idx="3187">
                  <c:v>-21219958</c:v>
                </c:pt>
                <c:pt idx="3188">
                  <c:v>-21383311</c:v>
                </c:pt>
                <c:pt idx="3189">
                  <c:v>-21441338</c:v>
                </c:pt>
                <c:pt idx="3190">
                  <c:v>-21464425</c:v>
                </c:pt>
                <c:pt idx="3191">
                  <c:v>-21467706</c:v>
                </c:pt>
                <c:pt idx="3192">
                  <c:v>-21482203</c:v>
                </c:pt>
                <c:pt idx="3193">
                  <c:v>-21527150</c:v>
                </c:pt>
                <c:pt idx="3194">
                  <c:v>-21561851</c:v>
                </c:pt>
                <c:pt idx="3195">
                  <c:v>-21569645</c:v>
                </c:pt>
                <c:pt idx="3196">
                  <c:v>-21598317</c:v>
                </c:pt>
                <c:pt idx="3197">
                  <c:v>-21598317</c:v>
                </c:pt>
                <c:pt idx="3198">
                  <c:v>-21621647</c:v>
                </c:pt>
                <c:pt idx="3199">
                  <c:v>-21735014</c:v>
                </c:pt>
                <c:pt idx="3200">
                  <c:v>-21775151</c:v>
                </c:pt>
                <c:pt idx="3201">
                  <c:v>-21790660</c:v>
                </c:pt>
                <c:pt idx="3202">
                  <c:v>-21866841</c:v>
                </c:pt>
                <c:pt idx="3203">
                  <c:v>-21878028</c:v>
                </c:pt>
                <c:pt idx="3204">
                  <c:v>-21898858</c:v>
                </c:pt>
                <c:pt idx="3205">
                  <c:v>-21926608</c:v>
                </c:pt>
                <c:pt idx="3206">
                  <c:v>-21949883</c:v>
                </c:pt>
                <c:pt idx="3207">
                  <c:v>-22236956</c:v>
                </c:pt>
                <c:pt idx="3208">
                  <c:v>-22320362</c:v>
                </c:pt>
                <c:pt idx="3209">
                  <c:v>-22324928</c:v>
                </c:pt>
                <c:pt idx="3210">
                  <c:v>-22332053</c:v>
                </c:pt>
                <c:pt idx="3211">
                  <c:v>-22431493</c:v>
                </c:pt>
                <c:pt idx="3212">
                  <c:v>-22467699</c:v>
                </c:pt>
                <c:pt idx="3213">
                  <c:v>-22496684</c:v>
                </c:pt>
                <c:pt idx="3214">
                  <c:v>-22505025</c:v>
                </c:pt>
                <c:pt idx="3215">
                  <c:v>-22509198</c:v>
                </c:pt>
                <c:pt idx="3216">
                  <c:v>-22520222</c:v>
                </c:pt>
                <c:pt idx="3217">
                  <c:v>-22523765</c:v>
                </c:pt>
                <c:pt idx="3218">
                  <c:v>-22528315</c:v>
                </c:pt>
                <c:pt idx="3219">
                  <c:v>-22543550</c:v>
                </c:pt>
                <c:pt idx="3220">
                  <c:v>-22556993</c:v>
                </c:pt>
                <c:pt idx="3221">
                  <c:v>-22620910</c:v>
                </c:pt>
                <c:pt idx="3222">
                  <c:v>-22654469</c:v>
                </c:pt>
                <c:pt idx="3223">
                  <c:v>-22673938</c:v>
                </c:pt>
                <c:pt idx="3224">
                  <c:v>-22698869</c:v>
                </c:pt>
                <c:pt idx="3225">
                  <c:v>-22772060</c:v>
                </c:pt>
                <c:pt idx="3226">
                  <c:v>-22777816</c:v>
                </c:pt>
                <c:pt idx="3227">
                  <c:v>-22795993</c:v>
                </c:pt>
                <c:pt idx="3228">
                  <c:v>-22932840</c:v>
                </c:pt>
                <c:pt idx="3229">
                  <c:v>-22947259</c:v>
                </c:pt>
                <c:pt idx="3230">
                  <c:v>-23014913</c:v>
                </c:pt>
                <c:pt idx="3231">
                  <c:v>-23100203</c:v>
                </c:pt>
                <c:pt idx="3232">
                  <c:v>-23117290</c:v>
                </c:pt>
                <c:pt idx="3233">
                  <c:v>-23185810</c:v>
                </c:pt>
                <c:pt idx="3234">
                  <c:v>-23315181</c:v>
                </c:pt>
                <c:pt idx="3235">
                  <c:v>-23345419</c:v>
                </c:pt>
                <c:pt idx="3236">
                  <c:v>-23345419</c:v>
                </c:pt>
                <c:pt idx="3237">
                  <c:v>-23368755</c:v>
                </c:pt>
                <c:pt idx="3238">
                  <c:v>-23399089</c:v>
                </c:pt>
                <c:pt idx="3239">
                  <c:v>-23402879</c:v>
                </c:pt>
                <c:pt idx="3240">
                  <c:v>-23445431</c:v>
                </c:pt>
                <c:pt idx="3241">
                  <c:v>-23450000</c:v>
                </c:pt>
                <c:pt idx="3242">
                  <c:v>-23463880</c:v>
                </c:pt>
                <c:pt idx="3243">
                  <c:v>-23487185</c:v>
                </c:pt>
                <c:pt idx="3244">
                  <c:v>-23557749</c:v>
                </c:pt>
                <c:pt idx="3245">
                  <c:v>-23594175</c:v>
                </c:pt>
                <c:pt idx="3246">
                  <c:v>-23660367</c:v>
                </c:pt>
                <c:pt idx="3247">
                  <c:v>-23676031</c:v>
                </c:pt>
                <c:pt idx="3248">
                  <c:v>-23720770</c:v>
                </c:pt>
                <c:pt idx="3249">
                  <c:v>-23800483</c:v>
                </c:pt>
                <c:pt idx="3250">
                  <c:v>-23813043</c:v>
                </c:pt>
                <c:pt idx="3251">
                  <c:v>-23839471</c:v>
                </c:pt>
                <c:pt idx="3252">
                  <c:v>-23910635</c:v>
                </c:pt>
                <c:pt idx="3253">
                  <c:v>-23948874</c:v>
                </c:pt>
                <c:pt idx="3254">
                  <c:v>-23957120</c:v>
                </c:pt>
                <c:pt idx="3255">
                  <c:v>-23962091</c:v>
                </c:pt>
                <c:pt idx="3256">
                  <c:v>-23979782</c:v>
                </c:pt>
                <c:pt idx="3257">
                  <c:v>-23990820</c:v>
                </c:pt>
                <c:pt idx="3258">
                  <c:v>-24008619</c:v>
                </c:pt>
                <c:pt idx="3259">
                  <c:v>-24037529</c:v>
                </c:pt>
                <c:pt idx="3260">
                  <c:v>-24043621</c:v>
                </c:pt>
                <c:pt idx="3261">
                  <c:v>-24123329</c:v>
                </c:pt>
                <c:pt idx="3262">
                  <c:v>-24128473</c:v>
                </c:pt>
                <c:pt idx="3263">
                  <c:v>-24222577</c:v>
                </c:pt>
                <c:pt idx="3264">
                  <c:v>-24224407</c:v>
                </c:pt>
                <c:pt idx="3265">
                  <c:v>-24282247</c:v>
                </c:pt>
                <c:pt idx="3266">
                  <c:v>-24326667</c:v>
                </c:pt>
                <c:pt idx="3267">
                  <c:v>-24500032</c:v>
                </c:pt>
                <c:pt idx="3268">
                  <c:v>-24500032</c:v>
                </c:pt>
                <c:pt idx="3269">
                  <c:v>-24536691</c:v>
                </c:pt>
                <c:pt idx="3270">
                  <c:v>-24549473</c:v>
                </c:pt>
                <c:pt idx="3271">
                  <c:v>-24592750</c:v>
                </c:pt>
                <c:pt idx="3272">
                  <c:v>-24599087</c:v>
                </c:pt>
                <c:pt idx="3273">
                  <c:v>-24655608</c:v>
                </c:pt>
                <c:pt idx="3274">
                  <c:v>-24673965</c:v>
                </c:pt>
                <c:pt idx="3275">
                  <c:v>-24697039</c:v>
                </c:pt>
                <c:pt idx="3276">
                  <c:v>-24700000</c:v>
                </c:pt>
                <c:pt idx="3277">
                  <c:v>-24720320</c:v>
                </c:pt>
                <c:pt idx="3278">
                  <c:v>-24731154</c:v>
                </c:pt>
                <c:pt idx="3279">
                  <c:v>-24745828</c:v>
                </c:pt>
                <c:pt idx="3280">
                  <c:v>-24768635</c:v>
                </c:pt>
                <c:pt idx="3281">
                  <c:v>-24785987</c:v>
                </c:pt>
                <c:pt idx="3282">
                  <c:v>-24816338</c:v>
                </c:pt>
                <c:pt idx="3283">
                  <c:v>-24832370</c:v>
                </c:pt>
                <c:pt idx="3284">
                  <c:v>-24860746</c:v>
                </c:pt>
                <c:pt idx="3285">
                  <c:v>-24862498</c:v>
                </c:pt>
                <c:pt idx="3286">
                  <c:v>-24865096</c:v>
                </c:pt>
                <c:pt idx="3287">
                  <c:v>-24878709</c:v>
                </c:pt>
                <c:pt idx="3288">
                  <c:v>-24898139</c:v>
                </c:pt>
                <c:pt idx="3289">
                  <c:v>-24903810</c:v>
                </c:pt>
                <c:pt idx="3290">
                  <c:v>-24922769</c:v>
                </c:pt>
                <c:pt idx="3291">
                  <c:v>-24923864</c:v>
                </c:pt>
                <c:pt idx="3292">
                  <c:v>-24943308</c:v>
                </c:pt>
                <c:pt idx="3293">
                  <c:v>-24969837</c:v>
                </c:pt>
                <c:pt idx="3294">
                  <c:v>-24977277</c:v>
                </c:pt>
                <c:pt idx="3295">
                  <c:v>-24995244</c:v>
                </c:pt>
                <c:pt idx="3296">
                  <c:v>-25032818</c:v>
                </c:pt>
                <c:pt idx="3297">
                  <c:v>-25057578</c:v>
                </c:pt>
                <c:pt idx="3298">
                  <c:v>-25280070</c:v>
                </c:pt>
                <c:pt idx="3299">
                  <c:v>-25314641</c:v>
                </c:pt>
                <c:pt idx="3300">
                  <c:v>-25458771</c:v>
                </c:pt>
                <c:pt idx="3301">
                  <c:v>-25536708</c:v>
                </c:pt>
                <c:pt idx="3302">
                  <c:v>-25551411</c:v>
                </c:pt>
                <c:pt idx="3303">
                  <c:v>-25622273</c:v>
                </c:pt>
                <c:pt idx="3304">
                  <c:v>-25641967</c:v>
                </c:pt>
                <c:pt idx="3305">
                  <c:v>-25643000</c:v>
                </c:pt>
                <c:pt idx="3306">
                  <c:v>-25739083</c:v>
                </c:pt>
                <c:pt idx="3307">
                  <c:v>-25747235</c:v>
                </c:pt>
                <c:pt idx="3308">
                  <c:v>-25872105</c:v>
                </c:pt>
                <c:pt idx="3309">
                  <c:v>-25900341</c:v>
                </c:pt>
                <c:pt idx="3310">
                  <c:v>-25900341</c:v>
                </c:pt>
                <c:pt idx="3311">
                  <c:v>-25976605</c:v>
                </c:pt>
                <c:pt idx="3312">
                  <c:v>-25993274</c:v>
                </c:pt>
                <c:pt idx="3313">
                  <c:v>-26003245</c:v>
                </c:pt>
                <c:pt idx="3314">
                  <c:v>-26033943</c:v>
                </c:pt>
                <c:pt idx="3315">
                  <c:v>-26095018</c:v>
                </c:pt>
                <c:pt idx="3316">
                  <c:v>-26161870</c:v>
                </c:pt>
                <c:pt idx="3317">
                  <c:v>-26261368</c:v>
                </c:pt>
                <c:pt idx="3318">
                  <c:v>-26355679</c:v>
                </c:pt>
                <c:pt idx="3319">
                  <c:v>-26573039</c:v>
                </c:pt>
                <c:pt idx="3320">
                  <c:v>-26623494</c:v>
                </c:pt>
                <c:pt idx="3321">
                  <c:v>-26675252</c:v>
                </c:pt>
                <c:pt idx="3322">
                  <c:v>-26800785</c:v>
                </c:pt>
                <c:pt idx="3323">
                  <c:v>-27024351</c:v>
                </c:pt>
                <c:pt idx="3324">
                  <c:v>-27051841</c:v>
                </c:pt>
                <c:pt idx="3325">
                  <c:v>-27059493</c:v>
                </c:pt>
                <c:pt idx="3326">
                  <c:v>-27059493</c:v>
                </c:pt>
                <c:pt idx="3327">
                  <c:v>-27130631</c:v>
                </c:pt>
                <c:pt idx="3328">
                  <c:v>-27251390</c:v>
                </c:pt>
                <c:pt idx="3329">
                  <c:v>-27330724</c:v>
                </c:pt>
                <c:pt idx="3330">
                  <c:v>-27339971</c:v>
                </c:pt>
                <c:pt idx="3331">
                  <c:v>-27456806</c:v>
                </c:pt>
                <c:pt idx="3332">
                  <c:v>-27477648</c:v>
                </c:pt>
                <c:pt idx="3333">
                  <c:v>-27481675</c:v>
                </c:pt>
                <c:pt idx="3334">
                  <c:v>-27541731</c:v>
                </c:pt>
                <c:pt idx="3335">
                  <c:v>-27699111</c:v>
                </c:pt>
                <c:pt idx="3336">
                  <c:v>-27700000</c:v>
                </c:pt>
                <c:pt idx="3337">
                  <c:v>-27727253</c:v>
                </c:pt>
                <c:pt idx="3338">
                  <c:v>-27805940</c:v>
                </c:pt>
                <c:pt idx="3339">
                  <c:v>-27818516</c:v>
                </c:pt>
                <c:pt idx="3340">
                  <c:v>-27877751</c:v>
                </c:pt>
                <c:pt idx="3341">
                  <c:v>-27968963</c:v>
                </c:pt>
                <c:pt idx="3342">
                  <c:v>-27989147</c:v>
                </c:pt>
                <c:pt idx="3343">
                  <c:v>-27999515</c:v>
                </c:pt>
                <c:pt idx="3344">
                  <c:v>-28134226</c:v>
                </c:pt>
                <c:pt idx="3345">
                  <c:v>-28159583</c:v>
                </c:pt>
                <c:pt idx="3346">
                  <c:v>-28169943</c:v>
                </c:pt>
                <c:pt idx="3347">
                  <c:v>-28329069</c:v>
                </c:pt>
                <c:pt idx="3348">
                  <c:v>-28342760</c:v>
                </c:pt>
                <c:pt idx="3349">
                  <c:v>-28407897</c:v>
                </c:pt>
                <c:pt idx="3350">
                  <c:v>-28419913</c:v>
                </c:pt>
                <c:pt idx="3351">
                  <c:v>-28437251</c:v>
                </c:pt>
                <c:pt idx="3352">
                  <c:v>-28505730</c:v>
                </c:pt>
                <c:pt idx="3353">
                  <c:v>-28551183</c:v>
                </c:pt>
                <c:pt idx="3354">
                  <c:v>-28675334</c:v>
                </c:pt>
                <c:pt idx="3355">
                  <c:v>-28791977</c:v>
                </c:pt>
                <c:pt idx="3356">
                  <c:v>-28834579</c:v>
                </c:pt>
                <c:pt idx="3357">
                  <c:v>-28888740</c:v>
                </c:pt>
                <c:pt idx="3358">
                  <c:v>-28889425</c:v>
                </c:pt>
                <c:pt idx="3359">
                  <c:v>-28935714</c:v>
                </c:pt>
                <c:pt idx="3360">
                  <c:v>-28979512</c:v>
                </c:pt>
                <c:pt idx="3361">
                  <c:v>-29000000</c:v>
                </c:pt>
                <c:pt idx="3362">
                  <c:v>-29067628</c:v>
                </c:pt>
                <c:pt idx="3363">
                  <c:v>-29067940</c:v>
                </c:pt>
                <c:pt idx="3364">
                  <c:v>-29100030</c:v>
                </c:pt>
                <c:pt idx="3365">
                  <c:v>-29103248</c:v>
                </c:pt>
                <c:pt idx="3366">
                  <c:v>-29125385</c:v>
                </c:pt>
                <c:pt idx="3367">
                  <c:v>-29304773</c:v>
                </c:pt>
                <c:pt idx="3368">
                  <c:v>-29346242</c:v>
                </c:pt>
                <c:pt idx="3369">
                  <c:v>-29359355</c:v>
                </c:pt>
                <c:pt idx="3370">
                  <c:v>-29449288</c:v>
                </c:pt>
                <c:pt idx="3371">
                  <c:v>-29459980</c:v>
                </c:pt>
                <c:pt idx="3372">
                  <c:v>-29462420</c:v>
                </c:pt>
                <c:pt idx="3373">
                  <c:v>-29476832</c:v>
                </c:pt>
                <c:pt idx="3374">
                  <c:v>-29500737</c:v>
                </c:pt>
                <c:pt idx="3375">
                  <c:v>-29511421</c:v>
                </c:pt>
                <c:pt idx="3376">
                  <c:v>-29565557</c:v>
                </c:pt>
                <c:pt idx="3377">
                  <c:v>-29593736</c:v>
                </c:pt>
                <c:pt idx="3378">
                  <c:v>-29610033</c:v>
                </c:pt>
                <c:pt idx="3379">
                  <c:v>-29643614</c:v>
                </c:pt>
                <c:pt idx="3380">
                  <c:v>-29649103</c:v>
                </c:pt>
                <c:pt idx="3381">
                  <c:v>-29671868</c:v>
                </c:pt>
                <c:pt idx="3382">
                  <c:v>-29821223</c:v>
                </c:pt>
                <c:pt idx="3383">
                  <c:v>-29936195</c:v>
                </c:pt>
                <c:pt idx="3384">
                  <c:v>-29959707</c:v>
                </c:pt>
                <c:pt idx="3385">
                  <c:v>-30161611</c:v>
                </c:pt>
                <c:pt idx="3386">
                  <c:v>-30340253</c:v>
                </c:pt>
                <c:pt idx="3387">
                  <c:v>-30348000</c:v>
                </c:pt>
                <c:pt idx="3388">
                  <c:v>-30348023</c:v>
                </c:pt>
                <c:pt idx="3389">
                  <c:v>-30406260</c:v>
                </c:pt>
                <c:pt idx="3390">
                  <c:v>-30410125</c:v>
                </c:pt>
                <c:pt idx="3391">
                  <c:v>-30503417</c:v>
                </c:pt>
                <c:pt idx="3392">
                  <c:v>-30517805</c:v>
                </c:pt>
                <c:pt idx="3393">
                  <c:v>-30524377</c:v>
                </c:pt>
                <c:pt idx="3394">
                  <c:v>-30573703</c:v>
                </c:pt>
                <c:pt idx="3395">
                  <c:v>-30579748</c:v>
                </c:pt>
                <c:pt idx="3396">
                  <c:v>-30619558</c:v>
                </c:pt>
                <c:pt idx="3397">
                  <c:v>-30695163</c:v>
                </c:pt>
                <c:pt idx="3398">
                  <c:v>-30784021</c:v>
                </c:pt>
                <c:pt idx="3399">
                  <c:v>-30863374</c:v>
                </c:pt>
                <c:pt idx="3400">
                  <c:v>-30915039</c:v>
                </c:pt>
                <c:pt idx="3401">
                  <c:v>-30978265</c:v>
                </c:pt>
                <c:pt idx="3402">
                  <c:v>-31471505</c:v>
                </c:pt>
                <c:pt idx="3403">
                  <c:v>-31480159</c:v>
                </c:pt>
                <c:pt idx="3404">
                  <c:v>-31483987</c:v>
                </c:pt>
                <c:pt idx="3405">
                  <c:v>-31527637</c:v>
                </c:pt>
                <c:pt idx="3406">
                  <c:v>-31631573</c:v>
                </c:pt>
                <c:pt idx="3407">
                  <c:v>-31654597</c:v>
                </c:pt>
                <c:pt idx="3408">
                  <c:v>-31671949</c:v>
                </c:pt>
                <c:pt idx="3409">
                  <c:v>-31770880</c:v>
                </c:pt>
                <c:pt idx="3410">
                  <c:v>-31951647</c:v>
                </c:pt>
                <c:pt idx="3411">
                  <c:v>-31968750</c:v>
                </c:pt>
                <c:pt idx="3412">
                  <c:v>-32005864</c:v>
                </c:pt>
                <c:pt idx="3413">
                  <c:v>-32098491</c:v>
                </c:pt>
                <c:pt idx="3414">
                  <c:v>-32100000</c:v>
                </c:pt>
                <c:pt idx="3415">
                  <c:v>-32156953</c:v>
                </c:pt>
                <c:pt idx="3416">
                  <c:v>-32239920</c:v>
                </c:pt>
                <c:pt idx="3417">
                  <c:v>-32245792</c:v>
                </c:pt>
                <c:pt idx="3418">
                  <c:v>-32310542</c:v>
                </c:pt>
                <c:pt idx="3419">
                  <c:v>-32368843</c:v>
                </c:pt>
                <c:pt idx="3420">
                  <c:v>-32368843</c:v>
                </c:pt>
                <c:pt idx="3421">
                  <c:v>-32401069</c:v>
                </c:pt>
                <c:pt idx="3422">
                  <c:v>-32637500</c:v>
                </c:pt>
                <c:pt idx="3423">
                  <c:v>-32675768</c:v>
                </c:pt>
                <c:pt idx="3424">
                  <c:v>-32713269</c:v>
                </c:pt>
                <c:pt idx="3425">
                  <c:v>-32737712</c:v>
                </c:pt>
                <c:pt idx="3426">
                  <c:v>-32778006</c:v>
                </c:pt>
                <c:pt idx="3427">
                  <c:v>-32900538</c:v>
                </c:pt>
                <c:pt idx="3428">
                  <c:v>-32945076</c:v>
                </c:pt>
                <c:pt idx="3429">
                  <c:v>-32973330</c:v>
                </c:pt>
                <c:pt idx="3430">
                  <c:v>-33045595</c:v>
                </c:pt>
                <c:pt idx="3431">
                  <c:v>-33068911</c:v>
                </c:pt>
                <c:pt idx="3432">
                  <c:v>-33118496</c:v>
                </c:pt>
                <c:pt idx="3433">
                  <c:v>-33328495</c:v>
                </c:pt>
                <c:pt idx="3434">
                  <c:v>-33383410</c:v>
                </c:pt>
                <c:pt idx="3435">
                  <c:v>-33494358</c:v>
                </c:pt>
                <c:pt idx="3436">
                  <c:v>-33649447</c:v>
                </c:pt>
                <c:pt idx="3437">
                  <c:v>-33649447</c:v>
                </c:pt>
                <c:pt idx="3438">
                  <c:v>-33711680</c:v>
                </c:pt>
                <c:pt idx="3439">
                  <c:v>-33716560</c:v>
                </c:pt>
                <c:pt idx="3440">
                  <c:v>-33795862</c:v>
                </c:pt>
                <c:pt idx="3441">
                  <c:v>-33853591</c:v>
                </c:pt>
                <c:pt idx="3442">
                  <c:v>-33873489</c:v>
                </c:pt>
                <c:pt idx="3443">
                  <c:v>-33885763</c:v>
                </c:pt>
                <c:pt idx="3444">
                  <c:v>-33887833</c:v>
                </c:pt>
                <c:pt idx="3445">
                  <c:v>-33982216</c:v>
                </c:pt>
                <c:pt idx="3446">
                  <c:v>-34226481</c:v>
                </c:pt>
                <c:pt idx="3447">
                  <c:v>-34226481</c:v>
                </c:pt>
                <c:pt idx="3448">
                  <c:v>-34314732</c:v>
                </c:pt>
                <c:pt idx="3449">
                  <c:v>-34369221</c:v>
                </c:pt>
                <c:pt idx="3450">
                  <c:v>-34547688</c:v>
                </c:pt>
                <c:pt idx="3451">
                  <c:v>-34636971</c:v>
                </c:pt>
                <c:pt idx="3452">
                  <c:v>-34816875</c:v>
                </c:pt>
                <c:pt idx="3453">
                  <c:v>-34931608</c:v>
                </c:pt>
                <c:pt idx="3454">
                  <c:v>-34950587</c:v>
                </c:pt>
                <c:pt idx="3455">
                  <c:v>-35164032</c:v>
                </c:pt>
                <c:pt idx="3456">
                  <c:v>-35222993</c:v>
                </c:pt>
                <c:pt idx="3457">
                  <c:v>-35344410</c:v>
                </c:pt>
                <c:pt idx="3458">
                  <c:v>-35610546</c:v>
                </c:pt>
                <c:pt idx="3459">
                  <c:v>-35646427</c:v>
                </c:pt>
                <c:pt idx="3460">
                  <c:v>-35748872</c:v>
                </c:pt>
                <c:pt idx="3461">
                  <c:v>-35946421</c:v>
                </c:pt>
                <c:pt idx="3462">
                  <c:v>-35962961</c:v>
                </c:pt>
                <c:pt idx="3463">
                  <c:v>-36142013</c:v>
                </c:pt>
                <c:pt idx="3464">
                  <c:v>-36426209</c:v>
                </c:pt>
                <c:pt idx="3465">
                  <c:v>-36439040</c:v>
                </c:pt>
                <c:pt idx="3466">
                  <c:v>-36460586</c:v>
                </c:pt>
                <c:pt idx="3467">
                  <c:v>-36490658</c:v>
                </c:pt>
                <c:pt idx="3468">
                  <c:v>-36624819</c:v>
                </c:pt>
                <c:pt idx="3469">
                  <c:v>-36709023</c:v>
                </c:pt>
                <c:pt idx="3470">
                  <c:v>-36870545</c:v>
                </c:pt>
                <c:pt idx="3471">
                  <c:v>-36894400</c:v>
                </c:pt>
                <c:pt idx="3472">
                  <c:v>-36954460</c:v>
                </c:pt>
                <c:pt idx="3473">
                  <c:v>-37083113</c:v>
                </c:pt>
                <c:pt idx="3474">
                  <c:v>-37376626</c:v>
                </c:pt>
                <c:pt idx="3475">
                  <c:v>-37407175</c:v>
                </c:pt>
                <c:pt idx="3476">
                  <c:v>-37566085</c:v>
                </c:pt>
                <c:pt idx="3477">
                  <c:v>-37673753</c:v>
                </c:pt>
                <c:pt idx="3478">
                  <c:v>-37894825</c:v>
                </c:pt>
                <c:pt idx="3479">
                  <c:v>-37948000</c:v>
                </c:pt>
                <c:pt idx="3480">
                  <c:v>-37955679</c:v>
                </c:pt>
                <c:pt idx="3481">
                  <c:v>-38023633</c:v>
                </c:pt>
                <c:pt idx="3482">
                  <c:v>-38359790</c:v>
                </c:pt>
                <c:pt idx="3483">
                  <c:v>-38434505</c:v>
                </c:pt>
                <c:pt idx="3484">
                  <c:v>-38476729</c:v>
                </c:pt>
                <c:pt idx="3485">
                  <c:v>-38735525</c:v>
                </c:pt>
                <c:pt idx="3486">
                  <c:v>-38911390</c:v>
                </c:pt>
                <c:pt idx="3487">
                  <c:v>-38972251</c:v>
                </c:pt>
                <c:pt idx="3488">
                  <c:v>-39034803</c:v>
                </c:pt>
                <c:pt idx="3489">
                  <c:v>-39293214</c:v>
                </c:pt>
                <c:pt idx="3490">
                  <c:v>-39335749</c:v>
                </c:pt>
                <c:pt idx="3491">
                  <c:v>-39347474</c:v>
                </c:pt>
                <c:pt idx="3492">
                  <c:v>-39371991</c:v>
                </c:pt>
                <c:pt idx="3493">
                  <c:v>-39383131</c:v>
                </c:pt>
                <c:pt idx="3494">
                  <c:v>-39443804</c:v>
                </c:pt>
                <c:pt idx="3495">
                  <c:v>-39488080</c:v>
                </c:pt>
                <c:pt idx="3496">
                  <c:v>-39600000</c:v>
                </c:pt>
                <c:pt idx="3497">
                  <c:v>-39842984</c:v>
                </c:pt>
                <c:pt idx="3498">
                  <c:v>-39862768</c:v>
                </c:pt>
                <c:pt idx="3499">
                  <c:v>-39871022</c:v>
                </c:pt>
                <c:pt idx="3500">
                  <c:v>-40008098</c:v>
                </c:pt>
                <c:pt idx="3501">
                  <c:v>-40204983</c:v>
                </c:pt>
                <c:pt idx="3502">
                  <c:v>-40218121</c:v>
                </c:pt>
                <c:pt idx="3503">
                  <c:v>-40415114</c:v>
                </c:pt>
                <c:pt idx="3504">
                  <c:v>-40554783</c:v>
                </c:pt>
                <c:pt idx="3505">
                  <c:v>-40557129</c:v>
                </c:pt>
                <c:pt idx="3506">
                  <c:v>-40581346</c:v>
                </c:pt>
                <c:pt idx="3507">
                  <c:v>-40712370</c:v>
                </c:pt>
                <c:pt idx="3508">
                  <c:v>-40713572</c:v>
                </c:pt>
                <c:pt idx="3509">
                  <c:v>-40832183</c:v>
                </c:pt>
                <c:pt idx="3510">
                  <c:v>-40923185</c:v>
                </c:pt>
                <c:pt idx="3511">
                  <c:v>-41132306</c:v>
                </c:pt>
                <c:pt idx="3512">
                  <c:v>-41392993</c:v>
                </c:pt>
                <c:pt idx="3513">
                  <c:v>-41392993</c:v>
                </c:pt>
                <c:pt idx="3514">
                  <c:v>-41400000</c:v>
                </c:pt>
                <c:pt idx="3515">
                  <c:v>-41424284</c:v>
                </c:pt>
                <c:pt idx="3516">
                  <c:v>-41457582</c:v>
                </c:pt>
                <c:pt idx="3517">
                  <c:v>-41472875</c:v>
                </c:pt>
                <c:pt idx="3518">
                  <c:v>-41599308</c:v>
                </c:pt>
                <c:pt idx="3519">
                  <c:v>-41771652</c:v>
                </c:pt>
                <c:pt idx="3520">
                  <c:v>-41779224</c:v>
                </c:pt>
                <c:pt idx="3521">
                  <c:v>-41791922</c:v>
                </c:pt>
                <c:pt idx="3522">
                  <c:v>-42500000</c:v>
                </c:pt>
                <c:pt idx="3523">
                  <c:v>-42525888</c:v>
                </c:pt>
                <c:pt idx="3524">
                  <c:v>-42633738</c:v>
                </c:pt>
                <c:pt idx="3525">
                  <c:v>-42718168</c:v>
                </c:pt>
                <c:pt idx="3526">
                  <c:v>-42823835</c:v>
                </c:pt>
                <c:pt idx="3527">
                  <c:v>-42845460</c:v>
                </c:pt>
                <c:pt idx="3528">
                  <c:v>-43122835</c:v>
                </c:pt>
                <c:pt idx="3529">
                  <c:v>-43129431</c:v>
                </c:pt>
                <c:pt idx="3530">
                  <c:v>-43528606</c:v>
                </c:pt>
                <c:pt idx="3531">
                  <c:v>-43708398</c:v>
                </c:pt>
                <c:pt idx="3532">
                  <c:v>-43798339</c:v>
                </c:pt>
                <c:pt idx="3533">
                  <c:v>-43926768</c:v>
                </c:pt>
                <c:pt idx="3534">
                  <c:v>-43997807</c:v>
                </c:pt>
                <c:pt idx="3535">
                  <c:v>-44197339</c:v>
                </c:pt>
                <c:pt idx="3536">
                  <c:v>-44203958</c:v>
                </c:pt>
                <c:pt idx="3537">
                  <c:v>-44854891</c:v>
                </c:pt>
                <c:pt idx="3538">
                  <c:v>-44925825</c:v>
                </c:pt>
                <c:pt idx="3539">
                  <c:v>-44951668</c:v>
                </c:pt>
                <c:pt idx="3540">
                  <c:v>-44986654</c:v>
                </c:pt>
                <c:pt idx="3541">
                  <c:v>-45393665</c:v>
                </c:pt>
                <c:pt idx="3542">
                  <c:v>-45433254</c:v>
                </c:pt>
                <c:pt idx="3543">
                  <c:v>-45451936</c:v>
                </c:pt>
                <c:pt idx="3544">
                  <c:v>-45516179</c:v>
                </c:pt>
                <c:pt idx="3545">
                  <c:v>-45618284</c:v>
                </c:pt>
                <c:pt idx="3546">
                  <c:v>-45940982</c:v>
                </c:pt>
                <c:pt idx="3547">
                  <c:v>-45979146</c:v>
                </c:pt>
                <c:pt idx="3548">
                  <c:v>-46604061</c:v>
                </c:pt>
                <c:pt idx="3549">
                  <c:v>-46644185</c:v>
                </c:pt>
                <c:pt idx="3550">
                  <c:v>-46840695</c:v>
                </c:pt>
                <c:pt idx="3551">
                  <c:v>-46917712</c:v>
                </c:pt>
                <c:pt idx="3552">
                  <c:v>-47114435</c:v>
                </c:pt>
                <c:pt idx="3553">
                  <c:v>-47128307</c:v>
                </c:pt>
                <c:pt idx="3554">
                  <c:v>-47362515</c:v>
                </c:pt>
                <c:pt idx="3555">
                  <c:v>-47456299</c:v>
                </c:pt>
                <c:pt idx="3556">
                  <c:v>-47468302</c:v>
                </c:pt>
                <c:pt idx="3557">
                  <c:v>-47778542</c:v>
                </c:pt>
                <c:pt idx="3558">
                  <c:v>-47791061</c:v>
                </c:pt>
                <c:pt idx="3559">
                  <c:v>-47824688</c:v>
                </c:pt>
                <c:pt idx="3560">
                  <c:v>-47934015</c:v>
                </c:pt>
                <c:pt idx="3561">
                  <c:v>-48012713</c:v>
                </c:pt>
                <c:pt idx="3562">
                  <c:v>-48197944</c:v>
                </c:pt>
                <c:pt idx="3563">
                  <c:v>-48339916</c:v>
                </c:pt>
                <c:pt idx="3564">
                  <c:v>-48343151</c:v>
                </c:pt>
                <c:pt idx="3565">
                  <c:v>-48651080</c:v>
                </c:pt>
                <c:pt idx="3566">
                  <c:v>-48793865</c:v>
                </c:pt>
                <c:pt idx="3567">
                  <c:v>-48816034</c:v>
                </c:pt>
                <c:pt idx="3568">
                  <c:v>-48844258</c:v>
                </c:pt>
                <c:pt idx="3569">
                  <c:v>-49244714</c:v>
                </c:pt>
                <c:pt idx="3570">
                  <c:v>-49300000</c:v>
                </c:pt>
                <c:pt idx="3571">
                  <c:v>-49649808</c:v>
                </c:pt>
                <c:pt idx="3572">
                  <c:v>-49976894</c:v>
                </c:pt>
                <c:pt idx="3573">
                  <c:v>-49999390</c:v>
                </c:pt>
                <c:pt idx="3574">
                  <c:v>-50100362</c:v>
                </c:pt>
                <c:pt idx="3575">
                  <c:v>-50108179</c:v>
                </c:pt>
                <c:pt idx="3576">
                  <c:v>-50180506</c:v>
                </c:pt>
                <c:pt idx="3577">
                  <c:v>-50231945</c:v>
                </c:pt>
                <c:pt idx="3578">
                  <c:v>-50299935</c:v>
                </c:pt>
                <c:pt idx="3579">
                  <c:v>-50607905</c:v>
                </c:pt>
                <c:pt idx="3580">
                  <c:v>-50616376</c:v>
                </c:pt>
                <c:pt idx="3581">
                  <c:v>-50707978</c:v>
                </c:pt>
                <c:pt idx="3582">
                  <c:v>-50781132</c:v>
                </c:pt>
                <c:pt idx="3583">
                  <c:v>-51009458</c:v>
                </c:pt>
                <c:pt idx="3584">
                  <c:v>-51178721</c:v>
                </c:pt>
                <c:pt idx="3585">
                  <c:v>-51249444</c:v>
                </c:pt>
                <c:pt idx="3586">
                  <c:v>-51975100</c:v>
                </c:pt>
                <c:pt idx="3587">
                  <c:v>-52248021</c:v>
                </c:pt>
                <c:pt idx="3588">
                  <c:v>-52305212</c:v>
                </c:pt>
                <c:pt idx="3589">
                  <c:v>-52394332</c:v>
                </c:pt>
                <c:pt idx="3590">
                  <c:v>-52526755</c:v>
                </c:pt>
                <c:pt idx="3591">
                  <c:v>-52781920</c:v>
                </c:pt>
                <c:pt idx="3592">
                  <c:v>-53559509</c:v>
                </c:pt>
                <c:pt idx="3593">
                  <c:v>-54531374</c:v>
                </c:pt>
                <c:pt idx="3594">
                  <c:v>-54684676</c:v>
                </c:pt>
                <c:pt idx="3595">
                  <c:v>-54985766</c:v>
                </c:pt>
                <c:pt idx="3596">
                  <c:v>-55263886</c:v>
                </c:pt>
                <c:pt idx="3597">
                  <c:v>-55464883</c:v>
                </c:pt>
                <c:pt idx="3598">
                  <c:v>-55705158</c:v>
                </c:pt>
                <c:pt idx="3599">
                  <c:v>-55948241</c:v>
                </c:pt>
                <c:pt idx="3600">
                  <c:v>-56073614</c:v>
                </c:pt>
                <c:pt idx="3601">
                  <c:v>-56254592</c:v>
                </c:pt>
                <c:pt idx="3602">
                  <c:v>-56403089</c:v>
                </c:pt>
                <c:pt idx="3603">
                  <c:v>-56425668</c:v>
                </c:pt>
                <c:pt idx="3604">
                  <c:v>-56780252</c:v>
                </c:pt>
                <c:pt idx="3605">
                  <c:v>-57435963</c:v>
                </c:pt>
                <c:pt idx="3606">
                  <c:v>-59049180</c:v>
                </c:pt>
                <c:pt idx="3607">
                  <c:v>-59192738</c:v>
                </c:pt>
                <c:pt idx="3608">
                  <c:v>-59331829</c:v>
                </c:pt>
                <c:pt idx="3609">
                  <c:v>-59533912</c:v>
                </c:pt>
                <c:pt idx="3610">
                  <c:v>-59801290</c:v>
                </c:pt>
                <c:pt idx="3611">
                  <c:v>-59973647</c:v>
                </c:pt>
                <c:pt idx="3612">
                  <c:v>-59977549</c:v>
                </c:pt>
                <c:pt idx="3613">
                  <c:v>-60326576</c:v>
                </c:pt>
                <c:pt idx="3614">
                  <c:v>-60432117</c:v>
                </c:pt>
                <c:pt idx="3615">
                  <c:v>-60519261</c:v>
                </c:pt>
                <c:pt idx="3616">
                  <c:v>-60917086</c:v>
                </c:pt>
                <c:pt idx="3617">
                  <c:v>-61357548</c:v>
                </c:pt>
                <c:pt idx="3618">
                  <c:v>-61682000</c:v>
                </c:pt>
                <c:pt idx="3619">
                  <c:v>-62149904</c:v>
                </c:pt>
                <c:pt idx="3620">
                  <c:v>-62406609</c:v>
                </c:pt>
                <c:pt idx="3621">
                  <c:v>-62643910</c:v>
                </c:pt>
                <c:pt idx="3622">
                  <c:v>-62684455</c:v>
                </c:pt>
                <c:pt idx="3623">
                  <c:v>-62902875</c:v>
                </c:pt>
                <c:pt idx="3624">
                  <c:v>-63885779</c:v>
                </c:pt>
                <c:pt idx="3625">
                  <c:v>-64148812</c:v>
                </c:pt>
                <c:pt idx="3626">
                  <c:v>-64831323</c:v>
                </c:pt>
                <c:pt idx="3627">
                  <c:v>-64927587</c:v>
                </c:pt>
                <c:pt idx="3628">
                  <c:v>-64928486</c:v>
                </c:pt>
                <c:pt idx="3629">
                  <c:v>-64975525</c:v>
                </c:pt>
                <c:pt idx="3630">
                  <c:v>-65267965</c:v>
                </c:pt>
                <c:pt idx="3631">
                  <c:v>-66359574</c:v>
                </c:pt>
                <c:pt idx="3632">
                  <c:v>-66989354</c:v>
                </c:pt>
                <c:pt idx="3633">
                  <c:v>-67047980</c:v>
                </c:pt>
                <c:pt idx="3634">
                  <c:v>-67838031</c:v>
                </c:pt>
                <c:pt idx="3635">
                  <c:v>-69223741</c:v>
                </c:pt>
                <c:pt idx="3636">
                  <c:v>-69382160</c:v>
                </c:pt>
                <c:pt idx="3637">
                  <c:v>-69477903</c:v>
                </c:pt>
                <c:pt idx="3638">
                  <c:v>-69590483</c:v>
                </c:pt>
                <c:pt idx="3639">
                  <c:v>-69833498</c:v>
                </c:pt>
                <c:pt idx="3640">
                  <c:v>-70868670</c:v>
                </c:pt>
                <c:pt idx="3641">
                  <c:v>-71007672</c:v>
                </c:pt>
                <c:pt idx="3642">
                  <c:v>-74088170</c:v>
                </c:pt>
                <c:pt idx="3643">
                  <c:v>-74679997</c:v>
                </c:pt>
                <c:pt idx="3644">
                  <c:v>-74710310</c:v>
                </c:pt>
                <c:pt idx="3645">
                  <c:v>-74901420</c:v>
                </c:pt>
                <c:pt idx="3646">
                  <c:v>-74992955</c:v>
                </c:pt>
                <c:pt idx="3647">
                  <c:v>-74992955</c:v>
                </c:pt>
                <c:pt idx="3648">
                  <c:v>-75014388</c:v>
                </c:pt>
                <c:pt idx="3649">
                  <c:v>-76070659</c:v>
                </c:pt>
                <c:pt idx="3650">
                  <c:v>-76227778</c:v>
                </c:pt>
                <c:pt idx="3651">
                  <c:v>-76227778</c:v>
                </c:pt>
                <c:pt idx="3652">
                  <c:v>-76896216</c:v>
                </c:pt>
                <c:pt idx="3653">
                  <c:v>-76985496</c:v>
                </c:pt>
                <c:pt idx="3654">
                  <c:v>-77810499</c:v>
                </c:pt>
                <c:pt idx="3655">
                  <c:v>-77823100</c:v>
                </c:pt>
                <c:pt idx="3656">
                  <c:v>-79860848</c:v>
                </c:pt>
                <c:pt idx="3657">
                  <c:v>-80448338</c:v>
                </c:pt>
                <c:pt idx="3658">
                  <c:v>-82603302</c:v>
                </c:pt>
                <c:pt idx="3659">
                  <c:v>-83287549</c:v>
                </c:pt>
                <c:pt idx="3660">
                  <c:v>-83385977</c:v>
                </c:pt>
                <c:pt idx="3661">
                  <c:v>-83406809</c:v>
                </c:pt>
                <c:pt idx="3662">
                  <c:v>-83832772</c:v>
                </c:pt>
                <c:pt idx="3663">
                  <c:v>-84540684</c:v>
                </c:pt>
                <c:pt idx="3664">
                  <c:v>-84593638</c:v>
                </c:pt>
                <c:pt idx="3665">
                  <c:v>-85995841</c:v>
                </c:pt>
                <c:pt idx="3666">
                  <c:v>-85995841</c:v>
                </c:pt>
                <c:pt idx="3667">
                  <c:v>-86753780</c:v>
                </c:pt>
                <c:pt idx="3668">
                  <c:v>-86856188</c:v>
                </c:pt>
                <c:pt idx="3669">
                  <c:v>-87000000</c:v>
                </c:pt>
                <c:pt idx="3670">
                  <c:v>-87207693</c:v>
                </c:pt>
                <c:pt idx="3671">
                  <c:v>-88062505</c:v>
                </c:pt>
                <c:pt idx="3672">
                  <c:v>-88214518</c:v>
                </c:pt>
                <c:pt idx="3673">
                  <c:v>-88958772</c:v>
                </c:pt>
                <c:pt idx="3674">
                  <c:v>-89787380</c:v>
                </c:pt>
                <c:pt idx="3675">
                  <c:v>-89809438</c:v>
                </c:pt>
                <c:pt idx="3676">
                  <c:v>-90200974</c:v>
                </c:pt>
                <c:pt idx="3677">
                  <c:v>-90200974</c:v>
                </c:pt>
                <c:pt idx="3678">
                  <c:v>-91973129</c:v>
                </c:pt>
                <c:pt idx="3679">
                  <c:v>-93153376</c:v>
                </c:pt>
                <c:pt idx="3680">
                  <c:v>-93990787</c:v>
                </c:pt>
                <c:pt idx="3681">
                  <c:v>-94780265</c:v>
                </c:pt>
                <c:pt idx="3682">
                  <c:v>-95588898</c:v>
                </c:pt>
                <c:pt idx="3683">
                  <c:v>-96179906</c:v>
                </c:pt>
                <c:pt idx="3684">
                  <c:v>-96407585</c:v>
                </c:pt>
                <c:pt idx="3685">
                  <c:v>-96582135</c:v>
                </c:pt>
                <c:pt idx="3686">
                  <c:v>-96941620</c:v>
                </c:pt>
                <c:pt idx="3687">
                  <c:v>-99344497</c:v>
                </c:pt>
                <c:pt idx="3688">
                  <c:v>-101879446</c:v>
                </c:pt>
                <c:pt idx="3689">
                  <c:v>-102725701</c:v>
                </c:pt>
                <c:pt idx="3690">
                  <c:v>-103295584</c:v>
                </c:pt>
                <c:pt idx="3691">
                  <c:v>-104868170</c:v>
                </c:pt>
                <c:pt idx="3692">
                  <c:v>-108858926</c:v>
                </c:pt>
                <c:pt idx="3693">
                  <c:v>-109244357</c:v>
                </c:pt>
                <c:pt idx="3694">
                  <c:v>-109916481</c:v>
                </c:pt>
                <c:pt idx="3695">
                  <c:v>-111931604</c:v>
                </c:pt>
                <c:pt idx="3696">
                  <c:v>-113021005</c:v>
                </c:pt>
                <c:pt idx="3697">
                  <c:v>-115035182</c:v>
                </c:pt>
                <c:pt idx="3698">
                  <c:v>-115035182</c:v>
                </c:pt>
                <c:pt idx="3699">
                  <c:v>-120706229</c:v>
                </c:pt>
                <c:pt idx="3700">
                  <c:v>-125710090</c:v>
                </c:pt>
                <c:pt idx="3701">
                  <c:v>-128620685</c:v>
                </c:pt>
                <c:pt idx="3702">
                  <c:v>-128624673</c:v>
                </c:pt>
                <c:pt idx="3703">
                  <c:v>-129828140</c:v>
                </c:pt>
                <c:pt idx="3704">
                  <c:v>-136702695</c:v>
                </c:pt>
                <c:pt idx="3705">
                  <c:v>-143826840</c:v>
                </c:pt>
                <c:pt idx="3706">
                  <c:v>-164334574</c:v>
                </c:pt>
                <c:pt idx="3707">
                  <c:v>-188094481</c:v>
                </c:pt>
                <c:pt idx="3708">
                  <c:v>-190641321</c:v>
                </c:pt>
                <c:pt idx="3709">
                  <c:v>-299897945</c:v>
                </c:pt>
                <c:pt idx="3710">
                  <c:v>-375868702</c:v>
                </c:pt>
                <c:pt idx="3711">
                  <c:v>-399545745</c:v>
                </c:pt>
                <c:pt idx="3712">
                  <c:v>-553005191</c:v>
                </c:pt>
                <c:pt idx="3713">
                  <c:v>-696724557</c:v>
                </c:pt>
                <c:pt idx="3714">
                  <c:v>-698312689</c:v>
                </c:pt>
                <c:pt idx="3715">
                  <c:v>-989962610</c:v>
                </c:pt>
                <c:pt idx="3716">
                  <c:v>-1099560838</c:v>
                </c:pt>
                <c:pt idx="3717">
                  <c:v>-2127109510</c:v>
                </c:pt>
                <c:pt idx="3718">
                  <c:v>-2397701809</c:v>
                </c:pt>
                <c:pt idx="3719">
                  <c:v>-2499804112</c:v>
                </c:pt>
                <c:pt idx="3720">
                  <c:v>-4199788333</c:v>
                </c:pt>
                <c:pt idx="3721">
                  <c:v>-12213298588</c:v>
                </c:pt>
              </c:numCache>
            </c:numRef>
          </c:val>
          <c:extLst>
            <c:ext xmlns:c16="http://schemas.microsoft.com/office/drawing/2014/chart" uri="{C3380CC4-5D6E-409C-BE32-E72D297353CC}">
              <c16:uniqueId val="{00000002-F80A-408D-A80D-92D51819EBE4}"/>
            </c:ext>
          </c:extLst>
        </c:ser>
        <c:dLbls>
          <c:showLegendKey val="0"/>
          <c:showVal val="0"/>
          <c:showCatName val="0"/>
          <c:showSerName val="0"/>
          <c:showPercent val="0"/>
          <c:showBubbleSize val="0"/>
        </c:dLbls>
        <c:gapWidth val="219"/>
        <c:overlap val="-27"/>
        <c:axId val="601816015"/>
        <c:axId val="601814767"/>
      </c:barChart>
      <c:catAx>
        <c:axId val="601816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814767"/>
        <c:crosses val="autoZero"/>
        <c:auto val="1"/>
        <c:lblAlgn val="ctr"/>
        <c:lblOffset val="100"/>
        <c:noMultiLvlLbl val="0"/>
      </c:catAx>
      <c:valAx>
        <c:axId val="601814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8160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N"/>
              <a:t>Profit Chart</a:t>
            </a:r>
          </a:p>
          <a:p>
            <a:pPr>
              <a:defRPr/>
            </a:pPr>
            <a:r>
              <a:rPr lang="en-IN" sz="1050"/>
              <a:t>(Relation Between Gross &amp; Budget)</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Sheet5!$B$1</c:f>
              <c:strCache>
                <c:ptCount val="1"/>
                <c:pt idx="0">
                  <c:v>gross</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Sheet5!$A$2:$A$11</c:f>
              <c:strCache>
                <c:ptCount val="10"/>
                <c:pt idx="0">
                  <c:v>AvatarÂ </c:v>
                </c:pt>
                <c:pt idx="1">
                  <c:v>Jurassic WorldÂ </c:v>
                </c:pt>
                <c:pt idx="2">
                  <c:v>TitanicÂ </c:v>
                </c:pt>
                <c:pt idx="3">
                  <c:v>Star Wars: Episode IV - A New HopeÂ </c:v>
                </c:pt>
                <c:pt idx="4">
                  <c:v>E.T. the Extra-TerrestrialÂ </c:v>
                </c:pt>
                <c:pt idx="5">
                  <c:v>The AvengersÂ </c:v>
                </c:pt>
                <c:pt idx="6">
                  <c:v>The Lion KingÂ </c:v>
                </c:pt>
                <c:pt idx="7">
                  <c:v>Star Wars: Episode I - The Phantom MenaceÂ </c:v>
                </c:pt>
                <c:pt idx="8">
                  <c:v>The Dark KnightÂ </c:v>
                </c:pt>
                <c:pt idx="9">
                  <c:v>The Hunger GamesÂ </c:v>
                </c:pt>
              </c:strCache>
            </c:strRef>
          </c:cat>
          <c:val>
            <c:numRef>
              <c:f>Sheet5!$B$2:$B$11</c:f>
              <c:numCache>
                <c:formatCode>General</c:formatCode>
                <c:ptCount val="10"/>
                <c:pt idx="0">
                  <c:v>760505847</c:v>
                </c:pt>
                <c:pt idx="1">
                  <c:v>652177271</c:v>
                </c:pt>
                <c:pt idx="2">
                  <c:v>658672302</c:v>
                </c:pt>
                <c:pt idx="3">
                  <c:v>460935665</c:v>
                </c:pt>
                <c:pt idx="4">
                  <c:v>434949459</c:v>
                </c:pt>
                <c:pt idx="5">
                  <c:v>623279547</c:v>
                </c:pt>
                <c:pt idx="6">
                  <c:v>422783777</c:v>
                </c:pt>
                <c:pt idx="7">
                  <c:v>474544677</c:v>
                </c:pt>
                <c:pt idx="8">
                  <c:v>533316061</c:v>
                </c:pt>
                <c:pt idx="9">
                  <c:v>407999255</c:v>
                </c:pt>
              </c:numCache>
            </c:numRef>
          </c:val>
          <c:extLst>
            <c:ext xmlns:c16="http://schemas.microsoft.com/office/drawing/2014/chart" uri="{C3380CC4-5D6E-409C-BE32-E72D297353CC}">
              <c16:uniqueId val="{00000000-C4CB-46E8-9261-240BD6BB8A3B}"/>
            </c:ext>
          </c:extLst>
        </c:ser>
        <c:ser>
          <c:idx val="1"/>
          <c:order val="1"/>
          <c:tx>
            <c:strRef>
              <c:f>Sheet5!$C$1</c:f>
              <c:strCache>
                <c:ptCount val="1"/>
                <c:pt idx="0">
                  <c:v>budget</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cat>
            <c:strRef>
              <c:f>Sheet5!$A$2:$A$11</c:f>
              <c:strCache>
                <c:ptCount val="10"/>
                <c:pt idx="0">
                  <c:v>AvatarÂ </c:v>
                </c:pt>
                <c:pt idx="1">
                  <c:v>Jurassic WorldÂ </c:v>
                </c:pt>
                <c:pt idx="2">
                  <c:v>TitanicÂ </c:v>
                </c:pt>
                <c:pt idx="3">
                  <c:v>Star Wars: Episode IV - A New HopeÂ </c:v>
                </c:pt>
                <c:pt idx="4">
                  <c:v>E.T. the Extra-TerrestrialÂ </c:v>
                </c:pt>
                <c:pt idx="5">
                  <c:v>The AvengersÂ </c:v>
                </c:pt>
                <c:pt idx="6">
                  <c:v>The Lion KingÂ </c:v>
                </c:pt>
                <c:pt idx="7">
                  <c:v>Star Wars: Episode I - The Phantom MenaceÂ </c:v>
                </c:pt>
                <c:pt idx="8">
                  <c:v>The Dark KnightÂ </c:v>
                </c:pt>
                <c:pt idx="9">
                  <c:v>The Hunger GamesÂ </c:v>
                </c:pt>
              </c:strCache>
            </c:strRef>
          </c:cat>
          <c:val>
            <c:numRef>
              <c:f>Sheet5!$C$2:$C$11</c:f>
              <c:numCache>
                <c:formatCode>General</c:formatCode>
                <c:ptCount val="10"/>
                <c:pt idx="0">
                  <c:v>237000000</c:v>
                </c:pt>
                <c:pt idx="1">
                  <c:v>150000000</c:v>
                </c:pt>
                <c:pt idx="2">
                  <c:v>200000000</c:v>
                </c:pt>
                <c:pt idx="3">
                  <c:v>11000000</c:v>
                </c:pt>
                <c:pt idx="4">
                  <c:v>10500000</c:v>
                </c:pt>
                <c:pt idx="5">
                  <c:v>220000000</c:v>
                </c:pt>
                <c:pt idx="6">
                  <c:v>45000000</c:v>
                </c:pt>
                <c:pt idx="7">
                  <c:v>115000000</c:v>
                </c:pt>
                <c:pt idx="8">
                  <c:v>185000000</c:v>
                </c:pt>
                <c:pt idx="9">
                  <c:v>78000000</c:v>
                </c:pt>
              </c:numCache>
            </c:numRef>
          </c:val>
          <c:extLst>
            <c:ext xmlns:c16="http://schemas.microsoft.com/office/drawing/2014/chart" uri="{C3380CC4-5D6E-409C-BE32-E72D297353CC}">
              <c16:uniqueId val="{00000001-C4CB-46E8-9261-240BD6BB8A3B}"/>
            </c:ext>
          </c:extLst>
        </c:ser>
        <c:ser>
          <c:idx val="2"/>
          <c:order val="2"/>
          <c:tx>
            <c:strRef>
              <c:f>Sheet5!$D$1</c:f>
              <c:strCache>
                <c:ptCount val="1"/>
                <c:pt idx="0">
                  <c:v>Profit</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trendline>
            <c:spPr>
              <a:ln w="19050" cap="rnd">
                <a:solidFill>
                  <a:schemeClr val="accent3"/>
                </a:solidFill>
              </a:ln>
              <a:effectLst/>
            </c:spPr>
            <c:trendlineType val="linear"/>
            <c:dispRSqr val="0"/>
            <c:dispEq val="0"/>
          </c:trendline>
          <c:cat>
            <c:strRef>
              <c:f>Sheet5!$A$2:$A$11</c:f>
              <c:strCache>
                <c:ptCount val="10"/>
                <c:pt idx="0">
                  <c:v>AvatarÂ </c:v>
                </c:pt>
                <c:pt idx="1">
                  <c:v>Jurassic WorldÂ </c:v>
                </c:pt>
                <c:pt idx="2">
                  <c:v>TitanicÂ </c:v>
                </c:pt>
                <c:pt idx="3">
                  <c:v>Star Wars: Episode IV - A New HopeÂ </c:v>
                </c:pt>
                <c:pt idx="4">
                  <c:v>E.T. the Extra-TerrestrialÂ </c:v>
                </c:pt>
                <c:pt idx="5">
                  <c:v>The AvengersÂ </c:v>
                </c:pt>
                <c:pt idx="6">
                  <c:v>The Lion KingÂ </c:v>
                </c:pt>
                <c:pt idx="7">
                  <c:v>Star Wars: Episode I - The Phantom MenaceÂ </c:v>
                </c:pt>
                <c:pt idx="8">
                  <c:v>The Dark KnightÂ </c:v>
                </c:pt>
                <c:pt idx="9">
                  <c:v>The Hunger GamesÂ </c:v>
                </c:pt>
              </c:strCache>
            </c:strRef>
          </c:cat>
          <c:val>
            <c:numRef>
              <c:f>Sheet5!$D$2:$D$11</c:f>
              <c:numCache>
                <c:formatCode>General</c:formatCode>
                <c:ptCount val="10"/>
                <c:pt idx="0">
                  <c:v>523505847</c:v>
                </c:pt>
                <c:pt idx="1">
                  <c:v>502177271</c:v>
                </c:pt>
                <c:pt idx="2">
                  <c:v>458672302</c:v>
                </c:pt>
                <c:pt idx="3">
                  <c:v>449935665</c:v>
                </c:pt>
                <c:pt idx="4">
                  <c:v>424449459</c:v>
                </c:pt>
                <c:pt idx="5">
                  <c:v>403279547</c:v>
                </c:pt>
                <c:pt idx="6">
                  <c:v>377783777</c:v>
                </c:pt>
                <c:pt idx="7">
                  <c:v>359544677</c:v>
                </c:pt>
                <c:pt idx="8">
                  <c:v>348316061</c:v>
                </c:pt>
                <c:pt idx="9">
                  <c:v>329999255</c:v>
                </c:pt>
              </c:numCache>
            </c:numRef>
          </c:val>
          <c:extLst>
            <c:ext xmlns:c16="http://schemas.microsoft.com/office/drawing/2014/chart" uri="{C3380CC4-5D6E-409C-BE32-E72D297353CC}">
              <c16:uniqueId val="{00000002-C4CB-46E8-9261-240BD6BB8A3B}"/>
            </c:ext>
          </c:extLst>
        </c:ser>
        <c:dLbls>
          <c:showLegendKey val="0"/>
          <c:showVal val="0"/>
          <c:showCatName val="0"/>
          <c:showSerName val="0"/>
          <c:showPercent val="0"/>
          <c:showBubbleSize val="0"/>
        </c:dLbls>
        <c:gapWidth val="164"/>
        <c:overlap val="-22"/>
        <c:axId val="950333263"/>
        <c:axId val="950332847"/>
      </c:barChart>
      <c:catAx>
        <c:axId val="950333263"/>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332847"/>
        <c:crosses val="autoZero"/>
        <c:auto val="1"/>
        <c:lblAlgn val="ctr"/>
        <c:lblOffset val="100"/>
        <c:noMultiLvlLbl val="0"/>
      </c:catAx>
      <c:valAx>
        <c:axId val="9503328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3332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DED5"/>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27</xdr:col>
      <xdr:colOff>373380</xdr:colOff>
      <xdr:row>5</xdr:row>
      <xdr:rowOff>148590</xdr:rowOff>
    </xdr:from>
    <xdr:to>
      <xdr:col>34</xdr:col>
      <xdr:colOff>571500</xdr:colOff>
      <xdr:row>20</xdr:row>
      <xdr:rowOff>148590</xdr:rowOff>
    </xdr:to>
    <xdr:graphicFrame macro="">
      <xdr:nvGraphicFramePr>
        <xdr:cNvPr id="2" name="Chart 1">
          <a:extLst>
            <a:ext uri="{FF2B5EF4-FFF2-40B4-BE49-F238E27FC236}">
              <a16:creationId xmlns:a16="http://schemas.microsoft.com/office/drawing/2014/main" id="{5BD80E2C-43BB-48D0-9D84-325D74F238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18</xdr:col>
      <xdr:colOff>53340</xdr:colOff>
      <xdr:row>5</xdr:row>
      <xdr:rowOff>11430</xdr:rowOff>
    </xdr:from>
    <xdr:to>
      <xdr:col>25</xdr:col>
      <xdr:colOff>182880</xdr:colOff>
      <xdr:row>22</xdr:row>
      <xdr:rowOff>106680</xdr:rowOff>
    </xdr:to>
    <xdr:graphicFrame macro="">
      <xdr:nvGraphicFramePr>
        <xdr:cNvPr id="2" name="Chart 1">
          <a:extLst>
            <a:ext uri="{FF2B5EF4-FFF2-40B4-BE49-F238E27FC236}">
              <a16:creationId xmlns:a16="http://schemas.microsoft.com/office/drawing/2014/main" id="{C525CB64-0224-4B94-963F-569C17A35B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28</xdr:col>
      <xdr:colOff>182880</xdr:colOff>
      <xdr:row>3</xdr:row>
      <xdr:rowOff>76200</xdr:rowOff>
    </xdr:from>
    <xdr:to>
      <xdr:col>31</xdr:col>
      <xdr:colOff>274320</xdr:colOff>
      <xdr:row>16</xdr:row>
      <xdr:rowOff>165735</xdr:rowOff>
    </xdr:to>
    <mc:AlternateContent xmlns:mc="http://schemas.openxmlformats.org/markup-compatibility/2006" xmlns:a14="http://schemas.microsoft.com/office/drawing/2010/main">
      <mc:Choice Requires="a14">
        <xdr:graphicFrame macro="">
          <xdr:nvGraphicFramePr>
            <xdr:cNvPr id="2" name="Percentile">
              <a:extLst>
                <a:ext uri="{FF2B5EF4-FFF2-40B4-BE49-F238E27FC236}">
                  <a16:creationId xmlns:a16="http://schemas.microsoft.com/office/drawing/2014/main" id="{C53B2C9D-F530-4684-A5F7-C3A5CA51D40F}"/>
                </a:ext>
              </a:extLst>
            </xdr:cNvPr>
            <xdr:cNvGraphicFramePr/>
          </xdr:nvGraphicFramePr>
          <xdr:xfrm>
            <a:off x="0" y="0"/>
            <a:ext cx="0" cy="0"/>
          </xdr:xfrm>
          <a:graphic>
            <a:graphicData uri="http://schemas.microsoft.com/office/drawing/2010/slicer">
              <sle:slicer xmlns:sle="http://schemas.microsoft.com/office/drawing/2010/slicer" name="Percentile"/>
            </a:graphicData>
          </a:graphic>
        </xdr:graphicFrame>
      </mc:Choice>
      <mc:Fallback xmlns="">
        <xdr:sp macro="" textlink="">
          <xdr:nvSpPr>
            <xdr:cNvPr id="0" name=""/>
            <xdr:cNvSpPr>
              <a:spLocks noTextEdit="1"/>
            </xdr:cNvSpPr>
          </xdr:nvSpPr>
          <xdr:spPr>
            <a:xfrm>
              <a:off x="35074860" y="624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152400</xdr:colOff>
      <xdr:row>7</xdr:row>
      <xdr:rowOff>87630</xdr:rowOff>
    </xdr:from>
    <xdr:to>
      <xdr:col>26</xdr:col>
      <xdr:colOff>548640</xdr:colOff>
      <xdr:row>22</xdr:row>
      <xdr:rowOff>87630</xdr:rowOff>
    </xdr:to>
    <xdr:graphicFrame macro="">
      <xdr:nvGraphicFramePr>
        <xdr:cNvPr id="4" name="Chart 3">
          <a:extLst>
            <a:ext uri="{FF2B5EF4-FFF2-40B4-BE49-F238E27FC236}">
              <a16:creationId xmlns:a16="http://schemas.microsoft.com/office/drawing/2014/main" id="{67D35800-95C3-48C9-8E20-BD21CDF5DB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4766310</xdr:colOff>
      <xdr:row>3700</xdr:row>
      <xdr:rowOff>179070</xdr:rowOff>
    </xdr:from>
    <xdr:to>
      <xdr:col>7</xdr:col>
      <xdr:colOff>365760</xdr:colOff>
      <xdr:row>3716</xdr:row>
      <xdr:rowOff>121920</xdr:rowOff>
    </xdr:to>
    <xdr:graphicFrame macro="">
      <xdr:nvGraphicFramePr>
        <xdr:cNvPr id="2" name="Chart 1">
          <a:extLst>
            <a:ext uri="{FF2B5EF4-FFF2-40B4-BE49-F238E27FC236}">
              <a16:creationId xmlns:a16="http://schemas.microsoft.com/office/drawing/2014/main" id="{50E73749-536E-4ABD-9403-4509157B4F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198120</xdr:colOff>
      <xdr:row>4</xdr:row>
      <xdr:rowOff>156210</xdr:rowOff>
    </xdr:from>
    <xdr:to>
      <xdr:col>9</xdr:col>
      <xdr:colOff>571500</xdr:colOff>
      <xdr:row>21</xdr:row>
      <xdr:rowOff>152400</xdr:rowOff>
    </xdr:to>
    <xdr:graphicFrame macro="">
      <xdr:nvGraphicFramePr>
        <xdr:cNvPr id="4" name="Chart 3">
          <a:extLst>
            <a:ext uri="{FF2B5EF4-FFF2-40B4-BE49-F238E27FC236}">
              <a16:creationId xmlns:a16="http://schemas.microsoft.com/office/drawing/2014/main" id="{26D8F891-6A95-40D3-87CD-A49A879D3D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ptop Solution" refreshedDate="45194.220544791664" createdVersion="7" refreshedVersion="7" minRefreshableVersion="3" recordCount="3722" xr:uid="{200F98D7-4BD2-45E7-B4A6-05D5F40EDFED}">
  <cacheSource type="worksheet">
    <worksheetSource name="Table8"/>
  </cacheSource>
  <cacheFields count="3">
    <cacheField name="Unique Directors" numFmtId="0">
      <sharedItems count="1659">
        <s v="Akira Kurosawa"/>
        <s v="Tony Kaye"/>
        <s v="Charles Chaplin"/>
        <s v="Alfred Hitchcock"/>
        <s v="Damien Chazelle"/>
        <s v="Majid Majidi"/>
        <s v="Ron Fricke"/>
        <s v="Sergio Leone"/>
        <s v="Christopher Nolan"/>
        <s v="Richard Marquand"/>
        <s v="Asghar Farhadi"/>
        <s v="Lee Unkrich"/>
        <s v="Billy Wilder"/>
        <s v="Lenny Abrahamson"/>
        <s v="Fritz Lang"/>
        <s v="Pete Docter"/>
        <s v="Hayao Miyazaki"/>
        <s v="Quentin Tarantino"/>
        <s v="George Roy Hill"/>
        <s v="Juan JosÃ© Campanella"/>
        <s v="Elia Kazan"/>
        <s v="Joshua Oppenheimer"/>
        <s v="Victor Fleming"/>
        <s v="Milos Forman"/>
        <s v="Tim Miller"/>
        <s v="William Wyler"/>
        <s v="Michael Wadleigh"/>
        <s v="Terry George"/>
        <s v="David Sington"/>
        <s v="Je-kyu Kang"/>
        <s v="David Lean"/>
        <s v="Michel Hazanavicius"/>
        <s v="Stephen Chbosky"/>
        <s v="Ari Folman"/>
        <s v="Vincent Paronnaud"/>
        <s v="Frank Darabont"/>
        <s v="Denis Villeneuve"/>
        <s v="James Cameron"/>
        <s v="Tom McCarthy"/>
        <s v="Don Hall"/>
        <s v="George Cukor"/>
        <s v="Jonathan Dayton"/>
        <s v="Dan Gilroy"/>
        <s v="Cristian Mungiu"/>
        <s v="FabiÃ¡n Bielinsky"/>
        <s v="Christophe Barratier"/>
        <s v="Anna Muylaert"/>
        <s v="StÃ©phane Aubier"/>
        <s v="Joss Whedon"/>
        <s v="Morten Tyldum"/>
        <s v="Alejandro G. IÃ±Ã¡rritu"/>
        <s v="Stanley Kubrick"/>
        <s v="Alfonso CuarÃ³n"/>
        <s v="Josh Boone"/>
        <s v="Robert Stevenson"/>
        <s v="Jim Abrahams"/>
        <s v="Rich Moore"/>
        <s v="Bernardo Bertolucci"/>
        <s v="Ritesh Batra"/>
        <s v="Mark Sandrich"/>
        <s v="Henry Alex Rubin"/>
        <s v="Ralph Ziman"/>
        <s v="Sylvain Chomet"/>
        <s v="Mark Herman"/>
        <s v="Mike van Diem"/>
        <s v="Giuseppe Tornatore"/>
        <s v="Jacques Perrin"/>
        <s v="Christian Carion"/>
        <s v="Nathan Greno"/>
        <s v="Dean DeBlois"/>
        <s v="Mel Gibson"/>
        <s v="David Fincher"/>
        <s v="Michael Moore"/>
        <s v="Richard Curtis"/>
        <s v="James Marsh"/>
        <s v="Andrew Stanton"/>
        <s v="Tom Hooper"/>
        <s v="Peter Weir"/>
        <s v="William Cottrell"/>
        <s v="Brian Henson"/>
        <s v="Kevin Macdonald"/>
        <s v="Alex Garland"/>
        <s v="Lloyd Bacon"/>
        <s v="Chris Paine"/>
        <s v="Andrew Haigh"/>
        <s v="Ricki Stern"/>
        <s v="FranÃ§ois Girard"/>
        <s v="Alex Gibney"/>
        <s v="Wolfgang Becker"/>
        <s v="Caroline Link"/>
        <s v="Shane Meadows"/>
        <s v="Orson Welles"/>
        <s v="Denys Arcand"/>
        <s v="Fernando LeÃ³n de Aranoa"/>
        <s v="Tomm Moore"/>
        <s v="Paolo Sorrentino"/>
        <s v="Chuan Lu"/>
        <s v="Philip Saville"/>
        <s v="Eric Bress"/>
        <s v="Steve McQueen"/>
        <s v="Mark Osborne"/>
        <s v="Martin Scorsese"/>
        <s v="Thomas Vinterberg"/>
        <s v="Francis Ford Coppola"/>
        <s v="Peter Jackson"/>
        <s v="Paul Haggis"/>
        <s v="John Carney"/>
        <s v="Philip Kaufman"/>
        <s v="Matthew Vaughn"/>
        <s v="Ben Affleck"/>
        <s v="Chan-wook Park"/>
        <s v="Alejandro AmenÃ¡bar"/>
        <s v="Mel Brooks"/>
        <s v="Wes Anderson"/>
        <s v="Edgar Wright"/>
        <s v="Martin McDonagh"/>
        <s v="Pierre Coffin"/>
        <s v="Ryan Coogler"/>
        <s v="Chris Buck"/>
        <s v="Luc Jacquet"/>
        <s v="Eugenio Derbez"/>
        <s v="Jerome Robbins"/>
        <s v="Stanley Kramer"/>
        <s v="Thea Sharrock"/>
        <s v="Don Siegel"/>
        <s v="Ted Demme"/>
        <s v="Tim McCanlies"/>
        <s v="Chia-Liang Liu"/>
        <s v="Mary Harron"/>
        <s v="Gareth Evans"/>
        <s v="Brian Percival"/>
        <s v="Tom Ford"/>
        <s v="Barry W. Blaustein"/>
        <s v="Kevin Jordan"/>
        <s v="Anthony Powell"/>
        <s v="Isabel Coixet"/>
        <s v="Joshua Tickell"/>
        <s v="Michael McGowan"/>
        <s v="Petter NÃ¦ss"/>
        <s v="Fernando Meirelles"/>
        <s v="Paul Greengrass"/>
        <s v="Brad Bird"/>
        <s v="Spike Jonze"/>
        <s v="Duncan Jones"/>
        <s v="Steve James"/>
        <s v="Stephen Chow"/>
        <s v="Todd Field"/>
        <s v="J.A. Bayona"/>
        <s v="Steven Spielberg"/>
        <s v="David Lynch"/>
        <s v="Yimou Zhang"/>
        <s v="Paul Thomas Anderson"/>
        <s v="Irvin Kershner"/>
        <s v="Sam Mendes"/>
        <s v="Sean Penn"/>
        <s v="Tate Taylor"/>
        <s v="John G. Avildsen"/>
        <s v="Katsuhiro Ã”tomo"/>
        <s v="Lars von Trier"/>
        <s v="Bennett Miller"/>
        <s v="Norman Ferguson"/>
        <s v="Ava DuVernay"/>
        <s v="Tony Bancroft"/>
        <s v="John Crowley"/>
        <s v="Steve Box"/>
        <s v="John Patrick Shanley"/>
        <s v="Carol Reed"/>
        <s v="Todd Solondz"/>
        <s v="Joshua Marston"/>
        <s v="Whit Stillman"/>
        <s v="Kirsten Sheridan"/>
        <s v="Jafar Panahi"/>
        <s v="Tom Putnam"/>
        <s v="Gilles Paquet-Brenner"/>
        <s v="Lynne Ramsay"/>
        <s v="Dexter Fletcher"/>
        <s v="Charlie Kaufman"/>
        <s v="Darren Aronofsky"/>
        <s v="Jean-Marc VallÃ©e"/>
        <s v="Nicholas Meyer"/>
        <s v="Marco Kreuzpaintner"/>
        <s v="J.J. Abrams"/>
        <s v="Stephen Daldry"/>
        <s v="Denzel Washington"/>
        <s v="Danny Boyle"/>
        <s v="Niki Caro"/>
        <s v="Richard Attenborough"/>
        <s v="Alexander Payne"/>
        <s v="George Lucas"/>
        <s v="Joel Coen"/>
        <s v="Shane Black"/>
        <s v="David Silverman"/>
        <s v="Nat Faxon"/>
        <s v="Duncan Tucker"/>
        <s v="Alejandro Monteverde"/>
        <s v="Morgan Neville"/>
        <s v="Theodore Witcher"/>
        <s v="Miranda July"/>
        <s v="Siddiq Barmak"/>
        <s v="Raymond De Felitta"/>
        <s v="Michel Orion Scott"/>
        <s v="Goran Dukic"/>
        <s v="Ham Tran"/>
        <s v="JirÃ­ Menzel"/>
        <s v="Ron Clements"/>
        <s v="Michael Haneke"/>
        <s v="John Lasseter"/>
        <s v="Mike Leigh"/>
        <s v="Roger Allers"/>
        <s v="Derek Cianfrance"/>
        <s v="Jean-Pierre Jeunet"/>
        <s v="Terry Gilliam"/>
        <s v="Richard Linklater"/>
        <s v="Roman Polanski"/>
        <s v="Edward Zwick"/>
        <s v="Tom Tykwer"/>
        <s v="Robert Zemeckis"/>
        <s v="Greg Mottola"/>
        <s v="Richard Glatzer"/>
        <s v="Anthony Minghella"/>
        <s v="Peter Farrelly"/>
        <s v="Dan Scanlon"/>
        <s v="Dan Trachtenberg"/>
        <s v="Theodore Melfi"/>
        <s v="Patty Jenkins"/>
        <s v="Tom McGrath"/>
        <s v="Jennifer Yuh Nelson"/>
        <s v="Benh Zeitlin"/>
        <s v="Bill Paxton"/>
        <s v="Maggie Greenwald"/>
        <s v="Jorge R. GutiÃ©rrez"/>
        <s v="Jacob Aaron Estes"/>
        <s v="John Michael McDonagh"/>
        <s v="Paul Crowder"/>
        <s v="Stephen J. Anderson"/>
        <s v="Dan Harris"/>
        <s v="Duke Johnson"/>
        <s v="Nicholas Fackler"/>
        <s v="Carroll Ballard"/>
        <s v="Gaspar NoÃ©"/>
        <s v="Laurent Tirard"/>
        <s v="James Algar"/>
        <s v="Johnnie To"/>
        <s v="Peter Ramsey"/>
        <s v="Ole Christian Madsen"/>
        <s v="Patrice Leconte"/>
        <s v="Bryan Singer"/>
        <s v="Gus Van Sant"/>
        <s v="Phil Lord"/>
        <s v="Matt Reeves"/>
        <s v="Terence Young"/>
        <s v="Lee Daniels"/>
        <s v="Ang Lee"/>
        <s v="Tim Robbins"/>
        <s v="Richard Eyre"/>
        <s v="Terry Zwigoff"/>
        <s v="Gina Prince-Bythewood"/>
        <s v="Kathryn Bigelow"/>
        <s v="Jean-Jacques Annaud"/>
        <s v="Marc Forster"/>
        <s v="Clint Eastwood"/>
        <s v="Robert Wise"/>
        <s v="James Wan"/>
        <s v="Jonathan Levine"/>
        <s v="John Sayles"/>
        <s v="David Yates"/>
        <s v="Craig Brewer"/>
        <s v="Todd Haynes"/>
        <s v="Wayne Kramer"/>
        <s v="Gabor Csupo"/>
        <s v="Mark Andrews"/>
        <s v="Jason Moore"/>
        <s v="David S. Ward"/>
        <s v="Paul King"/>
        <s v="Lee Toland Krieger"/>
        <s v="Robert Duvall"/>
        <s v="Ben Lewin"/>
        <s v="Chris Eyre"/>
        <s v="Debra Granik"/>
        <s v="Allen Coulter"/>
        <s v="Ryan Fleck"/>
        <s v="Courtney Hunt"/>
        <s v="Jonathan Caouette"/>
        <s v="Peter Kosminsky"/>
        <s v="Marc Levin"/>
        <s v="Xavier Beauvois"/>
        <s v="Richard Dutcher"/>
        <s v="Nadine Labaki"/>
        <s v="Henry Bean"/>
        <s v="Jamal Hill"/>
        <s v="Alessandro Carloni"/>
        <s v="FranÃ§ois Truffaut"/>
        <s v="Anna Boden"/>
        <s v="Nacho Vigalondo"/>
        <s v="Aki KaurismÃ¤ki"/>
        <s v="Billy Ray"/>
        <s v="Michel Leclerc"/>
        <s v="Daniel Barber"/>
        <s v="Oren Moverman"/>
        <s v="Richard Kwietniowski"/>
        <s v="Takeshi Kitano"/>
        <s v="Susanne Bier"/>
        <s v="Robert Towne"/>
        <s v="Richard Williams"/>
        <s v="Wilson Yip"/>
        <s v="Carlos Saura"/>
        <s v="Jonathan Demme"/>
        <s v="Jason Reitman"/>
        <s v="Zack Snyder"/>
        <s v="David O. Russell"/>
        <s v="Kevin Costner"/>
        <s v="Neill Blomkamp"/>
        <s v="Jeff Nichols"/>
        <s v="Kenneth Branagh"/>
        <s v="Andrew Adamson"/>
        <s v="Zach Braff"/>
        <s v="Rian Johnson"/>
        <s v="Simon Curtis"/>
        <s v="Lone Scherfig"/>
        <s v="Victor Nunez"/>
        <s v="Guillermo del Toro"/>
        <s v="James Gunn"/>
        <s v="Marc Webb"/>
        <s v="Christopher Guest"/>
        <s v="Doug Liman"/>
        <s v="Jon Favreau"/>
        <s v="Baz Luhrmann"/>
        <s v="Ethan Coen"/>
        <s v="Guy Ritchie"/>
        <s v="Oliver Hirschbiegel"/>
        <s v="John Cameron Mitchell"/>
        <s v="Gary Ross"/>
        <s v="James Ivory"/>
        <s v="Kenneth Lonergan"/>
        <s v="CÃ©dric Klapisch"/>
        <s v="Olivier Assayas"/>
        <s v="Michael Cuesta"/>
        <s v="John Badham"/>
        <s v="Joel Edgerton"/>
        <s v="Lisa Cholodenko"/>
        <s v="Adrienne Shelly"/>
        <s v="George Nolfi"/>
        <s v="Brian Klugman"/>
        <s v="James Ponsoldt"/>
        <s v="Tomas Alfredson"/>
        <s v="Brian Baugh"/>
        <s v="Tim Hunter"/>
        <s v="Julian Jarrold"/>
        <s v="Shane Acker"/>
        <s v="Aaron Schneider"/>
        <s v="Hans Canosa"/>
        <s v="Peter Landesman"/>
        <s v="Vincente Minnelli"/>
        <s v="Jeremy Saulnier"/>
        <s v="Jill Sprecher"/>
        <s v="Justin Kerrigan"/>
        <s v="Reed Cowan"/>
        <s v="Martin Koolhoven"/>
        <s v="FranÃ§ois Ozon"/>
        <s v="Spencer Susser"/>
        <s v="Terence Davies"/>
        <s v="Antonia Bird"/>
        <s v="Peter Care"/>
        <s v="IstvÃ¡n SzabÃ³"/>
        <s v="Jonathan Teplitzky"/>
        <s v="Michael Radford"/>
        <s v="Russell Crowe"/>
        <s v="John Maybury"/>
        <s v="Peter Ho-Sun Chan"/>
        <s v="Sarah Smith"/>
        <s v="Prachya Pinkaew"/>
        <s v="Lajos Koltai"/>
        <s v="Stephen Frears"/>
        <s v="Lasse HallstrÃ¶m"/>
        <s v="Michael Mann"/>
        <s v="James Mangold"/>
        <s v="Nick Cassavetes"/>
        <s v="Ridley Scott"/>
        <s v="Trey Parker"/>
        <s v="Albert Hughes"/>
        <s v="David Cronenberg"/>
        <s v="John Lee Hancock"/>
        <s v="Tommy Lee Jones"/>
        <s v="David Mamet"/>
        <s v="J.C. Chandor"/>
        <s v="Boaz Yakin"/>
        <s v="Alan Parker"/>
        <s v="Scott Cooper"/>
        <s v="Guy Hamilton"/>
        <s v="Christopher McQuarrie"/>
        <s v="Rob Reiner"/>
        <s v="Anthony Russo"/>
        <s v="James McTeigue"/>
        <s v="Woody Allen"/>
        <s v="Karan Johar"/>
        <s v="John Landis"/>
        <s v="Andrew Niccol"/>
        <s v="Ron Maxwell"/>
        <s v="Francis Lawrence"/>
        <s v="Vadim Perelman"/>
        <s v="Terrence Malick"/>
        <s v="Mike Binder"/>
        <s v="John Hillcoat"/>
        <s v="Don Bluth"/>
        <s v="Gillian Armstrong"/>
        <s v="Werner Herzog"/>
        <s v="Len Wiseman"/>
        <s v="Mark Romanek"/>
        <s v="Colin Trevorrow"/>
        <s v="Penelope Spheeris"/>
        <s v="Robert Stromberg"/>
        <s v="Stephen Hillenburg"/>
        <s v="Brenda Chapman"/>
        <s v="Joseph L. Mankiewicz"/>
        <s v="Juan Carlos Fresnadillo"/>
        <s v="Clive Barker"/>
        <s v="Drew Goddard"/>
        <s v="Ben Younger"/>
        <s v="Robert Townsend"/>
        <s v="George Sidney"/>
        <s v="Patricia Cardoso"/>
        <s v="Ed Harris"/>
        <s v="Jim Hanon"/>
        <s v="Mike Cahill"/>
        <s v="Jay Levey"/>
        <s v="Jon Shear"/>
        <s v="Greg Berlanti"/>
        <s v="Shane Carruth"/>
        <s v="Larry Blamire"/>
        <s v="Bill Plympton"/>
        <s v="Josef Rusnak"/>
        <s v="Finn Taylor"/>
        <s v="Alison Maclean"/>
        <s v="Rodrigo CortÃ©s"/>
        <s v="Emilio Estevez"/>
        <s v="Mars Callahan"/>
        <s v="Darnell Martin"/>
        <s v="Chris Butler"/>
        <s v="Luca Guadagnino"/>
        <s v="David Duchovny"/>
        <s v="Arie Posin"/>
        <s v="Kelly Asbury"/>
        <s v="Jon Poll"/>
        <s v="David Schwimmer"/>
        <s v="Fred Schepisi"/>
        <s v="William Dear"/>
        <s v="Marc Abraham"/>
        <s v="Angelo Pizzo"/>
        <s v="AndrÃ© Ã˜vredal"/>
        <s v="Vincent Ward"/>
        <s v="Joon-ho Bong"/>
        <s v="Gore Verbinski"/>
        <s v="Curtis Hanson"/>
        <s v="Gavin O'Connor"/>
        <s v="Gabriele Muccino"/>
        <s v="Neil Burger"/>
        <s v="Shekhar Kapur"/>
        <s v="Randal Kleiser"/>
        <s v="Rodrigo GarcÃ­a"/>
        <s v="John Wells"/>
        <s v="F. Gary Gray"/>
        <s v="Antoine Fuqua"/>
        <s v="Mike Judge"/>
        <s v="Anton Corbijn"/>
        <s v="Craig Gillespie"/>
        <s v="Pete Travis"/>
        <s v="Tim Burton"/>
        <s v="Ron Howard"/>
        <s v="George Tillman Jr."/>
        <s v="Michel Gondry"/>
        <s v="Sofia Coppola"/>
        <s v="Atom Egoyan"/>
        <s v="Paul McGuigan"/>
        <s v="Lana Wachowski"/>
        <s v="Adam McKay"/>
        <s v="Oliver Stone"/>
        <s v="Randall Wallace"/>
        <s v="Billy Bob Thornton"/>
        <s v="Bruce Beresford"/>
        <s v="Julie Taymor"/>
        <s v="Steve Martino"/>
        <s v="Mike Mills"/>
        <s v="Steve Buscemi"/>
        <s v="Nigel Cole"/>
        <s v="Genndy Tartakovsky"/>
        <s v="Kelly Reichardt"/>
        <s v="Justin Chadwick"/>
        <s v="Chris Noonan"/>
        <s v="David F. Sandberg"/>
        <s v="Michael Schultz"/>
        <s v="Mark Rydell"/>
        <s v="David Robert Mitchell"/>
        <s v="King Vidor"/>
        <s v="Bonnie Hunt"/>
        <s v="Phil Joanou"/>
        <s v="Matt Maiellaro"/>
        <s v="Christine Jeffs"/>
        <s v="Brian Dannelly"/>
        <s v="Franco Zeffirelli"/>
        <s v="Damien O'Donnell"/>
        <s v="John Gatins"/>
        <s v="Saul Dibb"/>
        <s v="Lucio Fulci"/>
        <s v="Julian Schnabel"/>
        <s v="Marielle Heller"/>
        <s v="Sally Potter"/>
        <s v="Hal Haberman"/>
        <s v="Drew Barrymore"/>
        <s v="Dave McKean"/>
        <s v="Dagur KÃ¡ri"/>
        <s v="Yash Chopra"/>
        <s v="Zal Batmanglij"/>
        <s v="Richard E. Grant"/>
        <s v="Ol Parker"/>
        <s v="Gregor Jordan"/>
        <s v="Jean-Paul Rappeneau"/>
        <s v="Byron Howard"/>
        <s v="Kar-Wai Wong"/>
        <s v="Joe Carnahan"/>
        <s v="Taylor Hackford"/>
        <s v="Gavin Hood"/>
        <s v="Chris Wedge"/>
        <s v="Glenn Ficarra"/>
        <s v="Michael Hoffman"/>
        <s v="Joseph Kosinski"/>
        <s v="Brad Anderson"/>
        <s v="Pierre Morel"/>
        <s v="Sam Raimi"/>
        <s v="Richard LaGravenese"/>
        <s v="Andrew Dominik"/>
        <s v="Noah Baumbach"/>
        <s v="Jee-woon Kim"/>
        <s v="Sylvester Stallone"/>
        <s v="Mark Pellington"/>
        <s v="Alan Taylor"/>
        <s v="Peter Hedges"/>
        <s v="Peter Lord"/>
        <s v="Gary Trousdale"/>
        <s v="Patricia Riggen"/>
        <s v="Richard Shepard"/>
        <s v="Mike Newell"/>
        <s v="Robert Redford"/>
        <s v="Scott Hicks"/>
        <s v="Justin Lin"/>
        <s v="John Carpenter"/>
        <s v="Florian Henckel von Donnersmarck"/>
        <s v="JosÃ© Padilha"/>
        <s v="Nicolas Winding Refn"/>
        <s v="James Foley"/>
        <s v="Ruben Fleischer"/>
        <s v="Carlos Saldanha"/>
        <s v="Alex Proyas"/>
        <s v="John Dahl"/>
        <s v="Larry Charles"/>
        <s v="Tobe Hooper"/>
        <s v="Robert Altman"/>
        <s v="Peter Sollett"/>
        <s v="Steven Shainberg"/>
        <s v="Guillaume Canet"/>
        <s v="Yarrow Cheney"/>
        <s v="Michael Sucsy"/>
        <s v="Luis Valdez"/>
        <s v="R.J. Cutler"/>
        <s v="Christopher Cain"/>
        <s v="Henry Koster"/>
        <s v="Robert Eggers"/>
        <s v="Matt Williams"/>
        <s v="Michael Anderson"/>
        <s v="Peter R. Hunt"/>
        <s v="Rob McKittrick"/>
        <s v="Alejandro Agresti"/>
        <s v="Newt Arnold"/>
        <s v="Dustin Hoffman"/>
        <s v="Carlos Carrera"/>
        <s v="Garth Jennings"/>
        <s v="Joseph Dorman"/>
        <s v="E.L. Katz"/>
        <s v="Nick Tomnay"/>
        <s v="Pawel Pawlikowski"/>
        <s v="Randall Miller"/>
        <s v="Jonas Ã…kerlund"/>
        <s v="Salvador Carrasco"/>
        <s v="Jeremy Leven"/>
        <s v="Peter Stebbings"/>
        <s v="Sam Peckinpah"/>
        <s v="Andrew Currie"/>
        <s v="Graham Annable"/>
        <s v="Agnieszka Holland"/>
        <s v="Adam Rifkin"/>
        <s v="Udayan Prasad"/>
        <s v="Menno Meyjes"/>
        <s v="Ash Brannon"/>
        <s v="Michael Cimino"/>
        <s v="Tony Scott"/>
        <s v="Joe Wright"/>
        <s v="Kevin Smith"/>
        <s v="John Madden"/>
        <s v="Norman Jewison"/>
        <s v="David Ayer"/>
        <s v="Roger Donaldson"/>
        <s v="Phillip Noyce"/>
        <s v="Wolfgang Petersen"/>
        <s v="Lewis Gilbert"/>
        <s v="Baltasar KormÃ¡kur"/>
        <s v="Jeff Tremaine"/>
        <s v="Neil Jordan"/>
        <s v="Nancy Meyers"/>
        <s v="Eric Darnell"/>
        <s v="Penny Marshall"/>
        <s v="Costa-Gavras"/>
        <s v="Jake Schreier"/>
        <s v="James Gray"/>
        <s v="Rawson Marshall Thurber"/>
        <s v="D.J. Caruso"/>
        <s v="Tony Gilroy"/>
        <s v="Alex Kendrick"/>
        <s v="Jay Russell"/>
        <s v="Spike Lee"/>
        <s v="Tim Johnson"/>
        <s v="Brian Helgeland"/>
        <s v="Martin Campbell"/>
        <s v="Steven Soderbergh"/>
        <s v="Jonathan Lynn"/>
        <s v="Oliver Parker"/>
        <s v="Sharon Maguire"/>
        <s v="Nima Nourizadeh"/>
        <s v="Cecil B. DeMille"/>
        <s v="Leslie Small"/>
        <s v="Audrey Wells"/>
        <s v="Stanley Tong"/>
        <s v="Ethan Maniquis"/>
        <s v="Gregory Nava"/>
        <s v="Ernest R. Dickerson"/>
        <s v="Patricia Rozema"/>
        <s v="EugÃ¨ne LouriÃ©"/>
        <s v="Liz Friedlander"/>
        <s v="Drake Doremus"/>
        <s v="Ã‰mile Gaudreault"/>
        <s v="Piyush Dinker Pandya"/>
        <s v="Allison Anders"/>
        <s v="Lucky McKee"/>
        <s v="Karen Moncrieff"/>
        <s v="Rebecca Miller"/>
        <s v="Lucrecia Martel"/>
        <s v="Bruce McDonald"/>
        <s v="Lance Mungia"/>
        <s v="James Mottern"/>
        <s v="Jason Bateman"/>
        <s v="Jason Alexander"/>
        <s v="Frank LaLoggia"/>
        <s v="Lorene Scafaria"/>
        <s v="Michael Clancy"/>
        <s v="Thaddeus O'Sullivan"/>
        <s v="Andy Garcia"/>
        <s v="Jerry Zaks"/>
        <s v="Matthew Robbins"/>
        <s v="Christian Volckman"/>
        <s v="Pat O'Connor"/>
        <s v="Patrick Gilmore"/>
        <s v="George Miller"/>
        <s v="Kevin Reynolds"/>
        <s v="David Twohy"/>
        <s v="Nicole Holofcener"/>
        <s v="George Clooney"/>
        <s v="David Gordon Green"/>
        <s v="Mark Dindal"/>
        <s v="Thomas Carter"/>
        <s v="Roger Michell"/>
        <s v="Jodie Foster"/>
        <s v="Peter Berg"/>
        <s v="Todd Phillips"/>
        <s v="Chris Columbus"/>
        <s v="Jessie Nelson"/>
        <s v="Richard Fleischer"/>
        <s v="Anand Tucker"/>
        <s v="Evan Goldberg"/>
        <s v="Jon Hurwitz"/>
        <s v="David Dobkin"/>
        <s v="Michael Bay"/>
        <s v="Richard Donner"/>
        <s v="Jane Campion"/>
        <s v="James Bobin"/>
        <s v="John McTiernan"/>
        <s v="Luc Besson"/>
        <s v="Gary Fleder"/>
        <s v="Kirk Jones"/>
        <s v="Gregory Hoblit"/>
        <s v="Carl Franklin"/>
        <s v="Brian De Palma"/>
        <s v="Rob Marshall"/>
        <s v="Neil Marshall"/>
        <s v="Judd Apatow"/>
        <s v="David Frankel"/>
        <s v="Rod Lurie"/>
        <s v="Ariel Vromen"/>
        <s v="Wes Ball"/>
        <s v="Daniel Espinosa"/>
        <s v="John Glen"/>
        <s v="Roger Avary"/>
        <s v="Mike Gabriel"/>
        <s v="David Carson"/>
        <s v="Joseph Gordon-Levitt"/>
        <s v="Dennis Iliadis"/>
        <s v="Chris Nahon"/>
        <s v="Paul Michael Glaser"/>
        <s v="Patrick Tatopoulos"/>
        <s v="Matthew O'Callaghan"/>
        <s v="Gregory Widen"/>
        <s v="Tamara Jenkins"/>
        <s v="Hunter Richards"/>
        <s v="Eddie O'Flaherty"/>
        <s v="Scott Ziehl"/>
        <s v="Zak Penn"/>
        <s v="Laurie Collyer"/>
        <s v="Jon Stewart"/>
        <s v="Stefan Schwartz"/>
        <s v="Christophe Gans"/>
        <s v="James Cox"/>
        <s v="Nicholas Jarecki"/>
        <s v="Sterling Van Wagenen"/>
        <s v="Christopher Smith"/>
        <s v="Dean Wright"/>
        <s v="Floria Sigismondi"/>
        <s v="Jeff Schaffer"/>
        <s v="Peter Medak"/>
        <s v="Abel Ferrara"/>
        <s v="Joe Cornish"/>
        <s v="George Stevens"/>
        <s v="GÃ©rard Krawczyk"/>
        <s v="Florent-Emilio Siri"/>
        <s v="Asger Leth"/>
        <s v="Tony Bill"/>
        <s v="Chatrichalerm Yukol"/>
        <s v="Leonard Nimoy"/>
        <s v="Sydney Pollack"/>
        <s v="Mike Nichols"/>
        <s v="Barry Levinson"/>
        <s v="Jay Roach"/>
        <s v="Walter Salles"/>
        <s v="Neil LaBute"/>
        <s v="Barbra Streisand"/>
        <s v="Paul Verhoeven"/>
        <s v="Bill Condon"/>
        <s v="Iain Softley"/>
        <s v="Uli Edel"/>
        <s v="Lawrence Kasdan"/>
        <s v="Cameron Crowe"/>
        <s v="Vincenzo Natali"/>
        <s v="Peter Cattaneo"/>
        <s v="Jonathan Mostow"/>
        <s v="Fenton Bailey"/>
        <s v="Gil Kenan"/>
        <s v="Harold Ramis"/>
        <s v="Louis Leterrier"/>
        <s v="Rupert Wyatt"/>
        <s v="Richard Loncraine"/>
        <s v="Nicholas Hytner"/>
        <s v="Mikael HÃ¥fstrÃ¶m"/>
        <s v="Sidney Lumet"/>
        <s v="John Woo"/>
        <s v="David Bowers"/>
        <s v="Andrew Davis"/>
        <s v="James L. Brooks"/>
        <s v="Mike Figgis"/>
        <s v="Russell Mulcahy"/>
        <s v="Sean McNamara"/>
        <s v="Roger Spottiswoode"/>
        <s v="Seth MacFarlane"/>
        <s v="Jon Turteltaub"/>
        <s v="John Milius"/>
        <s v="Tom Hanks"/>
        <s v="Michael Mayer"/>
        <s v="Christian Alvart"/>
        <s v="Jamie Babbit"/>
        <s v="Peter Faiman"/>
        <s v="Herbert Ross"/>
        <s v="Mike McCoy"/>
        <s v="Cody Cameron"/>
        <s v="Fede Alvarez"/>
        <s v="Cory Edwards"/>
        <s v="Ric Roman Waugh"/>
        <s v="Ari Sandel"/>
        <s v="Mike Flanagan"/>
        <s v="Chuck Sheetz"/>
        <s v="Rowdy Herrington"/>
        <s v="Eric Leighton"/>
        <s v="Michael Spierig"/>
        <s v="John McNaughton"/>
        <s v="Joby Harold"/>
        <s v="Don Coscarelli"/>
        <s v="Scott Speer"/>
        <s v="Maria Maggenti"/>
        <s v="Susan Seidelman"/>
        <s v="Jon Kasdan"/>
        <s v="Jonathan Hensleigh"/>
        <s v="Michael Patrick Jann"/>
        <s v="Clark Gregg"/>
        <s v="Jim Mickle"/>
        <s v="Rich Cowan"/>
        <s v="Pete Jones"/>
        <s v="Scott Frank"/>
        <s v="Mitch Davis"/>
        <s v="Barry Skolnick"/>
        <s v="Robert Cary"/>
        <s v="Derrick Borte"/>
        <s v="Hart Bochner"/>
        <s v="Tim Chambers"/>
        <s v="David Jacobson"/>
        <s v="David Webb Peoples"/>
        <s v="Gary McKendry"/>
        <s v="Peter Kassovitz"/>
        <s v="James Fargo"/>
        <s v="Niels Arden Oplev"/>
        <s v="Scott Waugh"/>
        <s v="Robert B. Weide"/>
        <s v="David Soren"/>
        <s v="Michael Winterbottom"/>
        <s v="Peyton Reed"/>
        <s v="Kimberly Peirce"/>
        <s v="Frank Miller"/>
        <s v="Richard Lester"/>
        <s v="David Koepp"/>
        <s v="Barry Sonnenfeld"/>
        <s v="Brett Ratner"/>
        <s v="Irwin Winkler"/>
        <s v="John Curran"/>
        <s v="Mira Nair"/>
        <s v="Nicholas Stoller"/>
        <s v="C. Jay Cox"/>
        <s v="Bibo Bergeron"/>
        <s v="Gurinder Chadha"/>
        <s v="Anne Fontaine"/>
        <s v="Miguel Arteta"/>
        <s v="William Friedkin"/>
        <s v="Brad Furman"/>
        <s v="Stephen Norrington"/>
        <s v="Howard Zieff"/>
        <s v="Warren Beatty"/>
        <s v="Jerry Zucker"/>
        <s v="Shana Feste"/>
        <s v="Frank Marshall"/>
        <s v="Burr Steers"/>
        <s v="Frank Oz"/>
        <s v="Joe Dante"/>
        <s v="Mimi Leder"/>
        <s v="Douglas McGrath"/>
        <s v="Rick Famuyiwa"/>
        <s v="Hugh Hudson"/>
        <s v="Jean-Marie PoirÃ©"/>
        <s v="Adrian Lyne"/>
        <s v="E. Elias Merhige"/>
        <s v="Chris Miller"/>
        <s v="Kevin Spacey"/>
        <s v="Jay Duplass"/>
        <s v="Kyle Balda"/>
        <s v="Daniel Myrick"/>
        <s v="Phil Alden Robinson"/>
        <s v="James Watkins"/>
        <s v="Jesse Peretz"/>
        <s v="Stuart Baird"/>
        <s v="Jim Field Smith"/>
        <s v="Dean Israelite"/>
        <s v="Edward Norton"/>
        <s v="Peter Atencio"/>
        <s v="Michael Corrente"/>
        <s v="Craig Zobel"/>
        <s v="Ricky Gervais"/>
        <s v="Gareth Edwards"/>
        <s v="Ramaa Mosley"/>
        <s v="Frank Nissen"/>
        <s v="Dan Rush"/>
        <s v="Bob Saget"/>
        <s v="Adam Rapp"/>
        <s v="Damian Nieman"/>
        <s v="MÃ¥ns MÃ¥rlind"/>
        <s v="Robert Moresco"/>
        <s v="Brian Koppelman"/>
        <s v="Hsiao-Hsien Hou"/>
        <s v="Ray Lawrence"/>
        <s v="Jonathan Kaplan"/>
        <s v="Noel Marshall"/>
        <s v="Steve Antin"/>
        <s v="Susan Stroman"/>
        <s v="Jeb Stuart"/>
        <s v="Bille August"/>
        <s v="Hironobu Sakaguchi"/>
        <s v="Richard Kelly"/>
        <s v="Jaume Collet-Serra"/>
        <s v="George P. Cosmatos"/>
        <s v="John Hamburg"/>
        <s v="Timur Bekmambetov"/>
        <s v="Jeff Wadlow"/>
        <s v="Robert Schwentke"/>
        <s v="Darren Lynn Bousman"/>
        <s v="Edward Burns"/>
        <s v="Tony Goldwyn"/>
        <s v="Morgan J. Freeman"/>
        <s v="Steven Zaillian"/>
        <s v="Phyllida Lloyd"/>
        <s v="Joel Schumacher"/>
        <s v="Ben Stiller"/>
        <s v="Victor Salva"/>
        <s v="John Waters"/>
        <s v="Joe Johnston"/>
        <s v="Michael Apted"/>
        <s v="Tom Shadyac"/>
        <s v="Jared Hess"/>
        <s v="George Hickenlooper"/>
        <s v="Will Gluck"/>
        <s v="Danny Leiner"/>
        <s v="Jim Sheridan"/>
        <s v="Mark Waters"/>
        <s v="Stephen Gaghan"/>
        <s v="John Erick Dowdle"/>
        <s v="Alan J. Pakula"/>
        <s v="Tom Vaughan"/>
        <s v="Oren Peli"/>
        <s v="P.J. Hogan"/>
        <s v="Clay Kaytis"/>
        <s v="Gary Hardwick"/>
        <s v="Todd Strauss-Schulson"/>
        <s v="Jun Falkenstein"/>
        <s v="Joe Pytka"/>
        <s v="Steve Bendelack"/>
        <s v="Steve Carver"/>
        <s v="Brendan Malloy"/>
        <s v="Harry Beaumont"/>
        <s v="Troy Duffy"/>
        <s v="Lena Dunham"/>
        <s v="Mark Illsley"/>
        <s v="Jean-FranÃ§ois Richet"/>
        <s v="Ben Wheatley"/>
        <s v="David Nixon"/>
        <s v="Robert Lee King"/>
        <s v="Bruce Campbell"/>
        <s v="Steven R. Monroe"/>
        <s v="Philip G. Atwell"/>
        <s v="Kevin Brodie"/>
        <s v="Rachel Perkins"/>
        <s v="Michael O. Sajbel"/>
        <s v="Dick Richards"/>
        <s v="Ira Sachs"/>
        <s v="Antonio Banderas"/>
        <s v="Gary Shore"/>
        <s v="Nanette Burstein"/>
        <s v="Michael Dowse"/>
        <s v="Miguel Sapochnik"/>
        <s v="Rowan Joffe"/>
        <s v="Ulu Grosbard"/>
        <s v="Sngmoo Lee"/>
        <s v="Wally Pfister"/>
        <s v="Carl Rinsch"/>
        <s v="Dean Parisot"/>
        <s v="Sergey Bodrov"/>
        <s v="Danny DeVito"/>
        <s v="John Singleton"/>
        <s v="Vincent Gallo"/>
        <s v="Andy Tennant"/>
        <s v="Tommy Wirkola"/>
        <s v="Bobby Farrelly"/>
        <s v="Olivier Megaton"/>
        <s v="Peter Howitt"/>
        <s v="Alexandre Aja"/>
        <s v="Henry Selick"/>
        <s v="David Slade"/>
        <s v="Ken Kwapis"/>
        <s v="AndrÃ©s Muschietti"/>
        <s v="Michael Dougherty"/>
        <s v="Rupert Wainwright"/>
        <s v="John Fortenberry"/>
        <s v="Tim Blake Nelson"/>
        <s v="Russ Meyer"/>
        <s v="Fred Walton"/>
        <s v="Grant Heslov"/>
        <s v="Alexander Witt"/>
        <s v="David Mirkin"/>
        <s v="Lloyd Kaufman"/>
        <s v="Jonathan Kesselman"/>
        <s v="Jeff Garlin"/>
        <s v="Tony Maylam"/>
        <s v="Bryan Barber"/>
        <s v="Noam Murro"/>
        <s v="Joey Lauren Adams"/>
        <s v="Marc Forby"/>
        <s v="Mel Smith"/>
        <s v="Lance Hool"/>
        <s v="James Dodson"/>
        <s v="Vicente Amorim"/>
        <s v="Allen Hughes"/>
        <s v="Rodman Flender"/>
        <s v="Frederik Du Chau"/>
        <s v="David Anspaugh"/>
        <s v="Blake Edwards"/>
        <s v="Peter Webber"/>
        <s v="Steve Hickner"/>
        <s v="Charles Shyer"/>
        <s v="Akiva Goldsman"/>
        <s v="Tony Jaa"/>
        <s v="Brad Silberling"/>
        <s v="Steve Oedekerk"/>
        <s v="Jon Amiel"/>
        <s v="Josh Gordon"/>
        <s v="Roland Emmerich"/>
        <s v="Peter Segal"/>
        <s v="Kenny Ortega"/>
        <s v="Nora Ephron"/>
        <s v="Breck Eisner"/>
        <s v="Dominic Sena"/>
        <s v="George Armitage"/>
        <s v="Michael Polish"/>
        <s v="Mike Nawrocki"/>
        <s v="Andrew Fleming"/>
        <s v="Harold Becker"/>
        <s v="Scott Derrickson"/>
        <s v="Charles Martin Smith"/>
        <s v="Stephen Herek"/>
        <s v="Jake Kasdan"/>
        <s v="Sean Anders"/>
        <s v="Tarsem Singh"/>
        <s v="Wes Craven"/>
        <s v="James DeMonaco"/>
        <s v="Martin Brest"/>
        <s v="Sheldon Lettich"/>
        <s v="Jon Gunn"/>
        <s v="Tom Holland"/>
        <s v="Stuart Gordon"/>
        <s v="Stig Bergqvist"/>
        <s v="Leigh Whannell"/>
        <s v="Joe Camp"/>
        <s v="John Francis Daley"/>
        <s v="Gene Quintano"/>
        <s v="Tom Gormican"/>
        <s v="Mark Brown"/>
        <s v="Kirk Wong"/>
        <s v="David Palmer"/>
        <s v="Christian Ditter"/>
        <s v="Rusty Cundieff"/>
        <s v="Rob Schmidt"/>
        <s v="Bill Duke"/>
        <s v="Max Joseph"/>
        <s v="Alex Smith"/>
        <s v="Efram Potelle"/>
        <s v="Eric Nicholas"/>
        <s v="Panos Cosmatos"/>
        <s v="Kurt Voss"/>
        <s v="Griffin Dunne"/>
        <s v="Jason Eisener"/>
        <s v="Nick Love"/>
        <s v="Marcus Dunstan"/>
        <s v="Karim AÃ¯nouz"/>
        <s v="John Boorman"/>
        <s v="Joshua Michael Stern"/>
        <s v="Hitoshi Matsumoto"/>
        <s v="James Mather"/>
        <s v="Franck Khalfoun"/>
        <s v="Susanna White"/>
        <s v="Jez Butterworth"/>
        <s v="Dario Argento"/>
        <s v="Sam Fell"/>
        <s v="Damon Santostefano"/>
        <s v="Ãlex de la Iglesia"/>
        <s v="Andy Cadiff"/>
        <s v="Rupert Sanders"/>
        <s v="RyÃ»hei Kitamura"/>
        <s v="Jonathan Glazer"/>
        <s v="John Herzfeld"/>
        <s v="Bob Rafelson"/>
        <s v="Jorge Blanco"/>
        <s v="Kerry Conran"/>
        <s v="Patrick Hughes"/>
        <s v="Daniel Lee"/>
        <s v="Cedric Nicolas-Troyan"/>
        <s v="Shawn Levy"/>
        <s v="Simon West"/>
        <s v="Catherine Hardwicke"/>
        <s v="McG"/>
        <s v="Chris Weitz"/>
        <s v="Ivan Reitman"/>
        <s v="Stephen Sommers"/>
        <s v="Gary Winick"/>
        <s v="Seth Gordon"/>
        <s v="Mark Steven Johnson"/>
        <s v="Rob Letterman"/>
        <s v="NimrÃ³d Antal"/>
        <s v="Todd Graff"/>
        <s v="Davis Guggenheim"/>
        <s v="Rob Bowman"/>
        <s v="Tim Story"/>
        <s v="Xavier Gens"/>
        <s v="Thomas Bezucha"/>
        <s v="Tommy O'Haver"/>
        <s v="Clark Johnson"/>
        <s v="Frank Coraci"/>
        <s v="Chuck Russell"/>
        <s v="Anne Fletcher"/>
        <s v="Jesse Dylan"/>
        <s v="Barbet Schroeder"/>
        <s v="M. Night Shyamalan"/>
        <s v="Jay Chandrasekhar"/>
        <s v="Paul Weitz"/>
        <s v="Luke Greenfield"/>
        <s v="Gil Junger"/>
        <s v="Robert Luketic"/>
        <s v="Elizabeth Allen Rosenbaum"/>
        <s v="Jaume BalaguerÃ³"/>
        <s v="Greg Harrison"/>
        <s v="Wayne Wang"/>
        <s v="Jon Avnet"/>
        <s v="Paul Tibbitt"/>
        <s v="Michael Pressman"/>
        <s v="Etan Cohen"/>
        <s v="Andrew Douglas"/>
        <s v="Michael McCullers"/>
        <s v="Dan Mazer"/>
        <s v="Jennifer Flackett"/>
        <s v="Michael Gornick"/>
        <s v="David Boyd"/>
        <s v="Alan Cohn"/>
        <s v="Jamie Travis"/>
        <s v="Mark L. Lester"/>
        <s v="Eric Schaeffer"/>
        <s v="Steve Taylor"/>
        <s v="Tony Richardson"/>
        <s v="Paul Gross"/>
        <s v="Richard Raymond"/>
        <s v="Mark Mylod"/>
        <s v="Stephen Milburn Anderson"/>
        <s v="Craig Bolotin"/>
        <s v="Marc SchÃ¶lermann"/>
        <s v="Bruce Paltrow"/>
        <s v="Matt Dillon"/>
        <s v="Li Zhang"/>
        <s v="Michael Cristofer"/>
        <s v="Lexi Alexander"/>
        <s v="Kinka Usher"/>
        <s v="Takao Okawara"/>
        <s v="Paul W.S. Anderson"/>
        <s v="John Stockwell"/>
        <s v="Howard Deutch"/>
        <s v="Adam Shankman"/>
        <s v="Kurt Wimmer"/>
        <s v="Lee Tamahori"/>
        <s v="Garry Marshall"/>
        <s v="David Wain"/>
        <s v="Chris Rock"/>
        <s v="Ti West"/>
        <s v="Ryan Murphy"/>
        <s v="Kevin Bray"/>
        <s v="John A. Davis"/>
        <s v="Kevin Lima"/>
        <s v="George Gallo"/>
        <s v="Rob Minkoff"/>
        <s v="Kirk De Micco"/>
        <s v="Michael Tollin"/>
        <s v="Paul Feig"/>
        <s v="Harry Elfont"/>
        <s v="Ken Scott"/>
        <s v="Michael Lembeck"/>
        <s v="Clare Kilner"/>
        <s v="Callie Khouri"/>
        <s v="Igor Kovalyov"/>
        <s v="Ole Bornedal"/>
        <s v="Joseph Zito"/>
        <s v="Forest Whitaker"/>
        <s v="Mennan Yapo"/>
        <s v="Cal Brunker"/>
        <s v="John 'Bud' Cardos"/>
        <s v="Tom McLoughlin"/>
        <s v="Ed Decter"/>
        <s v="Olatunde Osunsanmi"/>
        <s v="Gary David Goldberg"/>
        <s v="Bronwen Hughes"/>
        <s v="Dan Cutforth"/>
        <s v="Jon Lucas"/>
        <s v="Tuck Tucker"/>
        <s v="Robert Ben Garant"/>
        <s v="Carter Smith"/>
        <s v="Leon Ichaso"/>
        <s v="Benny Boom"/>
        <s v="Mamoru Hosoda"/>
        <s v="Patrick Stettner"/>
        <s v="Babak Najafi"/>
        <s v="Matty Rich"/>
        <s v="Risa Bramon Garcia"/>
        <s v="Mike Marvin"/>
        <s v="Jeff Burr"/>
        <s v="Beeban Kidron"/>
        <s v="Michael Landon Jr."/>
        <s v="Alex Rivera"/>
        <s v="Tom Kalin"/>
        <s v="Agnieszka Wojtowicz-Vosloo"/>
        <s v="Shari Springer Berman"/>
        <s v="Alister Grierson"/>
        <s v="Don Scardino"/>
        <s v="Julio DePietro"/>
        <s v="Anthony Hemingway"/>
        <s v="Chris Carter"/>
        <s v="Paul Mazursky"/>
        <s v="Wayne Beach"/>
        <s v="Jake Paltrow"/>
        <s v="Demian Lichtenstein"/>
        <s v="Michael Caton-Jones"/>
        <s v="Ron Shelton"/>
        <s v="Steve Pink"/>
        <s v="Jonathan Frakes"/>
        <s v="Kasi Lemmons"/>
        <s v="Luis Mandoki"/>
        <s v="Steven Quale"/>
        <s v="Thor Freudenthal"/>
        <s v="Hugh Wilson"/>
        <s v="Sylvain White"/>
        <s v="John Frankenheimer"/>
        <s v="John Moore"/>
        <s v="Kevin Greutert"/>
        <s v="David Hackl"/>
        <s v="Colin Higgins"/>
        <s v="Robin Budd"/>
        <s v="Dave Green"/>
        <s v="Peter Lepeniotis"/>
        <s v="Marcus Raboy"/>
        <s v="Paul Weiland"/>
        <s v="Jody Hill"/>
        <s v="Mark Christopher"/>
        <s v="Maggie Carey"/>
        <s v="Quentin Dupieux"/>
        <s v="Jeff Franklin"/>
        <s v="Pascal Arnold"/>
        <s v="Timothy BjÃ¶rklund"/>
        <s v="Hue Rhodes"/>
        <s v="David Atkins"/>
        <s v="Paul Abascal"/>
        <s v="Gary Halvorson"/>
        <s v="Kelly Makin"/>
        <s v="Daniel Sackheim"/>
        <s v="John Duigan"/>
        <s v="Kent Alterman"/>
        <s v="Mikael Salomon"/>
        <s v="Stephen Hopkins"/>
        <s v="Andy Fickman"/>
        <s v="Paul Schrader"/>
        <s v="Steve Miner"/>
        <s v="Mick Jackson"/>
        <s v="Renny Harlin"/>
        <s v="Dennis Dugan"/>
        <s v="Amy Heckerling"/>
        <s v="Rob Zombie"/>
        <s v="Jonathan Liebesman"/>
        <s v="Kevin Rodney Sullivan"/>
        <s v="Mark Rosman"/>
        <s v="Jeannot Szwarc"/>
        <s v="Tod Williams"/>
        <s v="Gregory Jacobs"/>
        <s v="Salim Akil"/>
        <s v="Levan Gabriadze"/>
        <s v="Joel Gallen"/>
        <s v="John Lafia"/>
        <s v="Kevin Tenney"/>
        <s v="Kat Coiro"/>
        <s v="Paul Bunnell"/>
        <s v="Michael D. Sellers"/>
        <s v="Scott Alexander"/>
        <s v="Rick Bieber"/>
        <s v="Eric Blakeney"/>
        <s v="Ekachai Uekrongtham"/>
        <s v="Peter MacDonald"/>
        <s v="Joshua Seftel"/>
        <s v="Emile Ardolino"/>
        <s v="Akiva Schaffer"/>
        <s v="Antony Hoffman"/>
        <s v="Morgan Spurlock"/>
        <s v="Josh Trank"/>
        <s v="Danny Cannon"/>
        <s v="Kevin Munroe"/>
        <s v="Mathieu Kassovitz"/>
        <s v="Robert Rodriguez"/>
        <s v="Rob Cohen"/>
        <s v="Mike Mitchell"/>
        <s v="Steven Brill"/>
        <s v="Joe Nussbaum"/>
        <s v="Donald Petrie"/>
        <s v="Charles Herman-Wurmfeld"/>
        <s v="J.B. Rogers"/>
        <s v="Michael Rymer"/>
        <s v="Michael Ritchie"/>
        <s v="Simon Wells"/>
        <s v="Michael Lehmann"/>
        <s v="John Pasquin"/>
        <s v="Stefan Ruzowitzky"/>
        <s v="George A. Romero"/>
        <s v="Simon Wincer"/>
        <s v="Angelina Jolie Pitt"/>
        <s v="Walt Becker"/>
        <s v="Malcolm D. Lee"/>
        <s v="Mary Lambert"/>
        <s v="Patrick Read Johnson"/>
        <s v="Charles Stone III"/>
        <s v="Jim Gillespie"/>
        <s v="Darren Grant"/>
        <s v="Sam Miller"/>
        <s v="Daniel Stamm"/>
        <s v="Christopher Spencer"/>
        <s v="Martin Lawrence"/>
        <s v="Mark Tonderai"/>
        <s v="Bob Dolman"/>
        <s v="Ice Cube"/>
        <s v="John Eng"/>
        <s v="Daniel Barnz"/>
        <s v="Mark Helfrich"/>
        <s v="Jonas Elmer"/>
        <s v="Brandon Camp"/>
        <s v="Brian Gibson"/>
        <s v="Brandon Trost"/>
        <s v="Joe Swanberg"/>
        <s v="Nick Gomez"/>
        <s v="Rich Christiano"/>
        <s v="Johnny Remo"/>
        <s v="Troy Nixey"/>
        <s v="Albert Brooks"/>
        <s v="Scott Kalvert"/>
        <s v="Wil Shriner"/>
        <s v="Harley Cokeliss"/>
        <s v="Keith Gordon"/>
        <s v="Blair Hayes"/>
        <s v="Henry Hobson"/>
        <s v="James Bridges"/>
        <s v="Michael Dinner"/>
        <s v="Justin Zackham"/>
        <s v="Gary Chapman"/>
        <s v="Joseph Ruben"/>
        <s v="Karey Kirkpatrick"/>
        <s v="Kaige Chen"/>
        <s v="Eli Roth"/>
        <s v="Mark Neveldine"/>
        <s v="Craig R. Baxley"/>
        <s v="Tim Hill"/>
        <s v="Julie Anne Robinson"/>
        <s v="Brian Robbins"/>
        <s v="Walter Hill"/>
        <s v="Jan de Bont"/>
        <s v="David R. Ellis"/>
        <s v="Ron Underwood"/>
        <s v="Les Mayfield"/>
        <s v="Ronny Yu"/>
        <s v="John Luessenhop"/>
        <s v="Harald Zwart"/>
        <s v="Dennie Gordon"/>
        <s v="Roland JoffÃ©"/>
        <s v="Chris Kentis"/>
        <s v="John Cornell"/>
        <s v="Peter Billingsley"/>
        <s v="Steve Beck"/>
        <s v="Greg Coolidge"/>
        <s v="Melvin Van Peebles"/>
        <s v="David Nutter"/>
        <s v="Matt Piedmont"/>
        <s v="Benjamin Dickinson"/>
        <s v="Jorma Taccone"/>
        <s v="Joan Chen"/>
        <s v="John Putch"/>
        <s v="Ruairi Robinson"/>
        <s v="Andrew Wilson"/>
        <s v="Jeff Kanew"/>
        <s v="Michael Meredith"/>
        <s v="Daniel Algrant"/>
        <s v="Paul Hunter"/>
        <s v="Tom Dey"/>
        <s v="Takashi Shimizu"/>
        <s v="John Polson"/>
        <s v="Joe Roth"/>
        <s v="Bart Freundlich"/>
        <s v="Scott Stewart"/>
        <s v="Sam Weisman"/>
        <s v="Brett Leonard"/>
        <s v="David Raynr"/>
        <s v="Joel Zwick"/>
        <s v="John Schultz"/>
        <s v="Elizabeth Banks"/>
        <s v="Kevin Allen"/>
        <s v="Marc Lawrence"/>
        <s v="John Schlesinger"/>
        <s v="Camille Delamarre"/>
        <s v="Fred Wolf"/>
        <s v="Steve Trenbirth"/>
        <s v="Jack Sholder"/>
        <s v="William Shatner"/>
        <s v="David Moreau"/>
        <s v="John Stainton"/>
        <s v="RZA"/>
        <s v="Darren Stein"/>
        <s v="Frank Whaley"/>
        <s v="Adam Goldberg"/>
        <s v="Wallace Wolodarsky"/>
        <s v="Josh Schwartz"/>
        <s v="Daisy von Scherler Mayer"/>
        <s v="Geoff Murphy"/>
        <s v="Ringo Lam"/>
        <s v="Cyrus Nowrasteh"/>
        <s v="Ellory Elkayem"/>
        <s v="Danny Pang"/>
        <s v="Jonathan Newman"/>
        <s v="Doug Lefler"/>
        <s v="Will Finn"/>
        <s v="Peter Chelsom"/>
        <s v="Brad Peyton"/>
        <s v="Andrey Konchalovskiy"/>
        <s v="Glen Morgan"/>
        <s v="Steve Carr"/>
        <s v="Jon M. Chu"/>
        <s v="Jimmy Hayward"/>
        <s v="Peter Hewitt"/>
        <s v="Betty Thomas"/>
        <s v="Geoffrey Sax"/>
        <s v="Patrick Lussier"/>
        <s v="Karyn Kusama"/>
        <s v="Jim Fall"/>
        <s v="John Carl Buechler"/>
        <s v="Harmony Korine"/>
        <s v="Rick Friedberg"/>
        <s v="Anthony Bell"/>
        <s v="Gregory Poirier"/>
        <s v="Alan Poul"/>
        <s v="J.S. Cardone"/>
        <s v="Anthony Hickox"/>
        <s v="Tom Schulman"/>
        <s v="Myles Berkowitz"/>
        <s v="Neema Barnette"/>
        <s v="Mark Tarlov"/>
        <s v="Leslye Headland"/>
        <s v="Tim Heidecker"/>
        <s v="Fina Torres"/>
        <s v="Joe Charbanic"/>
        <s v="Tina Gordon Chism"/>
        <s v="Dewey Nicks"/>
        <s v="Kevin Hooks"/>
        <s v="Vicky Jenson"/>
        <s v="George Ratliff"/>
        <s v="Bob Odenkirk"/>
        <s v="Kevin Donovan"/>
        <s v="Steve Barron"/>
        <s v="Michael Chapman"/>
        <s v="Rand Ravich"/>
        <s v="John Gray"/>
        <s v="Charles S. Dutton"/>
        <s v="Ericson Core"/>
        <s v="James Wong"/>
        <s v="Roger Kumble"/>
        <s v="Reginald Hudlin"/>
        <s v="David Zucker"/>
        <s v="Andrzej Bartkowiak"/>
        <s v="Craig Mazin"/>
        <s v="Dwight H. Little"/>
        <s v="James Toback"/>
        <s v="Chris Koch"/>
        <s v="Steve Rash"/>
        <s v="Bille Woodruff"/>
        <s v="Peter Hyams"/>
        <s v="Kevin Tancharoen"/>
        <s v="David Gelb"/>
        <s v="Masayuki Ochiai"/>
        <s v="CiarÃ¡n Foy"/>
        <s v="Mark A.Z. DippÃ©"/>
        <s v="Cathy Malkasian"/>
        <s v="Gonzalo LÃ³pez-Gallego"/>
        <s v="Dominique Othenin-Girard"/>
        <s v="Louis C.K."/>
        <s v="Oliver Blackburn"/>
        <s v="Jeff Lowell"/>
        <s v="J Blakeson"/>
        <s v="Alan Shapiro"/>
        <s v="Franklin J. Schaffner"/>
        <s v="Nick Hurran"/>
        <s v="Gordon Chan"/>
        <s v="Hugh Johnson"/>
        <s v="Barry Cook"/>
        <s v="Henry Joost"/>
        <s v="Eric Brevig"/>
        <s v="Keenen Ivory Wayans"/>
        <s v="David S. Goyer"/>
        <s v="Robert Harmon"/>
        <s v="William Brent Bell"/>
        <s v="Christian Duguay"/>
        <s v="Jamie Blanks"/>
        <s v="Ben Falcone"/>
        <s v="Dinesh D'Souza"/>
        <s v="John Hoffman"/>
        <s v="George Jackson"/>
        <s v="Martin Weisz"/>
        <s v="Robby Henson"/>
        <s v="Zach Cregger"/>
        <s v="Michael Herz"/>
        <s v="Jon Hess"/>
        <s v="Stewart Hendler"/>
        <s v="Mark Piznarski"/>
        <s v="William A. Graham"/>
        <s v="Fred Durst"/>
        <s v="Dito Montiel"/>
        <s v="Bruce Hunt"/>
        <s v="Mary McGuckian"/>
        <s v="Stefen Fangmeier"/>
        <s v="Hoyt Yeatman"/>
        <s v="Stuart Beattie"/>
        <s v="Rachel Talalay"/>
        <s v="Bruce McCulloch"/>
        <s v="Tamra Davis"/>
        <s v="David McNally"/>
        <s v="Luis Llosa"/>
        <s v="Jerry Jameson"/>
        <s v="Angela Robinson"/>
        <s v="Christopher Landon"/>
        <s v="Bradley Parker"/>
        <s v="Maurice Joyce"/>
        <s v="David E. Talbert"/>
        <s v="Michael J. Bassett"/>
        <s v="William A. Fraker"/>
        <s v="Benson Lee"/>
        <s v="Stephen Kay"/>
        <s v="Raja Gosnell"/>
        <s v="Michael Tiddes"/>
        <s v="Kris Isacsson"/>
        <s v="Diane English"/>
        <s v="Joe Chappelle"/>
        <s v="Don Mancini"/>
        <s v="Stephan Elliott"/>
        <s v="Chris Gorak"/>
        <s v="Mort Nathan"/>
        <s v="Mabrouk El Mechri"/>
        <s v="John Whitesell"/>
        <s v="Brian Levant"/>
        <s v="Andrew Bergman"/>
        <s v="Stuart Gillard"/>
        <s v="Christian E. Christiansen"/>
        <s v="Phil Traill"/>
        <s v="Jason Zada"/>
        <s v="Bruce Dellis"/>
        <s v="Ruggero Deodato"/>
        <s v="Nick Hamm"/>
        <s v="Janusz Kaminski"/>
        <s v="Mike Disa"/>
        <s v="Corey Yuen"/>
        <s v="Hark Tsui"/>
        <s v="Tyler Perry"/>
        <s v="Richard Benjamin"/>
        <s v="Courtney Solomon"/>
        <s v="Danny Steinmann"/>
        <s v="Sam Firstenberg"/>
        <s v="Jim Sonzero"/>
        <s v="John Bonito"/>
        <s v="Katherine Dieckmann"/>
        <s v="S.R. Bindler"/>
        <s v="Diane Keaton"/>
        <s v="Robert Butler"/>
        <s v="Sara Sugarman"/>
        <s v="Rob Pritts"/>
        <s v="Tommy Lee Wallace"/>
        <s v="Mike Bigelow"/>
        <s v="Alex Craig Mann"/>
        <s v="Deb Hagan"/>
        <s v="Douglas Aarniokoski"/>
        <s v="Huck Botko"/>
        <s v="Katt Shea"/>
        <s v="Alan Rudolph"/>
        <s v="Willard Huyck"/>
        <s v="John R. Leonetti"/>
        <s v="Colin Strause"/>
        <s v="Rob Hedden"/>
        <s v="Gary Sherman"/>
        <s v="Tom Green"/>
        <s v="Jesse Vaughan"/>
        <s v="Nancy Walker"/>
        <s v="Paul Bolger"/>
        <s v="William Malone"/>
        <s v="Stiles White"/>
        <s v="James Isaac"/>
        <s v="Peter M. Cohen"/>
        <s v="Jessy Terrero"/>
        <s v="Steven Seagal"/>
        <s v="Marc F. Adler"/>
        <s v="Robert Iscove"/>
        <s v="DJ Pooh"/>
        <s v="Christopher Erskin"/>
        <s v="Adam Marcus"/>
        <s v="Michael Patrick King"/>
        <s v="Charles T. Kanganis"/>
        <s v="Andrew Morahan"/>
        <s v="Travis Cluff"/>
        <s v="Meiert Avis"/>
        <s v="Elaine May"/>
        <s v="Preston A. Whitmore II"/>
        <s v="Sam Taylor-Johnson"/>
        <s v="David Kellogg"/>
        <s v="Rick Rosenthal"/>
        <s v="John Ottman"/>
        <s v="Brian Trenchard-Smith"/>
        <s v="Deon Taylor"/>
        <s v="Jeffrey W. Byrd"/>
        <s v="Eric Bross"/>
        <s v="Todd Lincoln"/>
        <s v="Mic Rodgers"/>
        <s v="Chris Roberts"/>
        <s v="Marcos Siega"/>
        <s v="Des McAnuff"/>
        <s v="Joe Berlinger"/>
        <s v="Ed Gass-Donnelly"/>
        <s v="Matt Bettinelli-Olpin"/>
        <s v="Peter Hastings"/>
        <s v="Joseph Kahn"/>
        <s v="Annabel Jankel"/>
        <s v="Nelson McCormick"/>
        <s v="Michael Martin"/>
        <s v="Eric Valette"/>
        <s v="Carmen Marron"/>
        <s v="Scott Marshall"/>
        <s v="Stephen Carpenter"/>
        <s v="Fred Dekker"/>
        <s v="Mickey Liddell"/>
        <s v="Steven E. de Souza"/>
        <s v="Sylvio Tabet"/>
        <s v="Bo Welch"/>
        <s v="Marco Schnabel"/>
        <s v="Lawrence Guterman"/>
        <s v="Louis Morneau"/>
        <s v="Sidney J. Furie"/>
        <s v="Britt Allcroft"/>
        <s v="Hyung-rae Shim"/>
        <s v="Wych Kaosayananda"/>
        <s v="Bob Clark"/>
        <s v="Chris Stokes"/>
        <s v="Robert Marcarelli"/>
        <s v="Damien Dante Wayans"/>
        <s v="Arthur Hiller"/>
        <s v="Hal Needham"/>
        <s v="Harold Cronk"/>
        <s v="Troy Miller"/>
        <s v="Don Michael Paul"/>
        <s v="Perry Andelin Blake"/>
        <s v="Bob Spiers"/>
        <s v="Gary Rogers"/>
        <s v="Klaus Menzel"/>
        <s v="Alan Metter"/>
        <s v="Tom Brady"/>
        <s v="Pitof"/>
        <s v="Christopher Leitch"/>
        <s v="Trent Cooper"/>
        <s v="Vic Armstrong"/>
        <s v="Charles Robert Carner"/>
        <s v="Uwe Boll"/>
        <s v="Nnegest LikkÃ©"/>
        <s v="Jim Goddard"/>
        <s v="Fred Savage"/>
        <s v="Joseph Sargent"/>
        <s v="Steve Gomer"/>
        <s v="Dave Borthwick"/>
        <s v="Kenneth Johnson"/>
        <s v="Aaron Seltzer"/>
        <s v="Rick de Oliveira"/>
        <s v="Jason Friedberg"/>
        <s v="Roger Christian"/>
        <s v="Alex Zamm"/>
        <s v="Vondie Curtis-Hall"/>
      </sharedItems>
    </cacheField>
    <cacheField name="Average" numFmtId="0">
      <sharedItems containsSemiMixedTypes="0" containsString="0" containsNumber="1" minValue="2.1" maxValue="8.6999999999999993"/>
    </cacheField>
    <cacheField name="Percentile" numFmtId="0">
      <sharedItems count="2">
        <s v="Higher"/>
        <s v="Lower"/>
      </sharedItems>
    </cacheField>
  </cacheFields>
  <extLst>
    <ext xmlns:x14="http://schemas.microsoft.com/office/spreadsheetml/2009/9/main" uri="{725AE2AE-9491-48be-B2B4-4EB974FC3084}">
      <x14:pivotCacheDefinition pivotCacheId="2839484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2">
  <r>
    <x v="0"/>
    <n v="8.6999999999999993"/>
    <x v="0"/>
  </r>
  <r>
    <x v="1"/>
    <n v="8.6"/>
    <x v="0"/>
  </r>
  <r>
    <x v="2"/>
    <n v="8.6"/>
    <x v="0"/>
  </r>
  <r>
    <x v="3"/>
    <n v="8.5"/>
    <x v="0"/>
  </r>
  <r>
    <x v="4"/>
    <n v="8.5"/>
    <x v="0"/>
  </r>
  <r>
    <x v="5"/>
    <n v="8.5"/>
    <x v="0"/>
  </r>
  <r>
    <x v="6"/>
    <n v="8.5"/>
    <x v="0"/>
  </r>
  <r>
    <x v="7"/>
    <n v="8.4333333333333336"/>
    <x v="0"/>
  </r>
  <r>
    <x v="7"/>
    <n v="8.4333333333333336"/>
    <x v="0"/>
  </r>
  <r>
    <x v="7"/>
    <n v="8.4333333333333336"/>
    <x v="0"/>
  </r>
  <r>
    <x v="8"/>
    <n v="8.4250000000000007"/>
    <x v="0"/>
  </r>
  <r>
    <x v="8"/>
    <n v="8.4250000000000007"/>
    <x v="0"/>
  </r>
  <r>
    <x v="8"/>
    <n v="8.4250000000000007"/>
    <x v="0"/>
  </r>
  <r>
    <x v="8"/>
    <n v="8.4250000000000007"/>
    <x v="0"/>
  </r>
  <r>
    <x v="8"/>
    <n v="8.4250000000000007"/>
    <x v="0"/>
  </r>
  <r>
    <x v="8"/>
    <n v="8.4250000000000007"/>
    <x v="0"/>
  </r>
  <r>
    <x v="8"/>
    <n v="8.4250000000000007"/>
    <x v="0"/>
  </r>
  <r>
    <x v="8"/>
    <n v="8.4250000000000007"/>
    <x v="0"/>
  </r>
  <r>
    <x v="9"/>
    <n v="8.4"/>
    <x v="0"/>
  </r>
  <r>
    <x v="10"/>
    <n v="8.4"/>
    <x v="0"/>
  </r>
  <r>
    <x v="11"/>
    <n v="8.3000000000000007"/>
    <x v="0"/>
  </r>
  <r>
    <x v="12"/>
    <n v="8.3000000000000007"/>
    <x v="0"/>
  </r>
  <r>
    <x v="13"/>
    <n v="8.3000000000000007"/>
    <x v="0"/>
  </r>
  <r>
    <x v="14"/>
    <n v="8.3000000000000007"/>
    <x v="0"/>
  </r>
  <r>
    <x v="15"/>
    <n v="8.2333333333333343"/>
    <x v="0"/>
  </r>
  <r>
    <x v="15"/>
    <n v="8.2333333333333343"/>
    <x v="0"/>
  </r>
  <r>
    <x v="15"/>
    <n v="8.2333333333333343"/>
    <x v="0"/>
  </r>
  <r>
    <x v="16"/>
    <n v="8.2249999999999996"/>
    <x v="0"/>
  </r>
  <r>
    <x v="16"/>
    <n v="8.2249999999999996"/>
    <x v="0"/>
  </r>
  <r>
    <x v="16"/>
    <n v="8.2249999999999996"/>
    <x v="0"/>
  </r>
  <r>
    <x v="16"/>
    <n v="8.2249999999999996"/>
    <x v="0"/>
  </r>
  <r>
    <x v="17"/>
    <n v="8.1999999999999993"/>
    <x v="0"/>
  </r>
  <r>
    <x v="17"/>
    <n v="8.1999999999999993"/>
    <x v="0"/>
  </r>
  <r>
    <x v="17"/>
    <n v="8.1999999999999993"/>
    <x v="0"/>
  </r>
  <r>
    <x v="18"/>
    <n v="8.1999999999999993"/>
    <x v="0"/>
  </r>
  <r>
    <x v="17"/>
    <n v="8.1999999999999993"/>
    <x v="0"/>
  </r>
  <r>
    <x v="19"/>
    <n v="8.1999999999999993"/>
    <x v="0"/>
  </r>
  <r>
    <x v="20"/>
    <n v="8.1999999999999993"/>
    <x v="0"/>
  </r>
  <r>
    <x v="21"/>
    <n v="8.1999999999999993"/>
    <x v="0"/>
  </r>
  <r>
    <x v="18"/>
    <n v="8.1999999999999993"/>
    <x v="0"/>
  </r>
  <r>
    <x v="17"/>
    <n v="8.1999999999999993"/>
    <x v="0"/>
  </r>
  <r>
    <x v="17"/>
    <n v="8.1999999999999993"/>
    <x v="0"/>
  </r>
  <r>
    <x v="17"/>
    <n v="8.1999999999999993"/>
    <x v="0"/>
  </r>
  <r>
    <x v="17"/>
    <n v="8.1999999999999993"/>
    <x v="0"/>
  </r>
  <r>
    <x v="22"/>
    <n v="8.1499999999999986"/>
    <x v="0"/>
  </r>
  <r>
    <x v="22"/>
    <n v="8.1499999999999986"/>
    <x v="0"/>
  </r>
  <r>
    <x v="23"/>
    <n v="8.1333333333333329"/>
    <x v="0"/>
  </r>
  <r>
    <x v="23"/>
    <n v="8.1333333333333329"/>
    <x v="0"/>
  </r>
  <r>
    <x v="23"/>
    <n v="8.1333333333333329"/>
    <x v="0"/>
  </r>
  <r>
    <x v="24"/>
    <n v="8.1"/>
    <x v="0"/>
  </r>
  <r>
    <x v="25"/>
    <n v="8.1"/>
    <x v="0"/>
  </r>
  <r>
    <x v="26"/>
    <n v="8.1"/>
    <x v="0"/>
  </r>
  <r>
    <x v="27"/>
    <n v="8.1"/>
    <x v="0"/>
  </r>
  <r>
    <x v="28"/>
    <n v="8.1"/>
    <x v="0"/>
  </r>
  <r>
    <x v="29"/>
    <n v="8.1"/>
    <x v="0"/>
  </r>
  <r>
    <x v="30"/>
    <n v="8"/>
    <x v="0"/>
  </r>
  <r>
    <x v="30"/>
    <n v="8"/>
    <x v="0"/>
  </r>
  <r>
    <x v="30"/>
    <n v="8"/>
    <x v="0"/>
  </r>
  <r>
    <x v="31"/>
    <n v="8"/>
    <x v="0"/>
  </r>
  <r>
    <x v="32"/>
    <n v="8"/>
    <x v="0"/>
  </r>
  <r>
    <x v="33"/>
    <n v="8"/>
    <x v="0"/>
  </r>
  <r>
    <x v="34"/>
    <n v="8"/>
    <x v="0"/>
  </r>
  <r>
    <x v="30"/>
    <n v="8"/>
    <x v="0"/>
  </r>
  <r>
    <x v="35"/>
    <n v="7.9749999999999996"/>
    <x v="0"/>
  </r>
  <r>
    <x v="35"/>
    <n v="7.9749999999999996"/>
    <x v="0"/>
  </r>
  <r>
    <x v="35"/>
    <n v="7.9749999999999996"/>
    <x v="0"/>
  </r>
  <r>
    <x v="35"/>
    <n v="7.9749999999999996"/>
    <x v="0"/>
  </r>
  <r>
    <x v="36"/>
    <n v="7.9666666666666659"/>
    <x v="0"/>
  </r>
  <r>
    <x v="36"/>
    <n v="7.9666666666666659"/>
    <x v="0"/>
  </r>
  <r>
    <x v="36"/>
    <n v="7.9666666666666659"/>
    <x v="0"/>
  </r>
  <r>
    <x v="37"/>
    <n v="7.9142857142857155"/>
    <x v="0"/>
  </r>
  <r>
    <x v="37"/>
    <n v="7.9142857142857155"/>
    <x v="0"/>
  </r>
  <r>
    <x v="37"/>
    <n v="7.9142857142857155"/>
    <x v="0"/>
  </r>
  <r>
    <x v="37"/>
    <n v="7.9142857142857155"/>
    <x v="0"/>
  </r>
  <r>
    <x v="37"/>
    <n v="7.9142857142857155"/>
    <x v="0"/>
  </r>
  <r>
    <x v="37"/>
    <n v="7.9142857142857155"/>
    <x v="0"/>
  </r>
  <r>
    <x v="37"/>
    <n v="7.9142857142857155"/>
    <x v="0"/>
  </r>
  <r>
    <x v="38"/>
    <n v="7.9"/>
    <x v="0"/>
  </r>
  <r>
    <x v="39"/>
    <n v="7.9"/>
    <x v="0"/>
  </r>
  <r>
    <x v="40"/>
    <n v="7.9"/>
    <x v="0"/>
  </r>
  <r>
    <x v="41"/>
    <n v="7.9"/>
    <x v="0"/>
  </r>
  <r>
    <x v="42"/>
    <n v="7.9"/>
    <x v="0"/>
  </r>
  <r>
    <x v="43"/>
    <n v="7.9"/>
    <x v="0"/>
  </r>
  <r>
    <x v="44"/>
    <n v="7.9"/>
    <x v="0"/>
  </r>
  <r>
    <x v="45"/>
    <n v="7.9"/>
    <x v="0"/>
  </r>
  <r>
    <x v="46"/>
    <n v="7.9"/>
    <x v="0"/>
  </r>
  <r>
    <x v="47"/>
    <n v="7.9"/>
    <x v="0"/>
  </r>
  <r>
    <x v="38"/>
    <n v="7.9"/>
    <x v="0"/>
  </r>
  <r>
    <x v="48"/>
    <n v="7.8666666666666671"/>
    <x v="0"/>
  </r>
  <r>
    <x v="48"/>
    <n v="7.8666666666666671"/>
    <x v="0"/>
  </r>
  <r>
    <x v="48"/>
    <n v="7.8666666666666671"/>
    <x v="0"/>
  </r>
  <r>
    <x v="49"/>
    <n v="7.85"/>
    <x v="0"/>
  </r>
  <r>
    <x v="49"/>
    <n v="7.85"/>
    <x v="0"/>
  </r>
  <r>
    <x v="50"/>
    <n v="7.8400000000000007"/>
    <x v="0"/>
  </r>
  <r>
    <x v="50"/>
    <n v="7.8400000000000007"/>
    <x v="0"/>
  </r>
  <r>
    <x v="50"/>
    <n v="7.8400000000000007"/>
    <x v="0"/>
  </r>
  <r>
    <x v="50"/>
    <n v="7.8400000000000007"/>
    <x v="0"/>
  </r>
  <r>
    <x v="50"/>
    <n v="7.8400000000000007"/>
    <x v="0"/>
  </r>
  <r>
    <x v="51"/>
    <n v="7.8000000000000007"/>
    <x v="0"/>
  </r>
  <r>
    <x v="51"/>
    <n v="7.8000000000000007"/>
    <x v="0"/>
  </r>
  <r>
    <x v="52"/>
    <n v="7.8"/>
    <x v="0"/>
  </r>
  <r>
    <x v="52"/>
    <n v="7.8"/>
    <x v="0"/>
  </r>
  <r>
    <x v="52"/>
    <n v="7.8"/>
    <x v="0"/>
  </r>
  <r>
    <x v="53"/>
    <n v="7.8"/>
    <x v="0"/>
  </r>
  <r>
    <x v="54"/>
    <n v="7.8"/>
    <x v="0"/>
  </r>
  <r>
    <x v="55"/>
    <n v="7.8"/>
    <x v="0"/>
  </r>
  <r>
    <x v="56"/>
    <n v="7.8"/>
    <x v="0"/>
  </r>
  <r>
    <x v="57"/>
    <n v="7.8"/>
    <x v="0"/>
  </r>
  <r>
    <x v="58"/>
    <n v="7.8"/>
    <x v="0"/>
  </r>
  <r>
    <x v="59"/>
    <n v="7.8"/>
    <x v="0"/>
  </r>
  <r>
    <x v="60"/>
    <n v="7.8"/>
    <x v="0"/>
  </r>
  <r>
    <x v="61"/>
    <n v="7.8"/>
    <x v="0"/>
  </r>
  <r>
    <x v="62"/>
    <n v="7.8"/>
    <x v="0"/>
  </r>
  <r>
    <x v="63"/>
    <n v="7.8"/>
    <x v="0"/>
  </r>
  <r>
    <x v="64"/>
    <n v="7.8"/>
    <x v="0"/>
  </r>
  <r>
    <x v="65"/>
    <n v="7.8"/>
    <x v="0"/>
  </r>
  <r>
    <x v="66"/>
    <n v="7.8"/>
    <x v="0"/>
  </r>
  <r>
    <x v="67"/>
    <n v="7.8"/>
    <x v="0"/>
  </r>
  <r>
    <x v="68"/>
    <n v="7.8"/>
    <x v="0"/>
  </r>
  <r>
    <x v="52"/>
    <n v="7.8"/>
    <x v="0"/>
  </r>
  <r>
    <x v="69"/>
    <n v="7.7666666666666666"/>
    <x v="0"/>
  </r>
  <r>
    <x v="69"/>
    <n v="7.7666666666666666"/>
    <x v="0"/>
  </r>
  <r>
    <x v="69"/>
    <n v="7.7666666666666666"/>
    <x v="0"/>
  </r>
  <r>
    <x v="70"/>
    <n v="7.7666666666666657"/>
    <x v="0"/>
  </r>
  <r>
    <x v="70"/>
    <n v="7.7666666666666657"/>
    <x v="0"/>
  </r>
  <r>
    <x v="70"/>
    <n v="7.7666666666666657"/>
    <x v="0"/>
  </r>
  <r>
    <x v="71"/>
    <n v="7.75"/>
    <x v="0"/>
  </r>
  <r>
    <x v="71"/>
    <n v="7.75"/>
    <x v="0"/>
  </r>
  <r>
    <x v="71"/>
    <n v="7.75"/>
    <x v="0"/>
  </r>
  <r>
    <x v="72"/>
    <n v="7.75"/>
    <x v="0"/>
  </r>
  <r>
    <x v="72"/>
    <n v="7.75"/>
    <x v="0"/>
  </r>
  <r>
    <x v="71"/>
    <n v="7.75"/>
    <x v="0"/>
  </r>
  <r>
    <x v="73"/>
    <n v="7.75"/>
    <x v="0"/>
  </r>
  <r>
    <x v="74"/>
    <n v="7.75"/>
    <x v="0"/>
  </r>
  <r>
    <x v="71"/>
    <n v="7.75"/>
    <x v="0"/>
  </r>
  <r>
    <x v="71"/>
    <n v="7.75"/>
    <x v="0"/>
  </r>
  <r>
    <x v="71"/>
    <n v="7.75"/>
    <x v="0"/>
  </r>
  <r>
    <x v="74"/>
    <n v="7.75"/>
    <x v="0"/>
  </r>
  <r>
    <x v="73"/>
    <n v="7.75"/>
    <x v="0"/>
  </r>
  <r>
    <x v="71"/>
    <n v="7.75"/>
    <x v="0"/>
  </r>
  <r>
    <x v="72"/>
    <n v="7.75"/>
    <x v="0"/>
  </r>
  <r>
    <x v="72"/>
    <n v="7.75"/>
    <x v="0"/>
  </r>
  <r>
    <x v="71"/>
    <n v="7.75"/>
    <x v="0"/>
  </r>
  <r>
    <x v="71"/>
    <n v="7.75"/>
    <x v="0"/>
  </r>
  <r>
    <x v="75"/>
    <n v="7.7333333333333343"/>
    <x v="0"/>
  </r>
  <r>
    <x v="75"/>
    <n v="7.7333333333333343"/>
    <x v="0"/>
  </r>
  <r>
    <x v="75"/>
    <n v="7.7333333333333343"/>
    <x v="0"/>
  </r>
  <r>
    <x v="76"/>
    <n v="7.7333333333333334"/>
    <x v="0"/>
  </r>
  <r>
    <x v="76"/>
    <n v="7.7333333333333334"/>
    <x v="0"/>
  </r>
  <r>
    <x v="76"/>
    <n v="7.7333333333333334"/>
    <x v="0"/>
  </r>
  <r>
    <x v="77"/>
    <n v="7.7249999999999996"/>
    <x v="0"/>
  </r>
  <r>
    <x v="77"/>
    <n v="7.7249999999999996"/>
    <x v="0"/>
  </r>
  <r>
    <x v="77"/>
    <n v="7.7249999999999996"/>
    <x v="0"/>
  </r>
  <r>
    <x v="77"/>
    <n v="7.7249999999999996"/>
    <x v="0"/>
  </r>
  <r>
    <x v="78"/>
    <n v="7.7"/>
    <x v="0"/>
  </r>
  <r>
    <x v="79"/>
    <n v="7.7"/>
    <x v="0"/>
  </r>
  <r>
    <x v="80"/>
    <n v="7.7"/>
    <x v="0"/>
  </r>
  <r>
    <x v="81"/>
    <n v="7.7"/>
    <x v="0"/>
  </r>
  <r>
    <x v="82"/>
    <n v="7.7"/>
    <x v="0"/>
  </r>
  <r>
    <x v="83"/>
    <n v="7.7"/>
    <x v="0"/>
  </r>
  <r>
    <x v="84"/>
    <n v="7.7"/>
    <x v="0"/>
  </r>
  <r>
    <x v="85"/>
    <n v="7.7"/>
    <x v="0"/>
  </r>
  <r>
    <x v="86"/>
    <n v="7.7"/>
    <x v="0"/>
  </r>
  <r>
    <x v="87"/>
    <n v="7.7"/>
    <x v="0"/>
  </r>
  <r>
    <x v="88"/>
    <n v="7.7"/>
    <x v="0"/>
  </r>
  <r>
    <x v="89"/>
    <n v="7.7"/>
    <x v="0"/>
  </r>
  <r>
    <x v="90"/>
    <n v="7.7"/>
    <x v="0"/>
  </r>
  <r>
    <x v="91"/>
    <n v="7.7"/>
    <x v="0"/>
  </r>
  <r>
    <x v="92"/>
    <n v="7.7"/>
    <x v="0"/>
  </r>
  <r>
    <x v="93"/>
    <n v="7.7"/>
    <x v="0"/>
  </r>
  <r>
    <x v="94"/>
    <n v="7.7"/>
    <x v="0"/>
  </r>
  <r>
    <x v="95"/>
    <n v="7.7"/>
    <x v="0"/>
  </r>
  <r>
    <x v="96"/>
    <n v="7.7"/>
    <x v="0"/>
  </r>
  <r>
    <x v="97"/>
    <n v="7.7"/>
    <x v="0"/>
  </r>
  <r>
    <x v="98"/>
    <n v="7.7"/>
    <x v="0"/>
  </r>
  <r>
    <x v="99"/>
    <n v="7.6999999999999993"/>
    <x v="0"/>
  </r>
  <r>
    <x v="100"/>
    <n v="7.6999999999999993"/>
    <x v="0"/>
  </r>
  <r>
    <x v="100"/>
    <n v="7.6999999999999993"/>
    <x v="0"/>
  </r>
  <r>
    <x v="99"/>
    <n v="7.6999999999999993"/>
    <x v="0"/>
  </r>
  <r>
    <x v="101"/>
    <n v="7.6750000000000007"/>
    <x v="0"/>
  </r>
  <r>
    <x v="101"/>
    <n v="7.6750000000000007"/>
    <x v="0"/>
  </r>
  <r>
    <x v="101"/>
    <n v="7.6750000000000007"/>
    <x v="0"/>
  </r>
  <r>
    <x v="101"/>
    <n v="7.6750000000000007"/>
    <x v="0"/>
  </r>
  <r>
    <x v="101"/>
    <n v="7.6750000000000007"/>
    <x v="0"/>
  </r>
  <r>
    <x v="101"/>
    <n v="7.6750000000000007"/>
    <x v="0"/>
  </r>
  <r>
    <x v="101"/>
    <n v="7.6750000000000007"/>
    <x v="0"/>
  </r>
  <r>
    <x v="101"/>
    <n v="7.6750000000000007"/>
    <x v="0"/>
  </r>
  <r>
    <x v="101"/>
    <n v="7.6750000000000007"/>
    <x v="0"/>
  </r>
  <r>
    <x v="101"/>
    <n v="7.6750000000000007"/>
    <x v="0"/>
  </r>
  <r>
    <x v="101"/>
    <n v="7.6750000000000007"/>
    <x v="0"/>
  </r>
  <r>
    <x v="101"/>
    <n v="7.6750000000000007"/>
    <x v="0"/>
  </r>
  <r>
    <x v="101"/>
    <n v="7.6750000000000007"/>
    <x v="0"/>
  </r>
  <r>
    <x v="101"/>
    <n v="7.6750000000000007"/>
    <x v="0"/>
  </r>
  <r>
    <x v="101"/>
    <n v="7.6750000000000007"/>
    <x v="0"/>
  </r>
  <r>
    <x v="101"/>
    <n v="7.6750000000000007"/>
    <x v="0"/>
  </r>
  <r>
    <x v="102"/>
    <n v="7.666666666666667"/>
    <x v="0"/>
  </r>
  <r>
    <x v="102"/>
    <n v="7.666666666666667"/>
    <x v="0"/>
  </r>
  <r>
    <x v="102"/>
    <n v="7.666666666666667"/>
    <x v="0"/>
  </r>
  <r>
    <x v="103"/>
    <n v="7.6555555555555559"/>
    <x v="0"/>
  </r>
  <r>
    <x v="103"/>
    <n v="7.6555555555555559"/>
    <x v="0"/>
  </r>
  <r>
    <x v="103"/>
    <n v="7.6555555555555559"/>
    <x v="0"/>
  </r>
  <r>
    <x v="103"/>
    <n v="7.6555555555555559"/>
    <x v="0"/>
  </r>
  <r>
    <x v="103"/>
    <n v="7.6555555555555559"/>
    <x v="0"/>
  </r>
  <r>
    <x v="103"/>
    <n v="7.6555555555555559"/>
    <x v="0"/>
  </r>
  <r>
    <x v="103"/>
    <n v="7.6555555555555559"/>
    <x v="0"/>
  </r>
  <r>
    <x v="103"/>
    <n v="7.6555555555555559"/>
    <x v="0"/>
  </r>
  <r>
    <x v="103"/>
    <n v="7.6555555555555559"/>
    <x v="0"/>
  </r>
  <r>
    <x v="104"/>
    <n v="7.6545454545454561"/>
    <x v="0"/>
  </r>
  <r>
    <x v="104"/>
    <n v="7.6545454545454561"/>
    <x v="0"/>
  </r>
  <r>
    <x v="104"/>
    <n v="7.6545454545454561"/>
    <x v="0"/>
  </r>
  <r>
    <x v="104"/>
    <n v="7.6545454545454561"/>
    <x v="0"/>
  </r>
  <r>
    <x v="104"/>
    <n v="7.6545454545454561"/>
    <x v="0"/>
  </r>
  <r>
    <x v="104"/>
    <n v="7.6545454545454561"/>
    <x v="0"/>
  </r>
  <r>
    <x v="104"/>
    <n v="7.6545454545454561"/>
    <x v="0"/>
  </r>
  <r>
    <x v="104"/>
    <n v="7.6545454545454561"/>
    <x v="0"/>
  </r>
  <r>
    <x v="104"/>
    <n v="7.6545454545454561"/>
    <x v="0"/>
  </r>
  <r>
    <x v="104"/>
    <n v="7.6545454545454561"/>
    <x v="0"/>
  </r>
  <r>
    <x v="104"/>
    <n v="7.6545454545454561"/>
    <x v="0"/>
  </r>
  <r>
    <x v="105"/>
    <n v="7.65"/>
    <x v="0"/>
  </r>
  <r>
    <x v="106"/>
    <n v="7.65"/>
    <x v="0"/>
  </r>
  <r>
    <x v="107"/>
    <n v="7.65"/>
    <x v="0"/>
  </r>
  <r>
    <x v="108"/>
    <n v="7.65"/>
    <x v="0"/>
  </r>
  <r>
    <x v="109"/>
    <n v="7.65"/>
    <x v="0"/>
  </r>
  <r>
    <x v="108"/>
    <n v="7.65"/>
    <x v="0"/>
  </r>
  <r>
    <x v="108"/>
    <n v="7.65"/>
    <x v="0"/>
  </r>
  <r>
    <x v="109"/>
    <n v="7.65"/>
    <x v="0"/>
  </r>
  <r>
    <x v="106"/>
    <n v="7.65"/>
    <x v="0"/>
  </r>
  <r>
    <x v="108"/>
    <n v="7.65"/>
    <x v="0"/>
  </r>
  <r>
    <x v="107"/>
    <n v="7.65"/>
    <x v="0"/>
  </r>
  <r>
    <x v="105"/>
    <n v="7.65"/>
    <x v="0"/>
  </r>
  <r>
    <x v="110"/>
    <n v="7.6333333333333337"/>
    <x v="0"/>
  </r>
  <r>
    <x v="110"/>
    <n v="7.6333333333333337"/>
    <x v="0"/>
  </r>
  <r>
    <x v="110"/>
    <n v="7.6333333333333337"/>
    <x v="0"/>
  </r>
  <r>
    <x v="111"/>
    <n v="7.6333333333333329"/>
    <x v="0"/>
  </r>
  <r>
    <x v="112"/>
    <n v="7.6333333333333329"/>
    <x v="0"/>
  </r>
  <r>
    <x v="112"/>
    <n v="7.6333333333333329"/>
    <x v="0"/>
  </r>
  <r>
    <x v="111"/>
    <n v="7.6333333333333329"/>
    <x v="0"/>
  </r>
  <r>
    <x v="111"/>
    <n v="7.6333333333333329"/>
    <x v="0"/>
  </r>
  <r>
    <x v="112"/>
    <n v="7.6333333333333329"/>
    <x v="0"/>
  </r>
  <r>
    <x v="113"/>
    <n v="7.6285714285714281"/>
    <x v="0"/>
  </r>
  <r>
    <x v="113"/>
    <n v="7.6285714285714281"/>
    <x v="0"/>
  </r>
  <r>
    <x v="113"/>
    <n v="7.6285714285714281"/>
    <x v="0"/>
  </r>
  <r>
    <x v="113"/>
    <n v="7.6285714285714281"/>
    <x v="0"/>
  </r>
  <r>
    <x v="113"/>
    <n v="7.6285714285714281"/>
    <x v="0"/>
  </r>
  <r>
    <x v="113"/>
    <n v="7.6285714285714281"/>
    <x v="0"/>
  </r>
  <r>
    <x v="113"/>
    <n v="7.6285714285714281"/>
    <x v="0"/>
  </r>
  <r>
    <x v="114"/>
    <n v="7.6"/>
    <x v="0"/>
  </r>
  <r>
    <x v="115"/>
    <n v="7.6"/>
    <x v="0"/>
  </r>
  <r>
    <x v="114"/>
    <n v="7.6"/>
    <x v="0"/>
  </r>
  <r>
    <x v="116"/>
    <n v="7.6"/>
    <x v="0"/>
  </r>
  <r>
    <x v="117"/>
    <n v="7.6"/>
    <x v="0"/>
  </r>
  <r>
    <x v="118"/>
    <n v="7.6"/>
    <x v="0"/>
  </r>
  <r>
    <x v="119"/>
    <n v="7.6"/>
    <x v="0"/>
  </r>
  <r>
    <x v="120"/>
    <n v="7.6"/>
    <x v="0"/>
  </r>
  <r>
    <x v="121"/>
    <n v="7.6"/>
    <x v="0"/>
  </r>
  <r>
    <x v="122"/>
    <n v="7.6"/>
    <x v="0"/>
  </r>
  <r>
    <x v="123"/>
    <n v="7.6"/>
    <x v="0"/>
  </r>
  <r>
    <x v="124"/>
    <n v="7.6"/>
    <x v="0"/>
  </r>
  <r>
    <x v="125"/>
    <n v="7.6"/>
    <x v="0"/>
  </r>
  <r>
    <x v="126"/>
    <n v="7.6"/>
    <x v="0"/>
  </r>
  <r>
    <x v="127"/>
    <n v="7.6"/>
    <x v="0"/>
  </r>
  <r>
    <x v="128"/>
    <n v="7.6"/>
    <x v="0"/>
  </r>
  <r>
    <x v="129"/>
    <n v="7.6"/>
    <x v="0"/>
  </r>
  <r>
    <x v="130"/>
    <n v="7.6"/>
    <x v="0"/>
  </r>
  <r>
    <x v="131"/>
    <n v="7.6"/>
    <x v="0"/>
  </r>
  <r>
    <x v="132"/>
    <n v="7.6"/>
    <x v="0"/>
  </r>
  <r>
    <x v="133"/>
    <n v="7.6"/>
    <x v="0"/>
  </r>
  <r>
    <x v="134"/>
    <n v="7.6"/>
    <x v="0"/>
  </r>
  <r>
    <x v="135"/>
    <n v="7.6"/>
    <x v="0"/>
  </r>
  <r>
    <x v="136"/>
    <n v="7.6"/>
    <x v="0"/>
  </r>
  <r>
    <x v="137"/>
    <n v="7.6"/>
    <x v="0"/>
  </r>
  <r>
    <x v="138"/>
    <n v="7.6"/>
    <x v="0"/>
  </r>
  <r>
    <x v="116"/>
    <n v="7.6"/>
    <x v="0"/>
  </r>
  <r>
    <x v="117"/>
    <n v="7.6"/>
    <x v="0"/>
  </r>
  <r>
    <x v="114"/>
    <n v="7.6"/>
    <x v="0"/>
  </r>
  <r>
    <x v="115"/>
    <n v="7.6"/>
    <x v="0"/>
  </r>
  <r>
    <x v="114"/>
    <n v="7.6"/>
    <x v="0"/>
  </r>
  <r>
    <x v="139"/>
    <n v="7.5999999999999988"/>
    <x v="0"/>
  </r>
  <r>
    <x v="139"/>
    <n v="7.5999999999999988"/>
    <x v="0"/>
  </r>
  <r>
    <x v="139"/>
    <n v="7.5999999999999988"/>
    <x v="0"/>
  </r>
  <r>
    <x v="140"/>
    <n v="7.5857142857142863"/>
    <x v="0"/>
  </r>
  <r>
    <x v="140"/>
    <n v="7.5857142857142863"/>
    <x v="0"/>
  </r>
  <r>
    <x v="140"/>
    <n v="7.5857142857142863"/>
    <x v="0"/>
  </r>
  <r>
    <x v="140"/>
    <n v="7.5857142857142863"/>
    <x v="0"/>
  </r>
  <r>
    <x v="140"/>
    <n v="7.5857142857142863"/>
    <x v="0"/>
  </r>
  <r>
    <x v="140"/>
    <n v="7.5857142857142863"/>
    <x v="0"/>
  </r>
  <r>
    <x v="140"/>
    <n v="7.5857142857142863"/>
    <x v="0"/>
  </r>
  <r>
    <x v="141"/>
    <n v="7.58"/>
    <x v="0"/>
  </r>
  <r>
    <x v="141"/>
    <n v="7.58"/>
    <x v="0"/>
  </r>
  <r>
    <x v="141"/>
    <n v="7.58"/>
    <x v="0"/>
  </r>
  <r>
    <x v="141"/>
    <n v="7.58"/>
    <x v="0"/>
  </r>
  <r>
    <x v="141"/>
    <n v="7.58"/>
    <x v="0"/>
  </r>
  <r>
    <x v="142"/>
    <n v="7.5750000000000002"/>
    <x v="0"/>
  </r>
  <r>
    <x v="142"/>
    <n v="7.5750000000000002"/>
    <x v="0"/>
  </r>
  <r>
    <x v="142"/>
    <n v="7.5750000000000002"/>
    <x v="0"/>
  </r>
  <r>
    <x v="142"/>
    <n v="7.5750000000000002"/>
    <x v="0"/>
  </r>
  <r>
    <x v="143"/>
    <n v="7.5666666666666664"/>
    <x v="0"/>
  </r>
  <r>
    <x v="143"/>
    <n v="7.5666666666666664"/>
    <x v="0"/>
  </r>
  <r>
    <x v="143"/>
    <n v="7.5666666666666664"/>
    <x v="0"/>
  </r>
  <r>
    <x v="144"/>
    <n v="7.5500000000000007"/>
    <x v="0"/>
  </r>
  <r>
    <x v="144"/>
    <n v="7.5500000000000007"/>
    <x v="0"/>
  </r>
  <r>
    <x v="145"/>
    <n v="7.55"/>
    <x v="0"/>
  </r>
  <r>
    <x v="146"/>
    <n v="7.55"/>
    <x v="0"/>
  </r>
  <r>
    <x v="147"/>
    <n v="7.55"/>
    <x v="0"/>
  </r>
  <r>
    <x v="146"/>
    <n v="7.55"/>
    <x v="0"/>
  </r>
  <r>
    <x v="147"/>
    <n v="7.55"/>
    <x v="0"/>
  </r>
  <r>
    <x v="145"/>
    <n v="7.55"/>
    <x v="0"/>
  </r>
  <r>
    <x v="148"/>
    <n v="7.5439999999999987"/>
    <x v="0"/>
  </r>
  <r>
    <x v="148"/>
    <n v="7.5439999999999987"/>
    <x v="0"/>
  </r>
  <r>
    <x v="148"/>
    <n v="7.5439999999999987"/>
    <x v="0"/>
  </r>
  <r>
    <x v="148"/>
    <n v="7.5439999999999987"/>
    <x v="0"/>
  </r>
  <r>
    <x v="148"/>
    <n v="7.5439999999999987"/>
    <x v="0"/>
  </r>
  <r>
    <x v="148"/>
    <n v="7.5439999999999987"/>
    <x v="0"/>
  </r>
  <r>
    <x v="148"/>
    <n v="7.5439999999999987"/>
    <x v="0"/>
  </r>
  <r>
    <x v="148"/>
    <n v="7.5439999999999987"/>
    <x v="0"/>
  </r>
  <r>
    <x v="148"/>
    <n v="7.5439999999999987"/>
    <x v="0"/>
  </r>
  <r>
    <x v="148"/>
    <n v="7.5439999999999987"/>
    <x v="0"/>
  </r>
  <r>
    <x v="148"/>
    <n v="7.5439999999999987"/>
    <x v="0"/>
  </r>
  <r>
    <x v="148"/>
    <n v="7.5439999999999987"/>
    <x v="0"/>
  </r>
  <r>
    <x v="148"/>
    <n v="7.5439999999999987"/>
    <x v="0"/>
  </r>
  <r>
    <x v="148"/>
    <n v="7.5439999999999987"/>
    <x v="0"/>
  </r>
  <r>
    <x v="148"/>
    <n v="7.5439999999999987"/>
    <x v="0"/>
  </r>
  <r>
    <x v="148"/>
    <n v="7.5439999999999987"/>
    <x v="0"/>
  </r>
  <r>
    <x v="148"/>
    <n v="7.5439999999999987"/>
    <x v="0"/>
  </r>
  <r>
    <x v="148"/>
    <n v="7.5439999999999987"/>
    <x v="0"/>
  </r>
  <r>
    <x v="148"/>
    <n v="7.5439999999999987"/>
    <x v="0"/>
  </r>
  <r>
    <x v="148"/>
    <n v="7.5439999999999987"/>
    <x v="0"/>
  </r>
  <r>
    <x v="148"/>
    <n v="7.5439999999999987"/>
    <x v="0"/>
  </r>
  <r>
    <x v="148"/>
    <n v="7.5439999999999987"/>
    <x v="0"/>
  </r>
  <r>
    <x v="148"/>
    <n v="7.5439999999999987"/>
    <x v="0"/>
  </r>
  <r>
    <x v="148"/>
    <n v="7.5439999999999987"/>
    <x v="0"/>
  </r>
  <r>
    <x v="148"/>
    <n v="7.5439999999999987"/>
    <x v="0"/>
  </r>
  <r>
    <x v="149"/>
    <n v="7.5333333333333341"/>
    <x v="0"/>
  </r>
  <r>
    <x v="149"/>
    <n v="7.5333333333333341"/>
    <x v="0"/>
  </r>
  <r>
    <x v="149"/>
    <n v="7.5333333333333341"/>
    <x v="0"/>
  </r>
  <r>
    <x v="150"/>
    <n v="7.5250000000000004"/>
    <x v="0"/>
  </r>
  <r>
    <x v="150"/>
    <n v="7.5250000000000004"/>
    <x v="0"/>
  </r>
  <r>
    <x v="150"/>
    <n v="7.5250000000000004"/>
    <x v="0"/>
  </r>
  <r>
    <x v="150"/>
    <n v="7.5250000000000004"/>
    <x v="0"/>
  </r>
  <r>
    <x v="151"/>
    <n v="7.5166666666666666"/>
    <x v="0"/>
  </r>
  <r>
    <x v="151"/>
    <n v="7.5166666666666666"/>
    <x v="0"/>
  </r>
  <r>
    <x v="151"/>
    <n v="7.5166666666666666"/>
    <x v="0"/>
  </r>
  <r>
    <x v="151"/>
    <n v="7.5166666666666666"/>
    <x v="0"/>
  </r>
  <r>
    <x v="151"/>
    <n v="7.5166666666666666"/>
    <x v="0"/>
  </r>
  <r>
    <x v="151"/>
    <n v="7.5166666666666666"/>
    <x v="0"/>
  </r>
  <r>
    <x v="152"/>
    <n v="7.5"/>
    <x v="1"/>
  </r>
  <r>
    <x v="153"/>
    <n v="7.5"/>
    <x v="1"/>
  </r>
  <r>
    <x v="154"/>
    <n v="7.5"/>
    <x v="1"/>
  </r>
  <r>
    <x v="155"/>
    <n v="7.5"/>
    <x v="1"/>
  </r>
  <r>
    <x v="156"/>
    <n v="7.5"/>
    <x v="1"/>
  </r>
  <r>
    <x v="157"/>
    <n v="7.5"/>
    <x v="1"/>
  </r>
  <r>
    <x v="158"/>
    <n v="7.5"/>
    <x v="1"/>
  </r>
  <r>
    <x v="153"/>
    <n v="7.5"/>
    <x v="1"/>
  </r>
  <r>
    <x v="153"/>
    <n v="7.5"/>
    <x v="1"/>
  </r>
  <r>
    <x v="153"/>
    <n v="7.5"/>
    <x v="1"/>
  </r>
  <r>
    <x v="159"/>
    <n v="7.5"/>
    <x v="1"/>
  </r>
  <r>
    <x v="160"/>
    <n v="7.5"/>
    <x v="1"/>
  </r>
  <r>
    <x v="161"/>
    <n v="7.5"/>
    <x v="1"/>
  </r>
  <r>
    <x v="162"/>
    <n v="7.5"/>
    <x v="1"/>
  </r>
  <r>
    <x v="163"/>
    <n v="7.5"/>
    <x v="1"/>
  </r>
  <r>
    <x v="164"/>
    <n v="7.5"/>
    <x v="1"/>
  </r>
  <r>
    <x v="165"/>
    <n v="7.5"/>
    <x v="1"/>
  </r>
  <r>
    <x v="166"/>
    <n v="7.5"/>
    <x v="1"/>
  </r>
  <r>
    <x v="167"/>
    <n v="7.5"/>
    <x v="1"/>
  </r>
  <r>
    <x v="168"/>
    <n v="7.5"/>
    <x v="1"/>
  </r>
  <r>
    <x v="169"/>
    <n v="7.5"/>
    <x v="1"/>
  </r>
  <r>
    <x v="170"/>
    <n v="7.5"/>
    <x v="1"/>
  </r>
  <r>
    <x v="171"/>
    <n v="7.5"/>
    <x v="1"/>
  </r>
  <r>
    <x v="172"/>
    <n v="7.5"/>
    <x v="1"/>
  </r>
  <r>
    <x v="173"/>
    <n v="7.5"/>
    <x v="1"/>
  </r>
  <r>
    <x v="174"/>
    <n v="7.5"/>
    <x v="1"/>
  </r>
  <r>
    <x v="175"/>
    <n v="7.5"/>
    <x v="1"/>
  </r>
  <r>
    <x v="175"/>
    <n v="7.5"/>
    <x v="1"/>
  </r>
  <r>
    <x v="176"/>
    <n v="7.5"/>
    <x v="1"/>
  </r>
  <r>
    <x v="159"/>
    <n v="7.5"/>
    <x v="1"/>
  </r>
  <r>
    <x v="158"/>
    <n v="7.5"/>
    <x v="1"/>
  </r>
  <r>
    <x v="153"/>
    <n v="7.5"/>
    <x v="1"/>
  </r>
  <r>
    <x v="156"/>
    <n v="7.5"/>
    <x v="1"/>
  </r>
  <r>
    <x v="156"/>
    <n v="7.5"/>
    <x v="1"/>
  </r>
  <r>
    <x v="158"/>
    <n v="7.5"/>
    <x v="1"/>
  </r>
  <r>
    <x v="153"/>
    <n v="7.5"/>
    <x v="1"/>
  </r>
  <r>
    <x v="153"/>
    <n v="7.5"/>
    <x v="1"/>
  </r>
  <r>
    <x v="155"/>
    <n v="7.5"/>
    <x v="1"/>
  </r>
  <r>
    <x v="157"/>
    <n v="7.5"/>
    <x v="1"/>
  </r>
  <r>
    <x v="154"/>
    <n v="7.5"/>
    <x v="1"/>
  </r>
  <r>
    <x v="153"/>
    <n v="7.5"/>
    <x v="1"/>
  </r>
  <r>
    <x v="152"/>
    <n v="7.5"/>
    <x v="1"/>
  </r>
  <r>
    <x v="177"/>
    <n v="7.4833333333333316"/>
    <x v="1"/>
  </r>
  <r>
    <x v="177"/>
    <n v="7.4833333333333316"/>
    <x v="1"/>
  </r>
  <r>
    <x v="177"/>
    <n v="7.4833333333333316"/>
    <x v="1"/>
  </r>
  <r>
    <x v="177"/>
    <n v="7.4833333333333316"/>
    <x v="1"/>
  </r>
  <r>
    <x v="177"/>
    <n v="7.4833333333333316"/>
    <x v="1"/>
  </r>
  <r>
    <x v="177"/>
    <n v="7.4833333333333316"/>
    <x v="1"/>
  </r>
  <r>
    <x v="178"/>
    <n v="7.4666666666666659"/>
    <x v="1"/>
  </r>
  <r>
    <x v="178"/>
    <n v="7.4666666666666659"/>
    <x v="1"/>
  </r>
  <r>
    <x v="178"/>
    <n v="7.4666666666666659"/>
    <x v="1"/>
  </r>
  <r>
    <x v="179"/>
    <n v="7.45"/>
    <x v="1"/>
  </r>
  <r>
    <x v="180"/>
    <n v="7.45"/>
    <x v="1"/>
  </r>
  <r>
    <x v="180"/>
    <n v="7.45"/>
    <x v="1"/>
  </r>
  <r>
    <x v="179"/>
    <n v="7.45"/>
    <x v="1"/>
  </r>
  <r>
    <x v="181"/>
    <n v="7.4499999999999993"/>
    <x v="1"/>
  </r>
  <r>
    <x v="181"/>
    <n v="7.4499999999999993"/>
    <x v="1"/>
  </r>
  <r>
    <x v="182"/>
    <n v="7.4499999999999993"/>
    <x v="1"/>
  </r>
  <r>
    <x v="182"/>
    <n v="7.4499999999999993"/>
    <x v="1"/>
  </r>
  <r>
    <x v="183"/>
    <n v="7.4499999999999993"/>
    <x v="1"/>
  </r>
  <r>
    <x v="182"/>
    <n v="7.4499999999999993"/>
    <x v="1"/>
  </r>
  <r>
    <x v="183"/>
    <n v="7.4499999999999993"/>
    <x v="1"/>
  </r>
  <r>
    <x v="181"/>
    <n v="7.4499999999999993"/>
    <x v="1"/>
  </r>
  <r>
    <x v="182"/>
    <n v="7.4499999999999993"/>
    <x v="1"/>
  </r>
  <r>
    <x v="181"/>
    <n v="7.4499999999999993"/>
    <x v="1"/>
  </r>
  <r>
    <x v="184"/>
    <n v="7.4375"/>
    <x v="1"/>
  </r>
  <r>
    <x v="184"/>
    <n v="7.4375"/>
    <x v="1"/>
  </r>
  <r>
    <x v="184"/>
    <n v="7.4375"/>
    <x v="1"/>
  </r>
  <r>
    <x v="184"/>
    <n v="7.4375"/>
    <x v="1"/>
  </r>
  <r>
    <x v="184"/>
    <n v="7.4375"/>
    <x v="1"/>
  </r>
  <r>
    <x v="184"/>
    <n v="7.4375"/>
    <x v="1"/>
  </r>
  <r>
    <x v="184"/>
    <n v="7.4375"/>
    <x v="1"/>
  </r>
  <r>
    <x v="184"/>
    <n v="7.4375"/>
    <x v="1"/>
  </r>
  <r>
    <x v="185"/>
    <n v="7.4333333333333336"/>
    <x v="1"/>
  </r>
  <r>
    <x v="186"/>
    <n v="7.4333333333333336"/>
    <x v="1"/>
  </r>
  <r>
    <x v="185"/>
    <n v="7.4333333333333336"/>
    <x v="1"/>
  </r>
  <r>
    <x v="186"/>
    <n v="7.4333333333333336"/>
    <x v="1"/>
  </r>
  <r>
    <x v="186"/>
    <n v="7.4333333333333336"/>
    <x v="1"/>
  </r>
  <r>
    <x v="185"/>
    <n v="7.4333333333333336"/>
    <x v="1"/>
  </r>
  <r>
    <x v="187"/>
    <n v="7.42"/>
    <x v="1"/>
  </r>
  <r>
    <x v="187"/>
    <n v="7.42"/>
    <x v="1"/>
  </r>
  <r>
    <x v="187"/>
    <n v="7.42"/>
    <x v="1"/>
  </r>
  <r>
    <x v="187"/>
    <n v="7.42"/>
    <x v="1"/>
  </r>
  <r>
    <x v="187"/>
    <n v="7.42"/>
    <x v="1"/>
  </r>
  <r>
    <x v="188"/>
    <n v="7.4"/>
    <x v="1"/>
  </r>
  <r>
    <x v="189"/>
    <n v="7.4"/>
    <x v="1"/>
  </r>
  <r>
    <x v="189"/>
    <n v="7.4"/>
    <x v="1"/>
  </r>
  <r>
    <x v="188"/>
    <n v="7.4"/>
    <x v="1"/>
  </r>
  <r>
    <x v="190"/>
    <n v="7.4"/>
    <x v="1"/>
  </r>
  <r>
    <x v="188"/>
    <n v="7.4"/>
    <x v="1"/>
  </r>
  <r>
    <x v="191"/>
    <n v="7.4"/>
    <x v="1"/>
  </r>
  <r>
    <x v="192"/>
    <n v="7.4"/>
    <x v="1"/>
  </r>
  <r>
    <x v="193"/>
    <n v="7.4"/>
    <x v="1"/>
  </r>
  <r>
    <x v="194"/>
    <n v="7.4"/>
    <x v="1"/>
  </r>
  <r>
    <x v="195"/>
    <n v="7.4"/>
    <x v="1"/>
  </r>
  <r>
    <x v="196"/>
    <n v="7.4"/>
    <x v="1"/>
  </r>
  <r>
    <x v="197"/>
    <n v="7.4"/>
    <x v="1"/>
  </r>
  <r>
    <x v="198"/>
    <n v="7.4"/>
    <x v="1"/>
  </r>
  <r>
    <x v="199"/>
    <n v="7.4"/>
    <x v="1"/>
  </r>
  <r>
    <x v="200"/>
    <n v="7.4"/>
    <x v="1"/>
  </r>
  <r>
    <x v="201"/>
    <n v="7.4"/>
    <x v="1"/>
  </r>
  <r>
    <x v="202"/>
    <n v="7.4"/>
    <x v="1"/>
  </r>
  <r>
    <x v="203"/>
    <n v="7.4"/>
    <x v="1"/>
  </r>
  <r>
    <x v="189"/>
    <n v="7.4"/>
    <x v="1"/>
  </r>
  <r>
    <x v="190"/>
    <n v="7.4"/>
    <x v="1"/>
  </r>
  <r>
    <x v="188"/>
    <n v="7.4"/>
    <x v="1"/>
  </r>
  <r>
    <x v="188"/>
    <n v="7.4"/>
    <x v="1"/>
  </r>
  <r>
    <x v="189"/>
    <n v="7.4"/>
    <x v="1"/>
  </r>
  <r>
    <x v="204"/>
    <n v="7.3999999999999995"/>
    <x v="1"/>
  </r>
  <r>
    <x v="205"/>
    <n v="7.3999999999999995"/>
    <x v="1"/>
  </r>
  <r>
    <x v="205"/>
    <n v="7.3999999999999995"/>
    <x v="1"/>
  </r>
  <r>
    <x v="204"/>
    <n v="7.3999999999999995"/>
    <x v="1"/>
  </r>
  <r>
    <x v="204"/>
    <n v="7.3999999999999995"/>
    <x v="1"/>
  </r>
  <r>
    <x v="205"/>
    <n v="7.3999999999999995"/>
    <x v="1"/>
  </r>
  <r>
    <x v="206"/>
    <n v="7.38"/>
    <x v="1"/>
  </r>
  <r>
    <x v="206"/>
    <n v="7.38"/>
    <x v="1"/>
  </r>
  <r>
    <x v="206"/>
    <n v="7.38"/>
    <x v="1"/>
  </r>
  <r>
    <x v="206"/>
    <n v="7.38"/>
    <x v="1"/>
  </r>
  <r>
    <x v="206"/>
    <n v="7.38"/>
    <x v="1"/>
  </r>
  <r>
    <x v="207"/>
    <n v="7.3600000000000012"/>
    <x v="1"/>
  </r>
  <r>
    <x v="207"/>
    <n v="7.3600000000000012"/>
    <x v="1"/>
  </r>
  <r>
    <x v="207"/>
    <n v="7.3600000000000012"/>
    <x v="1"/>
  </r>
  <r>
    <x v="207"/>
    <n v="7.3600000000000012"/>
    <x v="1"/>
  </r>
  <r>
    <x v="207"/>
    <n v="7.3600000000000012"/>
    <x v="1"/>
  </r>
  <r>
    <x v="208"/>
    <n v="7.35"/>
    <x v="1"/>
  </r>
  <r>
    <x v="209"/>
    <n v="7.35"/>
    <x v="1"/>
  </r>
  <r>
    <x v="209"/>
    <n v="7.35"/>
    <x v="1"/>
  </r>
  <r>
    <x v="208"/>
    <n v="7.35"/>
    <x v="1"/>
  </r>
  <r>
    <x v="210"/>
    <n v="7.339999999999999"/>
    <x v="1"/>
  </r>
  <r>
    <x v="210"/>
    <n v="7.339999999999999"/>
    <x v="1"/>
  </r>
  <r>
    <x v="210"/>
    <n v="7.339999999999999"/>
    <x v="1"/>
  </r>
  <r>
    <x v="210"/>
    <n v="7.339999999999999"/>
    <x v="1"/>
  </r>
  <r>
    <x v="210"/>
    <n v="7.339999999999999"/>
    <x v="1"/>
  </r>
  <r>
    <x v="211"/>
    <n v="7.3285714285714283"/>
    <x v="1"/>
  </r>
  <r>
    <x v="211"/>
    <n v="7.3285714285714283"/>
    <x v="1"/>
  </r>
  <r>
    <x v="211"/>
    <n v="7.3285714285714283"/>
    <x v="1"/>
  </r>
  <r>
    <x v="211"/>
    <n v="7.3285714285714283"/>
    <x v="1"/>
  </r>
  <r>
    <x v="211"/>
    <n v="7.3285714285714283"/>
    <x v="1"/>
  </r>
  <r>
    <x v="211"/>
    <n v="7.3285714285714283"/>
    <x v="1"/>
  </r>
  <r>
    <x v="211"/>
    <n v="7.3285714285714283"/>
    <x v="1"/>
  </r>
  <r>
    <x v="212"/>
    <n v="7.327272727272728"/>
    <x v="1"/>
  </r>
  <r>
    <x v="212"/>
    <n v="7.327272727272728"/>
    <x v="1"/>
  </r>
  <r>
    <x v="212"/>
    <n v="7.327272727272728"/>
    <x v="1"/>
  </r>
  <r>
    <x v="212"/>
    <n v="7.327272727272728"/>
    <x v="1"/>
  </r>
  <r>
    <x v="212"/>
    <n v="7.327272727272728"/>
    <x v="1"/>
  </r>
  <r>
    <x v="212"/>
    <n v="7.327272727272728"/>
    <x v="1"/>
  </r>
  <r>
    <x v="212"/>
    <n v="7.327272727272728"/>
    <x v="1"/>
  </r>
  <r>
    <x v="212"/>
    <n v="7.327272727272728"/>
    <x v="1"/>
  </r>
  <r>
    <x v="212"/>
    <n v="7.327272727272728"/>
    <x v="1"/>
  </r>
  <r>
    <x v="212"/>
    <n v="7.327272727272728"/>
    <x v="1"/>
  </r>
  <r>
    <x v="212"/>
    <n v="7.327272727272728"/>
    <x v="1"/>
  </r>
  <r>
    <x v="213"/>
    <n v="7.3250000000000002"/>
    <x v="1"/>
  </r>
  <r>
    <x v="214"/>
    <n v="7.3250000000000002"/>
    <x v="1"/>
  </r>
  <r>
    <x v="214"/>
    <n v="7.3250000000000002"/>
    <x v="1"/>
  </r>
  <r>
    <x v="214"/>
    <n v="7.3250000000000002"/>
    <x v="1"/>
  </r>
  <r>
    <x v="215"/>
    <n v="7.3250000000000002"/>
    <x v="1"/>
  </r>
  <r>
    <x v="214"/>
    <n v="7.3250000000000002"/>
    <x v="1"/>
  </r>
  <r>
    <x v="214"/>
    <n v="7.3250000000000002"/>
    <x v="1"/>
  </r>
  <r>
    <x v="215"/>
    <n v="7.3250000000000002"/>
    <x v="1"/>
  </r>
  <r>
    <x v="215"/>
    <n v="7.3250000000000002"/>
    <x v="1"/>
  </r>
  <r>
    <x v="213"/>
    <n v="7.3250000000000002"/>
    <x v="1"/>
  </r>
  <r>
    <x v="213"/>
    <n v="7.3250000000000002"/>
    <x v="1"/>
  </r>
  <r>
    <x v="214"/>
    <n v="7.3250000000000002"/>
    <x v="1"/>
  </r>
  <r>
    <x v="213"/>
    <n v="7.3250000000000002"/>
    <x v="1"/>
  </r>
  <r>
    <x v="214"/>
    <n v="7.3250000000000002"/>
    <x v="1"/>
  </r>
  <r>
    <x v="215"/>
    <n v="7.3250000000000002"/>
    <x v="1"/>
  </r>
  <r>
    <x v="214"/>
    <n v="7.3250000000000002"/>
    <x v="1"/>
  </r>
  <r>
    <x v="216"/>
    <n v="7.3076923076923066"/>
    <x v="1"/>
  </r>
  <r>
    <x v="216"/>
    <n v="7.3076923076923066"/>
    <x v="1"/>
  </r>
  <r>
    <x v="216"/>
    <n v="7.3076923076923066"/>
    <x v="1"/>
  </r>
  <r>
    <x v="216"/>
    <n v="7.3076923076923066"/>
    <x v="1"/>
  </r>
  <r>
    <x v="216"/>
    <n v="7.3076923076923066"/>
    <x v="1"/>
  </r>
  <r>
    <x v="216"/>
    <n v="7.3076923076923066"/>
    <x v="1"/>
  </r>
  <r>
    <x v="216"/>
    <n v="7.3076923076923066"/>
    <x v="1"/>
  </r>
  <r>
    <x v="216"/>
    <n v="7.3076923076923066"/>
    <x v="1"/>
  </r>
  <r>
    <x v="216"/>
    <n v="7.3076923076923066"/>
    <x v="1"/>
  </r>
  <r>
    <x v="216"/>
    <n v="7.3076923076923066"/>
    <x v="1"/>
  </r>
  <r>
    <x v="216"/>
    <n v="7.3076923076923066"/>
    <x v="1"/>
  </r>
  <r>
    <x v="216"/>
    <n v="7.3076923076923066"/>
    <x v="1"/>
  </r>
  <r>
    <x v="216"/>
    <n v="7.3076923076923066"/>
    <x v="1"/>
  </r>
  <r>
    <x v="217"/>
    <n v="7.3"/>
    <x v="1"/>
  </r>
  <r>
    <x v="218"/>
    <n v="7.3"/>
    <x v="1"/>
  </r>
  <r>
    <x v="219"/>
    <n v="7.3"/>
    <x v="1"/>
  </r>
  <r>
    <x v="220"/>
    <n v="7.3"/>
    <x v="1"/>
  </r>
  <r>
    <x v="221"/>
    <n v="7.3"/>
    <x v="1"/>
  </r>
  <r>
    <x v="222"/>
    <n v="7.3"/>
    <x v="1"/>
  </r>
  <r>
    <x v="219"/>
    <n v="7.3"/>
    <x v="1"/>
  </r>
  <r>
    <x v="223"/>
    <n v="7.3"/>
    <x v="1"/>
  </r>
  <r>
    <x v="224"/>
    <n v="7.3"/>
    <x v="1"/>
  </r>
  <r>
    <x v="225"/>
    <n v="7.3"/>
    <x v="1"/>
  </r>
  <r>
    <x v="226"/>
    <n v="7.3"/>
    <x v="1"/>
  </r>
  <r>
    <x v="227"/>
    <n v="7.3"/>
    <x v="1"/>
  </r>
  <r>
    <x v="228"/>
    <n v="7.3"/>
    <x v="1"/>
  </r>
  <r>
    <x v="229"/>
    <n v="7.3"/>
    <x v="1"/>
  </r>
  <r>
    <x v="230"/>
    <n v="7.3"/>
    <x v="1"/>
  </r>
  <r>
    <x v="231"/>
    <n v="7.3"/>
    <x v="1"/>
  </r>
  <r>
    <x v="232"/>
    <n v="7.3"/>
    <x v="1"/>
  </r>
  <r>
    <x v="233"/>
    <n v="7.3"/>
    <x v="1"/>
  </r>
  <r>
    <x v="234"/>
    <n v="7.3"/>
    <x v="1"/>
  </r>
  <r>
    <x v="235"/>
    <n v="7.3"/>
    <x v="1"/>
  </r>
  <r>
    <x v="236"/>
    <n v="7.3"/>
    <x v="1"/>
  </r>
  <r>
    <x v="237"/>
    <n v="7.3"/>
    <x v="1"/>
  </r>
  <r>
    <x v="238"/>
    <n v="7.3"/>
    <x v="1"/>
  </r>
  <r>
    <x v="239"/>
    <n v="7.3"/>
    <x v="1"/>
  </r>
  <r>
    <x v="240"/>
    <n v="7.3"/>
    <x v="1"/>
  </r>
  <r>
    <x v="241"/>
    <n v="7.3"/>
    <x v="1"/>
  </r>
  <r>
    <x v="242"/>
    <n v="7.3"/>
    <x v="1"/>
  </r>
  <r>
    <x v="243"/>
    <n v="7.3"/>
    <x v="1"/>
  </r>
  <r>
    <x v="244"/>
    <n v="7.3"/>
    <x v="1"/>
  </r>
  <r>
    <x v="245"/>
    <n v="7.3"/>
    <x v="1"/>
  </r>
  <r>
    <x v="219"/>
    <n v="7.3"/>
    <x v="1"/>
  </r>
  <r>
    <x v="218"/>
    <n v="7.3"/>
    <x v="1"/>
  </r>
  <r>
    <x v="217"/>
    <n v="7.3"/>
    <x v="1"/>
  </r>
  <r>
    <x v="246"/>
    <n v="7.2874999999999996"/>
    <x v="1"/>
  </r>
  <r>
    <x v="246"/>
    <n v="7.2874999999999996"/>
    <x v="1"/>
  </r>
  <r>
    <x v="246"/>
    <n v="7.2874999999999996"/>
    <x v="1"/>
  </r>
  <r>
    <x v="246"/>
    <n v="7.2874999999999996"/>
    <x v="1"/>
  </r>
  <r>
    <x v="246"/>
    <n v="7.2874999999999996"/>
    <x v="1"/>
  </r>
  <r>
    <x v="246"/>
    <n v="7.2874999999999996"/>
    <x v="1"/>
  </r>
  <r>
    <x v="246"/>
    <n v="7.2874999999999996"/>
    <x v="1"/>
  </r>
  <r>
    <x v="246"/>
    <n v="7.2874999999999996"/>
    <x v="1"/>
  </r>
  <r>
    <x v="247"/>
    <n v="7.2833333333333323"/>
    <x v="1"/>
  </r>
  <r>
    <x v="247"/>
    <n v="7.2833333333333323"/>
    <x v="1"/>
  </r>
  <r>
    <x v="247"/>
    <n v="7.2833333333333323"/>
    <x v="1"/>
  </r>
  <r>
    <x v="247"/>
    <n v="7.2833333333333323"/>
    <x v="1"/>
  </r>
  <r>
    <x v="247"/>
    <n v="7.2833333333333323"/>
    <x v="1"/>
  </r>
  <r>
    <x v="247"/>
    <n v="7.2833333333333323"/>
    <x v="1"/>
  </r>
  <r>
    <x v="248"/>
    <n v="7.2750000000000004"/>
    <x v="1"/>
  </r>
  <r>
    <x v="248"/>
    <n v="7.2750000000000004"/>
    <x v="1"/>
  </r>
  <r>
    <x v="248"/>
    <n v="7.2750000000000004"/>
    <x v="1"/>
  </r>
  <r>
    <x v="248"/>
    <n v="7.2750000000000004"/>
    <x v="1"/>
  </r>
  <r>
    <x v="249"/>
    <n v="7.2666666666666666"/>
    <x v="1"/>
  </r>
  <r>
    <x v="250"/>
    <n v="7.2666666666666666"/>
    <x v="1"/>
  </r>
  <r>
    <x v="251"/>
    <n v="7.2666666666666666"/>
    <x v="1"/>
  </r>
  <r>
    <x v="251"/>
    <n v="7.2666666666666666"/>
    <x v="1"/>
  </r>
  <r>
    <x v="250"/>
    <n v="7.2666666666666666"/>
    <x v="1"/>
  </r>
  <r>
    <x v="251"/>
    <n v="7.2666666666666666"/>
    <x v="1"/>
  </r>
  <r>
    <x v="249"/>
    <n v="7.2666666666666666"/>
    <x v="1"/>
  </r>
  <r>
    <x v="249"/>
    <n v="7.2666666666666666"/>
    <x v="1"/>
  </r>
  <r>
    <x v="250"/>
    <n v="7.2666666666666666"/>
    <x v="1"/>
  </r>
  <r>
    <x v="252"/>
    <n v="7.25"/>
    <x v="1"/>
  </r>
  <r>
    <x v="252"/>
    <n v="7.25"/>
    <x v="1"/>
  </r>
  <r>
    <x v="252"/>
    <n v="7.25"/>
    <x v="1"/>
  </r>
  <r>
    <x v="252"/>
    <n v="7.25"/>
    <x v="1"/>
  </r>
  <r>
    <x v="253"/>
    <n v="7.25"/>
    <x v="1"/>
  </r>
  <r>
    <x v="252"/>
    <n v="7.25"/>
    <x v="1"/>
  </r>
  <r>
    <x v="254"/>
    <n v="7.25"/>
    <x v="1"/>
  </r>
  <r>
    <x v="255"/>
    <n v="7.25"/>
    <x v="1"/>
  </r>
  <r>
    <x v="256"/>
    <n v="7.25"/>
    <x v="1"/>
  </r>
  <r>
    <x v="256"/>
    <n v="7.25"/>
    <x v="1"/>
  </r>
  <r>
    <x v="255"/>
    <n v="7.25"/>
    <x v="1"/>
  </r>
  <r>
    <x v="254"/>
    <n v="7.25"/>
    <x v="1"/>
  </r>
  <r>
    <x v="253"/>
    <n v="7.25"/>
    <x v="1"/>
  </r>
  <r>
    <x v="252"/>
    <n v="7.25"/>
    <x v="1"/>
  </r>
  <r>
    <x v="252"/>
    <n v="7.25"/>
    <x v="1"/>
  </r>
  <r>
    <x v="252"/>
    <n v="7.25"/>
    <x v="1"/>
  </r>
  <r>
    <x v="257"/>
    <n v="7.2333333333333334"/>
    <x v="1"/>
  </r>
  <r>
    <x v="258"/>
    <n v="7.2333333333333334"/>
    <x v="1"/>
  </r>
  <r>
    <x v="257"/>
    <n v="7.2333333333333334"/>
    <x v="1"/>
  </r>
  <r>
    <x v="258"/>
    <n v="7.2333333333333334"/>
    <x v="1"/>
  </r>
  <r>
    <x v="258"/>
    <n v="7.2333333333333334"/>
    <x v="1"/>
  </r>
  <r>
    <x v="257"/>
    <n v="7.2333333333333334"/>
    <x v="1"/>
  </r>
  <r>
    <x v="259"/>
    <n v="7.2285714285714286"/>
    <x v="1"/>
  </r>
  <r>
    <x v="259"/>
    <n v="7.2285714285714286"/>
    <x v="1"/>
  </r>
  <r>
    <x v="259"/>
    <n v="7.2285714285714286"/>
    <x v="1"/>
  </r>
  <r>
    <x v="259"/>
    <n v="7.2285714285714286"/>
    <x v="1"/>
  </r>
  <r>
    <x v="259"/>
    <n v="7.2285714285714286"/>
    <x v="1"/>
  </r>
  <r>
    <x v="259"/>
    <n v="7.2285714285714286"/>
    <x v="1"/>
  </r>
  <r>
    <x v="259"/>
    <n v="7.2285714285714286"/>
    <x v="1"/>
  </r>
  <r>
    <x v="260"/>
    <n v="7.2052631578947368"/>
    <x v="1"/>
  </r>
  <r>
    <x v="260"/>
    <n v="7.2052631578947368"/>
    <x v="1"/>
  </r>
  <r>
    <x v="260"/>
    <n v="7.2052631578947368"/>
    <x v="1"/>
  </r>
  <r>
    <x v="260"/>
    <n v="7.2052631578947368"/>
    <x v="1"/>
  </r>
  <r>
    <x v="260"/>
    <n v="7.2052631578947368"/>
    <x v="1"/>
  </r>
  <r>
    <x v="260"/>
    <n v="7.2052631578947368"/>
    <x v="1"/>
  </r>
  <r>
    <x v="260"/>
    <n v="7.2052631578947368"/>
    <x v="1"/>
  </r>
  <r>
    <x v="260"/>
    <n v="7.2052631578947368"/>
    <x v="1"/>
  </r>
  <r>
    <x v="260"/>
    <n v="7.2052631578947368"/>
    <x v="1"/>
  </r>
  <r>
    <x v="260"/>
    <n v="7.2052631578947368"/>
    <x v="1"/>
  </r>
  <r>
    <x v="260"/>
    <n v="7.2052631578947368"/>
    <x v="1"/>
  </r>
  <r>
    <x v="260"/>
    <n v="7.2052631578947368"/>
    <x v="1"/>
  </r>
  <r>
    <x v="260"/>
    <n v="7.2052631578947368"/>
    <x v="1"/>
  </r>
  <r>
    <x v="260"/>
    <n v="7.2052631578947368"/>
    <x v="1"/>
  </r>
  <r>
    <x v="260"/>
    <n v="7.2052631578947368"/>
    <x v="1"/>
  </r>
  <r>
    <x v="260"/>
    <n v="7.2052631578947368"/>
    <x v="1"/>
  </r>
  <r>
    <x v="260"/>
    <n v="7.2052631578947368"/>
    <x v="1"/>
  </r>
  <r>
    <x v="260"/>
    <n v="7.2052631578947368"/>
    <x v="1"/>
  </r>
  <r>
    <x v="260"/>
    <n v="7.2052631578947368"/>
    <x v="1"/>
  </r>
  <r>
    <x v="261"/>
    <n v="7.2"/>
    <x v="1"/>
  </r>
  <r>
    <x v="262"/>
    <n v="7.2"/>
    <x v="1"/>
  </r>
  <r>
    <x v="262"/>
    <n v="7.2"/>
    <x v="1"/>
  </r>
  <r>
    <x v="263"/>
    <n v="7.2"/>
    <x v="1"/>
  </r>
  <r>
    <x v="264"/>
    <n v="7.2"/>
    <x v="1"/>
  </r>
  <r>
    <x v="265"/>
    <n v="7.2"/>
    <x v="1"/>
  </r>
  <r>
    <x v="262"/>
    <n v="7.2"/>
    <x v="1"/>
  </r>
  <r>
    <x v="265"/>
    <n v="7.2"/>
    <x v="1"/>
  </r>
  <r>
    <x v="266"/>
    <n v="7.2"/>
    <x v="1"/>
  </r>
  <r>
    <x v="267"/>
    <n v="7.2"/>
    <x v="1"/>
  </r>
  <r>
    <x v="268"/>
    <n v="7.2"/>
    <x v="1"/>
  </r>
  <r>
    <x v="262"/>
    <n v="7.2"/>
    <x v="1"/>
  </r>
  <r>
    <x v="269"/>
    <n v="7.2"/>
    <x v="1"/>
  </r>
  <r>
    <x v="270"/>
    <n v="7.2"/>
    <x v="1"/>
  </r>
  <r>
    <x v="271"/>
    <n v="7.2"/>
    <x v="1"/>
  </r>
  <r>
    <x v="272"/>
    <n v="7.2"/>
    <x v="1"/>
  </r>
  <r>
    <x v="273"/>
    <n v="7.2"/>
    <x v="1"/>
  </r>
  <r>
    <x v="274"/>
    <n v="7.2"/>
    <x v="1"/>
  </r>
  <r>
    <x v="275"/>
    <n v="7.2"/>
    <x v="1"/>
  </r>
  <r>
    <x v="276"/>
    <n v="7.2"/>
    <x v="1"/>
  </r>
  <r>
    <x v="277"/>
    <n v="7.2"/>
    <x v="1"/>
  </r>
  <r>
    <x v="278"/>
    <n v="7.2"/>
    <x v="1"/>
  </r>
  <r>
    <x v="279"/>
    <n v="7.2"/>
    <x v="1"/>
  </r>
  <r>
    <x v="280"/>
    <n v="7.2"/>
    <x v="1"/>
  </r>
  <r>
    <x v="281"/>
    <n v="7.2"/>
    <x v="1"/>
  </r>
  <r>
    <x v="282"/>
    <n v="7.2"/>
    <x v="1"/>
  </r>
  <r>
    <x v="283"/>
    <n v="7.2"/>
    <x v="1"/>
  </r>
  <r>
    <x v="284"/>
    <n v="7.2"/>
    <x v="1"/>
  </r>
  <r>
    <x v="285"/>
    <n v="7.2"/>
    <x v="1"/>
  </r>
  <r>
    <x v="286"/>
    <n v="7.2"/>
    <x v="1"/>
  </r>
  <r>
    <x v="287"/>
    <n v="7.2"/>
    <x v="1"/>
  </r>
  <r>
    <x v="288"/>
    <n v="7.2"/>
    <x v="1"/>
  </r>
  <r>
    <x v="289"/>
    <n v="7.2"/>
    <x v="1"/>
  </r>
  <r>
    <x v="290"/>
    <n v="7.2"/>
    <x v="1"/>
  </r>
  <r>
    <x v="291"/>
    <n v="7.2"/>
    <x v="1"/>
  </r>
  <r>
    <x v="292"/>
    <n v="7.2"/>
    <x v="1"/>
  </r>
  <r>
    <x v="293"/>
    <n v="7.2"/>
    <x v="1"/>
  </r>
  <r>
    <x v="294"/>
    <n v="7.2"/>
    <x v="1"/>
  </r>
  <r>
    <x v="295"/>
    <n v="7.2"/>
    <x v="1"/>
  </r>
  <r>
    <x v="296"/>
    <n v="7.2"/>
    <x v="1"/>
  </r>
  <r>
    <x v="297"/>
    <n v="7.2"/>
    <x v="1"/>
  </r>
  <r>
    <x v="298"/>
    <n v="7.2"/>
    <x v="1"/>
  </r>
  <r>
    <x v="299"/>
    <n v="7.2"/>
    <x v="1"/>
  </r>
  <r>
    <x v="300"/>
    <n v="7.2"/>
    <x v="1"/>
  </r>
  <r>
    <x v="301"/>
    <n v="7.2"/>
    <x v="1"/>
  </r>
  <r>
    <x v="302"/>
    <n v="7.2"/>
    <x v="1"/>
  </r>
  <r>
    <x v="303"/>
    <n v="7.2"/>
    <x v="1"/>
  </r>
  <r>
    <x v="304"/>
    <n v="7.2"/>
    <x v="1"/>
  </r>
  <r>
    <x v="305"/>
    <n v="7.2"/>
    <x v="1"/>
  </r>
  <r>
    <x v="264"/>
    <n v="7.2"/>
    <x v="1"/>
  </r>
  <r>
    <x v="268"/>
    <n v="7.2"/>
    <x v="1"/>
  </r>
  <r>
    <x v="263"/>
    <n v="7.2"/>
    <x v="1"/>
  </r>
  <r>
    <x v="266"/>
    <n v="7.2"/>
    <x v="1"/>
  </r>
  <r>
    <x v="267"/>
    <n v="7.2"/>
    <x v="1"/>
  </r>
  <r>
    <x v="263"/>
    <n v="7.2"/>
    <x v="1"/>
  </r>
  <r>
    <x v="264"/>
    <n v="7.2"/>
    <x v="1"/>
  </r>
  <r>
    <x v="262"/>
    <n v="7.2"/>
    <x v="1"/>
  </r>
  <r>
    <x v="262"/>
    <n v="7.2"/>
    <x v="1"/>
  </r>
  <r>
    <x v="262"/>
    <n v="7.2"/>
    <x v="1"/>
  </r>
  <r>
    <x v="265"/>
    <n v="7.2"/>
    <x v="1"/>
  </r>
  <r>
    <x v="261"/>
    <n v="7.2"/>
    <x v="1"/>
  </r>
  <r>
    <x v="306"/>
    <n v="7.1999999999999993"/>
    <x v="1"/>
  </r>
  <r>
    <x v="306"/>
    <n v="7.1999999999999993"/>
    <x v="1"/>
  </r>
  <r>
    <x v="307"/>
    <n v="7.1999999999999993"/>
    <x v="1"/>
  </r>
  <r>
    <x v="307"/>
    <n v="7.1999999999999993"/>
    <x v="1"/>
  </r>
  <r>
    <x v="307"/>
    <n v="7.1999999999999993"/>
    <x v="1"/>
  </r>
  <r>
    <x v="307"/>
    <n v="7.1999999999999993"/>
    <x v="1"/>
  </r>
  <r>
    <x v="307"/>
    <n v="7.1999999999999993"/>
    <x v="1"/>
  </r>
  <r>
    <x v="306"/>
    <n v="7.1999999999999993"/>
    <x v="1"/>
  </r>
  <r>
    <x v="307"/>
    <n v="7.1999999999999993"/>
    <x v="1"/>
  </r>
  <r>
    <x v="306"/>
    <n v="7.1999999999999993"/>
    <x v="1"/>
  </r>
  <r>
    <x v="308"/>
    <n v="7.1750000000000007"/>
    <x v="1"/>
  </r>
  <r>
    <x v="308"/>
    <n v="7.1750000000000007"/>
    <x v="1"/>
  </r>
  <r>
    <x v="308"/>
    <n v="7.1750000000000007"/>
    <x v="1"/>
  </r>
  <r>
    <x v="308"/>
    <n v="7.1750000000000007"/>
    <x v="1"/>
  </r>
  <r>
    <x v="308"/>
    <n v="7.1750000000000007"/>
    <x v="1"/>
  </r>
  <r>
    <x v="308"/>
    <n v="7.1750000000000007"/>
    <x v="1"/>
  </r>
  <r>
    <x v="308"/>
    <n v="7.1750000000000007"/>
    <x v="1"/>
  </r>
  <r>
    <x v="308"/>
    <n v="7.1750000000000007"/>
    <x v="1"/>
  </r>
  <r>
    <x v="309"/>
    <n v="7.1714285714285717"/>
    <x v="1"/>
  </r>
  <r>
    <x v="309"/>
    <n v="7.1714285714285717"/>
    <x v="1"/>
  </r>
  <r>
    <x v="309"/>
    <n v="7.1714285714285717"/>
    <x v="1"/>
  </r>
  <r>
    <x v="309"/>
    <n v="7.1714285714285717"/>
    <x v="1"/>
  </r>
  <r>
    <x v="309"/>
    <n v="7.1714285714285717"/>
    <x v="1"/>
  </r>
  <r>
    <x v="309"/>
    <n v="7.1714285714285717"/>
    <x v="1"/>
  </r>
  <r>
    <x v="309"/>
    <n v="7.1714285714285717"/>
    <x v="1"/>
  </r>
  <r>
    <x v="310"/>
    <n v="7.166666666666667"/>
    <x v="1"/>
  </r>
  <r>
    <x v="311"/>
    <n v="7.166666666666667"/>
    <x v="1"/>
  </r>
  <r>
    <x v="310"/>
    <n v="7.166666666666667"/>
    <x v="1"/>
  </r>
  <r>
    <x v="312"/>
    <n v="7.166666666666667"/>
    <x v="1"/>
  </r>
  <r>
    <x v="312"/>
    <n v="7.166666666666667"/>
    <x v="1"/>
  </r>
  <r>
    <x v="311"/>
    <n v="7.166666666666667"/>
    <x v="1"/>
  </r>
  <r>
    <x v="312"/>
    <n v="7.166666666666667"/>
    <x v="1"/>
  </r>
  <r>
    <x v="311"/>
    <n v="7.166666666666667"/>
    <x v="1"/>
  </r>
  <r>
    <x v="310"/>
    <n v="7.166666666666667"/>
    <x v="1"/>
  </r>
  <r>
    <x v="313"/>
    <n v="7.1571428571428575"/>
    <x v="1"/>
  </r>
  <r>
    <x v="313"/>
    <n v="7.1571428571428575"/>
    <x v="1"/>
  </r>
  <r>
    <x v="313"/>
    <n v="7.1571428571428575"/>
    <x v="1"/>
  </r>
  <r>
    <x v="313"/>
    <n v="7.1571428571428575"/>
    <x v="1"/>
  </r>
  <r>
    <x v="313"/>
    <n v="7.1571428571428575"/>
    <x v="1"/>
  </r>
  <r>
    <x v="313"/>
    <n v="7.1571428571428575"/>
    <x v="1"/>
  </r>
  <r>
    <x v="313"/>
    <n v="7.1571428571428575"/>
    <x v="1"/>
  </r>
  <r>
    <x v="314"/>
    <n v="7.15"/>
    <x v="1"/>
  </r>
  <r>
    <x v="315"/>
    <n v="7.15"/>
    <x v="1"/>
  </r>
  <r>
    <x v="316"/>
    <n v="7.15"/>
    <x v="1"/>
  </r>
  <r>
    <x v="317"/>
    <n v="7.15"/>
    <x v="1"/>
  </r>
  <r>
    <x v="318"/>
    <n v="7.15"/>
    <x v="1"/>
  </r>
  <r>
    <x v="314"/>
    <n v="7.15"/>
    <x v="1"/>
  </r>
  <r>
    <x v="319"/>
    <n v="7.15"/>
    <x v="1"/>
  </r>
  <r>
    <x v="319"/>
    <n v="7.15"/>
    <x v="1"/>
  </r>
  <r>
    <x v="317"/>
    <n v="7.15"/>
    <x v="1"/>
  </r>
  <r>
    <x v="318"/>
    <n v="7.15"/>
    <x v="1"/>
  </r>
  <r>
    <x v="314"/>
    <n v="7.15"/>
    <x v="1"/>
  </r>
  <r>
    <x v="316"/>
    <n v="7.15"/>
    <x v="1"/>
  </r>
  <r>
    <x v="315"/>
    <n v="7.15"/>
    <x v="1"/>
  </r>
  <r>
    <x v="314"/>
    <n v="7.15"/>
    <x v="1"/>
  </r>
  <r>
    <x v="320"/>
    <n v="7.1400000000000006"/>
    <x v="1"/>
  </r>
  <r>
    <x v="320"/>
    <n v="7.1400000000000006"/>
    <x v="1"/>
  </r>
  <r>
    <x v="320"/>
    <n v="7.1400000000000006"/>
    <x v="1"/>
  </r>
  <r>
    <x v="320"/>
    <n v="7.1400000000000006"/>
    <x v="1"/>
  </r>
  <r>
    <x v="320"/>
    <n v="7.1400000000000006"/>
    <x v="1"/>
  </r>
  <r>
    <x v="321"/>
    <n v="7.1333333333333329"/>
    <x v="1"/>
  </r>
  <r>
    <x v="322"/>
    <n v="7.1333333333333329"/>
    <x v="1"/>
  </r>
  <r>
    <x v="323"/>
    <n v="7.1333333333333329"/>
    <x v="1"/>
  </r>
  <r>
    <x v="323"/>
    <n v="7.1333333333333329"/>
    <x v="1"/>
  </r>
  <r>
    <x v="322"/>
    <n v="7.1333333333333329"/>
    <x v="1"/>
  </r>
  <r>
    <x v="321"/>
    <n v="7.1333333333333329"/>
    <x v="1"/>
  </r>
  <r>
    <x v="322"/>
    <n v="7.1333333333333329"/>
    <x v="1"/>
  </r>
  <r>
    <x v="321"/>
    <n v="7.1333333333333329"/>
    <x v="1"/>
  </r>
  <r>
    <x v="323"/>
    <n v="7.1333333333333329"/>
    <x v="1"/>
  </r>
  <r>
    <x v="324"/>
    <n v="7.128571428571429"/>
    <x v="1"/>
  </r>
  <r>
    <x v="324"/>
    <n v="7.128571428571429"/>
    <x v="1"/>
  </r>
  <r>
    <x v="324"/>
    <n v="7.128571428571429"/>
    <x v="1"/>
  </r>
  <r>
    <x v="324"/>
    <n v="7.128571428571429"/>
    <x v="1"/>
  </r>
  <r>
    <x v="324"/>
    <n v="7.128571428571429"/>
    <x v="1"/>
  </r>
  <r>
    <x v="324"/>
    <n v="7.128571428571429"/>
    <x v="1"/>
  </r>
  <r>
    <x v="324"/>
    <n v="7.128571428571429"/>
    <x v="1"/>
  </r>
  <r>
    <x v="325"/>
    <n v="7.1285714285714281"/>
    <x v="1"/>
  </r>
  <r>
    <x v="325"/>
    <n v="7.1285714285714281"/>
    <x v="1"/>
  </r>
  <r>
    <x v="325"/>
    <n v="7.1285714285714281"/>
    <x v="1"/>
  </r>
  <r>
    <x v="325"/>
    <n v="7.1285714285714281"/>
    <x v="1"/>
  </r>
  <r>
    <x v="325"/>
    <n v="7.1285714285714281"/>
    <x v="1"/>
  </r>
  <r>
    <x v="325"/>
    <n v="7.1285714285714281"/>
    <x v="1"/>
  </r>
  <r>
    <x v="325"/>
    <n v="7.1285714285714281"/>
    <x v="1"/>
  </r>
  <r>
    <x v="326"/>
    <n v="7.12"/>
    <x v="1"/>
  </r>
  <r>
    <x v="326"/>
    <n v="7.12"/>
    <x v="1"/>
  </r>
  <r>
    <x v="326"/>
    <n v="7.12"/>
    <x v="1"/>
  </r>
  <r>
    <x v="326"/>
    <n v="7.12"/>
    <x v="1"/>
  </r>
  <r>
    <x v="326"/>
    <n v="7.12"/>
    <x v="1"/>
  </r>
  <r>
    <x v="327"/>
    <n v="7.1142857142857148"/>
    <x v="1"/>
  </r>
  <r>
    <x v="327"/>
    <n v="7.1142857142857148"/>
    <x v="1"/>
  </r>
  <r>
    <x v="327"/>
    <n v="7.1142857142857148"/>
    <x v="1"/>
  </r>
  <r>
    <x v="327"/>
    <n v="7.1142857142857148"/>
    <x v="1"/>
  </r>
  <r>
    <x v="327"/>
    <n v="7.1142857142857148"/>
    <x v="1"/>
  </r>
  <r>
    <x v="327"/>
    <n v="7.1142857142857148"/>
    <x v="1"/>
  </r>
  <r>
    <x v="327"/>
    <n v="7.1142857142857148"/>
    <x v="1"/>
  </r>
  <r>
    <x v="328"/>
    <n v="7.1142857142857139"/>
    <x v="1"/>
  </r>
  <r>
    <x v="328"/>
    <n v="7.1142857142857139"/>
    <x v="1"/>
  </r>
  <r>
    <x v="328"/>
    <n v="7.1142857142857139"/>
    <x v="1"/>
  </r>
  <r>
    <x v="328"/>
    <n v="7.1142857142857139"/>
    <x v="1"/>
  </r>
  <r>
    <x v="328"/>
    <n v="7.1142857142857139"/>
    <x v="1"/>
  </r>
  <r>
    <x v="328"/>
    <n v="7.1142857142857139"/>
    <x v="1"/>
  </r>
  <r>
    <x v="328"/>
    <n v="7.1142857142857139"/>
    <x v="1"/>
  </r>
  <r>
    <x v="329"/>
    <n v="7.1000000000000005"/>
    <x v="1"/>
  </r>
  <r>
    <x v="330"/>
    <n v="7.1000000000000005"/>
    <x v="1"/>
  </r>
  <r>
    <x v="331"/>
    <n v="7.1000000000000005"/>
    <x v="1"/>
  </r>
  <r>
    <x v="331"/>
    <n v="7.1000000000000005"/>
    <x v="1"/>
  </r>
  <r>
    <x v="330"/>
    <n v="7.1000000000000005"/>
    <x v="1"/>
  </r>
  <r>
    <x v="331"/>
    <n v="7.1000000000000005"/>
    <x v="1"/>
  </r>
  <r>
    <x v="330"/>
    <n v="7.1000000000000005"/>
    <x v="1"/>
  </r>
  <r>
    <x v="329"/>
    <n v="7.1000000000000005"/>
    <x v="1"/>
  </r>
  <r>
    <x v="332"/>
    <n v="7.1"/>
    <x v="1"/>
  </r>
  <r>
    <x v="332"/>
    <n v="7.1"/>
    <x v="1"/>
  </r>
  <r>
    <x v="333"/>
    <n v="7.1"/>
    <x v="1"/>
  </r>
  <r>
    <x v="332"/>
    <n v="7.1"/>
    <x v="1"/>
  </r>
  <r>
    <x v="334"/>
    <n v="7.1"/>
    <x v="1"/>
  </r>
  <r>
    <x v="335"/>
    <n v="7.1"/>
    <x v="1"/>
  </r>
  <r>
    <x v="336"/>
    <n v="7.1"/>
    <x v="1"/>
  </r>
  <r>
    <x v="337"/>
    <n v="7.1"/>
    <x v="1"/>
  </r>
  <r>
    <x v="338"/>
    <n v="7.1"/>
    <x v="1"/>
  </r>
  <r>
    <x v="338"/>
    <n v="7.1"/>
    <x v="1"/>
  </r>
  <r>
    <x v="339"/>
    <n v="7.1"/>
    <x v="1"/>
  </r>
  <r>
    <x v="340"/>
    <n v="7.1"/>
    <x v="1"/>
  </r>
  <r>
    <x v="341"/>
    <n v="7.1"/>
    <x v="1"/>
  </r>
  <r>
    <x v="342"/>
    <n v="7.1"/>
    <x v="1"/>
  </r>
  <r>
    <x v="343"/>
    <n v="7.1"/>
    <x v="1"/>
  </r>
  <r>
    <x v="344"/>
    <n v="7.1"/>
    <x v="1"/>
  </r>
  <r>
    <x v="345"/>
    <n v="7.1"/>
    <x v="1"/>
  </r>
  <r>
    <x v="346"/>
    <n v="7.1"/>
    <x v="1"/>
  </r>
  <r>
    <x v="347"/>
    <n v="7.1"/>
    <x v="1"/>
  </r>
  <r>
    <x v="348"/>
    <n v="7.1"/>
    <x v="1"/>
  </r>
  <r>
    <x v="349"/>
    <n v="7.1"/>
    <x v="1"/>
  </r>
  <r>
    <x v="350"/>
    <n v="7.1"/>
    <x v="1"/>
  </r>
  <r>
    <x v="351"/>
    <n v="7.1"/>
    <x v="1"/>
  </r>
  <r>
    <x v="352"/>
    <n v="7.1"/>
    <x v="1"/>
  </r>
  <r>
    <x v="353"/>
    <n v="7.1"/>
    <x v="1"/>
  </r>
  <r>
    <x v="354"/>
    <n v="7.1"/>
    <x v="1"/>
  </r>
  <r>
    <x v="353"/>
    <n v="7.1"/>
    <x v="1"/>
  </r>
  <r>
    <x v="355"/>
    <n v="7.1"/>
    <x v="1"/>
  </r>
  <r>
    <x v="356"/>
    <n v="7.1"/>
    <x v="1"/>
  </r>
  <r>
    <x v="357"/>
    <n v="7.1"/>
    <x v="1"/>
  </r>
  <r>
    <x v="358"/>
    <n v="7.1"/>
    <x v="1"/>
  </r>
  <r>
    <x v="359"/>
    <n v="7.1"/>
    <x v="1"/>
  </r>
  <r>
    <x v="360"/>
    <n v="7.1"/>
    <x v="1"/>
  </r>
  <r>
    <x v="361"/>
    <n v="7.1"/>
    <x v="1"/>
  </r>
  <r>
    <x v="362"/>
    <n v="7.1"/>
    <x v="1"/>
  </r>
  <r>
    <x v="363"/>
    <n v="7.1"/>
    <x v="1"/>
  </r>
  <r>
    <x v="364"/>
    <n v="7.1"/>
    <x v="1"/>
  </r>
  <r>
    <x v="365"/>
    <n v="7.1"/>
    <x v="1"/>
  </r>
  <r>
    <x v="366"/>
    <n v="7.1"/>
    <x v="1"/>
  </r>
  <r>
    <x v="367"/>
    <n v="7.1"/>
    <x v="1"/>
  </r>
  <r>
    <x v="368"/>
    <n v="7.1"/>
    <x v="1"/>
  </r>
  <r>
    <x v="369"/>
    <n v="7.1"/>
    <x v="1"/>
  </r>
  <r>
    <x v="370"/>
    <n v="7.1"/>
    <x v="1"/>
  </r>
  <r>
    <x v="371"/>
    <n v="7.1"/>
    <x v="1"/>
  </r>
  <r>
    <x v="336"/>
    <n v="7.1"/>
    <x v="1"/>
  </r>
  <r>
    <x v="334"/>
    <n v="7.1"/>
    <x v="1"/>
  </r>
  <r>
    <x v="335"/>
    <n v="7.1"/>
    <x v="1"/>
  </r>
  <r>
    <x v="332"/>
    <n v="7.1"/>
    <x v="1"/>
  </r>
  <r>
    <x v="333"/>
    <n v="7.1"/>
    <x v="1"/>
  </r>
  <r>
    <x v="332"/>
    <n v="7.1"/>
    <x v="1"/>
  </r>
  <r>
    <x v="372"/>
    <n v="7.0874999999999995"/>
    <x v="1"/>
  </r>
  <r>
    <x v="372"/>
    <n v="7.0874999999999995"/>
    <x v="1"/>
  </r>
  <r>
    <x v="372"/>
    <n v="7.0874999999999995"/>
    <x v="1"/>
  </r>
  <r>
    <x v="372"/>
    <n v="7.0874999999999995"/>
    <x v="1"/>
  </r>
  <r>
    <x v="372"/>
    <n v="7.0874999999999995"/>
    <x v="1"/>
  </r>
  <r>
    <x v="372"/>
    <n v="7.0874999999999995"/>
    <x v="1"/>
  </r>
  <r>
    <x v="372"/>
    <n v="7.0874999999999995"/>
    <x v="1"/>
  </r>
  <r>
    <x v="372"/>
    <n v="7.0874999999999995"/>
    <x v="1"/>
  </r>
  <r>
    <x v="373"/>
    <n v="7.0857142857142863"/>
    <x v="1"/>
  </r>
  <r>
    <x v="373"/>
    <n v="7.0857142857142863"/>
    <x v="1"/>
  </r>
  <r>
    <x v="373"/>
    <n v="7.0857142857142863"/>
    <x v="1"/>
  </r>
  <r>
    <x v="373"/>
    <n v="7.0857142857142863"/>
    <x v="1"/>
  </r>
  <r>
    <x v="373"/>
    <n v="7.0857142857142863"/>
    <x v="1"/>
  </r>
  <r>
    <x v="373"/>
    <n v="7.0857142857142863"/>
    <x v="1"/>
  </r>
  <r>
    <x v="373"/>
    <n v="7.0857142857142863"/>
    <x v="1"/>
  </r>
  <r>
    <x v="374"/>
    <n v="7.0833333333333321"/>
    <x v="1"/>
  </r>
  <r>
    <x v="374"/>
    <n v="7.0833333333333321"/>
    <x v="1"/>
  </r>
  <r>
    <x v="374"/>
    <n v="7.0833333333333321"/>
    <x v="1"/>
  </r>
  <r>
    <x v="374"/>
    <n v="7.0833333333333321"/>
    <x v="1"/>
  </r>
  <r>
    <x v="374"/>
    <n v="7.0833333333333321"/>
    <x v="1"/>
  </r>
  <r>
    <x v="374"/>
    <n v="7.0833333333333321"/>
    <x v="1"/>
  </r>
  <r>
    <x v="375"/>
    <n v="7.0750000000000002"/>
    <x v="1"/>
  </r>
  <r>
    <x v="376"/>
    <n v="7.0750000000000002"/>
    <x v="1"/>
  </r>
  <r>
    <x v="375"/>
    <n v="7.0750000000000002"/>
    <x v="1"/>
  </r>
  <r>
    <x v="376"/>
    <n v="7.0750000000000002"/>
    <x v="1"/>
  </r>
  <r>
    <x v="375"/>
    <n v="7.0750000000000002"/>
    <x v="1"/>
  </r>
  <r>
    <x v="375"/>
    <n v="7.0750000000000002"/>
    <x v="1"/>
  </r>
  <r>
    <x v="376"/>
    <n v="7.0750000000000002"/>
    <x v="1"/>
  </r>
  <r>
    <x v="375"/>
    <n v="7.0750000000000002"/>
    <x v="1"/>
  </r>
  <r>
    <x v="375"/>
    <n v="7.0750000000000002"/>
    <x v="1"/>
  </r>
  <r>
    <x v="375"/>
    <n v="7.0750000000000002"/>
    <x v="1"/>
  </r>
  <r>
    <x v="375"/>
    <n v="7.0750000000000002"/>
    <x v="1"/>
  </r>
  <r>
    <x v="376"/>
    <n v="7.0750000000000002"/>
    <x v="1"/>
  </r>
  <r>
    <x v="377"/>
    <n v="7.0705882352941165"/>
    <x v="1"/>
  </r>
  <r>
    <x v="377"/>
    <n v="7.0705882352941165"/>
    <x v="1"/>
  </r>
  <r>
    <x v="377"/>
    <n v="7.0705882352941165"/>
    <x v="1"/>
  </r>
  <r>
    <x v="377"/>
    <n v="7.0705882352941165"/>
    <x v="1"/>
  </r>
  <r>
    <x v="377"/>
    <n v="7.0705882352941165"/>
    <x v="1"/>
  </r>
  <r>
    <x v="377"/>
    <n v="7.0705882352941165"/>
    <x v="1"/>
  </r>
  <r>
    <x v="377"/>
    <n v="7.0705882352941165"/>
    <x v="1"/>
  </r>
  <r>
    <x v="377"/>
    <n v="7.0705882352941165"/>
    <x v="1"/>
  </r>
  <r>
    <x v="377"/>
    <n v="7.0705882352941165"/>
    <x v="1"/>
  </r>
  <r>
    <x v="377"/>
    <n v="7.0705882352941165"/>
    <x v="1"/>
  </r>
  <r>
    <x v="377"/>
    <n v="7.0705882352941165"/>
    <x v="1"/>
  </r>
  <r>
    <x v="377"/>
    <n v="7.0705882352941165"/>
    <x v="1"/>
  </r>
  <r>
    <x v="377"/>
    <n v="7.0705882352941165"/>
    <x v="1"/>
  </r>
  <r>
    <x v="377"/>
    <n v="7.0705882352941165"/>
    <x v="1"/>
  </r>
  <r>
    <x v="377"/>
    <n v="7.0705882352941165"/>
    <x v="1"/>
  </r>
  <r>
    <x v="377"/>
    <n v="7.0705882352941165"/>
    <x v="1"/>
  </r>
  <r>
    <x v="377"/>
    <n v="7.0705882352941165"/>
    <x v="1"/>
  </r>
  <r>
    <x v="378"/>
    <n v="7.0666666666666664"/>
    <x v="1"/>
  </r>
  <r>
    <x v="379"/>
    <n v="7.0666666666666664"/>
    <x v="1"/>
  </r>
  <r>
    <x v="378"/>
    <n v="7.0666666666666664"/>
    <x v="1"/>
  </r>
  <r>
    <x v="379"/>
    <n v="7.0666666666666664"/>
    <x v="1"/>
  </r>
  <r>
    <x v="379"/>
    <n v="7.0666666666666664"/>
    <x v="1"/>
  </r>
  <r>
    <x v="378"/>
    <n v="7.0666666666666664"/>
    <x v="1"/>
  </r>
  <r>
    <x v="380"/>
    <n v="7.06"/>
    <x v="1"/>
  </r>
  <r>
    <x v="380"/>
    <n v="7.06"/>
    <x v="1"/>
  </r>
  <r>
    <x v="380"/>
    <n v="7.06"/>
    <x v="1"/>
  </r>
  <r>
    <x v="380"/>
    <n v="7.06"/>
    <x v="1"/>
  </r>
  <r>
    <x v="380"/>
    <n v="7.06"/>
    <x v="1"/>
  </r>
  <r>
    <x v="381"/>
    <n v="7.05"/>
    <x v="1"/>
  </r>
  <r>
    <x v="381"/>
    <n v="7.05"/>
    <x v="1"/>
  </r>
  <r>
    <x v="382"/>
    <n v="7.05"/>
    <x v="1"/>
  </r>
  <r>
    <x v="383"/>
    <n v="7.05"/>
    <x v="1"/>
  </r>
  <r>
    <x v="384"/>
    <n v="7.05"/>
    <x v="1"/>
  </r>
  <r>
    <x v="381"/>
    <n v="7.05"/>
    <x v="1"/>
  </r>
  <r>
    <x v="384"/>
    <n v="7.05"/>
    <x v="1"/>
  </r>
  <r>
    <x v="383"/>
    <n v="7.05"/>
    <x v="1"/>
  </r>
  <r>
    <x v="382"/>
    <n v="7.05"/>
    <x v="1"/>
  </r>
  <r>
    <x v="381"/>
    <n v="7.05"/>
    <x v="1"/>
  </r>
  <r>
    <x v="385"/>
    <n v="7.0333333333333341"/>
    <x v="1"/>
  </r>
  <r>
    <x v="386"/>
    <n v="7.0333333333333341"/>
    <x v="1"/>
  </r>
  <r>
    <x v="387"/>
    <n v="7.0333333333333341"/>
    <x v="1"/>
  </r>
  <r>
    <x v="386"/>
    <n v="7.0333333333333341"/>
    <x v="1"/>
  </r>
  <r>
    <x v="387"/>
    <n v="7.0333333333333341"/>
    <x v="1"/>
  </r>
  <r>
    <x v="385"/>
    <n v="7.0333333333333341"/>
    <x v="1"/>
  </r>
  <r>
    <x v="387"/>
    <n v="7.0333333333333341"/>
    <x v="1"/>
  </r>
  <r>
    <x v="385"/>
    <n v="7.0333333333333341"/>
    <x v="1"/>
  </r>
  <r>
    <x v="386"/>
    <n v="7.0333333333333341"/>
    <x v="1"/>
  </r>
  <r>
    <x v="388"/>
    <n v="7.0249999999999995"/>
    <x v="1"/>
  </r>
  <r>
    <x v="389"/>
    <n v="7.0249999999999995"/>
    <x v="1"/>
  </r>
  <r>
    <x v="389"/>
    <n v="7.0249999999999995"/>
    <x v="1"/>
  </r>
  <r>
    <x v="389"/>
    <n v="7.0249999999999995"/>
    <x v="1"/>
  </r>
  <r>
    <x v="388"/>
    <n v="7.0249999999999995"/>
    <x v="1"/>
  </r>
  <r>
    <x v="388"/>
    <n v="7.0249999999999995"/>
    <x v="1"/>
  </r>
  <r>
    <x v="388"/>
    <n v="7.0249999999999995"/>
    <x v="1"/>
  </r>
  <r>
    <x v="389"/>
    <n v="7.0249999999999995"/>
    <x v="1"/>
  </r>
  <r>
    <x v="390"/>
    <n v="7.0181818181818185"/>
    <x v="1"/>
  </r>
  <r>
    <x v="390"/>
    <n v="7.0181818181818185"/>
    <x v="1"/>
  </r>
  <r>
    <x v="390"/>
    <n v="7.0181818181818185"/>
    <x v="1"/>
  </r>
  <r>
    <x v="390"/>
    <n v="7.0181818181818185"/>
    <x v="1"/>
  </r>
  <r>
    <x v="390"/>
    <n v="7.0181818181818185"/>
    <x v="1"/>
  </r>
  <r>
    <x v="390"/>
    <n v="7.0181818181818185"/>
    <x v="1"/>
  </r>
  <r>
    <x v="390"/>
    <n v="7.0181818181818185"/>
    <x v="1"/>
  </r>
  <r>
    <x v="390"/>
    <n v="7.0181818181818185"/>
    <x v="1"/>
  </r>
  <r>
    <x v="390"/>
    <n v="7.0181818181818185"/>
    <x v="1"/>
  </r>
  <r>
    <x v="390"/>
    <n v="7.0181818181818185"/>
    <x v="1"/>
  </r>
  <r>
    <x v="390"/>
    <n v="7.0181818181818185"/>
    <x v="1"/>
  </r>
  <r>
    <x v="391"/>
    <n v="7"/>
    <x v="1"/>
  </r>
  <r>
    <x v="392"/>
    <n v="7"/>
    <x v="1"/>
  </r>
  <r>
    <x v="393"/>
    <n v="7"/>
    <x v="1"/>
  </r>
  <r>
    <x v="394"/>
    <n v="7"/>
    <x v="1"/>
  </r>
  <r>
    <x v="395"/>
    <n v="7"/>
    <x v="1"/>
  </r>
  <r>
    <x v="391"/>
    <n v="7"/>
    <x v="1"/>
  </r>
  <r>
    <x v="396"/>
    <n v="7"/>
    <x v="1"/>
  </r>
  <r>
    <x v="393"/>
    <n v="7"/>
    <x v="1"/>
  </r>
  <r>
    <x v="393"/>
    <n v="7"/>
    <x v="1"/>
  </r>
  <r>
    <x v="397"/>
    <n v="7"/>
    <x v="1"/>
  </r>
  <r>
    <x v="398"/>
    <n v="7"/>
    <x v="1"/>
  </r>
  <r>
    <x v="395"/>
    <n v="7"/>
    <x v="1"/>
  </r>
  <r>
    <x v="393"/>
    <n v="7"/>
    <x v="1"/>
  </r>
  <r>
    <x v="399"/>
    <n v="7"/>
    <x v="1"/>
  </r>
  <r>
    <x v="400"/>
    <n v="7"/>
    <x v="1"/>
  </r>
  <r>
    <x v="396"/>
    <n v="7"/>
    <x v="1"/>
  </r>
  <r>
    <x v="401"/>
    <n v="7"/>
    <x v="1"/>
  </r>
  <r>
    <x v="393"/>
    <n v="7"/>
    <x v="1"/>
  </r>
  <r>
    <x v="402"/>
    <n v="7"/>
    <x v="1"/>
  </r>
  <r>
    <x v="393"/>
    <n v="7"/>
    <x v="1"/>
  </r>
  <r>
    <x v="403"/>
    <n v="7"/>
    <x v="1"/>
  </r>
  <r>
    <x v="404"/>
    <n v="7"/>
    <x v="1"/>
  </r>
  <r>
    <x v="393"/>
    <n v="7"/>
    <x v="1"/>
  </r>
  <r>
    <x v="405"/>
    <n v="7"/>
    <x v="1"/>
  </r>
  <r>
    <x v="402"/>
    <n v="7"/>
    <x v="1"/>
  </r>
  <r>
    <x v="398"/>
    <n v="7"/>
    <x v="1"/>
  </r>
  <r>
    <x v="406"/>
    <n v="7"/>
    <x v="1"/>
  </r>
  <r>
    <x v="393"/>
    <n v="7"/>
    <x v="1"/>
  </r>
  <r>
    <x v="393"/>
    <n v="7"/>
    <x v="1"/>
  </r>
  <r>
    <x v="407"/>
    <n v="7"/>
    <x v="1"/>
  </r>
  <r>
    <x v="403"/>
    <n v="7"/>
    <x v="1"/>
  </r>
  <r>
    <x v="408"/>
    <n v="7"/>
    <x v="1"/>
  </r>
  <r>
    <x v="409"/>
    <n v="7"/>
    <x v="1"/>
  </r>
  <r>
    <x v="410"/>
    <n v="7"/>
    <x v="1"/>
  </r>
  <r>
    <x v="411"/>
    <n v="7"/>
    <x v="1"/>
  </r>
  <r>
    <x v="412"/>
    <n v="7"/>
    <x v="1"/>
  </r>
  <r>
    <x v="406"/>
    <n v="7"/>
    <x v="1"/>
  </r>
  <r>
    <x v="413"/>
    <n v="7"/>
    <x v="1"/>
  </r>
  <r>
    <x v="414"/>
    <n v="7"/>
    <x v="1"/>
  </r>
  <r>
    <x v="415"/>
    <n v="7"/>
    <x v="1"/>
  </r>
  <r>
    <x v="416"/>
    <n v="7"/>
    <x v="1"/>
  </r>
  <r>
    <x v="417"/>
    <n v="7"/>
    <x v="1"/>
  </r>
  <r>
    <x v="418"/>
    <n v="7"/>
    <x v="1"/>
  </r>
  <r>
    <x v="419"/>
    <n v="7"/>
    <x v="1"/>
  </r>
  <r>
    <x v="408"/>
    <n v="7"/>
    <x v="1"/>
  </r>
  <r>
    <x v="420"/>
    <n v="7"/>
    <x v="1"/>
  </r>
  <r>
    <x v="421"/>
    <n v="7"/>
    <x v="1"/>
  </r>
  <r>
    <x v="422"/>
    <n v="7"/>
    <x v="1"/>
  </r>
  <r>
    <x v="423"/>
    <n v="7"/>
    <x v="1"/>
  </r>
  <r>
    <x v="424"/>
    <n v="7"/>
    <x v="1"/>
  </r>
  <r>
    <x v="425"/>
    <n v="7"/>
    <x v="1"/>
  </r>
  <r>
    <x v="426"/>
    <n v="7"/>
    <x v="1"/>
  </r>
  <r>
    <x v="427"/>
    <n v="7"/>
    <x v="1"/>
  </r>
  <r>
    <x v="428"/>
    <n v="7"/>
    <x v="1"/>
  </r>
  <r>
    <x v="429"/>
    <n v="7"/>
    <x v="1"/>
  </r>
  <r>
    <x v="430"/>
    <n v="7"/>
    <x v="1"/>
  </r>
  <r>
    <x v="431"/>
    <n v="7"/>
    <x v="1"/>
  </r>
  <r>
    <x v="432"/>
    <n v="7"/>
    <x v="1"/>
  </r>
  <r>
    <x v="433"/>
    <n v="7"/>
    <x v="1"/>
  </r>
  <r>
    <x v="434"/>
    <n v="7"/>
    <x v="1"/>
  </r>
  <r>
    <x v="435"/>
    <n v="7"/>
    <x v="1"/>
  </r>
  <r>
    <x v="436"/>
    <n v="7"/>
    <x v="1"/>
  </r>
  <r>
    <x v="437"/>
    <n v="7"/>
    <x v="1"/>
  </r>
  <r>
    <x v="438"/>
    <n v="7"/>
    <x v="1"/>
  </r>
  <r>
    <x v="439"/>
    <n v="7"/>
    <x v="1"/>
  </r>
  <r>
    <x v="440"/>
    <n v="7"/>
    <x v="1"/>
  </r>
  <r>
    <x v="441"/>
    <n v="7"/>
    <x v="1"/>
  </r>
  <r>
    <x v="442"/>
    <n v="7"/>
    <x v="1"/>
  </r>
  <r>
    <x v="443"/>
    <n v="7"/>
    <x v="1"/>
  </r>
  <r>
    <x v="444"/>
    <n v="7"/>
    <x v="1"/>
  </r>
  <r>
    <x v="445"/>
    <n v="7"/>
    <x v="1"/>
  </r>
  <r>
    <x v="446"/>
    <n v="7"/>
    <x v="1"/>
  </r>
  <r>
    <x v="447"/>
    <n v="7"/>
    <x v="1"/>
  </r>
  <r>
    <x v="448"/>
    <n v="7"/>
    <x v="1"/>
  </r>
  <r>
    <x v="449"/>
    <n v="7"/>
    <x v="1"/>
  </r>
  <r>
    <x v="450"/>
    <n v="7"/>
    <x v="1"/>
  </r>
  <r>
    <x v="450"/>
    <n v="7"/>
    <x v="1"/>
  </r>
  <r>
    <x v="398"/>
    <n v="7"/>
    <x v="1"/>
  </r>
  <r>
    <x v="401"/>
    <n v="7"/>
    <x v="1"/>
  </r>
  <r>
    <x v="407"/>
    <n v="7"/>
    <x v="1"/>
  </r>
  <r>
    <x v="406"/>
    <n v="7"/>
    <x v="1"/>
  </r>
  <r>
    <x v="393"/>
    <n v="7"/>
    <x v="1"/>
  </r>
  <r>
    <x v="393"/>
    <n v="7"/>
    <x v="1"/>
  </r>
  <r>
    <x v="398"/>
    <n v="7"/>
    <x v="1"/>
  </r>
  <r>
    <x v="393"/>
    <n v="7"/>
    <x v="1"/>
  </r>
  <r>
    <x v="393"/>
    <n v="7"/>
    <x v="1"/>
  </r>
  <r>
    <x v="396"/>
    <n v="7"/>
    <x v="1"/>
  </r>
  <r>
    <x v="404"/>
    <n v="7"/>
    <x v="1"/>
  </r>
  <r>
    <x v="400"/>
    <n v="7"/>
    <x v="1"/>
  </r>
  <r>
    <x v="405"/>
    <n v="7"/>
    <x v="1"/>
  </r>
  <r>
    <x v="400"/>
    <n v="7"/>
    <x v="1"/>
  </r>
  <r>
    <x v="398"/>
    <n v="7"/>
    <x v="1"/>
  </r>
  <r>
    <x v="401"/>
    <n v="7"/>
    <x v="1"/>
  </r>
  <r>
    <x v="393"/>
    <n v="7"/>
    <x v="1"/>
  </r>
  <r>
    <x v="403"/>
    <n v="7"/>
    <x v="1"/>
  </r>
  <r>
    <x v="392"/>
    <n v="7"/>
    <x v="1"/>
  </r>
  <r>
    <x v="393"/>
    <n v="7"/>
    <x v="1"/>
  </r>
  <r>
    <x v="399"/>
    <n v="7"/>
    <x v="1"/>
  </r>
  <r>
    <x v="392"/>
    <n v="7"/>
    <x v="1"/>
  </r>
  <r>
    <x v="391"/>
    <n v="7"/>
    <x v="1"/>
  </r>
  <r>
    <x v="393"/>
    <n v="7"/>
    <x v="1"/>
  </r>
  <r>
    <x v="393"/>
    <n v="7"/>
    <x v="1"/>
  </r>
  <r>
    <x v="393"/>
    <n v="7"/>
    <x v="1"/>
  </r>
  <r>
    <x v="402"/>
    <n v="7"/>
    <x v="1"/>
  </r>
  <r>
    <x v="393"/>
    <n v="7"/>
    <x v="1"/>
  </r>
  <r>
    <x v="397"/>
    <n v="7"/>
    <x v="1"/>
  </r>
  <r>
    <x v="394"/>
    <n v="7"/>
    <x v="1"/>
  </r>
  <r>
    <x v="396"/>
    <n v="7"/>
    <x v="1"/>
  </r>
  <r>
    <x v="391"/>
    <n v="7"/>
    <x v="1"/>
  </r>
  <r>
    <x v="395"/>
    <n v="7"/>
    <x v="1"/>
  </r>
  <r>
    <x v="451"/>
    <n v="6.9857142857142858"/>
    <x v="1"/>
  </r>
  <r>
    <x v="451"/>
    <n v="6.9857142857142858"/>
    <x v="1"/>
  </r>
  <r>
    <x v="451"/>
    <n v="6.9857142857142858"/>
    <x v="1"/>
  </r>
  <r>
    <x v="451"/>
    <n v="6.9857142857142858"/>
    <x v="1"/>
  </r>
  <r>
    <x v="451"/>
    <n v="6.9857142857142858"/>
    <x v="1"/>
  </r>
  <r>
    <x v="451"/>
    <n v="6.9857142857142858"/>
    <x v="1"/>
  </r>
  <r>
    <x v="451"/>
    <n v="6.9857142857142858"/>
    <x v="1"/>
  </r>
  <r>
    <x v="452"/>
    <n v="6.9800000000000013"/>
    <x v="1"/>
  </r>
  <r>
    <x v="452"/>
    <n v="6.9800000000000013"/>
    <x v="1"/>
  </r>
  <r>
    <x v="452"/>
    <n v="6.9800000000000013"/>
    <x v="1"/>
  </r>
  <r>
    <x v="452"/>
    <n v="6.9800000000000013"/>
    <x v="1"/>
  </r>
  <r>
    <x v="452"/>
    <n v="6.9800000000000013"/>
    <x v="1"/>
  </r>
  <r>
    <x v="453"/>
    <n v="6.9799999999999995"/>
    <x v="1"/>
  </r>
  <r>
    <x v="453"/>
    <n v="6.9799999999999995"/>
    <x v="1"/>
  </r>
  <r>
    <x v="453"/>
    <n v="6.9799999999999995"/>
    <x v="1"/>
  </r>
  <r>
    <x v="453"/>
    <n v="6.9799999999999995"/>
    <x v="1"/>
  </r>
  <r>
    <x v="453"/>
    <n v="6.9799999999999995"/>
    <x v="1"/>
  </r>
  <r>
    <x v="454"/>
    <n v="6.9749999999999996"/>
    <x v="1"/>
  </r>
  <r>
    <x v="454"/>
    <n v="6.9749999999999996"/>
    <x v="1"/>
  </r>
  <r>
    <x v="455"/>
    <n v="6.9749999999999996"/>
    <x v="1"/>
  </r>
  <r>
    <x v="455"/>
    <n v="6.9749999999999996"/>
    <x v="1"/>
  </r>
  <r>
    <x v="455"/>
    <n v="6.9749999999999996"/>
    <x v="1"/>
  </r>
  <r>
    <x v="455"/>
    <n v="6.9749999999999996"/>
    <x v="1"/>
  </r>
  <r>
    <x v="454"/>
    <n v="6.9749999999999996"/>
    <x v="1"/>
  </r>
  <r>
    <x v="454"/>
    <n v="6.9749999999999996"/>
    <x v="1"/>
  </r>
  <r>
    <x v="456"/>
    <n v="6.9666666666666659"/>
    <x v="1"/>
  </r>
  <r>
    <x v="456"/>
    <n v="6.9666666666666659"/>
    <x v="1"/>
  </r>
  <r>
    <x v="456"/>
    <n v="6.9666666666666659"/>
    <x v="1"/>
  </r>
  <r>
    <x v="457"/>
    <n v="6.95"/>
    <x v="1"/>
  </r>
  <r>
    <x v="458"/>
    <n v="6.95"/>
    <x v="1"/>
  </r>
  <r>
    <x v="457"/>
    <n v="6.95"/>
    <x v="1"/>
  </r>
  <r>
    <x v="458"/>
    <n v="6.95"/>
    <x v="1"/>
  </r>
  <r>
    <x v="459"/>
    <n v="6.9499999999999993"/>
    <x v="1"/>
  </r>
  <r>
    <x v="459"/>
    <n v="6.9499999999999993"/>
    <x v="1"/>
  </r>
  <r>
    <x v="460"/>
    <n v="6.9375000000000009"/>
    <x v="1"/>
  </r>
  <r>
    <x v="460"/>
    <n v="6.9375000000000009"/>
    <x v="1"/>
  </r>
  <r>
    <x v="460"/>
    <n v="6.9375000000000009"/>
    <x v="1"/>
  </r>
  <r>
    <x v="460"/>
    <n v="6.9375000000000009"/>
    <x v="1"/>
  </r>
  <r>
    <x v="460"/>
    <n v="6.9375000000000009"/>
    <x v="1"/>
  </r>
  <r>
    <x v="460"/>
    <n v="6.9375000000000009"/>
    <x v="1"/>
  </r>
  <r>
    <x v="460"/>
    <n v="6.9375000000000009"/>
    <x v="1"/>
  </r>
  <r>
    <x v="460"/>
    <n v="6.9375000000000009"/>
    <x v="1"/>
  </r>
  <r>
    <x v="461"/>
    <n v="6.9375"/>
    <x v="1"/>
  </r>
  <r>
    <x v="461"/>
    <n v="6.9375"/>
    <x v="1"/>
  </r>
  <r>
    <x v="461"/>
    <n v="6.9375"/>
    <x v="1"/>
  </r>
  <r>
    <x v="461"/>
    <n v="6.9375"/>
    <x v="1"/>
  </r>
  <r>
    <x v="461"/>
    <n v="6.9375"/>
    <x v="1"/>
  </r>
  <r>
    <x v="461"/>
    <n v="6.9375"/>
    <x v="1"/>
  </r>
  <r>
    <x v="461"/>
    <n v="6.9375"/>
    <x v="1"/>
  </r>
  <r>
    <x v="461"/>
    <n v="6.9375"/>
    <x v="1"/>
  </r>
  <r>
    <x v="462"/>
    <n v="6.9333333333333336"/>
    <x v="1"/>
  </r>
  <r>
    <x v="463"/>
    <n v="6.9333333333333336"/>
    <x v="1"/>
  </r>
  <r>
    <x v="464"/>
    <n v="6.9333333333333336"/>
    <x v="1"/>
  </r>
  <r>
    <x v="464"/>
    <n v="6.9333333333333336"/>
    <x v="1"/>
  </r>
  <r>
    <x v="462"/>
    <n v="6.9333333333333336"/>
    <x v="1"/>
  </r>
  <r>
    <x v="463"/>
    <n v="6.9333333333333336"/>
    <x v="1"/>
  </r>
  <r>
    <x v="464"/>
    <n v="6.9333333333333336"/>
    <x v="1"/>
  </r>
  <r>
    <x v="463"/>
    <n v="6.9333333333333336"/>
    <x v="1"/>
  </r>
  <r>
    <x v="462"/>
    <n v="6.9333333333333336"/>
    <x v="1"/>
  </r>
  <r>
    <x v="465"/>
    <n v="6.9333333333333327"/>
    <x v="1"/>
  </r>
  <r>
    <x v="465"/>
    <n v="6.9333333333333327"/>
    <x v="1"/>
  </r>
  <r>
    <x v="465"/>
    <n v="6.9333333333333327"/>
    <x v="1"/>
  </r>
  <r>
    <x v="466"/>
    <n v="6.9312500000000004"/>
    <x v="1"/>
  </r>
  <r>
    <x v="466"/>
    <n v="6.9312500000000004"/>
    <x v="1"/>
  </r>
  <r>
    <x v="466"/>
    <n v="6.9312500000000004"/>
    <x v="1"/>
  </r>
  <r>
    <x v="466"/>
    <n v="6.9312500000000004"/>
    <x v="1"/>
  </r>
  <r>
    <x v="466"/>
    <n v="6.9312500000000004"/>
    <x v="1"/>
  </r>
  <r>
    <x v="466"/>
    <n v="6.9312500000000004"/>
    <x v="1"/>
  </r>
  <r>
    <x v="466"/>
    <n v="6.9312500000000004"/>
    <x v="1"/>
  </r>
  <r>
    <x v="466"/>
    <n v="6.9312500000000004"/>
    <x v="1"/>
  </r>
  <r>
    <x v="466"/>
    <n v="6.9312500000000004"/>
    <x v="1"/>
  </r>
  <r>
    <x v="466"/>
    <n v="6.9312500000000004"/>
    <x v="1"/>
  </r>
  <r>
    <x v="466"/>
    <n v="6.9312500000000004"/>
    <x v="1"/>
  </r>
  <r>
    <x v="466"/>
    <n v="6.9312500000000004"/>
    <x v="1"/>
  </r>
  <r>
    <x v="466"/>
    <n v="6.9312500000000004"/>
    <x v="1"/>
  </r>
  <r>
    <x v="466"/>
    <n v="6.9312500000000004"/>
    <x v="1"/>
  </r>
  <r>
    <x v="466"/>
    <n v="6.9312500000000004"/>
    <x v="1"/>
  </r>
  <r>
    <x v="466"/>
    <n v="6.9312500000000004"/>
    <x v="1"/>
  </r>
  <r>
    <x v="467"/>
    <n v="6.9307692307692301"/>
    <x v="1"/>
  </r>
  <r>
    <x v="467"/>
    <n v="6.9307692307692301"/>
    <x v="1"/>
  </r>
  <r>
    <x v="467"/>
    <n v="6.9307692307692301"/>
    <x v="1"/>
  </r>
  <r>
    <x v="467"/>
    <n v="6.9307692307692301"/>
    <x v="1"/>
  </r>
  <r>
    <x v="467"/>
    <n v="6.9307692307692301"/>
    <x v="1"/>
  </r>
  <r>
    <x v="467"/>
    <n v="6.9307692307692301"/>
    <x v="1"/>
  </r>
  <r>
    <x v="467"/>
    <n v="6.9307692307692301"/>
    <x v="1"/>
  </r>
  <r>
    <x v="467"/>
    <n v="6.9307692307692301"/>
    <x v="1"/>
  </r>
  <r>
    <x v="467"/>
    <n v="6.9307692307692301"/>
    <x v="1"/>
  </r>
  <r>
    <x v="467"/>
    <n v="6.9307692307692301"/>
    <x v="1"/>
  </r>
  <r>
    <x v="467"/>
    <n v="6.9307692307692301"/>
    <x v="1"/>
  </r>
  <r>
    <x v="467"/>
    <n v="6.9307692307692301"/>
    <x v="1"/>
  </r>
  <r>
    <x v="467"/>
    <n v="6.9307692307692301"/>
    <x v="1"/>
  </r>
  <r>
    <x v="468"/>
    <n v="6.9250000000000007"/>
    <x v="1"/>
  </r>
  <r>
    <x v="468"/>
    <n v="6.9250000000000007"/>
    <x v="1"/>
  </r>
  <r>
    <x v="468"/>
    <n v="6.9250000000000007"/>
    <x v="1"/>
  </r>
  <r>
    <x v="468"/>
    <n v="6.9250000000000007"/>
    <x v="1"/>
  </r>
  <r>
    <x v="469"/>
    <n v="6.9249999999999998"/>
    <x v="1"/>
  </r>
  <r>
    <x v="470"/>
    <n v="6.9249999999999998"/>
    <x v="1"/>
  </r>
  <r>
    <x v="471"/>
    <n v="6.9249999999999998"/>
    <x v="1"/>
  </r>
  <r>
    <x v="469"/>
    <n v="6.9249999999999998"/>
    <x v="1"/>
  </r>
  <r>
    <x v="471"/>
    <n v="6.9249999999999998"/>
    <x v="1"/>
  </r>
  <r>
    <x v="470"/>
    <n v="6.9249999999999998"/>
    <x v="1"/>
  </r>
  <r>
    <x v="471"/>
    <n v="6.9249999999999998"/>
    <x v="1"/>
  </r>
  <r>
    <x v="469"/>
    <n v="6.9249999999999998"/>
    <x v="1"/>
  </r>
  <r>
    <x v="470"/>
    <n v="6.9249999999999998"/>
    <x v="1"/>
  </r>
  <r>
    <x v="470"/>
    <n v="6.9249999999999998"/>
    <x v="1"/>
  </r>
  <r>
    <x v="471"/>
    <n v="6.9249999999999998"/>
    <x v="1"/>
  </r>
  <r>
    <x v="469"/>
    <n v="6.9249999999999998"/>
    <x v="1"/>
  </r>
  <r>
    <x v="472"/>
    <n v="6.92"/>
    <x v="1"/>
  </r>
  <r>
    <x v="472"/>
    <n v="6.92"/>
    <x v="1"/>
  </r>
  <r>
    <x v="472"/>
    <n v="6.92"/>
    <x v="1"/>
  </r>
  <r>
    <x v="472"/>
    <n v="6.92"/>
    <x v="1"/>
  </r>
  <r>
    <x v="472"/>
    <n v="6.92"/>
    <x v="1"/>
  </r>
  <r>
    <x v="473"/>
    <n v="6.916666666666667"/>
    <x v="1"/>
  </r>
  <r>
    <x v="473"/>
    <n v="6.916666666666667"/>
    <x v="1"/>
  </r>
  <r>
    <x v="473"/>
    <n v="6.916666666666667"/>
    <x v="1"/>
  </r>
  <r>
    <x v="473"/>
    <n v="6.916666666666667"/>
    <x v="1"/>
  </r>
  <r>
    <x v="473"/>
    <n v="6.916666666666667"/>
    <x v="1"/>
  </r>
  <r>
    <x v="473"/>
    <n v="6.916666666666667"/>
    <x v="1"/>
  </r>
  <r>
    <x v="474"/>
    <n v="6.9166666666666652"/>
    <x v="1"/>
  </r>
  <r>
    <x v="474"/>
    <n v="6.9166666666666652"/>
    <x v="1"/>
  </r>
  <r>
    <x v="474"/>
    <n v="6.9166666666666652"/>
    <x v="1"/>
  </r>
  <r>
    <x v="474"/>
    <n v="6.9166666666666652"/>
    <x v="1"/>
  </r>
  <r>
    <x v="474"/>
    <n v="6.9166666666666652"/>
    <x v="1"/>
  </r>
  <r>
    <x v="474"/>
    <n v="6.9166666666666652"/>
    <x v="1"/>
  </r>
  <r>
    <x v="475"/>
    <n v="6.9076923076923071"/>
    <x v="1"/>
  </r>
  <r>
    <x v="475"/>
    <n v="6.9076923076923071"/>
    <x v="1"/>
  </r>
  <r>
    <x v="475"/>
    <n v="6.9076923076923071"/>
    <x v="1"/>
  </r>
  <r>
    <x v="475"/>
    <n v="6.9076923076923071"/>
    <x v="1"/>
  </r>
  <r>
    <x v="475"/>
    <n v="6.9076923076923071"/>
    <x v="1"/>
  </r>
  <r>
    <x v="475"/>
    <n v="6.9076923076923071"/>
    <x v="1"/>
  </r>
  <r>
    <x v="475"/>
    <n v="6.9076923076923071"/>
    <x v="1"/>
  </r>
  <r>
    <x v="475"/>
    <n v="6.9076923076923071"/>
    <x v="1"/>
  </r>
  <r>
    <x v="475"/>
    <n v="6.9076923076923071"/>
    <x v="1"/>
  </r>
  <r>
    <x v="475"/>
    <n v="6.9076923076923071"/>
    <x v="1"/>
  </r>
  <r>
    <x v="475"/>
    <n v="6.9076923076923071"/>
    <x v="1"/>
  </r>
  <r>
    <x v="475"/>
    <n v="6.9076923076923071"/>
    <x v="1"/>
  </r>
  <r>
    <x v="475"/>
    <n v="6.9076923076923071"/>
    <x v="1"/>
  </r>
  <r>
    <x v="476"/>
    <n v="6.9000000000000012"/>
    <x v="1"/>
  </r>
  <r>
    <x v="476"/>
    <n v="6.9000000000000012"/>
    <x v="1"/>
  </r>
  <r>
    <x v="476"/>
    <n v="6.9000000000000012"/>
    <x v="1"/>
  </r>
  <r>
    <x v="477"/>
    <n v="6.9"/>
    <x v="1"/>
  </r>
  <r>
    <x v="478"/>
    <n v="6.9"/>
    <x v="1"/>
  </r>
  <r>
    <x v="479"/>
    <n v="6.9"/>
    <x v="1"/>
  </r>
  <r>
    <x v="479"/>
    <n v="6.9"/>
    <x v="1"/>
  </r>
  <r>
    <x v="479"/>
    <n v="6.9"/>
    <x v="1"/>
  </r>
  <r>
    <x v="480"/>
    <n v="6.9"/>
    <x v="1"/>
  </r>
  <r>
    <x v="481"/>
    <n v="6.9"/>
    <x v="1"/>
  </r>
  <r>
    <x v="482"/>
    <n v="6.9"/>
    <x v="1"/>
  </r>
  <r>
    <x v="483"/>
    <n v="6.9"/>
    <x v="1"/>
  </r>
  <r>
    <x v="484"/>
    <n v="6.9"/>
    <x v="1"/>
  </r>
  <r>
    <x v="485"/>
    <n v="6.9"/>
    <x v="1"/>
  </r>
  <r>
    <x v="486"/>
    <n v="6.9"/>
    <x v="1"/>
  </r>
  <r>
    <x v="487"/>
    <n v="6.9"/>
    <x v="1"/>
  </r>
  <r>
    <x v="488"/>
    <n v="6.9"/>
    <x v="1"/>
  </r>
  <r>
    <x v="489"/>
    <n v="6.9"/>
    <x v="1"/>
  </r>
  <r>
    <x v="490"/>
    <n v="6.9"/>
    <x v="1"/>
  </r>
  <r>
    <x v="491"/>
    <n v="6.9"/>
    <x v="1"/>
  </r>
  <r>
    <x v="492"/>
    <n v="6.9"/>
    <x v="1"/>
  </r>
  <r>
    <x v="493"/>
    <n v="6.9"/>
    <x v="1"/>
  </r>
  <r>
    <x v="494"/>
    <n v="6.9"/>
    <x v="1"/>
  </r>
  <r>
    <x v="495"/>
    <n v="6.9"/>
    <x v="1"/>
  </r>
  <r>
    <x v="496"/>
    <n v="6.9"/>
    <x v="1"/>
  </r>
  <r>
    <x v="497"/>
    <n v="6.9"/>
    <x v="1"/>
  </r>
  <r>
    <x v="498"/>
    <n v="6.9"/>
    <x v="1"/>
  </r>
  <r>
    <x v="499"/>
    <n v="6.9"/>
    <x v="1"/>
  </r>
  <r>
    <x v="500"/>
    <n v="6.9"/>
    <x v="1"/>
  </r>
  <r>
    <x v="501"/>
    <n v="6.9"/>
    <x v="1"/>
  </r>
  <r>
    <x v="502"/>
    <n v="6.9"/>
    <x v="1"/>
  </r>
  <r>
    <x v="503"/>
    <n v="6.9"/>
    <x v="1"/>
  </r>
  <r>
    <x v="504"/>
    <n v="6.9"/>
    <x v="1"/>
  </r>
  <r>
    <x v="505"/>
    <n v="6.9"/>
    <x v="1"/>
  </r>
  <r>
    <x v="506"/>
    <n v="6.9"/>
    <x v="1"/>
  </r>
  <r>
    <x v="507"/>
    <n v="6.9"/>
    <x v="1"/>
  </r>
  <r>
    <x v="508"/>
    <n v="6.9"/>
    <x v="1"/>
  </r>
  <r>
    <x v="509"/>
    <n v="6.9"/>
    <x v="1"/>
  </r>
  <r>
    <x v="510"/>
    <n v="6.9"/>
    <x v="1"/>
  </r>
  <r>
    <x v="511"/>
    <n v="6.9"/>
    <x v="1"/>
  </r>
  <r>
    <x v="512"/>
    <n v="6.9"/>
    <x v="1"/>
  </r>
  <r>
    <x v="513"/>
    <n v="6.9"/>
    <x v="1"/>
  </r>
  <r>
    <x v="514"/>
    <n v="6.9"/>
    <x v="1"/>
  </r>
  <r>
    <x v="515"/>
    <n v="6.9"/>
    <x v="1"/>
  </r>
  <r>
    <x v="516"/>
    <n v="6.9"/>
    <x v="1"/>
  </r>
  <r>
    <x v="487"/>
    <n v="6.9"/>
    <x v="1"/>
  </r>
  <r>
    <x v="484"/>
    <n v="6.9"/>
    <x v="1"/>
  </r>
  <r>
    <x v="485"/>
    <n v="6.9"/>
    <x v="1"/>
  </r>
  <r>
    <x v="486"/>
    <n v="6.9"/>
    <x v="1"/>
  </r>
  <r>
    <x v="480"/>
    <n v="6.9"/>
    <x v="1"/>
  </r>
  <r>
    <x v="482"/>
    <n v="6.9"/>
    <x v="1"/>
  </r>
  <r>
    <x v="481"/>
    <n v="6.9"/>
    <x v="1"/>
  </r>
  <r>
    <x v="483"/>
    <n v="6.9"/>
    <x v="1"/>
  </r>
  <r>
    <x v="478"/>
    <n v="6.9"/>
    <x v="1"/>
  </r>
  <r>
    <x v="477"/>
    <n v="6.9"/>
    <x v="1"/>
  </r>
  <r>
    <x v="479"/>
    <n v="6.9"/>
    <x v="1"/>
  </r>
  <r>
    <x v="517"/>
    <n v="6.8999999999999995"/>
    <x v="1"/>
  </r>
  <r>
    <x v="518"/>
    <n v="6.8999999999999995"/>
    <x v="1"/>
  </r>
  <r>
    <x v="518"/>
    <n v="6.8999999999999995"/>
    <x v="1"/>
  </r>
  <r>
    <x v="518"/>
    <n v="6.8999999999999995"/>
    <x v="1"/>
  </r>
  <r>
    <x v="517"/>
    <n v="6.8999999999999995"/>
    <x v="1"/>
  </r>
  <r>
    <x v="517"/>
    <n v="6.8999999999999995"/>
    <x v="1"/>
  </r>
  <r>
    <x v="519"/>
    <n v="6.8833333333333337"/>
    <x v="1"/>
  </r>
  <r>
    <x v="519"/>
    <n v="6.8833333333333337"/>
    <x v="1"/>
  </r>
  <r>
    <x v="519"/>
    <n v="6.8833333333333337"/>
    <x v="1"/>
  </r>
  <r>
    <x v="519"/>
    <n v="6.8833333333333337"/>
    <x v="1"/>
  </r>
  <r>
    <x v="519"/>
    <n v="6.8833333333333337"/>
    <x v="1"/>
  </r>
  <r>
    <x v="519"/>
    <n v="6.8833333333333337"/>
    <x v="1"/>
  </r>
  <r>
    <x v="520"/>
    <n v="6.875"/>
    <x v="1"/>
  </r>
  <r>
    <x v="520"/>
    <n v="6.875"/>
    <x v="1"/>
  </r>
  <r>
    <x v="520"/>
    <n v="6.875"/>
    <x v="1"/>
  </r>
  <r>
    <x v="520"/>
    <n v="6.875"/>
    <x v="1"/>
  </r>
  <r>
    <x v="521"/>
    <n v="6.8666666666666671"/>
    <x v="1"/>
  </r>
  <r>
    <x v="522"/>
    <n v="6.8666666666666671"/>
    <x v="1"/>
  </r>
  <r>
    <x v="523"/>
    <n v="6.8666666666666671"/>
    <x v="1"/>
  </r>
  <r>
    <x v="524"/>
    <n v="6.8666666666666671"/>
    <x v="1"/>
  </r>
  <r>
    <x v="523"/>
    <n v="6.8666666666666671"/>
    <x v="1"/>
  </r>
  <r>
    <x v="524"/>
    <n v="6.8666666666666671"/>
    <x v="1"/>
  </r>
  <r>
    <x v="524"/>
    <n v="6.8666666666666671"/>
    <x v="1"/>
  </r>
  <r>
    <x v="521"/>
    <n v="6.8666666666666671"/>
    <x v="1"/>
  </r>
  <r>
    <x v="523"/>
    <n v="6.8666666666666671"/>
    <x v="1"/>
  </r>
  <r>
    <x v="522"/>
    <n v="6.8666666666666671"/>
    <x v="1"/>
  </r>
  <r>
    <x v="522"/>
    <n v="6.8666666666666671"/>
    <x v="1"/>
  </r>
  <r>
    <x v="521"/>
    <n v="6.8666666666666671"/>
    <x v="1"/>
  </r>
  <r>
    <x v="525"/>
    <n v="6.8599999999999994"/>
    <x v="1"/>
  </r>
  <r>
    <x v="525"/>
    <n v="6.8599999999999994"/>
    <x v="1"/>
  </r>
  <r>
    <x v="525"/>
    <n v="6.8599999999999994"/>
    <x v="1"/>
  </r>
  <r>
    <x v="525"/>
    <n v="6.8599999999999994"/>
    <x v="1"/>
  </r>
  <r>
    <x v="525"/>
    <n v="6.8599999999999994"/>
    <x v="1"/>
  </r>
  <r>
    <x v="526"/>
    <n v="6.8500000000000005"/>
    <x v="1"/>
  </r>
  <r>
    <x v="527"/>
    <n v="6.8500000000000005"/>
    <x v="1"/>
  </r>
  <r>
    <x v="527"/>
    <n v="6.8500000000000005"/>
    <x v="1"/>
  </r>
  <r>
    <x v="527"/>
    <n v="6.8500000000000005"/>
    <x v="1"/>
  </r>
  <r>
    <x v="527"/>
    <n v="6.8500000000000005"/>
    <x v="1"/>
  </r>
  <r>
    <x v="527"/>
    <n v="6.8500000000000005"/>
    <x v="1"/>
  </r>
  <r>
    <x v="526"/>
    <n v="6.8500000000000005"/>
    <x v="1"/>
  </r>
  <r>
    <x v="527"/>
    <n v="6.8500000000000005"/>
    <x v="1"/>
  </r>
  <r>
    <x v="527"/>
    <n v="6.8500000000000005"/>
    <x v="1"/>
  </r>
  <r>
    <x v="526"/>
    <n v="6.8500000000000005"/>
    <x v="1"/>
  </r>
  <r>
    <x v="527"/>
    <n v="6.8500000000000005"/>
    <x v="1"/>
  </r>
  <r>
    <x v="527"/>
    <n v="6.8500000000000005"/>
    <x v="1"/>
  </r>
  <r>
    <x v="527"/>
    <n v="6.8500000000000005"/>
    <x v="1"/>
  </r>
  <r>
    <x v="527"/>
    <n v="6.8500000000000005"/>
    <x v="1"/>
  </r>
  <r>
    <x v="527"/>
    <n v="6.8500000000000005"/>
    <x v="1"/>
  </r>
  <r>
    <x v="526"/>
    <n v="6.8500000000000005"/>
    <x v="1"/>
  </r>
  <r>
    <x v="528"/>
    <n v="6.85"/>
    <x v="1"/>
  </r>
  <r>
    <x v="529"/>
    <n v="6.85"/>
    <x v="1"/>
  </r>
  <r>
    <x v="530"/>
    <n v="6.85"/>
    <x v="1"/>
  </r>
  <r>
    <x v="531"/>
    <n v="6.85"/>
    <x v="1"/>
  </r>
  <r>
    <x v="532"/>
    <n v="6.85"/>
    <x v="1"/>
  </r>
  <r>
    <x v="533"/>
    <n v="6.85"/>
    <x v="1"/>
  </r>
  <r>
    <x v="534"/>
    <n v="6.85"/>
    <x v="1"/>
  </r>
  <r>
    <x v="528"/>
    <n v="6.85"/>
    <x v="1"/>
  </r>
  <r>
    <x v="535"/>
    <n v="6.85"/>
    <x v="1"/>
  </r>
  <r>
    <x v="536"/>
    <n v="6.85"/>
    <x v="1"/>
  </r>
  <r>
    <x v="537"/>
    <n v="6.85"/>
    <x v="1"/>
  </r>
  <r>
    <x v="538"/>
    <n v="6.85"/>
    <x v="1"/>
  </r>
  <r>
    <x v="539"/>
    <n v="6.85"/>
    <x v="1"/>
  </r>
  <r>
    <x v="538"/>
    <n v="6.85"/>
    <x v="1"/>
  </r>
  <r>
    <x v="539"/>
    <n v="6.85"/>
    <x v="1"/>
  </r>
  <r>
    <x v="537"/>
    <n v="6.85"/>
    <x v="1"/>
  </r>
  <r>
    <x v="536"/>
    <n v="6.85"/>
    <x v="1"/>
  </r>
  <r>
    <x v="535"/>
    <n v="6.85"/>
    <x v="1"/>
  </r>
  <r>
    <x v="528"/>
    <n v="6.85"/>
    <x v="1"/>
  </r>
  <r>
    <x v="534"/>
    <n v="6.85"/>
    <x v="1"/>
  </r>
  <r>
    <x v="532"/>
    <n v="6.85"/>
    <x v="1"/>
  </r>
  <r>
    <x v="533"/>
    <n v="6.85"/>
    <x v="1"/>
  </r>
  <r>
    <x v="531"/>
    <n v="6.85"/>
    <x v="1"/>
  </r>
  <r>
    <x v="530"/>
    <n v="6.85"/>
    <x v="1"/>
  </r>
  <r>
    <x v="529"/>
    <n v="6.85"/>
    <x v="1"/>
  </r>
  <r>
    <x v="528"/>
    <n v="6.85"/>
    <x v="1"/>
  </r>
  <r>
    <x v="540"/>
    <n v="6.8428571428571425"/>
    <x v="1"/>
  </r>
  <r>
    <x v="540"/>
    <n v="6.8428571428571425"/>
    <x v="1"/>
  </r>
  <r>
    <x v="540"/>
    <n v="6.8428571428571425"/>
    <x v="1"/>
  </r>
  <r>
    <x v="540"/>
    <n v="6.8428571428571425"/>
    <x v="1"/>
  </r>
  <r>
    <x v="540"/>
    <n v="6.8428571428571425"/>
    <x v="1"/>
  </r>
  <r>
    <x v="540"/>
    <n v="6.8428571428571425"/>
    <x v="1"/>
  </r>
  <r>
    <x v="540"/>
    <n v="6.8428571428571425"/>
    <x v="1"/>
  </r>
  <r>
    <x v="541"/>
    <n v="6.8400000000000007"/>
    <x v="1"/>
  </r>
  <r>
    <x v="542"/>
    <n v="6.8400000000000007"/>
    <x v="1"/>
  </r>
  <r>
    <x v="543"/>
    <n v="6.8400000000000007"/>
    <x v="1"/>
  </r>
  <r>
    <x v="543"/>
    <n v="6.8400000000000007"/>
    <x v="1"/>
  </r>
  <r>
    <x v="543"/>
    <n v="6.8400000000000007"/>
    <x v="1"/>
  </r>
  <r>
    <x v="541"/>
    <n v="6.8400000000000007"/>
    <x v="1"/>
  </r>
  <r>
    <x v="542"/>
    <n v="6.8400000000000007"/>
    <x v="1"/>
  </r>
  <r>
    <x v="542"/>
    <n v="6.8400000000000007"/>
    <x v="1"/>
  </r>
  <r>
    <x v="541"/>
    <n v="6.8400000000000007"/>
    <x v="1"/>
  </r>
  <r>
    <x v="542"/>
    <n v="6.8400000000000007"/>
    <x v="1"/>
  </r>
  <r>
    <x v="541"/>
    <n v="6.8400000000000007"/>
    <x v="1"/>
  </r>
  <r>
    <x v="542"/>
    <n v="6.8400000000000007"/>
    <x v="1"/>
  </r>
  <r>
    <x v="543"/>
    <n v="6.8400000000000007"/>
    <x v="1"/>
  </r>
  <r>
    <x v="541"/>
    <n v="6.8400000000000007"/>
    <x v="1"/>
  </r>
  <r>
    <x v="543"/>
    <n v="6.8400000000000007"/>
    <x v="1"/>
  </r>
  <r>
    <x v="544"/>
    <n v="6.8333333333333348"/>
    <x v="1"/>
  </r>
  <r>
    <x v="544"/>
    <n v="6.8333333333333348"/>
    <x v="1"/>
  </r>
  <r>
    <x v="544"/>
    <n v="6.8333333333333348"/>
    <x v="1"/>
  </r>
  <r>
    <x v="544"/>
    <n v="6.8333333333333348"/>
    <x v="1"/>
  </r>
  <r>
    <x v="544"/>
    <n v="6.8333333333333348"/>
    <x v="1"/>
  </r>
  <r>
    <x v="544"/>
    <n v="6.8333333333333348"/>
    <x v="1"/>
  </r>
  <r>
    <x v="544"/>
    <n v="6.8333333333333348"/>
    <x v="1"/>
  </r>
  <r>
    <x v="544"/>
    <n v="6.8333333333333348"/>
    <x v="1"/>
  </r>
  <r>
    <x v="544"/>
    <n v="6.8333333333333348"/>
    <x v="1"/>
  </r>
  <r>
    <x v="544"/>
    <n v="6.8333333333333348"/>
    <x v="1"/>
  </r>
  <r>
    <x v="544"/>
    <n v="6.8333333333333348"/>
    <x v="1"/>
  </r>
  <r>
    <x v="544"/>
    <n v="6.8333333333333348"/>
    <x v="1"/>
  </r>
  <r>
    <x v="545"/>
    <n v="6.833333333333333"/>
    <x v="1"/>
  </r>
  <r>
    <x v="546"/>
    <n v="6.833333333333333"/>
    <x v="1"/>
  </r>
  <r>
    <x v="547"/>
    <n v="6.833333333333333"/>
    <x v="1"/>
  </r>
  <r>
    <x v="548"/>
    <n v="6.833333333333333"/>
    <x v="1"/>
  </r>
  <r>
    <x v="549"/>
    <n v="6.833333333333333"/>
    <x v="1"/>
  </r>
  <r>
    <x v="547"/>
    <n v="6.833333333333333"/>
    <x v="1"/>
  </r>
  <r>
    <x v="548"/>
    <n v="6.833333333333333"/>
    <x v="1"/>
  </r>
  <r>
    <x v="549"/>
    <n v="6.833333333333333"/>
    <x v="1"/>
  </r>
  <r>
    <x v="546"/>
    <n v="6.833333333333333"/>
    <x v="1"/>
  </r>
  <r>
    <x v="546"/>
    <n v="6.833333333333333"/>
    <x v="1"/>
  </r>
  <r>
    <x v="549"/>
    <n v="6.833333333333333"/>
    <x v="1"/>
  </r>
  <r>
    <x v="548"/>
    <n v="6.833333333333333"/>
    <x v="1"/>
  </r>
  <r>
    <x v="545"/>
    <n v="6.833333333333333"/>
    <x v="1"/>
  </r>
  <r>
    <x v="545"/>
    <n v="6.833333333333333"/>
    <x v="1"/>
  </r>
  <r>
    <x v="547"/>
    <n v="6.833333333333333"/>
    <x v="1"/>
  </r>
  <r>
    <x v="550"/>
    <n v="6.8249999999999993"/>
    <x v="1"/>
  </r>
  <r>
    <x v="550"/>
    <n v="6.8249999999999993"/>
    <x v="1"/>
  </r>
  <r>
    <x v="550"/>
    <n v="6.8249999999999993"/>
    <x v="1"/>
  </r>
  <r>
    <x v="550"/>
    <n v="6.8249999999999993"/>
    <x v="1"/>
  </r>
  <r>
    <x v="551"/>
    <n v="6.8199999999999985"/>
    <x v="1"/>
  </r>
  <r>
    <x v="551"/>
    <n v="6.8199999999999985"/>
    <x v="1"/>
  </r>
  <r>
    <x v="551"/>
    <n v="6.8199999999999985"/>
    <x v="1"/>
  </r>
  <r>
    <x v="551"/>
    <n v="6.8199999999999985"/>
    <x v="1"/>
  </r>
  <r>
    <x v="551"/>
    <n v="6.8199999999999985"/>
    <x v="1"/>
  </r>
  <r>
    <x v="552"/>
    <n v="6.8000000000000007"/>
    <x v="1"/>
  </r>
  <r>
    <x v="552"/>
    <n v="6.8000000000000007"/>
    <x v="1"/>
  </r>
  <r>
    <x v="552"/>
    <n v="6.8000000000000007"/>
    <x v="1"/>
  </r>
  <r>
    <x v="552"/>
    <n v="6.8000000000000007"/>
    <x v="1"/>
  </r>
  <r>
    <x v="553"/>
    <n v="6.8"/>
    <x v="1"/>
  </r>
  <r>
    <x v="554"/>
    <n v="6.8"/>
    <x v="1"/>
  </r>
  <r>
    <x v="554"/>
    <n v="6.8"/>
    <x v="1"/>
  </r>
  <r>
    <x v="554"/>
    <n v="6.8"/>
    <x v="1"/>
  </r>
  <r>
    <x v="554"/>
    <n v="6.8"/>
    <x v="1"/>
  </r>
  <r>
    <x v="553"/>
    <n v="6.8"/>
    <x v="1"/>
  </r>
  <r>
    <x v="555"/>
    <n v="6.8"/>
    <x v="1"/>
  </r>
  <r>
    <x v="556"/>
    <n v="6.8"/>
    <x v="1"/>
  </r>
  <r>
    <x v="557"/>
    <n v="6.8"/>
    <x v="1"/>
  </r>
  <r>
    <x v="558"/>
    <n v="6.8"/>
    <x v="1"/>
  </r>
  <r>
    <x v="559"/>
    <n v="6.8"/>
    <x v="1"/>
  </r>
  <r>
    <x v="560"/>
    <n v="6.8"/>
    <x v="1"/>
  </r>
  <r>
    <x v="561"/>
    <n v="6.8"/>
    <x v="1"/>
  </r>
  <r>
    <x v="562"/>
    <n v="6.8"/>
    <x v="1"/>
  </r>
  <r>
    <x v="563"/>
    <n v="6.8"/>
    <x v="1"/>
  </r>
  <r>
    <x v="564"/>
    <n v="6.8"/>
    <x v="1"/>
  </r>
  <r>
    <x v="565"/>
    <n v="6.8"/>
    <x v="1"/>
  </r>
  <r>
    <x v="566"/>
    <n v="6.8"/>
    <x v="1"/>
  </r>
  <r>
    <x v="567"/>
    <n v="6.8"/>
    <x v="1"/>
  </r>
  <r>
    <x v="568"/>
    <n v="6.8"/>
    <x v="1"/>
  </r>
  <r>
    <x v="569"/>
    <n v="6.8"/>
    <x v="1"/>
  </r>
  <r>
    <x v="570"/>
    <n v="6.8"/>
    <x v="1"/>
  </r>
  <r>
    <x v="571"/>
    <n v="6.8"/>
    <x v="1"/>
  </r>
  <r>
    <x v="555"/>
    <n v="6.8"/>
    <x v="1"/>
  </r>
  <r>
    <x v="572"/>
    <n v="6.8"/>
    <x v="1"/>
  </r>
  <r>
    <x v="573"/>
    <n v="6.8"/>
    <x v="1"/>
  </r>
  <r>
    <x v="574"/>
    <n v="6.8"/>
    <x v="1"/>
  </r>
  <r>
    <x v="575"/>
    <n v="6.8"/>
    <x v="1"/>
  </r>
  <r>
    <x v="576"/>
    <n v="6.8"/>
    <x v="1"/>
  </r>
  <r>
    <x v="577"/>
    <n v="6.8"/>
    <x v="1"/>
  </r>
  <r>
    <x v="578"/>
    <n v="6.8"/>
    <x v="1"/>
  </r>
  <r>
    <x v="579"/>
    <n v="6.8"/>
    <x v="1"/>
  </r>
  <r>
    <x v="580"/>
    <n v="6.8"/>
    <x v="1"/>
  </r>
  <r>
    <x v="581"/>
    <n v="6.8"/>
    <x v="1"/>
  </r>
  <r>
    <x v="582"/>
    <n v="6.8"/>
    <x v="1"/>
  </r>
  <r>
    <x v="583"/>
    <n v="6.8"/>
    <x v="1"/>
  </r>
  <r>
    <x v="584"/>
    <n v="6.8"/>
    <x v="1"/>
  </r>
  <r>
    <x v="585"/>
    <n v="6.8"/>
    <x v="1"/>
  </r>
  <r>
    <x v="586"/>
    <n v="6.8"/>
    <x v="1"/>
  </r>
  <r>
    <x v="587"/>
    <n v="6.8"/>
    <x v="1"/>
  </r>
  <r>
    <x v="588"/>
    <n v="6.8"/>
    <x v="1"/>
  </r>
  <r>
    <x v="589"/>
    <n v="6.8"/>
    <x v="1"/>
  </r>
  <r>
    <x v="590"/>
    <n v="6.8"/>
    <x v="1"/>
  </r>
  <r>
    <x v="591"/>
    <n v="6.8"/>
    <x v="1"/>
  </r>
  <r>
    <x v="592"/>
    <n v="6.8"/>
    <x v="1"/>
  </r>
  <r>
    <x v="556"/>
    <n v="6.8"/>
    <x v="1"/>
  </r>
  <r>
    <x v="556"/>
    <n v="6.8"/>
    <x v="1"/>
  </r>
  <r>
    <x v="557"/>
    <n v="6.8"/>
    <x v="1"/>
  </r>
  <r>
    <x v="558"/>
    <n v="6.8"/>
    <x v="1"/>
  </r>
  <r>
    <x v="553"/>
    <n v="6.8"/>
    <x v="1"/>
  </r>
  <r>
    <x v="555"/>
    <n v="6.8"/>
    <x v="1"/>
  </r>
  <r>
    <x v="553"/>
    <n v="6.8"/>
    <x v="1"/>
  </r>
  <r>
    <x v="554"/>
    <n v="6.8"/>
    <x v="1"/>
  </r>
  <r>
    <x v="554"/>
    <n v="6.8"/>
    <x v="1"/>
  </r>
  <r>
    <x v="593"/>
    <n v="6.7916666666666652"/>
    <x v="1"/>
  </r>
  <r>
    <x v="593"/>
    <n v="6.7916666666666652"/>
    <x v="1"/>
  </r>
  <r>
    <x v="593"/>
    <n v="6.7916666666666652"/>
    <x v="1"/>
  </r>
  <r>
    <x v="593"/>
    <n v="6.7916666666666652"/>
    <x v="1"/>
  </r>
  <r>
    <x v="593"/>
    <n v="6.7916666666666652"/>
    <x v="1"/>
  </r>
  <r>
    <x v="593"/>
    <n v="6.7916666666666652"/>
    <x v="1"/>
  </r>
  <r>
    <x v="593"/>
    <n v="6.7916666666666652"/>
    <x v="1"/>
  </r>
  <r>
    <x v="593"/>
    <n v="6.7916666666666652"/>
    <x v="1"/>
  </r>
  <r>
    <x v="593"/>
    <n v="6.7916666666666652"/>
    <x v="1"/>
  </r>
  <r>
    <x v="593"/>
    <n v="6.7916666666666652"/>
    <x v="1"/>
  </r>
  <r>
    <x v="593"/>
    <n v="6.7916666666666652"/>
    <x v="1"/>
  </r>
  <r>
    <x v="593"/>
    <n v="6.7916666666666652"/>
    <x v="1"/>
  </r>
  <r>
    <x v="594"/>
    <n v="6.7833333333333323"/>
    <x v="1"/>
  </r>
  <r>
    <x v="594"/>
    <n v="6.7833333333333323"/>
    <x v="1"/>
  </r>
  <r>
    <x v="594"/>
    <n v="6.7833333333333323"/>
    <x v="1"/>
  </r>
  <r>
    <x v="594"/>
    <n v="6.7833333333333323"/>
    <x v="1"/>
  </r>
  <r>
    <x v="594"/>
    <n v="6.7833333333333323"/>
    <x v="1"/>
  </r>
  <r>
    <x v="594"/>
    <n v="6.7833333333333323"/>
    <x v="1"/>
  </r>
  <r>
    <x v="595"/>
    <n v="6.7800000000000011"/>
    <x v="1"/>
  </r>
  <r>
    <x v="595"/>
    <n v="6.7800000000000011"/>
    <x v="1"/>
  </r>
  <r>
    <x v="595"/>
    <n v="6.7800000000000011"/>
    <x v="1"/>
  </r>
  <r>
    <x v="595"/>
    <n v="6.7800000000000011"/>
    <x v="1"/>
  </r>
  <r>
    <x v="595"/>
    <n v="6.7800000000000011"/>
    <x v="1"/>
  </r>
  <r>
    <x v="595"/>
    <n v="6.7800000000000011"/>
    <x v="1"/>
  </r>
  <r>
    <x v="595"/>
    <n v="6.7800000000000011"/>
    <x v="1"/>
  </r>
  <r>
    <x v="595"/>
    <n v="6.7800000000000011"/>
    <x v="1"/>
  </r>
  <r>
    <x v="595"/>
    <n v="6.7800000000000011"/>
    <x v="1"/>
  </r>
  <r>
    <x v="595"/>
    <n v="6.7800000000000011"/>
    <x v="1"/>
  </r>
  <r>
    <x v="596"/>
    <n v="6.7799999999999994"/>
    <x v="1"/>
  </r>
  <r>
    <x v="596"/>
    <n v="6.7799999999999994"/>
    <x v="1"/>
  </r>
  <r>
    <x v="596"/>
    <n v="6.7799999999999994"/>
    <x v="1"/>
  </r>
  <r>
    <x v="596"/>
    <n v="6.7799999999999994"/>
    <x v="1"/>
  </r>
  <r>
    <x v="596"/>
    <n v="6.7799999999999994"/>
    <x v="1"/>
  </r>
  <r>
    <x v="597"/>
    <n v="6.7750000000000004"/>
    <x v="1"/>
  </r>
  <r>
    <x v="597"/>
    <n v="6.7750000000000004"/>
    <x v="1"/>
  </r>
  <r>
    <x v="597"/>
    <n v="6.7750000000000004"/>
    <x v="1"/>
  </r>
  <r>
    <x v="597"/>
    <n v="6.7750000000000004"/>
    <x v="1"/>
  </r>
  <r>
    <x v="598"/>
    <n v="6.7714285714285722"/>
    <x v="1"/>
  </r>
  <r>
    <x v="598"/>
    <n v="6.7714285714285722"/>
    <x v="1"/>
  </r>
  <r>
    <x v="598"/>
    <n v="6.7714285714285722"/>
    <x v="1"/>
  </r>
  <r>
    <x v="598"/>
    <n v="6.7714285714285722"/>
    <x v="1"/>
  </r>
  <r>
    <x v="598"/>
    <n v="6.7714285714285722"/>
    <x v="1"/>
  </r>
  <r>
    <x v="598"/>
    <n v="6.7714285714285722"/>
    <x v="1"/>
  </r>
  <r>
    <x v="598"/>
    <n v="6.7714285714285722"/>
    <x v="1"/>
  </r>
  <r>
    <x v="599"/>
    <n v="6.7714285714285705"/>
    <x v="1"/>
  </r>
  <r>
    <x v="599"/>
    <n v="6.7714285714285705"/>
    <x v="1"/>
  </r>
  <r>
    <x v="599"/>
    <n v="6.7714285714285705"/>
    <x v="1"/>
  </r>
  <r>
    <x v="599"/>
    <n v="6.7714285714285705"/>
    <x v="1"/>
  </r>
  <r>
    <x v="599"/>
    <n v="6.7714285714285705"/>
    <x v="1"/>
  </r>
  <r>
    <x v="599"/>
    <n v="6.7714285714285705"/>
    <x v="1"/>
  </r>
  <r>
    <x v="599"/>
    <n v="6.7714285714285705"/>
    <x v="1"/>
  </r>
  <r>
    <x v="600"/>
    <n v="6.7666666666666675"/>
    <x v="1"/>
  </r>
  <r>
    <x v="600"/>
    <n v="6.7666666666666675"/>
    <x v="1"/>
  </r>
  <r>
    <x v="600"/>
    <n v="6.7666666666666675"/>
    <x v="1"/>
  </r>
  <r>
    <x v="600"/>
    <n v="6.7666666666666675"/>
    <x v="1"/>
  </r>
  <r>
    <x v="600"/>
    <n v="6.7666666666666675"/>
    <x v="1"/>
  </r>
  <r>
    <x v="600"/>
    <n v="6.7666666666666675"/>
    <x v="1"/>
  </r>
  <r>
    <x v="600"/>
    <n v="6.7666666666666675"/>
    <x v="1"/>
  </r>
  <r>
    <x v="600"/>
    <n v="6.7666666666666675"/>
    <x v="1"/>
  </r>
  <r>
    <x v="600"/>
    <n v="6.7666666666666675"/>
    <x v="1"/>
  </r>
  <r>
    <x v="601"/>
    <n v="6.7666666666666666"/>
    <x v="1"/>
  </r>
  <r>
    <x v="601"/>
    <n v="6.7666666666666666"/>
    <x v="1"/>
  </r>
  <r>
    <x v="602"/>
    <n v="6.7666666666666666"/>
    <x v="1"/>
  </r>
  <r>
    <x v="603"/>
    <n v="6.7666666666666666"/>
    <x v="1"/>
  </r>
  <r>
    <x v="602"/>
    <n v="6.7666666666666666"/>
    <x v="1"/>
  </r>
  <r>
    <x v="603"/>
    <n v="6.7666666666666666"/>
    <x v="1"/>
  </r>
  <r>
    <x v="601"/>
    <n v="6.7666666666666666"/>
    <x v="1"/>
  </r>
  <r>
    <x v="603"/>
    <n v="6.7666666666666666"/>
    <x v="1"/>
  </r>
  <r>
    <x v="601"/>
    <n v="6.7666666666666666"/>
    <x v="1"/>
  </r>
  <r>
    <x v="601"/>
    <n v="6.7666666666666666"/>
    <x v="1"/>
  </r>
  <r>
    <x v="602"/>
    <n v="6.7666666666666666"/>
    <x v="1"/>
  </r>
  <r>
    <x v="601"/>
    <n v="6.7666666666666666"/>
    <x v="1"/>
  </r>
  <r>
    <x v="604"/>
    <n v="6.7666666666666657"/>
    <x v="1"/>
  </r>
  <r>
    <x v="604"/>
    <n v="6.7666666666666657"/>
    <x v="1"/>
  </r>
  <r>
    <x v="604"/>
    <n v="6.7666666666666657"/>
    <x v="1"/>
  </r>
  <r>
    <x v="605"/>
    <n v="6.7624999999999993"/>
    <x v="1"/>
  </r>
  <r>
    <x v="605"/>
    <n v="6.7624999999999993"/>
    <x v="1"/>
  </r>
  <r>
    <x v="605"/>
    <n v="6.7624999999999993"/>
    <x v="1"/>
  </r>
  <r>
    <x v="605"/>
    <n v="6.7624999999999993"/>
    <x v="1"/>
  </r>
  <r>
    <x v="605"/>
    <n v="6.7624999999999993"/>
    <x v="1"/>
  </r>
  <r>
    <x v="605"/>
    <n v="6.7624999999999993"/>
    <x v="1"/>
  </r>
  <r>
    <x v="605"/>
    <n v="6.7624999999999993"/>
    <x v="1"/>
  </r>
  <r>
    <x v="605"/>
    <n v="6.7624999999999993"/>
    <x v="1"/>
  </r>
  <r>
    <x v="606"/>
    <n v="6.76"/>
    <x v="1"/>
  </r>
  <r>
    <x v="607"/>
    <n v="6.76"/>
    <x v="1"/>
  </r>
  <r>
    <x v="607"/>
    <n v="6.76"/>
    <x v="1"/>
  </r>
  <r>
    <x v="606"/>
    <n v="6.76"/>
    <x v="1"/>
  </r>
  <r>
    <x v="606"/>
    <n v="6.76"/>
    <x v="1"/>
  </r>
  <r>
    <x v="607"/>
    <n v="6.76"/>
    <x v="1"/>
  </r>
  <r>
    <x v="607"/>
    <n v="6.76"/>
    <x v="1"/>
  </r>
  <r>
    <x v="606"/>
    <n v="6.76"/>
    <x v="1"/>
  </r>
  <r>
    <x v="607"/>
    <n v="6.76"/>
    <x v="1"/>
  </r>
  <r>
    <x v="606"/>
    <n v="6.76"/>
    <x v="1"/>
  </r>
  <r>
    <x v="608"/>
    <n v="6.75"/>
    <x v="1"/>
  </r>
  <r>
    <x v="609"/>
    <n v="6.75"/>
    <x v="1"/>
  </r>
  <r>
    <x v="608"/>
    <n v="6.75"/>
    <x v="1"/>
  </r>
  <r>
    <x v="610"/>
    <n v="6.75"/>
    <x v="1"/>
  </r>
  <r>
    <x v="611"/>
    <n v="6.75"/>
    <x v="1"/>
  </r>
  <r>
    <x v="612"/>
    <n v="6.75"/>
    <x v="1"/>
  </r>
  <r>
    <x v="611"/>
    <n v="6.75"/>
    <x v="1"/>
  </r>
  <r>
    <x v="612"/>
    <n v="6.75"/>
    <x v="1"/>
  </r>
  <r>
    <x v="612"/>
    <n v="6.75"/>
    <x v="1"/>
  </r>
  <r>
    <x v="612"/>
    <n v="6.75"/>
    <x v="1"/>
  </r>
  <r>
    <x v="611"/>
    <n v="6.75"/>
    <x v="1"/>
  </r>
  <r>
    <x v="610"/>
    <n v="6.75"/>
    <x v="1"/>
  </r>
  <r>
    <x v="608"/>
    <n v="6.75"/>
    <x v="1"/>
  </r>
  <r>
    <x v="611"/>
    <n v="6.75"/>
    <x v="1"/>
  </r>
  <r>
    <x v="609"/>
    <n v="6.75"/>
    <x v="1"/>
  </r>
  <r>
    <x v="608"/>
    <n v="6.75"/>
    <x v="1"/>
  </r>
  <r>
    <x v="613"/>
    <n v="6.74"/>
    <x v="1"/>
  </r>
  <r>
    <x v="613"/>
    <n v="6.74"/>
    <x v="1"/>
  </r>
  <r>
    <x v="613"/>
    <n v="6.74"/>
    <x v="1"/>
  </r>
  <r>
    <x v="613"/>
    <n v="6.74"/>
    <x v="1"/>
  </r>
  <r>
    <x v="613"/>
    <n v="6.74"/>
    <x v="1"/>
  </r>
  <r>
    <x v="614"/>
    <n v="6.7333333333333334"/>
    <x v="1"/>
  </r>
  <r>
    <x v="615"/>
    <n v="6.7333333333333334"/>
    <x v="1"/>
  </r>
  <r>
    <x v="616"/>
    <n v="6.7333333333333334"/>
    <x v="1"/>
  </r>
  <r>
    <x v="615"/>
    <n v="6.7333333333333334"/>
    <x v="1"/>
  </r>
  <r>
    <x v="616"/>
    <n v="6.7333333333333334"/>
    <x v="1"/>
  </r>
  <r>
    <x v="614"/>
    <n v="6.7333333333333334"/>
    <x v="1"/>
  </r>
  <r>
    <x v="615"/>
    <n v="6.7333333333333334"/>
    <x v="1"/>
  </r>
  <r>
    <x v="616"/>
    <n v="6.7333333333333334"/>
    <x v="1"/>
  </r>
  <r>
    <x v="614"/>
    <n v="6.7333333333333334"/>
    <x v="1"/>
  </r>
  <r>
    <x v="617"/>
    <n v="6.7333333333333325"/>
    <x v="1"/>
  </r>
  <r>
    <x v="617"/>
    <n v="6.7333333333333325"/>
    <x v="1"/>
  </r>
  <r>
    <x v="617"/>
    <n v="6.7333333333333325"/>
    <x v="1"/>
  </r>
  <r>
    <x v="617"/>
    <n v="6.7333333333333325"/>
    <x v="1"/>
  </r>
  <r>
    <x v="617"/>
    <n v="6.7333333333333325"/>
    <x v="1"/>
  </r>
  <r>
    <x v="617"/>
    <n v="6.7333333333333325"/>
    <x v="1"/>
  </r>
  <r>
    <x v="617"/>
    <n v="6.7333333333333325"/>
    <x v="1"/>
  </r>
  <r>
    <x v="617"/>
    <n v="6.7333333333333325"/>
    <x v="1"/>
  </r>
  <r>
    <x v="617"/>
    <n v="6.7333333333333325"/>
    <x v="1"/>
  </r>
  <r>
    <x v="617"/>
    <n v="6.7333333333333325"/>
    <x v="1"/>
  </r>
  <r>
    <x v="617"/>
    <n v="6.7333333333333325"/>
    <x v="1"/>
  </r>
  <r>
    <x v="617"/>
    <n v="6.7333333333333325"/>
    <x v="1"/>
  </r>
  <r>
    <x v="617"/>
    <n v="6.7333333333333325"/>
    <x v="1"/>
  </r>
  <r>
    <x v="617"/>
    <n v="6.7333333333333325"/>
    <x v="1"/>
  </r>
  <r>
    <x v="617"/>
    <n v="6.7333333333333325"/>
    <x v="1"/>
  </r>
  <r>
    <x v="618"/>
    <n v="6.7249999999999996"/>
    <x v="1"/>
  </r>
  <r>
    <x v="618"/>
    <n v="6.7249999999999996"/>
    <x v="1"/>
  </r>
  <r>
    <x v="618"/>
    <n v="6.7249999999999996"/>
    <x v="1"/>
  </r>
  <r>
    <x v="618"/>
    <n v="6.7249999999999996"/>
    <x v="1"/>
  </r>
  <r>
    <x v="619"/>
    <n v="6.7200000000000006"/>
    <x v="1"/>
  </r>
  <r>
    <x v="619"/>
    <n v="6.7200000000000006"/>
    <x v="1"/>
  </r>
  <r>
    <x v="619"/>
    <n v="6.7200000000000006"/>
    <x v="1"/>
  </r>
  <r>
    <x v="619"/>
    <n v="6.7200000000000006"/>
    <x v="1"/>
  </r>
  <r>
    <x v="619"/>
    <n v="6.7200000000000006"/>
    <x v="1"/>
  </r>
  <r>
    <x v="620"/>
    <n v="6.7111111111111112"/>
    <x v="1"/>
  </r>
  <r>
    <x v="620"/>
    <n v="6.7111111111111112"/>
    <x v="1"/>
  </r>
  <r>
    <x v="620"/>
    <n v="6.7111111111111112"/>
    <x v="1"/>
  </r>
  <r>
    <x v="620"/>
    <n v="6.7111111111111112"/>
    <x v="1"/>
  </r>
  <r>
    <x v="620"/>
    <n v="6.7111111111111112"/>
    <x v="1"/>
  </r>
  <r>
    <x v="620"/>
    <n v="6.7111111111111112"/>
    <x v="1"/>
  </r>
  <r>
    <x v="620"/>
    <n v="6.7111111111111112"/>
    <x v="1"/>
  </r>
  <r>
    <x v="620"/>
    <n v="6.7111111111111112"/>
    <x v="1"/>
  </r>
  <r>
    <x v="620"/>
    <n v="6.7111111111111112"/>
    <x v="1"/>
  </r>
  <r>
    <x v="621"/>
    <n v="6.7062499999999998"/>
    <x v="1"/>
  </r>
  <r>
    <x v="621"/>
    <n v="6.7062499999999998"/>
    <x v="1"/>
  </r>
  <r>
    <x v="621"/>
    <n v="6.7062499999999998"/>
    <x v="1"/>
  </r>
  <r>
    <x v="621"/>
    <n v="6.7062499999999998"/>
    <x v="1"/>
  </r>
  <r>
    <x v="621"/>
    <n v="6.7062499999999998"/>
    <x v="1"/>
  </r>
  <r>
    <x v="621"/>
    <n v="6.7062499999999998"/>
    <x v="1"/>
  </r>
  <r>
    <x v="621"/>
    <n v="6.7062499999999998"/>
    <x v="1"/>
  </r>
  <r>
    <x v="621"/>
    <n v="6.7062499999999998"/>
    <x v="1"/>
  </r>
  <r>
    <x v="621"/>
    <n v="6.7062499999999998"/>
    <x v="1"/>
  </r>
  <r>
    <x v="621"/>
    <n v="6.7062499999999998"/>
    <x v="1"/>
  </r>
  <r>
    <x v="621"/>
    <n v="6.7062499999999998"/>
    <x v="1"/>
  </r>
  <r>
    <x v="621"/>
    <n v="6.7062499999999998"/>
    <x v="1"/>
  </r>
  <r>
    <x v="621"/>
    <n v="6.7062499999999998"/>
    <x v="1"/>
  </r>
  <r>
    <x v="621"/>
    <n v="6.7062499999999998"/>
    <x v="1"/>
  </r>
  <r>
    <x v="621"/>
    <n v="6.7062499999999998"/>
    <x v="1"/>
  </r>
  <r>
    <x v="621"/>
    <n v="6.7062499999999998"/>
    <x v="1"/>
  </r>
  <r>
    <x v="622"/>
    <n v="6.7"/>
    <x v="1"/>
  </r>
  <r>
    <x v="623"/>
    <n v="6.7"/>
    <x v="1"/>
  </r>
  <r>
    <x v="623"/>
    <n v="6.7"/>
    <x v="1"/>
  </r>
  <r>
    <x v="622"/>
    <n v="6.7"/>
    <x v="1"/>
  </r>
  <r>
    <x v="624"/>
    <n v="6.7"/>
    <x v="1"/>
  </r>
  <r>
    <x v="625"/>
    <n v="6.7"/>
    <x v="1"/>
  </r>
  <r>
    <x v="622"/>
    <n v="6.7"/>
    <x v="1"/>
  </r>
  <r>
    <x v="626"/>
    <n v="6.7"/>
    <x v="1"/>
  </r>
  <r>
    <x v="627"/>
    <n v="6.7"/>
    <x v="1"/>
  </r>
  <r>
    <x v="628"/>
    <n v="6.7"/>
    <x v="1"/>
  </r>
  <r>
    <x v="629"/>
    <n v="6.7"/>
    <x v="1"/>
  </r>
  <r>
    <x v="630"/>
    <n v="6.7"/>
    <x v="1"/>
  </r>
  <r>
    <x v="631"/>
    <n v="6.7"/>
    <x v="1"/>
  </r>
  <r>
    <x v="632"/>
    <n v="6.7"/>
    <x v="1"/>
  </r>
  <r>
    <x v="633"/>
    <n v="6.7"/>
    <x v="1"/>
  </r>
  <r>
    <x v="634"/>
    <n v="6.7"/>
    <x v="1"/>
  </r>
  <r>
    <x v="635"/>
    <n v="6.7"/>
    <x v="1"/>
  </r>
  <r>
    <x v="636"/>
    <n v="6.7"/>
    <x v="1"/>
  </r>
  <r>
    <x v="637"/>
    <n v="6.7"/>
    <x v="1"/>
  </r>
  <r>
    <x v="638"/>
    <n v="6.7"/>
    <x v="1"/>
  </r>
  <r>
    <x v="639"/>
    <n v="6.7"/>
    <x v="1"/>
  </r>
  <r>
    <x v="640"/>
    <n v="6.7"/>
    <x v="1"/>
  </r>
  <r>
    <x v="641"/>
    <n v="6.7"/>
    <x v="1"/>
  </r>
  <r>
    <x v="642"/>
    <n v="6.7"/>
    <x v="1"/>
  </r>
  <r>
    <x v="643"/>
    <n v="6.7"/>
    <x v="1"/>
  </r>
  <r>
    <x v="644"/>
    <n v="6.7"/>
    <x v="1"/>
  </r>
  <r>
    <x v="645"/>
    <n v="6.7"/>
    <x v="1"/>
  </r>
  <r>
    <x v="646"/>
    <n v="6.7"/>
    <x v="1"/>
  </r>
  <r>
    <x v="647"/>
    <n v="6.7"/>
    <x v="1"/>
  </r>
  <r>
    <x v="648"/>
    <n v="6.7"/>
    <x v="1"/>
  </r>
  <r>
    <x v="649"/>
    <n v="6.7"/>
    <x v="1"/>
  </r>
  <r>
    <x v="650"/>
    <n v="6.7"/>
    <x v="1"/>
  </r>
  <r>
    <x v="651"/>
    <n v="6.7"/>
    <x v="1"/>
  </r>
  <r>
    <x v="652"/>
    <n v="6.7"/>
    <x v="1"/>
  </r>
  <r>
    <x v="653"/>
    <n v="6.7"/>
    <x v="1"/>
  </r>
  <r>
    <x v="654"/>
    <n v="6.7"/>
    <x v="1"/>
  </r>
  <r>
    <x v="655"/>
    <n v="6.7"/>
    <x v="1"/>
  </r>
  <r>
    <x v="656"/>
    <n v="6.7"/>
    <x v="1"/>
  </r>
  <r>
    <x v="657"/>
    <n v="6.7"/>
    <x v="1"/>
  </r>
  <r>
    <x v="658"/>
    <n v="6.7"/>
    <x v="1"/>
  </r>
  <r>
    <x v="623"/>
    <n v="6.7"/>
    <x v="1"/>
  </r>
  <r>
    <x v="622"/>
    <n v="6.7"/>
    <x v="1"/>
  </r>
  <r>
    <x v="659"/>
    <n v="6.6833333333333327"/>
    <x v="1"/>
  </r>
  <r>
    <x v="659"/>
    <n v="6.6833333333333327"/>
    <x v="1"/>
  </r>
  <r>
    <x v="659"/>
    <n v="6.6833333333333327"/>
    <x v="1"/>
  </r>
  <r>
    <x v="659"/>
    <n v="6.6833333333333327"/>
    <x v="1"/>
  </r>
  <r>
    <x v="659"/>
    <n v="6.6833333333333327"/>
    <x v="1"/>
  </r>
  <r>
    <x v="659"/>
    <n v="6.6833333333333327"/>
    <x v="1"/>
  </r>
  <r>
    <x v="660"/>
    <n v="6.68"/>
    <x v="1"/>
  </r>
  <r>
    <x v="660"/>
    <n v="6.68"/>
    <x v="1"/>
  </r>
  <r>
    <x v="660"/>
    <n v="6.68"/>
    <x v="1"/>
  </r>
  <r>
    <x v="660"/>
    <n v="6.68"/>
    <x v="1"/>
  </r>
  <r>
    <x v="660"/>
    <n v="6.68"/>
    <x v="1"/>
  </r>
  <r>
    <x v="661"/>
    <n v="6.6750000000000007"/>
    <x v="1"/>
  </r>
  <r>
    <x v="662"/>
    <n v="6.6750000000000007"/>
    <x v="1"/>
  </r>
  <r>
    <x v="662"/>
    <n v="6.6750000000000007"/>
    <x v="1"/>
  </r>
  <r>
    <x v="662"/>
    <n v="6.6750000000000007"/>
    <x v="1"/>
  </r>
  <r>
    <x v="661"/>
    <n v="6.6750000000000007"/>
    <x v="1"/>
  </r>
  <r>
    <x v="661"/>
    <n v="6.6750000000000007"/>
    <x v="1"/>
  </r>
  <r>
    <x v="661"/>
    <n v="6.6750000000000007"/>
    <x v="1"/>
  </r>
  <r>
    <x v="662"/>
    <n v="6.6750000000000007"/>
    <x v="1"/>
  </r>
  <r>
    <x v="663"/>
    <n v="6.6749999999999998"/>
    <x v="1"/>
  </r>
  <r>
    <x v="663"/>
    <n v="6.6749999999999998"/>
    <x v="1"/>
  </r>
  <r>
    <x v="663"/>
    <n v="6.6749999999999998"/>
    <x v="1"/>
  </r>
  <r>
    <x v="663"/>
    <n v="6.6749999999999998"/>
    <x v="1"/>
  </r>
  <r>
    <x v="664"/>
    <n v="6.666666666666667"/>
    <x v="1"/>
  </r>
  <r>
    <x v="665"/>
    <n v="6.666666666666667"/>
    <x v="1"/>
  </r>
  <r>
    <x v="666"/>
    <n v="6.666666666666667"/>
    <x v="1"/>
  </r>
  <r>
    <x v="667"/>
    <n v="6.666666666666667"/>
    <x v="1"/>
  </r>
  <r>
    <x v="664"/>
    <n v="6.666666666666667"/>
    <x v="1"/>
  </r>
  <r>
    <x v="664"/>
    <n v="6.666666666666667"/>
    <x v="1"/>
  </r>
  <r>
    <x v="664"/>
    <n v="6.666666666666667"/>
    <x v="1"/>
  </r>
  <r>
    <x v="665"/>
    <n v="6.666666666666667"/>
    <x v="1"/>
  </r>
  <r>
    <x v="666"/>
    <n v="6.666666666666667"/>
    <x v="1"/>
  </r>
  <r>
    <x v="668"/>
    <n v="6.666666666666667"/>
    <x v="1"/>
  </r>
  <r>
    <x v="668"/>
    <n v="6.666666666666667"/>
    <x v="1"/>
  </r>
  <r>
    <x v="668"/>
    <n v="6.666666666666667"/>
    <x v="1"/>
  </r>
  <r>
    <x v="667"/>
    <n v="6.666666666666667"/>
    <x v="1"/>
  </r>
  <r>
    <x v="667"/>
    <n v="6.666666666666667"/>
    <x v="1"/>
  </r>
  <r>
    <x v="666"/>
    <n v="6.666666666666667"/>
    <x v="1"/>
  </r>
  <r>
    <x v="664"/>
    <n v="6.666666666666667"/>
    <x v="1"/>
  </r>
  <r>
    <x v="665"/>
    <n v="6.666666666666667"/>
    <x v="1"/>
  </r>
  <r>
    <x v="664"/>
    <n v="6.666666666666667"/>
    <x v="1"/>
  </r>
  <r>
    <x v="669"/>
    <n v="6.6666666666666652"/>
    <x v="1"/>
  </r>
  <r>
    <x v="669"/>
    <n v="6.6666666666666652"/>
    <x v="1"/>
  </r>
  <r>
    <x v="669"/>
    <n v="6.6666666666666652"/>
    <x v="1"/>
  </r>
  <r>
    <x v="669"/>
    <n v="6.6666666666666652"/>
    <x v="1"/>
  </r>
  <r>
    <x v="669"/>
    <n v="6.6666666666666652"/>
    <x v="1"/>
  </r>
  <r>
    <x v="669"/>
    <n v="6.6666666666666652"/>
    <x v="1"/>
  </r>
  <r>
    <x v="670"/>
    <n v="6.6571428571428575"/>
    <x v="1"/>
  </r>
  <r>
    <x v="670"/>
    <n v="6.6571428571428575"/>
    <x v="1"/>
  </r>
  <r>
    <x v="670"/>
    <n v="6.6571428571428575"/>
    <x v="1"/>
  </r>
  <r>
    <x v="670"/>
    <n v="6.6571428571428575"/>
    <x v="1"/>
  </r>
  <r>
    <x v="670"/>
    <n v="6.6571428571428575"/>
    <x v="1"/>
  </r>
  <r>
    <x v="670"/>
    <n v="6.6571428571428575"/>
    <x v="1"/>
  </r>
  <r>
    <x v="670"/>
    <n v="6.6571428571428575"/>
    <x v="1"/>
  </r>
  <r>
    <x v="671"/>
    <n v="6.6545454545454534"/>
    <x v="1"/>
  </r>
  <r>
    <x v="671"/>
    <n v="6.6545454545454534"/>
    <x v="1"/>
  </r>
  <r>
    <x v="671"/>
    <n v="6.6545454545454534"/>
    <x v="1"/>
  </r>
  <r>
    <x v="671"/>
    <n v="6.6545454545454534"/>
    <x v="1"/>
  </r>
  <r>
    <x v="671"/>
    <n v="6.6545454545454534"/>
    <x v="1"/>
  </r>
  <r>
    <x v="671"/>
    <n v="6.6545454545454534"/>
    <x v="1"/>
  </r>
  <r>
    <x v="671"/>
    <n v="6.6545454545454534"/>
    <x v="1"/>
  </r>
  <r>
    <x v="671"/>
    <n v="6.6545454545454534"/>
    <x v="1"/>
  </r>
  <r>
    <x v="671"/>
    <n v="6.6545454545454534"/>
    <x v="1"/>
  </r>
  <r>
    <x v="671"/>
    <n v="6.6545454545454534"/>
    <x v="1"/>
  </r>
  <r>
    <x v="671"/>
    <n v="6.6545454545454534"/>
    <x v="1"/>
  </r>
  <r>
    <x v="672"/>
    <n v="6.65"/>
    <x v="1"/>
  </r>
  <r>
    <x v="673"/>
    <n v="6.65"/>
    <x v="1"/>
  </r>
  <r>
    <x v="674"/>
    <n v="6.65"/>
    <x v="1"/>
  </r>
  <r>
    <x v="675"/>
    <n v="6.65"/>
    <x v="1"/>
  </r>
  <r>
    <x v="676"/>
    <n v="6.65"/>
    <x v="1"/>
  </r>
  <r>
    <x v="676"/>
    <n v="6.65"/>
    <x v="1"/>
  </r>
  <r>
    <x v="675"/>
    <n v="6.65"/>
    <x v="1"/>
  </r>
  <r>
    <x v="674"/>
    <n v="6.65"/>
    <x v="1"/>
  </r>
  <r>
    <x v="673"/>
    <n v="6.65"/>
    <x v="1"/>
  </r>
  <r>
    <x v="672"/>
    <n v="6.65"/>
    <x v="1"/>
  </r>
  <r>
    <x v="677"/>
    <n v="6.6499999999999995"/>
    <x v="1"/>
  </r>
  <r>
    <x v="677"/>
    <n v="6.6499999999999995"/>
    <x v="1"/>
  </r>
  <r>
    <x v="677"/>
    <n v="6.6499999999999995"/>
    <x v="1"/>
  </r>
  <r>
    <x v="677"/>
    <n v="6.6499999999999995"/>
    <x v="1"/>
  </r>
  <r>
    <x v="678"/>
    <n v="6.638461538461538"/>
    <x v="1"/>
  </r>
  <r>
    <x v="678"/>
    <n v="6.638461538461538"/>
    <x v="1"/>
  </r>
  <r>
    <x v="678"/>
    <n v="6.638461538461538"/>
    <x v="1"/>
  </r>
  <r>
    <x v="678"/>
    <n v="6.638461538461538"/>
    <x v="1"/>
  </r>
  <r>
    <x v="678"/>
    <n v="6.638461538461538"/>
    <x v="1"/>
  </r>
  <r>
    <x v="678"/>
    <n v="6.638461538461538"/>
    <x v="1"/>
  </r>
  <r>
    <x v="678"/>
    <n v="6.638461538461538"/>
    <x v="1"/>
  </r>
  <r>
    <x v="678"/>
    <n v="6.638461538461538"/>
    <x v="1"/>
  </r>
  <r>
    <x v="678"/>
    <n v="6.638461538461538"/>
    <x v="1"/>
  </r>
  <r>
    <x v="678"/>
    <n v="6.638461538461538"/>
    <x v="1"/>
  </r>
  <r>
    <x v="678"/>
    <n v="6.638461538461538"/>
    <x v="1"/>
  </r>
  <r>
    <x v="678"/>
    <n v="6.638461538461538"/>
    <x v="1"/>
  </r>
  <r>
    <x v="678"/>
    <n v="6.638461538461538"/>
    <x v="1"/>
  </r>
  <r>
    <x v="679"/>
    <n v="6.6333333333333337"/>
    <x v="1"/>
  </r>
  <r>
    <x v="679"/>
    <n v="6.6333333333333337"/>
    <x v="1"/>
  </r>
  <r>
    <x v="679"/>
    <n v="6.6333333333333337"/>
    <x v="1"/>
  </r>
  <r>
    <x v="679"/>
    <n v="6.6333333333333337"/>
    <x v="1"/>
  </r>
  <r>
    <x v="679"/>
    <n v="6.6333333333333337"/>
    <x v="1"/>
  </r>
  <r>
    <x v="679"/>
    <n v="6.6333333333333337"/>
    <x v="1"/>
  </r>
  <r>
    <x v="679"/>
    <n v="6.6333333333333337"/>
    <x v="1"/>
  </r>
  <r>
    <x v="679"/>
    <n v="6.6333333333333337"/>
    <x v="1"/>
  </r>
  <r>
    <x v="679"/>
    <n v="6.6333333333333337"/>
    <x v="1"/>
  </r>
  <r>
    <x v="680"/>
    <n v="6.6333333333333329"/>
    <x v="1"/>
  </r>
  <r>
    <x v="681"/>
    <n v="6.6333333333333329"/>
    <x v="1"/>
  </r>
  <r>
    <x v="680"/>
    <n v="6.6333333333333329"/>
    <x v="1"/>
  </r>
  <r>
    <x v="681"/>
    <n v="6.6333333333333329"/>
    <x v="1"/>
  </r>
  <r>
    <x v="681"/>
    <n v="6.6333333333333329"/>
    <x v="1"/>
  </r>
  <r>
    <x v="680"/>
    <n v="6.6333333333333329"/>
    <x v="1"/>
  </r>
  <r>
    <x v="682"/>
    <n v="6.6300000000000008"/>
    <x v="1"/>
  </r>
  <r>
    <x v="682"/>
    <n v="6.6300000000000008"/>
    <x v="1"/>
  </r>
  <r>
    <x v="682"/>
    <n v="6.6300000000000008"/>
    <x v="1"/>
  </r>
  <r>
    <x v="682"/>
    <n v="6.6300000000000008"/>
    <x v="1"/>
  </r>
  <r>
    <x v="682"/>
    <n v="6.6300000000000008"/>
    <x v="1"/>
  </r>
  <r>
    <x v="682"/>
    <n v="6.6300000000000008"/>
    <x v="1"/>
  </r>
  <r>
    <x v="682"/>
    <n v="6.6300000000000008"/>
    <x v="1"/>
  </r>
  <r>
    <x v="682"/>
    <n v="6.6300000000000008"/>
    <x v="1"/>
  </r>
  <r>
    <x v="682"/>
    <n v="6.6300000000000008"/>
    <x v="1"/>
  </r>
  <r>
    <x v="682"/>
    <n v="6.6300000000000008"/>
    <x v="1"/>
  </r>
  <r>
    <x v="683"/>
    <n v="6.625"/>
    <x v="1"/>
  </r>
  <r>
    <x v="683"/>
    <n v="6.625"/>
    <x v="1"/>
  </r>
  <r>
    <x v="683"/>
    <n v="6.625"/>
    <x v="1"/>
  </r>
  <r>
    <x v="683"/>
    <n v="6.625"/>
    <x v="1"/>
  </r>
  <r>
    <x v="684"/>
    <n v="6.6166666666666671"/>
    <x v="1"/>
  </r>
  <r>
    <x v="684"/>
    <n v="6.6166666666666671"/>
    <x v="1"/>
  </r>
  <r>
    <x v="684"/>
    <n v="6.6166666666666671"/>
    <x v="1"/>
  </r>
  <r>
    <x v="684"/>
    <n v="6.6166666666666671"/>
    <x v="1"/>
  </r>
  <r>
    <x v="684"/>
    <n v="6.6166666666666671"/>
    <x v="1"/>
  </r>
  <r>
    <x v="684"/>
    <n v="6.6166666666666671"/>
    <x v="1"/>
  </r>
  <r>
    <x v="685"/>
    <n v="6.6000000000000014"/>
    <x v="1"/>
  </r>
  <r>
    <x v="685"/>
    <n v="6.6000000000000014"/>
    <x v="1"/>
  </r>
  <r>
    <x v="685"/>
    <n v="6.6000000000000014"/>
    <x v="1"/>
  </r>
  <r>
    <x v="685"/>
    <n v="6.6000000000000014"/>
    <x v="1"/>
  </r>
  <r>
    <x v="685"/>
    <n v="6.6000000000000014"/>
    <x v="1"/>
  </r>
  <r>
    <x v="686"/>
    <n v="6.6000000000000005"/>
    <x v="1"/>
  </r>
  <r>
    <x v="687"/>
    <n v="6.6000000000000005"/>
    <x v="1"/>
  </r>
  <r>
    <x v="687"/>
    <n v="6.6000000000000005"/>
    <x v="1"/>
  </r>
  <r>
    <x v="687"/>
    <n v="6.6000000000000005"/>
    <x v="1"/>
  </r>
  <r>
    <x v="686"/>
    <n v="6.6000000000000005"/>
    <x v="1"/>
  </r>
  <r>
    <x v="686"/>
    <n v="6.6000000000000005"/>
    <x v="1"/>
  </r>
  <r>
    <x v="688"/>
    <n v="6.6"/>
    <x v="1"/>
  </r>
  <r>
    <x v="688"/>
    <n v="6.6"/>
    <x v="1"/>
  </r>
  <r>
    <x v="689"/>
    <n v="6.6"/>
    <x v="1"/>
  </r>
  <r>
    <x v="689"/>
    <n v="6.6"/>
    <x v="1"/>
  </r>
  <r>
    <x v="690"/>
    <n v="6.6"/>
    <x v="1"/>
  </r>
  <r>
    <x v="688"/>
    <n v="6.6"/>
    <x v="1"/>
  </r>
  <r>
    <x v="691"/>
    <n v="6.6"/>
    <x v="1"/>
  </r>
  <r>
    <x v="692"/>
    <n v="6.6"/>
    <x v="1"/>
  </r>
  <r>
    <x v="688"/>
    <n v="6.6"/>
    <x v="1"/>
  </r>
  <r>
    <x v="691"/>
    <n v="6.6"/>
    <x v="1"/>
  </r>
  <r>
    <x v="693"/>
    <n v="6.6"/>
    <x v="1"/>
  </r>
  <r>
    <x v="694"/>
    <n v="6.6"/>
    <x v="1"/>
  </r>
  <r>
    <x v="693"/>
    <n v="6.6"/>
    <x v="1"/>
  </r>
  <r>
    <x v="692"/>
    <n v="6.6"/>
    <x v="1"/>
  </r>
  <r>
    <x v="695"/>
    <n v="6.6"/>
    <x v="1"/>
  </r>
  <r>
    <x v="696"/>
    <n v="6.6"/>
    <x v="1"/>
  </r>
  <r>
    <x v="697"/>
    <n v="6.6"/>
    <x v="1"/>
  </r>
  <r>
    <x v="693"/>
    <n v="6.6"/>
    <x v="1"/>
  </r>
  <r>
    <x v="697"/>
    <n v="6.6"/>
    <x v="1"/>
  </r>
  <r>
    <x v="698"/>
    <n v="6.6"/>
    <x v="1"/>
  </r>
  <r>
    <x v="689"/>
    <n v="6.6"/>
    <x v="1"/>
  </r>
  <r>
    <x v="699"/>
    <n v="6.6"/>
    <x v="1"/>
  </r>
  <r>
    <x v="700"/>
    <n v="6.6"/>
    <x v="1"/>
  </r>
  <r>
    <x v="697"/>
    <n v="6.6"/>
    <x v="1"/>
  </r>
  <r>
    <x v="701"/>
    <n v="6.6"/>
    <x v="1"/>
  </r>
  <r>
    <x v="702"/>
    <n v="6.6"/>
    <x v="1"/>
  </r>
  <r>
    <x v="702"/>
    <n v="6.6"/>
    <x v="1"/>
  </r>
  <r>
    <x v="703"/>
    <n v="6.6"/>
    <x v="1"/>
  </r>
  <r>
    <x v="704"/>
    <n v="6.6"/>
    <x v="1"/>
  </r>
  <r>
    <x v="705"/>
    <n v="6.6"/>
    <x v="1"/>
  </r>
  <r>
    <x v="706"/>
    <n v="6.6"/>
    <x v="1"/>
  </r>
  <r>
    <x v="707"/>
    <n v="6.6"/>
    <x v="1"/>
  </r>
  <r>
    <x v="697"/>
    <n v="6.6"/>
    <x v="1"/>
  </r>
  <r>
    <x v="708"/>
    <n v="6.6"/>
    <x v="1"/>
  </r>
  <r>
    <x v="709"/>
    <n v="6.6"/>
    <x v="1"/>
  </r>
  <r>
    <x v="710"/>
    <n v="6.6"/>
    <x v="1"/>
  </r>
  <r>
    <x v="711"/>
    <n v="6.6"/>
    <x v="1"/>
  </r>
  <r>
    <x v="712"/>
    <n v="6.6"/>
    <x v="1"/>
  </r>
  <r>
    <x v="713"/>
    <n v="6.6"/>
    <x v="1"/>
  </r>
  <r>
    <x v="714"/>
    <n v="6.6"/>
    <x v="1"/>
  </r>
  <r>
    <x v="715"/>
    <n v="6.6"/>
    <x v="1"/>
  </r>
  <r>
    <x v="716"/>
    <n v="6.6"/>
    <x v="1"/>
  </r>
  <r>
    <x v="717"/>
    <n v="6.6"/>
    <x v="1"/>
  </r>
  <r>
    <x v="718"/>
    <n v="6.6"/>
    <x v="1"/>
  </r>
  <r>
    <x v="719"/>
    <n v="6.6"/>
    <x v="1"/>
  </r>
  <r>
    <x v="720"/>
    <n v="6.6"/>
    <x v="1"/>
  </r>
  <r>
    <x v="721"/>
    <n v="6.6"/>
    <x v="1"/>
  </r>
  <r>
    <x v="722"/>
    <n v="6.6"/>
    <x v="1"/>
  </r>
  <r>
    <x v="723"/>
    <n v="6.6"/>
    <x v="1"/>
  </r>
  <r>
    <x v="724"/>
    <n v="6.6"/>
    <x v="1"/>
  </r>
  <r>
    <x v="725"/>
    <n v="6.6"/>
    <x v="1"/>
  </r>
  <r>
    <x v="726"/>
    <n v="6.6"/>
    <x v="1"/>
  </r>
  <r>
    <x v="727"/>
    <n v="6.6"/>
    <x v="1"/>
  </r>
  <r>
    <x v="728"/>
    <n v="6.6"/>
    <x v="1"/>
  </r>
  <r>
    <x v="729"/>
    <n v="6.6"/>
    <x v="1"/>
  </r>
  <r>
    <x v="730"/>
    <n v="6.6"/>
    <x v="1"/>
  </r>
  <r>
    <x v="731"/>
    <n v="6.6"/>
    <x v="1"/>
  </r>
  <r>
    <x v="732"/>
    <n v="6.6"/>
    <x v="1"/>
  </r>
  <r>
    <x v="693"/>
    <n v="6.6"/>
    <x v="1"/>
  </r>
  <r>
    <x v="698"/>
    <n v="6.6"/>
    <x v="1"/>
  </r>
  <r>
    <x v="695"/>
    <n v="6.6"/>
    <x v="1"/>
  </r>
  <r>
    <x v="691"/>
    <n v="6.6"/>
    <x v="1"/>
  </r>
  <r>
    <x v="696"/>
    <n v="6.6"/>
    <x v="1"/>
  </r>
  <r>
    <x v="691"/>
    <n v="6.6"/>
    <x v="1"/>
  </r>
  <r>
    <x v="692"/>
    <n v="6.6"/>
    <x v="1"/>
  </r>
  <r>
    <x v="697"/>
    <n v="6.6"/>
    <x v="1"/>
  </r>
  <r>
    <x v="694"/>
    <n v="6.6"/>
    <x v="1"/>
  </r>
  <r>
    <x v="688"/>
    <n v="6.6"/>
    <x v="1"/>
  </r>
  <r>
    <x v="691"/>
    <n v="6.6"/>
    <x v="1"/>
  </r>
  <r>
    <x v="688"/>
    <n v="6.6"/>
    <x v="1"/>
  </r>
  <r>
    <x v="692"/>
    <n v="6.6"/>
    <x v="1"/>
  </r>
  <r>
    <x v="689"/>
    <n v="6.6"/>
    <x v="1"/>
  </r>
  <r>
    <x v="688"/>
    <n v="6.6"/>
    <x v="1"/>
  </r>
  <r>
    <x v="690"/>
    <n v="6.6"/>
    <x v="1"/>
  </r>
  <r>
    <x v="688"/>
    <n v="6.6"/>
    <x v="1"/>
  </r>
  <r>
    <x v="693"/>
    <n v="6.6"/>
    <x v="1"/>
  </r>
  <r>
    <x v="689"/>
    <n v="6.6"/>
    <x v="1"/>
  </r>
  <r>
    <x v="688"/>
    <n v="6.6"/>
    <x v="1"/>
  </r>
  <r>
    <x v="688"/>
    <n v="6.6"/>
    <x v="1"/>
  </r>
  <r>
    <x v="733"/>
    <n v="6.5999999999999988"/>
    <x v="1"/>
  </r>
  <r>
    <x v="733"/>
    <n v="6.5999999999999988"/>
    <x v="1"/>
  </r>
  <r>
    <x v="733"/>
    <n v="6.5999999999999988"/>
    <x v="1"/>
  </r>
  <r>
    <x v="734"/>
    <n v="6.580000000000001"/>
    <x v="1"/>
  </r>
  <r>
    <x v="734"/>
    <n v="6.580000000000001"/>
    <x v="1"/>
  </r>
  <r>
    <x v="734"/>
    <n v="6.580000000000001"/>
    <x v="1"/>
  </r>
  <r>
    <x v="734"/>
    <n v="6.580000000000001"/>
    <x v="1"/>
  </r>
  <r>
    <x v="734"/>
    <n v="6.580000000000001"/>
    <x v="1"/>
  </r>
  <r>
    <x v="735"/>
    <n v="6.58"/>
    <x v="1"/>
  </r>
  <r>
    <x v="735"/>
    <n v="6.58"/>
    <x v="1"/>
  </r>
  <r>
    <x v="735"/>
    <n v="6.58"/>
    <x v="1"/>
  </r>
  <r>
    <x v="735"/>
    <n v="6.58"/>
    <x v="1"/>
  </r>
  <r>
    <x v="735"/>
    <n v="6.58"/>
    <x v="1"/>
  </r>
  <r>
    <x v="736"/>
    <n v="6.5769230769230766"/>
    <x v="1"/>
  </r>
  <r>
    <x v="736"/>
    <n v="6.5769230769230766"/>
    <x v="1"/>
  </r>
  <r>
    <x v="736"/>
    <n v="6.5769230769230766"/>
    <x v="1"/>
  </r>
  <r>
    <x v="736"/>
    <n v="6.5769230769230766"/>
    <x v="1"/>
  </r>
  <r>
    <x v="736"/>
    <n v="6.5769230769230766"/>
    <x v="1"/>
  </r>
  <r>
    <x v="736"/>
    <n v="6.5769230769230766"/>
    <x v="1"/>
  </r>
  <r>
    <x v="736"/>
    <n v="6.5769230769230766"/>
    <x v="1"/>
  </r>
  <r>
    <x v="736"/>
    <n v="6.5769230769230766"/>
    <x v="1"/>
  </r>
  <r>
    <x v="736"/>
    <n v="6.5769230769230766"/>
    <x v="1"/>
  </r>
  <r>
    <x v="736"/>
    <n v="6.5769230769230766"/>
    <x v="1"/>
  </r>
  <r>
    <x v="736"/>
    <n v="6.5769230769230766"/>
    <x v="1"/>
  </r>
  <r>
    <x v="736"/>
    <n v="6.5769230769230766"/>
    <x v="1"/>
  </r>
  <r>
    <x v="736"/>
    <n v="6.5769230769230766"/>
    <x v="1"/>
  </r>
  <r>
    <x v="737"/>
    <n v="6.5714285714285712"/>
    <x v="1"/>
  </r>
  <r>
    <x v="737"/>
    <n v="6.5714285714285712"/>
    <x v="1"/>
  </r>
  <r>
    <x v="737"/>
    <n v="6.5714285714285712"/>
    <x v="1"/>
  </r>
  <r>
    <x v="737"/>
    <n v="6.5714285714285712"/>
    <x v="1"/>
  </r>
  <r>
    <x v="737"/>
    <n v="6.5714285714285712"/>
    <x v="1"/>
  </r>
  <r>
    <x v="737"/>
    <n v="6.5714285714285712"/>
    <x v="1"/>
  </r>
  <r>
    <x v="737"/>
    <n v="6.5714285714285712"/>
    <x v="1"/>
  </r>
  <r>
    <x v="738"/>
    <n v="6.5666666666666664"/>
    <x v="1"/>
  </r>
  <r>
    <x v="739"/>
    <n v="6.5666666666666664"/>
    <x v="1"/>
  </r>
  <r>
    <x v="740"/>
    <n v="6.5666666666666664"/>
    <x v="1"/>
  </r>
  <r>
    <x v="740"/>
    <n v="6.5666666666666664"/>
    <x v="1"/>
  </r>
  <r>
    <x v="740"/>
    <n v="6.5666666666666664"/>
    <x v="1"/>
  </r>
  <r>
    <x v="739"/>
    <n v="6.5666666666666664"/>
    <x v="1"/>
  </r>
  <r>
    <x v="739"/>
    <n v="6.5666666666666664"/>
    <x v="1"/>
  </r>
  <r>
    <x v="738"/>
    <n v="6.5666666666666664"/>
    <x v="1"/>
  </r>
  <r>
    <x v="738"/>
    <n v="6.5666666666666664"/>
    <x v="1"/>
  </r>
  <r>
    <x v="741"/>
    <n v="6.56"/>
    <x v="1"/>
  </r>
  <r>
    <x v="741"/>
    <n v="6.56"/>
    <x v="1"/>
  </r>
  <r>
    <x v="742"/>
    <n v="6.56"/>
    <x v="1"/>
  </r>
  <r>
    <x v="741"/>
    <n v="6.56"/>
    <x v="1"/>
  </r>
  <r>
    <x v="742"/>
    <n v="6.56"/>
    <x v="1"/>
  </r>
  <r>
    <x v="742"/>
    <n v="6.56"/>
    <x v="1"/>
  </r>
  <r>
    <x v="742"/>
    <n v="6.56"/>
    <x v="1"/>
  </r>
  <r>
    <x v="741"/>
    <n v="6.56"/>
    <x v="1"/>
  </r>
  <r>
    <x v="742"/>
    <n v="6.56"/>
    <x v="1"/>
  </r>
  <r>
    <x v="741"/>
    <n v="6.56"/>
    <x v="1"/>
  </r>
  <r>
    <x v="743"/>
    <n v="6.5500000000000007"/>
    <x v="1"/>
  </r>
  <r>
    <x v="744"/>
    <n v="6.5500000000000007"/>
    <x v="1"/>
  </r>
  <r>
    <x v="745"/>
    <n v="6.5500000000000007"/>
    <x v="1"/>
  </r>
  <r>
    <x v="745"/>
    <n v="6.5500000000000007"/>
    <x v="1"/>
  </r>
  <r>
    <x v="745"/>
    <n v="6.5500000000000007"/>
    <x v="1"/>
  </r>
  <r>
    <x v="743"/>
    <n v="6.5500000000000007"/>
    <x v="1"/>
  </r>
  <r>
    <x v="743"/>
    <n v="6.5500000000000007"/>
    <x v="1"/>
  </r>
  <r>
    <x v="743"/>
    <n v="6.5500000000000007"/>
    <x v="1"/>
  </r>
  <r>
    <x v="744"/>
    <n v="6.5500000000000007"/>
    <x v="1"/>
  </r>
  <r>
    <x v="745"/>
    <n v="6.5500000000000007"/>
    <x v="1"/>
  </r>
  <r>
    <x v="746"/>
    <n v="6.55"/>
    <x v="1"/>
  </r>
  <r>
    <x v="746"/>
    <n v="6.55"/>
    <x v="1"/>
  </r>
  <r>
    <x v="747"/>
    <n v="6.55"/>
    <x v="1"/>
  </r>
  <r>
    <x v="748"/>
    <n v="6.55"/>
    <x v="1"/>
  </r>
  <r>
    <x v="746"/>
    <n v="6.55"/>
    <x v="1"/>
  </r>
  <r>
    <x v="749"/>
    <n v="6.55"/>
    <x v="1"/>
  </r>
  <r>
    <x v="750"/>
    <n v="6.55"/>
    <x v="1"/>
  </r>
  <r>
    <x v="749"/>
    <n v="6.55"/>
    <x v="1"/>
  </r>
  <r>
    <x v="751"/>
    <n v="6.55"/>
    <x v="1"/>
  </r>
  <r>
    <x v="748"/>
    <n v="6.55"/>
    <x v="1"/>
  </r>
  <r>
    <x v="751"/>
    <n v="6.55"/>
    <x v="1"/>
  </r>
  <r>
    <x v="746"/>
    <n v="6.55"/>
    <x v="1"/>
  </r>
  <r>
    <x v="749"/>
    <n v="6.55"/>
    <x v="1"/>
  </r>
  <r>
    <x v="750"/>
    <n v="6.55"/>
    <x v="1"/>
  </r>
  <r>
    <x v="749"/>
    <n v="6.55"/>
    <x v="1"/>
  </r>
  <r>
    <x v="748"/>
    <n v="6.55"/>
    <x v="1"/>
  </r>
  <r>
    <x v="748"/>
    <n v="6.55"/>
    <x v="1"/>
  </r>
  <r>
    <x v="747"/>
    <n v="6.55"/>
    <x v="1"/>
  </r>
  <r>
    <x v="746"/>
    <n v="6.55"/>
    <x v="1"/>
  </r>
  <r>
    <x v="746"/>
    <n v="6.55"/>
    <x v="1"/>
  </r>
  <r>
    <x v="752"/>
    <n v="6.5499999999999989"/>
    <x v="1"/>
  </r>
  <r>
    <x v="752"/>
    <n v="6.5499999999999989"/>
    <x v="1"/>
  </r>
  <r>
    <x v="752"/>
    <n v="6.5499999999999989"/>
    <x v="1"/>
  </r>
  <r>
    <x v="752"/>
    <n v="6.5499999999999989"/>
    <x v="1"/>
  </r>
  <r>
    <x v="752"/>
    <n v="6.5499999999999989"/>
    <x v="1"/>
  </r>
  <r>
    <x v="752"/>
    <n v="6.5499999999999989"/>
    <x v="1"/>
  </r>
  <r>
    <x v="752"/>
    <n v="6.5499999999999989"/>
    <x v="1"/>
  </r>
  <r>
    <x v="752"/>
    <n v="6.5499999999999989"/>
    <x v="1"/>
  </r>
  <r>
    <x v="753"/>
    <n v="6.5428571428571427"/>
    <x v="1"/>
  </r>
  <r>
    <x v="753"/>
    <n v="6.5428571428571427"/>
    <x v="1"/>
  </r>
  <r>
    <x v="753"/>
    <n v="6.5428571428571427"/>
    <x v="1"/>
  </r>
  <r>
    <x v="753"/>
    <n v="6.5428571428571427"/>
    <x v="1"/>
  </r>
  <r>
    <x v="753"/>
    <n v="6.5428571428571427"/>
    <x v="1"/>
  </r>
  <r>
    <x v="753"/>
    <n v="6.5428571428571427"/>
    <x v="1"/>
  </r>
  <r>
    <x v="753"/>
    <n v="6.5428571428571427"/>
    <x v="1"/>
  </r>
  <r>
    <x v="754"/>
    <n v="6.5333333333333341"/>
    <x v="1"/>
  </r>
  <r>
    <x v="755"/>
    <n v="6.5333333333333341"/>
    <x v="1"/>
  </r>
  <r>
    <x v="756"/>
    <n v="6.5333333333333341"/>
    <x v="1"/>
  </r>
  <r>
    <x v="756"/>
    <n v="6.5333333333333341"/>
    <x v="1"/>
  </r>
  <r>
    <x v="755"/>
    <n v="6.5333333333333341"/>
    <x v="1"/>
  </r>
  <r>
    <x v="756"/>
    <n v="6.5333333333333341"/>
    <x v="1"/>
  </r>
  <r>
    <x v="754"/>
    <n v="6.5333333333333341"/>
    <x v="1"/>
  </r>
  <r>
    <x v="754"/>
    <n v="6.5333333333333341"/>
    <x v="1"/>
  </r>
  <r>
    <x v="755"/>
    <n v="6.5333333333333341"/>
    <x v="1"/>
  </r>
  <r>
    <x v="757"/>
    <n v="6.5250000000000004"/>
    <x v="1"/>
  </r>
  <r>
    <x v="757"/>
    <n v="6.5250000000000004"/>
    <x v="1"/>
  </r>
  <r>
    <x v="757"/>
    <n v="6.5250000000000004"/>
    <x v="1"/>
  </r>
  <r>
    <x v="757"/>
    <n v="6.5250000000000004"/>
    <x v="1"/>
  </r>
  <r>
    <x v="758"/>
    <n v="6.5249999999999995"/>
    <x v="1"/>
  </r>
  <r>
    <x v="758"/>
    <n v="6.5249999999999995"/>
    <x v="1"/>
  </r>
  <r>
    <x v="758"/>
    <n v="6.5249999999999995"/>
    <x v="1"/>
  </r>
  <r>
    <x v="758"/>
    <n v="6.5249999999999995"/>
    <x v="1"/>
  </r>
  <r>
    <x v="759"/>
    <n v="6.5166666666666666"/>
    <x v="1"/>
  </r>
  <r>
    <x v="759"/>
    <n v="6.5166666666666666"/>
    <x v="1"/>
  </r>
  <r>
    <x v="759"/>
    <n v="6.5166666666666666"/>
    <x v="1"/>
  </r>
  <r>
    <x v="759"/>
    <n v="6.5166666666666666"/>
    <x v="1"/>
  </r>
  <r>
    <x v="759"/>
    <n v="6.5166666666666666"/>
    <x v="1"/>
  </r>
  <r>
    <x v="759"/>
    <n v="6.5166666666666666"/>
    <x v="1"/>
  </r>
  <r>
    <x v="760"/>
    <n v="6.5000000000000009"/>
    <x v="1"/>
  </r>
  <r>
    <x v="760"/>
    <n v="6.5000000000000009"/>
    <x v="1"/>
  </r>
  <r>
    <x v="760"/>
    <n v="6.5000000000000009"/>
    <x v="1"/>
  </r>
  <r>
    <x v="760"/>
    <n v="6.5000000000000009"/>
    <x v="1"/>
  </r>
  <r>
    <x v="761"/>
    <n v="6.5"/>
    <x v="1"/>
  </r>
  <r>
    <x v="762"/>
    <n v="6.5"/>
    <x v="1"/>
  </r>
  <r>
    <x v="763"/>
    <n v="6.5"/>
    <x v="1"/>
  </r>
  <r>
    <x v="764"/>
    <n v="6.5"/>
    <x v="1"/>
  </r>
  <r>
    <x v="761"/>
    <n v="6.5"/>
    <x v="1"/>
  </r>
  <r>
    <x v="765"/>
    <n v="6.5"/>
    <x v="1"/>
  </r>
  <r>
    <x v="766"/>
    <n v="6.5"/>
    <x v="1"/>
  </r>
  <r>
    <x v="767"/>
    <n v="6.5"/>
    <x v="1"/>
  </r>
  <r>
    <x v="768"/>
    <n v="6.5"/>
    <x v="1"/>
  </r>
  <r>
    <x v="768"/>
    <n v="6.5"/>
    <x v="1"/>
  </r>
  <r>
    <x v="769"/>
    <n v="6.5"/>
    <x v="1"/>
  </r>
  <r>
    <x v="769"/>
    <n v="6.5"/>
    <x v="1"/>
  </r>
  <r>
    <x v="770"/>
    <n v="6.5"/>
    <x v="1"/>
  </r>
  <r>
    <x v="771"/>
    <n v="6.5"/>
    <x v="1"/>
  </r>
  <r>
    <x v="772"/>
    <n v="6.5"/>
    <x v="1"/>
  </r>
  <r>
    <x v="768"/>
    <n v="6.5"/>
    <x v="1"/>
  </r>
  <r>
    <x v="773"/>
    <n v="6.5"/>
    <x v="1"/>
  </r>
  <r>
    <x v="774"/>
    <n v="6.5"/>
    <x v="1"/>
  </r>
  <r>
    <x v="775"/>
    <n v="6.5"/>
    <x v="1"/>
  </r>
  <r>
    <x v="776"/>
    <n v="6.5"/>
    <x v="1"/>
  </r>
  <r>
    <x v="777"/>
    <n v="6.5"/>
    <x v="1"/>
  </r>
  <r>
    <x v="778"/>
    <n v="6.5"/>
    <x v="1"/>
  </r>
  <r>
    <x v="779"/>
    <n v="6.5"/>
    <x v="1"/>
  </r>
  <r>
    <x v="780"/>
    <n v="6.5"/>
    <x v="1"/>
  </r>
  <r>
    <x v="780"/>
    <n v="6.5"/>
    <x v="1"/>
  </r>
  <r>
    <x v="781"/>
    <n v="6.5"/>
    <x v="1"/>
  </r>
  <r>
    <x v="782"/>
    <n v="6.5"/>
    <x v="1"/>
  </r>
  <r>
    <x v="766"/>
    <n v="6.5"/>
    <x v="1"/>
  </r>
  <r>
    <x v="783"/>
    <n v="6.5"/>
    <x v="1"/>
  </r>
  <r>
    <x v="784"/>
    <n v="6.5"/>
    <x v="1"/>
  </r>
  <r>
    <x v="785"/>
    <n v="6.5"/>
    <x v="1"/>
  </r>
  <r>
    <x v="786"/>
    <n v="6.5"/>
    <x v="1"/>
  </r>
  <r>
    <x v="787"/>
    <n v="6.5"/>
    <x v="1"/>
  </r>
  <r>
    <x v="788"/>
    <n v="6.5"/>
    <x v="1"/>
  </r>
  <r>
    <x v="789"/>
    <n v="6.5"/>
    <x v="1"/>
  </r>
  <r>
    <x v="790"/>
    <n v="6.5"/>
    <x v="1"/>
  </r>
  <r>
    <x v="791"/>
    <n v="6.5"/>
    <x v="1"/>
  </r>
  <r>
    <x v="792"/>
    <n v="6.5"/>
    <x v="1"/>
  </r>
  <r>
    <x v="793"/>
    <n v="6.5"/>
    <x v="1"/>
  </r>
  <r>
    <x v="794"/>
    <n v="6.5"/>
    <x v="1"/>
  </r>
  <r>
    <x v="795"/>
    <n v="6.5"/>
    <x v="1"/>
  </r>
  <r>
    <x v="796"/>
    <n v="6.5"/>
    <x v="1"/>
  </r>
  <r>
    <x v="797"/>
    <n v="6.5"/>
    <x v="1"/>
  </r>
  <r>
    <x v="798"/>
    <n v="6.5"/>
    <x v="1"/>
  </r>
  <r>
    <x v="799"/>
    <n v="6.5"/>
    <x v="1"/>
  </r>
  <r>
    <x v="800"/>
    <n v="6.5"/>
    <x v="1"/>
  </r>
  <r>
    <x v="801"/>
    <n v="6.5"/>
    <x v="1"/>
  </r>
  <r>
    <x v="802"/>
    <n v="6.5"/>
    <x v="1"/>
  </r>
  <r>
    <x v="803"/>
    <n v="6.5"/>
    <x v="1"/>
  </r>
  <r>
    <x v="804"/>
    <n v="6.5"/>
    <x v="1"/>
  </r>
  <r>
    <x v="805"/>
    <n v="6.5"/>
    <x v="1"/>
  </r>
  <r>
    <x v="806"/>
    <n v="6.5"/>
    <x v="1"/>
  </r>
  <r>
    <x v="807"/>
    <n v="6.5"/>
    <x v="1"/>
  </r>
  <r>
    <x v="808"/>
    <n v="6.5"/>
    <x v="1"/>
  </r>
  <r>
    <x v="809"/>
    <n v="6.5"/>
    <x v="1"/>
  </r>
  <r>
    <x v="810"/>
    <n v="6.5"/>
    <x v="1"/>
  </r>
  <r>
    <x v="811"/>
    <n v="6.5"/>
    <x v="1"/>
  </r>
  <r>
    <x v="812"/>
    <n v="6.5"/>
    <x v="1"/>
  </r>
  <r>
    <x v="768"/>
    <n v="6.5"/>
    <x v="1"/>
  </r>
  <r>
    <x v="813"/>
    <n v="6.5"/>
    <x v="1"/>
  </r>
  <r>
    <x v="814"/>
    <n v="6.5"/>
    <x v="1"/>
  </r>
  <r>
    <x v="762"/>
    <n v="6.5"/>
    <x v="1"/>
  </r>
  <r>
    <x v="815"/>
    <n v="6.5"/>
    <x v="1"/>
  </r>
  <r>
    <x v="768"/>
    <n v="6.5"/>
    <x v="1"/>
  </r>
  <r>
    <x v="767"/>
    <n v="6.5"/>
    <x v="1"/>
  </r>
  <r>
    <x v="773"/>
    <n v="6.5"/>
    <x v="1"/>
  </r>
  <r>
    <x v="764"/>
    <n v="6.5"/>
    <x v="1"/>
  </r>
  <r>
    <x v="771"/>
    <n v="6.5"/>
    <x v="1"/>
  </r>
  <r>
    <x v="772"/>
    <n v="6.5"/>
    <x v="1"/>
  </r>
  <r>
    <x v="768"/>
    <n v="6.5"/>
    <x v="1"/>
  </r>
  <r>
    <x v="770"/>
    <n v="6.5"/>
    <x v="1"/>
  </r>
  <r>
    <x v="767"/>
    <n v="6.5"/>
    <x v="1"/>
  </r>
  <r>
    <x v="768"/>
    <n v="6.5"/>
    <x v="1"/>
  </r>
  <r>
    <x v="764"/>
    <n v="6.5"/>
    <x v="1"/>
  </r>
  <r>
    <x v="765"/>
    <n v="6.5"/>
    <x v="1"/>
  </r>
  <r>
    <x v="766"/>
    <n v="6.5"/>
    <x v="1"/>
  </r>
  <r>
    <x v="769"/>
    <n v="6.5"/>
    <x v="1"/>
  </r>
  <r>
    <x v="761"/>
    <n v="6.5"/>
    <x v="1"/>
  </r>
  <r>
    <x v="761"/>
    <n v="6.5"/>
    <x v="1"/>
  </r>
  <r>
    <x v="763"/>
    <n v="6.5"/>
    <x v="1"/>
  </r>
  <r>
    <x v="762"/>
    <n v="6.5"/>
    <x v="1"/>
  </r>
  <r>
    <x v="816"/>
    <n v="6.4799999999999995"/>
    <x v="1"/>
  </r>
  <r>
    <x v="816"/>
    <n v="6.4799999999999995"/>
    <x v="1"/>
  </r>
  <r>
    <x v="816"/>
    <n v="6.4799999999999995"/>
    <x v="1"/>
  </r>
  <r>
    <x v="816"/>
    <n v="6.4799999999999995"/>
    <x v="1"/>
  </r>
  <r>
    <x v="816"/>
    <n v="6.4799999999999995"/>
    <x v="1"/>
  </r>
  <r>
    <x v="817"/>
    <n v="6.4750000000000005"/>
    <x v="1"/>
  </r>
  <r>
    <x v="817"/>
    <n v="6.4750000000000005"/>
    <x v="1"/>
  </r>
  <r>
    <x v="817"/>
    <n v="6.4750000000000005"/>
    <x v="1"/>
  </r>
  <r>
    <x v="817"/>
    <n v="6.4750000000000005"/>
    <x v="1"/>
  </r>
  <r>
    <x v="818"/>
    <n v="6.4749999999999996"/>
    <x v="1"/>
  </r>
  <r>
    <x v="818"/>
    <n v="6.4749999999999996"/>
    <x v="1"/>
  </r>
  <r>
    <x v="818"/>
    <n v="6.4749999999999996"/>
    <x v="1"/>
  </r>
  <r>
    <x v="818"/>
    <n v="6.4749999999999996"/>
    <x v="1"/>
  </r>
  <r>
    <x v="819"/>
    <n v="6.4666666666666659"/>
    <x v="1"/>
  </r>
  <r>
    <x v="820"/>
    <n v="6.4666666666666659"/>
    <x v="1"/>
  </r>
  <r>
    <x v="820"/>
    <n v="6.4666666666666659"/>
    <x v="1"/>
  </r>
  <r>
    <x v="819"/>
    <n v="6.4666666666666659"/>
    <x v="1"/>
  </r>
  <r>
    <x v="820"/>
    <n v="6.4666666666666659"/>
    <x v="1"/>
  </r>
  <r>
    <x v="819"/>
    <n v="6.4666666666666659"/>
    <x v="1"/>
  </r>
  <r>
    <x v="821"/>
    <n v="6.4599999999999991"/>
    <x v="1"/>
  </r>
  <r>
    <x v="821"/>
    <n v="6.4599999999999991"/>
    <x v="1"/>
  </r>
  <r>
    <x v="821"/>
    <n v="6.4599999999999991"/>
    <x v="1"/>
  </r>
  <r>
    <x v="821"/>
    <n v="6.4599999999999991"/>
    <x v="1"/>
  </r>
  <r>
    <x v="821"/>
    <n v="6.4599999999999991"/>
    <x v="1"/>
  </r>
  <r>
    <x v="822"/>
    <n v="6.4571428571428564"/>
    <x v="1"/>
  </r>
  <r>
    <x v="822"/>
    <n v="6.4571428571428564"/>
    <x v="1"/>
  </r>
  <r>
    <x v="822"/>
    <n v="6.4571428571428564"/>
    <x v="1"/>
  </r>
  <r>
    <x v="822"/>
    <n v="6.4571428571428564"/>
    <x v="1"/>
  </r>
  <r>
    <x v="822"/>
    <n v="6.4571428571428564"/>
    <x v="1"/>
  </r>
  <r>
    <x v="822"/>
    <n v="6.4571428571428564"/>
    <x v="1"/>
  </r>
  <r>
    <x v="822"/>
    <n v="6.4571428571428564"/>
    <x v="1"/>
  </r>
  <r>
    <x v="823"/>
    <n v="6.4555555555555557"/>
    <x v="1"/>
  </r>
  <r>
    <x v="823"/>
    <n v="6.4555555555555557"/>
    <x v="1"/>
  </r>
  <r>
    <x v="823"/>
    <n v="6.4555555555555557"/>
    <x v="1"/>
  </r>
  <r>
    <x v="823"/>
    <n v="6.4555555555555557"/>
    <x v="1"/>
  </r>
  <r>
    <x v="823"/>
    <n v="6.4555555555555557"/>
    <x v="1"/>
  </r>
  <r>
    <x v="823"/>
    <n v="6.4555555555555557"/>
    <x v="1"/>
  </r>
  <r>
    <x v="823"/>
    <n v="6.4555555555555557"/>
    <x v="1"/>
  </r>
  <r>
    <x v="823"/>
    <n v="6.4555555555555557"/>
    <x v="1"/>
  </r>
  <r>
    <x v="823"/>
    <n v="6.4555555555555557"/>
    <x v="1"/>
  </r>
  <r>
    <x v="824"/>
    <n v="6.45"/>
    <x v="1"/>
  </r>
  <r>
    <x v="825"/>
    <n v="6.45"/>
    <x v="1"/>
  </r>
  <r>
    <x v="826"/>
    <n v="6.45"/>
    <x v="1"/>
  </r>
  <r>
    <x v="827"/>
    <n v="6.45"/>
    <x v="1"/>
  </r>
  <r>
    <x v="828"/>
    <n v="6.45"/>
    <x v="1"/>
  </r>
  <r>
    <x v="829"/>
    <n v="6.45"/>
    <x v="1"/>
  </r>
  <r>
    <x v="830"/>
    <n v="6.45"/>
    <x v="1"/>
  </r>
  <r>
    <x v="831"/>
    <n v="6.45"/>
    <x v="1"/>
  </r>
  <r>
    <x v="832"/>
    <n v="6.45"/>
    <x v="1"/>
  </r>
  <r>
    <x v="824"/>
    <n v="6.45"/>
    <x v="1"/>
  </r>
  <r>
    <x v="832"/>
    <n v="6.45"/>
    <x v="1"/>
  </r>
  <r>
    <x v="832"/>
    <n v="6.45"/>
    <x v="1"/>
  </r>
  <r>
    <x v="827"/>
    <n v="6.45"/>
    <x v="1"/>
  </r>
  <r>
    <x v="832"/>
    <n v="6.45"/>
    <x v="1"/>
  </r>
  <r>
    <x v="830"/>
    <n v="6.45"/>
    <x v="1"/>
  </r>
  <r>
    <x v="827"/>
    <n v="6.45"/>
    <x v="1"/>
  </r>
  <r>
    <x v="826"/>
    <n v="6.45"/>
    <x v="1"/>
  </r>
  <r>
    <x v="826"/>
    <n v="6.45"/>
    <x v="1"/>
  </r>
  <r>
    <x v="831"/>
    <n v="6.45"/>
    <x v="1"/>
  </r>
  <r>
    <x v="829"/>
    <n v="6.45"/>
    <x v="1"/>
  </r>
  <r>
    <x v="827"/>
    <n v="6.45"/>
    <x v="1"/>
  </r>
  <r>
    <x v="826"/>
    <n v="6.45"/>
    <x v="1"/>
  </r>
  <r>
    <x v="824"/>
    <n v="6.45"/>
    <x v="1"/>
  </r>
  <r>
    <x v="824"/>
    <n v="6.45"/>
    <x v="1"/>
  </r>
  <r>
    <x v="828"/>
    <n v="6.45"/>
    <x v="1"/>
  </r>
  <r>
    <x v="825"/>
    <n v="6.45"/>
    <x v="1"/>
  </r>
  <r>
    <x v="833"/>
    <n v="6.4499999999999993"/>
    <x v="1"/>
  </r>
  <r>
    <x v="834"/>
    <n v="6.4499999999999993"/>
    <x v="1"/>
  </r>
  <r>
    <x v="835"/>
    <n v="6.4499999999999993"/>
    <x v="1"/>
  </r>
  <r>
    <x v="836"/>
    <n v="6.4499999999999993"/>
    <x v="1"/>
  </r>
  <r>
    <x v="837"/>
    <n v="6.4499999999999993"/>
    <x v="1"/>
  </r>
  <r>
    <x v="833"/>
    <n v="6.4499999999999993"/>
    <x v="1"/>
  </r>
  <r>
    <x v="836"/>
    <n v="6.4499999999999993"/>
    <x v="1"/>
  </r>
  <r>
    <x v="837"/>
    <n v="6.4499999999999993"/>
    <x v="1"/>
  </r>
  <r>
    <x v="833"/>
    <n v="6.4499999999999993"/>
    <x v="1"/>
  </r>
  <r>
    <x v="835"/>
    <n v="6.4499999999999993"/>
    <x v="1"/>
  </r>
  <r>
    <x v="834"/>
    <n v="6.4499999999999993"/>
    <x v="1"/>
  </r>
  <r>
    <x v="833"/>
    <n v="6.4499999999999993"/>
    <x v="1"/>
  </r>
  <r>
    <x v="838"/>
    <n v="6.4333333333333336"/>
    <x v="1"/>
  </r>
  <r>
    <x v="839"/>
    <n v="6.4333333333333336"/>
    <x v="1"/>
  </r>
  <r>
    <x v="838"/>
    <n v="6.4333333333333336"/>
    <x v="1"/>
  </r>
  <r>
    <x v="839"/>
    <n v="6.4333333333333336"/>
    <x v="1"/>
  </r>
  <r>
    <x v="839"/>
    <n v="6.4333333333333336"/>
    <x v="1"/>
  </r>
  <r>
    <x v="838"/>
    <n v="6.4333333333333336"/>
    <x v="1"/>
  </r>
  <r>
    <x v="840"/>
    <n v="6.4249999999999998"/>
    <x v="1"/>
  </r>
  <r>
    <x v="840"/>
    <n v="6.4249999999999998"/>
    <x v="1"/>
  </r>
  <r>
    <x v="841"/>
    <n v="6.4249999999999998"/>
    <x v="1"/>
  </r>
  <r>
    <x v="841"/>
    <n v="6.4249999999999998"/>
    <x v="1"/>
  </r>
  <r>
    <x v="841"/>
    <n v="6.4249999999999998"/>
    <x v="1"/>
  </r>
  <r>
    <x v="840"/>
    <n v="6.4249999999999998"/>
    <x v="1"/>
  </r>
  <r>
    <x v="841"/>
    <n v="6.4249999999999998"/>
    <x v="1"/>
  </r>
  <r>
    <x v="840"/>
    <n v="6.4249999999999998"/>
    <x v="1"/>
  </r>
  <r>
    <x v="842"/>
    <n v="6.4142857142857137"/>
    <x v="1"/>
  </r>
  <r>
    <x v="842"/>
    <n v="6.4142857142857137"/>
    <x v="1"/>
  </r>
  <r>
    <x v="842"/>
    <n v="6.4142857142857137"/>
    <x v="1"/>
  </r>
  <r>
    <x v="842"/>
    <n v="6.4142857142857137"/>
    <x v="1"/>
  </r>
  <r>
    <x v="842"/>
    <n v="6.4142857142857137"/>
    <x v="1"/>
  </r>
  <r>
    <x v="842"/>
    <n v="6.4142857142857137"/>
    <x v="1"/>
  </r>
  <r>
    <x v="842"/>
    <n v="6.4142857142857137"/>
    <x v="1"/>
  </r>
  <r>
    <x v="843"/>
    <n v="6.4000000000000012"/>
    <x v="1"/>
  </r>
  <r>
    <x v="844"/>
    <n v="6.4000000000000012"/>
    <x v="1"/>
  </r>
  <r>
    <x v="845"/>
    <n v="6.4000000000000012"/>
    <x v="1"/>
  </r>
  <r>
    <x v="845"/>
    <n v="6.4000000000000012"/>
    <x v="1"/>
  </r>
  <r>
    <x v="843"/>
    <n v="6.4000000000000012"/>
    <x v="1"/>
  </r>
  <r>
    <x v="843"/>
    <n v="6.4000000000000012"/>
    <x v="1"/>
  </r>
  <r>
    <x v="843"/>
    <n v="6.4000000000000012"/>
    <x v="1"/>
  </r>
  <r>
    <x v="844"/>
    <n v="6.4000000000000012"/>
    <x v="1"/>
  </r>
  <r>
    <x v="843"/>
    <n v="6.4000000000000012"/>
    <x v="1"/>
  </r>
  <r>
    <x v="844"/>
    <n v="6.4000000000000012"/>
    <x v="1"/>
  </r>
  <r>
    <x v="843"/>
    <n v="6.4000000000000012"/>
    <x v="1"/>
  </r>
  <r>
    <x v="845"/>
    <n v="6.4000000000000012"/>
    <x v="1"/>
  </r>
  <r>
    <x v="846"/>
    <n v="6.4"/>
    <x v="1"/>
  </r>
  <r>
    <x v="847"/>
    <n v="6.4"/>
    <x v="1"/>
  </r>
  <r>
    <x v="848"/>
    <n v="6.4"/>
    <x v="1"/>
  </r>
  <r>
    <x v="849"/>
    <n v="6.4"/>
    <x v="1"/>
  </r>
  <r>
    <x v="846"/>
    <n v="6.4"/>
    <x v="1"/>
  </r>
  <r>
    <x v="850"/>
    <n v="6.4"/>
    <x v="1"/>
  </r>
  <r>
    <x v="851"/>
    <n v="6.4"/>
    <x v="1"/>
  </r>
  <r>
    <x v="849"/>
    <n v="6.4"/>
    <x v="1"/>
  </r>
  <r>
    <x v="852"/>
    <n v="6.4"/>
    <x v="1"/>
  </r>
  <r>
    <x v="846"/>
    <n v="6.4"/>
    <x v="1"/>
  </r>
  <r>
    <x v="853"/>
    <n v="6.4"/>
    <x v="1"/>
  </r>
  <r>
    <x v="854"/>
    <n v="6.4"/>
    <x v="1"/>
  </r>
  <r>
    <x v="855"/>
    <n v="6.4"/>
    <x v="1"/>
  </r>
  <r>
    <x v="856"/>
    <n v="6.4"/>
    <x v="1"/>
  </r>
  <r>
    <x v="857"/>
    <n v="6.4"/>
    <x v="1"/>
  </r>
  <r>
    <x v="858"/>
    <n v="6.4"/>
    <x v="1"/>
  </r>
  <r>
    <x v="859"/>
    <n v="6.4"/>
    <x v="1"/>
  </r>
  <r>
    <x v="860"/>
    <n v="6.4"/>
    <x v="1"/>
  </r>
  <r>
    <x v="861"/>
    <n v="6.4"/>
    <x v="1"/>
  </r>
  <r>
    <x v="862"/>
    <n v="6.4"/>
    <x v="1"/>
  </r>
  <r>
    <x v="863"/>
    <n v="6.4"/>
    <x v="1"/>
  </r>
  <r>
    <x v="864"/>
    <n v="6.4"/>
    <x v="1"/>
  </r>
  <r>
    <x v="865"/>
    <n v="6.4"/>
    <x v="1"/>
  </r>
  <r>
    <x v="866"/>
    <n v="6.4"/>
    <x v="1"/>
  </r>
  <r>
    <x v="867"/>
    <n v="6.4"/>
    <x v="1"/>
  </r>
  <r>
    <x v="868"/>
    <n v="6.4"/>
    <x v="1"/>
  </r>
  <r>
    <x v="869"/>
    <n v="6.4"/>
    <x v="1"/>
  </r>
  <r>
    <x v="870"/>
    <n v="6.4"/>
    <x v="1"/>
  </r>
  <r>
    <x v="871"/>
    <n v="6.4"/>
    <x v="1"/>
  </r>
  <r>
    <x v="872"/>
    <n v="6.4"/>
    <x v="1"/>
  </r>
  <r>
    <x v="873"/>
    <n v="6.4"/>
    <x v="1"/>
  </r>
  <r>
    <x v="864"/>
    <n v="6.4"/>
    <x v="1"/>
  </r>
  <r>
    <x v="874"/>
    <n v="6.4"/>
    <x v="1"/>
  </r>
  <r>
    <x v="875"/>
    <n v="6.4"/>
    <x v="1"/>
  </r>
  <r>
    <x v="876"/>
    <n v="6.4"/>
    <x v="1"/>
  </r>
  <r>
    <x v="877"/>
    <n v="6.4"/>
    <x v="1"/>
  </r>
  <r>
    <x v="878"/>
    <n v="6.4"/>
    <x v="1"/>
  </r>
  <r>
    <x v="879"/>
    <n v="6.4"/>
    <x v="1"/>
  </r>
  <r>
    <x v="880"/>
    <n v="6.4"/>
    <x v="1"/>
  </r>
  <r>
    <x v="881"/>
    <n v="6.4"/>
    <x v="1"/>
  </r>
  <r>
    <x v="859"/>
    <n v="6.4"/>
    <x v="1"/>
  </r>
  <r>
    <x v="882"/>
    <n v="6.4"/>
    <x v="1"/>
  </r>
  <r>
    <x v="883"/>
    <n v="6.4"/>
    <x v="1"/>
  </r>
  <r>
    <x v="884"/>
    <n v="6.4"/>
    <x v="1"/>
  </r>
  <r>
    <x v="885"/>
    <n v="6.4"/>
    <x v="1"/>
  </r>
  <r>
    <x v="853"/>
    <n v="6.4"/>
    <x v="1"/>
  </r>
  <r>
    <x v="851"/>
    <n v="6.4"/>
    <x v="1"/>
  </r>
  <r>
    <x v="849"/>
    <n v="6.4"/>
    <x v="1"/>
  </r>
  <r>
    <x v="852"/>
    <n v="6.4"/>
    <x v="1"/>
  </r>
  <r>
    <x v="849"/>
    <n v="6.4"/>
    <x v="1"/>
  </r>
  <r>
    <x v="850"/>
    <n v="6.4"/>
    <x v="1"/>
  </r>
  <r>
    <x v="848"/>
    <n v="6.4"/>
    <x v="1"/>
  </r>
  <r>
    <x v="847"/>
    <n v="6.4"/>
    <x v="1"/>
  </r>
  <r>
    <x v="846"/>
    <n v="6.4"/>
    <x v="1"/>
  </r>
  <r>
    <x v="886"/>
    <n v="6.3999999999999995"/>
    <x v="1"/>
  </r>
  <r>
    <x v="887"/>
    <n v="6.3999999999999995"/>
    <x v="1"/>
  </r>
  <r>
    <x v="887"/>
    <n v="6.3999999999999995"/>
    <x v="1"/>
  </r>
  <r>
    <x v="887"/>
    <n v="6.3999999999999995"/>
    <x v="1"/>
  </r>
  <r>
    <x v="887"/>
    <n v="6.3999999999999995"/>
    <x v="1"/>
  </r>
  <r>
    <x v="887"/>
    <n v="6.3999999999999995"/>
    <x v="1"/>
  </r>
  <r>
    <x v="886"/>
    <n v="6.3999999999999995"/>
    <x v="1"/>
  </r>
  <r>
    <x v="886"/>
    <n v="6.3999999999999995"/>
    <x v="1"/>
  </r>
  <r>
    <x v="887"/>
    <n v="6.3999999999999995"/>
    <x v="1"/>
  </r>
  <r>
    <x v="887"/>
    <n v="6.3999999999999995"/>
    <x v="1"/>
  </r>
  <r>
    <x v="888"/>
    <n v="6.3666666666666671"/>
    <x v="1"/>
  </r>
  <r>
    <x v="889"/>
    <n v="6.3666666666666671"/>
    <x v="1"/>
  </r>
  <r>
    <x v="890"/>
    <n v="6.3666666666666671"/>
    <x v="1"/>
  </r>
  <r>
    <x v="891"/>
    <n v="6.3666666666666671"/>
    <x v="1"/>
  </r>
  <r>
    <x v="891"/>
    <n v="6.3666666666666671"/>
    <x v="1"/>
  </r>
  <r>
    <x v="890"/>
    <n v="6.3666666666666671"/>
    <x v="1"/>
  </r>
  <r>
    <x v="888"/>
    <n v="6.3666666666666671"/>
    <x v="1"/>
  </r>
  <r>
    <x v="889"/>
    <n v="6.3666666666666671"/>
    <x v="1"/>
  </r>
  <r>
    <x v="889"/>
    <n v="6.3666666666666671"/>
    <x v="1"/>
  </r>
  <r>
    <x v="891"/>
    <n v="6.3666666666666671"/>
    <x v="1"/>
  </r>
  <r>
    <x v="890"/>
    <n v="6.3666666666666671"/>
    <x v="1"/>
  </r>
  <r>
    <x v="888"/>
    <n v="6.3666666666666671"/>
    <x v="1"/>
  </r>
  <r>
    <x v="892"/>
    <n v="6.3500000000000005"/>
    <x v="1"/>
  </r>
  <r>
    <x v="892"/>
    <n v="6.3500000000000005"/>
    <x v="1"/>
  </r>
  <r>
    <x v="892"/>
    <n v="6.3500000000000005"/>
    <x v="1"/>
  </r>
  <r>
    <x v="892"/>
    <n v="6.3500000000000005"/>
    <x v="1"/>
  </r>
  <r>
    <x v="892"/>
    <n v="6.3500000000000005"/>
    <x v="1"/>
  </r>
  <r>
    <x v="892"/>
    <n v="6.3500000000000005"/>
    <x v="1"/>
  </r>
  <r>
    <x v="893"/>
    <n v="6.35"/>
    <x v="1"/>
  </r>
  <r>
    <x v="893"/>
    <n v="6.35"/>
    <x v="1"/>
  </r>
  <r>
    <x v="894"/>
    <n v="6.35"/>
    <x v="1"/>
  </r>
  <r>
    <x v="895"/>
    <n v="6.35"/>
    <x v="1"/>
  </r>
  <r>
    <x v="896"/>
    <n v="6.35"/>
    <x v="1"/>
  </r>
  <r>
    <x v="897"/>
    <n v="6.35"/>
    <x v="1"/>
  </r>
  <r>
    <x v="898"/>
    <n v="6.35"/>
    <x v="1"/>
  </r>
  <r>
    <x v="898"/>
    <n v="6.35"/>
    <x v="1"/>
  </r>
  <r>
    <x v="893"/>
    <n v="6.35"/>
    <x v="1"/>
  </r>
  <r>
    <x v="896"/>
    <n v="6.35"/>
    <x v="1"/>
  </r>
  <r>
    <x v="897"/>
    <n v="6.35"/>
    <x v="1"/>
  </r>
  <r>
    <x v="894"/>
    <n v="6.35"/>
    <x v="1"/>
  </r>
  <r>
    <x v="895"/>
    <n v="6.35"/>
    <x v="1"/>
  </r>
  <r>
    <x v="893"/>
    <n v="6.35"/>
    <x v="1"/>
  </r>
  <r>
    <x v="899"/>
    <n v="6.3416666666666677"/>
    <x v="1"/>
  </r>
  <r>
    <x v="899"/>
    <n v="6.3416666666666677"/>
    <x v="1"/>
  </r>
  <r>
    <x v="899"/>
    <n v="6.3416666666666677"/>
    <x v="1"/>
  </r>
  <r>
    <x v="899"/>
    <n v="6.3416666666666677"/>
    <x v="1"/>
  </r>
  <r>
    <x v="899"/>
    <n v="6.3416666666666677"/>
    <x v="1"/>
  </r>
  <r>
    <x v="899"/>
    <n v="6.3416666666666677"/>
    <x v="1"/>
  </r>
  <r>
    <x v="899"/>
    <n v="6.3416666666666677"/>
    <x v="1"/>
  </r>
  <r>
    <x v="899"/>
    <n v="6.3416666666666677"/>
    <x v="1"/>
  </r>
  <r>
    <x v="899"/>
    <n v="6.3416666666666677"/>
    <x v="1"/>
  </r>
  <r>
    <x v="899"/>
    <n v="6.3416666666666677"/>
    <x v="1"/>
  </r>
  <r>
    <x v="899"/>
    <n v="6.3416666666666677"/>
    <x v="1"/>
  </r>
  <r>
    <x v="899"/>
    <n v="6.3416666666666677"/>
    <x v="1"/>
  </r>
  <r>
    <x v="900"/>
    <n v="6.34"/>
    <x v="1"/>
  </r>
  <r>
    <x v="900"/>
    <n v="6.34"/>
    <x v="1"/>
  </r>
  <r>
    <x v="900"/>
    <n v="6.34"/>
    <x v="1"/>
  </r>
  <r>
    <x v="900"/>
    <n v="6.34"/>
    <x v="1"/>
  </r>
  <r>
    <x v="900"/>
    <n v="6.34"/>
    <x v="1"/>
  </r>
  <r>
    <x v="901"/>
    <n v="6.333333333333333"/>
    <x v="1"/>
  </r>
  <r>
    <x v="902"/>
    <n v="6.333333333333333"/>
    <x v="1"/>
  </r>
  <r>
    <x v="902"/>
    <n v="6.333333333333333"/>
    <x v="1"/>
  </r>
  <r>
    <x v="901"/>
    <n v="6.333333333333333"/>
    <x v="1"/>
  </r>
  <r>
    <x v="902"/>
    <n v="6.333333333333333"/>
    <x v="1"/>
  </r>
  <r>
    <x v="901"/>
    <n v="6.333333333333333"/>
    <x v="1"/>
  </r>
  <r>
    <x v="903"/>
    <n v="6.3250000000000002"/>
    <x v="1"/>
  </r>
  <r>
    <x v="903"/>
    <n v="6.3250000000000002"/>
    <x v="1"/>
  </r>
  <r>
    <x v="903"/>
    <n v="6.3250000000000002"/>
    <x v="1"/>
  </r>
  <r>
    <x v="903"/>
    <n v="6.3250000000000002"/>
    <x v="1"/>
  </r>
  <r>
    <x v="904"/>
    <n v="6.32"/>
    <x v="1"/>
  </r>
  <r>
    <x v="904"/>
    <n v="6.32"/>
    <x v="1"/>
  </r>
  <r>
    <x v="904"/>
    <n v="6.32"/>
    <x v="1"/>
  </r>
  <r>
    <x v="904"/>
    <n v="6.32"/>
    <x v="1"/>
  </r>
  <r>
    <x v="904"/>
    <n v="6.32"/>
    <x v="1"/>
  </r>
  <r>
    <x v="905"/>
    <n v="6.3142857142857141"/>
    <x v="1"/>
  </r>
  <r>
    <x v="905"/>
    <n v="6.3142857142857141"/>
    <x v="1"/>
  </r>
  <r>
    <x v="905"/>
    <n v="6.3142857142857141"/>
    <x v="1"/>
  </r>
  <r>
    <x v="905"/>
    <n v="6.3142857142857141"/>
    <x v="1"/>
  </r>
  <r>
    <x v="905"/>
    <n v="6.3142857142857141"/>
    <x v="1"/>
  </r>
  <r>
    <x v="905"/>
    <n v="6.3142857142857141"/>
    <x v="1"/>
  </r>
  <r>
    <x v="905"/>
    <n v="6.3142857142857141"/>
    <x v="1"/>
  </r>
  <r>
    <x v="906"/>
    <n v="6.3000000000000007"/>
    <x v="1"/>
  </r>
  <r>
    <x v="907"/>
    <n v="6.3000000000000007"/>
    <x v="1"/>
  </r>
  <r>
    <x v="907"/>
    <n v="6.3000000000000007"/>
    <x v="1"/>
  </r>
  <r>
    <x v="906"/>
    <n v="6.3000000000000007"/>
    <x v="1"/>
  </r>
  <r>
    <x v="908"/>
    <n v="6.3"/>
    <x v="1"/>
  </r>
  <r>
    <x v="909"/>
    <n v="6.3"/>
    <x v="1"/>
  </r>
  <r>
    <x v="910"/>
    <n v="6.3"/>
    <x v="1"/>
  </r>
  <r>
    <x v="910"/>
    <n v="6.3"/>
    <x v="1"/>
  </r>
  <r>
    <x v="911"/>
    <n v="6.3"/>
    <x v="1"/>
  </r>
  <r>
    <x v="912"/>
    <n v="6.3"/>
    <x v="1"/>
  </r>
  <r>
    <x v="912"/>
    <n v="6.3"/>
    <x v="1"/>
  </r>
  <r>
    <x v="913"/>
    <n v="6.3"/>
    <x v="1"/>
  </r>
  <r>
    <x v="911"/>
    <n v="6.3"/>
    <x v="1"/>
  </r>
  <r>
    <x v="908"/>
    <n v="6.3"/>
    <x v="1"/>
  </r>
  <r>
    <x v="911"/>
    <n v="6.3"/>
    <x v="1"/>
  </r>
  <r>
    <x v="914"/>
    <n v="6.3"/>
    <x v="1"/>
  </r>
  <r>
    <x v="915"/>
    <n v="6.3"/>
    <x v="1"/>
  </r>
  <r>
    <x v="916"/>
    <n v="6.3"/>
    <x v="1"/>
  </r>
  <r>
    <x v="917"/>
    <n v="6.3"/>
    <x v="1"/>
  </r>
  <r>
    <x v="918"/>
    <n v="6.3"/>
    <x v="1"/>
  </r>
  <r>
    <x v="913"/>
    <n v="6.3"/>
    <x v="1"/>
  </r>
  <r>
    <x v="919"/>
    <n v="6.3"/>
    <x v="1"/>
  </r>
  <r>
    <x v="920"/>
    <n v="6.3"/>
    <x v="1"/>
  </r>
  <r>
    <x v="921"/>
    <n v="6.3"/>
    <x v="1"/>
  </r>
  <r>
    <x v="922"/>
    <n v="6.3"/>
    <x v="1"/>
  </r>
  <r>
    <x v="923"/>
    <n v="6.3"/>
    <x v="1"/>
  </r>
  <r>
    <x v="924"/>
    <n v="6.3"/>
    <x v="1"/>
  </r>
  <r>
    <x v="925"/>
    <n v="6.3"/>
    <x v="1"/>
  </r>
  <r>
    <x v="926"/>
    <n v="6.3"/>
    <x v="1"/>
  </r>
  <r>
    <x v="927"/>
    <n v="6.3"/>
    <x v="1"/>
  </r>
  <r>
    <x v="928"/>
    <n v="6.3"/>
    <x v="1"/>
  </r>
  <r>
    <x v="929"/>
    <n v="6.3"/>
    <x v="1"/>
  </r>
  <r>
    <x v="930"/>
    <n v="6.3"/>
    <x v="1"/>
  </r>
  <r>
    <x v="931"/>
    <n v="6.3"/>
    <x v="1"/>
  </r>
  <r>
    <x v="932"/>
    <n v="6.3"/>
    <x v="1"/>
  </r>
  <r>
    <x v="933"/>
    <n v="6.3"/>
    <x v="1"/>
  </r>
  <r>
    <x v="934"/>
    <n v="6.3"/>
    <x v="1"/>
  </r>
  <r>
    <x v="935"/>
    <n v="6.3"/>
    <x v="1"/>
  </r>
  <r>
    <x v="936"/>
    <n v="6.3"/>
    <x v="1"/>
  </r>
  <r>
    <x v="937"/>
    <n v="6.3"/>
    <x v="1"/>
  </r>
  <r>
    <x v="938"/>
    <n v="6.3"/>
    <x v="1"/>
  </r>
  <r>
    <x v="939"/>
    <n v="6.3"/>
    <x v="1"/>
  </r>
  <r>
    <x v="940"/>
    <n v="6.3"/>
    <x v="1"/>
  </r>
  <r>
    <x v="941"/>
    <n v="6.3"/>
    <x v="1"/>
  </r>
  <r>
    <x v="942"/>
    <n v="6.3"/>
    <x v="1"/>
  </r>
  <r>
    <x v="943"/>
    <n v="6.3"/>
    <x v="1"/>
  </r>
  <r>
    <x v="944"/>
    <n v="6.3"/>
    <x v="1"/>
  </r>
  <r>
    <x v="945"/>
    <n v="6.3"/>
    <x v="1"/>
  </r>
  <r>
    <x v="946"/>
    <n v="6.3"/>
    <x v="1"/>
  </r>
  <r>
    <x v="947"/>
    <n v="6.3"/>
    <x v="1"/>
  </r>
  <r>
    <x v="948"/>
    <n v="6.3"/>
    <x v="1"/>
  </r>
  <r>
    <x v="949"/>
    <n v="6.3"/>
    <x v="1"/>
  </r>
  <r>
    <x v="950"/>
    <n v="6.3"/>
    <x v="1"/>
  </r>
  <r>
    <x v="951"/>
    <n v="6.3"/>
    <x v="1"/>
  </r>
  <r>
    <x v="911"/>
    <n v="6.3"/>
    <x v="1"/>
  </r>
  <r>
    <x v="915"/>
    <n v="6.3"/>
    <x v="1"/>
  </r>
  <r>
    <x v="913"/>
    <n v="6.3"/>
    <x v="1"/>
  </r>
  <r>
    <x v="914"/>
    <n v="6.3"/>
    <x v="1"/>
  </r>
  <r>
    <x v="913"/>
    <n v="6.3"/>
    <x v="1"/>
  </r>
  <r>
    <x v="911"/>
    <n v="6.3"/>
    <x v="1"/>
  </r>
  <r>
    <x v="910"/>
    <n v="6.3"/>
    <x v="1"/>
  </r>
  <r>
    <x v="909"/>
    <n v="6.3"/>
    <x v="1"/>
  </r>
  <r>
    <x v="911"/>
    <n v="6.3"/>
    <x v="1"/>
  </r>
  <r>
    <x v="908"/>
    <n v="6.3"/>
    <x v="1"/>
  </r>
  <r>
    <x v="910"/>
    <n v="6.3"/>
    <x v="1"/>
  </r>
  <r>
    <x v="912"/>
    <n v="6.3"/>
    <x v="1"/>
  </r>
  <r>
    <x v="952"/>
    <n v="6.2750000000000004"/>
    <x v="1"/>
  </r>
  <r>
    <x v="952"/>
    <n v="6.2750000000000004"/>
    <x v="1"/>
  </r>
  <r>
    <x v="952"/>
    <n v="6.2750000000000004"/>
    <x v="1"/>
  </r>
  <r>
    <x v="952"/>
    <n v="6.2750000000000004"/>
    <x v="1"/>
  </r>
  <r>
    <x v="953"/>
    <n v="6.2666666666666666"/>
    <x v="1"/>
  </r>
  <r>
    <x v="954"/>
    <n v="6.2666666666666666"/>
    <x v="1"/>
  </r>
  <r>
    <x v="954"/>
    <n v="6.2666666666666666"/>
    <x v="1"/>
  </r>
  <r>
    <x v="953"/>
    <n v="6.2666666666666666"/>
    <x v="1"/>
  </r>
  <r>
    <x v="954"/>
    <n v="6.2666666666666666"/>
    <x v="1"/>
  </r>
  <r>
    <x v="953"/>
    <n v="6.2666666666666666"/>
    <x v="1"/>
  </r>
  <r>
    <x v="955"/>
    <n v="6.2571428571428571"/>
    <x v="1"/>
  </r>
  <r>
    <x v="955"/>
    <n v="6.2571428571428571"/>
    <x v="1"/>
  </r>
  <r>
    <x v="955"/>
    <n v="6.2571428571428571"/>
    <x v="1"/>
  </r>
  <r>
    <x v="955"/>
    <n v="6.2571428571428571"/>
    <x v="1"/>
  </r>
  <r>
    <x v="955"/>
    <n v="6.2571428571428571"/>
    <x v="1"/>
  </r>
  <r>
    <x v="955"/>
    <n v="6.2571428571428571"/>
    <x v="1"/>
  </r>
  <r>
    <x v="955"/>
    <n v="6.2571428571428571"/>
    <x v="1"/>
  </r>
  <r>
    <x v="956"/>
    <n v="6.25"/>
    <x v="1"/>
  </r>
  <r>
    <x v="957"/>
    <n v="6.25"/>
    <x v="1"/>
  </r>
  <r>
    <x v="957"/>
    <n v="6.25"/>
    <x v="1"/>
  </r>
  <r>
    <x v="957"/>
    <n v="6.25"/>
    <x v="1"/>
  </r>
  <r>
    <x v="958"/>
    <n v="6.25"/>
    <x v="1"/>
  </r>
  <r>
    <x v="957"/>
    <n v="6.25"/>
    <x v="1"/>
  </r>
  <r>
    <x v="958"/>
    <n v="6.25"/>
    <x v="1"/>
  </r>
  <r>
    <x v="957"/>
    <n v="6.25"/>
    <x v="1"/>
  </r>
  <r>
    <x v="957"/>
    <n v="6.25"/>
    <x v="1"/>
  </r>
  <r>
    <x v="956"/>
    <n v="6.25"/>
    <x v="1"/>
  </r>
  <r>
    <x v="959"/>
    <n v="6.2444444444444436"/>
    <x v="1"/>
  </r>
  <r>
    <x v="959"/>
    <n v="6.2444444444444436"/>
    <x v="1"/>
  </r>
  <r>
    <x v="959"/>
    <n v="6.2444444444444436"/>
    <x v="1"/>
  </r>
  <r>
    <x v="959"/>
    <n v="6.2444444444444436"/>
    <x v="1"/>
  </r>
  <r>
    <x v="959"/>
    <n v="6.2444444444444436"/>
    <x v="1"/>
  </r>
  <r>
    <x v="959"/>
    <n v="6.2444444444444436"/>
    <x v="1"/>
  </r>
  <r>
    <x v="959"/>
    <n v="6.2444444444444436"/>
    <x v="1"/>
  </r>
  <r>
    <x v="959"/>
    <n v="6.2444444444444436"/>
    <x v="1"/>
  </r>
  <r>
    <x v="959"/>
    <n v="6.2444444444444436"/>
    <x v="1"/>
  </r>
  <r>
    <x v="960"/>
    <n v="6.2333333333333334"/>
    <x v="1"/>
  </r>
  <r>
    <x v="960"/>
    <n v="6.2333333333333334"/>
    <x v="1"/>
  </r>
  <r>
    <x v="960"/>
    <n v="6.2333333333333334"/>
    <x v="1"/>
  </r>
  <r>
    <x v="961"/>
    <n v="6.2249999999999996"/>
    <x v="1"/>
  </r>
  <r>
    <x v="962"/>
    <n v="6.2249999999999996"/>
    <x v="1"/>
  </r>
  <r>
    <x v="962"/>
    <n v="6.2249999999999996"/>
    <x v="1"/>
  </r>
  <r>
    <x v="962"/>
    <n v="6.2249999999999996"/>
    <x v="1"/>
  </r>
  <r>
    <x v="961"/>
    <n v="6.2249999999999996"/>
    <x v="1"/>
  </r>
  <r>
    <x v="961"/>
    <n v="6.2249999999999996"/>
    <x v="1"/>
  </r>
  <r>
    <x v="961"/>
    <n v="6.2249999999999996"/>
    <x v="1"/>
  </r>
  <r>
    <x v="962"/>
    <n v="6.2249999999999996"/>
    <x v="1"/>
  </r>
  <r>
    <x v="963"/>
    <n v="6.2"/>
    <x v="1"/>
  </r>
  <r>
    <x v="964"/>
    <n v="6.2"/>
    <x v="1"/>
  </r>
  <r>
    <x v="965"/>
    <n v="6.2"/>
    <x v="1"/>
  </r>
  <r>
    <x v="964"/>
    <n v="6.2"/>
    <x v="1"/>
  </r>
  <r>
    <x v="965"/>
    <n v="6.2"/>
    <x v="1"/>
  </r>
  <r>
    <x v="965"/>
    <n v="6.2"/>
    <x v="1"/>
  </r>
  <r>
    <x v="966"/>
    <n v="6.2"/>
    <x v="1"/>
  </r>
  <r>
    <x v="967"/>
    <n v="6.2"/>
    <x v="1"/>
  </r>
  <r>
    <x v="968"/>
    <n v="6.2"/>
    <x v="1"/>
  </r>
  <r>
    <x v="969"/>
    <n v="6.2"/>
    <x v="1"/>
  </r>
  <r>
    <x v="970"/>
    <n v="6.2"/>
    <x v="1"/>
  </r>
  <r>
    <x v="971"/>
    <n v="6.2"/>
    <x v="1"/>
  </r>
  <r>
    <x v="972"/>
    <n v="6.2"/>
    <x v="1"/>
  </r>
  <r>
    <x v="973"/>
    <n v="6.2"/>
    <x v="1"/>
  </r>
  <r>
    <x v="974"/>
    <n v="6.2"/>
    <x v="1"/>
  </r>
  <r>
    <x v="975"/>
    <n v="6.2"/>
    <x v="1"/>
  </r>
  <r>
    <x v="976"/>
    <n v="6.2"/>
    <x v="1"/>
  </r>
  <r>
    <x v="977"/>
    <n v="6.2"/>
    <x v="1"/>
  </r>
  <r>
    <x v="978"/>
    <n v="6.2"/>
    <x v="1"/>
  </r>
  <r>
    <x v="979"/>
    <n v="6.2"/>
    <x v="1"/>
  </r>
  <r>
    <x v="980"/>
    <n v="6.2"/>
    <x v="1"/>
  </r>
  <r>
    <x v="981"/>
    <n v="6.2"/>
    <x v="1"/>
  </r>
  <r>
    <x v="982"/>
    <n v="6.2"/>
    <x v="1"/>
  </r>
  <r>
    <x v="983"/>
    <n v="6.2"/>
    <x v="1"/>
  </r>
  <r>
    <x v="984"/>
    <n v="6.2"/>
    <x v="1"/>
  </r>
  <r>
    <x v="985"/>
    <n v="6.2"/>
    <x v="1"/>
  </r>
  <r>
    <x v="986"/>
    <n v="6.2"/>
    <x v="1"/>
  </r>
  <r>
    <x v="987"/>
    <n v="6.2"/>
    <x v="1"/>
  </r>
  <r>
    <x v="988"/>
    <n v="6.2"/>
    <x v="1"/>
  </r>
  <r>
    <x v="989"/>
    <n v="6.2"/>
    <x v="1"/>
  </r>
  <r>
    <x v="990"/>
    <n v="6.2"/>
    <x v="1"/>
  </r>
  <r>
    <x v="991"/>
    <n v="6.2"/>
    <x v="1"/>
  </r>
  <r>
    <x v="992"/>
    <n v="6.2"/>
    <x v="1"/>
  </r>
  <r>
    <x v="993"/>
    <n v="6.2"/>
    <x v="1"/>
  </r>
  <r>
    <x v="994"/>
    <n v="6.2"/>
    <x v="1"/>
  </r>
  <r>
    <x v="995"/>
    <n v="6.2"/>
    <x v="1"/>
  </r>
  <r>
    <x v="996"/>
    <n v="6.2"/>
    <x v="1"/>
  </r>
  <r>
    <x v="997"/>
    <n v="6.2"/>
    <x v="1"/>
  </r>
  <r>
    <x v="965"/>
    <n v="6.2"/>
    <x v="1"/>
  </r>
  <r>
    <x v="964"/>
    <n v="6.2"/>
    <x v="1"/>
  </r>
  <r>
    <x v="963"/>
    <n v="6.2"/>
    <x v="1"/>
  </r>
  <r>
    <x v="998"/>
    <n v="6.1999999999999993"/>
    <x v="1"/>
  </r>
  <r>
    <x v="999"/>
    <n v="6.1999999999999993"/>
    <x v="1"/>
  </r>
  <r>
    <x v="998"/>
    <n v="6.1999999999999993"/>
    <x v="1"/>
  </r>
  <r>
    <x v="1000"/>
    <n v="6.1999999999999993"/>
    <x v="1"/>
  </r>
  <r>
    <x v="1000"/>
    <n v="6.1999999999999993"/>
    <x v="1"/>
  </r>
  <r>
    <x v="999"/>
    <n v="6.1999999999999993"/>
    <x v="1"/>
  </r>
  <r>
    <x v="1001"/>
    <n v="6.1999999999999993"/>
    <x v="1"/>
  </r>
  <r>
    <x v="1000"/>
    <n v="6.1999999999999993"/>
    <x v="1"/>
  </r>
  <r>
    <x v="999"/>
    <n v="6.1999999999999993"/>
    <x v="1"/>
  </r>
  <r>
    <x v="1001"/>
    <n v="6.1999999999999993"/>
    <x v="1"/>
  </r>
  <r>
    <x v="998"/>
    <n v="6.1999999999999993"/>
    <x v="1"/>
  </r>
  <r>
    <x v="999"/>
    <n v="6.1999999999999993"/>
    <x v="1"/>
  </r>
  <r>
    <x v="1000"/>
    <n v="6.1999999999999993"/>
    <x v="1"/>
  </r>
  <r>
    <x v="998"/>
    <n v="6.1999999999999993"/>
    <x v="1"/>
  </r>
  <r>
    <x v="1002"/>
    <n v="6.1874999999999991"/>
    <x v="1"/>
  </r>
  <r>
    <x v="1002"/>
    <n v="6.1874999999999991"/>
    <x v="1"/>
  </r>
  <r>
    <x v="1002"/>
    <n v="6.1874999999999991"/>
    <x v="1"/>
  </r>
  <r>
    <x v="1002"/>
    <n v="6.1874999999999991"/>
    <x v="1"/>
  </r>
  <r>
    <x v="1002"/>
    <n v="6.1874999999999991"/>
    <x v="1"/>
  </r>
  <r>
    <x v="1002"/>
    <n v="6.1874999999999991"/>
    <x v="1"/>
  </r>
  <r>
    <x v="1002"/>
    <n v="6.1874999999999991"/>
    <x v="1"/>
  </r>
  <r>
    <x v="1002"/>
    <n v="6.1874999999999991"/>
    <x v="1"/>
  </r>
  <r>
    <x v="1003"/>
    <n v="6.1857142857142851"/>
    <x v="1"/>
  </r>
  <r>
    <x v="1003"/>
    <n v="6.1857142857142851"/>
    <x v="1"/>
  </r>
  <r>
    <x v="1003"/>
    <n v="6.1857142857142851"/>
    <x v="1"/>
  </r>
  <r>
    <x v="1003"/>
    <n v="6.1857142857142851"/>
    <x v="1"/>
  </r>
  <r>
    <x v="1003"/>
    <n v="6.1857142857142851"/>
    <x v="1"/>
  </r>
  <r>
    <x v="1003"/>
    <n v="6.1857142857142851"/>
    <x v="1"/>
  </r>
  <r>
    <x v="1003"/>
    <n v="6.1857142857142851"/>
    <x v="1"/>
  </r>
  <r>
    <x v="1004"/>
    <n v="6.166666666666667"/>
    <x v="1"/>
  </r>
  <r>
    <x v="1005"/>
    <n v="6.166666666666667"/>
    <x v="1"/>
  </r>
  <r>
    <x v="1004"/>
    <n v="6.166666666666667"/>
    <x v="1"/>
  </r>
  <r>
    <x v="1005"/>
    <n v="6.166666666666667"/>
    <x v="1"/>
  </r>
  <r>
    <x v="1006"/>
    <n v="6.166666666666667"/>
    <x v="1"/>
  </r>
  <r>
    <x v="1007"/>
    <n v="6.166666666666667"/>
    <x v="1"/>
  </r>
  <r>
    <x v="1007"/>
    <n v="6.166666666666667"/>
    <x v="1"/>
  </r>
  <r>
    <x v="1006"/>
    <n v="6.166666666666667"/>
    <x v="1"/>
  </r>
  <r>
    <x v="1006"/>
    <n v="6.166666666666667"/>
    <x v="1"/>
  </r>
  <r>
    <x v="1007"/>
    <n v="6.166666666666667"/>
    <x v="1"/>
  </r>
  <r>
    <x v="1005"/>
    <n v="6.166666666666667"/>
    <x v="1"/>
  </r>
  <r>
    <x v="1004"/>
    <n v="6.166666666666667"/>
    <x v="1"/>
  </r>
  <r>
    <x v="1008"/>
    <n v="6.15"/>
    <x v="1"/>
  </r>
  <r>
    <x v="1009"/>
    <n v="6.15"/>
    <x v="1"/>
  </r>
  <r>
    <x v="1010"/>
    <n v="6.15"/>
    <x v="1"/>
  </r>
  <r>
    <x v="1009"/>
    <n v="6.15"/>
    <x v="1"/>
  </r>
  <r>
    <x v="1011"/>
    <n v="6.15"/>
    <x v="1"/>
  </r>
  <r>
    <x v="1009"/>
    <n v="6.15"/>
    <x v="1"/>
  </r>
  <r>
    <x v="1011"/>
    <n v="6.15"/>
    <x v="1"/>
  </r>
  <r>
    <x v="1011"/>
    <n v="6.15"/>
    <x v="1"/>
  </r>
  <r>
    <x v="1011"/>
    <n v="6.15"/>
    <x v="1"/>
  </r>
  <r>
    <x v="1010"/>
    <n v="6.15"/>
    <x v="1"/>
  </r>
  <r>
    <x v="1008"/>
    <n v="6.15"/>
    <x v="1"/>
  </r>
  <r>
    <x v="1009"/>
    <n v="6.15"/>
    <x v="1"/>
  </r>
  <r>
    <x v="1012"/>
    <n v="6.1400000000000006"/>
    <x v="1"/>
  </r>
  <r>
    <x v="1012"/>
    <n v="6.1400000000000006"/>
    <x v="1"/>
  </r>
  <r>
    <x v="1012"/>
    <n v="6.1400000000000006"/>
    <x v="1"/>
  </r>
  <r>
    <x v="1012"/>
    <n v="6.1400000000000006"/>
    <x v="1"/>
  </r>
  <r>
    <x v="1012"/>
    <n v="6.1400000000000006"/>
    <x v="1"/>
  </r>
  <r>
    <x v="1013"/>
    <n v="6.14"/>
    <x v="1"/>
  </r>
  <r>
    <x v="1013"/>
    <n v="6.14"/>
    <x v="1"/>
  </r>
  <r>
    <x v="1013"/>
    <n v="6.14"/>
    <x v="1"/>
  </r>
  <r>
    <x v="1013"/>
    <n v="6.14"/>
    <x v="1"/>
  </r>
  <r>
    <x v="1013"/>
    <n v="6.14"/>
    <x v="1"/>
  </r>
  <r>
    <x v="1014"/>
    <n v="6.1333333333333329"/>
    <x v="1"/>
  </r>
  <r>
    <x v="1014"/>
    <n v="6.1333333333333329"/>
    <x v="1"/>
  </r>
  <r>
    <x v="1014"/>
    <n v="6.1333333333333329"/>
    <x v="1"/>
  </r>
  <r>
    <x v="1015"/>
    <n v="6.1285714285714281"/>
    <x v="1"/>
  </r>
  <r>
    <x v="1015"/>
    <n v="6.1285714285714281"/>
    <x v="1"/>
  </r>
  <r>
    <x v="1015"/>
    <n v="6.1285714285714281"/>
    <x v="1"/>
  </r>
  <r>
    <x v="1015"/>
    <n v="6.1285714285714281"/>
    <x v="1"/>
  </r>
  <r>
    <x v="1015"/>
    <n v="6.1285714285714281"/>
    <x v="1"/>
  </r>
  <r>
    <x v="1015"/>
    <n v="6.1285714285714281"/>
    <x v="1"/>
  </r>
  <r>
    <x v="1015"/>
    <n v="6.1285714285714281"/>
    <x v="1"/>
  </r>
  <r>
    <x v="1016"/>
    <n v="6.125"/>
    <x v="1"/>
  </r>
  <r>
    <x v="1016"/>
    <n v="6.125"/>
    <x v="1"/>
  </r>
  <r>
    <x v="1017"/>
    <n v="6.125"/>
    <x v="1"/>
  </r>
  <r>
    <x v="1018"/>
    <n v="6.125"/>
    <x v="1"/>
  </r>
  <r>
    <x v="1018"/>
    <n v="6.125"/>
    <x v="1"/>
  </r>
  <r>
    <x v="1017"/>
    <n v="6.125"/>
    <x v="1"/>
  </r>
  <r>
    <x v="1017"/>
    <n v="6.125"/>
    <x v="1"/>
  </r>
  <r>
    <x v="1018"/>
    <n v="6.125"/>
    <x v="1"/>
  </r>
  <r>
    <x v="1016"/>
    <n v="6.125"/>
    <x v="1"/>
  </r>
  <r>
    <x v="1018"/>
    <n v="6.125"/>
    <x v="1"/>
  </r>
  <r>
    <x v="1017"/>
    <n v="6.125"/>
    <x v="1"/>
  </r>
  <r>
    <x v="1016"/>
    <n v="6.125"/>
    <x v="1"/>
  </r>
  <r>
    <x v="1019"/>
    <n v="6.1090909090909093"/>
    <x v="1"/>
  </r>
  <r>
    <x v="1019"/>
    <n v="6.1090909090909093"/>
    <x v="1"/>
  </r>
  <r>
    <x v="1019"/>
    <n v="6.1090909090909093"/>
    <x v="1"/>
  </r>
  <r>
    <x v="1019"/>
    <n v="6.1090909090909093"/>
    <x v="1"/>
  </r>
  <r>
    <x v="1019"/>
    <n v="6.1090909090909093"/>
    <x v="1"/>
  </r>
  <r>
    <x v="1019"/>
    <n v="6.1090909090909093"/>
    <x v="1"/>
  </r>
  <r>
    <x v="1019"/>
    <n v="6.1090909090909093"/>
    <x v="1"/>
  </r>
  <r>
    <x v="1019"/>
    <n v="6.1090909090909093"/>
    <x v="1"/>
  </r>
  <r>
    <x v="1019"/>
    <n v="6.1090909090909093"/>
    <x v="1"/>
  </r>
  <r>
    <x v="1019"/>
    <n v="6.1090909090909093"/>
    <x v="1"/>
  </r>
  <r>
    <x v="1019"/>
    <n v="6.1090909090909093"/>
    <x v="1"/>
  </r>
  <r>
    <x v="1020"/>
    <n v="6.1000000000000005"/>
    <x v="1"/>
  </r>
  <r>
    <x v="1020"/>
    <n v="6.1000000000000005"/>
    <x v="1"/>
  </r>
  <r>
    <x v="1020"/>
    <n v="6.1000000000000005"/>
    <x v="1"/>
  </r>
  <r>
    <x v="1021"/>
    <n v="6.1"/>
    <x v="1"/>
  </r>
  <r>
    <x v="1021"/>
    <n v="6.1"/>
    <x v="1"/>
  </r>
  <r>
    <x v="1021"/>
    <n v="6.1"/>
    <x v="1"/>
  </r>
  <r>
    <x v="1022"/>
    <n v="6.1"/>
    <x v="1"/>
  </r>
  <r>
    <x v="1023"/>
    <n v="6.1"/>
    <x v="1"/>
  </r>
  <r>
    <x v="1024"/>
    <n v="6.1"/>
    <x v="1"/>
  </r>
  <r>
    <x v="1025"/>
    <n v="6.1"/>
    <x v="1"/>
  </r>
  <r>
    <x v="1026"/>
    <n v="6.1"/>
    <x v="1"/>
  </r>
  <r>
    <x v="1027"/>
    <n v="6.1"/>
    <x v="1"/>
  </r>
  <r>
    <x v="1028"/>
    <n v="6.1"/>
    <x v="1"/>
  </r>
  <r>
    <x v="1029"/>
    <n v="6.1"/>
    <x v="1"/>
  </r>
  <r>
    <x v="1030"/>
    <n v="6.1"/>
    <x v="1"/>
  </r>
  <r>
    <x v="1031"/>
    <n v="6.1"/>
    <x v="1"/>
  </r>
  <r>
    <x v="1032"/>
    <n v="6.1"/>
    <x v="1"/>
  </r>
  <r>
    <x v="1033"/>
    <n v="6.1"/>
    <x v="1"/>
  </r>
  <r>
    <x v="1034"/>
    <n v="6.1"/>
    <x v="1"/>
  </r>
  <r>
    <x v="1035"/>
    <n v="6.1"/>
    <x v="1"/>
  </r>
  <r>
    <x v="1036"/>
    <n v="6.1"/>
    <x v="1"/>
  </r>
  <r>
    <x v="1037"/>
    <n v="6.1"/>
    <x v="1"/>
  </r>
  <r>
    <x v="1038"/>
    <n v="6.1"/>
    <x v="1"/>
  </r>
  <r>
    <x v="1039"/>
    <n v="6.1"/>
    <x v="1"/>
  </r>
  <r>
    <x v="1040"/>
    <n v="6.1"/>
    <x v="1"/>
  </r>
  <r>
    <x v="1041"/>
    <n v="6.1"/>
    <x v="1"/>
  </r>
  <r>
    <x v="1042"/>
    <n v="6.1"/>
    <x v="1"/>
  </r>
  <r>
    <x v="1043"/>
    <n v="6.1"/>
    <x v="1"/>
  </r>
  <r>
    <x v="1044"/>
    <n v="6.1"/>
    <x v="1"/>
  </r>
  <r>
    <x v="1045"/>
    <n v="6.1"/>
    <x v="1"/>
  </r>
  <r>
    <x v="1046"/>
    <n v="6.1"/>
    <x v="1"/>
  </r>
  <r>
    <x v="1047"/>
    <n v="6.1"/>
    <x v="1"/>
  </r>
  <r>
    <x v="1048"/>
    <n v="6.1"/>
    <x v="1"/>
  </r>
  <r>
    <x v="1049"/>
    <n v="6.1"/>
    <x v="1"/>
  </r>
  <r>
    <x v="1050"/>
    <n v="6.1"/>
    <x v="1"/>
  </r>
  <r>
    <x v="1051"/>
    <n v="6.1"/>
    <x v="1"/>
  </r>
  <r>
    <x v="1052"/>
    <n v="6.1"/>
    <x v="1"/>
  </r>
  <r>
    <x v="1053"/>
    <n v="6.1"/>
    <x v="1"/>
  </r>
  <r>
    <x v="1054"/>
    <n v="6.1"/>
    <x v="1"/>
  </r>
  <r>
    <x v="1055"/>
    <n v="6.1"/>
    <x v="1"/>
  </r>
  <r>
    <x v="1056"/>
    <n v="6.1"/>
    <x v="1"/>
  </r>
  <r>
    <x v="1057"/>
    <n v="6.1"/>
    <x v="1"/>
  </r>
  <r>
    <x v="1058"/>
    <n v="6.1"/>
    <x v="1"/>
  </r>
  <r>
    <x v="1059"/>
    <n v="6.1"/>
    <x v="1"/>
  </r>
  <r>
    <x v="1060"/>
    <n v="6.1"/>
    <x v="1"/>
  </r>
  <r>
    <x v="1061"/>
    <n v="6.1"/>
    <x v="1"/>
  </r>
  <r>
    <x v="1062"/>
    <n v="6.1"/>
    <x v="1"/>
  </r>
  <r>
    <x v="1063"/>
    <n v="6.1"/>
    <x v="1"/>
  </r>
  <r>
    <x v="1064"/>
    <n v="6.1"/>
    <x v="1"/>
  </r>
  <r>
    <x v="1065"/>
    <n v="6.1"/>
    <x v="1"/>
  </r>
  <r>
    <x v="1066"/>
    <n v="6.1"/>
    <x v="1"/>
  </r>
  <r>
    <x v="1067"/>
    <n v="6.1"/>
    <x v="1"/>
  </r>
  <r>
    <x v="1068"/>
    <n v="6.1"/>
    <x v="1"/>
  </r>
  <r>
    <x v="1069"/>
    <n v="6.1"/>
    <x v="1"/>
  </r>
  <r>
    <x v="1070"/>
    <n v="6.1"/>
    <x v="1"/>
  </r>
  <r>
    <x v="1071"/>
    <n v="6.1"/>
    <x v="1"/>
  </r>
  <r>
    <x v="1025"/>
    <n v="6.1"/>
    <x v="1"/>
  </r>
  <r>
    <x v="1024"/>
    <n v="6.1"/>
    <x v="1"/>
  </r>
  <r>
    <x v="1023"/>
    <n v="6.1"/>
    <x v="1"/>
  </r>
  <r>
    <x v="1022"/>
    <n v="6.1"/>
    <x v="1"/>
  </r>
  <r>
    <x v="1021"/>
    <n v="6.1"/>
    <x v="1"/>
  </r>
  <r>
    <x v="1072"/>
    <n v="6.0909090909090908"/>
    <x v="1"/>
  </r>
  <r>
    <x v="1072"/>
    <n v="6.0909090909090908"/>
    <x v="1"/>
  </r>
  <r>
    <x v="1072"/>
    <n v="6.0909090909090908"/>
    <x v="1"/>
  </r>
  <r>
    <x v="1072"/>
    <n v="6.0909090909090908"/>
    <x v="1"/>
  </r>
  <r>
    <x v="1072"/>
    <n v="6.0909090909090908"/>
    <x v="1"/>
  </r>
  <r>
    <x v="1072"/>
    <n v="6.0909090909090908"/>
    <x v="1"/>
  </r>
  <r>
    <x v="1072"/>
    <n v="6.0909090909090908"/>
    <x v="1"/>
  </r>
  <r>
    <x v="1072"/>
    <n v="6.0909090909090908"/>
    <x v="1"/>
  </r>
  <r>
    <x v="1072"/>
    <n v="6.0909090909090908"/>
    <x v="1"/>
  </r>
  <r>
    <x v="1072"/>
    <n v="6.0909090909090908"/>
    <x v="1"/>
  </r>
  <r>
    <x v="1072"/>
    <n v="6.0909090909090908"/>
    <x v="1"/>
  </r>
  <r>
    <x v="1073"/>
    <n v="6.0857142857142863"/>
    <x v="1"/>
  </r>
  <r>
    <x v="1073"/>
    <n v="6.0857142857142863"/>
    <x v="1"/>
  </r>
  <r>
    <x v="1073"/>
    <n v="6.0857142857142863"/>
    <x v="1"/>
  </r>
  <r>
    <x v="1073"/>
    <n v="6.0857142857142863"/>
    <x v="1"/>
  </r>
  <r>
    <x v="1073"/>
    <n v="6.0857142857142863"/>
    <x v="1"/>
  </r>
  <r>
    <x v="1073"/>
    <n v="6.0857142857142863"/>
    <x v="1"/>
  </r>
  <r>
    <x v="1073"/>
    <n v="6.0857142857142863"/>
    <x v="1"/>
  </r>
  <r>
    <x v="1074"/>
    <n v="6.083333333333333"/>
    <x v="1"/>
  </r>
  <r>
    <x v="1075"/>
    <n v="6.083333333333333"/>
    <x v="1"/>
  </r>
  <r>
    <x v="1074"/>
    <n v="6.083333333333333"/>
    <x v="1"/>
  </r>
  <r>
    <x v="1074"/>
    <n v="6.083333333333333"/>
    <x v="1"/>
  </r>
  <r>
    <x v="1075"/>
    <n v="6.083333333333333"/>
    <x v="1"/>
  </r>
  <r>
    <x v="1075"/>
    <n v="6.083333333333333"/>
    <x v="1"/>
  </r>
  <r>
    <x v="1075"/>
    <n v="6.083333333333333"/>
    <x v="1"/>
  </r>
  <r>
    <x v="1075"/>
    <n v="6.083333333333333"/>
    <x v="1"/>
  </r>
  <r>
    <x v="1074"/>
    <n v="6.083333333333333"/>
    <x v="1"/>
  </r>
  <r>
    <x v="1074"/>
    <n v="6.083333333333333"/>
    <x v="1"/>
  </r>
  <r>
    <x v="1074"/>
    <n v="6.083333333333333"/>
    <x v="1"/>
  </r>
  <r>
    <x v="1075"/>
    <n v="6.083333333333333"/>
    <x v="1"/>
  </r>
  <r>
    <x v="1076"/>
    <n v="6.08"/>
    <x v="1"/>
  </r>
  <r>
    <x v="1076"/>
    <n v="6.08"/>
    <x v="1"/>
  </r>
  <r>
    <x v="1076"/>
    <n v="6.08"/>
    <x v="1"/>
  </r>
  <r>
    <x v="1076"/>
    <n v="6.08"/>
    <x v="1"/>
  </r>
  <r>
    <x v="1076"/>
    <n v="6.08"/>
    <x v="1"/>
  </r>
  <r>
    <x v="1077"/>
    <n v="6.0750000000000002"/>
    <x v="1"/>
  </r>
  <r>
    <x v="1077"/>
    <n v="6.0750000000000002"/>
    <x v="1"/>
  </r>
  <r>
    <x v="1078"/>
    <n v="6.0750000000000002"/>
    <x v="1"/>
  </r>
  <r>
    <x v="1077"/>
    <n v="6.0750000000000002"/>
    <x v="1"/>
  </r>
  <r>
    <x v="1078"/>
    <n v="6.0750000000000002"/>
    <x v="1"/>
  </r>
  <r>
    <x v="1077"/>
    <n v="6.0750000000000002"/>
    <x v="1"/>
  </r>
  <r>
    <x v="1077"/>
    <n v="6.0750000000000002"/>
    <x v="1"/>
  </r>
  <r>
    <x v="1078"/>
    <n v="6.0750000000000002"/>
    <x v="1"/>
  </r>
  <r>
    <x v="1077"/>
    <n v="6.0750000000000002"/>
    <x v="1"/>
  </r>
  <r>
    <x v="1078"/>
    <n v="6.0750000000000002"/>
    <x v="1"/>
  </r>
  <r>
    <x v="1077"/>
    <n v="6.0750000000000002"/>
    <x v="1"/>
  </r>
  <r>
    <x v="1077"/>
    <n v="6.0750000000000002"/>
    <x v="1"/>
  </r>
  <r>
    <x v="1079"/>
    <n v="6.0749999999999993"/>
    <x v="1"/>
  </r>
  <r>
    <x v="1079"/>
    <n v="6.0749999999999993"/>
    <x v="1"/>
  </r>
  <r>
    <x v="1079"/>
    <n v="6.0749999999999993"/>
    <x v="1"/>
  </r>
  <r>
    <x v="1079"/>
    <n v="6.0749999999999993"/>
    <x v="1"/>
  </r>
  <r>
    <x v="1080"/>
    <n v="6.0666666666666673"/>
    <x v="1"/>
  </r>
  <r>
    <x v="1080"/>
    <n v="6.0666666666666673"/>
    <x v="1"/>
  </r>
  <r>
    <x v="1080"/>
    <n v="6.0666666666666673"/>
    <x v="1"/>
  </r>
  <r>
    <x v="1081"/>
    <n v="6.0500000000000007"/>
    <x v="1"/>
  </r>
  <r>
    <x v="1082"/>
    <n v="6.0500000000000007"/>
    <x v="1"/>
  </r>
  <r>
    <x v="1082"/>
    <n v="6.0500000000000007"/>
    <x v="1"/>
  </r>
  <r>
    <x v="1082"/>
    <n v="6.0500000000000007"/>
    <x v="1"/>
  </r>
  <r>
    <x v="1083"/>
    <n v="6.0500000000000007"/>
    <x v="1"/>
  </r>
  <r>
    <x v="1084"/>
    <n v="6.0500000000000007"/>
    <x v="1"/>
  </r>
  <r>
    <x v="1085"/>
    <n v="6.0500000000000007"/>
    <x v="1"/>
  </r>
  <r>
    <x v="1085"/>
    <n v="6.0500000000000007"/>
    <x v="1"/>
  </r>
  <r>
    <x v="1084"/>
    <n v="6.0500000000000007"/>
    <x v="1"/>
  </r>
  <r>
    <x v="1083"/>
    <n v="6.0500000000000007"/>
    <x v="1"/>
  </r>
  <r>
    <x v="1081"/>
    <n v="6.0500000000000007"/>
    <x v="1"/>
  </r>
  <r>
    <x v="1082"/>
    <n v="6.0500000000000007"/>
    <x v="1"/>
  </r>
  <r>
    <x v="1086"/>
    <n v="6.05"/>
    <x v="1"/>
  </r>
  <r>
    <x v="1087"/>
    <n v="6.05"/>
    <x v="1"/>
  </r>
  <r>
    <x v="1087"/>
    <n v="6.05"/>
    <x v="1"/>
  </r>
  <r>
    <x v="1088"/>
    <n v="6.05"/>
    <x v="1"/>
  </r>
  <r>
    <x v="1089"/>
    <n v="6.05"/>
    <x v="1"/>
  </r>
  <r>
    <x v="1090"/>
    <n v="6.05"/>
    <x v="1"/>
  </r>
  <r>
    <x v="1087"/>
    <n v="6.05"/>
    <x v="1"/>
  </r>
  <r>
    <x v="1086"/>
    <n v="6.05"/>
    <x v="1"/>
  </r>
  <r>
    <x v="1086"/>
    <n v="6.05"/>
    <x v="1"/>
  </r>
  <r>
    <x v="1091"/>
    <n v="6.05"/>
    <x v="1"/>
  </r>
  <r>
    <x v="1091"/>
    <n v="6.05"/>
    <x v="1"/>
  </r>
  <r>
    <x v="1087"/>
    <n v="6.05"/>
    <x v="1"/>
  </r>
  <r>
    <x v="1089"/>
    <n v="6.05"/>
    <x v="1"/>
  </r>
  <r>
    <x v="1088"/>
    <n v="6.05"/>
    <x v="1"/>
  </r>
  <r>
    <x v="1090"/>
    <n v="6.05"/>
    <x v="1"/>
  </r>
  <r>
    <x v="1087"/>
    <n v="6.05"/>
    <x v="1"/>
  </r>
  <r>
    <x v="1087"/>
    <n v="6.05"/>
    <x v="1"/>
  </r>
  <r>
    <x v="1086"/>
    <n v="6.05"/>
    <x v="1"/>
  </r>
  <r>
    <x v="1092"/>
    <n v="6.0428571428571436"/>
    <x v="1"/>
  </r>
  <r>
    <x v="1092"/>
    <n v="6.0428571428571436"/>
    <x v="1"/>
  </r>
  <r>
    <x v="1092"/>
    <n v="6.0428571428571436"/>
    <x v="1"/>
  </r>
  <r>
    <x v="1092"/>
    <n v="6.0428571428571436"/>
    <x v="1"/>
  </r>
  <r>
    <x v="1092"/>
    <n v="6.0428571428571436"/>
    <x v="1"/>
  </r>
  <r>
    <x v="1092"/>
    <n v="6.0428571428571436"/>
    <x v="1"/>
  </r>
  <r>
    <x v="1092"/>
    <n v="6.0428571428571436"/>
    <x v="1"/>
  </r>
  <r>
    <x v="1093"/>
    <n v="6.0400000000000009"/>
    <x v="1"/>
  </r>
  <r>
    <x v="1093"/>
    <n v="6.0400000000000009"/>
    <x v="1"/>
  </r>
  <r>
    <x v="1093"/>
    <n v="6.0400000000000009"/>
    <x v="1"/>
  </r>
  <r>
    <x v="1093"/>
    <n v="6.0400000000000009"/>
    <x v="1"/>
  </r>
  <r>
    <x v="1093"/>
    <n v="6.0400000000000009"/>
    <x v="1"/>
  </r>
  <r>
    <x v="1094"/>
    <n v="6.0399999999999991"/>
    <x v="1"/>
  </r>
  <r>
    <x v="1094"/>
    <n v="6.0399999999999991"/>
    <x v="1"/>
  </r>
  <r>
    <x v="1094"/>
    <n v="6.0399999999999991"/>
    <x v="1"/>
  </r>
  <r>
    <x v="1094"/>
    <n v="6.0399999999999991"/>
    <x v="1"/>
  </r>
  <r>
    <x v="1094"/>
    <n v="6.0399999999999991"/>
    <x v="1"/>
  </r>
  <r>
    <x v="1095"/>
    <n v="6.0333333333333341"/>
    <x v="1"/>
  </r>
  <r>
    <x v="1095"/>
    <n v="6.0333333333333341"/>
    <x v="1"/>
  </r>
  <r>
    <x v="1096"/>
    <n v="6.0333333333333341"/>
    <x v="1"/>
  </r>
  <r>
    <x v="1096"/>
    <n v="6.0333333333333341"/>
    <x v="1"/>
  </r>
  <r>
    <x v="1096"/>
    <n v="6.0333333333333341"/>
    <x v="1"/>
  </r>
  <r>
    <x v="1095"/>
    <n v="6.0333333333333341"/>
    <x v="1"/>
  </r>
  <r>
    <x v="1097"/>
    <n v="6.0250000000000004"/>
    <x v="1"/>
  </r>
  <r>
    <x v="1097"/>
    <n v="6.0250000000000004"/>
    <x v="1"/>
  </r>
  <r>
    <x v="1098"/>
    <n v="6.0250000000000004"/>
    <x v="1"/>
  </r>
  <r>
    <x v="1097"/>
    <n v="6.0250000000000004"/>
    <x v="1"/>
  </r>
  <r>
    <x v="1097"/>
    <n v="6.0250000000000004"/>
    <x v="1"/>
  </r>
  <r>
    <x v="1098"/>
    <n v="6.0250000000000004"/>
    <x v="1"/>
  </r>
  <r>
    <x v="1098"/>
    <n v="6.0250000000000004"/>
    <x v="1"/>
  </r>
  <r>
    <x v="1097"/>
    <n v="6.0250000000000004"/>
    <x v="1"/>
  </r>
  <r>
    <x v="1098"/>
    <n v="6.0250000000000004"/>
    <x v="1"/>
  </r>
  <r>
    <x v="1097"/>
    <n v="6.0250000000000004"/>
    <x v="1"/>
  </r>
  <r>
    <x v="1097"/>
    <n v="6.0250000000000004"/>
    <x v="1"/>
  </r>
  <r>
    <x v="1097"/>
    <n v="6.0250000000000004"/>
    <x v="1"/>
  </r>
  <r>
    <x v="1099"/>
    <n v="6.0166666666666657"/>
    <x v="1"/>
  </r>
  <r>
    <x v="1099"/>
    <n v="6.0166666666666657"/>
    <x v="1"/>
  </r>
  <r>
    <x v="1099"/>
    <n v="6.0166666666666657"/>
    <x v="1"/>
  </r>
  <r>
    <x v="1099"/>
    <n v="6.0166666666666657"/>
    <x v="1"/>
  </r>
  <r>
    <x v="1099"/>
    <n v="6.0166666666666657"/>
    <x v="1"/>
  </r>
  <r>
    <x v="1099"/>
    <n v="6.0166666666666657"/>
    <x v="1"/>
  </r>
  <r>
    <x v="1100"/>
    <n v="6.0000000000000009"/>
    <x v="1"/>
  </r>
  <r>
    <x v="1100"/>
    <n v="6.0000000000000009"/>
    <x v="1"/>
  </r>
  <r>
    <x v="1100"/>
    <n v="6.0000000000000009"/>
    <x v="1"/>
  </r>
  <r>
    <x v="1100"/>
    <n v="6.0000000000000009"/>
    <x v="1"/>
  </r>
  <r>
    <x v="1101"/>
    <n v="6"/>
    <x v="1"/>
  </r>
  <r>
    <x v="1102"/>
    <n v="6"/>
    <x v="1"/>
  </r>
  <r>
    <x v="1103"/>
    <n v="6"/>
    <x v="1"/>
  </r>
  <r>
    <x v="1104"/>
    <n v="6"/>
    <x v="1"/>
  </r>
  <r>
    <x v="1102"/>
    <n v="6"/>
    <x v="1"/>
  </r>
  <r>
    <x v="1105"/>
    <n v="6"/>
    <x v="1"/>
  </r>
  <r>
    <x v="1106"/>
    <n v="6"/>
    <x v="1"/>
  </r>
  <r>
    <x v="1106"/>
    <n v="6"/>
    <x v="1"/>
  </r>
  <r>
    <x v="1102"/>
    <n v="6"/>
    <x v="1"/>
  </r>
  <r>
    <x v="1106"/>
    <n v="6"/>
    <x v="1"/>
  </r>
  <r>
    <x v="1107"/>
    <n v="6"/>
    <x v="1"/>
  </r>
  <r>
    <x v="1108"/>
    <n v="6"/>
    <x v="1"/>
  </r>
  <r>
    <x v="1109"/>
    <n v="6"/>
    <x v="1"/>
  </r>
  <r>
    <x v="1110"/>
    <n v="6"/>
    <x v="1"/>
  </r>
  <r>
    <x v="1111"/>
    <n v="6"/>
    <x v="1"/>
  </r>
  <r>
    <x v="1112"/>
    <n v="6"/>
    <x v="1"/>
  </r>
  <r>
    <x v="1113"/>
    <n v="6"/>
    <x v="1"/>
  </r>
  <r>
    <x v="1114"/>
    <n v="6"/>
    <x v="1"/>
  </r>
  <r>
    <x v="1115"/>
    <n v="6"/>
    <x v="1"/>
  </r>
  <r>
    <x v="1116"/>
    <n v="6"/>
    <x v="1"/>
  </r>
  <r>
    <x v="1117"/>
    <n v="6"/>
    <x v="1"/>
  </r>
  <r>
    <x v="1118"/>
    <n v="6"/>
    <x v="1"/>
  </r>
  <r>
    <x v="1119"/>
    <n v="6"/>
    <x v="1"/>
  </r>
  <r>
    <x v="1120"/>
    <n v="6"/>
    <x v="1"/>
  </r>
  <r>
    <x v="1121"/>
    <n v="6"/>
    <x v="1"/>
  </r>
  <r>
    <x v="1122"/>
    <n v="6"/>
    <x v="1"/>
  </r>
  <r>
    <x v="1123"/>
    <n v="6"/>
    <x v="1"/>
  </r>
  <r>
    <x v="1124"/>
    <n v="6"/>
    <x v="1"/>
  </r>
  <r>
    <x v="1119"/>
    <n v="6"/>
    <x v="1"/>
  </r>
  <r>
    <x v="1125"/>
    <n v="6"/>
    <x v="1"/>
  </r>
  <r>
    <x v="1126"/>
    <n v="6"/>
    <x v="1"/>
  </r>
  <r>
    <x v="1127"/>
    <n v="6"/>
    <x v="1"/>
  </r>
  <r>
    <x v="1128"/>
    <n v="6"/>
    <x v="1"/>
  </r>
  <r>
    <x v="1129"/>
    <n v="6"/>
    <x v="1"/>
  </r>
  <r>
    <x v="1130"/>
    <n v="6"/>
    <x v="1"/>
  </r>
  <r>
    <x v="1131"/>
    <n v="6"/>
    <x v="1"/>
  </r>
  <r>
    <x v="1107"/>
    <n v="6"/>
    <x v="1"/>
  </r>
  <r>
    <x v="1132"/>
    <n v="6"/>
    <x v="1"/>
  </r>
  <r>
    <x v="1133"/>
    <n v="6"/>
    <x v="1"/>
  </r>
  <r>
    <x v="1134"/>
    <n v="6"/>
    <x v="1"/>
  </r>
  <r>
    <x v="1135"/>
    <n v="6"/>
    <x v="1"/>
  </r>
  <r>
    <x v="1107"/>
    <n v="6"/>
    <x v="1"/>
  </r>
  <r>
    <x v="1102"/>
    <n v="6"/>
    <x v="1"/>
  </r>
  <r>
    <x v="1102"/>
    <n v="6"/>
    <x v="1"/>
  </r>
  <r>
    <x v="1105"/>
    <n v="6"/>
    <x v="1"/>
  </r>
  <r>
    <x v="1104"/>
    <n v="6"/>
    <x v="1"/>
  </r>
  <r>
    <x v="1102"/>
    <n v="6"/>
    <x v="1"/>
  </r>
  <r>
    <x v="1103"/>
    <n v="6"/>
    <x v="1"/>
  </r>
  <r>
    <x v="1106"/>
    <n v="6"/>
    <x v="1"/>
  </r>
  <r>
    <x v="1101"/>
    <n v="6"/>
    <x v="1"/>
  </r>
  <r>
    <x v="1136"/>
    <n v="5.99"/>
    <x v="1"/>
  </r>
  <r>
    <x v="1136"/>
    <n v="5.99"/>
    <x v="1"/>
  </r>
  <r>
    <x v="1136"/>
    <n v="5.99"/>
    <x v="1"/>
  </r>
  <r>
    <x v="1136"/>
    <n v="5.99"/>
    <x v="1"/>
  </r>
  <r>
    <x v="1136"/>
    <n v="5.99"/>
    <x v="1"/>
  </r>
  <r>
    <x v="1136"/>
    <n v="5.99"/>
    <x v="1"/>
  </r>
  <r>
    <x v="1136"/>
    <n v="5.99"/>
    <x v="1"/>
  </r>
  <r>
    <x v="1136"/>
    <n v="5.99"/>
    <x v="1"/>
  </r>
  <r>
    <x v="1136"/>
    <n v="5.99"/>
    <x v="1"/>
  </r>
  <r>
    <x v="1136"/>
    <n v="5.99"/>
    <x v="1"/>
  </r>
  <r>
    <x v="1137"/>
    <n v="5.9666666666666659"/>
    <x v="1"/>
  </r>
  <r>
    <x v="1138"/>
    <n v="5.9666666666666659"/>
    <x v="1"/>
  </r>
  <r>
    <x v="1138"/>
    <n v="5.9666666666666659"/>
    <x v="1"/>
  </r>
  <r>
    <x v="1137"/>
    <n v="5.9666666666666659"/>
    <x v="1"/>
  </r>
  <r>
    <x v="1137"/>
    <n v="5.9666666666666659"/>
    <x v="1"/>
  </r>
  <r>
    <x v="1138"/>
    <n v="5.9666666666666659"/>
    <x v="1"/>
  </r>
  <r>
    <x v="1139"/>
    <n v="5.9625000000000004"/>
    <x v="1"/>
  </r>
  <r>
    <x v="1139"/>
    <n v="5.9625000000000004"/>
    <x v="1"/>
  </r>
  <r>
    <x v="1139"/>
    <n v="5.9625000000000004"/>
    <x v="1"/>
  </r>
  <r>
    <x v="1139"/>
    <n v="5.9625000000000004"/>
    <x v="1"/>
  </r>
  <r>
    <x v="1139"/>
    <n v="5.9625000000000004"/>
    <x v="1"/>
  </r>
  <r>
    <x v="1139"/>
    <n v="5.9625000000000004"/>
    <x v="1"/>
  </r>
  <r>
    <x v="1139"/>
    <n v="5.9625000000000004"/>
    <x v="1"/>
  </r>
  <r>
    <x v="1139"/>
    <n v="5.9625000000000004"/>
    <x v="1"/>
  </r>
  <r>
    <x v="1140"/>
    <n v="5.95"/>
    <x v="1"/>
  </r>
  <r>
    <x v="1141"/>
    <n v="5.95"/>
    <x v="1"/>
  </r>
  <r>
    <x v="1142"/>
    <n v="5.95"/>
    <x v="1"/>
  </r>
  <r>
    <x v="1143"/>
    <n v="5.95"/>
    <x v="1"/>
  </r>
  <r>
    <x v="1144"/>
    <n v="5.95"/>
    <x v="1"/>
  </r>
  <r>
    <x v="1145"/>
    <n v="5.95"/>
    <x v="1"/>
  </r>
  <r>
    <x v="1141"/>
    <n v="5.95"/>
    <x v="1"/>
  </r>
  <r>
    <x v="1142"/>
    <n v="5.95"/>
    <x v="1"/>
  </r>
  <r>
    <x v="1146"/>
    <n v="5.95"/>
    <x v="1"/>
  </r>
  <r>
    <x v="1147"/>
    <n v="5.95"/>
    <x v="1"/>
  </r>
  <r>
    <x v="1141"/>
    <n v="5.95"/>
    <x v="1"/>
  </r>
  <r>
    <x v="1148"/>
    <n v="5.95"/>
    <x v="1"/>
  </r>
  <r>
    <x v="1142"/>
    <n v="5.95"/>
    <x v="1"/>
  </r>
  <r>
    <x v="1142"/>
    <n v="5.95"/>
    <x v="1"/>
  </r>
  <r>
    <x v="1148"/>
    <n v="5.95"/>
    <x v="1"/>
  </r>
  <r>
    <x v="1142"/>
    <n v="5.95"/>
    <x v="1"/>
  </r>
  <r>
    <x v="1142"/>
    <n v="5.95"/>
    <x v="1"/>
  </r>
  <r>
    <x v="1146"/>
    <n v="5.95"/>
    <x v="1"/>
  </r>
  <r>
    <x v="1147"/>
    <n v="5.95"/>
    <x v="1"/>
  </r>
  <r>
    <x v="1142"/>
    <n v="5.95"/>
    <x v="1"/>
  </r>
  <r>
    <x v="1142"/>
    <n v="5.95"/>
    <x v="1"/>
  </r>
  <r>
    <x v="1145"/>
    <n v="5.95"/>
    <x v="1"/>
  </r>
  <r>
    <x v="1144"/>
    <n v="5.95"/>
    <x v="1"/>
  </r>
  <r>
    <x v="1143"/>
    <n v="5.95"/>
    <x v="1"/>
  </r>
  <r>
    <x v="1140"/>
    <n v="5.95"/>
    <x v="1"/>
  </r>
  <r>
    <x v="1141"/>
    <n v="5.95"/>
    <x v="1"/>
  </r>
  <r>
    <x v="1149"/>
    <n v="5.9499999999999993"/>
    <x v="1"/>
  </r>
  <r>
    <x v="1150"/>
    <n v="5.9499999999999993"/>
    <x v="1"/>
  </r>
  <r>
    <x v="1150"/>
    <n v="5.9499999999999993"/>
    <x v="1"/>
  </r>
  <r>
    <x v="1149"/>
    <n v="5.9499999999999993"/>
    <x v="1"/>
  </r>
  <r>
    <x v="1151"/>
    <n v="5.9399999999999995"/>
    <x v="1"/>
  </r>
  <r>
    <x v="1151"/>
    <n v="5.9399999999999995"/>
    <x v="1"/>
  </r>
  <r>
    <x v="1151"/>
    <n v="5.9399999999999995"/>
    <x v="1"/>
  </r>
  <r>
    <x v="1151"/>
    <n v="5.9399999999999995"/>
    <x v="1"/>
  </r>
  <r>
    <x v="1151"/>
    <n v="5.9399999999999995"/>
    <x v="1"/>
  </r>
  <r>
    <x v="1152"/>
    <n v="5.9"/>
    <x v="1"/>
  </r>
  <r>
    <x v="1153"/>
    <n v="5.9"/>
    <x v="1"/>
  </r>
  <r>
    <x v="1154"/>
    <n v="5.9"/>
    <x v="1"/>
  </r>
  <r>
    <x v="1154"/>
    <n v="5.9"/>
    <x v="1"/>
  </r>
  <r>
    <x v="1155"/>
    <n v="5.9"/>
    <x v="1"/>
  </r>
  <r>
    <x v="1156"/>
    <n v="5.9"/>
    <x v="1"/>
  </r>
  <r>
    <x v="1157"/>
    <n v="5.9"/>
    <x v="1"/>
  </r>
  <r>
    <x v="1158"/>
    <n v="5.9"/>
    <x v="1"/>
  </r>
  <r>
    <x v="1159"/>
    <n v="5.9"/>
    <x v="1"/>
  </r>
  <r>
    <x v="1160"/>
    <n v="5.9"/>
    <x v="1"/>
  </r>
  <r>
    <x v="1161"/>
    <n v="5.9"/>
    <x v="1"/>
  </r>
  <r>
    <x v="1162"/>
    <n v="5.9"/>
    <x v="1"/>
  </r>
  <r>
    <x v="1163"/>
    <n v="5.9"/>
    <x v="1"/>
  </r>
  <r>
    <x v="1164"/>
    <n v="5.9"/>
    <x v="1"/>
  </r>
  <r>
    <x v="1165"/>
    <n v="5.9"/>
    <x v="1"/>
  </r>
  <r>
    <x v="1166"/>
    <n v="5.9"/>
    <x v="1"/>
  </r>
  <r>
    <x v="1167"/>
    <n v="5.9"/>
    <x v="1"/>
  </r>
  <r>
    <x v="1168"/>
    <n v="5.9"/>
    <x v="1"/>
  </r>
  <r>
    <x v="1169"/>
    <n v="5.9"/>
    <x v="1"/>
  </r>
  <r>
    <x v="1170"/>
    <n v="5.9"/>
    <x v="1"/>
  </r>
  <r>
    <x v="1171"/>
    <n v="5.9"/>
    <x v="1"/>
  </r>
  <r>
    <x v="1172"/>
    <n v="5.9"/>
    <x v="1"/>
  </r>
  <r>
    <x v="1173"/>
    <n v="5.9"/>
    <x v="1"/>
  </r>
  <r>
    <x v="1174"/>
    <n v="5.9"/>
    <x v="1"/>
  </r>
  <r>
    <x v="1175"/>
    <n v="5.9"/>
    <x v="1"/>
  </r>
  <r>
    <x v="1176"/>
    <n v="5.9"/>
    <x v="1"/>
  </r>
  <r>
    <x v="1177"/>
    <n v="5.9"/>
    <x v="1"/>
  </r>
  <r>
    <x v="1178"/>
    <n v="5.9"/>
    <x v="1"/>
  </r>
  <r>
    <x v="1179"/>
    <n v="5.9"/>
    <x v="1"/>
  </r>
  <r>
    <x v="1180"/>
    <n v="5.9"/>
    <x v="1"/>
  </r>
  <r>
    <x v="1181"/>
    <n v="5.9"/>
    <x v="1"/>
  </r>
  <r>
    <x v="1182"/>
    <n v="5.9"/>
    <x v="1"/>
  </r>
  <r>
    <x v="1183"/>
    <n v="5.9"/>
    <x v="1"/>
  </r>
  <r>
    <x v="1184"/>
    <n v="5.9"/>
    <x v="1"/>
  </r>
  <r>
    <x v="1185"/>
    <n v="5.9"/>
    <x v="1"/>
  </r>
  <r>
    <x v="1186"/>
    <n v="5.9"/>
    <x v="1"/>
  </r>
  <r>
    <x v="1187"/>
    <n v="5.9"/>
    <x v="1"/>
  </r>
  <r>
    <x v="1188"/>
    <n v="5.9"/>
    <x v="1"/>
  </r>
  <r>
    <x v="1189"/>
    <n v="5.9"/>
    <x v="1"/>
  </r>
  <r>
    <x v="1190"/>
    <n v="5.9"/>
    <x v="1"/>
  </r>
  <r>
    <x v="1191"/>
    <n v="5.9"/>
    <x v="1"/>
  </r>
  <r>
    <x v="1192"/>
    <n v="5.9"/>
    <x v="1"/>
  </r>
  <r>
    <x v="1193"/>
    <n v="5.9"/>
    <x v="1"/>
  </r>
  <r>
    <x v="1194"/>
    <n v="5.9"/>
    <x v="1"/>
  </r>
  <r>
    <x v="1195"/>
    <n v="5.9"/>
    <x v="1"/>
  </r>
  <r>
    <x v="1196"/>
    <n v="5.9"/>
    <x v="1"/>
  </r>
  <r>
    <x v="1197"/>
    <n v="5.9"/>
    <x v="1"/>
  </r>
  <r>
    <x v="1198"/>
    <n v="5.9"/>
    <x v="1"/>
  </r>
  <r>
    <x v="1199"/>
    <n v="5.9"/>
    <x v="1"/>
  </r>
  <r>
    <x v="1200"/>
    <n v="5.9"/>
    <x v="1"/>
  </r>
  <r>
    <x v="1159"/>
    <n v="5.9"/>
    <x v="1"/>
  </r>
  <r>
    <x v="1158"/>
    <n v="5.9"/>
    <x v="1"/>
  </r>
  <r>
    <x v="1157"/>
    <n v="5.9"/>
    <x v="1"/>
  </r>
  <r>
    <x v="1154"/>
    <n v="5.9"/>
    <x v="1"/>
  </r>
  <r>
    <x v="1154"/>
    <n v="5.9"/>
    <x v="1"/>
  </r>
  <r>
    <x v="1156"/>
    <n v="5.9"/>
    <x v="1"/>
  </r>
  <r>
    <x v="1155"/>
    <n v="5.9"/>
    <x v="1"/>
  </r>
  <r>
    <x v="1154"/>
    <n v="5.9"/>
    <x v="1"/>
  </r>
  <r>
    <x v="1153"/>
    <n v="5.9"/>
    <x v="1"/>
  </r>
  <r>
    <x v="1152"/>
    <n v="5.9"/>
    <x v="1"/>
  </r>
  <r>
    <x v="1201"/>
    <n v="5.8999999999999995"/>
    <x v="1"/>
  </r>
  <r>
    <x v="1202"/>
    <n v="5.8999999999999995"/>
    <x v="1"/>
  </r>
  <r>
    <x v="1202"/>
    <n v="5.8999999999999995"/>
    <x v="1"/>
  </r>
  <r>
    <x v="1201"/>
    <n v="5.8999999999999995"/>
    <x v="1"/>
  </r>
  <r>
    <x v="1201"/>
    <n v="5.8999999999999995"/>
    <x v="1"/>
  </r>
  <r>
    <x v="1202"/>
    <n v="5.8999999999999995"/>
    <x v="1"/>
  </r>
  <r>
    <x v="1202"/>
    <n v="5.8999999999999995"/>
    <x v="1"/>
  </r>
  <r>
    <x v="1201"/>
    <n v="5.8999999999999995"/>
    <x v="1"/>
  </r>
  <r>
    <x v="1203"/>
    <n v="5.8666666666666671"/>
    <x v="1"/>
  </r>
  <r>
    <x v="1203"/>
    <n v="5.8666666666666671"/>
    <x v="1"/>
  </r>
  <r>
    <x v="1203"/>
    <n v="5.8666666666666671"/>
    <x v="1"/>
  </r>
  <r>
    <x v="1204"/>
    <n v="5.85"/>
    <x v="1"/>
  </r>
  <r>
    <x v="1205"/>
    <n v="5.85"/>
    <x v="1"/>
  </r>
  <r>
    <x v="1204"/>
    <n v="5.85"/>
    <x v="1"/>
  </r>
  <r>
    <x v="1206"/>
    <n v="5.85"/>
    <x v="1"/>
  </r>
  <r>
    <x v="1207"/>
    <n v="5.85"/>
    <x v="1"/>
  </r>
  <r>
    <x v="1207"/>
    <n v="5.85"/>
    <x v="1"/>
  </r>
  <r>
    <x v="1206"/>
    <n v="5.85"/>
    <x v="1"/>
  </r>
  <r>
    <x v="1204"/>
    <n v="5.85"/>
    <x v="1"/>
  </r>
  <r>
    <x v="1205"/>
    <n v="5.85"/>
    <x v="1"/>
  </r>
  <r>
    <x v="1204"/>
    <n v="5.85"/>
    <x v="1"/>
  </r>
  <r>
    <x v="1208"/>
    <n v="5.833333333333333"/>
    <x v="1"/>
  </r>
  <r>
    <x v="1208"/>
    <n v="5.833333333333333"/>
    <x v="1"/>
  </r>
  <r>
    <x v="1208"/>
    <n v="5.833333333333333"/>
    <x v="1"/>
  </r>
  <r>
    <x v="1209"/>
    <n v="5.8250000000000002"/>
    <x v="1"/>
  </r>
  <r>
    <x v="1209"/>
    <n v="5.8250000000000002"/>
    <x v="1"/>
  </r>
  <r>
    <x v="1209"/>
    <n v="5.8250000000000002"/>
    <x v="1"/>
  </r>
  <r>
    <x v="1209"/>
    <n v="5.8250000000000002"/>
    <x v="1"/>
  </r>
  <r>
    <x v="1210"/>
    <n v="5.8000000000000007"/>
    <x v="1"/>
  </r>
  <r>
    <x v="1210"/>
    <n v="5.8000000000000007"/>
    <x v="1"/>
  </r>
  <r>
    <x v="1211"/>
    <n v="5.8"/>
    <x v="1"/>
  </r>
  <r>
    <x v="1212"/>
    <n v="5.8"/>
    <x v="1"/>
  </r>
  <r>
    <x v="1212"/>
    <n v="5.8"/>
    <x v="1"/>
  </r>
  <r>
    <x v="1213"/>
    <n v="5.8"/>
    <x v="1"/>
  </r>
  <r>
    <x v="1214"/>
    <n v="5.8"/>
    <x v="1"/>
  </r>
  <r>
    <x v="1215"/>
    <n v="5.8"/>
    <x v="1"/>
  </r>
  <r>
    <x v="1216"/>
    <n v="5.8"/>
    <x v="1"/>
  </r>
  <r>
    <x v="1217"/>
    <n v="5.8"/>
    <x v="1"/>
  </r>
  <r>
    <x v="1218"/>
    <n v="5.8"/>
    <x v="1"/>
  </r>
  <r>
    <x v="1219"/>
    <n v="5.8"/>
    <x v="1"/>
  </r>
  <r>
    <x v="1220"/>
    <n v="5.8"/>
    <x v="1"/>
  </r>
  <r>
    <x v="1221"/>
    <n v="5.8"/>
    <x v="1"/>
  </r>
  <r>
    <x v="1222"/>
    <n v="5.8"/>
    <x v="1"/>
  </r>
  <r>
    <x v="1223"/>
    <n v="5.8"/>
    <x v="1"/>
  </r>
  <r>
    <x v="1224"/>
    <n v="5.8"/>
    <x v="1"/>
  </r>
  <r>
    <x v="1225"/>
    <n v="5.8"/>
    <x v="1"/>
  </r>
  <r>
    <x v="1226"/>
    <n v="5.8"/>
    <x v="1"/>
  </r>
  <r>
    <x v="1227"/>
    <n v="5.8"/>
    <x v="1"/>
  </r>
  <r>
    <x v="1228"/>
    <n v="5.8"/>
    <x v="1"/>
  </r>
  <r>
    <x v="1229"/>
    <n v="5.8"/>
    <x v="1"/>
  </r>
  <r>
    <x v="1230"/>
    <n v="5.8"/>
    <x v="1"/>
  </r>
  <r>
    <x v="1231"/>
    <n v="5.8"/>
    <x v="1"/>
  </r>
  <r>
    <x v="1232"/>
    <n v="5.8"/>
    <x v="1"/>
  </r>
  <r>
    <x v="1233"/>
    <n v="5.8"/>
    <x v="1"/>
  </r>
  <r>
    <x v="1234"/>
    <n v="5.8"/>
    <x v="1"/>
  </r>
  <r>
    <x v="1235"/>
    <n v="5.8"/>
    <x v="1"/>
  </r>
  <r>
    <x v="1236"/>
    <n v="5.8"/>
    <x v="1"/>
  </r>
  <r>
    <x v="1211"/>
    <n v="5.8"/>
    <x v="1"/>
  </r>
  <r>
    <x v="1213"/>
    <n v="5.8"/>
    <x v="1"/>
  </r>
  <r>
    <x v="1212"/>
    <n v="5.8"/>
    <x v="1"/>
  </r>
  <r>
    <x v="1212"/>
    <n v="5.8"/>
    <x v="1"/>
  </r>
  <r>
    <x v="1211"/>
    <n v="5.8"/>
    <x v="1"/>
  </r>
  <r>
    <x v="1237"/>
    <n v="5.7799999999999994"/>
    <x v="1"/>
  </r>
  <r>
    <x v="1237"/>
    <n v="5.7799999999999994"/>
    <x v="1"/>
  </r>
  <r>
    <x v="1237"/>
    <n v="5.7799999999999994"/>
    <x v="1"/>
  </r>
  <r>
    <x v="1237"/>
    <n v="5.7799999999999994"/>
    <x v="1"/>
  </r>
  <r>
    <x v="1237"/>
    <n v="5.7799999999999994"/>
    <x v="1"/>
  </r>
  <r>
    <x v="1238"/>
    <n v="5.7666666666666666"/>
    <x v="1"/>
  </r>
  <r>
    <x v="1238"/>
    <n v="5.7666666666666666"/>
    <x v="1"/>
  </r>
  <r>
    <x v="1238"/>
    <n v="5.7666666666666666"/>
    <x v="1"/>
  </r>
  <r>
    <x v="1238"/>
    <n v="5.7666666666666666"/>
    <x v="1"/>
  </r>
  <r>
    <x v="1238"/>
    <n v="5.7666666666666666"/>
    <x v="1"/>
  </r>
  <r>
    <x v="1238"/>
    <n v="5.7666666666666666"/>
    <x v="1"/>
  </r>
  <r>
    <x v="1239"/>
    <n v="5.7666666666666657"/>
    <x v="1"/>
  </r>
  <r>
    <x v="1239"/>
    <n v="5.7666666666666657"/>
    <x v="1"/>
  </r>
  <r>
    <x v="1239"/>
    <n v="5.7666666666666657"/>
    <x v="1"/>
  </r>
  <r>
    <x v="1240"/>
    <n v="5.76"/>
    <x v="1"/>
  </r>
  <r>
    <x v="1240"/>
    <n v="5.76"/>
    <x v="1"/>
  </r>
  <r>
    <x v="1240"/>
    <n v="5.76"/>
    <x v="1"/>
  </r>
  <r>
    <x v="1240"/>
    <n v="5.76"/>
    <x v="1"/>
  </r>
  <r>
    <x v="1240"/>
    <n v="5.76"/>
    <x v="1"/>
  </r>
  <r>
    <x v="1241"/>
    <n v="5.75"/>
    <x v="1"/>
  </r>
  <r>
    <x v="1241"/>
    <n v="5.75"/>
    <x v="1"/>
  </r>
  <r>
    <x v="1242"/>
    <n v="5.7466666666666661"/>
    <x v="1"/>
  </r>
  <r>
    <x v="1242"/>
    <n v="5.7466666666666661"/>
    <x v="1"/>
  </r>
  <r>
    <x v="1242"/>
    <n v="5.7466666666666661"/>
    <x v="1"/>
  </r>
  <r>
    <x v="1242"/>
    <n v="5.7466666666666661"/>
    <x v="1"/>
  </r>
  <r>
    <x v="1242"/>
    <n v="5.7466666666666661"/>
    <x v="1"/>
  </r>
  <r>
    <x v="1242"/>
    <n v="5.7466666666666661"/>
    <x v="1"/>
  </r>
  <r>
    <x v="1242"/>
    <n v="5.7466666666666661"/>
    <x v="1"/>
  </r>
  <r>
    <x v="1242"/>
    <n v="5.7466666666666661"/>
    <x v="1"/>
  </r>
  <r>
    <x v="1242"/>
    <n v="5.7466666666666661"/>
    <x v="1"/>
  </r>
  <r>
    <x v="1242"/>
    <n v="5.7466666666666661"/>
    <x v="1"/>
  </r>
  <r>
    <x v="1242"/>
    <n v="5.7466666666666661"/>
    <x v="1"/>
  </r>
  <r>
    <x v="1242"/>
    <n v="5.7466666666666661"/>
    <x v="1"/>
  </r>
  <r>
    <x v="1242"/>
    <n v="5.7466666666666661"/>
    <x v="1"/>
  </r>
  <r>
    <x v="1242"/>
    <n v="5.7466666666666661"/>
    <x v="1"/>
  </r>
  <r>
    <x v="1242"/>
    <n v="5.7466666666666661"/>
    <x v="1"/>
  </r>
  <r>
    <x v="1243"/>
    <n v="5.7333333333333334"/>
    <x v="1"/>
  </r>
  <r>
    <x v="1244"/>
    <n v="5.7333333333333334"/>
    <x v="1"/>
  </r>
  <r>
    <x v="1243"/>
    <n v="5.7333333333333334"/>
    <x v="1"/>
  </r>
  <r>
    <x v="1243"/>
    <n v="5.7333333333333334"/>
    <x v="1"/>
  </r>
  <r>
    <x v="1243"/>
    <n v="5.7333333333333334"/>
    <x v="1"/>
  </r>
  <r>
    <x v="1243"/>
    <n v="5.7333333333333334"/>
    <x v="1"/>
  </r>
  <r>
    <x v="1243"/>
    <n v="5.7333333333333334"/>
    <x v="1"/>
  </r>
  <r>
    <x v="1243"/>
    <n v="5.7333333333333334"/>
    <x v="1"/>
  </r>
  <r>
    <x v="1243"/>
    <n v="5.7333333333333334"/>
    <x v="1"/>
  </r>
  <r>
    <x v="1244"/>
    <n v="5.7333333333333334"/>
    <x v="1"/>
  </r>
  <r>
    <x v="1244"/>
    <n v="5.7333333333333334"/>
    <x v="1"/>
  </r>
  <r>
    <x v="1243"/>
    <n v="5.7333333333333334"/>
    <x v="1"/>
  </r>
  <r>
    <x v="1245"/>
    <n v="5.7249999999999996"/>
    <x v="1"/>
  </r>
  <r>
    <x v="1245"/>
    <n v="5.7249999999999996"/>
    <x v="1"/>
  </r>
  <r>
    <x v="1245"/>
    <n v="5.7249999999999996"/>
    <x v="1"/>
  </r>
  <r>
    <x v="1245"/>
    <n v="5.7249999999999996"/>
    <x v="1"/>
  </r>
  <r>
    <x v="1246"/>
    <n v="5.7"/>
    <x v="1"/>
  </r>
  <r>
    <x v="1246"/>
    <n v="5.7"/>
    <x v="1"/>
  </r>
  <r>
    <x v="1247"/>
    <n v="5.7"/>
    <x v="1"/>
  </r>
  <r>
    <x v="1248"/>
    <n v="5.7"/>
    <x v="1"/>
  </r>
  <r>
    <x v="1246"/>
    <n v="5.7"/>
    <x v="1"/>
  </r>
  <r>
    <x v="1246"/>
    <n v="5.7"/>
    <x v="1"/>
  </r>
  <r>
    <x v="1246"/>
    <n v="5.7"/>
    <x v="1"/>
  </r>
  <r>
    <x v="1249"/>
    <n v="5.7"/>
    <x v="1"/>
  </r>
  <r>
    <x v="1250"/>
    <n v="5.7"/>
    <x v="1"/>
  </r>
  <r>
    <x v="1251"/>
    <n v="5.7"/>
    <x v="1"/>
  </r>
  <r>
    <x v="1247"/>
    <n v="5.7"/>
    <x v="1"/>
  </r>
  <r>
    <x v="1252"/>
    <n v="5.7"/>
    <x v="1"/>
  </r>
  <r>
    <x v="1253"/>
    <n v="5.7"/>
    <x v="1"/>
  </r>
  <r>
    <x v="1254"/>
    <n v="5.7"/>
    <x v="1"/>
  </r>
  <r>
    <x v="1255"/>
    <n v="5.7"/>
    <x v="1"/>
  </r>
  <r>
    <x v="1252"/>
    <n v="5.7"/>
    <x v="1"/>
  </r>
  <r>
    <x v="1256"/>
    <n v="5.7"/>
    <x v="1"/>
  </r>
  <r>
    <x v="1257"/>
    <n v="5.7"/>
    <x v="1"/>
  </r>
  <r>
    <x v="1258"/>
    <n v="5.7"/>
    <x v="1"/>
  </r>
  <r>
    <x v="1259"/>
    <n v="5.7"/>
    <x v="1"/>
  </r>
  <r>
    <x v="1260"/>
    <n v="5.7"/>
    <x v="1"/>
  </r>
  <r>
    <x v="1261"/>
    <n v="5.7"/>
    <x v="1"/>
  </r>
  <r>
    <x v="1262"/>
    <n v="5.7"/>
    <x v="1"/>
  </r>
  <r>
    <x v="1263"/>
    <n v="5.7"/>
    <x v="1"/>
  </r>
  <r>
    <x v="1264"/>
    <n v="5.7"/>
    <x v="1"/>
  </r>
  <r>
    <x v="1265"/>
    <n v="5.7"/>
    <x v="1"/>
  </r>
  <r>
    <x v="1266"/>
    <n v="5.7"/>
    <x v="1"/>
  </r>
  <r>
    <x v="1267"/>
    <n v="5.7"/>
    <x v="1"/>
  </r>
  <r>
    <x v="1267"/>
    <n v="5.7"/>
    <x v="1"/>
  </r>
  <r>
    <x v="1268"/>
    <n v="5.7"/>
    <x v="1"/>
  </r>
  <r>
    <x v="1247"/>
    <n v="5.7"/>
    <x v="1"/>
  </r>
  <r>
    <x v="1248"/>
    <n v="5.7"/>
    <x v="1"/>
  </r>
  <r>
    <x v="1246"/>
    <n v="5.7"/>
    <x v="1"/>
  </r>
  <r>
    <x v="1269"/>
    <n v="5.6999999999999993"/>
    <x v="1"/>
  </r>
  <r>
    <x v="1270"/>
    <n v="5.6999999999999993"/>
    <x v="1"/>
  </r>
  <r>
    <x v="1271"/>
    <n v="5.6999999999999993"/>
    <x v="1"/>
  </r>
  <r>
    <x v="1272"/>
    <n v="5.6999999999999993"/>
    <x v="1"/>
  </r>
  <r>
    <x v="1273"/>
    <n v="5.6999999999999993"/>
    <x v="1"/>
  </r>
  <r>
    <x v="1273"/>
    <n v="5.6999999999999993"/>
    <x v="1"/>
  </r>
  <r>
    <x v="1272"/>
    <n v="5.6999999999999993"/>
    <x v="1"/>
  </r>
  <r>
    <x v="1271"/>
    <n v="5.6999999999999993"/>
    <x v="1"/>
  </r>
  <r>
    <x v="1270"/>
    <n v="5.6999999999999993"/>
    <x v="1"/>
  </r>
  <r>
    <x v="1269"/>
    <n v="5.6999999999999993"/>
    <x v="1"/>
  </r>
  <r>
    <x v="1274"/>
    <n v="5.6923076923076916"/>
    <x v="1"/>
  </r>
  <r>
    <x v="1274"/>
    <n v="5.6923076923076916"/>
    <x v="1"/>
  </r>
  <r>
    <x v="1274"/>
    <n v="5.6923076923076916"/>
    <x v="1"/>
  </r>
  <r>
    <x v="1274"/>
    <n v="5.6923076923076916"/>
    <x v="1"/>
  </r>
  <r>
    <x v="1274"/>
    <n v="5.6923076923076916"/>
    <x v="1"/>
  </r>
  <r>
    <x v="1274"/>
    <n v="5.6923076923076916"/>
    <x v="1"/>
  </r>
  <r>
    <x v="1274"/>
    <n v="5.6923076923076916"/>
    <x v="1"/>
  </r>
  <r>
    <x v="1274"/>
    <n v="5.6923076923076916"/>
    <x v="1"/>
  </r>
  <r>
    <x v="1274"/>
    <n v="5.6923076923076916"/>
    <x v="1"/>
  </r>
  <r>
    <x v="1274"/>
    <n v="5.6923076923076916"/>
    <x v="1"/>
  </r>
  <r>
    <x v="1274"/>
    <n v="5.6923076923076916"/>
    <x v="1"/>
  </r>
  <r>
    <x v="1274"/>
    <n v="5.6923076923076916"/>
    <x v="1"/>
  </r>
  <r>
    <x v="1274"/>
    <n v="5.6923076923076916"/>
    <x v="1"/>
  </r>
  <r>
    <x v="1275"/>
    <n v="5.69"/>
    <x v="1"/>
  </r>
  <r>
    <x v="1275"/>
    <n v="5.69"/>
    <x v="1"/>
  </r>
  <r>
    <x v="1275"/>
    <n v="5.69"/>
    <x v="1"/>
  </r>
  <r>
    <x v="1275"/>
    <n v="5.69"/>
    <x v="1"/>
  </r>
  <r>
    <x v="1275"/>
    <n v="5.69"/>
    <x v="1"/>
  </r>
  <r>
    <x v="1275"/>
    <n v="5.69"/>
    <x v="1"/>
  </r>
  <r>
    <x v="1275"/>
    <n v="5.69"/>
    <x v="1"/>
  </r>
  <r>
    <x v="1275"/>
    <n v="5.69"/>
    <x v="1"/>
  </r>
  <r>
    <x v="1275"/>
    <n v="5.69"/>
    <x v="1"/>
  </r>
  <r>
    <x v="1275"/>
    <n v="5.69"/>
    <x v="1"/>
  </r>
  <r>
    <x v="1276"/>
    <n v="5.6750000000000007"/>
    <x v="1"/>
  </r>
  <r>
    <x v="1276"/>
    <n v="5.6750000000000007"/>
    <x v="1"/>
  </r>
  <r>
    <x v="1276"/>
    <n v="5.6750000000000007"/>
    <x v="1"/>
  </r>
  <r>
    <x v="1276"/>
    <n v="5.6750000000000007"/>
    <x v="1"/>
  </r>
  <r>
    <x v="1277"/>
    <n v="5.6749999999999998"/>
    <x v="1"/>
  </r>
  <r>
    <x v="1277"/>
    <n v="5.6749999999999998"/>
    <x v="1"/>
  </r>
  <r>
    <x v="1277"/>
    <n v="5.6749999999999998"/>
    <x v="1"/>
  </r>
  <r>
    <x v="1277"/>
    <n v="5.6749999999999998"/>
    <x v="1"/>
  </r>
  <r>
    <x v="1278"/>
    <n v="5.666666666666667"/>
    <x v="1"/>
  </r>
  <r>
    <x v="1278"/>
    <n v="5.666666666666667"/>
    <x v="1"/>
  </r>
  <r>
    <x v="1278"/>
    <n v="5.666666666666667"/>
    <x v="1"/>
  </r>
  <r>
    <x v="1279"/>
    <n v="5.6625000000000005"/>
    <x v="1"/>
  </r>
  <r>
    <x v="1279"/>
    <n v="5.6625000000000005"/>
    <x v="1"/>
  </r>
  <r>
    <x v="1279"/>
    <n v="5.6625000000000005"/>
    <x v="1"/>
  </r>
  <r>
    <x v="1279"/>
    <n v="5.6625000000000005"/>
    <x v="1"/>
  </r>
  <r>
    <x v="1279"/>
    <n v="5.6625000000000005"/>
    <x v="1"/>
  </r>
  <r>
    <x v="1279"/>
    <n v="5.6625000000000005"/>
    <x v="1"/>
  </r>
  <r>
    <x v="1279"/>
    <n v="5.6625000000000005"/>
    <x v="1"/>
  </r>
  <r>
    <x v="1279"/>
    <n v="5.6625000000000005"/>
    <x v="1"/>
  </r>
  <r>
    <x v="1280"/>
    <n v="5.65"/>
    <x v="1"/>
  </r>
  <r>
    <x v="1281"/>
    <n v="5.65"/>
    <x v="1"/>
  </r>
  <r>
    <x v="1282"/>
    <n v="5.65"/>
    <x v="1"/>
  </r>
  <r>
    <x v="1283"/>
    <n v="5.65"/>
    <x v="1"/>
  </r>
  <r>
    <x v="1284"/>
    <n v="5.65"/>
    <x v="1"/>
  </r>
  <r>
    <x v="1285"/>
    <n v="5.65"/>
    <x v="1"/>
  </r>
  <r>
    <x v="1285"/>
    <n v="5.65"/>
    <x v="1"/>
  </r>
  <r>
    <x v="1283"/>
    <n v="5.65"/>
    <x v="1"/>
  </r>
  <r>
    <x v="1284"/>
    <n v="5.65"/>
    <x v="1"/>
  </r>
  <r>
    <x v="1282"/>
    <n v="5.65"/>
    <x v="1"/>
  </r>
  <r>
    <x v="1281"/>
    <n v="5.65"/>
    <x v="1"/>
  </r>
  <r>
    <x v="1280"/>
    <n v="5.65"/>
    <x v="1"/>
  </r>
  <r>
    <x v="1286"/>
    <n v="5.6333333333333329"/>
    <x v="1"/>
  </r>
  <r>
    <x v="1287"/>
    <n v="5.6333333333333329"/>
    <x v="1"/>
  </r>
  <r>
    <x v="1288"/>
    <n v="5.6333333333333329"/>
    <x v="1"/>
  </r>
  <r>
    <x v="1287"/>
    <n v="5.6333333333333329"/>
    <x v="1"/>
  </r>
  <r>
    <x v="1288"/>
    <n v="5.6333333333333329"/>
    <x v="1"/>
  </r>
  <r>
    <x v="1286"/>
    <n v="5.6333333333333329"/>
    <x v="1"/>
  </r>
  <r>
    <x v="1286"/>
    <n v="5.6333333333333329"/>
    <x v="1"/>
  </r>
  <r>
    <x v="1288"/>
    <n v="5.6333333333333329"/>
    <x v="1"/>
  </r>
  <r>
    <x v="1287"/>
    <n v="5.6333333333333329"/>
    <x v="1"/>
  </r>
  <r>
    <x v="1289"/>
    <n v="5.6250000000000009"/>
    <x v="1"/>
  </r>
  <r>
    <x v="1289"/>
    <n v="5.6250000000000009"/>
    <x v="1"/>
  </r>
  <r>
    <x v="1289"/>
    <n v="5.6250000000000009"/>
    <x v="1"/>
  </r>
  <r>
    <x v="1289"/>
    <n v="5.6250000000000009"/>
    <x v="1"/>
  </r>
  <r>
    <x v="1290"/>
    <n v="5.6000000000000005"/>
    <x v="1"/>
  </r>
  <r>
    <x v="1291"/>
    <n v="5.6000000000000005"/>
    <x v="1"/>
  </r>
  <r>
    <x v="1291"/>
    <n v="5.6000000000000005"/>
    <x v="1"/>
  </r>
  <r>
    <x v="1290"/>
    <n v="5.6000000000000005"/>
    <x v="1"/>
  </r>
  <r>
    <x v="1291"/>
    <n v="5.6000000000000005"/>
    <x v="1"/>
  </r>
  <r>
    <x v="1290"/>
    <n v="5.6000000000000005"/>
    <x v="1"/>
  </r>
  <r>
    <x v="1292"/>
    <n v="5.6"/>
    <x v="1"/>
  </r>
  <r>
    <x v="1292"/>
    <n v="5.6"/>
    <x v="1"/>
  </r>
  <r>
    <x v="1293"/>
    <n v="5.6"/>
    <x v="1"/>
  </r>
  <r>
    <x v="1294"/>
    <n v="5.6"/>
    <x v="1"/>
  </r>
  <r>
    <x v="1292"/>
    <n v="5.6"/>
    <x v="1"/>
  </r>
  <r>
    <x v="1295"/>
    <n v="5.6"/>
    <x v="1"/>
  </r>
  <r>
    <x v="1296"/>
    <n v="5.6"/>
    <x v="1"/>
  </r>
  <r>
    <x v="1297"/>
    <n v="5.6"/>
    <x v="1"/>
  </r>
  <r>
    <x v="1298"/>
    <n v="5.6"/>
    <x v="1"/>
  </r>
  <r>
    <x v="1299"/>
    <n v="5.6"/>
    <x v="1"/>
  </r>
  <r>
    <x v="1300"/>
    <n v="5.6"/>
    <x v="1"/>
  </r>
  <r>
    <x v="1301"/>
    <n v="5.6"/>
    <x v="1"/>
  </r>
  <r>
    <x v="1302"/>
    <n v="5.6"/>
    <x v="1"/>
  </r>
  <r>
    <x v="1303"/>
    <n v="5.6"/>
    <x v="1"/>
  </r>
  <r>
    <x v="1304"/>
    <n v="5.6"/>
    <x v="1"/>
  </r>
  <r>
    <x v="1305"/>
    <n v="5.6"/>
    <x v="1"/>
  </r>
  <r>
    <x v="1306"/>
    <n v="5.6"/>
    <x v="1"/>
  </r>
  <r>
    <x v="1307"/>
    <n v="5.6"/>
    <x v="1"/>
  </r>
  <r>
    <x v="1308"/>
    <n v="5.6"/>
    <x v="1"/>
  </r>
  <r>
    <x v="1309"/>
    <n v="5.6"/>
    <x v="1"/>
  </r>
  <r>
    <x v="1310"/>
    <n v="5.6"/>
    <x v="1"/>
  </r>
  <r>
    <x v="1311"/>
    <n v="5.6"/>
    <x v="1"/>
  </r>
  <r>
    <x v="1312"/>
    <n v="5.6"/>
    <x v="1"/>
  </r>
  <r>
    <x v="1313"/>
    <n v="5.6"/>
    <x v="1"/>
  </r>
  <r>
    <x v="1314"/>
    <n v="5.6"/>
    <x v="1"/>
  </r>
  <r>
    <x v="1315"/>
    <n v="5.6"/>
    <x v="1"/>
  </r>
  <r>
    <x v="1316"/>
    <n v="5.6"/>
    <x v="1"/>
  </r>
  <r>
    <x v="1317"/>
    <n v="5.6"/>
    <x v="1"/>
  </r>
  <r>
    <x v="1318"/>
    <n v="5.6"/>
    <x v="1"/>
  </r>
  <r>
    <x v="1319"/>
    <n v="5.6"/>
    <x v="1"/>
  </r>
  <r>
    <x v="1320"/>
    <n v="5.6"/>
    <x v="1"/>
  </r>
  <r>
    <x v="1321"/>
    <n v="5.6"/>
    <x v="1"/>
  </r>
  <r>
    <x v="1322"/>
    <n v="5.6"/>
    <x v="1"/>
  </r>
  <r>
    <x v="1323"/>
    <n v="5.6"/>
    <x v="1"/>
  </r>
  <r>
    <x v="1324"/>
    <n v="5.6"/>
    <x v="1"/>
  </r>
  <r>
    <x v="1325"/>
    <n v="5.6"/>
    <x v="1"/>
  </r>
  <r>
    <x v="1326"/>
    <n v="5.6"/>
    <x v="1"/>
  </r>
  <r>
    <x v="1327"/>
    <n v="5.6"/>
    <x v="1"/>
  </r>
  <r>
    <x v="1328"/>
    <n v="5.6"/>
    <x v="1"/>
  </r>
  <r>
    <x v="1329"/>
    <n v="5.6"/>
    <x v="1"/>
  </r>
  <r>
    <x v="1330"/>
    <n v="5.6"/>
    <x v="1"/>
  </r>
  <r>
    <x v="1295"/>
    <n v="5.6"/>
    <x v="1"/>
  </r>
  <r>
    <x v="1294"/>
    <n v="5.6"/>
    <x v="1"/>
  </r>
  <r>
    <x v="1292"/>
    <n v="5.6"/>
    <x v="1"/>
  </r>
  <r>
    <x v="1293"/>
    <n v="5.6"/>
    <x v="1"/>
  </r>
  <r>
    <x v="1292"/>
    <n v="5.6"/>
    <x v="1"/>
  </r>
  <r>
    <x v="1331"/>
    <n v="5.5666666666666673"/>
    <x v="1"/>
  </r>
  <r>
    <x v="1331"/>
    <n v="5.5666666666666673"/>
    <x v="1"/>
  </r>
  <r>
    <x v="1331"/>
    <n v="5.5666666666666673"/>
    <x v="1"/>
  </r>
  <r>
    <x v="1332"/>
    <n v="5.5600000000000005"/>
    <x v="1"/>
  </r>
  <r>
    <x v="1332"/>
    <n v="5.5600000000000005"/>
    <x v="1"/>
  </r>
  <r>
    <x v="1332"/>
    <n v="5.5600000000000005"/>
    <x v="1"/>
  </r>
  <r>
    <x v="1332"/>
    <n v="5.5600000000000005"/>
    <x v="1"/>
  </r>
  <r>
    <x v="1332"/>
    <n v="5.5600000000000005"/>
    <x v="1"/>
  </r>
  <r>
    <x v="1333"/>
    <n v="5.5500000000000007"/>
    <x v="1"/>
  </r>
  <r>
    <x v="1333"/>
    <n v="5.5500000000000007"/>
    <x v="1"/>
  </r>
  <r>
    <x v="1334"/>
    <n v="5.55"/>
    <x v="1"/>
  </r>
  <r>
    <x v="1335"/>
    <n v="5.55"/>
    <x v="1"/>
  </r>
  <r>
    <x v="1334"/>
    <n v="5.55"/>
    <x v="1"/>
  </r>
  <r>
    <x v="1334"/>
    <n v="5.55"/>
    <x v="1"/>
  </r>
  <r>
    <x v="1335"/>
    <n v="5.55"/>
    <x v="1"/>
  </r>
  <r>
    <x v="1334"/>
    <n v="5.55"/>
    <x v="1"/>
  </r>
  <r>
    <x v="1336"/>
    <n v="5.5333333333333341"/>
    <x v="1"/>
  </r>
  <r>
    <x v="1336"/>
    <n v="5.5333333333333341"/>
    <x v="1"/>
  </r>
  <r>
    <x v="1337"/>
    <n v="5.5333333333333341"/>
    <x v="1"/>
  </r>
  <r>
    <x v="1336"/>
    <n v="5.5333333333333341"/>
    <x v="1"/>
  </r>
  <r>
    <x v="1337"/>
    <n v="5.5333333333333341"/>
    <x v="1"/>
  </r>
  <r>
    <x v="1336"/>
    <n v="5.5333333333333341"/>
    <x v="1"/>
  </r>
  <r>
    <x v="1336"/>
    <n v="5.5333333333333341"/>
    <x v="1"/>
  </r>
  <r>
    <x v="1337"/>
    <n v="5.5333333333333341"/>
    <x v="1"/>
  </r>
  <r>
    <x v="1336"/>
    <n v="5.5333333333333341"/>
    <x v="1"/>
  </r>
  <r>
    <x v="1338"/>
    <n v="5.52"/>
    <x v="1"/>
  </r>
  <r>
    <x v="1338"/>
    <n v="5.52"/>
    <x v="1"/>
  </r>
  <r>
    <x v="1338"/>
    <n v="5.52"/>
    <x v="1"/>
  </r>
  <r>
    <x v="1338"/>
    <n v="5.52"/>
    <x v="1"/>
  </r>
  <r>
    <x v="1338"/>
    <n v="5.52"/>
    <x v="1"/>
  </r>
  <r>
    <x v="1339"/>
    <n v="5.5166666666666657"/>
    <x v="1"/>
  </r>
  <r>
    <x v="1339"/>
    <n v="5.5166666666666657"/>
    <x v="1"/>
  </r>
  <r>
    <x v="1339"/>
    <n v="5.5166666666666657"/>
    <x v="1"/>
  </r>
  <r>
    <x v="1339"/>
    <n v="5.5166666666666657"/>
    <x v="1"/>
  </r>
  <r>
    <x v="1339"/>
    <n v="5.5166666666666657"/>
    <x v="1"/>
  </r>
  <r>
    <x v="1339"/>
    <n v="5.5166666666666657"/>
    <x v="1"/>
  </r>
  <r>
    <x v="1340"/>
    <n v="5.5"/>
    <x v="1"/>
  </r>
  <r>
    <x v="1341"/>
    <n v="5.5"/>
    <x v="1"/>
  </r>
  <r>
    <x v="1342"/>
    <n v="5.5"/>
    <x v="1"/>
  </r>
  <r>
    <x v="1343"/>
    <n v="5.5"/>
    <x v="1"/>
  </r>
  <r>
    <x v="1341"/>
    <n v="5.5"/>
    <x v="1"/>
  </r>
  <r>
    <x v="1344"/>
    <n v="5.5"/>
    <x v="1"/>
  </r>
  <r>
    <x v="1345"/>
    <n v="5.5"/>
    <x v="1"/>
  </r>
  <r>
    <x v="1346"/>
    <n v="5.5"/>
    <x v="1"/>
  </r>
  <r>
    <x v="1342"/>
    <n v="5.5"/>
    <x v="1"/>
  </r>
  <r>
    <x v="1345"/>
    <n v="5.5"/>
    <x v="1"/>
  </r>
  <r>
    <x v="1347"/>
    <n v="5.5"/>
    <x v="1"/>
  </r>
  <r>
    <x v="1340"/>
    <n v="5.5"/>
    <x v="1"/>
  </r>
  <r>
    <x v="1348"/>
    <n v="5.5"/>
    <x v="1"/>
  </r>
  <r>
    <x v="1349"/>
    <n v="5.5"/>
    <x v="1"/>
  </r>
  <r>
    <x v="1350"/>
    <n v="5.5"/>
    <x v="1"/>
  </r>
  <r>
    <x v="1351"/>
    <n v="5.5"/>
    <x v="1"/>
  </r>
  <r>
    <x v="1352"/>
    <n v="5.5"/>
    <x v="1"/>
  </r>
  <r>
    <x v="1353"/>
    <n v="5.5"/>
    <x v="1"/>
  </r>
  <r>
    <x v="1354"/>
    <n v="5.5"/>
    <x v="1"/>
  </r>
  <r>
    <x v="1355"/>
    <n v="5.5"/>
    <x v="1"/>
  </r>
  <r>
    <x v="1356"/>
    <n v="5.5"/>
    <x v="1"/>
  </r>
  <r>
    <x v="1357"/>
    <n v="5.5"/>
    <x v="1"/>
  </r>
  <r>
    <x v="1350"/>
    <n v="5.5"/>
    <x v="1"/>
  </r>
  <r>
    <x v="1358"/>
    <n v="5.5"/>
    <x v="1"/>
  </r>
  <r>
    <x v="1359"/>
    <n v="5.5"/>
    <x v="1"/>
  </r>
  <r>
    <x v="1360"/>
    <n v="5.5"/>
    <x v="1"/>
  </r>
  <r>
    <x v="1361"/>
    <n v="5.5"/>
    <x v="1"/>
  </r>
  <r>
    <x v="1362"/>
    <n v="5.5"/>
    <x v="1"/>
  </r>
  <r>
    <x v="1363"/>
    <n v="5.5"/>
    <x v="1"/>
  </r>
  <r>
    <x v="1341"/>
    <n v="5.5"/>
    <x v="1"/>
  </r>
  <r>
    <x v="1364"/>
    <n v="5.5"/>
    <x v="1"/>
  </r>
  <r>
    <x v="1347"/>
    <n v="5.5"/>
    <x v="1"/>
  </r>
  <r>
    <x v="1342"/>
    <n v="5.5"/>
    <x v="1"/>
  </r>
  <r>
    <x v="1341"/>
    <n v="5.5"/>
    <x v="1"/>
  </r>
  <r>
    <x v="1346"/>
    <n v="5.5"/>
    <x v="1"/>
  </r>
  <r>
    <x v="1344"/>
    <n v="5.5"/>
    <x v="1"/>
  </r>
  <r>
    <x v="1343"/>
    <n v="5.5"/>
    <x v="1"/>
  </r>
  <r>
    <x v="1345"/>
    <n v="5.5"/>
    <x v="1"/>
  </r>
  <r>
    <x v="1342"/>
    <n v="5.5"/>
    <x v="1"/>
  </r>
  <r>
    <x v="1341"/>
    <n v="5.5"/>
    <x v="1"/>
  </r>
  <r>
    <x v="1340"/>
    <n v="5.5"/>
    <x v="1"/>
  </r>
  <r>
    <x v="1365"/>
    <n v="5.4666666666666659"/>
    <x v="1"/>
  </r>
  <r>
    <x v="1365"/>
    <n v="5.4666666666666659"/>
    <x v="1"/>
  </r>
  <r>
    <x v="1365"/>
    <n v="5.4666666666666659"/>
    <x v="1"/>
  </r>
  <r>
    <x v="1366"/>
    <n v="5.45"/>
    <x v="1"/>
  </r>
  <r>
    <x v="1367"/>
    <n v="5.45"/>
    <x v="1"/>
  </r>
  <r>
    <x v="1368"/>
    <n v="5.45"/>
    <x v="1"/>
  </r>
  <r>
    <x v="1369"/>
    <n v="5.45"/>
    <x v="1"/>
  </r>
  <r>
    <x v="1370"/>
    <n v="5.45"/>
    <x v="1"/>
  </r>
  <r>
    <x v="1371"/>
    <n v="5.45"/>
    <x v="1"/>
  </r>
  <r>
    <x v="1372"/>
    <n v="5.45"/>
    <x v="1"/>
  </r>
  <r>
    <x v="1373"/>
    <n v="5.45"/>
    <x v="1"/>
  </r>
  <r>
    <x v="1371"/>
    <n v="5.45"/>
    <x v="1"/>
  </r>
  <r>
    <x v="1371"/>
    <n v="5.45"/>
    <x v="1"/>
  </r>
  <r>
    <x v="1372"/>
    <n v="5.45"/>
    <x v="1"/>
  </r>
  <r>
    <x v="1373"/>
    <n v="5.45"/>
    <x v="1"/>
  </r>
  <r>
    <x v="1371"/>
    <n v="5.45"/>
    <x v="1"/>
  </r>
  <r>
    <x v="1370"/>
    <n v="5.45"/>
    <x v="1"/>
  </r>
  <r>
    <x v="1368"/>
    <n v="5.45"/>
    <x v="1"/>
  </r>
  <r>
    <x v="1369"/>
    <n v="5.45"/>
    <x v="1"/>
  </r>
  <r>
    <x v="1367"/>
    <n v="5.45"/>
    <x v="1"/>
  </r>
  <r>
    <x v="1366"/>
    <n v="5.45"/>
    <x v="1"/>
  </r>
  <r>
    <x v="1374"/>
    <n v="5.4499999999999993"/>
    <x v="1"/>
  </r>
  <r>
    <x v="1374"/>
    <n v="5.4499999999999993"/>
    <x v="1"/>
  </r>
  <r>
    <x v="1375"/>
    <n v="5.4000000000000012"/>
    <x v="1"/>
  </r>
  <r>
    <x v="1375"/>
    <n v="5.4000000000000012"/>
    <x v="1"/>
  </r>
  <r>
    <x v="1375"/>
    <n v="5.4000000000000012"/>
    <x v="1"/>
  </r>
  <r>
    <x v="1376"/>
    <n v="5.4"/>
    <x v="1"/>
  </r>
  <r>
    <x v="1377"/>
    <n v="5.4"/>
    <x v="1"/>
  </r>
  <r>
    <x v="1378"/>
    <n v="5.4"/>
    <x v="1"/>
  </r>
  <r>
    <x v="1379"/>
    <n v="5.4"/>
    <x v="1"/>
  </r>
  <r>
    <x v="1380"/>
    <n v="5.4"/>
    <x v="1"/>
  </r>
  <r>
    <x v="1381"/>
    <n v="5.4"/>
    <x v="1"/>
  </r>
  <r>
    <x v="1382"/>
    <n v="5.4"/>
    <x v="1"/>
  </r>
  <r>
    <x v="1383"/>
    <n v="5.4"/>
    <x v="1"/>
  </r>
  <r>
    <x v="1384"/>
    <n v="5.4"/>
    <x v="1"/>
  </r>
  <r>
    <x v="1385"/>
    <n v="5.4"/>
    <x v="1"/>
  </r>
  <r>
    <x v="1386"/>
    <n v="5.4"/>
    <x v="1"/>
  </r>
  <r>
    <x v="1387"/>
    <n v="5.4"/>
    <x v="1"/>
  </r>
  <r>
    <x v="1388"/>
    <n v="5.4"/>
    <x v="1"/>
  </r>
  <r>
    <x v="1389"/>
    <n v="5.4"/>
    <x v="1"/>
  </r>
  <r>
    <x v="1390"/>
    <n v="5.4"/>
    <x v="1"/>
  </r>
  <r>
    <x v="1391"/>
    <n v="5.4"/>
    <x v="1"/>
  </r>
  <r>
    <x v="1392"/>
    <n v="5.4"/>
    <x v="1"/>
  </r>
  <r>
    <x v="1393"/>
    <n v="5.4"/>
    <x v="1"/>
  </r>
  <r>
    <x v="1394"/>
    <n v="5.4"/>
    <x v="1"/>
  </r>
  <r>
    <x v="1395"/>
    <n v="5.4"/>
    <x v="1"/>
  </r>
  <r>
    <x v="1396"/>
    <n v="5.4"/>
    <x v="1"/>
  </r>
  <r>
    <x v="1397"/>
    <n v="5.4"/>
    <x v="1"/>
  </r>
  <r>
    <x v="1398"/>
    <n v="5.4"/>
    <x v="1"/>
  </r>
  <r>
    <x v="1399"/>
    <n v="5.4"/>
    <x v="1"/>
  </r>
  <r>
    <x v="1400"/>
    <n v="5.4"/>
    <x v="1"/>
  </r>
  <r>
    <x v="1401"/>
    <n v="5.4"/>
    <x v="1"/>
  </r>
  <r>
    <x v="1381"/>
    <n v="5.4"/>
    <x v="1"/>
  </r>
  <r>
    <x v="1380"/>
    <n v="5.4"/>
    <x v="1"/>
  </r>
  <r>
    <x v="1379"/>
    <n v="5.4"/>
    <x v="1"/>
  </r>
  <r>
    <x v="1378"/>
    <n v="5.4"/>
    <x v="1"/>
  </r>
  <r>
    <x v="1377"/>
    <n v="5.4"/>
    <x v="1"/>
  </r>
  <r>
    <x v="1376"/>
    <n v="5.4"/>
    <x v="1"/>
  </r>
  <r>
    <x v="1402"/>
    <n v="5.3999999999999995"/>
    <x v="1"/>
  </r>
  <r>
    <x v="1403"/>
    <n v="5.3999999999999995"/>
    <x v="1"/>
  </r>
  <r>
    <x v="1402"/>
    <n v="5.3999999999999995"/>
    <x v="1"/>
  </r>
  <r>
    <x v="1403"/>
    <n v="5.3999999999999995"/>
    <x v="1"/>
  </r>
  <r>
    <x v="1402"/>
    <n v="5.3999999999999995"/>
    <x v="1"/>
  </r>
  <r>
    <x v="1403"/>
    <n v="5.3999999999999995"/>
    <x v="1"/>
  </r>
  <r>
    <x v="1402"/>
    <n v="5.3999999999999995"/>
    <x v="1"/>
  </r>
  <r>
    <x v="1404"/>
    <n v="5.35"/>
    <x v="1"/>
  </r>
  <r>
    <x v="1405"/>
    <n v="5.35"/>
    <x v="1"/>
  </r>
  <r>
    <x v="1406"/>
    <n v="5.35"/>
    <x v="1"/>
  </r>
  <r>
    <x v="1406"/>
    <n v="5.35"/>
    <x v="1"/>
  </r>
  <r>
    <x v="1406"/>
    <n v="5.35"/>
    <x v="1"/>
  </r>
  <r>
    <x v="1406"/>
    <n v="5.35"/>
    <x v="1"/>
  </r>
  <r>
    <x v="1405"/>
    <n v="5.35"/>
    <x v="1"/>
  </r>
  <r>
    <x v="1404"/>
    <n v="5.35"/>
    <x v="1"/>
  </r>
  <r>
    <x v="1407"/>
    <n v="5.3400000000000007"/>
    <x v="1"/>
  </r>
  <r>
    <x v="1407"/>
    <n v="5.3400000000000007"/>
    <x v="1"/>
  </r>
  <r>
    <x v="1407"/>
    <n v="5.3400000000000007"/>
    <x v="1"/>
  </r>
  <r>
    <x v="1407"/>
    <n v="5.3400000000000007"/>
    <x v="1"/>
  </r>
  <r>
    <x v="1407"/>
    <n v="5.3400000000000007"/>
    <x v="1"/>
  </r>
  <r>
    <x v="1408"/>
    <n v="5.3000000000000007"/>
    <x v="1"/>
  </r>
  <r>
    <x v="1408"/>
    <n v="5.3000000000000007"/>
    <x v="1"/>
  </r>
  <r>
    <x v="1409"/>
    <n v="5.3"/>
    <x v="1"/>
  </r>
  <r>
    <x v="1410"/>
    <n v="5.3"/>
    <x v="1"/>
  </r>
  <r>
    <x v="1409"/>
    <n v="5.3"/>
    <x v="1"/>
  </r>
  <r>
    <x v="1411"/>
    <n v="5.3"/>
    <x v="1"/>
  </r>
  <r>
    <x v="1412"/>
    <n v="5.3"/>
    <x v="1"/>
  </r>
  <r>
    <x v="1413"/>
    <n v="5.3"/>
    <x v="1"/>
  </r>
  <r>
    <x v="1412"/>
    <n v="5.3"/>
    <x v="1"/>
  </r>
  <r>
    <x v="1410"/>
    <n v="5.3"/>
    <x v="1"/>
  </r>
  <r>
    <x v="1410"/>
    <n v="5.3"/>
    <x v="1"/>
  </r>
  <r>
    <x v="1414"/>
    <n v="5.3"/>
    <x v="1"/>
  </r>
  <r>
    <x v="1415"/>
    <n v="5.3"/>
    <x v="1"/>
  </r>
  <r>
    <x v="1416"/>
    <n v="5.3"/>
    <x v="1"/>
  </r>
  <r>
    <x v="1417"/>
    <n v="5.3"/>
    <x v="1"/>
  </r>
  <r>
    <x v="1418"/>
    <n v="5.3"/>
    <x v="1"/>
  </r>
  <r>
    <x v="1419"/>
    <n v="5.3"/>
    <x v="1"/>
  </r>
  <r>
    <x v="1420"/>
    <n v="5.3"/>
    <x v="1"/>
  </r>
  <r>
    <x v="1421"/>
    <n v="5.3"/>
    <x v="1"/>
  </r>
  <r>
    <x v="1422"/>
    <n v="5.3"/>
    <x v="1"/>
  </r>
  <r>
    <x v="1423"/>
    <n v="5.3"/>
    <x v="1"/>
  </r>
  <r>
    <x v="1424"/>
    <n v="5.3"/>
    <x v="1"/>
  </r>
  <r>
    <x v="1425"/>
    <n v="5.3"/>
    <x v="1"/>
  </r>
  <r>
    <x v="1426"/>
    <n v="5.3"/>
    <x v="1"/>
  </r>
  <r>
    <x v="1427"/>
    <n v="5.3"/>
    <x v="1"/>
  </r>
  <r>
    <x v="1428"/>
    <n v="5.3"/>
    <x v="1"/>
  </r>
  <r>
    <x v="1429"/>
    <n v="5.3"/>
    <x v="1"/>
  </r>
  <r>
    <x v="1430"/>
    <n v="5.3"/>
    <x v="1"/>
  </r>
  <r>
    <x v="1431"/>
    <n v="5.3"/>
    <x v="1"/>
  </r>
  <r>
    <x v="1432"/>
    <n v="5.3"/>
    <x v="1"/>
  </r>
  <r>
    <x v="1433"/>
    <n v="5.3"/>
    <x v="1"/>
  </r>
  <r>
    <x v="1434"/>
    <n v="5.3"/>
    <x v="1"/>
  </r>
  <r>
    <x v="1435"/>
    <n v="5.3"/>
    <x v="1"/>
  </r>
  <r>
    <x v="1436"/>
    <n v="5.3"/>
    <x v="1"/>
  </r>
  <r>
    <x v="1437"/>
    <n v="5.3"/>
    <x v="1"/>
  </r>
  <r>
    <x v="1438"/>
    <n v="5.3"/>
    <x v="1"/>
  </r>
  <r>
    <x v="1439"/>
    <n v="5.3"/>
    <x v="1"/>
  </r>
  <r>
    <x v="1440"/>
    <n v="5.3"/>
    <x v="1"/>
  </r>
  <r>
    <x v="1440"/>
    <n v="5.3"/>
    <x v="1"/>
  </r>
  <r>
    <x v="1441"/>
    <n v="5.3"/>
    <x v="1"/>
  </r>
  <r>
    <x v="1442"/>
    <n v="5.3"/>
    <x v="1"/>
  </r>
  <r>
    <x v="1443"/>
    <n v="5.3"/>
    <x v="1"/>
  </r>
  <r>
    <x v="1443"/>
    <n v="5.3"/>
    <x v="1"/>
  </r>
  <r>
    <x v="1413"/>
    <n v="5.3"/>
    <x v="1"/>
  </r>
  <r>
    <x v="1411"/>
    <n v="5.3"/>
    <x v="1"/>
  </r>
  <r>
    <x v="1409"/>
    <n v="5.3"/>
    <x v="1"/>
  </r>
  <r>
    <x v="1412"/>
    <n v="5.3"/>
    <x v="1"/>
  </r>
  <r>
    <x v="1410"/>
    <n v="5.3"/>
    <x v="1"/>
  </r>
  <r>
    <x v="1409"/>
    <n v="5.3"/>
    <x v="1"/>
  </r>
  <r>
    <x v="1444"/>
    <n v="5.2750000000000004"/>
    <x v="1"/>
  </r>
  <r>
    <x v="1444"/>
    <n v="5.2750000000000004"/>
    <x v="1"/>
  </r>
  <r>
    <x v="1444"/>
    <n v="5.2750000000000004"/>
    <x v="1"/>
  </r>
  <r>
    <x v="1444"/>
    <n v="5.2750000000000004"/>
    <x v="1"/>
  </r>
  <r>
    <x v="1445"/>
    <n v="5.2666666666666666"/>
    <x v="1"/>
  </r>
  <r>
    <x v="1446"/>
    <n v="5.2666666666666666"/>
    <x v="1"/>
  </r>
  <r>
    <x v="1446"/>
    <n v="5.2666666666666666"/>
    <x v="1"/>
  </r>
  <r>
    <x v="1446"/>
    <n v="5.2666666666666666"/>
    <x v="1"/>
  </r>
  <r>
    <x v="1445"/>
    <n v="5.2666666666666666"/>
    <x v="1"/>
  </r>
  <r>
    <x v="1445"/>
    <n v="5.2666666666666666"/>
    <x v="1"/>
  </r>
  <r>
    <x v="1447"/>
    <n v="5.26"/>
    <x v="1"/>
  </r>
  <r>
    <x v="1448"/>
    <n v="5.26"/>
    <x v="1"/>
  </r>
  <r>
    <x v="1448"/>
    <n v="5.26"/>
    <x v="1"/>
  </r>
  <r>
    <x v="1447"/>
    <n v="5.26"/>
    <x v="1"/>
  </r>
  <r>
    <x v="1448"/>
    <n v="5.26"/>
    <x v="1"/>
  </r>
  <r>
    <x v="1448"/>
    <n v="5.26"/>
    <x v="1"/>
  </r>
  <r>
    <x v="1447"/>
    <n v="5.26"/>
    <x v="1"/>
  </r>
  <r>
    <x v="1447"/>
    <n v="5.26"/>
    <x v="1"/>
  </r>
  <r>
    <x v="1447"/>
    <n v="5.26"/>
    <x v="1"/>
  </r>
  <r>
    <x v="1448"/>
    <n v="5.26"/>
    <x v="1"/>
  </r>
  <r>
    <x v="1449"/>
    <n v="5.25"/>
    <x v="1"/>
  </r>
  <r>
    <x v="1450"/>
    <n v="5.25"/>
    <x v="1"/>
  </r>
  <r>
    <x v="1451"/>
    <n v="5.25"/>
    <x v="1"/>
  </r>
  <r>
    <x v="1452"/>
    <n v="5.25"/>
    <x v="1"/>
  </r>
  <r>
    <x v="1453"/>
    <n v="5.25"/>
    <x v="1"/>
  </r>
  <r>
    <x v="1454"/>
    <n v="5.25"/>
    <x v="1"/>
  </r>
  <r>
    <x v="1454"/>
    <n v="5.25"/>
    <x v="1"/>
  </r>
  <r>
    <x v="1453"/>
    <n v="5.25"/>
    <x v="1"/>
  </r>
  <r>
    <x v="1452"/>
    <n v="5.25"/>
    <x v="1"/>
  </r>
  <r>
    <x v="1451"/>
    <n v="5.25"/>
    <x v="1"/>
  </r>
  <r>
    <x v="1450"/>
    <n v="5.25"/>
    <x v="1"/>
  </r>
  <r>
    <x v="1449"/>
    <n v="5.25"/>
    <x v="1"/>
  </r>
  <r>
    <x v="1455"/>
    <n v="5.22"/>
    <x v="1"/>
  </r>
  <r>
    <x v="1455"/>
    <n v="5.22"/>
    <x v="1"/>
  </r>
  <r>
    <x v="1455"/>
    <n v="5.22"/>
    <x v="1"/>
  </r>
  <r>
    <x v="1455"/>
    <n v="5.22"/>
    <x v="1"/>
  </r>
  <r>
    <x v="1455"/>
    <n v="5.22"/>
    <x v="1"/>
  </r>
  <r>
    <x v="1456"/>
    <n v="5.2"/>
    <x v="1"/>
  </r>
  <r>
    <x v="1457"/>
    <n v="5.2"/>
    <x v="1"/>
  </r>
  <r>
    <x v="1458"/>
    <n v="5.2"/>
    <x v="1"/>
  </r>
  <r>
    <x v="1459"/>
    <n v="5.2"/>
    <x v="1"/>
  </r>
  <r>
    <x v="1460"/>
    <n v="5.2"/>
    <x v="1"/>
  </r>
  <r>
    <x v="1461"/>
    <n v="5.2"/>
    <x v="1"/>
  </r>
  <r>
    <x v="1462"/>
    <n v="5.2"/>
    <x v="1"/>
  </r>
  <r>
    <x v="1463"/>
    <n v="5.2"/>
    <x v="1"/>
  </r>
  <r>
    <x v="1464"/>
    <n v="5.2"/>
    <x v="1"/>
  </r>
  <r>
    <x v="1465"/>
    <n v="5.2"/>
    <x v="1"/>
  </r>
  <r>
    <x v="1466"/>
    <n v="5.2"/>
    <x v="1"/>
  </r>
  <r>
    <x v="1467"/>
    <n v="5.2"/>
    <x v="1"/>
  </r>
  <r>
    <x v="1468"/>
    <n v="5.2"/>
    <x v="1"/>
  </r>
  <r>
    <x v="1469"/>
    <n v="5.2"/>
    <x v="1"/>
  </r>
  <r>
    <x v="1470"/>
    <n v="5.2"/>
    <x v="1"/>
  </r>
  <r>
    <x v="1471"/>
    <n v="5.2"/>
    <x v="1"/>
  </r>
  <r>
    <x v="1472"/>
    <n v="5.2"/>
    <x v="1"/>
  </r>
  <r>
    <x v="1473"/>
    <n v="5.2"/>
    <x v="1"/>
  </r>
  <r>
    <x v="1456"/>
    <n v="5.2"/>
    <x v="1"/>
  </r>
  <r>
    <x v="1474"/>
    <n v="5.1999999999999993"/>
    <x v="1"/>
  </r>
  <r>
    <x v="1475"/>
    <n v="5.1999999999999993"/>
    <x v="1"/>
  </r>
  <r>
    <x v="1474"/>
    <n v="5.1999999999999993"/>
    <x v="1"/>
  </r>
  <r>
    <x v="1475"/>
    <n v="5.1999999999999993"/>
    <x v="1"/>
  </r>
  <r>
    <x v="1476"/>
    <n v="5.1749999999999998"/>
    <x v="1"/>
  </r>
  <r>
    <x v="1476"/>
    <n v="5.1749999999999998"/>
    <x v="1"/>
  </r>
  <r>
    <x v="1476"/>
    <n v="5.1749999999999998"/>
    <x v="1"/>
  </r>
  <r>
    <x v="1476"/>
    <n v="5.1749999999999998"/>
    <x v="1"/>
  </r>
  <r>
    <x v="1477"/>
    <n v="5.166666666666667"/>
    <x v="1"/>
  </r>
  <r>
    <x v="1477"/>
    <n v="5.166666666666667"/>
    <x v="1"/>
  </r>
  <r>
    <x v="1477"/>
    <n v="5.166666666666667"/>
    <x v="1"/>
  </r>
  <r>
    <x v="1478"/>
    <n v="5.15"/>
    <x v="1"/>
  </r>
  <r>
    <x v="1478"/>
    <n v="5.15"/>
    <x v="1"/>
  </r>
  <r>
    <x v="1479"/>
    <n v="5.1000000000000005"/>
    <x v="1"/>
  </r>
  <r>
    <x v="1479"/>
    <n v="5.1000000000000005"/>
    <x v="1"/>
  </r>
  <r>
    <x v="1479"/>
    <n v="5.1000000000000005"/>
    <x v="1"/>
  </r>
  <r>
    <x v="1480"/>
    <n v="5.0999999999999996"/>
    <x v="1"/>
  </r>
  <r>
    <x v="1481"/>
    <n v="5.0999999999999996"/>
    <x v="1"/>
  </r>
  <r>
    <x v="1482"/>
    <n v="5.0999999999999996"/>
    <x v="1"/>
  </r>
  <r>
    <x v="1483"/>
    <n v="5.0999999999999996"/>
    <x v="1"/>
  </r>
  <r>
    <x v="1484"/>
    <n v="5.0999999999999996"/>
    <x v="1"/>
  </r>
  <r>
    <x v="1485"/>
    <n v="5.0999999999999996"/>
    <x v="1"/>
  </r>
  <r>
    <x v="1486"/>
    <n v="5.0999999999999996"/>
    <x v="1"/>
  </r>
  <r>
    <x v="1487"/>
    <n v="5.0999999999999996"/>
    <x v="1"/>
  </r>
  <r>
    <x v="1488"/>
    <n v="5.0999999999999996"/>
    <x v="1"/>
  </r>
  <r>
    <x v="1489"/>
    <n v="5.0999999999999996"/>
    <x v="1"/>
  </r>
  <r>
    <x v="1490"/>
    <n v="5.0999999999999996"/>
    <x v="1"/>
  </r>
  <r>
    <x v="1491"/>
    <n v="5.0999999999999996"/>
    <x v="1"/>
  </r>
  <r>
    <x v="1492"/>
    <n v="5.0999999999999996"/>
    <x v="1"/>
  </r>
  <r>
    <x v="1493"/>
    <n v="5.0999999999999996"/>
    <x v="1"/>
  </r>
  <r>
    <x v="1494"/>
    <n v="5.0999999999999996"/>
    <x v="1"/>
  </r>
  <r>
    <x v="1495"/>
    <n v="5.0999999999999996"/>
    <x v="1"/>
  </r>
  <r>
    <x v="1496"/>
    <n v="5.0999999999999996"/>
    <x v="1"/>
  </r>
  <r>
    <x v="1497"/>
    <n v="5.0999999999999996"/>
    <x v="1"/>
  </r>
  <r>
    <x v="1498"/>
    <n v="5.0999999999999996"/>
    <x v="1"/>
  </r>
  <r>
    <x v="1499"/>
    <n v="5.0999999999999996"/>
    <x v="1"/>
  </r>
  <r>
    <x v="1500"/>
    <n v="5.0999999999999996"/>
    <x v="1"/>
  </r>
  <r>
    <x v="1482"/>
    <n v="5.0999999999999996"/>
    <x v="1"/>
  </r>
  <r>
    <x v="1481"/>
    <n v="5.0999999999999996"/>
    <x v="1"/>
  </r>
  <r>
    <x v="1480"/>
    <n v="5.0999999999999996"/>
    <x v="1"/>
  </r>
  <r>
    <x v="1501"/>
    <n v="5.0500000000000007"/>
    <x v="1"/>
  </r>
  <r>
    <x v="1501"/>
    <n v="5.0500000000000007"/>
    <x v="1"/>
  </r>
  <r>
    <x v="1502"/>
    <n v="5.05"/>
    <x v="1"/>
  </r>
  <r>
    <x v="1502"/>
    <n v="5.05"/>
    <x v="1"/>
  </r>
  <r>
    <x v="1503"/>
    <n v="5"/>
    <x v="1"/>
  </r>
  <r>
    <x v="1504"/>
    <n v="5"/>
    <x v="1"/>
  </r>
  <r>
    <x v="1505"/>
    <n v="5"/>
    <x v="1"/>
  </r>
  <r>
    <x v="1506"/>
    <n v="5"/>
    <x v="1"/>
  </r>
  <r>
    <x v="1507"/>
    <n v="5"/>
    <x v="1"/>
  </r>
  <r>
    <x v="1508"/>
    <n v="5"/>
    <x v="1"/>
  </r>
  <r>
    <x v="1509"/>
    <n v="5"/>
    <x v="1"/>
  </r>
  <r>
    <x v="1510"/>
    <n v="5"/>
    <x v="1"/>
  </r>
  <r>
    <x v="1511"/>
    <n v="5"/>
    <x v="1"/>
  </r>
  <r>
    <x v="1512"/>
    <n v="5"/>
    <x v="1"/>
  </r>
  <r>
    <x v="1513"/>
    <n v="5"/>
    <x v="1"/>
  </r>
  <r>
    <x v="1514"/>
    <n v="5"/>
    <x v="1"/>
  </r>
  <r>
    <x v="1507"/>
    <n v="5"/>
    <x v="1"/>
  </r>
  <r>
    <x v="1506"/>
    <n v="5"/>
    <x v="1"/>
  </r>
  <r>
    <x v="1505"/>
    <n v="5"/>
    <x v="1"/>
  </r>
  <r>
    <x v="1504"/>
    <n v="5"/>
    <x v="1"/>
  </r>
  <r>
    <x v="1503"/>
    <n v="5"/>
    <x v="1"/>
  </r>
  <r>
    <x v="1515"/>
    <n v="4.9999999999999991"/>
    <x v="1"/>
  </r>
  <r>
    <x v="1515"/>
    <n v="4.9999999999999991"/>
    <x v="1"/>
  </r>
  <r>
    <x v="1515"/>
    <n v="4.9999999999999991"/>
    <x v="1"/>
  </r>
  <r>
    <x v="1516"/>
    <n v="4.9166666666666661"/>
    <x v="1"/>
  </r>
  <r>
    <x v="1516"/>
    <n v="4.9166666666666661"/>
    <x v="1"/>
  </r>
  <r>
    <x v="1516"/>
    <n v="4.9166666666666661"/>
    <x v="1"/>
  </r>
  <r>
    <x v="1516"/>
    <n v="4.9166666666666661"/>
    <x v="1"/>
  </r>
  <r>
    <x v="1516"/>
    <n v="4.9166666666666661"/>
    <x v="1"/>
  </r>
  <r>
    <x v="1516"/>
    <n v="4.9166666666666661"/>
    <x v="1"/>
  </r>
  <r>
    <x v="1517"/>
    <n v="4.9000000000000004"/>
    <x v="1"/>
  </r>
  <r>
    <x v="1518"/>
    <n v="4.9000000000000004"/>
    <x v="1"/>
  </r>
  <r>
    <x v="1519"/>
    <n v="4.9000000000000004"/>
    <x v="1"/>
  </r>
  <r>
    <x v="1520"/>
    <n v="4.9000000000000004"/>
    <x v="1"/>
  </r>
  <r>
    <x v="1521"/>
    <n v="4.9000000000000004"/>
    <x v="1"/>
  </r>
  <r>
    <x v="1522"/>
    <n v="4.9000000000000004"/>
    <x v="1"/>
  </r>
  <r>
    <x v="1523"/>
    <n v="4.9000000000000004"/>
    <x v="1"/>
  </r>
  <r>
    <x v="1524"/>
    <n v="4.9000000000000004"/>
    <x v="1"/>
  </r>
  <r>
    <x v="1525"/>
    <n v="4.9000000000000004"/>
    <x v="1"/>
  </r>
  <r>
    <x v="1517"/>
    <n v="4.9000000000000004"/>
    <x v="1"/>
  </r>
  <r>
    <x v="1526"/>
    <n v="4.875"/>
    <x v="1"/>
  </r>
  <r>
    <x v="1526"/>
    <n v="4.875"/>
    <x v="1"/>
  </r>
  <r>
    <x v="1526"/>
    <n v="4.875"/>
    <x v="1"/>
  </r>
  <r>
    <x v="1526"/>
    <n v="4.875"/>
    <x v="1"/>
  </r>
  <r>
    <x v="1527"/>
    <n v="4.8166666666666664"/>
    <x v="1"/>
  </r>
  <r>
    <x v="1527"/>
    <n v="4.8166666666666664"/>
    <x v="1"/>
  </r>
  <r>
    <x v="1527"/>
    <n v="4.8166666666666664"/>
    <x v="1"/>
  </r>
  <r>
    <x v="1527"/>
    <n v="4.8166666666666664"/>
    <x v="1"/>
  </r>
  <r>
    <x v="1527"/>
    <n v="4.8166666666666664"/>
    <x v="1"/>
  </r>
  <r>
    <x v="1527"/>
    <n v="4.8166666666666664"/>
    <x v="1"/>
  </r>
  <r>
    <x v="1528"/>
    <n v="4.8"/>
    <x v="1"/>
  </r>
  <r>
    <x v="1529"/>
    <n v="4.8"/>
    <x v="1"/>
  </r>
  <r>
    <x v="1530"/>
    <n v="4.8"/>
    <x v="1"/>
  </r>
  <r>
    <x v="1531"/>
    <n v="4.8"/>
    <x v="1"/>
  </r>
  <r>
    <x v="1532"/>
    <n v="4.8"/>
    <x v="1"/>
  </r>
  <r>
    <x v="1533"/>
    <n v="4.8"/>
    <x v="1"/>
  </r>
  <r>
    <x v="1534"/>
    <n v="4.8"/>
    <x v="1"/>
  </r>
  <r>
    <x v="1535"/>
    <n v="4.8"/>
    <x v="1"/>
  </r>
  <r>
    <x v="1536"/>
    <n v="4.8"/>
    <x v="1"/>
  </r>
  <r>
    <x v="1537"/>
    <n v="4.8"/>
    <x v="1"/>
  </r>
  <r>
    <x v="1538"/>
    <n v="4.8"/>
    <x v="1"/>
  </r>
  <r>
    <x v="1539"/>
    <n v="4.8"/>
    <x v="1"/>
  </r>
  <r>
    <x v="1528"/>
    <n v="4.8"/>
    <x v="1"/>
  </r>
  <r>
    <x v="1540"/>
    <n v="4.7666666666666666"/>
    <x v="1"/>
  </r>
  <r>
    <x v="1540"/>
    <n v="4.7666666666666666"/>
    <x v="1"/>
  </r>
  <r>
    <x v="1540"/>
    <n v="4.7666666666666666"/>
    <x v="1"/>
  </r>
  <r>
    <x v="1540"/>
    <n v="4.7666666666666666"/>
    <x v="1"/>
  </r>
  <r>
    <x v="1540"/>
    <n v="4.7666666666666666"/>
    <x v="1"/>
  </r>
  <r>
    <x v="1540"/>
    <n v="4.7666666666666666"/>
    <x v="1"/>
  </r>
  <r>
    <x v="1541"/>
    <n v="4.7333333333333334"/>
    <x v="1"/>
  </r>
  <r>
    <x v="1541"/>
    <n v="4.7333333333333334"/>
    <x v="1"/>
  </r>
  <r>
    <x v="1541"/>
    <n v="4.7333333333333334"/>
    <x v="1"/>
  </r>
  <r>
    <x v="1542"/>
    <n v="4.7"/>
    <x v="1"/>
  </r>
  <r>
    <x v="1543"/>
    <n v="4.7"/>
    <x v="1"/>
  </r>
  <r>
    <x v="1544"/>
    <n v="4.7"/>
    <x v="1"/>
  </r>
  <r>
    <x v="1545"/>
    <n v="4.7"/>
    <x v="1"/>
  </r>
  <r>
    <x v="1546"/>
    <n v="4.7"/>
    <x v="1"/>
  </r>
  <r>
    <x v="1547"/>
    <n v="4.7"/>
    <x v="1"/>
  </r>
  <r>
    <x v="1548"/>
    <n v="4.7"/>
    <x v="1"/>
  </r>
  <r>
    <x v="1549"/>
    <n v="4.7"/>
    <x v="1"/>
  </r>
  <r>
    <x v="1550"/>
    <n v="4.7"/>
    <x v="1"/>
  </r>
  <r>
    <x v="1542"/>
    <n v="4.7"/>
    <x v="1"/>
  </r>
  <r>
    <x v="1551"/>
    <n v="4.5999999999999996"/>
    <x v="1"/>
  </r>
  <r>
    <x v="1552"/>
    <n v="4.5999999999999996"/>
    <x v="1"/>
  </r>
  <r>
    <x v="1553"/>
    <n v="4.5999999999999996"/>
    <x v="1"/>
  </r>
  <r>
    <x v="1554"/>
    <n v="4.5999999999999996"/>
    <x v="1"/>
  </r>
  <r>
    <x v="1555"/>
    <n v="4.5999999999999996"/>
    <x v="1"/>
  </r>
  <r>
    <x v="1556"/>
    <n v="4.5999999999999996"/>
    <x v="1"/>
  </r>
  <r>
    <x v="1557"/>
    <n v="4.5999999999999996"/>
    <x v="1"/>
  </r>
  <r>
    <x v="1558"/>
    <n v="4.5999999999999996"/>
    <x v="1"/>
  </r>
  <r>
    <x v="1559"/>
    <n v="4.5999999999999996"/>
    <x v="1"/>
  </r>
  <r>
    <x v="1560"/>
    <n v="4.5999999999999996"/>
    <x v="1"/>
  </r>
  <r>
    <x v="1561"/>
    <n v="4.5999999999999996"/>
    <x v="1"/>
  </r>
  <r>
    <x v="1562"/>
    <n v="4.5500000000000007"/>
    <x v="1"/>
  </r>
  <r>
    <x v="1563"/>
    <n v="4.5500000000000007"/>
    <x v="1"/>
  </r>
  <r>
    <x v="1563"/>
    <n v="4.5500000000000007"/>
    <x v="1"/>
  </r>
  <r>
    <x v="1562"/>
    <n v="4.5500000000000007"/>
    <x v="1"/>
  </r>
  <r>
    <x v="1564"/>
    <n v="4.5"/>
    <x v="1"/>
  </r>
  <r>
    <x v="1565"/>
    <n v="4.5"/>
    <x v="1"/>
  </r>
  <r>
    <x v="1566"/>
    <n v="4.5"/>
    <x v="1"/>
  </r>
  <r>
    <x v="1567"/>
    <n v="4.5"/>
    <x v="1"/>
  </r>
  <r>
    <x v="1568"/>
    <n v="4.5"/>
    <x v="1"/>
  </r>
  <r>
    <x v="1569"/>
    <n v="4.5"/>
    <x v="1"/>
  </r>
  <r>
    <x v="1570"/>
    <n v="4.4499999999999993"/>
    <x v="1"/>
  </r>
  <r>
    <x v="1570"/>
    <n v="4.4499999999999993"/>
    <x v="1"/>
  </r>
  <r>
    <x v="1571"/>
    <n v="4.4000000000000004"/>
    <x v="1"/>
  </r>
  <r>
    <x v="1572"/>
    <n v="4.4000000000000004"/>
    <x v="1"/>
  </r>
  <r>
    <x v="1573"/>
    <n v="4.4000000000000004"/>
    <x v="1"/>
  </r>
  <r>
    <x v="1574"/>
    <n v="4.4000000000000004"/>
    <x v="1"/>
  </r>
  <r>
    <x v="1575"/>
    <n v="4.4000000000000004"/>
    <x v="1"/>
  </r>
  <r>
    <x v="1576"/>
    <n v="4.4000000000000004"/>
    <x v="1"/>
  </r>
  <r>
    <x v="1577"/>
    <n v="4.3999999999999995"/>
    <x v="1"/>
  </r>
  <r>
    <x v="1577"/>
    <n v="4.3999999999999995"/>
    <x v="1"/>
  </r>
  <r>
    <x v="1577"/>
    <n v="4.3999999999999995"/>
    <x v="1"/>
  </r>
  <r>
    <x v="1578"/>
    <n v="4.3"/>
    <x v="1"/>
  </r>
  <r>
    <x v="1579"/>
    <n v="4.3"/>
    <x v="1"/>
  </r>
  <r>
    <x v="1580"/>
    <n v="4.3"/>
    <x v="1"/>
  </r>
  <r>
    <x v="1581"/>
    <n v="4.3"/>
    <x v="1"/>
  </r>
  <r>
    <x v="1582"/>
    <n v="4.3"/>
    <x v="1"/>
  </r>
  <r>
    <x v="1583"/>
    <n v="4.3"/>
    <x v="1"/>
  </r>
  <r>
    <x v="1578"/>
    <n v="4.3"/>
    <x v="1"/>
  </r>
  <r>
    <x v="1584"/>
    <n v="4.2"/>
    <x v="1"/>
  </r>
  <r>
    <x v="1585"/>
    <n v="4.2"/>
    <x v="1"/>
  </r>
  <r>
    <x v="1586"/>
    <n v="4.2"/>
    <x v="1"/>
  </r>
  <r>
    <x v="1587"/>
    <n v="4.0999999999999996"/>
    <x v="1"/>
  </r>
  <r>
    <x v="1588"/>
    <n v="4.0999999999999996"/>
    <x v="1"/>
  </r>
  <r>
    <x v="1589"/>
    <n v="4.0999999999999996"/>
    <x v="1"/>
  </r>
  <r>
    <x v="1590"/>
    <n v="4.0999999999999996"/>
    <x v="1"/>
  </r>
  <r>
    <x v="1591"/>
    <n v="4.0999999999999996"/>
    <x v="1"/>
  </r>
  <r>
    <x v="1592"/>
    <n v="4.0999999999999996"/>
    <x v="1"/>
  </r>
  <r>
    <x v="1593"/>
    <n v="4.0999999999999996"/>
    <x v="1"/>
  </r>
  <r>
    <x v="1594"/>
    <n v="4.0999999999999996"/>
    <x v="1"/>
  </r>
  <r>
    <x v="1595"/>
    <n v="4.0999999999999996"/>
    <x v="1"/>
  </r>
  <r>
    <x v="1596"/>
    <n v="4.0999999999999996"/>
    <x v="1"/>
  </r>
  <r>
    <x v="1597"/>
    <n v="4.0999999999999996"/>
    <x v="1"/>
  </r>
  <r>
    <x v="1592"/>
    <n v="4.0999999999999996"/>
    <x v="1"/>
  </r>
  <r>
    <x v="1598"/>
    <n v="4.0999999999999996"/>
    <x v="1"/>
  </r>
  <r>
    <x v="1599"/>
    <n v="4.0999999999999996"/>
    <x v="1"/>
  </r>
  <r>
    <x v="1600"/>
    <n v="4.0999999999999996"/>
    <x v="1"/>
  </r>
  <r>
    <x v="1587"/>
    <n v="4.0999999999999996"/>
    <x v="1"/>
  </r>
  <r>
    <x v="1601"/>
    <n v="4"/>
    <x v="1"/>
  </r>
  <r>
    <x v="1602"/>
    <n v="4"/>
    <x v="1"/>
  </r>
  <r>
    <x v="1603"/>
    <n v="4"/>
    <x v="1"/>
  </r>
  <r>
    <x v="1604"/>
    <n v="4"/>
    <x v="1"/>
  </r>
  <r>
    <x v="1605"/>
    <n v="4"/>
    <x v="1"/>
  </r>
  <r>
    <x v="1606"/>
    <n v="4"/>
    <x v="1"/>
  </r>
  <r>
    <x v="1607"/>
    <n v="3.9"/>
    <x v="1"/>
  </r>
  <r>
    <x v="1608"/>
    <n v="3.9"/>
    <x v="1"/>
  </r>
  <r>
    <x v="1609"/>
    <n v="3.9"/>
    <x v="1"/>
  </r>
  <r>
    <x v="1610"/>
    <n v="3.9"/>
    <x v="1"/>
  </r>
  <r>
    <x v="1611"/>
    <n v="3.9"/>
    <x v="1"/>
  </r>
  <r>
    <x v="1612"/>
    <n v="3.9"/>
    <x v="1"/>
  </r>
  <r>
    <x v="1613"/>
    <n v="3.9"/>
    <x v="1"/>
  </r>
  <r>
    <x v="1614"/>
    <n v="3.8"/>
    <x v="1"/>
  </r>
  <r>
    <x v="1615"/>
    <n v="3.8"/>
    <x v="1"/>
  </r>
  <r>
    <x v="1616"/>
    <n v="3.8"/>
    <x v="1"/>
  </r>
  <r>
    <x v="1617"/>
    <n v="3.8"/>
    <x v="1"/>
  </r>
  <r>
    <x v="1618"/>
    <n v="3.8"/>
    <x v="1"/>
  </r>
  <r>
    <x v="1619"/>
    <n v="3.7"/>
    <x v="1"/>
  </r>
  <r>
    <x v="1619"/>
    <n v="3.7"/>
    <x v="1"/>
  </r>
  <r>
    <x v="1620"/>
    <n v="3.6"/>
    <x v="1"/>
  </r>
  <r>
    <x v="1621"/>
    <n v="3.6"/>
    <x v="1"/>
  </r>
  <r>
    <x v="1622"/>
    <n v="3.6"/>
    <x v="1"/>
  </r>
  <r>
    <x v="1623"/>
    <n v="3.6"/>
    <x v="1"/>
  </r>
  <r>
    <x v="1623"/>
    <n v="3.6"/>
    <x v="1"/>
  </r>
  <r>
    <x v="1624"/>
    <n v="3.6"/>
    <x v="1"/>
  </r>
  <r>
    <x v="1625"/>
    <n v="3.5333333333333332"/>
    <x v="1"/>
  </r>
  <r>
    <x v="1625"/>
    <n v="3.5333333333333332"/>
    <x v="1"/>
  </r>
  <r>
    <x v="1625"/>
    <n v="3.5333333333333332"/>
    <x v="1"/>
  </r>
  <r>
    <x v="1626"/>
    <n v="3.5"/>
    <x v="1"/>
  </r>
  <r>
    <x v="1627"/>
    <n v="3.5"/>
    <x v="1"/>
  </r>
  <r>
    <x v="1628"/>
    <n v="3.5"/>
    <x v="1"/>
  </r>
  <r>
    <x v="1629"/>
    <n v="3.5"/>
    <x v="1"/>
  </r>
  <r>
    <x v="1630"/>
    <n v="3.5"/>
    <x v="1"/>
  </r>
  <r>
    <x v="1631"/>
    <n v="3.4"/>
    <x v="1"/>
  </r>
  <r>
    <x v="1632"/>
    <n v="3.4"/>
    <x v="1"/>
  </r>
  <r>
    <x v="1633"/>
    <n v="3.3"/>
    <x v="1"/>
  </r>
  <r>
    <x v="1634"/>
    <n v="3.3"/>
    <x v="1"/>
  </r>
  <r>
    <x v="1635"/>
    <n v="3.3"/>
    <x v="1"/>
  </r>
  <r>
    <x v="1636"/>
    <n v="3.3"/>
    <x v="1"/>
  </r>
  <r>
    <x v="1637"/>
    <n v="3.3"/>
    <x v="1"/>
  </r>
  <r>
    <x v="1638"/>
    <n v="3.3"/>
    <x v="1"/>
  </r>
  <r>
    <x v="1639"/>
    <n v="3.3"/>
    <x v="1"/>
  </r>
  <r>
    <x v="1640"/>
    <n v="3.3"/>
    <x v="1"/>
  </r>
  <r>
    <x v="1633"/>
    <n v="3.3"/>
    <x v="1"/>
  </r>
  <r>
    <x v="1641"/>
    <n v="3.2"/>
    <x v="1"/>
  </r>
  <r>
    <x v="1642"/>
    <n v="3.1"/>
    <x v="1"/>
  </r>
  <r>
    <x v="1643"/>
    <n v="3.1"/>
    <x v="1"/>
  </r>
  <r>
    <x v="1644"/>
    <n v="3.1"/>
    <x v="1"/>
  </r>
  <r>
    <x v="1645"/>
    <n v="3"/>
    <x v="1"/>
  </r>
  <r>
    <x v="1646"/>
    <n v="3"/>
    <x v="1"/>
  </r>
  <r>
    <x v="1647"/>
    <n v="3"/>
    <x v="1"/>
  </r>
  <r>
    <x v="1645"/>
    <n v="3"/>
    <x v="1"/>
  </r>
  <r>
    <x v="1645"/>
    <n v="3"/>
    <x v="1"/>
  </r>
  <r>
    <x v="1648"/>
    <n v="2.9"/>
    <x v="1"/>
  </r>
  <r>
    <x v="1649"/>
    <n v="2.8"/>
    <x v="1"/>
  </r>
  <r>
    <x v="1650"/>
    <n v="2.8"/>
    <x v="1"/>
  </r>
  <r>
    <x v="1651"/>
    <n v="2.8"/>
    <x v="1"/>
  </r>
  <r>
    <x v="1652"/>
    <n v="2.8"/>
    <x v="1"/>
  </r>
  <r>
    <x v="1653"/>
    <n v="2.7"/>
    <x v="1"/>
  </r>
  <r>
    <x v="1654"/>
    <n v="2.7"/>
    <x v="1"/>
  </r>
  <r>
    <x v="1655"/>
    <n v="2.6"/>
    <x v="1"/>
  </r>
  <r>
    <x v="1655"/>
    <n v="2.6"/>
    <x v="1"/>
  </r>
  <r>
    <x v="1655"/>
    <n v="2.6"/>
    <x v="1"/>
  </r>
  <r>
    <x v="1655"/>
    <n v="2.6"/>
    <x v="1"/>
  </r>
  <r>
    <x v="1656"/>
    <n v="2.4"/>
    <x v="1"/>
  </r>
  <r>
    <x v="1657"/>
    <n v="2.2999999999999998"/>
    <x v="1"/>
  </r>
  <r>
    <x v="1658"/>
    <n v="2.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C9E2BF5-C317-4726-BCC4-B9AB72A23B6C}"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Directors Name">
  <location ref="AB1:AB154" firstHeaderRow="1" firstDataRow="1" firstDataCol="1"/>
  <pivotFields count="3">
    <pivotField axis="axisRow" showAll="0">
      <items count="1660">
        <item x="637"/>
        <item x="1060"/>
        <item x="349"/>
        <item x="1653"/>
        <item x="725"/>
        <item x="1390"/>
        <item x="1580"/>
        <item x="474"/>
        <item x="872"/>
        <item x="588"/>
        <item x="1139"/>
        <item x="849"/>
        <item x="340"/>
        <item x="587"/>
        <item x="1190"/>
        <item x="294"/>
        <item x="0"/>
        <item x="996"/>
        <item x="1267"/>
        <item x="1117"/>
        <item x="914"/>
        <item x="1638"/>
        <item x="386"/>
        <item x="1420"/>
        <item x="1560"/>
        <item x="1468"/>
        <item x="534"/>
        <item x="1317"/>
        <item x="379"/>
        <item x="570"/>
        <item x="111"/>
        <item x="50"/>
        <item x="194"/>
        <item x="290"/>
        <item x="1555"/>
        <item x="81"/>
        <item x="87"/>
        <item x="615"/>
        <item x="551"/>
        <item x="1188"/>
        <item x="1040"/>
        <item x="1657"/>
        <item x="187"/>
        <item x="974"/>
        <item x="962"/>
        <item x="52"/>
        <item x="3"/>
        <item x="432"/>
        <item x="1192"/>
        <item x="279"/>
        <item x="988"/>
        <item x="639"/>
        <item x="1244"/>
        <item x="674"/>
        <item x="448"/>
        <item x="966"/>
        <item x="314"/>
        <item x="1528"/>
        <item x="585"/>
        <item x="761"/>
        <item x="529"/>
        <item x="1111"/>
        <item x="1011"/>
        <item x="84"/>
        <item x="1583"/>
        <item x="396"/>
        <item x="75"/>
        <item x="1360"/>
        <item x="1404"/>
        <item x="1448"/>
        <item x="1061"/>
        <item x="1238"/>
        <item x="653"/>
        <item x="957"/>
        <item x="252"/>
        <item x="1507"/>
        <item x="1290"/>
        <item x="447"/>
        <item x="292"/>
        <item x="46"/>
        <item x="1606"/>
        <item x="1094"/>
        <item x="831"/>
        <item x="1418"/>
        <item x="1195"/>
        <item x="1422"/>
        <item x="219"/>
        <item x="134"/>
        <item x="391"/>
        <item x="461"/>
        <item x="463"/>
        <item x="361"/>
        <item x="942"/>
        <item x="1268"/>
        <item x="33"/>
        <item x="781"/>
        <item x="440"/>
        <item x="694"/>
        <item x="1629"/>
        <item x="730"/>
        <item x="10"/>
        <item x="591"/>
        <item x="471"/>
        <item x="628"/>
        <item x="161"/>
        <item x="1181"/>
        <item x="603"/>
        <item x="1096"/>
        <item x="740"/>
        <item x="1473"/>
        <item x="736"/>
        <item x="802"/>
        <item x="822"/>
        <item x="132"/>
        <item x="1369"/>
        <item x="326"/>
        <item x="1186"/>
        <item x="109"/>
        <item x="1482"/>
        <item x="276"/>
        <item x="900"/>
        <item x="931"/>
        <item x="417"/>
        <item x="227"/>
        <item x="1355"/>
        <item x="159"/>
        <item x="1178"/>
        <item x="1514"/>
        <item x="57"/>
        <item x="1410"/>
        <item x="829"/>
        <item x="742"/>
        <item x="1038"/>
        <item x="228"/>
        <item x="429"/>
        <item x="884"/>
        <item x="1454"/>
        <item x="477"/>
        <item x="295"/>
        <item x="12"/>
        <item x="1322"/>
        <item x="992"/>
        <item x="1617"/>
        <item x="385"/>
        <item x="1625"/>
        <item x="1303"/>
        <item x="1436"/>
        <item x="1066"/>
        <item x="871"/>
        <item x="1635"/>
        <item x="959"/>
        <item x="493"/>
        <item x="525"/>
        <item x="141"/>
        <item x="834"/>
        <item x="1403"/>
        <item x="998"/>
        <item x="1509"/>
        <item x="1309"/>
        <item x="1311"/>
        <item x="1006"/>
        <item x="412"/>
        <item x="925"/>
        <item x="1372"/>
        <item x="823"/>
        <item x="345"/>
        <item x="497"/>
        <item x="688"/>
        <item x="1310"/>
        <item x="619"/>
        <item x="79"/>
        <item x="342"/>
        <item x="876"/>
        <item x="1527"/>
        <item x="130"/>
        <item x="1336"/>
        <item x="1592"/>
        <item x="1622"/>
        <item x="1171"/>
        <item x="478"/>
        <item x="934"/>
        <item x="1533"/>
        <item x="1496"/>
        <item x="1502"/>
        <item x="644"/>
        <item x="1129"/>
        <item x="980"/>
        <item x="246"/>
        <item x="841"/>
        <item x="516"/>
        <item x="828"/>
        <item x="334"/>
        <item x="1165"/>
        <item x="1159"/>
        <item x="746"/>
        <item x="1380"/>
        <item x="687"/>
        <item x="951"/>
        <item x="573"/>
        <item x="550"/>
        <item x="305"/>
        <item x="1610"/>
        <item x="166"/>
        <item x="89"/>
        <item x="238"/>
        <item x="1176"/>
        <item x="1074"/>
        <item x="1461"/>
        <item x="626"/>
        <item x="1071"/>
        <item x="110"/>
        <item x="2"/>
        <item x="1280"/>
        <item x="1014"/>
        <item x="1644"/>
        <item x="1442"/>
        <item x="995"/>
        <item x="1295"/>
        <item x="1582"/>
        <item x="176"/>
        <item x="732"/>
        <item x="127"/>
        <item x="118"/>
        <item x="437"/>
        <item x="1196"/>
        <item x="671"/>
        <item x="277"/>
        <item x="1523"/>
        <item x="1347"/>
        <item x="1452"/>
        <item x="851"/>
        <item x="703"/>
        <item x="487"/>
        <item x="83"/>
        <item x="1598"/>
        <item x="1144"/>
        <item x="1626"/>
        <item x="521"/>
        <item x="1076"/>
        <item x="772"/>
        <item x="67"/>
        <item x="1035"/>
        <item x="1480"/>
        <item x="1530"/>
        <item x="656"/>
        <item x="496"/>
        <item x="45"/>
        <item x="716"/>
        <item x="563"/>
        <item x="1579"/>
        <item x="323"/>
        <item x="1508"/>
        <item x="1641"/>
        <item x="389"/>
        <item x="8"/>
        <item x="720"/>
        <item x="1300"/>
        <item x="96"/>
        <item x="1093"/>
        <item x="783"/>
        <item x="1459"/>
        <item x="1158"/>
        <item x="796"/>
        <item x="1091"/>
        <item x="918"/>
        <item x="260"/>
        <item x="415"/>
        <item x="777"/>
        <item x="1215"/>
        <item x="1563"/>
        <item x="408"/>
        <item x="1538"/>
        <item x="779"/>
        <item x="609"/>
        <item x="281"/>
        <item x="1542"/>
        <item x="1127"/>
        <item x="266"/>
        <item x="464"/>
        <item x="1449"/>
        <item x="1333"/>
        <item x="865"/>
        <item x="43"/>
        <item x="452"/>
        <item x="1396"/>
        <item x="613"/>
        <item x="509"/>
        <item x="1393"/>
        <item x="873"/>
        <item x="4"/>
        <item x="1628"/>
        <item x="499"/>
        <item x="1059"/>
        <item x="1172"/>
        <item x="42"/>
        <item x="235"/>
        <item x="1113"/>
        <item x="870"/>
        <item x="221"/>
        <item x="222"/>
        <item x="1363"/>
        <item x="297"/>
        <item x="1306"/>
        <item x="696"/>
        <item x="1070"/>
        <item x="855"/>
        <item x="1233"/>
        <item x="1299"/>
        <item x="184"/>
        <item x="1271"/>
        <item x="954"/>
        <item x="909"/>
        <item x="1398"/>
        <item x="1543"/>
        <item x="1057"/>
        <item x="436"/>
        <item x="177"/>
        <item x="1297"/>
        <item x="893"/>
        <item x="1388"/>
        <item x="1651"/>
        <item x="1217"/>
        <item x="508"/>
        <item x="991"/>
        <item x="1229"/>
        <item x="598"/>
        <item x="760"/>
        <item x="1116"/>
        <item x="700"/>
        <item x="380"/>
        <item x="677"/>
        <item x="439"/>
        <item x="1511"/>
        <item x="488"/>
        <item x="71"/>
        <item x="692"/>
        <item x="1457"/>
        <item x="664"/>
        <item x="1214"/>
        <item x="807"/>
        <item x="1589"/>
        <item x="821"/>
        <item x="30"/>
        <item x="149"/>
        <item x="383"/>
        <item x="1504"/>
        <item x="975"/>
        <item x="1385"/>
        <item x="932"/>
        <item x="1353"/>
        <item x="309"/>
        <item x="1034"/>
        <item x="1339"/>
        <item x="1373"/>
        <item x="491"/>
        <item x="1477"/>
        <item x="272"/>
        <item x="443"/>
        <item x="191"/>
        <item x="28"/>
        <item x="964"/>
        <item x="815"/>
        <item x="661"/>
        <item x="1143"/>
        <item x="808"/>
        <item x="265"/>
        <item x="1447"/>
        <item x="1085"/>
        <item x="69"/>
        <item x="861"/>
        <item x="952"/>
        <item x="721"/>
        <item x="1556"/>
        <item x="278"/>
        <item x="1200"/>
        <item x="36"/>
        <item x="1345"/>
        <item x="1243"/>
        <item x="702"/>
        <item x="92"/>
        <item x="183"/>
        <item x="1593"/>
        <item x="209"/>
        <item x="804"/>
        <item x="1600"/>
        <item x="1432"/>
        <item x="175"/>
        <item x="1519"/>
        <item x="1549"/>
        <item x="940"/>
        <item x="1483"/>
        <item x="1495"/>
        <item x="1578"/>
        <item x="1007"/>
        <item x="1463"/>
        <item x="403"/>
        <item x="789"/>
        <item x="39"/>
        <item x="1521"/>
        <item x="1633"/>
        <item x="1193"/>
        <item x="124"/>
        <item x="1279"/>
        <item x="1400"/>
        <item x="324"/>
        <item x="1557"/>
        <item x="845"/>
        <item x="636"/>
        <item x="507"/>
        <item x="416"/>
        <item x="236"/>
        <item x="143"/>
        <item x="193"/>
        <item x="572"/>
        <item x="1450"/>
        <item x="850"/>
        <item x="576"/>
        <item x="1168"/>
        <item x="1602"/>
        <item x="421"/>
        <item x="710"/>
        <item x="114"/>
        <item x="894"/>
        <item x="862"/>
        <item x="214"/>
        <item x="1041"/>
        <item x="1263"/>
        <item x="1586"/>
        <item x="1331"/>
        <item x="20"/>
        <item x="1103"/>
        <item x="1376"/>
        <item x="1397"/>
        <item x="1266"/>
        <item x="434"/>
        <item x="1262"/>
        <item x="98"/>
        <item x="1475"/>
        <item x="1595"/>
        <item x="607"/>
        <item x="785"/>
        <item x="1042"/>
        <item x="1120"/>
        <item x="1609"/>
        <item x="1443"/>
        <item x="632"/>
        <item x="1110"/>
        <item x="327"/>
        <item x="630"/>
        <item x="634"/>
        <item x="120"/>
        <item x="675"/>
        <item x="460"/>
        <item x="44"/>
        <item x="778"/>
        <item x="750"/>
        <item x="93"/>
        <item x="139"/>
        <item x="1429"/>
        <item x="431"/>
        <item x="729"/>
        <item x="722"/>
        <item x="545"/>
        <item x="1163"/>
        <item x="86"/>
        <item x="358"/>
        <item x="291"/>
        <item x="103"/>
        <item x="398"/>
        <item x="1054"/>
        <item x="498"/>
        <item x="1092"/>
        <item x="35"/>
        <item x="649"/>
        <item x="840"/>
        <item x="819"/>
        <item x="869"/>
        <item x="842"/>
        <item x="1389"/>
        <item x="1469"/>
        <item x="1613"/>
        <item x="1494"/>
        <item x="1648"/>
        <item x="444"/>
        <item x="972"/>
        <item x="1381"/>
        <item x="990"/>
        <item x="14"/>
        <item x="728"/>
        <item x="269"/>
        <item x="454"/>
        <item x="867"/>
        <item x="129"/>
        <item x="1142"/>
        <item x="574"/>
        <item x="1327"/>
        <item x="1170"/>
        <item x="684"/>
        <item x="1231"/>
        <item x="919"/>
        <item x="809"/>
        <item x="1636"/>
        <item x="331"/>
        <item x="1565"/>
        <item x="943"/>
        <item x="537"/>
        <item x="1079"/>
        <item x="239"/>
        <item x="520"/>
        <item x="453"/>
        <item x="1030"/>
        <item x="484"/>
        <item x="1394"/>
        <item x="1411"/>
        <item x="1288"/>
        <item x="1008"/>
        <item x="663"/>
        <item x="40"/>
        <item x="1150"/>
        <item x="907"/>
        <item x="1485"/>
        <item x="188"/>
        <item x="659"/>
        <item x="341"/>
        <item x="888"/>
        <item x="1435"/>
        <item x="18"/>
        <item x="419"/>
        <item x="727"/>
        <item x="468"/>
        <item x="1101"/>
        <item x="751"/>
        <item x="173"/>
        <item x="404"/>
        <item x="256"/>
        <item x="65"/>
        <item x="1405"/>
        <item x="522"/>
        <item x="1462"/>
        <item x="201"/>
        <item x="1471"/>
        <item x="451"/>
        <item x="586"/>
        <item x="973"/>
        <item x="426"/>
        <item x="1351"/>
        <item x="1105"/>
        <item x="217"/>
        <item x="514"/>
        <item x="686"/>
        <item x="1251"/>
        <item x="631"/>
        <item x="1419"/>
        <item x="707"/>
        <item x="1045"/>
        <item x="558"/>
        <item x="320"/>
        <item x="830"/>
        <item x="247"/>
        <item x="388"/>
        <item x="328"/>
        <item x="506"/>
        <item x="1630"/>
        <item x="202"/>
        <item x="350"/>
        <item x="1344"/>
        <item x="1539"/>
        <item x="1320"/>
        <item x="1416"/>
        <item x="1012"/>
        <item x="1631"/>
        <item x="752"/>
        <item x="926"/>
        <item x="1155"/>
        <item x="805"/>
        <item x="16"/>
        <item x="60"/>
        <item x="288"/>
        <item x="1323"/>
        <item x="1474"/>
        <item x="564"/>
        <item x="963"/>
        <item x="775"/>
        <item x="885"/>
        <item x="1052"/>
        <item x="1138"/>
        <item x="836"/>
        <item x="1499"/>
        <item x="877"/>
        <item x="1558"/>
        <item x="1228"/>
        <item x="847"/>
        <item x="1472"/>
        <item x="1209"/>
        <item x="709"/>
        <item x="1623"/>
        <item x="743"/>
        <item x="1304"/>
        <item x="1160"/>
        <item x="941"/>
        <item x="152"/>
        <item x="824"/>
        <item x="135"/>
        <item x="363"/>
        <item x="1077"/>
        <item x="1467"/>
        <item x="147"/>
        <item x="1281"/>
        <item x="384"/>
        <item x="181"/>
        <item x="1421"/>
        <item x="1383"/>
        <item x="231"/>
        <item x="66"/>
        <item x="171"/>
        <item x="1016"/>
        <item x="1199"/>
        <item x="610"/>
        <item x="289"/>
        <item x="241"/>
        <item x="681"/>
        <item x="1324"/>
        <item x="37"/>
        <item x="717"/>
        <item x="1020"/>
        <item x="986"/>
        <item x="811"/>
        <item x="548"/>
        <item x="611"/>
        <item x="321"/>
        <item x="1572"/>
        <item x="332"/>
        <item x="762"/>
        <item x="375"/>
        <item x="74"/>
        <item x="1053"/>
        <item x="392"/>
        <item x="646"/>
        <item x="343"/>
        <item x="1451"/>
        <item x="262"/>
        <item x="857"/>
        <item x="1444"/>
        <item x="773"/>
        <item x="1481"/>
        <item x="1118"/>
        <item x="1338"/>
        <item x="680"/>
        <item x="1536"/>
        <item x="906"/>
        <item x="648"/>
        <item x="647"/>
        <item x="1046"/>
        <item x="1655"/>
        <item x="271"/>
        <item x="307"/>
        <item x="1532"/>
        <item x="1104"/>
        <item x="887"/>
        <item x="1098"/>
        <item x="853"/>
        <item x="424"/>
        <item x="737"/>
        <item x="616"/>
        <item x="930"/>
        <item x="258"/>
        <item x="178"/>
        <item x="848"/>
        <item x="1249"/>
        <item x="515"/>
        <item x="210"/>
        <item x="883"/>
        <item x="531"/>
        <item x="1185"/>
        <item x="1225"/>
        <item x="978"/>
        <item x="1361"/>
        <item x="1466"/>
        <item x="312"/>
        <item x="723"/>
        <item x="604"/>
        <item x="891"/>
        <item x="1594"/>
        <item x="29"/>
        <item x="1114"/>
        <item x="226"/>
        <item x="582"/>
        <item x="353"/>
        <item x="121"/>
        <item x="1506"/>
        <item x="654"/>
        <item x="838"/>
        <item x="1095"/>
        <item x="858"/>
        <item x="1567"/>
        <item x="672"/>
        <item x="1574"/>
        <item x="1056"/>
        <item x="354"/>
        <item x="55"/>
        <item x="1414"/>
        <item x="860"/>
        <item x="1296"/>
        <item x="1647"/>
        <item x="422"/>
        <item x="797"/>
        <item x="910"/>
        <item x="1545"/>
        <item x="1408"/>
        <item x="203"/>
        <item x="1357"/>
        <item x="788"/>
        <item x="668"/>
        <item x="1221"/>
        <item x="1601"/>
        <item x="1028"/>
        <item x="518"/>
        <item x="1520"/>
        <item x="1430"/>
        <item x="726"/>
        <item x="843"/>
        <item x="903"/>
        <item x="1278"/>
        <item x="922"/>
        <item x="1368"/>
        <item x="1312"/>
        <item x="594"/>
        <item x="189"/>
        <item x="338"/>
        <item x="1254"/>
        <item x="899"/>
        <item x="1374"/>
        <item x="982"/>
        <item x="1148"/>
        <item x="337"/>
        <item x="1546"/>
        <item x="1050"/>
        <item x="1166"/>
        <item x="330"/>
        <item x="1415"/>
        <item x="106"/>
        <item x="544"/>
        <item x="1348"/>
        <item x="163"/>
        <item x="825"/>
        <item x="552"/>
        <item x="1234"/>
        <item x="1305"/>
        <item x="913"/>
        <item x="969"/>
        <item x="1029"/>
        <item x="1211"/>
        <item x="156"/>
        <item x="500"/>
        <item x="697"/>
        <item x="1441"/>
        <item x="889"/>
        <item x="1065"/>
        <item x="402"/>
        <item x="1484"/>
        <item x="1255"/>
        <item x="395"/>
        <item x="206"/>
        <item x="381"/>
        <item x="1343"/>
        <item x="596"/>
        <item x="367"/>
        <item x="787"/>
        <item x="682"/>
        <item x="232"/>
        <item x="769"/>
        <item x="1212"/>
        <item x="1591"/>
        <item x="1286"/>
        <item x="165"/>
        <item x="1367"/>
        <item x="1358"/>
        <item x="1562"/>
        <item x="264"/>
        <item x="1379"/>
        <item x="1375"/>
        <item x="955"/>
        <item x="1386"/>
        <item x="1137"/>
        <item x="902"/>
        <item x="459"/>
        <item x="1526"/>
        <item x="759"/>
        <item x="242"/>
        <item x="1315"/>
        <item x="1000"/>
        <item x="1107"/>
        <item x="325"/>
        <item x="1023"/>
        <item x="1490"/>
        <item x="676"/>
        <item x="793"/>
        <item x="1173"/>
        <item x="1407"/>
        <item x="442"/>
        <item x="425"/>
        <item x="714"/>
        <item x="768"/>
        <item x="580"/>
        <item x="1308"/>
        <item x="282"/>
        <item x="41"/>
        <item x="306"/>
        <item x="1204"/>
        <item x="1064"/>
        <item x="794"/>
        <item x="879"/>
        <item x="977"/>
        <item x="263"/>
        <item x="1246"/>
        <item x="622"/>
        <item x="749"/>
        <item x="1399"/>
        <item x="364"/>
        <item x="450"/>
        <item x="1067"/>
        <item x="230"/>
        <item x="1356"/>
        <item x="546"/>
        <item x="430"/>
        <item x="575"/>
        <item x="701"/>
        <item x="1605"/>
        <item x="524"/>
        <item x="413"/>
        <item x="1328"/>
        <item x="1649"/>
        <item x="1162"/>
        <item x="53"/>
        <item x="1001"/>
        <item x="1392"/>
        <item x="1270"/>
        <item x="168"/>
        <item x="1051"/>
        <item x="21"/>
        <item x="1265"/>
        <item x="136"/>
        <item x="48"/>
        <item x="414"/>
        <item x="19"/>
        <item x="691"/>
        <item x="347"/>
        <item x="503"/>
        <item x="1335"/>
        <item x="479"/>
        <item x="1194"/>
        <item x="921"/>
        <item x="486"/>
        <item x="355"/>
        <item x="543"/>
        <item x="1326"/>
        <item x="1330"/>
        <item x="394"/>
        <item x="641"/>
        <item x="1329"/>
        <item x="1049"/>
        <item x="517"/>
        <item x="1413"/>
        <item x="1205"/>
        <item x="1257"/>
        <item x="1547"/>
        <item x="257"/>
        <item x="157"/>
        <item x="1559"/>
        <item x="1476"/>
        <item x="1321"/>
        <item x="441"/>
        <item x="1232"/>
        <item x="485"/>
        <item x="965"/>
        <item x="1156"/>
        <item x="313"/>
        <item x="1652"/>
        <item x="333"/>
        <item x="1004"/>
        <item x="1235"/>
        <item x="1068"/>
        <item x="1377"/>
        <item x="1147"/>
        <item x="937"/>
        <item x="310"/>
        <item x="1437"/>
        <item x="1213"/>
        <item x="1433"/>
        <item x="133"/>
        <item x="1149"/>
        <item x="80"/>
        <item x="1272"/>
        <item x="660"/>
        <item x="1247"/>
        <item x="595"/>
        <item x="852"/>
        <item x="1456"/>
        <item x="1256"/>
        <item x="818"/>
        <item x="492"/>
        <item x="1134"/>
        <item x="1152"/>
        <item x="685"/>
        <item x="1033"/>
        <item x="170"/>
        <item x="1637"/>
        <item x="1518"/>
        <item x="1044"/>
        <item x="1140"/>
        <item x="854"/>
        <item x="371"/>
        <item x="473"/>
        <item x="985"/>
        <item x="645"/>
        <item x="428"/>
        <item x="553"/>
        <item x="158"/>
        <item x="373"/>
        <item x="240"/>
        <item x="713"/>
        <item x="1619"/>
        <item x="745"/>
        <item x="251"/>
        <item x="1141"/>
        <item x="274"/>
        <item x="11"/>
        <item x="1027"/>
        <item x="406"/>
        <item x="928"/>
        <item x="13"/>
        <item x="1177"/>
        <item x="733"/>
        <item x="1341"/>
        <item x="627"/>
        <item x="1427"/>
        <item x="1253"/>
        <item x="602"/>
        <item x="1133"/>
        <item x="1131"/>
        <item x="339"/>
        <item x="635"/>
        <item x="82"/>
        <item x="976"/>
        <item x="318"/>
        <item x="650"/>
        <item x="1464"/>
        <item x="753"/>
        <item x="1620"/>
        <item x="683"/>
        <item x="119"/>
        <item x="438"/>
        <item x="502"/>
        <item x="640"/>
        <item x="643"/>
        <item x="1505"/>
        <item x="1206"/>
        <item x="561"/>
        <item x="1100"/>
        <item x="174"/>
        <item x="1097"/>
        <item x="874"/>
        <item x="1525"/>
        <item x="1223"/>
        <item x="229"/>
        <item x="5"/>
        <item x="1292"/>
        <item x="1179"/>
        <item x="446"/>
        <item x="1576"/>
        <item x="983"/>
        <item x="259"/>
        <item x="1378"/>
        <item x="284"/>
        <item x="1128"/>
        <item x="322"/>
        <item x="180"/>
        <item x="1618"/>
        <item x="1599"/>
        <item x="1048"/>
        <item x="1219"/>
        <item x="791"/>
        <item x="504"/>
        <item x="1460"/>
        <item x="270"/>
        <item x="1032"/>
        <item x="1222"/>
        <item x="665"/>
        <item x="1307"/>
        <item x="63"/>
        <item x="929"/>
        <item x="1119"/>
        <item x="1125"/>
        <item x="1332"/>
        <item x="100"/>
        <item x="533"/>
        <item x="1492"/>
        <item x="407"/>
        <item x="1248"/>
        <item x="490"/>
        <item x="59"/>
        <item x="1081"/>
        <item x="1426"/>
        <item x="1302"/>
        <item x="911"/>
        <item x="435"/>
        <item x="1021"/>
        <item x="620"/>
        <item x="357"/>
        <item x="1301"/>
        <item x="115"/>
        <item x="101"/>
        <item x="1486"/>
        <item x="128"/>
        <item x="1293"/>
        <item x="1497"/>
        <item x="1458"/>
        <item x="1273"/>
        <item x="1603"/>
        <item x="1130"/>
        <item x="495"/>
        <item x="1354"/>
        <item x="249"/>
        <item x="566"/>
        <item x="706"/>
        <item x="655"/>
        <item x="108"/>
        <item x="1182"/>
        <item x="1510"/>
        <item x="1039"/>
        <item x="1075"/>
        <item x="1585"/>
        <item x="112"/>
        <item x="70"/>
        <item x="984"/>
        <item x="1352"/>
        <item x="1164"/>
        <item x="590"/>
        <item x="1597"/>
        <item x="567"/>
        <item x="904"/>
        <item x="678"/>
        <item x="1201"/>
        <item x="1439"/>
        <item x="592"/>
        <item x="651"/>
        <item x="864"/>
        <item x="1132"/>
        <item x="336"/>
        <item x="1259"/>
        <item x="1325"/>
        <item x="967"/>
        <item x="945"/>
        <item x="1115"/>
        <item x="205"/>
        <item x="1489"/>
        <item x="523"/>
        <item x="1512"/>
        <item x="1187"/>
        <item x="1285"/>
        <item x="1157"/>
        <item x="374"/>
        <item x="1608"/>
        <item x="771"/>
        <item x="1112"/>
        <item x="137"/>
        <item x="1362"/>
        <item x="72"/>
        <item x="939"/>
        <item x="795"/>
        <item x="1581"/>
        <item x="1009"/>
        <item x="1109"/>
        <item x="365"/>
        <item x="1283"/>
        <item x="1282"/>
        <item x="489"/>
        <item x="786"/>
        <item x="560"/>
        <item x="1517"/>
        <item x="1153"/>
        <item x="26"/>
        <item x="816"/>
        <item x="469"/>
        <item x="31"/>
        <item x="296"/>
        <item x="200"/>
        <item x="1241"/>
        <item x="1614"/>
        <item x="832"/>
        <item x="946"/>
        <item x="757"/>
        <item x="1236"/>
        <item x="1554"/>
        <item x="401"/>
        <item x="423"/>
        <item x="1537"/>
        <item x="763"/>
        <item x="782"/>
        <item x="699"/>
        <item x="462"/>
        <item x="207"/>
        <item x="1184"/>
        <item x="776"/>
        <item x="481"/>
        <item x="1276"/>
        <item x="1010"/>
        <item x="540"/>
        <item x="735"/>
        <item x="64"/>
        <item x="23"/>
        <item x="844"/>
        <item x="826"/>
        <item x="197"/>
        <item x="801"/>
        <item x="896"/>
        <item x="195"/>
        <item x="1269"/>
        <item x="1524"/>
        <item x="49"/>
        <item x="1424"/>
        <item x="293"/>
        <item x="287"/>
        <item x="606"/>
        <item x="1568"/>
        <item x="944"/>
        <item x="192"/>
        <item x="68"/>
        <item x="1425"/>
        <item x="455"/>
        <item x="605"/>
        <item x="739"/>
        <item x="690"/>
        <item x="311"/>
        <item x="1607"/>
        <item x="571"/>
        <item x="237"/>
        <item x="756"/>
        <item x="718"/>
        <item x="179"/>
        <item x="827"/>
        <item x="376"/>
        <item x="1313"/>
        <item x="1535"/>
        <item x="1470"/>
        <item x="1047"/>
        <item x="577"/>
        <item x="547"/>
        <item x="662"/>
        <item x="812"/>
        <item x="483"/>
        <item x="185"/>
        <item x="625"/>
        <item x="1083"/>
        <item x="1646"/>
        <item x="530"/>
        <item x="981"/>
        <item x="880"/>
        <item x="1005"/>
        <item x="160"/>
        <item x="597"/>
        <item x="513"/>
        <item x="1169"/>
        <item x="1161"/>
        <item x="244"/>
        <item x="1465"/>
        <item x="329"/>
        <item x="623"/>
        <item x="475"/>
        <item x="335"/>
        <item x="960"/>
        <item x="298"/>
        <item x="916"/>
        <item x="91"/>
        <item x="917"/>
        <item x="1043"/>
        <item x="95"/>
        <item x="1226"/>
        <item x="657"/>
        <item x="245"/>
        <item x="420"/>
        <item x="538"/>
        <item x="633"/>
        <item x="658"/>
        <item x="1069"/>
        <item x="1412"/>
        <item x="1294"/>
        <item x="1180"/>
        <item x="705"/>
        <item x="224"/>
        <item x="1230"/>
        <item x="1569"/>
        <item x="1258"/>
        <item x="233"/>
        <item x="1154"/>
        <item x="140"/>
        <item x="1123"/>
        <item x="105"/>
        <item x="1364"/>
        <item x="273"/>
        <item x="1197"/>
        <item x="472"/>
        <item x="704"/>
        <item x="1239"/>
        <item x="151"/>
        <item x="1108"/>
        <item x="741"/>
        <item x="1136"/>
        <item x="1220"/>
        <item x="1099"/>
        <item x="578"/>
        <item x="409"/>
        <item x="608"/>
        <item x="1634"/>
        <item x="15"/>
        <item x="799"/>
        <item x="465"/>
        <item x="863"/>
        <item x="669"/>
        <item x="1349"/>
        <item x="362"/>
        <item x="748"/>
        <item x="1402"/>
        <item x="774"/>
        <item x="220"/>
        <item x="1604"/>
        <item x="535"/>
        <item x="1409"/>
        <item x="368"/>
        <item x="961"/>
        <item x="1455"/>
        <item x="104"/>
        <item x="810"/>
        <item x="283"/>
        <item x="351"/>
        <item x="1218"/>
        <item x="536"/>
        <item x="1573"/>
        <item x="1264"/>
        <item x="724"/>
        <item x="568"/>
        <item x="243"/>
        <item x="1003"/>
        <item x="556"/>
        <item x="583"/>
        <item x="993"/>
        <item x="77"/>
        <item x="138"/>
        <item x="817"/>
        <item x="856"/>
        <item x="494"/>
        <item x="248"/>
        <item x="1531"/>
        <item x="936"/>
        <item x="107"/>
        <item x="97"/>
        <item x="600"/>
        <item x="898"/>
        <item x="116"/>
        <item x="526"/>
        <item x="1640"/>
        <item x="638"/>
        <item x="370"/>
        <item x="1587"/>
        <item x="1224"/>
        <item x="17"/>
        <item x="562"/>
        <item x="938"/>
        <item x="1501"/>
        <item x="1516"/>
        <item x="61"/>
        <item x="868"/>
        <item x="1440"/>
        <item x="457"/>
        <item x="579"/>
        <item x="476"/>
        <item x="612"/>
        <item x="878"/>
        <item x="199"/>
        <item x="642"/>
        <item x="356"/>
        <item x="1446"/>
        <item x="1242"/>
        <item x="316"/>
        <item x="780"/>
        <item x="1314"/>
        <item x="798"/>
        <item x="56"/>
        <item x="186"/>
        <item x="1541"/>
        <item x="73"/>
        <item x="679"/>
        <item x="286"/>
        <item x="512"/>
        <item x="254"/>
        <item x="673"/>
        <item x="218"/>
        <item x="886"/>
        <item x="299"/>
        <item x="528"/>
        <item x="820"/>
        <item x="212"/>
        <item x="755"/>
        <item x="9"/>
        <item x="1124"/>
        <item x="539"/>
        <item x="303"/>
        <item x="1261"/>
        <item x="1654"/>
        <item x="846"/>
        <item x="1417"/>
        <item x="1590"/>
        <item x="85"/>
        <item x="866"/>
        <item x="377"/>
        <item x="1395"/>
        <item x="1183"/>
        <item x="58"/>
        <item x="1086"/>
        <item x="1275"/>
        <item x="1564"/>
        <item x="1082"/>
        <item x="689"/>
        <item x="569"/>
        <item x="1151"/>
        <item x="1552"/>
        <item x="390"/>
        <item x="1037"/>
        <item x="1245"/>
        <item x="1487"/>
        <item x="555"/>
        <item x="814"/>
        <item x="1175"/>
        <item x="1550"/>
        <item x="803"/>
        <item x="275"/>
        <item x="565"/>
        <item x="1478"/>
        <item x="1577"/>
        <item x="933"/>
        <item x="1102"/>
        <item x="1627"/>
        <item x="875"/>
        <item x="541"/>
        <item x="1274"/>
        <item x="892"/>
        <item x="54"/>
        <item x="410"/>
        <item x="302"/>
        <item x="418"/>
        <item x="261"/>
        <item x="216"/>
        <item x="1216"/>
        <item x="693"/>
        <item x="989"/>
        <item x="433"/>
        <item x="458"/>
        <item x="208"/>
        <item x="698"/>
        <item x="1656"/>
        <item x="599"/>
        <item x="1445"/>
        <item x="667"/>
        <item x="766"/>
        <item x="1002"/>
        <item x="1346"/>
        <item x="213"/>
        <item x="204"/>
        <item x="6"/>
        <item x="467"/>
        <item x="397"/>
        <item x="1202"/>
        <item x="1340"/>
        <item x="1342"/>
        <item x="947"/>
        <item x="784"/>
        <item x="1359"/>
        <item x="549"/>
        <item x="1534"/>
        <item x="1062"/>
        <item x="968"/>
        <item x="754"/>
        <item x="971"/>
        <item x="366"/>
        <item x="764"/>
        <item x="1036"/>
        <item x="1063"/>
        <item x="117"/>
        <item x="280"/>
        <item x="1146"/>
        <item x="1387"/>
        <item x="1548"/>
        <item x="1252"/>
        <item x="505"/>
        <item x="581"/>
        <item x="1058"/>
        <item x="1544"/>
        <item x="153"/>
        <item x="1298"/>
        <item x="584"/>
        <item x="527"/>
        <item x="1588"/>
        <item x="1371"/>
        <item x="1551"/>
        <item x="369"/>
        <item x="501"/>
        <item x="1260"/>
        <item x="387"/>
        <item x="1013"/>
        <item x="800"/>
        <item x="542"/>
        <item x="1318"/>
        <item x="1611"/>
        <item x="790"/>
        <item x="1370"/>
        <item x="813"/>
        <item x="711"/>
        <item x="1017"/>
        <item x="765"/>
        <item x="154"/>
        <item x="953"/>
        <item x="7"/>
        <item x="1080"/>
        <item x="767"/>
        <item x="839"/>
        <item x="348"/>
        <item x="190"/>
        <item x="427"/>
        <item x="90"/>
        <item x="1191"/>
        <item x="624"/>
        <item x="1072"/>
        <item x="456"/>
        <item x="1022"/>
        <item x="198"/>
        <item x="1621"/>
        <item x="758"/>
        <item x="317"/>
        <item x="1284"/>
        <item x="1073"/>
        <item x="1289"/>
        <item x="949"/>
        <item x="470"/>
        <item x="359"/>
        <item x="142"/>
        <item x="617"/>
        <item x="47"/>
        <item x="122"/>
        <item x="51"/>
        <item x="629"/>
        <item x="1287"/>
        <item x="715"/>
        <item x="1498"/>
        <item x="1522"/>
        <item x="1612"/>
        <item x="32"/>
        <item x="145"/>
        <item x="182"/>
        <item x="372"/>
        <item x="912"/>
        <item x="1015"/>
        <item x="411"/>
        <item x="1237"/>
        <item x="234"/>
        <item x="1515"/>
        <item x="1126"/>
        <item x="835"/>
        <item x="1078"/>
        <item x="719"/>
        <item x="881"/>
        <item x="1438"/>
        <item x="1350"/>
        <item x="923"/>
        <item x="164"/>
        <item x="482"/>
        <item x="1406"/>
        <item x="924"/>
        <item x="1650"/>
        <item x="994"/>
        <item x="144"/>
        <item x="480"/>
        <item x="99"/>
        <item x="1240"/>
        <item x="999"/>
        <item x="1203"/>
        <item x="1453"/>
        <item x="1121"/>
        <item x="1382"/>
        <item x="1277"/>
        <item x="1615"/>
        <item x="1207"/>
        <item x="935"/>
        <item x="1575"/>
        <item x="557"/>
        <item x="621"/>
        <item x="148"/>
        <item x="897"/>
        <item x="1491"/>
        <item x="1026"/>
        <item x="1571"/>
        <item x="859"/>
        <item x="1500"/>
        <item x="1529"/>
        <item x="1025"/>
        <item x="792"/>
        <item x="882"/>
        <item x="1055"/>
        <item x="301"/>
        <item x="734"/>
        <item x="62"/>
        <item x="1210"/>
        <item x="532"/>
        <item x="1616"/>
        <item x="1135"/>
        <item x="1366"/>
        <item x="300"/>
        <item x="708"/>
        <item x="1503"/>
        <item x="1018"/>
        <item x="155"/>
        <item x="519"/>
        <item x="125"/>
        <item x="360"/>
        <item x="250"/>
        <item x="400"/>
        <item x="27"/>
        <item x="211"/>
        <item x="255"/>
        <item x="652"/>
        <item x="123"/>
        <item x="223"/>
        <item x="196"/>
        <item x="1089"/>
        <item x="666"/>
        <item x="102"/>
        <item x="1208"/>
        <item x="1145"/>
        <item x="970"/>
        <item x="466"/>
        <item x="806"/>
        <item x="1428"/>
        <item x="1334"/>
        <item x="346"/>
        <item x="618"/>
        <item x="126"/>
        <item x="24"/>
        <item x="253"/>
        <item x="1087"/>
        <item x="1227"/>
        <item x="890"/>
        <item x="1431"/>
        <item x="554"/>
        <item x="1250"/>
        <item x="146"/>
        <item x="1084"/>
        <item x="267"/>
        <item x="1596"/>
        <item x="670"/>
        <item x="167"/>
        <item x="920"/>
        <item x="1639"/>
        <item x="1365"/>
        <item x="131"/>
        <item x="1031"/>
        <item x="1566"/>
        <item x="770"/>
        <item x="1024"/>
        <item x="76"/>
        <item x="1189"/>
        <item x="38"/>
        <item x="225"/>
        <item x="1167"/>
        <item x="172"/>
        <item x="1423"/>
        <item x="905"/>
        <item x="215"/>
        <item x="915"/>
        <item x="344"/>
        <item x="94"/>
        <item x="382"/>
        <item x="1553"/>
        <item x="1090"/>
        <item x="958"/>
        <item x="162"/>
        <item x="731"/>
        <item x="614"/>
        <item x="895"/>
        <item x="997"/>
        <item x="1"/>
        <item x="979"/>
        <item x="1122"/>
        <item x="593"/>
        <item x="1584"/>
        <item x="1642"/>
        <item x="378"/>
        <item x="927"/>
        <item x="1632"/>
        <item x="1316"/>
        <item x="1174"/>
        <item x="1540"/>
        <item x="589"/>
        <item x="744"/>
        <item x="948"/>
        <item x="1645"/>
        <item x="399"/>
        <item x="1643"/>
        <item x="987"/>
        <item x="1434"/>
        <item x="22"/>
        <item x="319"/>
        <item x="901"/>
        <item x="956"/>
        <item x="34"/>
        <item x="449"/>
        <item x="352"/>
        <item x="747"/>
        <item x="1658"/>
        <item x="1391"/>
        <item x="950"/>
        <item x="1291"/>
        <item x="1337"/>
        <item x="738"/>
        <item x="837"/>
        <item x="1198"/>
        <item x="268"/>
        <item x="1106"/>
        <item x="405"/>
        <item x="113"/>
        <item x="695"/>
        <item x="1019"/>
        <item x="169"/>
        <item x="1319"/>
        <item x="1401"/>
        <item x="908"/>
        <item x="1561"/>
        <item x="1513"/>
        <item x="1493"/>
        <item x="1479"/>
        <item x="78"/>
        <item x="445"/>
        <item x="833"/>
        <item x="1570"/>
        <item x="1384"/>
        <item x="25"/>
        <item x="304"/>
        <item x="88"/>
        <item x="601"/>
        <item x="393"/>
        <item x="1624"/>
        <item x="285"/>
        <item x="1088"/>
        <item x="559"/>
        <item x="510"/>
        <item x="150"/>
        <item x="315"/>
        <item x="1488"/>
        <item x="308"/>
        <item x="712"/>
        <item x="511"/>
        <item t="default"/>
      </items>
    </pivotField>
    <pivotField showAll="0"/>
    <pivotField showAll="0">
      <items count="3">
        <item x="0"/>
        <item h="1" x="1"/>
        <item t="default"/>
      </items>
    </pivotField>
  </pivotFields>
  <rowFields count="1">
    <field x="0"/>
  </rowFields>
  <rowItems count="153">
    <i>
      <x v="16"/>
    </i>
    <i>
      <x v="30"/>
    </i>
    <i>
      <x v="31"/>
    </i>
    <i>
      <x v="35"/>
    </i>
    <i>
      <x v="36"/>
    </i>
    <i>
      <x v="45"/>
    </i>
    <i>
      <x v="46"/>
    </i>
    <i>
      <x v="63"/>
    </i>
    <i>
      <x v="66"/>
    </i>
    <i>
      <x v="79"/>
    </i>
    <i>
      <x v="87"/>
    </i>
    <i>
      <x v="94"/>
    </i>
    <i>
      <x v="100"/>
    </i>
    <i>
      <x v="113"/>
    </i>
    <i>
      <x v="117"/>
    </i>
    <i>
      <x v="128"/>
    </i>
    <i>
      <x v="139"/>
    </i>
    <i>
      <x v="153"/>
    </i>
    <i>
      <x v="170"/>
    </i>
    <i>
      <x v="174"/>
    </i>
    <i>
      <x v="203"/>
    </i>
    <i>
      <x v="210"/>
    </i>
    <i>
      <x v="211"/>
    </i>
    <i>
      <x v="221"/>
    </i>
    <i>
      <x v="222"/>
    </i>
    <i>
      <x v="233"/>
    </i>
    <i>
      <x v="240"/>
    </i>
    <i>
      <x v="246"/>
    </i>
    <i>
      <x v="254"/>
    </i>
    <i>
      <x v="257"/>
    </i>
    <i>
      <x v="282"/>
    </i>
    <i>
      <x v="289"/>
    </i>
    <i>
      <x v="294"/>
    </i>
    <i>
      <x v="334"/>
    </i>
    <i>
      <x v="342"/>
    </i>
    <i>
      <x v="343"/>
    </i>
    <i>
      <x v="359"/>
    </i>
    <i>
      <x v="368"/>
    </i>
    <i>
      <x v="375"/>
    </i>
    <i>
      <x v="379"/>
    </i>
    <i>
      <x v="397"/>
    </i>
    <i>
      <x v="401"/>
    </i>
    <i>
      <x v="411"/>
    </i>
    <i>
      <x v="421"/>
    </i>
    <i>
      <x v="429"/>
    </i>
    <i>
      <x v="436"/>
    </i>
    <i>
      <x v="450"/>
    </i>
    <i>
      <x v="453"/>
    </i>
    <i>
      <x v="456"/>
    </i>
    <i>
      <x v="457"/>
    </i>
    <i>
      <x v="464"/>
    </i>
    <i>
      <x v="467"/>
    </i>
    <i>
      <x v="472"/>
    </i>
    <i>
      <x v="487"/>
    </i>
    <i>
      <x v="492"/>
    </i>
    <i>
      <x v="517"/>
    </i>
    <i>
      <x v="526"/>
    </i>
    <i>
      <x v="535"/>
    </i>
    <i>
      <x v="575"/>
    </i>
    <i>
      <x v="576"/>
    </i>
    <i>
      <x v="602"/>
    </i>
    <i>
      <x v="606"/>
    </i>
    <i>
      <x v="613"/>
    </i>
    <i>
      <x v="622"/>
    </i>
    <i>
      <x v="634"/>
    </i>
    <i>
      <x v="683"/>
    </i>
    <i>
      <x v="688"/>
    </i>
    <i>
      <x v="699"/>
    </i>
    <i>
      <x v="740"/>
    </i>
    <i>
      <x v="806"/>
    </i>
    <i>
      <x v="833"/>
    </i>
    <i>
      <x v="839"/>
    </i>
    <i>
      <x v="841"/>
    </i>
    <i>
      <x v="842"/>
    </i>
    <i>
      <x v="844"/>
    </i>
    <i>
      <x v="889"/>
    </i>
    <i>
      <x v="891"/>
    </i>
    <i>
      <x v="926"/>
    </i>
    <i>
      <x v="930"/>
    </i>
    <i>
      <x v="942"/>
    </i>
    <i>
      <x v="950"/>
    </i>
    <i>
      <x v="965"/>
    </i>
    <i>
      <x v="989"/>
    </i>
    <i>
      <x v="994"/>
    </i>
    <i>
      <x v="1000"/>
    </i>
    <i>
      <x v="1010"/>
    </i>
    <i>
      <x v="1011"/>
    </i>
    <i>
      <x v="1013"/>
    </i>
    <i>
      <x v="1026"/>
    </i>
    <i>
      <x v="1032"/>
    </i>
    <i>
      <x v="1033"/>
    </i>
    <i>
      <x v="1065"/>
    </i>
    <i>
      <x v="1067"/>
    </i>
    <i>
      <x v="1081"/>
    </i>
    <i>
      <x v="1084"/>
    </i>
    <i>
      <x v="1109"/>
    </i>
    <i>
      <x v="1110"/>
    </i>
    <i>
      <x v="1119"/>
    </i>
    <i>
      <x v="1127"/>
    </i>
    <i>
      <x v="1173"/>
    </i>
    <i>
      <x v="1176"/>
    </i>
    <i>
      <x v="1195"/>
    </i>
    <i>
      <x v="1197"/>
    </i>
    <i>
      <x v="1204"/>
    </i>
    <i>
      <x v="1214"/>
    </i>
    <i>
      <x v="1231"/>
    </i>
    <i>
      <x v="1246"/>
    </i>
    <i>
      <x v="1247"/>
    </i>
    <i>
      <x v="1254"/>
    </i>
    <i>
      <x v="1255"/>
    </i>
    <i>
      <x v="1258"/>
    </i>
    <i>
      <x v="1265"/>
    </i>
    <i>
      <x v="1270"/>
    </i>
    <i>
      <x v="1287"/>
    </i>
    <i>
      <x v="1290"/>
    </i>
    <i>
      <x v="1303"/>
    </i>
    <i>
      <x v="1312"/>
    </i>
    <i>
      <x v="1317"/>
    </i>
    <i>
      <x v="1346"/>
    </i>
    <i>
      <x v="1368"/>
    </i>
    <i>
      <x v="1387"/>
    </i>
    <i>
      <x v="1421"/>
    </i>
    <i>
      <x v="1428"/>
    </i>
    <i>
      <x v="1444"/>
    </i>
    <i>
      <x v="1446"/>
    </i>
    <i>
      <x v="1447"/>
    </i>
    <i>
      <x v="1448"/>
    </i>
    <i>
      <x v="1455"/>
    </i>
    <i>
      <x v="1456"/>
    </i>
    <i>
      <x v="1479"/>
    </i>
    <i>
      <x v="1481"/>
    </i>
    <i>
      <x v="1495"/>
    </i>
    <i>
      <x v="1509"/>
    </i>
    <i>
      <x v="1521"/>
    </i>
    <i>
      <x v="1525"/>
    </i>
    <i>
      <x v="1529"/>
    </i>
    <i>
      <x v="1534"/>
    </i>
    <i>
      <x v="1544"/>
    </i>
    <i>
      <x v="1545"/>
    </i>
    <i>
      <x v="1553"/>
    </i>
    <i>
      <x v="1562"/>
    </i>
    <i>
      <x v="1567"/>
    </i>
    <i>
      <x v="1569"/>
    </i>
    <i>
      <x v="1578"/>
    </i>
    <i>
      <x v="1588"/>
    </i>
    <i>
      <x v="1608"/>
    </i>
    <i>
      <x v="1612"/>
    </i>
    <i>
      <x v="1627"/>
    </i>
    <i>
      <x v="1638"/>
    </i>
    <i>
      <x v="1643"/>
    </i>
    <i>
      <x v="1645"/>
    </i>
    <i>
      <x v="1653"/>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centile" xr10:uid="{A40CFE33-4202-41E1-B637-A7DACFF64169}" sourceName="Percentile">
  <pivotTables>
    <pivotTable tabId="5" name="PivotTable1"/>
  </pivotTables>
  <data>
    <tabular pivotCacheId="283948413">
      <items count="2">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centile" xr10:uid="{51F04649-BA1C-41DC-BEFD-117D94A7E0D0}" cache="Slicer_Percentile" caption="Percentil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O3723" totalsRowShown="0">
  <autoFilter ref="A1:O3723" xr:uid="{00000000-0009-0000-0100-000001000000}"/>
  <tableColumns count="15">
    <tableColumn id="1" xr3:uid="{00000000-0010-0000-0000-000001000000}" name="director_name"/>
    <tableColumn id="2" xr3:uid="{00000000-0010-0000-0000-000002000000}" name="num_critic_for_reviews"/>
    <tableColumn id="3" xr3:uid="{00000000-0010-0000-0000-000003000000}" name="duration"/>
    <tableColumn id="4" xr3:uid="{00000000-0010-0000-0000-000004000000}" name="gross"/>
    <tableColumn id="5" xr3:uid="{00000000-0010-0000-0000-000005000000}" name="genres"/>
    <tableColumn id="6" xr3:uid="{00000000-0010-0000-0000-000006000000}" name="actor_1_name"/>
    <tableColumn id="7" xr3:uid="{00000000-0010-0000-0000-000007000000}" name="movie_title"/>
    <tableColumn id="8" xr3:uid="{00000000-0010-0000-0000-000008000000}" name="num_voted_users"/>
    <tableColumn id="9" xr3:uid="{00000000-0010-0000-0000-000009000000}" name="num_user_for_reviews"/>
    <tableColumn id="10" xr3:uid="{00000000-0010-0000-0000-00000A000000}" name="language"/>
    <tableColumn id="11" xr3:uid="{00000000-0010-0000-0000-00000B000000}" name="country"/>
    <tableColumn id="12" xr3:uid="{00000000-0010-0000-0000-00000C000000}" name="budget"/>
    <tableColumn id="13" xr3:uid="{00000000-0010-0000-0000-00000D000000}" name="title_year"/>
    <tableColumn id="14" xr3:uid="{00000000-0010-0000-0000-00000E000000}" name="imdb_score"/>
    <tableColumn id="15" xr3:uid="{00000000-0010-0000-0000-00000F000000}" name="Profit">
      <calculatedColumnFormula>Table1[[#This Row],[gross]]-Table1[[#This Row],[budget]]</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R1:AA746" totalsRowShown="0">
  <autoFilter ref="R1:AA746" xr:uid="{00000000-0009-0000-0100-000002000000}"/>
  <sortState xmlns:xlrd2="http://schemas.microsoft.com/office/spreadsheetml/2017/richdata2" ref="R2:AA746">
    <sortCondition descending="1" ref="S1:S746"/>
  </sortState>
  <tableColumns count="10">
    <tableColumn id="1" xr3:uid="{00000000-0010-0000-0100-000001000000}" name="Genera"/>
    <tableColumn id="2" xr3:uid="{00000000-0010-0000-0100-000002000000}" name="Count">
      <calculatedColumnFormula>COUNTIF(Table1[genres],R2)</calculatedColumnFormula>
    </tableColumn>
    <tableColumn id="3" xr3:uid="{00000000-0010-0000-0100-000003000000}" name="Sum">
      <calculatedColumnFormula array="1">SUM(IF(Table1[genres]=R2, Table1[imdb_score]))</calculatedColumnFormula>
    </tableColumn>
    <tableColumn id="4" xr3:uid="{00000000-0010-0000-0100-000004000000}" name="Median">
      <calculatedColumnFormula array="1">MEDIAN(IF(Table1[genres]=R2, Table1[imdb_score]))</calculatedColumnFormula>
    </tableColumn>
    <tableColumn id="5" xr3:uid="{00000000-0010-0000-0100-000005000000}" name="Max">
      <calculatedColumnFormula array="1">MAX(IF(Table1[genres]=R2, Table1[imdb_score]))</calculatedColumnFormula>
    </tableColumn>
    <tableColumn id="6" xr3:uid="{00000000-0010-0000-0100-000006000000}" name="Min">
      <calculatedColumnFormula array="1">MIN(IF(Table1[genres]=R2, Table1[imdb_score]))</calculatedColumnFormula>
    </tableColumn>
    <tableColumn id="7" xr3:uid="{00000000-0010-0000-0100-000007000000}" name="Mode">
      <calculatedColumnFormula array="1">MODE(IF(Table1[genres]=R2, Table1[imdb_score]))</calculatedColumnFormula>
    </tableColumn>
    <tableColumn id="8" xr3:uid="{00000000-0010-0000-0100-000008000000}" name="Var" dataDxfId="4">
      <calculatedColumnFormula array="1">VAR(IF(Table1[genres]=R2, Table1[imdb_score]))</calculatedColumnFormula>
    </tableColumn>
    <tableColumn id="9" xr3:uid="{00000000-0010-0000-0100-000009000000}" name="Standered Deviation" dataDxfId="3">
      <calculatedColumnFormula array="1">STDEV(IF(Table1[genres]=R2, Table1[imdb_score]))</calculatedColumnFormula>
    </tableColumn>
    <tableColumn id="10" xr3:uid="{00000000-0010-0000-0100-00000A000000}" name="Average" dataDxfId="2">
      <calculatedColumnFormula array="1">AVERAGE(IF(Table1[genres]=R2, Table1[imdb_score]))</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3" displayName="Table3" ref="A1:K3723" totalsRowShown="0">
  <autoFilter ref="A1:K3723" xr:uid="{00000000-0009-0000-0100-000003000000}"/>
  <tableColumns count="11">
    <tableColumn id="1" xr3:uid="{00000000-0010-0000-0200-000001000000}" name="director_name"/>
    <tableColumn id="2" xr3:uid="{00000000-0010-0000-0200-000002000000}" name="num_critic_for_reviews"/>
    <tableColumn id="3" xr3:uid="{00000000-0010-0000-0200-000003000000}" name="duration"/>
    <tableColumn id="4" xr3:uid="{00000000-0010-0000-0200-000004000000}" name="gross"/>
    <tableColumn id="5" xr3:uid="{00000000-0010-0000-0200-000005000000}" name="genres"/>
    <tableColumn id="6" xr3:uid="{00000000-0010-0000-0200-000006000000}" name="movie_title"/>
    <tableColumn id="7" xr3:uid="{00000000-0010-0000-0200-000007000000}" name="num_voted_users"/>
    <tableColumn id="8" xr3:uid="{00000000-0010-0000-0200-000008000000}" name="num_user_for_reviews"/>
    <tableColumn id="9" xr3:uid="{00000000-0010-0000-0200-000009000000}" name="language"/>
    <tableColumn id="10" xr3:uid="{00000000-0010-0000-0200-00000A000000}" name="budget"/>
    <tableColumn id="11" xr3:uid="{00000000-0010-0000-0200-00000B000000}" name="imdb_score"/>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4" displayName="Table4" ref="N1:R1660" totalsRowShown="0">
  <autoFilter ref="N1:R1660" xr:uid="{00000000-0009-0000-0100-000004000000}"/>
  <sortState xmlns:xlrd2="http://schemas.microsoft.com/office/spreadsheetml/2017/richdata2" ref="N2:R1660">
    <sortCondition descending="1" ref="R1:R1660"/>
  </sortState>
  <tableColumns count="5">
    <tableColumn id="1" xr3:uid="{00000000-0010-0000-0300-000001000000}" name="director_name"/>
    <tableColumn id="2" xr3:uid="{00000000-0010-0000-0300-000002000000}" name="Sum of Duration">
      <calculatedColumnFormula array="1">SUM(IF(Table3[director_name]=N2,Table3[duration]))</calculatedColumnFormula>
    </tableColumn>
    <tableColumn id="3" xr3:uid="{00000000-0010-0000-0300-000003000000}" name="Median of Duration">
      <calculatedColumnFormula array="1">MEDIAN(IF(Table3[director_name]=N2,Table3[duration]))</calculatedColumnFormula>
    </tableColumn>
    <tableColumn id="4" xr3:uid="{00000000-0010-0000-0300-000004000000}" name="Standered Deviation">
      <calculatedColumnFormula array="1">STDEV(IF(Table3[director_name]=N2,Table3[duration]))</calculatedColumnFormula>
    </tableColumn>
    <tableColumn id="5" xr3:uid="{00000000-0010-0000-0300-000005000000}" name="Median of IMDB_Score">
      <calculatedColumnFormula array="1">MEDIAN(IF(Table3[director_name]=N2,Table3[imdb_score]))</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5" displayName="Table5" ref="A1:O3723" totalsRowShown="0">
  <autoFilter ref="A1:O3723" xr:uid="{00000000-0009-0000-0100-000005000000}"/>
  <tableColumns count="15">
    <tableColumn id="1" xr3:uid="{00000000-0010-0000-0400-000001000000}" name="director_name"/>
    <tableColumn id="2" xr3:uid="{00000000-0010-0000-0400-000002000000}" name="num_critic_for_reviews"/>
    <tableColumn id="3" xr3:uid="{00000000-0010-0000-0400-000003000000}" name="duration"/>
    <tableColumn id="4" xr3:uid="{00000000-0010-0000-0400-000004000000}" name="gross"/>
    <tableColumn id="5" xr3:uid="{00000000-0010-0000-0400-000005000000}" name="genres"/>
    <tableColumn id="6" xr3:uid="{00000000-0010-0000-0400-000006000000}" name="actor_1_name"/>
    <tableColumn id="7" xr3:uid="{00000000-0010-0000-0400-000007000000}" name="movie_title"/>
    <tableColumn id="8" xr3:uid="{00000000-0010-0000-0400-000008000000}" name="num_voted_users"/>
    <tableColumn id="9" xr3:uid="{00000000-0010-0000-0400-000009000000}" name="num_user_for_reviews"/>
    <tableColumn id="10" xr3:uid="{00000000-0010-0000-0400-00000A000000}" name="language"/>
    <tableColumn id="11" xr3:uid="{00000000-0010-0000-0400-00000B000000}" name="country"/>
    <tableColumn id="12" xr3:uid="{00000000-0010-0000-0400-00000C000000}" name="budget"/>
    <tableColumn id="13" xr3:uid="{00000000-0010-0000-0400-00000D000000}" name="title_year"/>
    <tableColumn id="14" xr3:uid="{00000000-0010-0000-0400-00000E000000}" name="imdb_score"/>
    <tableColumn id="15" xr3:uid="{00000000-0010-0000-0400-00000F000000}" name="Profit"/>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6" displayName="Table6" ref="T1:W34" totalsRowShown="0">
  <autoFilter ref="T1:W34" xr:uid="{00000000-0009-0000-0100-000006000000}"/>
  <sortState xmlns:xlrd2="http://schemas.microsoft.com/office/spreadsheetml/2017/richdata2" ref="T2:W34">
    <sortCondition descending="1" ref="V1:V34"/>
  </sortState>
  <tableColumns count="4">
    <tableColumn id="1" xr3:uid="{00000000-0010-0000-0500-000001000000}" name="Language"/>
    <tableColumn id="2" xr3:uid="{00000000-0010-0000-0500-000002000000}" name="Count">
      <calculatedColumnFormula>COUNTIF(Table5[language],T2)</calculatedColumnFormula>
    </tableColumn>
    <tableColumn id="3" xr3:uid="{00000000-0010-0000-0500-000003000000}" name="Medean">
      <calculatedColumnFormula array="1">MEDIAN(IF(Table5[language]=T2,Table5[imdb_score]))</calculatedColumnFormula>
    </tableColumn>
    <tableColumn id="4" xr3:uid="{00000000-0010-0000-0500-000004000000}" name="Standard Deviation">
      <calculatedColumnFormula array="1">STDEV(IF(Table5[language]=T2,Table5[imdb_score]))</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7" displayName="Table7" ref="A1:O3723" totalsRowShown="0">
  <autoFilter ref="A1:O3723" xr:uid="{00000000-0009-0000-0100-000007000000}"/>
  <tableColumns count="15">
    <tableColumn id="1" xr3:uid="{00000000-0010-0000-0600-000001000000}" name="director_name"/>
    <tableColumn id="2" xr3:uid="{00000000-0010-0000-0600-000002000000}" name="num_critic_for_reviews"/>
    <tableColumn id="3" xr3:uid="{00000000-0010-0000-0600-000003000000}" name="duration"/>
    <tableColumn id="4" xr3:uid="{00000000-0010-0000-0600-000004000000}" name="gross"/>
    <tableColumn id="5" xr3:uid="{00000000-0010-0000-0600-000005000000}" name="genres"/>
    <tableColumn id="6" xr3:uid="{00000000-0010-0000-0600-000006000000}" name="actor_1_name"/>
    <tableColumn id="7" xr3:uid="{00000000-0010-0000-0600-000007000000}" name="movie_title"/>
    <tableColumn id="8" xr3:uid="{00000000-0010-0000-0600-000008000000}" name="num_voted_users"/>
    <tableColumn id="9" xr3:uid="{00000000-0010-0000-0600-000009000000}" name="num_user_for_reviews"/>
    <tableColumn id="10" xr3:uid="{00000000-0010-0000-0600-00000A000000}" name="language"/>
    <tableColumn id="11" xr3:uid="{00000000-0010-0000-0600-00000B000000}" name="country"/>
    <tableColumn id="12" xr3:uid="{00000000-0010-0000-0600-00000C000000}" name="budget"/>
    <tableColumn id="13" xr3:uid="{00000000-0010-0000-0600-00000D000000}" name="title_year"/>
    <tableColumn id="14" xr3:uid="{00000000-0010-0000-0600-00000E000000}" name="imdb_score"/>
    <tableColumn id="15" xr3:uid="{00000000-0010-0000-0600-00000F000000}" name="Profit"/>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8" displayName="Table8" ref="R1:T3723" totalsRowShown="0">
  <autoFilter ref="R1:T3723" xr:uid="{00000000-0009-0000-0100-000008000000}"/>
  <sortState xmlns:xlrd2="http://schemas.microsoft.com/office/spreadsheetml/2017/richdata2" ref="R2:S3723">
    <sortCondition descending="1" ref="S1:S3723"/>
  </sortState>
  <tableColumns count="3">
    <tableColumn id="1" xr3:uid="{00000000-0010-0000-0700-000001000000}" name="Unique Directors"/>
    <tableColumn id="2" xr3:uid="{00000000-0010-0000-0700-000002000000}" name="Average">
      <calculatedColumnFormula array="1">AVERAGE(IF(Table7[director_name]=R2, Table7[imdb_score]))</calculatedColumnFormula>
    </tableColumn>
    <tableColumn id="3" xr3:uid="{0735A8F6-2CC2-4A9C-AB83-36BB49FB7475}" name="Percentile" dataDxfId="1">
      <calculatedColumnFormula>IF(Table8[[#This Row],[Average]] &gt; $V$7, "Higher", "Lower")</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F3EAF66E-32F8-43D2-BC80-EDAFA04F0B01}" name="Table11" displayName="Table11" ref="V6:V7" totalsRowShown="0">
  <autoFilter ref="V6:V7" xr:uid="{F3EAF66E-32F8-43D2-BC80-EDAFA04F0B01}"/>
  <tableColumns count="1">
    <tableColumn id="1" xr3:uid="{FE0908FC-3513-4DEB-8493-849F29F0905C}" name="Percentile">
      <calculatedColumnFormula>PERCENTILE(Table8[Average],0.9)</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8000000}" name="Table10" displayName="Table10" ref="A1:E3723" totalsRowShown="0">
  <autoFilter ref="A1:E3723" xr:uid="{00000000-0009-0000-0100-00000A000000}"/>
  <sortState xmlns:xlrd2="http://schemas.microsoft.com/office/spreadsheetml/2017/richdata2" ref="A2:E3723">
    <sortCondition descending="1" ref="D1:D3723"/>
  </sortState>
  <tableColumns count="5">
    <tableColumn id="1" xr3:uid="{00000000-0010-0000-0800-000001000000}" name="movie_title"/>
    <tableColumn id="2" xr3:uid="{00000000-0010-0000-0800-000002000000}" name="gross"/>
    <tableColumn id="3" xr3:uid="{00000000-0010-0000-0800-000003000000}" name="budget"/>
    <tableColumn id="4" xr3:uid="{00000000-0010-0000-0800-000004000000}" name="Profit"/>
    <tableColumn id="5" xr3:uid="{DB6BDEB6-8ED8-430D-8C58-B1E263B710C8}" name="Column1" dataDxfId="0">
      <calculatedColumnFormula>Table10[[#This Row],[gross]]-Table10[[#This Row],[budget]]</calculatedColumn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1247C376-FBD9-42F9-A82F-15BD08628A15}" name="Table9" displayName="Table9" ref="G3:G4" totalsRowShown="0">
  <autoFilter ref="G3:G4" xr:uid="{1247C376-FBD9-42F9-A82F-15BD08628A15}"/>
  <tableColumns count="1">
    <tableColumn id="1" xr3:uid="{532BE61F-DA81-4377-B79C-B3A70A97E109}" name="Co-relation between Gross and Budget">
      <calculatedColumnFormula>CORREL(Table10[gross],Table10[budget])</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7" Type="http://schemas.microsoft.com/office/2007/relationships/slicer" Target="../slicers/slicer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6" Type="http://schemas.openxmlformats.org/officeDocument/2006/relationships/table" Target="../tables/table9.xml"/><Relationship Id="rId5" Type="http://schemas.openxmlformats.org/officeDocument/2006/relationships/table" Target="../tables/table8.xml"/><Relationship Id="rId4" Type="http://schemas.openxmlformats.org/officeDocument/2006/relationships/table" Target="../tables/table7.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table" Target="../tables/table10.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3723"/>
  <sheetViews>
    <sheetView topLeftCell="L1" zoomScale="86" zoomScaleNormal="86" workbookViewId="0">
      <selection activeCell="O2" sqref="O2"/>
    </sheetView>
  </sheetViews>
  <sheetFormatPr defaultRowHeight="14.4" x14ac:dyDescent="0.3"/>
  <cols>
    <col min="1" max="1" width="29.6640625" bestFit="1" customWidth="1"/>
    <col min="2" max="2" width="20.44140625" bestFit="1" customWidth="1"/>
    <col min="3" max="3" width="7.88671875" bestFit="1" customWidth="1"/>
    <col min="4" max="4" width="10" bestFit="1" customWidth="1"/>
    <col min="5" max="5" width="62.6640625" bestFit="1" customWidth="1"/>
    <col min="6" max="6" width="24.88671875" bestFit="1" customWidth="1"/>
    <col min="7" max="7" width="72.77734375" bestFit="1" customWidth="1"/>
    <col min="8" max="8" width="15.5546875" bestFit="1" customWidth="1"/>
    <col min="9" max="9" width="19.88671875" bestFit="1" customWidth="1"/>
    <col min="10" max="10" width="10.5546875" bestFit="1" customWidth="1"/>
    <col min="11" max="11" width="13.21875" bestFit="1" customWidth="1"/>
    <col min="12" max="12" width="12" bestFit="1" customWidth="1"/>
    <col min="13" max="13" width="8.77734375" bestFit="1" customWidth="1"/>
    <col min="14" max="14" width="10.44140625" bestFit="1" customWidth="1"/>
    <col min="15" max="15" width="12.6640625" bestFit="1" customWidth="1"/>
    <col min="19" max="19" width="29.6640625" bestFit="1" customWidth="1"/>
    <col min="20" max="20" width="17" bestFit="1" customWidth="1"/>
    <col min="21" max="21" width="17.5546875" bestFit="1" customWidth="1"/>
    <col min="22" max="22" width="7.5546875" bestFit="1" customWidth="1"/>
    <col min="23" max="23" width="9.109375" bestFit="1" customWidth="1"/>
    <col min="29" max="29" width="10.5546875" bestFit="1" customWidth="1"/>
    <col min="30" max="30" width="5.88671875" bestFit="1" customWidth="1"/>
    <col min="31" max="31" width="7.6640625" bestFit="1" customWidth="1"/>
    <col min="32" max="32" width="16.5546875" bestFit="1" customWidth="1"/>
    <col min="33" max="33" width="5.6640625" bestFit="1" customWidth="1"/>
  </cols>
  <sheetData>
    <row r="1" spans="1:33" x14ac:dyDescent="0.3">
      <c r="A1" t="s">
        <v>0</v>
      </c>
      <c r="B1" t="s">
        <v>1</v>
      </c>
      <c r="C1" t="s">
        <v>2</v>
      </c>
      <c r="D1" t="s">
        <v>3</v>
      </c>
      <c r="E1" t="s">
        <v>4</v>
      </c>
      <c r="F1" t="s">
        <v>5</v>
      </c>
      <c r="G1" t="s">
        <v>6</v>
      </c>
      <c r="H1" t="s">
        <v>7</v>
      </c>
      <c r="I1" t="s">
        <v>8</v>
      </c>
      <c r="J1" t="s">
        <v>9</v>
      </c>
      <c r="K1" t="s">
        <v>10</v>
      </c>
      <c r="L1" t="s">
        <v>11</v>
      </c>
      <c r="M1" t="s">
        <v>12</v>
      </c>
      <c r="N1" t="s">
        <v>13</v>
      </c>
      <c r="O1" t="s">
        <v>14</v>
      </c>
      <c r="S1" t="s">
        <v>15</v>
      </c>
      <c r="T1" t="s">
        <v>16</v>
      </c>
      <c r="U1" t="s">
        <v>17</v>
      </c>
      <c r="V1" t="s">
        <v>18</v>
      </c>
      <c r="W1" t="s">
        <v>19</v>
      </c>
      <c r="AC1" t="s">
        <v>20</v>
      </c>
      <c r="AD1" t="s">
        <v>21</v>
      </c>
      <c r="AE1" t="s">
        <v>22</v>
      </c>
      <c r="AF1" t="s">
        <v>23</v>
      </c>
      <c r="AG1" t="s">
        <v>24</v>
      </c>
    </row>
    <row r="2" spans="1:33" x14ac:dyDescent="0.3">
      <c r="A2" t="s">
        <v>25</v>
      </c>
      <c r="B2">
        <v>199</v>
      </c>
      <c r="C2">
        <v>142</v>
      </c>
      <c r="D2">
        <v>28341469</v>
      </c>
      <c r="E2" t="s">
        <v>26</v>
      </c>
      <c r="F2" t="s">
        <v>27</v>
      </c>
      <c r="G2" t="s">
        <v>28</v>
      </c>
      <c r="H2">
        <v>1689764</v>
      </c>
      <c r="I2">
        <v>4144</v>
      </c>
      <c r="J2" t="s">
        <v>29</v>
      </c>
      <c r="K2" t="s">
        <v>30</v>
      </c>
      <c r="L2">
        <v>25000000</v>
      </c>
      <c r="M2">
        <v>1994</v>
      </c>
      <c r="N2">
        <v>9.3000000000000007</v>
      </c>
      <c r="O2">
        <v>3341469</v>
      </c>
      <c r="Q2">
        <f>D2-L2</f>
        <v>3341469</v>
      </c>
      <c r="S2" t="s">
        <v>31</v>
      </c>
      <c r="T2">
        <v>202</v>
      </c>
      <c r="U2">
        <v>8.6999999999999993</v>
      </c>
      <c r="V2">
        <v>8.6999999999999993</v>
      </c>
      <c r="W2">
        <v>7.8529999999999998</v>
      </c>
      <c r="AC2" t="s">
        <v>32</v>
      </c>
      <c r="AD2">
        <v>2</v>
      </c>
      <c r="AE2">
        <v>6.95</v>
      </c>
      <c r="AF2">
        <v>0.78</v>
      </c>
      <c r="AG2">
        <v>6.95</v>
      </c>
    </row>
    <row r="3" spans="1:33" x14ac:dyDescent="0.3">
      <c r="A3" t="s">
        <v>33</v>
      </c>
      <c r="B3">
        <v>208</v>
      </c>
      <c r="C3">
        <v>175</v>
      </c>
      <c r="D3">
        <v>134821952</v>
      </c>
      <c r="E3" t="s">
        <v>26</v>
      </c>
      <c r="F3" t="s">
        <v>34</v>
      </c>
      <c r="G3" t="s">
        <v>35</v>
      </c>
      <c r="H3">
        <v>1155770</v>
      </c>
      <c r="I3">
        <v>2238</v>
      </c>
      <c r="J3" t="s">
        <v>29</v>
      </c>
      <c r="K3" t="s">
        <v>30</v>
      </c>
      <c r="L3">
        <v>6000000</v>
      </c>
      <c r="M3">
        <v>1972</v>
      </c>
      <c r="N3">
        <v>9.1999999999999993</v>
      </c>
      <c r="O3">
        <v>128821952</v>
      </c>
      <c r="S3" t="s">
        <v>36</v>
      </c>
      <c r="T3">
        <v>101</v>
      </c>
      <c r="U3">
        <v>8.6</v>
      </c>
      <c r="V3">
        <v>8.6</v>
      </c>
      <c r="W3">
        <v>7.8529999999999998</v>
      </c>
      <c r="AC3" t="s">
        <v>37</v>
      </c>
      <c r="AD3">
        <v>1</v>
      </c>
      <c r="AE3">
        <v>7.2</v>
      </c>
      <c r="AF3" t="e">
        <v>#DIV/0!</v>
      </c>
      <c r="AG3">
        <v>7.2</v>
      </c>
    </row>
    <row r="4" spans="1:33" x14ac:dyDescent="0.3">
      <c r="A4" t="s">
        <v>38</v>
      </c>
      <c r="B4">
        <v>645</v>
      </c>
      <c r="C4">
        <v>152</v>
      </c>
      <c r="D4">
        <v>533316061</v>
      </c>
      <c r="E4" t="s">
        <v>39</v>
      </c>
      <c r="F4" t="s">
        <v>40</v>
      </c>
      <c r="G4" t="s">
        <v>41</v>
      </c>
      <c r="H4">
        <v>1676169</v>
      </c>
      <c r="I4">
        <v>4667</v>
      </c>
      <c r="J4" t="s">
        <v>29</v>
      </c>
      <c r="K4" t="s">
        <v>30</v>
      </c>
      <c r="L4">
        <v>185000000</v>
      </c>
      <c r="M4">
        <v>2008</v>
      </c>
      <c r="N4">
        <v>9</v>
      </c>
      <c r="O4">
        <v>348316061</v>
      </c>
      <c r="S4" t="s">
        <v>42</v>
      </c>
      <c r="T4">
        <v>87</v>
      </c>
      <c r="U4">
        <v>8.6</v>
      </c>
      <c r="V4">
        <v>8.6</v>
      </c>
      <c r="W4">
        <v>7.8529999999999998</v>
      </c>
      <c r="AC4" t="s">
        <v>43</v>
      </c>
      <c r="AD4">
        <v>1</v>
      </c>
      <c r="AE4">
        <v>7.1</v>
      </c>
      <c r="AF4" t="e">
        <v>#DIV/0!</v>
      </c>
      <c r="AG4">
        <v>7.1</v>
      </c>
    </row>
    <row r="5" spans="1:33" x14ac:dyDescent="0.3">
      <c r="A5" t="s">
        <v>33</v>
      </c>
      <c r="B5">
        <v>149</v>
      </c>
      <c r="C5">
        <v>220</v>
      </c>
      <c r="D5">
        <v>57300000</v>
      </c>
      <c r="E5" t="s">
        <v>26</v>
      </c>
      <c r="F5" t="s">
        <v>44</v>
      </c>
      <c r="G5" t="s">
        <v>45</v>
      </c>
      <c r="H5">
        <v>790926</v>
      </c>
      <c r="I5">
        <v>650</v>
      </c>
      <c r="J5" t="s">
        <v>29</v>
      </c>
      <c r="K5" t="s">
        <v>30</v>
      </c>
      <c r="L5">
        <v>13000000</v>
      </c>
      <c r="M5">
        <v>1974</v>
      </c>
      <c r="N5">
        <v>9</v>
      </c>
      <c r="O5">
        <v>44300000</v>
      </c>
      <c r="S5" t="s">
        <v>46</v>
      </c>
      <c r="T5">
        <v>108</v>
      </c>
      <c r="U5">
        <v>8.5</v>
      </c>
      <c r="V5">
        <v>8.5</v>
      </c>
      <c r="W5">
        <v>7.8529999999999998</v>
      </c>
      <c r="AC5" t="s">
        <v>47</v>
      </c>
      <c r="AD5">
        <v>1</v>
      </c>
      <c r="AE5">
        <v>4.3</v>
      </c>
      <c r="AF5" t="e">
        <v>#DIV/0!</v>
      </c>
      <c r="AG5">
        <v>4.3</v>
      </c>
    </row>
    <row r="6" spans="1:33" x14ac:dyDescent="0.3">
      <c r="A6" t="s">
        <v>48</v>
      </c>
      <c r="B6">
        <v>328</v>
      </c>
      <c r="C6">
        <v>192</v>
      </c>
      <c r="D6">
        <v>377019252</v>
      </c>
      <c r="E6" t="s">
        <v>49</v>
      </c>
      <c r="F6" t="s">
        <v>50</v>
      </c>
      <c r="G6" t="s">
        <v>51</v>
      </c>
      <c r="H6">
        <v>1215718</v>
      </c>
      <c r="I6">
        <v>3189</v>
      </c>
      <c r="J6" t="s">
        <v>29</v>
      </c>
      <c r="K6" t="s">
        <v>30</v>
      </c>
      <c r="L6">
        <v>94000000</v>
      </c>
      <c r="M6">
        <v>2003</v>
      </c>
      <c r="N6">
        <v>8.9</v>
      </c>
      <c r="O6">
        <v>283019252</v>
      </c>
      <c r="S6" t="s">
        <v>52</v>
      </c>
      <c r="T6">
        <v>107</v>
      </c>
      <c r="U6">
        <v>8.5</v>
      </c>
      <c r="V6">
        <v>8.5</v>
      </c>
      <c r="W6">
        <v>7.8529999999999998</v>
      </c>
      <c r="AC6" t="s">
        <v>53</v>
      </c>
      <c r="AD6">
        <v>7</v>
      </c>
      <c r="AE6">
        <v>7.3</v>
      </c>
      <c r="AF6">
        <v>0.35</v>
      </c>
      <c r="AG6">
        <v>7.34</v>
      </c>
    </row>
    <row r="7" spans="1:33" x14ac:dyDescent="0.3">
      <c r="A7" t="s">
        <v>54</v>
      </c>
      <c r="B7">
        <v>215</v>
      </c>
      <c r="C7">
        <v>178</v>
      </c>
      <c r="D7">
        <v>107930000</v>
      </c>
      <c r="E7" t="s">
        <v>26</v>
      </c>
      <c r="F7" t="s">
        <v>55</v>
      </c>
      <c r="G7" t="s">
        <v>56</v>
      </c>
      <c r="H7">
        <v>1324680</v>
      </c>
      <c r="I7">
        <v>2195</v>
      </c>
      <c r="J7" t="s">
        <v>29</v>
      </c>
      <c r="K7" t="s">
        <v>30</v>
      </c>
      <c r="L7">
        <v>8000000</v>
      </c>
      <c r="M7">
        <v>1994</v>
      </c>
      <c r="N7">
        <v>8.9</v>
      </c>
      <c r="O7">
        <v>99930000</v>
      </c>
      <c r="S7" t="s">
        <v>57</v>
      </c>
      <c r="T7">
        <v>102</v>
      </c>
      <c r="U7">
        <v>8.5</v>
      </c>
      <c r="V7">
        <v>8.5</v>
      </c>
      <c r="W7">
        <v>7.8529999999999998</v>
      </c>
      <c r="AC7" t="s">
        <v>58</v>
      </c>
      <c r="AD7">
        <v>1</v>
      </c>
      <c r="AE7">
        <v>7.4</v>
      </c>
      <c r="AF7" t="e">
        <v>#DIV/0!</v>
      </c>
      <c r="AG7">
        <v>7.4</v>
      </c>
    </row>
    <row r="8" spans="1:33" x14ac:dyDescent="0.3">
      <c r="A8" t="s">
        <v>59</v>
      </c>
      <c r="B8">
        <v>174</v>
      </c>
      <c r="C8">
        <v>185</v>
      </c>
      <c r="D8">
        <v>96067179</v>
      </c>
      <c r="E8" t="s">
        <v>60</v>
      </c>
      <c r="F8" t="s">
        <v>61</v>
      </c>
      <c r="G8" t="s">
        <v>62</v>
      </c>
      <c r="H8">
        <v>865020</v>
      </c>
      <c r="I8">
        <v>1273</v>
      </c>
      <c r="J8" t="s">
        <v>29</v>
      </c>
      <c r="K8" t="s">
        <v>30</v>
      </c>
      <c r="L8">
        <v>22000000</v>
      </c>
      <c r="M8">
        <v>1993</v>
      </c>
      <c r="N8">
        <v>8.9</v>
      </c>
      <c r="O8">
        <v>74067179</v>
      </c>
      <c r="S8" t="s">
        <v>63</v>
      </c>
      <c r="T8">
        <v>89</v>
      </c>
      <c r="U8">
        <v>8.5</v>
      </c>
      <c r="V8">
        <v>8.5</v>
      </c>
      <c r="W8">
        <v>7.8529999999999998</v>
      </c>
      <c r="AC8" t="s">
        <v>64</v>
      </c>
      <c r="AD8">
        <v>3</v>
      </c>
      <c r="AE8">
        <v>8.1</v>
      </c>
      <c r="AF8">
        <v>0.53</v>
      </c>
      <c r="AG8">
        <v>7.9</v>
      </c>
    </row>
    <row r="9" spans="1:33" x14ac:dyDescent="0.3">
      <c r="A9" t="s">
        <v>65</v>
      </c>
      <c r="B9">
        <v>181</v>
      </c>
      <c r="C9">
        <v>142</v>
      </c>
      <c r="D9">
        <v>6100000</v>
      </c>
      <c r="E9" t="s">
        <v>66</v>
      </c>
      <c r="F9" t="s">
        <v>67</v>
      </c>
      <c r="G9" t="s">
        <v>68</v>
      </c>
      <c r="H9">
        <v>503509</v>
      </c>
      <c r="I9">
        <v>780</v>
      </c>
      <c r="J9" t="s">
        <v>69</v>
      </c>
      <c r="K9" t="s">
        <v>70</v>
      </c>
      <c r="L9">
        <v>1200000</v>
      </c>
      <c r="M9">
        <v>1966</v>
      </c>
      <c r="N9">
        <v>8.9</v>
      </c>
      <c r="O9">
        <v>4900000</v>
      </c>
      <c r="S9" t="s">
        <v>65</v>
      </c>
      <c r="T9">
        <v>142</v>
      </c>
      <c r="U9">
        <v>8.4</v>
      </c>
      <c r="V9">
        <v>8.43</v>
      </c>
      <c r="W9">
        <v>7.8529999999999998</v>
      </c>
      <c r="AC9" t="s">
        <v>71</v>
      </c>
      <c r="AD9">
        <v>2</v>
      </c>
      <c r="AE9">
        <v>7.5</v>
      </c>
      <c r="AF9">
        <v>0.14000000000000001</v>
      </c>
      <c r="AG9">
        <v>7.5</v>
      </c>
    </row>
    <row r="10" spans="1:33" x14ac:dyDescent="0.3">
      <c r="A10" t="s">
        <v>72</v>
      </c>
      <c r="B10">
        <v>149</v>
      </c>
      <c r="C10">
        <v>142</v>
      </c>
      <c r="D10">
        <v>329691196</v>
      </c>
      <c r="E10" t="s">
        <v>73</v>
      </c>
      <c r="F10" t="s">
        <v>74</v>
      </c>
      <c r="G10" t="s">
        <v>75</v>
      </c>
      <c r="H10">
        <v>1251222</v>
      </c>
      <c r="I10">
        <v>1398</v>
      </c>
      <c r="J10" t="s">
        <v>29</v>
      </c>
      <c r="K10" t="s">
        <v>30</v>
      </c>
      <c r="L10">
        <v>55000000</v>
      </c>
      <c r="M10">
        <v>1994</v>
      </c>
      <c r="N10">
        <v>8.8000000000000007</v>
      </c>
      <c r="O10">
        <v>274691196</v>
      </c>
      <c r="S10" t="s">
        <v>65</v>
      </c>
      <c r="T10">
        <v>142</v>
      </c>
      <c r="U10">
        <v>8.4</v>
      </c>
      <c r="V10">
        <v>8.43</v>
      </c>
      <c r="W10">
        <v>7.8529999999999998</v>
      </c>
      <c r="AC10" t="s">
        <v>76</v>
      </c>
      <c r="AD10">
        <v>3</v>
      </c>
      <c r="AE10">
        <v>7.8</v>
      </c>
      <c r="AF10">
        <v>0.4</v>
      </c>
      <c r="AG10">
        <v>7.57</v>
      </c>
    </row>
    <row r="11" spans="1:33" x14ac:dyDescent="0.3">
      <c r="A11" t="s">
        <v>77</v>
      </c>
      <c r="B11">
        <v>223</v>
      </c>
      <c r="C11">
        <v>127</v>
      </c>
      <c r="D11">
        <v>290158751</v>
      </c>
      <c r="E11" t="s">
        <v>78</v>
      </c>
      <c r="F11" t="s">
        <v>79</v>
      </c>
      <c r="G11" t="s">
        <v>80</v>
      </c>
      <c r="H11">
        <v>837759</v>
      </c>
      <c r="I11">
        <v>900</v>
      </c>
      <c r="J11" t="s">
        <v>29</v>
      </c>
      <c r="K11" t="s">
        <v>30</v>
      </c>
      <c r="L11">
        <v>18000000</v>
      </c>
      <c r="M11">
        <v>1980</v>
      </c>
      <c r="N11">
        <v>8.8000000000000007</v>
      </c>
      <c r="O11">
        <v>272158751</v>
      </c>
      <c r="S11" t="s">
        <v>38</v>
      </c>
      <c r="T11">
        <v>139</v>
      </c>
      <c r="U11">
        <v>8.5</v>
      </c>
      <c r="V11">
        <v>8.43</v>
      </c>
      <c r="W11">
        <v>7.8529999999999998</v>
      </c>
      <c r="AC11" t="s">
        <v>29</v>
      </c>
      <c r="AD11">
        <v>3565</v>
      </c>
      <c r="AE11">
        <v>6.5</v>
      </c>
      <c r="AF11">
        <v>1.05</v>
      </c>
      <c r="AG11">
        <v>6.43</v>
      </c>
    </row>
    <row r="12" spans="1:33" x14ac:dyDescent="0.3">
      <c r="A12" t="s">
        <v>48</v>
      </c>
      <c r="B12">
        <v>297</v>
      </c>
      <c r="C12">
        <v>171</v>
      </c>
      <c r="D12">
        <v>313837577</v>
      </c>
      <c r="E12" t="s">
        <v>49</v>
      </c>
      <c r="F12" t="s">
        <v>81</v>
      </c>
      <c r="G12" t="s">
        <v>82</v>
      </c>
      <c r="H12">
        <v>1238746</v>
      </c>
      <c r="I12">
        <v>5060</v>
      </c>
      <c r="J12" t="s">
        <v>29</v>
      </c>
      <c r="K12" t="s">
        <v>83</v>
      </c>
      <c r="L12">
        <v>93000000</v>
      </c>
      <c r="M12">
        <v>2001</v>
      </c>
      <c r="N12">
        <v>8.8000000000000007</v>
      </c>
      <c r="O12">
        <v>220837577</v>
      </c>
      <c r="S12" t="s">
        <v>84</v>
      </c>
      <c r="T12">
        <v>134</v>
      </c>
      <c r="U12">
        <v>8.4</v>
      </c>
      <c r="V12">
        <v>8.4</v>
      </c>
      <c r="W12">
        <v>7.8529999999999998</v>
      </c>
      <c r="AC12" t="s">
        <v>85</v>
      </c>
      <c r="AD12">
        <v>1</v>
      </c>
      <c r="AE12">
        <v>6.7</v>
      </c>
      <c r="AF12" t="e">
        <v>#DIV/0!</v>
      </c>
      <c r="AG12">
        <v>6.7</v>
      </c>
    </row>
    <row r="13" spans="1:33" x14ac:dyDescent="0.3">
      <c r="A13" t="s">
        <v>38</v>
      </c>
      <c r="B13">
        <v>642</v>
      </c>
      <c r="C13">
        <v>148</v>
      </c>
      <c r="D13">
        <v>292568851</v>
      </c>
      <c r="E13" t="s">
        <v>86</v>
      </c>
      <c r="F13" t="s">
        <v>87</v>
      </c>
      <c r="G13" t="s">
        <v>88</v>
      </c>
      <c r="H13">
        <v>1468200</v>
      </c>
      <c r="I13">
        <v>2803</v>
      </c>
      <c r="J13" t="s">
        <v>29</v>
      </c>
      <c r="K13" t="s">
        <v>30</v>
      </c>
      <c r="L13">
        <v>160000000</v>
      </c>
      <c r="M13">
        <v>2010</v>
      </c>
      <c r="N13">
        <v>8.8000000000000007</v>
      </c>
      <c r="O13">
        <v>132568851</v>
      </c>
      <c r="S13" t="s">
        <v>89</v>
      </c>
      <c r="T13">
        <v>123</v>
      </c>
      <c r="U13">
        <v>8.4</v>
      </c>
      <c r="V13">
        <v>8.4</v>
      </c>
      <c r="W13">
        <v>7.8529999999999998</v>
      </c>
      <c r="AC13" t="s">
        <v>90</v>
      </c>
      <c r="AD13">
        <v>34</v>
      </c>
      <c r="AE13">
        <v>7.3</v>
      </c>
      <c r="AF13">
        <v>0.52</v>
      </c>
      <c r="AG13">
        <v>7.36</v>
      </c>
    </row>
    <row r="14" spans="1:33" x14ac:dyDescent="0.3">
      <c r="A14" t="s">
        <v>91</v>
      </c>
      <c r="B14">
        <v>315</v>
      </c>
      <c r="C14">
        <v>151</v>
      </c>
      <c r="D14">
        <v>37023395</v>
      </c>
      <c r="E14" t="s">
        <v>92</v>
      </c>
      <c r="F14" t="s">
        <v>93</v>
      </c>
      <c r="G14" t="s">
        <v>94</v>
      </c>
      <c r="H14">
        <v>1347461</v>
      </c>
      <c r="I14">
        <v>2968</v>
      </c>
      <c r="J14" t="s">
        <v>29</v>
      </c>
      <c r="K14" t="s">
        <v>30</v>
      </c>
      <c r="L14">
        <v>63000000</v>
      </c>
      <c r="M14">
        <v>1999</v>
      </c>
      <c r="N14">
        <v>8.8000000000000007</v>
      </c>
      <c r="O14">
        <v>-25976605</v>
      </c>
      <c r="S14" t="s">
        <v>95</v>
      </c>
      <c r="T14">
        <v>145</v>
      </c>
      <c r="U14">
        <v>8.3000000000000007</v>
      </c>
      <c r="V14">
        <v>8.3000000000000007</v>
      </c>
      <c r="W14">
        <v>7.8529999999999998</v>
      </c>
      <c r="AC14" t="s">
        <v>96</v>
      </c>
      <c r="AD14">
        <v>10</v>
      </c>
      <c r="AE14">
        <v>7.8</v>
      </c>
      <c r="AF14">
        <v>0.71</v>
      </c>
      <c r="AG14">
        <v>7.77</v>
      </c>
    </row>
    <row r="15" spans="1:33" x14ac:dyDescent="0.3">
      <c r="A15" t="s">
        <v>97</v>
      </c>
      <c r="B15">
        <v>282</v>
      </c>
      <c r="C15">
        <v>125</v>
      </c>
      <c r="D15">
        <v>460935665</v>
      </c>
      <c r="E15" t="s">
        <v>78</v>
      </c>
      <c r="F15" t="s">
        <v>79</v>
      </c>
      <c r="G15" t="s">
        <v>98</v>
      </c>
      <c r="H15">
        <v>911097</v>
      </c>
      <c r="I15">
        <v>1470</v>
      </c>
      <c r="J15" t="s">
        <v>29</v>
      </c>
      <c r="K15" t="s">
        <v>30</v>
      </c>
      <c r="L15">
        <v>11000000</v>
      </c>
      <c r="M15">
        <v>1977</v>
      </c>
      <c r="N15">
        <v>8.6999999999999993</v>
      </c>
      <c r="O15">
        <v>449935665</v>
      </c>
      <c r="S15" t="s">
        <v>99</v>
      </c>
      <c r="T15">
        <v>120</v>
      </c>
      <c r="U15">
        <v>8.3000000000000007</v>
      </c>
      <c r="V15">
        <v>8.3000000000000007</v>
      </c>
      <c r="W15">
        <v>7.8529999999999998</v>
      </c>
      <c r="AC15" t="s">
        <v>100</v>
      </c>
      <c r="AD15">
        <v>1</v>
      </c>
      <c r="AE15">
        <v>8</v>
      </c>
      <c r="AF15" t="e">
        <v>#DIV/0!</v>
      </c>
      <c r="AG15">
        <v>8</v>
      </c>
    </row>
    <row r="16" spans="1:33" x14ac:dyDescent="0.3">
      <c r="A16" t="s">
        <v>48</v>
      </c>
      <c r="B16">
        <v>294</v>
      </c>
      <c r="C16">
        <v>172</v>
      </c>
      <c r="D16">
        <v>340478898</v>
      </c>
      <c r="E16" t="s">
        <v>49</v>
      </c>
      <c r="F16" t="s">
        <v>81</v>
      </c>
      <c r="G16" t="s">
        <v>101</v>
      </c>
      <c r="H16">
        <v>1100446</v>
      </c>
      <c r="I16">
        <v>2417</v>
      </c>
      <c r="J16" t="s">
        <v>29</v>
      </c>
      <c r="K16" t="s">
        <v>30</v>
      </c>
      <c r="L16">
        <v>94000000</v>
      </c>
      <c r="M16">
        <v>2002</v>
      </c>
      <c r="N16">
        <v>8.6999999999999993</v>
      </c>
      <c r="O16">
        <v>246478898</v>
      </c>
      <c r="S16" t="s">
        <v>102</v>
      </c>
      <c r="T16">
        <v>118</v>
      </c>
      <c r="U16">
        <v>8.3000000000000007</v>
      </c>
      <c r="V16">
        <v>8.3000000000000007</v>
      </c>
      <c r="W16">
        <v>7.8529999999999998</v>
      </c>
      <c r="AC16" t="s">
        <v>103</v>
      </c>
      <c r="AD16">
        <v>5</v>
      </c>
      <c r="AE16">
        <v>7.4</v>
      </c>
      <c r="AF16">
        <v>0.8</v>
      </c>
      <c r="AG16">
        <v>7.22</v>
      </c>
    </row>
    <row r="17" spans="1:33" x14ac:dyDescent="0.3">
      <c r="A17" t="s">
        <v>104</v>
      </c>
      <c r="B17">
        <v>313</v>
      </c>
      <c r="C17">
        <v>136</v>
      </c>
      <c r="D17">
        <v>171383253</v>
      </c>
      <c r="E17" t="s">
        <v>105</v>
      </c>
      <c r="F17" t="s">
        <v>106</v>
      </c>
      <c r="G17" t="s">
        <v>107</v>
      </c>
      <c r="H17">
        <v>1217752</v>
      </c>
      <c r="I17">
        <v>3646</v>
      </c>
      <c r="J17" t="s">
        <v>29</v>
      </c>
      <c r="K17" t="s">
        <v>30</v>
      </c>
      <c r="L17">
        <v>63000000</v>
      </c>
      <c r="M17">
        <v>1999</v>
      </c>
      <c r="N17">
        <v>8.6999999999999993</v>
      </c>
      <c r="O17">
        <v>108383253</v>
      </c>
      <c r="S17" t="s">
        <v>108</v>
      </c>
      <c r="T17">
        <v>103</v>
      </c>
      <c r="U17">
        <v>8.3000000000000007</v>
      </c>
      <c r="V17">
        <v>8.3000000000000007</v>
      </c>
      <c r="W17">
        <v>7.8529999999999998</v>
      </c>
      <c r="AC17" t="s">
        <v>109</v>
      </c>
      <c r="AD17">
        <v>1</v>
      </c>
      <c r="AE17">
        <v>7.1</v>
      </c>
      <c r="AF17" t="e">
        <v>#DIV/0!</v>
      </c>
      <c r="AG17">
        <v>7.1</v>
      </c>
    </row>
    <row r="18" spans="1:33" x14ac:dyDescent="0.3">
      <c r="A18" t="s">
        <v>110</v>
      </c>
      <c r="B18">
        <v>149</v>
      </c>
      <c r="C18">
        <v>133</v>
      </c>
      <c r="D18">
        <v>112000000</v>
      </c>
      <c r="E18" t="s">
        <v>92</v>
      </c>
      <c r="F18" t="s">
        <v>111</v>
      </c>
      <c r="G18" t="s">
        <v>112</v>
      </c>
      <c r="H18">
        <v>680041</v>
      </c>
      <c r="I18">
        <v>760</v>
      </c>
      <c r="J18" t="s">
        <v>29</v>
      </c>
      <c r="K18" t="s">
        <v>30</v>
      </c>
      <c r="L18">
        <v>4400000</v>
      </c>
      <c r="M18">
        <v>1975</v>
      </c>
      <c r="N18">
        <v>8.6999999999999993</v>
      </c>
      <c r="O18">
        <v>107600000</v>
      </c>
      <c r="S18" t="s">
        <v>113</v>
      </c>
      <c r="T18">
        <v>95</v>
      </c>
      <c r="U18">
        <v>8.3000000000000007</v>
      </c>
      <c r="V18">
        <v>8.23</v>
      </c>
      <c r="W18">
        <v>7.8529999999999998</v>
      </c>
      <c r="AC18" t="s">
        <v>114</v>
      </c>
      <c r="AD18">
        <v>2</v>
      </c>
      <c r="AE18">
        <v>7.9</v>
      </c>
      <c r="AF18">
        <v>0.42</v>
      </c>
      <c r="AG18">
        <v>7.9</v>
      </c>
    </row>
    <row r="19" spans="1:33" x14ac:dyDescent="0.3">
      <c r="A19" t="s">
        <v>115</v>
      </c>
      <c r="B19">
        <v>192</v>
      </c>
      <c r="C19">
        <v>146</v>
      </c>
      <c r="D19">
        <v>46836394</v>
      </c>
      <c r="E19" t="s">
        <v>116</v>
      </c>
      <c r="F19" t="s">
        <v>44</v>
      </c>
      <c r="G19" t="s">
        <v>117</v>
      </c>
      <c r="H19">
        <v>728685</v>
      </c>
      <c r="I19">
        <v>989</v>
      </c>
      <c r="J19" t="s">
        <v>29</v>
      </c>
      <c r="K19" t="s">
        <v>30</v>
      </c>
      <c r="L19">
        <v>25000000</v>
      </c>
      <c r="M19">
        <v>1990</v>
      </c>
      <c r="N19">
        <v>8.6999999999999993</v>
      </c>
      <c r="O19">
        <v>21836394</v>
      </c>
      <c r="S19" t="s">
        <v>118</v>
      </c>
      <c r="T19">
        <v>122</v>
      </c>
      <c r="U19">
        <v>8.3000000000000007</v>
      </c>
      <c r="V19">
        <v>8.23</v>
      </c>
      <c r="W19">
        <v>7.8529999999999998</v>
      </c>
      <c r="AC19" t="s">
        <v>69</v>
      </c>
      <c r="AD19">
        <v>7</v>
      </c>
      <c r="AE19">
        <v>7</v>
      </c>
      <c r="AF19">
        <v>1.1599999999999999</v>
      </c>
      <c r="AG19">
        <v>7.19</v>
      </c>
    </row>
    <row r="20" spans="1:33" x14ac:dyDescent="0.3">
      <c r="A20" t="s">
        <v>119</v>
      </c>
      <c r="B20">
        <v>214</v>
      </c>
      <c r="C20">
        <v>135</v>
      </c>
      <c r="D20">
        <v>7563397</v>
      </c>
      <c r="E20" t="s">
        <v>26</v>
      </c>
      <c r="F20" t="s">
        <v>120</v>
      </c>
      <c r="G20" t="s">
        <v>121</v>
      </c>
      <c r="H20">
        <v>533200</v>
      </c>
      <c r="I20">
        <v>749</v>
      </c>
      <c r="J20" t="s">
        <v>122</v>
      </c>
      <c r="K20" t="s">
        <v>123</v>
      </c>
      <c r="L20">
        <v>3300000</v>
      </c>
      <c r="M20">
        <v>2002</v>
      </c>
      <c r="N20">
        <v>8.6999999999999993</v>
      </c>
      <c r="O20">
        <v>4263397</v>
      </c>
      <c r="S20" t="s">
        <v>54</v>
      </c>
      <c r="T20">
        <v>153.5</v>
      </c>
      <c r="U20">
        <v>8.1999999999999993</v>
      </c>
      <c r="V20">
        <v>8.1999999999999993</v>
      </c>
      <c r="W20">
        <v>7.8529999999999998</v>
      </c>
      <c r="AC20" t="s">
        <v>124</v>
      </c>
      <c r="AD20">
        <v>10</v>
      </c>
      <c r="AE20">
        <v>8</v>
      </c>
      <c r="AF20">
        <v>0.99</v>
      </c>
      <c r="AG20">
        <v>7.66</v>
      </c>
    </row>
    <row r="21" spans="1:33" x14ac:dyDescent="0.3">
      <c r="A21" t="s">
        <v>31</v>
      </c>
      <c r="B21">
        <v>153</v>
      </c>
      <c r="C21">
        <v>202</v>
      </c>
      <c r="D21">
        <v>269061</v>
      </c>
      <c r="E21" t="s">
        <v>125</v>
      </c>
      <c r="F21" t="s">
        <v>126</v>
      </c>
      <c r="G21" t="s">
        <v>127</v>
      </c>
      <c r="H21">
        <v>229012</v>
      </c>
      <c r="I21">
        <v>596</v>
      </c>
      <c r="J21" t="s">
        <v>124</v>
      </c>
      <c r="K21" t="s">
        <v>128</v>
      </c>
      <c r="L21">
        <v>2000000</v>
      </c>
      <c r="M21">
        <v>1954</v>
      </c>
      <c r="N21">
        <v>8.6999999999999993</v>
      </c>
      <c r="O21">
        <v>-1730939</v>
      </c>
      <c r="S21" t="s">
        <v>54</v>
      </c>
      <c r="T21">
        <v>153.5</v>
      </c>
      <c r="U21">
        <v>8.1999999999999993</v>
      </c>
      <c r="V21">
        <v>8.1999999999999993</v>
      </c>
      <c r="W21">
        <v>7.8529999999999998</v>
      </c>
      <c r="AC21" t="s">
        <v>129</v>
      </c>
      <c r="AD21">
        <v>1</v>
      </c>
      <c r="AE21">
        <v>6</v>
      </c>
      <c r="AF21" t="e">
        <v>#DIV/0!</v>
      </c>
      <c r="AG21">
        <v>6</v>
      </c>
    </row>
    <row r="22" spans="1:33" x14ac:dyDescent="0.3">
      <c r="A22" t="s">
        <v>59</v>
      </c>
      <c r="B22">
        <v>219</v>
      </c>
      <c r="C22">
        <v>169</v>
      </c>
      <c r="D22">
        <v>216119491</v>
      </c>
      <c r="E22" t="s">
        <v>130</v>
      </c>
      <c r="F22" t="s">
        <v>74</v>
      </c>
      <c r="G22" t="s">
        <v>131</v>
      </c>
      <c r="H22">
        <v>881236</v>
      </c>
      <c r="I22">
        <v>2277</v>
      </c>
      <c r="J22" t="s">
        <v>29</v>
      </c>
      <c r="K22" t="s">
        <v>30</v>
      </c>
      <c r="L22">
        <v>70000000</v>
      </c>
      <c r="M22">
        <v>1998</v>
      </c>
      <c r="N22">
        <v>8.6</v>
      </c>
      <c r="O22">
        <v>146119491</v>
      </c>
      <c r="S22" t="s">
        <v>132</v>
      </c>
      <c r="T22">
        <v>129</v>
      </c>
      <c r="U22">
        <v>8.1999999999999993</v>
      </c>
      <c r="V22">
        <v>8.1999999999999993</v>
      </c>
      <c r="W22">
        <v>7.8529999999999998</v>
      </c>
      <c r="AC22" t="s">
        <v>133</v>
      </c>
      <c r="AD22">
        <v>5</v>
      </c>
      <c r="AE22">
        <v>7.7</v>
      </c>
      <c r="AF22">
        <v>0.56999999999999995</v>
      </c>
      <c r="AG22">
        <v>7.7</v>
      </c>
    </row>
    <row r="23" spans="1:33" x14ac:dyDescent="0.3">
      <c r="A23" t="s">
        <v>134</v>
      </c>
      <c r="B23">
        <v>185</v>
      </c>
      <c r="C23">
        <v>138</v>
      </c>
      <c r="D23">
        <v>130727000</v>
      </c>
      <c r="E23" t="s">
        <v>135</v>
      </c>
      <c r="F23" t="s">
        <v>136</v>
      </c>
      <c r="G23" t="s">
        <v>137</v>
      </c>
      <c r="H23">
        <v>887467</v>
      </c>
      <c r="I23">
        <v>916</v>
      </c>
      <c r="J23" t="s">
        <v>29</v>
      </c>
      <c r="K23" t="s">
        <v>30</v>
      </c>
      <c r="L23">
        <v>19000000</v>
      </c>
      <c r="M23">
        <v>1991</v>
      </c>
      <c r="N23">
        <v>8.6</v>
      </c>
      <c r="O23">
        <v>111727000</v>
      </c>
      <c r="S23" t="s">
        <v>138</v>
      </c>
      <c r="T23">
        <v>119.5</v>
      </c>
      <c r="U23">
        <v>8.1999999999999993</v>
      </c>
      <c r="V23">
        <v>8.1999999999999993</v>
      </c>
      <c r="W23">
        <v>7.8529999999999998</v>
      </c>
      <c r="AC23" t="s">
        <v>139</v>
      </c>
      <c r="AD23">
        <v>14</v>
      </c>
      <c r="AE23">
        <v>7.25</v>
      </c>
      <c r="AF23">
        <v>0.77</v>
      </c>
      <c r="AG23">
        <v>7.02</v>
      </c>
    </row>
    <row r="24" spans="1:33" x14ac:dyDescent="0.3">
      <c r="A24" t="s">
        <v>91</v>
      </c>
      <c r="B24">
        <v>216</v>
      </c>
      <c r="C24">
        <v>127</v>
      </c>
      <c r="D24">
        <v>100125340</v>
      </c>
      <c r="E24" t="s">
        <v>140</v>
      </c>
      <c r="F24" t="s">
        <v>27</v>
      </c>
      <c r="G24" t="s">
        <v>141</v>
      </c>
      <c r="H24">
        <v>1023511</v>
      </c>
      <c r="I24">
        <v>1080</v>
      </c>
      <c r="J24" t="s">
        <v>29</v>
      </c>
      <c r="K24" t="s">
        <v>30</v>
      </c>
      <c r="L24">
        <v>33000000</v>
      </c>
      <c r="M24">
        <v>1995</v>
      </c>
      <c r="N24">
        <v>8.6</v>
      </c>
      <c r="O24">
        <v>67125340</v>
      </c>
      <c r="S24" t="s">
        <v>142</v>
      </c>
      <c r="T24">
        <v>108</v>
      </c>
      <c r="U24">
        <v>8.1999999999999993</v>
      </c>
      <c r="V24">
        <v>8.1999999999999993</v>
      </c>
      <c r="W24">
        <v>7.8529999999999998</v>
      </c>
      <c r="AC24" t="s">
        <v>143</v>
      </c>
      <c r="AD24">
        <v>1</v>
      </c>
      <c r="AE24">
        <v>7.8</v>
      </c>
      <c r="AF24" t="e">
        <v>#DIV/0!</v>
      </c>
      <c r="AG24">
        <v>7.8</v>
      </c>
    </row>
    <row r="25" spans="1:33" x14ac:dyDescent="0.3">
      <c r="A25" t="s">
        <v>38</v>
      </c>
      <c r="B25">
        <v>712</v>
      </c>
      <c r="C25">
        <v>169</v>
      </c>
      <c r="D25">
        <v>187991439</v>
      </c>
      <c r="E25" t="s">
        <v>144</v>
      </c>
      <c r="F25" t="s">
        <v>145</v>
      </c>
      <c r="G25" t="s">
        <v>146</v>
      </c>
      <c r="H25">
        <v>928227</v>
      </c>
      <c r="I25">
        <v>2725</v>
      </c>
      <c r="J25" t="s">
        <v>29</v>
      </c>
      <c r="K25" t="s">
        <v>30</v>
      </c>
      <c r="L25">
        <v>165000000</v>
      </c>
      <c r="M25">
        <v>2014</v>
      </c>
      <c r="N25">
        <v>8.6</v>
      </c>
      <c r="O25">
        <v>22991439</v>
      </c>
      <c r="S25" t="s">
        <v>147</v>
      </c>
      <c r="T25">
        <v>96</v>
      </c>
      <c r="U25">
        <v>8.1999999999999993</v>
      </c>
      <c r="V25">
        <v>8.1999999999999993</v>
      </c>
      <c r="W25">
        <v>7.8529999999999998</v>
      </c>
      <c r="AC25" t="s">
        <v>148</v>
      </c>
      <c r="AD25">
        <v>1</v>
      </c>
      <c r="AE25">
        <v>7.3</v>
      </c>
      <c r="AF25" t="e">
        <v>#DIV/0!</v>
      </c>
      <c r="AG25">
        <v>7.3</v>
      </c>
    </row>
    <row r="26" spans="1:33" x14ac:dyDescent="0.3">
      <c r="A26" t="s">
        <v>149</v>
      </c>
      <c r="B26">
        <v>162</v>
      </c>
      <c r="C26">
        <v>106</v>
      </c>
      <c r="D26">
        <v>23272306</v>
      </c>
      <c r="E26" t="s">
        <v>140</v>
      </c>
      <c r="F26" t="s">
        <v>150</v>
      </c>
      <c r="G26" t="s">
        <v>151</v>
      </c>
      <c r="H26">
        <v>740918</v>
      </c>
      <c r="I26">
        <v>1182</v>
      </c>
      <c r="J26" t="s">
        <v>29</v>
      </c>
      <c r="K26" t="s">
        <v>30</v>
      </c>
      <c r="L26">
        <v>6000000</v>
      </c>
      <c r="M26">
        <v>1995</v>
      </c>
      <c r="N26">
        <v>8.6</v>
      </c>
      <c r="O26">
        <v>17272306</v>
      </c>
      <c r="S26" t="s">
        <v>152</v>
      </c>
      <c r="T26">
        <v>164</v>
      </c>
      <c r="U26">
        <v>8.15</v>
      </c>
      <c r="V26">
        <v>8.15</v>
      </c>
      <c r="W26">
        <v>7.8529999999999998</v>
      </c>
      <c r="AC26" t="s">
        <v>153</v>
      </c>
      <c r="AD26">
        <v>4</v>
      </c>
      <c r="AE26">
        <v>7.3</v>
      </c>
      <c r="AF26">
        <v>0.56999999999999995</v>
      </c>
      <c r="AG26">
        <v>7.15</v>
      </c>
    </row>
    <row r="27" spans="1:33" x14ac:dyDescent="0.3">
      <c r="A27" t="s">
        <v>36</v>
      </c>
      <c r="B27">
        <v>162</v>
      </c>
      <c r="C27">
        <v>101</v>
      </c>
      <c r="D27">
        <v>6712241</v>
      </c>
      <c r="E27" t="s">
        <v>26</v>
      </c>
      <c r="F27" t="s">
        <v>154</v>
      </c>
      <c r="G27" t="s">
        <v>155</v>
      </c>
      <c r="H27">
        <v>782437</v>
      </c>
      <c r="I27">
        <v>1420</v>
      </c>
      <c r="J27" t="s">
        <v>29</v>
      </c>
      <c r="K27" t="s">
        <v>30</v>
      </c>
      <c r="L27">
        <v>7500000</v>
      </c>
      <c r="M27">
        <v>1998</v>
      </c>
      <c r="N27">
        <v>8.6</v>
      </c>
      <c r="O27">
        <v>-787759</v>
      </c>
      <c r="S27" t="s">
        <v>110</v>
      </c>
      <c r="T27">
        <v>133</v>
      </c>
      <c r="U27">
        <v>8.3000000000000007</v>
      </c>
      <c r="V27">
        <v>8.1300000000000008</v>
      </c>
      <c r="W27">
        <v>7.8529999999999998</v>
      </c>
      <c r="AC27" t="s">
        <v>156</v>
      </c>
      <c r="AD27">
        <v>3</v>
      </c>
      <c r="AE27">
        <v>8.4</v>
      </c>
      <c r="AF27">
        <v>0.55000000000000004</v>
      </c>
      <c r="AG27">
        <v>8.1300000000000008</v>
      </c>
    </row>
    <row r="28" spans="1:33" x14ac:dyDescent="0.3">
      <c r="A28" t="s">
        <v>42</v>
      </c>
      <c r="B28">
        <v>120</v>
      </c>
      <c r="C28">
        <v>87</v>
      </c>
      <c r="D28">
        <v>163245</v>
      </c>
      <c r="E28" t="s">
        <v>157</v>
      </c>
      <c r="F28" t="s">
        <v>158</v>
      </c>
      <c r="G28" t="s">
        <v>159</v>
      </c>
      <c r="H28">
        <v>143086</v>
      </c>
      <c r="I28">
        <v>211</v>
      </c>
      <c r="J28" t="s">
        <v>29</v>
      </c>
      <c r="K28" t="s">
        <v>30</v>
      </c>
      <c r="L28">
        <v>1500000</v>
      </c>
      <c r="M28">
        <v>1936</v>
      </c>
      <c r="N28">
        <v>8.6</v>
      </c>
      <c r="O28">
        <v>-1336755</v>
      </c>
      <c r="S28" t="s">
        <v>110</v>
      </c>
      <c r="T28">
        <v>133</v>
      </c>
      <c r="U28">
        <v>8.3000000000000007</v>
      </c>
      <c r="V28">
        <v>8.1300000000000008</v>
      </c>
      <c r="W28">
        <v>7.8529999999999998</v>
      </c>
      <c r="AC28" t="s">
        <v>122</v>
      </c>
      <c r="AD28">
        <v>5</v>
      </c>
      <c r="AE28">
        <v>8</v>
      </c>
      <c r="AF28">
        <v>0.98</v>
      </c>
      <c r="AG28">
        <v>7.76</v>
      </c>
    </row>
    <row r="29" spans="1:33" x14ac:dyDescent="0.3">
      <c r="A29" t="s">
        <v>118</v>
      </c>
      <c r="B29">
        <v>246</v>
      </c>
      <c r="C29">
        <v>125</v>
      </c>
      <c r="D29">
        <v>10049886</v>
      </c>
      <c r="E29" t="s">
        <v>160</v>
      </c>
      <c r="F29" t="s">
        <v>161</v>
      </c>
      <c r="G29" t="s">
        <v>162</v>
      </c>
      <c r="H29">
        <v>417971</v>
      </c>
      <c r="I29">
        <v>902</v>
      </c>
      <c r="J29" t="s">
        <v>124</v>
      </c>
      <c r="K29" t="s">
        <v>128</v>
      </c>
      <c r="L29">
        <v>19000000</v>
      </c>
      <c r="M29">
        <v>2001</v>
      </c>
      <c r="N29">
        <v>8.6</v>
      </c>
      <c r="O29">
        <v>-8950114</v>
      </c>
      <c r="S29" t="s">
        <v>163</v>
      </c>
      <c r="T29">
        <v>215</v>
      </c>
      <c r="U29">
        <v>8.1</v>
      </c>
      <c r="V29">
        <v>8.1</v>
      </c>
      <c r="W29">
        <v>7.8529999999999998</v>
      </c>
      <c r="AC29" t="s">
        <v>164</v>
      </c>
      <c r="AD29">
        <v>1</v>
      </c>
      <c r="AE29">
        <v>7.9</v>
      </c>
      <c r="AF29" t="e">
        <v>#DIV/0!</v>
      </c>
      <c r="AG29">
        <v>7.9</v>
      </c>
    </row>
    <row r="30" spans="1:33" x14ac:dyDescent="0.3">
      <c r="A30" t="s">
        <v>165</v>
      </c>
      <c r="B30">
        <v>186</v>
      </c>
      <c r="C30">
        <v>73</v>
      </c>
      <c r="D30">
        <v>422783777</v>
      </c>
      <c r="E30" t="s">
        <v>166</v>
      </c>
      <c r="F30" t="s">
        <v>167</v>
      </c>
      <c r="G30" t="s">
        <v>168</v>
      </c>
      <c r="H30">
        <v>644348</v>
      </c>
      <c r="I30">
        <v>656</v>
      </c>
      <c r="J30" t="s">
        <v>29</v>
      </c>
      <c r="K30" t="s">
        <v>30</v>
      </c>
      <c r="L30">
        <v>45000000</v>
      </c>
      <c r="M30">
        <v>1994</v>
      </c>
      <c r="N30">
        <v>8.5</v>
      </c>
      <c r="O30">
        <v>377783777</v>
      </c>
      <c r="S30" t="s">
        <v>169</v>
      </c>
      <c r="T30">
        <v>172</v>
      </c>
      <c r="U30">
        <v>8.1</v>
      </c>
      <c r="V30">
        <v>8.1</v>
      </c>
      <c r="W30">
        <v>7.8529999999999998</v>
      </c>
      <c r="AC30" t="s">
        <v>170</v>
      </c>
      <c r="AD30">
        <v>1</v>
      </c>
      <c r="AE30">
        <v>6.5</v>
      </c>
      <c r="AF30" t="e">
        <v>#DIV/0!</v>
      </c>
      <c r="AG30">
        <v>6.5</v>
      </c>
    </row>
    <row r="31" spans="1:33" x14ac:dyDescent="0.3">
      <c r="A31" t="s">
        <v>59</v>
      </c>
      <c r="B31">
        <v>234</v>
      </c>
      <c r="C31">
        <v>115</v>
      </c>
      <c r="D31">
        <v>242374454</v>
      </c>
      <c r="E31" t="s">
        <v>171</v>
      </c>
      <c r="F31" t="s">
        <v>79</v>
      </c>
      <c r="G31" t="s">
        <v>172</v>
      </c>
      <c r="H31">
        <v>661017</v>
      </c>
      <c r="I31">
        <v>771</v>
      </c>
      <c r="J31" t="s">
        <v>29</v>
      </c>
      <c r="K31" t="s">
        <v>30</v>
      </c>
      <c r="L31">
        <v>18000000</v>
      </c>
      <c r="M31">
        <v>1981</v>
      </c>
      <c r="N31">
        <v>8.5</v>
      </c>
      <c r="O31">
        <v>224374454</v>
      </c>
      <c r="S31" t="s">
        <v>173</v>
      </c>
      <c r="T31">
        <v>148</v>
      </c>
      <c r="U31">
        <v>8.1</v>
      </c>
      <c r="V31">
        <v>8.1</v>
      </c>
      <c r="W31">
        <v>7.8529999999999998</v>
      </c>
      <c r="AC31" t="s">
        <v>174</v>
      </c>
      <c r="AD31">
        <v>23</v>
      </c>
      <c r="AE31">
        <v>7.2</v>
      </c>
      <c r="AF31">
        <v>0.86</v>
      </c>
      <c r="AG31">
        <v>7.08</v>
      </c>
    </row>
    <row r="32" spans="1:33" x14ac:dyDescent="0.3">
      <c r="A32" t="s">
        <v>38</v>
      </c>
      <c r="B32">
        <v>813</v>
      </c>
      <c r="C32">
        <v>164</v>
      </c>
      <c r="D32">
        <v>448130642</v>
      </c>
      <c r="E32" t="s">
        <v>175</v>
      </c>
      <c r="F32" t="s">
        <v>176</v>
      </c>
      <c r="G32" t="s">
        <v>177</v>
      </c>
      <c r="H32">
        <v>1144337</v>
      </c>
      <c r="I32">
        <v>2701</v>
      </c>
      <c r="J32" t="s">
        <v>29</v>
      </c>
      <c r="K32" t="s">
        <v>30</v>
      </c>
      <c r="L32">
        <v>250000000</v>
      </c>
      <c r="M32">
        <v>2012</v>
      </c>
      <c r="N32">
        <v>8.5</v>
      </c>
      <c r="O32">
        <v>198130642</v>
      </c>
      <c r="S32" t="s">
        <v>178</v>
      </c>
      <c r="T32">
        <v>121</v>
      </c>
      <c r="U32">
        <v>8.1</v>
      </c>
      <c r="V32">
        <v>8.1</v>
      </c>
      <c r="W32">
        <v>7.8529999999999998</v>
      </c>
      <c r="AC32" t="s">
        <v>179</v>
      </c>
      <c r="AD32">
        <v>3</v>
      </c>
      <c r="AE32">
        <v>6.6</v>
      </c>
      <c r="AF32">
        <v>0.45</v>
      </c>
      <c r="AG32">
        <v>6.63</v>
      </c>
    </row>
    <row r="33" spans="1:33" x14ac:dyDescent="0.3">
      <c r="A33" t="s">
        <v>72</v>
      </c>
      <c r="B33">
        <v>198</v>
      </c>
      <c r="C33">
        <v>116</v>
      </c>
      <c r="D33">
        <v>210609762</v>
      </c>
      <c r="E33" t="s">
        <v>180</v>
      </c>
      <c r="F33" t="s">
        <v>181</v>
      </c>
      <c r="G33" t="s">
        <v>182</v>
      </c>
      <c r="H33">
        <v>732212</v>
      </c>
      <c r="I33">
        <v>809</v>
      </c>
      <c r="J33" t="s">
        <v>29</v>
      </c>
      <c r="K33" t="s">
        <v>30</v>
      </c>
      <c r="L33">
        <v>19000000</v>
      </c>
      <c r="M33">
        <v>1985</v>
      </c>
      <c r="N33">
        <v>8.5</v>
      </c>
      <c r="O33">
        <v>191609762</v>
      </c>
      <c r="S33" t="s">
        <v>183</v>
      </c>
      <c r="T33">
        <v>108</v>
      </c>
      <c r="U33">
        <v>8.1</v>
      </c>
      <c r="V33">
        <v>8.1</v>
      </c>
      <c r="W33">
        <v>7.8529999999999998</v>
      </c>
      <c r="AC33" t="s">
        <v>184</v>
      </c>
      <c r="AD33">
        <v>1</v>
      </c>
      <c r="AE33">
        <v>7.4</v>
      </c>
      <c r="AF33" t="e">
        <v>#DIV/0!</v>
      </c>
      <c r="AG33">
        <v>7.4</v>
      </c>
    </row>
    <row r="34" spans="1:33" x14ac:dyDescent="0.3">
      <c r="A34" t="s">
        <v>185</v>
      </c>
      <c r="B34">
        <v>210</v>
      </c>
      <c r="C34">
        <v>153</v>
      </c>
      <c r="D34">
        <v>204843350</v>
      </c>
      <c r="E34" t="s">
        <v>105</v>
      </c>
      <c r="F34" t="s">
        <v>186</v>
      </c>
      <c r="G34" t="s">
        <v>187</v>
      </c>
      <c r="H34">
        <v>744891</v>
      </c>
      <c r="I34">
        <v>983</v>
      </c>
      <c r="J34" t="s">
        <v>29</v>
      </c>
      <c r="K34" t="s">
        <v>30</v>
      </c>
      <c r="L34">
        <v>102000000</v>
      </c>
      <c r="M34">
        <v>1991</v>
      </c>
      <c r="N34">
        <v>8.5</v>
      </c>
      <c r="O34">
        <v>102843350</v>
      </c>
      <c r="S34" t="s">
        <v>188</v>
      </c>
      <c r="T34">
        <v>100</v>
      </c>
      <c r="U34">
        <v>8.1</v>
      </c>
      <c r="V34">
        <v>8.1</v>
      </c>
      <c r="W34">
        <v>7.8529999999999998</v>
      </c>
      <c r="AC34" t="s">
        <v>189</v>
      </c>
      <c r="AD34">
        <v>1</v>
      </c>
      <c r="AE34">
        <v>7.3</v>
      </c>
      <c r="AF34" t="e">
        <v>#DIV/0!</v>
      </c>
      <c r="AG34">
        <v>7.3</v>
      </c>
    </row>
    <row r="35" spans="1:33" x14ac:dyDescent="0.3">
      <c r="A35" t="s">
        <v>190</v>
      </c>
      <c r="B35">
        <v>265</v>
      </c>
      <c r="C35">
        <v>171</v>
      </c>
      <c r="D35">
        <v>187670866</v>
      </c>
      <c r="E35" t="s">
        <v>191</v>
      </c>
      <c r="F35" t="s">
        <v>192</v>
      </c>
      <c r="G35" t="s">
        <v>193</v>
      </c>
      <c r="H35">
        <v>982637</v>
      </c>
      <c r="I35">
        <v>2368</v>
      </c>
      <c r="J35" t="s">
        <v>29</v>
      </c>
      <c r="K35" t="s">
        <v>30</v>
      </c>
      <c r="L35">
        <v>103000000</v>
      </c>
      <c r="M35">
        <v>2000</v>
      </c>
      <c r="N35">
        <v>8.5</v>
      </c>
      <c r="O35">
        <v>84670866</v>
      </c>
      <c r="S35" t="s">
        <v>194</v>
      </c>
      <c r="T35">
        <v>182</v>
      </c>
      <c r="U35">
        <v>8.1</v>
      </c>
      <c r="V35">
        <v>8</v>
      </c>
      <c r="W35">
        <v>7.8529999999999998</v>
      </c>
    </row>
    <row r="36" spans="1:33" x14ac:dyDescent="0.3">
      <c r="A36" t="s">
        <v>25</v>
      </c>
      <c r="B36">
        <v>186</v>
      </c>
      <c r="C36">
        <v>189</v>
      </c>
      <c r="D36">
        <v>136801374</v>
      </c>
      <c r="E36" t="s">
        <v>195</v>
      </c>
      <c r="F36" t="s">
        <v>74</v>
      </c>
      <c r="G36" t="s">
        <v>196</v>
      </c>
      <c r="H36">
        <v>782610</v>
      </c>
      <c r="I36">
        <v>1377</v>
      </c>
      <c r="J36" t="s">
        <v>29</v>
      </c>
      <c r="K36" t="s">
        <v>30</v>
      </c>
      <c r="L36">
        <v>60000000</v>
      </c>
      <c r="M36">
        <v>1999</v>
      </c>
      <c r="N36">
        <v>8.5</v>
      </c>
      <c r="O36">
        <v>76801374</v>
      </c>
      <c r="S36" t="s">
        <v>194</v>
      </c>
      <c r="T36">
        <v>182</v>
      </c>
      <c r="U36">
        <v>8.1</v>
      </c>
      <c r="V36">
        <v>8</v>
      </c>
      <c r="W36">
        <v>7.8529999999999998</v>
      </c>
    </row>
    <row r="37" spans="1:33" x14ac:dyDescent="0.3">
      <c r="A37" t="s">
        <v>190</v>
      </c>
      <c r="B37">
        <v>392</v>
      </c>
      <c r="C37">
        <v>116</v>
      </c>
      <c r="D37">
        <v>78900000</v>
      </c>
      <c r="E37" t="s">
        <v>197</v>
      </c>
      <c r="F37" t="s">
        <v>198</v>
      </c>
      <c r="G37" t="s">
        <v>199</v>
      </c>
      <c r="H37">
        <v>563827</v>
      </c>
      <c r="I37">
        <v>1110</v>
      </c>
      <c r="J37" t="s">
        <v>29</v>
      </c>
      <c r="K37" t="s">
        <v>200</v>
      </c>
      <c r="L37">
        <v>11000000</v>
      </c>
      <c r="M37">
        <v>1979</v>
      </c>
      <c r="N37">
        <v>8.5</v>
      </c>
      <c r="O37">
        <v>67900000</v>
      </c>
      <c r="S37" t="s">
        <v>201</v>
      </c>
      <c r="T37">
        <v>102</v>
      </c>
      <c r="U37">
        <v>8</v>
      </c>
      <c r="V37">
        <v>8</v>
      </c>
      <c r="W37">
        <v>7.8529999999999998</v>
      </c>
    </row>
    <row r="38" spans="1:33" x14ac:dyDescent="0.3">
      <c r="A38" t="s">
        <v>54</v>
      </c>
      <c r="B38">
        <v>765</v>
      </c>
      <c r="C38">
        <v>165</v>
      </c>
      <c r="D38">
        <v>162804648</v>
      </c>
      <c r="E38" t="s">
        <v>202</v>
      </c>
      <c r="F38" t="s">
        <v>87</v>
      </c>
      <c r="G38" t="s">
        <v>203</v>
      </c>
      <c r="H38">
        <v>955174</v>
      </c>
      <c r="I38">
        <v>1193</v>
      </c>
      <c r="J38" t="s">
        <v>29</v>
      </c>
      <c r="K38" t="s">
        <v>30</v>
      </c>
      <c r="L38">
        <v>100000000</v>
      </c>
      <c r="M38">
        <v>2012</v>
      </c>
      <c r="N38">
        <v>8.5</v>
      </c>
      <c r="O38">
        <v>62804648</v>
      </c>
      <c r="S38" t="s">
        <v>204</v>
      </c>
      <c r="T38">
        <v>100</v>
      </c>
      <c r="U38">
        <v>8</v>
      </c>
      <c r="V38">
        <v>8</v>
      </c>
      <c r="W38">
        <v>7.8529999999999998</v>
      </c>
    </row>
    <row r="39" spans="1:33" x14ac:dyDescent="0.3">
      <c r="A39" t="s">
        <v>33</v>
      </c>
      <c r="B39">
        <v>261</v>
      </c>
      <c r="C39">
        <v>289</v>
      </c>
      <c r="D39">
        <v>78800000</v>
      </c>
      <c r="E39" t="s">
        <v>205</v>
      </c>
      <c r="F39" t="s">
        <v>79</v>
      </c>
      <c r="G39" t="s">
        <v>206</v>
      </c>
      <c r="H39">
        <v>450676</v>
      </c>
      <c r="I39">
        <v>983</v>
      </c>
      <c r="J39" t="s">
        <v>29</v>
      </c>
      <c r="K39" t="s">
        <v>30</v>
      </c>
      <c r="L39">
        <v>31500000</v>
      </c>
      <c r="M39">
        <v>1979</v>
      </c>
      <c r="N39">
        <v>8.5</v>
      </c>
      <c r="O39">
        <v>47300000</v>
      </c>
      <c r="S39" t="s">
        <v>207</v>
      </c>
      <c r="T39">
        <v>90</v>
      </c>
      <c r="U39">
        <v>8</v>
      </c>
      <c r="V39">
        <v>8</v>
      </c>
      <c r="W39">
        <v>7.8529999999999998</v>
      </c>
    </row>
    <row r="40" spans="1:33" x14ac:dyDescent="0.3">
      <c r="A40" t="s">
        <v>115</v>
      </c>
      <c r="B40">
        <v>352</v>
      </c>
      <c r="C40">
        <v>151</v>
      </c>
      <c r="D40">
        <v>132373442</v>
      </c>
      <c r="E40" t="s">
        <v>208</v>
      </c>
      <c r="F40" t="s">
        <v>87</v>
      </c>
      <c r="G40" t="s">
        <v>209</v>
      </c>
      <c r="H40">
        <v>873649</v>
      </c>
      <c r="I40">
        <v>2054</v>
      </c>
      <c r="J40" t="s">
        <v>29</v>
      </c>
      <c r="K40" t="s">
        <v>30</v>
      </c>
      <c r="L40">
        <v>90000000</v>
      </c>
      <c r="M40">
        <v>2006</v>
      </c>
      <c r="N40">
        <v>8.5</v>
      </c>
      <c r="O40">
        <v>42373442</v>
      </c>
      <c r="S40" t="s">
        <v>210</v>
      </c>
      <c r="T40">
        <v>89</v>
      </c>
      <c r="U40">
        <v>8</v>
      </c>
      <c r="V40">
        <v>8</v>
      </c>
      <c r="W40">
        <v>7.8529999999999998</v>
      </c>
    </row>
    <row r="41" spans="1:33" x14ac:dyDescent="0.3">
      <c r="A41" t="s">
        <v>46</v>
      </c>
      <c r="B41">
        <v>290</v>
      </c>
      <c r="C41">
        <v>108</v>
      </c>
      <c r="D41">
        <v>32000000</v>
      </c>
      <c r="E41" t="s">
        <v>211</v>
      </c>
      <c r="F41" t="s">
        <v>212</v>
      </c>
      <c r="G41" t="s">
        <v>213</v>
      </c>
      <c r="H41">
        <v>422432</v>
      </c>
      <c r="I41">
        <v>1040</v>
      </c>
      <c r="J41" t="s">
        <v>29</v>
      </c>
      <c r="K41" t="s">
        <v>30</v>
      </c>
      <c r="L41">
        <v>806947</v>
      </c>
      <c r="M41">
        <v>1960</v>
      </c>
      <c r="N41">
        <v>8.5</v>
      </c>
      <c r="O41">
        <v>31193053</v>
      </c>
      <c r="S41" t="s">
        <v>25</v>
      </c>
      <c r="T41">
        <v>147</v>
      </c>
      <c r="U41">
        <v>7.85</v>
      </c>
      <c r="V41">
        <v>7.98</v>
      </c>
      <c r="W41">
        <v>7.8529999999999998</v>
      </c>
    </row>
    <row r="42" spans="1:33" x14ac:dyDescent="0.3">
      <c r="A42" t="s">
        <v>38</v>
      </c>
      <c r="B42">
        <v>274</v>
      </c>
      <c r="C42">
        <v>113</v>
      </c>
      <c r="D42">
        <v>25530884</v>
      </c>
      <c r="E42" t="s">
        <v>214</v>
      </c>
      <c r="F42" t="s">
        <v>215</v>
      </c>
      <c r="G42" t="s">
        <v>216</v>
      </c>
      <c r="H42">
        <v>845580</v>
      </c>
      <c r="I42">
        <v>2067</v>
      </c>
      <c r="J42" t="s">
        <v>29</v>
      </c>
      <c r="K42" t="s">
        <v>30</v>
      </c>
      <c r="L42">
        <v>9000000</v>
      </c>
      <c r="M42">
        <v>2000</v>
      </c>
      <c r="N42">
        <v>8.5</v>
      </c>
      <c r="O42">
        <v>16530884</v>
      </c>
      <c r="S42" t="s">
        <v>25</v>
      </c>
      <c r="T42">
        <v>147</v>
      </c>
      <c r="U42">
        <v>7.85</v>
      </c>
      <c r="V42">
        <v>7.98</v>
      </c>
      <c r="W42">
        <v>7.8529999999999998</v>
      </c>
    </row>
    <row r="43" spans="1:33" x14ac:dyDescent="0.3">
      <c r="A43" t="s">
        <v>38</v>
      </c>
      <c r="B43">
        <v>341</v>
      </c>
      <c r="C43">
        <v>130</v>
      </c>
      <c r="D43">
        <v>53082743</v>
      </c>
      <c r="E43" t="s">
        <v>217</v>
      </c>
      <c r="F43" t="s">
        <v>40</v>
      </c>
      <c r="G43" t="s">
        <v>218</v>
      </c>
      <c r="H43">
        <v>844052</v>
      </c>
      <c r="I43">
        <v>1100</v>
      </c>
      <c r="J43" t="s">
        <v>29</v>
      </c>
      <c r="K43" t="s">
        <v>30</v>
      </c>
      <c r="L43">
        <v>40000000</v>
      </c>
      <c r="M43">
        <v>2006</v>
      </c>
      <c r="N43">
        <v>8.5</v>
      </c>
      <c r="O43">
        <v>13082743</v>
      </c>
      <c r="S43" t="s">
        <v>219</v>
      </c>
      <c r="T43">
        <v>139</v>
      </c>
      <c r="U43">
        <v>8.1</v>
      </c>
      <c r="V43">
        <v>7.97</v>
      </c>
      <c r="W43">
        <v>7.8529999999999998</v>
      </c>
    </row>
    <row r="44" spans="1:33" x14ac:dyDescent="0.3">
      <c r="A44" t="s">
        <v>52</v>
      </c>
      <c r="B44">
        <v>535</v>
      </c>
      <c r="C44">
        <v>107</v>
      </c>
      <c r="D44">
        <v>13092000</v>
      </c>
      <c r="E44" t="s">
        <v>220</v>
      </c>
      <c r="F44" t="s">
        <v>221</v>
      </c>
      <c r="G44" t="s">
        <v>222</v>
      </c>
      <c r="H44">
        <v>399138</v>
      </c>
      <c r="I44">
        <v>731</v>
      </c>
      <c r="J44" t="s">
        <v>29</v>
      </c>
      <c r="K44" t="s">
        <v>30</v>
      </c>
      <c r="L44">
        <v>3300000</v>
      </c>
      <c r="M44">
        <v>2014</v>
      </c>
      <c r="N44">
        <v>8.5</v>
      </c>
      <c r="O44">
        <v>9792000</v>
      </c>
      <c r="S44" t="s">
        <v>219</v>
      </c>
      <c r="T44">
        <v>139</v>
      </c>
      <c r="U44">
        <v>8.1</v>
      </c>
      <c r="V44">
        <v>7.97</v>
      </c>
      <c r="W44">
        <v>7.8529999999999998</v>
      </c>
    </row>
    <row r="45" spans="1:33" x14ac:dyDescent="0.3">
      <c r="A45" t="s">
        <v>223</v>
      </c>
      <c r="B45">
        <v>215</v>
      </c>
      <c r="C45">
        <v>137</v>
      </c>
      <c r="D45">
        <v>11284657</v>
      </c>
      <c r="E45" t="s">
        <v>224</v>
      </c>
      <c r="F45" t="s">
        <v>225</v>
      </c>
      <c r="G45" t="s">
        <v>226</v>
      </c>
      <c r="H45">
        <v>259379</v>
      </c>
      <c r="I45">
        <v>407</v>
      </c>
      <c r="J45" t="s">
        <v>96</v>
      </c>
      <c r="K45" t="s">
        <v>227</v>
      </c>
      <c r="L45">
        <v>2000000</v>
      </c>
      <c r="M45">
        <v>2006</v>
      </c>
      <c r="N45">
        <v>8.5</v>
      </c>
      <c r="O45">
        <v>9284657</v>
      </c>
      <c r="S45" t="s">
        <v>185</v>
      </c>
      <c r="T45">
        <v>154</v>
      </c>
      <c r="U45">
        <v>7.9</v>
      </c>
      <c r="V45">
        <v>7.91</v>
      </c>
      <c r="W45">
        <v>7.8529999999999998</v>
      </c>
    </row>
    <row r="46" spans="1:33" x14ac:dyDescent="0.3">
      <c r="A46" t="s">
        <v>63</v>
      </c>
      <c r="B46">
        <v>46</v>
      </c>
      <c r="C46">
        <v>89</v>
      </c>
      <c r="D46">
        <v>925402</v>
      </c>
      <c r="E46" t="s">
        <v>228</v>
      </c>
      <c r="F46" t="s">
        <v>229</v>
      </c>
      <c r="G46" t="s">
        <v>230</v>
      </c>
      <c r="H46">
        <v>27882</v>
      </c>
      <c r="I46">
        <v>130</v>
      </c>
      <c r="J46" t="s">
        <v>156</v>
      </c>
      <c r="K46" t="s">
        <v>231</v>
      </c>
      <c r="L46">
        <v>180000</v>
      </c>
      <c r="M46">
        <v>1997</v>
      </c>
      <c r="N46">
        <v>8.5</v>
      </c>
      <c r="O46">
        <v>745402</v>
      </c>
      <c r="S46" t="s">
        <v>185</v>
      </c>
      <c r="T46">
        <v>154</v>
      </c>
      <c r="U46">
        <v>7.9</v>
      </c>
      <c r="V46">
        <v>7.91</v>
      </c>
      <c r="W46">
        <v>7.8529999999999998</v>
      </c>
    </row>
    <row r="47" spans="1:33" x14ac:dyDescent="0.3">
      <c r="A47" t="s">
        <v>57</v>
      </c>
      <c r="B47">
        <v>115</v>
      </c>
      <c r="C47">
        <v>102</v>
      </c>
      <c r="D47">
        <v>2601847</v>
      </c>
      <c r="E47" t="s">
        <v>232</v>
      </c>
      <c r="F47" t="s">
        <v>233</v>
      </c>
      <c r="G47" t="s">
        <v>234</v>
      </c>
      <c r="H47">
        <v>22457</v>
      </c>
      <c r="I47">
        <v>69</v>
      </c>
      <c r="J47" t="s">
        <v>235</v>
      </c>
      <c r="K47" t="s">
        <v>30</v>
      </c>
      <c r="L47">
        <v>4000000</v>
      </c>
      <c r="M47">
        <v>2011</v>
      </c>
      <c r="N47">
        <v>8.5</v>
      </c>
      <c r="O47">
        <v>-1398153</v>
      </c>
      <c r="S47" t="s">
        <v>236</v>
      </c>
      <c r="T47">
        <v>170</v>
      </c>
      <c r="U47">
        <v>7.9</v>
      </c>
      <c r="V47">
        <v>7.9</v>
      </c>
      <c r="W47">
        <v>7.8529999999999998</v>
      </c>
    </row>
    <row r="48" spans="1:33" x14ac:dyDescent="0.3">
      <c r="A48" t="s">
        <v>237</v>
      </c>
      <c r="B48">
        <v>193</v>
      </c>
      <c r="C48">
        <v>150</v>
      </c>
      <c r="D48">
        <v>32519322</v>
      </c>
      <c r="E48" t="s">
        <v>238</v>
      </c>
      <c r="F48" t="s">
        <v>239</v>
      </c>
      <c r="G48" t="s">
        <v>240</v>
      </c>
      <c r="H48">
        <v>497946</v>
      </c>
      <c r="I48">
        <v>761</v>
      </c>
      <c r="J48" t="s">
        <v>29</v>
      </c>
      <c r="K48" t="s">
        <v>241</v>
      </c>
      <c r="L48">
        <v>35000000</v>
      </c>
      <c r="M48">
        <v>2002</v>
      </c>
      <c r="N48">
        <v>8.5</v>
      </c>
      <c r="O48">
        <v>-2480678</v>
      </c>
      <c r="S48" t="s">
        <v>242</v>
      </c>
      <c r="T48">
        <v>117</v>
      </c>
      <c r="U48">
        <v>7.9</v>
      </c>
      <c r="V48">
        <v>7.9</v>
      </c>
      <c r="W48">
        <v>7.8529999999999998</v>
      </c>
    </row>
    <row r="49" spans="1:23" x14ac:dyDescent="0.3">
      <c r="A49" t="s">
        <v>84</v>
      </c>
      <c r="B49">
        <v>197</v>
      </c>
      <c r="C49">
        <v>134</v>
      </c>
      <c r="D49">
        <v>309125409</v>
      </c>
      <c r="E49" t="s">
        <v>78</v>
      </c>
      <c r="F49" t="s">
        <v>79</v>
      </c>
      <c r="G49" t="s">
        <v>243</v>
      </c>
      <c r="H49">
        <v>681857</v>
      </c>
      <c r="I49">
        <v>647</v>
      </c>
      <c r="J49" t="s">
        <v>29</v>
      </c>
      <c r="K49" t="s">
        <v>30</v>
      </c>
      <c r="L49">
        <v>32500000</v>
      </c>
      <c r="M49">
        <v>1983</v>
      </c>
      <c r="N49">
        <v>8.4</v>
      </c>
      <c r="O49">
        <v>276625409</v>
      </c>
      <c r="S49" t="s">
        <v>244</v>
      </c>
      <c r="T49">
        <v>114</v>
      </c>
      <c r="U49">
        <v>7.9</v>
      </c>
      <c r="V49">
        <v>7.9</v>
      </c>
      <c r="W49">
        <v>7.8529999999999998</v>
      </c>
    </row>
    <row r="50" spans="1:23" x14ac:dyDescent="0.3">
      <c r="A50" t="s">
        <v>245</v>
      </c>
      <c r="B50">
        <v>176</v>
      </c>
      <c r="C50">
        <v>122</v>
      </c>
      <c r="D50">
        <v>130058047</v>
      </c>
      <c r="E50" t="s">
        <v>92</v>
      </c>
      <c r="F50" t="s">
        <v>150</v>
      </c>
      <c r="G50" t="s">
        <v>246</v>
      </c>
      <c r="H50">
        <v>822500</v>
      </c>
      <c r="I50">
        <v>2715</v>
      </c>
      <c r="J50" t="s">
        <v>29</v>
      </c>
      <c r="K50" t="s">
        <v>30</v>
      </c>
      <c r="L50">
        <v>15000000</v>
      </c>
      <c r="M50">
        <v>1999</v>
      </c>
      <c r="N50">
        <v>8.4</v>
      </c>
      <c r="O50">
        <v>115058047</v>
      </c>
      <c r="S50" t="s">
        <v>247</v>
      </c>
      <c r="T50">
        <v>113</v>
      </c>
      <c r="U50">
        <v>7.9</v>
      </c>
      <c r="V50">
        <v>7.9</v>
      </c>
      <c r="W50">
        <v>7.8529999999999998</v>
      </c>
    </row>
    <row r="51" spans="1:23" x14ac:dyDescent="0.3">
      <c r="A51" t="s">
        <v>185</v>
      </c>
      <c r="B51">
        <v>250</v>
      </c>
      <c r="C51">
        <v>154</v>
      </c>
      <c r="D51">
        <v>85200000</v>
      </c>
      <c r="E51" t="s">
        <v>248</v>
      </c>
      <c r="F51" t="s">
        <v>249</v>
      </c>
      <c r="G51" t="s">
        <v>250</v>
      </c>
      <c r="H51">
        <v>488537</v>
      </c>
      <c r="I51">
        <v>1076</v>
      </c>
      <c r="J51" t="s">
        <v>29</v>
      </c>
      <c r="K51" t="s">
        <v>30</v>
      </c>
      <c r="L51">
        <v>18500000</v>
      </c>
      <c r="M51">
        <v>1986</v>
      </c>
      <c r="N51">
        <v>8.4</v>
      </c>
      <c r="O51">
        <v>66700000</v>
      </c>
      <c r="S51" t="s">
        <v>251</v>
      </c>
      <c r="T51">
        <v>112</v>
      </c>
      <c r="U51">
        <v>7.9</v>
      </c>
      <c r="V51">
        <v>7.9</v>
      </c>
      <c r="W51">
        <v>7.8529999999999998</v>
      </c>
    </row>
    <row r="52" spans="1:23" x14ac:dyDescent="0.3">
      <c r="A52" t="s">
        <v>252</v>
      </c>
      <c r="B52">
        <v>421</v>
      </c>
      <c r="C52">
        <v>98</v>
      </c>
      <c r="D52">
        <v>223806889</v>
      </c>
      <c r="E52" t="s">
        <v>253</v>
      </c>
      <c r="F52" t="s">
        <v>254</v>
      </c>
      <c r="G52" t="s">
        <v>255</v>
      </c>
      <c r="H52">
        <v>718837</v>
      </c>
      <c r="I52">
        <v>1043</v>
      </c>
      <c r="J52" t="s">
        <v>29</v>
      </c>
      <c r="K52" t="s">
        <v>30</v>
      </c>
      <c r="L52">
        <v>180000000</v>
      </c>
      <c r="M52">
        <v>2008</v>
      </c>
      <c r="N52">
        <v>8.4</v>
      </c>
      <c r="O52">
        <v>43806889</v>
      </c>
      <c r="S52" t="s">
        <v>256</v>
      </c>
      <c r="T52">
        <v>108.5</v>
      </c>
      <c r="U52">
        <v>7.9</v>
      </c>
      <c r="V52">
        <v>7.9</v>
      </c>
      <c r="W52">
        <v>7.8529999999999998</v>
      </c>
    </row>
    <row r="53" spans="1:23" x14ac:dyDescent="0.3">
      <c r="A53" t="s">
        <v>89</v>
      </c>
      <c r="B53">
        <v>354</v>
      </c>
      <c r="C53">
        <v>123</v>
      </c>
      <c r="D53">
        <v>7098492</v>
      </c>
      <c r="E53" t="s">
        <v>257</v>
      </c>
      <c r="F53" t="s">
        <v>258</v>
      </c>
      <c r="G53" t="s">
        <v>259</v>
      </c>
      <c r="H53">
        <v>151812</v>
      </c>
      <c r="I53">
        <v>264</v>
      </c>
      <c r="J53" t="s">
        <v>156</v>
      </c>
      <c r="K53" t="s">
        <v>231</v>
      </c>
      <c r="L53">
        <v>500000</v>
      </c>
      <c r="M53">
        <v>2011</v>
      </c>
      <c r="N53">
        <v>8.4</v>
      </c>
      <c r="O53">
        <v>6598492</v>
      </c>
      <c r="S53" t="s">
        <v>260</v>
      </c>
      <c r="T53">
        <v>102</v>
      </c>
      <c r="U53">
        <v>7.9</v>
      </c>
      <c r="V53">
        <v>7.9</v>
      </c>
      <c r="W53">
        <v>7.8529999999999998</v>
      </c>
    </row>
    <row r="54" spans="1:23" x14ac:dyDescent="0.3">
      <c r="A54" t="s">
        <v>261</v>
      </c>
      <c r="B54">
        <v>132</v>
      </c>
      <c r="C54">
        <v>178</v>
      </c>
      <c r="D54">
        <v>75600000</v>
      </c>
      <c r="E54" t="s">
        <v>262</v>
      </c>
      <c r="F54" t="s">
        <v>263</v>
      </c>
      <c r="G54" t="s">
        <v>264</v>
      </c>
      <c r="H54">
        <v>736638</v>
      </c>
      <c r="I54">
        <v>1065</v>
      </c>
      <c r="J54" t="s">
        <v>29</v>
      </c>
      <c r="K54" t="s">
        <v>30</v>
      </c>
      <c r="L54">
        <v>72000000</v>
      </c>
      <c r="M54">
        <v>1995</v>
      </c>
      <c r="N54">
        <v>8.4</v>
      </c>
      <c r="O54">
        <v>3600000</v>
      </c>
      <c r="S54" t="s">
        <v>265</v>
      </c>
      <c r="T54">
        <v>101</v>
      </c>
      <c r="U54">
        <v>7.9</v>
      </c>
      <c r="V54">
        <v>7.9</v>
      </c>
      <c r="W54">
        <v>7.8529999999999998</v>
      </c>
    </row>
    <row r="55" spans="1:23" x14ac:dyDescent="0.3">
      <c r="A55" t="s">
        <v>54</v>
      </c>
      <c r="B55">
        <v>173</v>
      </c>
      <c r="C55">
        <v>99</v>
      </c>
      <c r="D55">
        <v>2812029</v>
      </c>
      <c r="E55" t="s">
        <v>208</v>
      </c>
      <c r="F55" t="s">
        <v>54</v>
      </c>
      <c r="G55" t="s">
        <v>266</v>
      </c>
      <c r="H55">
        <v>664719</v>
      </c>
      <c r="I55">
        <v>931</v>
      </c>
      <c r="J55" t="s">
        <v>29</v>
      </c>
      <c r="K55" t="s">
        <v>30</v>
      </c>
      <c r="L55">
        <v>1200000</v>
      </c>
      <c r="M55">
        <v>1992</v>
      </c>
      <c r="N55">
        <v>8.4</v>
      </c>
      <c r="O55">
        <v>1612029</v>
      </c>
      <c r="S55" t="s">
        <v>267</v>
      </c>
      <c r="T55">
        <v>97</v>
      </c>
      <c r="U55">
        <v>7.9</v>
      </c>
      <c r="V55">
        <v>7.9</v>
      </c>
      <c r="W55">
        <v>7.8529999999999998</v>
      </c>
    </row>
    <row r="56" spans="1:23" x14ac:dyDescent="0.3">
      <c r="A56" t="s">
        <v>268</v>
      </c>
      <c r="B56">
        <v>305</v>
      </c>
      <c r="C56">
        <v>120</v>
      </c>
      <c r="D56">
        <v>2181290</v>
      </c>
      <c r="E56" t="s">
        <v>269</v>
      </c>
      <c r="F56" t="s">
        <v>270</v>
      </c>
      <c r="G56" t="s">
        <v>271</v>
      </c>
      <c r="H56">
        <v>356181</v>
      </c>
      <c r="I56">
        <v>809</v>
      </c>
      <c r="J56" t="s">
        <v>133</v>
      </c>
      <c r="K56" t="s">
        <v>272</v>
      </c>
      <c r="L56">
        <v>3000000</v>
      </c>
      <c r="M56">
        <v>2003</v>
      </c>
      <c r="N56">
        <v>8.4</v>
      </c>
      <c r="O56">
        <v>-818710</v>
      </c>
      <c r="S56" t="s">
        <v>273</v>
      </c>
      <c r="T56">
        <v>80</v>
      </c>
      <c r="U56">
        <v>7.9</v>
      </c>
      <c r="V56">
        <v>7.9</v>
      </c>
      <c r="W56">
        <v>7.8529999999999998</v>
      </c>
    </row>
    <row r="57" spans="1:23" x14ac:dyDescent="0.3">
      <c r="A57" t="s">
        <v>274</v>
      </c>
      <c r="B57">
        <v>234</v>
      </c>
      <c r="C57">
        <v>102</v>
      </c>
      <c r="D57">
        <v>3609278</v>
      </c>
      <c r="E57" t="s">
        <v>92</v>
      </c>
      <c r="F57" t="s">
        <v>275</v>
      </c>
      <c r="G57" t="s">
        <v>276</v>
      </c>
      <c r="H57">
        <v>573541</v>
      </c>
      <c r="I57">
        <v>1916</v>
      </c>
      <c r="J57" t="s">
        <v>29</v>
      </c>
      <c r="K57" t="s">
        <v>30</v>
      </c>
      <c r="L57">
        <v>4500000</v>
      </c>
      <c r="M57">
        <v>2000</v>
      </c>
      <c r="N57">
        <v>8.4</v>
      </c>
      <c r="O57">
        <v>-890722</v>
      </c>
      <c r="S57" t="s">
        <v>277</v>
      </c>
      <c r="T57">
        <v>141</v>
      </c>
      <c r="U57">
        <v>8</v>
      </c>
      <c r="V57">
        <v>7.87</v>
      </c>
      <c r="W57">
        <v>7.8529999999999998</v>
      </c>
    </row>
    <row r="58" spans="1:23" x14ac:dyDescent="0.3">
      <c r="A58" t="s">
        <v>278</v>
      </c>
      <c r="B58">
        <v>96</v>
      </c>
      <c r="C58">
        <v>293</v>
      </c>
      <c r="D58">
        <v>11433134</v>
      </c>
      <c r="E58" t="s">
        <v>279</v>
      </c>
      <c r="F58" t="s">
        <v>280</v>
      </c>
      <c r="G58" t="s">
        <v>281</v>
      </c>
      <c r="H58">
        <v>168203</v>
      </c>
      <c r="I58">
        <v>426</v>
      </c>
      <c r="J58" t="s">
        <v>96</v>
      </c>
      <c r="K58" t="s">
        <v>282</v>
      </c>
      <c r="L58">
        <v>14000000</v>
      </c>
      <c r="M58">
        <v>1981</v>
      </c>
      <c r="N58">
        <v>8.4</v>
      </c>
      <c r="O58">
        <v>-2566866</v>
      </c>
      <c r="S58" t="s">
        <v>277</v>
      </c>
      <c r="T58">
        <v>141</v>
      </c>
      <c r="U58">
        <v>8</v>
      </c>
      <c r="V58">
        <v>7.87</v>
      </c>
      <c r="W58">
        <v>7.8529999999999998</v>
      </c>
    </row>
    <row r="59" spans="1:23" x14ac:dyDescent="0.3">
      <c r="A59" t="s">
        <v>194</v>
      </c>
      <c r="B59">
        <v>181</v>
      </c>
      <c r="C59">
        <v>227</v>
      </c>
      <c r="D59">
        <v>6000000</v>
      </c>
      <c r="E59" t="s">
        <v>283</v>
      </c>
      <c r="F59" t="s">
        <v>284</v>
      </c>
      <c r="G59" t="s">
        <v>285</v>
      </c>
      <c r="H59">
        <v>192775</v>
      </c>
      <c r="I59">
        <v>559</v>
      </c>
      <c r="J59" t="s">
        <v>29</v>
      </c>
      <c r="K59" t="s">
        <v>200</v>
      </c>
      <c r="L59">
        <v>15000000</v>
      </c>
      <c r="M59">
        <v>1962</v>
      </c>
      <c r="N59">
        <v>8.4</v>
      </c>
      <c r="O59">
        <v>-9000000</v>
      </c>
      <c r="S59" t="s">
        <v>286</v>
      </c>
      <c r="T59">
        <v>107</v>
      </c>
      <c r="U59">
        <v>7.85</v>
      </c>
      <c r="V59">
        <v>7.85</v>
      </c>
      <c r="W59">
        <v>7.8529999999999998</v>
      </c>
    </row>
    <row r="60" spans="1:23" x14ac:dyDescent="0.3">
      <c r="A60" t="s">
        <v>65</v>
      </c>
      <c r="B60">
        <v>111</v>
      </c>
      <c r="C60">
        <v>251</v>
      </c>
      <c r="D60">
        <v>5300000</v>
      </c>
      <c r="E60" t="s">
        <v>26</v>
      </c>
      <c r="F60" t="s">
        <v>44</v>
      </c>
      <c r="G60" t="s">
        <v>287</v>
      </c>
      <c r="H60">
        <v>221000</v>
      </c>
      <c r="I60">
        <v>495</v>
      </c>
      <c r="J60" t="s">
        <v>29</v>
      </c>
      <c r="K60" t="s">
        <v>70</v>
      </c>
      <c r="L60">
        <v>30000000</v>
      </c>
      <c r="M60">
        <v>1984</v>
      </c>
      <c r="N60">
        <v>8.4</v>
      </c>
      <c r="O60">
        <v>-24700000</v>
      </c>
      <c r="S60" t="s">
        <v>286</v>
      </c>
      <c r="T60">
        <v>107</v>
      </c>
      <c r="U60">
        <v>7.85</v>
      </c>
      <c r="V60">
        <v>7.85</v>
      </c>
      <c r="W60">
        <v>7.8529999999999998</v>
      </c>
    </row>
    <row r="61" spans="1:23" x14ac:dyDescent="0.3">
      <c r="A61" t="s">
        <v>288</v>
      </c>
      <c r="B61">
        <v>242</v>
      </c>
      <c r="C61">
        <v>122</v>
      </c>
      <c r="D61">
        <v>33201661</v>
      </c>
      <c r="E61" t="s">
        <v>289</v>
      </c>
      <c r="F61" t="s">
        <v>290</v>
      </c>
      <c r="G61" t="s">
        <v>291</v>
      </c>
      <c r="H61">
        <v>534262</v>
      </c>
      <c r="I61">
        <v>1314</v>
      </c>
      <c r="J61" t="s">
        <v>90</v>
      </c>
      <c r="K61" t="s">
        <v>241</v>
      </c>
      <c r="L61">
        <v>77000000</v>
      </c>
      <c r="M61">
        <v>2001</v>
      </c>
      <c r="N61">
        <v>8.4</v>
      </c>
      <c r="O61">
        <v>-43798339</v>
      </c>
      <c r="S61" t="s">
        <v>292</v>
      </c>
      <c r="T61">
        <v>124</v>
      </c>
      <c r="U61">
        <v>7.8</v>
      </c>
      <c r="V61">
        <v>7.84</v>
      </c>
      <c r="W61">
        <v>7.8529999999999998</v>
      </c>
    </row>
    <row r="62" spans="1:23" x14ac:dyDescent="0.3">
      <c r="A62" t="s">
        <v>118</v>
      </c>
      <c r="B62">
        <v>174</v>
      </c>
      <c r="C62">
        <v>134</v>
      </c>
      <c r="D62">
        <v>2298191</v>
      </c>
      <c r="E62" t="s">
        <v>293</v>
      </c>
      <c r="F62" t="s">
        <v>294</v>
      </c>
      <c r="G62" t="s">
        <v>295</v>
      </c>
      <c r="H62">
        <v>221552</v>
      </c>
      <c r="I62">
        <v>570</v>
      </c>
      <c r="J62" t="s">
        <v>124</v>
      </c>
      <c r="K62" t="s">
        <v>128</v>
      </c>
      <c r="L62">
        <v>2400000000</v>
      </c>
      <c r="M62">
        <v>1997</v>
      </c>
      <c r="N62">
        <v>8.4</v>
      </c>
      <c r="O62">
        <v>-2397701809</v>
      </c>
      <c r="S62" t="s">
        <v>292</v>
      </c>
      <c r="T62">
        <v>124</v>
      </c>
      <c r="U62">
        <v>7.8</v>
      </c>
      <c r="V62">
        <v>7.84</v>
      </c>
      <c r="W62">
        <v>7.8529999999999998</v>
      </c>
    </row>
    <row r="63" spans="1:23" x14ac:dyDescent="0.3">
      <c r="A63" t="s">
        <v>108</v>
      </c>
      <c r="B63">
        <v>453</v>
      </c>
      <c r="C63">
        <v>103</v>
      </c>
      <c r="D63">
        <v>414984497</v>
      </c>
      <c r="E63" t="s">
        <v>296</v>
      </c>
      <c r="F63" t="s">
        <v>74</v>
      </c>
      <c r="G63" t="s">
        <v>297</v>
      </c>
      <c r="H63">
        <v>544884</v>
      </c>
      <c r="I63">
        <v>733</v>
      </c>
      <c r="J63" t="s">
        <v>29</v>
      </c>
      <c r="K63" t="s">
        <v>30</v>
      </c>
      <c r="L63">
        <v>200000000</v>
      </c>
      <c r="M63">
        <v>2010</v>
      </c>
      <c r="N63">
        <v>8.3000000000000007</v>
      </c>
      <c r="O63">
        <v>214984497</v>
      </c>
      <c r="S63" t="s">
        <v>298</v>
      </c>
      <c r="T63">
        <v>160</v>
      </c>
      <c r="U63">
        <v>7.8</v>
      </c>
      <c r="V63">
        <v>7.8</v>
      </c>
      <c r="W63">
        <v>7.8529999999999998</v>
      </c>
    </row>
    <row r="64" spans="1:23" x14ac:dyDescent="0.3">
      <c r="A64" t="s">
        <v>113</v>
      </c>
      <c r="B64">
        <v>536</v>
      </c>
      <c r="C64">
        <v>95</v>
      </c>
      <c r="D64">
        <v>356454367</v>
      </c>
      <c r="E64" t="s">
        <v>299</v>
      </c>
      <c r="F64" t="s">
        <v>300</v>
      </c>
      <c r="G64" t="s">
        <v>301</v>
      </c>
      <c r="H64">
        <v>345198</v>
      </c>
      <c r="I64">
        <v>773</v>
      </c>
      <c r="J64" t="s">
        <v>29</v>
      </c>
      <c r="K64" t="s">
        <v>30</v>
      </c>
      <c r="L64">
        <v>175000000</v>
      </c>
      <c r="M64">
        <v>2015</v>
      </c>
      <c r="N64">
        <v>8.3000000000000007</v>
      </c>
      <c r="O64">
        <v>181454367</v>
      </c>
      <c r="S64" t="s">
        <v>298</v>
      </c>
      <c r="T64">
        <v>160</v>
      </c>
      <c r="U64">
        <v>7.8</v>
      </c>
      <c r="V64">
        <v>7.8</v>
      </c>
      <c r="W64">
        <v>7.8529999999999998</v>
      </c>
    </row>
    <row r="65" spans="1:23" x14ac:dyDescent="0.3">
      <c r="A65" t="s">
        <v>302</v>
      </c>
      <c r="B65">
        <v>166</v>
      </c>
      <c r="C65">
        <v>74</v>
      </c>
      <c r="D65">
        <v>191796233</v>
      </c>
      <c r="E65" t="s">
        <v>296</v>
      </c>
      <c r="F65" t="s">
        <v>74</v>
      </c>
      <c r="G65" t="s">
        <v>303</v>
      </c>
      <c r="H65">
        <v>623757</v>
      </c>
      <c r="I65">
        <v>391</v>
      </c>
      <c r="J65" t="s">
        <v>29</v>
      </c>
      <c r="K65" t="s">
        <v>30</v>
      </c>
      <c r="L65">
        <v>30000000</v>
      </c>
      <c r="M65">
        <v>1995</v>
      </c>
      <c r="N65">
        <v>8.3000000000000007</v>
      </c>
      <c r="O65">
        <v>161796233</v>
      </c>
      <c r="S65" t="s">
        <v>304</v>
      </c>
      <c r="T65">
        <v>219</v>
      </c>
      <c r="U65">
        <v>7.8</v>
      </c>
      <c r="V65">
        <v>7.8</v>
      </c>
      <c r="W65">
        <v>7.8529999999999998</v>
      </c>
    </row>
    <row r="66" spans="1:23" x14ac:dyDescent="0.3">
      <c r="A66" t="s">
        <v>138</v>
      </c>
      <c r="B66">
        <v>119</v>
      </c>
      <c r="C66">
        <v>129</v>
      </c>
      <c r="D66">
        <v>159600000</v>
      </c>
      <c r="E66" t="s">
        <v>305</v>
      </c>
      <c r="F66" t="s">
        <v>306</v>
      </c>
      <c r="G66" t="s">
        <v>307</v>
      </c>
      <c r="H66">
        <v>175607</v>
      </c>
      <c r="I66">
        <v>252</v>
      </c>
      <c r="J66" t="s">
        <v>29</v>
      </c>
      <c r="K66" t="s">
        <v>30</v>
      </c>
      <c r="L66">
        <v>5500000</v>
      </c>
      <c r="M66">
        <v>1973</v>
      </c>
      <c r="N66">
        <v>8.3000000000000007</v>
      </c>
      <c r="O66">
        <v>154100000</v>
      </c>
      <c r="S66" t="s">
        <v>308</v>
      </c>
      <c r="T66">
        <v>139</v>
      </c>
      <c r="U66">
        <v>7.8</v>
      </c>
      <c r="V66">
        <v>7.8</v>
      </c>
      <c r="W66">
        <v>7.8529999999999998</v>
      </c>
    </row>
    <row r="67" spans="1:23" x14ac:dyDescent="0.3">
      <c r="A67" t="s">
        <v>59</v>
      </c>
      <c r="B67">
        <v>149</v>
      </c>
      <c r="C67">
        <v>127</v>
      </c>
      <c r="D67">
        <v>197171806</v>
      </c>
      <c r="E67" t="s">
        <v>309</v>
      </c>
      <c r="F67" t="s">
        <v>79</v>
      </c>
      <c r="G67" t="s">
        <v>310</v>
      </c>
      <c r="H67">
        <v>515306</v>
      </c>
      <c r="I67">
        <v>477</v>
      </c>
      <c r="J67" t="s">
        <v>29</v>
      </c>
      <c r="K67" t="s">
        <v>30</v>
      </c>
      <c r="L67">
        <v>48000000</v>
      </c>
      <c r="M67">
        <v>1989</v>
      </c>
      <c r="N67">
        <v>8.3000000000000007</v>
      </c>
      <c r="O67">
        <v>149171806</v>
      </c>
      <c r="S67" t="s">
        <v>311</v>
      </c>
      <c r="T67">
        <v>133</v>
      </c>
      <c r="U67">
        <v>7.8</v>
      </c>
      <c r="V67">
        <v>7.8</v>
      </c>
      <c r="W67">
        <v>7.8529999999999998</v>
      </c>
    </row>
    <row r="68" spans="1:23" x14ac:dyDescent="0.3">
      <c r="A68" t="s">
        <v>312</v>
      </c>
      <c r="B68">
        <v>161</v>
      </c>
      <c r="C68">
        <v>126</v>
      </c>
      <c r="D68">
        <v>138339411</v>
      </c>
      <c r="E68" t="s">
        <v>92</v>
      </c>
      <c r="F68" t="s">
        <v>313</v>
      </c>
      <c r="G68" t="s">
        <v>314</v>
      </c>
      <c r="H68">
        <v>604904</v>
      </c>
      <c r="I68">
        <v>682</v>
      </c>
      <c r="J68" t="s">
        <v>29</v>
      </c>
      <c r="K68" t="s">
        <v>30</v>
      </c>
      <c r="L68">
        <v>10000000</v>
      </c>
      <c r="M68">
        <v>1997</v>
      </c>
      <c r="N68">
        <v>8.3000000000000007</v>
      </c>
      <c r="O68">
        <v>128339411</v>
      </c>
      <c r="S68" t="s">
        <v>315</v>
      </c>
      <c r="T68">
        <v>131</v>
      </c>
      <c r="U68">
        <v>7.8</v>
      </c>
      <c r="V68">
        <v>7.8</v>
      </c>
      <c r="W68">
        <v>7.8529999999999998</v>
      </c>
    </row>
    <row r="69" spans="1:23" x14ac:dyDescent="0.3">
      <c r="A69" t="s">
        <v>113</v>
      </c>
      <c r="B69">
        <v>408</v>
      </c>
      <c r="C69">
        <v>96</v>
      </c>
      <c r="D69">
        <v>292979556</v>
      </c>
      <c r="E69" t="s">
        <v>316</v>
      </c>
      <c r="F69" t="s">
        <v>254</v>
      </c>
      <c r="G69" t="s">
        <v>317</v>
      </c>
      <c r="H69">
        <v>665575</v>
      </c>
      <c r="I69">
        <v>704</v>
      </c>
      <c r="J69" t="s">
        <v>29</v>
      </c>
      <c r="K69" t="s">
        <v>30</v>
      </c>
      <c r="L69">
        <v>175000000</v>
      </c>
      <c r="M69">
        <v>2009</v>
      </c>
      <c r="N69">
        <v>8.3000000000000007</v>
      </c>
      <c r="O69">
        <v>117979556</v>
      </c>
      <c r="S69" t="s">
        <v>318</v>
      </c>
      <c r="T69">
        <v>122</v>
      </c>
      <c r="U69">
        <v>7.8</v>
      </c>
      <c r="V69">
        <v>7.8</v>
      </c>
      <c r="W69">
        <v>7.8529999999999998</v>
      </c>
    </row>
    <row r="70" spans="1:23" x14ac:dyDescent="0.3">
      <c r="A70" t="s">
        <v>67</v>
      </c>
      <c r="B70">
        <v>131</v>
      </c>
      <c r="C70">
        <v>131</v>
      </c>
      <c r="D70">
        <v>101157447</v>
      </c>
      <c r="E70" t="s">
        <v>202</v>
      </c>
      <c r="F70" t="s">
        <v>67</v>
      </c>
      <c r="G70" t="s">
        <v>319</v>
      </c>
      <c r="H70">
        <v>277505</v>
      </c>
      <c r="I70">
        <v>495</v>
      </c>
      <c r="J70" t="s">
        <v>29</v>
      </c>
      <c r="K70" t="s">
        <v>30</v>
      </c>
      <c r="L70">
        <v>14400000</v>
      </c>
      <c r="M70">
        <v>1992</v>
      </c>
      <c r="N70">
        <v>8.3000000000000007</v>
      </c>
      <c r="O70">
        <v>86757447</v>
      </c>
      <c r="S70" t="s">
        <v>320</v>
      </c>
      <c r="T70">
        <v>119</v>
      </c>
      <c r="U70">
        <v>7.8</v>
      </c>
      <c r="V70">
        <v>7.8</v>
      </c>
      <c r="W70">
        <v>7.8529999999999998</v>
      </c>
    </row>
    <row r="71" spans="1:23" x14ac:dyDescent="0.3">
      <c r="A71" t="s">
        <v>38</v>
      </c>
      <c r="B71">
        <v>478</v>
      </c>
      <c r="C71">
        <v>128</v>
      </c>
      <c r="D71">
        <v>205343774</v>
      </c>
      <c r="E71" t="s">
        <v>171</v>
      </c>
      <c r="F71" t="s">
        <v>40</v>
      </c>
      <c r="G71" t="s">
        <v>321</v>
      </c>
      <c r="H71">
        <v>980946</v>
      </c>
      <c r="I71">
        <v>2685</v>
      </c>
      <c r="J71" t="s">
        <v>29</v>
      </c>
      <c r="K71" t="s">
        <v>30</v>
      </c>
      <c r="L71">
        <v>150000000</v>
      </c>
      <c r="M71">
        <v>2005</v>
      </c>
      <c r="N71">
        <v>8.3000000000000007</v>
      </c>
      <c r="O71">
        <v>55343774</v>
      </c>
      <c r="S71" t="s">
        <v>322</v>
      </c>
      <c r="T71">
        <v>116</v>
      </c>
      <c r="U71">
        <v>7.8</v>
      </c>
      <c r="V71">
        <v>7.8</v>
      </c>
      <c r="W71">
        <v>7.8529999999999998</v>
      </c>
    </row>
    <row r="72" spans="1:23" x14ac:dyDescent="0.3">
      <c r="A72" t="s">
        <v>54</v>
      </c>
      <c r="B72">
        <v>486</v>
      </c>
      <c r="C72">
        <v>153</v>
      </c>
      <c r="D72">
        <v>120523073</v>
      </c>
      <c r="E72" t="s">
        <v>323</v>
      </c>
      <c r="F72" t="s">
        <v>324</v>
      </c>
      <c r="G72" t="s">
        <v>325</v>
      </c>
      <c r="H72">
        <v>885175</v>
      </c>
      <c r="I72">
        <v>1527</v>
      </c>
      <c r="J72" t="s">
        <v>29</v>
      </c>
      <c r="K72" t="s">
        <v>30</v>
      </c>
      <c r="L72">
        <v>75000000</v>
      </c>
      <c r="M72">
        <v>2009</v>
      </c>
      <c r="N72">
        <v>8.3000000000000007</v>
      </c>
      <c r="O72">
        <v>45523073</v>
      </c>
      <c r="S72" t="s">
        <v>326</v>
      </c>
      <c r="T72">
        <v>107.5</v>
      </c>
      <c r="U72">
        <v>7.8</v>
      </c>
      <c r="V72">
        <v>7.8</v>
      </c>
      <c r="W72">
        <v>7.8529999999999998</v>
      </c>
    </row>
    <row r="73" spans="1:23" x14ac:dyDescent="0.3">
      <c r="A73" t="s">
        <v>298</v>
      </c>
      <c r="B73">
        <v>285</v>
      </c>
      <c r="C73">
        <v>161</v>
      </c>
      <c r="D73">
        <v>56715371</v>
      </c>
      <c r="E73" t="s">
        <v>327</v>
      </c>
      <c r="F73" t="s">
        <v>328</v>
      </c>
      <c r="G73" t="s">
        <v>329</v>
      </c>
      <c r="H73">
        <v>427357</v>
      </c>
      <c r="I73">
        <v>1736</v>
      </c>
      <c r="J73" t="s">
        <v>29</v>
      </c>
      <c r="K73" t="s">
        <v>200</v>
      </c>
      <c r="L73">
        <v>12000000</v>
      </c>
      <c r="M73">
        <v>1968</v>
      </c>
      <c r="N73">
        <v>8.3000000000000007</v>
      </c>
      <c r="O73">
        <v>44715371</v>
      </c>
      <c r="S73" t="s">
        <v>326</v>
      </c>
      <c r="T73">
        <v>107.5</v>
      </c>
      <c r="U73">
        <v>7.8</v>
      </c>
      <c r="V73">
        <v>7.8</v>
      </c>
      <c r="W73">
        <v>7.8529999999999998</v>
      </c>
    </row>
    <row r="74" spans="1:23" x14ac:dyDescent="0.3">
      <c r="A74" t="s">
        <v>110</v>
      </c>
      <c r="B74">
        <v>134</v>
      </c>
      <c r="C74">
        <v>180</v>
      </c>
      <c r="D74">
        <v>51600000</v>
      </c>
      <c r="E74" t="s">
        <v>330</v>
      </c>
      <c r="F74" t="s">
        <v>331</v>
      </c>
      <c r="G74" t="s">
        <v>332</v>
      </c>
      <c r="H74">
        <v>270790</v>
      </c>
      <c r="I74">
        <v>549</v>
      </c>
      <c r="J74" t="s">
        <v>29</v>
      </c>
      <c r="K74" t="s">
        <v>30</v>
      </c>
      <c r="L74">
        <v>18000000</v>
      </c>
      <c r="M74">
        <v>1984</v>
      </c>
      <c r="N74">
        <v>8.3000000000000007</v>
      </c>
      <c r="O74">
        <v>33600000</v>
      </c>
      <c r="S74" t="s">
        <v>333</v>
      </c>
      <c r="T74">
        <v>104</v>
      </c>
      <c r="U74">
        <v>7.8</v>
      </c>
      <c r="V74">
        <v>7.8</v>
      </c>
      <c r="W74">
        <v>7.8529999999999998</v>
      </c>
    </row>
    <row r="75" spans="1:23" x14ac:dyDescent="0.3">
      <c r="A75" t="s">
        <v>334</v>
      </c>
      <c r="B75">
        <v>177</v>
      </c>
      <c r="C75">
        <v>138</v>
      </c>
      <c r="D75">
        <v>64604977</v>
      </c>
      <c r="E75" t="s">
        <v>140</v>
      </c>
      <c r="F75" t="s">
        <v>150</v>
      </c>
      <c r="G75" t="s">
        <v>335</v>
      </c>
      <c r="H75">
        <v>414219</v>
      </c>
      <c r="I75">
        <v>625</v>
      </c>
      <c r="J75" t="s">
        <v>29</v>
      </c>
      <c r="K75" t="s">
        <v>30</v>
      </c>
      <c r="L75">
        <v>35000000</v>
      </c>
      <c r="M75">
        <v>1997</v>
      </c>
      <c r="N75">
        <v>8.3000000000000007</v>
      </c>
      <c r="O75">
        <v>29604977</v>
      </c>
      <c r="S75" t="s">
        <v>336</v>
      </c>
      <c r="T75">
        <v>104</v>
      </c>
      <c r="U75">
        <v>7.8</v>
      </c>
      <c r="V75">
        <v>7.8</v>
      </c>
      <c r="W75">
        <v>7.8529999999999998</v>
      </c>
    </row>
    <row r="76" spans="1:23" x14ac:dyDescent="0.3">
      <c r="A76" t="s">
        <v>337</v>
      </c>
      <c r="B76">
        <v>151</v>
      </c>
      <c r="C76">
        <v>104</v>
      </c>
      <c r="D76">
        <v>30093107</v>
      </c>
      <c r="E76" t="s">
        <v>338</v>
      </c>
      <c r="F76" t="s">
        <v>339</v>
      </c>
      <c r="G76" t="s">
        <v>340</v>
      </c>
      <c r="H76">
        <v>600996</v>
      </c>
      <c r="I76">
        <v>726</v>
      </c>
      <c r="J76" t="s">
        <v>29</v>
      </c>
      <c r="K76" t="s">
        <v>200</v>
      </c>
      <c r="L76">
        <v>6000000</v>
      </c>
      <c r="M76">
        <v>2000</v>
      </c>
      <c r="N76">
        <v>8.3000000000000007</v>
      </c>
      <c r="O76">
        <v>24093107</v>
      </c>
      <c r="S76" t="s">
        <v>341</v>
      </c>
      <c r="T76">
        <v>101</v>
      </c>
      <c r="U76">
        <v>7.8</v>
      </c>
      <c r="V76">
        <v>7.8</v>
      </c>
      <c r="W76">
        <v>7.8529999999999998</v>
      </c>
    </row>
    <row r="77" spans="1:23" x14ac:dyDescent="0.3">
      <c r="A77" t="s">
        <v>99</v>
      </c>
      <c r="B77">
        <v>181</v>
      </c>
      <c r="C77">
        <v>120</v>
      </c>
      <c r="D77">
        <v>25000000</v>
      </c>
      <c r="E77" t="s">
        <v>342</v>
      </c>
      <c r="F77" t="s">
        <v>343</v>
      </c>
      <c r="G77" t="s">
        <v>344</v>
      </c>
      <c r="H77">
        <v>175196</v>
      </c>
      <c r="I77">
        <v>350</v>
      </c>
      <c r="J77" t="s">
        <v>29</v>
      </c>
      <c r="K77" t="s">
        <v>30</v>
      </c>
      <c r="L77">
        <v>2883848</v>
      </c>
      <c r="M77">
        <v>1959</v>
      </c>
      <c r="N77">
        <v>8.3000000000000007</v>
      </c>
      <c r="O77">
        <v>22116152</v>
      </c>
      <c r="S77" t="s">
        <v>345</v>
      </c>
      <c r="T77">
        <v>100</v>
      </c>
      <c r="U77">
        <v>7.8</v>
      </c>
      <c r="V77">
        <v>7.8</v>
      </c>
      <c r="W77">
        <v>7.8529999999999998</v>
      </c>
    </row>
    <row r="78" spans="1:23" x14ac:dyDescent="0.3">
      <c r="A78" t="s">
        <v>346</v>
      </c>
      <c r="B78">
        <v>147</v>
      </c>
      <c r="C78">
        <v>142</v>
      </c>
      <c r="D78">
        <v>44700000</v>
      </c>
      <c r="E78" t="s">
        <v>26</v>
      </c>
      <c r="F78" t="s">
        <v>34</v>
      </c>
      <c r="G78" t="s">
        <v>347</v>
      </c>
      <c r="H78">
        <v>537442</v>
      </c>
      <c r="I78">
        <v>851</v>
      </c>
      <c r="J78" t="s">
        <v>29</v>
      </c>
      <c r="K78" t="s">
        <v>30</v>
      </c>
      <c r="L78">
        <v>25000000</v>
      </c>
      <c r="M78">
        <v>1983</v>
      </c>
      <c r="N78">
        <v>8.3000000000000007</v>
      </c>
      <c r="O78">
        <v>19700000</v>
      </c>
      <c r="S78" t="s">
        <v>348</v>
      </c>
      <c r="T78">
        <v>94</v>
      </c>
      <c r="U78">
        <v>7.8</v>
      </c>
      <c r="V78">
        <v>7.8</v>
      </c>
      <c r="W78">
        <v>7.8529999999999998</v>
      </c>
    </row>
    <row r="79" spans="1:23" x14ac:dyDescent="0.3">
      <c r="A79" t="s">
        <v>349</v>
      </c>
      <c r="B79">
        <v>273</v>
      </c>
      <c r="C79">
        <v>108</v>
      </c>
      <c r="D79">
        <v>34126138</v>
      </c>
      <c r="E79" t="s">
        <v>350</v>
      </c>
      <c r="F79" t="s">
        <v>351</v>
      </c>
      <c r="G79" t="s">
        <v>352</v>
      </c>
      <c r="H79">
        <v>666937</v>
      </c>
      <c r="I79">
        <v>1514</v>
      </c>
      <c r="J79" t="s">
        <v>29</v>
      </c>
      <c r="K79" t="s">
        <v>30</v>
      </c>
      <c r="L79">
        <v>20000000</v>
      </c>
      <c r="M79">
        <v>2004</v>
      </c>
      <c r="N79">
        <v>8.3000000000000007</v>
      </c>
      <c r="O79">
        <v>14126138</v>
      </c>
      <c r="S79" t="s">
        <v>353</v>
      </c>
      <c r="T79">
        <v>88</v>
      </c>
      <c r="U79">
        <v>7.8</v>
      </c>
      <c r="V79">
        <v>7.8</v>
      </c>
      <c r="W79">
        <v>7.8529999999999998</v>
      </c>
    </row>
    <row r="80" spans="1:23" x14ac:dyDescent="0.3">
      <c r="A80" t="s">
        <v>354</v>
      </c>
      <c r="B80">
        <v>53</v>
      </c>
      <c r="C80">
        <v>170</v>
      </c>
      <c r="D80">
        <v>7830611</v>
      </c>
      <c r="E80" t="s">
        <v>355</v>
      </c>
      <c r="F80" t="s">
        <v>356</v>
      </c>
      <c r="G80" t="s">
        <v>357</v>
      </c>
      <c r="H80">
        <v>18980</v>
      </c>
      <c r="I80">
        <v>74</v>
      </c>
      <c r="J80" t="s">
        <v>29</v>
      </c>
      <c r="K80" t="s">
        <v>30</v>
      </c>
      <c r="L80">
        <v>700000</v>
      </c>
      <c r="M80">
        <v>1994</v>
      </c>
      <c r="N80">
        <v>8.3000000000000007</v>
      </c>
      <c r="O80">
        <v>7130611</v>
      </c>
      <c r="S80" t="s">
        <v>358</v>
      </c>
      <c r="T80">
        <v>88</v>
      </c>
      <c r="U80">
        <v>7.8</v>
      </c>
      <c r="V80">
        <v>7.8</v>
      </c>
      <c r="W80">
        <v>7.8529999999999998</v>
      </c>
    </row>
    <row r="81" spans="1:23" x14ac:dyDescent="0.3">
      <c r="A81" t="s">
        <v>102</v>
      </c>
      <c r="B81">
        <v>421</v>
      </c>
      <c r="C81">
        <v>118</v>
      </c>
      <c r="D81">
        <v>14677654</v>
      </c>
      <c r="E81" t="s">
        <v>92</v>
      </c>
      <c r="F81" t="s">
        <v>359</v>
      </c>
      <c r="G81" t="s">
        <v>360</v>
      </c>
      <c r="H81">
        <v>161288</v>
      </c>
      <c r="I81">
        <v>351</v>
      </c>
      <c r="J81" t="s">
        <v>29</v>
      </c>
      <c r="K81" t="s">
        <v>361</v>
      </c>
      <c r="L81">
        <v>13000000</v>
      </c>
      <c r="M81">
        <v>2015</v>
      </c>
      <c r="N81">
        <v>8.3000000000000007</v>
      </c>
      <c r="O81">
        <v>1677654</v>
      </c>
      <c r="S81" t="s">
        <v>362</v>
      </c>
      <c r="T81">
        <v>81</v>
      </c>
      <c r="U81">
        <v>7.8</v>
      </c>
      <c r="V81">
        <v>7.8</v>
      </c>
      <c r="W81">
        <v>7.8529999999999998</v>
      </c>
    </row>
    <row r="82" spans="1:23" x14ac:dyDescent="0.3">
      <c r="A82" t="s">
        <v>363</v>
      </c>
      <c r="B82">
        <v>131</v>
      </c>
      <c r="C82">
        <v>91</v>
      </c>
      <c r="D82">
        <v>1229197</v>
      </c>
      <c r="E82" t="s">
        <v>364</v>
      </c>
      <c r="F82" t="s">
        <v>365</v>
      </c>
      <c r="G82" t="s">
        <v>366</v>
      </c>
      <c r="H82">
        <v>382240</v>
      </c>
      <c r="I82">
        <v>660</v>
      </c>
      <c r="J82" t="s">
        <v>29</v>
      </c>
      <c r="K82" t="s">
        <v>200</v>
      </c>
      <c r="L82">
        <v>229575</v>
      </c>
      <c r="M82">
        <v>1975</v>
      </c>
      <c r="N82">
        <v>8.3000000000000007</v>
      </c>
      <c r="O82">
        <v>999622</v>
      </c>
      <c r="S82" t="s">
        <v>367</v>
      </c>
      <c r="T82">
        <v>80</v>
      </c>
      <c r="U82">
        <v>7.8</v>
      </c>
      <c r="V82">
        <v>7.8</v>
      </c>
      <c r="W82">
        <v>7.8529999999999998</v>
      </c>
    </row>
    <row r="83" spans="1:23" x14ac:dyDescent="0.3">
      <c r="A83" t="s">
        <v>368</v>
      </c>
      <c r="B83">
        <v>349</v>
      </c>
      <c r="C83">
        <v>115</v>
      </c>
      <c r="D83">
        <v>610968</v>
      </c>
      <c r="E83" t="s">
        <v>92</v>
      </c>
      <c r="F83" t="s">
        <v>369</v>
      </c>
      <c r="G83" t="s">
        <v>370</v>
      </c>
      <c r="H83">
        <v>170155</v>
      </c>
      <c r="I83">
        <v>249</v>
      </c>
      <c r="J83" t="s">
        <v>64</v>
      </c>
      <c r="K83" t="s">
        <v>371</v>
      </c>
      <c r="L83">
        <v>3800000</v>
      </c>
      <c r="M83">
        <v>2012</v>
      </c>
      <c r="N83">
        <v>8.3000000000000007</v>
      </c>
      <c r="O83">
        <v>-3189032</v>
      </c>
      <c r="S83" t="s">
        <v>372</v>
      </c>
      <c r="T83">
        <v>98</v>
      </c>
      <c r="U83">
        <v>7.9</v>
      </c>
      <c r="V83">
        <v>7.77</v>
      </c>
      <c r="W83">
        <v>7.8529999999999998</v>
      </c>
    </row>
    <row r="84" spans="1:23" x14ac:dyDescent="0.3">
      <c r="A84" t="s">
        <v>95</v>
      </c>
      <c r="B84">
        <v>260</v>
      </c>
      <c r="C84">
        <v>145</v>
      </c>
      <c r="D84">
        <v>26435</v>
      </c>
      <c r="E84" t="s">
        <v>373</v>
      </c>
      <c r="F84" t="s">
        <v>374</v>
      </c>
      <c r="G84" t="s">
        <v>375</v>
      </c>
      <c r="H84">
        <v>111841</v>
      </c>
      <c r="I84">
        <v>413</v>
      </c>
      <c r="J84" t="s">
        <v>96</v>
      </c>
      <c r="K84" t="s">
        <v>227</v>
      </c>
      <c r="L84">
        <v>6000000</v>
      </c>
      <c r="M84">
        <v>1927</v>
      </c>
      <c r="N84">
        <v>8.3000000000000007</v>
      </c>
      <c r="O84">
        <v>-5973565</v>
      </c>
      <c r="S84" t="s">
        <v>261</v>
      </c>
      <c r="T84">
        <v>139</v>
      </c>
      <c r="U84">
        <v>7.8</v>
      </c>
      <c r="V84">
        <v>7.77</v>
      </c>
      <c r="W84">
        <v>7.8529999999999998</v>
      </c>
    </row>
    <row r="85" spans="1:23" x14ac:dyDescent="0.3">
      <c r="A85" t="s">
        <v>376</v>
      </c>
      <c r="B85">
        <v>192</v>
      </c>
      <c r="C85">
        <v>178</v>
      </c>
      <c r="D85">
        <v>5501940</v>
      </c>
      <c r="E85" t="s">
        <v>262</v>
      </c>
      <c r="F85" t="s">
        <v>377</v>
      </c>
      <c r="G85" t="s">
        <v>378</v>
      </c>
      <c r="H85">
        <v>248354</v>
      </c>
      <c r="I85">
        <v>564</v>
      </c>
      <c r="J85" t="s">
        <v>96</v>
      </c>
      <c r="K85" t="s">
        <v>227</v>
      </c>
      <c r="L85">
        <v>13500000</v>
      </c>
      <c r="M85">
        <v>2004</v>
      </c>
      <c r="N85">
        <v>8.3000000000000007</v>
      </c>
      <c r="O85">
        <v>-7998060</v>
      </c>
      <c r="S85" t="s">
        <v>261</v>
      </c>
      <c r="T85">
        <v>139</v>
      </c>
      <c r="U85">
        <v>7.8</v>
      </c>
      <c r="V85">
        <v>7.77</v>
      </c>
      <c r="W85">
        <v>7.8529999999999998</v>
      </c>
    </row>
    <row r="86" spans="1:23" x14ac:dyDescent="0.3">
      <c r="A86" t="s">
        <v>115</v>
      </c>
      <c r="B86">
        <v>151</v>
      </c>
      <c r="C86">
        <v>121</v>
      </c>
      <c r="D86">
        <v>45250</v>
      </c>
      <c r="E86" t="s">
        <v>379</v>
      </c>
      <c r="F86" t="s">
        <v>44</v>
      </c>
      <c r="G86" t="s">
        <v>380</v>
      </c>
      <c r="H86">
        <v>235133</v>
      </c>
      <c r="I86">
        <v>494</v>
      </c>
      <c r="J86" t="s">
        <v>29</v>
      </c>
      <c r="K86" t="s">
        <v>30</v>
      </c>
      <c r="L86">
        <v>18000000</v>
      </c>
      <c r="M86">
        <v>1980</v>
      </c>
      <c r="N86">
        <v>8.3000000000000007</v>
      </c>
      <c r="O86">
        <v>-17954750</v>
      </c>
      <c r="S86" t="s">
        <v>91</v>
      </c>
      <c r="T86">
        <v>147</v>
      </c>
      <c r="U86">
        <v>7.8</v>
      </c>
      <c r="V86">
        <v>7.75</v>
      </c>
      <c r="W86">
        <v>7.8529999999999998</v>
      </c>
    </row>
    <row r="87" spans="1:23" x14ac:dyDescent="0.3">
      <c r="A87" t="s">
        <v>252</v>
      </c>
      <c r="B87">
        <v>301</v>
      </c>
      <c r="C87">
        <v>100</v>
      </c>
      <c r="D87">
        <v>380838870</v>
      </c>
      <c r="E87" t="s">
        <v>316</v>
      </c>
      <c r="F87" t="s">
        <v>381</v>
      </c>
      <c r="G87" t="s">
        <v>382</v>
      </c>
      <c r="H87">
        <v>692482</v>
      </c>
      <c r="I87">
        <v>866</v>
      </c>
      <c r="J87" t="s">
        <v>29</v>
      </c>
      <c r="K87" t="s">
        <v>30</v>
      </c>
      <c r="L87">
        <v>94000000</v>
      </c>
      <c r="M87">
        <v>2003</v>
      </c>
      <c r="N87">
        <v>8.1999999999999993</v>
      </c>
      <c r="O87">
        <v>286838870</v>
      </c>
      <c r="S87" t="s">
        <v>91</v>
      </c>
      <c r="T87">
        <v>147</v>
      </c>
      <c r="U87">
        <v>7.8</v>
      </c>
      <c r="V87">
        <v>7.75</v>
      </c>
      <c r="W87">
        <v>7.8529999999999998</v>
      </c>
    </row>
    <row r="88" spans="1:23" x14ac:dyDescent="0.3">
      <c r="A88" t="s">
        <v>152</v>
      </c>
      <c r="B88">
        <v>157</v>
      </c>
      <c r="C88">
        <v>226</v>
      </c>
      <c r="D88">
        <v>198655278</v>
      </c>
      <c r="E88" t="s">
        <v>383</v>
      </c>
      <c r="F88" t="s">
        <v>384</v>
      </c>
      <c r="G88" t="s">
        <v>385</v>
      </c>
      <c r="H88">
        <v>215340</v>
      </c>
      <c r="I88">
        <v>706</v>
      </c>
      <c r="J88" t="s">
        <v>29</v>
      </c>
      <c r="K88" t="s">
        <v>30</v>
      </c>
      <c r="L88">
        <v>3977000</v>
      </c>
      <c r="M88">
        <v>1939</v>
      </c>
      <c r="N88">
        <v>8.1999999999999993</v>
      </c>
      <c r="O88">
        <v>194678278</v>
      </c>
      <c r="S88" t="s">
        <v>386</v>
      </c>
      <c r="T88">
        <v>126</v>
      </c>
      <c r="U88">
        <v>7.75</v>
      </c>
      <c r="V88">
        <v>7.75</v>
      </c>
      <c r="W88">
        <v>7.8529999999999998</v>
      </c>
    </row>
    <row r="89" spans="1:23" x14ac:dyDescent="0.3">
      <c r="A89" t="s">
        <v>387</v>
      </c>
      <c r="B89">
        <v>516</v>
      </c>
      <c r="C89">
        <v>147</v>
      </c>
      <c r="D89">
        <v>407197282</v>
      </c>
      <c r="E89" t="s">
        <v>248</v>
      </c>
      <c r="F89" t="s">
        <v>388</v>
      </c>
      <c r="G89" t="s">
        <v>389</v>
      </c>
      <c r="H89">
        <v>272670</v>
      </c>
      <c r="I89">
        <v>1022</v>
      </c>
      <c r="J89" t="s">
        <v>29</v>
      </c>
      <c r="K89" t="s">
        <v>30</v>
      </c>
      <c r="L89">
        <v>250000000</v>
      </c>
      <c r="M89">
        <v>2016</v>
      </c>
      <c r="N89">
        <v>8.1999999999999993</v>
      </c>
      <c r="O89">
        <v>157197282</v>
      </c>
      <c r="S89" t="s">
        <v>386</v>
      </c>
      <c r="T89">
        <v>126</v>
      </c>
      <c r="U89">
        <v>7.75</v>
      </c>
      <c r="V89">
        <v>7.75</v>
      </c>
      <c r="W89">
        <v>7.8529999999999998</v>
      </c>
    </row>
    <row r="90" spans="1:23" x14ac:dyDescent="0.3">
      <c r="A90" t="s">
        <v>67</v>
      </c>
      <c r="B90">
        <v>366</v>
      </c>
      <c r="C90">
        <v>116</v>
      </c>
      <c r="D90">
        <v>148085755</v>
      </c>
      <c r="E90" t="s">
        <v>92</v>
      </c>
      <c r="F90" t="s">
        <v>67</v>
      </c>
      <c r="G90" t="s">
        <v>390</v>
      </c>
      <c r="H90">
        <v>561773</v>
      </c>
      <c r="I90">
        <v>871</v>
      </c>
      <c r="J90" t="s">
        <v>29</v>
      </c>
      <c r="K90" t="s">
        <v>30</v>
      </c>
      <c r="L90">
        <v>33000000</v>
      </c>
      <c r="M90">
        <v>2008</v>
      </c>
      <c r="N90">
        <v>8.1999999999999993</v>
      </c>
      <c r="O90">
        <v>115085755</v>
      </c>
      <c r="S90" t="s">
        <v>391</v>
      </c>
      <c r="T90">
        <v>121</v>
      </c>
      <c r="U90">
        <v>7.75</v>
      </c>
      <c r="V90">
        <v>7.75</v>
      </c>
      <c r="W90">
        <v>7.8529999999999998</v>
      </c>
    </row>
    <row r="91" spans="1:23" x14ac:dyDescent="0.3">
      <c r="A91" t="s">
        <v>392</v>
      </c>
      <c r="B91">
        <v>205</v>
      </c>
      <c r="C91">
        <v>135</v>
      </c>
      <c r="D91">
        <v>170708996</v>
      </c>
      <c r="E91" t="s">
        <v>393</v>
      </c>
      <c r="F91" t="s">
        <v>394</v>
      </c>
      <c r="G91" t="s">
        <v>395</v>
      </c>
      <c r="H91">
        <v>610568</v>
      </c>
      <c r="I91">
        <v>1171</v>
      </c>
      <c r="J91" t="s">
        <v>29</v>
      </c>
      <c r="K91" t="s">
        <v>30</v>
      </c>
      <c r="L91">
        <v>58000000</v>
      </c>
      <c r="M91">
        <v>2001</v>
      </c>
      <c r="N91">
        <v>8.1999999999999993</v>
      </c>
      <c r="O91">
        <v>112708996</v>
      </c>
      <c r="S91" t="s">
        <v>396</v>
      </c>
      <c r="T91">
        <v>106.5</v>
      </c>
      <c r="U91">
        <v>7.75</v>
      </c>
      <c r="V91">
        <v>7.75</v>
      </c>
      <c r="W91">
        <v>7.8529999999999998</v>
      </c>
    </row>
    <row r="92" spans="1:23" x14ac:dyDescent="0.3">
      <c r="A92" t="s">
        <v>397</v>
      </c>
      <c r="B92">
        <v>233</v>
      </c>
      <c r="C92">
        <v>131</v>
      </c>
      <c r="D92">
        <v>81350242</v>
      </c>
      <c r="E92" t="s">
        <v>175</v>
      </c>
      <c r="F92" t="s">
        <v>398</v>
      </c>
      <c r="G92" t="s">
        <v>399</v>
      </c>
      <c r="H92">
        <v>592582</v>
      </c>
      <c r="I92">
        <v>722</v>
      </c>
      <c r="J92" t="s">
        <v>29</v>
      </c>
      <c r="K92" t="s">
        <v>30</v>
      </c>
      <c r="L92">
        <v>28000000</v>
      </c>
      <c r="M92">
        <v>1988</v>
      </c>
      <c r="N92">
        <v>8.1999999999999993</v>
      </c>
      <c r="O92">
        <v>53350242</v>
      </c>
      <c r="S92" t="s">
        <v>396</v>
      </c>
      <c r="T92">
        <v>106.5</v>
      </c>
      <c r="U92">
        <v>7.75</v>
      </c>
      <c r="V92">
        <v>7.75</v>
      </c>
      <c r="W92">
        <v>7.8529999999999998</v>
      </c>
    </row>
    <row r="93" spans="1:23" x14ac:dyDescent="0.3">
      <c r="A93" t="s">
        <v>372</v>
      </c>
      <c r="B93">
        <v>288</v>
      </c>
      <c r="C93">
        <v>98</v>
      </c>
      <c r="D93">
        <v>217387997</v>
      </c>
      <c r="E93" t="s">
        <v>160</v>
      </c>
      <c r="F93" t="s">
        <v>400</v>
      </c>
      <c r="G93" t="s">
        <v>401</v>
      </c>
      <c r="H93">
        <v>485430</v>
      </c>
      <c r="I93">
        <v>492</v>
      </c>
      <c r="J93" t="s">
        <v>29</v>
      </c>
      <c r="K93" t="s">
        <v>30</v>
      </c>
      <c r="L93">
        <v>165000000</v>
      </c>
      <c r="M93">
        <v>2010</v>
      </c>
      <c r="N93">
        <v>8.1999999999999993</v>
      </c>
      <c r="O93">
        <v>52387997</v>
      </c>
      <c r="S93" t="s">
        <v>252</v>
      </c>
      <c r="T93">
        <v>100</v>
      </c>
      <c r="U93">
        <v>8.1999999999999993</v>
      </c>
      <c r="V93">
        <v>7.73</v>
      </c>
      <c r="W93">
        <v>7.8529999999999998</v>
      </c>
    </row>
    <row r="94" spans="1:23" x14ac:dyDescent="0.3">
      <c r="A94" t="s">
        <v>194</v>
      </c>
      <c r="B94">
        <v>122</v>
      </c>
      <c r="C94">
        <v>161</v>
      </c>
      <c r="D94">
        <v>27200000</v>
      </c>
      <c r="E94" t="s">
        <v>323</v>
      </c>
      <c r="F94" t="s">
        <v>402</v>
      </c>
      <c r="G94" t="s">
        <v>403</v>
      </c>
      <c r="H94">
        <v>149444</v>
      </c>
      <c r="I94">
        <v>273</v>
      </c>
      <c r="J94" t="s">
        <v>29</v>
      </c>
      <c r="K94" t="s">
        <v>200</v>
      </c>
      <c r="L94">
        <v>3000000</v>
      </c>
      <c r="M94">
        <v>1957</v>
      </c>
      <c r="N94">
        <v>8.1999999999999993</v>
      </c>
      <c r="O94">
        <v>24200000</v>
      </c>
      <c r="S94" t="s">
        <v>252</v>
      </c>
      <c r="T94">
        <v>100</v>
      </c>
      <c r="U94">
        <v>8.1999999999999993</v>
      </c>
      <c r="V94">
        <v>7.73</v>
      </c>
      <c r="W94">
        <v>7.8529999999999998</v>
      </c>
    </row>
    <row r="95" spans="1:23" x14ac:dyDescent="0.3">
      <c r="A95" t="s">
        <v>404</v>
      </c>
      <c r="B95">
        <v>406</v>
      </c>
      <c r="C95">
        <v>112</v>
      </c>
      <c r="D95">
        <v>37623143</v>
      </c>
      <c r="E95" t="s">
        <v>405</v>
      </c>
      <c r="F95" t="s">
        <v>406</v>
      </c>
      <c r="G95" t="s">
        <v>407</v>
      </c>
      <c r="H95">
        <v>467234</v>
      </c>
      <c r="I95">
        <v>1083</v>
      </c>
      <c r="J95" t="s">
        <v>174</v>
      </c>
      <c r="K95" t="s">
        <v>408</v>
      </c>
      <c r="L95">
        <v>13500000</v>
      </c>
      <c r="M95">
        <v>2006</v>
      </c>
      <c r="N95">
        <v>8.1999999999999993</v>
      </c>
      <c r="O95">
        <v>24123143</v>
      </c>
      <c r="S95" t="s">
        <v>409</v>
      </c>
      <c r="T95">
        <v>118</v>
      </c>
      <c r="U95">
        <v>7.6</v>
      </c>
      <c r="V95">
        <v>7.73</v>
      </c>
      <c r="W95">
        <v>7.8529999999999998</v>
      </c>
    </row>
    <row r="96" spans="1:23" x14ac:dyDescent="0.3">
      <c r="A96" t="s">
        <v>132</v>
      </c>
      <c r="B96">
        <v>262</v>
      </c>
      <c r="C96">
        <v>129</v>
      </c>
      <c r="D96">
        <v>20167424</v>
      </c>
      <c r="E96" t="s">
        <v>269</v>
      </c>
      <c r="F96" t="s">
        <v>410</v>
      </c>
      <c r="G96" t="s">
        <v>411</v>
      </c>
      <c r="H96">
        <v>131831</v>
      </c>
      <c r="I96">
        <v>231</v>
      </c>
      <c r="J96" t="s">
        <v>174</v>
      </c>
      <c r="K96" t="s">
        <v>412</v>
      </c>
      <c r="L96">
        <v>2000000</v>
      </c>
      <c r="M96">
        <v>2009</v>
      </c>
      <c r="N96">
        <v>8.1999999999999993</v>
      </c>
      <c r="O96">
        <v>18167424</v>
      </c>
      <c r="S96" t="s">
        <v>409</v>
      </c>
      <c r="T96">
        <v>118</v>
      </c>
      <c r="U96">
        <v>7.6</v>
      </c>
      <c r="V96">
        <v>7.73</v>
      </c>
      <c r="W96">
        <v>7.8529999999999998</v>
      </c>
    </row>
    <row r="97" spans="1:23" x14ac:dyDescent="0.3">
      <c r="A97" t="s">
        <v>115</v>
      </c>
      <c r="B97">
        <v>606</v>
      </c>
      <c r="C97">
        <v>240</v>
      </c>
      <c r="D97">
        <v>116866727</v>
      </c>
      <c r="E97" t="s">
        <v>413</v>
      </c>
      <c r="F97" t="s">
        <v>87</v>
      </c>
      <c r="G97" t="s">
        <v>414</v>
      </c>
      <c r="H97">
        <v>780588</v>
      </c>
      <c r="I97">
        <v>1138</v>
      </c>
      <c r="J97" t="s">
        <v>29</v>
      </c>
      <c r="K97" t="s">
        <v>30</v>
      </c>
      <c r="L97">
        <v>100000000</v>
      </c>
      <c r="M97">
        <v>2013</v>
      </c>
      <c r="N97">
        <v>8.1999999999999993</v>
      </c>
      <c r="O97">
        <v>16866727</v>
      </c>
      <c r="S97" t="s">
        <v>415</v>
      </c>
      <c r="T97">
        <v>120</v>
      </c>
      <c r="U97">
        <v>7.7</v>
      </c>
      <c r="V97">
        <v>7.73</v>
      </c>
      <c r="W97">
        <v>7.8529999999999998</v>
      </c>
    </row>
    <row r="98" spans="1:23" x14ac:dyDescent="0.3">
      <c r="A98" t="s">
        <v>416</v>
      </c>
      <c r="B98">
        <v>525</v>
      </c>
      <c r="C98">
        <v>132</v>
      </c>
      <c r="D98">
        <v>70496802</v>
      </c>
      <c r="E98" t="s">
        <v>417</v>
      </c>
      <c r="F98" t="s">
        <v>418</v>
      </c>
      <c r="G98" t="s">
        <v>419</v>
      </c>
      <c r="H98">
        <v>791783</v>
      </c>
      <c r="I98">
        <v>2042</v>
      </c>
      <c r="J98" t="s">
        <v>29</v>
      </c>
      <c r="K98" t="s">
        <v>30</v>
      </c>
      <c r="L98">
        <v>54000000</v>
      </c>
      <c r="M98">
        <v>2005</v>
      </c>
      <c r="N98">
        <v>8.1999999999999993</v>
      </c>
      <c r="O98">
        <v>16496802</v>
      </c>
      <c r="S98" t="s">
        <v>415</v>
      </c>
      <c r="T98">
        <v>120</v>
      </c>
      <c r="U98">
        <v>7.7</v>
      </c>
      <c r="V98">
        <v>7.73</v>
      </c>
      <c r="W98">
        <v>7.8529999999999998</v>
      </c>
    </row>
    <row r="99" spans="1:23" x14ac:dyDescent="0.3">
      <c r="A99" t="s">
        <v>420</v>
      </c>
      <c r="B99">
        <v>134</v>
      </c>
      <c r="C99">
        <v>94</v>
      </c>
      <c r="D99">
        <v>16501785</v>
      </c>
      <c r="E99" t="s">
        <v>92</v>
      </c>
      <c r="F99" t="s">
        <v>421</v>
      </c>
      <c r="G99" t="s">
        <v>422</v>
      </c>
      <c r="H99">
        <v>469561</v>
      </c>
      <c r="I99">
        <v>514</v>
      </c>
      <c r="J99" t="s">
        <v>29</v>
      </c>
      <c r="K99" t="s">
        <v>200</v>
      </c>
      <c r="L99">
        <v>3500000</v>
      </c>
      <c r="M99">
        <v>1996</v>
      </c>
      <c r="N99">
        <v>8.1999999999999993</v>
      </c>
      <c r="O99">
        <v>13001785</v>
      </c>
      <c r="S99" t="s">
        <v>423</v>
      </c>
      <c r="T99">
        <v>172</v>
      </c>
      <c r="U99">
        <v>7.7</v>
      </c>
      <c r="V99">
        <v>7.7</v>
      </c>
      <c r="W99">
        <v>7.8529999999999998</v>
      </c>
    </row>
    <row r="100" spans="1:23" x14ac:dyDescent="0.3">
      <c r="A100" t="s">
        <v>142</v>
      </c>
      <c r="B100">
        <v>134</v>
      </c>
      <c r="C100">
        <v>108</v>
      </c>
      <c r="D100">
        <v>9600000</v>
      </c>
      <c r="E100" t="s">
        <v>424</v>
      </c>
      <c r="F100" t="s">
        <v>425</v>
      </c>
      <c r="G100" t="s">
        <v>426</v>
      </c>
      <c r="H100">
        <v>100890</v>
      </c>
      <c r="I100">
        <v>281</v>
      </c>
      <c r="J100" t="s">
        <v>29</v>
      </c>
      <c r="K100" t="s">
        <v>30</v>
      </c>
      <c r="L100">
        <v>910000</v>
      </c>
      <c r="M100">
        <v>1954</v>
      </c>
      <c r="N100">
        <v>8.1999999999999993</v>
      </c>
      <c r="O100">
        <v>8690000</v>
      </c>
      <c r="S100" t="s">
        <v>427</v>
      </c>
      <c r="T100">
        <v>141</v>
      </c>
      <c r="U100">
        <v>7.7</v>
      </c>
      <c r="V100">
        <v>7.7</v>
      </c>
      <c r="W100">
        <v>7.8529999999999998</v>
      </c>
    </row>
    <row r="101" spans="1:23" x14ac:dyDescent="0.3">
      <c r="A101" t="s">
        <v>428</v>
      </c>
      <c r="B101">
        <v>274</v>
      </c>
      <c r="C101">
        <v>148</v>
      </c>
      <c r="D101">
        <v>18352454</v>
      </c>
      <c r="E101" t="s">
        <v>429</v>
      </c>
      <c r="F101" t="s">
        <v>430</v>
      </c>
      <c r="G101" t="s">
        <v>431</v>
      </c>
      <c r="H101">
        <v>426359</v>
      </c>
      <c r="I101">
        <v>760</v>
      </c>
      <c r="J101" t="s">
        <v>29</v>
      </c>
      <c r="K101" t="s">
        <v>30</v>
      </c>
      <c r="L101">
        <v>15000000</v>
      </c>
      <c r="M101">
        <v>2007</v>
      </c>
      <c r="N101">
        <v>8.1999999999999993</v>
      </c>
      <c r="O101">
        <v>3352454</v>
      </c>
      <c r="S101" t="s">
        <v>432</v>
      </c>
      <c r="T101">
        <v>132</v>
      </c>
      <c r="U101">
        <v>7.7</v>
      </c>
      <c r="V101">
        <v>7.7</v>
      </c>
      <c r="W101">
        <v>7.8529999999999998</v>
      </c>
    </row>
    <row r="102" spans="1:23" x14ac:dyDescent="0.3">
      <c r="A102" t="s">
        <v>337</v>
      </c>
      <c r="B102">
        <v>116</v>
      </c>
      <c r="C102">
        <v>120</v>
      </c>
      <c r="D102">
        <v>3650677</v>
      </c>
      <c r="E102" t="s">
        <v>338</v>
      </c>
      <c r="F102" t="s">
        <v>339</v>
      </c>
      <c r="G102" t="s">
        <v>433</v>
      </c>
      <c r="H102">
        <v>414976</v>
      </c>
      <c r="I102">
        <v>523</v>
      </c>
      <c r="J102" t="s">
        <v>29</v>
      </c>
      <c r="K102" t="s">
        <v>200</v>
      </c>
      <c r="L102">
        <v>960000</v>
      </c>
      <c r="M102">
        <v>1998</v>
      </c>
      <c r="N102">
        <v>8.1999999999999993</v>
      </c>
      <c r="O102">
        <v>2690677</v>
      </c>
      <c r="S102" t="s">
        <v>434</v>
      </c>
      <c r="T102">
        <v>130</v>
      </c>
      <c r="U102">
        <v>7.7</v>
      </c>
      <c r="V102">
        <v>7.7</v>
      </c>
      <c r="W102">
        <v>7.8529999999999998</v>
      </c>
    </row>
    <row r="103" spans="1:23" x14ac:dyDescent="0.3">
      <c r="A103" t="s">
        <v>435</v>
      </c>
      <c r="B103">
        <v>249</v>
      </c>
      <c r="C103">
        <v>117</v>
      </c>
      <c r="D103">
        <v>17439163</v>
      </c>
      <c r="E103" t="s">
        <v>338</v>
      </c>
      <c r="F103" t="s">
        <v>436</v>
      </c>
      <c r="G103" t="s">
        <v>437</v>
      </c>
      <c r="H103">
        <v>537419</v>
      </c>
      <c r="I103">
        <v>1028</v>
      </c>
      <c r="J103" t="s">
        <v>29</v>
      </c>
      <c r="K103" t="s">
        <v>30</v>
      </c>
      <c r="L103">
        <v>15000000</v>
      </c>
      <c r="M103">
        <v>1998</v>
      </c>
      <c r="N103">
        <v>8.1999999999999993</v>
      </c>
      <c r="O103">
        <v>2439163</v>
      </c>
      <c r="S103" t="s">
        <v>438</v>
      </c>
      <c r="T103">
        <v>125</v>
      </c>
      <c r="U103">
        <v>7.7</v>
      </c>
      <c r="V103">
        <v>7.7</v>
      </c>
      <c r="W103">
        <v>7.8529999999999998</v>
      </c>
    </row>
    <row r="104" spans="1:23" x14ac:dyDescent="0.3">
      <c r="A104" t="s">
        <v>219</v>
      </c>
      <c r="B104">
        <v>226</v>
      </c>
      <c r="C104">
        <v>139</v>
      </c>
      <c r="D104">
        <v>6857096</v>
      </c>
      <c r="E104" t="s">
        <v>439</v>
      </c>
      <c r="F104" t="s">
        <v>440</v>
      </c>
      <c r="G104" t="s">
        <v>441</v>
      </c>
      <c r="H104">
        <v>80429</v>
      </c>
      <c r="I104">
        <v>156</v>
      </c>
      <c r="J104" t="s">
        <v>90</v>
      </c>
      <c r="K104" t="s">
        <v>442</v>
      </c>
      <c r="L104">
        <v>6800000</v>
      </c>
      <c r="M104">
        <v>2010</v>
      </c>
      <c r="N104">
        <v>8.1999999999999993</v>
      </c>
      <c r="O104">
        <v>57096</v>
      </c>
      <c r="S104" t="s">
        <v>443</v>
      </c>
      <c r="T104">
        <v>121</v>
      </c>
      <c r="U104">
        <v>7.7</v>
      </c>
      <c r="V104">
        <v>7.7</v>
      </c>
      <c r="W104">
        <v>7.8529999999999998</v>
      </c>
    </row>
    <row r="105" spans="1:23" x14ac:dyDescent="0.3">
      <c r="A105" t="s">
        <v>147</v>
      </c>
      <c r="B105">
        <v>248</v>
      </c>
      <c r="C105">
        <v>96</v>
      </c>
      <c r="D105">
        <v>484221</v>
      </c>
      <c r="E105" t="s">
        <v>444</v>
      </c>
      <c r="F105" t="s">
        <v>445</v>
      </c>
      <c r="G105" t="s">
        <v>446</v>
      </c>
      <c r="H105">
        <v>23836</v>
      </c>
      <c r="I105">
        <v>107</v>
      </c>
      <c r="J105" t="s">
        <v>114</v>
      </c>
      <c r="K105" t="s">
        <v>200</v>
      </c>
      <c r="L105">
        <v>1000000</v>
      </c>
      <c r="M105">
        <v>2012</v>
      </c>
      <c r="N105">
        <v>8.1999999999999993</v>
      </c>
      <c r="O105">
        <v>-515779</v>
      </c>
      <c r="S105" t="s">
        <v>447</v>
      </c>
      <c r="T105">
        <v>121</v>
      </c>
      <c r="U105">
        <v>7.7</v>
      </c>
      <c r="V105">
        <v>7.7</v>
      </c>
      <c r="W105">
        <v>7.8529999999999998</v>
      </c>
    </row>
    <row r="106" spans="1:23" x14ac:dyDescent="0.3">
      <c r="A106" t="s">
        <v>190</v>
      </c>
      <c r="B106">
        <v>302</v>
      </c>
      <c r="C106">
        <v>117</v>
      </c>
      <c r="D106">
        <v>27000000</v>
      </c>
      <c r="E106" t="s">
        <v>448</v>
      </c>
      <c r="F106" t="s">
        <v>79</v>
      </c>
      <c r="G106" t="s">
        <v>449</v>
      </c>
      <c r="H106">
        <v>461609</v>
      </c>
      <c r="I106">
        <v>1168</v>
      </c>
      <c r="J106" t="s">
        <v>29</v>
      </c>
      <c r="K106" t="s">
        <v>30</v>
      </c>
      <c r="L106">
        <v>28000000</v>
      </c>
      <c r="M106">
        <v>1982</v>
      </c>
      <c r="N106">
        <v>8.1999999999999993</v>
      </c>
      <c r="O106">
        <v>-1000000</v>
      </c>
      <c r="S106" t="s">
        <v>450</v>
      </c>
      <c r="T106">
        <v>120</v>
      </c>
      <c r="U106">
        <v>7.7</v>
      </c>
      <c r="V106">
        <v>7.7</v>
      </c>
      <c r="W106">
        <v>7.8529999999999998</v>
      </c>
    </row>
    <row r="107" spans="1:23" x14ac:dyDescent="0.3">
      <c r="A107" t="s">
        <v>451</v>
      </c>
      <c r="B107">
        <v>297</v>
      </c>
      <c r="C107">
        <v>109</v>
      </c>
      <c r="D107">
        <v>13782838</v>
      </c>
      <c r="E107" t="s">
        <v>452</v>
      </c>
      <c r="F107" t="s">
        <v>453</v>
      </c>
      <c r="G107" t="s">
        <v>454</v>
      </c>
      <c r="H107">
        <v>258078</v>
      </c>
      <c r="I107">
        <v>911</v>
      </c>
      <c r="J107" t="s">
        <v>29</v>
      </c>
      <c r="K107" t="s">
        <v>30</v>
      </c>
      <c r="L107">
        <v>15000000</v>
      </c>
      <c r="M107">
        <v>1982</v>
      </c>
      <c r="N107">
        <v>8.1999999999999993</v>
      </c>
      <c r="O107">
        <v>-1217162</v>
      </c>
      <c r="S107" t="s">
        <v>455</v>
      </c>
      <c r="T107">
        <v>113</v>
      </c>
      <c r="U107">
        <v>7.7</v>
      </c>
      <c r="V107">
        <v>7.7</v>
      </c>
      <c r="W107">
        <v>7.8529999999999998</v>
      </c>
    </row>
    <row r="108" spans="1:23" x14ac:dyDescent="0.3">
      <c r="A108" t="s">
        <v>115</v>
      </c>
      <c r="B108">
        <v>133</v>
      </c>
      <c r="C108">
        <v>178</v>
      </c>
      <c r="D108">
        <v>42438300</v>
      </c>
      <c r="E108" t="s">
        <v>116</v>
      </c>
      <c r="F108" t="s">
        <v>44</v>
      </c>
      <c r="G108" t="s">
        <v>456</v>
      </c>
      <c r="H108">
        <v>333542</v>
      </c>
      <c r="I108">
        <v>533</v>
      </c>
      <c r="J108" t="s">
        <v>29</v>
      </c>
      <c r="K108" t="s">
        <v>30</v>
      </c>
      <c r="L108">
        <v>52000000</v>
      </c>
      <c r="M108">
        <v>1995</v>
      </c>
      <c r="N108">
        <v>8.1999999999999993</v>
      </c>
      <c r="O108">
        <v>-9561700</v>
      </c>
      <c r="S108" t="s">
        <v>457</v>
      </c>
      <c r="T108">
        <v>112</v>
      </c>
      <c r="U108">
        <v>7.7</v>
      </c>
      <c r="V108">
        <v>7.7</v>
      </c>
      <c r="W108">
        <v>7.8529999999999998</v>
      </c>
    </row>
    <row r="109" spans="1:23" x14ac:dyDescent="0.3">
      <c r="A109" t="s">
        <v>458</v>
      </c>
      <c r="B109">
        <v>317</v>
      </c>
      <c r="C109">
        <v>140</v>
      </c>
      <c r="D109">
        <v>13651662</v>
      </c>
      <c r="E109" t="s">
        <v>459</v>
      </c>
      <c r="F109" t="s">
        <v>176</v>
      </c>
      <c r="G109" t="s">
        <v>460</v>
      </c>
      <c r="H109">
        <v>332276</v>
      </c>
      <c r="I109">
        <v>514</v>
      </c>
      <c r="J109" t="s">
        <v>29</v>
      </c>
      <c r="K109" t="s">
        <v>30</v>
      </c>
      <c r="L109">
        <v>25000000</v>
      </c>
      <c r="M109">
        <v>2011</v>
      </c>
      <c r="N109">
        <v>8.1999999999999993</v>
      </c>
      <c r="O109">
        <v>-11348338</v>
      </c>
      <c r="S109" t="s">
        <v>461</v>
      </c>
      <c r="T109">
        <v>108</v>
      </c>
      <c r="U109">
        <v>7.7</v>
      </c>
      <c r="V109">
        <v>7.7</v>
      </c>
      <c r="W109">
        <v>7.8529999999999998</v>
      </c>
    </row>
    <row r="110" spans="1:23" x14ac:dyDescent="0.3">
      <c r="A110" t="s">
        <v>118</v>
      </c>
      <c r="B110">
        <v>212</v>
      </c>
      <c r="C110">
        <v>119</v>
      </c>
      <c r="D110">
        <v>4710455</v>
      </c>
      <c r="E110" t="s">
        <v>160</v>
      </c>
      <c r="F110" t="s">
        <v>40</v>
      </c>
      <c r="G110" t="s">
        <v>462</v>
      </c>
      <c r="H110">
        <v>214091</v>
      </c>
      <c r="I110">
        <v>330</v>
      </c>
      <c r="J110" t="s">
        <v>124</v>
      </c>
      <c r="K110" t="s">
        <v>128</v>
      </c>
      <c r="L110">
        <v>24000000</v>
      </c>
      <c r="M110">
        <v>2004</v>
      </c>
      <c r="N110">
        <v>8.1999999999999993</v>
      </c>
      <c r="O110">
        <v>-19289545</v>
      </c>
      <c r="S110" t="s">
        <v>463</v>
      </c>
      <c r="T110">
        <v>106</v>
      </c>
      <c r="U110">
        <v>7.7</v>
      </c>
      <c r="V110">
        <v>7.7</v>
      </c>
      <c r="W110">
        <v>7.8529999999999998</v>
      </c>
    </row>
    <row r="111" spans="1:23" x14ac:dyDescent="0.3">
      <c r="A111" t="s">
        <v>277</v>
      </c>
      <c r="B111">
        <v>703</v>
      </c>
      <c r="C111">
        <v>173</v>
      </c>
      <c r="D111">
        <v>623279547</v>
      </c>
      <c r="E111" t="s">
        <v>248</v>
      </c>
      <c r="F111" t="s">
        <v>464</v>
      </c>
      <c r="G111" t="s">
        <v>465</v>
      </c>
      <c r="H111">
        <v>995415</v>
      </c>
      <c r="I111">
        <v>1722</v>
      </c>
      <c r="J111" t="s">
        <v>29</v>
      </c>
      <c r="K111" t="s">
        <v>30</v>
      </c>
      <c r="L111">
        <v>220000000</v>
      </c>
      <c r="M111">
        <v>2012</v>
      </c>
      <c r="N111">
        <v>8.1</v>
      </c>
      <c r="O111">
        <v>403279547</v>
      </c>
      <c r="S111" t="s">
        <v>466</v>
      </c>
      <c r="T111">
        <v>101</v>
      </c>
      <c r="U111">
        <v>7.7</v>
      </c>
      <c r="V111">
        <v>7.7</v>
      </c>
      <c r="W111">
        <v>7.8529999999999998</v>
      </c>
    </row>
    <row r="112" spans="1:23" x14ac:dyDescent="0.3">
      <c r="A112" t="s">
        <v>183</v>
      </c>
      <c r="B112">
        <v>579</v>
      </c>
      <c r="C112">
        <v>108</v>
      </c>
      <c r="D112">
        <v>363024263</v>
      </c>
      <c r="E112" t="s">
        <v>467</v>
      </c>
      <c r="F112" t="s">
        <v>468</v>
      </c>
      <c r="G112" t="s">
        <v>469</v>
      </c>
      <c r="H112">
        <v>479047</v>
      </c>
      <c r="I112">
        <v>1058</v>
      </c>
      <c r="J112" t="s">
        <v>29</v>
      </c>
      <c r="K112" t="s">
        <v>30</v>
      </c>
      <c r="L112">
        <v>58000000</v>
      </c>
      <c r="M112">
        <v>2016</v>
      </c>
      <c r="N112">
        <v>8.1</v>
      </c>
      <c r="O112">
        <v>305024263</v>
      </c>
      <c r="S112" t="s">
        <v>470</v>
      </c>
      <c r="T112">
        <v>97</v>
      </c>
      <c r="U112">
        <v>7.7</v>
      </c>
      <c r="V112">
        <v>7.7</v>
      </c>
      <c r="W112">
        <v>7.8529999999999998</v>
      </c>
    </row>
    <row r="113" spans="1:23" x14ac:dyDescent="0.3">
      <c r="A113" t="s">
        <v>59</v>
      </c>
      <c r="B113">
        <v>308</v>
      </c>
      <c r="C113">
        <v>127</v>
      </c>
      <c r="D113">
        <v>356784000</v>
      </c>
      <c r="E113" t="s">
        <v>471</v>
      </c>
      <c r="F113" t="s">
        <v>472</v>
      </c>
      <c r="G113" t="s">
        <v>473</v>
      </c>
      <c r="H113">
        <v>613473</v>
      </c>
      <c r="I113">
        <v>895</v>
      </c>
      <c r="J113" t="s">
        <v>29</v>
      </c>
      <c r="K113" t="s">
        <v>30</v>
      </c>
      <c r="L113">
        <v>63000000</v>
      </c>
      <c r="M113">
        <v>1993</v>
      </c>
      <c r="N113">
        <v>8.1</v>
      </c>
      <c r="O113">
        <v>293784000</v>
      </c>
      <c r="S113" t="s">
        <v>474</v>
      </c>
      <c r="T113">
        <v>92</v>
      </c>
      <c r="U113">
        <v>7.7</v>
      </c>
      <c r="V113">
        <v>7.7</v>
      </c>
      <c r="W113">
        <v>7.8529999999999998</v>
      </c>
    </row>
    <row r="114" spans="1:23" x14ac:dyDescent="0.3">
      <c r="A114" t="s">
        <v>475</v>
      </c>
      <c r="B114">
        <v>234</v>
      </c>
      <c r="C114">
        <v>107</v>
      </c>
      <c r="D114">
        <v>293501675</v>
      </c>
      <c r="E114" t="s">
        <v>269</v>
      </c>
      <c r="F114" t="s">
        <v>55</v>
      </c>
      <c r="G114" t="s">
        <v>476</v>
      </c>
      <c r="H114">
        <v>704766</v>
      </c>
      <c r="I114">
        <v>2073</v>
      </c>
      <c r="J114" t="s">
        <v>29</v>
      </c>
      <c r="K114" t="s">
        <v>30</v>
      </c>
      <c r="L114">
        <v>40000000</v>
      </c>
      <c r="M114">
        <v>1999</v>
      </c>
      <c r="N114">
        <v>8.1</v>
      </c>
      <c r="O114">
        <v>253501675</v>
      </c>
      <c r="S114" t="s">
        <v>477</v>
      </c>
      <c r="T114">
        <v>92</v>
      </c>
      <c r="U114">
        <v>7.7</v>
      </c>
      <c r="V114">
        <v>7.7</v>
      </c>
      <c r="W114">
        <v>7.8529999999999998</v>
      </c>
    </row>
    <row r="115" spans="1:23" x14ac:dyDescent="0.3">
      <c r="A115" t="s">
        <v>113</v>
      </c>
      <c r="B115">
        <v>250</v>
      </c>
      <c r="C115">
        <v>92</v>
      </c>
      <c r="D115">
        <v>289907418</v>
      </c>
      <c r="E115" t="s">
        <v>296</v>
      </c>
      <c r="F115" t="s">
        <v>478</v>
      </c>
      <c r="G115" t="s">
        <v>479</v>
      </c>
      <c r="H115">
        <v>585659</v>
      </c>
      <c r="I115">
        <v>593</v>
      </c>
      <c r="J115" t="s">
        <v>29</v>
      </c>
      <c r="K115" t="s">
        <v>30</v>
      </c>
      <c r="L115">
        <v>115000000</v>
      </c>
      <c r="M115">
        <v>2001</v>
      </c>
      <c r="N115">
        <v>8.1</v>
      </c>
      <c r="O115">
        <v>174907418</v>
      </c>
      <c r="S115" t="s">
        <v>480</v>
      </c>
      <c r="T115">
        <v>89</v>
      </c>
      <c r="U115">
        <v>7.7</v>
      </c>
      <c r="V115">
        <v>7.7</v>
      </c>
      <c r="W115">
        <v>7.8529999999999998</v>
      </c>
    </row>
    <row r="116" spans="1:23" x14ac:dyDescent="0.3">
      <c r="A116" t="s">
        <v>481</v>
      </c>
      <c r="B116">
        <v>271</v>
      </c>
      <c r="C116">
        <v>143</v>
      </c>
      <c r="D116">
        <v>305388685</v>
      </c>
      <c r="E116" t="s">
        <v>309</v>
      </c>
      <c r="F116" t="s">
        <v>482</v>
      </c>
      <c r="G116" t="s">
        <v>483</v>
      </c>
      <c r="H116">
        <v>809474</v>
      </c>
      <c r="I116">
        <v>2113</v>
      </c>
      <c r="J116" t="s">
        <v>29</v>
      </c>
      <c r="K116" t="s">
        <v>30</v>
      </c>
      <c r="L116">
        <v>140000000</v>
      </c>
      <c r="M116">
        <v>2003</v>
      </c>
      <c r="N116">
        <v>8.1</v>
      </c>
      <c r="O116">
        <v>165388685</v>
      </c>
      <c r="S116" t="s">
        <v>484</v>
      </c>
      <c r="T116">
        <v>89</v>
      </c>
      <c r="U116">
        <v>7.7</v>
      </c>
      <c r="V116">
        <v>7.7</v>
      </c>
      <c r="W116">
        <v>7.8529999999999998</v>
      </c>
    </row>
    <row r="117" spans="1:23" x14ac:dyDescent="0.3">
      <c r="A117" t="s">
        <v>485</v>
      </c>
      <c r="B117">
        <v>653</v>
      </c>
      <c r="C117">
        <v>121</v>
      </c>
      <c r="D117">
        <v>333130696</v>
      </c>
      <c r="E117" t="s">
        <v>248</v>
      </c>
      <c r="F117" t="s">
        <v>486</v>
      </c>
      <c r="G117" t="s">
        <v>487</v>
      </c>
      <c r="H117">
        <v>682155</v>
      </c>
      <c r="I117">
        <v>1097</v>
      </c>
      <c r="J117" t="s">
        <v>29</v>
      </c>
      <c r="K117" t="s">
        <v>30</v>
      </c>
      <c r="L117">
        <v>170000000</v>
      </c>
      <c r="M117">
        <v>2014</v>
      </c>
      <c r="N117">
        <v>8.1</v>
      </c>
      <c r="O117">
        <v>163130696</v>
      </c>
      <c r="S117" t="s">
        <v>488</v>
      </c>
      <c r="T117">
        <v>83</v>
      </c>
      <c r="U117">
        <v>7.7</v>
      </c>
      <c r="V117">
        <v>7.7</v>
      </c>
      <c r="W117">
        <v>7.8529999999999998</v>
      </c>
    </row>
    <row r="118" spans="1:23" x14ac:dyDescent="0.3">
      <c r="A118" t="s">
        <v>489</v>
      </c>
      <c r="B118">
        <v>373</v>
      </c>
      <c r="C118">
        <v>146</v>
      </c>
      <c r="D118">
        <v>169705587</v>
      </c>
      <c r="E118" t="s">
        <v>92</v>
      </c>
      <c r="F118" t="s">
        <v>490</v>
      </c>
      <c r="G118" t="s">
        <v>491</v>
      </c>
      <c r="H118">
        <v>318955</v>
      </c>
      <c r="I118">
        <v>460</v>
      </c>
      <c r="J118" t="s">
        <v>29</v>
      </c>
      <c r="K118" t="s">
        <v>30</v>
      </c>
      <c r="L118">
        <v>25000000</v>
      </c>
      <c r="M118">
        <v>2011</v>
      </c>
      <c r="N118">
        <v>8.1</v>
      </c>
      <c r="O118">
        <v>144705587</v>
      </c>
      <c r="S118" t="s">
        <v>492</v>
      </c>
      <c r="T118">
        <v>75</v>
      </c>
      <c r="U118">
        <v>7.7</v>
      </c>
      <c r="V118">
        <v>7.7</v>
      </c>
      <c r="W118">
        <v>7.8529999999999998</v>
      </c>
    </row>
    <row r="119" spans="1:23" x14ac:dyDescent="0.3">
      <c r="A119" t="s">
        <v>493</v>
      </c>
      <c r="B119">
        <v>120</v>
      </c>
      <c r="C119">
        <v>120</v>
      </c>
      <c r="D119">
        <v>137963328</v>
      </c>
      <c r="E119" t="s">
        <v>205</v>
      </c>
      <c r="F119" t="s">
        <v>482</v>
      </c>
      <c r="G119" t="s">
        <v>494</v>
      </c>
      <c r="H119">
        <v>291603</v>
      </c>
      <c r="I119">
        <v>505</v>
      </c>
      <c r="J119" t="s">
        <v>29</v>
      </c>
      <c r="K119" t="s">
        <v>200</v>
      </c>
      <c r="L119">
        <v>6000000</v>
      </c>
      <c r="M119">
        <v>1986</v>
      </c>
      <c r="N119">
        <v>8.1</v>
      </c>
      <c r="O119">
        <v>131963328</v>
      </c>
      <c r="S119" t="s">
        <v>495</v>
      </c>
      <c r="T119">
        <v>53</v>
      </c>
      <c r="U119">
        <v>7.7</v>
      </c>
      <c r="V119">
        <v>7.7</v>
      </c>
      <c r="W119">
        <v>7.8529999999999998</v>
      </c>
    </row>
    <row r="120" spans="1:23" x14ac:dyDescent="0.3">
      <c r="A120" t="s">
        <v>190</v>
      </c>
      <c r="B120">
        <v>568</v>
      </c>
      <c r="C120">
        <v>151</v>
      </c>
      <c r="D120">
        <v>228430993</v>
      </c>
      <c r="E120" t="s">
        <v>144</v>
      </c>
      <c r="F120" t="s">
        <v>496</v>
      </c>
      <c r="G120" t="s">
        <v>497</v>
      </c>
      <c r="H120">
        <v>472488</v>
      </c>
      <c r="I120">
        <v>1023</v>
      </c>
      <c r="J120" t="s">
        <v>29</v>
      </c>
      <c r="K120" t="s">
        <v>30</v>
      </c>
      <c r="L120">
        <v>108000000</v>
      </c>
      <c r="M120">
        <v>2015</v>
      </c>
      <c r="N120">
        <v>8.1</v>
      </c>
      <c r="O120">
        <v>120430993</v>
      </c>
      <c r="S120" t="s">
        <v>498</v>
      </c>
      <c r="T120">
        <v>117.5</v>
      </c>
      <c r="U120">
        <v>7.7</v>
      </c>
      <c r="V120">
        <v>7.7</v>
      </c>
      <c r="W120">
        <v>7.8529999999999998</v>
      </c>
    </row>
    <row r="121" spans="1:23" x14ac:dyDescent="0.3">
      <c r="A121" t="s">
        <v>499</v>
      </c>
      <c r="B121">
        <v>329</v>
      </c>
      <c r="C121">
        <v>115</v>
      </c>
      <c r="D121">
        <v>227137090</v>
      </c>
      <c r="E121" t="s">
        <v>500</v>
      </c>
      <c r="F121" t="s">
        <v>496</v>
      </c>
      <c r="G121" t="s">
        <v>501</v>
      </c>
      <c r="H121">
        <v>491077</v>
      </c>
      <c r="I121">
        <v>820</v>
      </c>
      <c r="J121" t="s">
        <v>29</v>
      </c>
      <c r="K121" t="s">
        <v>30</v>
      </c>
      <c r="L121">
        <v>110000000</v>
      </c>
      <c r="M121">
        <v>2007</v>
      </c>
      <c r="N121">
        <v>8.1</v>
      </c>
      <c r="O121">
        <v>117137090</v>
      </c>
      <c r="S121" t="s">
        <v>498</v>
      </c>
      <c r="T121">
        <v>117.5</v>
      </c>
      <c r="U121">
        <v>7.7</v>
      </c>
      <c r="V121">
        <v>7.7</v>
      </c>
      <c r="W121">
        <v>7.8529999999999998</v>
      </c>
    </row>
    <row r="122" spans="1:23" x14ac:dyDescent="0.3">
      <c r="A122" t="s">
        <v>502</v>
      </c>
      <c r="B122">
        <v>141</v>
      </c>
      <c r="C122">
        <v>145</v>
      </c>
      <c r="D122">
        <v>117235247</v>
      </c>
      <c r="E122" t="s">
        <v>459</v>
      </c>
      <c r="F122" t="s">
        <v>503</v>
      </c>
      <c r="G122" t="s">
        <v>504</v>
      </c>
      <c r="H122">
        <v>375240</v>
      </c>
      <c r="I122">
        <v>542</v>
      </c>
      <c r="J122" t="s">
        <v>29</v>
      </c>
      <c r="K122" t="s">
        <v>30</v>
      </c>
      <c r="L122">
        <v>960000</v>
      </c>
      <c r="M122">
        <v>1976</v>
      </c>
      <c r="N122">
        <v>8.1</v>
      </c>
      <c r="O122">
        <v>116275247</v>
      </c>
      <c r="S122" t="s">
        <v>505</v>
      </c>
      <c r="T122">
        <v>100</v>
      </c>
      <c r="U122">
        <v>7.7</v>
      </c>
      <c r="V122">
        <v>7.7</v>
      </c>
      <c r="W122">
        <v>7.8529999999999998</v>
      </c>
    </row>
    <row r="123" spans="1:23" x14ac:dyDescent="0.3">
      <c r="A123" t="s">
        <v>91</v>
      </c>
      <c r="B123">
        <v>568</v>
      </c>
      <c r="C123">
        <v>149</v>
      </c>
      <c r="D123">
        <v>167735396</v>
      </c>
      <c r="E123" t="s">
        <v>140</v>
      </c>
      <c r="F123" t="s">
        <v>506</v>
      </c>
      <c r="G123" t="s">
        <v>507</v>
      </c>
      <c r="H123">
        <v>569841</v>
      </c>
      <c r="I123">
        <v>1127</v>
      </c>
      <c r="J123" t="s">
        <v>29</v>
      </c>
      <c r="K123" t="s">
        <v>30</v>
      </c>
      <c r="L123">
        <v>61000000</v>
      </c>
      <c r="M123">
        <v>2014</v>
      </c>
      <c r="N123">
        <v>8.1</v>
      </c>
      <c r="O123">
        <v>106735396</v>
      </c>
      <c r="S123" t="s">
        <v>505</v>
      </c>
      <c r="T123">
        <v>100</v>
      </c>
      <c r="U123">
        <v>7.7</v>
      </c>
      <c r="V123">
        <v>7.7</v>
      </c>
      <c r="W123">
        <v>7.8529999999999998</v>
      </c>
    </row>
    <row r="124" spans="1:23" x14ac:dyDescent="0.3">
      <c r="A124" t="s">
        <v>138</v>
      </c>
      <c r="B124">
        <v>130</v>
      </c>
      <c r="C124">
        <v>110</v>
      </c>
      <c r="D124">
        <v>102308900</v>
      </c>
      <c r="E124" t="s">
        <v>508</v>
      </c>
      <c r="F124" t="s">
        <v>509</v>
      </c>
      <c r="G124" t="s">
        <v>510</v>
      </c>
      <c r="H124">
        <v>152089</v>
      </c>
      <c r="I124">
        <v>309</v>
      </c>
      <c r="J124" t="s">
        <v>29</v>
      </c>
      <c r="K124" t="s">
        <v>30</v>
      </c>
      <c r="L124">
        <v>6000000</v>
      </c>
      <c r="M124">
        <v>1969</v>
      </c>
      <c r="N124">
        <v>8.1</v>
      </c>
      <c r="O124">
        <v>96308900</v>
      </c>
      <c r="S124" t="s">
        <v>115</v>
      </c>
      <c r="T124">
        <v>138.5</v>
      </c>
      <c r="U124">
        <v>7.5</v>
      </c>
      <c r="V124">
        <v>7.68</v>
      </c>
      <c r="W124">
        <v>7.8529999999999998</v>
      </c>
    </row>
    <row r="125" spans="1:23" x14ac:dyDescent="0.3">
      <c r="A125" t="s">
        <v>286</v>
      </c>
      <c r="B125">
        <v>454</v>
      </c>
      <c r="C125">
        <v>114</v>
      </c>
      <c r="D125">
        <v>91121452</v>
      </c>
      <c r="E125" t="s">
        <v>511</v>
      </c>
      <c r="F125" t="s">
        <v>512</v>
      </c>
      <c r="G125" t="s">
        <v>513</v>
      </c>
      <c r="H125">
        <v>467613</v>
      </c>
      <c r="I125">
        <v>608</v>
      </c>
      <c r="J125" t="s">
        <v>29</v>
      </c>
      <c r="K125" t="s">
        <v>200</v>
      </c>
      <c r="L125">
        <v>14000000</v>
      </c>
      <c r="M125">
        <v>2014</v>
      </c>
      <c r="N125">
        <v>8.1</v>
      </c>
      <c r="O125">
        <v>77121452</v>
      </c>
      <c r="S125" t="s">
        <v>115</v>
      </c>
      <c r="T125">
        <v>138.5</v>
      </c>
      <c r="U125">
        <v>7.5</v>
      </c>
      <c r="V125">
        <v>7.68</v>
      </c>
      <c r="W125">
        <v>7.8529999999999998</v>
      </c>
    </row>
    <row r="126" spans="1:23" x14ac:dyDescent="0.3">
      <c r="A126" t="s">
        <v>67</v>
      </c>
      <c r="B126">
        <v>268</v>
      </c>
      <c r="C126">
        <v>132</v>
      </c>
      <c r="D126">
        <v>100422786</v>
      </c>
      <c r="E126" t="s">
        <v>459</v>
      </c>
      <c r="F126" t="s">
        <v>67</v>
      </c>
      <c r="G126" t="s">
        <v>514</v>
      </c>
      <c r="H126">
        <v>482064</v>
      </c>
      <c r="I126">
        <v>1106</v>
      </c>
      <c r="J126" t="s">
        <v>29</v>
      </c>
      <c r="K126" t="s">
        <v>30</v>
      </c>
      <c r="L126">
        <v>30000000</v>
      </c>
      <c r="M126">
        <v>2004</v>
      </c>
      <c r="N126">
        <v>8.1</v>
      </c>
      <c r="O126">
        <v>70422786</v>
      </c>
      <c r="S126" t="s">
        <v>368</v>
      </c>
      <c r="T126">
        <v>105</v>
      </c>
      <c r="U126">
        <v>8.1</v>
      </c>
      <c r="V126">
        <v>7.67</v>
      </c>
      <c r="W126">
        <v>7.8529999999999998</v>
      </c>
    </row>
    <row r="127" spans="1:23" x14ac:dyDescent="0.3">
      <c r="A127" t="s">
        <v>415</v>
      </c>
      <c r="B127">
        <v>213</v>
      </c>
      <c r="C127">
        <v>103</v>
      </c>
      <c r="D127">
        <v>125603360</v>
      </c>
      <c r="E127" t="s">
        <v>515</v>
      </c>
      <c r="F127" t="s">
        <v>516</v>
      </c>
      <c r="G127" t="s">
        <v>517</v>
      </c>
      <c r="H127">
        <v>667983</v>
      </c>
      <c r="I127">
        <v>877</v>
      </c>
      <c r="J127" t="s">
        <v>29</v>
      </c>
      <c r="K127" t="s">
        <v>30</v>
      </c>
      <c r="L127">
        <v>60000000</v>
      </c>
      <c r="M127">
        <v>1998</v>
      </c>
      <c r="N127">
        <v>8.1</v>
      </c>
      <c r="O127">
        <v>65603360</v>
      </c>
      <c r="S127" t="s">
        <v>33</v>
      </c>
      <c r="T127">
        <v>155</v>
      </c>
      <c r="U127">
        <v>7.5</v>
      </c>
      <c r="V127">
        <v>7.66</v>
      </c>
      <c r="W127">
        <v>7.8529999999999998</v>
      </c>
    </row>
    <row r="128" spans="1:23" x14ac:dyDescent="0.3">
      <c r="A128" t="s">
        <v>518</v>
      </c>
      <c r="B128">
        <v>147</v>
      </c>
      <c r="C128">
        <v>101</v>
      </c>
      <c r="D128">
        <v>70906973</v>
      </c>
      <c r="E128" t="s">
        <v>519</v>
      </c>
      <c r="F128" t="s">
        <v>520</v>
      </c>
      <c r="G128" t="s">
        <v>521</v>
      </c>
      <c r="H128">
        <v>437418</v>
      </c>
      <c r="I128">
        <v>609</v>
      </c>
      <c r="J128" t="s">
        <v>29</v>
      </c>
      <c r="K128" t="s">
        <v>30</v>
      </c>
      <c r="L128">
        <v>14600000</v>
      </c>
      <c r="M128">
        <v>1993</v>
      </c>
      <c r="N128">
        <v>8.1</v>
      </c>
      <c r="O128">
        <v>56306973</v>
      </c>
      <c r="S128" t="s">
        <v>33</v>
      </c>
      <c r="T128">
        <v>155</v>
      </c>
      <c r="U128">
        <v>7.5</v>
      </c>
      <c r="V128">
        <v>7.66</v>
      </c>
      <c r="W128">
        <v>7.8529999999999998</v>
      </c>
    </row>
    <row r="129" spans="1:23" x14ac:dyDescent="0.3">
      <c r="A129" t="s">
        <v>522</v>
      </c>
      <c r="B129">
        <v>488</v>
      </c>
      <c r="C129">
        <v>122</v>
      </c>
      <c r="D129">
        <v>74273505</v>
      </c>
      <c r="E129" t="s">
        <v>208</v>
      </c>
      <c r="F129" t="s">
        <v>421</v>
      </c>
      <c r="G129" t="s">
        <v>523</v>
      </c>
      <c r="H129">
        <v>612060</v>
      </c>
      <c r="I129">
        <v>1518</v>
      </c>
      <c r="J129" t="s">
        <v>29</v>
      </c>
      <c r="K129" t="s">
        <v>30</v>
      </c>
      <c r="L129">
        <v>25000000</v>
      </c>
      <c r="M129">
        <v>2007</v>
      </c>
      <c r="N129">
        <v>8.1</v>
      </c>
      <c r="O129">
        <v>49273505</v>
      </c>
      <c r="S129" t="s">
        <v>48</v>
      </c>
      <c r="T129">
        <v>172</v>
      </c>
      <c r="U129">
        <v>7.4</v>
      </c>
      <c r="V129">
        <v>7.65</v>
      </c>
      <c r="W129">
        <v>7.8529999999999998</v>
      </c>
    </row>
    <row r="130" spans="1:23" x14ac:dyDescent="0.3">
      <c r="A130" t="s">
        <v>292</v>
      </c>
      <c r="B130">
        <v>556</v>
      </c>
      <c r="C130">
        <v>156</v>
      </c>
      <c r="D130">
        <v>183635922</v>
      </c>
      <c r="E130" t="s">
        <v>524</v>
      </c>
      <c r="F130" t="s">
        <v>87</v>
      </c>
      <c r="G130" t="s">
        <v>525</v>
      </c>
      <c r="H130">
        <v>406020</v>
      </c>
      <c r="I130">
        <v>1188</v>
      </c>
      <c r="J130" t="s">
        <v>29</v>
      </c>
      <c r="K130" t="s">
        <v>30</v>
      </c>
      <c r="L130">
        <v>135000000</v>
      </c>
      <c r="M130">
        <v>2015</v>
      </c>
      <c r="N130">
        <v>8.1</v>
      </c>
      <c r="O130">
        <v>48635922</v>
      </c>
      <c r="S130" t="s">
        <v>48</v>
      </c>
      <c r="T130">
        <v>172</v>
      </c>
      <c r="U130">
        <v>7.4</v>
      </c>
      <c r="V130">
        <v>7.65</v>
      </c>
      <c r="W130">
        <v>7.8529999999999998</v>
      </c>
    </row>
    <row r="131" spans="1:23" x14ac:dyDescent="0.3">
      <c r="A131" t="s">
        <v>115</v>
      </c>
      <c r="B131">
        <v>490</v>
      </c>
      <c r="C131">
        <v>138</v>
      </c>
      <c r="D131">
        <v>127968405</v>
      </c>
      <c r="E131" t="s">
        <v>214</v>
      </c>
      <c r="F131" t="s">
        <v>87</v>
      </c>
      <c r="G131" t="s">
        <v>526</v>
      </c>
      <c r="H131">
        <v>786092</v>
      </c>
      <c r="I131">
        <v>964</v>
      </c>
      <c r="J131" t="s">
        <v>29</v>
      </c>
      <c r="K131" t="s">
        <v>30</v>
      </c>
      <c r="L131">
        <v>80000000</v>
      </c>
      <c r="M131">
        <v>2010</v>
      </c>
      <c r="N131">
        <v>8.1</v>
      </c>
      <c r="O131">
        <v>47968405</v>
      </c>
      <c r="S131" t="s">
        <v>527</v>
      </c>
      <c r="T131">
        <v>158.5</v>
      </c>
      <c r="U131">
        <v>7.65</v>
      </c>
      <c r="V131">
        <v>7.65</v>
      </c>
      <c r="W131">
        <v>7.8529999999999998</v>
      </c>
    </row>
    <row r="132" spans="1:23" x14ac:dyDescent="0.3">
      <c r="A132" t="s">
        <v>528</v>
      </c>
      <c r="B132">
        <v>99</v>
      </c>
      <c r="C132">
        <v>89</v>
      </c>
      <c r="D132">
        <v>52287414</v>
      </c>
      <c r="E132" t="s">
        <v>529</v>
      </c>
      <c r="F132" t="s">
        <v>530</v>
      </c>
      <c r="G132" t="s">
        <v>531</v>
      </c>
      <c r="H132">
        <v>271794</v>
      </c>
      <c r="I132">
        <v>584</v>
      </c>
      <c r="J132" t="s">
        <v>29</v>
      </c>
      <c r="K132" t="s">
        <v>30</v>
      </c>
      <c r="L132">
        <v>8000000</v>
      </c>
      <c r="M132">
        <v>1986</v>
      </c>
      <c r="N132">
        <v>8.1</v>
      </c>
      <c r="O132">
        <v>44287414</v>
      </c>
      <c r="S132" t="s">
        <v>532</v>
      </c>
      <c r="T132">
        <v>140</v>
      </c>
      <c r="U132">
        <v>7.65</v>
      </c>
      <c r="V132">
        <v>7.65</v>
      </c>
      <c r="W132">
        <v>7.8529999999999998</v>
      </c>
    </row>
    <row r="133" spans="1:23" x14ac:dyDescent="0.3">
      <c r="A133" t="s">
        <v>54</v>
      </c>
      <c r="B133">
        <v>354</v>
      </c>
      <c r="C133">
        <v>111</v>
      </c>
      <c r="D133">
        <v>70098138</v>
      </c>
      <c r="E133" t="s">
        <v>533</v>
      </c>
      <c r="F133" t="s">
        <v>534</v>
      </c>
      <c r="G133" t="s">
        <v>535</v>
      </c>
      <c r="H133">
        <v>735784</v>
      </c>
      <c r="I133">
        <v>2105</v>
      </c>
      <c r="J133" t="s">
        <v>29</v>
      </c>
      <c r="K133" t="s">
        <v>30</v>
      </c>
      <c r="L133">
        <v>30000000</v>
      </c>
      <c r="M133">
        <v>2003</v>
      </c>
      <c r="N133">
        <v>8.1</v>
      </c>
      <c r="O133">
        <v>40098138</v>
      </c>
      <c r="S133" t="s">
        <v>536</v>
      </c>
      <c r="T133">
        <v>124</v>
      </c>
      <c r="U133">
        <v>7.65</v>
      </c>
      <c r="V133">
        <v>7.65</v>
      </c>
      <c r="W133">
        <v>7.8529999999999998</v>
      </c>
    </row>
    <row r="134" spans="1:23" x14ac:dyDescent="0.3">
      <c r="A134" t="s">
        <v>498</v>
      </c>
      <c r="B134">
        <v>597</v>
      </c>
      <c r="C134">
        <v>134</v>
      </c>
      <c r="D134">
        <v>56667870</v>
      </c>
      <c r="E134" t="s">
        <v>60</v>
      </c>
      <c r="F134" t="s">
        <v>537</v>
      </c>
      <c r="G134" t="s">
        <v>538</v>
      </c>
      <c r="H134">
        <v>439176</v>
      </c>
      <c r="I134">
        <v>695</v>
      </c>
      <c r="J134" t="s">
        <v>29</v>
      </c>
      <c r="K134" t="s">
        <v>30</v>
      </c>
      <c r="L134">
        <v>20000000</v>
      </c>
      <c r="M134">
        <v>2013</v>
      </c>
      <c r="N134">
        <v>8.1</v>
      </c>
      <c r="O134">
        <v>36667870</v>
      </c>
      <c r="S134" t="s">
        <v>536</v>
      </c>
      <c r="T134">
        <v>124</v>
      </c>
      <c r="U134">
        <v>7.65</v>
      </c>
      <c r="V134">
        <v>7.65</v>
      </c>
      <c r="W134">
        <v>7.8529999999999998</v>
      </c>
    </row>
    <row r="135" spans="1:23" x14ac:dyDescent="0.3">
      <c r="A135" t="s">
        <v>539</v>
      </c>
      <c r="B135">
        <v>154</v>
      </c>
      <c r="C135">
        <v>93</v>
      </c>
      <c r="D135">
        <v>39200000</v>
      </c>
      <c r="E135" t="s">
        <v>289</v>
      </c>
      <c r="F135" t="s">
        <v>539</v>
      </c>
      <c r="G135" t="s">
        <v>540</v>
      </c>
      <c r="H135">
        <v>192940</v>
      </c>
      <c r="I135">
        <v>491</v>
      </c>
      <c r="J135" t="s">
        <v>29</v>
      </c>
      <c r="K135" t="s">
        <v>30</v>
      </c>
      <c r="L135">
        <v>4000000</v>
      </c>
      <c r="M135">
        <v>1977</v>
      </c>
      <c r="N135">
        <v>8.1</v>
      </c>
      <c r="O135">
        <v>35200000</v>
      </c>
      <c r="S135" t="s">
        <v>541</v>
      </c>
      <c r="T135">
        <v>122</v>
      </c>
      <c r="U135">
        <v>7.7</v>
      </c>
      <c r="V135">
        <v>7.65</v>
      </c>
      <c r="W135">
        <v>7.8529999999999998</v>
      </c>
    </row>
    <row r="136" spans="1:23" x14ac:dyDescent="0.3">
      <c r="A136" t="s">
        <v>542</v>
      </c>
      <c r="B136">
        <v>374</v>
      </c>
      <c r="C136">
        <v>147</v>
      </c>
      <c r="D136">
        <v>74098862</v>
      </c>
      <c r="E136" t="s">
        <v>543</v>
      </c>
      <c r="F136" t="s">
        <v>544</v>
      </c>
      <c r="G136" t="s">
        <v>545</v>
      </c>
      <c r="H136">
        <v>656640</v>
      </c>
      <c r="I136">
        <v>1732</v>
      </c>
      <c r="J136" t="s">
        <v>29</v>
      </c>
      <c r="K136" t="s">
        <v>30</v>
      </c>
      <c r="L136">
        <v>40000000</v>
      </c>
      <c r="M136">
        <v>2005</v>
      </c>
      <c r="N136">
        <v>8.1</v>
      </c>
      <c r="O136">
        <v>34098862</v>
      </c>
      <c r="S136" t="s">
        <v>541</v>
      </c>
      <c r="T136">
        <v>122</v>
      </c>
      <c r="U136">
        <v>7.7</v>
      </c>
      <c r="V136">
        <v>7.65</v>
      </c>
      <c r="W136">
        <v>7.8529999999999998</v>
      </c>
    </row>
    <row r="137" spans="1:23" x14ac:dyDescent="0.3">
      <c r="A137" t="s">
        <v>546</v>
      </c>
      <c r="B137">
        <v>536</v>
      </c>
      <c r="C137">
        <v>99</v>
      </c>
      <c r="D137">
        <v>59073773</v>
      </c>
      <c r="E137" t="s">
        <v>547</v>
      </c>
      <c r="F137" t="s">
        <v>520</v>
      </c>
      <c r="G137" t="s">
        <v>548</v>
      </c>
      <c r="H137">
        <v>475518</v>
      </c>
      <c r="I137">
        <v>644</v>
      </c>
      <c r="J137" t="s">
        <v>29</v>
      </c>
      <c r="K137" t="s">
        <v>30</v>
      </c>
      <c r="L137">
        <v>25000000</v>
      </c>
      <c r="M137">
        <v>2014</v>
      </c>
      <c r="N137">
        <v>8.1</v>
      </c>
      <c r="O137">
        <v>34073773</v>
      </c>
      <c r="S137" t="s">
        <v>549</v>
      </c>
      <c r="T137">
        <v>94.5</v>
      </c>
      <c r="U137">
        <v>7.65</v>
      </c>
      <c r="V137">
        <v>7.65</v>
      </c>
      <c r="W137">
        <v>7.8529999999999998</v>
      </c>
    </row>
    <row r="138" spans="1:23" x14ac:dyDescent="0.3">
      <c r="A138" t="s">
        <v>185</v>
      </c>
      <c r="B138">
        <v>204</v>
      </c>
      <c r="C138">
        <v>107</v>
      </c>
      <c r="D138">
        <v>38400000</v>
      </c>
      <c r="E138" t="s">
        <v>105</v>
      </c>
      <c r="F138" t="s">
        <v>249</v>
      </c>
      <c r="G138" t="s">
        <v>550</v>
      </c>
      <c r="H138">
        <v>600266</v>
      </c>
      <c r="I138">
        <v>692</v>
      </c>
      <c r="J138" t="s">
        <v>29</v>
      </c>
      <c r="K138" t="s">
        <v>200</v>
      </c>
      <c r="L138">
        <v>6500000</v>
      </c>
      <c r="M138">
        <v>1984</v>
      </c>
      <c r="N138">
        <v>8.1</v>
      </c>
      <c r="O138">
        <v>31900000</v>
      </c>
      <c r="S138" t="s">
        <v>268</v>
      </c>
      <c r="T138">
        <v>112</v>
      </c>
      <c r="U138">
        <v>7.7</v>
      </c>
      <c r="V138">
        <v>7.63</v>
      </c>
      <c r="W138">
        <v>7.8529999999999998</v>
      </c>
    </row>
    <row r="139" spans="1:23" x14ac:dyDescent="0.3">
      <c r="A139" t="s">
        <v>256</v>
      </c>
      <c r="B139">
        <v>474</v>
      </c>
      <c r="C139">
        <v>128</v>
      </c>
      <c r="D139">
        <v>44988180</v>
      </c>
      <c r="E139" t="s">
        <v>551</v>
      </c>
      <c r="F139" t="s">
        <v>552</v>
      </c>
      <c r="G139" t="s">
        <v>553</v>
      </c>
      <c r="H139">
        <v>195333</v>
      </c>
      <c r="I139">
        <v>409</v>
      </c>
      <c r="J139" t="s">
        <v>29</v>
      </c>
      <c r="K139" t="s">
        <v>30</v>
      </c>
      <c r="L139">
        <v>20000000</v>
      </c>
      <c r="M139">
        <v>2015</v>
      </c>
      <c r="N139">
        <v>8.1</v>
      </c>
      <c r="O139">
        <v>24988180</v>
      </c>
      <c r="S139" t="s">
        <v>554</v>
      </c>
      <c r="T139">
        <v>125</v>
      </c>
      <c r="U139">
        <v>7.6</v>
      </c>
      <c r="V139">
        <v>7.63</v>
      </c>
      <c r="W139">
        <v>7.8529999999999998</v>
      </c>
    </row>
    <row r="140" spans="1:23" x14ac:dyDescent="0.3">
      <c r="A140" t="s">
        <v>169</v>
      </c>
      <c r="B140">
        <v>97</v>
      </c>
      <c r="C140">
        <v>172</v>
      </c>
      <c r="D140">
        <v>23650000</v>
      </c>
      <c r="E140" t="s">
        <v>555</v>
      </c>
      <c r="F140" t="s">
        <v>556</v>
      </c>
      <c r="G140" t="s">
        <v>557</v>
      </c>
      <c r="H140">
        <v>40359</v>
      </c>
      <c r="I140">
        <v>235</v>
      </c>
      <c r="J140" t="s">
        <v>29</v>
      </c>
      <c r="K140" t="s">
        <v>30</v>
      </c>
      <c r="L140">
        <v>2100000</v>
      </c>
      <c r="M140">
        <v>1946</v>
      </c>
      <c r="N140">
        <v>8.1</v>
      </c>
      <c r="O140">
        <v>21550000</v>
      </c>
      <c r="S140" t="s">
        <v>554</v>
      </c>
      <c r="T140">
        <v>125</v>
      </c>
      <c r="U140">
        <v>7.6</v>
      </c>
      <c r="V140">
        <v>7.63</v>
      </c>
      <c r="W140">
        <v>7.8529999999999998</v>
      </c>
    </row>
    <row r="141" spans="1:23" x14ac:dyDescent="0.3">
      <c r="A141" t="s">
        <v>152</v>
      </c>
      <c r="B141">
        <v>213</v>
      </c>
      <c r="C141">
        <v>102</v>
      </c>
      <c r="D141">
        <v>22202612</v>
      </c>
      <c r="E141" t="s">
        <v>558</v>
      </c>
      <c r="F141" t="s">
        <v>559</v>
      </c>
      <c r="G141" t="s">
        <v>560</v>
      </c>
      <c r="H141">
        <v>291875</v>
      </c>
      <c r="I141">
        <v>533</v>
      </c>
      <c r="J141" t="s">
        <v>29</v>
      </c>
      <c r="K141" t="s">
        <v>30</v>
      </c>
      <c r="L141">
        <v>2800000</v>
      </c>
      <c r="M141">
        <v>1939</v>
      </c>
      <c r="N141">
        <v>8.1</v>
      </c>
      <c r="O141">
        <v>19402612</v>
      </c>
      <c r="S141" t="s">
        <v>561</v>
      </c>
      <c r="T141">
        <v>96</v>
      </c>
      <c r="U141">
        <v>7.8</v>
      </c>
      <c r="V141">
        <v>7.63</v>
      </c>
      <c r="W141">
        <v>7.8529999999999998</v>
      </c>
    </row>
    <row r="142" spans="1:23" x14ac:dyDescent="0.3">
      <c r="A142" t="s">
        <v>562</v>
      </c>
      <c r="B142">
        <v>398</v>
      </c>
      <c r="C142">
        <v>158</v>
      </c>
      <c r="D142">
        <v>40218903</v>
      </c>
      <c r="E142" t="s">
        <v>92</v>
      </c>
      <c r="F142" t="s">
        <v>563</v>
      </c>
      <c r="G142" t="s">
        <v>564</v>
      </c>
      <c r="H142">
        <v>372990</v>
      </c>
      <c r="I142">
        <v>1107</v>
      </c>
      <c r="J142" t="s">
        <v>29</v>
      </c>
      <c r="K142" t="s">
        <v>30</v>
      </c>
      <c r="L142">
        <v>25000000</v>
      </c>
      <c r="M142">
        <v>2007</v>
      </c>
      <c r="N142">
        <v>8.1</v>
      </c>
      <c r="O142">
        <v>15218903</v>
      </c>
      <c r="S142" t="s">
        <v>546</v>
      </c>
      <c r="T142">
        <v>94</v>
      </c>
      <c r="U142">
        <v>7.7</v>
      </c>
      <c r="V142">
        <v>7.63</v>
      </c>
      <c r="W142">
        <v>7.8529999999999998</v>
      </c>
    </row>
    <row r="143" spans="1:23" x14ac:dyDescent="0.3">
      <c r="A143" t="s">
        <v>219</v>
      </c>
      <c r="B143">
        <v>454</v>
      </c>
      <c r="C143">
        <v>153</v>
      </c>
      <c r="D143">
        <v>60962878</v>
      </c>
      <c r="E143" t="s">
        <v>140</v>
      </c>
      <c r="F143" t="s">
        <v>565</v>
      </c>
      <c r="G143" t="s">
        <v>566</v>
      </c>
      <c r="H143">
        <v>383591</v>
      </c>
      <c r="I143">
        <v>620</v>
      </c>
      <c r="J143" t="s">
        <v>29</v>
      </c>
      <c r="K143" t="s">
        <v>30</v>
      </c>
      <c r="L143">
        <v>46000000</v>
      </c>
      <c r="M143">
        <v>2013</v>
      </c>
      <c r="N143">
        <v>8.1</v>
      </c>
      <c r="O143">
        <v>14962878</v>
      </c>
      <c r="S143" t="s">
        <v>546</v>
      </c>
      <c r="T143">
        <v>94</v>
      </c>
      <c r="U143">
        <v>7.7</v>
      </c>
      <c r="V143">
        <v>7.63</v>
      </c>
      <c r="W143">
        <v>7.8529999999999998</v>
      </c>
    </row>
    <row r="144" spans="1:23" x14ac:dyDescent="0.3">
      <c r="A144" t="s">
        <v>528</v>
      </c>
      <c r="B144">
        <v>185</v>
      </c>
      <c r="C144">
        <v>98</v>
      </c>
      <c r="D144">
        <v>30857814</v>
      </c>
      <c r="E144" t="s">
        <v>567</v>
      </c>
      <c r="F144" t="s">
        <v>568</v>
      </c>
      <c r="G144" t="s">
        <v>569</v>
      </c>
      <c r="H144">
        <v>294163</v>
      </c>
      <c r="I144">
        <v>718</v>
      </c>
      <c r="J144" t="s">
        <v>29</v>
      </c>
      <c r="K144" t="s">
        <v>30</v>
      </c>
      <c r="L144">
        <v>16000000</v>
      </c>
      <c r="M144">
        <v>1987</v>
      </c>
      <c r="N144">
        <v>8.1</v>
      </c>
      <c r="O144">
        <v>14857814</v>
      </c>
      <c r="S144" t="s">
        <v>570</v>
      </c>
      <c r="T144">
        <v>197</v>
      </c>
      <c r="U144">
        <v>7.6</v>
      </c>
      <c r="V144">
        <v>7.6</v>
      </c>
      <c r="W144">
        <v>7.8529999999999998</v>
      </c>
    </row>
    <row r="145" spans="1:23" x14ac:dyDescent="0.3">
      <c r="A145" t="s">
        <v>163</v>
      </c>
      <c r="B145">
        <v>53</v>
      </c>
      <c r="C145">
        <v>215</v>
      </c>
      <c r="D145">
        <v>13300000</v>
      </c>
      <c r="E145" t="s">
        <v>571</v>
      </c>
      <c r="F145" t="s">
        <v>572</v>
      </c>
      <c r="G145" t="s">
        <v>573</v>
      </c>
      <c r="H145">
        <v>12631</v>
      </c>
      <c r="I145">
        <v>63</v>
      </c>
      <c r="J145" t="s">
        <v>29</v>
      </c>
      <c r="K145" t="s">
        <v>30</v>
      </c>
      <c r="L145">
        <v>600000</v>
      </c>
      <c r="M145">
        <v>1970</v>
      </c>
      <c r="N145">
        <v>8.1</v>
      </c>
      <c r="O145">
        <v>12700000</v>
      </c>
      <c r="S145" t="s">
        <v>574</v>
      </c>
      <c r="T145">
        <v>152</v>
      </c>
      <c r="U145">
        <v>7.6</v>
      </c>
      <c r="V145">
        <v>7.6</v>
      </c>
      <c r="W145">
        <v>7.8529999999999998</v>
      </c>
    </row>
    <row r="146" spans="1:23" x14ac:dyDescent="0.3">
      <c r="A146" t="s">
        <v>178</v>
      </c>
      <c r="B146">
        <v>187</v>
      </c>
      <c r="C146">
        <v>121</v>
      </c>
      <c r="D146">
        <v>23472900</v>
      </c>
      <c r="E146" t="s">
        <v>575</v>
      </c>
      <c r="F146" t="s">
        <v>576</v>
      </c>
      <c r="G146" t="s">
        <v>577</v>
      </c>
      <c r="H146">
        <v>264533</v>
      </c>
      <c r="I146">
        <v>609</v>
      </c>
      <c r="J146" t="s">
        <v>29</v>
      </c>
      <c r="K146" t="s">
        <v>200</v>
      </c>
      <c r="L146">
        <v>17500000</v>
      </c>
      <c r="M146">
        <v>2004</v>
      </c>
      <c r="N146">
        <v>8.1</v>
      </c>
      <c r="O146">
        <v>5972900</v>
      </c>
      <c r="S146" t="s">
        <v>578</v>
      </c>
      <c r="T146">
        <v>131</v>
      </c>
      <c r="U146">
        <v>7.6</v>
      </c>
      <c r="V146">
        <v>7.6</v>
      </c>
      <c r="W146">
        <v>7.8529999999999998</v>
      </c>
    </row>
    <row r="147" spans="1:23" x14ac:dyDescent="0.3">
      <c r="A147" t="s">
        <v>579</v>
      </c>
      <c r="B147">
        <v>739</v>
      </c>
      <c r="C147">
        <v>120</v>
      </c>
      <c r="D147">
        <v>153629485</v>
      </c>
      <c r="E147" t="s">
        <v>86</v>
      </c>
      <c r="F147" t="s">
        <v>176</v>
      </c>
      <c r="G147" t="s">
        <v>580</v>
      </c>
      <c r="H147">
        <v>552503</v>
      </c>
      <c r="I147">
        <v>1588</v>
      </c>
      <c r="J147" t="s">
        <v>29</v>
      </c>
      <c r="K147" t="s">
        <v>581</v>
      </c>
      <c r="L147">
        <v>150000000</v>
      </c>
      <c r="M147">
        <v>2015</v>
      </c>
      <c r="N147">
        <v>8.1</v>
      </c>
      <c r="O147">
        <v>3629485</v>
      </c>
      <c r="S147" t="s">
        <v>582</v>
      </c>
      <c r="T147">
        <v>124</v>
      </c>
      <c r="U147">
        <v>7.6</v>
      </c>
      <c r="V147">
        <v>7.6</v>
      </c>
      <c r="W147">
        <v>7.8529999999999998</v>
      </c>
    </row>
    <row r="148" spans="1:23" x14ac:dyDescent="0.3">
      <c r="A148" t="s">
        <v>292</v>
      </c>
      <c r="B148">
        <v>157</v>
      </c>
      <c r="C148">
        <v>115</v>
      </c>
      <c r="D148">
        <v>5383834</v>
      </c>
      <c r="E148" t="s">
        <v>224</v>
      </c>
      <c r="F148" t="s">
        <v>583</v>
      </c>
      <c r="G148" t="s">
        <v>584</v>
      </c>
      <c r="H148">
        <v>173551</v>
      </c>
      <c r="I148">
        <v>361</v>
      </c>
      <c r="J148" t="s">
        <v>174</v>
      </c>
      <c r="K148" t="s">
        <v>585</v>
      </c>
      <c r="L148">
        <v>2000000</v>
      </c>
      <c r="M148">
        <v>2000</v>
      </c>
      <c r="N148">
        <v>8.1</v>
      </c>
      <c r="O148">
        <v>3383834</v>
      </c>
      <c r="S148" t="s">
        <v>586</v>
      </c>
      <c r="T148">
        <v>115</v>
      </c>
      <c r="U148">
        <v>7.6</v>
      </c>
      <c r="V148">
        <v>7.6</v>
      </c>
      <c r="W148">
        <v>7.8529999999999998</v>
      </c>
    </row>
    <row r="149" spans="1:23" x14ac:dyDescent="0.3">
      <c r="A149" t="s">
        <v>587</v>
      </c>
      <c r="B149">
        <v>121</v>
      </c>
      <c r="C149">
        <v>105</v>
      </c>
      <c r="D149">
        <v>5400000</v>
      </c>
      <c r="E149" t="s">
        <v>588</v>
      </c>
      <c r="F149" t="s">
        <v>589</v>
      </c>
      <c r="G149" t="s">
        <v>590</v>
      </c>
      <c r="H149">
        <v>183288</v>
      </c>
      <c r="I149">
        <v>395</v>
      </c>
      <c r="J149" t="s">
        <v>29</v>
      </c>
      <c r="K149" t="s">
        <v>30</v>
      </c>
      <c r="L149">
        <v>2500000</v>
      </c>
      <c r="M149">
        <v>1995</v>
      </c>
      <c r="N149">
        <v>8.1</v>
      </c>
      <c r="O149">
        <v>2900000</v>
      </c>
      <c r="S149" t="s">
        <v>591</v>
      </c>
      <c r="T149">
        <v>112</v>
      </c>
      <c r="U149">
        <v>7.6</v>
      </c>
      <c r="V149">
        <v>7.6</v>
      </c>
      <c r="W149">
        <v>7.8529999999999998</v>
      </c>
    </row>
    <row r="150" spans="1:23" x14ac:dyDescent="0.3">
      <c r="A150" t="s">
        <v>368</v>
      </c>
      <c r="B150">
        <v>98</v>
      </c>
      <c r="C150">
        <v>105</v>
      </c>
      <c r="D150">
        <v>1647780</v>
      </c>
      <c r="E150" t="s">
        <v>92</v>
      </c>
      <c r="F150" t="s">
        <v>592</v>
      </c>
      <c r="G150" t="s">
        <v>593</v>
      </c>
      <c r="H150">
        <v>65951</v>
      </c>
      <c r="I150">
        <v>258</v>
      </c>
      <c r="J150" t="s">
        <v>64</v>
      </c>
      <c r="K150" t="s">
        <v>371</v>
      </c>
      <c r="L150">
        <v>1300000</v>
      </c>
      <c r="M150">
        <v>1998</v>
      </c>
      <c r="N150">
        <v>8.1</v>
      </c>
      <c r="O150">
        <v>347780</v>
      </c>
      <c r="S150" t="s">
        <v>594</v>
      </c>
      <c r="T150">
        <v>112</v>
      </c>
      <c r="U150">
        <v>7.6</v>
      </c>
      <c r="V150">
        <v>7.6</v>
      </c>
      <c r="W150">
        <v>7.8529999999999998</v>
      </c>
    </row>
    <row r="151" spans="1:23" x14ac:dyDescent="0.3">
      <c r="A151" t="s">
        <v>188</v>
      </c>
      <c r="B151">
        <v>107</v>
      </c>
      <c r="C151">
        <v>100</v>
      </c>
      <c r="D151">
        <v>1134049</v>
      </c>
      <c r="E151" t="s">
        <v>595</v>
      </c>
      <c r="F151" t="s">
        <v>596</v>
      </c>
      <c r="G151" t="s">
        <v>597</v>
      </c>
      <c r="H151">
        <v>5475</v>
      </c>
      <c r="I151">
        <v>44</v>
      </c>
      <c r="J151" t="s">
        <v>29</v>
      </c>
      <c r="K151" t="s">
        <v>200</v>
      </c>
      <c r="L151">
        <v>2000000</v>
      </c>
      <c r="M151">
        <v>2007</v>
      </c>
      <c r="N151">
        <v>8.1</v>
      </c>
      <c r="O151">
        <v>-865951</v>
      </c>
      <c r="S151" t="s">
        <v>598</v>
      </c>
      <c r="T151">
        <v>111</v>
      </c>
      <c r="U151">
        <v>7.6</v>
      </c>
      <c r="V151">
        <v>7.6</v>
      </c>
      <c r="W151">
        <v>7.8529999999999998</v>
      </c>
    </row>
    <row r="152" spans="1:23" x14ac:dyDescent="0.3">
      <c r="A152" t="s">
        <v>599</v>
      </c>
      <c r="B152">
        <v>283</v>
      </c>
      <c r="C152">
        <v>133</v>
      </c>
      <c r="D152">
        <v>727883</v>
      </c>
      <c r="E152" t="s">
        <v>600</v>
      </c>
      <c r="F152" t="s">
        <v>601</v>
      </c>
      <c r="G152" t="s">
        <v>602</v>
      </c>
      <c r="H152">
        <v>580999</v>
      </c>
      <c r="I152">
        <v>2110</v>
      </c>
      <c r="J152" t="s">
        <v>29</v>
      </c>
      <c r="K152" t="s">
        <v>30</v>
      </c>
      <c r="L152">
        <v>4500000</v>
      </c>
      <c r="M152">
        <v>2001</v>
      </c>
      <c r="N152">
        <v>8.1</v>
      </c>
      <c r="O152">
        <v>-3772117</v>
      </c>
      <c r="S152" t="s">
        <v>603</v>
      </c>
      <c r="T152">
        <v>110.5</v>
      </c>
      <c r="U152">
        <v>7.7</v>
      </c>
      <c r="V152">
        <v>7.6</v>
      </c>
      <c r="W152">
        <v>7.8529999999999998</v>
      </c>
    </row>
    <row r="153" spans="1:23" x14ac:dyDescent="0.3">
      <c r="A153" t="s">
        <v>604</v>
      </c>
      <c r="B153">
        <v>142</v>
      </c>
      <c r="C153">
        <v>115</v>
      </c>
      <c r="D153">
        <v>8060</v>
      </c>
      <c r="E153" t="s">
        <v>39</v>
      </c>
      <c r="F153" t="s">
        <v>605</v>
      </c>
      <c r="G153" t="s">
        <v>606</v>
      </c>
      <c r="H153">
        <v>81644</v>
      </c>
      <c r="I153">
        <v>107</v>
      </c>
      <c r="J153" t="s">
        <v>122</v>
      </c>
      <c r="K153" t="s">
        <v>123</v>
      </c>
      <c r="L153">
        <v>4000000</v>
      </c>
      <c r="M153">
        <v>2007</v>
      </c>
      <c r="N153">
        <v>8.1</v>
      </c>
      <c r="O153">
        <v>-3991940</v>
      </c>
      <c r="S153" t="s">
        <v>603</v>
      </c>
      <c r="T153">
        <v>110.5</v>
      </c>
      <c r="U153">
        <v>7.7</v>
      </c>
      <c r="V153">
        <v>7.6</v>
      </c>
      <c r="W153">
        <v>7.8529999999999998</v>
      </c>
    </row>
    <row r="154" spans="1:23" x14ac:dyDescent="0.3">
      <c r="A154" t="s">
        <v>554</v>
      </c>
      <c r="B154">
        <v>157</v>
      </c>
      <c r="C154">
        <v>125</v>
      </c>
      <c r="D154">
        <v>2086345</v>
      </c>
      <c r="E154" t="s">
        <v>607</v>
      </c>
      <c r="F154" t="s">
        <v>608</v>
      </c>
      <c r="G154" t="s">
        <v>609</v>
      </c>
      <c r="H154">
        <v>64556</v>
      </c>
      <c r="I154">
        <v>140</v>
      </c>
      <c r="J154" t="s">
        <v>174</v>
      </c>
      <c r="K154" t="s">
        <v>408</v>
      </c>
      <c r="L154">
        <v>10000000</v>
      </c>
      <c r="M154">
        <v>2004</v>
      </c>
      <c r="N154">
        <v>8.1</v>
      </c>
      <c r="O154">
        <v>-7913655</v>
      </c>
      <c r="S154" t="s">
        <v>610</v>
      </c>
      <c r="T154">
        <v>110</v>
      </c>
      <c r="U154">
        <v>7.6</v>
      </c>
      <c r="V154">
        <v>7.6</v>
      </c>
      <c r="W154">
        <v>7.8529999999999998</v>
      </c>
    </row>
    <row r="155" spans="1:23" x14ac:dyDescent="0.3">
      <c r="A155" t="s">
        <v>392</v>
      </c>
      <c r="B155">
        <v>393</v>
      </c>
      <c r="C155">
        <v>123</v>
      </c>
      <c r="D155">
        <v>26903709</v>
      </c>
      <c r="E155" t="s">
        <v>611</v>
      </c>
      <c r="F155" t="s">
        <v>464</v>
      </c>
      <c r="G155" t="s">
        <v>612</v>
      </c>
      <c r="H155">
        <v>312629</v>
      </c>
      <c r="I155">
        <v>475</v>
      </c>
      <c r="J155" t="s">
        <v>29</v>
      </c>
      <c r="K155" t="s">
        <v>200</v>
      </c>
      <c r="L155">
        <v>38000000</v>
      </c>
      <c r="M155">
        <v>2013</v>
      </c>
      <c r="N155">
        <v>8.1</v>
      </c>
      <c r="O155">
        <v>-11096291</v>
      </c>
      <c r="S155" t="s">
        <v>613</v>
      </c>
      <c r="T155">
        <v>109</v>
      </c>
      <c r="U155">
        <v>7.6</v>
      </c>
      <c r="V155">
        <v>7.6</v>
      </c>
      <c r="W155">
        <v>7.8529999999999998</v>
      </c>
    </row>
    <row r="156" spans="1:23" x14ac:dyDescent="0.3">
      <c r="A156" t="s">
        <v>173</v>
      </c>
      <c r="B156">
        <v>86</v>
      </c>
      <c r="C156">
        <v>148</v>
      </c>
      <c r="D156">
        <v>1110186</v>
      </c>
      <c r="E156" t="s">
        <v>130</v>
      </c>
      <c r="F156" t="s">
        <v>270</v>
      </c>
      <c r="G156" t="s">
        <v>614</v>
      </c>
      <c r="H156">
        <v>31943</v>
      </c>
      <c r="I156">
        <v>224</v>
      </c>
      <c r="J156" t="s">
        <v>133</v>
      </c>
      <c r="K156" t="s">
        <v>272</v>
      </c>
      <c r="L156">
        <v>12800000</v>
      </c>
      <c r="M156">
        <v>2004</v>
      </c>
      <c r="N156">
        <v>8.1</v>
      </c>
      <c r="O156">
        <v>-11689814</v>
      </c>
      <c r="S156" t="s">
        <v>615</v>
      </c>
      <c r="T156">
        <v>108.5</v>
      </c>
      <c r="U156">
        <v>7.6</v>
      </c>
      <c r="V156">
        <v>7.6</v>
      </c>
      <c r="W156">
        <v>7.8529999999999998</v>
      </c>
    </row>
    <row r="157" spans="1:23" x14ac:dyDescent="0.3">
      <c r="A157" t="s">
        <v>616</v>
      </c>
      <c r="B157">
        <v>150</v>
      </c>
      <c r="C157">
        <v>124</v>
      </c>
      <c r="D157">
        <v>439162</v>
      </c>
      <c r="E157" t="s">
        <v>617</v>
      </c>
      <c r="F157" t="s">
        <v>618</v>
      </c>
      <c r="G157" t="s">
        <v>619</v>
      </c>
      <c r="H157">
        <v>106160</v>
      </c>
      <c r="I157">
        <v>430</v>
      </c>
      <c r="J157" t="s">
        <v>124</v>
      </c>
      <c r="K157" t="s">
        <v>128</v>
      </c>
      <c r="L157">
        <v>1100000000</v>
      </c>
      <c r="M157">
        <v>1988</v>
      </c>
      <c r="N157">
        <v>8.1</v>
      </c>
      <c r="O157">
        <v>-1099560838</v>
      </c>
      <c r="S157" t="s">
        <v>620</v>
      </c>
      <c r="T157">
        <v>108</v>
      </c>
      <c r="U157">
        <v>7.6</v>
      </c>
      <c r="V157">
        <v>7.6</v>
      </c>
      <c r="W157">
        <v>7.8529999999999998</v>
      </c>
    </row>
    <row r="158" spans="1:23" x14ac:dyDescent="0.3">
      <c r="A158" t="s">
        <v>59</v>
      </c>
      <c r="B158">
        <v>385</v>
      </c>
      <c r="C158">
        <v>130</v>
      </c>
      <c r="D158">
        <v>260000000</v>
      </c>
      <c r="E158" t="s">
        <v>621</v>
      </c>
      <c r="F158" t="s">
        <v>622</v>
      </c>
      <c r="G158" t="s">
        <v>623</v>
      </c>
      <c r="H158">
        <v>412454</v>
      </c>
      <c r="I158">
        <v>962</v>
      </c>
      <c r="J158" t="s">
        <v>29</v>
      </c>
      <c r="K158" t="s">
        <v>30</v>
      </c>
      <c r="L158">
        <v>8000000</v>
      </c>
      <c r="M158">
        <v>1975</v>
      </c>
      <c r="N158">
        <v>8</v>
      </c>
      <c r="O158">
        <v>252000000</v>
      </c>
      <c r="S158" t="s">
        <v>624</v>
      </c>
      <c r="T158">
        <v>106</v>
      </c>
      <c r="U158">
        <v>7.6</v>
      </c>
      <c r="V158">
        <v>7.6</v>
      </c>
      <c r="W158">
        <v>7.8529999999999998</v>
      </c>
    </row>
    <row r="159" spans="1:23" x14ac:dyDescent="0.3">
      <c r="A159" t="s">
        <v>625</v>
      </c>
      <c r="B159">
        <v>304</v>
      </c>
      <c r="C159">
        <v>132</v>
      </c>
      <c r="D159">
        <v>204565000</v>
      </c>
      <c r="E159" t="s">
        <v>626</v>
      </c>
      <c r="F159" t="s">
        <v>275</v>
      </c>
      <c r="G159" t="s">
        <v>627</v>
      </c>
      <c r="H159">
        <v>284252</v>
      </c>
      <c r="I159">
        <v>1058</v>
      </c>
      <c r="J159" t="s">
        <v>29</v>
      </c>
      <c r="K159" t="s">
        <v>30</v>
      </c>
      <c r="L159">
        <v>8000000</v>
      </c>
      <c r="M159">
        <v>1973</v>
      </c>
      <c r="N159">
        <v>8</v>
      </c>
      <c r="O159">
        <v>196565000</v>
      </c>
      <c r="S159" t="s">
        <v>628</v>
      </c>
      <c r="T159">
        <v>102</v>
      </c>
      <c r="U159">
        <v>7.6</v>
      </c>
      <c r="V159">
        <v>7.6</v>
      </c>
      <c r="W159">
        <v>7.8529999999999998</v>
      </c>
    </row>
    <row r="160" spans="1:23" x14ac:dyDescent="0.3">
      <c r="A160" t="s">
        <v>629</v>
      </c>
      <c r="B160">
        <v>124</v>
      </c>
      <c r="C160">
        <v>90</v>
      </c>
      <c r="D160">
        <v>217350219</v>
      </c>
      <c r="E160" t="s">
        <v>630</v>
      </c>
      <c r="F160" t="s">
        <v>313</v>
      </c>
      <c r="G160" t="s">
        <v>631</v>
      </c>
      <c r="H160">
        <v>260939</v>
      </c>
      <c r="I160">
        <v>244</v>
      </c>
      <c r="J160" t="s">
        <v>29</v>
      </c>
      <c r="K160" t="s">
        <v>30</v>
      </c>
      <c r="L160">
        <v>28000000</v>
      </c>
      <c r="M160">
        <v>1992</v>
      </c>
      <c r="N160">
        <v>8</v>
      </c>
      <c r="O160">
        <v>189350219</v>
      </c>
      <c r="S160" t="s">
        <v>632</v>
      </c>
      <c r="T160">
        <v>102</v>
      </c>
      <c r="U160">
        <v>7.6</v>
      </c>
      <c r="V160">
        <v>7.6</v>
      </c>
      <c r="W160">
        <v>7.8529999999999998</v>
      </c>
    </row>
    <row r="161" spans="1:23" x14ac:dyDescent="0.3">
      <c r="A161" t="s">
        <v>633</v>
      </c>
      <c r="B161">
        <v>283</v>
      </c>
      <c r="C161">
        <v>115</v>
      </c>
      <c r="D161">
        <v>261437578</v>
      </c>
      <c r="E161" t="s">
        <v>634</v>
      </c>
      <c r="F161" t="s">
        <v>635</v>
      </c>
      <c r="G161" t="s">
        <v>636</v>
      </c>
      <c r="H161">
        <v>479166</v>
      </c>
      <c r="I161">
        <v>815</v>
      </c>
      <c r="J161" t="s">
        <v>29</v>
      </c>
      <c r="K161" t="s">
        <v>30</v>
      </c>
      <c r="L161">
        <v>92000000</v>
      </c>
      <c r="M161">
        <v>2004</v>
      </c>
      <c r="N161">
        <v>8</v>
      </c>
      <c r="O161">
        <v>169437578</v>
      </c>
      <c r="S161" t="s">
        <v>637</v>
      </c>
      <c r="T161">
        <v>102</v>
      </c>
      <c r="U161">
        <v>7.6</v>
      </c>
      <c r="V161">
        <v>7.6</v>
      </c>
      <c r="W161">
        <v>7.8529999999999998</v>
      </c>
    </row>
    <row r="162" spans="1:23" x14ac:dyDescent="0.3">
      <c r="A162" t="s">
        <v>638</v>
      </c>
      <c r="B162">
        <v>92</v>
      </c>
      <c r="C162">
        <v>236</v>
      </c>
      <c r="D162">
        <v>184208848</v>
      </c>
      <c r="E162" t="s">
        <v>639</v>
      </c>
      <c r="F162" t="s">
        <v>640</v>
      </c>
      <c r="G162" t="s">
        <v>641</v>
      </c>
      <c r="H162">
        <v>186485</v>
      </c>
      <c r="I162">
        <v>382</v>
      </c>
      <c r="J162" t="s">
        <v>29</v>
      </c>
      <c r="K162" t="s">
        <v>30</v>
      </c>
      <c r="L162">
        <v>22000000</v>
      </c>
      <c r="M162">
        <v>1990</v>
      </c>
      <c r="N162">
        <v>8</v>
      </c>
      <c r="O162">
        <v>162208848</v>
      </c>
      <c r="S162" t="s">
        <v>642</v>
      </c>
      <c r="T162">
        <v>102</v>
      </c>
      <c r="U162">
        <v>7.6</v>
      </c>
      <c r="V162">
        <v>7.6</v>
      </c>
      <c r="W162">
        <v>7.8529999999999998</v>
      </c>
    </row>
    <row r="163" spans="1:23" x14ac:dyDescent="0.3">
      <c r="A163" t="s">
        <v>643</v>
      </c>
      <c r="B163">
        <v>119</v>
      </c>
      <c r="C163">
        <v>174</v>
      </c>
      <c r="D163">
        <v>163214286</v>
      </c>
      <c r="E163" t="s">
        <v>644</v>
      </c>
      <c r="F163" t="s">
        <v>645</v>
      </c>
      <c r="G163" t="s">
        <v>646</v>
      </c>
      <c r="H163">
        <v>148172</v>
      </c>
      <c r="I163">
        <v>406</v>
      </c>
      <c r="J163" t="s">
        <v>29</v>
      </c>
      <c r="K163" t="s">
        <v>30</v>
      </c>
      <c r="L163">
        <v>8200000</v>
      </c>
      <c r="M163">
        <v>1965</v>
      </c>
      <c r="N163">
        <v>8</v>
      </c>
      <c r="O163">
        <v>155014286</v>
      </c>
      <c r="S163" t="s">
        <v>647</v>
      </c>
      <c r="T163">
        <v>99</v>
      </c>
      <c r="U163">
        <v>7.6</v>
      </c>
      <c r="V163">
        <v>7.6</v>
      </c>
      <c r="W163">
        <v>7.8529999999999998</v>
      </c>
    </row>
    <row r="164" spans="1:23" x14ac:dyDescent="0.3">
      <c r="A164" t="s">
        <v>648</v>
      </c>
      <c r="B164">
        <v>100</v>
      </c>
      <c r="C164">
        <v>133</v>
      </c>
      <c r="D164">
        <v>172825435</v>
      </c>
      <c r="E164" t="s">
        <v>92</v>
      </c>
      <c r="F164" t="s">
        <v>649</v>
      </c>
      <c r="G164" t="s">
        <v>650</v>
      </c>
      <c r="H164">
        <v>383784</v>
      </c>
      <c r="I164">
        <v>331</v>
      </c>
      <c r="J164" t="s">
        <v>29</v>
      </c>
      <c r="K164" t="s">
        <v>30</v>
      </c>
      <c r="L164">
        <v>25000000</v>
      </c>
      <c r="M164">
        <v>1988</v>
      </c>
      <c r="N164">
        <v>8</v>
      </c>
      <c r="O164">
        <v>147825435</v>
      </c>
      <c r="S164" t="s">
        <v>651</v>
      </c>
      <c r="T164">
        <v>98</v>
      </c>
      <c r="U164">
        <v>7.6</v>
      </c>
      <c r="V164">
        <v>7.6</v>
      </c>
      <c r="W164">
        <v>7.8529999999999998</v>
      </c>
    </row>
    <row r="165" spans="1:23" x14ac:dyDescent="0.3">
      <c r="A165" t="s">
        <v>420</v>
      </c>
      <c r="B165">
        <v>418</v>
      </c>
      <c r="C165">
        <v>120</v>
      </c>
      <c r="D165">
        <v>141319195</v>
      </c>
      <c r="E165" t="s">
        <v>588</v>
      </c>
      <c r="F165" t="s">
        <v>652</v>
      </c>
      <c r="G165" t="s">
        <v>653</v>
      </c>
      <c r="H165">
        <v>641997</v>
      </c>
      <c r="I165">
        <v>1017</v>
      </c>
      <c r="J165" t="s">
        <v>29</v>
      </c>
      <c r="K165" t="s">
        <v>200</v>
      </c>
      <c r="L165">
        <v>15000000</v>
      </c>
      <c r="M165">
        <v>2008</v>
      </c>
      <c r="N165">
        <v>8</v>
      </c>
      <c r="O165">
        <v>126319195</v>
      </c>
      <c r="S165" t="s">
        <v>654</v>
      </c>
      <c r="T165">
        <v>92.5</v>
      </c>
      <c r="U165">
        <v>7.6</v>
      </c>
      <c r="V165">
        <v>7.6</v>
      </c>
      <c r="W165">
        <v>7.8529999999999998</v>
      </c>
    </row>
    <row r="166" spans="1:23" x14ac:dyDescent="0.3">
      <c r="A166" t="s">
        <v>409</v>
      </c>
      <c r="B166">
        <v>479</v>
      </c>
      <c r="C166">
        <v>118</v>
      </c>
      <c r="D166">
        <v>138795342</v>
      </c>
      <c r="E166" t="s">
        <v>655</v>
      </c>
      <c r="F166" t="s">
        <v>656</v>
      </c>
      <c r="G166" t="s">
        <v>657</v>
      </c>
      <c r="H166">
        <v>503631</v>
      </c>
      <c r="I166">
        <v>636</v>
      </c>
      <c r="J166" t="s">
        <v>29</v>
      </c>
      <c r="K166" t="s">
        <v>200</v>
      </c>
      <c r="L166">
        <v>15000000</v>
      </c>
      <c r="M166">
        <v>2010</v>
      </c>
      <c r="N166">
        <v>8</v>
      </c>
      <c r="O166">
        <v>123795342</v>
      </c>
      <c r="S166" t="s">
        <v>658</v>
      </c>
      <c r="T166">
        <v>91</v>
      </c>
      <c r="U166">
        <v>7.6</v>
      </c>
      <c r="V166">
        <v>7.6</v>
      </c>
      <c r="W166">
        <v>7.8529999999999998</v>
      </c>
    </row>
    <row r="167" spans="1:23" x14ac:dyDescent="0.3">
      <c r="A167" t="s">
        <v>59</v>
      </c>
      <c r="B167">
        <v>194</v>
      </c>
      <c r="C167">
        <v>141</v>
      </c>
      <c r="D167">
        <v>164435221</v>
      </c>
      <c r="E167" t="s">
        <v>116</v>
      </c>
      <c r="F167" t="s">
        <v>87</v>
      </c>
      <c r="G167" t="s">
        <v>659</v>
      </c>
      <c r="H167">
        <v>525801</v>
      </c>
      <c r="I167">
        <v>667</v>
      </c>
      <c r="J167" t="s">
        <v>29</v>
      </c>
      <c r="K167" t="s">
        <v>30</v>
      </c>
      <c r="L167">
        <v>52000000</v>
      </c>
      <c r="M167">
        <v>2002</v>
      </c>
      <c r="N167">
        <v>8</v>
      </c>
      <c r="O167">
        <v>112435221</v>
      </c>
      <c r="S167" t="s">
        <v>660</v>
      </c>
      <c r="T167">
        <v>90</v>
      </c>
      <c r="U167">
        <v>7.6</v>
      </c>
      <c r="V167">
        <v>7.6</v>
      </c>
      <c r="W167">
        <v>7.8529999999999998</v>
      </c>
    </row>
    <row r="168" spans="1:23" x14ac:dyDescent="0.3">
      <c r="A168" t="s">
        <v>661</v>
      </c>
      <c r="B168">
        <v>518</v>
      </c>
      <c r="C168">
        <v>127</v>
      </c>
      <c r="D168">
        <v>257704099</v>
      </c>
      <c r="E168" t="s">
        <v>248</v>
      </c>
      <c r="F168" t="s">
        <v>464</v>
      </c>
      <c r="G168" t="s">
        <v>662</v>
      </c>
      <c r="H168">
        <v>504419</v>
      </c>
      <c r="I168">
        <v>1559</v>
      </c>
      <c r="J168" t="s">
        <v>29</v>
      </c>
      <c r="K168" t="s">
        <v>30</v>
      </c>
      <c r="L168">
        <v>150000000</v>
      </c>
      <c r="M168">
        <v>2009</v>
      </c>
      <c r="N168">
        <v>8</v>
      </c>
      <c r="O168">
        <v>107704099</v>
      </c>
      <c r="S168" t="s">
        <v>663</v>
      </c>
      <c r="T168">
        <v>89</v>
      </c>
      <c r="U168">
        <v>7.6</v>
      </c>
      <c r="V168">
        <v>7.6</v>
      </c>
      <c r="W168">
        <v>7.8529999999999998</v>
      </c>
    </row>
    <row r="169" spans="1:23" x14ac:dyDescent="0.3">
      <c r="A169" t="s">
        <v>664</v>
      </c>
      <c r="B169">
        <v>201</v>
      </c>
      <c r="C169">
        <v>117</v>
      </c>
      <c r="D169">
        <v>162586036</v>
      </c>
      <c r="E169" t="s">
        <v>393</v>
      </c>
      <c r="F169" t="s">
        <v>665</v>
      </c>
      <c r="G169" t="s">
        <v>666</v>
      </c>
      <c r="H169">
        <v>338383</v>
      </c>
      <c r="I169">
        <v>611</v>
      </c>
      <c r="J169" t="s">
        <v>29</v>
      </c>
      <c r="K169" t="s">
        <v>30</v>
      </c>
      <c r="L169">
        <v>55000000</v>
      </c>
      <c r="M169">
        <v>2006</v>
      </c>
      <c r="N169">
        <v>8</v>
      </c>
      <c r="O169">
        <v>107586036</v>
      </c>
      <c r="S169" t="s">
        <v>667</v>
      </c>
      <c r="T169">
        <v>80</v>
      </c>
      <c r="U169">
        <v>7.6</v>
      </c>
      <c r="V169">
        <v>7.6</v>
      </c>
      <c r="W169">
        <v>7.8529999999999998</v>
      </c>
    </row>
    <row r="170" spans="1:23" x14ac:dyDescent="0.3">
      <c r="A170" t="s">
        <v>194</v>
      </c>
      <c r="B170">
        <v>89</v>
      </c>
      <c r="C170">
        <v>200</v>
      </c>
      <c r="D170">
        <v>111722000</v>
      </c>
      <c r="E170" t="s">
        <v>555</v>
      </c>
      <c r="F170" t="s">
        <v>668</v>
      </c>
      <c r="G170" t="s">
        <v>669</v>
      </c>
      <c r="H170">
        <v>55816</v>
      </c>
      <c r="I170">
        <v>255</v>
      </c>
      <c r="J170" t="s">
        <v>29</v>
      </c>
      <c r="K170" t="s">
        <v>30</v>
      </c>
      <c r="L170">
        <v>11000000</v>
      </c>
      <c r="M170">
        <v>1965</v>
      </c>
      <c r="N170">
        <v>8</v>
      </c>
      <c r="O170">
        <v>100722000</v>
      </c>
      <c r="S170" t="s">
        <v>119</v>
      </c>
      <c r="T170">
        <v>129</v>
      </c>
      <c r="U170">
        <v>7.5</v>
      </c>
      <c r="V170">
        <v>7.6</v>
      </c>
      <c r="W170">
        <v>7.8529999999999998</v>
      </c>
    </row>
    <row r="171" spans="1:23" x14ac:dyDescent="0.3">
      <c r="A171" t="s">
        <v>274</v>
      </c>
      <c r="B171">
        <v>669</v>
      </c>
      <c r="C171">
        <v>108</v>
      </c>
      <c r="D171">
        <v>106952327</v>
      </c>
      <c r="E171" t="s">
        <v>224</v>
      </c>
      <c r="F171" t="s">
        <v>418</v>
      </c>
      <c r="G171" t="s">
        <v>670</v>
      </c>
      <c r="H171">
        <v>551363</v>
      </c>
      <c r="I171">
        <v>1140</v>
      </c>
      <c r="J171" t="s">
        <v>29</v>
      </c>
      <c r="K171" t="s">
        <v>30</v>
      </c>
      <c r="L171">
        <v>13000000</v>
      </c>
      <c r="M171">
        <v>2010</v>
      </c>
      <c r="N171">
        <v>8</v>
      </c>
      <c r="O171">
        <v>93952327</v>
      </c>
      <c r="S171" t="s">
        <v>119</v>
      </c>
      <c r="T171">
        <v>129</v>
      </c>
      <c r="U171">
        <v>7.5</v>
      </c>
      <c r="V171">
        <v>7.6</v>
      </c>
      <c r="W171">
        <v>7.8529999999999998</v>
      </c>
    </row>
    <row r="172" spans="1:23" x14ac:dyDescent="0.3">
      <c r="A172" t="s">
        <v>671</v>
      </c>
      <c r="B172">
        <v>472</v>
      </c>
      <c r="C172">
        <v>112</v>
      </c>
      <c r="D172">
        <v>115646235</v>
      </c>
      <c r="E172" t="s">
        <v>672</v>
      </c>
      <c r="F172" t="s">
        <v>673</v>
      </c>
      <c r="G172" t="s">
        <v>674</v>
      </c>
      <c r="H172">
        <v>531737</v>
      </c>
      <c r="I172">
        <v>1262</v>
      </c>
      <c r="J172" t="s">
        <v>29</v>
      </c>
      <c r="K172" t="s">
        <v>675</v>
      </c>
      <c r="L172">
        <v>30000000</v>
      </c>
      <c r="M172">
        <v>2009</v>
      </c>
      <c r="N172">
        <v>8</v>
      </c>
      <c r="O172">
        <v>85646235</v>
      </c>
      <c r="S172" t="s">
        <v>499</v>
      </c>
      <c r="T172">
        <v>115</v>
      </c>
      <c r="U172">
        <v>7.7</v>
      </c>
      <c r="V172">
        <v>7.59</v>
      </c>
      <c r="W172">
        <v>7.8529999999999998</v>
      </c>
    </row>
    <row r="173" spans="1:23" x14ac:dyDescent="0.3">
      <c r="A173" t="s">
        <v>561</v>
      </c>
      <c r="B173">
        <v>129</v>
      </c>
      <c r="C173">
        <v>106</v>
      </c>
      <c r="D173">
        <v>86300000</v>
      </c>
      <c r="E173" t="s">
        <v>676</v>
      </c>
      <c r="F173" t="s">
        <v>677</v>
      </c>
      <c r="G173" t="s">
        <v>678</v>
      </c>
      <c r="H173">
        <v>112671</v>
      </c>
      <c r="I173">
        <v>315</v>
      </c>
      <c r="J173" t="s">
        <v>29</v>
      </c>
      <c r="K173" t="s">
        <v>30</v>
      </c>
      <c r="L173">
        <v>2800000</v>
      </c>
      <c r="M173">
        <v>1974</v>
      </c>
      <c r="N173">
        <v>8</v>
      </c>
      <c r="O173">
        <v>83500000</v>
      </c>
      <c r="S173" t="s">
        <v>499</v>
      </c>
      <c r="T173">
        <v>115</v>
      </c>
      <c r="U173">
        <v>7.7</v>
      </c>
      <c r="V173">
        <v>7.59</v>
      </c>
      <c r="W173">
        <v>7.8529999999999998</v>
      </c>
    </row>
    <row r="174" spans="1:23" x14ac:dyDescent="0.3">
      <c r="A174" t="s">
        <v>415</v>
      </c>
      <c r="B174">
        <v>96</v>
      </c>
      <c r="C174">
        <v>128</v>
      </c>
      <c r="D174">
        <v>95860116</v>
      </c>
      <c r="E174" t="s">
        <v>73</v>
      </c>
      <c r="F174" t="s">
        <v>313</v>
      </c>
      <c r="G174" t="s">
        <v>679</v>
      </c>
      <c r="H174">
        <v>277451</v>
      </c>
      <c r="I174">
        <v>491</v>
      </c>
      <c r="J174" t="s">
        <v>29</v>
      </c>
      <c r="K174" t="s">
        <v>30</v>
      </c>
      <c r="L174">
        <v>16400000</v>
      </c>
      <c r="M174">
        <v>1989</v>
      </c>
      <c r="N174">
        <v>8</v>
      </c>
      <c r="O174">
        <v>79460116</v>
      </c>
      <c r="S174" t="s">
        <v>633</v>
      </c>
      <c r="T174">
        <v>115</v>
      </c>
      <c r="U174">
        <v>8</v>
      </c>
      <c r="V174">
        <v>7.58</v>
      </c>
      <c r="W174">
        <v>7.8529999999999998</v>
      </c>
    </row>
    <row r="175" spans="1:23" x14ac:dyDescent="0.3">
      <c r="A175" t="s">
        <v>67</v>
      </c>
      <c r="B175">
        <v>229</v>
      </c>
      <c r="C175">
        <v>138</v>
      </c>
      <c r="D175">
        <v>90135191</v>
      </c>
      <c r="E175" t="s">
        <v>140</v>
      </c>
      <c r="F175" t="s">
        <v>680</v>
      </c>
      <c r="G175" t="s">
        <v>681</v>
      </c>
      <c r="H175">
        <v>338415</v>
      </c>
      <c r="I175">
        <v>935</v>
      </c>
      <c r="J175" t="s">
        <v>29</v>
      </c>
      <c r="K175" t="s">
        <v>30</v>
      </c>
      <c r="L175">
        <v>25000000</v>
      </c>
      <c r="M175">
        <v>2003</v>
      </c>
      <c r="N175">
        <v>8</v>
      </c>
      <c r="O175">
        <v>65135191</v>
      </c>
      <c r="S175" t="s">
        <v>633</v>
      </c>
      <c r="T175">
        <v>115</v>
      </c>
      <c r="U175">
        <v>8</v>
      </c>
      <c r="V175">
        <v>7.58</v>
      </c>
      <c r="W175">
        <v>7.8529999999999998</v>
      </c>
    </row>
    <row r="176" spans="1:23" x14ac:dyDescent="0.3">
      <c r="A176" t="s">
        <v>633</v>
      </c>
      <c r="B176">
        <v>318</v>
      </c>
      <c r="C176">
        <v>111</v>
      </c>
      <c r="D176">
        <v>206435493</v>
      </c>
      <c r="E176" t="s">
        <v>682</v>
      </c>
      <c r="F176" t="s">
        <v>683</v>
      </c>
      <c r="G176" t="s">
        <v>684</v>
      </c>
      <c r="H176">
        <v>473887</v>
      </c>
      <c r="I176">
        <v>626</v>
      </c>
      <c r="J176" t="s">
        <v>29</v>
      </c>
      <c r="K176" t="s">
        <v>30</v>
      </c>
      <c r="L176">
        <v>150000000</v>
      </c>
      <c r="M176">
        <v>2007</v>
      </c>
      <c r="N176">
        <v>8</v>
      </c>
      <c r="O176">
        <v>56435493</v>
      </c>
      <c r="S176" t="s">
        <v>685</v>
      </c>
      <c r="T176">
        <v>106.5</v>
      </c>
      <c r="U176">
        <v>7.75</v>
      </c>
      <c r="V176">
        <v>7.58</v>
      </c>
      <c r="W176">
        <v>7.8529999999999998</v>
      </c>
    </row>
    <row r="177" spans="1:23" x14ac:dyDescent="0.3">
      <c r="A177" t="s">
        <v>686</v>
      </c>
      <c r="B177">
        <v>66</v>
      </c>
      <c r="C177">
        <v>181</v>
      </c>
      <c r="D177">
        <v>50000000</v>
      </c>
      <c r="E177" t="s">
        <v>687</v>
      </c>
      <c r="F177" t="s">
        <v>688</v>
      </c>
      <c r="G177" t="s">
        <v>689</v>
      </c>
      <c r="H177">
        <v>29839</v>
      </c>
      <c r="I177">
        <v>150</v>
      </c>
      <c r="J177" t="s">
        <v>29</v>
      </c>
      <c r="K177" t="s">
        <v>30</v>
      </c>
      <c r="L177">
        <v>9000000</v>
      </c>
      <c r="M177">
        <v>1971</v>
      </c>
      <c r="N177">
        <v>8</v>
      </c>
      <c r="O177">
        <v>41000000</v>
      </c>
      <c r="S177" t="s">
        <v>685</v>
      </c>
      <c r="T177">
        <v>106.5</v>
      </c>
      <c r="U177">
        <v>7.75</v>
      </c>
      <c r="V177">
        <v>7.58</v>
      </c>
      <c r="W177">
        <v>7.8529999999999998</v>
      </c>
    </row>
    <row r="178" spans="1:23" x14ac:dyDescent="0.3">
      <c r="A178" t="s">
        <v>54</v>
      </c>
      <c r="B178">
        <v>304</v>
      </c>
      <c r="C178">
        <v>137</v>
      </c>
      <c r="D178">
        <v>66207920</v>
      </c>
      <c r="E178" t="s">
        <v>39</v>
      </c>
      <c r="F178" t="s">
        <v>690</v>
      </c>
      <c r="G178" t="s">
        <v>691</v>
      </c>
      <c r="H178">
        <v>512749</v>
      </c>
      <c r="I178">
        <v>935</v>
      </c>
      <c r="J178" t="s">
        <v>29</v>
      </c>
      <c r="K178" t="s">
        <v>30</v>
      </c>
      <c r="L178">
        <v>30000000</v>
      </c>
      <c r="M178">
        <v>2004</v>
      </c>
      <c r="N178">
        <v>8</v>
      </c>
      <c r="O178">
        <v>36207920</v>
      </c>
      <c r="S178" t="s">
        <v>692</v>
      </c>
      <c r="T178">
        <v>97</v>
      </c>
      <c r="U178">
        <v>7.5</v>
      </c>
      <c r="V178">
        <v>7.57</v>
      </c>
      <c r="W178">
        <v>7.8529999999999998</v>
      </c>
    </row>
    <row r="179" spans="1:23" x14ac:dyDescent="0.3">
      <c r="A179" t="s">
        <v>149</v>
      </c>
      <c r="B179">
        <v>539</v>
      </c>
      <c r="C179">
        <v>149</v>
      </c>
      <c r="D179">
        <v>233914986</v>
      </c>
      <c r="E179" t="s">
        <v>693</v>
      </c>
      <c r="F179" t="s">
        <v>694</v>
      </c>
      <c r="G179" t="s">
        <v>695</v>
      </c>
      <c r="H179">
        <v>514125</v>
      </c>
      <c r="I179">
        <v>752</v>
      </c>
      <c r="J179" t="s">
        <v>29</v>
      </c>
      <c r="K179" t="s">
        <v>30</v>
      </c>
      <c r="L179">
        <v>200000000</v>
      </c>
      <c r="M179">
        <v>2014</v>
      </c>
      <c r="N179">
        <v>8</v>
      </c>
      <c r="O179">
        <v>33914986</v>
      </c>
      <c r="S179" t="s">
        <v>692</v>
      </c>
      <c r="T179">
        <v>97</v>
      </c>
      <c r="U179">
        <v>7.5</v>
      </c>
      <c r="V179">
        <v>7.57</v>
      </c>
      <c r="W179">
        <v>7.8529999999999998</v>
      </c>
    </row>
    <row r="180" spans="1:23" x14ac:dyDescent="0.3">
      <c r="A180" t="s">
        <v>493</v>
      </c>
      <c r="B180">
        <v>125</v>
      </c>
      <c r="C180">
        <v>206</v>
      </c>
      <c r="D180">
        <v>70405498</v>
      </c>
      <c r="E180" t="s">
        <v>696</v>
      </c>
      <c r="F180" t="s">
        <v>697</v>
      </c>
      <c r="G180" t="s">
        <v>698</v>
      </c>
      <c r="H180">
        <v>113472</v>
      </c>
      <c r="I180">
        <v>442</v>
      </c>
      <c r="J180" t="s">
        <v>29</v>
      </c>
      <c r="K180" t="s">
        <v>241</v>
      </c>
      <c r="L180">
        <v>40000000</v>
      </c>
      <c r="M180">
        <v>1991</v>
      </c>
      <c r="N180">
        <v>8</v>
      </c>
      <c r="O180">
        <v>30405498</v>
      </c>
      <c r="S180" t="s">
        <v>354</v>
      </c>
      <c r="T180">
        <v>138</v>
      </c>
      <c r="U180">
        <v>7.55</v>
      </c>
      <c r="V180">
        <v>7.55</v>
      </c>
      <c r="W180">
        <v>7.8529999999999998</v>
      </c>
    </row>
    <row r="181" spans="1:23" x14ac:dyDescent="0.3">
      <c r="A181" t="s">
        <v>204</v>
      </c>
      <c r="B181">
        <v>576</v>
      </c>
      <c r="C181">
        <v>100</v>
      </c>
      <c r="D181">
        <v>44667095</v>
      </c>
      <c r="E181" t="s">
        <v>699</v>
      </c>
      <c r="F181" t="s">
        <v>700</v>
      </c>
      <c r="G181" t="s">
        <v>701</v>
      </c>
      <c r="H181">
        <v>190030</v>
      </c>
      <c r="I181">
        <v>583</v>
      </c>
      <c r="J181" t="s">
        <v>29</v>
      </c>
      <c r="K181" t="s">
        <v>241</v>
      </c>
      <c r="L181">
        <v>15000000</v>
      </c>
      <c r="M181">
        <v>2011</v>
      </c>
      <c r="N181">
        <v>8</v>
      </c>
      <c r="O181">
        <v>29667095</v>
      </c>
      <c r="S181" t="s">
        <v>354</v>
      </c>
      <c r="T181">
        <v>138</v>
      </c>
      <c r="U181">
        <v>7.55</v>
      </c>
      <c r="V181">
        <v>7.55</v>
      </c>
      <c r="W181">
        <v>7.8529999999999998</v>
      </c>
    </row>
    <row r="182" spans="1:23" x14ac:dyDescent="0.3">
      <c r="A182" t="s">
        <v>702</v>
      </c>
      <c r="B182">
        <v>104</v>
      </c>
      <c r="C182">
        <v>148</v>
      </c>
      <c r="D182">
        <v>24475416</v>
      </c>
      <c r="E182" t="s">
        <v>92</v>
      </c>
      <c r="F182" t="s">
        <v>703</v>
      </c>
      <c r="G182" t="s">
        <v>704</v>
      </c>
      <c r="H182">
        <v>72443</v>
      </c>
      <c r="I182">
        <v>309</v>
      </c>
      <c r="J182" t="s">
        <v>29</v>
      </c>
      <c r="K182" t="s">
        <v>30</v>
      </c>
      <c r="L182">
        <v>890000</v>
      </c>
      <c r="M182">
        <v>1996</v>
      </c>
      <c r="N182">
        <v>8</v>
      </c>
      <c r="O182">
        <v>23585416</v>
      </c>
      <c r="S182" t="s">
        <v>705</v>
      </c>
      <c r="T182">
        <v>137.5</v>
      </c>
      <c r="U182">
        <v>7.55</v>
      </c>
      <c r="V182">
        <v>7.55</v>
      </c>
      <c r="W182">
        <v>7.8529999999999998</v>
      </c>
    </row>
    <row r="183" spans="1:23" x14ac:dyDescent="0.3">
      <c r="A183" t="s">
        <v>706</v>
      </c>
      <c r="B183">
        <v>471</v>
      </c>
      <c r="C183">
        <v>117</v>
      </c>
      <c r="D183">
        <v>27296514</v>
      </c>
      <c r="E183" t="s">
        <v>393</v>
      </c>
      <c r="F183" t="s">
        <v>145</v>
      </c>
      <c r="G183" t="s">
        <v>707</v>
      </c>
      <c r="H183">
        <v>326494</v>
      </c>
      <c r="I183">
        <v>340</v>
      </c>
      <c r="J183" t="s">
        <v>29</v>
      </c>
      <c r="K183" t="s">
        <v>30</v>
      </c>
      <c r="L183">
        <v>5000000</v>
      </c>
      <c r="M183">
        <v>2013</v>
      </c>
      <c r="N183">
        <v>8</v>
      </c>
      <c r="O183">
        <v>22296514</v>
      </c>
      <c r="S183" t="s">
        <v>705</v>
      </c>
      <c r="T183">
        <v>137.5</v>
      </c>
      <c r="U183">
        <v>7.55</v>
      </c>
      <c r="V183">
        <v>7.55</v>
      </c>
      <c r="W183">
        <v>7.8529999999999998</v>
      </c>
    </row>
    <row r="184" spans="1:23" x14ac:dyDescent="0.3">
      <c r="A184" t="s">
        <v>587</v>
      </c>
      <c r="B184">
        <v>548</v>
      </c>
      <c r="C184">
        <v>165</v>
      </c>
      <c r="D184">
        <v>25359200</v>
      </c>
      <c r="E184" t="s">
        <v>92</v>
      </c>
      <c r="F184" t="s">
        <v>708</v>
      </c>
      <c r="G184" t="s">
        <v>709</v>
      </c>
      <c r="H184">
        <v>266020</v>
      </c>
      <c r="I184">
        <v>836</v>
      </c>
      <c r="J184" t="s">
        <v>29</v>
      </c>
      <c r="K184" t="s">
        <v>30</v>
      </c>
      <c r="L184">
        <v>4000000</v>
      </c>
      <c r="M184">
        <v>2014</v>
      </c>
      <c r="N184">
        <v>8</v>
      </c>
      <c r="O184">
        <v>21359200</v>
      </c>
      <c r="S184" t="s">
        <v>710</v>
      </c>
      <c r="T184">
        <v>109.5</v>
      </c>
      <c r="U184">
        <v>7.55</v>
      </c>
      <c r="V184">
        <v>7.55</v>
      </c>
      <c r="W184">
        <v>7.8529999999999998</v>
      </c>
    </row>
    <row r="185" spans="1:23" x14ac:dyDescent="0.3">
      <c r="A185" t="s">
        <v>391</v>
      </c>
      <c r="B185">
        <v>215</v>
      </c>
      <c r="C185">
        <v>120</v>
      </c>
      <c r="D185">
        <v>21244913</v>
      </c>
      <c r="E185" t="s">
        <v>711</v>
      </c>
      <c r="F185" t="s">
        <v>391</v>
      </c>
      <c r="G185" t="s">
        <v>712</v>
      </c>
      <c r="H185">
        <v>123090</v>
      </c>
      <c r="I185">
        <v>888</v>
      </c>
      <c r="J185" t="s">
        <v>29</v>
      </c>
      <c r="K185" t="s">
        <v>227</v>
      </c>
      <c r="L185">
        <v>4000000</v>
      </c>
      <c r="M185">
        <v>2002</v>
      </c>
      <c r="N185">
        <v>8</v>
      </c>
      <c r="O185">
        <v>17244913</v>
      </c>
      <c r="S185" t="s">
        <v>713</v>
      </c>
      <c r="T185">
        <v>92</v>
      </c>
      <c r="U185">
        <v>7.55</v>
      </c>
      <c r="V185">
        <v>7.55</v>
      </c>
      <c r="W185">
        <v>7.8529999999999998</v>
      </c>
    </row>
    <row r="186" spans="1:23" x14ac:dyDescent="0.3">
      <c r="A186" t="s">
        <v>714</v>
      </c>
      <c r="B186">
        <v>400</v>
      </c>
      <c r="C186">
        <v>144</v>
      </c>
      <c r="D186">
        <v>167007184</v>
      </c>
      <c r="E186" t="s">
        <v>715</v>
      </c>
      <c r="F186" t="s">
        <v>716</v>
      </c>
      <c r="G186" t="s">
        <v>717</v>
      </c>
      <c r="H186">
        <v>470483</v>
      </c>
      <c r="I186">
        <v>2301</v>
      </c>
      <c r="J186" t="s">
        <v>29</v>
      </c>
      <c r="K186" t="s">
        <v>200</v>
      </c>
      <c r="L186">
        <v>150000000</v>
      </c>
      <c r="M186">
        <v>2006</v>
      </c>
      <c r="N186">
        <v>8</v>
      </c>
      <c r="O186">
        <v>17007184</v>
      </c>
      <c r="S186" t="s">
        <v>59</v>
      </c>
      <c r="T186">
        <v>135</v>
      </c>
      <c r="U186">
        <v>7.6</v>
      </c>
      <c r="V186">
        <v>7.54</v>
      </c>
      <c r="W186">
        <v>7.8529999999999998</v>
      </c>
    </row>
    <row r="187" spans="1:23" x14ac:dyDescent="0.3">
      <c r="A187" t="s">
        <v>714</v>
      </c>
      <c r="B187">
        <v>400</v>
      </c>
      <c r="C187">
        <v>144</v>
      </c>
      <c r="D187">
        <v>167007184</v>
      </c>
      <c r="E187" t="s">
        <v>715</v>
      </c>
      <c r="F187" t="s">
        <v>716</v>
      </c>
      <c r="G187" t="s">
        <v>717</v>
      </c>
      <c r="H187">
        <v>470501</v>
      </c>
      <c r="I187">
        <v>2301</v>
      </c>
      <c r="J187" t="s">
        <v>29</v>
      </c>
      <c r="K187" t="s">
        <v>200</v>
      </c>
      <c r="L187">
        <v>150000000</v>
      </c>
      <c r="M187">
        <v>2006</v>
      </c>
      <c r="N187">
        <v>8</v>
      </c>
      <c r="O187">
        <v>17007184</v>
      </c>
      <c r="S187" t="s">
        <v>59</v>
      </c>
      <c r="T187">
        <v>135</v>
      </c>
      <c r="U187">
        <v>7.6</v>
      </c>
      <c r="V187">
        <v>7.54</v>
      </c>
      <c r="W187">
        <v>7.8529999999999998</v>
      </c>
    </row>
    <row r="188" spans="1:23" x14ac:dyDescent="0.3">
      <c r="A188" t="s">
        <v>391</v>
      </c>
      <c r="B188">
        <v>263</v>
      </c>
      <c r="C188">
        <v>123</v>
      </c>
      <c r="D188">
        <v>24530513</v>
      </c>
      <c r="E188" t="s">
        <v>718</v>
      </c>
      <c r="F188" t="s">
        <v>391</v>
      </c>
      <c r="G188" t="s">
        <v>719</v>
      </c>
      <c r="H188">
        <v>66610</v>
      </c>
      <c r="I188">
        <v>429</v>
      </c>
      <c r="J188" t="s">
        <v>29</v>
      </c>
      <c r="K188" t="s">
        <v>30</v>
      </c>
      <c r="L188">
        <v>9000000</v>
      </c>
      <c r="M188">
        <v>2007</v>
      </c>
      <c r="N188">
        <v>8</v>
      </c>
      <c r="O188">
        <v>15530513</v>
      </c>
      <c r="S188" t="s">
        <v>720</v>
      </c>
      <c r="T188">
        <v>147</v>
      </c>
      <c r="U188">
        <v>8</v>
      </c>
      <c r="V188">
        <v>7.53</v>
      </c>
      <c r="W188">
        <v>7.8529999999999998</v>
      </c>
    </row>
    <row r="189" spans="1:23" x14ac:dyDescent="0.3">
      <c r="A189" t="s">
        <v>603</v>
      </c>
      <c r="B189">
        <v>246</v>
      </c>
      <c r="C189">
        <v>99</v>
      </c>
      <c r="D189">
        <v>13464388</v>
      </c>
      <c r="E189" t="s">
        <v>721</v>
      </c>
      <c r="F189" t="s">
        <v>722</v>
      </c>
      <c r="G189" t="s">
        <v>723</v>
      </c>
      <c r="H189">
        <v>395921</v>
      </c>
      <c r="I189">
        <v>859</v>
      </c>
      <c r="J189" t="s">
        <v>29</v>
      </c>
      <c r="K189" t="s">
        <v>200</v>
      </c>
      <c r="L189">
        <v>4000000</v>
      </c>
      <c r="M189">
        <v>2004</v>
      </c>
      <c r="N189">
        <v>8</v>
      </c>
      <c r="O189">
        <v>9464388</v>
      </c>
      <c r="S189" t="s">
        <v>724</v>
      </c>
      <c r="T189">
        <v>116.5</v>
      </c>
      <c r="U189">
        <v>7.6</v>
      </c>
      <c r="V189">
        <v>7.53</v>
      </c>
      <c r="W189">
        <v>7.8529999999999998</v>
      </c>
    </row>
    <row r="190" spans="1:23" x14ac:dyDescent="0.3">
      <c r="A190" t="s">
        <v>725</v>
      </c>
      <c r="B190">
        <v>552</v>
      </c>
      <c r="C190">
        <v>127</v>
      </c>
      <c r="D190">
        <v>124976634</v>
      </c>
      <c r="E190" t="s">
        <v>726</v>
      </c>
      <c r="F190" t="s">
        <v>727</v>
      </c>
      <c r="G190" t="s">
        <v>728</v>
      </c>
      <c r="H190">
        <v>440084</v>
      </c>
      <c r="I190">
        <v>755</v>
      </c>
      <c r="J190" t="s">
        <v>29</v>
      </c>
      <c r="K190" t="s">
        <v>30</v>
      </c>
      <c r="L190">
        <v>120000000</v>
      </c>
      <c r="M190">
        <v>2012</v>
      </c>
      <c r="N190">
        <v>8</v>
      </c>
      <c r="O190">
        <v>4976634</v>
      </c>
      <c r="S190" t="s">
        <v>562</v>
      </c>
      <c r="T190">
        <v>151.5</v>
      </c>
      <c r="U190">
        <v>7.6</v>
      </c>
      <c r="V190">
        <v>7.52</v>
      </c>
      <c r="W190">
        <v>7.8529999999999998</v>
      </c>
    </row>
    <row r="191" spans="1:23" x14ac:dyDescent="0.3">
      <c r="A191" t="s">
        <v>201</v>
      </c>
      <c r="B191">
        <v>364</v>
      </c>
      <c r="C191">
        <v>102</v>
      </c>
      <c r="D191">
        <v>17738570</v>
      </c>
      <c r="E191" t="s">
        <v>588</v>
      </c>
      <c r="F191" t="s">
        <v>729</v>
      </c>
      <c r="G191" t="s">
        <v>730</v>
      </c>
      <c r="H191">
        <v>351274</v>
      </c>
      <c r="I191">
        <v>457</v>
      </c>
      <c r="J191" t="s">
        <v>29</v>
      </c>
      <c r="K191" t="s">
        <v>30</v>
      </c>
      <c r="L191">
        <v>13000000</v>
      </c>
      <c r="M191">
        <v>2012</v>
      </c>
      <c r="N191">
        <v>8</v>
      </c>
      <c r="O191">
        <v>4738570</v>
      </c>
      <c r="S191" t="s">
        <v>562</v>
      </c>
      <c r="T191">
        <v>151.5</v>
      </c>
      <c r="U191">
        <v>7.6</v>
      </c>
      <c r="V191">
        <v>7.52</v>
      </c>
      <c r="W191">
        <v>7.8529999999999998</v>
      </c>
    </row>
    <row r="192" spans="1:23" x14ac:dyDescent="0.3">
      <c r="A192" t="s">
        <v>65</v>
      </c>
      <c r="B192">
        <v>122</v>
      </c>
      <c r="C192">
        <v>99</v>
      </c>
      <c r="D192">
        <v>3500000</v>
      </c>
      <c r="E192" t="s">
        <v>731</v>
      </c>
      <c r="F192" t="s">
        <v>67</v>
      </c>
      <c r="G192" t="s">
        <v>732</v>
      </c>
      <c r="H192">
        <v>147566</v>
      </c>
      <c r="I192">
        <v>235</v>
      </c>
      <c r="J192" t="s">
        <v>69</v>
      </c>
      <c r="K192" t="s">
        <v>70</v>
      </c>
      <c r="L192">
        <v>200000</v>
      </c>
      <c r="M192">
        <v>1964</v>
      </c>
      <c r="N192">
        <v>8</v>
      </c>
      <c r="O192">
        <v>3300000</v>
      </c>
      <c r="S192" t="s">
        <v>733</v>
      </c>
      <c r="T192">
        <v>153</v>
      </c>
      <c r="U192">
        <v>7.5</v>
      </c>
      <c r="V192">
        <v>7.5</v>
      </c>
      <c r="W192">
        <v>7.8529999999999998</v>
      </c>
    </row>
    <row r="193" spans="1:23" x14ac:dyDescent="0.3">
      <c r="A193" t="s">
        <v>587</v>
      </c>
      <c r="B193">
        <v>211</v>
      </c>
      <c r="C193">
        <v>80</v>
      </c>
      <c r="D193">
        <v>5792822</v>
      </c>
      <c r="E193" t="s">
        <v>588</v>
      </c>
      <c r="F193" t="s">
        <v>734</v>
      </c>
      <c r="G193" t="s">
        <v>735</v>
      </c>
      <c r="H193">
        <v>168398</v>
      </c>
      <c r="I193">
        <v>492</v>
      </c>
      <c r="J193" t="s">
        <v>29</v>
      </c>
      <c r="K193" t="s">
        <v>30</v>
      </c>
      <c r="L193">
        <v>2700000</v>
      </c>
      <c r="M193">
        <v>2004</v>
      </c>
      <c r="N193">
        <v>8</v>
      </c>
      <c r="O193">
        <v>3092822</v>
      </c>
      <c r="S193" t="s">
        <v>489</v>
      </c>
      <c r="T193">
        <v>142.5</v>
      </c>
      <c r="U193">
        <v>7.5</v>
      </c>
      <c r="V193">
        <v>7.5</v>
      </c>
      <c r="W193">
        <v>7.8529999999999998</v>
      </c>
    </row>
    <row r="194" spans="1:23" x14ac:dyDescent="0.3">
      <c r="A194" t="s">
        <v>736</v>
      </c>
      <c r="B194">
        <v>71</v>
      </c>
      <c r="C194">
        <v>113</v>
      </c>
      <c r="D194">
        <v>5595428</v>
      </c>
      <c r="E194" t="s">
        <v>92</v>
      </c>
      <c r="F194" t="s">
        <v>737</v>
      </c>
      <c r="G194" t="s">
        <v>738</v>
      </c>
      <c r="H194">
        <v>28951</v>
      </c>
      <c r="I194">
        <v>257</v>
      </c>
      <c r="J194" t="s">
        <v>122</v>
      </c>
      <c r="K194" t="s">
        <v>123</v>
      </c>
      <c r="L194">
        <v>2900000</v>
      </c>
      <c r="M194">
        <v>1998</v>
      </c>
      <c r="N194">
        <v>8</v>
      </c>
      <c r="O194">
        <v>2695428</v>
      </c>
      <c r="S194" t="s">
        <v>489</v>
      </c>
      <c r="T194">
        <v>142.5</v>
      </c>
      <c r="U194">
        <v>7.5</v>
      </c>
      <c r="V194">
        <v>7.5</v>
      </c>
      <c r="W194">
        <v>7.8529999999999998</v>
      </c>
    </row>
    <row r="195" spans="1:23" x14ac:dyDescent="0.3">
      <c r="A195" t="s">
        <v>685</v>
      </c>
      <c r="B195">
        <v>574</v>
      </c>
      <c r="C195">
        <v>126</v>
      </c>
      <c r="D195">
        <v>25556065</v>
      </c>
      <c r="E195" t="s">
        <v>739</v>
      </c>
      <c r="F195" t="s">
        <v>740</v>
      </c>
      <c r="G195" t="s">
        <v>741</v>
      </c>
      <c r="H195">
        <v>355126</v>
      </c>
      <c r="I195">
        <v>748</v>
      </c>
      <c r="J195" t="s">
        <v>29</v>
      </c>
      <c r="K195" t="s">
        <v>30</v>
      </c>
      <c r="L195">
        <v>23000000</v>
      </c>
      <c r="M195">
        <v>2013</v>
      </c>
      <c r="N195">
        <v>8</v>
      </c>
      <c r="O195">
        <v>2556065</v>
      </c>
      <c r="S195" t="s">
        <v>742</v>
      </c>
      <c r="T195">
        <v>139</v>
      </c>
      <c r="U195">
        <v>7.4</v>
      </c>
      <c r="V195">
        <v>7.5</v>
      </c>
      <c r="W195">
        <v>7.8529999999999998</v>
      </c>
    </row>
    <row r="196" spans="1:23" x14ac:dyDescent="0.3">
      <c r="A196" t="s">
        <v>207</v>
      </c>
      <c r="B196">
        <v>231</v>
      </c>
      <c r="C196">
        <v>90</v>
      </c>
      <c r="D196">
        <v>2283276</v>
      </c>
      <c r="E196" t="s">
        <v>743</v>
      </c>
      <c r="F196" t="s">
        <v>207</v>
      </c>
      <c r="G196" t="s">
        <v>744</v>
      </c>
      <c r="H196">
        <v>46107</v>
      </c>
      <c r="I196">
        <v>156</v>
      </c>
      <c r="J196" t="s">
        <v>100</v>
      </c>
      <c r="K196" t="s">
        <v>745</v>
      </c>
      <c r="L196">
        <v>1500000</v>
      </c>
      <c r="M196">
        <v>2008</v>
      </c>
      <c r="N196">
        <v>8</v>
      </c>
      <c r="O196">
        <v>783276</v>
      </c>
      <c r="S196" t="s">
        <v>428</v>
      </c>
      <c r="T196">
        <v>136</v>
      </c>
      <c r="U196">
        <v>7.5</v>
      </c>
      <c r="V196">
        <v>7.5</v>
      </c>
      <c r="W196">
        <v>7.8529999999999998</v>
      </c>
    </row>
    <row r="197" spans="1:23" x14ac:dyDescent="0.3">
      <c r="A197" t="s">
        <v>746</v>
      </c>
      <c r="B197">
        <v>122</v>
      </c>
      <c r="C197">
        <v>121</v>
      </c>
      <c r="D197">
        <v>12281500</v>
      </c>
      <c r="E197" t="s">
        <v>747</v>
      </c>
      <c r="F197" t="s">
        <v>93</v>
      </c>
      <c r="G197" t="s">
        <v>748</v>
      </c>
      <c r="H197">
        <v>163492</v>
      </c>
      <c r="I197">
        <v>460</v>
      </c>
      <c r="J197" t="s">
        <v>29</v>
      </c>
      <c r="K197" t="s">
        <v>30</v>
      </c>
      <c r="L197">
        <v>13000000</v>
      </c>
      <c r="M197">
        <v>1993</v>
      </c>
      <c r="N197">
        <v>8</v>
      </c>
      <c r="O197">
        <v>-718500</v>
      </c>
      <c r="S197" t="s">
        <v>749</v>
      </c>
      <c r="T197">
        <v>128</v>
      </c>
      <c r="U197">
        <v>7.5</v>
      </c>
      <c r="V197">
        <v>7.5</v>
      </c>
      <c r="W197">
        <v>7.8529999999999998</v>
      </c>
    </row>
    <row r="198" spans="1:23" x14ac:dyDescent="0.3">
      <c r="A198" t="s">
        <v>210</v>
      </c>
      <c r="B198">
        <v>242</v>
      </c>
      <c r="C198">
        <v>89</v>
      </c>
      <c r="D198">
        <v>4443403</v>
      </c>
      <c r="E198" t="s">
        <v>750</v>
      </c>
      <c r="F198" t="s">
        <v>751</v>
      </c>
      <c r="G198" t="s">
        <v>752</v>
      </c>
      <c r="H198">
        <v>70194</v>
      </c>
      <c r="I198">
        <v>158</v>
      </c>
      <c r="J198" t="s">
        <v>90</v>
      </c>
      <c r="K198" t="s">
        <v>241</v>
      </c>
      <c r="L198">
        <v>7300000</v>
      </c>
      <c r="M198">
        <v>2007</v>
      </c>
      <c r="N198">
        <v>8</v>
      </c>
      <c r="O198">
        <v>-2856597</v>
      </c>
      <c r="S198" t="s">
        <v>502</v>
      </c>
      <c r="T198">
        <v>126</v>
      </c>
      <c r="U198">
        <v>7.2</v>
      </c>
      <c r="V198">
        <v>7.5</v>
      </c>
      <c r="W198">
        <v>7.8529999999999998</v>
      </c>
    </row>
    <row r="199" spans="1:23" x14ac:dyDescent="0.3">
      <c r="A199" t="s">
        <v>753</v>
      </c>
      <c r="B199">
        <v>235</v>
      </c>
      <c r="C199">
        <v>125</v>
      </c>
      <c r="D199">
        <v>66257002</v>
      </c>
      <c r="E199" t="s">
        <v>726</v>
      </c>
      <c r="F199" t="s">
        <v>478</v>
      </c>
      <c r="G199" t="s">
        <v>754</v>
      </c>
      <c r="H199">
        <v>350698</v>
      </c>
      <c r="I199">
        <v>816</v>
      </c>
      <c r="J199" t="s">
        <v>29</v>
      </c>
      <c r="K199" t="s">
        <v>30</v>
      </c>
      <c r="L199">
        <v>70000000</v>
      </c>
      <c r="M199">
        <v>2003</v>
      </c>
      <c r="N199">
        <v>8</v>
      </c>
      <c r="O199">
        <v>-3742998</v>
      </c>
      <c r="S199" t="s">
        <v>77</v>
      </c>
      <c r="T199">
        <v>124</v>
      </c>
      <c r="U199">
        <v>7.5</v>
      </c>
      <c r="V199">
        <v>7.5</v>
      </c>
      <c r="W199">
        <v>7.8529999999999998</v>
      </c>
    </row>
    <row r="200" spans="1:23" x14ac:dyDescent="0.3">
      <c r="A200" t="s">
        <v>720</v>
      </c>
      <c r="B200">
        <v>143</v>
      </c>
      <c r="C200">
        <v>112</v>
      </c>
      <c r="D200">
        <v>6197866</v>
      </c>
      <c r="E200" t="s">
        <v>393</v>
      </c>
      <c r="F200" t="s">
        <v>755</v>
      </c>
      <c r="G200" t="s">
        <v>756</v>
      </c>
      <c r="H200">
        <v>63733</v>
      </c>
      <c r="I200">
        <v>414</v>
      </c>
      <c r="J200" t="s">
        <v>29</v>
      </c>
      <c r="K200" t="s">
        <v>241</v>
      </c>
      <c r="L200">
        <v>10000000</v>
      </c>
      <c r="M200">
        <v>1999</v>
      </c>
      <c r="N200">
        <v>8</v>
      </c>
      <c r="O200">
        <v>-3802134</v>
      </c>
      <c r="S200" t="s">
        <v>757</v>
      </c>
      <c r="T200">
        <v>124</v>
      </c>
      <c r="U200">
        <v>7.5</v>
      </c>
      <c r="V200">
        <v>7.5</v>
      </c>
      <c r="W200">
        <v>7.8529999999999998</v>
      </c>
    </row>
    <row r="201" spans="1:23" x14ac:dyDescent="0.3">
      <c r="A201" t="s">
        <v>363</v>
      </c>
      <c r="B201">
        <v>230</v>
      </c>
      <c r="C201">
        <v>142</v>
      </c>
      <c r="D201">
        <v>9929000</v>
      </c>
      <c r="E201" t="s">
        <v>373</v>
      </c>
      <c r="F201" t="s">
        <v>44</v>
      </c>
      <c r="G201" t="s">
        <v>758</v>
      </c>
      <c r="H201">
        <v>152306</v>
      </c>
      <c r="I201">
        <v>513</v>
      </c>
      <c r="J201" t="s">
        <v>29</v>
      </c>
      <c r="K201" t="s">
        <v>200</v>
      </c>
      <c r="L201">
        <v>15000000</v>
      </c>
      <c r="M201">
        <v>1985</v>
      </c>
      <c r="N201">
        <v>8</v>
      </c>
      <c r="O201">
        <v>-5071000</v>
      </c>
      <c r="S201" t="s">
        <v>245</v>
      </c>
      <c r="T201">
        <v>123.5</v>
      </c>
      <c r="U201">
        <v>7.5</v>
      </c>
      <c r="V201">
        <v>7.5</v>
      </c>
      <c r="W201">
        <v>7.8529999999999998</v>
      </c>
    </row>
    <row r="202" spans="1:23" x14ac:dyDescent="0.3">
      <c r="A202" t="s">
        <v>615</v>
      </c>
      <c r="B202">
        <v>300</v>
      </c>
      <c r="C202">
        <v>107</v>
      </c>
      <c r="D202">
        <v>7757130</v>
      </c>
      <c r="E202" t="s">
        <v>305</v>
      </c>
      <c r="F202" t="s">
        <v>759</v>
      </c>
      <c r="G202" t="s">
        <v>760</v>
      </c>
      <c r="H202">
        <v>307639</v>
      </c>
      <c r="I202">
        <v>513</v>
      </c>
      <c r="J202" t="s">
        <v>29</v>
      </c>
      <c r="K202" t="s">
        <v>200</v>
      </c>
      <c r="L202">
        <v>15000000</v>
      </c>
      <c r="M202">
        <v>2008</v>
      </c>
      <c r="N202">
        <v>8</v>
      </c>
      <c r="O202">
        <v>-7242870</v>
      </c>
      <c r="S202" t="s">
        <v>245</v>
      </c>
      <c r="T202">
        <v>123.5</v>
      </c>
      <c r="U202">
        <v>7.5</v>
      </c>
      <c r="V202">
        <v>7.5</v>
      </c>
      <c r="W202">
        <v>7.8529999999999998</v>
      </c>
    </row>
    <row r="203" spans="1:23" x14ac:dyDescent="0.3">
      <c r="A203" t="s">
        <v>720</v>
      </c>
      <c r="B203">
        <v>252</v>
      </c>
      <c r="C203">
        <v>147</v>
      </c>
      <c r="D203">
        <v>7219578</v>
      </c>
      <c r="E203" t="s">
        <v>269</v>
      </c>
      <c r="F203" t="s">
        <v>761</v>
      </c>
      <c r="G203" t="s">
        <v>762</v>
      </c>
      <c r="H203">
        <v>235992</v>
      </c>
      <c r="I203">
        <v>1768</v>
      </c>
      <c r="J203" t="s">
        <v>29</v>
      </c>
      <c r="K203" t="s">
        <v>241</v>
      </c>
      <c r="L203">
        <v>15000000</v>
      </c>
      <c r="M203">
        <v>2001</v>
      </c>
      <c r="N203">
        <v>8</v>
      </c>
      <c r="O203">
        <v>-7780422</v>
      </c>
      <c r="S203" t="s">
        <v>763</v>
      </c>
      <c r="T203">
        <v>121.5</v>
      </c>
      <c r="U203">
        <v>7.5</v>
      </c>
      <c r="V203">
        <v>7.5</v>
      </c>
      <c r="W203">
        <v>7.8529999999999998</v>
      </c>
    </row>
    <row r="204" spans="1:23" x14ac:dyDescent="0.3">
      <c r="A204" t="s">
        <v>764</v>
      </c>
      <c r="B204">
        <v>210</v>
      </c>
      <c r="C204">
        <v>128</v>
      </c>
      <c r="D204">
        <v>4018695</v>
      </c>
      <c r="E204" t="s">
        <v>621</v>
      </c>
      <c r="F204" t="s">
        <v>765</v>
      </c>
      <c r="G204" t="s">
        <v>766</v>
      </c>
      <c r="H204">
        <v>69759</v>
      </c>
      <c r="I204">
        <v>235</v>
      </c>
      <c r="J204" t="s">
        <v>103</v>
      </c>
      <c r="K204" t="s">
        <v>767</v>
      </c>
      <c r="L204">
        <v>12000000</v>
      </c>
      <c r="M204">
        <v>2010</v>
      </c>
      <c r="N204">
        <v>8</v>
      </c>
      <c r="O204">
        <v>-7981305</v>
      </c>
      <c r="S204" t="s">
        <v>768</v>
      </c>
      <c r="T204">
        <v>114</v>
      </c>
      <c r="U204">
        <v>7.5</v>
      </c>
      <c r="V204">
        <v>7.5</v>
      </c>
      <c r="W204">
        <v>7.8529999999999998</v>
      </c>
    </row>
    <row r="205" spans="1:23" x14ac:dyDescent="0.3">
      <c r="A205" t="s">
        <v>742</v>
      </c>
      <c r="B205">
        <v>177</v>
      </c>
      <c r="C205">
        <v>140</v>
      </c>
      <c r="D205">
        <v>4157491</v>
      </c>
      <c r="E205" t="s">
        <v>769</v>
      </c>
      <c r="F205" t="s">
        <v>751</v>
      </c>
      <c r="G205" t="s">
        <v>770</v>
      </c>
      <c r="H205">
        <v>79330</v>
      </c>
      <c r="I205">
        <v>690</v>
      </c>
      <c r="J205" t="s">
        <v>29</v>
      </c>
      <c r="K205" t="s">
        <v>371</v>
      </c>
      <c r="L205">
        <v>12800000</v>
      </c>
      <c r="M205">
        <v>2000</v>
      </c>
      <c r="N205">
        <v>8</v>
      </c>
      <c r="O205">
        <v>-8642509</v>
      </c>
      <c r="S205" t="s">
        <v>616</v>
      </c>
      <c r="T205">
        <v>113.5</v>
      </c>
      <c r="U205">
        <v>7.5</v>
      </c>
      <c r="V205">
        <v>7.5</v>
      </c>
      <c r="W205">
        <v>7.8529999999999998</v>
      </c>
    </row>
    <row r="206" spans="1:23" x14ac:dyDescent="0.3">
      <c r="A206" t="s">
        <v>562</v>
      </c>
      <c r="B206">
        <v>224</v>
      </c>
      <c r="C206">
        <v>188</v>
      </c>
      <c r="D206">
        <v>22450975</v>
      </c>
      <c r="E206" t="s">
        <v>92</v>
      </c>
      <c r="F206" t="s">
        <v>771</v>
      </c>
      <c r="G206" t="s">
        <v>772</v>
      </c>
      <c r="H206">
        <v>241030</v>
      </c>
      <c r="I206">
        <v>1437</v>
      </c>
      <c r="J206" t="s">
        <v>29</v>
      </c>
      <c r="K206" t="s">
        <v>30</v>
      </c>
      <c r="L206">
        <v>37000000</v>
      </c>
      <c r="M206">
        <v>1999</v>
      </c>
      <c r="N206">
        <v>8</v>
      </c>
      <c r="O206">
        <v>-14549025</v>
      </c>
      <c r="S206" t="s">
        <v>773</v>
      </c>
      <c r="T206">
        <v>112</v>
      </c>
      <c r="U206">
        <v>7.5</v>
      </c>
      <c r="V206">
        <v>7.5</v>
      </c>
      <c r="W206">
        <v>7.8529999999999998</v>
      </c>
    </row>
    <row r="207" spans="1:23" x14ac:dyDescent="0.3">
      <c r="A207" t="s">
        <v>277</v>
      </c>
      <c r="B207">
        <v>276</v>
      </c>
      <c r="C207">
        <v>119</v>
      </c>
      <c r="D207">
        <v>25335935</v>
      </c>
      <c r="E207" t="s">
        <v>86</v>
      </c>
      <c r="F207" t="s">
        <v>774</v>
      </c>
      <c r="G207" t="s">
        <v>775</v>
      </c>
      <c r="H207">
        <v>242599</v>
      </c>
      <c r="I207">
        <v>1594</v>
      </c>
      <c r="J207" t="s">
        <v>29</v>
      </c>
      <c r="K207" t="s">
        <v>30</v>
      </c>
      <c r="L207">
        <v>40000000</v>
      </c>
      <c r="M207">
        <v>2005</v>
      </c>
      <c r="N207">
        <v>8</v>
      </c>
      <c r="O207">
        <v>-14664065</v>
      </c>
      <c r="S207" t="s">
        <v>776</v>
      </c>
      <c r="T207">
        <v>111</v>
      </c>
      <c r="U207">
        <v>7.5</v>
      </c>
      <c r="V207">
        <v>7.5</v>
      </c>
      <c r="W207">
        <v>7.8529999999999998</v>
      </c>
    </row>
    <row r="208" spans="1:23" x14ac:dyDescent="0.3">
      <c r="A208" t="s">
        <v>392</v>
      </c>
      <c r="B208">
        <v>201</v>
      </c>
      <c r="C208">
        <v>144</v>
      </c>
      <c r="D208">
        <v>61644321</v>
      </c>
      <c r="E208" t="s">
        <v>379</v>
      </c>
      <c r="F208" t="s">
        <v>777</v>
      </c>
      <c r="G208" t="s">
        <v>778</v>
      </c>
      <c r="H208">
        <v>148238</v>
      </c>
      <c r="I208">
        <v>529</v>
      </c>
      <c r="J208" t="s">
        <v>29</v>
      </c>
      <c r="K208" t="s">
        <v>30</v>
      </c>
      <c r="L208">
        <v>88000000</v>
      </c>
      <c r="M208">
        <v>2005</v>
      </c>
      <c r="N208">
        <v>8</v>
      </c>
      <c r="O208">
        <v>-26355679</v>
      </c>
      <c r="S208" t="s">
        <v>779</v>
      </c>
      <c r="T208">
        <v>111</v>
      </c>
      <c r="U208">
        <v>7.5</v>
      </c>
      <c r="V208">
        <v>7.5</v>
      </c>
      <c r="W208">
        <v>7.8529999999999998</v>
      </c>
    </row>
    <row r="209" spans="1:23" x14ac:dyDescent="0.3">
      <c r="A209" t="s">
        <v>780</v>
      </c>
      <c r="B209">
        <v>12</v>
      </c>
      <c r="C209">
        <v>330</v>
      </c>
      <c r="D209">
        <v>4496583</v>
      </c>
      <c r="E209" t="s">
        <v>26</v>
      </c>
      <c r="F209" t="s">
        <v>781</v>
      </c>
      <c r="G209" t="s">
        <v>782</v>
      </c>
      <c r="H209">
        <v>23181</v>
      </c>
      <c r="I209">
        <v>129</v>
      </c>
      <c r="J209" t="s">
        <v>29</v>
      </c>
      <c r="K209" t="s">
        <v>30</v>
      </c>
      <c r="L209">
        <v>35000000</v>
      </c>
      <c r="M209">
        <v>1993</v>
      </c>
      <c r="N209">
        <v>8</v>
      </c>
      <c r="O209">
        <v>-30503417</v>
      </c>
      <c r="S209" t="s">
        <v>783</v>
      </c>
      <c r="T209">
        <v>106</v>
      </c>
      <c r="U209">
        <v>7.5</v>
      </c>
      <c r="V209">
        <v>7.5</v>
      </c>
      <c r="W209">
        <v>7.8529999999999998</v>
      </c>
    </row>
    <row r="210" spans="1:23" x14ac:dyDescent="0.3">
      <c r="A210" t="s">
        <v>784</v>
      </c>
      <c r="B210">
        <v>166</v>
      </c>
      <c r="C210">
        <v>143</v>
      </c>
      <c r="D210">
        <v>57366262</v>
      </c>
      <c r="E210" t="s">
        <v>621</v>
      </c>
      <c r="F210" t="s">
        <v>87</v>
      </c>
      <c r="G210" t="s">
        <v>785</v>
      </c>
      <c r="H210">
        <v>400292</v>
      </c>
      <c r="I210">
        <v>657</v>
      </c>
      <c r="J210" t="s">
        <v>29</v>
      </c>
      <c r="K210" t="s">
        <v>227</v>
      </c>
      <c r="L210">
        <v>100000000</v>
      </c>
      <c r="M210">
        <v>2006</v>
      </c>
      <c r="N210">
        <v>8</v>
      </c>
      <c r="O210">
        <v>-42633738</v>
      </c>
      <c r="S210" t="s">
        <v>786</v>
      </c>
      <c r="T210">
        <v>104</v>
      </c>
      <c r="U210">
        <v>7.5</v>
      </c>
      <c r="V210">
        <v>7.5</v>
      </c>
      <c r="W210">
        <v>7.8529999999999998</v>
      </c>
    </row>
    <row r="211" spans="1:23" x14ac:dyDescent="0.3">
      <c r="A211" t="s">
        <v>633</v>
      </c>
      <c r="B211">
        <v>162</v>
      </c>
      <c r="C211">
        <v>90</v>
      </c>
      <c r="D211">
        <v>23159305</v>
      </c>
      <c r="E211" t="s">
        <v>787</v>
      </c>
      <c r="F211" t="s">
        <v>788</v>
      </c>
      <c r="G211" t="s">
        <v>789</v>
      </c>
      <c r="H211">
        <v>128455</v>
      </c>
      <c r="I211">
        <v>514</v>
      </c>
      <c r="J211" t="s">
        <v>29</v>
      </c>
      <c r="K211" t="s">
        <v>30</v>
      </c>
      <c r="L211">
        <v>70000000</v>
      </c>
      <c r="M211">
        <v>1999</v>
      </c>
      <c r="N211">
        <v>8</v>
      </c>
      <c r="O211">
        <v>-46840695</v>
      </c>
      <c r="S211" t="s">
        <v>790</v>
      </c>
      <c r="T211">
        <v>101</v>
      </c>
      <c r="U211">
        <v>7.5</v>
      </c>
      <c r="V211">
        <v>7.5</v>
      </c>
      <c r="W211">
        <v>7.8529999999999998</v>
      </c>
    </row>
    <row r="212" spans="1:23" x14ac:dyDescent="0.3">
      <c r="A212" t="s">
        <v>185</v>
      </c>
      <c r="B212">
        <v>723</v>
      </c>
      <c r="C212">
        <v>178</v>
      </c>
      <c r="D212">
        <v>760505847</v>
      </c>
      <c r="E212" t="s">
        <v>78</v>
      </c>
      <c r="F212" t="s">
        <v>791</v>
      </c>
      <c r="G212" t="s">
        <v>792</v>
      </c>
      <c r="H212">
        <v>886204</v>
      </c>
      <c r="I212">
        <v>3054</v>
      </c>
      <c r="J212" t="s">
        <v>29</v>
      </c>
      <c r="K212" t="s">
        <v>30</v>
      </c>
      <c r="L212">
        <v>237000000</v>
      </c>
      <c r="M212">
        <v>2009</v>
      </c>
      <c r="N212">
        <v>7.9</v>
      </c>
      <c r="O212">
        <v>523505847</v>
      </c>
      <c r="S212" t="s">
        <v>793</v>
      </c>
      <c r="T212">
        <v>98</v>
      </c>
      <c r="U212">
        <v>7.5</v>
      </c>
      <c r="V212">
        <v>7.5</v>
      </c>
      <c r="W212">
        <v>7.8529999999999998</v>
      </c>
    </row>
    <row r="213" spans="1:23" x14ac:dyDescent="0.3">
      <c r="A213" t="s">
        <v>59</v>
      </c>
      <c r="B213">
        <v>215</v>
      </c>
      <c r="C213">
        <v>120</v>
      </c>
      <c r="D213">
        <v>434949459</v>
      </c>
      <c r="E213" t="s">
        <v>794</v>
      </c>
      <c r="F213" t="s">
        <v>795</v>
      </c>
      <c r="G213" t="s">
        <v>796</v>
      </c>
      <c r="H213">
        <v>281842</v>
      </c>
      <c r="I213">
        <v>515</v>
      </c>
      <c r="J213" t="s">
        <v>29</v>
      </c>
      <c r="K213" t="s">
        <v>30</v>
      </c>
      <c r="L213">
        <v>10500000</v>
      </c>
      <c r="M213">
        <v>1982</v>
      </c>
      <c r="N213">
        <v>7.9</v>
      </c>
      <c r="O213">
        <v>424449459</v>
      </c>
      <c r="S213" t="s">
        <v>797</v>
      </c>
      <c r="T213">
        <v>90</v>
      </c>
      <c r="U213">
        <v>7.5</v>
      </c>
      <c r="V213">
        <v>7.5</v>
      </c>
      <c r="W213">
        <v>7.8529999999999998</v>
      </c>
    </row>
    <row r="214" spans="1:23" x14ac:dyDescent="0.3">
      <c r="A214" t="s">
        <v>798</v>
      </c>
      <c r="B214">
        <v>212</v>
      </c>
      <c r="C214">
        <v>90</v>
      </c>
      <c r="D214">
        <v>267652016</v>
      </c>
      <c r="E214" t="s">
        <v>296</v>
      </c>
      <c r="F214" t="s">
        <v>799</v>
      </c>
      <c r="G214" t="s">
        <v>800</v>
      </c>
      <c r="H214">
        <v>467113</v>
      </c>
      <c r="I214">
        <v>945</v>
      </c>
      <c r="J214" t="s">
        <v>29</v>
      </c>
      <c r="K214" t="s">
        <v>30</v>
      </c>
      <c r="L214">
        <v>60000000</v>
      </c>
      <c r="M214">
        <v>2001</v>
      </c>
      <c r="N214">
        <v>7.9</v>
      </c>
      <c r="O214">
        <v>207652016</v>
      </c>
      <c r="S214" t="s">
        <v>801</v>
      </c>
      <c r="T214">
        <v>88</v>
      </c>
      <c r="U214">
        <v>7.5</v>
      </c>
      <c r="V214">
        <v>7.5</v>
      </c>
      <c r="W214">
        <v>7.8529999999999998</v>
      </c>
    </row>
    <row r="215" spans="1:23" x14ac:dyDescent="0.3">
      <c r="A215" t="s">
        <v>802</v>
      </c>
      <c r="B215">
        <v>486</v>
      </c>
      <c r="C215">
        <v>126</v>
      </c>
      <c r="D215">
        <v>318298180</v>
      </c>
      <c r="E215" t="s">
        <v>248</v>
      </c>
      <c r="F215" t="s">
        <v>388</v>
      </c>
      <c r="G215" t="s">
        <v>803</v>
      </c>
      <c r="H215">
        <v>696338</v>
      </c>
      <c r="I215">
        <v>1055</v>
      </c>
      <c r="J215" t="s">
        <v>29</v>
      </c>
      <c r="K215" t="s">
        <v>30</v>
      </c>
      <c r="L215">
        <v>140000000</v>
      </c>
      <c r="M215">
        <v>2008</v>
      </c>
      <c r="N215">
        <v>7.9</v>
      </c>
      <c r="O215">
        <v>178298180</v>
      </c>
      <c r="S215" t="s">
        <v>804</v>
      </c>
      <c r="T215">
        <v>88</v>
      </c>
      <c r="U215">
        <v>7.5</v>
      </c>
      <c r="V215">
        <v>7.5</v>
      </c>
      <c r="W215">
        <v>7.8529999999999998</v>
      </c>
    </row>
    <row r="216" spans="1:23" x14ac:dyDescent="0.3">
      <c r="A216" t="s">
        <v>302</v>
      </c>
      <c r="B216">
        <v>191</v>
      </c>
      <c r="C216">
        <v>82</v>
      </c>
      <c r="D216">
        <v>245823397</v>
      </c>
      <c r="E216" t="s">
        <v>296</v>
      </c>
      <c r="F216" t="s">
        <v>74</v>
      </c>
      <c r="G216" t="s">
        <v>805</v>
      </c>
      <c r="H216">
        <v>385871</v>
      </c>
      <c r="I216">
        <v>515</v>
      </c>
      <c r="J216" t="s">
        <v>29</v>
      </c>
      <c r="K216" t="s">
        <v>30</v>
      </c>
      <c r="L216">
        <v>90000000</v>
      </c>
      <c r="M216">
        <v>1999</v>
      </c>
      <c r="N216">
        <v>7.9</v>
      </c>
      <c r="O216">
        <v>155823397</v>
      </c>
      <c r="S216" t="s">
        <v>806</v>
      </c>
      <c r="T216">
        <v>88</v>
      </c>
      <c r="U216">
        <v>7.5</v>
      </c>
      <c r="V216">
        <v>7.5</v>
      </c>
      <c r="W216">
        <v>7.8529999999999998</v>
      </c>
    </row>
    <row r="217" spans="1:23" x14ac:dyDescent="0.3">
      <c r="A217" t="s">
        <v>807</v>
      </c>
      <c r="B217">
        <v>349</v>
      </c>
      <c r="C217">
        <v>167</v>
      </c>
      <c r="D217">
        <v>161029270</v>
      </c>
      <c r="E217" t="s">
        <v>808</v>
      </c>
      <c r="F217" t="s">
        <v>809</v>
      </c>
      <c r="G217" t="s">
        <v>810</v>
      </c>
      <c r="H217">
        <v>119928</v>
      </c>
      <c r="I217">
        <v>331</v>
      </c>
      <c r="J217" t="s">
        <v>29</v>
      </c>
      <c r="K217" t="s">
        <v>30</v>
      </c>
      <c r="L217">
        <v>28000000</v>
      </c>
      <c r="M217">
        <v>2015</v>
      </c>
      <c r="N217">
        <v>7.9</v>
      </c>
      <c r="O217">
        <v>133029270</v>
      </c>
      <c r="S217" t="s">
        <v>811</v>
      </c>
      <c r="T217">
        <v>86</v>
      </c>
      <c r="U217">
        <v>7.5</v>
      </c>
      <c r="V217">
        <v>7.5</v>
      </c>
      <c r="W217">
        <v>7.8529999999999998</v>
      </c>
    </row>
    <row r="218" spans="1:23" x14ac:dyDescent="0.3">
      <c r="A218" t="s">
        <v>812</v>
      </c>
      <c r="B218">
        <v>309</v>
      </c>
      <c r="C218">
        <v>93</v>
      </c>
      <c r="D218">
        <v>145000989</v>
      </c>
      <c r="E218" t="s">
        <v>175</v>
      </c>
      <c r="F218" t="s">
        <v>61</v>
      </c>
      <c r="G218" t="s">
        <v>813</v>
      </c>
      <c r="H218">
        <v>483756</v>
      </c>
      <c r="I218">
        <v>974</v>
      </c>
      <c r="J218" t="s">
        <v>29</v>
      </c>
      <c r="K218" t="s">
        <v>241</v>
      </c>
      <c r="L218">
        <v>25000000</v>
      </c>
      <c r="M218">
        <v>2008</v>
      </c>
      <c r="N218">
        <v>7.9</v>
      </c>
      <c r="O218">
        <v>120000989</v>
      </c>
      <c r="S218" t="s">
        <v>814</v>
      </c>
      <c r="T218">
        <v>85</v>
      </c>
      <c r="U218">
        <v>7.5</v>
      </c>
      <c r="V218">
        <v>7.5</v>
      </c>
      <c r="W218">
        <v>7.8529999999999998</v>
      </c>
    </row>
    <row r="219" spans="1:23" x14ac:dyDescent="0.3">
      <c r="A219" t="s">
        <v>725</v>
      </c>
      <c r="B219">
        <v>287</v>
      </c>
      <c r="C219">
        <v>120</v>
      </c>
      <c r="D219">
        <v>128067808</v>
      </c>
      <c r="E219" t="s">
        <v>191</v>
      </c>
      <c r="F219" t="s">
        <v>815</v>
      </c>
      <c r="G219" t="s">
        <v>816</v>
      </c>
      <c r="H219">
        <v>217740</v>
      </c>
      <c r="I219">
        <v>1641</v>
      </c>
      <c r="J219" t="s">
        <v>139</v>
      </c>
      <c r="K219" t="s">
        <v>817</v>
      </c>
      <c r="L219">
        <v>15000000</v>
      </c>
      <c r="M219">
        <v>2000</v>
      </c>
      <c r="N219">
        <v>7.9</v>
      </c>
      <c r="O219">
        <v>113067808</v>
      </c>
      <c r="S219" t="s">
        <v>274</v>
      </c>
      <c r="T219">
        <v>105</v>
      </c>
      <c r="U219">
        <v>7.7</v>
      </c>
      <c r="V219">
        <v>7.48</v>
      </c>
      <c r="W219">
        <v>7.8529999999999998</v>
      </c>
    </row>
    <row r="220" spans="1:23" x14ac:dyDescent="0.3">
      <c r="A220" t="s">
        <v>818</v>
      </c>
      <c r="B220">
        <v>291</v>
      </c>
      <c r="C220">
        <v>153</v>
      </c>
      <c r="D220">
        <v>119518352</v>
      </c>
      <c r="E220" t="s">
        <v>819</v>
      </c>
      <c r="F220" t="s">
        <v>820</v>
      </c>
      <c r="G220" t="s">
        <v>821</v>
      </c>
      <c r="H220">
        <v>188637</v>
      </c>
      <c r="I220">
        <v>815</v>
      </c>
      <c r="J220" t="s">
        <v>29</v>
      </c>
      <c r="K220" t="s">
        <v>30</v>
      </c>
      <c r="L220">
        <v>28000000</v>
      </c>
      <c r="M220">
        <v>2005</v>
      </c>
      <c r="N220">
        <v>7.9</v>
      </c>
      <c r="O220">
        <v>91518352</v>
      </c>
      <c r="S220" t="s">
        <v>274</v>
      </c>
      <c r="T220">
        <v>105</v>
      </c>
      <c r="U220">
        <v>7.7</v>
      </c>
      <c r="V220">
        <v>7.48</v>
      </c>
      <c r="W220">
        <v>7.8529999999999998</v>
      </c>
    </row>
    <row r="221" spans="1:23" x14ac:dyDescent="0.3">
      <c r="A221" t="s">
        <v>822</v>
      </c>
      <c r="B221">
        <v>410</v>
      </c>
      <c r="C221">
        <v>116</v>
      </c>
      <c r="D221">
        <v>93571803</v>
      </c>
      <c r="E221" t="s">
        <v>379</v>
      </c>
      <c r="F221" t="s">
        <v>40</v>
      </c>
      <c r="G221" t="s">
        <v>823</v>
      </c>
      <c r="H221">
        <v>275869</v>
      </c>
      <c r="I221">
        <v>389</v>
      </c>
      <c r="J221" t="s">
        <v>29</v>
      </c>
      <c r="K221" t="s">
        <v>30</v>
      </c>
      <c r="L221">
        <v>25000000</v>
      </c>
      <c r="M221">
        <v>2010</v>
      </c>
      <c r="N221">
        <v>7.9</v>
      </c>
      <c r="O221">
        <v>68571803</v>
      </c>
      <c r="S221" t="s">
        <v>706</v>
      </c>
      <c r="T221">
        <v>115</v>
      </c>
      <c r="U221">
        <v>7.3</v>
      </c>
      <c r="V221">
        <v>7.47</v>
      </c>
      <c r="W221">
        <v>7.8529999999999998</v>
      </c>
    </row>
    <row r="222" spans="1:23" x14ac:dyDescent="0.3">
      <c r="A222" t="s">
        <v>824</v>
      </c>
      <c r="B222">
        <v>249</v>
      </c>
      <c r="C222">
        <v>119</v>
      </c>
      <c r="D222">
        <v>121468960</v>
      </c>
      <c r="E222" t="s">
        <v>500</v>
      </c>
      <c r="F222" t="s">
        <v>496</v>
      </c>
      <c r="G222" t="s">
        <v>825</v>
      </c>
      <c r="H222">
        <v>407601</v>
      </c>
      <c r="I222">
        <v>849</v>
      </c>
      <c r="J222" t="s">
        <v>29</v>
      </c>
      <c r="K222" t="s">
        <v>30</v>
      </c>
      <c r="L222">
        <v>60000000</v>
      </c>
      <c r="M222">
        <v>2002</v>
      </c>
      <c r="N222">
        <v>7.9</v>
      </c>
      <c r="O222">
        <v>61468960</v>
      </c>
      <c r="S222" t="s">
        <v>706</v>
      </c>
      <c r="T222">
        <v>115</v>
      </c>
      <c r="U222">
        <v>7.3</v>
      </c>
      <c r="V222">
        <v>7.47</v>
      </c>
      <c r="W222">
        <v>7.8529999999999998</v>
      </c>
    </row>
    <row r="223" spans="1:23" x14ac:dyDescent="0.3">
      <c r="A223" t="s">
        <v>260</v>
      </c>
      <c r="B223">
        <v>384</v>
      </c>
      <c r="C223">
        <v>102</v>
      </c>
      <c r="D223">
        <v>222487711</v>
      </c>
      <c r="E223" t="s">
        <v>787</v>
      </c>
      <c r="F223" t="s">
        <v>826</v>
      </c>
      <c r="G223" t="s">
        <v>827</v>
      </c>
      <c r="H223">
        <v>279093</v>
      </c>
      <c r="I223">
        <v>433</v>
      </c>
      <c r="J223" t="s">
        <v>29</v>
      </c>
      <c r="K223" t="s">
        <v>30</v>
      </c>
      <c r="L223">
        <v>165000000</v>
      </c>
      <c r="M223">
        <v>2014</v>
      </c>
      <c r="N223">
        <v>7.9</v>
      </c>
      <c r="O223">
        <v>57487711</v>
      </c>
      <c r="S223" t="s">
        <v>828</v>
      </c>
      <c r="T223">
        <v>113</v>
      </c>
      <c r="U223">
        <v>7.45</v>
      </c>
      <c r="V223">
        <v>7.45</v>
      </c>
      <c r="W223">
        <v>7.8529999999999998</v>
      </c>
    </row>
    <row r="224" spans="1:23" x14ac:dyDescent="0.3">
      <c r="A224" t="s">
        <v>236</v>
      </c>
      <c r="B224">
        <v>82</v>
      </c>
      <c r="C224">
        <v>170</v>
      </c>
      <c r="D224">
        <v>72000000</v>
      </c>
      <c r="E224" t="s">
        <v>687</v>
      </c>
      <c r="F224" t="s">
        <v>829</v>
      </c>
      <c r="G224" t="s">
        <v>830</v>
      </c>
      <c r="H224">
        <v>66959</v>
      </c>
      <c r="I224">
        <v>258</v>
      </c>
      <c r="J224" t="s">
        <v>29</v>
      </c>
      <c r="K224" t="s">
        <v>30</v>
      </c>
      <c r="L224">
        <v>17000000</v>
      </c>
      <c r="M224">
        <v>1964</v>
      </c>
      <c r="N224">
        <v>7.9</v>
      </c>
      <c r="O224">
        <v>55000000</v>
      </c>
      <c r="S224" t="s">
        <v>831</v>
      </c>
      <c r="T224">
        <v>109</v>
      </c>
      <c r="U224">
        <v>7.45</v>
      </c>
      <c r="V224">
        <v>7.45</v>
      </c>
      <c r="W224">
        <v>7.8529999999999998</v>
      </c>
    </row>
    <row r="225" spans="1:23" x14ac:dyDescent="0.3">
      <c r="A225" t="s">
        <v>499</v>
      </c>
      <c r="B225">
        <v>491</v>
      </c>
      <c r="C225">
        <v>134</v>
      </c>
      <c r="D225">
        <v>107100855</v>
      </c>
      <c r="E225" t="s">
        <v>832</v>
      </c>
      <c r="F225" t="s">
        <v>74</v>
      </c>
      <c r="G225" t="s">
        <v>833</v>
      </c>
      <c r="H225">
        <v>323353</v>
      </c>
      <c r="I225">
        <v>527</v>
      </c>
      <c r="J225" t="s">
        <v>29</v>
      </c>
      <c r="K225" t="s">
        <v>30</v>
      </c>
      <c r="L225">
        <v>55000000</v>
      </c>
      <c r="M225">
        <v>2013</v>
      </c>
      <c r="N225">
        <v>7.9</v>
      </c>
      <c r="O225">
        <v>52100855</v>
      </c>
      <c r="S225" t="s">
        <v>661</v>
      </c>
      <c r="T225">
        <v>125.5</v>
      </c>
      <c r="U225">
        <v>7.45</v>
      </c>
      <c r="V225">
        <v>7.45</v>
      </c>
      <c r="W225">
        <v>7.8529999999999998</v>
      </c>
    </row>
    <row r="226" spans="1:23" x14ac:dyDescent="0.3">
      <c r="A226" t="s">
        <v>265</v>
      </c>
      <c r="B226">
        <v>270</v>
      </c>
      <c r="C226">
        <v>101</v>
      </c>
      <c r="D226">
        <v>59889948</v>
      </c>
      <c r="E226" t="s">
        <v>73</v>
      </c>
      <c r="F226" t="s">
        <v>834</v>
      </c>
      <c r="G226" t="s">
        <v>835</v>
      </c>
      <c r="H226">
        <v>355810</v>
      </c>
      <c r="I226">
        <v>889</v>
      </c>
      <c r="J226" t="s">
        <v>29</v>
      </c>
      <c r="K226" t="s">
        <v>30</v>
      </c>
      <c r="L226">
        <v>8000000</v>
      </c>
      <c r="M226">
        <v>2006</v>
      </c>
      <c r="N226">
        <v>7.9</v>
      </c>
      <c r="O226">
        <v>51889948</v>
      </c>
      <c r="S226" t="s">
        <v>661</v>
      </c>
      <c r="T226">
        <v>125.5</v>
      </c>
      <c r="U226">
        <v>7.45</v>
      </c>
      <c r="V226">
        <v>7.45</v>
      </c>
      <c r="W226">
        <v>7.8529999999999998</v>
      </c>
    </row>
    <row r="227" spans="1:23" x14ac:dyDescent="0.3">
      <c r="A227" t="s">
        <v>346</v>
      </c>
      <c r="B227">
        <v>123</v>
      </c>
      <c r="C227">
        <v>119</v>
      </c>
      <c r="D227">
        <v>76270454</v>
      </c>
      <c r="E227" t="s">
        <v>208</v>
      </c>
      <c r="F227" t="s">
        <v>44</v>
      </c>
      <c r="G227" t="s">
        <v>836</v>
      </c>
      <c r="H227">
        <v>219008</v>
      </c>
      <c r="I227">
        <v>418</v>
      </c>
      <c r="J227" t="s">
        <v>29</v>
      </c>
      <c r="K227" t="s">
        <v>30</v>
      </c>
      <c r="L227">
        <v>25000000</v>
      </c>
      <c r="M227">
        <v>1987</v>
      </c>
      <c r="N227">
        <v>7.9</v>
      </c>
      <c r="O227">
        <v>51270454</v>
      </c>
      <c r="S227" t="s">
        <v>837</v>
      </c>
      <c r="T227">
        <v>121.5</v>
      </c>
      <c r="U227">
        <v>7.45</v>
      </c>
      <c r="V227">
        <v>7.45</v>
      </c>
      <c r="W227">
        <v>7.8529999999999998</v>
      </c>
    </row>
    <row r="228" spans="1:23" x14ac:dyDescent="0.3">
      <c r="A228" t="s">
        <v>536</v>
      </c>
      <c r="B228">
        <v>287</v>
      </c>
      <c r="C228">
        <v>115</v>
      </c>
      <c r="D228">
        <v>54557348</v>
      </c>
      <c r="E228" t="s">
        <v>208</v>
      </c>
      <c r="F228" t="s">
        <v>576</v>
      </c>
      <c r="G228" t="s">
        <v>838</v>
      </c>
      <c r="H228">
        <v>361169</v>
      </c>
      <c r="I228">
        <v>1624</v>
      </c>
      <c r="J228" t="s">
        <v>29</v>
      </c>
      <c r="K228" t="s">
        <v>227</v>
      </c>
      <c r="L228">
        <v>6500000</v>
      </c>
      <c r="M228">
        <v>2004</v>
      </c>
      <c r="N228">
        <v>7.9</v>
      </c>
      <c r="O228">
        <v>48057348</v>
      </c>
      <c r="S228" t="s">
        <v>839</v>
      </c>
      <c r="T228">
        <v>119</v>
      </c>
      <c r="U228">
        <v>7.6</v>
      </c>
      <c r="V228">
        <v>7.45</v>
      </c>
      <c r="W228">
        <v>7.8529999999999998</v>
      </c>
    </row>
    <row r="229" spans="1:23" x14ac:dyDescent="0.3">
      <c r="A229" t="s">
        <v>451</v>
      </c>
      <c r="B229">
        <v>318</v>
      </c>
      <c r="C229">
        <v>101</v>
      </c>
      <c r="D229">
        <v>47000000</v>
      </c>
      <c r="E229" t="s">
        <v>840</v>
      </c>
      <c r="F229" t="s">
        <v>841</v>
      </c>
      <c r="G229" t="s">
        <v>842</v>
      </c>
      <c r="H229">
        <v>157857</v>
      </c>
      <c r="I229">
        <v>1191</v>
      </c>
      <c r="J229" t="s">
        <v>29</v>
      </c>
      <c r="K229" t="s">
        <v>30</v>
      </c>
      <c r="L229">
        <v>300000</v>
      </c>
      <c r="M229">
        <v>1978</v>
      </c>
      <c r="N229">
        <v>7.9</v>
      </c>
      <c r="O229">
        <v>46700000</v>
      </c>
      <c r="S229" t="s">
        <v>839</v>
      </c>
      <c r="T229">
        <v>119</v>
      </c>
      <c r="U229">
        <v>7.6</v>
      </c>
      <c r="V229">
        <v>7.45</v>
      </c>
      <c r="W229">
        <v>7.8529999999999998</v>
      </c>
    </row>
    <row r="230" spans="1:23" x14ac:dyDescent="0.3">
      <c r="A230" t="s">
        <v>451</v>
      </c>
      <c r="B230">
        <v>318</v>
      </c>
      <c r="C230">
        <v>101</v>
      </c>
      <c r="D230">
        <v>47000000</v>
      </c>
      <c r="E230" t="s">
        <v>840</v>
      </c>
      <c r="F230" t="s">
        <v>841</v>
      </c>
      <c r="G230" t="s">
        <v>842</v>
      </c>
      <c r="H230">
        <v>157863</v>
      </c>
      <c r="I230">
        <v>1191</v>
      </c>
      <c r="J230" t="s">
        <v>29</v>
      </c>
      <c r="K230" t="s">
        <v>30</v>
      </c>
      <c r="L230">
        <v>300000</v>
      </c>
      <c r="M230">
        <v>1978</v>
      </c>
      <c r="N230">
        <v>7.9</v>
      </c>
      <c r="O230">
        <v>46700000</v>
      </c>
      <c r="S230" t="s">
        <v>420</v>
      </c>
      <c r="T230">
        <v>110</v>
      </c>
      <c r="U230">
        <v>7.45</v>
      </c>
      <c r="V230">
        <v>7.44</v>
      </c>
      <c r="W230">
        <v>7.8529999999999998</v>
      </c>
    </row>
    <row r="231" spans="1:23" x14ac:dyDescent="0.3">
      <c r="A231" t="s">
        <v>753</v>
      </c>
      <c r="B231">
        <v>111</v>
      </c>
      <c r="C231">
        <v>105</v>
      </c>
      <c r="D231">
        <v>56362352</v>
      </c>
      <c r="E231" t="s">
        <v>843</v>
      </c>
      <c r="F231" t="s">
        <v>482</v>
      </c>
      <c r="G231" t="s">
        <v>844</v>
      </c>
      <c r="H231">
        <v>357581</v>
      </c>
      <c r="I231">
        <v>588</v>
      </c>
      <c r="J231" t="s">
        <v>29</v>
      </c>
      <c r="K231" t="s">
        <v>30</v>
      </c>
      <c r="L231">
        <v>20000000</v>
      </c>
      <c r="M231">
        <v>1990</v>
      </c>
      <c r="N231">
        <v>7.9</v>
      </c>
      <c r="O231">
        <v>36362352</v>
      </c>
      <c r="S231" t="s">
        <v>420</v>
      </c>
      <c r="T231">
        <v>110</v>
      </c>
      <c r="U231">
        <v>7.45</v>
      </c>
      <c r="V231">
        <v>7.44</v>
      </c>
      <c r="W231">
        <v>7.8529999999999998</v>
      </c>
    </row>
    <row r="232" spans="1:23" x14ac:dyDescent="0.3">
      <c r="A232" t="s">
        <v>48</v>
      </c>
      <c r="B232">
        <v>509</v>
      </c>
      <c r="C232">
        <v>186</v>
      </c>
      <c r="D232">
        <v>258355354</v>
      </c>
      <c r="E232" t="s">
        <v>845</v>
      </c>
      <c r="F232" t="s">
        <v>846</v>
      </c>
      <c r="G232" t="s">
        <v>847</v>
      </c>
      <c r="H232">
        <v>483540</v>
      </c>
      <c r="I232">
        <v>951</v>
      </c>
      <c r="J232" t="s">
        <v>29</v>
      </c>
      <c r="K232" t="s">
        <v>30</v>
      </c>
      <c r="L232">
        <v>225000000</v>
      </c>
      <c r="M232">
        <v>2013</v>
      </c>
      <c r="N232">
        <v>7.9</v>
      </c>
      <c r="O232">
        <v>33355354</v>
      </c>
      <c r="S232" t="s">
        <v>848</v>
      </c>
      <c r="T232">
        <v>147</v>
      </c>
      <c r="U232">
        <v>7.4</v>
      </c>
      <c r="V232">
        <v>7.43</v>
      </c>
      <c r="W232">
        <v>7.8529999999999998</v>
      </c>
    </row>
    <row r="233" spans="1:23" x14ac:dyDescent="0.3">
      <c r="A233" t="s">
        <v>372</v>
      </c>
      <c r="B233">
        <v>292</v>
      </c>
      <c r="C233">
        <v>102</v>
      </c>
      <c r="D233">
        <v>176997107</v>
      </c>
      <c r="E233" t="s">
        <v>849</v>
      </c>
      <c r="F233" t="s">
        <v>400</v>
      </c>
      <c r="G233" t="s">
        <v>850</v>
      </c>
      <c r="H233">
        <v>221128</v>
      </c>
      <c r="I233">
        <v>343</v>
      </c>
      <c r="J233" t="s">
        <v>29</v>
      </c>
      <c r="K233" t="s">
        <v>30</v>
      </c>
      <c r="L233">
        <v>145000000</v>
      </c>
      <c r="M233">
        <v>2014</v>
      </c>
      <c r="N233">
        <v>7.9</v>
      </c>
      <c r="O233">
        <v>31997107</v>
      </c>
      <c r="S233" t="s">
        <v>848</v>
      </c>
      <c r="T233">
        <v>147</v>
      </c>
      <c r="U233">
        <v>7.4</v>
      </c>
      <c r="V233">
        <v>7.43</v>
      </c>
      <c r="W233">
        <v>7.8529999999999998</v>
      </c>
    </row>
    <row r="234" spans="1:23" x14ac:dyDescent="0.3">
      <c r="A234" t="s">
        <v>851</v>
      </c>
      <c r="B234">
        <v>125</v>
      </c>
      <c r="C234">
        <v>148</v>
      </c>
      <c r="D234">
        <v>54200000</v>
      </c>
      <c r="E234" t="s">
        <v>852</v>
      </c>
      <c r="F234" t="s">
        <v>853</v>
      </c>
      <c r="G234" t="s">
        <v>854</v>
      </c>
      <c r="H234">
        <v>142448</v>
      </c>
      <c r="I234">
        <v>319</v>
      </c>
      <c r="J234" t="s">
        <v>29</v>
      </c>
      <c r="K234" t="s">
        <v>30</v>
      </c>
      <c r="L234">
        <v>27000000</v>
      </c>
      <c r="M234">
        <v>1980</v>
      </c>
      <c r="N234">
        <v>7.9</v>
      </c>
      <c r="O234">
        <v>27200000</v>
      </c>
      <c r="S234" t="s">
        <v>855</v>
      </c>
      <c r="T234">
        <v>126</v>
      </c>
      <c r="U234">
        <v>7.4</v>
      </c>
      <c r="V234">
        <v>7.43</v>
      </c>
      <c r="W234">
        <v>7.8529999999999998</v>
      </c>
    </row>
    <row r="235" spans="1:23" x14ac:dyDescent="0.3">
      <c r="A235" t="s">
        <v>242</v>
      </c>
      <c r="B235">
        <v>534</v>
      </c>
      <c r="C235">
        <v>117</v>
      </c>
      <c r="D235">
        <v>32279955</v>
      </c>
      <c r="E235" t="s">
        <v>208</v>
      </c>
      <c r="F235" t="s">
        <v>601</v>
      </c>
      <c r="G235" t="s">
        <v>856</v>
      </c>
      <c r="H235">
        <v>293304</v>
      </c>
      <c r="I235">
        <v>552</v>
      </c>
      <c r="J235" t="s">
        <v>29</v>
      </c>
      <c r="K235" t="s">
        <v>30</v>
      </c>
      <c r="L235">
        <v>8500000</v>
      </c>
      <c r="M235">
        <v>2014</v>
      </c>
      <c r="N235">
        <v>7.9</v>
      </c>
      <c r="O235">
        <v>23779955</v>
      </c>
      <c r="S235" t="s">
        <v>855</v>
      </c>
      <c r="T235">
        <v>126</v>
      </c>
      <c r="U235">
        <v>7.4</v>
      </c>
      <c r="V235">
        <v>7.43</v>
      </c>
      <c r="W235">
        <v>7.8529999999999998</v>
      </c>
    </row>
    <row r="236" spans="1:23" x14ac:dyDescent="0.3">
      <c r="A236" t="s">
        <v>857</v>
      </c>
      <c r="B236">
        <v>103</v>
      </c>
      <c r="C236">
        <v>120</v>
      </c>
      <c r="D236">
        <v>27545445</v>
      </c>
      <c r="E236" t="s">
        <v>92</v>
      </c>
      <c r="F236" t="s">
        <v>858</v>
      </c>
      <c r="G236" t="s">
        <v>859</v>
      </c>
      <c r="H236">
        <v>59524</v>
      </c>
      <c r="I236">
        <v>418</v>
      </c>
      <c r="J236" t="s">
        <v>29</v>
      </c>
      <c r="K236" t="s">
        <v>30</v>
      </c>
      <c r="L236">
        <v>6500000</v>
      </c>
      <c r="M236">
        <v>1989</v>
      </c>
      <c r="N236">
        <v>7.9</v>
      </c>
      <c r="O236">
        <v>21045445</v>
      </c>
      <c r="S236" t="s">
        <v>860</v>
      </c>
      <c r="T236">
        <v>115</v>
      </c>
      <c r="U236">
        <v>7.3</v>
      </c>
      <c r="V236">
        <v>7.42</v>
      </c>
      <c r="W236">
        <v>7.8529999999999998</v>
      </c>
    </row>
    <row r="237" spans="1:23" x14ac:dyDescent="0.3">
      <c r="A237" t="s">
        <v>274</v>
      </c>
      <c r="B237">
        <v>391</v>
      </c>
      <c r="C237">
        <v>109</v>
      </c>
      <c r="D237">
        <v>26236603</v>
      </c>
      <c r="E237" t="s">
        <v>459</v>
      </c>
      <c r="F237" t="s">
        <v>861</v>
      </c>
      <c r="G237" t="s">
        <v>862</v>
      </c>
      <c r="H237">
        <v>251349</v>
      </c>
      <c r="I237">
        <v>547</v>
      </c>
      <c r="J237" t="s">
        <v>29</v>
      </c>
      <c r="K237" t="s">
        <v>30</v>
      </c>
      <c r="L237">
        <v>6000000</v>
      </c>
      <c r="M237">
        <v>2008</v>
      </c>
      <c r="N237">
        <v>7.9</v>
      </c>
      <c r="O237">
        <v>20236603</v>
      </c>
      <c r="S237" t="s">
        <v>863</v>
      </c>
      <c r="T237">
        <v>149</v>
      </c>
      <c r="U237">
        <v>7.4</v>
      </c>
      <c r="V237">
        <v>7.4</v>
      </c>
      <c r="W237">
        <v>7.8529999999999998</v>
      </c>
    </row>
    <row r="238" spans="1:23" x14ac:dyDescent="0.3">
      <c r="A238" t="s">
        <v>603</v>
      </c>
      <c r="B238">
        <v>285</v>
      </c>
      <c r="C238">
        <v>121</v>
      </c>
      <c r="D238">
        <v>23618786</v>
      </c>
      <c r="E238" t="s">
        <v>864</v>
      </c>
      <c r="F238" t="s">
        <v>865</v>
      </c>
      <c r="G238" t="s">
        <v>866</v>
      </c>
      <c r="H238">
        <v>352695</v>
      </c>
      <c r="I238">
        <v>687</v>
      </c>
      <c r="J238" t="s">
        <v>29</v>
      </c>
      <c r="K238" t="s">
        <v>200</v>
      </c>
      <c r="L238">
        <v>8000000</v>
      </c>
      <c r="M238">
        <v>2007</v>
      </c>
      <c r="N238">
        <v>7.9</v>
      </c>
      <c r="O238">
        <v>15618786</v>
      </c>
      <c r="S238" t="s">
        <v>863</v>
      </c>
      <c r="T238">
        <v>149</v>
      </c>
      <c r="U238">
        <v>7.4</v>
      </c>
      <c r="V238">
        <v>7.4</v>
      </c>
      <c r="W238">
        <v>7.8529999999999998</v>
      </c>
    </row>
    <row r="239" spans="1:23" x14ac:dyDescent="0.3">
      <c r="A239" t="s">
        <v>867</v>
      </c>
      <c r="B239">
        <v>58</v>
      </c>
      <c r="C239">
        <v>134</v>
      </c>
      <c r="D239">
        <v>22954968</v>
      </c>
      <c r="E239" t="s">
        <v>588</v>
      </c>
      <c r="F239" t="s">
        <v>136</v>
      </c>
      <c r="G239" t="s">
        <v>868</v>
      </c>
      <c r="H239">
        <v>45703</v>
      </c>
      <c r="I239">
        <v>156</v>
      </c>
      <c r="J239" t="s">
        <v>29</v>
      </c>
      <c r="K239" t="s">
        <v>200</v>
      </c>
      <c r="L239">
        <v>11500000</v>
      </c>
      <c r="M239">
        <v>1993</v>
      </c>
      <c r="N239">
        <v>7.9</v>
      </c>
      <c r="O239">
        <v>11454968</v>
      </c>
      <c r="S239" t="s">
        <v>97</v>
      </c>
      <c r="T239">
        <v>136</v>
      </c>
      <c r="U239">
        <v>7.5</v>
      </c>
      <c r="V239">
        <v>7.4</v>
      </c>
      <c r="W239">
        <v>7.8529999999999998</v>
      </c>
    </row>
    <row r="240" spans="1:23" x14ac:dyDescent="0.3">
      <c r="A240" t="s">
        <v>562</v>
      </c>
      <c r="B240">
        <v>153</v>
      </c>
      <c r="C240">
        <v>155</v>
      </c>
      <c r="D240">
        <v>26384919</v>
      </c>
      <c r="E240" t="s">
        <v>92</v>
      </c>
      <c r="F240" t="s">
        <v>576</v>
      </c>
      <c r="G240" t="s">
        <v>869</v>
      </c>
      <c r="H240">
        <v>189032</v>
      </c>
      <c r="I240">
        <v>560</v>
      </c>
      <c r="J240" t="s">
        <v>29</v>
      </c>
      <c r="K240" t="s">
        <v>30</v>
      </c>
      <c r="L240">
        <v>15000000</v>
      </c>
      <c r="M240">
        <v>1997</v>
      </c>
      <c r="N240">
        <v>7.9</v>
      </c>
      <c r="O240">
        <v>11384919</v>
      </c>
      <c r="S240" t="s">
        <v>870</v>
      </c>
      <c r="T240">
        <v>135</v>
      </c>
      <c r="U240">
        <v>7.4</v>
      </c>
      <c r="V240">
        <v>7.4</v>
      </c>
      <c r="W240">
        <v>7.8529999999999998</v>
      </c>
    </row>
    <row r="241" spans="1:23" x14ac:dyDescent="0.3">
      <c r="A241" t="s">
        <v>54</v>
      </c>
      <c r="B241">
        <v>596</v>
      </c>
      <c r="C241">
        <v>187</v>
      </c>
      <c r="D241">
        <v>54116191</v>
      </c>
      <c r="E241" t="s">
        <v>871</v>
      </c>
      <c r="F241" t="s">
        <v>872</v>
      </c>
      <c r="G241" t="s">
        <v>873</v>
      </c>
      <c r="H241">
        <v>272839</v>
      </c>
      <c r="I241">
        <v>1018</v>
      </c>
      <c r="J241" t="s">
        <v>29</v>
      </c>
      <c r="K241" t="s">
        <v>30</v>
      </c>
      <c r="L241">
        <v>44000000</v>
      </c>
      <c r="M241">
        <v>2015</v>
      </c>
      <c r="N241">
        <v>7.9</v>
      </c>
      <c r="O241">
        <v>10116191</v>
      </c>
      <c r="S241" t="s">
        <v>874</v>
      </c>
      <c r="T241">
        <v>113</v>
      </c>
      <c r="U241">
        <v>7.4</v>
      </c>
      <c r="V241">
        <v>7.4</v>
      </c>
      <c r="W241">
        <v>7.8529999999999998</v>
      </c>
    </row>
    <row r="242" spans="1:23" x14ac:dyDescent="0.3">
      <c r="A242" t="s">
        <v>549</v>
      </c>
      <c r="B242">
        <v>232</v>
      </c>
      <c r="C242">
        <v>85</v>
      </c>
      <c r="D242">
        <v>9437933</v>
      </c>
      <c r="E242" t="s">
        <v>875</v>
      </c>
      <c r="F242" t="s">
        <v>876</v>
      </c>
      <c r="G242" t="s">
        <v>877</v>
      </c>
      <c r="H242">
        <v>90827</v>
      </c>
      <c r="I242">
        <v>329</v>
      </c>
      <c r="J242" t="s">
        <v>29</v>
      </c>
      <c r="K242" t="s">
        <v>361</v>
      </c>
      <c r="L242">
        <v>180000</v>
      </c>
      <c r="M242">
        <v>2007</v>
      </c>
      <c r="N242">
        <v>7.9</v>
      </c>
      <c r="O242">
        <v>9257933</v>
      </c>
      <c r="S242" t="s">
        <v>435</v>
      </c>
      <c r="T242">
        <v>109</v>
      </c>
      <c r="U242">
        <v>7.55</v>
      </c>
      <c r="V242">
        <v>7.4</v>
      </c>
      <c r="W242">
        <v>7.8529999999999998</v>
      </c>
    </row>
    <row r="243" spans="1:23" x14ac:dyDescent="0.3">
      <c r="A243" t="s">
        <v>784</v>
      </c>
      <c r="B243">
        <v>60</v>
      </c>
      <c r="C243">
        <v>122</v>
      </c>
      <c r="D243">
        <v>26830000</v>
      </c>
      <c r="E243" t="s">
        <v>575</v>
      </c>
      <c r="F243" t="s">
        <v>837</v>
      </c>
      <c r="G243" t="s">
        <v>878</v>
      </c>
      <c r="H243">
        <v>101888</v>
      </c>
      <c r="I243">
        <v>365</v>
      </c>
      <c r="J243" t="s">
        <v>29</v>
      </c>
      <c r="K243" t="s">
        <v>30</v>
      </c>
      <c r="L243">
        <v>18000000</v>
      </c>
      <c r="M243">
        <v>1989</v>
      </c>
      <c r="N243">
        <v>7.9</v>
      </c>
      <c r="O243">
        <v>8830000</v>
      </c>
      <c r="S243" t="s">
        <v>435</v>
      </c>
      <c r="T243">
        <v>109</v>
      </c>
      <c r="U243">
        <v>7.55</v>
      </c>
      <c r="V243">
        <v>7.4</v>
      </c>
      <c r="W243">
        <v>7.8529999999999998</v>
      </c>
    </row>
    <row r="244" spans="1:23" x14ac:dyDescent="0.3">
      <c r="A244" t="s">
        <v>784</v>
      </c>
      <c r="B244">
        <v>60</v>
      </c>
      <c r="C244">
        <v>122</v>
      </c>
      <c r="D244">
        <v>26830000</v>
      </c>
      <c r="E244" t="s">
        <v>575</v>
      </c>
      <c r="F244" t="s">
        <v>837</v>
      </c>
      <c r="G244" t="s">
        <v>878</v>
      </c>
      <c r="H244">
        <v>101889</v>
      </c>
      <c r="I244">
        <v>365</v>
      </c>
      <c r="J244" t="s">
        <v>29</v>
      </c>
      <c r="K244" t="s">
        <v>30</v>
      </c>
      <c r="L244">
        <v>18000000</v>
      </c>
      <c r="M244">
        <v>1989</v>
      </c>
      <c r="N244">
        <v>7.9</v>
      </c>
      <c r="O244">
        <v>8830000</v>
      </c>
      <c r="S244" t="s">
        <v>879</v>
      </c>
      <c r="T244">
        <v>104</v>
      </c>
      <c r="U244">
        <v>7.4</v>
      </c>
      <c r="V244">
        <v>7.4</v>
      </c>
      <c r="W244">
        <v>7.8529999999999998</v>
      </c>
    </row>
    <row r="245" spans="1:23" x14ac:dyDescent="0.3">
      <c r="A245" t="s">
        <v>587</v>
      </c>
      <c r="B245">
        <v>405</v>
      </c>
      <c r="C245">
        <v>109</v>
      </c>
      <c r="D245">
        <v>8114507</v>
      </c>
      <c r="E245" t="s">
        <v>588</v>
      </c>
      <c r="F245" t="s">
        <v>880</v>
      </c>
      <c r="G245" t="s">
        <v>881</v>
      </c>
      <c r="H245">
        <v>95362</v>
      </c>
      <c r="I245">
        <v>270</v>
      </c>
      <c r="J245" t="s">
        <v>29</v>
      </c>
      <c r="K245" t="s">
        <v>30</v>
      </c>
      <c r="L245">
        <v>3000000</v>
      </c>
      <c r="M245">
        <v>2013</v>
      </c>
      <c r="N245">
        <v>7.9</v>
      </c>
      <c r="O245">
        <v>5114507</v>
      </c>
      <c r="S245" t="s">
        <v>882</v>
      </c>
      <c r="T245">
        <v>104</v>
      </c>
      <c r="U245">
        <v>7.4</v>
      </c>
      <c r="V245">
        <v>7.4</v>
      </c>
      <c r="W245">
        <v>7.8529999999999998</v>
      </c>
    </row>
    <row r="246" spans="1:23" x14ac:dyDescent="0.3">
      <c r="A246" t="s">
        <v>247</v>
      </c>
      <c r="B246">
        <v>233</v>
      </c>
      <c r="C246">
        <v>113</v>
      </c>
      <c r="D246">
        <v>1185783</v>
      </c>
      <c r="E246" t="s">
        <v>92</v>
      </c>
      <c r="F246" t="s">
        <v>883</v>
      </c>
      <c r="G246" t="s">
        <v>884</v>
      </c>
      <c r="H246">
        <v>44763</v>
      </c>
      <c r="I246">
        <v>172</v>
      </c>
      <c r="J246" t="s">
        <v>164</v>
      </c>
      <c r="K246" t="s">
        <v>885</v>
      </c>
      <c r="L246">
        <v>590000</v>
      </c>
      <c r="M246">
        <v>2007</v>
      </c>
      <c r="N246">
        <v>7.9</v>
      </c>
      <c r="O246">
        <v>595783</v>
      </c>
      <c r="S246" t="s">
        <v>886</v>
      </c>
      <c r="T246">
        <v>103</v>
      </c>
      <c r="U246">
        <v>7.4</v>
      </c>
      <c r="V246">
        <v>7.4</v>
      </c>
      <c r="W246">
        <v>7.8529999999999998</v>
      </c>
    </row>
    <row r="247" spans="1:23" x14ac:dyDescent="0.3">
      <c r="A247" t="s">
        <v>692</v>
      </c>
      <c r="B247">
        <v>415</v>
      </c>
      <c r="C247">
        <v>97</v>
      </c>
      <c r="D247">
        <v>5009677</v>
      </c>
      <c r="E247" t="s">
        <v>887</v>
      </c>
      <c r="F247" t="s">
        <v>150</v>
      </c>
      <c r="G247" t="s">
        <v>888</v>
      </c>
      <c r="H247">
        <v>260607</v>
      </c>
      <c r="I247">
        <v>485</v>
      </c>
      <c r="J247" t="s">
        <v>29</v>
      </c>
      <c r="K247" t="s">
        <v>200</v>
      </c>
      <c r="L247">
        <v>5000000</v>
      </c>
      <c r="M247">
        <v>2009</v>
      </c>
      <c r="N247">
        <v>7.9</v>
      </c>
      <c r="O247">
        <v>9677</v>
      </c>
      <c r="S247" t="s">
        <v>889</v>
      </c>
      <c r="T247">
        <v>103</v>
      </c>
      <c r="U247">
        <v>7.4</v>
      </c>
      <c r="V247">
        <v>7.4</v>
      </c>
      <c r="W247">
        <v>7.8529999999999998</v>
      </c>
    </row>
    <row r="248" spans="1:23" x14ac:dyDescent="0.3">
      <c r="A248" t="s">
        <v>244</v>
      </c>
      <c r="B248">
        <v>94</v>
      </c>
      <c r="C248">
        <v>114</v>
      </c>
      <c r="D248">
        <v>1221261</v>
      </c>
      <c r="E248" t="s">
        <v>208</v>
      </c>
      <c r="F248" t="s">
        <v>410</v>
      </c>
      <c r="G248" t="s">
        <v>890</v>
      </c>
      <c r="H248">
        <v>38215</v>
      </c>
      <c r="I248">
        <v>125</v>
      </c>
      <c r="J248" t="s">
        <v>174</v>
      </c>
      <c r="K248" t="s">
        <v>412</v>
      </c>
      <c r="L248">
        <v>1500000</v>
      </c>
      <c r="M248">
        <v>2000</v>
      </c>
      <c r="N248">
        <v>7.9</v>
      </c>
      <c r="O248">
        <v>-278739</v>
      </c>
      <c r="S248" t="s">
        <v>891</v>
      </c>
      <c r="T248">
        <v>93</v>
      </c>
      <c r="U248">
        <v>7.4</v>
      </c>
      <c r="V248">
        <v>7.4</v>
      </c>
      <c r="W248">
        <v>7.8529999999999998</v>
      </c>
    </row>
    <row r="249" spans="1:23" x14ac:dyDescent="0.3">
      <c r="A249" t="s">
        <v>267</v>
      </c>
      <c r="B249">
        <v>112</v>
      </c>
      <c r="C249">
        <v>97</v>
      </c>
      <c r="D249">
        <v>3629758</v>
      </c>
      <c r="E249" t="s">
        <v>220</v>
      </c>
      <c r="F249" t="s">
        <v>892</v>
      </c>
      <c r="G249" t="s">
        <v>893</v>
      </c>
      <c r="H249">
        <v>44151</v>
      </c>
      <c r="I249">
        <v>110</v>
      </c>
      <c r="J249" t="s">
        <v>90</v>
      </c>
      <c r="K249" t="s">
        <v>241</v>
      </c>
      <c r="L249">
        <v>5500000</v>
      </c>
      <c r="M249">
        <v>2004</v>
      </c>
      <c r="N249">
        <v>7.9</v>
      </c>
      <c r="O249">
        <v>-1870242</v>
      </c>
      <c r="S249" t="s">
        <v>894</v>
      </c>
      <c r="T249">
        <v>91</v>
      </c>
      <c r="U249">
        <v>7.4</v>
      </c>
      <c r="V249">
        <v>7.4</v>
      </c>
      <c r="W249">
        <v>7.8529999999999998</v>
      </c>
    </row>
    <row r="250" spans="1:23" x14ac:dyDescent="0.3">
      <c r="A250" t="s">
        <v>251</v>
      </c>
      <c r="B250">
        <v>111</v>
      </c>
      <c r="C250">
        <v>112</v>
      </c>
      <c r="D250">
        <v>375723</v>
      </c>
      <c r="E250" t="s">
        <v>73</v>
      </c>
      <c r="F250" t="s">
        <v>895</v>
      </c>
      <c r="G250" t="s">
        <v>896</v>
      </c>
      <c r="H250">
        <v>7025</v>
      </c>
      <c r="I250">
        <v>26</v>
      </c>
      <c r="J250" t="s">
        <v>122</v>
      </c>
      <c r="K250" t="s">
        <v>123</v>
      </c>
      <c r="L250">
        <v>4000000</v>
      </c>
      <c r="M250">
        <v>2015</v>
      </c>
      <c r="N250">
        <v>7.9</v>
      </c>
      <c r="O250">
        <v>-3624277</v>
      </c>
      <c r="S250" t="s">
        <v>897</v>
      </c>
      <c r="T250">
        <v>91</v>
      </c>
      <c r="U250">
        <v>7.4</v>
      </c>
      <c r="V250">
        <v>7.4</v>
      </c>
      <c r="W250">
        <v>7.8529999999999998</v>
      </c>
    </row>
    <row r="251" spans="1:23" x14ac:dyDescent="0.3">
      <c r="A251" t="s">
        <v>67</v>
      </c>
      <c r="B251">
        <v>251</v>
      </c>
      <c r="C251">
        <v>141</v>
      </c>
      <c r="D251">
        <v>13753931</v>
      </c>
      <c r="E251" t="s">
        <v>575</v>
      </c>
      <c r="F251" t="s">
        <v>898</v>
      </c>
      <c r="G251" t="s">
        <v>899</v>
      </c>
      <c r="H251">
        <v>132149</v>
      </c>
      <c r="I251">
        <v>316</v>
      </c>
      <c r="J251" t="s">
        <v>124</v>
      </c>
      <c r="K251" t="s">
        <v>30</v>
      </c>
      <c r="L251">
        <v>19000000</v>
      </c>
      <c r="M251">
        <v>2006</v>
      </c>
      <c r="N251">
        <v>7.9</v>
      </c>
      <c r="O251">
        <v>-5246069</v>
      </c>
      <c r="S251" t="s">
        <v>900</v>
      </c>
      <c r="T251">
        <v>91</v>
      </c>
      <c r="U251">
        <v>7.4</v>
      </c>
      <c r="V251">
        <v>7.4</v>
      </c>
      <c r="W251">
        <v>7.8529999999999998</v>
      </c>
    </row>
    <row r="252" spans="1:23" x14ac:dyDescent="0.3">
      <c r="A252" t="s">
        <v>527</v>
      </c>
      <c r="B252">
        <v>80</v>
      </c>
      <c r="C252">
        <v>193</v>
      </c>
      <c r="D252">
        <v>21500000</v>
      </c>
      <c r="E252" t="s">
        <v>901</v>
      </c>
      <c r="F252" t="s">
        <v>902</v>
      </c>
      <c r="G252" t="s">
        <v>903</v>
      </c>
      <c r="H252">
        <v>45271</v>
      </c>
      <c r="I252">
        <v>170</v>
      </c>
      <c r="J252" t="s">
        <v>29</v>
      </c>
      <c r="K252" t="s">
        <v>30</v>
      </c>
      <c r="L252">
        <v>27000000</v>
      </c>
      <c r="M252">
        <v>1983</v>
      </c>
      <c r="N252">
        <v>7.9</v>
      </c>
      <c r="O252">
        <v>-5500000</v>
      </c>
      <c r="S252" t="s">
        <v>904</v>
      </c>
      <c r="T252">
        <v>88</v>
      </c>
      <c r="U252">
        <v>7.4</v>
      </c>
      <c r="V252">
        <v>7.4</v>
      </c>
      <c r="W252">
        <v>7.8529999999999998</v>
      </c>
    </row>
    <row r="253" spans="1:23" x14ac:dyDescent="0.3">
      <c r="A253" t="s">
        <v>905</v>
      </c>
      <c r="B253">
        <v>447</v>
      </c>
      <c r="C253">
        <v>127</v>
      </c>
      <c r="D253">
        <v>225377</v>
      </c>
      <c r="E253" t="s">
        <v>588</v>
      </c>
      <c r="F253" t="s">
        <v>906</v>
      </c>
      <c r="G253" t="s">
        <v>907</v>
      </c>
      <c r="H253">
        <v>70382</v>
      </c>
      <c r="I253">
        <v>190</v>
      </c>
      <c r="J253" t="s">
        <v>90</v>
      </c>
      <c r="K253" t="s">
        <v>241</v>
      </c>
      <c r="L253">
        <v>8900000</v>
      </c>
      <c r="M253">
        <v>2012</v>
      </c>
      <c r="N253">
        <v>7.9</v>
      </c>
      <c r="O253">
        <v>-8674623</v>
      </c>
      <c r="S253" t="s">
        <v>908</v>
      </c>
      <c r="T253">
        <v>87</v>
      </c>
      <c r="U253">
        <v>7.4</v>
      </c>
      <c r="V253">
        <v>7.4</v>
      </c>
      <c r="W253">
        <v>7.8529999999999998</v>
      </c>
    </row>
    <row r="254" spans="1:23" x14ac:dyDescent="0.3">
      <c r="A254" t="s">
        <v>273</v>
      </c>
      <c r="B254">
        <v>99</v>
      </c>
      <c r="C254">
        <v>80</v>
      </c>
      <c r="D254">
        <v>71442</v>
      </c>
      <c r="E254" t="s">
        <v>909</v>
      </c>
      <c r="F254" t="s">
        <v>910</v>
      </c>
      <c r="G254" t="s">
        <v>911</v>
      </c>
      <c r="H254">
        <v>12029</v>
      </c>
      <c r="I254">
        <v>32</v>
      </c>
      <c r="J254" t="s">
        <v>90</v>
      </c>
      <c r="K254" t="s">
        <v>241</v>
      </c>
      <c r="L254">
        <v>9600000</v>
      </c>
      <c r="M254">
        <v>2012</v>
      </c>
      <c r="N254">
        <v>7.9</v>
      </c>
      <c r="O254">
        <v>-9528558</v>
      </c>
      <c r="S254" t="s">
        <v>912</v>
      </c>
      <c r="T254">
        <v>83</v>
      </c>
      <c r="U254">
        <v>7.4</v>
      </c>
      <c r="V254">
        <v>7.4</v>
      </c>
      <c r="W254">
        <v>7.8529999999999998</v>
      </c>
    </row>
    <row r="255" spans="1:23" x14ac:dyDescent="0.3">
      <c r="A255" t="s">
        <v>753</v>
      </c>
      <c r="B255">
        <v>148</v>
      </c>
      <c r="C255">
        <v>127</v>
      </c>
      <c r="D255">
        <v>5887457</v>
      </c>
      <c r="E255" t="s">
        <v>913</v>
      </c>
      <c r="F255" t="s">
        <v>482</v>
      </c>
      <c r="G255" t="s">
        <v>914</v>
      </c>
      <c r="H255">
        <v>142416</v>
      </c>
      <c r="I255">
        <v>420</v>
      </c>
      <c r="J255" t="s">
        <v>29</v>
      </c>
      <c r="K255" t="s">
        <v>30</v>
      </c>
      <c r="L255">
        <v>18000000</v>
      </c>
      <c r="M255">
        <v>1994</v>
      </c>
      <c r="N255">
        <v>7.9</v>
      </c>
      <c r="O255">
        <v>-12112543</v>
      </c>
      <c r="S255" t="s">
        <v>905</v>
      </c>
      <c r="T255">
        <v>127</v>
      </c>
      <c r="U255">
        <v>7.8</v>
      </c>
      <c r="V255">
        <v>7.4</v>
      </c>
      <c r="W255">
        <v>7.8529999999999998</v>
      </c>
    </row>
    <row r="256" spans="1:23" x14ac:dyDescent="0.3">
      <c r="A256" t="s">
        <v>915</v>
      </c>
      <c r="B256">
        <v>126</v>
      </c>
      <c r="C256">
        <v>127</v>
      </c>
      <c r="D256">
        <v>5128124</v>
      </c>
      <c r="E256" t="s">
        <v>379</v>
      </c>
      <c r="F256" t="s">
        <v>136</v>
      </c>
      <c r="G256" t="s">
        <v>916</v>
      </c>
      <c r="H256">
        <v>44198</v>
      </c>
      <c r="I256">
        <v>251</v>
      </c>
      <c r="J256" t="s">
        <v>29</v>
      </c>
      <c r="K256" t="s">
        <v>83</v>
      </c>
      <c r="L256">
        <v>25000000</v>
      </c>
      <c r="M256">
        <v>2005</v>
      </c>
      <c r="N256">
        <v>7.9</v>
      </c>
      <c r="O256">
        <v>-19871876</v>
      </c>
      <c r="S256" t="s">
        <v>629</v>
      </c>
      <c r="T256">
        <v>95</v>
      </c>
      <c r="U256">
        <v>7.1</v>
      </c>
      <c r="V256">
        <v>7.4</v>
      </c>
      <c r="W256">
        <v>7.8529999999999998</v>
      </c>
    </row>
    <row r="257" spans="1:23" x14ac:dyDescent="0.3">
      <c r="A257" t="s">
        <v>917</v>
      </c>
      <c r="B257">
        <v>149</v>
      </c>
      <c r="C257">
        <v>152</v>
      </c>
      <c r="D257">
        <v>32522352</v>
      </c>
      <c r="E257" t="s">
        <v>918</v>
      </c>
      <c r="F257" t="s">
        <v>436</v>
      </c>
      <c r="G257" t="s">
        <v>919</v>
      </c>
      <c r="H257">
        <v>207287</v>
      </c>
      <c r="I257">
        <v>822</v>
      </c>
      <c r="J257" t="s">
        <v>29</v>
      </c>
      <c r="K257" t="s">
        <v>30</v>
      </c>
      <c r="L257">
        <v>60000000</v>
      </c>
      <c r="M257">
        <v>2000</v>
      </c>
      <c r="N257">
        <v>7.9</v>
      </c>
      <c r="O257">
        <v>-27477648</v>
      </c>
      <c r="S257" t="s">
        <v>629</v>
      </c>
      <c r="T257">
        <v>95</v>
      </c>
      <c r="U257">
        <v>7.1</v>
      </c>
      <c r="V257">
        <v>7.4</v>
      </c>
      <c r="W257">
        <v>7.8529999999999998</v>
      </c>
    </row>
    <row r="258" spans="1:23" x14ac:dyDescent="0.3">
      <c r="A258" t="s">
        <v>920</v>
      </c>
      <c r="B258">
        <v>177</v>
      </c>
      <c r="C258">
        <v>123</v>
      </c>
      <c r="D258">
        <v>64286</v>
      </c>
      <c r="E258" t="s">
        <v>588</v>
      </c>
      <c r="F258" t="s">
        <v>921</v>
      </c>
      <c r="G258" t="s">
        <v>922</v>
      </c>
      <c r="H258">
        <v>396396</v>
      </c>
      <c r="I258">
        <v>1111</v>
      </c>
      <c r="J258" t="s">
        <v>29</v>
      </c>
      <c r="K258" t="s">
        <v>30</v>
      </c>
      <c r="L258">
        <v>29000000</v>
      </c>
      <c r="M258">
        <v>2004</v>
      </c>
      <c r="N258">
        <v>7.9</v>
      </c>
      <c r="O258">
        <v>-28935714</v>
      </c>
      <c r="S258" t="s">
        <v>302</v>
      </c>
      <c r="T258">
        <v>95</v>
      </c>
      <c r="U258">
        <v>7.2</v>
      </c>
      <c r="V258">
        <v>7.38</v>
      </c>
      <c r="W258">
        <v>7.8529999999999998</v>
      </c>
    </row>
    <row r="259" spans="1:23" x14ac:dyDescent="0.3">
      <c r="A259" t="s">
        <v>724</v>
      </c>
      <c r="B259">
        <v>283</v>
      </c>
      <c r="C259">
        <v>80</v>
      </c>
      <c r="D259">
        <v>84961</v>
      </c>
      <c r="E259" t="s">
        <v>923</v>
      </c>
      <c r="F259" t="s">
        <v>924</v>
      </c>
      <c r="G259" t="s">
        <v>925</v>
      </c>
      <c r="H259">
        <v>149414</v>
      </c>
      <c r="I259">
        <v>841</v>
      </c>
      <c r="J259" t="s">
        <v>139</v>
      </c>
      <c r="K259" t="s">
        <v>926</v>
      </c>
      <c r="L259">
        <v>31000000</v>
      </c>
      <c r="M259">
        <v>2002</v>
      </c>
      <c r="N259">
        <v>7.9</v>
      </c>
      <c r="O259">
        <v>-30915039</v>
      </c>
      <c r="S259" t="s">
        <v>302</v>
      </c>
      <c r="T259">
        <v>95</v>
      </c>
      <c r="U259">
        <v>7.2</v>
      </c>
      <c r="V259">
        <v>7.38</v>
      </c>
      <c r="W259">
        <v>7.8529999999999998</v>
      </c>
    </row>
    <row r="260" spans="1:23" x14ac:dyDescent="0.3">
      <c r="A260" t="s">
        <v>927</v>
      </c>
      <c r="B260">
        <v>209</v>
      </c>
      <c r="C260">
        <v>157</v>
      </c>
      <c r="D260">
        <v>28965197</v>
      </c>
      <c r="E260" t="s">
        <v>832</v>
      </c>
      <c r="F260" t="s">
        <v>34</v>
      </c>
      <c r="G260" t="s">
        <v>928</v>
      </c>
      <c r="H260">
        <v>133526</v>
      </c>
      <c r="I260">
        <v>521</v>
      </c>
      <c r="J260" t="s">
        <v>29</v>
      </c>
      <c r="K260" t="s">
        <v>30</v>
      </c>
      <c r="L260">
        <v>68000000</v>
      </c>
      <c r="M260">
        <v>1999</v>
      </c>
      <c r="N260">
        <v>7.9</v>
      </c>
      <c r="O260">
        <v>-39034803</v>
      </c>
      <c r="S260" t="s">
        <v>929</v>
      </c>
      <c r="T260">
        <v>129</v>
      </c>
      <c r="U260">
        <v>7.4</v>
      </c>
      <c r="V260">
        <v>7.36</v>
      </c>
      <c r="W260">
        <v>7.8529999999999998</v>
      </c>
    </row>
    <row r="261" spans="1:23" x14ac:dyDescent="0.3">
      <c r="A261" t="s">
        <v>326</v>
      </c>
      <c r="B261">
        <v>372</v>
      </c>
      <c r="C261">
        <v>109</v>
      </c>
      <c r="D261">
        <v>35286428</v>
      </c>
      <c r="E261" t="s">
        <v>600</v>
      </c>
      <c r="F261" t="s">
        <v>930</v>
      </c>
      <c r="G261" t="s">
        <v>931</v>
      </c>
      <c r="H261">
        <v>361767</v>
      </c>
      <c r="I261">
        <v>1206</v>
      </c>
      <c r="J261" t="s">
        <v>29</v>
      </c>
      <c r="K261" t="s">
        <v>30</v>
      </c>
      <c r="L261">
        <v>76000000</v>
      </c>
      <c r="M261">
        <v>2006</v>
      </c>
      <c r="N261">
        <v>7.9</v>
      </c>
      <c r="O261">
        <v>-40713572</v>
      </c>
      <c r="S261" t="s">
        <v>932</v>
      </c>
      <c r="T261">
        <v>126</v>
      </c>
      <c r="U261">
        <v>7.35</v>
      </c>
      <c r="V261">
        <v>7.35</v>
      </c>
      <c r="W261">
        <v>7.8529999999999998</v>
      </c>
    </row>
    <row r="262" spans="1:23" x14ac:dyDescent="0.3">
      <c r="A262" t="s">
        <v>824</v>
      </c>
      <c r="B262">
        <v>585</v>
      </c>
      <c r="C262">
        <v>113</v>
      </c>
      <c r="D262">
        <v>100189501</v>
      </c>
      <c r="E262" t="s">
        <v>248</v>
      </c>
      <c r="F262" t="s">
        <v>649</v>
      </c>
      <c r="G262" t="s">
        <v>933</v>
      </c>
      <c r="H262">
        <v>431620</v>
      </c>
      <c r="I262">
        <v>741</v>
      </c>
      <c r="J262" t="s">
        <v>29</v>
      </c>
      <c r="K262" t="s">
        <v>30</v>
      </c>
      <c r="L262">
        <v>178000000</v>
      </c>
      <c r="M262">
        <v>2014</v>
      </c>
      <c r="N262">
        <v>7.9</v>
      </c>
      <c r="O262">
        <v>-77810499</v>
      </c>
      <c r="S262" t="s">
        <v>165</v>
      </c>
      <c r="T262">
        <v>78</v>
      </c>
      <c r="U262">
        <v>7.35</v>
      </c>
      <c r="V262">
        <v>7.35</v>
      </c>
      <c r="W262">
        <v>7.8529999999999998</v>
      </c>
    </row>
    <row r="263" spans="1:23" x14ac:dyDescent="0.3">
      <c r="A263" t="s">
        <v>934</v>
      </c>
      <c r="B263">
        <v>334</v>
      </c>
      <c r="C263">
        <v>108</v>
      </c>
      <c r="D263">
        <v>277313371</v>
      </c>
      <c r="E263" t="s">
        <v>676</v>
      </c>
      <c r="F263" t="s">
        <v>486</v>
      </c>
      <c r="G263" t="s">
        <v>935</v>
      </c>
      <c r="H263">
        <v>583341</v>
      </c>
      <c r="I263">
        <v>626</v>
      </c>
      <c r="J263" t="s">
        <v>29</v>
      </c>
      <c r="K263" t="s">
        <v>30</v>
      </c>
      <c r="L263">
        <v>35000000</v>
      </c>
      <c r="M263">
        <v>2009</v>
      </c>
      <c r="N263">
        <v>7.8</v>
      </c>
      <c r="O263">
        <v>242313371</v>
      </c>
      <c r="S263" t="s">
        <v>165</v>
      </c>
      <c r="T263">
        <v>78</v>
      </c>
      <c r="U263">
        <v>7.35</v>
      </c>
      <c r="V263">
        <v>7.35</v>
      </c>
      <c r="W263">
        <v>7.8529999999999998</v>
      </c>
    </row>
    <row r="264" spans="1:23" x14ac:dyDescent="0.3">
      <c r="A264" t="s">
        <v>936</v>
      </c>
      <c r="B264">
        <v>435</v>
      </c>
      <c r="C264">
        <v>100</v>
      </c>
      <c r="D264">
        <v>257756197</v>
      </c>
      <c r="E264" t="s">
        <v>849</v>
      </c>
      <c r="F264" t="s">
        <v>27</v>
      </c>
      <c r="G264" t="s">
        <v>937</v>
      </c>
      <c r="H264">
        <v>246698</v>
      </c>
      <c r="I264">
        <v>471</v>
      </c>
      <c r="J264" t="s">
        <v>29</v>
      </c>
      <c r="K264" t="s">
        <v>581</v>
      </c>
      <c r="L264">
        <v>60000000</v>
      </c>
      <c r="M264">
        <v>2014</v>
      </c>
      <c r="N264">
        <v>7.8</v>
      </c>
      <c r="O264">
        <v>197756197</v>
      </c>
      <c r="S264" t="s">
        <v>288</v>
      </c>
      <c r="T264">
        <v>116</v>
      </c>
      <c r="U264">
        <v>7.2</v>
      </c>
      <c r="V264">
        <v>7.34</v>
      </c>
      <c r="W264">
        <v>7.8529999999999998</v>
      </c>
    </row>
    <row r="265" spans="1:23" x14ac:dyDescent="0.3">
      <c r="A265" t="s">
        <v>802</v>
      </c>
      <c r="B265">
        <v>370</v>
      </c>
      <c r="C265">
        <v>106</v>
      </c>
      <c r="D265">
        <v>362645141</v>
      </c>
      <c r="E265" t="s">
        <v>938</v>
      </c>
      <c r="F265" t="s">
        <v>740</v>
      </c>
      <c r="G265" t="s">
        <v>939</v>
      </c>
      <c r="H265">
        <v>106072</v>
      </c>
      <c r="I265">
        <v>398</v>
      </c>
      <c r="J265" t="s">
        <v>29</v>
      </c>
      <c r="K265" t="s">
        <v>200</v>
      </c>
      <c r="L265">
        <v>175000000</v>
      </c>
      <c r="M265">
        <v>2016</v>
      </c>
      <c r="N265">
        <v>7.8</v>
      </c>
      <c r="O265">
        <v>187645141</v>
      </c>
      <c r="S265" t="s">
        <v>363</v>
      </c>
      <c r="T265">
        <v>118</v>
      </c>
      <c r="U265">
        <v>7.6</v>
      </c>
      <c r="V265">
        <v>7.33</v>
      </c>
      <c r="W265">
        <v>7.8529999999999998</v>
      </c>
    </row>
    <row r="266" spans="1:23" x14ac:dyDescent="0.3">
      <c r="A266" t="s">
        <v>802</v>
      </c>
      <c r="B266">
        <v>370</v>
      </c>
      <c r="C266">
        <v>106</v>
      </c>
      <c r="D266">
        <v>362645141</v>
      </c>
      <c r="E266" t="s">
        <v>938</v>
      </c>
      <c r="F266" t="s">
        <v>740</v>
      </c>
      <c r="G266" t="s">
        <v>939</v>
      </c>
      <c r="H266">
        <v>106221</v>
      </c>
      <c r="I266">
        <v>398</v>
      </c>
      <c r="J266" t="s">
        <v>29</v>
      </c>
      <c r="K266" t="s">
        <v>200</v>
      </c>
      <c r="L266">
        <v>175000000</v>
      </c>
      <c r="M266">
        <v>2016</v>
      </c>
      <c r="N266">
        <v>7.8</v>
      </c>
      <c r="O266">
        <v>187645141</v>
      </c>
      <c r="S266" t="s">
        <v>363</v>
      </c>
      <c r="T266">
        <v>118</v>
      </c>
      <c r="U266">
        <v>7.6</v>
      </c>
      <c r="V266">
        <v>7.33</v>
      </c>
      <c r="W266">
        <v>7.8529999999999998</v>
      </c>
    </row>
    <row r="267" spans="1:23" x14ac:dyDescent="0.3">
      <c r="A267" t="s">
        <v>326</v>
      </c>
      <c r="B267">
        <v>738</v>
      </c>
      <c r="C267">
        <v>91</v>
      </c>
      <c r="D267">
        <v>274084951</v>
      </c>
      <c r="E267" t="s">
        <v>940</v>
      </c>
      <c r="F267" t="s">
        <v>941</v>
      </c>
      <c r="G267" t="s">
        <v>942</v>
      </c>
      <c r="H267">
        <v>582917</v>
      </c>
      <c r="I267">
        <v>1885</v>
      </c>
      <c r="J267" t="s">
        <v>29</v>
      </c>
      <c r="K267" t="s">
        <v>200</v>
      </c>
      <c r="L267">
        <v>100000000</v>
      </c>
      <c r="M267">
        <v>2013</v>
      </c>
      <c r="N267">
        <v>7.8</v>
      </c>
      <c r="O267">
        <v>174084951</v>
      </c>
      <c r="S267" t="s">
        <v>587</v>
      </c>
      <c r="T267">
        <v>105</v>
      </c>
      <c r="U267">
        <v>7.1</v>
      </c>
      <c r="V267">
        <v>7.33</v>
      </c>
      <c r="W267">
        <v>7.8529999999999998</v>
      </c>
    </row>
    <row r="268" spans="1:23" x14ac:dyDescent="0.3">
      <c r="A268" t="s">
        <v>943</v>
      </c>
      <c r="B268">
        <v>119</v>
      </c>
      <c r="C268">
        <v>130</v>
      </c>
      <c r="D268">
        <v>183875760</v>
      </c>
      <c r="E268" t="s">
        <v>944</v>
      </c>
      <c r="F268" t="s">
        <v>79</v>
      </c>
      <c r="G268" t="s">
        <v>945</v>
      </c>
      <c r="H268">
        <v>213668</v>
      </c>
      <c r="I268">
        <v>270</v>
      </c>
      <c r="J268" t="s">
        <v>29</v>
      </c>
      <c r="K268" t="s">
        <v>30</v>
      </c>
      <c r="L268">
        <v>44000000</v>
      </c>
      <c r="M268">
        <v>1993</v>
      </c>
      <c r="N268">
        <v>7.8</v>
      </c>
      <c r="O268">
        <v>139875760</v>
      </c>
      <c r="S268" t="s">
        <v>587</v>
      </c>
      <c r="T268">
        <v>105</v>
      </c>
      <c r="U268">
        <v>7.1</v>
      </c>
      <c r="V268">
        <v>7.33</v>
      </c>
      <c r="W268">
        <v>7.8529999999999998</v>
      </c>
    </row>
    <row r="269" spans="1:23" x14ac:dyDescent="0.3">
      <c r="A269" t="s">
        <v>326</v>
      </c>
      <c r="B269">
        <v>274</v>
      </c>
      <c r="C269">
        <v>142</v>
      </c>
      <c r="D269">
        <v>249358727</v>
      </c>
      <c r="E269" t="s">
        <v>946</v>
      </c>
      <c r="F269" t="s">
        <v>947</v>
      </c>
      <c r="G269" t="s">
        <v>948</v>
      </c>
      <c r="H269">
        <v>382255</v>
      </c>
      <c r="I269">
        <v>1504</v>
      </c>
      <c r="J269" t="s">
        <v>29</v>
      </c>
      <c r="K269" t="s">
        <v>200</v>
      </c>
      <c r="L269">
        <v>130000000</v>
      </c>
      <c r="M269">
        <v>2004</v>
      </c>
      <c r="N269">
        <v>7.8</v>
      </c>
      <c r="O269">
        <v>119358727</v>
      </c>
      <c r="S269" t="s">
        <v>949</v>
      </c>
      <c r="T269">
        <v>132.5</v>
      </c>
      <c r="U269">
        <v>7.5</v>
      </c>
      <c r="V269">
        <v>7.33</v>
      </c>
      <c r="W269">
        <v>7.8529999999999998</v>
      </c>
    </row>
    <row r="270" spans="1:23" x14ac:dyDescent="0.3">
      <c r="A270" t="s">
        <v>561</v>
      </c>
      <c r="B270">
        <v>121</v>
      </c>
      <c r="C270">
        <v>93</v>
      </c>
      <c r="D270">
        <v>119500000</v>
      </c>
      <c r="E270" t="s">
        <v>950</v>
      </c>
      <c r="F270" t="s">
        <v>677</v>
      </c>
      <c r="G270" t="s">
        <v>951</v>
      </c>
      <c r="H270">
        <v>95294</v>
      </c>
      <c r="I270">
        <v>363</v>
      </c>
      <c r="J270" t="s">
        <v>29</v>
      </c>
      <c r="K270" t="s">
        <v>30</v>
      </c>
      <c r="L270">
        <v>2600000</v>
      </c>
      <c r="M270">
        <v>1974</v>
      </c>
      <c r="N270">
        <v>7.8</v>
      </c>
      <c r="O270">
        <v>116900000</v>
      </c>
      <c r="S270" t="s">
        <v>237</v>
      </c>
      <c r="T270">
        <v>131.5</v>
      </c>
      <c r="U270">
        <v>7.05</v>
      </c>
      <c r="V270">
        <v>7.33</v>
      </c>
      <c r="W270">
        <v>7.8529999999999998</v>
      </c>
    </row>
    <row r="271" spans="1:23" x14ac:dyDescent="0.3">
      <c r="A271" t="s">
        <v>311</v>
      </c>
      <c r="B271">
        <v>326</v>
      </c>
      <c r="C271">
        <v>133</v>
      </c>
      <c r="D271">
        <v>124868837</v>
      </c>
      <c r="E271" t="s">
        <v>588</v>
      </c>
      <c r="F271" t="s">
        <v>952</v>
      </c>
      <c r="G271" t="s">
        <v>953</v>
      </c>
      <c r="H271">
        <v>249688</v>
      </c>
      <c r="I271">
        <v>548</v>
      </c>
      <c r="J271" t="s">
        <v>29</v>
      </c>
      <c r="K271" t="s">
        <v>30</v>
      </c>
      <c r="L271">
        <v>12000000</v>
      </c>
      <c r="M271">
        <v>2014</v>
      </c>
      <c r="N271">
        <v>7.8</v>
      </c>
      <c r="O271">
        <v>112868837</v>
      </c>
      <c r="S271" t="s">
        <v>784</v>
      </c>
      <c r="T271">
        <v>122</v>
      </c>
      <c r="U271">
        <v>7.6</v>
      </c>
      <c r="V271">
        <v>7.33</v>
      </c>
      <c r="W271">
        <v>7.8529999999999998</v>
      </c>
    </row>
    <row r="272" spans="1:23" x14ac:dyDescent="0.3">
      <c r="A272" t="s">
        <v>822</v>
      </c>
      <c r="B272">
        <v>539</v>
      </c>
      <c r="C272">
        <v>122</v>
      </c>
      <c r="D272">
        <v>132088910</v>
      </c>
      <c r="E272" t="s">
        <v>699</v>
      </c>
      <c r="F272" t="s">
        <v>694</v>
      </c>
      <c r="G272" t="s">
        <v>954</v>
      </c>
      <c r="H272">
        <v>533607</v>
      </c>
      <c r="I272">
        <v>692</v>
      </c>
      <c r="J272" t="s">
        <v>29</v>
      </c>
      <c r="K272" t="s">
        <v>30</v>
      </c>
      <c r="L272">
        <v>21000000</v>
      </c>
      <c r="M272">
        <v>2012</v>
      </c>
      <c r="N272">
        <v>7.8</v>
      </c>
      <c r="O272">
        <v>111088910</v>
      </c>
      <c r="S272" t="s">
        <v>784</v>
      </c>
      <c r="T272">
        <v>122</v>
      </c>
      <c r="U272">
        <v>7.6</v>
      </c>
      <c r="V272">
        <v>7.33</v>
      </c>
      <c r="W272">
        <v>7.8529999999999998</v>
      </c>
    </row>
    <row r="273" spans="1:23" x14ac:dyDescent="0.3">
      <c r="A273" t="s">
        <v>245</v>
      </c>
      <c r="B273">
        <v>750</v>
      </c>
      <c r="C273">
        <v>143</v>
      </c>
      <c r="D273">
        <v>304360277</v>
      </c>
      <c r="E273" t="s">
        <v>715</v>
      </c>
      <c r="F273" t="s">
        <v>955</v>
      </c>
      <c r="G273" t="s">
        <v>956</v>
      </c>
      <c r="H273">
        <v>522030</v>
      </c>
      <c r="I273">
        <v>1498</v>
      </c>
      <c r="J273" t="s">
        <v>29</v>
      </c>
      <c r="K273" t="s">
        <v>200</v>
      </c>
      <c r="L273">
        <v>200000000</v>
      </c>
      <c r="M273">
        <v>2012</v>
      </c>
      <c r="N273">
        <v>7.8</v>
      </c>
      <c r="O273">
        <v>104360277</v>
      </c>
      <c r="S273" t="s">
        <v>72</v>
      </c>
      <c r="T273">
        <v>118</v>
      </c>
      <c r="U273">
        <v>7.4</v>
      </c>
      <c r="V273">
        <v>7.31</v>
      </c>
      <c r="W273">
        <v>7.8529999999999998</v>
      </c>
    </row>
    <row r="274" spans="1:23" x14ac:dyDescent="0.3">
      <c r="A274" t="s">
        <v>245</v>
      </c>
      <c r="B274">
        <v>750</v>
      </c>
      <c r="C274">
        <v>143</v>
      </c>
      <c r="D274">
        <v>304360277</v>
      </c>
      <c r="E274" t="s">
        <v>715</v>
      </c>
      <c r="F274" t="s">
        <v>955</v>
      </c>
      <c r="G274" t="s">
        <v>956</v>
      </c>
      <c r="H274">
        <v>522048</v>
      </c>
      <c r="I274">
        <v>1498</v>
      </c>
      <c r="J274" t="s">
        <v>29</v>
      </c>
      <c r="K274" t="s">
        <v>200</v>
      </c>
      <c r="L274">
        <v>200000000</v>
      </c>
      <c r="M274">
        <v>2012</v>
      </c>
      <c r="N274">
        <v>7.8</v>
      </c>
      <c r="O274">
        <v>104360277</v>
      </c>
      <c r="S274" t="s">
        <v>72</v>
      </c>
      <c r="T274">
        <v>118</v>
      </c>
      <c r="U274">
        <v>7.4</v>
      </c>
      <c r="V274">
        <v>7.31</v>
      </c>
      <c r="W274">
        <v>7.8529999999999998</v>
      </c>
    </row>
    <row r="275" spans="1:23" x14ac:dyDescent="0.3">
      <c r="A275" t="s">
        <v>499</v>
      </c>
      <c r="B275">
        <v>239</v>
      </c>
      <c r="C275">
        <v>108</v>
      </c>
      <c r="D275">
        <v>176049130</v>
      </c>
      <c r="E275" t="s">
        <v>500</v>
      </c>
      <c r="F275" t="s">
        <v>496</v>
      </c>
      <c r="G275" t="s">
        <v>957</v>
      </c>
      <c r="H275">
        <v>348232</v>
      </c>
      <c r="I275">
        <v>806</v>
      </c>
      <c r="J275" t="s">
        <v>29</v>
      </c>
      <c r="K275" t="s">
        <v>30</v>
      </c>
      <c r="L275">
        <v>75000000</v>
      </c>
      <c r="M275">
        <v>2004</v>
      </c>
      <c r="N275">
        <v>7.8</v>
      </c>
      <c r="O275">
        <v>101049130</v>
      </c>
      <c r="S275" t="s">
        <v>958</v>
      </c>
      <c r="T275">
        <v>161</v>
      </c>
      <c r="U275">
        <v>7.3</v>
      </c>
      <c r="V275">
        <v>7.3</v>
      </c>
      <c r="W275">
        <v>7.8529999999999998</v>
      </c>
    </row>
    <row r="276" spans="1:23" x14ac:dyDescent="0.3">
      <c r="A276" t="s">
        <v>959</v>
      </c>
      <c r="B276">
        <v>186</v>
      </c>
      <c r="C276">
        <v>116</v>
      </c>
      <c r="D276">
        <v>183405771</v>
      </c>
      <c r="E276" t="s">
        <v>543</v>
      </c>
      <c r="F276" t="s">
        <v>93</v>
      </c>
      <c r="G276" t="s">
        <v>960</v>
      </c>
      <c r="H276">
        <v>402645</v>
      </c>
      <c r="I276">
        <v>845</v>
      </c>
      <c r="J276" t="s">
        <v>29</v>
      </c>
      <c r="K276" t="s">
        <v>30</v>
      </c>
      <c r="L276">
        <v>85000000</v>
      </c>
      <c r="M276">
        <v>2001</v>
      </c>
      <c r="N276">
        <v>7.8</v>
      </c>
      <c r="O276">
        <v>98405771</v>
      </c>
      <c r="S276" t="s">
        <v>961</v>
      </c>
      <c r="T276">
        <v>154</v>
      </c>
      <c r="U276">
        <v>7.3</v>
      </c>
      <c r="V276">
        <v>7.3</v>
      </c>
      <c r="W276">
        <v>7.8529999999999998</v>
      </c>
    </row>
    <row r="277" spans="1:23" x14ac:dyDescent="0.3">
      <c r="A277" t="s">
        <v>308</v>
      </c>
      <c r="B277">
        <v>145</v>
      </c>
      <c r="C277">
        <v>139</v>
      </c>
      <c r="D277">
        <v>102300000</v>
      </c>
      <c r="E277" t="s">
        <v>962</v>
      </c>
      <c r="F277" t="s">
        <v>963</v>
      </c>
      <c r="G277" t="s">
        <v>964</v>
      </c>
      <c r="H277">
        <v>107408</v>
      </c>
      <c r="I277">
        <v>259</v>
      </c>
      <c r="J277" t="s">
        <v>29</v>
      </c>
      <c r="K277" t="s">
        <v>30</v>
      </c>
      <c r="L277">
        <v>6000000</v>
      </c>
      <c r="M277">
        <v>1964</v>
      </c>
      <c r="N277">
        <v>7.8</v>
      </c>
      <c r="O277">
        <v>96300000</v>
      </c>
      <c r="S277" t="s">
        <v>965</v>
      </c>
      <c r="T277">
        <v>120</v>
      </c>
      <c r="U277">
        <v>7.3</v>
      </c>
      <c r="V277">
        <v>7.3</v>
      </c>
      <c r="W277">
        <v>7.8529999999999998</v>
      </c>
    </row>
    <row r="278" spans="1:23" x14ac:dyDescent="0.3">
      <c r="A278" t="s">
        <v>387</v>
      </c>
      <c r="B278">
        <v>576</v>
      </c>
      <c r="C278">
        <v>136</v>
      </c>
      <c r="D278">
        <v>259746958</v>
      </c>
      <c r="E278" t="s">
        <v>248</v>
      </c>
      <c r="F278" t="s">
        <v>740</v>
      </c>
      <c r="G278" t="s">
        <v>966</v>
      </c>
      <c r="H278">
        <v>496749</v>
      </c>
      <c r="I278">
        <v>742</v>
      </c>
      <c r="J278" t="s">
        <v>29</v>
      </c>
      <c r="K278" t="s">
        <v>30</v>
      </c>
      <c r="L278">
        <v>170000000</v>
      </c>
      <c r="M278">
        <v>2014</v>
      </c>
      <c r="N278">
        <v>7.8</v>
      </c>
      <c r="O278">
        <v>89746958</v>
      </c>
      <c r="S278" t="s">
        <v>967</v>
      </c>
      <c r="T278">
        <v>114</v>
      </c>
      <c r="U278">
        <v>7.3</v>
      </c>
      <c r="V278">
        <v>7.3</v>
      </c>
      <c r="W278">
        <v>7.8529999999999998</v>
      </c>
    </row>
    <row r="279" spans="1:23" x14ac:dyDescent="0.3">
      <c r="A279" t="s">
        <v>968</v>
      </c>
      <c r="B279">
        <v>157</v>
      </c>
      <c r="C279">
        <v>120</v>
      </c>
      <c r="D279">
        <v>115648585</v>
      </c>
      <c r="E279" t="s">
        <v>379</v>
      </c>
      <c r="F279" t="s">
        <v>921</v>
      </c>
      <c r="G279" t="s">
        <v>969</v>
      </c>
      <c r="H279">
        <v>160776</v>
      </c>
      <c r="I279">
        <v>402</v>
      </c>
      <c r="J279" t="s">
        <v>29</v>
      </c>
      <c r="K279" t="s">
        <v>30</v>
      </c>
      <c r="L279">
        <v>30000000</v>
      </c>
      <c r="M279">
        <v>2000</v>
      </c>
      <c r="N279">
        <v>7.8</v>
      </c>
      <c r="O279">
        <v>85648585</v>
      </c>
      <c r="S279" t="s">
        <v>967</v>
      </c>
      <c r="T279">
        <v>114</v>
      </c>
      <c r="U279">
        <v>7.3</v>
      </c>
      <c r="V279">
        <v>7.3</v>
      </c>
      <c r="W279">
        <v>7.8529999999999998</v>
      </c>
    </row>
    <row r="280" spans="1:23" x14ac:dyDescent="0.3">
      <c r="A280" t="s">
        <v>353</v>
      </c>
      <c r="B280">
        <v>134</v>
      </c>
      <c r="C280">
        <v>88</v>
      </c>
      <c r="D280">
        <v>83400000</v>
      </c>
      <c r="E280" t="s">
        <v>676</v>
      </c>
      <c r="F280" t="s">
        <v>970</v>
      </c>
      <c r="G280" t="s">
        <v>971</v>
      </c>
      <c r="H280">
        <v>160281</v>
      </c>
      <c r="I280">
        <v>427</v>
      </c>
      <c r="J280" t="s">
        <v>29</v>
      </c>
      <c r="K280" t="s">
        <v>30</v>
      </c>
      <c r="L280">
        <v>3500000</v>
      </c>
      <c r="M280">
        <v>1980</v>
      </c>
      <c r="N280">
        <v>7.8</v>
      </c>
      <c r="O280">
        <v>79900000</v>
      </c>
      <c r="S280" t="s">
        <v>972</v>
      </c>
      <c r="T280">
        <v>113</v>
      </c>
      <c r="U280">
        <v>7.3</v>
      </c>
      <c r="V280">
        <v>7.3</v>
      </c>
      <c r="W280">
        <v>7.8529999999999998</v>
      </c>
    </row>
    <row r="281" spans="1:23" x14ac:dyDescent="0.3">
      <c r="A281" t="s">
        <v>59</v>
      </c>
      <c r="B281">
        <v>70</v>
      </c>
      <c r="C281">
        <v>154</v>
      </c>
      <c r="D281">
        <v>94175854</v>
      </c>
      <c r="E281" t="s">
        <v>92</v>
      </c>
      <c r="F281" t="s">
        <v>973</v>
      </c>
      <c r="G281" t="s">
        <v>974</v>
      </c>
      <c r="H281">
        <v>60988</v>
      </c>
      <c r="I281">
        <v>199</v>
      </c>
      <c r="J281" t="s">
        <v>29</v>
      </c>
      <c r="K281" t="s">
        <v>30</v>
      </c>
      <c r="L281">
        <v>15000000</v>
      </c>
      <c r="M281">
        <v>1985</v>
      </c>
      <c r="N281">
        <v>7.8</v>
      </c>
      <c r="O281">
        <v>79175854</v>
      </c>
      <c r="S281" t="s">
        <v>975</v>
      </c>
      <c r="T281">
        <v>112</v>
      </c>
      <c r="U281">
        <v>7.3</v>
      </c>
      <c r="V281">
        <v>7.3</v>
      </c>
      <c r="W281">
        <v>7.8529999999999998</v>
      </c>
    </row>
    <row r="282" spans="1:23" x14ac:dyDescent="0.3">
      <c r="A282" t="s">
        <v>72</v>
      </c>
      <c r="B282">
        <v>125</v>
      </c>
      <c r="C282">
        <v>108</v>
      </c>
      <c r="D282">
        <v>118500000</v>
      </c>
      <c r="E282" t="s">
        <v>180</v>
      </c>
      <c r="F282" t="s">
        <v>181</v>
      </c>
      <c r="G282" t="s">
        <v>976</v>
      </c>
      <c r="H282">
        <v>340085</v>
      </c>
      <c r="I282">
        <v>327</v>
      </c>
      <c r="J282" t="s">
        <v>29</v>
      </c>
      <c r="K282" t="s">
        <v>30</v>
      </c>
      <c r="L282">
        <v>40000000</v>
      </c>
      <c r="M282">
        <v>1989</v>
      </c>
      <c r="N282">
        <v>7.8</v>
      </c>
      <c r="O282">
        <v>78500000</v>
      </c>
      <c r="S282" t="s">
        <v>977</v>
      </c>
      <c r="T282">
        <v>111</v>
      </c>
      <c r="U282">
        <v>7.3</v>
      </c>
      <c r="V282">
        <v>7.3</v>
      </c>
      <c r="W282">
        <v>7.8529999999999998</v>
      </c>
    </row>
    <row r="283" spans="1:23" x14ac:dyDescent="0.3">
      <c r="A283" t="s">
        <v>978</v>
      </c>
      <c r="B283">
        <v>300</v>
      </c>
      <c r="C283">
        <v>134</v>
      </c>
      <c r="D283">
        <v>102310175</v>
      </c>
      <c r="E283" t="s">
        <v>211</v>
      </c>
      <c r="F283" t="s">
        <v>979</v>
      </c>
      <c r="G283" t="s">
        <v>980</v>
      </c>
      <c r="H283">
        <v>64989</v>
      </c>
      <c r="I283">
        <v>279</v>
      </c>
      <c r="J283" t="s">
        <v>29</v>
      </c>
      <c r="K283" t="s">
        <v>30</v>
      </c>
      <c r="L283">
        <v>40000000</v>
      </c>
      <c r="M283">
        <v>2016</v>
      </c>
      <c r="N283">
        <v>7.8</v>
      </c>
      <c r="O283">
        <v>62310175</v>
      </c>
      <c r="S283" t="s">
        <v>981</v>
      </c>
      <c r="T283">
        <v>110</v>
      </c>
      <c r="U283">
        <v>7.3</v>
      </c>
      <c r="V283">
        <v>7.3</v>
      </c>
      <c r="W283">
        <v>7.8529999999999998</v>
      </c>
    </row>
    <row r="284" spans="1:23" x14ac:dyDescent="0.3">
      <c r="A284" t="s">
        <v>982</v>
      </c>
      <c r="B284">
        <v>64</v>
      </c>
      <c r="C284">
        <v>112</v>
      </c>
      <c r="D284">
        <v>57504069</v>
      </c>
      <c r="E284" t="s">
        <v>26</v>
      </c>
      <c r="F284" t="s">
        <v>983</v>
      </c>
      <c r="G284" t="s">
        <v>984</v>
      </c>
      <c r="H284">
        <v>94139</v>
      </c>
      <c r="I284">
        <v>183</v>
      </c>
      <c r="J284" t="s">
        <v>29</v>
      </c>
      <c r="K284" t="s">
        <v>30</v>
      </c>
      <c r="L284">
        <v>6000000</v>
      </c>
      <c r="M284">
        <v>1991</v>
      </c>
      <c r="N284">
        <v>7.8</v>
      </c>
      <c r="O284">
        <v>51504069</v>
      </c>
      <c r="S284" t="s">
        <v>985</v>
      </c>
      <c r="T284">
        <v>109</v>
      </c>
      <c r="U284">
        <v>7.3</v>
      </c>
      <c r="V284">
        <v>7.3</v>
      </c>
      <c r="W284">
        <v>7.8529999999999998</v>
      </c>
    </row>
    <row r="285" spans="1:23" x14ac:dyDescent="0.3">
      <c r="A285" t="s">
        <v>986</v>
      </c>
      <c r="B285">
        <v>62</v>
      </c>
      <c r="C285">
        <v>124</v>
      </c>
      <c r="D285">
        <v>54800000</v>
      </c>
      <c r="E285" t="s">
        <v>92</v>
      </c>
      <c r="F285" t="s">
        <v>774</v>
      </c>
      <c r="G285" t="s">
        <v>987</v>
      </c>
      <c r="H285">
        <v>35130</v>
      </c>
      <c r="I285">
        <v>283</v>
      </c>
      <c r="J285" t="s">
        <v>29</v>
      </c>
      <c r="K285" t="s">
        <v>30</v>
      </c>
      <c r="L285">
        <v>6000000</v>
      </c>
      <c r="M285">
        <v>1980</v>
      </c>
      <c r="N285">
        <v>7.8</v>
      </c>
      <c r="O285">
        <v>48800000</v>
      </c>
      <c r="S285" t="s">
        <v>988</v>
      </c>
      <c r="T285">
        <v>109</v>
      </c>
      <c r="U285">
        <v>7.3</v>
      </c>
      <c r="V285">
        <v>7.3</v>
      </c>
      <c r="W285">
        <v>7.8529999999999998</v>
      </c>
    </row>
    <row r="286" spans="1:23" x14ac:dyDescent="0.3">
      <c r="A286" t="s">
        <v>989</v>
      </c>
      <c r="B286">
        <v>164</v>
      </c>
      <c r="C286">
        <v>110</v>
      </c>
      <c r="D286">
        <v>51100000</v>
      </c>
      <c r="E286" t="s">
        <v>715</v>
      </c>
      <c r="F286" t="s">
        <v>990</v>
      </c>
      <c r="G286" t="s">
        <v>991</v>
      </c>
      <c r="H286">
        <v>139432</v>
      </c>
      <c r="I286">
        <v>418</v>
      </c>
      <c r="J286" t="s">
        <v>29</v>
      </c>
      <c r="K286" t="s">
        <v>200</v>
      </c>
      <c r="L286">
        <v>3000000</v>
      </c>
      <c r="M286">
        <v>1964</v>
      </c>
      <c r="N286">
        <v>7.8</v>
      </c>
      <c r="O286">
        <v>48100000</v>
      </c>
      <c r="S286" t="s">
        <v>992</v>
      </c>
      <c r="T286">
        <v>104</v>
      </c>
      <c r="U286">
        <v>7.3</v>
      </c>
      <c r="V286">
        <v>7.3</v>
      </c>
      <c r="W286">
        <v>7.8529999999999998</v>
      </c>
    </row>
    <row r="287" spans="1:23" x14ac:dyDescent="0.3">
      <c r="A287" t="s">
        <v>397</v>
      </c>
      <c r="B287">
        <v>217</v>
      </c>
      <c r="C287">
        <v>107</v>
      </c>
      <c r="D287">
        <v>59735548</v>
      </c>
      <c r="E287" t="s">
        <v>993</v>
      </c>
      <c r="F287" t="s">
        <v>863</v>
      </c>
      <c r="G287" t="s">
        <v>994</v>
      </c>
      <c r="H287">
        <v>290949</v>
      </c>
      <c r="I287">
        <v>629</v>
      </c>
      <c r="J287" t="s">
        <v>29</v>
      </c>
      <c r="K287" t="s">
        <v>30</v>
      </c>
      <c r="L287">
        <v>15000000</v>
      </c>
      <c r="M287">
        <v>1987</v>
      </c>
      <c r="N287">
        <v>7.8</v>
      </c>
      <c r="O287">
        <v>44735548</v>
      </c>
      <c r="S287" t="s">
        <v>995</v>
      </c>
      <c r="T287">
        <v>104</v>
      </c>
      <c r="U287">
        <v>7.3</v>
      </c>
      <c r="V287">
        <v>7.3</v>
      </c>
      <c r="W287">
        <v>7.8529999999999998</v>
      </c>
    </row>
    <row r="288" spans="1:23" x14ac:dyDescent="0.3">
      <c r="A288" t="s">
        <v>996</v>
      </c>
      <c r="B288">
        <v>426</v>
      </c>
      <c r="C288">
        <v>130</v>
      </c>
      <c r="D288">
        <v>70235322</v>
      </c>
      <c r="E288" t="s">
        <v>997</v>
      </c>
      <c r="F288" t="s">
        <v>921</v>
      </c>
      <c r="G288" t="s">
        <v>998</v>
      </c>
      <c r="H288">
        <v>182983</v>
      </c>
      <c r="I288">
        <v>374</v>
      </c>
      <c r="J288" t="s">
        <v>29</v>
      </c>
      <c r="K288" t="s">
        <v>30</v>
      </c>
      <c r="L288">
        <v>28000000</v>
      </c>
      <c r="M288">
        <v>2015</v>
      </c>
      <c r="N288">
        <v>7.8</v>
      </c>
      <c r="O288">
        <v>42235322</v>
      </c>
      <c r="S288" t="s">
        <v>999</v>
      </c>
      <c r="T288">
        <v>102</v>
      </c>
      <c r="U288">
        <v>7.3</v>
      </c>
      <c r="V288">
        <v>7.3</v>
      </c>
      <c r="W288">
        <v>7.8529999999999998</v>
      </c>
    </row>
    <row r="289" spans="1:23" x14ac:dyDescent="0.3">
      <c r="A289" t="s">
        <v>1000</v>
      </c>
      <c r="B289">
        <v>265</v>
      </c>
      <c r="C289">
        <v>101</v>
      </c>
      <c r="D289">
        <v>44566004</v>
      </c>
      <c r="E289" t="s">
        <v>92</v>
      </c>
      <c r="F289" t="s">
        <v>740</v>
      </c>
      <c r="G289" t="s">
        <v>1001</v>
      </c>
      <c r="H289">
        <v>321283</v>
      </c>
      <c r="I289">
        <v>1848</v>
      </c>
      <c r="J289" t="s">
        <v>29</v>
      </c>
      <c r="K289" t="s">
        <v>30</v>
      </c>
      <c r="L289">
        <v>4000000</v>
      </c>
      <c r="M289">
        <v>2003</v>
      </c>
      <c r="N289">
        <v>7.8</v>
      </c>
      <c r="O289">
        <v>40566004</v>
      </c>
      <c r="S289" t="s">
        <v>1002</v>
      </c>
      <c r="T289">
        <v>100</v>
      </c>
      <c r="U289">
        <v>7.3</v>
      </c>
      <c r="V289">
        <v>7.3</v>
      </c>
      <c r="W289">
        <v>7.8529999999999998</v>
      </c>
    </row>
    <row r="290" spans="1:23" x14ac:dyDescent="0.3">
      <c r="A290" t="s">
        <v>661</v>
      </c>
      <c r="B290">
        <v>590</v>
      </c>
      <c r="C290">
        <v>132</v>
      </c>
      <c r="D290">
        <v>228756232</v>
      </c>
      <c r="E290" t="s">
        <v>248</v>
      </c>
      <c r="F290" t="s">
        <v>512</v>
      </c>
      <c r="G290" t="s">
        <v>1003</v>
      </c>
      <c r="H290">
        <v>395573</v>
      </c>
      <c r="I290">
        <v>1171</v>
      </c>
      <c r="J290" t="s">
        <v>29</v>
      </c>
      <c r="K290" t="s">
        <v>30</v>
      </c>
      <c r="L290">
        <v>190000000</v>
      </c>
      <c r="M290">
        <v>2013</v>
      </c>
      <c r="N290">
        <v>7.8</v>
      </c>
      <c r="O290">
        <v>38756232</v>
      </c>
      <c r="S290" t="s">
        <v>1004</v>
      </c>
      <c r="T290">
        <v>100</v>
      </c>
      <c r="U290">
        <v>7.3</v>
      </c>
      <c r="V290">
        <v>7.3</v>
      </c>
      <c r="W290">
        <v>7.8529999999999998</v>
      </c>
    </row>
    <row r="291" spans="1:23" x14ac:dyDescent="0.3">
      <c r="A291" t="s">
        <v>1005</v>
      </c>
      <c r="B291">
        <v>79</v>
      </c>
      <c r="C291">
        <v>129</v>
      </c>
      <c r="D291">
        <v>54000000</v>
      </c>
      <c r="E291" t="s">
        <v>92</v>
      </c>
      <c r="F291" t="s">
        <v>1006</v>
      </c>
      <c r="G291" t="s">
        <v>1007</v>
      </c>
      <c r="H291">
        <v>26310</v>
      </c>
      <c r="I291">
        <v>154</v>
      </c>
      <c r="J291" t="s">
        <v>29</v>
      </c>
      <c r="K291" t="s">
        <v>30</v>
      </c>
      <c r="L291">
        <v>16000000</v>
      </c>
      <c r="M291">
        <v>1982</v>
      </c>
      <c r="N291">
        <v>7.8</v>
      </c>
      <c r="O291">
        <v>38000000</v>
      </c>
      <c r="S291" t="s">
        <v>1008</v>
      </c>
      <c r="T291">
        <v>97</v>
      </c>
      <c r="U291">
        <v>7.3</v>
      </c>
      <c r="V291">
        <v>7.3</v>
      </c>
      <c r="W291">
        <v>7.8529999999999998</v>
      </c>
    </row>
    <row r="292" spans="1:23" x14ac:dyDescent="0.3">
      <c r="A292" t="s">
        <v>927</v>
      </c>
      <c r="B292">
        <v>89</v>
      </c>
      <c r="C292">
        <v>117</v>
      </c>
      <c r="D292">
        <v>72455275</v>
      </c>
      <c r="E292" t="s">
        <v>1009</v>
      </c>
      <c r="F292" t="s">
        <v>1010</v>
      </c>
      <c r="G292" t="s">
        <v>1011</v>
      </c>
      <c r="H292">
        <v>113068</v>
      </c>
      <c r="I292">
        <v>382</v>
      </c>
      <c r="J292" t="s">
        <v>29</v>
      </c>
      <c r="K292" t="s">
        <v>30</v>
      </c>
      <c r="L292">
        <v>40000000</v>
      </c>
      <c r="M292">
        <v>1992</v>
      </c>
      <c r="N292">
        <v>7.8</v>
      </c>
      <c r="O292">
        <v>32455275</v>
      </c>
      <c r="S292" t="s">
        <v>1012</v>
      </c>
      <c r="T292">
        <v>97</v>
      </c>
      <c r="U292">
        <v>7.3</v>
      </c>
      <c r="V292">
        <v>7.3</v>
      </c>
      <c r="W292">
        <v>7.8529999999999998</v>
      </c>
    </row>
    <row r="293" spans="1:23" x14ac:dyDescent="0.3">
      <c r="A293" t="s">
        <v>1013</v>
      </c>
      <c r="B293">
        <v>84</v>
      </c>
      <c r="C293">
        <v>134</v>
      </c>
      <c r="D293">
        <v>56505065</v>
      </c>
      <c r="E293" t="s">
        <v>1014</v>
      </c>
      <c r="F293" t="s">
        <v>249</v>
      </c>
      <c r="G293" t="s">
        <v>1015</v>
      </c>
      <c r="H293">
        <v>95241</v>
      </c>
      <c r="I293">
        <v>439</v>
      </c>
      <c r="J293" t="s">
        <v>29</v>
      </c>
      <c r="K293" t="s">
        <v>30</v>
      </c>
      <c r="L293">
        <v>25000000</v>
      </c>
      <c r="M293">
        <v>1993</v>
      </c>
      <c r="N293">
        <v>7.8</v>
      </c>
      <c r="O293">
        <v>31505065</v>
      </c>
      <c r="S293" t="s">
        <v>1016</v>
      </c>
      <c r="T293">
        <v>96</v>
      </c>
      <c r="U293">
        <v>7.3</v>
      </c>
      <c r="V293">
        <v>7.3</v>
      </c>
      <c r="W293">
        <v>7.8529999999999998</v>
      </c>
    </row>
    <row r="294" spans="1:23" x14ac:dyDescent="0.3">
      <c r="A294" t="s">
        <v>1017</v>
      </c>
      <c r="B294">
        <v>163</v>
      </c>
      <c r="C294">
        <v>81</v>
      </c>
      <c r="D294">
        <v>52008288</v>
      </c>
      <c r="E294" t="s">
        <v>1018</v>
      </c>
      <c r="F294" t="s">
        <v>294</v>
      </c>
      <c r="G294" t="s">
        <v>1019</v>
      </c>
      <c r="H294">
        <v>162037</v>
      </c>
      <c r="I294">
        <v>928</v>
      </c>
      <c r="J294" t="s">
        <v>29</v>
      </c>
      <c r="K294" t="s">
        <v>30</v>
      </c>
      <c r="L294">
        <v>21000000</v>
      </c>
      <c r="M294">
        <v>1999</v>
      </c>
      <c r="N294">
        <v>7.8</v>
      </c>
      <c r="O294">
        <v>31008288</v>
      </c>
      <c r="S294" t="s">
        <v>1020</v>
      </c>
      <c r="T294">
        <v>95.5</v>
      </c>
      <c r="U294">
        <v>7.3</v>
      </c>
      <c r="V294">
        <v>7.3</v>
      </c>
      <c r="W294">
        <v>7.8529999999999998</v>
      </c>
    </row>
    <row r="295" spans="1:23" x14ac:dyDescent="0.3">
      <c r="A295" t="s">
        <v>190</v>
      </c>
      <c r="B295">
        <v>300</v>
      </c>
      <c r="C295">
        <v>176</v>
      </c>
      <c r="D295">
        <v>130127620</v>
      </c>
      <c r="E295" t="s">
        <v>116</v>
      </c>
      <c r="F295" t="s">
        <v>837</v>
      </c>
      <c r="G295" t="s">
        <v>1021</v>
      </c>
      <c r="H295">
        <v>324671</v>
      </c>
      <c r="I295">
        <v>458</v>
      </c>
      <c r="J295" t="s">
        <v>29</v>
      </c>
      <c r="K295" t="s">
        <v>30</v>
      </c>
      <c r="L295">
        <v>100000000</v>
      </c>
      <c r="M295">
        <v>2007</v>
      </c>
      <c r="N295">
        <v>7.8</v>
      </c>
      <c r="O295">
        <v>30127620</v>
      </c>
      <c r="S295" t="s">
        <v>1020</v>
      </c>
      <c r="T295">
        <v>95.5</v>
      </c>
      <c r="U295">
        <v>7.3</v>
      </c>
      <c r="V295">
        <v>7.3</v>
      </c>
      <c r="W295">
        <v>7.8529999999999998</v>
      </c>
    </row>
    <row r="296" spans="1:23" x14ac:dyDescent="0.3">
      <c r="A296" t="s">
        <v>546</v>
      </c>
      <c r="B296">
        <v>487</v>
      </c>
      <c r="C296">
        <v>94</v>
      </c>
      <c r="D296">
        <v>45507053</v>
      </c>
      <c r="E296" t="s">
        <v>1022</v>
      </c>
      <c r="F296" t="s">
        <v>55</v>
      </c>
      <c r="G296" t="s">
        <v>1023</v>
      </c>
      <c r="H296">
        <v>237848</v>
      </c>
      <c r="I296">
        <v>377</v>
      </c>
      <c r="J296" t="s">
        <v>29</v>
      </c>
      <c r="K296" t="s">
        <v>30</v>
      </c>
      <c r="L296">
        <v>16000000</v>
      </c>
      <c r="M296">
        <v>2012</v>
      </c>
      <c r="N296">
        <v>7.8</v>
      </c>
      <c r="O296">
        <v>29507053</v>
      </c>
      <c r="S296" t="s">
        <v>1024</v>
      </c>
      <c r="T296">
        <v>95</v>
      </c>
      <c r="U296">
        <v>7.3</v>
      </c>
      <c r="V296">
        <v>7.3</v>
      </c>
      <c r="W296">
        <v>7.8529999999999998</v>
      </c>
    </row>
    <row r="297" spans="1:23" x14ac:dyDescent="0.3">
      <c r="A297" t="s">
        <v>1025</v>
      </c>
      <c r="B297">
        <v>226</v>
      </c>
      <c r="C297">
        <v>101</v>
      </c>
      <c r="D297">
        <v>51676606</v>
      </c>
      <c r="E297" t="s">
        <v>1026</v>
      </c>
      <c r="F297" t="s">
        <v>482</v>
      </c>
      <c r="G297" t="s">
        <v>1027</v>
      </c>
      <c r="H297">
        <v>174591</v>
      </c>
      <c r="I297">
        <v>632</v>
      </c>
      <c r="J297" t="s">
        <v>29</v>
      </c>
      <c r="K297" t="s">
        <v>30</v>
      </c>
      <c r="L297">
        <v>25000000</v>
      </c>
      <c r="M297">
        <v>2004</v>
      </c>
      <c r="N297">
        <v>7.8</v>
      </c>
      <c r="O297">
        <v>26676606</v>
      </c>
      <c r="S297" t="s">
        <v>1028</v>
      </c>
      <c r="T297">
        <v>95</v>
      </c>
      <c r="U297">
        <v>7.3</v>
      </c>
      <c r="V297">
        <v>7.3</v>
      </c>
      <c r="W297">
        <v>7.8529999999999998</v>
      </c>
    </row>
    <row r="298" spans="1:23" x14ac:dyDescent="0.3">
      <c r="A298" t="s">
        <v>341</v>
      </c>
      <c r="B298">
        <v>377</v>
      </c>
      <c r="C298">
        <v>101</v>
      </c>
      <c r="D298">
        <v>189412677</v>
      </c>
      <c r="E298" t="s">
        <v>1029</v>
      </c>
      <c r="F298" t="s">
        <v>1030</v>
      </c>
      <c r="G298" t="s">
        <v>1031</v>
      </c>
      <c r="H298">
        <v>272534</v>
      </c>
      <c r="I298">
        <v>345</v>
      </c>
      <c r="J298" t="s">
        <v>29</v>
      </c>
      <c r="K298" t="s">
        <v>30</v>
      </c>
      <c r="L298">
        <v>165000000</v>
      </c>
      <c r="M298">
        <v>2012</v>
      </c>
      <c r="N298">
        <v>7.8</v>
      </c>
      <c r="O298">
        <v>24412677</v>
      </c>
      <c r="S298" t="s">
        <v>1032</v>
      </c>
      <c r="T298">
        <v>93</v>
      </c>
      <c r="U298">
        <v>7.3</v>
      </c>
      <c r="V298">
        <v>7.3</v>
      </c>
      <c r="W298">
        <v>7.8529999999999998</v>
      </c>
    </row>
    <row r="299" spans="1:23" x14ac:dyDescent="0.3">
      <c r="A299" t="s">
        <v>292</v>
      </c>
      <c r="B299">
        <v>588</v>
      </c>
      <c r="C299">
        <v>119</v>
      </c>
      <c r="D299">
        <v>42335698</v>
      </c>
      <c r="E299" t="s">
        <v>699</v>
      </c>
      <c r="F299" t="s">
        <v>490</v>
      </c>
      <c r="G299" t="s">
        <v>1033</v>
      </c>
      <c r="H299">
        <v>395087</v>
      </c>
      <c r="I299">
        <v>1101</v>
      </c>
      <c r="J299" t="s">
        <v>29</v>
      </c>
      <c r="K299" t="s">
        <v>30</v>
      </c>
      <c r="L299">
        <v>18000000</v>
      </c>
      <c r="M299">
        <v>2014</v>
      </c>
      <c r="N299">
        <v>7.8</v>
      </c>
      <c r="O299">
        <v>24335698</v>
      </c>
      <c r="S299" t="s">
        <v>1034</v>
      </c>
      <c r="T299">
        <v>90</v>
      </c>
      <c r="U299">
        <v>7.3</v>
      </c>
      <c r="V299">
        <v>7.3</v>
      </c>
      <c r="W299">
        <v>7.8529999999999998</v>
      </c>
    </row>
    <row r="300" spans="1:23" x14ac:dyDescent="0.3">
      <c r="A300" t="s">
        <v>304</v>
      </c>
      <c r="B300">
        <v>75</v>
      </c>
      <c r="C300">
        <v>219</v>
      </c>
      <c r="D300">
        <v>43984230</v>
      </c>
      <c r="E300" t="s">
        <v>60</v>
      </c>
      <c r="F300" t="s">
        <v>1035</v>
      </c>
      <c r="G300" t="s">
        <v>1036</v>
      </c>
      <c r="H300">
        <v>70274</v>
      </c>
      <c r="I300">
        <v>133</v>
      </c>
      <c r="J300" t="s">
        <v>29</v>
      </c>
      <c r="K300" t="s">
        <v>926</v>
      </c>
      <c r="L300">
        <v>23000000</v>
      </c>
      <c r="M300">
        <v>1987</v>
      </c>
      <c r="N300">
        <v>7.8</v>
      </c>
      <c r="O300">
        <v>20984230</v>
      </c>
      <c r="S300" t="s">
        <v>1037</v>
      </c>
      <c r="T300">
        <v>90</v>
      </c>
      <c r="U300">
        <v>7.3</v>
      </c>
      <c r="V300">
        <v>7.3</v>
      </c>
      <c r="W300">
        <v>7.8529999999999998</v>
      </c>
    </row>
    <row r="301" spans="1:23" x14ac:dyDescent="0.3">
      <c r="A301" t="s">
        <v>1038</v>
      </c>
      <c r="B301">
        <v>316</v>
      </c>
      <c r="C301">
        <v>123</v>
      </c>
      <c r="D301">
        <v>50921738</v>
      </c>
      <c r="E301" t="s">
        <v>1039</v>
      </c>
      <c r="F301" t="s">
        <v>512</v>
      </c>
      <c r="G301" t="s">
        <v>1040</v>
      </c>
      <c r="H301">
        <v>192930</v>
      </c>
      <c r="I301">
        <v>581</v>
      </c>
      <c r="J301" t="s">
        <v>29</v>
      </c>
      <c r="K301" t="s">
        <v>200</v>
      </c>
      <c r="L301">
        <v>30000000</v>
      </c>
      <c r="M301">
        <v>2007</v>
      </c>
      <c r="N301">
        <v>7.8</v>
      </c>
      <c r="O301">
        <v>20921738</v>
      </c>
      <c r="S301" t="s">
        <v>1041</v>
      </c>
      <c r="T301">
        <v>90</v>
      </c>
      <c r="U301">
        <v>7.3</v>
      </c>
      <c r="V301">
        <v>7.3</v>
      </c>
      <c r="W301">
        <v>7.8529999999999998</v>
      </c>
    </row>
    <row r="302" spans="1:23" x14ac:dyDescent="0.3">
      <c r="A302" t="s">
        <v>1042</v>
      </c>
      <c r="B302">
        <v>676</v>
      </c>
      <c r="C302">
        <v>100</v>
      </c>
      <c r="D302">
        <v>35054909</v>
      </c>
      <c r="E302" t="s">
        <v>26</v>
      </c>
      <c r="F302" t="s">
        <v>921</v>
      </c>
      <c r="G302" t="s">
        <v>1043</v>
      </c>
      <c r="H302">
        <v>431578</v>
      </c>
      <c r="I302">
        <v>1264</v>
      </c>
      <c r="J302" t="s">
        <v>29</v>
      </c>
      <c r="K302" t="s">
        <v>30</v>
      </c>
      <c r="L302">
        <v>15000000</v>
      </c>
      <c r="M302">
        <v>2011</v>
      </c>
      <c r="N302">
        <v>7.8</v>
      </c>
      <c r="O302">
        <v>20054909</v>
      </c>
      <c r="S302" t="s">
        <v>1044</v>
      </c>
      <c r="T302">
        <v>90</v>
      </c>
      <c r="U302">
        <v>7.3</v>
      </c>
      <c r="V302">
        <v>7.3</v>
      </c>
      <c r="W302">
        <v>7.8529999999999998</v>
      </c>
    </row>
    <row r="303" spans="1:23" x14ac:dyDescent="0.3">
      <c r="A303" t="s">
        <v>435</v>
      </c>
      <c r="B303">
        <v>197</v>
      </c>
      <c r="C303">
        <v>107</v>
      </c>
      <c r="D303">
        <v>45506619</v>
      </c>
      <c r="E303" t="s">
        <v>1045</v>
      </c>
      <c r="F303" t="s">
        <v>635</v>
      </c>
      <c r="G303" t="s">
        <v>1046</v>
      </c>
      <c r="H303">
        <v>225102</v>
      </c>
      <c r="I303">
        <v>862</v>
      </c>
      <c r="J303" t="s">
        <v>29</v>
      </c>
      <c r="K303" t="s">
        <v>200</v>
      </c>
      <c r="L303">
        <v>26000000</v>
      </c>
      <c r="M303">
        <v>2000</v>
      </c>
      <c r="N303">
        <v>7.8</v>
      </c>
      <c r="O303">
        <v>19506619</v>
      </c>
      <c r="S303" t="s">
        <v>1047</v>
      </c>
      <c r="T303">
        <v>74</v>
      </c>
      <c r="U303">
        <v>7.3</v>
      </c>
      <c r="V303">
        <v>7.3</v>
      </c>
      <c r="W303">
        <v>7.8529999999999998</v>
      </c>
    </row>
    <row r="304" spans="1:23" x14ac:dyDescent="0.3">
      <c r="A304" t="s">
        <v>91</v>
      </c>
      <c r="B304">
        <v>517</v>
      </c>
      <c r="C304">
        <v>158</v>
      </c>
      <c r="D304">
        <v>102515793</v>
      </c>
      <c r="E304" t="s">
        <v>140</v>
      </c>
      <c r="F304" t="s">
        <v>568</v>
      </c>
      <c r="G304" t="s">
        <v>1048</v>
      </c>
      <c r="H304">
        <v>330152</v>
      </c>
      <c r="I304">
        <v>632</v>
      </c>
      <c r="J304" t="s">
        <v>29</v>
      </c>
      <c r="K304" t="s">
        <v>30</v>
      </c>
      <c r="L304">
        <v>90000000</v>
      </c>
      <c r="M304">
        <v>2011</v>
      </c>
      <c r="N304">
        <v>7.8</v>
      </c>
      <c r="O304">
        <v>12515793</v>
      </c>
      <c r="S304" t="s">
        <v>1049</v>
      </c>
      <c r="T304">
        <v>63</v>
      </c>
      <c r="U304">
        <v>7.3</v>
      </c>
      <c r="V304">
        <v>7.3</v>
      </c>
      <c r="W304">
        <v>7.8529999999999998</v>
      </c>
    </row>
    <row r="305" spans="1:23" x14ac:dyDescent="0.3">
      <c r="A305" t="s">
        <v>261</v>
      </c>
      <c r="B305">
        <v>283</v>
      </c>
      <c r="C305">
        <v>139</v>
      </c>
      <c r="D305">
        <v>50859889</v>
      </c>
      <c r="E305" t="s">
        <v>1050</v>
      </c>
      <c r="F305" t="s">
        <v>1051</v>
      </c>
      <c r="G305" t="s">
        <v>1052</v>
      </c>
      <c r="H305">
        <v>236000</v>
      </c>
      <c r="I305">
        <v>1043</v>
      </c>
      <c r="J305" t="s">
        <v>143</v>
      </c>
      <c r="K305" t="s">
        <v>30</v>
      </c>
      <c r="L305">
        <v>40000000</v>
      </c>
      <c r="M305">
        <v>2006</v>
      </c>
      <c r="N305">
        <v>7.8</v>
      </c>
      <c r="O305">
        <v>10859889</v>
      </c>
      <c r="S305" t="s">
        <v>1053</v>
      </c>
      <c r="T305">
        <v>45</v>
      </c>
      <c r="U305">
        <v>7.3</v>
      </c>
      <c r="V305">
        <v>7.3</v>
      </c>
      <c r="W305">
        <v>7.8529999999999998</v>
      </c>
    </row>
    <row r="306" spans="1:23" x14ac:dyDescent="0.3">
      <c r="A306" t="s">
        <v>1038</v>
      </c>
      <c r="B306">
        <v>177</v>
      </c>
      <c r="C306">
        <v>135</v>
      </c>
      <c r="D306">
        <v>38372662</v>
      </c>
      <c r="E306" t="s">
        <v>588</v>
      </c>
      <c r="F306" t="s">
        <v>1054</v>
      </c>
      <c r="G306" t="s">
        <v>1055</v>
      </c>
      <c r="H306">
        <v>193455</v>
      </c>
      <c r="I306">
        <v>1058</v>
      </c>
      <c r="J306" t="s">
        <v>29</v>
      </c>
      <c r="K306" t="s">
        <v>241</v>
      </c>
      <c r="L306">
        <v>28000000</v>
      </c>
      <c r="M306">
        <v>2005</v>
      </c>
      <c r="N306">
        <v>7.8</v>
      </c>
      <c r="O306">
        <v>10372662</v>
      </c>
      <c r="S306" t="s">
        <v>149</v>
      </c>
      <c r="T306">
        <v>127.5</v>
      </c>
      <c r="U306">
        <v>7.35</v>
      </c>
      <c r="V306">
        <v>7.29</v>
      </c>
      <c r="W306">
        <v>7.8529999999999998</v>
      </c>
    </row>
    <row r="307" spans="1:23" x14ac:dyDescent="0.3">
      <c r="A307" t="s">
        <v>685</v>
      </c>
      <c r="B307">
        <v>242</v>
      </c>
      <c r="C307">
        <v>112</v>
      </c>
      <c r="D307">
        <v>22858926</v>
      </c>
      <c r="E307" t="s">
        <v>1056</v>
      </c>
      <c r="F307" t="s">
        <v>1057</v>
      </c>
      <c r="G307" t="s">
        <v>1058</v>
      </c>
      <c r="H307">
        <v>254404</v>
      </c>
      <c r="I307">
        <v>840</v>
      </c>
      <c r="J307" t="s">
        <v>29</v>
      </c>
      <c r="K307" t="s">
        <v>30</v>
      </c>
      <c r="L307">
        <v>13000000</v>
      </c>
      <c r="M307">
        <v>1999</v>
      </c>
      <c r="N307">
        <v>7.8</v>
      </c>
      <c r="O307">
        <v>9858926</v>
      </c>
      <c r="S307" t="s">
        <v>149</v>
      </c>
      <c r="T307">
        <v>127.5</v>
      </c>
      <c r="U307">
        <v>7.35</v>
      </c>
      <c r="V307">
        <v>7.29</v>
      </c>
      <c r="W307">
        <v>7.8529999999999998</v>
      </c>
    </row>
    <row r="308" spans="1:23" x14ac:dyDescent="0.3">
      <c r="A308" t="s">
        <v>1059</v>
      </c>
      <c r="B308">
        <v>117</v>
      </c>
      <c r="C308">
        <v>147</v>
      </c>
      <c r="D308">
        <v>41954997</v>
      </c>
      <c r="E308" t="s">
        <v>116</v>
      </c>
      <c r="F308" t="s">
        <v>482</v>
      </c>
      <c r="G308" t="s">
        <v>1060</v>
      </c>
      <c r="H308">
        <v>225122</v>
      </c>
      <c r="I308">
        <v>234</v>
      </c>
      <c r="J308" t="s">
        <v>29</v>
      </c>
      <c r="K308" t="s">
        <v>30</v>
      </c>
      <c r="L308">
        <v>35000000</v>
      </c>
      <c r="M308">
        <v>1997</v>
      </c>
      <c r="N308">
        <v>7.8</v>
      </c>
      <c r="O308">
        <v>6954997</v>
      </c>
      <c r="S308" t="s">
        <v>312</v>
      </c>
      <c r="T308">
        <v>116</v>
      </c>
      <c r="U308">
        <v>7.2</v>
      </c>
      <c r="V308">
        <v>7.28</v>
      </c>
      <c r="W308">
        <v>7.8529999999999998</v>
      </c>
    </row>
    <row r="309" spans="1:23" x14ac:dyDescent="0.3">
      <c r="A309" t="s">
        <v>860</v>
      </c>
      <c r="B309">
        <v>433</v>
      </c>
      <c r="C309">
        <v>115</v>
      </c>
      <c r="D309">
        <v>17613460</v>
      </c>
      <c r="E309" t="s">
        <v>1061</v>
      </c>
      <c r="F309" t="s">
        <v>1062</v>
      </c>
      <c r="G309" t="s">
        <v>1063</v>
      </c>
      <c r="H309">
        <v>91082</v>
      </c>
      <c r="I309">
        <v>274</v>
      </c>
      <c r="J309" t="s">
        <v>29</v>
      </c>
      <c r="K309" t="s">
        <v>30</v>
      </c>
      <c r="L309">
        <v>12000000</v>
      </c>
      <c r="M309">
        <v>2013</v>
      </c>
      <c r="N309">
        <v>7.8</v>
      </c>
      <c r="O309">
        <v>5613460</v>
      </c>
      <c r="S309" t="s">
        <v>312</v>
      </c>
      <c r="T309">
        <v>116</v>
      </c>
      <c r="U309">
        <v>7.2</v>
      </c>
      <c r="V309">
        <v>7.28</v>
      </c>
      <c r="W309">
        <v>7.8529999999999998</v>
      </c>
    </row>
    <row r="310" spans="1:23" x14ac:dyDescent="0.3">
      <c r="A310" t="s">
        <v>949</v>
      </c>
      <c r="B310">
        <v>181</v>
      </c>
      <c r="C310">
        <v>81</v>
      </c>
      <c r="D310">
        <v>7267324</v>
      </c>
      <c r="E310" t="s">
        <v>26</v>
      </c>
      <c r="F310" t="s">
        <v>1064</v>
      </c>
      <c r="G310" t="s">
        <v>1065</v>
      </c>
      <c r="H310">
        <v>161471</v>
      </c>
      <c r="I310">
        <v>709</v>
      </c>
      <c r="J310" t="s">
        <v>96</v>
      </c>
      <c r="K310" t="s">
        <v>227</v>
      </c>
      <c r="L310">
        <v>3500000</v>
      </c>
      <c r="M310">
        <v>1998</v>
      </c>
      <c r="N310">
        <v>7.8</v>
      </c>
      <c r="O310">
        <v>3767324</v>
      </c>
      <c r="S310" t="s">
        <v>936</v>
      </c>
      <c r="T310">
        <v>104.5</v>
      </c>
      <c r="U310">
        <v>7.15</v>
      </c>
      <c r="V310">
        <v>7.28</v>
      </c>
      <c r="W310">
        <v>7.8529999999999998</v>
      </c>
    </row>
    <row r="311" spans="1:23" x14ac:dyDescent="0.3">
      <c r="A311" t="s">
        <v>386</v>
      </c>
      <c r="B311">
        <v>274</v>
      </c>
      <c r="C311">
        <v>123</v>
      </c>
      <c r="D311">
        <v>15294553</v>
      </c>
      <c r="E311" t="s">
        <v>1066</v>
      </c>
      <c r="F311" t="s">
        <v>1067</v>
      </c>
      <c r="G311" t="s">
        <v>1068</v>
      </c>
      <c r="H311">
        <v>202341</v>
      </c>
      <c r="I311">
        <v>391</v>
      </c>
      <c r="J311" t="s">
        <v>29</v>
      </c>
      <c r="K311" t="s">
        <v>200</v>
      </c>
      <c r="L311">
        <v>12000000</v>
      </c>
      <c r="M311">
        <v>2013</v>
      </c>
      <c r="N311">
        <v>7.8</v>
      </c>
      <c r="O311">
        <v>3294553</v>
      </c>
      <c r="S311" t="s">
        <v>1069</v>
      </c>
      <c r="T311">
        <v>116</v>
      </c>
      <c r="U311">
        <v>7.2</v>
      </c>
      <c r="V311">
        <v>7.27</v>
      </c>
      <c r="W311">
        <v>7.8529999999999998</v>
      </c>
    </row>
    <row r="312" spans="1:23" x14ac:dyDescent="0.3">
      <c r="A312" t="s">
        <v>333</v>
      </c>
      <c r="B312">
        <v>195</v>
      </c>
      <c r="C312">
        <v>104</v>
      </c>
      <c r="D312">
        <v>4231500</v>
      </c>
      <c r="E312" t="s">
        <v>588</v>
      </c>
      <c r="F312" t="s">
        <v>1070</v>
      </c>
      <c r="G312" t="s">
        <v>1071</v>
      </c>
      <c r="H312">
        <v>30479</v>
      </c>
      <c r="I312">
        <v>162</v>
      </c>
      <c r="J312" t="s">
        <v>103</v>
      </c>
      <c r="K312" t="s">
        <v>767</v>
      </c>
      <c r="L312">
        <v>1000000</v>
      </c>
      <c r="M312">
        <v>2013</v>
      </c>
      <c r="N312">
        <v>7.8</v>
      </c>
      <c r="O312">
        <v>3231500</v>
      </c>
      <c r="S312" t="s">
        <v>1069</v>
      </c>
      <c r="T312">
        <v>116</v>
      </c>
      <c r="U312">
        <v>7.2</v>
      </c>
      <c r="V312">
        <v>7.27</v>
      </c>
      <c r="W312">
        <v>7.8529999999999998</v>
      </c>
    </row>
    <row r="313" spans="1:23" x14ac:dyDescent="0.3">
      <c r="A313" t="s">
        <v>1072</v>
      </c>
      <c r="B313">
        <v>136</v>
      </c>
      <c r="C313">
        <v>102</v>
      </c>
      <c r="D313">
        <v>3151130</v>
      </c>
      <c r="E313" t="s">
        <v>676</v>
      </c>
      <c r="F313" t="s">
        <v>1073</v>
      </c>
      <c r="G313" t="s">
        <v>1074</v>
      </c>
      <c r="H313">
        <v>181749</v>
      </c>
      <c r="I313">
        <v>615</v>
      </c>
      <c r="J313" t="s">
        <v>29</v>
      </c>
      <c r="K313" t="s">
        <v>30</v>
      </c>
      <c r="L313">
        <v>230000</v>
      </c>
      <c r="M313">
        <v>1994</v>
      </c>
      <c r="N313">
        <v>7.8</v>
      </c>
      <c r="O313">
        <v>2921130</v>
      </c>
      <c r="S313" t="s">
        <v>1075</v>
      </c>
      <c r="T313">
        <v>115</v>
      </c>
      <c r="U313">
        <v>7.3</v>
      </c>
      <c r="V313">
        <v>7.27</v>
      </c>
      <c r="W313">
        <v>7.8529999999999998</v>
      </c>
    </row>
    <row r="314" spans="1:23" x14ac:dyDescent="0.3">
      <c r="A314" t="s">
        <v>362</v>
      </c>
      <c r="B314">
        <v>66</v>
      </c>
      <c r="C314">
        <v>81</v>
      </c>
      <c r="D314">
        <v>3000000</v>
      </c>
      <c r="E314" t="s">
        <v>1076</v>
      </c>
      <c r="F314" t="s">
        <v>1077</v>
      </c>
      <c r="G314" t="s">
        <v>1078</v>
      </c>
      <c r="H314">
        <v>13269</v>
      </c>
      <c r="I314">
        <v>98</v>
      </c>
      <c r="J314" t="s">
        <v>29</v>
      </c>
      <c r="K314" t="s">
        <v>30</v>
      </c>
      <c r="L314">
        <v>609000</v>
      </c>
      <c r="M314">
        <v>1935</v>
      </c>
      <c r="N314">
        <v>7.8</v>
      </c>
      <c r="O314">
        <v>2391000</v>
      </c>
      <c r="S314" t="s">
        <v>1079</v>
      </c>
      <c r="T314">
        <v>109</v>
      </c>
      <c r="U314">
        <v>7.3</v>
      </c>
      <c r="V314">
        <v>7.27</v>
      </c>
      <c r="W314">
        <v>7.8529999999999998</v>
      </c>
    </row>
    <row r="315" spans="1:23" x14ac:dyDescent="0.3">
      <c r="A315" t="s">
        <v>1080</v>
      </c>
      <c r="B315">
        <v>252</v>
      </c>
      <c r="C315">
        <v>37</v>
      </c>
      <c r="D315">
        <v>5923044</v>
      </c>
      <c r="E315" t="s">
        <v>1081</v>
      </c>
      <c r="F315" t="s">
        <v>1082</v>
      </c>
      <c r="G315" t="s">
        <v>1083</v>
      </c>
      <c r="H315">
        <v>113451</v>
      </c>
      <c r="I315">
        <v>537</v>
      </c>
      <c r="J315" t="s">
        <v>29</v>
      </c>
      <c r="K315" t="s">
        <v>30</v>
      </c>
      <c r="L315">
        <v>3600000</v>
      </c>
      <c r="M315">
        <v>1987</v>
      </c>
      <c r="N315">
        <v>7.8</v>
      </c>
      <c r="O315">
        <v>2323044</v>
      </c>
      <c r="S315" t="s">
        <v>725</v>
      </c>
      <c r="T315">
        <v>130.5</v>
      </c>
      <c r="U315">
        <v>7.6</v>
      </c>
      <c r="V315">
        <v>7.25</v>
      </c>
      <c r="W315">
        <v>7.8529999999999998</v>
      </c>
    </row>
    <row r="316" spans="1:23" x14ac:dyDescent="0.3">
      <c r="A316" t="s">
        <v>396</v>
      </c>
      <c r="B316">
        <v>194</v>
      </c>
      <c r="C316">
        <v>90</v>
      </c>
      <c r="D316">
        <v>2957978</v>
      </c>
      <c r="E316" t="s">
        <v>1084</v>
      </c>
      <c r="F316" t="s">
        <v>1085</v>
      </c>
      <c r="G316" t="s">
        <v>1086</v>
      </c>
      <c r="H316">
        <v>40481</v>
      </c>
      <c r="I316">
        <v>134</v>
      </c>
      <c r="J316" t="s">
        <v>29</v>
      </c>
      <c r="K316" t="s">
        <v>200</v>
      </c>
      <c r="L316">
        <v>1000000</v>
      </c>
      <c r="M316">
        <v>2008</v>
      </c>
      <c r="N316">
        <v>7.8</v>
      </c>
      <c r="O316">
        <v>1957978</v>
      </c>
      <c r="S316" t="s">
        <v>725</v>
      </c>
      <c r="T316">
        <v>130.5</v>
      </c>
      <c r="U316">
        <v>7.6</v>
      </c>
      <c r="V316">
        <v>7.25</v>
      </c>
      <c r="W316">
        <v>7.8529999999999998</v>
      </c>
    </row>
    <row r="317" spans="1:23" x14ac:dyDescent="0.3">
      <c r="A317" t="s">
        <v>1087</v>
      </c>
      <c r="B317">
        <v>144</v>
      </c>
      <c r="C317">
        <v>89</v>
      </c>
      <c r="D317">
        <v>10824921</v>
      </c>
      <c r="E317" t="s">
        <v>676</v>
      </c>
      <c r="F317" t="s">
        <v>1088</v>
      </c>
      <c r="G317" t="s">
        <v>1089</v>
      </c>
      <c r="H317">
        <v>200293</v>
      </c>
      <c r="I317">
        <v>621</v>
      </c>
      <c r="J317" t="s">
        <v>29</v>
      </c>
      <c r="K317" t="s">
        <v>30</v>
      </c>
      <c r="L317">
        <v>10000000</v>
      </c>
      <c r="M317">
        <v>1999</v>
      </c>
      <c r="N317">
        <v>7.8</v>
      </c>
      <c r="O317">
        <v>824921</v>
      </c>
      <c r="S317" t="s">
        <v>1090</v>
      </c>
      <c r="T317">
        <v>127</v>
      </c>
      <c r="U317">
        <v>7.25</v>
      </c>
      <c r="V317">
        <v>7.25</v>
      </c>
      <c r="W317">
        <v>7.8529999999999998</v>
      </c>
    </row>
    <row r="318" spans="1:23" x14ac:dyDescent="0.3">
      <c r="A318" t="s">
        <v>867</v>
      </c>
      <c r="B318">
        <v>29</v>
      </c>
      <c r="C318">
        <v>140</v>
      </c>
      <c r="D318">
        <v>3130592</v>
      </c>
      <c r="E318" t="s">
        <v>588</v>
      </c>
      <c r="F318" t="s">
        <v>1091</v>
      </c>
      <c r="G318" t="s">
        <v>1092</v>
      </c>
      <c r="H318">
        <v>10755</v>
      </c>
      <c r="I318">
        <v>69</v>
      </c>
      <c r="J318" t="s">
        <v>29</v>
      </c>
      <c r="K318" t="s">
        <v>200</v>
      </c>
      <c r="L318">
        <v>2600000</v>
      </c>
      <c r="M318">
        <v>1987</v>
      </c>
      <c r="N318">
        <v>7.8</v>
      </c>
      <c r="O318">
        <v>530592</v>
      </c>
      <c r="S318" t="s">
        <v>1090</v>
      </c>
      <c r="T318">
        <v>127</v>
      </c>
      <c r="U318">
        <v>7.25</v>
      </c>
      <c r="V318">
        <v>7.25</v>
      </c>
      <c r="W318">
        <v>7.8529999999999998</v>
      </c>
    </row>
    <row r="319" spans="1:23" x14ac:dyDescent="0.3">
      <c r="A319" t="s">
        <v>358</v>
      </c>
      <c r="B319">
        <v>110</v>
      </c>
      <c r="C319">
        <v>88</v>
      </c>
      <c r="D319">
        <v>1523883</v>
      </c>
      <c r="E319" t="s">
        <v>1093</v>
      </c>
      <c r="F319" t="s">
        <v>1094</v>
      </c>
      <c r="G319" t="s">
        <v>1095</v>
      </c>
      <c r="H319">
        <v>9037</v>
      </c>
      <c r="I319">
        <v>70</v>
      </c>
      <c r="J319" t="s">
        <v>29</v>
      </c>
      <c r="K319" t="s">
        <v>30</v>
      </c>
      <c r="L319">
        <v>1750211</v>
      </c>
      <c r="M319">
        <v>2005</v>
      </c>
      <c r="N319">
        <v>7.8</v>
      </c>
      <c r="O319">
        <v>-226328</v>
      </c>
      <c r="S319" t="s">
        <v>1096</v>
      </c>
      <c r="T319">
        <v>117</v>
      </c>
      <c r="U319">
        <v>7.25</v>
      </c>
      <c r="V319">
        <v>7.25</v>
      </c>
      <c r="W319">
        <v>7.8529999999999998</v>
      </c>
    </row>
    <row r="320" spans="1:23" x14ac:dyDescent="0.3">
      <c r="A320" t="s">
        <v>818</v>
      </c>
      <c r="B320">
        <v>295</v>
      </c>
      <c r="C320">
        <v>122</v>
      </c>
      <c r="D320">
        <v>53574088</v>
      </c>
      <c r="E320" t="s">
        <v>1097</v>
      </c>
      <c r="F320" t="s">
        <v>40</v>
      </c>
      <c r="G320" t="s">
        <v>1098</v>
      </c>
      <c r="H320">
        <v>237872</v>
      </c>
      <c r="I320">
        <v>560</v>
      </c>
      <c r="J320" t="s">
        <v>29</v>
      </c>
      <c r="K320" t="s">
        <v>30</v>
      </c>
      <c r="L320">
        <v>55000000</v>
      </c>
      <c r="M320">
        <v>2007</v>
      </c>
      <c r="N320">
        <v>7.8</v>
      </c>
      <c r="O320">
        <v>-1425912</v>
      </c>
      <c r="S320" t="s">
        <v>1099</v>
      </c>
      <c r="T320">
        <v>104.5</v>
      </c>
      <c r="U320">
        <v>7.25</v>
      </c>
      <c r="V320">
        <v>7.25</v>
      </c>
      <c r="W320">
        <v>7.8529999999999998</v>
      </c>
    </row>
    <row r="321" spans="1:23" x14ac:dyDescent="0.3">
      <c r="A321" t="s">
        <v>91</v>
      </c>
      <c r="B321">
        <v>157</v>
      </c>
      <c r="C321">
        <v>129</v>
      </c>
      <c r="D321">
        <v>48265581</v>
      </c>
      <c r="E321" t="s">
        <v>269</v>
      </c>
      <c r="F321" t="s">
        <v>1100</v>
      </c>
      <c r="G321" t="s">
        <v>1101</v>
      </c>
      <c r="H321">
        <v>261069</v>
      </c>
      <c r="I321">
        <v>506</v>
      </c>
      <c r="J321" t="s">
        <v>29</v>
      </c>
      <c r="K321" t="s">
        <v>30</v>
      </c>
      <c r="L321">
        <v>50000000</v>
      </c>
      <c r="M321">
        <v>1997</v>
      </c>
      <c r="N321">
        <v>7.8</v>
      </c>
      <c r="O321">
        <v>-1734419</v>
      </c>
      <c r="S321" t="s">
        <v>1099</v>
      </c>
      <c r="T321">
        <v>104.5</v>
      </c>
      <c r="U321">
        <v>7.25</v>
      </c>
      <c r="V321">
        <v>7.25</v>
      </c>
      <c r="W321">
        <v>7.8529999999999998</v>
      </c>
    </row>
    <row r="322" spans="1:23" x14ac:dyDescent="0.3">
      <c r="A322" t="s">
        <v>1102</v>
      </c>
      <c r="B322">
        <v>120</v>
      </c>
      <c r="C322">
        <v>100</v>
      </c>
      <c r="D322">
        <v>10725228</v>
      </c>
      <c r="E322" t="s">
        <v>1103</v>
      </c>
      <c r="F322" t="s">
        <v>150</v>
      </c>
      <c r="G322" t="s">
        <v>1104</v>
      </c>
      <c r="H322">
        <v>75675</v>
      </c>
      <c r="I322">
        <v>365</v>
      </c>
      <c r="J322" t="s">
        <v>29</v>
      </c>
      <c r="K322" t="s">
        <v>30</v>
      </c>
      <c r="L322">
        <v>12500000</v>
      </c>
      <c r="M322">
        <v>1992</v>
      </c>
      <c r="N322">
        <v>7.8</v>
      </c>
      <c r="O322">
        <v>-1774772</v>
      </c>
      <c r="S322" t="s">
        <v>1105</v>
      </c>
      <c r="T322">
        <v>91.5</v>
      </c>
      <c r="U322">
        <v>7.25</v>
      </c>
      <c r="V322">
        <v>7.25</v>
      </c>
      <c r="W322">
        <v>7.8529999999999998</v>
      </c>
    </row>
    <row r="323" spans="1:23" x14ac:dyDescent="0.3">
      <c r="A323" t="s">
        <v>1106</v>
      </c>
      <c r="B323">
        <v>80</v>
      </c>
      <c r="C323">
        <v>118</v>
      </c>
      <c r="D323">
        <v>9170214</v>
      </c>
      <c r="E323" t="s">
        <v>588</v>
      </c>
      <c r="F323" t="s">
        <v>482</v>
      </c>
      <c r="G323" t="s">
        <v>1107</v>
      </c>
      <c r="H323">
        <v>171882</v>
      </c>
      <c r="I323">
        <v>292</v>
      </c>
      <c r="J323" t="s">
        <v>29</v>
      </c>
      <c r="K323" t="s">
        <v>30</v>
      </c>
      <c r="L323">
        <v>11000000</v>
      </c>
      <c r="M323">
        <v>1993</v>
      </c>
      <c r="N323">
        <v>7.8</v>
      </c>
      <c r="O323">
        <v>-1829786</v>
      </c>
      <c r="S323" t="s">
        <v>1108</v>
      </c>
      <c r="T323">
        <v>138</v>
      </c>
      <c r="U323">
        <v>7.4</v>
      </c>
      <c r="V323">
        <v>7.23</v>
      </c>
      <c r="W323">
        <v>7.8529999999999998</v>
      </c>
    </row>
    <row r="324" spans="1:23" x14ac:dyDescent="0.3">
      <c r="A324" t="s">
        <v>320</v>
      </c>
      <c r="B324">
        <v>30</v>
      </c>
      <c r="C324">
        <v>119</v>
      </c>
      <c r="D324">
        <v>4958</v>
      </c>
      <c r="E324" t="s">
        <v>1109</v>
      </c>
      <c r="F324" t="s">
        <v>1110</v>
      </c>
      <c r="G324" t="s">
        <v>1111</v>
      </c>
      <c r="H324">
        <v>9689</v>
      </c>
      <c r="I324">
        <v>23</v>
      </c>
      <c r="J324" t="s">
        <v>29</v>
      </c>
      <c r="K324" t="s">
        <v>675</v>
      </c>
      <c r="L324">
        <v>2000000</v>
      </c>
      <c r="M324">
        <v>2008</v>
      </c>
      <c r="N324">
        <v>7.8</v>
      </c>
      <c r="O324">
        <v>-1995042</v>
      </c>
      <c r="S324" t="s">
        <v>1108</v>
      </c>
      <c r="T324">
        <v>138</v>
      </c>
      <c r="U324">
        <v>7.4</v>
      </c>
      <c r="V324">
        <v>7.23</v>
      </c>
      <c r="W324">
        <v>7.8529999999999998</v>
      </c>
    </row>
    <row r="325" spans="1:23" x14ac:dyDescent="0.3">
      <c r="A325" t="s">
        <v>367</v>
      </c>
      <c r="B325">
        <v>167</v>
      </c>
      <c r="C325">
        <v>80</v>
      </c>
      <c r="D325">
        <v>7002255</v>
      </c>
      <c r="E325" t="s">
        <v>1112</v>
      </c>
      <c r="F325" t="s">
        <v>1113</v>
      </c>
      <c r="G325" t="s">
        <v>1114</v>
      </c>
      <c r="H325">
        <v>42462</v>
      </c>
      <c r="I325">
        <v>312</v>
      </c>
      <c r="J325" t="s">
        <v>90</v>
      </c>
      <c r="K325" t="s">
        <v>241</v>
      </c>
      <c r="L325">
        <v>9500000</v>
      </c>
      <c r="M325">
        <v>2003</v>
      </c>
      <c r="N325">
        <v>7.8</v>
      </c>
      <c r="O325">
        <v>-2497745</v>
      </c>
      <c r="S325" t="s">
        <v>1115</v>
      </c>
      <c r="T325">
        <v>131</v>
      </c>
      <c r="U325">
        <v>7.1</v>
      </c>
      <c r="V325">
        <v>7.23</v>
      </c>
      <c r="W325">
        <v>7.8529999999999998</v>
      </c>
    </row>
    <row r="326" spans="1:23" x14ac:dyDescent="0.3">
      <c r="A326" t="s">
        <v>713</v>
      </c>
      <c r="B326">
        <v>377</v>
      </c>
      <c r="C326">
        <v>99</v>
      </c>
      <c r="D326">
        <v>17104669</v>
      </c>
      <c r="E326" t="s">
        <v>1116</v>
      </c>
      <c r="F326" t="s">
        <v>1117</v>
      </c>
      <c r="G326" t="s">
        <v>1118</v>
      </c>
      <c r="H326">
        <v>99353</v>
      </c>
      <c r="I326">
        <v>354</v>
      </c>
      <c r="J326" t="s">
        <v>53</v>
      </c>
      <c r="K326" t="s">
        <v>1119</v>
      </c>
      <c r="L326">
        <v>20000000</v>
      </c>
      <c r="M326">
        <v>2004</v>
      </c>
      <c r="N326">
        <v>7.8</v>
      </c>
      <c r="O326">
        <v>-2895331</v>
      </c>
      <c r="S326" t="s">
        <v>1025</v>
      </c>
      <c r="T326">
        <v>113</v>
      </c>
      <c r="U326">
        <v>7.1</v>
      </c>
      <c r="V326">
        <v>7.23</v>
      </c>
      <c r="W326">
        <v>7.8529999999999998</v>
      </c>
    </row>
    <row r="327" spans="1:23" x14ac:dyDescent="0.3">
      <c r="A327" t="s">
        <v>1120</v>
      </c>
      <c r="B327">
        <v>108</v>
      </c>
      <c r="C327">
        <v>95</v>
      </c>
      <c r="D327">
        <v>3029081</v>
      </c>
      <c r="E327" t="s">
        <v>1121</v>
      </c>
      <c r="F327" t="s">
        <v>1120</v>
      </c>
      <c r="G327" t="s">
        <v>1122</v>
      </c>
      <c r="H327">
        <v>26300</v>
      </c>
      <c r="I327">
        <v>231</v>
      </c>
      <c r="J327" t="s">
        <v>29</v>
      </c>
      <c r="K327" t="s">
        <v>30</v>
      </c>
      <c r="L327">
        <v>6000000</v>
      </c>
      <c r="M327">
        <v>2001</v>
      </c>
      <c r="N327">
        <v>7.8</v>
      </c>
      <c r="O327">
        <v>-2970919</v>
      </c>
      <c r="S327" t="s">
        <v>1025</v>
      </c>
      <c r="T327">
        <v>113</v>
      </c>
      <c r="U327">
        <v>7.1</v>
      </c>
      <c r="V327">
        <v>7.23</v>
      </c>
      <c r="W327">
        <v>7.8529999999999998</v>
      </c>
    </row>
    <row r="328" spans="1:23" x14ac:dyDescent="0.3">
      <c r="A328" t="s">
        <v>348</v>
      </c>
      <c r="B328">
        <v>185</v>
      </c>
      <c r="C328">
        <v>94</v>
      </c>
      <c r="D328">
        <v>9030581</v>
      </c>
      <c r="E328" t="s">
        <v>205</v>
      </c>
      <c r="F328" t="s">
        <v>1123</v>
      </c>
      <c r="G328" t="s">
        <v>1124</v>
      </c>
      <c r="H328">
        <v>132386</v>
      </c>
      <c r="I328">
        <v>398</v>
      </c>
      <c r="J328" t="s">
        <v>29</v>
      </c>
      <c r="K328" t="s">
        <v>200</v>
      </c>
      <c r="L328">
        <v>12500000</v>
      </c>
      <c r="M328">
        <v>2008</v>
      </c>
      <c r="N328">
        <v>7.8</v>
      </c>
      <c r="O328">
        <v>-3469419</v>
      </c>
      <c r="S328" t="s">
        <v>67</v>
      </c>
      <c r="T328">
        <v>134</v>
      </c>
      <c r="U328">
        <v>7.3</v>
      </c>
      <c r="V328">
        <v>7.21</v>
      </c>
      <c r="W328">
        <v>7.8529999999999998</v>
      </c>
    </row>
    <row r="329" spans="1:23" x14ac:dyDescent="0.3">
      <c r="A329" t="s">
        <v>318</v>
      </c>
      <c r="B329">
        <v>54</v>
      </c>
      <c r="C329">
        <v>122</v>
      </c>
      <c r="D329">
        <v>713413</v>
      </c>
      <c r="E329" t="s">
        <v>1103</v>
      </c>
      <c r="F329" t="s">
        <v>1125</v>
      </c>
      <c r="G329" t="s">
        <v>1126</v>
      </c>
      <c r="H329">
        <v>9171</v>
      </c>
      <c r="I329">
        <v>68</v>
      </c>
      <c r="J329" t="s">
        <v>76</v>
      </c>
      <c r="K329" t="s">
        <v>1127</v>
      </c>
      <c r="L329">
        <v>4500000</v>
      </c>
      <c r="M329">
        <v>1997</v>
      </c>
      <c r="N329">
        <v>7.8</v>
      </c>
      <c r="O329">
        <v>-3786587</v>
      </c>
      <c r="S329" t="s">
        <v>67</v>
      </c>
      <c r="T329">
        <v>134</v>
      </c>
      <c r="U329">
        <v>7.3</v>
      </c>
      <c r="V329">
        <v>7.21</v>
      </c>
      <c r="W329">
        <v>7.8529999999999998</v>
      </c>
    </row>
    <row r="330" spans="1:23" x14ac:dyDescent="0.3">
      <c r="A330" t="s">
        <v>1128</v>
      </c>
      <c r="B330">
        <v>202</v>
      </c>
      <c r="C330">
        <v>110</v>
      </c>
      <c r="D330">
        <v>22494487</v>
      </c>
      <c r="E330" t="s">
        <v>140</v>
      </c>
      <c r="F330" t="s">
        <v>55</v>
      </c>
      <c r="G330" t="s">
        <v>1129</v>
      </c>
      <c r="H330">
        <v>262153</v>
      </c>
      <c r="I330">
        <v>507</v>
      </c>
      <c r="J330" t="s">
        <v>29</v>
      </c>
      <c r="K330" t="s">
        <v>227</v>
      </c>
      <c r="L330">
        <v>27000000</v>
      </c>
      <c r="M330">
        <v>2006</v>
      </c>
      <c r="N330">
        <v>7.8</v>
      </c>
      <c r="O330">
        <v>-4505513</v>
      </c>
      <c r="S330" t="s">
        <v>643</v>
      </c>
      <c r="T330">
        <v>158.5</v>
      </c>
      <c r="U330">
        <v>7.2</v>
      </c>
      <c r="V330">
        <v>7.2</v>
      </c>
      <c r="W330">
        <v>7.8529999999999998</v>
      </c>
    </row>
    <row r="331" spans="1:23" x14ac:dyDescent="0.3">
      <c r="A331" t="s">
        <v>1128</v>
      </c>
      <c r="B331">
        <v>202</v>
      </c>
      <c r="C331">
        <v>110</v>
      </c>
      <c r="D331">
        <v>22494487</v>
      </c>
      <c r="E331" t="s">
        <v>140</v>
      </c>
      <c r="F331" t="s">
        <v>55</v>
      </c>
      <c r="G331" t="s">
        <v>1129</v>
      </c>
      <c r="H331">
        <v>262160</v>
      </c>
      <c r="I331">
        <v>507</v>
      </c>
      <c r="J331" t="s">
        <v>29</v>
      </c>
      <c r="K331" t="s">
        <v>227</v>
      </c>
      <c r="L331">
        <v>27000000</v>
      </c>
      <c r="M331">
        <v>2006</v>
      </c>
      <c r="N331">
        <v>7.8</v>
      </c>
      <c r="O331">
        <v>-4505513</v>
      </c>
      <c r="S331" t="s">
        <v>1130</v>
      </c>
      <c r="T331">
        <v>138</v>
      </c>
      <c r="U331">
        <v>7.5</v>
      </c>
      <c r="V331">
        <v>7.2</v>
      </c>
      <c r="W331">
        <v>7.8529999999999998</v>
      </c>
    </row>
    <row r="332" spans="1:23" x14ac:dyDescent="0.3">
      <c r="A332" t="s">
        <v>905</v>
      </c>
      <c r="B332">
        <v>292</v>
      </c>
      <c r="C332">
        <v>144</v>
      </c>
      <c r="D332">
        <v>2222647</v>
      </c>
      <c r="E332" t="s">
        <v>257</v>
      </c>
      <c r="F332" t="s">
        <v>1131</v>
      </c>
      <c r="G332" t="s">
        <v>1132</v>
      </c>
      <c r="H332">
        <v>52958</v>
      </c>
      <c r="I332">
        <v>193</v>
      </c>
      <c r="J332" t="s">
        <v>96</v>
      </c>
      <c r="K332" t="s">
        <v>227</v>
      </c>
      <c r="L332">
        <v>12000000</v>
      </c>
      <c r="M332">
        <v>2009</v>
      </c>
      <c r="N332">
        <v>7.8</v>
      </c>
      <c r="O332">
        <v>-9777353</v>
      </c>
      <c r="S332" t="s">
        <v>1130</v>
      </c>
      <c r="T332">
        <v>138</v>
      </c>
      <c r="U332">
        <v>7.5</v>
      </c>
      <c r="V332">
        <v>7.2</v>
      </c>
      <c r="W332">
        <v>7.8529999999999998</v>
      </c>
    </row>
    <row r="333" spans="1:23" x14ac:dyDescent="0.3">
      <c r="A333" t="s">
        <v>315</v>
      </c>
      <c r="B333">
        <v>124</v>
      </c>
      <c r="C333">
        <v>131</v>
      </c>
      <c r="D333">
        <v>85433</v>
      </c>
      <c r="E333" t="s">
        <v>1133</v>
      </c>
      <c r="F333" t="s">
        <v>1134</v>
      </c>
      <c r="G333" t="s">
        <v>1135</v>
      </c>
      <c r="H333">
        <v>69676</v>
      </c>
      <c r="I333">
        <v>131</v>
      </c>
      <c r="J333" t="s">
        <v>29</v>
      </c>
      <c r="K333" t="s">
        <v>70</v>
      </c>
      <c r="L333">
        <v>13500000</v>
      </c>
      <c r="M333">
        <v>2013</v>
      </c>
      <c r="N333">
        <v>7.8</v>
      </c>
      <c r="O333">
        <v>-13414567</v>
      </c>
      <c r="S333" t="s">
        <v>1136</v>
      </c>
      <c r="T333">
        <v>135</v>
      </c>
      <c r="U333">
        <v>7.1</v>
      </c>
      <c r="V333">
        <v>7.2</v>
      </c>
      <c r="W333">
        <v>7.8529999999999998</v>
      </c>
    </row>
    <row r="334" spans="1:23" x14ac:dyDescent="0.3">
      <c r="A334" t="s">
        <v>1137</v>
      </c>
      <c r="B334">
        <v>85</v>
      </c>
      <c r="C334">
        <v>150</v>
      </c>
      <c r="D334">
        <v>4414535</v>
      </c>
      <c r="E334" t="s">
        <v>92</v>
      </c>
      <c r="F334" t="s">
        <v>668</v>
      </c>
      <c r="G334" t="s">
        <v>1138</v>
      </c>
      <c r="H334">
        <v>30618</v>
      </c>
      <c r="I334">
        <v>224</v>
      </c>
      <c r="J334" t="s">
        <v>29</v>
      </c>
      <c r="K334" t="s">
        <v>200</v>
      </c>
      <c r="L334">
        <v>18000000</v>
      </c>
      <c r="M334">
        <v>1996</v>
      </c>
      <c r="N334">
        <v>7.8</v>
      </c>
      <c r="O334">
        <v>-13585465</v>
      </c>
      <c r="S334" t="s">
        <v>1136</v>
      </c>
      <c r="T334">
        <v>135</v>
      </c>
      <c r="U334">
        <v>7.1</v>
      </c>
      <c r="V334">
        <v>7.2</v>
      </c>
      <c r="W334">
        <v>7.8529999999999998</v>
      </c>
    </row>
    <row r="335" spans="1:23" x14ac:dyDescent="0.3">
      <c r="A335" t="s">
        <v>541</v>
      </c>
      <c r="B335">
        <v>500</v>
      </c>
      <c r="C335">
        <v>132</v>
      </c>
      <c r="D335">
        <v>146405371</v>
      </c>
      <c r="E335" t="s">
        <v>248</v>
      </c>
      <c r="F335" t="s">
        <v>694</v>
      </c>
      <c r="G335" t="s">
        <v>1139</v>
      </c>
      <c r="H335">
        <v>518537</v>
      </c>
      <c r="I335">
        <v>698</v>
      </c>
      <c r="J335" t="s">
        <v>29</v>
      </c>
      <c r="K335" t="s">
        <v>30</v>
      </c>
      <c r="L335">
        <v>160000000</v>
      </c>
      <c r="M335">
        <v>2011</v>
      </c>
      <c r="N335">
        <v>7.8</v>
      </c>
      <c r="O335">
        <v>-13594629</v>
      </c>
      <c r="S335" t="s">
        <v>703</v>
      </c>
      <c r="T335">
        <v>134</v>
      </c>
      <c r="U335">
        <v>7.2</v>
      </c>
      <c r="V335">
        <v>7.2</v>
      </c>
      <c r="W335">
        <v>7.8529999999999998</v>
      </c>
    </row>
    <row r="336" spans="1:23" x14ac:dyDescent="0.3">
      <c r="A336" t="s">
        <v>1140</v>
      </c>
      <c r="B336">
        <v>231</v>
      </c>
      <c r="C336">
        <v>145</v>
      </c>
      <c r="D336">
        <v>4398392</v>
      </c>
      <c r="E336" t="s">
        <v>1141</v>
      </c>
      <c r="F336" t="s">
        <v>1142</v>
      </c>
      <c r="G336" t="s">
        <v>1143</v>
      </c>
      <c r="H336">
        <v>59507</v>
      </c>
      <c r="I336">
        <v>232</v>
      </c>
      <c r="J336" t="s">
        <v>76</v>
      </c>
      <c r="K336" t="s">
        <v>1127</v>
      </c>
      <c r="L336">
        <v>21000000</v>
      </c>
      <c r="M336">
        <v>2006</v>
      </c>
      <c r="N336">
        <v>7.8</v>
      </c>
      <c r="O336">
        <v>-16601608</v>
      </c>
      <c r="S336" t="s">
        <v>1144</v>
      </c>
      <c r="T336">
        <v>123</v>
      </c>
      <c r="U336">
        <v>7.2</v>
      </c>
      <c r="V336">
        <v>7.2</v>
      </c>
      <c r="W336">
        <v>7.8529999999999998</v>
      </c>
    </row>
    <row r="337" spans="1:23" x14ac:dyDescent="0.3">
      <c r="A337" t="s">
        <v>546</v>
      </c>
      <c r="B337">
        <v>335</v>
      </c>
      <c r="C337">
        <v>87</v>
      </c>
      <c r="D337">
        <v>20999103</v>
      </c>
      <c r="E337" t="s">
        <v>1145</v>
      </c>
      <c r="F337" t="s">
        <v>520</v>
      </c>
      <c r="G337" t="s">
        <v>1146</v>
      </c>
      <c r="H337">
        <v>139114</v>
      </c>
      <c r="I337">
        <v>245</v>
      </c>
      <c r="J337" t="s">
        <v>29</v>
      </c>
      <c r="K337" t="s">
        <v>30</v>
      </c>
      <c r="L337">
        <v>40000000</v>
      </c>
      <c r="M337">
        <v>2009</v>
      </c>
      <c r="N337">
        <v>7.8</v>
      </c>
      <c r="O337">
        <v>-19000897</v>
      </c>
      <c r="S337" t="s">
        <v>1147</v>
      </c>
      <c r="T337">
        <v>122</v>
      </c>
      <c r="U337">
        <v>7.2</v>
      </c>
      <c r="V337">
        <v>7.2</v>
      </c>
      <c r="W337">
        <v>7.8529999999999998</v>
      </c>
    </row>
    <row r="338" spans="1:23" x14ac:dyDescent="0.3">
      <c r="A338" t="s">
        <v>67</v>
      </c>
      <c r="B338">
        <v>264</v>
      </c>
      <c r="C338">
        <v>141</v>
      </c>
      <c r="D338">
        <v>35707327</v>
      </c>
      <c r="E338" t="s">
        <v>140</v>
      </c>
      <c r="F338" t="s">
        <v>1148</v>
      </c>
      <c r="G338" t="s">
        <v>1149</v>
      </c>
      <c r="H338">
        <v>199056</v>
      </c>
      <c r="I338">
        <v>387</v>
      </c>
      <c r="J338" t="s">
        <v>29</v>
      </c>
      <c r="K338" t="s">
        <v>30</v>
      </c>
      <c r="L338">
        <v>55000000</v>
      </c>
      <c r="M338">
        <v>2008</v>
      </c>
      <c r="N338">
        <v>7.8</v>
      </c>
      <c r="O338">
        <v>-19292673</v>
      </c>
      <c r="S338" t="s">
        <v>1150</v>
      </c>
      <c r="T338">
        <v>121</v>
      </c>
      <c r="U338">
        <v>7.2</v>
      </c>
      <c r="V338">
        <v>7.2</v>
      </c>
      <c r="W338">
        <v>7.8529999999999998</v>
      </c>
    </row>
    <row r="339" spans="1:23" x14ac:dyDescent="0.3">
      <c r="A339" t="s">
        <v>336</v>
      </c>
      <c r="B339">
        <v>113</v>
      </c>
      <c r="C339">
        <v>104</v>
      </c>
      <c r="D339">
        <v>19406406</v>
      </c>
      <c r="E339" t="s">
        <v>718</v>
      </c>
      <c r="F339" t="s">
        <v>1151</v>
      </c>
      <c r="G339" t="s">
        <v>1152</v>
      </c>
      <c r="H339">
        <v>7630</v>
      </c>
      <c r="I339">
        <v>42</v>
      </c>
      <c r="J339" t="s">
        <v>90</v>
      </c>
      <c r="K339" t="s">
        <v>241</v>
      </c>
      <c r="L339">
        <v>40000000</v>
      </c>
      <c r="M339">
        <v>2009</v>
      </c>
      <c r="N339">
        <v>7.8</v>
      </c>
      <c r="O339">
        <v>-20593594</v>
      </c>
      <c r="S339" t="s">
        <v>1153</v>
      </c>
      <c r="T339">
        <v>119</v>
      </c>
      <c r="U339">
        <v>7.2</v>
      </c>
      <c r="V339">
        <v>7.2</v>
      </c>
      <c r="W339">
        <v>7.8529999999999998</v>
      </c>
    </row>
    <row r="340" spans="1:23" x14ac:dyDescent="0.3">
      <c r="A340" t="s">
        <v>322</v>
      </c>
      <c r="B340">
        <v>115</v>
      </c>
      <c r="C340">
        <v>116</v>
      </c>
      <c r="D340">
        <v>1050445</v>
      </c>
      <c r="E340" t="s">
        <v>1154</v>
      </c>
      <c r="F340" t="s">
        <v>1155</v>
      </c>
      <c r="G340" t="s">
        <v>1156</v>
      </c>
      <c r="H340">
        <v>21394</v>
      </c>
      <c r="I340">
        <v>147</v>
      </c>
      <c r="J340" t="s">
        <v>90</v>
      </c>
      <c r="K340" t="s">
        <v>241</v>
      </c>
      <c r="L340">
        <v>22000000</v>
      </c>
      <c r="M340">
        <v>2005</v>
      </c>
      <c r="N340">
        <v>7.8</v>
      </c>
      <c r="O340">
        <v>-20949555</v>
      </c>
      <c r="S340" t="s">
        <v>1157</v>
      </c>
      <c r="T340">
        <v>118</v>
      </c>
      <c r="U340">
        <v>7.2</v>
      </c>
      <c r="V340">
        <v>7.2</v>
      </c>
      <c r="W340">
        <v>7.8529999999999998</v>
      </c>
    </row>
    <row r="341" spans="1:23" x14ac:dyDescent="0.3">
      <c r="A341" t="s">
        <v>91</v>
      </c>
      <c r="B341">
        <v>362</v>
      </c>
      <c r="C341">
        <v>166</v>
      </c>
      <c r="D341">
        <v>127490802</v>
      </c>
      <c r="E341" t="s">
        <v>1066</v>
      </c>
      <c r="F341" t="s">
        <v>93</v>
      </c>
      <c r="G341" t="s">
        <v>1158</v>
      </c>
      <c r="H341">
        <v>459346</v>
      </c>
      <c r="I341">
        <v>822</v>
      </c>
      <c r="J341" t="s">
        <v>29</v>
      </c>
      <c r="K341" t="s">
        <v>30</v>
      </c>
      <c r="L341">
        <v>150000000</v>
      </c>
      <c r="M341">
        <v>2008</v>
      </c>
      <c r="N341">
        <v>7.8</v>
      </c>
      <c r="O341">
        <v>-22509198</v>
      </c>
      <c r="S341" t="s">
        <v>1159</v>
      </c>
      <c r="T341">
        <v>117</v>
      </c>
      <c r="U341">
        <v>7.2</v>
      </c>
      <c r="V341">
        <v>7.2</v>
      </c>
      <c r="W341">
        <v>7.8529999999999998</v>
      </c>
    </row>
    <row r="342" spans="1:23" x14ac:dyDescent="0.3">
      <c r="A342" t="s">
        <v>1160</v>
      </c>
      <c r="B342">
        <v>175</v>
      </c>
      <c r="C342">
        <v>106</v>
      </c>
      <c r="D342">
        <v>12339633</v>
      </c>
      <c r="E342" t="s">
        <v>600</v>
      </c>
      <c r="F342" t="s">
        <v>1161</v>
      </c>
      <c r="G342" t="s">
        <v>1162</v>
      </c>
      <c r="H342">
        <v>220591</v>
      </c>
      <c r="I342">
        <v>641</v>
      </c>
      <c r="J342" t="s">
        <v>29</v>
      </c>
      <c r="K342" t="s">
        <v>30</v>
      </c>
      <c r="L342">
        <v>36000000</v>
      </c>
      <c r="M342">
        <v>1997</v>
      </c>
      <c r="N342">
        <v>7.8</v>
      </c>
      <c r="O342">
        <v>-23660367</v>
      </c>
      <c r="S342" t="s">
        <v>1163</v>
      </c>
      <c r="T342">
        <v>116</v>
      </c>
      <c r="U342">
        <v>7.2</v>
      </c>
      <c r="V342">
        <v>7.2</v>
      </c>
      <c r="W342">
        <v>7.8529999999999998</v>
      </c>
    </row>
    <row r="343" spans="1:23" x14ac:dyDescent="0.3">
      <c r="A343" t="s">
        <v>345</v>
      </c>
      <c r="B343">
        <v>324</v>
      </c>
      <c r="C343">
        <v>100</v>
      </c>
      <c r="D343">
        <v>200807262</v>
      </c>
      <c r="E343" t="s">
        <v>630</v>
      </c>
      <c r="F343" t="s">
        <v>1164</v>
      </c>
      <c r="G343" t="s">
        <v>1165</v>
      </c>
      <c r="H343">
        <v>294810</v>
      </c>
      <c r="I343">
        <v>387</v>
      </c>
      <c r="J343" t="s">
        <v>29</v>
      </c>
      <c r="K343" t="s">
        <v>30</v>
      </c>
      <c r="L343">
        <v>260000000</v>
      </c>
      <c r="M343">
        <v>2010</v>
      </c>
      <c r="N343">
        <v>7.8</v>
      </c>
      <c r="O343">
        <v>-59192738</v>
      </c>
      <c r="S343" t="s">
        <v>1163</v>
      </c>
      <c r="T343">
        <v>116</v>
      </c>
      <c r="U343">
        <v>7.2</v>
      </c>
      <c r="V343">
        <v>7.2</v>
      </c>
      <c r="W343">
        <v>7.8529999999999998</v>
      </c>
    </row>
    <row r="344" spans="1:23" x14ac:dyDescent="0.3">
      <c r="A344" t="s">
        <v>505</v>
      </c>
      <c r="B344">
        <v>119</v>
      </c>
      <c r="C344">
        <v>108</v>
      </c>
      <c r="D344">
        <v>1339152</v>
      </c>
      <c r="E344" t="s">
        <v>1166</v>
      </c>
      <c r="F344" t="s">
        <v>1167</v>
      </c>
      <c r="G344" t="s">
        <v>1168</v>
      </c>
      <c r="H344">
        <v>28276</v>
      </c>
      <c r="I344">
        <v>64</v>
      </c>
      <c r="J344" t="s">
        <v>29</v>
      </c>
      <c r="K344" t="s">
        <v>241</v>
      </c>
      <c r="L344">
        <v>81200000</v>
      </c>
      <c r="M344">
        <v>2015</v>
      </c>
      <c r="N344">
        <v>7.8</v>
      </c>
      <c r="O344">
        <v>-79860848</v>
      </c>
      <c r="S344" t="s">
        <v>1169</v>
      </c>
      <c r="T344">
        <v>115</v>
      </c>
      <c r="U344">
        <v>7.2</v>
      </c>
      <c r="V344">
        <v>7.2</v>
      </c>
      <c r="W344">
        <v>7.8529999999999998</v>
      </c>
    </row>
    <row r="345" spans="1:23" x14ac:dyDescent="0.3">
      <c r="A345" t="s">
        <v>185</v>
      </c>
      <c r="B345">
        <v>315</v>
      </c>
      <c r="C345">
        <v>194</v>
      </c>
      <c r="D345">
        <v>658672302</v>
      </c>
      <c r="E345" t="s">
        <v>588</v>
      </c>
      <c r="F345" t="s">
        <v>87</v>
      </c>
      <c r="G345" t="s">
        <v>1170</v>
      </c>
      <c r="H345">
        <v>793059</v>
      </c>
      <c r="I345">
        <v>2528</v>
      </c>
      <c r="J345" t="s">
        <v>29</v>
      </c>
      <c r="K345" t="s">
        <v>30</v>
      </c>
      <c r="L345">
        <v>200000000</v>
      </c>
      <c r="M345">
        <v>1997</v>
      </c>
      <c r="N345">
        <v>7.7</v>
      </c>
      <c r="O345">
        <v>458672302</v>
      </c>
      <c r="S345" t="s">
        <v>1171</v>
      </c>
      <c r="T345">
        <v>114</v>
      </c>
      <c r="U345">
        <v>7.2</v>
      </c>
      <c r="V345">
        <v>7.2</v>
      </c>
      <c r="W345">
        <v>7.8529999999999998</v>
      </c>
    </row>
    <row r="346" spans="1:23" x14ac:dyDescent="0.3">
      <c r="A346" t="s">
        <v>1172</v>
      </c>
      <c r="B346">
        <v>261</v>
      </c>
      <c r="C346">
        <v>129</v>
      </c>
      <c r="D346">
        <v>255950375</v>
      </c>
      <c r="E346" t="s">
        <v>379</v>
      </c>
      <c r="F346" t="s">
        <v>1173</v>
      </c>
      <c r="G346" t="s">
        <v>1174</v>
      </c>
      <c r="H346">
        <v>223127</v>
      </c>
      <c r="I346">
        <v>420</v>
      </c>
      <c r="J346" t="s">
        <v>29</v>
      </c>
      <c r="K346" t="s">
        <v>30</v>
      </c>
      <c r="L346">
        <v>29000000</v>
      </c>
      <c r="M346">
        <v>2009</v>
      </c>
      <c r="N346">
        <v>7.7</v>
      </c>
      <c r="O346">
        <v>226950375</v>
      </c>
      <c r="S346" t="s">
        <v>1175</v>
      </c>
      <c r="T346">
        <v>113</v>
      </c>
      <c r="U346">
        <v>7.2</v>
      </c>
      <c r="V346">
        <v>7.2</v>
      </c>
      <c r="W346">
        <v>7.8529999999999998</v>
      </c>
    </row>
    <row r="347" spans="1:23" x14ac:dyDescent="0.3">
      <c r="A347" t="s">
        <v>488</v>
      </c>
      <c r="B347">
        <v>145</v>
      </c>
      <c r="C347">
        <v>83</v>
      </c>
      <c r="D347">
        <v>184925485</v>
      </c>
      <c r="E347" t="s">
        <v>1176</v>
      </c>
      <c r="F347" t="s">
        <v>1177</v>
      </c>
      <c r="G347" t="s">
        <v>1178</v>
      </c>
      <c r="H347">
        <v>133348</v>
      </c>
      <c r="I347">
        <v>204</v>
      </c>
      <c r="J347" t="s">
        <v>29</v>
      </c>
      <c r="K347" t="s">
        <v>30</v>
      </c>
      <c r="L347">
        <v>2000000</v>
      </c>
      <c r="M347">
        <v>1937</v>
      </c>
      <c r="N347">
        <v>7.7</v>
      </c>
      <c r="O347">
        <v>182925485</v>
      </c>
      <c r="S347" t="s">
        <v>1179</v>
      </c>
      <c r="T347">
        <v>112</v>
      </c>
      <c r="U347">
        <v>7.2</v>
      </c>
      <c r="V347">
        <v>7.2</v>
      </c>
      <c r="W347">
        <v>7.8529999999999998</v>
      </c>
    </row>
    <row r="348" spans="1:23" x14ac:dyDescent="0.3">
      <c r="A348" t="s">
        <v>654</v>
      </c>
      <c r="B348">
        <v>304</v>
      </c>
      <c r="C348">
        <v>87</v>
      </c>
      <c r="D348">
        <v>251501645</v>
      </c>
      <c r="E348" t="s">
        <v>1180</v>
      </c>
      <c r="F348" t="s">
        <v>834</v>
      </c>
      <c r="G348" t="s">
        <v>1181</v>
      </c>
      <c r="H348">
        <v>385943</v>
      </c>
      <c r="I348">
        <v>296</v>
      </c>
      <c r="J348" t="s">
        <v>29</v>
      </c>
      <c r="K348" t="s">
        <v>30</v>
      </c>
      <c r="L348">
        <v>69000000</v>
      </c>
      <c r="M348">
        <v>2010</v>
      </c>
      <c r="N348">
        <v>7.7</v>
      </c>
      <c r="O348">
        <v>182501645</v>
      </c>
      <c r="S348" t="s">
        <v>1182</v>
      </c>
      <c r="T348">
        <v>112</v>
      </c>
      <c r="U348">
        <v>7.2</v>
      </c>
      <c r="V348">
        <v>7.2</v>
      </c>
      <c r="W348">
        <v>7.8529999999999998</v>
      </c>
    </row>
    <row r="349" spans="1:23" x14ac:dyDescent="0.3">
      <c r="A349" t="s">
        <v>1183</v>
      </c>
      <c r="B349">
        <v>460</v>
      </c>
      <c r="C349">
        <v>117</v>
      </c>
      <c r="D349">
        <v>210592590</v>
      </c>
      <c r="E349" t="s">
        <v>1184</v>
      </c>
      <c r="F349" t="s">
        <v>400</v>
      </c>
      <c r="G349" t="s">
        <v>1185</v>
      </c>
      <c r="H349">
        <v>607235</v>
      </c>
      <c r="I349">
        <v>2073</v>
      </c>
      <c r="J349" t="s">
        <v>29</v>
      </c>
      <c r="K349" t="s">
        <v>30</v>
      </c>
      <c r="L349">
        <v>65000000</v>
      </c>
      <c r="M349">
        <v>2006</v>
      </c>
      <c r="N349">
        <v>7.7</v>
      </c>
      <c r="O349">
        <v>145592590</v>
      </c>
      <c r="S349" t="s">
        <v>1186</v>
      </c>
      <c r="T349">
        <v>111.5</v>
      </c>
      <c r="U349">
        <v>7.2</v>
      </c>
      <c r="V349">
        <v>7.2</v>
      </c>
      <c r="W349">
        <v>7.8529999999999998</v>
      </c>
    </row>
    <row r="350" spans="1:23" x14ac:dyDescent="0.3">
      <c r="A350" t="s">
        <v>72</v>
      </c>
      <c r="B350">
        <v>221</v>
      </c>
      <c r="C350">
        <v>143</v>
      </c>
      <c r="D350">
        <v>233630478</v>
      </c>
      <c r="E350" t="s">
        <v>1187</v>
      </c>
      <c r="F350" t="s">
        <v>74</v>
      </c>
      <c r="G350" t="s">
        <v>1188</v>
      </c>
      <c r="H350">
        <v>394317</v>
      </c>
      <c r="I350">
        <v>1051</v>
      </c>
      <c r="J350" t="s">
        <v>29</v>
      </c>
      <c r="K350" t="s">
        <v>30</v>
      </c>
      <c r="L350">
        <v>90000000</v>
      </c>
      <c r="M350">
        <v>2000</v>
      </c>
      <c r="N350">
        <v>7.7</v>
      </c>
      <c r="O350">
        <v>143630478</v>
      </c>
      <c r="S350" t="s">
        <v>1186</v>
      </c>
      <c r="T350">
        <v>111.5</v>
      </c>
      <c r="U350">
        <v>7.2</v>
      </c>
      <c r="V350">
        <v>7.2</v>
      </c>
      <c r="W350">
        <v>7.8529999999999998</v>
      </c>
    </row>
    <row r="351" spans="1:23" x14ac:dyDescent="0.3">
      <c r="A351" t="s">
        <v>522</v>
      </c>
      <c r="B351">
        <v>493</v>
      </c>
      <c r="C351">
        <v>110</v>
      </c>
      <c r="D351">
        <v>171031347</v>
      </c>
      <c r="E351" t="s">
        <v>639</v>
      </c>
      <c r="F351" t="s">
        <v>496</v>
      </c>
      <c r="G351" t="s">
        <v>1189</v>
      </c>
      <c r="H351">
        <v>240962</v>
      </c>
      <c r="I351">
        <v>724</v>
      </c>
      <c r="J351" t="s">
        <v>29</v>
      </c>
      <c r="K351" t="s">
        <v>30</v>
      </c>
      <c r="L351">
        <v>38000000</v>
      </c>
      <c r="M351">
        <v>2010</v>
      </c>
      <c r="N351">
        <v>7.7</v>
      </c>
      <c r="O351">
        <v>133031347</v>
      </c>
      <c r="S351" t="s">
        <v>978</v>
      </c>
      <c r="T351">
        <v>111</v>
      </c>
      <c r="U351">
        <v>7.2</v>
      </c>
      <c r="V351">
        <v>7.2</v>
      </c>
      <c r="W351">
        <v>7.8529999999999998</v>
      </c>
    </row>
    <row r="352" spans="1:23" x14ac:dyDescent="0.3">
      <c r="A352" t="s">
        <v>59</v>
      </c>
      <c r="B352">
        <v>171</v>
      </c>
      <c r="C352">
        <v>135</v>
      </c>
      <c r="D352">
        <v>128300000</v>
      </c>
      <c r="E352" t="s">
        <v>373</v>
      </c>
      <c r="F352" t="s">
        <v>1190</v>
      </c>
      <c r="G352" t="s">
        <v>1191</v>
      </c>
      <c r="H352">
        <v>139288</v>
      </c>
      <c r="I352">
        <v>339</v>
      </c>
      <c r="J352" t="s">
        <v>29</v>
      </c>
      <c r="K352" t="s">
        <v>30</v>
      </c>
      <c r="L352">
        <v>19400870</v>
      </c>
      <c r="M352">
        <v>1977</v>
      </c>
      <c r="N352">
        <v>7.7</v>
      </c>
      <c r="O352">
        <v>108899130</v>
      </c>
      <c r="S352" t="s">
        <v>978</v>
      </c>
      <c r="T352">
        <v>111</v>
      </c>
      <c r="U352">
        <v>7.2</v>
      </c>
      <c r="V352">
        <v>7.2</v>
      </c>
      <c r="W352">
        <v>7.8529999999999998</v>
      </c>
    </row>
    <row r="353" spans="1:23" x14ac:dyDescent="0.3">
      <c r="A353" t="s">
        <v>1192</v>
      </c>
      <c r="B353">
        <v>156</v>
      </c>
      <c r="C353">
        <v>139</v>
      </c>
      <c r="D353">
        <v>147637474</v>
      </c>
      <c r="E353" t="s">
        <v>699</v>
      </c>
      <c r="F353" t="s">
        <v>1193</v>
      </c>
      <c r="G353" t="s">
        <v>1194</v>
      </c>
      <c r="H353">
        <v>224671</v>
      </c>
      <c r="I353">
        <v>470</v>
      </c>
      <c r="J353" t="s">
        <v>29</v>
      </c>
      <c r="K353" t="s">
        <v>30</v>
      </c>
      <c r="L353">
        <v>50000000</v>
      </c>
      <c r="M353">
        <v>1997</v>
      </c>
      <c r="N353">
        <v>7.7</v>
      </c>
      <c r="O353">
        <v>97637474</v>
      </c>
      <c r="S353" t="s">
        <v>1195</v>
      </c>
      <c r="T353">
        <v>109</v>
      </c>
      <c r="U353">
        <v>7.2</v>
      </c>
      <c r="V353">
        <v>7.2</v>
      </c>
      <c r="W353">
        <v>7.8529999999999998</v>
      </c>
    </row>
    <row r="354" spans="1:23" x14ac:dyDescent="0.3">
      <c r="A354" t="s">
        <v>532</v>
      </c>
      <c r="B354">
        <v>656</v>
      </c>
      <c r="C354">
        <v>130</v>
      </c>
      <c r="D354">
        <v>136019448</v>
      </c>
      <c r="E354" t="s">
        <v>1196</v>
      </c>
      <c r="F354" t="s">
        <v>1197</v>
      </c>
      <c r="G354" t="s">
        <v>1198</v>
      </c>
      <c r="H354">
        <v>452465</v>
      </c>
      <c r="I354">
        <v>695</v>
      </c>
      <c r="J354" t="s">
        <v>29</v>
      </c>
      <c r="K354" t="s">
        <v>30</v>
      </c>
      <c r="L354">
        <v>44500000</v>
      </c>
      <c r="M354">
        <v>2012</v>
      </c>
      <c r="N354">
        <v>7.7</v>
      </c>
      <c r="O354">
        <v>91519448</v>
      </c>
      <c r="S354" t="s">
        <v>1199</v>
      </c>
      <c r="T354">
        <v>107</v>
      </c>
      <c r="U354">
        <v>7.2</v>
      </c>
      <c r="V354">
        <v>7.2</v>
      </c>
      <c r="W354">
        <v>7.8529999999999998</v>
      </c>
    </row>
    <row r="355" spans="1:23" x14ac:dyDescent="0.3">
      <c r="A355" t="s">
        <v>613</v>
      </c>
      <c r="B355">
        <v>437</v>
      </c>
      <c r="C355">
        <v>133</v>
      </c>
      <c r="D355">
        <v>109712885</v>
      </c>
      <c r="E355" t="s">
        <v>459</v>
      </c>
      <c r="F355" t="s">
        <v>503</v>
      </c>
      <c r="G355" t="s">
        <v>1200</v>
      </c>
      <c r="H355">
        <v>146708</v>
      </c>
      <c r="I355">
        <v>362</v>
      </c>
      <c r="J355" t="s">
        <v>29</v>
      </c>
      <c r="K355" t="s">
        <v>30</v>
      </c>
      <c r="L355">
        <v>35000000</v>
      </c>
      <c r="M355">
        <v>2015</v>
      </c>
      <c r="N355">
        <v>7.7</v>
      </c>
      <c r="O355">
        <v>74712885</v>
      </c>
      <c r="S355" t="s">
        <v>1201</v>
      </c>
      <c r="T355">
        <v>106</v>
      </c>
      <c r="U355">
        <v>7.2</v>
      </c>
      <c r="V355">
        <v>7.2</v>
      </c>
      <c r="W355">
        <v>7.8529999999999998</v>
      </c>
    </row>
    <row r="356" spans="1:23" x14ac:dyDescent="0.3">
      <c r="A356" t="s">
        <v>725</v>
      </c>
      <c r="B356">
        <v>357</v>
      </c>
      <c r="C356">
        <v>134</v>
      </c>
      <c r="D356">
        <v>83025853</v>
      </c>
      <c r="E356" t="s">
        <v>588</v>
      </c>
      <c r="F356" t="s">
        <v>601</v>
      </c>
      <c r="G356" t="s">
        <v>1202</v>
      </c>
      <c r="H356">
        <v>259837</v>
      </c>
      <c r="I356">
        <v>2254</v>
      </c>
      <c r="J356" t="s">
        <v>29</v>
      </c>
      <c r="K356" t="s">
        <v>30</v>
      </c>
      <c r="L356">
        <v>14000000</v>
      </c>
      <c r="M356">
        <v>2005</v>
      </c>
      <c r="N356">
        <v>7.7</v>
      </c>
      <c r="O356">
        <v>69025853</v>
      </c>
      <c r="S356" t="s">
        <v>1203</v>
      </c>
      <c r="T356">
        <v>105</v>
      </c>
      <c r="U356">
        <v>7.2</v>
      </c>
      <c r="V356">
        <v>7.2</v>
      </c>
      <c r="W356">
        <v>7.8529999999999998</v>
      </c>
    </row>
    <row r="357" spans="1:23" x14ac:dyDescent="0.3">
      <c r="A357" t="s">
        <v>828</v>
      </c>
      <c r="B357">
        <v>148</v>
      </c>
      <c r="C357">
        <v>116</v>
      </c>
      <c r="D357">
        <v>78900000</v>
      </c>
      <c r="E357" t="s">
        <v>248</v>
      </c>
      <c r="F357" t="s">
        <v>1204</v>
      </c>
      <c r="G357" t="s">
        <v>1205</v>
      </c>
      <c r="H357">
        <v>91414</v>
      </c>
      <c r="I357">
        <v>359</v>
      </c>
      <c r="J357" t="s">
        <v>29</v>
      </c>
      <c r="K357" t="s">
        <v>30</v>
      </c>
      <c r="L357">
        <v>11000000</v>
      </c>
      <c r="M357">
        <v>1982</v>
      </c>
      <c r="N357">
        <v>7.7</v>
      </c>
      <c r="O357">
        <v>67900000</v>
      </c>
      <c r="S357" t="s">
        <v>1206</v>
      </c>
      <c r="T357">
        <v>105</v>
      </c>
      <c r="U357">
        <v>7.2</v>
      </c>
      <c r="V357">
        <v>7.2</v>
      </c>
      <c r="W357">
        <v>7.8529999999999998</v>
      </c>
    </row>
    <row r="358" spans="1:23" x14ac:dyDescent="0.3">
      <c r="A358" t="s">
        <v>91</v>
      </c>
      <c r="B358">
        <v>556</v>
      </c>
      <c r="C358">
        <v>120</v>
      </c>
      <c r="D358">
        <v>96917897</v>
      </c>
      <c r="E358" t="s">
        <v>393</v>
      </c>
      <c r="F358" t="s">
        <v>1207</v>
      </c>
      <c r="G358" t="s">
        <v>1208</v>
      </c>
      <c r="H358">
        <v>479453</v>
      </c>
      <c r="I358">
        <v>696</v>
      </c>
      <c r="J358" t="s">
        <v>29</v>
      </c>
      <c r="K358" t="s">
        <v>30</v>
      </c>
      <c r="L358">
        <v>40000000</v>
      </c>
      <c r="M358">
        <v>2010</v>
      </c>
      <c r="N358">
        <v>7.7</v>
      </c>
      <c r="O358">
        <v>56917897</v>
      </c>
      <c r="S358" t="s">
        <v>1209</v>
      </c>
      <c r="T358">
        <v>104</v>
      </c>
      <c r="U358">
        <v>7.2</v>
      </c>
      <c r="V358">
        <v>7.2</v>
      </c>
      <c r="W358">
        <v>7.8529999999999998</v>
      </c>
    </row>
    <row r="359" spans="1:23" x14ac:dyDescent="0.3">
      <c r="A359" t="s">
        <v>978</v>
      </c>
      <c r="B359">
        <v>287</v>
      </c>
      <c r="C359">
        <v>103</v>
      </c>
      <c r="D359">
        <v>55153403</v>
      </c>
      <c r="E359" t="s">
        <v>211</v>
      </c>
      <c r="F359" t="s">
        <v>1210</v>
      </c>
      <c r="G359" t="s">
        <v>1211</v>
      </c>
      <c r="H359">
        <v>299127</v>
      </c>
      <c r="I359">
        <v>1509</v>
      </c>
      <c r="J359" t="s">
        <v>29</v>
      </c>
      <c r="K359" t="s">
        <v>30</v>
      </c>
      <c r="L359">
        <v>1200000</v>
      </c>
      <c r="M359">
        <v>2004</v>
      </c>
      <c r="N359">
        <v>7.7</v>
      </c>
      <c r="O359">
        <v>53953403</v>
      </c>
      <c r="S359" t="s">
        <v>1212</v>
      </c>
      <c r="T359">
        <v>101</v>
      </c>
      <c r="U359">
        <v>7.2</v>
      </c>
      <c r="V359">
        <v>7.2</v>
      </c>
      <c r="W359">
        <v>7.8529999999999998</v>
      </c>
    </row>
    <row r="360" spans="1:23" x14ac:dyDescent="0.3">
      <c r="A360" t="s">
        <v>1213</v>
      </c>
      <c r="B360">
        <v>445</v>
      </c>
      <c r="C360">
        <v>88</v>
      </c>
      <c r="D360">
        <v>75590286</v>
      </c>
      <c r="E360" t="s">
        <v>1214</v>
      </c>
      <c r="F360" t="s">
        <v>490</v>
      </c>
      <c r="G360" t="s">
        <v>1215</v>
      </c>
      <c r="H360">
        <v>386217</v>
      </c>
      <c r="I360">
        <v>553</v>
      </c>
      <c r="J360" t="s">
        <v>29</v>
      </c>
      <c r="K360" t="s">
        <v>30</v>
      </c>
      <c r="L360">
        <v>23600000</v>
      </c>
      <c r="M360">
        <v>2009</v>
      </c>
      <c r="N360">
        <v>7.7</v>
      </c>
      <c r="O360">
        <v>51990286</v>
      </c>
      <c r="S360" t="s">
        <v>1216</v>
      </c>
      <c r="T360">
        <v>100</v>
      </c>
      <c r="U360">
        <v>7.2</v>
      </c>
      <c r="V360">
        <v>7.2</v>
      </c>
      <c r="W360">
        <v>7.8529999999999998</v>
      </c>
    </row>
    <row r="361" spans="1:23" x14ac:dyDescent="0.3">
      <c r="A361" t="s">
        <v>134</v>
      </c>
      <c r="B361">
        <v>68</v>
      </c>
      <c r="C361">
        <v>125</v>
      </c>
      <c r="D361">
        <v>77324422</v>
      </c>
      <c r="E361" t="s">
        <v>92</v>
      </c>
      <c r="F361" t="s">
        <v>837</v>
      </c>
      <c r="G361" t="s">
        <v>1217</v>
      </c>
      <c r="H361">
        <v>178731</v>
      </c>
      <c r="I361">
        <v>261</v>
      </c>
      <c r="J361" t="s">
        <v>29</v>
      </c>
      <c r="K361" t="s">
        <v>30</v>
      </c>
      <c r="L361">
        <v>26000000</v>
      </c>
      <c r="M361">
        <v>1993</v>
      </c>
      <c r="N361">
        <v>7.7</v>
      </c>
      <c r="O361">
        <v>51324422</v>
      </c>
      <c r="S361" t="s">
        <v>1218</v>
      </c>
      <c r="T361">
        <v>100</v>
      </c>
      <c r="U361">
        <v>7.2</v>
      </c>
      <c r="V361">
        <v>7.2</v>
      </c>
      <c r="W361">
        <v>7.8529999999999998</v>
      </c>
    </row>
    <row r="362" spans="1:23" x14ac:dyDescent="0.3">
      <c r="A362" t="s">
        <v>539</v>
      </c>
      <c r="B362">
        <v>487</v>
      </c>
      <c r="C362">
        <v>94</v>
      </c>
      <c r="D362">
        <v>56816662</v>
      </c>
      <c r="E362" t="s">
        <v>519</v>
      </c>
      <c r="F362" t="s">
        <v>1219</v>
      </c>
      <c r="G362" t="s">
        <v>1220</v>
      </c>
      <c r="H362">
        <v>301149</v>
      </c>
      <c r="I362">
        <v>509</v>
      </c>
      <c r="J362" t="s">
        <v>29</v>
      </c>
      <c r="K362" t="s">
        <v>408</v>
      </c>
      <c r="L362">
        <v>17000000</v>
      </c>
      <c r="M362">
        <v>2011</v>
      </c>
      <c r="N362">
        <v>7.7</v>
      </c>
      <c r="O362">
        <v>39816662</v>
      </c>
      <c r="S362" t="s">
        <v>1221</v>
      </c>
      <c r="T362">
        <v>100</v>
      </c>
      <c r="U362">
        <v>7.2</v>
      </c>
      <c r="V362">
        <v>7.2</v>
      </c>
      <c r="W362">
        <v>7.8529999999999998</v>
      </c>
    </row>
    <row r="363" spans="1:23" x14ac:dyDescent="0.3">
      <c r="A363" t="s">
        <v>780</v>
      </c>
      <c r="B363">
        <v>209</v>
      </c>
      <c r="C363">
        <v>178</v>
      </c>
      <c r="D363">
        <v>75305995</v>
      </c>
      <c r="E363" t="s">
        <v>1222</v>
      </c>
      <c r="F363" t="s">
        <v>1223</v>
      </c>
      <c r="G363" t="s">
        <v>1224</v>
      </c>
      <c r="H363">
        <v>110394</v>
      </c>
      <c r="I363">
        <v>433</v>
      </c>
      <c r="J363" t="s">
        <v>29</v>
      </c>
      <c r="K363" t="s">
        <v>30</v>
      </c>
      <c r="L363">
        <v>40000000</v>
      </c>
      <c r="M363">
        <v>2004</v>
      </c>
      <c r="N363">
        <v>7.7</v>
      </c>
      <c r="O363">
        <v>35305995</v>
      </c>
      <c r="S363" t="s">
        <v>1225</v>
      </c>
      <c r="T363">
        <v>99</v>
      </c>
      <c r="U363">
        <v>7</v>
      </c>
      <c r="V363">
        <v>7.2</v>
      </c>
      <c r="W363">
        <v>7.8529999999999998</v>
      </c>
    </row>
    <row r="364" spans="1:23" x14ac:dyDescent="0.3">
      <c r="A364" t="s">
        <v>1226</v>
      </c>
      <c r="B364">
        <v>355</v>
      </c>
      <c r="C364">
        <v>109</v>
      </c>
      <c r="D364">
        <v>40983001</v>
      </c>
      <c r="E364" t="s">
        <v>208</v>
      </c>
      <c r="F364" t="s">
        <v>601</v>
      </c>
      <c r="G364" t="s">
        <v>1227</v>
      </c>
      <c r="H364">
        <v>181025</v>
      </c>
      <c r="I364">
        <v>336</v>
      </c>
      <c r="J364" t="s">
        <v>29</v>
      </c>
      <c r="K364" t="s">
        <v>30</v>
      </c>
      <c r="L364">
        <v>7000000</v>
      </c>
      <c r="M364">
        <v>2012</v>
      </c>
      <c r="N364">
        <v>7.7</v>
      </c>
      <c r="O364">
        <v>33983001</v>
      </c>
      <c r="S364" t="s">
        <v>1228</v>
      </c>
      <c r="T364">
        <v>99</v>
      </c>
      <c r="U364">
        <v>7.2</v>
      </c>
      <c r="V364">
        <v>7.2</v>
      </c>
      <c r="W364">
        <v>7.8529999999999998</v>
      </c>
    </row>
    <row r="365" spans="1:23" x14ac:dyDescent="0.3">
      <c r="A365" t="s">
        <v>1229</v>
      </c>
      <c r="B365">
        <v>109</v>
      </c>
      <c r="C365">
        <v>122</v>
      </c>
      <c r="D365">
        <v>76261036</v>
      </c>
      <c r="E365" t="s">
        <v>208</v>
      </c>
      <c r="F365" t="s">
        <v>837</v>
      </c>
      <c r="G365" t="s">
        <v>1230</v>
      </c>
      <c r="H365">
        <v>305929</v>
      </c>
      <c r="I365">
        <v>633</v>
      </c>
      <c r="J365" t="s">
        <v>29</v>
      </c>
      <c r="K365" t="s">
        <v>30</v>
      </c>
      <c r="L365">
        <v>45000000</v>
      </c>
      <c r="M365">
        <v>2001</v>
      </c>
      <c r="N365">
        <v>7.7</v>
      </c>
      <c r="O365">
        <v>31261036</v>
      </c>
      <c r="S365" t="s">
        <v>1225</v>
      </c>
      <c r="T365">
        <v>99</v>
      </c>
      <c r="U365">
        <v>7</v>
      </c>
      <c r="V365">
        <v>7.2</v>
      </c>
      <c r="W365">
        <v>7.8529999999999998</v>
      </c>
    </row>
    <row r="366" spans="1:23" x14ac:dyDescent="0.3">
      <c r="A366" t="s">
        <v>1231</v>
      </c>
      <c r="B366">
        <v>71</v>
      </c>
      <c r="C366">
        <v>105</v>
      </c>
      <c r="D366">
        <v>35811509</v>
      </c>
      <c r="E366" t="s">
        <v>819</v>
      </c>
      <c r="F366" t="s">
        <v>1232</v>
      </c>
      <c r="G366" t="s">
        <v>1233</v>
      </c>
      <c r="H366">
        <v>43013</v>
      </c>
      <c r="I366">
        <v>104</v>
      </c>
      <c r="J366" t="s">
        <v>29</v>
      </c>
      <c r="K366" t="s">
        <v>581</v>
      </c>
      <c r="L366">
        <v>5500000</v>
      </c>
      <c r="M366">
        <v>1996</v>
      </c>
      <c r="N366">
        <v>7.7</v>
      </c>
      <c r="O366">
        <v>30311509</v>
      </c>
      <c r="S366" t="s">
        <v>1234</v>
      </c>
      <c r="T366">
        <v>98</v>
      </c>
      <c r="U366">
        <v>7.2</v>
      </c>
      <c r="V366">
        <v>7.2</v>
      </c>
      <c r="W366">
        <v>7.8529999999999998</v>
      </c>
    </row>
    <row r="367" spans="1:23" x14ac:dyDescent="0.3">
      <c r="A367" t="s">
        <v>59</v>
      </c>
      <c r="B367">
        <v>252</v>
      </c>
      <c r="C367">
        <v>145</v>
      </c>
      <c r="D367">
        <v>132014112</v>
      </c>
      <c r="E367" t="s">
        <v>1235</v>
      </c>
      <c r="F367" t="s">
        <v>649</v>
      </c>
      <c r="G367" t="s">
        <v>1236</v>
      </c>
      <c r="H367">
        <v>399651</v>
      </c>
      <c r="I367">
        <v>1331</v>
      </c>
      <c r="J367" t="s">
        <v>29</v>
      </c>
      <c r="K367" t="s">
        <v>30</v>
      </c>
      <c r="L367">
        <v>102000000</v>
      </c>
      <c r="M367">
        <v>2002</v>
      </c>
      <c r="N367">
        <v>7.7</v>
      </c>
      <c r="O367">
        <v>30014112</v>
      </c>
      <c r="S367" t="s">
        <v>1237</v>
      </c>
      <c r="T367">
        <v>97</v>
      </c>
      <c r="U367">
        <v>7.2</v>
      </c>
      <c r="V367">
        <v>7.2</v>
      </c>
      <c r="W367">
        <v>7.8529999999999998</v>
      </c>
    </row>
    <row r="368" spans="1:23" x14ac:dyDescent="0.3">
      <c r="A368" t="s">
        <v>1225</v>
      </c>
      <c r="B368">
        <v>327</v>
      </c>
      <c r="C368">
        <v>100</v>
      </c>
      <c r="D368">
        <v>34963967</v>
      </c>
      <c r="E368" t="s">
        <v>699</v>
      </c>
      <c r="F368" t="s">
        <v>1238</v>
      </c>
      <c r="G368" t="s">
        <v>1239</v>
      </c>
      <c r="H368">
        <v>270441</v>
      </c>
      <c r="I368">
        <v>378</v>
      </c>
      <c r="J368" t="s">
        <v>29</v>
      </c>
      <c r="K368" t="s">
        <v>30</v>
      </c>
      <c r="L368">
        <v>8000000</v>
      </c>
      <c r="M368">
        <v>2011</v>
      </c>
      <c r="N368">
        <v>7.7</v>
      </c>
      <c r="O368">
        <v>26963967</v>
      </c>
      <c r="S368" t="s">
        <v>1240</v>
      </c>
      <c r="T368">
        <v>97</v>
      </c>
      <c r="U368">
        <v>7.2</v>
      </c>
      <c r="V368">
        <v>7.2</v>
      </c>
      <c r="W368">
        <v>7.8529999999999998</v>
      </c>
    </row>
    <row r="369" spans="1:23" x14ac:dyDescent="0.3">
      <c r="A369" t="s">
        <v>725</v>
      </c>
      <c r="B369">
        <v>69</v>
      </c>
      <c r="C369">
        <v>136</v>
      </c>
      <c r="D369">
        <v>42700000</v>
      </c>
      <c r="E369" t="s">
        <v>588</v>
      </c>
      <c r="F369" t="s">
        <v>398</v>
      </c>
      <c r="G369" t="s">
        <v>1241</v>
      </c>
      <c r="H369">
        <v>78392</v>
      </c>
      <c r="I369">
        <v>196</v>
      </c>
      <c r="J369" t="s">
        <v>29</v>
      </c>
      <c r="K369" t="s">
        <v>30</v>
      </c>
      <c r="L369">
        <v>16500000</v>
      </c>
      <c r="M369">
        <v>1995</v>
      </c>
      <c r="N369">
        <v>7.7</v>
      </c>
      <c r="O369">
        <v>26200000</v>
      </c>
      <c r="S369" t="s">
        <v>1242</v>
      </c>
      <c r="T369">
        <v>96</v>
      </c>
      <c r="U369">
        <v>7.2</v>
      </c>
      <c r="V369">
        <v>7.2</v>
      </c>
      <c r="W369">
        <v>7.8529999999999998</v>
      </c>
    </row>
    <row r="370" spans="1:23" x14ac:dyDescent="0.3">
      <c r="A370" t="s">
        <v>1243</v>
      </c>
      <c r="B370">
        <v>331</v>
      </c>
      <c r="C370">
        <v>95</v>
      </c>
      <c r="D370">
        <v>32391374</v>
      </c>
      <c r="E370" t="s">
        <v>699</v>
      </c>
      <c r="F370" t="s">
        <v>1238</v>
      </c>
      <c r="G370" t="s">
        <v>1244</v>
      </c>
      <c r="H370">
        <v>376600</v>
      </c>
      <c r="I370">
        <v>494</v>
      </c>
      <c r="J370" t="s">
        <v>29</v>
      </c>
      <c r="K370" t="s">
        <v>30</v>
      </c>
      <c r="L370">
        <v>7500000</v>
      </c>
      <c r="M370">
        <v>2009</v>
      </c>
      <c r="N370">
        <v>7.7</v>
      </c>
      <c r="O370">
        <v>24891374</v>
      </c>
      <c r="S370" t="s">
        <v>1245</v>
      </c>
      <c r="T370">
        <v>95</v>
      </c>
      <c r="U370">
        <v>7.2</v>
      </c>
      <c r="V370">
        <v>7.2</v>
      </c>
      <c r="W370">
        <v>7.8529999999999998</v>
      </c>
    </row>
    <row r="371" spans="1:23" x14ac:dyDescent="0.3">
      <c r="A371" t="s">
        <v>245</v>
      </c>
      <c r="B371">
        <v>226</v>
      </c>
      <c r="C371">
        <v>117</v>
      </c>
      <c r="D371">
        <v>104054514</v>
      </c>
      <c r="E371" t="s">
        <v>208</v>
      </c>
      <c r="F371" t="s">
        <v>74</v>
      </c>
      <c r="G371" t="s">
        <v>1246</v>
      </c>
      <c r="H371">
        <v>200359</v>
      </c>
      <c r="I371">
        <v>1009</v>
      </c>
      <c r="J371" t="s">
        <v>29</v>
      </c>
      <c r="K371" t="s">
        <v>30</v>
      </c>
      <c r="L371">
        <v>80000000</v>
      </c>
      <c r="M371">
        <v>2002</v>
      </c>
      <c r="N371">
        <v>7.7</v>
      </c>
      <c r="O371">
        <v>24054514</v>
      </c>
      <c r="S371" t="s">
        <v>1247</v>
      </c>
      <c r="T371">
        <v>95</v>
      </c>
      <c r="U371">
        <v>7.2</v>
      </c>
      <c r="V371">
        <v>7.2</v>
      </c>
      <c r="W371">
        <v>7.8529999999999998</v>
      </c>
    </row>
    <row r="372" spans="1:23" x14ac:dyDescent="0.3">
      <c r="A372" t="s">
        <v>396</v>
      </c>
      <c r="B372">
        <v>419</v>
      </c>
      <c r="C372">
        <v>123</v>
      </c>
      <c r="D372">
        <v>35887263</v>
      </c>
      <c r="E372" t="s">
        <v>607</v>
      </c>
      <c r="F372" t="s">
        <v>1248</v>
      </c>
      <c r="G372" t="s">
        <v>1249</v>
      </c>
      <c r="H372">
        <v>265507</v>
      </c>
      <c r="I372">
        <v>388</v>
      </c>
      <c r="J372" t="s">
        <v>29</v>
      </c>
      <c r="K372" t="s">
        <v>200</v>
      </c>
      <c r="L372">
        <v>15000000</v>
      </c>
      <c r="M372">
        <v>2014</v>
      </c>
      <c r="N372">
        <v>7.7</v>
      </c>
      <c r="O372">
        <v>20887263</v>
      </c>
      <c r="S372" t="s">
        <v>1250</v>
      </c>
      <c r="T372">
        <v>95</v>
      </c>
      <c r="U372">
        <v>7.2</v>
      </c>
      <c r="V372">
        <v>7.2</v>
      </c>
      <c r="W372">
        <v>7.8529999999999998</v>
      </c>
    </row>
    <row r="373" spans="1:23" x14ac:dyDescent="0.3">
      <c r="A373" t="s">
        <v>1251</v>
      </c>
      <c r="B373">
        <v>51</v>
      </c>
      <c r="C373">
        <v>119</v>
      </c>
      <c r="D373">
        <v>34700000</v>
      </c>
      <c r="E373" t="s">
        <v>588</v>
      </c>
      <c r="F373" t="s">
        <v>106</v>
      </c>
      <c r="G373" t="s">
        <v>1252</v>
      </c>
      <c r="H373">
        <v>52846</v>
      </c>
      <c r="I373">
        <v>143</v>
      </c>
      <c r="J373" t="s">
        <v>29</v>
      </c>
      <c r="K373" t="s">
        <v>30</v>
      </c>
      <c r="L373">
        <v>14000000</v>
      </c>
      <c r="M373">
        <v>1988</v>
      </c>
      <c r="N373">
        <v>7.7</v>
      </c>
      <c r="O373">
        <v>20700000</v>
      </c>
      <c r="S373" t="s">
        <v>1253</v>
      </c>
      <c r="T373">
        <v>95</v>
      </c>
      <c r="U373">
        <v>7.2</v>
      </c>
      <c r="V373">
        <v>7.2</v>
      </c>
      <c r="W373">
        <v>7.8529999999999998</v>
      </c>
    </row>
    <row r="374" spans="1:23" x14ac:dyDescent="0.3">
      <c r="A374" t="s">
        <v>1254</v>
      </c>
      <c r="B374">
        <v>138</v>
      </c>
      <c r="C374">
        <v>131</v>
      </c>
      <c r="D374">
        <v>54228104</v>
      </c>
      <c r="E374" t="s">
        <v>1255</v>
      </c>
      <c r="F374" t="s">
        <v>1256</v>
      </c>
      <c r="G374" t="s">
        <v>1257</v>
      </c>
      <c r="H374">
        <v>104991</v>
      </c>
      <c r="I374">
        <v>544</v>
      </c>
      <c r="J374" t="s">
        <v>29</v>
      </c>
      <c r="K374" t="s">
        <v>200</v>
      </c>
      <c r="L374">
        <v>35000000</v>
      </c>
      <c r="M374">
        <v>2002</v>
      </c>
      <c r="N374">
        <v>7.7</v>
      </c>
      <c r="O374">
        <v>19228104</v>
      </c>
      <c r="S374" t="s">
        <v>1258</v>
      </c>
      <c r="T374">
        <v>93</v>
      </c>
      <c r="U374">
        <v>7.2</v>
      </c>
      <c r="V374">
        <v>7.2</v>
      </c>
      <c r="W374">
        <v>7.8529999999999998</v>
      </c>
    </row>
    <row r="375" spans="1:23" x14ac:dyDescent="0.3">
      <c r="A375" t="s">
        <v>541</v>
      </c>
      <c r="B375">
        <v>447</v>
      </c>
      <c r="C375">
        <v>117</v>
      </c>
      <c r="D375">
        <v>48043505</v>
      </c>
      <c r="E375" t="s">
        <v>1259</v>
      </c>
      <c r="F375" t="s">
        <v>1260</v>
      </c>
      <c r="G375" t="s">
        <v>1261</v>
      </c>
      <c r="H375">
        <v>435864</v>
      </c>
      <c r="I375">
        <v>801</v>
      </c>
      <c r="J375" t="s">
        <v>29</v>
      </c>
      <c r="K375" t="s">
        <v>200</v>
      </c>
      <c r="L375">
        <v>30000000</v>
      </c>
      <c r="M375">
        <v>2010</v>
      </c>
      <c r="N375">
        <v>7.7</v>
      </c>
      <c r="O375">
        <v>18043505</v>
      </c>
      <c r="S375" t="s">
        <v>1262</v>
      </c>
      <c r="T375">
        <v>93</v>
      </c>
      <c r="U375">
        <v>7.2</v>
      </c>
      <c r="V375">
        <v>7.2</v>
      </c>
      <c r="W375">
        <v>7.8529999999999998</v>
      </c>
    </row>
    <row r="376" spans="1:23" x14ac:dyDescent="0.3">
      <c r="A376" t="s">
        <v>839</v>
      </c>
      <c r="B376">
        <v>151</v>
      </c>
      <c r="C376">
        <v>110</v>
      </c>
      <c r="D376">
        <v>21994911</v>
      </c>
      <c r="E376" t="s">
        <v>220</v>
      </c>
      <c r="F376" t="s">
        <v>1263</v>
      </c>
      <c r="G376" t="s">
        <v>1264</v>
      </c>
      <c r="H376">
        <v>98354</v>
      </c>
      <c r="I376">
        <v>433</v>
      </c>
      <c r="J376" t="s">
        <v>29</v>
      </c>
      <c r="K376" t="s">
        <v>200</v>
      </c>
      <c r="L376">
        <v>5000000</v>
      </c>
      <c r="M376">
        <v>2000</v>
      </c>
      <c r="N376">
        <v>7.7</v>
      </c>
      <c r="O376">
        <v>16994911</v>
      </c>
      <c r="S376" t="s">
        <v>1265</v>
      </c>
      <c r="T376">
        <v>89</v>
      </c>
      <c r="U376">
        <v>7.2</v>
      </c>
      <c r="V376">
        <v>7.2</v>
      </c>
      <c r="W376">
        <v>7.8529999999999998</v>
      </c>
    </row>
    <row r="377" spans="1:23" x14ac:dyDescent="0.3">
      <c r="A377" t="s">
        <v>190</v>
      </c>
      <c r="B377">
        <v>200</v>
      </c>
      <c r="C377">
        <v>152</v>
      </c>
      <c r="D377">
        <v>108638745</v>
      </c>
      <c r="E377" t="s">
        <v>575</v>
      </c>
      <c r="F377" t="s">
        <v>1266</v>
      </c>
      <c r="G377" t="s">
        <v>1267</v>
      </c>
      <c r="H377">
        <v>292022</v>
      </c>
      <c r="I377">
        <v>1103</v>
      </c>
      <c r="J377" t="s">
        <v>29</v>
      </c>
      <c r="K377" t="s">
        <v>30</v>
      </c>
      <c r="L377">
        <v>92000000</v>
      </c>
      <c r="M377">
        <v>2001</v>
      </c>
      <c r="N377">
        <v>7.7</v>
      </c>
      <c r="O377">
        <v>16638745</v>
      </c>
      <c r="S377" t="s">
        <v>1268</v>
      </c>
      <c r="T377">
        <v>89</v>
      </c>
      <c r="U377">
        <v>7.2</v>
      </c>
      <c r="V377">
        <v>7.2</v>
      </c>
      <c r="W377">
        <v>7.8529999999999998</v>
      </c>
    </row>
    <row r="378" spans="1:23" x14ac:dyDescent="0.3">
      <c r="A378" t="s">
        <v>480</v>
      </c>
      <c r="B378">
        <v>75</v>
      </c>
      <c r="C378">
        <v>89</v>
      </c>
      <c r="D378">
        <v>27281507</v>
      </c>
      <c r="E378" t="s">
        <v>1269</v>
      </c>
      <c r="F378" t="s">
        <v>1270</v>
      </c>
      <c r="G378" t="s">
        <v>1271</v>
      </c>
      <c r="H378">
        <v>33850</v>
      </c>
      <c r="I378">
        <v>147</v>
      </c>
      <c r="J378" t="s">
        <v>29</v>
      </c>
      <c r="K378" t="s">
        <v>30</v>
      </c>
      <c r="L378">
        <v>12000000</v>
      </c>
      <c r="M378">
        <v>1992</v>
      </c>
      <c r="N378">
        <v>7.7</v>
      </c>
      <c r="O378">
        <v>15281507</v>
      </c>
      <c r="S378" t="s">
        <v>1272</v>
      </c>
      <c r="T378">
        <v>88</v>
      </c>
      <c r="U378">
        <v>7.2</v>
      </c>
      <c r="V378">
        <v>7.2</v>
      </c>
      <c r="W378">
        <v>7.8529999999999998</v>
      </c>
    </row>
    <row r="379" spans="1:23" x14ac:dyDescent="0.3">
      <c r="A379" t="s">
        <v>1273</v>
      </c>
      <c r="B379">
        <v>310</v>
      </c>
      <c r="C379">
        <v>100</v>
      </c>
      <c r="D379">
        <v>75280058</v>
      </c>
      <c r="E379" t="s">
        <v>1274</v>
      </c>
      <c r="F379" t="s">
        <v>1275</v>
      </c>
      <c r="G379" t="s">
        <v>1276</v>
      </c>
      <c r="H379">
        <v>143121</v>
      </c>
      <c r="I379">
        <v>279</v>
      </c>
      <c r="J379" t="s">
        <v>29</v>
      </c>
      <c r="K379" t="s">
        <v>30</v>
      </c>
      <c r="L379">
        <v>60000000</v>
      </c>
      <c r="M379">
        <v>2009</v>
      </c>
      <c r="N379">
        <v>7.7</v>
      </c>
      <c r="O379">
        <v>15280058</v>
      </c>
      <c r="S379" t="s">
        <v>1277</v>
      </c>
      <c r="T379">
        <v>80</v>
      </c>
      <c r="U379">
        <v>7.2</v>
      </c>
      <c r="V379">
        <v>7.2</v>
      </c>
      <c r="W379">
        <v>7.8529999999999998</v>
      </c>
    </row>
    <row r="380" spans="1:23" x14ac:dyDescent="0.3">
      <c r="A380" t="s">
        <v>857</v>
      </c>
      <c r="B380">
        <v>61</v>
      </c>
      <c r="C380">
        <v>202</v>
      </c>
      <c r="D380">
        <v>48169908</v>
      </c>
      <c r="E380" t="s">
        <v>655</v>
      </c>
      <c r="F380" t="s">
        <v>837</v>
      </c>
      <c r="G380" t="s">
        <v>1278</v>
      </c>
      <c r="H380">
        <v>63923</v>
      </c>
      <c r="I380">
        <v>156</v>
      </c>
      <c r="J380" t="s">
        <v>29</v>
      </c>
      <c r="K380" t="s">
        <v>30</v>
      </c>
      <c r="L380">
        <v>33000000</v>
      </c>
      <c r="M380">
        <v>1992</v>
      </c>
      <c r="N380">
        <v>7.7</v>
      </c>
      <c r="O380">
        <v>15169908</v>
      </c>
      <c r="S380" t="s">
        <v>1279</v>
      </c>
      <c r="T380">
        <v>66</v>
      </c>
      <c r="U380">
        <v>7.2</v>
      </c>
      <c r="V380">
        <v>7.2</v>
      </c>
      <c r="W380">
        <v>7.8529999999999998</v>
      </c>
    </row>
    <row r="381" spans="1:23" x14ac:dyDescent="0.3">
      <c r="A381" t="s">
        <v>664</v>
      </c>
      <c r="B381">
        <v>202</v>
      </c>
      <c r="C381">
        <v>123</v>
      </c>
      <c r="D381">
        <v>69951824</v>
      </c>
      <c r="E381" t="s">
        <v>588</v>
      </c>
      <c r="F381" t="s">
        <v>665</v>
      </c>
      <c r="G381" t="s">
        <v>1280</v>
      </c>
      <c r="H381">
        <v>232710</v>
      </c>
      <c r="I381">
        <v>599</v>
      </c>
      <c r="J381" t="s">
        <v>29</v>
      </c>
      <c r="K381" t="s">
        <v>30</v>
      </c>
      <c r="L381">
        <v>55000000</v>
      </c>
      <c r="M381">
        <v>2008</v>
      </c>
      <c r="N381">
        <v>7.7</v>
      </c>
      <c r="O381">
        <v>14951824</v>
      </c>
      <c r="S381" t="s">
        <v>134</v>
      </c>
      <c r="T381">
        <v>133.5</v>
      </c>
      <c r="U381">
        <v>7.15</v>
      </c>
      <c r="V381">
        <v>7.2</v>
      </c>
      <c r="W381">
        <v>7.8529999999999998</v>
      </c>
    </row>
    <row r="382" spans="1:23" x14ac:dyDescent="0.3">
      <c r="A382" t="s">
        <v>386</v>
      </c>
      <c r="B382">
        <v>218</v>
      </c>
      <c r="C382">
        <v>129</v>
      </c>
      <c r="D382">
        <v>59365105</v>
      </c>
      <c r="E382" t="s">
        <v>699</v>
      </c>
      <c r="F382" t="s">
        <v>656</v>
      </c>
      <c r="G382" t="s">
        <v>1281</v>
      </c>
      <c r="H382">
        <v>318634</v>
      </c>
      <c r="I382">
        <v>1004</v>
      </c>
      <c r="J382" t="s">
        <v>29</v>
      </c>
      <c r="K382" t="s">
        <v>200</v>
      </c>
      <c r="L382">
        <v>45000000</v>
      </c>
      <c r="M382">
        <v>2003</v>
      </c>
      <c r="N382">
        <v>7.7</v>
      </c>
      <c r="O382">
        <v>14365105</v>
      </c>
      <c r="S382" t="s">
        <v>134</v>
      </c>
      <c r="T382">
        <v>133.5</v>
      </c>
      <c r="U382">
        <v>7.15</v>
      </c>
      <c r="V382">
        <v>7.2</v>
      </c>
      <c r="W382">
        <v>7.8529999999999998</v>
      </c>
    </row>
    <row r="383" spans="1:23" x14ac:dyDescent="0.3">
      <c r="A383" t="s">
        <v>326</v>
      </c>
      <c r="B383">
        <v>173</v>
      </c>
      <c r="C383">
        <v>106</v>
      </c>
      <c r="D383">
        <v>13622333</v>
      </c>
      <c r="E383" t="s">
        <v>1022</v>
      </c>
      <c r="F383" t="s">
        <v>1282</v>
      </c>
      <c r="G383" t="s">
        <v>1283</v>
      </c>
      <c r="H383">
        <v>91377</v>
      </c>
      <c r="I383">
        <v>385</v>
      </c>
      <c r="J383" t="s">
        <v>174</v>
      </c>
      <c r="K383" t="s">
        <v>585</v>
      </c>
      <c r="L383">
        <v>2000000</v>
      </c>
      <c r="M383">
        <v>2001</v>
      </c>
      <c r="N383">
        <v>7.7</v>
      </c>
      <c r="O383">
        <v>11622333</v>
      </c>
      <c r="S383" t="s">
        <v>1284</v>
      </c>
      <c r="T383">
        <v>96</v>
      </c>
      <c r="U383">
        <v>7.45</v>
      </c>
      <c r="V383">
        <v>7.2</v>
      </c>
      <c r="W383">
        <v>7.8529999999999998</v>
      </c>
    </row>
    <row r="384" spans="1:23" x14ac:dyDescent="0.3">
      <c r="A384" t="s">
        <v>443</v>
      </c>
      <c r="B384">
        <v>252</v>
      </c>
      <c r="C384">
        <v>121</v>
      </c>
      <c r="D384">
        <v>17605861</v>
      </c>
      <c r="E384" t="s">
        <v>1196</v>
      </c>
      <c r="F384" t="s">
        <v>1285</v>
      </c>
      <c r="G384" t="s">
        <v>1286</v>
      </c>
      <c r="H384">
        <v>145580</v>
      </c>
      <c r="I384">
        <v>351</v>
      </c>
      <c r="J384" t="s">
        <v>29</v>
      </c>
      <c r="K384" t="s">
        <v>200</v>
      </c>
      <c r="L384">
        <v>6000000</v>
      </c>
      <c r="M384">
        <v>2006</v>
      </c>
      <c r="N384">
        <v>7.7</v>
      </c>
      <c r="O384">
        <v>11605861</v>
      </c>
      <c r="S384" t="s">
        <v>1284</v>
      </c>
      <c r="T384">
        <v>96</v>
      </c>
      <c r="U384">
        <v>7.45</v>
      </c>
      <c r="V384">
        <v>7.2</v>
      </c>
      <c r="W384">
        <v>7.8529999999999998</v>
      </c>
    </row>
    <row r="385" spans="1:23" x14ac:dyDescent="0.3">
      <c r="A385" t="s">
        <v>1287</v>
      </c>
      <c r="B385">
        <v>197</v>
      </c>
      <c r="C385">
        <v>101</v>
      </c>
      <c r="D385">
        <v>12995673</v>
      </c>
      <c r="E385" t="s">
        <v>1288</v>
      </c>
      <c r="F385" t="s">
        <v>1289</v>
      </c>
      <c r="G385" t="s">
        <v>1290</v>
      </c>
      <c r="H385">
        <v>52286</v>
      </c>
      <c r="I385">
        <v>345</v>
      </c>
      <c r="J385" t="s">
        <v>29</v>
      </c>
      <c r="K385" t="s">
        <v>30</v>
      </c>
      <c r="L385">
        <v>2500000</v>
      </c>
      <c r="M385">
        <v>2008</v>
      </c>
      <c r="N385">
        <v>7.7</v>
      </c>
      <c r="O385">
        <v>10495673</v>
      </c>
      <c r="S385" t="s">
        <v>1183</v>
      </c>
      <c r="T385">
        <v>122.5</v>
      </c>
      <c r="U385">
        <v>7.3</v>
      </c>
      <c r="V385">
        <v>7.18</v>
      </c>
      <c r="W385">
        <v>7.8529999999999998</v>
      </c>
    </row>
    <row r="386" spans="1:23" x14ac:dyDescent="0.3">
      <c r="A386" t="s">
        <v>461</v>
      </c>
      <c r="B386">
        <v>489</v>
      </c>
      <c r="C386">
        <v>108</v>
      </c>
      <c r="D386">
        <v>25440971</v>
      </c>
      <c r="E386" t="s">
        <v>217</v>
      </c>
      <c r="F386" t="s">
        <v>1291</v>
      </c>
      <c r="G386" t="s">
        <v>1292</v>
      </c>
      <c r="H386">
        <v>289508</v>
      </c>
      <c r="I386">
        <v>611</v>
      </c>
      <c r="J386" t="s">
        <v>29</v>
      </c>
      <c r="K386" t="s">
        <v>200</v>
      </c>
      <c r="L386">
        <v>15000000</v>
      </c>
      <c r="M386">
        <v>2015</v>
      </c>
      <c r="N386">
        <v>7.7</v>
      </c>
      <c r="O386">
        <v>10440971</v>
      </c>
      <c r="S386" t="s">
        <v>1183</v>
      </c>
      <c r="T386">
        <v>122.5</v>
      </c>
      <c r="U386">
        <v>7.3</v>
      </c>
      <c r="V386">
        <v>7.18</v>
      </c>
      <c r="W386">
        <v>7.8529999999999998</v>
      </c>
    </row>
    <row r="387" spans="1:23" x14ac:dyDescent="0.3">
      <c r="A387" t="s">
        <v>546</v>
      </c>
      <c r="B387">
        <v>179</v>
      </c>
      <c r="C387">
        <v>93</v>
      </c>
      <c r="D387">
        <v>17096053</v>
      </c>
      <c r="E387" t="s">
        <v>73</v>
      </c>
      <c r="F387" t="s">
        <v>520</v>
      </c>
      <c r="G387" t="s">
        <v>1293</v>
      </c>
      <c r="H387">
        <v>134458</v>
      </c>
      <c r="I387">
        <v>640</v>
      </c>
      <c r="J387" t="s">
        <v>29</v>
      </c>
      <c r="K387" t="s">
        <v>30</v>
      </c>
      <c r="L387">
        <v>9000000</v>
      </c>
      <c r="M387">
        <v>1998</v>
      </c>
      <c r="N387">
        <v>7.7</v>
      </c>
      <c r="O387">
        <v>8096053</v>
      </c>
      <c r="S387" t="s">
        <v>822</v>
      </c>
      <c r="T387">
        <v>116</v>
      </c>
      <c r="U387">
        <v>7.1</v>
      </c>
      <c r="V387">
        <v>7.17</v>
      </c>
      <c r="W387">
        <v>7.8529999999999998</v>
      </c>
    </row>
    <row r="388" spans="1:23" x14ac:dyDescent="0.3">
      <c r="A388" t="s">
        <v>539</v>
      </c>
      <c r="B388">
        <v>278</v>
      </c>
      <c r="C388">
        <v>119</v>
      </c>
      <c r="D388">
        <v>23089926</v>
      </c>
      <c r="E388" t="s">
        <v>1294</v>
      </c>
      <c r="F388" t="s">
        <v>740</v>
      </c>
      <c r="G388" t="s">
        <v>1295</v>
      </c>
      <c r="H388">
        <v>166269</v>
      </c>
      <c r="I388">
        <v>735</v>
      </c>
      <c r="J388" t="s">
        <v>29</v>
      </c>
      <c r="K388" t="s">
        <v>200</v>
      </c>
      <c r="L388">
        <v>15000000</v>
      </c>
      <c r="M388">
        <v>2005</v>
      </c>
      <c r="N388">
        <v>7.7</v>
      </c>
      <c r="O388">
        <v>8089926</v>
      </c>
      <c r="S388" t="s">
        <v>822</v>
      </c>
      <c r="T388">
        <v>116</v>
      </c>
      <c r="U388">
        <v>7.1</v>
      </c>
      <c r="V388">
        <v>7.17</v>
      </c>
      <c r="W388">
        <v>7.8529999999999998</v>
      </c>
    </row>
    <row r="389" spans="1:23" x14ac:dyDescent="0.3">
      <c r="A389" t="s">
        <v>1296</v>
      </c>
      <c r="B389">
        <v>122</v>
      </c>
      <c r="C389">
        <v>111</v>
      </c>
      <c r="D389">
        <v>9180275</v>
      </c>
      <c r="E389" t="s">
        <v>92</v>
      </c>
      <c r="F389" t="s">
        <v>167</v>
      </c>
      <c r="G389" t="s">
        <v>1297</v>
      </c>
      <c r="H389">
        <v>22145</v>
      </c>
      <c r="I389">
        <v>231</v>
      </c>
      <c r="J389" t="s">
        <v>29</v>
      </c>
      <c r="K389" t="s">
        <v>30</v>
      </c>
      <c r="L389">
        <v>1200000</v>
      </c>
      <c r="M389">
        <v>2000</v>
      </c>
      <c r="N389">
        <v>7.7</v>
      </c>
      <c r="O389">
        <v>7980275</v>
      </c>
      <c r="S389" t="s">
        <v>638</v>
      </c>
      <c r="T389">
        <v>177</v>
      </c>
      <c r="U389">
        <v>7.5</v>
      </c>
      <c r="V389">
        <v>7.17</v>
      </c>
      <c r="W389">
        <v>7.8529999999999998</v>
      </c>
    </row>
    <row r="390" spans="1:23" x14ac:dyDescent="0.3">
      <c r="A390" t="s">
        <v>746</v>
      </c>
      <c r="B390">
        <v>171</v>
      </c>
      <c r="C390">
        <v>146</v>
      </c>
      <c r="D390">
        <v>77862546</v>
      </c>
      <c r="E390" t="s">
        <v>39</v>
      </c>
      <c r="F390" t="s">
        <v>837</v>
      </c>
      <c r="G390" t="s">
        <v>1298</v>
      </c>
      <c r="H390">
        <v>266310</v>
      </c>
      <c r="I390">
        <v>690</v>
      </c>
      <c r="J390" t="s">
        <v>29</v>
      </c>
      <c r="K390" t="s">
        <v>30</v>
      </c>
      <c r="L390">
        <v>70000000</v>
      </c>
      <c r="M390">
        <v>2004</v>
      </c>
      <c r="N390">
        <v>7.7</v>
      </c>
      <c r="O390">
        <v>7862546</v>
      </c>
      <c r="S390" t="s">
        <v>638</v>
      </c>
      <c r="T390">
        <v>177</v>
      </c>
      <c r="U390">
        <v>7.5</v>
      </c>
      <c r="V390">
        <v>7.17</v>
      </c>
      <c r="W390">
        <v>7.8529999999999998</v>
      </c>
    </row>
    <row r="391" spans="1:23" x14ac:dyDescent="0.3">
      <c r="A391" t="s">
        <v>256</v>
      </c>
      <c r="B391">
        <v>154</v>
      </c>
      <c r="C391">
        <v>89</v>
      </c>
      <c r="D391">
        <v>5739376</v>
      </c>
      <c r="E391" t="s">
        <v>73</v>
      </c>
      <c r="F391" t="s">
        <v>1299</v>
      </c>
      <c r="G391" t="s">
        <v>1300</v>
      </c>
      <c r="H391">
        <v>58260</v>
      </c>
      <c r="I391">
        <v>286</v>
      </c>
      <c r="J391" t="s">
        <v>29</v>
      </c>
      <c r="K391" t="s">
        <v>30</v>
      </c>
      <c r="L391">
        <v>500000</v>
      </c>
      <c r="M391">
        <v>2003</v>
      </c>
      <c r="N391">
        <v>7.7</v>
      </c>
      <c r="O391">
        <v>5239376</v>
      </c>
      <c r="S391" t="s">
        <v>1301</v>
      </c>
      <c r="T391">
        <v>121</v>
      </c>
      <c r="U391">
        <v>7.4</v>
      </c>
      <c r="V391">
        <v>7.17</v>
      </c>
      <c r="W391">
        <v>7.8529999999999998</v>
      </c>
    </row>
    <row r="392" spans="1:23" x14ac:dyDescent="0.3">
      <c r="A392" t="s">
        <v>685</v>
      </c>
      <c r="B392">
        <v>241</v>
      </c>
      <c r="C392">
        <v>81</v>
      </c>
      <c r="D392">
        <v>22245861</v>
      </c>
      <c r="E392" t="s">
        <v>73</v>
      </c>
      <c r="F392" t="s">
        <v>1302</v>
      </c>
      <c r="G392" t="s">
        <v>1303</v>
      </c>
      <c r="H392">
        <v>143251</v>
      </c>
      <c r="I392">
        <v>710</v>
      </c>
      <c r="J392" t="s">
        <v>29</v>
      </c>
      <c r="K392" t="s">
        <v>30</v>
      </c>
      <c r="L392">
        <v>19000000</v>
      </c>
      <c r="M392">
        <v>2002</v>
      </c>
      <c r="N392">
        <v>7.7</v>
      </c>
      <c r="O392">
        <v>3245861</v>
      </c>
      <c r="S392" t="s">
        <v>1301</v>
      </c>
      <c r="T392">
        <v>121</v>
      </c>
      <c r="U392">
        <v>7.4</v>
      </c>
      <c r="V392">
        <v>7.17</v>
      </c>
      <c r="W392">
        <v>7.8529999999999998</v>
      </c>
    </row>
    <row r="393" spans="1:23" x14ac:dyDescent="0.3">
      <c r="A393" t="s">
        <v>484</v>
      </c>
      <c r="B393">
        <v>65</v>
      </c>
      <c r="C393">
        <v>89</v>
      </c>
      <c r="D393">
        <v>2300000</v>
      </c>
      <c r="E393" t="s">
        <v>1076</v>
      </c>
      <c r="F393" t="s">
        <v>1077</v>
      </c>
      <c r="G393" t="s">
        <v>1304</v>
      </c>
      <c r="H393">
        <v>7921</v>
      </c>
      <c r="I393">
        <v>97</v>
      </c>
      <c r="J393" t="s">
        <v>29</v>
      </c>
      <c r="K393" t="s">
        <v>30</v>
      </c>
      <c r="L393">
        <v>439000</v>
      </c>
      <c r="M393">
        <v>1933</v>
      </c>
      <c r="N393">
        <v>7.7</v>
      </c>
      <c r="O393">
        <v>1861000</v>
      </c>
      <c r="S393" t="s">
        <v>671</v>
      </c>
      <c r="T393">
        <v>112</v>
      </c>
      <c r="U393">
        <v>6.9</v>
      </c>
      <c r="V393">
        <v>7.17</v>
      </c>
      <c r="W393">
        <v>7.8529999999999998</v>
      </c>
    </row>
    <row r="394" spans="1:23" x14ac:dyDescent="0.3">
      <c r="A394" t="s">
        <v>1137</v>
      </c>
      <c r="B394">
        <v>46</v>
      </c>
      <c r="C394">
        <v>137</v>
      </c>
      <c r="D394">
        <v>10161099</v>
      </c>
      <c r="E394" t="s">
        <v>1305</v>
      </c>
      <c r="F394" t="s">
        <v>1306</v>
      </c>
      <c r="G394" t="s">
        <v>1307</v>
      </c>
      <c r="H394">
        <v>23441</v>
      </c>
      <c r="I394">
        <v>108</v>
      </c>
      <c r="J394" t="s">
        <v>29</v>
      </c>
      <c r="K394" t="s">
        <v>200</v>
      </c>
      <c r="L394">
        <v>9000000</v>
      </c>
      <c r="M394">
        <v>1989</v>
      </c>
      <c r="N394">
        <v>7.7</v>
      </c>
      <c r="O394">
        <v>1161099</v>
      </c>
      <c r="S394" t="s">
        <v>671</v>
      </c>
      <c r="T394">
        <v>112</v>
      </c>
      <c r="U394">
        <v>6.9</v>
      </c>
      <c r="V394">
        <v>7.17</v>
      </c>
      <c r="W394">
        <v>7.8529999999999998</v>
      </c>
    </row>
    <row r="395" spans="1:23" x14ac:dyDescent="0.3">
      <c r="A395" t="s">
        <v>587</v>
      </c>
      <c r="B395">
        <v>152</v>
      </c>
      <c r="C395">
        <v>102</v>
      </c>
      <c r="D395">
        <v>7993039</v>
      </c>
      <c r="E395" t="s">
        <v>676</v>
      </c>
      <c r="F395" t="s">
        <v>1308</v>
      </c>
      <c r="G395" t="s">
        <v>1309</v>
      </c>
      <c r="H395">
        <v>120036</v>
      </c>
      <c r="I395">
        <v>408</v>
      </c>
      <c r="J395" t="s">
        <v>29</v>
      </c>
      <c r="K395" t="s">
        <v>30</v>
      </c>
      <c r="L395">
        <v>6900000</v>
      </c>
      <c r="M395">
        <v>1993</v>
      </c>
      <c r="N395">
        <v>7.7</v>
      </c>
      <c r="O395">
        <v>1093039</v>
      </c>
      <c r="S395" t="s">
        <v>1137</v>
      </c>
      <c r="T395">
        <v>111</v>
      </c>
      <c r="U395">
        <v>7</v>
      </c>
      <c r="V395">
        <v>7.16</v>
      </c>
      <c r="W395">
        <v>7.8529999999999998</v>
      </c>
    </row>
    <row r="396" spans="1:23" x14ac:dyDescent="0.3">
      <c r="A396" t="s">
        <v>474</v>
      </c>
      <c r="B396">
        <v>87</v>
      </c>
      <c r="C396">
        <v>92</v>
      </c>
      <c r="D396">
        <v>1677838</v>
      </c>
      <c r="E396" t="s">
        <v>1310</v>
      </c>
      <c r="F396" t="s">
        <v>1311</v>
      </c>
      <c r="G396" t="s">
        <v>1312</v>
      </c>
      <c r="H396">
        <v>11283</v>
      </c>
      <c r="I396">
        <v>155</v>
      </c>
      <c r="J396" t="s">
        <v>29</v>
      </c>
      <c r="K396" t="s">
        <v>30</v>
      </c>
      <c r="L396">
        <v>1000000</v>
      </c>
      <c r="M396">
        <v>2006</v>
      </c>
      <c r="N396">
        <v>7.7</v>
      </c>
      <c r="O396">
        <v>677838</v>
      </c>
      <c r="S396" t="s">
        <v>1137</v>
      </c>
      <c r="T396">
        <v>111</v>
      </c>
      <c r="U396">
        <v>7</v>
      </c>
      <c r="V396">
        <v>7.16</v>
      </c>
      <c r="W396">
        <v>7.8529999999999998</v>
      </c>
    </row>
    <row r="397" spans="1:23" x14ac:dyDescent="0.3">
      <c r="A397" t="s">
        <v>470</v>
      </c>
      <c r="B397">
        <v>143</v>
      </c>
      <c r="C397">
        <v>97</v>
      </c>
      <c r="D397">
        <v>469947</v>
      </c>
      <c r="E397" t="s">
        <v>588</v>
      </c>
      <c r="F397" t="s">
        <v>1313</v>
      </c>
      <c r="G397" t="s">
        <v>1314</v>
      </c>
      <c r="H397">
        <v>19846</v>
      </c>
      <c r="I397">
        <v>68</v>
      </c>
      <c r="J397" t="s">
        <v>29</v>
      </c>
      <c r="K397" t="s">
        <v>200</v>
      </c>
      <c r="L397">
        <v>120000</v>
      </c>
      <c r="M397">
        <v>2011</v>
      </c>
      <c r="N397">
        <v>7.7</v>
      </c>
      <c r="O397">
        <v>349947</v>
      </c>
      <c r="S397" t="s">
        <v>798</v>
      </c>
      <c r="T397">
        <v>121.5</v>
      </c>
      <c r="U397">
        <v>7.05</v>
      </c>
      <c r="V397">
        <v>7.15</v>
      </c>
      <c r="W397">
        <v>7.8529999999999998</v>
      </c>
    </row>
    <row r="398" spans="1:23" x14ac:dyDescent="0.3">
      <c r="A398" t="s">
        <v>1315</v>
      </c>
      <c r="B398">
        <v>105</v>
      </c>
      <c r="C398">
        <v>87</v>
      </c>
      <c r="D398">
        <v>515005</v>
      </c>
      <c r="E398" t="s">
        <v>1316</v>
      </c>
      <c r="F398" t="s">
        <v>1317</v>
      </c>
      <c r="G398" t="s">
        <v>1318</v>
      </c>
      <c r="H398">
        <v>31429</v>
      </c>
      <c r="I398">
        <v>219</v>
      </c>
      <c r="J398" t="s">
        <v>29</v>
      </c>
      <c r="K398" t="s">
        <v>200</v>
      </c>
      <c r="L398">
        <v>560000</v>
      </c>
      <c r="M398">
        <v>1964</v>
      </c>
      <c r="N398">
        <v>7.7</v>
      </c>
      <c r="O398">
        <v>-44995</v>
      </c>
      <c r="S398" t="s">
        <v>798</v>
      </c>
      <c r="T398">
        <v>121.5</v>
      </c>
      <c r="U398">
        <v>7.05</v>
      </c>
      <c r="V398">
        <v>7.15</v>
      </c>
      <c r="W398">
        <v>7.8529999999999998</v>
      </c>
    </row>
    <row r="399" spans="1:23" x14ac:dyDescent="0.3">
      <c r="A399" t="s">
        <v>463</v>
      </c>
      <c r="B399">
        <v>11</v>
      </c>
      <c r="C399">
        <v>106</v>
      </c>
      <c r="D399">
        <v>1111</v>
      </c>
      <c r="E399" t="s">
        <v>1319</v>
      </c>
      <c r="F399" t="s">
        <v>1320</v>
      </c>
      <c r="G399" t="s">
        <v>1321</v>
      </c>
      <c r="H399">
        <v>771</v>
      </c>
      <c r="I399">
        <v>10</v>
      </c>
      <c r="J399" t="s">
        <v>29</v>
      </c>
      <c r="K399" t="s">
        <v>30</v>
      </c>
      <c r="L399">
        <v>200000</v>
      </c>
      <c r="M399">
        <v>2006</v>
      </c>
      <c r="N399">
        <v>7.7</v>
      </c>
      <c r="O399">
        <v>-198889</v>
      </c>
      <c r="S399" t="s">
        <v>1322</v>
      </c>
      <c r="T399">
        <v>116.5</v>
      </c>
      <c r="U399">
        <v>7.15</v>
      </c>
      <c r="V399">
        <v>7.15</v>
      </c>
      <c r="W399">
        <v>7.8529999999999998</v>
      </c>
    </row>
    <row r="400" spans="1:23" x14ac:dyDescent="0.3">
      <c r="A400" t="s">
        <v>434</v>
      </c>
      <c r="B400">
        <v>94</v>
      </c>
      <c r="C400">
        <v>130</v>
      </c>
      <c r="D400">
        <v>9473382</v>
      </c>
      <c r="E400" t="s">
        <v>1323</v>
      </c>
      <c r="F400" t="s">
        <v>1324</v>
      </c>
      <c r="G400" t="s">
        <v>1325</v>
      </c>
      <c r="H400">
        <v>26832</v>
      </c>
      <c r="I400">
        <v>247</v>
      </c>
      <c r="J400" t="s">
        <v>90</v>
      </c>
      <c r="K400" t="s">
        <v>442</v>
      </c>
      <c r="L400">
        <v>10000000</v>
      </c>
      <c r="M400">
        <v>1998</v>
      </c>
      <c r="N400">
        <v>7.7</v>
      </c>
      <c r="O400">
        <v>-526618</v>
      </c>
      <c r="S400" t="s">
        <v>1322</v>
      </c>
      <c r="T400">
        <v>116.5</v>
      </c>
      <c r="U400">
        <v>7.15</v>
      </c>
      <c r="V400">
        <v>7.15</v>
      </c>
      <c r="W400">
        <v>7.8529999999999998</v>
      </c>
    </row>
    <row r="401" spans="1:23" x14ac:dyDescent="0.3">
      <c r="A401" t="s">
        <v>1326</v>
      </c>
      <c r="B401">
        <v>120</v>
      </c>
      <c r="C401">
        <v>112</v>
      </c>
      <c r="D401">
        <v>4306697</v>
      </c>
      <c r="E401" t="s">
        <v>92</v>
      </c>
      <c r="F401" t="s">
        <v>1327</v>
      </c>
      <c r="G401" t="s">
        <v>1328</v>
      </c>
      <c r="H401">
        <v>26720</v>
      </c>
      <c r="I401">
        <v>196</v>
      </c>
      <c r="J401" t="s">
        <v>29</v>
      </c>
      <c r="K401" t="s">
        <v>442</v>
      </c>
      <c r="L401">
        <v>5000000</v>
      </c>
      <c r="M401">
        <v>1997</v>
      </c>
      <c r="N401">
        <v>7.7</v>
      </c>
      <c r="O401">
        <v>-693303</v>
      </c>
      <c r="S401" t="s">
        <v>1329</v>
      </c>
      <c r="T401">
        <v>113.5</v>
      </c>
      <c r="U401">
        <v>7.15</v>
      </c>
      <c r="V401">
        <v>7.15</v>
      </c>
      <c r="W401">
        <v>7.8529999999999998</v>
      </c>
    </row>
    <row r="402" spans="1:23" x14ac:dyDescent="0.3">
      <c r="A402" t="s">
        <v>495</v>
      </c>
      <c r="B402">
        <v>84</v>
      </c>
      <c r="C402">
        <v>53</v>
      </c>
      <c r="D402">
        <v>274661</v>
      </c>
      <c r="E402" t="s">
        <v>1330</v>
      </c>
      <c r="F402" t="s">
        <v>495</v>
      </c>
      <c r="G402" t="s">
        <v>1331</v>
      </c>
      <c r="H402">
        <v>10564</v>
      </c>
      <c r="I402">
        <v>40</v>
      </c>
      <c r="J402" t="s">
        <v>29</v>
      </c>
      <c r="K402" t="s">
        <v>30</v>
      </c>
      <c r="L402">
        <v>1000000</v>
      </c>
      <c r="M402">
        <v>2007</v>
      </c>
      <c r="N402">
        <v>7.7</v>
      </c>
      <c r="O402">
        <v>-725339</v>
      </c>
      <c r="S402" t="s">
        <v>1329</v>
      </c>
      <c r="T402">
        <v>113.5</v>
      </c>
      <c r="U402">
        <v>7.15</v>
      </c>
      <c r="V402">
        <v>7.15</v>
      </c>
      <c r="W402">
        <v>7.8529999999999998</v>
      </c>
    </row>
    <row r="403" spans="1:23" x14ac:dyDescent="0.3">
      <c r="A403" t="s">
        <v>447</v>
      </c>
      <c r="B403">
        <v>153</v>
      </c>
      <c r="C403">
        <v>121</v>
      </c>
      <c r="D403">
        <v>4063859</v>
      </c>
      <c r="E403" t="s">
        <v>588</v>
      </c>
      <c r="F403" t="s">
        <v>1332</v>
      </c>
      <c r="G403" t="s">
        <v>1333</v>
      </c>
      <c r="H403">
        <v>114407</v>
      </c>
      <c r="I403">
        <v>225</v>
      </c>
      <c r="J403" t="s">
        <v>96</v>
      </c>
      <c r="K403" t="s">
        <v>227</v>
      </c>
      <c r="L403">
        <v>4800000</v>
      </c>
      <c r="M403">
        <v>2003</v>
      </c>
      <c r="N403">
        <v>7.7</v>
      </c>
      <c r="O403">
        <v>-736141</v>
      </c>
      <c r="S403" t="s">
        <v>1334</v>
      </c>
      <c r="T403">
        <v>104</v>
      </c>
      <c r="U403">
        <v>7.15</v>
      </c>
      <c r="V403">
        <v>7.15</v>
      </c>
      <c r="W403">
        <v>7.8529999999999998</v>
      </c>
    </row>
    <row r="404" spans="1:23" x14ac:dyDescent="0.3">
      <c r="A404" t="s">
        <v>427</v>
      </c>
      <c r="B404">
        <v>73</v>
      </c>
      <c r="C404">
        <v>141</v>
      </c>
      <c r="D404">
        <v>6173485</v>
      </c>
      <c r="E404" t="s">
        <v>393</v>
      </c>
      <c r="F404" t="s">
        <v>1335</v>
      </c>
      <c r="G404" t="s">
        <v>1336</v>
      </c>
      <c r="H404">
        <v>10672</v>
      </c>
      <c r="I404">
        <v>84</v>
      </c>
      <c r="J404" t="s">
        <v>29</v>
      </c>
      <c r="K404" t="s">
        <v>227</v>
      </c>
      <c r="L404">
        <v>7000000</v>
      </c>
      <c r="M404">
        <v>2001</v>
      </c>
      <c r="N404">
        <v>7.7</v>
      </c>
      <c r="O404">
        <v>-826515</v>
      </c>
      <c r="S404" t="s">
        <v>1337</v>
      </c>
      <c r="T404">
        <v>104</v>
      </c>
      <c r="U404">
        <v>7.15</v>
      </c>
      <c r="V404">
        <v>7.15</v>
      </c>
      <c r="W404">
        <v>7.8529999999999998</v>
      </c>
    </row>
    <row r="405" spans="1:23" x14ac:dyDescent="0.3">
      <c r="A405" t="s">
        <v>466</v>
      </c>
      <c r="B405">
        <v>172</v>
      </c>
      <c r="C405">
        <v>101</v>
      </c>
      <c r="D405">
        <v>327919</v>
      </c>
      <c r="E405" t="s">
        <v>26</v>
      </c>
      <c r="F405" t="s">
        <v>1338</v>
      </c>
      <c r="G405" t="s">
        <v>1339</v>
      </c>
      <c r="H405">
        <v>99177</v>
      </c>
      <c r="I405">
        <v>192</v>
      </c>
      <c r="J405" t="s">
        <v>29</v>
      </c>
      <c r="K405" t="s">
        <v>200</v>
      </c>
      <c r="L405">
        <v>1500000</v>
      </c>
      <c r="M405">
        <v>2006</v>
      </c>
      <c r="N405">
        <v>7.7</v>
      </c>
      <c r="O405">
        <v>-1172081</v>
      </c>
      <c r="S405" t="s">
        <v>1334</v>
      </c>
      <c r="T405">
        <v>104</v>
      </c>
      <c r="U405">
        <v>7.15</v>
      </c>
      <c r="V405">
        <v>7.15</v>
      </c>
      <c r="W405">
        <v>7.8529999999999998</v>
      </c>
    </row>
    <row r="406" spans="1:23" x14ac:dyDescent="0.3">
      <c r="A406" t="s">
        <v>499</v>
      </c>
      <c r="B406">
        <v>92</v>
      </c>
      <c r="C406">
        <v>107</v>
      </c>
      <c r="D406">
        <v>768045</v>
      </c>
      <c r="E406" t="s">
        <v>575</v>
      </c>
      <c r="F406" t="s">
        <v>1340</v>
      </c>
      <c r="G406" t="s">
        <v>1341</v>
      </c>
      <c r="H406">
        <v>19732</v>
      </c>
      <c r="I406">
        <v>120</v>
      </c>
      <c r="J406" t="s">
        <v>29</v>
      </c>
      <c r="K406" t="s">
        <v>200</v>
      </c>
      <c r="L406">
        <v>2000000</v>
      </c>
      <c r="M406">
        <v>2002</v>
      </c>
      <c r="N406">
        <v>7.7</v>
      </c>
      <c r="O406">
        <v>-1231955</v>
      </c>
      <c r="S406" t="s">
        <v>1342</v>
      </c>
      <c r="T406">
        <v>103.5</v>
      </c>
      <c r="U406">
        <v>7.15</v>
      </c>
      <c r="V406">
        <v>7.15</v>
      </c>
      <c r="W406">
        <v>7.8529999999999998</v>
      </c>
    </row>
    <row r="407" spans="1:23" x14ac:dyDescent="0.3">
      <c r="A407" t="s">
        <v>857</v>
      </c>
      <c r="B407">
        <v>202</v>
      </c>
      <c r="C407">
        <v>108</v>
      </c>
      <c r="D407">
        <v>13060843</v>
      </c>
      <c r="E407" t="s">
        <v>92</v>
      </c>
      <c r="F407" t="s">
        <v>436</v>
      </c>
      <c r="G407" t="s">
        <v>1343</v>
      </c>
      <c r="H407">
        <v>149528</v>
      </c>
      <c r="I407">
        <v>454</v>
      </c>
      <c r="J407" t="s">
        <v>29</v>
      </c>
      <c r="K407" t="s">
        <v>30</v>
      </c>
      <c r="L407">
        <v>15000000</v>
      </c>
      <c r="M407">
        <v>2002</v>
      </c>
      <c r="N407">
        <v>7.7</v>
      </c>
      <c r="O407">
        <v>-1939157</v>
      </c>
      <c r="S407" t="s">
        <v>1342</v>
      </c>
      <c r="T407">
        <v>103.5</v>
      </c>
      <c r="U407">
        <v>7.15</v>
      </c>
      <c r="V407">
        <v>7.15</v>
      </c>
      <c r="W407">
        <v>7.8529999999999998</v>
      </c>
    </row>
    <row r="408" spans="1:23" x14ac:dyDescent="0.3">
      <c r="A408" t="s">
        <v>477</v>
      </c>
      <c r="B408">
        <v>90</v>
      </c>
      <c r="C408">
        <v>92</v>
      </c>
      <c r="D408">
        <v>7927</v>
      </c>
      <c r="E408" t="s">
        <v>1344</v>
      </c>
      <c r="F408" t="s">
        <v>1345</v>
      </c>
      <c r="G408" t="s">
        <v>1346</v>
      </c>
      <c r="H408">
        <v>19236</v>
      </c>
      <c r="I408">
        <v>175</v>
      </c>
      <c r="J408" t="s">
        <v>29</v>
      </c>
      <c r="K408" t="s">
        <v>30</v>
      </c>
      <c r="L408">
        <v>2300000</v>
      </c>
      <c r="M408">
        <v>1947</v>
      </c>
      <c r="N408">
        <v>7.7</v>
      </c>
      <c r="O408">
        <v>-2292073</v>
      </c>
      <c r="S408" t="s">
        <v>404</v>
      </c>
      <c r="T408">
        <v>120</v>
      </c>
      <c r="U408">
        <v>7</v>
      </c>
      <c r="V408">
        <v>7.14</v>
      </c>
      <c r="W408">
        <v>7.8529999999999998</v>
      </c>
    </row>
    <row r="409" spans="1:23" x14ac:dyDescent="0.3">
      <c r="A409" t="s">
        <v>457</v>
      </c>
      <c r="B409">
        <v>135</v>
      </c>
      <c r="C409">
        <v>112</v>
      </c>
      <c r="D409">
        <v>3432342</v>
      </c>
      <c r="E409" t="s">
        <v>1347</v>
      </c>
      <c r="F409" t="s">
        <v>1348</v>
      </c>
      <c r="G409" t="s">
        <v>1349</v>
      </c>
      <c r="H409">
        <v>24921</v>
      </c>
      <c r="I409">
        <v>166</v>
      </c>
      <c r="J409" t="s">
        <v>90</v>
      </c>
      <c r="K409" t="s">
        <v>442</v>
      </c>
      <c r="L409">
        <v>6000000</v>
      </c>
      <c r="M409">
        <v>2003</v>
      </c>
      <c r="N409">
        <v>7.7</v>
      </c>
      <c r="O409">
        <v>-2567658</v>
      </c>
      <c r="S409" t="s">
        <v>404</v>
      </c>
      <c r="T409">
        <v>120</v>
      </c>
      <c r="U409">
        <v>7</v>
      </c>
      <c r="V409">
        <v>7.14</v>
      </c>
      <c r="W409">
        <v>7.8529999999999998</v>
      </c>
    </row>
    <row r="410" spans="1:23" x14ac:dyDescent="0.3">
      <c r="A410" t="s">
        <v>1350</v>
      </c>
      <c r="B410">
        <v>183</v>
      </c>
      <c r="C410">
        <v>122</v>
      </c>
      <c r="D410">
        <v>871577</v>
      </c>
      <c r="E410" t="s">
        <v>1222</v>
      </c>
      <c r="F410" t="s">
        <v>1351</v>
      </c>
      <c r="G410" t="s">
        <v>1352</v>
      </c>
      <c r="H410">
        <v>51353</v>
      </c>
      <c r="I410">
        <v>143</v>
      </c>
      <c r="J410" t="s">
        <v>29</v>
      </c>
      <c r="K410" t="s">
        <v>200</v>
      </c>
      <c r="L410">
        <v>4500000</v>
      </c>
      <c r="M410">
        <v>2007</v>
      </c>
      <c r="N410">
        <v>7.7</v>
      </c>
      <c r="O410">
        <v>-3628423</v>
      </c>
      <c r="S410" t="s">
        <v>1243</v>
      </c>
      <c r="T410">
        <v>142</v>
      </c>
      <c r="U410">
        <v>7</v>
      </c>
      <c r="V410">
        <v>7.13</v>
      </c>
      <c r="W410">
        <v>7.8529999999999998</v>
      </c>
    </row>
    <row r="411" spans="1:23" x14ac:dyDescent="0.3">
      <c r="A411" t="s">
        <v>292</v>
      </c>
      <c r="B411">
        <v>192</v>
      </c>
      <c r="C411">
        <v>124</v>
      </c>
      <c r="D411">
        <v>16248701</v>
      </c>
      <c r="E411" t="s">
        <v>92</v>
      </c>
      <c r="F411" t="s">
        <v>761</v>
      </c>
      <c r="G411" t="s">
        <v>1353</v>
      </c>
      <c r="H411">
        <v>189683</v>
      </c>
      <c r="I411">
        <v>559</v>
      </c>
      <c r="J411" t="s">
        <v>29</v>
      </c>
      <c r="K411" t="s">
        <v>30</v>
      </c>
      <c r="L411">
        <v>20000000</v>
      </c>
      <c r="M411">
        <v>2003</v>
      </c>
      <c r="N411">
        <v>7.7</v>
      </c>
      <c r="O411">
        <v>-3751299</v>
      </c>
      <c r="S411" t="s">
        <v>1243</v>
      </c>
      <c r="T411">
        <v>142</v>
      </c>
      <c r="U411">
        <v>7</v>
      </c>
      <c r="V411">
        <v>7.13</v>
      </c>
      <c r="W411">
        <v>7.8529999999999998</v>
      </c>
    </row>
    <row r="412" spans="1:23" x14ac:dyDescent="0.3">
      <c r="A412" t="s">
        <v>455</v>
      </c>
      <c r="B412">
        <v>64</v>
      </c>
      <c r="C412">
        <v>113</v>
      </c>
      <c r="D412">
        <v>146402</v>
      </c>
      <c r="E412" t="s">
        <v>73</v>
      </c>
      <c r="F412" t="s">
        <v>1354</v>
      </c>
      <c r="G412" t="s">
        <v>1355</v>
      </c>
      <c r="H412">
        <v>9913</v>
      </c>
      <c r="I412">
        <v>38</v>
      </c>
      <c r="J412" t="s">
        <v>174</v>
      </c>
      <c r="K412" t="s">
        <v>408</v>
      </c>
      <c r="L412">
        <v>4000000</v>
      </c>
      <c r="M412">
        <v>2002</v>
      </c>
      <c r="N412">
        <v>7.7</v>
      </c>
      <c r="O412">
        <v>-3853598</v>
      </c>
      <c r="S412" t="s">
        <v>485</v>
      </c>
      <c r="T412">
        <v>96</v>
      </c>
      <c r="U412">
        <v>6.8</v>
      </c>
      <c r="V412">
        <v>7.13</v>
      </c>
      <c r="W412">
        <v>7.8529999999999998</v>
      </c>
    </row>
    <row r="413" spans="1:23" x14ac:dyDescent="0.3">
      <c r="A413" t="s">
        <v>1356</v>
      </c>
      <c r="B413">
        <v>204</v>
      </c>
      <c r="C413">
        <v>94</v>
      </c>
      <c r="D413">
        <v>1082044</v>
      </c>
      <c r="E413" t="s">
        <v>224</v>
      </c>
      <c r="F413" t="s">
        <v>40</v>
      </c>
      <c r="G413" t="s">
        <v>1357</v>
      </c>
      <c r="H413">
        <v>281649</v>
      </c>
      <c r="I413">
        <v>458</v>
      </c>
      <c r="J413" t="s">
        <v>29</v>
      </c>
      <c r="K413" t="s">
        <v>408</v>
      </c>
      <c r="L413">
        <v>5000000</v>
      </c>
      <c r="M413">
        <v>2004</v>
      </c>
      <c r="N413">
        <v>7.7</v>
      </c>
      <c r="O413">
        <v>-3917956</v>
      </c>
      <c r="S413" t="s">
        <v>485</v>
      </c>
      <c r="T413">
        <v>96</v>
      </c>
      <c r="U413">
        <v>6.8</v>
      </c>
      <c r="V413">
        <v>7.13</v>
      </c>
      <c r="W413">
        <v>7.8529999999999998</v>
      </c>
    </row>
    <row r="414" spans="1:23" x14ac:dyDescent="0.3">
      <c r="A414" t="s">
        <v>492</v>
      </c>
      <c r="B414">
        <v>118</v>
      </c>
      <c r="C414">
        <v>75</v>
      </c>
      <c r="D414">
        <v>686383</v>
      </c>
      <c r="E414" t="s">
        <v>160</v>
      </c>
      <c r="F414" t="s">
        <v>1358</v>
      </c>
      <c r="G414" t="s">
        <v>1359</v>
      </c>
      <c r="H414">
        <v>22811</v>
      </c>
      <c r="I414">
        <v>71</v>
      </c>
      <c r="J414" t="s">
        <v>29</v>
      </c>
      <c r="K414" t="s">
        <v>241</v>
      </c>
      <c r="L414">
        <v>6500000</v>
      </c>
      <c r="M414">
        <v>2009</v>
      </c>
      <c r="N414">
        <v>7.7</v>
      </c>
      <c r="O414">
        <v>-5813617</v>
      </c>
      <c r="S414" t="s">
        <v>1360</v>
      </c>
      <c r="T414">
        <v>86</v>
      </c>
      <c r="U414">
        <v>7.5</v>
      </c>
      <c r="V414">
        <v>7.13</v>
      </c>
      <c r="W414">
        <v>7.8529999999999998</v>
      </c>
    </row>
    <row r="415" spans="1:23" x14ac:dyDescent="0.3">
      <c r="A415" t="s">
        <v>423</v>
      </c>
      <c r="B415">
        <v>280</v>
      </c>
      <c r="C415">
        <v>172</v>
      </c>
      <c r="D415">
        <v>2835886</v>
      </c>
      <c r="E415" t="s">
        <v>92</v>
      </c>
      <c r="F415" t="s">
        <v>1361</v>
      </c>
      <c r="G415" t="s">
        <v>1362</v>
      </c>
      <c r="H415">
        <v>55516</v>
      </c>
      <c r="I415">
        <v>124</v>
      </c>
      <c r="J415" t="s">
        <v>69</v>
      </c>
      <c r="K415" t="s">
        <v>70</v>
      </c>
      <c r="L415">
        <v>9200000</v>
      </c>
      <c r="M415">
        <v>2013</v>
      </c>
      <c r="N415">
        <v>7.7</v>
      </c>
      <c r="O415">
        <v>-6364114</v>
      </c>
      <c r="S415" t="s">
        <v>1360</v>
      </c>
      <c r="T415">
        <v>86</v>
      </c>
      <c r="U415">
        <v>7.5</v>
      </c>
      <c r="V415">
        <v>7.13</v>
      </c>
      <c r="W415">
        <v>7.8529999999999998</v>
      </c>
    </row>
    <row r="416" spans="1:23" x14ac:dyDescent="0.3">
      <c r="A416" t="s">
        <v>929</v>
      </c>
      <c r="B416">
        <v>169</v>
      </c>
      <c r="C416">
        <v>125</v>
      </c>
      <c r="D416">
        <v>3753806</v>
      </c>
      <c r="E416" t="s">
        <v>26</v>
      </c>
      <c r="F416" t="s">
        <v>1363</v>
      </c>
      <c r="G416" t="s">
        <v>1364</v>
      </c>
      <c r="H416">
        <v>20307</v>
      </c>
      <c r="I416">
        <v>165</v>
      </c>
      <c r="J416" t="s">
        <v>29</v>
      </c>
      <c r="K416" t="s">
        <v>200</v>
      </c>
      <c r="L416">
        <v>11000000</v>
      </c>
      <c r="M416">
        <v>2004</v>
      </c>
      <c r="N416">
        <v>7.7</v>
      </c>
      <c r="O416">
        <v>-7246194</v>
      </c>
      <c r="S416" t="s">
        <v>824</v>
      </c>
      <c r="T416">
        <v>108</v>
      </c>
      <c r="U416">
        <v>7.3</v>
      </c>
      <c r="V416">
        <v>7.13</v>
      </c>
      <c r="W416">
        <v>7.8529999999999998</v>
      </c>
    </row>
    <row r="417" spans="1:23" x14ac:dyDescent="0.3">
      <c r="A417" t="s">
        <v>1365</v>
      </c>
      <c r="B417">
        <v>356</v>
      </c>
      <c r="C417">
        <v>96</v>
      </c>
      <c r="D417">
        <v>17114882</v>
      </c>
      <c r="E417" t="s">
        <v>1366</v>
      </c>
      <c r="F417" t="s">
        <v>1367</v>
      </c>
      <c r="G417" t="s">
        <v>1368</v>
      </c>
      <c r="H417">
        <v>189249</v>
      </c>
      <c r="I417">
        <v>398</v>
      </c>
      <c r="J417" t="s">
        <v>29</v>
      </c>
      <c r="K417" t="s">
        <v>30</v>
      </c>
      <c r="L417">
        <v>25000000</v>
      </c>
      <c r="M417">
        <v>2007</v>
      </c>
      <c r="N417">
        <v>7.7</v>
      </c>
      <c r="O417">
        <v>-7885118</v>
      </c>
      <c r="S417" t="s">
        <v>824</v>
      </c>
      <c r="T417">
        <v>108</v>
      </c>
      <c r="U417">
        <v>7.3</v>
      </c>
      <c r="V417">
        <v>7.13</v>
      </c>
      <c r="W417">
        <v>7.8529999999999998</v>
      </c>
    </row>
    <row r="418" spans="1:23" x14ac:dyDescent="0.3">
      <c r="A418" t="s">
        <v>363</v>
      </c>
      <c r="B418">
        <v>156</v>
      </c>
      <c r="C418">
        <v>118</v>
      </c>
      <c r="D418">
        <v>10562387</v>
      </c>
      <c r="E418" t="s">
        <v>1061</v>
      </c>
      <c r="F418" t="s">
        <v>482</v>
      </c>
      <c r="G418" t="s">
        <v>1369</v>
      </c>
      <c r="H418">
        <v>213226</v>
      </c>
      <c r="I418">
        <v>648</v>
      </c>
      <c r="J418" t="s">
        <v>29</v>
      </c>
      <c r="K418" t="s">
        <v>30</v>
      </c>
      <c r="L418">
        <v>18500000</v>
      </c>
      <c r="M418">
        <v>1998</v>
      </c>
      <c r="N418">
        <v>7.7</v>
      </c>
      <c r="O418">
        <v>-7937613</v>
      </c>
      <c r="S418" t="s">
        <v>802</v>
      </c>
      <c r="T418">
        <v>106</v>
      </c>
      <c r="U418">
        <v>7</v>
      </c>
      <c r="V418">
        <v>7.13</v>
      </c>
      <c r="W418">
        <v>7.8529999999999998</v>
      </c>
    </row>
    <row r="419" spans="1:23" x14ac:dyDescent="0.3">
      <c r="A419" t="s">
        <v>432</v>
      </c>
      <c r="B419">
        <v>149</v>
      </c>
      <c r="C419">
        <v>132</v>
      </c>
      <c r="D419">
        <v>119922</v>
      </c>
      <c r="E419" t="s">
        <v>575</v>
      </c>
      <c r="F419" t="s">
        <v>1370</v>
      </c>
      <c r="G419" t="s">
        <v>1371</v>
      </c>
      <c r="H419">
        <v>8429</v>
      </c>
      <c r="I419">
        <v>62</v>
      </c>
      <c r="J419" t="s">
        <v>139</v>
      </c>
      <c r="K419" t="s">
        <v>926</v>
      </c>
      <c r="L419">
        <v>12000000</v>
      </c>
      <c r="M419">
        <v>2009</v>
      </c>
      <c r="N419">
        <v>7.7</v>
      </c>
      <c r="O419">
        <v>-11880078</v>
      </c>
      <c r="S419" t="s">
        <v>802</v>
      </c>
      <c r="T419">
        <v>106</v>
      </c>
      <c r="U419">
        <v>7</v>
      </c>
      <c r="V419">
        <v>7.13</v>
      </c>
      <c r="W419">
        <v>7.8529999999999998</v>
      </c>
    </row>
    <row r="420" spans="1:23" x14ac:dyDescent="0.3">
      <c r="A420" t="s">
        <v>528</v>
      </c>
      <c r="B420">
        <v>87</v>
      </c>
      <c r="C420">
        <v>90</v>
      </c>
      <c r="D420">
        <v>1752214</v>
      </c>
      <c r="E420" t="s">
        <v>699</v>
      </c>
      <c r="F420" t="s">
        <v>1372</v>
      </c>
      <c r="G420" t="s">
        <v>1373</v>
      </c>
      <c r="H420">
        <v>60460</v>
      </c>
      <c r="I420">
        <v>104</v>
      </c>
      <c r="J420" t="s">
        <v>29</v>
      </c>
      <c r="K420" t="s">
        <v>30</v>
      </c>
      <c r="L420">
        <v>14000000</v>
      </c>
      <c r="M420">
        <v>2010</v>
      </c>
      <c r="N420">
        <v>7.7</v>
      </c>
      <c r="O420">
        <v>-12247786</v>
      </c>
      <c r="S420" t="s">
        <v>1374</v>
      </c>
      <c r="T420">
        <v>143</v>
      </c>
      <c r="U420">
        <v>7.3</v>
      </c>
      <c r="V420">
        <v>7.12</v>
      </c>
      <c r="W420">
        <v>7.8529999999999998</v>
      </c>
    </row>
    <row r="421" spans="1:23" x14ac:dyDescent="0.3">
      <c r="A421" t="s">
        <v>1375</v>
      </c>
      <c r="B421">
        <v>222</v>
      </c>
      <c r="C421">
        <v>111</v>
      </c>
      <c r="D421">
        <v>14337579</v>
      </c>
      <c r="E421" t="s">
        <v>1376</v>
      </c>
      <c r="F421" t="s">
        <v>1377</v>
      </c>
      <c r="G421" t="s">
        <v>1378</v>
      </c>
      <c r="H421">
        <v>156929</v>
      </c>
      <c r="I421">
        <v>624</v>
      </c>
      <c r="J421" t="s">
        <v>29</v>
      </c>
      <c r="K421" t="s">
        <v>581</v>
      </c>
      <c r="L421">
        <v>27000000</v>
      </c>
      <c r="M421">
        <v>1998</v>
      </c>
      <c r="N421">
        <v>7.7</v>
      </c>
      <c r="O421">
        <v>-12662421</v>
      </c>
      <c r="S421" t="s">
        <v>1374</v>
      </c>
      <c r="T421">
        <v>143</v>
      </c>
      <c r="U421">
        <v>7.3</v>
      </c>
      <c r="V421">
        <v>7.12</v>
      </c>
      <c r="W421">
        <v>7.8529999999999998</v>
      </c>
    </row>
    <row r="422" spans="1:23" x14ac:dyDescent="0.3">
      <c r="A422" t="s">
        <v>438</v>
      </c>
      <c r="B422">
        <v>25</v>
      </c>
      <c r="C422">
        <v>125</v>
      </c>
      <c r="D422">
        <v>4068087</v>
      </c>
      <c r="E422" t="s">
        <v>60</v>
      </c>
      <c r="F422" t="s">
        <v>1379</v>
      </c>
      <c r="G422" t="s">
        <v>1380</v>
      </c>
      <c r="H422">
        <v>2164</v>
      </c>
      <c r="I422">
        <v>74</v>
      </c>
      <c r="J422" t="s">
        <v>29</v>
      </c>
      <c r="K422" t="s">
        <v>442</v>
      </c>
      <c r="L422">
        <v>17000000</v>
      </c>
      <c r="M422">
        <v>2003</v>
      </c>
      <c r="N422">
        <v>7.7</v>
      </c>
      <c r="O422">
        <v>-12931913</v>
      </c>
      <c r="S422" t="s">
        <v>522</v>
      </c>
      <c r="T422">
        <v>106</v>
      </c>
      <c r="U422">
        <v>7</v>
      </c>
      <c r="V422">
        <v>7.11</v>
      </c>
      <c r="W422">
        <v>7.8529999999999998</v>
      </c>
    </row>
    <row r="423" spans="1:23" x14ac:dyDescent="0.3">
      <c r="A423" t="s">
        <v>450</v>
      </c>
      <c r="B423">
        <v>185</v>
      </c>
      <c r="C423">
        <v>120</v>
      </c>
      <c r="D423">
        <v>23947</v>
      </c>
      <c r="E423" t="s">
        <v>448</v>
      </c>
      <c r="F423" t="s">
        <v>729</v>
      </c>
      <c r="G423" t="s">
        <v>1381</v>
      </c>
      <c r="H423">
        <v>357579</v>
      </c>
      <c r="I423">
        <v>1100</v>
      </c>
      <c r="J423" t="s">
        <v>29</v>
      </c>
      <c r="K423" t="s">
        <v>30</v>
      </c>
      <c r="L423">
        <v>13000000</v>
      </c>
      <c r="M423">
        <v>2004</v>
      </c>
      <c r="N423">
        <v>7.7</v>
      </c>
      <c r="O423">
        <v>-12976053</v>
      </c>
      <c r="S423" t="s">
        <v>522</v>
      </c>
      <c r="T423">
        <v>106</v>
      </c>
      <c r="U423">
        <v>7</v>
      </c>
      <c r="V423">
        <v>7.11</v>
      </c>
      <c r="W423">
        <v>7.8529999999999998</v>
      </c>
    </row>
    <row r="424" spans="1:23" x14ac:dyDescent="0.3">
      <c r="A424" t="s">
        <v>1382</v>
      </c>
      <c r="B424">
        <v>22</v>
      </c>
      <c r="C424">
        <v>271</v>
      </c>
      <c r="D424">
        <v>10769960</v>
      </c>
      <c r="E424" t="s">
        <v>575</v>
      </c>
      <c r="F424" t="s">
        <v>1383</v>
      </c>
      <c r="G424" t="s">
        <v>1384</v>
      </c>
      <c r="H424">
        <v>21940</v>
      </c>
      <c r="I424">
        <v>256</v>
      </c>
      <c r="J424" t="s">
        <v>29</v>
      </c>
      <c r="K424" t="s">
        <v>30</v>
      </c>
      <c r="L424">
        <v>25000000</v>
      </c>
      <c r="M424">
        <v>1993</v>
      </c>
      <c r="N424">
        <v>7.7</v>
      </c>
      <c r="O424">
        <v>-14230040</v>
      </c>
      <c r="S424" t="s">
        <v>337</v>
      </c>
      <c r="T424">
        <v>116</v>
      </c>
      <c r="U424">
        <v>7.5</v>
      </c>
      <c r="V424">
        <v>7.11</v>
      </c>
      <c r="W424">
        <v>7.8529999999999998</v>
      </c>
    </row>
    <row r="425" spans="1:23" x14ac:dyDescent="0.3">
      <c r="A425" t="s">
        <v>392</v>
      </c>
      <c r="B425">
        <v>302</v>
      </c>
      <c r="C425">
        <v>122</v>
      </c>
      <c r="D425">
        <v>18593156</v>
      </c>
      <c r="E425" t="s">
        <v>92</v>
      </c>
      <c r="F425" t="s">
        <v>1385</v>
      </c>
      <c r="G425" t="s">
        <v>1386</v>
      </c>
      <c r="H425">
        <v>88682</v>
      </c>
      <c r="I425">
        <v>241</v>
      </c>
      <c r="J425" t="s">
        <v>29</v>
      </c>
      <c r="K425" t="s">
        <v>30</v>
      </c>
      <c r="L425">
        <v>35000000</v>
      </c>
      <c r="M425">
        <v>2008</v>
      </c>
      <c r="N425">
        <v>7.7</v>
      </c>
      <c r="O425">
        <v>-16406844</v>
      </c>
      <c r="S425" t="s">
        <v>337</v>
      </c>
      <c r="T425">
        <v>116</v>
      </c>
      <c r="U425">
        <v>7.5</v>
      </c>
      <c r="V425">
        <v>7.11</v>
      </c>
      <c r="W425">
        <v>7.8529999999999998</v>
      </c>
    </row>
    <row r="426" spans="1:23" x14ac:dyDescent="0.3">
      <c r="A426" t="s">
        <v>118</v>
      </c>
      <c r="B426">
        <v>256</v>
      </c>
      <c r="C426">
        <v>101</v>
      </c>
      <c r="D426">
        <v>15081783</v>
      </c>
      <c r="E426" t="s">
        <v>160</v>
      </c>
      <c r="F426" t="s">
        <v>1387</v>
      </c>
      <c r="G426" t="s">
        <v>1388</v>
      </c>
      <c r="H426">
        <v>85589</v>
      </c>
      <c r="I426">
        <v>144</v>
      </c>
      <c r="J426" t="s">
        <v>124</v>
      </c>
      <c r="K426" t="s">
        <v>128</v>
      </c>
      <c r="L426">
        <v>34000000</v>
      </c>
      <c r="M426">
        <v>2008</v>
      </c>
      <c r="N426">
        <v>7.7</v>
      </c>
      <c r="O426">
        <v>-18918217</v>
      </c>
      <c r="S426" t="s">
        <v>1389</v>
      </c>
      <c r="T426">
        <v>140</v>
      </c>
      <c r="U426">
        <v>7.3</v>
      </c>
      <c r="V426">
        <v>7.1</v>
      </c>
      <c r="W426">
        <v>7.8529999999999998</v>
      </c>
    </row>
    <row r="427" spans="1:23" x14ac:dyDescent="0.3">
      <c r="A427" t="s">
        <v>1183</v>
      </c>
      <c r="B427">
        <v>451</v>
      </c>
      <c r="C427">
        <v>215</v>
      </c>
      <c r="D427">
        <v>107503316</v>
      </c>
      <c r="E427" t="s">
        <v>1390</v>
      </c>
      <c r="F427" t="s">
        <v>1391</v>
      </c>
      <c r="G427" t="s">
        <v>1392</v>
      </c>
      <c r="H427">
        <v>392474</v>
      </c>
      <c r="I427">
        <v>1229</v>
      </c>
      <c r="J427" t="s">
        <v>29</v>
      </c>
      <c r="K427" t="s">
        <v>30</v>
      </c>
      <c r="L427">
        <v>130000000</v>
      </c>
      <c r="M427">
        <v>2009</v>
      </c>
      <c r="N427">
        <v>7.7</v>
      </c>
      <c r="O427">
        <v>-22496684</v>
      </c>
      <c r="S427" t="s">
        <v>1389</v>
      </c>
      <c r="T427">
        <v>140</v>
      </c>
      <c r="U427">
        <v>7.3</v>
      </c>
      <c r="V427">
        <v>7.1</v>
      </c>
      <c r="W427">
        <v>7.8529999999999998</v>
      </c>
    </row>
    <row r="428" spans="1:23" x14ac:dyDescent="0.3">
      <c r="A428" t="s">
        <v>784</v>
      </c>
      <c r="B428">
        <v>190</v>
      </c>
      <c r="C428">
        <v>154</v>
      </c>
      <c r="D428">
        <v>111110575</v>
      </c>
      <c r="E428" t="s">
        <v>1393</v>
      </c>
      <c r="F428" t="s">
        <v>649</v>
      </c>
      <c r="G428" t="s">
        <v>1394</v>
      </c>
      <c r="H428">
        <v>317166</v>
      </c>
      <c r="I428">
        <v>928</v>
      </c>
      <c r="J428" t="s">
        <v>29</v>
      </c>
      <c r="K428" t="s">
        <v>30</v>
      </c>
      <c r="L428">
        <v>140000000</v>
      </c>
      <c r="M428">
        <v>2003</v>
      </c>
      <c r="N428">
        <v>7.7</v>
      </c>
      <c r="O428">
        <v>-28889425</v>
      </c>
      <c r="S428" t="s">
        <v>1389</v>
      </c>
      <c r="T428">
        <v>140</v>
      </c>
      <c r="U428">
        <v>7.3</v>
      </c>
      <c r="V428">
        <v>7.1</v>
      </c>
      <c r="W428">
        <v>7.8529999999999998</v>
      </c>
    </row>
    <row r="429" spans="1:23" x14ac:dyDescent="0.3">
      <c r="A429" t="s">
        <v>1395</v>
      </c>
      <c r="B429">
        <v>173</v>
      </c>
      <c r="C429">
        <v>126</v>
      </c>
      <c r="D429">
        <v>63540020</v>
      </c>
      <c r="E429" t="s">
        <v>248</v>
      </c>
      <c r="F429" t="s">
        <v>1308</v>
      </c>
      <c r="G429" t="s">
        <v>1396</v>
      </c>
      <c r="H429">
        <v>343274</v>
      </c>
      <c r="I429">
        <v>742</v>
      </c>
      <c r="J429" t="s">
        <v>29</v>
      </c>
      <c r="K429" t="s">
        <v>241</v>
      </c>
      <c r="L429">
        <v>93000000</v>
      </c>
      <c r="M429">
        <v>1997</v>
      </c>
      <c r="N429">
        <v>7.7</v>
      </c>
      <c r="O429">
        <v>-29459980</v>
      </c>
      <c r="S429" t="s">
        <v>376</v>
      </c>
      <c r="T429">
        <v>138.5</v>
      </c>
      <c r="U429">
        <v>7.1</v>
      </c>
      <c r="V429">
        <v>7.1</v>
      </c>
      <c r="W429">
        <v>7.8529999999999998</v>
      </c>
    </row>
    <row r="430" spans="1:23" x14ac:dyDescent="0.3">
      <c r="A430" t="s">
        <v>541</v>
      </c>
      <c r="B430">
        <v>228</v>
      </c>
      <c r="C430">
        <v>127</v>
      </c>
      <c r="D430">
        <v>38345403</v>
      </c>
      <c r="E430" t="s">
        <v>567</v>
      </c>
      <c r="F430" t="s">
        <v>1256</v>
      </c>
      <c r="G430" t="s">
        <v>1397</v>
      </c>
      <c r="H430">
        <v>212085</v>
      </c>
      <c r="I430">
        <v>492</v>
      </c>
      <c r="J430" t="s">
        <v>29</v>
      </c>
      <c r="K430" t="s">
        <v>200</v>
      </c>
      <c r="L430">
        <v>70000000</v>
      </c>
      <c r="M430">
        <v>2007</v>
      </c>
      <c r="N430">
        <v>7.7</v>
      </c>
      <c r="O430">
        <v>-31654597</v>
      </c>
      <c r="S430" t="s">
        <v>1120</v>
      </c>
      <c r="T430">
        <v>95</v>
      </c>
      <c r="U430">
        <v>7</v>
      </c>
      <c r="V430">
        <v>7.1</v>
      </c>
      <c r="W430">
        <v>7.8529999999999998</v>
      </c>
    </row>
    <row r="431" spans="1:23" x14ac:dyDescent="0.3">
      <c r="A431" t="s">
        <v>91</v>
      </c>
      <c r="B431">
        <v>377</v>
      </c>
      <c r="C431">
        <v>162</v>
      </c>
      <c r="D431">
        <v>33048353</v>
      </c>
      <c r="E431" t="s">
        <v>1398</v>
      </c>
      <c r="F431" t="s">
        <v>388</v>
      </c>
      <c r="G431" t="s">
        <v>1399</v>
      </c>
      <c r="H431">
        <v>301279</v>
      </c>
      <c r="I431">
        <v>589</v>
      </c>
      <c r="J431" t="s">
        <v>29</v>
      </c>
      <c r="K431" t="s">
        <v>30</v>
      </c>
      <c r="L431">
        <v>65000000</v>
      </c>
      <c r="M431">
        <v>2007</v>
      </c>
      <c r="N431">
        <v>7.7</v>
      </c>
      <c r="O431">
        <v>-31951647</v>
      </c>
      <c r="S431" t="s">
        <v>1296</v>
      </c>
      <c r="T431">
        <v>148.5</v>
      </c>
      <c r="U431">
        <v>7.1</v>
      </c>
      <c r="V431">
        <v>7.1</v>
      </c>
      <c r="W431">
        <v>7.8529999999999998</v>
      </c>
    </row>
    <row r="432" spans="1:23" x14ac:dyDescent="0.3">
      <c r="A432" t="s">
        <v>288</v>
      </c>
      <c r="B432">
        <v>186</v>
      </c>
      <c r="C432">
        <v>133</v>
      </c>
      <c r="D432">
        <v>6167817</v>
      </c>
      <c r="E432" t="s">
        <v>1039</v>
      </c>
      <c r="F432" t="s">
        <v>1400</v>
      </c>
      <c r="G432" t="s">
        <v>1401</v>
      </c>
      <c r="H432">
        <v>62607</v>
      </c>
      <c r="I432">
        <v>239</v>
      </c>
      <c r="J432" t="s">
        <v>90</v>
      </c>
      <c r="K432" t="s">
        <v>241</v>
      </c>
      <c r="L432">
        <v>47000000</v>
      </c>
      <c r="M432">
        <v>2004</v>
      </c>
      <c r="N432">
        <v>7.7</v>
      </c>
      <c r="O432">
        <v>-40832183</v>
      </c>
      <c r="S432" t="s">
        <v>1296</v>
      </c>
      <c r="T432">
        <v>148.5</v>
      </c>
      <c r="U432">
        <v>7.1</v>
      </c>
      <c r="V432">
        <v>7.1</v>
      </c>
      <c r="W432">
        <v>7.8529999999999998</v>
      </c>
    </row>
    <row r="433" spans="1:23" x14ac:dyDescent="0.3">
      <c r="A433" t="s">
        <v>268</v>
      </c>
      <c r="B433">
        <v>202</v>
      </c>
      <c r="C433">
        <v>112</v>
      </c>
      <c r="D433">
        <v>211667</v>
      </c>
      <c r="E433" t="s">
        <v>26</v>
      </c>
      <c r="F433" t="s">
        <v>270</v>
      </c>
      <c r="G433" t="s">
        <v>1402</v>
      </c>
      <c r="H433">
        <v>53508</v>
      </c>
      <c r="I433">
        <v>131</v>
      </c>
      <c r="J433" t="s">
        <v>133</v>
      </c>
      <c r="K433" t="s">
        <v>272</v>
      </c>
      <c r="L433">
        <v>4200000000</v>
      </c>
      <c r="M433">
        <v>2005</v>
      </c>
      <c r="N433">
        <v>7.7</v>
      </c>
      <c r="O433">
        <v>-4199788333</v>
      </c>
      <c r="S433" t="s">
        <v>867</v>
      </c>
      <c r="T433">
        <v>135</v>
      </c>
      <c r="U433">
        <v>7.4</v>
      </c>
      <c r="V433">
        <v>7.1</v>
      </c>
      <c r="W433">
        <v>7.8529999999999998</v>
      </c>
    </row>
    <row r="434" spans="1:23" x14ac:dyDescent="0.3">
      <c r="A434" t="s">
        <v>1403</v>
      </c>
      <c r="B434">
        <v>502</v>
      </c>
      <c r="C434">
        <v>146</v>
      </c>
      <c r="D434">
        <v>424645577</v>
      </c>
      <c r="E434" t="s">
        <v>471</v>
      </c>
      <c r="F434" t="s">
        <v>694</v>
      </c>
      <c r="G434" t="s">
        <v>1404</v>
      </c>
      <c r="H434">
        <v>498397</v>
      </c>
      <c r="I434">
        <v>706</v>
      </c>
      <c r="J434" t="s">
        <v>29</v>
      </c>
      <c r="K434" t="s">
        <v>30</v>
      </c>
      <c r="L434">
        <v>130000000</v>
      </c>
      <c r="M434">
        <v>2013</v>
      </c>
      <c r="N434">
        <v>7.6</v>
      </c>
      <c r="O434">
        <v>294645577</v>
      </c>
      <c r="S434" t="s">
        <v>867</v>
      </c>
      <c r="T434">
        <v>135</v>
      </c>
      <c r="U434">
        <v>7.4</v>
      </c>
      <c r="V434">
        <v>7.1</v>
      </c>
      <c r="W434">
        <v>7.8529999999999998</v>
      </c>
    </row>
    <row r="435" spans="1:23" x14ac:dyDescent="0.3">
      <c r="A435" t="s">
        <v>97</v>
      </c>
      <c r="B435">
        <v>359</v>
      </c>
      <c r="C435">
        <v>140</v>
      </c>
      <c r="D435">
        <v>380262555</v>
      </c>
      <c r="E435" t="s">
        <v>78</v>
      </c>
      <c r="F435" t="s">
        <v>418</v>
      </c>
      <c r="G435" t="s">
        <v>1405</v>
      </c>
      <c r="H435">
        <v>520104</v>
      </c>
      <c r="I435">
        <v>3286</v>
      </c>
      <c r="J435" t="s">
        <v>29</v>
      </c>
      <c r="K435" t="s">
        <v>30</v>
      </c>
      <c r="L435">
        <v>113000000</v>
      </c>
      <c r="M435">
        <v>2005</v>
      </c>
      <c r="N435">
        <v>7.6</v>
      </c>
      <c r="O435">
        <v>267262555</v>
      </c>
      <c r="S435" t="s">
        <v>1406</v>
      </c>
      <c r="T435">
        <v>135</v>
      </c>
      <c r="U435">
        <v>7.1</v>
      </c>
      <c r="V435">
        <v>7.1</v>
      </c>
      <c r="W435">
        <v>7.8529999999999998</v>
      </c>
    </row>
    <row r="436" spans="1:23" x14ac:dyDescent="0.3">
      <c r="A436" t="s">
        <v>628</v>
      </c>
      <c r="B436">
        <v>406</v>
      </c>
      <c r="C436">
        <v>102</v>
      </c>
      <c r="D436">
        <v>400736600</v>
      </c>
      <c r="E436" t="s">
        <v>1407</v>
      </c>
      <c r="F436" t="s">
        <v>1408</v>
      </c>
      <c r="G436" t="s">
        <v>1409</v>
      </c>
      <c r="H436">
        <v>421658</v>
      </c>
      <c r="I436">
        <v>904</v>
      </c>
      <c r="J436" t="s">
        <v>29</v>
      </c>
      <c r="K436" t="s">
        <v>30</v>
      </c>
      <c r="L436">
        <v>150000000</v>
      </c>
      <c r="M436">
        <v>2013</v>
      </c>
      <c r="N436">
        <v>7.6</v>
      </c>
      <c r="O436">
        <v>250736600</v>
      </c>
      <c r="S436" t="s">
        <v>1410</v>
      </c>
      <c r="T436">
        <v>134</v>
      </c>
      <c r="U436">
        <v>7.1</v>
      </c>
      <c r="V436">
        <v>7.1</v>
      </c>
      <c r="W436">
        <v>7.8529999999999998</v>
      </c>
    </row>
    <row r="437" spans="1:23" x14ac:dyDescent="0.3">
      <c r="A437" t="s">
        <v>753</v>
      </c>
      <c r="B437">
        <v>186</v>
      </c>
      <c r="C437">
        <v>126</v>
      </c>
      <c r="D437">
        <v>251188924</v>
      </c>
      <c r="E437" t="s">
        <v>171</v>
      </c>
      <c r="F437" t="s">
        <v>1411</v>
      </c>
      <c r="G437" t="s">
        <v>1412</v>
      </c>
      <c r="H437">
        <v>269033</v>
      </c>
      <c r="I437">
        <v>817</v>
      </c>
      <c r="J437" t="s">
        <v>29</v>
      </c>
      <c r="K437" t="s">
        <v>30</v>
      </c>
      <c r="L437">
        <v>35000000</v>
      </c>
      <c r="M437">
        <v>1989</v>
      </c>
      <c r="N437">
        <v>7.6</v>
      </c>
      <c r="O437">
        <v>216188924</v>
      </c>
      <c r="S437" t="s">
        <v>1413</v>
      </c>
      <c r="T437">
        <v>131</v>
      </c>
      <c r="U437">
        <v>7.1</v>
      </c>
      <c r="V437">
        <v>7.1</v>
      </c>
      <c r="W437">
        <v>7.8529999999999998</v>
      </c>
    </row>
    <row r="438" spans="1:23" x14ac:dyDescent="0.3">
      <c r="A438" t="s">
        <v>59</v>
      </c>
      <c r="B438">
        <v>148</v>
      </c>
      <c r="C438">
        <v>118</v>
      </c>
      <c r="D438">
        <v>179870271</v>
      </c>
      <c r="E438" t="s">
        <v>171</v>
      </c>
      <c r="F438" t="s">
        <v>79</v>
      </c>
      <c r="G438" t="s">
        <v>1414</v>
      </c>
      <c r="H438">
        <v>329969</v>
      </c>
      <c r="I438">
        <v>524</v>
      </c>
      <c r="J438" t="s">
        <v>29</v>
      </c>
      <c r="K438" t="s">
        <v>30</v>
      </c>
      <c r="L438">
        <v>28000000</v>
      </c>
      <c r="M438">
        <v>1984</v>
      </c>
      <c r="N438">
        <v>7.6</v>
      </c>
      <c r="O438">
        <v>151870271</v>
      </c>
      <c r="S438" t="s">
        <v>1415</v>
      </c>
      <c r="T438">
        <v>127</v>
      </c>
      <c r="U438">
        <v>7.1</v>
      </c>
      <c r="V438">
        <v>7.1</v>
      </c>
      <c r="W438">
        <v>7.8529999999999998</v>
      </c>
    </row>
    <row r="439" spans="1:23" x14ac:dyDescent="0.3">
      <c r="A439" t="s">
        <v>1059</v>
      </c>
      <c r="B439">
        <v>295</v>
      </c>
      <c r="C439">
        <v>157</v>
      </c>
      <c r="D439">
        <v>289994397</v>
      </c>
      <c r="E439" t="s">
        <v>946</v>
      </c>
      <c r="F439" t="s">
        <v>1416</v>
      </c>
      <c r="G439" t="s">
        <v>1417</v>
      </c>
      <c r="H439">
        <v>385670</v>
      </c>
      <c r="I439">
        <v>1896</v>
      </c>
      <c r="J439" t="s">
        <v>29</v>
      </c>
      <c r="K439" t="s">
        <v>200</v>
      </c>
      <c r="L439">
        <v>150000000</v>
      </c>
      <c r="M439">
        <v>2005</v>
      </c>
      <c r="N439">
        <v>7.6</v>
      </c>
      <c r="O439">
        <v>139994397</v>
      </c>
      <c r="S439" t="s">
        <v>1418</v>
      </c>
      <c r="T439">
        <v>123</v>
      </c>
      <c r="U439">
        <v>7.1</v>
      </c>
      <c r="V439">
        <v>7.1</v>
      </c>
      <c r="W439">
        <v>7.8529999999999998</v>
      </c>
    </row>
    <row r="440" spans="1:23" x14ac:dyDescent="0.3">
      <c r="A440" t="s">
        <v>851</v>
      </c>
      <c r="B440">
        <v>94</v>
      </c>
      <c r="C440">
        <v>109</v>
      </c>
      <c r="D440">
        <v>141600000</v>
      </c>
      <c r="E440" t="s">
        <v>676</v>
      </c>
      <c r="F440" t="s">
        <v>853</v>
      </c>
      <c r="G440" t="s">
        <v>1419</v>
      </c>
      <c r="H440">
        <v>90177</v>
      </c>
      <c r="I440">
        <v>257</v>
      </c>
      <c r="J440" t="s">
        <v>29</v>
      </c>
      <c r="K440" t="s">
        <v>30</v>
      </c>
      <c r="L440">
        <v>3000000</v>
      </c>
      <c r="M440">
        <v>1978</v>
      </c>
      <c r="N440">
        <v>7.6</v>
      </c>
      <c r="O440">
        <v>138600000</v>
      </c>
      <c r="S440" t="s">
        <v>1420</v>
      </c>
      <c r="T440">
        <v>120</v>
      </c>
      <c r="U440">
        <v>7.1</v>
      </c>
      <c r="V440">
        <v>7.1</v>
      </c>
      <c r="W440">
        <v>7.8529999999999998</v>
      </c>
    </row>
    <row r="441" spans="1:23" x14ac:dyDescent="0.3">
      <c r="A441" t="s">
        <v>337</v>
      </c>
      <c r="B441">
        <v>415</v>
      </c>
      <c r="C441">
        <v>128</v>
      </c>
      <c r="D441">
        <v>209019489</v>
      </c>
      <c r="E441" t="s">
        <v>1421</v>
      </c>
      <c r="F441" t="s">
        <v>388</v>
      </c>
      <c r="G441" t="s">
        <v>1422</v>
      </c>
      <c r="H441">
        <v>477300</v>
      </c>
      <c r="I441">
        <v>621</v>
      </c>
      <c r="J441" t="s">
        <v>29</v>
      </c>
      <c r="K441" t="s">
        <v>30</v>
      </c>
      <c r="L441">
        <v>90000000</v>
      </c>
      <c r="M441">
        <v>2009</v>
      </c>
      <c r="N441">
        <v>7.6</v>
      </c>
      <c r="O441">
        <v>119019489</v>
      </c>
      <c r="S441" t="s">
        <v>1423</v>
      </c>
      <c r="T441">
        <v>120</v>
      </c>
      <c r="U441">
        <v>7.1</v>
      </c>
      <c r="V441">
        <v>7.1</v>
      </c>
      <c r="W441">
        <v>7.8529999999999998</v>
      </c>
    </row>
    <row r="442" spans="1:23" x14ac:dyDescent="0.3">
      <c r="A442" t="s">
        <v>1424</v>
      </c>
      <c r="B442">
        <v>193</v>
      </c>
      <c r="C442">
        <v>103</v>
      </c>
      <c r="D442">
        <v>176387405</v>
      </c>
      <c r="E442" t="s">
        <v>316</v>
      </c>
      <c r="F442" t="s">
        <v>1425</v>
      </c>
      <c r="G442" t="s">
        <v>1426</v>
      </c>
      <c r="H442">
        <v>328159</v>
      </c>
      <c r="I442">
        <v>467</v>
      </c>
      <c r="J442" t="s">
        <v>29</v>
      </c>
      <c r="K442" t="s">
        <v>30</v>
      </c>
      <c r="L442">
        <v>59000000</v>
      </c>
      <c r="M442">
        <v>2002</v>
      </c>
      <c r="N442">
        <v>7.6</v>
      </c>
      <c r="O442">
        <v>117387405</v>
      </c>
      <c r="S442" t="s">
        <v>1427</v>
      </c>
      <c r="T442">
        <v>116</v>
      </c>
      <c r="U442">
        <v>7.1</v>
      </c>
      <c r="V442">
        <v>7.1</v>
      </c>
      <c r="W442">
        <v>7.8529999999999998</v>
      </c>
    </row>
    <row r="443" spans="1:23" x14ac:dyDescent="0.3">
      <c r="A443" t="s">
        <v>392</v>
      </c>
      <c r="B443">
        <v>159</v>
      </c>
      <c r="C443">
        <v>140</v>
      </c>
      <c r="D443">
        <v>172071312</v>
      </c>
      <c r="E443" t="s">
        <v>901</v>
      </c>
      <c r="F443" t="s">
        <v>74</v>
      </c>
      <c r="G443" t="s">
        <v>1428</v>
      </c>
      <c r="H443">
        <v>208817</v>
      </c>
      <c r="I443">
        <v>296</v>
      </c>
      <c r="J443" t="s">
        <v>29</v>
      </c>
      <c r="K443" t="s">
        <v>30</v>
      </c>
      <c r="L443">
        <v>62000000</v>
      </c>
      <c r="M443">
        <v>1995</v>
      </c>
      <c r="N443">
        <v>7.6</v>
      </c>
      <c r="O443">
        <v>110071312</v>
      </c>
      <c r="S443" t="s">
        <v>1429</v>
      </c>
      <c r="T443">
        <v>115</v>
      </c>
      <c r="U443">
        <v>7.1</v>
      </c>
      <c r="V443">
        <v>7.1</v>
      </c>
      <c r="W443">
        <v>7.8529999999999998</v>
      </c>
    </row>
    <row r="444" spans="1:23" x14ac:dyDescent="0.3">
      <c r="A444" t="s">
        <v>967</v>
      </c>
      <c r="B444">
        <v>256</v>
      </c>
      <c r="C444">
        <v>119</v>
      </c>
      <c r="D444">
        <v>121463226</v>
      </c>
      <c r="E444" t="s">
        <v>676</v>
      </c>
      <c r="F444" t="s">
        <v>490</v>
      </c>
      <c r="G444" t="s">
        <v>1430</v>
      </c>
      <c r="H444">
        <v>422606</v>
      </c>
      <c r="I444">
        <v>555</v>
      </c>
      <c r="J444" t="s">
        <v>29</v>
      </c>
      <c r="K444" t="s">
        <v>30</v>
      </c>
      <c r="L444">
        <v>20000000</v>
      </c>
      <c r="M444">
        <v>2007</v>
      </c>
      <c r="N444">
        <v>7.6</v>
      </c>
      <c r="O444">
        <v>101463226</v>
      </c>
      <c r="S444" t="s">
        <v>1431</v>
      </c>
      <c r="T444">
        <v>114</v>
      </c>
      <c r="U444">
        <v>7.1</v>
      </c>
      <c r="V444">
        <v>7.1</v>
      </c>
      <c r="W444">
        <v>7.8529999999999998</v>
      </c>
    </row>
    <row r="445" spans="1:23" x14ac:dyDescent="0.3">
      <c r="A445" t="s">
        <v>528</v>
      </c>
      <c r="B445">
        <v>81</v>
      </c>
      <c r="C445">
        <v>138</v>
      </c>
      <c r="D445">
        <v>141340178</v>
      </c>
      <c r="E445" t="s">
        <v>224</v>
      </c>
      <c r="F445" t="s">
        <v>649</v>
      </c>
      <c r="G445" t="s">
        <v>1432</v>
      </c>
      <c r="H445">
        <v>181879</v>
      </c>
      <c r="I445">
        <v>319</v>
      </c>
      <c r="J445" t="s">
        <v>29</v>
      </c>
      <c r="K445" t="s">
        <v>30</v>
      </c>
      <c r="L445">
        <v>40000000</v>
      </c>
      <c r="M445">
        <v>1992</v>
      </c>
      <c r="N445">
        <v>7.6</v>
      </c>
      <c r="O445">
        <v>101340178</v>
      </c>
      <c r="S445" t="s">
        <v>1433</v>
      </c>
      <c r="T445">
        <v>113</v>
      </c>
      <c r="U445">
        <v>7.1</v>
      </c>
      <c r="V445">
        <v>7.1</v>
      </c>
      <c r="W445">
        <v>7.8529999999999998</v>
      </c>
    </row>
    <row r="446" spans="1:23" x14ac:dyDescent="0.3">
      <c r="A446" t="s">
        <v>397</v>
      </c>
      <c r="B446">
        <v>104</v>
      </c>
      <c r="C446">
        <v>135</v>
      </c>
      <c r="D446">
        <v>122012643</v>
      </c>
      <c r="E446" t="s">
        <v>715</v>
      </c>
      <c r="F446" t="s">
        <v>1434</v>
      </c>
      <c r="G446" t="s">
        <v>1435</v>
      </c>
      <c r="H446">
        <v>143696</v>
      </c>
      <c r="I446">
        <v>241</v>
      </c>
      <c r="J446" t="s">
        <v>29</v>
      </c>
      <c r="K446" t="s">
        <v>30</v>
      </c>
      <c r="L446">
        <v>30000000</v>
      </c>
      <c r="M446">
        <v>1990</v>
      </c>
      <c r="N446">
        <v>7.6</v>
      </c>
      <c r="O446">
        <v>92012643</v>
      </c>
      <c r="S446" t="s">
        <v>1436</v>
      </c>
      <c r="T446">
        <v>111</v>
      </c>
      <c r="U446">
        <v>7.1</v>
      </c>
      <c r="V446">
        <v>7.1</v>
      </c>
      <c r="W446">
        <v>7.8529999999999998</v>
      </c>
    </row>
    <row r="447" spans="1:23" x14ac:dyDescent="0.3">
      <c r="A447" t="s">
        <v>409</v>
      </c>
      <c r="B447">
        <v>488</v>
      </c>
      <c r="C447">
        <v>158</v>
      </c>
      <c r="D447">
        <v>148775460</v>
      </c>
      <c r="E447" t="s">
        <v>1437</v>
      </c>
      <c r="F447" t="s">
        <v>565</v>
      </c>
      <c r="G447" t="s">
        <v>1438</v>
      </c>
      <c r="H447">
        <v>243834</v>
      </c>
      <c r="I447">
        <v>845</v>
      </c>
      <c r="J447" t="s">
        <v>29</v>
      </c>
      <c r="K447" t="s">
        <v>30</v>
      </c>
      <c r="L447">
        <v>61000000</v>
      </c>
      <c r="M447">
        <v>2012</v>
      </c>
      <c r="N447">
        <v>7.6</v>
      </c>
      <c r="O447">
        <v>87775460</v>
      </c>
      <c r="S447" t="s">
        <v>1439</v>
      </c>
      <c r="T447">
        <v>111</v>
      </c>
      <c r="U447">
        <v>7.1</v>
      </c>
      <c r="V447">
        <v>7.1</v>
      </c>
      <c r="W447">
        <v>7.8529999999999998</v>
      </c>
    </row>
    <row r="448" spans="1:23" x14ac:dyDescent="0.3">
      <c r="A448" t="s">
        <v>505</v>
      </c>
      <c r="B448">
        <v>266</v>
      </c>
      <c r="C448">
        <v>92</v>
      </c>
      <c r="D448">
        <v>215395021</v>
      </c>
      <c r="E448" t="s">
        <v>1440</v>
      </c>
      <c r="F448" t="s">
        <v>1148</v>
      </c>
      <c r="G448" t="s">
        <v>1441</v>
      </c>
      <c r="H448">
        <v>307029</v>
      </c>
      <c r="I448">
        <v>360</v>
      </c>
      <c r="J448" t="s">
        <v>29</v>
      </c>
      <c r="K448" t="s">
        <v>30</v>
      </c>
      <c r="L448">
        <v>130000000</v>
      </c>
      <c r="M448">
        <v>2008</v>
      </c>
      <c r="N448">
        <v>7.6</v>
      </c>
      <c r="O448">
        <v>85395021</v>
      </c>
      <c r="S448" t="s">
        <v>1442</v>
      </c>
      <c r="T448">
        <v>111</v>
      </c>
      <c r="U448">
        <v>7.1</v>
      </c>
      <c r="V448">
        <v>7.1</v>
      </c>
      <c r="W448">
        <v>7.8529999999999998</v>
      </c>
    </row>
    <row r="449" spans="1:23" x14ac:dyDescent="0.3">
      <c r="A449" t="s">
        <v>1443</v>
      </c>
      <c r="B449">
        <v>319</v>
      </c>
      <c r="C449">
        <v>121</v>
      </c>
      <c r="D449">
        <v>125069696</v>
      </c>
      <c r="E449" t="s">
        <v>1444</v>
      </c>
      <c r="F449" t="s">
        <v>1445</v>
      </c>
      <c r="G449" t="s">
        <v>1446</v>
      </c>
      <c r="H449">
        <v>203963</v>
      </c>
      <c r="I449">
        <v>420</v>
      </c>
      <c r="J449" t="s">
        <v>29</v>
      </c>
      <c r="K449" t="s">
        <v>30</v>
      </c>
      <c r="L449">
        <v>40000000</v>
      </c>
      <c r="M449">
        <v>2013</v>
      </c>
      <c r="N449">
        <v>7.6</v>
      </c>
      <c r="O449">
        <v>85069696</v>
      </c>
      <c r="S449" t="s">
        <v>1447</v>
      </c>
      <c r="T449">
        <v>108</v>
      </c>
      <c r="U449">
        <v>7.1</v>
      </c>
      <c r="V449">
        <v>7.1</v>
      </c>
      <c r="W449">
        <v>7.8529999999999998</v>
      </c>
    </row>
    <row r="450" spans="1:23" x14ac:dyDescent="0.3">
      <c r="A450" t="s">
        <v>1448</v>
      </c>
      <c r="B450">
        <v>529</v>
      </c>
      <c r="C450">
        <v>105</v>
      </c>
      <c r="D450">
        <v>176740650</v>
      </c>
      <c r="E450" t="s">
        <v>1449</v>
      </c>
      <c r="F450" t="s">
        <v>1450</v>
      </c>
      <c r="G450" t="s">
        <v>1451</v>
      </c>
      <c r="H450">
        <v>403836</v>
      </c>
      <c r="I450">
        <v>646</v>
      </c>
      <c r="J450" t="s">
        <v>29</v>
      </c>
      <c r="K450" t="s">
        <v>30</v>
      </c>
      <c r="L450">
        <v>93000000</v>
      </c>
      <c r="M450">
        <v>2011</v>
      </c>
      <c r="N450">
        <v>7.6</v>
      </c>
      <c r="O450">
        <v>83740650</v>
      </c>
      <c r="S450" t="s">
        <v>1452</v>
      </c>
      <c r="T450">
        <v>108</v>
      </c>
      <c r="U450">
        <v>7.1</v>
      </c>
      <c r="V450">
        <v>7.1</v>
      </c>
      <c r="W450">
        <v>7.8529999999999998</v>
      </c>
    </row>
    <row r="451" spans="1:23" x14ac:dyDescent="0.3">
      <c r="A451" t="s">
        <v>554</v>
      </c>
      <c r="B451">
        <v>239</v>
      </c>
      <c r="C451">
        <v>101</v>
      </c>
      <c r="D451">
        <v>96471845</v>
      </c>
      <c r="E451" t="s">
        <v>1453</v>
      </c>
      <c r="F451" t="s">
        <v>1454</v>
      </c>
      <c r="G451" t="s">
        <v>1455</v>
      </c>
      <c r="H451">
        <v>268581</v>
      </c>
      <c r="I451">
        <v>1109</v>
      </c>
      <c r="J451" t="s">
        <v>29</v>
      </c>
      <c r="K451" t="s">
        <v>30</v>
      </c>
      <c r="L451">
        <v>17000000</v>
      </c>
      <c r="M451">
        <v>2001</v>
      </c>
      <c r="N451">
        <v>7.6</v>
      </c>
      <c r="O451">
        <v>79471845</v>
      </c>
      <c r="S451" t="s">
        <v>1456</v>
      </c>
      <c r="T451">
        <v>106</v>
      </c>
      <c r="U451">
        <v>7.1</v>
      </c>
      <c r="V451">
        <v>7.1</v>
      </c>
      <c r="W451">
        <v>7.8529999999999998</v>
      </c>
    </row>
    <row r="452" spans="1:23" x14ac:dyDescent="0.3">
      <c r="A452" t="s">
        <v>528</v>
      </c>
      <c r="B452">
        <v>114</v>
      </c>
      <c r="C452">
        <v>89</v>
      </c>
      <c r="D452">
        <v>92823600</v>
      </c>
      <c r="E452" t="s">
        <v>699</v>
      </c>
      <c r="F452" t="s">
        <v>1457</v>
      </c>
      <c r="G452" t="s">
        <v>1458</v>
      </c>
      <c r="H452">
        <v>149108</v>
      </c>
      <c r="I452">
        <v>273</v>
      </c>
      <c r="J452" t="s">
        <v>29</v>
      </c>
      <c r="K452" t="s">
        <v>30</v>
      </c>
      <c r="L452">
        <v>16000000</v>
      </c>
      <c r="M452">
        <v>1989</v>
      </c>
      <c r="N452">
        <v>7.6</v>
      </c>
      <c r="O452">
        <v>76823600</v>
      </c>
      <c r="S452" t="s">
        <v>1459</v>
      </c>
      <c r="T452">
        <v>106</v>
      </c>
      <c r="U452">
        <v>7.1</v>
      </c>
      <c r="V452">
        <v>7.1</v>
      </c>
      <c r="W452">
        <v>7.8529999999999998</v>
      </c>
    </row>
    <row r="453" spans="1:23" x14ac:dyDescent="0.3">
      <c r="A453" t="s">
        <v>959</v>
      </c>
      <c r="B453">
        <v>223</v>
      </c>
      <c r="C453">
        <v>190</v>
      </c>
      <c r="D453">
        <v>124107476</v>
      </c>
      <c r="E453" t="s">
        <v>208</v>
      </c>
      <c r="F453" t="s">
        <v>1460</v>
      </c>
      <c r="G453" t="s">
        <v>1461</v>
      </c>
      <c r="H453">
        <v>170684</v>
      </c>
      <c r="I453">
        <v>867</v>
      </c>
      <c r="J453" t="s">
        <v>29</v>
      </c>
      <c r="K453" t="s">
        <v>30</v>
      </c>
      <c r="L453">
        <v>48000000</v>
      </c>
      <c r="M453">
        <v>2000</v>
      </c>
      <c r="N453">
        <v>7.6</v>
      </c>
      <c r="O453">
        <v>76107476</v>
      </c>
      <c r="S453" t="s">
        <v>1462</v>
      </c>
      <c r="T453">
        <v>106</v>
      </c>
      <c r="U453">
        <v>7.1</v>
      </c>
      <c r="V453">
        <v>7.1</v>
      </c>
      <c r="W453">
        <v>7.8529999999999998</v>
      </c>
    </row>
    <row r="454" spans="1:23" x14ac:dyDescent="0.3">
      <c r="A454" t="s">
        <v>667</v>
      </c>
      <c r="B454">
        <v>169</v>
      </c>
      <c r="C454">
        <v>80</v>
      </c>
      <c r="D454">
        <v>77413017</v>
      </c>
      <c r="E454" t="s">
        <v>1310</v>
      </c>
      <c r="F454" t="s">
        <v>27</v>
      </c>
      <c r="G454" t="s">
        <v>1463</v>
      </c>
      <c r="H454">
        <v>45984</v>
      </c>
      <c r="I454">
        <v>331</v>
      </c>
      <c r="J454" t="s">
        <v>90</v>
      </c>
      <c r="K454" t="s">
        <v>241</v>
      </c>
      <c r="L454">
        <v>8000000</v>
      </c>
      <c r="M454">
        <v>2005</v>
      </c>
      <c r="N454">
        <v>7.6</v>
      </c>
      <c r="O454">
        <v>69413017</v>
      </c>
      <c r="S454" t="s">
        <v>1464</v>
      </c>
      <c r="T454">
        <v>104.5</v>
      </c>
      <c r="U454">
        <v>7.1</v>
      </c>
      <c r="V454">
        <v>7.1</v>
      </c>
      <c r="W454">
        <v>7.8529999999999998</v>
      </c>
    </row>
    <row r="455" spans="1:23" x14ac:dyDescent="0.3">
      <c r="A455" t="s">
        <v>532</v>
      </c>
      <c r="B455">
        <v>378</v>
      </c>
      <c r="C455">
        <v>150</v>
      </c>
      <c r="D455">
        <v>92173235</v>
      </c>
      <c r="E455" t="s">
        <v>208</v>
      </c>
      <c r="F455" t="s">
        <v>1465</v>
      </c>
      <c r="G455" t="s">
        <v>1466</v>
      </c>
      <c r="H455">
        <v>280228</v>
      </c>
      <c r="I455">
        <v>420</v>
      </c>
      <c r="J455" t="s">
        <v>29</v>
      </c>
      <c r="K455" t="s">
        <v>30</v>
      </c>
      <c r="L455">
        <v>37000000</v>
      </c>
      <c r="M455">
        <v>2010</v>
      </c>
      <c r="N455">
        <v>7.6</v>
      </c>
      <c r="O455">
        <v>55173235</v>
      </c>
      <c r="S455" t="s">
        <v>1467</v>
      </c>
      <c r="T455">
        <v>104</v>
      </c>
      <c r="U455">
        <v>7.1</v>
      </c>
      <c r="V455">
        <v>7.1</v>
      </c>
      <c r="W455">
        <v>7.8529999999999998</v>
      </c>
    </row>
    <row r="456" spans="1:23" x14ac:dyDescent="0.3">
      <c r="A456" t="s">
        <v>1468</v>
      </c>
      <c r="B456">
        <v>143</v>
      </c>
      <c r="C456">
        <v>111</v>
      </c>
      <c r="D456">
        <v>92001027</v>
      </c>
      <c r="E456" t="s">
        <v>1469</v>
      </c>
      <c r="F456" t="s">
        <v>1470</v>
      </c>
      <c r="G456" t="s">
        <v>1471</v>
      </c>
      <c r="H456">
        <v>97838</v>
      </c>
      <c r="I456">
        <v>286</v>
      </c>
      <c r="J456" t="s">
        <v>29</v>
      </c>
      <c r="K456" t="s">
        <v>30</v>
      </c>
      <c r="L456">
        <v>45000000</v>
      </c>
      <c r="M456">
        <v>1996</v>
      </c>
      <c r="N456">
        <v>7.6</v>
      </c>
      <c r="O456">
        <v>47001027</v>
      </c>
      <c r="S456" t="s">
        <v>1472</v>
      </c>
      <c r="T456">
        <v>104</v>
      </c>
      <c r="U456">
        <v>7.1</v>
      </c>
      <c r="V456">
        <v>7.1</v>
      </c>
      <c r="W456">
        <v>7.8529999999999998</v>
      </c>
    </row>
    <row r="457" spans="1:23" x14ac:dyDescent="0.3">
      <c r="A457" t="s">
        <v>1473</v>
      </c>
      <c r="B457">
        <v>120</v>
      </c>
      <c r="C457">
        <v>123</v>
      </c>
      <c r="D457">
        <v>105264608</v>
      </c>
      <c r="E457" t="s">
        <v>1474</v>
      </c>
      <c r="F457" t="s">
        <v>93</v>
      </c>
      <c r="G457" t="s">
        <v>1475</v>
      </c>
      <c r="H457">
        <v>239752</v>
      </c>
      <c r="I457">
        <v>406</v>
      </c>
      <c r="J457" t="s">
        <v>29</v>
      </c>
      <c r="K457" t="s">
        <v>30</v>
      </c>
      <c r="L457">
        <v>60000000</v>
      </c>
      <c r="M457">
        <v>1994</v>
      </c>
      <c r="N457">
        <v>7.6</v>
      </c>
      <c r="O457">
        <v>45264608</v>
      </c>
      <c r="S457" t="s">
        <v>1476</v>
      </c>
      <c r="T457">
        <v>104</v>
      </c>
      <c r="U457">
        <v>7.1</v>
      </c>
      <c r="V457">
        <v>7.1</v>
      </c>
      <c r="W457">
        <v>7.8529999999999998</v>
      </c>
    </row>
    <row r="458" spans="1:23" x14ac:dyDescent="0.3">
      <c r="A458" t="s">
        <v>857</v>
      </c>
      <c r="B458">
        <v>230</v>
      </c>
      <c r="C458">
        <v>129</v>
      </c>
      <c r="D458">
        <v>88504640</v>
      </c>
      <c r="E458" t="s">
        <v>140</v>
      </c>
      <c r="F458" t="s">
        <v>837</v>
      </c>
      <c r="G458" t="s">
        <v>1477</v>
      </c>
      <c r="H458">
        <v>273108</v>
      </c>
      <c r="I458">
        <v>646</v>
      </c>
      <c r="J458" t="s">
        <v>29</v>
      </c>
      <c r="K458" t="s">
        <v>30</v>
      </c>
      <c r="L458">
        <v>45000000</v>
      </c>
      <c r="M458">
        <v>2006</v>
      </c>
      <c r="N458">
        <v>7.6</v>
      </c>
      <c r="O458">
        <v>43504640</v>
      </c>
      <c r="S458" t="s">
        <v>1478</v>
      </c>
      <c r="T458">
        <v>103</v>
      </c>
      <c r="U458">
        <v>7.1</v>
      </c>
      <c r="V458">
        <v>7.1</v>
      </c>
      <c r="W458">
        <v>7.8529999999999998</v>
      </c>
    </row>
    <row r="459" spans="1:23" x14ac:dyDescent="0.3">
      <c r="A459" t="s">
        <v>586</v>
      </c>
      <c r="B459">
        <v>41</v>
      </c>
      <c r="C459">
        <v>115</v>
      </c>
      <c r="D459">
        <v>44456509</v>
      </c>
      <c r="E459" t="s">
        <v>73</v>
      </c>
      <c r="F459" t="s">
        <v>586</v>
      </c>
      <c r="G459" t="s">
        <v>1479</v>
      </c>
      <c r="H459">
        <v>22105</v>
      </c>
      <c r="I459">
        <v>81</v>
      </c>
      <c r="J459" t="s">
        <v>174</v>
      </c>
      <c r="K459" t="s">
        <v>585</v>
      </c>
      <c r="L459">
        <v>5000000</v>
      </c>
      <c r="M459">
        <v>2013</v>
      </c>
      <c r="N459">
        <v>7.6</v>
      </c>
      <c r="O459">
        <v>39456509</v>
      </c>
      <c r="S459" t="s">
        <v>1480</v>
      </c>
      <c r="T459">
        <v>102</v>
      </c>
      <c r="U459">
        <v>7.1</v>
      </c>
      <c r="V459">
        <v>7.1</v>
      </c>
      <c r="W459">
        <v>7.8529999999999998</v>
      </c>
    </row>
    <row r="460" spans="1:23" x14ac:dyDescent="0.3">
      <c r="A460" t="s">
        <v>1069</v>
      </c>
      <c r="B460">
        <v>521</v>
      </c>
      <c r="C460">
        <v>130</v>
      </c>
      <c r="D460">
        <v>208543795</v>
      </c>
      <c r="E460" t="s">
        <v>1481</v>
      </c>
      <c r="F460" t="s">
        <v>1482</v>
      </c>
      <c r="G460" t="s">
        <v>1483</v>
      </c>
      <c r="H460">
        <v>317542</v>
      </c>
      <c r="I460">
        <v>620</v>
      </c>
      <c r="J460" t="s">
        <v>29</v>
      </c>
      <c r="K460" t="s">
        <v>30</v>
      </c>
      <c r="L460">
        <v>170000000</v>
      </c>
      <c r="M460">
        <v>2014</v>
      </c>
      <c r="N460">
        <v>7.6</v>
      </c>
      <c r="O460">
        <v>38543795</v>
      </c>
      <c r="S460" t="s">
        <v>1484</v>
      </c>
      <c r="T460">
        <v>102</v>
      </c>
      <c r="U460">
        <v>7.1</v>
      </c>
      <c r="V460">
        <v>7.1</v>
      </c>
      <c r="W460">
        <v>7.8529999999999998</v>
      </c>
    </row>
    <row r="461" spans="1:23" x14ac:dyDescent="0.3">
      <c r="A461" t="s">
        <v>574</v>
      </c>
      <c r="B461">
        <v>120</v>
      </c>
      <c r="C461">
        <v>152</v>
      </c>
      <c r="D461">
        <v>43650000</v>
      </c>
      <c r="E461" t="s">
        <v>1485</v>
      </c>
      <c r="F461" t="s">
        <v>1486</v>
      </c>
      <c r="G461" t="s">
        <v>1487</v>
      </c>
      <c r="H461">
        <v>71919</v>
      </c>
      <c r="I461">
        <v>316</v>
      </c>
      <c r="J461" t="s">
        <v>29</v>
      </c>
      <c r="K461" t="s">
        <v>30</v>
      </c>
      <c r="L461">
        <v>6000000</v>
      </c>
      <c r="M461">
        <v>1961</v>
      </c>
      <c r="N461">
        <v>7.6</v>
      </c>
      <c r="O461">
        <v>37650000</v>
      </c>
      <c r="S461" t="s">
        <v>1488</v>
      </c>
      <c r="T461">
        <v>101</v>
      </c>
      <c r="U461">
        <v>7.1</v>
      </c>
      <c r="V461">
        <v>7.1</v>
      </c>
      <c r="W461">
        <v>7.8529999999999998</v>
      </c>
    </row>
    <row r="462" spans="1:23" x14ac:dyDescent="0.3">
      <c r="A462" t="s">
        <v>420</v>
      </c>
      <c r="B462">
        <v>224</v>
      </c>
      <c r="C462">
        <v>113</v>
      </c>
      <c r="D462">
        <v>45063889</v>
      </c>
      <c r="E462" t="s">
        <v>1489</v>
      </c>
      <c r="F462" t="s">
        <v>1490</v>
      </c>
      <c r="G462" t="s">
        <v>1491</v>
      </c>
      <c r="H462">
        <v>297250</v>
      </c>
      <c r="I462">
        <v>1441</v>
      </c>
      <c r="J462" t="s">
        <v>29</v>
      </c>
      <c r="K462" t="s">
        <v>200</v>
      </c>
      <c r="L462">
        <v>8000000</v>
      </c>
      <c r="M462">
        <v>2002</v>
      </c>
      <c r="N462">
        <v>7.6</v>
      </c>
      <c r="O462">
        <v>37063889</v>
      </c>
      <c r="S462" t="s">
        <v>1492</v>
      </c>
      <c r="T462">
        <v>101</v>
      </c>
      <c r="U462">
        <v>7.1</v>
      </c>
      <c r="V462">
        <v>7.1</v>
      </c>
      <c r="W462">
        <v>7.8529999999999998</v>
      </c>
    </row>
    <row r="463" spans="1:23" x14ac:dyDescent="0.3">
      <c r="A463" t="s">
        <v>570</v>
      </c>
      <c r="B463">
        <v>61</v>
      </c>
      <c r="C463">
        <v>197</v>
      </c>
      <c r="D463">
        <v>46300000</v>
      </c>
      <c r="E463" t="s">
        <v>1493</v>
      </c>
      <c r="F463" t="s">
        <v>1494</v>
      </c>
      <c r="G463" t="s">
        <v>1495</v>
      </c>
      <c r="H463">
        <v>29323</v>
      </c>
      <c r="I463">
        <v>344</v>
      </c>
      <c r="J463" t="s">
        <v>29</v>
      </c>
      <c r="K463" t="s">
        <v>30</v>
      </c>
      <c r="L463">
        <v>9400000</v>
      </c>
      <c r="M463">
        <v>1963</v>
      </c>
      <c r="N463">
        <v>7.6</v>
      </c>
      <c r="O463">
        <v>36900000</v>
      </c>
      <c r="S463" t="s">
        <v>1496</v>
      </c>
      <c r="T463">
        <v>100</v>
      </c>
      <c r="U463">
        <v>7.1</v>
      </c>
      <c r="V463">
        <v>7.1</v>
      </c>
      <c r="W463">
        <v>7.8529999999999998</v>
      </c>
    </row>
    <row r="464" spans="1:23" x14ac:dyDescent="0.3">
      <c r="A464" t="s">
        <v>610</v>
      </c>
      <c r="B464">
        <v>151</v>
      </c>
      <c r="C464">
        <v>110</v>
      </c>
      <c r="D464">
        <v>56154094</v>
      </c>
      <c r="E464" t="s">
        <v>588</v>
      </c>
      <c r="F464" t="s">
        <v>1497</v>
      </c>
      <c r="G464" t="s">
        <v>1498</v>
      </c>
      <c r="H464">
        <v>44723</v>
      </c>
      <c r="I464">
        <v>130</v>
      </c>
      <c r="J464" t="s">
        <v>29</v>
      </c>
      <c r="K464" t="s">
        <v>200</v>
      </c>
      <c r="L464">
        <v>20000000</v>
      </c>
      <c r="M464">
        <v>2016</v>
      </c>
      <c r="N464">
        <v>7.6</v>
      </c>
      <c r="O464">
        <v>36154094</v>
      </c>
      <c r="S464" t="s">
        <v>1499</v>
      </c>
      <c r="T464">
        <v>99</v>
      </c>
      <c r="U464">
        <v>7.1</v>
      </c>
      <c r="V464">
        <v>7.1</v>
      </c>
      <c r="W464">
        <v>7.8529999999999998</v>
      </c>
    </row>
    <row r="465" spans="1:23" x14ac:dyDescent="0.3">
      <c r="A465" t="s">
        <v>927</v>
      </c>
      <c r="B465">
        <v>299</v>
      </c>
      <c r="C465">
        <v>120</v>
      </c>
      <c r="D465">
        <v>100003492</v>
      </c>
      <c r="E465" t="s">
        <v>208</v>
      </c>
      <c r="F465" t="s">
        <v>649</v>
      </c>
      <c r="G465" t="s">
        <v>1500</v>
      </c>
      <c r="H465">
        <v>293662</v>
      </c>
      <c r="I465">
        <v>836</v>
      </c>
      <c r="J465" t="s">
        <v>29</v>
      </c>
      <c r="K465" t="s">
        <v>30</v>
      </c>
      <c r="L465">
        <v>65000000</v>
      </c>
      <c r="M465">
        <v>2004</v>
      </c>
      <c r="N465">
        <v>7.6</v>
      </c>
      <c r="O465">
        <v>35003492</v>
      </c>
      <c r="S465" t="s">
        <v>1501</v>
      </c>
      <c r="T465">
        <v>99</v>
      </c>
      <c r="U465">
        <v>7.1</v>
      </c>
      <c r="V465">
        <v>7.1</v>
      </c>
      <c r="W465">
        <v>7.8529999999999998</v>
      </c>
    </row>
    <row r="466" spans="1:23" x14ac:dyDescent="0.3">
      <c r="A466" t="s">
        <v>1502</v>
      </c>
      <c r="B466">
        <v>83</v>
      </c>
      <c r="C466">
        <v>121</v>
      </c>
      <c r="D466">
        <v>40158000</v>
      </c>
      <c r="E466" t="s">
        <v>875</v>
      </c>
      <c r="F466" t="s">
        <v>635</v>
      </c>
      <c r="G466" t="s">
        <v>1503</v>
      </c>
      <c r="H466">
        <v>63931</v>
      </c>
      <c r="I466">
        <v>241</v>
      </c>
      <c r="J466" t="s">
        <v>29</v>
      </c>
      <c r="K466" t="s">
        <v>83</v>
      </c>
      <c r="L466">
        <v>7000000</v>
      </c>
      <c r="M466">
        <v>1993</v>
      </c>
      <c r="N466">
        <v>7.6</v>
      </c>
      <c r="O466">
        <v>33158000</v>
      </c>
      <c r="S466" t="s">
        <v>1504</v>
      </c>
      <c r="T466">
        <v>97</v>
      </c>
      <c r="U466">
        <v>7.1</v>
      </c>
      <c r="V466">
        <v>7.1</v>
      </c>
      <c r="W466">
        <v>7.8529999999999998</v>
      </c>
    </row>
    <row r="467" spans="1:23" x14ac:dyDescent="0.3">
      <c r="A467" t="s">
        <v>59</v>
      </c>
      <c r="B467">
        <v>459</v>
      </c>
      <c r="C467">
        <v>142</v>
      </c>
      <c r="D467">
        <v>72306065</v>
      </c>
      <c r="E467" t="s">
        <v>696</v>
      </c>
      <c r="F467" t="s">
        <v>74</v>
      </c>
      <c r="G467" t="s">
        <v>1505</v>
      </c>
      <c r="H467">
        <v>178118</v>
      </c>
      <c r="I467">
        <v>355</v>
      </c>
      <c r="J467" t="s">
        <v>29</v>
      </c>
      <c r="K467" t="s">
        <v>30</v>
      </c>
      <c r="L467">
        <v>40000000</v>
      </c>
      <c r="M467">
        <v>2015</v>
      </c>
      <c r="N467">
        <v>7.6</v>
      </c>
      <c r="O467">
        <v>32306065</v>
      </c>
      <c r="S467" t="s">
        <v>1506</v>
      </c>
      <c r="T467">
        <v>95</v>
      </c>
      <c r="U467">
        <v>7.1</v>
      </c>
      <c r="V467">
        <v>7.1</v>
      </c>
      <c r="W467">
        <v>7.8529999999999998</v>
      </c>
    </row>
    <row r="468" spans="1:23" x14ac:dyDescent="0.3">
      <c r="A468" t="s">
        <v>546</v>
      </c>
      <c r="B468">
        <v>220</v>
      </c>
      <c r="C468">
        <v>110</v>
      </c>
      <c r="D468">
        <v>52353636</v>
      </c>
      <c r="E468" t="s">
        <v>73</v>
      </c>
      <c r="F468" t="s">
        <v>520</v>
      </c>
      <c r="G468" t="s">
        <v>1507</v>
      </c>
      <c r="H468">
        <v>209133</v>
      </c>
      <c r="I468">
        <v>962</v>
      </c>
      <c r="J468" t="s">
        <v>29</v>
      </c>
      <c r="K468" t="s">
        <v>30</v>
      </c>
      <c r="L468">
        <v>21000000</v>
      </c>
      <c r="M468">
        <v>2001</v>
      </c>
      <c r="N468">
        <v>7.6</v>
      </c>
      <c r="O468">
        <v>31353636</v>
      </c>
      <c r="S468" t="s">
        <v>1508</v>
      </c>
      <c r="T468">
        <v>94</v>
      </c>
      <c r="U468">
        <v>7.1</v>
      </c>
      <c r="V468">
        <v>7.1</v>
      </c>
      <c r="W468">
        <v>7.8529999999999998</v>
      </c>
    </row>
    <row r="469" spans="1:23" x14ac:dyDescent="0.3">
      <c r="A469" t="s">
        <v>591</v>
      </c>
      <c r="B469">
        <v>53</v>
      </c>
      <c r="C469">
        <v>112</v>
      </c>
      <c r="D469">
        <v>36500000</v>
      </c>
      <c r="E469" t="s">
        <v>116</v>
      </c>
      <c r="F469" t="s">
        <v>67</v>
      </c>
      <c r="G469" t="s">
        <v>1509</v>
      </c>
      <c r="H469">
        <v>87090</v>
      </c>
      <c r="I469">
        <v>142</v>
      </c>
      <c r="J469" t="s">
        <v>29</v>
      </c>
      <c r="K469" t="s">
        <v>30</v>
      </c>
      <c r="L469">
        <v>8000000</v>
      </c>
      <c r="M469">
        <v>1979</v>
      </c>
      <c r="N469">
        <v>7.6</v>
      </c>
      <c r="O469">
        <v>28500000</v>
      </c>
      <c r="S469" t="s">
        <v>1510</v>
      </c>
      <c r="T469">
        <v>92.5</v>
      </c>
      <c r="U469">
        <v>7.1</v>
      </c>
      <c r="V469">
        <v>7.1</v>
      </c>
      <c r="W469">
        <v>7.8529999999999998</v>
      </c>
    </row>
    <row r="470" spans="1:23" x14ac:dyDescent="0.3">
      <c r="A470" t="s">
        <v>1511</v>
      </c>
      <c r="B470">
        <v>123</v>
      </c>
      <c r="C470">
        <v>111</v>
      </c>
      <c r="D470">
        <v>31968347</v>
      </c>
      <c r="E470" t="s">
        <v>588</v>
      </c>
      <c r="F470" t="s">
        <v>1302</v>
      </c>
      <c r="G470" t="s">
        <v>1512</v>
      </c>
      <c r="H470">
        <v>93894</v>
      </c>
      <c r="I470">
        <v>286</v>
      </c>
      <c r="J470" t="s">
        <v>29</v>
      </c>
      <c r="K470" t="s">
        <v>30</v>
      </c>
      <c r="L470">
        <v>3600000</v>
      </c>
      <c r="M470">
        <v>1995</v>
      </c>
      <c r="N470">
        <v>7.6</v>
      </c>
      <c r="O470">
        <v>28368347</v>
      </c>
      <c r="S470" t="s">
        <v>1513</v>
      </c>
      <c r="T470">
        <v>84</v>
      </c>
      <c r="U470">
        <v>7.1</v>
      </c>
      <c r="V470">
        <v>7.1</v>
      </c>
      <c r="W470">
        <v>7.8529999999999998</v>
      </c>
    </row>
    <row r="471" spans="1:23" x14ac:dyDescent="0.3">
      <c r="A471" t="s">
        <v>1090</v>
      </c>
      <c r="B471">
        <v>77</v>
      </c>
      <c r="C471">
        <v>122</v>
      </c>
      <c r="D471">
        <v>39025000</v>
      </c>
      <c r="E471" t="s">
        <v>26</v>
      </c>
      <c r="F471" t="s">
        <v>1514</v>
      </c>
      <c r="G471" t="s">
        <v>1515</v>
      </c>
      <c r="H471">
        <v>73193</v>
      </c>
      <c r="I471">
        <v>190</v>
      </c>
      <c r="J471" t="s">
        <v>29</v>
      </c>
      <c r="K471" t="s">
        <v>200</v>
      </c>
      <c r="L471">
        <v>11000000</v>
      </c>
      <c r="M471">
        <v>1995</v>
      </c>
      <c r="N471">
        <v>7.6</v>
      </c>
      <c r="O471">
        <v>28025000</v>
      </c>
      <c r="S471" t="s">
        <v>1516</v>
      </c>
      <c r="T471">
        <v>80</v>
      </c>
      <c r="U471">
        <v>7.1</v>
      </c>
      <c r="V471">
        <v>7.1</v>
      </c>
      <c r="W471">
        <v>7.8529999999999998</v>
      </c>
    </row>
    <row r="472" spans="1:23" x14ac:dyDescent="0.3">
      <c r="A472" t="s">
        <v>1375</v>
      </c>
      <c r="B472">
        <v>118</v>
      </c>
      <c r="C472">
        <v>98</v>
      </c>
      <c r="D472">
        <v>50693162</v>
      </c>
      <c r="E472" t="s">
        <v>1517</v>
      </c>
      <c r="F472" t="s">
        <v>1518</v>
      </c>
      <c r="G472" t="s">
        <v>1519</v>
      </c>
      <c r="H472">
        <v>136580</v>
      </c>
      <c r="I472">
        <v>545</v>
      </c>
      <c r="J472" t="s">
        <v>29</v>
      </c>
      <c r="K472" t="s">
        <v>30</v>
      </c>
      <c r="L472">
        <v>23000000</v>
      </c>
      <c r="M472">
        <v>1994</v>
      </c>
      <c r="N472">
        <v>7.6</v>
      </c>
      <c r="O472">
        <v>27693162</v>
      </c>
      <c r="S472" t="s">
        <v>1520</v>
      </c>
      <c r="T472">
        <v>79</v>
      </c>
      <c r="U472">
        <v>7.1</v>
      </c>
      <c r="V472">
        <v>7.1</v>
      </c>
      <c r="W472">
        <v>7.8529999999999998</v>
      </c>
    </row>
    <row r="473" spans="1:23" x14ac:dyDescent="0.3">
      <c r="A473" t="s">
        <v>1251</v>
      </c>
      <c r="B473">
        <v>354</v>
      </c>
      <c r="C473">
        <v>98</v>
      </c>
      <c r="D473">
        <v>37707719</v>
      </c>
      <c r="E473" t="s">
        <v>393</v>
      </c>
      <c r="F473" t="s">
        <v>1521</v>
      </c>
      <c r="G473" t="s">
        <v>1522</v>
      </c>
      <c r="H473">
        <v>76094</v>
      </c>
      <c r="I473">
        <v>233</v>
      </c>
      <c r="J473" t="s">
        <v>29</v>
      </c>
      <c r="K473" t="s">
        <v>200</v>
      </c>
      <c r="L473">
        <v>12000000</v>
      </c>
      <c r="M473">
        <v>2013</v>
      </c>
      <c r="N473">
        <v>7.6</v>
      </c>
      <c r="O473">
        <v>25707719</v>
      </c>
      <c r="S473" t="s">
        <v>1251</v>
      </c>
      <c r="T473">
        <v>101.5</v>
      </c>
      <c r="U473">
        <v>7.35</v>
      </c>
      <c r="V473">
        <v>7.09</v>
      </c>
      <c r="W473">
        <v>7.8529999999999998</v>
      </c>
    </row>
    <row r="474" spans="1:23" x14ac:dyDescent="0.3">
      <c r="A474" t="s">
        <v>763</v>
      </c>
      <c r="B474">
        <v>419</v>
      </c>
      <c r="C474">
        <v>133</v>
      </c>
      <c r="D474">
        <v>75605492</v>
      </c>
      <c r="E474" t="s">
        <v>379</v>
      </c>
      <c r="F474" t="s">
        <v>436</v>
      </c>
      <c r="G474" t="s">
        <v>1523</v>
      </c>
      <c r="H474">
        <v>283563</v>
      </c>
      <c r="I474">
        <v>312</v>
      </c>
      <c r="J474" t="s">
        <v>29</v>
      </c>
      <c r="K474" t="s">
        <v>30</v>
      </c>
      <c r="L474">
        <v>50000000</v>
      </c>
      <c r="M474">
        <v>2011</v>
      </c>
      <c r="N474">
        <v>7.6</v>
      </c>
      <c r="O474">
        <v>25605492</v>
      </c>
      <c r="S474" t="s">
        <v>1251</v>
      </c>
      <c r="T474">
        <v>101.5</v>
      </c>
      <c r="U474">
        <v>7.35</v>
      </c>
      <c r="V474">
        <v>7.09</v>
      </c>
      <c r="W474">
        <v>7.8529999999999998</v>
      </c>
    </row>
    <row r="475" spans="1:23" x14ac:dyDescent="0.3">
      <c r="A475" t="s">
        <v>1334</v>
      </c>
      <c r="B475">
        <v>205</v>
      </c>
      <c r="C475">
        <v>102</v>
      </c>
      <c r="D475">
        <v>26781723</v>
      </c>
      <c r="E475" t="s">
        <v>699</v>
      </c>
      <c r="F475" t="s">
        <v>1524</v>
      </c>
      <c r="G475" t="s">
        <v>1525</v>
      </c>
      <c r="H475">
        <v>187595</v>
      </c>
      <c r="I475">
        <v>978</v>
      </c>
      <c r="J475" t="s">
        <v>29</v>
      </c>
      <c r="K475" t="s">
        <v>30</v>
      </c>
      <c r="L475">
        <v>2500000</v>
      </c>
      <c r="M475">
        <v>2004</v>
      </c>
      <c r="N475">
        <v>7.6</v>
      </c>
      <c r="O475">
        <v>24281723</v>
      </c>
      <c r="S475" t="s">
        <v>1106</v>
      </c>
      <c r="T475">
        <v>116</v>
      </c>
      <c r="U475">
        <v>7</v>
      </c>
      <c r="V475">
        <v>7.09</v>
      </c>
      <c r="W475">
        <v>7.8529999999999998</v>
      </c>
    </row>
    <row r="476" spans="1:23" x14ac:dyDescent="0.3">
      <c r="A476" t="s">
        <v>1526</v>
      </c>
      <c r="B476">
        <v>236</v>
      </c>
      <c r="C476">
        <v>110</v>
      </c>
      <c r="D476">
        <v>39825798</v>
      </c>
      <c r="E476" t="s">
        <v>1527</v>
      </c>
      <c r="F476" t="s">
        <v>1377</v>
      </c>
      <c r="G476" t="s">
        <v>1528</v>
      </c>
      <c r="H476">
        <v>295375</v>
      </c>
      <c r="I476">
        <v>645</v>
      </c>
      <c r="J476" t="s">
        <v>29</v>
      </c>
      <c r="K476" t="s">
        <v>30</v>
      </c>
      <c r="L476">
        <v>16000000</v>
      </c>
      <c r="M476">
        <v>2006</v>
      </c>
      <c r="N476">
        <v>7.6</v>
      </c>
      <c r="O476">
        <v>23825798</v>
      </c>
      <c r="S476" t="s">
        <v>1106</v>
      </c>
      <c r="T476">
        <v>116</v>
      </c>
      <c r="U476">
        <v>7</v>
      </c>
      <c r="V476">
        <v>7.09</v>
      </c>
      <c r="W476">
        <v>7.8529999999999998</v>
      </c>
    </row>
    <row r="477" spans="1:23" x14ac:dyDescent="0.3">
      <c r="A477" t="s">
        <v>582</v>
      </c>
      <c r="B477">
        <v>147</v>
      </c>
      <c r="C477">
        <v>124</v>
      </c>
      <c r="D477">
        <v>52937130</v>
      </c>
      <c r="E477" t="s">
        <v>116</v>
      </c>
      <c r="F477" t="s">
        <v>482</v>
      </c>
      <c r="G477" t="s">
        <v>1529</v>
      </c>
      <c r="H477">
        <v>198066</v>
      </c>
      <c r="I477">
        <v>426</v>
      </c>
      <c r="J477" t="s">
        <v>29</v>
      </c>
      <c r="K477" t="s">
        <v>30</v>
      </c>
      <c r="L477">
        <v>30000000</v>
      </c>
      <c r="M477">
        <v>2001</v>
      </c>
      <c r="N477">
        <v>7.6</v>
      </c>
      <c r="O477">
        <v>22937130</v>
      </c>
      <c r="S477" t="s">
        <v>927</v>
      </c>
      <c r="T477">
        <v>136.5</v>
      </c>
      <c r="U477">
        <v>7.3</v>
      </c>
      <c r="V477">
        <v>7.08</v>
      </c>
      <c r="W477">
        <v>7.8529999999999998</v>
      </c>
    </row>
    <row r="478" spans="1:23" x14ac:dyDescent="0.3">
      <c r="A478" t="s">
        <v>1284</v>
      </c>
      <c r="B478">
        <v>239</v>
      </c>
      <c r="C478">
        <v>92</v>
      </c>
      <c r="D478">
        <v>24792061</v>
      </c>
      <c r="E478" t="s">
        <v>73</v>
      </c>
      <c r="F478" t="s">
        <v>221</v>
      </c>
      <c r="G478" t="s">
        <v>1530</v>
      </c>
      <c r="H478">
        <v>191998</v>
      </c>
      <c r="I478">
        <v>323</v>
      </c>
      <c r="J478" t="s">
        <v>29</v>
      </c>
      <c r="K478" t="s">
        <v>30</v>
      </c>
      <c r="L478">
        <v>6500000</v>
      </c>
      <c r="M478">
        <v>2005</v>
      </c>
      <c r="N478">
        <v>7.6</v>
      </c>
      <c r="O478">
        <v>18292061</v>
      </c>
      <c r="S478" t="s">
        <v>927</v>
      </c>
      <c r="T478">
        <v>136.5</v>
      </c>
      <c r="U478">
        <v>7.3</v>
      </c>
      <c r="V478">
        <v>7.08</v>
      </c>
      <c r="W478">
        <v>7.8529999999999998</v>
      </c>
    </row>
    <row r="479" spans="1:23" x14ac:dyDescent="0.3">
      <c r="A479" t="s">
        <v>1531</v>
      </c>
      <c r="B479">
        <v>129</v>
      </c>
      <c r="C479">
        <v>132</v>
      </c>
      <c r="D479">
        <v>40270895</v>
      </c>
      <c r="E479" t="s">
        <v>92</v>
      </c>
      <c r="F479" t="s">
        <v>1532</v>
      </c>
      <c r="G479" t="s">
        <v>1533</v>
      </c>
      <c r="H479">
        <v>121937</v>
      </c>
      <c r="I479">
        <v>431</v>
      </c>
      <c r="J479" t="s">
        <v>29</v>
      </c>
      <c r="K479" t="s">
        <v>30</v>
      </c>
      <c r="L479">
        <v>22000000</v>
      </c>
      <c r="M479">
        <v>2001</v>
      </c>
      <c r="N479">
        <v>7.6</v>
      </c>
      <c r="O479">
        <v>18270895</v>
      </c>
      <c r="S479" t="s">
        <v>818</v>
      </c>
      <c r="T479">
        <v>122.5</v>
      </c>
      <c r="U479">
        <v>7.1</v>
      </c>
      <c r="V479">
        <v>7.08</v>
      </c>
      <c r="W479">
        <v>7.8529999999999998</v>
      </c>
    </row>
    <row r="480" spans="1:23" x14ac:dyDescent="0.3">
      <c r="A480" t="s">
        <v>363</v>
      </c>
      <c r="B480">
        <v>84</v>
      </c>
      <c r="C480">
        <v>137</v>
      </c>
      <c r="D480">
        <v>41895491</v>
      </c>
      <c r="E480" t="s">
        <v>1056</v>
      </c>
      <c r="F480" t="s">
        <v>1167</v>
      </c>
      <c r="G480" t="s">
        <v>1534</v>
      </c>
      <c r="H480">
        <v>63274</v>
      </c>
      <c r="I480">
        <v>170</v>
      </c>
      <c r="J480" t="s">
        <v>29</v>
      </c>
      <c r="K480" t="s">
        <v>30</v>
      </c>
      <c r="L480">
        <v>24000000</v>
      </c>
      <c r="M480">
        <v>1991</v>
      </c>
      <c r="N480">
        <v>7.6</v>
      </c>
      <c r="O480">
        <v>17895491</v>
      </c>
      <c r="S480" t="s">
        <v>818</v>
      </c>
      <c r="T480">
        <v>122.5</v>
      </c>
      <c r="U480">
        <v>7.1</v>
      </c>
      <c r="V480">
        <v>7.08</v>
      </c>
      <c r="W480">
        <v>7.8529999999999998</v>
      </c>
    </row>
    <row r="481" spans="1:23" x14ac:dyDescent="0.3">
      <c r="A481" t="s">
        <v>1226</v>
      </c>
      <c r="B481">
        <v>406</v>
      </c>
      <c r="C481">
        <v>134</v>
      </c>
      <c r="D481">
        <v>85707116</v>
      </c>
      <c r="E481" t="s">
        <v>130</v>
      </c>
      <c r="F481" t="s">
        <v>93</v>
      </c>
      <c r="G481" t="s">
        <v>1535</v>
      </c>
      <c r="H481">
        <v>303185</v>
      </c>
      <c r="I481">
        <v>701</v>
      </c>
      <c r="J481" t="s">
        <v>29</v>
      </c>
      <c r="K481" t="s">
        <v>30</v>
      </c>
      <c r="L481">
        <v>68000000</v>
      </c>
      <c r="M481">
        <v>2014</v>
      </c>
      <c r="N481">
        <v>7.6</v>
      </c>
      <c r="O481">
        <v>17707116</v>
      </c>
      <c r="S481" t="s">
        <v>920</v>
      </c>
      <c r="T481">
        <v>112.5</v>
      </c>
      <c r="U481">
        <v>7.2</v>
      </c>
      <c r="V481">
        <v>7.08</v>
      </c>
      <c r="W481">
        <v>7.8529999999999998</v>
      </c>
    </row>
    <row r="482" spans="1:23" x14ac:dyDescent="0.3">
      <c r="A482" t="s">
        <v>219</v>
      </c>
      <c r="B482">
        <v>478</v>
      </c>
      <c r="C482">
        <v>121</v>
      </c>
      <c r="D482">
        <v>46875468</v>
      </c>
      <c r="E482" t="s">
        <v>1536</v>
      </c>
      <c r="F482" t="s">
        <v>1537</v>
      </c>
      <c r="G482" t="s">
        <v>1538</v>
      </c>
      <c r="H482">
        <v>196217</v>
      </c>
      <c r="I482">
        <v>461</v>
      </c>
      <c r="J482" t="s">
        <v>29</v>
      </c>
      <c r="K482" t="s">
        <v>30</v>
      </c>
      <c r="L482">
        <v>30000000</v>
      </c>
      <c r="M482">
        <v>2015</v>
      </c>
      <c r="N482">
        <v>7.6</v>
      </c>
      <c r="O482">
        <v>16875468</v>
      </c>
      <c r="S482" t="s">
        <v>920</v>
      </c>
      <c r="T482">
        <v>112.5</v>
      </c>
      <c r="U482">
        <v>7.2</v>
      </c>
      <c r="V482">
        <v>7.08</v>
      </c>
      <c r="W482">
        <v>7.8529999999999998</v>
      </c>
    </row>
    <row r="483" spans="1:23" x14ac:dyDescent="0.3">
      <c r="A483" t="s">
        <v>839</v>
      </c>
      <c r="B483">
        <v>174</v>
      </c>
      <c r="C483">
        <v>114</v>
      </c>
      <c r="D483">
        <v>41597830</v>
      </c>
      <c r="E483" t="s">
        <v>588</v>
      </c>
      <c r="F483" t="s">
        <v>1539</v>
      </c>
      <c r="G483" t="s">
        <v>1540</v>
      </c>
      <c r="H483">
        <v>102123</v>
      </c>
      <c r="I483">
        <v>660</v>
      </c>
      <c r="J483" t="s">
        <v>29</v>
      </c>
      <c r="K483" t="s">
        <v>30</v>
      </c>
      <c r="L483">
        <v>25000000</v>
      </c>
      <c r="M483">
        <v>2002</v>
      </c>
      <c r="N483">
        <v>7.6</v>
      </c>
      <c r="O483">
        <v>16597830</v>
      </c>
      <c r="S483" t="s">
        <v>190</v>
      </c>
      <c r="T483">
        <v>138</v>
      </c>
      <c r="U483">
        <v>7</v>
      </c>
      <c r="V483">
        <v>7.07</v>
      </c>
      <c r="W483">
        <v>7.8529999999999998</v>
      </c>
    </row>
    <row r="484" spans="1:23" x14ac:dyDescent="0.3">
      <c r="A484" t="s">
        <v>499</v>
      </c>
      <c r="B484">
        <v>279</v>
      </c>
      <c r="C484">
        <v>111</v>
      </c>
      <c r="D484">
        <v>31471430</v>
      </c>
      <c r="E484" t="s">
        <v>696</v>
      </c>
      <c r="F484" t="s">
        <v>1541</v>
      </c>
      <c r="G484" t="s">
        <v>1542</v>
      </c>
      <c r="H484">
        <v>83374</v>
      </c>
      <c r="I484">
        <v>828</v>
      </c>
      <c r="J484" t="s">
        <v>29</v>
      </c>
      <c r="K484" t="s">
        <v>30</v>
      </c>
      <c r="L484">
        <v>15000000</v>
      </c>
      <c r="M484">
        <v>2006</v>
      </c>
      <c r="N484">
        <v>7.6</v>
      </c>
      <c r="O484">
        <v>16471430</v>
      </c>
      <c r="S484" t="s">
        <v>190</v>
      </c>
      <c r="T484">
        <v>138</v>
      </c>
      <c r="U484">
        <v>7</v>
      </c>
      <c r="V484">
        <v>7.07</v>
      </c>
      <c r="W484">
        <v>7.8529999999999998</v>
      </c>
    </row>
    <row r="485" spans="1:23" x14ac:dyDescent="0.3">
      <c r="A485" t="s">
        <v>837</v>
      </c>
      <c r="B485">
        <v>112</v>
      </c>
      <c r="C485">
        <v>126</v>
      </c>
      <c r="D485">
        <v>30226144</v>
      </c>
      <c r="E485" t="s">
        <v>393</v>
      </c>
      <c r="F485" t="s">
        <v>837</v>
      </c>
      <c r="G485" t="s">
        <v>1543</v>
      </c>
      <c r="H485">
        <v>47626</v>
      </c>
      <c r="I485">
        <v>118</v>
      </c>
      <c r="J485" t="s">
        <v>29</v>
      </c>
      <c r="K485" t="s">
        <v>30</v>
      </c>
      <c r="L485">
        <v>15000000</v>
      </c>
      <c r="M485">
        <v>2007</v>
      </c>
      <c r="N485">
        <v>7.6</v>
      </c>
      <c r="O485">
        <v>15226144</v>
      </c>
      <c r="S485" t="s">
        <v>1544</v>
      </c>
      <c r="T485">
        <v>118</v>
      </c>
      <c r="U485">
        <v>6.9</v>
      </c>
      <c r="V485">
        <v>7.07</v>
      </c>
      <c r="W485">
        <v>7.8529999999999998</v>
      </c>
    </row>
    <row r="486" spans="1:23" x14ac:dyDescent="0.3">
      <c r="A486" t="s">
        <v>855</v>
      </c>
      <c r="B486">
        <v>149</v>
      </c>
      <c r="C486">
        <v>101</v>
      </c>
      <c r="D486">
        <v>20772796</v>
      </c>
      <c r="E486" t="s">
        <v>228</v>
      </c>
      <c r="F486" t="s">
        <v>1545</v>
      </c>
      <c r="G486" t="s">
        <v>1546</v>
      </c>
      <c r="H486">
        <v>34232</v>
      </c>
      <c r="I486">
        <v>346</v>
      </c>
      <c r="J486" t="s">
        <v>29</v>
      </c>
      <c r="K486" t="s">
        <v>83</v>
      </c>
      <c r="L486">
        <v>6000000</v>
      </c>
      <c r="M486">
        <v>2002</v>
      </c>
      <c r="N486">
        <v>7.6</v>
      </c>
      <c r="O486">
        <v>14772796</v>
      </c>
      <c r="S486" t="s">
        <v>1544</v>
      </c>
      <c r="T486">
        <v>118</v>
      </c>
      <c r="U486">
        <v>6.9</v>
      </c>
      <c r="V486">
        <v>7.07</v>
      </c>
      <c r="W486">
        <v>7.8529999999999998</v>
      </c>
    </row>
    <row r="487" spans="1:23" x14ac:dyDescent="0.3">
      <c r="A487" t="s">
        <v>33</v>
      </c>
      <c r="B487">
        <v>110</v>
      </c>
      <c r="C487">
        <v>170</v>
      </c>
      <c r="D487">
        <v>66676062</v>
      </c>
      <c r="E487" t="s">
        <v>26</v>
      </c>
      <c r="F487" t="s">
        <v>34</v>
      </c>
      <c r="G487" t="s">
        <v>1547</v>
      </c>
      <c r="H487">
        <v>267980</v>
      </c>
      <c r="I487">
        <v>545</v>
      </c>
      <c r="J487" t="s">
        <v>29</v>
      </c>
      <c r="K487" t="s">
        <v>30</v>
      </c>
      <c r="L487">
        <v>54000000</v>
      </c>
      <c r="M487">
        <v>1990</v>
      </c>
      <c r="N487">
        <v>7.6</v>
      </c>
      <c r="O487">
        <v>12676062</v>
      </c>
      <c r="S487" t="s">
        <v>1017</v>
      </c>
      <c r="T487">
        <v>92</v>
      </c>
      <c r="U487">
        <v>7.2</v>
      </c>
      <c r="V487">
        <v>7.07</v>
      </c>
      <c r="W487">
        <v>7.8529999999999998</v>
      </c>
    </row>
    <row r="488" spans="1:23" x14ac:dyDescent="0.3">
      <c r="A488" t="s">
        <v>686</v>
      </c>
      <c r="B488">
        <v>65</v>
      </c>
      <c r="C488">
        <v>146</v>
      </c>
      <c r="D488">
        <v>50668906</v>
      </c>
      <c r="E488" t="s">
        <v>379</v>
      </c>
      <c r="F488" t="s">
        <v>837</v>
      </c>
      <c r="G488" t="s">
        <v>1548</v>
      </c>
      <c r="H488">
        <v>76016</v>
      </c>
      <c r="I488">
        <v>265</v>
      </c>
      <c r="J488" t="s">
        <v>29</v>
      </c>
      <c r="K488" t="s">
        <v>30</v>
      </c>
      <c r="L488">
        <v>38000000</v>
      </c>
      <c r="M488">
        <v>1999</v>
      </c>
      <c r="N488">
        <v>7.6</v>
      </c>
      <c r="O488">
        <v>12668906</v>
      </c>
      <c r="S488" t="s">
        <v>1017</v>
      </c>
      <c r="T488">
        <v>92</v>
      </c>
      <c r="U488">
        <v>7.2</v>
      </c>
      <c r="V488">
        <v>7.07</v>
      </c>
      <c r="W488">
        <v>7.8529999999999998</v>
      </c>
    </row>
    <row r="489" spans="1:23" x14ac:dyDescent="0.3">
      <c r="A489" t="s">
        <v>312</v>
      </c>
      <c r="B489">
        <v>324</v>
      </c>
      <c r="C489">
        <v>128</v>
      </c>
      <c r="D489">
        <v>31838002</v>
      </c>
      <c r="E489" t="s">
        <v>60</v>
      </c>
      <c r="F489" t="s">
        <v>1450</v>
      </c>
      <c r="G489" t="s">
        <v>1549</v>
      </c>
      <c r="H489">
        <v>136673</v>
      </c>
      <c r="I489">
        <v>281</v>
      </c>
      <c r="J489" t="s">
        <v>29</v>
      </c>
      <c r="K489" t="s">
        <v>30</v>
      </c>
      <c r="L489">
        <v>20000000</v>
      </c>
      <c r="M489">
        <v>2008</v>
      </c>
      <c r="N489">
        <v>7.6</v>
      </c>
      <c r="O489">
        <v>11838002</v>
      </c>
      <c r="S489" t="s">
        <v>1365</v>
      </c>
      <c r="T489">
        <v>98</v>
      </c>
      <c r="U489">
        <v>6.8</v>
      </c>
      <c r="V489">
        <v>7.06</v>
      </c>
      <c r="W489">
        <v>7.8529999999999998</v>
      </c>
    </row>
    <row r="490" spans="1:23" x14ac:dyDescent="0.3">
      <c r="A490" t="s">
        <v>598</v>
      </c>
      <c r="B490">
        <v>82</v>
      </c>
      <c r="C490">
        <v>111</v>
      </c>
      <c r="D490">
        <v>41407470</v>
      </c>
      <c r="E490" t="s">
        <v>157</v>
      </c>
      <c r="F490" t="s">
        <v>1550</v>
      </c>
      <c r="G490" t="s">
        <v>1551</v>
      </c>
      <c r="H490">
        <v>43378</v>
      </c>
      <c r="I490">
        <v>292</v>
      </c>
      <c r="J490" t="s">
        <v>29</v>
      </c>
      <c r="K490" t="s">
        <v>30</v>
      </c>
      <c r="L490">
        <v>30000000</v>
      </c>
      <c r="M490">
        <v>2003</v>
      </c>
      <c r="N490">
        <v>7.6</v>
      </c>
      <c r="O490">
        <v>11407470</v>
      </c>
      <c r="S490" t="s">
        <v>1172</v>
      </c>
      <c r="T490">
        <v>128</v>
      </c>
      <c r="U490">
        <v>7.25</v>
      </c>
      <c r="V490">
        <v>7.05</v>
      </c>
      <c r="W490">
        <v>7.8529999999999998</v>
      </c>
    </row>
    <row r="491" spans="1:23" x14ac:dyDescent="0.3">
      <c r="A491" t="s">
        <v>397</v>
      </c>
      <c r="B491">
        <v>148</v>
      </c>
      <c r="C491">
        <v>128</v>
      </c>
      <c r="D491">
        <v>100012500</v>
      </c>
      <c r="E491" t="s">
        <v>715</v>
      </c>
      <c r="F491" t="s">
        <v>55</v>
      </c>
      <c r="G491" t="s">
        <v>1552</v>
      </c>
      <c r="H491">
        <v>299258</v>
      </c>
      <c r="I491">
        <v>346</v>
      </c>
      <c r="J491" t="s">
        <v>29</v>
      </c>
      <c r="K491" t="s">
        <v>30</v>
      </c>
      <c r="L491">
        <v>90000000</v>
      </c>
      <c r="M491">
        <v>1995</v>
      </c>
      <c r="N491">
        <v>7.6</v>
      </c>
      <c r="O491">
        <v>10012500</v>
      </c>
      <c r="S491" t="s">
        <v>1172</v>
      </c>
      <c r="T491">
        <v>128</v>
      </c>
      <c r="U491">
        <v>7.25</v>
      </c>
      <c r="V491">
        <v>7.05</v>
      </c>
      <c r="W491">
        <v>7.8529999999999998</v>
      </c>
    </row>
    <row r="492" spans="1:23" x14ac:dyDescent="0.3">
      <c r="A492" t="s">
        <v>632</v>
      </c>
      <c r="B492">
        <v>77</v>
      </c>
      <c r="C492">
        <v>102</v>
      </c>
      <c r="D492">
        <v>11546543</v>
      </c>
      <c r="E492" t="s">
        <v>1259</v>
      </c>
      <c r="F492" t="s">
        <v>1553</v>
      </c>
      <c r="G492" t="s">
        <v>1554</v>
      </c>
      <c r="H492">
        <v>34520</v>
      </c>
      <c r="I492">
        <v>146</v>
      </c>
      <c r="J492" t="s">
        <v>53</v>
      </c>
      <c r="K492" t="s">
        <v>1119</v>
      </c>
      <c r="L492">
        <v>2000000</v>
      </c>
      <c r="M492">
        <v>1994</v>
      </c>
      <c r="N492">
        <v>7.6</v>
      </c>
      <c r="O492">
        <v>9546543</v>
      </c>
      <c r="S492" t="s">
        <v>1555</v>
      </c>
      <c r="T492">
        <v>116</v>
      </c>
      <c r="U492">
        <v>7.05</v>
      </c>
      <c r="V492">
        <v>7.05</v>
      </c>
      <c r="W492">
        <v>7.8529999999999998</v>
      </c>
    </row>
    <row r="493" spans="1:23" x14ac:dyDescent="0.3">
      <c r="A493" t="s">
        <v>1556</v>
      </c>
      <c r="B493">
        <v>123</v>
      </c>
      <c r="C493">
        <v>118</v>
      </c>
      <c r="D493">
        <v>11533945</v>
      </c>
      <c r="E493" t="s">
        <v>1557</v>
      </c>
      <c r="F493" t="s">
        <v>1558</v>
      </c>
      <c r="G493" t="s">
        <v>1559</v>
      </c>
      <c r="H493">
        <v>77551</v>
      </c>
      <c r="I493">
        <v>434</v>
      </c>
      <c r="J493" t="s">
        <v>29</v>
      </c>
      <c r="K493" t="s">
        <v>30</v>
      </c>
      <c r="L493">
        <v>2000000</v>
      </c>
      <c r="M493">
        <v>1999</v>
      </c>
      <c r="N493">
        <v>7.6</v>
      </c>
      <c r="O493">
        <v>9533945</v>
      </c>
      <c r="S493" t="s">
        <v>1560</v>
      </c>
      <c r="T493">
        <v>114.5</v>
      </c>
      <c r="U493">
        <v>7.05</v>
      </c>
      <c r="V493">
        <v>7.05</v>
      </c>
      <c r="W493">
        <v>7.8529999999999998</v>
      </c>
    </row>
    <row r="494" spans="1:23" x14ac:dyDescent="0.3">
      <c r="A494" t="s">
        <v>1561</v>
      </c>
      <c r="B494">
        <v>77</v>
      </c>
      <c r="C494">
        <v>126</v>
      </c>
      <c r="D494">
        <v>38413606</v>
      </c>
      <c r="E494" t="s">
        <v>1562</v>
      </c>
      <c r="F494" t="s">
        <v>44</v>
      </c>
      <c r="G494" t="s">
        <v>1563</v>
      </c>
      <c r="H494">
        <v>54042</v>
      </c>
      <c r="I494">
        <v>215</v>
      </c>
      <c r="J494" t="s">
        <v>29</v>
      </c>
      <c r="K494" t="s">
        <v>30</v>
      </c>
      <c r="L494">
        <v>30000000</v>
      </c>
      <c r="M494">
        <v>1988</v>
      </c>
      <c r="N494">
        <v>7.6</v>
      </c>
      <c r="O494">
        <v>8413606</v>
      </c>
      <c r="S494" t="s">
        <v>1564</v>
      </c>
      <c r="T494">
        <v>104.5</v>
      </c>
      <c r="U494">
        <v>7.05</v>
      </c>
      <c r="V494">
        <v>7.05</v>
      </c>
      <c r="W494">
        <v>7.8529999999999998</v>
      </c>
    </row>
    <row r="495" spans="1:23" x14ac:dyDescent="0.3">
      <c r="A495" t="s">
        <v>1136</v>
      </c>
      <c r="B495">
        <v>68</v>
      </c>
      <c r="C495">
        <v>135</v>
      </c>
      <c r="D495">
        <v>13269963</v>
      </c>
      <c r="E495" t="s">
        <v>257</v>
      </c>
      <c r="F495" t="s">
        <v>145</v>
      </c>
      <c r="G495" t="s">
        <v>1565</v>
      </c>
      <c r="H495">
        <v>23202</v>
      </c>
      <c r="I495">
        <v>173</v>
      </c>
      <c r="J495" t="s">
        <v>29</v>
      </c>
      <c r="K495" t="s">
        <v>30</v>
      </c>
      <c r="L495">
        <v>5000000</v>
      </c>
      <c r="M495">
        <v>1996</v>
      </c>
      <c r="N495">
        <v>7.6</v>
      </c>
      <c r="O495">
        <v>8269963</v>
      </c>
      <c r="S495" t="s">
        <v>1566</v>
      </c>
      <c r="T495">
        <v>135</v>
      </c>
      <c r="U495">
        <v>7.3</v>
      </c>
      <c r="V495">
        <v>7.03</v>
      </c>
      <c r="W495">
        <v>7.8529999999999998</v>
      </c>
    </row>
    <row r="496" spans="1:23" x14ac:dyDescent="0.3">
      <c r="A496" t="s">
        <v>637</v>
      </c>
      <c r="B496">
        <v>288</v>
      </c>
      <c r="C496">
        <v>102</v>
      </c>
      <c r="D496">
        <v>15047419</v>
      </c>
      <c r="E496" t="s">
        <v>26</v>
      </c>
      <c r="F496" t="s">
        <v>40</v>
      </c>
      <c r="G496" t="s">
        <v>1567</v>
      </c>
      <c r="H496">
        <v>357275</v>
      </c>
      <c r="I496">
        <v>1061</v>
      </c>
      <c r="J496" t="s">
        <v>29</v>
      </c>
      <c r="K496" t="s">
        <v>30</v>
      </c>
      <c r="L496">
        <v>7000000</v>
      </c>
      <c r="M496">
        <v>2000</v>
      </c>
      <c r="N496">
        <v>7.6</v>
      </c>
      <c r="O496">
        <v>8047419</v>
      </c>
      <c r="S496" t="s">
        <v>1568</v>
      </c>
      <c r="T496">
        <v>116</v>
      </c>
      <c r="U496">
        <v>7</v>
      </c>
      <c r="V496">
        <v>7.03</v>
      </c>
      <c r="W496">
        <v>7.8529999999999998</v>
      </c>
    </row>
    <row r="497" spans="1:23" x14ac:dyDescent="0.3">
      <c r="A497" t="s">
        <v>1251</v>
      </c>
      <c r="B497">
        <v>174</v>
      </c>
      <c r="C497">
        <v>113</v>
      </c>
      <c r="D497">
        <v>27277055</v>
      </c>
      <c r="E497" t="s">
        <v>1569</v>
      </c>
      <c r="F497" t="s">
        <v>1570</v>
      </c>
      <c r="G497" t="s">
        <v>1571</v>
      </c>
      <c r="H497">
        <v>143137</v>
      </c>
      <c r="I497">
        <v>602</v>
      </c>
      <c r="J497" t="s">
        <v>29</v>
      </c>
      <c r="K497" t="s">
        <v>200</v>
      </c>
      <c r="L497">
        <v>20000000</v>
      </c>
      <c r="M497">
        <v>2000</v>
      </c>
      <c r="N497">
        <v>7.6</v>
      </c>
      <c r="O497">
        <v>7277055</v>
      </c>
      <c r="S497" t="s">
        <v>1568</v>
      </c>
      <c r="T497">
        <v>116</v>
      </c>
      <c r="U497">
        <v>7</v>
      </c>
      <c r="V497">
        <v>7.03</v>
      </c>
      <c r="W497">
        <v>7.8529999999999998</v>
      </c>
    </row>
    <row r="498" spans="1:23" x14ac:dyDescent="0.3">
      <c r="A498" t="s">
        <v>579</v>
      </c>
      <c r="B498">
        <v>177</v>
      </c>
      <c r="C498">
        <v>87</v>
      </c>
      <c r="D498">
        <v>9003011</v>
      </c>
      <c r="E498" t="s">
        <v>86</v>
      </c>
      <c r="F498" t="s">
        <v>1572</v>
      </c>
      <c r="G498" t="s">
        <v>1573</v>
      </c>
      <c r="H498">
        <v>133966</v>
      </c>
      <c r="I498">
        <v>294</v>
      </c>
      <c r="J498" t="s">
        <v>29</v>
      </c>
      <c r="K498" t="s">
        <v>581</v>
      </c>
      <c r="L498">
        <v>2000000</v>
      </c>
      <c r="M498">
        <v>1981</v>
      </c>
      <c r="N498">
        <v>7.6</v>
      </c>
      <c r="O498">
        <v>7003011</v>
      </c>
      <c r="S498" t="s">
        <v>968</v>
      </c>
      <c r="T498">
        <v>111</v>
      </c>
      <c r="U498">
        <v>6.8</v>
      </c>
      <c r="V498">
        <v>7.03</v>
      </c>
      <c r="W498">
        <v>7.8529999999999998</v>
      </c>
    </row>
    <row r="499" spans="1:23" x14ac:dyDescent="0.3">
      <c r="A499" t="s">
        <v>1374</v>
      </c>
      <c r="B499">
        <v>209</v>
      </c>
      <c r="C499">
        <v>127</v>
      </c>
      <c r="D499">
        <v>57386369</v>
      </c>
      <c r="E499" t="s">
        <v>1437</v>
      </c>
      <c r="F499" t="s">
        <v>1574</v>
      </c>
      <c r="G499" t="s">
        <v>1575</v>
      </c>
      <c r="H499">
        <v>224013</v>
      </c>
      <c r="I499">
        <v>2319</v>
      </c>
      <c r="J499" t="s">
        <v>29</v>
      </c>
      <c r="K499" t="s">
        <v>30</v>
      </c>
      <c r="L499">
        <v>52500000</v>
      </c>
      <c r="M499">
        <v>2001</v>
      </c>
      <c r="N499">
        <v>7.6</v>
      </c>
      <c r="O499">
        <v>4886369</v>
      </c>
      <c r="S499" t="s">
        <v>968</v>
      </c>
      <c r="T499">
        <v>111</v>
      </c>
      <c r="U499">
        <v>6.8</v>
      </c>
      <c r="V499">
        <v>7.03</v>
      </c>
      <c r="W499">
        <v>7.8529999999999998</v>
      </c>
    </row>
    <row r="500" spans="1:23" x14ac:dyDescent="0.3">
      <c r="A500" t="s">
        <v>642</v>
      </c>
      <c r="B500">
        <v>481</v>
      </c>
      <c r="C500">
        <v>102</v>
      </c>
      <c r="D500">
        <v>4105123</v>
      </c>
      <c r="E500" t="s">
        <v>1576</v>
      </c>
      <c r="F500" t="s">
        <v>1577</v>
      </c>
      <c r="G500" t="s">
        <v>1578</v>
      </c>
      <c r="H500">
        <v>148221</v>
      </c>
      <c r="I500">
        <v>316</v>
      </c>
      <c r="J500" t="s">
        <v>114</v>
      </c>
      <c r="K500" t="s">
        <v>1579</v>
      </c>
      <c r="L500">
        <v>1100000</v>
      </c>
      <c r="M500">
        <v>2011</v>
      </c>
      <c r="N500">
        <v>7.6</v>
      </c>
      <c r="O500">
        <v>3005123</v>
      </c>
      <c r="S500" t="s">
        <v>1580</v>
      </c>
      <c r="T500">
        <v>130</v>
      </c>
      <c r="U500">
        <v>7</v>
      </c>
      <c r="V500">
        <v>7.03</v>
      </c>
      <c r="W500">
        <v>7.8529999999999998</v>
      </c>
    </row>
    <row r="501" spans="1:23" x14ac:dyDescent="0.3">
      <c r="A501" t="s">
        <v>578</v>
      </c>
      <c r="B501">
        <v>252</v>
      </c>
      <c r="C501">
        <v>131</v>
      </c>
      <c r="D501">
        <v>21483154</v>
      </c>
      <c r="E501" t="s">
        <v>205</v>
      </c>
      <c r="F501" t="s">
        <v>1581</v>
      </c>
      <c r="G501" t="s">
        <v>1582</v>
      </c>
      <c r="H501">
        <v>98741</v>
      </c>
      <c r="I501">
        <v>236</v>
      </c>
      <c r="J501" t="s">
        <v>29</v>
      </c>
      <c r="K501" t="s">
        <v>30</v>
      </c>
      <c r="L501">
        <v>19000000</v>
      </c>
      <c r="M501">
        <v>2013</v>
      </c>
      <c r="N501">
        <v>7.6</v>
      </c>
      <c r="O501">
        <v>2483154</v>
      </c>
      <c r="S501" t="s">
        <v>1580</v>
      </c>
      <c r="T501">
        <v>130</v>
      </c>
      <c r="U501">
        <v>7</v>
      </c>
      <c r="V501">
        <v>7.03</v>
      </c>
      <c r="W501">
        <v>7.8529999999999998</v>
      </c>
    </row>
    <row r="502" spans="1:23" x14ac:dyDescent="0.3">
      <c r="A502" t="s">
        <v>839</v>
      </c>
      <c r="B502">
        <v>299</v>
      </c>
      <c r="C502">
        <v>124</v>
      </c>
      <c r="D502">
        <v>34180954</v>
      </c>
      <c r="E502" t="s">
        <v>588</v>
      </c>
      <c r="F502" t="s">
        <v>351</v>
      </c>
      <c r="G502" t="s">
        <v>1583</v>
      </c>
      <c r="H502">
        <v>189812</v>
      </c>
      <c r="I502">
        <v>370</v>
      </c>
      <c r="J502" t="s">
        <v>29</v>
      </c>
      <c r="K502" t="s">
        <v>30</v>
      </c>
      <c r="L502">
        <v>32000000</v>
      </c>
      <c r="M502">
        <v>2008</v>
      </c>
      <c r="N502">
        <v>7.6</v>
      </c>
      <c r="O502">
        <v>2180954</v>
      </c>
      <c r="S502" t="s">
        <v>989</v>
      </c>
      <c r="T502">
        <v>120.5</v>
      </c>
      <c r="U502">
        <v>6.8</v>
      </c>
      <c r="V502">
        <v>7.03</v>
      </c>
      <c r="W502">
        <v>7.8529999999999998</v>
      </c>
    </row>
    <row r="503" spans="1:23" x14ac:dyDescent="0.3">
      <c r="A503" t="s">
        <v>647</v>
      </c>
      <c r="B503">
        <v>281</v>
      </c>
      <c r="C503">
        <v>99</v>
      </c>
      <c r="D503">
        <v>9166863</v>
      </c>
      <c r="E503" t="s">
        <v>588</v>
      </c>
      <c r="F503" t="s">
        <v>656</v>
      </c>
      <c r="G503" t="s">
        <v>1584</v>
      </c>
      <c r="H503">
        <v>83182</v>
      </c>
      <c r="I503">
        <v>247</v>
      </c>
      <c r="J503" t="s">
        <v>29</v>
      </c>
      <c r="K503" t="s">
        <v>30</v>
      </c>
      <c r="L503">
        <v>7000000</v>
      </c>
      <c r="M503">
        <v>2009</v>
      </c>
      <c r="N503">
        <v>7.6</v>
      </c>
      <c r="O503">
        <v>2166863</v>
      </c>
      <c r="S503" t="s">
        <v>528</v>
      </c>
      <c r="T503">
        <v>96</v>
      </c>
      <c r="U503">
        <v>7.4</v>
      </c>
      <c r="V503">
        <v>7.02</v>
      </c>
      <c r="W503">
        <v>7.8529999999999998</v>
      </c>
    </row>
    <row r="504" spans="1:23" x14ac:dyDescent="0.3">
      <c r="A504" t="s">
        <v>1025</v>
      </c>
      <c r="B504">
        <v>253</v>
      </c>
      <c r="C504">
        <v>113</v>
      </c>
      <c r="D504">
        <v>40137776</v>
      </c>
      <c r="E504" t="s">
        <v>1585</v>
      </c>
      <c r="F504" t="s">
        <v>1586</v>
      </c>
      <c r="G504" t="s">
        <v>1587</v>
      </c>
      <c r="H504">
        <v>186977</v>
      </c>
      <c r="I504">
        <v>529</v>
      </c>
      <c r="J504" t="s">
        <v>29</v>
      </c>
      <c r="K504" t="s">
        <v>30</v>
      </c>
      <c r="L504">
        <v>38000000</v>
      </c>
      <c r="M504">
        <v>2006</v>
      </c>
      <c r="N504">
        <v>7.6</v>
      </c>
      <c r="O504">
        <v>2137776</v>
      </c>
      <c r="S504" t="s">
        <v>528</v>
      </c>
      <c r="T504">
        <v>96</v>
      </c>
      <c r="U504">
        <v>7.4</v>
      </c>
      <c r="V504">
        <v>7.02</v>
      </c>
      <c r="W504">
        <v>7.8529999999999998</v>
      </c>
    </row>
    <row r="505" spans="1:23" x14ac:dyDescent="0.3">
      <c r="A505" t="s">
        <v>620</v>
      </c>
      <c r="B505">
        <v>70</v>
      </c>
      <c r="C505">
        <v>108</v>
      </c>
      <c r="D505">
        <v>2047570</v>
      </c>
      <c r="E505" t="s">
        <v>1588</v>
      </c>
      <c r="F505" t="s">
        <v>1589</v>
      </c>
      <c r="G505" t="s">
        <v>1590</v>
      </c>
      <c r="H505">
        <v>6790</v>
      </c>
      <c r="I505">
        <v>80</v>
      </c>
      <c r="J505" t="s">
        <v>29</v>
      </c>
      <c r="K505" t="s">
        <v>30</v>
      </c>
      <c r="L505">
        <v>500000</v>
      </c>
      <c r="M505">
        <v>1999</v>
      </c>
      <c r="N505">
        <v>7.6</v>
      </c>
      <c r="O505">
        <v>1547570</v>
      </c>
      <c r="S505" t="s">
        <v>1382</v>
      </c>
      <c r="T505">
        <v>275.5</v>
      </c>
      <c r="U505">
        <v>7</v>
      </c>
      <c r="V505">
        <v>7</v>
      </c>
      <c r="W505">
        <v>7.8529999999999998</v>
      </c>
    </row>
    <row r="506" spans="1:23" x14ac:dyDescent="0.3">
      <c r="A506" t="s">
        <v>115</v>
      </c>
      <c r="B506">
        <v>114</v>
      </c>
      <c r="C506">
        <v>164</v>
      </c>
      <c r="D506">
        <v>8373585</v>
      </c>
      <c r="E506" t="s">
        <v>92</v>
      </c>
      <c r="F506" t="s">
        <v>77</v>
      </c>
      <c r="G506" t="s">
        <v>1591</v>
      </c>
      <c r="H506">
        <v>39680</v>
      </c>
      <c r="I506">
        <v>308</v>
      </c>
      <c r="J506" t="s">
        <v>29</v>
      </c>
      <c r="K506" t="s">
        <v>30</v>
      </c>
      <c r="L506">
        <v>7000000</v>
      </c>
      <c r="M506">
        <v>1988</v>
      </c>
      <c r="N506">
        <v>7.6</v>
      </c>
      <c r="O506">
        <v>1373585</v>
      </c>
      <c r="S506" t="s">
        <v>1592</v>
      </c>
      <c r="T506">
        <v>251</v>
      </c>
      <c r="U506">
        <v>7</v>
      </c>
      <c r="V506">
        <v>7</v>
      </c>
      <c r="W506">
        <v>7.8529999999999998</v>
      </c>
    </row>
    <row r="507" spans="1:23" x14ac:dyDescent="0.3">
      <c r="A507" t="s">
        <v>1108</v>
      </c>
      <c r="B507">
        <v>388</v>
      </c>
      <c r="C507">
        <v>131</v>
      </c>
      <c r="D507">
        <v>15700000</v>
      </c>
      <c r="E507" t="s">
        <v>1593</v>
      </c>
      <c r="F507" t="s">
        <v>1465</v>
      </c>
      <c r="G507" t="s">
        <v>1594</v>
      </c>
      <c r="H507">
        <v>332065</v>
      </c>
      <c r="I507">
        <v>876</v>
      </c>
      <c r="J507" t="s">
        <v>29</v>
      </c>
      <c r="K507" t="s">
        <v>30</v>
      </c>
      <c r="L507">
        <v>15000000</v>
      </c>
      <c r="M507">
        <v>2008</v>
      </c>
      <c r="N507">
        <v>7.6</v>
      </c>
      <c r="O507">
        <v>700000</v>
      </c>
      <c r="S507" t="s">
        <v>764</v>
      </c>
      <c r="T507">
        <v>160.5</v>
      </c>
      <c r="U507">
        <v>7</v>
      </c>
      <c r="V507">
        <v>7</v>
      </c>
      <c r="W507">
        <v>7.8529999999999998</v>
      </c>
    </row>
    <row r="508" spans="1:23" x14ac:dyDescent="0.3">
      <c r="A508" t="s">
        <v>420</v>
      </c>
      <c r="B508">
        <v>450</v>
      </c>
      <c r="C508">
        <v>94</v>
      </c>
      <c r="D508">
        <v>18329466</v>
      </c>
      <c r="E508" t="s">
        <v>1595</v>
      </c>
      <c r="F508" t="s">
        <v>1450</v>
      </c>
      <c r="G508" t="s">
        <v>1596</v>
      </c>
      <c r="H508">
        <v>279179</v>
      </c>
      <c r="I508">
        <v>440</v>
      </c>
      <c r="J508" t="s">
        <v>29</v>
      </c>
      <c r="K508" t="s">
        <v>30</v>
      </c>
      <c r="L508">
        <v>18000000</v>
      </c>
      <c r="M508">
        <v>2010</v>
      </c>
      <c r="N508">
        <v>7.6</v>
      </c>
      <c r="O508">
        <v>329466</v>
      </c>
      <c r="S508" t="s">
        <v>1597</v>
      </c>
      <c r="T508">
        <v>150</v>
      </c>
      <c r="U508">
        <v>7</v>
      </c>
      <c r="V508">
        <v>7</v>
      </c>
      <c r="W508">
        <v>7.8529999999999998</v>
      </c>
    </row>
    <row r="509" spans="1:23" x14ac:dyDescent="0.3">
      <c r="A509" t="s">
        <v>660</v>
      </c>
      <c r="B509">
        <v>21</v>
      </c>
      <c r="C509">
        <v>90</v>
      </c>
      <c r="D509">
        <v>277233</v>
      </c>
      <c r="E509" t="s">
        <v>289</v>
      </c>
      <c r="F509" t="s">
        <v>1598</v>
      </c>
      <c r="G509" t="s">
        <v>1599</v>
      </c>
      <c r="H509">
        <v>2631</v>
      </c>
      <c r="I509">
        <v>26</v>
      </c>
      <c r="J509" t="s">
        <v>29</v>
      </c>
      <c r="K509" t="s">
        <v>30</v>
      </c>
      <c r="L509">
        <v>40000</v>
      </c>
      <c r="M509">
        <v>1999</v>
      </c>
      <c r="N509">
        <v>7.6</v>
      </c>
      <c r="O509">
        <v>237233</v>
      </c>
      <c r="S509" t="s">
        <v>1600</v>
      </c>
      <c r="T509">
        <v>150</v>
      </c>
      <c r="U509">
        <v>6.7</v>
      </c>
      <c r="V509">
        <v>7</v>
      </c>
      <c r="W509">
        <v>7.8529999999999998</v>
      </c>
    </row>
    <row r="510" spans="1:23" x14ac:dyDescent="0.3">
      <c r="A510" t="s">
        <v>658</v>
      </c>
      <c r="B510">
        <v>31</v>
      </c>
      <c r="C510">
        <v>91</v>
      </c>
      <c r="D510">
        <v>287761</v>
      </c>
      <c r="E510" t="s">
        <v>1601</v>
      </c>
      <c r="F510" t="s">
        <v>1602</v>
      </c>
      <c r="G510" t="s">
        <v>1603</v>
      </c>
      <c r="H510">
        <v>2482</v>
      </c>
      <c r="I510">
        <v>16</v>
      </c>
      <c r="J510" t="s">
        <v>29</v>
      </c>
      <c r="K510" t="s">
        <v>83</v>
      </c>
      <c r="L510">
        <v>1000000</v>
      </c>
      <c r="M510">
        <v>2013</v>
      </c>
      <c r="N510">
        <v>7.6</v>
      </c>
      <c r="O510">
        <v>-712239</v>
      </c>
      <c r="S510" t="s">
        <v>1604</v>
      </c>
      <c r="T510">
        <v>129</v>
      </c>
      <c r="U510">
        <v>7</v>
      </c>
      <c r="V510">
        <v>7</v>
      </c>
      <c r="W510">
        <v>7.8529999999999998</v>
      </c>
    </row>
    <row r="511" spans="1:23" x14ac:dyDescent="0.3">
      <c r="A511" t="s">
        <v>1360</v>
      </c>
      <c r="B511">
        <v>50</v>
      </c>
      <c r="C511">
        <v>84</v>
      </c>
      <c r="D511">
        <v>2892582</v>
      </c>
      <c r="E511" t="s">
        <v>676</v>
      </c>
      <c r="F511" t="s">
        <v>1605</v>
      </c>
      <c r="G511" t="s">
        <v>1606</v>
      </c>
      <c r="H511">
        <v>22697</v>
      </c>
      <c r="I511">
        <v>202</v>
      </c>
      <c r="J511" t="s">
        <v>29</v>
      </c>
      <c r="K511" t="s">
        <v>30</v>
      </c>
      <c r="L511">
        <v>4000000</v>
      </c>
      <c r="M511">
        <v>1996</v>
      </c>
      <c r="N511">
        <v>7.6</v>
      </c>
      <c r="O511">
        <v>-1107418</v>
      </c>
      <c r="S511" t="s">
        <v>1607</v>
      </c>
      <c r="T511">
        <v>123.5</v>
      </c>
      <c r="U511">
        <v>7</v>
      </c>
      <c r="V511">
        <v>7</v>
      </c>
      <c r="W511">
        <v>7.8529999999999998</v>
      </c>
    </row>
    <row r="512" spans="1:23" x14ac:dyDescent="0.3">
      <c r="A512" t="s">
        <v>539</v>
      </c>
      <c r="B512">
        <v>64</v>
      </c>
      <c r="C512">
        <v>88</v>
      </c>
      <c r="D512">
        <v>14792779</v>
      </c>
      <c r="E512" t="s">
        <v>676</v>
      </c>
      <c r="F512" t="s">
        <v>1608</v>
      </c>
      <c r="G512" t="s">
        <v>1609</v>
      </c>
      <c r="H512">
        <v>24256</v>
      </c>
      <c r="I512">
        <v>91</v>
      </c>
      <c r="J512" t="s">
        <v>29</v>
      </c>
      <c r="K512" t="s">
        <v>30</v>
      </c>
      <c r="L512">
        <v>16000000</v>
      </c>
      <c r="M512">
        <v>1987</v>
      </c>
      <c r="N512">
        <v>7.6</v>
      </c>
      <c r="O512">
        <v>-1207221</v>
      </c>
      <c r="S512" t="s">
        <v>1607</v>
      </c>
      <c r="T512">
        <v>123.5</v>
      </c>
      <c r="U512">
        <v>7</v>
      </c>
      <c r="V512">
        <v>7</v>
      </c>
      <c r="W512">
        <v>7.8529999999999998</v>
      </c>
    </row>
    <row r="513" spans="1:23" x14ac:dyDescent="0.3">
      <c r="A513" t="s">
        <v>1080</v>
      </c>
      <c r="B513">
        <v>221</v>
      </c>
      <c r="C513">
        <v>88</v>
      </c>
      <c r="D513">
        <v>11501093</v>
      </c>
      <c r="E513" t="s">
        <v>1610</v>
      </c>
      <c r="F513" t="s">
        <v>1611</v>
      </c>
      <c r="G513" t="s">
        <v>1612</v>
      </c>
      <c r="H513">
        <v>128850</v>
      </c>
      <c r="I513">
        <v>604</v>
      </c>
      <c r="J513" t="s">
        <v>29</v>
      </c>
      <c r="K513" t="s">
        <v>30</v>
      </c>
      <c r="L513">
        <v>13000000</v>
      </c>
      <c r="M513">
        <v>1992</v>
      </c>
      <c r="N513">
        <v>7.6</v>
      </c>
      <c r="O513">
        <v>-1498907</v>
      </c>
      <c r="S513" t="s">
        <v>1403</v>
      </c>
      <c r="T513">
        <v>123</v>
      </c>
      <c r="U513">
        <v>6.9</v>
      </c>
      <c r="V513">
        <v>7</v>
      </c>
      <c r="W513">
        <v>7.8529999999999998</v>
      </c>
    </row>
    <row r="514" spans="1:23" x14ac:dyDescent="0.3">
      <c r="A514" t="s">
        <v>624</v>
      </c>
      <c r="B514">
        <v>72</v>
      </c>
      <c r="C514">
        <v>106</v>
      </c>
      <c r="D514">
        <v>395592</v>
      </c>
      <c r="E514" t="s">
        <v>588</v>
      </c>
      <c r="F514" t="s">
        <v>1613</v>
      </c>
      <c r="G514" t="s">
        <v>1614</v>
      </c>
      <c r="H514">
        <v>21202</v>
      </c>
      <c r="I514">
        <v>134</v>
      </c>
      <c r="J514" t="s">
        <v>29</v>
      </c>
      <c r="K514" t="s">
        <v>408</v>
      </c>
      <c r="L514">
        <v>2000000</v>
      </c>
      <c r="M514">
        <v>2003</v>
      </c>
      <c r="N514">
        <v>7.6</v>
      </c>
      <c r="O514">
        <v>-1604408</v>
      </c>
      <c r="S514" t="s">
        <v>387</v>
      </c>
      <c r="T514">
        <v>123</v>
      </c>
      <c r="U514">
        <v>7.1</v>
      </c>
      <c r="V514">
        <v>7</v>
      </c>
      <c r="W514">
        <v>7.8529999999999998</v>
      </c>
    </row>
    <row r="515" spans="1:23" x14ac:dyDescent="0.3">
      <c r="A515" t="s">
        <v>1615</v>
      </c>
      <c r="B515">
        <v>158</v>
      </c>
      <c r="C515">
        <v>126</v>
      </c>
      <c r="D515">
        <v>13005485</v>
      </c>
      <c r="E515" t="s">
        <v>92</v>
      </c>
      <c r="F515" t="s">
        <v>1616</v>
      </c>
      <c r="G515" t="s">
        <v>1617</v>
      </c>
      <c r="H515">
        <v>56665</v>
      </c>
      <c r="I515">
        <v>469</v>
      </c>
      <c r="J515" t="s">
        <v>29</v>
      </c>
      <c r="K515" t="s">
        <v>30</v>
      </c>
      <c r="L515">
        <v>15000000</v>
      </c>
      <c r="M515">
        <v>2003</v>
      </c>
      <c r="N515">
        <v>7.6</v>
      </c>
      <c r="O515">
        <v>-1994515</v>
      </c>
      <c r="S515" t="s">
        <v>387</v>
      </c>
      <c r="T515">
        <v>123</v>
      </c>
      <c r="U515">
        <v>7.1</v>
      </c>
      <c r="V515">
        <v>7</v>
      </c>
      <c r="W515">
        <v>7.8529999999999998</v>
      </c>
    </row>
    <row r="516" spans="1:23" x14ac:dyDescent="0.3">
      <c r="A516" t="s">
        <v>594</v>
      </c>
      <c r="B516">
        <v>14</v>
      </c>
      <c r="C516">
        <v>112</v>
      </c>
      <c r="D516">
        <v>173783</v>
      </c>
      <c r="E516" t="s">
        <v>1310</v>
      </c>
      <c r="F516" t="s">
        <v>1618</v>
      </c>
      <c r="G516" t="s">
        <v>1619</v>
      </c>
      <c r="H516">
        <v>578</v>
      </c>
      <c r="I516">
        <v>34</v>
      </c>
      <c r="J516" t="s">
        <v>29</v>
      </c>
      <c r="K516" t="s">
        <v>30</v>
      </c>
      <c r="L516">
        <v>2500000</v>
      </c>
      <c r="M516">
        <v>2008</v>
      </c>
      <c r="N516">
        <v>7.6</v>
      </c>
      <c r="O516">
        <v>-2326217</v>
      </c>
      <c r="S516" t="s">
        <v>1620</v>
      </c>
      <c r="T516">
        <v>122</v>
      </c>
      <c r="U516">
        <v>7</v>
      </c>
      <c r="V516">
        <v>7</v>
      </c>
      <c r="W516">
        <v>7.8529999999999998</v>
      </c>
    </row>
    <row r="517" spans="1:23" x14ac:dyDescent="0.3">
      <c r="A517" t="s">
        <v>1025</v>
      </c>
      <c r="B517">
        <v>201</v>
      </c>
      <c r="C517">
        <v>128</v>
      </c>
      <c r="D517">
        <v>15797907</v>
      </c>
      <c r="E517" t="s">
        <v>92</v>
      </c>
      <c r="F517" t="s">
        <v>1621</v>
      </c>
      <c r="G517" t="s">
        <v>1622</v>
      </c>
      <c r="H517">
        <v>68119</v>
      </c>
      <c r="I517">
        <v>230</v>
      </c>
      <c r="J517" t="s">
        <v>71</v>
      </c>
      <c r="K517" t="s">
        <v>30</v>
      </c>
      <c r="L517">
        <v>20000000</v>
      </c>
      <c r="M517">
        <v>2007</v>
      </c>
      <c r="N517">
        <v>7.6</v>
      </c>
      <c r="O517">
        <v>-4202093</v>
      </c>
      <c r="S517" t="s">
        <v>1623</v>
      </c>
      <c r="T517">
        <v>121</v>
      </c>
      <c r="U517">
        <v>6.9</v>
      </c>
      <c r="V517">
        <v>7</v>
      </c>
      <c r="W517">
        <v>7.8529999999999998</v>
      </c>
    </row>
    <row r="518" spans="1:23" x14ac:dyDescent="0.3">
      <c r="A518" t="s">
        <v>651</v>
      </c>
      <c r="B518">
        <v>47</v>
      </c>
      <c r="C518">
        <v>98</v>
      </c>
      <c r="D518">
        <v>795126</v>
      </c>
      <c r="E518" t="s">
        <v>1624</v>
      </c>
      <c r="F518" t="s">
        <v>1625</v>
      </c>
      <c r="G518" t="s">
        <v>1626</v>
      </c>
      <c r="H518">
        <v>4976</v>
      </c>
      <c r="I518">
        <v>52</v>
      </c>
      <c r="J518" t="s">
        <v>29</v>
      </c>
      <c r="K518" t="s">
        <v>442</v>
      </c>
      <c r="L518">
        <v>6000000</v>
      </c>
      <c r="M518">
        <v>2004</v>
      </c>
      <c r="N518">
        <v>7.6</v>
      </c>
      <c r="O518">
        <v>-5204874</v>
      </c>
      <c r="S518" t="s">
        <v>1623</v>
      </c>
      <c r="T518">
        <v>121</v>
      </c>
      <c r="U518">
        <v>6.9</v>
      </c>
      <c r="V518">
        <v>7</v>
      </c>
      <c r="W518">
        <v>7.8529999999999998</v>
      </c>
    </row>
    <row r="519" spans="1:23" x14ac:dyDescent="0.3">
      <c r="A519" t="s">
        <v>929</v>
      </c>
      <c r="B519">
        <v>81</v>
      </c>
      <c r="C519">
        <v>121</v>
      </c>
      <c r="D519">
        <v>112935</v>
      </c>
      <c r="E519" t="s">
        <v>92</v>
      </c>
      <c r="F519" t="s">
        <v>1627</v>
      </c>
      <c r="G519" t="s">
        <v>1628</v>
      </c>
      <c r="H519">
        <v>8161</v>
      </c>
      <c r="I519">
        <v>94</v>
      </c>
      <c r="J519" t="s">
        <v>29</v>
      </c>
      <c r="K519" t="s">
        <v>200</v>
      </c>
      <c r="L519">
        <v>9000000</v>
      </c>
      <c r="M519">
        <v>2002</v>
      </c>
      <c r="N519">
        <v>7.6</v>
      </c>
      <c r="O519">
        <v>-8887065</v>
      </c>
      <c r="S519" t="s">
        <v>1629</v>
      </c>
      <c r="T519">
        <v>121</v>
      </c>
      <c r="U519">
        <v>7</v>
      </c>
      <c r="V519">
        <v>7</v>
      </c>
      <c r="W519">
        <v>7.8529999999999998</v>
      </c>
    </row>
    <row r="520" spans="1:23" x14ac:dyDescent="0.3">
      <c r="A520" t="s">
        <v>409</v>
      </c>
      <c r="B520">
        <v>145</v>
      </c>
      <c r="C520">
        <v>98</v>
      </c>
      <c r="D520">
        <v>449558</v>
      </c>
      <c r="E520" t="s">
        <v>379</v>
      </c>
      <c r="F520" t="s">
        <v>1338</v>
      </c>
      <c r="G520" t="s">
        <v>1630</v>
      </c>
      <c r="H520">
        <v>32307</v>
      </c>
      <c r="I520">
        <v>75</v>
      </c>
      <c r="J520" t="s">
        <v>29</v>
      </c>
      <c r="K520" t="s">
        <v>200</v>
      </c>
      <c r="L520">
        <v>10000000</v>
      </c>
      <c r="M520">
        <v>2009</v>
      </c>
      <c r="N520">
        <v>7.6</v>
      </c>
      <c r="O520">
        <v>-9550442</v>
      </c>
      <c r="S520" t="s">
        <v>1631</v>
      </c>
      <c r="T520">
        <v>120</v>
      </c>
      <c r="U520">
        <v>7</v>
      </c>
      <c r="V520">
        <v>7</v>
      </c>
      <c r="W520">
        <v>7.8529999999999998</v>
      </c>
    </row>
    <row r="521" spans="1:23" x14ac:dyDescent="0.3">
      <c r="A521" t="s">
        <v>863</v>
      </c>
      <c r="B521">
        <v>223</v>
      </c>
      <c r="C521">
        <v>103</v>
      </c>
      <c r="D521">
        <v>4235837</v>
      </c>
      <c r="E521" t="s">
        <v>1632</v>
      </c>
      <c r="F521" t="s">
        <v>388</v>
      </c>
      <c r="G521" t="s">
        <v>1633</v>
      </c>
      <c r="H521">
        <v>175962</v>
      </c>
      <c r="I521">
        <v>336</v>
      </c>
      <c r="J521" t="s">
        <v>29</v>
      </c>
      <c r="K521" t="s">
        <v>30</v>
      </c>
      <c r="L521">
        <v>15000000</v>
      </c>
      <c r="M521">
        <v>2005</v>
      </c>
      <c r="N521">
        <v>7.6</v>
      </c>
      <c r="O521">
        <v>-10764163</v>
      </c>
      <c r="S521" t="s">
        <v>1634</v>
      </c>
      <c r="T521">
        <v>120</v>
      </c>
      <c r="U521">
        <v>7</v>
      </c>
      <c r="V521">
        <v>7</v>
      </c>
      <c r="W521">
        <v>7.8529999999999998</v>
      </c>
    </row>
    <row r="522" spans="1:23" x14ac:dyDescent="0.3">
      <c r="A522" t="s">
        <v>663</v>
      </c>
      <c r="B522">
        <v>67</v>
      </c>
      <c r="C522">
        <v>89</v>
      </c>
      <c r="D522">
        <v>313436</v>
      </c>
      <c r="E522" t="s">
        <v>73</v>
      </c>
      <c r="F522" t="s">
        <v>1635</v>
      </c>
      <c r="G522" t="s">
        <v>1636</v>
      </c>
      <c r="H522">
        <v>12244</v>
      </c>
      <c r="I522">
        <v>95</v>
      </c>
      <c r="J522" t="s">
        <v>153</v>
      </c>
      <c r="K522" t="s">
        <v>1637</v>
      </c>
      <c r="L522">
        <v>15500000</v>
      </c>
      <c r="M522">
        <v>2001</v>
      </c>
      <c r="N522">
        <v>7.6</v>
      </c>
      <c r="O522">
        <v>-15186564</v>
      </c>
      <c r="S522" t="s">
        <v>1638</v>
      </c>
      <c r="T522">
        <v>119</v>
      </c>
      <c r="U522">
        <v>7</v>
      </c>
      <c r="V522">
        <v>7</v>
      </c>
      <c r="W522">
        <v>7.8529999999999998</v>
      </c>
    </row>
    <row r="523" spans="1:23" x14ac:dyDescent="0.3">
      <c r="A523" t="s">
        <v>185</v>
      </c>
      <c r="B523">
        <v>82</v>
      </c>
      <c r="C523">
        <v>171</v>
      </c>
      <c r="D523">
        <v>54222000</v>
      </c>
      <c r="E523" t="s">
        <v>940</v>
      </c>
      <c r="F523" t="s">
        <v>249</v>
      </c>
      <c r="G523" t="s">
        <v>1639</v>
      </c>
      <c r="H523">
        <v>131217</v>
      </c>
      <c r="I523">
        <v>380</v>
      </c>
      <c r="J523" t="s">
        <v>29</v>
      </c>
      <c r="K523" t="s">
        <v>30</v>
      </c>
      <c r="L523">
        <v>69500000</v>
      </c>
      <c r="M523">
        <v>1989</v>
      </c>
      <c r="N523">
        <v>7.6</v>
      </c>
      <c r="O523">
        <v>-15278000</v>
      </c>
      <c r="S523" t="s">
        <v>1640</v>
      </c>
      <c r="T523">
        <v>118</v>
      </c>
      <c r="U523">
        <v>7</v>
      </c>
      <c r="V523">
        <v>7</v>
      </c>
      <c r="W523">
        <v>7.8529999999999998</v>
      </c>
    </row>
    <row r="524" spans="1:23" x14ac:dyDescent="0.3">
      <c r="A524" t="s">
        <v>1600</v>
      </c>
      <c r="B524">
        <v>156</v>
      </c>
      <c r="C524">
        <v>215</v>
      </c>
      <c r="D524">
        <v>36385763</v>
      </c>
      <c r="E524" t="s">
        <v>205</v>
      </c>
      <c r="F524" t="s">
        <v>1641</v>
      </c>
      <c r="G524" t="s">
        <v>1642</v>
      </c>
      <c r="H524">
        <v>138941</v>
      </c>
      <c r="I524">
        <v>1448</v>
      </c>
      <c r="J524" t="s">
        <v>29</v>
      </c>
      <c r="K524" t="s">
        <v>30</v>
      </c>
      <c r="L524">
        <v>52000000</v>
      </c>
      <c r="M524">
        <v>1998</v>
      </c>
      <c r="N524">
        <v>7.6</v>
      </c>
      <c r="O524">
        <v>-15614237</v>
      </c>
      <c r="S524" t="s">
        <v>1643</v>
      </c>
      <c r="T524">
        <v>118</v>
      </c>
      <c r="U524">
        <v>7</v>
      </c>
      <c r="V524">
        <v>7</v>
      </c>
      <c r="W524">
        <v>7.8529999999999998</v>
      </c>
    </row>
    <row r="525" spans="1:23" x14ac:dyDescent="0.3">
      <c r="A525" t="s">
        <v>1115</v>
      </c>
      <c r="B525">
        <v>187</v>
      </c>
      <c r="C525">
        <v>131</v>
      </c>
      <c r="D525">
        <v>51396781</v>
      </c>
      <c r="E525" t="s">
        <v>575</v>
      </c>
      <c r="F525" t="s">
        <v>1644</v>
      </c>
      <c r="G525" t="s">
        <v>1645</v>
      </c>
      <c r="H525">
        <v>188887</v>
      </c>
      <c r="I525">
        <v>662</v>
      </c>
      <c r="J525" t="s">
        <v>29</v>
      </c>
      <c r="K525" t="s">
        <v>30</v>
      </c>
      <c r="L525">
        <v>68000000</v>
      </c>
      <c r="M525">
        <v>2001</v>
      </c>
      <c r="N525">
        <v>7.6</v>
      </c>
      <c r="O525">
        <v>-16603219</v>
      </c>
      <c r="S525" t="s">
        <v>1646</v>
      </c>
      <c r="T525">
        <v>118</v>
      </c>
      <c r="U525">
        <v>7</v>
      </c>
      <c r="V525">
        <v>7</v>
      </c>
      <c r="W525">
        <v>7.8529999999999998</v>
      </c>
    </row>
    <row r="526" spans="1:23" x14ac:dyDescent="0.3">
      <c r="A526" t="s">
        <v>705</v>
      </c>
      <c r="B526">
        <v>251</v>
      </c>
      <c r="C526">
        <v>137</v>
      </c>
      <c r="D526">
        <v>5459824</v>
      </c>
      <c r="E526" t="s">
        <v>588</v>
      </c>
      <c r="F526" t="s">
        <v>351</v>
      </c>
      <c r="G526" t="s">
        <v>1647</v>
      </c>
      <c r="H526">
        <v>92781</v>
      </c>
      <c r="I526">
        <v>320</v>
      </c>
      <c r="J526" t="s">
        <v>29</v>
      </c>
      <c r="K526" t="s">
        <v>30</v>
      </c>
      <c r="L526">
        <v>26000000</v>
      </c>
      <c r="M526">
        <v>2006</v>
      </c>
      <c r="N526">
        <v>7.6</v>
      </c>
      <c r="O526">
        <v>-20540176</v>
      </c>
      <c r="S526" t="s">
        <v>1160</v>
      </c>
      <c r="T526">
        <v>115.5</v>
      </c>
      <c r="U526">
        <v>7.15</v>
      </c>
      <c r="V526">
        <v>7</v>
      </c>
      <c r="W526">
        <v>7.8529999999999998</v>
      </c>
    </row>
    <row r="527" spans="1:23" x14ac:dyDescent="0.3">
      <c r="A527" t="s">
        <v>59</v>
      </c>
      <c r="B527">
        <v>298</v>
      </c>
      <c r="C527">
        <v>163</v>
      </c>
      <c r="D527">
        <v>47379090</v>
      </c>
      <c r="E527" t="s">
        <v>696</v>
      </c>
      <c r="F527" t="s">
        <v>1648</v>
      </c>
      <c r="G527" t="s">
        <v>1649</v>
      </c>
      <c r="H527">
        <v>176936</v>
      </c>
      <c r="I527">
        <v>824</v>
      </c>
      <c r="J527" t="s">
        <v>29</v>
      </c>
      <c r="K527" t="s">
        <v>241</v>
      </c>
      <c r="L527">
        <v>70000000</v>
      </c>
      <c r="M527">
        <v>2005</v>
      </c>
      <c r="N527">
        <v>7.6</v>
      </c>
      <c r="O527">
        <v>-22620910</v>
      </c>
      <c r="S527" t="s">
        <v>1650</v>
      </c>
      <c r="T527">
        <v>113</v>
      </c>
      <c r="U527">
        <v>7</v>
      </c>
      <c r="V527">
        <v>7</v>
      </c>
      <c r="W527">
        <v>7.8529999999999998</v>
      </c>
    </row>
    <row r="528" spans="1:23" x14ac:dyDescent="0.3">
      <c r="A528" t="s">
        <v>1160</v>
      </c>
      <c r="B528">
        <v>168</v>
      </c>
      <c r="C528">
        <v>122</v>
      </c>
      <c r="D528">
        <v>24127895</v>
      </c>
      <c r="E528" t="s">
        <v>208</v>
      </c>
      <c r="F528" t="s">
        <v>1302</v>
      </c>
      <c r="G528" t="s">
        <v>1651</v>
      </c>
      <c r="H528">
        <v>248123</v>
      </c>
      <c r="I528">
        <v>437</v>
      </c>
      <c r="J528" t="s">
        <v>29</v>
      </c>
      <c r="K528" t="s">
        <v>30</v>
      </c>
      <c r="L528">
        <v>50000000</v>
      </c>
      <c r="M528">
        <v>2005</v>
      </c>
      <c r="N528">
        <v>7.6</v>
      </c>
      <c r="O528">
        <v>-25872105</v>
      </c>
      <c r="S528" t="s">
        <v>1652</v>
      </c>
      <c r="T528">
        <v>112</v>
      </c>
      <c r="U528">
        <v>7</v>
      </c>
      <c r="V528">
        <v>7</v>
      </c>
      <c r="W528">
        <v>7.8529999999999998</v>
      </c>
    </row>
    <row r="529" spans="1:23" x14ac:dyDescent="0.3">
      <c r="A529" t="s">
        <v>710</v>
      </c>
      <c r="B529">
        <v>371</v>
      </c>
      <c r="C529">
        <v>114</v>
      </c>
      <c r="D529">
        <v>18996755</v>
      </c>
      <c r="E529" t="s">
        <v>224</v>
      </c>
      <c r="F529" t="s">
        <v>761</v>
      </c>
      <c r="G529" t="s">
        <v>1653</v>
      </c>
      <c r="H529">
        <v>145270</v>
      </c>
      <c r="I529">
        <v>322</v>
      </c>
      <c r="J529" t="s">
        <v>29</v>
      </c>
      <c r="K529" t="s">
        <v>408</v>
      </c>
      <c r="L529">
        <v>45000000</v>
      </c>
      <c r="M529">
        <v>2012</v>
      </c>
      <c r="N529">
        <v>7.6</v>
      </c>
      <c r="O529">
        <v>-26003245</v>
      </c>
      <c r="S529" t="s">
        <v>1654</v>
      </c>
      <c r="T529">
        <v>111</v>
      </c>
      <c r="U529">
        <v>7.3</v>
      </c>
      <c r="V529">
        <v>7</v>
      </c>
      <c r="W529">
        <v>7.8529999999999998</v>
      </c>
    </row>
    <row r="530" spans="1:23" x14ac:dyDescent="0.3">
      <c r="A530" t="s">
        <v>1655</v>
      </c>
      <c r="B530">
        <v>250</v>
      </c>
      <c r="C530">
        <v>189</v>
      </c>
      <c r="D530">
        <v>25031037</v>
      </c>
      <c r="E530" t="s">
        <v>1656</v>
      </c>
      <c r="F530" t="s">
        <v>54</v>
      </c>
      <c r="G530" t="s">
        <v>1657</v>
      </c>
      <c r="H530">
        <v>155496</v>
      </c>
      <c r="I530">
        <v>532</v>
      </c>
      <c r="J530" t="s">
        <v>29</v>
      </c>
      <c r="K530" t="s">
        <v>30</v>
      </c>
      <c r="L530">
        <v>53000000</v>
      </c>
      <c r="M530">
        <v>2007</v>
      </c>
      <c r="N530">
        <v>7.6</v>
      </c>
      <c r="O530">
        <v>-27968963</v>
      </c>
      <c r="S530" t="s">
        <v>416</v>
      </c>
      <c r="T530">
        <v>110</v>
      </c>
      <c r="U530">
        <v>6.4</v>
      </c>
      <c r="V530">
        <v>7</v>
      </c>
      <c r="W530">
        <v>7.8529999999999998</v>
      </c>
    </row>
    <row r="531" spans="1:23" x14ac:dyDescent="0.3">
      <c r="A531" t="s">
        <v>286</v>
      </c>
      <c r="B531">
        <v>284</v>
      </c>
      <c r="C531">
        <v>100</v>
      </c>
      <c r="D531">
        <v>1196752</v>
      </c>
      <c r="E531" t="s">
        <v>208</v>
      </c>
      <c r="F531" t="s">
        <v>1658</v>
      </c>
      <c r="G531" t="s">
        <v>1659</v>
      </c>
      <c r="H531">
        <v>79353</v>
      </c>
      <c r="I531">
        <v>121</v>
      </c>
      <c r="J531" t="s">
        <v>153</v>
      </c>
      <c r="K531" t="s">
        <v>1637</v>
      </c>
      <c r="L531">
        <v>30300000</v>
      </c>
      <c r="M531">
        <v>2011</v>
      </c>
      <c r="N531">
        <v>7.6</v>
      </c>
      <c r="O531">
        <v>-29103248</v>
      </c>
      <c r="S531" t="s">
        <v>416</v>
      </c>
      <c r="T531">
        <v>110</v>
      </c>
      <c r="U531">
        <v>6.4</v>
      </c>
      <c r="V531">
        <v>7</v>
      </c>
      <c r="W531">
        <v>7.8529999999999998</v>
      </c>
    </row>
    <row r="532" spans="1:23" x14ac:dyDescent="0.3">
      <c r="A532" t="s">
        <v>724</v>
      </c>
      <c r="B532">
        <v>248</v>
      </c>
      <c r="C532">
        <v>119</v>
      </c>
      <c r="D532">
        <v>11041228</v>
      </c>
      <c r="E532" t="s">
        <v>1660</v>
      </c>
      <c r="F532" t="s">
        <v>1661</v>
      </c>
      <c r="G532" t="s">
        <v>1662</v>
      </c>
      <c r="H532">
        <v>92295</v>
      </c>
      <c r="I532">
        <v>420</v>
      </c>
      <c r="J532" t="s">
        <v>139</v>
      </c>
      <c r="K532" t="s">
        <v>926</v>
      </c>
      <c r="L532">
        <v>100000000</v>
      </c>
      <c r="M532">
        <v>2004</v>
      </c>
      <c r="N532">
        <v>7.6</v>
      </c>
      <c r="O532">
        <v>-88958772</v>
      </c>
      <c r="S532" t="s">
        <v>851</v>
      </c>
      <c r="T532">
        <v>109</v>
      </c>
      <c r="U532">
        <v>7.6</v>
      </c>
      <c r="V532">
        <v>7</v>
      </c>
      <c r="W532">
        <v>7.8529999999999998</v>
      </c>
    </row>
    <row r="533" spans="1:23" x14ac:dyDescent="0.3">
      <c r="A533" t="s">
        <v>724</v>
      </c>
      <c r="B533">
        <v>136</v>
      </c>
      <c r="C533">
        <v>146</v>
      </c>
      <c r="D533">
        <v>9213</v>
      </c>
      <c r="E533" t="s">
        <v>383</v>
      </c>
      <c r="F533" t="s">
        <v>40</v>
      </c>
      <c r="G533" t="s">
        <v>1663</v>
      </c>
      <c r="H533">
        <v>38690</v>
      </c>
      <c r="I533">
        <v>130</v>
      </c>
      <c r="J533" t="s">
        <v>139</v>
      </c>
      <c r="K533" t="s">
        <v>926</v>
      </c>
      <c r="L533">
        <v>94000000</v>
      </c>
      <c r="M533">
        <v>2011</v>
      </c>
      <c r="N533">
        <v>7.6</v>
      </c>
      <c r="O533">
        <v>-93990787</v>
      </c>
      <c r="S533" t="s">
        <v>1664</v>
      </c>
      <c r="T533">
        <v>109</v>
      </c>
      <c r="U533">
        <v>7</v>
      </c>
      <c r="V533">
        <v>7</v>
      </c>
      <c r="W533">
        <v>7.8529999999999998</v>
      </c>
    </row>
    <row r="534" spans="1:23" x14ac:dyDescent="0.3">
      <c r="A534" t="s">
        <v>654</v>
      </c>
      <c r="B534">
        <v>306</v>
      </c>
      <c r="C534">
        <v>98</v>
      </c>
      <c r="D534">
        <v>368049635</v>
      </c>
      <c r="E534" t="s">
        <v>1665</v>
      </c>
      <c r="F534" t="s">
        <v>834</v>
      </c>
      <c r="G534" t="s">
        <v>1666</v>
      </c>
      <c r="H534">
        <v>286877</v>
      </c>
      <c r="I534">
        <v>284</v>
      </c>
      <c r="J534" t="s">
        <v>29</v>
      </c>
      <c r="K534" t="s">
        <v>30</v>
      </c>
      <c r="L534">
        <v>76000000</v>
      </c>
      <c r="M534">
        <v>2013</v>
      </c>
      <c r="N534">
        <v>7.5</v>
      </c>
      <c r="O534">
        <v>292049635</v>
      </c>
      <c r="S534" t="s">
        <v>1667</v>
      </c>
      <c r="T534">
        <v>109</v>
      </c>
      <c r="U534">
        <v>7</v>
      </c>
      <c r="V534">
        <v>7</v>
      </c>
      <c r="W534">
        <v>7.8529999999999998</v>
      </c>
    </row>
    <row r="535" spans="1:23" x14ac:dyDescent="0.3">
      <c r="A535" t="s">
        <v>1668</v>
      </c>
      <c r="B535">
        <v>102</v>
      </c>
      <c r="C535">
        <v>103</v>
      </c>
      <c r="D535">
        <v>285761243</v>
      </c>
      <c r="E535" t="s">
        <v>1669</v>
      </c>
      <c r="F535" t="s">
        <v>1670</v>
      </c>
      <c r="G535" t="s">
        <v>1671</v>
      </c>
      <c r="H535">
        <v>311075</v>
      </c>
      <c r="I535">
        <v>305</v>
      </c>
      <c r="J535" t="s">
        <v>29</v>
      </c>
      <c r="K535" t="s">
        <v>30</v>
      </c>
      <c r="L535">
        <v>18000000</v>
      </c>
      <c r="M535">
        <v>1990</v>
      </c>
      <c r="N535">
        <v>7.5</v>
      </c>
      <c r="O535">
        <v>267761243</v>
      </c>
      <c r="S535" t="s">
        <v>851</v>
      </c>
      <c r="T535">
        <v>109</v>
      </c>
      <c r="U535">
        <v>7.6</v>
      </c>
      <c r="V535">
        <v>7</v>
      </c>
      <c r="W535">
        <v>7.8529999999999998</v>
      </c>
    </row>
    <row r="536" spans="1:23" x14ac:dyDescent="0.3">
      <c r="A536" t="s">
        <v>277</v>
      </c>
      <c r="B536">
        <v>635</v>
      </c>
      <c r="C536">
        <v>141</v>
      </c>
      <c r="D536">
        <v>458991599</v>
      </c>
      <c r="E536" t="s">
        <v>248</v>
      </c>
      <c r="F536" t="s">
        <v>464</v>
      </c>
      <c r="G536" t="s">
        <v>1672</v>
      </c>
      <c r="H536">
        <v>462669</v>
      </c>
      <c r="I536">
        <v>1117</v>
      </c>
      <c r="J536" t="s">
        <v>29</v>
      </c>
      <c r="K536" t="s">
        <v>30</v>
      </c>
      <c r="L536">
        <v>250000000</v>
      </c>
      <c r="M536">
        <v>2015</v>
      </c>
      <c r="N536">
        <v>7.5</v>
      </c>
      <c r="O536">
        <v>208991599</v>
      </c>
      <c r="S536" t="s">
        <v>1673</v>
      </c>
      <c r="T536">
        <v>108</v>
      </c>
      <c r="U536">
        <v>7</v>
      </c>
      <c r="V536">
        <v>7</v>
      </c>
      <c r="W536">
        <v>7.8529999999999998</v>
      </c>
    </row>
    <row r="537" spans="1:23" x14ac:dyDescent="0.3">
      <c r="A537" t="s">
        <v>1668</v>
      </c>
      <c r="B537">
        <v>258</v>
      </c>
      <c r="C537">
        <v>159</v>
      </c>
      <c r="D537">
        <v>317557891</v>
      </c>
      <c r="E537" t="s">
        <v>1674</v>
      </c>
      <c r="F537" t="s">
        <v>947</v>
      </c>
      <c r="G537" t="s">
        <v>1675</v>
      </c>
      <c r="H537">
        <v>444683</v>
      </c>
      <c r="I537">
        <v>1571</v>
      </c>
      <c r="J537" t="s">
        <v>29</v>
      </c>
      <c r="K537" t="s">
        <v>200</v>
      </c>
      <c r="L537">
        <v>125000000</v>
      </c>
      <c r="M537">
        <v>2001</v>
      </c>
      <c r="N537">
        <v>7.5</v>
      </c>
      <c r="O537">
        <v>192557891</v>
      </c>
      <c r="S537" t="s">
        <v>1615</v>
      </c>
      <c r="T537">
        <v>108</v>
      </c>
      <c r="U537">
        <v>7</v>
      </c>
      <c r="V537">
        <v>7</v>
      </c>
      <c r="W537">
        <v>7.8529999999999998</v>
      </c>
    </row>
    <row r="538" spans="1:23" x14ac:dyDescent="0.3">
      <c r="A538" t="s">
        <v>1130</v>
      </c>
      <c r="B538">
        <v>329</v>
      </c>
      <c r="C538">
        <v>138</v>
      </c>
      <c r="D538">
        <v>292000866</v>
      </c>
      <c r="E538" t="s">
        <v>946</v>
      </c>
      <c r="F538" t="s">
        <v>1416</v>
      </c>
      <c r="G538" t="s">
        <v>1676</v>
      </c>
      <c r="H538">
        <v>355137</v>
      </c>
      <c r="I538">
        <v>1108</v>
      </c>
      <c r="J538" t="s">
        <v>29</v>
      </c>
      <c r="K538" t="s">
        <v>200</v>
      </c>
      <c r="L538">
        <v>150000000</v>
      </c>
      <c r="M538">
        <v>2007</v>
      </c>
      <c r="N538">
        <v>7.5</v>
      </c>
      <c r="O538">
        <v>142000866</v>
      </c>
      <c r="S538" t="s">
        <v>1677</v>
      </c>
      <c r="T538">
        <v>108</v>
      </c>
      <c r="U538">
        <v>7</v>
      </c>
      <c r="V538">
        <v>7</v>
      </c>
      <c r="W538">
        <v>7.8529999999999998</v>
      </c>
    </row>
    <row r="539" spans="1:23" x14ac:dyDescent="0.3">
      <c r="A539" t="s">
        <v>1284</v>
      </c>
      <c r="B539">
        <v>387</v>
      </c>
      <c r="C539">
        <v>96</v>
      </c>
      <c r="D539">
        <v>143492840</v>
      </c>
      <c r="E539" t="s">
        <v>699</v>
      </c>
      <c r="F539" t="s">
        <v>221</v>
      </c>
      <c r="G539" t="s">
        <v>1678</v>
      </c>
      <c r="H539">
        <v>414335</v>
      </c>
      <c r="I539">
        <v>881</v>
      </c>
      <c r="J539" t="s">
        <v>29</v>
      </c>
      <c r="K539" t="s">
        <v>30</v>
      </c>
      <c r="L539">
        <v>7500000</v>
      </c>
      <c r="M539">
        <v>2007</v>
      </c>
      <c r="N539">
        <v>7.5</v>
      </c>
      <c r="O539">
        <v>135992840</v>
      </c>
      <c r="S539" t="s">
        <v>1679</v>
      </c>
      <c r="T539">
        <v>107</v>
      </c>
      <c r="U539">
        <v>7</v>
      </c>
      <c r="V539">
        <v>7</v>
      </c>
      <c r="W539">
        <v>7.8529999999999998</v>
      </c>
    </row>
    <row r="540" spans="1:23" x14ac:dyDescent="0.3">
      <c r="A540" t="s">
        <v>1284</v>
      </c>
      <c r="B540">
        <v>387</v>
      </c>
      <c r="C540">
        <v>96</v>
      </c>
      <c r="D540">
        <v>143492840</v>
      </c>
      <c r="E540" t="s">
        <v>699</v>
      </c>
      <c r="F540" t="s">
        <v>221</v>
      </c>
      <c r="G540" t="s">
        <v>1678</v>
      </c>
      <c r="H540">
        <v>414345</v>
      </c>
      <c r="I540">
        <v>881</v>
      </c>
      <c r="J540" t="s">
        <v>29</v>
      </c>
      <c r="K540" t="s">
        <v>30</v>
      </c>
      <c r="L540">
        <v>7500000</v>
      </c>
      <c r="M540">
        <v>2007</v>
      </c>
      <c r="N540">
        <v>7.5</v>
      </c>
      <c r="O540">
        <v>135992840</v>
      </c>
      <c r="S540" t="s">
        <v>1680</v>
      </c>
      <c r="T540">
        <v>107</v>
      </c>
      <c r="U540">
        <v>7</v>
      </c>
      <c r="V540">
        <v>7</v>
      </c>
      <c r="W540">
        <v>7.8529999999999998</v>
      </c>
    </row>
    <row r="541" spans="1:23" x14ac:dyDescent="0.3">
      <c r="A541" t="s">
        <v>978</v>
      </c>
      <c r="B541">
        <v>511</v>
      </c>
      <c r="C541">
        <v>112</v>
      </c>
      <c r="D541">
        <v>137387272</v>
      </c>
      <c r="E541" t="s">
        <v>211</v>
      </c>
      <c r="F541" t="s">
        <v>910</v>
      </c>
      <c r="G541" t="s">
        <v>1681</v>
      </c>
      <c r="H541">
        <v>300110</v>
      </c>
      <c r="I541">
        <v>807</v>
      </c>
      <c r="J541" t="s">
        <v>29</v>
      </c>
      <c r="K541" t="s">
        <v>30</v>
      </c>
      <c r="L541">
        <v>20000000</v>
      </c>
      <c r="M541">
        <v>2013</v>
      </c>
      <c r="N541">
        <v>7.5</v>
      </c>
      <c r="O541">
        <v>117387272</v>
      </c>
      <c r="S541" t="s">
        <v>1682</v>
      </c>
      <c r="T541">
        <v>106</v>
      </c>
      <c r="U541">
        <v>7</v>
      </c>
      <c r="V541">
        <v>7</v>
      </c>
      <c r="W541">
        <v>7.8529999999999998</v>
      </c>
    </row>
    <row r="542" spans="1:23" x14ac:dyDescent="0.3">
      <c r="A542" t="s">
        <v>97</v>
      </c>
      <c r="B542">
        <v>100</v>
      </c>
      <c r="C542">
        <v>112</v>
      </c>
      <c r="D542">
        <v>115000000</v>
      </c>
      <c r="E542" t="s">
        <v>1683</v>
      </c>
      <c r="F542" t="s">
        <v>79</v>
      </c>
      <c r="G542" t="s">
        <v>1684</v>
      </c>
      <c r="H542">
        <v>63839</v>
      </c>
      <c r="I542">
        <v>238</v>
      </c>
      <c r="J542" t="s">
        <v>29</v>
      </c>
      <c r="K542" t="s">
        <v>30</v>
      </c>
      <c r="L542">
        <v>777000</v>
      </c>
      <c r="M542">
        <v>1973</v>
      </c>
      <c r="N542">
        <v>7.5</v>
      </c>
      <c r="O542">
        <v>114223000</v>
      </c>
      <c r="S542" t="s">
        <v>1685</v>
      </c>
      <c r="T542">
        <v>106</v>
      </c>
      <c r="U542">
        <v>7</v>
      </c>
      <c r="V542">
        <v>7</v>
      </c>
      <c r="W542">
        <v>7.8529999999999998</v>
      </c>
    </row>
    <row r="543" spans="1:23" x14ac:dyDescent="0.3">
      <c r="A543" t="s">
        <v>391</v>
      </c>
      <c r="B543">
        <v>288</v>
      </c>
      <c r="C543">
        <v>122</v>
      </c>
      <c r="D543">
        <v>119078393</v>
      </c>
      <c r="E543" t="s">
        <v>1686</v>
      </c>
      <c r="F543" t="s">
        <v>1687</v>
      </c>
      <c r="G543" t="s">
        <v>1688</v>
      </c>
      <c r="H543">
        <v>113152</v>
      </c>
      <c r="I543">
        <v>1416</v>
      </c>
      <c r="J543" t="s">
        <v>29</v>
      </c>
      <c r="K543" t="s">
        <v>30</v>
      </c>
      <c r="L543">
        <v>6000000</v>
      </c>
      <c r="M543">
        <v>2004</v>
      </c>
      <c r="N543">
        <v>7.5</v>
      </c>
      <c r="O543">
        <v>113078393</v>
      </c>
      <c r="S543" t="s">
        <v>1689</v>
      </c>
      <c r="T543">
        <v>105</v>
      </c>
      <c r="U543">
        <v>7</v>
      </c>
      <c r="V543">
        <v>7</v>
      </c>
      <c r="W543">
        <v>7.8529999999999998</v>
      </c>
    </row>
    <row r="544" spans="1:23" x14ac:dyDescent="0.3">
      <c r="A544" t="s">
        <v>149</v>
      </c>
      <c r="B544">
        <v>289</v>
      </c>
      <c r="C544">
        <v>134</v>
      </c>
      <c r="D544">
        <v>214948780</v>
      </c>
      <c r="E544" t="s">
        <v>693</v>
      </c>
      <c r="F544" t="s">
        <v>565</v>
      </c>
      <c r="G544" t="s">
        <v>1690</v>
      </c>
      <c r="H544">
        <v>405973</v>
      </c>
      <c r="I544">
        <v>1055</v>
      </c>
      <c r="J544" t="s">
        <v>29</v>
      </c>
      <c r="K544" t="s">
        <v>442</v>
      </c>
      <c r="L544">
        <v>110000000</v>
      </c>
      <c r="M544">
        <v>2003</v>
      </c>
      <c r="N544">
        <v>7.5</v>
      </c>
      <c r="O544">
        <v>104948780</v>
      </c>
      <c r="S544" t="s">
        <v>1689</v>
      </c>
      <c r="T544">
        <v>105</v>
      </c>
      <c r="U544">
        <v>7</v>
      </c>
      <c r="V544">
        <v>7</v>
      </c>
      <c r="W544">
        <v>7.8529999999999998</v>
      </c>
    </row>
    <row r="545" spans="1:23" x14ac:dyDescent="0.3">
      <c r="A545" t="s">
        <v>801</v>
      </c>
      <c r="B545">
        <v>105</v>
      </c>
      <c r="C545">
        <v>88</v>
      </c>
      <c r="D545">
        <v>84300000</v>
      </c>
      <c r="E545" t="s">
        <v>1176</v>
      </c>
      <c r="F545" t="s">
        <v>1691</v>
      </c>
      <c r="G545" t="s">
        <v>1692</v>
      </c>
      <c r="H545">
        <v>90360</v>
      </c>
      <c r="I545">
        <v>147</v>
      </c>
      <c r="J545" t="s">
        <v>29</v>
      </c>
      <c r="K545" t="s">
        <v>30</v>
      </c>
      <c r="L545">
        <v>2600000</v>
      </c>
      <c r="M545">
        <v>1940</v>
      </c>
      <c r="N545">
        <v>7.5</v>
      </c>
      <c r="O545">
        <v>81700000</v>
      </c>
      <c r="S545" t="s">
        <v>1693</v>
      </c>
      <c r="T545">
        <v>103</v>
      </c>
      <c r="U545">
        <v>7</v>
      </c>
      <c r="V545">
        <v>7</v>
      </c>
      <c r="W545">
        <v>7.8529999999999998</v>
      </c>
    </row>
    <row r="546" spans="1:23" x14ac:dyDescent="0.3">
      <c r="A546" t="s">
        <v>337</v>
      </c>
      <c r="B546">
        <v>382</v>
      </c>
      <c r="C546">
        <v>129</v>
      </c>
      <c r="D546">
        <v>186830669</v>
      </c>
      <c r="E546" t="s">
        <v>1421</v>
      </c>
      <c r="F546" t="s">
        <v>388</v>
      </c>
      <c r="G546" t="s">
        <v>1694</v>
      </c>
      <c r="H546">
        <v>338635</v>
      </c>
      <c r="I546">
        <v>412</v>
      </c>
      <c r="J546" t="s">
        <v>29</v>
      </c>
      <c r="K546" t="s">
        <v>30</v>
      </c>
      <c r="L546">
        <v>125000000</v>
      </c>
      <c r="M546">
        <v>2011</v>
      </c>
      <c r="N546">
        <v>7.5</v>
      </c>
      <c r="O546">
        <v>61830669</v>
      </c>
      <c r="S546" t="s">
        <v>1695</v>
      </c>
      <c r="T546">
        <v>100</v>
      </c>
      <c r="U546">
        <v>7</v>
      </c>
      <c r="V546">
        <v>7</v>
      </c>
      <c r="W546">
        <v>7.8529999999999998</v>
      </c>
    </row>
    <row r="547" spans="1:23" x14ac:dyDescent="0.3">
      <c r="A547" t="s">
        <v>860</v>
      </c>
      <c r="B547">
        <v>285</v>
      </c>
      <c r="C547">
        <v>126</v>
      </c>
      <c r="D547">
        <v>71502303</v>
      </c>
      <c r="E547" t="s">
        <v>1022</v>
      </c>
      <c r="F547" t="s">
        <v>1696</v>
      </c>
      <c r="G547" t="s">
        <v>1697</v>
      </c>
      <c r="H547">
        <v>149966</v>
      </c>
      <c r="I547">
        <v>835</v>
      </c>
      <c r="J547" t="s">
        <v>29</v>
      </c>
      <c r="K547" t="s">
        <v>30</v>
      </c>
      <c r="L547">
        <v>12000000</v>
      </c>
      <c r="M547">
        <v>2004</v>
      </c>
      <c r="N547">
        <v>7.5</v>
      </c>
      <c r="O547">
        <v>59502303</v>
      </c>
      <c r="S547" t="s">
        <v>1698</v>
      </c>
      <c r="T547">
        <v>100</v>
      </c>
      <c r="U547">
        <v>7</v>
      </c>
      <c r="V547">
        <v>7</v>
      </c>
      <c r="W547">
        <v>7.8529999999999998</v>
      </c>
    </row>
    <row r="548" spans="1:23" x14ac:dyDescent="0.3">
      <c r="A548" t="s">
        <v>753</v>
      </c>
      <c r="B548">
        <v>109</v>
      </c>
      <c r="C548">
        <v>92</v>
      </c>
      <c r="D548">
        <v>73326666</v>
      </c>
      <c r="E548" t="s">
        <v>1699</v>
      </c>
      <c r="F548" t="s">
        <v>1605</v>
      </c>
      <c r="G548" t="s">
        <v>1700</v>
      </c>
      <c r="H548">
        <v>189413</v>
      </c>
      <c r="I548">
        <v>306</v>
      </c>
      <c r="J548" t="s">
        <v>29</v>
      </c>
      <c r="K548" t="s">
        <v>30</v>
      </c>
      <c r="L548">
        <v>15000000</v>
      </c>
      <c r="M548">
        <v>1988</v>
      </c>
      <c r="N548">
        <v>7.5</v>
      </c>
      <c r="O548">
        <v>58326666</v>
      </c>
      <c r="S548" t="s">
        <v>1701</v>
      </c>
      <c r="T548">
        <v>99.5</v>
      </c>
      <c r="U548">
        <v>7</v>
      </c>
      <c r="V548">
        <v>7</v>
      </c>
      <c r="W548">
        <v>7.8529999999999998</v>
      </c>
    </row>
    <row r="549" spans="1:23" x14ac:dyDescent="0.3">
      <c r="A549" t="s">
        <v>1702</v>
      </c>
      <c r="B549">
        <v>216</v>
      </c>
      <c r="C549">
        <v>128</v>
      </c>
      <c r="D549">
        <v>95001343</v>
      </c>
      <c r="E549" t="s">
        <v>379</v>
      </c>
      <c r="F549" t="s">
        <v>79</v>
      </c>
      <c r="G549" t="s">
        <v>1703</v>
      </c>
      <c r="H549">
        <v>66511</v>
      </c>
      <c r="I549">
        <v>200</v>
      </c>
      <c r="J549" t="s">
        <v>29</v>
      </c>
      <c r="K549" t="s">
        <v>30</v>
      </c>
      <c r="L549">
        <v>40000000</v>
      </c>
      <c r="M549">
        <v>2013</v>
      </c>
      <c r="N549">
        <v>7.5</v>
      </c>
      <c r="O549">
        <v>55001343</v>
      </c>
      <c r="S549" t="s">
        <v>1701</v>
      </c>
      <c r="T549">
        <v>99.5</v>
      </c>
      <c r="U549">
        <v>7</v>
      </c>
      <c r="V549">
        <v>7</v>
      </c>
      <c r="W549">
        <v>7.8529999999999998</v>
      </c>
    </row>
    <row r="550" spans="1:23" x14ac:dyDescent="0.3">
      <c r="A550" t="s">
        <v>1140</v>
      </c>
      <c r="B550">
        <v>196</v>
      </c>
      <c r="C550">
        <v>113</v>
      </c>
      <c r="D550">
        <v>119412921</v>
      </c>
      <c r="E550" t="s">
        <v>105</v>
      </c>
      <c r="F550" t="s">
        <v>1704</v>
      </c>
      <c r="G550" t="s">
        <v>1705</v>
      </c>
      <c r="H550">
        <v>240241</v>
      </c>
      <c r="I550">
        <v>391</v>
      </c>
      <c r="J550" t="s">
        <v>29</v>
      </c>
      <c r="K550" t="s">
        <v>30</v>
      </c>
      <c r="L550">
        <v>65000000</v>
      </c>
      <c r="M550">
        <v>1990</v>
      </c>
      <c r="N550">
        <v>7.5</v>
      </c>
      <c r="O550">
        <v>54412921</v>
      </c>
      <c r="S550" t="s">
        <v>1706</v>
      </c>
      <c r="T550">
        <v>99</v>
      </c>
      <c r="U550">
        <v>7</v>
      </c>
      <c r="V550">
        <v>7</v>
      </c>
      <c r="W550">
        <v>7.8529999999999998</v>
      </c>
    </row>
    <row r="551" spans="1:23" x14ac:dyDescent="0.3">
      <c r="A551" t="s">
        <v>1130</v>
      </c>
      <c r="B551">
        <v>375</v>
      </c>
      <c r="C551">
        <v>153</v>
      </c>
      <c r="D551">
        <v>301956980</v>
      </c>
      <c r="E551" t="s">
        <v>946</v>
      </c>
      <c r="F551" t="s">
        <v>398</v>
      </c>
      <c r="G551" t="s">
        <v>1707</v>
      </c>
      <c r="H551">
        <v>321795</v>
      </c>
      <c r="I551">
        <v>973</v>
      </c>
      <c r="J551" t="s">
        <v>29</v>
      </c>
      <c r="K551" t="s">
        <v>200</v>
      </c>
      <c r="L551">
        <v>250000000</v>
      </c>
      <c r="M551">
        <v>2009</v>
      </c>
      <c r="N551">
        <v>7.5</v>
      </c>
      <c r="O551">
        <v>51956980</v>
      </c>
      <c r="S551" t="s">
        <v>1708</v>
      </c>
      <c r="T551">
        <v>99</v>
      </c>
      <c r="U551">
        <v>7</v>
      </c>
      <c r="V551">
        <v>7</v>
      </c>
      <c r="W551">
        <v>7.8529999999999998</v>
      </c>
    </row>
    <row r="552" spans="1:23" x14ac:dyDescent="0.3">
      <c r="A552" t="s">
        <v>1172</v>
      </c>
      <c r="B552">
        <v>405</v>
      </c>
      <c r="C552">
        <v>125</v>
      </c>
      <c r="D552">
        <v>83299761</v>
      </c>
      <c r="E552" t="s">
        <v>1709</v>
      </c>
      <c r="F552" t="s">
        <v>74</v>
      </c>
      <c r="G552" t="s">
        <v>1710</v>
      </c>
      <c r="H552">
        <v>117719</v>
      </c>
      <c r="I552">
        <v>306</v>
      </c>
      <c r="J552" t="s">
        <v>29</v>
      </c>
      <c r="K552" t="s">
        <v>30</v>
      </c>
      <c r="L552">
        <v>35000000</v>
      </c>
      <c r="M552">
        <v>2013</v>
      </c>
      <c r="N552">
        <v>7.5</v>
      </c>
      <c r="O552">
        <v>48299761</v>
      </c>
      <c r="S552" t="s">
        <v>539</v>
      </c>
      <c r="T552">
        <v>98</v>
      </c>
      <c r="U552">
        <v>6.8</v>
      </c>
      <c r="V552">
        <v>7</v>
      </c>
      <c r="W552">
        <v>7.8529999999999998</v>
      </c>
    </row>
    <row r="553" spans="1:23" x14ac:dyDescent="0.3">
      <c r="A553" t="s">
        <v>33</v>
      </c>
      <c r="B553">
        <v>181</v>
      </c>
      <c r="C553">
        <v>155</v>
      </c>
      <c r="D553">
        <v>82522790</v>
      </c>
      <c r="E553" t="s">
        <v>1711</v>
      </c>
      <c r="F553" t="s">
        <v>106</v>
      </c>
      <c r="G553" t="s">
        <v>1712</v>
      </c>
      <c r="H553">
        <v>143835</v>
      </c>
      <c r="I553">
        <v>654</v>
      </c>
      <c r="J553" t="s">
        <v>29</v>
      </c>
      <c r="K553" t="s">
        <v>30</v>
      </c>
      <c r="L553">
        <v>40000000</v>
      </c>
      <c r="M553">
        <v>1992</v>
      </c>
      <c r="N553">
        <v>7.5</v>
      </c>
      <c r="O553">
        <v>42522790</v>
      </c>
      <c r="S553" t="s">
        <v>539</v>
      </c>
      <c r="T553">
        <v>98</v>
      </c>
      <c r="U553">
        <v>6.8</v>
      </c>
      <c r="V553">
        <v>7</v>
      </c>
      <c r="W553">
        <v>7.8529999999999998</v>
      </c>
    </row>
    <row r="554" spans="1:23" x14ac:dyDescent="0.3">
      <c r="A554" t="s">
        <v>1713</v>
      </c>
      <c r="B554">
        <v>54</v>
      </c>
      <c r="C554">
        <v>120</v>
      </c>
      <c r="D554">
        <v>52929168</v>
      </c>
      <c r="E554" t="s">
        <v>338</v>
      </c>
      <c r="F554" t="s">
        <v>1714</v>
      </c>
      <c r="G554" t="s">
        <v>1715</v>
      </c>
      <c r="H554">
        <v>82743</v>
      </c>
      <c r="I554">
        <v>201</v>
      </c>
      <c r="J554" t="s">
        <v>29</v>
      </c>
      <c r="K554" t="s">
        <v>30</v>
      </c>
      <c r="L554">
        <v>11000000</v>
      </c>
      <c r="M554">
        <v>1992</v>
      </c>
      <c r="N554">
        <v>7.5</v>
      </c>
      <c r="O554">
        <v>41929168</v>
      </c>
      <c r="S554" t="s">
        <v>1716</v>
      </c>
      <c r="T554">
        <v>97</v>
      </c>
      <c r="U554">
        <v>7</v>
      </c>
      <c r="V554">
        <v>7</v>
      </c>
      <c r="W554">
        <v>7.8529999999999998</v>
      </c>
    </row>
    <row r="555" spans="1:23" x14ac:dyDescent="0.3">
      <c r="A555" t="s">
        <v>784</v>
      </c>
      <c r="B555">
        <v>57</v>
      </c>
      <c r="C555">
        <v>133</v>
      </c>
      <c r="D555">
        <v>66528842</v>
      </c>
      <c r="E555" t="s">
        <v>1717</v>
      </c>
      <c r="F555" t="s">
        <v>136</v>
      </c>
      <c r="G555" t="s">
        <v>1718</v>
      </c>
      <c r="H555">
        <v>112175</v>
      </c>
      <c r="I555">
        <v>329</v>
      </c>
      <c r="J555" t="s">
        <v>29</v>
      </c>
      <c r="K555" t="s">
        <v>30</v>
      </c>
      <c r="L555">
        <v>30000000</v>
      </c>
      <c r="M555">
        <v>1994</v>
      </c>
      <c r="N555">
        <v>7.5</v>
      </c>
      <c r="O555">
        <v>36528842</v>
      </c>
      <c r="S555" t="s">
        <v>1719</v>
      </c>
      <c r="T555">
        <v>97</v>
      </c>
      <c r="U555">
        <v>7</v>
      </c>
      <c r="V555">
        <v>7</v>
      </c>
      <c r="W555">
        <v>7.8529999999999998</v>
      </c>
    </row>
    <row r="556" spans="1:23" x14ac:dyDescent="0.3">
      <c r="A556" t="s">
        <v>458</v>
      </c>
      <c r="B556">
        <v>129</v>
      </c>
      <c r="C556">
        <v>135</v>
      </c>
      <c r="D556">
        <v>64371181</v>
      </c>
      <c r="E556" t="s">
        <v>1720</v>
      </c>
      <c r="F556" t="s">
        <v>1721</v>
      </c>
      <c r="G556" t="s">
        <v>1722</v>
      </c>
      <c r="H556">
        <v>36636</v>
      </c>
      <c r="I556">
        <v>289</v>
      </c>
      <c r="J556" t="s">
        <v>29</v>
      </c>
      <c r="K556" t="s">
        <v>30</v>
      </c>
      <c r="L556">
        <v>28000000</v>
      </c>
      <c r="M556">
        <v>2004</v>
      </c>
      <c r="N556">
        <v>7.5</v>
      </c>
      <c r="O556">
        <v>36371181</v>
      </c>
      <c r="S556" t="s">
        <v>1723</v>
      </c>
      <c r="T556">
        <v>97</v>
      </c>
      <c r="U556">
        <v>7</v>
      </c>
      <c r="V556">
        <v>7</v>
      </c>
      <c r="W556">
        <v>7.8529999999999998</v>
      </c>
    </row>
    <row r="557" spans="1:23" x14ac:dyDescent="0.3">
      <c r="A557" t="s">
        <v>638</v>
      </c>
      <c r="B557">
        <v>153</v>
      </c>
      <c r="C557">
        <v>139</v>
      </c>
      <c r="D557">
        <v>58328680</v>
      </c>
      <c r="E557" t="s">
        <v>1724</v>
      </c>
      <c r="F557" t="s">
        <v>703</v>
      </c>
      <c r="G557" t="s">
        <v>1725</v>
      </c>
      <c r="H557">
        <v>54096</v>
      </c>
      <c r="I557">
        <v>494</v>
      </c>
      <c r="J557" t="s">
        <v>29</v>
      </c>
      <c r="K557" t="s">
        <v>30</v>
      </c>
      <c r="L557">
        <v>22000000</v>
      </c>
      <c r="M557">
        <v>2003</v>
      </c>
      <c r="N557">
        <v>7.5</v>
      </c>
      <c r="O557">
        <v>36328680</v>
      </c>
      <c r="S557" t="s">
        <v>1726</v>
      </c>
      <c r="T557">
        <v>96</v>
      </c>
      <c r="U557">
        <v>7</v>
      </c>
      <c r="V557">
        <v>7</v>
      </c>
      <c r="W557">
        <v>7.8529999999999998</v>
      </c>
    </row>
    <row r="558" spans="1:23" x14ac:dyDescent="0.3">
      <c r="A558" t="s">
        <v>67</v>
      </c>
      <c r="B558">
        <v>69</v>
      </c>
      <c r="C558">
        <v>135</v>
      </c>
      <c r="D558">
        <v>70960517</v>
      </c>
      <c r="E558" t="s">
        <v>588</v>
      </c>
      <c r="F558" t="s">
        <v>67</v>
      </c>
      <c r="G558" t="s">
        <v>1727</v>
      </c>
      <c r="H558">
        <v>54631</v>
      </c>
      <c r="I558">
        <v>192</v>
      </c>
      <c r="J558" t="s">
        <v>29</v>
      </c>
      <c r="K558" t="s">
        <v>30</v>
      </c>
      <c r="L558">
        <v>35000000</v>
      </c>
      <c r="M558">
        <v>1995</v>
      </c>
      <c r="N558">
        <v>7.5</v>
      </c>
      <c r="O558">
        <v>35960517</v>
      </c>
      <c r="S558" t="s">
        <v>1728</v>
      </c>
      <c r="T558">
        <v>95</v>
      </c>
      <c r="U558">
        <v>7</v>
      </c>
      <c r="V558">
        <v>7</v>
      </c>
      <c r="W558">
        <v>7.8529999999999998</v>
      </c>
    </row>
    <row r="559" spans="1:23" x14ac:dyDescent="0.3">
      <c r="A559" t="s">
        <v>705</v>
      </c>
      <c r="B559">
        <v>179</v>
      </c>
      <c r="C559">
        <v>138</v>
      </c>
      <c r="D559">
        <v>35918429</v>
      </c>
      <c r="E559" t="s">
        <v>26</v>
      </c>
      <c r="F559" t="s">
        <v>1729</v>
      </c>
      <c r="G559" t="s">
        <v>1730</v>
      </c>
      <c r="H559">
        <v>32415</v>
      </c>
      <c r="I559">
        <v>510</v>
      </c>
      <c r="J559" t="s">
        <v>29</v>
      </c>
      <c r="K559" t="s">
        <v>30</v>
      </c>
      <c r="L559">
        <v>1700000</v>
      </c>
      <c r="M559">
        <v>2001</v>
      </c>
      <c r="N559">
        <v>7.5</v>
      </c>
      <c r="O559">
        <v>34218429</v>
      </c>
      <c r="S559" t="s">
        <v>1731</v>
      </c>
      <c r="T559">
        <v>95</v>
      </c>
      <c r="U559">
        <v>7</v>
      </c>
      <c r="V559">
        <v>7</v>
      </c>
      <c r="W559">
        <v>7.8529999999999998</v>
      </c>
    </row>
    <row r="560" spans="1:23" x14ac:dyDescent="0.3">
      <c r="A560" t="s">
        <v>749</v>
      </c>
      <c r="B560">
        <v>364</v>
      </c>
      <c r="C560">
        <v>128</v>
      </c>
      <c r="D560">
        <v>52066000</v>
      </c>
      <c r="E560" t="s">
        <v>60</v>
      </c>
      <c r="F560" t="s">
        <v>1285</v>
      </c>
      <c r="G560" t="s">
        <v>1732</v>
      </c>
      <c r="H560">
        <v>61114</v>
      </c>
      <c r="I560">
        <v>212</v>
      </c>
      <c r="J560" t="s">
        <v>29</v>
      </c>
      <c r="K560" t="s">
        <v>200</v>
      </c>
      <c r="L560">
        <v>20000000</v>
      </c>
      <c r="M560">
        <v>2014</v>
      </c>
      <c r="N560">
        <v>7.5</v>
      </c>
      <c r="O560">
        <v>32066000</v>
      </c>
      <c r="S560" t="s">
        <v>1733</v>
      </c>
      <c r="T560">
        <v>94</v>
      </c>
      <c r="U560">
        <v>7</v>
      </c>
      <c r="V560">
        <v>7</v>
      </c>
      <c r="W560">
        <v>7.8529999999999998</v>
      </c>
    </row>
    <row r="561" spans="1:23" x14ac:dyDescent="0.3">
      <c r="A561" t="s">
        <v>1734</v>
      </c>
      <c r="B561">
        <v>277</v>
      </c>
      <c r="C561">
        <v>88</v>
      </c>
      <c r="D561">
        <v>30859000</v>
      </c>
      <c r="E561" t="s">
        <v>840</v>
      </c>
      <c r="F561" t="s">
        <v>1735</v>
      </c>
      <c r="G561" t="s">
        <v>1736</v>
      </c>
      <c r="H561">
        <v>96410</v>
      </c>
      <c r="I561">
        <v>826</v>
      </c>
      <c r="J561" t="s">
        <v>29</v>
      </c>
      <c r="K561" t="s">
        <v>30</v>
      </c>
      <c r="L561">
        <v>83532</v>
      </c>
      <c r="M561">
        <v>1974</v>
      </c>
      <c r="N561">
        <v>7.5</v>
      </c>
      <c r="O561">
        <v>30775468</v>
      </c>
      <c r="S561" t="s">
        <v>1737</v>
      </c>
      <c r="T561">
        <v>94</v>
      </c>
      <c r="U561">
        <v>7.1</v>
      </c>
      <c r="V561">
        <v>7</v>
      </c>
      <c r="W561">
        <v>7.8529999999999998</v>
      </c>
    </row>
    <row r="562" spans="1:23" x14ac:dyDescent="0.3">
      <c r="A562" t="s">
        <v>1734</v>
      </c>
      <c r="B562">
        <v>277</v>
      </c>
      <c r="C562">
        <v>88</v>
      </c>
      <c r="D562">
        <v>30859000</v>
      </c>
      <c r="E562" t="s">
        <v>840</v>
      </c>
      <c r="F562" t="s">
        <v>1735</v>
      </c>
      <c r="G562" t="s">
        <v>1736</v>
      </c>
      <c r="H562">
        <v>96411</v>
      </c>
      <c r="I562">
        <v>826</v>
      </c>
      <c r="J562" t="s">
        <v>29</v>
      </c>
      <c r="K562" t="s">
        <v>30</v>
      </c>
      <c r="L562">
        <v>83532</v>
      </c>
      <c r="M562">
        <v>1974</v>
      </c>
      <c r="N562">
        <v>7.5</v>
      </c>
      <c r="O562">
        <v>30775468</v>
      </c>
      <c r="S562" t="s">
        <v>1738</v>
      </c>
      <c r="T562">
        <v>94</v>
      </c>
      <c r="U562">
        <v>7</v>
      </c>
      <c r="V562">
        <v>7</v>
      </c>
      <c r="W562">
        <v>7.8529999999999998</v>
      </c>
    </row>
    <row r="563" spans="1:23" x14ac:dyDescent="0.3">
      <c r="A563" t="s">
        <v>804</v>
      </c>
      <c r="B563">
        <v>143</v>
      </c>
      <c r="C563">
        <v>88</v>
      </c>
      <c r="D563">
        <v>120618403</v>
      </c>
      <c r="E563" t="s">
        <v>1739</v>
      </c>
      <c r="F563" t="s">
        <v>1740</v>
      </c>
      <c r="G563" t="s">
        <v>1741</v>
      </c>
      <c r="H563">
        <v>171792</v>
      </c>
      <c r="I563">
        <v>222</v>
      </c>
      <c r="J563" t="s">
        <v>29</v>
      </c>
      <c r="K563" t="s">
        <v>30</v>
      </c>
      <c r="L563">
        <v>90000000</v>
      </c>
      <c r="M563">
        <v>1998</v>
      </c>
      <c r="N563">
        <v>7.5</v>
      </c>
      <c r="O563">
        <v>30618403</v>
      </c>
      <c r="S563" t="s">
        <v>1737</v>
      </c>
      <c r="T563">
        <v>94</v>
      </c>
      <c r="U563">
        <v>7.1</v>
      </c>
      <c r="V563">
        <v>7</v>
      </c>
      <c r="W563">
        <v>7.8529999999999998</v>
      </c>
    </row>
    <row r="564" spans="1:23" x14ac:dyDescent="0.3">
      <c r="A564" t="s">
        <v>54</v>
      </c>
      <c r="B564">
        <v>140</v>
      </c>
      <c r="C564">
        <v>154</v>
      </c>
      <c r="D564">
        <v>39647595</v>
      </c>
      <c r="E564" t="s">
        <v>543</v>
      </c>
      <c r="F564" t="s">
        <v>44</v>
      </c>
      <c r="G564" t="s">
        <v>1742</v>
      </c>
      <c r="H564">
        <v>239540</v>
      </c>
      <c r="I564">
        <v>462</v>
      </c>
      <c r="J564" t="s">
        <v>29</v>
      </c>
      <c r="K564" t="s">
        <v>30</v>
      </c>
      <c r="L564">
        <v>12000000</v>
      </c>
      <c r="M564">
        <v>1997</v>
      </c>
      <c r="N564">
        <v>7.5</v>
      </c>
      <c r="O564">
        <v>27647595</v>
      </c>
      <c r="S564" t="s">
        <v>1743</v>
      </c>
      <c r="T564">
        <v>92</v>
      </c>
      <c r="U564">
        <v>7</v>
      </c>
      <c r="V564">
        <v>7</v>
      </c>
      <c r="W564">
        <v>7.8529999999999998</v>
      </c>
    </row>
    <row r="565" spans="1:23" x14ac:dyDescent="0.3">
      <c r="A565" t="s">
        <v>776</v>
      </c>
      <c r="B565">
        <v>351</v>
      </c>
      <c r="C565">
        <v>111</v>
      </c>
      <c r="D565">
        <v>38317535</v>
      </c>
      <c r="E565" t="s">
        <v>588</v>
      </c>
      <c r="F565" t="s">
        <v>1263</v>
      </c>
      <c r="G565" t="s">
        <v>1744</v>
      </c>
      <c r="H565">
        <v>73249</v>
      </c>
      <c r="I565">
        <v>212</v>
      </c>
      <c r="J565" t="s">
        <v>29</v>
      </c>
      <c r="K565" t="s">
        <v>200</v>
      </c>
      <c r="L565">
        <v>11000000</v>
      </c>
      <c r="M565">
        <v>2015</v>
      </c>
      <c r="N565">
        <v>7.5</v>
      </c>
      <c r="O565">
        <v>27317535</v>
      </c>
      <c r="S565" t="s">
        <v>1745</v>
      </c>
      <c r="T565">
        <v>92</v>
      </c>
      <c r="U565">
        <v>7</v>
      </c>
      <c r="V565">
        <v>7</v>
      </c>
      <c r="W565">
        <v>7.8529999999999998</v>
      </c>
    </row>
    <row r="566" spans="1:23" x14ac:dyDescent="0.3">
      <c r="A566" t="s">
        <v>814</v>
      </c>
      <c r="B566">
        <v>209</v>
      </c>
      <c r="C566">
        <v>85</v>
      </c>
      <c r="D566">
        <v>56068547</v>
      </c>
      <c r="E566" t="s">
        <v>1746</v>
      </c>
      <c r="F566" t="s">
        <v>1747</v>
      </c>
      <c r="G566" t="s">
        <v>1748</v>
      </c>
      <c r="H566">
        <v>98160</v>
      </c>
      <c r="I566">
        <v>307</v>
      </c>
      <c r="J566" t="s">
        <v>29</v>
      </c>
      <c r="K566" t="s">
        <v>200</v>
      </c>
      <c r="L566">
        <v>30000000</v>
      </c>
      <c r="M566">
        <v>2005</v>
      </c>
      <c r="N566">
        <v>7.5</v>
      </c>
      <c r="O566">
        <v>26068547</v>
      </c>
      <c r="S566" t="s">
        <v>1749</v>
      </c>
      <c r="T566">
        <v>90</v>
      </c>
      <c r="U566">
        <v>7</v>
      </c>
      <c r="V566">
        <v>7</v>
      </c>
      <c r="W566">
        <v>7.8529999999999998</v>
      </c>
    </row>
    <row r="567" spans="1:23" x14ac:dyDescent="0.3">
      <c r="A567" t="s">
        <v>1750</v>
      </c>
      <c r="B567">
        <v>256</v>
      </c>
      <c r="C567">
        <v>101</v>
      </c>
      <c r="D567">
        <v>26505000</v>
      </c>
      <c r="E567" t="s">
        <v>626</v>
      </c>
      <c r="F567" t="s">
        <v>482</v>
      </c>
      <c r="G567" t="s">
        <v>1751</v>
      </c>
      <c r="H567">
        <v>149285</v>
      </c>
      <c r="I567">
        <v>668</v>
      </c>
      <c r="J567" t="s">
        <v>29</v>
      </c>
      <c r="K567" t="s">
        <v>30</v>
      </c>
      <c r="L567">
        <v>1800000</v>
      </c>
      <c r="M567">
        <v>1984</v>
      </c>
      <c r="N567">
        <v>7.5</v>
      </c>
      <c r="O567">
        <v>24705000</v>
      </c>
      <c r="S567" t="s">
        <v>1752</v>
      </c>
      <c r="T567">
        <v>90</v>
      </c>
      <c r="U567">
        <v>7</v>
      </c>
      <c r="V567">
        <v>7</v>
      </c>
      <c r="W567">
        <v>7.8529999999999998</v>
      </c>
    </row>
    <row r="568" spans="1:23" x14ac:dyDescent="0.3">
      <c r="A568" t="s">
        <v>1750</v>
      </c>
      <c r="B568">
        <v>256</v>
      </c>
      <c r="C568">
        <v>101</v>
      </c>
      <c r="D568">
        <v>26505000</v>
      </c>
      <c r="E568" t="s">
        <v>626</v>
      </c>
      <c r="F568" t="s">
        <v>482</v>
      </c>
      <c r="G568" t="s">
        <v>1751</v>
      </c>
      <c r="H568">
        <v>149293</v>
      </c>
      <c r="I568">
        <v>668</v>
      </c>
      <c r="J568" t="s">
        <v>29</v>
      </c>
      <c r="K568" t="s">
        <v>30</v>
      </c>
      <c r="L568">
        <v>1800000</v>
      </c>
      <c r="M568">
        <v>1984</v>
      </c>
      <c r="N568">
        <v>7.5</v>
      </c>
      <c r="O568">
        <v>24705000</v>
      </c>
      <c r="S568" t="s">
        <v>1753</v>
      </c>
      <c r="T568">
        <v>87</v>
      </c>
      <c r="U568">
        <v>7</v>
      </c>
      <c r="V568">
        <v>7</v>
      </c>
      <c r="W568">
        <v>7.8529999999999998</v>
      </c>
    </row>
    <row r="569" spans="1:23" x14ac:dyDescent="0.3">
      <c r="A569" t="s">
        <v>1544</v>
      </c>
      <c r="B569">
        <v>28</v>
      </c>
      <c r="C569">
        <v>97</v>
      </c>
      <c r="D569">
        <v>27900000</v>
      </c>
      <c r="E569" t="s">
        <v>208</v>
      </c>
      <c r="F569" t="s">
        <v>1754</v>
      </c>
      <c r="G569" t="s">
        <v>1755</v>
      </c>
      <c r="H569">
        <v>39508</v>
      </c>
      <c r="I569">
        <v>96</v>
      </c>
      <c r="J569" t="s">
        <v>29</v>
      </c>
      <c r="K569" t="s">
        <v>30</v>
      </c>
      <c r="L569">
        <v>3500000</v>
      </c>
      <c r="M569">
        <v>1993</v>
      </c>
      <c r="N569">
        <v>7.5</v>
      </c>
      <c r="O569">
        <v>24400000</v>
      </c>
      <c r="S569" t="s">
        <v>1756</v>
      </c>
      <c r="T569">
        <v>86</v>
      </c>
      <c r="U569">
        <v>7</v>
      </c>
      <c r="V569">
        <v>7</v>
      </c>
      <c r="W569">
        <v>7.8529999999999998</v>
      </c>
    </row>
    <row r="570" spans="1:23" x14ac:dyDescent="0.3">
      <c r="A570" t="s">
        <v>1757</v>
      </c>
      <c r="B570">
        <v>351</v>
      </c>
      <c r="C570">
        <v>93</v>
      </c>
      <c r="D570">
        <v>31501218</v>
      </c>
      <c r="E570" t="s">
        <v>60</v>
      </c>
      <c r="F570" t="s">
        <v>388</v>
      </c>
      <c r="G570" t="s">
        <v>1758</v>
      </c>
      <c r="H570">
        <v>84070</v>
      </c>
      <c r="I570">
        <v>526</v>
      </c>
      <c r="J570" t="s">
        <v>29</v>
      </c>
      <c r="K570" t="s">
        <v>30</v>
      </c>
      <c r="L570">
        <v>7500000</v>
      </c>
      <c r="M570">
        <v>2005</v>
      </c>
      <c r="N570">
        <v>7.5</v>
      </c>
      <c r="O570">
        <v>24001218</v>
      </c>
      <c r="S570" t="s">
        <v>1759</v>
      </c>
      <c r="T570">
        <v>83</v>
      </c>
      <c r="U570">
        <v>7</v>
      </c>
      <c r="V570">
        <v>7</v>
      </c>
      <c r="W570">
        <v>7.8529999999999998</v>
      </c>
    </row>
    <row r="571" spans="1:23" x14ac:dyDescent="0.3">
      <c r="A571" t="s">
        <v>1075</v>
      </c>
      <c r="B571">
        <v>167</v>
      </c>
      <c r="C571">
        <v>115</v>
      </c>
      <c r="D571">
        <v>24800000</v>
      </c>
      <c r="E571" t="s">
        <v>715</v>
      </c>
      <c r="F571" t="s">
        <v>1760</v>
      </c>
      <c r="G571" t="s">
        <v>1761</v>
      </c>
      <c r="H571">
        <v>89403</v>
      </c>
      <c r="I571">
        <v>358</v>
      </c>
      <c r="J571" t="s">
        <v>29</v>
      </c>
      <c r="K571" t="s">
        <v>200</v>
      </c>
      <c r="L571">
        <v>2000000</v>
      </c>
      <c r="M571">
        <v>1963</v>
      </c>
      <c r="N571">
        <v>7.5</v>
      </c>
      <c r="O571">
        <v>22800000</v>
      </c>
      <c r="S571" t="s">
        <v>1762</v>
      </c>
      <c r="T571">
        <v>81</v>
      </c>
      <c r="U571">
        <v>7</v>
      </c>
      <c r="V571">
        <v>7</v>
      </c>
      <c r="W571">
        <v>7.8529999999999998</v>
      </c>
    </row>
    <row r="572" spans="1:23" x14ac:dyDescent="0.3">
      <c r="A572" t="s">
        <v>692</v>
      </c>
      <c r="B572">
        <v>522</v>
      </c>
      <c r="C572">
        <v>93</v>
      </c>
      <c r="D572">
        <v>54696902</v>
      </c>
      <c r="E572" t="s">
        <v>1763</v>
      </c>
      <c r="F572" t="s">
        <v>601</v>
      </c>
      <c r="G572" t="s">
        <v>1764</v>
      </c>
      <c r="H572">
        <v>379462</v>
      </c>
      <c r="I572">
        <v>571</v>
      </c>
      <c r="J572" t="s">
        <v>29</v>
      </c>
      <c r="K572" t="s">
        <v>30</v>
      </c>
      <c r="L572">
        <v>32000000</v>
      </c>
      <c r="M572">
        <v>2011</v>
      </c>
      <c r="N572">
        <v>7.5</v>
      </c>
      <c r="O572">
        <v>22696902</v>
      </c>
      <c r="S572" t="s">
        <v>1765</v>
      </c>
      <c r="T572">
        <v>77</v>
      </c>
      <c r="U572">
        <v>7</v>
      </c>
      <c r="V572">
        <v>7</v>
      </c>
      <c r="W572">
        <v>7.8529999999999998</v>
      </c>
    </row>
    <row r="573" spans="1:23" x14ac:dyDescent="0.3">
      <c r="A573" t="s">
        <v>1229</v>
      </c>
      <c r="B573">
        <v>305</v>
      </c>
      <c r="C573">
        <v>124</v>
      </c>
      <c r="D573">
        <v>52418902</v>
      </c>
      <c r="E573" t="s">
        <v>459</v>
      </c>
      <c r="F573" t="s">
        <v>601</v>
      </c>
      <c r="G573" t="s">
        <v>1766</v>
      </c>
      <c r="H573">
        <v>147128</v>
      </c>
      <c r="I573">
        <v>277</v>
      </c>
      <c r="J573" t="s">
        <v>29</v>
      </c>
      <c r="K573" t="s">
        <v>30</v>
      </c>
      <c r="L573">
        <v>30000000</v>
      </c>
      <c r="M573">
        <v>2015</v>
      </c>
      <c r="N573">
        <v>7.5</v>
      </c>
      <c r="O573">
        <v>22418902</v>
      </c>
      <c r="S573" t="s">
        <v>1767</v>
      </c>
      <c r="T573">
        <v>75</v>
      </c>
      <c r="U573">
        <v>7</v>
      </c>
      <c r="V573">
        <v>7</v>
      </c>
      <c r="W573">
        <v>7.8529999999999998</v>
      </c>
    </row>
    <row r="574" spans="1:23" x14ac:dyDescent="0.3">
      <c r="A574" t="s">
        <v>119</v>
      </c>
      <c r="B574">
        <v>226</v>
      </c>
      <c r="C574">
        <v>129</v>
      </c>
      <c r="D574">
        <v>33565375</v>
      </c>
      <c r="E574" t="s">
        <v>1527</v>
      </c>
      <c r="F574" t="s">
        <v>1768</v>
      </c>
      <c r="G574" t="s">
        <v>1769</v>
      </c>
      <c r="H574">
        <v>111351</v>
      </c>
      <c r="I574">
        <v>568</v>
      </c>
      <c r="J574" t="s">
        <v>29</v>
      </c>
      <c r="K574" t="s">
        <v>200</v>
      </c>
      <c r="L574">
        <v>15000000</v>
      </c>
      <c r="M574">
        <v>2005</v>
      </c>
      <c r="N574">
        <v>7.5</v>
      </c>
      <c r="O574">
        <v>18565375</v>
      </c>
      <c r="S574" t="s">
        <v>481</v>
      </c>
      <c r="T574">
        <v>143</v>
      </c>
      <c r="U574">
        <v>7.1</v>
      </c>
      <c r="V574">
        <v>6.99</v>
      </c>
      <c r="W574">
        <v>7.8529999999999998</v>
      </c>
    </row>
    <row r="575" spans="1:23" x14ac:dyDescent="0.3">
      <c r="A575" t="s">
        <v>1770</v>
      </c>
      <c r="B575">
        <v>84</v>
      </c>
      <c r="C575">
        <v>123</v>
      </c>
      <c r="D575">
        <v>36581633</v>
      </c>
      <c r="E575" t="s">
        <v>116</v>
      </c>
      <c r="F575" t="s">
        <v>1771</v>
      </c>
      <c r="G575" t="s">
        <v>1772</v>
      </c>
      <c r="H575">
        <v>52533</v>
      </c>
      <c r="I575">
        <v>235</v>
      </c>
      <c r="J575" t="s">
        <v>29</v>
      </c>
      <c r="K575" t="s">
        <v>227</v>
      </c>
      <c r="L575">
        <v>21000000</v>
      </c>
      <c r="M575">
        <v>2007</v>
      </c>
      <c r="N575">
        <v>7.5</v>
      </c>
      <c r="O575">
        <v>15581633</v>
      </c>
      <c r="S575" t="s">
        <v>481</v>
      </c>
      <c r="T575">
        <v>143</v>
      </c>
      <c r="U575">
        <v>7.1</v>
      </c>
      <c r="V575">
        <v>6.99</v>
      </c>
      <c r="W575">
        <v>7.8529999999999998</v>
      </c>
    </row>
    <row r="576" spans="1:23" x14ac:dyDescent="0.3">
      <c r="A576" t="s">
        <v>613</v>
      </c>
      <c r="B576">
        <v>327</v>
      </c>
      <c r="C576">
        <v>85</v>
      </c>
      <c r="D576">
        <v>16097842</v>
      </c>
      <c r="E576" t="s">
        <v>607</v>
      </c>
      <c r="F576" t="s">
        <v>1773</v>
      </c>
      <c r="G576" t="s">
        <v>1774</v>
      </c>
      <c r="H576">
        <v>53919</v>
      </c>
      <c r="I576">
        <v>168</v>
      </c>
      <c r="J576" t="s">
        <v>29</v>
      </c>
      <c r="K576" t="s">
        <v>30</v>
      </c>
      <c r="L576">
        <v>900000</v>
      </c>
      <c r="M576">
        <v>2013</v>
      </c>
      <c r="N576">
        <v>7.5</v>
      </c>
      <c r="O576">
        <v>15197842</v>
      </c>
      <c r="S576" t="s">
        <v>334</v>
      </c>
      <c r="T576">
        <v>111</v>
      </c>
      <c r="U576">
        <v>7</v>
      </c>
      <c r="V576">
        <v>6.98</v>
      </c>
      <c r="W576">
        <v>7.8529999999999998</v>
      </c>
    </row>
    <row r="577" spans="1:23" x14ac:dyDescent="0.3">
      <c r="A577" t="s">
        <v>1020</v>
      </c>
      <c r="B577">
        <v>309</v>
      </c>
      <c r="C577">
        <v>101</v>
      </c>
      <c r="D577">
        <v>18656400</v>
      </c>
      <c r="E577" t="s">
        <v>92</v>
      </c>
      <c r="F577" t="s">
        <v>430</v>
      </c>
      <c r="G577" t="s">
        <v>1775</v>
      </c>
      <c r="H577">
        <v>86077</v>
      </c>
      <c r="I577">
        <v>195</v>
      </c>
      <c r="J577" t="s">
        <v>29</v>
      </c>
      <c r="K577" t="s">
        <v>30</v>
      </c>
      <c r="L577">
        <v>5000000</v>
      </c>
      <c r="M577">
        <v>2014</v>
      </c>
      <c r="N577">
        <v>7.5</v>
      </c>
      <c r="O577">
        <v>13656400</v>
      </c>
      <c r="S577" t="s">
        <v>334</v>
      </c>
      <c r="T577">
        <v>111</v>
      </c>
      <c r="U577">
        <v>7</v>
      </c>
      <c r="V577">
        <v>6.98</v>
      </c>
      <c r="W577">
        <v>7.8529999999999998</v>
      </c>
    </row>
    <row r="578" spans="1:23" x14ac:dyDescent="0.3">
      <c r="A578" t="s">
        <v>786</v>
      </c>
      <c r="B578">
        <v>293</v>
      </c>
      <c r="C578">
        <v>104</v>
      </c>
      <c r="D578">
        <v>33422556</v>
      </c>
      <c r="E578" t="s">
        <v>257</v>
      </c>
      <c r="F578" t="s">
        <v>436</v>
      </c>
      <c r="G578" t="s">
        <v>1776</v>
      </c>
      <c r="H578">
        <v>99236</v>
      </c>
      <c r="I578">
        <v>321</v>
      </c>
      <c r="J578" t="s">
        <v>29</v>
      </c>
      <c r="K578" t="s">
        <v>30</v>
      </c>
      <c r="L578">
        <v>20000000</v>
      </c>
      <c r="M578">
        <v>2008</v>
      </c>
      <c r="N578">
        <v>7.5</v>
      </c>
      <c r="O578">
        <v>13422556</v>
      </c>
      <c r="S578" t="s">
        <v>458</v>
      </c>
      <c r="T578">
        <v>130</v>
      </c>
      <c r="U578">
        <v>6.7</v>
      </c>
      <c r="V578">
        <v>6.98</v>
      </c>
      <c r="W578">
        <v>7.8529999999999998</v>
      </c>
    </row>
    <row r="579" spans="1:23" x14ac:dyDescent="0.3">
      <c r="A579" t="s">
        <v>1360</v>
      </c>
      <c r="B579">
        <v>119</v>
      </c>
      <c r="C579">
        <v>90</v>
      </c>
      <c r="D579">
        <v>18621249</v>
      </c>
      <c r="E579" t="s">
        <v>676</v>
      </c>
      <c r="F579" t="s">
        <v>1777</v>
      </c>
      <c r="G579" t="s">
        <v>1778</v>
      </c>
      <c r="H579">
        <v>45859</v>
      </c>
      <c r="I579">
        <v>340</v>
      </c>
      <c r="J579" t="s">
        <v>29</v>
      </c>
      <c r="K579" t="s">
        <v>30</v>
      </c>
      <c r="L579">
        <v>6000000</v>
      </c>
      <c r="M579">
        <v>2000</v>
      </c>
      <c r="N579">
        <v>7.5</v>
      </c>
      <c r="O579">
        <v>12621249</v>
      </c>
      <c r="S579" t="s">
        <v>458</v>
      </c>
      <c r="T579">
        <v>130</v>
      </c>
      <c r="U579">
        <v>6.7</v>
      </c>
      <c r="V579">
        <v>6.98</v>
      </c>
      <c r="W579">
        <v>7.8529999999999998</v>
      </c>
    </row>
    <row r="580" spans="1:23" x14ac:dyDescent="0.3">
      <c r="A580" t="s">
        <v>648</v>
      </c>
      <c r="B580">
        <v>73</v>
      </c>
      <c r="C580">
        <v>147</v>
      </c>
      <c r="D580">
        <v>53300852</v>
      </c>
      <c r="E580" t="s">
        <v>208</v>
      </c>
      <c r="F580" t="s">
        <v>44</v>
      </c>
      <c r="G580" t="s">
        <v>1779</v>
      </c>
      <c r="H580">
        <v>154487</v>
      </c>
      <c r="I580">
        <v>259</v>
      </c>
      <c r="J580" t="s">
        <v>29</v>
      </c>
      <c r="K580" t="s">
        <v>30</v>
      </c>
      <c r="L580">
        <v>44000000</v>
      </c>
      <c r="M580">
        <v>1996</v>
      </c>
      <c r="N580">
        <v>7.5</v>
      </c>
      <c r="O580">
        <v>9300852</v>
      </c>
      <c r="S580" t="s">
        <v>664</v>
      </c>
      <c r="T580">
        <v>120</v>
      </c>
      <c r="U580">
        <v>7.1</v>
      </c>
      <c r="V580">
        <v>6.98</v>
      </c>
      <c r="W580">
        <v>7.8529999999999998</v>
      </c>
    </row>
    <row r="581" spans="1:23" x14ac:dyDescent="0.3">
      <c r="A581" t="s">
        <v>292</v>
      </c>
      <c r="B581">
        <v>285</v>
      </c>
      <c r="C581">
        <v>143</v>
      </c>
      <c r="D581">
        <v>34300771</v>
      </c>
      <c r="E581" t="s">
        <v>92</v>
      </c>
      <c r="F581" t="s">
        <v>93</v>
      </c>
      <c r="G581" t="s">
        <v>1780</v>
      </c>
      <c r="H581">
        <v>243799</v>
      </c>
      <c r="I581">
        <v>908</v>
      </c>
      <c r="J581" t="s">
        <v>29</v>
      </c>
      <c r="K581" t="s">
        <v>241</v>
      </c>
      <c r="L581">
        <v>25000000</v>
      </c>
      <c r="M581">
        <v>2006</v>
      </c>
      <c r="N581">
        <v>7.5</v>
      </c>
      <c r="O581">
        <v>9300771</v>
      </c>
      <c r="S581" t="s">
        <v>664</v>
      </c>
      <c r="T581">
        <v>120</v>
      </c>
      <c r="U581">
        <v>7.1</v>
      </c>
      <c r="V581">
        <v>6.98</v>
      </c>
      <c r="W581">
        <v>7.8529999999999998</v>
      </c>
    </row>
    <row r="582" spans="1:23" x14ac:dyDescent="0.3">
      <c r="A582" t="s">
        <v>733</v>
      </c>
      <c r="B582">
        <v>56</v>
      </c>
      <c r="C582">
        <v>153</v>
      </c>
      <c r="D582">
        <v>16800000</v>
      </c>
      <c r="E582" t="s">
        <v>1781</v>
      </c>
      <c r="F582" t="s">
        <v>1782</v>
      </c>
      <c r="G582" t="s">
        <v>1783</v>
      </c>
      <c r="H582">
        <v>25303</v>
      </c>
      <c r="I582">
        <v>138</v>
      </c>
      <c r="J582" t="s">
        <v>29</v>
      </c>
      <c r="K582" t="s">
        <v>200</v>
      </c>
      <c r="L582">
        <v>10000000</v>
      </c>
      <c r="M582">
        <v>1968</v>
      </c>
      <c r="N582">
        <v>7.5</v>
      </c>
      <c r="O582">
        <v>6800000</v>
      </c>
      <c r="S582" t="s">
        <v>1526</v>
      </c>
      <c r="T582">
        <v>112.5</v>
      </c>
      <c r="U582">
        <v>6.85</v>
      </c>
      <c r="V582">
        <v>6.98</v>
      </c>
      <c r="W582">
        <v>7.8529999999999998</v>
      </c>
    </row>
    <row r="583" spans="1:23" x14ac:dyDescent="0.3">
      <c r="A583" t="s">
        <v>391</v>
      </c>
      <c r="B583">
        <v>40</v>
      </c>
      <c r="C583">
        <v>91</v>
      </c>
      <c r="D583">
        <v>6706368</v>
      </c>
      <c r="E583" t="s">
        <v>1310</v>
      </c>
      <c r="F583" t="s">
        <v>391</v>
      </c>
      <c r="G583" t="s">
        <v>1784</v>
      </c>
      <c r="H583">
        <v>22800</v>
      </c>
      <c r="I583">
        <v>133</v>
      </c>
      <c r="J583" t="s">
        <v>29</v>
      </c>
      <c r="K583" t="s">
        <v>30</v>
      </c>
      <c r="L583">
        <v>160000</v>
      </c>
      <c r="M583">
        <v>1989</v>
      </c>
      <c r="N583">
        <v>7.5</v>
      </c>
      <c r="O583">
        <v>6546368</v>
      </c>
      <c r="S583" t="s">
        <v>1526</v>
      </c>
      <c r="T583">
        <v>112.5</v>
      </c>
      <c r="U583">
        <v>6.85</v>
      </c>
      <c r="V583">
        <v>6.98</v>
      </c>
      <c r="W583">
        <v>7.8529999999999998</v>
      </c>
    </row>
    <row r="584" spans="1:23" x14ac:dyDescent="0.3">
      <c r="A584" t="s">
        <v>48</v>
      </c>
      <c r="B584">
        <v>422</v>
      </c>
      <c r="C584">
        <v>164</v>
      </c>
      <c r="D584">
        <v>255108370</v>
      </c>
      <c r="E584" t="s">
        <v>845</v>
      </c>
      <c r="F584" t="s">
        <v>846</v>
      </c>
      <c r="G584" t="s">
        <v>1785</v>
      </c>
      <c r="H584">
        <v>354228</v>
      </c>
      <c r="I584">
        <v>802</v>
      </c>
      <c r="J584" t="s">
        <v>29</v>
      </c>
      <c r="K584" t="s">
        <v>83</v>
      </c>
      <c r="L584">
        <v>250000000</v>
      </c>
      <c r="M584">
        <v>2014</v>
      </c>
      <c r="N584">
        <v>7.5</v>
      </c>
      <c r="O584">
        <v>5108370</v>
      </c>
      <c r="S584" t="s">
        <v>1786</v>
      </c>
      <c r="T584">
        <v>124</v>
      </c>
      <c r="U584">
        <v>6.9</v>
      </c>
      <c r="V584">
        <v>6.97</v>
      </c>
      <c r="W584">
        <v>7.8529999999999998</v>
      </c>
    </row>
    <row r="585" spans="1:23" x14ac:dyDescent="0.3">
      <c r="A585" t="s">
        <v>1786</v>
      </c>
      <c r="B585">
        <v>141</v>
      </c>
      <c r="C585">
        <v>124</v>
      </c>
      <c r="D585">
        <v>30012990</v>
      </c>
      <c r="E585" t="s">
        <v>60</v>
      </c>
      <c r="F585" t="s">
        <v>1787</v>
      </c>
      <c r="G585" t="s">
        <v>1788</v>
      </c>
      <c r="H585">
        <v>75973</v>
      </c>
      <c r="I585">
        <v>409</v>
      </c>
      <c r="J585" t="s">
        <v>29</v>
      </c>
      <c r="K585" t="s">
        <v>200</v>
      </c>
      <c r="L585">
        <v>25000000</v>
      </c>
      <c r="M585">
        <v>1998</v>
      </c>
      <c r="N585">
        <v>7.5</v>
      </c>
      <c r="O585">
        <v>5012990</v>
      </c>
      <c r="S585" t="s">
        <v>1786</v>
      </c>
      <c r="T585">
        <v>124</v>
      </c>
      <c r="U585">
        <v>6.9</v>
      </c>
      <c r="V585">
        <v>6.97</v>
      </c>
      <c r="W585">
        <v>7.8529999999999998</v>
      </c>
    </row>
    <row r="586" spans="1:23" x14ac:dyDescent="0.3">
      <c r="A586" t="s">
        <v>780</v>
      </c>
      <c r="B586">
        <v>117</v>
      </c>
      <c r="C586">
        <v>136</v>
      </c>
      <c r="D586">
        <v>60984028</v>
      </c>
      <c r="E586" t="s">
        <v>269</v>
      </c>
      <c r="F586" t="s">
        <v>106</v>
      </c>
      <c r="G586" t="s">
        <v>1789</v>
      </c>
      <c r="H586">
        <v>259519</v>
      </c>
      <c r="I586">
        <v>431</v>
      </c>
      <c r="J586" t="s">
        <v>29</v>
      </c>
      <c r="K586" t="s">
        <v>30</v>
      </c>
      <c r="L586">
        <v>57000000</v>
      </c>
      <c r="M586">
        <v>1997</v>
      </c>
      <c r="N586">
        <v>7.5</v>
      </c>
      <c r="O586">
        <v>3984028</v>
      </c>
      <c r="S586" t="s">
        <v>1790</v>
      </c>
      <c r="T586">
        <v>119</v>
      </c>
      <c r="U586">
        <v>6.95</v>
      </c>
      <c r="V586">
        <v>6.95</v>
      </c>
      <c r="W586">
        <v>7.8529999999999998</v>
      </c>
    </row>
    <row r="587" spans="1:23" x14ac:dyDescent="0.3">
      <c r="A587" t="s">
        <v>806</v>
      </c>
      <c r="B587">
        <v>74</v>
      </c>
      <c r="C587">
        <v>88</v>
      </c>
      <c r="D587">
        <v>4771000</v>
      </c>
      <c r="E587" t="s">
        <v>73</v>
      </c>
      <c r="F587" t="s">
        <v>1791</v>
      </c>
      <c r="G587" t="s">
        <v>1792</v>
      </c>
      <c r="H587">
        <v>26513</v>
      </c>
      <c r="I587">
        <v>174</v>
      </c>
      <c r="J587" t="s">
        <v>29</v>
      </c>
      <c r="K587" t="s">
        <v>30</v>
      </c>
      <c r="L587">
        <v>800000</v>
      </c>
      <c r="M587">
        <v>1995</v>
      </c>
      <c r="N587">
        <v>7.5</v>
      </c>
      <c r="O587">
        <v>3971000</v>
      </c>
      <c r="S587" t="s">
        <v>1793</v>
      </c>
      <c r="T587">
        <v>108.5</v>
      </c>
      <c r="U587">
        <v>6.95</v>
      </c>
      <c r="V587">
        <v>6.95</v>
      </c>
      <c r="W587">
        <v>7.8529999999999998</v>
      </c>
    </row>
    <row r="588" spans="1:23" x14ac:dyDescent="0.3">
      <c r="A588" t="s">
        <v>710</v>
      </c>
      <c r="B588">
        <v>300</v>
      </c>
      <c r="C588">
        <v>105</v>
      </c>
      <c r="D588">
        <v>7159147</v>
      </c>
      <c r="E588" t="s">
        <v>269</v>
      </c>
      <c r="F588" t="s">
        <v>1794</v>
      </c>
      <c r="G588" t="s">
        <v>1795</v>
      </c>
      <c r="H588">
        <v>120189</v>
      </c>
      <c r="I588">
        <v>308</v>
      </c>
      <c r="J588" t="s">
        <v>174</v>
      </c>
      <c r="K588" t="s">
        <v>408</v>
      </c>
      <c r="L588">
        <v>3400000</v>
      </c>
      <c r="M588">
        <v>2007</v>
      </c>
      <c r="N588">
        <v>7.5</v>
      </c>
      <c r="O588">
        <v>3759147</v>
      </c>
      <c r="S588" t="s">
        <v>1796</v>
      </c>
      <c r="T588">
        <v>111</v>
      </c>
      <c r="U588">
        <v>6.95</v>
      </c>
      <c r="V588">
        <v>6.95</v>
      </c>
      <c r="W588">
        <v>7.8529999999999998</v>
      </c>
    </row>
    <row r="589" spans="1:23" x14ac:dyDescent="0.3">
      <c r="A589" t="s">
        <v>790</v>
      </c>
      <c r="B589">
        <v>155</v>
      </c>
      <c r="C589">
        <v>101</v>
      </c>
      <c r="D589">
        <v>6517198</v>
      </c>
      <c r="E589" t="s">
        <v>26</v>
      </c>
      <c r="F589" t="s">
        <v>1797</v>
      </c>
      <c r="G589" t="s">
        <v>1798</v>
      </c>
      <c r="H589">
        <v>30474</v>
      </c>
      <c r="I589">
        <v>172</v>
      </c>
      <c r="J589" t="s">
        <v>174</v>
      </c>
      <c r="K589" t="s">
        <v>1799</v>
      </c>
      <c r="L589">
        <v>3000000</v>
      </c>
      <c r="M589">
        <v>2004</v>
      </c>
      <c r="N589">
        <v>7.5</v>
      </c>
      <c r="O589">
        <v>3517198</v>
      </c>
      <c r="S589" t="s">
        <v>1796</v>
      </c>
      <c r="T589">
        <v>111</v>
      </c>
      <c r="U589">
        <v>6.95</v>
      </c>
      <c r="V589">
        <v>6.95</v>
      </c>
      <c r="W589">
        <v>7.8529999999999998</v>
      </c>
    </row>
    <row r="590" spans="1:23" x14ac:dyDescent="0.3">
      <c r="A590" t="s">
        <v>274</v>
      </c>
      <c r="B590">
        <v>138</v>
      </c>
      <c r="C590">
        <v>84</v>
      </c>
      <c r="D590">
        <v>3216970</v>
      </c>
      <c r="E590" t="s">
        <v>269</v>
      </c>
      <c r="F590" t="s">
        <v>861</v>
      </c>
      <c r="G590" t="s">
        <v>1800</v>
      </c>
      <c r="H590">
        <v>142619</v>
      </c>
      <c r="I590">
        <v>586</v>
      </c>
      <c r="J590" t="s">
        <v>29</v>
      </c>
      <c r="K590" t="s">
        <v>30</v>
      </c>
      <c r="L590">
        <v>60000</v>
      </c>
      <c r="M590">
        <v>1998</v>
      </c>
      <c r="N590">
        <v>7.5</v>
      </c>
      <c r="O590">
        <v>3156970</v>
      </c>
      <c r="S590" t="s">
        <v>807</v>
      </c>
      <c r="T590">
        <v>118</v>
      </c>
      <c r="U590">
        <v>7.15</v>
      </c>
      <c r="V590">
        <v>6.94</v>
      </c>
      <c r="W590">
        <v>7.8529999999999998</v>
      </c>
    </row>
    <row r="591" spans="1:23" x14ac:dyDescent="0.3">
      <c r="A591" t="s">
        <v>1801</v>
      </c>
      <c r="B591">
        <v>127</v>
      </c>
      <c r="C591">
        <v>105</v>
      </c>
      <c r="D591">
        <v>6390032</v>
      </c>
      <c r="E591" t="s">
        <v>393</v>
      </c>
      <c r="F591" t="s">
        <v>1802</v>
      </c>
      <c r="G591" t="s">
        <v>1803</v>
      </c>
      <c r="H591">
        <v>24977</v>
      </c>
      <c r="I591">
        <v>229</v>
      </c>
      <c r="J591" t="s">
        <v>29</v>
      </c>
      <c r="K591" t="s">
        <v>30</v>
      </c>
      <c r="L591">
        <v>3500000</v>
      </c>
      <c r="M591">
        <v>1998</v>
      </c>
      <c r="N591">
        <v>7.5</v>
      </c>
      <c r="O591">
        <v>2890032</v>
      </c>
      <c r="S591" t="s">
        <v>807</v>
      </c>
      <c r="T591">
        <v>118</v>
      </c>
      <c r="U591">
        <v>7.15</v>
      </c>
      <c r="V591">
        <v>6.94</v>
      </c>
      <c r="W591">
        <v>7.8529999999999998</v>
      </c>
    </row>
    <row r="592" spans="1:23" x14ac:dyDescent="0.3">
      <c r="A592" t="s">
        <v>793</v>
      </c>
      <c r="B592">
        <v>71</v>
      </c>
      <c r="C592">
        <v>98</v>
      </c>
      <c r="D592">
        <v>2938208</v>
      </c>
      <c r="E592" t="s">
        <v>699</v>
      </c>
      <c r="F592" t="s">
        <v>1804</v>
      </c>
      <c r="G592" t="s">
        <v>1805</v>
      </c>
      <c r="H592">
        <v>7143</v>
      </c>
      <c r="I592">
        <v>52</v>
      </c>
      <c r="J592" t="s">
        <v>29</v>
      </c>
      <c r="K592" t="s">
        <v>30</v>
      </c>
      <c r="L592">
        <v>225000</v>
      </c>
      <c r="M592">
        <v>1990</v>
      </c>
      <c r="N592">
        <v>7.5</v>
      </c>
      <c r="O592">
        <v>2713208</v>
      </c>
      <c r="S592" t="s">
        <v>1229</v>
      </c>
      <c r="T592">
        <v>124</v>
      </c>
      <c r="U592">
        <v>6.95</v>
      </c>
      <c r="V592">
        <v>6.94</v>
      </c>
      <c r="W592">
        <v>7.8529999999999998</v>
      </c>
    </row>
    <row r="593" spans="1:23" x14ac:dyDescent="0.3">
      <c r="A593" t="s">
        <v>768</v>
      </c>
      <c r="B593">
        <v>148</v>
      </c>
      <c r="C593">
        <v>114</v>
      </c>
      <c r="D593">
        <v>31655091</v>
      </c>
      <c r="E593" t="s">
        <v>220</v>
      </c>
      <c r="F593" t="s">
        <v>313</v>
      </c>
      <c r="G593" t="s">
        <v>1806</v>
      </c>
      <c r="H593">
        <v>87331</v>
      </c>
      <c r="I593">
        <v>364</v>
      </c>
      <c r="J593" t="s">
        <v>29</v>
      </c>
      <c r="K593" t="s">
        <v>30</v>
      </c>
      <c r="L593">
        <v>30000000</v>
      </c>
      <c r="M593">
        <v>2007</v>
      </c>
      <c r="N593">
        <v>7.5</v>
      </c>
      <c r="O593">
        <v>1655091</v>
      </c>
      <c r="S593" t="s">
        <v>1229</v>
      </c>
      <c r="T593">
        <v>124</v>
      </c>
      <c r="U593">
        <v>6.95</v>
      </c>
      <c r="V593">
        <v>6.94</v>
      </c>
      <c r="W593">
        <v>7.8529999999999998</v>
      </c>
    </row>
    <row r="594" spans="1:23" x14ac:dyDescent="0.3">
      <c r="A594" t="s">
        <v>1807</v>
      </c>
      <c r="B594">
        <v>106</v>
      </c>
      <c r="C594">
        <v>110</v>
      </c>
      <c r="D594">
        <v>2365931</v>
      </c>
      <c r="E594" t="s">
        <v>1808</v>
      </c>
      <c r="F594" t="s">
        <v>1809</v>
      </c>
      <c r="G594" t="s">
        <v>1810</v>
      </c>
      <c r="H594">
        <v>36657</v>
      </c>
      <c r="I594">
        <v>318</v>
      </c>
      <c r="J594" t="s">
        <v>29</v>
      </c>
      <c r="K594" t="s">
        <v>30</v>
      </c>
      <c r="L594">
        <v>1500000</v>
      </c>
      <c r="M594">
        <v>1998</v>
      </c>
      <c r="N594">
        <v>7.5</v>
      </c>
      <c r="O594">
        <v>865931</v>
      </c>
      <c r="S594" t="s">
        <v>1350</v>
      </c>
      <c r="T594">
        <v>122</v>
      </c>
      <c r="U594">
        <v>6.8</v>
      </c>
      <c r="V594">
        <v>6.93</v>
      </c>
      <c r="W594">
        <v>7.8529999999999998</v>
      </c>
    </row>
    <row r="595" spans="1:23" x14ac:dyDescent="0.3">
      <c r="A595" t="s">
        <v>797</v>
      </c>
      <c r="B595">
        <v>64</v>
      </c>
      <c r="C595">
        <v>90</v>
      </c>
      <c r="D595">
        <v>673780</v>
      </c>
      <c r="E595" t="s">
        <v>92</v>
      </c>
      <c r="F595" t="s">
        <v>1811</v>
      </c>
      <c r="G595" t="s">
        <v>1812</v>
      </c>
      <c r="H595">
        <v>4555</v>
      </c>
      <c r="I595">
        <v>26</v>
      </c>
      <c r="J595" t="s">
        <v>156</v>
      </c>
      <c r="K595" t="s">
        <v>231</v>
      </c>
      <c r="L595">
        <v>10000</v>
      </c>
      <c r="M595">
        <v>2000</v>
      </c>
      <c r="N595">
        <v>7.5</v>
      </c>
      <c r="O595">
        <v>663780</v>
      </c>
      <c r="S595" t="s">
        <v>1350</v>
      </c>
      <c r="T595">
        <v>122</v>
      </c>
      <c r="U595">
        <v>6.8</v>
      </c>
      <c r="V595">
        <v>6.93</v>
      </c>
      <c r="W595">
        <v>7.8529999999999998</v>
      </c>
    </row>
    <row r="596" spans="1:23" x14ac:dyDescent="0.3">
      <c r="A596" t="s">
        <v>1813</v>
      </c>
      <c r="B596">
        <v>75</v>
      </c>
      <c r="C596">
        <v>90</v>
      </c>
      <c r="D596">
        <v>241816</v>
      </c>
      <c r="E596" t="s">
        <v>92</v>
      </c>
      <c r="F596" t="s">
        <v>1814</v>
      </c>
      <c r="G596" t="s">
        <v>1815</v>
      </c>
      <c r="H596">
        <v>6246</v>
      </c>
      <c r="I596">
        <v>76</v>
      </c>
      <c r="J596" t="s">
        <v>29</v>
      </c>
      <c r="K596" t="s">
        <v>30</v>
      </c>
      <c r="L596">
        <v>42000</v>
      </c>
      <c r="M596">
        <v>2000</v>
      </c>
      <c r="N596">
        <v>7.5</v>
      </c>
      <c r="O596">
        <v>199816</v>
      </c>
      <c r="S596" t="s">
        <v>1816</v>
      </c>
      <c r="T596">
        <v>106</v>
      </c>
      <c r="U596">
        <v>7</v>
      </c>
      <c r="V596">
        <v>6.93</v>
      </c>
      <c r="W596">
        <v>7.8529999999999998</v>
      </c>
    </row>
    <row r="597" spans="1:23" x14ac:dyDescent="0.3">
      <c r="A597" t="s">
        <v>1817</v>
      </c>
      <c r="B597">
        <v>74</v>
      </c>
      <c r="C597">
        <v>94</v>
      </c>
      <c r="D597">
        <v>6165429</v>
      </c>
      <c r="E597" t="s">
        <v>1818</v>
      </c>
      <c r="F597" t="s">
        <v>1819</v>
      </c>
      <c r="G597" t="s">
        <v>1820</v>
      </c>
      <c r="H597">
        <v>23486</v>
      </c>
      <c r="I597">
        <v>249</v>
      </c>
      <c r="J597" t="s">
        <v>32</v>
      </c>
      <c r="K597" t="s">
        <v>581</v>
      </c>
      <c r="L597">
        <v>6000000</v>
      </c>
      <c r="M597">
        <v>2002</v>
      </c>
      <c r="N597">
        <v>7.5</v>
      </c>
      <c r="O597">
        <v>165429</v>
      </c>
      <c r="S597" t="s">
        <v>1816</v>
      </c>
      <c r="T597">
        <v>106</v>
      </c>
      <c r="U597">
        <v>7</v>
      </c>
      <c r="V597">
        <v>6.93</v>
      </c>
      <c r="W597">
        <v>7.8529999999999998</v>
      </c>
    </row>
    <row r="598" spans="1:23" x14ac:dyDescent="0.3">
      <c r="A598" t="s">
        <v>811</v>
      </c>
      <c r="B598">
        <v>22</v>
      </c>
      <c r="C598">
        <v>86</v>
      </c>
      <c r="D598">
        <v>111300</v>
      </c>
      <c r="E598" t="s">
        <v>1310</v>
      </c>
      <c r="F598" t="s">
        <v>1821</v>
      </c>
      <c r="G598" t="s">
        <v>1822</v>
      </c>
      <c r="H598">
        <v>575</v>
      </c>
      <c r="I598">
        <v>6</v>
      </c>
      <c r="J598" t="s">
        <v>29</v>
      </c>
      <c r="K598" t="s">
        <v>30</v>
      </c>
      <c r="L598">
        <v>225000</v>
      </c>
      <c r="M598">
        <v>2012</v>
      </c>
      <c r="N598">
        <v>7.5</v>
      </c>
      <c r="O598">
        <v>-113700</v>
      </c>
      <c r="S598" t="s">
        <v>1087</v>
      </c>
      <c r="T598">
        <v>89</v>
      </c>
      <c r="U598">
        <v>6.8</v>
      </c>
      <c r="V598">
        <v>6.93</v>
      </c>
      <c r="W598">
        <v>7.8529999999999998</v>
      </c>
    </row>
    <row r="599" spans="1:23" x14ac:dyDescent="0.3">
      <c r="A599" t="s">
        <v>1623</v>
      </c>
      <c r="B599">
        <v>154</v>
      </c>
      <c r="C599">
        <v>124</v>
      </c>
      <c r="D599">
        <v>19661987</v>
      </c>
      <c r="E599" t="s">
        <v>92</v>
      </c>
      <c r="F599" t="s">
        <v>1823</v>
      </c>
      <c r="G599" t="s">
        <v>1824</v>
      </c>
      <c r="H599">
        <v>83786</v>
      </c>
      <c r="I599">
        <v>231</v>
      </c>
      <c r="J599" t="s">
        <v>29</v>
      </c>
      <c r="K599" t="s">
        <v>30</v>
      </c>
      <c r="L599">
        <v>20000000</v>
      </c>
      <c r="M599">
        <v>2007</v>
      </c>
      <c r="N599">
        <v>7.5</v>
      </c>
      <c r="O599">
        <v>-338013</v>
      </c>
      <c r="S599" t="s">
        <v>1087</v>
      </c>
      <c r="T599">
        <v>89</v>
      </c>
      <c r="U599">
        <v>6.8</v>
      </c>
      <c r="V599">
        <v>6.93</v>
      </c>
      <c r="W599">
        <v>7.8529999999999998</v>
      </c>
    </row>
    <row r="600" spans="1:23" x14ac:dyDescent="0.3">
      <c r="A600" t="s">
        <v>1365</v>
      </c>
      <c r="B600">
        <v>441</v>
      </c>
      <c r="C600">
        <v>96</v>
      </c>
      <c r="D600">
        <v>31493782</v>
      </c>
      <c r="E600" t="s">
        <v>208</v>
      </c>
      <c r="F600" t="s">
        <v>1367</v>
      </c>
      <c r="G600" t="s">
        <v>1825</v>
      </c>
      <c r="H600">
        <v>186606</v>
      </c>
      <c r="I600">
        <v>1125</v>
      </c>
      <c r="J600" t="s">
        <v>29</v>
      </c>
      <c r="K600" t="s">
        <v>30</v>
      </c>
      <c r="L600">
        <v>32000000</v>
      </c>
      <c r="M600">
        <v>2005</v>
      </c>
      <c r="N600">
        <v>7.5</v>
      </c>
      <c r="O600">
        <v>-506218</v>
      </c>
      <c r="S600" t="s">
        <v>1826</v>
      </c>
      <c r="T600">
        <v>95</v>
      </c>
      <c r="U600">
        <v>7.1</v>
      </c>
      <c r="V600">
        <v>6.93</v>
      </c>
      <c r="W600">
        <v>7.8529999999999998</v>
      </c>
    </row>
    <row r="601" spans="1:23" x14ac:dyDescent="0.3">
      <c r="A601" t="s">
        <v>1080</v>
      </c>
      <c r="B601">
        <v>125</v>
      </c>
      <c r="C601">
        <v>121</v>
      </c>
      <c r="D601">
        <v>16311763</v>
      </c>
      <c r="E601" t="s">
        <v>208</v>
      </c>
      <c r="F601" t="s">
        <v>1088</v>
      </c>
      <c r="G601" t="s">
        <v>1827</v>
      </c>
      <c r="H601">
        <v>50656</v>
      </c>
      <c r="I601">
        <v>416</v>
      </c>
      <c r="J601" t="s">
        <v>29</v>
      </c>
      <c r="K601" t="s">
        <v>200</v>
      </c>
      <c r="L601">
        <v>17000000</v>
      </c>
      <c r="M601">
        <v>1998</v>
      </c>
      <c r="N601">
        <v>7.5</v>
      </c>
      <c r="O601">
        <v>-688237</v>
      </c>
      <c r="S601" t="s">
        <v>1826</v>
      </c>
      <c r="T601">
        <v>95</v>
      </c>
      <c r="U601">
        <v>7.1</v>
      </c>
      <c r="V601">
        <v>6.93</v>
      </c>
      <c r="W601">
        <v>7.8529999999999998</v>
      </c>
    </row>
    <row r="602" spans="1:23" x14ac:dyDescent="0.3">
      <c r="A602" t="s">
        <v>779</v>
      </c>
      <c r="B602">
        <v>136</v>
      </c>
      <c r="C602">
        <v>111</v>
      </c>
      <c r="D602">
        <v>7691700</v>
      </c>
      <c r="E602" t="s">
        <v>205</v>
      </c>
      <c r="F602" t="s">
        <v>1828</v>
      </c>
      <c r="G602" t="s">
        <v>1829</v>
      </c>
      <c r="H602">
        <v>12937</v>
      </c>
      <c r="I602">
        <v>73</v>
      </c>
      <c r="J602" t="s">
        <v>90</v>
      </c>
      <c r="K602" t="s">
        <v>241</v>
      </c>
      <c r="L602">
        <v>10000000</v>
      </c>
      <c r="M602">
        <v>2010</v>
      </c>
      <c r="N602">
        <v>7.5</v>
      </c>
      <c r="O602">
        <v>-2308300</v>
      </c>
      <c r="S602" t="s">
        <v>753</v>
      </c>
      <c r="T602">
        <v>110.5</v>
      </c>
      <c r="U602">
        <v>7</v>
      </c>
      <c r="V602">
        <v>6.93</v>
      </c>
      <c r="W602">
        <v>7.8529999999999998</v>
      </c>
    </row>
    <row r="603" spans="1:23" x14ac:dyDescent="0.3">
      <c r="A603" t="s">
        <v>1830</v>
      </c>
      <c r="B603">
        <v>99</v>
      </c>
      <c r="C603">
        <v>125</v>
      </c>
      <c r="D603">
        <v>15561627</v>
      </c>
      <c r="E603" t="s">
        <v>92</v>
      </c>
      <c r="F603" t="s">
        <v>1831</v>
      </c>
      <c r="G603" t="s">
        <v>1832</v>
      </c>
      <c r="H603">
        <v>39105</v>
      </c>
      <c r="I603">
        <v>359</v>
      </c>
      <c r="J603" t="s">
        <v>29</v>
      </c>
      <c r="K603" t="s">
        <v>30</v>
      </c>
      <c r="L603">
        <v>18000000</v>
      </c>
      <c r="M603">
        <v>2001</v>
      </c>
      <c r="N603">
        <v>7.5</v>
      </c>
      <c r="O603">
        <v>-2438373</v>
      </c>
      <c r="S603" t="s">
        <v>753</v>
      </c>
      <c r="T603">
        <v>110.5</v>
      </c>
      <c r="U603">
        <v>7</v>
      </c>
      <c r="V603">
        <v>6.93</v>
      </c>
      <c r="W603">
        <v>7.8529999999999998</v>
      </c>
    </row>
    <row r="604" spans="1:23" x14ac:dyDescent="0.3">
      <c r="A604" t="s">
        <v>1833</v>
      </c>
      <c r="B604">
        <v>56</v>
      </c>
      <c r="C604">
        <v>104</v>
      </c>
      <c r="D604">
        <v>2600000</v>
      </c>
      <c r="E604" t="s">
        <v>205</v>
      </c>
      <c r="F604" t="s">
        <v>388</v>
      </c>
      <c r="G604" t="s">
        <v>1834</v>
      </c>
      <c r="H604">
        <v>11612</v>
      </c>
      <c r="I604">
        <v>88</v>
      </c>
      <c r="J604" t="s">
        <v>29</v>
      </c>
      <c r="K604" t="s">
        <v>200</v>
      </c>
      <c r="L604">
        <v>6000000</v>
      </c>
      <c r="M604">
        <v>1995</v>
      </c>
      <c r="N604">
        <v>7.5</v>
      </c>
      <c r="O604">
        <v>-3400000</v>
      </c>
      <c r="S604" t="s">
        <v>392</v>
      </c>
      <c r="T604">
        <v>123</v>
      </c>
      <c r="U604">
        <v>6.7</v>
      </c>
      <c r="V604">
        <v>6.93</v>
      </c>
      <c r="W604">
        <v>7.8529999999999998</v>
      </c>
    </row>
    <row r="605" spans="1:23" x14ac:dyDescent="0.3">
      <c r="A605" t="s">
        <v>773</v>
      </c>
      <c r="B605">
        <v>389</v>
      </c>
      <c r="C605">
        <v>112</v>
      </c>
      <c r="D605">
        <v>1738692</v>
      </c>
      <c r="E605" t="s">
        <v>224</v>
      </c>
      <c r="F605" t="s">
        <v>1835</v>
      </c>
      <c r="G605" t="s">
        <v>1836</v>
      </c>
      <c r="H605">
        <v>95529</v>
      </c>
      <c r="I605">
        <v>301</v>
      </c>
      <c r="J605" t="s">
        <v>29</v>
      </c>
      <c r="K605" t="s">
        <v>200</v>
      </c>
      <c r="L605">
        <v>7000000</v>
      </c>
      <c r="M605">
        <v>2011</v>
      </c>
      <c r="N605">
        <v>7.5</v>
      </c>
      <c r="O605">
        <v>-5261308</v>
      </c>
      <c r="S605" t="s">
        <v>392</v>
      </c>
      <c r="T605">
        <v>123</v>
      </c>
      <c r="U605">
        <v>6.7</v>
      </c>
      <c r="V605">
        <v>6.93</v>
      </c>
      <c r="W605">
        <v>7.8529999999999998</v>
      </c>
    </row>
    <row r="606" spans="1:23" x14ac:dyDescent="0.3">
      <c r="A606" t="s">
        <v>539</v>
      </c>
      <c r="B606">
        <v>67</v>
      </c>
      <c r="C606">
        <v>98</v>
      </c>
      <c r="D606">
        <v>13383737</v>
      </c>
      <c r="E606" t="s">
        <v>338</v>
      </c>
      <c r="F606" t="s">
        <v>1574</v>
      </c>
      <c r="G606" t="s">
        <v>1837</v>
      </c>
      <c r="H606">
        <v>29385</v>
      </c>
      <c r="I606">
        <v>86</v>
      </c>
      <c r="J606" t="s">
        <v>29</v>
      </c>
      <c r="K606" t="s">
        <v>30</v>
      </c>
      <c r="L606">
        <v>20000000</v>
      </c>
      <c r="M606">
        <v>1994</v>
      </c>
      <c r="N606">
        <v>7.5</v>
      </c>
      <c r="O606">
        <v>-6616263</v>
      </c>
      <c r="S606" t="s">
        <v>1838</v>
      </c>
      <c r="T606">
        <v>121.5</v>
      </c>
      <c r="U606">
        <v>7</v>
      </c>
      <c r="V606">
        <v>6.93</v>
      </c>
      <c r="W606">
        <v>7.8529999999999998</v>
      </c>
    </row>
    <row r="607" spans="1:23" x14ac:dyDescent="0.3">
      <c r="A607" t="s">
        <v>783</v>
      </c>
      <c r="B607">
        <v>216</v>
      </c>
      <c r="C607">
        <v>106</v>
      </c>
      <c r="D607">
        <v>15785632</v>
      </c>
      <c r="E607" t="s">
        <v>1839</v>
      </c>
      <c r="F607" t="s">
        <v>565</v>
      </c>
      <c r="G607" t="s">
        <v>1840</v>
      </c>
      <c r="H607">
        <v>32507</v>
      </c>
      <c r="I607">
        <v>119</v>
      </c>
      <c r="J607" t="s">
        <v>29</v>
      </c>
      <c r="K607" t="s">
        <v>200</v>
      </c>
      <c r="L607">
        <v>23000000</v>
      </c>
      <c r="M607">
        <v>2016</v>
      </c>
      <c r="N607">
        <v>7.5</v>
      </c>
      <c r="O607">
        <v>-7214368</v>
      </c>
      <c r="S607" t="s">
        <v>1838</v>
      </c>
      <c r="T607">
        <v>121.5</v>
      </c>
      <c r="U607">
        <v>7</v>
      </c>
      <c r="V607">
        <v>6.93</v>
      </c>
      <c r="W607">
        <v>7.8529999999999998</v>
      </c>
    </row>
    <row r="608" spans="1:23" x14ac:dyDescent="0.3">
      <c r="A608" t="s">
        <v>783</v>
      </c>
      <c r="B608">
        <v>216</v>
      </c>
      <c r="C608">
        <v>106</v>
      </c>
      <c r="D608">
        <v>15785632</v>
      </c>
      <c r="E608" t="s">
        <v>1839</v>
      </c>
      <c r="F608" t="s">
        <v>565</v>
      </c>
      <c r="G608" t="s">
        <v>1840</v>
      </c>
      <c r="H608">
        <v>32513</v>
      </c>
      <c r="I608">
        <v>119</v>
      </c>
      <c r="J608" t="s">
        <v>29</v>
      </c>
      <c r="K608" t="s">
        <v>200</v>
      </c>
      <c r="L608">
        <v>23000000</v>
      </c>
      <c r="M608">
        <v>2016</v>
      </c>
      <c r="N608">
        <v>7.5</v>
      </c>
      <c r="O608">
        <v>-7214368</v>
      </c>
      <c r="S608" t="s">
        <v>349</v>
      </c>
      <c r="T608">
        <v>105</v>
      </c>
      <c r="U608">
        <v>6.8</v>
      </c>
      <c r="V608">
        <v>6.93</v>
      </c>
      <c r="W608">
        <v>7.8529999999999998</v>
      </c>
    </row>
    <row r="609" spans="1:23" x14ac:dyDescent="0.3">
      <c r="A609" t="s">
        <v>115</v>
      </c>
      <c r="B609">
        <v>267</v>
      </c>
      <c r="C609">
        <v>170</v>
      </c>
      <c r="D609">
        <v>102608827</v>
      </c>
      <c r="E609" t="s">
        <v>393</v>
      </c>
      <c r="F609" t="s">
        <v>87</v>
      </c>
      <c r="G609" t="s">
        <v>1841</v>
      </c>
      <c r="H609">
        <v>264318</v>
      </c>
      <c r="I609">
        <v>799</v>
      </c>
      <c r="J609" t="s">
        <v>29</v>
      </c>
      <c r="K609" t="s">
        <v>30</v>
      </c>
      <c r="L609">
        <v>110000000</v>
      </c>
      <c r="M609">
        <v>2004</v>
      </c>
      <c r="N609">
        <v>7.5</v>
      </c>
      <c r="O609">
        <v>-7391173</v>
      </c>
      <c r="S609" t="s">
        <v>1326</v>
      </c>
      <c r="T609">
        <v>105</v>
      </c>
      <c r="U609">
        <v>6.85</v>
      </c>
      <c r="V609">
        <v>6.93</v>
      </c>
      <c r="W609">
        <v>7.8529999999999998</v>
      </c>
    </row>
    <row r="610" spans="1:23" x14ac:dyDescent="0.3">
      <c r="A610" t="s">
        <v>1560</v>
      </c>
      <c r="B610">
        <v>172</v>
      </c>
      <c r="C610">
        <v>107</v>
      </c>
      <c r="D610">
        <v>5023275</v>
      </c>
      <c r="E610" t="s">
        <v>1842</v>
      </c>
      <c r="F610" t="s">
        <v>1843</v>
      </c>
      <c r="G610" t="s">
        <v>1844</v>
      </c>
      <c r="H610">
        <v>34194</v>
      </c>
      <c r="I610">
        <v>199</v>
      </c>
      <c r="J610" t="s">
        <v>29</v>
      </c>
      <c r="K610" t="s">
        <v>241</v>
      </c>
      <c r="L610">
        <v>15000000</v>
      </c>
      <c r="M610">
        <v>2005</v>
      </c>
      <c r="N610">
        <v>7.5</v>
      </c>
      <c r="O610">
        <v>-9976725</v>
      </c>
      <c r="S610" t="s">
        <v>349</v>
      </c>
      <c r="T610">
        <v>105</v>
      </c>
      <c r="U610">
        <v>6.8</v>
      </c>
      <c r="V610">
        <v>6.93</v>
      </c>
      <c r="W610">
        <v>7.8529999999999998</v>
      </c>
    </row>
    <row r="611" spans="1:23" x14ac:dyDescent="0.3">
      <c r="A611" t="s">
        <v>725</v>
      </c>
      <c r="B611">
        <v>124</v>
      </c>
      <c r="C611">
        <v>112</v>
      </c>
      <c r="D611">
        <v>7837632</v>
      </c>
      <c r="E611" t="s">
        <v>92</v>
      </c>
      <c r="F611" t="s">
        <v>359</v>
      </c>
      <c r="G611" t="s">
        <v>1845</v>
      </c>
      <c r="H611">
        <v>46396</v>
      </c>
      <c r="I611">
        <v>287</v>
      </c>
      <c r="J611" t="s">
        <v>29</v>
      </c>
      <c r="K611" t="s">
        <v>30</v>
      </c>
      <c r="L611">
        <v>18000000</v>
      </c>
      <c r="M611">
        <v>1997</v>
      </c>
      <c r="N611">
        <v>7.5</v>
      </c>
      <c r="O611">
        <v>-10162368</v>
      </c>
      <c r="S611" t="s">
        <v>1000</v>
      </c>
      <c r="T611">
        <v>99</v>
      </c>
      <c r="U611">
        <v>6.8</v>
      </c>
      <c r="V611">
        <v>6.93</v>
      </c>
      <c r="W611">
        <v>7.8529999999999998</v>
      </c>
    </row>
    <row r="612" spans="1:23" x14ac:dyDescent="0.3">
      <c r="A612" t="s">
        <v>1846</v>
      </c>
      <c r="B612">
        <v>79</v>
      </c>
      <c r="C612">
        <v>160</v>
      </c>
      <c r="D612">
        <v>14500000</v>
      </c>
      <c r="E612" t="s">
        <v>1393</v>
      </c>
      <c r="F612" t="s">
        <v>1847</v>
      </c>
      <c r="G612" t="s">
        <v>1848</v>
      </c>
      <c r="H612">
        <v>25019</v>
      </c>
      <c r="I612">
        <v>159</v>
      </c>
      <c r="J612" t="s">
        <v>29</v>
      </c>
      <c r="K612" t="s">
        <v>128</v>
      </c>
      <c r="L612">
        <v>25000000</v>
      </c>
      <c r="M612">
        <v>1970</v>
      </c>
      <c r="N612">
        <v>7.5</v>
      </c>
      <c r="O612">
        <v>-10500000</v>
      </c>
      <c r="S612" t="s">
        <v>1000</v>
      </c>
      <c r="T612">
        <v>99</v>
      </c>
      <c r="U612">
        <v>6.8</v>
      </c>
      <c r="V612">
        <v>6.93</v>
      </c>
      <c r="W612">
        <v>7.8529999999999998</v>
      </c>
    </row>
    <row r="613" spans="1:23" x14ac:dyDescent="0.3">
      <c r="A613" t="s">
        <v>1849</v>
      </c>
      <c r="B613">
        <v>143</v>
      </c>
      <c r="C613">
        <v>125</v>
      </c>
      <c r="D613">
        <v>8047690</v>
      </c>
      <c r="E613" t="s">
        <v>588</v>
      </c>
      <c r="F613" t="s">
        <v>1385</v>
      </c>
      <c r="G613" t="s">
        <v>1850</v>
      </c>
      <c r="H613">
        <v>77656</v>
      </c>
      <c r="I613">
        <v>220</v>
      </c>
      <c r="J613" t="s">
        <v>139</v>
      </c>
      <c r="K613" t="s">
        <v>926</v>
      </c>
      <c r="L613">
        <v>19400000</v>
      </c>
      <c r="M613">
        <v>2006</v>
      </c>
      <c r="N613">
        <v>7.5</v>
      </c>
      <c r="O613">
        <v>-11352310</v>
      </c>
      <c r="S613" t="s">
        <v>1128</v>
      </c>
      <c r="T613">
        <v>110</v>
      </c>
      <c r="U613">
        <v>7</v>
      </c>
      <c r="V613">
        <v>6.92</v>
      </c>
      <c r="W613">
        <v>7.8529999999999998</v>
      </c>
    </row>
    <row r="614" spans="1:23" x14ac:dyDescent="0.3">
      <c r="A614" t="s">
        <v>1851</v>
      </c>
      <c r="B614">
        <v>194</v>
      </c>
      <c r="C614">
        <v>129</v>
      </c>
      <c r="D614">
        <v>261481</v>
      </c>
      <c r="E614" t="s">
        <v>739</v>
      </c>
      <c r="F614" t="s">
        <v>1852</v>
      </c>
      <c r="G614" t="s">
        <v>1853</v>
      </c>
      <c r="H614">
        <v>41496</v>
      </c>
      <c r="I614">
        <v>210</v>
      </c>
      <c r="J614" t="s">
        <v>53</v>
      </c>
      <c r="K614" t="s">
        <v>1119</v>
      </c>
      <c r="L614">
        <v>12000000</v>
      </c>
      <c r="M614">
        <v>2004</v>
      </c>
      <c r="N614">
        <v>7.5</v>
      </c>
      <c r="O614">
        <v>-11738519</v>
      </c>
      <c r="S614" t="s">
        <v>104</v>
      </c>
      <c r="T614">
        <v>132</v>
      </c>
      <c r="U614">
        <v>6.95</v>
      </c>
      <c r="V614">
        <v>6.92</v>
      </c>
      <c r="W614">
        <v>7.8529999999999998</v>
      </c>
    </row>
    <row r="615" spans="1:23" x14ac:dyDescent="0.3">
      <c r="A615" t="s">
        <v>831</v>
      </c>
      <c r="B615">
        <v>69</v>
      </c>
      <c r="C615">
        <v>120</v>
      </c>
      <c r="D615">
        <v>214202</v>
      </c>
      <c r="E615" t="s">
        <v>208</v>
      </c>
      <c r="F615" t="s">
        <v>1854</v>
      </c>
      <c r="G615" t="s">
        <v>1855</v>
      </c>
      <c r="H615">
        <v>14831</v>
      </c>
      <c r="I615">
        <v>75</v>
      </c>
      <c r="J615" t="s">
        <v>29</v>
      </c>
      <c r="K615" t="s">
        <v>227</v>
      </c>
      <c r="L615">
        <v>12000000</v>
      </c>
      <c r="M615">
        <v>2007</v>
      </c>
      <c r="N615">
        <v>7.5</v>
      </c>
      <c r="O615">
        <v>-11785798</v>
      </c>
      <c r="S615" t="s">
        <v>104</v>
      </c>
      <c r="T615">
        <v>132</v>
      </c>
      <c r="U615">
        <v>6.95</v>
      </c>
      <c r="V615">
        <v>6.92</v>
      </c>
      <c r="W615">
        <v>7.8529999999999998</v>
      </c>
    </row>
    <row r="616" spans="1:23" x14ac:dyDescent="0.3">
      <c r="A616" t="s">
        <v>757</v>
      </c>
      <c r="B616">
        <v>245</v>
      </c>
      <c r="C616">
        <v>124</v>
      </c>
      <c r="D616">
        <v>3081925</v>
      </c>
      <c r="E616" t="s">
        <v>699</v>
      </c>
      <c r="F616" t="s">
        <v>436</v>
      </c>
      <c r="G616" t="s">
        <v>1856</v>
      </c>
      <c r="H616">
        <v>55842</v>
      </c>
      <c r="I616">
        <v>274</v>
      </c>
      <c r="J616" t="s">
        <v>29</v>
      </c>
      <c r="K616" t="s">
        <v>30</v>
      </c>
      <c r="L616">
        <v>21000000</v>
      </c>
      <c r="M616">
        <v>2008</v>
      </c>
      <c r="N616">
        <v>7.5</v>
      </c>
      <c r="O616">
        <v>-17918075</v>
      </c>
      <c r="S616" t="s">
        <v>996</v>
      </c>
      <c r="T616">
        <v>119</v>
      </c>
      <c r="U616">
        <v>6.8</v>
      </c>
      <c r="V616">
        <v>6.92</v>
      </c>
      <c r="W616">
        <v>7.8529999999999998</v>
      </c>
    </row>
    <row r="617" spans="1:23" x14ac:dyDescent="0.3">
      <c r="A617" t="s">
        <v>1857</v>
      </c>
      <c r="B617">
        <v>146</v>
      </c>
      <c r="C617">
        <v>107</v>
      </c>
      <c r="D617">
        <v>1190018</v>
      </c>
      <c r="E617" t="s">
        <v>1449</v>
      </c>
      <c r="F617" t="s">
        <v>40</v>
      </c>
      <c r="G617" t="s">
        <v>1858</v>
      </c>
      <c r="H617">
        <v>261317</v>
      </c>
      <c r="I617">
        <v>1137</v>
      </c>
      <c r="J617" t="s">
        <v>29</v>
      </c>
      <c r="K617" t="s">
        <v>30</v>
      </c>
      <c r="L617">
        <v>20000000</v>
      </c>
      <c r="M617">
        <v>2002</v>
      </c>
      <c r="N617">
        <v>7.5</v>
      </c>
      <c r="O617">
        <v>-18809982</v>
      </c>
      <c r="S617" t="s">
        <v>996</v>
      </c>
      <c r="T617">
        <v>119</v>
      </c>
      <c r="U617">
        <v>6.8</v>
      </c>
      <c r="V617">
        <v>6.92</v>
      </c>
      <c r="W617">
        <v>7.8529999999999998</v>
      </c>
    </row>
    <row r="618" spans="1:23" x14ac:dyDescent="0.3">
      <c r="A618" t="s">
        <v>115</v>
      </c>
      <c r="B618">
        <v>233</v>
      </c>
      <c r="C618">
        <v>216</v>
      </c>
      <c r="D618">
        <v>77679638</v>
      </c>
      <c r="E618" t="s">
        <v>26</v>
      </c>
      <c r="F618" t="s">
        <v>87</v>
      </c>
      <c r="G618" t="s">
        <v>1859</v>
      </c>
      <c r="H618">
        <v>314033</v>
      </c>
      <c r="I618">
        <v>1166</v>
      </c>
      <c r="J618" t="s">
        <v>29</v>
      </c>
      <c r="K618" t="s">
        <v>30</v>
      </c>
      <c r="L618">
        <v>100000000</v>
      </c>
      <c r="M618">
        <v>2002</v>
      </c>
      <c r="N618">
        <v>7.5</v>
      </c>
      <c r="O618">
        <v>-22320362</v>
      </c>
      <c r="S618" t="s">
        <v>493</v>
      </c>
      <c r="T618">
        <v>140</v>
      </c>
      <c r="U618">
        <v>7.1</v>
      </c>
      <c r="V618">
        <v>6.91</v>
      </c>
      <c r="W618">
        <v>7.8529999999999998</v>
      </c>
    </row>
    <row r="619" spans="1:23" x14ac:dyDescent="0.3">
      <c r="A619" t="s">
        <v>848</v>
      </c>
      <c r="B619">
        <v>17</v>
      </c>
      <c r="C619">
        <v>147</v>
      </c>
      <c r="D619">
        <v>5899797</v>
      </c>
      <c r="E619" t="s">
        <v>60</v>
      </c>
      <c r="F619" t="s">
        <v>837</v>
      </c>
      <c r="G619" t="s">
        <v>1860</v>
      </c>
      <c r="H619">
        <v>9913</v>
      </c>
      <c r="I619">
        <v>51</v>
      </c>
      <c r="J619" t="s">
        <v>29</v>
      </c>
      <c r="K619" t="s">
        <v>200</v>
      </c>
      <c r="L619">
        <v>29000000</v>
      </c>
      <c r="M619">
        <v>1987</v>
      </c>
      <c r="N619">
        <v>7.5</v>
      </c>
      <c r="O619">
        <v>-23100203</v>
      </c>
      <c r="S619" t="s">
        <v>493</v>
      </c>
      <c r="T619">
        <v>140</v>
      </c>
      <c r="U619">
        <v>7.1</v>
      </c>
      <c r="V619">
        <v>6.91</v>
      </c>
      <c r="W619">
        <v>7.8529999999999998</v>
      </c>
    </row>
    <row r="620" spans="1:23" x14ac:dyDescent="0.3">
      <c r="A620" t="s">
        <v>1861</v>
      </c>
      <c r="B620">
        <v>273</v>
      </c>
      <c r="C620">
        <v>160</v>
      </c>
      <c r="D620">
        <v>3904982</v>
      </c>
      <c r="E620" t="s">
        <v>1862</v>
      </c>
      <c r="F620" t="s">
        <v>93</v>
      </c>
      <c r="G620" t="s">
        <v>1863</v>
      </c>
      <c r="H620">
        <v>136104</v>
      </c>
      <c r="I620">
        <v>415</v>
      </c>
      <c r="J620" t="s">
        <v>29</v>
      </c>
      <c r="K620" t="s">
        <v>30</v>
      </c>
      <c r="L620">
        <v>30000000</v>
      </c>
      <c r="M620">
        <v>2007</v>
      </c>
      <c r="N620">
        <v>7.5</v>
      </c>
      <c r="O620">
        <v>-26095018</v>
      </c>
      <c r="S620" t="s">
        <v>1864</v>
      </c>
      <c r="T620">
        <v>124</v>
      </c>
      <c r="U620">
        <v>7.1</v>
      </c>
      <c r="V620">
        <v>6.9</v>
      </c>
      <c r="W620">
        <v>7.8529999999999998</v>
      </c>
    </row>
    <row r="621" spans="1:23" x14ac:dyDescent="0.3">
      <c r="A621" t="s">
        <v>603</v>
      </c>
      <c r="B621">
        <v>393</v>
      </c>
      <c r="C621">
        <v>112</v>
      </c>
      <c r="D621">
        <v>31494270</v>
      </c>
      <c r="E621" t="s">
        <v>1865</v>
      </c>
      <c r="F621" t="s">
        <v>1866</v>
      </c>
      <c r="G621" t="s">
        <v>1867</v>
      </c>
      <c r="H621">
        <v>273921</v>
      </c>
      <c r="I621">
        <v>522</v>
      </c>
      <c r="J621" t="s">
        <v>29</v>
      </c>
      <c r="K621" t="s">
        <v>30</v>
      </c>
      <c r="L621">
        <v>60000000</v>
      </c>
      <c r="M621">
        <v>2010</v>
      </c>
      <c r="N621">
        <v>7.5</v>
      </c>
      <c r="O621">
        <v>-28505730</v>
      </c>
      <c r="S621" t="s">
        <v>1864</v>
      </c>
      <c r="T621">
        <v>124</v>
      </c>
      <c r="U621">
        <v>7.1</v>
      </c>
      <c r="V621">
        <v>6.9</v>
      </c>
      <c r="W621">
        <v>7.8529999999999998</v>
      </c>
    </row>
    <row r="622" spans="1:23" x14ac:dyDescent="0.3">
      <c r="A622" t="s">
        <v>1566</v>
      </c>
      <c r="B622">
        <v>141</v>
      </c>
      <c r="C622">
        <v>130</v>
      </c>
      <c r="D622">
        <v>19593740</v>
      </c>
      <c r="E622" t="s">
        <v>208</v>
      </c>
      <c r="F622" t="s">
        <v>150</v>
      </c>
      <c r="G622" t="s">
        <v>1868</v>
      </c>
      <c r="H622">
        <v>88270</v>
      </c>
      <c r="I622">
        <v>420</v>
      </c>
      <c r="J622" t="s">
        <v>29</v>
      </c>
      <c r="K622" t="s">
        <v>30</v>
      </c>
      <c r="L622">
        <v>50000000</v>
      </c>
      <c r="M622">
        <v>2003</v>
      </c>
      <c r="N622">
        <v>7.5</v>
      </c>
      <c r="O622">
        <v>-30406260</v>
      </c>
      <c r="S622" t="s">
        <v>702</v>
      </c>
      <c r="T622">
        <v>184</v>
      </c>
      <c r="U622">
        <v>6.9</v>
      </c>
      <c r="V622">
        <v>6.9</v>
      </c>
      <c r="W622">
        <v>7.8529999999999998</v>
      </c>
    </row>
    <row r="623" spans="1:23" x14ac:dyDescent="0.3">
      <c r="A623" t="s">
        <v>949</v>
      </c>
      <c r="B623">
        <v>226</v>
      </c>
      <c r="C623">
        <v>147</v>
      </c>
      <c r="D623">
        <v>2208939</v>
      </c>
      <c r="E623" t="s">
        <v>1869</v>
      </c>
      <c r="F623" t="s">
        <v>1870</v>
      </c>
      <c r="G623" t="s">
        <v>1871</v>
      </c>
      <c r="H623">
        <v>190490</v>
      </c>
      <c r="I623">
        <v>482</v>
      </c>
      <c r="J623" t="s">
        <v>29</v>
      </c>
      <c r="K623" t="s">
        <v>227</v>
      </c>
      <c r="L623">
        <v>50000000</v>
      </c>
      <c r="M623">
        <v>2006</v>
      </c>
      <c r="N623">
        <v>7.5</v>
      </c>
      <c r="O623">
        <v>-47791061</v>
      </c>
      <c r="S623" t="s">
        <v>702</v>
      </c>
      <c r="T623">
        <v>184</v>
      </c>
      <c r="U623">
        <v>6.9</v>
      </c>
      <c r="V623">
        <v>6.9</v>
      </c>
      <c r="W623">
        <v>7.8529999999999998</v>
      </c>
    </row>
    <row r="624" spans="1:23" x14ac:dyDescent="0.3">
      <c r="A624" t="s">
        <v>1872</v>
      </c>
      <c r="B624">
        <v>322</v>
      </c>
      <c r="C624">
        <v>122</v>
      </c>
      <c r="D624">
        <v>130468626</v>
      </c>
      <c r="E624" t="s">
        <v>86</v>
      </c>
      <c r="F624" t="s">
        <v>1873</v>
      </c>
      <c r="G624" t="s">
        <v>1874</v>
      </c>
      <c r="H624">
        <v>53607</v>
      </c>
      <c r="I624">
        <v>432</v>
      </c>
      <c r="J624" t="s">
        <v>29</v>
      </c>
      <c r="K624" t="s">
        <v>30</v>
      </c>
      <c r="L624">
        <v>185000000</v>
      </c>
      <c r="M624">
        <v>2016</v>
      </c>
      <c r="N624">
        <v>7.5</v>
      </c>
      <c r="O624">
        <v>-54531374</v>
      </c>
      <c r="S624" t="s">
        <v>1875</v>
      </c>
      <c r="T624">
        <v>176</v>
      </c>
      <c r="U624">
        <v>6.9</v>
      </c>
      <c r="V624">
        <v>6.9</v>
      </c>
      <c r="W624">
        <v>7.8529999999999998</v>
      </c>
    </row>
    <row r="625" spans="1:23" x14ac:dyDescent="0.3">
      <c r="A625" t="s">
        <v>949</v>
      </c>
      <c r="B625">
        <v>511</v>
      </c>
      <c r="C625">
        <v>172</v>
      </c>
      <c r="D625">
        <v>27098580</v>
      </c>
      <c r="E625" t="s">
        <v>373</v>
      </c>
      <c r="F625" t="s">
        <v>74</v>
      </c>
      <c r="G625" t="s">
        <v>1876</v>
      </c>
      <c r="H625">
        <v>284825</v>
      </c>
      <c r="I625">
        <v>828</v>
      </c>
      <c r="J625" t="s">
        <v>29</v>
      </c>
      <c r="K625" t="s">
        <v>227</v>
      </c>
      <c r="L625">
        <v>102000000</v>
      </c>
      <c r="M625">
        <v>2012</v>
      </c>
      <c r="N625">
        <v>7.5</v>
      </c>
      <c r="O625">
        <v>-74901420</v>
      </c>
      <c r="S625" t="s">
        <v>1877</v>
      </c>
      <c r="T625">
        <v>144</v>
      </c>
      <c r="U625">
        <v>6.9</v>
      </c>
      <c r="V625">
        <v>6.9</v>
      </c>
      <c r="W625">
        <v>7.8529999999999998</v>
      </c>
    </row>
    <row r="626" spans="1:23" x14ac:dyDescent="0.3">
      <c r="A626" t="s">
        <v>115</v>
      </c>
      <c r="B626">
        <v>682</v>
      </c>
      <c r="C626">
        <v>126</v>
      </c>
      <c r="D626">
        <v>73820094</v>
      </c>
      <c r="E626" t="s">
        <v>1878</v>
      </c>
      <c r="F626" t="s">
        <v>1879</v>
      </c>
      <c r="G626" t="s">
        <v>1880</v>
      </c>
      <c r="H626">
        <v>245333</v>
      </c>
      <c r="I626">
        <v>678</v>
      </c>
      <c r="J626" t="s">
        <v>29</v>
      </c>
      <c r="K626" t="s">
        <v>30</v>
      </c>
      <c r="L626">
        <v>170000000</v>
      </c>
      <c r="M626">
        <v>2011</v>
      </c>
      <c r="N626">
        <v>7.5</v>
      </c>
      <c r="O626">
        <v>-96179906</v>
      </c>
      <c r="S626" t="s">
        <v>1881</v>
      </c>
      <c r="T626">
        <v>128</v>
      </c>
      <c r="U626">
        <v>7.4</v>
      </c>
      <c r="V626">
        <v>6.9</v>
      </c>
      <c r="W626">
        <v>7.8529999999999998</v>
      </c>
    </row>
    <row r="627" spans="1:23" x14ac:dyDescent="0.3">
      <c r="A627" t="s">
        <v>1668</v>
      </c>
      <c r="B627">
        <v>232</v>
      </c>
      <c r="C627">
        <v>174</v>
      </c>
      <c r="D627">
        <v>261970615</v>
      </c>
      <c r="E627" t="s">
        <v>946</v>
      </c>
      <c r="F627" t="s">
        <v>947</v>
      </c>
      <c r="G627" t="s">
        <v>1882</v>
      </c>
      <c r="H627">
        <v>387616</v>
      </c>
      <c r="I627">
        <v>858</v>
      </c>
      <c r="J627" t="s">
        <v>29</v>
      </c>
      <c r="K627" t="s">
        <v>200</v>
      </c>
      <c r="L627">
        <v>100000000</v>
      </c>
      <c r="M627">
        <v>2002</v>
      </c>
      <c r="N627">
        <v>7.4</v>
      </c>
      <c r="O627">
        <v>161970615</v>
      </c>
      <c r="S627" t="s">
        <v>1883</v>
      </c>
      <c r="T627">
        <v>128</v>
      </c>
      <c r="U627">
        <v>6.9</v>
      </c>
      <c r="V627">
        <v>6.9</v>
      </c>
      <c r="W627">
        <v>7.8529999999999998</v>
      </c>
    </row>
    <row r="628" spans="1:23" x14ac:dyDescent="0.3">
      <c r="A628" t="s">
        <v>1884</v>
      </c>
      <c r="B628">
        <v>94</v>
      </c>
      <c r="C628">
        <v>116</v>
      </c>
      <c r="D628">
        <v>177200000</v>
      </c>
      <c r="E628" t="s">
        <v>699</v>
      </c>
      <c r="F628" t="s">
        <v>520</v>
      </c>
      <c r="G628" t="s">
        <v>1885</v>
      </c>
      <c r="H628">
        <v>77366</v>
      </c>
      <c r="I628">
        <v>194</v>
      </c>
      <c r="J628" t="s">
        <v>29</v>
      </c>
      <c r="K628" t="s">
        <v>30</v>
      </c>
      <c r="L628">
        <v>22000000</v>
      </c>
      <c r="M628">
        <v>1982</v>
      </c>
      <c r="N628">
        <v>7.4</v>
      </c>
      <c r="O628">
        <v>155200000</v>
      </c>
      <c r="S628" t="s">
        <v>1881</v>
      </c>
      <c r="T628">
        <v>128</v>
      </c>
      <c r="U628">
        <v>7.4</v>
      </c>
      <c r="V628">
        <v>6.9</v>
      </c>
      <c r="W628">
        <v>7.8529999999999998</v>
      </c>
    </row>
    <row r="629" spans="1:23" x14ac:dyDescent="0.3">
      <c r="A629" t="s">
        <v>59</v>
      </c>
      <c r="B629">
        <v>538</v>
      </c>
      <c r="C629">
        <v>150</v>
      </c>
      <c r="D629">
        <v>182204440</v>
      </c>
      <c r="E629" t="s">
        <v>262</v>
      </c>
      <c r="F629" t="s">
        <v>1238</v>
      </c>
      <c r="G629" t="s">
        <v>1886</v>
      </c>
      <c r="H629">
        <v>197412</v>
      </c>
      <c r="I629">
        <v>720</v>
      </c>
      <c r="J629" t="s">
        <v>29</v>
      </c>
      <c r="K629" t="s">
        <v>30</v>
      </c>
      <c r="L629">
        <v>65000000</v>
      </c>
      <c r="M629">
        <v>2012</v>
      </c>
      <c r="N629">
        <v>7.4</v>
      </c>
      <c r="O629">
        <v>117204440</v>
      </c>
      <c r="S629" t="s">
        <v>1887</v>
      </c>
      <c r="T629">
        <v>125</v>
      </c>
      <c r="U629">
        <v>6.9</v>
      </c>
      <c r="V629">
        <v>6.9</v>
      </c>
      <c r="W629">
        <v>7.8529999999999998</v>
      </c>
    </row>
    <row r="630" spans="1:23" x14ac:dyDescent="0.3">
      <c r="A630" t="s">
        <v>908</v>
      </c>
      <c r="B630">
        <v>299</v>
      </c>
      <c r="C630">
        <v>87</v>
      </c>
      <c r="D630">
        <v>183132370</v>
      </c>
      <c r="E630" t="s">
        <v>1888</v>
      </c>
      <c r="F630" t="s">
        <v>1889</v>
      </c>
      <c r="G630" t="s">
        <v>1890</v>
      </c>
      <c r="H630">
        <v>259083</v>
      </c>
      <c r="I630">
        <v>763</v>
      </c>
      <c r="J630" t="s">
        <v>29</v>
      </c>
      <c r="K630" t="s">
        <v>30</v>
      </c>
      <c r="L630">
        <v>75000000</v>
      </c>
      <c r="M630">
        <v>2007</v>
      </c>
      <c r="N630">
        <v>7.4</v>
      </c>
      <c r="O630">
        <v>108132370</v>
      </c>
      <c r="S630" t="s">
        <v>1891</v>
      </c>
      <c r="T630">
        <v>125</v>
      </c>
      <c r="U630">
        <v>6.9</v>
      </c>
      <c r="V630">
        <v>6.9</v>
      </c>
      <c r="W630">
        <v>7.8529999999999998</v>
      </c>
    </row>
    <row r="631" spans="1:23" x14ac:dyDescent="0.3">
      <c r="A631" t="s">
        <v>1892</v>
      </c>
      <c r="B631">
        <v>61</v>
      </c>
      <c r="C631">
        <v>99</v>
      </c>
      <c r="D631">
        <v>106593296</v>
      </c>
      <c r="E631" t="s">
        <v>157</v>
      </c>
      <c r="F631" t="s">
        <v>27</v>
      </c>
      <c r="G631" t="s">
        <v>1893</v>
      </c>
      <c r="H631">
        <v>72324</v>
      </c>
      <c r="I631">
        <v>134</v>
      </c>
      <c r="J631" t="s">
        <v>29</v>
      </c>
      <c r="K631" t="s">
        <v>30</v>
      </c>
      <c r="L631">
        <v>7500000</v>
      </c>
      <c r="M631">
        <v>1989</v>
      </c>
      <c r="N631">
        <v>7.4</v>
      </c>
      <c r="O631">
        <v>99093296</v>
      </c>
      <c r="S631" t="s">
        <v>1894</v>
      </c>
      <c r="T631">
        <v>117</v>
      </c>
      <c r="U631">
        <v>6.9</v>
      </c>
      <c r="V631">
        <v>6.9</v>
      </c>
      <c r="W631">
        <v>7.8529999999999998</v>
      </c>
    </row>
    <row r="632" spans="1:23" x14ac:dyDescent="0.3">
      <c r="A632" t="s">
        <v>149</v>
      </c>
      <c r="B632">
        <v>290</v>
      </c>
      <c r="C632">
        <v>104</v>
      </c>
      <c r="D632">
        <v>157299717</v>
      </c>
      <c r="E632" t="s">
        <v>248</v>
      </c>
      <c r="F632" t="s">
        <v>565</v>
      </c>
      <c r="G632" t="s">
        <v>1895</v>
      </c>
      <c r="H632">
        <v>452928</v>
      </c>
      <c r="I632">
        <v>1401</v>
      </c>
      <c r="J632" t="s">
        <v>29</v>
      </c>
      <c r="K632" t="s">
        <v>30</v>
      </c>
      <c r="L632">
        <v>75000000</v>
      </c>
      <c r="M632">
        <v>2000</v>
      </c>
      <c r="N632">
        <v>7.4</v>
      </c>
      <c r="O632">
        <v>82299717</v>
      </c>
      <c r="S632" t="s">
        <v>1896</v>
      </c>
      <c r="T632">
        <v>116</v>
      </c>
      <c r="U632">
        <v>6.9</v>
      </c>
      <c r="V632">
        <v>6.9</v>
      </c>
      <c r="W632">
        <v>7.8529999999999998</v>
      </c>
    </row>
    <row r="633" spans="1:23" x14ac:dyDescent="0.3">
      <c r="A633" t="s">
        <v>1897</v>
      </c>
      <c r="B633">
        <v>71</v>
      </c>
      <c r="C633">
        <v>149</v>
      </c>
      <c r="D633">
        <v>108706165</v>
      </c>
      <c r="E633" t="s">
        <v>208</v>
      </c>
      <c r="F633" t="s">
        <v>150</v>
      </c>
      <c r="G633" t="s">
        <v>1898</v>
      </c>
      <c r="H633">
        <v>99558</v>
      </c>
      <c r="I633">
        <v>236</v>
      </c>
      <c r="J633" t="s">
        <v>29</v>
      </c>
      <c r="K633" t="s">
        <v>30</v>
      </c>
      <c r="L633">
        <v>40000000</v>
      </c>
      <c r="M633">
        <v>1996</v>
      </c>
      <c r="N633">
        <v>7.4</v>
      </c>
      <c r="O633">
        <v>68706165</v>
      </c>
      <c r="S633" t="s">
        <v>1899</v>
      </c>
      <c r="T633">
        <v>115</v>
      </c>
      <c r="U633">
        <v>6.9</v>
      </c>
      <c r="V633">
        <v>6.9</v>
      </c>
      <c r="W633">
        <v>7.8529999999999998</v>
      </c>
    </row>
    <row r="634" spans="1:23" x14ac:dyDescent="0.3">
      <c r="A634" t="s">
        <v>1734</v>
      </c>
      <c r="B634">
        <v>223</v>
      </c>
      <c r="C634">
        <v>120</v>
      </c>
      <c r="D634">
        <v>76600000</v>
      </c>
      <c r="E634" t="s">
        <v>1900</v>
      </c>
      <c r="F634" t="s">
        <v>1901</v>
      </c>
      <c r="G634" t="s">
        <v>1902</v>
      </c>
      <c r="H634">
        <v>105446</v>
      </c>
      <c r="I634">
        <v>321</v>
      </c>
      <c r="J634" t="s">
        <v>29</v>
      </c>
      <c r="K634" t="s">
        <v>30</v>
      </c>
      <c r="L634">
        <v>10700000</v>
      </c>
      <c r="M634">
        <v>1982</v>
      </c>
      <c r="N634">
        <v>7.4</v>
      </c>
      <c r="O634">
        <v>65900000</v>
      </c>
      <c r="S634" t="s">
        <v>1903</v>
      </c>
      <c r="T634">
        <v>114</v>
      </c>
      <c r="U634">
        <v>6.9</v>
      </c>
      <c r="V634">
        <v>6.9</v>
      </c>
      <c r="W634">
        <v>7.8529999999999998</v>
      </c>
    </row>
    <row r="635" spans="1:23" x14ac:dyDescent="0.3">
      <c r="A635" t="s">
        <v>1734</v>
      </c>
      <c r="B635">
        <v>223</v>
      </c>
      <c r="C635">
        <v>120</v>
      </c>
      <c r="D635">
        <v>76600000</v>
      </c>
      <c r="E635" t="s">
        <v>1900</v>
      </c>
      <c r="F635" t="s">
        <v>1901</v>
      </c>
      <c r="G635" t="s">
        <v>1902</v>
      </c>
      <c r="H635">
        <v>105448</v>
      </c>
      <c r="I635">
        <v>321</v>
      </c>
      <c r="J635" t="s">
        <v>29</v>
      </c>
      <c r="K635" t="s">
        <v>30</v>
      </c>
      <c r="L635">
        <v>10700000</v>
      </c>
      <c r="M635">
        <v>1982</v>
      </c>
      <c r="N635">
        <v>7.4</v>
      </c>
      <c r="O635">
        <v>65900000</v>
      </c>
      <c r="S635" t="s">
        <v>1904</v>
      </c>
      <c r="T635">
        <v>111</v>
      </c>
      <c r="U635">
        <v>6.9</v>
      </c>
      <c r="V635">
        <v>6.9</v>
      </c>
      <c r="W635">
        <v>7.8529999999999998</v>
      </c>
    </row>
    <row r="636" spans="1:23" x14ac:dyDescent="0.3">
      <c r="A636" t="s">
        <v>633</v>
      </c>
      <c r="B636">
        <v>432</v>
      </c>
      <c r="C636">
        <v>133</v>
      </c>
      <c r="D636">
        <v>209364921</v>
      </c>
      <c r="E636" t="s">
        <v>715</v>
      </c>
      <c r="F636" t="s">
        <v>649</v>
      </c>
      <c r="G636" t="s">
        <v>1905</v>
      </c>
      <c r="H636">
        <v>365104</v>
      </c>
      <c r="I636">
        <v>512</v>
      </c>
      <c r="J636" t="s">
        <v>29</v>
      </c>
      <c r="K636" t="s">
        <v>30</v>
      </c>
      <c r="L636">
        <v>145000000</v>
      </c>
      <c r="M636">
        <v>2011</v>
      </c>
      <c r="N636">
        <v>7.4</v>
      </c>
      <c r="O636">
        <v>64364921</v>
      </c>
      <c r="S636" t="s">
        <v>1906</v>
      </c>
      <c r="T636">
        <v>110</v>
      </c>
      <c r="U636">
        <v>6.9</v>
      </c>
      <c r="V636">
        <v>6.9</v>
      </c>
      <c r="W636">
        <v>7.8529999999999998</v>
      </c>
    </row>
    <row r="637" spans="1:23" x14ac:dyDescent="0.3">
      <c r="A637" t="s">
        <v>1907</v>
      </c>
      <c r="B637">
        <v>122</v>
      </c>
      <c r="C637">
        <v>136</v>
      </c>
      <c r="D637">
        <v>134006721</v>
      </c>
      <c r="E637" t="s">
        <v>715</v>
      </c>
      <c r="F637" t="s">
        <v>1302</v>
      </c>
      <c r="G637" t="s">
        <v>1908</v>
      </c>
      <c r="H637">
        <v>259492</v>
      </c>
      <c r="I637">
        <v>415</v>
      </c>
      <c r="J637" t="s">
        <v>29</v>
      </c>
      <c r="K637" t="s">
        <v>30</v>
      </c>
      <c r="L637">
        <v>75000000</v>
      </c>
      <c r="M637">
        <v>1996</v>
      </c>
      <c r="N637">
        <v>7.4</v>
      </c>
      <c r="O637">
        <v>59006721</v>
      </c>
      <c r="S637" t="s">
        <v>1909</v>
      </c>
      <c r="T637">
        <v>110</v>
      </c>
      <c r="U637">
        <v>6.9</v>
      </c>
      <c r="V637">
        <v>6.9</v>
      </c>
      <c r="W637">
        <v>7.8529999999999998</v>
      </c>
    </row>
    <row r="638" spans="1:23" x14ac:dyDescent="0.3">
      <c r="A638" t="s">
        <v>1284</v>
      </c>
      <c r="B638">
        <v>391</v>
      </c>
      <c r="C638">
        <v>108</v>
      </c>
      <c r="D638">
        <v>83813460</v>
      </c>
      <c r="E638" t="s">
        <v>588</v>
      </c>
      <c r="F638" t="s">
        <v>221</v>
      </c>
      <c r="G638" t="s">
        <v>1910</v>
      </c>
      <c r="H638">
        <v>270238</v>
      </c>
      <c r="I638">
        <v>452</v>
      </c>
      <c r="J638" t="s">
        <v>29</v>
      </c>
      <c r="K638" t="s">
        <v>30</v>
      </c>
      <c r="L638">
        <v>25000000</v>
      </c>
      <c r="M638">
        <v>2009</v>
      </c>
      <c r="N638">
        <v>7.4</v>
      </c>
      <c r="O638">
        <v>58813460</v>
      </c>
      <c r="S638" t="s">
        <v>1911</v>
      </c>
      <c r="T638">
        <v>109</v>
      </c>
      <c r="U638">
        <v>6.9</v>
      </c>
      <c r="V638">
        <v>6.9</v>
      </c>
      <c r="W638">
        <v>7.8529999999999998</v>
      </c>
    </row>
    <row r="639" spans="1:23" x14ac:dyDescent="0.3">
      <c r="A639" t="s">
        <v>1108</v>
      </c>
      <c r="B639">
        <v>558</v>
      </c>
      <c r="C639">
        <v>157</v>
      </c>
      <c r="D639">
        <v>95720716</v>
      </c>
      <c r="E639" t="s">
        <v>696</v>
      </c>
      <c r="F639" t="s">
        <v>1912</v>
      </c>
      <c r="G639" t="s">
        <v>1913</v>
      </c>
      <c r="H639">
        <v>216032</v>
      </c>
      <c r="I639">
        <v>640</v>
      </c>
      <c r="J639" t="s">
        <v>29</v>
      </c>
      <c r="K639" t="s">
        <v>30</v>
      </c>
      <c r="L639">
        <v>40000000</v>
      </c>
      <c r="M639">
        <v>2012</v>
      </c>
      <c r="N639">
        <v>7.4</v>
      </c>
      <c r="O639">
        <v>55720716</v>
      </c>
      <c r="S639" t="s">
        <v>1914</v>
      </c>
      <c r="T639">
        <v>108</v>
      </c>
      <c r="U639">
        <v>6.9</v>
      </c>
      <c r="V639">
        <v>6.9</v>
      </c>
      <c r="W639">
        <v>7.8529999999999998</v>
      </c>
    </row>
    <row r="640" spans="1:23" x14ac:dyDescent="0.3">
      <c r="A640" t="s">
        <v>415</v>
      </c>
      <c r="B640">
        <v>83</v>
      </c>
      <c r="C640">
        <v>112</v>
      </c>
      <c r="D640">
        <v>65500000</v>
      </c>
      <c r="E640" t="s">
        <v>1915</v>
      </c>
      <c r="F640" t="s">
        <v>79</v>
      </c>
      <c r="G640" t="s">
        <v>1916</v>
      </c>
      <c r="H640">
        <v>66966</v>
      </c>
      <c r="I640">
        <v>175</v>
      </c>
      <c r="J640" t="s">
        <v>29</v>
      </c>
      <c r="K640" t="s">
        <v>30</v>
      </c>
      <c r="L640">
        <v>12000000</v>
      </c>
      <c r="M640">
        <v>1985</v>
      </c>
      <c r="N640">
        <v>7.4</v>
      </c>
      <c r="O640">
        <v>53500000</v>
      </c>
      <c r="S640" t="s">
        <v>1892</v>
      </c>
      <c r="T640">
        <v>102</v>
      </c>
      <c r="U640">
        <v>6.9</v>
      </c>
      <c r="V640">
        <v>6.9</v>
      </c>
      <c r="W640">
        <v>7.8529999999999998</v>
      </c>
    </row>
    <row r="641" spans="1:23" x14ac:dyDescent="0.3">
      <c r="A641" t="s">
        <v>961</v>
      </c>
      <c r="B641">
        <v>116</v>
      </c>
      <c r="C641">
        <v>162</v>
      </c>
      <c r="D641">
        <v>78651430</v>
      </c>
      <c r="E641" t="s">
        <v>555</v>
      </c>
      <c r="F641" t="s">
        <v>656</v>
      </c>
      <c r="G641" t="s">
        <v>1917</v>
      </c>
      <c r="H641">
        <v>142067</v>
      </c>
      <c r="I641">
        <v>457</v>
      </c>
      <c r="J641" t="s">
        <v>29</v>
      </c>
      <c r="K641" t="s">
        <v>30</v>
      </c>
      <c r="L641">
        <v>27000000</v>
      </c>
      <c r="M641">
        <v>1996</v>
      </c>
      <c r="N641">
        <v>7.4</v>
      </c>
      <c r="O641">
        <v>51651430</v>
      </c>
      <c r="S641" t="s">
        <v>1918</v>
      </c>
      <c r="T641">
        <v>102</v>
      </c>
      <c r="U641">
        <v>6.9</v>
      </c>
      <c r="V641">
        <v>6.9</v>
      </c>
      <c r="W641">
        <v>7.8529999999999998</v>
      </c>
    </row>
    <row r="642" spans="1:23" x14ac:dyDescent="0.3">
      <c r="A642" t="s">
        <v>1919</v>
      </c>
      <c r="B642">
        <v>517</v>
      </c>
      <c r="C642">
        <v>117</v>
      </c>
      <c r="D642">
        <v>180191634</v>
      </c>
      <c r="E642" t="s">
        <v>1920</v>
      </c>
      <c r="F642" t="s">
        <v>1921</v>
      </c>
      <c r="G642" t="s">
        <v>1922</v>
      </c>
      <c r="H642">
        <v>313866</v>
      </c>
      <c r="I642">
        <v>549</v>
      </c>
      <c r="J642" t="s">
        <v>29</v>
      </c>
      <c r="K642" t="s">
        <v>30</v>
      </c>
      <c r="L642">
        <v>130000000</v>
      </c>
      <c r="M642">
        <v>2015</v>
      </c>
      <c r="N642">
        <v>7.4</v>
      </c>
      <c r="O642">
        <v>50191634</v>
      </c>
      <c r="S642" t="s">
        <v>1923</v>
      </c>
      <c r="T642">
        <v>101</v>
      </c>
      <c r="U642">
        <v>6.9</v>
      </c>
      <c r="V642">
        <v>6.9</v>
      </c>
      <c r="W642">
        <v>7.8529999999999998</v>
      </c>
    </row>
    <row r="643" spans="1:23" x14ac:dyDescent="0.3">
      <c r="A643" t="s">
        <v>528</v>
      </c>
      <c r="B643">
        <v>207</v>
      </c>
      <c r="C643">
        <v>97</v>
      </c>
      <c r="D643">
        <v>93452056</v>
      </c>
      <c r="E643" t="s">
        <v>1061</v>
      </c>
      <c r="F643" t="s">
        <v>27</v>
      </c>
      <c r="G643" t="s">
        <v>1924</v>
      </c>
      <c r="H643">
        <v>184795</v>
      </c>
      <c r="I643">
        <v>310</v>
      </c>
      <c r="J643" t="s">
        <v>29</v>
      </c>
      <c r="K643" t="s">
        <v>30</v>
      </c>
      <c r="L643">
        <v>45000000</v>
      </c>
      <c r="M643">
        <v>2007</v>
      </c>
      <c r="N643">
        <v>7.4</v>
      </c>
      <c r="O643">
        <v>48452056</v>
      </c>
      <c r="S643" t="s">
        <v>1925</v>
      </c>
      <c r="T643">
        <v>100.5</v>
      </c>
      <c r="U643">
        <v>6.9</v>
      </c>
      <c r="V643">
        <v>6.9</v>
      </c>
      <c r="W643">
        <v>7.8529999999999998</v>
      </c>
    </row>
    <row r="644" spans="1:23" x14ac:dyDescent="0.3">
      <c r="A644" t="s">
        <v>72</v>
      </c>
      <c r="B644">
        <v>111</v>
      </c>
      <c r="C644">
        <v>118</v>
      </c>
      <c r="D644">
        <v>87666629</v>
      </c>
      <c r="E644" t="s">
        <v>1926</v>
      </c>
      <c r="F644" t="s">
        <v>181</v>
      </c>
      <c r="G644" t="s">
        <v>1927</v>
      </c>
      <c r="H644">
        <v>283480</v>
      </c>
      <c r="I644">
        <v>263</v>
      </c>
      <c r="J644" t="s">
        <v>29</v>
      </c>
      <c r="K644" t="s">
        <v>30</v>
      </c>
      <c r="L644">
        <v>40000000</v>
      </c>
      <c r="M644">
        <v>1990</v>
      </c>
      <c r="N644">
        <v>7.4</v>
      </c>
      <c r="O644">
        <v>47666629</v>
      </c>
      <c r="S644" t="s">
        <v>1928</v>
      </c>
      <c r="T644">
        <v>100</v>
      </c>
      <c r="U644">
        <v>6.9</v>
      </c>
      <c r="V644">
        <v>6.9</v>
      </c>
      <c r="W644">
        <v>7.8529999999999998</v>
      </c>
    </row>
    <row r="645" spans="1:23" x14ac:dyDescent="0.3">
      <c r="A645" t="s">
        <v>518</v>
      </c>
      <c r="B645">
        <v>55</v>
      </c>
      <c r="C645">
        <v>98</v>
      </c>
      <c r="D645">
        <v>61400000</v>
      </c>
      <c r="E645" t="s">
        <v>1929</v>
      </c>
      <c r="F645" t="s">
        <v>1930</v>
      </c>
      <c r="G645" t="s">
        <v>1931</v>
      </c>
      <c r="H645">
        <v>71183</v>
      </c>
      <c r="I645">
        <v>183</v>
      </c>
      <c r="J645" t="s">
        <v>29</v>
      </c>
      <c r="K645" t="s">
        <v>30</v>
      </c>
      <c r="L645">
        <v>15000000</v>
      </c>
      <c r="M645">
        <v>1983</v>
      </c>
      <c r="N645">
        <v>7.4</v>
      </c>
      <c r="O645">
        <v>46400000</v>
      </c>
      <c r="S645" t="s">
        <v>1932</v>
      </c>
      <c r="T645">
        <v>100</v>
      </c>
      <c r="U645">
        <v>6.9</v>
      </c>
      <c r="V645">
        <v>6.9</v>
      </c>
      <c r="W645">
        <v>7.8529999999999998</v>
      </c>
    </row>
    <row r="646" spans="1:23" x14ac:dyDescent="0.3">
      <c r="A646" t="s">
        <v>1580</v>
      </c>
      <c r="B646">
        <v>465</v>
      </c>
      <c r="C646">
        <v>131</v>
      </c>
      <c r="D646">
        <v>195000874</v>
      </c>
      <c r="E646" t="s">
        <v>715</v>
      </c>
      <c r="F646" t="s">
        <v>649</v>
      </c>
      <c r="G646" t="s">
        <v>1933</v>
      </c>
      <c r="H646">
        <v>232187</v>
      </c>
      <c r="I646">
        <v>440</v>
      </c>
      <c r="J646" t="s">
        <v>29</v>
      </c>
      <c r="K646" t="s">
        <v>926</v>
      </c>
      <c r="L646">
        <v>150000000</v>
      </c>
      <c r="M646">
        <v>2015</v>
      </c>
      <c r="N646">
        <v>7.4</v>
      </c>
      <c r="O646">
        <v>45000874</v>
      </c>
      <c r="S646" t="s">
        <v>1934</v>
      </c>
      <c r="T646">
        <v>99</v>
      </c>
      <c r="U646">
        <v>6.9</v>
      </c>
      <c r="V646">
        <v>6.9</v>
      </c>
      <c r="W646">
        <v>7.8529999999999998</v>
      </c>
    </row>
    <row r="647" spans="1:23" x14ac:dyDescent="0.3">
      <c r="A647" t="s">
        <v>1322</v>
      </c>
      <c r="B647">
        <v>589</v>
      </c>
      <c r="C647">
        <v>119</v>
      </c>
      <c r="D647">
        <v>66468315</v>
      </c>
      <c r="E647" t="s">
        <v>1935</v>
      </c>
      <c r="F647" t="s">
        <v>1238</v>
      </c>
      <c r="G647" t="s">
        <v>1936</v>
      </c>
      <c r="H647">
        <v>428916</v>
      </c>
      <c r="I647">
        <v>667</v>
      </c>
      <c r="J647" t="s">
        <v>29</v>
      </c>
      <c r="K647" t="s">
        <v>30</v>
      </c>
      <c r="L647">
        <v>30000000</v>
      </c>
      <c r="M647">
        <v>2012</v>
      </c>
      <c r="N647">
        <v>7.4</v>
      </c>
      <c r="O647">
        <v>36468315</v>
      </c>
      <c r="S647" t="s">
        <v>1937</v>
      </c>
      <c r="T647">
        <v>98</v>
      </c>
      <c r="U647">
        <v>6.9</v>
      </c>
      <c r="V647">
        <v>6.9</v>
      </c>
      <c r="W647">
        <v>7.8529999999999998</v>
      </c>
    </row>
    <row r="648" spans="1:23" x14ac:dyDescent="0.3">
      <c r="A648" t="s">
        <v>1938</v>
      </c>
      <c r="B648">
        <v>310</v>
      </c>
      <c r="C648">
        <v>118</v>
      </c>
      <c r="D648">
        <v>84244877</v>
      </c>
      <c r="E648" t="s">
        <v>699</v>
      </c>
      <c r="F648" t="s">
        <v>921</v>
      </c>
      <c r="G648" t="s">
        <v>1939</v>
      </c>
      <c r="H648">
        <v>375456</v>
      </c>
      <c r="I648">
        <v>292</v>
      </c>
      <c r="J648" t="s">
        <v>29</v>
      </c>
      <c r="K648" t="s">
        <v>30</v>
      </c>
      <c r="L648">
        <v>50000000</v>
      </c>
      <c r="M648">
        <v>2011</v>
      </c>
      <c r="N648">
        <v>7.4</v>
      </c>
      <c r="O648">
        <v>34244877</v>
      </c>
      <c r="S648" t="s">
        <v>1940</v>
      </c>
      <c r="T648">
        <v>98</v>
      </c>
      <c r="U648">
        <v>6.9</v>
      </c>
      <c r="V648">
        <v>6.9</v>
      </c>
      <c r="W648">
        <v>7.8529999999999998</v>
      </c>
    </row>
    <row r="649" spans="1:23" x14ac:dyDescent="0.3">
      <c r="A649" t="s">
        <v>518</v>
      </c>
      <c r="B649">
        <v>71</v>
      </c>
      <c r="C649">
        <v>98</v>
      </c>
      <c r="D649">
        <v>39800000</v>
      </c>
      <c r="E649" t="s">
        <v>1941</v>
      </c>
      <c r="F649" t="s">
        <v>520</v>
      </c>
      <c r="G649" t="s">
        <v>1942</v>
      </c>
      <c r="H649">
        <v>81599</v>
      </c>
      <c r="I649">
        <v>250</v>
      </c>
      <c r="J649" t="s">
        <v>29</v>
      </c>
      <c r="K649" t="s">
        <v>30</v>
      </c>
      <c r="L649">
        <v>6000000</v>
      </c>
      <c r="M649">
        <v>1980</v>
      </c>
      <c r="N649">
        <v>7.4</v>
      </c>
      <c r="O649">
        <v>33800000</v>
      </c>
      <c r="S649" t="s">
        <v>1943</v>
      </c>
      <c r="T649">
        <v>97</v>
      </c>
      <c r="U649">
        <v>6.9</v>
      </c>
      <c r="V649">
        <v>6.9</v>
      </c>
      <c r="W649">
        <v>7.8529999999999998</v>
      </c>
    </row>
    <row r="650" spans="1:23" x14ac:dyDescent="0.3">
      <c r="A650" t="s">
        <v>1183</v>
      </c>
      <c r="B650">
        <v>287</v>
      </c>
      <c r="C650">
        <v>110</v>
      </c>
      <c r="D650">
        <v>58885635</v>
      </c>
      <c r="E650" t="s">
        <v>1656</v>
      </c>
      <c r="F650" t="s">
        <v>1944</v>
      </c>
      <c r="G650" t="s">
        <v>1945</v>
      </c>
      <c r="H650">
        <v>194422</v>
      </c>
      <c r="I650">
        <v>1057</v>
      </c>
      <c r="J650" t="s">
        <v>29</v>
      </c>
      <c r="K650" t="s">
        <v>30</v>
      </c>
      <c r="L650">
        <v>26000000</v>
      </c>
      <c r="M650">
        <v>2004</v>
      </c>
      <c r="N650">
        <v>7.4</v>
      </c>
      <c r="O650">
        <v>32885635</v>
      </c>
      <c r="S650" t="s">
        <v>1946</v>
      </c>
      <c r="T650">
        <v>96</v>
      </c>
      <c r="U650">
        <v>6.9</v>
      </c>
      <c r="V650">
        <v>6.9</v>
      </c>
      <c r="W650">
        <v>7.8529999999999998</v>
      </c>
    </row>
    <row r="651" spans="1:23" x14ac:dyDescent="0.3">
      <c r="A651" t="s">
        <v>1183</v>
      </c>
      <c r="B651">
        <v>287</v>
      </c>
      <c r="C651">
        <v>110</v>
      </c>
      <c r="D651">
        <v>58885635</v>
      </c>
      <c r="E651" t="s">
        <v>1656</v>
      </c>
      <c r="F651" t="s">
        <v>1944</v>
      </c>
      <c r="G651" t="s">
        <v>1945</v>
      </c>
      <c r="H651">
        <v>194426</v>
      </c>
      <c r="I651">
        <v>1057</v>
      </c>
      <c r="J651" t="s">
        <v>29</v>
      </c>
      <c r="K651" t="s">
        <v>30</v>
      </c>
      <c r="L651">
        <v>26000000</v>
      </c>
      <c r="M651">
        <v>2004</v>
      </c>
      <c r="N651">
        <v>7.4</v>
      </c>
      <c r="O651">
        <v>32885635</v>
      </c>
      <c r="S651" t="s">
        <v>1947</v>
      </c>
      <c r="T651">
        <v>96</v>
      </c>
      <c r="U651">
        <v>6.9</v>
      </c>
      <c r="V651">
        <v>6.9</v>
      </c>
      <c r="W651">
        <v>7.8529999999999998</v>
      </c>
    </row>
    <row r="652" spans="1:23" x14ac:dyDescent="0.3">
      <c r="A652" t="s">
        <v>1948</v>
      </c>
      <c r="B652">
        <v>80</v>
      </c>
      <c r="C652">
        <v>101</v>
      </c>
      <c r="D652">
        <v>41227069</v>
      </c>
      <c r="E652" t="s">
        <v>588</v>
      </c>
      <c r="F652" t="s">
        <v>1949</v>
      </c>
      <c r="G652" t="s">
        <v>1950</v>
      </c>
      <c r="H652">
        <v>162701</v>
      </c>
      <c r="I652">
        <v>962</v>
      </c>
      <c r="J652" t="s">
        <v>29</v>
      </c>
      <c r="K652" t="s">
        <v>30</v>
      </c>
      <c r="L652">
        <v>11000000</v>
      </c>
      <c r="M652">
        <v>2002</v>
      </c>
      <c r="N652">
        <v>7.4</v>
      </c>
      <c r="O652">
        <v>30227069</v>
      </c>
      <c r="S652" t="s">
        <v>478</v>
      </c>
      <c r="T652">
        <v>93</v>
      </c>
      <c r="U652">
        <v>6.9</v>
      </c>
      <c r="V652">
        <v>6.9</v>
      </c>
      <c r="W652">
        <v>7.8529999999999998</v>
      </c>
    </row>
    <row r="653" spans="1:23" x14ac:dyDescent="0.3">
      <c r="A653" t="s">
        <v>493</v>
      </c>
      <c r="B653">
        <v>114</v>
      </c>
      <c r="C653">
        <v>126</v>
      </c>
      <c r="D653">
        <v>43848100</v>
      </c>
      <c r="E653" t="s">
        <v>26</v>
      </c>
      <c r="F653" t="s">
        <v>1951</v>
      </c>
      <c r="G653" t="s">
        <v>1952</v>
      </c>
      <c r="H653">
        <v>119150</v>
      </c>
      <c r="I653">
        <v>219</v>
      </c>
      <c r="J653" t="s">
        <v>29</v>
      </c>
      <c r="K653" t="s">
        <v>30</v>
      </c>
      <c r="L653">
        <v>15000000</v>
      </c>
      <c r="M653">
        <v>1987</v>
      </c>
      <c r="N653">
        <v>7.4</v>
      </c>
      <c r="O653">
        <v>28848100</v>
      </c>
      <c r="S653" t="s">
        <v>1953</v>
      </c>
      <c r="T653">
        <v>92</v>
      </c>
      <c r="U653">
        <v>6.9</v>
      </c>
      <c r="V653">
        <v>6.9</v>
      </c>
      <c r="W653">
        <v>7.8529999999999998</v>
      </c>
    </row>
    <row r="654" spans="1:23" x14ac:dyDescent="0.3">
      <c r="A654" t="s">
        <v>855</v>
      </c>
      <c r="B654">
        <v>113</v>
      </c>
      <c r="C654">
        <v>129</v>
      </c>
      <c r="D654">
        <v>44469602</v>
      </c>
      <c r="E654" t="s">
        <v>379</v>
      </c>
      <c r="F654" t="s">
        <v>1954</v>
      </c>
      <c r="G654" t="s">
        <v>1955</v>
      </c>
      <c r="H654">
        <v>23480</v>
      </c>
      <c r="I654">
        <v>83</v>
      </c>
      <c r="J654" t="s">
        <v>29</v>
      </c>
      <c r="K654" t="s">
        <v>30</v>
      </c>
      <c r="L654">
        <v>17000000</v>
      </c>
      <c r="M654">
        <v>2015</v>
      </c>
      <c r="N654">
        <v>7.4</v>
      </c>
      <c r="O654">
        <v>27469602</v>
      </c>
      <c r="S654" t="s">
        <v>1956</v>
      </c>
      <c r="T654">
        <v>91</v>
      </c>
      <c r="U654">
        <v>6.9</v>
      </c>
      <c r="V654">
        <v>6.9</v>
      </c>
      <c r="W654">
        <v>7.8529999999999998</v>
      </c>
    </row>
    <row r="655" spans="1:23" x14ac:dyDescent="0.3">
      <c r="A655" t="s">
        <v>848</v>
      </c>
      <c r="B655">
        <v>56</v>
      </c>
      <c r="C655">
        <v>175</v>
      </c>
      <c r="D655">
        <v>50800000</v>
      </c>
      <c r="E655" t="s">
        <v>575</v>
      </c>
      <c r="F655" t="s">
        <v>1957</v>
      </c>
      <c r="G655" t="s">
        <v>1958</v>
      </c>
      <c r="H655">
        <v>40277</v>
      </c>
      <c r="I655">
        <v>210</v>
      </c>
      <c r="J655" t="s">
        <v>29</v>
      </c>
      <c r="K655" t="s">
        <v>30</v>
      </c>
      <c r="L655">
        <v>26000000</v>
      </c>
      <c r="M655">
        <v>1977</v>
      </c>
      <c r="N655">
        <v>7.4</v>
      </c>
      <c r="O655">
        <v>24800000</v>
      </c>
      <c r="S655" t="s">
        <v>1959</v>
      </c>
      <c r="T655">
        <v>90</v>
      </c>
      <c r="U655">
        <v>6.9</v>
      </c>
      <c r="V655">
        <v>6.9</v>
      </c>
      <c r="W655">
        <v>7.8529999999999998</v>
      </c>
    </row>
    <row r="656" spans="1:23" x14ac:dyDescent="0.3">
      <c r="A656" t="s">
        <v>807</v>
      </c>
      <c r="B656">
        <v>216</v>
      </c>
      <c r="C656">
        <v>118</v>
      </c>
      <c r="D656">
        <v>73343413</v>
      </c>
      <c r="E656" t="s">
        <v>208</v>
      </c>
      <c r="F656" t="s">
        <v>400</v>
      </c>
      <c r="G656" t="s">
        <v>1960</v>
      </c>
      <c r="H656">
        <v>217480</v>
      </c>
      <c r="I656">
        <v>429</v>
      </c>
      <c r="J656" t="s">
        <v>29</v>
      </c>
      <c r="K656" t="s">
        <v>30</v>
      </c>
      <c r="L656">
        <v>50000000</v>
      </c>
      <c r="M656">
        <v>2009</v>
      </c>
      <c r="N656">
        <v>7.4</v>
      </c>
      <c r="O656">
        <v>23343413</v>
      </c>
      <c r="S656" t="s">
        <v>1961</v>
      </c>
      <c r="T656">
        <v>90</v>
      </c>
      <c r="U656">
        <v>6.9</v>
      </c>
      <c r="V656">
        <v>6.9</v>
      </c>
      <c r="W656">
        <v>7.8529999999999998</v>
      </c>
    </row>
    <row r="657" spans="1:23" x14ac:dyDescent="0.3">
      <c r="A657" t="s">
        <v>1962</v>
      </c>
      <c r="B657">
        <v>94</v>
      </c>
      <c r="C657">
        <v>91</v>
      </c>
      <c r="D657">
        <v>24788807</v>
      </c>
      <c r="E657" t="s">
        <v>676</v>
      </c>
      <c r="F657" t="s">
        <v>1340</v>
      </c>
      <c r="G657" t="s">
        <v>1963</v>
      </c>
      <c r="H657">
        <v>21245</v>
      </c>
      <c r="I657">
        <v>213</v>
      </c>
      <c r="J657" t="s">
        <v>29</v>
      </c>
      <c r="K657" t="s">
        <v>200</v>
      </c>
      <c r="L657">
        <v>3000000</v>
      </c>
      <c r="M657">
        <v>1998</v>
      </c>
      <c r="N657">
        <v>7.4</v>
      </c>
      <c r="O657">
        <v>21788807</v>
      </c>
      <c r="S657" t="s">
        <v>1964</v>
      </c>
      <c r="T657">
        <v>89.5</v>
      </c>
      <c r="U657">
        <v>6.9</v>
      </c>
      <c r="V657">
        <v>6.9</v>
      </c>
      <c r="W657">
        <v>7.8529999999999998</v>
      </c>
    </row>
    <row r="658" spans="1:23" x14ac:dyDescent="0.3">
      <c r="A658" t="s">
        <v>763</v>
      </c>
      <c r="B658">
        <v>271</v>
      </c>
      <c r="C658">
        <v>110</v>
      </c>
      <c r="D658">
        <v>28747570</v>
      </c>
      <c r="E658" t="s">
        <v>116</v>
      </c>
      <c r="F658" t="s">
        <v>436</v>
      </c>
      <c r="G658" t="s">
        <v>1965</v>
      </c>
      <c r="H658">
        <v>100571</v>
      </c>
      <c r="I658">
        <v>416</v>
      </c>
      <c r="J658" t="s">
        <v>29</v>
      </c>
      <c r="K658" t="s">
        <v>442</v>
      </c>
      <c r="L658">
        <v>7000000</v>
      </c>
      <c r="M658">
        <v>2005</v>
      </c>
      <c r="N658">
        <v>7.4</v>
      </c>
      <c r="O658">
        <v>21747570</v>
      </c>
      <c r="S658" t="s">
        <v>1964</v>
      </c>
      <c r="T658">
        <v>89.5</v>
      </c>
      <c r="U658">
        <v>6.9</v>
      </c>
      <c r="V658">
        <v>6.9</v>
      </c>
      <c r="W658">
        <v>7.8529999999999998</v>
      </c>
    </row>
    <row r="659" spans="1:23" x14ac:dyDescent="0.3">
      <c r="A659" t="s">
        <v>1072</v>
      </c>
      <c r="B659">
        <v>206</v>
      </c>
      <c r="C659">
        <v>130</v>
      </c>
      <c r="D659">
        <v>30651422</v>
      </c>
      <c r="E659" t="s">
        <v>1966</v>
      </c>
      <c r="F659" t="s">
        <v>496</v>
      </c>
      <c r="G659" t="s">
        <v>1967</v>
      </c>
      <c r="H659">
        <v>181737</v>
      </c>
      <c r="I659">
        <v>1015</v>
      </c>
      <c r="J659" t="s">
        <v>29</v>
      </c>
      <c r="K659" t="s">
        <v>30</v>
      </c>
      <c r="L659">
        <v>10000000</v>
      </c>
      <c r="M659">
        <v>1999</v>
      </c>
      <c r="N659">
        <v>7.4</v>
      </c>
      <c r="O659">
        <v>20651422</v>
      </c>
      <c r="S659" t="s">
        <v>1968</v>
      </c>
      <c r="T659">
        <v>88</v>
      </c>
      <c r="U659">
        <v>6.9</v>
      </c>
      <c r="V659">
        <v>6.9</v>
      </c>
      <c r="W659">
        <v>7.8529999999999998</v>
      </c>
    </row>
    <row r="660" spans="1:23" x14ac:dyDescent="0.3">
      <c r="A660" t="s">
        <v>920</v>
      </c>
      <c r="B660">
        <v>148</v>
      </c>
      <c r="C660">
        <v>109</v>
      </c>
      <c r="D660">
        <v>49185998</v>
      </c>
      <c r="E660" t="s">
        <v>92</v>
      </c>
      <c r="F660" t="s">
        <v>1969</v>
      </c>
      <c r="G660" t="s">
        <v>1970</v>
      </c>
      <c r="H660">
        <v>74476</v>
      </c>
      <c r="I660">
        <v>184</v>
      </c>
      <c r="J660" t="s">
        <v>29</v>
      </c>
      <c r="K660" t="s">
        <v>30</v>
      </c>
      <c r="L660">
        <v>30000000</v>
      </c>
      <c r="M660">
        <v>2009</v>
      </c>
      <c r="N660">
        <v>7.4</v>
      </c>
      <c r="O660">
        <v>19185998</v>
      </c>
      <c r="S660" t="s">
        <v>1971</v>
      </c>
      <c r="T660">
        <v>86</v>
      </c>
      <c r="U660">
        <v>6.9</v>
      </c>
      <c r="V660">
        <v>6.9</v>
      </c>
      <c r="W660">
        <v>7.8529999999999998</v>
      </c>
    </row>
    <row r="661" spans="1:23" x14ac:dyDescent="0.3">
      <c r="A661" t="s">
        <v>1072</v>
      </c>
      <c r="B661">
        <v>174</v>
      </c>
      <c r="C661">
        <v>97</v>
      </c>
      <c r="D661">
        <v>24138847</v>
      </c>
      <c r="E661" t="s">
        <v>676</v>
      </c>
      <c r="F661" t="s">
        <v>154</v>
      </c>
      <c r="G661" t="s">
        <v>1972</v>
      </c>
      <c r="H661">
        <v>114797</v>
      </c>
      <c r="I661">
        <v>472</v>
      </c>
      <c r="J661" t="s">
        <v>29</v>
      </c>
      <c r="K661" t="s">
        <v>30</v>
      </c>
      <c r="L661">
        <v>5000000</v>
      </c>
      <c r="M661">
        <v>2006</v>
      </c>
      <c r="N661">
        <v>7.4</v>
      </c>
      <c r="O661">
        <v>19138847</v>
      </c>
      <c r="S661" t="s">
        <v>1973</v>
      </c>
      <c r="T661">
        <v>82</v>
      </c>
      <c r="U661">
        <v>6.9</v>
      </c>
      <c r="V661">
        <v>6.9</v>
      </c>
      <c r="W661">
        <v>7.8529999999999998</v>
      </c>
    </row>
    <row r="662" spans="1:23" x14ac:dyDescent="0.3">
      <c r="A662" t="s">
        <v>867</v>
      </c>
      <c r="B662">
        <v>55</v>
      </c>
      <c r="C662">
        <v>117</v>
      </c>
      <c r="D662">
        <v>20966644</v>
      </c>
      <c r="E662" t="s">
        <v>588</v>
      </c>
      <c r="F662" t="s">
        <v>1974</v>
      </c>
      <c r="G662" t="s">
        <v>1975</v>
      </c>
      <c r="H662">
        <v>29610</v>
      </c>
      <c r="I662">
        <v>94</v>
      </c>
      <c r="J662" t="s">
        <v>29</v>
      </c>
      <c r="K662" t="s">
        <v>200</v>
      </c>
      <c r="L662">
        <v>3000000</v>
      </c>
      <c r="M662">
        <v>1985</v>
      </c>
      <c r="N662">
        <v>7.4</v>
      </c>
      <c r="O662">
        <v>17966644</v>
      </c>
      <c r="S662" t="s">
        <v>1976</v>
      </c>
      <c r="T662">
        <v>81</v>
      </c>
      <c r="U662">
        <v>6.9</v>
      </c>
      <c r="V662">
        <v>6.9</v>
      </c>
      <c r="W662">
        <v>7.8529999999999998</v>
      </c>
    </row>
    <row r="663" spans="1:23" x14ac:dyDescent="0.3">
      <c r="A663" t="s">
        <v>886</v>
      </c>
      <c r="B663">
        <v>276</v>
      </c>
      <c r="C663">
        <v>103</v>
      </c>
      <c r="D663">
        <v>21501098</v>
      </c>
      <c r="E663" t="s">
        <v>73</v>
      </c>
      <c r="F663" t="s">
        <v>834</v>
      </c>
      <c r="G663" t="s">
        <v>1977</v>
      </c>
      <c r="H663">
        <v>115813</v>
      </c>
      <c r="I663">
        <v>216</v>
      </c>
      <c r="J663" t="s">
        <v>29</v>
      </c>
      <c r="K663" t="s">
        <v>30</v>
      </c>
      <c r="L663">
        <v>5000000</v>
      </c>
      <c r="M663">
        <v>2013</v>
      </c>
      <c r="N663">
        <v>7.4</v>
      </c>
      <c r="O663">
        <v>16501098</v>
      </c>
      <c r="S663" t="s">
        <v>1978</v>
      </c>
      <c r="T663">
        <v>81</v>
      </c>
      <c r="U663">
        <v>6.9</v>
      </c>
      <c r="V663">
        <v>6.9</v>
      </c>
      <c r="W663">
        <v>7.8529999999999998</v>
      </c>
    </row>
    <row r="664" spans="1:23" x14ac:dyDescent="0.3">
      <c r="A664" t="s">
        <v>1137</v>
      </c>
      <c r="B664">
        <v>41</v>
      </c>
      <c r="C664">
        <v>111</v>
      </c>
      <c r="D664">
        <v>22551000</v>
      </c>
      <c r="E664" t="s">
        <v>699</v>
      </c>
      <c r="F664" t="s">
        <v>106</v>
      </c>
      <c r="G664" t="s">
        <v>1979</v>
      </c>
      <c r="H664">
        <v>37269</v>
      </c>
      <c r="I664">
        <v>165</v>
      </c>
      <c r="J664" t="s">
        <v>29</v>
      </c>
      <c r="K664" t="s">
        <v>200</v>
      </c>
      <c r="L664">
        <v>8000000</v>
      </c>
      <c r="M664">
        <v>1993</v>
      </c>
      <c r="N664">
        <v>7.4</v>
      </c>
      <c r="O664">
        <v>14551000</v>
      </c>
      <c r="S664" t="s">
        <v>1980</v>
      </c>
      <c r="T664">
        <v>78</v>
      </c>
      <c r="U664">
        <v>6.9</v>
      </c>
      <c r="V664">
        <v>6.9</v>
      </c>
      <c r="W664">
        <v>7.8529999999999998</v>
      </c>
    </row>
    <row r="665" spans="1:23" x14ac:dyDescent="0.3">
      <c r="A665" t="s">
        <v>1163</v>
      </c>
      <c r="B665">
        <v>159</v>
      </c>
      <c r="C665">
        <v>116</v>
      </c>
      <c r="D665">
        <v>22201636</v>
      </c>
      <c r="E665" t="s">
        <v>1981</v>
      </c>
      <c r="F665" t="s">
        <v>1982</v>
      </c>
      <c r="G665" t="s">
        <v>1983</v>
      </c>
      <c r="H665">
        <v>33567</v>
      </c>
      <c r="I665">
        <v>206</v>
      </c>
      <c r="J665" t="s">
        <v>29</v>
      </c>
      <c r="K665" t="s">
        <v>30</v>
      </c>
      <c r="L665">
        <v>8000000</v>
      </c>
      <c r="M665">
        <v>2005</v>
      </c>
      <c r="N665">
        <v>7.4</v>
      </c>
      <c r="O665">
        <v>14201636</v>
      </c>
      <c r="S665" t="s">
        <v>1851</v>
      </c>
      <c r="T665">
        <v>122</v>
      </c>
      <c r="U665">
        <v>6.7</v>
      </c>
      <c r="V665">
        <v>6.9</v>
      </c>
      <c r="W665">
        <v>7.8529999999999998</v>
      </c>
    </row>
    <row r="666" spans="1:23" x14ac:dyDescent="0.3">
      <c r="A666" t="s">
        <v>1881</v>
      </c>
      <c r="B666">
        <v>128</v>
      </c>
      <c r="C666">
        <v>123</v>
      </c>
      <c r="D666">
        <v>25776062</v>
      </c>
      <c r="E666" t="s">
        <v>607</v>
      </c>
      <c r="F666" t="s">
        <v>1984</v>
      </c>
      <c r="G666" t="s">
        <v>1985</v>
      </c>
      <c r="H666">
        <v>61651</v>
      </c>
      <c r="I666">
        <v>271</v>
      </c>
      <c r="J666" t="s">
        <v>29</v>
      </c>
      <c r="K666" t="s">
        <v>30</v>
      </c>
      <c r="L666">
        <v>12000000</v>
      </c>
      <c r="M666">
        <v>2002</v>
      </c>
      <c r="N666">
        <v>7.4</v>
      </c>
      <c r="O666">
        <v>13776062</v>
      </c>
      <c r="S666" t="s">
        <v>1986</v>
      </c>
      <c r="T666">
        <v>109</v>
      </c>
      <c r="U666">
        <v>6.8</v>
      </c>
      <c r="V666">
        <v>6.9</v>
      </c>
      <c r="W666">
        <v>7.8529999999999998</v>
      </c>
    </row>
    <row r="667" spans="1:23" x14ac:dyDescent="0.3">
      <c r="A667" t="s">
        <v>753</v>
      </c>
      <c r="B667">
        <v>267</v>
      </c>
      <c r="C667">
        <v>77</v>
      </c>
      <c r="D667">
        <v>53337608</v>
      </c>
      <c r="E667" t="s">
        <v>1987</v>
      </c>
      <c r="F667" t="s">
        <v>482</v>
      </c>
      <c r="G667" t="s">
        <v>1988</v>
      </c>
      <c r="H667">
        <v>188785</v>
      </c>
      <c r="I667">
        <v>467</v>
      </c>
      <c r="J667" t="s">
        <v>29</v>
      </c>
      <c r="K667" t="s">
        <v>30</v>
      </c>
      <c r="L667">
        <v>40000000</v>
      </c>
      <c r="M667">
        <v>2005</v>
      </c>
      <c r="N667">
        <v>7.4</v>
      </c>
      <c r="O667">
        <v>13337608</v>
      </c>
      <c r="S667" t="s">
        <v>1986</v>
      </c>
      <c r="T667">
        <v>109</v>
      </c>
      <c r="U667">
        <v>6.8</v>
      </c>
      <c r="V667">
        <v>6.9</v>
      </c>
      <c r="W667">
        <v>7.8529999999999998</v>
      </c>
    </row>
    <row r="668" spans="1:23" x14ac:dyDescent="0.3">
      <c r="A668" t="s">
        <v>1989</v>
      </c>
      <c r="B668">
        <v>111</v>
      </c>
      <c r="C668">
        <v>107</v>
      </c>
      <c r="D668">
        <v>28014536</v>
      </c>
      <c r="E668" t="s">
        <v>1990</v>
      </c>
      <c r="F668" t="s">
        <v>294</v>
      </c>
      <c r="G668" t="s">
        <v>1991</v>
      </c>
      <c r="H668">
        <v>73347</v>
      </c>
      <c r="I668">
        <v>296</v>
      </c>
      <c r="J668" t="s">
        <v>29</v>
      </c>
      <c r="K668" t="s">
        <v>30</v>
      </c>
      <c r="L668">
        <v>15000000</v>
      </c>
      <c r="M668">
        <v>1997</v>
      </c>
      <c r="N668">
        <v>7.4</v>
      </c>
      <c r="O668">
        <v>13014536</v>
      </c>
      <c r="S668" t="s">
        <v>780</v>
      </c>
      <c r="T668">
        <v>135.5</v>
      </c>
      <c r="U668">
        <v>6.85</v>
      </c>
      <c r="V668">
        <v>6.88</v>
      </c>
      <c r="W668">
        <v>7.8529999999999998</v>
      </c>
    </row>
    <row r="669" spans="1:23" x14ac:dyDescent="0.3">
      <c r="A669" t="s">
        <v>1301</v>
      </c>
      <c r="B669">
        <v>368</v>
      </c>
      <c r="C669">
        <v>130</v>
      </c>
      <c r="D669">
        <v>21589307</v>
      </c>
      <c r="E669" t="s">
        <v>92</v>
      </c>
      <c r="F669" t="s">
        <v>145</v>
      </c>
      <c r="G669" t="s">
        <v>1992</v>
      </c>
      <c r="H669">
        <v>135286</v>
      </c>
      <c r="I669">
        <v>261</v>
      </c>
      <c r="J669" t="s">
        <v>29</v>
      </c>
      <c r="K669" t="s">
        <v>30</v>
      </c>
      <c r="L669">
        <v>10000000</v>
      </c>
      <c r="M669">
        <v>2012</v>
      </c>
      <c r="N669">
        <v>7.4</v>
      </c>
      <c r="O669">
        <v>11589307</v>
      </c>
      <c r="S669" t="s">
        <v>780</v>
      </c>
      <c r="T669">
        <v>135.5</v>
      </c>
      <c r="U669">
        <v>6.85</v>
      </c>
      <c r="V669">
        <v>6.88</v>
      </c>
      <c r="W669">
        <v>7.8529999999999998</v>
      </c>
    </row>
    <row r="670" spans="1:23" x14ac:dyDescent="0.3">
      <c r="A670" t="s">
        <v>1993</v>
      </c>
      <c r="B670">
        <v>128</v>
      </c>
      <c r="C670">
        <v>121</v>
      </c>
      <c r="D670">
        <v>22905674</v>
      </c>
      <c r="E670" t="s">
        <v>26</v>
      </c>
      <c r="F670" t="s">
        <v>496</v>
      </c>
      <c r="G670" t="s">
        <v>1994</v>
      </c>
      <c r="H670">
        <v>121676</v>
      </c>
      <c r="I670">
        <v>290</v>
      </c>
      <c r="J670" t="s">
        <v>29</v>
      </c>
      <c r="K670" t="s">
        <v>30</v>
      </c>
      <c r="L670">
        <v>12000000</v>
      </c>
      <c r="M670">
        <v>1998</v>
      </c>
      <c r="N670">
        <v>7.4</v>
      </c>
      <c r="O670">
        <v>10905674</v>
      </c>
      <c r="S670" t="s">
        <v>1995</v>
      </c>
      <c r="T670">
        <v>116.5</v>
      </c>
      <c r="U670">
        <v>6.75</v>
      </c>
      <c r="V670">
        <v>6.88</v>
      </c>
      <c r="W670">
        <v>7.8529999999999998</v>
      </c>
    </row>
    <row r="671" spans="1:23" x14ac:dyDescent="0.3">
      <c r="A671" t="s">
        <v>72</v>
      </c>
      <c r="B671">
        <v>159</v>
      </c>
      <c r="C671">
        <v>150</v>
      </c>
      <c r="D671">
        <v>100853835</v>
      </c>
      <c r="E671" t="s">
        <v>217</v>
      </c>
      <c r="F671" t="s">
        <v>145</v>
      </c>
      <c r="G671" t="s">
        <v>1996</v>
      </c>
      <c r="H671">
        <v>200556</v>
      </c>
      <c r="I671">
        <v>611</v>
      </c>
      <c r="J671" t="s">
        <v>29</v>
      </c>
      <c r="K671" t="s">
        <v>30</v>
      </c>
      <c r="L671">
        <v>90000000</v>
      </c>
      <c r="M671">
        <v>1997</v>
      </c>
      <c r="N671">
        <v>7.4</v>
      </c>
      <c r="O671">
        <v>10853835</v>
      </c>
      <c r="S671" t="s">
        <v>1995</v>
      </c>
      <c r="T671">
        <v>116.5</v>
      </c>
      <c r="U671">
        <v>6.75</v>
      </c>
      <c r="V671">
        <v>6.88</v>
      </c>
      <c r="W671">
        <v>7.8529999999999998</v>
      </c>
    </row>
    <row r="672" spans="1:23" x14ac:dyDescent="0.3">
      <c r="A672" t="s">
        <v>194</v>
      </c>
      <c r="B672">
        <v>52</v>
      </c>
      <c r="C672">
        <v>164</v>
      </c>
      <c r="D672">
        <v>26400000</v>
      </c>
      <c r="E672" t="s">
        <v>901</v>
      </c>
      <c r="F672" t="s">
        <v>1997</v>
      </c>
      <c r="G672" t="s">
        <v>1998</v>
      </c>
      <c r="H672">
        <v>12980</v>
      </c>
      <c r="I672">
        <v>89</v>
      </c>
      <c r="J672" t="s">
        <v>29</v>
      </c>
      <c r="K672" t="s">
        <v>200</v>
      </c>
      <c r="L672">
        <v>16000000</v>
      </c>
      <c r="M672">
        <v>1984</v>
      </c>
      <c r="N672">
        <v>7.4</v>
      </c>
      <c r="O672">
        <v>10400000</v>
      </c>
      <c r="S672" t="s">
        <v>1999</v>
      </c>
      <c r="T672">
        <v>125</v>
      </c>
      <c r="U672">
        <v>6.8</v>
      </c>
      <c r="V672">
        <v>6.87</v>
      </c>
      <c r="W672">
        <v>7.8529999999999998</v>
      </c>
    </row>
    <row r="673" spans="1:23" x14ac:dyDescent="0.3">
      <c r="A673" t="s">
        <v>549</v>
      </c>
      <c r="B673">
        <v>283</v>
      </c>
      <c r="C673">
        <v>104</v>
      </c>
      <c r="D673">
        <v>16168741</v>
      </c>
      <c r="E673" t="s">
        <v>220</v>
      </c>
      <c r="F673" t="s">
        <v>2000</v>
      </c>
      <c r="G673" t="s">
        <v>2001</v>
      </c>
      <c r="H673">
        <v>99430</v>
      </c>
      <c r="I673">
        <v>182</v>
      </c>
      <c r="J673" t="s">
        <v>29</v>
      </c>
      <c r="K673" t="s">
        <v>30</v>
      </c>
      <c r="L673">
        <v>8000000</v>
      </c>
      <c r="M673">
        <v>2013</v>
      </c>
      <c r="N673">
        <v>7.4</v>
      </c>
      <c r="O673">
        <v>8168741</v>
      </c>
      <c r="S673" t="s">
        <v>2002</v>
      </c>
      <c r="T673">
        <v>112</v>
      </c>
      <c r="U673">
        <v>6.9</v>
      </c>
      <c r="V673">
        <v>6.87</v>
      </c>
      <c r="W673">
        <v>7.8529999999999998</v>
      </c>
    </row>
    <row r="674" spans="1:23" x14ac:dyDescent="0.3">
      <c r="A674" t="s">
        <v>889</v>
      </c>
      <c r="B674">
        <v>169</v>
      </c>
      <c r="C674">
        <v>103</v>
      </c>
      <c r="D674">
        <v>9013113</v>
      </c>
      <c r="E674" t="s">
        <v>1061</v>
      </c>
      <c r="F674" t="s">
        <v>2003</v>
      </c>
      <c r="G674" t="s">
        <v>2004</v>
      </c>
      <c r="H674">
        <v>36321</v>
      </c>
      <c r="I674">
        <v>230</v>
      </c>
      <c r="J674" t="s">
        <v>29</v>
      </c>
      <c r="K674" t="s">
        <v>30</v>
      </c>
      <c r="L674">
        <v>1000000</v>
      </c>
      <c r="M674">
        <v>2005</v>
      </c>
      <c r="N674">
        <v>7.4</v>
      </c>
      <c r="O674">
        <v>8013113</v>
      </c>
      <c r="S674" t="s">
        <v>1938</v>
      </c>
      <c r="T674">
        <v>105</v>
      </c>
      <c r="U674">
        <v>6.6</v>
      </c>
      <c r="V674">
        <v>6.87</v>
      </c>
      <c r="W674">
        <v>7.8529999999999998</v>
      </c>
    </row>
    <row r="675" spans="1:23" x14ac:dyDescent="0.3">
      <c r="A675" t="s">
        <v>2005</v>
      </c>
      <c r="B675">
        <v>137</v>
      </c>
      <c r="C675">
        <v>114</v>
      </c>
      <c r="D675">
        <v>13876974</v>
      </c>
      <c r="E675" t="s">
        <v>699</v>
      </c>
      <c r="F675" t="s">
        <v>2006</v>
      </c>
      <c r="G675" t="s">
        <v>2007</v>
      </c>
      <c r="H675">
        <v>19397</v>
      </c>
      <c r="I675">
        <v>214</v>
      </c>
      <c r="J675" t="s">
        <v>103</v>
      </c>
      <c r="K675" t="s">
        <v>767</v>
      </c>
      <c r="L675">
        <v>7000000</v>
      </c>
      <c r="M675">
        <v>2001</v>
      </c>
      <c r="N675">
        <v>7.4</v>
      </c>
      <c r="O675">
        <v>6876974</v>
      </c>
      <c r="S675" t="s">
        <v>1938</v>
      </c>
      <c r="T675">
        <v>105</v>
      </c>
      <c r="U675">
        <v>6.6</v>
      </c>
      <c r="V675">
        <v>6.87</v>
      </c>
      <c r="W675">
        <v>7.8529999999999998</v>
      </c>
    </row>
    <row r="676" spans="1:23" x14ac:dyDescent="0.3">
      <c r="A676" t="s">
        <v>932</v>
      </c>
      <c r="B676">
        <v>377</v>
      </c>
      <c r="C676">
        <v>112</v>
      </c>
      <c r="D676">
        <v>9701559</v>
      </c>
      <c r="E676" t="s">
        <v>588</v>
      </c>
      <c r="F676" t="s">
        <v>921</v>
      </c>
      <c r="G676" t="s">
        <v>2008</v>
      </c>
      <c r="H676">
        <v>141425</v>
      </c>
      <c r="I676">
        <v>283</v>
      </c>
      <c r="J676" t="s">
        <v>29</v>
      </c>
      <c r="K676" t="s">
        <v>30</v>
      </c>
      <c r="L676">
        <v>3500000</v>
      </c>
      <c r="M676">
        <v>2010</v>
      </c>
      <c r="N676">
        <v>7.4</v>
      </c>
      <c r="O676">
        <v>6201559</v>
      </c>
      <c r="S676" t="s">
        <v>1424</v>
      </c>
      <c r="T676">
        <v>102</v>
      </c>
      <c r="U676">
        <v>6.7</v>
      </c>
      <c r="V676">
        <v>6.87</v>
      </c>
      <c r="W676">
        <v>7.8529999999999998</v>
      </c>
    </row>
    <row r="677" spans="1:23" x14ac:dyDescent="0.3">
      <c r="A677" t="s">
        <v>2009</v>
      </c>
      <c r="B677">
        <v>110</v>
      </c>
      <c r="C677">
        <v>88</v>
      </c>
      <c r="D677">
        <v>7362100</v>
      </c>
      <c r="E677" t="s">
        <v>73</v>
      </c>
      <c r="F677" t="s">
        <v>2010</v>
      </c>
      <c r="G677" t="s">
        <v>2011</v>
      </c>
      <c r="H677">
        <v>60295</v>
      </c>
      <c r="I677">
        <v>232</v>
      </c>
      <c r="J677" t="s">
        <v>29</v>
      </c>
      <c r="K677" t="s">
        <v>30</v>
      </c>
      <c r="L677">
        <v>1500000</v>
      </c>
      <c r="M677">
        <v>2005</v>
      </c>
      <c r="N677">
        <v>7.4</v>
      </c>
      <c r="O677">
        <v>5862100</v>
      </c>
      <c r="S677" t="s">
        <v>1356</v>
      </c>
      <c r="T677">
        <v>100</v>
      </c>
      <c r="U677">
        <v>6.7</v>
      </c>
      <c r="V677">
        <v>6.86</v>
      </c>
      <c r="W677">
        <v>7.8529999999999998</v>
      </c>
    </row>
    <row r="678" spans="1:23" x14ac:dyDescent="0.3">
      <c r="A678" t="s">
        <v>894</v>
      </c>
      <c r="B678">
        <v>60</v>
      </c>
      <c r="C678">
        <v>91</v>
      </c>
      <c r="D678">
        <v>8108247</v>
      </c>
      <c r="E678" t="s">
        <v>588</v>
      </c>
      <c r="F678" t="s">
        <v>1524</v>
      </c>
      <c r="G678" t="s">
        <v>2012</v>
      </c>
      <c r="H678">
        <v>9607</v>
      </c>
      <c r="I678">
        <v>174</v>
      </c>
      <c r="J678" t="s">
        <v>29</v>
      </c>
      <c r="K678" t="s">
        <v>30</v>
      </c>
      <c r="L678">
        <v>3300000</v>
      </c>
      <c r="M678">
        <v>2006</v>
      </c>
      <c r="N678">
        <v>7.4</v>
      </c>
      <c r="O678">
        <v>4808247</v>
      </c>
      <c r="S678" t="s">
        <v>1356</v>
      </c>
      <c r="T678">
        <v>100</v>
      </c>
      <c r="U678">
        <v>6.7</v>
      </c>
      <c r="V678">
        <v>6.86</v>
      </c>
      <c r="W678">
        <v>7.8529999999999998</v>
      </c>
    </row>
    <row r="679" spans="1:23" x14ac:dyDescent="0.3">
      <c r="A679" t="s">
        <v>824</v>
      </c>
      <c r="B679">
        <v>77</v>
      </c>
      <c r="C679">
        <v>96</v>
      </c>
      <c r="D679">
        <v>4505922</v>
      </c>
      <c r="E679" t="s">
        <v>73</v>
      </c>
      <c r="F679" t="s">
        <v>802</v>
      </c>
      <c r="G679" t="s">
        <v>2013</v>
      </c>
      <c r="H679">
        <v>63951</v>
      </c>
      <c r="I679">
        <v>252</v>
      </c>
      <c r="J679" t="s">
        <v>29</v>
      </c>
      <c r="K679" t="s">
        <v>30</v>
      </c>
      <c r="L679">
        <v>200000</v>
      </c>
      <c r="M679">
        <v>1996</v>
      </c>
      <c r="N679">
        <v>7.4</v>
      </c>
      <c r="O679">
        <v>4305922</v>
      </c>
      <c r="S679" t="s">
        <v>1080</v>
      </c>
      <c r="T679">
        <v>125.5</v>
      </c>
      <c r="U679">
        <v>6.55</v>
      </c>
      <c r="V679">
        <v>6.85</v>
      </c>
      <c r="W679">
        <v>7.8529999999999998</v>
      </c>
    </row>
    <row r="680" spans="1:23" x14ac:dyDescent="0.3">
      <c r="A680" t="s">
        <v>897</v>
      </c>
      <c r="B680">
        <v>149</v>
      </c>
      <c r="C680">
        <v>91</v>
      </c>
      <c r="D680">
        <v>4946250</v>
      </c>
      <c r="E680" t="s">
        <v>232</v>
      </c>
      <c r="F680" t="s">
        <v>2014</v>
      </c>
      <c r="G680" t="s">
        <v>2015</v>
      </c>
      <c r="H680">
        <v>9540</v>
      </c>
      <c r="I680">
        <v>80</v>
      </c>
      <c r="J680" t="s">
        <v>29</v>
      </c>
      <c r="K680" t="s">
        <v>30</v>
      </c>
      <c r="L680">
        <v>1000000</v>
      </c>
      <c r="M680">
        <v>2013</v>
      </c>
      <c r="N680">
        <v>7.4</v>
      </c>
      <c r="O680">
        <v>3946250</v>
      </c>
      <c r="S680" t="s">
        <v>1080</v>
      </c>
      <c r="T680">
        <v>125.5</v>
      </c>
      <c r="U680">
        <v>6.55</v>
      </c>
      <c r="V680">
        <v>6.85</v>
      </c>
      <c r="W680">
        <v>7.8529999999999998</v>
      </c>
    </row>
    <row r="681" spans="1:23" x14ac:dyDescent="0.3">
      <c r="A681" t="s">
        <v>848</v>
      </c>
      <c r="B681">
        <v>23</v>
      </c>
      <c r="C681">
        <v>115</v>
      </c>
      <c r="D681">
        <v>25842000</v>
      </c>
      <c r="E681" t="s">
        <v>607</v>
      </c>
      <c r="F681" t="s">
        <v>136</v>
      </c>
      <c r="G681" t="s">
        <v>2016</v>
      </c>
      <c r="H681">
        <v>13455</v>
      </c>
      <c r="I681">
        <v>87</v>
      </c>
      <c r="J681" t="s">
        <v>29</v>
      </c>
      <c r="K681" t="s">
        <v>200</v>
      </c>
      <c r="L681">
        <v>22000000</v>
      </c>
      <c r="M681">
        <v>1993</v>
      </c>
      <c r="N681">
        <v>7.4</v>
      </c>
      <c r="O681">
        <v>3842000</v>
      </c>
      <c r="S681" t="s">
        <v>812</v>
      </c>
      <c r="T681">
        <v>92.5</v>
      </c>
      <c r="U681">
        <v>6.85</v>
      </c>
      <c r="V681">
        <v>6.85</v>
      </c>
      <c r="W681">
        <v>7.8529999999999998</v>
      </c>
    </row>
    <row r="682" spans="1:23" x14ac:dyDescent="0.3">
      <c r="A682" t="s">
        <v>1907</v>
      </c>
      <c r="B682">
        <v>204</v>
      </c>
      <c r="C682">
        <v>144</v>
      </c>
      <c r="D682">
        <v>52822418</v>
      </c>
      <c r="E682" t="s">
        <v>2017</v>
      </c>
      <c r="F682" t="s">
        <v>2018</v>
      </c>
      <c r="G682" t="s">
        <v>2019</v>
      </c>
      <c r="H682">
        <v>47764</v>
      </c>
      <c r="I682">
        <v>219</v>
      </c>
      <c r="J682" t="s">
        <v>29</v>
      </c>
      <c r="K682" t="s">
        <v>30</v>
      </c>
      <c r="L682">
        <v>50000000</v>
      </c>
      <c r="M682">
        <v>2016</v>
      </c>
      <c r="N682">
        <v>7.4</v>
      </c>
      <c r="O682">
        <v>2822418</v>
      </c>
      <c r="S682" t="s">
        <v>812</v>
      </c>
      <c r="T682">
        <v>92.5</v>
      </c>
      <c r="U682">
        <v>6.85</v>
      </c>
      <c r="V682">
        <v>6.85</v>
      </c>
      <c r="W682">
        <v>7.8529999999999998</v>
      </c>
    </row>
    <row r="683" spans="1:23" x14ac:dyDescent="0.3">
      <c r="A683" t="s">
        <v>879</v>
      </c>
      <c r="B683">
        <v>16</v>
      </c>
      <c r="C683">
        <v>104</v>
      </c>
      <c r="D683">
        <v>12514138</v>
      </c>
      <c r="E683" t="s">
        <v>588</v>
      </c>
      <c r="F683" t="s">
        <v>2020</v>
      </c>
      <c r="G683" t="s">
        <v>2021</v>
      </c>
      <c r="H683">
        <v>2801</v>
      </c>
      <c r="I683">
        <v>28</v>
      </c>
      <c r="J683" t="s">
        <v>29</v>
      </c>
      <c r="K683" t="s">
        <v>30</v>
      </c>
      <c r="L683">
        <v>10000000</v>
      </c>
      <c r="M683">
        <v>1997</v>
      </c>
      <c r="N683">
        <v>7.4</v>
      </c>
      <c r="O683">
        <v>2514138</v>
      </c>
      <c r="S683" t="s">
        <v>1861</v>
      </c>
      <c r="T683">
        <v>128.5</v>
      </c>
      <c r="U683">
        <v>6.85</v>
      </c>
      <c r="V683">
        <v>6.85</v>
      </c>
      <c r="W683">
        <v>7.8529999999999998</v>
      </c>
    </row>
    <row r="684" spans="1:23" x14ac:dyDescent="0.3">
      <c r="A684" t="s">
        <v>1105</v>
      </c>
      <c r="B684">
        <v>220</v>
      </c>
      <c r="C684">
        <v>92</v>
      </c>
      <c r="D684">
        <v>17508670</v>
      </c>
      <c r="E684" t="s">
        <v>1915</v>
      </c>
      <c r="F684" t="s">
        <v>2022</v>
      </c>
      <c r="G684" t="s">
        <v>2023</v>
      </c>
      <c r="H684">
        <v>64625</v>
      </c>
      <c r="I684">
        <v>281</v>
      </c>
      <c r="J684" t="s">
        <v>29</v>
      </c>
      <c r="K684" t="s">
        <v>200</v>
      </c>
      <c r="L684">
        <v>15000000</v>
      </c>
      <c r="M684">
        <v>2006</v>
      </c>
      <c r="N684">
        <v>7.4</v>
      </c>
      <c r="O684">
        <v>2508670</v>
      </c>
      <c r="S684" t="s">
        <v>503</v>
      </c>
      <c r="T684">
        <v>126</v>
      </c>
      <c r="U684">
        <v>6.85</v>
      </c>
      <c r="V684">
        <v>6.85</v>
      </c>
      <c r="W684">
        <v>7.8529999999999998</v>
      </c>
    </row>
    <row r="685" spans="1:23" x14ac:dyDescent="0.3">
      <c r="A685" t="s">
        <v>1150</v>
      </c>
      <c r="B685">
        <v>181</v>
      </c>
      <c r="C685">
        <v>107</v>
      </c>
      <c r="D685">
        <v>15854988</v>
      </c>
      <c r="E685" t="s">
        <v>588</v>
      </c>
      <c r="F685" t="s">
        <v>902</v>
      </c>
      <c r="G685" t="s">
        <v>2024</v>
      </c>
      <c r="H685">
        <v>36542</v>
      </c>
      <c r="I685">
        <v>378</v>
      </c>
      <c r="J685" t="s">
        <v>29</v>
      </c>
      <c r="K685" t="s">
        <v>30</v>
      </c>
      <c r="L685">
        <v>13500000</v>
      </c>
      <c r="M685">
        <v>2002</v>
      </c>
      <c r="N685">
        <v>7.4</v>
      </c>
      <c r="O685">
        <v>2354988</v>
      </c>
      <c r="S685" t="s">
        <v>1770</v>
      </c>
      <c r="T685">
        <v>123.5</v>
      </c>
      <c r="U685">
        <v>6.85</v>
      </c>
      <c r="V685">
        <v>6.85</v>
      </c>
      <c r="W685">
        <v>7.8529999999999998</v>
      </c>
    </row>
    <row r="686" spans="1:23" x14ac:dyDescent="0.3">
      <c r="A686" t="s">
        <v>522</v>
      </c>
      <c r="B686">
        <v>535</v>
      </c>
      <c r="C686">
        <v>104</v>
      </c>
      <c r="D686">
        <v>13214255</v>
      </c>
      <c r="E686" t="s">
        <v>220</v>
      </c>
      <c r="F686" t="s">
        <v>2025</v>
      </c>
      <c r="G686" t="s">
        <v>2026</v>
      </c>
      <c r="H686">
        <v>96233</v>
      </c>
      <c r="I686">
        <v>313</v>
      </c>
      <c r="J686" t="s">
        <v>29</v>
      </c>
      <c r="K686" t="s">
        <v>30</v>
      </c>
      <c r="L686">
        <v>11000000</v>
      </c>
      <c r="M686">
        <v>2013</v>
      </c>
      <c r="N686">
        <v>7.4</v>
      </c>
      <c r="O686">
        <v>2214255</v>
      </c>
      <c r="S686" t="s">
        <v>1770</v>
      </c>
      <c r="T686">
        <v>123.5</v>
      </c>
      <c r="U686">
        <v>6.85</v>
      </c>
      <c r="V686">
        <v>6.85</v>
      </c>
      <c r="W686">
        <v>7.8529999999999998</v>
      </c>
    </row>
    <row r="687" spans="1:23" x14ac:dyDescent="0.3">
      <c r="A687" t="s">
        <v>2027</v>
      </c>
      <c r="B687">
        <v>140</v>
      </c>
      <c r="C687">
        <v>120</v>
      </c>
      <c r="D687">
        <v>50173190</v>
      </c>
      <c r="E687" t="s">
        <v>887</v>
      </c>
      <c r="F687" t="s">
        <v>150</v>
      </c>
      <c r="G687" t="s">
        <v>2028</v>
      </c>
      <c r="H687">
        <v>148490</v>
      </c>
      <c r="I687">
        <v>537</v>
      </c>
      <c r="J687" t="s">
        <v>29</v>
      </c>
      <c r="K687" t="s">
        <v>30</v>
      </c>
      <c r="L687">
        <v>48000000</v>
      </c>
      <c r="M687">
        <v>2001</v>
      </c>
      <c r="N687">
        <v>7.4</v>
      </c>
      <c r="O687">
        <v>2173190</v>
      </c>
      <c r="S687" t="s">
        <v>2029</v>
      </c>
      <c r="T687">
        <v>121</v>
      </c>
      <c r="U687">
        <v>6.85</v>
      </c>
      <c r="V687">
        <v>6.85</v>
      </c>
      <c r="W687">
        <v>7.8529999999999998</v>
      </c>
    </row>
    <row r="688" spans="1:23" x14ac:dyDescent="0.3">
      <c r="A688" t="s">
        <v>900</v>
      </c>
      <c r="B688">
        <v>151</v>
      </c>
      <c r="C688">
        <v>91</v>
      </c>
      <c r="D688">
        <v>3885134</v>
      </c>
      <c r="E688" t="s">
        <v>73</v>
      </c>
      <c r="F688" t="s">
        <v>2030</v>
      </c>
      <c r="G688" t="s">
        <v>2031</v>
      </c>
      <c r="H688">
        <v>31130</v>
      </c>
      <c r="I688">
        <v>243</v>
      </c>
      <c r="J688" t="s">
        <v>29</v>
      </c>
      <c r="K688" t="s">
        <v>30</v>
      </c>
      <c r="L688">
        <v>2000000</v>
      </c>
      <c r="M688">
        <v>2005</v>
      </c>
      <c r="N688">
        <v>7.4</v>
      </c>
      <c r="O688">
        <v>1885134</v>
      </c>
      <c r="S688" t="s">
        <v>2032</v>
      </c>
      <c r="T688">
        <v>119</v>
      </c>
      <c r="U688">
        <v>6.85</v>
      </c>
      <c r="V688">
        <v>6.85</v>
      </c>
      <c r="W688">
        <v>7.8529999999999998</v>
      </c>
    </row>
    <row r="689" spans="1:23" x14ac:dyDescent="0.3">
      <c r="A689" t="s">
        <v>912</v>
      </c>
      <c r="B689">
        <v>105</v>
      </c>
      <c r="C689">
        <v>83</v>
      </c>
      <c r="D689">
        <v>1127331</v>
      </c>
      <c r="E689" t="s">
        <v>92</v>
      </c>
      <c r="F689" t="s">
        <v>2033</v>
      </c>
      <c r="G689" t="s">
        <v>2034</v>
      </c>
      <c r="H689">
        <v>7559</v>
      </c>
      <c r="I689">
        <v>77</v>
      </c>
      <c r="J689" t="s">
        <v>71</v>
      </c>
      <c r="K689" t="s">
        <v>2035</v>
      </c>
      <c r="L689">
        <v>46000</v>
      </c>
      <c r="M689">
        <v>2003</v>
      </c>
      <c r="N689">
        <v>7.4</v>
      </c>
      <c r="O689">
        <v>1081331</v>
      </c>
      <c r="S689" t="s">
        <v>2032</v>
      </c>
      <c r="T689">
        <v>119</v>
      </c>
      <c r="U689">
        <v>6.85</v>
      </c>
      <c r="V689">
        <v>6.85</v>
      </c>
      <c r="W689">
        <v>7.8529999999999998</v>
      </c>
    </row>
    <row r="690" spans="1:23" x14ac:dyDescent="0.3">
      <c r="A690" t="s">
        <v>882</v>
      </c>
      <c r="B690">
        <v>149</v>
      </c>
      <c r="C690">
        <v>104</v>
      </c>
      <c r="D690">
        <v>6670712</v>
      </c>
      <c r="E690" t="s">
        <v>73</v>
      </c>
      <c r="F690" t="s">
        <v>1835</v>
      </c>
      <c r="G690" t="s">
        <v>2036</v>
      </c>
      <c r="H690">
        <v>27301</v>
      </c>
      <c r="I690">
        <v>101</v>
      </c>
      <c r="J690" t="s">
        <v>29</v>
      </c>
      <c r="K690" t="s">
        <v>30</v>
      </c>
      <c r="L690">
        <v>6000000</v>
      </c>
      <c r="M690">
        <v>2009</v>
      </c>
      <c r="N690">
        <v>7.4</v>
      </c>
      <c r="O690">
        <v>670712</v>
      </c>
      <c r="S690" t="s">
        <v>2037</v>
      </c>
      <c r="T690">
        <v>118</v>
      </c>
      <c r="U690">
        <v>6.85</v>
      </c>
      <c r="V690">
        <v>6.85</v>
      </c>
      <c r="W690">
        <v>7.8529999999999998</v>
      </c>
    </row>
    <row r="691" spans="1:23" x14ac:dyDescent="0.3">
      <c r="A691" t="s">
        <v>891</v>
      </c>
      <c r="B691">
        <v>29</v>
      </c>
      <c r="C691">
        <v>93</v>
      </c>
      <c r="D691">
        <v>155984</v>
      </c>
      <c r="E691" t="s">
        <v>1310</v>
      </c>
      <c r="F691" t="s">
        <v>2038</v>
      </c>
      <c r="G691" t="s">
        <v>2039</v>
      </c>
      <c r="H691">
        <v>586</v>
      </c>
      <c r="I691">
        <v>9</v>
      </c>
      <c r="J691" t="s">
        <v>29</v>
      </c>
      <c r="K691" t="s">
        <v>30</v>
      </c>
      <c r="L691">
        <v>160000</v>
      </c>
      <c r="M691">
        <v>2009</v>
      </c>
      <c r="N691">
        <v>7.4</v>
      </c>
      <c r="O691">
        <v>-4016</v>
      </c>
      <c r="S691" t="s">
        <v>2040</v>
      </c>
      <c r="T691">
        <v>118</v>
      </c>
      <c r="U691">
        <v>6.85</v>
      </c>
      <c r="V691">
        <v>6.85</v>
      </c>
      <c r="W691">
        <v>7.8529999999999998</v>
      </c>
    </row>
    <row r="692" spans="1:23" x14ac:dyDescent="0.3">
      <c r="A692" t="s">
        <v>1654</v>
      </c>
      <c r="B692">
        <v>168</v>
      </c>
      <c r="C692">
        <v>104</v>
      </c>
      <c r="D692">
        <v>1900725</v>
      </c>
      <c r="E692" t="s">
        <v>2041</v>
      </c>
      <c r="F692" t="s">
        <v>2042</v>
      </c>
      <c r="G692" t="s">
        <v>2043</v>
      </c>
      <c r="H692">
        <v>43205</v>
      </c>
      <c r="I692">
        <v>232</v>
      </c>
      <c r="J692" t="s">
        <v>29</v>
      </c>
      <c r="K692" t="s">
        <v>581</v>
      </c>
      <c r="L692">
        <v>2000000</v>
      </c>
      <c r="M692">
        <v>2005</v>
      </c>
      <c r="N692">
        <v>7.4</v>
      </c>
      <c r="O692">
        <v>-99275</v>
      </c>
      <c r="S692" t="s">
        <v>2037</v>
      </c>
      <c r="T692">
        <v>118</v>
      </c>
      <c r="U692">
        <v>6.85</v>
      </c>
      <c r="V692">
        <v>6.85</v>
      </c>
      <c r="W692">
        <v>7.8529999999999998</v>
      </c>
    </row>
    <row r="693" spans="1:23" x14ac:dyDescent="0.3">
      <c r="A693" t="s">
        <v>2044</v>
      </c>
      <c r="B693">
        <v>168</v>
      </c>
      <c r="C693">
        <v>87</v>
      </c>
      <c r="D693">
        <v>8579684</v>
      </c>
      <c r="E693" t="s">
        <v>676</v>
      </c>
      <c r="F693" t="s">
        <v>1299</v>
      </c>
      <c r="G693" t="s">
        <v>2045</v>
      </c>
      <c r="H693">
        <v>89547</v>
      </c>
      <c r="I693">
        <v>199</v>
      </c>
      <c r="J693" t="s">
        <v>29</v>
      </c>
      <c r="K693" t="s">
        <v>30</v>
      </c>
      <c r="L693">
        <v>9000000</v>
      </c>
      <c r="M693">
        <v>2007</v>
      </c>
      <c r="N693">
        <v>7.4</v>
      </c>
      <c r="O693">
        <v>-420316</v>
      </c>
      <c r="S693" t="s">
        <v>2046</v>
      </c>
      <c r="T693">
        <v>98.5</v>
      </c>
      <c r="U693">
        <v>6.85</v>
      </c>
      <c r="V693">
        <v>6.85</v>
      </c>
      <c r="W693">
        <v>7.8529999999999998</v>
      </c>
    </row>
    <row r="694" spans="1:23" x14ac:dyDescent="0.3">
      <c r="A694" t="s">
        <v>115</v>
      </c>
      <c r="B694">
        <v>112</v>
      </c>
      <c r="C694">
        <v>112</v>
      </c>
      <c r="D694">
        <v>32645</v>
      </c>
      <c r="E694" t="s">
        <v>1915</v>
      </c>
      <c r="F694" t="s">
        <v>44</v>
      </c>
      <c r="G694" t="s">
        <v>2047</v>
      </c>
      <c r="H694">
        <v>67797</v>
      </c>
      <c r="I694">
        <v>223</v>
      </c>
      <c r="J694" t="s">
        <v>29</v>
      </c>
      <c r="K694" t="s">
        <v>30</v>
      </c>
      <c r="L694">
        <v>500000</v>
      </c>
      <c r="M694">
        <v>1973</v>
      </c>
      <c r="N694">
        <v>7.4</v>
      </c>
      <c r="O694">
        <v>-467355</v>
      </c>
      <c r="S694" t="s">
        <v>2048</v>
      </c>
      <c r="T694">
        <v>93</v>
      </c>
      <c r="U694">
        <v>6.85</v>
      </c>
      <c r="V694">
        <v>6.85</v>
      </c>
      <c r="W694">
        <v>7.8529999999999998</v>
      </c>
    </row>
    <row r="695" spans="1:23" x14ac:dyDescent="0.3">
      <c r="A695" t="s">
        <v>104</v>
      </c>
      <c r="B695">
        <v>120</v>
      </c>
      <c r="C695">
        <v>109</v>
      </c>
      <c r="D695">
        <v>3798532</v>
      </c>
      <c r="E695" t="s">
        <v>1915</v>
      </c>
      <c r="F695" t="s">
        <v>2049</v>
      </c>
      <c r="G695" t="s">
        <v>2050</v>
      </c>
      <c r="H695">
        <v>41138</v>
      </c>
      <c r="I695">
        <v>208</v>
      </c>
      <c r="J695" t="s">
        <v>29</v>
      </c>
      <c r="K695" t="s">
        <v>30</v>
      </c>
      <c r="L695">
        <v>4500000</v>
      </c>
      <c r="M695">
        <v>1996</v>
      </c>
      <c r="N695">
        <v>7.4</v>
      </c>
      <c r="O695">
        <v>-701468</v>
      </c>
      <c r="S695" t="s">
        <v>2051</v>
      </c>
      <c r="T695">
        <v>92.5</v>
      </c>
      <c r="U695">
        <v>6.85</v>
      </c>
      <c r="V695">
        <v>6.85</v>
      </c>
      <c r="W695">
        <v>7.8529999999999998</v>
      </c>
    </row>
    <row r="696" spans="1:23" x14ac:dyDescent="0.3">
      <c r="A696" t="s">
        <v>1099</v>
      </c>
      <c r="B696">
        <v>122</v>
      </c>
      <c r="C696">
        <v>111</v>
      </c>
      <c r="D696">
        <v>6200756</v>
      </c>
      <c r="E696" t="s">
        <v>73</v>
      </c>
      <c r="F696" t="s">
        <v>740</v>
      </c>
      <c r="G696" t="s">
        <v>2052</v>
      </c>
      <c r="H696">
        <v>96129</v>
      </c>
      <c r="I696">
        <v>488</v>
      </c>
      <c r="J696" t="s">
        <v>29</v>
      </c>
      <c r="K696" t="s">
        <v>30</v>
      </c>
      <c r="L696">
        <v>7000000</v>
      </c>
      <c r="M696">
        <v>2001</v>
      </c>
      <c r="N696">
        <v>7.4</v>
      </c>
      <c r="O696">
        <v>-799244</v>
      </c>
      <c r="S696" t="s">
        <v>2009</v>
      </c>
      <c r="T696">
        <v>92.5</v>
      </c>
      <c r="U696">
        <v>6.85</v>
      </c>
      <c r="V696">
        <v>6.85</v>
      </c>
      <c r="W696">
        <v>7.8529999999999998</v>
      </c>
    </row>
    <row r="697" spans="1:23" x14ac:dyDescent="0.3">
      <c r="A697" t="s">
        <v>904</v>
      </c>
      <c r="B697">
        <v>117</v>
      </c>
      <c r="C697">
        <v>88</v>
      </c>
      <c r="D697">
        <v>104077</v>
      </c>
      <c r="E697" t="s">
        <v>1585</v>
      </c>
      <c r="F697" t="s">
        <v>2053</v>
      </c>
      <c r="G697" t="s">
        <v>2054</v>
      </c>
      <c r="H697">
        <v>46076</v>
      </c>
      <c r="I697">
        <v>88</v>
      </c>
      <c r="J697" t="s">
        <v>29</v>
      </c>
      <c r="K697" t="s">
        <v>30</v>
      </c>
      <c r="L697">
        <v>1000000</v>
      </c>
      <c r="M697">
        <v>2006</v>
      </c>
      <c r="N697">
        <v>7.4</v>
      </c>
      <c r="O697">
        <v>-895923</v>
      </c>
      <c r="S697" t="s">
        <v>2051</v>
      </c>
      <c r="T697">
        <v>92.5</v>
      </c>
      <c r="U697">
        <v>6.85</v>
      </c>
      <c r="V697">
        <v>6.85</v>
      </c>
      <c r="W697">
        <v>7.8529999999999998</v>
      </c>
    </row>
    <row r="698" spans="1:23" x14ac:dyDescent="0.3">
      <c r="A698" t="s">
        <v>870</v>
      </c>
      <c r="B698">
        <v>15</v>
      </c>
      <c r="C698">
        <v>135</v>
      </c>
      <c r="D698">
        <v>638951</v>
      </c>
      <c r="E698" t="s">
        <v>92</v>
      </c>
      <c r="F698" t="s">
        <v>2055</v>
      </c>
      <c r="G698" t="s">
        <v>2056</v>
      </c>
      <c r="H698">
        <v>775</v>
      </c>
      <c r="I698">
        <v>19</v>
      </c>
      <c r="J698" t="s">
        <v>184</v>
      </c>
      <c r="K698" t="s">
        <v>30</v>
      </c>
      <c r="L698">
        <v>1592000</v>
      </c>
      <c r="M698">
        <v>2006</v>
      </c>
      <c r="N698">
        <v>7.4</v>
      </c>
      <c r="O698">
        <v>-953049</v>
      </c>
      <c r="S698" t="s">
        <v>2009</v>
      </c>
      <c r="T698">
        <v>92.5</v>
      </c>
      <c r="U698">
        <v>6.85</v>
      </c>
      <c r="V698">
        <v>6.85</v>
      </c>
      <c r="W698">
        <v>7.8529999999999998</v>
      </c>
    </row>
    <row r="699" spans="1:23" x14ac:dyDescent="0.3">
      <c r="A699" t="s">
        <v>541</v>
      </c>
      <c r="B699">
        <v>149</v>
      </c>
      <c r="C699">
        <v>105</v>
      </c>
      <c r="D699">
        <v>2338695</v>
      </c>
      <c r="E699" t="s">
        <v>208</v>
      </c>
      <c r="F699" t="s">
        <v>176</v>
      </c>
      <c r="G699" t="s">
        <v>2057</v>
      </c>
      <c r="H699">
        <v>134070</v>
      </c>
      <c r="I699">
        <v>263</v>
      </c>
      <c r="J699" t="s">
        <v>29</v>
      </c>
      <c r="K699" t="s">
        <v>200</v>
      </c>
      <c r="L699">
        <v>4000000</v>
      </c>
      <c r="M699">
        <v>2004</v>
      </c>
      <c r="N699">
        <v>7.4</v>
      </c>
      <c r="O699">
        <v>-1661305</v>
      </c>
      <c r="S699" t="s">
        <v>2058</v>
      </c>
      <c r="T699">
        <v>86</v>
      </c>
      <c r="U699">
        <v>6.85</v>
      </c>
      <c r="V699">
        <v>6.85</v>
      </c>
      <c r="W699">
        <v>7.8529999999999998</v>
      </c>
    </row>
    <row r="700" spans="1:23" x14ac:dyDescent="0.3">
      <c r="A700" t="s">
        <v>1251</v>
      </c>
      <c r="B700">
        <v>137</v>
      </c>
      <c r="C700">
        <v>97</v>
      </c>
      <c r="D700">
        <v>8111360</v>
      </c>
      <c r="E700" t="s">
        <v>208</v>
      </c>
      <c r="F700" t="s">
        <v>2059</v>
      </c>
      <c r="G700" t="s">
        <v>2060</v>
      </c>
      <c r="H700">
        <v>34848</v>
      </c>
      <c r="I700">
        <v>203</v>
      </c>
      <c r="J700" t="s">
        <v>29</v>
      </c>
      <c r="K700" t="s">
        <v>200</v>
      </c>
      <c r="L700">
        <v>10000000</v>
      </c>
      <c r="M700">
        <v>2002</v>
      </c>
      <c r="N700">
        <v>7.4</v>
      </c>
      <c r="O700">
        <v>-1888640</v>
      </c>
      <c r="S700" t="s">
        <v>2058</v>
      </c>
      <c r="T700">
        <v>86</v>
      </c>
      <c r="U700">
        <v>6.85</v>
      </c>
      <c r="V700">
        <v>6.85</v>
      </c>
      <c r="W700">
        <v>7.8529999999999998</v>
      </c>
    </row>
    <row r="701" spans="1:23" x14ac:dyDescent="0.3">
      <c r="A701" t="s">
        <v>48</v>
      </c>
      <c r="B701">
        <v>93</v>
      </c>
      <c r="C701">
        <v>108</v>
      </c>
      <c r="D701">
        <v>3049135</v>
      </c>
      <c r="E701" t="s">
        <v>2061</v>
      </c>
      <c r="F701" t="s">
        <v>351</v>
      </c>
      <c r="G701" t="s">
        <v>2062</v>
      </c>
      <c r="H701">
        <v>50197</v>
      </c>
      <c r="I701">
        <v>265</v>
      </c>
      <c r="J701" t="s">
        <v>29</v>
      </c>
      <c r="K701" t="s">
        <v>83</v>
      </c>
      <c r="L701">
        <v>5000000</v>
      </c>
      <c r="M701">
        <v>1994</v>
      </c>
      <c r="N701">
        <v>7.4</v>
      </c>
      <c r="O701">
        <v>-1950865</v>
      </c>
      <c r="S701" t="s">
        <v>1059</v>
      </c>
      <c r="T701">
        <v>124</v>
      </c>
      <c r="U701">
        <v>6.6</v>
      </c>
      <c r="V701">
        <v>6.84</v>
      </c>
      <c r="W701">
        <v>7.8529999999999998</v>
      </c>
    </row>
    <row r="702" spans="1:23" x14ac:dyDescent="0.3">
      <c r="A702" t="s">
        <v>831</v>
      </c>
      <c r="B702">
        <v>40</v>
      </c>
      <c r="C702">
        <v>98</v>
      </c>
      <c r="D702">
        <v>95016</v>
      </c>
      <c r="E702" t="s">
        <v>2063</v>
      </c>
      <c r="F702" t="s">
        <v>2064</v>
      </c>
      <c r="G702" t="s">
        <v>2065</v>
      </c>
      <c r="H702">
        <v>11074</v>
      </c>
      <c r="I702">
        <v>56</v>
      </c>
      <c r="J702" t="s">
        <v>96</v>
      </c>
      <c r="K702" t="s">
        <v>227</v>
      </c>
      <c r="L702">
        <v>2700000</v>
      </c>
      <c r="M702">
        <v>2004</v>
      </c>
      <c r="N702">
        <v>7.4</v>
      </c>
      <c r="O702">
        <v>-2604984</v>
      </c>
      <c r="S702" t="s">
        <v>1059</v>
      </c>
      <c r="T702">
        <v>124</v>
      </c>
      <c r="U702">
        <v>6.6</v>
      </c>
      <c r="V702">
        <v>6.84</v>
      </c>
      <c r="W702">
        <v>7.8529999999999998</v>
      </c>
    </row>
    <row r="703" spans="1:23" x14ac:dyDescent="0.3">
      <c r="A703" t="s">
        <v>2066</v>
      </c>
      <c r="B703">
        <v>276</v>
      </c>
      <c r="C703">
        <v>141</v>
      </c>
      <c r="D703">
        <v>47105085</v>
      </c>
      <c r="E703" t="s">
        <v>26</v>
      </c>
      <c r="F703" t="s">
        <v>388</v>
      </c>
      <c r="G703" t="s">
        <v>2067</v>
      </c>
      <c r="H703">
        <v>136973</v>
      </c>
      <c r="I703">
        <v>275</v>
      </c>
      <c r="J703" t="s">
        <v>29</v>
      </c>
      <c r="K703" t="s">
        <v>30</v>
      </c>
      <c r="L703">
        <v>50000000</v>
      </c>
      <c r="M703">
        <v>2014</v>
      </c>
      <c r="N703">
        <v>7.4</v>
      </c>
      <c r="O703">
        <v>-2894915</v>
      </c>
      <c r="S703" t="s">
        <v>986</v>
      </c>
      <c r="T703">
        <v>124</v>
      </c>
      <c r="U703">
        <v>6.7</v>
      </c>
      <c r="V703">
        <v>6.84</v>
      </c>
      <c r="W703">
        <v>7.8529999999999998</v>
      </c>
    </row>
    <row r="704" spans="1:23" x14ac:dyDescent="0.3">
      <c r="A704" t="s">
        <v>1301</v>
      </c>
      <c r="B704">
        <v>359</v>
      </c>
      <c r="C704">
        <v>121</v>
      </c>
      <c r="D704">
        <v>1729969</v>
      </c>
      <c r="E704" t="s">
        <v>224</v>
      </c>
      <c r="F704" t="s">
        <v>2068</v>
      </c>
      <c r="G704" t="s">
        <v>2069</v>
      </c>
      <c r="H704">
        <v>68211</v>
      </c>
      <c r="I704">
        <v>219</v>
      </c>
      <c r="J704" t="s">
        <v>29</v>
      </c>
      <c r="K704" t="s">
        <v>30</v>
      </c>
      <c r="L704">
        <v>5000000</v>
      </c>
      <c r="M704">
        <v>2011</v>
      </c>
      <c r="N704">
        <v>7.4</v>
      </c>
      <c r="O704">
        <v>-3270031</v>
      </c>
      <c r="S704" t="s">
        <v>986</v>
      </c>
      <c r="T704">
        <v>124</v>
      </c>
      <c r="U704">
        <v>6.7</v>
      </c>
      <c r="V704">
        <v>6.84</v>
      </c>
      <c r="W704">
        <v>7.8529999999999998</v>
      </c>
    </row>
    <row r="705" spans="1:23" x14ac:dyDescent="0.3">
      <c r="A705" t="s">
        <v>929</v>
      </c>
      <c r="B705">
        <v>103</v>
      </c>
      <c r="C705">
        <v>154</v>
      </c>
      <c r="D705">
        <v>6201757</v>
      </c>
      <c r="E705" t="s">
        <v>2070</v>
      </c>
      <c r="F705" t="s">
        <v>1574</v>
      </c>
      <c r="G705" t="s">
        <v>2071</v>
      </c>
      <c r="H705">
        <v>10037</v>
      </c>
      <c r="I705">
        <v>202</v>
      </c>
      <c r="J705" t="s">
        <v>29</v>
      </c>
      <c r="K705" t="s">
        <v>200</v>
      </c>
      <c r="L705">
        <v>10000000</v>
      </c>
      <c r="M705">
        <v>1999</v>
      </c>
      <c r="N705">
        <v>7.4</v>
      </c>
      <c r="O705">
        <v>-3798243</v>
      </c>
      <c r="S705" t="s">
        <v>1872</v>
      </c>
      <c r="T705">
        <v>104</v>
      </c>
      <c r="U705">
        <v>7.2</v>
      </c>
      <c r="V705">
        <v>6.84</v>
      </c>
      <c r="W705">
        <v>7.8529999999999998</v>
      </c>
    </row>
    <row r="706" spans="1:23" x14ac:dyDescent="0.3">
      <c r="A706" t="s">
        <v>1816</v>
      </c>
      <c r="B706">
        <v>226</v>
      </c>
      <c r="C706">
        <v>106</v>
      </c>
      <c r="D706">
        <v>5949693</v>
      </c>
      <c r="E706" t="s">
        <v>699</v>
      </c>
      <c r="F706" t="s">
        <v>921</v>
      </c>
      <c r="G706" t="s">
        <v>2072</v>
      </c>
      <c r="H706">
        <v>114762</v>
      </c>
      <c r="I706">
        <v>299</v>
      </c>
      <c r="J706" t="s">
        <v>29</v>
      </c>
      <c r="K706" t="s">
        <v>30</v>
      </c>
      <c r="L706">
        <v>12000000</v>
      </c>
      <c r="M706">
        <v>2007</v>
      </c>
      <c r="N706">
        <v>7.4</v>
      </c>
      <c r="O706">
        <v>-6050307</v>
      </c>
      <c r="S706" t="s">
        <v>1231</v>
      </c>
      <c r="T706">
        <v>104</v>
      </c>
      <c r="U706">
        <v>6.8</v>
      </c>
      <c r="V706">
        <v>6.84</v>
      </c>
      <c r="W706">
        <v>7.8529999999999998</v>
      </c>
    </row>
    <row r="707" spans="1:23" x14ac:dyDescent="0.3">
      <c r="A707" t="s">
        <v>527</v>
      </c>
      <c r="B707">
        <v>132</v>
      </c>
      <c r="C707">
        <v>124</v>
      </c>
      <c r="D707">
        <v>7060876</v>
      </c>
      <c r="E707" t="s">
        <v>393</v>
      </c>
      <c r="F707" t="s">
        <v>351</v>
      </c>
      <c r="G707" t="s">
        <v>2073</v>
      </c>
      <c r="H707">
        <v>44795</v>
      </c>
      <c r="I707">
        <v>314</v>
      </c>
      <c r="J707" t="s">
        <v>29</v>
      </c>
      <c r="K707" t="s">
        <v>200</v>
      </c>
      <c r="L707">
        <v>13500000</v>
      </c>
      <c r="M707">
        <v>2000</v>
      </c>
      <c r="N707">
        <v>7.4</v>
      </c>
      <c r="O707">
        <v>-6439124</v>
      </c>
      <c r="S707" t="s">
        <v>1872</v>
      </c>
      <c r="T707">
        <v>104</v>
      </c>
      <c r="U707">
        <v>7.2</v>
      </c>
      <c r="V707">
        <v>6.84</v>
      </c>
      <c r="W707">
        <v>7.8529999999999998</v>
      </c>
    </row>
    <row r="708" spans="1:23" x14ac:dyDescent="0.3">
      <c r="A708" t="s">
        <v>539</v>
      </c>
      <c r="B708">
        <v>104</v>
      </c>
      <c r="C708">
        <v>96</v>
      </c>
      <c r="D708">
        <v>10569071</v>
      </c>
      <c r="E708" t="s">
        <v>676</v>
      </c>
      <c r="F708" t="s">
        <v>539</v>
      </c>
      <c r="G708" t="s">
        <v>2074</v>
      </c>
      <c r="H708">
        <v>35586</v>
      </c>
      <c r="I708">
        <v>131</v>
      </c>
      <c r="J708" t="s">
        <v>29</v>
      </c>
      <c r="K708" t="s">
        <v>30</v>
      </c>
      <c r="L708">
        <v>20000000</v>
      </c>
      <c r="M708">
        <v>1997</v>
      </c>
      <c r="N708">
        <v>7.4</v>
      </c>
      <c r="O708">
        <v>-9430929</v>
      </c>
      <c r="S708" t="s">
        <v>1231</v>
      </c>
      <c r="T708">
        <v>104</v>
      </c>
      <c r="U708">
        <v>6.8</v>
      </c>
      <c r="V708">
        <v>6.84</v>
      </c>
      <c r="W708">
        <v>7.8529999999999998</v>
      </c>
    </row>
    <row r="709" spans="1:23" x14ac:dyDescent="0.3">
      <c r="A709" t="s">
        <v>1186</v>
      </c>
      <c r="B709">
        <v>157</v>
      </c>
      <c r="C709">
        <v>122</v>
      </c>
      <c r="D709">
        <v>6855137</v>
      </c>
      <c r="E709" t="s">
        <v>39</v>
      </c>
      <c r="F709" t="s">
        <v>2075</v>
      </c>
      <c r="G709" t="s">
        <v>2076</v>
      </c>
      <c r="H709">
        <v>88590</v>
      </c>
      <c r="I709">
        <v>419</v>
      </c>
      <c r="J709" t="s">
        <v>29</v>
      </c>
      <c r="K709" t="s">
        <v>227</v>
      </c>
      <c r="L709">
        <v>17000000</v>
      </c>
      <c r="M709">
        <v>2006</v>
      </c>
      <c r="N709">
        <v>7.4</v>
      </c>
      <c r="O709">
        <v>-10144863</v>
      </c>
      <c r="S709" t="s">
        <v>451</v>
      </c>
      <c r="T709">
        <v>100</v>
      </c>
      <c r="U709">
        <v>7</v>
      </c>
      <c r="V709">
        <v>6.83</v>
      </c>
      <c r="W709">
        <v>7.8529999999999998</v>
      </c>
    </row>
    <row r="710" spans="1:23" x14ac:dyDescent="0.3">
      <c r="A710" t="s">
        <v>536</v>
      </c>
      <c r="B710">
        <v>239</v>
      </c>
      <c r="C710">
        <v>133</v>
      </c>
      <c r="D710">
        <v>21129348</v>
      </c>
      <c r="E710" t="s">
        <v>1915</v>
      </c>
      <c r="F710" t="s">
        <v>2077</v>
      </c>
      <c r="G710" t="s">
        <v>2078</v>
      </c>
      <c r="H710">
        <v>146364</v>
      </c>
      <c r="I710">
        <v>237</v>
      </c>
      <c r="J710" t="s">
        <v>29</v>
      </c>
      <c r="K710" t="s">
        <v>30</v>
      </c>
      <c r="L710">
        <v>35000000</v>
      </c>
      <c r="M710">
        <v>2010</v>
      </c>
      <c r="N710">
        <v>7.4</v>
      </c>
      <c r="O710">
        <v>-13870652</v>
      </c>
      <c r="S710" t="s">
        <v>451</v>
      </c>
      <c r="T710">
        <v>100</v>
      </c>
      <c r="U710">
        <v>7</v>
      </c>
      <c r="V710">
        <v>6.83</v>
      </c>
      <c r="W710">
        <v>7.8529999999999998</v>
      </c>
    </row>
    <row r="711" spans="1:23" x14ac:dyDescent="0.3">
      <c r="A711" t="s">
        <v>742</v>
      </c>
      <c r="B711">
        <v>140</v>
      </c>
      <c r="C711">
        <v>139</v>
      </c>
      <c r="D711">
        <v>74205</v>
      </c>
      <c r="E711" t="s">
        <v>92</v>
      </c>
      <c r="F711" t="s">
        <v>2079</v>
      </c>
      <c r="G711" t="s">
        <v>2080</v>
      </c>
      <c r="H711">
        <v>18646</v>
      </c>
      <c r="I711">
        <v>81</v>
      </c>
      <c r="J711" t="s">
        <v>29</v>
      </c>
      <c r="K711" t="s">
        <v>371</v>
      </c>
      <c r="L711">
        <v>14200000</v>
      </c>
      <c r="M711">
        <v>2005</v>
      </c>
      <c r="N711">
        <v>7.4</v>
      </c>
      <c r="O711">
        <v>-14125795</v>
      </c>
      <c r="S711" t="s">
        <v>604</v>
      </c>
      <c r="T711">
        <v>117</v>
      </c>
      <c r="U711">
        <v>6.2</v>
      </c>
      <c r="V711">
        <v>6.83</v>
      </c>
      <c r="W711">
        <v>7.8529999999999998</v>
      </c>
    </row>
    <row r="712" spans="1:23" x14ac:dyDescent="0.3">
      <c r="A712" t="s">
        <v>110</v>
      </c>
      <c r="B712">
        <v>140</v>
      </c>
      <c r="C712">
        <v>118</v>
      </c>
      <c r="D712">
        <v>34580635</v>
      </c>
      <c r="E712" t="s">
        <v>913</v>
      </c>
      <c r="F712" t="s">
        <v>2081</v>
      </c>
      <c r="G712" t="s">
        <v>2082</v>
      </c>
      <c r="H712">
        <v>100743</v>
      </c>
      <c r="I712">
        <v>549</v>
      </c>
      <c r="J712" t="s">
        <v>29</v>
      </c>
      <c r="K712" t="s">
        <v>200</v>
      </c>
      <c r="L712">
        <v>52000000</v>
      </c>
      <c r="M712">
        <v>1999</v>
      </c>
      <c r="N712">
        <v>7.4</v>
      </c>
      <c r="O712">
        <v>-17419365</v>
      </c>
      <c r="S712" t="s">
        <v>223</v>
      </c>
      <c r="T712">
        <v>103</v>
      </c>
      <c r="U712">
        <v>6</v>
      </c>
      <c r="V712">
        <v>6.83</v>
      </c>
      <c r="W712">
        <v>7.8529999999999998</v>
      </c>
    </row>
    <row r="713" spans="1:23" x14ac:dyDescent="0.3">
      <c r="A713" t="s">
        <v>1897</v>
      </c>
      <c r="B713">
        <v>153</v>
      </c>
      <c r="C713">
        <v>143</v>
      </c>
      <c r="D713">
        <v>51225796</v>
      </c>
      <c r="E713" t="s">
        <v>2083</v>
      </c>
      <c r="F713" t="s">
        <v>400</v>
      </c>
      <c r="G713" t="s">
        <v>2084</v>
      </c>
      <c r="H713">
        <v>96654</v>
      </c>
      <c r="I713">
        <v>2047</v>
      </c>
      <c r="J713" t="s">
        <v>29</v>
      </c>
      <c r="K713" t="s">
        <v>200</v>
      </c>
      <c r="L713">
        <v>70000000</v>
      </c>
      <c r="M713">
        <v>2004</v>
      </c>
      <c r="N713">
        <v>7.4</v>
      </c>
      <c r="O713">
        <v>-18774204</v>
      </c>
      <c r="S713" t="s">
        <v>223</v>
      </c>
      <c r="T713">
        <v>103</v>
      </c>
      <c r="U713">
        <v>6</v>
      </c>
      <c r="V713">
        <v>6.83</v>
      </c>
      <c r="W713">
        <v>7.8529999999999998</v>
      </c>
    </row>
    <row r="714" spans="1:23" x14ac:dyDescent="0.3">
      <c r="A714" t="s">
        <v>2085</v>
      </c>
      <c r="B714">
        <v>160</v>
      </c>
      <c r="C714">
        <v>184</v>
      </c>
      <c r="D714">
        <v>476270</v>
      </c>
      <c r="E714" t="s">
        <v>2086</v>
      </c>
      <c r="F714" t="s">
        <v>1064</v>
      </c>
      <c r="G714" t="s">
        <v>2087</v>
      </c>
      <c r="H714">
        <v>29602</v>
      </c>
      <c r="I714">
        <v>110</v>
      </c>
      <c r="J714" t="s">
        <v>96</v>
      </c>
      <c r="K714" t="s">
        <v>227</v>
      </c>
      <c r="L714">
        <v>20000000</v>
      </c>
      <c r="M714">
        <v>2008</v>
      </c>
      <c r="N714">
        <v>7.4</v>
      </c>
      <c r="O714">
        <v>-19523730</v>
      </c>
      <c r="S714" t="s">
        <v>1042</v>
      </c>
      <c r="T714">
        <v>100</v>
      </c>
      <c r="U714">
        <v>7</v>
      </c>
      <c r="V714">
        <v>6.83</v>
      </c>
      <c r="W714">
        <v>7.8529999999999998</v>
      </c>
    </row>
    <row r="715" spans="1:23" x14ac:dyDescent="0.3">
      <c r="A715" t="s">
        <v>1881</v>
      </c>
      <c r="B715">
        <v>156</v>
      </c>
      <c r="C715">
        <v>133</v>
      </c>
      <c r="D715">
        <v>24343673</v>
      </c>
      <c r="E715" t="s">
        <v>2088</v>
      </c>
      <c r="F715" t="s">
        <v>1134</v>
      </c>
      <c r="G715" t="s">
        <v>2089</v>
      </c>
      <c r="H715">
        <v>91860</v>
      </c>
      <c r="I715">
        <v>524</v>
      </c>
      <c r="J715" t="s">
        <v>29</v>
      </c>
      <c r="K715" t="s">
        <v>30</v>
      </c>
      <c r="L715">
        <v>45000000</v>
      </c>
      <c r="M715">
        <v>2007</v>
      </c>
      <c r="N715">
        <v>7.4</v>
      </c>
      <c r="O715">
        <v>-20656327</v>
      </c>
      <c r="S715" t="s">
        <v>1102</v>
      </c>
      <c r="T715">
        <v>100</v>
      </c>
      <c r="U715">
        <v>6.7</v>
      </c>
      <c r="V715">
        <v>6.83</v>
      </c>
      <c r="W715">
        <v>7.8529999999999998</v>
      </c>
    </row>
    <row r="716" spans="1:23" x14ac:dyDescent="0.3">
      <c r="A716" t="s">
        <v>1881</v>
      </c>
      <c r="B716">
        <v>156</v>
      </c>
      <c r="C716">
        <v>133</v>
      </c>
      <c r="D716">
        <v>24343673</v>
      </c>
      <c r="E716" t="s">
        <v>2088</v>
      </c>
      <c r="F716" t="s">
        <v>1134</v>
      </c>
      <c r="G716" t="s">
        <v>2089</v>
      </c>
      <c r="H716">
        <v>91863</v>
      </c>
      <c r="I716">
        <v>524</v>
      </c>
      <c r="J716" t="s">
        <v>29</v>
      </c>
      <c r="K716" t="s">
        <v>30</v>
      </c>
      <c r="L716">
        <v>45000000</v>
      </c>
      <c r="M716">
        <v>2007</v>
      </c>
      <c r="N716">
        <v>7.4</v>
      </c>
      <c r="O716">
        <v>-20656327</v>
      </c>
      <c r="S716" t="s">
        <v>1042</v>
      </c>
      <c r="T716">
        <v>100</v>
      </c>
      <c r="U716">
        <v>7</v>
      </c>
      <c r="V716">
        <v>6.83</v>
      </c>
      <c r="W716">
        <v>7.8529999999999998</v>
      </c>
    </row>
    <row r="717" spans="1:23" x14ac:dyDescent="0.3">
      <c r="A717" t="s">
        <v>67</v>
      </c>
      <c r="B717">
        <v>306</v>
      </c>
      <c r="C717">
        <v>134</v>
      </c>
      <c r="D717">
        <v>37479778</v>
      </c>
      <c r="E717" t="s">
        <v>1720</v>
      </c>
      <c r="F717" t="s">
        <v>496</v>
      </c>
      <c r="G717" t="s">
        <v>2090</v>
      </c>
      <c r="H717">
        <v>124222</v>
      </c>
      <c r="I717">
        <v>259</v>
      </c>
      <c r="J717" t="s">
        <v>29</v>
      </c>
      <c r="K717" t="s">
        <v>30</v>
      </c>
      <c r="L717">
        <v>60000000</v>
      </c>
      <c r="M717">
        <v>2009</v>
      </c>
      <c r="N717">
        <v>7.4</v>
      </c>
      <c r="O717">
        <v>-22520222</v>
      </c>
      <c r="S717" t="s">
        <v>1213</v>
      </c>
      <c r="T717">
        <v>88</v>
      </c>
      <c r="U717">
        <v>6.7</v>
      </c>
      <c r="V717">
        <v>6.83</v>
      </c>
      <c r="W717">
        <v>7.8529999999999998</v>
      </c>
    </row>
    <row r="718" spans="1:23" x14ac:dyDescent="0.3">
      <c r="A718" t="s">
        <v>72</v>
      </c>
      <c r="B718">
        <v>335</v>
      </c>
      <c r="C718">
        <v>123</v>
      </c>
      <c r="D718">
        <v>10137502</v>
      </c>
      <c r="E718" t="s">
        <v>1595</v>
      </c>
      <c r="F718" t="s">
        <v>1238</v>
      </c>
      <c r="G718" t="s">
        <v>2091</v>
      </c>
      <c r="H718">
        <v>77394</v>
      </c>
      <c r="I718">
        <v>195</v>
      </c>
      <c r="J718" t="s">
        <v>29</v>
      </c>
      <c r="K718" t="s">
        <v>30</v>
      </c>
      <c r="L718">
        <v>35000000</v>
      </c>
      <c r="M718">
        <v>2015</v>
      </c>
      <c r="N718">
        <v>7.4</v>
      </c>
      <c r="O718">
        <v>-24862498</v>
      </c>
      <c r="S718" t="s">
        <v>1213</v>
      </c>
      <c r="T718">
        <v>88</v>
      </c>
      <c r="U718">
        <v>6.7</v>
      </c>
      <c r="V718">
        <v>6.83</v>
      </c>
      <c r="W718">
        <v>7.8529999999999998</v>
      </c>
    </row>
    <row r="719" spans="1:23" x14ac:dyDescent="0.3">
      <c r="A719" t="s">
        <v>334</v>
      </c>
      <c r="B719">
        <v>173</v>
      </c>
      <c r="C719">
        <v>107</v>
      </c>
      <c r="D719">
        <v>19389454</v>
      </c>
      <c r="E719" t="s">
        <v>73</v>
      </c>
      <c r="F719" t="s">
        <v>388</v>
      </c>
      <c r="G719" t="s">
        <v>2092</v>
      </c>
      <c r="H719">
        <v>54643</v>
      </c>
      <c r="I719">
        <v>335</v>
      </c>
      <c r="J719" t="s">
        <v>29</v>
      </c>
      <c r="K719" t="s">
        <v>30</v>
      </c>
      <c r="L719">
        <v>55000000</v>
      </c>
      <c r="M719">
        <v>2000</v>
      </c>
      <c r="N719">
        <v>7.4</v>
      </c>
      <c r="O719">
        <v>-35610546</v>
      </c>
      <c r="S719" t="s">
        <v>2093</v>
      </c>
      <c r="T719">
        <v>98.5</v>
      </c>
      <c r="U719">
        <v>6.95</v>
      </c>
      <c r="V719">
        <v>6.83</v>
      </c>
      <c r="W719">
        <v>7.8529999999999998</v>
      </c>
    </row>
    <row r="720" spans="1:23" x14ac:dyDescent="0.3">
      <c r="A720" t="s">
        <v>415</v>
      </c>
      <c r="B720">
        <v>244</v>
      </c>
      <c r="C720">
        <v>138</v>
      </c>
      <c r="D720">
        <v>93926386</v>
      </c>
      <c r="E720" t="s">
        <v>2094</v>
      </c>
      <c r="F720" t="s">
        <v>2095</v>
      </c>
      <c r="G720" t="s">
        <v>2096</v>
      </c>
      <c r="H720">
        <v>168207</v>
      </c>
      <c r="I720">
        <v>684</v>
      </c>
      <c r="J720" t="s">
        <v>29</v>
      </c>
      <c r="K720" t="s">
        <v>30</v>
      </c>
      <c r="L720">
        <v>150000000</v>
      </c>
      <c r="M720">
        <v>2003</v>
      </c>
      <c r="N720">
        <v>7.4</v>
      </c>
      <c r="O720">
        <v>-56073614</v>
      </c>
      <c r="S720" t="s">
        <v>1375</v>
      </c>
      <c r="T720">
        <v>115</v>
      </c>
      <c r="U720">
        <v>7.1</v>
      </c>
      <c r="V720">
        <v>6.82</v>
      </c>
      <c r="W720">
        <v>7.8529999999999998</v>
      </c>
    </row>
    <row r="721" spans="1:23" x14ac:dyDescent="0.3">
      <c r="A721" t="s">
        <v>59</v>
      </c>
      <c r="B721">
        <v>440</v>
      </c>
      <c r="C721">
        <v>107</v>
      </c>
      <c r="D721">
        <v>77564037</v>
      </c>
      <c r="E721" t="s">
        <v>2097</v>
      </c>
      <c r="F721" t="s">
        <v>1385</v>
      </c>
      <c r="G721" t="s">
        <v>2098</v>
      </c>
      <c r="H721">
        <v>177383</v>
      </c>
      <c r="I721">
        <v>447</v>
      </c>
      <c r="J721" t="s">
        <v>29</v>
      </c>
      <c r="K721" t="s">
        <v>30</v>
      </c>
      <c r="L721">
        <v>135000000</v>
      </c>
      <c r="M721">
        <v>2011</v>
      </c>
      <c r="N721">
        <v>7.4</v>
      </c>
      <c r="O721">
        <v>-57435963</v>
      </c>
      <c r="S721" t="s">
        <v>1375</v>
      </c>
      <c r="T721">
        <v>115</v>
      </c>
      <c r="U721">
        <v>7.1</v>
      </c>
      <c r="V721">
        <v>6.82</v>
      </c>
      <c r="W721">
        <v>7.8529999999999998</v>
      </c>
    </row>
    <row r="722" spans="1:23" x14ac:dyDescent="0.3">
      <c r="A722" t="s">
        <v>874</v>
      </c>
      <c r="B722">
        <v>99</v>
      </c>
      <c r="C722">
        <v>113</v>
      </c>
      <c r="D722">
        <v>617228</v>
      </c>
      <c r="E722" t="s">
        <v>2099</v>
      </c>
      <c r="F722" t="s">
        <v>2100</v>
      </c>
      <c r="G722" t="s">
        <v>2101</v>
      </c>
      <c r="H722">
        <v>6183</v>
      </c>
      <c r="I722">
        <v>27</v>
      </c>
      <c r="J722" t="s">
        <v>58</v>
      </c>
      <c r="K722" t="s">
        <v>2102</v>
      </c>
      <c r="L722">
        <v>84450000</v>
      </c>
      <c r="M722">
        <v>2006</v>
      </c>
      <c r="N722">
        <v>7.4</v>
      </c>
      <c r="O722">
        <v>-83832772</v>
      </c>
      <c r="S722" t="s">
        <v>1993</v>
      </c>
      <c r="T722">
        <v>109</v>
      </c>
      <c r="U722">
        <v>6.65</v>
      </c>
      <c r="V722">
        <v>6.8</v>
      </c>
      <c r="W722">
        <v>7.8529999999999998</v>
      </c>
    </row>
    <row r="723" spans="1:23" x14ac:dyDescent="0.3">
      <c r="A723" t="s">
        <v>2103</v>
      </c>
      <c r="B723">
        <v>160</v>
      </c>
      <c r="C723">
        <v>150</v>
      </c>
      <c r="D723">
        <v>626809</v>
      </c>
      <c r="E723" t="s">
        <v>2094</v>
      </c>
      <c r="F723" t="s">
        <v>1661</v>
      </c>
      <c r="G723" t="s">
        <v>2104</v>
      </c>
      <c r="H723">
        <v>36894</v>
      </c>
      <c r="I723">
        <v>105</v>
      </c>
      <c r="J723" t="s">
        <v>139</v>
      </c>
      <c r="K723" t="s">
        <v>926</v>
      </c>
      <c r="L723">
        <v>553632000</v>
      </c>
      <c r="M723">
        <v>2008</v>
      </c>
      <c r="N723">
        <v>7.4</v>
      </c>
      <c r="O723">
        <v>-553005191</v>
      </c>
      <c r="S723" t="s">
        <v>1993</v>
      </c>
      <c r="T723">
        <v>109</v>
      </c>
      <c r="U723">
        <v>6.65</v>
      </c>
      <c r="V723">
        <v>6.8</v>
      </c>
      <c r="W723">
        <v>7.8529999999999998</v>
      </c>
    </row>
    <row r="724" spans="1:23" x14ac:dyDescent="0.3">
      <c r="A724" t="s">
        <v>1389</v>
      </c>
      <c r="B724">
        <v>673</v>
      </c>
      <c r="C724">
        <v>142</v>
      </c>
      <c r="D724">
        <v>407999255</v>
      </c>
      <c r="E724" t="s">
        <v>940</v>
      </c>
      <c r="F724" t="s">
        <v>694</v>
      </c>
      <c r="G724" t="s">
        <v>2105</v>
      </c>
      <c r="H724">
        <v>701607</v>
      </c>
      <c r="I724">
        <v>1959</v>
      </c>
      <c r="J724" t="s">
        <v>29</v>
      </c>
      <c r="K724" t="s">
        <v>30</v>
      </c>
      <c r="L724">
        <v>78000000</v>
      </c>
      <c r="M724">
        <v>2012</v>
      </c>
      <c r="N724">
        <v>7.3</v>
      </c>
      <c r="O724">
        <v>329999255</v>
      </c>
      <c r="S724" t="s">
        <v>2106</v>
      </c>
      <c r="T724">
        <v>325</v>
      </c>
      <c r="U724">
        <v>6.8</v>
      </c>
      <c r="V724">
        <v>6.8</v>
      </c>
      <c r="W724">
        <v>7.8529999999999998</v>
      </c>
    </row>
    <row r="725" spans="1:23" x14ac:dyDescent="0.3">
      <c r="A725" t="s">
        <v>67</v>
      </c>
      <c r="B725">
        <v>490</v>
      </c>
      <c r="C725">
        <v>133</v>
      </c>
      <c r="D725">
        <v>350123553</v>
      </c>
      <c r="E725" t="s">
        <v>2107</v>
      </c>
      <c r="F725" t="s">
        <v>486</v>
      </c>
      <c r="G725" t="s">
        <v>2108</v>
      </c>
      <c r="H725">
        <v>325264</v>
      </c>
      <c r="I725">
        <v>916</v>
      </c>
      <c r="J725" t="s">
        <v>29</v>
      </c>
      <c r="K725" t="s">
        <v>30</v>
      </c>
      <c r="L725">
        <v>58800000</v>
      </c>
      <c r="M725">
        <v>2014</v>
      </c>
      <c r="N725">
        <v>7.3</v>
      </c>
      <c r="O725">
        <v>291323553</v>
      </c>
      <c r="S725" t="s">
        <v>2109</v>
      </c>
      <c r="T725">
        <v>152</v>
      </c>
      <c r="U725">
        <v>6.8</v>
      </c>
      <c r="V725">
        <v>6.8</v>
      </c>
      <c r="W725">
        <v>7.8529999999999998</v>
      </c>
    </row>
    <row r="726" spans="1:23" x14ac:dyDescent="0.3">
      <c r="A726" t="s">
        <v>1080</v>
      </c>
      <c r="B726">
        <v>291</v>
      </c>
      <c r="C726">
        <v>121</v>
      </c>
      <c r="D726">
        <v>403706375</v>
      </c>
      <c r="E726" t="s">
        <v>2110</v>
      </c>
      <c r="F726" t="s">
        <v>221</v>
      </c>
      <c r="G726" t="s">
        <v>2111</v>
      </c>
      <c r="H726">
        <v>544665</v>
      </c>
      <c r="I726">
        <v>2012</v>
      </c>
      <c r="J726" t="s">
        <v>29</v>
      </c>
      <c r="K726" t="s">
        <v>30</v>
      </c>
      <c r="L726">
        <v>139000000</v>
      </c>
      <c r="M726">
        <v>2002</v>
      </c>
      <c r="N726">
        <v>7.3</v>
      </c>
      <c r="O726">
        <v>264706375</v>
      </c>
      <c r="S726" t="s">
        <v>2112</v>
      </c>
      <c r="T726">
        <v>142</v>
      </c>
      <c r="U726">
        <v>6.8</v>
      </c>
      <c r="V726">
        <v>6.8</v>
      </c>
      <c r="W726">
        <v>7.8529999999999998</v>
      </c>
    </row>
    <row r="727" spans="1:23" x14ac:dyDescent="0.3">
      <c r="A727" t="s">
        <v>1561</v>
      </c>
      <c r="B727">
        <v>94</v>
      </c>
      <c r="C727">
        <v>105</v>
      </c>
      <c r="D727">
        <v>234760500</v>
      </c>
      <c r="E727" t="s">
        <v>2113</v>
      </c>
      <c r="F727" t="s">
        <v>2114</v>
      </c>
      <c r="G727" t="s">
        <v>2115</v>
      </c>
      <c r="H727">
        <v>126464</v>
      </c>
      <c r="I727">
        <v>175</v>
      </c>
      <c r="J727" t="s">
        <v>29</v>
      </c>
      <c r="K727" t="s">
        <v>30</v>
      </c>
      <c r="L727">
        <v>14000000</v>
      </c>
      <c r="M727">
        <v>1984</v>
      </c>
      <c r="N727">
        <v>7.3</v>
      </c>
      <c r="O727">
        <v>220760500</v>
      </c>
      <c r="S727" t="s">
        <v>2116</v>
      </c>
      <c r="T727">
        <v>139</v>
      </c>
      <c r="U727">
        <v>6.8</v>
      </c>
      <c r="V727">
        <v>6.8</v>
      </c>
      <c r="W727">
        <v>7.8529999999999998</v>
      </c>
    </row>
    <row r="728" spans="1:23" x14ac:dyDescent="0.3">
      <c r="A728" t="s">
        <v>481</v>
      </c>
      <c r="B728">
        <v>313</v>
      </c>
      <c r="C728">
        <v>151</v>
      </c>
      <c r="D728">
        <v>423032628</v>
      </c>
      <c r="E728" t="s">
        <v>309</v>
      </c>
      <c r="F728" t="s">
        <v>482</v>
      </c>
      <c r="G728" t="s">
        <v>2117</v>
      </c>
      <c r="H728">
        <v>522040</v>
      </c>
      <c r="I728">
        <v>1832</v>
      </c>
      <c r="J728" t="s">
        <v>29</v>
      </c>
      <c r="K728" t="s">
        <v>30</v>
      </c>
      <c r="L728">
        <v>225000000</v>
      </c>
      <c r="M728">
        <v>2006</v>
      </c>
      <c r="N728">
        <v>7.3</v>
      </c>
      <c r="O728">
        <v>198032628</v>
      </c>
      <c r="S728" t="s">
        <v>2118</v>
      </c>
      <c r="T728">
        <v>135</v>
      </c>
      <c r="U728">
        <v>6.8</v>
      </c>
      <c r="V728">
        <v>6.8</v>
      </c>
      <c r="W728">
        <v>7.8529999999999998</v>
      </c>
    </row>
    <row r="729" spans="1:23" x14ac:dyDescent="0.3">
      <c r="A729" t="s">
        <v>1080</v>
      </c>
      <c r="B729">
        <v>300</v>
      </c>
      <c r="C729">
        <v>135</v>
      </c>
      <c r="D729">
        <v>373377893</v>
      </c>
      <c r="E729" t="s">
        <v>2110</v>
      </c>
      <c r="F729" t="s">
        <v>221</v>
      </c>
      <c r="G729" t="s">
        <v>2119</v>
      </c>
      <c r="H729">
        <v>411164</v>
      </c>
      <c r="I729">
        <v>1303</v>
      </c>
      <c r="J729" t="s">
        <v>29</v>
      </c>
      <c r="K729" t="s">
        <v>30</v>
      </c>
      <c r="L729">
        <v>200000000</v>
      </c>
      <c r="M729">
        <v>2004</v>
      </c>
      <c r="N729">
        <v>7.3</v>
      </c>
      <c r="O729">
        <v>173377893</v>
      </c>
      <c r="S729" t="s">
        <v>2120</v>
      </c>
      <c r="T729">
        <v>120</v>
      </c>
      <c r="U729">
        <v>6.8</v>
      </c>
      <c r="V729">
        <v>6.8</v>
      </c>
      <c r="W729">
        <v>7.8529999999999998</v>
      </c>
    </row>
    <row r="730" spans="1:23" x14ac:dyDescent="0.3">
      <c r="A730" t="s">
        <v>2121</v>
      </c>
      <c r="B730">
        <v>175</v>
      </c>
      <c r="C730">
        <v>98</v>
      </c>
      <c r="D730">
        <v>250147615</v>
      </c>
      <c r="E730" t="s">
        <v>2122</v>
      </c>
      <c r="F730" t="s">
        <v>665</v>
      </c>
      <c r="G730" t="s">
        <v>2123</v>
      </c>
      <c r="H730">
        <v>403014</v>
      </c>
      <c r="I730">
        <v>289</v>
      </c>
      <c r="J730" t="s">
        <v>29</v>
      </c>
      <c r="K730" t="s">
        <v>30</v>
      </c>
      <c r="L730">
        <v>90000000</v>
      </c>
      <c r="M730">
        <v>1997</v>
      </c>
      <c r="N730">
        <v>7.3</v>
      </c>
      <c r="O730">
        <v>160147615</v>
      </c>
      <c r="S730" t="s">
        <v>2124</v>
      </c>
      <c r="T730">
        <v>119</v>
      </c>
      <c r="U730">
        <v>6.8</v>
      </c>
      <c r="V730">
        <v>6.8</v>
      </c>
      <c r="W730">
        <v>7.8529999999999998</v>
      </c>
    </row>
    <row r="731" spans="1:23" x14ac:dyDescent="0.3">
      <c r="A731" t="s">
        <v>972</v>
      </c>
      <c r="B731">
        <v>84</v>
      </c>
      <c r="C731">
        <v>113</v>
      </c>
      <c r="D731">
        <v>127175354</v>
      </c>
      <c r="E731" t="s">
        <v>676</v>
      </c>
      <c r="F731" t="s">
        <v>2125</v>
      </c>
      <c r="G731" t="s">
        <v>2126</v>
      </c>
      <c r="H731">
        <v>288451</v>
      </c>
      <c r="I731">
        <v>438</v>
      </c>
      <c r="J731" t="s">
        <v>29</v>
      </c>
      <c r="K731" t="s">
        <v>30</v>
      </c>
      <c r="L731">
        <v>16000000</v>
      </c>
      <c r="M731">
        <v>1994</v>
      </c>
      <c r="N731">
        <v>7.3</v>
      </c>
      <c r="O731">
        <v>111175354</v>
      </c>
      <c r="S731" t="s">
        <v>2127</v>
      </c>
      <c r="T731">
        <v>118</v>
      </c>
      <c r="U731">
        <v>6.8</v>
      </c>
      <c r="V731">
        <v>6.8</v>
      </c>
      <c r="W731">
        <v>7.8529999999999998</v>
      </c>
    </row>
    <row r="732" spans="1:23" x14ac:dyDescent="0.3">
      <c r="A732" t="s">
        <v>648</v>
      </c>
      <c r="B732">
        <v>62</v>
      </c>
      <c r="C732">
        <v>121</v>
      </c>
      <c r="D732">
        <v>123922370</v>
      </c>
      <c r="E732" t="s">
        <v>2128</v>
      </c>
      <c r="F732" t="s">
        <v>313</v>
      </c>
      <c r="G732" t="s">
        <v>2129</v>
      </c>
      <c r="H732">
        <v>98348</v>
      </c>
      <c r="I732">
        <v>131</v>
      </c>
      <c r="J732" t="s">
        <v>29</v>
      </c>
      <c r="K732" t="s">
        <v>30</v>
      </c>
      <c r="L732">
        <v>13000000</v>
      </c>
      <c r="M732">
        <v>1987</v>
      </c>
      <c r="N732">
        <v>7.3</v>
      </c>
      <c r="O732">
        <v>110922370</v>
      </c>
      <c r="S732" t="s">
        <v>2130</v>
      </c>
      <c r="T732">
        <v>116</v>
      </c>
      <c r="U732">
        <v>6.8</v>
      </c>
      <c r="V732">
        <v>6.8</v>
      </c>
      <c r="W732">
        <v>7.8529999999999998</v>
      </c>
    </row>
    <row r="733" spans="1:23" x14ac:dyDescent="0.3">
      <c r="A733" t="s">
        <v>1287</v>
      </c>
      <c r="B733">
        <v>343</v>
      </c>
      <c r="C733">
        <v>82</v>
      </c>
      <c r="D733">
        <v>128505958</v>
      </c>
      <c r="E733" t="s">
        <v>676</v>
      </c>
      <c r="F733" t="s">
        <v>2131</v>
      </c>
      <c r="G733" t="s">
        <v>2132</v>
      </c>
      <c r="H733">
        <v>297014</v>
      </c>
      <c r="I733">
        <v>1198</v>
      </c>
      <c r="J733" t="s">
        <v>29</v>
      </c>
      <c r="K733" t="s">
        <v>30</v>
      </c>
      <c r="L733">
        <v>18000000</v>
      </c>
      <c r="M733">
        <v>2006</v>
      </c>
      <c r="N733">
        <v>7.3</v>
      </c>
      <c r="O733">
        <v>110505958</v>
      </c>
      <c r="S733" t="s">
        <v>2130</v>
      </c>
      <c r="T733">
        <v>116</v>
      </c>
      <c r="U733">
        <v>6.8</v>
      </c>
      <c r="V733">
        <v>6.8</v>
      </c>
      <c r="W733">
        <v>7.8529999999999998</v>
      </c>
    </row>
    <row r="734" spans="1:23" x14ac:dyDescent="0.3">
      <c r="A734" t="s">
        <v>822</v>
      </c>
      <c r="B734">
        <v>538</v>
      </c>
      <c r="C734">
        <v>138</v>
      </c>
      <c r="D734">
        <v>150117807</v>
      </c>
      <c r="E734" t="s">
        <v>26</v>
      </c>
      <c r="F734" t="s">
        <v>694</v>
      </c>
      <c r="G734" t="s">
        <v>2133</v>
      </c>
      <c r="H734">
        <v>358416</v>
      </c>
      <c r="I734">
        <v>751</v>
      </c>
      <c r="J734" t="s">
        <v>29</v>
      </c>
      <c r="K734" t="s">
        <v>30</v>
      </c>
      <c r="L734">
        <v>40000000</v>
      </c>
      <c r="M734">
        <v>2013</v>
      </c>
      <c r="N734">
        <v>7.3</v>
      </c>
      <c r="O734">
        <v>110117807</v>
      </c>
      <c r="S734" t="s">
        <v>2134</v>
      </c>
      <c r="T734">
        <v>113</v>
      </c>
      <c r="U734">
        <v>6.8</v>
      </c>
      <c r="V734">
        <v>6.8</v>
      </c>
      <c r="W734">
        <v>7.8529999999999998</v>
      </c>
    </row>
    <row r="735" spans="1:23" x14ac:dyDescent="0.3">
      <c r="A735" t="s">
        <v>917</v>
      </c>
      <c r="B735">
        <v>109</v>
      </c>
      <c r="C735">
        <v>139</v>
      </c>
      <c r="D735">
        <v>153620822</v>
      </c>
      <c r="E735" t="s">
        <v>2063</v>
      </c>
      <c r="F735" t="s">
        <v>649</v>
      </c>
      <c r="G735" t="s">
        <v>2135</v>
      </c>
      <c r="H735">
        <v>189923</v>
      </c>
      <c r="I735">
        <v>318</v>
      </c>
      <c r="J735" t="s">
        <v>29</v>
      </c>
      <c r="K735" t="s">
        <v>30</v>
      </c>
      <c r="L735">
        <v>50000000</v>
      </c>
      <c r="M735">
        <v>1996</v>
      </c>
      <c r="N735">
        <v>7.3</v>
      </c>
      <c r="O735">
        <v>103620822</v>
      </c>
      <c r="S735" t="s">
        <v>2136</v>
      </c>
      <c r="T735">
        <v>110</v>
      </c>
      <c r="U735">
        <v>6.8</v>
      </c>
      <c r="V735">
        <v>6.8</v>
      </c>
      <c r="W735">
        <v>7.8529999999999998</v>
      </c>
    </row>
    <row r="736" spans="1:23" x14ac:dyDescent="0.3">
      <c r="A736" t="s">
        <v>2137</v>
      </c>
      <c r="B736">
        <v>99</v>
      </c>
      <c r="C736">
        <v>130</v>
      </c>
      <c r="D736">
        <v>114968774</v>
      </c>
      <c r="E736" t="s">
        <v>2138</v>
      </c>
      <c r="F736" t="s">
        <v>74</v>
      </c>
      <c r="G736" t="s">
        <v>2139</v>
      </c>
      <c r="H736">
        <v>153468</v>
      </c>
      <c r="I736">
        <v>204</v>
      </c>
      <c r="J736" t="s">
        <v>29</v>
      </c>
      <c r="K736" t="s">
        <v>30</v>
      </c>
      <c r="L736">
        <v>18000000</v>
      </c>
      <c r="M736">
        <v>1988</v>
      </c>
      <c r="N736">
        <v>7.3</v>
      </c>
      <c r="O736">
        <v>96968774</v>
      </c>
      <c r="S736" t="s">
        <v>2140</v>
      </c>
      <c r="T736">
        <v>109</v>
      </c>
      <c r="U736">
        <v>6.8</v>
      </c>
      <c r="V736">
        <v>6.8</v>
      </c>
      <c r="W736">
        <v>7.8529999999999998</v>
      </c>
    </row>
    <row r="737" spans="1:23" x14ac:dyDescent="0.3">
      <c r="A737" t="s">
        <v>1872</v>
      </c>
      <c r="B737">
        <v>342</v>
      </c>
      <c r="C737">
        <v>132</v>
      </c>
      <c r="D737">
        <v>209805005</v>
      </c>
      <c r="E737" t="s">
        <v>1576</v>
      </c>
      <c r="F737" t="s">
        <v>2075</v>
      </c>
      <c r="G737" t="s">
        <v>2141</v>
      </c>
      <c r="H737">
        <v>284792</v>
      </c>
      <c r="I737">
        <v>366</v>
      </c>
      <c r="J737" t="s">
        <v>29</v>
      </c>
      <c r="K737" t="s">
        <v>30</v>
      </c>
      <c r="L737">
        <v>125000000</v>
      </c>
      <c r="M737">
        <v>2011</v>
      </c>
      <c r="N737">
        <v>7.3</v>
      </c>
      <c r="O737">
        <v>84805005</v>
      </c>
      <c r="S737" t="s">
        <v>2142</v>
      </c>
      <c r="T737">
        <v>108</v>
      </c>
      <c r="U737">
        <v>6.8</v>
      </c>
      <c r="V737">
        <v>6.8</v>
      </c>
      <c r="W737">
        <v>7.8529999999999998</v>
      </c>
    </row>
    <row r="738" spans="1:23" x14ac:dyDescent="0.3">
      <c r="A738" t="s">
        <v>1204</v>
      </c>
      <c r="B738">
        <v>106</v>
      </c>
      <c r="C738">
        <v>119</v>
      </c>
      <c r="D738">
        <v>109713132</v>
      </c>
      <c r="E738" t="s">
        <v>180</v>
      </c>
      <c r="F738" t="s">
        <v>1204</v>
      </c>
      <c r="G738" t="s">
        <v>2143</v>
      </c>
      <c r="H738">
        <v>61621</v>
      </c>
      <c r="I738">
        <v>219</v>
      </c>
      <c r="J738" t="s">
        <v>29</v>
      </c>
      <c r="K738" t="s">
        <v>30</v>
      </c>
      <c r="L738">
        <v>25000000</v>
      </c>
      <c r="M738">
        <v>1986</v>
      </c>
      <c r="N738">
        <v>7.3</v>
      </c>
      <c r="O738">
        <v>84713132</v>
      </c>
      <c r="S738" t="s">
        <v>2144</v>
      </c>
      <c r="T738">
        <v>107</v>
      </c>
      <c r="U738">
        <v>6.8</v>
      </c>
      <c r="V738">
        <v>6.8</v>
      </c>
      <c r="W738">
        <v>7.8529999999999998</v>
      </c>
    </row>
    <row r="739" spans="1:23" x14ac:dyDescent="0.3">
      <c r="A739" t="s">
        <v>2145</v>
      </c>
      <c r="B739">
        <v>169</v>
      </c>
      <c r="C739">
        <v>188</v>
      </c>
      <c r="D739">
        <v>134218018</v>
      </c>
      <c r="E739" t="s">
        <v>2146</v>
      </c>
      <c r="F739" t="s">
        <v>425</v>
      </c>
      <c r="G739" t="s">
        <v>2147</v>
      </c>
      <c r="H739">
        <v>126357</v>
      </c>
      <c r="I739">
        <v>497</v>
      </c>
      <c r="J739" t="s">
        <v>29</v>
      </c>
      <c r="K739" t="s">
        <v>30</v>
      </c>
      <c r="L739">
        <v>55000000</v>
      </c>
      <c r="M739">
        <v>1978</v>
      </c>
      <c r="N739">
        <v>7.3</v>
      </c>
      <c r="O739">
        <v>79218018</v>
      </c>
      <c r="S739" t="s">
        <v>2148</v>
      </c>
      <c r="T739">
        <v>107</v>
      </c>
      <c r="U739">
        <v>6.8</v>
      </c>
      <c r="V739">
        <v>6.8</v>
      </c>
      <c r="W739">
        <v>7.8529999999999998</v>
      </c>
    </row>
    <row r="740" spans="1:23" x14ac:dyDescent="0.3">
      <c r="A740" t="s">
        <v>2149</v>
      </c>
      <c r="B740">
        <v>42</v>
      </c>
      <c r="C740">
        <v>143</v>
      </c>
      <c r="D740">
        <v>82528097</v>
      </c>
      <c r="E740" t="s">
        <v>220</v>
      </c>
      <c r="F740" t="s">
        <v>2150</v>
      </c>
      <c r="G740" t="s">
        <v>2151</v>
      </c>
      <c r="H740">
        <v>30230</v>
      </c>
      <c r="I740">
        <v>154</v>
      </c>
      <c r="J740" t="s">
        <v>29</v>
      </c>
      <c r="K740" t="s">
        <v>30</v>
      </c>
      <c r="L740">
        <v>6500000</v>
      </c>
      <c r="M740">
        <v>1995</v>
      </c>
      <c r="N740">
        <v>7.3</v>
      </c>
      <c r="O740">
        <v>76028097</v>
      </c>
      <c r="S740" t="s">
        <v>2152</v>
      </c>
      <c r="T740">
        <v>106</v>
      </c>
      <c r="U740">
        <v>6.8</v>
      </c>
      <c r="V740">
        <v>6.8</v>
      </c>
      <c r="W740">
        <v>7.8529999999999998</v>
      </c>
    </row>
    <row r="741" spans="1:23" x14ac:dyDescent="0.3">
      <c r="A741" t="s">
        <v>959</v>
      </c>
      <c r="B741">
        <v>169</v>
      </c>
      <c r="C741">
        <v>131</v>
      </c>
      <c r="D741">
        <v>125548685</v>
      </c>
      <c r="E741" t="s">
        <v>393</v>
      </c>
      <c r="F741" t="s">
        <v>2153</v>
      </c>
      <c r="G741" t="s">
        <v>2154</v>
      </c>
      <c r="H741">
        <v>135246</v>
      </c>
      <c r="I741">
        <v>498</v>
      </c>
      <c r="J741" t="s">
        <v>29</v>
      </c>
      <c r="K741" t="s">
        <v>30</v>
      </c>
      <c r="L741">
        <v>52000000</v>
      </c>
      <c r="M741">
        <v>2000</v>
      </c>
      <c r="N741">
        <v>7.3</v>
      </c>
      <c r="O741">
        <v>73548685</v>
      </c>
      <c r="S741" t="s">
        <v>2155</v>
      </c>
      <c r="T741">
        <v>106</v>
      </c>
      <c r="U741">
        <v>6.8</v>
      </c>
      <c r="V741">
        <v>6.8</v>
      </c>
      <c r="W741">
        <v>7.8529999999999998</v>
      </c>
    </row>
    <row r="742" spans="1:23" x14ac:dyDescent="0.3">
      <c r="A742" t="s">
        <v>992</v>
      </c>
      <c r="B742">
        <v>376</v>
      </c>
      <c r="C742">
        <v>104</v>
      </c>
      <c r="D742">
        <v>268488329</v>
      </c>
      <c r="E742" t="s">
        <v>296</v>
      </c>
      <c r="F742" t="s">
        <v>478</v>
      </c>
      <c r="G742" t="s">
        <v>2156</v>
      </c>
      <c r="H742">
        <v>235025</v>
      </c>
      <c r="I742">
        <v>265</v>
      </c>
      <c r="J742" t="s">
        <v>29</v>
      </c>
      <c r="K742" t="s">
        <v>30</v>
      </c>
      <c r="L742">
        <v>200000000</v>
      </c>
      <c r="M742">
        <v>2013</v>
      </c>
      <c r="N742">
        <v>7.3</v>
      </c>
      <c r="O742">
        <v>68488329</v>
      </c>
      <c r="S742" t="s">
        <v>2157</v>
      </c>
      <c r="T742">
        <v>106</v>
      </c>
      <c r="U742">
        <v>6.8</v>
      </c>
      <c r="V742">
        <v>6.8</v>
      </c>
      <c r="W742">
        <v>7.8529999999999998</v>
      </c>
    </row>
    <row r="743" spans="1:23" x14ac:dyDescent="0.3">
      <c r="A743" t="s">
        <v>72</v>
      </c>
      <c r="B743">
        <v>449</v>
      </c>
      <c r="C743">
        <v>138</v>
      </c>
      <c r="D743">
        <v>93749203</v>
      </c>
      <c r="E743" t="s">
        <v>224</v>
      </c>
      <c r="F743" t="s">
        <v>837</v>
      </c>
      <c r="G743" t="s">
        <v>2158</v>
      </c>
      <c r="H743">
        <v>264047</v>
      </c>
      <c r="I743">
        <v>491</v>
      </c>
      <c r="J743" t="s">
        <v>29</v>
      </c>
      <c r="K743" t="s">
        <v>30</v>
      </c>
      <c r="L743">
        <v>31000000</v>
      </c>
      <c r="M743">
        <v>2012</v>
      </c>
      <c r="N743">
        <v>7.3</v>
      </c>
      <c r="O743">
        <v>62749203</v>
      </c>
      <c r="S743" t="s">
        <v>2159</v>
      </c>
      <c r="T743">
        <v>104</v>
      </c>
      <c r="U743">
        <v>6.8</v>
      </c>
      <c r="V743">
        <v>6.8</v>
      </c>
      <c r="W743">
        <v>7.8529999999999998</v>
      </c>
    </row>
    <row r="744" spans="1:23" x14ac:dyDescent="0.3">
      <c r="A744" t="s">
        <v>860</v>
      </c>
      <c r="B744">
        <v>549</v>
      </c>
      <c r="C744">
        <v>115</v>
      </c>
      <c r="D744">
        <v>82624961</v>
      </c>
      <c r="E744" t="s">
        <v>73</v>
      </c>
      <c r="F744" t="s">
        <v>952</v>
      </c>
      <c r="G744" t="s">
        <v>2160</v>
      </c>
      <c r="H744">
        <v>205284</v>
      </c>
      <c r="I744">
        <v>439</v>
      </c>
      <c r="J744" t="s">
        <v>29</v>
      </c>
      <c r="K744" t="s">
        <v>30</v>
      </c>
      <c r="L744">
        <v>20000000</v>
      </c>
      <c r="M744">
        <v>2011</v>
      </c>
      <c r="N744">
        <v>7.3</v>
      </c>
      <c r="O744">
        <v>62624961</v>
      </c>
      <c r="S744" t="s">
        <v>2161</v>
      </c>
      <c r="T744">
        <v>104</v>
      </c>
      <c r="U744">
        <v>6.8</v>
      </c>
      <c r="V744">
        <v>6.8</v>
      </c>
      <c r="W744">
        <v>7.8529999999999998</v>
      </c>
    </row>
    <row r="745" spans="1:23" x14ac:dyDescent="0.3">
      <c r="A745" t="s">
        <v>1473</v>
      </c>
      <c r="B745">
        <v>63</v>
      </c>
      <c r="C745">
        <v>112</v>
      </c>
      <c r="D745">
        <v>62549000</v>
      </c>
      <c r="E745" t="s">
        <v>1915</v>
      </c>
      <c r="F745" t="s">
        <v>1574</v>
      </c>
      <c r="G745" t="s">
        <v>2162</v>
      </c>
      <c r="H745">
        <v>41361</v>
      </c>
      <c r="I745">
        <v>148</v>
      </c>
      <c r="J745" t="s">
        <v>29</v>
      </c>
      <c r="K745" t="s">
        <v>200</v>
      </c>
      <c r="L745">
        <v>2300000</v>
      </c>
      <c r="M745">
        <v>1992</v>
      </c>
      <c r="N745">
        <v>7.3</v>
      </c>
      <c r="O745">
        <v>60249000</v>
      </c>
      <c r="S745" t="s">
        <v>2163</v>
      </c>
      <c r="T745">
        <v>102</v>
      </c>
      <c r="U745">
        <v>6.8</v>
      </c>
      <c r="V745">
        <v>6.8</v>
      </c>
      <c r="W745">
        <v>7.8529999999999998</v>
      </c>
    </row>
    <row r="746" spans="1:23" x14ac:dyDescent="0.3">
      <c r="A746" t="s">
        <v>995</v>
      </c>
      <c r="B746">
        <v>411</v>
      </c>
      <c r="C746">
        <v>104</v>
      </c>
      <c r="D746">
        <v>71897215</v>
      </c>
      <c r="E746" t="s">
        <v>2164</v>
      </c>
      <c r="F746" t="s">
        <v>486</v>
      </c>
      <c r="G746" t="s">
        <v>2165</v>
      </c>
      <c r="H746">
        <v>126893</v>
      </c>
      <c r="I746">
        <v>440</v>
      </c>
      <c r="J746" t="s">
        <v>29</v>
      </c>
      <c r="K746" t="s">
        <v>30</v>
      </c>
      <c r="L746">
        <v>15000000</v>
      </c>
      <c r="M746">
        <v>2016</v>
      </c>
      <c r="N746">
        <v>7.3</v>
      </c>
      <c r="O746">
        <v>56897215</v>
      </c>
      <c r="S746" t="s">
        <v>1734</v>
      </c>
      <c r="T746">
        <v>100.5</v>
      </c>
      <c r="U746">
        <v>7.4</v>
      </c>
      <c r="V746">
        <v>6.8</v>
      </c>
      <c r="W746">
        <v>7.8529999999999998</v>
      </c>
    </row>
    <row r="747" spans="1:23" x14ac:dyDescent="0.3">
      <c r="A747" t="s">
        <v>2166</v>
      </c>
      <c r="B747">
        <v>257</v>
      </c>
      <c r="C747">
        <v>98</v>
      </c>
      <c r="D747">
        <v>187165546</v>
      </c>
      <c r="E747" t="s">
        <v>296</v>
      </c>
      <c r="F747" t="s">
        <v>468</v>
      </c>
      <c r="G747" t="s">
        <v>2167</v>
      </c>
      <c r="H747">
        <v>150618</v>
      </c>
      <c r="I747">
        <v>195</v>
      </c>
      <c r="J747" t="s">
        <v>29</v>
      </c>
      <c r="K747" t="s">
        <v>30</v>
      </c>
      <c r="L747">
        <v>135000000</v>
      </c>
      <c r="M747">
        <v>2013</v>
      </c>
      <c r="N747">
        <v>7.3</v>
      </c>
      <c r="O747">
        <v>52165546</v>
      </c>
      <c r="S747" t="s">
        <v>1734</v>
      </c>
      <c r="T747">
        <v>100.5</v>
      </c>
      <c r="U747">
        <v>7.4</v>
      </c>
      <c r="V747">
        <v>6.8</v>
      </c>
      <c r="W747">
        <v>7.8529999999999998</v>
      </c>
    </row>
    <row r="748" spans="1:23" x14ac:dyDescent="0.3">
      <c r="A748" t="s">
        <v>1251</v>
      </c>
      <c r="B748">
        <v>280</v>
      </c>
      <c r="C748">
        <v>94</v>
      </c>
      <c r="D748">
        <v>56437947</v>
      </c>
      <c r="E748" t="s">
        <v>393</v>
      </c>
      <c r="F748" t="s">
        <v>2168</v>
      </c>
      <c r="G748" t="s">
        <v>2169</v>
      </c>
      <c r="H748">
        <v>85333</v>
      </c>
      <c r="I748">
        <v>421</v>
      </c>
      <c r="J748" t="s">
        <v>29</v>
      </c>
      <c r="K748" t="s">
        <v>200</v>
      </c>
      <c r="L748">
        <v>9800000</v>
      </c>
      <c r="M748">
        <v>2006</v>
      </c>
      <c r="N748">
        <v>7.3</v>
      </c>
      <c r="O748">
        <v>46637947</v>
      </c>
      <c r="S748" t="s">
        <v>2170</v>
      </c>
      <c r="T748">
        <v>99</v>
      </c>
      <c r="U748">
        <v>6.8</v>
      </c>
      <c r="V748">
        <v>6.8</v>
      </c>
      <c r="W748">
        <v>7.8529999999999998</v>
      </c>
    </row>
    <row r="749" spans="1:23" x14ac:dyDescent="0.3">
      <c r="A749" t="s">
        <v>1106</v>
      </c>
      <c r="B749">
        <v>152</v>
      </c>
      <c r="C749">
        <v>121</v>
      </c>
      <c r="D749">
        <v>71309760</v>
      </c>
      <c r="E749" t="s">
        <v>588</v>
      </c>
      <c r="F749" t="s">
        <v>2171</v>
      </c>
      <c r="G749" t="s">
        <v>2172</v>
      </c>
      <c r="H749">
        <v>150308</v>
      </c>
      <c r="I749">
        <v>498</v>
      </c>
      <c r="J749" t="s">
        <v>29</v>
      </c>
      <c r="K749" t="s">
        <v>200</v>
      </c>
      <c r="L749">
        <v>25000000</v>
      </c>
      <c r="M749">
        <v>2000</v>
      </c>
      <c r="N749">
        <v>7.3</v>
      </c>
      <c r="O749">
        <v>46309760</v>
      </c>
      <c r="S749" t="s">
        <v>2173</v>
      </c>
      <c r="T749">
        <v>98</v>
      </c>
      <c r="U749">
        <v>6.8</v>
      </c>
      <c r="V749">
        <v>6.8</v>
      </c>
      <c r="W749">
        <v>7.8529999999999998</v>
      </c>
    </row>
    <row r="750" spans="1:23" x14ac:dyDescent="0.3">
      <c r="A750" t="s">
        <v>115</v>
      </c>
      <c r="B750">
        <v>120</v>
      </c>
      <c r="C750">
        <v>128</v>
      </c>
      <c r="D750">
        <v>79100000</v>
      </c>
      <c r="E750" t="s">
        <v>543</v>
      </c>
      <c r="F750" t="s">
        <v>44</v>
      </c>
      <c r="G750" t="s">
        <v>2174</v>
      </c>
      <c r="H750">
        <v>127503</v>
      </c>
      <c r="I750">
        <v>261</v>
      </c>
      <c r="J750" t="s">
        <v>29</v>
      </c>
      <c r="K750" t="s">
        <v>30</v>
      </c>
      <c r="L750">
        <v>35000000</v>
      </c>
      <c r="M750">
        <v>1991</v>
      </c>
      <c r="N750">
        <v>7.3</v>
      </c>
      <c r="O750">
        <v>44100000</v>
      </c>
      <c r="S750" t="s">
        <v>2175</v>
      </c>
      <c r="T750">
        <v>97</v>
      </c>
      <c r="U750">
        <v>6.8</v>
      </c>
      <c r="V750">
        <v>6.8</v>
      </c>
      <c r="W750">
        <v>7.8529999999999998</v>
      </c>
    </row>
    <row r="751" spans="1:23" x14ac:dyDescent="0.3">
      <c r="A751" t="s">
        <v>2176</v>
      </c>
      <c r="B751">
        <v>384</v>
      </c>
      <c r="C751">
        <v>125</v>
      </c>
      <c r="D751">
        <v>117698894</v>
      </c>
      <c r="E751" t="s">
        <v>1366</v>
      </c>
      <c r="F751" t="s">
        <v>27</v>
      </c>
      <c r="G751" t="s">
        <v>2177</v>
      </c>
      <c r="H751">
        <v>447979</v>
      </c>
      <c r="I751">
        <v>629</v>
      </c>
      <c r="J751" t="s">
        <v>29</v>
      </c>
      <c r="K751" t="s">
        <v>30</v>
      </c>
      <c r="L751">
        <v>75000000</v>
      </c>
      <c r="M751">
        <v>2013</v>
      </c>
      <c r="N751">
        <v>7.3</v>
      </c>
      <c r="O751">
        <v>42698894</v>
      </c>
      <c r="S751" t="s">
        <v>2178</v>
      </c>
      <c r="T751">
        <v>96</v>
      </c>
      <c r="U751">
        <v>6.8</v>
      </c>
      <c r="V751">
        <v>6.8</v>
      </c>
      <c r="W751">
        <v>7.8529999999999998</v>
      </c>
    </row>
    <row r="752" spans="1:23" x14ac:dyDescent="0.3">
      <c r="A752" t="s">
        <v>2179</v>
      </c>
      <c r="B752">
        <v>118</v>
      </c>
      <c r="C752">
        <v>120</v>
      </c>
      <c r="D752">
        <v>81593527</v>
      </c>
      <c r="E752" t="s">
        <v>2180</v>
      </c>
      <c r="F752" t="s">
        <v>2075</v>
      </c>
      <c r="G752" t="s">
        <v>2181</v>
      </c>
      <c r="H752">
        <v>48806</v>
      </c>
      <c r="I752">
        <v>263</v>
      </c>
      <c r="J752" t="s">
        <v>29</v>
      </c>
      <c r="K752" t="s">
        <v>30</v>
      </c>
      <c r="L752">
        <v>40000000</v>
      </c>
      <c r="M752">
        <v>2006</v>
      </c>
      <c r="N752">
        <v>7.3</v>
      </c>
      <c r="O752">
        <v>41593527</v>
      </c>
      <c r="S752" t="s">
        <v>2182</v>
      </c>
      <c r="T752">
        <v>95</v>
      </c>
      <c r="U752">
        <v>6.8</v>
      </c>
      <c r="V752">
        <v>6.8</v>
      </c>
      <c r="W752">
        <v>7.8529999999999998</v>
      </c>
    </row>
    <row r="753" spans="1:23" x14ac:dyDescent="0.3">
      <c r="A753" t="s">
        <v>961</v>
      </c>
      <c r="B753">
        <v>203</v>
      </c>
      <c r="C753">
        <v>139</v>
      </c>
      <c r="D753">
        <v>81292135</v>
      </c>
      <c r="E753" t="s">
        <v>208</v>
      </c>
      <c r="F753" t="s">
        <v>436</v>
      </c>
      <c r="G753" t="s">
        <v>2183</v>
      </c>
      <c r="H753">
        <v>137891</v>
      </c>
      <c r="I753">
        <v>696</v>
      </c>
      <c r="J753" t="s">
        <v>29</v>
      </c>
      <c r="K753" t="s">
        <v>30</v>
      </c>
      <c r="L753">
        <v>40000000</v>
      </c>
      <c r="M753">
        <v>1999</v>
      </c>
      <c r="N753">
        <v>7.3</v>
      </c>
      <c r="O753">
        <v>41292135</v>
      </c>
      <c r="S753" t="s">
        <v>2184</v>
      </c>
      <c r="T753">
        <v>95</v>
      </c>
      <c r="U753">
        <v>6.8</v>
      </c>
      <c r="V753">
        <v>6.8</v>
      </c>
      <c r="W753">
        <v>7.8529999999999998</v>
      </c>
    </row>
    <row r="754" spans="1:23" x14ac:dyDescent="0.3">
      <c r="A754" t="s">
        <v>1374</v>
      </c>
      <c r="B754">
        <v>490</v>
      </c>
      <c r="C754">
        <v>143</v>
      </c>
      <c r="D754">
        <v>144812796</v>
      </c>
      <c r="E754" t="s">
        <v>588</v>
      </c>
      <c r="F754" t="s">
        <v>87</v>
      </c>
      <c r="G754" t="s">
        <v>2185</v>
      </c>
      <c r="H754">
        <v>362912</v>
      </c>
      <c r="I754">
        <v>753</v>
      </c>
      <c r="J754" t="s">
        <v>29</v>
      </c>
      <c r="K754" t="s">
        <v>581</v>
      </c>
      <c r="L754">
        <v>105000000</v>
      </c>
      <c r="M754">
        <v>2013</v>
      </c>
      <c r="N754">
        <v>7.3</v>
      </c>
      <c r="O754">
        <v>39812796</v>
      </c>
      <c r="S754" t="s">
        <v>2186</v>
      </c>
      <c r="T754">
        <v>94</v>
      </c>
      <c r="U754">
        <v>6.8</v>
      </c>
      <c r="V754">
        <v>6.8</v>
      </c>
      <c r="W754">
        <v>7.8529999999999998</v>
      </c>
    </row>
    <row r="755" spans="1:23" x14ac:dyDescent="0.3">
      <c r="A755" t="s">
        <v>1374</v>
      </c>
      <c r="B755">
        <v>490</v>
      </c>
      <c r="C755">
        <v>143</v>
      </c>
      <c r="D755">
        <v>144812796</v>
      </c>
      <c r="E755" t="s">
        <v>588</v>
      </c>
      <c r="F755" t="s">
        <v>87</v>
      </c>
      <c r="G755" t="s">
        <v>2185</v>
      </c>
      <c r="H755">
        <v>362933</v>
      </c>
      <c r="I755">
        <v>753</v>
      </c>
      <c r="J755" t="s">
        <v>29</v>
      </c>
      <c r="K755" t="s">
        <v>581</v>
      </c>
      <c r="L755">
        <v>105000000</v>
      </c>
      <c r="M755">
        <v>2013</v>
      </c>
      <c r="N755">
        <v>7.3</v>
      </c>
      <c r="O755">
        <v>39812796</v>
      </c>
      <c r="S755" t="s">
        <v>2187</v>
      </c>
      <c r="T755">
        <v>93</v>
      </c>
      <c r="U755">
        <v>6.8</v>
      </c>
      <c r="V755">
        <v>6.8</v>
      </c>
      <c r="W755">
        <v>7.8529999999999998</v>
      </c>
    </row>
    <row r="756" spans="1:23" x14ac:dyDescent="0.3">
      <c r="A756" t="s">
        <v>746</v>
      </c>
      <c r="B756">
        <v>82</v>
      </c>
      <c r="C756">
        <v>123</v>
      </c>
      <c r="D756">
        <v>91400000</v>
      </c>
      <c r="E756" t="s">
        <v>2017</v>
      </c>
      <c r="F756" t="s">
        <v>837</v>
      </c>
      <c r="G756" t="s">
        <v>2188</v>
      </c>
      <c r="H756">
        <v>81026</v>
      </c>
      <c r="I756">
        <v>194</v>
      </c>
      <c r="J756" t="s">
        <v>29</v>
      </c>
      <c r="K756" t="s">
        <v>30</v>
      </c>
      <c r="L756">
        <v>53000000</v>
      </c>
      <c r="M756">
        <v>1995</v>
      </c>
      <c r="N756">
        <v>7.3</v>
      </c>
      <c r="O756">
        <v>38400000</v>
      </c>
      <c r="S756" t="s">
        <v>2189</v>
      </c>
      <c r="T756">
        <v>93</v>
      </c>
      <c r="U756">
        <v>6.8</v>
      </c>
      <c r="V756">
        <v>6.8</v>
      </c>
      <c r="W756">
        <v>7.8529999999999998</v>
      </c>
    </row>
    <row r="757" spans="1:23" x14ac:dyDescent="0.3">
      <c r="A757" t="s">
        <v>1079</v>
      </c>
      <c r="B757">
        <v>323</v>
      </c>
      <c r="C757">
        <v>109</v>
      </c>
      <c r="D757">
        <v>47536959</v>
      </c>
      <c r="E757" t="s">
        <v>92</v>
      </c>
      <c r="F757" t="s">
        <v>2190</v>
      </c>
      <c r="G757" t="s">
        <v>2191</v>
      </c>
      <c r="H757">
        <v>86955</v>
      </c>
      <c r="I757">
        <v>275</v>
      </c>
      <c r="J757" t="s">
        <v>29</v>
      </c>
      <c r="K757" t="s">
        <v>30</v>
      </c>
      <c r="L757">
        <v>10000000</v>
      </c>
      <c r="M757">
        <v>2009</v>
      </c>
      <c r="N757">
        <v>7.3</v>
      </c>
      <c r="O757">
        <v>37536959</v>
      </c>
      <c r="S757" t="s">
        <v>2192</v>
      </c>
      <c r="T757">
        <v>93</v>
      </c>
      <c r="U757">
        <v>6.8</v>
      </c>
      <c r="V757">
        <v>6.8</v>
      </c>
      <c r="W757">
        <v>7.8529999999999998</v>
      </c>
    </row>
    <row r="758" spans="1:23" x14ac:dyDescent="0.3">
      <c r="A758" t="s">
        <v>1079</v>
      </c>
      <c r="B758">
        <v>323</v>
      </c>
      <c r="C758">
        <v>109</v>
      </c>
      <c r="D758">
        <v>47536959</v>
      </c>
      <c r="E758" t="s">
        <v>92</v>
      </c>
      <c r="F758" t="s">
        <v>2190</v>
      </c>
      <c r="G758" t="s">
        <v>2191</v>
      </c>
      <c r="H758">
        <v>86956</v>
      </c>
      <c r="I758">
        <v>275</v>
      </c>
      <c r="J758" t="s">
        <v>29</v>
      </c>
      <c r="K758" t="s">
        <v>30</v>
      </c>
      <c r="L758">
        <v>10000000</v>
      </c>
      <c r="M758">
        <v>2009</v>
      </c>
      <c r="N758">
        <v>7.3</v>
      </c>
      <c r="O758">
        <v>37536959</v>
      </c>
      <c r="S758" t="s">
        <v>2193</v>
      </c>
      <c r="T758">
        <v>92</v>
      </c>
      <c r="U758">
        <v>6.8</v>
      </c>
      <c r="V758">
        <v>6.8</v>
      </c>
      <c r="W758">
        <v>7.8529999999999998</v>
      </c>
    </row>
    <row r="759" spans="1:23" x14ac:dyDescent="0.3">
      <c r="A759" t="s">
        <v>2194</v>
      </c>
      <c r="B759">
        <v>264</v>
      </c>
      <c r="C759">
        <v>124</v>
      </c>
      <c r="D759">
        <v>46377022</v>
      </c>
      <c r="E759" t="s">
        <v>73</v>
      </c>
      <c r="F759" t="s">
        <v>1729</v>
      </c>
      <c r="G759" t="s">
        <v>2195</v>
      </c>
      <c r="H759">
        <v>75306</v>
      </c>
      <c r="I759">
        <v>266</v>
      </c>
      <c r="J759" t="s">
        <v>29</v>
      </c>
      <c r="K759" t="s">
        <v>200</v>
      </c>
      <c r="L759">
        <v>10000000</v>
      </c>
      <c r="M759">
        <v>2011</v>
      </c>
      <c r="N759">
        <v>7.3</v>
      </c>
      <c r="O759">
        <v>36377022</v>
      </c>
      <c r="S759" t="s">
        <v>2196</v>
      </c>
      <c r="T759">
        <v>92</v>
      </c>
      <c r="U759">
        <v>6.8</v>
      </c>
      <c r="V759">
        <v>6.8</v>
      </c>
      <c r="W759">
        <v>7.8529999999999998</v>
      </c>
    </row>
    <row r="760" spans="1:23" x14ac:dyDescent="0.3">
      <c r="A760" t="s">
        <v>1737</v>
      </c>
      <c r="B760">
        <v>24</v>
      </c>
      <c r="C760">
        <v>69</v>
      </c>
      <c r="D760">
        <v>48092846</v>
      </c>
      <c r="E760" t="s">
        <v>2197</v>
      </c>
      <c r="F760" t="s">
        <v>2198</v>
      </c>
      <c r="G760" t="s">
        <v>2199</v>
      </c>
      <c r="H760">
        <v>61753</v>
      </c>
      <c r="I760">
        <v>133</v>
      </c>
      <c r="J760" t="s">
        <v>29</v>
      </c>
      <c r="K760" t="s">
        <v>30</v>
      </c>
      <c r="L760">
        <v>12500000</v>
      </c>
      <c r="M760">
        <v>1988</v>
      </c>
      <c r="N760">
        <v>7.3</v>
      </c>
      <c r="O760">
        <v>35592846</v>
      </c>
      <c r="S760" t="s">
        <v>1287</v>
      </c>
      <c r="T760">
        <v>90.5</v>
      </c>
      <c r="U760">
        <v>6.85</v>
      </c>
      <c r="V760">
        <v>6.8</v>
      </c>
      <c r="W760">
        <v>7.8529999999999998</v>
      </c>
    </row>
    <row r="761" spans="1:23" x14ac:dyDescent="0.3">
      <c r="A761" t="s">
        <v>1607</v>
      </c>
      <c r="B761">
        <v>27</v>
      </c>
      <c r="C761">
        <v>115</v>
      </c>
      <c r="D761">
        <v>50003300</v>
      </c>
      <c r="E761" t="s">
        <v>2200</v>
      </c>
      <c r="F761" t="s">
        <v>40</v>
      </c>
      <c r="G761" t="s">
        <v>2201</v>
      </c>
      <c r="H761">
        <v>36624</v>
      </c>
      <c r="I761">
        <v>132</v>
      </c>
      <c r="J761" t="s">
        <v>29</v>
      </c>
      <c r="K761" t="s">
        <v>30</v>
      </c>
      <c r="L761">
        <v>15000000</v>
      </c>
      <c r="M761">
        <v>1994</v>
      </c>
      <c r="N761">
        <v>7.3</v>
      </c>
      <c r="O761">
        <v>35003300</v>
      </c>
      <c r="S761" t="s">
        <v>1287</v>
      </c>
      <c r="T761">
        <v>90.5</v>
      </c>
      <c r="U761">
        <v>6.85</v>
      </c>
      <c r="V761">
        <v>6.8</v>
      </c>
      <c r="W761">
        <v>7.8529999999999998</v>
      </c>
    </row>
    <row r="762" spans="1:23" x14ac:dyDescent="0.3">
      <c r="A762" t="s">
        <v>67</v>
      </c>
      <c r="B762">
        <v>38</v>
      </c>
      <c r="C762">
        <v>115</v>
      </c>
      <c r="D762">
        <v>41400000</v>
      </c>
      <c r="E762" t="s">
        <v>66</v>
      </c>
      <c r="F762" t="s">
        <v>67</v>
      </c>
      <c r="G762" t="s">
        <v>2202</v>
      </c>
      <c r="H762">
        <v>39451</v>
      </c>
      <c r="I762">
        <v>138</v>
      </c>
      <c r="J762" t="s">
        <v>29</v>
      </c>
      <c r="K762" t="s">
        <v>30</v>
      </c>
      <c r="L762">
        <v>6900000</v>
      </c>
      <c r="M762">
        <v>1985</v>
      </c>
      <c r="N762">
        <v>7.3</v>
      </c>
      <c r="O762">
        <v>34500000</v>
      </c>
      <c r="S762" t="s">
        <v>2203</v>
      </c>
      <c r="T762">
        <v>90</v>
      </c>
      <c r="U762">
        <v>6.7</v>
      </c>
      <c r="V762">
        <v>6.8</v>
      </c>
      <c r="W762">
        <v>7.8529999999999998</v>
      </c>
    </row>
    <row r="763" spans="1:23" x14ac:dyDescent="0.3">
      <c r="A763" t="s">
        <v>1389</v>
      </c>
      <c r="B763">
        <v>175</v>
      </c>
      <c r="C763">
        <v>140</v>
      </c>
      <c r="D763">
        <v>120147445</v>
      </c>
      <c r="E763" t="s">
        <v>2204</v>
      </c>
      <c r="F763" t="s">
        <v>1167</v>
      </c>
      <c r="G763" t="s">
        <v>2205</v>
      </c>
      <c r="H763">
        <v>57661</v>
      </c>
      <c r="I763">
        <v>455</v>
      </c>
      <c r="J763" t="s">
        <v>29</v>
      </c>
      <c r="K763" t="s">
        <v>30</v>
      </c>
      <c r="L763">
        <v>87000000</v>
      </c>
      <c r="M763">
        <v>2003</v>
      </c>
      <c r="N763">
        <v>7.3</v>
      </c>
      <c r="O763">
        <v>33147445</v>
      </c>
      <c r="S763" t="s">
        <v>2203</v>
      </c>
      <c r="T763">
        <v>90</v>
      </c>
      <c r="U763">
        <v>6.7</v>
      </c>
      <c r="V763">
        <v>6.8</v>
      </c>
      <c r="W763">
        <v>7.8529999999999998</v>
      </c>
    </row>
    <row r="764" spans="1:23" x14ac:dyDescent="0.3">
      <c r="A764" t="s">
        <v>1568</v>
      </c>
      <c r="B764">
        <v>273</v>
      </c>
      <c r="C764">
        <v>112</v>
      </c>
      <c r="D764">
        <v>39462438</v>
      </c>
      <c r="E764" t="s">
        <v>875</v>
      </c>
      <c r="F764" t="s">
        <v>1167</v>
      </c>
      <c r="G764" t="s">
        <v>2206</v>
      </c>
      <c r="H764">
        <v>67760</v>
      </c>
      <c r="I764">
        <v>226</v>
      </c>
      <c r="J764" t="s">
        <v>29</v>
      </c>
      <c r="K764" t="s">
        <v>30</v>
      </c>
      <c r="L764">
        <v>7000000</v>
      </c>
      <c r="M764">
        <v>2009</v>
      </c>
      <c r="N764">
        <v>7.3</v>
      </c>
      <c r="O764">
        <v>32462438</v>
      </c>
      <c r="S764" t="s">
        <v>2207</v>
      </c>
      <c r="T764">
        <v>88</v>
      </c>
      <c r="U764">
        <v>6.8</v>
      </c>
      <c r="V764">
        <v>6.8</v>
      </c>
      <c r="W764">
        <v>7.8529999999999998</v>
      </c>
    </row>
    <row r="765" spans="1:23" x14ac:dyDescent="0.3">
      <c r="A765" t="s">
        <v>1106</v>
      </c>
      <c r="B765">
        <v>180</v>
      </c>
      <c r="C765">
        <v>122</v>
      </c>
      <c r="D765">
        <v>54235441</v>
      </c>
      <c r="E765" t="s">
        <v>73</v>
      </c>
      <c r="F765" t="s">
        <v>2208</v>
      </c>
      <c r="G765" t="s">
        <v>2209</v>
      </c>
      <c r="H765">
        <v>52894</v>
      </c>
      <c r="I765">
        <v>185</v>
      </c>
      <c r="J765" t="s">
        <v>29</v>
      </c>
      <c r="K765" t="s">
        <v>30</v>
      </c>
      <c r="L765">
        <v>22000000</v>
      </c>
      <c r="M765">
        <v>2014</v>
      </c>
      <c r="N765">
        <v>7.3</v>
      </c>
      <c r="O765">
        <v>32235441</v>
      </c>
      <c r="S765" t="s">
        <v>2210</v>
      </c>
      <c r="T765">
        <v>87</v>
      </c>
      <c r="U765">
        <v>6.8</v>
      </c>
      <c r="V765">
        <v>6.8</v>
      </c>
      <c r="W765">
        <v>7.8529999999999998</v>
      </c>
    </row>
    <row r="766" spans="1:23" x14ac:dyDescent="0.3">
      <c r="A766" t="s">
        <v>2103</v>
      </c>
      <c r="B766">
        <v>155</v>
      </c>
      <c r="C766">
        <v>138</v>
      </c>
      <c r="D766">
        <v>112225777</v>
      </c>
      <c r="E766" t="s">
        <v>2211</v>
      </c>
      <c r="F766" t="s">
        <v>1302</v>
      </c>
      <c r="G766" t="s">
        <v>2212</v>
      </c>
      <c r="H766">
        <v>283967</v>
      </c>
      <c r="I766">
        <v>535</v>
      </c>
      <c r="J766" t="s">
        <v>29</v>
      </c>
      <c r="K766" t="s">
        <v>30</v>
      </c>
      <c r="L766">
        <v>80000000</v>
      </c>
      <c r="M766">
        <v>1997</v>
      </c>
      <c r="N766">
        <v>7.3</v>
      </c>
      <c r="O766">
        <v>32225777</v>
      </c>
      <c r="S766" t="s">
        <v>2213</v>
      </c>
      <c r="T766">
        <v>86</v>
      </c>
      <c r="U766">
        <v>6.8</v>
      </c>
      <c r="V766">
        <v>6.8</v>
      </c>
      <c r="W766">
        <v>7.8529999999999998</v>
      </c>
    </row>
    <row r="767" spans="1:23" x14ac:dyDescent="0.3">
      <c r="A767" t="s">
        <v>999</v>
      </c>
      <c r="B767">
        <v>275</v>
      </c>
      <c r="C767">
        <v>102</v>
      </c>
      <c r="D767">
        <v>44134898</v>
      </c>
      <c r="E767" t="s">
        <v>73</v>
      </c>
      <c r="F767" t="s">
        <v>520</v>
      </c>
      <c r="G767" t="s">
        <v>2214</v>
      </c>
      <c r="H767">
        <v>72803</v>
      </c>
      <c r="I767">
        <v>171</v>
      </c>
      <c r="J767" t="s">
        <v>29</v>
      </c>
      <c r="K767" t="s">
        <v>30</v>
      </c>
      <c r="L767">
        <v>13000000</v>
      </c>
      <c r="M767">
        <v>2014</v>
      </c>
      <c r="N767">
        <v>7.3</v>
      </c>
      <c r="O767">
        <v>31134898</v>
      </c>
      <c r="S767" t="s">
        <v>2215</v>
      </c>
      <c r="T767">
        <v>85</v>
      </c>
      <c r="U767">
        <v>6.8</v>
      </c>
      <c r="V767">
        <v>6.8</v>
      </c>
      <c r="W767">
        <v>7.8529999999999998</v>
      </c>
    </row>
    <row r="768" spans="1:23" x14ac:dyDescent="0.3">
      <c r="A768" t="s">
        <v>985</v>
      </c>
      <c r="B768">
        <v>185</v>
      </c>
      <c r="C768">
        <v>109</v>
      </c>
      <c r="D768">
        <v>34468224</v>
      </c>
      <c r="E768" t="s">
        <v>2216</v>
      </c>
      <c r="F768" t="s">
        <v>2217</v>
      </c>
      <c r="G768" t="s">
        <v>2218</v>
      </c>
      <c r="H768">
        <v>105568</v>
      </c>
      <c r="I768">
        <v>533</v>
      </c>
      <c r="J768" t="s">
        <v>29</v>
      </c>
      <c r="K768" t="s">
        <v>30</v>
      </c>
      <c r="L768">
        <v>4500000</v>
      </c>
      <c r="M768">
        <v>2003</v>
      </c>
      <c r="N768">
        <v>7.3</v>
      </c>
      <c r="O768">
        <v>29968224</v>
      </c>
      <c r="S768" t="s">
        <v>746</v>
      </c>
      <c r="T768">
        <v>115</v>
      </c>
      <c r="U768">
        <v>6.85</v>
      </c>
      <c r="V768">
        <v>6.79</v>
      </c>
      <c r="W768">
        <v>7.8529999999999998</v>
      </c>
    </row>
    <row r="769" spans="1:23" x14ac:dyDescent="0.3">
      <c r="A769" t="s">
        <v>1096</v>
      </c>
      <c r="B769">
        <v>109</v>
      </c>
      <c r="C769">
        <v>110</v>
      </c>
      <c r="D769">
        <v>37766350</v>
      </c>
      <c r="E769" t="s">
        <v>92</v>
      </c>
      <c r="F769" t="s">
        <v>2219</v>
      </c>
      <c r="G769" t="s">
        <v>2220</v>
      </c>
      <c r="H769">
        <v>19440</v>
      </c>
      <c r="I769">
        <v>56</v>
      </c>
      <c r="J769" t="s">
        <v>29</v>
      </c>
      <c r="K769" t="s">
        <v>30</v>
      </c>
      <c r="L769">
        <v>11000000</v>
      </c>
      <c r="M769">
        <v>2008</v>
      </c>
      <c r="N769">
        <v>7.3</v>
      </c>
      <c r="O769">
        <v>26766350</v>
      </c>
      <c r="S769" t="s">
        <v>746</v>
      </c>
      <c r="T769">
        <v>115</v>
      </c>
      <c r="U769">
        <v>6.85</v>
      </c>
      <c r="V769">
        <v>6.79</v>
      </c>
      <c r="W769">
        <v>7.8529999999999998</v>
      </c>
    </row>
    <row r="770" spans="1:23" x14ac:dyDescent="0.3">
      <c r="A770" t="s">
        <v>2221</v>
      </c>
      <c r="B770">
        <v>213</v>
      </c>
      <c r="C770">
        <v>102</v>
      </c>
      <c r="D770">
        <v>71423726</v>
      </c>
      <c r="E770" t="s">
        <v>180</v>
      </c>
      <c r="F770" t="s">
        <v>398</v>
      </c>
      <c r="G770" t="s">
        <v>2222</v>
      </c>
      <c r="H770">
        <v>123558</v>
      </c>
      <c r="I770">
        <v>609</v>
      </c>
      <c r="J770" t="s">
        <v>29</v>
      </c>
      <c r="K770" t="s">
        <v>30</v>
      </c>
      <c r="L770">
        <v>45000000</v>
      </c>
      <c r="M770">
        <v>1999</v>
      </c>
      <c r="N770">
        <v>7.3</v>
      </c>
      <c r="O770">
        <v>26423726</v>
      </c>
      <c r="S770" t="s">
        <v>1038</v>
      </c>
      <c r="T770">
        <v>114</v>
      </c>
      <c r="U770">
        <v>6.75</v>
      </c>
      <c r="V770">
        <v>6.78</v>
      </c>
      <c r="W770">
        <v>7.8529999999999998</v>
      </c>
    </row>
    <row r="771" spans="1:23" x14ac:dyDescent="0.3">
      <c r="A771" t="s">
        <v>807</v>
      </c>
      <c r="B771">
        <v>20</v>
      </c>
      <c r="C771">
        <v>97</v>
      </c>
      <c r="D771">
        <v>27900000</v>
      </c>
      <c r="E771" t="s">
        <v>73</v>
      </c>
      <c r="F771" t="s">
        <v>2223</v>
      </c>
      <c r="G771" t="s">
        <v>2224</v>
      </c>
      <c r="H771">
        <v>74626</v>
      </c>
      <c r="I771">
        <v>157</v>
      </c>
      <c r="J771" t="s">
        <v>29</v>
      </c>
      <c r="K771" t="s">
        <v>30</v>
      </c>
      <c r="L771">
        <v>3500000</v>
      </c>
      <c r="M771">
        <v>1995</v>
      </c>
      <c r="N771">
        <v>7.3</v>
      </c>
      <c r="O771">
        <v>24400000</v>
      </c>
      <c r="S771" t="s">
        <v>1038</v>
      </c>
      <c r="T771">
        <v>114</v>
      </c>
      <c r="U771">
        <v>6.75</v>
      </c>
      <c r="V771">
        <v>6.78</v>
      </c>
      <c r="W771">
        <v>7.8529999999999998</v>
      </c>
    </row>
    <row r="772" spans="1:23" x14ac:dyDescent="0.3">
      <c r="A772" t="s">
        <v>2225</v>
      </c>
      <c r="B772">
        <v>299</v>
      </c>
      <c r="C772">
        <v>119</v>
      </c>
      <c r="D772">
        <v>49024969</v>
      </c>
      <c r="E772" t="s">
        <v>140</v>
      </c>
      <c r="F772" t="s">
        <v>1729</v>
      </c>
      <c r="G772" t="s">
        <v>2226</v>
      </c>
      <c r="H772">
        <v>133367</v>
      </c>
      <c r="I772">
        <v>363</v>
      </c>
      <c r="J772" t="s">
        <v>29</v>
      </c>
      <c r="K772" t="s">
        <v>30</v>
      </c>
      <c r="L772">
        <v>25000000</v>
      </c>
      <c r="M772">
        <v>2007</v>
      </c>
      <c r="N772">
        <v>7.3</v>
      </c>
      <c r="O772">
        <v>24024969</v>
      </c>
      <c r="S772" t="s">
        <v>1072</v>
      </c>
      <c r="T772">
        <v>103</v>
      </c>
      <c r="U772">
        <v>7.05</v>
      </c>
      <c r="V772">
        <v>6.78</v>
      </c>
      <c r="W772">
        <v>7.8529999999999998</v>
      </c>
    </row>
    <row r="773" spans="1:23" x14ac:dyDescent="0.3">
      <c r="A773" t="s">
        <v>1337</v>
      </c>
      <c r="B773">
        <v>203</v>
      </c>
      <c r="C773">
        <v>109</v>
      </c>
      <c r="D773">
        <v>33305037</v>
      </c>
      <c r="E773" t="s">
        <v>60</v>
      </c>
      <c r="F773" t="s">
        <v>468</v>
      </c>
      <c r="G773" t="s">
        <v>2227</v>
      </c>
      <c r="H773">
        <v>33856</v>
      </c>
      <c r="I773">
        <v>147</v>
      </c>
      <c r="J773" t="s">
        <v>29</v>
      </c>
      <c r="K773" t="s">
        <v>200</v>
      </c>
      <c r="L773">
        <v>11000000</v>
      </c>
      <c r="M773">
        <v>2015</v>
      </c>
      <c r="N773">
        <v>7.3</v>
      </c>
      <c r="O773">
        <v>22305037</v>
      </c>
      <c r="S773" t="s">
        <v>1072</v>
      </c>
      <c r="T773">
        <v>103</v>
      </c>
      <c r="U773">
        <v>7.05</v>
      </c>
      <c r="V773">
        <v>6.78</v>
      </c>
      <c r="W773">
        <v>7.8529999999999998</v>
      </c>
    </row>
    <row r="774" spans="1:23" x14ac:dyDescent="0.3">
      <c r="A774" t="s">
        <v>746</v>
      </c>
      <c r="B774">
        <v>81</v>
      </c>
      <c r="C774">
        <v>140</v>
      </c>
      <c r="D774">
        <v>111544445</v>
      </c>
      <c r="E774" t="s">
        <v>1536</v>
      </c>
      <c r="F774" t="s">
        <v>665</v>
      </c>
      <c r="G774" t="s">
        <v>2228</v>
      </c>
      <c r="H774">
        <v>188116</v>
      </c>
      <c r="I774">
        <v>415</v>
      </c>
      <c r="J774" t="s">
        <v>29</v>
      </c>
      <c r="K774" t="s">
        <v>30</v>
      </c>
      <c r="L774">
        <v>90000000</v>
      </c>
      <c r="M774">
        <v>1998</v>
      </c>
      <c r="N774">
        <v>7.3</v>
      </c>
      <c r="O774">
        <v>21544445</v>
      </c>
      <c r="S774" t="s">
        <v>2194</v>
      </c>
      <c r="T774">
        <v>123</v>
      </c>
      <c r="U774">
        <v>6.9</v>
      </c>
      <c r="V774">
        <v>6.78</v>
      </c>
      <c r="W774">
        <v>7.8529999999999998</v>
      </c>
    </row>
    <row r="775" spans="1:23" x14ac:dyDescent="0.3">
      <c r="A775" t="s">
        <v>2130</v>
      </c>
      <c r="B775">
        <v>187</v>
      </c>
      <c r="C775">
        <v>131</v>
      </c>
      <c r="D775">
        <v>41300105</v>
      </c>
      <c r="E775" t="s">
        <v>257</v>
      </c>
      <c r="F775" t="s">
        <v>1828</v>
      </c>
      <c r="G775" t="s">
        <v>2229</v>
      </c>
      <c r="H775">
        <v>65201</v>
      </c>
      <c r="I775">
        <v>651</v>
      </c>
      <c r="J775" t="s">
        <v>29</v>
      </c>
      <c r="K775" t="s">
        <v>200</v>
      </c>
      <c r="L775">
        <v>19800000</v>
      </c>
      <c r="M775">
        <v>2001</v>
      </c>
      <c r="N775">
        <v>7.3</v>
      </c>
      <c r="O775">
        <v>21500105</v>
      </c>
      <c r="S775" t="s">
        <v>2194</v>
      </c>
      <c r="T775">
        <v>123</v>
      </c>
      <c r="U775">
        <v>6.9</v>
      </c>
      <c r="V775">
        <v>6.78</v>
      </c>
      <c r="W775">
        <v>7.8529999999999998</v>
      </c>
    </row>
    <row r="776" spans="1:23" x14ac:dyDescent="0.3">
      <c r="A776" t="s">
        <v>818</v>
      </c>
      <c r="B776">
        <v>136</v>
      </c>
      <c r="C776">
        <v>91</v>
      </c>
      <c r="D776">
        <v>51475962</v>
      </c>
      <c r="E776" t="s">
        <v>214</v>
      </c>
      <c r="F776" t="s">
        <v>1197</v>
      </c>
      <c r="G776" t="s">
        <v>2230</v>
      </c>
      <c r="H776">
        <v>177828</v>
      </c>
      <c r="I776">
        <v>714</v>
      </c>
      <c r="J776" t="s">
        <v>29</v>
      </c>
      <c r="K776" t="s">
        <v>30</v>
      </c>
      <c r="L776">
        <v>30000000</v>
      </c>
      <c r="M776">
        <v>2003</v>
      </c>
      <c r="N776">
        <v>7.3</v>
      </c>
      <c r="O776">
        <v>21475962</v>
      </c>
      <c r="S776" t="s">
        <v>686</v>
      </c>
      <c r="T776">
        <v>133</v>
      </c>
      <c r="U776">
        <v>6.9</v>
      </c>
      <c r="V776">
        <v>6.78</v>
      </c>
      <c r="W776">
        <v>7.8529999999999998</v>
      </c>
    </row>
    <row r="777" spans="1:23" x14ac:dyDescent="0.3">
      <c r="A777" t="s">
        <v>1024</v>
      </c>
      <c r="B777">
        <v>233</v>
      </c>
      <c r="C777">
        <v>95</v>
      </c>
      <c r="D777">
        <v>148337537</v>
      </c>
      <c r="E777" t="s">
        <v>2231</v>
      </c>
      <c r="F777" t="s">
        <v>221</v>
      </c>
      <c r="G777" t="s">
        <v>2232</v>
      </c>
      <c r="H777">
        <v>172754</v>
      </c>
      <c r="I777">
        <v>187</v>
      </c>
      <c r="J777" t="s">
        <v>29</v>
      </c>
      <c r="K777" t="s">
        <v>30</v>
      </c>
      <c r="L777">
        <v>130000000</v>
      </c>
      <c r="M777">
        <v>2010</v>
      </c>
      <c r="N777">
        <v>7.3</v>
      </c>
      <c r="O777">
        <v>18337537</v>
      </c>
      <c r="S777" t="s">
        <v>686</v>
      </c>
      <c r="T777">
        <v>133</v>
      </c>
      <c r="U777">
        <v>6.9</v>
      </c>
      <c r="V777">
        <v>6.78</v>
      </c>
      <c r="W777">
        <v>7.8529999999999998</v>
      </c>
    </row>
    <row r="778" spans="1:23" x14ac:dyDescent="0.3">
      <c r="A778" t="s">
        <v>2233</v>
      </c>
      <c r="B778">
        <v>274</v>
      </c>
      <c r="C778">
        <v>118</v>
      </c>
      <c r="D778">
        <v>57981889</v>
      </c>
      <c r="E778" t="s">
        <v>208</v>
      </c>
      <c r="F778" t="s">
        <v>145</v>
      </c>
      <c r="G778" t="s">
        <v>2234</v>
      </c>
      <c r="H778">
        <v>173848</v>
      </c>
      <c r="I778">
        <v>203</v>
      </c>
      <c r="J778" t="s">
        <v>29</v>
      </c>
      <c r="K778" t="s">
        <v>30</v>
      </c>
      <c r="L778">
        <v>40000000</v>
      </c>
      <c r="M778">
        <v>2011</v>
      </c>
      <c r="N778">
        <v>7.3</v>
      </c>
      <c r="O778">
        <v>17981889</v>
      </c>
      <c r="S778" t="s">
        <v>1226</v>
      </c>
      <c r="T778">
        <v>109</v>
      </c>
      <c r="U778">
        <v>6.9</v>
      </c>
      <c r="V778">
        <v>6.77</v>
      </c>
      <c r="W778">
        <v>7.8529999999999998</v>
      </c>
    </row>
    <row r="779" spans="1:23" x14ac:dyDescent="0.3">
      <c r="A779" t="s">
        <v>59</v>
      </c>
      <c r="B779">
        <v>151</v>
      </c>
      <c r="C779">
        <v>128</v>
      </c>
      <c r="D779">
        <v>77032279</v>
      </c>
      <c r="E779" t="s">
        <v>73</v>
      </c>
      <c r="F779" t="s">
        <v>74</v>
      </c>
      <c r="G779" t="s">
        <v>2235</v>
      </c>
      <c r="H779">
        <v>303864</v>
      </c>
      <c r="I779">
        <v>596</v>
      </c>
      <c r="J779" t="s">
        <v>29</v>
      </c>
      <c r="K779" t="s">
        <v>30</v>
      </c>
      <c r="L779">
        <v>60000000</v>
      </c>
      <c r="M779">
        <v>2004</v>
      </c>
      <c r="N779">
        <v>7.3</v>
      </c>
      <c r="O779">
        <v>17032279</v>
      </c>
      <c r="S779" t="s">
        <v>1226</v>
      </c>
      <c r="T779">
        <v>109</v>
      </c>
      <c r="U779">
        <v>6.9</v>
      </c>
      <c r="V779">
        <v>6.77</v>
      </c>
      <c r="W779">
        <v>7.8529999999999998</v>
      </c>
    </row>
    <row r="780" spans="1:23" x14ac:dyDescent="0.3">
      <c r="A780" t="s">
        <v>539</v>
      </c>
      <c r="B780">
        <v>415</v>
      </c>
      <c r="C780">
        <v>98</v>
      </c>
      <c r="D780">
        <v>33404871</v>
      </c>
      <c r="E780" t="s">
        <v>92</v>
      </c>
      <c r="F780" t="s">
        <v>2236</v>
      </c>
      <c r="G780" t="s">
        <v>2237</v>
      </c>
      <c r="H780">
        <v>150082</v>
      </c>
      <c r="I780">
        <v>384</v>
      </c>
      <c r="J780" t="s">
        <v>29</v>
      </c>
      <c r="K780" t="s">
        <v>30</v>
      </c>
      <c r="L780">
        <v>18000000</v>
      </c>
      <c r="M780">
        <v>2013</v>
      </c>
      <c r="N780">
        <v>7.3</v>
      </c>
      <c r="O780">
        <v>15404871</v>
      </c>
      <c r="S780" t="s">
        <v>915</v>
      </c>
      <c r="T780">
        <v>111</v>
      </c>
      <c r="U780">
        <v>7</v>
      </c>
      <c r="V780">
        <v>6.77</v>
      </c>
      <c r="W780">
        <v>7.8529999999999998</v>
      </c>
    </row>
    <row r="781" spans="1:23" x14ac:dyDescent="0.3">
      <c r="A781" t="s">
        <v>1034</v>
      </c>
      <c r="B781">
        <v>284</v>
      </c>
      <c r="C781">
        <v>90</v>
      </c>
      <c r="D781">
        <v>165230261</v>
      </c>
      <c r="E781" t="s">
        <v>1440</v>
      </c>
      <c r="F781" t="s">
        <v>1148</v>
      </c>
      <c r="G781" t="s">
        <v>2238</v>
      </c>
      <c r="H781">
        <v>182718</v>
      </c>
      <c r="I781">
        <v>209</v>
      </c>
      <c r="J781" t="s">
        <v>29</v>
      </c>
      <c r="K781" t="s">
        <v>30</v>
      </c>
      <c r="L781">
        <v>150000000</v>
      </c>
      <c r="M781">
        <v>2011</v>
      </c>
      <c r="N781">
        <v>7.3</v>
      </c>
      <c r="O781">
        <v>15230261</v>
      </c>
      <c r="S781" t="s">
        <v>915</v>
      </c>
      <c r="T781">
        <v>111</v>
      </c>
      <c r="U781">
        <v>7</v>
      </c>
      <c r="V781">
        <v>6.77</v>
      </c>
      <c r="W781">
        <v>7.8529999999999998</v>
      </c>
    </row>
    <row r="782" spans="1:23" x14ac:dyDescent="0.3">
      <c r="A782" t="s">
        <v>1075</v>
      </c>
      <c r="B782">
        <v>184</v>
      </c>
      <c r="C782">
        <v>110</v>
      </c>
      <c r="D782">
        <v>16067035</v>
      </c>
      <c r="E782" t="s">
        <v>715</v>
      </c>
      <c r="F782" t="s">
        <v>2239</v>
      </c>
      <c r="G782" t="s">
        <v>2240</v>
      </c>
      <c r="H782">
        <v>116642</v>
      </c>
      <c r="I782">
        <v>389</v>
      </c>
      <c r="J782" t="s">
        <v>29</v>
      </c>
      <c r="K782" t="s">
        <v>200</v>
      </c>
      <c r="L782">
        <v>1100000</v>
      </c>
      <c r="M782">
        <v>1962</v>
      </c>
      <c r="N782">
        <v>7.3</v>
      </c>
      <c r="O782">
        <v>14967035</v>
      </c>
      <c r="S782" t="s">
        <v>1817</v>
      </c>
      <c r="T782">
        <v>101</v>
      </c>
      <c r="U782">
        <v>6.7</v>
      </c>
      <c r="V782">
        <v>6.77</v>
      </c>
      <c r="W782">
        <v>7.8529999999999998</v>
      </c>
    </row>
    <row r="783" spans="1:23" x14ac:dyDescent="0.3">
      <c r="A783" t="s">
        <v>2241</v>
      </c>
      <c r="B783">
        <v>168</v>
      </c>
      <c r="C783">
        <v>118</v>
      </c>
      <c r="D783">
        <v>44983704</v>
      </c>
      <c r="E783" t="s">
        <v>2242</v>
      </c>
      <c r="F783" t="s">
        <v>902</v>
      </c>
      <c r="G783" t="s">
        <v>2243</v>
      </c>
      <c r="H783">
        <v>81866</v>
      </c>
      <c r="I783">
        <v>510</v>
      </c>
      <c r="J783" t="s">
        <v>29</v>
      </c>
      <c r="K783" t="s">
        <v>30</v>
      </c>
      <c r="L783">
        <v>31000000</v>
      </c>
      <c r="M783">
        <v>2000</v>
      </c>
      <c r="N783">
        <v>7.3</v>
      </c>
      <c r="O783">
        <v>13983704</v>
      </c>
      <c r="S783" t="s">
        <v>1817</v>
      </c>
      <c r="T783">
        <v>101</v>
      </c>
      <c r="U783">
        <v>6.7</v>
      </c>
      <c r="V783">
        <v>6.77</v>
      </c>
      <c r="W783">
        <v>7.8529999999999998</v>
      </c>
    </row>
    <row r="784" spans="1:23" x14ac:dyDescent="0.3">
      <c r="A784" t="s">
        <v>1796</v>
      </c>
      <c r="B784">
        <v>322</v>
      </c>
      <c r="C784">
        <v>121</v>
      </c>
      <c r="D784">
        <v>37738400</v>
      </c>
      <c r="E784" t="s">
        <v>92</v>
      </c>
      <c r="F784" t="s">
        <v>512</v>
      </c>
      <c r="G784" t="s">
        <v>2244</v>
      </c>
      <c r="H784">
        <v>67797</v>
      </c>
      <c r="I784">
        <v>285</v>
      </c>
      <c r="J784" t="s">
        <v>29</v>
      </c>
      <c r="K784" t="s">
        <v>30</v>
      </c>
      <c r="L784">
        <v>25000000</v>
      </c>
      <c r="M784">
        <v>2013</v>
      </c>
      <c r="N784">
        <v>7.3</v>
      </c>
      <c r="O784">
        <v>12738400</v>
      </c>
      <c r="S784" t="s">
        <v>278</v>
      </c>
      <c r="T784">
        <v>128.5</v>
      </c>
      <c r="U784">
        <v>6.5</v>
      </c>
      <c r="V784">
        <v>6.77</v>
      </c>
      <c r="W784">
        <v>7.8529999999999998</v>
      </c>
    </row>
    <row r="785" spans="1:23" x14ac:dyDescent="0.3">
      <c r="A785" t="s">
        <v>2245</v>
      </c>
      <c r="B785">
        <v>136</v>
      </c>
      <c r="C785">
        <v>111</v>
      </c>
      <c r="D785">
        <v>71844424</v>
      </c>
      <c r="E785" t="s">
        <v>232</v>
      </c>
      <c r="F785" t="s">
        <v>2246</v>
      </c>
      <c r="G785" t="s">
        <v>2247</v>
      </c>
      <c r="H785">
        <v>33158</v>
      </c>
      <c r="I785">
        <v>223</v>
      </c>
      <c r="J785" t="s">
        <v>29</v>
      </c>
      <c r="K785" t="s">
        <v>30</v>
      </c>
      <c r="L785">
        <v>60000000</v>
      </c>
      <c r="M785">
        <v>2009</v>
      </c>
      <c r="N785">
        <v>7.3</v>
      </c>
      <c r="O785">
        <v>11844424</v>
      </c>
      <c r="S785" t="s">
        <v>278</v>
      </c>
      <c r="T785">
        <v>128.5</v>
      </c>
      <c r="U785">
        <v>6.5</v>
      </c>
      <c r="V785">
        <v>6.77</v>
      </c>
      <c r="W785">
        <v>7.8529999999999998</v>
      </c>
    </row>
    <row r="786" spans="1:23" x14ac:dyDescent="0.3">
      <c r="A786" t="s">
        <v>1072</v>
      </c>
      <c r="B786">
        <v>147</v>
      </c>
      <c r="C786">
        <v>113</v>
      </c>
      <c r="D786">
        <v>12006514</v>
      </c>
      <c r="E786" t="s">
        <v>699</v>
      </c>
      <c r="F786" t="s">
        <v>496</v>
      </c>
      <c r="G786" t="s">
        <v>2248</v>
      </c>
      <c r="H786">
        <v>114070</v>
      </c>
      <c r="I786">
        <v>500</v>
      </c>
      <c r="J786" t="s">
        <v>29</v>
      </c>
      <c r="K786" t="s">
        <v>30</v>
      </c>
      <c r="L786">
        <v>250000</v>
      </c>
      <c r="M786">
        <v>1997</v>
      </c>
      <c r="N786">
        <v>7.3</v>
      </c>
      <c r="O786">
        <v>11756514</v>
      </c>
      <c r="S786" t="s">
        <v>2249</v>
      </c>
      <c r="T786">
        <v>123</v>
      </c>
      <c r="U786">
        <v>6.9</v>
      </c>
      <c r="V786">
        <v>6.77</v>
      </c>
      <c r="W786">
        <v>7.8529999999999998</v>
      </c>
    </row>
    <row r="787" spans="1:23" x14ac:dyDescent="0.3">
      <c r="A787" t="s">
        <v>2250</v>
      </c>
      <c r="B787">
        <v>193</v>
      </c>
      <c r="C787">
        <v>100</v>
      </c>
      <c r="D787">
        <v>11529368</v>
      </c>
      <c r="E787" t="s">
        <v>2251</v>
      </c>
      <c r="F787" t="s">
        <v>2252</v>
      </c>
      <c r="G787" t="s">
        <v>2253</v>
      </c>
      <c r="H787">
        <v>85028</v>
      </c>
      <c r="I787">
        <v>404</v>
      </c>
      <c r="J787" t="s">
        <v>29</v>
      </c>
      <c r="K787" t="s">
        <v>30</v>
      </c>
      <c r="L787">
        <v>65000</v>
      </c>
      <c r="M787">
        <v>2004</v>
      </c>
      <c r="N787">
        <v>7.3</v>
      </c>
      <c r="O787">
        <v>11464368</v>
      </c>
      <c r="S787" t="s">
        <v>2254</v>
      </c>
      <c r="T787">
        <v>109</v>
      </c>
      <c r="U787">
        <v>6.7</v>
      </c>
      <c r="V787">
        <v>6.77</v>
      </c>
      <c r="W787">
        <v>7.8529999999999998</v>
      </c>
    </row>
    <row r="788" spans="1:23" x14ac:dyDescent="0.3">
      <c r="A788" t="s">
        <v>1032</v>
      </c>
      <c r="B788">
        <v>663</v>
      </c>
      <c r="C788">
        <v>93</v>
      </c>
      <c r="D788">
        <v>12784397</v>
      </c>
      <c r="E788" t="s">
        <v>2255</v>
      </c>
      <c r="F788" t="s">
        <v>537</v>
      </c>
      <c r="G788" t="s">
        <v>2256</v>
      </c>
      <c r="H788">
        <v>70336</v>
      </c>
      <c r="I788">
        <v>269</v>
      </c>
      <c r="J788" t="s">
        <v>29</v>
      </c>
      <c r="K788" t="s">
        <v>30</v>
      </c>
      <c r="L788">
        <v>1800000</v>
      </c>
      <c r="M788">
        <v>2012</v>
      </c>
      <c r="N788">
        <v>7.3</v>
      </c>
      <c r="O788">
        <v>10984397</v>
      </c>
      <c r="S788" t="s">
        <v>2254</v>
      </c>
      <c r="T788">
        <v>109</v>
      </c>
      <c r="U788">
        <v>6.7</v>
      </c>
      <c r="V788">
        <v>6.77</v>
      </c>
      <c r="W788">
        <v>7.8529999999999998</v>
      </c>
    </row>
    <row r="789" spans="1:23" x14ac:dyDescent="0.3">
      <c r="A789" t="s">
        <v>2257</v>
      </c>
      <c r="B789">
        <v>180</v>
      </c>
      <c r="C789">
        <v>103</v>
      </c>
      <c r="D789">
        <v>17474107</v>
      </c>
      <c r="E789" t="s">
        <v>305</v>
      </c>
      <c r="F789" t="s">
        <v>2258</v>
      </c>
      <c r="G789" t="s">
        <v>2259</v>
      </c>
      <c r="H789">
        <v>56605</v>
      </c>
      <c r="I789">
        <v>89</v>
      </c>
      <c r="J789" t="s">
        <v>29</v>
      </c>
      <c r="K789" t="s">
        <v>30</v>
      </c>
      <c r="L789">
        <v>7000000</v>
      </c>
      <c r="M789">
        <v>2015</v>
      </c>
      <c r="N789">
        <v>7.3</v>
      </c>
      <c r="O789">
        <v>10474107</v>
      </c>
      <c r="S789" t="s">
        <v>2260</v>
      </c>
      <c r="T789">
        <v>101</v>
      </c>
      <c r="U789">
        <v>6.6</v>
      </c>
      <c r="V789">
        <v>6.77</v>
      </c>
      <c r="W789">
        <v>7.8529999999999998</v>
      </c>
    </row>
    <row r="790" spans="1:23" x14ac:dyDescent="0.3">
      <c r="A790" t="s">
        <v>824</v>
      </c>
      <c r="B790">
        <v>137</v>
      </c>
      <c r="C790">
        <v>102</v>
      </c>
      <c r="D790">
        <v>16842303</v>
      </c>
      <c r="E790" t="s">
        <v>338</v>
      </c>
      <c r="F790" t="s">
        <v>1613</v>
      </c>
      <c r="G790" t="s">
        <v>2261</v>
      </c>
      <c r="H790">
        <v>59474</v>
      </c>
      <c r="I790">
        <v>418</v>
      </c>
      <c r="J790" t="s">
        <v>29</v>
      </c>
      <c r="K790" t="s">
        <v>30</v>
      </c>
      <c r="L790">
        <v>6500000</v>
      </c>
      <c r="M790">
        <v>1999</v>
      </c>
      <c r="N790">
        <v>7.3</v>
      </c>
      <c r="O790">
        <v>10342303</v>
      </c>
      <c r="S790" t="s">
        <v>1473</v>
      </c>
      <c r="T790">
        <v>110</v>
      </c>
      <c r="U790">
        <v>6.95</v>
      </c>
      <c r="V790">
        <v>6.76</v>
      </c>
      <c r="W790">
        <v>7.8529999999999998</v>
      </c>
    </row>
    <row r="791" spans="1:23" x14ac:dyDescent="0.3">
      <c r="A791" t="s">
        <v>915</v>
      </c>
      <c r="B791">
        <v>222</v>
      </c>
      <c r="C791">
        <v>111</v>
      </c>
      <c r="D791">
        <v>30028592</v>
      </c>
      <c r="E791" t="s">
        <v>1915</v>
      </c>
      <c r="F791" t="s">
        <v>339</v>
      </c>
      <c r="G791" t="s">
        <v>2262</v>
      </c>
      <c r="H791">
        <v>152247</v>
      </c>
      <c r="I791">
        <v>189</v>
      </c>
      <c r="J791" t="s">
        <v>29</v>
      </c>
      <c r="K791" t="s">
        <v>200</v>
      </c>
      <c r="L791">
        <v>20000000</v>
      </c>
      <c r="M791">
        <v>2008</v>
      </c>
      <c r="N791">
        <v>7.3</v>
      </c>
      <c r="O791">
        <v>10028592</v>
      </c>
      <c r="S791" t="s">
        <v>1473</v>
      </c>
      <c r="T791">
        <v>110</v>
      </c>
      <c r="U791">
        <v>6.95</v>
      </c>
      <c r="V791">
        <v>6.76</v>
      </c>
      <c r="W791">
        <v>7.8529999999999998</v>
      </c>
    </row>
    <row r="792" spans="1:23" x14ac:dyDescent="0.3">
      <c r="A792" t="s">
        <v>451</v>
      </c>
      <c r="B792">
        <v>172</v>
      </c>
      <c r="C792">
        <v>93</v>
      </c>
      <c r="D792">
        <v>13008928</v>
      </c>
      <c r="E792" t="s">
        <v>2263</v>
      </c>
      <c r="F792" t="s">
        <v>2264</v>
      </c>
      <c r="G792" t="s">
        <v>2265</v>
      </c>
      <c r="H792">
        <v>73501</v>
      </c>
      <c r="I792">
        <v>333</v>
      </c>
      <c r="J792" t="s">
        <v>29</v>
      </c>
      <c r="K792" t="s">
        <v>30</v>
      </c>
      <c r="L792">
        <v>4000000</v>
      </c>
      <c r="M792">
        <v>1988</v>
      </c>
      <c r="N792">
        <v>7.3</v>
      </c>
      <c r="O792">
        <v>9008928</v>
      </c>
      <c r="S792" t="s">
        <v>2266</v>
      </c>
      <c r="T792">
        <v>127</v>
      </c>
      <c r="U792">
        <v>6.7</v>
      </c>
      <c r="V792">
        <v>6.76</v>
      </c>
      <c r="W792">
        <v>7.8529999999999998</v>
      </c>
    </row>
    <row r="793" spans="1:23" x14ac:dyDescent="0.3">
      <c r="A793" t="s">
        <v>2267</v>
      </c>
      <c r="B793">
        <v>31</v>
      </c>
      <c r="C793">
        <v>109</v>
      </c>
      <c r="D793">
        <v>14821531</v>
      </c>
      <c r="E793" t="s">
        <v>92</v>
      </c>
      <c r="F793" t="s">
        <v>2268</v>
      </c>
      <c r="G793" t="s">
        <v>2269</v>
      </c>
      <c r="H793">
        <v>6915</v>
      </c>
      <c r="I793">
        <v>209</v>
      </c>
      <c r="J793" t="s">
        <v>29</v>
      </c>
      <c r="K793" t="s">
        <v>30</v>
      </c>
      <c r="L793">
        <v>6000000</v>
      </c>
      <c r="M793">
        <v>1997</v>
      </c>
      <c r="N793">
        <v>7.3</v>
      </c>
      <c r="O793">
        <v>8821531</v>
      </c>
      <c r="S793" t="s">
        <v>2266</v>
      </c>
      <c r="T793">
        <v>127</v>
      </c>
      <c r="U793">
        <v>6.7</v>
      </c>
      <c r="V793">
        <v>6.76</v>
      </c>
      <c r="W793">
        <v>7.8529999999999998</v>
      </c>
    </row>
    <row r="794" spans="1:23" x14ac:dyDescent="0.3">
      <c r="A794" t="s">
        <v>312</v>
      </c>
      <c r="B794">
        <v>137</v>
      </c>
      <c r="C794">
        <v>136</v>
      </c>
      <c r="D794">
        <v>51768623</v>
      </c>
      <c r="E794" t="s">
        <v>92</v>
      </c>
      <c r="F794" t="s">
        <v>2270</v>
      </c>
      <c r="G794" t="s">
        <v>2271</v>
      </c>
      <c r="H794">
        <v>73006</v>
      </c>
      <c r="I794">
        <v>297</v>
      </c>
      <c r="J794" t="s">
        <v>29</v>
      </c>
      <c r="K794" t="s">
        <v>30</v>
      </c>
      <c r="L794">
        <v>43000000</v>
      </c>
      <c r="M794">
        <v>2000</v>
      </c>
      <c r="N794">
        <v>7.3</v>
      </c>
      <c r="O794">
        <v>8768623</v>
      </c>
      <c r="S794" t="s">
        <v>2272</v>
      </c>
      <c r="T794">
        <v>89</v>
      </c>
      <c r="U794">
        <v>6.7</v>
      </c>
      <c r="V794">
        <v>6.76</v>
      </c>
      <c r="W794">
        <v>7.8529999999999998</v>
      </c>
    </row>
    <row r="795" spans="1:23" x14ac:dyDescent="0.3">
      <c r="A795" t="s">
        <v>837</v>
      </c>
      <c r="B795">
        <v>121</v>
      </c>
      <c r="C795">
        <v>117</v>
      </c>
      <c r="D795">
        <v>21078145</v>
      </c>
      <c r="E795" t="s">
        <v>393</v>
      </c>
      <c r="F795" t="s">
        <v>837</v>
      </c>
      <c r="G795" t="s">
        <v>2273</v>
      </c>
      <c r="H795">
        <v>26493</v>
      </c>
      <c r="I795">
        <v>159</v>
      </c>
      <c r="J795" t="s">
        <v>29</v>
      </c>
      <c r="K795" t="s">
        <v>30</v>
      </c>
      <c r="L795">
        <v>12500000</v>
      </c>
      <c r="M795">
        <v>2002</v>
      </c>
      <c r="N795">
        <v>7.3</v>
      </c>
      <c r="O795">
        <v>8578145</v>
      </c>
      <c r="S795" t="s">
        <v>2272</v>
      </c>
      <c r="T795">
        <v>89</v>
      </c>
      <c r="U795">
        <v>6.7</v>
      </c>
      <c r="V795">
        <v>6.76</v>
      </c>
      <c r="W795">
        <v>7.8529999999999998</v>
      </c>
    </row>
    <row r="796" spans="1:23" x14ac:dyDescent="0.3">
      <c r="A796" t="s">
        <v>1342</v>
      </c>
      <c r="B796">
        <v>278</v>
      </c>
      <c r="C796">
        <v>100</v>
      </c>
      <c r="D796">
        <v>12574715</v>
      </c>
      <c r="E796" t="s">
        <v>92</v>
      </c>
      <c r="F796" t="s">
        <v>2274</v>
      </c>
      <c r="G796" t="s">
        <v>2275</v>
      </c>
      <c r="H796">
        <v>112138</v>
      </c>
      <c r="I796">
        <v>237</v>
      </c>
      <c r="J796" t="s">
        <v>29</v>
      </c>
      <c r="K796" t="s">
        <v>200</v>
      </c>
      <c r="L796">
        <v>4500000</v>
      </c>
      <c r="M796">
        <v>2009</v>
      </c>
      <c r="N796">
        <v>7.3</v>
      </c>
      <c r="O796">
        <v>8074715</v>
      </c>
      <c r="S796" t="s">
        <v>2137</v>
      </c>
      <c r="T796">
        <v>129</v>
      </c>
      <c r="U796">
        <v>6.8</v>
      </c>
      <c r="V796">
        <v>6.75</v>
      </c>
      <c r="W796">
        <v>7.8529999999999998</v>
      </c>
    </row>
    <row r="797" spans="1:23" x14ac:dyDescent="0.3">
      <c r="A797" t="s">
        <v>2276</v>
      </c>
      <c r="B797">
        <v>212</v>
      </c>
      <c r="C797">
        <v>98</v>
      </c>
      <c r="D797">
        <v>33987757</v>
      </c>
      <c r="E797" t="s">
        <v>588</v>
      </c>
      <c r="F797" t="s">
        <v>418</v>
      </c>
      <c r="G797" t="s">
        <v>2277</v>
      </c>
      <c r="H797">
        <v>168314</v>
      </c>
      <c r="I797">
        <v>903</v>
      </c>
      <c r="J797" t="s">
        <v>29</v>
      </c>
      <c r="K797" t="s">
        <v>30</v>
      </c>
      <c r="L797">
        <v>27000000</v>
      </c>
      <c r="M797">
        <v>2004</v>
      </c>
      <c r="N797">
        <v>7.3</v>
      </c>
      <c r="O797">
        <v>6987757</v>
      </c>
      <c r="S797" t="s">
        <v>2137</v>
      </c>
      <c r="T797">
        <v>129</v>
      </c>
      <c r="U797">
        <v>6.8</v>
      </c>
      <c r="V797">
        <v>6.75</v>
      </c>
      <c r="W797">
        <v>7.8529999999999998</v>
      </c>
    </row>
    <row r="798" spans="1:23" x14ac:dyDescent="0.3">
      <c r="A798" t="s">
        <v>860</v>
      </c>
      <c r="B798">
        <v>175</v>
      </c>
      <c r="C798">
        <v>103</v>
      </c>
      <c r="D798">
        <v>14879556</v>
      </c>
      <c r="E798" t="s">
        <v>73</v>
      </c>
      <c r="F798" t="s">
        <v>167</v>
      </c>
      <c r="G798" t="s">
        <v>2278</v>
      </c>
      <c r="H798">
        <v>73640</v>
      </c>
      <c r="I798">
        <v>441</v>
      </c>
      <c r="J798" t="s">
        <v>29</v>
      </c>
      <c r="K798" t="s">
        <v>30</v>
      </c>
      <c r="L798">
        <v>8000000</v>
      </c>
      <c r="M798">
        <v>1999</v>
      </c>
      <c r="N798">
        <v>7.3</v>
      </c>
      <c r="O798">
        <v>6879556</v>
      </c>
      <c r="S798" t="s">
        <v>2279</v>
      </c>
      <c r="T798">
        <v>123.5</v>
      </c>
      <c r="U798">
        <v>6.75</v>
      </c>
      <c r="V798">
        <v>6.75</v>
      </c>
      <c r="W798">
        <v>7.8529999999999998</v>
      </c>
    </row>
    <row r="799" spans="1:23" x14ac:dyDescent="0.3">
      <c r="A799" t="s">
        <v>1655</v>
      </c>
      <c r="B799">
        <v>165</v>
      </c>
      <c r="C799">
        <v>108</v>
      </c>
      <c r="D799">
        <v>25753840</v>
      </c>
      <c r="E799" t="s">
        <v>2280</v>
      </c>
      <c r="F799" t="s">
        <v>54</v>
      </c>
      <c r="G799" t="s">
        <v>2281</v>
      </c>
      <c r="H799">
        <v>219091</v>
      </c>
      <c r="I799">
        <v>592</v>
      </c>
      <c r="J799" t="s">
        <v>29</v>
      </c>
      <c r="K799" t="s">
        <v>30</v>
      </c>
      <c r="L799">
        <v>19000000</v>
      </c>
      <c r="M799">
        <v>1996</v>
      </c>
      <c r="N799">
        <v>7.3</v>
      </c>
      <c r="O799">
        <v>6753840</v>
      </c>
      <c r="S799" t="s">
        <v>2282</v>
      </c>
      <c r="T799">
        <v>116</v>
      </c>
      <c r="U799">
        <v>6.75</v>
      </c>
      <c r="V799">
        <v>6.75</v>
      </c>
      <c r="W799">
        <v>7.8529999999999998</v>
      </c>
    </row>
    <row r="800" spans="1:23" x14ac:dyDescent="0.3">
      <c r="A800" t="s">
        <v>932</v>
      </c>
      <c r="B800">
        <v>417</v>
      </c>
      <c r="C800">
        <v>140</v>
      </c>
      <c r="D800">
        <v>21383298</v>
      </c>
      <c r="E800" t="s">
        <v>208</v>
      </c>
      <c r="F800" t="s">
        <v>921</v>
      </c>
      <c r="G800" t="s">
        <v>2283</v>
      </c>
      <c r="H800">
        <v>187170</v>
      </c>
      <c r="I800">
        <v>376</v>
      </c>
      <c r="J800" t="s">
        <v>29</v>
      </c>
      <c r="K800" t="s">
        <v>30</v>
      </c>
      <c r="L800">
        <v>15000000</v>
      </c>
      <c r="M800">
        <v>2012</v>
      </c>
      <c r="N800">
        <v>7.3</v>
      </c>
      <c r="O800">
        <v>6383298</v>
      </c>
      <c r="S800" t="s">
        <v>2282</v>
      </c>
      <c r="T800">
        <v>116</v>
      </c>
      <c r="U800">
        <v>6.75</v>
      </c>
      <c r="V800">
        <v>6.75</v>
      </c>
      <c r="W800">
        <v>7.8529999999999998</v>
      </c>
    </row>
    <row r="801" spans="1:23" x14ac:dyDescent="0.3">
      <c r="A801" t="s">
        <v>818</v>
      </c>
      <c r="B801">
        <v>133</v>
      </c>
      <c r="C801">
        <v>127</v>
      </c>
      <c r="D801">
        <v>28871190</v>
      </c>
      <c r="E801" t="s">
        <v>393</v>
      </c>
      <c r="F801" t="s">
        <v>1148</v>
      </c>
      <c r="G801" t="s">
        <v>2284</v>
      </c>
      <c r="H801">
        <v>125421</v>
      </c>
      <c r="I801">
        <v>385</v>
      </c>
      <c r="J801" t="s">
        <v>29</v>
      </c>
      <c r="K801" t="s">
        <v>30</v>
      </c>
      <c r="L801">
        <v>24000000</v>
      </c>
      <c r="M801">
        <v>1999</v>
      </c>
      <c r="N801">
        <v>7.3</v>
      </c>
      <c r="O801">
        <v>4871190</v>
      </c>
      <c r="S801" t="s">
        <v>2285</v>
      </c>
      <c r="T801">
        <v>99.5</v>
      </c>
      <c r="U801">
        <v>6.7</v>
      </c>
      <c r="V801">
        <v>6.75</v>
      </c>
      <c r="W801">
        <v>7.8529999999999998</v>
      </c>
    </row>
    <row r="802" spans="1:23" x14ac:dyDescent="0.3">
      <c r="A802" t="s">
        <v>2286</v>
      </c>
      <c r="B802">
        <v>80</v>
      </c>
      <c r="C802">
        <v>97</v>
      </c>
      <c r="D802">
        <v>2856622</v>
      </c>
      <c r="E802" t="s">
        <v>73</v>
      </c>
      <c r="F802" t="s">
        <v>2287</v>
      </c>
      <c r="G802" t="s">
        <v>2288</v>
      </c>
      <c r="H802">
        <v>11550</v>
      </c>
      <c r="I802">
        <v>197</v>
      </c>
      <c r="J802" t="s">
        <v>29</v>
      </c>
      <c r="K802" t="s">
        <v>442</v>
      </c>
      <c r="L802">
        <v>25000</v>
      </c>
      <c r="M802">
        <v>1997</v>
      </c>
      <c r="N802">
        <v>7.3</v>
      </c>
      <c r="O802">
        <v>2831622</v>
      </c>
      <c r="S802" t="s">
        <v>2289</v>
      </c>
      <c r="T802">
        <v>99</v>
      </c>
      <c r="U802">
        <v>6.75</v>
      </c>
      <c r="V802">
        <v>6.75</v>
      </c>
      <c r="W802">
        <v>7.8529999999999998</v>
      </c>
    </row>
    <row r="803" spans="1:23" x14ac:dyDescent="0.3">
      <c r="A803" t="s">
        <v>1002</v>
      </c>
      <c r="B803">
        <v>161</v>
      </c>
      <c r="C803">
        <v>100</v>
      </c>
      <c r="D803">
        <v>13103828</v>
      </c>
      <c r="E803" t="s">
        <v>208</v>
      </c>
      <c r="F803" t="s">
        <v>145</v>
      </c>
      <c r="G803" t="s">
        <v>2290</v>
      </c>
      <c r="H803">
        <v>59982</v>
      </c>
      <c r="I803">
        <v>463</v>
      </c>
      <c r="J803" t="s">
        <v>29</v>
      </c>
      <c r="K803" t="s">
        <v>30</v>
      </c>
      <c r="L803">
        <v>11000000</v>
      </c>
      <c r="M803">
        <v>2001</v>
      </c>
      <c r="N803">
        <v>7.3</v>
      </c>
      <c r="O803">
        <v>2103828</v>
      </c>
      <c r="S803" t="s">
        <v>2289</v>
      </c>
      <c r="T803">
        <v>99</v>
      </c>
      <c r="U803">
        <v>6.75</v>
      </c>
      <c r="V803">
        <v>6.75</v>
      </c>
      <c r="W803">
        <v>7.8529999999999998</v>
      </c>
    </row>
    <row r="804" spans="1:23" x14ac:dyDescent="0.3">
      <c r="A804" t="s">
        <v>988</v>
      </c>
      <c r="B804">
        <v>39</v>
      </c>
      <c r="C804">
        <v>109</v>
      </c>
      <c r="D804">
        <v>3050934</v>
      </c>
      <c r="E804" t="s">
        <v>220</v>
      </c>
      <c r="F804" t="s">
        <v>2291</v>
      </c>
      <c r="G804" t="s">
        <v>2292</v>
      </c>
      <c r="H804">
        <v>2794</v>
      </c>
      <c r="I804">
        <v>78</v>
      </c>
      <c r="J804" t="s">
        <v>29</v>
      </c>
      <c r="K804" t="s">
        <v>30</v>
      </c>
      <c r="L804">
        <v>1800000</v>
      </c>
      <c r="M804">
        <v>2000</v>
      </c>
      <c r="N804">
        <v>7.3</v>
      </c>
      <c r="O804">
        <v>1250934</v>
      </c>
      <c r="S804" t="s">
        <v>2293</v>
      </c>
      <c r="T804">
        <v>105</v>
      </c>
      <c r="U804">
        <v>6.9</v>
      </c>
      <c r="V804">
        <v>6.74</v>
      </c>
      <c r="W804">
        <v>7.8529999999999998</v>
      </c>
    </row>
    <row r="805" spans="1:23" x14ac:dyDescent="0.3">
      <c r="A805" t="s">
        <v>2294</v>
      </c>
      <c r="B805">
        <v>54</v>
      </c>
      <c r="C805">
        <v>111</v>
      </c>
      <c r="D805">
        <v>985341</v>
      </c>
      <c r="E805" t="s">
        <v>92</v>
      </c>
      <c r="F805" t="s">
        <v>2295</v>
      </c>
      <c r="G805" t="s">
        <v>2296</v>
      </c>
      <c r="H805">
        <v>3479</v>
      </c>
      <c r="I805">
        <v>87</v>
      </c>
      <c r="J805" t="s">
        <v>29</v>
      </c>
      <c r="K805" t="s">
        <v>30</v>
      </c>
      <c r="L805">
        <v>500000</v>
      </c>
      <c r="M805">
        <v>1999</v>
      </c>
      <c r="N805">
        <v>7.3</v>
      </c>
      <c r="O805">
        <v>485341</v>
      </c>
      <c r="S805" t="s">
        <v>2293</v>
      </c>
      <c r="T805">
        <v>105</v>
      </c>
      <c r="U805">
        <v>6.9</v>
      </c>
      <c r="V805">
        <v>6.74</v>
      </c>
      <c r="W805">
        <v>7.8529999999999998</v>
      </c>
    </row>
    <row r="806" spans="1:23" x14ac:dyDescent="0.3">
      <c r="A806" t="s">
        <v>1564</v>
      </c>
      <c r="B806">
        <v>97</v>
      </c>
      <c r="C806">
        <v>110</v>
      </c>
      <c r="D806">
        <v>10200000</v>
      </c>
      <c r="E806" t="s">
        <v>269</v>
      </c>
      <c r="F806" t="s">
        <v>2297</v>
      </c>
      <c r="G806" t="s">
        <v>2298</v>
      </c>
      <c r="H806">
        <v>18697</v>
      </c>
      <c r="I806">
        <v>263</v>
      </c>
      <c r="J806" t="s">
        <v>29</v>
      </c>
      <c r="K806" t="s">
        <v>30</v>
      </c>
      <c r="L806">
        <v>10000000</v>
      </c>
      <c r="M806">
        <v>1997</v>
      </c>
      <c r="N806">
        <v>7.3</v>
      </c>
      <c r="O806">
        <v>200000</v>
      </c>
      <c r="S806" t="s">
        <v>2225</v>
      </c>
      <c r="T806">
        <v>125</v>
      </c>
      <c r="U806">
        <v>6.7</v>
      </c>
      <c r="V806">
        <v>6.73</v>
      </c>
      <c r="W806">
        <v>7.8529999999999998</v>
      </c>
    </row>
    <row r="807" spans="1:23" x14ac:dyDescent="0.3">
      <c r="A807" t="s">
        <v>1028</v>
      </c>
      <c r="B807">
        <v>156</v>
      </c>
      <c r="C807">
        <v>95</v>
      </c>
      <c r="D807">
        <v>50150619</v>
      </c>
      <c r="E807" t="s">
        <v>2299</v>
      </c>
      <c r="F807" t="s">
        <v>2300</v>
      </c>
      <c r="G807" t="s">
        <v>2301</v>
      </c>
      <c r="H807">
        <v>45580</v>
      </c>
      <c r="I807">
        <v>102</v>
      </c>
      <c r="J807" t="s">
        <v>29</v>
      </c>
      <c r="K807" t="s">
        <v>30</v>
      </c>
      <c r="L807">
        <v>50000000</v>
      </c>
      <c r="M807">
        <v>2014</v>
      </c>
      <c r="N807">
        <v>7.3</v>
      </c>
      <c r="O807">
        <v>150619</v>
      </c>
      <c r="S807" t="s">
        <v>2225</v>
      </c>
      <c r="T807">
        <v>125</v>
      </c>
      <c r="U807">
        <v>6.7</v>
      </c>
      <c r="V807">
        <v>6.73</v>
      </c>
      <c r="W807">
        <v>7.8529999999999998</v>
      </c>
    </row>
    <row r="808" spans="1:23" x14ac:dyDescent="0.3">
      <c r="A808" t="s">
        <v>2302</v>
      </c>
      <c r="B808">
        <v>99</v>
      </c>
      <c r="C808">
        <v>90</v>
      </c>
      <c r="D808">
        <v>489220</v>
      </c>
      <c r="E808" t="s">
        <v>1763</v>
      </c>
      <c r="F808" t="s">
        <v>2303</v>
      </c>
      <c r="G808" t="s">
        <v>2304</v>
      </c>
      <c r="H808">
        <v>160511</v>
      </c>
      <c r="I808">
        <v>696</v>
      </c>
      <c r="J808" t="s">
        <v>29</v>
      </c>
      <c r="K808" t="s">
        <v>442</v>
      </c>
      <c r="L808">
        <v>365000</v>
      </c>
      <c r="M808">
        <v>1997</v>
      </c>
      <c r="N808">
        <v>7.3</v>
      </c>
      <c r="O808">
        <v>124220</v>
      </c>
      <c r="S808" t="s">
        <v>2305</v>
      </c>
      <c r="T808">
        <v>122</v>
      </c>
      <c r="U808">
        <v>6.7</v>
      </c>
      <c r="V808">
        <v>6.73</v>
      </c>
      <c r="W808">
        <v>7.8529999999999998</v>
      </c>
    </row>
    <row r="809" spans="1:23" x14ac:dyDescent="0.3">
      <c r="A809" t="s">
        <v>1037</v>
      </c>
      <c r="B809">
        <v>126</v>
      </c>
      <c r="C809">
        <v>90</v>
      </c>
      <c r="D809">
        <v>603943</v>
      </c>
      <c r="E809" t="s">
        <v>26</v>
      </c>
      <c r="F809" t="s">
        <v>2306</v>
      </c>
      <c r="G809" t="s">
        <v>2307</v>
      </c>
      <c r="H809">
        <v>26407</v>
      </c>
      <c r="I809">
        <v>154</v>
      </c>
      <c r="J809" t="s">
        <v>29</v>
      </c>
      <c r="K809" t="s">
        <v>30</v>
      </c>
      <c r="L809">
        <v>500000</v>
      </c>
      <c r="M809">
        <v>2004</v>
      </c>
      <c r="N809">
        <v>7.3</v>
      </c>
      <c r="O809">
        <v>103943</v>
      </c>
      <c r="S809" t="s">
        <v>2308</v>
      </c>
      <c r="T809">
        <v>95</v>
      </c>
      <c r="U809">
        <v>6.7</v>
      </c>
      <c r="V809">
        <v>6.73</v>
      </c>
      <c r="W809">
        <v>7.8529999999999998</v>
      </c>
    </row>
    <row r="810" spans="1:23" x14ac:dyDescent="0.3">
      <c r="A810" t="s">
        <v>1995</v>
      </c>
      <c r="B810">
        <v>152</v>
      </c>
      <c r="C810">
        <v>94</v>
      </c>
      <c r="D810">
        <v>2912363</v>
      </c>
      <c r="E810" t="s">
        <v>26</v>
      </c>
      <c r="F810" t="s">
        <v>2309</v>
      </c>
      <c r="G810" t="s">
        <v>2310</v>
      </c>
      <c r="H810">
        <v>25063</v>
      </c>
      <c r="I810">
        <v>177</v>
      </c>
      <c r="J810" t="s">
        <v>189</v>
      </c>
      <c r="K810" t="s">
        <v>200</v>
      </c>
      <c r="L810">
        <v>3000000</v>
      </c>
      <c r="M810">
        <v>2005</v>
      </c>
      <c r="N810">
        <v>7.3</v>
      </c>
      <c r="O810">
        <v>-87637</v>
      </c>
      <c r="S810" t="s">
        <v>2308</v>
      </c>
      <c r="T810">
        <v>95</v>
      </c>
      <c r="U810">
        <v>6.7</v>
      </c>
      <c r="V810">
        <v>6.73</v>
      </c>
      <c r="W810">
        <v>7.8529999999999998</v>
      </c>
    </row>
    <row r="811" spans="1:23" x14ac:dyDescent="0.3">
      <c r="A811" t="s">
        <v>493</v>
      </c>
      <c r="B811">
        <v>40</v>
      </c>
      <c r="C811">
        <v>110</v>
      </c>
      <c r="D811">
        <v>3468572</v>
      </c>
      <c r="E811" t="s">
        <v>92</v>
      </c>
      <c r="F811" t="s">
        <v>1518</v>
      </c>
      <c r="G811" t="s">
        <v>2311</v>
      </c>
      <c r="H811">
        <v>10073</v>
      </c>
      <c r="I811">
        <v>78</v>
      </c>
      <c r="J811" t="s">
        <v>29</v>
      </c>
      <c r="K811" t="s">
        <v>30</v>
      </c>
      <c r="L811">
        <v>4000000</v>
      </c>
      <c r="M811">
        <v>1988</v>
      </c>
      <c r="N811">
        <v>7.3</v>
      </c>
      <c r="O811">
        <v>-531428</v>
      </c>
      <c r="S811" t="s">
        <v>857</v>
      </c>
      <c r="T811">
        <v>121</v>
      </c>
      <c r="U811">
        <v>6.6</v>
      </c>
      <c r="V811">
        <v>6.73</v>
      </c>
      <c r="W811">
        <v>7.8529999999999998</v>
      </c>
    </row>
    <row r="812" spans="1:23" x14ac:dyDescent="0.3">
      <c r="A812" t="s">
        <v>1016</v>
      </c>
      <c r="B812">
        <v>261</v>
      </c>
      <c r="C812">
        <v>96</v>
      </c>
      <c r="D812">
        <v>5359774</v>
      </c>
      <c r="E812" t="s">
        <v>2312</v>
      </c>
      <c r="F812" t="s">
        <v>576</v>
      </c>
      <c r="G812" t="s">
        <v>2313</v>
      </c>
      <c r="H812">
        <v>64794</v>
      </c>
      <c r="I812">
        <v>131</v>
      </c>
      <c r="J812" t="s">
        <v>29</v>
      </c>
      <c r="K812" t="s">
        <v>361</v>
      </c>
      <c r="L812">
        <v>6000000</v>
      </c>
      <c r="M812">
        <v>2011</v>
      </c>
      <c r="N812">
        <v>7.3</v>
      </c>
      <c r="O812">
        <v>-640226</v>
      </c>
      <c r="S812" t="s">
        <v>857</v>
      </c>
      <c r="T812">
        <v>121</v>
      </c>
      <c r="U812">
        <v>6.6</v>
      </c>
      <c r="V812">
        <v>6.73</v>
      </c>
      <c r="W812">
        <v>7.8529999999999998</v>
      </c>
    </row>
    <row r="813" spans="1:23" x14ac:dyDescent="0.3">
      <c r="A813" t="s">
        <v>1008</v>
      </c>
      <c r="B813">
        <v>40</v>
      </c>
      <c r="C813">
        <v>97</v>
      </c>
      <c r="D813">
        <v>144431</v>
      </c>
      <c r="E813" t="s">
        <v>1093</v>
      </c>
      <c r="F813" t="s">
        <v>2314</v>
      </c>
      <c r="G813" t="s">
        <v>2315</v>
      </c>
      <c r="H813">
        <v>1290</v>
      </c>
      <c r="I813">
        <v>13</v>
      </c>
      <c r="J813" t="s">
        <v>29</v>
      </c>
      <c r="K813" t="s">
        <v>200</v>
      </c>
      <c r="L813">
        <v>1000000</v>
      </c>
      <c r="M813">
        <v>2006</v>
      </c>
      <c r="N813">
        <v>7.3</v>
      </c>
      <c r="O813">
        <v>-855569</v>
      </c>
      <c r="S813" t="s">
        <v>2316</v>
      </c>
      <c r="T813">
        <v>94</v>
      </c>
      <c r="U813">
        <v>6.7</v>
      </c>
      <c r="V813">
        <v>6.73</v>
      </c>
      <c r="W813">
        <v>7.8529999999999998</v>
      </c>
    </row>
    <row r="814" spans="1:23" x14ac:dyDescent="0.3">
      <c r="A814" t="s">
        <v>1488</v>
      </c>
      <c r="B814">
        <v>88</v>
      </c>
      <c r="C814">
        <v>111</v>
      </c>
      <c r="D814">
        <v>3895664</v>
      </c>
      <c r="E814" t="s">
        <v>73</v>
      </c>
      <c r="F814" t="s">
        <v>2317</v>
      </c>
      <c r="G814" t="s">
        <v>2318</v>
      </c>
      <c r="H814">
        <v>34383</v>
      </c>
      <c r="I814">
        <v>149</v>
      </c>
      <c r="J814" t="s">
        <v>90</v>
      </c>
      <c r="K814" t="s">
        <v>241</v>
      </c>
      <c r="L814">
        <v>5300000</v>
      </c>
      <c r="M814">
        <v>2002</v>
      </c>
      <c r="N814">
        <v>7.3</v>
      </c>
      <c r="O814">
        <v>-1404336</v>
      </c>
      <c r="S814" t="s">
        <v>1702</v>
      </c>
      <c r="T814">
        <v>128</v>
      </c>
      <c r="U814">
        <v>7</v>
      </c>
      <c r="V814">
        <v>6.72</v>
      </c>
      <c r="W814">
        <v>7.8529999999999998</v>
      </c>
    </row>
    <row r="815" spans="1:23" x14ac:dyDescent="0.3">
      <c r="A815" t="s">
        <v>498</v>
      </c>
      <c r="B815">
        <v>486</v>
      </c>
      <c r="C815">
        <v>101</v>
      </c>
      <c r="D815">
        <v>4000304</v>
      </c>
      <c r="E815" t="s">
        <v>92</v>
      </c>
      <c r="F815" t="s">
        <v>324</v>
      </c>
      <c r="G815" t="s">
        <v>2319</v>
      </c>
      <c r="H815">
        <v>145395</v>
      </c>
      <c r="I815">
        <v>375</v>
      </c>
      <c r="J815" t="s">
        <v>29</v>
      </c>
      <c r="K815" t="s">
        <v>200</v>
      </c>
      <c r="L815">
        <v>6500000</v>
      </c>
      <c r="M815">
        <v>2011</v>
      </c>
      <c r="N815">
        <v>7.3</v>
      </c>
      <c r="O815">
        <v>-2499696</v>
      </c>
      <c r="S815" t="s">
        <v>1702</v>
      </c>
      <c r="T815">
        <v>128</v>
      </c>
      <c r="U815">
        <v>7</v>
      </c>
      <c r="V815">
        <v>6.72</v>
      </c>
      <c r="W815">
        <v>7.8529999999999998</v>
      </c>
    </row>
    <row r="816" spans="1:23" x14ac:dyDescent="0.3">
      <c r="A816" t="s">
        <v>1049</v>
      </c>
      <c r="B816">
        <v>162</v>
      </c>
      <c r="C816">
        <v>63</v>
      </c>
      <c r="D816">
        <v>26687172</v>
      </c>
      <c r="E816" t="s">
        <v>2320</v>
      </c>
      <c r="F816" t="s">
        <v>2321</v>
      </c>
      <c r="G816" t="s">
        <v>2322</v>
      </c>
      <c r="H816">
        <v>15600</v>
      </c>
      <c r="I816">
        <v>55</v>
      </c>
      <c r="J816" t="s">
        <v>29</v>
      </c>
      <c r="K816" t="s">
        <v>30</v>
      </c>
      <c r="L816">
        <v>30000000</v>
      </c>
      <c r="M816">
        <v>2011</v>
      </c>
      <c r="N816">
        <v>7.3</v>
      </c>
      <c r="O816">
        <v>-3312828</v>
      </c>
      <c r="S816" t="s">
        <v>714</v>
      </c>
      <c r="T816">
        <v>129</v>
      </c>
      <c r="U816">
        <v>6.6</v>
      </c>
      <c r="V816">
        <v>6.71</v>
      </c>
      <c r="W816">
        <v>7.8529999999999998</v>
      </c>
    </row>
    <row r="817" spans="1:23" x14ac:dyDescent="0.3">
      <c r="A817" t="s">
        <v>977</v>
      </c>
      <c r="B817">
        <v>73</v>
      </c>
      <c r="C817">
        <v>111</v>
      </c>
      <c r="D817">
        <v>228524</v>
      </c>
      <c r="E817" t="s">
        <v>73</v>
      </c>
      <c r="F817" t="s">
        <v>2323</v>
      </c>
      <c r="G817" t="s">
        <v>2324</v>
      </c>
      <c r="H817">
        <v>8708</v>
      </c>
      <c r="I817">
        <v>56</v>
      </c>
      <c r="J817" t="s">
        <v>29</v>
      </c>
      <c r="K817" t="s">
        <v>30</v>
      </c>
      <c r="L817">
        <v>4000000</v>
      </c>
      <c r="M817">
        <v>2004</v>
      </c>
      <c r="N817">
        <v>7.3</v>
      </c>
      <c r="O817">
        <v>-3771476</v>
      </c>
      <c r="S817" t="s">
        <v>714</v>
      </c>
      <c r="T817">
        <v>129</v>
      </c>
      <c r="U817">
        <v>6.6</v>
      </c>
      <c r="V817">
        <v>6.71</v>
      </c>
      <c r="W817">
        <v>7.8529999999999998</v>
      </c>
    </row>
    <row r="818" spans="1:23" x14ac:dyDescent="0.3">
      <c r="A818" t="s">
        <v>1629</v>
      </c>
      <c r="B818">
        <v>198</v>
      </c>
      <c r="C818">
        <v>120</v>
      </c>
      <c r="D818">
        <v>5484375</v>
      </c>
      <c r="E818" t="s">
        <v>2325</v>
      </c>
      <c r="F818" t="s">
        <v>40</v>
      </c>
      <c r="G818" t="s">
        <v>2326</v>
      </c>
      <c r="H818">
        <v>84641</v>
      </c>
      <c r="I818">
        <v>205</v>
      </c>
      <c r="J818" t="s">
        <v>29</v>
      </c>
      <c r="K818" t="s">
        <v>30</v>
      </c>
      <c r="L818">
        <v>10000000</v>
      </c>
      <c r="M818">
        <v>2006</v>
      </c>
      <c r="N818">
        <v>7.3</v>
      </c>
      <c r="O818">
        <v>-4515625</v>
      </c>
      <c r="S818" t="s">
        <v>959</v>
      </c>
      <c r="T818">
        <v>107</v>
      </c>
      <c r="U818">
        <v>6.95</v>
      </c>
      <c r="V818">
        <v>6.71</v>
      </c>
      <c r="W818">
        <v>7.8529999999999998</v>
      </c>
    </row>
    <row r="819" spans="1:23" x14ac:dyDescent="0.3">
      <c r="A819" t="s">
        <v>1041</v>
      </c>
      <c r="B819">
        <v>328</v>
      </c>
      <c r="C819">
        <v>90</v>
      </c>
      <c r="D819">
        <v>3442820</v>
      </c>
      <c r="E819" t="s">
        <v>2327</v>
      </c>
      <c r="F819" t="s">
        <v>2328</v>
      </c>
      <c r="G819" t="s">
        <v>2329</v>
      </c>
      <c r="H819">
        <v>31489</v>
      </c>
      <c r="I819">
        <v>140</v>
      </c>
      <c r="J819" t="s">
        <v>29</v>
      </c>
      <c r="K819" t="s">
        <v>30</v>
      </c>
      <c r="L819">
        <v>8000000</v>
      </c>
      <c r="M819">
        <v>2015</v>
      </c>
      <c r="N819">
        <v>7.3</v>
      </c>
      <c r="O819">
        <v>-4557180</v>
      </c>
      <c r="S819" t="s">
        <v>959</v>
      </c>
      <c r="T819">
        <v>107</v>
      </c>
      <c r="U819">
        <v>6.95</v>
      </c>
      <c r="V819">
        <v>6.71</v>
      </c>
      <c r="W819">
        <v>7.8529999999999998</v>
      </c>
    </row>
    <row r="820" spans="1:23" x14ac:dyDescent="0.3">
      <c r="A820" t="s">
        <v>1044</v>
      </c>
      <c r="B820">
        <v>27</v>
      </c>
      <c r="C820">
        <v>90</v>
      </c>
      <c r="D820">
        <v>124720</v>
      </c>
      <c r="E820" t="s">
        <v>588</v>
      </c>
      <c r="F820" t="s">
        <v>2330</v>
      </c>
      <c r="G820" t="s">
        <v>2331</v>
      </c>
      <c r="H820">
        <v>1560</v>
      </c>
      <c r="I820">
        <v>15</v>
      </c>
      <c r="J820" t="s">
        <v>29</v>
      </c>
      <c r="K820" t="s">
        <v>30</v>
      </c>
      <c r="L820">
        <v>5000000</v>
      </c>
      <c r="M820">
        <v>2008</v>
      </c>
      <c r="N820">
        <v>7.3</v>
      </c>
      <c r="O820">
        <v>-4875280</v>
      </c>
      <c r="S820" t="s">
        <v>2332</v>
      </c>
      <c r="T820">
        <v>152</v>
      </c>
      <c r="U820">
        <v>6.7</v>
      </c>
      <c r="V820">
        <v>6.7</v>
      </c>
      <c r="W820">
        <v>7.8529999999999998</v>
      </c>
    </row>
    <row r="821" spans="1:23" x14ac:dyDescent="0.3">
      <c r="A821" t="s">
        <v>807</v>
      </c>
      <c r="B821">
        <v>68</v>
      </c>
      <c r="C821">
        <v>140</v>
      </c>
      <c r="D821">
        <v>44484065</v>
      </c>
      <c r="E821" t="s">
        <v>1536</v>
      </c>
      <c r="F821" t="s">
        <v>150</v>
      </c>
      <c r="G821" t="s">
        <v>2333</v>
      </c>
      <c r="H821">
        <v>107227</v>
      </c>
      <c r="I821">
        <v>279</v>
      </c>
      <c r="J821" t="s">
        <v>29</v>
      </c>
      <c r="K821" t="s">
        <v>227</v>
      </c>
      <c r="L821">
        <v>50000000</v>
      </c>
      <c r="M821">
        <v>1998</v>
      </c>
      <c r="N821">
        <v>7.3</v>
      </c>
      <c r="O821">
        <v>-5515935</v>
      </c>
      <c r="S821" t="s">
        <v>2334</v>
      </c>
      <c r="T821">
        <v>144</v>
      </c>
      <c r="U821">
        <v>6.7</v>
      </c>
      <c r="V821">
        <v>6.7</v>
      </c>
      <c r="W821">
        <v>7.8529999999999998</v>
      </c>
    </row>
    <row r="822" spans="1:23" x14ac:dyDescent="0.3">
      <c r="A822" t="s">
        <v>929</v>
      </c>
      <c r="B822">
        <v>248</v>
      </c>
      <c r="C822">
        <v>129</v>
      </c>
      <c r="D822">
        <v>3205244</v>
      </c>
      <c r="E822" t="s">
        <v>73</v>
      </c>
      <c r="F822" t="s">
        <v>1574</v>
      </c>
      <c r="G822" t="s">
        <v>2335</v>
      </c>
      <c r="H822">
        <v>23629</v>
      </c>
      <c r="I822">
        <v>141</v>
      </c>
      <c r="J822" t="s">
        <v>29</v>
      </c>
      <c r="K822" t="s">
        <v>200</v>
      </c>
      <c r="L822">
        <v>10000000</v>
      </c>
      <c r="M822">
        <v>2010</v>
      </c>
      <c r="N822">
        <v>7.3</v>
      </c>
      <c r="O822">
        <v>-6794756</v>
      </c>
      <c r="S822" t="s">
        <v>2336</v>
      </c>
      <c r="T822">
        <v>127</v>
      </c>
      <c r="U822">
        <v>6.7</v>
      </c>
      <c r="V822">
        <v>6.7</v>
      </c>
      <c r="W822">
        <v>7.8529999999999998</v>
      </c>
    </row>
    <row r="823" spans="1:23" x14ac:dyDescent="0.3">
      <c r="A823" t="s">
        <v>562</v>
      </c>
      <c r="B823">
        <v>251</v>
      </c>
      <c r="C823">
        <v>95</v>
      </c>
      <c r="D823">
        <v>17791031</v>
      </c>
      <c r="E823" t="s">
        <v>2337</v>
      </c>
      <c r="F823" t="s">
        <v>1823</v>
      </c>
      <c r="G823" t="s">
        <v>2338</v>
      </c>
      <c r="H823">
        <v>109855</v>
      </c>
      <c r="I823">
        <v>888</v>
      </c>
      <c r="J823" t="s">
        <v>29</v>
      </c>
      <c r="K823" t="s">
        <v>30</v>
      </c>
      <c r="L823">
        <v>25000000</v>
      </c>
      <c r="M823">
        <v>2002</v>
      </c>
      <c r="N823">
        <v>7.3</v>
      </c>
      <c r="O823">
        <v>-7208969</v>
      </c>
      <c r="S823" t="s">
        <v>2339</v>
      </c>
      <c r="T823">
        <v>119</v>
      </c>
      <c r="U823">
        <v>6.7</v>
      </c>
      <c r="V823">
        <v>6.7</v>
      </c>
      <c r="W823">
        <v>7.8529999999999998</v>
      </c>
    </row>
    <row r="824" spans="1:23" x14ac:dyDescent="0.3">
      <c r="A824" t="s">
        <v>1429</v>
      </c>
      <c r="B824">
        <v>165</v>
      </c>
      <c r="C824">
        <v>120</v>
      </c>
      <c r="D824">
        <v>4857376</v>
      </c>
      <c r="E824" t="s">
        <v>699</v>
      </c>
      <c r="F824" t="s">
        <v>478</v>
      </c>
      <c r="G824" t="s">
        <v>2340</v>
      </c>
      <c r="H824">
        <v>63084</v>
      </c>
      <c r="I824">
        <v>123</v>
      </c>
      <c r="J824" t="s">
        <v>90</v>
      </c>
      <c r="K824" t="s">
        <v>241</v>
      </c>
      <c r="L824">
        <v>13000000</v>
      </c>
      <c r="M824">
        <v>2006</v>
      </c>
      <c r="N824">
        <v>7.3</v>
      </c>
      <c r="O824">
        <v>-8142624</v>
      </c>
      <c r="S824" t="s">
        <v>2341</v>
      </c>
      <c r="T824">
        <v>118</v>
      </c>
      <c r="U824">
        <v>6.7</v>
      </c>
      <c r="V824">
        <v>6.7</v>
      </c>
      <c r="W824">
        <v>7.8529999999999998</v>
      </c>
    </row>
    <row r="825" spans="1:23" x14ac:dyDescent="0.3">
      <c r="A825" t="s">
        <v>2342</v>
      </c>
      <c r="B825">
        <v>44</v>
      </c>
      <c r="C825">
        <v>120</v>
      </c>
      <c r="D825">
        <v>1055654</v>
      </c>
      <c r="E825" t="s">
        <v>2343</v>
      </c>
      <c r="F825" t="s">
        <v>2344</v>
      </c>
      <c r="G825" t="s">
        <v>2345</v>
      </c>
      <c r="H825">
        <v>20426</v>
      </c>
      <c r="I825">
        <v>175</v>
      </c>
      <c r="J825" t="s">
        <v>29</v>
      </c>
      <c r="K825" t="s">
        <v>227</v>
      </c>
      <c r="L825">
        <v>10000000</v>
      </c>
      <c r="M825">
        <v>2006</v>
      </c>
      <c r="N825">
        <v>7.3</v>
      </c>
      <c r="O825">
        <v>-8944346</v>
      </c>
      <c r="S825" t="s">
        <v>2346</v>
      </c>
      <c r="T825">
        <v>118</v>
      </c>
      <c r="U825">
        <v>6.7</v>
      </c>
      <c r="V825">
        <v>6.7</v>
      </c>
      <c r="W825">
        <v>7.8529999999999998</v>
      </c>
    </row>
    <row r="826" spans="1:23" x14ac:dyDescent="0.3">
      <c r="A826" t="s">
        <v>298</v>
      </c>
      <c r="B826">
        <v>280</v>
      </c>
      <c r="C826">
        <v>159</v>
      </c>
      <c r="D826">
        <v>55637680</v>
      </c>
      <c r="E826" t="s">
        <v>269</v>
      </c>
      <c r="F826" t="s">
        <v>649</v>
      </c>
      <c r="G826" t="s">
        <v>2347</v>
      </c>
      <c r="H826">
        <v>227071</v>
      </c>
      <c r="I826">
        <v>1500</v>
      </c>
      <c r="J826" t="s">
        <v>29</v>
      </c>
      <c r="K826" t="s">
        <v>200</v>
      </c>
      <c r="L826">
        <v>65000000</v>
      </c>
      <c r="M826">
        <v>1999</v>
      </c>
      <c r="N826">
        <v>7.3</v>
      </c>
      <c r="O826">
        <v>-9362320</v>
      </c>
      <c r="S826" t="s">
        <v>2348</v>
      </c>
      <c r="T826">
        <v>113</v>
      </c>
      <c r="U826">
        <v>6.7</v>
      </c>
      <c r="V826">
        <v>6.7</v>
      </c>
      <c r="W826">
        <v>7.8529999999999998</v>
      </c>
    </row>
    <row r="827" spans="1:23" x14ac:dyDescent="0.3">
      <c r="A827" t="s">
        <v>713</v>
      </c>
      <c r="B827">
        <v>246</v>
      </c>
      <c r="C827">
        <v>85</v>
      </c>
      <c r="D827">
        <v>488872</v>
      </c>
      <c r="E827" t="s">
        <v>2349</v>
      </c>
      <c r="F827" t="s">
        <v>2350</v>
      </c>
      <c r="G827" t="s">
        <v>2351</v>
      </c>
      <c r="H827">
        <v>56923</v>
      </c>
      <c r="I827">
        <v>243</v>
      </c>
      <c r="J827" t="s">
        <v>53</v>
      </c>
      <c r="K827" t="s">
        <v>1119</v>
      </c>
      <c r="L827">
        <v>10000000</v>
      </c>
      <c r="M827">
        <v>2001</v>
      </c>
      <c r="N827">
        <v>7.3</v>
      </c>
      <c r="O827">
        <v>-9511128</v>
      </c>
      <c r="S827" t="s">
        <v>2352</v>
      </c>
      <c r="T827">
        <v>112</v>
      </c>
      <c r="U827">
        <v>6.7</v>
      </c>
      <c r="V827">
        <v>6.7</v>
      </c>
      <c r="W827">
        <v>7.8529999999999998</v>
      </c>
    </row>
    <row r="828" spans="1:23" x14ac:dyDescent="0.3">
      <c r="A828" t="s">
        <v>2029</v>
      </c>
      <c r="B828">
        <v>152</v>
      </c>
      <c r="C828">
        <v>135</v>
      </c>
      <c r="D828">
        <v>128486</v>
      </c>
      <c r="E828" t="s">
        <v>2353</v>
      </c>
      <c r="F828" t="s">
        <v>2354</v>
      </c>
      <c r="G828" t="s">
        <v>2355</v>
      </c>
      <c r="H828">
        <v>26156</v>
      </c>
      <c r="I828">
        <v>74</v>
      </c>
      <c r="J828" t="s">
        <v>133</v>
      </c>
      <c r="K828" t="s">
        <v>272</v>
      </c>
      <c r="L828">
        <v>10000000</v>
      </c>
      <c r="M828">
        <v>2008</v>
      </c>
      <c r="N828">
        <v>7.3</v>
      </c>
      <c r="O828">
        <v>-9871514</v>
      </c>
      <c r="S828" t="s">
        <v>2356</v>
      </c>
      <c r="T828">
        <v>110</v>
      </c>
      <c r="U828">
        <v>6.7</v>
      </c>
      <c r="V828">
        <v>6.7</v>
      </c>
      <c r="W828">
        <v>7.8529999999999998</v>
      </c>
    </row>
    <row r="829" spans="1:23" x14ac:dyDescent="0.3">
      <c r="A829" t="s">
        <v>2357</v>
      </c>
      <c r="B829">
        <v>141</v>
      </c>
      <c r="C829">
        <v>78</v>
      </c>
      <c r="D829">
        <v>89296573</v>
      </c>
      <c r="E829" t="s">
        <v>296</v>
      </c>
      <c r="F829" t="s">
        <v>2358</v>
      </c>
      <c r="G829" t="s">
        <v>2359</v>
      </c>
      <c r="H829">
        <v>128285</v>
      </c>
      <c r="I829">
        <v>297</v>
      </c>
      <c r="J829" t="s">
        <v>29</v>
      </c>
      <c r="K829" t="s">
        <v>30</v>
      </c>
      <c r="L829">
        <v>100000000</v>
      </c>
      <c r="M829">
        <v>2000</v>
      </c>
      <c r="N829">
        <v>7.3</v>
      </c>
      <c r="O829">
        <v>-10703427</v>
      </c>
      <c r="S829" t="s">
        <v>2360</v>
      </c>
      <c r="T829">
        <v>108</v>
      </c>
      <c r="U829">
        <v>6.7</v>
      </c>
      <c r="V829">
        <v>6.7</v>
      </c>
      <c r="W829">
        <v>7.8529999999999998</v>
      </c>
    </row>
    <row r="830" spans="1:23" x14ac:dyDescent="0.3">
      <c r="A830" t="s">
        <v>1004</v>
      </c>
      <c r="B830">
        <v>38</v>
      </c>
      <c r="C830">
        <v>100</v>
      </c>
      <c r="D830">
        <v>860002</v>
      </c>
      <c r="E830" t="s">
        <v>2180</v>
      </c>
      <c r="F830" t="s">
        <v>2361</v>
      </c>
      <c r="G830" t="s">
        <v>2362</v>
      </c>
      <c r="H830">
        <v>6454</v>
      </c>
      <c r="I830">
        <v>43</v>
      </c>
      <c r="J830" t="s">
        <v>29</v>
      </c>
      <c r="K830" t="s">
        <v>30</v>
      </c>
      <c r="L830">
        <v>12000000</v>
      </c>
      <c r="M830">
        <v>2005</v>
      </c>
      <c r="N830">
        <v>7.3</v>
      </c>
      <c r="O830">
        <v>-11139998</v>
      </c>
      <c r="S830" t="s">
        <v>2363</v>
      </c>
      <c r="T830">
        <v>106</v>
      </c>
      <c r="U830">
        <v>6.7</v>
      </c>
      <c r="V830">
        <v>6.7</v>
      </c>
      <c r="W830">
        <v>7.8529999999999998</v>
      </c>
    </row>
    <row r="831" spans="1:23" x14ac:dyDescent="0.3">
      <c r="A831" t="s">
        <v>1566</v>
      </c>
      <c r="B831">
        <v>99</v>
      </c>
      <c r="C831">
        <v>145</v>
      </c>
      <c r="D831">
        <v>13038660</v>
      </c>
      <c r="E831" t="s">
        <v>92</v>
      </c>
      <c r="F831" t="s">
        <v>1581</v>
      </c>
      <c r="G831" t="s">
        <v>2364</v>
      </c>
      <c r="H831">
        <v>16995</v>
      </c>
      <c r="I831">
        <v>163</v>
      </c>
      <c r="J831" t="s">
        <v>29</v>
      </c>
      <c r="K831" t="s">
        <v>30</v>
      </c>
      <c r="L831">
        <v>25000000</v>
      </c>
      <c r="M831">
        <v>1999</v>
      </c>
      <c r="N831">
        <v>7.3</v>
      </c>
      <c r="O831">
        <v>-11961340</v>
      </c>
      <c r="S831" t="s">
        <v>2365</v>
      </c>
      <c r="T831">
        <v>105</v>
      </c>
      <c r="U831">
        <v>6.7</v>
      </c>
      <c r="V831">
        <v>6.7</v>
      </c>
      <c r="W831">
        <v>7.8529999999999998</v>
      </c>
    </row>
    <row r="832" spans="1:23" x14ac:dyDescent="0.3">
      <c r="A832" t="s">
        <v>245</v>
      </c>
      <c r="B832">
        <v>323</v>
      </c>
      <c r="C832">
        <v>119</v>
      </c>
      <c r="D832">
        <v>22877808</v>
      </c>
      <c r="E832" t="s">
        <v>588</v>
      </c>
      <c r="F832" t="s">
        <v>87</v>
      </c>
      <c r="G832" t="s">
        <v>2366</v>
      </c>
      <c r="H832">
        <v>152591</v>
      </c>
      <c r="I832">
        <v>414</v>
      </c>
      <c r="J832" t="s">
        <v>29</v>
      </c>
      <c r="K832" t="s">
        <v>30</v>
      </c>
      <c r="L832">
        <v>35000000</v>
      </c>
      <c r="M832">
        <v>2008</v>
      </c>
      <c r="N832">
        <v>7.3</v>
      </c>
      <c r="O832">
        <v>-12122192</v>
      </c>
      <c r="S832" t="s">
        <v>2367</v>
      </c>
      <c r="T832">
        <v>105</v>
      </c>
      <c r="U832">
        <v>6.7</v>
      </c>
      <c r="V832">
        <v>6.7</v>
      </c>
      <c r="W832">
        <v>7.8529999999999998</v>
      </c>
    </row>
    <row r="833" spans="1:23" x14ac:dyDescent="0.3">
      <c r="A833" t="s">
        <v>337</v>
      </c>
      <c r="B833">
        <v>209</v>
      </c>
      <c r="C833">
        <v>114</v>
      </c>
      <c r="D833">
        <v>5694401</v>
      </c>
      <c r="E833" t="s">
        <v>1576</v>
      </c>
      <c r="F833" t="s">
        <v>176</v>
      </c>
      <c r="G833" t="s">
        <v>2368</v>
      </c>
      <c r="H833">
        <v>194489</v>
      </c>
      <c r="I833">
        <v>192</v>
      </c>
      <c r="J833" t="s">
        <v>29</v>
      </c>
      <c r="K833" t="s">
        <v>200</v>
      </c>
      <c r="L833">
        <v>18000000</v>
      </c>
      <c r="M833">
        <v>2008</v>
      </c>
      <c r="N833">
        <v>7.3</v>
      </c>
      <c r="O833">
        <v>-12305599</v>
      </c>
      <c r="S833" t="s">
        <v>2369</v>
      </c>
      <c r="T833">
        <v>101</v>
      </c>
      <c r="U833">
        <v>6.7</v>
      </c>
      <c r="V833">
        <v>6.7</v>
      </c>
      <c r="W833">
        <v>7.8529999999999998</v>
      </c>
    </row>
    <row r="834" spans="1:23" x14ac:dyDescent="0.3">
      <c r="A834" t="s">
        <v>958</v>
      </c>
      <c r="B834">
        <v>216</v>
      </c>
      <c r="C834">
        <v>161</v>
      </c>
      <c r="D834">
        <v>336467</v>
      </c>
      <c r="E834" t="s">
        <v>2255</v>
      </c>
      <c r="F834" t="s">
        <v>2370</v>
      </c>
      <c r="G834" t="s">
        <v>2371</v>
      </c>
      <c r="H834">
        <v>45449</v>
      </c>
      <c r="I834">
        <v>192</v>
      </c>
      <c r="J834" t="s">
        <v>29</v>
      </c>
      <c r="K834" t="s">
        <v>241</v>
      </c>
      <c r="L834">
        <v>13000000</v>
      </c>
      <c r="M834">
        <v>2009</v>
      </c>
      <c r="N834">
        <v>7.3</v>
      </c>
      <c r="O834">
        <v>-12663533</v>
      </c>
      <c r="S834" t="s">
        <v>2372</v>
      </c>
      <c r="T834">
        <v>101</v>
      </c>
      <c r="U834">
        <v>6.7</v>
      </c>
      <c r="V834">
        <v>6.7</v>
      </c>
      <c r="W834">
        <v>7.8529999999999998</v>
      </c>
    </row>
    <row r="835" spans="1:23" x14ac:dyDescent="0.3">
      <c r="A835" t="s">
        <v>2373</v>
      </c>
      <c r="B835">
        <v>149</v>
      </c>
      <c r="C835">
        <v>122</v>
      </c>
      <c r="D835">
        <v>41609593</v>
      </c>
      <c r="E835" t="s">
        <v>2374</v>
      </c>
      <c r="F835" t="s">
        <v>44</v>
      </c>
      <c r="G835" t="s">
        <v>2375</v>
      </c>
      <c r="H835">
        <v>145422</v>
      </c>
      <c r="I835">
        <v>572</v>
      </c>
      <c r="J835" t="s">
        <v>29</v>
      </c>
      <c r="K835" t="s">
        <v>200</v>
      </c>
      <c r="L835">
        <v>55000000</v>
      </c>
      <c r="M835">
        <v>1998</v>
      </c>
      <c r="N835">
        <v>7.3</v>
      </c>
      <c r="O835">
        <v>-13390407</v>
      </c>
      <c r="S835" t="s">
        <v>2376</v>
      </c>
      <c r="T835">
        <v>100</v>
      </c>
      <c r="U835">
        <v>6.7</v>
      </c>
      <c r="V835">
        <v>6.7</v>
      </c>
      <c r="W835">
        <v>7.8529999999999998</v>
      </c>
    </row>
    <row r="836" spans="1:23" x14ac:dyDescent="0.3">
      <c r="A836" t="s">
        <v>451</v>
      </c>
      <c r="B836">
        <v>180</v>
      </c>
      <c r="C836">
        <v>99</v>
      </c>
      <c r="D836">
        <v>11100000</v>
      </c>
      <c r="E836" t="s">
        <v>2377</v>
      </c>
      <c r="F836" t="s">
        <v>2378</v>
      </c>
      <c r="G836" t="s">
        <v>2379</v>
      </c>
      <c r="H836">
        <v>92464</v>
      </c>
      <c r="I836">
        <v>331</v>
      </c>
      <c r="J836" t="s">
        <v>29</v>
      </c>
      <c r="K836" t="s">
        <v>30</v>
      </c>
      <c r="L836">
        <v>25000000</v>
      </c>
      <c r="M836">
        <v>1986</v>
      </c>
      <c r="N836">
        <v>7.3</v>
      </c>
      <c r="O836">
        <v>-13900000</v>
      </c>
      <c r="S836" t="s">
        <v>1713</v>
      </c>
      <c r="T836">
        <v>98</v>
      </c>
      <c r="U836">
        <v>6.8</v>
      </c>
      <c r="V836">
        <v>6.7</v>
      </c>
      <c r="W836">
        <v>7.8529999999999998</v>
      </c>
    </row>
    <row r="837" spans="1:23" x14ac:dyDescent="0.3">
      <c r="A837" t="s">
        <v>2380</v>
      </c>
      <c r="B837">
        <v>160</v>
      </c>
      <c r="C837">
        <v>126</v>
      </c>
      <c r="D837">
        <v>5701643</v>
      </c>
      <c r="E837" t="s">
        <v>283</v>
      </c>
      <c r="F837" t="s">
        <v>2381</v>
      </c>
      <c r="G837" t="s">
        <v>2382</v>
      </c>
      <c r="H837">
        <v>37635</v>
      </c>
      <c r="I837">
        <v>165</v>
      </c>
      <c r="J837" t="s">
        <v>148</v>
      </c>
      <c r="K837" t="s">
        <v>2383</v>
      </c>
      <c r="L837">
        <v>20000000</v>
      </c>
      <c r="M837">
        <v>2007</v>
      </c>
      <c r="N837">
        <v>7.3</v>
      </c>
      <c r="O837">
        <v>-14298357</v>
      </c>
      <c r="S837" t="s">
        <v>1713</v>
      </c>
      <c r="T837">
        <v>98</v>
      </c>
      <c r="U837">
        <v>6.8</v>
      </c>
      <c r="V837">
        <v>6.7</v>
      </c>
      <c r="W837">
        <v>7.8529999999999998</v>
      </c>
    </row>
    <row r="838" spans="1:23" x14ac:dyDescent="0.3">
      <c r="A838" t="s">
        <v>965</v>
      </c>
      <c r="B838">
        <v>78</v>
      </c>
      <c r="C838">
        <v>120</v>
      </c>
      <c r="D838">
        <v>634277</v>
      </c>
      <c r="E838" t="s">
        <v>2384</v>
      </c>
      <c r="F838" t="s">
        <v>2317</v>
      </c>
      <c r="G838" t="s">
        <v>2385</v>
      </c>
      <c r="H838">
        <v>5166</v>
      </c>
      <c r="I838">
        <v>27</v>
      </c>
      <c r="J838" t="s">
        <v>90</v>
      </c>
      <c r="K838" t="s">
        <v>241</v>
      </c>
      <c r="L838">
        <v>16000000</v>
      </c>
      <c r="M838">
        <v>2007</v>
      </c>
      <c r="N838">
        <v>7.3</v>
      </c>
      <c r="O838">
        <v>-15365723</v>
      </c>
      <c r="S838" t="s">
        <v>2386</v>
      </c>
      <c r="T838">
        <v>98</v>
      </c>
      <c r="U838">
        <v>6.7</v>
      </c>
      <c r="V838">
        <v>6.7</v>
      </c>
      <c r="W838">
        <v>7.8529999999999998</v>
      </c>
    </row>
    <row r="839" spans="1:23" x14ac:dyDescent="0.3">
      <c r="A839" t="s">
        <v>855</v>
      </c>
      <c r="B839">
        <v>155</v>
      </c>
      <c r="C839">
        <v>126</v>
      </c>
      <c r="D839">
        <v>18324242</v>
      </c>
      <c r="E839" t="s">
        <v>92</v>
      </c>
      <c r="F839" t="s">
        <v>1465</v>
      </c>
      <c r="G839" t="s">
        <v>2387</v>
      </c>
      <c r="H839">
        <v>32815</v>
      </c>
      <c r="I839">
        <v>214</v>
      </c>
      <c r="J839" t="s">
        <v>29</v>
      </c>
      <c r="K839" t="s">
        <v>30</v>
      </c>
      <c r="L839">
        <v>35000000</v>
      </c>
      <c r="M839">
        <v>2005</v>
      </c>
      <c r="N839">
        <v>7.3</v>
      </c>
      <c r="O839">
        <v>-16675758</v>
      </c>
      <c r="S839" t="s">
        <v>2388</v>
      </c>
      <c r="T839">
        <v>97</v>
      </c>
      <c r="U839">
        <v>6.7</v>
      </c>
      <c r="V839">
        <v>6.7</v>
      </c>
      <c r="W839">
        <v>7.8529999999999998</v>
      </c>
    </row>
    <row r="840" spans="1:23" x14ac:dyDescent="0.3">
      <c r="A840" t="s">
        <v>1047</v>
      </c>
      <c r="B840">
        <v>129</v>
      </c>
      <c r="C840">
        <v>74</v>
      </c>
      <c r="D840">
        <v>60507228</v>
      </c>
      <c r="E840" t="s">
        <v>2389</v>
      </c>
      <c r="F840" t="s">
        <v>2390</v>
      </c>
      <c r="G840" t="s">
        <v>2391</v>
      </c>
      <c r="H840">
        <v>27543</v>
      </c>
      <c r="I840">
        <v>186</v>
      </c>
      <c r="J840" t="s">
        <v>29</v>
      </c>
      <c r="K840" t="s">
        <v>30</v>
      </c>
      <c r="L840">
        <v>80000000</v>
      </c>
      <c r="M840">
        <v>1999</v>
      </c>
      <c r="N840">
        <v>7.3</v>
      </c>
      <c r="O840">
        <v>-19492772</v>
      </c>
      <c r="S840" t="s">
        <v>2392</v>
      </c>
      <c r="T840">
        <v>97</v>
      </c>
      <c r="U840">
        <v>6.9</v>
      </c>
      <c r="V840">
        <v>6.7</v>
      </c>
      <c r="W840">
        <v>7.8529999999999998</v>
      </c>
    </row>
    <row r="841" spans="1:23" x14ac:dyDescent="0.3">
      <c r="A841" t="s">
        <v>420</v>
      </c>
      <c r="B841">
        <v>308</v>
      </c>
      <c r="C841">
        <v>107</v>
      </c>
      <c r="D841">
        <v>3675072</v>
      </c>
      <c r="E841" t="s">
        <v>471</v>
      </c>
      <c r="F841" t="s">
        <v>2393</v>
      </c>
      <c r="G841" t="s">
        <v>2394</v>
      </c>
      <c r="H841">
        <v>190132</v>
      </c>
      <c r="I841">
        <v>801</v>
      </c>
      <c r="J841" t="s">
        <v>29</v>
      </c>
      <c r="K841" t="s">
        <v>200</v>
      </c>
      <c r="L841">
        <v>26000000</v>
      </c>
      <c r="M841">
        <v>2007</v>
      </c>
      <c r="N841">
        <v>7.3</v>
      </c>
      <c r="O841">
        <v>-22324928</v>
      </c>
      <c r="S841" t="s">
        <v>2395</v>
      </c>
      <c r="T841">
        <v>97</v>
      </c>
      <c r="U841">
        <v>6.7</v>
      </c>
      <c r="V841">
        <v>6.7</v>
      </c>
      <c r="W841">
        <v>7.8529999999999998</v>
      </c>
    </row>
    <row r="842" spans="1:23" x14ac:dyDescent="0.3">
      <c r="A842" t="s">
        <v>149</v>
      </c>
      <c r="B842">
        <v>396</v>
      </c>
      <c r="C842">
        <v>144</v>
      </c>
      <c r="D842">
        <v>154985087</v>
      </c>
      <c r="E842" t="s">
        <v>248</v>
      </c>
      <c r="F842" t="s">
        <v>694</v>
      </c>
      <c r="G842" t="s">
        <v>2396</v>
      </c>
      <c r="H842">
        <v>148379</v>
      </c>
      <c r="I842">
        <v>622</v>
      </c>
      <c r="J842" t="s">
        <v>29</v>
      </c>
      <c r="K842" t="s">
        <v>30</v>
      </c>
      <c r="L842">
        <v>178000000</v>
      </c>
      <c r="M842">
        <v>2016</v>
      </c>
      <c r="N842">
        <v>7.3</v>
      </c>
      <c r="O842">
        <v>-23014913</v>
      </c>
      <c r="S842" t="s">
        <v>2397</v>
      </c>
      <c r="T842">
        <v>96</v>
      </c>
      <c r="U842">
        <v>6.7</v>
      </c>
      <c r="V842">
        <v>6.7</v>
      </c>
      <c r="W842">
        <v>7.8529999999999998</v>
      </c>
    </row>
    <row r="843" spans="1:23" x14ac:dyDescent="0.3">
      <c r="A843" t="s">
        <v>706</v>
      </c>
      <c r="B843">
        <v>188</v>
      </c>
      <c r="C843">
        <v>100</v>
      </c>
      <c r="D843">
        <v>10991381</v>
      </c>
      <c r="E843" t="s">
        <v>655</v>
      </c>
      <c r="F843" t="s">
        <v>1142</v>
      </c>
      <c r="G843" t="s">
        <v>2398</v>
      </c>
      <c r="H843">
        <v>44931</v>
      </c>
      <c r="I843">
        <v>100</v>
      </c>
      <c r="J843" t="s">
        <v>29</v>
      </c>
      <c r="K843" t="s">
        <v>200</v>
      </c>
      <c r="L843">
        <v>35000000</v>
      </c>
      <c r="M843">
        <v>2009</v>
      </c>
      <c r="N843">
        <v>7.3</v>
      </c>
      <c r="O843">
        <v>-24008619</v>
      </c>
      <c r="S843" t="s">
        <v>2399</v>
      </c>
      <c r="T843">
        <v>95</v>
      </c>
      <c r="U843">
        <v>6.7</v>
      </c>
      <c r="V843">
        <v>6.7</v>
      </c>
      <c r="W843">
        <v>7.8529999999999998</v>
      </c>
    </row>
    <row r="844" spans="1:23" x14ac:dyDescent="0.3">
      <c r="A844" t="s">
        <v>274</v>
      </c>
      <c r="B844">
        <v>274</v>
      </c>
      <c r="C844">
        <v>96</v>
      </c>
      <c r="D844">
        <v>10139254</v>
      </c>
      <c r="E844" t="s">
        <v>373</v>
      </c>
      <c r="F844" t="s">
        <v>565</v>
      </c>
      <c r="G844" t="s">
        <v>2400</v>
      </c>
      <c r="H844">
        <v>190990</v>
      </c>
      <c r="I844">
        <v>915</v>
      </c>
      <c r="J844" t="s">
        <v>29</v>
      </c>
      <c r="K844" t="s">
        <v>30</v>
      </c>
      <c r="L844">
        <v>35000000</v>
      </c>
      <c r="M844">
        <v>2006</v>
      </c>
      <c r="N844">
        <v>7.3</v>
      </c>
      <c r="O844">
        <v>-24860746</v>
      </c>
      <c r="S844" t="s">
        <v>2401</v>
      </c>
      <c r="T844">
        <v>93</v>
      </c>
      <c r="U844">
        <v>6.7</v>
      </c>
      <c r="V844">
        <v>6.7</v>
      </c>
      <c r="W844">
        <v>7.8529999999999998</v>
      </c>
    </row>
    <row r="845" spans="1:23" x14ac:dyDescent="0.3">
      <c r="A845" t="s">
        <v>1654</v>
      </c>
      <c r="B845">
        <v>355</v>
      </c>
      <c r="C845">
        <v>111</v>
      </c>
      <c r="D845">
        <v>56692</v>
      </c>
      <c r="E845" t="s">
        <v>529</v>
      </c>
      <c r="F845" t="s">
        <v>1367</v>
      </c>
      <c r="G845" t="s">
        <v>2402</v>
      </c>
      <c r="H845">
        <v>177401</v>
      </c>
      <c r="I845">
        <v>504</v>
      </c>
      <c r="J845" t="s">
        <v>29</v>
      </c>
      <c r="K845" t="s">
        <v>30</v>
      </c>
      <c r="L845">
        <v>25000000</v>
      </c>
      <c r="M845">
        <v>2009</v>
      </c>
      <c r="N845">
        <v>7.3</v>
      </c>
      <c r="O845">
        <v>-24943308</v>
      </c>
      <c r="S845" t="s">
        <v>2403</v>
      </c>
      <c r="T845">
        <v>93</v>
      </c>
      <c r="U845">
        <v>6.7</v>
      </c>
      <c r="V845">
        <v>6.7</v>
      </c>
      <c r="W845">
        <v>7.8529999999999998</v>
      </c>
    </row>
    <row r="846" spans="1:23" x14ac:dyDescent="0.3">
      <c r="A846" t="s">
        <v>546</v>
      </c>
      <c r="B846">
        <v>259</v>
      </c>
      <c r="C846">
        <v>119</v>
      </c>
      <c r="D846">
        <v>24006726</v>
      </c>
      <c r="E846" t="s">
        <v>1061</v>
      </c>
      <c r="F846" t="s">
        <v>520</v>
      </c>
      <c r="G846" t="s">
        <v>2404</v>
      </c>
      <c r="H846">
        <v>139535</v>
      </c>
      <c r="I846">
        <v>632</v>
      </c>
      <c r="J846" t="s">
        <v>29</v>
      </c>
      <c r="K846" t="s">
        <v>30</v>
      </c>
      <c r="L846">
        <v>50000000</v>
      </c>
      <c r="M846">
        <v>2004</v>
      </c>
      <c r="N846">
        <v>7.3</v>
      </c>
      <c r="O846">
        <v>-25993274</v>
      </c>
      <c r="S846" t="s">
        <v>2405</v>
      </c>
      <c r="T846">
        <v>92</v>
      </c>
      <c r="U846">
        <v>6.7</v>
      </c>
      <c r="V846">
        <v>6.7</v>
      </c>
      <c r="W846">
        <v>7.8529999999999998</v>
      </c>
    </row>
    <row r="847" spans="1:23" x14ac:dyDescent="0.3">
      <c r="A847" t="s">
        <v>435</v>
      </c>
      <c r="B847">
        <v>77</v>
      </c>
      <c r="C847">
        <v>111</v>
      </c>
      <c r="D847">
        <v>2869369</v>
      </c>
      <c r="E847" t="s">
        <v>1699</v>
      </c>
      <c r="F847" t="s">
        <v>2328</v>
      </c>
      <c r="G847" t="s">
        <v>2406</v>
      </c>
      <c r="H847">
        <v>65474</v>
      </c>
      <c r="I847">
        <v>211</v>
      </c>
      <c r="J847" t="s">
        <v>29</v>
      </c>
      <c r="K847" t="s">
        <v>200</v>
      </c>
      <c r="L847">
        <v>30000000</v>
      </c>
      <c r="M847">
        <v>1994</v>
      </c>
      <c r="N847">
        <v>7.3</v>
      </c>
      <c r="O847">
        <v>-27130631</v>
      </c>
      <c r="S847" t="s">
        <v>2407</v>
      </c>
      <c r="T847">
        <v>92</v>
      </c>
      <c r="U847">
        <v>6.7</v>
      </c>
      <c r="V847">
        <v>6.7</v>
      </c>
      <c r="W847">
        <v>7.8529999999999998</v>
      </c>
    </row>
    <row r="848" spans="1:23" x14ac:dyDescent="0.3">
      <c r="A848" t="s">
        <v>2408</v>
      </c>
      <c r="B848">
        <v>229</v>
      </c>
      <c r="C848">
        <v>145</v>
      </c>
      <c r="D848">
        <v>57010853</v>
      </c>
      <c r="E848" t="s">
        <v>588</v>
      </c>
      <c r="F848" t="s">
        <v>1852</v>
      </c>
      <c r="G848" t="s">
        <v>2409</v>
      </c>
      <c r="H848">
        <v>119286</v>
      </c>
      <c r="I848">
        <v>548</v>
      </c>
      <c r="J848" t="s">
        <v>29</v>
      </c>
      <c r="K848" t="s">
        <v>30</v>
      </c>
      <c r="L848">
        <v>85000000</v>
      </c>
      <c r="M848">
        <v>2005</v>
      </c>
      <c r="N848">
        <v>7.3</v>
      </c>
      <c r="O848">
        <v>-27989147</v>
      </c>
      <c r="S848" t="s">
        <v>2410</v>
      </c>
      <c r="T848">
        <v>91</v>
      </c>
      <c r="U848">
        <v>6.7</v>
      </c>
      <c r="V848">
        <v>6.7</v>
      </c>
      <c r="W848">
        <v>7.8529999999999998</v>
      </c>
    </row>
    <row r="849" spans="1:23" x14ac:dyDescent="0.3">
      <c r="A849" t="s">
        <v>337</v>
      </c>
      <c r="B849">
        <v>362</v>
      </c>
      <c r="C849">
        <v>116</v>
      </c>
      <c r="D849">
        <v>45434443</v>
      </c>
      <c r="E849" t="s">
        <v>2411</v>
      </c>
      <c r="F849" t="s">
        <v>1256</v>
      </c>
      <c r="G849" t="s">
        <v>2412</v>
      </c>
      <c r="H849">
        <v>175960</v>
      </c>
      <c r="I849">
        <v>360</v>
      </c>
      <c r="J849" t="s">
        <v>29</v>
      </c>
      <c r="K849" t="s">
        <v>30</v>
      </c>
      <c r="L849">
        <v>75000000</v>
      </c>
      <c r="M849">
        <v>2015</v>
      </c>
      <c r="N849">
        <v>7.3</v>
      </c>
      <c r="O849">
        <v>-29565557</v>
      </c>
      <c r="S849" t="s">
        <v>2413</v>
      </c>
      <c r="T849">
        <v>90</v>
      </c>
      <c r="U849">
        <v>6.7</v>
      </c>
      <c r="V849">
        <v>6.7</v>
      </c>
      <c r="W849">
        <v>7.8529999999999998</v>
      </c>
    </row>
    <row r="850" spans="1:23" x14ac:dyDescent="0.3">
      <c r="A850" t="s">
        <v>2414</v>
      </c>
      <c r="B850">
        <v>86</v>
      </c>
      <c r="C850">
        <v>130</v>
      </c>
      <c r="D850">
        <v>9589875</v>
      </c>
      <c r="E850" t="s">
        <v>379</v>
      </c>
      <c r="F850" t="s">
        <v>902</v>
      </c>
      <c r="G850" t="s">
        <v>2415</v>
      </c>
      <c r="H850">
        <v>16673</v>
      </c>
      <c r="I850">
        <v>45</v>
      </c>
      <c r="J850" t="s">
        <v>29</v>
      </c>
      <c r="K850" t="s">
        <v>30</v>
      </c>
      <c r="L850">
        <v>40000000</v>
      </c>
      <c r="M850">
        <v>2008</v>
      </c>
      <c r="N850">
        <v>7.3</v>
      </c>
      <c r="O850">
        <v>-30410125</v>
      </c>
      <c r="S850" t="s">
        <v>2416</v>
      </c>
      <c r="T850">
        <v>90</v>
      </c>
      <c r="U850">
        <v>6.7</v>
      </c>
      <c r="V850">
        <v>6.7</v>
      </c>
      <c r="W850">
        <v>7.8529999999999998</v>
      </c>
    </row>
    <row r="851" spans="1:23" x14ac:dyDescent="0.3">
      <c r="A851" t="s">
        <v>2417</v>
      </c>
      <c r="B851">
        <v>362</v>
      </c>
      <c r="C851">
        <v>114</v>
      </c>
      <c r="D851">
        <v>58229120</v>
      </c>
      <c r="E851" t="s">
        <v>2418</v>
      </c>
      <c r="F851" t="s">
        <v>2330</v>
      </c>
      <c r="G851" t="s">
        <v>2419</v>
      </c>
      <c r="H851">
        <v>236421</v>
      </c>
      <c r="I851">
        <v>515</v>
      </c>
      <c r="J851" t="s">
        <v>29</v>
      </c>
      <c r="K851" t="s">
        <v>30</v>
      </c>
      <c r="L851">
        <v>90000000</v>
      </c>
      <c r="M851">
        <v>2013</v>
      </c>
      <c r="N851">
        <v>7.3</v>
      </c>
      <c r="O851">
        <v>-31770880</v>
      </c>
      <c r="S851" t="s">
        <v>2420</v>
      </c>
      <c r="T851">
        <v>89</v>
      </c>
      <c r="U851">
        <v>6.7</v>
      </c>
      <c r="V851">
        <v>6.7</v>
      </c>
      <c r="W851">
        <v>7.8529999999999998</v>
      </c>
    </row>
    <row r="852" spans="1:23" x14ac:dyDescent="0.3">
      <c r="A852" t="s">
        <v>981</v>
      </c>
      <c r="B852">
        <v>98</v>
      </c>
      <c r="C852">
        <v>110</v>
      </c>
      <c r="D852">
        <v>49413</v>
      </c>
      <c r="E852" t="s">
        <v>1576</v>
      </c>
      <c r="F852" t="s">
        <v>2421</v>
      </c>
      <c r="G852" t="s">
        <v>2422</v>
      </c>
      <c r="H852">
        <v>6919</v>
      </c>
      <c r="I852">
        <v>26</v>
      </c>
      <c r="J852" t="s">
        <v>53</v>
      </c>
      <c r="K852" t="s">
        <v>1119</v>
      </c>
      <c r="L852">
        <v>35000000</v>
      </c>
      <c r="M852">
        <v>2006</v>
      </c>
      <c r="N852">
        <v>7.3</v>
      </c>
      <c r="O852">
        <v>-34950587</v>
      </c>
      <c r="S852" t="s">
        <v>2423</v>
      </c>
      <c r="T852">
        <v>89</v>
      </c>
      <c r="U852">
        <v>6.7</v>
      </c>
      <c r="V852">
        <v>6.7</v>
      </c>
      <c r="W852">
        <v>7.8529999999999998</v>
      </c>
    </row>
    <row r="853" spans="1:23" x14ac:dyDescent="0.3">
      <c r="A853" t="s">
        <v>1012</v>
      </c>
      <c r="B853">
        <v>256</v>
      </c>
      <c r="C853">
        <v>97</v>
      </c>
      <c r="D853">
        <v>103400692</v>
      </c>
      <c r="E853" t="s">
        <v>160</v>
      </c>
      <c r="F853" t="s">
        <v>565</v>
      </c>
      <c r="G853" t="s">
        <v>2424</v>
      </c>
      <c r="H853">
        <v>123553</v>
      </c>
      <c r="I853">
        <v>174</v>
      </c>
      <c r="J853" t="s">
        <v>29</v>
      </c>
      <c r="K853" t="s">
        <v>30</v>
      </c>
      <c r="L853">
        <v>145000000</v>
      </c>
      <c r="M853">
        <v>2012</v>
      </c>
      <c r="N853">
        <v>7.3</v>
      </c>
      <c r="O853">
        <v>-41599308</v>
      </c>
      <c r="S853" t="s">
        <v>2425</v>
      </c>
      <c r="T853">
        <v>88</v>
      </c>
      <c r="U853">
        <v>6.7</v>
      </c>
      <c r="V853">
        <v>6.7</v>
      </c>
      <c r="W853">
        <v>7.8529999999999998</v>
      </c>
    </row>
    <row r="854" spans="1:23" x14ac:dyDescent="0.3">
      <c r="A854" t="s">
        <v>1053</v>
      </c>
      <c r="B854">
        <v>80</v>
      </c>
      <c r="C854">
        <v>45</v>
      </c>
      <c r="D854">
        <v>145109</v>
      </c>
      <c r="E854" t="s">
        <v>1593</v>
      </c>
      <c r="F854" t="s">
        <v>2426</v>
      </c>
      <c r="G854" t="s">
        <v>2427</v>
      </c>
      <c r="H854">
        <v>14247</v>
      </c>
      <c r="I854">
        <v>44</v>
      </c>
      <c r="J854" t="s">
        <v>64</v>
      </c>
      <c r="K854" t="s">
        <v>371</v>
      </c>
      <c r="L854">
        <v>45000000</v>
      </c>
      <c r="M854">
        <v>2008</v>
      </c>
      <c r="N854">
        <v>7.3</v>
      </c>
      <c r="O854">
        <v>-44854891</v>
      </c>
      <c r="S854" t="s">
        <v>2428</v>
      </c>
      <c r="T854">
        <v>85</v>
      </c>
      <c r="U854">
        <v>6.7</v>
      </c>
      <c r="V854">
        <v>6.7</v>
      </c>
      <c r="W854">
        <v>7.8529999999999998</v>
      </c>
    </row>
    <row r="855" spans="1:23" x14ac:dyDescent="0.3">
      <c r="A855" t="s">
        <v>915</v>
      </c>
      <c r="B855">
        <v>162</v>
      </c>
      <c r="C855">
        <v>145</v>
      </c>
      <c r="D855">
        <v>34566746</v>
      </c>
      <c r="E855" t="s">
        <v>696</v>
      </c>
      <c r="F855" t="s">
        <v>1327</v>
      </c>
      <c r="G855" t="s">
        <v>2429</v>
      </c>
      <c r="H855">
        <v>45231</v>
      </c>
      <c r="I855">
        <v>315</v>
      </c>
      <c r="J855" t="s">
        <v>29</v>
      </c>
      <c r="K855" t="s">
        <v>30</v>
      </c>
      <c r="L855">
        <v>80000000</v>
      </c>
      <c r="M855">
        <v>2000</v>
      </c>
      <c r="N855">
        <v>7.3</v>
      </c>
      <c r="O855">
        <v>-45433254</v>
      </c>
      <c r="S855" t="s">
        <v>2430</v>
      </c>
      <c r="T855">
        <v>85</v>
      </c>
      <c r="U855">
        <v>6.7</v>
      </c>
      <c r="V855">
        <v>6.7</v>
      </c>
      <c r="W855">
        <v>7.8529999999999998</v>
      </c>
    </row>
    <row r="856" spans="1:23" x14ac:dyDescent="0.3">
      <c r="A856" t="s">
        <v>975</v>
      </c>
      <c r="B856">
        <v>61</v>
      </c>
      <c r="C856">
        <v>112</v>
      </c>
      <c r="D856">
        <v>3058380</v>
      </c>
      <c r="E856" t="s">
        <v>588</v>
      </c>
      <c r="F856" t="s">
        <v>2431</v>
      </c>
      <c r="G856" t="s">
        <v>2432</v>
      </c>
      <c r="H856">
        <v>4767</v>
      </c>
      <c r="I856">
        <v>69</v>
      </c>
      <c r="J856" t="s">
        <v>90</v>
      </c>
      <c r="K856" t="s">
        <v>241</v>
      </c>
      <c r="L856">
        <v>100000000</v>
      </c>
      <c r="M856">
        <v>2000</v>
      </c>
      <c r="N856">
        <v>7.3</v>
      </c>
      <c r="O856">
        <v>-96941620</v>
      </c>
      <c r="S856" t="s">
        <v>2433</v>
      </c>
      <c r="T856">
        <v>80</v>
      </c>
      <c r="U856">
        <v>6.7</v>
      </c>
      <c r="V856">
        <v>6.7</v>
      </c>
      <c r="W856">
        <v>7.8529999999999998</v>
      </c>
    </row>
    <row r="857" spans="1:23" x14ac:dyDescent="0.3">
      <c r="A857" t="s">
        <v>2279</v>
      </c>
      <c r="B857">
        <v>69</v>
      </c>
      <c r="C857">
        <v>132</v>
      </c>
      <c r="D857">
        <v>274299</v>
      </c>
      <c r="E857" t="s">
        <v>2434</v>
      </c>
      <c r="F857" t="s">
        <v>225</v>
      </c>
      <c r="G857" t="s">
        <v>2435</v>
      </c>
      <c r="H857">
        <v>11077</v>
      </c>
      <c r="I857">
        <v>55</v>
      </c>
      <c r="J857" t="s">
        <v>29</v>
      </c>
      <c r="K857" t="s">
        <v>241</v>
      </c>
      <c r="L857">
        <v>103000000</v>
      </c>
      <c r="M857">
        <v>2002</v>
      </c>
      <c r="N857">
        <v>7.3</v>
      </c>
      <c r="O857">
        <v>-102725701</v>
      </c>
      <c r="S857" t="s">
        <v>2436</v>
      </c>
      <c r="T857">
        <v>75</v>
      </c>
      <c r="U857">
        <v>6.7</v>
      </c>
      <c r="V857">
        <v>6.7</v>
      </c>
      <c r="W857">
        <v>7.8529999999999998</v>
      </c>
    </row>
    <row r="858" spans="1:23" x14ac:dyDescent="0.3">
      <c r="A858" t="s">
        <v>692</v>
      </c>
      <c r="B858">
        <v>275</v>
      </c>
      <c r="C858">
        <v>123</v>
      </c>
      <c r="D858">
        <v>46978995</v>
      </c>
      <c r="E858" t="s">
        <v>309</v>
      </c>
      <c r="F858" t="s">
        <v>2274</v>
      </c>
      <c r="G858" t="s">
        <v>2437</v>
      </c>
      <c r="H858">
        <v>111609</v>
      </c>
      <c r="I858">
        <v>781</v>
      </c>
      <c r="J858" t="s">
        <v>29</v>
      </c>
      <c r="K858" t="s">
        <v>30</v>
      </c>
      <c r="L858">
        <v>160000000</v>
      </c>
      <c r="M858">
        <v>2016</v>
      </c>
      <c r="N858">
        <v>7.3</v>
      </c>
      <c r="O858">
        <v>-113021005</v>
      </c>
      <c r="S858" t="s">
        <v>579</v>
      </c>
      <c r="T858">
        <v>103.5</v>
      </c>
      <c r="U858">
        <v>6.35</v>
      </c>
      <c r="V858">
        <v>6.68</v>
      </c>
      <c r="W858">
        <v>7.8529999999999998</v>
      </c>
    </row>
    <row r="859" spans="1:23" x14ac:dyDescent="0.3">
      <c r="A859" t="s">
        <v>798</v>
      </c>
      <c r="B859">
        <v>205</v>
      </c>
      <c r="C859">
        <v>93</v>
      </c>
      <c r="D859">
        <v>436471036</v>
      </c>
      <c r="E859" t="s">
        <v>2299</v>
      </c>
      <c r="F859" t="s">
        <v>2438</v>
      </c>
      <c r="G859" t="s">
        <v>2439</v>
      </c>
      <c r="H859">
        <v>314630</v>
      </c>
      <c r="I859">
        <v>483</v>
      </c>
      <c r="J859" t="s">
        <v>29</v>
      </c>
      <c r="K859" t="s">
        <v>30</v>
      </c>
      <c r="L859">
        <v>150000000</v>
      </c>
      <c r="M859">
        <v>2004</v>
      </c>
      <c r="N859">
        <v>7.2</v>
      </c>
      <c r="O859">
        <v>286471036</v>
      </c>
      <c r="S859" t="s">
        <v>579</v>
      </c>
      <c r="T859">
        <v>103.5</v>
      </c>
      <c r="U859">
        <v>6.35</v>
      </c>
      <c r="V859">
        <v>6.68</v>
      </c>
      <c r="W859">
        <v>7.8529999999999998</v>
      </c>
    </row>
    <row r="860" spans="1:23" x14ac:dyDescent="0.3">
      <c r="A860" t="s">
        <v>863</v>
      </c>
      <c r="B860">
        <v>608</v>
      </c>
      <c r="C860">
        <v>195</v>
      </c>
      <c r="D860">
        <v>408992272</v>
      </c>
      <c r="E860" t="s">
        <v>248</v>
      </c>
      <c r="F860" t="s">
        <v>388</v>
      </c>
      <c r="G860" t="s">
        <v>2440</v>
      </c>
      <c r="H860">
        <v>557489</v>
      </c>
      <c r="I860">
        <v>1187</v>
      </c>
      <c r="J860" t="s">
        <v>29</v>
      </c>
      <c r="K860" t="s">
        <v>30</v>
      </c>
      <c r="L860">
        <v>200000000</v>
      </c>
      <c r="M860">
        <v>2013</v>
      </c>
      <c r="N860">
        <v>7.2</v>
      </c>
      <c r="O860">
        <v>208992272</v>
      </c>
      <c r="S860" t="s">
        <v>1254</v>
      </c>
      <c r="T860">
        <v>131</v>
      </c>
      <c r="U860">
        <v>6.4</v>
      </c>
      <c r="V860">
        <v>6.68</v>
      </c>
      <c r="W860">
        <v>7.8529999999999998</v>
      </c>
    </row>
    <row r="861" spans="1:23" x14ac:dyDescent="0.3">
      <c r="A861" t="s">
        <v>1793</v>
      </c>
      <c r="B861">
        <v>124</v>
      </c>
      <c r="C861">
        <v>110</v>
      </c>
      <c r="D861">
        <v>181360000</v>
      </c>
      <c r="E861" t="s">
        <v>2441</v>
      </c>
      <c r="F861" t="s">
        <v>2442</v>
      </c>
      <c r="G861" t="s">
        <v>2443</v>
      </c>
      <c r="H861">
        <v>170027</v>
      </c>
      <c r="I861">
        <v>350</v>
      </c>
      <c r="J861" t="s">
        <v>29</v>
      </c>
      <c r="K861" t="s">
        <v>30</v>
      </c>
      <c r="L861">
        <v>6000000</v>
      </c>
      <c r="M861">
        <v>1978</v>
      </c>
      <c r="N861">
        <v>7.2</v>
      </c>
      <c r="O861">
        <v>175360000</v>
      </c>
      <c r="S861" t="s">
        <v>1254</v>
      </c>
      <c r="T861">
        <v>131</v>
      </c>
      <c r="U861">
        <v>6.4</v>
      </c>
      <c r="V861">
        <v>6.68</v>
      </c>
      <c r="W861">
        <v>7.8529999999999998</v>
      </c>
    </row>
    <row r="862" spans="1:23" x14ac:dyDescent="0.3">
      <c r="A862" t="s">
        <v>978</v>
      </c>
      <c r="B862">
        <v>424</v>
      </c>
      <c r="C862">
        <v>140</v>
      </c>
      <c r="D862">
        <v>350034110</v>
      </c>
      <c r="E862" t="s">
        <v>1576</v>
      </c>
      <c r="F862" t="s">
        <v>339</v>
      </c>
      <c r="G862" t="s">
        <v>2444</v>
      </c>
      <c r="H862">
        <v>278232</v>
      </c>
      <c r="I862">
        <v>657</v>
      </c>
      <c r="J862" t="s">
        <v>29</v>
      </c>
      <c r="K862" t="s">
        <v>30</v>
      </c>
      <c r="L862">
        <v>190000000</v>
      </c>
      <c r="M862">
        <v>2015</v>
      </c>
      <c r="N862">
        <v>7.2</v>
      </c>
      <c r="O862">
        <v>160034110</v>
      </c>
      <c r="S862" t="s">
        <v>2445</v>
      </c>
      <c r="T862">
        <v>119.5</v>
      </c>
      <c r="U862">
        <v>6.6</v>
      </c>
      <c r="V862">
        <v>6.68</v>
      </c>
      <c r="W862">
        <v>7.8529999999999998</v>
      </c>
    </row>
    <row r="863" spans="1:23" x14ac:dyDescent="0.3">
      <c r="A863" t="s">
        <v>2446</v>
      </c>
      <c r="B863">
        <v>183</v>
      </c>
      <c r="C863">
        <v>106</v>
      </c>
      <c r="D863">
        <v>148170000</v>
      </c>
      <c r="E863" t="s">
        <v>1610</v>
      </c>
      <c r="F863" t="s">
        <v>2447</v>
      </c>
      <c r="G863" t="s">
        <v>2448</v>
      </c>
      <c r="H863">
        <v>142293</v>
      </c>
      <c r="I863">
        <v>245</v>
      </c>
      <c r="J863" t="s">
        <v>29</v>
      </c>
      <c r="K863" t="s">
        <v>30</v>
      </c>
      <c r="L863">
        <v>11000000</v>
      </c>
      <c r="M863">
        <v>1984</v>
      </c>
      <c r="N863">
        <v>7.2</v>
      </c>
      <c r="O863">
        <v>137170000</v>
      </c>
      <c r="S863" t="s">
        <v>2445</v>
      </c>
      <c r="T863">
        <v>119.5</v>
      </c>
      <c r="U863">
        <v>6.6</v>
      </c>
      <c r="V863">
        <v>6.68</v>
      </c>
      <c r="W863">
        <v>7.8529999999999998</v>
      </c>
    </row>
    <row r="864" spans="1:23" x14ac:dyDescent="0.3">
      <c r="A864" t="s">
        <v>104</v>
      </c>
      <c r="B864">
        <v>275</v>
      </c>
      <c r="C864">
        <v>138</v>
      </c>
      <c r="D864">
        <v>281492479</v>
      </c>
      <c r="E864" t="s">
        <v>105</v>
      </c>
      <c r="F864" t="s">
        <v>2449</v>
      </c>
      <c r="G864" t="s">
        <v>2450</v>
      </c>
      <c r="H864">
        <v>421818</v>
      </c>
      <c r="I864">
        <v>2789</v>
      </c>
      <c r="J864" t="s">
        <v>29</v>
      </c>
      <c r="K864" t="s">
        <v>30</v>
      </c>
      <c r="L864">
        <v>150000000</v>
      </c>
      <c r="M864">
        <v>2003</v>
      </c>
      <c r="N864">
        <v>7.2</v>
      </c>
      <c r="O864">
        <v>131492479</v>
      </c>
      <c r="S864" t="s">
        <v>2451</v>
      </c>
      <c r="T864">
        <v>89.5</v>
      </c>
      <c r="U864">
        <v>6.85</v>
      </c>
      <c r="V864">
        <v>6.68</v>
      </c>
      <c r="W864">
        <v>7.8529999999999998</v>
      </c>
    </row>
    <row r="865" spans="1:23" x14ac:dyDescent="0.3">
      <c r="A865" t="s">
        <v>2408</v>
      </c>
      <c r="B865">
        <v>223</v>
      </c>
      <c r="C865">
        <v>113</v>
      </c>
      <c r="D865">
        <v>170684505</v>
      </c>
      <c r="E865" t="s">
        <v>2452</v>
      </c>
      <c r="F865" t="s">
        <v>2453</v>
      </c>
      <c r="G865" t="s">
        <v>2454</v>
      </c>
      <c r="H865">
        <v>172080</v>
      </c>
      <c r="I865">
        <v>1017</v>
      </c>
      <c r="J865" t="s">
        <v>29</v>
      </c>
      <c r="K865" t="s">
        <v>30</v>
      </c>
      <c r="L865">
        <v>45000000</v>
      </c>
      <c r="M865">
        <v>2002</v>
      </c>
      <c r="N865">
        <v>7.2</v>
      </c>
      <c r="O865">
        <v>125684505</v>
      </c>
      <c r="S865" t="s">
        <v>2451</v>
      </c>
      <c r="T865">
        <v>89.5</v>
      </c>
      <c r="U865">
        <v>6.85</v>
      </c>
      <c r="V865">
        <v>6.68</v>
      </c>
      <c r="W865">
        <v>7.8529999999999998</v>
      </c>
    </row>
    <row r="866" spans="1:23" x14ac:dyDescent="0.3">
      <c r="A866" t="s">
        <v>302</v>
      </c>
      <c r="B866">
        <v>256</v>
      </c>
      <c r="C866">
        <v>117</v>
      </c>
      <c r="D866">
        <v>244052771</v>
      </c>
      <c r="E866" t="s">
        <v>2455</v>
      </c>
      <c r="F866" t="s">
        <v>254</v>
      </c>
      <c r="G866" t="s">
        <v>2456</v>
      </c>
      <c r="H866">
        <v>263853</v>
      </c>
      <c r="I866">
        <v>584</v>
      </c>
      <c r="J866" t="s">
        <v>29</v>
      </c>
      <c r="K866" t="s">
        <v>30</v>
      </c>
      <c r="L866">
        <v>120000000</v>
      </c>
      <c r="M866">
        <v>2006</v>
      </c>
      <c r="N866">
        <v>7.2</v>
      </c>
      <c r="O866">
        <v>124052771</v>
      </c>
      <c r="S866" t="s">
        <v>1757</v>
      </c>
      <c r="T866">
        <v>107.5</v>
      </c>
      <c r="U866">
        <v>6.6</v>
      </c>
      <c r="V866">
        <v>6.68</v>
      </c>
      <c r="W866">
        <v>7.8529999999999998</v>
      </c>
    </row>
    <row r="867" spans="1:23" x14ac:dyDescent="0.3">
      <c r="A867" t="s">
        <v>1403</v>
      </c>
      <c r="B867">
        <v>323</v>
      </c>
      <c r="C867">
        <v>104</v>
      </c>
      <c r="D867">
        <v>256386216</v>
      </c>
      <c r="E867" t="s">
        <v>2457</v>
      </c>
      <c r="F867" t="s">
        <v>665</v>
      </c>
      <c r="G867" t="s">
        <v>2458</v>
      </c>
      <c r="H867">
        <v>530870</v>
      </c>
      <c r="I867">
        <v>1413</v>
      </c>
      <c r="J867" t="s">
        <v>29</v>
      </c>
      <c r="K867" t="s">
        <v>30</v>
      </c>
      <c r="L867">
        <v>150000000</v>
      </c>
      <c r="M867">
        <v>2007</v>
      </c>
      <c r="N867">
        <v>7.2</v>
      </c>
      <c r="O867">
        <v>106386216</v>
      </c>
      <c r="S867" t="s">
        <v>1757</v>
      </c>
      <c r="T867">
        <v>107.5</v>
      </c>
      <c r="U867">
        <v>6.6</v>
      </c>
      <c r="V867">
        <v>6.68</v>
      </c>
      <c r="W867">
        <v>7.8529999999999998</v>
      </c>
    </row>
    <row r="868" spans="1:23" x14ac:dyDescent="0.3">
      <c r="A868" t="s">
        <v>936</v>
      </c>
      <c r="B868">
        <v>375</v>
      </c>
      <c r="C868">
        <v>109</v>
      </c>
      <c r="D868">
        <v>138447667</v>
      </c>
      <c r="E868" t="s">
        <v>2113</v>
      </c>
      <c r="F868" t="s">
        <v>2300</v>
      </c>
      <c r="G868" t="s">
        <v>2459</v>
      </c>
      <c r="H868">
        <v>408302</v>
      </c>
      <c r="I868">
        <v>345</v>
      </c>
      <c r="J868" t="s">
        <v>29</v>
      </c>
      <c r="K868" t="s">
        <v>30</v>
      </c>
      <c r="L868">
        <v>42000000</v>
      </c>
      <c r="M868">
        <v>2012</v>
      </c>
      <c r="N868">
        <v>7.2</v>
      </c>
      <c r="O868">
        <v>96447667</v>
      </c>
      <c r="S868" t="s">
        <v>2460</v>
      </c>
      <c r="T868">
        <v>115</v>
      </c>
      <c r="U868">
        <v>6.7</v>
      </c>
      <c r="V868">
        <v>6.67</v>
      </c>
      <c r="W868">
        <v>7.8529999999999998</v>
      </c>
    </row>
    <row r="869" spans="1:23" x14ac:dyDescent="0.3">
      <c r="A869" t="s">
        <v>2461</v>
      </c>
      <c r="B869">
        <v>114</v>
      </c>
      <c r="C869">
        <v>116</v>
      </c>
      <c r="D869">
        <v>121248145</v>
      </c>
      <c r="E869" t="s">
        <v>2374</v>
      </c>
      <c r="F869" t="s">
        <v>106</v>
      </c>
      <c r="G869" t="s">
        <v>2462</v>
      </c>
      <c r="H869">
        <v>260981</v>
      </c>
      <c r="I869">
        <v>373</v>
      </c>
      <c r="J869" t="s">
        <v>29</v>
      </c>
      <c r="K869" t="s">
        <v>30</v>
      </c>
      <c r="L869">
        <v>25000000</v>
      </c>
      <c r="M869">
        <v>1994</v>
      </c>
      <c r="N869">
        <v>7.2</v>
      </c>
      <c r="O869">
        <v>96248145</v>
      </c>
      <c r="S869" t="s">
        <v>1813</v>
      </c>
      <c r="T869">
        <v>107.5</v>
      </c>
      <c r="U869">
        <v>6.9</v>
      </c>
      <c r="V869">
        <v>6.67</v>
      </c>
      <c r="W869">
        <v>7.8529999999999998</v>
      </c>
    </row>
    <row r="870" spans="1:23" x14ac:dyDescent="0.3">
      <c r="A870" t="s">
        <v>1750</v>
      </c>
      <c r="B870">
        <v>242</v>
      </c>
      <c r="C870">
        <v>103</v>
      </c>
      <c r="D870">
        <v>103001286</v>
      </c>
      <c r="E870" t="s">
        <v>2463</v>
      </c>
      <c r="F870" t="s">
        <v>2464</v>
      </c>
      <c r="G870" t="s">
        <v>2465</v>
      </c>
      <c r="H870">
        <v>222018</v>
      </c>
      <c r="I870">
        <v>869</v>
      </c>
      <c r="J870" t="s">
        <v>29</v>
      </c>
      <c r="K870" t="s">
        <v>30</v>
      </c>
      <c r="L870">
        <v>15000000</v>
      </c>
      <c r="M870">
        <v>1996</v>
      </c>
      <c r="N870">
        <v>7.2</v>
      </c>
      <c r="O870">
        <v>88001286</v>
      </c>
      <c r="S870" t="s">
        <v>1813</v>
      </c>
      <c r="T870">
        <v>107.5</v>
      </c>
      <c r="U870">
        <v>6.9</v>
      </c>
      <c r="V870">
        <v>6.67</v>
      </c>
      <c r="W870">
        <v>7.8529999999999998</v>
      </c>
    </row>
    <row r="871" spans="1:23" x14ac:dyDescent="0.3">
      <c r="A871" t="s">
        <v>1079</v>
      </c>
      <c r="B871">
        <v>304</v>
      </c>
      <c r="C871">
        <v>132</v>
      </c>
      <c r="D871">
        <v>116631310</v>
      </c>
      <c r="E871" t="s">
        <v>393</v>
      </c>
      <c r="F871" t="s">
        <v>2466</v>
      </c>
      <c r="G871" t="s">
        <v>2467</v>
      </c>
      <c r="H871">
        <v>87665</v>
      </c>
      <c r="I871">
        <v>323</v>
      </c>
      <c r="J871" t="s">
        <v>29</v>
      </c>
      <c r="K871" t="s">
        <v>30</v>
      </c>
      <c r="L871">
        <v>30000000</v>
      </c>
      <c r="M871">
        <v>2013</v>
      </c>
      <c r="N871">
        <v>7.2</v>
      </c>
      <c r="O871">
        <v>86631310</v>
      </c>
      <c r="S871" t="s">
        <v>2468</v>
      </c>
      <c r="T871">
        <v>107</v>
      </c>
      <c r="U871">
        <v>6.5</v>
      </c>
      <c r="V871">
        <v>6.67</v>
      </c>
      <c r="W871">
        <v>7.8529999999999998</v>
      </c>
    </row>
    <row r="872" spans="1:23" x14ac:dyDescent="0.3">
      <c r="A872" t="s">
        <v>502</v>
      </c>
      <c r="B872">
        <v>81</v>
      </c>
      <c r="C872">
        <v>126</v>
      </c>
      <c r="D872">
        <v>90800000</v>
      </c>
      <c r="E872" t="s">
        <v>2469</v>
      </c>
      <c r="F872" t="s">
        <v>2470</v>
      </c>
      <c r="G872" t="s">
        <v>2471</v>
      </c>
      <c r="H872">
        <v>126907</v>
      </c>
      <c r="I872">
        <v>235</v>
      </c>
      <c r="J872" t="s">
        <v>29</v>
      </c>
      <c r="K872" t="s">
        <v>30</v>
      </c>
      <c r="L872">
        <v>8000000</v>
      </c>
      <c r="M872">
        <v>1984</v>
      </c>
      <c r="N872">
        <v>7.2</v>
      </c>
      <c r="O872">
        <v>82800000</v>
      </c>
      <c r="S872" t="s">
        <v>2468</v>
      </c>
      <c r="T872">
        <v>107</v>
      </c>
      <c r="U872">
        <v>6.5</v>
      </c>
      <c r="V872">
        <v>6.67</v>
      </c>
      <c r="W872">
        <v>7.8529999999999998</v>
      </c>
    </row>
    <row r="873" spans="1:23" x14ac:dyDescent="0.3">
      <c r="A873" t="s">
        <v>502</v>
      </c>
      <c r="B873">
        <v>81</v>
      </c>
      <c r="C873">
        <v>126</v>
      </c>
      <c r="D873">
        <v>90800000</v>
      </c>
      <c r="E873" t="s">
        <v>2469</v>
      </c>
      <c r="F873" t="s">
        <v>2470</v>
      </c>
      <c r="G873" t="s">
        <v>2471</v>
      </c>
      <c r="H873">
        <v>126916</v>
      </c>
      <c r="I873">
        <v>235</v>
      </c>
      <c r="J873" t="s">
        <v>29</v>
      </c>
      <c r="K873" t="s">
        <v>30</v>
      </c>
      <c r="L873">
        <v>8000000</v>
      </c>
      <c r="M873">
        <v>1984</v>
      </c>
      <c r="N873">
        <v>7.2</v>
      </c>
      <c r="O873">
        <v>82800000</v>
      </c>
      <c r="S873" t="s">
        <v>2472</v>
      </c>
      <c r="T873">
        <v>98</v>
      </c>
      <c r="U873">
        <v>6.7</v>
      </c>
      <c r="V873">
        <v>6.67</v>
      </c>
      <c r="W873">
        <v>7.8529999999999998</v>
      </c>
    </row>
    <row r="874" spans="1:23" x14ac:dyDescent="0.3">
      <c r="A874" t="s">
        <v>2194</v>
      </c>
      <c r="B874">
        <v>134</v>
      </c>
      <c r="C874">
        <v>123</v>
      </c>
      <c r="D874">
        <v>100241322</v>
      </c>
      <c r="E874" t="s">
        <v>699</v>
      </c>
      <c r="F874" t="s">
        <v>1729</v>
      </c>
      <c r="G874" t="s">
        <v>2473</v>
      </c>
      <c r="H874">
        <v>175524</v>
      </c>
      <c r="I874">
        <v>752</v>
      </c>
      <c r="J874" t="s">
        <v>29</v>
      </c>
      <c r="K874" t="s">
        <v>30</v>
      </c>
      <c r="L874">
        <v>25000000</v>
      </c>
      <c r="M874">
        <v>1998</v>
      </c>
      <c r="N874">
        <v>7.2</v>
      </c>
      <c r="O874">
        <v>75241322</v>
      </c>
      <c r="S874" t="s">
        <v>2472</v>
      </c>
      <c r="T874">
        <v>98</v>
      </c>
      <c r="U874">
        <v>6.7</v>
      </c>
      <c r="V874">
        <v>6.67</v>
      </c>
      <c r="W874">
        <v>7.8529999999999998</v>
      </c>
    </row>
    <row r="875" spans="1:23" x14ac:dyDescent="0.3">
      <c r="A875" t="s">
        <v>2137</v>
      </c>
      <c r="B875">
        <v>41</v>
      </c>
      <c r="C875">
        <v>128</v>
      </c>
      <c r="D875">
        <v>107458785</v>
      </c>
      <c r="E875" t="s">
        <v>1624</v>
      </c>
      <c r="F875" t="s">
        <v>74</v>
      </c>
      <c r="G875" t="s">
        <v>2474</v>
      </c>
      <c r="H875">
        <v>71754</v>
      </c>
      <c r="I875">
        <v>166</v>
      </c>
      <c r="J875" t="s">
        <v>29</v>
      </c>
      <c r="K875" t="s">
        <v>30</v>
      </c>
      <c r="L875">
        <v>40000000</v>
      </c>
      <c r="M875">
        <v>1992</v>
      </c>
      <c r="N875">
        <v>7.2</v>
      </c>
      <c r="O875">
        <v>67458785</v>
      </c>
      <c r="S875" t="s">
        <v>2357</v>
      </c>
      <c r="T875">
        <v>78</v>
      </c>
      <c r="U875">
        <v>6.9</v>
      </c>
      <c r="V875">
        <v>6.67</v>
      </c>
      <c r="W875">
        <v>7.8529999999999998</v>
      </c>
    </row>
    <row r="876" spans="1:23" x14ac:dyDescent="0.3">
      <c r="A876" t="s">
        <v>1183</v>
      </c>
      <c r="B876">
        <v>733</v>
      </c>
      <c r="C876">
        <v>143</v>
      </c>
      <c r="D876">
        <v>291021565</v>
      </c>
      <c r="E876" t="s">
        <v>78</v>
      </c>
      <c r="F876" t="s">
        <v>1256</v>
      </c>
      <c r="G876" t="s">
        <v>2475</v>
      </c>
      <c r="H876">
        <v>548573</v>
      </c>
      <c r="I876">
        <v>2536</v>
      </c>
      <c r="J876" t="s">
        <v>29</v>
      </c>
      <c r="K876" t="s">
        <v>30</v>
      </c>
      <c r="L876">
        <v>225000000</v>
      </c>
      <c r="M876">
        <v>2013</v>
      </c>
      <c r="N876">
        <v>7.2</v>
      </c>
      <c r="O876">
        <v>66021565</v>
      </c>
      <c r="S876" t="s">
        <v>1443</v>
      </c>
      <c r="T876">
        <v>107</v>
      </c>
      <c r="U876">
        <v>6.55</v>
      </c>
      <c r="V876">
        <v>6.67</v>
      </c>
      <c r="W876">
        <v>7.8529999999999998</v>
      </c>
    </row>
    <row r="877" spans="1:23" x14ac:dyDescent="0.3">
      <c r="A877" t="s">
        <v>372</v>
      </c>
      <c r="B877">
        <v>180</v>
      </c>
      <c r="C877">
        <v>85</v>
      </c>
      <c r="D877">
        <v>145771527</v>
      </c>
      <c r="E877" t="s">
        <v>2476</v>
      </c>
      <c r="F877" t="s">
        <v>2477</v>
      </c>
      <c r="G877" t="s">
        <v>2478</v>
      </c>
      <c r="H877">
        <v>117212</v>
      </c>
      <c r="I877">
        <v>367</v>
      </c>
      <c r="J877" t="s">
        <v>29</v>
      </c>
      <c r="K877" t="s">
        <v>30</v>
      </c>
      <c r="L877">
        <v>80000000</v>
      </c>
      <c r="M877">
        <v>2002</v>
      </c>
      <c r="N877">
        <v>7.2</v>
      </c>
      <c r="O877">
        <v>65771527</v>
      </c>
      <c r="S877" t="s">
        <v>1443</v>
      </c>
      <c r="T877">
        <v>107</v>
      </c>
      <c r="U877">
        <v>6.55</v>
      </c>
      <c r="V877">
        <v>6.67</v>
      </c>
      <c r="W877">
        <v>7.8529999999999998</v>
      </c>
    </row>
    <row r="878" spans="1:23" x14ac:dyDescent="0.3">
      <c r="A878" t="s">
        <v>1242</v>
      </c>
      <c r="B878">
        <v>181</v>
      </c>
      <c r="C878">
        <v>96</v>
      </c>
      <c r="D878">
        <v>82234139</v>
      </c>
      <c r="E878" t="s">
        <v>938</v>
      </c>
      <c r="F878" t="s">
        <v>2479</v>
      </c>
      <c r="G878" t="s">
        <v>2480</v>
      </c>
      <c r="H878">
        <v>110390</v>
      </c>
      <c r="I878">
        <v>522</v>
      </c>
      <c r="J878" t="s">
        <v>29</v>
      </c>
      <c r="K878" t="s">
        <v>30</v>
      </c>
      <c r="L878">
        <v>17000000</v>
      </c>
      <c r="M878">
        <v>2007</v>
      </c>
      <c r="N878">
        <v>7.2</v>
      </c>
      <c r="O878">
        <v>65234139</v>
      </c>
      <c r="S878" t="s">
        <v>934</v>
      </c>
      <c r="T878">
        <v>101</v>
      </c>
      <c r="U878">
        <v>6.5</v>
      </c>
      <c r="V878">
        <v>6.66</v>
      </c>
      <c r="W878">
        <v>7.8529999999999998</v>
      </c>
    </row>
    <row r="879" spans="1:23" x14ac:dyDescent="0.3">
      <c r="A879" t="s">
        <v>996</v>
      </c>
      <c r="B879">
        <v>181</v>
      </c>
      <c r="C879">
        <v>98</v>
      </c>
      <c r="D879">
        <v>84136909</v>
      </c>
      <c r="E879" t="s">
        <v>676</v>
      </c>
      <c r="F879" t="s">
        <v>2481</v>
      </c>
      <c r="G879" t="s">
        <v>2482</v>
      </c>
      <c r="H879">
        <v>267921</v>
      </c>
      <c r="I879">
        <v>577</v>
      </c>
      <c r="J879" t="s">
        <v>29</v>
      </c>
      <c r="K879" t="s">
        <v>30</v>
      </c>
      <c r="L879">
        <v>26000000</v>
      </c>
      <c r="M879">
        <v>2004</v>
      </c>
      <c r="N879">
        <v>7.2</v>
      </c>
      <c r="O879">
        <v>58136909</v>
      </c>
      <c r="S879" t="s">
        <v>934</v>
      </c>
      <c r="T879">
        <v>101</v>
      </c>
      <c r="U879">
        <v>6.5</v>
      </c>
      <c r="V879">
        <v>6.66</v>
      </c>
      <c r="W879">
        <v>7.8529999999999998</v>
      </c>
    </row>
    <row r="880" spans="1:23" x14ac:dyDescent="0.3">
      <c r="A880" t="s">
        <v>1884</v>
      </c>
      <c r="B880">
        <v>66</v>
      </c>
      <c r="C880">
        <v>161</v>
      </c>
      <c r="D880">
        <v>87100000</v>
      </c>
      <c r="E880" t="s">
        <v>607</v>
      </c>
      <c r="F880" t="s">
        <v>1539</v>
      </c>
      <c r="G880" t="s">
        <v>2483</v>
      </c>
      <c r="H880">
        <v>52339</v>
      </c>
      <c r="I880">
        <v>200</v>
      </c>
      <c r="J880" t="s">
        <v>29</v>
      </c>
      <c r="K880" t="s">
        <v>30</v>
      </c>
      <c r="L880">
        <v>31000000</v>
      </c>
      <c r="M880">
        <v>1985</v>
      </c>
      <c r="N880">
        <v>7.2</v>
      </c>
      <c r="O880">
        <v>56100000</v>
      </c>
      <c r="S880" t="s">
        <v>1668</v>
      </c>
      <c r="T880">
        <v>124</v>
      </c>
      <c r="U880">
        <v>6.8</v>
      </c>
      <c r="V880">
        <v>6.65</v>
      </c>
      <c r="W880">
        <v>7.8529999999999998</v>
      </c>
    </row>
    <row r="881" spans="1:23" x14ac:dyDescent="0.3">
      <c r="A881" t="s">
        <v>493</v>
      </c>
      <c r="B881">
        <v>72</v>
      </c>
      <c r="C881">
        <v>145</v>
      </c>
      <c r="D881">
        <v>70001698</v>
      </c>
      <c r="E881" t="s">
        <v>238</v>
      </c>
      <c r="F881" t="s">
        <v>649</v>
      </c>
      <c r="G881" t="s">
        <v>2484</v>
      </c>
      <c r="H881">
        <v>76842</v>
      </c>
      <c r="I881">
        <v>173</v>
      </c>
      <c r="J881" t="s">
        <v>29</v>
      </c>
      <c r="K881" t="s">
        <v>30</v>
      </c>
      <c r="L881">
        <v>14000000</v>
      </c>
      <c r="M881">
        <v>1989</v>
      </c>
      <c r="N881">
        <v>7.2</v>
      </c>
      <c r="O881">
        <v>56001698</v>
      </c>
      <c r="S881" t="s">
        <v>1668</v>
      </c>
      <c r="T881">
        <v>124</v>
      </c>
      <c r="U881">
        <v>6.8</v>
      </c>
      <c r="V881">
        <v>6.65</v>
      </c>
      <c r="W881">
        <v>7.8529999999999998</v>
      </c>
    </row>
    <row r="882" spans="1:23" x14ac:dyDescent="0.3">
      <c r="A882" t="s">
        <v>2485</v>
      </c>
      <c r="B882">
        <v>90</v>
      </c>
      <c r="C882">
        <v>125</v>
      </c>
      <c r="D882">
        <v>58800000</v>
      </c>
      <c r="E882" t="s">
        <v>379</v>
      </c>
      <c r="F882" t="s">
        <v>2486</v>
      </c>
      <c r="G882" t="s">
        <v>2487</v>
      </c>
      <c r="H882">
        <v>40511</v>
      </c>
      <c r="I882">
        <v>213</v>
      </c>
      <c r="J882" t="s">
        <v>29</v>
      </c>
      <c r="K882" t="s">
        <v>200</v>
      </c>
      <c r="L882">
        <v>5500000</v>
      </c>
      <c r="M882">
        <v>1981</v>
      </c>
      <c r="N882">
        <v>7.2</v>
      </c>
      <c r="O882">
        <v>53300000</v>
      </c>
      <c r="S882" t="s">
        <v>1846</v>
      </c>
      <c r="T882">
        <v>131.5</v>
      </c>
      <c r="U882">
        <v>6.65</v>
      </c>
      <c r="V882">
        <v>6.65</v>
      </c>
      <c r="W882">
        <v>7.8529999999999998</v>
      </c>
    </row>
    <row r="883" spans="1:23" x14ac:dyDescent="0.3">
      <c r="A883" t="s">
        <v>1258</v>
      </c>
      <c r="B883">
        <v>488</v>
      </c>
      <c r="C883">
        <v>93</v>
      </c>
      <c r="D883">
        <v>237282182</v>
      </c>
      <c r="E883" t="s">
        <v>296</v>
      </c>
      <c r="F883" t="s">
        <v>421</v>
      </c>
      <c r="G883" t="s">
        <v>2488</v>
      </c>
      <c r="H883">
        <v>273556</v>
      </c>
      <c r="I883">
        <v>428</v>
      </c>
      <c r="J883" t="s">
        <v>29</v>
      </c>
      <c r="K883" t="s">
        <v>30</v>
      </c>
      <c r="L883">
        <v>185000000</v>
      </c>
      <c r="M883">
        <v>2012</v>
      </c>
      <c r="N883">
        <v>7.2</v>
      </c>
      <c r="O883">
        <v>52282182</v>
      </c>
      <c r="S883" t="s">
        <v>1846</v>
      </c>
      <c r="T883">
        <v>131.5</v>
      </c>
      <c r="U883">
        <v>6.65</v>
      </c>
      <c r="V883">
        <v>6.65</v>
      </c>
      <c r="W883">
        <v>7.8529999999999998</v>
      </c>
    </row>
    <row r="884" spans="1:23" x14ac:dyDescent="0.3">
      <c r="A884" t="s">
        <v>934</v>
      </c>
      <c r="B884">
        <v>123</v>
      </c>
      <c r="C884">
        <v>88</v>
      </c>
      <c r="D884">
        <v>74608545</v>
      </c>
      <c r="E884" t="s">
        <v>676</v>
      </c>
      <c r="F884" t="s">
        <v>1586</v>
      </c>
      <c r="G884" t="s">
        <v>2489</v>
      </c>
      <c r="H884">
        <v>185258</v>
      </c>
      <c r="I884">
        <v>404</v>
      </c>
      <c r="J884" t="s">
        <v>29</v>
      </c>
      <c r="K884" t="s">
        <v>30</v>
      </c>
      <c r="L884">
        <v>24000000</v>
      </c>
      <c r="M884">
        <v>2003</v>
      </c>
      <c r="N884">
        <v>7.2</v>
      </c>
      <c r="O884">
        <v>50608545</v>
      </c>
      <c r="S884" t="s">
        <v>1531</v>
      </c>
      <c r="T884">
        <v>119.5</v>
      </c>
      <c r="U884">
        <v>6.65</v>
      </c>
      <c r="V884">
        <v>6.65</v>
      </c>
      <c r="W884">
        <v>7.8529999999999998</v>
      </c>
    </row>
    <row r="885" spans="1:23" x14ac:dyDescent="0.3">
      <c r="A885" t="s">
        <v>1148</v>
      </c>
      <c r="B885">
        <v>322</v>
      </c>
      <c r="C885">
        <v>137</v>
      </c>
      <c r="D885">
        <v>115603980</v>
      </c>
      <c r="E885" t="s">
        <v>2490</v>
      </c>
      <c r="F885" t="s">
        <v>2491</v>
      </c>
      <c r="G885" t="s">
        <v>2492</v>
      </c>
      <c r="H885">
        <v>103589</v>
      </c>
      <c r="I885">
        <v>351</v>
      </c>
      <c r="J885" t="s">
        <v>29</v>
      </c>
      <c r="K885" t="s">
        <v>30</v>
      </c>
      <c r="L885">
        <v>65000000</v>
      </c>
      <c r="M885">
        <v>2014</v>
      </c>
      <c r="N885">
        <v>7.2</v>
      </c>
      <c r="O885">
        <v>50603980</v>
      </c>
      <c r="S885" t="s">
        <v>2493</v>
      </c>
      <c r="T885">
        <v>109.5</v>
      </c>
      <c r="U885">
        <v>6.65</v>
      </c>
      <c r="V885">
        <v>6.65</v>
      </c>
      <c r="W885">
        <v>7.8529999999999998</v>
      </c>
    </row>
    <row r="886" spans="1:23" x14ac:dyDescent="0.3">
      <c r="A886" t="s">
        <v>714</v>
      </c>
      <c r="B886">
        <v>137</v>
      </c>
      <c r="C886">
        <v>130</v>
      </c>
      <c r="D886">
        <v>106635996</v>
      </c>
      <c r="E886" t="s">
        <v>715</v>
      </c>
      <c r="F886" t="s">
        <v>2494</v>
      </c>
      <c r="G886" t="s">
        <v>2495</v>
      </c>
      <c r="H886">
        <v>199025</v>
      </c>
      <c r="I886">
        <v>416</v>
      </c>
      <c r="J886" t="s">
        <v>29</v>
      </c>
      <c r="K886" t="s">
        <v>200</v>
      </c>
      <c r="L886">
        <v>58000000</v>
      </c>
      <c r="M886">
        <v>1995</v>
      </c>
      <c r="N886">
        <v>7.2</v>
      </c>
      <c r="O886">
        <v>48635996</v>
      </c>
      <c r="S886" t="s">
        <v>2493</v>
      </c>
      <c r="T886">
        <v>109.5</v>
      </c>
      <c r="U886">
        <v>6.65</v>
      </c>
      <c r="V886">
        <v>6.65</v>
      </c>
      <c r="W886">
        <v>7.8529999999999998</v>
      </c>
    </row>
    <row r="887" spans="1:23" x14ac:dyDescent="0.3">
      <c r="A887" t="s">
        <v>1179</v>
      </c>
      <c r="B887">
        <v>223</v>
      </c>
      <c r="C887">
        <v>112</v>
      </c>
      <c r="D887">
        <v>64998368</v>
      </c>
      <c r="E887" t="s">
        <v>342</v>
      </c>
      <c r="F887" t="s">
        <v>1866</v>
      </c>
      <c r="G887" t="s">
        <v>2496</v>
      </c>
      <c r="H887">
        <v>213898</v>
      </c>
      <c r="I887">
        <v>250</v>
      </c>
      <c r="J887" t="s">
        <v>29</v>
      </c>
      <c r="K887" t="s">
        <v>30</v>
      </c>
      <c r="L887">
        <v>17000000</v>
      </c>
      <c r="M887">
        <v>2012</v>
      </c>
      <c r="N887">
        <v>7.2</v>
      </c>
      <c r="O887">
        <v>47998368</v>
      </c>
      <c r="S887" t="s">
        <v>2497</v>
      </c>
      <c r="T887">
        <v>107.5</v>
      </c>
      <c r="U887">
        <v>6.65</v>
      </c>
      <c r="V887">
        <v>6.65</v>
      </c>
      <c r="W887">
        <v>7.8529999999999998</v>
      </c>
    </row>
    <row r="888" spans="1:23" x14ac:dyDescent="0.3">
      <c r="A888" t="s">
        <v>1229</v>
      </c>
      <c r="B888">
        <v>292</v>
      </c>
      <c r="C888">
        <v>132</v>
      </c>
      <c r="D888">
        <v>101530738</v>
      </c>
      <c r="E888" t="s">
        <v>1576</v>
      </c>
      <c r="F888" t="s">
        <v>837</v>
      </c>
      <c r="G888" t="s">
        <v>2498</v>
      </c>
      <c r="H888">
        <v>229574</v>
      </c>
      <c r="I888">
        <v>436</v>
      </c>
      <c r="J888" t="s">
        <v>29</v>
      </c>
      <c r="K888" t="s">
        <v>30</v>
      </c>
      <c r="L888">
        <v>55000000</v>
      </c>
      <c r="M888">
        <v>2014</v>
      </c>
      <c r="N888">
        <v>7.2</v>
      </c>
      <c r="O888">
        <v>46530738</v>
      </c>
      <c r="S888" t="s">
        <v>2499</v>
      </c>
      <c r="T888">
        <v>96</v>
      </c>
      <c r="U888">
        <v>6.65</v>
      </c>
      <c r="V888">
        <v>6.65</v>
      </c>
      <c r="W888">
        <v>7.8529999999999998</v>
      </c>
    </row>
    <row r="889" spans="1:23" x14ac:dyDescent="0.3">
      <c r="A889" t="s">
        <v>503</v>
      </c>
      <c r="B889">
        <v>285</v>
      </c>
      <c r="C889">
        <v>139</v>
      </c>
      <c r="D889">
        <v>70269171</v>
      </c>
      <c r="E889" t="s">
        <v>459</v>
      </c>
      <c r="F889" t="s">
        <v>503</v>
      </c>
      <c r="G889" t="s">
        <v>2500</v>
      </c>
      <c r="H889">
        <v>162130</v>
      </c>
      <c r="I889">
        <v>962</v>
      </c>
      <c r="J889" t="s">
        <v>29</v>
      </c>
      <c r="K889" t="s">
        <v>30</v>
      </c>
      <c r="L889">
        <v>24000000</v>
      </c>
      <c r="M889">
        <v>2006</v>
      </c>
      <c r="N889">
        <v>7.2</v>
      </c>
      <c r="O889">
        <v>46269171</v>
      </c>
      <c r="S889" t="s">
        <v>2066</v>
      </c>
      <c r="T889">
        <v>116</v>
      </c>
      <c r="U889">
        <v>6.5</v>
      </c>
      <c r="V889">
        <v>6.65</v>
      </c>
      <c r="W889">
        <v>7.8529999999999998</v>
      </c>
    </row>
    <row r="890" spans="1:23" x14ac:dyDescent="0.3">
      <c r="A890" t="s">
        <v>828</v>
      </c>
      <c r="B890">
        <v>112</v>
      </c>
      <c r="C890">
        <v>110</v>
      </c>
      <c r="D890">
        <v>74888996</v>
      </c>
      <c r="E890" t="s">
        <v>86</v>
      </c>
      <c r="F890" t="s">
        <v>1204</v>
      </c>
      <c r="G890" t="s">
        <v>2501</v>
      </c>
      <c r="H890">
        <v>55513</v>
      </c>
      <c r="I890">
        <v>188</v>
      </c>
      <c r="J890" t="s">
        <v>29</v>
      </c>
      <c r="K890" t="s">
        <v>30</v>
      </c>
      <c r="L890">
        <v>30000000</v>
      </c>
      <c r="M890">
        <v>1991</v>
      </c>
      <c r="N890">
        <v>7.2</v>
      </c>
      <c r="O890">
        <v>44888996</v>
      </c>
      <c r="S890" t="s">
        <v>2066</v>
      </c>
      <c r="T890">
        <v>116</v>
      </c>
      <c r="U890">
        <v>6.5</v>
      </c>
      <c r="V890">
        <v>6.65</v>
      </c>
      <c r="W890">
        <v>7.8529999999999998</v>
      </c>
    </row>
    <row r="891" spans="1:23" x14ac:dyDescent="0.3">
      <c r="A891" t="s">
        <v>302</v>
      </c>
      <c r="B891">
        <v>117</v>
      </c>
      <c r="C891">
        <v>95</v>
      </c>
      <c r="D891">
        <v>162792677</v>
      </c>
      <c r="E891" t="s">
        <v>296</v>
      </c>
      <c r="F891" t="s">
        <v>150</v>
      </c>
      <c r="G891" t="s">
        <v>2502</v>
      </c>
      <c r="H891">
        <v>211226</v>
      </c>
      <c r="I891">
        <v>317</v>
      </c>
      <c r="J891" t="s">
        <v>29</v>
      </c>
      <c r="K891" t="s">
        <v>30</v>
      </c>
      <c r="L891">
        <v>120000000</v>
      </c>
      <c r="M891">
        <v>1998</v>
      </c>
      <c r="N891">
        <v>7.2</v>
      </c>
      <c r="O891">
        <v>42792677</v>
      </c>
      <c r="S891" t="s">
        <v>1907</v>
      </c>
      <c r="T891">
        <v>144</v>
      </c>
      <c r="U891">
        <v>6.6</v>
      </c>
      <c r="V891">
        <v>6.64</v>
      </c>
      <c r="W891">
        <v>7.8529999999999998</v>
      </c>
    </row>
    <row r="892" spans="1:23" x14ac:dyDescent="0.3">
      <c r="A892" t="s">
        <v>2503</v>
      </c>
      <c r="B892">
        <v>122</v>
      </c>
      <c r="C892">
        <v>91</v>
      </c>
      <c r="D892">
        <v>45857453</v>
      </c>
      <c r="E892" t="s">
        <v>1683</v>
      </c>
      <c r="F892" t="s">
        <v>1729</v>
      </c>
      <c r="G892" t="s">
        <v>2504</v>
      </c>
      <c r="H892">
        <v>82232</v>
      </c>
      <c r="I892">
        <v>174</v>
      </c>
      <c r="J892" t="s">
        <v>29</v>
      </c>
      <c r="K892" t="s">
        <v>200</v>
      </c>
      <c r="L892">
        <v>3500000</v>
      </c>
      <c r="M892">
        <v>1997</v>
      </c>
      <c r="N892">
        <v>7.2</v>
      </c>
      <c r="O892">
        <v>42357453</v>
      </c>
      <c r="S892" t="s">
        <v>1907</v>
      </c>
      <c r="T892">
        <v>144</v>
      </c>
      <c r="U892">
        <v>6.6</v>
      </c>
      <c r="V892">
        <v>6.64</v>
      </c>
      <c r="W892">
        <v>7.8529999999999998</v>
      </c>
    </row>
    <row r="893" spans="1:23" x14ac:dyDescent="0.3">
      <c r="A893" t="s">
        <v>2266</v>
      </c>
      <c r="B893">
        <v>241</v>
      </c>
      <c r="C893">
        <v>121</v>
      </c>
      <c r="D893">
        <v>75274748</v>
      </c>
      <c r="E893" t="s">
        <v>73</v>
      </c>
      <c r="F893" t="s">
        <v>44</v>
      </c>
      <c r="G893" t="s">
        <v>2505</v>
      </c>
      <c r="H893">
        <v>130661</v>
      </c>
      <c r="I893">
        <v>304</v>
      </c>
      <c r="J893" t="s">
        <v>29</v>
      </c>
      <c r="K893" t="s">
        <v>30</v>
      </c>
      <c r="L893">
        <v>35000000</v>
      </c>
      <c r="M893">
        <v>2015</v>
      </c>
      <c r="N893">
        <v>7.2</v>
      </c>
      <c r="O893">
        <v>40274748</v>
      </c>
      <c r="S893" t="s">
        <v>2145</v>
      </c>
      <c r="T893">
        <v>121</v>
      </c>
      <c r="U893">
        <v>6.7</v>
      </c>
      <c r="V893">
        <v>6.63</v>
      </c>
      <c r="W893">
        <v>7.8529999999999998</v>
      </c>
    </row>
    <row r="894" spans="1:23" x14ac:dyDescent="0.3">
      <c r="A894" t="s">
        <v>1199</v>
      </c>
      <c r="B894">
        <v>57</v>
      </c>
      <c r="C894">
        <v>107</v>
      </c>
      <c r="D894">
        <v>49797148</v>
      </c>
      <c r="E894" t="s">
        <v>1941</v>
      </c>
      <c r="F894" t="s">
        <v>2506</v>
      </c>
      <c r="G894" t="s">
        <v>2507</v>
      </c>
      <c r="H894">
        <v>49007</v>
      </c>
      <c r="I894">
        <v>97</v>
      </c>
      <c r="J894" t="s">
        <v>29</v>
      </c>
      <c r="K894" t="s">
        <v>30</v>
      </c>
      <c r="L894">
        <v>11000000</v>
      </c>
      <c r="M894">
        <v>1989</v>
      </c>
      <c r="N894">
        <v>7.2</v>
      </c>
      <c r="O894">
        <v>38797148</v>
      </c>
      <c r="S894" t="s">
        <v>2145</v>
      </c>
      <c r="T894">
        <v>121</v>
      </c>
      <c r="U894">
        <v>6.7</v>
      </c>
      <c r="V894">
        <v>6.63</v>
      </c>
      <c r="W894">
        <v>7.8529999999999998</v>
      </c>
    </row>
    <row r="895" spans="1:23" x14ac:dyDescent="0.3">
      <c r="A895" t="s">
        <v>2460</v>
      </c>
      <c r="B895">
        <v>127</v>
      </c>
      <c r="C895">
        <v>136</v>
      </c>
      <c r="D895">
        <v>67253092</v>
      </c>
      <c r="E895" t="s">
        <v>459</v>
      </c>
      <c r="F895" t="s">
        <v>2300</v>
      </c>
      <c r="G895" t="s">
        <v>2508</v>
      </c>
      <c r="H895">
        <v>92702</v>
      </c>
      <c r="I895">
        <v>209</v>
      </c>
      <c r="J895" t="s">
        <v>29</v>
      </c>
      <c r="K895" t="s">
        <v>30</v>
      </c>
      <c r="L895">
        <v>30000000</v>
      </c>
      <c r="M895">
        <v>2005</v>
      </c>
      <c r="N895">
        <v>7.2</v>
      </c>
      <c r="O895">
        <v>37253092</v>
      </c>
      <c r="S895" t="s">
        <v>1502</v>
      </c>
      <c r="T895">
        <v>119</v>
      </c>
      <c r="U895">
        <v>7</v>
      </c>
      <c r="V895">
        <v>6.63</v>
      </c>
      <c r="W895">
        <v>7.8529999999999998</v>
      </c>
    </row>
    <row r="896" spans="1:23" x14ac:dyDescent="0.3">
      <c r="A896" t="s">
        <v>860</v>
      </c>
      <c r="B896">
        <v>217</v>
      </c>
      <c r="C896">
        <v>125</v>
      </c>
      <c r="D896">
        <v>65010106</v>
      </c>
      <c r="E896" t="s">
        <v>73</v>
      </c>
      <c r="F896" t="s">
        <v>2509</v>
      </c>
      <c r="G896" t="s">
        <v>2510</v>
      </c>
      <c r="H896">
        <v>107557</v>
      </c>
      <c r="I896">
        <v>612</v>
      </c>
      <c r="J896" t="s">
        <v>29</v>
      </c>
      <c r="K896" t="s">
        <v>30</v>
      </c>
      <c r="L896">
        <v>30000000</v>
      </c>
      <c r="M896">
        <v>2002</v>
      </c>
      <c r="N896">
        <v>7.2</v>
      </c>
      <c r="O896">
        <v>35010106</v>
      </c>
      <c r="S896" t="s">
        <v>1502</v>
      </c>
      <c r="T896">
        <v>119</v>
      </c>
      <c r="U896">
        <v>7</v>
      </c>
      <c r="V896">
        <v>6.63</v>
      </c>
      <c r="W896">
        <v>7.8529999999999998</v>
      </c>
    </row>
    <row r="897" spans="1:23" x14ac:dyDescent="0.3">
      <c r="A897" t="s">
        <v>2511</v>
      </c>
      <c r="B897">
        <v>253</v>
      </c>
      <c r="C897">
        <v>118</v>
      </c>
      <c r="D897">
        <v>62877175</v>
      </c>
      <c r="E897" t="s">
        <v>699</v>
      </c>
      <c r="F897" t="s">
        <v>2512</v>
      </c>
      <c r="G897" t="s">
        <v>2513</v>
      </c>
      <c r="H897">
        <v>217507</v>
      </c>
      <c r="I897">
        <v>325</v>
      </c>
      <c r="J897" t="s">
        <v>29</v>
      </c>
      <c r="K897" t="s">
        <v>30</v>
      </c>
      <c r="L897">
        <v>30000000</v>
      </c>
      <c r="M897">
        <v>2008</v>
      </c>
      <c r="N897">
        <v>7.2</v>
      </c>
      <c r="O897">
        <v>32877175</v>
      </c>
      <c r="S897" t="s">
        <v>2514</v>
      </c>
      <c r="T897">
        <v>113</v>
      </c>
      <c r="U897">
        <v>6.4</v>
      </c>
      <c r="V897">
        <v>6.63</v>
      </c>
      <c r="W897">
        <v>7.8529999999999998</v>
      </c>
    </row>
    <row r="898" spans="1:23" x14ac:dyDescent="0.3">
      <c r="A898" t="s">
        <v>185</v>
      </c>
      <c r="B898">
        <v>94</v>
      </c>
      <c r="C898">
        <v>141</v>
      </c>
      <c r="D898">
        <v>146282411</v>
      </c>
      <c r="E898" t="s">
        <v>2515</v>
      </c>
      <c r="F898" t="s">
        <v>841</v>
      </c>
      <c r="G898" t="s">
        <v>2516</v>
      </c>
      <c r="H898">
        <v>190439</v>
      </c>
      <c r="I898">
        <v>351</v>
      </c>
      <c r="J898" t="s">
        <v>29</v>
      </c>
      <c r="K898" t="s">
        <v>30</v>
      </c>
      <c r="L898">
        <v>115000000</v>
      </c>
      <c r="M898">
        <v>1994</v>
      </c>
      <c r="N898">
        <v>7.2</v>
      </c>
      <c r="O898">
        <v>31282411</v>
      </c>
      <c r="S898" t="s">
        <v>2514</v>
      </c>
      <c r="T898">
        <v>113</v>
      </c>
      <c r="U898">
        <v>6.4</v>
      </c>
      <c r="V898">
        <v>6.63</v>
      </c>
      <c r="W898">
        <v>7.8529999999999998</v>
      </c>
    </row>
    <row r="899" spans="1:23" x14ac:dyDescent="0.3">
      <c r="A899" t="s">
        <v>1968</v>
      </c>
      <c r="B899">
        <v>208</v>
      </c>
      <c r="C899">
        <v>88</v>
      </c>
      <c r="D899">
        <v>130174897</v>
      </c>
      <c r="E899" t="s">
        <v>316</v>
      </c>
      <c r="F899" t="s">
        <v>2517</v>
      </c>
      <c r="G899" t="s">
        <v>2518</v>
      </c>
      <c r="H899">
        <v>27918</v>
      </c>
      <c r="I899">
        <v>155</v>
      </c>
      <c r="J899" t="s">
        <v>29</v>
      </c>
      <c r="K899" t="s">
        <v>30</v>
      </c>
      <c r="L899">
        <v>99000000</v>
      </c>
      <c r="M899">
        <v>2015</v>
      </c>
      <c r="N899">
        <v>7.2</v>
      </c>
      <c r="O899">
        <v>31174897</v>
      </c>
      <c r="S899" t="s">
        <v>397</v>
      </c>
      <c r="T899">
        <v>110</v>
      </c>
      <c r="U899">
        <v>6.7</v>
      </c>
      <c r="V899">
        <v>6.63</v>
      </c>
      <c r="W899">
        <v>7.8529999999999998</v>
      </c>
    </row>
    <row r="900" spans="1:23" x14ac:dyDescent="0.3">
      <c r="A900" t="s">
        <v>1864</v>
      </c>
      <c r="B900">
        <v>160</v>
      </c>
      <c r="C900">
        <v>123</v>
      </c>
      <c r="D900">
        <v>59699513</v>
      </c>
      <c r="E900" t="s">
        <v>2519</v>
      </c>
      <c r="F900" t="s">
        <v>1434</v>
      </c>
      <c r="G900" t="s">
        <v>2520</v>
      </c>
      <c r="H900">
        <v>20827</v>
      </c>
      <c r="I900">
        <v>136</v>
      </c>
      <c r="J900" t="s">
        <v>29</v>
      </c>
      <c r="K900" t="s">
        <v>30</v>
      </c>
      <c r="L900">
        <v>35000000</v>
      </c>
      <c r="M900">
        <v>2010</v>
      </c>
      <c r="N900">
        <v>7.2</v>
      </c>
      <c r="O900">
        <v>24699513</v>
      </c>
      <c r="S900" t="s">
        <v>397</v>
      </c>
      <c r="T900">
        <v>110</v>
      </c>
      <c r="U900">
        <v>6.7</v>
      </c>
      <c r="V900">
        <v>6.63</v>
      </c>
      <c r="W900">
        <v>7.8529999999999998</v>
      </c>
    </row>
    <row r="901" spans="1:23" x14ac:dyDescent="0.3">
      <c r="A901" t="s">
        <v>1604</v>
      </c>
      <c r="B901">
        <v>354</v>
      </c>
      <c r="C901">
        <v>129</v>
      </c>
      <c r="D901">
        <v>134520804</v>
      </c>
      <c r="E901" t="s">
        <v>715</v>
      </c>
      <c r="F901" t="s">
        <v>55</v>
      </c>
      <c r="G901" t="s">
        <v>2521</v>
      </c>
      <c r="H901">
        <v>336235</v>
      </c>
      <c r="I901">
        <v>782</v>
      </c>
      <c r="J901" t="s">
        <v>29</v>
      </c>
      <c r="K901" t="s">
        <v>30</v>
      </c>
      <c r="L901">
        <v>110000000</v>
      </c>
      <c r="M901">
        <v>2007</v>
      </c>
      <c r="N901">
        <v>7.2</v>
      </c>
      <c r="O901">
        <v>24520804</v>
      </c>
      <c r="S901" t="s">
        <v>1395</v>
      </c>
      <c r="T901">
        <v>110</v>
      </c>
      <c r="U901">
        <v>6.4</v>
      </c>
      <c r="V901">
        <v>6.63</v>
      </c>
      <c r="W901">
        <v>7.8529999999999998</v>
      </c>
    </row>
    <row r="902" spans="1:23" x14ac:dyDescent="0.3">
      <c r="A902" t="s">
        <v>959</v>
      </c>
      <c r="B902">
        <v>58</v>
      </c>
      <c r="C902">
        <v>100</v>
      </c>
      <c r="D902">
        <v>24741700</v>
      </c>
      <c r="E902" t="s">
        <v>92</v>
      </c>
      <c r="F902" t="s">
        <v>2522</v>
      </c>
      <c r="G902" t="s">
        <v>2523</v>
      </c>
      <c r="H902">
        <v>37785</v>
      </c>
      <c r="I902">
        <v>95</v>
      </c>
      <c r="J902" t="s">
        <v>29</v>
      </c>
      <c r="K902" t="s">
        <v>30</v>
      </c>
      <c r="L902">
        <v>1200000</v>
      </c>
      <c r="M902">
        <v>1989</v>
      </c>
      <c r="N902">
        <v>7.2</v>
      </c>
      <c r="O902">
        <v>23541700</v>
      </c>
      <c r="S902" t="s">
        <v>1395</v>
      </c>
      <c r="T902">
        <v>110</v>
      </c>
      <c r="U902">
        <v>6.4</v>
      </c>
      <c r="V902">
        <v>6.63</v>
      </c>
      <c r="W902">
        <v>7.8529999999999998</v>
      </c>
    </row>
    <row r="903" spans="1:23" x14ac:dyDescent="0.3">
      <c r="A903" t="s">
        <v>2524</v>
      </c>
      <c r="B903">
        <v>342</v>
      </c>
      <c r="C903">
        <v>100</v>
      </c>
      <c r="D903">
        <v>26005908</v>
      </c>
      <c r="E903" t="s">
        <v>2525</v>
      </c>
      <c r="F903" t="s">
        <v>2526</v>
      </c>
      <c r="G903" t="s">
        <v>2527</v>
      </c>
      <c r="H903">
        <v>154938</v>
      </c>
      <c r="I903">
        <v>1100</v>
      </c>
      <c r="J903" t="s">
        <v>29</v>
      </c>
      <c r="K903" t="s">
        <v>200</v>
      </c>
      <c r="L903">
        <v>3500000</v>
      </c>
      <c r="M903">
        <v>2005</v>
      </c>
      <c r="N903">
        <v>7.2</v>
      </c>
      <c r="O903">
        <v>22505908</v>
      </c>
      <c r="S903" t="s">
        <v>2414</v>
      </c>
      <c r="T903">
        <v>114</v>
      </c>
      <c r="U903">
        <v>6.55</v>
      </c>
      <c r="V903">
        <v>6.62</v>
      </c>
      <c r="W903">
        <v>7.8529999999999998</v>
      </c>
    </row>
    <row r="904" spans="1:23" x14ac:dyDescent="0.3">
      <c r="A904" t="s">
        <v>2528</v>
      </c>
      <c r="B904">
        <v>133</v>
      </c>
      <c r="C904">
        <v>97</v>
      </c>
      <c r="D904">
        <v>38176108</v>
      </c>
      <c r="E904" t="s">
        <v>699</v>
      </c>
      <c r="F904" t="s">
        <v>1238</v>
      </c>
      <c r="G904" t="s">
        <v>2529</v>
      </c>
      <c r="H904">
        <v>222099</v>
      </c>
      <c r="I904">
        <v>549</v>
      </c>
      <c r="J904" t="s">
        <v>29</v>
      </c>
      <c r="K904" t="s">
        <v>30</v>
      </c>
      <c r="L904">
        <v>16000000</v>
      </c>
      <c r="M904">
        <v>1999</v>
      </c>
      <c r="N904">
        <v>7.2</v>
      </c>
      <c r="O904">
        <v>22176108</v>
      </c>
      <c r="S904" t="s">
        <v>2414</v>
      </c>
      <c r="T904">
        <v>114</v>
      </c>
      <c r="U904">
        <v>6.55</v>
      </c>
      <c r="V904">
        <v>6.62</v>
      </c>
      <c r="W904">
        <v>7.8529999999999998</v>
      </c>
    </row>
    <row r="905" spans="1:23" x14ac:dyDescent="0.3">
      <c r="A905" t="s">
        <v>38</v>
      </c>
      <c r="B905">
        <v>185</v>
      </c>
      <c r="C905">
        <v>118</v>
      </c>
      <c r="D905">
        <v>67263182</v>
      </c>
      <c r="E905" t="s">
        <v>269</v>
      </c>
      <c r="F905" t="s">
        <v>34</v>
      </c>
      <c r="G905" t="s">
        <v>2530</v>
      </c>
      <c r="H905">
        <v>218771</v>
      </c>
      <c r="I905">
        <v>651</v>
      </c>
      <c r="J905" t="s">
        <v>29</v>
      </c>
      <c r="K905" t="s">
        <v>30</v>
      </c>
      <c r="L905">
        <v>46000000</v>
      </c>
      <c r="M905">
        <v>2002</v>
      </c>
      <c r="N905">
        <v>7.2</v>
      </c>
      <c r="O905">
        <v>21263182</v>
      </c>
      <c r="S905" t="s">
        <v>1962</v>
      </c>
      <c r="T905">
        <v>97</v>
      </c>
      <c r="U905">
        <v>6.6</v>
      </c>
      <c r="V905">
        <v>6.6</v>
      </c>
      <c r="W905">
        <v>7.8529999999999998</v>
      </c>
    </row>
    <row r="906" spans="1:23" x14ac:dyDescent="0.3">
      <c r="A906" t="s">
        <v>1245</v>
      </c>
      <c r="B906">
        <v>224</v>
      </c>
      <c r="C906">
        <v>95</v>
      </c>
      <c r="D906">
        <v>76137505</v>
      </c>
      <c r="E906" t="s">
        <v>682</v>
      </c>
      <c r="F906" t="s">
        <v>1263</v>
      </c>
      <c r="G906" t="s">
        <v>2531</v>
      </c>
      <c r="H906">
        <v>49207</v>
      </c>
      <c r="I906">
        <v>174</v>
      </c>
      <c r="J906" t="s">
        <v>29</v>
      </c>
      <c r="K906" t="s">
        <v>200</v>
      </c>
      <c r="L906">
        <v>55000000</v>
      </c>
      <c r="M906">
        <v>2014</v>
      </c>
      <c r="N906">
        <v>7.2</v>
      </c>
      <c r="O906">
        <v>21137505</v>
      </c>
      <c r="S906" t="s">
        <v>1962</v>
      </c>
      <c r="T906">
        <v>97</v>
      </c>
      <c r="U906">
        <v>6.6</v>
      </c>
      <c r="V906">
        <v>6.6</v>
      </c>
      <c r="W906">
        <v>7.8529999999999998</v>
      </c>
    </row>
    <row r="907" spans="1:23" x14ac:dyDescent="0.3">
      <c r="A907" t="s">
        <v>475</v>
      </c>
      <c r="B907">
        <v>294</v>
      </c>
      <c r="C907">
        <v>106</v>
      </c>
      <c r="D907">
        <v>94999143</v>
      </c>
      <c r="E907" t="s">
        <v>217</v>
      </c>
      <c r="F907" t="s">
        <v>568</v>
      </c>
      <c r="G907" t="s">
        <v>2532</v>
      </c>
      <c r="H907">
        <v>245152</v>
      </c>
      <c r="I907">
        <v>1344</v>
      </c>
      <c r="J907" t="s">
        <v>29</v>
      </c>
      <c r="K907" t="s">
        <v>30</v>
      </c>
      <c r="L907">
        <v>75000000</v>
      </c>
      <c r="M907">
        <v>2000</v>
      </c>
      <c r="N907">
        <v>7.2</v>
      </c>
      <c r="O907">
        <v>19999143</v>
      </c>
      <c r="S907" t="s">
        <v>2241</v>
      </c>
      <c r="T907">
        <v>118</v>
      </c>
      <c r="U907">
        <v>6.3</v>
      </c>
      <c r="V907">
        <v>6.6</v>
      </c>
      <c r="W907">
        <v>7.8529999999999998</v>
      </c>
    </row>
    <row r="908" spans="1:23" x14ac:dyDescent="0.3">
      <c r="A908" t="s">
        <v>451</v>
      </c>
      <c r="B908">
        <v>201</v>
      </c>
      <c r="C908">
        <v>106</v>
      </c>
      <c r="D908">
        <v>25244700</v>
      </c>
      <c r="E908" t="s">
        <v>105</v>
      </c>
      <c r="F908" t="s">
        <v>2533</v>
      </c>
      <c r="G908" t="s">
        <v>2534</v>
      </c>
      <c r="H908">
        <v>91017</v>
      </c>
      <c r="I908">
        <v>284</v>
      </c>
      <c r="J908" t="s">
        <v>29</v>
      </c>
      <c r="K908" t="s">
        <v>200</v>
      </c>
      <c r="L908">
        <v>6000000</v>
      </c>
      <c r="M908">
        <v>1981</v>
      </c>
      <c r="N908">
        <v>7.2</v>
      </c>
      <c r="O908">
        <v>19244700</v>
      </c>
      <c r="S908" t="s">
        <v>2241</v>
      </c>
      <c r="T908">
        <v>118</v>
      </c>
      <c r="U908">
        <v>6.3</v>
      </c>
      <c r="V908">
        <v>6.6</v>
      </c>
      <c r="W908">
        <v>7.8529999999999998</v>
      </c>
    </row>
    <row r="909" spans="1:23" x14ac:dyDescent="0.3">
      <c r="A909" t="s">
        <v>1655</v>
      </c>
      <c r="B909">
        <v>93</v>
      </c>
      <c r="C909">
        <v>104</v>
      </c>
      <c r="D909">
        <v>25625110</v>
      </c>
      <c r="E909" t="s">
        <v>1576</v>
      </c>
      <c r="F909" t="s">
        <v>54</v>
      </c>
      <c r="G909" t="s">
        <v>2535</v>
      </c>
      <c r="H909">
        <v>138707</v>
      </c>
      <c r="I909">
        <v>202</v>
      </c>
      <c r="J909" t="s">
        <v>29</v>
      </c>
      <c r="K909" t="s">
        <v>30</v>
      </c>
      <c r="L909">
        <v>7000000</v>
      </c>
      <c r="M909">
        <v>1995</v>
      </c>
      <c r="N909">
        <v>7.2</v>
      </c>
      <c r="O909">
        <v>18625110</v>
      </c>
      <c r="S909" t="s">
        <v>2536</v>
      </c>
      <c r="T909">
        <v>115</v>
      </c>
      <c r="U909">
        <v>6.5</v>
      </c>
      <c r="V909">
        <v>6.6</v>
      </c>
      <c r="W909">
        <v>7.8529999999999998</v>
      </c>
    </row>
    <row r="910" spans="1:23" x14ac:dyDescent="0.3">
      <c r="A910" t="s">
        <v>1182</v>
      </c>
      <c r="B910">
        <v>214</v>
      </c>
      <c r="C910">
        <v>112</v>
      </c>
      <c r="D910">
        <v>42478175</v>
      </c>
      <c r="E910" t="s">
        <v>1066</v>
      </c>
      <c r="F910" t="s">
        <v>79</v>
      </c>
      <c r="G910" t="s">
        <v>2537</v>
      </c>
      <c r="H910">
        <v>93767</v>
      </c>
      <c r="I910">
        <v>209</v>
      </c>
      <c r="J910" t="s">
        <v>29</v>
      </c>
      <c r="K910" t="s">
        <v>30</v>
      </c>
      <c r="L910">
        <v>25000000</v>
      </c>
      <c r="M910">
        <v>2015</v>
      </c>
      <c r="N910">
        <v>7.2</v>
      </c>
      <c r="O910">
        <v>17478175</v>
      </c>
      <c r="S910" t="s">
        <v>2538</v>
      </c>
      <c r="T910">
        <v>300</v>
      </c>
      <c r="U910">
        <v>6.6</v>
      </c>
      <c r="V910">
        <v>6.6</v>
      </c>
      <c r="W910">
        <v>7.8529999999999998</v>
      </c>
    </row>
    <row r="911" spans="1:23" x14ac:dyDescent="0.3">
      <c r="A911" t="s">
        <v>1838</v>
      </c>
      <c r="B911">
        <v>98</v>
      </c>
      <c r="C911">
        <v>129</v>
      </c>
      <c r="D911">
        <v>48814909</v>
      </c>
      <c r="E911" t="s">
        <v>393</v>
      </c>
      <c r="F911" t="s">
        <v>44</v>
      </c>
      <c r="G911" t="s">
        <v>2539</v>
      </c>
      <c r="H911">
        <v>89424</v>
      </c>
      <c r="I911">
        <v>224</v>
      </c>
      <c r="J911" t="s">
        <v>29</v>
      </c>
      <c r="K911" t="s">
        <v>30</v>
      </c>
      <c r="L911">
        <v>32000000</v>
      </c>
      <c r="M911">
        <v>2000</v>
      </c>
      <c r="N911">
        <v>7.2</v>
      </c>
      <c r="O911">
        <v>16814909</v>
      </c>
      <c r="S911" t="s">
        <v>2540</v>
      </c>
      <c r="T911">
        <v>225</v>
      </c>
      <c r="U911">
        <v>6.6</v>
      </c>
      <c r="V911">
        <v>6.6</v>
      </c>
      <c r="W911">
        <v>7.8529999999999998</v>
      </c>
    </row>
    <row r="912" spans="1:23" x14ac:dyDescent="0.3">
      <c r="A912" t="s">
        <v>961</v>
      </c>
      <c r="B912">
        <v>198</v>
      </c>
      <c r="C912">
        <v>154</v>
      </c>
      <c r="D912">
        <v>95632614</v>
      </c>
      <c r="E912" t="s">
        <v>2541</v>
      </c>
      <c r="F912" t="s">
        <v>436</v>
      </c>
      <c r="G912" t="s">
        <v>2542</v>
      </c>
      <c r="H912">
        <v>118483</v>
      </c>
      <c r="I912">
        <v>674</v>
      </c>
      <c r="J912" t="s">
        <v>29</v>
      </c>
      <c r="K912" t="s">
        <v>30</v>
      </c>
      <c r="L912">
        <v>79000000</v>
      </c>
      <c r="M912">
        <v>2003</v>
      </c>
      <c r="N912">
        <v>7.2</v>
      </c>
      <c r="O912">
        <v>16632614</v>
      </c>
      <c r="S912" t="s">
        <v>2543</v>
      </c>
      <c r="T912">
        <v>145</v>
      </c>
      <c r="U912">
        <v>6.6</v>
      </c>
      <c r="V912">
        <v>6.6</v>
      </c>
      <c r="W912">
        <v>7.8529999999999998</v>
      </c>
    </row>
    <row r="913" spans="1:23" x14ac:dyDescent="0.3">
      <c r="A913" t="s">
        <v>703</v>
      </c>
      <c r="B913">
        <v>95</v>
      </c>
      <c r="C913">
        <v>134</v>
      </c>
      <c r="D913">
        <v>20733485</v>
      </c>
      <c r="E913" t="s">
        <v>92</v>
      </c>
      <c r="F913" t="s">
        <v>2544</v>
      </c>
      <c r="G913" t="s">
        <v>2545</v>
      </c>
      <c r="H913">
        <v>11622</v>
      </c>
      <c r="I913">
        <v>157</v>
      </c>
      <c r="J913" t="s">
        <v>29</v>
      </c>
      <c r="K913" t="s">
        <v>30</v>
      </c>
      <c r="L913">
        <v>5000000</v>
      </c>
      <c r="M913">
        <v>1997</v>
      </c>
      <c r="N913">
        <v>7.2</v>
      </c>
      <c r="O913">
        <v>15733485</v>
      </c>
      <c r="S913" t="s">
        <v>2546</v>
      </c>
      <c r="T913">
        <v>140</v>
      </c>
      <c r="U913">
        <v>6.6</v>
      </c>
      <c r="V913">
        <v>6.6</v>
      </c>
      <c r="W913">
        <v>7.8529999999999998</v>
      </c>
    </row>
    <row r="914" spans="1:23" x14ac:dyDescent="0.3">
      <c r="A914" t="s">
        <v>33</v>
      </c>
      <c r="B914">
        <v>60</v>
      </c>
      <c r="C914">
        <v>114</v>
      </c>
      <c r="D914">
        <v>25600000</v>
      </c>
      <c r="E914" t="s">
        <v>26</v>
      </c>
      <c r="F914" t="s">
        <v>649</v>
      </c>
      <c r="G914" t="s">
        <v>2547</v>
      </c>
      <c r="H914">
        <v>57363</v>
      </c>
      <c r="I914">
        <v>308</v>
      </c>
      <c r="J914" t="s">
        <v>29</v>
      </c>
      <c r="K914" t="s">
        <v>30</v>
      </c>
      <c r="L914">
        <v>10000000</v>
      </c>
      <c r="M914">
        <v>1983</v>
      </c>
      <c r="N914">
        <v>7.2</v>
      </c>
      <c r="O914">
        <v>15600000</v>
      </c>
      <c r="S914" t="s">
        <v>2548</v>
      </c>
      <c r="T914">
        <v>133</v>
      </c>
      <c r="U914">
        <v>6.4</v>
      </c>
      <c r="V914">
        <v>6.6</v>
      </c>
      <c r="W914">
        <v>7.8529999999999998</v>
      </c>
    </row>
    <row r="915" spans="1:23" x14ac:dyDescent="0.3">
      <c r="A915" t="s">
        <v>2549</v>
      </c>
      <c r="B915">
        <v>210</v>
      </c>
      <c r="C915">
        <v>124</v>
      </c>
      <c r="D915">
        <v>92930005</v>
      </c>
      <c r="E915" t="s">
        <v>208</v>
      </c>
      <c r="F915" t="s">
        <v>436</v>
      </c>
      <c r="G915" t="s">
        <v>2550</v>
      </c>
      <c r="H915">
        <v>204063</v>
      </c>
      <c r="I915">
        <v>764</v>
      </c>
      <c r="J915" t="s">
        <v>29</v>
      </c>
      <c r="K915" t="s">
        <v>227</v>
      </c>
      <c r="L915">
        <v>78000000</v>
      </c>
      <c r="M915">
        <v>2002</v>
      </c>
      <c r="N915">
        <v>7.2</v>
      </c>
      <c r="O915">
        <v>14930005</v>
      </c>
      <c r="S915" t="s">
        <v>2548</v>
      </c>
      <c r="T915">
        <v>133</v>
      </c>
      <c r="U915">
        <v>6.4</v>
      </c>
      <c r="V915">
        <v>6.6</v>
      </c>
      <c r="W915">
        <v>7.8529999999999998</v>
      </c>
    </row>
    <row r="916" spans="1:23" x14ac:dyDescent="0.3">
      <c r="A916" t="s">
        <v>59</v>
      </c>
      <c r="B916">
        <v>388</v>
      </c>
      <c r="C916">
        <v>146</v>
      </c>
      <c r="D916">
        <v>79883359</v>
      </c>
      <c r="E916" t="s">
        <v>205</v>
      </c>
      <c r="F916" t="s">
        <v>2551</v>
      </c>
      <c r="G916" t="s">
        <v>2552</v>
      </c>
      <c r="H916">
        <v>116159</v>
      </c>
      <c r="I916">
        <v>488</v>
      </c>
      <c r="J916" t="s">
        <v>29</v>
      </c>
      <c r="K916" t="s">
        <v>30</v>
      </c>
      <c r="L916">
        <v>66000000</v>
      </c>
      <c r="M916">
        <v>2011</v>
      </c>
      <c r="N916">
        <v>7.2</v>
      </c>
      <c r="O916">
        <v>13883359</v>
      </c>
      <c r="S916" t="s">
        <v>2553</v>
      </c>
      <c r="T916">
        <v>132</v>
      </c>
      <c r="U916">
        <v>6.6</v>
      </c>
      <c r="V916">
        <v>6.6</v>
      </c>
      <c r="W916">
        <v>7.8529999999999998</v>
      </c>
    </row>
    <row r="917" spans="1:23" x14ac:dyDescent="0.3">
      <c r="A917" t="s">
        <v>1096</v>
      </c>
      <c r="B917">
        <v>68</v>
      </c>
      <c r="C917">
        <v>124</v>
      </c>
      <c r="D917">
        <v>27441122</v>
      </c>
      <c r="E917" t="s">
        <v>2343</v>
      </c>
      <c r="F917" t="s">
        <v>2554</v>
      </c>
      <c r="G917" t="s">
        <v>2555</v>
      </c>
      <c r="H917">
        <v>14322</v>
      </c>
      <c r="I917">
        <v>116</v>
      </c>
      <c r="J917" t="s">
        <v>29</v>
      </c>
      <c r="K917" t="s">
        <v>30</v>
      </c>
      <c r="L917">
        <v>15000000</v>
      </c>
      <c r="M917">
        <v>2000</v>
      </c>
      <c r="N917">
        <v>7.2</v>
      </c>
      <c r="O917">
        <v>12441122</v>
      </c>
      <c r="S917" t="s">
        <v>2556</v>
      </c>
      <c r="T917">
        <v>131</v>
      </c>
      <c r="U917">
        <v>6.6</v>
      </c>
      <c r="V917">
        <v>6.6</v>
      </c>
      <c r="W917">
        <v>7.8529999999999998</v>
      </c>
    </row>
    <row r="918" spans="1:23" x14ac:dyDescent="0.3">
      <c r="A918" t="s">
        <v>48</v>
      </c>
      <c r="B918">
        <v>446</v>
      </c>
      <c r="C918">
        <v>201</v>
      </c>
      <c r="D918">
        <v>218051260</v>
      </c>
      <c r="E918" t="s">
        <v>1660</v>
      </c>
      <c r="F918" t="s">
        <v>761</v>
      </c>
      <c r="G918" t="s">
        <v>2557</v>
      </c>
      <c r="H918">
        <v>316018</v>
      </c>
      <c r="I918">
        <v>2618</v>
      </c>
      <c r="J918" t="s">
        <v>29</v>
      </c>
      <c r="K918" t="s">
        <v>83</v>
      </c>
      <c r="L918">
        <v>207000000</v>
      </c>
      <c r="M918">
        <v>2005</v>
      </c>
      <c r="N918">
        <v>7.2</v>
      </c>
      <c r="O918">
        <v>11051260</v>
      </c>
      <c r="S918" t="s">
        <v>2556</v>
      </c>
      <c r="T918">
        <v>131</v>
      </c>
      <c r="U918">
        <v>6.6</v>
      </c>
      <c r="V918">
        <v>6.6</v>
      </c>
      <c r="W918">
        <v>7.8529999999999998</v>
      </c>
    </row>
    <row r="919" spans="1:23" x14ac:dyDescent="0.3">
      <c r="A919" t="s">
        <v>48</v>
      </c>
      <c r="B919">
        <v>446</v>
      </c>
      <c r="C919">
        <v>201</v>
      </c>
      <c r="D919">
        <v>218051260</v>
      </c>
      <c r="E919" t="s">
        <v>1660</v>
      </c>
      <c r="F919" t="s">
        <v>761</v>
      </c>
      <c r="G919" t="s">
        <v>2557</v>
      </c>
      <c r="H919">
        <v>316020</v>
      </c>
      <c r="I919">
        <v>2618</v>
      </c>
      <c r="J919" t="s">
        <v>29</v>
      </c>
      <c r="K919" t="s">
        <v>83</v>
      </c>
      <c r="L919">
        <v>207000000</v>
      </c>
      <c r="M919">
        <v>2005</v>
      </c>
      <c r="N919">
        <v>7.2</v>
      </c>
      <c r="O919">
        <v>11051260</v>
      </c>
      <c r="S919" t="s">
        <v>2558</v>
      </c>
      <c r="T919">
        <v>126</v>
      </c>
      <c r="U919">
        <v>6.6</v>
      </c>
      <c r="V919">
        <v>6.6</v>
      </c>
      <c r="W919">
        <v>7.8529999999999998</v>
      </c>
    </row>
    <row r="920" spans="1:23" x14ac:dyDescent="0.3">
      <c r="A920" t="s">
        <v>48</v>
      </c>
      <c r="B920">
        <v>446</v>
      </c>
      <c r="C920">
        <v>201</v>
      </c>
      <c r="D920">
        <v>218051260</v>
      </c>
      <c r="E920" t="s">
        <v>1660</v>
      </c>
      <c r="F920" t="s">
        <v>761</v>
      </c>
      <c r="G920" t="s">
        <v>2557</v>
      </c>
      <c r="H920">
        <v>316027</v>
      </c>
      <c r="I920">
        <v>2618</v>
      </c>
      <c r="J920" t="s">
        <v>29</v>
      </c>
      <c r="K920" t="s">
        <v>83</v>
      </c>
      <c r="L920">
        <v>207000000</v>
      </c>
      <c r="M920">
        <v>2005</v>
      </c>
      <c r="N920">
        <v>7.2</v>
      </c>
      <c r="O920">
        <v>11051260</v>
      </c>
      <c r="S920" t="s">
        <v>2558</v>
      </c>
      <c r="T920">
        <v>126</v>
      </c>
      <c r="U920">
        <v>6.6</v>
      </c>
      <c r="V920">
        <v>6.6</v>
      </c>
      <c r="W920">
        <v>7.8529999999999998</v>
      </c>
    </row>
    <row r="921" spans="1:23" x14ac:dyDescent="0.3">
      <c r="A921" t="s">
        <v>648</v>
      </c>
      <c r="B921">
        <v>42</v>
      </c>
      <c r="C921">
        <v>110</v>
      </c>
      <c r="D921">
        <v>14100000</v>
      </c>
      <c r="E921" t="s">
        <v>73</v>
      </c>
      <c r="F921" t="s">
        <v>2559</v>
      </c>
      <c r="G921" t="s">
        <v>2560</v>
      </c>
      <c r="H921">
        <v>14995</v>
      </c>
      <c r="I921">
        <v>87</v>
      </c>
      <c r="J921" t="s">
        <v>29</v>
      </c>
      <c r="K921" t="s">
        <v>30</v>
      </c>
      <c r="L921">
        <v>5000000</v>
      </c>
      <c r="M921">
        <v>1982</v>
      </c>
      <c r="N921">
        <v>7.2</v>
      </c>
      <c r="O921">
        <v>9100000</v>
      </c>
      <c r="S921" t="s">
        <v>2408</v>
      </c>
      <c r="T921">
        <v>125</v>
      </c>
      <c r="U921">
        <v>6.7</v>
      </c>
      <c r="V921">
        <v>6.6</v>
      </c>
      <c r="W921">
        <v>7.8529999999999998</v>
      </c>
    </row>
    <row r="922" spans="1:23" x14ac:dyDescent="0.3">
      <c r="A922" t="s">
        <v>349</v>
      </c>
      <c r="B922">
        <v>114</v>
      </c>
      <c r="C922">
        <v>100</v>
      </c>
      <c r="D922">
        <v>11694528</v>
      </c>
      <c r="E922" t="s">
        <v>2561</v>
      </c>
      <c r="F922" t="s">
        <v>2562</v>
      </c>
      <c r="G922" t="s">
        <v>2563</v>
      </c>
      <c r="H922">
        <v>7721</v>
      </c>
      <c r="I922">
        <v>72</v>
      </c>
      <c r="J922" t="s">
        <v>29</v>
      </c>
      <c r="K922" t="s">
        <v>30</v>
      </c>
      <c r="L922">
        <v>3000000</v>
      </c>
      <c r="M922">
        <v>2005</v>
      </c>
      <c r="N922">
        <v>7.2</v>
      </c>
      <c r="O922">
        <v>8694528</v>
      </c>
      <c r="S922" t="s">
        <v>2408</v>
      </c>
      <c r="T922">
        <v>125</v>
      </c>
      <c r="U922">
        <v>6.7</v>
      </c>
      <c r="V922">
        <v>6.6</v>
      </c>
      <c r="W922">
        <v>7.8529999999999998</v>
      </c>
    </row>
    <row r="923" spans="1:23" x14ac:dyDescent="0.3">
      <c r="A923" t="s">
        <v>59</v>
      </c>
      <c r="B923">
        <v>77</v>
      </c>
      <c r="C923">
        <v>155</v>
      </c>
      <c r="D923">
        <v>44175394</v>
      </c>
      <c r="E923" t="s">
        <v>2564</v>
      </c>
      <c r="F923" t="s">
        <v>136</v>
      </c>
      <c r="G923" t="s">
        <v>2565</v>
      </c>
      <c r="H923">
        <v>56509</v>
      </c>
      <c r="I923">
        <v>227</v>
      </c>
      <c r="J923" t="s">
        <v>29</v>
      </c>
      <c r="K923" t="s">
        <v>30</v>
      </c>
      <c r="L923">
        <v>36000000</v>
      </c>
      <c r="M923">
        <v>1997</v>
      </c>
      <c r="N923">
        <v>7.2</v>
      </c>
      <c r="O923">
        <v>8175394</v>
      </c>
      <c r="S923" t="s">
        <v>2566</v>
      </c>
      <c r="T923">
        <v>122.5</v>
      </c>
      <c r="U923">
        <v>6.6</v>
      </c>
      <c r="V923">
        <v>6.6</v>
      </c>
      <c r="W923">
        <v>7.8529999999999998</v>
      </c>
    </row>
    <row r="924" spans="1:23" x14ac:dyDescent="0.3">
      <c r="A924" t="s">
        <v>539</v>
      </c>
      <c r="B924">
        <v>275</v>
      </c>
      <c r="C924">
        <v>96</v>
      </c>
      <c r="D924">
        <v>23213577</v>
      </c>
      <c r="E924" t="s">
        <v>588</v>
      </c>
      <c r="F924" t="s">
        <v>740</v>
      </c>
      <c r="G924" t="s">
        <v>2567</v>
      </c>
      <c r="H924">
        <v>198111</v>
      </c>
      <c r="I924">
        <v>365</v>
      </c>
      <c r="J924" t="s">
        <v>29</v>
      </c>
      <c r="K924" t="s">
        <v>408</v>
      </c>
      <c r="L924">
        <v>15500000</v>
      </c>
      <c r="M924">
        <v>2008</v>
      </c>
      <c r="N924">
        <v>7.2</v>
      </c>
      <c r="O924">
        <v>7713577</v>
      </c>
      <c r="S924" t="s">
        <v>2568</v>
      </c>
      <c r="T924">
        <v>118</v>
      </c>
      <c r="U924">
        <v>6.6</v>
      </c>
      <c r="V924">
        <v>6.6</v>
      </c>
      <c r="W924">
        <v>7.8529999999999998</v>
      </c>
    </row>
    <row r="925" spans="1:23" x14ac:dyDescent="0.3">
      <c r="A925" t="s">
        <v>25</v>
      </c>
      <c r="B925">
        <v>330</v>
      </c>
      <c r="C925">
        <v>126</v>
      </c>
      <c r="D925">
        <v>25592632</v>
      </c>
      <c r="E925" t="s">
        <v>626</v>
      </c>
      <c r="F925" t="s">
        <v>1385</v>
      </c>
      <c r="G925" t="s">
        <v>2569</v>
      </c>
      <c r="H925">
        <v>220475</v>
      </c>
      <c r="I925">
        <v>1066</v>
      </c>
      <c r="J925" t="s">
        <v>29</v>
      </c>
      <c r="K925" t="s">
        <v>30</v>
      </c>
      <c r="L925">
        <v>18000000</v>
      </c>
      <c r="M925">
        <v>2007</v>
      </c>
      <c r="N925">
        <v>7.2</v>
      </c>
      <c r="O925">
        <v>7592632</v>
      </c>
      <c r="S925" t="s">
        <v>2570</v>
      </c>
      <c r="T925">
        <v>114</v>
      </c>
      <c r="U925">
        <v>6.6</v>
      </c>
      <c r="V925">
        <v>6.6</v>
      </c>
      <c r="W925">
        <v>7.8529999999999998</v>
      </c>
    </row>
    <row r="926" spans="1:23" x14ac:dyDescent="0.3">
      <c r="A926" t="s">
        <v>2571</v>
      </c>
      <c r="B926">
        <v>46</v>
      </c>
      <c r="C926">
        <v>133</v>
      </c>
      <c r="D926">
        <v>33200000</v>
      </c>
      <c r="E926" t="s">
        <v>2572</v>
      </c>
      <c r="F926" t="s">
        <v>1434</v>
      </c>
      <c r="G926" t="s">
        <v>2573</v>
      </c>
      <c r="H926">
        <v>28247</v>
      </c>
      <c r="I926">
        <v>149</v>
      </c>
      <c r="J926" t="s">
        <v>29</v>
      </c>
      <c r="K926" t="s">
        <v>30</v>
      </c>
      <c r="L926">
        <v>26000000</v>
      </c>
      <c r="M926">
        <v>1985</v>
      </c>
      <c r="N926">
        <v>7.2</v>
      </c>
      <c r="O926">
        <v>7200000</v>
      </c>
      <c r="S926" t="s">
        <v>2574</v>
      </c>
      <c r="T926">
        <v>113</v>
      </c>
      <c r="U926">
        <v>6.6</v>
      </c>
      <c r="V926">
        <v>6.6</v>
      </c>
      <c r="W926">
        <v>7.8529999999999998</v>
      </c>
    </row>
    <row r="927" spans="1:23" x14ac:dyDescent="0.3">
      <c r="A927" t="s">
        <v>1247</v>
      </c>
      <c r="B927">
        <v>337</v>
      </c>
      <c r="C927">
        <v>95</v>
      </c>
      <c r="D927">
        <v>5997134</v>
      </c>
      <c r="E927" t="s">
        <v>2575</v>
      </c>
      <c r="F927" t="s">
        <v>2576</v>
      </c>
      <c r="G927" t="s">
        <v>2577</v>
      </c>
      <c r="H927">
        <v>36381</v>
      </c>
      <c r="I927">
        <v>126</v>
      </c>
      <c r="J927" t="s">
        <v>29</v>
      </c>
      <c r="K927" t="s">
        <v>30</v>
      </c>
      <c r="L927">
        <v>1000000</v>
      </c>
      <c r="M927">
        <v>2012</v>
      </c>
      <c r="N927">
        <v>7.2</v>
      </c>
      <c r="O927">
        <v>4997134</v>
      </c>
      <c r="S927" t="s">
        <v>346</v>
      </c>
      <c r="T927">
        <v>112</v>
      </c>
      <c r="U927">
        <v>6.25</v>
      </c>
      <c r="V927">
        <v>6.6</v>
      </c>
      <c r="W927">
        <v>7.8529999999999998</v>
      </c>
    </row>
    <row r="928" spans="1:23" x14ac:dyDescent="0.3">
      <c r="A928" t="s">
        <v>1265</v>
      </c>
      <c r="B928">
        <v>56</v>
      </c>
      <c r="C928">
        <v>89</v>
      </c>
      <c r="D928">
        <v>6719300</v>
      </c>
      <c r="E928" t="s">
        <v>73</v>
      </c>
      <c r="F928" t="s">
        <v>2578</v>
      </c>
      <c r="G928" t="s">
        <v>2579</v>
      </c>
      <c r="H928">
        <v>8224</v>
      </c>
      <c r="I928">
        <v>132</v>
      </c>
      <c r="J928" t="s">
        <v>29</v>
      </c>
      <c r="K928" t="s">
        <v>442</v>
      </c>
      <c r="L928">
        <v>2000000</v>
      </c>
      <c r="M928">
        <v>1998</v>
      </c>
      <c r="N928">
        <v>7.2</v>
      </c>
      <c r="O928">
        <v>4719300</v>
      </c>
      <c r="S928" t="s">
        <v>2580</v>
      </c>
      <c r="T928">
        <v>112</v>
      </c>
      <c r="U928">
        <v>6.8</v>
      </c>
      <c r="V928">
        <v>6.6</v>
      </c>
      <c r="W928">
        <v>7.8529999999999998</v>
      </c>
    </row>
    <row r="929" spans="1:23" x14ac:dyDescent="0.3">
      <c r="A929" t="s">
        <v>1216</v>
      </c>
      <c r="B929">
        <v>365</v>
      </c>
      <c r="C929">
        <v>100</v>
      </c>
      <c r="D929">
        <v>6531491</v>
      </c>
      <c r="E929" t="s">
        <v>92</v>
      </c>
      <c r="F929" t="s">
        <v>694</v>
      </c>
      <c r="G929" t="s">
        <v>2581</v>
      </c>
      <c r="H929">
        <v>111658</v>
      </c>
      <c r="I929">
        <v>297</v>
      </c>
      <c r="J929" t="s">
        <v>29</v>
      </c>
      <c r="K929" t="s">
        <v>30</v>
      </c>
      <c r="L929">
        <v>2000000</v>
      </c>
      <c r="M929">
        <v>2010</v>
      </c>
      <c r="N929">
        <v>7.2</v>
      </c>
      <c r="O929">
        <v>4531491</v>
      </c>
      <c r="S929" t="s">
        <v>346</v>
      </c>
      <c r="T929">
        <v>112</v>
      </c>
      <c r="U929">
        <v>6.25</v>
      </c>
      <c r="V929">
        <v>6.6</v>
      </c>
      <c r="W929">
        <v>7.8529999999999998</v>
      </c>
    </row>
    <row r="930" spans="1:23" x14ac:dyDescent="0.3">
      <c r="A930" t="s">
        <v>1872</v>
      </c>
      <c r="B930">
        <v>51</v>
      </c>
      <c r="C930">
        <v>98</v>
      </c>
      <c r="D930">
        <v>3799339</v>
      </c>
      <c r="E930" t="s">
        <v>424</v>
      </c>
      <c r="F930" t="s">
        <v>2582</v>
      </c>
      <c r="G930" t="s">
        <v>2583</v>
      </c>
      <c r="H930">
        <v>8000</v>
      </c>
      <c r="I930">
        <v>138</v>
      </c>
      <c r="J930" t="s">
        <v>29</v>
      </c>
      <c r="K930" t="s">
        <v>30</v>
      </c>
      <c r="L930">
        <v>250000</v>
      </c>
      <c r="M930">
        <v>2002</v>
      </c>
      <c r="N930">
        <v>7.2</v>
      </c>
      <c r="O930">
        <v>3549339</v>
      </c>
      <c r="S930" t="s">
        <v>2584</v>
      </c>
      <c r="T930">
        <v>109.5</v>
      </c>
      <c r="U930">
        <v>6.6</v>
      </c>
      <c r="V930">
        <v>6.6</v>
      </c>
      <c r="W930">
        <v>7.8529999999999998</v>
      </c>
    </row>
    <row r="931" spans="1:23" x14ac:dyDescent="0.3">
      <c r="A931" t="s">
        <v>1326</v>
      </c>
      <c r="B931">
        <v>53</v>
      </c>
      <c r="C931">
        <v>103</v>
      </c>
      <c r="D931">
        <v>5132222</v>
      </c>
      <c r="E931" t="s">
        <v>2585</v>
      </c>
      <c r="F931" t="s">
        <v>1327</v>
      </c>
      <c r="G931" t="s">
        <v>2586</v>
      </c>
      <c r="H931">
        <v>14112</v>
      </c>
      <c r="I931">
        <v>83</v>
      </c>
      <c r="J931" t="s">
        <v>29</v>
      </c>
      <c r="K931" t="s">
        <v>442</v>
      </c>
      <c r="L931">
        <v>2000000</v>
      </c>
      <c r="M931">
        <v>1994</v>
      </c>
      <c r="N931">
        <v>7.2</v>
      </c>
      <c r="O931">
        <v>3132222</v>
      </c>
      <c r="S931" t="s">
        <v>2587</v>
      </c>
      <c r="T931">
        <v>109</v>
      </c>
      <c r="U931">
        <v>6.6</v>
      </c>
      <c r="V931">
        <v>6.6</v>
      </c>
      <c r="W931">
        <v>7.8529999999999998</v>
      </c>
    </row>
    <row r="932" spans="1:23" x14ac:dyDescent="0.3">
      <c r="A932" t="s">
        <v>1175</v>
      </c>
      <c r="B932">
        <v>158</v>
      </c>
      <c r="C932">
        <v>113</v>
      </c>
      <c r="D932">
        <v>19057024</v>
      </c>
      <c r="E932" t="s">
        <v>588</v>
      </c>
      <c r="F932" t="s">
        <v>1416</v>
      </c>
      <c r="G932" t="s">
        <v>2588</v>
      </c>
      <c r="H932">
        <v>113963</v>
      </c>
      <c r="I932">
        <v>361</v>
      </c>
      <c r="J932" t="s">
        <v>29</v>
      </c>
      <c r="K932" t="s">
        <v>30</v>
      </c>
      <c r="L932">
        <v>16000000</v>
      </c>
      <c r="M932">
        <v>2010</v>
      </c>
      <c r="N932">
        <v>7.2</v>
      </c>
      <c r="O932">
        <v>3057024</v>
      </c>
      <c r="S932" t="s">
        <v>2589</v>
      </c>
      <c r="T932">
        <v>107</v>
      </c>
      <c r="U932">
        <v>6.6</v>
      </c>
      <c r="V932">
        <v>6.6</v>
      </c>
      <c r="W932">
        <v>7.8529999999999998</v>
      </c>
    </row>
    <row r="933" spans="1:23" x14ac:dyDescent="0.3">
      <c r="A933" t="s">
        <v>1986</v>
      </c>
      <c r="B933">
        <v>127</v>
      </c>
      <c r="C933">
        <v>105</v>
      </c>
      <c r="D933">
        <v>10460089</v>
      </c>
      <c r="E933" t="s">
        <v>140</v>
      </c>
      <c r="F933" t="s">
        <v>1969</v>
      </c>
      <c r="G933" t="s">
        <v>2590</v>
      </c>
      <c r="H933">
        <v>34098</v>
      </c>
      <c r="I933">
        <v>214</v>
      </c>
      <c r="J933" t="s">
        <v>29</v>
      </c>
      <c r="K933" t="s">
        <v>30</v>
      </c>
      <c r="L933">
        <v>7500000</v>
      </c>
      <c r="M933">
        <v>2002</v>
      </c>
      <c r="N933">
        <v>7.2</v>
      </c>
      <c r="O933">
        <v>2960089</v>
      </c>
      <c r="S933" t="s">
        <v>2524</v>
      </c>
      <c r="T933">
        <v>106.5</v>
      </c>
      <c r="U933">
        <v>6.6</v>
      </c>
      <c r="V933">
        <v>6.6</v>
      </c>
      <c r="W933">
        <v>7.8529999999999998</v>
      </c>
    </row>
    <row r="934" spans="1:23" x14ac:dyDescent="0.3">
      <c r="A934" t="s">
        <v>2040</v>
      </c>
      <c r="B934">
        <v>155</v>
      </c>
      <c r="C934">
        <v>117</v>
      </c>
      <c r="D934">
        <v>24362501</v>
      </c>
      <c r="E934" t="s">
        <v>208</v>
      </c>
      <c r="F934" t="s">
        <v>1167</v>
      </c>
      <c r="G934" t="s">
        <v>2591</v>
      </c>
      <c r="H934">
        <v>69980</v>
      </c>
      <c r="I934">
        <v>591</v>
      </c>
      <c r="J934" t="s">
        <v>29</v>
      </c>
      <c r="K934" t="s">
        <v>30</v>
      </c>
      <c r="L934">
        <v>21500000</v>
      </c>
      <c r="M934">
        <v>1999</v>
      </c>
      <c r="N934">
        <v>7.2</v>
      </c>
      <c r="O934">
        <v>2862501</v>
      </c>
      <c r="S934" t="s">
        <v>2524</v>
      </c>
      <c r="T934">
        <v>106.5</v>
      </c>
      <c r="U934">
        <v>6.6</v>
      </c>
      <c r="V934">
        <v>6.6</v>
      </c>
      <c r="W934">
        <v>7.8529999999999998</v>
      </c>
    </row>
    <row r="935" spans="1:23" x14ac:dyDescent="0.3">
      <c r="A935" t="s">
        <v>1017</v>
      </c>
      <c r="B935">
        <v>233</v>
      </c>
      <c r="C935">
        <v>98</v>
      </c>
      <c r="D935">
        <v>32774834</v>
      </c>
      <c r="E935" t="s">
        <v>1259</v>
      </c>
      <c r="F935" t="s">
        <v>2592</v>
      </c>
      <c r="G935" t="s">
        <v>2593</v>
      </c>
      <c r="H935">
        <v>136048</v>
      </c>
      <c r="I935">
        <v>700</v>
      </c>
      <c r="J935" t="s">
        <v>29</v>
      </c>
      <c r="K935" t="s">
        <v>30</v>
      </c>
      <c r="L935">
        <v>30000000</v>
      </c>
      <c r="M935">
        <v>2004</v>
      </c>
      <c r="N935">
        <v>7.2</v>
      </c>
      <c r="O935">
        <v>2774834</v>
      </c>
      <c r="S935" t="s">
        <v>2594</v>
      </c>
      <c r="T935">
        <v>106</v>
      </c>
      <c r="U935">
        <v>6.6</v>
      </c>
      <c r="V935">
        <v>6.6</v>
      </c>
      <c r="W935">
        <v>7.8529999999999998</v>
      </c>
    </row>
    <row r="936" spans="1:23" x14ac:dyDescent="0.3">
      <c r="A936" t="s">
        <v>1925</v>
      </c>
      <c r="B936">
        <v>261</v>
      </c>
      <c r="C936">
        <v>105</v>
      </c>
      <c r="D936">
        <v>5776314</v>
      </c>
      <c r="E936" t="s">
        <v>699</v>
      </c>
      <c r="F936" t="s">
        <v>1425</v>
      </c>
      <c r="G936" t="s">
        <v>2595</v>
      </c>
      <c r="H936">
        <v>73349</v>
      </c>
      <c r="I936">
        <v>142</v>
      </c>
      <c r="J936" t="s">
        <v>29</v>
      </c>
      <c r="K936" t="s">
        <v>30</v>
      </c>
      <c r="L936">
        <v>3200000</v>
      </c>
      <c r="M936">
        <v>2010</v>
      </c>
      <c r="N936">
        <v>7.2</v>
      </c>
      <c r="O936">
        <v>2576314</v>
      </c>
      <c r="S936" t="s">
        <v>2596</v>
      </c>
      <c r="T936">
        <v>104.5</v>
      </c>
      <c r="U936">
        <v>6.55</v>
      </c>
      <c r="V936">
        <v>6.6</v>
      </c>
      <c r="W936">
        <v>7.8529999999999998</v>
      </c>
    </row>
    <row r="937" spans="1:23" x14ac:dyDescent="0.3">
      <c r="A937" t="s">
        <v>115</v>
      </c>
      <c r="B937">
        <v>56</v>
      </c>
      <c r="C937">
        <v>139</v>
      </c>
      <c r="D937">
        <v>32000000</v>
      </c>
      <c r="E937" t="s">
        <v>588</v>
      </c>
      <c r="F937" t="s">
        <v>1943</v>
      </c>
      <c r="G937" t="s">
        <v>2597</v>
      </c>
      <c r="H937">
        <v>36267</v>
      </c>
      <c r="I937">
        <v>150</v>
      </c>
      <c r="J937" t="s">
        <v>29</v>
      </c>
      <c r="K937" t="s">
        <v>30</v>
      </c>
      <c r="L937">
        <v>30000000</v>
      </c>
      <c r="M937">
        <v>1993</v>
      </c>
      <c r="N937">
        <v>7.2</v>
      </c>
      <c r="O937">
        <v>2000000</v>
      </c>
      <c r="S937" t="s">
        <v>2598</v>
      </c>
      <c r="T937">
        <v>104.5</v>
      </c>
      <c r="U937">
        <v>6.6</v>
      </c>
      <c r="V937">
        <v>6.6</v>
      </c>
      <c r="W937">
        <v>7.8529999999999998</v>
      </c>
    </row>
    <row r="938" spans="1:23" x14ac:dyDescent="0.3">
      <c r="A938" t="s">
        <v>1201</v>
      </c>
      <c r="B938">
        <v>208</v>
      </c>
      <c r="C938">
        <v>106</v>
      </c>
      <c r="D938">
        <v>2694973</v>
      </c>
      <c r="E938" t="s">
        <v>92</v>
      </c>
      <c r="F938" t="s">
        <v>921</v>
      </c>
      <c r="G938" t="s">
        <v>2599</v>
      </c>
      <c r="H938">
        <v>70885</v>
      </c>
      <c r="I938">
        <v>189</v>
      </c>
      <c r="J938" t="s">
        <v>29</v>
      </c>
      <c r="K938" t="s">
        <v>30</v>
      </c>
      <c r="L938">
        <v>700000</v>
      </c>
      <c r="M938">
        <v>2006</v>
      </c>
      <c r="N938">
        <v>7.2</v>
      </c>
      <c r="O938">
        <v>1994973</v>
      </c>
      <c r="S938" t="s">
        <v>2596</v>
      </c>
      <c r="T938">
        <v>104.5</v>
      </c>
      <c r="U938">
        <v>6.55</v>
      </c>
      <c r="V938">
        <v>6.6</v>
      </c>
      <c r="W938">
        <v>7.8529999999999998</v>
      </c>
    </row>
    <row r="939" spans="1:23" x14ac:dyDescent="0.3">
      <c r="A939" t="s">
        <v>1237</v>
      </c>
      <c r="B939">
        <v>181</v>
      </c>
      <c r="C939">
        <v>97</v>
      </c>
      <c r="D939">
        <v>2508841</v>
      </c>
      <c r="E939" t="s">
        <v>26</v>
      </c>
      <c r="F939" t="s">
        <v>2600</v>
      </c>
      <c r="G939" t="s">
        <v>2601</v>
      </c>
      <c r="H939">
        <v>21746</v>
      </c>
      <c r="I939">
        <v>93</v>
      </c>
      <c r="J939" t="s">
        <v>29</v>
      </c>
      <c r="K939" t="s">
        <v>30</v>
      </c>
      <c r="L939">
        <v>1000000</v>
      </c>
      <c r="M939">
        <v>2008</v>
      </c>
      <c r="N939">
        <v>7.2</v>
      </c>
      <c r="O939">
        <v>1508841</v>
      </c>
      <c r="S939" t="s">
        <v>2602</v>
      </c>
      <c r="T939">
        <v>104</v>
      </c>
      <c r="U939">
        <v>6.6</v>
      </c>
      <c r="V939">
        <v>6.6</v>
      </c>
      <c r="W939">
        <v>7.8529999999999998</v>
      </c>
    </row>
    <row r="940" spans="1:23" x14ac:dyDescent="0.3">
      <c r="A940" t="s">
        <v>2203</v>
      </c>
      <c r="B940">
        <v>59</v>
      </c>
      <c r="C940">
        <v>88</v>
      </c>
      <c r="D940">
        <v>2073984</v>
      </c>
      <c r="E940" t="s">
        <v>588</v>
      </c>
      <c r="F940" t="s">
        <v>2603</v>
      </c>
      <c r="G940" t="s">
        <v>2604</v>
      </c>
      <c r="H940">
        <v>4743</v>
      </c>
      <c r="I940">
        <v>135</v>
      </c>
      <c r="J940" t="s">
        <v>29</v>
      </c>
      <c r="K940" t="s">
        <v>241</v>
      </c>
      <c r="L940">
        <v>800000</v>
      </c>
      <c r="M940">
        <v>2002</v>
      </c>
      <c r="N940">
        <v>7.2</v>
      </c>
      <c r="O940">
        <v>1273984</v>
      </c>
      <c r="S940" t="s">
        <v>2605</v>
      </c>
      <c r="T940">
        <v>103</v>
      </c>
      <c r="U940">
        <v>6.6</v>
      </c>
      <c r="V940">
        <v>6.6</v>
      </c>
      <c r="W940">
        <v>7.8529999999999998</v>
      </c>
    </row>
    <row r="941" spans="1:23" x14ac:dyDescent="0.3">
      <c r="A941" t="s">
        <v>1272</v>
      </c>
      <c r="B941">
        <v>72</v>
      </c>
      <c r="C941">
        <v>88</v>
      </c>
      <c r="D941">
        <v>592014</v>
      </c>
      <c r="E941" t="s">
        <v>2606</v>
      </c>
      <c r="F941" t="s">
        <v>2607</v>
      </c>
      <c r="G941" t="s">
        <v>2608</v>
      </c>
      <c r="H941">
        <v>5709</v>
      </c>
      <c r="I941">
        <v>114</v>
      </c>
      <c r="J941" t="s">
        <v>29</v>
      </c>
      <c r="K941" t="s">
        <v>30</v>
      </c>
      <c r="L941">
        <v>218</v>
      </c>
      <c r="M941">
        <v>2003</v>
      </c>
      <c r="N941">
        <v>7.2</v>
      </c>
      <c r="O941">
        <v>591796</v>
      </c>
      <c r="S941" t="s">
        <v>2609</v>
      </c>
      <c r="T941">
        <v>102</v>
      </c>
      <c r="U941">
        <v>6.6</v>
      </c>
      <c r="V941">
        <v>6.6</v>
      </c>
      <c r="W941">
        <v>7.8529999999999998</v>
      </c>
    </row>
    <row r="942" spans="1:23" x14ac:dyDescent="0.3">
      <c r="A942" t="s">
        <v>1464</v>
      </c>
      <c r="B942">
        <v>64</v>
      </c>
      <c r="C942">
        <v>97</v>
      </c>
      <c r="D942">
        <v>1141829</v>
      </c>
      <c r="E942" t="s">
        <v>26</v>
      </c>
      <c r="F942" t="s">
        <v>2610</v>
      </c>
      <c r="G942" t="s">
        <v>2611</v>
      </c>
      <c r="H942">
        <v>8509</v>
      </c>
      <c r="I942">
        <v>109</v>
      </c>
      <c r="J942" t="s">
        <v>29</v>
      </c>
      <c r="K942" t="s">
        <v>30</v>
      </c>
      <c r="L942">
        <v>700000</v>
      </c>
      <c r="M942">
        <v>2001</v>
      </c>
      <c r="N942">
        <v>7.2</v>
      </c>
      <c r="O942">
        <v>441829</v>
      </c>
      <c r="S942" t="s">
        <v>2612</v>
      </c>
      <c r="T942">
        <v>101</v>
      </c>
      <c r="U942">
        <v>6.6</v>
      </c>
      <c r="V942">
        <v>6.6</v>
      </c>
      <c r="W942">
        <v>7.8529999999999998</v>
      </c>
    </row>
    <row r="943" spans="1:23" x14ac:dyDescent="0.3">
      <c r="A943" t="s">
        <v>1195</v>
      </c>
      <c r="B943">
        <v>103</v>
      </c>
      <c r="C943">
        <v>109</v>
      </c>
      <c r="D943">
        <v>16346122</v>
      </c>
      <c r="E943" t="s">
        <v>92</v>
      </c>
      <c r="F943" t="s">
        <v>506</v>
      </c>
      <c r="G943" t="s">
        <v>2613</v>
      </c>
      <c r="H943">
        <v>25549</v>
      </c>
      <c r="I943">
        <v>171</v>
      </c>
      <c r="J943" t="s">
        <v>29</v>
      </c>
      <c r="K943" t="s">
        <v>30</v>
      </c>
      <c r="L943">
        <v>16000000</v>
      </c>
      <c r="M943">
        <v>2002</v>
      </c>
      <c r="N943">
        <v>7.2</v>
      </c>
      <c r="O943">
        <v>346122</v>
      </c>
      <c r="S943" t="s">
        <v>2614</v>
      </c>
      <c r="T943">
        <v>100</v>
      </c>
      <c r="U943">
        <v>6.6</v>
      </c>
      <c r="V943">
        <v>6.6</v>
      </c>
      <c r="W943">
        <v>7.8529999999999998</v>
      </c>
    </row>
    <row r="944" spans="1:23" x14ac:dyDescent="0.3">
      <c r="A944" t="s">
        <v>1329</v>
      </c>
      <c r="B944">
        <v>11</v>
      </c>
      <c r="C944">
        <v>114</v>
      </c>
      <c r="D944">
        <v>1001437</v>
      </c>
      <c r="E944" t="s">
        <v>588</v>
      </c>
      <c r="F944" t="s">
        <v>2615</v>
      </c>
      <c r="G944" t="s">
        <v>2616</v>
      </c>
      <c r="H944">
        <v>2039</v>
      </c>
      <c r="I944">
        <v>28</v>
      </c>
      <c r="J944" t="s">
        <v>29</v>
      </c>
      <c r="K944" t="s">
        <v>30</v>
      </c>
      <c r="L944">
        <v>800000</v>
      </c>
      <c r="M944">
        <v>1993</v>
      </c>
      <c r="N944">
        <v>7.2</v>
      </c>
      <c r="O944">
        <v>201437</v>
      </c>
      <c r="S944" t="s">
        <v>2617</v>
      </c>
      <c r="T944">
        <v>100</v>
      </c>
      <c r="U944">
        <v>6.6</v>
      </c>
      <c r="V944">
        <v>6.6</v>
      </c>
      <c r="W944">
        <v>7.8529999999999998</v>
      </c>
    </row>
    <row r="945" spans="1:23" x14ac:dyDescent="0.3">
      <c r="A945" t="s">
        <v>615</v>
      </c>
      <c r="B945">
        <v>401</v>
      </c>
      <c r="C945">
        <v>110</v>
      </c>
      <c r="D945">
        <v>14989761</v>
      </c>
      <c r="E945" t="s">
        <v>338</v>
      </c>
      <c r="F945" t="s">
        <v>2618</v>
      </c>
      <c r="G945" t="s">
        <v>2619</v>
      </c>
      <c r="H945">
        <v>185845</v>
      </c>
      <c r="I945">
        <v>284</v>
      </c>
      <c r="J945" t="s">
        <v>29</v>
      </c>
      <c r="K945" t="s">
        <v>200</v>
      </c>
      <c r="L945">
        <v>15000000</v>
      </c>
      <c r="M945">
        <v>2012</v>
      </c>
      <c r="N945">
        <v>7.2</v>
      </c>
      <c r="O945">
        <v>-10239</v>
      </c>
      <c r="S945" t="s">
        <v>2620</v>
      </c>
      <c r="T945">
        <v>99</v>
      </c>
      <c r="U945">
        <v>6.6</v>
      </c>
      <c r="V945">
        <v>6.6</v>
      </c>
      <c r="W945">
        <v>7.8529999999999998</v>
      </c>
    </row>
    <row r="946" spans="1:23" x14ac:dyDescent="0.3">
      <c r="A946" t="s">
        <v>1218</v>
      </c>
      <c r="B946">
        <v>16</v>
      </c>
      <c r="C946">
        <v>100</v>
      </c>
      <c r="D946">
        <v>982214</v>
      </c>
      <c r="E946" t="s">
        <v>92</v>
      </c>
      <c r="F946" t="s">
        <v>2621</v>
      </c>
      <c r="G946" t="s">
        <v>2622</v>
      </c>
      <c r="H946">
        <v>1976</v>
      </c>
      <c r="I946">
        <v>51</v>
      </c>
      <c r="J946" t="s">
        <v>29</v>
      </c>
      <c r="K946" t="s">
        <v>30</v>
      </c>
      <c r="L946">
        <v>1000000</v>
      </c>
      <c r="M946">
        <v>1998</v>
      </c>
      <c r="N946">
        <v>7.2</v>
      </c>
      <c r="O946">
        <v>-17786</v>
      </c>
      <c r="S946" t="s">
        <v>2623</v>
      </c>
      <c r="T946">
        <v>99</v>
      </c>
      <c r="U946">
        <v>6.6</v>
      </c>
      <c r="V946">
        <v>6.6</v>
      </c>
      <c r="W946">
        <v>7.8529999999999998</v>
      </c>
    </row>
    <row r="947" spans="1:23" x14ac:dyDescent="0.3">
      <c r="A947" t="s">
        <v>2624</v>
      </c>
      <c r="B947">
        <v>35</v>
      </c>
      <c r="C947">
        <v>107</v>
      </c>
      <c r="D947">
        <v>819939</v>
      </c>
      <c r="E947" t="s">
        <v>699</v>
      </c>
      <c r="F947" t="s">
        <v>1238</v>
      </c>
      <c r="G947" t="s">
        <v>2625</v>
      </c>
      <c r="H947">
        <v>14580</v>
      </c>
      <c r="I947">
        <v>252</v>
      </c>
      <c r="J947" t="s">
        <v>29</v>
      </c>
      <c r="K947" t="s">
        <v>30</v>
      </c>
      <c r="L947">
        <v>850000</v>
      </c>
      <c r="M947">
        <v>2003</v>
      </c>
      <c r="N947">
        <v>7.2</v>
      </c>
      <c r="O947">
        <v>-30061</v>
      </c>
      <c r="S947" t="s">
        <v>2626</v>
      </c>
      <c r="T947">
        <v>98</v>
      </c>
      <c r="U947">
        <v>6.6</v>
      </c>
      <c r="V947">
        <v>6.6</v>
      </c>
      <c r="W947">
        <v>7.8529999999999998</v>
      </c>
    </row>
    <row r="948" spans="1:23" x14ac:dyDescent="0.3">
      <c r="A948" t="s">
        <v>1147</v>
      </c>
      <c r="B948">
        <v>195</v>
      </c>
      <c r="C948">
        <v>122</v>
      </c>
      <c r="D948">
        <v>3950029</v>
      </c>
      <c r="E948" t="s">
        <v>92</v>
      </c>
      <c r="F948" t="s">
        <v>2627</v>
      </c>
      <c r="G948" t="s">
        <v>2628</v>
      </c>
      <c r="H948">
        <v>12411</v>
      </c>
      <c r="I948">
        <v>89</v>
      </c>
      <c r="J948" t="s">
        <v>90</v>
      </c>
      <c r="K948" t="s">
        <v>241</v>
      </c>
      <c r="L948">
        <v>4000000</v>
      </c>
      <c r="M948">
        <v>2010</v>
      </c>
      <c r="N948">
        <v>7.2</v>
      </c>
      <c r="O948">
        <v>-49971</v>
      </c>
      <c r="S948" t="s">
        <v>2629</v>
      </c>
      <c r="T948">
        <v>98</v>
      </c>
      <c r="U948">
        <v>6.6</v>
      </c>
      <c r="V948">
        <v>6.6</v>
      </c>
      <c r="W948">
        <v>7.8529999999999998</v>
      </c>
    </row>
    <row r="949" spans="1:23" x14ac:dyDescent="0.3">
      <c r="A949" t="s">
        <v>1153</v>
      </c>
      <c r="B949">
        <v>12</v>
      </c>
      <c r="C949">
        <v>119</v>
      </c>
      <c r="D949">
        <v>798341</v>
      </c>
      <c r="E949" t="s">
        <v>1103</v>
      </c>
      <c r="F949" t="s">
        <v>453</v>
      </c>
      <c r="G949" t="s">
        <v>2630</v>
      </c>
      <c r="H949">
        <v>983</v>
      </c>
      <c r="I949">
        <v>63</v>
      </c>
      <c r="J949" t="s">
        <v>29</v>
      </c>
      <c r="K949" t="s">
        <v>30</v>
      </c>
      <c r="L949">
        <v>1000000</v>
      </c>
      <c r="M949">
        <v>2001</v>
      </c>
      <c r="N949">
        <v>7.2</v>
      </c>
      <c r="O949">
        <v>-201659</v>
      </c>
      <c r="S949" t="s">
        <v>2631</v>
      </c>
      <c r="T949">
        <v>96</v>
      </c>
      <c r="U949">
        <v>6.6</v>
      </c>
      <c r="V949">
        <v>6.6</v>
      </c>
      <c r="W949">
        <v>7.8529999999999998</v>
      </c>
    </row>
    <row r="950" spans="1:23" x14ac:dyDescent="0.3">
      <c r="A950" t="s">
        <v>1250</v>
      </c>
      <c r="B950">
        <v>109</v>
      </c>
      <c r="C950">
        <v>95</v>
      </c>
      <c r="D950">
        <v>1060591</v>
      </c>
      <c r="E950" t="s">
        <v>699</v>
      </c>
      <c r="F950" t="s">
        <v>2632</v>
      </c>
      <c r="G950" t="s">
        <v>2633</v>
      </c>
      <c r="H950">
        <v>9750</v>
      </c>
      <c r="I950">
        <v>66</v>
      </c>
      <c r="J950" t="s">
        <v>37</v>
      </c>
      <c r="K950" t="s">
        <v>241</v>
      </c>
      <c r="L950">
        <v>1300000</v>
      </c>
      <c r="M950">
        <v>2007</v>
      </c>
      <c r="N950">
        <v>7.2</v>
      </c>
      <c r="O950">
        <v>-239409</v>
      </c>
      <c r="S950" t="s">
        <v>2634</v>
      </c>
      <c r="T950">
        <v>94</v>
      </c>
      <c r="U950">
        <v>6.6</v>
      </c>
      <c r="V950">
        <v>6.6</v>
      </c>
      <c r="W950">
        <v>7.8529999999999998</v>
      </c>
    </row>
    <row r="951" spans="1:23" x14ac:dyDescent="0.3">
      <c r="A951" t="s">
        <v>478</v>
      </c>
      <c r="B951">
        <v>43</v>
      </c>
      <c r="C951">
        <v>95</v>
      </c>
      <c r="D951">
        <v>695229</v>
      </c>
      <c r="E951" t="s">
        <v>73</v>
      </c>
      <c r="F951" t="s">
        <v>478</v>
      </c>
      <c r="G951" t="s">
        <v>2635</v>
      </c>
      <c r="H951">
        <v>11369</v>
      </c>
      <c r="I951">
        <v>65</v>
      </c>
      <c r="J951" t="s">
        <v>29</v>
      </c>
      <c r="K951" t="s">
        <v>30</v>
      </c>
      <c r="L951">
        <v>1300000</v>
      </c>
      <c r="M951">
        <v>1996</v>
      </c>
      <c r="N951">
        <v>7.2</v>
      </c>
      <c r="O951">
        <v>-604771</v>
      </c>
      <c r="S951" t="s">
        <v>2636</v>
      </c>
      <c r="T951">
        <v>94</v>
      </c>
      <c r="U951">
        <v>6.6</v>
      </c>
      <c r="V951">
        <v>6.6</v>
      </c>
      <c r="W951">
        <v>7.8529999999999998</v>
      </c>
    </row>
    <row r="952" spans="1:23" x14ac:dyDescent="0.3">
      <c r="A952" t="s">
        <v>1234</v>
      </c>
      <c r="B952">
        <v>84</v>
      </c>
      <c r="C952">
        <v>98</v>
      </c>
      <c r="D952">
        <v>406035</v>
      </c>
      <c r="E952" t="s">
        <v>92</v>
      </c>
      <c r="F952" t="s">
        <v>921</v>
      </c>
      <c r="G952" t="s">
        <v>2637</v>
      </c>
      <c r="H952">
        <v>30314</v>
      </c>
      <c r="I952">
        <v>159</v>
      </c>
      <c r="J952" t="s">
        <v>29</v>
      </c>
      <c r="K952" t="s">
        <v>30</v>
      </c>
      <c r="L952">
        <v>1500000</v>
      </c>
      <c r="M952">
        <v>2001</v>
      </c>
      <c r="N952">
        <v>7.2</v>
      </c>
      <c r="O952">
        <v>-1093965</v>
      </c>
      <c r="S952" t="s">
        <v>2638</v>
      </c>
      <c r="T952">
        <v>93</v>
      </c>
      <c r="U952">
        <v>6.6</v>
      </c>
      <c r="V952">
        <v>6.6</v>
      </c>
      <c r="W952">
        <v>7.8529999999999998</v>
      </c>
    </row>
    <row r="953" spans="1:23" x14ac:dyDescent="0.3">
      <c r="A953" t="s">
        <v>1000</v>
      </c>
      <c r="B953">
        <v>152</v>
      </c>
      <c r="C953">
        <v>90</v>
      </c>
      <c r="D953">
        <v>4859475</v>
      </c>
      <c r="E953" t="s">
        <v>588</v>
      </c>
      <c r="F953" t="s">
        <v>2639</v>
      </c>
      <c r="G953" t="s">
        <v>2640</v>
      </c>
      <c r="H953">
        <v>116910</v>
      </c>
      <c r="I953">
        <v>520</v>
      </c>
      <c r="J953" t="s">
        <v>29</v>
      </c>
      <c r="K953" t="s">
        <v>30</v>
      </c>
      <c r="L953">
        <v>6000000</v>
      </c>
      <c r="M953">
        <v>1999</v>
      </c>
      <c r="N953">
        <v>7.2</v>
      </c>
      <c r="O953">
        <v>-1140525</v>
      </c>
      <c r="S953" t="s">
        <v>2641</v>
      </c>
      <c r="T953">
        <v>92</v>
      </c>
      <c r="U953">
        <v>6.6</v>
      </c>
      <c r="V953">
        <v>6.6</v>
      </c>
      <c r="W953">
        <v>7.8529999999999998</v>
      </c>
    </row>
    <row r="954" spans="1:23" x14ac:dyDescent="0.3">
      <c r="A954" t="s">
        <v>1268</v>
      </c>
      <c r="B954">
        <v>10</v>
      </c>
      <c r="C954">
        <v>89</v>
      </c>
      <c r="D954">
        <v>444044</v>
      </c>
      <c r="E954" t="s">
        <v>92</v>
      </c>
      <c r="F954" t="s">
        <v>2642</v>
      </c>
      <c r="G954" t="s">
        <v>2643</v>
      </c>
      <c r="H954">
        <v>744</v>
      </c>
      <c r="I954">
        <v>19</v>
      </c>
      <c r="J954" t="s">
        <v>29</v>
      </c>
      <c r="K954" t="s">
        <v>30</v>
      </c>
      <c r="L954">
        <v>1900000</v>
      </c>
      <c r="M954">
        <v>2015</v>
      </c>
      <c r="N954">
        <v>7.2</v>
      </c>
      <c r="O954">
        <v>-1455956</v>
      </c>
      <c r="S954" t="s">
        <v>2644</v>
      </c>
      <c r="T954">
        <v>92</v>
      </c>
      <c r="U954">
        <v>6.6</v>
      </c>
      <c r="V954">
        <v>6.6</v>
      </c>
      <c r="W954">
        <v>7.8529999999999998</v>
      </c>
    </row>
    <row r="955" spans="1:23" x14ac:dyDescent="0.3">
      <c r="A955" t="s">
        <v>1253</v>
      </c>
      <c r="B955">
        <v>210</v>
      </c>
      <c r="C955">
        <v>95</v>
      </c>
      <c r="D955">
        <v>143523463</v>
      </c>
      <c r="E955" t="s">
        <v>1440</v>
      </c>
      <c r="F955" t="s">
        <v>221</v>
      </c>
      <c r="G955" t="s">
        <v>2645</v>
      </c>
      <c r="H955">
        <v>64322</v>
      </c>
      <c r="I955">
        <v>145</v>
      </c>
      <c r="J955" t="s">
        <v>29</v>
      </c>
      <c r="K955" t="s">
        <v>30</v>
      </c>
      <c r="L955">
        <v>145000000</v>
      </c>
      <c r="M955">
        <v>2016</v>
      </c>
      <c r="N955">
        <v>7.2</v>
      </c>
      <c r="O955">
        <v>-1476537</v>
      </c>
      <c r="S955" t="s">
        <v>2646</v>
      </c>
      <c r="T955">
        <v>91</v>
      </c>
      <c r="U955">
        <v>6.6</v>
      </c>
      <c r="V955">
        <v>6.6</v>
      </c>
      <c r="W955">
        <v>7.8529999999999998</v>
      </c>
    </row>
    <row r="956" spans="1:23" x14ac:dyDescent="0.3">
      <c r="A956" t="s">
        <v>1144</v>
      </c>
      <c r="B956">
        <v>35</v>
      </c>
      <c r="C956">
        <v>123</v>
      </c>
      <c r="D956">
        <v>26893</v>
      </c>
      <c r="E956" t="s">
        <v>424</v>
      </c>
      <c r="F956" t="s">
        <v>751</v>
      </c>
      <c r="G956" t="s">
        <v>2647</v>
      </c>
      <c r="H956">
        <v>4391</v>
      </c>
      <c r="I956">
        <v>26</v>
      </c>
      <c r="J956" t="s">
        <v>90</v>
      </c>
      <c r="K956" t="s">
        <v>241</v>
      </c>
      <c r="L956">
        <v>1600000</v>
      </c>
      <c r="M956">
        <v>1969</v>
      </c>
      <c r="N956">
        <v>7.2</v>
      </c>
      <c r="O956">
        <v>-1573107</v>
      </c>
      <c r="S956" t="s">
        <v>1238</v>
      </c>
      <c r="T956">
        <v>90</v>
      </c>
      <c r="U956">
        <v>6.6</v>
      </c>
      <c r="V956">
        <v>6.6</v>
      </c>
      <c r="W956">
        <v>7.8529999999999998</v>
      </c>
    </row>
    <row r="957" spans="1:23" x14ac:dyDescent="0.3">
      <c r="A957" t="s">
        <v>1212</v>
      </c>
      <c r="B957">
        <v>163</v>
      </c>
      <c r="C957">
        <v>101</v>
      </c>
      <c r="D957">
        <v>6350058</v>
      </c>
      <c r="E957" t="s">
        <v>699</v>
      </c>
      <c r="F957" t="s">
        <v>2648</v>
      </c>
      <c r="G957" t="s">
        <v>2649</v>
      </c>
      <c r="H957">
        <v>106098</v>
      </c>
      <c r="I957">
        <v>150</v>
      </c>
      <c r="J957" t="s">
        <v>29</v>
      </c>
      <c r="K957" t="s">
        <v>30</v>
      </c>
      <c r="L957">
        <v>8000000</v>
      </c>
      <c r="M957">
        <v>2010</v>
      </c>
      <c r="N957">
        <v>7.2</v>
      </c>
      <c r="O957">
        <v>-1649942</v>
      </c>
      <c r="S957" t="s">
        <v>2650</v>
      </c>
      <c r="T957">
        <v>90</v>
      </c>
      <c r="U957">
        <v>6.6</v>
      </c>
      <c r="V957">
        <v>6.6</v>
      </c>
      <c r="W957">
        <v>7.8529999999999998</v>
      </c>
    </row>
    <row r="958" spans="1:23" x14ac:dyDescent="0.3">
      <c r="A958" t="s">
        <v>1279</v>
      </c>
      <c r="B958">
        <v>173</v>
      </c>
      <c r="C958">
        <v>66</v>
      </c>
      <c r="D958">
        <v>38108</v>
      </c>
      <c r="E958" t="s">
        <v>2651</v>
      </c>
      <c r="F958" t="s">
        <v>2652</v>
      </c>
      <c r="G958" t="s">
        <v>2653</v>
      </c>
      <c r="H958">
        <v>40878</v>
      </c>
      <c r="I958">
        <v>124</v>
      </c>
      <c r="J958" t="s">
        <v>174</v>
      </c>
      <c r="K958" t="s">
        <v>408</v>
      </c>
      <c r="L958">
        <v>2600000</v>
      </c>
      <c r="M958">
        <v>2007</v>
      </c>
      <c r="N958">
        <v>7.2</v>
      </c>
      <c r="O958">
        <v>-2561892</v>
      </c>
      <c r="S958" t="s">
        <v>2654</v>
      </c>
      <c r="T958">
        <v>90</v>
      </c>
      <c r="U958">
        <v>6.6</v>
      </c>
      <c r="V958">
        <v>6.6</v>
      </c>
      <c r="W958">
        <v>7.8529999999999998</v>
      </c>
    </row>
    <row r="959" spans="1:23" x14ac:dyDescent="0.3">
      <c r="A959" t="s">
        <v>493</v>
      </c>
      <c r="B959">
        <v>82</v>
      </c>
      <c r="C959">
        <v>140</v>
      </c>
      <c r="D959">
        <v>35183792</v>
      </c>
      <c r="E959" t="s">
        <v>2655</v>
      </c>
      <c r="F959" t="s">
        <v>1518</v>
      </c>
      <c r="G959" t="s">
        <v>2656</v>
      </c>
      <c r="H959">
        <v>68159</v>
      </c>
      <c r="I959">
        <v>209</v>
      </c>
      <c r="J959" t="s">
        <v>29</v>
      </c>
      <c r="K959" t="s">
        <v>30</v>
      </c>
      <c r="L959">
        <v>38000000</v>
      </c>
      <c r="M959">
        <v>1991</v>
      </c>
      <c r="N959">
        <v>7.2</v>
      </c>
      <c r="O959">
        <v>-2816208</v>
      </c>
      <c r="S959" t="s">
        <v>2657</v>
      </c>
      <c r="T959">
        <v>88</v>
      </c>
      <c r="U959">
        <v>6.6</v>
      </c>
      <c r="V959">
        <v>6.6</v>
      </c>
      <c r="W959">
        <v>7.8529999999999998</v>
      </c>
    </row>
    <row r="960" spans="1:23" x14ac:dyDescent="0.3">
      <c r="A960" t="s">
        <v>1262</v>
      </c>
      <c r="B960">
        <v>205</v>
      </c>
      <c r="C960">
        <v>93</v>
      </c>
      <c r="D960">
        <v>611709</v>
      </c>
      <c r="E960" t="s">
        <v>73</v>
      </c>
      <c r="F960" t="s">
        <v>2658</v>
      </c>
      <c r="G960" t="s">
        <v>2659</v>
      </c>
      <c r="H960">
        <v>15267</v>
      </c>
      <c r="I960">
        <v>41</v>
      </c>
      <c r="J960" t="s">
        <v>90</v>
      </c>
      <c r="K960" t="s">
        <v>2660</v>
      </c>
      <c r="L960">
        <v>3850000</v>
      </c>
      <c r="M960">
        <v>2011</v>
      </c>
      <c r="N960">
        <v>7.2</v>
      </c>
      <c r="O960">
        <v>-3238291</v>
      </c>
      <c r="S960" t="s">
        <v>2661</v>
      </c>
      <c r="T960">
        <v>84</v>
      </c>
      <c r="U960">
        <v>6.6</v>
      </c>
      <c r="V960">
        <v>6.6</v>
      </c>
      <c r="W960">
        <v>7.8529999999999998</v>
      </c>
    </row>
    <row r="961" spans="1:23" x14ac:dyDescent="0.3">
      <c r="A961" t="s">
        <v>1790</v>
      </c>
      <c r="B961">
        <v>161</v>
      </c>
      <c r="C961">
        <v>125</v>
      </c>
      <c r="D961">
        <v>1110286</v>
      </c>
      <c r="E961" t="s">
        <v>588</v>
      </c>
      <c r="F961" t="s">
        <v>761</v>
      </c>
      <c r="G961" t="s">
        <v>2662</v>
      </c>
      <c r="H961">
        <v>9727</v>
      </c>
      <c r="I961">
        <v>65</v>
      </c>
      <c r="J961" t="s">
        <v>29</v>
      </c>
      <c r="K961" t="s">
        <v>30</v>
      </c>
      <c r="L961">
        <v>4825000</v>
      </c>
      <c r="M961">
        <v>2009</v>
      </c>
      <c r="N961">
        <v>7.2</v>
      </c>
      <c r="O961">
        <v>-3714714</v>
      </c>
      <c r="S961" t="s">
        <v>2663</v>
      </c>
      <c r="T961">
        <v>78</v>
      </c>
      <c r="U961">
        <v>6.6</v>
      </c>
      <c r="V961">
        <v>6.6</v>
      </c>
      <c r="W961">
        <v>7.8529999999999998</v>
      </c>
    </row>
    <row r="962" spans="1:23" x14ac:dyDescent="0.3">
      <c r="A962" t="s">
        <v>1228</v>
      </c>
      <c r="B962">
        <v>129</v>
      </c>
      <c r="C962">
        <v>99</v>
      </c>
      <c r="D962">
        <v>2207975</v>
      </c>
      <c r="E962" t="s">
        <v>2564</v>
      </c>
      <c r="F962" t="s">
        <v>2664</v>
      </c>
      <c r="G962" t="s">
        <v>2665</v>
      </c>
      <c r="H962">
        <v>28855</v>
      </c>
      <c r="I962">
        <v>190</v>
      </c>
      <c r="J962" t="s">
        <v>29</v>
      </c>
      <c r="K962" t="s">
        <v>30</v>
      </c>
      <c r="L962">
        <v>6000000</v>
      </c>
      <c r="M962">
        <v>2003</v>
      </c>
      <c r="N962">
        <v>7.2</v>
      </c>
      <c r="O962">
        <v>-3792025</v>
      </c>
      <c r="S962" t="s">
        <v>1204</v>
      </c>
      <c r="T962">
        <v>105</v>
      </c>
      <c r="U962">
        <v>6.6</v>
      </c>
      <c r="V962">
        <v>6.6</v>
      </c>
      <c r="W962">
        <v>7.8529999999999998</v>
      </c>
    </row>
    <row r="963" spans="1:23" x14ac:dyDescent="0.3">
      <c r="A963" t="s">
        <v>1072</v>
      </c>
      <c r="B963">
        <v>93</v>
      </c>
      <c r="C963">
        <v>123</v>
      </c>
      <c r="D963">
        <v>2122561</v>
      </c>
      <c r="E963" t="s">
        <v>289</v>
      </c>
      <c r="F963" t="s">
        <v>154</v>
      </c>
      <c r="G963" t="s">
        <v>2666</v>
      </c>
      <c r="H963">
        <v>99033</v>
      </c>
      <c r="I963">
        <v>434</v>
      </c>
      <c r="J963" t="s">
        <v>29</v>
      </c>
      <c r="K963" t="s">
        <v>30</v>
      </c>
      <c r="L963">
        <v>6000000</v>
      </c>
      <c r="M963">
        <v>1995</v>
      </c>
      <c r="N963">
        <v>7.2</v>
      </c>
      <c r="O963">
        <v>-3877439</v>
      </c>
      <c r="S963" t="s">
        <v>1884</v>
      </c>
      <c r="T963">
        <v>133</v>
      </c>
      <c r="U963">
        <v>6.8</v>
      </c>
      <c r="V963">
        <v>6.58</v>
      </c>
      <c r="W963">
        <v>7.8529999999999998</v>
      </c>
    </row>
    <row r="964" spans="1:23" x14ac:dyDescent="0.3">
      <c r="A964" t="s">
        <v>1221</v>
      </c>
      <c r="B964">
        <v>87</v>
      </c>
      <c r="C964">
        <v>100</v>
      </c>
      <c r="D964">
        <v>513836</v>
      </c>
      <c r="E964" t="s">
        <v>699</v>
      </c>
      <c r="F964" t="s">
        <v>2667</v>
      </c>
      <c r="G964" t="s">
        <v>2668</v>
      </c>
      <c r="H964">
        <v>6304</v>
      </c>
      <c r="I964">
        <v>21</v>
      </c>
      <c r="J964" t="s">
        <v>90</v>
      </c>
      <c r="K964" t="s">
        <v>241</v>
      </c>
      <c r="L964">
        <v>4600000</v>
      </c>
      <c r="M964">
        <v>2010</v>
      </c>
      <c r="N964">
        <v>7.2</v>
      </c>
      <c r="O964">
        <v>-4086164</v>
      </c>
      <c r="S964" t="s">
        <v>1884</v>
      </c>
      <c r="T964">
        <v>133</v>
      </c>
      <c r="U964">
        <v>6.8</v>
      </c>
      <c r="V964">
        <v>6.58</v>
      </c>
      <c r="W964">
        <v>7.8529999999999998</v>
      </c>
    </row>
    <row r="965" spans="1:23" x14ac:dyDescent="0.3">
      <c r="A965" t="s">
        <v>1240</v>
      </c>
      <c r="B965">
        <v>224</v>
      </c>
      <c r="C965">
        <v>97</v>
      </c>
      <c r="D965">
        <v>1818681</v>
      </c>
      <c r="E965" t="s">
        <v>39</v>
      </c>
      <c r="F965" t="s">
        <v>2669</v>
      </c>
      <c r="G965" t="s">
        <v>2670</v>
      </c>
      <c r="H965">
        <v>74435</v>
      </c>
      <c r="I965">
        <v>224</v>
      </c>
      <c r="J965" t="s">
        <v>29</v>
      </c>
      <c r="K965" t="s">
        <v>200</v>
      </c>
      <c r="L965">
        <v>7300000</v>
      </c>
      <c r="M965">
        <v>2009</v>
      </c>
      <c r="N965">
        <v>7.2</v>
      </c>
      <c r="O965">
        <v>-5481319</v>
      </c>
      <c r="S965" t="s">
        <v>2276</v>
      </c>
      <c r="T965">
        <v>102</v>
      </c>
      <c r="U965">
        <v>6.7</v>
      </c>
      <c r="V965">
        <v>6.58</v>
      </c>
      <c r="W965">
        <v>7.8529999999999998</v>
      </c>
    </row>
    <row r="966" spans="1:23" x14ac:dyDescent="0.3">
      <c r="A966" t="s">
        <v>1909</v>
      </c>
      <c r="B966">
        <v>163</v>
      </c>
      <c r="C966">
        <v>113</v>
      </c>
      <c r="D966">
        <v>1094798</v>
      </c>
      <c r="E966" t="s">
        <v>997</v>
      </c>
      <c r="F966" t="s">
        <v>1644</v>
      </c>
      <c r="G966" t="s">
        <v>2671</v>
      </c>
      <c r="H966">
        <v>11158</v>
      </c>
      <c r="I966">
        <v>73</v>
      </c>
      <c r="J966" t="s">
        <v>29</v>
      </c>
      <c r="K966" t="s">
        <v>200</v>
      </c>
      <c r="L966">
        <v>7200000</v>
      </c>
      <c r="M966">
        <v>2010</v>
      </c>
      <c r="N966">
        <v>7.2</v>
      </c>
      <c r="O966">
        <v>-6105202</v>
      </c>
      <c r="S966" t="s">
        <v>2276</v>
      </c>
      <c r="T966">
        <v>102</v>
      </c>
      <c r="U966">
        <v>6.7</v>
      </c>
      <c r="V966">
        <v>6.58</v>
      </c>
      <c r="W966">
        <v>7.8529999999999998</v>
      </c>
    </row>
    <row r="967" spans="1:23" x14ac:dyDescent="0.3">
      <c r="A967" t="s">
        <v>1203</v>
      </c>
      <c r="B967">
        <v>217</v>
      </c>
      <c r="C967">
        <v>105</v>
      </c>
      <c r="D967">
        <v>66637</v>
      </c>
      <c r="E967" t="s">
        <v>555</v>
      </c>
      <c r="F967" t="s">
        <v>478</v>
      </c>
      <c r="G967" t="s">
        <v>2672</v>
      </c>
      <c r="H967">
        <v>29608</v>
      </c>
      <c r="I967">
        <v>92</v>
      </c>
      <c r="J967" t="s">
        <v>29</v>
      </c>
      <c r="K967" t="s">
        <v>30</v>
      </c>
      <c r="L967">
        <v>6500000</v>
      </c>
      <c r="M967">
        <v>2009</v>
      </c>
      <c r="N967">
        <v>7.2</v>
      </c>
      <c r="O967">
        <v>-6433363</v>
      </c>
      <c r="S967" t="s">
        <v>648</v>
      </c>
      <c r="T967">
        <v>115</v>
      </c>
      <c r="U967">
        <v>6.6</v>
      </c>
      <c r="V967">
        <v>6.58</v>
      </c>
      <c r="W967">
        <v>7.8529999999999998</v>
      </c>
    </row>
    <row r="968" spans="1:23" x14ac:dyDescent="0.3">
      <c r="A968" t="s">
        <v>2673</v>
      </c>
      <c r="B968">
        <v>157</v>
      </c>
      <c r="C968">
        <v>123</v>
      </c>
      <c r="D968">
        <v>33508922</v>
      </c>
      <c r="E968" t="s">
        <v>92</v>
      </c>
      <c r="F968" t="s">
        <v>150</v>
      </c>
      <c r="G968" t="s">
        <v>2674</v>
      </c>
      <c r="H968">
        <v>95860</v>
      </c>
      <c r="I968">
        <v>660</v>
      </c>
      <c r="J968" t="s">
        <v>29</v>
      </c>
      <c r="K968" t="s">
        <v>30</v>
      </c>
      <c r="L968">
        <v>40000000</v>
      </c>
      <c r="M968">
        <v>2000</v>
      </c>
      <c r="N968">
        <v>7.2</v>
      </c>
      <c r="O968">
        <v>-6491078</v>
      </c>
      <c r="S968" t="s">
        <v>648</v>
      </c>
      <c r="T968">
        <v>115</v>
      </c>
      <c r="U968">
        <v>6.6</v>
      </c>
      <c r="V968">
        <v>6.58</v>
      </c>
      <c r="W968">
        <v>7.8529999999999998</v>
      </c>
    </row>
    <row r="969" spans="1:23" x14ac:dyDescent="0.3">
      <c r="A969" t="s">
        <v>1069</v>
      </c>
      <c r="B969">
        <v>390</v>
      </c>
      <c r="C969">
        <v>116</v>
      </c>
      <c r="D969">
        <v>12134420</v>
      </c>
      <c r="E969" t="s">
        <v>2675</v>
      </c>
      <c r="F969" t="s">
        <v>1879</v>
      </c>
      <c r="G969" t="s">
        <v>2676</v>
      </c>
      <c r="H969">
        <v>92237</v>
      </c>
      <c r="I969">
        <v>366</v>
      </c>
      <c r="J969" t="s">
        <v>29</v>
      </c>
      <c r="K969" t="s">
        <v>200</v>
      </c>
      <c r="L969">
        <v>20000000</v>
      </c>
      <c r="M969">
        <v>2010</v>
      </c>
      <c r="N969">
        <v>7.2</v>
      </c>
      <c r="O969">
        <v>-7865580</v>
      </c>
      <c r="S969" t="s">
        <v>2677</v>
      </c>
      <c r="T969">
        <v>95</v>
      </c>
      <c r="U969">
        <v>6.6</v>
      </c>
      <c r="V969">
        <v>6.57</v>
      </c>
      <c r="W969">
        <v>7.8529999999999998</v>
      </c>
    </row>
    <row r="970" spans="1:23" x14ac:dyDescent="0.3">
      <c r="A970" t="s">
        <v>2678</v>
      </c>
      <c r="B970">
        <v>94</v>
      </c>
      <c r="C970">
        <v>98</v>
      </c>
      <c r="D970">
        <v>1754319</v>
      </c>
      <c r="E970" t="s">
        <v>588</v>
      </c>
      <c r="F970" t="s">
        <v>2679</v>
      </c>
      <c r="G970" t="s">
        <v>2680</v>
      </c>
      <c r="H970">
        <v>13174</v>
      </c>
      <c r="I970">
        <v>81</v>
      </c>
      <c r="J970" t="s">
        <v>29</v>
      </c>
      <c r="K970" t="s">
        <v>30</v>
      </c>
      <c r="L970">
        <v>10000000</v>
      </c>
      <c r="M970">
        <v>2011</v>
      </c>
      <c r="N970">
        <v>7.2</v>
      </c>
      <c r="O970">
        <v>-8245681</v>
      </c>
      <c r="S970" t="s">
        <v>2677</v>
      </c>
      <c r="T970">
        <v>95</v>
      </c>
      <c r="U970">
        <v>6.6</v>
      </c>
      <c r="V970">
        <v>6.57</v>
      </c>
      <c r="W970">
        <v>7.8529999999999998</v>
      </c>
    </row>
    <row r="971" spans="1:23" x14ac:dyDescent="0.3">
      <c r="A971" t="s">
        <v>2681</v>
      </c>
      <c r="B971">
        <v>80</v>
      </c>
      <c r="C971">
        <v>132</v>
      </c>
      <c r="D971">
        <v>1309849</v>
      </c>
      <c r="E971" t="s">
        <v>588</v>
      </c>
      <c r="F971" t="s">
        <v>930</v>
      </c>
      <c r="G971" t="s">
        <v>2682</v>
      </c>
      <c r="H971">
        <v>9395</v>
      </c>
      <c r="I971">
        <v>103</v>
      </c>
      <c r="J971" t="s">
        <v>29</v>
      </c>
      <c r="K971" t="s">
        <v>200</v>
      </c>
      <c r="L971">
        <v>10000000</v>
      </c>
      <c r="M971">
        <v>2002</v>
      </c>
      <c r="N971">
        <v>7.2</v>
      </c>
      <c r="O971">
        <v>-8690151</v>
      </c>
      <c r="S971" t="s">
        <v>2683</v>
      </c>
      <c r="T971">
        <v>132</v>
      </c>
      <c r="U971">
        <v>6.6</v>
      </c>
      <c r="V971">
        <v>6.57</v>
      </c>
      <c r="W971">
        <v>7.8529999999999998</v>
      </c>
    </row>
    <row r="972" spans="1:23" x14ac:dyDescent="0.3">
      <c r="A972" t="s">
        <v>1209</v>
      </c>
      <c r="B972">
        <v>82</v>
      </c>
      <c r="C972">
        <v>104</v>
      </c>
      <c r="D972">
        <v>1011054</v>
      </c>
      <c r="E972" t="s">
        <v>208</v>
      </c>
      <c r="F972" t="s">
        <v>436</v>
      </c>
      <c r="G972" t="s">
        <v>2684</v>
      </c>
      <c r="H972">
        <v>10585</v>
      </c>
      <c r="I972">
        <v>83</v>
      </c>
      <c r="J972" t="s">
        <v>29</v>
      </c>
      <c r="K972" t="s">
        <v>442</v>
      </c>
      <c r="L972">
        <v>10000000</v>
      </c>
      <c r="M972">
        <v>2003</v>
      </c>
      <c r="N972">
        <v>7.2</v>
      </c>
      <c r="O972">
        <v>-8988946</v>
      </c>
      <c r="S972" t="s">
        <v>2683</v>
      </c>
      <c r="T972">
        <v>132</v>
      </c>
      <c r="U972">
        <v>6.6</v>
      </c>
      <c r="V972">
        <v>6.57</v>
      </c>
      <c r="W972">
        <v>7.8529999999999998</v>
      </c>
    </row>
    <row r="973" spans="1:23" x14ac:dyDescent="0.3">
      <c r="A973" t="s">
        <v>1171</v>
      </c>
      <c r="B973">
        <v>81</v>
      </c>
      <c r="C973">
        <v>114</v>
      </c>
      <c r="D973">
        <v>447750</v>
      </c>
      <c r="E973" t="s">
        <v>208</v>
      </c>
      <c r="F973" t="s">
        <v>2685</v>
      </c>
      <c r="G973" t="s">
        <v>2686</v>
      </c>
      <c r="H973">
        <v>18520</v>
      </c>
      <c r="I973">
        <v>133</v>
      </c>
      <c r="J973" t="s">
        <v>29</v>
      </c>
      <c r="K973" t="s">
        <v>30</v>
      </c>
      <c r="L973">
        <v>10000000</v>
      </c>
      <c r="M973">
        <v>2000</v>
      </c>
      <c r="N973">
        <v>7.2</v>
      </c>
      <c r="O973">
        <v>-9552250</v>
      </c>
      <c r="S973" t="s">
        <v>736</v>
      </c>
      <c r="T973">
        <v>113</v>
      </c>
      <c r="U973">
        <v>6.1</v>
      </c>
      <c r="V973">
        <v>6.57</v>
      </c>
      <c r="W973">
        <v>7.8529999999999998</v>
      </c>
    </row>
    <row r="974" spans="1:23" x14ac:dyDescent="0.3">
      <c r="A974" t="s">
        <v>539</v>
      </c>
      <c r="B974">
        <v>218</v>
      </c>
      <c r="C974">
        <v>92</v>
      </c>
      <c r="D974">
        <v>5306447</v>
      </c>
      <c r="E974" t="s">
        <v>289</v>
      </c>
      <c r="F974" t="s">
        <v>1618</v>
      </c>
      <c r="G974" t="s">
        <v>2687</v>
      </c>
      <c r="H974">
        <v>58967</v>
      </c>
      <c r="I974">
        <v>169</v>
      </c>
      <c r="J974" t="s">
        <v>29</v>
      </c>
      <c r="K974" t="s">
        <v>30</v>
      </c>
      <c r="L974">
        <v>15000000</v>
      </c>
      <c r="M974">
        <v>2009</v>
      </c>
      <c r="N974">
        <v>7.2</v>
      </c>
      <c r="O974">
        <v>-9693553</v>
      </c>
      <c r="S974" t="s">
        <v>2286</v>
      </c>
      <c r="T974">
        <v>110</v>
      </c>
      <c r="U974">
        <v>6.3</v>
      </c>
      <c r="V974">
        <v>6.57</v>
      </c>
      <c r="W974">
        <v>7.8529999999999998</v>
      </c>
    </row>
    <row r="975" spans="1:23" x14ac:dyDescent="0.3">
      <c r="A975" t="s">
        <v>2688</v>
      </c>
      <c r="B975">
        <v>112</v>
      </c>
      <c r="C975">
        <v>110</v>
      </c>
      <c r="D975">
        <v>5900000</v>
      </c>
      <c r="E975" t="s">
        <v>309</v>
      </c>
      <c r="F975" t="s">
        <v>2689</v>
      </c>
      <c r="G975" t="s">
        <v>2690</v>
      </c>
      <c r="H975">
        <v>98629</v>
      </c>
      <c r="I975">
        <v>316</v>
      </c>
      <c r="J975" t="s">
        <v>29</v>
      </c>
      <c r="K975" t="s">
        <v>200</v>
      </c>
      <c r="L975">
        <v>16000000</v>
      </c>
      <c r="M975">
        <v>1986</v>
      </c>
      <c r="N975">
        <v>7.2</v>
      </c>
      <c r="O975">
        <v>-10100000</v>
      </c>
      <c r="S975" t="s">
        <v>2286</v>
      </c>
      <c r="T975">
        <v>110</v>
      </c>
      <c r="U975">
        <v>6.3</v>
      </c>
      <c r="V975">
        <v>6.57</v>
      </c>
      <c r="W975">
        <v>7.8529999999999998</v>
      </c>
    </row>
    <row r="976" spans="1:23" x14ac:dyDescent="0.3">
      <c r="A976" t="s">
        <v>812</v>
      </c>
      <c r="B976">
        <v>141</v>
      </c>
      <c r="C976">
        <v>84</v>
      </c>
      <c r="D976">
        <v>1197786</v>
      </c>
      <c r="E976" t="s">
        <v>1576</v>
      </c>
      <c r="F976" t="s">
        <v>2691</v>
      </c>
      <c r="G976" t="s">
        <v>2692</v>
      </c>
      <c r="H976">
        <v>55928</v>
      </c>
      <c r="I976">
        <v>157</v>
      </c>
      <c r="J976" t="s">
        <v>90</v>
      </c>
      <c r="K976" t="s">
        <v>241</v>
      </c>
      <c r="L976">
        <v>12000000</v>
      </c>
      <c r="M976">
        <v>2004</v>
      </c>
      <c r="N976">
        <v>7.2</v>
      </c>
      <c r="O976">
        <v>-10802214</v>
      </c>
      <c r="S976" t="s">
        <v>1140</v>
      </c>
      <c r="T976">
        <v>129</v>
      </c>
      <c r="U976">
        <v>7.2</v>
      </c>
      <c r="V976">
        <v>6.56</v>
      </c>
      <c r="W976">
        <v>7.8529999999999998</v>
      </c>
    </row>
    <row r="977" spans="1:23" x14ac:dyDescent="0.3">
      <c r="A977" t="s">
        <v>481</v>
      </c>
      <c r="B977">
        <v>362</v>
      </c>
      <c r="C977">
        <v>107</v>
      </c>
      <c r="D977">
        <v>123207194</v>
      </c>
      <c r="E977" t="s">
        <v>2693</v>
      </c>
      <c r="F977" t="s">
        <v>482</v>
      </c>
      <c r="G977" t="s">
        <v>2694</v>
      </c>
      <c r="H977">
        <v>183208</v>
      </c>
      <c r="I977">
        <v>337</v>
      </c>
      <c r="J977" t="s">
        <v>29</v>
      </c>
      <c r="K977" t="s">
        <v>30</v>
      </c>
      <c r="L977">
        <v>135000000</v>
      </c>
      <c r="M977">
        <v>2011</v>
      </c>
      <c r="N977">
        <v>7.2</v>
      </c>
      <c r="O977">
        <v>-11792806</v>
      </c>
      <c r="S977" t="s">
        <v>1140</v>
      </c>
      <c r="T977">
        <v>129</v>
      </c>
      <c r="U977">
        <v>7.2</v>
      </c>
      <c r="V977">
        <v>6.56</v>
      </c>
      <c r="W977">
        <v>7.8529999999999998</v>
      </c>
    </row>
    <row r="978" spans="1:23" x14ac:dyDescent="0.3">
      <c r="A978" t="s">
        <v>1962</v>
      </c>
      <c r="B978">
        <v>160</v>
      </c>
      <c r="C978">
        <v>99</v>
      </c>
      <c r="D978">
        <v>8855646</v>
      </c>
      <c r="E978" t="s">
        <v>529</v>
      </c>
      <c r="F978" t="s">
        <v>44</v>
      </c>
      <c r="G978" t="s">
        <v>2695</v>
      </c>
      <c r="H978">
        <v>49855</v>
      </c>
      <c r="I978">
        <v>117</v>
      </c>
      <c r="J978" t="s">
        <v>29</v>
      </c>
      <c r="K978" t="s">
        <v>30</v>
      </c>
      <c r="L978">
        <v>21000000</v>
      </c>
      <c r="M978">
        <v>2009</v>
      </c>
      <c r="N978">
        <v>7.2</v>
      </c>
      <c r="O978">
        <v>-12144354</v>
      </c>
      <c r="S978" t="s">
        <v>1801</v>
      </c>
      <c r="T978">
        <v>118</v>
      </c>
      <c r="U978">
        <v>6.5</v>
      </c>
      <c r="V978">
        <v>6.56</v>
      </c>
      <c r="W978">
        <v>7.8529999999999998</v>
      </c>
    </row>
    <row r="979" spans="1:23" x14ac:dyDescent="0.3">
      <c r="A979" t="s">
        <v>420</v>
      </c>
      <c r="B979">
        <v>412</v>
      </c>
      <c r="C979">
        <v>122</v>
      </c>
      <c r="D979">
        <v>17750583</v>
      </c>
      <c r="E979" t="s">
        <v>393</v>
      </c>
      <c r="F979" t="s">
        <v>351</v>
      </c>
      <c r="G979" t="s">
        <v>2696</v>
      </c>
      <c r="H979">
        <v>93548</v>
      </c>
      <c r="I979">
        <v>307</v>
      </c>
      <c r="J979" t="s">
        <v>29</v>
      </c>
      <c r="K979" t="s">
        <v>200</v>
      </c>
      <c r="L979">
        <v>30000000</v>
      </c>
      <c r="M979">
        <v>2015</v>
      </c>
      <c r="N979">
        <v>7.2</v>
      </c>
      <c r="O979">
        <v>-12249417</v>
      </c>
      <c r="S979" t="s">
        <v>1801</v>
      </c>
      <c r="T979">
        <v>118</v>
      </c>
      <c r="U979">
        <v>6.5</v>
      </c>
      <c r="V979">
        <v>6.56</v>
      </c>
      <c r="W979">
        <v>7.8529999999999998</v>
      </c>
    </row>
    <row r="980" spans="1:23" x14ac:dyDescent="0.3">
      <c r="A980" t="s">
        <v>1473</v>
      </c>
      <c r="B980">
        <v>90</v>
      </c>
      <c r="C980">
        <v>102</v>
      </c>
      <c r="D980">
        <v>10660147</v>
      </c>
      <c r="E980" t="s">
        <v>588</v>
      </c>
      <c r="F980" t="s">
        <v>2697</v>
      </c>
      <c r="G980" t="s">
        <v>2698</v>
      </c>
      <c r="H980">
        <v>17740</v>
      </c>
      <c r="I980">
        <v>165</v>
      </c>
      <c r="J980" t="s">
        <v>29</v>
      </c>
      <c r="K980" t="s">
        <v>200</v>
      </c>
      <c r="L980">
        <v>23000000</v>
      </c>
      <c r="M980">
        <v>1999</v>
      </c>
      <c r="N980">
        <v>7.2</v>
      </c>
      <c r="O980">
        <v>-12339853</v>
      </c>
      <c r="S980" t="s">
        <v>2085</v>
      </c>
      <c r="T980">
        <v>139.5</v>
      </c>
      <c r="U980">
        <v>6.55</v>
      </c>
      <c r="V980">
        <v>6.55</v>
      </c>
      <c r="W980">
        <v>7.8529999999999998</v>
      </c>
    </row>
    <row r="981" spans="1:23" x14ac:dyDescent="0.3">
      <c r="A981" t="s">
        <v>1701</v>
      </c>
      <c r="B981">
        <v>328</v>
      </c>
      <c r="C981">
        <v>103</v>
      </c>
      <c r="D981">
        <v>2412045</v>
      </c>
      <c r="E981" t="s">
        <v>739</v>
      </c>
      <c r="F981" t="s">
        <v>1207</v>
      </c>
      <c r="G981" t="s">
        <v>2699</v>
      </c>
      <c r="H981">
        <v>109873</v>
      </c>
      <c r="I981">
        <v>320</v>
      </c>
      <c r="J981" t="s">
        <v>29</v>
      </c>
      <c r="K981" t="s">
        <v>200</v>
      </c>
      <c r="L981">
        <v>15000000</v>
      </c>
      <c r="M981">
        <v>2010</v>
      </c>
      <c r="N981">
        <v>7.2</v>
      </c>
      <c r="O981">
        <v>-12587955</v>
      </c>
      <c r="S981" t="s">
        <v>2571</v>
      </c>
      <c r="T981">
        <v>134.5</v>
      </c>
      <c r="U981">
        <v>6.75</v>
      </c>
      <c r="V981">
        <v>6.55</v>
      </c>
      <c r="W981">
        <v>7.8529999999999998</v>
      </c>
    </row>
    <row r="982" spans="1:23" x14ac:dyDescent="0.3">
      <c r="A982" t="s">
        <v>1157</v>
      </c>
      <c r="B982">
        <v>146</v>
      </c>
      <c r="C982">
        <v>118</v>
      </c>
      <c r="D982">
        <v>2849142</v>
      </c>
      <c r="E982" t="s">
        <v>92</v>
      </c>
      <c r="F982" t="s">
        <v>2700</v>
      </c>
      <c r="G982" t="s">
        <v>2701</v>
      </c>
      <c r="H982">
        <v>24104</v>
      </c>
      <c r="I982">
        <v>88</v>
      </c>
      <c r="J982" t="s">
        <v>29</v>
      </c>
      <c r="K982" t="s">
        <v>30</v>
      </c>
      <c r="L982">
        <v>16000000</v>
      </c>
      <c r="M982">
        <v>2007</v>
      </c>
      <c r="N982">
        <v>7.2</v>
      </c>
      <c r="O982">
        <v>-13150858</v>
      </c>
      <c r="S982" t="s">
        <v>2571</v>
      </c>
      <c r="T982">
        <v>134.5</v>
      </c>
      <c r="U982">
        <v>6.75</v>
      </c>
      <c r="V982">
        <v>6.55</v>
      </c>
      <c r="W982">
        <v>7.8529999999999998</v>
      </c>
    </row>
    <row r="983" spans="1:23" x14ac:dyDescent="0.3">
      <c r="A983" t="s">
        <v>2702</v>
      </c>
      <c r="B983">
        <v>116</v>
      </c>
      <c r="C983">
        <v>116</v>
      </c>
      <c r="D983">
        <v>6002756</v>
      </c>
      <c r="E983" t="s">
        <v>379</v>
      </c>
      <c r="F983" t="s">
        <v>400</v>
      </c>
      <c r="G983" t="s">
        <v>2703</v>
      </c>
      <c r="H983">
        <v>24997</v>
      </c>
      <c r="I983">
        <v>75</v>
      </c>
      <c r="J983" t="s">
        <v>29</v>
      </c>
      <c r="K983" t="s">
        <v>30</v>
      </c>
      <c r="L983">
        <v>20000000</v>
      </c>
      <c r="M983">
        <v>2012</v>
      </c>
      <c r="N983">
        <v>7.2</v>
      </c>
      <c r="O983">
        <v>-13997244</v>
      </c>
      <c r="S983" t="s">
        <v>2027</v>
      </c>
      <c r="T983">
        <v>106.5</v>
      </c>
      <c r="U983">
        <v>6.35</v>
      </c>
      <c r="V983">
        <v>6.55</v>
      </c>
      <c r="W983">
        <v>7.8529999999999998</v>
      </c>
    </row>
    <row r="984" spans="1:23" x14ac:dyDescent="0.3">
      <c r="A984" t="s">
        <v>1229</v>
      </c>
      <c r="B984">
        <v>198</v>
      </c>
      <c r="C984">
        <v>124</v>
      </c>
      <c r="D984">
        <v>46975183</v>
      </c>
      <c r="E984" t="s">
        <v>1536</v>
      </c>
      <c r="F984" t="s">
        <v>2704</v>
      </c>
      <c r="G984" t="s">
        <v>2705</v>
      </c>
      <c r="H984">
        <v>256213</v>
      </c>
      <c r="I984">
        <v>338</v>
      </c>
      <c r="J984" t="s">
        <v>29</v>
      </c>
      <c r="K984" t="s">
        <v>30</v>
      </c>
      <c r="L984">
        <v>61000000</v>
      </c>
      <c r="M984">
        <v>2007</v>
      </c>
      <c r="N984">
        <v>7.2</v>
      </c>
      <c r="O984">
        <v>-14024817</v>
      </c>
      <c r="S984" t="s">
        <v>917</v>
      </c>
      <c r="T984">
        <v>131</v>
      </c>
      <c r="U984">
        <v>6.65</v>
      </c>
      <c r="V984">
        <v>6.55</v>
      </c>
      <c r="W984">
        <v>7.8529999999999998</v>
      </c>
    </row>
    <row r="985" spans="1:23" x14ac:dyDescent="0.3">
      <c r="A985" t="s">
        <v>2293</v>
      </c>
      <c r="B985">
        <v>79</v>
      </c>
      <c r="C985">
        <v>103</v>
      </c>
      <c r="D985">
        <v>676698</v>
      </c>
      <c r="E985" t="s">
        <v>140</v>
      </c>
      <c r="F985" t="s">
        <v>394</v>
      </c>
      <c r="G985" t="s">
        <v>2706</v>
      </c>
      <c r="H985">
        <v>26730</v>
      </c>
      <c r="I985">
        <v>180</v>
      </c>
      <c r="J985" t="s">
        <v>29</v>
      </c>
      <c r="K985" t="s">
        <v>30</v>
      </c>
      <c r="L985">
        <v>18000000</v>
      </c>
      <c r="M985">
        <v>2002</v>
      </c>
      <c r="N985">
        <v>7.2</v>
      </c>
      <c r="O985">
        <v>-17323302</v>
      </c>
      <c r="S985" t="s">
        <v>917</v>
      </c>
      <c r="T985">
        <v>131</v>
      </c>
      <c r="U985">
        <v>6.65</v>
      </c>
      <c r="V985">
        <v>6.55</v>
      </c>
      <c r="W985">
        <v>7.8529999999999998</v>
      </c>
    </row>
    <row r="986" spans="1:23" x14ac:dyDescent="0.3">
      <c r="A986" t="s">
        <v>1159</v>
      </c>
      <c r="B986">
        <v>28</v>
      </c>
      <c r="C986">
        <v>117</v>
      </c>
      <c r="D986">
        <v>777423</v>
      </c>
      <c r="E986" t="s">
        <v>379</v>
      </c>
      <c r="F986" t="s">
        <v>2707</v>
      </c>
      <c r="G986" t="s">
        <v>2708</v>
      </c>
      <c r="H986">
        <v>5841</v>
      </c>
      <c r="I986">
        <v>57</v>
      </c>
      <c r="J986" t="s">
        <v>29</v>
      </c>
      <c r="K986" t="s">
        <v>30</v>
      </c>
      <c r="L986">
        <v>25000000</v>
      </c>
      <c r="M986">
        <v>1998</v>
      </c>
      <c r="N986">
        <v>7.2</v>
      </c>
      <c r="O986">
        <v>-24222577</v>
      </c>
      <c r="S986" t="s">
        <v>2709</v>
      </c>
      <c r="T986">
        <v>101</v>
      </c>
      <c r="U986">
        <v>6.5</v>
      </c>
      <c r="V986">
        <v>6.55</v>
      </c>
      <c r="W986">
        <v>7.8529999999999998</v>
      </c>
    </row>
    <row r="987" spans="1:23" x14ac:dyDescent="0.3">
      <c r="A987" t="s">
        <v>288</v>
      </c>
      <c r="B987">
        <v>213</v>
      </c>
      <c r="C987">
        <v>105</v>
      </c>
      <c r="D987">
        <v>1260917</v>
      </c>
      <c r="E987" t="s">
        <v>2113</v>
      </c>
      <c r="F987" t="s">
        <v>2710</v>
      </c>
      <c r="G987" t="s">
        <v>2711</v>
      </c>
      <c r="H987">
        <v>24657</v>
      </c>
      <c r="I987">
        <v>71</v>
      </c>
      <c r="J987" t="s">
        <v>90</v>
      </c>
      <c r="K987" t="s">
        <v>241</v>
      </c>
      <c r="L987">
        <v>27000000</v>
      </c>
      <c r="M987">
        <v>2009</v>
      </c>
      <c r="N987">
        <v>7.2</v>
      </c>
      <c r="O987">
        <v>-25739083</v>
      </c>
      <c r="S987" t="s">
        <v>2709</v>
      </c>
      <c r="T987">
        <v>101</v>
      </c>
      <c r="U987">
        <v>6.5</v>
      </c>
      <c r="V987">
        <v>6.55</v>
      </c>
      <c r="W987">
        <v>7.8529999999999998</v>
      </c>
    </row>
    <row r="988" spans="1:23" x14ac:dyDescent="0.3">
      <c r="A988" t="s">
        <v>1277</v>
      </c>
      <c r="B988">
        <v>10</v>
      </c>
      <c r="C988">
        <v>80</v>
      </c>
      <c r="D988">
        <v>669276</v>
      </c>
      <c r="E988" t="s">
        <v>2712</v>
      </c>
      <c r="F988" t="s">
        <v>2533</v>
      </c>
      <c r="G988" t="s">
        <v>2713</v>
      </c>
      <c r="H988">
        <v>2541</v>
      </c>
      <c r="I988">
        <v>47</v>
      </c>
      <c r="J988" t="s">
        <v>29</v>
      </c>
      <c r="K988" t="s">
        <v>200</v>
      </c>
      <c r="L988">
        <v>28000000</v>
      </c>
      <c r="M988">
        <v>1993</v>
      </c>
      <c r="N988">
        <v>7.2</v>
      </c>
      <c r="O988">
        <v>-27330724</v>
      </c>
      <c r="S988" t="s">
        <v>2302</v>
      </c>
      <c r="T988">
        <v>97</v>
      </c>
      <c r="U988">
        <v>6.55</v>
      </c>
      <c r="V988">
        <v>6.55</v>
      </c>
      <c r="W988">
        <v>7.8529999999999998</v>
      </c>
    </row>
    <row r="989" spans="1:23" x14ac:dyDescent="0.3">
      <c r="A989" t="s">
        <v>237</v>
      </c>
      <c r="B989">
        <v>343</v>
      </c>
      <c r="C989">
        <v>128</v>
      </c>
      <c r="D989">
        <v>15523168</v>
      </c>
      <c r="E989" t="s">
        <v>214</v>
      </c>
      <c r="F989" t="s">
        <v>2714</v>
      </c>
      <c r="G989" t="s">
        <v>2715</v>
      </c>
      <c r="H989">
        <v>132423</v>
      </c>
      <c r="I989">
        <v>349</v>
      </c>
      <c r="J989" t="s">
        <v>29</v>
      </c>
      <c r="K989" t="s">
        <v>241</v>
      </c>
      <c r="L989">
        <v>45000000</v>
      </c>
      <c r="M989">
        <v>2010</v>
      </c>
      <c r="N989">
        <v>7.2</v>
      </c>
      <c r="O989">
        <v>-29476832</v>
      </c>
      <c r="S989" t="s">
        <v>2503</v>
      </c>
      <c r="T989">
        <v>96.5</v>
      </c>
      <c r="U989">
        <v>6.4</v>
      </c>
      <c r="V989">
        <v>6.55</v>
      </c>
      <c r="W989">
        <v>7.8529999999999998</v>
      </c>
    </row>
    <row r="990" spans="1:23" x14ac:dyDescent="0.3">
      <c r="A990" t="s">
        <v>1206</v>
      </c>
      <c r="B990">
        <v>78</v>
      </c>
      <c r="C990">
        <v>105</v>
      </c>
      <c r="D990">
        <v>2126511</v>
      </c>
      <c r="E990" t="s">
        <v>2716</v>
      </c>
      <c r="F990" t="s">
        <v>2717</v>
      </c>
      <c r="G990" t="s">
        <v>2718</v>
      </c>
      <c r="H990">
        <v>21912</v>
      </c>
      <c r="I990">
        <v>45</v>
      </c>
      <c r="J990" t="s">
        <v>53</v>
      </c>
      <c r="K990" t="s">
        <v>1119</v>
      </c>
      <c r="L990">
        <v>36000000</v>
      </c>
      <c r="M990">
        <v>2015</v>
      </c>
      <c r="N990">
        <v>7.2</v>
      </c>
      <c r="O990">
        <v>-33873489</v>
      </c>
      <c r="S990" t="s">
        <v>2503</v>
      </c>
      <c r="T990">
        <v>96.5</v>
      </c>
      <c r="U990">
        <v>6.4</v>
      </c>
      <c r="V990">
        <v>6.55</v>
      </c>
      <c r="W990">
        <v>7.8529999999999998</v>
      </c>
    </row>
    <row r="991" spans="1:23" x14ac:dyDescent="0.3">
      <c r="A991" t="s">
        <v>278</v>
      </c>
      <c r="B991">
        <v>220</v>
      </c>
      <c r="C991">
        <v>196</v>
      </c>
      <c r="D991">
        <v>133228348</v>
      </c>
      <c r="E991" t="s">
        <v>2719</v>
      </c>
      <c r="F991" t="s">
        <v>93</v>
      </c>
      <c r="G991" t="s">
        <v>2720</v>
      </c>
      <c r="H991">
        <v>381672</v>
      </c>
      <c r="I991">
        <v>1694</v>
      </c>
      <c r="J991" t="s">
        <v>29</v>
      </c>
      <c r="K991" t="s">
        <v>30</v>
      </c>
      <c r="L991">
        <v>175000000</v>
      </c>
      <c r="M991">
        <v>2004</v>
      </c>
      <c r="N991">
        <v>7.2</v>
      </c>
      <c r="O991">
        <v>-41771652</v>
      </c>
      <c r="S991" t="s">
        <v>2721</v>
      </c>
      <c r="T991">
        <v>93.5</v>
      </c>
      <c r="U991">
        <v>6.55</v>
      </c>
      <c r="V991">
        <v>6.55</v>
      </c>
      <c r="W991">
        <v>7.8529999999999998</v>
      </c>
    </row>
    <row r="992" spans="1:23" x14ac:dyDescent="0.3">
      <c r="A992" t="s">
        <v>1140</v>
      </c>
      <c r="B992">
        <v>192</v>
      </c>
      <c r="C992">
        <v>129</v>
      </c>
      <c r="D992">
        <v>54700065</v>
      </c>
      <c r="E992" t="s">
        <v>2722</v>
      </c>
      <c r="F992" t="s">
        <v>2723</v>
      </c>
      <c r="G992" t="s">
        <v>2724</v>
      </c>
      <c r="H992">
        <v>221521</v>
      </c>
      <c r="I992">
        <v>1049</v>
      </c>
      <c r="J992" t="s">
        <v>29</v>
      </c>
      <c r="K992" t="s">
        <v>30</v>
      </c>
      <c r="L992">
        <v>105000000</v>
      </c>
      <c r="M992">
        <v>1997</v>
      </c>
      <c r="N992">
        <v>7.2</v>
      </c>
      <c r="O992">
        <v>-50299935</v>
      </c>
      <c r="S992" t="s">
        <v>2725</v>
      </c>
      <c r="T992">
        <v>90.5</v>
      </c>
      <c r="U992">
        <v>6.55</v>
      </c>
      <c r="V992">
        <v>6.55</v>
      </c>
      <c r="W992">
        <v>7.8529999999999998</v>
      </c>
    </row>
    <row r="993" spans="1:23" x14ac:dyDescent="0.3">
      <c r="A993" t="s">
        <v>554</v>
      </c>
      <c r="B993">
        <v>180</v>
      </c>
      <c r="C993">
        <v>141</v>
      </c>
      <c r="D993">
        <v>617840</v>
      </c>
      <c r="E993" t="s">
        <v>2726</v>
      </c>
      <c r="F993" t="s">
        <v>2727</v>
      </c>
      <c r="G993" t="s">
        <v>2728</v>
      </c>
      <c r="H993">
        <v>52496</v>
      </c>
      <c r="I993">
        <v>172</v>
      </c>
      <c r="J993" t="s">
        <v>29</v>
      </c>
      <c r="K993" t="s">
        <v>408</v>
      </c>
      <c r="L993">
        <v>70000000</v>
      </c>
      <c r="M993">
        <v>2009</v>
      </c>
      <c r="N993">
        <v>7.2</v>
      </c>
      <c r="O993">
        <v>-69382160</v>
      </c>
      <c r="S993" t="s">
        <v>518</v>
      </c>
      <c r="T993">
        <v>99</v>
      </c>
      <c r="U993">
        <v>6.35</v>
      </c>
      <c r="V993">
        <v>6.55</v>
      </c>
      <c r="W993">
        <v>7.8529999999999998</v>
      </c>
    </row>
    <row r="994" spans="1:23" x14ac:dyDescent="0.3">
      <c r="A994" t="s">
        <v>190</v>
      </c>
      <c r="B994">
        <v>239</v>
      </c>
      <c r="C994">
        <v>194</v>
      </c>
      <c r="D994">
        <v>47396698</v>
      </c>
      <c r="E994" t="s">
        <v>2094</v>
      </c>
      <c r="F994" t="s">
        <v>61</v>
      </c>
      <c r="G994" t="s">
        <v>2729</v>
      </c>
      <c r="H994">
        <v>217373</v>
      </c>
      <c r="I994">
        <v>942</v>
      </c>
      <c r="J994" t="s">
        <v>29</v>
      </c>
      <c r="K994" t="s">
        <v>30</v>
      </c>
      <c r="L994">
        <v>130000000</v>
      </c>
      <c r="M994">
        <v>2005</v>
      </c>
      <c r="N994">
        <v>7.2</v>
      </c>
      <c r="O994">
        <v>-82603302</v>
      </c>
      <c r="S994" t="s">
        <v>518</v>
      </c>
      <c r="T994">
        <v>99</v>
      </c>
      <c r="U994">
        <v>6.35</v>
      </c>
      <c r="V994">
        <v>6.55</v>
      </c>
      <c r="W994">
        <v>7.8529999999999998</v>
      </c>
    </row>
    <row r="995" spans="1:23" x14ac:dyDescent="0.3">
      <c r="A995" t="s">
        <v>1169</v>
      </c>
      <c r="B995">
        <v>35</v>
      </c>
      <c r="C995">
        <v>115</v>
      </c>
      <c r="D995">
        <v>1687311</v>
      </c>
      <c r="E995" t="s">
        <v>2730</v>
      </c>
      <c r="F995" t="s">
        <v>2731</v>
      </c>
      <c r="G995" t="s">
        <v>2732</v>
      </c>
      <c r="H995">
        <v>2412</v>
      </c>
      <c r="I995">
        <v>40</v>
      </c>
      <c r="J995" t="s">
        <v>174</v>
      </c>
      <c r="K995" t="s">
        <v>408</v>
      </c>
      <c r="L995">
        <v>700000000</v>
      </c>
      <c r="M995">
        <v>1998</v>
      </c>
      <c r="N995">
        <v>7.2</v>
      </c>
      <c r="O995">
        <v>-698312689</v>
      </c>
      <c r="S995" t="s">
        <v>2176</v>
      </c>
      <c r="T995">
        <v>106</v>
      </c>
      <c r="U995">
        <v>6.8</v>
      </c>
      <c r="V995">
        <v>6.54</v>
      </c>
      <c r="W995">
        <v>7.8529999999999998</v>
      </c>
    </row>
    <row r="996" spans="1:23" x14ac:dyDescent="0.3">
      <c r="A996" t="s">
        <v>1907</v>
      </c>
      <c r="B996">
        <v>396</v>
      </c>
      <c r="C996">
        <v>144</v>
      </c>
      <c r="D996">
        <v>318759914</v>
      </c>
      <c r="E996" t="s">
        <v>248</v>
      </c>
      <c r="F996" t="s">
        <v>1854</v>
      </c>
      <c r="G996" t="s">
        <v>2733</v>
      </c>
      <c r="H996">
        <v>513158</v>
      </c>
      <c r="I996">
        <v>1782</v>
      </c>
      <c r="J996" t="s">
        <v>29</v>
      </c>
      <c r="K996" t="s">
        <v>30</v>
      </c>
      <c r="L996">
        <v>150000000</v>
      </c>
      <c r="M996">
        <v>2007</v>
      </c>
      <c r="N996">
        <v>7.1</v>
      </c>
      <c r="O996">
        <v>168759914</v>
      </c>
      <c r="S996" t="s">
        <v>2176</v>
      </c>
      <c r="T996">
        <v>106</v>
      </c>
      <c r="U996">
        <v>6.8</v>
      </c>
      <c r="V996">
        <v>6.54</v>
      </c>
      <c r="W996">
        <v>7.8529999999999998</v>
      </c>
    </row>
    <row r="997" spans="1:23" x14ac:dyDescent="0.3">
      <c r="A997" t="s">
        <v>2734</v>
      </c>
      <c r="B997">
        <v>171</v>
      </c>
      <c r="C997">
        <v>107</v>
      </c>
      <c r="D997">
        <v>176483808</v>
      </c>
      <c r="E997" t="s">
        <v>289</v>
      </c>
      <c r="F997" t="s">
        <v>2735</v>
      </c>
      <c r="G997" t="s">
        <v>2736</v>
      </c>
      <c r="H997">
        <v>247289</v>
      </c>
      <c r="I997">
        <v>611</v>
      </c>
      <c r="J997" t="s">
        <v>29</v>
      </c>
      <c r="K997" t="s">
        <v>30</v>
      </c>
      <c r="L997">
        <v>23000000</v>
      </c>
      <c r="M997">
        <v>1998</v>
      </c>
      <c r="N997">
        <v>7.1</v>
      </c>
      <c r="O997">
        <v>153483808</v>
      </c>
      <c r="S997" t="s">
        <v>1448</v>
      </c>
      <c r="T997">
        <v>111</v>
      </c>
      <c r="U997">
        <v>6</v>
      </c>
      <c r="V997">
        <v>6.53</v>
      </c>
      <c r="W997">
        <v>7.8529999999999998</v>
      </c>
    </row>
    <row r="998" spans="1:23" x14ac:dyDescent="0.3">
      <c r="A998" t="s">
        <v>936</v>
      </c>
      <c r="B998">
        <v>330</v>
      </c>
      <c r="C998">
        <v>112</v>
      </c>
      <c r="D998">
        <v>191616238</v>
      </c>
      <c r="E998" t="s">
        <v>2113</v>
      </c>
      <c r="F998" t="s">
        <v>2300</v>
      </c>
      <c r="G998" t="s">
        <v>2737</v>
      </c>
      <c r="H998">
        <v>258186</v>
      </c>
      <c r="I998">
        <v>322</v>
      </c>
      <c r="J998" t="s">
        <v>29</v>
      </c>
      <c r="K998" t="s">
        <v>30</v>
      </c>
      <c r="L998">
        <v>50000000</v>
      </c>
      <c r="M998">
        <v>2014</v>
      </c>
      <c r="N998">
        <v>7.1</v>
      </c>
      <c r="O998">
        <v>141616238</v>
      </c>
      <c r="S998" t="s">
        <v>2738</v>
      </c>
      <c r="T998">
        <v>111</v>
      </c>
      <c r="U998">
        <v>6.7</v>
      </c>
      <c r="V998">
        <v>6.53</v>
      </c>
      <c r="W998">
        <v>7.8529999999999998</v>
      </c>
    </row>
    <row r="999" spans="1:23" x14ac:dyDescent="0.3">
      <c r="A999" t="s">
        <v>346</v>
      </c>
      <c r="B999">
        <v>154</v>
      </c>
      <c r="C999">
        <v>110</v>
      </c>
      <c r="D999">
        <v>180965237</v>
      </c>
      <c r="E999" t="s">
        <v>715</v>
      </c>
      <c r="F999" t="s">
        <v>649</v>
      </c>
      <c r="G999" t="s">
        <v>2739</v>
      </c>
      <c r="H999">
        <v>300542</v>
      </c>
      <c r="I999">
        <v>378</v>
      </c>
      <c r="J999" t="s">
        <v>29</v>
      </c>
      <c r="K999" t="s">
        <v>30</v>
      </c>
      <c r="L999">
        <v>80000000</v>
      </c>
      <c r="M999">
        <v>1996</v>
      </c>
      <c r="N999">
        <v>7.1</v>
      </c>
      <c r="O999">
        <v>100965237</v>
      </c>
      <c r="S999" t="s">
        <v>2738</v>
      </c>
      <c r="T999">
        <v>111</v>
      </c>
      <c r="U999">
        <v>6.7</v>
      </c>
      <c r="V999">
        <v>6.53</v>
      </c>
      <c r="W999">
        <v>7.8529999999999998</v>
      </c>
    </row>
    <row r="1000" spans="1:23" x14ac:dyDescent="0.3">
      <c r="A1000" t="s">
        <v>2260</v>
      </c>
      <c r="B1000">
        <v>156</v>
      </c>
      <c r="C1000">
        <v>101</v>
      </c>
      <c r="D1000">
        <v>117224271</v>
      </c>
      <c r="E1000" t="s">
        <v>2740</v>
      </c>
      <c r="F1000" t="s">
        <v>2741</v>
      </c>
      <c r="G1000" t="s">
        <v>2742</v>
      </c>
      <c r="H1000">
        <v>47794</v>
      </c>
      <c r="I1000">
        <v>81</v>
      </c>
      <c r="J1000" t="s">
        <v>29</v>
      </c>
      <c r="K1000" t="s">
        <v>30</v>
      </c>
      <c r="L1000">
        <v>20000000</v>
      </c>
      <c r="M1000">
        <v>2010</v>
      </c>
      <c r="N1000">
        <v>7.1</v>
      </c>
      <c r="O1000">
        <v>97224271</v>
      </c>
      <c r="S1000" t="s">
        <v>1833</v>
      </c>
      <c r="T1000">
        <v>104</v>
      </c>
      <c r="U1000">
        <v>6.3</v>
      </c>
      <c r="V1000">
        <v>6.53</v>
      </c>
      <c r="W1000">
        <v>7.8529999999999998</v>
      </c>
    </row>
    <row r="1001" spans="1:23" x14ac:dyDescent="0.3">
      <c r="A1001" t="s">
        <v>2548</v>
      </c>
      <c r="B1001">
        <v>217</v>
      </c>
      <c r="C1001">
        <v>133</v>
      </c>
      <c r="D1001">
        <v>109243478</v>
      </c>
      <c r="E1001" t="s">
        <v>289</v>
      </c>
      <c r="F1001" t="s">
        <v>834</v>
      </c>
      <c r="G1001" t="s">
        <v>2743</v>
      </c>
      <c r="H1001">
        <v>313797</v>
      </c>
      <c r="I1001">
        <v>546</v>
      </c>
      <c r="J1001" t="s">
        <v>29</v>
      </c>
      <c r="K1001" t="s">
        <v>30</v>
      </c>
      <c r="L1001">
        <v>26000000</v>
      </c>
      <c r="M1001">
        <v>2005</v>
      </c>
      <c r="N1001">
        <v>7.1</v>
      </c>
      <c r="O1001">
        <v>83243478</v>
      </c>
      <c r="S1001" t="s">
        <v>2744</v>
      </c>
      <c r="T1001">
        <v>114</v>
      </c>
      <c r="U1001">
        <v>6.65</v>
      </c>
      <c r="V1001">
        <v>6.53</v>
      </c>
      <c r="W1001">
        <v>7.8529999999999998</v>
      </c>
    </row>
    <row r="1002" spans="1:23" x14ac:dyDescent="0.3">
      <c r="A1002" t="s">
        <v>2596</v>
      </c>
      <c r="B1002">
        <v>180</v>
      </c>
      <c r="C1002">
        <v>115</v>
      </c>
      <c r="D1002">
        <v>143151473</v>
      </c>
      <c r="E1002" t="s">
        <v>157</v>
      </c>
      <c r="F1002" t="s">
        <v>2745</v>
      </c>
      <c r="G1002" t="s">
        <v>2746</v>
      </c>
      <c r="H1002">
        <v>116681</v>
      </c>
      <c r="I1002">
        <v>320</v>
      </c>
      <c r="J1002" t="s">
        <v>29</v>
      </c>
      <c r="K1002" t="s">
        <v>30</v>
      </c>
      <c r="L1002">
        <v>60000000</v>
      </c>
      <c r="M1002">
        <v>2008</v>
      </c>
      <c r="N1002">
        <v>7.1</v>
      </c>
      <c r="O1002">
        <v>83151473</v>
      </c>
      <c r="S1002" t="s">
        <v>2744</v>
      </c>
      <c r="T1002">
        <v>114</v>
      </c>
      <c r="U1002">
        <v>6.65</v>
      </c>
      <c r="V1002">
        <v>6.53</v>
      </c>
      <c r="W1002">
        <v>7.8529999999999998</v>
      </c>
    </row>
    <row r="1003" spans="1:23" x14ac:dyDescent="0.3">
      <c r="A1003" t="s">
        <v>661</v>
      </c>
      <c r="B1003">
        <v>539</v>
      </c>
      <c r="C1003">
        <v>112</v>
      </c>
      <c r="D1003">
        <v>126975169</v>
      </c>
      <c r="E1003" t="s">
        <v>1763</v>
      </c>
      <c r="F1003" t="s">
        <v>2747</v>
      </c>
      <c r="G1003" t="s">
        <v>2748</v>
      </c>
      <c r="H1003">
        <v>287822</v>
      </c>
      <c r="I1003">
        <v>849</v>
      </c>
      <c r="J1003" t="s">
        <v>29</v>
      </c>
      <c r="K1003" t="s">
        <v>30</v>
      </c>
      <c r="L1003">
        <v>50000000</v>
      </c>
      <c r="M1003">
        <v>2011</v>
      </c>
      <c r="N1003">
        <v>7.1</v>
      </c>
      <c r="O1003">
        <v>76975169</v>
      </c>
      <c r="S1003" t="s">
        <v>1005</v>
      </c>
      <c r="T1003">
        <v>121.5</v>
      </c>
      <c r="U1003">
        <v>6.55</v>
      </c>
      <c r="V1003">
        <v>6.53</v>
      </c>
      <c r="W1003">
        <v>7.8529999999999998</v>
      </c>
    </row>
    <row r="1004" spans="1:23" x14ac:dyDescent="0.3">
      <c r="A1004" t="s">
        <v>1431</v>
      </c>
      <c r="B1004">
        <v>84</v>
      </c>
      <c r="C1004">
        <v>114</v>
      </c>
      <c r="D1004">
        <v>79568000</v>
      </c>
      <c r="E1004" t="s">
        <v>448</v>
      </c>
      <c r="F1004" t="s">
        <v>167</v>
      </c>
      <c r="G1004" t="s">
        <v>2749</v>
      </c>
      <c r="H1004">
        <v>71842</v>
      </c>
      <c r="I1004">
        <v>152</v>
      </c>
      <c r="J1004" t="s">
        <v>29</v>
      </c>
      <c r="K1004" t="s">
        <v>30</v>
      </c>
      <c r="L1004">
        <v>12000000</v>
      </c>
      <c r="M1004">
        <v>1983</v>
      </c>
      <c r="N1004">
        <v>7.1</v>
      </c>
      <c r="O1004">
        <v>67568000</v>
      </c>
      <c r="S1004" t="s">
        <v>1005</v>
      </c>
      <c r="T1004">
        <v>121.5</v>
      </c>
      <c r="U1004">
        <v>6.55</v>
      </c>
      <c r="V1004">
        <v>6.53</v>
      </c>
      <c r="W1004">
        <v>7.8529999999999998</v>
      </c>
    </row>
    <row r="1005" spans="1:23" x14ac:dyDescent="0.3">
      <c r="A1005" t="s">
        <v>1959</v>
      </c>
      <c r="B1005">
        <v>256</v>
      </c>
      <c r="C1005">
        <v>91</v>
      </c>
      <c r="D1005">
        <v>148313048</v>
      </c>
      <c r="E1005" t="s">
        <v>682</v>
      </c>
      <c r="F1005" t="s">
        <v>478</v>
      </c>
      <c r="G1005" t="s">
        <v>2750</v>
      </c>
      <c r="H1005">
        <v>164148</v>
      </c>
      <c r="I1005">
        <v>168</v>
      </c>
      <c r="J1005" t="s">
        <v>29</v>
      </c>
      <c r="K1005" t="s">
        <v>30</v>
      </c>
      <c r="L1005">
        <v>85000000</v>
      </c>
      <c r="M1005">
        <v>2012</v>
      </c>
      <c r="N1005">
        <v>7.1</v>
      </c>
      <c r="O1005">
        <v>63313048</v>
      </c>
      <c r="S1005" t="s">
        <v>2103</v>
      </c>
      <c r="T1005">
        <v>130.5</v>
      </c>
      <c r="U1005">
        <v>6.2</v>
      </c>
      <c r="V1005">
        <v>6.52</v>
      </c>
      <c r="W1005">
        <v>7.8529999999999998</v>
      </c>
    </row>
    <row r="1006" spans="1:23" x14ac:dyDescent="0.3">
      <c r="A1006" t="s">
        <v>2751</v>
      </c>
      <c r="B1006">
        <v>414</v>
      </c>
      <c r="C1006">
        <v>89</v>
      </c>
      <c r="D1006">
        <v>64572496</v>
      </c>
      <c r="E1006" t="s">
        <v>600</v>
      </c>
      <c r="F1006" t="s">
        <v>2752</v>
      </c>
      <c r="G1006" t="s">
        <v>2753</v>
      </c>
      <c r="H1006">
        <v>204327</v>
      </c>
      <c r="I1006">
        <v>471</v>
      </c>
      <c r="J1006" t="s">
        <v>29</v>
      </c>
      <c r="K1006" t="s">
        <v>30</v>
      </c>
      <c r="L1006">
        <v>12000000</v>
      </c>
      <c r="M1006">
        <v>2012</v>
      </c>
      <c r="N1006">
        <v>7.1</v>
      </c>
      <c r="O1006">
        <v>52572496</v>
      </c>
      <c r="S1006" t="s">
        <v>2103</v>
      </c>
      <c r="T1006">
        <v>130.5</v>
      </c>
      <c r="U1006">
        <v>6.2</v>
      </c>
      <c r="V1006">
        <v>6.52</v>
      </c>
      <c r="W1006">
        <v>7.8529999999999998</v>
      </c>
    </row>
    <row r="1007" spans="1:23" x14ac:dyDescent="0.3">
      <c r="A1007" t="s">
        <v>2754</v>
      </c>
      <c r="B1007">
        <v>262</v>
      </c>
      <c r="C1007">
        <v>92</v>
      </c>
      <c r="D1007">
        <v>58401464</v>
      </c>
      <c r="E1007" t="s">
        <v>289</v>
      </c>
      <c r="F1007" t="s">
        <v>490</v>
      </c>
      <c r="G1007" t="s">
        <v>2755</v>
      </c>
      <c r="H1007">
        <v>276746</v>
      </c>
      <c r="I1007">
        <v>264</v>
      </c>
      <c r="J1007" t="s">
        <v>29</v>
      </c>
      <c r="K1007" t="s">
        <v>30</v>
      </c>
      <c r="L1007">
        <v>8000000</v>
      </c>
      <c r="M1007">
        <v>2010</v>
      </c>
      <c r="N1007">
        <v>7.1</v>
      </c>
      <c r="O1007">
        <v>50401464</v>
      </c>
      <c r="S1007" t="s">
        <v>2756</v>
      </c>
      <c r="T1007">
        <v>94</v>
      </c>
      <c r="U1007">
        <v>6.5</v>
      </c>
      <c r="V1007">
        <v>6.5</v>
      </c>
      <c r="W1007">
        <v>7.8529999999999998</v>
      </c>
    </row>
    <row r="1008" spans="1:23" x14ac:dyDescent="0.3">
      <c r="A1008" t="s">
        <v>1059</v>
      </c>
      <c r="B1008">
        <v>84</v>
      </c>
      <c r="C1008">
        <v>117</v>
      </c>
      <c r="D1008">
        <v>52700832</v>
      </c>
      <c r="E1008" t="s">
        <v>699</v>
      </c>
      <c r="F1008" t="s">
        <v>1828</v>
      </c>
      <c r="G1008" t="s">
        <v>2757</v>
      </c>
      <c r="H1008">
        <v>107923</v>
      </c>
      <c r="I1008">
        <v>197</v>
      </c>
      <c r="J1008" t="s">
        <v>29</v>
      </c>
      <c r="K1008" t="s">
        <v>200</v>
      </c>
      <c r="L1008">
        <v>4500000</v>
      </c>
      <c r="M1008">
        <v>1994</v>
      </c>
      <c r="N1008">
        <v>7.1</v>
      </c>
      <c r="O1008">
        <v>48200832</v>
      </c>
      <c r="S1008" t="s">
        <v>2756</v>
      </c>
      <c r="T1008">
        <v>94</v>
      </c>
      <c r="U1008">
        <v>6.5</v>
      </c>
      <c r="V1008">
        <v>6.5</v>
      </c>
      <c r="W1008">
        <v>7.8529999999999998</v>
      </c>
    </row>
    <row r="1009" spans="1:23" x14ac:dyDescent="0.3">
      <c r="A1009" t="s">
        <v>2758</v>
      </c>
      <c r="B1009">
        <v>142</v>
      </c>
      <c r="C1009">
        <v>124</v>
      </c>
      <c r="D1009">
        <v>117541000</v>
      </c>
      <c r="E1009" t="s">
        <v>175</v>
      </c>
      <c r="F1009" t="s">
        <v>55</v>
      </c>
      <c r="G1009" t="s">
        <v>2759</v>
      </c>
      <c r="H1009">
        <v>269858</v>
      </c>
      <c r="I1009">
        <v>316</v>
      </c>
      <c r="J1009" t="s">
        <v>29</v>
      </c>
      <c r="K1009" t="s">
        <v>30</v>
      </c>
      <c r="L1009">
        <v>70000000</v>
      </c>
      <c r="M1009">
        <v>1990</v>
      </c>
      <c r="N1009">
        <v>7.1</v>
      </c>
      <c r="O1009">
        <v>47541000</v>
      </c>
      <c r="S1009" t="s">
        <v>2760</v>
      </c>
      <c r="T1009">
        <v>140</v>
      </c>
      <c r="U1009">
        <v>6.5</v>
      </c>
      <c r="V1009">
        <v>6.5</v>
      </c>
      <c r="W1009">
        <v>7.8529999999999998</v>
      </c>
    </row>
    <row r="1010" spans="1:23" x14ac:dyDescent="0.3">
      <c r="A1010" t="s">
        <v>943</v>
      </c>
      <c r="B1010">
        <v>106</v>
      </c>
      <c r="C1010">
        <v>117</v>
      </c>
      <c r="D1010">
        <v>67325559</v>
      </c>
      <c r="E1010" t="s">
        <v>2761</v>
      </c>
      <c r="F1010" t="s">
        <v>2762</v>
      </c>
      <c r="G1010" t="s">
        <v>2763</v>
      </c>
      <c r="H1010">
        <v>58222</v>
      </c>
      <c r="I1010">
        <v>331</v>
      </c>
      <c r="J1010" t="s">
        <v>29</v>
      </c>
      <c r="K1010" t="s">
        <v>30</v>
      </c>
      <c r="L1010">
        <v>20000000</v>
      </c>
      <c r="M1010">
        <v>2003</v>
      </c>
      <c r="N1010">
        <v>7.1</v>
      </c>
      <c r="O1010">
        <v>47325559</v>
      </c>
      <c r="S1010" t="s">
        <v>2764</v>
      </c>
      <c r="T1010">
        <v>132</v>
      </c>
      <c r="U1010">
        <v>6.5</v>
      </c>
      <c r="V1010">
        <v>6.5</v>
      </c>
      <c r="W1010">
        <v>7.8529999999999998</v>
      </c>
    </row>
    <row r="1011" spans="1:23" x14ac:dyDescent="0.3">
      <c r="A1011" t="s">
        <v>587</v>
      </c>
      <c r="B1011">
        <v>204</v>
      </c>
      <c r="C1011">
        <v>108</v>
      </c>
      <c r="D1011">
        <v>81257845</v>
      </c>
      <c r="E1011" t="s">
        <v>2765</v>
      </c>
      <c r="F1011" t="s">
        <v>2766</v>
      </c>
      <c r="G1011" t="s">
        <v>2767</v>
      </c>
      <c r="H1011">
        <v>210680</v>
      </c>
      <c r="I1011">
        <v>479</v>
      </c>
      <c r="J1011" t="s">
        <v>29</v>
      </c>
      <c r="K1011" t="s">
        <v>30</v>
      </c>
      <c r="L1011">
        <v>35000000</v>
      </c>
      <c r="M1011">
        <v>2003</v>
      </c>
      <c r="N1011">
        <v>7.1</v>
      </c>
      <c r="O1011">
        <v>46257845</v>
      </c>
      <c r="S1011" t="s">
        <v>1192</v>
      </c>
      <c r="T1011">
        <v>131</v>
      </c>
      <c r="U1011">
        <v>6.5</v>
      </c>
      <c r="V1011">
        <v>6.5</v>
      </c>
      <c r="W1011">
        <v>7.8529999999999998</v>
      </c>
    </row>
    <row r="1012" spans="1:23" x14ac:dyDescent="0.3">
      <c r="A1012" t="s">
        <v>2514</v>
      </c>
      <c r="B1012">
        <v>398</v>
      </c>
      <c r="C1012">
        <v>103</v>
      </c>
      <c r="D1012">
        <v>88625922</v>
      </c>
      <c r="E1012" t="s">
        <v>2768</v>
      </c>
      <c r="F1012" t="s">
        <v>2769</v>
      </c>
      <c r="G1012" t="s">
        <v>2770</v>
      </c>
      <c r="H1012">
        <v>75176</v>
      </c>
      <c r="I1012">
        <v>252</v>
      </c>
      <c r="J1012" t="s">
        <v>29</v>
      </c>
      <c r="K1012" t="s">
        <v>30</v>
      </c>
      <c r="L1012">
        <v>45000000</v>
      </c>
      <c r="M1012">
        <v>2011</v>
      </c>
      <c r="N1012">
        <v>7.1</v>
      </c>
      <c r="O1012">
        <v>43625922</v>
      </c>
      <c r="S1012" t="s">
        <v>1192</v>
      </c>
      <c r="T1012">
        <v>131</v>
      </c>
      <c r="U1012">
        <v>6.5</v>
      </c>
      <c r="V1012">
        <v>6.5</v>
      </c>
      <c r="W1012">
        <v>7.8529999999999998</v>
      </c>
    </row>
    <row r="1013" spans="1:23" x14ac:dyDescent="0.3">
      <c r="A1013" t="s">
        <v>2771</v>
      </c>
      <c r="B1013">
        <v>222</v>
      </c>
      <c r="C1013">
        <v>107</v>
      </c>
      <c r="D1013">
        <v>127706877</v>
      </c>
      <c r="E1013" t="s">
        <v>2772</v>
      </c>
      <c r="F1013" t="s">
        <v>2773</v>
      </c>
      <c r="G1013" t="s">
        <v>2774</v>
      </c>
      <c r="H1013">
        <v>142496</v>
      </c>
      <c r="I1013">
        <v>399</v>
      </c>
      <c r="J1013" t="s">
        <v>29</v>
      </c>
      <c r="K1013" t="s">
        <v>30</v>
      </c>
      <c r="L1013">
        <v>85000000</v>
      </c>
      <c r="M1013">
        <v>2007</v>
      </c>
      <c r="N1013">
        <v>7.1</v>
      </c>
      <c r="O1013">
        <v>42706877</v>
      </c>
      <c r="S1013" t="s">
        <v>2775</v>
      </c>
      <c r="T1013">
        <v>129</v>
      </c>
      <c r="U1013">
        <v>6.9</v>
      </c>
      <c r="V1013">
        <v>6.5</v>
      </c>
      <c r="W1013">
        <v>7.8529999999999998</v>
      </c>
    </row>
    <row r="1014" spans="1:23" x14ac:dyDescent="0.3">
      <c r="A1014" t="s">
        <v>1099</v>
      </c>
      <c r="B1014">
        <v>195</v>
      </c>
      <c r="C1014">
        <v>98</v>
      </c>
      <c r="D1014">
        <v>60057639</v>
      </c>
      <c r="E1014" t="s">
        <v>305</v>
      </c>
      <c r="F1014" t="s">
        <v>2776</v>
      </c>
      <c r="G1014" t="s">
        <v>2777</v>
      </c>
      <c r="H1014">
        <v>107815</v>
      </c>
      <c r="I1014">
        <v>485</v>
      </c>
      <c r="J1014" t="s">
        <v>29</v>
      </c>
      <c r="K1014" t="s">
        <v>30</v>
      </c>
      <c r="L1014">
        <v>18000000</v>
      </c>
      <c r="M1014">
        <v>2003</v>
      </c>
      <c r="N1014">
        <v>7.1</v>
      </c>
      <c r="O1014">
        <v>42057639</v>
      </c>
      <c r="S1014" t="s">
        <v>2775</v>
      </c>
      <c r="T1014">
        <v>129</v>
      </c>
      <c r="U1014">
        <v>6.9</v>
      </c>
      <c r="V1014">
        <v>6.5</v>
      </c>
      <c r="W1014">
        <v>7.8529999999999998</v>
      </c>
    </row>
    <row r="1015" spans="1:23" x14ac:dyDescent="0.3">
      <c r="A1015" t="s">
        <v>1447</v>
      </c>
      <c r="B1015">
        <v>297</v>
      </c>
      <c r="C1015">
        <v>108</v>
      </c>
      <c r="D1015">
        <v>43771291</v>
      </c>
      <c r="E1015" t="s">
        <v>214</v>
      </c>
      <c r="F1015" t="s">
        <v>2778</v>
      </c>
      <c r="G1015" t="s">
        <v>2779</v>
      </c>
      <c r="H1015">
        <v>79909</v>
      </c>
      <c r="I1015">
        <v>279</v>
      </c>
      <c r="J1015" t="s">
        <v>29</v>
      </c>
      <c r="K1015" t="s">
        <v>30</v>
      </c>
      <c r="L1015">
        <v>5000000</v>
      </c>
      <c r="M1015">
        <v>2015</v>
      </c>
      <c r="N1015">
        <v>7.1</v>
      </c>
      <c r="O1015">
        <v>38771291</v>
      </c>
      <c r="S1015" t="s">
        <v>2780</v>
      </c>
      <c r="T1015">
        <v>127</v>
      </c>
      <c r="U1015">
        <v>6.5</v>
      </c>
      <c r="V1015">
        <v>6.5</v>
      </c>
      <c r="W1015">
        <v>7.8529999999999998</v>
      </c>
    </row>
    <row r="1016" spans="1:23" x14ac:dyDescent="0.3">
      <c r="A1016" t="s">
        <v>1447</v>
      </c>
      <c r="B1016">
        <v>297</v>
      </c>
      <c r="C1016">
        <v>108</v>
      </c>
      <c r="D1016">
        <v>43771291</v>
      </c>
      <c r="E1016" t="s">
        <v>214</v>
      </c>
      <c r="F1016" t="s">
        <v>2778</v>
      </c>
      <c r="G1016" t="s">
        <v>2779</v>
      </c>
      <c r="H1016">
        <v>79916</v>
      </c>
      <c r="I1016">
        <v>279</v>
      </c>
      <c r="J1016" t="s">
        <v>29</v>
      </c>
      <c r="K1016" t="s">
        <v>30</v>
      </c>
      <c r="L1016">
        <v>5000000</v>
      </c>
      <c r="M1016">
        <v>2015</v>
      </c>
      <c r="N1016">
        <v>7.1</v>
      </c>
      <c r="O1016">
        <v>38771291</v>
      </c>
      <c r="S1016" t="s">
        <v>2781</v>
      </c>
      <c r="T1016">
        <v>125</v>
      </c>
      <c r="U1016">
        <v>6.4</v>
      </c>
      <c r="V1016">
        <v>6.5</v>
      </c>
      <c r="W1016">
        <v>7.8529999999999998</v>
      </c>
    </row>
    <row r="1017" spans="1:23" x14ac:dyDescent="0.3">
      <c r="A1017" t="s">
        <v>2032</v>
      </c>
      <c r="B1017">
        <v>486</v>
      </c>
      <c r="C1017">
        <v>112</v>
      </c>
      <c r="D1017">
        <v>206360018</v>
      </c>
      <c r="E1017" t="s">
        <v>309</v>
      </c>
      <c r="F1017" t="s">
        <v>464</v>
      </c>
      <c r="G1017" t="s">
        <v>2782</v>
      </c>
      <c r="H1017">
        <v>414070</v>
      </c>
      <c r="I1017">
        <v>532</v>
      </c>
      <c r="J1017" t="s">
        <v>29</v>
      </c>
      <c r="K1017" t="s">
        <v>30</v>
      </c>
      <c r="L1017">
        <v>170000000</v>
      </c>
      <c r="M1017">
        <v>2013</v>
      </c>
      <c r="N1017">
        <v>7.1</v>
      </c>
      <c r="O1017">
        <v>36360018</v>
      </c>
      <c r="S1017" t="s">
        <v>2781</v>
      </c>
      <c r="T1017">
        <v>125</v>
      </c>
      <c r="U1017">
        <v>6.4</v>
      </c>
      <c r="V1017">
        <v>6.5</v>
      </c>
      <c r="W1017">
        <v>7.8529999999999998</v>
      </c>
    </row>
    <row r="1018" spans="1:23" x14ac:dyDescent="0.3">
      <c r="A1018" t="s">
        <v>1897</v>
      </c>
      <c r="B1018">
        <v>216</v>
      </c>
      <c r="C1018">
        <v>81</v>
      </c>
      <c r="D1018">
        <v>46563158</v>
      </c>
      <c r="E1018" t="s">
        <v>543</v>
      </c>
      <c r="F1018" t="s">
        <v>2783</v>
      </c>
      <c r="G1018" t="s">
        <v>2784</v>
      </c>
      <c r="H1018">
        <v>207934</v>
      </c>
      <c r="I1018">
        <v>629</v>
      </c>
      <c r="J1018" t="s">
        <v>29</v>
      </c>
      <c r="K1018" t="s">
        <v>30</v>
      </c>
      <c r="L1018">
        <v>13000000</v>
      </c>
      <c r="M1018">
        <v>2002</v>
      </c>
      <c r="N1018">
        <v>7.1</v>
      </c>
      <c r="O1018">
        <v>33563158</v>
      </c>
      <c r="S1018" t="s">
        <v>74</v>
      </c>
      <c r="T1018">
        <v>123.5</v>
      </c>
      <c r="U1018">
        <v>6.5</v>
      </c>
      <c r="V1018">
        <v>6.5</v>
      </c>
      <c r="W1018">
        <v>7.8529999999999998</v>
      </c>
    </row>
    <row r="1019" spans="1:23" x14ac:dyDescent="0.3">
      <c r="A1019" t="s">
        <v>2249</v>
      </c>
      <c r="B1019">
        <v>112</v>
      </c>
      <c r="C1019">
        <v>123</v>
      </c>
      <c r="D1019">
        <v>46800000</v>
      </c>
      <c r="E1019" t="s">
        <v>86</v>
      </c>
      <c r="F1019" t="s">
        <v>2785</v>
      </c>
      <c r="G1019" t="s">
        <v>2786</v>
      </c>
      <c r="H1019">
        <v>76477</v>
      </c>
      <c r="I1019">
        <v>275</v>
      </c>
      <c r="J1019" t="s">
        <v>29</v>
      </c>
      <c r="K1019" t="s">
        <v>200</v>
      </c>
      <c r="L1019">
        <v>14000000</v>
      </c>
      <c r="M1019">
        <v>1977</v>
      </c>
      <c r="N1019">
        <v>7.1</v>
      </c>
      <c r="O1019">
        <v>32800000</v>
      </c>
      <c r="S1019" t="s">
        <v>74</v>
      </c>
      <c r="T1019">
        <v>123.5</v>
      </c>
      <c r="U1019">
        <v>6.5</v>
      </c>
      <c r="V1019">
        <v>6.5</v>
      </c>
      <c r="W1019">
        <v>7.8529999999999998</v>
      </c>
    </row>
    <row r="1020" spans="1:23" x14ac:dyDescent="0.3">
      <c r="A1020" t="s">
        <v>2787</v>
      </c>
      <c r="B1020">
        <v>315</v>
      </c>
      <c r="C1020">
        <v>111</v>
      </c>
      <c r="D1020">
        <v>90356857</v>
      </c>
      <c r="E1020" t="s">
        <v>1562</v>
      </c>
      <c r="F1020" t="s">
        <v>55</v>
      </c>
      <c r="G1020" t="s">
        <v>2788</v>
      </c>
      <c r="H1020">
        <v>238916</v>
      </c>
      <c r="I1020">
        <v>328</v>
      </c>
      <c r="J1020" t="s">
        <v>29</v>
      </c>
      <c r="K1020" t="s">
        <v>30</v>
      </c>
      <c r="L1020">
        <v>58000000</v>
      </c>
      <c r="M1020">
        <v>2010</v>
      </c>
      <c r="N1020">
        <v>7.1</v>
      </c>
      <c r="O1020">
        <v>32356857</v>
      </c>
      <c r="S1020" t="s">
        <v>2789</v>
      </c>
      <c r="T1020">
        <v>123</v>
      </c>
      <c r="U1020">
        <v>6.5</v>
      </c>
      <c r="V1020">
        <v>6.5</v>
      </c>
      <c r="W1020">
        <v>7.8529999999999998</v>
      </c>
    </row>
    <row r="1021" spans="1:23" x14ac:dyDescent="0.3">
      <c r="A1021" t="s">
        <v>1702</v>
      </c>
      <c r="B1021">
        <v>143</v>
      </c>
      <c r="C1021">
        <v>90</v>
      </c>
      <c r="D1021">
        <v>81517441</v>
      </c>
      <c r="E1021" t="s">
        <v>39</v>
      </c>
      <c r="F1021" t="s">
        <v>2790</v>
      </c>
      <c r="G1021" t="s">
        <v>2791</v>
      </c>
      <c r="H1021">
        <v>111368</v>
      </c>
      <c r="I1021">
        <v>394</v>
      </c>
      <c r="J1021" t="s">
        <v>29</v>
      </c>
      <c r="K1021" t="s">
        <v>30</v>
      </c>
      <c r="L1021">
        <v>50000000</v>
      </c>
      <c r="M1021">
        <v>1999</v>
      </c>
      <c r="N1021">
        <v>7.1</v>
      </c>
      <c r="O1021">
        <v>31517441</v>
      </c>
      <c r="S1021" t="s">
        <v>2789</v>
      </c>
      <c r="T1021">
        <v>123</v>
      </c>
      <c r="U1021">
        <v>6.5</v>
      </c>
      <c r="V1021">
        <v>6.5</v>
      </c>
      <c r="W1021">
        <v>7.8529999999999998</v>
      </c>
    </row>
    <row r="1022" spans="1:23" x14ac:dyDescent="0.3">
      <c r="A1022" t="s">
        <v>2792</v>
      </c>
      <c r="B1022">
        <v>215</v>
      </c>
      <c r="C1022">
        <v>105</v>
      </c>
      <c r="D1022">
        <v>71347010</v>
      </c>
      <c r="E1022" t="s">
        <v>289</v>
      </c>
      <c r="F1022" t="s">
        <v>221</v>
      </c>
      <c r="G1022" t="s">
        <v>2793</v>
      </c>
      <c r="H1022">
        <v>166194</v>
      </c>
      <c r="I1022">
        <v>215</v>
      </c>
      <c r="J1022" t="s">
        <v>29</v>
      </c>
      <c r="K1022" t="s">
        <v>30</v>
      </c>
      <c r="L1022">
        <v>40000000</v>
      </c>
      <c r="M1022">
        <v>2009</v>
      </c>
      <c r="N1022">
        <v>7.1</v>
      </c>
      <c r="O1022">
        <v>31347010</v>
      </c>
      <c r="S1022" t="s">
        <v>2794</v>
      </c>
      <c r="T1022">
        <v>120</v>
      </c>
      <c r="U1022">
        <v>6.5</v>
      </c>
      <c r="V1022">
        <v>6.5</v>
      </c>
      <c r="W1022">
        <v>7.8529999999999998</v>
      </c>
    </row>
    <row r="1023" spans="1:23" x14ac:dyDescent="0.3">
      <c r="A1023" t="s">
        <v>1757</v>
      </c>
      <c r="B1023">
        <v>421</v>
      </c>
      <c r="C1023">
        <v>101</v>
      </c>
      <c r="D1023">
        <v>40962534</v>
      </c>
      <c r="E1023" t="s">
        <v>92</v>
      </c>
      <c r="F1023" t="s">
        <v>921</v>
      </c>
      <c r="G1023" t="s">
        <v>2795</v>
      </c>
      <c r="H1023">
        <v>188652</v>
      </c>
      <c r="I1023">
        <v>288</v>
      </c>
      <c r="J1023" t="s">
        <v>29</v>
      </c>
      <c r="K1023" t="s">
        <v>30</v>
      </c>
      <c r="L1023">
        <v>12500000</v>
      </c>
      <c r="M1023">
        <v>2011</v>
      </c>
      <c r="N1023">
        <v>7.1</v>
      </c>
      <c r="O1023">
        <v>28462534</v>
      </c>
      <c r="S1023" t="s">
        <v>2796</v>
      </c>
      <c r="T1023">
        <v>118</v>
      </c>
      <c r="U1023">
        <v>6.5</v>
      </c>
      <c r="V1023">
        <v>6.5</v>
      </c>
      <c r="W1023">
        <v>7.8529999999999998</v>
      </c>
    </row>
    <row r="1024" spans="1:23" x14ac:dyDescent="0.3">
      <c r="A1024" t="s">
        <v>648</v>
      </c>
      <c r="B1024">
        <v>130</v>
      </c>
      <c r="C1024">
        <v>97</v>
      </c>
      <c r="D1024">
        <v>43022524</v>
      </c>
      <c r="E1024" t="s">
        <v>73</v>
      </c>
      <c r="F1024" t="s">
        <v>44</v>
      </c>
      <c r="G1024" t="s">
        <v>2797</v>
      </c>
      <c r="H1024">
        <v>67604</v>
      </c>
      <c r="I1024">
        <v>218</v>
      </c>
      <c r="J1024" t="s">
        <v>29</v>
      </c>
      <c r="K1024" t="s">
        <v>30</v>
      </c>
      <c r="L1024">
        <v>15000000</v>
      </c>
      <c r="M1024">
        <v>1997</v>
      </c>
      <c r="N1024">
        <v>7.1</v>
      </c>
      <c r="O1024">
        <v>28022524</v>
      </c>
      <c r="S1024" t="s">
        <v>2798</v>
      </c>
      <c r="T1024">
        <v>116</v>
      </c>
      <c r="U1024">
        <v>6.5</v>
      </c>
      <c r="V1024">
        <v>6.5</v>
      </c>
      <c r="W1024">
        <v>7.8529999999999998</v>
      </c>
    </row>
    <row r="1025" spans="1:23" x14ac:dyDescent="0.3">
      <c r="A1025" t="s">
        <v>1025</v>
      </c>
      <c r="B1025">
        <v>153</v>
      </c>
      <c r="C1025">
        <v>112</v>
      </c>
      <c r="D1025">
        <v>31252964</v>
      </c>
      <c r="E1025" t="s">
        <v>588</v>
      </c>
      <c r="F1025" t="s">
        <v>2799</v>
      </c>
      <c r="G1025" t="s">
        <v>2800</v>
      </c>
      <c r="H1025">
        <v>71495</v>
      </c>
      <c r="I1025">
        <v>522</v>
      </c>
      <c r="J1025" t="s">
        <v>29</v>
      </c>
      <c r="K1025" t="s">
        <v>30</v>
      </c>
      <c r="L1025">
        <v>4000000</v>
      </c>
      <c r="M1025">
        <v>2001</v>
      </c>
      <c r="N1025">
        <v>7.1</v>
      </c>
      <c r="O1025">
        <v>27252964</v>
      </c>
      <c r="S1025" t="s">
        <v>2801</v>
      </c>
      <c r="T1025">
        <v>115</v>
      </c>
      <c r="U1025">
        <v>6.5</v>
      </c>
      <c r="V1025">
        <v>6.5</v>
      </c>
      <c r="W1025">
        <v>7.8529999999999998</v>
      </c>
    </row>
    <row r="1026" spans="1:23" x14ac:dyDescent="0.3">
      <c r="A1026" t="s">
        <v>2802</v>
      </c>
      <c r="B1026">
        <v>110</v>
      </c>
      <c r="C1026">
        <v>106</v>
      </c>
      <c r="D1026">
        <v>43853424</v>
      </c>
      <c r="E1026" t="s">
        <v>2803</v>
      </c>
      <c r="F1026" t="s">
        <v>902</v>
      </c>
      <c r="G1026" t="s">
        <v>2804</v>
      </c>
      <c r="H1026">
        <v>35514</v>
      </c>
      <c r="I1026">
        <v>114</v>
      </c>
      <c r="J1026" t="s">
        <v>29</v>
      </c>
      <c r="K1026" t="s">
        <v>30</v>
      </c>
      <c r="L1026">
        <v>18000000</v>
      </c>
      <c r="M1026">
        <v>2011</v>
      </c>
      <c r="N1026">
        <v>7.1</v>
      </c>
      <c r="O1026">
        <v>25853424</v>
      </c>
      <c r="S1026" t="s">
        <v>2805</v>
      </c>
      <c r="T1026">
        <v>114</v>
      </c>
      <c r="U1026">
        <v>6.5</v>
      </c>
      <c r="V1026">
        <v>6.5</v>
      </c>
      <c r="W1026">
        <v>7.8529999999999998</v>
      </c>
    </row>
    <row r="1027" spans="1:23" x14ac:dyDescent="0.3">
      <c r="A1027" t="s">
        <v>346</v>
      </c>
      <c r="B1027">
        <v>121</v>
      </c>
      <c r="C1027">
        <v>104</v>
      </c>
      <c r="D1027">
        <v>31899000</v>
      </c>
      <c r="E1027" t="s">
        <v>2806</v>
      </c>
      <c r="F1027" t="s">
        <v>2807</v>
      </c>
      <c r="G1027" t="s">
        <v>2808</v>
      </c>
      <c r="H1027">
        <v>23986</v>
      </c>
      <c r="I1027">
        <v>201</v>
      </c>
      <c r="J1027" t="s">
        <v>29</v>
      </c>
      <c r="K1027" t="s">
        <v>30</v>
      </c>
      <c r="L1027">
        <v>6500000</v>
      </c>
      <c r="M1027">
        <v>1980</v>
      </c>
      <c r="N1027">
        <v>7.1</v>
      </c>
      <c r="O1027">
        <v>25399000</v>
      </c>
      <c r="S1027" t="s">
        <v>2809</v>
      </c>
      <c r="T1027">
        <v>114</v>
      </c>
      <c r="U1027">
        <v>6.5</v>
      </c>
      <c r="V1027">
        <v>6.5</v>
      </c>
      <c r="W1027">
        <v>7.8529999999999998</v>
      </c>
    </row>
    <row r="1028" spans="1:23" x14ac:dyDescent="0.3">
      <c r="A1028" t="s">
        <v>2810</v>
      </c>
      <c r="B1028">
        <v>184</v>
      </c>
      <c r="C1028">
        <v>110</v>
      </c>
      <c r="D1028">
        <v>70001065</v>
      </c>
      <c r="E1028" t="s">
        <v>2811</v>
      </c>
      <c r="F1028" t="s">
        <v>2812</v>
      </c>
      <c r="G1028" t="s">
        <v>2813</v>
      </c>
      <c r="H1028">
        <v>191437</v>
      </c>
      <c r="I1028">
        <v>582</v>
      </c>
      <c r="J1028" t="s">
        <v>29</v>
      </c>
      <c r="K1028" t="s">
        <v>30</v>
      </c>
      <c r="L1028">
        <v>45000000</v>
      </c>
      <c r="M1028">
        <v>1998</v>
      </c>
      <c r="N1028">
        <v>7.1</v>
      </c>
      <c r="O1028">
        <v>25001065</v>
      </c>
      <c r="S1028" t="s">
        <v>2814</v>
      </c>
      <c r="T1028">
        <v>113</v>
      </c>
      <c r="U1028">
        <v>6.5</v>
      </c>
      <c r="V1028">
        <v>6.5</v>
      </c>
      <c r="W1028">
        <v>7.8529999999999998</v>
      </c>
    </row>
    <row r="1029" spans="1:23" x14ac:dyDescent="0.3">
      <c r="A1029" t="s">
        <v>1375</v>
      </c>
      <c r="B1029">
        <v>225</v>
      </c>
      <c r="C1029">
        <v>115</v>
      </c>
      <c r="D1029">
        <v>144795350</v>
      </c>
      <c r="E1029" t="s">
        <v>1235</v>
      </c>
      <c r="F1029" t="s">
        <v>665</v>
      </c>
      <c r="G1029" t="s">
        <v>2815</v>
      </c>
      <c r="H1029">
        <v>387632</v>
      </c>
      <c r="I1029">
        <v>789</v>
      </c>
      <c r="J1029" t="s">
        <v>29</v>
      </c>
      <c r="K1029" t="s">
        <v>30</v>
      </c>
      <c r="L1029">
        <v>120000000</v>
      </c>
      <c r="M1029">
        <v>2004</v>
      </c>
      <c r="N1029">
        <v>7.1</v>
      </c>
      <c r="O1029">
        <v>24795350</v>
      </c>
      <c r="S1029" t="s">
        <v>943</v>
      </c>
      <c r="T1029">
        <v>112.5</v>
      </c>
      <c r="U1029">
        <v>6.35</v>
      </c>
      <c r="V1029">
        <v>6.5</v>
      </c>
      <c r="W1029">
        <v>7.8529999999999998</v>
      </c>
    </row>
    <row r="1030" spans="1:23" x14ac:dyDescent="0.3">
      <c r="A1030" t="s">
        <v>2787</v>
      </c>
      <c r="B1030">
        <v>214</v>
      </c>
      <c r="C1030">
        <v>107</v>
      </c>
      <c r="D1030">
        <v>63411478</v>
      </c>
      <c r="E1030" t="s">
        <v>350</v>
      </c>
      <c r="F1030" t="s">
        <v>2816</v>
      </c>
      <c r="G1030" t="s">
        <v>2817</v>
      </c>
      <c r="H1030">
        <v>114925</v>
      </c>
      <c r="I1030">
        <v>234</v>
      </c>
      <c r="J1030" t="s">
        <v>29</v>
      </c>
      <c r="K1030" t="s">
        <v>30</v>
      </c>
      <c r="L1030">
        <v>39000000</v>
      </c>
      <c r="M1030">
        <v>2009</v>
      </c>
      <c r="N1030">
        <v>7.1</v>
      </c>
      <c r="O1030">
        <v>24411478</v>
      </c>
      <c r="S1030" t="s">
        <v>943</v>
      </c>
      <c r="T1030">
        <v>112.5</v>
      </c>
      <c r="U1030">
        <v>6.35</v>
      </c>
      <c r="V1030">
        <v>6.5</v>
      </c>
      <c r="W1030">
        <v>7.8529999999999998</v>
      </c>
    </row>
    <row r="1031" spans="1:23" x14ac:dyDescent="0.3">
      <c r="A1031" t="s">
        <v>1770</v>
      </c>
      <c r="B1031">
        <v>131</v>
      </c>
      <c r="C1031">
        <v>126</v>
      </c>
      <c r="D1031">
        <v>53680848</v>
      </c>
      <c r="E1031" t="s">
        <v>588</v>
      </c>
      <c r="F1031" t="s">
        <v>400</v>
      </c>
      <c r="G1031" t="s">
        <v>2818</v>
      </c>
      <c r="H1031">
        <v>167967</v>
      </c>
      <c r="I1031">
        <v>243</v>
      </c>
      <c r="J1031" t="s">
        <v>29</v>
      </c>
      <c r="K1031" t="s">
        <v>30</v>
      </c>
      <c r="L1031">
        <v>30000000</v>
      </c>
      <c r="M1031">
        <v>2007</v>
      </c>
      <c r="N1031">
        <v>7.1</v>
      </c>
      <c r="O1031">
        <v>23680848</v>
      </c>
      <c r="S1031" t="s">
        <v>2819</v>
      </c>
      <c r="T1031">
        <v>112</v>
      </c>
      <c r="U1031">
        <v>6.5</v>
      </c>
      <c r="V1031">
        <v>6.5</v>
      </c>
      <c r="W1031">
        <v>7.8529999999999998</v>
      </c>
    </row>
    <row r="1032" spans="1:23" x14ac:dyDescent="0.3">
      <c r="A1032" t="s">
        <v>706</v>
      </c>
      <c r="B1032">
        <v>349</v>
      </c>
      <c r="C1032">
        <v>115</v>
      </c>
      <c r="D1032">
        <v>37877959</v>
      </c>
      <c r="E1032" t="s">
        <v>429</v>
      </c>
      <c r="F1032" t="s">
        <v>1142</v>
      </c>
      <c r="G1032" t="s">
        <v>2820</v>
      </c>
      <c r="H1032">
        <v>86664</v>
      </c>
      <c r="I1032">
        <v>252</v>
      </c>
      <c r="J1032" t="s">
        <v>29</v>
      </c>
      <c r="K1032" t="s">
        <v>30</v>
      </c>
      <c r="L1032">
        <v>15000000</v>
      </c>
      <c r="M1032">
        <v>2014</v>
      </c>
      <c r="N1032">
        <v>7.1</v>
      </c>
      <c r="O1032">
        <v>22877959</v>
      </c>
      <c r="S1032" t="s">
        <v>2821</v>
      </c>
      <c r="T1032">
        <v>110</v>
      </c>
      <c r="U1032">
        <v>6.5</v>
      </c>
      <c r="V1032">
        <v>6.5</v>
      </c>
      <c r="W1032">
        <v>7.8529999999999998</v>
      </c>
    </row>
    <row r="1033" spans="1:23" x14ac:dyDescent="0.3">
      <c r="A1033" t="s">
        <v>1456</v>
      </c>
      <c r="B1033">
        <v>323</v>
      </c>
      <c r="C1033">
        <v>106</v>
      </c>
      <c r="D1033">
        <v>20803237</v>
      </c>
      <c r="E1033" t="s">
        <v>73</v>
      </c>
      <c r="F1033" t="s">
        <v>2479</v>
      </c>
      <c r="G1033" t="s">
        <v>2822</v>
      </c>
      <c r="H1033">
        <v>110616</v>
      </c>
      <c r="I1033">
        <v>291</v>
      </c>
      <c r="J1033" t="s">
        <v>29</v>
      </c>
      <c r="K1033" t="s">
        <v>30</v>
      </c>
      <c r="L1033">
        <v>3500000</v>
      </c>
      <c r="M1033">
        <v>2010</v>
      </c>
      <c r="N1033">
        <v>7.1</v>
      </c>
      <c r="O1033">
        <v>17303237</v>
      </c>
      <c r="S1033" t="s">
        <v>2823</v>
      </c>
      <c r="T1033">
        <v>110</v>
      </c>
      <c r="U1033">
        <v>6.5</v>
      </c>
      <c r="V1033">
        <v>6.5</v>
      </c>
      <c r="W1033">
        <v>7.8529999999999998</v>
      </c>
    </row>
    <row r="1034" spans="1:23" x14ac:dyDescent="0.3">
      <c r="A1034" t="s">
        <v>2824</v>
      </c>
      <c r="B1034">
        <v>100</v>
      </c>
      <c r="C1034">
        <v>100</v>
      </c>
      <c r="D1034">
        <v>18488314</v>
      </c>
      <c r="E1034" t="s">
        <v>1632</v>
      </c>
      <c r="F1034" t="s">
        <v>2825</v>
      </c>
      <c r="G1034" t="s">
        <v>2826</v>
      </c>
      <c r="H1034">
        <v>76151</v>
      </c>
      <c r="I1034">
        <v>333</v>
      </c>
      <c r="J1034" t="s">
        <v>29</v>
      </c>
      <c r="K1034" t="s">
        <v>30</v>
      </c>
      <c r="L1034">
        <v>1200000</v>
      </c>
      <c r="M1034">
        <v>2001</v>
      </c>
      <c r="N1034">
        <v>7.1</v>
      </c>
      <c r="O1034">
        <v>17288314</v>
      </c>
      <c r="S1034" t="s">
        <v>2827</v>
      </c>
      <c r="T1034">
        <v>109</v>
      </c>
      <c r="U1034">
        <v>6.5</v>
      </c>
      <c r="V1034">
        <v>6.5</v>
      </c>
      <c r="W1034">
        <v>7.8529999999999998</v>
      </c>
    </row>
    <row r="1035" spans="1:23" x14ac:dyDescent="0.3">
      <c r="A1035" t="s">
        <v>1452</v>
      </c>
      <c r="B1035">
        <v>173</v>
      </c>
      <c r="C1035">
        <v>108</v>
      </c>
      <c r="D1035">
        <v>19067631</v>
      </c>
      <c r="E1035" t="s">
        <v>699</v>
      </c>
      <c r="F1035" t="s">
        <v>2828</v>
      </c>
      <c r="G1035" t="s">
        <v>2829</v>
      </c>
      <c r="H1035">
        <v>37714</v>
      </c>
      <c r="I1035">
        <v>204</v>
      </c>
      <c r="J1035" t="s">
        <v>29</v>
      </c>
      <c r="K1035" t="s">
        <v>30</v>
      </c>
      <c r="L1035">
        <v>2000000</v>
      </c>
      <c r="M1035">
        <v>2007</v>
      </c>
      <c r="N1035">
        <v>7.1</v>
      </c>
      <c r="O1035">
        <v>17067631</v>
      </c>
      <c r="S1035" t="s">
        <v>2827</v>
      </c>
      <c r="T1035">
        <v>109</v>
      </c>
      <c r="U1035">
        <v>6.5</v>
      </c>
      <c r="V1035">
        <v>6.5</v>
      </c>
      <c r="W1035">
        <v>7.8529999999999998</v>
      </c>
    </row>
    <row r="1036" spans="1:23" x14ac:dyDescent="0.3">
      <c r="A1036" t="s">
        <v>2445</v>
      </c>
      <c r="B1036">
        <v>214</v>
      </c>
      <c r="C1036">
        <v>112</v>
      </c>
      <c r="D1036">
        <v>39235088</v>
      </c>
      <c r="E1036" t="s">
        <v>197</v>
      </c>
      <c r="F1036" t="s">
        <v>788</v>
      </c>
      <c r="G1036" t="s">
        <v>2830</v>
      </c>
      <c r="H1036">
        <v>193962</v>
      </c>
      <c r="I1036">
        <v>805</v>
      </c>
      <c r="J1036" t="s">
        <v>29</v>
      </c>
      <c r="K1036" t="s">
        <v>30</v>
      </c>
      <c r="L1036">
        <v>23000000</v>
      </c>
      <c r="M1036">
        <v>2000</v>
      </c>
      <c r="N1036">
        <v>7.1</v>
      </c>
      <c r="O1036">
        <v>16235088</v>
      </c>
      <c r="S1036" t="s">
        <v>1511</v>
      </c>
      <c r="T1036">
        <v>108.5</v>
      </c>
      <c r="U1036">
        <v>6.5</v>
      </c>
      <c r="V1036">
        <v>6.5</v>
      </c>
      <c r="W1036">
        <v>7.8529999999999998</v>
      </c>
    </row>
    <row r="1037" spans="1:23" x14ac:dyDescent="0.3">
      <c r="A1037" t="s">
        <v>561</v>
      </c>
      <c r="B1037">
        <v>103</v>
      </c>
      <c r="C1037">
        <v>96</v>
      </c>
      <c r="D1037">
        <v>38119483</v>
      </c>
      <c r="E1037" t="s">
        <v>180</v>
      </c>
      <c r="F1037" t="s">
        <v>2831</v>
      </c>
      <c r="G1037" t="s">
        <v>2832</v>
      </c>
      <c r="H1037">
        <v>136667</v>
      </c>
      <c r="I1037">
        <v>273</v>
      </c>
      <c r="J1037" t="s">
        <v>29</v>
      </c>
      <c r="K1037" t="s">
        <v>30</v>
      </c>
      <c r="L1037">
        <v>22700000</v>
      </c>
      <c r="M1037">
        <v>1987</v>
      </c>
      <c r="N1037">
        <v>7.1</v>
      </c>
      <c r="O1037">
        <v>15419483</v>
      </c>
      <c r="S1037" t="s">
        <v>1511</v>
      </c>
      <c r="T1037">
        <v>108.5</v>
      </c>
      <c r="U1037">
        <v>6.5</v>
      </c>
      <c r="V1037">
        <v>6.5</v>
      </c>
      <c r="W1037">
        <v>7.8529999999999998</v>
      </c>
    </row>
    <row r="1038" spans="1:23" x14ac:dyDescent="0.3">
      <c r="A1038" t="s">
        <v>822</v>
      </c>
      <c r="B1038">
        <v>150</v>
      </c>
      <c r="C1038">
        <v>114</v>
      </c>
      <c r="D1038">
        <v>60652036</v>
      </c>
      <c r="E1038" t="s">
        <v>2833</v>
      </c>
      <c r="F1038" t="s">
        <v>1921</v>
      </c>
      <c r="G1038" t="s">
        <v>2834</v>
      </c>
      <c r="H1038">
        <v>137854</v>
      </c>
      <c r="I1038">
        <v>560</v>
      </c>
      <c r="J1038" t="s">
        <v>29</v>
      </c>
      <c r="K1038" t="s">
        <v>30</v>
      </c>
      <c r="L1038">
        <v>48000000</v>
      </c>
      <c r="M1038">
        <v>1999</v>
      </c>
      <c r="N1038">
        <v>7.1</v>
      </c>
      <c r="O1038">
        <v>12652036</v>
      </c>
      <c r="S1038" t="s">
        <v>2835</v>
      </c>
      <c r="T1038">
        <v>108.5</v>
      </c>
      <c r="U1038">
        <v>6.5</v>
      </c>
      <c r="V1038">
        <v>6.5</v>
      </c>
      <c r="W1038">
        <v>7.8529999999999998</v>
      </c>
    </row>
    <row r="1039" spans="1:23" x14ac:dyDescent="0.3">
      <c r="A1039" t="s">
        <v>1459</v>
      </c>
      <c r="B1039">
        <v>413</v>
      </c>
      <c r="C1039">
        <v>106</v>
      </c>
      <c r="D1039">
        <v>62453315</v>
      </c>
      <c r="E1039" t="s">
        <v>2836</v>
      </c>
      <c r="F1039" t="s">
        <v>496</v>
      </c>
      <c r="G1039" t="s">
        <v>2837</v>
      </c>
      <c r="H1039">
        <v>200035</v>
      </c>
      <c r="I1039">
        <v>407</v>
      </c>
      <c r="J1039" t="s">
        <v>29</v>
      </c>
      <c r="K1039" t="s">
        <v>30</v>
      </c>
      <c r="L1039">
        <v>50200000</v>
      </c>
      <c r="M1039">
        <v>2011</v>
      </c>
      <c r="N1039">
        <v>7.1</v>
      </c>
      <c r="O1039">
        <v>12253315</v>
      </c>
      <c r="S1039" t="s">
        <v>2838</v>
      </c>
      <c r="T1039">
        <v>108</v>
      </c>
      <c r="U1039">
        <v>6.5</v>
      </c>
      <c r="V1039">
        <v>6.5</v>
      </c>
      <c r="W1039">
        <v>7.8529999999999998</v>
      </c>
    </row>
    <row r="1040" spans="1:23" x14ac:dyDescent="0.3">
      <c r="A1040" t="s">
        <v>2678</v>
      </c>
      <c r="B1040">
        <v>158</v>
      </c>
      <c r="C1040">
        <v>101</v>
      </c>
      <c r="D1040">
        <v>40566655</v>
      </c>
      <c r="E1040" t="s">
        <v>699</v>
      </c>
      <c r="F1040" t="s">
        <v>2839</v>
      </c>
      <c r="G1040" t="s">
        <v>2840</v>
      </c>
      <c r="H1040">
        <v>144021</v>
      </c>
      <c r="I1040">
        <v>391</v>
      </c>
      <c r="J1040" t="s">
        <v>29</v>
      </c>
      <c r="K1040" t="s">
        <v>200</v>
      </c>
      <c r="L1040">
        <v>30000000</v>
      </c>
      <c r="M1040">
        <v>2002</v>
      </c>
      <c r="N1040">
        <v>7.1</v>
      </c>
      <c r="O1040">
        <v>10566655</v>
      </c>
      <c r="S1040" t="s">
        <v>2841</v>
      </c>
      <c r="T1040">
        <v>107</v>
      </c>
      <c r="U1040">
        <v>6.5</v>
      </c>
      <c r="V1040">
        <v>6.5</v>
      </c>
      <c r="W1040">
        <v>7.8529999999999998</v>
      </c>
    </row>
    <row r="1041" spans="1:23" x14ac:dyDescent="0.3">
      <c r="A1041" t="s">
        <v>2451</v>
      </c>
      <c r="B1041">
        <v>231</v>
      </c>
      <c r="C1041">
        <v>93</v>
      </c>
      <c r="D1041">
        <v>17536788</v>
      </c>
      <c r="E1041" t="s">
        <v>699</v>
      </c>
      <c r="F1041" t="s">
        <v>2842</v>
      </c>
      <c r="G1041" t="s">
        <v>2843</v>
      </c>
      <c r="H1041">
        <v>49240</v>
      </c>
      <c r="I1041">
        <v>142</v>
      </c>
      <c r="J1041" t="s">
        <v>29</v>
      </c>
      <c r="K1041" t="s">
        <v>30</v>
      </c>
      <c r="L1041">
        <v>8000000</v>
      </c>
      <c r="M1041">
        <v>2013</v>
      </c>
      <c r="N1041">
        <v>7.1</v>
      </c>
      <c r="O1041">
        <v>9536788</v>
      </c>
      <c r="S1041" t="s">
        <v>2844</v>
      </c>
      <c r="T1041">
        <v>105</v>
      </c>
      <c r="U1041">
        <v>6.5</v>
      </c>
      <c r="V1041">
        <v>6.5</v>
      </c>
      <c r="W1041">
        <v>7.8529999999999998</v>
      </c>
    </row>
    <row r="1042" spans="1:23" x14ac:dyDescent="0.3">
      <c r="A1042" t="s">
        <v>481</v>
      </c>
      <c r="B1042">
        <v>302</v>
      </c>
      <c r="C1042">
        <v>169</v>
      </c>
      <c r="D1042">
        <v>309404152</v>
      </c>
      <c r="E1042" t="s">
        <v>309</v>
      </c>
      <c r="F1042" t="s">
        <v>482</v>
      </c>
      <c r="G1042" t="s">
        <v>2845</v>
      </c>
      <c r="H1042">
        <v>471220</v>
      </c>
      <c r="I1042">
        <v>1238</v>
      </c>
      <c r="J1042" t="s">
        <v>29</v>
      </c>
      <c r="K1042" t="s">
        <v>30</v>
      </c>
      <c r="L1042">
        <v>300000000</v>
      </c>
      <c r="M1042">
        <v>2007</v>
      </c>
      <c r="N1042">
        <v>7.1</v>
      </c>
      <c r="O1042">
        <v>9404152</v>
      </c>
      <c r="S1042" t="s">
        <v>2846</v>
      </c>
      <c r="T1042">
        <v>105</v>
      </c>
      <c r="U1042">
        <v>6.5</v>
      </c>
      <c r="V1042">
        <v>6.5</v>
      </c>
      <c r="W1042">
        <v>7.8529999999999998</v>
      </c>
    </row>
    <row r="1043" spans="1:23" x14ac:dyDescent="0.3">
      <c r="A1043" t="s">
        <v>2847</v>
      </c>
      <c r="B1043">
        <v>150</v>
      </c>
      <c r="C1043">
        <v>88</v>
      </c>
      <c r="D1043">
        <v>18225165</v>
      </c>
      <c r="E1043" t="s">
        <v>1929</v>
      </c>
      <c r="F1043" t="s">
        <v>2848</v>
      </c>
      <c r="G1043" t="s">
        <v>2849</v>
      </c>
      <c r="H1043">
        <v>155262</v>
      </c>
      <c r="I1043">
        <v>316</v>
      </c>
      <c r="J1043" t="s">
        <v>29</v>
      </c>
      <c r="K1043" t="s">
        <v>30</v>
      </c>
      <c r="L1043">
        <v>9000000</v>
      </c>
      <c r="M1043">
        <v>2004</v>
      </c>
      <c r="N1043">
        <v>7.1</v>
      </c>
      <c r="O1043">
        <v>9225165</v>
      </c>
      <c r="S1043" t="s">
        <v>2802</v>
      </c>
      <c r="T1043">
        <v>104.5</v>
      </c>
      <c r="U1043">
        <v>6.5</v>
      </c>
      <c r="V1043">
        <v>6.5</v>
      </c>
      <c r="W1043">
        <v>7.8529999999999998</v>
      </c>
    </row>
    <row r="1044" spans="1:23" x14ac:dyDescent="0.3">
      <c r="A1044" t="s">
        <v>1737</v>
      </c>
      <c r="B1044">
        <v>78</v>
      </c>
      <c r="C1044">
        <v>94</v>
      </c>
      <c r="D1044">
        <v>58297830</v>
      </c>
      <c r="E1044" t="s">
        <v>2850</v>
      </c>
      <c r="F1044" t="s">
        <v>2639</v>
      </c>
      <c r="G1044" t="s">
        <v>2851</v>
      </c>
      <c r="H1044">
        <v>86347</v>
      </c>
      <c r="I1044">
        <v>191</v>
      </c>
      <c r="J1044" t="s">
        <v>29</v>
      </c>
      <c r="K1044" t="s">
        <v>30</v>
      </c>
      <c r="L1044">
        <v>50000000</v>
      </c>
      <c r="M1044">
        <v>1997</v>
      </c>
      <c r="N1044">
        <v>7.1</v>
      </c>
      <c r="O1044">
        <v>8297830</v>
      </c>
      <c r="S1044" t="s">
        <v>2802</v>
      </c>
      <c r="T1044">
        <v>104.5</v>
      </c>
      <c r="U1044">
        <v>6.5</v>
      </c>
      <c r="V1044">
        <v>6.5</v>
      </c>
      <c r="W1044">
        <v>7.8529999999999998</v>
      </c>
    </row>
    <row r="1045" spans="1:23" x14ac:dyDescent="0.3">
      <c r="A1045" t="s">
        <v>149</v>
      </c>
      <c r="B1045">
        <v>269</v>
      </c>
      <c r="C1045">
        <v>121</v>
      </c>
      <c r="D1045">
        <v>83077470</v>
      </c>
      <c r="E1045" t="s">
        <v>1593</v>
      </c>
      <c r="F1045" t="s">
        <v>649</v>
      </c>
      <c r="G1045" t="s">
        <v>2852</v>
      </c>
      <c r="H1045">
        <v>183247</v>
      </c>
      <c r="I1045">
        <v>440</v>
      </c>
      <c r="J1045" t="s">
        <v>29</v>
      </c>
      <c r="K1045" t="s">
        <v>30</v>
      </c>
      <c r="L1045">
        <v>75000000</v>
      </c>
      <c r="M1045">
        <v>2008</v>
      </c>
      <c r="N1045">
        <v>7.1</v>
      </c>
      <c r="O1045">
        <v>8077470</v>
      </c>
      <c r="S1045" t="s">
        <v>2853</v>
      </c>
      <c r="T1045">
        <v>104</v>
      </c>
      <c r="U1045">
        <v>6.5</v>
      </c>
      <c r="V1045">
        <v>6.5</v>
      </c>
      <c r="W1045">
        <v>7.8529999999999998</v>
      </c>
    </row>
    <row r="1046" spans="1:23" x14ac:dyDescent="0.3">
      <c r="A1046" t="s">
        <v>1329</v>
      </c>
      <c r="B1046">
        <v>61</v>
      </c>
      <c r="C1046">
        <v>113</v>
      </c>
      <c r="D1046">
        <v>9054736</v>
      </c>
      <c r="E1046" t="s">
        <v>92</v>
      </c>
      <c r="F1046" t="s">
        <v>2854</v>
      </c>
      <c r="G1046" t="s">
        <v>2855</v>
      </c>
      <c r="H1046">
        <v>5744</v>
      </c>
      <c r="I1046">
        <v>57</v>
      </c>
      <c r="J1046" t="s">
        <v>29</v>
      </c>
      <c r="K1046" t="s">
        <v>30</v>
      </c>
      <c r="L1046">
        <v>2700000</v>
      </c>
      <c r="M1046">
        <v>1997</v>
      </c>
      <c r="N1046">
        <v>7.1</v>
      </c>
      <c r="O1046">
        <v>6354736</v>
      </c>
      <c r="S1046" t="s">
        <v>2856</v>
      </c>
      <c r="T1046">
        <v>101</v>
      </c>
      <c r="U1046">
        <v>6.5</v>
      </c>
      <c r="V1046">
        <v>6.5</v>
      </c>
      <c r="W1046">
        <v>7.8529999999999998</v>
      </c>
    </row>
    <row r="1047" spans="1:23" x14ac:dyDescent="0.3">
      <c r="A1047" t="s">
        <v>33</v>
      </c>
      <c r="B1047">
        <v>91</v>
      </c>
      <c r="C1047">
        <v>135</v>
      </c>
      <c r="D1047">
        <v>45856732</v>
      </c>
      <c r="E1047" t="s">
        <v>208</v>
      </c>
      <c r="F1047" t="s">
        <v>496</v>
      </c>
      <c r="G1047" t="s">
        <v>2857</v>
      </c>
      <c r="H1047">
        <v>46221</v>
      </c>
      <c r="I1047">
        <v>141</v>
      </c>
      <c r="J1047" t="s">
        <v>29</v>
      </c>
      <c r="K1047" t="s">
        <v>30</v>
      </c>
      <c r="L1047">
        <v>40000000</v>
      </c>
      <c r="M1047">
        <v>1997</v>
      </c>
      <c r="N1047">
        <v>7.1</v>
      </c>
      <c r="O1047">
        <v>5856732</v>
      </c>
      <c r="S1047" t="s">
        <v>2858</v>
      </c>
      <c r="T1047">
        <v>101</v>
      </c>
      <c r="U1047">
        <v>6.5</v>
      </c>
      <c r="V1047">
        <v>6.5</v>
      </c>
      <c r="W1047">
        <v>7.8529999999999998</v>
      </c>
    </row>
    <row r="1048" spans="1:23" x14ac:dyDescent="0.3">
      <c r="A1048" t="s">
        <v>2859</v>
      </c>
      <c r="B1048">
        <v>132</v>
      </c>
      <c r="C1048">
        <v>96</v>
      </c>
      <c r="D1048">
        <v>16667084</v>
      </c>
      <c r="E1048" t="s">
        <v>2860</v>
      </c>
      <c r="F1048" t="s">
        <v>2861</v>
      </c>
      <c r="G1048" t="s">
        <v>2862</v>
      </c>
      <c r="H1048">
        <v>90070</v>
      </c>
      <c r="I1048">
        <v>248</v>
      </c>
      <c r="J1048" t="s">
        <v>29</v>
      </c>
      <c r="K1048" t="s">
        <v>30</v>
      </c>
      <c r="L1048">
        <v>11000000</v>
      </c>
      <c r="M1048">
        <v>1990</v>
      </c>
      <c r="N1048">
        <v>7.1</v>
      </c>
      <c r="O1048">
        <v>5667084</v>
      </c>
      <c r="S1048" t="s">
        <v>2863</v>
      </c>
      <c r="T1048">
        <v>99</v>
      </c>
      <c r="U1048">
        <v>6.5</v>
      </c>
      <c r="V1048">
        <v>6.5</v>
      </c>
      <c r="W1048">
        <v>7.8529999999999998</v>
      </c>
    </row>
    <row r="1049" spans="1:23" x14ac:dyDescent="0.3">
      <c r="A1049" t="s">
        <v>1480</v>
      </c>
      <c r="B1049">
        <v>216</v>
      </c>
      <c r="C1049">
        <v>102</v>
      </c>
      <c r="D1049">
        <v>11434867</v>
      </c>
      <c r="E1049" t="s">
        <v>1527</v>
      </c>
      <c r="F1049" t="s">
        <v>221</v>
      </c>
      <c r="G1049" t="s">
        <v>2864</v>
      </c>
      <c r="H1049">
        <v>59637</v>
      </c>
      <c r="I1049">
        <v>130</v>
      </c>
      <c r="J1049" t="s">
        <v>29</v>
      </c>
      <c r="K1049" t="s">
        <v>30</v>
      </c>
      <c r="L1049">
        <v>6000000</v>
      </c>
      <c r="M1049">
        <v>2012</v>
      </c>
      <c r="N1049">
        <v>7.1</v>
      </c>
      <c r="O1049">
        <v>5434867</v>
      </c>
      <c r="S1049" t="s">
        <v>2865</v>
      </c>
      <c r="T1049">
        <v>99</v>
      </c>
      <c r="U1049">
        <v>6.5</v>
      </c>
      <c r="V1049">
        <v>6.5</v>
      </c>
      <c r="W1049">
        <v>7.8529999999999998</v>
      </c>
    </row>
    <row r="1050" spans="1:23" x14ac:dyDescent="0.3">
      <c r="A1050" t="s">
        <v>2179</v>
      </c>
      <c r="B1050">
        <v>43</v>
      </c>
      <c r="C1050">
        <v>120</v>
      </c>
      <c r="D1050">
        <v>36733909</v>
      </c>
      <c r="E1050" t="s">
        <v>1595</v>
      </c>
      <c r="F1050" t="s">
        <v>2866</v>
      </c>
      <c r="G1050" t="s">
        <v>2867</v>
      </c>
      <c r="H1050">
        <v>38949</v>
      </c>
      <c r="I1050">
        <v>112</v>
      </c>
      <c r="J1050" t="s">
        <v>29</v>
      </c>
      <c r="K1050" t="s">
        <v>30</v>
      </c>
      <c r="L1050">
        <v>32000000</v>
      </c>
      <c r="M1050">
        <v>1993</v>
      </c>
      <c r="N1050">
        <v>7.1</v>
      </c>
      <c r="O1050">
        <v>4733909</v>
      </c>
      <c r="S1050" t="s">
        <v>2868</v>
      </c>
      <c r="T1050">
        <v>99</v>
      </c>
      <c r="U1050">
        <v>6.5</v>
      </c>
      <c r="V1050">
        <v>6.5</v>
      </c>
      <c r="W1050">
        <v>7.8529999999999998</v>
      </c>
    </row>
    <row r="1051" spans="1:23" x14ac:dyDescent="0.3">
      <c r="A1051" t="s">
        <v>1506</v>
      </c>
      <c r="B1051">
        <v>220</v>
      </c>
      <c r="C1051">
        <v>95</v>
      </c>
      <c r="D1051">
        <v>6851969</v>
      </c>
      <c r="E1051" t="s">
        <v>699</v>
      </c>
      <c r="F1051" t="s">
        <v>952</v>
      </c>
      <c r="G1051" t="s">
        <v>2869</v>
      </c>
      <c r="H1051">
        <v>105591</v>
      </c>
      <c r="I1051">
        <v>178</v>
      </c>
      <c r="J1051" t="s">
        <v>29</v>
      </c>
      <c r="K1051" t="s">
        <v>30</v>
      </c>
      <c r="L1051">
        <v>2500000</v>
      </c>
      <c r="M1051">
        <v>2013</v>
      </c>
      <c r="N1051">
        <v>7.1</v>
      </c>
      <c r="O1051">
        <v>4351969</v>
      </c>
      <c r="S1051" t="s">
        <v>2870</v>
      </c>
      <c r="T1051">
        <v>98</v>
      </c>
      <c r="U1051">
        <v>6.5</v>
      </c>
      <c r="V1051">
        <v>6.5</v>
      </c>
      <c r="W1051">
        <v>7.8529999999999998</v>
      </c>
    </row>
    <row r="1052" spans="1:23" x14ac:dyDescent="0.3">
      <c r="A1052" t="s">
        <v>1415</v>
      </c>
      <c r="B1052">
        <v>466</v>
      </c>
      <c r="C1052">
        <v>127</v>
      </c>
      <c r="D1052">
        <v>24104113</v>
      </c>
      <c r="E1052" t="s">
        <v>269</v>
      </c>
      <c r="F1052" t="s">
        <v>512</v>
      </c>
      <c r="G1052" t="s">
        <v>2871</v>
      </c>
      <c r="H1052">
        <v>149066</v>
      </c>
      <c r="I1052">
        <v>517</v>
      </c>
      <c r="J1052" t="s">
        <v>29</v>
      </c>
      <c r="K1052" t="s">
        <v>241</v>
      </c>
      <c r="L1052">
        <v>20000000</v>
      </c>
      <c r="M1052">
        <v>2011</v>
      </c>
      <c r="N1052">
        <v>7.1</v>
      </c>
      <c r="O1052">
        <v>4104113</v>
      </c>
      <c r="S1052" t="s">
        <v>2872</v>
      </c>
      <c r="T1052">
        <v>98</v>
      </c>
      <c r="U1052">
        <v>6.5</v>
      </c>
      <c r="V1052">
        <v>6.5</v>
      </c>
      <c r="W1052">
        <v>7.8529999999999998</v>
      </c>
    </row>
    <row r="1053" spans="1:23" x14ac:dyDescent="0.3">
      <c r="A1053" t="s">
        <v>312</v>
      </c>
      <c r="B1053">
        <v>63</v>
      </c>
      <c r="C1053">
        <v>104</v>
      </c>
      <c r="D1053">
        <v>6401336</v>
      </c>
      <c r="E1053" t="s">
        <v>92</v>
      </c>
      <c r="F1053" t="s">
        <v>106</v>
      </c>
      <c r="G1053" t="s">
        <v>2873</v>
      </c>
      <c r="H1053">
        <v>36996</v>
      </c>
      <c r="I1053">
        <v>153</v>
      </c>
      <c r="J1053" t="s">
        <v>29</v>
      </c>
      <c r="K1053" t="s">
        <v>30</v>
      </c>
      <c r="L1053">
        <v>2500000</v>
      </c>
      <c r="M1053">
        <v>1991</v>
      </c>
      <c r="N1053">
        <v>7.1</v>
      </c>
      <c r="O1053">
        <v>3901336</v>
      </c>
      <c r="S1053" t="s">
        <v>2874</v>
      </c>
      <c r="T1053">
        <v>97</v>
      </c>
      <c r="U1053">
        <v>6.5</v>
      </c>
      <c r="V1053">
        <v>6.5</v>
      </c>
      <c r="W1053">
        <v>7.8529999999999998</v>
      </c>
    </row>
    <row r="1054" spans="1:23" x14ac:dyDescent="0.3">
      <c r="A1054" t="s">
        <v>1838</v>
      </c>
      <c r="B1054">
        <v>117</v>
      </c>
      <c r="C1054">
        <v>128</v>
      </c>
      <c r="D1054">
        <v>37432299</v>
      </c>
      <c r="E1054" t="s">
        <v>588</v>
      </c>
      <c r="F1054" t="s">
        <v>2875</v>
      </c>
      <c r="G1054" t="s">
        <v>2876</v>
      </c>
      <c r="H1054">
        <v>50041</v>
      </c>
      <c r="I1054">
        <v>116</v>
      </c>
      <c r="J1054" t="s">
        <v>29</v>
      </c>
      <c r="K1054" t="s">
        <v>30</v>
      </c>
      <c r="L1054">
        <v>34000000</v>
      </c>
      <c r="M1054">
        <v>2015</v>
      </c>
      <c r="N1054">
        <v>7.1</v>
      </c>
      <c r="O1054">
        <v>3432299</v>
      </c>
      <c r="S1054" t="s">
        <v>2877</v>
      </c>
      <c r="T1054">
        <v>97</v>
      </c>
      <c r="U1054">
        <v>6.5</v>
      </c>
      <c r="V1054">
        <v>6.5</v>
      </c>
      <c r="W1054">
        <v>7.8529999999999998</v>
      </c>
    </row>
    <row r="1055" spans="1:23" x14ac:dyDescent="0.3">
      <c r="A1055" t="s">
        <v>2878</v>
      </c>
      <c r="B1055">
        <v>192</v>
      </c>
      <c r="C1055">
        <v>142</v>
      </c>
      <c r="D1055">
        <v>113330342</v>
      </c>
      <c r="E1055" t="s">
        <v>1393</v>
      </c>
      <c r="F1055" t="s">
        <v>2799</v>
      </c>
      <c r="G1055" t="s">
        <v>2879</v>
      </c>
      <c r="H1055">
        <v>207613</v>
      </c>
      <c r="I1055">
        <v>1144</v>
      </c>
      <c r="J1055" t="s">
        <v>29</v>
      </c>
      <c r="K1055" t="s">
        <v>30</v>
      </c>
      <c r="L1055">
        <v>110000000</v>
      </c>
      <c r="M1055">
        <v>2000</v>
      </c>
      <c r="N1055">
        <v>7.1</v>
      </c>
      <c r="O1055">
        <v>3330342</v>
      </c>
      <c r="S1055" t="s">
        <v>2880</v>
      </c>
      <c r="T1055">
        <v>97</v>
      </c>
      <c r="U1055">
        <v>6.5</v>
      </c>
      <c r="V1055">
        <v>6.5</v>
      </c>
      <c r="W1055">
        <v>7.8529999999999998</v>
      </c>
    </row>
    <row r="1056" spans="1:23" x14ac:dyDescent="0.3">
      <c r="A1056" t="s">
        <v>1864</v>
      </c>
      <c r="B1056">
        <v>141</v>
      </c>
      <c r="C1056">
        <v>124</v>
      </c>
      <c r="D1056">
        <v>78120196</v>
      </c>
      <c r="E1056" t="s">
        <v>1393</v>
      </c>
      <c r="F1056" t="s">
        <v>2881</v>
      </c>
      <c r="G1056" t="s">
        <v>2882</v>
      </c>
      <c r="H1056">
        <v>103241</v>
      </c>
      <c r="I1056">
        <v>742</v>
      </c>
      <c r="J1056" t="s">
        <v>29</v>
      </c>
      <c r="K1056" t="s">
        <v>30</v>
      </c>
      <c r="L1056">
        <v>75000000</v>
      </c>
      <c r="M1056">
        <v>2002</v>
      </c>
      <c r="N1056">
        <v>7.1</v>
      </c>
      <c r="O1056">
        <v>3120196</v>
      </c>
      <c r="S1056" t="s">
        <v>2883</v>
      </c>
      <c r="T1056">
        <v>96</v>
      </c>
      <c r="U1056">
        <v>6.5</v>
      </c>
      <c r="V1056">
        <v>6.5</v>
      </c>
      <c r="W1056">
        <v>7.8529999999999998</v>
      </c>
    </row>
    <row r="1057" spans="1:23" x14ac:dyDescent="0.3">
      <c r="A1057" t="s">
        <v>1420</v>
      </c>
      <c r="B1057">
        <v>20</v>
      </c>
      <c r="C1057">
        <v>120</v>
      </c>
      <c r="D1057">
        <v>3773863</v>
      </c>
      <c r="E1057" t="s">
        <v>92</v>
      </c>
      <c r="F1057" t="s">
        <v>2884</v>
      </c>
      <c r="G1057" t="s">
        <v>2885</v>
      </c>
      <c r="H1057">
        <v>4583</v>
      </c>
      <c r="I1057">
        <v>55</v>
      </c>
      <c r="J1057" t="s">
        <v>29</v>
      </c>
      <c r="K1057" t="s">
        <v>30</v>
      </c>
      <c r="L1057">
        <v>1000000</v>
      </c>
      <c r="M1057">
        <v>2009</v>
      </c>
      <c r="N1057">
        <v>7.1</v>
      </c>
      <c r="O1057">
        <v>2773863</v>
      </c>
      <c r="S1057" t="s">
        <v>2886</v>
      </c>
      <c r="T1057">
        <v>96</v>
      </c>
      <c r="U1057">
        <v>6.5</v>
      </c>
      <c r="V1057">
        <v>6.5</v>
      </c>
      <c r="W1057">
        <v>7.8529999999999998</v>
      </c>
    </row>
    <row r="1058" spans="1:23" x14ac:dyDescent="0.3">
      <c r="A1058" t="s">
        <v>1499</v>
      </c>
      <c r="B1058">
        <v>45</v>
      </c>
      <c r="C1058">
        <v>99</v>
      </c>
      <c r="D1058">
        <v>4600000</v>
      </c>
      <c r="E1058" t="s">
        <v>26</v>
      </c>
      <c r="F1058" t="s">
        <v>106</v>
      </c>
      <c r="G1058" t="s">
        <v>2887</v>
      </c>
      <c r="H1058">
        <v>11763</v>
      </c>
      <c r="I1058">
        <v>111</v>
      </c>
      <c r="J1058" t="s">
        <v>29</v>
      </c>
      <c r="K1058" t="s">
        <v>30</v>
      </c>
      <c r="L1058">
        <v>1900000</v>
      </c>
      <c r="M1058">
        <v>1986</v>
      </c>
      <c r="N1058">
        <v>7.1</v>
      </c>
      <c r="O1058">
        <v>2700000</v>
      </c>
      <c r="S1058" t="s">
        <v>2888</v>
      </c>
      <c r="T1058">
        <v>96</v>
      </c>
      <c r="U1058">
        <v>6.5</v>
      </c>
      <c r="V1058">
        <v>6.5</v>
      </c>
      <c r="W1058">
        <v>7.8529999999999998</v>
      </c>
    </row>
    <row r="1059" spans="1:23" x14ac:dyDescent="0.3">
      <c r="A1059" t="s">
        <v>2889</v>
      </c>
      <c r="B1059">
        <v>217</v>
      </c>
      <c r="C1059">
        <v>105</v>
      </c>
      <c r="D1059">
        <v>28501651</v>
      </c>
      <c r="E1059" t="s">
        <v>224</v>
      </c>
      <c r="F1059" t="s">
        <v>418</v>
      </c>
      <c r="G1059" t="s">
        <v>2890</v>
      </c>
      <c r="H1059">
        <v>88035</v>
      </c>
      <c r="I1059">
        <v>201</v>
      </c>
      <c r="J1059" t="s">
        <v>29</v>
      </c>
      <c r="K1059" t="s">
        <v>30</v>
      </c>
      <c r="L1059">
        <v>26000000</v>
      </c>
      <c r="M1059">
        <v>2009</v>
      </c>
      <c r="N1059">
        <v>7.1</v>
      </c>
      <c r="O1059">
        <v>2501651</v>
      </c>
      <c r="S1059" t="s">
        <v>2886</v>
      </c>
      <c r="T1059">
        <v>96</v>
      </c>
      <c r="U1059">
        <v>6.5</v>
      </c>
      <c r="V1059">
        <v>6.5</v>
      </c>
      <c r="W1059">
        <v>7.8529999999999998</v>
      </c>
    </row>
    <row r="1060" spans="1:23" x14ac:dyDescent="0.3">
      <c r="A1060" t="s">
        <v>2889</v>
      </c>
      <c r="B1060">
        <v>217</v>
      </c>
      <c r="C1060">
        <v>105</v>
      </c>
      <c r="D1060">
        <v>28501651</v>
      </c>
      <c r="E1060" t="s">
        <v>224</v>
      </c>
      <c r="F1060" t="s">
        <v>418</v>
      </c>
      <c r="G1060" t="s">
        <v>2890</v>
      </c>
      <c r="H1060">
        <v>88037</v>
      </c>
      <c r="I1060">
        <v>201</v>
      </c>
      <c r="J1060" t="s">
        <v>29</v>
      </c>
      <c r="K1060" t="s">
        <v>30</v>
      </c>
      <c r="L1060">
        <v>26000000</v>
      </c>
      <c r="M1060">
        <v>2009</v>
      </c>
      <c r="N1060">
        <v>7.1</v>
      </c>
      <c r="O1060">
        <v>2501651</v>
      </c>
      <c r="S1060" t="s">
        <v>2891</v>
      </c>
      <c r="T1060">
        <v>96</v>
      </c>
      <c r="U1060">
        <v>6.5</v>
      </c>
      <c r="V1060">
        <v>6.5</v>
      </c>
      <c r="W1060">
        <v>7.8529999999999998</v>
      </c>
    </row>
    <row r="1061" spans="1:23" x14ac:dyDescent="0.3">
      <c r="A1061" t="s">
        <v>1423</v>
      </c>
      <c r="B1061">
        <v>150</v>
      </c>
      <c r="C1061">
        <v>120</v>
      </c>
      <c r="D1061">
        <v>18663911</v>
      </c>
      <c r="E1061" t="s">
        <v>607</v>
      </c>
      <c r="F1061" t="s">
        <v>2892</v>
      </c>
      <c r="G1061" t="s">
        <v>2893</v>
      </c>
      <c r="H1061">
        <v>46204</v>
      </c>
      <c r="I1061">
        <v>151</v>
      </c>
      <c r="J1061" t="s">
        <v>29</v>
      </c>
      <c r="K1061" t="s">
        <v>200</v>
      </c>
      <c r="L1061">
        <v>16500000</v>
      </c>
      <c r="M1061">
        <v>2007</v>
      </c>
      <c r="N1061">
        <v>7.1</v>
      </c>
      <c r="O1061">
        <v>2163911</v>
      </c>
      <c r="S1061" t="s">
        <v>2894</v>
      </c>
      <c r="T1061">
        <v>95</v>
      </c>
      <c r="U1061">
        <v>6.5</v>
      </c>
      <c r="V1061">
        <v>6.5</v>
      </c>
      <c r="W1061">
        <v>7.8529999999999998</v>
      </c>
    </row>
    <row r="1062" spans="1:23" x14ac:dyDescent="0.3">
      <c r="A1062" t="s">
        <v>959</v>
      </c>
      <c r="B1062">
        <v>450</v>
      </c>
      <c r="C1062">
        <v>106</v>
      </c>
      <c r="D1062">
        <v>32154410</v>
      </c>
      <c r="E1062" t="s">
        <v>208</v>
      </c>
      <c r="F1062" t="s">
        <v>2300</v>
      </c>
      <c r="G1062" t="s">
        <v>2895</v>
      </c>
      <c r="H1062">
        <v>148327</v>
      </c>
      <c r="I1062">
        <v>274</v>
      </c>
      <c r="J1062" t="s">
        <v>29</v>
      </c>
      <c r="K1062" t="s">
        <v>30</v>
      </c>
      <c r="L1062">
        <v>30000000</v>
      </c>
      <c r="M1062">
        <v>2013</v>
      </c>
      <c r="N1062">
        <v>7.1</v>
      </c>
      <c r="O1062">
        <v>2154410</v>
      </c>
      <c r="S1062" t="s">
        <v>2688</v>
      </c>
      <c r="T1062">
        <v>94</v>
      </c>
      <c r="U1062">
        <v>6.3</v>
      </c>
      <c r="V1062">
        <v>6.5</v>
      </c>
      <c r="W1062">
        <v>7.8529999999999998</v>
      </c>
    </row>
    <row r="1063" spans="1:23" x14ac:dyDescent="0.3">
      <c r="A1063" t="s">
        <v>959</v>
      </c>
      <c r="B1063">
        <v>450</v>
      </c>
      <c r="C1063">
        <v>106</v>
      </c>
      <c r="D1063">
        <v>32154410</v>
      </c>
      <c r="E1063" t="s">
        <v>208</v>
      </c>
      <c r="F1063" t="s">
        <v>2300</v>
      </c>
      <c r="G1063" t="s">
        <v>2895</v>
      </c>
      <c r="H1063">
        <v>148334</v>
      </c>
      <c r="I1063">
        <v>274</v>
      </c>
      <c r="J1063" t="s">
        <v>29</v>
      </c>
      <c r="K1063" t="s">
        <v>30</v>
      </c>
      <c r="L1063">
        <v>30000000</v>
      </c>
      <c r="M1063">
        <v>2013</v>
      </c>
      <c r="N1063">
        <v>7.1</v>
      </c>
      <c r="O1063">
        <v>2154410</v>
      </c>
      <c r="S1063" t="s">
        <v>2896</v>
      </c>
      <c r="T1063">
        <v>94</v>
      </c>
      <c r="U1063">
        <v>6.5</v>
      </c>
      <c r="V1063">
        <v>6.5</v>
      </c>
      <c r="W1063">
        <v>7.8529999999999998</v>
      </c>
    </row>
    <row r="1064" spans="1:23" x14ac:dyDescent="0.3">
      <c r="A1064" t="s">
        <v>2051</v>
      </c>
      <c r="B1064">
        <v>131</v>
      </c>
      <c r="C1064">
        <v>80</v>
      </c>
      <c r="D1064">
        <v>2360184</v>
      </c>
      <c r="E1064" t="s">
        <v>73</v>
      </c>
      <c r="F1064" t="s">
        <v>2897</v>
      </c>
      <c r="G1064" t="s">
        <v>2898</v>
      </c>
      <c r="H1064">
        <v>18035</v>
      </c>
      <c r="I1064">
        <v>177</v>
      </c>
      <c r="J1064" t="s">
        <v>29</v>
      </c>
      <c r="K1064" t="s">
        <v>30</v>
      </c>
      <c r="L1064">
        <v>300000</v>
      </c>
      <c r="M1064">
        <v>2003</v>
      </c>
      <c r="N1064">
        <v>7.1</v>
      </c>
      <c r="O1064">
        <v>2060184</v>
      </c>
      <c r="S1064" t="s">
        <v>2688</v>
      </c>
      <c r="T1064">
        <v>94</v>
      </c>
      <c r="U1064">
        <v>6.3</v>
      </c>
      <c r="V1064">
        <v>6.5</v>
      </c>
      <c r="W1064">
        <v>7.8529999999999998</v>
      </c>
    </row>
    <row r="1065" spans="1:23" x14ac:dyDescent="0.3">
      <c r="A1065" t="s">
        <v>1555</v>
      </c>
      <c r="B1065">
        <v>290</v>
      </c>
      <c r="C1065">
        <v>107</v>
      </c>
      <c r="D1065">
        <v>5354039</v>
      </c>
      <c r="E1065" t="s">
        <v>832</v>
      </c>
      <c r="F1065" t="s">
        <v>150</v>
      </c>
      <c r="G1065" t="s">
        <v>2899</v>
      </c>
      <c r="H1065">
        <v>92599</v>
      </c>
      <c r="I1065">
        <v>225</v>
      </c>
      <c r="J1065" t="s">
        <v>29</v>
      </c>
      <c r="K1065" t="s">
        <v>30</v>
      </c>
      <c r="L1065">
        <v>3500000</v>
      </c>
      <c r="M1065">
        <v>2011</v>
      </c>
      <c r="N1065">
        <v>7.1</v>
      </c>
      <c r="O1065">
        <v>1854039</v>
      </c>
      <c r="S1065" t="s">
        <v>2900</v>
      </c>
      <c r="T1065">
        <v>93</v>
      </c>
      <c r="U1065">
        <v>6.5</v>
      </c>
      <c r="V1065">
        <v>6.5</v>
      </c>
      <c r="W1065">
        <v>7.8529999999999998</v>
      </c>
    </row>
    <row r="1066" spans="1:23" x14ac:dyDescent="0.3">
      <c r="A1066" t="s">
        <v>1520</v>
      </c>
      <c r="B1066">
        <v>263</v>
      </c>
      <c r="C1066">
        <v>79</v>
      </c>
      <c r="D1066">
        <v>31743332</v>
      </c>
      <c r="E1066" t="s">
        <v>2901</v>
      </c>
      <c r="F1066" t="s">
        <v>2902</v>
      </c>
      <c r="G1066" t="s">
        <v>2903</v>
      </c>
      <c r="H1066">
        <v>111117</v>
      </c>
      <c r="I1066">
        <v>245</v>
      </c>
      <c r="J1066" t="s">
        <v>29</v>
      </c>
      <c r="K1066" t="s">
        <v>30</v>
      </c>
      <c r="L1066">
        <v>30000000</v>
      </c>
      <c r="M1066">
        <v>2009</v>
      </c>
      <c r="N1066">
        <v>7.1</v>
      </c>
      <c r="O1066">
        <v>1743332</v>
      </c>
      <c r="S1066" t="s">
        <v>2904</v>
      </c>
      <c r="T1066">
        <v>92</v>
      </c>
      <c r="U1066">
        <v>6.5</v>
      </c>
      <c r="V1066">
        <v>6.5</v>
      </c>
      <c r="W1066">
        <v>7.8529999999999998</v>
      </c>
    </row>
    <row r="1067" spans="1:23" x14ac:dyDescent="0.3">
      <c r="A1067" t="s">
        <v>1496</v>
      </c>
      <c r="B1067">
        <v>160</v>
      </c>
      <c r="C1067">
        <v>100</v>
      </c>
      <c r="D1067">
        <v>9176553</v>
      </c>
      <c r="E1067" t="s">
        <v>257</v>
      </c>
      <c r="F1067" t="s">
        <v>520</v>
      </c>
      <c r="G1067" t="s">
        <v>2905</v>
      </c>
      <c r="H1067">
        <v>19147</v>
      </c>
      <c r="I1067">
        <v>97</v>
      </c>
      <c r="J1067" t="s">
        <v>29</v>
      </c>
      <c r="K1067" t="s">
        <v>30</v>
      </c>
      <c r="L1067">
        <v>7500000</v>
      </c>
      <c r="M1067">
        <v>2009</v>
      </c>
      <c r="N1067">
        <v>7.1</v>
      </c>
      <c r="O1067">
        <v>1676553</v>
      </c>
      <c r="S1067" t="s">
        <v>2906</v>
      </c>
      <c r="T1067">
        <v>91</v>
      </c>
      <c r="U1067">
        <v>6.5</v>
      </c>
      <c r="V1067">
        <v>6.5</v>
      </c>
      <c r="W1067">
        <v>7.8529999999999998</v>
      </c>
    </row>
    <row r="1068" spans="1:23" x14ac:dyDescent="0.3">
      <c r="A1068" t="s">
        <v>1020</v>
      </c>
      <c r="B1068">
        <v>69</v>
      </c>
      <c r="C1068">
        <v>90</v>
      </c>
      <c r="D1068">
        <v>1689999</v>
      </c>
      <c r="E1068" t="s">
        <v>92</v>
      </c>
      <c r="F1068" t="s">
        <v>2907</v>
      </c>
      <c r="G1068" t="s">
        <v>2908</v>
      </c>
      <c r="H1068">
        <v>3675</v>
      </c>
      <c r="I1068">
        <v>48</v>
      </c>
      <c r="J1068" t="s">
        <v>174</v>
      </c>
      <c r="K1068" t="s">
        <v>30</v>
      </c>
      <c r="L1068">
        <v>400000</v>
      </c>
      <c r="M1068">
        <v>2006</v>
      </c>
      <c r="N1068">
        <v>7.1</v>
      </c>
      <c r="O1068">
        <v>1289999</v>
      </c>
      <c r="S1068" t="s">
        <v>2909</v>
      </c>
      <c r="T1068">
        <v>90</v>
      </c>
      <c r="U1068">
        <v>6.5</v>
      </c>
      <c r="V1068">
        <v>6.5</v>
      </c>
      <c r="W1068">
        <v>7.8529999999999998</v>
      </c>
    </row>
    <row r="1069" spans="1:23" x14ac:dyDescent="0.3">
      <c r="A1069" t="s">
        <v>587</v>
      </c>
      <c r="B1069">
        <v>61</v>
      </c>
      <c r="C1069">
        <v>100</v>
      </c>
      <c r="D1069">
        <v>1227508</v>
      </c>
      <c r="E1069" t="s">
        <v>73</v>
      </c>
      <c r="F1069" t="s">
        <v>2910</v>
      </c>
      <c r="G1069" t="s">
        <v>2911</v>
      </c>
      <c r="H1069">
        <v>15103</v>
      </c>
      <c r="I1069">
        <v>80</v>
      </c>
      <c r="J1069" t="s">
        <v>29</v>
      </c>
      <c r="K1069" t="s">
        <v>30</v>
      </c>
      <c r="L1069">
        <v>23000</v>
      </c>
      <c r="M1069">
        <v>1991</v>
      </c>
      <c r="N1069">
        <v>7.1</v>
      </c>
      <c r="O1069">
        <v>1204508</v>
      </c>
      <c r="S1069" t="s">
        <v>2912</v>
      </c>
      <c r="T1069">
        <v>88</v>
      </c>
      <c r="U1069">
        <v>6.5</v>
      </c>
      <c r="V1069">
        <v>6.5</v>
      </c>
      <c r="W1069">
        <v>7.8529999999999998</v>
      </c>
    </row>
    <row r="1070" spans="1:23" x14ac:dyDescent="0.3">
      <c r="A1070" t="s">
        <v>2289</v>
      </c>
      <c r="B1070">
        <v>252</v>
      </c>
      <c r="C1070">
        <v>89</v>
      </c>
      <c r="D1070">
        <v>3325638</v>
      </c>
      <c r="E1070" t="s">
        <v>2913</v>
      </c>
      <c r="F1070" t="s">
        <v>2914</v>
      </c>
      <c r="G1070" t="s">
        <v>2915</v>
      </c>
      <c r="H1070">
        <v>52509</v>
      </c>
      <c r="I1070">
        <v>84</v>
      </c>
      <c r="J1070" t="s">
        <v>29</v>
      </c>
      <c r="K1070" t="s">
        <v>30</v>
      </c>
      <c r="L1070">
        <v>2500000</v>
      </c>
      <c r="M1070">
        <v>2012</v>
      </c>
      <c r="N1070">
        <v>7.1</v>
      </c>
      <c r="O1070">
        <v>825638</v>
      </c>
      <c r="S1070" t="s">
        <v>2916</v>
      </c>
      <c r="T1070">
        <v>84</v>
      </c>
      <c r="U1070">
        <v>6.5</v>
      </c>
      <c r="V1070">
        <v>6.5</v>
      </c>
      <c r="W1070">
        <v>7.8529999999999998</v>
      </c>
    </row>
    <row r="1071" spans="1:23" x14ac:dyDescent="0.3">
      <c r="A1071" t="s">
        <v>1980</v>
      </c>
      <c r="B1071">
        <v>189</v>
      </c>
      <c r="C1071">
        <v>80</v>
      </c>
      <c r="D1071">
        <v>856942</v>
      </c>
      <c r="E1071" t="s">
        <v>92</v>
      </c>
      <c r="F1071" t="s">
        <v>2917</v>
      </c>
      <c r="G1071" t="s">
        <v>2918</v>
      </c>
      <c r="H1071">
        <v>12241</v>
      </c>
      <c r="I1071">
        <v>112</v>
      </c>
      <c r="J1071" t="s">
        <v>29</v>
      </c>
      <c r="K1071" t="s">
        <v>30</v>
      </c>
      <c r="L1071">
        <v>200000</v>
      </c>
      <c r="M1071">
        <v>2008</v>
      </c>
      <c r="N1071">
        <v>7.1</v>
      </c>
      <c r="O1071">
        <v>656942</v>
      </c>
      <c r="S1071" t="s">
        <v>2919</v>
      </c>
      <c r="T1071">
        <v>82</v>
      </c>
      <c r="U1071">
        <v>6.5</v>
      </c>
      <c r="V1071">
        <v>6.5</v>
      </c>
      <c r="W1071">
        <v>7.8529999999999998</v>
      </c>
    </row>
    <row r="1072" spans="1:23" x14ac:dyDescent="0.3">
      <c r="A1072" t="s">
        <v>2920</v>
      </c>
      <c r="B1072">
        <v>231</v>
      </c>
      <c r="C1072">
        <v>104</v>
      </c>
      <c r="D1072">
        <v>1007962</v>
      </c>
      <c r="E1072" t="s">
        <v>208</v>
      </c>
      <c r="F1072" t="s">
        <v>2921</v>
      </c>
      <c r="G1072" t="s">
        <v>2922</v>
      </c>
      <c r="H1072">
        <v>131969</v>
      </c>
      <c r="I1072">
        <v>651</v>
      </c>
      <c r="J1072" t="s">
        <v>29</v>
      </c>
      <c r="K1072" t="s">
        <v>30</v>
      </c>
      <c r="L1072">
        <v>950000</v>
      </c>
      <c r="M1072">
        <v>2005</v>
      </c>
      <c r="N1072">
        <v>7.1</v>
      </c>
      <c r="O1072">
        <v>57962</v>
      </c>
      <c r="S1072" t="s">
        <v>2923</v>
      </c>
      <c r="T1072">
        <v>82</v>
      </c>
      <c r="U1072">
        <v>6.5</v>
      </c>
      <c r="V1072">
        <v>6.5</v>
      </c>
      <c r="W1072">
        <v>7.8529999999999998</v>
      </c>
    </row>
    <row r="1073" spans="1:23" x14ac:dyDescent="0.3">
      <c r="A1073" t="s">
        <v>2134</v>
      </c>
      <c r="B1073">
        <v>163</v>
      </c>
      <c r="C1073">
        <v>104</v>
      </c>
      <c r="D1073">
        <v>4046737</v>
      </c>
      <c r="E1073" t="s">
        <v>699</v>
      </c>
      <c r="F1073" t="s">
        <v>2924</v>
      </c>
      <c r="G1073" t="s">
        <v>2925</v>
      </c>
      <c r="H1073">
        <v>67949</v>
      </c>
      <c r="I1073">
        <v>390</v>
      </c>
      <c r="J1073" t="s">
        <v>29</v>
      </c>
      <c r="K1073" t="s">
        <v>30</v>
      </c>
      <c r="L1073">
        <v>4000000</v>
      </c>
      <c r="M1073">
        <v>2002</v>
      </c>
      <c r="N1073">
        <v>7.1</v>
      </c>
      <c r="O1073">
        <v>46737</v>
      </c>
      <c r="S1073" t="s">
        <v>2926</v>
      </c>
      <c r="T1073">
        <v>80</v>
      </c>
      <c r="U1073">
        <v>6.5</v>
      </c>
      <c r="V1073">
        <v>6.5</v>
      </c>
      <c r="W1073">
        <v>7.8529999999999998</v>
      </c>
    </row>
    <row r="1074" spans="1:23" x14ac:dyDescent="0.3">
      <c r="A1074" t="s">
        <v>1513</v>
      </c>
      <c r="B1074">
        <v>365</v>
      </c>
      <c r="C1074">
        <v>84</v>
      </c>
      <c r="D1074">
        <v>379122</v>
      </c>
      <c r="E1074" t="s">
        <v>699</v>
      </c>
      <c r="F1074" t="s">
        <v>2077</v>
      </c>
      <c r="G1074" t="s">
        <v>2927</v>
      </c>
      <c r="H1074">
        <v>10143</v>
      </c>
      <c r="I1074">
        <v>54</v>
      </c>
      <c r="J1074" t="s">
        <v>29</v>
      </c>
      <c r="K1074" t="s">
        <v>200</v>
      </c>
      <c r="L1074">
        <v>450000</v>
      </c>
      <c r="M1074">
        <v>2005</v>
      </c>
      <c r="N1074">
        <v>7.1</v>
      </c>
      <c r="O1074">
        <v>-70878</v>
      </c>
      <c r="S1074" t="s">
        <v>2928</v>
      </c>
      <c r="T1074">
        <v>79</v>
      </c>
      <c r="U1074">
        <v>6.5</v>
      </c>
      <c r="V1074">
        <v>6.5</v>
      </c>
      <c r="W1074">
        <v>7.8529999999999998</v>
      </c>
    </row>
    <row r="1075" spans="1:23" x14ac:dyDescent="0.3">
      <c r="A1075" t="s">
        <v>1418</v>
      </c>
      <c r="B1075">
        <v>219</v>
      </c>
      <c r="C1075">
        <v>123</v>
      </c>
      <c r="D1075">
        <v>34531832</v>
      </c>
      <c r="E1075" t="s">
        <v>379</v>
      </c>
      <c r="F1075" t="s">
        <v>665</v>
      </c>
      <c r="G1075" t="s">
        <v>2929</v>
      </c>
      <c r="H1075">
        <v>44788</v>
      </c>
      <c r="I1075">
        <v>138</v>
      </c>
      <c r="J1075" t="s">
        <v>29</v>
      </c>
      <c r="K1075" t="s">
        <v>200</v>
      </c>
      <c r="L1075">
        <v>35000000</v>
      </c>
      <c r="M1075">
        <v>2015</v>
      </c>
      <c r="N1075">
        <v>7.1</v>
      </c>
      <c r="O1075">
        <v>-468168</v>
      </c>
      <c r="S1075" t="s">
        <v>2930</v>
      </c>
      <c r="T1075">
        <v>108</v>
      </c>
      <c r="U1075">
        <v>6.5</v>
      </c>
      <c r="V1075">
        <v>6.48</v>
      </c>
      <c r="W1075">
        <v>7.8529999999999998</v>
      </c>
    </row>
    <row r="1076" spans="1:23" x14ac:dyDescent="0.3">
      <c r="A1076" t="s">
        <v>629</v>
      </c>
      <c r="B1076">
        <v>228</v>
      </c>
      <c r="C1076">
        <v>97</v>
      </c>
      <c r="D1076">
        <v>104374107</v>
      </c>
      <c r="E1076" t="s">
        <v>2931</v>
      </c>
      <c r="F1076" t="s">
        <v>973</v>
      </c>
      <c r="G1076" t="s">
        <v>2932</v>
      </c>
      <c r="H1076">
        <v>89351</v>
      </c>
      <c r="I1076">
        <v>214</v>
      </c>
      <c r="J1076" t="s">
        <v>29</v>
      </c>
      <c r="K1076" t="s">
        <v>30</v>
      </c>
      <c r="L1076">
        <v>105000000</v>
      </c>
      <c r="M1076">
        <v>2009</v>
      </c>
      <c r="N1076">
        <v>7.1</v>
      </c>
      <c r="O1076">
        <v>-625893</v>
      </c>
      <c r="S1076" t="s">
        <v>1919</v>
      </c>
      <c r="T1076">
        <v>105</v>
      </c>
      <c r="U1076">
        <v>6.35</v>
      </c>
      <c r="V1076">
        <v>6.48</v>
      </c>
      <c r="W1076">
        <v>7.8529999999999998</v>
      </c>
    </row>
    <row r="1077" spans="1:23" x14ac:dyDescent="0.3">
      <c r="A1077" t="s">
        <v>1484</v>
      </c>
      <c r="B1077">
        <v>41</v>
      </c>
      <c r="C1077">
        <v>102</v>
      </c>
      <c r="D1077">
        <v>2956000</v>
      </c>
      <c r="E1077" t="s">
        <v>2933</v>
      </c>
      <c r="F1077" t="s">
        <v>2934</v>
      </c>
      <c r="G1077" t="s">
        <v>2935</v>
      </c>
      <c r="H1077">
        <v>3258</v>
      </c>
      <c r="I1077">
        <v>54</v>
      </c>
      <c r="J1077" t="s">
        <v>29</v>
      </c>
      <c r="K1077" t="s">
        <v>30</v>
      </c>
      <c r="L1077">
        <v>3700000</v>
      </c>
      <c r="M1077">
        <v>1948</v>
      </c>
      <c r="N1077">
        <v>7.1</v>
      </c>
      <c r="O1077">
        <v>-744000</v>
      </c>
      <c r="S1077" t="s">
        <v>1556</v>
      </c>
      <c r="T1077">
        <v>106</v>
      </c>
      <c r="U1077">
        <v>6.2</v>
      </c>
      <c r="V1077">
        <v>6.48</v>
      </c>
      <c r="W1077">
        <v>7.8529999999999998</v>
      </c>
    </row>
    <row r="1078" spans="1:23" x14ac:dyDescent="0.3">
      <c r="A1078" t="s">
        <v>1801</v>
      </c>
      <c r="B1078">
        <v>188</v>
      </c>
      <c r="C1078">
        <v>118</v>
      </c>
      <c r="D1078">
        <v>10214647</v>
      </c>
      <c r="E1078" t="s">
        <v>393</v>
      </c>
      <c r="F1078" t="s">
        <v>61</v>
      </c>
      <c r="G1078" t="s">
        <v>2936</v>
      </c>
      <c r="H1078">
        <v>42689</v>
      </c>
      <c r="I1078">
        <v>204</v>
      </c>
      <c r="J1078" t="s">
        <v>29</v>
      </c>
      <c r="K1078" t="s">
        <v>30</v>
      </c>
      <c r="L1078">
        <v>11000000</v>
      </c>
      <c r="M1078">
        <v>2004</v>
      </c>
      <c r="N1078">
        <v>7.1</v>
      </c>
      <c r="O1078">
        <v>-785353</v>
      </c>
      <c r="S1078" t="s">
        <v>1556</v>
      </c>
      <c r="T1078">
        <v>106</v>
      </c>
      <c r="U1078">
        <v>6.2</v>
      </c>
      <c r="V1078">
        <v>6.48</v>
      </c>
      <c r="W1078">
        <v>7.8529999999999998</v>
      </c>
    </row>
    <row r="1079" spans="1:23" x14ac:dyDescent="0.3">
      <c r="A1079" t="s">
        <v>1510</v>
      </c>
      <c r="B1079">
        <v>279</v>
      </c>
      <c r="C1079">
        <v>90</v>
      </c>
      <c r="D1079">
        <v>258113</v>
      </c>
      <c r="E1079" t="s">
        <v>208</v>
      </c>
      <c r="F1079" t="s">
        <v>1062</v>
      </c>
      <c r="G1079" t="s">
        <v>2937</v>
      </c>
      <c r="H1079">
        <v>42678</v>
      </c>
      <c r="I1079">
        <v>135</v>
      </c>
      <c r="J1079" t="s">
        <v>29</v>
      </c>
      <c r="K1079" t="s">
        <v>30</v>
      </c>
      <c r="L1079">
        <v>1066167</v>
      </c>
      <c r="M1079">
        <v>2013</v>
      </c>
      <c r="N1079">
        <v>7.1</v>
      </c>
      <c r="O1079">
        <v>-808054</v>
      </c>
      <c r="S1079" t="s">
        <v>1315</v>
      </c>
      <c r="T1079">
        <v>116</v>
      </c>
      <c r="U1079">
        <v>6.8</v>
      </c>
      <c r="V1079">
        <v>6.47</v>
      </c>
      <c r="W1079">
        <v>7.8529999999999998</v>
      </c>
    </row>
    <row r="1080" spans="1:23" x14ac:dyDescent="0.3">
      <c r="A1080" t="s">
        <v>1467</v>
      </c>
      <c r="B1080">
        <v>79</v>
      </c>
      <c r="C1080">
        <v>104</v>
      </c>
      <c r="D1080">
        <v>3287435</v>
      </c>
      <c r="E1080" t="s">
        <v>92</v>
      </c>
      <c r="F1080" t="s">
        <v>145</v>
      </c>
      <c r="G1080" t="s">
        <v>2938</v>
      </c>
      <c r="H1080">
        <v>8603</v>
      </c>
      <c r="I1080">
        <v>115</v>
      </c>
      <c r="J1080" t="s">
        <v>29</v>
      </c>
      <c r="K1080" t="s">
        <v>30</v>
      </c>
      <c r="L1080">
        <v>4500000</v>
      </c>
      <c r="M1080">
        <v>2001</v>
      </c>
      <c r="N1080">
        <v>7.1</v>
      </c>
      <c r="O1080">
        <v>-1212565</v>
      </c>
      <c r="S1080" t="s">
        <v>1315</v>
      </c>
      <c r="T1080">
        <v>116</v>
      </c>
      <c r="U1080">
        <v>6.8</v>
      </c>
      <c r="V1080">
        <v>6.47</v>
      </c>
      <c r="W1080">
        <v>7.8529999999999998</v>
      </c>
    </row>
    <row r="1081" spans="1:23" x14ac:dyDescent="0.3">
      <c r="A1081" t="s">
        <v>1510</v>
      </c>
      <c r="B1081">
        <v>322</v>
      </c>
      <c r="C1081">
        <v>95</v>
      </c>
      <c r="D1081">
        <v>3219029</v>
      </c>
      <c r="E1081" t="s">
        <v>2939</v>
      </c>
      <c r="F1081" t="s">
        <v>2940</v>
      </c>
      <c r="G1081" t="s">
        <v>2941</v>
      </c>
      <c r="H1081">
        <v>28845</v>
      </c>
      <c r="I1081">
        <v>125</v>
      </c>
      <c r="J1081" t="s">
        <v>29</v>
      </c>
      <c r="K1081" t="s">
        <v>30</v>
      </c>
      <c r="L1081">
        <v>5000000</v>
      </c>
      <c r="M1081">
        <v>2015</v>
      </c>
      <c r="N1081">
        <v>7.1</v>
      </c>
      <c r="O1081">
        <v>-1780971</v>
      </c>
      <c r="S1081" t="s">
        <v>542</v>
      </c>
      <c r="T1081">
        <v>103</v>
      </c>
      <c r="U1081">
        <v>6.5</v>
      </c>
      <c r="V1081">
        <v>6.47</v>
      </c>
      <c r="W1081">
        <v>7.8529999999999998</v>
      </c>
    </row>
    <row r="1082" spans="1:23" x14ac:dyDescent="0.3">
      <c r="A1082" t="s">
        <v>1501</v>
      </c>
      <c r="B1082">
        <v>47</v>
      </c>
      <c r="C1082">
        <v>99</v>
      </c>
      <c r="D1082">
        <v>104257</v>
      </c>
      <c r="E1082" t="s">
        <v>2765</v>
      </c>
      <c r="F1082" t="s">
        <v>2942</v>
      </c>
      <c r="G1082" t="s">
        <v>2943</v>
      </c>
      <c r="H1082">
        <v>19194</v>
      </c>
      <c r="I1082">
        <v>160</v>
      </c>
      <c r="J1082" t="s">
        <v>29</v>
      </c>
      <c r="K1082" t="s">
        <v>200</v>
      </c>
      <c r="L1082">
        <v>2200000</v>
      </c>
      <c r="M1082">
        <v>1999</v>
      </c>
      <c r="N1082">
        <v>7.1</v>
      </c>
      <c r="O1082">
        <v>-2095743</v>
      </c>
      <c r="S1082" t="s">
        <v>542</v>
      </c>
      <c r="T1082">
        <v>103</v>
      </c>
      <c r="U1082">
        <v>6.5</v>
      </c>
      <c r="V1082">
        <v>6.47</v>
      </c>
      <c r="W1082">
        <v>7.8529999999999998</v>
      </c>
    </row>
    <row r="1083" spans="1:23" x14ac:dyDescent="0.3">
      <c r="A1083" t="s">
        <v>1516</v>
      </c>
      <c r="B1083">
        <v>28</v>
      </c>
      <c r="C1083">
        <v>80</v>
      </c>
      <c r="D1083">
        <v>99851</v>
      </c>
      <c r="E1083" t="s">
        <v>1310</v>
      </c>
      <c r="F1083" t="s">
        <v>2944</v>
      </c>
      <c r="G1083" t="s">
        <v>2945</v>
      </c>
      <c r="H1083">
        <v>1138</v>
      </c>
      <c r="I1083">
        <v>30</v>
      </c>
      <c r="J1083" t="s">
        <v>29</v>
      </c>
      <c r="K1083" t="s">
        <v>30</v>
      </c>
      <c r="L1083">
        <v>2500000</v>
      </c>
      <c r="M1083">
        <v>2010</v>
      </c>
      <c r="N1083">
        <v>7.1</v>
      </c>
      <c r="O1083">
        <v>-2400149</v>
      </c>
      <c r="S1083" t="s">
        <v>2946</v>
      </c>
      <c r="T1083">
        <v>99</v>
      </c>
      <c r="U1083">
        <v>6.6</v>
      </c>
      <c r="V1083">
        <v>6.46</v>
      </c>
      <c r="W1083">
        <v>7.8529999999999998</v>
      </c>
    </row>
    <row r="1084" spans="1:23" x14ac:dyDescent="0.3">
      <c r="A1084" t="s">
        <v>587</v>
      </c>
      <c r="B1084">
        <v>232</v>
      </c>
      <c r="C1084">
        <v>100</v>
      </c>
      <c r="D1084">
        <v>5480996</v>
      </c>
      <c r="E1084" t="s">
        <v>2947</v>
      </c>
      <c r="F1084" t="s">
        <v>388</v>
      </c>
      <c r="G1084" t="s">
        <v>2948</v>
      </c>
      <c r="H1084">
        <v>89383</v>
      </c>
      <c r="I1084">
        <v>293</v>
      </c>
      <c r="J1084" t="s">
        <v>29</v>
      </c>
      <c r="K1084" t="s">
        <v>30</v>
      </c>
      <c r="L1084">
        <v>8700000</v>
      </c>
      <c r="M1084">
        <v>2006</v>
      </c>
      <c r="N1084">
        <v>7.1</v>
      </c>
      <c r="O1084">
        <v>-3219004</v>
      </c>
      <c r="S1084" t="s">
        <v>2946</v>
      </c>
      <c r="T1084">
        <v>99</v>
      </c>
      <c r="U1084">
        <v>6.6</v>
      </c>
      <c r="V1084">
        <v>6.46</v>
      </c>
      <c r="W1084">
        <v>7.8529999999999998</v>
      </c>
    </row>
    <row r="1085" spans="1:23" x14ac:dyDescent="0.3">
      <c r="A1085" t="s">
        <v>1478</v>
      </c>
      <c r="B1085">
        <v>111</v>
      </c>
      <c r="C1085">
        <v>103</v>
      </c>
      <c r="D1085">
        <v>542860</v>
      </c>
      <c r="E1085" t="s">
        <v>575</v>
      </c>
      <c r="F1085" t="s">
        <v>2949</v>
      </c>
      <c r="G1085" t="s">
        <v>2950</v>
      </c>
      <c r="H1085">
        <v>9230</v>
      </c>
      <c r="I1085">
        <v>37</v>
      </c>
      <c r="J1085" t="s">
        <v>76</v>
      </c>
      <c r="K1085" t="s">
        <v>1127</v>
      </c>
      <c r="L1085">
        <v>4000000</v>
      </c>
      <c r="M1085">
        <v>2008</v>
      </c>
      <c r="N1085">
        <v>7.1</v>
      </c>
      <c r="O1085">
        <v>-3457140</v>
      </c>
      <c r="S1085" t="s">
        <v>2121</v>
      </c>
      <c r="T1085">
        <v>99</v>
      </c>
      <c r="U1085">
        <v>6.8</v>
      </c>
      <c r="V1085">
        <v>6.46</v>
      </c>
      <c r="W1085">
        <v>7.8529999999999998</v>
      </c>
    </row>
    <row r="1086" spans="1:23" x14ac:dyDescent="0.3">
      <c r="A1086" t="s">
        <v>1105</v>
      </c>
      <c r="B1086">
        <v>100</v>
      </c>
      <c r="C1086">
        <v>91</v>
      </c>
      <c r="D1086">
        <v>1292119</v>
      </c>
      <c r="E1086" t="s">
        <v>607</v>
      </c>
      <c r="F1086" t="s">
        <v>351</v>
      </c>
      <c r="G1086" t="s">
        <v>2951</v>
      </c>
      <c r="H1086">
        <v>14786</v>
      </c>
      <c r="I1086">
        <v>144</v>
      </c>
      <c r="J1086" t="s">
        <v>29</v>
      </c>
      <c r="K1086" t="s">
        <v>200</v>
      </c>
      <c r="L1086">
        <v>5500000</v>
      </c>
      <c r="M1086">
        <v>2001</v>
      </c>
      <c r="N1086">
        <v>7.1</v>
      </c>
      <c r="O1086">
        <v>-4207881</v>
      </c>
      <c r="S1086" t="s">
        <v>2121</v>
      </c>
      <c r="T1086">
        <v>99</v>
      </c>
      <c r="U1086">
        <v>6.8</v>
      </c>
      <c r="V1086">
        <v>6.46</v>
      </c>
      <c r="W1086">
        <v>7.8529999999999998</v>
      </c>
    </row>
    <row r="1087" spans="1:23" x14ac:dyDescent="0.3">
      <c r="A1087" t="s">
        <v>742</v>
      </c>
      <c r="B1087">
        <v>439</v>
      </c>
      <c r="C1087">
        <v>130</v>
      </c>
      <c r="D1087">
        <v>3029870</v>
      </c>
      <c r="E1087" t="s">
        <v>373</v>
      </c>
      <c r="F1087" t="s">
        <v>2952</v>
      </c>
      <c r="G1087" t="s">
        <v>2953</v>
      </c>
      <c r="H1087">
        <v>128729</v>
      </c>
      <c r="I1087">
        <v>551</v>
      </c>
      <c r="J1087" t="s">
        <v>29</v>
      </c>
      <c r="K1087" t="s">
        <v>371</v>
      </c>
      <c r="L1087">
        <v>7400000</v>
      </c>
      <c r="M1087">
        <v>2011</v>
      </c>
      <c r="N1087">
        <v>7.1</v>
      </c>
      <c r="O1087">
        <v>-4370130</v>
      </c>
      <c r="S1087" t="s">
        <v>2549</v>
      </c>
      <c r="T1087">
        <v>101</v>
      </c>
      <c r="U1087">
        <v>6.3</v>
      </c>
      <c r="V1087">
        <v>6.46</v>
      </c>
      <c r="W1087">
        <v>7.8529999999999998</v>
      </c>
    </row>
    <row r="1088" spans="1:23" x14ac:dyDescent="0.3">
      <c r="A1088" t="s">
        <v>1436</v>
      </c>
      <c r="B1088">
        <v>128</v>
      </c>
      <c r="C1088">
        <v>111</v>
      </c>
      <c r="D1088">
        <v>3076425</v>
      </c>
      <c r="E1088" t="s">
        <v>2954</v>
      </c>
      <c r="F1088" t="s">
        <v>751</v>
      </c>
      <c r="G1088" t="s">
        <v>2955</v>
      </c>
      <c r="H1088">
        <v>23660</v>
      </c>
      <c r="I1088">
        <v>162</v>
      </c>
      <c r="J1088" t="s">
        <v>90</v>
      </c>
      <c r="K1088" t="s">
        <v>241</v>
      </c>
      <c r="L1088">
        <v>8000000</v>
      </c>
      <c r="M1088">
        <v>2002</v>
      </c>
      <c r="N1088">
        <v>7.1</v>
      </c>
      <c r="O1088">
        <v>-4923575</v>
      </c>
      <c r="S1088" t="s">
        <v>2549</v>
      </c>
      <c r="T1088">
        <v>101</v>
      </c>
      <c r="U1088">
        <v>6.3</v>
      </c>
      <c r="V1088">
        <v>6.46</v>
      </c>
      <c r="W1088">
        <v>7.8529999999999998</v>
      </c>
    </row>
    <row r="1089" spans="1:23" x14ac:dyDescent="0.3">
      <c r="A1089" t="s">
        <v>959</v>
      </c>
      <c r="B1089">
        <v>111</v>
      </c>
      <c r="C1089">
        <v>89</v>
      </c>
      <c r="D1089">
        <v>3193102</v>
      </c>
      <c r="E1089" t="s">
        <v>140</v>
      </c>
      <c r="F1089" t="s">
        <v>2854</v>
      </c>
      <c r="G1089" t="s">
        <v>2956</v>
      </c>
      <c r="H1089">
        <v>24412</v>
      </c>
      <c r="I1089">
        <v>240</v>
      </c>
      <c r="J1089" t="s">
        <v>29</v>
      </c>
      <c r="K1089" t="s">
        <v>30</v>
      </c>
      <c r="L1089">
        <v>9000000</v>
      </c>
      <c r="M1089">
        <v>1999</v>
      </c>
      <c r="N1089">
        <v>7.1</v>
      </c>
      <c r="O1089">
        <v>-5806898</v>
      </c>
      <c r="S1089" t="s">
        <v>1830</v>
      </c>
      <c r="T1089">
        <v>125</v>
      </c>
      <c r="U1089">
        <v>6.25</v>
      </c>
      <c r="V1089">
        <v>6.45</v>
      </c>
      <c r="W1089">
        <v>7.8529999999999998</v>
      </c>
    </row>
    <row r="1090" spans="1:23" x14ac:dyDescent="0.3">
      <c r="A1090" t="s">
        <v>546</v>
      </c>
      <c r="B1090">
        <v>83</v>
      </c>
      <c r="C1090">
        <v>91</v>
      </c>
      <c r="D1090">
        <v>1040879</v>
      </c>
      <c r="E1090" t="s">
        <v>305</v>
      </c>
      <c r="F1090" t="s">
        <v>2957</v>
      </c>
      <c r="G1090" t="s">
        <v>2958</v>
      </c>
      <c r="H1090">
        <v>54478</v>
      </c>
      <c r="I1090">
        <v>184</v>
      </c>
      <c r="J1090" t="s">
        <v>29</v>
      </c>
      <c r="K1090" t="s">
        <v>30</v>
      </c>
      <c r="L1090">
        <v>7000000</v>
      </c>
      <c r="M1090">
        <v>1996</v>
      </c>
      <c r="N1090">
        <v>7.1</v>
      </c>
      <c r="O1090">
        <v>-5959121</v>
      </c>
      <c r="S1090" t="s">
        <v>1830</v>
      </c>
      <c r="T1090">
        <v>125</v>
      </c>
      <c r="U1090">
        <v>6.25</v>
      </c>
      <c r="V1090">
        <v>6.45</v>
      </c>
      <c r="W1090">
        <v>7.8529999999999998</v>
      </c>
    </row>
    <row r="1091" spans="1:23" x14ac:dyDescent="0.3">
      <c r="A1091" t="s">
        <v>1136</v>
      </c>
      <c r="B1091">
        <v>46</v>
      </c>
      <c r="C1091">
        <v>126</v>
      </c>
      <c r="D1091">
        <v>1997807</v>
      </c>
      <c r="E1091" t="s">
        <v>621</v>
      </c>
      <c r="F1091" t="s">
        <v>2959</v>
      </c>
      <c r="G1091" t="s">
        <v>2960</v>
      </c>
      <c r="H1091">
        <v>5158</v>
      </c>
      <c r="I1091">
        <v>140</v>
      </c>
      <c r="J1091" t="s">
        <v>29</v>
      </c>
      <c r="K1091" t="s">
        <v>30</v>
      </c>
      <c r="L1091">
        <v>8000000</v>
      </c>
      <c r="M1091">
        <v>1999</v>
      </c>
      <c r="N1091">
        <v>7.1</v>
      </c>
      <c r="O1091">
        <v>-6002193</v>
      </c>
      <c r="S1091" t="s">
        <v>2961</v>
      </c>
      <c r="T1091">
        <v>117</v>
      </c>
      <c r="U1091">
        <v>6.45</v>
      </c>
      <c r="V1091">
        <v>6.45</v>
      </c>
      <c r="W1091">
        <v>7.8529999999999998</v>
      </c>
    </row>
    <row r="1092" spans="1:23" x14ac:dyDescent="0.3">
      <c r="A1092" t="s">
        <v>1462</v>
      </c>
      <c r="B1092">
        <v>134</v>
      </c>
      <c r="C1092">
        <v>106</v>
      </c>
      <c r="D1092">
        <v>382946</v>
      </c>
      <c r="E1092" t="s">
        <v>92</v>
      </c>
      <c r="F1092" t="s">
        <v>1238</v>
      </c>
      <c r="G1092" t="s">
        <v>2962</v>
      </c>
      <c r="H1092">
        <v>43965</v>
      </c>
      <c r="I1092">
        <v>99</v>
      </c>
      <c r="J1092" t="s">
        <v>29</v>
      </c>
      <c r="K1092" t="s">
        <v>30</v>
      </c>
      <c r="L1092">
        <v>7000000</v>
      </c>
      <c r="M1092">
        <v>2010</v>
      </c>
      <c r="N1092">
        <v>7.1</v>
      </c>
      <c r="O1092">
        <v>-6617054</v>
      </c>
      <c r="S1092" t="s">
        <v>2961</v>
      </c>
      <c r="T1092">
        <v>117</v>
      </c>
      <c r="U1092">
        <v>6.45</v>
      </c>
      <c r="V1092">
        <v>6.45</v>
      </c>
      <c r="W1092">
        <v>7.8529999999999998</v>
      </c>
    </row>
    <row r="1093" spans="1:23" x14ac:dyDescent="0.3">
      <c r="A1093" t="s">
        <v>1406</v>
      </c>
      <c r="B1093">
        <v>96</v>
      </c>
      <c r="C1093">
        <v>135</v>
      </c>
      <c r="D1093">
        <v>3041803</v>
      </c>
      <c r="E1093" t="s">
        <v>588</v>
      </c>
      <c r="F1093" t="s">
        <v>2963</v>
      </c>
      <c r="G1093" t="s">
        <v>2964</v>
      </c>
      <c r="H1093">
        <v>6377</v>
      </c>
      <c r="I1093">
        <v>181</v>
      </c>
      <c r="J1093" t="s">
        <v>29</v>
      </c>
      <c r="K1093" t="s">
        <v>200</v>
      </c>
      <c r="L1093">
        <v>10000000</v>
      </c>
      <c r="M1093">
        <v>2000</v>
      </c>
      <c r="N1093">
        <v>7.1</v>
      </c>
      <c r="O1093">
        <v>-6958197</v>
      </c>
      <c r="S1093" t="s">
        <v>1849</v>
      </c>
      <c r="T1093">
        <v>115</v>
      </c>
      <c r="U1093">
        <v>6.45</v>
      </c>
      <c r="V1093">
        <v>6.45</v>
      </c>
      <c r="W1093">
        <v>7.8529999999999998</v>
      </c>
    </row>
    <row r="1094" spans="1:23" x14ac:dyDescent="0.3">
      <c r="A1094" t="s">
        <v>245</v>
      </c>
      <c r="B1094">
        <v>262</v>
      </c>
      <c r="C1094">
        <v>125</v>
      </c>
      <c r="D1094">
        <v>62647540</v>
      </c>
      <c r="E1094" t="s">
        <v>130</v>
      </c>
      <c r="F1094" t="s">
        <v>601</v>
      </c>
      <c r="G1094" t="s">
        <v>2965</v>
      </c>
      <c r="H1094">
        <v>143525</v>
      </c>
      <c r="I1094">
        <v>657</v>
      </c>
      <c r="J1094" t="s">
        <v>29</v>
      </c>
      <c r="K1094" t="s">
        <v>227</v>
      </c>
      <c r="L1094">
        <v>70000000</v>
      </c>
      <c r="M1094">
        <v>2005</v>
      </c>
      <c r="N1094">
        <v>7.1</v>
      </c>
      <c r="O1094">
        <v>-7352460</v>
      </c>
      <c r="S1094" t="s">
        <v>2005</v>
      </c>
      <c r="T1094">
        <v>113.5</v>
      </c>
      <c r="U1094">
        <v>6.2</v>
      </c>
      <c r="V1094">
        <v>6.45</v>
      </c>
      <c r="W1094">
        <v>7.8529999999999998</v>
      </c>
    </row>
    <row r="1095" spans="1:23" x14ac:dyDescent="0.3">
      <c r="A1095" t="s">
        <v>245</v>
      </c>
      <c r="B1095">
        <v>217</v>
      </c>
      <c r="C1095">
        <v>98</v>
      </c>
      <c r="D1095">
        <v>9430988</v>
      </c>
      <c r="E1095" t="s">
        <v>699</v>
      </c>
      <c r="F1095" t="s">
        <v>1605</v>
      </c>
      <c r="G1095" t="s">
        <v>2966</v>
      </c>
      <c r="H1095">
        <v>45992</v>
      </c>
      <c r="I1095">
        <v>115</v>
      </c>
      <c r="J1095" t="s">
        <v>29</v>
      </c>
      <c r="K1095" t="s">
        <v>30</v>
      </c>
      <c r="L1095">
        <v>17000000</v>
      </c>
      <c r="M1095">
        <v>2009</v>
      </c>
      <c r="N1095">
        <v>7.1</v>
      </c>
      <c r="O1095">
        <v>-7569012</v>
      </c>
      <c r="S1095" t="s">
        <v>2005</v>
      </c>
      <c r="T1095">
        <v>113.5</v>
      </c>
      <c r="U1095">
        <v>6.2</v>
      </c>
      <c r="V1095">
        <v>6.45</v>
      </c>
      <c r="W1095">
        <v>7.8529999999999998</v>
      </c>
    </row>
    <row r="1096" spans="1:23" x14ac:dyDescent="0.3">
      <c r="A1096" t="s">
        <v>2276</v>
      </c>
      <c r="B1096">
        <v>269</v>
      </c>
      <c r="C1096">
        <v>102</v>
      </c>
      <c r="D1096">
        <v>66636385</v>
      </c>
      <c r="E1096" t="s">
        <v>997</v>
      </c>
      <c r="F1096" t="s">
        <v>436</v>
      </c>
      <c r="G1096" t="s">
        <v>2967</v>
      </c>
      <c r="H1096">
        <v>88451</v>
      </c>
      <c r="I1096">
        <v>289</v>
      </c>
      <c r="J1096" t="s">
        <v>29</v>
      </c>
      <c r="K1096" t="s">
        <v>30</v>
      </c>
      <c r="L1096">
        <v>75000000</v>
      </c>
      <c r="M1096">
        <v>2007</v>
      </c>
      <c r="N1096">
        <v>7.1</v>
      </c>
      <c r="O1096">
        <v>-8363615</v>
      </c>
      <c r="S1096" t="s">
        <v>2968</v>
      </c>
      <c r="T1096">
        <v>111.5</v>
      </c>
      <c r="U1096">
        <v>6.45</v>
      </c>
      <c r="V1096">
        <v>6.45</v>
      </c>
      <c r="W1096">
        <v>7.8529999999999998</v>
      </c>
    </row>
    <row r="1097" spans="1:23" x14ac:dyDescent="0.3">
      <c r="A1097" t="s">
        <v>2282</v>
      </c>
      <c r="B1097">
        <v>190</v>
      </c>
      <c r="C1097">
        <v>110</v>
      </c>
      <c r="D1097">
        <v>3148482</v>
      </c>
      <c r="E1097" t="s">
        <v>588</v>
      </c>
      <c r="F1097" t="s">
        <v>2969</v>
      </c>
      <c r="G1097" t="s">
        <v>2970</v>
      </c>
      <c r="H1097">
        <v>29613</v>
      </c>
      <c r="I1097">
        <v>98</v>
      </c>
      <c r="J1097" t="s">
        <v>29</v>
      </c>
      <c r="K1097" t="s">
        <v>30</v>
      </c>
      <c r="L1097">
        <v>12000000</v>
      </c>
      <c r="M1097">
        <v>2008</v>
      </c>
      <c r="N1097">
        <v>7.1</v>
      </c>
      <c r="O1097">
        <v>-8851518</v>
      </c>
      <c r="S1097" t="s">
        <v>2511</v>
      </c>
      <c r="T1097">
        <v>107.5</v>
      </c>
      <c r="U1097">
        <v>6.3</v>
      </c>
      <c r="V1097">
        <v>6.45</v>
      </c>
      <c r="W1097">
        <v>7.8529999999999998</v>
      </c>
    </row>
    <row r="1098" spans="1:23" x14ac:dyDescent="0.3">
      <c r="A1098" t="s">
        <v>1251</v>
      </c>
      <c r="B1098">
        <v>137</v>
      </c>
      <c r="C1098">
        <v>103</v>
      </c>
      <c r="D1098">
        <v>11034436</v>
      </c>
      <c r="E1098" t="s">
        <v>2971</v>
      </c>
      <c r="F1098" t="s">
        <v>1644</v>
      </c>
      <c r="G1098" t="s">
        <v>2972</v>
      </c>
      <c r="H1098">
        <v>13505</v>
      </c>
      <c r="I1098">
        <v>180</v>
      </c>
      <c r="J1098" t="s">
        <v>29</v>
      </c>
      <c r="K1098" t="s">
        <v>200</v>
      </c>
      <c r="L1098">
        <v>20000000</v>
      </c>
      <c r="M1098">
        <v>2005</v>
      </c>
      <c r="N1098">
        <v>7.1</v>
      </c>
      <c r="O1098">
        <v>-8965564</v>
      </c>
      <c r="S1098" t="s">
        <v>2511</v>
      </c>
      <c r="T1098">
        <v>107.5</v>
      </c>
      <c r="U1098">
        <v>6.3</v>
      </c>
      <c r="V1098">
        <v>6.45</v>
      </c>
      <c r="W1098">
        <v>7.8529999999999998</v>
      </c>
    </row>
    <row r="1099" spans="1:23" x14ac:dyDescent="0.3">
      <c r="A1099" t="s">
        <v>1492</v>
      </c>
      <c r="B1099">
        <v>131</v>
      </c>
      <c r="C1099">
        <v>101</v>
      </c>
      <c r="D1099">
        <v>2060953</v>
      </c>
      <c r="E1099" t="s">
        <v>1453</v>
      </c>
      <c r="F1099" t="s">
        <v>2924</v>
      </c>
      <c r="G1099" t="s">
        <v>2973</v>
      </c>
      <c r="H1099">
        <v>29990</v>
      </c>
      <c r="I1099">
        <v>316</v>
      </c>
      <c r="J1099" t="s">
        <v>29</v>
      </c>
      <c r="K1099" t="s">
        <v>2102</v>
      </c>
      <c r="L1099">
        <v>12000000</v>
      </c>
      <c r="M1099">
        <v>1999</v>
      </c>
      <c r="N1099">
        <v>7.1</v>
      </c>
      <c r="O1099">
        <v>-9939047</v>
      </c>
      <c r="S1099" t="s">
        <v>2624</v>
      </c>
      <c r="T1099">
        <v>103.5</v>
      </c>
      <c r="U1099">
        <v>6.45</v>
      </c>
      <c r="V1099">
        <v>6.45</v>
      </c>
      <c r="W1099">
        <v>7.8529999999999998</v>
      </c>
    </row>
    <row r="1100" spans="1:23" x14ac:dyDescent="0.3">
      <c r="A1100" t="s">
        <v>1472</v>
      </c>
      <c r="B1100">
        <v>78</v>
      </c>
      <c r="C1100">
        <v>104</v>
      </c>
      <c r="D1100">
        <v>1779284</v>
      </c>
      <c r="E1100" t="s">
        <v>73</v>
      </c>
      <c r="F1100" t="s">
        <v>2974</v>
      </c>
      <c r="G1100" t="s">
        <v>2975</v>
      </c>
      <c r="H1100">
        <v>12047</v>
      </c>
      <c r="I1100">
        <v>122</v>
      </c>
      <c r="J1100" t="s">
        <v>29</v>
      </c>
      <c r="K1100" t="s">
        <v>30</v>
      </c>
      <c r="L1100">
        <v>12000000</v>
      </c>
      <c r="M1100">
        <v>2002</v>
      </c>
      <c r="N1100">
        <v>7.1</v>
      </c>
      <c r="O1100">
        <v>-10220716</v>
      </c>
      <c r="S1100" t="s">
        <v>2976</v>
      </c>
      <c r="T1100">
        <v>91.5</v>
      </c>
      <c r="U1100">
        <v>6.5</v>
      </c>
      <c r="V1100">
        <v>6.45</v>
      </c>
      <c r="W1100">
        <v>7.8529999999999998</v>
      </c>
    </row>
    <row r="1101" spans="1:23" x14ac:dyDescent="0.3">
      <c r="A1101" t="s">
        <v>1476</v>
      </c>
      <c r="B1101">
        <v>93</v>
      </c>
      <c r="C1101">
        <v>104</v>
      </c>
      <c r="D1101">
        <v>7739049</v>
      </c>
      <c r="E1101" t="s">
        <v>699</v>
      </c>
      <c r="F1101" t="s">
        <v>2977</v>
      </c>
      <c r="G1101" t="s">
        <v>2978</v>
      </c>
      <c r="H1101">
        <v>10680</v>
      </c>
      <c r="I1101">
        <v>112</v>
      </c>
      <c r="J1101" t="s">
        <v>29</v>
      </c>
      <c r="K1101" t="s">
        <v>442</v>
      </c>
      <c r="L1101">
        <v>18000000</v>
      </c>
      <c r="M1101">
        <v>2004</v>
      </c>
      <c r="N1101">
        <v>7.1</v>
      </c>
      <c r="O1101">
        <v>-10260951</v>
      </c>
      <c r="S1101" t="s">
        <v>2976</v>
      </c>
      <c r="T1101">
        <v>91.5</v>
      </c>
      <c r="U1101">
        <v>6.5</v>
      </c>
      <c r="V1101">
        <v>6.45</v>
      </c>
      <c r="W1101">
        <v>7.8529999999999998</v>
      </c>
    </row>
    <row r="1102" spans="1:23" x14ac:dyDescent="0.3">
      <c r="A1102" t="s">
        <v>499</v>
      </c>
      <c r="B1102">
        <v>267</v>
      </c>
      <c r="C1102">
        <v>123</v>
      </c>
      <c r="D1102">
        <v>108521835</v>
      </c>
      <c r="E1102" t="s">
        <v>175</v>
      </c>
      <c r="F1102" t="s">
        <v>496</v>
      </c>
      <c r="G1102" t="s">
        <v>2979</v>
      </c>
      <c r="H1102">
        <v>40123</v>
      </c>
      <c r="I1102">
        <v>297</v>
      </c>
      <c r="J1102" t="s">
        <v>29</v>
      </c>
      <c r="K1102" t="s">
        <v>200</v>
      </c>
      <c r="L1102">
        <v>120000000</v>
      </c>
      <c r="M1102">
        <v>2016</v>
      </c>
      <c r="N1102">
        <v>7.1</v>
      </c>
      <c r="O1102">
        <v>-11478165</v>
      </c>
      <c r="S1102" t="s">
        <v>2980</v>
      </c>
      <c r="T1102">
        <v>89.5</v>
      </c>
      <c r="U1102">
        <v>6.45</v>
      </c>
      <c r="V1102">
        <v>6.45</v>
      </c>
      <c r="W1102">
        <v>7.8529999999999998</v>
      </c>
    </row>
    <row r="1103" spans="1:23" x14ac:dyDescent="0.3">
      <c r="A1103" t="s">
        <v>2254</v>
      </c>
      <c r="B1103">
        <v>361</v>
      </c>
      <c r="C1103">
        <v>121</v>
      </c>
      <c r="D1103">
        <v>43247140</v>
      </c>
      <c r="E1103" t="s">
        <v>2981</v>
      </c>
      <c r="F1103" t="s">
        <v>2752</v>
      </c>
      <c r="G1103" t="s">
        <v>2982</v>
      </c>
      <c r="H1103">
        <v>134625</v>
      </c>
      <c r="I1103">
        <v>265</v>
      </c>
      <c r="J1103" t="s">
        <v>29</v>
      </c>
      <c r="K1103" t="s">
        <v>200</v>
      </c>
      <c r="L1103">
        <v>55000000</v>
      </c>
      <c r="M1103">
        <v>2015</v>
      </c>
      <c r="N1103">
        <v>7.1</v>
      </c>
      <c r="O1103">
        <v>-11752860</v>
      </c>
      <c r="S1103" t="s">
        <v>2980</v>
      </c>
      <c r="T1103">
        <v>89.5</v>
      </c>
      <c r="U1103">
        <v>6.45</v>
      </c>
      <c r="V1103">
        <v>6.45</v>
      </c>
      <c r="W1103">
        <v>7.8529999999999998</v>
      </c>
    </row>
    <row r="1104" spans="1:23" x14ac:dyDescent="0.3">
      <c r="A1104" t="s">
        <v>1005</v>
      </c>
      <c r="B1104">
        <v>94</v>
      </c>
      <c r="C1104">
        <v>125</v>
      </c>
      <c r="D1104">
        <v>1172769</v>
      </c>
      <c r="E1104" t="s">
        <v>413</v>
      </c>
      <c r="F1104" t="s">
        <v>1299</v>
      </c>
      <c r="G1104" t="s">
        <v>2983</v>
      </c>
      <c r="H1104">
        <v>28068</v>
      </c>
      <c r="I1104">
        <v>108</v>
      </c>
      <c r="J1104" t="s">
        <v>29</v>
      </c>
      <c r="K1104" t="s">
        <v>227</v>
      </c>
      <c r="L1104">
        <v>13000000</v>
      </c>
      <c r="M1104">
        <v>2006</v>
      </c>
      <c r="N1104">
        <v>7.1</v>
      </c>
      <c r="O1104">
        <v>-11827231</v>
      </c>
      <c r="S1104" t="s">
        <v>2810</v>
      </c>
      <c r="T1104">
        <v>110</v>
      </c>
      <c r="U1104">
        <v>6.45</v>
      </c>
      <c r="V1104">
        <v>6.45</v>
      </c>
      <c r="W1104">
        <v>7.8529999999999998</v>
      </c>
    </row>
    <row r="1105" spans="1:23" x14ac:dyDescent="0.3">
      <c r="A1105" t="s">
        <v>2681</v>
      </c>
      <c r="B1105">
        <v>129</v>
      </c>
      <c r="C1105">
        <v>118</v>
      </c>
      <c r="D1105">
        <v>1150403</v>
      </c>
      <c r="E1105" t="s">
        <v>116</v>
      </c>
      <c r="F1105" t="s">
        <v>1385</v>
      </c>
      <c r="G1105" t="s">
        <v>2984</v>
      </c>
      <c r="H1105">
        <v>14143</v>
      </c>
      <c r="I1105">
        <v>102</v>
      </c>
      <c r="J1105" t="s">
        <v>29</v>
      </c>
      <c r="K1105" t="s">
        <v>30</v>
      </c>
      <c r="L1105">
        <v>13000000</v>
      </c>
      <c r="M1105">
        <v>2006</v>
      </c>
      <c r="N1105">
        <v>7.1</v>
      </c>
      <c r="O1105">
        <v>-11849597</v>
      </c>
      <c r="S1105" t="s">
        <v>2810</v>
      </c>
      <c r="T1105">
        <v>110</v>
      </c>
      <c r="U1105">
        <v>6.45</v>
      </c>
      <c r="V1105">
        <v>6.45</v>
      </c>
      <c r="W1105">
        <v>7.8529999999999998</v>
      </c>
    </row>
    <row r="1106" spans="1:23" x14ac:dyDescent="0.3">
      <c r="A1106" t="s">
        <v>1427</v>
      </c>
      <c r="B1106">
        <v>186</v>
      </c>
      <c r="C1106">
        <v>116</v>
      </c>
      <c r="D1106">
        <v>4435083</v>
      </c>
      <c r="E1106" t="s">
        <v>2985</v>
      </c>
      <c r="F1106" t="s">
        <v>2551</v>
      </c>
      <c r="G1106" t="s">
        <v>2986</v>
      </c>
      <c r="H1106">
        <v>27882</v>
      </c>
      <c r="I1106">
        <v>119</v>
      </c>
      <c r="J1106" t="s">
        <v>29</v>
      </c>
      <c r="K1106" t="s">
        <v>581</v>
      </c>
      <c r="L1106">
        <v>18000000</v>
      </c>
      <c r="M1106">
        <v>2013</v>
      </c>
      <c r="N1106">
        <v>7.1</v>
      </c>
      <c r="O1106">
        <v>-13564917</v>
      </c>
      <c r="S1106" t="s">
        <v>2987</v>
      </c>
      <c r="T1106">
        <v>106.5</v>
      </c>
      <c r="U1106">
        <v>6.45</v>
      </c>
      <c r="V1106">
        <v>6.45</v>
      </c>
      <c r="W1106">
        <v>7.8529999999999998</v>
      </c>
    </row>
    <row r="1107" spans="1:23" x14ac:dyDescent="0.3">
      <c r="A1107" t="s">
        <v>2988</v>
      </c>
      <c r="B1107">
        <v>167</v>
      </c>
      <c r="C1107">
        <v>109</v>
      </c>
      <c r="D1107">
        <v>1357042</v>
      </c>
      <c r="E1107" t="s">
        <v>832</v>
      </c>
      <c r="F1107" t="s">
        <v>2989</v>
      </c>
      <c r="G1107" t="s">
        <v>2990</v>
      </c>
      <c r="H1107">
        <v>53977</v>
      </c>
      <c r="I1107">
        <v>125</v>
      </c>
      <c r="J1107" t="s">
        <v>29</v>
      </c>
      <c r="K1107" t="s">
        <v>2991</v>
      </c>
      <c r="L1107">
        <v>15000000</v>
      </c>
      <c r="M1107">
        <v>2011</v>
      </c>
      <c r="N1107">
        <v>7.1</v>
      </c>
      <c r="O1107">
        <v>-13642958</v>
      </c>
      <c r="S1107" t="s">
        <v>2992</v>
      </c>
      <c r="T1107">
        <v>105.5</v>
      </c>
      <c r="U1107">
        <v>6.45</v>
      </c>
      <c r="V1107">
        <v>6.45</v>
      </c>
      <c r="W1107">
        <v>7.8529999999999998</v>
      </c>
    </row>
    <row r="1108" spans="1:23" x14ac:dyDescent="0.3">
      <c r="A1108" t="s">
        <v>2993</v>
      </c>
      <c r="B1108">
        <v>119</v>
      </c>
      <c r="C1108">
        <v>107</v>
      </c>
      <c r="D1108">
        <v>11008432</v>
      </c>
      <c r="E1108" t="s">
        <v>379</v>
      </c>
      <c r="F1108" t="s">
        <v>2799</v>
      </c>
      <c r="G1108" t="s">
        <v>2994</v>
      </c>
      <c r="H1108">
        <v>43903</v>
      </c>
      <c r="I1108">
        <v>194</v>
      </c>
      <c r="J1108" t="s">
        <v>29</v>
      </c>
      <c r="K1108" t="s">
        <v>30</v>
      </c>
      <c r="L1108">
        <v>25000000</v>
      </c>
      <c r="M1108">
        <v>2005</v>
      </c>
      <c r="N1108">
        <v>7.1</v>
      </c>
      <c r="O1108">
        <v>-13991568</v>
      </c>
      <c r="S1108" t="s">
        <v>2233</v>
      </c>
      <c r="T1108">
        <v>103</v>
      </c>
      <c r="U1108">
        <v>6.45</v>
      </c>
      <c r="V1108">
        <v>6.45</v>
      </c>
      <c r="W1108">
        <v>7.8529999999999998</v>
      </c>
    </row>
    <row r="1109" spans="1:23" x14ac:dyDescent="0.3">
      <c r="A1109" t="s">
        <v>1413</v>
      </c>
      <c r="B1109">
        <v>117</v>
      </c>
      <c r="C1109">
        <v>131</v>
      </c>
      <c r="D1109">
        <v>3752725</v>
      </c>
      <c r="E1109" t="s">
        <v>588</v>
      </c>
      <c r="F1109" t="s">
        <v>34</v>
      </c>
      <c r="G1109" t="s">
        <v>2995</v>
      </c>
      <c r="H1109">
        <v>29715</v>
      </c>
      <c r="I1109">
        <v>161</v>
      </c>
      <c r="J1109" t="s">
        <v>29</v>
      </c>
      <c r="K1109" t="s">
        <v>30</v>
      </c>
      <c r="L1109">
        <v>18000000</v>
      </c>
      <c r="M1109">
        <v>2004</v>
      </c>
      <c r="N1109">
        <v>7.1</v>
      </c>
      <c r="O1109">
        <v>-14247275</v>
      </c>
      <c r="S1109" t="s">
        <v>2233</v>
      </c>
      <c r="T1109">
        <v>103</v>
      </c>
      <c r="U1109">
        <v>6.45</v>
      </c>
      <c r="V1109">
        <v>6.45</v>
      </c>
      <c r="W1109">
        <v>7.8529999999999998</v>
      </c>
    </row>
    <row r="1110" spans="1:23" x14ac:dyDescent="0.3">
      <c r="A1110" t="s">
        <v>562</v>
      </c>
      <c r="B1110">
        <v>546</v>
      </c>
      <c r="C1110">
        <v>144</v>
      </c>
      <c r="D1110">
        <v>16377274</v>
      </c>
      <c r="E1110" t="s">
        <v>92</v>
      </c>
      <c r="F1110" t="s">
        <v>2996</v>
      </c>
      <c r="G1110" t="s">
        <v>2997</v>
      </c>
      <c r="H1110">
        <v>105144</v>
      </c>
      <c r="I1110">
        <v>405</v>
      </c>
      <c r="J1110" t="s">
        <v>29</v>
      </c>
      <c r="K1110" t="s">
        <v>30</v>
      </c>
      <c r="L1110">
        <v>32000000</v>
      </c>
      <c r="M1110">
        <v>2012</v>
      </c>
      <c r="N1110">
        <v>7.1</v>
      </c>
      <c r="O1110">
        <v>-15622726</v>
      </c>
      <c r="S1110" t="s">
        <v>625</v>
      </c>
      <c r="T1110">
        <v>102.5</v>
      </c>
      <c r="U1110">
        <v>6.35</v>
      </c>
      <c r="V1110">
        <v>6.45</v>
      </c>
      <c r="W1110">
        <v>7.8529999999999998</v>
      </c>
    </row>
    <row r="1111" spans="1:23" x14ac:dyDescent="0.3">
      <c r="A1111" t="s">
        <v>1473</v>
      </c>
      <c r="B1111">
        <v>44</v>
      </c>
      <c r="C1111">
        <v>133</v>
      </c>
      <c r="D1111">
        <v>11030963</v>
      </c>
      <c r="E1111" t="s">
        <v>511</v>
      </c>
      <c r="F1111" t="s">
        <v>398</v>
      </c>
      <c r="G1111" t="s">
        <v>2998</v>
      </c>
      <c r="H1111">
        <v>24145</v>
      </c>
      <c r="I1111">
        <v>93</v>
      </c>
      <c r="J1111" t="s">
        <v>29</v>
      </c>
      <c r="K1111" t="s">
        <v>200</v>
      </c>
      <c r="L1111">
        <v>28000000</v>
      </c>
      <c r="M1111">
        <v>1996</v>
      </c>
      <c r="N1111">
        <v>7.1</v>
      </c>
      <c r="O1111">
        <v>-16969037</v>
      </c>
      <c r="S1111" t="s">
        <v>625</v>
      </c>
      <c r="T1111">
        <v>102.5</v>
      </c>
      <c r="U1111">
        <v>6.35</v>
      </c>
      <c r="V1111">
        <v>6.45</v>
      </c>
      <c r="W1111">
        <v>7.8529999999999998</v>
      </c>
    </row>
    <row r="1112" spans="1:23" x14ac:dyDescent="0.3">
      <c r="A1112" t="s">
        <v>1817</v>
      </c>
      <c r="B1112">
        <v>149</v>
      </c>
      <c r="C1112">
        <v>101</v>
      </c>
      <c r="D1112">
        <v>12987647</v>
      </c>
      <c r="E1112" t="s">
        <v>2999</v>
      </c>
      <c r="F1112" t="s">
        <v>1802</v>
      </c>
      <c r="G1112" t="s">
        <v>3000</v>
      </c>
      <c r="H1112">
        <v>24019</v>
      </c>
      <c r="I1112">
        <v>199</v>
      </c>
      <c r="J1112" t="s">
        <v>29</v>
      </c>
      <c r="K1112" t="s">
        <v>200</v>
      </c>
      <c r="L1112">
        <v>30000000</v>
      </c>
      <c r="M1112">
        <v>2002</v>
      </c>
      <c r="N1112">
        <v>7.1</v>
      </c>
      <c r="O1112">
        <v>-17012353</v>
      </c>
      <c r="S1112" t="s">
        <v>3001</v>
      </c>
      <c r="T1112">
        <v>127</v>
      </c>
      <c r="U1112">
        <v>6.4</v>
      </c>
      <c r="V1112">
        <v>6.43</v>
      </c>
      <c r="W1112">
        <v>7.8529999999999998</v>
      </c>
    </row>
    <row r="1113" spans="1:23" x14ac:dyDescent="0.3">
      <c r="A1113" t="s">
        <v>1439</v>
      </c>
      <c r="B1113">
        <v>183</v>
      </c>
      <c r="C1113">
        <v>111</v>
      </c>
      <c r="D1113">
        <v>4190530</v>
      </c>
      <c r="E1113" t="s">
        <v>205</v>
      </c>
      <c r="F1113" t="s">
        <v>3002</v>
      </c>
      <c r="G1113" t="s">
        <v>3003</v>
      </c>
      <c r="H1113">
        <v>53341</v>
      </c>
      <c r="I1113">
        <v>185</v>
      </c>
      <c r="J1113" t="s">
        <v>29</v>
      </c>
      <c r="K1113" t="s">
        <v>581</v>
      </c>
      <c r="L1113">
        <v>22500000</v>
      </c>
      <c r="M1113">
        <v>2014</v>
      </c>
      <c r="N1113">
        <v>7.1</v>
      </c>
      <c r="O1113">
        <v>-18309470</v>
      </c>
      <c r="S1113" t="s">
        <v>3001</v>
      </c>
      <c r="T1113">
        <v>127</v>
      </c>
      <c r="U1113">
        <v>6.4</v>
      </c>
      <c r="V1113">
        <v>6.43</v>
      </c>
      <c r="W1113">
        <v>7.8529999999999998</v>
      </c>
    </row>
    <row r="1114" spans="1:23" x14ac:dyDescent="0.3">
      <c r="A1114" t="s">
        <v>59</v>
      </c>
      <c r="B1114">
        <v>281</v>
      </c>
      <c r="C1114">
        <v>146</v>
      </c>
      <c r="D1114">
        <v>78616689</v>
      </c>
      <c r="E1114" t="s">
        <v>144</v>
      </c>
      <c r="F1114" t="s">
        <v>1550</v>
      </c>
      <c r="G1114" t="s">
        <v>3004</v>
      </c>
      <c r="H1114">
        <v>238747</v>
      </c>
      <c r="I1114">
        <v>2153</v>
      </c>
      <c r="J1114" t="s">
        <v>29</v>
      </c>
      <c r="K1114" t="s">
        <v>30</v>
      </c>
      <c r="L1114">
        <v>100000000</v>
      </c>
      <c r="M1114">
        <v>2001</v>
      </c>
      <c r="N1114">
        <v>7.1</v>
      </c>
      <c r="O1114">
        <v>-21383311</v>
      </c>
      <c r="S1114" t="s">
        <v>3005</v>
      </c>
      <c r="T1114">
        <v>104</v>
      </c>
      <c r="U1114">
        <v>6.3</v>
      </c>
      <c r="V1114">
        <v>6.43</v>
      </c>
      <c r="W1114">
        <v>7.8529999999999998</v>
      </c>
    </row>
    <row r="1115" spans="1:23" x14ac:dyDescent="0.3">
      <c r="A1115" t="s">
        <v>3006</v>
      </c>
      <c r="B1115">
        <v>96</v>
      </c>
      <c r="C1115">
        <v>131</v>
      </c>
      <c r="D1115">
        <v>43532294</v>
      </c>
      <c r="E1115" t="s">
        <v>459</v>
      </c>
      <c r="F1115" t="s">
        <v>145</v>
      </c>
      <c r="G1115" t="s">
        <v>3007</v>
      </c>
      <c r="H1115">
        <v>46951</v>
      </c>
      <c r="I1115">
        <v>175</v>
      </c>
      <c r="J1115" t="s">
        <v>29</v>
      </c>
      <c r="K1115" t="s">
        <v>30</v>
      </c>
      <c r="L1115">
        <v>65000000</v>
      </c>
      <c r="M1115">
        <v>2006</v>
      </c>
      <c r="N1115">
        <v>7.1</v>
      </c>
      <c r="O1115">
        <v>-21467706</v>
      </c>
      <c r="S1115" t="s">
        <v>3005</v>
      </c>
      <c r="T1115">
        <v>104</v>
      </c>
      <c r="U1115">
        <v>6.3</v>
      </c>
      <c r="V1115">
        <v>6.43</v>
      </c>
      <c r="W1115">
        <v>7.8529999999999998</v>
      </c>
    </row>
    <row r="1116" spans="1:23" x14ac:dyDescent="0.3">
      <c r="A1116" t="s">
        <v>1826</v>
      </c>
      <c r="B1116">
        <v>432</v>
      </c>
      <c r="C1116">
        <v>95</v>
      </c>
      <c r="D1116">
        <v>13401683</v>
      </c>
      <c r="E1116" t="s">
        <v>105</v>
      </c>
      <c r="F1116" t="s">
        <v>3008</v>
      </c>
      <c r="G1116" t="s">
        <v>3009</v>
      </c>
      <c r="H1116">
        <v>203458</v>
      </c>
      <c r="I1116">
        <v>588</v>
      </c>
      <c r="J1116" t="s">
        <v>29</v>
      </c>
      <c r="K1116" t="s">
        <v>200</v>
      </c>
      <c r="L1116">
        <v>35000000</v>
      </c>
      <c r="M1116">
        <v>2012</v>
      </c>
      <c r="N1116">
        <v>7.1</v>
      </c>
      <c r="O1116">
        <v>-21598317</v>
      </c>
      <c r="S1116" t="s">
        <v>2179</v>
      </c>
      <c r="T1116">
        <v>114.5</v>
      </c>
      <c r="U1116">
        <v>6.7</v>
      </c>
      <c r="V1116">
        <v>6.43</v>
      </c>
      <c r="W1116">
        <v>7.8529999999999998</v>
      </c>
    </row>
    <row r="1117" spans="1:23" x14ac:dyDescent="0.3">
      <c r="A1117" t="s">
        <v>1826</v>
      </c>
      <c r="B1117">
        <v>432</v>
      </c>
      <c r="C1117">
        <v>95</v>
      </c>
      <c r="D1117">
        <v>13401683</v>
      </c>
      <c r="E1117" t="s">
        <v>105</v>
      </c>
      <c r="F1117" t="s">
        <v>3008</v>
      </c>
      <c r="G1117" t="s">
        <v>3009</v>
      </c>
      <c r="H1117">
        <v>203461</v>
      </c>
      <c r="I1117">
        <v>588</v>
      </c>
      <c r="J1117" t="s">
        <v>29</v>
      </c>
      <c r="K1117" t="s">
        <v>200</v>
      </c>
      <c r="L1117">
        <v>35000000</v>
      </c>
      <c r="M1117">
        <v>2012</v>
      </c>
      <c r="N1117">
        <v>7.1</v>
      </c>
      <c r="O1117">
        <v>-21598317</v>
      </c>
      <c r="S1117" t="s">
        <v>2179</v>
      </c>
      <c r="T1117">
        <v>114.5</v>
      </c>
      <c r="U1117">
        <v>6.7</v>
      </c>
      <c r="V1117">
        <v>6.43</v>
      </c>
      <c r="W1117">
        <v>7.8529999999999998</v>
      </c>
    </row>
    <row r="1118" spans="1:23" x14ac:dyDescent="0.3">
      <c r="A1118" t="s">
        <v>1443</v>
      </c>
      <c r="B1118">
        <v>234</v>
      </c>
      <c r="C1118">
        <v>110</v>
      </c>
      <c r="D1118">
        <v>47456450</v>
      </c>
      <c r="E1118" t="s">
        <v>417</v>
      </c>
      <c r="F1118" t="s">
        <v>3010</v>
      </c>
      <c r="G1118" t="s">
        <v>3011</v>
      </c>
      <c r="H1118">
        <v>101386</v>
      </c>
      <c r="I1118">
        <v>289</v>
      </c>
      <c r="J1118" t="s">
        <v>29</v>
      </c>
      <c r="K1118" t="s">
        <v>30</v>
      </c>
      <c r="L1118">
        <v>70000000</v>
      </c>
      <c r="M1118">
        <v>2007</v>
      </c>
      <c r="N1118">
        <v>7.1</v>
      </c>
      <c r="O1118">
        <v>-22543550</v>
      </c>
      <c r="S1118" t="s">
        <v>3012</v>
      </c>
      <c r="T1118">
        <v>100.5</v>
      </c>
      <c r="U1118">
        <v>6.45</v>
      </c>
      <c r="V1118">
        <v>6.43</v>
      </c>
      <c r="W1118">
        <v>7.8529999999999998</v>
      </c>
    </row>
    <row r="1119" spans="1:23" x14ac:dyDescent="0.3">
      <c r="A1119" t="s">
        <v>1508</v>
      </c>
      <c r="B1119">
        <v>161</v>
      </c>
      <c r="C1119">
        <v>94</v>
      </c>
      <c r="D1119">
        <v>6301131</v>
      </c>
      <c r="E1119" t="s">
        <v>217</v>
      </c>
      <c r="F1119" t="s">
        <v>2328</v>
      </c>
      <c r="G1119" t="s">
        <v>3013</v>
      </c>
      <c r="H1119">
        <v>92850</v>
      </c>
      <c r="I1119">
        <v>263</v>
      </c>
      <c r="J1119" t="s">
        <v>29</v>
      </c>
      <c r="K1119" t="s">
        <v>30</v>
      </c>
      <c r="L1119">
        <v>29000000</v>
      </c>
      <c r="M1119">
        <v>2005</v>
      </c>
      <c r="N1119">
        <v>7.1</v>
      </c>
      <c r="O1119">
        <v>-22698869</v>
      </c>
      <c r="S1119" t="s">
        <v>3012</v>
      </c>
      <c r="T1119">
        <v>100.5</v>
      </c>
      <c r="U1119">
        <v>6.45</v>
      </c>
      <c r="V1119">
        <v>6.43</v>
      </c>
      <c r="W1119">
        <v>7.8529999999999998</v>
      </c>
    </row>
    <row r="1120" spans="1:23" x14ac:dyDescent="0.3">
      <c r="A1120" t="s">
        <v>3014</v>
      </c>
      <c r="B1120">
        <v>327</v>
      </c>
      <c r="C1120">
        <v>127</v>
      </c>
      <c r="D1120">
        <v>85463309</v>
      </c>
      <c r="E1120" t="s">
        <v>3015</v>
      </c>
      <c r="F1120" t="s">
        <v>565</v>
      </c>
      <c r="G1120" t="s">
        <v>3016</v>
      </c>
      <c r="H1120">
        <v>254841</v>
      </c>
      <c r="I1120">
        <v>426</v>
      </c>
      <c r="J1120" t="s">
        <v>29</v>
      </c>
      <c r="K1120" t="s">
        <v>30</v>
      </c>
      <c r="L1120">
        <v>110000000</v>
      </c>
      <c r="M1120">
        <v>2011</v>
      </c>
      <c r="N1120">
        <v>7.1</v>
      </c>
      <c r="O1120">
        <v>-24536691</v>
      </c>
      <c r="S1120" t="s">
        <v>2044</v>
      </c>
      <c r="T1120">
        <v>93</v>
      </c>
      <c r="U1120">
        <v>6.4</v>
      </c>
      <c r="V1120">
        <v>6.41</v>
      </c>
      <c r="W1120">
        <v>7.8529999999999998</v>
      </c>
    </row>
    <row r="1121" spans="1:23" x14ac:dyDescent="0.3">
      <c r="A1121" t="s">
        <v>2116</v>
      </c>
      <c r="B1121">
        <v>118</v>
      </c>
      <c r="C1121">
        <v>134</v>
      </c>
      <c r="D1121">
        <v>183662</v>
      </c>
      <c r="E1121" t="s">
        <v>73</v>
      </c>
      <c r="F1121" t="s">
        <v>3017</v>
      </c>
      <c r="G1121" t="s">
        <v>3018</v>
      </c>
      <c r="H1121">
        <v>18395</v>
      </c>
      <c r="I1121">
        <v>48</v>
      </c>
      <c r="J1121" t="s">
        <v>90</v>
      </c>
      <c r="K1121" t="s">
        <v>241</v>
      </c>
      <c r="L1121">
        <v>25000000</v>
      </c>
      <c r="M1121">
        <v>2010</v>
      </c>
      <c r="N1121">
        <v>7.1</v>
      </c>
      <c r="O1121">
        <v>-24816338</v>
      </c>
      <c r="S1121" t="s">
        <v>2044</v>
      </c>
      <c r="T1121">
        <v>93</v>
      </c>
      <c r="U1121">
        <v>6.4</v>
      </c>
      <c r="V1121">
        <v>6.41</v>
      </c>
      <c r="W1121">
        <v>7.8529999999999998</v>
      </c>
    </row>
    <row r="1122" spans="1:23" x14ac:dyDescent="0.3">
      <c r="A1122" t="s">
        <v>1883</v>
      </c>
      <c r="B1122">
        <v>211</v>
      </c>
      <c r="C1122">
        <v>141</v>
      </c>
      <c r="D1122">
        <v>8324748</v>
      </c>
      <c r="E1122" t="s">
        <v>60</v>
      </c>
      <c r="F1122" t="s">
        <v>2309</v>
      </c>
      <c r="G1122" t="s">
        <v>3019</v>
      </c>
      <c r="H1122">
        <v>21223</v>
      </c>
      <c r="I1122">
        <v>108</v>
      </c>
      <c r="J1122" t="s">
        <v>29</v>
      </c>
      <c r="K1122" t="s">
        <v>200</v>
      </c>
      <c r="L1122">
        <v>35000000</v>
      </c>
      <c r="M1122">
        <v>2013</v>
      </c>
      <c r="N1122">
        <v>7.1</v>
      </c>
      <c r="O1122">
        <v>-26675252</v>
      </c>
      <c r="S1122" t="s">
        <v>2673</v>
      </c>
      <c r="T1122">
        <v>123</v>
      </c>
      <c r="U1122">
        <v>6.1</v>
      </c>
      <c r="V1122">
        <v>6.4</v>
      </c>
      <c r="W1122">
        <v>7.8529999999999998</v>
      </c>
    </row>
    <row r="1123" spans="1:23" x14ac:dyDescent="0.3">
      <c r="A1123" t="s">
        <v>261</v>
      </c>
      <c r="B1123">
        <v>406</v>
      </c>
      <c r="C1123">
        <v>120</v>
      </c>
      <c r="D1123">
        <v>499263</v>
      </c>
      <c r="E1123" t="s">
        <v>92</v>
      </c>
      <c r="F1123" t="s">
        <v>3020</v>
      </c>
      <c r="G1123" t="s">
        <v>3021</v>
      </c>
      <c r="H1123">
        <v>179235</v>
      </c>
      <c r="I1123">
        <v>2814</v>
      </c>
      <c r="J1123" t="s">
        <v>43</v>
      </c>
      <c r="K1123" t="s">
        <v>30</v>
      </c>
      <c r="L1123">
        <v>30000000</v>
      </c>
      <c r="M1123">
        <v>2004</v>
      </c>
      <c r="N1123">
        <v>7.1</v>
      </c>
      <c r="O1123">
        <v>-29500737</v>
      </c>
      <c r="S1123" t="s">
        <v>2673</v>
      </c>
      <c r="T1123">
        <v>123</v>
      </c>
      <c r="U1123">
        <v>6.1</v>
      </c>
      <c r="V1123">
        <v>6.4</v>
      </c>
      <c r="W1123">
        <v>7.8529999999999998</v>
      </c>
    </row>
    <row r="1124" spans="1:23" x14ac:dyDescent="0.3">
      <c r="A1124" t="s">
        <v>190</v>
      </c>
      <c r="B1124">
        <v>238</v>
      </c>
      <c r="C1124">
        <v>128</v>
      </c>
      <c r="D1124">
        <v>39380442</v>
      </c>
      <c r="E1124" t="s">
        <v>417</v>
      </c>
      <c r="F1124" t="s">
        <v>87</v>
      </c>
      <c r="G1124" t="s">
        <v>3022</v>
      </c>
      <c r="H1124">
        <v>174248</v>
      </c>
      <c r="I1124">
        <v>263</v>
      </c>
      <c r="J1124" t="s">
        <v>29</v>
      </c>
      <c r="K1124" t="s">
        <v>30</v>
      </c>
      <c r="L1124">
        <v>70000000</v>
      </c>
      <c r="M1124">
        <v>2008</v>
      </c>
      <c r="N1124">
        <v>7.1</v>
      </c>
      <c r="O1124">
        <v>-30619558</v>
      </c>
      <c r="S1124" t="s">
        <v>2681</v>
      </c>
      <c r="T1124">
        <v>118</v>
      </c>
      <c r="U1124">
        <v>7.1</v>
      </c>
      <c r="V1124">
        <v>6.4</v>
      </c>
      <c r="W1124">
        <v>7.8529999999999998</v>
      </c>
    </row>
    <row r="1125" spans="1:23" x14ac:dyDescent="0.3">
      <c r="A1125" t="s">
        <v>288</v>
      </c>
      <c r="B1125">
        <v>122</v>
      </c>
      <c r="C1125">
        <v>105</v>
      </c>
      <c r="D1125">
        <v>99462</v>
      </c>
      <c r="E1125" t="s">
        <v>3023</v>
      </c>
      <c r="F1125" t="s">
        <v>215</v>
      </c>
      <c r="G1125" t="s">
        <v>3024</v>
      </c>
      <c r="H1125">
        <v>11347</v>
      </c>
      <c r="I1125">
        <v>28</v>
      </c>
      <c r="J1125" t="s">
        <v>29</v>
      </c>
      <c r="K1125" t="s">
        <v>241</v>
      </c>
      <c r="L1125">
        <v>33000000</v>
      </c>
      <c r="M1125">
        <v>2013</v>
      </c>
      <c r="N1125">
        <v>7.1</v>
      </c>
      <c r="O1125">
        <v>-32900538</v>
      </c>
      <c r="S1125" t="s">
        <v>2446</v>
      </c>
      <c r="T1125">
        <v>103.5</v>
      </c>
      <c r="U1125">
        <v>6.4</v>
      </c>
      <c r="V1125">
        <v>6.4</v>
      </c>
      <c r="W1125">
        <v>7.8529999999999998</v>
      </c>
    </row>
    <row r="1126" spans="1:23" x14ac:dyDescent="0.3">
      <c r="A1126" t="s">
        <v>493</v>
      </c>
      <c r="B1126">
        <v>83</v>
      </c>
      <c r="C1126">
        <v>212</v>
      </c>
      <c r="D1126">
        <v>13560960</v>
      </c>
      <c r="E1126" t="s">
        <v>60</v>
      </c>
      <c r="F1126" t="s">
        <v>136</v>
      </c>
      <c r="G1126" t="s">
        <v>3025</v>
      </c>
      <c r="H1126">
        <v>23996</v>
      </c>
      <c r="I1126">
        <v>161</v>
      </c>
      <c r="J1126" t="s">
        <v>29</v>
      </c>
      <c r="K1126" t="s">
        <v>30</v>
      </c>
      <c r="L1126">
        <v>50000000</v>
      </c>
      <c r="M1126">
        <v>1995</v>
      </c>
      <c r="N1126">
        <v>7.1</v>
      </c>
      <c r="O1126">
        <v>-36439040</v>
      </c>
      <c r="S1126" t="s">
        <v>2446</v>
      </c>
      <c r="T1126">
        <v>103.5</v>
      </c>
      <c r="U1126">
        <v>6.4</v>
      </c>
      <c r="V1126">
        <v>6.4</v>
      </c>
      <c r="W1126">
        <v>7.8529999999999998</v>
      </c>
    </row>
    <row r="1127" spans="1:23" x14ac:dyDescent="0.3">
      <c r="A1127" t="s">
        <v>2789</v>
      </c>
      <c r="B1127">
        <v>67</v>
      </c>
      <c r="C1127">
        <v>125</v>
      </c>
      <c r="D1127">
        <v>1027749</v>
      </c>
      <c r="E1127" t="s">
        <v>205</v>
      </c>
      <c r="F1127" t="s">
        <v>2783</v>
      </c>
      <c r="G1127" t="s">
        <v>3026</v>
      </c>
      <c r="H1127">
        <v>8087</v>
      </c>
      <c r="I1127">
        <v>33</v>
      </c>
      <c r="J1127" t="s">
        <v>29</v>
      </c>
      <c r="K1127" t="s">
        <v>581</v>
      </c>
      <c r="L1127">
        <v>40000000</v>
      </c>
      <c r="M1127">
        <v>2008</v>
      </c>
      <c r="N1127">
        <v>7.1</v>
      </c>
      <c r="O1127">
        <v>-38972251</v>
      </c>
      <c r="S1127" t="s">
        <v>3027</v>
      </c>
      <c r="T1127">
        <v>134</v>
      </c>
      <c r="U1127">
        <v>6.4</v>
      </c>
      <c r="V1127">
        <v>6.4</v>
      </c>
      <c r="W1127">
        <v>7.8529999999999998</v>
      </c>
    </row>
    <row r="1128" spans="1:23" x14ac:dyDescent="0.3">
      <c r="A1128" t="s">
        <v>1433</v>
      </c>
      <c r="B1128">
        <v>106</v>
      </c>
      <c r="C1128">
        <v>113</v>
      </c>
      <c r="D1128">
        <v>128978</v>
      </c>
      <c r="E1128" t="s">
        <v>3028</v>
      </c>
      <c r="F1128" t="s">
        <v>924</v>
      </c>
      <c r="G1128" t="s">
        <v>3029</v>
      </c>
      <c r="H1128">
        <v>22897</v>
      </c>
      <c r="I1128">
        <v>61</v>
      </c>
      <c r="J1128" t="s">
        <v>139</v>
      </c>
      <c r="K1128" t="s">
        <v>1119</v>
      </c>
      <c r="L1128">
        <v>40000000</v>
      </c>
      <c r="M1128">
        <v>2007</v>
      </c>
      <c r="N1128">
        <v>7.1</v>
      </c>
      <c r="O1128">
        <v>-39871022</v>
      </c>
      <c r="S1128" t="s">
        <v>3030</v>
      </c>
      <c r="T1128">
        <v>128</v>
      </c>
      <c r="U1128">
        <v>6.4</v>
      </c>
      <c r="V1128">
        <v>6.4</v>
      </c>
      <c r="W1128">
        <v>7.8529999999999998</v>
      </c>
    </row>
    <row r="1129" spans="1:23" x14ac:dyDescent="0.3">
      <c r="A1129" t="s">
        <v>1115</v>
      </c>
      <c r="B1129">
        <v>88</v>
      </c>
      <c r="C1129">
        <v>109</v>
      </c>
      <c r="D1129">
        <v>18947630</v>
      </c>
      <c r="E1129" t="s">
        <v>2180</v>
      </c>
      <c r="F1129" t="s">
        <v>3031</v>
      </c>
      <c r="G1129" t="s">
        <v>3032</v>
      </c>
      <c r="H1129">
        <v>11798</v>
      </c>
      <c r="I1129">
        <v>124</v>
      </c>
      <c r="J1129" t="s">
        <v>29</v>
      </c>
      <c r="K1129" t="s">
        <v>241</v>
      </c>
      <c r="L1129">
        <v>59660000</v>
      </c>
      <c r="M1129">
        <v>2004</v>
      </c>
      <c r="N1129">
        <v>7.1</v>
      </c>
      <c r="O1129">
        <v>-40712370</v>
      </c>
      <c r="S1129" t="s">
        <v>3033</v>
      </c>
      <c r="T1129">
        <v>124.5</v>
      </c>
      <c r="U1129">
        <v>6.4</v>
      </c>
      <c r="V1129">
        <v>6.4</v>
      </c>
      <c r="W1129">
        <v>7.8529999999999998</v>
      </c>
    </row>
    <row r="1130" spans="1:23" x14ac:dyDescent="0.3">
      <c r="A1130" t="s">
        <v>1561</v>
      </c>
      <c r="B1130">
        <v>98</v>
      </c>
      <c r="C1130">
        <v>178</v>
      </c>
      <c r="D1130">
        <v>44606335</v>
      </c>
      <c r="E1130" t="s">
        <v>1066</v>
      </c>
      <c r="F1130" t="s">
        <v>136</v>
      </c>
      <c r="G1130" t="s">
        <v>3034</v>
      </c>
      <c r="H1130">
        <v>169023</v>
      </c>
      <c r="I1130">
        <v>703</v>
      </c>
      <c r="J1130" t="s">
        <v>29</v>
      </c>
      <c r="K1130" t="s">
        <v>30</v>
      </c>
      <c r="L1130">
        <v>90000000</v>
      </c>
      <c r="M1130">
        <v>1998</v>
      </c>
      <c r="N1130">
        <v>7.1</v>
      </c>
      <c r="O1130">
        <v>-45393665</v>
      </c>
      <c r="S1130" t="s">
        <v>3033</v>
      </c>
      <c r="T1130">
        <v>124.5</v>
      </c>
      <c r="U1130">
        <v>6.4</v>
      </c>
      <c r="V1130">
        <v>6.4</v>
      </c>
      <c r="W1130">
        <v>7.8529999999999998</v>
      </c>
    </row>
    <row r="1131" spans="1:23" x14ac:dyDescent="0.3">
      <c r="A1131" t="s">
        <v>1504</v>
      </c>
      <c r="B1131">
        <v>190</v>
      </c>
      <c r="C1131">
        <v>97</v>
      </c>
      <c r="D1131">
        <v>46440491</v>
      </c>
      <c r="E1131" t="s">
        <v>296</v>
      </c>
      <c r="F1131" t="s">
        <v>1574</v>
      </c>
      <c r="G1131" t="s">
        <v>3035</v>
      </c>
      <c r="H1131">
        <v>35446</v>
      </c>
      <c r="I1131">
        <v>78</v>
      </c>
      <c r="J1131" t="s">
        <v>29</v>
      </c>
      <c r="K1131" t="s">
        <v>200</v>
      </c>
      <c r="L1131">
        <v>100000000</v>
      </c>
      <c r="M1131">
        <v>2011</v>
      </c>
      <c r="N1131">
        <v>7.1</v>
      </c>
      <c r="O1131">
        <v>-53559509</v>
      </c>
      <c r="S1131" t="s">
        <v>3036</v>
      </c>
      <c r="T1131">
        <v>124</v>
      </c>
      <c r="U1131">
        <v>6.4</v>
      </c>
      <c r="V1131">
        <v>6.4</v>
      </c>
      <c r="W1131">
        <v>7.8529999999999998</v>
      </c>
    </row>
    <row r="1132" spans="1:23" x14ac:dyDescent="0.3">
      <c r="A1132" t="s">
        <v>67</v>
      </c>
      <c r="B1132">
        <v>279</v>
      </c>
      <c r="C1132">
        <v>135</v>
      </c>
      <c r="D1132">
        <v>33574332</v>
      </c>
      <c r="E1132" t="s">
        <v>575</v>
      </c>
      <c r="F1132" t="s">
        <v>2075</v>
      </c>
      <c r="G1132" t="s">
        <v>3037</v>
      </c>
      <c r="H1132">
        <v>101221</v>
      </c>
      <c r="I1132">
        <v>415</v>
      </c>
      <c r="J1132" t="s">
        <v>29</v>
      </c>
      <c r="K1132" t="s">
        <v>30</v>
      </c>
      <c r="L1132">
        <v>90000000</v>
      </c>
      <c r="M1132">
        <v>2006</v>
      </c>
      <c r="N1132">
        <v>7.1</v>
      </c>
      <c r="O1132">
        <v>-56425668</v>
      </c>
      <c r="S1132" t="s">
        <v>3038</v>
      </c>
      <c r="T1132">
        <v>121</v>
      </c>
      <c r="U1132">
        <v>6.4</v>
      </c>
      <c r="V1132">
        <v>6.4</v>
      </c>
      <c r="W1132">
        <v>7.8529999999999998</v>
      </c>
    </row>
    <row r="1133" spans="1:23" x14ac:dyDescent="0.3">
      <c r="A1133" t="s">
        <v>629</v>
      </c>
      <c r="B1133">
        <v>127</v>
      </c>
      <c r="C1133">
        <v>95</v>
      </c>
      <c r="D1133">
        <v>38120554</v>
      </c>
      <c r="E1133" t="s">
        <v>253</v>
      </c>
      <c r="F1133" t="s">
        <v>1238</v>
      </c>
      <c r="G1133" t="s">
        <v>3039</v>
      </c>
      <c r="H1133">
        <v>71527</v>
      </c>
      <c r="I1133">
        <v>217</v>
      </c>
      <c r="J1133" t="s">
        <v>29</v>
      </c>
      <c r="K1133" t="s">
        <v>30</v>
      </c>
      <c r="L1133">
        <v>140000000</v>
      </c>
      <c r="M1133">
        <v>2002</v>
      </c>
      <c r="N1133">
        <v>7.1</v>
      </c>
      <c r="O1133">
        <v>-101879446</v>
      </c>
      <c r="S1133" t="s">
        <v>2485</v>
      </c>
      <c r="T1133">
        <v>119.5</v>
      </c>
      <c r="U1133">
        <v>6.4</v>
      </c>
      <c r="V1133">
        <v>6.4</v>
      </c>
      <c r="W1133">
        <v>7.8529999999999998</v>
      </c>
    </row>
    <row r="1134" spans="1:23" x14ac:dyDescent="0.3">
      <c r="A1134" t="s">
        <v>1442</v>
      </c>
      <c r="B1134">
        <v>112</v>
      </c>
      <c r="C1134">
        <v>111</v>
      </c>
      <c r="D1134">
        <v>11905519</v>
      </c>
      <c r="E1134" t="s">
        <v>39</v>
      </c>
      <c r="F1134" t="s">
        <v>3040</v>
      </c>
      <c r="G1134" t="s">
        <v>3041</v>
      </c>
      <c r="H1134">
        <v>30210</v>
      </c>
      <c r="I1134">
        <v>214</v>
      </c>
      <c r="J1134" t="s">
        <v>179</v>
      </c>
      <c r="K1134" t="s">
        <v>3042</v>
      </c>
      <c r="L1134">
        <v>200000000</v>
      </c>
      <c r="M1134">
        <v>2005</v>
      </c>
      <c r="N1134">
        <v>7.1</v>
      </c>
      <c r="O1134">
        <v>-188094481</v>
      </c>
      <c r="S1134" t="s">
        <v>2485</v>
      </c>
      <c r="T1134">
        <v>119.5</v>
      </c>
      <c r="U1134">
        <v>6.4</v>
      </c>
      <c r="V1134">
        <v>6.4</v>
      </c>
      <c r="W1134">
        <v>7.8529999999999998</v>
      </c>
    </row>
    <row r="1135" spans="1:23" x14ac:dyDescent="0.3">
      <c r="A1135" t="s">
        <v>1410</v>
      </c>
      <c r="B1135">
        <v>73</v>
      </c>
      <c r="C1135">
        <v>134</v>
      </c>
      <c r="D1135">
        <v>195888</v>
      </c>
      <c r="E1135" t="s">
        <v>555</v>
      </c>
      <c r="F1135" t="s">
        <v>3043</v>
      </c>
      <c r="G1135" t="s">
        <v>3044</v>
      </c>
      <c r="H1135">
        <v>5603</v>
      </c>
      <c r="I1135">
        <v>45</v>
      </c>
      <c r="J1135" t="s">
        <v>109</v>
      </c>
      <c r="K1135" t="s">
        <v>3045</v>
      </c>
      <c r="L1135">
        <v>2500000000</v>
      </c>
      <c r="M1135">
        <v>2005</v>
      </c>
      <c r="N1135">
        <v>7.1</v>
      </c>
      <c r="O1135">
        <v>-2499804112</v>
      </c>
      <c r="S1135" t="s">
        <v>3046</v>
      </c>
      <c r="T1135">
        <v>119</v>
      </c>
      <c r="U1135">
        <v>6.4</v>
      </c>
      <c r="V1135">
        <v>6.4</v>
      </c>
      <c r="W1135">
        <v>7.8529999999999998</v>
      </c>
    </row>
    <row r="1136" spans="1:23" x14ac:dyDescent="0.3">
      <c r="A1136" t="s">
        <v>1689</v>
      </c>
      <c r="B1136">
        <v>644</v>
      </c>
      <c r="C1136">
        <v>124</v>
      </c>
      <c r="D1136">
        <v>652177271</v>
      </c>
      <c r="E1136" t="s">
        <v>86</v>
      </c>
      <c r="F1136" t="s">
        <v>2079</v>
      </c>
      <c r="G1136" t="s">
        <v>3047</v>
      </c>
      <c r="H1136">
        <v>418214</v>
      </c>
      <c r="I1136">
        <v>1290</v>
      </c>
      <c r="J1136" t="s">
        <v>29</v>
      </c>
      <c r="K1136" t="s">
        <v>30</v>
      </c>
      <c r="L1136">
        <v>150000000</v>
      </c>
      <c r="M1136">
        <v>2015</v>
      </c>
      <c r="N1136">
        <v>7</v>
      </c>
      <c r="O1136">
        <v>502177271</v>
      </c>
      <c r="S1136" t="s">
        <v>3048</v>
      </c>
      <c r="T1136">
        <v>118</v>
      </c>
      <c r="U1136">
        <v>6.4</v>
      </c>
      <c r="V1136">
        <v>6.4</v>
      </c>
      <c r="W1136">
        <v>7.8529999999999998</v>
      </c>
    </row>
    <row r="1137" spans="1:23" x14ac:dyDescent="0.3">
      <c r="A1137" t="s">
        <v>3001</v>
      </c>
      <c r="B1137">
        <v>77</v>
      </c>
      <c r="C1137">
        <v>127</v>
      </c>
      <c r="D1137">
        <v>217631306</v>
      </c>
      <c r="E1137" t="s">
        <v>3049</v>
      </c>
      <c r="F1137" t="s">
        <v>3050</v>
      </c>
      <c r="G1137" t="s">
        <v>3051</v>
      </c>
      <c r="H1137">
        <v>154199</v>
      </c>
      <c r="I1137">
        <v>252</v>
      </c>
      <c r="J1137" t="s">
        <v>29</v>
      </c>
      <c r="K1137" t="s">
        <v>30</v>
      </c>
      <c r="L1137">
        <v>22000000</v>
      </c>
      <c r="M1137">
        <v>1990</v>
      </c>
      <c r="N1137">
        <v>7</v>
      </c>
      <c r="O1137">
        <v>195631306</v>
      </c>
      <c r="S1137" t="s">
        <v>3052</v>
      </c>
      <c r="T1137">
        <v>118</v>
      </c>
      <c r="U1137">
        <v>6.4</v>
      </c>
      <c r="V1137">
        <v>6.4</v>
      </c>
      <c r="W1137">
        <v>7.8529999999999998</v>
      </c>
    </row>
    <row r="1138" spans="1:23" x14ac:dyDescent="0.3">
      <c r="A1138" t="s">
        <v>2781</v>
      </c>
      <c r="B1138">
        <v>457</v>
      </c>
      <c r="C1138">
        <v>112</v>
      </c>
      <c r="D1138">
        <v>218628680</v>
      </c>
      <c r="E1138" t="s">
        <v>1699</v>
      </c>
      <c r="F1138" t="s">
        <v>2512</v>
      </c>
      <c r="G1138" t="s">
        <v>3053</v>
      </c>
      <c r="H1138">
        <v>471644</v>
      </c>
      <c r="I1138">
        <v>623</v>
      </c>
      <c r="J1138" t="s">
        <v>29</v>
      </c>
      <c r="K1138" t="s">
        <v>30</v>
      </c>
      <c r="L1138">
        <v>50000000</v>
      </c>
      <c r="M1138">
        <v>2012</v>
      </c>
      <c r="N1138">
        <v>7</v>
      </c>
      <c r="O1138">
        <v>168628680</v>
      </c>
      <c r="S1138" t="s">
        <v>3054</v>
      </c>
      <c r="T1138">
        <v>115.5</v>
      </c>
      <c r="U1138">
        <v>6.4</v>
      </c>
      <c r="V1138">
        <v>6.4</v>
      </c>
      <c r="W1138">
        <v>7.8529999999999998</v>
      </c>
    </row>
    <row r="1139" spans="1:23" x14ac:dyDescent="0.3">
      <c r="A1139" t="s">
        <v>2548</v>
      </c>
      <c r="B1139">
        <v>251</v>
      </c>
      <c r="C1139">
        <v>133</v>
      </c>
      <c r="D1139">
        <v>148734225</v>
      </c>
      <c r="E1139" t="s">
        <v>289</v>
      </c>
      <c r="F1139" t="s">
        <v>518</v>
      </c>
      <c r="G1139" t="s">
        <v>3055</v>
      </c>
      <c r="H1139">
        <v>298590</v>
      </c>
      <c r="I1139">
        <v>559</v>
      </c>
      <c r="J1139" t="s">
        <v>29</v>
      </c>
      <c r="K1139" t="s">
        <v>30</v>
      </c>
      <c r="L1139">
        <v>30000000</v>
      </c>
      <c r="M1139">
        <v>2007</v>
      </c>
      <c r="N1139">
        <v>7</v>
      </c>
      <c r="O1139">
        <v>118734225</v>
      </c>
      <c r="S1139" t="s">
        <v>3054</v>
      </c>
      <c r="T1139">
        <v>115.5</v>
      </c>
      <c r="U1139">
        <v>6.4</v>
      </c>
      <c r="V1139">
        <v>6.4</v>
      </c>
      <c r="W1139">
        <v>7.8529999999999998</v>
      </c>
    </row>
    <row r="1140" spans="1:23" x14ac:dyDescent="0.3">
      <c r="A1140" t="s">
        <v>2285</v>
      </c>
      <c r="B1140">
        <v>289</v>
      </c>
      <c r="C1140">
        <v>118</v>
      </c>
      <c r="D1140">
        <v>150368971</v>
      </c>
      <c r="E1140" t="s">
        <v>338</v>
      </c>
      <c r="F1140" t="s">
        <v>3056</v>
      </c>
      <c r="G1140" t="s">
        <v>3057</v>
      </c>
      <c r="H1140">
        <v>316671</v>
      </c>
      <c r="I1140">
        <v>301</v>
      </c>
      <c r="J1140" t="s">
        <v>29</v>
      </c>
      <c r="K1140" t="s">
        <v>30</v>
      </c>
      <c r="L1140">
        <v>37000000</v>
      </c>
      <c r="M1140">
        <v>2013</v>
      </c>
      <c r="N1140">
        <v>7</v>
      </c>
      <c r="O1140">
        <v>113368971</v>
      </c>
      <c r="S1140" t="s">
        <v>150</v>
      </c>
      <c r="T1140">
        <v>107.5</v>
      </c>
      <c r="U1140">
        <v>6.4</v>
      </c>
      <c r="V1140">
        <v>6.4</v>
      </c>
      <c r="W1140">
        <v>7.8529999999999998</v>
      </c>
    </row>
    <row r="1141" spans="1:23" x14ac:dyDescent="0.3">
      <c r="A1141" t="s">
        <v>802</v>
      </c>
      <c r="B1141">
        <v>453</v>
      </c>
      <c r="C1141">
        <v>124</v>
      </c>
      <c r="D1141">
        <v>312057433</v>
      </c>
      <c r="E1141" t="s">
        <v>248</v>
      </c>
      <c r="F1141" t="s">
        <v>388</v>
      </c>
      <c r="G1141" t="s">
        <v>3058</v>
      </c>
      <c r="H1141">
        <v>522371</v>
      </c>
      <c r="I1141">
        <v>723</v>
      </c>
      <c r="J1141" t="s">
        <v>29</v>
      </c>
      <c r="K1141" t="s">
        <v>30</v>
      </c>
      <c r="L1141">
        <v>200000000</v>
      </c>
      <c r="M1141">
        <v>2010</v>
      </c>
      <c r="N1141">
        <v>7</v>
      </c>
      <c r="O1141">
        <v>112057433</v>
      </c>
      <c r="S1141" t="s">
        <v>3059</v>
      </c>
      <c r="T1141">
        <v>107</v>
      </c>
      <c r="U1141">
        <v>6.4</v>
      </c>
      <c r="V1141">
        <v>6.4</v>
      </c>
      <c r="W1141">
        <v>7.8529999999999998</v>
      </c>
    </row>
    <row r="1142" spans="1:23" x14ac:dyDescent="0.3">
      <c r="A1142" t="s">
        <v>2677</v>
      </c>
      <c r="B1142">
        <v>150</v>
      </c>
      <c r="C1142">
        <v>108</v>
      </c>
      <c r="D1142">
        <v>166225040</v>
      </c>
      <c r="E1142" t="s">
        <v>676</v>
      </c>
      <c r="F1142" t="s">
        <v>44</v>
      </c>
      <c r="G1142" t="s">
        <v>3060</v>
      </c>
      <c r="H1142">
        <v>260442</v>
      </c>
      <c r="I1142">
        <v>507</v>
      </c>
      <c r="J1142" t="s">
        <v>29</v>
      </c>
      <c r="K1142" t="s">
        <v>30</v>
      </c>
      <c r="L1142">
        <v>55000000</v>
      </c>
      <c r="M1142">
        <v>2000</v>
      </c>
      <c r="N1142">
        <v>7</v>
      </c>
      <c r="O1142">
        <v>111225040</v>
      </c>
      <c r="S1142" t="s">
        <v>3061</v>
      </c>
      <c r="T1142">
        <v>106</v>
      </c>
      <c r="U1142">
        <v>6.4</v>
      </c>
      <c r="V1142">
        <v>6.4</v>
      </c>
      <c r="W1142">
        <v>7.8529999999999998</v>
      </c>
    </row>
    <row r="1143" spans="1:23" x14ac:dyDescent="0.3">
      <c r="A1143" t="s">
        <v>2093</v>
      </c>
      <c r="B1143">
        <v>188</v>
      </c>
      <c r="C1143">
        <v>94</v>
      </c>
      <c r="D1143">
        <v>196573705</v>
      </c>
      <c r="E1143" t="s">
        <v>1440</v>
      </c>
      <c r="F1143" t="s">
        <v>3062</v>
      </c>
      <c r="G1143" t="s">
        <v>3063</v>
      </c>
      <c r="H1143">
        <v>166791</v>
      </c>
      <c r="I1143">
        <v>132</v>
      </c>
      <c r="J1143" t="s">
        <v>29</v>
      </c>
      <c r="K1143" t="s">
        <v>30</v>
      </c>
      <c r="L1143">
        <v>90000000</v>
      </c>
      <c r="M1143">
        <v>2009</v>
      </c>
      <c r="N1143">
        <v>7</v>
      </c>
      <c r="O1143">
        <v>106573705</v>
      </c>
      <c r="S1143" t="s">
        <v>3064</v>
      </c>
      <c r="T1143">
        <v>106</v>
      </c>
      <c r="U1143">
        <v>6.4</v>
      </c>
      <c r="V1143">
        <v>6.4</v>
      </c>
      <c r="W1143">
        <v>7.8529999999999998</v>
      </c>
    </row>
    <row r="1144" spans="1:23" x14ac:dyDescent="0.3">
      <c r="A1144" t="s">
        <v>1137</v>
      </c>
      <c r="B1144">
        <v>343</v>
      </c>
      <c r="C1144">
        <v>105</v>
      </c>
      <c r="D1144">
        <v>201148159</v>
      </c>
      <c r="E1144" t="s">
        <v>3065</v>
      </c>
      <c r="F1144" t="s">
        <v>3066</v>
      </c>
      <c r="G1144" t="s">
        <v>3067</v>
      </c>
      <c r="H1144">
        <v>103737</v>
      </c>
      <c r="I1144">
        <v>322</v>
      </c>
      <c r="J1144" t="s">
        <v>29</v>
      </c>
      <c r="K1144" t="s">
        <v>30</v>
      </c>
      <c r="L1144">
        <v>95000000</v>
      </c>
      <c r="M1144">
        <v>2015</v>
      </c>
      <c r="N1144">
        <v>7</v>
      </c>
      <c r="O1144">
        <v>106148159</v>
      </c>
      <c r="S1144" t="s">
        <v>3068</v>
      </c>
      <c r="T1144">
        <v>105</v>
      </c>
      <c r="U1144">
        <v>6.4</v>
      </c>
      <c r="V1144">
        <v>6.4</v>
      </c>
      <c r="W1144">
        <v>7.8529999999999998</v>
      </c>
    </row>
    <row r="1145" spans="1:23" x14ac:dyDescent="0.3">
      <c r="A1145" t="s">
        <v>1137</v>
      </c>
      <c r="B1145">
        <v>343</v>
      </c>
      <c r="C1145">
        <v>105</v>
      </c>
      <c r="D1145">
        <v>201148159</v>
      </c>
      <c r="E1145" t="s">
        <v>3065</v>
      </c>
      <c r="F1145" t="s">
        <v>3066</v>
      </c>
      <c r="G1145" t="s">
        <v>3067</v>
      </c>
      <c r="H1145">
        <v>103749</v>
      </c>
      <c r="I1145">
        <v>323</v>
      </c>
      <c r="J1145" t="s">
        <v>29</v>
      </c>
      <c r="K1145" t="s">
        <v>30</v>
      </c>
      <c r="L1145">
        <v>95000000</v>
      </c>
      <c r="M1145">
        <v>2015</v>
      </c>
      <c r="N1145">
        <v>7</v>
      </c>
      <c r="O1145">
        <v>106148159</v>
      </c>
      <c r="S1145" t="s">
        <v>2257</v>
      </c>
      <c r="T1145">
        <v>104.5</v>
      </c>
      <c r="U1145">
        <v>6.7</v>
      </c>
      <c r="V1145">
        <v>6.4</v>
      </c>
      <c r="W1145">
        <v>7.8529999999999998</v>
      </c>
    </row>
    <row r="1146" spans="1:23" x14ac:dyDescent="0.3">
      <c r="A1146" t="s">
        <v>1733</v>
      </c>
      <c r="B1146">
        <v>61</v>
      </c>
      <c r="C1146">
        <v>94</v>
      </c>
      <c r="D1146">
        <v>121697350</v>
      </c>
      <c r="E1146" t="s">
        <v>2765</v>
      </c>
      <c r="F1146" t="s">
        <v>2477</v>
      </c>
      <c r="G1146" t="s">
        <v>3069</v>
      </c>
      <c r="H1146">
        <v>114610</v>
      </c>
      <c r="I1146">
        <v>176</v>
      </c>
      <c r="J1146" t="s">
        <v>29</v>
      </c>
      <c r="K1146" t="s">
        <v>30</v>
      </c>
      <c r="L1146">
        <v>20000000</v>
      </c>
      <c r="M1146">
        <v>1992</v>
      </c>
      <c r="N1146">
        <v>7</v>
      </c>
      <c r="O1146">
        <v>101697350</v>
      </c>
      <c r="S1146" t="s">
        <v>3070</v>
      </c>
      <c r="T1146">
        <v>104</v>
      </c>
      <c r="U1146">
        <v>6.4</v>
      </c>
      <c r="V1146">
        <v>6.4</v>
      </c>
      <c r="W1146">
        <v>7.8529999999999998</v>
      </c>
    </row>
    <row r="1147" spans="1:23" x14ac:dyDescent="0.3">
      <c r="A1147" t="s">
        <v>3071</v>
      </c>
      <c r="B1147">
        <v>145</v>
      </c>
      <c r="C1147">
        <v>95</v>
      </c>
      <c r="D1147">
        <v>101736215</v>
      </c>
      <c r="E1147" t="s">
        <v>676</v>
      </c>
      <c r="F1147" t="s">
        <v>3072</v>
      </c>
      <c r="G1147" t="s">
        <v>3073</v>
      </c>
      <c r="H1147">
        <v>315549</v>
      </c>
      <c r="I1147">
        <v>789</v>
      </c>
      <c r="J1147" t="s">
        <v>29</v>
      </c>
      <c r="K1147" t="s">
        <v>30</v>
      </c>
      <c r="L1147">
        <v>11000000</v>
      </c>
      <c r="M1147">
        <v>1999</v>
      </c>
      <c r="N1147">
        <v>7</v>
      </c>
      <c r="O1147">
        <v>90736215</v>
      </c>
      <c r="S1147" t="s">
        <v>3074</v>
      </c>
      <c r="T1147">
        <v>102</v>
      </c>
      <c r="U1147">
        <v>6.4</v>
      </c>
      <c r="V1147">
        <v>6.4</v>
      </c>
      <c r="W1147">
        <v>7.8529999999999998</v>
      </c>
    </row>
    <row r="1148" spans="1:23" x14ac:dyDescent="0.3">
      <c r="A1148" t="s">
        <v>753</v>
      </c>
      <c r="B1148">
        <v>153</v>
      </c>
      <c r="C1148">
        <v>126</v>
      </c>
      <c r="D1148">
        <v>162831698</v>
      </c>
      <c r="E1148" t="s">
        <v>533</v>
      </c>
      <c r="F1148" t="s">
        <v>1411</v>
      </c>
      <c r="G1148" t="s">
        <v>3075</v>
      </c>
      <c r="H1148">
        <v>215255</v>
      </c>
      <c r="I1148">
        <v>610</v>
      </c>
      <c r="J1148" t="s">
        <v>29</v>
      </c>
      <c r="K1148" t="s">
        <v>30</v>
      </c>
      <c r="L1148">
        <v>80000000</v>
      </c>
      <c r="M1148">
        <v>1992</v>
      </c>
      <c r="N1148">
        <v>7</v>
      </c>
      <c r="O1148">
        <v>82831698</v>
      </c>
      <c r="S1148" t="s">
        <v>3076</v>
      </c>
      <c r="T1148">
        <v>101</v>
      </c>
      <c r="U1148">
        <v>6.4</v>
      </c>
      <c r="V1148">
        <v>6.4</v>
      </c>
      <c r="W1148">
        <v>7.8529999999999998</v>
      </c>
    </row>
    <row r="1149" spans="1:23" x14ac:dyDescent="0.3">
      <c r="A1149" t="s">
        <v>334</v>
      </c>
      <c r="B1149">
        <v>119</v>
      </c>
      <c r="C1149">
        <v>110</v>
      </c>
      <c r="D1149">
        <v>116724075</v>
      </c>
      <c r="E1149" t="s">
        <v>220</v>
      </c>
      <c r="F1149" t="s">
        <v>3077</v>
      </c>
      <c r="G1149" t="s">
        <v>3078</v>
      </c>
      <c r="H1149">
        <v>187181</v>
      </c>
      <c r="I1149">
        <v>564</v>
      </c>
      <c r="J1149" t="s">
        <v>29</v>
      </c>
      <c r="K1149" t="s">
        <v>30</v>
      </c>
      <c r="L1149">
        <v>41000000</v>
      </c>
      <c r="M1149">
        <v>2002</v>
      </c>
      <c r="N1149">
        <v>7</v>
      </c>
      <c r="O1149">
        <v>75724075</v>
      </c>
      <c r="S1149" t="s">
        <v>3079</v>
      </c>
      <c r="T1149">
        <v>101</v>
      </c>
      <c r="U1149">
        <v>6.4</v>
      </c>
      <c r="V1149">
        <v>6.4</v>
      </c>
      <c r="W1149">
        <v>7.8529999999999998</v>
      </c>
    </row>
    <row r="1150" spans="1:23" x14ac:dyDescent="0.3">
      <c r="A1150" t="s">
        <v>2468</v>
      </c>
      <c r="B1150">
        <v>150</v>
      </c>
      <c r="C1150">
        <v>124</v>
      </c>
      <c r="D1150">
        <v>116006080</v>
      </c>
      <c r="E1150" t="s">
        <v>699</v>
      </c>
      <c r="F1150" t="s">
        <v>2153</v>
      </c>
      <c r="G1150" t="s">
        <v>3080</v>
      </c>
      <c r="H1150">
        <v>203269</v>
      </c>
      <c r="I1150">
        <v>602</v>
      </c>
      <c r="J1150" t="s">
        <v>29</v>
      </c>
      <c r="K1150" t="s">
        <v>200</v>
      </c>
      <c r="L1150">
        <v>42000000</v>
      </c>
      <c r="M1150">
        <v>1999</v>
      </c>
      <c r="N1150">
        <v>7</v>
      </c>
      <c r="O1150">
        <v>74006080</v>
      </c>
      <c r="S1150" t="s">
        <v>3081</v>
      </c>
      <c r="T1150">
        <v>100</v>
      </c>
      <c r="U1150">
        <v>6.4</v>
      </c>
      <c r="V1150">
        <v>6.4</v>
      </c>
      <c r="W1150">
        <v>7.8529999999999998</v>
      </c>
    </row>
    <row r="1151" spans="1:23" x14ac:dyDescent="0.3">
      <c r="A1151" t="s">
        <v>3082</v>
      </c>
      <c r="B1151">
        <v>159</v>
      </c>
      <c r="C1151">
        <v>97</v>
      </c>
      <c r="D1151">
        <v>86049418</v>
      </c>
      <c r="E1151" t="s">
        <v>676</v>
      </c>
      <c r="F1151" t="s">
        <v>3083</v>
      </c>
      <c r="G1151" t="s">
        <v>3084</v>
      </c>
      <c r="H1151">
        <v>245989</v>
      </c>
      <c r="I1151">
        <v>554</v>
      </c>
      <c r="J1151" t="s">
        <v>29</v>
      </c>
      <c r="K1151" t="s">
        <v>30</v>
      </c>
      <c r="L1151">
        <v>17000000</v>
      </c>
      <c r="M1151">
        <v>2004</v>
      </c>
      <c r="N1151">
        <v>7</v>
      </c>
      <c r="O1151">
        <v>69049418</v>
      </c>
      <c r="S1151" t="s">
        <v>3085</v>
      </c>
      <c r="T1151">
        <v>100</v>
      </c>
      <c r="U1151">
        <v>6.4</v>
      </c>
      <c r="V1151">
        <v>6.4</v>
      </c>
      <c r="W1151">
        <v>7.8529999999999998</v>
      </c>
    </row>
    <row r="1152" spans="1:23" x14ac:dyDescent="0.3">
      <c r="A1152" t="s">
        <v>2058</v>
      </c>
      <c r="B1152">
        <v>187</v>
      </c>
      <c r="C1152">
        <v>84</v>
      </c>
      <c r="D1152">
        <v>106793915</v>
      </c>
      <c r="E1152" t="s">
        <v>3086</v>
      </c>
      <c r="F1152" t="s">
        <v>3087</v>
      </c>
      <c r="G1152" t="s">
        <v>3088</v>
      </c>
      <c r="H1152">
        <v>140499</v>
      </c>
      <c r="I1152">
        <v>358</v>
      </c>
      <c r="J1152" t="s">
        <v>29</v>
      </c>
      <c r="K1152" t="s">
        <v>200</v>
      </c>
      <c r="L1152">
        <v>45000000</v>
      </c>
      <c r="M1152">
        <v>2000</v>
      </c>
      <c r="N1152">
        <v>7</v>
      </c>
      <c r="O1152">
        <v>61793915</v>
      </c>
      <c r="S1152" t="s">
        <v>3089</v>
      </c>
      <c r="T1152">
        <v>100</v>
      </c>
      <c r="U1152">
        <v>6.4</v>
      </c>
      <c r="V1152">
        <v>6.4</v>
      </c>
      <c r="W1152">
        <v>7.8529999999999998</v>
      </c>
    </row>
    <row r="1153" spans="1:23" x14ac:dyDescent="0.3">
      <c r="A1153" t="s">
        <v>1716</v>
      </c>
      <c r="B1153">
        <v>401</v>
      </c>
      <c r="C1153">
        <v>97</v>
      </c>
      <c r="D1153">
        <v>241407328</v>
      </c>
      <c r="E1153" t="s">
        <v>3090</v>
      </c>
      <c r="F1153" t="s">
        <v>1148</v>
      </c>
      <c r="G1153" t="s">
        <v>3091</v>
      </c>
      <c r="H1153">
        <v>252257</v>
      </c>
      <c r="I1153">
        <v>634</v>
      </c>
      <c r="J1153" t="s">
        <v>29</v>
      </c>
      <c r="K1153" t="s">
        <v>30</v>
      </c>
      <c r="L1153">
        <v>180000000</v>
      </c>
      <c r="M1153">
        <v>2014</v>
      </c>
      <c r="N1153">
        <v>7</v>
      </c>
      <c r="O1153">
        <v>61407328</v>
      </c>
      <c r="S1153" t="s">
        <v>3092</v>
      </c>
      <c r="T1153">
        <v>98</v>
      </c>
      <c r="U1153">
        <v>6.4</v>
      </c>
      <c r="V1153">
        <v>6.4</v>
      </c>
      <c r="W1153">
        <v>7.8529999999999998</v>
      </c>
    </row>
    <row r="1154" spans="1:23" x14ac:dyDescent="0.3">
      <c r="A1154" t="s">
        <v>1813</v>
      </c>
      <c r="B1154">
        <v>232</v>
      </c>
      <c r="C1154">
        <v>117</v>
      </c>
      <c r="D1154">
        <v>87341380</v>
      </c>
      <c r="E1154" t="s">
        <v>2113</v>
      </c>
      <c r="F1154" t="s">
        <v>1450</v>
      </c>
      <c r="G1154" t="s">
        <v>3093</v>
      </c>
      <c r="H1154">
        <v>255257</v>
      </c>
      <c r="I1154">
        <v>374</v>
      </c>
      <c r="J1154" t="s">
        <v>29</v>
      </c>
      <c r="K1154" t="s">
        <v>30</v>
      </c>
      <c r="L1154">
        <v>27000000</v>
      </c>
      <c r="M1154">
        <v>2008</v>
      </c>
      <c r="N1154">
        <v>7</v>
      </c>
      <c r="O1154">
        <v>60341380</v>
      </c>
      <c r="S1154" t="s">
        <v>3094</v>
      </c>
      <c r="T1154">
        <v>97.5</v>
      </c>
      <c r="U1154">
        <v>6.4</v>
      </c>
      <c r="V1154">
        <v>6.4</v>
      </c>
      <c r="W1154">
        <v>7.8529999999999998</v>
      </c>
    </row>
    <row r="1155" spans="1:23" x14ac:dyDescent="0.3">
      <c r="A1155" t="s">
        <v>1172</v>
      </c>
      <c r="B1155">
        <v>92</v>
      </c>
      <c r="C1155">
        <v>127</v>
      </c>
      <c r="D1155">
        <v>75597042</v>
      </c>
      <c r="E1155" t="s">
        <v>3095</v>
      </c>
      <c r="F1155" t="s">
        <v>902</v>
      </c>
      <c r="G1155" t="s">
        <v>3096</v>
      </c>
      <c r="H1155">
        <v>26434</v>
      </c>
      <c r="I1155">
        <v>174</v>
      </c>
      <c r="J1155" t="s">
        <v>29</v>
      </c>
      <c r="K1155" t="s">
        <v>30</v>
      </c>
      <c r="L1155">
        <v>20000000</v>
      </c>
      <c r="M1155">
        <v>2002</v>
      </c>
      <c r="N1155">
        <v>7</v>
      </c>
      <c r="O1155">
        <v>55597042</v>
      </c>
      <c r="S1155" t="s">
        <v>3097</v>
      </c>
      <c r="T1155">
        <v>97</v>
      </c>
      <c r="U1155">
        <v>6.4</v>
      </c>
      <c r="V1155">
        <v>6.4</v>
      </c>
      <c r="W1155">
        <v>7.8529999999999998</v>
      </c>
    </row>
    <row r="1156" spans="1:23" x14ac:dyDescent="0.3">
      <c r="A1156" t="s">
        <v>1753</v>
      </c>
      <c r="B1156">
        <v>89</v>
      </c>
      <c r="C1156">
        <v>87</v>
      </c>
      <c r="D1156">
        <v>85416609</v>
      </c>
      <c r="E1156" t="s">
        <v>296</v>
      </c>
      <c r="F1156" t="s">
        <v>740</v>
      </c>
      <c r="G1156" t="s">
        <v>3098</v>
      </c>
      <c r="H1156">
        <v>58906</v>
      </c>
      <c r="I1156">
        <v>186</v>
      </c>
      <c r="J1156" t="s">
        <v>29</v>
      </c>
      <c r="K1156" t="s">
        <v>30</v>
      </c>
      <c r="L1156">
        <v>30000000</v>
      </c>
      <c r="M1156">
        <v>2004</v>
      </c>
      <c r="N1156">
        <v>7</v>
      </c>
      <c r="O1156">
        <v>55416609</v>
      </c>
      <c r="S1156" t="s">
        <v>3099</v>
      </c>
      <c r="T1156">
        <v>95.5</v>
      </c>
      <c r="U1156">
        <v>6.4</v>
      </c>
      <c r="V1156">
        <v>6.4</v>
      </c>
      <c r="W1156">
        <v>7.8529999999999998</v>
      </c>
    </row>
    <row r="1157" spans="1:23" x14ac:dyDescent="0.3">
      <c r="A1157" t="s">
        <v>1069</v>
      </c>
      <c r="B1157">
        <v>459</v>
      </c>
      <c r="C1157">
        <v>85</v>
      </c>
      <c r="D1157">
        <v>80034302</v>
      </c>
      <c r="E1157" t="s">
        <v>3100</v>
      </c>
      <c r="F1157" t="s">
        <v>3101</v>
      </c>
      <c r="G1157" t="s">
        <v>3102</v>
      </c>
      <c r="H1157">
        <v>296787</v>
      </c>
      <c r="I1157">
        <v>2192</v>
      </c>
      <c r="J1157" t="s">
        <v>29</v>
      </c>
      <c r="K1157" t="s">
        <v>30</v>
      </c>
      <c r="L1157">
        <v>25000000</v>
      </c>
      <c r="M1157">
        <v>2008</v>
      </c>
      <c r="N1157">
        <v>7</v>
      </c>
      <c r="O1157">
        <v>55034302</v>
      </c>
      <c r="S1157" t="s">
        <v>3103</v>
      </c>
      <c r="T1157">
        <v>95.5</v>
      </c>
      <c r="U1157">
        <v>6.4</v>
      </c>
      <c r="V1157">
        <v>6.4</v>
      </c>
      <c r="W1157">
        <v>7.8529999999999998</v>
      </c>
    </row>
    <row r="1158" spans="1:23" x14ac:dyDescent="0.3">
      <c r="A1158" t="s">
        <v>1075</v>
      </c>
      <c r="B1158">
        <v>129</v>
      </c>
      <c r="C1158">
        <v>130</v>
      </c>
      <c r="D1158">
        <v>63600000</v>
      </c>
      <c r="E1158" t="s">
        <v>715</v>
      </c>
      <c r="F1158" t="s">
        <v>3104</v>
      </c>
      <c r="G1158" t="s">
        <v>3105</v>
      </c>
      <c r="H1158">
        <v>82073</v>
      </c>
      <c r="I1158">
        <v>275</v>
      </c>
      <c r="J1158" t="s">
        <v>29</v>
      </c>
      <c r="K1158" t="s">
        <v>200</v>
      </c>
      <c r="L1158">
        <v>9000000</v>
      </c>
      <c r="M1158">
        <v>1965</v>
      </c>
      <c r="N1158">
        <v>7</v>
      </c>
      <c r="O1158">
        <v>54600000</v>
      </c>
      <c r="S1158" t="s">
        <v>3106</v>
      </c>
      <c r="T1158">
        <v>95</v>
      </c>
      <c r="U1158">
        <v>6.4</v>
      </c>
      <c r="V1158">
        <v>6.4</v>
      </c>
      <c r="W1158">
        <v>7.8529999999999998</v>
      </c>
    </row>
    <row r="1159" spans="1:23" x14ac:dyDescent="0.3">
      <c r="A1159" t="s">
        <v>3107</v>
      </c>
      <c r="B1159">
        <v>252</v>
      </c>
      <c r="C1159">
        <v>123</v>
      </c>
      <c r="D1159">
        <v>94125426</v>
      </c>
      <c r="E1159" t="s">
        <v>607</v>
      </c>
      <c r="F1159" t="s">
        <v>1539</v>
      </c>
      <c r="G1159" t="s">
        <v>3108</v>
      </c>
      <c r="H1159">
        <v>79264</v>
      </c>
      <c r="I1159">
        <v>277</v>
      </c>
      <c r="J1159" t="s">
        <v>29</v>
      </c>
      <c r="K1159" t="s">
        <v>30</v>
      </c>
      <c r="L1159">
        <v>40000000</v>
      </c>
      <c r="M1159">
        <v>2009</v>
      </c>
      <c r="N1159">
        <v>7</v>
      </c>
      <c r="O1159">
        <v>54125426</v>
      </c>
      <c r="S1159" t="s">
        <v>3109</v>
      </c>
      <c r="T1159">
        <v>94</v>
      </c>
      <c r="U1159">
        <v>6.4</v>
      </c>
      <c r="V1159">
        <v>6.4</v>
      </c>
      <c r="W1159">
        <v>7.8529999999999998</v>
      </c>
    </row>
    <row r="1160" spans="1:23" x14ac:dyDescent="0.3">
      <c r="A1160" t="s">
        <v>2093</v>
      </c>
      <c r="B1160">
        <v>240</v>
      </c>
      <c r="C1160">
        <v>96</v>
      </c>
      <c r="D1160">
        <v>143618384</v>
      </c>
      <c r="E1160" t="s">
        <v>2320</v>
      </c>
      <c r="F1160" t="s">
        <v>2892</v>
      </c>
      <c r="G1160" t="s">
        <v>3110</v>
      </c>
      <c r="H1160">
        <v>165333</v>
      </c>
      <c r="I1160">
        <v>186</v>
      </c>
      <c r="J1160" t="s">
        <v>29</v>
      </c>
      <c r="K1160" t="s">
        <v>30</v>
      </c>
      <c r="L1160">
        <v>90000000</v>
      </c>
      <c r="M1160">
        <v>2011</v>
      </c>
      <c r="N1160">
        <v>7</v>
      </c>
      <c r="O1160">
        <v>53618384</v>
      </c>
      <c r="S1160" t="s">
        <v>3111</v>
      </c>
      <c r="T1160">
        <v>91.5</v>
      </c>
      <c r="U1160">
        <v>6.4</v>
      </c>
      <c r="V1160">
        <v>6.4</v>
      </c>
      <c r="W1160">
        <v>7.8529999999999998</v>
      </c>
    </row>
    <row r="1161" spans="1:23" x14ac:dyDescent="0.3">
      <c r="A1161" t="s">
        <v>807</v>
      </c>
      <c r="B1161">
        <v>155</v>
      </c>
      <c r="C1161">
        <v>111</v>
      </c>
      <c r="D1161">
        <v>106126012</v>
      </c>
      <c r="E1161" t="s">
        <v>1576</v>
      </c>
      <c r="F1161" t="s">
        <v>339</v>
      </c>
      <c r="G1161" t="s">
        <v>3112</v>
      </c>
      <c r="H1161">
        <v>285623</v>
      </c>
      <c r="I1161">
        <v>497</v>
      </c>
      <c r="J1161" t="s">
        <v>29</v>
      </c>
      <c r="K1161" t="s">
        <v>30</v>
      </c>
      <c r="L1161">
        <v>60000000</v>
      </c>
      <c r="M1161">
        <v>2003</v>
      </c>
      <c r="N1161">
        <v>7</v>
      </c>
      <c r="O1161">
        <v>46126012</v>
      </c>
      <c r="S1161" t="s">
        <v>3113</v>
      </c>
      <c r="T1161">
        <v>91</v>
      </c>
      <c r="U1161">
        <v>6.4</v>
      </c>
      <c r="V1161">
        <v>6.4</v>
      </c>
      <c r="W1161">
        <v>7.8529999999999998</v>
      </c>
    </row>
    <row r="1162" spans="1:23" x14ac:dyDescent="0.3">
      <c r="A1162" t="s">
        <v>3114</v>
      </c>
      <c r="B1162">
        <v>359</v>
      </c>
      <c r="C1162">
        <v>106</v>
      </c>
      <c r="D1162">
        <v>91439400</v>
      </c>
      <c r="E1162" t="s">
        <v>500</v>
      </c>
      <c r="F1162" t="s">
        <v>61</v>
      </c>
      <c r="G1162" t="s">
        <v>3115</v>
      </c>
      <c r="H1162">
        <v>200647</v>
      </c>
      <c r="I1162">
        <v>384</v>
      </c>
      <c r="J1162" t="s">
        <v>29</v>
      </c>
      <c r="K1162" t="s">
        <v>200</v>
      </c>
      <c r="L1162">
        <v>50000000</v>
      </c>
      <c r="M1162">
        <v>2014</v>
      </c>
      <c r="N1162">
        <v>7</v>
      </c>
      <c r="O1162">
        <v>41439400</v>
      </c>
      <c r="S1162" t="s">
        <v>3116</v>
      </c>
      <c r="T1162">
        <v>90</v>
      </c>
      <c r="U1162">
        <v>6.4</v>
      </c>
      <c r="V1162">
        <v>6.4</v>
      </c>
      <c r="W1162">
        <v>7.8529999999999998</v>
      </c>
    </row>
    <row r="1163" spans="1:23" x14ac:dyDescent="0.3">
      <c r="A1163" t="s">
        <v>3117</v>
      </c>
      <c r="B1163">
        <v>92</v>
      </c>
      <c r="C1163">
        <v>121</v>
      </c>
      <c r="D1163">
        <v>65703412</v>
      </c>
      <c r="E1163" t="s">
        <v>699</v>
      </c>
      <c r="F1163" t="s">
        <v>1809</v>
      </c>
      <c r="G1163" t="s">
        <v>3118</v>
      </c>
      <c r="H1163">
        <v>57958</v>
      </c>
      <c r="I1163">
        <v>345</v>
      </c>
      <c r="J1163" t="s">
        <v>29</v>
      </c>
      <c r="K1163" t="s">
        <v>30</v>
      </c>
      <c r="L1163">
        <v>26000000</v>
      </c>
      <c r="M1163">
        <v>1998</v>
      </c>
      <c r="N1163">
        <v>7</v>
      </c>
      <c r="O1163">
        <v>39703412</v>
      </c>
      <c r="S1163" t="s">
        <v>3119</v>
      </c>
      <c r="T1163">
        <v>90</v>
      </c>
      <c r="U1163">
        <v>6.4</v>
      </c>
      <c r="V1163">
        <v>6.4</v>
      </c>
      <c r="W1163">
        <v>7.8529999999999998</v>
      </c>
    </row>
    <row r="1164" spans="1:23" x14ac:dyDescent="0.3">
      <c r="A1164" t="s">
        <v>115</v>
      </c>
      <c r="B1164">
        <v>59</v>
      </c>
      <c r="C1164">
        <v>119</v>
      </c>
      <c r="D1164">
        <v>52293982</v>
      </c>
      <c r="E1164" t="s">
        <v>459</v>
      </c>
      <c r="F1164" t="s">
        <v>649</v>
      </c>
      <c r="G1164" t="s">
        <v>3120</v>
      </c>
      <c r="H1164">
        <v>57831</v>
      </c>
      <c r="I1164">
        <v>115</v>
      </c>
      <c r="J1164" t="s">
        <v>29</v>
      </c>
      <c r="K1164" t="s">
        <v>30</v>
      </c>
      <c r="L1164">
        <v>13800000</v>
      </c>
      <c r="M1164">
        <v>1986</v>
      </c>
      <c r="N1164">
        <v>7</v>
      </c>
      <c r="O1164">
        <v>38493982</v>
      </c>
      <c r="S1164" t="s">
        <v>3121</v>
      </c>
      <c r="T1164">
        <v>90</v>
      </c>
      <c r="U1164">
        <v>6.4</v>
      </c>
      <c r="V1164">
        <v>6.4</v>
      </c>
      <c r="W1164">
        <v>7.8529999999999998</v>
      </c>
    </row>
    <row r="1165" spans="1:23" x14ac:dyDescent="0.3">
      <c r="A1165" t="s">
        <v>363</v>
      </c>
      <c r="B1165">
        <v>139</v>
      </c>
      <c r="C1165">
        <v>103</v>
      </c>
      <c r="D1165">
        <v>42365600</v>
      </c>
      <c r="E1165" t="s">
        <v>3122</v>
      </c>
      <c r="F1165" t="s">
        <v>3123</v>
      </c>
      <c r="G1165" t="s">
        <v>3124</v>
      </c>
      <c r="H1165">
        <v>45890</v>
      </c>
      <c r="I1165">
        <v>177</v>
      </c>
      <c r="J1165" t="s">
        <v>29</v>
      </c>
      <c r="K1165" t="s">
        <v>200</v>
      </c>
      <c r="L1165">
        <v>5000000</v>
      </c>
      <c r="M1165">
        <v>1981</v>
      </c>
      <c r="N1165">
        <v>7</v>
      </c>
      <c r="O1165">
        <v>37365600</v>
      </c>
      <c r="S1165" t="s">
        <v>3125</v>
      </c>
      <c r="T1165">
        <v>88</v>
      </c>
      <c r="U1165">
        <v>6.4</v>
      </c>
      <c r="V1165">
        <v>6.4</v>
      </c>
      <c r="W1165">
        <v>7.8529999999999998</v>
      </c>
    </row>
    <row r="1166" spans="1:23" x14ac:dyDescent="0.3">
      <c r="A1166" t="s">
        <v>2677</v>
      </c>
      <c r="B1166">
        <v>129</v>
      </c>
      <c r="C1166">
        <v>68</v>
      </c>
      <c r="D1166">
        <v>53868030</v>
      </c>
      <c r="E1166" t="s">
        <v>338</v>
      </c>
      <c r="F1166" t="s">
        <v>1586</v>
      </c>
      <c r="G1166" t="s">
        <v>3126</v>
      </c>
      <c r="H1166">
        <v>183425</v>
      </c>
      <c r="I1166">
        <v>425</v>
      </c>
      <c r="J1166" t="s">
        <v>29</v>
      </c>
      <c r="K1166" t="s">
        <v>30</v>
      </c>
      <c r="L1166">
        <v>17000000</v>
      </c>
      <c r="M1166">
        <v>1997</v>
      </c>
      <c r="N1166">
        <v>7</v>
      </c>
      <c r="O1166">
        <v>36868030</v>
      </c>
      <c r="S1166" t="s">
        <v>3127</v>
      </c>
      <c r="T1166">
        <v>87</v>
      </c>
      <c r="U1166">
        <v>6.4</v>
      </c>
      <c r="V1166">
        <v>6.4</v>
      </c>
      <c r="W1166">
        <v>7.8529999999999998</v>
      </c>
    </row>
    <row r="1167" spans="1:23" x14ac:dyDescent="0.3">
      <c r="A1167" t="s">
        <v>920</v>
      </c>
      <c r="B1167">
        <v>129</v>
      </c>
      <c r="C1167">
        <v>116</v>
      </c>
      <c r="D1167">
        <v>71026631</v>
      </c>
      <c r="E1167" t="s">
        <v>208</v>
      </c>
      <c r="F1167" t="s">
        <v>837</v>
      </c>
      <c r="G1167" t="s">
        <v>3128</v>
      </c>
      <c r="H1167">
        <v>98899</v>
      </c>
      <c r="I1167">
        <v>394</v>
      </c>
      <c r="J1167" t="s">
        <v>29</v>
      </c>
      <c r="K1167" t="s">
        <v>30</v>
      </c>
      <c r="L1167">
        <v>36000000</v>
      </c>
      <c r="M1167">
        <v>2002</v>
      </c>
      <c r="N1167">
        <v>7</v>
      </c>
      <c r="O1167">
        <v>35026631</v>
      </c>
      <c r="S1167" t="s">
        <v>3129</v>
      </c>
      <c r="T1167">
        <v>82</v>
      </c>
      <c r="U1167">
        <v>6.4</v>
      </c>
      <c r="V1167">
        <v>6.4</v>
      </c>
      <c r="W1167">
        <v>7.8529999999999998</v>
      </c>
    </row>
    <row r="1168" spans="1:23" x14ac:dyDescent="0.3">
      <c r="A1168" t="s">
        <v>2305</v>
      </c>
      <c r="B1168">
        <v>34</v>
      </c>
      <c r="C1168">
        <v>129</v>
      </c>
      <c r="D1168">
        <v>34522221</v>
      </c>
      <c r="E1168" t="s">
        <v>92</v>
      </c>
      <c r="F1168" t="s">
        <v>3130</v>
      </c>
      <c r="G1168" t="s">
        <v>3131</v>
      </c>
      <c r="H1168">
        <v>15401</v>
      </c>
      <c r="I1168">
        <v>175</v>
      </c>
      <c r="J1168" t="s">
        <v>29</v>
      </c>
      <c r="K1168" t="s">
        <v>30</v>
      </c>
      <c r="L1168">
        <v>2000000</v>
      </c>
      <c r="M1168">
        <v>2011</v>
      </c>
      <c r="N1168">
        <v>7</v>
      </c>
      <c r="O1168">
        <v>32522221</v>
      </c>
      <c r="S1168" t="s">
        <v>3132</v>
      </c>
      <c r="T1168">
        <v>81</v>
      </c>
      <c r="U1168">
        <v>6.4</v>
      </c>
      <c r="V1168">
        <v>6.4</v>
      </c>
      <c r="W1168">
        <v>7.8529999999999998</v>
      </c>
    </row>
    <row r="1169" spans="1:23" x14ac:dyDescent="0.3">
      <c r="A1169" t="s">
        <v>1243</v>
      </c>
      <c r="B1169">
        <v>599</v>
      </c>
      <c r="C1169">
        <v>153</v>
      </c>
      <c r="D1169">
        <v>262030663</v>
      </c>
      <c r="E1169" t="s">
        <v>309</v>
      </c>
      <c r="F1169" t="s">
        <v>490</v>
      </c>
      <c r="G1169" t="s">
        <v>3133</v>
      </c>
      <c r="H1169">
        <v>451803</v>
      </c>
      <c r="I1169">
        <v>1225</v>
      </c>
      <c r="J1169" t="s">
        <v>29</v>
      </c>
      <c r="K1169" t="s">
        <v>30</v>
      </c>
      <c r="L1169">
        <v>230000000</v>
      </c>
      <c r="M1169">
        <v>2012</v>
      </c>
      <c r="N1169">
        <v>7</v>
      </c>
      <c r="O1169">
        <v>32030663</v>
      </c>
      <c r="S1169" t="s">
        <v>3134</v>
      </c>
      <c r="T1169">
        <v>68</v>
      </c>
      <c r="U1169">
        <v>6.4</v>
      </c>
      <c r="V1169">
        <v>6.4</v>
      </c>
      <c r="W1169">
        <v>7.8529999999999998</v>
      </c>
    </row>
    <row r="1170" spans="1:23" x14ac:dyDescent="0.3">
      <c r="A1170" t="s">
        <v>1706</v>
      </c>
      <c r="B1170">
        <v>120</v>
      </c>
      <c r="C1170">
        <v>99</v>
      </c>
      <c r="D1170">
        <v>101217900</v>
      </c>
      <c r="E1170" t="s">
        <v>3135</v>
      </c>
      <c r="F1170" t="s">
        <v>3136</v>
      </c>
      <c r="G1170" t="s">
        <v>3137</v>
      </c>
      <c r="H1170">
        <v>91093</v>
      </c>
      <c r="I1170">
        <v>353</v>
      </c>
      <c r="J1170" t="s">
        <v>29</v>
      </c>
      <c r="K1170" t="s">
        <v>30</v>
      </c>
      <c r="L1170">
        <v>70000000</v>
      </c>
      <c r="M1170">
        <v>1998</v>
      </c>
      <c r="N1170">
        <v>7</v>
      </c>
      <c r="O1170">
        <v>31217900</v>
      </c>
      <c r="S1170" t="s">
        <v>599</v>
      </c>
      <c r="T1170">
        <v>133</v>
      </c>
      <c r="U1170">
        <v>5.6</v>
      </c>
      <c r="V1170">
        <v>6.4</v>
      </c>
      <c r="W1170">
        <v>7.8529999999999998</v>
      </c>
    </row>
    <row r="1171" spans="1:23" x14ac:dyDescent="0.3">
      <c r="A1171" t="s">
        <v>1137</v>
      </c>
      <c r="B1171">
        <v>516</v>
      </c>
      <c r="C1171">
        <v>115</v>
      </c>
      <c r="D1171">
        <v>181015141</v>
      </c>
      <c r="E1171" t="s">
        <v>309</v>
      </c>
      <c r="F1171" t="s">
        <v>464</v>
      </c>
      <c r="G1171" t="s">
        <v>3138</v>
      </c>
      <c r="H1171">
        <v>536314</v>
      </c>
      <c r="I1171">
        <v>738</v>
      </c>
      <c r="J1171" t="s">
        <v>29</v>
      </c>
      <c r="K1171" t="s">
        <v>30</v>
      </c>
      <c r="L1171">
        <v>150000000</v>
      </c>
      <c r="M1171">
        <v>2011</v>
      </c>
      <c r="N1171">
        <v>7</v>
      </c>
      <c r="O1171">
        <v>31015141</v>
      </c>
      <c r="S1171" t="s">
        <v>3114</v>
      </c>
      <c r="T1171">
        <v>108</v>
      </c>
      <c r="U1171">
        <v>6.8</v>
      </c>
      <c r="V1171">
        <v>6.4</v>
      </c>
      <c r="W1171">
        <v>7.8529999999999998</v>
      </c>
    </row>
    <row r="1172" spans="1:23" x14ac:dyDescent="0.3">
      <c r="A1172" t="s">
        <v>1604</v>
      </c>
      <c r="B1172">
        <v>226</v>
      </c>
      <c r="C1172">
        <v>133</v>
      </c>
      <c r="D1172">
        <v>51483949</v>
      </c>
      <c r="E1172" t="s">
        <v>3139</v>
      </c>
      <c r="F1172" t="s">
        <v>3140</v>
      </c>
      <c r="G1172" t="s">
        <v>3141</v>
      </c>
      <c r="H1172">
        <v>208092</v>
      </c>
      <c r="I1172">
        <v>806</v>
      </c>
      <c r="J1172" t="s">
        <v>29</v>
      </c>
      <c r="K1172" t="s">
        <v>200</v>
      </c>
      <c r="L1172">
        <v>22000000</v>
      </c>
      <c r="M1172">
        <v>2003</v>
      </c>
      <c r="N1172">
        <v>7</v>
      </c>
      <c r="O1172">
        <v>29483949</v>
      </c>
      <c r="S1172" t="s">
        <v>3114</v>
      </c>
      <c r="T1172">
        <v>108</v>
      </c>
      <c r="U1172">
        <v>6.8</v>
      </c>
      <c r="V1172">
        <v>6.4</v>
      </c>
      <c r="W1172">
        <v>7.8529999999999998</v>
      </c>
    </row>
    <row r="1173" spans="1:23" x14ac:dyDescent="0.3">
      <c r="A1173" t="s">
        <v>2308</v>
      </c>
      <c r="B1173">
        <v>79</v>
      </c>
      <c r="C1173">
        <v>95</v>
      </c>
      <c r="D1173">
        <v>34099640</v>
      </c>
      <c r="E1173" t="s">
        <v>3095</v>
      </c>
      <c r="F1173" t="s">
        <v>3142</v>
      </c>
      <c r="G1173" t="s">
        <v>3143</v>
      </c>
      <c r="H1173">
        <v>16651</v>
      </c>
      <c r="I1173">
        <v>149</v>
      </c>
      <c r="J1173" t="s">
        <v>29</v>
      </c>
      <c r="K1173" t="s">
        <v>30</v>
      </c>
      <c r="L1173">
        <v>5000000</v>
      </c>
      <c r="M1173">
        <v>2000</v>
      </c>
      <c r="N1173">
        <v>7</v>
      </c>
      <c r="O1173">
        <v>29099640</v>
      </c>
      <c r="S1173" t="s">
        <v>3144</v>
      </c>
      <c r="T1173">
        <v>105</v>
      </c>
      <c r="U1173">
        <v>6.5</v>
      </c>
      <c r="V1173">
        <v>6.37</v>
      </c>
      <c r="W1173">
        <v>7.8529999999999998</v>
      </c>
    </row>
    <row r="1174" spans="1:23" x14ac:dyDescent="0.3">
      <c r="A1174" t="s">
        <v>2145</v>
      </c>
      <c r="B1174">
        <v>88</v>
      </c>
      <c r="C1174">
        <v>101</v>
      </c>
      <c r="D1174">
        <v>60328558</v>
      </c>
      <c r="E1174" t="s">
        <v>1056</v>
      </c>
      <c r="F1174" t="s">
        <v>520</v>
      </c>
      <c r="G1174" t="s">
        <v>3145</v>
      </c>
      <c r="H1174">
        <v>61396</v>
      </c>
      <c r="I1174">
        <v>159</v>
      </c>
      <c r="J1174" t="s">
        <v>29</v>
      </c>
      <c r="K1174" t="s">
        <v>30</v>
      </c>
      <c r="L1174">
        <v>32000000</v>
      </c>
      <c r="M1174">
        <v>1988</v>
      </c>
      <c r="N1174">
        <v>7</v>
      </c>
      <c r="O1174">
        <v>28328558</v>
      </c>
      <c r="S1174" t="s">
        <v>3144</v>
      </c>
      <c r="T1174">
        <v>105</v>
      </c>
      <c r="U1174">
        <v>6.5</v>
      </c>
      <c r="V1174">
        <v>6.37</v>
      </c>
      <c r="W1174">
        <v>7.8529999999999998</v>
      </c>
    </row>
    <row r="1175" spans="1:23" x14ac:dyDescent="0.3">
      <c r="A1175" t="s">
        <v>1592</v>
      </c>
      <c r="B1175">
        <v>72</v>
      </c>
      <c r="C1175">
        <v>251</v>
      </c>
      <c r="D1175">
        <v>57750000</v>
      </c>
      <c r="E1175" t="s">
        <v>655</v>
      </c>
      <c r="F1175" t="s">
        <v>2902</v>
      </c>
      <c r="G1175" t="s">
        <v>3146</v>
      </c>
      <c r="H1175">
        <v>21554</v>
      </c>
      <c r="I1175">
        <v>192</v>
      </c>
      <c r="J1175" t="s">
        <v>29</v>
      </c>
      <c r="K1175" t="s">
        <v>200</v>
      </c>
      <c r="L1175">
        <v>31115000</v>
      </c>
      <c r="M1175">
        <v>1963</v>
      </c>
      <c r="N1175">
        <v>7</v>
      </c>
      <c r="O1175">
        <v>26635000</v>
      </c>
      <c r="S1175" t="s">
        <v>1013</v>
      </c>
      <c r="T1175">
        <v>103</v>
      </c>
      <c r="U1175">
        <v>6.4</v>
      </c>
      <c r="V1175">
        <v>6.37</v>
      </c>
      <c r="W1175">
        <v>7.8529999999999998</v>
      </c>
    </row>
    <row r="1176" spans="1:23" x14ac:dyDescent="0.3">
      <c r="A1176" t="s">
        <v>3147</v>
      </c>
      <c r="B1176">
        <v>77</v>
      </c>
      <c r="C1176">
        <v>92</v>
      </c>
      <c r="D1176">
        <v>38624000</v>
      </c>
      <c r="E1176" t="s">
        <v>1941</v>
      </c>
      <c r="F1176" t="s">
        <v>1823</v>
      </c>
      <c r="G1176" t="s">
        <v>3148</v>
      </c>
      <c r="H1176">
        <v>156143</v>
      </c>
      <c r="I1176">
        <v>289</v>
      </c>
      <c r="J1176" t="s">
        <v>29</v>
      </c>
      <c r="K1176" t="s">
        <v>30</v>
      </c>
      <c r="L1176">
        <v>12000000</v>
      </c>
      <c r="M1176">
        <v>1996</v>
      </c>
      <c r="N1176">
        <v>7</v>
      </c>
      <c r="O1176">
        <v>26624000</v>
      </c>
      <c r="S1176" t="s">
        <v>3149</v>
      </c>
      <c r="T1176">
        <v>103</v>
      </c>
      <c r="U1176">
        <v>6.6</v>
      </c>
      <c r="V1176">
        <v>6.37</v>
      </c>
      <c r="W1176">
        <v>7.8529999999999998</v>
      </c>
    </row>
    <row r="1177" spans="1:23" x14ac:dyDescent="0.3">
      <c r="A1177" t="s">
        <v>936</v>
      </c>
      <c r="B1177">
        <v>191</v>
      </c>
      <c r="C1177">
        <v>90</v>
      </c>
      <c r="D1177">
        <v>124870275</v>
      </c>
      <c r="E1177" t="s">
        <v>1665</v>
      </c>
      <c r="F1177" t="s">
        <v>3150</v>
      </c>
      <c r="G1177" t="s">
        <v>3151</v>
      </c>
      <c r="H1177">
        <v>152601</v>
      </c>
      <c r="I1177">
        <v>156</v>
      </c>
      <c r="J1177" t="s">
        <v>29</v>
      </c>
      <c r="K1177" t="s">
        <v>30</v>
      </c>
      <c r="L1177">
        <v>100000000</v>
      </c>
      <c r="M1177">
        <v>2009</v>
      </c>
      <c r="N1177">
        <v>7</v>
      </c>
      <c r="O1177">
        <v>24870275</v>
      </c>
      <c r="S1177" t="s">
        <v>3149</v>
      </c>
      <c r="T1177">
        <v>103</v>
      </c>
      <c r="U1177">
        <v>6.6</v>
      </c>
      <c r="V1177">
        <v>6.37</v>
      </c>
      <c r="W1177">
        <v>7.8529999999999998</v>
      </c>
    </row>
    <row r="1178" spans="1:23" x14ac:dyDescent="0.3">
      <c r="A1178" t="s">
        <v>522</v>
      </c>
      <c r="B1178">
        <v>341</v>
      </c>
      <c r="C1178">
        <v>96</v>
      </c>
      <c r="D1178">
        <v>60338891</v>
      </c>
      <c r="E1178" t="s">
        <v>73</v>
      </c>
      <c r="F1178" t="s">
        <v>221</v>
      </c>
      <c r="G1178" t="s">
        <v>3152</v>
      </c>
      <c r="H1178">
        <v>248468</v>
      </c>
      <c r="I1178">
        <v>545</v>
      </c>
      <c r="J1178" t="s">
        <v>29</v>
      </c>
      <c r="K1178" t="s">
        <v>30</v>
      </c>
      <c r="L1178">
        <v>37000000</v>
      </c>
      <c r="M1178">
        <v>2008</v>
      </c>
      <c r="N1178">
        <v>7</v>
      </c>
      <c r="O1178">
        <v>23338891</v>
      </c>
      <c r="S1178" t="s">
        <v>1013</v>
      </c>
      <c r="T1178">
        <v>103</v>
      </c>
      <c r="U1178">
        <v>6.4</v>
      </c>
      <c r="V1178">
        <v>6.37</v>
      </c>
      <c r="W1178">
        <v>7.8529999999999998</v>
      </c>
    </row>
    <row r="1179" spans="1:23" x14ac:dyDescent="0.3">
      <c r="A1179" t="s">
        <v>1580</v>
      </c>
      <c r="B1179">
        <v>387</v>
      </c>
      <c r="C1179">
        <v>130</v>
      </c>
      <c r="D1179">
        <v>80033643</v>
      </c>
      <c r="E1179" t="s">
        <v>3153</v>
      </c>
      <c r="F1179" t="s">
        <v>649</v>
      </c>
      <c r="G1179" t="s">
        <v>3154</v>
      </c>
      <c r="H1179">
        <v>226570</v>
      </c>
      <c r="I1179">
        <v>448</v>
      </c>
      <c r="J1179" t="s">
        <v>29</v>
      </c>
      <c r="K1179" t="s">
        <v>30</v>
      </c>
      <c r="L1179">
        <v>60000000</v>
      </c>
      <c r="M1179">
        <v>2012</v>
      </c>
      <c r="N1179">
        <v>7</v>
      </c>
      <c r="O1179">
        <v>20033643</v>
      </c>
      <c r="S1179" t="s">
        <v>2792</v>
      </c>
      <c r="T1179">
        <v>90</v>
      </c>
      <c r="U1179">
        <v>6.1</v>
      </c>
      <c r="V1179">
        <v>6.37</v>
      </c>
      <c r="W1179">
        <v>7.8529999999999998</v>
      </c>
    </row>
    <row r="1180" spans="1:23" x14ac:dyDescent="0.3">
      <c r="A1180" t="s">
        <v>1580</v>
      </c>
      <c r="B1180">
        <v>387</v>
      </c>
      <c r="C1180">
        <v>130</v>
      </c>
      <c r="D1180">
        <v>80033643</v>
      </c>
      <c r="E1180" t="s">
        <v>3153</v>
      </c>
      <c r="F1180" t="s">
        <v>649</v>
      </c>
      <c r="G1180" t="s">
        <v>3154</v>
      </c>
      <c r="H1180">
        <v>226583</v>
      </c>
      <c r="I1180">
        <v>448</v>
      </c>
      <c r="J1180" t="s">
        <v>29</v>
      </c>
      <c r="K1180" t="s">
        <v>30</v>
      </c>
      <c r="L1180">
        <v>60000000</v>
      </c>
      <c r="M1180">
        <v>2012</v>
      </c>
      <c r="N1180">
        <v>7</v>
      </c>
      <c r="O1180">
        <v>20033643</v>
      </c>
      <c r="S1180" t="s">
        <v>2792</v>
      </c>
      <c r="T1180">
        <v>90</v>
      </c>
      <c r="U1180">
        <v>6.1</v>
      </c>
      <c r="V1180">
        <v>6.37</v>
      </c>
      <c r="W1180">
        <v>7.8529999999999998</v>
      </c>
    </row>
    <row r="1181" spans="1:23" x14ac:dyDescent="0.3">
      <c r="A1181" t="s">
        <v>2417</v>
      </c>
      <c r="B1181">
        <v>308</v>
      </c>
      <c r="C1181">
        <v>121</v>
      </c>
      <c r="D1181">
        <v>110416702</v>
      </c>
      <c r="E1181" t="s">
        <v>1259</v>
      </c>
      <c r="F1181" t="s">
        <v>388</v>
      </c>
      <c r="G1181" t="s">
        <v>3155</v>
      </c>
      <c r="H1181">
        <v>307539</v>
      </c>
      <c r="I1181">
        <v>577</v>
      </c>
      <c r="J1181" t="s">
        <v>29</v>
      </c>
      <c r="K1181" t="s">
        <v>30</v>
      </c>
      <c r="L1181">
        <v>92000000</v>
      </c>
      <c r="M1181">
        <v>2008</v>
      </c>
      <c r="N1181">
        <v>7</v>
      </c>
      <c r="O1181">
        <v>18416702</v>
      </c>
      <c r="S1181" t="s">
        <v>2787</v>
      </c>
      <c r="T1181">
        <v>109</v>
      </c>
      <c r="U1181">
        <v>6.25</v>
      </c>
      <c r="V1181">
        <v>6.35</v>
      </c>
      <c r="W1181">
        <v>7.8529999999999998</v>
      </c>
    </row>
    <row r="1182" spans="1:23" x14ac:dyDescent="0.3">
      <c r="A1182" t="s">
        <v>3156</v>
      </c>
      <c r="B1182">
        <v>142</v>
      </c>
      <c r="C1182">
        <v>121</v>
      </c>
      <c r="D1182">
        <v>83892374</v>
      </c>
      <c r="E1182" t="s">
        <v>217</v>
      </c>
      <c r="F1182" t="s">
        <v>2902</v>
      </c>
      <c r="G1182" t="s">
        <v>3157</v>
      </c>
      <c r="H1182">
        <v>85720</v>
      </c>
      <c r="I1182">
        <v>297</v>
      </c>
      <c r="J1182" t="s">
        <v>29</v>
      </c>
      <c r="K1182" t="s">
        <v>30</v>
      </c>
      <c r="L1182">
        <v>66000000</v>
      </c>
      <c r="M1182">
        <v>1998</v>
      </c>
      <c r="N1182">
        <v>7</v>
      </c>
      <c r="O1182">
        <v>17892374</v>
      </c>
      <c r="S1182" t="s">
        <v>2787</v>
      </c>
      <c r="T1182">
        <v>109</v>
      </c>
      <c r="U1182">
        <v>6.25</v>
      </c>
      <c r="V1182">
        <v>6.35</v>
      </c>
      <c r="W1182">
        <v>7.8529999999999998</v>
      </c>
    </row>
    <row r="1183" spans="1:23" x14ac:dyDescent="0.3">
      <c r="A1183" t="s">
        <v>3158</v>
      </c>
      <c r="B1183">
        <v>170</v>
      </c>
      <c r="C1183">
        <v>93</v>
      </c>
      <c r="D1183">
        <v>27829874</v>
      </c>
      <c r="E1183" t="s">
        <v>1576</v>
      </c>
      <c r="F1183" t="s">
        <v>339</v>
      </c>
      <c r="G1183" t="s">
        <v>3159</v>
      </c>
      <c r="H1183">
        <v>196422</v>
      </c>
      <c r="I1183">
        <v>444</v>
      </c>
      <c r="J1183" t="s">
        <v>29</v>
      </c>
      <c r="K1183" t="s">
        <v>30</v>
      </c>
      <c r="L1183">
        <v>12000000</v>
      </c>
      <c r="M1183">
        <v>2006</v>
      </c>
      <c r="N1183">
        <v>7</v>
      </c>
      <c r="O1183">
        <v>15829874</v>
      </c>
      <c r="S1183" t="s">
        <v>3160</v>
      </c>
      <c r="T1183">
        <v>121.5</v>
      </c>
      <c r="U1183">
        <v>6.35</v>
      </c>
      <c r="V1183">
        <v>6.35</v>
      </c>
      <c r="W1183">
        <v>7.8529999999999998</v>
      </c>
    </row>
    <row r="1184" spans="1:23" x14ac:dyDescent="0.3">
      <c r="A1184" t="s">
        <v>1695</v>
      </c>
      <c r="B1184">
        <v>274</v>
      </c>
      <c r="C1184">
        <v>100</v>
      </c>
      <c r="D1184">
        <v>28637507</v>
      </c>
      <c r="E1184" t="s">
        <v>2457</v>
      </c>
      <c r="F1184" t="s">
        <v>1465</v>
      </c>
      <c r="G1184" t="s">
        <v>3161</v>
      </c>
      <c r="H1184">
        <v>212167</v>
      </c>
      <c r="I1184">
        <v>713</v>
      </c>
      <c r="J1184" t="s">
        <v>29</v>
      </c>
      <c r="K1184" t="s">
        <v>200</v>
      </c>
      <c r="L1184">
        <v>15000000</v>
      </c>
      <c r="M1184">
        <v>2007</v>
      </c>
      <c r="N1184">
        <v>7</v>
      </c>
      <c r="O1184">
        <v>13637507</v>
      </c>
      <c r="S1184" t="s">
        <v>3162</v>
      </c>
      <c r="T1184">
        <v>108.5</v>
      </c>
      <c r="U1184">
        <v>6.4</v>
      </c>
      <c r="V1184">
        <v>6.35</v>
      </c>
      <c r="W1184">
        <v>7.8529999999999998</v>
      </c>
    </row>
    <row r="1185" spans="1:23" x14ac:dyDescent="0.3">
      <c r="A1185" t="s">
        <v>1756</v>
      </c>
      <c r="B1185">
        <v>203</v>
      </c>
      <c r="C1185">
        <v>86</v>
      </c>
      <c r="D1185">
        <v>14564027</v>
      </c>
      <c r="E1185" t="s">
        <v>1900</v>
      </c>
      <c r="F1185" t="s">
        <v>3163</v>
      </c>
      <c r="G1185" t="s">
        <v>3164</v>
      </c>
      <c r="H1185">
        <v>76407</v>
      </c>
      <c r="I1185">
        <v>335</v>
      </c>
      <c r="J1185" t="s">
        <v>29</v>
      </c>
      <c r="K1185" t="s">
        <v>200</v>
      </c>
      <c r="L1185">
        <v>1000000</v>
      </c>
      <c r="M1185">
        <v>1987</v>
      </c>
      <c r="N1185">
        <v>7</v>
      </c>
      <c r="O1185">
        <v>13564027</v>
      </c>
      <c r="S1185" t="s">
        <v>3162</v>
      </c>
      <c r="T1185">
        <v>108.5</v>
      </c>
      <c r="U1185">
        <v>6.4</v>
      </c>
      <c r="V1185">
        <v>6.35</v>
      </c>
      <c r="W1185">
        <v>7.8529999999999998</v>
      </c>
    </row>
    <row r="1186" spans="1:23" x14ac:dyDescent="0.3">
      <c r="A1186" t="s">
        <v>1025</v>
      </c>
      <c r="B1186">
        <v>654</v>
      </c>
      <c r="C1186">
        <v>123</v>
      </c>
      <c r="D1186">
        <v>202351611</v>
      </c>
      <c r="E1186" t="s">
        <v>3165</v>
      </c>
      <c r="F1186" t="s">
        <v>3166</v>
      </c>
      <c r="G1186" t="s">
        <v>3167</v>
      </c>
      <c r="H1186">
        <v>465019</v>
      </c>
      <c r="I1186">
        <v>995</v>
      </c>
      <c r="J1186" t="s">
        <v>29</v>
      </c>
      <c r="K1186" t="s">
        <v>30</v>
      </c>
      <c r="L1186">
        <v>190000000</v>
      </c>
      <c r="M1186">
        <v>2013</v>
      </c>
      <c r="N1186">
        <v>7</v>
      </c>
      <c r="O1186">
        <v>12351611</v>
      </c>
      <c r="S1186" t="s">
        <v>3168</v>
      </c>
      <c r="T1186">
        <v>106.5</v>
      </c>
      <c r="U1186">
        <v>6.35</v>
      </c>
      <c r="V1186">
        <v>6.35</v>
      </c>
      <c r="W1186">
        <v>7.8529999999999998</v>
      </c>
    </row>
    <row r="1187" spans="1:23" x14ac:dyDescent="0.3">
      <c r="A1187" t="s">
        <v>1728</v>
      </c>
      <c r="B1187">
        <v>634</v>
      </c>
      <c r="C1187">
        <v>95</v>
      </c>
      <c r="D1187">
        <v>42043633</v>
      </c>
      <c r="E1187" t="s">
        <v>3169</v>
      </c>
      <c r="F1187" t="s">
        <v>464</v>
      </c>
      <c r="G1187" t="s">
        <v>3170</v>
      </c>
      <c r="H1187">
        <v>277172</v>
      </c>
      <c r="I1187">
        <v>986</v>
      </c>
      <c r="J1187" t="s">
        <v>29</v>
      </c>
      <c r="K1187" t="s">
        <v>30</v>
      </c>
      <c r="L1187">
        <v>30000000</v>
      </c>
      <c r="M1187">
        <v>2012</v>
      </c>
      <c r="N1187">
        <v>7</v>
      </c>
      <c r="O1187">
        <v>12043633</v>
      </c>
      <c r="S1187" t="s">
        <v>3171</v>
      </c>
      <c r="T1187">
        <v>102</v>
      </c>
      <c r="U1187">
        <v>6.35</v>
      </c>
      <c r="V1187">
        <v>6.35</v>
      </c>
      <c r="W1187">
        <v>7.8529999999999998</v>
      </c>
    </row>
    <row r="1188" spans="1:23" x14ac:dyDescent="0.3">
      <c r="A1188" t="s">
        <v>1816</v>
      </c>
      <c r="B1188">
        <v>151</v>
      </c>
      <c r="C1188">
        <v>124</v>
      </c>
      <c r="D1188">
        <v>36447959</v>
      </c>
      <c r="E1188" t="s">
        <v>379</v>
      </c>
      <c r="F1188" t="s">
        <v>2881</v>
      </c>
      <c r="G1188" t="s">
        <v>3172</v>
      </c>
      <c r="H1188">
        <v>35833</v>
      </c>
      <c r="I1188">
        <v>96</v>
      </c>
      <c r="J1188" t="s">
        <v>29</v>
      </c>
      <c r="K1188" t="s">
        <v>30</v>
      </c>
      <c r="L1188">
        <v>25000000</v>
      </c>
      <c r="M1188">
        <v>2014</v>
      </c>
      <c r="N1188">
        <v>7</v>
      </c>
      <c r="O1188">
        <v>11447959</v>
      </c>
      <c r="S1188" t="s">
        <v>3173</v>
      </c>
      <c r="T1188">
        <v>97</v>
      </c>
      <c r="U1188">
        <v>6.35</v>
      </c>
      <c r="V1188">
        <v>6.35</v>
      </c>
      <c r="W1188">
        <v>7.8529999999999998</v>
      </c>
    </row>
    <row r="1189" spans="1:23" x14ac:dyDescent="0.3">
      <c r="A1189" t="s">
        <v>1568</v>
      </c>
      <c r="B1189">
        <v>391</v>
      </c>
      <c r="C1189">
        <v>123</v>
      </c>
      <c r="D1189">
        <v>62563543</v>
      </c>
      <c r="E1189" t="s">
        <v>116</v>
      </c>
      <c r="F1189" t="s">
        <v>482</v>
      </c>
      <c r="G1189" t="s">
        <v>3174</v>
      </c>
      <c r="H1189">
        <v>115216</v>
      </c>
      <c r="I1189">
        <v>289</v>
      </c>
      <c r="J1189" t="s">
        <v>29</v>
      </c>
      <c r="K1189" t="s">
        <v>30</v>
      </c>
      <c r="L1189">
        <v>53000000</v>
      </c>
      <c r="M1189">
        <v>2015</v>
      </c>
      <c r="N1189">
        <v>7</v>
      </c>
      <c r="O1189">
        <v>9563543</v>
      </c>
      <c r="S1189" t="s">
        <v>3175</v>
      </c>
      <c r="T1189">
        <v>88</v>
      </c>
      <c r="U1189">
        <v>6.35</v>
      </c>
      <c r="V1189">
        <v>6.35</v>
      </c>
      <c r="W1189">
        <v>7.8529999999999998</v>
      </c>
    </row>
    <row r="1190" spans="1:23" x14ac:dyDescent="0.3">
      <c r="A1190" t="s">
        <v>2946</v>
      </c>
      <c r="B1190">
        <v>164</v>
      </c>
      <c r="C1190">
        <v>99</v>
      </c>
      <c r="D1190">
        <v>21133087</v>
      </c>
      <c r="E1190" t="s">
        <v>211</v>
      </c>
      <c r="F1190" t="s">
        <v>2866</v>
      </c>
      <c r="G1190" t="s">
        <v>3176</v>
      </c>
      <c r="H1190">
        <v>62468</v>
      </c>
      <c r="I1190">
        <v>374</v>
      </c>
      <c r="J1190" t="s">
        <v>29</v>
      </c>
      <c r="K1190" t="s">
        <v>30</v>
      </c>
      <c r="L1190">
        <v>12000000</v>
      </c>
      <c r="M1190">
        <v>1999</v>
      </c>
      <c r="N1190">
        <v>7</v>
      </c>
      <c r="O1190">
        <v>9133087</v>
      </c>
      <c r="S1190" t="s">
        <v>1897</v>
      </c>
      <c r="T1190">
        <v>117.5</v>
      </c>
      <c r="U1190">
        <v>6.55</v>
      </c>
      <c r="V1190">
        <v>6.34</v>
      </c>
      <c r="W1190">
        <v>7.8529999999999998</v>
      </c>
    </row>
    <row r="1191" spans="1:23" x14ac:dyDescent="0.3">
      <c r="A1191" t="s">
        <v>1631</v>
      </c>
      <c r="B1191">
        <v>132</v>
      </c>
      <c r="C1191">
        <v>120</v>
      </c>
      <c r="D1191">
        <v>16938179</v>
      </c>
      <c r="E1191" t="s">
        <v>208</v>
      </c>
      <c r="F1191" t="s">
        <v>788</v>
      </c>
      <c r="G1191" t="s">
        <v>3177</v>
      </c>
      <c r="H1191">
        <v>41313</v>
      </c>
      <c r="I1191">
        <v>246</v>
      </c>
      <c r="J1191" t="s">
        <v>29</v>
      </c>
      <c r="K1191" t="s">
        <v>30</v>
      </c>
      <c r="L1191">
        <v>8000000</v>
      </c>
      <c r="M1191">
        <v>2000</v>
      </c>
      <c r="N1191">
        <v>7</v>
      </c>
      <c r="O1191">
        <v>8938179</v>
      </c>
      <c r="S1191" t="s">
        <v>1897</v>
      </c>
      <c r="T1191">
        <v>117.5</v>
      </c>
      <c r="U1191">
        <v>6.55</v>
      </c>
      <c r="V1191">
        <v>6.34</v>
      </c>
      <c r="W1191">
        <v>7.8529999999999998</v>
      </c>
    </row>
    <row r="1192" spans="1:23" x14ac:dyDescent="0.3">
      <c r="A1192" t="s">
        <v>1337</v>
      </c>
      <c r="B1192">
        <v>386</v>
      </c>
      <c r="C1192">
        <v>99</v>
      </c>
      <c r="D1192">
        <v>14597405</v>
      </c>
      <c r="E1192" t="s">
        <v>393</v>
      </c>
      <c r="F1192" t="s">
        <v>1248</v>
      </c>
      <c r="G1192" t="s">
        <v>3178</v>
      </c>
      <c r="H1192">
        <v>71679</v>
      </c>
      <c r="I1192">
        <v>216</v>
      </c>
      <c r="J1192" t="s">
        <v>29</v>
      </c>
      <c r="K1192" t="s">
        <v>200</v>
      </c>
      <c r="L1192">
        <v>6400000</v>
      </c>
      <c r="M1192">
        <v>2011</v>
      </c>
      <c r="N1192">
        <v>7</v>
      </c>
      <c r="O1192">
        <v>8197405</v>
      </c>
      <c r="S1192" t="s">
        <v>2417</v>
      </c>
      <c r="T1192">
        <v>102</v>
      </c>
      <c r="U1192">
        <v>6.6</v>
      </c>
      <c r="V1192">
        <v>6.34</v>
      </c>
      <c r="W1192">
        <v>7.8529999999999998</v>
      </c>
    </row>
    <row r="1193" spans="1:23" x14ac:dyDescent="0.3">
      <c r="A1193" t="s">
        <v>603</v>
      </c>
      <c r="B1193">
        <v>427</v>
      </c>
      <c r="C1193">
        <v>109</v>
      </c>
      <c r="D1193">
        <v>26003149</v>
      </c>
      <c r="E1193" t="s">
        <v>3179</v>
      </c>
      <c r="F1193" t="s">
        <v>1870</v>
      </c>
      <c r="G1193" t="s">
        <v>3180</v>
      </c>
      <c r="H1193">
        <v>185587</v>
      </c>
      <c r="I1193">
        <v>401</v>
      </c>
      <c r="J1193" t="s">
        <v>29</v>
      </c>
      <c r="K1193" t="s">
        <v>200</v>
      </c>
      <c r="L1193">
        <v>20000000</v>
      </c>
      <c r="M1193">
        <v>2013</v>
      </c>
      <c r="N1193">
        <v>7</v>
      </c>
      <c r="O1193">
        <v>6003149</v>
      </c>
      <c r="S1193" t="s">
        <v>2417</v>
      </c>
      <c r="T1193">
        <v>102</v>
      </c>
      <c r="U1193">
        <v>6.6</v>
      </c>
      <c r="V1193">
        <v>6.34</v>
      </c>
      <c r="W1193">
        <v>7.8529999999999998</v>
      </c>
    </row>
    <row r="1194" spans="1:23" x14ac:dyDescent="0.3">
      <c r="A1194" t="s">
        <v>1762</v>
      </c>
      <c r="B1194">
        <v>21</v>
      </c>
      <c r="C1194">
        <v>81</v>
      </c>
      <c r="D1194">
        <v>5228617</v>
      </c>
      <c r="E1194" t="s">
        <v>676</v>
      </c>
      <c r="F1194" t="s">
        <v>1762</v>
      </c>
      <c r="G1194" t="s">
        <v>3181</v>
      </c>
      <c r="H1194">
        <v>2770</v>
      </c>
      <c r="I1194">
        <v>32</v>
      </c>
      <c r="J1194" t="s">
        <v>29</v>
      </c>
      <c r="K1194" t="s">
        <v>30</v>
      </c>
      <c r="L1194">
        <v>100000</v>
      </c>
      <c r="M1194">
        <v>1987</v>
      </c>
      <c r="N1194">
        <v>7</v>
      </c>
      <c r="O1194">
        <v>5128617</v>
      </c>
      <c r="S1194" t="s">
        <v>2342</v>
      </c>
      <c r="T1194">
        <v>104</v>
      </c>
      <c r="U1194">
        <v>6.1</v>
      </c>
      <c r="V1194">
        <v>6.33</v>
      </c>
      <c r="W1194">
        <v>7.8529999999999998</v>
      </c>
    </row>
    <row r="1195" spans="1:23" x14ac:dyDescent="0.3">
      <c r="A1195" t="s">
        <v>1186</v>
      </c>
      <c r="B1195">
        <v>157</v>
      </c>
      <c r="C1195">
        <v>101</v>
      </c>
      <c r="D1195">
        <v>8243880</v>
      </c>
      <c r="E1195" t="s">
        <v>3182</v>
      </c>
      <c r="F1195" t="s">
        <v>3183</v>
      </c>
      <c r="G1195" t="s">
        <v>3184</v>
      </c>
      <c r="H1195">
        <v>28714</v>
      </c>
      <c r="I1195">
        <v>215</v>
      </c>
      <c r="J1195" t="s">
        <v>29</v>
      </c>
      <c r="K1195" t="s">
        <v>30</v>
      </c>
      <c r="L1195">
        <v>3200000</v>
      </c>
      <c r="M1195">
        <v>2003</v>
      </c>
      <c r="N1195">
        <v>7</v>
      </c>
      <c r="O1195">
        <v>5043880</v>
      </c>
      <c r="S1195" t="s">
        <v>2342</v>
      </c>
      <c r="T1195">
        <v>104</v>
      </c>
      <c r="U1195">
        <v>6.1</v>
      </c>
      <c r="V1195">
        <v>6.33</v>
      </c>
      <c r="W1195">
        <v>7.8529999999999998</v>
      </c>
    </row>
    <row r="1196" spans="1:23" x14ac:dyDescent="0.3">
      <c r="A1196" t="s">
        <v>753</v>
      </c>
      <c r="B1196">
        <v>325</v>
      </c>
      <c r="C1196">
        <v>106</v>
      </c>
      <c r="D1196">
        <v>14479776</v>
      </c>
      <c r="E1196" t="s">
        <v>1557</v>
      </c>
      <c r="F1196" t="s">
        <v>3185</v>
      </c>
      <c r="G1196" t="s">
        <v>3186</v>
      </c>
      <c r="H1196">
        <v>55539</v>
      </c>
      <c r="I1196">
        <v>147</v>
      </c>
      <c r="J1196" t="s">
        <v>29</v>
      </c>
      <c r="K1196" t="s">
        <v>30</v>
      </c>
      <c r="L1196">
        <v>10000000</v>
      </c>
      <c r="M1196">
        <v>2014</v>
      </c>
      <c r="N1196">
        <v>7</v>
      </c>
      <c r="O1196">
        <v>4479776</v>
      </c>
      <c r="S1196" t="s">
        <v>3187</v>
      </c>
      <c r="T1196">
        <v>95</v>
      </c>
      <c r="U1196">
        <v>6.2</v>
      </c>
      <c r="V1196">
        <v>6.33</v>
      </c>
      <c r="W1196">
        <v>7.8529999999999998</v>
      </c>
    </row>
    <row r="1197" spans="1:23" x14ac:dyDescent="0.3">
      <c r="A1197" t="s">
        <v>1679</v>
      </c>
      <c r="B1197">
        <v>21</v>
      </c>
      <c r="C1197">
        <v>107</v>
      </c>
      <c r="D1197">
        <v>8000000</v>
      </c>
      <c r="E1197" t="s">
        <v>3188</v>
      </c>
      <c r="F1197" t="s">
        <v>3189</v>
      </c>
      <c r="G1197" t="s">
        <v>3190</v>
      </c>
      <c r="H1197">
        <v>3167</v>
      </c>
      <c r="I1197">
        <v>90</v>
      </c>
      <c r="J1197" t="s">
        <v>29</v>
      </c>
      <c r="K1197" t="s">
        <v>30</v>
      </c>
      <c r="L1197">
        <v>3768785</v>
      </c>
      <c r="M1197">
        <v>1950</v>
      </c>
      <c r="N1197">
        <v>7</v>
      </c>
      <c r="O1197">
        <v>4231215</v>
      </c>
      <c r="S1197" t="s">
        <v>3191</v>
      </c>
      <c r="T1197">
        <v>121.5</v>
      </c>
      <c r="U1197">
        <v>6.3</v>
      </c>
      <c r="V1197">
        <v>6.33</v>
      </c>
      <c r="W1197">
        <v>7.8529999999999998</v>
      </c>
    </row>
    <row r="1198" spans="1:23" x14ac:dyDescent="0.3">
      <c r="A1198" t="s">
        <v>1689</v>
      </c>
      <c r="B1198">
        <v>271</v>
      </c>
      <c r="C1198">
        <v>86</v>
      </c>
      <c r="D1198">
        <v>4007792</v>
      </c>
      <c r="E1198" t="s">
        <v>699</v>
      </c>
      <c r="F1198" t="s">
        <v>3192</v>
      </c>
      <c r="G1198" t="s">
        <v>3193</v>
      </c>
      <c r="H1198">
        <v>101287</v>
      </c>
      <c r="I1198">
        <v>260</v>
      </c>
      <c r="J1198" t="s">
        <v>29</v>
      </c>
      <c r="K1198" t="s">
        <v>30</v>
      </c>
      <c r="L1198">
        <v>750000</v>
      </c>
      <c r="M1198">
        <v>2012</v>
      </c>
      <c r="N1198">
        <v>7</v>
      </c>
      <c r="O1198">
        <v>3257792</v>
      </c>
      <c r="S1198" t="s">
        <v>3191</v>
      </c>
      <c r="T1198">
        <v>121.5</v>
      </c>
      <c r="U1198">
        <v>6.3</v>
      </c>
      <c r="V1198">
        <v>6.33</v>
      </c>
      <c r="W1198">
        <v>7.8529999999999998</v>
      </c>
    </row>
    <row r="1199" spans="1:23" x14ac:dyDescent="0.3">
      <c r="A1199" t="s">
        <v>1749</v>
      </c>
      <c r="B1199">
        <v>75</v>
      </c>
      <c r="C1199">
        <v>90</v>
      </c>
      <c r="D1199">
        <v>5844929</v>
      </c>
      <c r="E1199" t="s">
        <v>73</v>
      </c>
      <c r="F1199" t="s">
        <v>3194</v>
      </c>
      <c r="G1199" t="s">
        <v>3195</v>
      </c>
      <c r="H1199">
        <v>6000</v>
      </c>
      <c r="I1199">
        <v>109</v>
      </c>
      <c r="J1199" t="s">
        <v>29</v>
      </c>
      <c r="K1199" t="s">
        <v>30</v>
      </c>
      <c r="L1199">
        <v>3000000</v>
      </c>
      <c r="M1199">
        <v>2002</v>
      </c>
      <c r="N1199">
        <v>7</v>
      </c>
      <c r="O1199">
        <v>2844929</v>
      </c>
      <c r="S1199" t="s">
        <v>2702</v>
      </c>
      <c r="T1199">
        <v>116</v>
      </c>
      <c r="U1199">
        <v>6.3</v>
      </c>
      <c r="V1199">
        <v>6.32</v>
      </c>
      <c r="W1199">
        <v>7.8529999999999998</v>
      </c>
    </row>
    <row r="1200" spans="1:23" x14ac:dyDescent="0.3">
      <c r="A1200" t="s">
        <v>1620</v>
      </c>
      <c r="B1200">
        <v>115</v>
      </c>
      <c r="C1200">
        <v>122</v>
      </c>
      <c r="D1200">
        <v>8596914</v>
      </c>
      <c r="E1200" t="s">
        <v>393</v>
      </c>
      <c r="F1200" t="s">
        <v>3196</v>
      </c>
      <c r="G1200" t="s">
        <v>3197</v>
      </c>
      <c r="H1200">
        <v>23023</v>
      </c>
      <c r="I1200">
        <v>148</v>
      </c>
      <c r="J1200" t="s">
        <v>29</v>
      </c>
      <c r="K1200" t="s">
        <v>30</v>
      </c>
      <c r="L1200">
        <v>6000000</v>
      </c>
      <c r="M1200">
        <v>2000</v>
      </c>
      <c r="N1200">
        <v>7</v>
      </c>
      <c r="O1200">
        <v>2596914</v>
      </c>
      <c r="S1200" t="s">
        <v>3198</v>
      </c>
      <c r="T1200">
        <v>96</v>
      </c>
      <c r="U1200">
        <v>6.7</v>
      </c>
      <c r="V1200">
        <v>6.31</v>
      </c>
      <c r="W1200">
        <v>7.8529999999999998</v>
      </c>
    </row>
    <row r="1201" spans="1:23" x14ac:dyDescent="0.3">
      <c r="A1201" t="s">
        <v>522</v>
      </c>
      <c r="B1201">
        <v>341</v>
      </c>
      <c r="C1201">
        <v>106</v>
      </c>
      <c r="D1201">
        <v>9190525</v>
      </c>
      <c r="E1201" t="s">
        <v>73</v>
      </c>
      <c r="F1201" t="s">
        <v>3199</v>
      </c>
      <c r="G1201" t="s">
        <v>3200</v>
      </c>
      <c r="H1201">
        <v>102125</v>
      </c>
      <c r="I1201">
        <v>324</v>
      </c>
      <c r="J1201" t="s">
        <v>29</v>
      </c>
      <c r="K1201" t="s">
        <v>30</v>
      </c>
      <c r="L1201">
        <v>7000000</v>
      </c>
      <c r="M1201">
        <v>2009</v>
      </c>
      <c r="N1201">
        <v>7</v>
      </c>
      <c r="O1201">
        <v>2190525</v>
      </c>
      <c r="S1201" t="s">
        <v>3198</v>
      </c>
      <c r="T1201">
        <v>96</v>
      </c>
      <c r="U1201">
        <v>6.7</v>
      </c>
      <c r="V1201">
        <v>6.31</v>
      </c>
      <c r="W1201">
        <v>7.8529999999999998</v>
      </c>
    </row>
    <row r="1202" spans="1:23" x14ac:dyDescent="0.3">
      <c r="A1202" t="s">
        <v>1673</v>
      </c>
      <c r="B1202">
        <v>47</v>
      </c>
      <c r="C1202">
        <v>108</v>
      </c>
      <c r="D1202">
        <v>11703287</v>
      </c>
      <c r="E1202" t="s">
        <v>529</v>
      </c>
      <c r="F1202" t="s">
        <v>3201</v>
      </c>
      <c r="G1202" t="s">
        <v>3202</v>
      </c>
      <c r="H1202">
        <v>4360</v>
      </c>
      <c r="I1202">
        <v>148</v>
      </c>
      <c r="J1202" t="s">
        <v>29</v>
      </c>
      <c r="K1202" t="s">
        <v>30</v>
      </c>
      <c r="L1202">
        <v>10000000</v>
      </c>
      <c r="M1202">
        <v>2005</v>
      </c>
      <c r="N1202">
        <v>7</v>
      </c>
      <c r="O1202">
        <v>1703287</v>
      </c>
      <c r="S1202" t="s">
        <v>3203</v>
      </c>
      <c r="T1202">
        <v>103.5</v>
      </c>
      <c r="U1202">
        <v>6.3</v>
      </c>
      <c r="V1202">
        <v>6.3</v>
      </c>
      <c r="W1202">
        <v>7.8529999999999998</v>
      </c>
    </row>
    <row r="1203" spans="1:23" x14ac:dyDescent="0.3">
      <c r="A1203" t="s">
        <v>1226</v>
      </c>
      <c r="B1203">
        <v>118</v>
      </c>
      <c r="C1203">
        <v>116</v>
      </c>
      <c r="D1203">
        <v>3335839</v>
      </c>
      <c r="E1203" t="s">
        <v>39</v>
      </c>
      <c r="F1203" t="s">
        <v>221</v>
      </c>
      <c r="G1203" t="s">
        <v>3204</v>
      </c>
      <c r="H1203">
        <v>54657</v>
      </c>
      <c r="I1203">
        <v>222</v>
      </c>
      <c r="J1203" t="s">
        <v>29</v>
      </c>
      <c r="K1203" t="s">
        <v>30</v>
      </c>
      <c r="L1203">
        <v>2000000</v>
      </c>
      <c r="M1203">
        <v>2005</v>
      </c>
      <c r="N1203">
        <v>7</v>
      </c>
      <c r="O1203">
        <v>1335839</v>
      </c>
      <c r="S1203" t="s">
        <v>3205</v>
      </c>
      <c r="T1203">
        <v>92</v>
      </c>
      <c r="U1203">
        <v>6.3</v>
      </c>
      <c r="V1203">
        <v>6.3</v>
      </c>
      <c r="W1203">
        <v>7.8529999999999998</v>
      </c>
    </row>
    <row r="1204" spans="1:23" x14ac:dyDescent="0.3">
      <c r="A1204" t="s">
        <v>1743</v>
      </c>
      <c r="B1204">
        <v>242</v>
      </c>
      <c r="C1204">
        <v>92</v>
      </c>
      <c r="D1204">
        <v>1316074</v>
      </c>
      <c r="E1204" t="s">
        <v>739</v>
      </c>
      <c r="F1204" t="s">
        <v>3206</v>
      </c>
      <c r="G1204" t="s">
        <v>3207</v>
      </c>
      <c r="H1204">
        <v>71387</v>
      </c>
      <c r="I1204">
        <v>228</v>
      </c>
      <c r="J1204" t="s">
        <v>29</v>
      </c>
      <c r="K1204" t="s">
        <v>30</v>
      </c>
      <c r="L1204">
        <v>100000</v>
      </c>
      <c r="M1204">
        <v>2011</v>
      </c>
      <c r="N1204">
        <v>7</v>
      </c>
      <c r="O1204">
        <v>1216074</v>
      </c>
      <c r="S1204" t="s">
        <v>3208</v>
      </c>
      <c r="T1204">
        <v>138</v>
      </c>
      <c r="U1204">
        <v>6.3</v>
      </c>
      <c r="V1204">
        <v>6.3</v>
      </c>
      <c r="W1204">
        <v>7.8529999999999998</v>
      </c>
    </row>
    <row r="1205" spans="1:23" x14ac:dyDescent="0.3">
      <c r="A1205" t="s">
        <v>1597</v>
      </c>
      <c r="B1205">
        <v>59</v>
      </c>
      <c r="C1205">
        <v>150</v>
      </c>
      <c r="D1205">
        <v>6157157</v>
      </c>
      <c r="E1205" t="s">
        <v>73</v>
      </c>
      <c r="F1205" t="s">
        <v>3209</v>
      </c>
      <c r="G1205" t="s">
        <v>3210</v>
      </c>
      <c r="H1205">
        <v>21416</v>
      </c>
      <c r="I1205">
        <v>198</v>
      </c>
      <c r="J1205" t="s">
        <v>29</v>
      </c>
      <c r="K1205" t="s">
        <v>30</v>
      </c>
      <c r="L1205">
        <v>5000000</v>
      </c>
      <c r="M1205">
        <v>1989</v>
      </c>
      <c r="N1205">
        <v>7</v>
      </c>
      <c r="O1205">
        <v>1157157</v>
      </c>
      <c r="S1205" t="s">
        <v>3211</v>
      </c>
      <c r="T1205">
        <v>128</v>
      </c>
      <c r="U1205">
        <v>7</v>
      </c>
      <c r="V1205">
        <v>6.3</v>
      </c>
      <c r="W1205">
        <v>7.8529999999999998</v>
      </c>
    </row>
    <row r="1206" spans="1:23" x14ac:dyDescent="0.3">
      <c r="A1206" t="s">
        <v>3211</v>
      </c>
      <c r="B1206">
        <v>358</v>
      </c>
      <c r="C1206">
        <v>128</v>
      </c>
      <c r="D1206">
        <v>50815288</v>
      </c>
      <c r="E1206" t="s">
        <v>224</v>
      </c>
      <c r="F1206" t="s">
        <v>496</v>
      </c>
      <c r="G1206" t="s">
        <v>3212</v>
      </c>
      <c r="H1206">
        <v>109188</v>
      </c>
      <c r="I1206">
        <v>625</v>
      </c>
      <c r="J1206" t="s">
        <v>29</v>
      </c>
      <c r="K1206" t="s">
        <v>30</v>
      </c>
      <c r="L1206">
        <v>50000000</v>
      </c>
      <c r="M1206">
        <v>2005</v>
      </c>
      <c r="N1206">
        <v>7</v>
      </c>
      <c r="O1206">
        <v>815288</v>
      </c>
      <c r="S1206" t="s">
        <v>3213</v>
      </c>
      <c r="T1206">
        <v>128</v>
      </c>
      <c r="U1206">
        <v>6.3</v>
      </c>
      <c r="V1206">
        <v>6.3</v>
      </c>
      <c r="W1206">
        <v>7.8529999999999998</v>
      </c>
    </row>
    <row r="1207" spans="1:23" x14ac:dyDescent="0.3">
      <c r="A1207" t="s">
        <v>3211</v>
      </c>
      <c r="B1207">
        <v>358</v>
      </c>
      <c r="C1207">
        <v>128</v>
      </c>
      <c r="D1207">
        <v>50815288</v>
      </c>
      <c r="E1207" t="s">
        <v>224</v>
      </c>
      <c r="F1207" t="s">
        <v>496</v>
      </c>
      <c r="G1207" t="s">
        <v>3212</v>
      </c>
      <c r="H1207">
        <v>109191</v>
      </c>
      <c r="I1207">
        <v>625</v>
      </c>
      <c r="J1207" t="s">
        <v>29</v>
      </c>
      <c r="K1207" t="s">
        <v>30</v>
      </c>
      <c r="L1207">
        <v>50000000</v>
      </c>
      <c r="M1207">
        <v>2005</v>
      </c>
      <c r="N1207">
        <v>7</v>
      </c>
      <c r="O1207">
        <v>815288</v>
      </c>
      <c r="S1207" t="s">
        <v>3214</v>
      </c>
      <c r="T1207">
        <v>126</v>
      </c>
      <c r="U1207">
        <v>6.3</v>
      </c>
      <c r="V1207">
        <v>6.3</v>
      </c>
      <c r="W1207">
        <v>7.8529999999999998</v>
      </c>
    </row>
    <row r="1208" spans="1:23" x14ac:dyDescent="0.3">
      <c r="A1208" t="s">
        <v>1682</v>
      </c>
      <c r="B1208">
        <v>38</v>
      </c>
      <c r="C1208">
        <v>106</v>
      </c>
      <c r="D1208">
        <v>1027119</v>
      </c>
      <c r="E1208" t="s">
        <v>92</v>
      </c>
      <c r="F1208" t="s">
        <v>3215</v>
      </c>
      <c r="G1208" t="s">
        <v>3216</v>
      </c>
      <c r="H1208">
        <v>2742</v>
      </c>
      <c r="I1208">
        <v>73</v>
      </c>
      <c r="J1208" t="s">
        <v>29</v>
      </c>
      <c r="K1208" t="s">
        <v>30</v>
      </c>
      <c r="L1208">
        <v>225000</v>
      </c>
      <c r="M1208">
        <v>2000</v>
      </c>
      <c r="N1208">
        <v>7</v>
      </c>
      <c r="O1208">
        <v>802119</v>
      </c>
      <c r="S1208" t="s">
        <v>3214</v>
      </c>
      <c r="T1208">
        <v>126</v>
      </c>
      <c r="U1208">
        <v>6.3</v>
      </c>
      <c r="V1208">
        <v>6.3</v>
      </c>
      <c r="W1208">
        <v>7.8529999999999998</v>
      </c>
    </row>
    <row r="1209" spans="1:23" x14ac:dyDescent="0.3">
      <c r="A1209" t="s">
        <v>1738</v>
      </c>
      <c r="B1209">
        <v>51</v>
      </c>
      <c r="C1209">
        <v>94</v>
      </c>
      <c r="D1209">
        <v>1744858</v>
      </c>
      <c r="E1209" t="s">
        <v>2063</v>
      </c>
      <c r="F1209" t="s">
        <v>3217</v>
      </c>
      <c r="G1209" t="s">
        <v>3218</v>
      </c>
      <c r="H1209">
        <v>6084</v>
      </c>
      <c r="I1209">
        <v>120</v>
      </c>
      <c r="J1209" t="s">
        <v>29</v>
      </c>
      <c r="K1209" t="s">
        <v>30</v>
      </c>
      <c r="L1209">
        <v>1000000</v>
      </c>
      <c r="M1209">
        <v>2000</v>
      </c>
      <c r="N1209">
        <v>7</v>
      </c>
      <c r="O1209">
        <v>744858</v>
      </c>
      <c r="S1209" t="s">
        <v>3219</v>
      </c>
      <c r="T1209">
        <v>123</v>
      </c>
      <c r="U1209">
        <v>6.3</v>
      </c>
      <c r="V1209">
        <v>6.3</v>
      </c>
      <c r="W1209">
        <v>7.8529999999999998</v>
      </c>
    </row>
    <row r="1210" spans="1:23" x14ac:dyDescent="0.3">
      <c r="A1210" t="s">
        <v>1765</v>
      </c>
      <c r="B1210">
        <v>143</v>
      </c>
      <c r="C1210">
        <v>77</v>
      </c>
      <c r="D1210">
        <v>424760</v>
      </c>
      <c r="E1210" t="s">
        <v>600</v>
      </c>
      <c r="F1210" t="s">
        <v>1765</v>
      </c>
      <c r="G1210" t="s">
        <v>3220</v>
      </c>
      <c r="H1210">
        <v>72639</v>
      </c>
      <c r="I1210">
        <v>371</v>
      </c>
      <c r="J1210" t="s">
        <v>29</v>
      </c>
      <c r="K1210" t="s">
        <v>30</v>
      </c>
      <c r="L1210">
        <v>7000</v>
      </c>
      <c r="M1210">
        <v>2004</v>
      </c>
      <c r="N1210">
        <v>7</v>
      </c>
      <c r="O1210">
        <v>417760</v>
      </c>
      <c r="S1210" t="s">
        <v>3221</v>
      </c>
      <c r="T1210">
        <v>119</v>
      </c>
      <c r="U1210">
        <v>6.3</v>
      </c>
      <c r="V1210">
        <v>6.3</v>
      </c>
      <c r="W1210">
        <v>7.8529999999999998</v>
      </c>
    </row>
    <row r="1211" spans="1:23" x14ac:dyDescent="0.3">
      <c r="A1211" t="s">
        <v>1752</v>
      </c>
      <c r="B1211">
        <v>88</v>
      </c>
      <c r="C1211">
        <v>90</v>
      </c>
      <c r="D1211">
        <v>110536</v>
      </c>
      <c r="E1211" t="s">
        <v>2860</v>
      </c>
      <c r="F1211" t="s">
        <v>3222</v>
      </c>
      <c r="G1211" t="s">
        <v>3223</v>
      </c>
      <c r="H1211">
        <v>4117</v>
      </c>
      <c r="I1211">
        <v>118</v>
      </c>
      <c r="J1211" t="s">
        <v>29</v>
      </c>
      <c r="K1211" t="s">
        <v>30</v>
      </c>
      <c r="L1211">
        <v>40000</v>
      </c>
      <c r="M1211">
        <v>2001</v>
      </c>
      <c r="N1211">
        <v>7</v>
      </c>
      <c r="O1211">
        <v>70536</v>
      </c>
      <c r="S1211" t="s">
        <v>3224</v>
      </c>
      <c r="T1211">
        <v>119</v>
      </c>
      <c r="U1211">
        <v>6.3</v>
      </c>
      <c r="V1211">
        <v>6.3</v>
      </c>
      <c r="W1211">
        <v>7.8529999999999998</v>
      </c>
    </row>
    <row r="1212" spans="1:23" x14ac:dyDescent="0.3">
      <c r="A1212" t="s">
        <v>1767</v>
      </c>
      <c r="B1212">
        <v>19</v>
      </c>
      <c r="C1212">
        <v>75</v>
      </c>
      <c r="D1212">
        <v>203134</v>
      </c>
      <c r="E1212" t="s">
        <v>3225</v>
      </c>
      <c r="F1212" t="s">
        <v>3226</v>
      </c>
      <c r="G1212" t="s">
        <v>3227</v>
      </c>
      <c r="H1212">
        <v>1428</v>
      </c>
      <c r="I1212">
        <v>21</v>
      </c>
      <c r="J1212" t="s">
        <v>29</v>
      </c>
      <c r="K1212" t="s">
        <v>30</v>
      </c>
      <c r="L1212">
        <v>250000</v>
      </c>
      <c r="M1212">
        <v>1997</v>
      </c>
      <c r="N1212">
        <v>7</v>
      </c>
      <c r="O1212">
        <v>-46866</v>
      </c>
      <c r="S1212" t="s">
        <v>3228</v>
      </c>
      <c r="T1212">
        <v>111</v>
      </c>
      <c r="U1212">
        <v>6.3</v>
      </c>
      <c r="V1212">
        <v>6.3</v>
      </c>
      <c r="W1212">
        <v>7.8529999999999998</v>
      </c>
    </row>
    <row r="1213" spans="1:23" x14ac:dyDescent="0.3">
      <c r="A1213" t="s">
        <v>1698</v>
      </c>
      <c r="B1213">
        <v>111</v>
      </c>
      <c r="C1213">
        <v>100</v>
      </c>
      <c r="D1213">
        <v>15500000</v>
      </c>
      <c r="E1213" t="s">
        <v>1763</v>
      </c>
      <c r="F1213" t="s">
        <v>3229</v>
      </c>
      <c r="G1213" t="s">
        <v>3230</v>
      </c>
      <c r="H1213">
        <v>51996</v>
      </c>
      <c r="I1213">
        <v>302</v>
      </c>
      <c r="J1213" t="s">
        <v>29</v>
      </c>
      <c r="K1213" t="s">
        <v>227</v>
      </c>
      <c r="L1213">
        <v>16000000</v>
      </c>
      <c r="M1213">
        <v>1999</v>
      </c>
      <c r="N1213">
        <v>7</v>
      </c>
      <c r="O1213">
        <v>-500000</v>
      </c>
      <c r="S1213" t="s">
        <v>3231</v>
      </c>
      <c r="T1213">
        <v>110</v>
      </c>
      <c r="U1213">
        <v>6.3</v>
      </c>
      <c r="V1213">
        <v>6.3</v>
      </c>
      <c r="W1213">
        <v>7.8529999999999998</v>
      </c>
    </row>
    <row r="1214" spans="1:23" x14ac:dyDescent="0.3">
      <c r="A1214" t="s">
        <v>1719</v>
      </c>
      <c r="B1214">
        <v>28</v>
      </c>
      <c r="C1214">
        <v>97</v>
      </c>
      <c r="D1214">
        <v>464655</v>
      </c>
      <c r="E1214" t="s">
        <v>73</v>
      </c>
      <c r="F1214" t="s">
        <v>2464</v>
      </c>
      <c r="G1214" t="s">
        <v>3232</v>
      </c>
      <c r="H1214">
        <v>1524</v>
      </c>
      <c r="I1214">
        <v>29</v>
      </c>
      <c r="J1214" t="s">
        <v>29</v>
      </c>
      <c r="K1214" t="s">
        <v>30</v>
      </c>
      <c r="L1214">
        <v>1000000</v>
      </c>
      <c r="M1214">
        <v>1997</v>
      </c>
      <c r="N1214">
        <v>7</v>
      </c>
      <c r="O1214">
        <v>-535345</v>
      </c>
      <c r="S1214" t="s">
        <v>2754</v>
      </c>
      <c r="T1214">
        <v>109</v>
      </c>
      <c r="U1214">
        <v>6.6</v>
      </c>
      <c r="V1214">
        <v>6.3</v>
      </c>
      <c r="W1214">
        <v>7.8529999999999998</v>
      </c>
    </row>
    <row r="1215" spans="1:23" x14ac:dyDescent="0.3">
      <c r="A1215" t="s">
        <v>1680</v>
      </c>
      <c r="B1215">
        <v>74</v>
      </c>
      <c r="C1215">
        <v>107</v>
      </c>
      <c r="D1215">
        <v>1282084</v>
      </c>
      <c r="E1215" t="s">
        <v>92</v>
      </c>
      <c r="F1215" t="s">
        <v>552</v>
      </c>
      <c r="G1215" t="s">
        <v>3233</v>
      </c>
      <c r="H1215">
        <v>6221</v>
      </c>
      <c r="I1215">
        <v>87</v>
      </c>
      <c r="J1215" t="s">
        <v>29</v>
      </c>
      <c r="K1215" t="s">
        <v>30</v>
      </c>
      <c r="L1215">
        <v>2500000</v>
      </c>
      <c r="M1215">
        <v>1999</v>
      </c>
      <c r="N1215">
        <v>7</v>
      </c>
      <c r="O1215">
        <v>-1217916</v>
      </c>
      <c r="S1215" t="s">
        <v>3234</v>
      </c>
      <c r="T1215">
        <v>109</v>
      </c>
      <c r="U1215">
        <v>6.3</v>
      </c>
      <c r="V1215">
        <v>6.3</v>
      </c>
      <c r="W1215">
        <v>7.8529999999999998</v>
      </c>
    </row>
    <row r="1216" spans="1:23" x14ac:dyDescent="0.3">
      <c r="A1216" t="s">
        <v>1342</v>
      </c>
      <c r="B1216">
        <v>221</v>
      </c>
      <c r="C1216">
        <v>107</v>
      </c>
      <c r="D1216">
        <v>13766014</v>
      </c>
      <c r="E1216" t="s">
        <v>588</v>
      </c>
      <c r="F1216" t="s">
        <v>2892</v>
      </c>
      <c r="G1216" t="s">
        <v>3235</v>
      </c>
      <c r="H1216">
        <v>106111</v>
      </c>
      <c r="I1216">
        <v>181</v>
      </c>
      <c r="J1216" t="s">
        <v>29</v>
      </c>
      <c r="K1216" t="s">
        <v>30</v>
      </c>
      <c r="L1216">
        <v>15000000</v>
      </c>
      <c r="M1216">
        <v>2011</v>
      </c>
      <c r="N1216">
        <v>7</v>
      </c>
      <c r="O1216">
        <v>-1233986</v>
      </c>
      <c r="S1216" t="s">
        <v>3236</v>
      </c>
      <c r="T1216">
        <v>107</v>
      </c>
      <c r="U1216">
        <v>6.3</v>
      </c>
      <c r="V1216">
        <v>6.3</v>
      </c>
      <c r="W1216">
        <v>7.8529999999999998</v>
      </c>
    </row>
    <row r="1217" spans="1:23" x14ac:dyDescent="0.3">
      <c r="A1217" t="s">
        <v>1731</v>
      </c>
      <c r="B1217">
        <v>363</v>
      </c>
      <c r="C1217">
        <v>95</v>
      </c>
      <c r="D1217">
        <v>1028658</v>
      </c>
      <c r="E1217" t="s">
        <v>269</v>
      </c>
      <c r="F1217" t="s">
        <v>468</v>
      </c>
      <c r="G1217" t="s">
        <v>3237</v>
      </c>
      <c r="H1217">
        <v>118684</v>
      </c>
      <c r="I1217">
        <v>447</v>
      </c>
      <c r="J1217" t="s">
        <v>29</v>
      </c>
      <c r="K1217" t="s">
        <v>408</v>
      </c>
      <c r="L1217">
        <v>3000000</v>
      </c>
      <c r="M1217">
        <v>2010</v>
      </c>
      <c r="N1217">
        <v>7</v>
      </c>
      <c r="O1217">
        <v>-1971342</v>
      </c>
      <c r="S1217" t="s">
        <v>3238</v>
      </c>
      <c r="T1217">
        <v>107</v>
      </c>
      <c r="U1217">
        <v>6.3</v>
      </c>
      <c r="V1217">
        <v>6.3</v>
      </c>
      <c r="W1217">
        <v>7.8529999999999998</v>
      </c>
    </row>
    <row r="1218" spans="1:23" x14ac:dyDescent="0.3">
      <c r="A1218" t="s">
        <v>2580</v>
      </c>
      <c r="B1218">
        <v>136</v>
      </c>
      <c r="C1218">
        <v>126</v>
      </c>
      <c r="D1218">
        <v>17804273</v>
      </c>
      <c r="E1218" t="s">
        <v>224</v>
      </c>
      <c r="F1218" t="s">
        <v>1167</v>
      </c>
      <c r="G1218" t="s">
        <v>3239</v>
      </c>
      <c r="H1218">
        <v>20449</v>
      </c>
      <c r="I1218">
        <v>370</v>
      </c>
      <c r="J1218" t="s">
        <v>29</v>
      </c>
      <c r="K1218" t="s">
        <v>30</v>
      </c>
      <c r="L1218">
        <v>20000000</v>
      </c>
      <c r="M1218">
        <v>2000</v>
      </c>
      <c r="N1218">
        <v>7</v>
      </c>
      <c r="O1218">
        <v>-2195727</v>
      </c>
      <c r="S1218" t="s">
        <v>3240</v>
      </c>
      <c r="T1218">
        <v>106</v>
      </c>
      <c r="U1218">
        <v>6.3</v>
      </c>
      <c r="V1218">
        <v>6.3</v>
      </c>
      <c r="W1218">
        <v>7.8529999999999998</v>
      </c>
    </row>
    <row r="1219" spans="1:23" x14ac:dyDescent="0.3">
      <c r="A1219" t="s">
        <v>1464</v>
      </c>
      <c r="B1219">
        <v>163</v>
      </c>
      <c r="C1219">
        <v>112</v>
      </c>
      <c r="D1219">
        <v>2445646</v>
      </c>
      <c r="E1219" t="s">
        <v>3241</v>
      </c>
      <c r="F1219" t="s">
        <v>1465</v>
      </c>
      <c r="G1219" t="s">
        <v>3242</v>
      </c>
      <c r="H1219">
        <v>32382</v>
      </c>
      <c r="I1219">
        <v>99</v>
      </c>
      <c r="J1219" t="s">
        <v>29</v>
      </c>
      <c r="K1219" t="s">
        <v>30</v>
      </c>
      <c r="L1219">
        <v>5000000</v>
      </c>
      <c r="M1219">
        <v>2014</v>
      </c>
      <c r="N1219">
        <v>7</v>
      </c>
      <c r="O1219">
        <v>-2554354</v>
      </c>
      <c r="S1219" t="s">
        <v>3243</v>
      </c>
      <c r="T1219">
        <v>106</v>
      </c>
      <c r="U1219">
        <v>6.3</v>
      </c>
      <c r="V1219">
        <v>6.3</v>
      </c>
      <c r="W1219">
        <v>7.8529999999999998</v>
      </c>
    </row>
    <row r="1220" spans="1:23" x14ac:dyDescent="0.3">
      <c r="A1220" t="s">
        <v>967</v>
      </c>
      <c r="B1220">
        <v>342</v>
      </c>
      <c r="C1220">
        <v>109</v>
      </c>
      <c r="D1220">
        <v>37371385</v>
      </c>
      <c r="E1220" t="s">
        <v>180</v>
      </c>
      <c r="F1220" t="s">
        <v>3244</v>
      </c>
      <c r="G1220" t="s">
        <v>3245</v>
      </c>
      <c r="H1220">
        <v>192462</v>
      </c>
      <c r="I1220">
        <v>334</v>
      </c>
      <c r="J1220" t="s">
        <v>29</v>
      </c>
      <c r="K1220" t="s">
        <v>30</v>
      </c>
      <c r="L1220">
        <v>40000000</v>
      </c>
      <c r="M1220">
        <v>2011</v>
      </c>
      <c r="N1220">
        <v>7</v>
      </c>
      <c r="O1220">
        <v>-2628615</v>
      </c>
      <c r="S1220" t="s">
        <v>3246</v>
      </c>
      <c r="T1220">
        <v>105</v>
      </c>
      <c r="U1220">
        <v>6.3</v>
      </c>
      <c r="V1220">
        <v>6.3</v>
      </c>
      <c r="W1220">
        <v>7.8529999999999998</v>
      </c>
    </row>
    <row r="1221" spans="1:23" x14ac:dyDescent="0.3">
      <c r="A1221" t="s">
        <v>1120</v>
      </c>
      <c r="B1221">
        <v>248</v>
      </c>
      <c r="C1221">
        <v>91</v>
      </c>
      <c r="D1221">
        <v>2221809</v>
      </c>
      <c r="E1221" t="s">
        <v>92</v>
      </c>
      <c r="F1221" t="s">
        <v>1532</v>
      </c>
      <c r="G1221" t="s">
        <v>3247</v>
      </c>
      <c r="H1221">
        <v>40618</v>
      </c>
      <c r="I1221">
        <v>144</v>
      </c>
      <c r="J1221" t="s">
        <v>29</v>
      </c>
      <c r="K1221" t="s">
        <v>30</v>
      </c>
      <c r="L1221">
        <v>5000000</v>
      </c>
      <c r="M1221">
        <v>2010</v>
      </c>
      <c r="N1221">
        <v>7</v>
      </c>
      <c r="O1221">
        <v>-2778191</v>
      </c>
      <c r="S1221" t="s">
        <v>2889</v>
      </c>
      <c r="T1221">
        <v>105</v>
      </c>
      <c r="U1221">
        <v>6.55</v>
      </c>
      <c r="V1221">
        <v>6.3</v>
      </c>
      <c r="W1221">
        <v>7.8529999999999998</v>
      </c>
    </row>
    <row r="1222" spans="1:23" x14ac:dyDescent="0.3">
      <c r="A1222" t="s">
        <v>1652</v>
      </c>
      <c r="B1222">
        <v>195</v>
      </c>
      <c r="C1222">
        <v>112</v>
      </c>
      <c r="D1222">
        <v>11204499</v>
      </c>
      <c r="E1222" t="s">
        <v>2564</v>
      </c>
      <c r="F1222" t="s">
        <v>136</v>
      </c>
      <c r="G1222" t="s">
        <v>3248</v>
      </c>
      <c r="H1222">
        <v>38142</v>
      </c>
      <c r="I1222">
        <v>270</v>
      </c>
      <c r="J1222" t="s">
        <v>29</v>
      </c>
      <c r="K1222" t="s">
        <v>30</v>
      </c>
      <c r="L1222">
        <v>14000000</v>
      </c>
      <c r="M1222">
        <v>2006</v>
      </c>
      <c r="N1222">
        <v>7</v>
      </c>
      <c r="O1222">
        <v>-2795501</v>
      </c>
      <c r="S1222" t="s">
        <v>3249</v>
      </c>
      <c r="T1222">
        <v>105</v>
      </c>
      <c r="U1222">
        <v>6.3</v>
      </c>
      <c r="V1222">
        <v>6.3</v>
      </c>
      <c r="W1222">
        <v>7.8529999999999998</v>
      </c>
    </row>
    <row r="1223" spans="1:23" x14ac:dyDescent="0.3">
      <c r="A1223" t="s">
        <v>927</v>
      </c>
      <c r="B1223">
        <v>357</v>
      </c>
      <c r="C1223">
        <v>140</v>
      </c>
      <c r="D1223">
        <v>97030725</v>
      </c>
      <c r="E1223" t="s">
        <v>3250</v>
      </c>
      <c r="F1223" t="s">
        <v>482</v>
      </c>
      <c r="G1223" t="s">
        <v>3251</v>
      </c>
      <c r="H1223">
        <v>230931</v>
      </c>
      <c r="I1223">
        <v>585</v>
      </c>
      <c r="J1223" t="s">
        <v>29</v>
      </c>
      <c r="K1223" t="s">
        <v>30</v>
      </c>
      <c r="L1223">
        <v>100000000</v>
      </c>
      <c r="M1223">
        <v>2009</v>
      </c>
      <c r="N1223">
        <v>7</v>
      </c>
      <c r="O1223">
        <v>-2969275</v>
      </c>
      <c r="S1223" t="s">
        <v>3252</v>
      </c>
      <c r="T1223">
        <v>103.5</v>
      </c>
      <c r="U1223">
        <v>6.3</v>
      </c>
      <c r="V1223">
        <v>6.3</v>
      </c>
      <c r="W1223">
        <v>7.8529999999999998</v>
      </c>
    </row>
    <row r="1224" spans="1:23" x14ac:dyDescent="0.3">
      <c r="A1224" t="s">
        <v>3253</v>
      </c>
      <c r="B1224">
        <v>81</v>
      </c>
      <c r="C1224">
        <v>116</v>
      </c>
      <c r="D1224">
        <v>1980338</v>
      </c>
      <c r="E1224" t="s">
        <v>3254</v>
      </c>
      <c r="F1224" t="s">
        <v>3255</v>
      </c>
      <c r="G1224" t="s">
        <v>3256</v>
      </c>
      <c r="H1224">
        <v>12366</v>
      </c>
      <c r="I1224">
        <v>151</v>
      </c>
      <c r="J1224" t="s">
        <v>29</v>
      </c>
      <c r="K1224" t="s">
        <v>30</v>
      </c>
      <c r="L1224">
        <v>5000000</v>
      </c>
      <c r="M1224">
        <v>1998</v>
      </c>
      <c r="N1224">
        <v>7</v>
      </c>
      <c r="O1224">
        <v>-3019662</v>
      </c>
      <c r="S1224" t="s">
        <v>3252</v>
      </c>
      <c r="T1224">
        <v>103.5</v>
      </c>
      <c r="U1224">
        <v>6.3</v>
      </c>
      <c r="V1224">
        <v>6.3</v>
      </c>
      <c r="W1224">
        <v>7.8529999999999998</v>
      </c>
    </row>
    <row r="1225" spans="1:23" x14ac:dyDescent="0.3">
      <c r="A1225" t="s">
        <v>1708</v>
      </c>
      <c r="B1225">
        <v>41</v>
      </c>
      <c r="C1225">
        <v>99</v>
      </c>
      <c r="D1225">
        <v>562059</v>
      </c>
      <c r="E1225" t="s">
        <v>224</v>
      </c>
      <c r="F1225" t="s">
        <v>3257</v>
      </c>
      <c r="G1225" t="s">
        <v>3258</v>
      </c>
      <c r="H1225">
        <v>8535</v>
      </c>
      <c r="I1225">
        <v>113</v>
      </c>
      <c r="J1225" t="s">
        <v>29</v>
      </c>
      <c r="K1225" t="s">
        <v>30</v>
      </c>
      <c r="L1225">
        <v>4000000</v>
      </c>
      <c r="M1225">
        <v>2002</v>
      </c>
      <c r="N1225">
        <v>7</v>
      </c>
      <c r="O1225">
        <v>-3437941</v>
      </c>
      <c r="S1225" t="s">
        <v>3259</v>
      </c>
      <c r="T1225">
        <v>103</v>
      </c>
      <c r="U1225">
        <v>6.3</v>
      </c>
      <c r="V1225">
        <v>6.3</v>
      </c>
      <c r="W1225">
        <v>7.8529999999999998</v>
      </c>
    </row>
    <row r="1226" spans="1:23" x14ac:dyDescent="0.3">
      <c r="A1226" t="s">
        <v>190</v>
      </c>
      <c r="B1226">
        <v>775</v>
      </c>
      <c r="C1226">
        <v>124</v>
      </c>
      <c r="D1226">
        <v>126464904</v>
      </c>
      <c r="E1226" t="s">
        <v>327</v>
      </c>
      <c r="F1226" t="s">
        <v>324</v>
      </c>
      <c r="G1226" t="s">
        <v>3260</v>
      </c>
      <c r="H1226">
        <v>456260</v>
      </c>
      <c r="I1226">
        <v>2326</v>
      </c>
      <c r="J1226" t="s">
        <v>29</v>
      </c>
      <c r="K1226" t="s">
        <v>30</v>
      </c>
      <c r="L1226">
        <v>130000000</v>
      </c>
      <c r="M1226">
        <v>2012</v>
      </c>
      <c r="N1226">
        <v>7</v>
      </c>
      <c r="O1226">
        <v>-3535096</v>
      </c>
      <c r="S1226" t="s">
        <v>3261</v>
      </c>
      <c r="T1226">
        <v>102</v>
      </c>
      <c r="U1226">
        <v>6.3</v>
      </c>
      <c r="V1226">
        <v>6.3</v>
      </c>
      <c r="W1226">
        <v>7.8529999999999998</v>
      </c>
    </row>
    <row r="1227" spans="1:23" x14ac:dyDescent="0.3">
      <c r="A1227" t="s">
        <v>753</v>
      </c>
      <c r="B1227">
        <v>370</v>
      </c>
      <c r="C1227">
        <v>87</v>
      </c>
      <c r="D1227">
        <v>35287788</v>
      </c>
      <c r="E1227" t="s">
        <v>3262</v>
      </c>
      <c r="F1227" t="s">
        <v>2902</v>
      </c>
      <c r="G1227" t="s">
        <v>3263</v>
      </c>
      <c r="H1227">
        <v>73886</v>
      </c>
      <c r="I1227">
        <v>165</v>
      </c>
      <c r="J1227" t="s">
        <v>29</v>
      </c>
      <c r="K1227" t="s">
        <v>30</v>
      </c>
      <c r="L1227">
        <v>39000000</v>
      </c>
      <c r="M1227">
        <v>2012</v>
      </c>
      <c r="N1227">
        <v>7</v>
      </c>
      <c r="O1227">
        <v>-3712212</v>
      </c>
      <c r="S1227" t="s">
        <v>3264</v>
      </c>
      <c r="T1227">
        <v>100</v>
      </c>
      <c r="U1227">
        <v>6.3</v>
      </c>
      <c r="V1227">
        <v>6.3</v>
      </c>
      <c r="W1227">
        <v>7.8529999999999998</v>
      </c>
    </row>
    <row r="1228" spans="1:23" x14ac:dyDescent="0.3">
      <c r="A1228" t="s">
        <v>1664</v>
      </c>
      <c r="B1228">
        <v>81</v>
      </c>
      <c r="C1228">
        <v>109</v>
      </c>
      <c r="D1228">
        <v>8134217</v>
      </c>
      <c r="E1228" t="s">
        <v>1222</v>
      </c>
      <c r="F1228" t="s">
        <v>3265</v>
      </c>
      <c r="G1228" t="s">
        <v>3266</v>
      </c>
      <c r="H1228">
        <v>15412</v>
      </c>
      <c r="I1228">
        <v>90</v>
      </c>
      <c r="J1228" t="s">
        <v>29</v>
      </c>
      <c r="K1228" t="s">
        <v>30</v>
      </c>
      <c r="L1228">
        <v>12000000</v>
      </c>
      <c r="M1228">
        <v>2008</v>
      </c>
      <c r="N1228">
        <v>7</v>
      </c>
      <c r="O1228">
        <v>-3865783</v>
      </c>
      <c r="S1228" t="s">
        <v>3267</v>
      </c>
      <c r="T1228">
        <v>100</v>
      </c>
      <c r="U1228">
        <v>6.3</v>
      </c>
      <c r="V1228">
        <v>6.3</v>
      </c>
      <c r="W1228">
        <v>7.8529999999999998</v>
      </c>
    </row>
    <row r="1229" spans="1:23" x14ac:dyDescent="0.3">
      <c r="A1229" t="s">
        <v>1225</v>
      </c>
      <c r="B1229">
        <v>147</v>
      </c>
      <c r="C1229">
        <v>99</v>
      </c>
      <c r="D1229">
        <v>2077046</v>
      </c>
      <c r="E1229" t="s">
        <v>699</v>
      </c>
      <c r="F1229" t="s">
        <v>3268</v>
      </c>
      <c r="G1229" t="s">
        <v>3269</v>
      </c>
      <c r="H1229">
        <v>27266</v>
      </c>
      <c r="I1229">
        <v>75</v>
      </c>
      <c r="J1229" t="s">
        <v>29</v>
      </c>
      <c r="K1229" t="s">
        <v>30</v>
      </c>
      <c r="L1229">
        <v>6000000</v>
      </c>
      <c r="M1229">
        <v>2008</v>
      </c>
      <c r="N1229">
        <v>7</v>
      </c>
      <c r="O1229">
        <v>-3922954</v>
      </c>
      <c r="S1229" t="s">
        <v>3270</v>
      </c>
      <c r="T1229">
        <v>100</v>
      </c>
      <c r="U1229">
        <v>6.3</v>
      </c>
      <c r="V1229">
        <v>6.3</v>
      </c>
      <c r="W1229">
        <v>7.8529999999999998</v>
      </c>
    </row>
    <row r="1230" spans="1:23" x14ac:dyDescent="0.3">
      <c r="A1230" t="s">
        <v>1745</v>
      </c>
      <c r="B1230">
        <v>328</v>
      </c>
      <c r="C1230">
        <v>92</v>
      </c>
      <c r="D1230">
        <v>55994557</v>
      </c>
      <c r="E1230" t="s">
        <v>296</v>
      </c>
      <c r="F1230" t="s">
        <v>1866</v>
      </c>
      <c r="G1230" t="s">
        <v>3271</v>
      </c>
      <c r="H1230">
        <v>72287</v>
      </c>
      <c r="I1230">
        <v>176</v>
      </c>
      <c r="J1230" t="s">
        <v>29</v>
      </c>
      <c r="K1230" t="s">
        <v>30</v>
      </c>
      <c r="L1230">
        <v>60000000</v>
      </c>
      <c r="M1230">
        <v>2012</v>
      </c>
      <c r="N1230">
        <v>7</v>
      </c>
      <c r="O1230">
        <v>-4005443</v>
      </c>
      <c r="S1230" t="s">
        <v>3272</v>
      </c>
      <c r="T1230">
        <v>98</v>
      </c>
      <c r="U1230">
        <v>6.3</v>
      </c>
      <c r="V1230">
        <v>6.3</v>
      </c>
      <c r="W1230">
        <v>7.8529999999999998</v>
      </c>
    </row>
    <row r="1231" spans="1:23" x14ac:dyDescent="0.3">
      <c r="A1231" t="s">
        <v>1502</v>
      </c>
      <c r="B1231">
        <v>222</v>
      </c>
      <c r="C1231">
        <v>119</v>
      </c>
      <c r="D1231">
        <v>4440055</v>
      </c>
      <c r="E1231" t="s">
        <v>607</v>
      </c>
      <c r="F1231" t="s">
        <v>2618</v>
      </c>
      <c r="G1231" t="s">
        <v>3273</v>
      </c>
      <c r="H1231">
        <v>21360</v>
      </c>
      <c r="I1231">
        <v>110</v>
      </c>
      <c r="J1231" t="s">
        <v>29</v>
      </c>
      <c r="K1231" t="s">
        <v>200</v>
      </c>
      <c r="L1231">
        <v>8500000</v>
      </c>
      <c r="M1231">
        <v>2009</v>
      </c>
      <c r="N1231">
        <v>7</v>
      </c>
      <c r="O1231">
        <v>-4059945</v>
      </c>
      <c r="S1231" t="s">
        <v>3274</v>
      </c>
      <c r="T1231">
        <v>98</v>
      </c>
      <c r="U1231">
        <v>6.3</v>
      </c>
      <c r="V1231">
        <v>6.3</v>
      </c>
      <c r="W1231">
        <v>7.8529999999999998</v>
      </c>
    </row>
    <row r="1232" spans="1:23" x14ac:dyDescent="0.3">
      <c r="A1232" t="s">
        <v>3012</v>
      </c>
      <c r="B1232">
        <v>136</v>
      </c>
      <c r="C1232">
        <v>99</v>
      </c>
      <c r="D1232">
        <v>4681503</v>
      </c>
      <c r="E1232" t="s">
        <v>73</v>
      </c>
      <c r="F1232" t="s">
        <v>2974</v>
      </c>
      <c r="G1232" t="s">
        <v>3275</v>
      </c>
      <c r="H1232">
        <v>29058</v>
      </c>
      <c r="I1232">
        <v>238</v>
      </c>
      <c r="J1232" t="s">
        <v>29</v>
      </c>
      <c r="K1232" t="s">
        <v>30</v>
      </c>
      <c r="L1232">
        <v>9000000</v>
      </c>
      <c r="M1232">
        <v>2002</v>
      </c>
      <c r="N1232">
        <v>7</v>
      </c>
      <c r="O1232">
        <v>-4318497</v>
      </c>
      <c r="S1232" t="s">
        <v>3276</v>
      </c>
      <c r="T1232">
        <v>97</v>
      </c>
      <c r="U1232">
        <v>6.3</v>
      </c>
      <c r="V1232">
        <v>6.3</v>
      </c>
      <c r="W1232">
        <v>7.8529999999999998</v>
      </c>
    </row>
    <row r="1233" spans="1:23" x14ac:dyDescent="0.3">
      <c r="A1233" t="s">
        <v>1634</v>
      </c>
      <c r="B1233">
        <v>181</v>
      </c>
      <c r="C1233">
        <v>120</v>
      </c>
      <c r="D1233">
        <v>5004648</v>
      </c>
      <c r="E1233" t="s">
        <v>588</v>
      </c>
      <c r="F1233" t="s">
        <v>3277</v>
      </c>
      <c r="G1233" t="s">
        <v>3278</v>
      </c>
      <c r="H1233">
        <v>14031</v>
      </c>
      <c r="I1233">
        <v>114</v>
      </c>
      <c r="J1233" t="s">
        <v>69</v>
      </c>
      <c r="K1233" t="s">
        <v>70</v>
      </c>
      <c r="L1233">
        <v>10000000</v>
      </c>
      <c r="M1233">
        <v>2009</v>
      </c>
      <c r="N1233">
        <v>7</v>
      </c>
      <c r="O1233">
        <v>-4995352</v>
      </c>
      <c r="S1233" t="s">
        <v>3279</v>
      </c>
      <c r="T1233">
        <v>97</v>
      </c>
      <c r="U1233">
        <v>6.3</v>
      </c>
      <c r="V1233">
        <v>6.3</v>
      </c>
      <c r="W1233">
        <v>7.8529999999999998</v>
      </c>
    </row>
    <row r="1234" spans="1:23" x14ac:dyDescent="0.3">
      <c r="A1234" t="s">
        <v>1163</v>
      </c>
      <c r="B1234">
        <v>197</v>
      </c>
      <c r="C1234">
        <v>116</v>
      </c>
      <c r="D1234">
        <v>9396487</v>
      </c>
      <c r="E1234" t="s">
        <v>220</v>
      </c>
      <c r="F1234" t="s">
        <v>2025</v>
      </c>
      <c r="G1234" t="s">
        <v>3280</v>
      </c>
      <c r="H1234">
        <v>52421</v>
      </c>
      <c r="I1234">
        <v>200</v>
      </c>
      <c r="J1234" t="s">
        <v>29</v>
      </c>
      <c r="K1234" t="s">
        <v>30</v>
      </c>
      <c r="L1234">
        <v>15000000</v>
      </c>
      <c r="M1234">
        <v>2006</v>
      </c>
      <c r="N1234">
        <v>7</v>
      </c>
      <c r="O1234">
        <v>-5603513</v>
      </c>
      <c r="S1234" t="s">
        <v>3082</v>
      </c>
      <c r="T1234">
        <v>96</v>
      </c>
      <c r="U1234">
        <v>6.35</v>
      </c>
      <c r="V1234">
        <v>6.3</v>
      </c>
      <c r="W1234">
        <v>7.8529999999999998</v>
      </c>
    </row>
    <row r="1235" spans="1:23" x14ac:dyDescent="0.3">
      <c r="A1235" t="s">
        <v>1726</v>
      </c>
      <c r="B1235">
        <v>46</v>
      </c>
      <c r="C1235">
        <v>96</v>
      </c>
      <c r="D1235">
        <v>371081</v>
      </c>
      <c r="E1235" t="s">
        <v>73</v>
      </c>
      <c r="F1235" t="s">
        <v>313</v>
      </c>
      <c r="G1235" t="s">
        <v>3281</v>
      </c>
      <c r="H1235">
        <v>7479</v>
      </c>
      <c r="I1235">
        <v>86</v>
      </c>
      <c r="J1235" t="s">
        <v>29</v>
      </c>
      <c r="K1235" t="s">
        <v>30</v>
      </c>
      <c r="L1235">
        <v>6000000</v>
      </c>
      <c r="M1235">
        <v>2004</v>
      </c>
      <c r="N1235">
        <v>7</v>
      </c>
      <c r="O1235">
        <v>-5628919</v>
      </c>
      <c r="S1235" t="s">
        <v>3082</v>
      </c>
      <c r="T1235">
        <v>96</v>
      </c>
      <c r="U1235">
        <v>6.35</v>
      </c>
      <c r="V1235">
        <v>6.3</v>
      </c>
      <c r="W1235">
        <v>7.8529999999999998</v>
      </c>
    </row>
    <row r="1236" spans="1:23" x14ac:dyDescent="0.3">
      <c r="A1236" t="s">
        <v>1042</v>
      </c>
      <c r="B1236">
        <v>253</v>
      </c>
      <c r="C1236">
        <v>118</v>
      </c>
      <c r="D1236">
        <v>1330827</v>
      </c>
      <c r="E1236" t="s">
        <v>840</v>
      </c>
      <c r="F1236" t="s">
        <v>106</v>
      </c>
      <c r="G1236" t="s">
        <v>3282</v>
      </c>
      <c r="H1236">
        <v>9866</v>
      </c>
      <c r="I1236">
        <v>73</v>
      </c>
      <c r="J1236" t="s">
        <v>29</v>
      </c>
      <c r="K1236" t="s">
        <v>241</v>
      </c>
      <c r="L1236">
        <v>7000000</v>
      </c>
      <c r="M1236">
        <v>2016</v>
      </c>
      <c r="N1236">
        <v>7</v>
      </c>
      <c r="O1236">
        <v>-5669173</v>
      </c>
      <c r="S1236" t="s">
        <v>3283</v>
      </c>
      <c r="T1236">
        <v>95</v>
      </c>
      <c r="U1236">
        <v>6.3</v>
      </c>
      <c r="V1236">
        <v>6.3</v>
      </c>
      <c r="W1236">
        <v>7.8529999999999998</v>
      </c>
    </row>
    <row r="1237" spans="1:23" x14ac:dyDescent="0.3">
      <c r="A1237" t="s">
        <v>2002</v>
      </c>
      <c r="B1237">
        <v>184</v>
      </c>
      <c r="C1237">
        <v>112</v>
      </c>
      <c r="D1237">
        <v>6615578</v>
      </c>
      <c r="E1237" t="s">
        <v>607</v>
      </c>
      <c r="F1237" t="s">
        <v>3284</v>
      </c>
      <c r="G1237" t="s">
        <v>3285</v>
      </c>
      <c r="H1237">
        <v>15352</v>
      </c>
      <c r="I1237">
        <v>82</v>
      </c>
      <c r="J1237" t="s">
        <v>29</v>
      </c>
      <c r="K1237" t="s">
        <v>227</v>
      </c>
      <c r="L1237">
        <v>13000000</v>
      </c>
      <c r="M1237">
        <v>2009</v>
      </c>
      <c r="N1237">
        <v>7</v>
      </c>
      <c r="O1237">
        <v>-6384422</v>
      </c>
      <c r="S1237" t="s">
        <v>3286</v>
      </c>
      <c r="T1237">
        <v>92</v>
      </c>
      <c r="U1237">
        <v>6.3</v>
      </c>
      <c r="V1237">
        <v>6.3</v>
      </c>
      <c r="W1237">
        <v>7.8529999999999998</v>
      </c>
    </row>
    <row r="1238" spans="1:23" x14ac:dyDescent="0.3">
      <c r="A1238" t="s">
        <v>1677</v>
      </c>
      <c r="B1238">
        <v>74</v>
      </c>
      <c r="C1238">
        <v>108</v>
      </c>
      <c r="D1238">
        <v>49526</v>
      </c>
      <c r="E1238" t="s">
        <v>73</v>
      </c>
      <c r="F1238" t="s">
        <v>2306</v>
      </c>
      <c r="G1238" t="s">
        <v>3287</v>
      </c>
      <c r="H1238">
        <v>16299</v>
      </c>
      <c r="I1238">
        <v>129</v>
      </c>
      <c r="J1238" t="s">
        <v>29</v>
      </c>
      <c r="K1238" t="s">
        <v>30</v>
      </c>
      <c r="L1238">
        <v>6800000</v>
      </c>
      <c r="M1238">
        <v>2005</v>
      </c>
      <c r="N1238">
        <v>7</v>
      </c>
      <c r="O1238">
        <v>-6750474</v>
      </c>
      <c r="S1238" t="s">
        <v>3288</v>
      </c>
      <c r="T1238">
        <v>92</v>
      </c>
      <c r="U1238">
        <v>6.3</v>
      </c>
      <c r="V1238">
        <v>6.3</v>
      </c>
      <c r="W1238">
        <v>7.8529999999999998</v>
      </c>
    </row>
    <row r="1239" spans="1:23" x14ac:dyDescent="0.3">
      <c r="A1239" t="s">
        <v>1759</v>
      </c>
      <c r="B1239">
        <v>106</v>
      </c>
      <c r="C1239">
        <v>83</v>
      </c>
      <c r="D1239">
        <v>73215310</v>
      </c>
      <c r="E1239" t="s">
        <v>3289</v>
      </c>
      <c r="F1239" t="s">
        <v>496</v>
      </c>
      <c r="G1239" t="s">
        <v>3290</v>
      </c>
      <c r="H1239">
        <v>44143</v>
      </c>
      <c r="I1239">
        <v>216</v>
      </c>
      <c r="J1239" t="s">
        <v>29</v>
      </c>
      <c r="K1239" t="s">
        <v>30</v>
      </c>
      <c r="L1239">
        <v>80000000</v>
      </c>
      <c r="M1239">
        <v>2002</v>
      </c>
      <c r="N1239">
        <v>7</v>
      </c>
      <c r="O1239">
        <v>-6784690</v>
      </c>
      <c r="S1239" t="s">
        <v>3291</v>
      </c>
      <c r="T1239">
        <v>91</v>
      </c>
      <c r="U1239">
        <v>6.2</v>
      </c>
      <c r="V1239">
        <v>6.3</v>
      </c>
      <c r="W1239">
        <v>7.8529999999999998</v>
      </c>
    </row>
    <row r="1240" spans="1:23" x14ac:dyDescent="0.3">
      <c r="A1240" t="s">
        <v>2536</v>
      </c>
      <c r="B1240">
        <v>64</v>
      </c>
      <c r="C1240">
        <v>127</v>
      </c>
      <c r="D1240">
        <v>23209440</v>
      </c>
      <c r="E1240" t="s">
        <v>92</v>
      </c>
      <c r="F1240" t="s">
        <v>1539</v>
      </c>
      <c r="G1240" t="s">
        <v>3292</v>
      </c>
      <c r="H1240">
        <v>9283</v>
      </c>
      <c r="I1240">
        <v>112</v>
      </c>
      <c r="J1240" t="s">
        <v>29</v>
      </c>
      <c r="K1240" t="s">
        <v>30</v>
      </c>
      <c r="L1240">
        <v>30000000</v>
      </c>
      <c r="M1240">
        <v>1998</v>
      </c>
      <c r="N1240">
        <v>7</v>
      </c>
      <c r="O1240">
        <v>-6790560</v>
      </c>
      <c r="S1240" t="s">
        <v>3293</v>
      </c>
      <c r="T1240">
        <v>91</v>
      </c>
      <c r="U1240">
        <v>6.3</v>
      </c>
      <c r="V1240">
        <v>6.3</v>
      </c>
      <c r="W1240">
        <v>7.8529999999999998</v>
      </c>
    </row>
    <row r="1241" spans="1:23" x14ac:dyDescent="0.3">
      <c r="A1241" t="s">
        <v>1723</v>
      </c>
      <c r="B1241">
        <v>146</v>
      </c>
      <c r="C1241">
        <v>97</v>
      </c>
      <c r="D1241">
        <v>3950294</v>
      </c>
      <c r="E1241" t="s">
        <v>699</v>
      </c>
      <c r="F1241" t="s">
        <v>388</v>
      </c>
      <c r="G1241" t="s">
        <v>3294</v>
      </c>
      <c r="H1241">
        <v>56654</v>
      </c>
      <c r="I1241">
        <v>124</v>
      </c>
      <c r="J1241" t="s">
        <v>29</v>
      </c>
      <c r="K1241" t="s">
        <v>30</v>
      </c>
      <c r="L1241">
        <v>12000000</v>
      </c>
      <c r="M1241">
        <v>2007</v>
      </c>
      <c r="N1241">
        <v>7</v>
      </c>
      <c r="O1241">
        <v>-8049706</v>
      </c>
      <c r="S1241" t="s">
        <v>3295</v>
      </c>
      <c r="T1241">
        <v>90</v>
      </c>
      <c r="U1241">
        <v>6.3</v>
      </c>
      <c r="V1241">
        <v>6.3</v>
      </c>
      <c r="W1241">
        <v>7.8529999999999998</v>
      </c>
    </row>
    <row r="1242" spans="1:23" x14ac:dyDescent="0.3">
      <c r="A1242" t="s">
        <v>404</v>
      </c>
      <c r="B1242">
        <v>345</v>
      </c>
      <c r="C1242">
        <v>120</v>
      </c>
      <c r="D1242">
        <v>75754670</v>
      </c>
      <c r="E1242" t="s">
        <v>3296</v>
      </c>
      <c r="F1242" t="s">
        <v>2781</v>
      </c>
      <c r="G1242" t="s">
        <v>3297</v>
      </c>
      <c r="H1242">
        <v>208422</v>
      </c>
      <c r="I1242">
        <v>342</v>
      </c>
      <c r="J1242" t="s">
        <v>29</v>
      </c>
      <c r="K1242" t="s">
        <v>30</v>
      </c>
      <c r="L1242">
        <v>85000000</v>
      </c>
      <c r="M1242">
        <v>2008</v>
      </c>
      <c r="N1242">
        <v>7</v>
      </c>
      <c r="O1242">
        <v>-9245330</v>
      </c>
      <c r="S1242" t="s">
        <v>3298</v>
      </c>
      <c r="T1242">
        <v>90</v>
      </c>
      <c r="U1242">
        <v>6.3</v>
      </c>
      <c r="V1242">
        <v>6.3</v>
      </c>
      <c r="W1242">
        <v>7.8529999999999998</v>
      </c>
    </row>
    <row r="1243" spans="1:23" x14ac:dyDescent="0.3">
      <c r="A1243" t="s">
        <v>1685</v>
      </c>
      <c r="B1243">
        <v>109</v>
      </c>
      <c r="C1243">
        <v>106</v>
      </c>
      <c r="D1243">
        <v>58214</v>
      </c>
      <c r="E1243" t="s">
        <v>208</v>
      </c>
      <c r="F1243" t="s">
        <v>3299</v>
      </c>
      <c r="G1243" t="s">
        <v>3300</v>
      </c>
      <c r="H1243">
        <v>34224</v>
      </c>
      <c r="I1243">
        <v>137</v>
      </c>
      <c r="J1243" t="s">
        <v>29</v>
      </c>
      <c r="K1243" t="s">
        <v>30</v>
      </c>
      <c r="L1243">
        <v>9500000</v>
      </c>
      <c r="M1243">
        <v>2010</v>
      </c>
      <c r="N1243">
        <v>7</v>
      </c>
      <c r="O1243">
        <v>-9441786</v>
      </c>
      <c r="S1243" t="s">
        <v>3301</v>
      </c>
      <c r="T1243">
        <v>89</v>
      </c>
      <c r="U1243">
        <v>6.3</v>
      </c>
      <c r="V1243">
        <v>6.3</v>
      </c>
      <c r="W1243">
        <v>7.8529999999999998</v>
      </c>
    </row>
    <row r="1244" spans="1:23" x14ac:dyDescent="0.3">
      <c r="A1244" t="s">
        <v>1667</v>
      </c>
      <c r="B1244">
        <v>61</v>
      </c>
      <c r="C1244">
        <v>109</v>
      </c>
      <c r="D1244">
        <v>2326407</v>
      </c>
      <c r="E1244" t="s">
        <v>92</v>
      </c>
      <c r="F1244" t="s">
        <v>1644</v>
      </c>
      <c r="G1244" t="s">
        <v>3302</v>
      </c>
      <c r="H1244">
        <v>5016</v>
      </c>
      <c r="I1244">
        <v>99</v>
      </c>
      <c r="J1244" t="s">
        <v>29</v>
      </c>
      <c r="K1244" t="s">
        <v>200</v>
      </c>
      <c r="L1244">
        <v>12000000</v>
      </c>
      <c r="M1244">
        <v>2001</v>
      </c>
      <c r="N1244">
        <v>7</v>
      </c>
      <c r="O1244">
        <v>-9673593</v>
      </c>
      <c r="S1244" t="s">
        <v>3303</v>
      </c>
      <c r="T1244">
        <v>88</v>
      </c>
      <c r="U1244">
        <v>6.3</v>
      </c>
      <c r="V1244">
        <v>6.3</v>
      </c>
      <c r="W1244">
        <v>7.8529999999999998</v>
      </c>
    </row>
    <row r="1245" spans="1:23" x14ac:dyDescent="0.3">
      <c r="A1245" t="s">
        <v>959</v>
      </c>
      <c r="B1245">
        <v>158</v>
      </c>
      <c r="C1245">
        <v>123</v>
      </c>
      <c r="D1245">
        <v>37339525</v>
      </c>
      <c r="E1245" t="s">
        <v>1915</v>
      </c>
      <c r="F1245" t="s">
        <v>576</v>
      </c>
      <c r="G1245" t="s">
        <v>3304</v>
      </c>
      <c r="H1245">
        <v>71708</v>
      </c>
      <c r="I1245">
        <v>307</v>
      </c>
      <c r="J1245" t="s">
        <v>29</v>
      </c>
      <c r="K1245" t="s">
        <v>30</v>
      </c>
      <c r="L1245">
        <v>48000000</v>
      </c>
      <c r="M1245">
        <v>1998</v>
      </c>
      <c r="N1245">
        <v>7</v>
      </c>
      <c r="O1245">
        <v>-10660475</v>
      </c>
      <c r="S1245" t="s">
        <v>3305</v>
      </c>
      <c r="T1245">
        <v>88</v>
      </c>
      <c r="U1245">
        <v>6.3</v>
      </c>
      <c r="V1245">
        <v>6.3</v>
      </c>
      <c r="W1245">
        <v>7.8529999999999998</v>
      </c>
    </row>
    <row r="1246" spans="1:23" x14ac:dyDescent="0.3">
      <c r="A1246" t="s">
        <v>1668</v>
      </c>
      <c r="B1246">
        <v>146</v>
      </c>
      <c r="C1246">
        <v>135</v>
      </c>
      <c r="D1246">
        <v>29077547</v>
      </c>
      <c r="E1246" t="s">
        <v>1437</v>
      </c>
      <c r="F1246" t="s">
        <v>544</v>
      </c>
      <c r="G1246" t="s">
        <v>3306</v>
      </c>
      <c r="H1246">
        <v>41685</v>
      </c>
      <c r="I1246">
        <v>754</v>
      </c>
      <c r="J1246" t="s">
        <v>29</v>
      </c>
      <c r="K1246" t="s">
        <v>30</v>
      </c>
      <c r="L1246">
        <v>40000000</v>
      </c>
      <c r="M1246">
        <v>2005</v>
      </c>
      <c r="N1246">
        <v>7</v>
      </c>
      <c r="O1246">
        <v>-10922453</v>
      </c>
      <c r="S1246" t="s">
        <v>2847</v>
      </c>
      <c r="T1246">
        <v>85.5</v>
      </c>
      <c r="U1246">
        <v>6.3</v>
      </c>
      <c r="V1246">
        <v>6.3</v>
      </c>
      <c r="W1246">
        <v>7.8529999999999998</v>
      </c>
    </row>
    <row r="1247" spans="1:23" x14ac:dyDescent="0.3">
      <c r="A1247" t="s">
        <v>1640</v>
      </c>
      <c r="B1247">
        <v>41</v>
      </c>
      <c r="C1247">
        <v>118</v>
      </c>
      <c r="D1247">
        <v>1089445</v>
      </c>
      <c r="E1247" t="s">
        <v>3307</v>
      </c>
      <c r="F1247" t="s">
        <v>3308</v>
      </c>
      <c r="G1247" t="s">
        <v>3309</v>
      </c>
      <c r="H1247">
        <v>2676</v>
      </c>
      <c r="I1247">
        <v>33</v>
      </c>
      <c r="J1247" t="s">
        <v>29</v>
      </c>
      <c r="K1247" t="s">
        <v>442</v>
      </c>
      <c r="L1247">
        <v>12500000</v>
      </c>
      <c r="M1247">
        <v>2009</v>
      </c>
      <c r="N1247">
        <v>7</v>
      </c>
      <c r="O1247">
        <v>-11410555</v>
      </c>
      <c r="S1247" t="s">
        <v>3310</v>
      </c>
      <c r="T1247">
        <v>85</v>
      </c>
      <c r="U1247">
        <v>6.3</v>
      </c>
      <c r="V1247">
        <v>6.3</v>
      </c>
      <c r="W1247">
        <v>7.8529999999999998</v>
      </c>
    </row>
    <row r="1248" spans="1:23" x14ac:dyDescent="0.3">
      <c r="A1248" t="s">
        <v>986</v>
      </c>
      <c r="B1248">
        <v>199</v>
      </c>
      <c r="C1248">
        <v>122</v>
      </c>
      <c r="D1248">
        <v>11538204</v>
      </c>
      <c r="E1248" t="s">
        <v>3311</v>
      </c>
      <c r="F1248" t="s">
        <v>568</v>
      </c>
      <c r="G1248" t="s">
        <v>3312</v>
      </c>
      <c r="H1248">
        <v>23696</v>
      </c>
      <c r="I1248">
        <v>135</v>
      </c>
      <c r="J1248" t="s">
        <v>29</v>
      </c>
      <c r="K1248" t="s">
        <v>30</v>
      </c>
      <c r="L1248">
        <v>25000000</v>
      </c>
      <c r="M1248">
        <v>2010</v>
      </c>
      <c r="N1248">
        <v>7</v>
      </c>
      <c r="O1248">
        <v>-13461796</v>
      </c>
      <c r="S1248" t="s">
        <v>3313</v>
      </c>
      <c r="T1248">
        <v>84</v>
      </c>
      <c r="U1248">
        <v>6.3</v>
      </c>
      <c r="V1248">
        <v>6.3</v>
      </c>
      <c r="W1248">
        <v>7.8529999999999998</v>
      </c>
    </row>
    <row r="1249" spans="1:23" x14ac:dyDescent="0.3">
      <c r="A1249" t="s">
        <v>1555</v>
      </c>
      <c r="B1249">
        <v>350</v>
      </c>
      <c r="C1249">
        <v>125</v>
      </c>
      <c r="D1249">
        <v>5749134</v>
      </c>
      <c r="E1249" t="s">
        <v>39</v>
      </c>
      <c r="F1249" t="s">
        <v>1285</v>
      </c>
      <c r="G1249" t="s">
        <v>3314</v>
      </c>
      <c r="H1249">
        <v>45799</v>
      </c>
      <c r="I1249">
        <v>180</v>
      </c>
      <c r="J1249" t="s">
        <v>29</v>
      </c>
      <c r="K1249" t="s">
        <v>30</v>
      </c>
      <c r="L1249">
        <v>20000000</v>
      </c>
      <c r="M1249">
        <v>2014</v>
      </c>
      <c r="N1249">
        <v>7</v>
      </c>
      <c r="O1249">
        <v>-14250866</v>
      </c>
      <c r="S1249" t="s">
        <v>3315</v>
      </c>
      <c r="T1249">
        <v>84</v>
      </c>
      <c r="U1249">
        <v>6.3</v>
      </c>
      <c r="V1249">
        <v>6.3</v>
      </c>
      <c r="W1249">
        <v>7.8529999999999998</v>
      </c>
    </row>
    <row r="1250" spans="1:23" x14ac:dyDescent="0.3">
      <c r="A1250" t="s">
        <v>1526</v>
      </c>
      <c r="B1250">
        <v>57</v>
      </c>
      <c r="C1250">
        <v>115</v>
      </c>
      <c r="D1250">
        <v>183088</v>
      </c>
      <c r="E1250" t="s">
        <v>3316</v>
      </c>
      <c r="F1250" t="s">
        <v>3196</v>
      </c>
      <c r="G1250" t="s">
        <v>3317</v>
      </c>
      <c r="H1250">
        <v>11704</v>
      </c>
      <c r="I1250">
        <v>36</v>
      </c>
      <c r="J1250" t="s">
        <v>29</v>
      </c>
      <c r="K1250" t="s">
        <v>30</v>
      </c>
      <c r="L1250">
        <v>15000000</v>
      </c>
      <c r="M1250">
        <v>2008</v>
      </c>
      <c r="N1250">
        <v>7</v>
      </c>
      <c r="O1250">
        <v>-14816912</v>
      </c>
      <c r="S1250" t="s">
        <v>3318</v>
      </c>
      <c r="T1250">
        <v>77</v>
      </c>
      <c r="U1250">
        <v>6.3</v>
      </c>
      <c r="V1250">
        <v>6.3</v>
      </c>
      <c r="W1250">
        <v>7.8529999999999998</v>
      </c>
    </row>
    <row r="1251" spans="1:23" x14ac:dyDescent="0.3">
      <c r="A1251" t="s">
        <v>1638</v>
      </c>
      <c r="B1251">
        <v>99</v>
      </c>
      <c r="C1251">
        <v>119</v>
      </c>
      <c r="D1251">
        <v>4234040</v>
      </c>
      <c r="E1251" t="s">
        <v>393</v>
      </c>
      <c r="F1251" t="s">
        <v>3319</v>
      </c>
      <c r="G1251" t="s">
        <v>3320</v>
      </c>
      <c r="H1251">
        <v>14301</v>
      </c>
      <c r="I1251">
        <v>45</v>
      </c>
      <c r="J1251" t="s">
        <v>29</v>
      </c>
      <c r="K1251" t="s">
        <v>30</v>
      </c>
      <c r="L1251">
        <v>20000000</v>
      </c>
      <c r="M1251">
        <v>2008</v>
      </c>
      <c r="N1251">
        <v>7</v>
      </c>
      <c r="O1251">
        <v>-15765960</v>
      </c>
      <c r="S1251" t="s">
        <v>2221</v>
      </c>
      <c r="T1251">
        <v>96.5</v>
      </c>
      <c r="U1251">
        <v>6.4</v>
      </c>
      <c r="V1251">
        <v>6.28</v>
      </c>
      <c r="W1251">
        <v>7.8529999999999998</v>
      </c>
    </row>
    <row r="1252" spans="1:23" x14ac:dyDescent="0.3">
      <c r="A1252" t="s">
        <v>1150</v>
      </c>
      <c r="B1252">
        <v>231</v>
      </c>
      <c r="C1252">
        <v>135</v>
      </c>
      <c r="D1252">
        <v>4001121</v>
      </c>
      <c r="E1252" t="s">
        <v>1222</v>
      </c>
      <c r="F1252" t="s">
        <v>40</v>
      </c>
      <c r="G1252" t="s">
        <v>3321</v>
      </c>
      <c r="H1252">
        <v>48346</v>
      </c>
      <c r="I1252">
        <v>230</v>
      </c>
      <c r="J1252" t="s">
        <v>29</v>
      </c>
      <c r="K1252" t="s">
        <v>30</v>
      </c>
      <c r="L1252">
        <v>20000000</v>
      </c>
      <c r="M1252">
        <v>2007</v>
      </c>
      <c r="N1252">
        <v>7</v>
      </c>
      <c r="O1252">
        <v>-15998879</v>
      </c>
      <c r="S1252" t="s">
        <v>2221</v>
      </c>
      <c r="T1252">
        <v>96.5</v>
      </c>
      <c r="U1252">
        <v>6.4</v>
      </c>
      <c r="V1252">
        <v>6.28</v>
      </c>
      <c r="W1252">
        <v>7.8529999999999998</v>
      </c>
    </row>
    <row r="1253" spans="1:23" x14ac:dyDescent="0.3">
      <c r="A1253" t="s">
        <v>915</v>
      </c>
      <c r="B1253">
        <v>29</v>
      </c>
      <c r="C1253">
        <v>132</v>
      </c>
      <c r="D1253">
        <v>8600000</v>
      </c>
      <c r="E1253" t="s">
        <v>3322</v>
      </c>
      <c r="F1253" t="s">
        <v>61</v>
      </c>
      <c r="G1253" t="s">
        <v>3323</v>
      </c>
      <c r="H1253">
        <v>17982</v>
      </c>
      <c r="I1253">
        <v>95</v>
      </c>
      <c r="J1253" t="s">
        <v>29</v>
      </c>
      <c r="K1253" t="s">
        <v>200</v>
      </c>
      <c r="L1253">
        <v>25000000</v>
      </c>
      <c r="M1253">
        <v>1984</v>
      </c>
      <c r="N1253">
        <v>7</v>
      </c>
      <c r="O1253">
        <v>-16400000</v>
      </c>
      <c r="S1253" t="s">
        <v>2380</v>
      </c>
      <c r="T1253">
        <v>112</v>
      </c>
      <c r="U1253">
        <v>6</v>
      </c>
      <c r="V1253">
        <v>6.27</v>
      </c>
      <c r="W1253">
        <v>7.8529999999999998</v>
      </c>
    </row>
    <row r="1254" spans="1:23" x14ac:dyDescent="0.3">
      <c r="A1254" t="s">
        <v>1128</v>
      </c>
      <c r="B1254">
        <v>98</v>
      </c>
      <c r="C1254">
        <v>114</v>
      </c>
      <c r="D1254">
        <v>12831121</v>
      </c>
      <c r="E1254" t="s">
        <v>1527</v>
      </c>
      <c r="F1254" t="s">
        <v>3324</v>
      </c>
      <c r="G1254" t="s">
        <v>3325</v>
      </c>
      <c r="H1254">
        <v>44979</v>
      </c>
      <c r="I1254">
        <v>298</v>
      </c>
      <c r="J1254" t="s">
        <v>29</v>
      </c>
      <c r="K1254" t="s">
        <v>30</v>
      </c>
      <c r="L1254">
        <v>30000000</v>
      </c>
      <c r="M1254">
        <v>2004</v>
      </c>
      <c r="N1254">
        <v>7</v>
      </c>
      <c r="O1254">
        <v>-17168879</v>
      </c>
      <c r="S1254" t="s">
        <v>3326</v>
      </c>
      <c r="T1254">
        <v>109</v>
      </c>
      <c r="U1254">
        <v>6.4</v>
      </c>
      <c r="V1254">
        <v>6.27</v>
      </c>
      <c r="W1254">
        <v>7.8529999999999998</v>
      </c>
    </row>
    <row r="1255" spans="1:23" x14ac:dyDescent="0.3">
      <c r="A1255" t="s">
        <v>420</v>
      </c>
      <c r="B1255">
        <v>393</v>
      </c>
      <c r="C1255">
        <v>101</v>
      </c>
      <c r="D1255">
        <v>2319187</v>
      </c>
      <c r="E1255" t="s">
        <v>140</v>
      </c>
      <c r="F1255" t="s">
        <v>544</v>
      </c>
      <c r="G1255" t="s">
        <v>3327</v>
      </c>
      <c r="H1255">
        <v>92640</v>
      </c>
      <c r="I1255">
        <v>212</v>
      </c>
      <c r="J1255" t="s">
        <v>29</v>
      </c>
      <c r="K1255" t="s">
        <v>200</v>
      </c>
      <c r="L1255">
        <v>20000000</v>
      </c>
      <c r="M1255">
        <v>2013</v>
      </c>
      <c r="N1255">
        <v>7</v>
      </c>
      <c r="O1255">
        <v>-17680813</v>
      </c>
      <c r="S1255" t="s">
        <v>982</v>
      </c>
      <c r="T1255">
        <v>109</v>
      </c>
      <c r="U1255">
        <v>5.9</v>
      </c>
      <c r="V1255">
        <v>6.26</v>
      </c>
      <c r="W1255">
        <v>7.8529999999999998</v>
      </c>
    </row>
    <row r="1256" spans="1:23" x14ac:dyDescent="0.3">
      <c r="A1256" t="s">
        <v>1643</v>
      </c>
      <c r="B1256">
        <v>27</v>
      </c>
      <c r="C1256">
        <v>118</v>
      </c>
      <c r="D1256">
        <v>2246000</v>
      </c>
      <c r="E1256" t="s">
        <v>379</v>
      </c>
      <c r="F1256" t="s">
        <v>3328</v>
      </c>
      <c r="G1256" t="s">
        <v>3329</v>
      </c>
      <c r="H1256">
        <v>2302</v>
      </c>
      <c r="I1256">
        <v>20</v>
      </c>
      <c r="J1256" t="s">
        <v>29</v>
      </c>
      <c r="K1256" t="s">
        <v>30</v>
      </c>
      <c r="L1256">
        <v>20000000</v>
      </c>
      <c r="M1256">
        <v>2015</v>
      </c>
      <c r="N1256">
        <v>7</v>
      </c>
      <c r="O1256">
        <v>-17754000</v>
      </c>
      <c r="S1256" t="s">
        <v>982</v>
      </c>
      <c r="T1256">
        <v>109</v>
      </c>
      <c r="U1256">
        <v>5.9</v>
      </c>
      <c r="V1256">
        <v>6.26</v>
      </c>
      <c r="W1256">
        <v>7.8529999999999998</v>
      </c>
    </row>
    <row r="1257" spans="1:23" x14ac:dyDescent="0.3">
      <c r="A1257" t="s">
        <v>1693</v>
      </c>
      <c r="B1257">
        <v>337</v>
      </c>
      <c r="C1257">
        <v>103</v>
      </c>
      <c r="D1257">
        <v>252652</v>
      </c>
      <c r="E1257" t="s">
        <v>3330</v>
      </c>
      <c r="F1257" t="s">
        <v>3331</v>
      </c>
      <c r="G1257" t="s">
        <v>3332</v>
      </c>
      <c r="H1257">
        <v>54104</v>
      </c>
      <c r="I1257">
        <v>199</v>
      </c>
      <c r="J1257" t="s">
        <v>153</v>
      </c>
      <c r="K1257" t="s">
        <v>1637</v>
      </c>
      <c r="L1257">
        <v>19900000</v>
      </c>
      <c r="M1257">
        <v>2010</v>
      </c>
      <c r="N1257">
        <v>7</v>
      </c>
      <c r="O1257">
        <v>-19647348</v>
      </c>
      <c r="S1257" t="s">
        <v>3117</v>
      </c>
      <c r="T1257">
        <v>115</v>
      </c>
      <c r="U1257">
        <v>6.35</v>
      </c>
      <c r="V1257">
        <v>6.25</v>
      </c>
      <c r="W1257">
        <v>7.8529999999999998</v>
      </c>
    </row>
    <row r="1258" spans="1:23" x14ac:dyDescent="0.3">
      <c r="A1258" t="s">
        <v>2176</v>
      </c>
      <c r="B1258">
        <v>177</v>
      </c>
      <c r="C1258">
        <v>103</v>
      </c>
      <c r="D1258">
        <v>24520892</v>
      </c>
      <c r="E1258" t="s">
        <v>39</v>
      </c>
      <c r="F1258" t="s">
        <v>27</v>
      </c>
      <c r="G1258" t="s">
        <v>3333</v>
      </c>
      <c r="H1258">
        <v>85198</v>
      </c>
      <c r="I1258">
        <v>303</v>
      </c>
      <c r="J1258" t="s">
        <v>29</v>
      </c>
      <c r="K1258" t="s">
        <v>241</v>
      </c>
      <c r="L1258">
        <v>45000000</v>
      </c>
      <c r="M1258">
        <v>2005</v>
      </c>
      <c r="N1258">
        <v>7</v>
      </c>
      <c r="O1258">
        <v>-20479108</v>
      </c>
      <c r="S1258" t="s">
        <v>3117</v>
      </c>
      <c r="T1258">
        <v>115</v>
      </c>
      <c r="U1258">
        <v>6.35</v>
      </c>
      <c r="V1258">
        <v>6.25</v>
      </c>
      <c r="W1258">
        <v>7.8529999999999998</v>
      </c>
    </row>
    <row r="1259" spans="1:23" x14ac:dyDescent="0.3">
      <c r="A1259" t="s">
        <v>1106</v>
      </c>
      <c r="B1259">
        <v>107</v>
      </c>
      <c r="C1259">
        <v>108</v>
      </c>
      <c r="D1259">
        <v>8535575</v>
      </c>
      <c r="E1259" t="s">
        <v>92</v>
      </c>
      <c r="F1259" t="s">
        <v>27</v>
      </c>
      <c r="G1259" t="s">
        <v>3334</v>
      </c>
      <c r="H1259">
        <v>24033</v>
      </c>
      <c r="I1259">
        <v>152</v>
      </c>
      <c r="J1259" t="s">
        <v>29</v>
      </c>
      <c r="K1259" t="s">
        <v>30</v>
      </c>
      <c r="L1259">
        <v>30000000</v>
      </c>
      <c r="M1259">
        <v>2005</v>
      </c>
      <c r="N1259">
        <v>7</v>
      </c>
      <c r="O1259">
        <v>-21464425</v>
      </c>
      <c r="S1259" t="s">
        <v>1807</v>
      </c>
      <c r="T1259">
        <v>101.5</v>
      </c>
      <c r="U1259">
        <v>6.25</v>
      </c>
      <c r="V1259">
        <v>6.25</v>
      </c>
      <c r="W1259">
        <v>7.8529999999999998</v>
      </c>
    </row>
    <row r="1260" spans="1:23" x14ac:dyDescent="0.3">
      <c r="A1260" t="s">
        <v>115</v>
      </c>
      <c r="B1260">
        <v>85</v>
      </c>
      <c r="C1260">
        <v>134</v>
      </c>
      <c r="D1260">
        <v>5532301</v>
      </c>
      <c r="E1260" t="s">
        <v>262</v>
      </c>
      <c r="F1260" t="s">
        <v>3335</v>
      </c>
      <c r="G1260" t="s">
        <v>3336</v>
      </c>
      <c r="H1260">
        <v>21606</v>
      </c>
      <c r="I1260">
        <v>117</v>
      </c>
      <c r="J1260" t="s">
        <v>29</v>
      </c>
      <c r="K1260" t="s">
        <v>30</v>
      </c>
      <c r="L1260">
        <v>28000000</v>
      </c>
      <c r="M1260">
        <v>1997</v>
      </c>
      <c r="N1260">
        <v>7</v>
      </c>
      <c r="O1260">
        <v>-22467699</v>
      </c>
      <c r="S1260" t="s">
        <v>3337</v>
      </c>
      <c r="T1260">
        <v>94.5</v>
      </c>
      <c r="U1260">
        <v>6.25</v>
      </c>
      <c r="V1260">
        <v>6.25</v>
      </c>
      <c r="W1260">
        <v>7.8529999999999998</v>
      </c>
    </row>
    <row r="1261" spans="1:23" x14ac:dyDescent="0.3">
      <c r="A1261" t="s">
        <v>1183</v>
      </c>
      <c r="B1261">
        <v>188</v>
      </c>
      <c r="C1261">
        <v>101</v>
      </c>
      <c r="D1261">
        <v>55673333</v>
      </c>
      <c r="E1261" t="s">
        <v>3338</v>
      </c>
      <c r="F1261" t="s">
        <v>2618</v>
      </c>
      <c r="G1261" t="s">
        <v>3339</v>
      </c>
      <c r="H1261">
        <v>65785</v>
      </c>
      <c r="I1261">
        <v>160</v>
      </c>
      <c r="J1261" t="s">
        <v>29</v>
      </c>
      <c r="K1261" t="s">
        <v>30</v>
      </c>
      <c r="L1261">
        <v>80000000</v>
      </c>
      <c r="M1261">
        <v>2010</v>
      </c>
      <c r="N1261">
        <v>7</v>
      </c>
      <c r="O1261">
        <v>-24326667</v>
      </c>
      <c r="S1261" t="s">
        <v>3337</v>
      </c>
      <c r="T1261">
        <v>94.5</v>
      </c>
      <c r="U1261">
        <v>6.25</v>
      </c>
      <c r="V1261">
        <v>6.25</v>
      </c>
      <c r="W1261">
        <v>7.8529999999999998</v>
      </c>
    </row>
    <row r="1262" spans="1:23" x14ac:dyDescent="0.3">
      <c r="A1262" t="s">
        <v>1964</v>
      </c>
      <c r="B1262">
        <v>124</v>
      </c>
      <c r="C1262">
        <v>88</v>
      </c>
      <c r="D1262">
        <v>2975649</v>
      </c>
      <c r="E1262" t="s">
        <v>607</v>
      </c>
      <c r="F1262" t="s">
        <v>1581</v>
      </c>
      <c r="G1262" t="s">
        <v>3340</v>
      </c>
      <c r="H1262">
        <v>23864</v>
      </c>
      <c r="I1262">
        <v>142</v>
      </c>
      <c r="J1262" t="s">
        <v>29</v>
      </c>
      <c r="K1262" t="s">
        <v>200</v>
      </c>
      <c r="L1262">
        <v>30000000</v>
      </c>
      <c r="M1262">
        <v>2006</v>
      </c>
      <c r="N1262">
        <v>7</v>
      </c>
      <c r="O1262">
        <v>-27024351</v>
      </c>
      <c r="S1262" t="s">
        <v>2734</v>
      </c>
      <c r="T1262">
        <v>111</v>
      </c>
      <c r="U1262">
        <v>6.2</v>
      </c>
      <c r="V1262">
        <v>6.24</v>
      </c>
      <c r="W1262">
        <v>7.8529999999999998</v>
      </c>
    </row>
    <row r="1263" spans="1:23" x14ac:dyDescent="0.3">
      <c r="A1263" t="s">
        <v>1702</v>
      </c>
      <c r="B1263">
        <v>260</v>
      </c>
      <c r="C1263">
        <v>132</v>
      </c>
      <c r="D1263">
        <v>1865774</v>
      </c>
      <c r="E1263" t="s">
        <v>3341</v>
      </c>
      <c r="F1263" t="s">
        <v>176</v>
      </c>
      <c r="G1263" t="s">
        <v>3342</v>
      </c>
      <c r="H1263">
        <v>87682</v>
      </c>
      <c r="I1263">
        <v>174</v>
      </c>
      <c r="J1263" t="s">
        <v>29</v>
      </c>
      <c r="K1263" t="s">
        <v>200</v>
      </c>
      <c r="L1263">
        <v>30000000</v>
      </c>
      <c r="M1263">
        <v>2015</v>
      </c>
      <c r="N1263">
        <v>7</v>
      </c>
      <c r="O1263">
        <v>-28134226</v>
      </c>
      <c r="S1263" t="s">
        <v>2734</v>
      </c>
      <c r="T1263">
        <v>111</v>
      </c>
      <c r="U1263">
        <v>6.2</v>
      </c>
      <c r="V1263">
        <v>6.24</v>
      </c>
      <c r="W1263">
        <v>7.8529999999999998</v>
      </c>
    </row>
    <row r="1264" spans="1:23" x14ac:dyDescent="0.3">
      <c r="A1264" t="s">
        <v>1650</v>
      </c>
      <c r="B1264">
        <v>121</v>
      </c>
      <c r="C1264">
        <v>113</v>
      </c>
      <c r="D1264">
        <v>55350897</v>
      </c>
      <c r="E1264" t="s">
        <v>1066</v>
      </c>
      <c r="F1264" t="s">
        <v>313</v>
      </c>
      <c r="G1264" t="s">
        <v>3343</v>
      </c>
      <c r="H1264">
        <v>83560</v>
      </c>
      <c r="I1264">
        <v>619</v>
      </c>
      <c r="J1264" t="s">
        <v>29</v>
      </c>
      <c r="K1264" t="s">
        <v>30</v>
      </c>
      <c r="L1264">
        <v>85000000</v>
      </c>
      <c r="M1264">
        <v>1998</v>
      </c>
      <c r="N1264">
        <v>7</v>
      </c>
      <c r="O1264">
        <v>-29649103</v>
      </c>
      <c r="S1264" t="s">
        <v>3344</v>
      </c>
      <c r="T1264">
        <v>112</v>
      </c>
      <c r="U1264">
        <v>6.3</v>
      </c>
      <c r="V1264">
        <v>6.23</v>
      </c>
      <c r="W1264">
        <v>7.8529999999999998</v>
      </c>
    </row>
    <row r="1265" spans="1:23" x14ac:dyDescent="0.3">
      <c r="A1265" t="s">
        <v>1999</v>
      </c>
      <c r="B1265">
        <v>539</v>
      </c>
      <c r="C1265">
        <v>124</v>
      </c>
      <c r="D1265">
        <v>89021735</v>
      </c>
      <c r="E1265" t="s">
        <v>3345</v>
      </c>
      <c r="F1265" t="s">
        <v>27</v>
      </c>
      <c r="G1265" t="s">
        <v>3346</v>
      </c>
      <c r="H1265">
        <v>387436</v>
      </c>
      <c r="I1265">
        <v>892</v>
      </c>
      <c r="J1265" t="s">
        <v>29</v>
      </c>
      <c r="K1265" t="s">
        <v>30</v>
      </c>
      <c r="L1265">
        <v>120000000</v>
      </c>
      <c r="M1265">
        <v>2013</v>
      </c>
      <c r="N1265">
        <v>7</v>
      </c>
      <c r="O1265">
        <v>-30978265</v>
      </c>
      <c r="S1265" t="s">
        <v>3344</v>
      </c>
      <c r="T1265">
        <v>112</v>
      </c>
      <c r="U1265">
        <v>6.3</v>
      </c>
      <c r="V1265">
        <v>6.23</v>
      </c>
      <c r="W1265">
        <v>7.8529999999999998</v>
      </c>
    </row>
    <row r="1266" spans="1:23" x14ac:dyDescent="0.3">
      <c r="A1266" t="s">
        <v>1115</v>
      </c>
      <c r="B1266">
        <v>76</v>
      </c>
      <c r="C1266">
        <v>136</v>
      </c>
      <c r="D1266">
        <v>37901509</v>
      </c>
      <c r="E1266" t="s">
        <v>283</v>
      </c>
      <c r="F1266" t="s">
        <v>93</v>
      </c>
      <c r="G1266" t="s">
        <v>3347</v>
      </c>
      <c r="H1266">
        <v>96385</v>
      </c>
      <c r="I1266">
        <v>119</v>
      </c>
      <c r="J1266" t="s">
        <v>29</v>
      </c>
      <c r="K1266" t="s">
        <v>30</v>
      </c>
      <c r="L1266">
        <v>70000000</v>
      </c>
      <c r="M1266">
        <v>1997</v>
      </c>
      <c r="N1266">
        <v>7</v>
      </c>
      <c r="O1266">
        <v>-32098491</v>
      </c>
      <c r="S1266" t="s">
        <v>3348</v>
      </c>
      <c r="T1266">
        <v>98.5</v>
      </c>
      <c r="U1266">
        <v>6.3</v>
      </c>
      <c r="V1266">
        <v>6.23</v>
      </c>
      <c r="W1266">
        <v>7.8529999999999998</v>
      </c>
    </row>
    <row r="1267" spans="1:23" x14ac:dyDescent="0.3">
      <c r="A1267" t="s">
        <v>1646</v>
      </c>
      <c r="B1267">
        <v>488</v>
      </c>
      <c r="C1267">
        <v>126</v>
      </c>
      <c r="D1267">
        <v>4563029</v>
      </c>
      <c r="E1267" t="s">
        <v>1449</v>
      </c>
      <c r="F1267" t="s">
        <v>2393</v>
      </c>
      <c r="G1267" t="s">
        <v>3349</v>
      </c>
      <c r="H1267">
        <v>181472</v>
      </c>
      <c r="I1267">
        <v>514</v>
      </c>
      <c r="J1267" t="s">
        <v>29</v>
      </c>
      <c r="K1267" t="s">
        <v>272</v>
      </c>
      <c r="L1267">
        <v>39200000</v>
      </c>
      <c r="M1267">
        <v>2013</v>
      </c>
      <c r="N1267">
        <v>7</v>
      </c>
      <c r="O1267">
        <v>-34636971</v>
      </c>
      <c r="S1267" t="s">
        <v>3348</v>
      </c>
      <c r="T1267">
        <v>98.5</v>
      </c>
      <c r="U1267">
        <v>6.3</v>
      </c>
      <c r="V1267">
        <v>6.23</v>
      </c>
      <c r="W1267">
        <v>7.8529999999999998</v>
      </c>
    </row>
    <row r="1268" spans="1:23" x14ac:dyDescent="0.3">
      <c r="A1268" t="s">
        <v>724</v>
      </c>
      <c r="B1268">
        <v>189</v>
      </c>
      <c r="C1268">
        <v>114</v>
      </c>
      <c r="D1268">
        <v>6565495</v>
      </c>
      <c r="E1268" t="s">
        <v>588</v>
      </c>
      <c r="F1268" t="s">
        <v>1852</v>
      </c>
      <c r="G1268" t="s">
        <v>3350</v>
      </c>
      <c r="H1268">
        <v>36455</v>
      </c>
      <c r="I1268">
        <v>229</v>
      </c>
      <c r="J1268" t="s">
        <v>139</v>
      </c>
      <c r="K1268" t="s">
        <v>926</v>
      </c>
      <c r="L1268">
        <v>45000000</v>
      </c>
      <c r="M1268">
        <v>2006</v>
      </c>
      <c r="N1268">
        <v>7</v>
      </c>
      <c r="O1268">
        <v>-38434505</v>
      </c>
      <c r="S1268" t="s">
        <v>3351</v>
      </c>
      <c r="T1268">
        <v>94.5</v>
      </c>
      <c r="U1268">
        <v>6.1</v>
      </c>
      <c r="V1268">
        <v>6.23</v>
      </c>
      <c r="W1268">
        <v>7.8529999999999998</v>
      </c>
    </row>
    <row r="1269" spans="1:23" x14ac:dyDescent="0.3">
      <c r="A1269" t="s">
        <v>3103</v>
      </c>
      <c r="B1269">
        <v>16</v>
      </c>
      <c r="C1269">
        <v>107</v>
      </c>
      <c r="D1269">
        <v>700000</v>
      </c>
      <c r="E1269" t="s">
        <v>3352</v>
      </c>
      <c r="F1269" t="s">
        <v>3353</v>
      </c>
      <c r="G1269" t="s">
        <v>3354</v>
      </c>
      <c r="H1269">
        <v>24438</v>
      </c>
      <c r="I1269">
        <v>78</v>
      </c>
      <c r="J1269" t="s">
        <v>90</v>
      </c>
      <c r="K1269" t="s">
        <v>241</v>
      </c>
      <c r="L1269">
        <v>50000000</v>
      </c>
      <c r="M1269">
        <v>1993</v>
      </c>
      <c r="N1269">
        <v>7</v>
      </c>
      <c r="O1269">
        <v>-49300000</v>
      </c>
      <c r="S1269" t="s">
        <v>3355</v>
      </c>
      <c r="T1269">
        <v>143</v>
      </c>
      <c r="U1269">
        <v>6.2</v>
      </c>
      <c r="V1269">
        <v>6.2</v>
      </c>
      <c r="W1269">
        <v>7.8529999999999998</v>
      </c>
    </row>
    <row r="1270" spans="1:23" x14ac:dyDescent="0.3">
      <c r="A1270" t="s">
        <v>392</v>
      </c>
      <c r="B1270">
        <v>289</v>
      </c>
      <c r="C1270">
        <v>122</v>
      </c>
      <c r="D1270">
        <v>24985612</v>
      </c>
      <c r="E1270" t="s">
        <v>3356</v>
      </c>
      <c r="F1270" t="s">
        <v>464</v>
      </c>
      <c r="G1270" t="s">
        <v>3357</v>
      </c>
      <c r="H1270">
        <v>71782</v>
      </c>
      <c r="I1270">
        <v>161</v>
      </c>
      <c r="J1270" t="s">
        <v>29</v>
      </c>
      <c r="K1270" t="s">
        <v>30</v>
      </c>
      <c r="L1270">
        <v>100000000</v>
      </c>
      <c r="M1270">
        <v>2015</v>
      </c>
      <c r="N1270">
        <v>7</v>
      </c>
      <c r="O1270">
        <v>-75014388</v>
      </c>
      <c r="S1270" t="s">
        <v>3358</v>
      </c>
      <c r="T1270">
        <v>131</v>
      </c>
      <c r="U1270">
        <v>6.2</v>
      </c>
      <c r="V1270">
        <v>6.2</v>
      </c>
      <c r="W1270">
        <v>7.8529999999999998</v>
      </c>
    </row>
    <row r="1271" spans="1:23" x14ac:dyDescent="0.3">
      <c r="A1271" t="s">
        <v>404</v>
      </c>
      <c r="B1271">
        <v>575</v>
      </c>
      <c r="C1271">
        <v>131</v>
      </c>
      <c r="D1271">
        <v>101785482</v>
      </c>
      <c r="E1271" t="s">
        <v>248</v>
      </c>
      <c r="F1271" t="s">
        <v>930</v>
      </c>
      <c r="G1271" t="s">
        <v>3359</v>
      </c>
      <c r="H1271">
        <v>381148</v>
      </c>
      <c r="I1271">
        <v>1106</v>
      </c>
      <c r="J1271" t="s">
        <v>29</v>
      </c>
      <c r="K1271" t="s">
        <v>30</v>
      </c>
      <c r="L1271">
        <v>190000000</v>
      </c>
      <c r="M1271">
        <v>2013</v>
      </c>
      <c r="N1271">
        <v>7</v>
      </c>
      <c r="O1271">
        <v>-88214518</v>
      </c>
      <c r="S1271" t="s">
        <v>3360</v>
      </c>
      <c r="T1271">
        <v>123</v>
      </c>
      <c r="U1271">
        <v>6.2</v>
      </c>
      <c r="V1271">
        <v>6.2</v>
      </c>
      <c r="W1271">
        <v>7.8529999999999998</v>
      </c>
    </row>
    <row r="1272" spans="1:23" x14ac:dyDescent="0.3">
      <c r="A1272" t="s">
        <v>746</v>
      </c>
      <c r="B1272">
        <v>142</v>
      </c>
      <c r="C1272">
        <v>114</v>
      </c>
      <c r="D1272">
        <v>26871</v>
      </c>
      <c r="E1272" t="s">
        <v>1576</v>
      </c>
      <c r="F1272" t="s">
        <v>93</v>
      </c>
      <c r="G1272" t="s">
        <v>3361</v>
      </c>
      <c r="H1272">
        <v>121259</v>
      </c>
      <c r="I1272">
        <v>361</v>
      </c>
      <c r="J1272" t="s">
        <v>29</v>
      </c>
      <c r="K1272" t="s">
        <v>227</v>
      </c>
      <c r="L1272">
        <v>92000000</v>
      </c>
      <c r="M1272">
        <v>2001</v>
      </c>
      <c r="N1272">
        <v>7</v>
      </c>
      <c r="O1272">
        <v>-91973129</v>
      </c>
      <c r="S1272" t="s">
        <v>3362</v>
      </c>
      <c r="T1272">
        <v>121</v>
      </c>
      <c r="U1272">
        <v>6.2</v>
      </c>
      <c r="V1272">
        <v>6.2</v>
      </c>
      <c r="W1272">
        <v>7.8529999999999998</v>
      </c>
    </row>
    <row r="1273" spans="1:23" x14ac:dyDescent="0.3">
      <c r="A1273" t="s">
        <v>1646</v>
      </c>
      <c r="B1273">
        <v>363</v>
      </c>
      <c r="C1273">
        <v>110</v>
      </c>
      <c r="D1273">
        <v>2201412</v>
      </c>
      <c r="E1273" t="s">
        <v>3363</v>
      </c>
      <c r="F1273" t="s">
        <v>3364</v>
      </c>
      <c r="G1273" t="s">
        <v>3365</v>
      </c>
      <c r="H1273">
        <v>68883</v>
      </c>
      <c r="I1273">
        <v>279</v>
      </c>
      <c r="J1273" t="s">
        <v>133</v>
      </c>
      <c r="K1273" t="s">
        <v>272</v>
      </c>
      <c r="L1273">
        <v>12215500000</v>
      </c>
      <c r="M1273">
        <v>2006</v>
      </c>
      <c r="N1273">
        <v>7</v>
      </c>
      <c r="O1273">
        <v>-12213298588</v>
      </c>
      <c r="S1273" t="s">
        <v>3366</v>
      </c>
      <c r="T1273">
        <v>121</v>
      </c>
      <c r="U1273">
        <v>6.2</v>
      </c>
      <c r="V1273">
        <v>6.2</v>
      </c>
      <c r="W1273">
        <v>7.8529999999999998</v>
      </c>
    </row>
    <row r="1274" spans="1:23" x14ac:dyDescent="0.3">
      <c r="A1274" t="s">
        <v>2878</v>
      </c>
      <c r="B1274">
        <v>185</v>
      </c>
      <c r="C1274">
        <v>154</v>
      </c>
      <c r="D1274">
        <v>306124059</v>
      </c>
      <c r="E1274" t="s">
        <v>248</v>
      </c>
      <c r="F1274" t="s">
        <v>665</v>
      </c>
      <c r="G1274" t="s">
        <v>3367</v>
      </c>
      <c r="H1274">
        <v>430055</v>
      </c>
      <c r="I1274">
        <v>856</v>
      </c>
      <c r="J1274" t="s">
        <v>29</v>
      </c>
      <c r="K1274" t="s">
        <v>30</v>
      </c>
      <c r="L1274">
        <v>75000000</v>
      </c>
      <c r="M1274">
        <v>1996</v>
      </c>
      <c r="N1274">
        <v>6.9</v>
      </c>
      <c r="O1274">
        <v>231124059</v>
      </c>
      <c r="S1274" t="s">
        <v>3368</v>
      </c>
      <c r="T1274">
        <v>118</v>
      </c>
      <c r="U1274">
        <v>6.2</v>
      </c>
      <c r="V1274">
        <v>6.2</v>
      </c>
      <c r="W1274">
        <v>7.8529999999999998</v>
      </c>
    </row>
    <row r="1275" spans="1:23" x14ac:dyDescent="0.3">
      <c r="A1275" t="s">
        <v>1668</v>
      </c>
      <c r="B1275">
        <v>57</v>
      </c>
      <c r="C1275">
        <v>125</v>
      </c>
      <c r="D1275">
        <v>219200000</v>
      </c>
      <c r="E1275" t="s">
        <v>3369</v>
      </c>
      <c r="F1275" t="s">
        <v>313</v>
      </c>
      <c r="G1275" t="s">
        <v>3370</v>
      </c>
      <c r="H1275">
        <v>181380</v>
      </c>
      <c r="I1275">
        <v>223</v>
      </c>
      <c r="J1275" t="s">
        <v>29</v>
      </c>
      <c r="K1275" t="s">
        <v>30</v>
      </c>
      <c r="L1275">
        <v>25000000</v>
      </c>
      <c r="M1275">
        <v>1993</v>
      </c>
      <c r="N1275">
        <v>6.9</v>
      </c>
      <c r="O1275">
        <v>194200000</v>
      </c>
      <c r="S1275" t="s">
        <v>2920</v>
      </c>
      <c r="T1275">
        <v>113</v>
      </c>
      <c r="U1275">
        <v>6.6</v>
      </c>
      <c r="V1275">
        <v>6.2</v>
      </c>
      <c r="W1275">
        <v>7.8529999999999998</v>
      </c>
    </row>
    <row r="1276" spans="1:23" x14ac:dyDescent="0.3">
      <c r="A1276" t="s">
        <v>3371</v>
      </c>
      <c r="B1276">
        <v>82</v>
      </c>
      <c r="C1276">
        <v>125</v>
      </c>
      <c r="D1276">
        <v>178406268</v>
      </c>
      <c r="E1276" t="s">
        <v>289</v>
      </c>
      <c r="F1276" t="s">
        <v>2153</v>
      </c>
      <c r="G1276" t="s">
        <v>3372</v>
      </c>
      <c r="H1276">
        <v>213476</v>
      </c>
      <c r="I1276">
        <v>271</v>
      </c>
      <c r="J1276" t="s">
        <v>29</v>
      </c>
      <c r="K1276" t="s">
        <v>30</v>
      </c>
      <c r="L1276">
        <v>14000000</v>
      </c>
      <c r="M1276">
        <v>1990</v>
      </c>
      <c r="N1276">
        <v>6.9</v>
      </c>
      <c r="O1276">
        <v>164406268</v>
      </c>
      <c r="S1276" t="s">
        <v>3373</v>
      </c>
      <c r="T1276">
        <v>113</v>
      </c>
      <c r="U1276">
        <v>6.45</v>
      </c>
      <c r="V1276">
        <v>6.2</v>
      </c>
      <c r="W1276">
        <v>7.8529999999999998</v>
      </c>
    </row>
    <row r="1277" spans="1:23" x14ac:dyDescent="0.3">
      <c r="A1277" t="s">
        <v>746</v>
      </c>
      <c r="B1277">
        <v>173</v>
      </c>
      <c r="C1277">
        <v>110</v>
      </c>
      <c r="D1277">
        <v>176781728</v>
      </c>
      <c r="E1277" t="s">
        <v>191</v>
      </c>
      <c r="F1277" t="s">
        <v>649</v>
      </c>
      <c r="G1277" t="s">
        <v>3374</v>
      </c>
      <c r="H1277">
        <v>219171</v>
      </c>
      <c r="I1277">
        <v>388</v>
      </c>
      <c r="J1277" t="s">
        <v>29</v>
      </c>
      <c r="K1277" t="s">
        <v>30</v>
      </c>
      <c r="L1277">
        <v>15000000</v>
      </c>
      <c r="M1277">
        <v>1986</v>
      </c>
      <c r="N1277">
        <v>6.9</v>
      </c>
      <c r="O1277">
        <v>161781728</v>
      </c>
      <c r="S1277" t="s">
        <v>2920</v>
      </c>
      <c r="T1277">
        <v>113</v>
      </c>
      <c r="U1277">
        <v>6.6</v>
      </c>
      <c r="V1277">
        <v>6.2</v>
      </c>
      <c r="W1277">
        <v>7.8529999999999998</v>
      </c>
    </row>
    <row r="1278" spans="1:23" x14ac:dyDescent="0.3">
      <c r="A1278" t="s">
        <v>3054</v>
      </c>
      <c r="B1278">
        <v>94</v>
      </c>
      <c r="C1278">
        <v>119</v>
      </c>
      <c r="D1278">
        <v>156645693</v>
      </c>
      <c r="E1278" t="s">
        <v>1294</v>
      </c>
      <c r="F1278" t="s">
        <v>1714</v>
      </c>
      <c r="G1278" t="s">
        <v>3375</v>
      </c>
      <c r="H1278">
        <v>55101</v>
      </c>
      <c r="I1278">
        <v>201</v>
      </c>
      <c r="J1278" t="s">
        <v>29</v>
      </c>
      <c r="K1278" t="s">
        <v>30</v>
      </c>
      <c r="L1278">
        <v>14000000</v>
      </c>
      <c r="M1278">
        <v>1987</v>
      </c>
      <c r="N1278">
        <v>6.9</v>
      </c>
      <c r="O1278">
        <v>142645693</v>
      </c>
      <c r="S1278" t="s">
        <v>3373</v>
      </c>
      <c r="T1278">
        <v>113</v>
      </c>
      <c r="U1278">
        <v>6.45</v>
      </c>
      <c r="V1278">
        <v>6.2</v>
      </c>
      <c r="W1278">
        <v>7.8529999999999998</v>
      </c>
    </row>
    <row r="1279" spans="1:23" x14ac:dyDescent="0.3">
      <c r="A1279" t="s">
        <v>802</v>
      </c>
      <c r="B1279">
        <v>152</v>
      </c>
      <c r="C1279">
        <v>97</v>
      </c>
      <c r="D1279">
        <v>173381405</v>
      </c>
      <c r="E1279" t="s">
        <v>3376</v>
      </c>
      <c r="F1279" t="s">
        <v>1299</v>
      </c>
      <c r="G1279" t="s">
        <v>3377</v>
      </c>
      <c r="H1279">
        <v>147597</v>
      </c>
      <c r="I1279">
        <v>395</v>
      </c>
      <c r="J1279" t="s">
        <v>29</v>
      </c>
      <c r="K1279" t="s">
        <v>30</v>
      </c>
      <c r="L1279">
        <v>33000000</v>
      </c>
      <c r="M1279">
        <v>2003</v>
      </c>
      <c r="N1279">
        <v>6.9</v>
      </c>
      <c r="O1279">
        <v>140381405</v>
      </c>
      <c r="S1279" t="s">
        <v>3378</v>
      </c>
      <c r="T1279">
        <v>110</v>
      </c>
      <c r="U1279">
        <v>6.2</v>
      </c>
      <c r="V1279">
        <v>6.2</v>
      </c>
      <c r="W1279">
        <v>7.8529999999999998</v>
      </c>
    </row>
    <row r="1280" spans="1:23" x14ac:dyDescent="0.3">
      <c r="A1280" t="s">
        <v>2272</v>
      </c>
      <c r="B1280">
        <v>181</v>
      </c>
      <c r="C1280">
        <v>86</v>
      </c>
      <c r="D1280">
        <v>193136719</v>
      </c>
      <c r="E1280" t="s">
        <v>316</v>
      </c>
      <c r="F1280" t="s">
        <v>1754</v>
      </c>
      <c r="G1280" t="s">
        <v>3379</v>
      </c>
      <c r="H1280">
        <v>266636</v>
      </c>
      <c r="I1280">
        <v>385</v>
      </c>
      <c r="J1280" t="s">
        <v>29</v>
      </c>
      <c r="K1280" t="s">
        <v>30</v>
      </c>
      <c r="L1280">
        <v>75000000</v>
      </c>
      <c r="M1280">
        <v>2005</v>
      </c>
      <c r="N1280">
        <v>6.9</v>
      </c>
      <c r="O1280">
        <v>118136719</v>
      </c>
      <c r="S1280" t="s">
        <v>3380</v>
      </c>
      <c r="T1280">
        <v>109</v>
      </c>
      <c r="U1280">
        <v>6.2</v>
      </c>
      <c r="V1280">
        <v>6.2</v>
      </c>
      <c r="W1280">
        <v>7.8529999999999998</v>
      </c>
    </row>
    <row r="1281" spans="1:23" x14ac:dyDescent="0.3">
      <c r="A1281" t="s">
        <v>1254</v>
      </c>
      <c r="B1281">
        <v>67</v>
      </c>
      <c r="C1281">
        <v>155</v>
      </c>
      <c r="D1281">
        <v>165500000</v>
      </c>
      <c r="E1281" t="s">
        <v>1660</v>
      </c>
      <c r="F1281" t="s">
        <v>398</v>
      </c>
      <c r="G1281" t="s">
        <v>3381</v>
      </c>
      <c r="H1281">
        <v>145257</v>
      </c>
      <c r="I1281">
        <v>322</v>
      </c>
      <c r="J1281" t="s">
        <v>29</v>
      </c>
      <c r="K1281" t="s">
        <v>30</v>
      </c>
      <c r="L1281">
        <v>48000000</v>
      </c>
      <c r="M1281">
        <v>1991</v>
      </c>
      <c r="N1281">
        <v>6.9</v>
      </c>
      <c r="O1281">
        <v>117500000</v>
      </c>
      <c r="S1281" t="s">
        <v>3382</v>
      </c>
      <c r="T1281">
        <v>109</v>
      </c>
      <c r="U1281">
        <v>6.2</v>
      </c>
      <c r="V1281">
        <v>6.2</v>
      </c>
      <c r="W1281">
        <v>7.8529999999999998</v>
      </c>
    </row>
    <row r="1282" spans="1:23" x14ac:dyDescent="0.3">
      <c r="A1282" t="s">
        <v>2093</v>
      </c>
      <c r="B1282">
        <v>164</v>
      </c>
      <c r="C1282">
        <v>115</v>
      </c>
      <c r="D1282">
        <v>195329763</v>
      </c>
      <c r="E1282" t="s">
        <v>849</v>
      </c>
      <c r="F1282" t="s">
        <v>3062</v>
      </c>
      <c r="G1282" t="s">
        <v>3383</v>
      </c>
      <c r="H1282">
        <v>194249</v>
      </c>
      <c r="I1282">
        <v>253</v>
      </c>
      <c r="J1282" t="s">
        <v>29</v>
      </c>
      <c r="K1282" t="s">
        <v>30</v>
      </c>
      <c r="L1282">
        <v>80000000</v>
      </c>
      <c r="M1282">
        <v>2006</v>
      </c>
      <c r="N1282">
        <v>6.9</v>
      </c>
      <c r="O1282">
        <v>115329763</v>
      </c>
      <c r="S1282" t="s">
        <v>3384</v>
      </c>
      <c r="T1282">
        <v>106</v>
      </c>
      <c r="U1282">
        <v>6.2</v>
      </c>
      <c r="V1282">
        <v>6.2</v>
      </c>
      <c r="W1282">
        <v>7.8529999999999998</v>
      </c>
    </row>
    <row r="1283" spans="1:23" x14ac:dyDescent="0.3">
      <c r="A1283" t="s">
        <v>798</v>
      </c>
      <c r="B1283">
        <v>284</v>
      </c>
      <c r="C1283">
        <v>150</v>
      </c>
      <c r="D1283">
        <v>291709845</v>
      </c>
      <c r="E1283" t="s">
        <v>1674</v>
      </c>
      <c r="F1283" t="s">
        <v>1574</v>
      </c>
      <c r="G1283" t="s">
        <v>3385</v>
      </c>
      <c r="H1283">
        <v>286506</v>
      </c>
      <c r="I1283">
        <v>1463</v>
      </c>
      <c r="J1283" t="s">
        <v>29</v>
      </c>
      <c r="K1283" t="s">
        <v>30</v>
      </c>
      <c r="L1283">
        <v>180000000</v>
      </c>
      <c r="M1283">
        <v>2005</v>
      </c>
      <c r="N1283">
        <v>6.9</v>
      </c>
      <c r="O1283">
        <v>111709845</v>
      </c>
      <c r="S1283" t="s">
        <v>3386</v>
      </c>
      <c r="T1283">
        <v>103</v>
      </c>
      <c r="U1283">
        <v>6.2</v>
      </c>
      <c r="V1283">
        <v>6.2</v>
      </c>
      <c r="W1283">
        <v>7.8529999999999998</v>
      </c>
    </row>
    <row r="1284" spans="1:23" x14ac:dyDescent="0.3">
      <c r="A1284" t="s">
        <v>3387</v>
      </c>
      <c r="B1284">
        <v>57</v>
      </c>
      <c r="C1284">
        <v>114</v>
      </c>
      <c r="D1284">
        <v>119938730</v>
      </c>
      <c r="E1284" t="s">
        <v>1116</v>
      </c>
      <c r="F1284" t="s">
        <v>3388</v>
      </c>
      <c r="G1284" t="s">
        <v>3389</v>
      </c>
      <c r="H1284">
        <v>265818</v>
      </c>
      <c r="I1284">
        <v>213</v>
      </c>
      <c r="J1284" t="s">
        <v>29</v>
      </c>
      <c r="K1284" t="s">
        <v>30</v>
      </c>
      <c r="L1284">
        <v>18000000</v>
      </c>
      <c r="M1284">
        <v>1994</v>
      </c>
      <c r="N1284">
        <v>6.9</v>
      </c>
      <c r="O1284">
        <v>101938730</v>
      </c>
      <c r="S1284" t="s">
        <v>3390</v>
      </c>
      <c r="T1284">
        <v>103</v>
      </c>
      <c r="U1284">
        <v>6.2</v>
      </c>
      <c r="V1284">
        <v>6.2</v>
      </c>
      <c r="W1284">
        <v>7.8529999999999998</v>
      </c>
    </row>
    <row r="1285" spans="1:23" x14ac:dyDescent="0.3">
      <c r="A1285" t="s">
        <v>3391</v>
      </c>
      <c r="B1285">
        <v>340</v>
      </c>
      <c r="C1285">
        <v>106</v>
      </c>
      <c r="D1285">
        <v>117528646</v>
      </c>
      <c r="E1285" t="s">
        <v>338</v>
      </c>
      <c r="F1285" t="s">
        <v>150</v>
      </c>
      <c r="G1285" t="s">
        <v>3392</v>
      </c>
      <c r="H1285">
        <v>353442</v>
      </c>
      <c r="I1285">
        <v>387</v>
      </c>
      <c r="J1285" t="s">
        <v>29</v>
      </c>
      <c r="K1285" t="s">
        <v>30</v>
      </c>
      <c r="L1285">
        <v>35000000</v>
      </c>
      <c r="M1285">
        <v>2011</v>
      </c>
      <c r="N1285">
        <v>6.9</v>
      </c>
      <c r="O1285">
        <v>82528646</v>
      </c>
      <c r="S1285" t="s">
        <v>3393</v>
      </c>
      <c r="T1285">
        <v>103</v>
      </c>
      <c r="U1285">
        <v>6.2</v>
      </c>
      <c r="V1285">
        <v>6.2</v>
      </c>
      <c r="W1285">
        <v>7.8529999999999998</v>
      </c>
    </row>
    <row r="1286" spans="1:23" x14ac:dyDescent="0.3">
      <c r="A1286" t="s">
        <v>1183</v>
      </c>
      <c r="B1286">
        <v>673</v>
      </c>
      <c r="C1286">
        <v>183</v>
      </c>
      <c r="D1286">
        <v>330249062</v>
      </c>
      <c r="E1286" t="s">
        <v>248</v>
      </c>
      <c r="F1286" t="s">
        <v>1256</v>
      </c>
      <c r="G1286" t="s">
        <v>3394</v>
      </c>
      <c r="H1286">
        <v>371639</v>
      </c>
      <c r="I1286">
        <v>3018</v>
      </c>
      <c r="J1286" t="s">
        <v>29</v>
      </c>
      <c r="K1286" t="s">
        <v>30</v>
      </c>
      <c r="L1286">
        <v>250000000</v>
      </c>
      <c r="M1286">
        <v>2016</v>
      </c>
      <c r="N1286">
        <v>6.9</v>
      </c>
      <c r="O1286">
        <v>80249062</v>
      </c>
      <c r="S1286" t="s">
        <v>3395</v>
      </c>
      <c r="T1286">
        <v>102</v>
      </c>
      <c r="U1286">
        <v>6.2</v>
      </c>
      <c r="V1286">
        <v>6.2</v>
      </c>
      <c r="W1286">
        <v>7.8529999999999998</v>
      </c>
    </row>
    <row r="1287" spans="1:23" x14ac:dyDescent="0.3">
      <c r="A1287" t="s">
        <v>3396</v>
      </c>
      <c r="B1287">
        <v>52</v>
      </c>
      <c r="C1287">
        <v>117</v>
      </c>
      <c r="D1287">
        <v>85300000</v>
      </c>
      <c r="E1287" t="s">
        <v>3397</v>
      </c>
      <c r="F1287" t="s">
        <v>520</v>
      </c>
      <c r="G1287" t="s">
        <v>3398</v>
      </c>
      <c r="H1287">
        <v>48629</v>
      </c>
      <c r="I1287">
        <v>134</v>
      </c>
      <c r="J1287" t="s">
        <v>29</v>
      </c>
      <c r="K1287" t="s">
        <v>30</v>
      </c>
      <c r="L1287">
        <v>10000000</v>
      </c>
      <c r="M1287">
        <v>1981</v>
      </c>
      <c r="N1287">
        <v>6.9</v>
      </c>
      <c r="O1287">
        <v>75300000</v>
      </c>
      <c r="S1287" t="s">
        <v>3399</v>
      </c>
      <c r="T1287">
        <v>101</v>
      </c>
      <c r="U1287">
        <v>6.2</v>
      </c>
      <c r="V1287">
        <v>6.2</v>
      </c>
      <c r="W1287">
        <v>7.8529999999999998</v>
      </c>
    </row>
    <row r="1288" spans="1:23" x14ac:dyDescent="0.3">
      <c r="A1288" t="s">
        <v>2827</v>
      </c>
      <c r="B1288">
        <v>193</v>
      </c>
      <c r="C1288">
        <v>131</v>
      </c>
      <c r="D1288">
        <v>173005002</v>
      </c>
      <c r="E1288" t="s">
        <v>3400</v>
      </c>
      <c r="F1288" t="s">
        <v>1302</v>
      </c>
      <c r="G1288" t="s">
        <v>3401</v>
      </c>
      <c r="H1288">
        <v>255447</v>
      </c>
      <c r="I1288">
        <v>692</v>
      </c>
      <c r="J1288" t="s">
        <v>29</v>
      </c>
      <c r="K1288" t="s">
        <v>30</v>
      </c>
      <c r="L1288">
        <v>100000000</v>
      </c>
      <c r="M1288">
        <v>2004</v>
      </c>
      <c r="N1288">
        <v>6.9</v>
      </c>
      <c r="O1288">
        <v>73005002</v>
      </c>
      <c r="S1288" t="s">
        <v>3402</v>
      </c>
      <c r="T1288">
        <v>100</v>
      </c>
      <c r="U1288">
        <v>6.2</v>
      </c>
      <c r="V1288">
        <v>6.2</v>
      </c>
      <c r="W1288">
        <v>7.8529999999999998</v>
      </c>
    </row>
    <row r="1289" spans="1:23" x14ac:dyDescent="0.3">
      <c r="A1289" t="s">
        <v>2272</v>
      </c>
      <c r="B1289">
        <v>211</v>
      </c>
      <c r="C1289">
        <v>93</v>
      </c>
      <c r="D1289">
        <v>216366733</v>
      </c>
      <c r="E1289" t="s">
        <v>316</v>
      </c>
      <c r="F1289" t="s">
        <v>1754</v>
      </c>
      <c r="G1289" t="s">
        <v>3403</v>
      </c>
      <c r="H1289">
        <v>119213</v>
      </c>
      <c r="I1289">
        <v>154</v>
      </c>
      <c r="J1289" t="s">
        <v>29</v>
      </c>
      <c r="K1289" t="s">
        <v>30</v>
      </c>
      <c r="L1289">
        <v>145000000</v>
      </c>
      <c r="M1289">
        <v>2012</v>
      </c>
      <c r="N1289">
        <v>6.9</v>
      </c>
      <c r="O1289">
        <v>71366733</v>
      </c>
      <c r="S1289" t="s">
        <v>3404</v>
      </c>
      <c r="T1289">
        <v>98</v>
      </c>
      <c r="U1289">
        <v>6.2</v>
      </c>
      <c r="V1289">
        <v>6.2</v>
      </c>
      <c r="W1289">
        <v>7.8529999999999998</v>
      </c>
    </row>
    <row r="1290" spans="1:23" x14ac:dyDescent="0.3">
      <c r="A1290" t="s">
        <v>3198</v>
      </c>
      <c r="B1290">
        <v>61</v>
      </c>
      <c r="C1290">
        <v>78</v>
      </c>
      <c r="D1290">
        <v>72217000</v>
      </c>
      <c r="E1290" t="s">
        <v>676</v>
      </c>
      <c r="F1290" t="s">
        <v>3405</v>
      </c>
      <c r="G1290" t="s">
        <v>3406</v>
      </c>
      <c r="H1290">
        <v>216486</v>
      </c>
      <c r="I1290">
        <v>242</v>
      </c>
      <c r="J1290" t="s">
        <v>29</v>
      </c>
      <c r="K1290" t="s">
        <v>30</v>
      </c>
      <c r="L1290">
        <v>12000000</v>
      </c>
      <c r="M1290">
        <v>1994</v>
      </c>
      <c r="N1290">
        <v>6.9</v>
      </c>
      <c r="O1290">
        <v>60217000</v>
      </c>
      <c r="S1290" t="s">
        <v>3407</v>
      </c>
      <c r="T1290">
        <v>98</v>
      </c>
      <c r="U1290">
        <v>6.2</v>
      </c>
      <c r="V1290">
        <v>6.2</v>
      </c>
      <c r="W1290">
        <v>7.8529999999999998</v>
      </c>
    </row>
    <row r="1291" spans="1:23" x14ac:dyDescent="0.3">
      <c r="A1291" t="s">
        <v>2293</v>
      </c>
      <c r="B1291">
        <v>253</v>
      </c>
      <c r="C1291">
        <v>105</v>
      </c>
      <c r="D1291">
        <v>80050171</v>
      </c>
      <c r="E1291" t="s">
        <v>269</v>
      </c>
      <c r="F1291" t="s">
        <v>3408</v>
      </c>
      <c r="G1291" t="s">
        <v>3409</v>
      </c>
      <c r="H1291">
        <v>186982</v>
      </c>
      <c r="I1291">
        <v>491</v>
      </c>
      <c r="J1291" t="s">
        <v>29</v>
      </c>
      <c r="K1291" t="s">
        <v>30</v>
      </c>
      <c r="L1291">
        <v>20000000</v>
      </c>
      <c r="M1291">
        <v>2007</v>
      </c>
      <c r="N1291">
        <v>6.9</v>
      </c>
      <c r="O1291">
        <v>60050171</v>
      </c>
      <c r="S1291" t="s">
        <v>3410</v>
      </c>
      <c r="T1291">
        <v>97</v>
      </c>
      <c r="U1291">
        <v>6.2</v>
      </c>
      <c r="V1291">
        <v>6.2</v>
      </c>
      <c r="W1291">
        <v>7.8529999999999998</v>
      </c>
    </row>
    <row r="1292" spans="1:23" x14ac:dyDescent="0.3">
      <c r="A1292" t="s">
        <v>2293</v>
      </c>
      <c r="B1292">
        <v>253</v>
      </c>
      <c r="C1292">
        <v>105</v>
      </c>
      <c r="D1292">
        <v>80050171</v>
      </c>
      <c r="E1292" t="s">
        <v>269</v>
      </c>
      <c r="F1292" t="s">
        <v>3408</v>
      </c>
      <c r="G1292" t="s">
        <v>3409</v>
      </c>
      <c r="H1292">
        <v>186984</v>
      </c>
      <c r="I1292">
        <v>491</v>
      </c>
      <c r="J1292" t="s">
        <v>29</v>
      </c>
      <c r="K1292" t="s">
        <v>30</v>
      </c>
      <c r="L1292">
        <v>20000000</v>
      </c>
      <c r="M1292">
        <v>2007</v>
      </c>
      <c r="N1292">
        <v>6.9</v>
      </c>
      <c r="O1292">
        <v>60050171</v>
      </c>
      <c r="S1292" t="s">
        <v>3411</v>
      </c>
      <c r="T1292">
        <v>97</v>
      </c>
      <c r="U1292">
        <v>6.2</v>
      </c>
      <c r="V1292">
        <v>6.2</v>
      </c>
      <c r="W1292">
        <v>7.8529999999999998</v>
      </c>
    </row>
    <row r="1293" spans="1:23" x14ac:dyDescent="0.3">
      <c r="A1293" t="s">
        <v>1817</v>
      </c>
      <c r="B1293">
        <v>42</v>
      </c>
      <c r="C1293">
        <v>141</v>
      </c>
      <c r="D1293">
        <v>122012710</v>
      </c>
      <c r="E1293" t="s">
        <v>39</v>
      </c>
      <c r="F1293" t="s">
        <v>79</v>
      </c>
      <c r="G1293" t="s">
        <v>3412</v>
      </c>
      <c r="H1293">
        <v>69663</v>
      </c>
      <c r="I1293">
        <v>133</v>
      </c>
      <c r="J1293" t="s">
        <v>29</v>
      </c>
      <c r="K1293" t="s">
        <v>30</v>
      </c>
      <c r="L1293">
        <v>62000000</v>
      </c>
      <c r="M1293">
        <v>1994</v>
      </c>
      <c r="N1293">
        <v>6.9</v>
      </c>
      <c r="O1293">
        <v>60012710</v>
      </c>
      <c r="S1293" t="s">
        <v>1273</v>
      </c>
      <c r="T1293">
        <v>96.5</v>
      </c>
      <c r="U1293">
        <v>6.2</v>
      </c>
      <c r="V1293">
        <v>6.2</v>
      </c>
      <c r="W1293">
        <v>7.8529999999999998</v>
      </c>
    </row>
    <row r="1294" spans="1:23" x14ac:dyDescent="0.3">
      <c r="A1294" t="s">
        <v>2827</v>
      </c>
      <c r="B1294">
        <v>39</v>
      </c>
      <c r="C1294">
        <v>98</v>
      </c>
      <c r="D1294">
        <v>68856263</v>
      </c>
      <c r="E1294" t="s">
        <v>3413</v>
      </c>
      <c r="F1294" t="s">
        <v>3414</v>
      </c>
      <c r="G1294" t="s">
        <v>3415</v>
      </c>
      <c r="H1294">
        <v>69733</v>
      </c>
      <c r="I1294">
        <v>97</v>
      </c>
      <c r="J1294" t="s">
        <v>29</v>
      </c>
      <c r="K1294" t="s">
        <v>30</v>
      </c>
      <c r="L1294">
        <v>15000000</v>
      </c>
      <c r="M1294">
        <v>1993</v>
      </c>
      <c r="N1294">
        <v>6.9</v>
      </c>
      <c r="O1294">
        <v>53856263</v>
      </c>
      <c r="S1294" t="s">
        <v>1273</v>
      </c>
      <c r="T1294">
        <v>96.5</v>
      </c>
      <c r="U1294">
        <v>6.2</v>
      </c>
      <c r="V1294">
        <v>6.2</v>
      </c>
      <c r="W1294">
        <v>7.8529999999999998</v>
      </c>
    </row>
    <row r="1295" spans="1:23" x14ac:dyDescent="0.3">
      <c r="A1295" t="s">
        <v>1976</v>
      </c>
      <c r="B1295">
        <v>159</v>
      </c>
      <c r="C1295">
        <v>81</v>
      </c>
      <c r="D1295">
        <v>56536016</v>
      </c>
      <c r="E1295" t="s">
        <v>626</v>
      </c>
      <c r="F1295" t="s">
        <v>2707</v>
      </c>
      <c r="G1295" t="s">
        <v>3416</v>
      </c>
      <c r="H1295">
        <v>13523</v>
      </c>
      <c r="I1295">
        <v>95</v>
      </c>
      <c r="J1295" t="s">
        <v>29</v>
      </c>
      <c r="K1295" t="s">
        <v>30</v>
      </c>
      <c r="L1295">
        <v>4900000</v>
      </c>
      <c r="M1295">
        <v>2016</v>
      </c>
      <c r="N1295">
        <v>6.9</v>
      </c>
      <c r="O1295">
        <v>51636016</v>
      </c>
      <c r="S1295" t="s">
        <v>3417</v>
      </c>
      <c r="T1295">
        <v>96</v>
      </c>
      <c r="U1295">
        <v>6.2</v>
      </c>
      <c r="V1295">
        <v>6.2</v>
      </c>
      <c r="W1295">
        <v>7.8529999999999998</v>
      </c>
    </row>
    <row r="1296" spans="1:23" x14ac:dyDescent="0.3">
      <c r="A1296" t="s">
        <v>3205</v>
      </c>
      <c r="B1296">
        <v>220</v>
      </c>
      <c r="C1296">
        <v>92</v>
      </c>
      <c r="D1296">
        <v>44540956</v>
      </c>
      <c r="E1296" t="s">
        <v>676</v>
      </c>
      <c r="F1296" t="s">
        <v>3418</v>
      </c>
      <c r="G1296" t="s">
        <v>3419</v>
      </c>
      <c r="H1296">
        <v>161448</v>
      </c>
      <c r="I1296">
        <v>1473</v>
      </c>
      <c r="J1296" t="s">
        <v>29</v>
      </c>
      <c r="K1296" t="s">
        <v>30</v>
      </c>
      <c r="L1296">
        <v>400000</v>
      </c>
      <c r="M1296">
        <v>2004</v>
      </c>
      <c r="N1296">
        <v>6.9</v>
      </c>
      <c r="O1296">
        <v>44140956</v>
      </c>
      <c r="S1296" t="s">
        <v>2762</v>
      </c>
      <c r="T1296">
        <v>95</v>
      </c>
      <c r="U1296">
        <v>6.2</v>
      </c>
      <c r="V1296">
        <v>6.2</v>
      </c>
      <c r="W1296">
        <v>7.8529999999999998</v>
      </c>
    </row>
    <row r="1297" spans="1:23" x14ac:dyDescent="0.3">
      <c r="A1297" t="s">
        <v>2121</v>
      </c>
      <c r="B1297">
        <v>96</v>
      </c>
      <c r="C1297">
        <v>105</v>
      </c>
      <c r="D1297">
        <v>72077000</v>
      </c>
      <c r="E1297" t="s">
        <v>2312</v>
      </c>
      <c r="F1297" t="s">
        <v>781</v>
      </c>
      <c r="G1297" t="s">
        <v>3420</v>
      </c>
      <c r="H1297">
        <v>62986</v>
      </c>
      <c r="I1297">
        <v>150</v>
      </c>
      <c r="J1297" t="s">
        <v>29</v>
      </c>
      <c r="K1297" t="s">
        <v>30</v>
      </c>
      <c r="L1297">
        <v>30250000</v>
      </c>
      <c r="M1297">
        <v>1995</v>
      </c>
      <c r="N1297">
        <v>6.9</v>
      </c>
      <c r="O1297">
        <v>41827000</v>
      </c>
      <c r="S1297" t="s">
        <v>3421</v>
      </c>
      <c r="T1297">
        <v>94</v>
      </c>
      <c r="U1297">
        <v>6.2</v>
      </c>
      <c r="V1297">
        <v>6.2</v>
      </c>
      <c r="W1297">
        <v>7.8529999999999998</v>
      </c>
    </row>
    <row r="1298" spans="1:23" x14ac:dyDescent="0.3">
      <c r="A1298" t="s">
        <v>3422</v>
      </c>
      <c r="B1298">
        <v>173</v>
      </c>
      <c r="C1298">
        <v>101</v>
      </c>
      <c r="D1298">
        <v>67266300</v>
      </c>
      <c r="E1298" t="s">
        <v>676</v>
      </c>
      <c r="F1298" t="s">
        <v>3423</v>
      </c>
      <c r="G1298" t="s">
        <v>3424</v>
      </c>
      <c r="H1298">
        <v>195255</v>
      </c>
      <c r="I1298">
        <v>170</v>
      </c>
      <c r="J1298" t="s">
        <v>29</v>
      </c>
      <c r="K1298" t="s">
        <v>227</v>
      </c>
      <c r="L1298">
        <v>28000000</v>
      </c>
      <c r="M1298">
        <v>2008</v>
      </c>
      <c r="N1298">
        <v>6.9</v>
      </c>
      <c r="O1298">
        <v>39266300</v>
      </c>
      <c r="S1298" t="s">
        <v>3425</v>
      </c>
      <c r="T1298">
        <v>92</v>
      </c>
      <c r="U1298">
        <v>6.2</v>
      </c>
      <c r="V1298">
        <v>6.2</v>
      </c>
      <c r="W1298">
        <v>7.8529999999999998</v>
      </c>
    </row>
    <row r="1299" spans="1:23" x14ac:dyDescent="0.3">
      <c r="A1299" t="s">
        <v>1817</v>
      </c>
      <c r="B1299">
        <v>47</v>
      </c>
      <c r="C1299">
        <v>117</v>
      </c>
      <c r="D1299">
        <v>83287363</v>
      </c>
      <c r="E1299" t="s">
        <v>175</v>
      </c>
      <c r="F1299" t="s">
        <v>79</v>
      </c>
      <c r="G1299" t="s">
        <v>3426</v>
      </c>
      <c r="H1299">
        <v>81442</v>
      </c>
      <c r="I1299">
        <v>137</v>
      </c>
      <c r="J1299" t="s">
        <v>29</v>
      </c>
      <c r="K1299" t="s">
        <v>30</v>
      </c>
      <c r="L1299">
        <v>45000000</v>
      </c>
      <c r="M1299">
        <v>1992</v>
      </c>
      <c r="N1299">
        <v>6.9</v>
      </c>
      <c r="O1299">
        <v>38287363</v>
      </c>
      <c r="S1299" t="s">
        <v>3427</v>
      </c>
      <c r="T1299">
        <v>92</v>
      </c>
      <c r="U1299">
        <v>6.2</v>
      </c>
      <c r="V1299">
        <v>6.2</v>
      </c>
      <c r="W1299">
        <v>7.8529999999999998</v>
      </c>
    </row>
    <row r="1300" spans="1:23" x14ac:dyDescent="0.3">
      <c r="A1300" t="s">
        <v>3191</v>
      </c>
      <c r="B1300">
        <v>510</v>
      </c>
      <c r="C1300">
        <v>124</v>
      </c>
      <c r="D1300">
        <v>176636816</v>
      </c>
      <c r="E1300" t="s">
        <v>248</v>
      </c>
      <c r="F1300" t="s">
        <v>2393</v>
      </c>
      <c r="G1300" t="s">
        <v>3428</v>
      </c>
      <c r="H1300">
        <v>508818</v>
      </c>
      <c r="I1300">
        <v>679</v>
      </c>
      <c r="J1300" t="s">
        <v>29</v>
      </c>
      <c r="K1300" t="s">
        <v>30</v>
      </c>
      <c r="L1300">
        <v>140000000</v>
      </c>
      <c r="M1300">
        <v>2011</v>
      </c>
      <c r="N1300">
        <v>6.9</v>
      </c>
      <c r="O1300">
        <v>36636816</v>
      </c>
      <c r="S1300" t="s">
        <v>3429</v>
      </c>
      <c r="T1300">
        <v>91</v>
      </c>
      <c r="U1300">
        <v>6.2</v>
      </c>
      <c r="V1300">
        <v>6.2</v>
      </c>
      <c r="W1300">
        <v>7.8529999999999998</v>
      </c>
    </row>
    <row r="1301" spans="1:23" x14ac:dyDescent="0.3">
      <c r="A1301" t="s">
        <v>1838</v>
      </c>
      <c r="B1301">
        <v>34</v>
      </c>
      <c r="C1301">
        <v>115</v>
      </c>
      <c r="D1301">
        <v>43490057</v>
      </c>
      <c r="E1301" t="s">
        <v>73</v>
      </c>
      <c r="F1301" t="s">
        <v>3430</v>
      </c>
      <c r="G1301" t="s">
        <v>3431</v>
      </c>
      <c r="H1301">
        <v>5275</v>
      </c>
      <c r="I1301">
        <v>30</v>
      </c>
      <c r="J1301" t="s">
        <v>29</v>
      </c>
      <c r="K1301" t="s">
        <v>30</v>
      </c>
      <c r="L1301">
        <v>7500000</v>
      </c>
      <c r="M1301">
        <v>1997</v>
      </c>
      <c r="N1301">
        <v>6.9</v>
      </c>
      <c r="O1301">
        <v>35990057</v>
      </c>
      <c r="S1301" t="s">
        <v>3432</v>
      </c>
      <c r="T1301">
        <v>89</v>
      </c>
      <c r="U1301">
        <v>6.2</v>
      </c>
      <c r="V1301">
        <v>6.2</v>
      </c>
      <c r="W1301">
        <v>7.8529999999999998</v>
      </c>
    </row>
    <row r="1302" spans="1:23" x14ac:dyDescent="0.3">
      <c r="A1302" t="s">
        <v>996</v>
      </c>
      <c r="B1302">
        <v>173</v>
      </c>
      <c r="C1302">
        <v>106</v>
      </c>
      <c r="D1302">
        <v>100468793</v>
      </c>
      <c r="E1302" t="s">
        <v>676</v>
      </c>
      <c r="F1302" t="s">
        <v>1586</v>
      </c>
      <c r="G1302" t="s">
        <v>3433</v>
      </c>
      <c r="H1302">
        <v>212499</v>
      </c>
      <c r="I1302">
        <v>277</v>
      </c>
      <c r="J1302" t="s">
        <v>29</v>
      </c>
      <c r="K1302" t="s">
        <v>30</v>
      </c>
      <c r="L1302">
        <v>65000000</v>
      </c>
      <c r="M1302">
        <v>2008</v>
      </c>
      <c r="N1302">
        <v>6.9</v>
      </c>
      <c r="O1302">
        <v>35468793</v>
      </c>
      <c r="S1302" t="s">
        <v>3434</v>
      </c>
      <c r="T1302">
        <v>87</v>
      </c>
      <c r="U1302">
        <v>6.2</v>
      </c>
      <c r="V1302">
        <v>6.2</v>
      </c>
      <c r="W1302">
        <v>7.8529999999999998</v>
      </c>
    </row>
    <row r="1303" spans="1:23" x14ac:dyDescent="0.3">
      <c r="A1303" t="s">
        <v>3435</v>
      </c>
      <c r="B1303">
        <v>131</v>
      </c>
      <c r="C1303">
        <v>113</v>
      </c>
      <c r="D1303">
        <v>72279690</v>
      </c>
      <c r="E1303" t="s">
        <v>228</v>
      </c>
      <c r="F1303" t="s">
        <v>27</v>
      </c>
      <c r="G1303" t="s">
        <v>3436</v>
      </c>
      <c r="H1303">
        <v>17948</v>
      </c>
      <c r="I1303">
        <v>86</v>
      </c>
      <c r="J1303" t="s">
        <v>29</v>
      </c>
      <c r="K1303" t="s">
        <v>30</v>
      </c>
      <c r="L1303">
        <v>37000000</v>
      </c>
      <c r="M1303">
        <v>2011</v>
      </c>
      <c r="N1303">
        <v>6.9</v>
      </c>
      <c r="O1303">
        <v>35279690</v>
      </c>
      <c r="S1303" t="s">
        <v>3437</v>
      </c>
      <c r="T1303">
        <v>86</v>
      </c>
      <c r="U1303">
        <v>6.2</v>
      </c>
      <c r="V1303">
        <v>6.2</v>
      </c>
      <c r="W1303">
        <v>7.8529999999999998</v>
      </c>
    </row>
    <row r="1304" spans="1:23" x14ac:dyDescent="0.3">
      <c r="A1304" t="s">
        <v>818</v>
      </c>
      <c r="B1304">
        <v>131</v>
      </c>
      <c r="C1304">
        <v>120</v>
      </c>
      <c r="D1304">
        <v>44886089</v>
      </c>
      <c r="E1304" t="s">
        <v>208</v>
      </c>
      <c r="F1304" t="s">
        <v>44</v>
      </c>
      <c r="G1304" t="s">
        <v>3438</v>
      </c>
      <c r="H1304">
        <v>69576</v>
      </c>
      <c r="I1304">
        <v>207</v>
      </c>
      <c r="J1304" t="s">
        <v>29</v>
      </c>
      <c r="K1304" t="s">
        <v>30</v>
      </c>
      <c r="L1304">
        <v>10000000</v>
      </c>
      <c r="M1304">
        <v>1997</v>
      </c>
      <c r="N1304">
        <v>6.9</v>
      </c>
      <c r="O1304">
        <v>34886089</v>
      </c>
      <c r="S1304" t="s">
        <v>3439</v>
      </c>
      <c r="T1304">
        <v>86</v>
      </c>
      <c r="U1304">
        <v>6.2</v>
      </c>
      <c r="V1304">
        <v>6.2</v>
      </c>
      <c r="W1304">
        <v>7.8529999999999998</v>
      </c>
    </row>
    <row r="1305" spans="1:23" x14ac:dyDescent="0.3">
      <c r="A1305" t="s">
        <v>2249</v>
      </c>
      <c r="B1305">
        <v>130</v>
      </c>
      <c r="C1305">
        <v>117</v>
      </c>
      <c r="D1305">
        <v>43100000</v>
      </c>
      <c r="E1305" t="s">
        <v>715</v>
      </c>
      <c r="F1305" t="s">
        <v>2533</v>
      </c>
      <c r="G1305" t="s">
        <v>3440</v>
      </c>
      <c r="H1305">
        <v>75280</v>
      </c>
      <c r="I1305">
        <v>267</v>
      </c>
      <c r="J1305" t="s">
        <v>29</v>
      </c>
      <c r="K1305" t="s">
        <v>200</v>
      </c>
      <c r="L1305">
        <v>9500000</v>
      </c>
      <c r="M1305">
        <v>1967</v>
      </c>
      <c r="N1305">
        <v>6.9</v>
      </c>
      <c r="O1305">
        <v>33600000</v>
      </c>
      <c r="S1305" t="s">
        <v>3441</v>
      </c>
      <c r="T1305">
        <v>82</v>
      </c>
      <c r="U1305">
        <v>6.2</v>
      </c>
      <c r="V1305">
        <v>6.2</v>
      </c>
      <c r="W1305">
        <v>7.8529999999999998</v>
      </c>
    </row>
    <row r="1306" spans="1:23" x14ac:dyDescent="0.3">
      <c r="A1306" t="s">
        <v>917</v>
      </c>
      <c r="B1306">
        <v>153</v>
      </c>
      <c r="C1306">
        <v>141</v>
      </c>
      <c r="D1306">
        <v>100614858</v>
      </c>
      <c r="E1306" t="s">
        <v>3442</v>
      </c>
      <c r="F1306" t="s">
        <v>649</v>
      </c>
      <c r="G1306" t="s">
        <v>3443</v>
      </c>
      <c r="H1306">
        <v>206776</v>
      </c>
      <c r="I1306">
        <v>1248</v>
      </c>
      <c r="J1306" t="s">
        <v>29</v>
      </c>
      <c r="K1306" t="s">
        <v>30</v>
      </c>
      <c r="L1306">
        <v>68000000</v>
      </c>
      <c r="M1306">
        <v>2001</v>
      </c>
      <c r="N1306">
        <v>6.9</v>
      </c>
      <c r="O1306">
        <v>32614858</v>
      </c>
      <c r="S1306" t="s">
        <v>3444</v>
      </c>
      <c r="T1306">
        <v>80</v>
      </c>
      <c r="U1306">
        <v>6.2</v>
      </c>
      <c r="V1306">
        <v>6.2</v>
      </c>
      <c r="W1306">
        <v>7.8529999999999998</v>
      </c>
    </row>
    <row r="1307" spans="1:23" x14ac:dyDescent="0.3">
      <c r="A1307" t="s">
        <v>959</v>
      </c>
      <c r="B1307">
        <v>238</v>
      </c>
      <c r="C1307">
        <v>122</v>
      </c>
      <c r="D1307">
        <v>117144465</v>
      </c>
      <c r="E1307" t="s">
        <v>543</v>
      </c>
      <c r="F1307" t="s">
        <v>34</v>
      </c>
      <c r="G1307" t="s">
        <v>3445</v>
      </c>
      <c r="H1307">
        <v>256928</v>
      </c>
      <c r="I1307">
        <v>288</v>
      </c>
      <c r="J1307" t="s">
        <v>29</v>
      </c>
      <c r="K1307" t="s">
        <v>30</v>
      </c>
      <c r="L1307">
        <v>85000000</v>
      </c>
      <c r="M1307">
        <v>2007</v>
      </c>
      <c r="N1307">
        <v>6.9</v>
      </c>
      <c r="O1307">
        <v>32144465</v>
      </c>
      <c r="S1307" t="s">
        <v>3446</v>
      </c>
      <c r="T1307">
        <v>118</v>
      </c>
      <c r="U1307">
        <v>6.4</v>
      </c>
      <c r="V1307">
        <v>6.2</v>
      </c>
      <c r="W1307">
        <v>7.8529999999999998</v>
      </c>
    </row>
    <row r="1308" spans="1:23" x14ac:dyDescent="0.3">
      <c r="A1308" t="s">
        <v>1225</v>
      </c>
      <c r="B1308">
        <v>452</v>
      </c>
      <c r="C1308">
        <v>98</v>
      </c>
      <c r="D1308">
        <v>66359959</v>
      </c>
      <c r="E1308" t="s">
        <v>3447</v>
      </c>
      <c r="F1308" t="s">
        <v>3448</v>
      </c>
      <c r="G1308" t="s">
        <v>3449</v>
      </c>
      <c r="H1308">
        <v>184641</v>
      </c>
      <c r="I1308">
        <v>326</v>
      </c>
      <c r="J1308" t="s">
        <v>29</v>
      </c>
      <c r="K1308" t="s">
        <v>30</v>
      </c>
      <c r="L1308">
        <v>35000000</v>
      </c>
      <c r="M1308">
        <v>2013</v>
      </c>
      <c r="N1308">
        <v>6.9</v>
      </c>
      <c r="O1308">
        <v>31359959</v>
      </c>
      <c r="S1308" t="s">
        <v>3446</v>
      </c>
      <c r="T1308">
        <v>118</v>
      </c>
      <c r="U1308">
        <v>6.4</v>
      </c>
      <c r="V1308">
        <v>6.2</v>
      </c>
      <c r="W1308">
        <v>7.8529999999999998</v>
      </c>
    </row>
    <row r="1309" spans="1:23" x14ac:dyDescent="0.3">
      <c r="A1309" t="s">
        <v>3114</v>
      </c>
      <c r="B1309">
        <v>349</v>
      </c>
      <c r="C1309">
        <v>113</v>
      </c>
      <c r="D1309">
        <v>61094903</v>
      </c>
      <c r="E1309" t="s">
        <v>500</v>
      </c>
      <c r="F1309" t="s">
        <v>61</v>
      </c>
      <c r="G1309" t="s">
        <v>3450</v>
      </c>
      <c r="H1309">
        <v>210542</v>
      </c>
      <c r="I1309">
        <v>332</v>
      </c>
      <c r="J1309" t="s">
        <v>29</v>
      </c>
      <c r="K1309" t="s">
        <v>200</v>
      </c>
      <c r="L1309">
        <v>30000000</v>
      </c>
      <c r="M1309">
        <v>2011</v>
      </c>
      <c r="N1309">
        <v>6.9</v>
      </c>
      <c r="O1309">
        <v>31094903</v>
      </c>
      <c r="S1309" t="s">
        <v>3451</v>
      </c>
      <c r="T1309">
        <v>107</v>
      </c>
      <c r="U1309">
        <v>6.35</v>
      </c>
      <c r="V1309">
        <v>6.2</v>
      </c>
      <c r="W1309">
        <v>7.8529999999999998</v>
      </c>
    </row>
    <row r="1310" spans="1:23" x14ac:dyDescent="0.3">
      <c r="A1310" t="s">
        <v>3114</v>
      </c>
      <c r="B1310">
        <v>349</v>
      </c>
      <c r="C1310">
        <v>113</v>
      </c>
      <c r="D1310">
        <v>61094903</v>
      </c>
      <c r="E1310" t="s">
        <v>500</v>
      </c>
      <c r="F1310" t="s">
        <v>61</v>
      </c>
      <c r="G1310" t="s">
        <v>3450</v>
      </c>
      <c r="H1310">
        <v>210548</v>
      </c>
      <c r="I1310">
        <v>332</v>
      </c>
      <c r="J1310" t="s">
        <v>29</v>
      </c>
      <c r="K1310" t="s">
        <v>200</v>
      </c>
      <c r="L1310">
        <v>30000000</v>
      </c>
      <c r="M1310">
        <v>2011</v>
      </c>
      <c r="N1310">
        <v>6.9</v>
      </c>
      <c r="O1310">
        <v>31094903</v>
      </c>
      <c r="S1310" t="s">
        <v>3451</v>
      </c>
      <c r="T1310">
        <v>107</v>
      </c>
      <c r="U1310">
        <v>6.35</v>
      </c>
      <c r="V1310">
        <v>6.2</v>
      </c>
      <c r="W1310">
        <v>7.8529999999999998</v>
      </c>
    </row>
    <row r="1311" spans="1:23" x14ac:dyDescent="0.3">
      <c r="A1311" t="s">
        <v>2149</v>
      </c>
      <c r="B1311">
        <v>81</v>
      </c>
      <c r="C1311">
        <v>90</v>
      </c>
      <c r="D1311">
        <v>40485039</v>
      </c>
      <c r="E1311" t="s">
        <v>3452</v>
      </c>
      <c r="F1311" t="s">
        <v>106</v>
      </c>
      <c r="G1311" t="s">
        <v>3453</v>
      </c>
      <c r="H1311">
        <v>85362</v>
      </c>
      <c r="I1311">
        <v>181</v>
      </c>
      <c r="J1311" t="s">
        <v>29</v>
      </c>
      <c r="K1311" t="s">
        <v>30</v>
      </c>
      <c r="L1311">
        <v>10000000</v>
      </c>
      <c r="M1311">
        <v>1989</v>
      </c>
      <c r="N1311">
        <v>6.9</v>
      </c>
      <c r="O1311">
        <v>30485039</v>
      </c>
      <c r="S1311" t="s">
        <v>3454</v>
      </c>
      <c r="T1311">
        <v>97</v>
      </c>
      <c r="U1311">
        <v>6.2</v>
      </c>
      <c r="V1311">
        <v>6.2</v>
      </c>
      <c r="W1311">
        <v>7.8529999999999998</v>
      </c>
    </row>
    <row r="1312" spans="1:23" x14ac:dyDescent="0.3">
      <c r="A1312" t="s">
        <v>982</v>
      </c>
      <c r="B1312">
        <v>123</v>
      </c>
      <c r="C1312">
        <v>109</v>
      </c>
      <c r="D1312">
        <v>74484168</v>
      </c>
      <c r="E1312" t="s">
        <v>1536</v>
      </c>
      <c r="F1312" t="s">
        <v>3455</v>
      </c>
      <c r="G1312" t="s">
        <v>3456</v>
      </c>
      <c r="H1312">
        <v>109894</v>
      </c>
      <c r="I1312">
        <v>340</v>
      </c>
      <c r="J1312" t="s">
        <v>29</v>
      </c>
      <c r="K1312" t="s">
        <v>30</v>
      </c>
      <c r="L1312">
        <v>45000000</v>
      </c>
      <c r="M1312">
        <v>2005</v>
      </c>
      <c r="N1312">
        <v>6.9</v>
      </c>
      <c r="O1312">
        <v>29484168</v>
      </c>
      <c r="S1312" t="s">
        <v>3457</v>
      </c>
      <c r="T1312">
        <v>90</v>
      </c>
      <c r="U1312">
        <v>6.25</v>
      </c>
      <c r="V1312">
        <v>6.2</v>
      </c>
      <c r="W1312">
        <v>7.8529999999999998</v>
      </c>
    </row>
    <row r="1313" spans="1:23" x14ac:dyDescent="0.3">
      <c r="A1313" t="s">
        <v>3458</v>
      </c>
      <c r="B1313">
        <v>101</v>
      </c>
      <c r="C1313">
        <v>97</v>
      </c>
      <c r="D1313">
        <v>38201895</v>
      </c>
      <c r="E1313" t="s">
        <v>588</v>
      </c>
      <c r="F1313" t="s">
        <v>3459</v>
      </c>
      <c r="G1313" t="s">
        <v>3460</v>
      </c>
      <c r="H1313">
        <v>149222</v>
      </c>
      <c r="I1313">
        <v>749</v>
      </c>
      <c r="J1313" t="s">
        <v>29</v>
      </c>
      <c r="K1313" t="s">
        <v>30</v>
      </c>
      <c r="L1313">
        <v>10500000</v>
      </c>
      <c r="M1313">
        <v>1999</v>
      </c>
      <c r="N1313">
        <v>6.9</v>
      </c>
      <c r="O1313">
        <v>27701895</v>
      </c>
      <c r="S1313" t="s">
        <v>2878</v>
      </c>
      <c r="T1313">
        <v>130.5</v>
      </c>
      <c r="U1313">
        <v>6.4</v>
      </c>
      <c r="V1313">
        <v>6.19</v>
      </c>
      <c r="W1313">
        <v>7.8529999999999998</v>
      </c>
    </row>
    <row r="1314" spans="1:23" x14ac:dyDescent="0.3">
      <c r="A1314" t="s">
        <v>1911</v>
      </c>
      <c r="B1314">
        <v>55</v>
      </c>
      <c r="C1314">
        <v>109</v>
      </c>
      <c r="D1314">
        <v>33000000</v>
      </c>
      <c r="E1314" t="s">
        <v>3461</v>
      </c>
      <c r="F1314" t="s">
        <v>1608</v>
      </c>
      <c r="G1314" t="s">
        <v>3462</v>
      </c>
      <c r="H1314">
        <v>9424</v>
      </c>
      <c r="I1314">
        <v>109</v>
      </c>
      <c r="J1314" t="s">
        <v>29</v>
      </c>
      <c r="K1314" t="s">
        <v>30</v>
      </c>
      <c r="L1314">
        <v>10000000</v>
      </c>
      <c r="M1314">
        <v>1985</v>
      </c>
      <c r="N1314">
        <v>6.9</v>
      </c>
      <c r="O1314">
        <v>23000000</v>
      </c>
      <c r="S1314" t="s">
        <v>2878</v>
      </c>
      <c r="T1314">
        <v>130.5</v>
      </c>
      <c r="U1314">
        <v>6.4</v>
      </c>
      <c r="V1314">
        <v>6.19</v>
      </c>
      <c r="W1314">
        <v>7.8529999999999998</v>
      </c>
    </row>
    <row r="1315" spans="1:23" x14ac:dyDescent="0.3">
      <c r="A1315" t="s">
        <v>3463</v>
      </c>
      <c r="B1315">
        <v>122</v>
      </c>
      <c r="C1315">
        <v>82</v>
      </c>
      <c r="D1315">
        <v>49968653</v>
      </c>
      <c r="E1315" t="s">
        <v>289</v>
      </c>
      <c r="F1315" t="s">
        <v>3464</v>
      </c>
      <c r="G1315" t="s">
        <v>3465</v>
      </c>
      <c r="H1315">
        <v>85423</v>
      </c>
      <c r="I1315">
        <v>374</v>
      </c>
      <c r="J1315" t="s">
        <v>29</v>
      </c>
      <c r="K1315" t="s">
        <v>30</v>
      </c>
      <c r="L1315">
        <v>28000000</v>
      </c>
      <c r="M1315">
        <v>2001</v>
      </c>
      <c r="N1315">
        <v>6.9</v>
      </c>
      <c r="O1315">
        <v>21968653</v>
      </c>
      <c r="S1315" t="s">
        <v>3466</v>
      </c>
      <c r="T1315">
        <v>109</v>
      </c>
      <c r="U1315">
        <v>6.4</v>
      </c>
      <c r="V1315">
        <v>6.19</v>
      </c>
      <c r="W1315">
        <v>7.8529999999999998</v>
      </c>
    </row>
    <row r="1316" spans="1:23" x14ac:dyDescent="0.3">
      <c r="A1316" t="s">
        <v>1403</v>
      </c>
      <c r="B1316">
        <v>279</v>
      </c>
      <c r="C1316">
        <v>120</v>
      </c>
      <c r="D1316">
        <v>58700247</v>
      </c>
      <c r="E1316" t="s">
        <v>588</v>
      </c>
      <c r="F1316" t="s">
        <v>1416</v>
      </c>
      <c r="G1316" t="s">
        <v>3467</v>
      </c>
      <c r="H1316">
        <v>95367</v>
      </c>
      <c r="I1316">
        <v>260</v>
      </c>
      <c r="J1316" t="s">
        <v>29</v>
      </c>
      <c r="K1316" t="s">
        <v>30</v>
      </c>
      <c r="L1316">
        <v>38000000</v>
      </c>
      <c r="M1316">
        <v>2011</v>
      </c>
      <c r="N1316">
        <v>6.9</v>
      </c>
      <c r="O1316">
        <v>20700247</v>
      </c>
      <c r="S1316" t="s">
        <v>3466</v>
      </c>
      <c r="T1316">
        <v>109</v>
      </c>
      <c r="U1316">
        <v>6.4</v>
      </c>
      <c r="V1316">
        <v>6.19</v>
      </c>
      <c r="W1316">
        <v>7.8529999999999998</v>
      </c>
    </row>
    <row r="1317" spans="1:23" x14ac:dyDescent="0.3">
      <c r="A1317" t="s">
        <v>1887</v>
      </c>
      <c r="B1317">
        <v>32</v>
      </c>
      <c r="C1317">
        <v>125</v>
      </c>
      <c r="D1317">
        <v>29200000</v>
      </c>
      <c r="E1317" t="s">
        <v>875</v>
      </c>
      <c r="F1317" t="s">
        <v>3468</v>
      </c>
      <c r="G1317" t="s">
        <v>3469</v>
      </c>
      <c r="H1317">
        <v>6142</v>
      </c>
      <c r="I1317">
        <v>52</v>
      </c>
      <c r="J1317" t="s">
        <v>29</v>
      </c>
      <c r="K1317" t="s">
        <v>30</v>
      </c>
      <c r="L1317">
        <v>8500000</v>
      </c>
      <c r="M1317">
        <v>1979</v>
      </c>
      <c r="N1317">
        <v>6.9</v>
      </c>
      <c r="O1317">
        <v>20700000</v>
      </c>
      <c r="S1317" t="s">
        <v>3107</v>
      </c>
      <c r="T1317">
        <v>119</v>
      </c>
      <c r="U1317">
        <v>6.5</v>
      </c>
      <c r="V1317">
        <v>6.17</v>
      </c>
      <c r="W1317">
        <v>7.8529999999999998</v>
      </c>
    </row>
    <row r="1318" spans="1:23" x14ac:dyDescent="0.3">
      <c r="A1318" t="s">
        <v>2257</v>
      </c>
      <c r="B1318">
        <v>18</v>
      </c>
      <c r="C1318">
        <v>106</v>
      </c>
      <c r="D1318">
        <v>25047631</v>
      </c>
      <c r="E1318" t="s">
        <v>699</v>
      </c>
      <c r="F1318" t="s">
        <v>2685</v>
      </c>
      <c r="G1318" t="s">
        <v>3470</v>
      </c>
      <c r="H1318">
        <v>6585</v>
      </c>
      <c r="I1318">
        <v>50</v>
      </c>
      <c r="J1318" t="s">
        <v>29</v>
      </c>
      <c r="K1318" t="s">
        <v>30</v>
      </c>
      <c r="L1318">
        <v>6000000</v>
      </c>
      <c r="M1318">
        <v>1999</v>
      </c>
      <c r="N1318">
        <v>6.9</v>
      </c>
      <c r="O1318">
        <v>19047631</v>
      </c>
      <c r="S1318" t="s">
        <v>3107</v>
      </c>
      <c r="T1318">
        <v>119</v>
      </c>
      <c r="U1318">
        <v>6.5</v>
      </c>
      <c r="V1318">
        <v>6.17</v>
      </c>
      <c r="W1318">
        <v>7.8529999999999998</v>
      </c>
    </row>
    <row r="1319" spans="1:23" x14ac:dyDescent="0.3">
      <c r="A1319" t="s">
        <v>2775</v>
      </c>
      <c r="B1319">
        <v>166</v>
      </c>
      <c r="C1319">
        <v>129</v>
      </c>
      <c r="D1319">
        <v>37567440</v>
      </c>
      <c r="E1319" t="s">
        <v>845</v>
      </c>
      <c r="F1319" t="s">
        <v>3471</v>
      </c>
      <c r="G1319" t="s">
        <v>3472</v>
      </c>
      <c r="H1319">
        <v>113065</v>
      </c>
      <c r="I1319">
        <v>337</v>
      </c>
      <c r="J1319" t="s">
        <v>29</v>
      </c>
      <c r="K1319" t="s">
        <v>30</v>
      </c>
      <c r="L1319">
        <v>20000000</v>
      </c>
      <c r="M1319">
        <v>1982</v>
      </c>
      <c r="N1319">
        <v>6.9</v>
      </c>
      <c r="O1319">
        <v>17567440</v>
      </c>
      <c r="S1319" t="s">
        <v>2245</v>
      </c>
      <c r="T1319">
        <v>111</v>
      </c>
      <c r="U1319">
        <v>6.7</v>
      </c>
      <c r="V1319">
        <v>6.17</v>
      </c>
      <c r="W1319">
        <v>7.8529999999999998</v>
      </c>
    </row>
    <row r="1320" spans="1:23" x14ac:dyDescent="0.3">
      <c r="A1320" t="s">
        <v>2775</v>
      </c>
      <c r="B1320">
        <v>166</v>
      </c>
      <c r="C1320">
        <v>129</v>
      </c>
      <c r="D1320">
        <v>37567440</v>
      </c>
      <c r="E1320" t="s">
        <v>845</v>
      </c>
      <c r="F1320" t="s">
        <v>3471</v>
      </c>
      <c r="G1320" t="s">
        <v>3472</v>
      </c>
      <c r="H1320">
        <v>113068</v>
      </c>
      <c r="I1320">
        <v>337</v>
      </c>
      <c r="J1320" t="s">
        <v>29</v>
      </c>
      <c r="K1320" t="s">
        <v>30</v>
      </c>
      <c r="L1320">
        <v>20000000</v>
      </c>
      <c r="M1320">
        <v>1982</v>
      </c>
      <c r="N1320">
        <v>6.9</v>
      </c>
      <c r="O1320">
        <v>17567440</v>
      </c>
      <c r="S1320" t="s">
        <v>3473</v>
      </c>
      <c r="T1320">
        <v>106</v>
      </c>
      <c r="U1320">
        <v>6</v>
      </c>
      <c r="V1320">
        <v>6.17</v>
      </c>
      <c r="W1320">
        <v>7.8529999999999998</v>
      </c>
    </row>
    <row r="1321" spans="1:23" x14ac:dyDescent="0.3">
      <c r="A1321" t="s">
        <v>3474</v>
      </c>
      <c r="B1321">
        <v>74</v>
      </c>
      <c r="C1321">
        <v>109</v>
      </c>
      <c r="D1321">
        <v>52277485</v>
      </c>
      <c r="E1321" t="s">
        <v>379</v>
      </c>
      <c r="F1321" t="s">
        <v>2554</v>
      </c>
      <c r="G1321" t="s">
        <v>3475</v>
      </c>
      <c r="H1321">
        <v>32370</v>
      </c>
      <c r="I1321">
        <v>196</v>
      </c>
      <c r="J1321" t="s">
        <v>29</v>
      </c>
      <c r="K1321" t="s">
        <v>30</v>
      </c>
      <c r="L1321">
        <v>35000000</v>
      </c>
      <c r="M1321">
        <v>2003</v>
      </c>
      <c r="N1321">
        <v>6.9</v>
      </c>
      <c r="O1321">
        <v>17277485</v>
      </c>
      <c r="S1321" t="s">
        <v>3473</v>
      </c>
      <c r="T1321">
        <v>106</v>
      </c>
      <c r="U1321">
        <v>6</v>
      </c>
      <c r="V1321">
        <v>6.17</v>
      </c>
      <c r="W1321">
        <v>7.8529999999999998</v>
      </c>
    </row>
    <row r="1322" spans="1:23" x14ac:dyDescent="0.3">
      <c r="A1322" t="s">
        <v>1544</v>
      </c>
      <c r="B1322">
        <v>325</v>
      </c>
      <c r="C1322">
        <v>118</v>
      </c>
      <c r="D1322">
        <v>94822707</v>
      </c>
      <c r="E1322" t="s">
        <v>1050</v>
      </c>
      <c r="F1322" t="s">
        <v>837</v>
      </c>
      <c r="G1322" t="s">
        <v>3476</v>
      </c>
      <c r="H1322">
        <v>227072</v>
      </c>
      <c r="I1322">
        <v>560</v>
      </c>
      <c r="J1322" t="s">
        <v>29</v>
      </c>
      <c r="K1322" t="s">
        <v>30</v>
      </c>
      <c r="L1322">
        <v>80000000</v>
      </c>
      <c r="M1322">
        <v>2010</v>
      </c>
      <c r="N1322">
        <v>6.9</v>
      </c>
      <c r="O1322">
        <v>14822707</v>
      </c>
      <c r="S1322" t="s">
        <v>3477</v>
      </c>
      <c r="T1322">
        <v>101</v>
      </c>
      <c r="U1322">
        <v>6.5</v>
      </c>
      <c r="V1322">
        <v>6.17</v>
      </c>
      <c r="W1322">
        <v>7.8529999999999998</v>
      </c>
    </row>
    <row r="1323" spans="1:23" x14ac:dyDescent="0.3">
      <c r="A1323" t="s">
        <v>2709</v>
      </c>
      <c r="B1323">
        <v>72</v>
      </c>
      <c r="C1323">
        <v>93</v>
      </c>
      <c r="D1323">
        <v>50129186</v>
      </c>
      <c r="E1323" t="s">
        <v>1536</v>
      </c>
      <c r="F1323" t="s">
        <v>3478</v>
      </c>
      <c r="G1323" t="s">
        <v>3479</v>
      </c>
      <c r="H1323">
        <v>38399</v>
      </c>
      <c r="I1323">
        <v>218</v>
      </c>
      <c r="J1323" t="s">
        <v>29</v>
      </c>
      <c r="K1323" t="s">
        <v>30</v>
      </c>
      <c r="L1323">
        <v>36000000</v>
      </c>
      <c r="M1323">
        <v>1997</v>
      </c>
      <c r="N1323">
        <v>6.9</v>
      </c>
      <c r="O1323">
        <v>14129186</v>
      </c>
      <c r="S1323" t="s">
        <v>3477</v>
      </c>
      <c r="T1323">
        <v>101</v>
      </c>
      <c r="U1323">
        <v>6.5</v>
      </c>
      <c r="V1323">
        <v>6.17</v>
      </c>
      <c r="W1323">
        <v>7.8529999999999998</v>
      </c>
    </row>
    <row r="1324" spans="1:23" x14ac:dyDescent="0.3">
      <c r="A1324" t="s">
        <v>2044</v>
      </c>
      <c r="B1324">
        <v>63</v>
      </c>
      <c r="C1324">
        <v>102</v>
      </c>
      <c r="D1324">
        <v>38747385</v>
      </c>
      <c r="E1324" t="s">
        <v>3480</v>
      </c>
      <c r="F1324" t="s">
        <v>520</v>
      </c>
      <c r="G1324" t="s">
        <v>3481</v>
      </c>
      <c r="H1324">
        <v>49349</v>
      </c>
      <c r="I1324">
        <v>165</v>
      </c>
      <c r="J1324" t="s">
        <v>29</v>
      </c>
      <c r="K1324" t="s">
        <v>30</v>
      </c>
      <c r="L1324">
        <v>25000000</v>
      </c>
      <c r="M1324">
        <v>1986</v>
      </c>
      <c r="N1324">
        <v>6.9</v>
      </c>
      <c r="O1324">
        <v>13747385</v>
      </c>
      <c r="S1324" t="s">
        <v>2294</v>
      </c>
      <c r="T1324">
        <v>107.5</v>
      </c>
      <c r="U1324">
        <v>6.35</v>
      </c>
      <c r="V1324">
        <v>6.15</v>
      </c>
      <c r="W1324">
        <v>7.8529999999999998</v>
      </c>
    </row>
    <row r="1325" spans="1:23" x14ac:dyDescent="0.3">
      <c r="A1325" t="s">
        <v>1928</v>
      </c>
      <c r="B1325">
        <v>533</v>
      </c>
      <c r="C1325">
        <v>100</v>
      </c>
      <c r="D1325">
        <v>14673301</v>
      </c>
      <c r="E1325" t="s">
        <v>2463</v>
      </c>
      <c r="F1325" t="s">
        <v>3482</v>
      </c>
      <c r="G1325" t="s">
        <v>3483</v>
      </c>
      <c r="H1325">
        <v>112899</v>
      </c>
      <c r="I1325">
        <v>631</v>
      </c>
      <c r="J1325" t="s">
        <v>29</v>
      </c>
      <c r="K1325" t="s">
        <v>30</v>
      </c>
      <c r="L1325">
        <v>2000000</v>
      </c>
      <c r="M1325">
        <v>2014</v>
      </c>
      <c r="N1325">
        <v>6.9</v>
      </c>
      <c r="O1325">
        <v>12673301</v>
      </c>
      <c r="S1325" t="s">
        <v>1989</v>
      </c>
      <c r="T1325">
        <v>97.5</v>
      </c>
      <c r="U1325">
        <v>6.15</v>
      </c>
      <c r="V1325">
        <v>6.15</v>
      </c>
      <c r="W1325">
        <v>7.8529999999999998</v>
      </c>
    </row>
    <row r="1326" spans="1:23" x14ac:dyDescent="0.3">
      <c r="A1326" t="s">
        <v>1877</v>
      </c>
      <c r="B1326">
        <v>32</v>
      </c>
      <c r="C1326">
        <v>144</v>
      </c>
      <c r="D1326">
        <v>20400000</v>
      </c>
      <c r="E1326" t="s">
        <v>1724</v>
      </c>
      <c r="F1326" t="s">
        <v>1847</v>
      </c>
      <c r="G1326" t="s">
        <v>3484</v>
      </c>
      <c r="H1326">
        <v>6304</v>
      </c>
      <c r="I1326">
        <v>87</v>
      </c>
      <c r="J1326" t="s">
        <v>29</v>
      </c>
      <c r="K1326" t="s">
        <v>30</v>
      </c>
      <c r="L1326">
        <v>8000000</v>
      </c>
      <c r="M1326">
        <v>1946</v>
      </c>
      <c r="N1326">
        <v>6.9</v>
      </c>
      <c r="O1326">
        <v>12400000</v>
      </c>
      <c r="S1326" t="s">
        <v>1989</v>
      </c>
      <c r="T1326">
        <v>97.5</v>
      </c>
      <c r="U1326">
        <v>6.15</v>
      </c>
      <c r="V1326">
        <v>6.15</v>
      </c>
      <c r="W1326">
        <v>7.8529999999999998</v>
      </c>
    </row>
    <row r="1327" spans="1:23" x14ac:dyDescent="0.3">
      <c r="A1327" t="s">
        <v>2194</v>
      </c>
      <c r="B1327">
        <v>258</v>
      </c>
      <c r="C1327">
        <v>113</v>
      </c>
      <c r="D1327">
        <v>31146570</v>
      </c>
      <c r="E1327" t="s">
        <v>224</v>
      </c>
      <c r="F1327" t="s">
        <v>1729</v>
      </c>
      <c r="G1327" t="s">
        <v>3485</v>
      </c>
      <c r="H1327">
        <v>55441</v>
      </c>
      <c r="I1327">
        <v>165</v>
      </c>
      <c r="J1327" t="s">
        <v>29</v>
      </c>
      <c r="K1327" t="s">
        <v>30</v>
      </c>
      <c r="L1327">
        <v>20000000</v>
      </c>
      <c r="M1327">
        <v>2010</v>
      </c>
      <c r="N1327">
        <v>6.9</v>
      </c>
      <c r="O1327">
        <v>11146570</v>
      </c>
      <c r="S1327" t="s">
        <v>3486</v>
      </c>
      <c r="T1327">
        <v>96.5</v>
      </c>
      <c r="U1327">
        <v>6.15</v>
      </c>
      <c r="V1327">
        <v>6.15</v>
      </c>
      <c r="W1327">
        <v>7.8529999999999998</v>
      </c>
    </row>
    <row r="1328" spans="1:23" x14ac:dyDescent="0.3">
      <c r="A1328" t="s">
        <v>3487</v>
      </c>
      <c r="B1328">
        <v>261</v>
      </c>
      <c r="C1328">
        <v>109</v>
      </c>
      <c r="D1328">
        <v>16901126</v>
      </c>
      <c r="E1328" t="s">
        <v>3488</v>
      </c>
      <c r="F1328" t="s">
        <v>3489</v>
      </c>
      <c r="G1328" t="s">
        <v>3490</v>
      </c>
      <c r="H1328">
        <v>76267</v>
      </c>
      <c r="I1328">
        <v>687</v>
      </c>
      <c r="J1328" t="s">
        <v>29</v>
      </c>
      <c r="K1328" t="s">
        <v>30</v>
      </c>
      <c r="L1328">
        <v>7000000</v>
      </c>
      <c r="M1328">
        <v>2005</v>
      </c>
      <c r="N1328">
        <v>6.9</v>
      </c>
      <c r="O1328">
        <v>9901126</v>
      </c>
      <c r="S1328" t="s">
        <v>3486</v>
      </c>
      <c r="T1328">
        <v>96.5</v>
      </c>
      <c r="U1328">
        <v>6.15</v>
      </c>
      <c r="V1328">
        <v>6.15</v>
      </c>
      <c r="W1328">
        <v>7.8529999999999998</v>
      </c>
    </row>
    <row r="1329" spans="1:23" x14ac:dyDescent="0.3">
      <c r="A1329" t="s">
        <v>1623</v>
      </c>
      <c r="B1329">
        <v>125</v>
      </c>
      <c r="C1329">
        <v>118</v>
      </c>
      <c r="D1329">
        <v>18761993</v>
      </c>
      <c r="E1329" t="s">
        <v>73</v>
      </c>
      <c r="F1329" t="s">
        <v>2150</v>
      </c>
      <c r="G1329" t="s">
        <v>3491</v>
      </c>
      <c r="H1329">
        <v>19007</v>
      </c>
      <c r="I1329">
        <v>219</v>
      </c>
      <c r="J1329" t="s">
        <v>29</v>
      </c>
      <c r="K1329" t="s">
        <v>30</v>
      </c>
      <c r="L1329">
        <v>9000000</v>
      </c>
      <c r="M1329">
        <v>2005</v>
      </c>
      <c r="N1329">
        <v>6.9</v>
      </c>
      <c r="O1329">
        <v>9761993</v>
      </c>
      <c r="S1329" t="s">
        <v>3492</v>
      </c>
      <c r="T1329">
        <v>83.5</v>
      </c>
      <c r="U1329">
        <v>6.15</v>
      </c>
      <c r="V1329">
        <v>6.15</v>
      </c>
      <c r="W1329">
        <v>7.8529999999999998</v>
      </c>
    </row>
    <row r="1330" spans="1:23" x14ac:dyDescent="0.3">
      <c r="A1330" t="s">
        <v>1899</v>
      </c>
      <c r="B1330">
        <v>106</v>
      </c>
      <c r="C1330">
        <v>115</v>
      </c>
      <c r="D1330">
        <v>32662299</v>
      </c>
      <c r="E1330" t="s">
        <v>699</v>
      </c>
      <c r="F1330" t="s">
        <v>294</v>
      </c>
      <c r="G1330" t="s">
        <v>3493</v>
      </c>
      <c r="H1330">
        <v>16469</v>
      </c>
      <c r="I1330">
        <v>275</v>
      </c>
      <c r="J1330" t="s">
        <v>29</v>
      </c>
      <c r="K1330" t="s">
        <v>30</v>
      </c>
      <c r="L1330">
        <v>24000000</v>
      </c>
      <c r="M1330">
        <v>2000</v>
      </c>
      <c r="N1330">
        <v>6.9</v>
      </c>
      <c r="O1330">
        <v>8662299</v>
      </c>
      <c r="S1330" t="s">
        <v>3492</v>
      </c>
      <c r="T1330">
        <v>83.5</v>
      </c>
      <c r="U1330">
        <v>6.15</v>
      </c>
      <c r="V1330">
        <v>6.15</v>
      </c>
      <c r="W1330">
        <v>7.8529999999999998</v>
      </c>
    </row>
    <row r="1331" spans="1:23" x14ac:dyDescent="0.3">
      <c r="A1331" t="s">
        <v>1891</v>
      </c>
      <c r="B1331">
        <v>85</v>
      </c>
      <c r="C1331">
        <v>125</v>
      </c>
      <c r="D1331">
        <v>38432823</v>
      </c>
      <c r="E1331" t="s">
        <v>3494</v>
      </c>
      <c r="F1331" t="s">
        <v>3495</v>
      </c>
      <c r="G1331" t="s">
        <v>3496</v>
      </c>
      <c r="H1331">
        <v>33067</v>
      </c>
      <c r="I1331">
        <v>134</v>
      </c>
      <c r="J1331" t="s">
        <v>29</v>
      </c>
      <c r="K1331" t="s">
        <v>30</v>
      </c>
      <c r="L1331">
        <v>30000000</v>
      </c>
      <c r="M1331">
        <v>2006</v>
      </c>
      <c r="N1331">
        <v>6.9</v>
      </c>
      <c r="O1331">
        <v>8432823</v>
      </c>
      <c r="S1331" t="s">
        <v>3497</v>
      </c>
      <c r="T1331">
        <v>111</v>
      </c>
      <c r="U1331">
        <v>6.1</v>
      </c>
      <c r="V1331">
        <v>6.14</v>
      </c>
      <c r="W1331">
        <v>7.8529999999999998</v>
      </c>
    </row>
    <row r="1332" spans="1:23" x14ac:dyDescent="0.3">
      <c r="A1332" t="s">
        <v>1072</v>
      </c>
      <c r="B1332">
        <v>181</v>
      </c>
      <c r="C1332">
        <v>104</v>
      </c>
      <c r="D1332">
        <v>30059386</v>
      </c>
      <c r="E1332" t="s">
        <v>676</v>
      </c>
      <c r="F1332" t="s">
        <v>1586</v>
      </c>
      <c r="G1332" t="s">
        <v>3498</v>
      </c>
      <c r="H1332">
        <v>128593</v>
      </c>
      <c r="I1332">
        <v>867</v>
      </c>
      <c r="J1332" t="s">
        <v>29</v>
      </c>
      <c r="K1332" t="s">
        <v>30</v>
      </c>
      <c r="L1332">
        <v>22000000</v>
      </c>
      <c r="M1332">
        <v>2001</v>
      </c>
      <c r="N1332">
        <v>6.9</v>
      </c>
      <c r="O1332">
        <v>8059386</v>
      </c>
      <c r="S1332" t="s">
        <v>3497</v>
      </c>
      <c r="T1332">
        <v>111</v>
      </c>
      <c r="U1332">
        <v>6.1</v>
      </c>
      <c r="V1332">
        <v>6.14</v>
      </c>
      <c r="W1332">
        <v>7.8529999999999998</v>
      </c>
    </row>
    <row r="1333" spans="1:23" x14ac:dyDescent="0.3">
      <c r="A1333" t="s">
        <v>2282</v>
      </c>
      <c r="B1333">
        <v>222</v>
      </c>
      <c r="C1333">
        <v>117</v>
      </c>
      <c r="D1333">
        <v>28563179</v>
      </c>
      <c r="E1333" t="s">
        <v>208</v>
      </c>
      <c r="F1333" t="s">
        <v>703</v>
      </c>
      <c r="G1333" t="s">
        <v>3499</v>
      </c>
      <c r="H1333">
        <v>72693</v>
      </c>
      <c r="I1333">
        <v>199</v>
      </c>
      <c r="J1333" t="s">
        <v>29</v>
      </c>
      <c r="K1333" t="s">
        <v>30</v>
      </c>
      <c r="L1333">
        <v>21000000</v>
      </c>
      <c r="M1333">
        <v>2007</v>
      </c>
      <c r="N1333">
        <v>6.9</v>
      </c>
      <c r="O1333">
        <v>7563179</v>
      </c>
      <c r="S1333" t="s">
        <v>3500</v>
      </c>
      <c r="T1333">
        <v>110</v>
      </c>
      <c r="U1333">
        <v>6.2</v>
      </c>
      <c r="V1333">
        <v>6.14</v>
      </c>
      <c r="W1333">
        <v>7.8529999999999998</v>
      </c>
    </row>
    <row r="1334" spans="1:23" x14ac:dyDescent="0.3">
      <c r="A1334" t="s">
        <v>67</v>
      </c>
      <c r="B1334">
        <v>249</v>
      </c>
      <c r="C1334">
        <v>134</v>
      </c>
      <c r="D1334">
        <v>47034272</v>
      </c>
      <c r="E1334" t="s">
        <v>2655</v>
      </c>
      <c r="F1334" t="s">
        <v>3501</v>
      </c>
      <c r="G1334" t="s">
        <v>3502</v>
      </c>
      <c r="H1334">
        <v>25465</v>
      </c>
      <c r="I1334">
        <v>190</v>
      </c>
      <c r="J1334" t="s">
        <v>29</v>
      </c>
      <c r="K1334" t="s">
        <v>30</v>
      </c>
      <c r="L1334">
        <v>40000000</v>
      </c>
      <c r="M1334">
        <v>2014</v>
      </c>
      <c r="N1334">
        <v>6.9</v>
      </c>
      <c r="O1334">
        <v>7034272</v>
      </c>
      <c r="S1334" t="s">
        <v>3500</v>
      </c>
      <c r="T1334">
        <v>110</v>
      </c>
      <c r="U1334">
        <v>6.2</v>
      </c>
      <c r="V1334">
        <v>6.14</v>
      </c>
      <c r="W1334">
        <v>7.8529999999999998</v>
      </c>
    </row>
    <row r="1335" spans="1:23" x14ac:dyDescent="0.3">
      <c r="A1335" t="s">
        <v>1971</v>
      </c>
      <c r="B1335">
        <v>82</v>
      </c>
      <c r="C1335">
        <v>86</v>
      </c>
      <c r="D1335">
        <v>5518918</v>
      </c>
      <c r="E1335" t="s">
        <v>3503</v>
      </c>
      <c r="F1335" t="s">
        <v>3083</v>
      </c>
      <c r="G1335" t="s">
        <v>3504</v>
      </c>
      <c r="H1335">
        <v>12160</v>
      </c>
      <c r="I1335">
        <v>73</v>
      </c>
      <c r="J1335" t="s">
        <v>29</v>
      </c>
      <c r="K1335" t="s">
        <v>30</v>
      </c>
      <c r="L1335">
        <v>750000</v>
      </c>
      <c r="M1335">
        <v>2007</v>
      </c>
      <c r="N1335">
        <v>6.9</v>
      </c>
      <c r="O1335">
        <v>4768918</v>
      </c>
      <c r="S1335" t="s">
        <v>3435</v>
      </c>
      <c r="T1335">
        <v>107</v>
      </c>
      <c r="U1335">
        <v>6.4</v>
      </c>
      <c r="V1335">
        <v>6.13</v>
      </c>
      <c r="W1335">
        <v>7.8529999999999998</v>
      </c>
    </row>
    <row r="1336" spans="1:23" x14ac:dyDescent="0.3">
      <c r="A1336" t="s">
        <v>2392</v>
      </c>
      <c r="B1336">
        <v>105</v>
      </c>
      <c r="C1336">
        <v>97</v>
      </c>
      <c r="D1336">
        <v>18535191</v>
      </c>
      <c r="E1336" t="s">
        <v>289</v>
      </c>
      <c r="F1336" t="s">
        <v>294</v>
      </c>
      <c r="G1336" t="s">
        <v>3505</v>
      </c>
      <c r="H1336">
        <v>12980</v>
      </c>
      <c r="I1336">
        <v>132</v>
      </c>
      <c r="J1336" t="s">
        <v>29</v>
      </c>
      <c r="K1336" t="s">
        <v>200</v>
      </c>
      <c r="L1336">
        <v>14000000</v>
      </c>
      <c r="M1336">
        <v>1999</v>
      </c>
      <c r="N1336">
        <v>6.9</v>
      </c>
      <c r="O1336">
        <v>4535191</v>
      </c>
      <c r="S1336" t="s">
        <v>2149</v>
      </c>
      <c r="T1336">
        <v>103</v>
      </c>
      <c r="U1336">
        <v>6.2</v>
      </c>
      <c r="V1336">
        <v>6.13</v>
      </c>
      <c r="W1336">
        <v>7.8529999999999998</v>
      </c>
    </row>
    <row r="1337" spans="1:23" x14ac:dyDescent="0.3">
      <c r="A1337" t="s">
        <v>1956</v>
      </c>
      <c r="B1337">
        <v>195</v>
      </c>
      <c r="C1337">
        <v>91</v>
      </c>
      <c r="D1337">
        <v>12055108</v>
      </c>
      <c r="E1337" t="s">
        <v>73</v>
      </c>
      <c r="F1337" t="s">
        <v>3308</v>
      </c>
      <c r="G1337" t="s">
        <v>3506</v>
      </c>
      <c r="H1337">
        <v>61151</v>
      </c>
      <c r="I1337">
        <v>134</v>
      </c>
      <c r="J1337" t="s">
        <v>29</v>
      </c>
      <c r="K1337" t="s">
        <v>30</v>
      </c>
      <c r="L1337">
        <v>8000000</v>
      </c>
      <c r="M1337">
        <v>2008</v>
      </c>
      <c r="N1337">
        <v>6.9</v>
      </c>
      <c r="O1337">
        <v>4055108</v>
      </c>
      <c r="S1337" t="s">
        <v>2149</v>
      </c>
      <c r="T1337">
        <v>103</v>
      </c>
      <c r="U1337">
        <v>6.2</v>
      </c>
      <c r="V1337">
        <v>6.13</v>
      </c>
      <c r="W1337">
        <v>7.8529999999999998</v>
      </c>
    </row>
    <row r="1338" spans="1:23" x14ac:dyDescent="0.3">
      <c r="A1338" t="s">
        <v>2451</v>
      </c>
      <c r="B1338">
        <v>71</v>
      </c>
      <c r="C1338">
        <v>91</v>
      </c>
      <c r="D1338">
        <v>4186931</v>
      </c>
      <c r="E1338" t="s">
        <v>699</v>
      </c>
      <c r="F1338" t="s">
        <v>3507</v>
      </c>
      <c r="G1338" t="s">
        <v>3508</v>
      </c>
      <c r="H1338">
        <v>6041</v>
      </c>
      <c r="I1338">
        <v>85</v>
      </c>
      <c r="J1338" t="s">
        <v>29</v>
      </c>
      <c r="K1338" t="s">
        <v>30</v>
      </c>
      <c r="L1338">
        <v>250000</v>
      </c>
      <c r="M1338">
        <v>2001</v>
      </c>
      <c r="N1338">
        <v>6.9</v>
      </c>
      <c r="O1338">
        <v>3936931</v>
      </c>
      <c r="S1338" t="s">
        <v>3509</v>
      </c>
      <c r="T1338">
        <v>116</v>
      </c>
      <c r="U1338">
        <v>6.2</v>
      </c>
      <c r="V1338">
        <v>6.13</v>
      </c>
      <c r="W1338">
        <v>7.8529999999999998</v>
      </c>
    </row>
    <row r="1339" spans="1:23" x14ac:dyDescent="0.3">
      <c r="A1339" t="s">
        <v>1953</v>
      </c>
      <c r="B1339">
        <v>121</v>
      </c>
      <c r="C1339">
        <v>92</v>
      </c>
      <c r="D1339">
        <v>8786715</v>
      </c>
      <c r="E1339" t="s">
        <v>73</v>
      </c>
      <c r="F1339" t="s">
        <v>1670</v>
      </c>
      <c r="G1339" t="s">
        <v>3510</v>
      </c>
      <c r="H1339">
        <v>40274</v>
      </c>
      <c r="I1339">
        <v>324</v>
      </c>
      <c r="J1339" t="s">
        <v>29</v>
      </c>
      <c r="K1339" t="s">
        <v>30</v>
      </c>
      <c r="L1339">
        <v>5000000</v>
      </c>
      <c r="M1339">
        <v>2004</v>
      </c>
      <c r="N1339">
        <v>6.9</v>
      </c>
      <c r="O1339">
        <v>3786715</v>
      </c>
      <c r="S1339" t="s">
        <v>3509</v>
      </c>
      <c r="T1339">
        <v>116</v>
      </c>
      <c r="U1339">
        <v>6.2</v>
      </c>
      <c r="V1339">
        <v>6.13</v>
      </c>
      <c r="W1339">
        <v>7.8529999999999998</v>
      </c>
    </row>
    <row r="1340" spans="1:23" x14ac:dyDescent="0.3">
      <c r="A1340" t="s">
        <v>3511</v>
      </c>
      <c r="B1340">
        <v>44</v>
      </c>
      <c r="C1340">
        <v>139</v>
      </c>
      <c r="D1340">
        <v>31600000</v>
      </c>
      <c r="E1340" t="s">
        <v>3512</v>
      </c>
      <c r="F1340" t="s">
        <v>61</v>
      </c>
      <c r="G1340" t="s">
        <v>3513</v>
      </c>
      <c r="H1340">
        <v>34427</v>
      </c>
      <c r="I1340">
        <v>126</v>
      </c>
      <c r="J1340" t="s">
        <v>29</v>
      </c>
      <c r="K1340" t="s">
        <v>30</v>
      </c>
      <c r="L1340">
        <v>28000000</v>
      </c>
      <c r="M1340">
        <v>1995</v>
      </c>
      <c r="N1340">
        <v>6.9</v>
      </c>
      <c r="O1340">
        <v>3600000</v>
      </c>
      <c r="S1340" t="s">
        <v>3514</v>
      </c>
      <c r="T1340">
        <v>109.5</v>
      </c>
      <c r="U1340">
        <v>6.2</v>
      </c>
      <c r="V1340">
        <v>6.13</v>
      </c>
      <c r="W1340">
        <v>7.8529999999999998</v>
      </c>
    </row>
    <row r="1341" spans="1:23" x14ac:dyDescent="0.3">
      <c r="A1341" t="s">
        <v>1894</v>
      </c>
      <c r="B1341">
        <v>62</v>
      </c>
      <c r="C1341">
        <v>117</v>
      </c>
      <c r="D1341">
        <v>14348123</v>
      </c>
      <c r="E1341" t="s">
        <v>3316</v>
      </c>
      <c r="F1341" t="s">
        <v>3515</v>
      </c>
      <c r="G1341" t="s">
        <v>3516</v>
      </c>
      <c r="H1341">
        <v>9323</v>
      </c>
      <c r="I1341">
        <v>157</v>
      </c>
      <c r="J1341" t="s">
        <v>29</v>
      </c>
      <c r="K1341" t="s">
        <v>70</v>
      </c>
      <c r="L1341">
        <v>12000000</v>
      </c>
      <c r="M1341">
        <v>1999</v>
      </c>
      <c r="N1341">
        <v>6.9</v>
      </c>
      <c r="O1341">
        <v>2348123</v>
      </c>
      <c r="S1341" t="s">
        <v>3514</v>
      </c>
      <c r="T1341">
        <v>109.5</v>
      </c>
      <c r="U1341">
        <v>6.2</v>
      </c>
      <c r="V1341">
        <v>6.13</v>
      </c>
      <c r="W1341">
        <v>7.8529999999999998</v>
      </c>
    </row>
    <row r="1342" spans="1:23" x14ac:dyDescent="0.3">
      <c r="A1342" t="s">
        <v>1946</v>
      </c>
      <c r="B1342">
        <v>82</v>
      </c>
      <c r="C1342">
        <v>96</v>
      </c>
      <c r="D1342">
        <v>4170647</v>
      </c>
      <c r="E1342" t="s">
        <v>73</v>
      </c>
      <c r="F1342" t="s">
        <v>1768</v>
      </c>
      <c r="G1342" t="s">
        <v>3517</v>
      </c>
      <c r="H1342">
        <v>14548</v>
      </c>
      <c r="I1342">
        <v>161</v>
      </c>
      <c r="J1342" t="s">
        <v>29</v>
      </c>
      <c r="K1342" t="s">
        <v>200</v>
      </c>
      <c r="L1342">
        <v>1900000</v>
      </c>
      <c r="M1342">
        <v>1999</v>
      </c>
      <c r="N1342">
        <v>6.9</v>
      </c>
      <c r="O1342">
        <v>2270647</v>
      </c>
      <c r="S1342" t="s">
        <v>3253</v>
      </c>
      <c r="T1342">
        <v>106.5</v>
      </c>
      <c r="U1342">
        <v>6.2</v>
      </c>
      <c r="V1342">
        <v>6.13</v>
      </c>
      <c r="W1342">
        <v>7.8529999999999998</v>
      </c>
    </row>
    <row r="1343" spans="1:23" x14ac:dyDescent="0.3">
      <c r="A1343" t="s">
        <v>1655</v>
      </c>
      <c r="B1343">
        <v>56</v>
      </c>
      <c r="C1343">
        <v>81</v>
      </c>
      <c r="D1343">
        <v>2040920</v>
      </c>
      <c r="E1343" t="s">
        <v>747</v>
      </c>
      <c r="F1343" t="s">
        <v>3518</v>
      </c>
      <c r="G1343" t="s">
        <v>3519</v>
      </c>
      <c r="H1343">
        <v>52055</v>
      </c>
      <c r="I1343">
        <v>130</v>
      </c>
      <c r="J1343" t="s">
        <v>174</v>
      </c>
      <c r="K1343" t="s">
        <v>30</v>
      </c>
      <c r="L1343">
        <v>7000</v>
      </c>
      <c r="M1343">
        <v>1992</v>
      </c>
      <c r="N1343">
        <v>6.9</v>
      </c>
      <c r="O1343">
        <v>2033920</v>
      </c>
      <c r="S1343" t="s">
        <v>3253</v>
      </c>
      <c r="T1343">
        <v>106.5</v>
      </c>
      <c r="U1343">
        <v>6.2</v>
      </c>
      <c r="V1343">
        <v>6.13</v>
      </c>
      <c r="W1343">
        <v>7.8529999999999998</v>
      </c>
    </row>
    <row r="1344" spans="1:23" x14ac:dyDescent="0.3">
      <c r="A1344" t="s">
        <v>2002</v>
      </c>
      <c r="B1344">
        <v>83</v>
      </c>
      <c r="C1344">
        <v>109</v>
      </c>
      <c r="D1344">
        <v>14060950</v>
      </c>
      <c r="E1344" t="s">
        <v>92</v>
      </c>
      <c r="F1344" t="s">
        <v>3520</v>
      </c>
      <c r="G1344" t="s">
        <v>3521</v>
      </c>
      <c r="H1344">
        <v>14354</v>
      </c>
      <c r="I1344">
        <v>139</v>
      </c>
      <c r="J1344" t="s">
        <v>29</v>
      </c>
      <c r="K1344" t="s">
        <v>30</v>
      </c>
      <c r="L1344">
        <v>12500000</v>
      </c>
      <c r="M1344">
        <v>2002</v>
      </c>
      <c r="N1344">
        <v>6.9</v>
      </c>
      <c r="O1344">
        <v>1560950</v>
      </c>
      <c r="S1344" t="s">
        <v>1750</v>
      </c>
      <c r="T1344">
        <v>103</v>
      </c>
      <c r="U1344">
        <v>6.2</v>
      </c>
      <c r="V1344">
        <v>6.11</v>
      </c>
      <c r="W1344">
        <v>7.8529999999999998</v>
      </c>
    </row>
    <row r="1345" spans="1:23" x14ac:dyDescent="0.3">
      <c r="A1345" t="s">
        <v>1488</v>
      </c>
      <c r="B1345">
        <v>29</v>
      </c>
      <c r="C1345">
        <v>91</v>
      </c>
      <c r="D1345">
        <v>1652472</v>
      </c>
      <c r="E1345" t="s">
        <v>289</v>
      </c>
      <c r="F1345" t="s">
        <v>3522</v>
      </c>
      <c r="G1345" t="s">
        <v>3523</v>
      </c>
      <c r="H1345">
        <v>2843</v>
      </c>
      <c r="I1345">
        <v>25</v>
      </c>
      <c r="J1345" t="s">
        <v>90</v>
      </c>
      <c r="K1345" t="s">
        <v>241</v>
      </c>
      <c r="L1345">
        <v>300000</v>
      </c>
      <c r="M1345">
        <v>1996</v>
      </c>
      <c r="N1345">
        <v>6.9</v>
      </c>
      <c r="O1345">
        <v>1352472</v>
      </c>
      <c r="S1345" t="s">
        <v>1750</v>
      </c>
      <c r="T1345">
        <v>103</v>
      </c>
      <c r="U1345">
        <v>6.2</v>
      </c>
      <c r="V1345">
        <v>6.11</v>
      </c>
      <c r="W1345">
        <v>7.8529999999999998</v>
      </c>
    </row>
    <row r="1346" spans="1:23" x14ac:dyDescent="0.3">
      <c r="A1346" t="s">
        <v>2738</v>
      </c>
      <c r="B1346">
        <v>112</v>
      </c>
      <c r="C1346">
        <v>109</v>
      </c>
      <c r="D1346">
        <v>2706659</v>
      </c>
      <c r="E1346" t="s">
        <v>73</v>
      </c>
      <c r="F1346" t="s">
        <v>2274</v>
      </c>
      <c r="G1346" t="s">
        <v>3524</v>
      </c>
      <c r="H1346">
        <v>17770</v>
      </c>
      <c r="I1346">
        <v>172</v>
      </c>
      <c r="J1346" t="s">
        <v>29</v>
      </c>
      <c r="K1346" t="s">
        <v>200</v>
      </c>
      <c r="L1346">
        <v>2000000</v>
      </c>
      <c r="M1346">
        <v>2006</v>
      </c>
      <c r="N1346">
        <v>6.9</v>
      </c>
      <c r="O1346">
        <v>706659</v>
      </c>
      <c r="S1346" t="s">
        <v>3525</v>
      </c>
      <c r="T1346">
        <v>103</v>
      </c>
      <c r="U1346">
        <v>6.1</v>
      </c>
      <c r="V1346">
        <v>6.1</v>
      </c>
      <c r="W1346">
        <v>7.8529999999999998</v>
      </c>
    </row>
    <row r="1347" spans="1:23" x14ac:dyDescent="0.3">
      <c r="A1347" t="s">
        <v>1937</v>
      </c>
      <c r="B1347">
        <v>75</v>
      </c>
      <c r="C1347">
        <v>98</v>
      </c>
      <c r="D1347">
        <v>32701088</v>
      </c>
      <c r="E1347" t="s">
        <v>3095</v>
      </c>
      <c r="F1347" t="s">
        <v>3526</v>
      </c>
      <c r="G1347" t="s">
        <v>3527</v>
      </c>
      <c r="H1347">
        <v>10018</v>
      </c>
      <c r="I1347">
        <v>108</v>
      </c>
      <c r="J1347" t="s">
        <v>29</v>
      </c>
      <c r="K1347" t="s">
        <v>30</v>
      </c>
      <c r="L1347">
        <v>32000000</v>
      </c>
      <c r="M1347">
        <v>2005</v>
      </c>
      <c r="N1347">
        <v>6.9</v>
      </c>
      <c r="O1347">
        <v>701088</v>
      </c>
      <c r="S1347" t="s">
        <v>3528</v>
      </c>
      <c r="T1347">
        <v>132</v>
      </c>
      <c r="U1347">
        <v>6.1</v>
      </c>
      <c r="V1347">
        <v>6.1</v>
      </c>
      <c r="W1347">
        <v>7.8529999999999998</v>
      </c>
    </row>
    <row r="1348" spans="1:23" x14ac:dyDescent="0.3">
      <c r="A1348" t="s">
        <v>489</v>
      </c>
      <c r="B1348">
        <v>165</v>
      </c>
      <c r="C1348">
        <v>139</v>
      </c>
      <c r="D1348">
        <v>30513940</v>
      </c>
      <c r="E1348" t="s">
        <v>1222</v>
      </c>
      <c r="F1348" t="s">
        <v>3529</v>
      </c>
      <c r="G1348" t="s">
        <v>3530</v>
      </c>
      <c r="H1348">
        <v>15843</v>
      </c>
      <c r="I1348">
        <v>104</v>
      </c>
      <c r="J1348" t="s">
        <v>29</v>
      </c>
      <c r="K1348" t="s">
        <v>30</v>
      </c>
      <c r="L1348">
        <v>30000000</v>
      </c>
      <c r="M1348">
        <v>2014</v>
      </c>
      <c r="N1348">
        <v>6.9</v>
      </c>
      <c r="O1348">
        <v>513940</v>
      </c>
      <c r="S1348" t="s">
        <v>3531</v>
      </c>
      <c r="T1348">
        <v>131</v>
      </c>
      <c r="U1348">
        <v>6.1</v>
      </c>
      <c r="V1348">
        <v>6.1</v>
      </c>
      <c r="W1348">
        <v>7.8529999999999998</v>
      </c>
    </row>
    <row r="1349" spans="1:23" x14ac:dyDescent="0.3">
      <c r="A1349" t="s">
        <v>1906</v>
      </c>
      <c r="B1349">
        <v>194</v>
      </c>
      <c r="C1349">
        <v>110</v>
      </c>
      <c r="D1349">
        <v>13823741</v>
      </c>
      <c r="E1349" t="s">
        <v>655</v>
      </c>
      <c r="F1349" t="s">
        <v>2274</v>
      </c>
      <c r="G1349" t="s">
        <v>3532</v>
      </c>
      <c r="H1349">
        <v>61777</v>
      </c>
      <c r="I1349">
        <v>140</v>
      </c>
      <c r="J1349" t="s">
        <v>29</v>
      </c>
      <c r="K1349" t="s">
        <v>200</v>
      </c>
      <c r="L1349">
        <v>13500000</v>
      </c>
      <c r="M1349">
        <v>2008</v>
      </c>
      <c r="N1349">
        <v>6.9</v>
      </c>
      <c r="O1349">
        <v>323741</v>
      </c>
      <c r="S1349" t="s">
        <v>1561</v>
      </c>
      <c r="T1349">
        <v>123.5</v>
      </c>
      <c r="U1349">
        <v>7.2</v>
      </c>
      <c r="V1349">
        <v>6.1</v>
      </c>
      <c r="W1349">
        <v>7.8529999999999998</v>
      </c>
    </row>
    <row r="1350" spans="1:23" x14ac:dyDescent="0.3">
      <c r="A1350" t="s">
        <v>3099</v>
      </c>
      <c r="B1350">
        <v>196</v>
      </c>
      <c r="C1350">
        <v>92</v>
      </c>
      <c r="D1350">
        <v>8279017</v>
      </c>
      <c r="E1350" t="s">
        <v>3533</v>
      </c>
      <c r="F1350" t="s">
        <v>3534</v>
      </c>
      <c r="G1350" t="s">
        <v>3535</v>
      </c>
      <c r="H1350">
        <v>34191</v>
      </c>
      <c r="I1350">
        <v>339</v>
      </c>
      <c r="J1350" t="s">
        <v>29</v>
      </c>
      <c r="K1350" t="s">
        <v>200</v>
      </c>
      <c r="L1350">
        <v>8000000</v>
      </c>
      <c r="M1350">
        <v>2000</v>
      </c>
      <c r="N1350">
        <v>6.9</v>
      </c>
      <c r="O1350">
        <v>279017</v>
      </c>
      <c r="S1350" t="s">
        <v>1561</v>
      </c>
      <c r="T1350">
        <v>123.5</v>
      </c>
      <c r="U1350">
        <v>7.2</v>
      </c>
      <c r="V1350">
        <v>6.1</v>
      </c>
      <c r="W1350">
        <v>7.8529999999999998</v>
      </c>
    </row>
    <row r="1351" spans="1:23" x14ac:dyDescent="0.3">
      <c r="A1351" t="s">
        <v>1429</v>
      </c>
      <c r="B1351">
        <v>81</v>
      </c>
      <c r="C1351">
        <v>110</v>
      </c>
      <c r="D1351">
        <v>136007</v>
      </c>
      <c r="E1351" t="s">
        <v>875</v>
      </c>
      <c r="F1351" t="s">
        <v>3536</v>
      </c>
      <c r="G1351" t="s">
        <v>3537</v>
      </c>
      <c r="H1351">
        <v>3924</v>
      </c>
      <c r="I1351">
        <v>39</v>
      </c>
      <c r="J1351" t="s">
        <v>90</v>
      </c>
      <c r="K1351" t="s">
        <v>241</v>
      </c>
      <c r="L1351">
        <v>4500</v>
      </c>
      <c r="M1351">
        <v>2004</v>
      </c>
      <c r="N1351">
        <v>6.9</v>
      </c>
      <c r="O1351">
        <v>131507</v>
      </c>
      <c r="S1351" t="s">
        <v>3538</v>
      </c>
      <c r="T1351">
        <v>120</v>
      </c>
      <c r="U1351">
        <v>6.1</v>
      </c>
      <c r="V1351">
        <v>6.1</v>
      </c>
      <c r="W1351">
        <v>7.8529999999999998</v>
      </c>
    </row>
    <row r="1352" spans="1:23" x14ac:dyDescent="0.3">
      <c r="A1352" t="s">
        <v>2048</v>
      </c>
      <c r="B1352">
        <v>80</v>
      </c>
      <c r="C1352">
        <v>91</v>
      </c>
      <c r="D1352">
        <v>100117603</v>
      </c>
      <c r="E1352" t="s">
        <v>3539</v>
      </c>
      <c r="F1352" t="s">
        <v>3050</v>
      </c>
      <c r="G1352" t="s">
        <v>3540</v>
      </c>
      <c r="H1352">
        <v>102933</v>
      </c>
      <c r="I1352">
        <v>230</v>
      </c>
      <c r="J1352" t="s">
        <v>29</v>
      </c>
      <c r="K1352" t="s">
        <v>30</v>
      </c>
      <c r="L1352">
        <v>100000000</v>
      </c>
      <c r="M1352">
        <v>1996</v>
      </c>
      <c r="N1352">
        <v>6.9</v>
      </c>
      <c r="O1352">
        <v>117603</v>
      </c>
      <c r="S1352" t="s">
        <v>3541</v>
      </c>
      <c r="T1352">
        <v>120</v>
      </c>
      <c r="U1352">
        <v>6.1</v>
      </c>
      <c r="V1352">
        <v>6.1</v>
      </c>
      <c r="W1352">
        <v>7.8529999999999998</v>
      </c>
    </row>
    <row r="1353" spans="1:23" x14ac:dyDescent="0.3">
      <c r="A1353" t="s">
        <v>74</v>
      </c>
      <c r="B1353">
        <v>75</v>
      </c>
      <c r="C1353">
        <v>149</v>
      </c>
      <c r="D1353">
        <v>25809813</v>
      </c>
      <c r="E1353" t="s">
        <v>1683</v>
      </c>
      <c r="F1353" t="s">
        <v>74</v>
      </c>
      <c r="G1353" t="s">
        <v>3542</v>
      </c>
      <c r="H1353">
        <v>50311</v>
      </c>
      <c r="I1353">
        <v>212</v>
      </c>
      <c r="J1353" t="s">
        <v>29</v>
      </c>
      <c r="K1353" t="s">
        <v>30</v>
      </c>
      <c r="L1353">
        <v>26000000</v>
      </c>
      <c r="M1353">
        <v>1996</v>
      </c>
      <c r="N1353">
        <v>6.9</v>
      </c>
      <c r="O1353">
        <v>-190187</v>
      </c>
      <c r="S1353" t="s">
        <v>3543</v>
      </c>
      <c r="T1353">
        <v>120</v>
      </c>
      <c r="U1353">
        <v>6.1</v>
      </c>
      <c r="V1353">
        <v>6.1</v>
      </c>
      <c r="W1353">
        <v>7.8529999999999998</v>
      </c>
    </row>
    <row r="1354" spans="1:23" x14ac:dyDescent="0.3">
      <c r="A1354" t="s">
        <v>1973</v>
      </c>
      <c r="B1354">
        <v>203</v>
      </c>
      <c r="C1354">
        <v>82</v>
      </c>
      <c r="D1354">
        <v>126387</v>
      </c>
      <c r="E1354" t="s">
        <v>626</v>
      </c>
      <c r="F1354" t="s">
        <v>3544</v>
      </c>
      <c r="G1354" t="s">
        <v>3545</v>
      </c>
      <c r="H1354">
        <v>14985</v>
      </c>
      <c r="I1354">
        <v>253</v>
      </c>
      <c r="J1354" t="s">
        <v>69</v>
      </c>
      <c r="K1354" t="s">
        <v>70</v>
      </c>
      <c r="L1354">
        <v>400000</v>
      </c>
      <c r="M1354">
        <v>1981</v>
      </c>
      <c r="N1354">
        <v>6.9</v>
      </c>
      <c r="O1354">
        <v>-273613</v>
      </c>
      <c r="S1354" t="s">
        <v>3546</v>
      </c>
      <c r="T1354">
        <v>120</v>
      </c>
      <c r="U1354">
        <v>6.1</v>
      </c>
      <c r="V1354">
        <v>6.1</v>
      </c>
      <c r="W1354">
        <v>7.8529999999999998</v>
      </c>
    </row>
    <row r="1355" spans="1:23" x14ac:dyDescent="0.3">
      <c r="A1355" t="s">
        <v>1914</v>
      </c>
      <c r="B1355">
        <v>42</v>
      </c>
      <c r="C1355">
        <v>108</v>
      </c>
      <c r="D1355">
        <v>2961991</v>
      </c>
      <c r="E1355" t="s">
        <v>393</v>
      </c>
      <c r="F1355" t="s">
        <v>1482</v>
      </c>
      <c r="G1355" t="s">
        <v>3547</v>
      </c>
      <c r="H1355">
        <v>15885</v>
      </c>
      <c r="I1355">
        <v>78</v>
      </c>
      <c r="J1355" t="s">
        <v>29</v>
      </c>
      <c r="K1355" t="s">
        <v>30</v>
      </c>
      <c r="L1355">
        <v>3300000</v>
      </c>
      <c r="M1355">
        <v>1996</v>
      </c>
      <c r="N1355">
        <v>6.9</v>
      </c>
      <c r="O1355">
        <v>-338009</v>
      </c>
      <c r="S1355" t="s">
        <v>3548</v>
      </c>
      <c r="T1355">
        <v>112</v>
      </c>
      <c r="U1355">
        <v>6.1</v>
      </c>
      <c r="V1355">
        <v>6.1</v>
      </c>
      <c r="W1355">
        <v>7.8529999999999998</v>
      </c>
    </row>
    <row r="1356" spans="1:23" x14ac:dyDescent="0.3">
      <c r="A1356" t="s">
        <v>857</v>
      </c>
      <c r="B1356">
        <v>25</v>
      </c>
      <c r="C1356">
        <v>115</v>
      </c>
      <c r="D1356">
        <v>13640000</v>
      </c>
      <c r="E1356" t="s">
        <v>73</v>
      </c>
      <c r="F1356" t="s">
        <v>2554</v>
      </c>
      <c r="G1356" t="s">
        <v>3549</v>
      </c>
      <c r="H1356">
        <v>6011</v>
      </c>
      <c r="I1356">
        <v>39</v>
      </c>
      <c r="J1356" t="s">
        <v>29</v>
      </c>
      <c r="K1356" t="s">
        <v>30</v>
      </c>
      <c r="L1356">
        <v>14000000</v>
      </c>
      <c r="M1356">
        <v>1994</v>
      </c>
      <c r="N1356">
        <v>6.9</v>
      </c>
      <c r="O1356">
        <v>-360000</v>
      </c>
      <c r="S1356" t="s">
        <v>3550</v>
      </c>
      <c r="T1356">
        <v>112</v>
      </c>
      <c r="U1356">
        <v>6.1</v>
      </c>
      <c r="V1356">
        <v>6.1</v>
      </c>
      <c r="W1356">
        <v>7.8529999999999998</v>
      </c>
    </row>
    <row r="1357" spans="1:23" x14ac:dyDescent="0.3">
      <c r="A1357" t="s">
        <v>1918</v>
      </c>
      <c r="B1357">
        <v>168</v>
      </c>
      <c r="C1357">
        <v>102</v>
      </c>
      <c r="D1357">
        <v>1477002</v>
      </c>
      <c r="E1357" t="s">
        <v>588</v>
      </c>
      <c r="F1357" t="s">
        <v>2952</v>
      </c>
      <c r="G1357" t="s">
        <v>3551</v>
      </c>
      <c r="H1357">
        <v>16645</v>
      </c>
      <c r="I1357">
        <v>72</v>
      </c>
      <c r="J1357" t="s">
        <v>29</v>
      </c>
      <c r="K1357" t="s">
        <v>30</v>
      </c>
      <c r="L1357">
        <v>2000000</v>
      </c>
      <c r="M1357">
        <v>2015</v>
      </c>
      <c r="N1357">
        <v>6.9</v>
      </c>
      <c r="O1357">
        <v>-522998</v>
      </c>
      <c r="S1357" t="s">
        <v>3552</v>
      </c>
      <c r="T1357">
        <v>110</v>
      </c>
      <c r="U1357">
        <v>6.1</v>
      </c>
      <c r="V1357">
        <v>6.1</v>
      </c>
      <c r="W1357">
        <v>7.8529999999999998</v>
      </c>
    </row>
    <row r="1358" spans="1:23" x14ac:dyDescent="0.3">
      <c r="A1358" t="s">
        <v>1932</v>
      </c>
      <c r="B1358">
        <v>76</v>
      </c>
      <c r="C1358">
        <v>100</v>
      </c>
      <c r="D1358">
        <v>396035</v>
      </c>
      <c r="E1358" t="s">
        <v>588</v>
      </c>
      <c r="F1358" t="s">
        <v>3553</v>
      </c>
      <c r="G1358" t="s">
        <v>3554</v>
      </c>
      <c r="H1358">
        <v>2725</v>
      </c>
      <c r="I1358">
        <v>48</v>
      </c>
      <c r="J1358" t="s">
        <v>29</v>
      </c>
      <c r="K1358" t="s">
        <v>200</v>
      </c>
      <c r="L1358">
        <v>1000000</v>
      </c>
      <c r="M1358">
        <v>2004</v>
      </c>
      <c r="N1358">
        <v>6.9</v>
      </c>
      <c r="O1358">
        <v>-603965</v>
      </c>
      <c r="S1358" t="s">
        <v>3555</v>
      </c>
      <c r="T1358">
        <v>110</v>
      </c>
      <c r="U1358">
        <v>6.1</v>
      </c>
      <c r="V1358">
        <v>6.1</v>
      </c>
      <c r="W1358">
        <v>7.8529999999999998</v>
      </c>
    </row>
    <row r="1359" spans="1:23" x14ac:dyDescent="0.3">
      <c r="A1359" t="s">
        <v>1978</v>
      </c>
      <c r="B1359">
        <v>56</v>
      </c>
      <c r="C1359">
        <v>81</v>
      </c>
      <c r="D1359">
        <v>6387</v>
      </c>
      <c r="E1359" t="s">
        <v>515</v>
      </c>
      <c r="F1359" t="s">
        <v>3556</v>
      </c>
      <c r="G1359" t="s">
        <v>3557</v>
      </c>
      <c r="H1359">
        <v>4862</v>
      </c>
      <c r="I1359">
        <v>37</v>
      </c>
      <c r="J1359" t="s">
        <v>29</v>
      </c>
      <c r="K1359" t="s">
        <v>30</v>
      </c>
      <c r="L1359">
        <v>1000000</v>
      </c>
      <c r="M1359">
        <v>2006</v>
      </c>
      <c r="N1359">
        <v>6.9</v>
      </c>
      <c r="O1359">
        <v>-993613</v>
      </c>
      <c r="S1359" t="s">
        <v>3558</v>
      </c>
      <c r="T1359">
        <v>109</v>
      </c>
      <c r="U1359">
        <v>6.1</v>
      </c>
      <c r="V1359">
        <v>6.1</v>
      </c>
      <c r="W1359">
        <v>7.8529999999999998</v>
      </c>
    </row>
    <row r="1360" spans="1:23" x14ac:dyDescent="0.3">
      <c r="A1360" t="s">
        <v>1813</v>
      </c>
      <c r="B1360">
        <v>88</v>
      </c>
      <c r="C1360">
        <v>108</v>
      </c>
      <c r="D1360">
        <v>548712</v>
      </c>
      <c r="E1360" t="s">
        <v>588</v>
      </c>
      <c r="F1360" t="s">
        <v>3559</v>
      </c>
      <c r="G1360" t="s">
        <v>3560</v>
      </c>
      <c r="H1360">
        <v>9233</v>
      </c>
      <c r="I1360">
        <v>126</v>
      </c>
      <c r="J1360" t="s">
        <v>29</v>
      </c>
      <c r="K1360" t="s">
        <v>30</v>
      </c>
      <c r="L1360">
        <v>2500000</v>
      </c>
      <c r="M1360">
        <v>2003</v>
      </c>
      <c r="N1360">
        <v>6.9</v>
      </c>
      <c r="O1360">
        <v>-1951288</v>
      </c>
      <c r="S1360" t="s">
        <v>3561</v>
      </c>
      <c r="T1360">
        <v>109</v>
      </c>
      <c r="U1360">
        <v>6.1</v>
      </c>
      <c r="V1360">
        <v>6.1</v>
      </c>
      <c r="W1360">
        <v>7.8529999999999998</v>
      </c>
    </row>
    <row r="1361" spans="1:23" x14ac:dyDescent="0.3">
      <c r="A1361" t="s">
        <v>1904</v>
      </c>
      <c r="B1361">
        <v>230</v>
      </c>
      <c r="C1361">
        <v>111</v>
      </c>
      <c r="D1361">
        <v>13034417</v>
      </c>
      <c r="E1361" t="s">
        <v>459</v>
      </c>
      <c r="F1361" t="s">
        <v>3562</v>
      </c>
      <c r="G1361" t="s">
        <v>3563</v>
      </c>
      <c r="H1361">
        <v>55665</v>
      </c>
      <c r="I1361">
        <v>118</v>
      </c>
      <c r="J1361" t="s">
        <v>29</v>
      </c>
      <c r="K1361" t="s">
        <v>30</v>
      </c>
      <c r="L1361">
        <v>15000000</v>
      </c>
      <c r="M1361">
        <v>2009</v>
      </c>
      <c r="N1361">
        <v>6.9</v>
      </c>
      <c r="O1361">
        <v>-1965583</v>
      </c>
      <c r="S1361" t="s">
        <v>3564</v>
      </c>
      <c r="T1361">
        <v>106</v>
      </c>
      <c r="U1361">
        <v>6.1</v>
      </c>
      <c r="V1361">
        <v>6.1</v>
      </c>
      <c r="W1361">
        <v>7.8529999999999998</v>
      </c>
    </row>
    <row r="1362" spans="1:23" x14ac:dyDescent="0.3">
      <c r="A1362" t="s">
        <v>2734</v>
      </c>
      <c r="B1362">
        <v>62</v>
      </c>
      <c r="C1362">
        <v>117</v>
      </c>
      <c r="D1362">
        <v>24944213</v>
      </c>
      <c r="E1362" t="s">
        <v>1941</v>
      </c>
      <c r="F1362" t="s">
        <v>520</v>
      </c>
      <c r="G1362" t="s">
        <v>3565</v>
      </c>
      <c r="H1362">
        <v>63459</v>
      </c>
      <c r="I1362">
        <v>185</v>
      </c>
      <c r="J1362" t="s">
        <v>29</v>
      </c>
      <c r="K1362" t="s">
        <v>30</v>
      </c>
      <c r="L1362">
        <v>27000000</v>
      </c>
      <c r="M1362">
        <v>1996</v>
      </c>
      <c r="N1362">
        <v>6.9</v>
      </c>
      <c r="O1362">
        <v>-2055787</v>
      </c>
      <c r="S1362" t="s">
        <v>3566</v>
      </c>
      <c r="T1362">
        <v>106</v>
      </c>
      <c r="U1362">
        <v>6.1</v>
      </c>
      <c r="V1362">
        <v>6.1</v>
      </c>
      <c r="W1362">
        <v>7.8529999999999998</v>
      </c>
    </row>
    <row r="1363" spans="1:23" x14ac:dyDescent="0.3">
      <c r="A1363" t="s">
        <v>1136</v>
      </c>
      <c r="B1363">
        <v>68</v>
      </c>
      <c r="C1363">
        <v>141</v>
      </c>
      <c r="D1363">
        <v>3064356</v>
      </c>
      <c r="E1363" t="s">
        <v>588</v>
      </c>
      <c r="F1363" t="s">
        <v>3567</v>
      </c>
      <c r="G1363" t="s">
        <v>3568</v>
      </c>
      <c r="H1363">
        <v>3433</v>
      </c>
      <c r="I1363">
        <v>81</v>
      </c>
      <c r="J1363" t="s">
        <v>29</v>
      </c>
      <c r="K1363" t="s">
        <v>30</v>
      </c>
      <c r="L1363">
        <v>5600000</v>
      </c>
      <c r="M1363">
        <v>2002</v>
      </c>
      <c r="N1363">
        <v>6.9</v>
      </c>
      <c r="O1363">
        <v>-2535644</v>
      </c>
      <c r="S1363" t="s">
        <v>3569</v>
      </c>
      <c r="T1363">
        <v>104.5</v>
      </c>
      <c r="U1363">
        <v>6.1</v>
      </c>
      <c r="V1363">
        <v>6.1</v>
      </c>
      <c r="W1363">
        <v>7.8529999999999998</v>
      </c>
    </row>
    <row r="1364" spans="1:23" x14ac:dyDescent="0.3">
      <c r="A1364" t="s">
        <v>1923</v>
      </c>
      <c r="B1364">
        <v>116</v>
      </c>
      <c r="C1364">
        <v>101</v>
      </c>
      <c r="D1364">
        <v>864959</v>
      </c>
      <c r="E1364" t="s">
        <v>845</v>
      </c>
      <c r="F1364" t="s">
        <v>3570</v>
      </c>
      <c r="G1364" t="s">
        <v>3571</v>
      </c>
      <c r="H1364">
        <v>20275</v>
      </c>
      <c r="I1364">
        <v>151</v>
      </c>
      <c r="J1364" t="s">
        <v>29</v>
      </c>
      <c r="K1364" t="s">
        <v>200</v>
      </c>
      <c r="L1364">
        <v>4000000</v>
      </c>
      <c r="M1364">
        <v>2005</v>
      </c>
      <c r="N1364">
        <v>6.9</v>
      </c>
      <c r="O1364">
        <v>-3135041</v>
      </c>
      <c r="S1364" t="s">
        <v>3569</v>
      </c>
      <c r="T1364">
        <v>104.5</v>
      </c>
      <c r="U1364">
        <v>6.1</v>
      </c>
      <c r="V1364">
        <v>6.1</v>
      </c>
      <c r="W1364">
        <v>7.8529999999999998</v>
      </c>
    </row>
    <row r="1365" spans="1:23" x14ac:dyDescent="0.3">
      <c r="A1365" t="s">
        <v>857</v>
      </c>
      <c r="B1365">
        <v>48</v>
      </c>
      <c r="C1365">
        <v>136</v>
      </c>
      <c r="D1365">
        <v>21554585</v>
      </c>
      <c r="E1365" t="s">
        <v>459</v>
      </c>
      <c r="F1365" t="s">
        <v>837</v>
      </c>
      <c r="G1365" t="s">
        <v>3572</v>
      </c>
      <c r="H1365">
        <v>36108</v>
      </c>
      <c r="I1365">
        <v>109</v>
      </c>
      <c r="J1365" t="s">
        <v>29</v>
      </c>
      <c r="K1365" t="s">
        <v>30</v>
      </c>
      <c r="L1365">
        <v>25000000</v>
      </c>
      <c r="M1365">
        <v>1998</v>
      </c>
      <c r="N1365">
        <v>6.9</v>
      </c>
      <c r="O1365">
        <v>-3445415</v>
      </c>
      <c r="S1365" t="s">
        <v>3573</v>
      </c>
      <c r="T1365">
        <v>104</v>
      </c>
      <c r="U1365">
        <v>6.1</v>
      </c>
      <c r="V1365">
        <v>6.1</v>
      </c>
      <c r="W1365">
        <v>7.8529999999999998</v>
      </c>
    </row>
    <row r="1366" spans="1:23" x14ac:dyDescent="0.3">
      <c r="A1366" t="s">
        <v>1813</v>
      </c>
      <c r="B1366">
        <v>232</v>
      </c>
      <c r="C1366">
        <v>117</v>
      </c>
      <c r="D1366">
        <v>371897</v>
      </c>
      <c r="E1366" t="s">
        <v>92</v>
      </c>
      <c r="F1366" t="s">
        <v>1302</v>
      </c>
      <c r="G1366" t="s">
        <v>3574</v>
      </c>
      <c r="H1366">
        <v>36494</v>
      </c>
      <c r="I1366">
        <v>118</v>
      </c>
      <c r="J1366" t="s">
        <v>29</v>
      </c>
      <c r="K1366" t="s">
        <v>30</v>
      </c>
      <c r="L1366">
        <v>4000000</v>
      </c>
      <c r="M1366">
        <v>2013</v>
      </c>
      <c r="N1366">
        <v>6.9</v>
      </c>
      <c r="O1366">
        <v>-3628103</v>
      </c>
      <c r="S1366" t="s">
        <v>3575</v>
      </c>
      <c r="T1366">
        <v>104</v>
      </c>
      <c r="U1366">
        <v>6.1</v>
      </c>
      <c r="V1366">
        <v>6.1</v>
      </c>
      <c r="W1366">
        <v>7.8529999999999998</v>
      </c>
    </row>
    <row r="1367" spans="1:23" x14ac:dyDescent="0.3">
      <c r="A1367" t="s">
        <v>1934</v>
      </c>
      <c r="B1367">
        <v>61</v>
      </c>
      <c r="C1367">
        <v>99</v>
      </c>
      <c r="D1367">
        <v>19959</v>
      </c>
      <c r="E1367" t="s">
        <v>92</v>
      </c>
      <c r="F1367" t="s">
        <v>3576</v>
      </c>
      <c r="G1367" t="s">
        <v>3577</v>
      </c>
      <c r="H1367">
        <v>3579</v>
      </c>
      <c r="I1367">
        <v>14</v>
      </c>
      <c r="J1367" t="s">
        <v>29</v>
      </c>
      <c r="K1367" t="s">
        <v>3578</v>
      </c>
      <c r="L1367">
        <v>3800000</v>
      </c>
      <c r="M1367">
        <v>2009</v>
      </c>
      <c r="N1367">
        <v>6.9</v>
      </c>
      <c r="O1367">
        <v>-3780041</v>
      </c>
      <c r="S1367" t="s">
        <v>3579</v>
      </c>
      <c r="T1367">
        <v>103</v>
      </c>
      <c r="U1367">
        <v>6.1</v>
      </c>
      <c r="V1367">
        <v>6.1</v>
      </c>
      <c r="W1367">
        <v>7.8529999999999998</v>
      </c>
    </row>
    <row r="1368" spans="1:23" x14ac:dyDescent="0.3">
      <c r="A1368" t="s">
        <v>1875</v>
      </c>
      <c r="B1368">
        <v>50</v>
      </c>
      <c r="C1368">
        <v>176</v>
      </c>
      <c r="D1368">
        <v>3047539</v>
      </c>
      <c r="E1368" t="s">
        <v>588</v>
      </c>
      <c r="F1368" t="s">
        <v>765</v>
      </c>
      <c r="G1368" t="s">
        <v>3580</v>
      </c>
      <c r="H1368">
        <v>42296</v>
      </c>
      <c r="I1368">
        <v>286</v>
      </c>
      <c r="J1368" t="s">
        <v>103</v>
      </c>
      <c r="K1368" t="s">
        <v>767</v>
      </c>
      <c r="L1368">
        <v>7217600</v>
      </c>
      <c r="M1368">
        <v>2012</v>
      </c>
      <c r="N1368">
        <v>6.9</v>
      </c>
      <c r="O1368">
        <v>-4170061</v>
      </c>
      <c r="S1368" t="s">
        <v>3581</v>
      </c>
      <c r="T1368">
        <v>103</v>
      </c>
      <c r="U1368">
        <v>6.1</v>
      </c>
      <c r="V1368">
        <v>6.1</v>
      </c>
      <c r="W1368">
        <v>7.8529999999999998</v>
      </c>
    </row>
    <row r="1369" spans="1:23" x14ac:dyDescent="0.3">
      <c r="A1369" t="s">
        <v>1896</v>
      </c>
      <c r="B1369">
        <v>200</v>
      </c>
      <c r="C1369">
        <v>116</v>
      </c>
      <c r="D1369">
        <v>2268296</v>
      </c>
      <c r="E1369" t="s">
        <v>224</v>
      </c>
      <c r="F1369" t="s">
        <v>2952</v>
      </c>
      <c r="G1369" t="s">
        <v>3582</v>
      </c>
      <c r="H1369">
        <v>41856</v>
      </c>
      <c r="I1369">
        <v>119</v>
      </c>
      <c r="J1369" t="s">
        <v>29</v>
      </c>
      <c r="K1369" t="s">
        <v>200</v>
      </c>
      <c r="L1369">
        <v>6500000</v>
      </c>
      <c r="M1369">
        <v>2013</v>
      </c>
      <c r="N1369">
        <v>6.9</v>
      </c>
      <c r="O1369">
        <v>-4231704</v>
      </c>
      <c r="S1369" t="s">
        <v>3583</v>
      </c>
      <c r="T1369">
        <v>101</v>
      </c>
      <c r="U1369">
        <v>6.1</v>
      </c>
      <c r="V1369">
        <v>6.1</v>
      </c>
      <c r="W1369">
        <v>7.8529999999999998</v>
      </c>
    </row>
    <row r="1370" spans="1:23" x14ac:dyDescent="0.3">
      <c r="A1370" t="s">
        <v>1284</v>
      </c>
      <c r="B1370">
        <v>217</v>
      </c>
      <c r="C1370">
        <v>111</v>
      </c>
      <c r="D1370">
        <v>13362308</v>
      </c>
      <c r="E1370" t="s">
        <v>92</v>
      </c>
      <c r="F1370" t="s">
        <v>221</v>
      </c>
      <c r="G1370" t="s">
        <v>3584</v>
      </c>
      <c r="H1370">
        <v>31898</v>
      </c>
      <c r="I1370">
        <v>111</v>
      </c>
      <c r="J1370" t="s">
        <v>29</v>
      </c>
      <c r="K1370" t="s">
        <v>30</v>
      </c>
      <c r="L1370">
        <v>18000000</v>
      </c>
      <c r="M1370">
        <v>2013</v>
      </c>
      <c r="N1370">
        <v>6.9</v>
      </c>
      <c r="O1370">
        <v>-4637692</v>
      </c>
      <c r="S1370" t="s">
        <v>3585</v>
      </c>
      <c r="T1370">
        <v>101</v>
      </c>
      <c r="U1370">
        <v>6.1</v>
      </c>
      <c r="V1370">
        <v>6.1</v>
      </c>
      <c r="W1370">
        <v>7.8529999999999998</v>
      </c>
    </row>
    <row r="1371" spans="1:23" x14ac:dyDescent="0.3">
      <c r="A1371" t="s">
        <v>2392</v>
      </c>
      <c r="B1371">
        <v>104</v>
      </c>
      <c r="C1371">
        <v>97</v>
      </c>
      <c r="D1371">
        <v>8378141</v>
      </c>
      <c r="E1371" t="s">
        <v>699</v>
      </c>
      <c r="F1371" t="s">
        <v>656</v>
      </c>
      <c r="G1371" t="s">
        <v>3586</v>
      </c>
      <c r="H1371">
        <v>18966</v>
      </c>
      <c r="I1371">
        <v>141</v>
      </c>
      <c r="J1371" t="s">
        <v>29</v>
      </c>
      <c r="K1371" t="s">
        <v>200</v>
      </c>
      <c r="L1371">
        <v>15000000</v>
      </c>
      <c r="M1371">
        <v>2002</v>
      </c>
      <c r="N1371">
        <v>6.9</v>
      </c>
      <c r="O1371">
        <v>-6621859</v>
      </c>
      <c r="S1371" t="s">
        <v>3587</v>
      </c>
      <c r="T1371">
        <v>100</v>
      </c>
      <c r="U1371">
        <v>6.1</v>
      </c>
      <c r="V1371">
        <v>6.1</v>
      </c>
      <c r="W1371">
        <v>7.8529999999999998</v>
      </c>
    </row>
    <row r="1372" spans="1:23" x14ac:dyDescent="0.3">
      <c r="A1372" t="s">
        <v>1943</v>
      </c>
      <c r="B1372">
        <v>49</v>
      </c>
      <c r="C1372">
        <v>97</v>
      </c>
      <c r="D1372">
        <v>233103</v>
      </c>
      <c r="E1372" t="s">
        <v>92</v>
      </c>
      <c r="F1372" t="s">
        <v>1581</v>
      </c>
      <c r="G1372" t="s">
        <v>3588</v>
      </c>
      <c r="H1372">
        <v>2670</v>
      </c>
      <c r="I1372">
        <v>50</v>
      </c>
      <c r="J1372" t="s">
        <v>29</v>
      </c>
      <c r="K1372" t="s">
        <v>200</v>
      </c>
      <c r="L1372">
        <v>7000000</v>
      </c>
      <c r="M1372">
        <v>2005</v>
      </c>
      <c r="N1372">
        <v>6.9</v>
      </c>
      <c r="O1372">
        <v>-6766897</v>
      </c>
      <c r="S1372" t="s">
        <v>3589</v>
      </c>
      <c r="T1372">
        <v>100</v>
      </c>
      <c r="U1372">
        <v>6.1</v>
      </c>
      <c r="V1372">
        <v>6.1</v>
      </c>
      <c r="W1372">
        <v>7.8529999999999998</v>
      </c>
    </row>
    <row r="1373" spans="1:23" x14ac:dyDescent="0.3">
      <c r="A1373" t="s">
        <v>1231</v>
      </c>
      <c r="B1373">
        <v>135</v>
      </c>
      <c r="C1373">
        <v>101</v>
      </c>
      <c r="D1373">
        <v>24185781</v>
      </c>
      <c r="E1373" t="s">
        <v>257</v>
      </c>
      <c r="F1373" t="s">
        <v>136</v>
      </c>
      <c r="G1373" t="s">
        <v>3590</v>
      </c>
      <c r="H1373">
        <v>30339</v>
      </c>
      <c r="I1373">
        <v>268</v>
      </c>
      <c r="J1373" t="s">
        <v>29</v>
      </c>
      <c r="K1373" t="s">
        <v>30</v>
      </c>
      <c r="L1373">
        <v>31000000</v>
      </c>
      <c r="M1373">
        <v>2001</v>
      </c>
      <c r="N1373">
        <v>6.9</v>
      </c>
      <c r="O1373">
        <v>-6814219</v>
      </c>
      <c r="S1373" t="s">
        <v>3591</v>
      </c>
      <c r="T1373">
        <v>99</v>
      </c>
      <c r="U1373">
        <v>6.1</v>
      </c>
      <c r="V1373">
        <v>6.1</v>
      </c>
      <c r="W1373">
        <v>7.8529999999999998</v>
      </c>
    </row>
    <row r="1374" spans="1:23" x14ac:dyDescent="0.3">
      <c r="A1374" t="s">
        <v>2499</v>
      </c>
      <c r="B1374">
        <v>90</v>
      </c>
      <c r="C1374">
        <v>92</v>
      </c>
      <c r="D1374">
        <v>1071240</v>
      </c>
      <c r="E1374" t="s">
        <v>393</v>
      </c>
      <c r="F1374" t="s">
        <v>656</v>
      </c>
      <c r="G1374" t="s">
        <v>3592</v>
      </c>
      <c r="H1374">
        <v>3571</v>
      </c>
      <c r="I1374">
        <v>34</v>
      </c>
      <c r="J1374" t="s">
        <v>29</v>
      </c>
      <c r="K1374" t="s">
        <v>200</v>
      </c>
      <c r="L1374">
        <v>8000000</v>
      </c>
      <c r="M1374">
        <v>2007</v>
      </c>
      <c r="N1374">
        <v>6.9</v>
      </c>
      <c r="O1374">
        <v>-6928760</v>
      </c>
      <c r="S1374" t="s">
        <v>2790</v>
      </c>
      <c r="T1374">
        <v>99</v>
      </c>
      <c r="U1374">
        <v>6.1</v>
      </c>
      <c r="V1374">
        <v>6.1</v>
      </c>
      <c r="W1374">
        <v>7.8529999999999998</v>
      </c>
    </row>
    <row r="1375" spans="1:23" x14ac:dyDescent="0.3">
      <c r="A1375" t="s">
        <v>1961</v>
      </c>
      <c r="B1375">
        <v>85</v>
      </c>
      <c r="C1375">
        <v>90</v>
      </c>
      <c r="D1375">
        <v>671240</v>
      </c>
      <c r="E1375" t="s">
        <v>699</v>
      </c>
      <c r="F1375" t="s">
        <v>3593</v>
      </c>
      <c r="G1375" t="s">
        <v>3594</v>
      </c>
      <c r="H1375">
        <v>23023</v>
      </c>
      <c r="I1375">
        <v>149</v>
      </c>
      <c r="J1375" t="s">
        <v>29</v>
      </c>
      <c r="K1375" t="s">
        <v>200</v>
      </c>
      <c r="L1375">
        <v>7900000</v>
      </c>
      <c r="M1375">
        <v>2005</v>
      </c>
      <c r="N1375">
        <v>6.9</v>
      </c>
      <c r="O1375">
        <v>-7228760</v>
      </c>
      <c r="S1375" t="s">
        <v>3595</v>
      </c>
      <c r="T1375">
        <v>99</v>
      </c>
      <c r="U1375">
        <v>6.1</v>
      </c>
      <c r="V1375">
        <v>6.1</v>
      </c>
      <c r="W1375">
        <v>7.8529999999999998</v>
      </c>
    </row>
    <row r="1376" spans="1:23" x14ac:dyDescent="0.3">
      <c r="A1376" t="s">
        <v>1713</v>
      </c>
      <c r="B1376">
        <v>68</v>
      </c>
      <c r="C1376">
        <v>98</v>
      </c>
      <c r="D1376">
        <v>117190</v>
      </c>
      <c r="E1376" t="s">
        <v>2113</v>
      </c>
      <c r="F1376" t="s">
        <v>3596</v>
      </c>
      <c r="G1376" t="s">
        <v>3597</v>
      </c>
      <c r="H1376">
        <v>29994</v>
      </c>
      <c r="I1376">
        <v>86</v>
      </c>
      <c r="J1376" t="s">
        <v>29</v>
      </c>
      <c r="K1376" t="s">
        <v>200</v>
      </c>
      <c r="L1376">
        <v>8000000</v>
      </c>
      <c r="M1376">
        <v>2010</v>
      </c>
      <c r="N1376">
        <v>6.9</v>
      </c>
      <c r="O1376">
        <v>-7882810</v>
      </c>
      <c r="S1376" t="s">
        <v>3598</v>
      </c>
      <c r="T1376">
        <v>98</v>
      </c>
      <c r="U1376">
        <v>6.1</v>
      </c>
      <c r="V1376">
        <v>6.1</v>
      </c>
      <c r="W1376">
        <v>7.8529999999999998</v>
      </c>
    </row>
    <row r="1377" spans="1:23" x14ac:dyDescent="0.3">
      <c r="A1377" t="s">
        <v>2584</v>
      </c>
      <c r="B1377">
        <v>221</v>
      </c>
      <c r="C1377">
        <v>106</v>
      </c>
      <c r="D1377">
        <v>1939441</v>
      </c>
      <c r="E1377" t="s">
        <v>116</v>
      </c>
      <c r="F1377" t="s">
        <v>2393</v>
      </c>
      <c r="G1377" t="s">
        <v>3599</v>
      </c>
      <c r="H1377">
        <v>55567</v>
      </c>
      <c r="I1377">
        <v>144</v>
      </c>
      <c r="J1377" t="s">
        <v>29</v>
      </c>
      <c r="K1377" t="s">
        <v>30</v>
      </c>
      <c r="L1377">
        <v>10000000</v>
      </c>
      <c r="M1377">
        <v>2012</v>
      </c>
      <c r="N1377">
        <v>6.9</v>
      </c>
      <c r="O1377">
        <v>-8060559</v>
      </c>
      <c r="S1377" t="s">
        <v>3600</v>
      </c>
      <c r="T1377">
        <v>98</v>
      </c>
      <c r="U1377">
        <v>6.1</v>
      </c>
      <c r="V1377">
        <v>6.1</v>
      </c>
      <c r="W1377">
        <v>7.8529999999999998</v>
      </c>
    </row>
    <row r="1378" spans="1:23" x14ac:dyDescent="0.3">
      <c r="A1378" t="s">
        <v>839</v>
      </c>
      <c r="B1378">
        <v>283</v>
      </c>
      <c r="C1378">
        <v>129</v>
      </c>
      <c r="D1378">
        <v>31836745</v>
      </c>
      <c r="E1378" t="s">
        <v>3601</v>
      </c>
      <c r="F1378" t="s">
        <v>74</v>
      </c>
      <c r="G1378" t="s">
        <v>3602</v>
      </c>
      <c r="H1378">
        <v>81298</v>
      </c>
      <c r="I1378">
        <v>341</v>
      </c>
      <c r="J1378" t="s">
        <v>29</v>
      </c>
      <c r="K1378" t="s">
        <v>30</v>
      </c>
      <c r="L1378">
        <v>40000000</v>
      </c>
      <c r="M1378">
        <v>2011</v>
      </c>
      <c r="N1378">
        <v>6.9</v>
      </c>
      <c r="O1378">
        <v>-8163255</v>
      </c>
      <c r="S1378" t="s">
        <v>3603</v>
      </c>
      <c r="T1378">
        <v>98</v>
      </c>
      <c r="U1378">
        <v>6.1</v>
      </c>
      <c r="V1378">
        <v>6.1</v>
      </c>
      <c r="W1378">
        <v>7.8529999999999998</v>
      </c>
    </row>
    <row r="1379" spans="1:23" x14ac:dyDescent="0.3">
      <c r="A1379" t="s">
        <v>1702</v>
      </c>
      <c r="B1379">
        <v>167</v>
      </c>
      <c r="C1379">
        <v>144</v>
      </c>
      <c r="D1379">
        <v>56083966</v>
      </c>
      <c r="E1379" t="s">
        <v>3604</v>
      </c>
      <c r="F1379" t="s">
        <v>2799</v>
      </c>
      <c r="G1379" t="s">
        <v>3605</v>
      </c>
      <c r="H1379">
        <v>137003</v>
      </c>
      <c r="I1379">
        <v>658</v>
      </c>
      <c r="J1379" t="s">
        <v>29</v>
      </c>
      <c r="K1379" t="s">
        <v>30</v>
      </c>
      <c r="L1379">
        <v>65000000</v>
      </c>
      <c r="M1379">
        <v>2001</v>
      </c>
      <c r="N1379">
        <v>6.9</v>
      </c>
      <c r="O1379">
        <v>-8916034</v>
      </c>
      <c r="S1379" t="s">
        <v>3606</v>
      </c>
      <c r="T1379">
        <v>97</v>
      </c>
      <c r="U1379">
        <v>6.1</v>
      </c>
      <c r="V1379">
        <v>6.1</v>
      </c>
      <c r="W1379">
        <v>7.8529999999999998</v>
      </c>
    </row>
    <row r="1380" spans="1:23" x14ac:dyDescent="0.3">
      <c r="A1380" t="s">
        <v>3607</v>
      </c>
      <c r="B1380">
        <v>60</v>
      </c>
      <c r="C1380">
        <v>114</v>
      </c>
      <c r="D1380">
        <v>18252684</v>
      </c>
      <c r="E1380" t="s">
        <v>157</v>
      </c>
      <c r="F1380" t="s">
        <v>2897</v>
      </c>
      <c r="G1380" t="s">
        <v>3608</v>
      </c>
      <c r="H1380">
        <v>18366</v>
      </c>
      <c r="I1380">
        <v>219</v>
      </c>
      <c r="J1380" t="s">
        <v>29</v>
      </c>
      <c r="K1380" t="s">
        <v>30</v>
      </c>
      <c r="L1380">
        <v>30000000</v>
      </c>
      <c r="M1380">
        <v>1998</v>
      </c>
      <c r="N1380">
        <v>6.9</v>
      </c>
      <c r="O1380">
        <v>-11747316</v>
      </c>
      <c r="S1380" t="s">
        <v>3609</v>
      </c>
      <c r="T1380">
        <v>96</v>
      </c>
      <c r="U1380">
        <v>6.1</v>
      </c>
      <c r="V1380">
        <v>6.1</v>
      </c>
      <c r="W1380">
        <v>7.8529999999999998</v>
      </c>
    </row>
    <row r="1381" spans="1:23" x14ac:dyDescent="0.3">
      <c r="A1381" t="s">
        <v>2037</v>
      </c>
      <c r="B1381">
        <v>120</v>
      </c>
      <c r="C1381">
        <v>127</v>
      </c>
      <c r="D1381">
        <v>12188642</v>
      </c>
      <c r="E1381" t="s">
        <v>60</v>
      </c>
      <c r="F1381" t="s">
        <v>3610</v>
      </c>
      <c r="G1381" t="s">
        <v>3611</v>
      </c>
      <c r="H1381">
        <v>21098</v>
      </c>
      <c r="I1381">
        <v>56</v>
      </c>
      <c r="J1381" t="s">
        <v>29</v>
      </c>
      <c r="K1381" t="s">
        <v>3612</v>
      </c>
      <c r="L1381">
        <v>26000000</v>
      </c>
      <c r="M1381">
        <v>2015</v>
      </c>
      <c r="N1381">
        <v>6.9</v>
      </c>
      <c r="O1381">
        <v>-13811358</v>
      </c>
      <c r="S1381" t="s">
        <v>3613</v>
      </c>
      <c r="T1381">
        <v>95</v>
      </c>
      <c r="U1381">
        <v>6.1</v>
      </c>
      <c r="V1381">
        <v>6.1</v>
      </c>
      <c r="W1381">
        <v>7.8529999999999998</v>
      </c>
    </row>
    <row r="1382" spans="1:23" x14ac:dyDescent="0.3">
      <c r="A1382" t="s">
        <v>1226</v>
      </c>
      <c r="B1382">
        <v>418</v>
      </c>
      <c r="C1382">
        <v>123</v>
      </c>
      <c r="D1382">
        <v>161087183</v>
      </c>
      <c r="E1382" t="s">
        <v>1920</v>
      </c>
      <c r="F1382" t="s">
        <v>665</v>
      </c>
      <c r="G1382" t="s">
        <v>3614</v>
      </c>
      <c r="H1382">
        <v>118992</v>
      </c>
      <c r="I1382">
        <v>971</v>
      </c>
      <c r="J1382" t="s">
        <v>29</v>
      </c>
      <c r="K1382" t="s">
        <v>30</v>
      </c>
      <c r="L1382">
        <v>175000000</v>
      </c>
      <c r="M1382">
        <v>2016</v>
      </c>
      <c r="N1382">
        <v>6.9</v>
      </c>
      <c r="O1382">
        <v>-13912817</v>
      </c>
      <c r="S1382" t="s">
        <v>3615</v>
      </c>
      <c r="T1382">
        <v>94</v>
      </c>
      <c r="U1382">
        <v>6.1</v>
      </c>
      <c r="V1382">
        <v>6.1</v>
      </c>
      <c r="W1382">
        <v>7.8529999999999998</v>
      </c>
    </row>
    <row r="1383" spans="1:23" x14ac:dyDescent="0.3">
      <c r="A1383" t="s">
        <v>1940</v>
      </c>
      <c r="B1383">
        <v>109</v>
      </c>
      <c r="C1383">
        <v>98</v>
      </c>
      <c r="D1383">
        <v>353743</v>
      </c>
      <c r="E1383" t="s">
        <v>3616</v>
      </c>
      <c r="F1383" t="s">
        <v>3617</v>
      </c>
      <c r="G1383" t="s">
        <v>3618</v>
      </c>
      <c r="H1383">
        <v>20730</v>
      </c>
      <c r="I1383">
        <v>111</v>
      </c>
      <c r="J1383" t="s">
        <v>29</v>
      </c>
      <c r="K1383" t="s">
        <v>200</v>
      </c>
      <c r="L1383">
        <v>15000000</v>
      </c>
      <c r="M1383">
        <v>2001</v>
      </c>
      <c r="N1383">
        <v>6.9</v>
      </c>
      <c r="O1383">
        <v>-14646257</v>
      </c>
      <c r="S1383" t="s">
        <v>3619</v>
      </c>
      <c r="T1383">
        <v>93</v>
      </c>
      <c r="U1383">
        <v>6.1</v>
      </c>
      <c r="V1383">
        <v>6.1</v>
      </c>
      <c r="W1383">
        <v>7.8529999999999998</v>
      </c>
    </row>
    <row r="1384" spans="1:23" x14ac:dyDescent="0.3">
      <c r="A1384" t="s">
        <v>1897</v>
      </c>
      <c r="B1384">
        <v>106</v>
      </c>
      <c r="C1384">
        <v>98</v>
      </c>
      <c r="D1384">
        <v>1569918</v>
      </c>
      <c r="E1384" t="s">
        <v>2216</v>
      </c>
      <c r="F1384" t="s">
        <v>3620</v>
      </c>
      <c r="G1384" t="s">
        <v>3621</v>
      </c>
      <c r="H1384">
        <v>16234</v>
      </c>
      <c r="I1384">
        <v>113</v>
      </c>
      <c r="J1384" t="s">
        <v>29</v>
      </c>
      <c r="K1384" t="s">
        <v>361</v>
      </c>
      <c r="L1384">
        <v>17000000</v>
      </c>
      <c r="M1384">
        <v>2003</v>
      </c>
      <c r="N1384">
        <v>6.9</v>
      </c>
      <c r="O1384">
        <v>-15430082</v>
      </c>
      <c r="S1384" t="s">
        <v>3622</v>
      </c>
      <c r="T1384">
        <v>93</v>
      </c>
      <c r="U1384">
        <v>6.1</v>
      </c>
      <c r="V1384">
        <v>6.1</v>
      </c>
      <c r="W1384">
        <v>7.8529999999999998</v>
      </c>
    </row>
    <row r="1385" spans="1:23" x14ac:dyDescent="0.3">
      <c r="A1385" t="s">
        <v>1322</v>
      </c>
      <c r="B1385">
        <v>182</v>
      </c>
      <c r="C1385">
        <v>114</v>
      </c>
      <c r="D1385">
        <v>3519627</v>
      </c>
      <c r="E1385" t="s">
        <v>1022</v>
      </c>
      <c r="F1385" t="s">
        <v>3623</v>
      </c>
      <c r="G1385" t="s">
        <v>3624</v>
      </c>
      <c r="H1385">
        <v>41737</v>
      </c>
      <c r="I1385">
        <v>105</v>
      </c>
      <c r="J1385" t="s">
        <v>29</v>
      </c>
      <c r="K1385" t="s">
        <v>30</v>
      </c>
      <c r="L1385">
        <v>20000000</v>
      </c>
      <c r="M1385">
        <v>2008</v>
      </c>
      <c r="N1385">
        <v>6.9</v>
      </c>
      <c r="O1385">
        <v>-16480373</v>
      </c>
      <c r="S1385" t="s">
        <v>3625</v>
      </c>
      <c r="T1385">
        <v>91</v>
      </c>
      <c r="U1385">
        <v>6.1</v>
      </c>
      <c r="V1385">
        <v>6.1</v>
      </c>
      <c r="W1385">
        <v>7.8529999999999998</v>
      </c>
    </row>
    <row r="1386" spans="1:23" x14ac:dyDescent="0.3">
      <c r="A1386" t="s">
        <v>661</v>
      </c>
      <c r="B1386">
        <v>310</v>
      </c>
      <c r="C1386">
        <v>124</v>
      </c>
      <c r="D1386">
        <v>133382309</v>
      </c>
      <c r="E1386" t="s">
        <v>715</v>
      </c>
      <c r="F1386" t="s">
        <v>436</v>
      </c>
      <c r="G1386" t="s">
        <v>3626</v>
      </c>
      <c r="H1386">
        <v>256695</v>
      </c>
      <c r="I1386">
        <v>871</v>
      </c>
      <c r="J1386" t="s">
        <v>29</v>
      </c>
      <c r="K1386" t="s">
        <v>30</v>
      </c>
      <c r="L1386">
        <v>150000000</v>
      </c>
      <c r="M1386">
        <v>2006</v>
      </c>
      <c r="N1386">
        <v>6.9</v>
      </c>
      <c r="O1386">
        <v>-16617691</v>
      </c>
      <c r="S1386" t="s">
        <v>3627</v>
      </c>
      <c r="T1386">
        <v>91</v>
      </c>
      <c r="U1386">
        <v>6.1</v>
      </c>
      <c r="V1386">
        <v>6.1</v>
      </c>
      <c r="W1386">
        <v>7.8529999999999998</v>
      </c>
    </row>
    <row r="1387" spans="1:23" x14ac:dyDescent="0.3">
      <c r="A1387" t="s">
        <v>671</v>
      </c>
      <c r="B1387">
        <v>371</v>
      </c>
      <c r="C1387">
        <v>120</v>
      </c>
      <c r="D1387">
        <v>31569268</v>
      </c>
      <c r="E1387" t="s">
        <v>1935</v>
      </c>
      <c r="F1387" t="s">
        <v>565</v>
      </c>
      <c r="G1387" t="s">
        <v>3628</v>
      </c>
      <c r="H1387">
        <v>172965</v>
      </c>
      <c r="I1387">
        <v>627</v>
      </c>
      <c r="J1387" t="s">
        <v>29</v>
      </c>
      <c r="K1387" t="s">
        <v>30</v>
      </c>
      <c r="L1387">
        <v>49000000</v>
      </c>
      <c r="M1387">
        <v>2015</v>
      </c>
      <c r="N1387">
        <v>6.9</v>
      </c>
      <c r="O1387">
        <v>-17430732</v>
      </c>
      <c r="S1387" t="s">
        <v>3629</v>
      </c>
      <c r="T1387">
        <v>90</v>
      </c>
      <c r="U1387">
        <v>6.1</v>
      </c>
      <c r="V1387">
        <v>6.1</v>
      </c>
      <c r="W1387">
        <v>7.8529999999999998</v>
      </c>
    </row>
    <row r="1388" spans="1:23" x14ac:dyDescent="0.3">
      <c r="A1388" t="s">
        <v>1903</v>
      </c>
      <c r="B1388">
        <v>69</v>
      </c>
      <c r="C1388">
        <v>114</v>
      </c>
      <c r="D1388">
        <v>2353728</v>
      </c>
      <c r="E1388" t="s">
        <v>3630</v>
      </c>
      <c r="F1388" t="s">
        <v>3631</v>
      </c>
      <c r="G1388" t="s">
        <v>3632</v>
      </c>
      <c r="H1388">
        <v>4293</v>
      </c>
      <c r="I1388">
        <v>53</v>
      </c>
      <c r="J1388" t="s">
        <v>90</v>
      </c>
      <c r="K1388" t="s">
        <v>241</v>
      </c>
      <c r="L1388">
        <v>20000000</v>
      </c>
      <c r="M1388">
        <v>2003</v>
      </c>
      <c r="N1388">
        <v>6.9</v>
      </c>
      <c r="O1388">
        <v>-17646272</v>
      </c>
      <c r="S1388" t="s">
        <v>3633</v>
      </c>
      <c r="T1388">
        <v>90</v>
      </c>
      <c r="U1388">
        <v>6.1</v>
      </c>
      <c r="V1388">
        <v>6.1</v>
      </c>
      <c r="W1388">
        <v>7.8529999999999998</v>
      </c>
    </row>
    <row r="1389" spans="1:23" x14ac:dyDescent="0.3">
      <c r="A1389" t="s">
        <v>2266</v>
      </c>
      <c r="B1389">
        <v>157</v>
      </c>
      <c r="C1389">
        <v>138</v>
      </c>
      <c r="D1389">
        <v>63224849</v>
      </c>
      <c r="E1389" t="s">
        <v>289</v>
      </c>
      <c r="F1389" t="s">
        <v>351</v>
      </c>
      <c r="G1389" t="s">
        <v>3634</v>
      </c>
      <c r="H1389">
        <v>182757</v>
      </c>
      <c r="I1389">
        <v>483</v>
      </c>
      <c r="J1389" t="s">
        <v>29</v>
      </c>
      <c r="K1389" t="s">
        <v>30</v>
      </c>
      <c r="L1389">
        <v>85000000</v>
      </c>
      <c r="M1389">
        <v>2006</v>
      </c>
      <c r="N1389">
        <v>6.9</v>
      </c>
      <c r="O1389">
        <v>-21775151</v>
      </c>
      <c r="S1389" t="s">
        <v>3635</v>
      </c>
      <c r="T1389">
        <v>89</v>
      </c>
      <c r="U1389">
        <v>6.1</v>
      </c>
      <c r="V1389">
        <v>6.1</v>
      </c>
      <c r="W1389">
        <v>7.8529999999999998</v>
      </c>
    </row>
    <row r="1390" spans="1:23" x14ac:dyDescent="0.3">
      <c r="A1390" t="s">
        <v>2571</v>
      </c>
      <c r="B1390">
        <v>65</v>
      </c>
      <c r="C1390">
        <v>112</v>
      </c>
      <c r="D1390">
        <v>4554569</v>
      </c>
      <c r="E1390" t="s">
        <v>73</v>
      </c>
      <c r="F1390" t="s">
        <v>3559</v>
      </c>
      <c r="G1390" t="s">
        <v>3636</v>
      </c>
      <c r="H1390">
        <v>8134</v>
      </c>
      <c r="I1390">
        <v>123</v>
      </c>
      <c r="J1390" t="s">
        <v>29</v>
      </c>
      <c r="K1390" t="s">
        <v>30</v>
      </c>
      <c r="L1390">
        <v>28000000</v>
      </c>
      <c r="M1390">
        <v>1999</v>
      </c>
      <c r="N1390">
        <v>6.9</v>
      </c>
      <c r="O1390">
        <v>-23445431</v>
      </c>
      <c r="S1390" t="s">
        <v>3637</v>
      </c>
      <c r="T1390">
        <v>88.5</v>
      </c>
      <c r="U1390">
        <v>6.1</v>
      </c>
      <c r="V1390">
        <v>6.1</v>
      </c>
      <c r="W1390">
        <v>7.8529999999999998</v>
      </c>
    </row>
    <row r="1391" spans="1:23" x14ac:dyDescent="0.3">
      <c r="A1391" t="s">
        <v>2046</v>
      </c>
      <c r="B1391">
        <v>94</v>
      </c>
      <c r="C1391">
        <v>101</v>
      </c>
      <c r="D1391">
        <v>876671</v>
      </c>
      <c r="E1391" t="s">
        <v>3638</v>
      </c>
      <c r="F1391" t="s">
        <v>3639</v>
      </c>
      <c r="G1391" t="s">
        <v>3640</v>
      </c>
      <c r="H1391">
        <v>22010</v>
      </c>
      <c r="I1391">
        <v>90</v>
      </c>
      <c r="J1391" t="s">
        <v>29</v>
      </c>
      <c r="K1391" t="s">
        <v>30</v>
      </c>
      <c r="L1391">
        <v>25000000</v>
      </c>
      <c r="M1391">
        <v>2007</v>
      </c>
      <c r="N1391">
        <v>6.9</v>
      </c>
      <c r="O1391">
        <v>-24123329</v>
      </c>
      <c r="S1391" t="s">
        <v>3641</v>
      </c>
      <c r="T1391">
        <v>88</v>
      </c>
      <c r="U1391">
        <v>6.1</v>
      </c>
      <c r="V1391">
        <v>6.1</v>
      </c>
      <c r="W1391">
        <v>7.8529999999999998</v>
      </c>
    </row>
    <row r="1392" spans="1:23" x14ac:dyDescent="0.3">
      <c r="A1392" t="s">
        <v>3642</v>
      </c>
      <c r="B1392">
        <v>196</v>
      </c>
      <c r="C1392">
        <v>129</v>
      </c>
      <c r="D1392">
        <v>64685359</v>
      </c>
      <c r="E1392" t="s">
        <v>3643</v>
      </c>
      <c r="F1392" t="s">
        <v>947</v>
      </c>
      <c r="G1392" t="s">
        <v>3644</v>
      </c>
      <c r="H1392">
        <v>40862</v>
      </c>
      <c r="I1392">
        <v>139</v>
      </c>
      <c r="J1392" t="s">
        <v>29</v>
      </c>
      <c r="K1392" t="s">
        <v>30</v>
      </c>
      <c r="L1392">
        <v>90000000</v>
      </c>
      <c r="M1392">
        <v>2016</v>
      </c>
      <c r="N1392">
        <v>6.9</v>
      </c>
      <c r="O1392">
        <v>-25314641</v>
      </c>
      <c r="S1392" t="s">
        <v>3645</v>
      </c>
      <c r="T1392">
        <v>86</v>
      </c>
      <c r="U1392">
        <v>6.1</v>
      </c>
      <c r="V1392">
        <v>6.1</v>
      </c>
      <c r="W1392">
        <v>7.8529999999999998</v>
      </c>
    </row>
    <row r="1393" spans="1:23" x14ac:dyDescent="0.3">
      <c r="A1393" t="s">
        <v>2878</v>
      </c>
      <c r="B1393">
        <v>288</v>
      </c>
      <c r="C1393">
        <v>130</v>
      </c>
      <c r="D1393">
        <v>4463292</v>
      </c>
      <c r="E1393" t="s">
        <v>696</v>
      </c>
      <c r="F1393" t="s">
        <v>3646</v>
      </c>
      <c r="G1393" t="s">
        <v>3647</v>
      </c>
      <c r="H1393">
        <v>34488</v>
      </c>
      <c r="I1393">
        <v>136</v>
      </c>
      <c r="J1393" t="s">
        <v>29</v>
      </c>
      <c r="K1393" t="s">
        <v>200</v>
      </c>
      <c r="L1393">
        <v>30000000</v>
      </c>
      <c r="M1393">
        <v>2011</v>
      </c>
      <c r="N1393">
        <v>6.9</v>
      </c>
      <c r="O1393">
        <v>-25536708</v>
      </c>
      <c r="S1393" t="s">
        <v>3648</v>
      </c>
      <c r="T1393">
        <v>86</v>
      </c>
      <c r="U1393">
        <v>6.1</v>
      </c>
      <c r="V1393">
        <v>6.1</v>
      </c>
      <c r="W1393">
        <v>7.8529999999999998</v>
      </c>
    </row>
    <row r="1394" spans="1:23" x14ac:dyDescent="0.3">
      <c r="A1394" t="s">
        <v>190</v>
      </c>
      <c r="B1394">
        <v>147</v>
      </c>
      <c r="C1394">
        <v>117</v>
      </c>
      <c r="D1394">
        <v>7458269</v>
      </c>
      <c r="E1394" t="s">
        <v>699</v>
      </c>
      <c r="F1394" t="s">
        <v>1768</v>
      </c>
      <c r="G1394" t="s">
        <v>3649</v>
      </c>
      <c r="H1394">
        <v>70698</v>
      </c>
      <c r="I1394">
        <v>196</v>
      </c>
      <c r="J1394" t="s">
        <v>29</v>
      </c>
      <c r="K1394" t="s">
        <v>30</v>
      </c>
      <c r="L1394">
        <v>35000000</v>
      </c>
      <c r="M1394">
        <v>2006</v>
      </c>
      <c r="N1394">
        <v>6.9</v>
      </c>
      <c r="O1394">
        <v>-27541731</v>
      </c>
      <c r="S1394" t="s">
        <v>3650</v>
      </c>
      <c r="T1394">
        <v>84</v>
      </c>
      <c r="U1394">
        <v>6.1</v>
      </c>
      <c r="V1394">
        <v>6.1</v>
      </c>
      <c r="W1394">
        <v>7.8529999999999998</v>
      </c>
    </row>
    <row r="1395" spans="1:23" x14ac:dyDescent="0.3">
      <c r="A1395" t="s">
        <v>2357</v>
      </c>
      <c r="B1395">
        <v>18</v>
      </c>
      <c r="C1395">
        <v>75</v>
      </c>
      <c r="D1395">
        <v>3562749</v>
      </c>
      <c r="E1395" t="s">
        <v>3651</v>
      </c>
      <c r="F1395" t="s">
        <v>3652</v>
      </c>
      <c r="G1395" t="s">
        <v>3653</v>
      </c>
      <c r="H1395">
        <v>5600</v>
      </c>
      <c r="I1395">
        <v>49</v>
      </c>
      <c r="J1395" t="s">
        <v>29</v>
      </c>
      <c r="K1395" t="s">
        <v>30</v>
      </c>
      <c r="L1395">
        <v>32000000</v>
      </c>
      <c r="M1395">
        <v>1997</v>
      </c>
      <c r="N1395">
        <v>6.9</v>
      </c>
      <c r="O1395">
        <v>-28437251</v>
      </c>
      <c r="S1395" t="s">
        <v>3654</v>
      </c>
      <c r="T1395">
        <v>84</v>
      </c>
      <c r="U1395">
        <v>6.1</v>
      </c>
      <c r="V1395">
        <v>6.1</v>
      </c>
      <c r="W1395">
        <v>7.8529999999999998</v>
      </c>
    </row>
    <row r="1396" spans="1:23" x14ac:dyDescent="0.3">
      <c r="A1396" t="s">
        <v>1090</v>
      </c>
      <c r="B1396">
        <v>70</v>
      </c>
      <c r="C1396">
        <v>132</v>
      </c>
      <c r="D1396">
        <v>2899970</v>
      </c>
      <c r="E1396" t="s">
        <v>92</v>
      </c>
      <c r="F1396" t="s">
        <v>520</v>
      </c>
      <c r="G1396" t="s">
        <v>3655</v>
      </c>
      <c r="H1396">
        <v>8039</v>
      </c>
      <c r="I1396">
        <v>161</v>
      </c>
      <c r="J1396" t="s">
        <v>29</v>
      </c>
      <c r="K1396" t="s">
        <v>30</v>
      </c>
      <c r="L1396">
        <v>32000000</v>
      </c>
      <c r="M1396">
        <v>1999</v>
      </c>
      <c r="N1396">
        <v>6.9</v>
      </c>
      <c r="O1396">
        <v>-29100030</v>
      </c>
      <c r="S1396" t="s">
        <v>3656</v>
      </c>
      <c r="T1396">
        <v>82</v>
      </c>
      <c r="U1396">
        <v>6.1</v>
      </c>
      <c r="V1396">
        <v>6.1</v>
      </c>
      <c r="W1396">
        <v>7.8529999999999998</v>
      </c>
    </row>
    <row r="1397" spans="1:23" x14ac:dyDescent="0.3">
      <c r="A1397" t="s">
        <v>2145</v>
      </c>
      <c r="B1397">
        <v>10</v>
      </c>
      <c r="C1397">
        <v>114</v>
      </c>
      <c r="D1397">
        <v>4651977</v>
      </c>
      <c r="E1397" t="s">
        <v>92</v>
      </c>
      <c r="F1397" t="s">
        <v>774</v>
      </c>
      <c r="G1397" t="s">
        <v>3657</v>
      </c>
      <c r="H1397">
        <v>10410</v>
      </c>
      <c r="I1397">
        <v>71</v>
      </c>
      <c r="J1397" t="s">
        <v>29</v>
      </c>
      <c r="K1397" t="s">
        <v>30</v>
      </c>
      <c r="L1397">
        <v>35000000</v>
      </c>
      <c r="M1397">
        <v>1992</v>
      </c>
      <c r="N1397">
        <v>6.9</v>
      </c>
      <c r="O1397">
        <v>-30348023</v>
      </c>
      <c r="S1397" t="s">
        <v>3658</v>
      </c>
      <c r="T1397">
        <v>79</v>
      </c>
      <c r="U1397">
        <v>6.1</v>
      </c>
      <c r="V1397">
        <v>6.1</v>
      </c>
      <c r="W1397">
        <v>7.8529999999999998</v>
      </c>
    </row>
    <row r="1398" spans="1:23" x14ac:dyDescent="0.3">
      <c r="A1398" t="s">
        <v>3659</v>
      </c>
      <c r="B1398">
        <v>196</v>
      </c>
      <c r="C1398">
        <v>92</v>
      </c>
      <c r="D1398">
        <v>111505642</v>
      </c>
      <c r="E1398" t="s">
        <v>1029</v>
      </c>
      <c r="F1398" t="s">
        <v>1944</v>
      </c>
      <c r="G1398" t="s">
        <v>3660</v>
      </c>
      <c r="H1398">
        <v>47900</v>
      </c>
      <c r="I1398">
        <v>130</v>
      </c>
      <c r="J1398" t="s">
        <v>29</v>
      </c>
      <c r="K1398" t="s">
        <v>30</v>
      </c>
      <c r="L1398">
        <v>145000000</v>
      </c>
      <c r="M1398">
        <v>2014</v>
      </c>
      <c r="N1398">
        <v>6.9</v>
      </c>
      <c r="O1398">
        <v>-33494358</v>
      </c>
      <c r="S1398" t="s">
        <v>3661</v>
      </c>
      <c r="T1398">
        <v>78</v>
      </c>
      <c r="U1398">
        <v>6.1</v>
      </c>
      <c r="V1398">
        <v>6.1</v>
      </c>
      <c r="W1398">
        <v>7.8529999999999998</v>
      </c>
    </row>
    <row r="1399" spans="1:23" x14ac:dyDescent="0.3">
      <c r="A1399" t="s">
        <v>1947</v>
      </c>
      <c r="B1399">
        <v>225</v>
      </c>
      <c r="C1399">
        <v>96</v>
      </c>
      <c r="D1399">
        <v>114053579</v>
      </c>
      <c r="E1399" t="s">
        <v>3086</v>
      </c>
      <c r="F1399" t="s">
        <v>1879</v>
      </c>
      <c r="G1399" t="s">
        <v>3662</v>
      </c>
      <c r="H1399">
        <v>146766</v>
      </c>
      <c r="I1399">
        <v>178</v>
      </c>
      <c r="J1399" t="s">
        <v>29</v>
      </c>
      <c r="K1399" t="s">
        <v>30</v>
      </c>
      <c r="L1399">
        <v>150000000</v>
      </c>
      <c r="M1399">
        <v>2008</v>
      </c>
      <c r="N1399">
        <v>6.9</v>
      </c>
      <c r="O1399">
        <v>-35946421</v>
      </c>
      <c r="S1399" t="s">
        <v>3663</v>
      </c>
      <c r="T1399">
        <v>78</v>
      </c>
      <c r="U1399">
        <v>6.1</v>
      </c>
      <c r="V1399">
        <v>6.1</v>
      </c>
      <c r="W1399">
        <v>7.8529999999999998</v>
      </c>
    </row>
    <row r="1400" spans="1:23" x14ac:dyDescent="0.3">
      <c r="A1400" t="s">
        <v>1786</v>
      </c>
      <c r="B1400">
        <v>202</v>
      </c>
      <c r="C1400">
        <v>114</v>
      </c>
      <c r="D1400">
        <v>16264475</v>
      </c>
      <c r="E1400" t="s">
        <v>262</v>
      </c>
      <c r="F1400" t="s">
        <v>1248</v>
      </c>
      <c r="G1400" t="s">
        <v>3664</v>
      </c>
      <c r="H1400">
        <v>54787</v>
      </c>
      <c r="I1400">
        <v>216</v>
      </c>
      <c r="J1400" t="s">
        <v>29</v>
      </c>
      <c r="K1400" t="s">
        <v>200</v>
      </c>
      <c r="L1400">
        <v>55000000</v>
      </c>
      <c r="M1400">
        <v>2007</v>
      </c>
      <c r="N1400">
        <v>6.9</v>
      </c>
      <c r="O1400">
        <v>-38735525</v>
      </c>
      <c r="S1400" t="s">
        <v>3014</v>
      </c>
      <c r="T1400">
        <v>101</v>
      </c>
      <c r="U1400">
        <v>6.2</v>
      </c>
      <c r="V1400">
        <v>6.09</v>
      </c>
      <c r="W1400">
        <v>7.8529999999999998</v>
      </c>
    </row>
    <row r="1401" spans="1:23" x14ac:dyDescent="0.3">
      <c r="A1401" t="s">
        <v>2580</v>
      </c>
      <c r="B1401">
        <v>110</v>
      </c>
      <c r="C1401">
        <v>131</v>
      </c>
      <c r="D1401">
        <v>18208078</v>
      </c>
      <c r="E1401" t="s">
        <v>417</v>
      </c>
      <c r="F1401" t="s">
        <v>3308</v>
      </c>
      <c r="G1401" t="s">
        <v>3665</v>
      </c>
      <c r="H1401">
        <v>57100</v>
      </c>
      <c r="I1401">
        <v>281</v>
      </c>
      <c r="J1401" t="s">
        <v>29</v>
      </c>
      <c r="K1401" t="s">
        <v>30</v>
      </c>
      <c r="L1401">
        <v>60000000</v>
      </c>
      <c r="M1401">
        <v>2001</v>
      </c>
      <c r="N1401">
        <v>6.9</v>
      </c>
      <c r="O1401">
        <v>-41791922</v>
      </c>
      <c r="S1401" t="s">
        <v>3014</v>
      </c>
      <c r="T1401">
        <v>101</v>
      </c>
      <c r="U1401">
        <v>6.2</v>
      </c>
      <c r="V1401">
        <v>6.09</v>
      </c>
      <c r="W1401">
        <v>7.8529999999999998</v>
      </c>
    </row>
    <row r="1402" spans="1:23" x14ac:dyDescent="0.3">
      <c r="A1402" t="s">
        <v>2980</v>
      </c>
      <c r="B1402">
        <v>82</v>
      </c>
      <c r="C1402">
        <v>89</v>
      </c>
      <c r="D1402">
        <v>50802661</v>
      </c>
      <c r="E1402" t="s">
        <v>3666</v>
      </c>
      <c r="F1402" t="s">
        <v>3667</v>
      </c>
      <c r="G1402" t="s">
        <v>3668</v>
      </c>
      <c r="H1402">
        <v>58300</v>
      </c>
      <c r="I1402">
        <v>139</v>
      </c>
      <c r="J1402" t="s">
        <v>29</v>
      </c>
      <c r="K1402" t="s">
        <v>30</v>
      </c>
      <c r="L1402">
        <v>95000000</v>
      </c>
      <c r="M1402">
        <v>2000</v>
      </c>
      <c r="N1402">
        <v>6.9</v>
      </c>
      <c r="O1402">
        <v>-44197339</v>
      </c>
      <c r="S1402" t="s">
        <v>3669</v>
      </c>
      <c r="T1402">
        <v>100</v>
      </c>
      <c r="U1402">
        <v>6.3</v>
      </c>
      <c r="V1402">
        <v>6.09</v>
      </c>
      <c r="W1402">
        <v>7.8529999999999998</v>
      </c>
    </row>
    <row r="1403" spans="1:23" x14ac:dyDescent="0.3">
      <c r="A1403" t="s">
        <v>25</v>
      </c>
      <c r="B1403">
        <v>128</v>
      </c>
      <c r="C1403">
        <v>152</v>
      </c>
      <c r="D1403">
        <v>27796042</v>
      </c>
      <c r="E1403" t="s">
        <v>588</v>
      </c>
      <c r="F1403" t="s">
        <v>2902</v>
      </c>
      <c r="G1403" t="s">
        <v>3670</v>
      </c>
      <c r="H1403">
        <v>45031</v>
      </c>
      <c r="I1403">
        <v>376</v>
      </c>
      <c r="J1403" t="s">
        <v>29</v>
      </c>
      <c r="K1403" t="s">
        <v>30</v>
      </c>
      <c r="L1403">
        <v>72000000</v>
      </c>
      <c r="M1403">
        <v>2001</v>
      </c>
      <c r="N1403">
        <v>6.9</v>
      </c>
      <c r="O1403">
        <v>-44203958</v>
      </c>
      <c r="S1403" t="s">
        <v>3669</v>
      </c>
      <c r="T1403">
        <v>100</v>
      </c>
      <c r="U1403">
        <v>6.3</v>
      </c>
      <c r="V1403">
        <v>6.09</v>
      </c>
      <c r="W1403">
        <v>7.8529999999999998</v>
      </c>
    </row>
    <row r="1404" spans="1:23" x14ac:dyDescent="0.3">
      <c r="A1404" t="s">
        <v>237</v>
      </c>
      <c r="B1404">
        <v>127</v>
      </c>
      <c r="C1404">
        <v>130</v>
      </c>
      <c r="D1404">
        <v>1987287</v>
      </c>
      <c r="E1404" t="s">
        <v>26</v>
      </c>
      <c r="F1404" t="s">
        <v>3671</v>
      </c>
      <c r="G1404" t="s">
        <v>3672</v>
      </c>
      <c r="H1404">
        <v>25474</v>
      </c>
      <c r="I1404">
        <v>138</v>
      </c>
      <c r="J1404" t="s">
        <v>29</v>
      </c>
      <c r="K1404" t="s">
        <v>200</v>
      </c>
      <c r="L1404">
        <v>50000000</v>
      </c>
      <c r="M1404">
        <v>2005</v>
      </c>
      <c r="N1404">
        <v>6.9</v>
      </c>
      <c r="O1404">
        <v>-48012713</v>
      </c>
      <c r="S1404" t="s">
        <v>3006</v>
      </c>
      <c r="T1404">
        <v>112.5</v>
      </c>
      <c r="U1404">
        <v>6.25</v>
      </c>
      <c r="V1404">
        <v>6.08</v>
      </c>
      <c r="W1404">
        <v>7.8529999999999998</v>
      </c>
    </row>
    <row r="1405" spans="1:23" x14ac:dyDescent="0.3">
      <c r="A1405" t="s">
        <v>499</v>
      </c>
      <c r="B1405">
        <v>266</v>
      </c>
      <c r="C1405">
        <v>115</v>
      </c>
      <c r="D1405">
        <v>35024475</v>
      </c>
      <c r="E1405" t="s">
        <v>2017</v>
      </c>
      <c r="F1405" t="s">
        <v>496</v>
      </c>
      <c r="G1405" t="s">
        <v>3673</v>
      </c>
      <c r="H1405">
        <v>110364</v>
      </c>
      <c r="I1405">
        <v>261</v>
      </c>
      <c r="J1405" t="s">
        <v>29</v>
      </c>
      <c r="K1405" t="s">
        <v>241</v>
      </c>
      <c r="L1405">
        <v>100000000</v>
      </c>
      <c r="M1405">
        <v>2010</v>
      </c>
      <c r="N1405">
        <v>6.9</v>
      </c>
      <c r="O1405">
        <v>-64975525</v>
      </c>
      <c r="S1405" t="s">
        <v>3006</v>
      </c>
      <c r="T1405">
        <v>112.5</v>
      </c>
      <c r="U1405">
        <v>6.25</v>
      </c>
      <c r="V1405">
        <v>6.08</v>
      </c>
      <c r="W1405">
        <v>7.8529999999999998</v>
      </c>
    </row>
    <row r="1406" spans="1:23" x14ac:dyDescent="0.3">
      <c r="A1406" t="s">
        <v>1907</v>
      </c>
      <c r="B1406">
        <v>257</v>
      </c>
      <c r="C1406">
        <v>136</v>
      </c>
      <c r="D1406">
        <v>35799026</v>
      </c>
      <c r="E1406" t="s">
        <v>3674</v>
      </c>
      <c r="F1406" t="s">
        <v>740</v>
      </c>
      <c r="G1406" t="s">
        <v>3675</v>
      </c>
      <c r="H1406">
        <v>263329</v>
      </c>
      <c r="I1406">
        <v>899</v>
      </c>
      <c r="J1406" t="s">
        <v>29</v>
      </c>
      <c r="K1406" t="s">
        <v>30</v>
      </c>
      <c r="L1406">
        <v>126000000</v>
      </c>
      <c r="M1406">
        <v>2005</v>
      </c>
      <c r="N1406">
        <v>6.9</v>
      </c>
      <c r="O1406">
        <v>-90200974</v>
      </c>
      <c r="S1406" t="s">
        <v>2993</v>
      </c>
      <c r="T1406">
        <v>104</v>
      </c>
      <c r="U1406">
        <v>6.1</v>
      </c>
      <c r="V1406">
        <v>6.08</v>
      </c>
      <c r="W1406">
        <v>7.8529999999999998</v>
      </c>
    </row>
    <row r="1407" spans="1:23" x14ac:dyDescent="0.3">
      <c r="A1407" t="s">
        <v>1907</v>
      </c>
      <c r="B1407">
        <v>257</v>
      </c>
      <c r="C1407">
        <v>136</v>
      </c>
      <c r="D1407">
        <v>35799026</v>
      </c>
      <c r="E1407" t="s">
        <v>3674</v>
      </c>
      <c r="F1407" t="s">
        <v>740</v>
      </c>
      <c r="G1407" t="s">
        <v>3675</v>
      </c>
      <c r="H1407">
        <v>263336</v>
      </c>
      <c r="I1407">
        <v>899</v>
      </c>
      <c r="J1407" t="s">
        <v>29</v>
      </c>
      <c r="K1407" t="s">
        <v>30</v>
      </c>
      <c r="L1407">
        <v>126000000</v>
      </c>
      <c r="M1407">
        <v>2005</v>
      </c>
      <c r="N1407">
        <v>6.9</v>
      </c>
      <c r="O1407">
        <v>-90200974</v>
      </c>
      <c r="S1407" t="s">
        <v>2993</v>
      </c>
      <c r="T1407">
        <v>104</v>
      </c>
      <c r="U1407">
        <v>6.1</v>
      </c>
      <c r="V1407">
        <v>6.08</v>
      </c>
      <c r="W1407">
        <v>7.8529999999999998</v>
      </c>
    </row>
    <row r="1408" spans="1:23" x14ac:dyDescent="0.3">
      <c r="A1408" t="s">
        <v>616</v>
      </c>
      <c r="B1408">
        <v>105</v>
      </c>
      <c r="C1408">
        <v>103</v>
      </c>
      <c r="D1408">
        <v>410388</v>
      </c>
      <c r="E1408" t="s">
        <v>3676</v>
      </c>
      <c r="F1408" t="s">
        <v>3677</v>
      </c>
      <c r="G1408" t="s">
        <v>3678</v>
      </c>
      <c r="H1408">
        <v>13727</v>
      </c>
      <c r="I1408">
        <v>79</v>
      </c>
      <c r="J1408" t="s">
        <v>124</v>
      </c>
      <c r="K1408" t="s">
        <v>128</v>
      </c>
      <c r="L1408">
        <v>2127519898</v>
      </c>
      <c r="M1408">
        <v>2004</v>
      </c>
      <c r="N1408">
        <v>6.9</v>
      </c>
      <c r="O1408">
        <v>-2127109510</v>
      </c>
      <c r="S1408" t="s">
        <v>2678</v>
      </c>
      <c r="T1408">
        <v>101</v>
      </c>
      <c r="U1408">
        <v>6.1</v>
      </c>
      <c r="V1408">
        <v>6.08</v>
      </c>
      <c r="W1408">
        <v>7.8529999999999998</v>
      </c>
    </row>
    <row r="1409" spans="1:23" x14ac:dyDescent="0.3">
      <c r="A1409" t="s">
        <v>2210</v>
      </c>
      <c r="B1409">
        <v>165</v>
      </c>
      <c r="C1409">
        <v>87</v>
      </c>
      <c r="D1409">
        <v>323505540</v>
      </c>
      <c r="E1409" t="s">
        <v>1180</v>
      </c>
      <c r="F1409" t="s">
        <v>1521</v>
      </c>
      <c r="G1409" t="s">
        <v>3679</v>
      </c>
      <c r="H1409">
        <v>24407</v>
      </c>
      <c r="I1409">
        <v>155</v>
      </c>
      <c r="J1409" t="s">
        <v>29</v>
      </c>
      <c r="K1409" t="s">
        <v>128</v>
      </c>
      <c r="L1409">
        <v>75000000</v>
      </c>
      <c r="M1409">
        <v>2016</v>
      </c>
      <c r="N1409">
        <v>6.8</v>
      </c>
      <c r="O1409">
        <v>248505540</v>
      </c>
      <c r="S1409" t="s">
        <v>2678</v>
      </c>
      <c r="T1409">
        <v>101</v>
      </c>
      <c r="U1409">
        <v>6.1</v>
      </c>
      <c r="V1409">
        <v>6.08</v>
      </c>
      <c r="W1409">
        <v>7.8529999999999998</v>
      </c>
    </row>
    <row r="1410" spans="1:23" x14ac:dyDescent="0.3">
      <c r="A1410" t="s">
        <v>3680</v>
      </c>
      <c r="B1410">
        <v>371</v>
      </c>
      <c r="C1410">
        <v>131</v>
      </c>
      <c r="D1410">
        <v>169076745</v>
      </c>
      <c r="E1410" t="s">
        <v>289</v>
      </c>
      <c r="F1410" t="s">
        <v>3681</v>
      </c>
      <c r="G1410" t="s">
        <v>3682</v>
      </c>
      <c r="H1410">
        <v>218711</v>
      </c>
      <c r="I1410">
        <v>485</v>
      </c>
      <c r="J1410" t="s">
        <v>29</v>
      </c>
      <c r="K1410" t="s">
        <v>30</v>
      </c>
      <c r="L1410">
        <v>32500000</v>
      </c>
      <c r="M1410">
        <v>2011</v>
      </c>
      <c r="N1410">
        <v>6.8</v>
      </c>
      <c r="O1410">
        <v>136576745</v>
      </c>
      <c r="S1410" t="s">
        <v>3683</v>
      </c>
      <c r="T1410">
        <v>113</v>
      </c>
      <c r="U1410">
        <v>6.1</v>
      </c>
      <c r="V1410">
        <v>6.08</v>
      </c>
      <c r="W1410">
        <v>7.8529999999999998</v>
      </c>
    </row>
    <row r="1411" spans="1:23" x14ac:dyDescent="0.3">
      <c r="A1411" t="s">
        <v>3198</v>
      </c>
      <c r="B1411">
        <v>73</v>
      </c>
      <c r="C1411">
        <v>86</v>
      </c>
      <c r="D1411">
        <v>181395380</v>
      </c>
      <c r="E1411" t="s">
        <v>519</v>
      </c>
      <c r="F1411" t="s">
        <v>3684</v>
      </c>
      <c r="G1411" t="s">
        <v>3685</v>
      </c>
      <c r="H1411">
        <v>220392</v>
      </c>
      <c r="I1411">
        <v>243</v>
      </c>
      <c r="J1411" t="s">
        <v>29</v>
      </c>
      <c r="K1411" t="s">
        <v>30</v>
      </c>
      <c r="L1411">
        <v>45000000</v>
      </c>
      <c r="M1411">
        <v>1997</v>
      </c>
      <c r="N1411">
        <v>6.8</v>
      </c>
      <c r="O1411">
        <v>136395380</v>
      </c>
      <c r="S1411" t="s">
        <v>3683</v>
      </c>
      <c r="T1411">
        <v>113</v>
      </c>
      <c r="U1411">
        <v>6.1</v>
      </c>
      <c r="V1411">
        <v>6.08</v>
      </c>
      <c r="W1411">
        <v>7.8529999999999998</v>
      </c>
    </row>
    <row r="1412" spans="1:23" x14ac:dyDescent="0.3">
      <c r="A1412" t="s">
        <v>1884</v>
      </c>
      <c r="B1412">
        <v>56</v>
      </c>
      <c r="C1412">
        <v>154</v>
      </c>
      <c r="D1412">
        <v>158348400</v>
      </c>
      <c r="E1412" t="s">
        <v>269</v>
      </c>
      <c r="F1412" t="s">
        <v>649</v>
      </c>
      <c r="G1412" t="s">
        <v>3686</v>
      </c>
      <c r="H1412">
        <v>88844</v>
      </c>
      <c r="I1412">
        <v>142</v>
      </c>
      <c r="J1412" t="s">
        <v>29</v>
      </c>
      <c r="K1412" t="s">
        <v>30</v>
      </c>
      <c r="L1412">
        <v>42000000</v>
      </c>
      <c r="M1412">
        <v>1993</v>
      </c>
      <c r="N1412">
        <v>6.8</v>
      </c>
      <c r="O1412">
        <v>116348400</v>
      </c>
      <c r="S1412" t="s">
        <v>3396</v>
      </c>
      <c r="T1412">
        <v>109</v>
      </c>
      <c r="U1412">
        <v>6</v>
      </c>
      <c r="V1412">
        <v>6.08</v>
      </c>
      <c r="W1412">
        <v>7.8529999999999998</v>
      </c>
    </row>
    <row r="1413" spans="1:23" x14ac:dyDescent="0.3">
      <c r="A1413" t="s">
        <v>2159</v>
      </c>
      <c r="B1413">
        <v>214</v>
      </c>
      <c r="C1413">
        <v>104</v>
      </c>
      <c r="D1413">
        <v>125014030</v>
      </c>
      <c r="E1413" t="s">
        <v>588</v>
      </c>
      <c r="F1413" t="s">
        <v>2300</v>
      </c>
      <c r="G1413" t="s">
        <v>3687</v>
      </c>
      <c r="H1413">
        <v>145852</v>
      </c>
      <c r="I1413">
        <v>164</v>
      </c>
      <c r="J1413" t="s">
        <v>29</v>
      </c>
      <c r="K1413" t="s">
        <v>30</v>
      </c>
      <c r="L1413">
        <v>30000000</v>
      </c>
      <c r="M1413">
        <v>2012</v>
      </c>
      <c r="N1413">
        <v>6.8</v>
      </c>
      <c r="O1413">
        <v>95014030</v>
      </c>
      <c r="S1413" t="s">
        <v>3396</v>
      </c>
      <c r="T1413">
        <v>109</v>
      </c>
      <c r="U1413">
        <v>6</v>
      </c>
      <c r="V1413">
        <v>6.08</v>
      </c>
      <c r="W1413">
        <v>7.8529999999999998</v>
      </c>
    </row>
    <row r="1414" spans="1:23" x14ac:dyDescent="0.3">
      <c r="A1414" t="s">
        <v>2596</v>
      </c>
      <c r="B1414">
        <v>208</v>
      </c>
      <c r="C1414">
        <v>109</v>
      </c>
      <c r="D1414">
        <v>124732962</v>
      </c>
      <c r="E1414" t="s">
        <v>699</v>
      </c>
      <c r="F1414" t="s">
        <v>1539</v>
      </c>
      <c r="G1414" t="s">
        <v>3688</v>
      </c>
      <c r="H1414">
        <v>286178</v>
      </c>
      <c r="I1414">
        <v>631</v>
      </c>
      <c r="J1414" t="s">
        <v>29</v>
      </c>
      <c r="K1414" t="s">
        <v>30</v>
      </c>
      <c r="L1414">
        <v>35000000</v>
      </c>
      <c r="M1414">
        <v>2006</v>
      </c>
      <c r="N1414">
        <v>6.8</v>
      </c>
      <c r="O1414">
        <v>89732962</v>
      </c>
      <c r="S1414" t="s">
        <v>3689</v>
      </c>
      <c r="T1414">
        <v>93.5</v>
      </c>
      <c r="U1414">
        <v>6.2</v>
      </c>
      <c r="V1414">
        <v>6.08</v>
      </c>
      <c r="W1414">
        <v>7.8529999999999998</v>
      </c>
    </row>
    <row r="1415" spans="1:23" x14ac:dyDescent="0.3">
      <c r="A1415" t="s">
        <v>2121</v>
      </c>
      <c r="B1415">
        <v>55</v>
      </c>
      <c r="C1415">
        <v>99</v>
      </c>
      <c r="D1415">
        <v>113502246</v>
      </c>
      <c r="E1415" t="s">
        <v>1699</v>
      </c>
      <c r="F1415" t="s">
        <v>1809</v>
      </c>
      <c r="G1415" t="s">
        <v>3690</v>
      </c>
      <c r="H1415">
        <v>96607</v>
      </c>
      <c r="I1415">
        <v>125</v>
      </c>
      <c r="J1415" t="s">
        <v>29</v>
      </c>
      <c r="K1415" t="s">
        <v>30</v>
      </c>
      <c r="L1415">
        <v>38000000</v>
      </c>
      <c r="M1415">
        <v>1991</v>
      </c>
      <c r="N1415">
        <v>6.8</v>
      </c>
      <c r="O1415">
        <v>75502246</v>
      </c>
      <c r="S1415" t="s">
        <v>3689</v>
      </c>
      <c r="T1415">
        <v>93.5</v>
      </c>
      <c r="U1415">
        <v>6.2</v>
      </c>
      <c r="V1415">
        <v>6.08</v>
      </c>
      <c r="W1415">
        <v>7.8529999999999998</v>
      </c>
    </row>
    <row r="1416" spans="1:23" x14ac:dyDescent="0.3">
      <c r="A1416" t="s">
        <v>2316</v>
      </c>
      <c r="B1416">
        <v>166</v>
      </c>
      <c r="C1416">
        <v>83</v>
      </c>
      <c r="D1416">
        <v>155019340</v>
      </c>
      <c r="E1416" t="s">
        <v>316</v>
      </c>
      <c r="F1416" t="s">
        <v>55</v>
      </c>
      <c r="G1416" t="s">
        <v>3691</v>
      </c>
      <c r="H1416">
        <v>127345</v>
      </c>
      <c r="I1416">
        <v>250</v>
      </c>
      <c r="J1416" t="s">
        <v>29</v>
      </c>
      <c r="K1416" t="s">
        <v>30</v>
      </c>
      <c r="L1416">
        <v>80000000</v>
      </c>
      <c r="M1416">
        <v>2006</v>
      </c>
      <c r="N1416">
        <v>6.8</v>
      </c>
      <c r="O1416">
        <v>75019340</v>
      </c>
      <c r="S1416" t="s">
        <v>3391</v>
      </c>
      <c r="T1416">
        <v>106</v>
      </c>
      <c r="U1416">
        <v>5.7</v>
      </c>
      <c r="V1416">
        <v>6.07</v>
      </c>
      <c r="W1416">
        <v>7.8529999999999998</v>
      </c>
    </row>
    <row r="1417" spans="1:23" x14ac:dyDescent="0.3">
      <c r="A1417" t="s">
        <v>2566</v>
      </c>
      <c r="B1417">
        <v>297</v>
      </c>
      <c r="C1417">
        <v>113</v>
      </c>
      <c r="D1417">
        <v>102413606</v>
      </c>
      <c r="E1417" t="s">
        <v>1235</v>
      </c>
      <c r="F1417" t="s">
        <v>3692</v>
      </c>
      <c r="G1417" t="s">
        <v>3693</v>
      </c>
      <c r="H1417">
        <v>310903</v>
      </c>
      <c r="I1417">
        <v>524</v>
      </c>
      <c r="J1417" t="s">
        <v>29</v>
      </c>
      <c r="K1417" t="s">
        <v>30</v>
      </c>
      <c r="L1417">
        <v>34000000</v>
      </c>
      <c r="M1417">
        <v>2014</v>
      </c>
      <c r="N1417">
        <v>6.8</v>
      </c>
      <c r="O1417">
        <v>68413606</v>
      </c>
      <c r="S1417" t="s">
        <v>3607</v>
      </c>
      <c r="T1417">
        <v>118.5</v>
      </c>
      <c r="U1417">
        <v>6.05</v>
      </c>
      <c r="V1417">
        <v>6.05</v>
      </c>
      <c r="W1417">
        <v>7.8529999999999998</v>
      </c>
    </row>
    <row r="1418" spans="1:23" x14ac:dyDescent="0.3">
      <c r="A1418" t="s">
        <v>3694</v>
      </c>
      <c r="B1418">
        <v>43</v>
      </c>
      <c r="C1418">
        <v>85</v>
      </c>
      <c r="D1418">
        <v>86930411</v>
      </c>
      <c r="E1418" t="s">
        <v>338</v>
      </c>
      <c r="F1418" t="s">
        <v>3652</v>
      </c>
      <c r="G1418" t="s">
        <v>3695</v>
      </c>
      <c r="H1418">
        <v>83269</v>
      </c>
      <c r="I1418">
        <v>87</v>
      </c>
      <c r="J1418" t="s">
        <v>29</v>
      </c>
      <c r="K1418" t="s">
        <v>30</v>
      </c>
      <c r="L1418">
        <v>23000000</v>
      </c>
      <c r="M1418">
        <v>1991</v>
      </c>
      <c r="N1418">
        <v>6.8</v>
      </c>
      <c r="O1418">
        <v>63930411</v>
      </c>
      <c r="S1418" t="s">
        <v>3607</v>
      </c>
      <c r="T1418">
        <v>118.5</v>
      </c>
      <c r="U1418">
        <v>6.05</v>
      </c>
      <c r="V1418">
        <v>6.05</v>
      </c>
      <c r="W1418">
        <v>7.8529999999999998</v>
      </c>
    </row>
    <row r="1419" spans="1:23" x14ac:dyDescent="0.3">
      <c r="A1419" t="s">
        <v>1315</v>
      </c>
      <c r="B1419">
        <v>121</v>
      </c>
      <c r="C1419">
        <v>116</v>
      </c>
      <c r="D1419">
        <v>108200000</v>
      </c>
      <c r="E1419" t="s">
        <v>3696</v>
      </c>
      <c r="F1419" t="s">
        <v>3697</v>
      </c>
      <c r="G1419" t="s">
        <v>3698</v>
      </c>
      <c r="H1419">
        <v>76331</v>
      </c>
      <c r="I1419">
        <v>269</v>
      </c>
      <c r="J1419" t="s">
        <v>29</v>
      </c>
      <c r="K1419" t="s">
        <v>30</v>
      </c>
      <c r="L1419">
        <v>54000000</v>
      </c>
      <c r="M1419">
        <v>1980</v>
      </c>
      <c r="N1419">
        <v>6.8</v>
      </c>
      <c r="O1419">
        <v>54200000</v>
      </c>
      <c r="S1419" t="s">
        <v>3699</v>
      </c>
      <c r="T1419">
        <v>114.5</v>
      </c>
      <c r="U1419">
        <v>6.05</v>
      </c>
      <c r="V1419">
        <v>6.05</v>
      </c>
      <c r="W1419">
        <v>7.8529999999999998</v>
      </c>
    </row>
    <row r="1420" spans="1:23" x14ac:dyDescent="0.3">
      <c r="A1420" t="s">
        <v>978</v>
      </c>
      <c r="B1420">
        <v>445</v>
      </c>
      <c r="C1420">
        <v>103</v>
      </c>
      <c r="D1420">
        <v>53991137</v>
      </c>
      <c r="E1420" t="s">
        <v>3169</v>
      </c>
      <c r="F1420" t="s">
        <v>3700</v>
      </c>
      <c r="G1420" t="s">
        <v>3701</v>
      </c>
      <c r="H1420">
        <v>202800</v>
      </c>
      <c r="I1420">
        <v>752</v>
      </c>
      <c r="J1420" t="s">
        <v>29</v>
      </c>
      <c r="K1420" t="s">
        <v>30</v>
      </c>
      <c r="L1420">
        <v>1500000</v>
      </c>
      <c r="M1420">
        <v>2010</v>
      </c>
      <c r="N1420">
        <v>6.8</v>
      </c>
      <c r="O1420">
        <v>52491137</v>
      </c>
      <c r="S1420" t="s">
        <v>3699</v>
      </c>
      <c r="T1420">
        <v>114.5</v>
      </c>
      <c r="U1420">
        <v>6.05</v>
      </c>
      <c r="V1420">
        <v>6.05</v>
      </c>
      <c r="W1420">
        <v>7.8529999999999998</v>
      </c>
    </row>
    <row r="1421" spans="1:23" x14ac:dyDescent="0.3">
      <c r="A1421" t="s">
        <v>1087</v>
      </c>
      <c r="B1421">
        <v>63</v>
      </c>
      <c r="C1421">
        <v>81</v>
      </c>
      <c r="D1421">
        <v>63071133</v>
      </c>
      <c r="E1421" t="s">
        <v>3702</v>
      </c>
      <c r="F1421" t="s">
        <v>55</v>
      </c>
      <c r="G1421" t="s">
        <v>3703</v>
      </c>
      <c r="H1421">
        <v>42892</v>
      </c>
      <c r="I1421">
        <v>154</v>
      </c>
      <c r="J1421" t="s">
        <v>29</v>
      </c>
      <c r="K1421" t="s">
        <v>30</v>
      </c>
      <c r="L1421">
        <v>12000000</v>
      </c>
      <c r="M1421">
        <v>1996</v>
      </c>
      <c r="N1421">
        <v>6.8</v>
      </c>
      <c r="O1421">
        <v>51071133</v>
      </c>
      <c r="S1421" t="s">
        <v>3704</v>
      </c>
      <c r="T1421">
        <v>98.5</v>
      </c>
      <c r="U1421">
        <v>6.4</v>
      </c>
      <c r="V1421">
        <v>6.05</v>
      </c>
      <c r="W1421">
        <v>7.8529999999999998</v>
      </c>
    </row>
    <row r="1422" spans="1:23" x14ac:dyDescent="0.3">
      <c r="A1422" t="s">
        <v>2037</v>
      </c>
      <c r="B1422">
        <v>63</v>
      </c>
      <c r="C1422">
        <v>109</v>
      </c>
      <c r="D1422">
        <v>61693523</v>
      </c>
      <c r="E1422" t="s">
        <v>92</v>
      </c>
      <c r="F1422" t="s">
        <v>3010</v>
      </c>
      <c r="G1422" t="s">
        <v>3705</v>
      </c>
      <c r="H1422">
        <v>6276</v>
      </c>
      <c r="I1422">
        <v>55</v>
      </c>
      <c r="J1422" t="s">
        <v>29</v>
      </c>
      <c r="K1422" t="s">
        <v>30</v>
      </c>
      <c r="L1422">
        <v>13000000</v>
      </c>
      <c r="M1422">
        <v>2016</v>
      </c>
      <c r="N1422">
        <v>6.8</v>
      </c>
      <c r="O1422">
        <v>48693523</v>
      </c>
      <c r="S1422" t="s">
        <v>3704</v>
      </c>
      <c r="T1422">
        <v>98.5</v>
      </c>
      <c r="U1422">
        <v>6.4</v>
      </c>
      <c r="V1422">
        <v>6.05</v>
      </c>
      <c r="W1422">
        <v>7.8529999999999998</v>
      </c>
    </row>
    <row r="1423" spans="1:23" x14ac:dyDescent="0.3">
      <c r="A1423" t="s">
        <v>2142</v>
      </c>
      <c r="B1423">
        <v>18</v>
      </c>
      <c r="C1423">
        <v>108</v>
      </c>
      <c r="D1423">
        <v>54215416</v>
      </c>
      <c r="E1423" t="s">
        <v>1222</v>
      </c>
      <c r="F1423" t="s">
        <v>3706</v>
      </c>
      <c r="G1423" t="s">
        <v>3707</v>
      </c>
      <c r="H1423">
        <v>21409</v>
      </c>
      <c r="I1423">
        <v>63</v>
      </c>
      <c r="J1423" t="s">
        <v>29</v>
      </c>
      <c r="K1423" t="s">
        <v>30</v>
      </c>
      <c r="L1423">
        <v>6500000</v>
      </c>
      <c r="M1423">
        <v>1987</v>
      </c>
      <c r="N1423">
        <v>6.8</v>
      </c>
      <c r="O1423">
        <v>47715416</v>
      </c>
      <c r="S1423" t="s">
        <v>3708</v>
      </c>
      <c r="T1423">
        <v>97.5</v>
      </c>
      <c r="U1423">
        <v>6.05</v>
      </c>
      <c r="V1423">
        <v>6.05</v>
      </c>
      <c r="W1423">
        <v>7.8529999999999998</v>
      </c>
    </row>
    <row r="1424" spans="1:23" x14ac:dyDescent="0.3">
      <c r="A1424" t="s">
        <v>91</v>
      </c>
      <c r="B1424">
        <v>233</v>
      </c>
      <c r="C1424">
        <v>112</v>
      </c>
      <c r="D1424">
        <v>95308367</v>
      </c>
      <c r="E1424" t="s">
        <v>208</v>
      </c>
      <c r="F1424" t="s">
        <v>430</v>
      </c>
      <c r="G1424" t="s">
        <v>3709</v>
      </c>
      <c r="H1424">
        <v>206104</v>
      </c>
      <c r="I1424">
        <v>850</v>
      </c>
      <c r="J1424" t="s">
        <v>29</v>
      </c>
      <c r="K1424" t="s">
        <v>30</v>
      </c>
      <c r="L1424">
        <v>48000000</v>
      </c>
      <c r="M1424">
        <v>2002</v>
      </c>
      <c r="N1424">
        <v>6.8</v>
      </c>
      <c r="O1424">
        <v>47308367</v>
      </c>
      <c r="S1424" t="s">
        <v>3708</v>
      </c>
      <c r="T1424">
        <v>97.5</v>
      </c>
      <c r="U1424">
        <v>6.05</v>
      </c>
      <c r="V1424">
        <v>6.05</v>
      </c>
      <c r="W1424">
        <v>7.8529999999999998</v>
      </c>
    </row>
    <row r="1425" spans="1:23" x14ac:dyDescent="0.3">
      <c r="A1425" t="s">
        <v>2744</v>
      </c>
      <c r="B1425">
        <v>314</v>
      </c>
      <c r="C1425">
        <v>114</v>
      </c>
      <c r="D1425">
        <v>71975611</v>
      </c>
      <c r="E1425" t="s">
        <v>1900</v>
      </c>
      <c r="F1425" t="s">
        <v>3710</v>
      </c>
      <c r="G1425" t="s">
        <v>3711</v>
      </c>
      <c r="H1425">
        <v>209396</v>
      </c>
      <c r="I1425">
        <v>580</v>
      </c>
      <c r="J1425" t="s">
        <v>29</v>
      </c>
      <c r="K1425" t="s">
        <v>30</v>
      </c>
      <c r="L1425">
        <v>25000000</v>
      </c>
      <c r="M1425">
        <v>2007</v>
      </c>
      <c r="N1425">
        <v>6.8</v>
      </c>
      <c r="O1425">
        <v>46975611</v>
      </c>
      <c r="S1425" t="s">
        <v>3712</v>
      </c>
      <c r="T1425">
        <v>92.5</v>
      </c>
      <c r="U1425">
        <v>6.05</v>
      </c>
      <c r="V1425">
        <v>6.05</v>
      </c>
      <c r="W1425">
        <v>7.8529999999999998</v>
      </c>
    </row>
    <row r="1426" spans="1:23" x14ac:dyDescent="0.3">
      <c r="A1426" t="s">
        <v>1907</v>
      </c>
      <c r="B1426">
        <v>63</v>
      </c>
      <c r="C1426">
        <v>119</v>
      </c>
      <c r="D1426">
        <v>65807024</v>
      </c>
      <c r="E1426" t="s">
        <v>3713</v>
      </c>
      <c r="F1426" t="s">
        <v>665</v>
      </c>
      <c r="G1426" t="s">
        <v>3714</v>
      </c>
      <c r="H1426">
        <v>172405</v>
      </c>
      <c r="I1426">
        <v>203</v>
      </c>
      <c r="J1426" t="s">
        <v>29</v>
      </c>
      <c r="K1426" t="s">
        <v>30</v>
      </c>
      <c r="L1426">
        <v>19000000</v>
      </c>
      <c r="M1426">
        <v>1995</v>
      </c>
      <c r="N1426">
        <v>6.8</v>
      </c>
      <c r="O1426">
        <v>46807024</v>
      </c>
      <c r="S1426" t="s">
        <v>3715</v>
      </c>
      <c r="T1426">
        <v>112</v>
      </c>
      <c r="U1426">
        <v>6.05</v>
      </c>
      <c r="V1426">
        <v>6.05</v>
      </c>
      <c r="W1426">
        <v>7.8529999999999998</v>
      </c>
    </row>
    <row r="1427" spans="1:23" x14ac:dyDescent="0.3">
      <c r="A1427" t="s">
        <v>3716</v>
      </c>
      <c r="B1427">
        <v>144</v>
      </c>
      <c r="C1427">
        <v>123</v>
      </c>
      <c r="D1427">
        <v>81159365</v>
      </c>
      <c r="E1427" t="s">
        <v>208</v>
      </c>
      <c r="F1427" t="s">
        <v>150</v>
      </c>
      <c r="G1427" t="s">
        <v>3717</v>
      </c>
      <c r="H1427">
        <v>191470</v>
      </c>
      <c r="I1427">
        <v>278</v>
      </c>
      <c r="J1427" t="s">
        <v>29</v>
      </c>
      <c r="K1427" t="s">
        <v>30</v>
      </c>
      <c r="L1427">
        <v>35000000</v>
      </c>
      <c r="M1427">
        <v>2008</v>
      </c>
      <c r="N1427">
        <v>6.8</v>
      </c>
      <c r="O1427">
        <v>46159365</v>
      </c>
      <c r="S1427" t="s">
        <v>3715</v>
      </c>
      <c r="T1427">
        <v>112</v>
      </c>
      <c r="U1427">
        <v>6.05</v>
      </c>
      <c r="V1427">
        <v>6.05</v>
      </c>
      <c r="W1427">
        <v>7.8529999999999998</v>
      </c>
    </row>
    <row r="1428" spans="1:23" x14ac:dyDescent="0.3">
      <c r="A1428" t="s">
        <v>3466</v>
      </c>
      <c r="B1428">
        <v>147</v>
      </c>
      <c r="C1428">
        <v>99</v>
      </c>
      <c r="D1428">
        <v>120776832</v>
      </c>
      <c r="E1428" t="s">
        <v>289</v>
      </c>
      <c r="F1428" t="s">
        <v>1823</v>
      </c>
      <c r="G1428" t="s">
        <v>3718</v>
      </c>
      <c r="H1428">
        <v>266103</v>
      </c>
      <c r="I1428">
        <v>456</v>
      </c>
      <c r="J1428" t="s">
        <v>29</v>
      </c>
      <c r="K1428" t="s">
        <v>30</v>
      </c>
      <c r="L1428">
        <v>75000000</v>
      </c>
      <c r="M1428">
        <v>2004</v>
      </c>
      <c r="N1428">
        <v>6.8</v>
      </c>
      <c r="O1428">
        <v>45776832</v>
      </c>
      <c r="S1428" t="s">
        <v>3719</v>
      </c>
      <c r="T1428">
        <v>108</v>
      </c>
      <c r="U1428">
        <v>6.05</v>
      </c>
      <c r="V1428">
        <v>6.05</v>
      </c>
      <c r="W1428">
        <v>7.8529999999999998</v>
      </c>
    </row>
    <row r="1429" spans="1:23" x14ac:dyDescent="0.3">
      <c r="A1429" t="s">
        <v>3500</v>
      </c>
      <c r="B1429">
        <v>411</v>
      </c>
      <c r="C1429">
        <v>110</v>
      </c>
      <c r="D1429">
        <v>48056940</v>
      </c>
      <c r="E1429" t="s">
        <v>2463</v>
      </c>
      <c r="F1429" t="s">
        <v>3720</v>
      </c>
      <c r="G1429" t="s">
        <v>3721</v>
      </c>
      <c r="H1429">
        <v>155153</v>
      </c>
      <c r="I1429">
        <v>524</v>
      </c>
      <c r="J1429" t="s">
        <v>29</v>
      </c>
      <c r="K1429" t="s">
        <v>30</v>
      </c>
      <c r="L1429">
        <v>3000000</v>
      </c>
      <c r="M1429">
        <v>2012</v>
      </c>
      <c r="N1429">
        <v>6.8</v>
      </c>
      <c r="O1429">
        <v>45056940</v>
      </c>
      <c r="S1429" t="s">
        <v>3719</v>
      </c>
      <c r="T1429">
        <v>108</v>
      </c>
      <c r="U1429">
        <v>6.05</v>
      </c>
      <c r="V1429">
        <v>6.05</v>
      </c>
      <c r="W1429">
        <v>7.8529999999999998</v>
      </c>
    </row>
    <row r="1430" spans="1:23" x14ac:dyDescent="0.3">
      <c r="A1430" t="s">
        <v>3722</v>
      </c>
      <c r="B1430">
        <v>88</v>
      </c>
      <c r="C1430">
        <v>97</v>
      </c>
      <c r="D1430">
        <v>56631572</v>
      </c>
      <c r="E1430" t="s">
        <v>289</v>
      </c>
      <c r="F1430" t="s">
        <v>3723</v>
      </c>
      <c r="G1430" t="s">
        <v>3724</v>
      </c>
      <c r="H1430">
        <v>123390</v>
      </c>
      <c r="I1430">
        <v>248</v>
      </c>
      <c r="J1430" t="s">
        <v>29</v>
      </c>
      <c r="K1430" t="s">
        <v>30</v>
      </c>
      <c r="L1430">
        <v>12000000</v>
      </c>
      <c r="M1430">
        <v>1995</v>
      </c>
      <c r="N1430">
        <v>6.8</v>
      </c>
      <c r="O1430">
        <v>44631572</v>
      </c>
      <c r="S1430" t="s">
        <v>3725</v>
      </c>
      <c r="T1430">
        <v>106</v>
      </c>
      <c r="U1430">
        <v>6.05</v>
      </c>
      <c r="V1430">
        <v>6.05</v>
      </c>
      <c r="W1430">
        <v>7.8529999999999998</v>
      </c>
    </row>
    <row r="1431" spans="1:23" x14ac:dyDescent="0.3">
      <c r="A1431" t="s">
        <v>2992</v>
      </c>
      <c r="B1431">
        <v>31</v>
      </c>
      <c r="C1431">
        <v>102</v>
      </c>
      <c r="D1431">
        <v>59847242</v>
      </c>
      <c r="E1431" t="s">
        <v>3369</v>
      </c>
      <c r="F1431" t="s">
        <v>1670</v>
      </c>
      <c r="G1431" t="s">
        <v>3726</v>
      </c>
      <c r="H1431">
        <v>55895</v>
      </c>
      <c r="I1431">
        <v>115</v>
      </c>
      <c r="J1431" t="s">
        <v>29</v>
      </c>
      <c r="K1431" t="s">
        <v>30</v>
      </c>
      <c r="L1431">
        <v>16500000</v>
      </c>
      <c r="M1431">
        <v>1991</v>
      </c>
      <c r="N1431">
        <v>6.8</v>
      </c>
      <c r="O1431">
        <v>43347242</v>
      </c>
      <c r="S1431" t="s">
        <v>3727</v>
      </c>
      <c r="T1431">
        <v>102</v>
      </c>
      <c r="U1431">
        <v>6.05</v>
      </c>
      <c r="V1431">
        <v>6.05</v>
      </c>
      <c r="W1431">
        <v>7.8529999999999998</v>
      </c>
    </row>
    <row r="1432" spans="1:23" x14ac:dyDescent="0.3">
      <c r="A1432" t="s">
        <v>2558</v>
      </c>
      <c r="B1432">
        <v>298</v>
      </c>
      <c r="C1432">
        <v>115</v>
      </c>
      <c r="D1432">
        <v>126149655</v>
      </c>
      <c r="E1432" t="s">
        <v>3153</v>
      </c>
      <c r="F1432" t="s">
        <v>837</v>
      </c>
      <c r="G1432" t="s">
        <v>3728</v>
      </c>
      <c r="H1432">
        <v>166693</v>
      </c>
      <c r="I1432">
        <v>276</v>
      </c>
      <c r="J1432" t="s">
        <v>29</v>
      </c>
      <c r="K1432" t="s">
        <v>30</v>
      </c>
      <c r="L1432">
        <v>85000000</v>
      </c>
      <c r="M1432">
        <v>2012</v>
      </c>
      <c r="N1432">
        <v>6.8</v>
      </c>
      <c r="O1432">
        <v>41149655</v>
      </c>
      <c r="S1432" t="s">
        <v>3727</v>
      </c>
      <c r="T1432">
        <v>102</v>
      </c>
      <c r="U1432">
        <v>6.05</v>
      </c>
      <c r="V1432">
        <v>6.05</v>
      </c>
      <c r="W1432">
        <v>7.8529999999999998</v>
      </c>
    </row>
    <row r="1433" spans="1:23" x14ac:dyDescent="0.3">
      <c r="A1433" t="s">
        <v>3497</v>
      </c>
      <c r="B1433">
        <v>43</v>
      </c>
      <c r="C1433">
        <v>113</v>
      </c>
      <c r="D1433">
        <v>58571513</v>
      </c>
      <c r="E1433" t="s">
        <v>140</v>
      </c>
      <c r="F1433" t="s">
        <v>34</v>
      </c>
      <c r="G1433" t="s">
        <v>3729</v>
      </c>
      <c r="H1433">
        <v>30213</v>
      </c>
      <c r="I1433">
        <v>112</v>
      </c>
      <c r="J1433" t="s">
        <v>29</v>
      </c>
      <c r="K1433" t="s">
        <v>30</v>
      </c>
      <c r="L1433">
        <v>19000000</v>
      </c>
      <c r="M1433">
        <v>1989</v>
      </c>
      <c r="N1433">
        <v>6.8</v>
      </c>
      <c r="O1433">
        <v>39571513</v>
      </c>
      <c r="S1433" t="s">
        <v>3156</v>
      </c>
      <c r="T1433">
        <v>100.5</v>
      </c>
      <c r="U1433">
        <v>6.2</v>
      </c>
      <c r="V1433">
        <v>6.05</v>
      </c>
      <c r="W1433">
        <v>7.8529999999999998</v>
      </c>
    </row>
    <row r="1434" spans="1:23" x14ac:dyDescent="0.3">
      <c r="A1434" t="s">
        <v>2144</v>
      </c>
      <c r="B1434">
        <v>141</v>
      </c>
      <c r="C1434">
        <v>107</v>
      </c>
      <c r="D1434">
        <v>50461335</v>
      </c>
      <c r="E1434" t="s">
        <v>3730</v>
      </c>
      <c r="F1434" t="s">
        <v>1879</v>
      </c>
      <c r="G1434" t="s">
        <v>3731</v>
      </c>
      <c r="H1434">
        <v>83893</v>
      </c>
      <c r="I1434">
        <v>132</v>
      </c>
      <c r="J1434" t="s">
        <v>29</v>
      </c>
      <c r="K1434" t="s">
        <v>30</v>
      </c>
      <c r="L1434">
        <v>11000000</v>
      </c>
      <c r="M1434">
        <v>2014</v>
      </c>
      <c r="N1434">
        <v>6.8</v>
      </c>
      <c r="O1434">
        <v>39461335</v>
      </c>
      <c r="S1434" t="s">
        <v>3156</v>
      </c>
      <c r="T1434">
        <v>100.5</v>
      </c>
      <c r="U1434">
        <v>6.2</v>
      </c>
      <c r="V1434">
        <v>6.05</v>
      </c>
      <c r="W1434">
        <v>7.8529999999999998</v>
      </c>
    </row>
    <row r="1435" spans="1:23" x14ac:dyDescent="0.3">
      <c r="A1435" t="s">
        <v>3114</v>
      </c>
      <c r="B1435">
        <v>186</v>
      </c>
      <c r="C1435">
        <v>86</v>
      </c>
      <c r="D1435">
        <v>54257433</v>
      </c>
      <c r="E1435" t="s">
        <v>3732</v>
      </c>
      <c r="F1435" t="s">
        <v>3733</v>
      </c>
      <c r="G1435" t="s">
        <v>3734</v>
      </c>
      <c r="H1435">
        <v>12983</v>
      </c>
      <c r="I1435">
        <v>139</v>
      </c>
      <c r="J1435" t="s">
        <v>29</v>
      </c>
      <c r="K1435" t="s">
        <v>30</v>
      </c>
      <c r="L1435">
        <v>17000000</v>
      </c>
      <c r="M1435">
        <v>2016</v>
      </c>
      <c r="N1435">
        <v>6.8</v>
      </c>
      <c r="O1435">
        <v>37257433</v>
      </c>
      <c r="S1435" t="s">
        <v>3735</v>
      </c>
      <c r="T1435">
        <v>91.5</v>
      </c>
      <c r="U1435">
        <v>6.05</v>
      </c>
      <c r="V1435">
        <v>6.05</v>
      </c>
      <c r="W1435">
        <v>7.8529999999999998</v>
      </c>
    </row>
    <row r="1436" spans="1:23" x14ac:dyDescent="0.3">
      <c r="A1436" t="s">
        <v>1964</v>
      </c>
      <c r="B1436">
        <v>79</v>
      </c>
      <c r="C1436">
        <v>91</v>
      </c>
      <c r="D1436">
        <v>66600000</v>
      </c>
      <c r="E1436" t="s">
        <v>157</v>
      </c>
      <c r="F1436" t="s">
        <v>2977</v>
      </c>
      <c r="G1436" t="s">
        <v>3736</v>
      </c>
      <c r="H1436">
        <v>94435</v>
      </c>
      <c r="I1436">
        <v>182</v>
      </c>
      <c r="J1436" t="s">
        <v>29</v>
      </c>
      <c r="K1436" t="s">
        <v>581</v>
      </c>
      <c r="L1436">
        <v>30000000</v>
      </c>
      <c r="M1436">
        <v>1995</v>
      </c>
      <c r="N1436">
        <v>6.8</v>
      </c>
      <c r="O1436">
        <v>36600000</v>
      </c>
      <c r="S1436" t="s">
        <v>3737</v>
      </c>
      <c r="T1436">
        <v>107</v>
      </c>
      <c r="U1436">
        <v>6.1</v>
      </c>
      <c r="V1436">
        <v>6.04</v>
      </c>
      <c r="W1436">
        <v>7.8529999999999998</v>
      </c>
    </row>
    <row r="1437" spans="1:23" x14ac:dyDescent="0.3">
      <c r="A1437" t="s">
        <v>2556</v>
      </c>
      <c r="B1437">
        <v>112</v>
      </c>
      <c r="C1437">
        <v>127</v>
      </c>
      <c r="D1437">
        <v>62300000</v>
      </c>
      <c r="E1437" t="s">
        <v>715</v>
      </c>
      <c r="F1437" t="s">
        <v>3738</v>
      </c>
      <c r="G1437" t="s">
        <v>3739</v>
      </c>
      <c r="H1437">
        <v>72085</v>
      </c>
      <c r="I1437">
        <v>263</v>
      </c>
      <c r="J1437" t="s">
        <v>29</v>
      </c>
      <c r="K1437" t="s">
        <v>200</v>
      </c>
      <c r="L1437">
        <v>28000000</v>
      </c>
      <c r="M1437">
        <v>1981</v>
      </c>
      <c r="N1437">
        <v>6.8</v>
      </c>
      <c r="O1437">
        <v>34300000</v>
      </c>
      <c r="S1437" t="s">
        <v>3737</v>
      </c>
      <c r="T1437">
        <v>107</v>
      </c>
      <c r="U1437">
        <v>6.1</v>
      </c>
      <c r="V1437">
        <v>6.04</v>
      </c>
      <c r="W1437">
        <v>7.8529999999999998</v>
      </c>
    </row>
    <row r="1438" spans="1:23" x14ac:dyDescent="0.3">
      <c r="A1438" t="s">
        <v>1374</v>
      </c>
      <c r="B1438">
        <v>106</v>
      </c>
      <c r="C1438">
        <v>120</v>
      </c>
      <c r="D1438">
        <v>46338728</v>
      </c>
      <c r="E1438" t="s">
        <v>588</v>
      </c>
      <c r="F1438" t="s">
        <v>87</v>
      </c>
      <c r="G1438" t="s">
        <v>3740</v>
      </c>
      <c r="H1438">
        <v>167750</v>
      </c>
      <c r="I1438">
        <v>506</v>
      </c>
      <c r="J1438" t="s">
        <v>29</v>
      </c>
      <c r="K1438" t="s">
        <v>30</v>
      </c>
      <c r="L1438">
        <v>14500000</v>
      </c>
      <c r="M1438">
        <v>1996</v>
      </c>
      <c r="N1438">
        <v>6.8</v>
      </c>
      <c r="O1438">
        <v>31838728</v>
      </c>
      <c r="S1438" t="s">
        <v>3387</v>
      </c>
      <c r="T1438">
        <v>107</v>
      </c>
      <c r="U1438">
        <v>6.1</v>
      </c>
      <c r="V1438">
        <v>6.04</v>
      </c>
      <c r="W1438">
        <v>7.8529999999999998</v>
      </c>
    </row>
    <row r="1439" spans="1:23" x14ac:dyDescent="0.3">
      <c r="A1439" t="s">
        <v>2148</v>
      </c>
      <c r="B1439">
        <v>50</v>
      </c>
      <c r="C1439">
        <v>107</v>
      </c>
      <c r="D1439">
        <v>44726644</v>
      </c>
      <c r="E1439" t="s">
        <v>3741</v>
      </c>
      <c r="F1439" t="s">
        <v>3742</v>
      </c>
      <c r="G1439" t="s">
        <v>3743</v>
      </c>
      <c r="H1439">
        <v>42614</v>
      </c>
      <c r="I1439">
        <v>120</v>
      </c>
      <c r="J1439" t="s">
        <v>29</v>
      </c>
      <c r="K1439" t="s">
        <v>30</v>
      </c>
      <c r="L1439">
        <v>13000000</v>
      </c>
      <c r="M1439">
        <v>1988</v>
      </c>
      <c r="N1439">
        <v>6.8</v>
      </c>
      <c r="O1439">
        <v>31726644</v>
      </c>
      <c r="S1439" t="s">
        <v>3387</v>
      </c>
      <c r="T1439">
        <v>107</v>
      </c>
      <c r="U1439">
        <v>6.1</v>
      </c>
      <c r="V1439">
        <v>6.04</v>
      </c>
      <c r="W1439">
        <v>7.8529999999999998</v>
      </c>
    </row>
    <row r="1440" spans="1:23" x14ac:dyDescent="0.3">
      <c r="A1440" t="s">
        <v>2118</v>
      </c>
      <c r="B1440">
        <v>42</v>
      </c>
      <c r="C1440">
        <v>135</v>
      </c>
      <c r="D1440">
        <v>36000000</v>
      </c>
      <c r="E1440" t="s">
        <v>2564</v>
      </c>
      <c r="F1440" t="s">
        <v>3744</v>
      </c>
      <c r="G1440" t="s">
        <v>3745</v>
      </c>
      <c r="H1440">
        <v>6359</v>
      </c>
      <c r="I1440">
        <v>69</v>
      </c>
      <c r="J1440" t="s">
        <v>29</v>
      </c>
      <c r="K1440" t="s">
        <v>30</v>
      </c>
      <c r="L1440">
        <v>5000000</v>
      </c>
      <c r="M1440">
        <v>1953</v>
      </c>
      <c r="N1440">
        <v>6.8</v>
      </c>
      <c r="O1440">
        <v>31000000</v>
      </c>
      <c r="S1440" t="s">
        <v>3746</v>
      </c>
      <c r="T1440">
        <v>104</v>
      </c>
      <c r="U1440">
        <v>6.1</v>
      </c>
      <c r="V1440">
        <v>6.04</v>
      </c>
      <c r="W1440">
        <v>7.8529999999999998</v>
      </c>
    </row>
    <row r="1441" spans="1:23" x14ac:dyDescent="0.3">
      <c r="A1441" t="s">
        <v>989</v>
      </c>
      <c r="B1441">
        <v>136</v>
      </c>
      <c r="C1441">
        <v>121</v>
      </c>
      <c r="D1441">
        <v>35400000</v>
      </c>
      <c r="E1441" t="s">
        <v>715</v>
      </c>
      <c r="F1441" t="s">
        <v>3747</v>
      </c>
      <c r="G1441" t="s">
        <v>3748</v>
      </c>
      <c r="H1441">
        <v>74957</v>
      </c>
      <c r="I1441">
        <v>251</v>
      </c>
      <c r="J1441" t="s">
        <v>29</v>
      </c>
      <c r="K1441" t="s">
        <v>200</v>
      </c>
      <c r="L1441">
        <v>7000000</v>
      </c>
      <c r="M1441">
        <v>1973</v>
      </c>
      <c r="N1441">
        <v>6.8</v>
      </c>
      <c r="O1441">
        <v>28400000</v>
      </c>
      <c r="S1441" t="s">
        <v>3746</v>
      </c>
      <c r="T1441">
        <v>104</v>
      </c>
      <c r="U1441">
        <v>6.1</v>
      </c>
      <c r="V1441">
        <v>6.04</v>
      </c>
      <c r="W1441">
        <v>7.8529999999999998</v>
      </c>
    </row>
    <row r="1442" spans="1:23" x14ac:dyDescent="0.3">
      <c r="A1442" t="s">
        <v>1919</v>
      </c>
      <c r="B1442">
        <v>190</v>
      </c>
      <c r="C1442">
        <v>104</v>
      </c>
      <c r="D1442">
        <v>97680195</v>
      </c>
      <c r="E1442" t="s">
        <v>289</v>
      </c>
      <c r="F1442" t="s">
        <v>486</v>
      </c>
      <c r="G1442" t="s">
        <v>3749</v>
      </c>
      <c r="H1442">
        <v>271691</v>
      </c>
      <c r="I1442">
        <v>243</v>
      </c>
      <c r="J1442" t="s">
        <v>29</v>
      </c>
      <c r="K1442" t="s">
        <v>30</v>
      </c>
      <c r="L1442">
        <v>70000000</v>
      </c>
      <c r="M1442">
        <v>2008</v>
      </c>
      <c r="N1442">
        <v>6.8</v>
      </c>
      <c r="O1442">
        <v>27680195</v>
      </c>
      <c r="S1442" t="s">
        <v>3750</v>
      </c>
      <c r="T1442">
        <v>115</v>
      </c>
      <c r="U1442">
        <v>6.1</v>
      </c>
      <c r="V1442">
        <v>6.03</v>
      </c>
      <c r="W1442">
        <v>7.8529999999999998</v>
      </c>
    </row>
    <row r="1443" spans="1:23" x14ac:dyDescent="0.3">
      <c r="A1443" t="s">
        <v>807</v>
      </c>
      <c r="B1443">
        <v>29</v>
      </c>
      <c r="C1443">
        <v>123</v>
      </c>
      <c r="D1443">
        <v>36049108</v>
      </c>
      <c r="E1443" t="s">
        <v>747</v>
      </c>
      <c r="F1443" t="s">
        <v>690</v>
      </c>
      <c r="G1443" t="s">
        <v>3751</v>
      </c>
      <c r="H1443">
        <v>10139</v>
      </c>
      <c r="I1443">
        <v>70</v>
      </c>
      <c r="J1443" t="s">
        <v>29</v>
      </c>
      <c r="K1443" t="s">
        <v>30</v>
      </c>
      <c r="L1443">
        <v>9000000</v>
      </c>
      <c r="M1443">
        <v>1996</v>
      </c>
      <c r="N1443">
        <v>6.8</v>
      </c>
      <c r="O1443">
        <v>27049108</v>
      </c>
      <c r="S1443" t="s">
        <v>3752</v>
      </c>
      <c r="T1443">
        <v>93</v>
      </c>
      <c r="U1443">
        <v>6.2</v>
      </c>
      <c r="V1443">
        <v>6.03</v>
      </c>
      <c r="W1443">
        <v>7.8529999999999998</v>
      </c>
    </row>
    <row r="1444" spans="1:23" x14ac:dyDescent="0.3">
      <c r="A1444" t="s">
        <v>1986</v>
      </c>
      <c r="B1444">
        <v>408</v>
      </c>
      <c r="C1444">
        <v>117</v>
      </c>
      <c r="D1444">
        <v>51533608</v>
      </c>
      <c r="E1444" t="s">
        <v>1050</v>
      </c>
      <c r="F1444" t="s">
        <v>61</v>
      </c>
      <c r="G1444" t="s">
        <v>3753</v>
      </c>
      <c r="H1444">
        <v>203111</v>
      </c>
      <c r="I1444">
        <v>755</v>
      </c>
      <c r="J1444" t="s">
        <v>29</v>
      </c>
      <c r="K1444" t="s">
        <v>30</v>
      </c>
      <c r="L1444">
        <v>25000000</v>
      </c>
      <c r="M1444">
        <v>2011</v>
      </c>
      <c r="N1444">
        <v>6.8</v>
      </c>
      <c r="O1444">
        <v>26533608</v>
      </c>
      <c r="S1444" t="s">
        <v>2824</v>
      </c>
      <c r="T1444">
        <v>108.5</v>
      </c>
      <c r="U1444">
        <v>5.95</v>
      </c>
      <c r="V1444">
        <v>6.03</v>
      </c>
      <c r="W1444">
        <v>7.8529999999999998</v>
      </c>
    </row>
    <row r="1445" spans="1:23" x14ac:dyDescent="0.3">
      <c r="A1445" t="s">
        <v>3669</v>
      </c>
      <c r="B1445">
        <v>139</v>
      </c>
      <c r="C1445">
        <v>123</v>
      </c>
      <c r="D1445">
        <v>101087161</v>
      </c>
      <c r="E1445" t="s">
        <v>1576</v>
      </c>
      <c r="F1445" t="s">
        <v>478</v>
      </c>
      <c r="G1445" t="s">
        <v>3754</v>
      </c>
      <c r="H1445">
        <v>225282</v>
      </c>
      <c r="I1445">
        <v>339</v>
      </c>
      <c r="J1445" t="s">
        <v>29</v>
      </c>
      <c r="K1445" t="s">
        <v>30</v>
      </c>
      <c r="L1445">
        <v>75000000</v>
      </c>
      <c r="M1445">
        <v>1997</v>
      </c>
      <c r="N1445">
        <v>6.8</v>
      </c>
      <c r="O1445">
        <v>26087161</v>
      </c>
      <c r="S1445" t="s">
        <v>2824</v>
      </c>
      <c r="T1445">
        <v>108.5</v>
      </c>
      <c r="U1445">
        <v>5.95</v>
      </c>
      <c r="V1445">
        <v>6.03</v>
      </c>
      <c r="W1445">
        <v>7.8529999999999998</v>
      </c>
    </row>
    <row r="1446" spans="1:23" x14ac:dyDescent="0.3">
      <c r="A1446" t="s">
        <v>2549</v>
      </c>
      <c r="B1446">
        <v>334</v>
      </c>
      <c r="C1446">
        <v>104</v>
      </c>
      <c r="D1446">
        <v>234360014</v>
      </c>
      <c r="E1446" t="s">
        <v>693</v>
      </c>
      <c r="F1446" t="s">
        <v>565</v>
      </c>
      <c r="G1446" t="s">
        <v>3755</v>
      </c>
      <c r="H1446">
        <v>383427</v>
      </c>
      <c r="I1446">
        <v>1912</v>
      </c>
      <c r="J1446" t="s">
        <v>29</v>
      </c>
      <c r="K1446" t="s">
        <v>442</v>
      </c>
      <c r="L1446">
        <v>210000000</v>
      </c>
      <c r="M1446">
        <v>2006</v>
      </c>
      <c r="N1446">
        <v>6.8</v>
      </c>
      <c r="O1446">
        <v>24360014</v>
      </c>
      <c r="S1446" t="s">
        <v>475</v>
      </c>
      <c r="T1446">
        <v>106</v>
      </c>
      <c r="U1446">
        <v>6.05</v>
      </c>
      <c r="V1446">
        <v>6.03</v>
      </c>
      <c r="W1446">
        <v>7.8529999999999998</v>
      </c>
    </row>
    <row r="1447" spans="1:23" x14ac:dyDescent="0.3">
      <c r="A1447" t="s">
        <v>968</v>
      </c>
      <c r="B1447">
        <v>61</v>
      </c>
      <c r="C1447">
        <v>111</v>
      </c>
      <c r="D1447">
        <v>42652003</v>
      </c>
      <c r="E1447" t="s">
        <v>3756</v>
      </c>
      <c r="F1447" t="s">
        <v>3757</v>
      </c>
      <c r="G1447" t="s">
        <v>3758</v>
      </c>
      <c r="H1447">
        <v>18915</v>
      </c>
      <c r="I1447">
        <v>87</v>
      </c>
      <c r="J1447" t="s">
        <v>29</v>
      </c>
      <c r="K1447" t="s">
        <v>30</v>
      </c>
      <c r="L1447">
        <v>20000000</v>
      </c>
      <c r="M1447">
        <v>2015</v>
      </c>
      <c r="N1447">
        <v>6.8</v>
      </c>
      <c r="O1447">
        <v>22652003</v>
      </c>
      <c r="S1447" t="s">
        <v>475</v>
      </c>
      <c r="T1447">
        <v>106</v>
      </c>
      <c r="U1447">
        <v>6.05</v>
      </c>
      <c r="V1447">
        <v>6.03</v>
      </c>
      <c r="W1447">
        <v>7.8529999999999998</v>
      </c>
    </row>
    <row r="1448" spans="1:23" x14ac:dyDescent="0.3">
      <c r="A1448" t="s">
        <v>3291</v>
      </c>
      <c r="B1448">
        <v>203</v>
      </c>
      <c r="C1448">
        <v>103</v>
      </c>
      <c r="D1448">
        <v>27285953</v>
      </c>
      <c r="E1448" t="s">
        <v>175</v>
      </c>
      <c r="F1448" t="s">
        <v>3759</v>
      </c>
      <c r="G1448" t="s">
        <v>3760</v>
      </c>
      <c r="H1448">
        <v>48675</v>
      </c>
      <c r="I1448">
        <v>214</v>
      </c>
      <c r="J1448" t="s">
        <v>29</v>
      </c>
      <c r="K1448" t="s">
        <v>30</v>
      </c>
      <c r="L1448">
        <v>5000000</v>
      </c>
      <c r="M1448">
        <v>2015</v>
      </c>
      <c r="N1448">
        <v>6.8</v>
      </c>
      <c r="O1448">
        <v>22285953</v>
      </c>
      <c r="S1448" t="s">
        <v>3071</v>
      </c>
      <c r="T1448">
        <v>107</v>
      </c>
      <c r="U1448">
        <v>5.8</v>
      </c>
      <c r="V1448">
        <v>6.02</v>
      </c>
      <c r="W1448">
        <v>7.8529999999999998</v>
      </c>
    </row>
    <row r="1449" spans="1:23" x14ac:dyDescent="0.3">
      <c r="A1449" t="s">
        <v>2193</v>
      </c>
      <c r="B1449">
        <v>425</v>
      </c>
      <c r="C1449">
        <v>92</v>
      </c>
      <c r="D1449">
        <v>25138292</v>
      </c>
      <c r="E1449" t="s">
        <v>2463</v>
      </c>
      <c r="F1449" t="s">
        <v>3761</v>
      </c>
      <c r="G1449" t="s">
        <v>3762</v>
      </c>
      <c r="H1449">
        <v>66483</v>
      </c>
      <c r="I1449">
        <v>452</v>
      </c>
      <c r="J1449" t="s">
        <v>29</v>
      </c>
      <c r="K1449" t="s">
        <v>30</v>
      </c>
      <c r="L1449">
        <v>3500000</v>
      </c>
      <c r="M1449">
        <v>2015</v>
      </c>
      <c r="N1449">
        <v>6.8</v>
      </c>
      <c r="O1449">
        <v>21638292</v>
      </c>
      <c r="S1449" t="s">
        <v>3071</v>
      </c>
      <c r="T1449">
        <v>107</v>
      </c>
      <c r="U1449">
        <v>5.8</v>
      </c>
      <c r="V1449">
        <v>6.02</v>
      </c>
      <c r="W1449">
        <v>7.8529999999999998</v>
      </c>
    </row>
    <row r="1450" spans="1:23" x14ac:dyDescent="0.3">
      <c r="A1450" t="s">
        <v>397</v>
      </c>
      <c r="B1450">
        <v>152</v>
      </c>
      <c r="C1450">
        <v>113</v>
      </c>
      <c r="D1450">
        <v>69304264</v>
      </c>
      <c r="E1450" t="s">
        <v>3763</v>
      </c>
      <c r="F1450" t="s">
        <v>861</v>
      </c>
      <c r="G1450" t="s">
        <v>3764</v>
      </c>
      <c r="H1450">
        <v>73068</v>
      </c>
      <c r="I1450">
        <v>419</v>
      </c>
      <c r="J1450" t="s">
        <v>29</v>
      </c>
      <c r="K1450" t="s">
        <v>30</v>
      </c>
      <c r="L1450">
        <v>48000000</v>
      </c>
      <c r="M1450">
        <v>1999</v>
      </c>
      <c r="N1450">
        <v>6.8</v>
      </c>
      <c r="O1450">
        <v>21304264</v>
      </c>
      <c r="S1450" t="s">
        <v>3765</v>
      </c>
      <c r="T1450">
        <v>107</v>
      </c>
      <c r="U1450">
        <v>6.2</v>
      </c>
      <c r="V1450">
        <v>6</v>
      </c>
      <c r="W1450">
        <v>7.8529999999999998</v>
      </c>
    </row>
    <row r="1451" spans="1:23" x14ac:dyDescent="0.3">
      <c r="A1451" t="s">
        <v>493</v>
      </c>
      <c r="B1451">
        <v>171</v>
      </c>
      <c r="C1451">
        <v>156</v>
      </c>
      <c r="D1451">
        <v>75530832</v>
      </c>
      <c r="E1451" t="s">
        <v>459</v>
      </c>
      <c r="F1451" t="s">
        <v>34</v>
      </c>
      <c r="G1451" t="s">
        <v>3766</v>
      </c>
      <c r="H1451">
        <v>97047</v>
      </c>
      <c r="I1451">
        <v>452</v>
      </c>
      <c r="J1451" t="s">
        <v>29</v>
      </c>
      <c r="K1451" t="s">
        <v>30</v>
      </c>
      <c r="L1451">
        <v>55000000</v>
      </c>
      <c r="M1451">
        <v>1999</v>
      </c>
      <c r="N1451">
        <v>6.8</v>
      </c>
      <c r="O1451">
        <v>20530832</v>
      </c>
      <c r="S1451" t="s">
        <v>3765</v>
      </c>
      <c r="T1451">
        <v>107</v>
      </c>
      <c r="U1451">
        <v>6.2</v>
      </c>
      <c r="V1451">
        <v>6</v>
      </c>
      <c r="W1451">
        <v>7.8529999999999998</v>
      </c>
    </row>
    <row r="1452" spans="1:23" x14ac:dyDescent="0.3">
      <c r="A1452" t="s">
        <v>451</v>
      </c>
      <c r="B1452">
        <v>212</v>
      </c>
      <c r="C1452">
        <v>89</v>
      </c>
      <c r="D1452">
        <v>21378000</v>
      </c>
      <c r="E1452" t="s">
        <v>1900</v>
      </c>
      <c r="F1452" t="s">
        <v>841</v>
      </c>
      <c r="G1452" t="s">
        <v>3767</v>
      </c>
      <c r="H1452">
        <v>46492</v>
      </c>
      <c r="I1452">
        <v>335</v>
      </c>
      <c r="J1452" t="s">
        <v>29</v>
      </c>
      <c r="K1452" t="s">
        <v>30</v>
      </c>
      <c r="L1452">
        <v>1000000</v>
      </c>
      <c r="M1452">
        <v>1980</v>
      </c>
      <c r="N1452">
        <v>6.8</v>
      </c>
      <c r="O1452">
        <v>20378000</v>
      </c>
      <c r="S1452" t="s">
        <v>3768</v>
      </c>
      <c r="T1452">
        <v>121</v>
      </c>
      <c r="U1452">
        <v>6</v>
      </c>
      <c r="V1452">
        <v>6</v>
      </c>
      <c r="W1452">
        <v>7.8529999999999998</v>
      </c>
    </row>
    <row r="1453" spans="1:23" x14ac:dyDescent="0.3">
      <c r="A1453" t="s">
        <v>451</v>
      </c>
      <c r="B1453">
        <v>212</v>
      </c>
      <c r="C1453">
        <v>89</v>
      </c>
      <c r="D1453">
        <v>21378000</v>
      </c>
      <c r="E1453" t="s">
        <v>1900</v>
      </c>
      <c r="F1453" t="s">
        <v>841</v>
      </c>
      <c r="G1453" t="s">
        <v>3767</v>
      </c>
      <c r="H1453">
        <v>46493</v>
      </c>
      <c r="I1453">
        <v>335</v>
      </c>
      <c r="J1453" t="s">
        <v>29</v>
      </c>
      <c r="K1453" t="s">
        <v>30</v>
      </c>
      <c r="L1453">
        <v>1000000</v>
      </c>
      <c r="M1453">
        <v>1980</v>
      </c>
      <c r="N1453">
        <v>6.8</v>
      </c>
      <c r="O1453">
        <v>20378000</v>
      </c>
      <c r="S1453" t="s">
        <v>3769</v>
      </c>
      <c r="T1453">
        <v>121</v>
      </c>
      <c r="U1453">
        <v>6</v>
      </c>
      <c r="V1453">
        <v>6</v>
      </c>
      <c r="W1453">
        <v>7.8529999999999998</v>
      </c>
    </row>
    <row r="1454" spans="1:23" x14ac:dyDescent="0.3">
      <c r="A1454" t="s">
        <v>1701</v>
      </c>
      <c r="B1454">
        <v>207</v>
      </c>
      <c r="C1454">
        <v>96</v>
      </c>
      <c r="D1454">
        <v>31597131</v>
      </c>
      <c r="E1454" t="s">
        <v>224</v>
      </c>
      <c r="F1454" t="s">
        <v>313</v>
      </c>
      <c r="G1454" t="s">
        <v>3770</v>
      </c>
      <c r="H1454">
        <v>97938</v>
      </c>
      <c r="I1454">
        <v>605</v>
      </c>
      <c r="J1454" t="s">
        <v>29</v>
      </c>
      <c r="K1454" t="s">
        <v>30</v>
      </c>
      <c r="L1454">
        <v>12000000</v>
      </c>
      <c r="M1454">
        <v>2002</v>
      </c>
      <c r="N1454">
        <v>6.8</v>
      </c>
      <c r="O1454">
        <v>19597131</v>
      </c>
      <c r="S1454" t="s">
        <v>3771</v>
      </c>
      <c r="T1454">
        <v>118</v>
      </c>
      <c r="U1454">
        <v>6</v>
      </c>
      <c r="V1454">
        <v>6</v>
      </c>
      <c r="W1454">
        <v>7.8529999999999998</v>
      </c>
    </row>
    <row r="1455" spans="1:23" x14ac:dyDescent="0.3">
      <c r="A1455" t="s">
        <v>2120</v>
      </c>
      <c r="B1455">
        <v>78</v>
      </c>
      <c r="C1455">
        <v>120</v>
      </c>
      <c r="D1455">
        <v>33771174</v>
      </c>
      <c r="E1455" t="s">
        <v>699</v>
      </c>
      <c r="F1455" t="s">
        <v>418</v>
      </c>
      <c r="G1455" t="s">
        <v>3772</v>
      </c>
      <c r="H1455">
        <v>27044</v>
      </c>
      <c r="I1455">
        <v>240</v>
      </c>
      <c r="J1455" t="s">
        <v>29</v>
      </c>
      <c r="K1455" t="s">
        <v>30</v>
      </c>
      <c r="L1455">
        <v>15000000</v>
      </c>
      <c r="M1455">
        <v>2000</v>
      </c>
      <c r="N1455">
        <v>6.8</v>
      </c>
      <c r="O1455">
        <v>18771174</v>
      </c>
      <c r="S1455" t="s">
        <v>3773</v>
      </c>
      <c r="T1455">
        <v>118</v>
      </c>
      <c r="U1455">
        <v>6</v>
      </c>
      <c r="V1455">
        <v>6</v>
      </c>
      <c r="W1455">
        <v>7.8529999999999998</v>
      </c>
    </row>
    <row r="1456" spans="1:23" x14ac:dyDescent="0.3">
      <c r="A1456" t="s">
        <v>2124</v>
      </c>
      <c r="B1456">
        <v>112</v>
      </c>
      <c r="C1456">
        <v>119</v>
      </c>
      <c r="D1456">
        <v>25000000</v>
      </c>
      <c r="E1456" t="s">
        <v>248</v>
      </c>
      <c r="F1456" t="s">
        <v>3774</v>
      </c>
      <c r="G1456" t="s">
        <v>3775</v>
      </c>
      <c r="H1456">
        <v>39847</v>
      </c>
      <c r="I1456">
        <v>242</v>
      </c>
      <c r="J1456" t="s">
        <v>29</v>
      </c>
      <c r="K1456" t="s">
        <v>30</v>
      </c>
      <c r="L1456">
        <v>9000000</v>
      </c>
      <c r="M1456">
        <v>1976</v>
      </c>
      <c r="N1456">
        <v>6.8</v>
      </c>
      <c r="O1456">
        <v>16000000</v>
      </c>
      <c r="S1456" t="s">
        <v>3776</v>
      </c>
      <c r="T1456">
        <v>117</v>
      </c>
      <c r="U1456">
        <v>6</v>
      </c>
      <c r="V1456">
        <v>6</v>
      </c>
      <c r="W1456">
        <v>7.8529999999999998</v>
      </c>
    </row>
    <row r="1457" spans="1:23" x14ac:dyDescent="0.3">
      <c r="A1457" t="s">
        <v>2112</v>
      </c>
      <c r="B1457">
        <v>143</v>
      </c>
      <c r="C1457">
        <v>142</v>
      </c>
      <c r="D1457">
        <v>22800000</v>
      </c>
      <c r="E1457" t="s">
        <v>715</v>
      </c>
      <c r="F1457" t="s">
        <v>3777</v>
      </c>
      <c r="G1457" t="s">
        <v>3778</v>
      </c>
      <c r="H1457">
        <v>59941</v>
      </c>
      <c r="I1457">
        <v>452</v>
      </c>
      <c r="J1457" t="s">
        <v>29</v>
      </c>
      <c r="K1457" t="s">
        <v>200</v>
      </c>
      <c r="L1457">
        <v>7000000</v>
      </c>
      <c r="M1457">
        <v>1969</v>
      </c>
      <c r="N1457">
        <v>6.8</v>
      </c>
      <c r="O1457">
        <v>15800000</v>
      </c>
      <c r="S1457" t="s">
        <v>3779</v>
      </c>
      <c r="T1457">
        <v>116</v>
      </c>
      <c r="U1457">
        <v>6</v>
      </c>
      <c r="V1457">
        <v>6</v>
      </c>
      <c r="W1457">
        <v>7.8529999999999998</v>
      </c>
    </row>
    <row r="1458" spans="1:23" x14ac:dyDescent="0.3">
      <c r="A1458" t="s">
        <v>2186</v>
      </c>
      <c r="B1458">
        <v>91</v>
      </c>
      <c r="C1458">
        <v>94</v>
      </c>
      <c r="D1458">
        <v>16101109</v>
      </c>
      <c r="E1458" t="s">
        <v>676</v>
      </c>
      <c r="F1458" t="s">
        <v>468</v>
      </c>
      <c r="G1458" t="s">
        <v>3780</v>
      </c>
      <c r="H1458">
        <v>76467</v>
      </c>
      <c r="I1458">
        <v>236</v>
      </c>
      <c r="J1458" t="s">
        <v>29</v>
      </c>
      <c r="K1458" t="s">
        <v>30</v>
      </c>
      <c r="L1458">
        <v>3000000</v>
      </c>
      <c r="M1458">
        <v>2005</v>
      </c>
      <c r="N1458">
        <v>6.8</v>
      </c>
      <c r="O1458">
        <v>13101109</v>
      </c>
      <c r="S1458" t="s">
        <v>3781</v>
      </c>
      <c r="T1458">
        <v>113</v>
      </c>
      <c r="U1458">
        <v>6</v>
      </c>
      <c r="V1458">
        <v>6</v>
      </c>
      <c r="W1458">
        <v>7.8529999999999998</v>
      </c>
    </row>
    <row r="1459" spans="1:23" x14ac:dyDescent="0.3">
      <c r="A1459" t="s">
        <v>2170</v>
      </c>
      <c r="B1459">
        <v>175</v>
      </c>
      <c r="C1459">
        <v>99</v>
      </c>
      <c r="D1459">
        <v>52320979</v>
      </c>
      <c r="E1459" t="s">
        <v>1066</v>
      </c>
      <c r="F1459" t="s">
        <v>106</v>
      </c>
      <c r="G1459" t="s">
        <v>3782</v>
      </c>
      <c r="H1459">
        <v>114321</v>
      </c>
      <c r="I1459">
        <v>548</v>
      </c>
      <c r="J1459" t="s">
        <v>29</v>
      </c>
      <c r="K1459" t="s">
        <v>30</v>
      </c>
      <c r="L1459">
        <v>40000000</v>
      </c>
      <c r="M1459">
        <v>2006</v>
      </c>
      <c r="N1459">
        <v>6.8</v>
      </c>
      <c r="O1459">
        <v>12320979</v>
      </c>
      <c r="S1459" t="s">
        <v>3783</v>
      </c>
      <c r="T1459">
        <v>112</v>
      </c>
      <c r="U1459">
        <v>6</v>
      </c>
      <c r="V1459">
        <v>6</v>
      </c>
      <c r="W1459">
        <v>7.8529999999999998</v>
      </c>
    </row>
    <row r="1460" spans="1:23" x14ac:dyDescent="0.3">
      <c r="A1460" t="s">
        <v>1604</v>
      </c>
      <c r="B1460">
        <v>206</v>
      </c>
      <c r="C1460">
        <v>102</v>
      </c>
      <c r="D1460">
        <v>62318875</v>
      </c>
      <c r="E1460" t="s">
        <v>693</v>
      </c>
      <c r="F1460" t="s">
        <v>3140</v>
      </c>
      <c r="G1460" t="s">
        <v>3784</v>
      </c>
      <c r="H1460">
        <v>156225</v>
      </c>
      <c r="I1460">
        <v>502</v>
      </c>
      <c r="J1460" t="s">
        <v>29</v>
      </c>
      <c r="K1460" t="s">
        <v>30</v>
      </c>
      <c r="L1460">
        <v>50000000</v>
      </c>
      <c r="M1460">
        <v>2006</v>
      </c>
      <c r="N1460">
        <v>6.8</v>
      </c>
      <c r="O1460">
        <v>12318875</v>
      </c>
      <c r="S1460" t="s">
        <v>3785</v>
      </c>
      <c r="T1460">
        <v>109</v>
      </c>
      <c r="U1460">
        <v>6.25</v>
      </c>
      <c r="V1460">
        <v>6</v>
      </c>
      <c r="W1460">
        <v>7.8529999999999998</v>
      </c>
    </row>
    <row r="1461" spans="1:23" x14ac:dyDescent="0.3">
      <c r="A1461" t="s">
        <v>2196</v>
      </c>
      <c r="B1461">
        <v>61</v>
      </c>
      <c r="C1461">
        <v>92</v>
      </c>
      <c r="D1461">
        <v>11806119</v>
      </c>
      <c r="E1461" t="s">
        <v>611</v>
      </c>
      <c r="F1461" t="s">
        <v>3786</v>
      </c>
      <c r="G1461" t="s">
        <v>3787</v>
      </c>
      <c r="H1461">
        <v>57578</v>
      </c>
      <c r="I1461">
        <v>210</v>
      </c>
      <c r="J1461" t="s">
        <v>29</v>
      </c>
      <c r="K1461" t="s">
        <v>30</v>
      </c>
      <c r="L1461">
        <v>1100000</v>
      </c>
      <c r="M1461">
        <v>1988</v>
      </c>
      <c r="N1461">
        <v>6.8</v>
      </c>
      <c r="O1461">
        <v>10706119</v>
      </c>
      <c r="S1461" t="s">
        <v>3788</v>
      </c>
      <c r="T1461">
        <v>109</v>
      </c>
      <c r="U1461">
        <v>6</v>
      </c>
      <c r="V1461">
        <v>6</v>
      </c>
      <c r="W1461">
        <v>7.8529999999999998</v>
      </c>
    </row>
    <row r="1462" spans="1:23" x14ac:dyDescent="0.3">
      <c r="A1462" t="s">
        <v>2130</v>
      </c>
      <c r="B1462">
        <v>211</v>
      </c>
      <c r="C1462">
        <v>105</v>
      </c>
      <c r="D1462">
        <v>20338609</v>
      </c>
      <c r="E1462" t="s">
        <v>1683</v>
      </c>
      <c r="F1462" t="s">
        <v>1539</v>
      </c>
      <c r="G1462" t="s">
        <v>3789</v>
      </c>
      <c r="H1462">
        <v>19655</v>
      </c>
      <c r="I1462">
        <v>280</v>
      </c>
      <c r="J1462" t="s">
        <v>29</v>
      </c>
      <c r="K1462" t="s">
        <v>30</v>
      </c>
      <c r="L1462">
        <v>10000000</v>
      </c>
      <c r="M1462">
        <v>2006</v>
      </c>
      <c r="N1462">
        <v>6.8</v>
      </c>
      <c r="O1462">
        <v>10338609</v>
      </c>
      <c r="S1462" t="s">
        <v>3790</v>
      </c>
      <c r="T1462">
        <v>109</v>
      </c>
      <c r="U1462">
        <v>6</v>
      </c>
      <c r="V1462">
        <v>6</v>
      </c>
      <c r="W1462">
        <v>7.8529999999999998</v>
      </c>
    </row>
    <row r="1463" spans="1:23" x14ac:dyDescent="0.3">
      <c r="A1463" t="s">
        <v>1038</v>
      </c>
      <c r="B1463">
        <v>417</v>
      </c>
      <c r="C1463">
        <v>111</v>
      </c>
      <c r="D1463">
        <v>40247512</v>
      </c>
      <c r="E1463" t="s">
        <v>417</v>
      </c>
      <c r="F1463" t="s">
        <v>3791</v>
      </c>
      <c r="G1463" t="s">
        <v>3792</v>
      </c>
      <c r="H1463">
        <v>159198</v>
      </c>
      <c r="I1463">
        <v>438</v>
      </c>
      <c r="J1463" t="s">
        <v>29</v>
      </c>
      <c r="K1463" t="s">
        <v>30</v>
      </c>
      <c r="L1463">
        <v>30000000</v>
      </c>
      <c r="M1463">
        <v>2011</v>
      </c>
      <c r="N1463">
        <v>6.8</v>
      </c>
      <c r="O1463">
        <v>10247512</v>
      </c>
      <c r="S1463" t="s">
        <v>3785</v>
      </c>
      <c r="T1463">
        <v>109</v>
      </c>
      <c r="U1463">
        <v>6.25</v>
      </c>
      <c r="V1463">
        <v>6</v>
      </c>
      <c r="W1463">
        <v>7.8529999999999998</v>
      </c>
    </row>
    <row r="1464" spans="1:23" x14ac:dyDescent="0.3">
      <c r="A1464" t="s">
        <v>989</v>
      </c>
      <c r="B1464">
        <v>118</v>
      </c>
      <c r="C1464">
        <v>125</v>
      </c>
      <c r="D1464">
        <v>21000000</v>
      </c>
      <c r="E1464" t="s">
        <v>715</v>
      </c>
      <c r="F1464" t="s">
        <v>81</v>
      </c>
      <c r="G1464" t="s">
        <v>3793</v>
      </c>
      <c r="H1464">
        <v>73950</v>
      </c>
      <c r="I1464">
        <v>258</v>
      </c>
      <c r="J1464" t="s">
        <v>29</v>
      </c>
      <c r="K1464" t="s">
        <v>200</v>
      </c>
      <c r="L1464">
        <v>13000000</v>
      </c>
      <c r="M1464">
        <v>1974</v>
      </c>
      <c r="N1464">
        <v>6.8</v>
      </c>
      <c r="O1464">
        <v>8000000</v>
      </c>
      <c r="S1464" t="s">
        <v>3794</v>
      </c>
      <c r="T1464">
        <v>108</v>
      </c>
      <c r="U1464">
        <v>6</v>
      </c>
      <c r="V1464">
        <v>6</v>
      </c>
      <c r="W1464">
        <v>7.8529999999999998</v>
      </c>
    </row>
    <row r="1465" spans="1:23" x14ac:dyDescent="0.3">
      <c r="A1465" t="s">
        <v>822</v>
      </c>
      <c r="B1465">
        <v>50</v>
      </c>
      <c r="C1465">
        <v>92</v>
      </c>
      <c r="D1465">
        <v>14891000</v>
      </c>
      <c r="E1465" t="s">
        <v>676</v>
      </c>
      <c r="F1465" t="s">
        <v>3515</v>
      </c>
      <c r="G1465" t="s">
        <v>3795</v>
      </c>
      <c r="H1465">
        <v>15088</v>
      </c>
      <c r="I1465">
        <v>105</v>
      </c>
      <c r="J1465" t="s">
        <v>29</v>
      </c>
      <c r="K1465" t="s">
        <v>30</v>
      </c>
      <c r="L1465">
        <v>7000000</v>
      </c>
      <c r="M1465">
        <v>1996</v>
      </c>
      <c r="N1465">
        <v>6.8</v>
      </c>
      <c r="O1465">
        <v>7891000</v>
      </c>
      <c r="S1465" t="s">
        <v>3796</v>
      </c>
      <c r="T1465">
        <v>108</v>
      </c>
      <c r="U1465">
        <v>6</v>
      </c>
      <c r="V1465">
        <v>6</v>
      </c>
      <c r="W1465">
        <v>7.8529999999999998</v>
      </c>
    </row>
    <row r="1466" spans="1:23" x14ac:dyDescent="0.3">
      <c r="A1466" t="s">
        <v>2993</v>
      </c>
      <c r="B1466">
        <v>122</v>
      </c>
      <c r="C1466">
        <v>101</v>
      </c>
      <c r="D1466">
        <v>37617947</v>
      </c>
      <c r="E1466" t="s">
        <v>3797</v>
      </c>
      <c r="F1466" t="s">
        <v>1545</v>
      </c>
      <c r="G1466" t="s">
        <v>3798</v>
      </c>
      <c r="H1466">
        <v>8143</v>
      </c>
      <c r="I1466">
        <v>203</v>
      </c>
      <c r="J1466" t="s">
        <v>29</v>
      </c>
      <c r="K1466" t="s">
        <v>30</v>
      </c>
      <c r="L1466">
        <v>30000000</v>
      </c>
      <c r="M1466">
        <v>2006</v>
      </c>
      <c r="N1466">
        <v>6.8</v>
      </c>
      <c r="O1466">
        <v>7617947</v>
      </c>
      <c r="S1466" t="s">
        <v>3799</v>
      </c>
      <c r="T1466">
        <v>107</v>
      </c>
      <c r="U1466">
        <v>6</v>
      </c>
      <c r="V1466">
        <v>6</v>
      </c>
      <c r="W1466">
        <v>7.8529999999999998</v>
      </c>
    </row>
    <row r="1467" spans="1:23" x14ac:dyDescent="0.3">
      <c r="A1467" t="s">
        <v>2173</v>
      </c>
      <c r="B1467">
        <v>175</v>
      </c>
      <c r="C1467">
        <v>98</v>
      </c>
      <c r="D1467">
        <v>18381787</v>
      </c>
      <c r="E1467" t="s">
        <v>73</v>
      </c>
      <c r="F1467" t="s">
        <v>3800</v>
      </c>
      <c r="G1467" t="s">
        <v>3801</v>
      </c>
      <c r="H1467">
        <v>15684</v>
      </c>
      <c r="I1467">
        <v>126</v>
      </c>
      <c r="J1467" t="s">
        <v>29</v>
      </c>
      <c r="K1467" t="s">
        <v>200</v>
      </c>
      <c r="L1467">
        <v>11000000</v>
      </c>
      <c r="M1467">
        <v>2012</v>
      </c>
      <c r="N1467">
        <v>6.8</v>
      </c>
      <c r="O1467">
        <v>7381787</v>
      </c>
      <c r="S1467" t="s">
        <v>3802</v>
      </c>
      <c r="T1467">
        <v>104</v>
      </c>
      <c r="U1467">
        <v>6</v>
      </c>
      <c r="V1467">
        <v>6</v>
      </c>
      <c r="W1467">
        <v>7.8529999999999998</v>
      </c>
    </row>
    <row r="1468" spans="1:23" x14ac:dyDescent="0.3">
      <c r="A1468" t="s">
        <v>1226</v>
      </c>
      <c r="B1468">
        <v>190</v>
      </c>
      <c r="C1468">
        <v>109</v>
      </c>
      <c r="D1468">
        <v>26415649</v>
      </c>
      <c r="E1468" t="s">
        <v>39</v>
      </c>
      <c r="F1468" t="s">
        <v>106</v>
      </c>
      <c r="G1468" t="s">
        <v>3803</v>
      </c>
      <c r="H1468">
        <v>94892</v>
      </c>
      <c r="I1468">
        <v>189</v>
      </c>
      <c r="J1468" t="s">
        <v>29</v>
      </c>
      <c r="K1468" t="s">
        <v>30</v>
      </c>
      <c r="L1468">
        <v>20000000</v>
      </c>
      <c r="M1468">
        <v>2008</v>
      </c>
      <c r="N1468">
        <v>6.8</v>
      </c>
      <c r="O1468">
        <v>6415649</v>
      </c>
      <c r="S1468" t="s">
        <v>3804</v>
      </c>
      <c r="T1468">
        <v>103.5</v>
      </c>
      <c r="U1468">
        <v>6</v>
      </c>
      <c r="V1468">
        <v>6</v>
      </c>
      <c r="W1468">
        <v>7.8529999999999998</v>
      </c>
    </row>
    <row r="1469" spans="1:23" x14ac:dyDescent="0.3">
      <c r="A1469" t="s">
        <v>2176</v>
      </c>
      <c r="B1469">
        <v>171</v>
      </c>
      <c r="C1469">
        <v>92</v>
      </c>
      <c r="D1469">
        <v>25296447</v>
      </c>
      <c r="E1469" t="s">
        <v>1576</v>
      </c>
      <c r="F1469" t="s">
        <v>339</v>
      </c>
      <c r="G1469" t="s">
        <v>3805</v>
      </c>
      <c r="H1469">
        <v>237248</v>
      </c>
      <c r="I1469">
        <v>460</v>
      </c>
      <c r="J1469" t="s">
        <v>29</v>
      </c>
      <c r="K1469" t="s">
        <v>241</v>
      </c>
      <c r="L1469">
        <v>21000000</v>
      </c>
      <c r="M1469">
        <v>2002</v>
      </c>
      <c r="N1469">
        <v>6.8</v>
      </c>
      <c r="O1469">
        <v>4296447</v>
      </c>
      <c r="S1469" t="s">
        <v>3806</v>
      </c>
      <c r="T1469">
        <v>103</v>
      </c>
      <c r="U1469">
        <v>6</v>
      </c>
      <c r="V1469">
        <v>6</v>
      </c>
      <c r="W1469">
        <v>7.8529999999999998</v>
      </c>
    </row>
    <row r="1470" spans="1:23" x14ac:dyDescent="0.3">
      <c r="A1470" t="s">
        <v>587</v>
      </c>
      <c r="B1470">
        <v>231</v>
      </c>
      <c r="C1470">
        <v>99</v>
      </c>
      <c r="D1470">
        <v>9203192</v>
      </c>
      <c r="E1470" t="s">
        <v>305</v>
      </c>
      <c r="F1470" t="s">
        <v>145</v>
      </c>
      <c r="G1470" t="s">
        <v>3807</v>
      </c>
      <c r="H1470">
        <v>45396</v>
      </c>
      <c r="I1470">
        <v>136</v>
      </c>
      <c r="J1470" t="s">
        <v>29</v>
      </c>
      <c r="K1470" t="s">
        <v>30</v>
      </c>
      <c r="L1470">
        <v>5000000</v>
      </c>
      <c r="M1470">
        <v>2011</v>
      </c>
      <c r="N1470">
        <v>6.8</v>
      </c>
      <c r="O1470">
        <v>4203192</v>
      </c>
      <c r="S1470" t="s">
        <v>3808</v>
      </c>
      <c r="T1470">
        <v>102</v>
      </c>
      <c r="U1470">
        <v>6</v>
      </c>
      <c r="V1470">
        <v>6</v>
      </c>
      <c r="W1470">
        <v>7.8529999999999998</v>
      </c>
    </row>
    <row r="1471" spans="1:23" x14ac:dyDescent="0.3">
      <c r="A1471" t="s">
        <v>2127</v>
      </c>
      <c r="B1471">
        <v>85</v>
      </c>
      <c r="C1471">
        <v>118</v>
      </c>
      <c r="D1471">
        <v>5709616</v>
      </c>
      <c r="E1471" t="s">
        <v>588</v>
      </c>
      <c r="F1471" t="s">
        <v>3809</v>
      </c>
      <c r="G1471" t="s">
        <v>3810</v>
      </c>
      <c r="H1471">
        <v>11088</v>
      </c>
      <c r="I1471">
        <v>110</v>
      </c>
      <c r="J1471" t="s">
        <v>174</v>
      </c>
      <c r="K1471" t="s">
        <v>585</v>
      </c>
      <c r="L1471">
        <v>1800000</v>
      </c>
      <c r="M1471">
        <v>2002</v>
      </c>
      <c r="N1471">
        <v>6.8</v>
      </c>
      <c r="O1471">
        <v>3909616</v>
      </c>
      <c r="S1471" t="s">
        <v>3811</v>
      </c>
      <c r="T1471">
        <v>99</v>
      </c>
      <c r="U1471">
        <v>6</v>
      </c>
      <c r="V1471">
        <v>6</v>
      </c>
      <c r="W1471">
        <v>7.8529999999999998</v>
      </c>
    </row>
    <row r="1472" spans="1:23" x14ac:dyDescent="0.3">
      <c r="A1472" t="s">
        <v>3396</v>
      </c>
      <c r="B1472">
        <v>159</v>
      </c>
      <c r="C1472">
        <v>110</v>
      </c>
      <c r="D1472">
        <v>28831145</v>
      </c>
      <c r="E1472" t="s">
        <v>459</v>
      </c>
      <c r="F1472" t="s">
        <v>3010</v>
      </c>
      <c r="G1472" t="s">
        <v>3812</v>
      </c>
      <c r="H1472">
        <v>39357</v>
      </c>
      <c r="I1472">
        <v>113</v>
      </c>
      <c r="J1472" t="s">
        <v>29</v>
      </c>
      <c r="K1472" t="s">
        <v>30</v>
      </c>
      <c r="L1472">
        <v>25000000</v>
      </c>
      <c r="M1472">
        <v>2014</v>
      </c>
      <c r="N1472">
        <v>6.8</v>
      </c>
      <c r="O1472">
        <v>3831145</v>
      </c>
      <c r="S1472" t="s">
        <v>3813</v>
      </c>
      <c r="T1472">
        <v>99</v>
      </c>
      <c r="U1472">
        <v>6</v>
      </c>
      <c r="V1472">
        <v>6</v>
      </c>
      <c r="W1472">
        <v>7.8529999999999998</v>
      </c>
    </row>
    <row r="1473" spans="1:23" x14ac:dyDescent="0.3">
      <c r="A1473" t="s">
        <v>857</v>
      </c>
      <c r="B1473">
        <v>28</v>
      </c>
      <c r="C1473">
        <v>120</v>
      </c>
      <c r="D1473">
        <v>5731103</v>
      </c>
      <c r="E1473" t="s">
        <v>2564</v>
      </c>
      <c r="F1473" t="s">
        <v>2776</v>
      </c>
      <c r="G1473" t="s">
        <v>3814</v>
      </c>
      <c r="H1473">
        <v>4100</v>
      </c>
      <c r="I1473">
        <v>35</v>
      </c>
      <c r="J1473" t="s">
        <v>29</v>
      </c>
      <c r="K1473" t="s">
        <v>30</v>
      </c>
      <c r="L1473">
        <v>2400000</v>
      </c>
      <c r="M1473">
        <v>1996</v>
      </c>
      <c r="N1473">
        <v>6.8</v>
      </c>
      <c r="O1473">
        <v>3331103</v>
      </c>
      <c r="S1473" t="s">
        <v>3815</v>
      </c>
      <c r="T1473">
        <v>99</v>
      </c>
      <c r="U1473">
        <v>6</v>
      </c>
      <c r="V1473">
        <v>6</v>
      </c>
      <c r="W1473">
        <v>7.8529999999999998</v>
      </c>
    </row>
    <row r="1474" spans="1:23" x14ac:dyDescent="0.3">
      <c r="A1474" t="s">
        <v>2993</v>
      </c>
      <c r="B1474">
        <v>126</v>
      </c>
      <c r="C1474">
        <v>100</v>
      </c>
      <c r="D1474">
        <v>4599680</v>
      </c>
      <c r="E1474" t="s">
        <v>92</v>
      </c>
      <c r="F1474" t="s">
        <v>635</v>
      </c>
      <c r="G1474" t="s">
        <v>3816</v>
      </c>
      <c r="H1474">
        <v>68222</v>
      </c>
      <c r="I1474">
        <v>545</v>
      </c>
      <c r="J1474" t="s">
        <v>29</v>
      </c>
      <c r="K1474" t="s">
        <v>30</v>
      </c>
      <c r="L1474">
        <v>1500000</v>
      </c>
      <c r="M1474">
        <v>2003</v>
      </c>
      <c r="N1474">
        <v>6.8</v>
      </c>
      <c r="O1474">
        <v>3099680</v>
      </c>
      <c r="S1474" t="s">
        <v>3716</v>
      </c>
      <c r="T1474">
        <v>98</v>
      </c>
      <c r="U1474">
        <v>5.9</v>
      </c>
      <c r="V1474">
        <v>6</v>
      </c>
      <c r="W1474">
        <v>7.8529999999999998</v>
      </c>
    </row>
    <row r="1475" spans="1:23" x14ac:dyDescent="0.3">
      <c r="A1475" t="s">
        <v>2044</v>
      </c>
      <c r="B1475">
        <v>141</v>
      </c>
      <c r="C1475">
        <v>124</v>
      </c>
      <c r="D1475">
        <v>71069884</v>
      </c>
      <c r="E1475" t="s">
        <v>208</v>
      </c>
      <c r="F1475" t="s">
        <v>44</v>
      </c>
      <c r="G1475" t="s">
        <v>3817</v>
      </c>
      <c r="H1475">
        <v>101899</v>
      </c>
      <c r="I1475">
        <v>445</v>
      </c>
      <c r="J1475" t="s">
        <v>29</v>
      </c>
      <c r="K1475" t="s">
        <v>30</v>
      </c>
      <c r="L1475">
        <v>68000000</v>
      </c>
      <c r="M1475">
        <v>2001</v>
      </c>
      <c r="N1475">
        <v>6.8</v>
      </c>
      <c r="O1475">
        <v>3069884</v>
      </c>
      <c r="S1475" t="s">
        <v>3818</v>
      </c>
      <c r="T1475">
        <v>98</v>
      </c>
      <c r="U1475">
        <v>6</v>
      </c>
      <c r="V1475">
        <v>6</v>
      </c>
      <c r="W1475">
        <v>7.8529999999999998</v>
      </c>
    </row>
    <row r="1476" spans="1:23" x14ac:dyDescent="0.3">
      <c r="A1476" t="s">
        <v>528</v>
      </c>
      <c r="B1476">
        <v>75</v>
      </c>
      <c r="C1476">
        <v>114</v>
      </c>
      <c r="D1476">
        <v>65000000</v>
      </c>
      <c r="E1476" t="s">
        <v>699</v>
      </c>
      <c r="F1476" t="s">
        <v>3819</v>
      </c>
      <c r="G1476" t="s">
        <v>3820</v>
      </c>
      <c r="H1476">
        <v>43027</v>
      </c>
      <c r="I1476">
        <v>214</v>
      </c>
      <c r="J1476" t="s">
        <v>29</v>
      </c>
      <c r="K1476" t="s">
        <v>30</v>
      </c>
      <c r="L1476">
        <v>62000000</v>
      </c>
      <c r="M1476">
        <v>1995</v>
      </c>
      <c r="N1476">
        <v>6.8</v>
      </c>
      <c r="O1476">
        <v>3000000</v>
      </c>
      <c r="S1476" t="s">
        <v>3716</v>
      </c>
      <c r="T1476">
        <v>98</v>
      </c>
      <c r="U1476">
        <v>5.9</v>
      </c>
      <c r="V1476">
        <v>6</v>
      </c>
      <c r="W1476">
        <v>7.8529999999999998</v>
      </c>
    </row>
    <row r="1477" spans="1:23" x14ac:dyDescent="0.3">
      <c r="A1477" t="s">
        <v>3351</v>
      </c>
      <c r="B1477">
        <v>88</v>
      </c>
      <c r="C1477">
        <v>99</v>
      </c>
      <c r="D1477">
        <v>11883495</v>
      </c>
      <c r="E1477" t="s">
        <v>1585</v>
      </c>
      <c r="F1477" t="s">
        <v>3821</v>
      </c>
      <c r="G1477" t="s">
        <v>3822</v>
      </c>
      <c r="H1477">
        <v>52805</v>
      </c>
      <c r="I1477">
        <v>278</v>
      </c>
      <c r="J1477" t="s">
        <v>29</v>
      </c>
      <c r="K1477" t="s">
        <v>200</v>
      </c>
      <c r="L1477">
        <v>9000000</v>
      </c>
      <c r="M1477">
        <v>1998</v>
      </c>
      <c r="N1477">
        <v>6.8</v>
      </c>
      <c r="O1477">
        <v>2883495</v>
      </c>
      <c r="S1477" t="s">
        <v>3823</v>
      </c>
      <c r="T1477">
        <v>96.5</v>
      </c>
      <c r="U1477">
        <v>6</v>
      </c>
      <c r="V1477">
        <v>6</v>
      </c>
      <c r="W1477">
        <v>7.8529999999999998</v>
      </c>
    </row>
    <row r="1478" spans="1:23" x14ac:dyDescent="0.3">
      <c r="A1478" t="s">
        <v>2046</v>
      </c>
      <c r="B1478">
        <v>191</v>
      </c>
      <c r="C1478">
        <v>96</v>
      </c>
      <c r="D1478">
        <v>12570442</v>
      </c>
      <c r="E1478" t="s">
        <v>3824</v>
      </c>
      <c r="F1478" t="s">
        <v>2330</v>
      </c>
      <c r="G1478" t="s">
        <v>3825</v>
      </c>
      <c r="H1478">
        <v>40514</v>
      </c>
      <c r="I1478">
        <v>234</v>
      </c>
      <c r="J1478" t="s">
        <v>29</v>
      </c>
      <c r="K1478" t="s">
        <v>30</v>
      </c>
      <c r="L1478">
        <v>10000000</v>
      </c>
      <c r="M1478">
        <v>2005</v>
      </c>
      <c r="N1478">
        <v>6.8</v>
      </c>
      <c r="O1478">
        <v>2570442</v>
      </c>
      <c r="S1478" t="s">
        <v>2528</v>
      </c>
      <c r="T1478">
        <v>96</v>
      </c>
      <c r="U1478">
        <v>6</v>
      </c>
      <c r="V1478">
        <v>6</v>
      </c>
      <c r="W1478">
        <v>7.8529999999999998</v>
      </c>
    </row>
    <row r="1479" spans="1:23" x14ac:dyDescent="0.3">
      <c r="A1479" t="s">
        <v>1350</v>
      </c>
      <c r="B1479">
        <v>291</v>
      </c>
      <c r="C1479">
        <v>122</v>
      </c>
      <c r="D1479">
        <v>17237244</v>
      </c>
      <c r="E1479" t="s">
        <v>208</v>
      </c>
      <c r="F1479" t="s">
        <v>436</v>
      </c>
      <c r="G1479" t="s">
        <v>3826</v>
      </c>
      <c r="H1479">
        <v>57210</v>
      </c>
      <c r="I1479">
        <v>158</v>
      </c>
      <c r="J1479" t="s">
        <v>29</v>
      </c>
      <c r="K1479" t="s">
        <v>200</v>
      </c>
      <c r="L1479">
        <v>15000000</v>
      </c>
      <c r="M1479">
        <v>2014</v>
      </c>
      <c r="N1479">
        <v>6.8</v>
      </c>
      <c r="O1479">
        <v>2237244</v>
      </c>
      <c r="S1479" t="s">
        <v>3827</v>
      </c>
      <c r="T1479">
        <v>96</v>
      </c>
      <c r="U1479">
        <v>6</v>
      </c>
      <c r="V1479">
        <v>6</v>
      </c>
      <c r="W1479">
        <v>7.8529999999999998</v>
      </c>
    </row>
    <row r="1480" spans="1:23" x14ac:dyDescent="0.3">
      <c r="A1480" t="s">
        <v>1999</v>
      </c>
      <c r="B1480">
        <v>469</v>
      </c>
      <c r="C1480">
        <v>125</v>
      </c>
      <c r="D1480">
        <v>172051787</v>
      </c>
      <c r="E1480" t="s">
        <v>248</v>
      </c>
      <c r="F1480" t="s">
        <v>1167</v>
      </c>
      <c r="G1480" t="s">
        <v>3828</v>
      </c>
      <c r="H1480">
        <v>264183</v>
      </c>
      <c r="I1480">
        <v>665</v>
      </c>
      <c r="J1480" t="s">
        <v>29</v>
      </c>
      <c r="K1480" t="s">
        <v>30</v>
      </c>
      <c r="L1480">
        <v>170000000</v>
      </c>
      <c r="M1480">
        <v>2010</v>
      </c>
      <c r="N1480">
        <v>6.8</v>
      </c>
      <c r="O1480">
        <v>2051787</v>
      </c>
      <c r="S1480" t="s">
        <v>3829</v>
      </c>
      <c r="T1480">
        <v>96</v>
      </c>
      <c r="U1480">
        <v>6</v>
      </c>
      <c r="V1480">
        <v>6</v>
      </c>
      <c r="W1480">
        <v>7.8529999999999998</v>
      </c>
    </row>
    <row r="1481" spans="1:23" x14ac:dyDescent="0.3">
      <c r="A1481" t="s">
        <v>1999</v>
      </c>
      <c r="B1481">
        <v>469</v>
      </c>
      <c r="C1481">
        <v>125</v>
      </c>
      <c r="D1481">
        <v>172051787</v>
      </c>
      <c r="E1481" t="s">
        <v>248</v>
      </c>
      <c r="F1481" t="s">
        <v>1167</v>
      </c>
      <c r="G1481" t="s">
        <v>3828</v>
      </c>
      <c r="H1481">
        <v>264186</v>
      </c>
      <c r="I1481">
        <v>665</v>
      </c>
      <c r="J1481" t="s">
        <v>29</v>
      </c>
      <c r="K1481" t="s">
        <v>30</v>
      </c>
      <c r="L1481">
        <v>170000000</v>
      </c>
      <c r="M1481">
        <v>2010</v>
      </c>
      <c r="N1481">
        <v>6.8</v>
      </c>
      <c r="O1481">
        <v>2051787</v>
      </c>
      <c r="S1481" t="s">
        <v>2528</v>
      </c>
      <c r="T1481">
        <v>96</v>
      </c>
      <c r="U1481">
        <v>6</v>
      </c>
      <c r="V1481">
        <v>6</v>
      </c>
      <c r="W1481">
        <v>7.8529999999999998</v>
      </c>
    </row>
    <row r="1482" spans="1:23" x14ac:dyDescent="0.3">
      <c r="A1482" t="s">
        <v>3348</v>
      </c>
      <c r="B1482">
        <v>251</v>
      </c>
      <c r="C1482">
        <v>89</v>
      </c>
      <c r="D1482">
        <v>3645438</v>
      </c>
      <c r="E1482" t="s">
        <v>626</v>
      </c>
      <c r="F1482" t="s">
        <v>3830</v>
      </c>
      <c r="G1482" t="s">
        <v>3831</v>
      </c>
      <c r="H1482">
        <v>55040</v>
      </c>
      <c r="I1482">
        <v>539</v>
      </c>
      <c r="J1482" t="s">
        <v>90</v>
      </c>
      <c r="K1482" t="s">
        <v>241</v>
      </c>
      <c r="L1482">
        <v>2200000</v>
      </c>
      <c r="M1482">
        <v>2003</v>
      </c>
      <c r="N1482">
        <v>6.8</v>
      </c>
      <c r="O1482">
        <v>1445438</v>
      </c>
      <c r="S1482" t="s">
        <v>3832</v>
      </c>
      <c r="T1482">
        <v>95</v>
      </c>
      <c r="U1482">
        <v>6</v>
      </c>
      <c r="V1482">
        <v>6</v>
      </c>
      <c r="W1482">
        <v>7.8529999999999998</v>
      </c>
    </row>
    <row r="1483" spans="1:23" x14ac:dyDescent="0.3">
      <c r="A1483" t="s">
        <v>3833</v>
      </c>
      <c r="B1483">
        <v>20</v>
      </c>
      <c r="C1483">
        <v>119</v>
      </c>
      <c r="D1483">
        <v>21413105</v>
      </c>
      <c r="E1483" t="s">
        <v>3834</v>
      </c>
      <c r="F1483" t="s">
        <v>398</v>
      </c>
      <c r="G1483" t="s">
        <v>3835</v>
      </c>
      <c r="H1483">
        <v>15230</v>
      </c>
      <c r="I1483">
        <v>97</v>
      </c>
      <c r="J1483" t="s">
        <v>29</v>
      </c>
      <c r="K1483" t="s">
        <v>581</v>
      </c>
      <c r="L1483">
        <v>20000000</v>
      </c>
      <c r="M1483">
        <v>1990</v>
      </c>
      <c r="N1483">
        <v>6.8</v>
      </c>
      <c r="O1483">
        <v>1413105</v>
      </c>
      <c r="S1483" t="s">
        <v>3836</v>
      </c>
      <c r="T1483">
        <v>94</v>
      </c>
      <c r="U1483">
        <v>6</v>
      </c>
      <c r="V1483">
        <v>6</v>
      </c>
      <c r="W1483">
        <v>7.8529999999999998</v>
      </c>
    </row>
    <row r="1484" spans="1:23" x14ac:dyDescent="0.3">
      <c r="A1484" t="s">
        <v>312</v>
      </c>
      <c r="B1484">
        <v>59</v>
      </c>
      <c r="C1484">
        <v>106</v>
      </c>
      <c r="D1484">
        <v>21200000</v>
      </c>
      <c r="E1484" t="s">
        <v>305</v>
      </c>
      <c r="F1484" t="s">
        <v>3837</v>
      </c>
      <c r="G1484" t="s">
        <v>3838</v>
      </c>
      <c r="H1484">
        <v>34774</v>
      </c>
      <c r="I1484">
        <v>162</v>
      </c>
      <c r="J1484" t="s">
        <v>29</v>
      </c>
      <c r="K1484" t="s">
        <v>30</v>
      </c>
      <c r="L1484">
        <v>20000000</v>
      </c>
      <c r="M1484">
        <v>1995</v>
      </c>
      <c r="N1484">
        <v>6.8</v>
      </c>
      <c r="O1484">
        <v>1200000</v>
      </c>
      <c r="S1484" t="s">
        <v>3836</v>
      </c>
      <c r="T1484">
        <v>94</v>
      </c>
      <c r="U1484">
        <v>6</v>
      </c>
      <c r="V1484">
        <v>6</v>
      </c>
      <c r="W1484">
        <v>7.8529999999999998</v>
      </c>
    </row>
    <row r="1485" spans="1:23" x14ac:dyDescent="0.3">
      <c r="A1485" t="s">
        <v>2140</v>
      </c>
      <c r="B1485">
        <v>276</v>
      </c>
      <c r="C1485">
        <v>109</v>
      </c>
      <c r="D1485">
        <v>51019112</v>
      </c>
      <c r="E1485" t="s">
        <v>180</v>
      </c>
      <c r="F1485" t="s">
        <v>3559</v>
      </c>
      <c r="G1485" t="s">
        <v>3839</v>
      </c>
      <c r="H1485">
        <v>155745</v>
      </c>
      <c r="I1485">
        <v>1053</v>
      </c>
      <c r="J1485" t="s">
        <v>29</v>
      </c>
      <c r="K1485" t="s">
        <v>30</v>
      </c>
      <c r="L1485">
        <v>50000000</v>
      </c>
      <c r="M1485">
        <v>2005</v>
      </c>
      <c r="N1485">
        <v>6.8</v>
      </c>
      <c r="O1485">
        <v>1019112</v>
      </c>
      <c r="S1485" t="s">
        <v>3840</v>
      </c>
      <c r="T1485">
        <v>92</v>
      </c>
      <c r="U1485">
        <v>6</v>
      </c>
      <c r="V1485">
        <v>6</v>
      </c>
      <c r="W1485">
        <v>7.8529999999999998</v>
      </c>
    </row>
    <row r="1486" spans="1:23" x14ac:dyDescent="0.3">
      <c r="A1486" t="s">
        <v>2187</v>
      </c>
      <c r="B1486">
        <v>29</v>
      </c>
      <c r="C1486">
        <v>93</v>
      </c>
      <c r="D1486">
        <v>906666</v>
      </c>
      <c r="E1486" t="s">
        <v>1310</v>
      </c>
      <c r="F1486" t="s">
        <v>3841</v>
      </c>
      <c r="G1486" t="s">
        <v>3842</v>
      </c>
      <c r="H1486">
        <v>154</v>
      </c>
      <c r="I1486">
        <v>5</v>
      </c>
      <c r="J1486" t="s">
        <v>29</v>
      </c>
      <c r="K1486" t="s">
        <v>30</v>
      </c>
      <c r="L1486">
        <v>500000</v>
      </c>
      <c r="M1486">
        <v>2011</v>
      </c>
      <c r="N1486">
        <v>6.8</v>
      </c>
      <c r="O1486">
        <v>406666</v>
      </c>
      <c r="S1486" t="s">
        <v>3843</v>
      </c>
      <c r="T1486">
        <v>90</v>
      </c>
      <c r="U1486">
        <v>6</v>
      </c>
      <c r="V1486">
        <v>6</v>
      </c>
      <c r="W1486">
        <v>7.8529999999999998</v>
      </c>
    </row>
    <row r="1487" spans="1:23" x14ac:dyDescent="0.3">
      <c r="A1487" t="s">
        <v>2451</v>
      </c>
      <c r="B1487">
        <v>18</v>
      </c>
      <c r="C1487">
        <v>86</v>
      </c>
      <c r="D1487">
        <v>1277257</v>
      </c>
      <c r="E1487" t="s">
        <v>699</v>
      </c>
      <c r="F1487" t="s">
        <v>3844</v>
      </c>
      <c r="G1487" t="s">
        <v>3845</v>
      </c>
      <c r="H1487">
        <v>2629</v>
      </c>
      <c r="I1487">
        <v>32</v>
      </c>
      <c r="J1487" t="s">
        <v>29</v>
      </c>
      <c r="K1487" t="s">
        <v>200</v>
      </c>
      <c r="L1487">
        <v>1000000</v>
      </c>
      <c r="M1487">
        <v>1996</v>
      </c>
      <c r="N1487">
        <v>6.8</v>
      </c>
      <c r="O1487">
        <v>277257</v>
      </c>
      <c r="S1487" t="s">
        <v>3846</v>
      </c>
      <c r="T1487">
        <v>88</v>
      </c>
      <c r="U1487">
        <v>6</v>
      </c>
      <c r="V1487">
        <v>6</v>
      </c>
      <c r="W1487">
        <v>7.8529999999999998</v>
      </c>
    </row>
    <row r="1488" spans="1:23" x14ac:dyDescent="0.3">
      <c r="A1488" t="s">
        <v>2207</v>
      </c>
      <c r="B1488">
        <v>193</v>
      </c>
      <c r="C1488">
        <v>88</v>
      </c>
      <c r="D1488">
        <v>59379</v>
      </c>
      <c r="E1488" t="s">
        <v>3847</v>
      </c>
      <c r="F1488" t="s">
        <v>3848</v>
      </c>
      <c r="G1488" t="s">
        <v>3849</v>
      </c>
      <c r="H1488">
        <v>12796</v>
      </c>
      <c r="I1488">
        <v>52</v>
      </c>
      <c r="J1488" t="s">
        <v>29</v>
      </c>
      <c r="K1488" t="s">
        <v>30</v>
      </c>
      <c r="L1488">
        <v>200000</v>
      </c>
      <c r="M1488">
        <v>2013</v>
      </c>
      <c r="N1488">
        <v>6.8</v>
      </c>
      <c r="O1488">
        <v>-140621</v>
      </c>
      <c r="S1488" t="s">
        <v>3850</v>
      </c>
      <c r="T1488">
        <v>88</v>
      </c>
      <c r="U1488">
        <v>6</v>
      </c>
      <c r="V1488">
        <v>6</v>
      </c>
      <c r="W1488">
        <v>7.8529999999999998</v>
      </c>
    </row>
    <row r="1489" spans="1:23" x14ac:dyDescent="0.3">
      <c r="A1489" t="s">
        <v>2189</v>
      </c>
      <c r="B1489">
        <v>112</v>
      </c>
      <c r="C1489">
        <v>93</v>
      </c>
      <c r="D1489">
        <v>48430</v>
      </c>
      <c r="E1489" t="s">
        <v>2312</v>
      </c>
      <c r="F1489" t="s">
        <v>3851</v>
      </c>
      <c r="G1489" t="s">
        <v>3852</v>
      </c>
      <c r="H1489">
        <v>20176</v>
      </c>
      <c r="I1489">
        <v>73</v>
      </c>
      <c r="J1489" t="s">
        <v>29</v>
      </c>
      <c r="K1489" t="s">
        <v>30</v>
      </c>
      <c r="L1489">
        <v>500000</v>
      </c>
      <c r="M1489">
        <v>2010</v>
      </c>
      <c r="N1489">
        <v>6.8</v>
      </c>
      <c r="O1489">
        <v>-451570</v>
      </c>
      <c r="S1489" t="s">
        <v>3853</v>
      </c>
      <c r="T1489">
        <v>85</v>
      </c>
      <c r="U1489">
        <v>6</v>
      </c>
      <c r="V1489">
        <v>6</v>
      </c>
      <c r="W1489">
        <v>7.8529999999999998</v>
      </c>
    </row>
    <row r="1490" spans="1:23" x14ac:dyDescent="0.3">
      <c r="A1490" t="s">
        <v>2213</v>
      </c>
      <c r="B1490">
        <v>124</v>
      </c>
      <c r="C1490">
        <v>86</v>
      </c>
      <c r="D1490">
        <v>992238</v>
      </c>
      <c r="E1490" t="s">
        <v>588</v>
      </c>
      <c r="F1490" t="s">
        <v>777</v>
      </c>
      <c r="G1490" t="s">
        <v>3854</v>
      </c>
      <c r="H1490">
        <v>16349</v>
      </c>
      <c r="I1490">
        <v>103</v>
      </c>
      <c r="J1490" t="s">
        <v>29</v>
      </c>
      <c r="K1490" t="s">
        <v>200</v>
      </c>
      <c r="L1490">
        <v>1700000</v>
      </c>
      <c r="M1490">
        <v>2004</v>
      </c>
      <c r="N1490">
        <v>6.8</v>
      </c>
      <c r="O1490">
        <v>-707762</v>
      </c>
      <c r="S1490" t="s">
        <v>3855</v>
      </c>
      <c r="T1490">
        <v>82</v>
      </c>
      <c r="U1490">
        <v>6</v>
      </c>
      <c r="V1490">
        <v>6</v>
      </c>
      <c r="W1490">
        <v>7.8529999999999998</v>
      </c>
    </row>
    <row r="1491" spans="1:23" x14ac:dyDescent="0.3">
      <c r="A1491" t="s">
        <v>2136</v>
      </c>
      <c r="B1491">
        <v>109</v>
      </c>
      <c r="C1491">
        <v>110</v>
      </c>
      <c r="D1491">
        <v>4040588</v>
      </c>
      <c r="E1491" t="s">
        <v>73</v>
      </c>
      <c r="F1491" t="s">
        <v>398</v>
      </c>
      <c r="G1491" t="s">
        <v>3856</v>
      </c>
      <c r="H1491">
        <v>12233</v>
      </c>
      <c r="I1491">
        <v>89</v>
      </c>
      <c r="J1491" t="s">
        <v>29</v>
      </c>
      <c r="K1491" t="s">
        <v>30</v>
      </c>
      <c r="L1491">
        <v>5000000</v>
      </c>
      <c r="M1491">
        <v>2008</v>
      </c>
      <c r="N1491">
        <v>6.8</v>
      </c>
      <c r="O1491">
        <v>-959412</v>
      </c>
      <c r="S1491" t="s">
        <v>3857</v>
      </c>
      <c r="T1491">
        <v>103</v>
      </c>
      <c r="U1491">
        <v>5.85</v>
      </c>
      <c r="V1491">
        <v>5.99</v>
      </c>
      <c r="W1491">
        <v>7.8529999999999998</v>
      </c>
    </row>
    <row r="1492" spans="1:23" x14ac:dyDescent="0.3">
      <c r="A1492" t="s">
        <v>2721</v>
      </c>
      <c r="B1492">
        <v>123</v>
      </c>
      <c r="C1492">
        <v>89</v>
      </c>
      <c r="D1492">
        <v>653621</v>
      </c>
      <c r="E1492" t="s">
        <v>3858</v>
      </c>
      <c r="F1492" t="s">
        <v>3859</v>
      </c>
      <c r="G1492" t="s">
        <v>3860</v>
      </c>
      <c r="H1492">
        <v>5615</v>
      </c>
      <c r="I1492">
        <v>64</v>
      </c>
      <c r="J1492" t="s">
        <v>29</v>
      </c>
      <c r="K1492" t="s">
        <v>30</v>
      </c>
      <c r="L1492">
        <v>2000000</v>
      </c>
      <c r="M1492">
        <v>2005</v>
      </c>
      <c r="N1492">
        <v>6.8</v>
      </c>
      <c r="O1492">
        <v>-1346379</v>
      </c>
      <c r="S1492" t="s">
        <v>3857</v>
      </c>
      <c r="T1492">
        <v>103</v>
      </c>
      <c r="U1492">
        <v>5.85</v>
      </c>
      <c r="V1492">
        <v>5.99</v>
      </c>
      <c r="W1492">
        <v>7.8529999999999998</v>
      </c>
    </row>
    <row r="1493" spans="1:23" x14ac:dyDescent="0.3">
      <c r="A1493" t="s">
        <v>2930</v>
      </c>
      <c r="B1493">
        <v>122</v>
      </c>
      <c r="C1493">
        <v>94</v>
      </c>
      <c r="D1493">
        <v>1247453</v>
      </c>
      <c r="E1493" t="s">
        <v>73</v>
      </c>
      <c r="F1493" t="s">
        <v>1521</v>
      </c>
      <c r="G1493" t="s">
        <v>3861</v>
      </c>
      <c r="H1493">
        <v>11202</v>
      </c>
      <c r="I1493">
        <v>123</v>
      </c>
      <c r="J1493" t="s">
        <v>29</v>
      </c>
      <c r="K1493" t="s">
        <v>200</v>
      </c>
      <c r="L1493">
        <v>2800000</v>
      </c>
      <c r="M1493">
        <v>2005</v>
      </c>
      <c r="N1493">
        <v>6.8</v>
      </c>
      <c r="O1493">
        <v>-1552547</v>
      </c>
      <c r="S1493" t="s">
        <v>3862</v>
      </c>
      <c r="T1493">
        <v>112</v>
      </c>
      <c r="U1493">
        <v>5.9</v>
      </c>
      <c r="V1493">
        <v>5.97</v>
      </c>
      <c r="W1493">
        <v>7.8529999999999998</v>
      </c>
    </row>
    <row r="1494" spans="1:23" x14ac:dyDescent="0.3">
      <c r="A1494" t="s">
        <v>2152</v>
      </c>
      <c r="B1494">
        <v>92</v>
      </c>
      <c r="C1494">
        <v>106</v>
      </c>
      <c r="D1494">
        <v>410241</v>
      </c>
      <c r="E1494" t="s">
        <v>305</v>
      </c>
      <c r="F1494" t="s">
        <v>506</v>
      </c>
      <c r="G1494" t="s">
        <v>3863</v>
      </c>
      <c r="H1494">
        <v>32357</v>
      </c>
      <c r="I1494">
        <v>199</v>
      </c>
      <c r="J1494" t="s">
        <v>29</v>
      </c>
      <c r="K1494" t="s">
        <v>30</v>
      </c>
      <c r="L1494">
        <v>2000000</v>
      </c>
      <c r="M1494">
        <v>2002</v>
      </c>
      <c r="N1494">
        <v>6.8</v>
      </c>
      <c r="O1494">
        <v>-1589759</v>
      </c>
      <c r="S1494" t="s">
        <v>3864</v>
      </c>
      <c r="T1494">
        <v>110</v>
      </c>
      <c r="U1494">
        <v>5.8</v>
      </c>
      <c r="V1494">
        <v>5.97</v>
      </c>
      <c r="W1494">
        <v>7.8529999999999998</v>
      </c>
    </row>
    <row r="1495" spans="1:23" x14ac:dyDescent="0.3">
      <c r="A1495" t="s">
        <v>485</v>
      </c>
      <c r="B1495">
        <v>238</v>
      </c>
      <c r="C1495">
        <v>96</v>
      </c>
      <c r="D1495">
        <v>322157</v>
      </c>
      <c r="E1495" t="s">
        <v>305</v>
      </c>
      <c r="F1495" t="s">
        <v>3865</v>
      </c>
      <c r="G1495" t="s">
        <v>3866</v>
      </c>
      <c r="H1495">
        <v>61787</v>
      </c>
      <c r="I1495">
        <v>203</v>
      </c>
      <c r="J1495" t="s">
        <v>29</v>
      </c>
      <c r="K1495" t="s">
        <v>30</v>
      </c>
      <c r="L1495">
        <v>2500000</v>
      </c>
      <c r="M1495">
        <v>2010</v>
      </c>
      <c r="N1495">
        <v>6.8</v>
      </c>
      <c r="O1495">
        <v>-2177843</v>
      </c>
      <c r="S1495" t="s">
        <v>3864</v>
      </c>
      <c r="T1495">
        <v>110</v>
      </c>
      <c r="U1495">
        <v>5.8</v>
      </c>
      <c r="V1495">
        <v>5.97</v>
      </c>
      <c r="W1495">
        <v>7.8529999999999998</v>
      </c>
    </row>
    <row r="1496" spans="1:23" x14ac:dyDescent="0.3">
      <c r="A1496" t="s">
        <v>2155</v>
      </c>
      <c r="B1496">
        <v>39</v>
      </c>
      <c r="C1496">
        <v>106</v>
      </c>
      <c r="D1496">
        <v>886410</v>
      </c>
      <c r="E1496" t="s">
        <v>2564</v>
      </c>
      <c r="F1496" t="s">
        <v>3867</v>
      </c>
      <c r="G1496" t="s">
        <v>3868</v>
      </c>
      <c r="H1496">
        <v>1024</v>
      </c>
      <c r="I1496">
        <v>494</v>
      </c>
      <c r="J1496" t="s">
        <v>174</v>
      </c>
      <c r="K1496" t="s">
        <v>585</v>
      </c>
      <c r="L1496">
        <v>3500000</v>
      </c>
      <c r="M1496">
        <v>1998</v>
      </c>
      <c r="N1496">
        <v>6.8</v>
      </c>
      <c r="O1496">
        <v>-2613590</v>
      </c>
      <c r="S1496" t="s">
        <v>1948</v>
      </c>
      <c r="T1496">
        <v>102</v>
      </c>
      <c r="U1496">
        <v>5.7</v>
      </c>
      <c r="V1496">
        <v>5.96</v>
      </c>
      <c r="W1496">
        <v>7.8529999999999998</v>
      </c>
    </row>
    <row r="1497" spans="1:23" x14ac:dyDescent="0.3">
      <c r="A1497" t="s">
        <v>2175</v>
      </c>
      <c r="B1497">
        <v>44</v>
      </c>
      <c r="C1497">
        <v>97</v>
      </c>
      <c r="D1497">
        <v>22200000</v>
      </c>
      <c r="E1497" t="s">
        <v>699</v>
      </c>
      <c r="F1497" t="s">
        <v>482</v>
      </c>
      <c r="G1497" t="s">
        <v>3869</v>
      </c>
      <c r="H1497">
        <v>41310</v>
      </c>
      <c r="I1497">
        <v>117</v>
      </c>
      <c r="J1497" t="s">
        <v>29</v>
      </c>
      <c r="K1497" t="s">
        <v>30</v>
      </c>
      <c r="L1497">
        <v>25000000</v>
      </c>
      <c r="M1497">
        <v>1994</v>
      </c>
      <c r="N1497">
        <v>6.8</v>
      </c>
      <c r="O1497">
        <v>-2800000</v>
      </c>
      <c r="S1497" t="s">
        <v>1948</v>
      </c>
      <c r="T1497">
        <v>102</v>
      </c>
      <c r="U1497">
        <v>5.7</v>
      </c>
      <c r="V1497">
        <v>5.96</v>
      </c>
      <c r="W1497">
        <v>7.8529999999999998</v>
      </c>
    </row>
    <row r="1498" spans="1:23" x14ac:dyDescent="0.3">
      <c r="A1498" t="s">
        <v>1544</v>
      </c>
      <c r="B1498">
        <v>208</v>
      </c>
      <c r="C1498">
        <v>122</v>
      </c>
      <c r="D1498">
        <v>31598308</v>
      </c>
      <c r="E1498" t="s">
        <v>211</v>
      </c>
      <c r="F1498" t="s">
        <v>482</v>
      </c>
      <c r="G1498" t="s">
        <v>3870</v>
      </c>
      <c r="H1498">
        <v>124765</v>
      </c>
      <c r="I1498">
        <v>541</v>
      </c>
      <c r="J1498" t="s">
        <v>29</v>
      </c>
      <c r="K1498" t="s">
        <v>30</v>
      </c>
      <c r="L1498">
        <v>35000000</v>
      </c>
      <c r="M1498">
        <v>2001</v>
      </c>
      <c r="N1498">
        <v>6.8</v>
      </c>
      <c r="O1498">
        <v>-3401692</v>
      </c>
      <c r="S1498" t="s">
        <v>3871</v>
      </c>
      <c r="T1498">
        <v>131</v>
      </c>
      <c r="U1498">
        <v>5.95</v>
      </c>
      <c r="V1498">
        <v>5.95</v>
      </c>
      <c r="W1498">
        <v>7.8529999999999998</v>
      </c>
    </row>
    <row r="1499" spans="1:23" x14ac:dyDescent="0.3">
      <c r="A1499" t="s">
        <v>2182</v>
      </c>
      <c r="B1499">
        <v>78</v>
      </c>
      <c r="C1499">
        <v>95</v>
      </c>
      <c r="D1499">
        <v>37606</v>
      </c>
      <c r="E1499" t="s">
        <v>305</v>
      </c>
      <c r="F1499" t="s">
        <v>2752</v>
      </c>
      <c r="G1499" t="s">
        <v>3872</v>
      </c>
      <c r="H1499">
        <v>31836</v>
      </c>
      <c r="I1499">
        <v>90</v>
      </c>
      <c r="J1499" t="s">
        <v>29</v>
      </c>
      <c r="K1499" t="s">
        <v>442</v>
      </c>
      <c r="L1499">
        <v>3500000</v>
      </c>
      <c r="M1499">
        <v>2009</v>
      </c>
      <c r="N1499">
        <v>6.8</v>
      </c>
      <c r="O1499">
        <v>-3462394</v>
      </c>
      <c r="S1499" t="s">
        <v>3871</v>
      </c>
      <c r="T1499">
        <v>131</v>
      </c>
      <c r="U1499">
        <v>5.95</v>
      </c>
      <c r="V1499">
        <v>5.95</v>
      </c>
      <c r="W1499">
        <v>7.8529999999999998</v>
      </c>
    </row>
    <row r="1500" spans="1:23" x14ac:dyDescent="0.3">
      <c r="A1500" t="s">
        <v>2987</v>
      </c>
      <c r="B1500">
        <v>110</v>
      </c>
      <c r="C1500">
        <v>108</v>
      </c>
      <c r="D1500">
        <v>26525834</v>
      </c>
      <c r="E1500" t="s">
        <v>699</v>
      </c>
      <c r="F1500" t="s">
        <v>2987</v>
      </c>
      <c r="G1500" t="s">
        <v>3873</v>
      </c>
      <c r="H1500">
        <v>21998</v>
      </c>
      <c r="I1500">
        <v>227</v>
      </c>
      <c r="J1500" t="s">
        <v>29</v>
      </c>
      <c r="K1500" t="s">
        <v>30</v>
      </c>
      <c r="L1500">
        <v>30000000</v>
      </c>
      <c r="M1500">
        <v>1998</v>
      </c>
      <c r="N1500">
        <v>6.8</v>
      </c>
      <c r="O1500">
        <v>-3474166</v>
      </c>
      <c r="S1500" t="s">
        <v>3371</v>
      </c>
      <c r="T1500">
        <v>114.5</v>
      </c>
      <c r="U1500">
        <v>5.8</v>
      </c>
      <c r="V1500">
        <v>5.95</v>
      </c>
      <c r="W1500">
        <v>7.8529999999999998</v>
      </c>
    </row>
    <row r="1501" spans="1:23" x14ac:dyDescent="0.3">
      <c r="A1501" t="s">
        <v>2109</v>
      </c>
      <c r="B1501">
        <v>53</v>
      </c>
      <c r="C1501">
        <v>152</v>
      </c>
      <c r="D1501">
        <v>14873</v>
      </c>
      <c r="E1501" t="s">
        <v>3874</v>
      </c>
      <c r="F1501" t="s">
        <v>3875</v>
      </c>
      <c r="G1501" t="s">
        <v>3876</v>
      </c>
      <c r="H1501">
        <v>5294</v>
      </c>
      <c r="I1501">
        <v>67</v>
      </c>
      <c r="J1501" t="s">
        <v>29</v>
      </c>
      <c r="K1501" t="s">
        <v>30</v>
      </c>
      <c r="L1501">
        <v>3800000</v>
      </c>
      <c r="M1501">
        <v>1965</v>
      </c>
      <c r="N1501">
        <v>6.8</v>
      </c>
      <c r="O1501">
        <v>-3785127</v>
      </c>
      <c r="S1501" t="s">
        <v>3371</v>
      </c>
      <c r="T1501">
        <v>114.5</v>
      </c>
      <c r="U1501">
        <v>5.8</v>
      </c>
      <c r="V1501">
        <v>5.95</v>
      </c>
      <c r="W1501">
        <v>7.8529999999999998</v>
      </c>
    </row>
    <row r="1502" spans="1:23" x14ac:dyDescent="0.3">
      <c r="A1502" t="s">
        <v>3877</v>
      </c>
      <c r="B1502">
        <v>19</v>
      </c>
      <c r="C1502">
        <v>103</v>
      </c>
      <c r="D1502">
        <v>1100000</v>
      </c>
      <c r="E1502" t="s">
        <v>26</v>
      </c>
      <c r="F1502" t="s">
        <v>3878</v>
      </c>
      <c r="G1502" t="s">
        <v>3879</v>
      </c>
      <c r="H1502">
        <v>3665</v>
      </c>
      <c r="I1502">
        <v>39</v>
      </c>
      <c r="J1502" t="s">
        <v>29</v>
      </c>
      <c r="K1502" t="s">
        <v>30</v>
      </c>
      <c r="L1502">
        <v>5000000</v>
      </c>
      <c r="M1502">
        <v>1992</v>
      </c>
      <c r="N1502">
        <v>6.8</v>
      </c>
      <c r="O1502">
        <v>-3900000</v>
      </c>
      <c r="S1502" t="s">
        <v>2988</v>
      </c>
      <c r="T1502">
        <v>106.5</v>
      </c>
      <c r="U1502">
        <v>6.2</v>
      </c>
      <c r="V1502">
        <v>5.95</v>
      </c>
      <c r="W1502">
        <v>7.8529999999999998</v>
      </c>
    </row>
    <row r="1503" spans="1:23" x14ac:dyDescent="0.3">
      <c r="A1503" t="s">
        <v>929</v>
      </c>
      <c r="B1503">
        <v>262</v>
      </c>
      <c r="C1503">
        <v>150</v>
      </c>
      <c r="D1503">
        <v>3958500</v>
      </c>
      <c r="E1503" t="s">
        <v>60</v>
      </c>
      <c r="F1503" t="s">
        <v>1627</v>
      </c>
      <c r="G1503" t="s">
        <v>3880</v>
      </c>
      <c r="H1503">
        <v>17933</v>
      </c>
      <c r="I1503">
        <v>165</v>
      </c>
      <c r="J1503" t="s">
        <v>29</v>
      </c>
      <c r="K1503" t="s">
        <v>200</v>
      </c>
      <c r="L1503">
        <v>8200000</v>
      </c>
      <c r="M1503">
        <v>2014</v>
      </c>
      <c r="N1503">
        <v>6.8</v>
      </c>
      <c r="O1503">
        <v>-4241500</v>
      </c>
      <c r="S1503" t="s">
        <v>2988</v>
      </c>
      <c r="T1503">
        <v>106.5</v>
      </c>
      <c r="U1503">
        <v>6.2</v>
      </c>
      <c r="V1503">
        <v>5.95</v>
      </c>
      <c r="W1503">
        <v>7.8529999999999998</v>
      </c>
    </row>
    <row r="1504" spans="1:23" x14ac:dyDescent="0.3">
      <c r="A1504" t="s">
        <v>1564</v>
      </c>
      <c r="B1504">
        <v>158</v>
      </c>
      <c r="C1504">
        <v>99</v>
      </c>
      <c r="D1504">
        <v>2344847</v>
      </c>
      <c r="E1504" t="s">
        <v>459</v>
      </c>
      <c r="F1504" t="s">
        <v>120</v>
      </c>
      <c r="G1504" t="s">
        <v>3881</v>
      </c>
      <c r="H1504">
        <v>18561</v>
      </c>
      <c r="I1504">
        <v>119</v>
      </c>
      <c r="J1504" t="s">
        <v>29</v>
      </c>
      <c r="K1504" t="s">
        <v>30</v>
      </c>
      <c r="L1504">
        <v>7000000</v>
      </c>
      <c r="M1504">
        <v>2008</v>
      </c>
      <c r="N1504">
        <v>6.8</v>
      </c>
      <c r="O1504">
        <v>-4655153</v>
      </c>
      <c r="S1504" t="s">
        <v>1857</v>
      </c>
      <c r="T1504">
        <v>100.5</v>
      </c>
      <c r="U1504">
        <v>5.95</v>
      </c>
      <c r="V1504">
        <v>5.95</v>
      </c>
      <c r="W1504">
        <v>7.8529999999999998</v>
      </c>
    </row>
    <row r="1505" spans="1:23" x14ac:dyDescent="0.3">
      <c r="A1505" t="s">
        <v>2886</v>
      </c>
      <c r="B1505">
        <v>84</v>
      </c>
      <c r="C1505">
        <v>97</v>
      </c>
      <c r="D1505">
        <v>1029017</v>
      </c>
      <c r="E1505" t="s">
        <v>588</v>
      </c>
      <c r="F1505" t="s">
        <v>568</v>
      </c>
      <c r="G1505" t="s">
        <v>3882</v>
      </c>
      <c r="H1505">
        <v>12049</v>
      </c>
      <c r="I1505">
        <v>135</v>
      </c>
      <c r="J1505" t="s">
        <v>29</v>
      </c>
      <c r="K1505" t="s">
        <v>30</v>
      </c>
      <c r="L1505">
        <v>6500000</v>
      </c>
      <c r="M1505">
        <v>2004</v>
      </c>
      <c r="N1505">
        <v>6.8</v>
      </c>
      <c r="O1505">
        <v>-5470983</v>
      </c>
      <c r="S1505" t="s">
        <v>3422</v>
      </c>
      <c r="T1505">
        <v>98.5</v>
      </c>
      <c r="U1505">
        <v>5.95</v>
      </c>
      <c r="V1505">
        <v>5.95</v>
      </c>
      <c r="W1505">
        <v>7.8529999999999998</v>
      </c>
    </row>
    <row r="1506" spans="1:23" x14ac:dyDescent="0.3">
      <c r="A1506" t="s">
        <v>3883</v>
      </c>
      <c r="B1506">
        <v>90</v>
      </c>
      <c r="C1506">
        <v>118</v>
      </c>
      <c r="D1506">
        <v>4280577</v>
      </c>
      <c r="E1506" t="s">
        <v>2343</v>
      </c>
      <c r="F1506" t="s">
        <v>3884</v>
      </c>
      <c r="G1506" t="s">
        <v>3885</v>
      </c>
      <c r="H1506">
        <v>50919</v>
      </c>
      <c r="I1506">
        <v>114</v>
      </c>
      <c r="J1506" t="s">
        <v>29</v>
      </c>
      <c r="K1506" t="s">
        <v>30</v>
      </c>
      <c r="L1506">
        <v>10000000</v>
      </c>
      <c r="M1506">
        <v>2005</v>
      </c>
      <c r="N1506">
        <v>6.8</v>
      </c>
      <c r="O1506">
        <v>-5719423</v>
      </c>
      <c r="S1506" t="s">
        <v>3886</v>
      </c>
      <c r="T1506">
        <v>98.5</v>
      </c>
      <c r="U1506">
        <v>5.95</v>
      </c>
      <c r="V1506">
        <v>5.95</v>
      </c>
      <c r="W1506">
        <v>7.8529999999999998</v>
      </c>
    </row>
    <row r="1507" spans="1:23" x14ac:dyDescent="0.3">
      <c r="A1507" t="s">
        <v>1365</v>
      </c>
      <c r="B1507">
        <v>157</v>
      </c>
      <c r="C1507">
        <v>98</v>
      </c>
      <c r="D1507">
        <v>1641788</v>
      </c>
      <c r="E1507" t="s">
        <v>269</v>
      </c>
      <c r="F1507" t="s">
        <v>3887</v>
      </c>
      <c r="G1507" t="s">
        <v>3888</v>
      </c>
      <c r="H1507">
        <v>30096</v>
      </c>
      <c r="I1507">
        <v>213</v>
      </c>
      <c r="J1507" t="s">
        <v>29</v>
      </c>
      <c r="K1507" t="s">
        <v>442</v>
      </c>
      <c r="L1507">
        <v>8000000</v>
      </c>
      <c r="M1507">
        <v>2002</v>
      </c>
      <c r="N1507">
        <v>6.8</v>
      </c>
      <c r="O1507">
        <v>-6358212</v>
      </c>
      <c r="S1507" t="s">
        <v>3886</v>
      </c>
      <c r="T1507">
        <v>98.5</v>
      </c>
      <c r="U1507">
        <v>5.95</v>
      </c>
      <c r="V1507">
        <v>5.95</v>
      </c>
      <c r="W1507">
        <v>7.8529999999999998</v>
      </c>
    </row>
    <row r="1508" spans="1:23" x14ac:dyDescent="0.3">
      <c r="A1508" t="s">
        <v>2414</v>
      </c>
      <c r="B1508">
        <v>52</v>
      </c>
      <c r="C1508">
        <v>115</v>
      </c>
      <c r="D1508">
        <v>529766</v>
      </c>
      <c r="E1508" t="s">
        <v>26</v>
      </c>
      <c r="F1508" t="s">
        <v>478</v>
      </c>
      <c r="G1508" t="s">
        <v>3889</v>
      </c>
      <c r="H1508">
        <v>22345</v>
      </c>
      <c r="I1508">
        <v>144</v>
      </c>
      <c r="J1508" t="s">
        <v>29</v>
      </c>
      <c r="K1508" t="s">
        <v>30</v>
      </c>
      <c r="L1508">
        <v>7000000</v>
      </c>
      <c r="M1508">
        <v>1995</v>
      </c>
      <c r="N1508">
        <v>6.8</v>
      </c>
      <c r="O1508">
        <v>-6470234</v>
      </c>
      <c r="S1508" t="s">
        <v>3422</v>
      </c>
      <c r="T1508">
        <v>98.5</v>
      </c>
      <c r="U1508">
        <v>5.95</v>
      </c>
      <c r="V1508">
        <v>5.95</v>
      </c>
      <c r="W1508">
        <v>7.8529999999999998</v>
      </c>
    </row>
    <row r="1509" spans="1:23" x14ac:dyDescent="0.3">
      <c r="A1509" t="s">
        <v>404</v>
      </c>
      <c r="B1509">
        <v>242</v>
      </c>
      <c r="C1509">
        <v>132</v>
      </c>
      <c r="D1509">
        <v>59035104</v>
      </c>
      <c r="E1509" t="s">
        <v>3890</v>
      </c>
      <c r="F1509" t="s">
        <v>3891</v>
      </c>
      <c r="G1509" t="s">
        <v>3892</v>
      </c>
      <c r="H1509">
        <v>244566</v>
      </c>
      <c r="I1509">
        <v>597</v>
      </c>
      <c r="J1509" t="s">
        <v>29</v>
      </c>
      <c r="K1509" t="s">
        <v>30</v>
      </c>
      <c r="L1509">
        <v>66000000</v>
      </c>
      <c r="M1509">
        <v>2004</v>
      </c>
      <c r="N1509">
        <v>6.8</v>
      </c>
      <c r="O1509">
        <v>-6964896</v>
      </c>
      <c r="S1509" t="s">
        <v>3893</v>
      </c>
      <c r="T1509">
        <v>98</v>
      </c>
      <c r="U1509">
        <v>5.95</v>
      </c>
      <c r="V1509">
        <v>5.95</v>
      </c>
      <c r="W1509">
        <v>7.8529999999999998</v>
      </c>
    </row>
    <row r="1510" spans="1:23" x14ac:dyDescent="0.3">
      <c r="A1510" t="s">
        <v>354</v>
      </c>
      <c r="B1510">
        <v>23</v>
      </c>
      <c r="C1510">
        <v>106</v>
      </c>
      <c r="D1510">
        <v>532190</v>
      </c>
      <c r="E1510" t="s">
        <v>3894</v>
      </c>
      <c r="F1510" t="s">
        <v>3837</v>
      </c>
      <c r="G1510" t="s">
        <v>3895</v>
      </c>
      <c r="H1510">
        <v>5673</v>
      </c>
      <c r="I1510">
        <v>37</v>
      </c>
      <c r="J1510" t="s">
        <v>29</v>
      </c>
      <c r="K1510" t="s">
        <v>30</v>
      </c>
      <c r="L1510">
        <v>8000000</v>
      </c>
      <c r="M1510">
        <v>1997</v>
      </c>
      <c r="N1510">
        <v>6.8</v>
      </c>
      <c r="O1510">
        <v>-7467810</v>
      </c>
      <c r="S1510" t="s">
        <v>3896</v>
      </c>
      <c r="T1510">
        <v>90.5</v>
      </c>
      <c r="U1510">
        <v>5.95</v>
      </c>
      <c r="V1510">
        <v>5.95</v>
      </c>
      <c r="W1510">
        <v>7.8529999999999998</v>
      </c>
    </row>
    <row r="1511" spans="1:23" x14ac:dyDescent="0.3">
      <c r="A1511" t="s">
        <v>2192</v>
      </c>
      <c r="B1511">
        <v>140</v>
      </c>
      <c r="C1511">
        <v>93</v>
      </c>
      <c r="D1511">
        <v>298110</v>
      </c>
      <c r="E1511" t="s">
        <v>3363</v>
      </c>
      <c r="F1511" t="s">
        <v>3897</v>
      </c>
      <c r="G1511" t="s">
        <v>3898</v>
      </c>
      <c r="H1511">
        <v>25055</v>
      </c>
      <c r="I1511">
        <v>98</v>
      </c>
      <c r="J1511" t="s">
        <v>29</v>
      </c>
      <c r="K1511" t="s">
        <v>442</v>
      </c>
      <c r="L1511">
        <v>8000000</v>
      </c>
      <c r="M1511">
        <v>2006</v>
      </c>
      <c r="N1511">
        <v>6.8</v>
      </c>
      <c r="O1511">
        <v>-7701890</v>
      </c>
      <c r="S1511" t="s">
        <v>3896</v>
      </c>
      <c r="T1511">
        <v>90.5</v>
      </c>
      <c r="U1511">
        <v>5.95</v>
      </c>
      <c r="V1511">
        <v>5.95</v>
      </c>
      <c r="W1511">
        <v>7.8529999999999998</v>
      </c>
    </row>
    <row r="1512" spans="1:23" x14ac:dyDescent="0.3">
      <c r="A1512" t="s">
        <v>2178</v>
      </c>
      <c r="B1512">
        <v>219</v>
      </c>
      <c r="C1512">
        <v>96</v>
      </c>
      <c r="D1512">
        <v>50807639</v>
      </c>
      <c r="E1512" t="s">
        <v>296</v>
      </c>
      <c r="F1512" t="s">
        <v>3899</v>
      </c>
      <c r="G1512" t="s">
        <v>3900</v>
      </c>
      <c r="H1512">
        <v>40883</v>
      </c>
      <c r="I1512">
        <v>122</v>
      </c>
      <c r="J1512" t="s">
        <v>29</v>
      </c>
      <c r="K1512" t="s">
        <v>30</v>
      </c>
      <c r="L1512">
        <v>60000000</v>
      </c>
      <c r="M1512">
        <v>2014</v>
      </c>
      <c r="N1512">
        <v>6.8</v>
      </c>
      <c r="O1512">
        <v>-9192361</v>
      </c>
      <c r="S1512" t="s">
        <v>3901</v>
      </c>
      <c r="T1512">
        <v>85</v>
      </c>
      <c r="U1512">
        <v>5.95</v>
      </c>
      <c r="V1512">
        <v>5.95</v>
      </c>
      <c r="W1512">
        <v>7.8529999999999998</v>
      </c>
    </row>
    <row r="1513" spans="1:23" x14ac:dyDescent="0.3">
      <c r="A1513" t="s">
        <v>2580</v>
      </c>
      <c r="B1513">
        <v>104</v>
      </c>
      <c r="C1513">
        <v>112</v>
      </c>
      <c r="D1513">
        <v>3169424</v>
      </c>
      <c r="E1513" t="s">
        <v>459</v>
      </c>
      <c r="F1513" t="s">
        <v>3902</v>
      </c>
      <c r="G1513" t="s">
        <v>3903</v>
      </c>
      <c r="H1513">
        <v>18442</v>
      </c>
      <c r="I1513">
        <v>59</v>
      </c>
      <c r="J1513" t="s">
        <v>29</v>
      </c>
      <c r="K1513" t="s">
        <v>30</v>
      </c>
      <c r="L1513">
        <v>13000000</v>
      </c>
      <c r="M1513">
        <v>2007</v>
      </c>
      <c r="N1513">
        <v>6.8</v>
      </c>
      <c r="O1513">
        <v>-9830576</v>
      </c>
      <c r="S1513" t="s">
        <v>3901</v>
      </c>
      <c r="T1513">
        <v>85</v>
      </c>
      <c r="U1513">
        <v>5.95</v>
      </c>
      <c r="V1513">
        <v>5.95</v>
      </c>
      <c r="W1513">
        <v>7.8529999999999998</v>
      </c>
    </row>
    <row r="1514" spans="1:23" x14ac:dyDescent="0.3">
      <c r="A1514" t="s">
        <v>539</v>
      </c>
      <c r="B1514">
        <v>69</v>
      </c>
      <c r="C1514">
        <v>101</v>
      </c>
      <c r="D1514">
        <v>9714482</v>
      </c>
      <c r="E1514" t="s">
        <v>1076</v>
      </c>
      <c r="F1514" t="s">
        <v>3904</v>
      </c>
      <c r="G1514" t="s">
        <v>3905</v>
      </c>
      <c r="H1514">
        <v>30083</v>
      </c>
      <c r="I1514">
        <v>140</v>
      </c>
      <c r="J1514" t="s">
        <v>29</v>
      </c>
      <c r="K1514" t="s">
        <v>30</v>
      </c>
      <c r="L1514">
        <v>20000000</v>
      </c>
      <c r="M1514">
        <v>1996</v>
      </c>
      <c r="N1514">
        <v>6.8</v>
      </c>
      <c r="O1514">
        <v>-10285518</v>
      </c>
      <c r="S1514" t="s">
        <v>2771</v>
      </c>
      <c r="T1514">
        <v>103.5</v>
      </c>
      <c r="U1514">
        <v>5.95</v>
      </c>
      <c r="V1514">
        <v>5.95</v>
      </c>
      <c r="W1514">
        <v>7.8529999999999998</v>
      </c>
    </row>
    <row r="1515" spans="1:23" x14ac:dyDescent="0.3">
      <c r="A1515" t="s">
        <v>268</v>
      </c>
      <c r="B1515">
        <v>469</v>
      </c>
      <c r="C1515">
        <v>99</v>
      </c>
      <c r="D1515">
        <v>1702277</v>
      </c>
      <c r="E1515" t="s">
        <v>224</v>
      </c>
      <c r="F1515" t="s">
        <v>3906</v>
      </c>
      <c r="G1515" t="s">
        <v>3907</v>
      </c>
      <c r="H1515">
        <v>84620</v>
      </c>
      <c r="I1515">
        <v>235</v>
      </c>
      <c r="J1515" t="s">
        <v>29</v>
      </c>
      <c r="K1515" t="s">
        <v>200</v>
      </c>
      <c r="L1515">
        <v>12000000</v>
      </c>
      <c r="M1515">
        <v>2013</v>
      </c>
      <c r="N1515">
        <v>6.8</v>
      </c>
      <c r="O1515">
        <v>-10297723</v>
      </c>
      <c r="S1515" t="s">
        <v>2771</v>
      </c>
      <c r="T1515">
        <v>103.5</v>
      </c>
      <c r="U1515">
        <v>5.95</v>
      </c>
      <c r="V1515">
        <v>5.95</v>
      </c>
      <c r="W1515">
        <v>7.8529999999999998</v>
      </c>
    </row>
    <row r="1516" spans="1:23" x14ac:dyDescent="0.3">
      <c r="A1516" t="s">
        <v>3765</v>
      </c>
      <c r="B1516">
        <v>126</v>
      </c>
      <c r="C1516">
        <v>110</v>
      </c>
      <c r="D1516">
        <v>14589444</v>
      </c>
      <c r="E1516" t="s">
        <v>699</v>
      </c>
      <c r="F1516" t="s">
        <v>3908</v>
      </c>
      <c r="G1516" t="s">
        <v>3909</v>
      </c>
      <c r="H1516">
        <v>171151</v>
      </c>
      <c r="I1516">
        <v>513</v>
      </c>
      <c r="J1516" t="s">
        <v>29</v>
      </c>
      <c r="K1516" t="s">
        <v>30</v>
      </c>
      <c r="L1516">
        <v>25000000</v>
      </c>
      <c r="M1516">
        <v>2004</v>
      </c>
      <c r="N1516">
        <v>6.8</v>
      </c>
      <c r="O1516">
        <v>-10410556</v>
      </c>
      <c r="S1516" t="s">
        <v>3910</v>
      </c>
      <c r="T1516">
        <v>88.5</v>
      </c>
      <c r="U1516">
        <v>5.95</v>
      </c>
      <c r="V1516">
        <v>5.95</v>
      </c>
      <c r="W1516">
        <v>7.8529999999999998</v>
      </c>
    </row>
    <row r="1517" spans="1:23" x14ac:dyDescent="0.3">
      <c r="A1517" t="s">
        <v>978</v>
      </c>
      <c r="B1517">
        <v>166</v>
      </c>
      <c r="C1517">
        <v>111</v>
      </c>
      <c r="D1517">
        <v>9525276</v>
      </c>
      <c r="E1517" t="s">
        <v>1576</v>
      </c>
      <c r="F1517" t="s">
        <v>3911</v>
      </c>
      <c r="G1517" t="s">
        <v>3912</v>
      </c>
      <c r="H1517">
        <v>60156</v>
      </c>
      <c r="I1517">
        <v>299</v>
      </c>
      <c r="J1517" t="s">
        <v>29</v>
      </c>
      <c r="K1517" t="s">
        <v>30</v>
      </c>
      <c r="L1517">
        <v>20000000</v>
      </c>
      <c r="M1517">
        <v>2007</v>
      </c>
      <c r="N1517">
        <v>6.8</v>
      </c>
      <c r="O1517">
        <v>-10474724</v>
      </c>
      <c r="S1517" t="s">
        <v>3659</v>
      </c>
      <c r="T1517">
        <v>88</v>
      </c>
      <c r="U1517">
        <v>5.9</v>
      </c>
      <c r="V1517">
        <v>5.94</v>
      </c>
      <c r="W1517">
        <v>7.8529999999999998</v>
      </c>
    </row>
    <row r="1518" spans="1:23" x14ac:dyDescent="0.3">
      <c r="A1518" t="s">
        <v>2161</v>
      </c>
      <c r="B1518">
        <v>78</v>
      </c>
      <c r="C1518">
        <v>104</v>
      </c>
      <c r="D1518">
        <v>352786</v>
      </c>
      <c r="E1518" t="s">
        <v>1222</v>
      </c>
      <c r="F1518" t="s">
        <v>3913</v>
      </c>
      <c r="G1518" t="s">
        <v>3914</v>
      </c>
      <c r="H1518">
        <v>11132</v>
      </c>
      <c r="I1518">
        <v>86</v>
      </c>
      <c r="J1518" t="s">
        <v>29</v>
      </c>
      <c r="K1518" t="s">
        <v>30</v>
      </c>
      <c r="L1518">
        <v>11000000</v>
      </c>
      <c r="M1518">
        <v>2006</v>
      </c>
      <c r="N1518">
        <v>6.8</v>
      </c>
      <c r="O1518">
        <v>-10647214</v>
      </c>
      <c r="S1518" t="s">
        <v>3659</v>
      </c>
      <c r="T1518">
        <v>88</v>
      </c>
      <c r="U1518">
        <v>5.9</v>
      </c>
      <c r="V1518">
        <v>5.94</v>
      </c>
      <c r="W1518">
        <v>7.8529999999999998</v>
      </c>
    </row>
    <row r="1519" spans="1:23" x14ac:dyDescent="0.3">
      <c r="A1519" t="s">
        <v>1568</v>
      </c>
      <c r="B1519">
        <v>288</v>
      </c>
      <c r="C1519">
        <v>116</v>
      </c>
      <c r="D1519">
        <v>11326836</v>
      </c>
      <c r="E1519" t="s">
        <v>208</v>
      </c>
      <c r="F1519" t="s">
        <v>40</v>
      </c>
      <c r="G1519" t="s">
        <v>3915</v>
      </c>
      <c r="H1519">
        <v>83171</v>
      </c>
      <c r="I1519">
        <v>231</v>
      </c>
      <c r="J1519" t="s">
        <v>29</v>
      </c>
      <c r="K1519" t="s">
        <v>30</v>
      </c>
      <c r="L1519">
        <v>22000000</v>
      </c>
      <c r="M1519">
        <v>2013</v>
      </c>
      <c r="N1519">
        <v>6.8</v>
      </c>
      <c r="O1519">
        <v>-10673164</v>
      </c>
      <c r="S1519" t="s">
        <v>3916</v>
      </c>
      <c r="T1519">
        <v>125</v>
      </c>
      <c r="U1519">
        <v>5.9</v>
      </c>
      <c r="V1519">
        <v>5.9</v>
      </c>
      <c r="W1519">
        <v>7.8529999999999998</v>
      </c>
    </row>
    <row r="1520" spans="1:23" x14ac:dyDescent="0.3">
      <c r="A1520" t="s">
        <v>2184</v>
      </c>
      <c r="B1520">
        <v>42</v>
      </c>
      <c r="C1520">
        <v>95</v>
      </c>
      <c r="D1520">
        <v>4193025</v>
      </c>
      <c r="E1520" t="s">
        <v>2765</v>
      </c>
      <c r="F1520" t="s">
        <v>3904</v>
      </c>
      <c r="G1520" t="s">
        <v>3917</v>
      </c>
      <c r="H1520">
        <v>30682</v>
      </c>
      <c r="I1520">
        <v>194</v>
      </c>
      <c r="J1520" t="s">
        <v>29</v>
      </c>
      <c r="K1520" t="s">
        <v>30</v>
      </c>
      <c r="L1520">
        <v>15000000</v>
      </c>
      <c r="M1520">
        <v>1999</v>
      </c>
      <c r="N1520">
        <v>6.8</v>
      </c>
      <c r="O1520">
        <v>-10806975</v>
      </c>
      <c r="S1520" t="s">
        <v>3918</v>
      </c>
      <c r="T1520">
        <v>125</v>
      </c>
      <c r="U1520">
        <v>5.9</v>
      </c>
      <c r="V1520">
        <v>5.9</v>
      </c>
      <c r="W1520">
        <v>7.8529999999999998</v>
      </c>
    </row>
    <row r="1521" spans="1:23" x14ac:dyDescent="0.3">
      <c r="A1521" t="s">
        <v>1473</v>
      </c>
      <c r="B1521">
        <v>123</v>
      </c>
      <c r="C1521">
        <v>111</v>
      </c>
      <c r="D1521">
        <v>548934</v>
      </c>
      <c r="E1521" t="s">
        <v>2585</v>
      </c>
      <c r="F1521" t="s">
        <v>3919</v>
      </c>
      <c r="G1521" t="s">
        <v>3920</v>
      </c>
      <c r="H1521">
        <v>16863</v>
      </c>
      <c r="I1521">
        <v>57</v>
      </c>
      <c r="J1521" t="s">
        <v>29</v>
      </c>
      <c r="K1521" t="s">
        <v>361</v>
      </c>
      <c r="L1521">
        <v>12000000</v>
      </c>
      <c r="M1521">
        <v>2009</v>
      </c>
      <c r="N1521">
        <v>6.8</v>
      </c>
      <c r="O1521">
        <v>-11451066</v>
      </c>
      <c r="S1521" t="s">
        <v>3921</v>
      </c>
      <c r="T1521">
        <v>123</v>
      </c>
      <c r="U1521">
        <v>5.9</v>
      </c>
      <c r="V1521">
        <v>5.9</v>
      </c>
      <c r="W1521">
        <v>7.8529999999999998</v>
      </c>
    </row>
    <row r="1522" spans="1:23" x14ac:dyDescent="0.3">
      <c r="A1522" t="s">
        <v>824</v>
      </c>
      <c r="B1522">
        <v>214</v>
      </c>
      <c r="C1522">
        <v>108</v>
      </c>
      <c r="D1522">
        <v>9528092</v>
      </c>
      <c r="E1522" t="s">
        <v>832</v>
      </c>
      <c r="F1522" t="s">
        <v>761</v>
      </c>
      <c r="G1522" t="s">
        <v>3922</v>
      </c>
      <c r="H1522">
        <v>38513</v>
      </c>
      <c r="I1522">
        <v>127</v>
      </c>
      <c r="J1522" t="s">
        <v>29</v>
      </c>
      <c r="K1522" t="s">
        <v>30</v>
      </c>
      <c r="L1522">
        <v>22000000</v>
      </c>
      <c r="M1522">
        <v>2010</v>
      </c>
      <c r="N1522">
        <v>6.8</v>
      </c>
      <c r="O1522">
        <v>-12471908</v>
      </c>
      <c r="S1522" t="s">
        <v>3923</v>
      </c>
      <c r="T1522">
        <v>117</v>
      </c>
      <c r="U1522">
        <v>5.9</v>
      </c>
      <c r="V1522">
        <v>5.9</v>
      </c>
      <c r="W1522">
        <v>7.8529999999999998</v>
      </c>
    </row>
    <row r="1523" spans="1:23" x14ac:dyDescent="0.3">
      <c r="A1523" t="s">
        <v>648</v>
      </c>
      <c r="B1523">
        <v>64</v>
      </c>
      <c r="C1523">
        <v>109</v>
      </c>
      <c r="D1523">
        <v>4250320</v>
      </c>
      <c r="E1523" t="s">
        <v>3924</v>
      </c>
      <c r="F1523" t="s">
        <v>3925</v>
      </c>
      <c r="G1523" t="s">
        <v>3926</v>
      </c>
      <c r="H1523">
        <v>14870</v>
      </c>
      <c r="I1523">
        <v>86</v>
      </c>
      <c r="J1523" t="s">
        <v>29</v>
      </c>
      <c r="K1523" t="s">
        <v>30</v>
      </c>
      <c r="L1523">
        <v>18000000</v>
      </c>
      <c r="M1523">
        <v>1985</v>
      </c>
      <c r="N1523">
        <v>6.8</v>
      </c>
      <c r="O1523">
        <v>-13749680</v>
      </c>
      <c r="S1523" t="s">
        <v>3680</v>
      </c>
      <c r="T1523">
        <v>116</v>
      </c>
      <c r="U1523">
        <v>5.5</v>
      </c>
      <c r="V1523">
        <v>5.9</v>
      </c>
      <c r="W1523">
        <v>7.8529999999999998</v>
      </c>
    </row>
    <row r="1524" spans="1:23" x14ac:dyDescent="0.3">
      <c r="A1524" t="s">
        <v>2163</v>
      </c>
      <c r="B1524">
        <v>60</v>
      </c>
      <c r="C1524">
        <v>102</v>
      </c>
      <c r="D1524">
        <v>317040</v>
      </c>
      <c r="E1524" t="s">
        <v>588</v>
      </c>
      <c r="F1524" t="s">
        <v>430</v>
      </c>
      <c r="G1524" t="s">
        <v>3927</v>
      </c>
      <c r="H1524">
        <v>6723</v>
      </c>
      <c r="I1524">
        <v>36</v>
      </c>
      <c r="J1524" t="s">
        <v>29</v>
      </c>
      <c r="K1524" t="s">
        <v>30</v>
      </c>
      <c r="L1524">
        <v>15500000</v>
      </c>
      <c r="M1524">
        <v>2008</v>
      </c>
      <c r="N1524">
        <v>6.8</v>
      </c>
      <c r="O1524">
        <v>-15182960</v>
      </c>
      <c r="S1524" t="s">
        <v>3680</v>
      </c>
      <c r="T1524">
        <v>116</v>
      </c>
      <c r="U1524">
        <v>5.5</v>
      </c>
      <c r="V1524">
        <v>5.9</v>
      </c>
      <c r="W1524">
        <v>7.8529999999999998</v>
      </c>
    </row>
    <row r="1525" spans="1:23" x14ac:dyDescent="0.3">
      <c r="A1525" t="s">
        <v>2176</v>
      </c>
      <c r="B1525">
        <v>354</v>
      </c>
      <c r="C1525">
        <v>135</v>
      </c>
      <c r="D1525">
        <v>134518390</v>
      </c>
      <c r="E1525" t="s">
        <v>248</v>
      </c>
      <c r="F1525" t="s">
        <v>1944</v>
      </c>
      <c r="G1525" t="s">
        <v>3928</v>
      </c>
      <c r="H1525">
        <v>326286</v>
      </c>
      <c r="I1525">
        <v>643</v>
      </c>
      <c r="J1525" t="s">
        <v>29</v>
      </c>
      <c r="K1525" t="s">
        <v>30</v>
      </c>
      <c r="L1525">
        <v>150000000</v>
      </c>
      <c r="M1525">
        <v>2008</v>
      </c>
      <c r="N1525">
        <v>6.8</v>
      </c>
      <c r="O1525">
        <v>-15481610</v>
      </c>
      <c r="S1525" t="s">
        <v>3929</v>
      </c>
      <c r="T1525">
        <v>114</v>
      </c>
      <c r="U1525">
        <v>5.9</v>
      </c>
      <c r="V1525">
        <v>5.9</v>
      </c>
      <c r="W1525">
        <v>7.8529999999999998</v>
      </c>
    </row>
    <row r="1526" spans="1:23" x14ac:dyDescent="0.3">
      <c r="A1526" t="s">
        <v>3930</v>
      </c>
      <c r="B1526">
        <v>62</v>
      </c>
      <c r="C1526">
        <v>110</v>
      </c>
      <c r="D1526">
        <v>38553833</v>
      </c>
      <c r="E1526" t="s">
        <v>3931</v>
      </c>
      <c r="F1526" t="s">
        <v>1729</v>
      </c>
      <c r="G1526" t="s">
        <v>3932</v>
      </c>
      <c r="H1526">
        <v>46239</v>
      </c>
      <c r="I1526">
        <v>155</v>
      </c>
      <c r="J1526" t="s">
        <v>29</v>
      </c>
      <c r="K1526" t="s">
        <v>30</v>
      </c>
      <c r="L1526">
        <v>55000000</v>
      </c>
      <c r="M1526">
        <v>1996</v>
      </c>
      <c r="N1526">
        <v>6.8</v>
      </c>
      <c r="O1526">
        <v>-16446167</v>
      </c>
      <c r="S1526" t="s">
        <v>3933</v>
      </c>
      <c r="T1526">
        <v>110</v>
      </c>
      <c r="U1526">
        <v>5.9</v>
      </c>
      <c r="V1526">
        <v>5.9</v>
      </c>
      <c r="W1526">
        <v>7.8529999999999998</v>
      </c>
    </row>
    <row r="1527" spans="1:23" x14ac:dyDescent="0.3">
      <c r="A1527" t="s">
        <v>1995</v>
      </c>
      <c r="B1527">
        <v>131</v>
      </c>
      <c r="C1527">
        <v>122</v>
      </c>
      <c r="D1527">
        <v>9664316</v>
      </c>
      <c r="E1527" t="s">
        <v>224</v>
      </c>
      <c r="F1527" t="s">
        <v>221</v>
      </c>
      <c r="G1527" t="s">
        <v>3934</v>
      </c>
      <c r="H1527">
        <v>47203</v>
      </c>
      <c r="I1527">
        <v>197</v>
      </c>
      <c r="J1527" t="s">
        <v>29</v>
      </c>
      <c r="K1527" t="s">
        <v>30</v>
      </c>
      <c r="L1527">
        <v>27500000</v>
      </c>
      <c r="M1527">
        <v>2007</v>
      </c>
      <c r="N1527">
        <v>6.8</v>
      </c>
      <c r="O1527">
        <v>-17835684</v>
      </c>
      <c r="S1527" t="s">
        <v>3933</v>
      </c>
      <c r="T1527">
        <v>110</v>
      </c>
      <c r="U1527">
        <v>5.9</v>
      </c>
      <c r="V1527">
        <v>5.9</v>
      </c>
      <c r="W1527">
        <v>7.8529999999999998</v>
      </c>
    </row>
    <row r="1528" spans="1:23" x14ac:dyDescent="0.3">
      <c r="A1528" t="s">
        <v>746</v>
      </c>
      <c r="B1528">
        <v>316</v>
      </c>
      <c r="C1528">
        <v>98</v>
      </c>
      <c r="D1528">
        <v>81557479</v>
      </c>
      <c r="E1528" t="s">
        <v>175</v>
      </c>
      <c r="F1528" t="s">
        <v>837</v>
      </c>
      <c r="G1528" t="s">
        <v>3935</v>
      </c>
      <c r="H1528">
        <v>149947</v>
      </c>
      <c r="I1528">
        <v>326</v>
      </c>
      <c r="J1528" t="s">
        <v>29</v>
      </c>
      <c r="K1528" t="s">
        <v>30</v>
      </c>
      <c r="L1528">
        <v>100000000</v>
      </c>
      <c r="M1528">
        <v>2010</v>
      </c>
      <c r="N1528">
        <v>6.8</v>
      </c>
      <c r="O1528">
        <v>-18442521</v>
      </c>
      <c r="S1528" t="s">
        <v>3474</v>
      </c>
      <c r="T1528">
        <v>108.5</v>
      </c>
      <c r="U1528">
        <v>5.9</v>
      </c>
      <c r="V1528">
        <v>5.9</v>
      </c>
      <c r="W1528">
        <v>7.8529999999999998</v>
      </c>
    </row>
    <row r="1529" spans="1:23" x14ac:dyDescent="0.3">
      <c r="A1529" t="s">
        <v>539</v>
      </c>
      <c r="B1529">
        <v>116</v>
      </c>
      <c r="C1529">
        <v>103</v>
      </c>
      <c r="D1529">
        <v>7496522</v>
      </c>
      <c r="E1529" t="s">
        <v>3936</v>
      </c>
      <c r="F1529" t="s">
        <v>539</v>
      </c>
      <c r="G1529" t="s">
        <v>3937</v>
      </c>
      <c r="H1529">
        <v>31798</v>
      </c>
      <c r="I1529">
        <v>178</v>
      </c>
      <c r="J1529" t="s">
        <v>29</v>
      </c>
      <c r="K1529" t="s">
        <v>30</v>
      </c>
      <c r="L1529">
        <v>26000000</v>
      </c>
      <c r="M1529">
        <v>2001</v>
      </c>
      <c r="N1529">
        <v>6.8</v>
      </c>
      <c r="O1529">
        <v>-18503478</v>
      </c>
      <c r="S1529" t="s">
        <v>3474</v>
      </c>
      <c r="T1529">
        <v>108.5</v>
      </c>
      <c r="U1529">
        <v>5.9</v>
      </c>
      <c r="V1529">
        <v>5.9</v>
      </c>
      <c r="W1529">
        <v>7.8529999999999998</v>
      </c>
    </row>
    <row r="1530" spans="1:23" x14ac:dyDescent="0.3">
      <c r="A1530" t="s">
        <v>2157</v>
      </c>
      <c r="B1530">
        <v>118</v>
      </c>
      <c r="C1530">
        <v>106</v>
      </c>
      <c r="D1530">
        <v>7486906</v>
      </c>
      <c r="E1530" t="s">
        <v>157</v>
      </c>
      <c r="F1530" t="s">
        <v>2897</v>
      </c>
      <c r="G1530" t="s">
        <v>3938</v>
      </c>
      <c r="H1530">
        <v>17436</v>
      </c>
      <c r="I1530">
        <v>71</v>
      </c>
      <c r="J1530" t="s">
        <v>29</v>
      </c>
      <c r="K1530" t="s">
        <v>30</v>
      </c>
      <c r="L1530">
        <v>27000000</v>
      </c>
      <c r="M1530">
        <v>2007</v>
      </c>
      <c r="N1530">
        <v>6.8</v>
      </c>
      <c r="O1530">
        <v>-19513094</v>
      </c>
      <c r="S1530" t="s">
        <v>3939</v>
      </c>
      <c r="T1530">
        <v>108</v>
      </c>
      <c r="U1530">
        <v>5.9</v>
      </c>
      <c r="V1530">
        <v>5.9</v>
      </c>
      <c r="W1530">
        <v>7.8529999999999998</v>
      </c>
    </row>
    <row r="1531" spans="1:23" x14ac:dyDescent="0.3">
      <c r="A1531" t="s">
        <v>1231</v>
      </c>
      <c r="B1531">
        <v>95</v>
      </c>
      <c r="C1531">
        <v>127</v>
      </c>
      <c r="D1531">
        <v>14378353</v>
      </c>
      <c r="E1531" t="s">
        <v>1527</v>
      </c>
      <c r="F1531" t="s">
        <v>3940</v>
      </c>
      <c r="G1531" t="s">
        <v>3941</v>
      </c>
      <c r="H1531">
        <v>12375</v>
      </c>
      <c r="I1531">
        <v>194</v>
      </c>
      <c r="J1531" t="s">
        <v>29</v>
      </c>
      <c r="K1531" t="s">
        <v>30</v>
      </c>
      <c r="L1531">
        <v>36000000</v>
      </c>
      <c r="M1531">
        <v>1999</v>
      </c>
      <c r="N1531">
        <v>6.8</v>
      </c>
      <c r="O1531">
        <v>-21621647</v>
      </c>
      <c r="S1531" t="s">
        <v>3942</v>
      </c>
      <c r="T1531">
        <v>108</v>
      </c>
      <c r="U1531">
        <v>5.9</v>
      </c>
      <c r="V1531">
        <v>5.9</v>
      </c>
      <c r="W1531">
        <v>7.8529999999999998</v>
      </c>
    </row>
    <row r="1532" spans="1:23" x14ac:dyDescent="0.3">
      <c r="A1532" t="s">
        <v>2835</v>
      </c>
      <c r="B1532">
        <v>219</v>
      </c>
      <c r="C1532">
        <v>108</v>
      </c>
      <c r="D1532">
        <v>10326062</v>
      </c>
      <c r="E1532" t="s">
        <v>3943</v>
      </c>
      <c r="F1532" t="s">
        <v>3944</v>
      </c>
      <c r="G1532" t="s">
        <v>3945</v>
      </c>
      <c r="H1532">
        <v>121432</v>
      </c>
      <c r="I1532">
        <v>310</v>
      </c>
      <c r="J1532" t="s">
        <v>29</v>
      </c>
      <c r="K1532" t="s">
        <v>227</v>
      </c>
      <c r="L1532">
        <v>33000000</v>
      </c>
      <c r="M1532">
        <v>2009</v>
      </c>
      <c r="N1532">
        <v>6.8</v>
      </c>
      <c r="O1532">
        <v>-22673938</v>
      </c>
      <c r="S1532" t="s">
        <v>3946</v>
      </c>
      <c r="T1532">
        <v>108</v>
      </c>
      <c r="U1532">
        <v>5.9</v>
      </c>
      <c r="V1532">
        <v>5.9</v>
      </c>
      <c r="W1532">
        <v>7.8529999999999998</v>
      </c>
    </row>
    <row r="1533" spans="1:23" x14ac:dyDescent="0.3">
      <c r="A1533" t="s">
        <v>685</v>
      </c>
      <c r="B1533">
        <v>333</v>
      </c>
      <c r="C1533">
        <v>101</v>
      </c>
      <c r="D1533">
        <v>77222184</v>
      </c>
      <c r="E1533" t="s">
        <v>938</v>
      </c>
      <c r="F1533" t="s">
        <v>1605</v>
      </c>
      <c r="G1533" t="s">
        <v>3947</v>
      </c>
      <c r="H1533">
        <v>87677</v>
      </c>
      <c r="I1533">
        <v>388</v>
      </c>
      <c r="J1533" t="s">
        <v>29</v>
      </c>
      <c r="K1533" t="s">
        <v>227</v>
      </c>
      <c r="L1533">
        <v>100000000</v>
      </c>
      <c r="M1533">
        <v>2009</v>
      </c>
      <c r="N1533">
        <v>6.8</v>
      </c>
      <c r="O1533">
        <v>-22777816</v>
      </c>
      <c r="S1533" t="s">
        <v>3948</v>
      </c>
      <c r="T1533">
        <v>108</v>
      </c>
      <c r="U1533">
        <v>5.9</v>
      </c>
      <c r="V1533">
        <v>5.9</v>
      </c>
      <c r="W1533">
        <v>7.8529999999999998</v>
      </c>
    </row>
    <row r="1534" spans="1:23" x14ac:dyDescent="0.3">
      <c r="A1534" t="s">
        <v>1106</v>
      </c>
      <c r="B1534">
        <v>119</v>
      </c>
      <c r="C1534">
        <v>111</v>
      </c>
      <c r="D1534">
        <v>11405825</v>
      </c>
      <c r="E1534" t="s">
        <v>92</v>
      </c>
      <c r="F1534" t="s">
        <v>150</v>
      </c>
      <c r="G1534" t="s">
        <v>3949</v>
      </c>
      <c r="H1534">
        <v>28542</v>
      </c>
      <c r="I1534">
        <v>208</v>
      </c>
      <c r="J1534" t="s">
        <v>29</v>
      </c>
      <c r="K1534" t="s">
        <v>30</v>
      </c>
      <c r="L1534">
        <v>35000000</v>
      </c>
      <c r="M1534">
        <v>2001</v>
      </c>
      <c r="N1534">
        <v>6.8</v>
      </c>
      <c r="O1534">
        <v>-23594175</v>
      </c>
      <c r="S1534" t="s">
        <v>3950</v>
      </c>
      <c r="T1534">
        <v>106</v>
      </c>
      <c r="U1534">
        <v>5.9</v>
      </c>
      <c r="V1534">
        <v>5.9</v>
      </c>
      <c r="W1534">
        <v>7.8529999999999998</v>
      </c>
    </row>
    <row r="1535" spans="1:23" x14ac:dyDescent="0.3">
      <c r="A1535" t="s">
        <v>587</v>
      </c>
      <c r="B1535">
        <v>160</v>
      </c>
      <c r="C1535">
        <v>107</v>
      </c>
      <c r="D1535">
        <v>1186957</v>
      </c>
      <c r="E1535" t="s">
        <v>92</v>
      </c>
      <c r="F1535" t="s">
        <v>3951</v>
      </c>
      <c r="G1535" t="s">
        <v>3952</v>
      </c>
      <c r="H1535">
        <v>9264</v>
      </c>
      <c r="I1535">
        <v>69</v>
      </c>
      <c r="J1535" t="s">
        <v>29</v>
      </c>
      <c r="K1535" t="s">
        <v>200</v>
      </c>
      <c r="L1535">
        <v>25000000</v>
      </c>
      <c r="M1535">
        <v>2008</v>
      </c>
      <c r="N1535">
        <v>6.8</v>
      </c>
      <c r="O1535">
        <v>-23813043</v>
      </c>
      <c r="S1535" t="s">
        <v>3950</v>
      </c>
      <c r="T1535">
        <v>106</v>
      </c>
      <c r="U1535">
        <v>5.9</v>
      </c>
      <c r="V1535">
        <v>5.9</v>
      </c>
      <c r="W1535">
        <v>7.8529999999999998</v>
      </c>
    </row>
    <row r="1536" spans="1:23" x14ac:dyDescent="0.3">
      <c r="A1536" t="s">
        <v>428</v>
      </c>
      <c r="B1536">
        <v>150</v>
      </c>
      <c r="C1536">
        <v>124</v>
      </c>
      <c r="D1536">
        <v>19719930</v>
      </c>
      <c r="E1536" t="s">
        <v>140</v>
      </c>
      <c r="F1536" t="s">
        <v>3953</v>
      </c>
      <c r="G1536" t="s">
        <v>3954</v>
      </c>
      <c r="H1536">
        <v>42621</v>
      </c>
      <c r="I1536">
        <v>531</v>
      </c>
      <c r="J1536" t="s">
        <v>29</v>
      </c>
      <c r="K1536" t="s">
        <v>30</v>
      </c>
      <c r="L1536">
        <v>45000000</v>
      </c>
      <c r="M1536">
        <v>2001</v>
      </c>
      <c r="N1536">
        <v>6.8</v>
      </c>
      <c r="O1536">
        <v>-25280070</v>
      </c>
      <c r="S1536" t="s">
        <v>3955</v>
      </c>
      <c r="T1536">
        <v>104</v>
      </c>
      <c r="U1536">
        <v>5.9</v>
      </c>
      <c r="V1536">
        <v>5.9</v>
      </c>
      <c r="W1536">
        <v>7.8529999999999998</v>
      </c>
    </row>
    <row r="1537" spans="1:23" x14ac:dyDescent="0.3">
      <c r="A1537" t="s">
        <v>1365</v>
      </c>
      <c r="B1537">
        <v>196</v>
      </c>
      <c r="C1537">
        <v>115</v>
      </c>
      <c r="D1537">
        <v>2840417</v>
      </c>
      <c r="E1537" t="s">
        <v>2263</v>
      </c>
      <c r="F1537" t="s">
        <v>2328</v>
      </c>
      <c r="G1537" t="s">
        <v>3956</v>
      </c>
      <c r="H1537">
        <v>77493</v>
      </c>
      <c r="I1537">
        <v>527</v>
      </c>
      <c r="J1537" t="s">
        <v>29</v>
      </c>
      <c r="K1537" t="s">
        <v>442</v>
      </c>
      <c r="L1537">
        <v>31000000</v>
      </c>
      <c r="M1537">
        <v>1999</v>
      </c>
      <c r="N1537">
        <v>6.8</v>
      </c>
      <c r="O1537">
        <v>-28159583</v>
      </c>
      <c r="S1537" t="s">
        <v>3957</v>
      </c>
      <c r="T1537">
        <v>101</v>
      </c>
      <c r="U1537">
        <v>5.9</v>
      </c>
      <c r="V1537">
        <v>5.9</v>
      </c>
      <c r="W1537">
        <v>7.8529999999999998</v>
      </c>
    </row>
    <row r="1538" spans="1:23" x14ac:dyDescent="0.3">
      <c r="A1538" t="s">
        <v>1025</v>
      </c>
      <c r="B1538">
        <v>134</v>
      </c>
      <c r="C1538">
        <v>129</v>
      </c>
      <c r="D1538">
        <v>537580</v>
      </c>
      <c r="E1538" t="s">
        <v>2086</v>
      </c>
      <c r="F1538" t="s">
        <v>400</v>
      </c>
      <c r="G1538" t="s">
        <v>3958</v>
      </c>
      <c r="H1538">
        <v>52972</v>
      </c>
      <c r="I1538">
        <v>124</v>
      </c>
      <c r="J1538" t="s">
        <v>29</v>
      </c>
      <c r="K1538" t="s">
        <v>30</v>
      </c>
      <c r="L1538">
        <v>30000000</v>
      </c>
      <c r="M1538">
        <v>2011</v>
      </c>
      <c r="N1538">
        <v>6.8</v>
      </c>
      <c r="O1538">
        <v>-29462420</v>
      </c>
      <c r="S1538" t="s">
        <v>3959</v>
      </c>
      <c r="T1538">
        <v>100</v>
      </c>
      <c r="U1538">
        <v>5.9</v>
      </c>
      <c r="V1538">
        <v>5.9</v>
      </c>
      <c r="W1538">
        <v>7.8529999999999998</v>
      </c>
    </row>
    <row r="1539" spans="1:23" x14ac:dyDescent="0.3">
      <c r="A1539" t="s">
        <v>363</v>
      </c>
      <c r="B1539">
        <v>292</v>
      </c>
      <c r="C1539">
        <v>123</v>
      </c>
      <c r="D1539">
        <v>7689458</v>
      </c>
      <c r="E1539" t="s">
        <v>3960</v>
      </c>
      <c r="F1539" t="s">
        <v>1207</v>
      </c>
      <c r="G1539" t="s">
        <v>3961</v>
      </c>
      <c r="H1539">
        <v>126307</v>
      </c>
      <c r="I1539">
        <v>210</v>
      </c>
      <c r="J1539" t="s">
        <v>29</v>
      </c>
      <c r="K1539" t="s">
        <v>200</v>
      </c>
      <c r="L1539">
        <v>40000000</v>
      </c>
      <c r="M1539">
        <v>2009</v>
      </c>
      <c r="N1539">
        <v>6.8</v>
      </c>
      <c r="O1539">
        <v>-32310542</v>
      </c>
      <c r="S1539" t="s">
        <v>3962</v>
      </c>
      <c r="T1539">
        <v>100</v>
      </c>
      <c r="U1539">
        <v>5.9</v>
      </c>
      <c r="V1539">
        <v>5.9</v>
      </c>
      <c r="W1539">
        <v>7.8529999999999998</v>
      </c>
    </row>
    <row r="1540" spans="1:23" x14ac:dyDescent="0.3">
      <c r="A1540" t="s">
        <v>725</v>
      </c>
      <c r="B1540">
        <v>95</v>
      </c>
      <c r="C1540">
        <v>148</v>
      </c>
      <c r="D1540">
        <v>630779</v>
      </c>
      <c r="E1540" t="s">
        <v>1717</v>
      </c>
      <c r="F1540" t="s">
        <v>3963</v>
      </c>
      <c r="G1540" t="s">
        <v>3964</v>
      </c>
      <c r="H1540">
        <v>11101</v>
      </c>
      <c r="I1540">
        <v>159</v>
      </c>
      <c r="J1540" t="s">
        <v>29</v>
      </c>
      <c r="K1540" t="s">
        <v>30</v>
      </c>
      <c r="L1540">
        <v>35000000</v>
      </c>
      <c r="M1540">
        <v>1999</v>
      </c>
      <c r="N1540">
        <v>6.8</v>
      </c>
      <c r="O1540">
        <v>-34369221</v>
      </c>
      <c r="S1540" t="s">
        <v>3965</v>
      </c>
      <c r="T1540">
        <v>99</v>
      </c>
      <c r="U1540">
        <v>5.9</v>
      </c>
      <c r="V1540">
        <v>5.9</v>
      </c>
      <c r="W1540">
        <v>7.8529999999999998</v>
      </c>
    </row>
    <row r="1541" spans="1:23" x14ac:dyDescent="0.3">
      <c r="A1541" t="s">
        <v>2048</v>
      </c>
      <c r="B1541">
        <v>146</v>
      </c>
      <c r="C1541">
        <v>95</v>
      </c>
      <c r="D1541">
        <v>84037039</v>
      </c>
      <c r="E1541" t="s">
        <v>3966</v>
      </c>
      <c r="F1541" t="s">
        <v>1204</v>
      </c>
      <c r="G1541" t="s">
        <v>3967</v>
      </c>
      <c r="H1541">
        <v>72591</v>
      </c>
      <c r="I1541">
        <v>289</v>
      </c>
      <c r="J1541" t="s">
        <v>29</v>
      </c>
      <c r="K1541" t="s">
        <v>30</v>
      </c>
      <c r="L1541">
        <v>120000000</v>
      </c>
      <c r="M1541">
        <v>2001</v>
      </c>
      <c r="N1541">
        <v>6.8</v>
      </c>
      <c r="O1541">
        <v>-35962961</v>
      </c>
      <c r="S1541" t="s">
        <v>3968</v>
      </c>
      <c r="T1541">
        <v>99</v>
      </c>
      <c r="U1541">
        <v>5.9</v>
      </c>
      <c r="V1541">
        <v>5.9</v>
      </c>
      <c r="W1541">
        <v>7.8529999999999998</v>
      </c>
    </row>
    <row r="1542" spans="1:23" x14ac:dyDescent="0.3">
      <c r="A1542" t="s">
        <v>115</v>
      </c>
      <c r="B1542">
        <v>163</v>
      </c>
      <c r="C1542">
        <v>121</v>
      </c>
      <c r="D1542">
        <v>16640210</v>
      </c>
      <c r="E1542" t="s">
        <v>224</v>
      </c>
      <c r="F1542" t="s">
        <v>1302</v>
      </c>
      <c r="G1542" t="s">
        <v>3969</v>
      </c>
      <c r="H1542">
        <v>53028</v>
      </c>
      <c r="I1542">
        <v>382</v>
      </c>
      <c r="J1542" t="s">
        <v>29</v>
      </c>
      <c r="K1542" t="s">
        <v>30</v>
      </c>
      <c r="L1542">
        <v>55000000</v>
      </c>
      <c r="M1542">
        <v>1999</v>
      </c>
      <c r="N1542">
        <v>6.8</v>
      </c>
      <c r="O1542">
        <v>-38359790</v>
      </c>
      <c r="S1542" t="s">
        <v>3965</v>
      </c>
      <c r="T1542">
        <v>99</v>
      </c>
      <c r="U1542">
        <v>5.9</v>
      </c>
      <c r="V1542">
        <v>5.9</v>
      </c>
      <c r="W1542">
        <v>7.8529999999999998</v>
      </c>
    </row>
    <row r="1543" spans="1:23" x14ac:dyDescent="0.3">
      <c r="A1543" t="s">
        <v>2215</v>
      </c>
      <c r="B1543">
        <v>154</v>
      </c>
      <c r="C1543">
        <v>85</v>
      </c>
      <c r="D1543">
        <v>58867694</v>
      </c>
      <c r="E1543" t="s">
        <v>3970</v>
      </c>
      <c r="F1543" t="s">
        <v>1167</v>
      </c>
      <c r="G1543" t="s">
        <v>3971</v>
      </c>
      <c r="H1543">
        <v>54077</v>
      </c>
      <c r="I1543">
        <v>112</v>
      </c>
      <c r="J1543" t="s">
        <v>29</v>
      </c>
      <c r="K1543" t="s">
        <v>30</v>
      </c>
      <c r="L1543">
        <v>100000000</v>
      </c>
      <c r="M1543">
        <v>2007</v>
      </c>
      <c r="N1543">
        <v>6.8</v>
      </c>
      <c r="O1543">
        <v>-41132306</v>
      </c>
      <c r="S1543" t="s">
        <v>3972</v>
      </c>
      <c r="T1543">
        <v>98</v>
      </c>
      <c r="U1543">
        <v>5.9</v>
      </c>
      <c r="V1543">
        <v>5.9</v>
      </c>
      <c r="W1543">
        <v>7.8529999999999998</v>
      </c>
    </row>
    <row r="1544" spans="1:23" x14ac:dyDescent="0.3">
      <c r="A1544" t="s">
        <v>1668</v>
      </c>
      <c r="B1544">
        <v>93</v>
      </c>
      <c r="C1544">
        <v>132</v>
      </c>
      <c r="D1544">
        <v>58220776</v>
      </c>
      <c r="E1544" t="s">
        <v>515</v>
      </c>
      <c r="F1544" t="s">
        <v>313</v>
      </c>
      <c r="G1544" t="s">
        <v>3973</v>
      </c>
      <c r="H1544">
        <v>87785</v>
      </c>
      <c r="I1544">
        <v>362</v>
      </c>
      <c r="J1544" t="s">
        <v>29</v>
      </c>
      <c r="K1544" t="s">
        <v>30</v>
      </c>
      <c r="L1544">
        <v>100000000</v>
      </c>
      <c r="M1544">
        <v>1999</v>
      </c>
      <c r="N1544">
        <v>6.8</v>
      </c>
      <c r="O1544">
        <v>-41779224</v>
      </c>
      <c r="S1544" t="s">
        <v>3974</v>
      </c>
      <c r="T1544">
        <v>98</v>
      </c>
      <c r="U1544">
        <v>5.9</v>
      </c>
      <c r="V1544">
        <v>5.9</v>
      </c>
      <c r="W1544">
        <v>7.8529999999999998</v>
      </c>
    </row>
    <row r="1545" spans="1:23" x14ac:dyDescent="0.3">
      <c r="A1545" t="s">
        <v>2106</v>
      </c>
      <c r="B1545">
        <v>102</v>
      </c>
      <c r="C1545">
        <v>325</v>
      </c>
      <c r="D1545">
        <v>1500000</v>
      </c>
      <c r="E1545" t="s">
        <v>639</v>
      </c>
      <c r="F1545" t="s">
        <v>1167</v>
      </c>
      <c r="G1545" t="s">
        <v>3975</v>
      </c>
      <c r="H1545">
        <v>9830</v>
      </c>
      <c r="I1545">
        <v>189</v>
      </c>
      <c r="J1545" t="s">
        <v>29</v>
      </c>
      <c r="K1545" t="s">
        <v>30</v>
      </c>
      <c r="L1545">
        <v>44000000</v>
      </c>
      <c r="M1545">
        <v>1980</v>
      </c>
      <c r="N1545">
        <v>6.8</v>
      </c>
      <c r="O1545">
        <v>-42500000</v>
      </c>
      <c r="S1545" t="s">
        <v>3976</v>
      </c>
      <c r="T1545">
        <v>98</v>
      </c>
      <c r="U1545">
        <v>5.9</v>
      </c>
      <c r="V1545">
        <v>5.9</v>
      </c>
      <c r="W1545">
        <v>7.8529999999999998</v>
      </c>
    </row>
    <row r="1546" spans="1:23" x14ac:dyDescent="0.3">
      <c r="A1546" t="s">
        <v>245</v>
      </c>
      <c r="B1546">
        <v>602</v>
      </c>
      <c r="C1546">
        <v>148</v>
      </c>
      <c r="D1546">
        <v>200074175</v>
      </c>
      <c r="E1546" t="s">
        <v>715</v>
      </c>
      <c r="F1546" t="s">
        <v>3185</v>
      </c>
      <c r="G1546" t="s">
        <v>3977</v>
      </c>
      <c r="H1546">
        <v>275868</v>
      </c>
      <c r="I1546">
        <v>994</v>
      </c>
      <c r="J1546" t="s">
        <v>29</v>
      </c>
      <c r="K1546" t="s">
        <v>200</v>
      </c>
      <c r="L1546">
        <v>245000000</v>
      </c>
      <c r="M1546">
        <v>2015</v>
      </c>
      <c r="N1546">
        <v>6.8</v>
      </c>
      <c r="O1546">
        <v>-44925825</v>
      </c>
      <c r="S1546" t="s">
        <v>3978</v>
      </c>
      <c r="T1546">
        <v>97</v>
      </c>
      <c r="U1546">
        <v>5.9</v>
      </c>
      <c r="V1546">
        <v>5.9</v>
      </c>
      <c r="W1546">
        <v>7.8529999999999998</v>
      </c>
    </row>
    <row r="1547" spans="1:23" x14ac:dyDescent="0.3">
      <c r="A1547" t="s">
        <v>2121</v>
      </c>
      <c r="B1547">
        <v>451</v>
      </c>
      <c r="C1547">
        <v>106</v>
      </c>
      <c r="D1547">
        <v>179020854</v>
      </c>
      <c r="E1547" t="s">
        <v>3979</v>
      </c>
      <c r="F1547" t="s">
        <v>665</v>
      </c>
      <c r="G1547" t="s">
        <v>3980</v>
      </c>
      <c r="H1547">
        <v>268154</v>
      </c>
      <c r="I1547">
        <v>341</v>
      </c>
      <c r="J1547" t="s">
        <v>29</v>
      </c>
      <c r="K1547" t="s">
        <v>30</v>
      </c>
      <c r="L1547">
        <v>225000000</v>
      </c>
      <c r="M1547">
        <v>2012</v>
      </c>
      <c r="N1547">
        <v>6.8</v>
      </c>
      <c r="O1547">
        <v>-45979146</v>
      </c>
      <c r="S1547" t="s">
        <v>3981</v>
      </c>
      <c r="T1547">
        <v>97</v>
      </c>
      <c r="U1547">
        <v>5.9</v>
      </c>
      <c r="V1547">
        <v>5.9</v>
      </c>
      <c r="W1547">
        <v>7.8529999999999998</v>
      </c>
    </row>
    <row r="1548" spans="1:23" x14ac:dyDescent="0.3">
      <c r="A1548" t="s">
        <v>927</v>
      </c>
      <c r="B1548">
        <v>174</v>
      </c>
      <c r="C1548">
        <v>165</v>
      </c>
      <c r="D1548">
        <v>58183966</v>
      </c>
      <c r="E1548" t="s">
        <v>379</v>
      </c>
      <c r="F1548" t="s">
        <v>665</v>
      </c>
      <c r="G1548" t="s">
        <v>3982</v>
      </c>
      <c r="H1548">
        <v>79186</v>
      </c>
      <c r="I1548">
        <v>386</v>
      </c>
      <c r="J1548" t="s">
        <v>29</v>
      </c>
      <c r="K1548" t="s">
        <v>30</v>
      </c>
      <c r="L1548">
        <v>107000000</v>
      </c>
      <c r="M1548">
        <v>2001</v>
      </c>
      <c r="N1548">
        <v>6.8</v>
      </c>
      <c r="O1548">
        <v>-48816034</v>
      </c>
      <c r="S1548" t="s">
        <v>3983</v>
      </c>
      <c r="T1548">
        <v>97</v>
      </c>
      <c r="U1548">
        <v>5.9</v>
      </c>
      <c r="V1548">
        <v>5.9</v>
      </c>
      <c r="W1548">
        <v>7.8529999999999998</v>
      </c>
    </row>
    <row r="1549" spans="1:23" x14ac:dyDescent="0.3">
      <c r="A1549" t="s">
        <v>72</v>
      </c>
      <c r="B1549">
        <v>240</v>
      </c>
      <c r="C1549">
        <v>96</v>
      </c>
      <c r="D1549">
        <v>137850096</v>
      </c>
      <c r="E1549" t="s">
        <v>3984</v>
      </c>
      <c r="F1549" t="s">
        <v>568</v>
      </c>
      <c r="G1549" t="s">
        <v>3985</v>
      </c>
      <c r="H1549">
        <v>72809</v>
      </c>
      <c r="I1549">
        <v>249</v>
      </c>
      <c r="J1549" t="s">
        <v>29</v>
      </c>
      <c r="K1549" t="s">
        <v>30</v>
      </c>
      <c r="L1549">
        <v>200000000</v>
      </c>
      <c r="M1549">
        <v>2009</v>
      </c>
      <c r="N1549">
        <v>6.8</v>
      </c>
      <c r="O1549">
        <v>-62149904</v>
      </c>
      <c r="S1549" t="s">
        <v>3986</v>
      </c>
      <c r="T1549">
        <v>96</v>
      </c>
      <c r="U1549">
        <v>5.9</v>
      </c>
      <c r="V1549">
        <v>5.9</v>
      </c>
      <c r="W1549">
        <v>7.8529999999999998</v>
      </c>
    </row>
    <row r="1550" spans="1:23" x14ac:dyDescent="0.3">
      <c r="A1550" t="s">
        <v>59</v>
      </c>
      <c r="B1550">
        <v>252</v>
      </c>
      <c r="C1550">
        <v>117</v>
      </c>
      <c r="D1550">
        <v>52792307</v>
      </c>
      <c r="E1550" t="s">
        <v>1674</v>
      </c>
      <c r="F1550" t="s">
        <v>3987</v>
      </c>
      <c r="G1550" t="s">
        <v>3988</v>
      </c>
      <c r="H1550">
        <v>12572</v>
      </c>
      <c r="I1550">
        <v>106</v>
      </c>
      <c r="J1550" t="s">
        <v>29</v>
      </c>
      <c r="K1550" t="s">
        <v>200</v>
      </c>
      <c r="L1550">
        <v>140000000</v>
      </c>
      <c r="M1550">
        <v>2016</v>
      </c>
      <c r="N1550">
        <v>6.8</v>
      </c>
      <c r="O1550">
        <v>-87207693</v>
      </c>
      <c r="S1550" t="s">
        <v>3989</v>
      </c>
      <c r="T1550">
        <v>95.5</v>
      </c>
      <c r="U1550">
        <v>5.9</v>
      </c>
      <c r="V1550">
        <v>5.9</v>
      </c>
      <c r="W1550">
        <v>7.8529999999999998</v>
      </c>
    </row>
    <row r="1551" spans="1:23" x14ac:dyDescent="0.3">
      <c r="A1551" t="s">
        <v>1403</v>
      </c>
      <c r="B1551">
        <v>403</v>
      </c>
      <c r="C1551">
        <v>123</v>
      </c>
      <c r="D1551">
        <v>337103873</v>
      </c>
      <c r="E1551" t="s">
        <v>471</v>
      </c>
      <c r="F1551" t="s">
        <v>694</v>
      </c>
      <c r="G1551" t="s">
        <v>3990</v>
      </c>
      <c r="H1551">
        <v>305008</v>
      </c>
      <c r="I1551">
        <v>591</v>
      </c>
      <c r="J1551" t="s">
        <v>29</v>
      </c>
      <c r="K1551" t="s">
        <v>30</v>
      </c>
      <c r="L1551">
        <v>125000000</v>
      </c>
      <c r="M1551">
        <v>2014</v>
      </c>
      <c r="N1551">
        <v>6.7</v>
      </c>
      <c r="O1551">
        <v>212103873</v>
      </c>
      <c r="S1551" t="s">
        <v>3989</v>
      </c>
      <c r="T1551">
        <v>95.5</v>
      </c>
      <c r="U1551">
        <v>5.9</v>
      </c>
      <c r="V1551">
        <v>5.9</v>
      </c>
      <c r="W1551">
        <v>7.8529999999999998</v>
      </c>
    </row>
    <row r="1552" spans="1:23" x14ac:dyDescent="0.3">
      <c r="A1552" t="s">
        <v>97</v>
      </c>
      <c r="B1552">
        <v>284</v>
      </c>
      <c r="C1552">
        <v>142</v>
      </c>
      <c r="D1552">
        <v>310675583</v>
      </c>
      <c r="E1552" t="s">
        <v>78</v>
      </c>
      <c r="F1552" t="s">
        <v>418</v>
      </c>
      <c r="G1552" t="s">
        <v>3991</v>
      </c>
      <c r="H1552">
        <v>464310</v>
      </c>
      <c r="I1552">
        <v>3516</v>
      </c>
      <c r="J1552" t="s">
        <v>29</v>
      </c>
      <c r="K1552" t="s">
        <v>30</v>
      </c>
      <c r="L1552">
        <v>115000000</v>
      </c>
      <c r="M1552">
        <v>2002</v>
      </c>
      <c r="N1552">
        <v>6.7</v>
      </c>
      <c r="O1552">
        <v>195675583</v>
      </c>
      <c r="S1552" t="s">
        <v>3992</v>
      </c>
      <c r="T1552">
        <v>93</v>
      </c>
      <c r="U1552">
        <v>5.9</v>
      </c>
      <c r="V1552">
        <v>5.9</v>
      </c>
      <c r="W1552">
        <v>7.8529999999999998</v>
      </c>
    </row>
    <row r="1553" spans="1:23" x14ac:dyDescent="0.3">
      <c r="A1553" t="s">
        <v>3198</v>
      </c>
      <c r="B1553">
        <v>191</v>
      </c>
      <c r="C1553">
        <v>101</v>
      </c>
      <c r="D1553">
        <v>242589580</v>
      </c>
      <c r="E1553" t="s">
        <v>73</v>
      </c>
      <c r="F1553" t="s">
        <v>27</v>
      </c>
      <c r="G1553" t="s">
        <v>3993</v>
      </c>
      <c r="H1553">
        <v>296904</v>
      </c>
      <c r="I1553">
        <v>604</v>
      </c>
      <c r="J1553" t="s">
        <v>29</v>
      </c>
      <c r="K1553" t="s">
        <v>30</v>
      </c>
      <c r="L1553">
        <v>81000000</v>
      </c>
      <c r="M1553">
        <v>2003</v>
      </c>
      <c r="N1553">
        <v>6.7</v>
      </c>
      <c r="O1553">
        <v>161589580</v>
      </c>
      <c r="S1553" t="s">
        <v>3994</v>
      </c>
      <c r="T1553">
        <v>93</v>
      </c>
      <c r="U1553">
        <v>5.9</v>
      </c>
      <c r="V1553">
        <v>5.9</v>
      </c>
      <c r="W1553">
        <v>7.8529999999999998</v>
      </c>
    </row>
    <row r="1554" spans="1:23" x14ac:dyDescent="0.3">
      <c r="A1554" t="s">
        <v>475</v>
      </c>
      <c r="B1554">
        <v>208</v>
      </c>
      <c r="C1554">
        <v>106</v>
      </c>
      <c r="D1554">
        <v>227965690</v>
      </c>
      <c r="E1554" t="s">
        <v>600</v>
      </c>
      <c r="F1554" t="s">
        <v>2306</v>
      </c>
      <c r="G1554" t="s">
        <v>3995</v>
      </c>
      <c r="H1554">
        <v>271592</v>
      </c>
      <c r="I1554">
        <v>2335</v>
      </c>
      <c r="J1554" t="s">
        <v>29</v>
      </c>
      <c r="K1554" t="s">
        <v>30</v>
      </c>
      <c r="L1554">
        <v>72000000</v>
      </c>
      <c r="M1554">
        <v>2002</v>
      </c>
      <c r="N1554">
        <v>6.7</v>
      </c>
      <c r="O1554">
        <v>155965690</v>
      </c>
      <c r="S1554" t="s">
        <v>3996</v>
      </c>
      <c r="T1554">
        <v>93</v>
      </c>
      <c r="U1554">
        <v>5.9</v>
      </c>
      <c r="V1554">
        <v>5.9</v>
      </c>
      <c r="W1554">
        <v>7.8529999999999998</v>
      </c>
    </row>
    <row r="1555" spans="1:23" x14ac:dyDescent="0.3">
      <c r="A1555" t="s">
        <v>3746</v>
      </c>
      <c r="B1555">
        <v>224</v>
      </c>
      <c r="C1555">
        <v>108</v>
      </c>
      <c r="D1555">
        <v>163947053</v>
      </c>
      <c r="E1555" t="s">
        <v>699</v>
      </c>
      <c r="F1555" t="s">
        <v>468</v>
      </c>
      <c r="G1555" t="s">
        <v>3997</v>
      </c>
      <c r="H1555">
        <v>227824</v>
      </c>
      <c r="I1555">
        <v>273</v>
      </c>
      <c r="J1555" t="s">
        <v>29</v>
      </c>
      <c r="K1555" t="s">
        <v>30</v>
      </c>
      <c r="L1555">
        <v>40000000</v>
      </c>
      <c r="M1555">
        <v>2009</v>
      </c>
      <c r="N1555">
        <v>6.7</v>
      </c>
      <c r="O1555">
        <v>123947053</v>
      </c>
      <c r="S1555" t="s">
        <v>3998</v>
      </c>
      <c r="T1555">
        <v>93</v>
      </c>
      <c r="U1555">
        <v>5.9</v>
      </c>
      <c r="V1555">
        <v>5.9</v>
      </c>
      <c r="W1555">
        <v>7.8529999999999998</v>
      </c>
    </row>
    <row r="1556" spans="1:23" x14ac:dyDescent="0.3">
      <c r="A1556" t="s">
        <v>2145</v>
      </c>
      <c r="B1556">
        <v>68</v>
      </c>
      <c r="C1556">
        <v>121</v>
      </c>
      <c r="D1556">
        <v>144731527</v>
      </c>
      <c r="E1556" t="s">
        <v>1576</v>
      </c>
      <c r="F1556" t="s">
        <v>3999</v>
      </c>
      <c r="G1556" t="s">
        <v>4000</v>
      </c>
      <c r="H1556">
        <v>128010</v>
      </c>
      <c r="I1556">
        <v>136</v>
      </c>
      <c r="J1556" t="s">
        <v>29</v>
      </c>
      <c r="K1556" t="s">
        <v>30</v>
      </c>
      <c r="L1556">
        <v>35000000</v>
      </c>
      <c r="M1556">
        <v>1992</v>
      </c>
      <c r="N1556">
        <v>6.7</v>
      </c>
      <c r="O1556">
        <v>109731527</v>
      </c>
      <c r="S1556" t="s">
        <v>4001</v>
      </c>
      <c r="T1556">
        <v>93</v>
      </c>
      <c r="U1556">
        <v>5.9</v>
      </c>
      <c r="V1556">
        <v>5.9</v>
      </c>
      <c r="W1556">
        <v>7.8529999999999998</v>
      </c>
    </row>
    <row r="1557" spans="1:23" x14ac:dyDescent="0.3">
      <c r="A1557" t="s">
        <v>4002</v>
      </c>
      <c r="B1557">
        <v>187</v>
      </c>
      <c r="C1557">
        <v>106</v>
      </c>
      <c r="D1557">
        <v>144512310</v>
      </c>
      <c r="E1557" t="s">
        <v>1576</v>
      </c>
      <c r="F1557" t="s">
        <v>2075</v>
      </c>
      <c r="G1557" t="s">
        <v>4003</v>
      </c>
      <c r="H1557">
        <v>272223</v>
      </c>
      <c r="I1557">
        <v>988</v>
      </c>
      <c r="J1557" t="s">
        <v>29</v>
      </c>
      <c r="K1557" t="s">
        <v>30</v>
      </c>
      <c r="L1557">
        <v>38000000</v>
      </c>
      <c r="M1557">
        <v>2001</v>
      </c>
      <c r="N1557">
        <v>6.7</v>
      </c>
      <c r="O1557">
        <v>106512310</v>
      </c>
      <c r="S1557" t="s">
        <v>4004</v>
      </c>
      <c r="T1557">
        <v>93</v>
      </c>
      <c r="U1557">
        <v>5.9</v>
      </c>
      <c r="V1557">
        <v>5.9</v>
      </c>
      <c r="W1557">
        <v>7.8529999999999998</v>
      </c>
    </row>
    <row r="1558" spans="1:23" x14ac:dyDescent="0.3">
      <c r="A1558" t="s">
        <v>4002</v>
      </c>
      <c r="B1558">
        <v>187</v>
      </c>
      <c r="C1558">
        <v>106</v>
      </c>
      <c r="D1558">
        <v>144512310</v>
      </c>
      <c r="E1558" t="s">
        <v>1576</v>
      </c>
      <c r="F1558" t="s">
        <v>2075</v>
      </c>
      <c r="G1558" t="s">
        <v>4003</v>
      </c>
      <c r="H1558">
        <v>272227</v>
      </c>
      <c r="I1558">
        <v>988</v>
      </c>
      <c r="J1558" t="s">
        <v>29</v>
      </c>
      <c r="K1558" t="s">
        <v>30</v>
      </c>
      <c r="L1558">
        <v>38000000</v>
      </c>
      <c r="M1558">
        <v>2001</v>
      </c>
      <c r="N1558">
        <v>6.7</v>
      </c>
      <c r="O1558">
        <v>106512310</v>
      </c>
      <c r="S1558" t="s">
        <v>4005</v>
      </c>
      <c r="T1558">
        <v>92</v>
      </c>
      <c r="U1558">
        <v>5.9</v>
      </c>
      <c r="V1558">
        <v>5.9</v>
      </c>
      <c r="W1558">
        <v>7.8529999999999998</v>
      </c>
    </row>
    <row r="1559" spans="1:23" x14ac:dyDescent="0.3">
      <c r="A1559" t="s">
        <v>2285</v>
      </c>
      <c r="B1559">
        <v>191</v>
      </c>
      <c r="C1559">
        <v>92</v>
      </c>
      <c r="D1559">
        <v>114324072</v>
      </c>
      <c r="E1559" t="s">
        <v>1941</v>
      </c>
      <c r="F1559" t="s">
        <v>1088</v>
      </c>
      <c r="G1559" t="s">
        <v>4006</v>
      </c>
      <c r="H1559">
        <v>185338</v>
      </c>
      <c r="I1559">
        <v>392</v>
      </c>
      <c r="J1559" t="s">
        <v>29</v>
      </c>
      <c r="K1559" t="s">
        <v>30</v>
      </c>
      <c r="L1559">
        <v>20000000</v>
      </c>
      <c r="M1559">
        <v>2004</v>
      </c>
      <c r="N1559">
        <v>6.7</v>
      </c>
      <c r="O1559">
        <v>94324072</v>
      </c>
      <c r="S1559" t="s">
        <v>4007</v>
      </c>
      <c r="T1559">
        <v>92</v>
      </c>
      <c r="U1559">
        <v>5.9</v>
      </c>
      <c r="V1559">
        <v>5.9</v>
      </c>
      <c r="W1559">
        <v>7.8529999999999998</v>
      </c>
    </row>
    <row r="1560" spans="1:23" x14ac:dyDescent="0.3">
      <c r="A1560" t="s">
        <v>2285</v>
      </c>
      <c r="B1560">
        <v>191</v>
      </c>
      <c r="C1560">
        <v>92</v>
      </c>
      <c r="D1560">
        <v>114324072</v>
      </c>
      <c r="E1560" t="s">
        <v>1941</v>
      </c>
      <c r="F1560" t="s">
        <v>1088</v>
      </c>
      <c r="G1560" t="s">
        <v>4006</v>
      </c>
      <c r="H1560">
        <v>185345</v>
      </c>
      <c r="I1560">
        <v>392</v>
      </c>
      <c r="J1560" t="s">
        <v>29</v>
      </c>
      <c r="K1560" t="s">
        <v>30</v>
      </c>
      <c r="L1560">
        <v>20000000</v>
      </c>
      <c r="M1560">
        <v>2004</v>
      </c>
      <c r="N1560">
        <v>6.7</v>
      </c>
      <c r="O1560">
        <v>94324072</v>
      </c>
      <c r="S1560" t="s">
        <v>4008</v>
      </c>
      <c r="T1560">
        <v>92</v>
      </c>
      <c r="U1560">
        <v>5.9</v>
      </c>
      <c r="V1560">
        <v>5.9</v>
      </c>
      <c r="W1560">
        <v>7.8529999999999998</v>
      </c>
    </row>
    <row r="1561" spans="1:23" x14ac:dyDescent="0.3">
      <c r="A1561" t="s">
        <v>1959</v>
      </c>
      <c r="B1561">
        <v>152</v>
      </c>
      <c r="C1561">
        <v>89</v>
      </c>
      <c r="D1561">
        <v>169692572</v>
      </c>
      <c r="E1561" t="s">
        <v>682</v>
      </c>
      <c r="F1561" t="s">
        <v>478</v>
      </c>
      <c r="G1561" t="s">
        <v>4009</v>
      </c>
      <c r="H1561">
        <v>56501</v>
      </c>
      <c r="I1561">
        <v>97</v>
      </c>
      <c r="J1561" t="s">
        <v>29</v>
      </c>
      <c r="K1561" t="s">
        <v>30</v>
      </c>
      <c r="L1561">
        <v>80000000</v>
      </c>
      <c r="M1561">
        <v>2015</v>
      </c>
      <c r="N1561">
        <v>6.7</v>
      </c>
      <c r="O1561">
        <v>89692572</v>
      </c>
      <c r="S1561" t="s">
        <v>4010</v>
      </c>
      <c r="T1561">
        <v>91</v>
      </c>
      <c r="U1561">
        <v>5.9</v>
      </c>
      <c r="V1561">
        <v>5.9</v>
      </c>
      <c r="W1561">
        <v>7.8529999999999998</v>
      </c>
    </row>
    <row r="1562" spans="1:23" x14ac:dyDescent="0.3">
      <c r="A1562" t="s">
        <v>3198</v>
      </c>
      <c r="B1562">
        <v>55</v>
      </c>
      <c r="C1562">
        <v>115</v>
      </c>
      <c r="D1562">
        <v>135014968</v>
      </c>
      <c r="E1562" t="s">
        <v>2575</v>
      </c>
      <c r="F1562" t="s">
        <v>313</v>
      </c>
      <c r="G1562" t="s">
        <v>4011</v>
      </c>
      <c r="H1562">
        <v>80580</v>
      </c>
      <c r="I1562">
        <v>375</v>
      </c>
      <c r="J1562" t="s">
        <v>29</v>
      </c>
      <c r="K1562" t="s">
        <v>30</v>
      </c>
      <c r="L1562">
        <v>50000000</v>
      </c>
      <c r="M1562">
        <v>1998</v>
      </c>
      <c r="N1562">
        <v>6.7</v>
      </c>
      <c r="O1562">
        <v>85014968</v>
      </c>
      <c r="S1562" t="s">
        <v>4012</v>
      </c>
      <c r="T1562">
        <v>91</v>
      </c>
      <c r="U1562">
        <v>5.9</v>
      </c>
      <c r="V1562">
        <v>5.9</v>
      </c>
      <c r="W1562">
        <v>7.8529999999999998</v>
      </c>
    </row>
    <row r="1563" spans="1:23" x14ac:dyDescent="0.3">
      <c r="A1563" t="s">
        <v>4013</v>
      </c>
      <c r="B1563">
        <v>45</v>
      </c>
      <c r="C1563">
        <v>96</v>
      </c>
      <c r="D1563">
        <v>81200000</v>
      </c>
      <c r="E1563" t="s">
        <v>676</v>
      </c>
      <c r="F1563" t="s">
        <v>2559</v>
      </c>
      <c r="G1563" t="s">
        <v>4014</v>
      </c>
      <c r="H1563">
        <v>87739</v>
      </c>
      <c r="I1563">
        <v>133</v>
      </c>
      <c r="J1563" t="s">
        <v>29</v>
      </c>
      <c r="K1563" t="s">
        <v>30</v>
      </c>
      <c r="L1563">
        <v>4500000</v>
      </c>
      <c r="M1563">
        <v>1984</v>
      </c>
      <c r="N1563">
        <v>6.7</v>
      </c>
      <c r="O1563">
        <v>76700000</v>
      </c>
      <c r="S1563" t="s">
        <v>4015</v>
      </c>
      <c r="T1563">
        <v>90</v>
      </c>
      <c r="U1563">
        <v>5.9</v>
      </c>
      <c r="V1563">
        <v>5.9</v>
      </c>
      <c r="W1563">
        <v>7.8529999999999998</v>
      </c>
    </row>
    <row r="1564" spans="1:23" x14ac:dyDescent="0.3">
      <c r="A1564" t="s">
        <v>518</v>
      </c>
      <c r="B1564">
        <v>145</v>
      </c>
      <c r="C1564">
        <v>103</v>
      </c>
      <c r="D1564">
        <v>106694016</v>
      </c>
      <c r="E1564" t="s">
        <v>338</v>
      </c>
      <c r="F1564" t="s">
        <v>44</v>
      </c>
      <c r="G1564" t="s">
        <v>4016</v>
      </c>
      <c r="H1564">
        <v>123940</v>
      </c>
      <c r="I1564">
        <v>337</v>
      </c>
      <c r="J1564" t="s">
        <v>29</v>
      </c>
      <c r="K1564" t="s">
        <v>30</v>
      </c>
      <c r="L1564">
        <v>30000000</v>
      </c>
      <c r="M1564">
        <v>1999</v>
      </c>
      <c r="N1564">
        <v>6.7</v>
      </c>
      <c r="O1564">
        <v>76694016</v>
      </c>
      <c r="S1564" t="s">
        <v>4017</v>
      </c>
      <c r="T1564">
        <v>90</v>
      </c>
      <c r="U1564">
        <v>5.9</v>
      </c>
      <c r="V1564">
        <v>5.9</v>
      </c>
      <c r="W1564">
        <v>7.8529999999999998</v>
      </c>
    </row>
    <row r="1565" spans="1:23" x14ac:dyDescent="0.3">
      <c r="A1565" t="s">
        <v>2493</v>
      </c>
      <c r="B1565">
        <v>418</v>
      </c>
      <c r="C1565">
        <v>107</v>
      </c>
      <c r="D1565">
        <v>101470202</v>
      </c>
      <c r="E1565" t="s">
        <v>1699</v>
      </c>
      <c r="F1565" t="s">
        <v>2300</v>
      </c>
      <c r="G1565" t="s">
        <v>4018</v>
      </c>
      <c r="H1565">
        <v>310540</v>
      </c>
      <c r="I1565">
        <v>669</v>
      </c>
      <c r="J1565" t="s">
        <v>29</v>
      </c>
      <c r="K1565" t="s">
        <v>30</v>
      </c>
      <c r="L1565">
        <v>32000000</v>
      </c>
      <c r="M1565">
        <v>2013</v>
      </c>
      <c r="N1565">
        <v>6.7</v>
      </c>
      <c r="O1565">
        <v>69470202</v>
      </c>
      <c r="S1565" t="s">
        <v>2166</v>
      </c>
      <c r="T1565">
        <v>89.5</v>
      </c>
      <c r="U1565">
        <v>5.9</v>
      </c>
      <c r="V1565">
        <v>5.9</v>
      </c>
      <c r="W1565">
        <v>7.8529999999999998</v>
      </c>
    </row>
    <row r="1566" spans="1:23" x14ac:dyDescent="0.3">
      <c r="A1566" t="s">
        <v>1526</v>
      </c>
      <c r="B1566">
        <v>459</v>
      </c>
      <c r="C1566">
        <v>139</v>
      </c>
      <c r="D1566">
        <v>150832203</v>
      </c>
      <c r="E1566" t="s">
        <v>327</v>
      </c>
      <c r="F1566" t="s">
        <v>351</v>
      </c>
      <c r="G1566" t="s">
        <v>4019</v>
      </c>
      <c r="H1566">
        <v>341058</v>
      </c>
      <c r="I1566">
        <v>713</v>
      </c>
      <c r="J1566" t="s">
        <v>29</v>
      </c>
      <c r="K1566" t="s">
        <v>30</v>
      </c>
      <c r="L1566">
        <v>85000000</v>
      </c>
      <c r="M1566">
        <v>2014</v>
      </c>
      <c r="N1566">
        <v>6.7</v>
      </c>
      <c r="O1566">
        <v>65832203</v>
      </c>
      <c r="S1566" t="s">
        <v>2166</v>
      </c>
      <c r="T1566">
        <v>89.5</v>
      </c>
      <c r="U1566">
        <v>5.9</v>
      </c>
      <c r="V1566">
        <v>5.9</v>
      </c>
      <c r="W1566">
        <v>7.8529999999999998</v>
      </c>
    </row>
    <row r="1567" spans="1:23" x14ac:dyDescent="0.3">
      <c r="A1567" t="s">
        <v>3144</v>
      </c>
      <c r="B1567">
        <v>316</v>
      </c>
      <c r="C1567">
        <v>110</v>
      </c>
      <c r="D1567">
        <v>134568845</v>
      </c>
      <c r="E1567" t="s">
        <v>4020</v>
      </c>
      <c r="F1567" t="s">
        <v>1148</v>
      </c>
      <c r="G1567" t="s">
        <v>4021</v>
      </c>
      <c r="H1567">
        <v>299852</v>
      </c>
      <c r="I1567">
        <v>713</v>
      </c>
      <c r="J1567" t="s">
        <v>29</v>
      </c>
      <c r="K1567" t="s">
        <v>30</v>
      </c>
      <c r="L1567">
        <v>75000000</v>
      </c>
      <c r="M1567">
        <v>2008</v>
      </c>
      <c r="N1567">
        <v>6.7</v>
      </c>
      <c r="O1567">
        <v>59568845</v>
      </c>
      <c r="S1567" t="s">
        <v>4022</v>
      </c>
      <c r="T1567">
        <v>89</v>
      </c>
      <c r="U1567">
        <v>5.9</v>
      </c>
      <c r="V1567">
        <v>5.9</v>
      </c>
      <c r="W1567">
        <v>7.8529999999999998</v>
      </c>
    </row>
    <row r="1568" spans="1:23" x14ac:dyDescent="0.3">
      <c r="A1568" t="s">
        <v>753</v>
      </c>
      <c r="B1568">
        <v>276</v>
      </c>
      <c r="C1568">
        <v>115</v>
      </c>
      <c r="D1568">
        <v>206456431</v>
      </c>
      <c r="E1568" t="s">
        <v>4023</v>
      </c>
      <c r="F1568" t="s">
        <v>482</v>
      </c>
      <c r="G1568" t="s">
        <v>4024</v>
      </c>
      <c r="H1568">
        <v>320284</v>
      </c>
      <c r="I1568">
        <v>1361</v>
      </c>
      <c r="J1568" t="s">
        <v>29</v>
      </c>
      <c r="K1568" t="s">
        <v>30</v>
      </c>
      <c r="L1568">
        <v>150000000</v>
      </c>
      <c r="M1568">
        <v>2005</v>
      </c>
      <c r="N1568">
        <v>6.7</v>
      </c>
      <c r="O1568">
        <v>56456431</v>
      </c>
      <c r="S1568" t="s">
        <v>4025</v>
      </c>
      <c r="T1568">
        <v>86</v>
      </c>
      <c r="U1568">
        <v>5.9</v>
      </c>
      <c r="V1568">
        <v>5.9</v>
      </c>
      <c r="W1568">
        <v>7.8529999999999998</v>
      </c>
    </row>
    <row r="1569" spans="1:23" x14ac:dyDescent="0.3">
      <c r="A1569" t="s">
        <v>3500</v>
      </c>
      <c r="B1569">
        <v>233</v>
      </c>
      <c r="C1569">
        <v>122</v>
      </c>
      <c r="D1569">
        <v>75072454</v>
      </c>
      <c r="E1569" t="s">
        <v>3732</v>
      </c>
      <c r="F1569" t="s">
        <v>1729</v>
      </c>
      <c r="G1569" t="s">
        <v>4026</v>
      </c>
      <c r="H1569">
        <v>96569</v>
      </c>
      <c r="I1569">
        <v>522</v>
      </c>
      <c r="J1569" t="s">
        <v>29</v>
      </c>
      <c r="K1569" t="s">
        <v>30</v>
      </c>
      <c r="L1569">
        <v>20000000</v>
      </c>
      <c r="M1569">
        <v>2005</v>
      </c>
      <c r="N1569">
        <v>6.7</v>
      </c>
      <c r="O1569">
        <v>55072454</v>
      </c>
      <c r="S1569" t="s">
        <v>4027</v>
      </c>
      <c r="T1569">
        <v>84</v>
      </c>
      <c r="U1569">
        <v>5.9</v>
      </c>
      <c r="V1569">
        <v>5.9</v>
      </c>
      <c r="W1569">
        <v>7.8529999999999998</v>
      </c>
    </row>
    <row r="1570" spans="1:23" x14ac:dyDescent="0.3">
      <c r="A1570" t="s">
        <v>4028</v>
      </c>
      <c r="B1570">
        <v>56</v>
      </c>
      <c r="C1570">
        <v>123</v>
      </c>
      <c r="D1570">
        <v>70492685</v>
      </c>
      <c r="E1570" t="s">
        <v>73</v>
      </c>
      <c r="F1570" t="s">
        <v>4029</v>
      </c>
      <c r="G1570" t="s">
        <v>4030</v>
      </c>
      <c r="H1570">
        <v>11600</v>
      </c>
      <c r="I1570">
        <v>64</v>
      </c>
      <c r="J1570" t="s">
        <v>29</v>
      </c>
      <c r="K1570" t="s">
        <v>30</v>
      </c>
      <c r="L1570">
        <v>17000000</v>
      </c>
      <c r="M1570">
        <v>2013</v>
      </c>
      <c r="N1570">
        <v>6.7</v>
      </c>
      <c r="O1570">
        <v>53492685</v>
      </c>
      <c r="S1570" t="s">
        <v>4031</v>
      </c>
      <c r="T1570">
        <v>84</v>
      </c>
      <c r="U1570">
        <v>5.9</v>
      </c>
      <c r="V1570">
        <v>5.9</v>
      </c>
      <c r="W1570">
        <v>7.8529999999999998</v>
      </c>
    </row>
    <row r="1571" spans="1:23" x14ac:dyDescent="0.3">
      <c r="A1571" t="s">
        <v>59</v>
      </c>
      <c r="B1571">
        <v>75</v>
      </c>
      <c r="C1571">
        <v>142</v>
      </c>
      <c r="D1571">
        <v>119654900</v>
      </c>
      <c r="E1571" t="s">
        <v>4023</v>
      </c>
      <c r="F1571" t="s">
        <v>313</v>
      </c>
      <c r="G1571" t="s">
        <v>4032</v>
      </c>
      <c r="H1571">
        <v>182802</v>
      </c>
      <c r="I1571">
        <v>363</v>
      </c>
      <c r="J1571" t="s">
        <v>29</v>
      </c>
      <c r="K1571" t="s">
        <v>30</v>
      </c>
      <c r="L1571">
        <v>70000000</v>
      </c>
      <c r="M1571">
        <v>1991</v>
      </c>
      <c r="N1571">
        <v>6.7</v>
      </c>
      <c r="O1571">
        <v>49654900</v>
      </c>
      <c r="S1571" t="s">
        <v>4033</v>
      </c>
      <c r="T1571">
        <v>83</v>
      </c>
      <c r="U1571">
        <v>5.9</v>
      </c>
      <c r="V1571">
        <v>5.9</v>
      </c>
      <c r="W1571">
        <v>7.8529999999999998</v>
      </c>
    </row>
    <row r="1572" spans="1:23" x14ac:dyDescent="0.3">
      <c r="A1572" t="s">
        <v>1897</v>
      </c>
      <c r="B1572">
        <v>39</v>
      </c>
      <c r="C1572">
        <v>119</v>
      </c>
      <c r="D1572">
        <v>92115211</v>
      </c>
      <c r="E1572" t="s">
        <v>140</v>
      </c>
      <c r="F1572" t="s">
        <v>4034</v>
      </c>
      <c r="G1572" t="s">
        <v>4035</v>
      </c>
      <c r="H1572">
        <v>45798</v>
      </c>
      <c r="I1572">
        <v>94</v>
      </c>
      <c r="J1572" t="s">
        <v>29</v>
      </c>
      <c r="K1572" t="s">
        <v>30</v>
      </c>
      <c r="L1572">
        <v>45000000</v>
      </c>
      <c r="M1572">
        <v>1994</v>
      </c>
      <c r="N1572">
        <v>6.7</v>
      </c>
      <c r="O1572">
        <v>47115211</v>
      </c>
      <c r="S1572" t="s">
        <v>4036</v>
      </c>
      <c r="T1572">
        <v>82</v>
      </c>
      <c r="U1572">
        <v>5.9</v>
      </c>
      <c r="V1572">
        <v>5.9</v>
      </c>
      <c r="W1572">
        <v>7.8529999999999998</v>
      </c>
    </row>
    <row r="1573" spans="1:23" x14ac:dyDescent="0.3">
      <c r="A1573" t="s">
        <v>2388</v>
      </c>
      <c r="B1573">
        <v>168</v>
      </c>
      <c r="C1573">
        <v>97</v>
      </c>
      <c r="D1573">
        <v>71500556</v>
      </c>
      <c r="E1573" t="s">
        <v>699</v>
      </c>
      <c r="F1573" t="s">
        <v>656</v>
      </c>
      <c r="G1573" t="s">
        <v>4037</v>
      </c>
      <c r="H1573">
        <v>171568</v>
      </c>
      <c r="I1573">
        <v>571</v>
      </c>
      <c r="J1573" t="s">
        <v>29</v>
      </c>
      <c r="K1573" t="s">
        <v>200</v>
      </c>
      <c r="L1573">
        <v>26000000</v>
      </c>
      <c r="M1573">
        <v>2001</v>
      </c>
      <c r="N1573">
        <v>6.7</v>
      </c>
      <c r="O1573">
        <v>45500556</v>
      </c>
      <c r="S1573" t="s">
        <v>4038</v>
      </c>
      <c r="T1573">
        <v>81</v>
      </c>
      <c r="U1573">
        <v>5.9</v>
      </c>
      <c r="V1573">
        <v>5.9</v>
      </c>
      <c r="W1573">
        <v>7.8529999999999998</v>
      </c>
    </row>
    <row r="1574" spans="1:23" x14ac:dyDescent="0.3">
      <c r="A1574" t="s">
        <v>2266</v>
      </c>
      <c r="B1574">
        <v>145</v>
      </c>
      <c r="C1574">
        <v>128</v>
      </c>
      <c r="D1574">
        <v>124590960</v>
      </c>
      <c r="E1574" t="s">
        <v>699</v>
      </c>
      <c r="F1574" t="s">
        <v>106</v>
      </c>
      <c r="G1574" t="s">
        <v>4039</v>
      </c>
      <c r="H1574">
        <v>91092</v>
      </c>
      <c r="I1574">
        <v>402</v>
      </c>
      <c r="J1574" t="s">
        <v>29</v>
      </c>
      <c r="K1574" t="s">
        <v>30</v>
      </c>
      <c r="L1574">
        <v>80000000</v>
      </c>
      <c r="M1574">
        <v>2003</v>
      </c>
      <c r="N1574">
        <v>6.7</v>
      </c>
      <c r="O1574">
        <v>44590960</v>
      </c>
      <c r="S1574" t="s">
        <v>4040</v>
      </c>
      <c r="T1574">
        <v>76</v>
      </c>
      <c r="U1574">
        <v>5.9</v>
      </c>
      <c r="V1574">
        <v>5.9</v>
      </c>
      <c r="W1574">
        <v>7.8529999999999998</v>
      </c>
    </row>
    <row r="1575" spans="1:23" x14ac:dyDescent="0.3">
      <c r="A1575" t="s">
        <v>1948</v>
      </c>
      <c r="B1575">
        <v>219</v>
      </c>
      <c r="C1575">
        <v>117</v>
      </c>
      <c r="D1575">
        <v>118823091</v>
      </c>
      <c r="E1575" t="s">
        <v>4041</v>
      </c>
      <c r="F1575" t="s">
        <v>4042</v>
      </c>
      <c r="G1575" t="s">
        <v>4043</v>
      </c>
      <c r="H1575">
        <v>98693</v>
      </c>
      <c r="I1575">
        <v>401</v>
      </c>
      <c r="J1575" t="s">
        <v>29</v>
      </c>
      <c r="K1575" t="s">
        <v>30</v>
      </c>
      <c r="L1575">
        <v>75000000</v>
      </c>
      <c r="M1575">
        <v>2007</v>
      </c>
      <c r="N1575">
        <v>6.7</v>
      </c>
      <c r="O1575">
        <v>43823091</v>
      </c>
      <c r="S1575" t="s">
        <v>4044</v>
      </c>
      <c r="T1575">
        <v>121</v>
      </c>
      <c r="U1575">
        <v>5.85</v>
      </c>
      <c r="V1575">
        <v>5.9</v>
      </c>
      <c r="W1575">
        <v>7.8529999999999998</v>
      </c>
    </row>
    <row r="1576" spans="1:23" x14ac:dyDescent="0.3">
      <c r="A1576" t="s">
        <v>1106</v>
      </c>
      <c r="B1576">
        <v>184</v>
      </c>
      <c r="C1576">
        <v>115</v>
      </c>
      <c r="D1576">
        <v>71346930</v>
      </c>
      <c r="E1576" t="s">
        <v>1294</v>
      </c>
      <c r="F1576" t="s">
        <v>4045</v>
      </c>
      <c r="G1576" t="s">
        <v>4046</v>
      </c>
      <c r="H1576">
        <v>78008</v>
      </c>
      <c r="I1576">
        <v>160</v>
      </c>
      <c r="J1576" t="s">
        <v>29</v>
      </c>
      <c r="K1576" t="s">
        <v>30</v>
      </c>
      <c r="L1576">
        <v>28000000</v>
      </c>
      <c r="M1576">
        <v>2013</v>
      </c>
      <c r="N1576">
        <v>6.7</v>
      </c>
      <c r="O1576">
        <v>43346930</v>
      </c>
      <c r="S1576" t="s">
        <v>4044</v>
      </c>
      <c r="T1576">
        <v>121</v>
      </c>
      <c r="U1576">
        <v>5.85</v>
      </c>
      <c r="V1576">
        <v>5.9</v>
      </c>
      <c r="W1576">
        <v>7.8529999999999998</v>
      </c>
    </row>
    <row r="1577" spans="1:23" x14ac:dyDescent="0.3">
      <c r="A1577" t="s">
        <v>2401</v>
      </c>
      <c r="B1577">
        <v>229</v>
      </c>
      <c r="C1577">
        <v>93</v>
      </c>
      <c r="D1577">
        <v>54724272</v>
      </c>
      <c r="E1577" t="s">
        <v>338</v>
      </c>
      <c r="F1577" t="s">
        <v>4047</v>
      </c>
      <c r="G1577" t="s">
        <v>4048</v>
      </c>
      <c r="H1577">
        <v>157051</v>
      </c>
      <c r="I1577">
        <v>261</v>
      </c>
      <c r="J1577" t="s">
        <v>29</v>
      </c>
      <c r="K1577" t="s">
        <v>30</v>
      </c>
      <c r="L1577">
        <v>12000000</v>
      </c>
      <c r="M1577">
        <v>2012</v>
      </c>
      <c r="N1577">
        <v>6.7</v>
      </c>
      <c r="O1577">
        <v>42724272</v>
      </c>
      <c r="S1577" t="s">
        <v>3511</v>
      </c>
      <c r="T1577">
        <v>120</v>
      </c>
      <c r="U1577">
        <v>6.25</v>
      </c>
      <c r="V1577">
        <v>5.9</v>
      </c>
      <c r="W1577">
        <v>7.8529999999999998</v>
      </c>
    </row>
    <row r="1578" spans="1:23" x14ac:dyDescent="0.3">
      <c r="A1578" t="s">
        <v>2316</v>
      </c>
      <c r="B1578">
        <v>165</v>
      </c>
      <c r="C1578">
        <v>94</v>
      </c>
      <c r="D1578">
        <v>177343675</v>
      </c>
      <c r="E1578" t="s">
        <v>4049</v>
      </c>
      <c r="F1578" t="s">
        <v>4050</v>
      </c>
      <c r="G1578" t="s">
        <v>4051</v>
      </c>
      <c r="H1578">
        <v>70121</v>
      </c>
      <c r="I1578">
        <v>214</v>
      </c>
      <c r="J1578" t="s">
        <v>29</v>
      </c>
      <c r="K1578" t="s">
        <v>30</v>
      </c>
      <c r="L1578">
        <v>135000000</v>
      </c>
      <c r="M1578">
        <v>2015</v>
      </c>
      <c r="N1578">
        <v>6.7</v>
      </c>
      <c r="O1578">
        <v>42343675</v>
      </c>
      <c r="S1578" t="s">
        <v>4052</v>
      </c>
      <c r="T1578">
        <v>100</v>
      </c>
      <c r="U1578">
        <v>6.1</v>
      </c>
      <c r="V1578">
        <v>5.87</v>
      </c>
      <c r="W1578">
        <v>7.8529999999999998</v>
      </c>
    </row>
    <row r="1579" spans="1:23" x14ac:dyDescent="0.3">
      <c r="A1579" t="s">
        <v>2316</v>
      </c>
      <c r="B1579">
        <v>165</v>
      </c>
      <c r="C1579">
        <v>94</v>
      </c>
      <c r="D1579">
        <v>177343675</v>
      </c>
      <c r="E1579" t="s">
        <v>4049</v>
      </c>
      <c r="F1579" t="s">
        <v>4050</v>
      </c>
      <c r="G1579" t="s">
        <v>4051</v>
      </c>
      <c r="H1579">
        <v>70133</v>
      </c>
      <c r="I1579">
        <v>214</v>
      </c>
      <c r="J1579" t="s">
        <v>29</v>
      </c>
      <c r="K1579" t="s">
        <v>30</v>
      </c>
      <c r="L1579">
        <v>135000000</v>
      </c>
      <c r="M1579">
        <v>2015</v>
      </c>
      <c r="N1579">
        <v>6.7</v>
      </c>
      <c r="O1579">
        <v>42343675</v>
      </c>
      <c r="S1579" t="s">
        <v>4052</v>
      </c>
      <c r="T1579">
        <v>100</v>
      </c>
      <c r="U1579">
        <v>6.1</v>
      </c>
      <c r="V1579">
        <v>5.87</v>
      </c>
      <c r="W1579">
        <v>7.8529999999999998</v>
      </c>
    </row>
    <row r="1580" spans="1:23" x14ac:dyDescent="0.3">
      <c r="A1580" t="s">
        <v>2316</v>
      </c>
      <c r="B1580">
        <v>165</v>
      </c>
      <c r="C1580">
        <v>94</v>
      </c>
      <c r="D1580">
        <v>177343675</v>
      </c>
      <c r="E1580" t="s">
        <v>4049</v>
      </c>
      <c r="F1580" t="s">
        <v>4050</v>
      </c>
      <c r="G1580" t="s">
        <v>4051</v>
      </c>
      <c r="H1580">
        <v>70136</v>
      </c>
      <c r="I1580">
        <v>214</v>
      </c>
      <c r="J1580" t="s">
        <v>29</v>
      </c>
      <c r="K1580" t="s">
        <v>30</v>
      </c>
      <c r="L1580">
        <v>135000000</v>
      </c>
      <c r="M1580">
        <v>2015</v>
      </c>
      <c r="N1580">
        <v>6.7</v>
      </c>
      <c r="O1580">
        <v>42343675</v>
      </c>
      <c r="S1580" t="s">
        <v>4053</v>
      </c>
      <c r="T1580">
        <v>116.5</v>
      </c>
      <c r="U1580">
        <v>5.85</v>
      </c>
      <c r="V1580">
        <v>5.85</v>
      </c>
      <c r="W1580">
        <v>7.8529999999999998</v>
      </c>
    </row>
    <row r="1581" spans="1:23" x14ac:dyDescent="0.3">
      <c r="A1581" t="s">
        <v>1668</v>
      </c>
      <c r="B1581">
        <v>65</v>
      </c>
      <c r="C1581">
        <v>124</v>
      </c>
      <c r="D1581">
        <v>91030827</v>
      </c>
      <c r="E1581" t="s">
        <v>73</v>
      </c>
      <c r="F1581" t="s">
        <v>2153</v>
      </c>
      <c r="G1581" t="s">
        <v>4054</v>
      </c>
      <c r="H1581">
        <v>46482</v>
      </c>
      <c r="I1581">
        <v>252</v>
      </c>
      <c r="J1581" t="s">
        <v>29</v>
      </c>
      <c r="K1581" t="s">
        <v>30</v>
      </c>
      <c r="L1581">
        <v>50000000</v>
      </c>
      <c r="M1581">
        <v>1998</v>
      </c>
      <c r="N1581">
        <v>6.7</v>
      </c>
      <c r="O1581">
        <v>41030827</v>
      </c>
      <c r="S1581" t="s">
        <v>2267</v>
      </c>
      <c r="T1581">
        <v>101</v>
      </c>
      <c r="U1581">
        <v>5.85</v>
      </c>
      <c r="V1581">
        <v>5.85</v>
      </c>
      <c r="W1581">
        <v>7.8529999999999998</v>
      </c>
    </row>
    <row r="1582" spans="1:23" x14ac:dyDescent="0.3">
      <c r="A1582" t="s">
        <v>1356</v>
      </c>
      <c r="B1582">
        <v>285</v>
      </c>
      <c r="C1582">
        <v>94</v>
      </c>
      <c r="D1582">
        <v>51872378</v>
      </c>
      <c r="E1582" t="s">
        <v>543</v>
      </c>
      <c r="F1582" t="s">
        <v>4055</v>
      </c>
      <c r="G1582" t="s">
        <v>4056</v>
      </c>
      <c r="H1582">
        <v>88241</v>
      </c>
      <c r="I1582">
        <v>266</v>
      </c>
      <c r="J1582" t="s">
        <v>29</v>
      </c>
      <c r="K1582" t="s">
        <v>30</v>
      </c>
      <c r="L1582">
        <v>13000000</v>
      </c>
      <c r="M1582">
        <v>2013</v>
      </c>
      <c r="N1582">
        <v>6.7</v>
      </c>
      <c r="O1582">
        <v>38872378</v>
      </c>
      <c r="S1582" t="s">
        <v>2267</v>
      </c>
      <c r="T1582">
        <v>101</v>
      </c>
      <c r="U1582">
        <v>5.85</v>
      </c>
      <c r="V1582">
        <v>5.85</v>
      </c>
      <c r="W1582">
        <v>7.8529999999999998</v>
      </c>
    </row>
    <row r="1583" spans="1:23" x14ac:dyDescent="0.3">
      <c r="A1583" t="s">
        <v>989</v>
      </c>
      <c r="B1583">
        <v>120</v>
      </c>
      <c r="C1583">
        <v>120</v>
      </c>
      <c r="D1583">
        <v>43800000</v>
      </c>
      <c r="E1583" t="s">
        <v>715</v>
      </c>
      <c r="F1583" t="s">
        <v>3104</v>
      </c>
      <c r="G1583" t="s">
        <v>4057</v>
      </c>
      <c r="H1583">
        <v>74249</v>
      </c>
      <c r="I1583">
        <v>276</v>
      </c>
      <c r="J1583" t="s">
        <v>29</v>
      </c>
      <c r="K1583" t="s">
        <v>200</v>
      </c>
      <c r="L1583">
        <v>7200000</v>
      </c>
      <c r="M1583">
        <v>1971</v>
      </c>
      <c r="N1583">
        <v>6.7</v>
      </c>
      <c r="O1583">
        <v>36600000</v>
      </c>
      <c r="S1583" t="s">
        <v>1468</v>
      </c>
      <c r="T1583">
        <v>99</v>
      </c>
      <c r="U1583">
        <v>5.8</v>
      </c>
      <c r="V1583">
        <v>5.85</v>
      </c>
      <c r="W1583">
        <v>7.8529999999999998</v>
      </c>
    </row>
    <row r="1584" spans="1:23" x14ac:dyDescent="0.3">
      <c r="A1584" t="s">
        <v>1713</v>
      </c>
      <c r="B1584">
        <v>129</v>
      </c>
      <c r="C1584">
        <v>98</v>
      </c>
      <c r="D1584">
        <v>57262492</v>
      </c>
      <c r="E1584" t="s">
        <v>338</v>
      </c>
      <c r="F1584" t="s">
        <v>55</v>
      </c>
      <c r="G1584" t="s">
        <v>4058</v>
      </c>
      <c r="H1584">
        <v>90374</v>
      </c>
      <c r="I1584">
        <v>318</v>
      </c>
      <c r="J1584" t="s">
        <v>29</v>
      </c>
      <c r="K1584" t="s">
        <v>30</v>
      </c>
      <c r="L1584">
        <v>24000000</v>
      </c>
      <c r="M1584">
        <v>2000</v>
      </c>
      <c r="N1584">
        <v>6.7</v>
      </c>
      <c r="O1584">
        <v>33262492</v>
      </c>
      <c r="S1584" t="s">
        <v>1468</v>
      </c>
      <c r="T1584">
        <v>99</v>
      </c>
      <c r="U1584">
        <v>5.8</v>
      </c>
      <c r="V1584">
        <v>5.85</v>
      </c>
      <c r="W1584">
        <v>7.8529999999999998</v>
      </c>
    </row>
    <row r="1585" spans="1:23" x14ac:dyDescent="0.3">
      <c r="A1585" t="s">
        <v>2332</v>
      </c>
      <c r="B1585">
        <v>44</v>
      </c>
      <c r="C1585">
        <v>152</v>
      </c>
      <c r="D1585">
        <v>36000000</v>
      </c>
      <c r="E1585" t="s">
        <v>2200</v>
      </c>
      <c r="F1585" t="s">
        <v>4059</v>
      </c>
      <c r="G1585" t="s">
        <v>4060</v>
      </c>
      <c r="H1585">
        <v>9456</v>
      </c>
      <c r="I1585">
        <v>107</v>
      </c>
      <c r="J1585" t="s">
        <v>29</v>
      </c>
      <c r="K1585" t="s">
        <v>30</v>
      </c>
      <c r="L1585">
        <v>4000000</v>
      </c>
      <c r="M1585">
        <v>1952</v>
      </c>
      <c r="N1585">
        <v>6.7</v>
      </c>
      <c r="O1585">
        <v>32000000</v>
      </c>
      <c r="S1585" t="s">
        <v>4061</v>
      </c>
      <c r="T1585">
        <v>90.5</v>
      </c>
      <c r="U1585">
        <v>5.85</v>
      </c>
      <c r="V1585">
        <v>5.85</v>
      </c>
      <c r="W1585">
        <v>7.8529999999999998</v>
      </c>
    </row>
    <row r="1586" spans="1:23" x14ac:dyDescent="0.3">
      <c r="A1586" t="s">
        <v>4062</v>
      </c>
      <c r="B1586">
        <v>211</v>
      </c>
      <c r="C1586">
        <v>98</v>
      </c>
      <c r="D1586">
        <v>53302314</v>
      </c>
      <c r="E1586" t="s">
        <v>840</v>
      </c>
      <c r="F1586" t="s">
        <v>4063</v>
      </c>
      <c r="G1586" t="s">
        <v>4064</v>
      </c>
      <c r="H1586">
        <v>181058</v>
      </c>
      <c r="I1586">
        <v>674</v>
      </c>
      <c r="J1586" t="s">
        <v>29</v>
      </c>
      <c r="K1586" t="s">
        <v>30</v>
      </c>
      <c r="L1586">
        <v>23000000</v>
      </c>
      <c r="M1586">
        <v>2000</v>
      </c>
      <c r="N1586">
        <v>6.7</v>
      </c>
      <c r="O1586">
        <v>30302314</v>
      </c>
      <c r="S1586" t="s">
        <v>4065</v>
      </c>
      <c r="T1586">
        <v>100</v>
      </c>
      <c r="U1586">
        <v>5.9</v>
      </c>
      <c r="V1586">
        <v>5.83</v>
      </c>
      <c r="W1586">
        <v>7.8529999999999998</v>
      </c>
    </row>
    <row r="1587" spans="1:23" x14ac:dyDescent="0.3">
      <c r="A1587" t="s">
        <v>2272</v>
      </c>
      <c r="B1587">
        <v>167</v>
      </c>
      <c r="C1587">
        <v>89</v>
      </c>
      <c r="D1587">
        <v>179982968</v>
      </c>
      <c r="E1587" t="s">
        <v>1440</v>
      </c>
      <c r="F1587" t="s">
        <v>2776</v>
      </c>
      <c r="G1587" t="s">
        <v>4066</v>
      </c>
      <c r="H1587">
        <v>146019</v>
      </c>
      <c r="I1587">
        <v>119</v>
      </c>
      <c r="J1587" t="s">
        <v>29</v>
      </c>
      <c r="K1587" t="s">
        <v>30</v>
      </c>
      <c r="L1587">
        <v>150000000</v>
      </c>
      <c r="M1587">
        <v>2008</v>
      </c>
      <c r="N1587">
        <v>6.7</v>
      </c>
      <c r="O1587">
        <v>29982968</v>
      </c>
      <c r="S1587" t="s">
        <v>4065</v>
      </c>
      <c r="T1587">
        <v>100</v>
      </c>
      <c r="U1587">
        <v>5.9</v>
      </c>
      <c r="V1587">
        <v>5.83</v>
      </c>
      <c r="W1587">
        <v>7.8529999999999998</v>
      </c>
    </row>
    <row r="1588" spans="1:23" x14ac:dyDescent="0.3">
      <c r="A1588" t="s">
        <v>1995</v>
      </c>
      <c r="B1588">
        <v>350</v>
      </c>
      <c r="C1588">
        <v>119</v>
      </c>
      <c r="D1588">
        <v>179883016</v>
      </c>
      <c r="E1588" t="s">
        <v>693</v>
      </c>
      <c r="F1588" t="s">
        <v>565</v>
      </c>
      <c r="G1588" t="s">
        <v>4067</v>
      </c>
      <c r="H1588">
        <v>361924</v>
      </c>
      <c r="I1588">
        <v>641</v>
      </c>
      <c r="J1588" t="s">
        <v>29</v>
      </c>
      <c r="K1588" t="s">
        <v>30</v>
      </c>
      <c r="L1588">
        <v>150000000</v>
      </c>
      <c r="M1588">
        <v>2009</v>
      </c>
      <c r="N1588">
        <v>6.7</v>
      </c>
      <c r="O1588">
        <v>29883016</v>
      </c>
      <c r="S1588" t="s">
        <v>4013</v>
      </c>
      <c r="T1588">
        <v>99.5</v>
      </c>
      <c r="U1588">
        <v>6.4</v>
      </c>
      <c r="V1588">
        <v>5.83</v>
      </c>
      <c r="W1588">
        <v>7.8529999999999998</v>
      </c>
    </row>
    <row r="1589" spans="1:23" x14ac:dyDescent="0.3">
      <c r="A1589" t="s">
        <v>2436</v>
      </c>
      <c r="B1589">
        <v>26</v>
      </c>
      <c r="C1589">
        <v>75</v>
      </c>
      <c r="D1589">
        <v>32230907</v>
      </c>
      <c r="E1589" t="s">
        <v>4068</v>
      </c>
      <c r="F1589" t="s">
        <v>4069</v>
      </c>
      <c r="G1589" t="s">
        <v>4070</v>
      </c>
      <c r="H1589">
        <v>6062</v>
      </c>
      <c r="I1589">
        <v>30</v>
      </c>
      <c r="J1589" t="s">
        <v>29</v>
      </c>
      <c r="K1589" t="s">
        <v>30</v>
      </c>
      <c r="L1589">
        <v>2500000</v>
      </c>
      <c r="M1589">
        <v>2013</v>
      </c>
      <c r="N1589">
        <v>6.7</v>
      </c>
      <c r="O1589">
        <v>29730907</v>
      </c>
      <c r="S1589" t="s">
        <v>4013</v>
      </c>
      <c r="T1589">
        <v>99.5</v>
      </c>
      <c r="U1589">
        <v>6.4</v>
      </c>
      <c r="V1589">
        <v>5.83</v>
      </c>
      <c r="W1589">
        <v>7.8529999999999998</v>
      </c>
    </row>
    <row r="1590" spans="1:23" x14ac:dyDescent="0.3">
      <c r="A1590" t="s">
        <v>2961</v>
      </c>
      <c r="B1590">
        <v>161</v>
      </c>
      <c r="C1590">
        <v>112</v>
      </c>
      <c r="D1590">
        <v>32541719</v>
      </c>
      <c r="E1590" t="s">
        <v>2063</v>
      </c>
      <c r="F1590" t="s">
        <v>1768</v>
      </c>
      <c r="G1590" t="s">
        <v>4071</v>
      </c>
      <c r="H1590">
        <v>89806</v>
      </c>
      <c r="I1590">
        <v>438</v>
      </c>
      <c r="J1590" t="s">
        <v>29</v>
      </c>
      <c r="K1590" t="s">
        <v>200</v>
      </c>
      <c r="L1590">
        <v>3500159</v>
      </c>
      <c r="M1590">
        <v>2002</v>
      </c>
      <c r="N1590">
        <v>6.7</v>
      </c>
      <c r="O1590">
        <v>29041560</v>
      </c>
      <c r="S1590" t="s">
        <v>4072</v>
      </c>
      <c r="T1590">
        <v>103</v>
      </c>
      <c r="U1590">
        <v>5.8</v>
      </c>
      <c r="V1590">
        <v>5.8</v>
      </c>
      <c r="W1590">
        <v>7.8529999999999998</v>
      </c>
    </row>
    <row r="1591" spans="1:23" x14ac:dyDescent="0.3">
      <c r="A1591" t="s">
        <v>714</v>
      </c>
      <c r="B1591">
        <v>156</v>
      </c>
      <c r="C1591">
        <v>136</v>
      </c>
      <c r="D1591">
        <v>93771072</v>
      </c>
      <c r="E1591" t="s">
        <v>4073</v>
      </c>
      <c r="F1591" t="s">
        <v>136</v>
      </c>
      <c r="G1591" t="s">
        <v>4074</v>
      </c>
      <c r="H1591">
        <v>135404</v>
      </c>
      <c r="I1591">
        <v>318</v>
      </c>
      <c r="J1591" t="s">
        <v>29</v>
      </c>
      <c r="K1591" t="s">
        <v>30</v>
      </c>
      <c r="L1591">
        <v>65000000</v>
      </c>
      <c r="M1591">
        <v>1998</v>
      </c>
      <c r="N1591">
        <v>6.7</v>
      </c>
      <c r="O1591">
        <v>28771072</v>
      </c>
      <c r="S1591" t="s">
        <v>4072</v>
      </c>
      <c r="T1591">
        <v>103</v>
      </c>
      <c r="U1591">
        <v>5.8</v>
      </c>
      <c r="V1591">
        <v>5.8</v>
      </c>
      <c r="W1591">
        <v>7.8529999999999998</v>
      </c>
    </row>
    <row r="1592" spans="1:23" x14ac:dyDescent="0.3">
      <c r="A1592" t="s">
        <v>404</v>
      </c>
      <c r="B1592">
        <v>224</v>
      </c>
      <c r="C1592">
        <v>117</v>
      </c>
      <c r="D1592">
        <v>81645152</v>
      </c>
      <c r="E1592" t="s">
        <v>4075</v>
      </c>
      <c r="F1592" t="s">
        <v>3944</v>
      </c>
      <c r="G1592" t="s">
        <v>4076</v>
      </c>
      <c r="H1592">
        <v>158267</v>
      </c>
      <c r="I1592">
        <v>559</v>
      </c>
      <c r="J1592" t="s">
        <v>29</v>
      </c>
      <c r="K1592" t="s">
        <v>30</v>
      </c>
      <c r="L1592">
        <v>54000000</v>
      </c>
      <c r="M1592">
        <v>2002</v>
      </c>
      <c r="N1592">
        <v>6.7</v>
      </c>
      <c r="O1592">
        <v>27645152</v>
      </c>
      <c r="S1592" t="s">
        <v>2373</v>
      </c>
      <c r="T1592">
        <v>122</v>
      </c>
      <c r="U1592">
        <v>5.7</v>
      </c>
      <c r="V1592">
        <v>5.8</v>
      </c>
      <c r="W1592">
        <v>7.8529999999999998</v>
      </c>
    </row>
    <row r="1593" spans="1:23" x14ac:dyDescent="0.3">
      <c r="A1593" t="s">
        <v>2348</v>
      </c>
      <c r="B1593">
        <v>111</v>
      </c>
      <c r="C1593">
        <v>113</v>
      </c>
      <c r="D1593">
        <v>43601508</v>
      </c>
      <c r="E1593" t="s">
        <v>699</v>
      </c>
      <c r="F1593" t="s">
        <v>4077</v>
      </c>
      <c r="G1593" t="s">
        <v>4078</v>
      </c>
      <c r="H1593">
        <v>35718</v>
      </c>
      <c r="I1593">
        <v>317</v>
      </c>
      <c r="J1593" t="s">
        <v>29</v>
      </c>
      <c r="K1593" t="s">
        <v>30</v>
      </c>
      <c r="L1593">
        <v>18000000</v>
      </c>
      <c r="M1593">
        <v>2003</v>
      </c>
      <c r="N1593">
        <v>6.7</v>
      </c>
      <c r="O1593">
        <v>25601508</v>
      </c>
      <c r="S1593" t="s">
        <v>4079</v>
      </c>
      <c r="T1593">
        <v>121</v>
      </c>
      <c r="U1593">
        <v>5.8</v>
      </c>
      <c r="V1593">
        <v>5.8</v>
      </c>
      <c r="W1593">
        <v>7.8529999999999998</v>
      </c>
    </row>
    <row r="1594" spans="1:23" x14ac:dyDescent="0.3">
      <c r="A1594" t="s">
        <v>4028</v>
      </c>
      <c r="B1594">
        <v>32</v>
      </c>
      <c r="C1594">
        <v>120</v>
      </c>
      <c r="D1594">
        <v>34074895</v>
      </c>
      <c r="E1594" t="s">
        <v>73</v>
      </c>
      <c r="F1594" t="s">
        <v>4029</v>
      </c>
      <c r="G1594" t="s">
        <v>4080</v>
      </c>
      <c r="H1594">
        <v>6525</v>
      </c>
      <c r="I1594">
        <v>79</v>
      </c>
      <c r="J1594" t="s">
        <v>29</v>
      </c>
      <c r="K1594" t="s">
        <v>30</v>
      </c>
      <c r="L1594">
        <v>9000000</v>
      </c>
      <c r="M1594">
        <v>1999</v>
      </c>
      <c r="N1594">
        <v>6.7</v>
      </c>
      <c r="O1594">
        <v>25074895</v>
      </c>
      <c r="S1594" t="s">
        <v>4081</v>
      </c>
      <c r="T1594">
        <v>114</v>
      </c>
      <c r="U1594">
        <v>5.8</v>
      </c>
      <c r="V1594">
        <v>5.8</v>
      </c>
      <c r="W1594">
        <v>7.8529999999999998</v>
      </c>
    </row>
    <row r="1595" spans="1:23" x14ac:dyDescent="0.3">
      <c r="A1595" t="s">
        <v>2420</v>
      </c>
      <c r="B1595">
        <v>62</v>
      </c>
      <c r="C1595">
        <v>89</v>
      </c>
      <c r="D1595">
        <v>32333860</v>
      </c>
      <c r="E1595" t="s">
        <v>1259</v>
      </c>
      <c r="F1595" t="s">
        <v>4082</v>
      </c>
      <c r="G1595" t="s">
        <v>4083</v>
      </c>
      <c r="H1595">
        <v>29843</v>
      </c>
      <c r="I1595">
        <v>81</v>
      </c>
      <c r="J1595" t="s">
        <v>53</v>
      </c>
      <c r="K1595" t="s">
        <v>1119</v>
      </c>
      <c r="L1595">
        <v>7500000</v>
      </c>
      <c r="M1595">
        <v>1995</v>
      </c>
      <c r="N1595">
        <v>6.7</v>
      </c>
      <c r="O1595">
        <v>24833860</v>
      </c>
      <c r="S1595" t="s">
        <v>4084</v>
      </c>
      <c r="T1595">
        <v>106</v>
      </c>
      <c r="U1595">
        <v>5.8</v>
      </c>
      <c r="V1595">
        <v>5.8</v>
      </c>
      <c r="W1595">
        <v>7.8529999999999998</v>
      </c>
    </row>
    <row r="1596" spans="1:23" x14ac:dyDescent="0.3">
      <c r="A1596" t="s">
        <v>3451</v>
      </c>
      <c r="B1596">
        <v>110</v>
      </c>
      <c r="C1596">
        <v>114</v>
      </c>
      <c r="D1596">
        <v>78745923</v>
      </c>
      <c r="E1596" t="s">
        <v>1066</v>
      </c>
      <c r="F1596" t="s">
        <v>1302</v>
      </c>
      <c r="G1596" t="s">
        <v>4085</v>
      </c>
      <c r="H1596">
        <v>94407</v>
      </c>
      <c r="I1596">
        <v>322</v>
      </c>
      <c r="J1596" t="s">
        <v>29</v>
      </c>
      <c r="K1596" t="s">
        <v>227</v>
      </c>
      <c r="L1596">
        <v>55000000</v>
      </c>
      <c r="M1596">
        <v>1998</v>
      </c>
      <c r="N1596">
        <v>6.7</v>
      </c>
      <c r="O1596">
        <v>23745923</v>
      </c>
      <c r="S1596" t="s">
        <v>4086</v>
      </c>
      <c r="T1596">
        <v>104.5</v>
      </c>
      <c r="U1596">
        <v>5.75</v>
      </c>
      <c r="V1596">
        <v>5.8</v>
      </c>
      <c r="W1596">
        <v>7.8529999999999998</v>
      </c>
    </row>
    <row r="1597" spans="1:23" x14ac:dyDescent="0.3">
      <c r="A1597" t="s">
        <v>2203</v>
      </c>
      <c r="B1597">
        <v>166</v>
      </c>
      <c r="C1597">
        <v>90</v>
      </c>
      <c r="D1597">
        <v>31487293</v>
      </c>
      <c r="E1597" t="s">
        <v>1569</v>
      </c>
      <c r="F1597" t="s">
        <v>4087</v>
      </c>
      <c r="G1597" t="s">
        <v>4088</v>
      </c>
      <c r="H1597">
        <v>74887</v>
      </c>
      <c r="I1597">
        <v>129</v>
      </c>
      <c r="J1597" t="s">
        <v>29</v>
      </c>
      <c r="K1597" t="s">
        <v>30</v>
      </c>
      <c r="L1597">
        <v>9000000</v>
      </c>
      <c r="M1597">
        <v>2008</v>
      </c>
      <c r="N1597">
        <v>6.7</v>
      </c>
      <c r="O1597">
        <v>22487293</v>
      </c>
      <c r="S1597" t="s">
        <v>4086</v>
      </c>
      <c r="T1597">
        <v>104.5</v>
      </c>
      <c r="U1597">
        <v>5.75</v>
      </c>
      <c r="V1597">
        <v>5.8</v>
      </c>
      <c r="W1597">
        <v>7.8529999999999998</v>
      </c>
    </row>
    <row r="1598" spans="1:23" x14ac:dyDescent="0.3">
      <c r="A1598" t="s">
        <v>2556</v>
      </c>
      <c r="B1598">
        <v>105</v>
      </c>
      <c r="C1598">
        <v>130</v>
      </c>
      <c r="D1598">
        <v>51185897</v>
      </c>
      <c r="E1598" t="s">
        <v>715</v>
      </c>
      <c r="F1598" t="s">
        <v>4089</v>
      </c>
      <c r="G1598" t="s">
        <v>4090</v>
      </c>
      <c r="H1598">
        <v>69457</v>
      </c>
      <c r="I1598">
        <v>271</v>
      </c>
      <c r="J1598" t="s">
        <v>29</v>
      </c>
      <c r="K1598" t="s">
        <v>200</v>
      </c>
      <c r="L1598">
        <v>30000000</v>
      </c>
      <c r="M1598">
        <v>1987</v>
      </c>
      <c r="N1598">
        <v>6.7</v>
      </c>
      <c r="O1598">
        <v>21185897</v>
      </c>
      <c r="S1598" t="s">
        <v>4091</v>
      </c>
      <c r="T1598">
        <v>104</v>
      </c>
      <c r="U1598">
        <v>5.8</v>
      </c>
      <c r="V1598">
        <v>5.8</v>
      </c>
      <c r="W1598">
        <v>7.8529999999999998</v>
      </c>
    </row>
    <row r="1599" spans="1:23" x14ac:dyDescent="0.3">
      <c r="A1599" t="s">
        <v>1793</v>
      </c>
      <c r="B1599">
        <v>10</v>
      </c>
      <c r="C1599">
        <v>107</v>
      </c>
      <c r="D1599">
        <v>34793160</v>
      </c>
      <c r="E1599" t="s">
        <v>529</v>
      </c>
      <c r="F1599" t="s">
        <v>4092</v>
      </c>
      <c r="G1599" t="s">
        <v>4093</v>
      </c>
      <c r="H1599">
        <v>15730</v>
      </c>
      <c r="I1599">
        <v>31</v>
      </c>
      <c r="J1599" t="s">
        <v>29</v>
      </c>
      <c r="K1599" t="s">
        <v>30</v>
      </c>
      <c r="L1599">
        <v>14000000</v>
      </c>
      <c r="M1599">
        <v>1991</v>
      </c>
      <c r="N1599">
        <v>6.7</v>
      </c>
      <c r="O1599">
        <v>20793160</v>
      </c>
      <c r="S1599" t="s">
        <v>4094</v>
      </c>
      <c r="T1599">
        <v>102</v>
      </c>
      <c r="U1599">
        <v>5.8</v>
      </c>
      <c r="V1599">
        <v>5.8</v>
      </c>
      <c r="W1599">
        <v>7.8529999999999998</v>
      </c>
    </row>
    <row r="1600" spans="1:23" x14ac:dyDescent="0.3">
      <c r="A1600" t="s">
        <v>3457</v>
      </c>
      <c r="B1600">
        <v>49</v>
      </c>
      <c r="C1600">
        <v>98</v>
      </c>
      <c r="D1600">
        <v>44455658</v>
      </c>
      <c r="E1600" t="s">
        <v>1493</v>
      </c>
      <c r="F1600" t="s">
        <v>4095</v>
      </c>
      <c r="G1600" t="s">
        <v>4096</v>
      </c>
      <c r="H1600">
        <v>36253</v>
      </c>
      <c r="I1600">
        <v>92</v>
      </c>
      <c r="J1600" t="s">
        <v>29</v>
      </c>
      <c r="K1600" t="s">
        <v>30</v>
      </c>
      <c r="L1600">
        <v>25000000</v>
      </c>
      <c r="M1600">
        <v>1997</v>
      </c>
      <c r="N1600">
        <v>6.7</v>
      </c>
      <c r="O1600">
        <v>19455658</v>
      </c>
      <c r="S1600" t="s">
        <v>4097</v>
      </c>
      <c r="T1600">
        <v>102</v>
      </c>
      <c r="U1600">
        <v>5.8</v>
      </c>
      <c r="V1600">
        <v>5.8</v>
      </c>
      <c r="W1600">
        <v>7.8529999999999998</v>
      </c>
    </row>
    <row r="1601" spans="1:23" x14ac:dyDescent="0.3">
      <c r="A1601" t="s">
        <v>3111</v>
      </c>
      <c r="B1601">
        <v>246</v>
      </c>
      <c r="C1601">
        <v>90</v>
      </c>
      <c r="D1601">
        <v>149234747</v>
      </c>
      <c r="E1601" t="s">
        <v>849</v>
      </c>
      <c r="F1601" t="s">
        <v>1984</v>
      </c>
      <c r="G1601" t="s">
        <v>4098</v>
      </c>
      <c r="H1601">
        <v>114287</v>
      </c>
      <c r="I1601">
        <v>137</v>
      </c>
      <c r="J1601" t="s">
        <v>29</v>
      </c>
      <c r="K1601" t="s">
        <v>30</v>
      </c>
      <c r="L1601">
        <v>130000000</v>
      </c>
      <c r="M1601">
        <v>2011</v>
      </c>
      <c r="N1601">
        <v>6.7</v>
      </c>
      <c r="O1601">
        <v>19234747</v>
      </c>
      <c r="S1601" t="s">
        <v>4099</v>
      </c>
      <c r="T1601">
        <v>101</v>
      </c>
      <c r="U1601">
        <v>5.8</v>
      </c>
      <c r="V1601">
        <v>5.8</v>
      </c>
      <c r="W1601">
        <v>7.8529999999999998</v>
      </c>
    </row>
    <row r="1602" spans="1:23" x14ac:dyDescent="0.3">
      <c r="A1602" t="s">
        <v>996</v>
      </c>
      <c r="B1602">
        <v>265</v>
      </c>
      <c r="C1602">
        <v>116</v>
      </c>
      <c r="D1602">
        <v>119219978</v>
      </c>
      <c r="E1602" t="s">
        <v>2113</v>
      </c>
      <c r="F1602" t="s">
        <v>3495</v>
      </c>
      <c r="G1602" t="s">
        <v>4100</v>
      </c>
      <c r="H1602">
        <v>189806</v>
      </c>
      <c r="I1602">
        <v>316</v>
      </c>
      <c r="J1602" t="s">
        <v>29</v>
      </c>
      <c r="K1602" t="s">
        <v>30</v>
      </c>
      <c r="L1602">
        <v>100000000</v>
      </c>
      <c r="M1602">
        <v>2010</v>
      </c>
      <c r="N1602">
        <v>6.7</v>
      </c>
      <c r="O1602">
        <v>19219978</v>
      </c>
      <c r="S1602" t="s">
        <v>4101</v>
      </c>
      <c r="T1602">
        <v>99</v>
      </c>
      <c r="U1602">
        <v>5.8</v>
      </c>
      <c r="V1602">
        <v>5.8</v>
      </c>
      <c r="W1602">
        <v>7.8529999999999998</v>
      </c>
    </row>
    <row r="1603" spans="1:23" x14ac:dyDescent="0.3">
      <c r="A1603" t="s">
        <v>1986</v>
      </c>
      <c r="B1603">
        <v>186</v>
      </c>
      <c r="C1603">
        <v>109</v>
      </c>
      <c r="D1603">
        <v>35635046</v>
      </c>
      <c r="E1603" t="s">
        <v>39</v>
      </c>
      <c r="F1603" t="s">
        <v>468</v>
      </c>
      <c r="G1603" t="s">
        <v>4102</v>
      </c>
      <c r="H1603">
        <v>121058</v>
      </c>
      <c r="I1603">
        <v>482</v>
      </c>
      <c r="J1603" t="s">
        <v>29</v>
      </c>
      <c r="K1603" t="s">
        <v>200</v>
      </c>
      <c r="L1603">
        <v>17000000</v>
      </c>
      <c r="M1603">
        <v>2006</v>
      </c>
      <c r="N1603">
        <v>6.7</v>
      </c>
      <c r="O1603">
        <v>18635046</v>
      </c>
      <c r="S1603" t="s">
        <v>4103</v>
      </c>
      <c r="T1603">
        <v>97</v>
      </c>
      <c r="U1603">
        <v>5.8</v>
      </c>
      <c r="V1603">
        <v>5.8</v>
      </c>
      <c r="W1603">
        <v>7.8529999999999998</v>
      </c>
    </row>
    <row r="1604" spans="1:23" x14ac:dyDescent="0.3">
      <c r="A1604" t="s">
        <v>1817</v>
      </c>
      <c r="B1604">
        <v>75</v>
      </c>
      <c r="C1604">
        <v>118</v>
      </c>
      <c r="D1604">
        <v>66488090</v>
      </c>
      <c r="E1604" t="s">
        <v>140</v>
      </c>
      <c r="F1604" t="s">
        <v>837</v>
      </c>
      <c r="G1604" t="s">
        <v>4104</v>
      </c>
      <c r="H1604">
        <v>120202</v>
      </c>
      <c r="I1604">
        <v>397</v>
      </c>
      <c r="J1604" t="s">
        <v>29</v>
      </c>
      <c r="K1604" t="s">
        <v>30</v>
      </c>
      <c r="L1604">
        <v>48000000</v>
      </c>
      <c r="M1604">
        <v>1999</v>
      </c>
      <c r="N1604">
        <v>6.7</v>
      </c>
      <c r="O1604">
        <v>18488090</v>
      </c>
      <c r="S1604" t="s">
        <v>4105</v>
      </c>
      <c r="T1604">
        <v>95</v>
      </c>
      <c r="U1604">
        <v>5.8</v>
      </c>
      <c r="V1604">
        <v>5.8</v>
      </c>
      <c r="W1604">
        <v>7.8529999999999998</v>
      </c>
    </row>
    <row r="1605" spans="1:23" x14ac:dyDescent="0.3">
      <c r="A1605" t="s">
        <v>2365</v>
      </c>
      <c r="B1605">
        <v>391</v>
      </c>
      <c r="C1605">
        <v>105</v>
      </c>
      <c r="D1605">
        <v>26589953</v>
      </c>
      <c r="E1605" t="s">
        <v>1576</v>
      </c>
      <c r="F1605" t="s">
        <v>44</v>
      </c>
      <c r="G1605" t="s">
        <v>4106</v>
      </c>
      <c r="H1605">
        <v>165792</v>
      </c>
      <c r="I1605">
        <v>392</v>
      </c>
      <c r="J1605" t="s">
        <v>29</v>
      </c>
      <c r="K1605" t="s">
        <v>30</v>
      </c>
      <c r="L1605">
        <v>10500000</v>
      </c>
      <c r="M1605">
        <v>2010</v>
      </c>
      <c r="N1605">
        <v>6.7</v>
      </c>
      <c r="O1605">
        <v>16089953</v>
      </c>
      <c r="S1605" t="s">
        <v>4107</v>
      </c>
      <c r="T1605">
        <v>95</v>
      </c>
      <c r="U1605">
        <v>5.8</v>
      </c>
      <c r="V1605">
        <v>5.8</v>
      </c>
      <c r="W1605">
        <v>7.8529999999999998</v>
      </c>
    </row>
    <row r="1606" spans="1:23" x14ac:dyDescent="0.3">
      <c r="A1606" t="s">
        <v>2549</v>
      </c>
      <c r="B1606">
        <v>121</v>
      </c>
      <c r="C1606">
        <v>125</v>
      </c>
      <c r="D1606">
        <v>75764085</v>
      </c>
      <c r="E1606" t="s">
        <v>1585</v>
      </c>
      <c r="F1606" t="s">
        <v>1302</v>
      </c>
      <c r="G1606" t="s">
        <v>4108</v>
      </c>
      <c r="H1606">
        <v>85844</v>
      </c>
      <c r="I1606">
        <v>322</v>
      </c>
      <c r="J1606" t="s">
        <v>29</v>
      </c>
      <c r="K1606" t="s">
        <v>30</v>
      </c>
      <c r="L1606">
        <v>60000000</v>
      </c>
      <c r="M1606">
        <v>2000</v>
      </c>
      <c r="N1606">
        <v>6.7</v>
      </c>
      <c r="O1606">
        <v>15764085</v>
      </c>
      <c r="S1606" t="s">
        <v>4109</v>
      </c>
      <c r="T1606">
        <v>95</v>
      </c>
      <c r="U1606">
        <v>5.8</v>
      </c>
      <c r="V1606">
        <v>5.8</v>
      </c>
      <c r="W1606">
        <v>7.8529999999999998</v>
      </c>
    </row>
    <row r="1607" spans="1:23" x14ac:dyDescent="0.3">
      <c r="A1607" t="s">
        <v>2336</v>
      </c>
      <c r="B1607">
        <v>37</v>
      </c>
      <c r="C1607">
        <v>127</v>
      </c>
      <c r="D1607">
        <v>35422828</v>
      </c>
      <c r="E1607" t="s">
        <v>1222</v>
      </c>
      <c r="F1607" t="s">
        <v>4110</v>
      </c>
      <c r="G1607" t="s">
        <v>4111</v>
      </c>
      <c r="H1607">
        <v>19126</v>
      </c>
      <c r="I1607">
        <v>155</v>
      </c>
      <c r="J1607" t="s">
        <v>29</v>
      </c>
      <c r="K1607" t="s">
        <v>30</v>
      </c>
      <c r="L1607">
        <v>20000000</v>
      </c>
      <c r="M1607">
        <v>1997</v>
      </c>
      <c r="N1607">
        <v>6.7</v>
      </c>
      <c r="O1607">
        <v>15422828</v>
      </c>
      <c r="S1607" t="s">
        <v>4112</v>
      </c>
      <c r="T1607">
        <v>94</v>
      </c>
      <c r="U1607">
        <v>5.8</v>
      </c>
      <c r="V1607">
        <v>5.8</v>
      </c>
      <c r="W1607">
        <v>7.8529999999999998</v>
      </c>
    </row>
    <row r="1608" spans="1:23" x14ac:dyDescent="0.3">
      <c r="A1608" t="s">
        <v>2460</v>
      </c>
      <c r="B1608">
        <v>50</v>
      </c>
      <c r="C1608">
        <v>115</v>
      </c>
      <c r="D1608">
        <v>30127963</v>
      </c>
      <c r="E1608" t="s">
        <v>3095</v>
      </c>
      <c r="F1608" t="s">
        <v>4113</v>
      </c>
      <c r="G1608" t="s">
        <v>4114</v>
      </c>
      <c r="H1608">
        <v>12596</v>
      </c>
      <c r="I1608">
        <v>64</v>
      </c>
      <c r="J1608" t="s">
        <v>29</v>
      </c>
      <c r="K1608" t="s">
        <v>30</v>
      </c>
      <c r="L1608">
        <v>15000000</v>
      </c>
      <c r="M1608">
        <v>2014</v>
      </c>
      <c r="N1608">
        <v>6.7</v>
      </c>
      <c r="O1608">
        <v>15127963</v>
      </c>
      <c r="S1608" t="s">
        <v>4115</v>
      </c>
      <c r="T1608">
        <v>91</v>
      </c>
      <c r="U1608">
        <v>5.8</v>
      </c>
      <c r="V1608">
        <v>5.8</v>
      </c>
      <c r="W1608">
        <v>7.8529999999999998</v>
      </c>
    </row>
    <row r="1609" spans="1:23" x14ac:dyDescent="0.3">
      <c r="A1609" t="s">
        <v>2254</v>
      </c>
      <c r="B1609">
        <v>265</v>
      </c>
      <c r="C1609">
        <v>109</v>
      </c>
      <c r="D1609">
        <v>75573300</v>
      </c>
      <c r="E1609" t="s">
        <v>3713</v>
      </c>
      <c r="F1609" t="s">
        <v>837</v>
      </c>
      <c r="G1609" t="s">
        <v>4116</v>
      </c>
      <c r="H1609">
        <v>156898</v>
      </c>
      <c r="I1609">
        <v>172</v>
      </c>
      <c r="J1609" t="s">
        <v>29</v>
      </c>
      <c r="K1609" t="s">
        <v>30</v>
      </c>
      <c r="L1609">
        <v>61000000</v>
      </c>
      <c r="M1609">
        <v>2013</v>
      </c>
      <c r="N1609">
        <v>6.7</v>
      </c>
      <c r="O1609">
        <v>14573300</v>
      </c>
      <c r="S1609" t="s">
        <v>4117</v>
      </c>
      <c r="T1609">
        <v>91</v>
      </c>
      <c r="U1609">
        <v>5.8</v>
      </c>
      <c r="V1609">
        <v>5.8</v>
      </c>
      <c r="W1609">
        <v>7.8529999999999998</v>
      </c>
    </row>
    <row r="1610" spans="1:23" x14ac:dyDescent="0.3">
      <c r="A1610" t="s">
        <v>2472</v>
      </c>
      <c r="B1610">
        <v>268</v>
      </c>
      <c r="C1610">
        <v>98</v>
      </c>
      <c r="D1610">
        <v>41008532</v>
      </c>
      <c r="E1610" t="s">
        <v>208</v>
      </c>
      <c r="F1610" t="s">
        <v>2153</v>
      </c>
      <c r="G1610" t="s">
        <v>4118</v>
      </c>
      <c r="H1610">
        <v>19611</v>
      </c>
      <c r="I1610">
        <v>103</v>
      </c>
      <c r="J1610" t="s">
        <v>29</v>
      </c>
      <c r="K1610" t="s">
        <v>30</v>
      </c>
      <c r="L1610">
        <v>27000000</v>
      </c>
      <c r="M1610">
        <v>2016</v>
      </c>
      <c r="N1610">
        <v>6.7</v>
      </c>
      <c r="O1610">
        <v>14008532</v>
      </c>
      <c r="S1610" t="s">
        <v>4119</v>
      </c>
      <c r="T1610">
        <v>86</v>
      </c>
      <c r="U1610">
        <v>5.8</v>
      </c>
      <c r="V1610">
        <v>5.8</v>
      </c>
      <c r="W1610">
        <v>7.8529999999999998</v>
      </c>
    </row>
    <row r="1611" spans="1:23" x14ac:dyDescent="0.3">
      <c r="A1611" t="s">
        <v>818</v>
      </c>
      <c r="B1611">
        <v>440</v>
      </c>
      <c r="C1611">
        <v>138</v>
      </c>
      <c r="D1611">
        <v>132550960</v>
      </c>
      <c r="E1611" t="s">
        <v>86</v>
      </c>
      <c r="F1611" t="s">
        <v>565</v>
      </c>
      <c r="G1611" t="s">
        <v>4120</v>
      </c>
      <c r="H1611">
        <v>328067</v>
      </c>
      <c r="I1611">
        <v>533</v>
      </c>
      <c r="J1611" t="s">
        <v>29</v>
      </c>
      <c r="K1611" t="s">
        <v>30</v>
      </c>
      <c r="L1611">
        <v>120000000</v>
      </c>
      <c r="M1611">
        <v>2013</v>
      </c>
      <c r="N1611">
        <v>6.7</v>
      </c>
      <c r="O1611">
        <v>12550960</v>
      </c>
      <c r="S1611" t="s">
        <v>4121</v>
      </c>
      <c r="T1611">
        <v>85</v>
      </c>
      <c r="U1611">
        <v>5.8</v>
      </c>
      <c r="V1611">
        <v>5.8</v>
      </c>
      <c r="W1611">
        <v>7.8529999999999998</v>
      </c>
    </row>
    <row r="1612" spans="1:23" x14ac:dyDescent="0.3">
      <c r="A1612" t="s">
        <v>2245</v>
      </c>
      <c r="B1612">
        <v>36</v>
      </c>
      <c r="C1612">
        <v>96</v>
      </c>
      <c r="D1612">
        <v>39514713</v>
      </c>
      <c r="E1612" t="s">
        <v>4122</v>
      </c>
      <c r="F1612" t="s">
        <v>4123</v>
      </c>
      <c r="G1612" t="s">
        <v>4124</v>
      </c>
      <c r="H1612">
        <v>60494</v>
      </c>
      <c r="I1612">
        <v>132</v>
      </c>
      <c r="J1612" t="s">
        <v>29</v>
      </c>
      <c r="K1612" t="s">
        <v>30</v>
      </c>
      <c r="L1612">
        <v>28000000</v>
      </c>
      <c r="M1612">
        <v>1993</v>
      </c>
      <c r="N1612">
        <v>6.7</v>
      </c>
      <c r="O1612">
        <v>11514713</v>
      </c>
      <c r="S1612" t="s">
        <v>4125</v>
      </c>
      <c r="T1612">
        <v>85</v>
      </c>
      <c r="U1612">
        <v>5.8</v>
      </c>
      <c r="V1612">
        <v>5.8</v>
      </c>
      <c r="W1612">
        <v>7.8529999999999998</v>
      </c>
    </row>
    <row r="1613" spans="1:23" x14ac:dyDescent="0.3">
      <c r="A1613" t="s">
        <v>3804</v>
      </c>
      <c r="B1613">
        <v>81</v>
      </c>
      <c r="C1613">
        <v>103</v>
      </c>
      <c r="D1613">
        <v>26161406</v>
      </c>
      <c r="E1613" t="s">
        <v>4023</v>
      </c>
      <c r="F1613" t="s">
        <v>4126</v>
      </c>
      <c r="G1613" t="s">
        <v>4127</v>
      </c>
      <c r="H1613">
        <v>13874</v>
      </c>
      <c r="I1613">
        <v>52</v>
      </c>
      <c r="J1613" t="s">
        <v>29</v>
      </c>
      <c r="K1613" t="s">
        <v>30</v>
      </c>
      <c r="L1613">
        <v>15000000</v>
      </c>
      <c r="M1613">
        <v>2010</v>
      </c>
      <c r="N1613">
        <v>6.7</v>
      </c>
      <c r="O1613">
        <v>11161406</v>
      </c>
      <c r="S1613" t="s">
        <v>4128</v>
      </c>
      <c r="T1613">
        <v>85</v>
      </c>
      <c r="U1613">
        <v>5.8</v>
      </c>
      <c r="V1613">
        <v>5.8</v>
      </c>
      <c r="W1613">
        <v>7.8529999999999998</v>
      </c>
    </row>
    <row r="1614" spans="1:23" x14ac:dyDescent="0.3">
      <c r="A1614" t="s">
        <v>1229</v>
      </c>
      <c r="B1614">
        <v>197</v>
      </c>
      <c r="C1614">
        <v>132</v>
      </c>
      <c r="D1614">
        <v>27154426</v>
      </c>
      <c r="E1614" t="s">
        <v>208</v>
      </c>
      <c r="F1614" t="s">
        <v>576</v>
      </c>
      <c r="G1614" t="s">
        <v>4129</v>
      </c>
      <c r="H1614">
        <v>52852</v>
      </c>
      <c r="I1614">
        <v>138</v>
      </c>
      <c r="J1614" t="s">
        <v>29</v>
      </c>
      <c r="K1614" t="s">
        <v>30</v>
      </c>
      <c r="L1614">
        <v>17000000</v>
      </c>
      <c r="M1614">
        <v>2009</v>
      </c>
      <c r="N1614">
        <v>6.7</v>
      </c>
      <c r="O1614">
        <v>10154426</v>
      </c>
      <c r="S1614" t="s">
        <v>4130</v>
      </c>
      <c r="T1614">
        <v>84</v>
      </c>
      <c r="U1614">
        <v>5.8</v>
      </c>
      <c r="V1614">
        <v>5.8</v>
      </c>
      <c r="W1614">
        <v>7.8529999999999998</v>
      </c>
    </row>
    <row r="1615" spans="1:23" x14ac:dyDescent="0.3">
      <c r="A1615" t="s">
        <v>2305</v>
      </c>
      <c r="B1615">
        <v>31</v>
      </c>
      <c r="C1615">
        <v>111</v>
      </c>
      <c r="D1615">
        <v>10174663</v>
      </c>
      <c r="E1615" t="s">
        <v>459</v>
      </c>
      <c r="F1615" t="s">
        <v>2305</v>
      </c>
      <c r="G1615" t="s">
        <v>4131</v>
      </c>
      <c r="H1615">
        <v>12399</v>
      </c>
      <c r="I1615">
        <v>382</v>
      </c>
      <c r="J1615" t="s">
        <v>29</v>
      </c>
      <c r="K1615" t="s">
        <v>30</v>
      </c>
      <c r="L1615">
        <v>100000</v>
      </c>
      <c r="M1615">
        <v>2006</v>
      </c>
      <c r="N1615">
        <v>6.7</v>
      </c>
      <c r="O1615">
        <v>10074663</v>
      </c>
      <c r="S1615" t="s">
        <v>4132</v>
      </c>
      <c r="T1615">
        <v>82</v>
      </c>
      <c r="U1615">
        <v>5.8</v>
      </c>
      <c r="V1615">
        <v>5.8</v>
      </c>
      <c r="W1615">
        <v>7.8529999999999998</v>
      </c>
    </row>
    <row r="1616" spans="1:23" x14ac:dyDescent="0.3">
      <c r="A1616" t="s">
        <v>4133</v>
      </c>
      <c r="B1616">
        <v>40</v>
      </c>
      <c r="C1616">
        <v>82</v>
      </c>
      <c r="D1616">
        <v>17278980</v>
      </c>
      <c r="E1616" t="s">
        <v>338</v>
      </c>
      <c r="F1616" t="s">
        <v>4134</v>
      </c>
      <c r="G1616" t="s">
        <v>4135</v>
      </c>
      <c r="H1616">
        <v>48225</v>
      </c>
      <c r="I1616">
        <v>164</v>
      </c>
      <c r="J1616" t="s">
        <v>29</v>
      </c>
      <c r="K1616" t="s">
        <v>30</v>
      </c>
      <c r="L1616">
        <v>8000000</v>
      </c>
      <c r="M1616">
        <v>1998</v>
      </c>
      <c r="N1616">
        <v>6.7</v>
      </c>
      <c r="O1616">
        <v>9278980</v>
      </c>
      <c r="S1616" t="s">
        <v>4136</v>
      </c>
      <c r="T1616">
        <v>74</v>
      </c>
      <c r="U1616">
        <v>5.8</v>
      </c>
      <c r="V1616">
        <v>5.8</v>
      </c>
      <c r="W1616">
        <v>7.8529999999999998</v>
      </c>
    </row>
    <row r="1617" spans="1:23" x14ac:dyDescent="0.3">
      <c r="A1617" t="s">
        <v>2405</v>
      </c>
      <c r="B1617">
        <v>66</v>
      </c>
      <c r="C1617">
        <v>92</v>
      </c>
      <c r="D1617">
        <v>21088568</v>
      </c>
      <c r="E1617" t="s">
        <v>4137</v>
      </c>
      <c r="F1617" t="s">
        <v>791</v>
      </c>
      <c r="G1617" t="s">
        <v>4138</v>
      </c>
      <c r="H1617">
        <v>16646</v>
      </c>
      <c r="I1617">
        <v>104</v>
      </c>
      <c r="J1617" t="s">
        <v>29</v>
      </c>
      <c r="K1617" t="s">
        <v>30</v>
      </c>
      <c r="L1617">
        <v>13000000</v>
      </c>
      <c r="M1617">
        <v>1995</v>
      </c>
      <c r="N1617">
        <v>6.7</v>
      </c>
      <c r="O1617">
        <v>8088568</v>
      </c>
      <c r="S1617" t="s">
        <v>4139</v>
      </c>
      <c r="T1617">
        <v>73</v>
      </c>
      <c r="U1617">
        <v>5.8</v>
      </c>
      <c r="V1617">
        <v>5.8</v>
      </c>
      <c r="W1617">
        <v>7.8529999999999998</v>
      </c>
    </row>
    <row r="1618" spans="1:23" x14ac:dyDescent="0.3">
      <c r="A1618" t="s">
        <v>2369</v>
      </c>
      <c r="B1618">
        <v>73</v>
      </c>
      <c r="C1618">
        <v>101</v>
      </c>
      <c r="D1618">
        <v>17655201</v>
      </c>
      <c r="E1618" t="s">
        <v>228</v>
      </c>
      <c r="F1618" t="s">
        <v>4140</v>
      </c>
      <c r="G1618" t="s">
        <v>4141</v>
      </c>
      <c r="H1618">
        <v>4719</v>
      </c>
      <c r="I1618">
        <v>24</v>
      </c>
      <c r="J1618" t="s">
        <v>29</v>
      </c>
      <c r="K1618" t="s">
        <v>30</v>
      </c>
      <c r="L1618">
        <v>10000000</v>
      </c>
      <c r="M1618">
        <v>2008</v>
      </c>
      <c r="N1618">
        <v>6.7</v>
      </c>
      <c r="O1618">
        <v>7655201</v>
      </c>
      <c r="S1618" t="s">
        <v>4142</v>
      </c>
      <c r="T1618">
        <v>72</v>
      </c>
      <c r="U1618">
        <v>5.8</v>
      </c>
      <c r="V1618">
        <v>5.8</v>
      </c>
      <c r="W1618">
        <v>7.8529999999999998</v>
      </c>
    </row>
    <row r="1619" spans="1:23" x14ac:dyDescent="0.3">
      <c r="A1619" t="s">
        <v>1424</v>
      </c>
      <c r="B1619">
        <v>203</v>
      </c>
      <c r="C1619">
        <v>102</v>
      </c>
      <c r="D1619">
        <v>107515297</v>
      </c>
      <c r="E1619" t="s">
        <v>160</v>
      </c>
      <c r="F1619" t="s">
        <v>2479</v>
      </c>
      <c r="G1619" t="s">
        <v>4143</v>
      </c>
      <c r="H1619">
        <v>85833</v>
      </c>
      <c r="I1619">
        <v>113</v>
      </c>
      <c r="J1619" t="s">
        <v>29</v>
      </c>
      <c r="K1619" t="s">
        <v>30</v>
      </c>
      <c r="L1619">
        <v>100000000</v>
      </c>
      <c r="M1619">
        <v>2013</v>
      </c>
      <c r="N1619">
        <v>6.7</v>
      </c>
      <c r="O1619">
        <v>7515297</v>
      </c>
      <c r="S1619" t="s">
        <v>3930</v>
      </c>
      <c r="T1619">
        <v>103</v>
      </c>
      <c r="U1619">
        <v>5.7</v>
      </c>
      <c r="V1619">
        <v>5.78</v>
      </c>
      <c r="W1619">
        <v>7.8529999999999998</v>
      </c>
    </row>
    <row r="1620" spans="1:23" x14ac:dyDescent="0.3">
      <c r="A1620" t="s">
        <v>2497</v>
      </c>
      <c r="B1620">
        <v>291</v>
      </c>
      <c r="C1620">
        <v>113</v>
      </c>
      <c r="D1620">
        <v>56724080</v>
      </c>
      <c r="E1620" t="s">
        <v>676</v>
      </c>
      <c r="F1620" t="s">
        <v>3072</v>
      </c>
      <c r="G1620" t="s">
        <v>4144</v>
      </c>
      <c r="H1620">
        <v>172112</v>
      </c>
      <c r="I1620">
        <v>181</v>
      </c>
      <c r="J1620" t="s">
        <v>29</v>
      </c>
      <c r="K1620" t="s">
        <v>30</v>
      </c>
      <c r="L1620">
        <v>50000000</v>
      </c>
      <c r="M1620">
        <v>2012</v>
      </c>
      <c r="N1620">
        <v>6.7</v>
      </c>
      <c r="O1620">
        <v>6724080</v>
      </c>
      <c r="S1620" t="s">
        <v>3930</v>
      </c>
      <c r="T1620">
        <v>103</v>
      </c>
      <c r="U1620">
        <v>5.7</v>
      </c>
      <c r="V1620">
        <v>5.78</v>
      </c>
      <c r="W1620">
        <v>7.8529999999999998</v>
      </c>
    </row>
    <row r="1621" spans="1:23" x14ac:dyDescent="0.3">
      <c r="A1621" t="s">
        <v>3857</v>
      </c>
      <c r="B1621">
        <v>226</v>
      </c>
      <c r="C1621">
        <v>100</v>
      </c>
      <c r="D1621">
        <v>39532308</v>
      </c>
      <c r="E1621" t="s">
        <v>993</v>
      </c>
      <c r="F1621" t="s">
        <v>1308</v>
      </c>
      <c r="G1621" t="s">
        <v>4145</v>
      </c>
      <c r="H1621">
        <v>198701</v>
      </c>
      <c r="I1621">
        <v>1138</v>
      </c>
      <c r="J1621" t="s">
        <v>29</v>
      </c>
      <c r="K1621" t="s">
        <v>200</v>
      </c>
      <c r="L1621">
        <v>33000000</v>
      </c>
      <c r="M1621">
        <v>2002</v>
      </c>
      <c r="N1621">
        <v>6.7</v>
      </c>
      <c r="O1621">
        <v>6532308</v>
      </c>
      <c r="S1621" t="s">
        <v>4146</v>
      </c>
      <c r="T1621">
        <v>105</v>
      </c>
      <c r="U1621">
        <v>5.95</v>
      </c>
      <c r="V1621">
        <v>5.77</v>
      </c>
      <c r="W1621">
        <v>7.8529999999999998</v>
      </c>
    </row>
    <row r="1622" spans="1:23" x14ac:dyDescent="0.3">
      <c r="A1622" t="s">
        <v>539</v>
      </c>
      <c r="B1622">
        <v>177</v>
      </c>
      <c r="C1622">
        <v>96</v>
      </c>
      <c r="D1622">
        <v>10515579</v>
      </c>
      <c r="E1622" t="s">
        <v>1632</v>
      </c>
      <c r="F1622" t="s">
        <v>740</v>
      </c>
      <c r="G1622" t="s">
        <v>4147</v>
      </c>
      <c r="H1622">
        <v>66840</v>
      </c>
      <c r="I1622">
        <v>248</v>
      </c>
      <c r="J1622" t="s">
        <v>29</v>
      </c>
      <c r="K1622" t="s">
        <v>200</v>
      </c>
      <c r="L1622">
        <v>4000000</v>
      </c>
      <c r="M1622">
        <v>2006</v>
      </c>
      <c r="N1622">
        <v>6.7</v>
      </c>
      <c r="O1622">
        <v>6515579</v>
      </c>
      <c r="S1622" t="s">
        <v>4146</v>
      </c>
      <c r="T1622">
        <v>105</v>
      </c>
      <c r="U1622">
        <v>5.95</v>
      </c>
      <c r="V1622">
        <v>5.77</v>
      </c>
      <c r="W1622">
        <v>7.8529999999999998</v>
      </c>
    </row>
    <row r="1623" spans="1:23" x14ac:dyDescent="0.3">
      <c r="A1623" t="s">
        <v>4148</v>
      </c>
      <c r="B1623">
        <v>110</v>
      </c>
      <c r="C1623">
        <v>97</v>
      </c>
      <c r="D1623">
        <v>7022940</v>
      </c>
      <c r="E1623" t="s">
        <v>699</v>
      </c>
      <c r="F1623" t="s">
        <v>4149</v>
      </c>
      <c r="G1623" t="s">
        <v>4150</v>
      </c>
      <c r="H1623">
        <v>14018</v>
      </c>
      <c r="I1623">
        <v>190</v>
      </c>
      <c r="J1623" t="s">
        <v>29</v>
      </c>
      <c r="K1623" t="s">
        <v>30</v>
      </c>
      <c r="L1623">
        <v>1000000</v>
      </c>
      <c r="M1623">
        <v>2001</v>
      </c>
      <c r="N1623">
        <v>6.7</v>
      </c>
      <c r="O1623">
        <v>6022940</v>
      </c>
      <c r="S1623" t="s">
        <v>3877</v>
      </c>
      <c r="T1623">
        <v>103</v>
      </c>
      <c r="U1623">
        <v>6.6</v>
      </c>
      <c r="V1623">
        <v>5.77</v>
      </c>
      <c r="W1623">
        <v>7.8529999999999998</v>
      </c>
    </row>
    <row r="1624" spans="1:23" x14ac:dyDescent="0.3">
      <c r="A1624" t="s">
        <v>2433</v>
      </c>
      <c r="B1624">
        <v>67</v>
      </c>
      <c r="C1624">
        <v>80</v>
      </c>
      <c r="D1624">
        <v>5000000</v>
      </c>
      <c r="E1624" t="s">
        <v>4151</v>
      </c>
      <c r="F1624" t="s">
        <v>4152</v>
      </c>
      <c r="G1624" t="s">
        <v>4153</v>
      </c>
      <c r="H1624">
        <v>4812</v>
      </c>
      <c r="I1624">
        <v>88</v>
      </c>
      <c r="J1624" t="s">
        <v>29</v>
      </c>
      <c r="K1624" t="s">
        <v>30</v>
      </c>
      <c r="L1624">
        <v>210000</v>
      </c>
      <c r="M1624">
        <v>1953</v>
      </c>
      <c r="N1624">
        <v>6.7</v>
      </c>
      <c r="O1624">
        <v>4790000</v>
      </c>
      <c r="S1624" t="s">
        <v>4154</v>
      </c>
      <c r="T1624">
        <v>91</v>
      </c>
      <c r="U1624">
        <v>5.7</v>
      </c>
      <c r="V1624">
        <v>5.76</v>
      </c>
      <c r="W1624">
        <v>7.8529999999999998</v>
      </c>
    </row>
    <row r="1625" spans="1:23" x14ac:dyDescent="0.3">
      <c r="A1625" t="s">
        <v>2341</v>
      </c>
      <c r="B1625">
        <v>101</v>
      </c>
      <c r="C1625">
        <v>118</v>
      </c>
      <c r="D1625">
        <v>34703228</v>
      </c>
      <c r="E1625" t="s">
        <v>220</v>
      </c>
      <c r="F1625" t="s">
        <v>2554</v>
      </c>
      <c r="G1625" t="s">
        <v>4155</v>
      </c>
      <c r="H1625">
        <v>21767</v>
      </c>
      <c r="I1625">
        <v>127</v>
      </c>
      <c r="J1625" t="s">
        <v>29</v>
      </c>
      <c r="K1625" t="s">
        <v>30</v>
      </c>
      <c r="L1625">
        <v>30000000</v>
      </c>
      <c r="M1625">
        <v>2006</v>
      </c>
      <c r="N1625">
        <v>6.7</v>
      </c>
      <c r="O1625">
        <v>4703228</v>
      </c>
      <c r="S1625" t="s">
        <v>4154</v>
      </c>
      <c r="T1625">
        <v>91</v>
      </c>
      <c r="U1625">
        <v>5.7</v>
      </c>
      <c r="V1625">
        <v>5.76</v>
      </c>
      <c r="W1625">
        <v>7.8529999999999998</v>
      </c>
    </row>
    <row r="1626" spans="1:23" x14ac:dyDescent="0.3">
      <c r="A1626" t="s">
        <v>2308</v>
      </c>
      <c r="B1626">
        <v>69</v>
      </c>
      <c r="C1626">
        <v>90</v>
      </c>
      <c r="D1626">
        <v>19158074</v>
      </c>
      <c r="E1626" t="s">
        <v>3065</v>
      </c>
      <c r="F1626" t="s">
        <v>4156</v>
      </c>
      <c r="G1626" t="s">
        <v>4157</v>
      </c>
      <c r="H1626">
        <v>17983</v>
      </c>
      <c r="I1626">
        <v>127</v>
      </c>
      <c r="J1626" t="s">
        <v>29</v>
      </c>
      <c r="K1626" t="s">
        <v>30</v>
      </c>
      <c r="L1626">
        <v>15000000</v>
      </c>
      <c r="M1626">
        <v>2002</v>
      </c>
      <c r="N1626">
        <v>6.7</v>
      </c>
      <c r="O1626">
        <v>4158074</v>
      </c>
      <c r="S1626" t="s">
        <v>4158</v>
      </c>
      <c r="T1626">
        <v>116.5</v>
      </c>
      <c r="U1626">
        <v>5.75</v>
      </c>
      <c r="V1626">
        <v>5.75</v>
      </c>
      <c r="W1626">
        <v>7.8529999999999998</v>
      </c>
    </row>
    <row r="1627" spans="1:23" x14ac:dyDescent="0.3">
      <c r="A1627" t="s">
        <v>2413</v>
      </c>
      <c r="B1627">
        <v>206</v>
      </c>
      <c r="C1627">
        <v>90</v>
      </c>
      <c r="D1627">
        <v>3388210</v>
      </c>
      <c r="E1627" t="s">
        <v>588</v>
      </c>
      <c r="F1627" t="s">
        <v>694</v>
      </c>
      <c r="G1627" t="s">
        <v>4159</v>
      </c>
      <c r="H1627">
        <v>46813</v>
      </c>
      <c r="I1627">
        <v>150</v>
      </c>
      <c r="J1627" t="s">
        <v>29</v>
      </c>
      <c r="K1627" t="s">
        <v>30</v>
      </c>
      <c r="L1627">
        <v>250000</v>
      </c>
      <c r="M1627">
        <v>2011</v>
      </c>
      <c r="N1627">
        <v>6.7</v>
      </c>
      <c r="O1627">
        <v>3138210</v>
      </c>
      <c r="S1627" t="s">
        <v>4158</v>
      </c>
      <c r="T1627">
        <v>116.5</v>
      </c>
      <c r="U1627">
        <v>5.75</v>
      </c>
      <c r="V1627">
        <v>5.75</v>
      </c>
      <c r="W1627">
        <v>7.8529999999999998</v>
      </c>
    </row>
    <row r="1628" spans="1:23" x14ac:dyDescent="0.3">
      <c r="A1628" t="s">
        <v>1243</v>
      </c>
      <c r="B1628">
        <v>495</v>
      </c>
      <c r="C1628">
        <v>142</v>
      </c>
      <c r="D1628">
        <v>202853933</v>
      </c>
      <c r="E1628" t="s">
        <v>78</v>
      </c>
      <c r="F1628" t="s">
        <v>490</v>
      </c>
      <c r="G1628" t="s">
        <v>4160</v>
      </c>
      <c r="H1628">
        <v>321227</v>
      </c>
      <c r="I1628">
        <v>1067</v>
      </c>
      <c r="J1628" t="s">
        <v>29</v>
      </c>
      <c r="K1628" t="s">
        <v>30</v>
      </c>
      <c r="L1628">
        <v>200000000</v>
      </c>
      <c r="M1628">
        <v>2014</v>
      </c>
      <c r="N1628">
        <v>6.7</v>
      </c>
      <c r="O1628">
        <v>2853933</v>
      </c>
      <c r="S1628" t="s">
        <v>2758</v>
      </c>
      <c r="T1628">
        <v>108</v>
      </c>
      <c r="U1628">
        <v>5.7</v>
      </c>
      <c r="V1628">
        <v>5.75</v>
      </c>
      <c r="W1628">
        <v>7.8529999999999998</v>
      </c>
    </row>
    <row r="1629" spans="1:23" x14ac:dyDescent="0.3">
      <c r="A1629" t="s">
        <v>3054</v>
      </c>
      <c r="B1629">
        <v>152</v>
      </c>
      <c r="C1629">
        <v>124</v>
      </c>
      <c r="D1629">
        <v>52752475</v>
      </c>
      <c r="E1629" t="s">
        <v>224</v>
      </c>
      <c r="F1629" t="s">
        <v>4161</v>
      </c>
      <c r="G1629" t="s">
        <v>4162</v>
      </c>
      <c r="H1629">
        <v>63067</v>
      </c>
      <c r="I1629">
        <v>533</v>
      </c>
      <c r="J1629" t="s">
        <v>29</v>
      </c>
      <c r="K1629" t="s">
        <v>30</v>
      </c>
      <c r="L1629">
        <v>50000000</v>
      </c>
      <c r="M1629">
        <v>2002</v>
      </c>
      <c r="N1629">
        <v>6.7</v>
      </c>
      <c r="O1629">
        <v>2752475</v>
      </c>
      <c r="S1629" t="s">
        <v>2758</v>
      </c>
      <c r="T1629">
        <v>108</v>
      </c>
      <c r="U1629">
        <v>5.7</v>
      </c>
      <c r="V1629">
        <v>5.75</v>
      </c>
      <c r="W1629">
        <v>7.8529999999999998</v>
      </c>
    </row>
    <row r="1630" spans="1:23" x14ac:dyDescent="0.3">
      <c r="A1630" t="s">
        <v>2598</v>
      </c>
      <c r="B1630">
        <v>143</v>
      </c>
      <c r="C1630">
        <v>110</v>
      </c>
      <c r="D1630">
        <v>6525762</v>
      </c>
      <c r="E1630" t="s">
        <v>699</v>
      </c>
      <c r="F1630" t="s">
        <v>1831</v>
      </c>
      <c r="G1630" t="s">
        <v>4163</v>
      </c>
      <c r="H1630">
        <v>44339</v>
      </c>
      <c r="I1630">
        <v>425</v>
      </c>
      <c r="J1630" t="s">
        <v>29</v>
      </c>
      <c r="K1630" t="s">
        <v>30</v>
      </c>
      <c r="L1630">
        <v>4000000</v>
      </c>
      <c r="M1630">
        <v>2002</v>
      </c>
      <c r="N1630">
        <v>6.7</v>
      </c>
      <c r="O1630">
        <v>2525762</v>
      </c>
      <c r="S1630" t="s">
        <v>3722</v>
      </c>
      <c r="T1630">
        <v>97</v>
      </c>
      <c r="U1630">
        <v>5.3</v>
      </c>
      <c r="V1630">
        <v>5.73</v>
      </c>
      <c r="W1630">
        <v>7.8529999999999998</v>
      </c>
    </row>
    <row r="1631" spans="1:23" x14ac:dyDescent="0.3">
      <c r="A1631" t="s">
        <v>1356</v>
      </c>
      <c r="B1631">
        <v>38</v>
      </c>
      <c r="C1631">
        <v>104</v>
      </c>
      <c r="D1631">
        <v>3386698</v>
      </c>
      <c r="E1631" t="s">
        <v>699</v>
      </c>
      <c r="F1631" t="s">
        <v>436</v>
      </c>
      <c r="G1631" t="s">
        <v>4164</v>
      </c>
      <c r="H1631">
        <v>4195</v>
      </c>
      <c r="I1631">
        <v>86</v>
      </c>
      <c r="J1631" t="s">
        <v>29</v>
      </c>
      <c r="K1631" t="s">
        <v>30</v>
      </c>
      <c r="L1631">
        <v>1000000</v>
      </c>
      <c r="M1631">
        <v>1998</v>
      </c>
      <c r="N1631">
        <v>6.7</v>
      </c>
      <c r="O1631">
        <v>2386698</v>
      </c>
      <c r="S1631" t="s">
        <v>3722</v>
      </c>
      <c r="T1631">
        <v>97</v>
      </c>
      <c r="U1631">
        <v>5.3</v>
      </c>
      <c r="V1631">
        <v>5.73</v>
      </c>
      <c r="W1631">
        <v>7.8529999999999998</v>
      </c>
    </row>
    <row r="1632" spans="1:23" x14ac:dyDescent="0.3">
      <c r="A1632" t="s">
        <v>784</v>
      </c>
      <c r="B1632">
        <v>219</v>
      </c>
      <c r="C1632">
        <v>112</v>
      </c>
      <c r="D1632">
        <v>32357532</v>
      </c>
      <c r="E1632" t="s">
        <v>699</v>
      </c>
      <c r="F1632" t="s">
        <v>601</v>
      </c>
      <c r="G1632" t="s">
        <v>4165</v>
      </c>
      <c r="H1632">
        <v>143368</v>
      </c>
      <c r="I1632">
        <v>215</v>
      </c>
      <c r="J1632" t="s">
        <v>29</v>
      </c>
      <c r="K1632" t="s">
        <v>30</v>
      </c>
      <c r="L1632">
        <v>30000000</v>
      </c>
      <c r="M1632">
        <v>2010</v>
      </c>
      <c r="N1632">
        <v>6.7</v>
      </c>
      <c r="O1632">
        <v>2357532</v>
      </c>
      <c r="S1632" t="s">
        <v>3147</v>
      </c>
      <c r="T1632">
        <v>96</v>
      </c>
      <c r="U1632">
        <v>5.9</v>
      </c>
      <c r="V1632">
        <v>5.73</v>
      </c>
      <c r="W1632">
        <v>7.8529999999999998</v>
      </c>
    </row>
    <row r="1633" spans="1:23" x14ac:dyDescent="0.3">
      <c r="A1633" t="s">
        <v>2407</v>
      </c>
      <c r="B1633">
        <v>67</v>
      </c>
      <c r="C1633">
        <v>92</v>
      </c>
      <c r="D1633">
        <v>6239558</v>
      </c>
      <c r="E1633" t="s">
        <v>73</v>
      </c>
      <c r="F1633" t="s">
        <v>4166</v>
      </c>
      <c r="G1633" t="s">
        <v>4167</v>
      </c>
      <c r="H1633">
        <v>5548</v>
      </c>
      <c r="I1633">
        <v>67</v>
      </c>
      <c r="J1633" t="s">
        <v>29</v>
      </c>
      <c r="K1633" t="s">
        <v>442</v>
      </c>
      <c r="L1633">
        <v>5000000</v>
      </c>
      <c r="M1633">
        <v>2003</v>
      </c>
      <c r="N1633">
        <v>6.7</v>
      </c>
      <c r="O1633">
        <v>1239558</v>
      </c>
      <c r="S1633" t="s">
        <v>3147</v>
      </c>
      <c r="T1633">
        <v>96</v>
      </c>
      <c r="U1633">
        <v>5.9</v>
      </c>
      <c r="V1633">
        <v>5.73</v>
      </c>
      <c r="W1633">
        <v>7.8529999999999998</v>
      </c>
    </row>
    <row r="1634" spans="1:23" x14ac:dyDescent="0.3">
      <c r="A1634" t="s">
        <v>2145</v>
      </c>
      <c r="B1634">
        <v>80</v>
      </c>
      <c r="C1634">
        <v>135</v>
      </c>
      <c r="D1634">
        <v>76081498</v>
      </c>
      <c r="E1634" t="s">
        <v>4168</v>
      </c>
      <c r="F1634" t="s">
        <v>2153</v>
      </c>
      <c r="G1634" t="s">
        <v>4169</v>
      </c>
      <c r="H1634">
        <v>76099</v>
      </c>
      <c r="I1634">
        <v>162</v>
      </c>
      <c r="J1634" t="s">
        <v>29</v>
      </c>
      <c r="K1634" t="s">
        <v>30</v>
      </c>
      <c r="L1634">
        <v>75000000</v>
      </c>
      <c r="M1634">
        <v>1997</v>
      </c>
      <c r="N1634">
        <v>6.7</v>
      </c>
      <c r="O1634">
        <v>1081498</v>
      </c>
      <c r="S1634" t="s">
        <v>3487</v>
      </c>
      <c r="T1634">
        <v>107</v>
      </c>
      <c r="U1634">
        <v>5.55</v>
      </c>
      <c r="V1634">
        <v>5.73</v>
      </c>
      <c r="W1634">
        <v>7.8529999999999998</v>
      </c>
    </row>
    <row r="1635" spans="1:23" x14ac:dyDescent="0.3">
      <c r="A1635" t="s">
        <v>458</v>
      </c>
      <c r="B1635">
        <v>64</v>
      </c>
      <c r="C1635">
        <v>102</v>
      </c>
      <c r="D1635">
        <v>1281176</v>
      </c>
      <c r="E1635" t="s">
        <v>73</v>
      </c>
      <c r="F1635" t="s">
        <v>4170</v>
      </c>
      <c r="G1635" t="s">
        <v>4171</v>
      </c>
      <c r="H1635">
        <v>2932</v>
      </c>
      <c r="I1635">
        <v>73</v>
      </c>
      <c r="J1635" t="s">
        <v>29</v>
      </c>
      <c r="K1635" t="s">
        <v>30</v>
      </c>
      <c r="L1635">
        <v>312000</v>
      </c>
      <c r="M1635">
        <v>1999</v>
      </c>
      <c r="N1635">
        <v>6.7</v>
      </c>
      <c r="O1635">
        <v>969176</v>
      </c>
      <c r="S1635" t="s">
        <v>3487</v>
      </c>
      <c r="T1635">
        <v>107</v>
      </c>
      <c r="U1635">
        <v>5.55</v>
      </c>
      <c r="V1635">
        <v>5.73</v>
      </c>
      <c r="W1635">
        <v>7.8529999999999998</v>
      </c>
    </row>
    <row r="1636" spans="1:23" x14ac:dyDescent="0.3">
      <c r="A1636" t="s">
        <v>2002</v>
      </c>
      <c r="B1636">
        <v>85</v>
      </c>
      <c r="C1636">
        <v>118</v>
      </c>
      <c r="D1636">
        <v>26761283</v>
      </c>
      <c r="E1636" t="s">
        <v>588</v>
      </c>
      <c r="F1636" t="s">
        <v>4172</v>
      </c>
      <c r="G1636" t="s">
        <v>4173</v>
      </c>
      <c r="H1636">
        <v>43084</v>
      </c>
      <c r="I1636">
        <v>99</v>
      </c>
      <c r="J1636" t="s">
        <v>29</v>
      </c>
      <c r="K1636" t="s">
        <v>30</v>
      </c>
      <c r="L1636">
        <v>26000000</v>
      </c>
      <c r="M1636">
        <v>2014</v>
      </c>
      <c r="N1636">
        <v>6.7</v>
      </c>
      <c r="O1636">
        <v>761283</v>
      </c>
      <c r="S1636" t="s">
        <v>4174</v>
      </c>
      <c r="T1636">
        <v>131</v>
      </c>
      <c r="U1636">
        <v>5.7</v>
      </c>
      <c r="V1636">
        <v>5.7</v>
      </c>
      <c r="W1636">
        <v>7.8529999999999998</v>
      </c>
    </row>
    <row r="1637" spans="1:23" x14ac:dyDescent="0.3">
      <c r="A1637" t="s">
        <v>2376</v>
      </c>
      <c r="B1637">
        <v>9</v>
      </c>
      <c r="C1637">
        <v>100</v>
      </c>
      <c r="D1637">
        <v>902835</v>
      </c>
      <c r="E1637" t="s">
        <v>699</v>
      </c>
      <c r="F1637" t="s">
        <v>4175</v>
      </c>
      <c r="G1637" t="s">
        <v>4176</v>
      </c>
      <c r="H1637">
        <v>1489</v>
      </c>
      <c r="I1637">
        <v>40</v>
      </c>
      <c r="J1637" t="s">
        <v>29</v>
      </c>
      <c r="K1637" t="s">
        <v>30</v>
      </c>
      <c r="L1637">
        <v>250000</v>
      </c>
      <c r="M1637">
        <v>2001</v>
      </c>
      <c r="N1637">
        <v>6.7</v>
      </c>
      <c r="O1637">
        <v>652835</v>
      </c>
      <c r="S1637" t="s">
        <v>4177</v>
      </c>
      <c r="T1637">
        <v>115</v>
      </c>
      <c r="U1637">
        <v>5.7</v>
      </c>
      <c r="V1637">
        <v>5.7</v>
      </c>
      <c r="W1637">
        <v>7.8529999999999998</v>
      </c>
    </row>
    <row r="1638" spans="1:23" x14ac:dyDescent="0.3">
      <c r="A1638" t="s">
        <v>2356</v>
      </c>
      <c r="B1638">
        <v>51</v>
      </c>
      <c r="C1638">
        <v>110</v>
      </c>
      <c r="D1638">
        <v>4301331</v>
      </c>
      <c r="E1638" t="s">
        <v>1699</v>
      </c>
      <c r="F1638" t="s">
        <v>1984</v>
      </c>
      <c r="G1638" t="s">
        <v>4178</v>
      </c>
      <c r="H1638">
        <v>78241</v>
      </c>
      <c r="I1638">
        <v>177</v>
      </c>
      <c r="J1638" t="s">
        <v>29</v>
      </c>
      <c r="K1638" t="s">
        <v>30</v>
      </c>
      <c r="L1638">
        <v>4000000</v>
      </c>
      <c r="M1638">
        <v>1995</v>
      </c>
      <c r="N1638">
        <v>6.7</v>
      </c>
      <c r="O1638">
        <v>301331</v>
      </c>
      <c r="S1638" t="s">
        <v>4179</v>
      </c>
      <c r="T1638">
        <v>114</v>
      </c>
      <c r="U1638">
        <v>5.7</v>
      </c>
      <c r="V1638">
        <v>5.7</v>
      </c>
      <c r="W1638">
        <v>7.8529999999999998</v>
      </c>
    </row>
    <row r="1639" spans="1:23" x14ac:dyDescent="0.3">
      <c r="A1639" t="s">
        <v>67</v>
      </c>
      <c r="B1639">
        <v>76</v>
      </c>
      <c r="C1639">
        <v>121</v>
      </c>
      <c r="D1639">
        <v>50007168</v>
      </c>
      <c r="E1639" t="s">
        <v>39</v>
      </c>
      <c r="F1639" t="s">
        <v>67</v>
      </c>
      <c r="G1639" t="s">
        <v>4180</v>
      </c>
      <c r="H1639">
        <v>39529</v>
      </c>
      <c r="I1639">
        <v>142</v>
      </c>
      <c r="J1639" t="s">
        <v>29</v>
      </c>
      <c r="K1639" t="s">
        <v>30</v>
      </c>
      <c r="L1639">
        <v>50000000</v>
      </c>
      <c r="M1639">
        <v>1997</v>
      </c>
      <c r="N1639">
        <v>6.7</v>
      </c>
      <c r="O1639">
        <v>7168</v>
      </c>
      <c r="S1639" t="s">
        <v>4181</v>
      </c>
      <c r="T1639">
        <v>107</v>
      </c>
      <c r="U1639">
        <v>5.7</v>
      </c>
      <c r="V1639">
        <v>5.7</v>
      </c>
      <c r="W1639">
        <v>7.8529999999999998</v>
      </c>
    </row>
    <row r="1640" spans="1:23" x14ac:dyDescent="0.3">
      <c r="A1640" t="s">
        <v>1980</v>
      </c>
      <c r="B1640">
        <v>88</v>
      </c>
      <c r="C1640">
        <v>76</v>
      </c>
      <c r="D1640">
        <v>255352</v>
      </c>
      <c r="E1640" t="s">
        <v>92</v>
      </c>
      <c r="F1640" t="s">
        <v>4182</v>
      </c>
      <c r="G1640" t="s">
        <v>4183</v>
      </c>
      <c r="H1640">
        <v>4423</v>
      </c>
      <c r="I1640">
        <v>57</v>
      </c>
      <c r="J1640" t="s">
        <v>29</v>
      </c>
      <c r="K1640" t="s">
        <v>30</v>
      </c>
      <c r="L1640">
        <v>300000</v>
      </c>
      <c r="M1640">
        <v>2006</v>
      </c>
      <c r="N1640">
        <v>6.7</v>
      </c>
      <c r="O1640">
        <v>-44648</v>
      </c>
      <c r="S1640" t="s">
        <v>4184</v>
      </c>
      <c r="T1640">
        <v>106</v>
      </c>
      <c r="U1640">
        <v>5.7</v>
      </c>
      <c r="V1640">
        <v>5.7</v>
      </c>
      <c r="W1640">
        <v>7.8529999999999998</v>
      </c>
    </row>
    <row r="1641" spans="1:23" x14ac:dyDescent="0.3">
      <c r="A1641" t="s">
        <v>2403</v>
      </c>
      <c r="B1641">
        <v>114</v>
      </c>
      <c r="C1641">
        <v>93</v>
      </c>
      <c r="D1641">
        <v>145540</v>
      </c>
      <c r="E1641" t="s">
        <v>3533</v>
      </c>
      <c r="F1641" t="s">
        <v>4185</v>
      </c>
      <c r="G1641" t="s">
        <v>4186</v>
      </c>
      <c r="H1641">
        <v>26773</v>
      </c>
      <c r="I1641">
        <v>277</v>
      </c>
      <c r="J1641" t="s">
        <v>29</v>
      </c>
      <c r="K1641" t="s">
        <v>30</v>
      </c>
      <c r="L1641">
        <v>500000</v>
      </c>
      <c r="M1641">
        <v>2002</v>
      </c>
      <c r="N1641">
        <v>6.7</v>
      </c>
      <c r="O1641">
        <v>-354460</v>
      </c>
      <c r="S1641" t="s">
        <v>4187</v>
      </c>
      <c r="T1641">
        <v>106</v>
      </c>
      <c r="U1641">
        <v>5.7</v>
      </c>
      <c r="V1641">
        <v>5.7</v>
      </c>
      <c r="W1641">
        <v>7.8529999999999998</v>
      </c>
    </row>
    <row r="1642" spans="1:23" x14ac:dyDescent="0.3">
      <c r="A1642" t="s">
        <v>2425</v>
      </c>
      <c r="B1642">
        <v>44</v>
      </c>
      <c r="C1642">
        <v>88</v>
      </c>
      <c r="D1642">
        <v>464126</v>
      </c>
      <c r="E1642" t="s">
        <v>92</v>
      </c>
      <c r="F1642" t="s">
        <v>1616</v>
      </c>
      <c r="G1642" t="s">
        <v>4188</v>
      </c>
      <c r="H1642">
        <v>3142</v>
      </c>
      <c r="I1642">
        <v>68</v>
      </c>
      <c r="J1642" t="s">
        <v>29</v>
      </c>
      <c r="K1642" t="s">
        <v>30</v>
      </c>
      <c r="L1642">
        <v>1000000</v>
      </c>
      <c r="M1642">
        <v>2002</v>
      </c>
      <c r="N1642">
        <v>6.7</v>
      </c>
      <c r="O1642">
        <v>-535874</v>
      </c>
      <c r="S1642" t="s">
        <v>4189</v>
      </c>
      <c r="T1642">
        <v>106</v>
      </c>
      <c r="U1642">
        <v>5.7</v>
      </c>
      <c r="V1642">
        <v>5.7</v>
      </c>
      <c r="W1642">
        <v>7.8529999999999998</v>
      </c>
    </row>
    <row r="1643" spans="1:23" x14ac:dyDescent="0.3">
      <c r="A1643" t="s">
        <v>2352</v>
      </c>
      <c r="B1643">
        <v>75</v>
      </c>
      <c r="C1643">
        <v>112</v>
      </c>
      <c r="D1643">
        <v>712294</v>
      </c>
      <c r="E1643" t="s">
        <v>92</v>
      </c>
      <c r="F1643" t="s">
        <v>4190</v>
      </c>
      <c r="G1643" t="s">
        <v>4191</v>
      </c>
      <c r="H1643">
        <v>9408</v>
      </c>
      <c r="I1643">
        <v>68</v>
      </c>
      <c r="J1643" t="s">
        <v>29</v>
      </c>
      <c r="K1643" t="s">
        <v>30</v>
      </c>
      <c r="L1643">
        <v>1500000</v>
      </c>
      <c r="M1643">
        <v>2005</v>
      </c>
      <c r="N1643">
        <v>6.7</v>
      </c>
      <c r="O1643">
        <v>-787706</v>
      </c>
      <c r="S1643" t="s">
        <v>4192</v>
      </c>
      <c r="T1643">
        <v>102</v>
      </c>
      <c r="U1643">
        <v>5.7</v>
      </c>
      <c r="V1643">
        <v>5.7</v>
      </c>
      <c r="W1643">
        <v>7.8529999999999998</v>
      </c>
    </row>
    <row r="1644" spans="1:23" x14ac:dyDescent="0.3">
      <c r="A1644" t="s">
        <v>2738</v>
      </c>
      <c r="B1644">
        <v>68</v>
      </c>
      <c r="C1644">
        <v>115</v>
      </c>
      <c r="D1644">
        <v>17174870</v>
      </c>
      <c r="E1644" t="s">
        <v>875</v>
      </c>
      <c r="F1644" t="s">
        <v>4193</v>
      </c>
      <c r="G1644" t="s">
        <v>4194</v>
      </c>
      <c r="H1644">
        <v>15817</v>
      </c>
      <c r="I1644">
        <v>210</v>
      </c>
      <c r="J1644" t="s">
        <v>29</v>
      </c>
      <c r="K1644" t="s">
        <v>30</v>
      </c>
      <c r="L1644">
        <v>18000000</v>
      </c>
      <c r="M1644">
        <v>2000</v>
      </c>
      <c r="N1644">
        <v>6.7</v>
      </c>
      <c r="O1644">
        <v>-825130</v>
      </c>
      <c r="S1644" t="s">
        <v>4195</v>
      </c>
      <c r="T1644">
        <v>101</v>
      </c>
      <c r="U1644">
        <v>5.7</v>
      </c>
      <c r="V1644">
        <v>5.7</v>
      </c>
      <c r="W1644">
        <v>7.8529999999999998</v>
      </c>
    </row>
    <row r="1645" spans="1:23" x14ac:dyDescent="0.3">
      <c r="A1645" t="s">
        <v>539</v>
      </c>
      <c r="B1645">
        <v>128</v>
      </c>
      <c r="C1645">
        <v>94</v>
      </c>
      <c r="D1645">
        <v>17071230</v>
      </c>
      <c r="E1645" t="s">
        <v>338</v>
      </c>
      <c r="F1645" t="s">
        <v>539</v>
      </c>
      <c r="G1645" t="s">
        <v>4196</v>
      </c>
      <c r="H1645">
        <v>31169</v>
      </c>
      <c r="I1645">
        <v>192</v>
      </c>
      <c r="J1645" t="s">
        <v>29</v>
      </c>
      <c r="K1645" t="s">
        <v>30</v>
      </c>
      <c r="L1645">
        <v>18000000</v>
      </c>
      <c r="M1645">
        <v>2000</v>
      </c>
      <c r="N1645">
        <v>6.7</v>
      </c>
      <c r="O1645">
        <v>-928770</v>
      </c>
      <c r="S1645" t="s">
        <v>4197</v>
      </c>
      <c r="T1645">
        <v>100</v>
      </c>
      <c r="U1645">
        <v>5.85</v>
      </c>
      <c r="V1645">
        <v>5.7</v>
      </c>
      <c r="W1645">
        <v>7.8529999999999998</v>
      </c>
    </row>
    <row r="1646" spans="1:23" x14ac:dyDescent="0.3">
      <c r="A1646" t="s">
        <v>2363</v>
      </c>
      <c r="B1646">
        <v>78</v>
      </c>
      <c r="C1646">
        <v>106</v>
      </c>
      <c r="D1646">
        <v>304124</v>
      </c>
      <c r="E1646" t="s">
        <v>92</v>
      </c>
      <c r="F1646" t="s">
        <v>2731</v>
      </c>
      <c r="G1646" t="s">
        <v>4198</v>
      </c>
      <c r="H1646">
        <v>2720</v>
      </c>
      <c r="I1646">
        <v>37</v>
      </c>
      <c r="J1646" t="s">
        <v>174</v>
      </c>
      <c r="K1646" t="s">
        <v>412</v>
      </c>
      <c r="L1646">
        <v>1400000</v>
      </c>
      <c r="M1646">
        <v>2004</v>
      </c>
      <c r="N1646">
        <v>6.7</v>
      </c>
      <c r="O1646">
        <v>-1095876</v>
      </c>
      <c r="S1646" t="s">
        <v>4199</v>
      </c>
      <c r="T1646">
        <v>100</v>
      </c>
      <c r="U1646">
        <v>5.7</v>
      </c>
      <c r="V1646">
        <v>5.7</v>
      </c>
      <c r="W1646">
        <v>7.8529999999999998</v>
      </c>
    </row>
    <row r="1647" spans="1:23" x14ac:dyDescent="0.3">
      <c r="A1647" t="s">
        <v>2399</v>
      </c>
      <c r="B1647">
        <v>178</v>
      </c>
      <c r="C1647">
        <v>95</v>
      </c>
      <c r="D1647">
        <v>3478</v>
      </c>
      <c r="E1647" t="s">
        <v>1900</v>
      </c>
      <c r="F1647" t="s">
        <v>4200</v>
      </c>
      <c r="G1647" t="s">
        <v>4201</v>
      </c>
      <c r="H1647">
        <v>22212</v>
      </c>
      <c r="I1647">
        <v>142</v>
      </c>
      <c r="J1647" t="s">
        <v>29</v>
      </c>
      <c r="K1647" t="s">
        <v>442</v>
      </c>
      <c r="L1647">
        <v>1500000</v>
      </c>
      <c r="M1647">
        <v>2008</v>
      </c>
      <c r="N1647">
        <v>6.7</v>
      </c>
      <c r="O1647">
        <v>-1496522</v>
      </c>
      <c r="S1647" t="s">
        <v>4202</v>
      </c>
      <c r="T1647">
        <v>100</v>
      </c>
      <c r="U1647">
        <v>5.7</v>
      </c>
      <c r="V1647">
        <v>5.7</v>
      </c>
      <c r="W1647">
        <v>7.8529999999999998</v>
      </c>
    </row>
    <row r="1648" spans="1:23" x14ac:dyDescent="0.3">
      <c r="A1648" t="s">
        <v>2410</v>
      </c>
      <c r="B1648">
        <v>51</v>
      </c>
      <c r="C1648">
        <v>91</v>
      </c>
      <c r="D1648">
        <v>124494</v>
      </c>
      <c r="E1648" t="s">
        <v>4203</v>
      </c>
      <c r="F1648" t="s">
        <v>4204</v>
      </c>
      <c r="G1648" t="s">
        <v>4205</v>
      </c>
      <c r="H1648">
        <v>5613</v>
      </c>
      <c r="I1648">
        <v>102</v>
      </c>
      <c r="J1648" t="s">
        <v>29</v>
      </c>
      <c r="K1648" t="s">
        <v>30</v>
      </c>
      <c r="L1648">
        <v>2000000</v>
      </c>
      <c r="M1648">
        <v>1998</v>
      </c>
      <c r="N1648">
        <v>6.7</v>
      </c>
      <c r="O1648">
        <v>-1875506</v>
      </c>
      <c r="S1648" t="s">
        <v>4197</v>
      </c>
      <c r="T1648">
        <v>100</v>
      </c>
      <c r="U1648">
        <v>5.85</v>
      </c>
      <c r="V1648">
        <v>5.7</v>
      </c>
      <c r="W1648">
        <v>7.8529999999999998</v>
      </c>
    </row>
    <row r="1649" spans="1:23" x14ac:dyDescent="0.3">
      <c r="A1649" t="s">
        <v>2416</v>
      </c>
      <c r="B1649">
        <v>46</v>
      </c>
      <c r="C1649">
        <v>90</v>
      </c>
      <c r="D1649">
        <v>52166</v>
      </c>
      <c r="E1649" t="s">
        <v>92</v>
      </c>
      <c r="F1649" t="s">
        <v>4206</v>
      </c>
      <c r="G1649" t="s">
        <v>4207</v>
      </c>
      <c r="H1649">
        <v>2792</v>
      </c>
      <c r="I1649">
        <v>22</v>
      </c>
      <c r="J1649" t="s">
        <v>29</v>
      </c>
      <c r="K1649" t="s">
        <v>30</v>
      </c>
      <c r="L1649">
        <v>2000000</v>
      </c>
      <c r="M1649">
        <v>2008</v>
      </c>
      <c r="N1649">
        <v>6.7</v>
      </c>
      <c r="O1649">
        <v>-1947834</v>
      </c>
      <c r="S1649" t="s">
        <v>4208</v>
      </c>
      <c r="T1649">
        <v>99</v>
      </c>
      <c r="U1649">
        <v>5.7</v>
      </c>
      <c r="V1649">
        <v>5.7</v>
      </c>
      <c r="W1649">
        <v>7.8529999999999998</v>
      </c>
    </row>
    <row r="1650" spans="1:23" x14ac:dyDescent="0.3">
      <c r="A1650" t="s">
        <v>2423</v>
      </c>
      <c r="B1650">
        <v>126</v>
      </c>
      <c r="C1650">
        <v>89</v>
      </c>
      <c r="D1650">
        <v>7764027</v>
      </c>
      <c r="E1650" t="s">
        <v>73</v>
      </c>
      <c r="F1650" t="s">
        <v>4209</v>
      </c>
      <c r="G1650" t="s">
        <v>4210</v>
      </c>
      <c r="H1650">
        <v>38459</v>
      </c>
      <c r="I1650">
        <v>119</v>
      </c>
      <c r="J1650" t="s">
        <v>29</v>
      </c>
      <c r="K1650" t="s">
        <v>30</v>
      </c>
      <c r="L1650">
        <v>10000000</v>
      </c>
      <c r="M1650">
        <v>2013</v>
      </c>
      <c r="N1650">
        <v>6.7</v>
      </c>
      <c r="O1650">
        <v>-2235973</v>
      </c>
      <c r="S1650" t="s">
        <v>4211</v>
      </c>
      <c r="T1650">
        <v>98</v>
      </c>
      <c r="U1650">
        <v>5.7</v>
      </c>
      <c r="V1650">
        <v>5.7</v>
      </c>
      <c r="W1650">
        <v>7.8529999999999998</v>
      </c>
    </row>
    <row r="1651" spans="1:23" x14ac:dyDescent="0.3">
      <c r="A1651" t="s">
        <v>1334</v>
      </c>
      <c r="B1651">
        <v>149</v>
      </c>
      <c r="C1651">
        <v>106</v>
      </c>
      <c r="D1651">
        <v>3588432</v>
      </c>
      <c r="E1651" t="s">
        <v>73</v>
      </c>
      <c r="F1651" t="s">
        <v>4050</v>
      </c>
      <c r="G1651" t="s">
        <v>4212</v>
      </c>
      <c r="H1651">
        <v>29341</v>
      </c>
      <c r="I1651">
        <v>93</v>
      </c>
      <c r="J1651" t="s">
        <v>29</v>
      </c>
      <c r="K1651" t="s">
        <v>30</v>
      </c>
      <c r="L1651">
        <v>6000000</v>
      </c>
      <c r="M1651">
        <v>2014</v>
      </c>
      <c r="N1651">
        <v>6.7</v>
      </c>
      <c r="O1651">
        <v>-2411568</v>
      </c>
      <c r="S1651" t="s">
        <v>4213</v>
      </c>
      <c r="T1651">
        <v>98</v>
      </c>
      <c r="U1651">
        <v>5.7</v>
      </c>
      <c r="V1651">
        <v>5.7</v>
      </c>
      <c r="W1651">
        <v>7.8529999999999998</v>
      </c>
    </row>
    <row r="1652" spans="1:23" x14ac:dyDescent="0.3">
      <c r="A1652" t="s">
        <v>1160</v>
      </c>
      <c r="B1652">
        <v>360</v>
      </c>
      <c r="C1652">
        <v>109</v>
      </c>
      <c r="D1652">
        <v>37553932</v>
      </c>
      <c r="E1652" t="s">
        <v>672</v>
      </c>
      <c r="F1652" t="s">
        <v>4214</v>
      </c>
      <c r="G1652" t="s">
        <v>4215</v>
      </c>
      <c r="H1652">
        <v>304318</v>
      </c>
      <c r="I1652">
        <v>463</v>
      </c>
      <c r="J1652" t="s">
        <v>29</v>
      </c>
      <c r="K1652" t="s">
        <v>30</v>
      </c>
      <c r="L1652">
        <v>40000000</v>
      </c>
      <c r="M1652">
        <v>2011</v>
      </c>
      <c r="N1652">
        <v>6.7</v>
      </c>
      <c r="O1652">
        <v>-2446068</v>
      </c>
      <c r="S1652" t="s">
        <v>4216</v>
      </c>
      <c r="T1652">
        <v>97.5</v>
      </c>
      <c r="U1652">
        <v>5.7</v>
      </c>
      <c r="V1652">
        <v>5.7</v>
      </c>
      <c r="W1652">
        <v>7.8529999999999998</v>
      </c>
    </row>
    <row r="1653" spans="1:23" x14ac:dyDescent="0.3">
      <c r="A1653" t="s">
        <v>1580</v>
      </c>
      <c r="B1653">
        <v>117</v>
      </c>
      <c r="C1653">
        <v>119</v>
      </c>
      <c r="D1653">
        <v>6047856</v>
      </c>
      <c r="E1653" t="s">
        <v>39</v>
      </c>
      <c r="F1653" t="s">
        <v>4217</v>
      </c>
      <c r="G1653" t="s">
        <v>4218</v>
      </c>
      <c r="H1653">
        <v>27536</v>
      </c>
      <c r="I1653">
        <v>327</v>
      </c>
      <c r="J1653" t="s">
        <v>29</v>
      </c>
      <c r="K1653" t="s">
        <v>30</v>
      </c>
      <c r="L1653">
        <v>8500000</v>
      </c>
      <c r="M1653">
        <v>2000</v>
      </c>
      <c r="N1653">
        <v>6.7</v>
      </c>
      <c r="O1653">
        <v>-2452144</v>
      </c>
      <c r="S1653" t="s">
        <v>4216</v>
      </c>
      <c r="T1653">
        <v>97.5</v>
      </c>
      <c r="U1653">
        <v>5.7</v>
      </c>
      <c r="V1653">
        <v>5.7</v>
      </c>
      <c r="W1653">
        <v>7.8529999999999998</v>
      </c>
    </row>
    <row r="1654" spans="1:23" x14ac:dyDescent="0.3">
      <c r="A1654" t="s">
        <v>3569</v>
      </c>
      <c r="B1654">
        <v>17</v>
      </c>
      <c r="C1654">
        <v>99</v>
      </c>
      <c r="D1654">
        <v>3273588</v>
      </c>
      <c r="E1654" t="s">
        <v>4219</v>
      </c>
      <c r="F1654" t="s">
        <v>4220</v>
      </c>
      <c r="G1654" t="s">
        <v>4221</v>
      </c>
      <c r="H1654">
        <v>4195</v>
      </c>
      <c r="I1654">
        <v>50</v>
      </c>
      <c r="J1654" t="s">
        <v>29</v>
      </c>
      <c r="K1654" t="s">
        <v>30</v>
      </c>
      <c r="L1654">
        <v>6000000</v>
      </c>
      <c r="M1654">
        <v>1993</v>
      </c>
      <c r="N1654">
        <v>6.7</v>
      </c>
      <c r="O1654">
        <v>-2726412</v>
      </c>
      <c r="S1654" t="s">
        <v>4222</v>
      </c>
      <c r="T1654">
        <v>96</v>
      </c>
      <c r="U1654">
        <v>5.7</v>
      </c>
      <c r="V1654">
        <v>5.7</v>
      </c>
      <c r="W1654">
        <v>7.8529999999999998</v>
      </c>
    </row>
    <row r="1655" spans="1:23" x14ac:dyDescent="0.3">
      <c r="A1655" t="s">
        <v>1102</v>
      </c>
      <c r="B1655">
        <v>119</v>
      </c>
      <c r="C1655">
        <v>97</v>
      </c>
      <c r="D1655">
        <v>12212417</v>
      </c>
      <c r="E1655" t="s">
        <v>543</v>
      </c>
      <c r="F1655" t="s">
        <v>4223</v>
      </c>
      <c r="G1655" t="s">
        <v>4224</v>
      </c>
      <c r="H1655">
        <v>30643</v>
      </c>
      <c r="I1655">
        <v>144</v>
      </c>
      <c r="J1655" t="s">
        <v>29</v>
      </c>
      <c r="K1655" t="s">
        <v>30</v>
      </c>
      <c r="L1655">
        <v>15000000</v>
      </c>
      <c r="M1655">
        <v>2003</v>
      </c>
      <c r="N1655">
        <v>6.7</v>
      </c>
      <c r="O1655">
        <v>-2787583</v>
      </c>
      <c r="S1655" t="s">
        <v>4225</v>
      </c>
      <c r="T1655">
        <v>92</v>
      </c>
      <c r="U1655">
        <v>5.7</v>
      </c>
      <c r="V1655">
        <v>5.7</v>
      </c>
      <c r="W1655">
        <v>7.8529999999999998</v>
      </c>
    </row>
    <row r="1656" spans="1:23" x14ac:dyDescent="0.3">
      <c r="A1656" t="s">
        <v>2395</v>
      </c>
      <c r="B1656">
        <v>20</v>
      </c>
      <c r="C1656">
        <v>97</v>
      </c>
      <c r="D1656">
        <v>39852</v>
      </c>
      <c r="E1656" t="s">
        <v>73</v>
      </c>
      <c r="F1656" t="s">
        <v>3229</v>
      </c>
      <c r="G1656" t="s">
        <v>4226</v>
      </c>
      <c r="H1656">
        <v>1238</v>
      </c>
      <c r="I1656">
        <v>25</v>
      </c>
      <c r="J1656" t="s">
        <v>29</v>
      </c>
      <c r="K1656" t="s">
        <v>30</v>
      </c>
      <c r="L1656">
        <v>3000000</v>
      </c>
      <c r="M1656">
        <v>1999</v>
      </c>
      <c r="N1656">
        <v>6.7</v>
      </c>
      <c r="O1656">
        <v>-2960148</v>
      </c>
      <c r="S1656" t="s">
        <v>4227</v>
      </c>
      <c r="T1656">
        <v>90</v>
      </c>
      <c r="U1656">
        <v>5.7</v>
      </c>
      <c r="V1656">
        <v>5.7</v>
      </c>
      <c r="W1656">
        <v>7.8529999999999998</v>
      </c>
    </row>
    <row r="1657" spans="1:23" x14ac:dyDescent="0.3">
      <c r="A1657" t="s">
        <v>2346</v>
      </c>
      <c r="B1657">
        <v>130</v>
      </c>
      <c r="C1657">
        <v>118</v>
      </c>
      <c r="D1657">
        <v>1705139</v>
      </c>
      <c r="E1657" t="s">
        <v>3169</v>
      </c>
      <c r="F1657" t="s">
        <v>4228</v>
      </c>
      <c r="G1657" t="s">
        <v>4229</v>
      </c>
      <c r="H1657">
        <v>4695</v>
      </c>
      <c r="I1657">
        <v>69</v>
      </c>
      <c r="J1657" t="s">
        <v>29</v>
      </c>
      <c r="K1657" t="s">
        <v>30</v>
      </c>
      <c r="L1657">
        <v>4700000</v>
      </c>
      <c r="M1657">
        <v>1988</v>
      </c>
      <c r="N1657">
        <v>6.7</v>
      </c>
      <c r="O1657">
        <v>-2994861</v>
      </c>
      <c r="S1657" t="s">
        <v>4230</v>
      </c>
      <c r="T1657">
        <v>87</v>
      </c>
      <c r="U1657">
        <v>5.7</v>
      </c>
      <c r="V1657">
        <v>5.7</v>
      </c>
      <c r="W1657">
        <v>7.8529999999999998</v>
      </c>
    </row>
    <row r="1658" spans="1:23" x14ac:dyDescent="0.3">
      <c r="A1658" t="s">
        <v>2372</v>
      </c>
      <c r="B1658">
        <v>265</v>
      </c>
      <c r="C1658">
        <v>101</v>
      </c>
      <c r="D1658">
        <v>6619173</v>
      </c>
      <c r="E1658" t="s">
        <v>4231</v>
      </c>
      <c r="F1658" t="s">
        <v>834</v>
      </c>
      <c r="G1658" t="s">
        <v>4232</v>
      </c>
      <c r="H1658">
        <v>87203</v>
      </c>
      <c r="I1658">
        <v>221</v>
      </c>
      <c r="J1658" t="s">
        <v>29</v>
      </c>
      <c r="K1658" t="s">
        <v>30</v>
      </c>
      <c r="L1658">
        <v>10000000</v>
      </c>
      <c r="M1658">
        <v>2012</v>
      </c>
      <c r="N1658">
        <v>6.7</v>
      </c>
      <c r="O1658">
        <v>-3380827</v>
      </c>
      <c r="S1658" t="s">
        <v>4233</v>
      </c>
      <c r="T1658">
        <v>83</v>
      </c>
      <c r="U1658">
        <v>5.7</v>
      </c>
      <c r="V1658">
        <v>5.7</v>
      </c>
      <c r="W1658">
        <v>7.8529999999999998</v>
      </c>
    </row>
    <row r="1659" spans="1:23" x14ac:dyDescent="0.3">
      <c r="A1659" t="s">
        <v>1790</v>
      </c>
      <c r="B1659">
        <v>222</v>
      </c>
      <c r="C1659">
        <v>113</v>
      </c>
      <c r="D1659">
        <v>3014541</v>
      </c>
      <c r="E1659" t="s">
        <v>92</v>
      </c>
      <c r="F1659" t="s">
        <v>3906</v>
      </c>
      <c r="G1659" t="s">
        <v>4234</v>
      </c>
      <c r="H1659">
        <v>19616</v>
      </c>
      <c r="I1659">
        <v>98</v>
      </c>
      <c r="J1659" t="s">
        <v>29</v>
      </c>
      <c r="K1659" t="s">
        <v>200</v>
      </c>
      <c r="L1659">
        <v>8000000</v>
      </c>
      <c r="M1659">
        <v>2011</v>
      </c>
      <c r="N1659">
        <v>6.7</v>
      </c>
      <c r="O1659">
        <v>-4985459</v>
      </c>
      <c r="S1659" t="s">
        <v>4235</v>
      </c>
      <c r="T1659">
        <v>81</v>
      </c>
      <c r="U1659">
        <v>5.7</v>
      </c>
      <c r="V1659">
        <v>5.7</v>
      </c>
      <c r="W1659">
        <v>7.8529999999999998</v>
      </c>
    </row>
    <row r="1660" spans="1:23" x14ac:dyDescent="0.3">
      <c r="A1660" t="s">
        <v>3187</v>
      </c>
      <c r="B1660">
        <v>52</v>
      </c>
      <c r="C1660">
        <v>95</v>
      </c>
      <c r="D1660">
        <v>7881335</v>
      </c>
      <c r="E1660" t="s">
        <v>2312</v>
      </c>
      <c r="F1660" t="s">
        <v>4236</v>
      </c>
      <c r="G1660" t="s">
        <v>4237</v>
      </c>
      <c r="H1660">
        <v>21212</v>
      </c>
      <c r="I1660">
        <v>107</v>
      </c>
      <c r="J1660" t="s">
        <v>29</v>
      </c>
      <c r="K1660" t="s">
        <v>30</v>
      </c>
      <c r="L1660">
        <v>13000000</v>
      </c>
      <c r="M1660">
        <v>1994</v>
      </c>
      <c r="N1660">
        <v>6.7</v>
      </c>
      <c r="O1660">
        <v>-5118665</v>
      </c>
      <c r="S1660" t="s">
        <v>4238</v>
      </c>
      <c r="T1660">
        <v>72</v>
      </c>
      <c r="U1660">
        <v>5.7</v>
      </c>
      <c r="V1660">
        <v>5.7</v>
      </c>
      <c r="W1660">
        <v>7.8529999999999998</v>
      </c>
    </row>
    <row r="1661" spans="1:23" x14ac:dyDescent="0.3">
      <c r="A1661" t="s">
        <v>3005</v>
      </c>
      <c r="B1661">
        <v>63</v>
      </c>
      <c r="C1661">
        <v>96</v>
      </c>
      <c r="D1661">
        <v>115862</v>
      </c>
      <c r="E1661" t="s">
        <v>588</v>
      </c>
      <c r="F1661" t="s">
        <v>1912</v>
      </c>
      <c r="G1661" t="s">
        <v>4239</v>
      </c>
      <c r="H1661">
        <v>7394</v>
      </c>
      <c r="I1661">
        <v>50</v>
      </c>
      <c r="J1661" t="s">
        <v>29</v>
      </c>
      <c r="K1661" t="s">
        <v>30</v>
      </c>
      <c r="L1661">
        <v>6000000</v>
      </c>
      <c r="M1661">
        <v>2009</v>
      </c>
      <c r="N1661">
        <v>6.7</v>
      </c>
      <c r="O1661">
        <v>-5884138</v>
      </c>
      <c r="S1661" t="s">
        <v>3883</v>
      </c>
      <c r="T1661">
        <v>109</v>
      </c>
      <c r="U1661">
        <v>5.7</v>
      </c>
      <c r="V1661">
        <v>5.7</v>
      </c>
      <c r="W1661">
        <v>7.8529999999999998</v>
      </c>
    </row>
    <row r="1662" spans="1:23" x14ac:dyDescent="0.3">
      <c r="A1662" t="s">
        <v>2428</v>
      </c>
      <c r="B1662">
        <v>27</v>
      </c>
      <c r="C1662">
        <v>85</v>
      </c>
      <c r="D1662">
        <v>70527</v>
      </c>
      <c r="E1662" t="s">
        <v>73</v>
      </c>
      <c r="F1662" t="s">
        <v>3559</v>
      </c>
      <c r="G1662" t="s">
        <v>4240</v>
      </c>
      <c r="H1662">
        <v>7690</v>
      </c>
      <c r="I1662">
        <v>68</v>
      </c>
      <c r="J1662" t="s">
        <v>29</v>
      </c>
      <c r="K1662" t="s">
        <v>30</v>
      </c>
      <c r="L1662">
        <v>6500000</v>
      </c>
      <c r="M1662">
        <v>2004</v>
      </c>
      <c r="N1662">
        <v>6.7</v>
      </c>
      <c r="O1662">
        <v>-6429473</v>
      </c>
      <c r="S1662" t="s">
        <v>3883</v>
      </c>
      <c r="T1662">
        <v>109</v>
      </c>
      <c r="U1662">
        <v>5.7</v>
      </c>
      <c r="V1662">
        <v>5.7</v>
      </c>
      <c r="W1662">
        <v>7.8529999999999998</v>
      </c>
    </row>
    <row r="1663" spans="1:23" x14ac:dyDescent="0.3">
      <c r="A1663" t="s">
        <v>2946</v>
      </c>
      <c r="B1663">
        <v>210</v>
      </c>
      <c r="C1663">
        <v>102</v>
      </c>
      <c r="D1663">
        <v>13214030</v>
      </c>
      <c r="E1663" t="s">
        <v>1585</v>
      </c>
      <c r="F1663" t="s">
        <v>4241</v>
      </c>
      <c r="G1663" t="s">
        <v>4242</v>
      </c>
      <c r="H1663">
        <v>60516</v>
      </c>
      <c r="I1663">
        <v>147</v>
      </c>
      <c r="J1663" t="s">
        <v>29</v>
      </c>
      <c r="K1663" t="s">
        <v>30</v>
      </c>
      <c r="L1663">
        <v>20000000</v>
      </c>
      <c r="M1663">
        <v>2008</v>
      </c>
      <c r="N1663">
        <v>6.7</v>
      </c>
      <c r="O1663">
        <v>-6785970</v>
      </c>
      <c r="S1663" t="s">
        <v>2250</v>
      </c>
      <c r="T1663">
        <v>103</v>
      </c>
      <c r="U1663">
        <v>5.7</v>
      </c>
      <c r="V1663">
        <v>5.7</v>
      </c>
      <c r="W1663">
        <v>7.8529999999999998</v>
      </c>
    </row>
    <row r="1664" spans="1:23" x14ac:dyDescent="0.3">
      <c r="A1664" t="s">
        <v>2397</v>
      </c>
      <c r="B1664">
        <v>39</v>
      </c>
      <c r="C1664">
        <v>96</v>
      </c>
      <c r="D1664">
        <v>196067</v>
      </c>
      <c r="E1664" t="s">
        <v>588</v>
      </c>
      <c r="F1664" t="s">
        <v>4243</v>
      </c>
      <c r="G1664" t="s">
        <v>4244</v>
      </c>
      <c r="H1664">
        <v>1966</v>
      </c>
      <c r="I1664">
        <v>25</v>
      </c>
      <c r="J1664" t="s">
        <v>29</v>
      </c>
      <c r="K1664" t="s">
        <v>200</v>
      </c>
      <c r="L1664">
        <v>7000000</v>
      </c>
      <c r="M1664">
        <v>2002</v>
      </c>
      <c r="N1664">
        <v>6.7</v>
      </c>
      <c r="O1664">
        <v>-6803933</v>
      </c>
      <c r="S1664" t="s">
        <v>290</v>
      </c>
      <c r="T1664">
        <v>99.5</v>
      </c>
      <c r="U1664">
        <v>5.7</v>
      </c>
      <c r="V1664">
        <v>5.7</v>
      </c>
      <c r="W1664">
        <v>7.8529999999999998</v>
      </c>
    </row>
    <row r="1665" spans="1:23" x14ac:dyDescent="0.3">
      <c r="A1665" t="s">
        <v>2930</v>
      </c>
      <c r="B1665">
        <v>190</v>
      </c>
      <c r="C1665">
        <v>108</v>
      </c>
      <c r="D1665">
        <v>9172810</v>
      </c>
      <c r="E1665" t="s">
        <v>4245</v>
      </c>
      <c r="F1665" t="s">
        <v>1148</v>
      </c>
      <c r="G1665" t="s">
        <v>4246</v>
      </c>
      <c r="H1665">
        <v>24150</v>
      </c>
      <c r="I1665">
        <v>118</v>
      </c>
      <c r="J1665" t="s">
        <v>29</v>
      </c>
      <c r="K1665" t="s">
        <v>30</v>
      </c>
      <c r="L1665">
        <v>16000000</v>
      </c>
      <c r="M1665">
        <v>2007</v>
      </c>
      <c r="N1665">
        <v>6.7</v>
      </c>
      <c r="O1665">
        <v>-6827190</v>
      </c>
      <c r="S1665" t="s">
        <v>290</v>
      </c>
      <c r="T1665">
        <v>99.5</v>
      </c>
      <c r="U1665">
        <v>5.7</v>
      </c>
      <c r="V1665">
        <v>5.7</v>
      </c>
      <c r="W1665">
        <v>7.8529999999999998</v>
      </c>
    </row>
    <row r="1666" spans="1:23" x14ac:dyDescent="0.3">
      <c r="A1666" t="s">
        <v>3669</v>
      </c>
      <c r="B1666">
        <v>383</v>
      </c>
      <c r="C1666">
        <v>103</v>
      </c>
      <c r="D1666">
        <v>85017401</v>
      </c>
      <c r="E1666" t="s">
        <v>715</v>
      </c>
      <c r="F1666" t="s">
        <v>339</v>
      </c>
      <c r="G1666" t="s">
        <v>4247</v>
      </c>
      <c r="H1666">
        <v>246803</v>
      </c>
      <c r="I1666">
        <v>474</v>
      </c>
      <c r="J1666" t="s">
        <v>29</v>
      </c>
      <c r="K1666" t="s">
        <v>30</v>
      </c>
      <c r="L1666">
        <v>92000000</v>
      </c>
      <c r="M1666">
        <v>2012</v>
      </c>
      <c r="N1666">
        <v>6.7</v>
      </c>
      <c r="O1666">
        <v>-6982599</v>
      </c>
      <c r="S1666" t="s">
        <v>4248</v>
      </c>
      <c r="T1666">
        <v>97</v>
      </c>
      <c r="U1666">
        <v>5.7</v>
      </c>
      <c r="V1666">
        <v>5.7</v>
      </c>
      <c r="W1666">
        <v>7.8529999999999998</v>
      </c>
    </row>
    <row r="1667" spans="1:23" x14ac:dyDescent="0.3">
      <c r="A1667" t="s">
        <v>2334</v>
      </c>
      <c r="B1667">
        <v>52</v>
      </c>
      <c r="C1667">
        <v>144</v>
      </c>
      <c r="D1667">
        <v>2483955</v>
      </c>
      <c r="E1667" t="s">
        <v>588</v>
      </c>
      <c r="F1667" t="s">
        <v>4249</v>
      </c>
      <c r="G1667" t="s">
        <v>4250</v>
      </c>
      <c r="H1667">
        <v>8369</v>
      </c>
      <c r="I1667">
        <v>165</v>
      </c>
      <c r="J1667" t="s">
        <v>29</v>
      </c>
      <c r="K1667" t="s">
        <v>30</v>
      </c>
      <c r="L1667">
        <v>9600000</v>
      </c>
      <c r="M1667">
        <v>2005</v>
      </c>
      <c r="N1667">
        <v>6.7</v>
      </c>
      <c r="O1667">
        <v>-7116045</v>
      </c>
      <c r="S1667" t="s">
        <v>4248</v>
      </c>
      <c r="T1667">
        <v>97</v>
      </c>
      <c r="U1667">
        <v>5.7</v>
      </c>
      <c r="V1667">
        <v>5.7</v>
      </c>
      <c r="W1667">
        <v>7.8529999999999998</v>
      </c>
    </row>
    <row r="1668" spans="1:23" x14ac:dyDescent="0.3">
      <c r="A1668" t="s">
        <v>1883</v>
      </c>
      <c r="B1668">
        <v>169</v>
      </c>
      <c r="C1668">
        <v>115</v>
      </c>
      <c r="D1668">
        <v>26814957</v>
      </c>
      <c r="E1668" t="s">
        <v>655</v>
      </c>
      <c r="F1668" t="s">
        <v>418</v>
      </c>
      <c r="G1668" t="s">
        <v>4251</v>
      </c>
      <c r="H1668">
        <v>84357</v>
      </c>
      <c r="I1668">
        <v>252</v>
      </c>
      <c r="J1668" t="s">
        <v>29</v>
      </c>
      <c r="K1668" t="s">
        <v>200</v>
      </c>
      <c r="L1668">
        <v>35000000</v>
      </c>
      <c r="M1668">
        <v>2008</v>
      </c>
      <c r="N1668">
        <v>6.7</v>
      </c>
      <c r="O1668">
        <v>-8185043</v>
      </c>
      <c r="S1668" t="s">
        <v>2751</v>
      </c>
      <c r="T1668">
        <v>94.5</v>
      </c>
      <c r="U1668">
        <v>5.7</v>
      </c>
      <c r="V1668">
        <v>5.7</v>
      </c>
      <c r="W1668">
        <v>7.8529999999999998</v>
      </c>
    </row>
    <row r="1669" spans="1:23" x14ac:dyDescent="0.3">
      <c r="A1669" t="s">
        <v>3162</v>
      </c>
      <c r="B1669">
        <v>147</v>
      </c>
      <c r="C1669">
        <v>150</v>
      </c>
      <c r="D1669">
        <v>140244</v>
      </c>
      <c r="E1669" t="s">
        <v>4252</v>
      </c>
      <c r="F1669" t="s">
        <v>4253</v>
      </c>
      <c r="G1669" t="s">
        <v>4254</v>
      </c>
      <c r="H1669">
        <v>20419</v>
      </c>
      <c r="I1669">
        <v>259</v>
      </c>
      <c r="J1669" t="s">
        <v>29</v>
      </c>
      <c r="K1669" t="s">
        <v>30</v>
      </c>
      <c r="L1669">
        <v>8500000</v>
      </c>
      <c r="M1669">
        <v>2008</v>
      </c>
      <c r="N1669">
        <v>6.7</v>
      </c>
      <c r="O1669">
        <v>-8359756</v>
      </c>
      <c r="S1669" t="s">
        <v>2751</v>
      </c>
      <c r="T1669">
        <v>94.5</v>
      </c>
      <c r="U1669">
        <v>5.7</v>
      </c>
      <c r="V1669">
        <v>5.7</v>
      </c>
      <c r="W1669">
        <v>7.8529999999999998</v>
      </c>
    </row>
    <row r="1670" spans="1:23" x14ac:dyDescent="0.3">
      <c r="A1670" t="s">
        <v>2408</v>
      </c>
      <c r="B1670">
        <v>448</v>
      </c>
      <c r="C1670">
        <v>136</v>
      </c>
      <c r="D1670">
        <v>241063875</v>
      </c>
      <c r="E1670" t="s">
        <v>309</v>
      </c>
      <c r="F1670" t="s">
        <v>482</v>
      </c>
      <c r="G1670" t="s">
        <v>4255</v>
      </c>
      <c r="H1670">
        <v>370704</v>
      </c>
      <c r="I1670">
        <v>484</v>
      </c>
      <c r="J1670" t="s">
        <v>29</v>
      </c>
      <c r="K1670" t="s">
        <v>30</v>
      </c>
      <c r="L1670">
        <v>250000000</v>
      </c>
      <c r="M1670">
        <v>2011</v>
      </c>
      <c r="N1670">
        <v>6.7</v>
      </c>
      <c r="O1670">
        <v>-8936125</v>
      </c>
      <c r="S1670" t="s">
        <v>1655</v>
      </c>
      <c r="T1670">
        <v>100</v>
      </c>
      <c r="U1670">
        <v>5.6</v>
      </c>
      <c r="V1670">
        <v>5.69</v>
      </c>
      <c r="W1670">
        <v>7.8529999999999998</v>
      </c>
    </row>
    <row r="1671" spans="1:23" x14ac:dyDescent="0.3">
      <c r="A1671" t="s">
        <v>625</v>
      </c>
      <c r="B1671">
        <v>376</v>
      </c>
      <c r="C1671">
        <v>98</v>
      </c>
      <c r="D1671">
        <v>1987762</v>
      </c>
      <c r="E1671" t="s">
        <v>1915</v>
      </c>
      <c r="F1671" t="s">
        <v>145</v>
      </c>
      <c r="G1671" t="s">
        <v>4256</v>
      </c>
      <c r="H1671">
        <v>59297</v>
      </c>
      <c r="I1671">
        <v>216</v>
      </c>
      <c r="J1671" t="s">
        <v>29</v>
      </c>
      <c r="K1671" t="s">
        <v>30</v>
      </c>
      <c r="L1671">
        <v>11000000</v>
      </c>
      <c r="M1671">
        <v>2011</v>
      </c>
      <c r="N1671">
        <v>6.7</v>
      </c>
      <c r="O1671">
        <v>-9012238</v>
      </c>
      <c r="S1671" t="s">
        <v>1655</v>
      </c>
      <c r="T1671">
        <v>100</v>
      </c>
      <c r="U1671">
        <v>5.6</v>
      </c>
      <c r="V1671">
        <v>5.69</v>
      </c>
      <c r="W1671">
        <v>7.8529999999999998</v>
      </c>
    </row>
    <row r="1672" spans="1:23" x14ac:dyDescent="0.3">
      <c r="A1672" t="s">
        <v>1851</v>
      </c>
      <c r="B1672">
        <v>192</v>
      </c>
      <c r="C1672">
        <v>95</v>
      </c>
      <c r="D1672">
        <v>866778</v>
      </c>
      <c r="E1672" t="s">
        <v>588</v>
      </c>
      <c r="F1672" t="s">
        <v>418</v>
      </c>
      <c r="G1672" t="s">
        <v>4257</v>
      </c>
      <c r="H1672">
        <v>44208</v>
      </c>
      <c r="I1672">
        <v>117</v>
      </c>
      <c r="J1672" t="s">
        <v>29</v>
      </c>
      <c r="K1672" t="s">
        <v>1119</v>
      </c>
      <c r="L1672">
        <v>10000000</v>
      </c>
      <c r="M1672">
        <v>2007</v>
      </c>
      <c r="N1672">
        <v>6.7</v>
      </c>
      <c r="O1672">
        <v>-9133222</v>
      </c>
      <c r="S1672" t="s">
        <v>4002</v>
      </c>
      <c r="T1672">
        <v>106</v>
      </c>
      <c r="U1672">
        <v>5.7</v>
      </c>
      <c r="V1672">
        <v>5.69</v>
      </c>
      <c r="W1672">
        <v>7.8529999999999998</v>
      </c>
    </row>
    <row r="1673" spans="1:23" x14ac:dyDescent="0.3">
      <c r="A1673" t="s">
        <v>822</v>
      </c>
      <c r="B1673">
        <v>183</v>
      </c>
      <c r="C1673">
        <v>107</v>
      </c>
      <c r="D1673">
        <v>12784713</v>
      </c>
      <c r="E1673" t="s">
        <v>676</v>
      </c>
      <c r="F1673" t="s">
        <v>761</v>
      </c>
      <c r="G1673" t="s">
        <v>4258</v>
      </c>
      <c r="H1673">
        <v>56813</v>
      </c>
      <c r="I1673">
        <v>381</v>
      </c>
      <c r="J1673" t="s">
        <v>29</v>
      </c>
      <c r="K1673" t="s">
        <v>30</v>
      </c>
      <c r="L1673">
        <v>22000000</v>
      </c>
      <c r="M1673">
        <v>2004</v>
      </c>
      <c r="N1673">
        <v>6.7</v>
      </c>
      <c r="O1673">
        <v>-9215287</v>
      </c>
      <c r="S1673" t="s">
        <v>4002</v>
      </c>
      <c r="T1673">
        <v>106</v>
      </c>
      <c r="U1673">
        <v>5.7</v>
      </c>
      <c r="V1673">
        <v>5.69</v>
      </c>
      <c r="W1673">
        <v>7.8529999999999998</v>
      </c>
    </row>
    <row r="1674" spans="1:23" x14ac:dyDescent="0.3">
      <c r="A1674" t="s">
        <v>1817</v>
      </c>
      <c r="B1674">
        <v>108</v>
      </c>
      <c r="C1674">
        <v>98</v>
      </c>
      <c r="D1674">
        <v>4291965</v>
      </c>
      <c r="E1674" t="s">
        <v>60</v>
      </c>
      <c r="F1674" t="s">
        <v>4259</v>
      </c>
      <c r="G1674" t="s">
        <v>4260</v>
      </c>
      <c r="H1674">
        <v>9334</v>
      </c>
      <c r="I1674">
        <v>59</v>
      </c>
      <c r="J1674" t="s">
        <v>29</v>
      </c>
      <c r="K1674" t="s">
        <v>241</v>
      </c>
      <c r="L1674">
        <v>14000000</v>
      </c>
      <c r="M1674">
        <v>2006</v>
      </c>
      <c r="N1674">
        <v>6.7</v>
      </c>
      <c r="O1674">
        <v>-9708035</v>
      </c>
      <c r="S1674" t="s">
        <v>4261</v>
      </c>
      <c r="T1674">
        <v>90.5</v>
      </c>
      <c r="U1674">
        <v>5.95</v>
      </c>
      <c r="V1674">
        <v>5.68</v>
      </c>
      <c r="W1674">
        <v>7.8529999999999998</v>
      </c>
    </row>
    <row r="1675" spans="1:23" x14ac:dyDescent="0.3">
      <c r="A1675" t="s">
        <v>3082</v>
      </c>
      <c r="B1675">
        <v>142</v>
      </c>
      <c r="C1675">
        <v>95</v>
      </c>
      <c r="D1675">
        <v>48291624</v>
      </c>
      <c r="E1675" t="s">
        <v>519</v>
      </c>
      <c r="F1675" t="s">
        <v>3418</v>
      </c>
      <c r="G1675" t="s">
        <v>4262</v>
      </c>
      <c r="H1675">
        <v>82819</v>
      </c>
      <c r="I1675">
        <v>263</v>
      </c>
      <c r="J1675" t="s">
        <v>29</v>
      </c>
      <c r="K1675" t="s">
        <v>30</v>
      </c>
      <c r="L1675">
        <v>58000000</v>
      </c>
      <c r="M1675">
        <v>2005</v>
      </c>
      <c r="N1675">
        <v>6.7</v>
      </c>
      <c r="O1675">
        <v>-9708376</v>
      </c>
      <c r="S1675" t="s">
        <v>4263</v>
      </c>
      <c r="T1675">
        <v>95.5</v>
      </c>
      <c r="U1675">
        <v>5.75</v>
      </c>
      <c r="V1675">
        <v>5.68</v>
      </c>
      <c r="W1675">
        <v>7.8529999999999998</v>
      </c>
    </row>
    <row r="1676" spans="1:23" x14ac:dyDescent="0.3">
      <c r="A1676" t="s">
        <v>2386</v>
      </c>
      <c r="B1676">
        <v>45</v>
      </c>
      <c r="C1676">
        <v>98</v>
      </c>
      <c r="D1676">
        <v>12782508</v>
      </c>
      <c r="E1676" t="s">
        <v>92</v>
      </c>
      <c r="F1676" t="s">
        <v>87</v>
      </c>
      <c r="G1676" t="s">
        <v>4264</v>
      </c>
      <c r="H1676">
        <v>20163</v>
      </c>
      <c r="I1676">
        <v>71</v>
      </c>
      <c r="J1676" t="s">
        <v>29</v>
      </c>
      <c r="K1676" t="s">
        <v>30</v>
      </c>
      <c r="L1676">
        <v>23000000</v>
      </c>
      <c r="M1676">
        <v>1996</v>
      </c>
      <c r="N1676">
        <v>6.7</v>
      </c>
      <c r="O1676">
        <v>-10217492</v>
      </c>
      <c r="S1676" t="s">
        <v>4263</v>
      </c>
      <c r="T1676">
        <v>95.5</v>
      </c>
      <c r="U1676">
        <v>5.75</v>
      </c>
      <c r="V1676">
        <v>5.68</v>
      </c>
      <c r="W1676">
        <v>7.8529999999999998</v>
      </c>
    </row>
    <row r="1677" spans="1:23" x14ac:dyDescent="0.3">
      <c r="A1677" t="s">
        <v>104</v>
      </c>
      <c r="B1677">
        <v>245</v>
      </c>
      <c r="C1677">
        <v>129</v>
      </c>
      <c r="D1677">
        <v>139259759</v>
      </c>
      <c r="E1677" t="s">
        <v>105</v>
      </c>
      <c r="F1677" t="s">
        <v>4265</v>
      </c>
      <c r="G1677" t="s">
        <v>4266</v>
      </c>
      <c r="H1677">
        <v>364948</v>
      </c>
      <c r="I1677">
        <v>2121</v>
      </c>
      <c r="J1677" t="s">
        <v>29</v>
      </c>
      <c r="K1677" t="s">
        <v>581</v>
      </c>
      <c r="L1677">
        <v>150000000</v>
      </c>
      <c r="M1677">
        <v>2003</v>
      </c>
      <c r="N1677">
        <v>6.7</v>
      </c>
      <c r="O1677">
        <v>-10740241</v>
      </c>
      <c r="S1677" t="s">
        <v>4267</v>
      </c>
      <c r="T1677">
        <v>104</v>
      </c>
      <c r="U1677">
        <v>5.4</v>
      </c>
      <c r="V1677">
        <v>5.67</v>
      </c>
      <c r="W1677">
        <v>7.8529999999999998</v>
      </c>
    </row>
    <row r="1678" spans="1:23" x14ac:dyDescent="0.3">
      <c r="A1678" t="s">
        <v>2225</v>
      </c>
      <c r="B1678">
        <v>436</v>
      </c>
      <c r="C1678">
        <v>135</v>
      </c>
      <c r="D1678">
        <v>113165635</v>
      </c>
      <c r="E1678" t="s">
        <v>715</v>
      </c>
      <c r="F1678" t="s">
        <v>1465</v>
      </c>
      <c r="G1678" t="s">
        <v>4268</v>
      </c>
      <c r="H1678">
        <v>229823</v>
      </c>
      <c r="I1678">
        <v>504</v>
      </c>
      <c r="J1678" t="s">
        <v>29</v>
      </c>
      <c r="K1678" t="s">
        <v>30</v>
      </c>
      <c r="L1678">
        <v>125000000</v>
      </c>
      <c r="M1678">
        <v>2012</v>
      </c>
      <c r="N1678">
        <v>6.7</v>
      </c>
      <c r="O1678">
        <v>-11834365</v>
      </c>
      <c r="S1678" t="s">
        <v>4269</v>
      </c>
      <c r="T1678">
        <v>103.5</v>
      </c>
      <c r="U1678">
        <v>5.6</v>
      </c>
      <c r="V1678">
        <v>5.66</v>
      </c>
      <c r="W1678">
        <v>7.8529999999999998</v>
      </c>
    </row>
    <row r="1679" spans="1:23" x14ac:dyDescent="0.3">
      <c r="A1679" t="s">
        <v>562</v>
      </c>
      <c r="B1679">
        <v>401</v>
      </c>
      <c r="C1679">
        <v>148</v>
      </c>
      <c r="D1679">
        <v>8093318</v>
      </c>
      <c r="E1679" t="s">
        <v>1347</v>
      </c>
      <c r="F1679" t="s">
        <v>4270</v>
      </c>
      <c r="G1679" t="s">
        <v>4271</v>
      </c>
      <c r="H1679">
        <v>61935</v>
      </c>
      <c r="I1679">
        <v>242</v>
      </c>
      <c r="J1679" t="s">
        <v>29</v>
      </c>
      <c r="K1679" t="s">
        <v>30</v>
      </c>
      <c r="L1679">
        <v>20000000</v>
      </c>
      <c r="M1679">
        <v>2014</v>
      </c>
      <c r="N1679">
        <v>6.7</v>
      </c>
      <c r="O1679">
        <v>-11906682</v>
      </c>
      <c r="S1679" t="s">
        <v>4269</v>
      </c>
      <c r="T1679">
        <v>103.5</v>
      </c>
      <c r="U1679">
        <v>5.6</v>
      </c>
      <c r="V1679">
        <v>5.66</v>
      </c>
      <c r="W1679">
        <v>7.8529999999999998</v>
      </c>
    </row>
    <row r="1680" spans="1:23" x14ac:dyDescent="0.3">
      <c r="A1680" t="s">
        <v>2360</v>
      </c>
      <c r="B1680">
        <v>60</v>
      </c>
      <c r="C1680">
        <v>108</v>
      </c>
      <c r="D1680">
        <v>6000000</v>
      </c>
      <c r="E1680" t="s">
        <v>309</v>
      </c>
      <c r="F1680" t="s">
        <v>4272</v>
      </c>
      <c r="G1680" t="s">
        <v>4273</v>
      </c>
      <c r="H1680">
        <v>10832</v>
      </c>
      <c r="I1680">
        <v>102</v>
      </c>
      <c r="J1680" t="s">
        <v>29</v>
      </c>
      <c r="K1680" t="s">
        <v>30</v>
      </c>
      <c r="L1680">
        <v>18000000</v>
      </c>
      <c r="M1680">
        <v>1981</v>
      </c>
      <c r="N1680">
        <v>6.7</v>
      </c>
      <c r="O1680">
        <v>-12000000</v>
      </c>
      <c r="S1680" t="s">
        <v>4274</v>
      </c>
      <c r="T1680">
        <v>101.5</v>
      </c>
      <c r="U1680">
        <v>5.65</v>
      </c>
      <c r="V1680">
        <v>5.65</v>
      </c>
      <c r="W1680">
        <v>7.8529999999999998</v>
      </c>
    </row>
    <row r="1681" spans="1:23" x14ac:dyDescent="0.3">
      <c r="A1681" t="s">
        <v>1356</v>
      </c>
      <c r="B1681">
        <v>150</v>
      </c>
      <c r="C1681">
        <v>111</v>
      </c>
      <c r="D1681">
        <v>2203641</v>
      </c>
      <c r="E1681" t="s">
        <v>140</v>
      </c>
      <c r="F1681" t="s">
        <v>377</v>
      </c>
      <c r="G1681" t="s">
        <v>4275</v>
      </c>
      <c r="H1681">
        <v>42792</v>
      </c>
      <c r="I1681">
        <v>162</v>
      </c>
      <c r="J1681" t="s">
        <v>29</v>
      </c>
      <c r="K1681" t="s">
        <v>408</v>
      </c>
      <c r="L1681">
        <v>15000000</v>
      </c>
      <c r="M1681">
        <v>2008</v>
      </c>
      <c r="N1681">
        <v>6.7</v>
      </c>
      <c r="O1681">
        <v>-12796359</v>
      </c>
      <c r="S1681" t="s">
        <v>4274</v>
      </c>
      <c r="T1681">
        <v>101.5</v>
      </c>
      <c r="U1681">
        <v>5.65</v>
      </c>
      <c r="V1681">
        <v>5.65</v>
      </c>
      <c r="W1681">
        <v>7.8529999999999998</v>
      </c>
    </row>
    <row r="1682" spans="1:23" x14ac:dyDescent="0.3">
      <c r="A1682" t="s">
        <v>2968</v>
      </c>
      <c r="B1682">
        <v>165</v>
      </c>
      <c r="C1682">
        <v>111</v>
      </c>
      <c r="D1682">
        <v>6109075</v>
      </c>
      <c r="E1682" t="s">
        <v>393</v>
      </c>
      <c r="F1682" t="s">
        <v>4276</v>
      </c>
      <c r="G1682" t="s">
        <v>4277</v>
      </c>
      <c r="H1682">
        <v>32003</v>
      </c>
      <c r="I1682">
        <v>65</v>
      </c>
      <c r="J1682" t="s">
        <v>90</v>
      </c>
      <c r="K1682" t="s">
        <v>241</v>
      </c>
      <c r="L1682">
        <v>19430000</v>
      </c>
      <c r="M1682">
        <v>2009</v>
      </c>
      <c r="N1682">
        <v>6.7</v>
      </c>
      <c r="O1682">
        <v>-13320925</v>
      </c>
      <c r="S1682" t="s">
        <v>4278</v>
      </c>
      <c r="T1682">
        <v>98</v>
      </c>
      <c r="U1682">
        <v>5.65</v>
      </c>
      <c r="V1682">
        <v>5.65</v>
      </c>
      <c r="W1682">
        <v>7.8529999999999998</v>
      </c>
    </row>
    <row r="1683" spans="1:23" x14ac:dyDescent="0.3">
      <c r="A1683" t="s">
        <v>2367</v>
      </c>
      <c r="B1683">
        <v>112</v>
      </c>
      <c r="C1683">
        <v>105</v>
      </c>
      <c r="D1683">
        <v>63260</v>
      </c>
      <c r="E1683" t="s">
        <v>4279</v>
      </c>
      <c r="F1683" t="s">
        <v>4280</v>
      </c>
      <c r="G1683" t="s">
        <v>4281</v>
      </c>
      <c r="H1683">
        <v>14325</v>
      </c>
      <c r="I1683">
        <v>90</v>
      </c>
      <c r="J1683" t="s">
        <v>29</v>
      </c>
      <c r="K1683" t="s">
        <v>241</v>
      </c>
      <c r="L1683">
        <v>14000000</v>
      </c>
      <c r="M1683">
        <v>2006</v>
      </c>
      <c r="N1683">
        <v>6.7</v>
      </c>
      <c r="O1683">
        <v>-13936740</v>
      </c>
      <c r="S1683" t="s">
        <v>4282</v>
      </c>
      <c r="T1683">
        <v>98</v>
      </c>
      <c r="U1683">
        <v>5.65</v>
      </c>
      <c r="V1683">
        <v>5.65</v>
      </c>
      <c r="W1683">
        <v>7.8529999999999998</v>
      </c>
    </row>
    <row r="1684" spans="1:23" x14ac:dyDescent="0.3">
      <c r="A1684" t="s">
        <v>1213</v>
      </c>
      <c r="B1684">
        <v>415</v>
      </c>
      <c r="C1684">
        <v>113</v>
      </c>
      <c r="D1684">
        <v>45996718</v>
      </c>
      <c r="E1684" t="s">
        <v>39</v>
      </c>
      <c r="F1684" t="s">
        <v>921</v>
      </c>
      <c r="G1684" t="s">
        <v>4283</v>
      </c>
      <c r="H1684">
        <v>173530</v>
      </c>
      <c r="I1684">
        <v>264</v>
      </c>
      <c r="J1684" t="s">
        <v>29</v>
      </c>
      <c r="K1684" t="s">
        <v>30</v>
      </c>
      <c r="L1684">
        <v>60000000</v>
      </c>
      <c r="M1684">
        <v>2013</v>
      </c>
      <c r="N1684">
        <v>6.7</v>
      </c>
      <c r="O1684">
        <v>-14003282</v>
      </c>
      <c r="S1684" t="s">
        <v>4282</v>
      </c>
      <c r="T1684">
        <v>98</v>
      </c>
      <c r="U1684">
        <v>5.65</v>
      </c>
      <c r="V1684">
        <v>5.65</v>
      </c>
      <c r="W1684">
        <v>7.8529999999999998</v>
      </c>
    </row>
    <row r="1685" spans="1:23" x14ac:dyDescent="0.3">
      <c r="A1685" t="s">
        <v>3451</v>
      </c>
      <c r="B1685">
        <v>111</v>
      </c>
      <c r="C1685">
        <v>112</v>
      </c>
      <c r="D1685">
        <v>6830957</v>
      </c>
      <c r="E1685" t="s">
        <v>588</v>
      </c>
      <c r="F1685" t="s">
        <v>601</v>
      </c>
      <c r="G1685" t="s">
        <v>4284</v>
      </c>
      <c r="H1685">
        <v>11983</v>
      </c>
      <c r="I1685">
        <v>147</v>
      </c>
      <c r="J1685" t="s">
        <v>29</v>
      </c>
      <c r="K1685" t="s">
        <v>30</v>
      </c>
      <c r="L1685">
        <v>21000000</v>
      </c>
      <c r="M1685">
        <v>2002</v>
      </c>
      <c r="N1685">
        <v>6.7</v>
      </c>
      <c r="O1685">
        <v>-14169043</v>
      </c>
      <c r="S1685" t="s">
        <v>4278</v>
      </c>
      <c r="T1685">
        <v>98</v>
      </c>
      <c r="U1685">
        <v>5.65</v>
      </c>
      <c r="V1685">
        <v>5.65</v>
      </c>
      <c r="W1685">
        <v>7.8529999999999998</v>
      </c>
    </row>
    <row r="1686" spans="1:23" x14ac:dyDescent="0.3">
      <c r="A1686" t="s">
        <v>458</v>
      </c>
      <c r="B1686">
        <v>154</v>
      </c>
      <c r="C1686">
        <v>130</v>
      </c>
      <c r="D1686">
        <v>15709385</v>
      </c>
      <c r="E1686" t="s">
        <v>208</v>
      </c>
      <c r="F1686" t="s">
        <v>1912</v>
      </c>
      <c r="G1686" t="s">
        <v>4285</v>
      </c>
      <c r="H1686">
        <v>53053</v>
      </c>
      <c r="I1686">
        <v>132</v>
      </c>
      <c r="J1686" t="s">
        <v>29</v>
      </c>
      <c r="K1686" t="s">
        <v>30</v>
      </c>
      <c r="L1686">
        <v>30000000</v>
      </c>
      <c r="M1686">
        <v>2008</v>
      </c>
      <c r="N1686">
        <v>6.7</v>
      </c>
      <c r="O1686">
        <v>-14290615</v>
      </c>
      <c r="S1686" t="s">
        <v>4148</v>
      </c>
      <c r="T1686">
        <v>96</v>
      </c>
      <c r="U1686">
        <v>5.65</v>
      </c>
      <c r="V1686">
        <v>5.65</v>
      </c>
      <c r="W1686">
        <v>7.8529999999999998</v>
      </c>
    </row>
    <row r="1687" spans="1:23" x14ac:dyDescent="0.3">
      <c r="A1687" t="s">
        <v>1301</v>
      </c>
      <c r="B1687">
        <v>263</v>
      </c>
      <c r="C1687">
        <v>112</v>
      </c>
      <c r="D1687">
        <v>3707794</v>
      </c>
      <c r="E1687" t="s">
        <v>940</v>
      </c>
      <c r="F1687" t="s">
        <v>2639</v>
      </c>
      <c r="G1687" t="s">
        <v>4286</v>
      </c>
      <c r="H1687">
        <v>31359</v>
      </c>
      <c r="I1687">
        <v>156</v>
      </c>
      <c r="J1687" t="s">
        <v>29</v>
      </c>
      <c r="K1687" t="s">
        <v>4287</v>
      </c>
      <c r="L1687">
        <v>18000000</v>
      </c>
      <c r="M1687">
        <v>2016</v>
      </c>
      <c r="N1687">
        <v>6.7</v>
      </c>
      <c r="O1687">
        <v>-14292206</v>
      </c>
      <c r="S1687" t="s">
        <v>4288</v>
      </c>
      <c r="T1687">
        <v>92</v>
      </c>
      <c r="U1687">
        <v>5.65</v>
      </c>
      <c r="V1687">
        <v>5.65</v>
      </c>
      <c r="W1687">
        <v>7.8529999999999998</v>
      </c>
    </row>
    <row r="1688" spans="1:23" x14ac:dyDescent="0.3">
      <c r="A1688" t="s">
        <v>867</v>
      </c>
      <c r="B1688">
        <v>64</v>
      </c>
      <c r="C1688">
        <v>135</v>
      </c>
      <c r="D1688">
        <v>1666262</v>
      </c>
      <c r="E1688" t="s">
        <v>383</v>
      </c>
      <c r="F1688" t="s">
        <v>3646</v>
      </c>
      <c r="G1688" t="s">
        <v>4289</v>
      </c>
      <c r="H1688">
        <v>5321</v>
      </c>
      <c r="I1688">
        <v>78</v>
      </c>
      <c r="J1688" t="s">
        <v>29</v>
      </c>
      <c r="K1688" t="s">
        <v>200</v>
      </c>
      <c r="L1688">
        <v>16000000</v>
      </c>
      <c r="M1688">
        <v>2005</v>
      </c>
      <c r="N1688">
        <v>6.7</v>
      </c>
      <c r="O1688">
        <v>-14333738</v>
      </c>
      <c r="S1688" t="s">
        <v>4290</v>
      </c>
      <c r="T1688">
        <v>91.5</v>
      </c>
      <c r="U1688">
        <v>5.65</v>
      </c>
      <c r="V1688">
        <v>5.65</v>
      </c>
      <c r="W1688">
        <v>7.8529999999999998</v>
      </c>
    </row>
    <row r="1689" spans="1:23" x14ac:dyDescent="0.3">
      <c r="A1689" t="s">
        <v>1607</v>
      </c>
      <c r="B1689">
        <v>28</v>
      </c>
      <c r="C1689">
        <v>132</v>
      </c>
      <c r="D1689">
        <v>1508689</v>
      </c>
      <c r="E1689" t="s">
        <v>588</v>
      </c>
      <c r="F1689" t="s">
        <v>1729</v>
      </c>
      <c r="G1689" t="s">
        <v>4291</v>
      </c>
      <c r="H1689">
        <v>5648</v>
      </c>
      <c r="I1689">
        <v>50</v>
      </c>
      <c r="J1689" t="s">
        <v>29</v>
      </c>
      <c r="K1689" t="s">
        <v>30</v>
      </c>
      <c r="L1689">
        <v>16000000</v>
      </c>
      <c r="M1689">
        <v>1997</v>
      </c>
      <c r="N1689">
        <v>6.7</v>
      </c>
      <c r="O1689">
        <v>-14491311</v>
      </c>
      <c r="S1689" t="s">
        <v>4290</v>
      </c>
      <c r="T1689">
        <v>91.5</v>
      </c>
      <c r="U1689">
        <v>5.65</v>
      </c>
      <c r="V1689">
        <v>5.65</v>
      </c>
      <c r="W1689">
        <v>7.8529999999999998</v>
      </c>
    </row>
    <row r="1690" spans="1:23" x14ac:dyDescent="0.3">
      <c r="A1690" t="s">
        <v>2339</v>
      </c>
      <c r="B1690">
        <v>94</v>
      </c>
      <c r="C1690">
        <v>119</v>
      </c>
      <c r="D1690">
        <v>25178165</v>
      </c>
      <c r="E1690" t="s">
        <v>588</v>
      </c>
      <c r="F1690" t="s">
        <v>106</v>
      </c>
      <c r="G1690" t="s">
        <v>4292</v>
      </c>
      <c r="H1690">
        <v>70292</v>
      </c>
      <c r="I1690">
        <v>274</v>
      </c>
      <c r="J1690" t="s">
        <v>29</v>
      </c>
      <c r="K1690" t="s">
        <v>30</v>
      </c>
      <c r="L1690">
        <v>40000000</v>
      </c>
      <c r="M1690">
        <v>2001</v>
      </c>
      <c r="N1690">
        <v>6.7</v>
      </c>
      <c r="O1690">
        <v>-14821835</v>
      </c>
      <c r="S1690" t="s">
        <v>4293</v>
      </c>
      <c r="T1690">
        <v>103</v>
      </c>
      <c r="U1690">
        <v>6.1</v>
      </c>
      <c r="V1690">
        <v>5.63</v>
      </c>
      <c r="W1690">
        <v>7.8529999999999998</v>
      </c>
    </row>
    <row r="1691" spans="1:23" x14ac:dyDescent="0.3">
      <c r="A1691" t="s">
        <v>392</v>
      </c>
      <c r="B1691">
        <v>298</v>
      </c>
      <c r="C1691">
        <v>146</v>
      </c>
      <c r="D1691">
        <v>133375846</v>
      </c>
      <c r="E1691" t="s">
        <v>214</v>
      </c>
      <c r="F1691" t="s">
        <v>74</v>
      </c>
      <c r="G1691" t="s">
        <v>4294</v>
      </c>
      <c r="H1691">
        <v>207839</v>
      </c>
      <c r="I1691">
        <v>435</v>
      </c>
      <c r="J1691" t="s">
        <v>29</v>
      </c>
      <c r="K1691" t="s">
        <v>30</v>
      </c>
      <c r="L1691">
        <v>150000000</v>
      </c>
      <c r="M1691">
        <v>2009</v>
      </c>
      <c r="N1691">
        <v>6.7</v>
      </c>
      <c r="O1691">
        <v>-16624154</v>
      </c>
      <c r="S1691" t="s">
        <v>4295</v>
      </c>
      <c r="T1691">
        <v>98</v>
      </c>
      <c r="U1691">
        <v>5.5</v>
      </c>
      <c r="V1691">
        <v>5.63</v>
      </c>
      <c r="W1691">
        <v>7.8529999999999998</v>
      </c>
    </row>
    <row r="1692" spans="1:23" x14ac:dyDescent="0.3">
      <c r="A1692" t="s">
        <v>3253</v>
      </c>
      <c r="B1692">
        <v>171</v>
      </c>
      <c r="C1692">
        <v>120</v>
      </c>
      <c r="D1692">
        <v>18317151</v>
      </c>
      <c r="E1692" t="s">
        <v>2765</v>
      </c>
      <c r="F1692" t="s">
        <v>4296</v>
      </c>
      <c r="G1692" t="s">
        <v>4297</v>
      </c>
      <c r="H1692">
        <v>55630</v>
      </c>
      <c r="I1692">
        <v>200</v>
      </c>
      <c r="J1692" t="s">
        <v>29</v>
      </c>
      <c r="K1692" t="s">
        <v>30</v>
      </c>
      <c r="L1692">
        <v>35000000</v>
      </c>
      <c r="M1692">
        <v>2007</v>
      </c>
      <c r="N1692">
        <v>6.7</v>
      </c>
      <c r="O1692">
        <v>-16682849</v>
      </c>
      <c r="S1692" t="s">
        <v>4295</v>
      </c>
      <c r="T1692">
        <v>98</v>
      </c>
      <c r="U1692">
        <v>5.5</v>
      </c>
      <c r="V1692">
        <v>5.63</v>
      </c>
      <c r="W1692">
        <v>7.8529999999999998</v>
      </c>
    </row>
    <row r="1693" spans="1:23" x14ac:dyDescent="0.3">
      <c r="A1693" t="s">
        <v>150</v>
      </c>
      <c r="B1693">
        <v>113</v>
      </c>
      <c r="C1693">
        <v>118</v>
      </c>
      <c r="D1693">
        <v>6144806</v>
      </c>
      <c r="E1693" t="s">
        <v>2655</v>
      </c>
      <c r="F1693" t="s">
        <v>150</v>
      </c>
      <c r="G1693" t="s">
        <v>4298</v>
      </c>
      <c r="H1693">
        <v>12821</v>
      </c>
      <c r="I1693">
        <v>248</v>
      </c>
      <c r="J1693" t="s">
        <v>29</v>
      </c>
      <c r="K1693" t="s">
        <v>30</v>
      </c>
      <c r="L1693">
        <v>23000000</v>
      </c>
      <c r="M1693">
        <v>2004</v>
      </c>
      <c r="N1693">
        <v>6.7</v>
      </c>
      <c r="O1693">
        <v>-16855194</v>
      </c>
      <c r="S1693" t="s">
        <v>4299</v>
      </c>
      <c r="T1693">
        <v>95</v>
      </c>
      <c r="U1693">
        <v>5.7</v>
      </c>
      <c r="V1693">
        <v>5.63</v>
      </c>
      <c r="W1693">
        <v>7.8529999999999998</v>
      </c>
    </row>
    <row r="1694" spans="1:23" x14ac:dyDescent="0.3">
      <c r="A1694" t="s">
        <v>1600</v>
      </c>
      <c r="B1694">
        <v>222</v>
      </c>
      <c r="C1694">
        <v>150</v>
      </c>
      <c r="D1694">
        <v>12712093</v>
      </c>
      <c r="E1694" t="s">
        <v>655</v>
      </c>
      <c r="F1694" t="s">
        <v>40</v>
      </c>
      <c r="G1694" t="s">
        <v>4300</v>
      </c>
      <c r="H1694">
        <v>70771</v>
      </c>
      <c r="I1694">
        <v>671</v>
      </c>
      <c r="J1694" t="s">
        <v>29</v>
      </c>
      <c r="K1694" t="s">
        <v>30</v>
      </c>
      <c r="L1694">
        <v>30000000</v>
      </c>
      <c r="M1694">
        <v>2005</v>
      </c>
      <c r="N1694">
        <v>6.7</v>
      </c>
      <c r="O1694">
        <v>-17287907</v>
      </c>
      <c r="S1694" t="s">
        <v>4299</v>
      </c>
      <c r="T1694">
        <v>95</v>
      </c>
      <c r="U1694">
        <v>5.7</v>
      </c>
      <c r="V1694">
        <v>5.63</v>
      </c>
      <c r="W1694">
        <v>7.8529999999999998</v>
      </c>
    </row>
    <row r="1695" spans="1:23" x14ac:dyDescent="0.3">
      <c r="A1695" t="s">
        <v>1106</v>
      </c>
      <c r="B1695">
        <v>142</v>
      </c>
      <c r="C1695">
        <v>116</v>
      </c>
      <c r="D1695">
        <v>7156933</v>
      </c>
      <c r="E1695" t="s">
        <v>73</v>
      </c>
      <c r="F1695" t="s">
        <v>2509</v>
      </c>
      <c r="G1695" t="s">
        <v>4301</v>
      </c>
      <c r="H1695">
        <v>14581</v>
      </c>
      <c r="I1695">
        <v>74</v>
      </c>
      <c r="J1695" t="s">
        <v>29</v>
      </c>
      <c r="K1695" t="s">
        <v>30</v>
      </c>
      <c r="L1695">
        <v>25000000</v>
      </c>
      <c r="M1695">
        <v>2006</v>
      </c>
      <c r="N1695">
        <v>6.7</v>
      </c>
      <c r="O1695">
        <v>-17843067</v>
      </c>
      <c r="S1695" t="s">
        <v>3833</v>
      </c>
      <c r="T1695">
        <v>99</v>
      </c>
      <c r="U1695">
        <v>5.45</v>
      </c>
      <c r="V1695">
        <v>5.63</v>
      </c>
      <c r="W1695">
        <v>7.8529999999999998</v>
      </c>
    </row>
    <row r="1696" spans="1:23" x14ac:dyDescent="0.3">
      <c r="A1696" t="s">
        <v>1629</v>
      </c>
      <c r="B1696">
        <v>280</v>
      </c>
      <c r="C1696">
        <v>122</v>
      </c>
      <c r="D1696">
        <v>1697956</v>
      </c>
      <c r="E1696" t="s">
        <v>26</v>
      </c>
      <c r="F1696" t="s">
        <v>1302</v>
      </c>
      <c r="G1696" t="s">
        <v>4302</v>
      </c>
      <c r="H1696">
        <v>64944</v>
      </c>
      <c r="I1696">
        <v>212</v>
      </c>
      <c r="J1696" t="s">
        <v>29</v>
      </c>
      <c r="K1696" t="s">
        <v>30</v>
      </c>
      <c r="L1696">
        <v>20000000</v>
      </c>
      <c r="M1696">
        <v>2009</v>
      </c>
      <c r="N1696">
        <v>6.7</v>
      </c>
      <c r="O1696">
        <v>-18302044</v>
      </c>
      <c r="S1696" t="s">
        <v>1148</v>
      </c>
      <c r="T1696">
        <v>127</v>
      </c>
      <c r="U1696">
        <v>5.3</v>
      </c>
      <c r="V1696">
        <v>5.6</v>
      </c>
      <c r="W1696">
        <v>7.8529999999999998</v>
      </c>
    </row>
    <row r="1697" spans="1:23" x14ac:dyDescent="0.3">
      <c r="A1697" t="s">
        <v>1600</v>
      </c>
      <c r="B1697">
        <v>584</v>
      </c>
      <c r="C1697">
        <v>139</v>
      </c>
      <c r="D1697">
        <v>13303319</v>
      </c>
      <c r="E1697" t="s">
        <v>2255</v>
      </c>
      <c r="F1697" t="s">
        <v>93</v>
      </c>
      <c r="G1697" t="s">
        <v>4303</v>
      </c>
      <c r="H1697">
        <v>136367</v>
      </c>
      <c r="I1697">
        <v>975</v>
      </c>
      <c r="J1697" t="s">
        <v>29</v>
      </c>
      <c r="K1697" t="s">
        <v>30</v>
      </c>
      <c r="L1697">
        <v>32000000</v>
      </c>
      <c r="M1697">
        <v>2011</v>
      </c>
      <c r="N1697">
        <v>6.7</v>
      </c>
      <c r="O1697">
        <v>-18696681</v>
      </c>
      <c r="S1697" t="s">
        <v>1148</v>
      </c>
      <c r="T1697">
        <v>127</v>
      </c>
      <c r="U1697">
        <v>5.3</v>
      </c>
      <c r="V1697">
        <v>5.6</v>
      </c>
      <c r="W1697">
        <v>7.8529999999999998</v>
      </c>
    </row>
    <row r="1698" spans="1:23" x14ac:dyDescent="0.3">
      <c r="A1698" t="s">
        <v>2677</v>
      </c>
      <c r="B1698">
        <v>74</v>
      </c>
      <c r="C1698">
        <v>119</v>
      </c>
      <c r="D1698">
        <v>8888143</v>
      </c>
      <c r="E1698" t="s">
        <v>1624</v>
      </c>
      <c r="F1698" t="s">
        <v>4304</v>
      </c>
      <c r="G1698" t="s">
        <v>4305</v>
      </c>
      <c r="H1698">
        <v>22250</v>
      </c>
      <c r="I1698">
        <v>123</v>
      </c>
      <c r="J1698" t="s">
        <v>29</v>
      </c>
      <c r="K1698" t="s">
        <v>442</v>
      </c>
      <c r="L1698">
        <v>28000000</v>
      </c>
      <c r="M1698">
        <v>1999</v>
      </c>
      <c r="N1698">
        <v>6.7</v>
      </c>
      <c r="O1698">
        <v>-19111857</v>
      </c>
      <c r="S1698" t="s">
        <v>4306</v>
      </c>
      <c r="T1698">
        <v>92</v>
      </c>
      <c r="U1698">
        <v>5.4</v>
      </c>
      <c r="V1698">
        <v>5.6</v>
      </c>
      <c r="W1698">
        <v>7.8529999999999998</v>
      </c>
    </row>
    <row r="1699" spans="1:23" x14ac:dyDescent="0.3">
      <c r="A1699" t="s">
        <v>237</v>
      </c>
      <c r="B1699">
        <v>172</v>
      </c>
      <c r="C1699">
        <v>133</v>
      </c>
      <c r="D1699">
        <v>18653746</v>
      </c>
      <c r="E1699" t="s">
        <v>214</v>
      </c>
      <c r="F1699" t="s">
        <v>482</v>
      </c>
      <c r="G1699" t="s">
        <v>4307</v>
      </c>
      <c r="H1699">
        <v>137722</v>
      </c>
      <c r="I1699">
        <v>638</v>
      </c>
      <c r="J1699" t="s">
        <v>29</v>
      </c>
      <c r="K1699" t="s">
        <v>408</v>
      </c>
      <c r="L1699">
        <v>38000000</v>
      </c>
      <c r="M1699">
        <v>1999</v>
      </c>
      <c r="N1699">
        <v>6.7</v>
      </c>
      <c r="O1699">
        <v>-19346254</v>
      </c>
      <c r="S1699" t="s">
        <v>4306</v>
      </c>
      <c r="T1699">
        <v>92</v>
      </c>
      <c r="U1699">
        <v>5.4</v>
      </c>
      <c r="V1699">
        <v>5.6</v>
      </c>
      <c r="W1699">
        <v>7.8529999999999998</v>
      </c>
    </row>
    <row r="1700" spans="1:23" x14ac:dyDescent="0.3">
      <c r="A1700" t="s">
        <v>2472</v>
      </c>
      <c r="B1700">
        <v>276</v>
      </c>
      <c r="C1700">
        <v>91</v>
      </c>
      <c r="D1700">
        <v>958319</v>
      </c>
      <c r="E1700" t="s">
        <v>92</v>
      </c>
      <c r="F1700" t="s">
        <v>694</v>
      </c>
      <c r="G1700" t="s">
        <v>4308</v>
      </c>
      <c r="H1700">
        <v>39764</v>
      </c>
      <c r="I1700">
        <v>148</v>
      </c>
      <c r="J1700" t="s">
        <v>29</v>
      </c>
      <c r="K1700" t="s">
        <v>30</v>
      </c>
      <c r="L1700">
        <v>21000000</v>
      </c>
      <c r="M1700">
        <v>2011</v>
      </c>
      <c r="N1700">
        <v>6.7</v>
      </c>
      <c r="O1700">
        <v>-20041681</v>
      </c>
      <c r="S1700" t="s">
        <v>4309</v>
      </c>
      <c r="T1700">
        <v>170</v>
      </c>
      <c r="U1700">
        <v>5.6</v>
      </c>
      <c r="V1700">
        <v>5.6</v>
      </c>
      <c r="W1700">
        <v>7.8529999999999998</v>
      </c>
    </row>
    <row r="1701" spans="1:23" x14ac:dyDescent="0.3">
      <c r="A1701" t="s">
        <v>48</v>
      </c>
      <c r="B1701">
        <v>308</v>
      </c>
      <c r="C1701">
        <v>135</v>
      </c>
      <c r="D1701">
        <v>43982842</v>
      </c>
      <c r="E1701" t="s">
        <v>4310</v>
      </c>
      <c r="F1701" t="s">
        <v>4055</v>
      </c>
      <c r="G1701" t="s">
        <v>4311</v>
      </c>
      <c r="H1701">
        <v>125109</v>
      </c>
      <c r="I1701">
        <v>593</v>
      </c>
      <c r="J1701" t="s">
        <v>29</v>
      </c>
      <c r="K1701" t="s">
        <v>30</v>
      </c>
      <c r="L1701">
        <v>65000000</v>
      </c>
      <c r="M1701">
        <v>2009</v>
      </c>
      <c r="N1701">
        <v>6.7</v>
      </c>
      <c r="O1701">
        <v>-21017158</v>
      </c>
      <c r="S1701" t="s">
        <v>4312</v>
      </c>
      <c r="T1701">
        <v>118</v>
      </c>
      <c r="U1701">
        <v>5.6</v>
      </c>
      <c r="V1701">
        <v>5.6</v>
      </c>
      <c r="W1701">
        <v>7.8529999999999998</v>
      </c>
    </row>
    <row r="1702" spans="1:23" x14ac:dyDescent="0.3">
      <c r="A1702" t="s">
        <v>48</v>
      </c>
      <c r="B1702">
        <v>308</v>
      </c>
      <c r="C1702">
        <v>135</v>
      </c>
      <c r="D1702">
        <v>43982842</v>
      </c>
      <c r="E1702" t="s">
        <v>4310</v>
      </c>
      <c r="F1702" t="s">
        <v>4055</v>
      </c>
      <c r="G1702" t="s">
        <v>4311</v>
      </c>
      <c r="H1702">
        <v>125114</v>
      </c>
      <c r="I1702">
        <v>593</v>
      </c>
      <c r="J1702" t="s">
        <v>29</v>
      </c>
      <c r="K1702" t="s">
        <v>30</v>
      </c>
      <c r="L1702">
        <v>65000000</v>
      </c>
      <c r="M1702">
        <v>2009</v>
      </c>
      <c r="N1702">
        <v>6.7</v>
      </c>
      <c r="O1702">
        <v>-21017158</v>
      </c>
      <c r="S1702" t="s">
        <v>4313</v>
      </c>
      <c r="T1702">
        <v>116</v>
      </c>
      <c r="U1702">
        <v>5.6</v>
      </c>
      <c r="V1702">
        <v>5.6</v>
      </c>
      <c r="W1702">
        <v>7.8529999999999998</v>
      </c>
    </row>
    <row r="1703" spans="1:23" x14ac:dyDescent="0.3">
      <c r="A1703" t="s">
        <v>725</v>
      </c>
      <c r="B1703">
        <v>210</v>
      </c>
      <c r="C1703">
        <v>120</v>
      </c>
      <c r="D1703">
        <v>7443007</v>
      </c>
      <c r="E1703" t="s">
        <v>1683</v>
      </c>
      <c r="F1703" t="s">
        <v>3087</v>
      </c>
      <c r="G1703" t="s">
        <v>4314</v>
      </c>
      <c r="H1703">
        <v>24663</v>
      </c>
      <c r="I1703">
        <v>71</v>
      </c>
      <c r="J1703" t="s">
        <v>29</v>
      </c>
      <c r="K1703" t="s">
        <v>30</v>
      </c>
      <c r="L1703">
        <v>30000000</v>
      </c>
      <c r="M1703">
        <v>2009</v>
      </c>
      <c r="N1703">
        <v>6.7</v>
      </c>
      <c r="O1703">
        <v>-22556993</v>
      </c>
      <c r="S1703" t="s">
        <v>4028</v>
      </c>
      <c r="T1703">
        <v>114</v>
      </c>
      <c r="U1703">
        <v>5.8</v>
      </c>
      <c r="V1703">
        <v>5.6</v>
      </c>
      <c r="W1703">
        <v>7.8529999999999998</v>
      </c>
    </row>
    <row r="1704" spans="1:23" x14ac:dyDescent="0.3">
      <c r="A1704" t="s">
        <v>528</v>
      </c>
      <c r="B1704">
        <v>31</v>
      </c>
      <c r="C1704">
        <v>130</v>
      </c>
      <c r="D1704">
        <v>13052741</v>
      </c>
      <c r="E1704" t="s">
        <v>2564</v>
      </c>
      <c r="F1704" t="s">
        <v>4253</v>
      </c>
      <c r="G1704" t="s">
        <v>4315</v>
      </c>
      <c r="H1704">
        <v>8531</v>
      </c>
      <c r="I1704">
        <v>57</v>
      </c>
      <c r="J1704" t="s">
        <v>29</v>
      </c>
      <c r="K1704" t="s">
        <v>30</v>
      </c>
      <c r="L1704">
        <v>36000000</v>
      </c>
      <c r="M1704">
        <v>1996</v>
      </c>
      <c r="N1704">
        <v>6.7</v>
      </c>
      <c r="O1704">
        <v>-22947259</v>
      </c>
      <c r="S1704" t="s">
        <v>4316</v>
      </c>
      <c r="T1704">
        <v>112</v>
      </c>
      <c r="U1704">
        <v>5.6</v>
      </c>
      <c r="V1704">
        <v>5.6</v>
      </c>
      <c r="W1704">
        <v>7.8529999999999998</v>
      </c>
    </row>
    <row r="1705" spans="1:23" x14ac:dyDescent="0.3">
      <c r="A1705" t="s">
        <v>2058</v>
      </c>
      <c r="B1705">
        <v>238</v>
      </c>
      <c r="C1705">
        <v>88</v>
      </c>
      <c r="D1705">
        <v>31051126</v>
      </c>
      <c r="E1705" t="s">
        <v>316</v>
      </c>
      <c r="F1705" t="s">
        <v>1984</v>
      </c>
      <c r="G1705" t="s">
        <v>4317</v>
      </c>
      <c r="H1705">
        <v>36877</v>
      </c>
      <c r="I1705">
        <v>101</v>
      </c>
      <c r="J1705" t="s">
        <v>29</v>
      </c>
      <c r="K1705" t="s">
        <v>200</v>
      </c>
      <c r="L1705">
        <v>55000000</v>
      </c>
      <c r="M1705">
        <v>2012</v>
      </c>
      <c r="N1705">
        <v>6.7</v>
      </c>
      <c r="O1705">
        <v>-23948874</v>
      </c>
      <c r="S1705" t="s">
        <v>4318</v>
      </c>
      <c r="T1705">
        <v>111</v>
      </c>
      <c r="U1705">
        <v>5.6</v>
      </c>
      <c r="V1705">
        <v>5.6</v>
      </c>
      <c r="W1705">
        <v>7.8529999999999998</v>
      </c>
    </row>
    <row r="1706" spans="1:23" x14ac:dyDescent="0.3">
      <c r="A1706" t="s">
        <v>2744</v>
      </c>
      <c r="B1706">
        <v>286</v>
      </c>
      <c r="C1706">
        <v>115</v>
      </c>
      <c r="D1706">
        <v>25121291</v>
      </c>
      <c r="E1706" t="s">
        <v>4319</v>
      </c>
      <c r="F1706" t="s">
        <v>503</v>
      </c>
      <c r="G1706" t="s">
        <v>4320</v>
      </c>
      <c r="H1706">
        <v>177653</v>
      </c>
      <c r="I1706">
        <v>279</v>
      </c>
      <c r="J1706" t="s">
        <v>29</v>
      </c>
      <c r="K1706" t="s">
        <v>30</v>
      </c>
      <c r="L1706">
        <v>50000000</v>
      </c>
      <c r="M1706">
        <v>2013</v>
      </c>
      <c r="N1706">
        <v>6.7</v>
      </c>
      <c r="O1706">
        <v>-24878709</v>
      </c>
      <c r="S1706" t="s">
        <v>4318</v>
      </c>
      <c r="T1706">
        <v>111</v>
      </c>
      <c r="U1706">
        <v>5.6</v>
      </c>
      <c r="V1706">
        <v>5.6</v>
      </c>
      <c r="W1706">
        <v>7.8529999999999998</v>
      </c>
    </row>
    <row r="1707" spans="1:23" x14ac:dyDescent="0.3">
      <c r="A1707" t="s">
        <v>2276</v>
      </c>
      <c r="B1707">
        <v>117</v>
      </c>
      <c r="C1707">
        <v>143</v>
      </c>
      <c r="D1707">
        <v>38966057</v>
      </c>
      <c r="E1707" t="s">
        <v>73</v>
      </c>
      <c r="F1707" t="s">
        <v>3684</v>
      </c>
      <c r="G1707" t="s">
        <v>4321</v>
      </c>
      <c r="H1707">
        <v>23940</v>
      </c>
      <c r="I1707">
        <v>157</v>
      </c>
      <c r="J1707" t="s">
        <v>29</v>
      </c>
      <c r="K1707" t="s">
        <v>241</v>
      </c>
      <c r="L1707">
        <v>65000000</v>
      </c>
      <c r="M1707">
        <v>1998</v>
      </c>
      <c r="N1707">
        <v>6.7</v>
      </c>
      <c r="O1707">
        <v>-26033943</v>
      </c>
      <c r="S1707" t="s">
        <v>4322</v>
      </c>
      <c r="T1707">
        <v>109</v>
      </c>
      <c r="U1707">
        <v>5.6</v>
      </c>
      <c r="V1707">
        <v>5.6</v>
      </c>
      <c r="W1707">
        <v>7.8529999999999998</v>
      </c>
    </row>
    <row r="1708" spans="1:23" x14ac:dyDescent="0.3">
      <c r="A1708" t="s">
        <v>1038</v>
      </c>
      <c r="B1708">
        <v>210</v>
      </c>
      <c r="C1708">
        <v>117</v>
      </c>
      <c r="D1708">
        <v>31670931</v>
      </c>
      <c r="E1708" t="s">
        <v>1222</v>
      </c>
      <c r="F1708" t="s">
        <v>388</v>
      </c>
      <c r="G1708" t="s">
        <v>4323</v>
      </c>
      <c r="H1708">
        <v>44099</v>
      </c>
      <c r="I1708">
        <v>143</v>
      </c>
      <c r="J1708" t="s">
        <v>29</v>
      </c>
      <c r="K1708" t="s">
        <v>200</v>
      </c>
      <c r="L1708">
        <v>60000000</v>
      </c>
      <c r="M1708">
        <v>2009</v>
      </c>
      <c r="N1708">
        <v>6.7</v>
      </c>
      <c r="O1708">
        <v>-28329069</v>
      </c>
      <c r="S1708" t="s">
        <v>4324</v>
      </c>
      <c r="T1708">
        <v>109</v>
      </c>
      <c r="U1708">
        <v>5.6</v>
      </c>
      <c r="V1708">
        <v>5.6</v>
      </c>
      <c r="W1708">
        <v>7.8529999999999998</v>
      </c>
    </row>
    <row r="1709" spans="1:23" x14ac:dyDescent="0.3">
      <c r="A1709" t="s">
        <v>986</v>
      </c>
      <c r="B1709">
        <v>125</v>
      </c>
      <c r="C1709">
        <v>126</v>
      </c>
      <c r="D1709">
        <v>30695227</v>
      </c>
      <c r="E1709" t="s">
        <v>4325</v>
      </c>
      <c r="F1709" t="s">
        <v>496</v>
      </c>
      <c r="G1709" t="s">
        <v>4326</v>
      </c>
      <c r="H1709">
        <v>45296</v>
      </c>
      <c r="I1709">
        <v>267</v>
      </c>
      <c r="J1709" t="s">
        <v>29</v>
      </c>
      <c r="K1709" t="s">
        <v>30</v>
      </c>
      <c r="L1709">
        <v>60000000</v>
      </c>
      <c r="M1709">
        <v>2000</v>
      </c>
      <c r="N1709">
        <v>6.7</v>
      </c>
      <c r="O1709">
        <v>-29304773</v>
      </c>
      <c r="S1709" t="s">
        <v>4327</v>
      </c>
      <c r="T1709">
        <v>108</v>
      </c>
      <c r="U1709">
        <v>5.6</v>
      </c>
      <c r="V1709">
        <v>5.6</v>
      </c>
      <c r="W1709">
        <v>7.8529999999999998</v>
      </c>
    </row>
    <row r="1710" spans="1:23" x14ac:dyDescent="0.3">
      <c r="A1710" t="s">
        <v>1389</v>
      </c>
      <c r="B1710">
        <v>79</v>
      </c>
      <c r="C1710">
        <v>139</v>
      </c>
      <c r="D1710">
        <v>20389967</v>
      </c>
      <c r="E1710" t="s">
        <v>4328</v>
      </c>
      <c r="F1710" t="s">
        <v>145</v>
      </c>
      <c r="G1710" t="s">
        <v>4329</v>
      </c>
      <c r="H1710">
        <v>3077</v>
      </c>
      <c r="I1710">
        <v>47</v>
      </c>
      <c r="J1710" t="s">
        <v>29</v>
      </c>
      <c r="K1710" t="s">
        <v>30</v>
      </c>
      <c r="L1710">
        <v>50000000</v>
      </c>
      <c r="M1710">
        <v>2016</v>
      </c>
      <c r="N1710">
        <v>6.7</v>
      </c>
      <c r="O1710">
        <v>-29610033</v>
      </c>
      <c r="S1710" t="s">
        <v>4330</v>
      </c>
      <c r="T1710">
        <v>107</v>
      </c>
      <c r="U1710">
        <v>5.6</v>
      </c>
      <c r="V1710">
        <v>5.6</v>
      </c>
      <c r="W1710">
        <v>7.8529999999999998</v>
      </c>
    </row>
    <row r="1711" spans="1:23" x14ac:dyDescent="0.3">
      <c r="A1711" t="s">
        <v>2221</v>
      </c>
      <c r="B1711">
        <v>234</v>
      </c>
      <c r="C1711">
        <v>116</v>
      </c>
      <c r="D1711">
        <v>53215979</v>
      </c>
      <c r="E1711" t="s">
        <v>1562</v>
      </c>
      <c r="F1711" t="s">
        <v>55</v>
      </c>
      <c r="G1711" t="s">
        <v>4331</v>
      </c>
      <c r="H1711">
        <v>125036</v>
      </c>
      <c r="I1711">
        <v>205</v>
      </c>
      <c r="J1711" t="s">
        <v>29</v>
      </c>
      <c r="K1711" t="s">
        <v>30</v>
      </c>
      <c r="L1711">
        <v>84000000</v>
      </c>
      <c r="M1711">
        <v>2013</v>
      </c>
      <c r="N1711">
        <v>6.7</v>
      </c>
      <c r="O1711">
        <v>-30784021</v>
      </c>
      <c r="S1711" t="s">
        <v>4332</v>
      </c>
      <c r="T1711">
        <v>107</v>
      </c>
      <c r="U1711">
        <v>5.6</v>
      </c>
      <c r="V1711">
        <v>5.6</v>
      </c>
      <c r="W1711">
        <v>7.8529999999999998</v>
      </c>
    </row>
    <row r="1712" spans="1:23" x14ac:dyDescent="0.3">
      <c r="A1712" t="s">
        <v>1025</v>
      </c>
      <c r="B1712">
        <v>403</v>
      </c>
      <c r="C1712">
        <v>106</v>
      </c>
      <c r="D1712">
        <v>168368427</v>
      </c>
      <c r="E1712" t="s">
        <v>171</v>
      </c>
      <c r="F1712" t="s">
        <v>4333</v>
      </c>
      <c r="G1712" t="s">
        <v>4334</v>
      </c>
      <c r="H1712">
        <v>330784</v>
      </c>
      <c r="I1712">
        <v>1243</v>
      </c>
      <c r="J1712" t="s">
        <v>29</v>
      </c>
      <c r="K1712" t="s">
        <v>200</v>
      </c>
      <c r="L1712">
        <v>200000000</v>
      </c>
      <c r="M1712">
        <v>2008</v>
      </c>
      <c r="N1712">
        <v>6.7</v>
      </c>
      <c r="O1712">
        <v>-31631573</v>
      </c>
      <c r="S1712" t="s">
        <v>4335</v>
      </c>
      <c r="T1712">
        <v>105</v>
      </c>
      <c r="U1712">
        <v>5.6</v>
      </c>
      <c r="V1712">
        <v>5.6</v>
      </c>
      <c r="W1712">
        <v>7.8529999999999998</v>
      </c>
    </row>
    <row r="1713" spans="1:23" x14ac:dyDescent="0.3">
      <c r="A1713" t="s">
        <v>2758</v>
      </c>
      <c r="B1713">
        <v>94</v>
      </c>
      <c r="C1713">
        <v>121</v>
      </c>
      <c r="D1713">
        <v>33328051</v>
      </c>
      <c r="E1713" t="s">
        <v>1536</v>
      </c>
      <c r="F1713" t="s">
        <v>4336</v>
      </c>
      <c r="G1713" t="s">
        <v>4337</v>
      </c>
      <c r="H1713">
        <v>60508</v>
      </c>
      <c r="I1713">
        <v>285</v>
      </c>
      <c r="J1713" t="s">
        <v>29</v>
      </c>
      <c r="K1713" t="s">
        <v>30</v>
      </c>
      <c r="L1713">
        <v>65000000</v>
      </c>
      <c r="M1713">
        <v>1996</v>
      </c>
      <c r="N1713">
        <v>6.7</v>
      </c>
      <c r="O1713">
        <v>-31671949</v>
      </c>
      <c r="S1713" t="s">
        <v>4338</v>
      </c>
      <c r="T1713">
        <v>104</v>
      </c>
      <c r="U1713">
        <v>5.6</v>
      </c>
      <c r="V1713">
        <v>5.6</v>
      </c>
      <c r="W1713">
        <v>7.8529999999999998</v>
      </c>
    </row>
    <row r="1714" spans="1:23" x14ac:dyDescent="0.3">
      <c r="A1714" t="s">
        <v>3191</v>
      </c>
      <c r="B1714">
        <v>140</v>
      </c>
      <c r="C1714">
        <v>136</v>
      </c>
      <c r="D1714">
        <v>67286731</v>
      </c>
      <c r="E1714" t="s">
        <v>4339</v>
      </c>
      <c r="F1714" t="s">
        <v>221</v>
      </c>
      <c r="G1714" t="s">
        <v>4340</v>
      </c>
      <c r="H1714">
        <v>67856</v>
      </c>
      <c r="I1714">
        <v>345</v>
      </c>
      <c r="J1714" t="s">
        <v>29</v>
      </c>
      <c r="K1714" t="s">
        <v>30</v>
      </c>
      <c r="L1714">
        <v>100000000</v>
      </c>
      <c r="M1714">
        <v>2004</v>
      </c>
      <c r="N1714">
        <v>6.7</v>
      </c>
      <c r="O1714">
        <v>-32713269</v>
      </c>
      <c r="S1714" t="s">
        <v>4341</v>
      </c>
      <c r="T1714">
        <v>104</v>
      </c>
      <c r="U1714">
        <v>5.6</v>
      </c>
      <c r="V1714">
        <v>5.6</v>
      </c>
      <c r="W1714">
        <v>7.8529999999999998</v>
      </c>
    </row>
    <row r="1715" spans="1:23" x14ac:dyDescent="0.3">
      <c r="A1715" t="s">
        <v>3857</v>
      </c>
      <c r="B1715">
        <v>172</v>
      </c>
      <c r="C1715">
        <v>130</v>
      </c>
      <c r="D1715">
        <v>26616590</v>
      </c>
      <c r="E1715" t="s">
        <v>2263</v>
      </c>
      <c r="F1715" t="s">
        <v>3884</v>
      </c>
      <c r="G1715" t="s">
        <v>4342</v>
      </c>
      <c r="H1715">
        <v>120416</v>
      </c>
      <c r="I1715">
        <v>857</v>
      </c>
      <c r="J1715" t="s">
        <v>29</v>
      </c>
      <c r="K1715" t="s">
        <v>200</v>
      </c>
      <c r="L1715">
        <v>60000000</v>
      </c>
      <c r="M1715">
        <v>1997</v>
      </c>
      <c r="N1715">
        <v>6.7</v>
      </c>
      <c r="O1715">
        <v>-33383410</v>
      </c>
      <c r="S1715" t="s">
        <v>4338</v>
      </c>
      <c r="T1715">
        <v>104</v>
      </c>
      <c r="U1715">
        <v>5.6</v>
      </c>
      <c r="V1715">
        <v>5.6</v>
      </c>
      <c r="W1715">
        <v>7.8529999999999998</v>
      </c>
    </row>
    <row r="1716" spans="1:23" x14ac:dyDescent="0.3">
      <c r="A1716" t="s">
        <v>2430</v>
      </c>
      <c r="B1716">
        <v>98</v>
      </c>
      <c r="C1716">
        <v>85</v>
      </c>
      <c r="D1716">
        <v>26288320</v>
      </c>
      <c r="E1716" t="s">
        <v>4343</v>
      </c>
      <c r="F1716" t="s">
        <v>93</v>
      </c>
      <c r="G1716" t="s">
        <v>4344</v>
      </c>
      <c r="H1716">
        <v>36144</v>
      </c>
      <c r="I1716">
        <v>91</v>
      </c>
      <c r="J1716" t="s">
        <v>29</v>
      </c>
      <c r="K1716" t="s">
        <v>30</v>
      </c>
      <c r="L1716">
        <v>60000000</v>
      </c>
      <c r="M1716">
        <v>2003</v>
      </c>
      <c r="N1716">
        <v>6.7</v>
      </c>
      <c r="O1716">
        <v>-33711680</v>
      </c>
      <c r="S1716" t="s">
        <v>4345</v>
      </c>
      <c r="T1716">
        <v>103</v>
      </c>
      <c r="U1716">
        <v>5.6</v>
      </c>
      <c r="V1716">
        <v>5.6</v>
      </c>
      <c r="W1716">
        <v>7.8529999999999998</v>
      </c>
    </row>
    <row r="1717" spans="1:23" x14ac:dyDescent="0.3">
      <c r="A1717" t="s">
        <v>3117</v>
      </c>
      <c r="B1717">
        <v>91</v>
      </c>
      <c r="C1717">
        <v>148</v>
      </c>
      <c r="D1717">
        <v>39251128</v>
      </c>
      <c r="E1717" t="s">
        <v>4346</v>
      </c>
      <c r="F1717" t="s">
        <v>4347</v>
      </c>
      <c r="G1717" t="s">
        <v>4348</v>
      </c>
      <c r="H1717">
        <v>31080</v>
      </c>
      <c r="I1717">
        <v>217</v>
      </c>
      <c r="J1717" t="s">
        <v>29</v>
      </c>
      <c r="K1717" t="s">
        <v>30</v>
      </c>
      <c r="L1717">
        <v>75000000</v>
      </c>
      <c r="M1717">
        <v>1999</v>
      </c>
      <c r="N1717">
        <v>6.7</v>
      </c>
      <c r="O1717">
        <v>-35748872</v>
      </c>
      <c r="S1717" t="s">
        <v>4349</v>
      </c>
      <c r="T1717">
        <v>101</v>
      </c>
      <c r="U1717">
        <v>5.6</v>
      </c>
      <c r="V1717">
        <v>5.6</v>
      </c>
      <c r="W1717">
        <v>7.8529999999999998</v>
      </c>
    </row>
    <row r="1718" spans="1:23" x14ac:dyDescent="0.3">
      <c r="A1718" t="s">
        <v>1443</v>
      </c>
      <c r="B1718">
        <v>151</v>
      </c>
      <c r="C1718">
        <v>104</v>
      </c>
      <c r="D1718">
        <v>47592825</v>
      </c>
      <c r="E1718" t="s">
        <v>4350</v>
      </c>
      <c r="F1718" t="s">
        <v>3495</v>
      </c>
      <c r="G1718" t="s">
        <v>4351</v>
      </c>
      <c r="H1718">
        <v>82731</v>
      </c>
      <c r="I1718">
        <v>255</v>
      </c>
      <c r="J1718" t="s">
        <v>29</v>
      </c>
      <c r="K1718" t="s">
        <v>30</v>
      </c>
      <c r="L1718">
        <v>85000000</v>
      </c>
      <c r="M1718">
        <v>2003</v>
      </c>
      <c r="N1718">
        <v>6.7</v>
      </c>
      <c r="O1718">
        <v>-37407175</v>
      </c>
      <c r="S1718" t="s">
        <v>4352</v>
      </c>
      <c r="T1718">
        <v>101</v>
      </c>
      <c r="U1718">
        <v>5.6</v>
      </c>
      <c r="V1718">
        <v>5.6</v>
      </c>
      <c r="W1718">
        <v>7.8529999999999998</v>
      </c>
    </row>
    <row r="1719" spans="1:23" x14ac:dyDescent="0.3">
      <c r="A1719" t="s">
        <v>2445</v>
      </c>
      <c r="B1719">
        <v>207</v>
      </c>
      <c r="C1719">
        <v>134</v>
      </c>
      <c r="D1719">
        <v>57637485</v>
      </c>
      <c r="E1719" t="s">
        <v>86</v>
      </c>
      <c r="F1719" t="s">
        <v>788</v>
      </c>
      <c r="G1719" t="s">
        <v>4353</v>
      </c>
      <c r="H1719">
        <v>183909</v>
      </c>
      <c r="I1719">
        <v>666</v>
      </c>
      <c r="J1719" t="s">
        <v>29</v>
      </c>
      <c r="K1719" t="s">
        <v>30</v>
      </c>
      <c r="L1719">
        <v>105000000</v>
      </c>
      <c r="M1719">
        <v>2004</v>
      </c>
      <c r="N1719">
        <v>6.7</v>
      </c>
      <c r="O1719">
        <v>-47362515</v>
      </c>
      <c r="S1719" t="s">
        <v>4354</v>
      </c>
      <c r="T1719">
        <v>99.5</v>
      </c>
      <c r="U1719">
        <v>5.6</v>
      </c>
      <c r="V1719">
        <v>5.6</v>
      </c>
      <c r="W1719">
        <v>7.8529999999999998</v>
      </c>
    </row>
    <row r="1720" spans="1:23" x14ac:dyDescent="0.3">
      <c r="A1720" t="s">
        <v>1995</v>
      </c>
      <c r="B1720">
        <v>326</v>
      </c>
      <c r="C1720">
        <v>114</v>
      </c>
      <c r="D1720">
        <v>61656849</v>
      </c>
      <c r="E1720" t="s">
        <v>105</v>
      </c>
      <c r="F1720" t="s">
        <v>79</v>
      </c>
      <c r="G1720" t="s">
        <v>4355</v>
      </c>
      <c r="H1720">
        <v>184561</v>
      </c>
      <c r="I1720">
        <v>554</v>
      </c>
      <c r="J1720" t="s">
        <v>29</v>
      </c>
      <c r="K1720" t="s">
        <v>30</v>
      </c>
      <c r="L1720">
        <v>110000000</v>
      </c>
      <c r="M1720">
        <v>2013</v>
      </c>
      <c r="N1720">
        <v>6.7</v>
      </c>
      <c r="O1720">
        <v>-48343151</v>
      </c>
      <c r="S1720" t="s">
        <v>4354</v>
      </c>
      <c r="T1720">
        <v>99.5</v>
      </c>
      <c r="U1720">
        <v>5.6</v>
      </c>
      <c r="V1720">
        <v>5.6</v>
      </c>
      <c r="W1720">
        <v>7.8529999999999998</v>
      </c>
    </row>
    <row r="1721" spans="1:23" x14ac:dyDescent="0.3">
      <c r="A1721" t="s">
        <v>2272</v>
      </c>
      <c r="B1721">
        <v>153</v>
      </c>
      <c r="C1721">
        <v>92</v>
      </c>
      <c r="D1721">
        <v>83348920</v>
      </c>
      <c r="E1721" t="s">
        <v>316</v>
      </c>
      <c r="F1721" t="s">
        <v>512</v>
      </c>
      <c r="G1721" t="s">
        <v>4356</v>
      </c>
      <c r="H1721">
        <v>60230</v>
      </c>
      <c r="I1721">
        <v>118</v>
      </c>
      <c r="J1721" t="s">
        <v>29</v>
      </c>
      <c r="K1721" t="s">
        <v>30</v>
      </c>
      <c r="L1721">
        <v>132000000</v>
      </c>
      <c r="M1721">
        <v>2014</v>
      </c>
      <c r="N1721">
        <v>6.7</v>
      </c>
      <c r="O1721">
        <v>-48651080</v>
      </c>
      <c r="S1721" t="s">
        <v>4357</v>
      </c>
      <c r="T1721">
        <v>99</v>
      </c>
      <c r="U1721">
        <v>5.6</v>
      </c>
      <c r="V1721">
        <v>5.6</v>
      </c>
      <c r="W1721">
        <v>7.8529999999999998</v>
      </c>
    </row>
    <row r="1722" spans="1:23" x14ac:dyDescent="0.3">
      <c r="A1722" t="s">
        <v>1108</v>
      </c>
      <c r="B1722">
        <v>136</v>
      </c>
      <c r="C1722">
        <v>138</v>
      </c>
      <c r="D1722">
        <v>35168677</v>
      </c>
      <c r="E1722" t="s">
        <v>1593</v>
      </c>
      <c r="F1722" t="s">
        <v>61</v>
      </c>
      <c r="G1722" t="s">
        <v>4358</v>
      </c>
      <c r="H1722">
        <v>49311</v>
      </c>
      <c r="I1722">
        <v>278</v>
      </c>
      <c r="J1722" t="s">
        <v>29</v>
      </c>
      <c r="K1722" t="s">
        <v>200</v>
      </c>
      <c r="L1722">
        <v>100000000</v>
      </c>
      <c r="M1722">
        <v>2002</v>
      </c>
      <c r="N1722">
        <v>6.7</v>
      </c>
      <c r="O1722">
        <v>-64831323</v>
      </c>
      <c r="S1722" t="s">
        <v>4359</v>
      </c>
      <c r="T1722">
        <v>99</v>
      </c>
      <c r="U1722">
        <v>5.6</v>
      </c>
      <c r="V1722">
        <v>5.6</v>
      </c>
      <c r="W1722">
        <v>7.8529999999999998</v>
      </c>
    </row>
    <row r="1723" spans="1:23" x14ac:dyDescent="0.3">
      <c r="A1723" t="s">
        <v>1993</v>
      </c>
      <c r="B1723">
        <v>81</v>
      </c>
      <c r="C1723">
        <v>132</v>
      </c>
      <c r="D1723">
        <v>10166502</v>
      </c>
      <c r="E1723" t="s">
        <v>130</v>
      </c>
      <c r="F1723" t="s">
        <v>1450</v>
      </c>
      <c r="G1723" t="s">
        <v>4360</v>
      </c>
      <c r="H1723">
        <v>18209</v>
      </c>
      <c r="I1723">
        <v>183</v>
      </c>
      <c r="J1723" t="s">
        <v>85</v>
      </c>
      <c r="K1723" t="s">
        <v>30</v>
      </c>
      <c r="L1723">
        <v>80000000</v>
      </c>
      <c r="M1723">
        <v>2005</v>
      </c>
      <c r="N1723">
        <v>6.7</v>
      </c>
      <c r="O1723">
        <v>-69833498</v>
      </c>
      <c r="S1723" t="s">
        <v>4361</v>
      </c>
      <c r="T1723">
        <v>98</v>
      </c>
      <c r="U1723">
        <v>5.6</v>
      </c>
      <c r="V1723">
        <v>5.6</v>
      </c>
      <c r="W1723">
        <v>7.8529999999999998</v>
      </c>
    </row>
    <row r="1724" spans="1:23" x14ac:dyDescent="0.3">
      <c r="A1724" t="s">
        <v>2756</v>
      </c>
      <c r="B1724">
        <v>135</v>
      </c>
      <c r="C1724">
        <v>85</v>
      </c>
      <c r="D1724">
        <v>64459316</v>
      </c>
      <c r="E1724" t="s">
        <v>316</v>
      </c>
      <c r="F1724" t="s">
        <v>565</v>
      </c>
      <c r="G1724" t="s">
        <v>4362</v>
      </c>
      <c r="H1724">
        <v>85086</v>
      </c>
      <c r="I1724">
        <v>122</v>
      </c>
      <c r="J1724" t="s">
        <v>29</v>
      </c>
      <c r="K1724" t="s">
        <v>200</v>
      </c>
      <c r="L1724">
        <v>149000000</v>
      </c>
      <c r="M1724">
        <v>2006</v>
      </c>
      <c r="N1724">
        <v>6.7</v>
      </c>
      <c r="O1724">
        <v>-84540684</v>
      </c>
      <c r="S1724" t="s">
        <v>4363</v>
      </c>
      <c r="T1724">
        <v>97</v>
      </c>
      <c r="U1724">
        <v>5.6</v>
      </c>
      <c r="V1724">
        <v>5.6</v>
      </c>
      <c r="W1724">
        <v>7.8529999999999998</v>
      </c>
    </row>
    <row r="1725" spans="1:23" x14ac:dyDescent="0.3">
      <c r="A1725" t="s">
        <v>190</v>
      </c>
      <c r="B1725">
        <v>343</v>
      </c>
      <c r="C1725">
        <v>156</v>
      </c>
      <c r="D1725">
        <v>105219735</v>
      </c>
      <c r="E1725" t="s">
        <v>4364</v>
      </c>
      <c r="F1725" t="s">
        <v>4365</v>
      </c>
      <c r="G1725" t="s">
        <v>4366</v>
      </c>
      <c r="H1725">
        <v>211765</v>
      </c>
      <c r="I1725">
        <v>546</v>
      </c>
      <c r="J1725" t="s">
        <v>29</v>
      </c>
      <c r="K1725" t="s">
        <v>30</v>
      </c>
      <c r="L1725">
        <v>200000000</v>
      </c>
      <c r="M1725">
        <v>2010</v>
      </c>
      <c r="N1725">
        <v>6.7</v>
      </c>
      <c r="O1725">
        <v>-94780265</v>
      </c>
      <c r="S1725" t="s">
        <v>1889</v>
      </c>
      <c r="T1725">
        <v>97</v>
      </c>
      <c r="U1725">
        <v>5.6</v>
      </c>
      <c r="V1725">
        <v>5.6</v>
      </c>
      <c r="W1725">
        <v>7.8529999999999998</v>
      </c>
    </row>
    <row r="1726" spans="1:23" x14ac:dyDescent="0.3">
      <c r="A1726" t="s">
        <v>4367</v>
      </c>
      <c r="B1726">
        <v>168</v>
      </c>
      <c r="C1726">
        <v>95</v>
      </c>
      <c r="D1726">
        <v>241437427</v>
      </c>
      <c r="E1726" t="s">
        <v>4368</v>
      </c>
      <c r="F1726" t="s">
        <v>4369</v>
      </c>
      <c r="G1726" t="s">
        <v>4370</v>
      </c>
      <c r="H1726">
        <v>102071</v>
      </c>
      <c r="I1726">
        <v>756</v>
      </c>
      <c r="J1726" t="s">
        <v>29</v>
      </c>
      <c r="K1726" t="s">
        <v>30</v>
      </c>
      <c r="L1726">
        <v>5000000</v>
      </c>
      <c r="M1726">
        <v>2002</v>
      </c>
      <c r="N1726">
        <v>6.6</v>
      </c>
      <c r="O1726">
        <v>236437427</v>
      </c>
      <c r="S1726" t="s">
        <v>4371</v>
      </c>
      <c r="T1726">
        <v>96</v>
      </c>
      <c r="U1726">
        <v>5.6</v>
      </c>
      <c r="V1726">
        <v>5.6</v>
      </c>
      <c r="W1726">
        <v>7.8529999999999998</v>
      </c>
    </row>
    <row r="1727" spans="1:23" x14ac:dyDescent="0.3">
      <c r="A1727" t="s">
        <v>2677</v>
      </c>
      <c r="B1727">
        <v>199</v>
      </c>
      <c r="C1727">
        <v>95</v>
      </c>
      <c r="D1727">
        <v>205399422</v>
      </c>
      <c r="E1727" t="s">
        <v>1493</v>
      </c>
      <c r="F1727" t="s">
        <v>4372</v>
      </c>
      <c r="G1727" t="s">
        <v>4373</v>
      </c>
      <c r="H1727">
        <v>181225</v>
      </c>
      <c r="I1727">
        <v>784</v>
      </c>
      <c r="J1727" t="s">
        <v>29</v>
      </c>
      <c r="K1727" t="s">
        <v>30</v>
      </c>
      <c r="L1727">
        <v>33000000</v>
      </c>
      <c r="M1727">
        <v>1999</v>
      </c>
      <c r="N1727">
        <v>6.6</v>
      </c>
      <c r="O1727">
        <v>172399422</v>
      </c>
      <c r="S1727" t="s">
        <v>4374</v>
      </c>
      <c r="T1727">
        <v>96</v>
      </c>
      <c r="U1727">
        <v>5.6</v>
      </c>
      <c r="V1727">
        <v>5.6</v>
      </c>
      <c r="W1727">
        <v>7.8529999999999998</v>
      </c>
    </row>
    <row r="1728" spans="1:23" x14ac:dyDescent="0.3">
      <c r="A1728" t="s">
        <v>1668</v>
      </c>
      <c r="B1728">
        <v>37</v>
      </c>
      <c r="C1728">
        <v>120</v>
      </c>
      <c r="D1728">
        <v>173585516</v>
      </c>
      <c r="E1728" t="s">
        <v>4375</v>
      </c>
      <c r="F1728" t="s">
        <v>1670</v>
      </c>
      <c r="G1728" t="s">
        <v>4376</v>
      </c>
      <c r="H1728">
        <v>200077</v>
      </c>
      <c r="I1728">
        <v>189</v>
      </c>
      <c r="J1728" t="s">
        <v>29</v>
      </c>
      <c r="K1728" t="s">
        <v>30</v>
      </c>
      <c r="L1728">
        <v>18000000</v>
      </c>
      <c r="M1728">
        <v>1992</v>
      </c>
      <c r="N1728">
        <v>6.6</v>
      </c>
      <c r="O1728">
        <v>155585516</v>
      </c>
      <c r="S1728" t="s">
        <v>4377</v>
      </c>
      <c r="T1728">
        <v>95</v>
      </c>
      <c r="U1728">
        <v>5.6</v>
      </c>
      <c r="V1728">
        <v>5.6</v>
      </c>
      <c r="W1728">
        <v>7.8529999999999998</v>
      </c>
    </row>
    <row r="1729" spans="1:23" x14ac:dyDescent="0.3">
      <c r="A1729" t="s">
        <v>2549</v>
      </c>
      <c r="B1729">
        <v>127</v>
      </c>
      <c r="C1729">
        <v>90</v>
      </c>
      <c r="D1729">
        <v>226138454</v>
      </c>
      <c r="E1729" t="s">
        <v>1562</v>
      </c>
      <c r="F1729" t="s">
        <v>4378</v>
      </c>
      <c r="G1729" t="s">
        <v>4379</v>
      </c>
      <c r="H1729">
        <v>160440</v>
      </c>
      <c r="I1729">
        <v>394</v>
      </c>
      <c r="J1729" t="s">
        <v>29</v>
      </c>
      <c r="K1729" t="s">
        <v>30</v>
      </c>
      <c r="L1729">
        <v>90000000</v>
      </c>
      <c r="M1729">
        <v>2001</v>
      </c>
      <c r="N1729">
        <v>6.6</v>
      </c>
      <c r="O1729">
        <v>136138454</v>
      </c>
      <c r="S1729" t="s">
        <v>4380</v>
      </c>
      <c r="T1729">
        <v>95</v>
      </c>
      <c r="U1729">
        <v>5.6</v>
      </c>
      <c r="V1729">
        <v>5.6</v>
      </c>
      <c r="W1729">
        <v>7.8529999999999998</v>
      </c>
    </row>
    <row r="1730" spans="1:23" x14ac:dyDescent="0.3">
      <c r="A1730" t="s">
        <v>1403</v>
      </c>
      <c r="B1730">
        <v>389</v>
      </c>
      <c r="C1730">
        <v>137</v>
      </c>
      <c r="D1730">
        <v>281666058</v>
      </c>
      <c r="E1730" t="s">
        <v>4381</v>
      </c>
      <c r="F1730" t="s">
        <v>694</v>
      </c>
      <c r="G1730" t="s">
        <v>4382</v>
      </c>
      <c r="H1730">
        <v>166137</v>
      </c>
      <c r="I1730">
        <v>383</v>
      </c>
      <c r="J1730" t="s">
        <v>29</v>
      </c>
      <c r="K1730" t="s">
        <v>30</v>
      </c>
      <c r="L1730">
        <v>160000000</v>
      </c>
      <c r="M1730">
        <v>2015</v>
      </c>
      <c r="N1730">
        <v>6.6</v>
      </c>
      <c r="O1730">
        <v>121666058</v>
      </c>
      <c r="S1730" t="s">
        <v>4383</v>
      </c>
      <c r="T1730">
        <v>92</v>
      </c>
      <c r="U1730">
        <v>5.6</v>
      </c>
      <c r="V1730">
        <v>5.6</v>
      </c>
      <c r="W1730">
        <v>7.8529999999999998</v>
      </c>
    </row>
    <row r="1731" spans="1:23" x14ac:dyDescent="0.3">
      <c r="A1731" t="s">
        <v>3680</v>
      </c>
      <c r="B1731">
        <v>270</v>
      </c>
      <c r="C1731">
        <v>123</v>
      </c>
      <c r="D1731">
        <v>159578352</v>
      </c>
      <c r="E1731" t="s">
        <v>2113</v>
      </c>
      <c r="F1731" t="s">
        <v>3556</v>
      </c>
      <c r="G1731" t="s">
        <v>4384</v>
      </c>
      <c r="H1731">
        <v>133177</v>
      </c>
      <c r="I1731">
        <v>380</v>
      </c>
      <c r="J1731" t="s">
        <v>29</v>
      </c>
      <c r="K1731" t="s">
        <v>30</v>
      </c>
      <c r="L1731">
        <v>43000000</v>
      </c>
      <c r="M1731">
        <v>2013</v>
      </c>
      <c r="N1731">
        <v>6.6</v>
      </c>
      <c r="O1731">
        <v>116578352</v>
      </c>
      <c r="S1731" t="s">
        <v>4385</v>
      </c>
      <c r="T1731">
        <v>91</v>
      </c>
      <c r="U1731">
        <v>5.6</v>
      </c>
      <c r="V1731">
        <v>5.6</v>
      </c>
      <c r="W1731">
        <v>7.8529999999999998</v>
      </c>
    </row>
    <row r="1732" spans="1:23" x14ac:dyDescent="0.3">
      <c r="A1732" t="s">
        <v>3117</v>
      </c>
      <c r="B1732">
        <v>171</v>
      </c>
      <c r="C1732">
        <v>118</v>
      </c>
      <c r="D1732">
        <v>177575142</v>
      </c>
      <c r="E1732" t="s">
        <v>289</v>
      </c>
      <c r="F1732" t="s">
        <v>665</v>
      </c>
      <c r="G1732" t="s">
        <v>4386</v>
      </c>
      <c r="H1732">
        <v>244840</v>
      </c>
      <c r="I1732">
        <v>372</v>
      </c>
      <c r="J1732" t="s">
        <v>29</v>
      </c>
      <c r="K1732" t="s">
        <v>30</v>
      </c>
      <c r="L1732">
        <v>70000000</v>
      </c>
      <c r="M1732">
        <v>2005</v>
      </c>
      <c r="N1732">
        <v>6.6</v>
      </c>
      <c r="O1732">
        <v>107575142</v>
      </c>
      <c r="S1732" t="s">
        <v>4387</v>
      </c>
      <c r="T1732">
        <v>89</v>
      </c>
      <c r="U1732">
        <v>5.6</v>
      </c>
      <c r="V1732">
        <v>5.6</v>
      </c>
      <c r="W1732">
        <v>7.8529999999999998</v>
      </c>
    </row>
    <row r="1733" spans="1:23" x14ac:dyDescent="0.3">
      <c r="A1733" t="s">
        <v>392</v>
      </c>
      <c r="B1733">
        <v>294</v>
      </c>
      <c r="C1733">
        <v>174</v>
      </c>
      <c r="D1733">
        <v>217536138</v>
      </c>
      <c r="E1733" t="s">
        <v>214</v>
      </c>
      <c r="F1733" t="s">
        <v>74</v>
      </c>
      <c r="G1733" t="s">
        <v>4388</v>
      </c>
      <c r="H1733">
        <v>314253</v>
      </c>
      <c r="I1733">
        <v>1966</v>
      </c>
      <c r="J1733" t="s">
        <v>29</v>
      </c>
      <c r="K1733" t="s">
        <v>30</v>
      </c>
      <c r="L1733">
        <v>125000000</v>
      </c>
      <c r="M1733">
        <v>2006</v>
      </c>
      <c r="N1733">
        <v>6.6</v>
      </c>
      <c r="O1733">
        <v>92536138</v>
      </c>
      <c r="S1733" t="s">
        <v>4389</v>
      </c>
      <c r="T1733">
        <v>88</v>
      </c>
      <c r="U1733">
        <v>5.6</v>
      </c>
      <c r="V1733">
        <v>5.6</v>
      </c>
      <c r="W1733">
        <v>7.8529999999999998</v>
      </c>
    </row>
    <row r="1734" spans="1:23" x14ac:dyDescent="0.3">
      <c r="A1734" t="s">
        <v>2260</v>
      </c>
      <c r="B1734">
        <v>157</v>
      </c>
      <c r="C1734">
        <v>102</v>
      </c>
      <c r="D1734">
        <v>101978840</v>
      </c>
      <c r="E1734" t="s">
        <v>676</v>
      </c>
      <c r="F1734" t="s">
        <v>4390</v>
      </c>
      <c r="G1734" t="s">
        <v>4391</v>
      </c>
      <c r="H1734">
        <v>77724</v>
      </c>
      <c r="I1734">
        <v>162</v>
      </c>
      <c r="J1734" t="s">
        <v>29</v>
      </c>
      <c r="K1734" t="s">
        <v>30</v>
      </c>
      <c r="L1734">
        <v>15000000</v>
      </c>
      <c r="M1734">
        <v>2013</v>
      </c>
      <c r="N1734">
        <v>6.6</v>
      </c>
      <c r="O1734">
        <v>86978840</v>
      </c>
      <c r="S1734" t="s">
        <v>4392</v>
      </c>
      <c r="T1734">
        <v>87</v>
      </c>
      <c r="U1734">
        <v>5.6</v>
      </c>
      <c r="V1734">
        <v>5.6</v>
      </c>
      <c r="W1734">
        <v>7.8529999999999998</v>
      </c>
    </row>
    <row r="1735" spans="1:23" x14ac:dyDescent="0.3">
      <c r="A1735" t="s">
        <v>2661</v>
      </c>
      <c r="B1735">
        <v>92</v>
      </c>
      <c r="C1735">
        <v>84</v>
      </c>
      <c r="D1735">
        <v>141600000</v>
      </c>
      <c r="E1735" t="s">
        <v>4393</v>
      </c>
      <c r="F1735" t="s">
        <v>40</v>
      </c>
      <c r="G1735" t="s">
        <v>4394</v>
      </c>
      <c r="H1735">
        <v>119675</v>
      </c>
      <c r="I1735">
        <v>216</v>
      </c>
      <c r="J1735" t="s">
        <v>29</v>
      </c>
      <c r="K1735" t="s">
        <v>30</v>
      </c>
      <c r="L1735">
        <v>55000000</v>
      </c>
      <c r="M1735">
        <v>1995</v>
      </c>
      <c r="N1735">
        <v>6.6</v>
      </c>
      <c r="O1735">
        <v>86600000</v>
      </c>
      <c r="S1735" t="s">
        <v>4395</v>
      </c>
      <c r="T1735">
        <v>86</v>
      </c>
      <c r="U1735">
        <v>5.6</v>
      </c>
      <c r="V1735">
        <v>5.6</v>
      </c>
      <c r="W1735">
        <v>7.8529999999999998</v>
      </c>
    </row>
    <row r="1736" spans="1:23" x14ac:dyDescent="0.3">
      <c r="A1736" t="s">
        <v>3162</v>
      </c>
      <c r="B1736">
        <v>250</v>
      </c>
      <c r="C1736">
        <v>95</v>
      </c>
      <c r="D1736">
        <v>87025093</v>
      </c>
      <c r="E1736" t="s">
        <v>2463</v>
      </c>
      <c r="F1736" t="s">
        <v>4396</v>
      </c>
      <c r="G1736" t="s">
        <v>4397</v>
      </c>
      <c r="H1736">
        <v>188679</v>
      </c>
      <c r="I1736">
        <v>864</v>
      </c>
      <c r="J1736" t="s">
        <v>29</v>
      </c>
      <c r="K1736" t="s">
        <v>30</v>
      </c>
      <c r="L1736">
        <v>4000000</v>
      </c>
      <c r="M1736">
        <v>2005</v>
      </c>
      <c r="N1736">
        <v>6.6</v>
      </c>
      <c r="O1736">
        <v>83025093</v>
      </c>
      <c r="S1736" t="s">
        <v>4398</v>
      </c>
      <c r="T1736">
        <v>84</v>
      </c>
      <c r="U1736">
        <v>5.6</v>
      </c>
      <c r="V1736">
        <v>5.6</v>
      </c>
      <c r="W1736">
        <v>7.8529999999999998</v>
      </c>
    </row>
    <row r="1737" spans="1:23" x14ac:dyDescent="0.3">
      <c r="A1737" t="s">
        <v>3727</v>
      </c>
      <c r="B1737">
        <v>77</v>
      </c>
      <c r="C1737">
        <v>122</v>
      </c>
      <c r="D1737">
        <v>91547205</v>
      </c>
      <c r="E1737" t="s">
        <v>289</v>
      </c>
      <c r="F1737" t="s">
        <v>4399</v>
      </c>
      <c r="G1737" t="s">
        <v>4400</v>
      </c>
      <c r="H1737">
        <v>34579</v>
      </c>
      <c r="I1737">
        <v>62</v>
      </c>
      <c r="J1737" t="s">
        <v>29</v>
      </c>
      <c r="K1737" t="s">
        <v>30</v>
      </c>
      <c r="L1737">
        <v>12000000</v>
      </c>
      <c r="M1737">
        <v>2012</v>
      </c>
      <c r="N1737">
        <v>6.6</v>
      </c>
      <c r="O1737">
        <v>79547205</v>
      </c>
      <c r="S1737" t="s">
        <v>4401</v>
      </c>
      <c r="T1737">
        <v>84</v>
      </c>
      <c r="U1737">
        <v>5.6</v>
      </c>
      <c r="V1737">
        <v>5.6</v>
      </c>
      <c r="W1737">
        <v>7.8529999999999998</v>
      </c>
    </row>
    <row r="1738" spans="1:23" x14ac:dyDescent="0.3">
      <c r="A1738" t="s">
        <v>978</v>
      </c>
      <c r="B1738">
        <v>318</v>
      </c>
      <c r="C1738">
        <v>106</v>
      </c>
      <c r="D1738">
        <v>83574831</v>
      </c>
      <c r="E1738" t="s">
        <v>1453</v>
      </c>
      <c r="F1738" t="s">
        <v>3700</v>
      </c>
      <c r="G1738" t="s">
        <v>4402</v>
      </c>
      <c r="H1738">
        <v>109214</v>
      </c>
      <c r="I1738">
        <v>269</v>
      </c>
      <c r="J1738" t="s">
        <v>29</v>
      </c>
      <c r="K1738" t="s">
        <v>30</v>
      </c>
      <c r="L1738">
        <v>5000000</v>
      </c>
      <c r="M1738">
        <v>2013</v>
      </c>
      <c r="N1738">
        <v>6.6</v>
      </c>
      <c r="O1738">
        <v>78574831</v>
      </c>
      <c r="S1738" t="s">
        <v>4403</v>
      </c>
      <c r="T1738">
        <v>82</v>
      </c>
      <c r="U1738">
        <v>5.6</v>
      </c>
      <c r="V1738">
        <v>5.6</v>
      </c>
      <c r="W1738">
        <v>7.8529999999999998</v>
      </c>
    </row>
    <row r="1739" spans="1:23" x14ac:dyDescent="0.3">
      <c r="A1739" t="s">
        <v>2285</v>
      </c>
      <c r="B1739">
        <v>177</v>
      </c>
      <c r="C1739">
        <v>107</v>
      </c>
      <c r="D1739">
        <v>126088877</v>
      </c>
      <c r="E1739" t="s">
        <v>2113</v>
      </c>
      <c r="F1739" t="s">
        <v>3495</v>
      </c>
      <c r="G1739" t="s">
        <v>4404</v>
      </c>
      <c r="H1739">
        <v>33354</v>
      </c>
      <c r="I1739">
        <v>110</v>
      </c>
      <c r="J1739" t="s">
        <v>29</v>
      </c>
      <c r="K1739" t="s">
        <v>30</v>
      </c>
      <c r="L1739">
        <v>50000000</v>
      </c>
      <c r="M1739">
        <v>2016</v>
      </c>
      <c r="N1739">
        <v>6.6</v>
      </c>
      <c r="O1739">
        <v>76088877</v>
      </c>
      <c r="S1739" t="s">
        <v>4405</v>
      </c>
      <c r="T1739">
        <v>82</v>
      </c>
      <c r="U1739">
        <v>5.6</v>
      </c>
      <c r="V1739">
        <v>5.6</v>
      </c>
      <c r="W1739">
        <v>7.8529999999999998</v>
      </c>
    </row>
    <row r="1740" spans="1:23" x14ac:dyDescent="0.3">
      <c r="A1740" t="s">
        <v>996</v>
      </c>
      <c r="B1740">
        <v>164</v>
      </c>
      <c r="C1740">
        <v>122</v>
      </c>
      <c r="D1740">
        <v>148213377</v>
      </c>
      <c r="E1740" t="s">
        <v>2349</v>
      </c>
      <c r="F1740" t="s">
        <v>1586</v>
      </c>
      <c r="G1740" t="s">
        <v>4406</v>
      </c>
      <c r="H1740">
        <v>130776</v>
      </c>
      <c r="I1740">
        <v>437</v>
      </c>
      <c r="J1740" t="s">
        <v>29</v>
      </c>
      <c r="K1740" t="s">
        <v>30</v>
      </c>
      <c r="L1740">
        <v>73000000</v>
      </c>
      <c r="M1740">
        <v>2006</v>
      </c>
      <c r="N1740">
        <v>6.6</v>
      </c>
      <c r="O1740">
        <v>75213377</v>
      </c>
      <c r="S1740" t="s">
        <v>4407</v>
      </c>
      <c r="T1740">
        <v>80</v>
      </c>
      <c r="U1740">
        <v>5.6</v>
      </c>
      <c r="V1740">
        <v>5.6</v>
      </c>
      <c r="W1740">
        <v>7.8529999999999998</v>
      </c>
    </row>
    <row r="1741" spans="1:23" x14ac:dyDescent="0.3">
      <c r="A1741" t="s">
        <v>1968</v>
      </c>
      <c r="B1741">
        <v>233</v>
      </c>
      <c r="C1741">
        <v>88</v>
      </c>
      <c r="D1741">
        <v>161317423</v>
      </c>
      <c r="E1741" t="s">
        <v>316</v>
      </c>
      <c r="F1741" t="s">
        <v>1299</v>
      </c>
      <c r="G1741" t="s">
        <v>4408</v>
      </c>
      <c r="H1741">
        <v>145321</v>
      </c>
      <c r="I1741">
        <v>139</v>
      </c>
      <c r="J1741" t="s">
        <v>29</v>
      </c>
      <c r="K1741" t="s">
        <v>30</v>
      </c>
      <c r="L1741">
        <v>95000000</v>
      </c>
      <c r="M1741">
        <v>2012</v>
      </c>
      <c r="N1741">
        <v>6.6</v>
      </c>
      <c r="O1741">
        <v>66317423</v>
      </c>
      <c r="S1741" t="s">
        <v>4409</v>
      </c>
      <c r="T1741">
        <v>76</v>
      </c>
      <c r="U1741">
        <v>5.6</v>
      </c>
      <c r="V1741">
        <v>5.6</v>
      </c>
      <c r="W1741">
        <v>7.8529999999999998</v>
      </c>
    </row>
    <row r="1742" spans="1:23" x14ac:dyDescent="0.3">
      <c r="A1742" t="s">
        <v>1907</v>
      </c>
      <c r="B1742">
        <v>167</v>
      </c>
      <c r="C1742">
        <v>153</v>
      </c>
      <c r="D1742">
        <v>201573391</v>
      </c>
      <c r="E1742" t="s">
        <v>86</v>
      </c>
      <c r="F1742" t="s">
        <v>55</v>
      </c>
      <c r="G1742" t="s">
        <v>4410</v>
      </c>
      <c r="H1742">
        <v>322395</v>
      </c>
      <c r="I1742">
        <v>1171</v>
      </c>
      <c r="J1742" t="s">
        <v>29</v>
      </c>
      <c r="K1742" t="s">
        <v>30</v>
      </c>
      <c r="L1742">
        <v>140000000</v>
      </c>
      <c r="M1742">
        <v>1998</v>
      </c>
      <c r="N1742">
        <v>6.6</v>
      </c>
      <c r="O1742">
        <v>61573391</v>
      </c>
      <c r="S1742" t="s">
        <v>4411</v>
      </c>
      <c r="T1742">
        <v>94</v>
      </c>
      <c r="U1742">
        <v>5.4</v>
      </c>
      <c r="V1742">
        <v>5.57</v>
      </c>
      <c r="W1742">
        <v>7.8529999999999998</v>
      </c>
    </row>
    <row r="1743" spans="1:23" x14ac:dyDescent="0.3">
      <c r="A1743" t="s">
        <v>1204</v>
      </c>
      <c r="B1743">
        <v>110</v>
      </c>
      <c r="C1743">
        <v>105</v>
      </c>
      <c r="D1743">
        <v>76400000</v>
      </c>
      <c r="E1743" t="s">
        <v>248</v>
      </c>
      <c r="F1743" t="s">
        <v>1204</v>
      </c>
      <c r="G1743" t="s">
        <v>4412</v>
      </c>
      <c r="H1743">
        <v>58743</v>
      </c>
      <c r="I1743">
        <v>192</v>
      </c>
      <c r="J1743" t="s">
        <v>29</v>
      </c>
      <c r="K1743" t="s">
        <v>30</v>
      </c>
      <c r="L1743">
        <v>17000000</v>
      </c>
      <c r="M1743">
        <v>1984</v>
      </c>
      <c r="N1743">
        <v>6.6</v>
      </c>
      <c r="O1743">
        <v>59400000</v>
      </c>
      <c r="S1743" t="s">
        <v>4411</v>
      </c>
      <c r="T1743">
        <v>94</v>
      </c>
      <c r="U1743">
        <v>5.4</v>
      </c>
      <c r="V1743">
        <v>5.57</v>
      </c>
      <c r="W1743">
        <v>7.8529999999999998</v>
      </c>
    </row>
    <row r="1744" spans="1:23" x14ac:dyDescent="0.3">
      <c r="A1744" t="s">
        <v>2260</v>
      </c>
      <c r="B1744">
        <v>106</v>
      </c>
      <c r="C1744">
        <v>87</v>
      </c>
      <c r="D1744">
        <v>64267897</v>
      </c>
      <c r="E1744" t="s">
        <v>4068</v>
      </c>
      <c r="F1744" t="s">
        <v>2741</v>
      </c>
      <c r="G1744" t="s">
        <v>4413</v>
      </c>
      <c r="H1744">
        <v>67992</v>
      </c>
      <c r="I1744">
        <v>327</v>
      </c>
      <c r="J1744" t="s">
        <v>29</v>
      </c>
      <c r="K1744" t="s">
        <v>30</v>
      </c>
      <c r="L1744">
        <v>5000000</v>
      </c>
      <c r="M1744">
        <v>2002</v>
      </c>
      <c r="N1744">
        <v>6.6</v>
      </c>
      <c r="O1744">
        <v>59267897</v>
      </c>
      <c r="S1744" t="s">
        <v>3158</v>
      </c>
      <c r="T1744">
        <v>95</v>
      </c>
      <c r="U1744">
        <v>5.8</v>
      </c>
      <c r="V1744">
        <v>5.56</v>
      </c>
      <c r="W1744">
        <v>7.8529999999999998</v>
      </c>
    </row>
    <row r="1745" spans="1:23" x14ac:dyDescent="0.3">
      <c r="A1745" t="s">
        <v>392</v>
      </c>
      <c r="B1745">
        <v>79</v>
      </c>
      <c r="C1745">
        <v>139</v>
      </c>
      <c r="D1745">
        <v>136448821</v>
      </c>
      <c r="E1745" t="s">
        <v>543</v>
      </c>
      <c r="F1745" t="s">
        <v>4414</v>
      </c>
      <c r="G1745" t="s">
        <v>4415</v>
      </c>
      <c r="H1745">
        <v>98989</v>
      </c>
      <c r="I1745">
        <v>158</v>
      </c>
      <c r="J1745" t="s">
        <v>29</v>
      </c>
      <c r="K1745" t="s">
        <v>30</v>
      </c>
      <c r="L1745">
        <v>80000000</v>
      </c>
      <c r="M1745">
        <v>1996</v>
      </c>
      <c r="N1745">
        <v>6.6</v>
      </c>
      <c r="O1745">
        <v>56448821</v>
      </c>
      <c r="S1745" t="s">
        <v>3158</v>
      </c>
      <c r="T1745">
        <v>95</v>
      </c>
      <c r="U1745">
        <v>5.8</v>
      </c>
      <c r="V1745">
        <v>5.56</v>
      </c>
      <c r="W1745">
        <v>7.8529999999999998</v>
      </c>
    </row>
    <row r="1746" spans="1:23" x14ac:dyDescent="0.3">
      <c r="A1746" t="s">
        <v>72</v>
      </c>
      <c r="B1746">
        <v>185</v>
      </c>
      <c r="C1746">
        <v>130</v>
      </c>
      <c r="D1746">
        <v>155370362</v>
      </c>
      <c r="E1746" t="s">
        <v>4416</v>
      </c>
      <c r="F1746" t="s">
        <v>79</v>
      </c>
      <c r="G1746" t="s">
        <v>4417</v>
      </c>
      <c r="H1746">
        <v>98403</v>
      </c>
      <c r="I1746">
        <v>683</v>
      </c>
      <c r="J1746" t="s">
        <v>29</v>
      </c>
      <c r="K1746" t="s">
        <v>30</v>
      </c>
      <c r="L1746">
        <v>100000000</v>
      </c>
      <c r="M1746">
        <v>2000</v>
      </c>
      <c r="N1746">
        <v>6.6</v>
      </c>
      <c r="O1746">
        <v>55370362</v>
      </c>
      <c r="S1746" t="s">
        <v>4418</v>
      </c>
      <c r="T1746">
        <v>92</v>
      </c>
      <c r="U1746">
        <v>5.55</v>
      </c>
      <c r="V1746">
        <v>5.55</v>
      </c>
      <c r="W1746">
        <v>7.8529999999999998</v>
      </c>
    </row>
    <row r="1747" spans="1:23" x14ac:dyDescent="0.3">
      <c r="A1747" t="s">
        <v>4338</v>
      </c>
      <c r="B1747">
        <v>98</v>
      </c>
      <c r="C1747">
        <v>103</v>
      </c>
      <c r="D1747">
        <v>57469179</v>
      </c>
      <c r="E1747" t="s">
        <v>1900</v>
      </c>
      <c r="F1747" t="s">
        <v>4419</v>
      </c>
      <c r="G1747" t="s">
        <v>4420</v>
      </c>
      <c r="H1747">
        <v>63855</v>
      </c>
      <c r="I1747">
        <v>248</v>
      </c>
      <c r="J1747" t="s">
        <v>29</v>
      </c>
      <c r="K1747" t="s">
        <v>30</v>
      </c>
      <c r="L1747">
        <v>11500000</v>
      </c>
      <c r="M1747">
        <v>1989</v>
      </c>
      <c r="N1747">
        <v>6.6</v>
      </c>
      <c r="O1747">
        <v>45969179</v>
      </c>
      <c r="S1747" t="s">
        <v>4418</v>
      </c>
      <c r="T1747">
        <v>92</v>
      </c>
      <c r="U1747">
        <v>5.55</v>
      </c>
      <c r="V1747">
        <v>5.55</v>
      </c>
      <c r="W1747">
        <v>7.8529999999999998</v>
      </c>
    </row>
    <row r="1748" spans="1:23" x14ac:dyDescent="0.3">
      <c r="A1748" t="s">
        <v>2683</v>
      </c>
      <c r="B1748">
        <v>30</v>
      </c>
      <c r="C1748">
        <v>132</v>
      </c>
      <c r="D1748">
        <v>74787599</v>
      </c>
      <c r="E1748" t="s">
        <v>588</v>
      </c>
      <c r="F1748" t="s">
        <v>4421</v>
      </c>
      <c r="G1748" t="s">
        <v>4422</v>
      </c>
      <c r="H1748">
        <v>12549</v>
      </c>
      <c r="I1748">
        <v>109</v>
      </c>
      <c r="J1748" t="s">
        <v>29</v>
      </c>
      <c r="K1748" t="s">
        <v>30</v>
      </c>
      <c r="L1748">
        <v>30000000</v>
      </c>
      <c r="M1748">
        <v>1991</v>
      </c>
      <c r="N1748">
        <v>6.6</v>
      </c>
      <c r="O1748">
        <v>44787599</v>
      </c>
      <c r="S1748" t="s">
        <v>4423</v>
      </c>
      <c r="T1748">
        <v>99</v>
      </c>
      <c r="U1748">
        <v>5.55</v>
      </c>
      <c r="V1748">
        <v>5.55</v>
      </c>
      <c r="W1748">
        <v>7.8529999999999998</v>
      </c>
    </row>
    <row r="1749" spans="1:23" x14ac:dyDescent="0.3">
      <c r="A1749" t="s">
        <v>2568</v>
      </c>
      <c r="B1749">
        <v>98</v>
      </c>
      <c r="C1749">
        <v>118</v>
      </c>
      <c r="D1749">
        <v>75668868</v>
      </c>
      <c r="E1749" t="s">
        <v>4424</v>
      </c>
      <c r="F1749" t="s">
        <v>1470</v>
      </c>
      <c r="G1749" t="s">
        <v>4425</v>
      </c>
      <c r="H1749">
        <v>60504</v>
      </c>
      <c r="I1749">
        <v>249</v>
      </c>
      <c r="J1749" t="s">
        <v>29</v>
      </c>
      <c r="K1749" t="s">
        <v>30</v>
      </c>
      <c r="L1749">
        <v>35000000</v>
      </c>
      <c r="M1749">
        <v>1994</v>
      </c>
      <c r="N1749">
        <v>6.6</v>
      </c>
      <c r="O1749">
        <v>40668868</v>
      </c>
      <c r="S1749" t="s">
        <v>4423</v>
      </c>
      <c r="T1749">
        <v>99</v>
      </c>
      <c r="U1749">
        <v>5.55</v>
      </c>
      <c r="V1749">
        <v>5.55</v>
      </c>
      <c r="W1749">
        <v>7.8529999999999998</v>
      </c>
    </row>
    <row r="1750" spans="1:23" x14ac:dyDescent="0.3">
      <c r="A1750" t="s">
        <v>2556</v>
      </c>
      <c r="B1750">
        <v>106</v>
      </c>
      <c r="C1750">
        <v>131</v>
      </c>
      <c r="D1750">
        <v>67900000</v>
      </c>
      <c r="E1750" t="s">
        <v>715</v>
      </c>
      <c r="F1750" t="s">
        <v>4426</v>
      </c>
      <c r="G1750" t="s">
        <v>4427</v>
      </c>
      <c r="H1750">
        <v>74374</v>
      </c>
      <c r="I1750">
        <v>225</v>
      </c>
      <c r="J1750" t="s">
        <v>29</v>
      </c>
      <c r="K1750" t="s">
        <v>200</v>
      </c>
      <c r="L1750">
        <v>27500000</v>
      </c>
      <c r="M1750">
        <v>1983</v>
      </c>
      <c r="N1750">
        <v>6.6</v>
      </c>
      <c r="O1750">
        <v>40400000</v>
      </c>
      <c r="S1750" t="s">
        <v>4428</v>
      </c>
      <c r="T1750">
        <v>91.5</v>
      </c>
      <c r="U1750">
        <v>5.4</v>
      </c>
      <c r="V1750">
        <v>5.55</v>
      </c>
      <c r="W1750">
        <v>7.8529999999999998</v>
      </c>
    </row>
    <row r="1751" spans="1:23" x14ac:dyDescent="0.3">
      <c r="A1751" t="s">
        <v>3387</v>
      </c>
      <c r="B1751">
        <v>131</v>
      </c>
      <c r="C1751">
        <v>88</v>
      </c>
      <c r="D1751">
        <v>44793200</v>
      </c>
      <c r="E1751" t="s">
        <v>4137</v>
      </c>
      <c r="F1751" t="s">
        <v>4429</v>
      </c>
      <c r="G1751" t="s">
        <v>4430</v>
      </c>
      <c r="H1751">
        <v>49820</v>
      </c>
      <c r="I1751">
        <v>311</v>
      </c>
      <c r="J1751" t="s">
        <v>29</v>
      </c>
      <c r="K1751" t="s">
        <v>30</v>
      </c>
      <c r="L1751">
        <v>4500000</v>
      </c>
      <c r="M1751">
        <v>1987</v>
      </c>
      <c r="N1751">
        <v>6.6</v>
      </c>
      <c r="O1751">
        <v>40293200</v>
      </c>
      <c r="S1751" t="s">
        <v>4428</v>
      </c>
      <c r="T1751">
        <v>91.5</v>
      </c>
      <c r="U1751">
        <v>5.4</v>
      </c>
      <c r="V1751">
        <v>5.55</v>
      </c>
      <c r="W1751">
        <v>7.8529999999999998</v>
      </c>
    </row>
    <row r="1752" spans="1:23" x14ac:dyDescent="0.3">
      <c r="A1752" t="s">
        <v>2827</v>
      </c>
      <c r="B1752">
        <v>222</v>
      </c>
      <c r="C1752">
        <v>105</v>
      </c>
      <c r="D1752">
        <v>63910583</v>
      </c>
      <c r="E1752" t="s">
        <v>289</v>
      </c>
      <c r="F1752" t="s">
        <v>44</v>
      </c>
      <c r="G1752" t="s">
        <v>4431</v>
      </c>
      <c r="H1752">
        <v>106755</v>
      </c>
      <c r="I1752">
        <v>173</v>
      </c>
      <c r="J1752" t="s">
        <v>29</v>
      </c>
      <c r="K1752" t="s">
        <v>30</v>
      </c>
      <c r="L1752">
        <v>28000000</v>
      </c>
      <c r="M1752">
        <v>2013</v>
      </c>
      <c r="N1752">
        <v>6.6</v>
      </c>
      <c r="O1752">
        <v>35910583</v>
      </c>
      <c r="S1752" t="s">
        <v>4432</v>
      </c>
      <c r="T1752">
        <v>102</v>
      </c>
      <c r="U1752">
        <v>5.6</v>
      </c>
      <c r="V1752">
        <v>5.53</v>
      </c>
      <c r="W1752">
        <v>7.8529999999999998</v>
      </c>
    </row>
    <row r="1753" spans="1:23" x14ac:dyDescent="0.3">
      <c r="A1753" t="s">
        <v>1897</v>
      </c>
      <c r="B1753">
        <v>49</v>
      </c>
      <c r="C1753">
        <v>115</v>
      </c>
      <c r="D1753">
        <v>61490000</v>
      </c>
      <c r="E1753" t="s">
        <v>1489</v>
      </c>
      <c r="F1753" t="s">
        <v>2153</v>
      </c>
      <c r="G1753" t="s">
        <v>4433</v>
      </c>
      <c r="H1753">
        <v>62037</v>
      </c>
      <c r="I1753">
        <v>148</v>
      </c>
      <c r="J1753" t="s">
        <v>29</v>
      </c>
      <c r="K1753" t="s">
        <v>30</v>
      </c>
      <c r="L1753">
        <v>26000000</v>
      </c>
      <c r="M1753">
        <v>1990</v>
      </c>
      <c r="N1753">
        <v>6.6</v>
      </c>
      <c r="O1753">
        <v>35490000</v>
      </c>
      <c r="S1753" t="s">
        <v>4432</v>
      </c>
      <c r="T1753">
        <v>102</v>
      </c>
      <c r="U1753">
        <v>5.6</v>
      </c>
      <c r="V1753">
        <v>5.53</v>
      </c>
      <c r="W1753">
        <v>7.8529999999999998</v>
      </c>
    </row>
    <row r="1754" spans="1:23" x14ac:dyDescent="0.3">
      <c r="A1754" t="s">
        <v>934</v>
      </c>
      <c r="B1754">
        <v>307</v>
      </c>
      <c r="C1754">
        <v>95</v>
      </c>
      <c r="D1754">
        <v>100448498</v>
      </c>
      <c r="E1754" t="s">
        <v>73</v>
      </c>
      <c r="F1754" t="s">
        <v>388</v>
      </c>
      <c r="G1754" t="s">
        <v>4434</v>
      </c>
      <c r="H1754">
        <v>272789</v>
      </c>
      <c r="I1754">
        <v>285</v>
      </c>
      <c r="J1754" t="s">
        <v>29</v>
      </c>
      <c r="K1754" t="s">
        <v>30</v>
      </c>
      <c r="L1754">
        <v>65000000</v>
      </c>
      <c r="M1754">
        <v>2010</v>
      </c>
      <c r="N1754">
        <v>6.6</v>
      </c>
      <c r="O1754">
        <v>35448498</v>
      </c>
      <c r="S1754" t="s">
        <v>4435</v>
      </c>
      <c r="T1754">
        <v>92</v>
      </c>
      <c r="U1754">
        <v>5.7</v>
      </c>
      <c r="V1754">
        <v>5.53</v>
      </c>
      <c r="W1754">
        <v>7.8529999999999998</v>
      </c>
    </row>
    <row r="1755" spans="1:23" x14ac:dyDescent="0.3">
      <c r="A1755" t="s">
        <v>857</v>
      </c>
      <c r="B1755">
        <v>53</v>
      </c>
      <c r="C1755">
        <v>115</v>
      </c>
      <c r="D1755">
        <v>38168022</v>
      </c>
      <c r="E1755" t="s">
        <v>4068</v>
      </c>
      <c r="F1755" t="s">
        <v>2776</v>
      </c>
      <c r="G1755" t="s">
        <v>4436</v>
      </c>
      <c r="H1755">
        <v>4687</v>
      </c>
      <c r="I1755">
        <v>83</v>
      </c>
      <c r="J1755" t="s">
        <v>29</v>
      </c>
      <c r="K1755" t="s">
        <v>30</v>
      </c>
      <c r="L1755">
        <v>3000000</v>
      </c>
      <c r="M1755">
        <v>2000</v>
      </c>
      <c r="N1755">
        <v>6.6</v>
      </c>
      <c r="O1755">
        <v>35168022</v>
      </c>
      <c r="S1755" t="s">
        <v>2461</v>
      </c>
      <c r="T1755">
        <v>116</v>
      </c>
      <c r="U1755">
        <v>5.5</v>
      </c>
      <c r="V1755">
        <v>5.52</v>
      </c>
      <c r="W1755">
        <v>7.8529999999999998</v>
      </c>
    </row>
    <row r="1756" spans="1:23" x14ac:dyDescent="0.3">
      <c r="A1756" t="s">
        <v>2414</v>
      </c>
      <c r="B1756">
        <v>83</v>
      </c>
      <c r="C1756">
        <v>115</v>
      </c>
      <c r="D1756">
        <v>60491560</v>
      </c>
      <c r="E1756" t="s">
        <v>140</v>
      </c>
      <c r="F1756" t="s">
        <v>27</v>
      </c>
      <c r="G1756" t="s">
        <v>4437</v>
      </c>
      <c r="H1756">
        <v>50653</v>
      </c>
      <c r="I1756">
        <v>143</v>
      </c>
      <c r="J1756" t="s">
        <v>29</v>
      </c>
      <c r="K1756" t="s">
        <v>30</v>
      </c>
      <c r="L1756">
        <v>27000000</v>
      </c>
      <c r="M1756">
        <v>1997</v>
      </c>
      <c r="N1756">
        <v>6.6</v>
      </c>
      <c r="O1756">
        <v>33491560</v>
      </c>
      <c r="S1756" t="s">
        <v>2461</v>
      </c>
      <c r="T1756">
        <v>116</v>
      </c>
      <c r="U1756">
        <v>5.5</v>
      </c>
      <c r="V1756">
        <v>5.52</v>
      </c>
      <c r="W1756">
        <v>7.8529999999999998</v>
      </c>
    </row>
    <row r="1757" spans="1:23" x14ac:dyDescent="0.3">
      <c r="A1757" t="s">
        <v>1826</v>
      </c>
      <c r="B1757">
        <v>235</v>
      </c>
      <c r="C1757">
        <v>90</v>
      </c>
      <c r="D1757">
        <v>72266306</v>
      </c>
      <c r="E1757" t="s">
        <v>140</v>
      </c>
      <c r="F1757" t="s">
        <v>902</v>
      </c>
      <c r="G1757" t="s">
        <v>4438</v>
      </c>
      <c r="H1757">
        <v>127528</v>
      </c>
      <c r="I1757">
        <v>422</v>
      </c>
      <c r="J1757" t="s">
        <v>29</v>
      </c>
      <c r="K1757" t="s">
        <v>30</v>
      </c>
      <c r="L1757">
        <v>40000000</v>
      </c>
      <c r="M1757">
        <v>2008</v>
      </c>
      <c r="N1757">
        <v>6.6</v>
      </c>
      <c r="O1757">
        <v>32266306</v>
      </c>
      <c r="S1757" t="s">
        <v>4439</v>
      </c>
      <c r="T1757">
        <v>92</v>
      </c>
      <c r="U1757">
        <v>5.6</v>
      </c>
      <c r="V1757">
        <v>5.52</v>
      </c>
      <c r="W1757">
        <v>7.8529999999999998</v>
      </c>
    </row>
    <row r="1758" spans="1:23" x14ac:dyDescent="0.3">
      <c r="A1758" t="s">
        <v>2756</v>
      </c>
      <c r="B1758">
        <v>103</v>
      </c>
      <c r="C1758">
        <v>99</v>
      </c>
      <c r="D1758">
        <v>52691009</v>
      </c>
      <c r="E1758" t="s">
        <v>1669</v>
      </c>
      <c r="F1758" t="s">
        <v>3623</v>
      </c>
      <c r="G1758" t="s">
        <v>4440</v>
      </c>
      <c r="H1758">
        <v>18727</v>
      </c>
      <c r="I1758">
        <v>45</v>
      </c>
      <c r="J1758" t="s">
        <v>29</v>
      </c>
      <c r="K1758" t="s">
        <v>30</v>
      </c>
      <c r="L1758">
        <v>21000000</v>
      </c>
      <c r="M1758">
        <v>2011</v>
      </c>
      <c r="N1758">
        <v>6.6</v>
      </c>
      <c r="O1758">
        <v>31691009</v>
      </c>
      <c r="S1758" t="s">
        <v>4439</v>
      </c>
      <c r="T1758">
        <v>92</v>
      </c>
      <c r="U1758">
        <v>5.6</v>
      </c>
      <c r="V1758">
        <v>5.52</v>
      </c>
      <c r="W1758">
        <v>7.8529999999999998</v>
      </c>
    </row>
    <row r="1759" spans="1:23" x14ac:dyDescent="0.3">
      <c r="A1759" t="s">
        <v>2266</v>
      </c>
      <c r="B1759">
        <v>187</v>
      </c>
      <c r="C1759">
        <v>120</v>
      </c>
      <c r="D1759">
        <v>112703470</v>
      </c>
      <c r="E1759" t="s">
        <v>699</v>
      </c>
      <c r="F1759" t="s">
        <v>1539</v>
      </c>
      <c r="G1759" t="s">
        <v>4441</v>
      </c>
      <c r="H1759">
        <v>69860</v>
      </c>
      <c r="I1759">
        <v>214</v>
      </c>
      <c r="J1759" t="s">
        <v>29</v>
      </c>
      <c r="K1759" t="s">
        <v>30</v>
      </c>
      <c r="L1759">
        <v>85000000</v>
      </c>
      <c r="M1759">
        <v>2009</v>
      </c>
      <c r="N1759">
        <v>6.6</v>
      </c>
      <c r="O1759">
        <v>27703470</v>
      </c>
      <c r="S1759" t="s">
        <v>4442</v>
      </c>
      <c r="T1759">
        <v>118.5</v>
      </c>
      <c r="U1759">
        <v>5.5</v>
      </c>
      <c r="V1759">
        <v>5.5</v>
      </c>
      <c r="W1759">
        <v>7.8529999999999998</v>
      </c>
    </row>
    <row r="1760" spans="1:23" x14ac:dyDescent="0.3">
      <c r="A1760" t="s">
        <v>2051</v>
      </c>
      <c r="B1760">
        <v>169</v>
      </c>
      <c r="C1760">
        <v>105</v>
      </c>
      <c r="D1760">
        <v>51853450</v>
      </c>
      <c r="E1760" t="s">
        <v>4443</v>
      </c>
      <c r="F1760" t="s">
        <v>3010</v>
      </c>
      <c r="G1760" t="s">
        <v>4444</v>
      </c>
      <c r="H1760">
        <v>37398</v>
      </c>
      <c r="I1760">
        <v>110</v>
      </c>
      <c r="J1760" t="s">
        <v>29</v>
      </c>
      <c r="K1760" t="s">
        <v>30</v>
      </c>
      <c r="L1760">
        <v>25000000</v>
      </c>
      <c r="M1760">
        <v>2012</v>
      </c>
      <c r="N1760">
        <v>6.6</v>
      </c>
      <c r="O1760">
        <v>26853450</v>
      </c>
      <c r="S1760" t="s">
        <v>4445</v>
      </c>
      <c r="T1760">
        <v>116</v>
      </c>
      <c r="U1760">
        <v>5.5</v>
      </c>
      <c r="V1760">
        <v>5.5</v>
      </c>
      <c r="W1760">
        <v>7.8529999999999998</v>
      </c>
    </row>
    <row r="1761" spans="1:23" x14ac:dyDescent="0.3">
      <c r="A1761" t="s">
        <v>2497</v>
      </c>
      <c r="B1761">
        <v>153</v>
      </c>
      <c r="C1761">
        <v>102</v>
      </c>
      <c r="D1761">
        <v>38087366</v>
      </c>
      <c r="E1761" t="s">
        <v>1929</v>
      </c>
      <c r="F1761" t="s">
        <v>4446</v>
      </c>
      <c r="G1761" t="s">
        <v>4447</v>
      </c>
      <c r="H1761">
        <v>113918</v>
      </c>
      <c r="I1761">
        <v>165</v>
      </c>
      <c r="J1761" t="s">
        <v>29</v>
      </c>
      <c r="K1761" t="s">
        <v>30</v>
      </c>
      <c r="L1761">
        <v>12000000</v>
      </c>
      <c r="M1761">
        <v>2008</v>
      </c>
      <c r="N1761">
        <v>6.6</v>
      </c>
      <c r="O1761">
        <v>26087366</v>
      </c>
      <c r="S1761" t="s">
        <v>4445</v>
      </c>
      <c r="T1761">
        <v>116</v>
      </c>
      <c r="U1761">
        <v>5.5</v>
      </c>
      <c r="V1761">
        <v>5.5</v>
      </c>
      <c r="W1761">
        <v>7.8529999999999998</v>
      </c>
    </row>
    <row r="1762" spans="1:23" x14ac:dyDescent="0.3">
      <c r="A1762" t="s">
        <v>2194</v>
      </c>
      <c r="B1762">
        <v>158</v>
      </c>
      <c r="C1762">
        <v>122</v>
      </c>
      <c r="D1762">
        <v>33071558</v>
      </c>
      <c r="E1762" t="s">
        <v>73</v>
      </c>
      <c r="F1762" t="s">
        <v>4448</v>
      </c>
      <c r="G1762" t="s">
        <v>4449</v>
      </c>
      <c r="H1762">
        <v>22369</v>
      </c>
      <c r="I1762">
        <v>100</v>
      </c>
      <c r="J1762" t="s">
        <v>29</v>
      </c>
      <c r="K1762" t="s">
        <v>200</v>
      </c>
      <c r="L1762">
        <v>10000000</v>
      </c>
      <c r="M1762">
        <v>2015</v>
      </c>
      <c r="N1762">
        <v>6.6</v>
      </c>
      <c r="O1762">
        <v>23071558</v>
      </c>
      <c r="S1762" t="s">
        <v>4450</v>
      </c>
      <c r="T1762">
        <v>113</v>
      </c>
      <c r="U1762">
        <v>5.5</v>
      </c>
      <c r="V1762">
        <v>5.5</v>
      </c>
      <c r="W1762">
        <v>7.8529999999999998</v>
      </c>
    </row>
    <row r="1763" spans="1:23" x14ac:dyDescent="0.3">
      <c r="A1763" t="s">
        <v>1962</v>
      </c>
      <c r="B1763">
        <v>128</v>
      </c>
      <c r="C1763">
        <v>97</v>
      </c>
      <c r="D1763">
        <v>47124400</v>
      </c>
      <c r="E1763" t="s">
        <v>4122</v>
      </c>
      <c r="F1763" t="s">
        <v>656</v>
      </c>
      <c r="G1763" t="s">
        <v>4451</v>
      </c>
      <c r="H1763">
        <v>49676</v>
      </c>
      <c r="I1763">
        <v>181</v>
      </c>
      <c r="J1763" t="s">
        <v>29</v>
      </c>
      <c r="K1763" t="s">
        <v>30</v>
      </c>
      <c r="L1763">
        <v>25000000</v>
      </c>
      <c r="M1763">
        <v>2005</v>
      </c>
      <c r="N1763">
        <v>6.6</v>
      </c>
      <c r="O1763">
        <v>22124400</v>
      </c>
      <c r="S1763" t="s">
        <v>4452</v>
      </c>
      <c r="T1763">
        <v>111</v>
      </c>
      <c r="U1763">
        <v>5.5</v>
      </c>
      <c r="V1763">
        <v>5.5</v>
      </c>
      <c r="W1763">
        <v>7.8529999999999998</v>
      </c>
    </row>
    <row r="1764" spans="1:23" x14ac:dyDescent="0.3">
      <c r="A1764" t="s">
        <v>1238</v>
      </c>
      <c r="B1764">
        <v>364</v>
      </c>
      <c r="C1764">
        <v>90</v>
      </c>
      <c r="D1764">
        <v>24475193</v>
      </c>
      <c r="E1764" t="s">
        <v>699</v>
      </c>
      <c r="F1764" t="s">
        <v>1238</v>
      </c>
      <c r="G1764" t="s">
        <v>4453</v>
      </c>
      <c r="H1764">
        <v>190494</v>
      </c>
      <c r="I1764">
        <v>314</v>
      </c>
      <c r="J1764" t="s">
        <v>29</v>
      </c>
      <c r="K1764" t="s">
        <v>30</v>
      </c>
      <c r="L1764">
        <v>3000000</v>
      </c>
      <c r="M1764">
        <v>2013</v>
      </c>
      <c r="N1764">
        <v>6.6</v>
      </c>
      <c r="O1764">
        <v>21475193</v>
      </c>
      <c r="S1764" t="s">
        <v>4454</v>
      </c>
      <c r="T1764">
        <v>108</v>
      </c>
      <c r="U1764">
        <v>5.5</v>
      </c>
      <c r="V1764">
        <v>5.5</v>
      </c>
      <c r="W1764">
        <v>7.8529999999999998</v>
      </c>
    </row>
    <row r="1765" spans="1:23" x14ac:dyDescent="0.3">
      <c r="A1765" t="s">
        <v>2293</v>
      </c>
      <c r="B1765">
        <v>215</v>
      </c>
      <c r="C1765">
        <v>118</v>
      </c>
      <c r="D1765">
        <v>101111837</v>
      </c>
      <c r="E1765" t="s">
        <v>500</v>
      </c>
      <c r="F1765" t="s">
        <v>544</v>
      </c>
      <c r="G1765" t="s">
        <v>4455</v>
      </c>
      <c r="H1765">
        <v>150764</v>
      </c>
      <c r="I1765">
        <v>318</v>
      </c>
      <c r="J1765" t="s">
        <v>29</v>
      </c>
      <c r="K1765" t="s">
        <v>30</v>
      </c>
      <c r="L1765">
        <v>80000000</v>
      </c>
      <c r="M1765">
        <v>2008</v>
      </c>
      <c r="N1765">
        <v>6.6</v>
      </c>
      <c r="O1765">
        <v>21111837</v>
      </c>
      <c r="S1765" t="s">
        <v>4456</v>
      </c>
      <c r="T1765">
        <v>105</v>
      </c>
      <c r="U1765">
        <v>5.5</v>
      </c>
      <c r="V1765">
        <v>5.5</v>
      </c>
      <c r="W1765">
        <v>7.8529999999999998</v>
      </c>
    </row>
    <row r="1766" spans="1:23" x14ac:dyDescent="0.3">
      <c r="A1766" t="s">
        <v>2754</v>
      </c>
      <c r="B1766">
        <v>238</v>
      </c>
      <c r="C1766">
        <v>109</v>
      </c>
      <c r="D1766">
        <v>55802754</v>
      </c>
      <c r="E1766" t="s">
        <v>289</v>
      </c>
      <c r="F1766" t="s">
        <v>2512</v>
      </c>
      <c r="G1766" t="s">
        <v>4457</v>
      </c>
      <c r="H1766">
        <v>270228</v>
      </c>
      <c r="I1766">
        <v>194</v>
      </c>
      <c r="J1766" t="s">
        <v>29</v>
      </c>
      <c r="K1766" t="s">
        <v>30</v>
      </c>
      <c r="L1766">
        <v>35000000</v>
      </c>
      <c r="M1766">
        <v>2011</v>
      </c>
      <c r="N1766">
        <v>6.6</v>
      </c>
      <c r="O1766">
        <v>20802754</v>
      </c>
      <c r="S1766" t="s">
        <v>4458</v>
      </c>
      <c r="T1766">
        <v>104</v>
      </c>
      <c r="U1766">
        <v>5.5</v>
      </c>
      <c r="V1766">
        <v>5.5</v>
      </c>
      <c r="W1766">
        <v>7.8529999999999998</v>
      </c>
    </row>
    <row r="1767" spans="1:23" x14ac:dyDescent="0.3">
      <c r="A1767" t="s">
        <v>2683</v>
      </c>
      <c r="B1767">
        <v>16</v>
      </c>
      <c r="C1767">
        <v>132</v>
      </c>
      <c r="D1767">
        <v>30400000</v>
      </c>
      <c r="E1767" t="s">
        <v>1437</v>
      </c>
      <c r="F1767" t="s">
        <v>2977</v>
      </c>
      <c r="G1767" t="s">
        <v>4459</v>
      </c>
      <c r="H1767">
        <v>9503</v>
      </c>
      <c r="I1767">
        <v>68</v>
      </c>
      <c r="J1767" t="s">
        <v>29</v>
      </c>
      <c r="K1767" t="s">
        <v>200</v>
      </c>
      <c r="L1767">
        <v>12000000</v>
      </c>
      <c r="M1767">
        <v>1983</v>
      </c>
      <c r="N1767">
        <v>6.6</v>
      </c>
      <c r="O1767">
        <v>18400000</v>
      </c>
      <c r="S1767" t="s">
        <v>4460</v>
      </c>
      <c r="T1767">
        <v>103</v>
      </c>
      <c r="U1767">
        <v>5.5</v>
      </c>
      <c r="V1767">
        <v>5.5</v>
      </c>
      <c r="W1767">
        <v>7.8529999999999998</v>
      </c>
    </row>
    <row r="1768" spans="1:23" x14ac:dyDescent="0.3">
      <c r="A1768" t="s">
        <v>278</v>
      </c>
      <c r="B1768">
        <v>64</v>
      </c>
      <c r="C1768">
        <v>127</v>
      </c>
      <c r="D1768">
        <v>67823573</v>
      </c>
      <c r="E1768" t="s">
        <v>417</v>
      </c>
      <c r="F1768" t="s">
        <v>150</v>
      </c>
      <c r="G1768" t="s">
        <v>4461</v>
      </c>
      <c r="H1768">
        <v>91176</v>
      </c>
      <c r="I1768">
        <v>130</v>
      </c>
      <c r="J1768" t="s">
        <v>29</v>
      </c>
      <c r="K1768" t="s">
        <v>30</v>
      </c>
      <c r="L1768">
        <v>50000000</v>
      </c>
      <c r="M1768">
        <v>1995</v>
      </c>
      <c r="N1768">
        <v>6.6</v>
      </c>
      <c r="O1768">
        <v>17823573</v>
      </c>
      <c r="S1768" t="s">
        <v>4462</v>
      </c>
      <c r="T1768">
        <v>103</v>
      </c>
      <c r="U1768">
        <v>5.5</v>
      </c>
      <c r="V1768">
        <v>5.5</v>
      </c>
      <c r="W1768">
        <v>7.8529999999999998</v>
      </c>
    </row>
    <row r="1769" spans="1:23" x14ac:dyDescent="0.3">
      <c r="A1769" t="s">
        <v>2570</v>
      </c>
      <c r="B1769">
        <v>241</v>
      </c>
      <c r="C1769">
        <v>114</v>
      </c>
      <c r="D1769">
        <v>32721635</v>
      </c>
      <c r="E1769" t="s">
        <v>4463</v>
      </c>
      <c r="F1769" t="s">
        <v>3171</v>
      </c>
      <c r="G1769" t="s">
        <v>4464</v>
      </c>
      <c r="H1769">
        <v>67822</v>
      </c>
      <c r="I1769">
        <v>279</v>
      </c>
      <c r="J1769" t="s">
        <v>29</v>
      </c>
      <c r="K1769" t="s">
        <v>30</v>
      </c>
      <c r="L1769">
        <v>15000000</v>
      </c>
      <c r="M1769">
        <v>2009</v>
      </c>
      <c r="N1769">
        <v>6.6</v>
      </c>
      <c r="O1769">
        <v>17721635</v>
      </c>
      <c r="S1769" t="s">
        <v>4465</v>
      </c>
      <c r="T1769">
        <v>100</v>
      </c>
      <c r="U1769">
        <v>5.5</v>
      </c>
      <c r="V1769">
        <v>5.5</v>
      </c>
      <c r="W1769">
        <v>7.8529999999999998</v>
      </c>
    </row>
    <row r="1770" spans="1:23" x14ac:dyDescent="0.3">
      <c r="A1770" t="s">
        <v>2570</v>
      </c>
      <c r="B1770">
        <v>241</v>
      </c>
      <c r="C1770">
        <v>114</v>
      </c>
      <c r="D1770">
        <v>32721635</v>
      </c>
      <c r="E1770" t="s">
        <v>4463</v>
      </c>
      <c r="F1770" t="s">
        <v>3171</v>
      </c>
      <c r="G1770" t="s">
        <v>4464</v>
      </c>
      <c r="H1770">
        <v>67824</v>
      </c>
      <c r="I1770">
        <v>279</v>
      </c>
      <c r="J1770" t="s">
        <v>29</v>
      </c>
      <c r="K1770" t="s">
        <v>30</v>
      </c>
      <c r="L1770">
        <v>15000000</v>
      </c>
      <c r="M1770">
        <v>2009</v>
      </c>
      <c r="N1770">
        <v>6.6</v>
      </c>
      <c r="O1770">
        <v>17721635</v>
      </c>
      <c r="S1770" t="s">
        <v>4466</v>
      </c>
      <c r="T1770">
        <v>99.5</v>
      </c>
      <c r="U1770">
        <v>5.5</v>
      </c>
      <c r="V1770">
        <v>5.5</v>
      </c>
      <c r="W1770">
        <v>7.8529999999999998</v>
      </c>
    </row>
    <row r="1771" spans="1:23" x14ac:dyDescent="0.3">
      <c r="A1771" t="s">
        <v>2417</v>
      </c>
      <c r="B1771">
        <v>135</v>
      </c>
      <c r="C1771">
        <v>90</v>
      </c>
      <c r="D1771">
        <v>45162741</v>
      </c>
      <c r="E1771" t="s">
        <v>676</v>
      </c>
      <c r="F1771" t="s">
        <v>1308</v>
      </c>
      <c r="G1771" t="s">
        <v>4467</v>
      </c>
      <c r="H1771">
        <v>201084</v>
      </c>
      <c r="I1771">
        <v>523</v>
      </c>
      <c r="J1771" t="s">
        <v>29</v>
      </c>
      <c r="K1771" t="s">
        <v>227</v>
      </c>
      <c r="L1771">
        <v>28000000</v>
      </c>
      <c r="M1771">
        <v>2001</v>
      </c>
      <c r="N1771">
        <v>6.6</v>
      </c>
      <c r="O1771">
        <v>17162741</v>
      </c>
      <c r="S1771" t="s">
        <v>2957</v>
      </c>
      <c r="T1771">
        <v>99</v>
      </c>
      <c r="U1771">
        <v>5.5</v>
      </c>
      <c r="V1771">
        <v>5.5</v>
      </c>
      <c r="W1771">
        <v>7.8529999999999998</v>
      </c>
    </row>
    <row r="1772" spans="1:23" x14ac:dyDescent="0.3">
      <c r="A1772" t="s">
        <v>2446</v>
      </c>
      <c r="B1772">
        <v>161</v>
      </c>
      <c r="C1772">
        <v>91</v>
      </c>
      <c r="D1772">
        <v>17986000</v>
      </c>
      <c r="E1772" t="s">
        <v>626</v>
      </c>
      <c r="F1772" t="s">
        <v>4468</v>
      </c>
      <c r="G1772" t="s">
        <v>4469</v>
      </c>
      <c r="H1772">
        <v>22773</v>
      </c>
      <c r="I1772">
        <v>195</v>
      </c>
      <c r="J1772" t="s">
        <v>29</v>
      </c>
      <c r="K1772" t="s">
        <v>30</v>
      </c>
      <c r="L1772">
        <v>1000000</v>
      </c>
      <c r="M1772">
        <v>1981</v>
      </c>
      <c r="N1772">
        <v>6.6</v>
      </c>
      <c r="O1772">
        <v>16986000</v>
      </c>
      <c r="S1772" t="s">
        <v>4470</v>
      </c>
      <c r="T1772">
        <v>98</v>
      </c>
      <c r="U1772">
        <v>5.5</v>
      </c>
      <c r="V1772">
        <v>5.5</v>
      </c>
      <c r="W1772">
        <v>7.8529999999999998</v>
      </c>
    </row>
    <row r="1773" spans="1:23" x14ac:dyDescent="0.3">
      <c r="A1773" t="s">
        <v>190</v>
      </c>
      <c r="B1773">
        <v>63</v>
      </c>
      <c r="C1773">
        <v>125</v>
      </c>
      <c r="D1773">
        <v>45645204</v>
      </c>
      <c r="E1773" t="s">
        <v>1576</v>
      </c>
      <c r="F1773" t="s">
        <v>4471</v>
      </c>
      <c r="G1773" t="s">
        <v>4472</v>
      </c>
      <c r="H1773">
        <v>39306</v>
      </c>
      <c r="I1773">
        <v>119</v>
      </c>
      <c r="J1773" t="s">
        <v>29</v>
      </c>
      <c r="K1773" t="s">
        <v>30</v>
      </c>
      <c r="L1773">
        <v>30000000</v>
      </c>
      <c r="M1773">
        <v>1989</v>
      </c>
      <c r="N1773">
        <v>6.6</v>
      </c>
      <c r="O1773">
        <v>15645204</v>
      </c>
      <c r="S1773" t="s">
        <v>4473</v>
      </c>
      <c r="T1773">
        <v>97</v>
      </c>
      <c r="U1773">
        <v>5.5</v>
      </c>
      <c r="V1773">
        <v>5.5</v>
      </c>
      <c r="W1773">
        <v>7.8529999999999998</v>
      </c>
    </row>
    <row r="1774" spans="1:23" x14ac:dyDescent="0.3">
      <c r="A1774" t="s">
        <v>959</v>
      </c>
      <c r="B1774">
        <v>436</v>
      </c>
      <c r="C1774">
        <v>106</v>
      </c>
      <c r="D1774">
        <v>75638743</v>
      </c>
      <c r="E1774" t="s">
        <v>224</v>
      </c>
      <c r="F1774" t="s">
        <v>496</v>
      </c>
      <c r="G1774" t="s">
        <v>4474</v>
      </c>
      <c r="H1774">
        <v>180479</v>
      </c>
      <c r="I1774">
        <v>411</v>
      </c>
      <c r="J1774" t="s">
        <v>29</v>
      </c>
      <c r="K1774" t="s">
        <v>30</v>
      </c>
      <c r="L1774">
        <v>60000000</v>
      </c>
      <c r="M1774">
        <v>2011</v>
      </c>
      <c r="N1774">
        <v>6.6</v>
      </c>
      <c r="O1774">
        <v>15638743</v>
      </c>
      <c r="S1774" t="s">
        <v>4475</v>
      </c>
      <c r="T1774">
        <v>97</v>
      </c>
      <c r="U1774">
        <v>5.5</v>
      </c>
      <c r="V1774">
        <v>5.5</v>
      </c>
      <c r="W1774">
        <v>7.8529999999999998</v>
      </c>
    </row>
    <row r="1775" spans="1:23" x14ac:dyDescent="0.3">
      <c r="A1775" t="s">
        <v>2709</v>
      </c>
      <c r="B1775">
        <v>178</v>
      </c>
      <c r="C1775">
        <v>116</v>
      </c>
      <c r="D1775">
        <v>77086030</v>
      </c>
      <c r="E1775" t="s">
        <v>4476</v>
      </c>
      <c r="F1775" t="s">
        <v>145</v>
      </c>
      <c r="G1775" t="s">
        <v>4477</v>
      </c>
      <c r="H1775">
        <v>65297</v>
      </c>
      <c r="I1775">
        <v>602</v>
      </c>
      <c r="J1775" t="s">
        <v>29</v>
      </c>
      <c r="K1775" t="s">
        <v>241</v>
      </c>
      <c r="L1775">
        <v>62000000</v>
      </c>
      <c r="M1775">
        <v>2000</v>
      </c>
      <c r="N1775">
        <v>6.6</v>
      </c>
      <c r="O1775">
        <v>15086030</v>
      </c>
      <c r="S1775" t="s">
        <v>2859</v>
      </c>
      <c r="T1775">
        <v>96</v>
      </c>
      <c r="U1775">
        <v>5.6</v>
      </c>
      <c r="V1775">
        <v>5.5</v>
      </c>
      <c r="W1775">
        <v>7.8529999999999998</v>
      </c>
    </row>
    <row r="1776" spans="1:23" x14ac:dyDescent="0.3">
      <c r="A1776" t="s">
        <v>3014</v>
      </c>
      <c r="B1776">
        <v>156</v>
      </c>
      <c r="C1776">
        <v>103</v>
      </c>
      <c r="D1776">
        <v>34290142</v>
      </c>
      <c r="E1776" t="s">
        <v>73</v>
      </c>
      <c r="F1776" t="s">
        <v>3083</v>
      </c>
      <c r="G1776" t="s">
        <v>4478</v>
      </c>
      <c r="H1776">
        <v>54242</v>
      </c>
      <c r="I1776">
        <v>145</v>
      </c>
      <c r="J1776" t="s">
        <v>29</v>
      </c>
      <c r="K1776" t="s">
        <v>30</v>
      </c>
      <c r="L1776">
        <v>19800000</v>
      </c>
      <c r="M1776">
        <v>2014</v>
      </c>
      <c r="N1776">
        <v>6.6</v>
      </c>
      <c r="O1776">
        <v>14490142</v>
      </c>
      <c r="S1776" t="s">
        <v>2859</v>
      </c>
      <c r="T1776">
        <v>96</v>
      </c>
      <c r="U1776">
        <v>5.6</v>
      </c>
      <c r="V1776">
        <v>5.5</v>
      </c>
      <c r="W1776">
        <v>7.8529999999999998</v>
      </c>
    </row>
    <row r="1777" spans="1:23" x14ac:dyDescent="0.3">
      <c r="A1777" t="s">
        <v>2744</v>
      </c>
      <c r="B1777">
        <v>116</v>
      </c>
      <c r="C1777">
        <v>112</v>
      </c>
      <c r="D1777">
        <v>36020063</v>
      </c>
      <c r="E1777" t="s">
        <v>224</v>
      </c>
      <c r="F1777" t="s">
        <v>4479</v>
      </c>
      <c r="G1777" t="s">
        <v>4480</v>
      </c>
      <c r="H1777">
        <v>62584</v>
      </c>
      <c r="I1777">
        <v>375</v>
      </c>
      <c r="J1777" t="s">
        <v>29</v>
      </c>
      <c r="K1777" t="s">
        <v>30</v>
      </c>
      <c r="L1777">
        <v>22000000</v>
      </c>
      <c r="M1777">
        <v>2005</v>
      </c>
      <c r="N1777">
        <v>6.6</v>
      </c>
      <c r="O1777">
        <v>14020063</v>
      </c>
      <c r="S1777" t="s">
        <v>4481</v>
      </c>
      <c r="T1777">
        <v>95</v>
      </c>
      <c r="U1777">
        <v>5.55</v>
      </c>
      <c r="V1777">
        <v>5.5</v>
      </c>
      <c r="W1777">
        <v>7.8529999999999998</v>
      </c>
    </row>
    <row r="1778" spans="1:23" x14ac:dyDescent="0.3">
      <c r="A1778" t="s">
        <v>3373</v>
      </c>
      <c r="B1778">
        <v>88</v>
      </c>
      <c r="C1778">
        <v>119</v>
      </c>
      <c r="D1778">
        <v>39008741</v>
      </c>
      <c r="E1778" t="s">
        <v>3369</v>
      </c>
      <c r="F1778" t="s">
        <v>3101</v>
      </c>
      <c r="G1778" t="s">
        <v>4482</v>
      </c>
      <c r="H1778">
        <v>44838</v>
      </c>
      <c r="I1778">
        <v>223</v>
      </c>
      <c r="J1778" t="s">
        <v>29</v>
      </c>
      <c r="K1778" t="s">
        <v>30</v>
      </c>
      <c r="L1778">
        <v>25000000</v>
      </c>
      <c r="M1778">
        <v>2005</v>
      </c>
      <c r="N1778">
        <v>6.6</v>
      </c>
      <c r="O1778">
        <v>14008741</v>
      </c>
      <c r="S1778" t="s">
        <v>4483</v>
      </c>
      <c r="T1778">
        <v>95</v>
      </c>
      <c r="U1778">
        <v>5.5</v>
      </c>
      <c r="V1778">
        <v>5.5</v>
      </c>
      <c r="W1778">
        <v>7.8529999999999998</v>
      </c>
    </row>
    <row r="1779" spans="1:23" x14ac:dyDescent="0.3">
      <c r="A1779" t="s">
        <v>784</v>
      </c>
      <c r="B1779">
        <v>65</v>
      </c>
      <c r="C1779">
        <v>116</v>
      </c>
      <c r="D1779">
        <v>58918501</v>
      </c>
      <c r="E1779" t="s">
        <v>4484</v>
      </c>
      <c r="F1779" t="s">
        <v>837</v>
      </c>
      <c r="G1779" t="s">
        <v>4485</v>
      </c>
      <c r="H1779">
        <v>40126</v>
      </c>
      <c r="I1779">
        <v>107</v>
      </c>
      <c r="J1779" t="s">
        <v>29</v>
      </c>
      <c r="K1779" t="s">
        <v>30</v>
      </c>
      <c r="L1779">
        <v>46000000</v>
      </c>
      <c r="M1779">
        <v>1996</v>
      </c>
      <c r="N1779">
        <v>6.6</v>
      </c>
      <c r="O1779">
        <v>12918501</v>
      </c>
      <c r="S1779" t="s">
        <v>4481</v>
      </c>
      <c r="T1779">
        <v>95</v>
      </c>
      <c r="U1779">
        <v>5.55</v>
      </c>
      <c r="V1779">
        <v>5.5</v>
      </c>
      <c r="W1779">
        <v>7.8529999999999998</v>
      </c>
    </row>
    <row r="1780" spans="1:23" x14ac:dyDescent="0.3">
      <c r="A1780" t="s">
        <v>1623</v>
      </c>
      <c r="B1780">
        <v>91</v>
      </c>
      <c r="C1780">
        <v>121</v>
      </c>
      <c r="D1780">
        <v>21569041</v>
      </c>
      <c r="E1780" t="s">
        <v>92</v>
      </c>
      <c r="F1780" t="s">
        <v>1912</v>
      </c>
      <c r="G1780" t="s">
        <v>4486</v>
      </c>
      <c r="H1780">
        <v>8058</v>
      </c>
      <c r="I1780">
        <v>57</v>
      </c>
      <c r="J1780" t="s">
        <v>29</v>
      </c>
      <c r="K1780" t="s">
        <v>30</v>
      </c>
      <c r="L1780">
        <v>9000000</v>
      </c>
      <c r="M1780">
        <v>2014</v>
      </c>
      <c r="N1780">
        <v>6.6</v>
      </c>
      <c r="O1780">
        <v>12569041</v>
      </c>
      <c r="S1780" t="s">
        <v>4487</v>
      </c>
      <c r="T1780">
        <v>91</v>
      </c>
      <c r="U1780">
        <v>5.5</v>
      </c>
      <c r="V1780">
        <v>5.5</v>
      </c>
      <c r="W1780">
        <v>7.8529999999999998</v>
      </c>
    </row>
    <row r="1781" spans="1:23" x14ac:dyDescent="0.3">
      <c r="A1781" t="s">
        <v>1080</v>
      </c>
      <c r="B1781">
        <v>397</v>
      </c>
      <c r="C1781">
        <v>99</v>
      </c>
      <c r="D1781">
        <v>42057340</v>
      </c>
      <c r="E1781" t="s">
        <v>840</v>
      </c>
      <c r="F1781" t="s">
        <v>4488</v>
      </c>
      <c r="G1781" t="s">
        <v>4489</v>
      </c>
      <c r="H1781">
        <v>158354</v>
      </c>
      <c r="I1781">
        <v>691</v>
      </c>
      <c r="J1781" t="s">
        <v>29</v>
      </c>
      <c r="K1781" t="s">
        <v>30</v>
      </c>
      <c r="L1781">
        <v>30000000</v>
      </c>
      <c r="M1781">
        <v>2009</v>
      </c>
      <c r="N1781">
        <v>6.6</v>
      </c>
      <c r="O1781">
        <v>12057340</v>
      </c>
      <c r="S1781" t="s">
        <v>4490</v>
      </c>
      <c r="T1781">
        <v>91</v>
      </c>
      <c r="U1781">
        <v>5.8</v>
      </c>
      <c r="V1781">
        <v>5.5</v>
      </c>
      <c r="W1781">
        <v>7.8529999999999998</v>
      </c>
    </row>
    <row r="1782" spans="1:23" x14ac:dyDescent="0.3">
      <c r="A1782" t="s">
        <v>3446</v>
      </c>
      <c r="B1782">
        <v>57</v>
      </c>
      <c r="C1782">
        <v>123</v>
      </c>
      <c r="D1782">
        <v>32051917</v>
      </c>
      <c r="E1782" t="s">
        <v>140</v>
      </c>
      <c r="F1782" t="s">
        <v>4491</v>
      </c>
      <c r="G1782" t="s">
        <v>4492</v>
      </c>
      <c r="H1782">
        <v>42315</v>
      </c>
      <c r="I1782">
        <v>140</v>
      </c>
      <c r="J1782" t="s">
        <v>29</v>
      </c>
      <c r="K1782" t="s">
        <v>30</v>
      </c>
      <c r="L1782">
        <v>20000000</v>
      </c>
      <c r="M1782">
        <v>1995</v>
      </c>
      <c r="N1782">
        <v>6.6</v>
      </c>
      <c r="O1782">
        <v>12051917</v>
      </c>
      <c r="S1782" t="s">
        <v>4493</v>
      </c>
      <c r="T1782">
        <v>91</v>
      </c>
      <c r="U1782">
        <v>5.5</v>
      </c>
      <c r="V1782">
        <v>5.5</v>
      </c>
      <c r="W1782">
        <v>7.8529999999999998</v>
      </c>
    </row>
    <row r="1783" spans="1:23" x14ac:dyDescent="0.3">
      <c r="A1783" t="s">
        <v>2626</v>
      </c>
      <c r="B1783">
        <v>116</v>
      </c>
      <c r="C1783">
        <v>98</v>
      </c>
      <c r="D1783">
        <v>36833473</v>
      </c>
      <c r="E1783" t="s">
        <v>39</v>
      </c>
      <c r="F1783" t="s">
        <v>924</v>
      </c>
      <c r="G1783" t="s">
        <v>4494</v>
      </c>
      <c r="H1783">
        <v>53126</v>
      </c>
      <c r="I1783">
        <v>254</v>
      </c>
      <c r="J1783" t="s">
        <v>29</v>
      </c>
      <c r="K1783" t="s">
        <v>241</v>
      </c>
      <c r="L1783">
        <v>25000000</v>
      </c>
      <c r="M1783">
        <v>2001</v>
      </c>
      <c r="N1783">
        <v>6.6</v>
      </c>
      <c r="O1783">
        <v>11833473</v>
      </c>
      <c r="S1783" t="s">
        <v>4493</v>
      </c>
      <c r="T1783">
        <v>91</v>
      </c>
      <c r="U1783">
        <v>5.5</v>
      </c>
      <c r="V1783">
        <v>5.5</v>
      </c>
      <c r="W1783">
        <v>7.8529999999999998</v>
      </c>
    </row>
    <row r="1784" spans="1:23" x14ac:dyDescent="0.3">
      <c r="A1784" t="s">
        <v>3492</v>
      </c>
      <c r="B1784">
        <v>38</v>
      </c>
      <c r="C1784">
        <v>82</v>
      </c>
      <c r="D1784">
        <v>25571351</v>
      </c>
      <c r="E1784" t="s">
        <v>4495</v>
      </c>
      <c r="F1784" t="s">
        <v>4496</v>
      </c>
      <c r="G1784" t="s">
        <v>4497</v>
      </c>
      <c r="H1784">
        <v>3135</v>
      </c>
      <c r="I1784">
        <v>78</v>
      </c>
      <c r="J1784" t="s">
        <v>29</v>
      </c>
      <c r="K1784" t="s">
        <v>30</v>
      </c>
      <c r="L1784">
        <v>14000000</v>
      </c>
      <c r="M1784">
        <v>2002</v>
      </c>
      <c r="N1784">
        <v>6.6</v>
      </c>
      <c r="O1784">
        <v>11571351</v>
      </c>
      <c r="S1784" t="s">
        <v>4487</v>
      </c>
      <c r="T1784">
        <v>91</v>
      </c>
      <c r="U1784">
        <v>5.5</v>
      </c>
      <c r="V1784">
        <v>5.5</v>
      </c>
      <c r="W1784">
        <v>7.8529999999999998</v>
      </c>
    </row>
    <row r="1785" spans="1:23" x14ac:dyDescent="0.3">
      <c r="A1785" t="s">
        <v>2612</v>
      </c>
      <c r="B1785">
        <v>120</v>
      </c>
      <c r="C1785">
        <v>101</v>
      </c>
      <c r="D1785">
        <v>38122105</v>
      </c>
      <c r="E1785" t="s">
        <v>2211</v>
      </c>
      <c r="F1785" t="s">
        <v>3747</v>
      </c>
      <c r="G1785" t="s">
        <v>4498</v>
      </c>
      <c r="H1785">
        <v>112669</v>
      </c>
      <c r="I1785">
        <v>226</v>
      </c>
      <c r="J1785" t="s">
        <v>29</v>
      </c>
      <c r="K1785" t="s">
        <v>30</v>
      </c>
      <c r="L1785">
        <v>27000000</v>
      </c>
      <c r="M1785">
        <v>1987</v>
      </c>
      <c r="N1785">
        <v>6.6</v>
      </c>
      <c r="O1785">
        <v>11122105</v>
      </c>
      <c r="S1785" t="s">
        <v>4499</v>
      </c>
      <c r="T1785">
        <v>91</v>
      </c>
      <c r="U1785">
        <v>5.5</v>
      </c>
      <c r="V1785">
        <v>5.5</v>
      </c>
      <c r="W1785">
        <v>7.8529999999999998</v>
      </c>
    </row>
    <row r="1786" spans="1:23" x14ac:dyDescent="0.3">
      <c r="A1786" t="s">
        <v>2641</v>
      </c>
      <c r="B1786">
        <v>164</v>
      </c>
      <c r="C1786">
        <v>92</v>
      </c>
      <c r="D1786">
        <v>45802315</v>
      </c>
      <c r="E1786" t="s">
        <v>693</v>
      </c>
      <c r="F1786" t="s">
        <v>4500</v>
      </c>
      <c r="G1786" t="s">
        <v>4501</v>
      </c>
      <c r="H1786">
        <v>119974</v>
      </c>
      <c r="I1786">
        <v>169</v>
      </c>
      <c r="J1786" t="s">
        <v>29</v>
      </c>
      <c r="K1786" t="s">
        <v>30</v>
      </c>
      <c r="L1786">
        <v>35000000</v>
      </c>
      <c r="M1786">
        <v>2009</v>
      </c>
      <c r="N1786">
        <v>6.6</v>
      </c>
      <c r="O1786">
        <v>10802315</v>
      </c>
      <c r="S1786" t="s">
        <v>4490</v>
      </c>
      <c r="T1786">
        <v>91</v>
      </c>
      <c r="U1786">
        <v>5.8</v>
      </c>
      <c r="V1786">
        <v>5.5</v>
      </c>
      <c r="W1786">
        <v>7.8529999999999998</v>
      </c>
    </row>
    <row r="1787" spans="1:23" x14ac:dyDescent="0.3">
      <c r="A1787" t="s">
        <v>3173</v>
      </c>
      <c r="B1787">
        <v>36</v>
      </c>
      <c r="C1787">
        <v>98</v>
      </c>
      <c r="D1787">
        <v>10246600</v>
      </c>
      <c r="E1787" t="s">
        <v>699</v>
      </c>
      <c r="F1787" t="s">
        <v>4502</v>
      </c>
      <c r="G1787" t="s">
        <v>4503</v>
      </c>
      <c r="H1787">
        <v>6375</v>
      </c>
      <c r="I1787">
        <v>36</v>
      </c>
      <c r="J1787" t="s">
        <v>29</v>
      </c>
      <c r="K1787" t="s">
        <v>30</v>
      </c>
      <c r="L1787">
        <v>25000</v>
      </c>
      <c r="M1787">
        <v>1995</v>
      </c>
      <c r="N1787">
        <v>6.6</v>
      </c>
      <c r="O1787">
        <v>10221600</v>
      </c>
      <c r="S1787" t="s">
        <v>4504</v>
      </c>
      <c r="T1787">
        <v>84</v>
      </c>
      <c r="U1787">
        <v>5.5</v>
      </c>
      <c r="V1787">
        <v>5.5</v>
      </c>
      <c r="W1787">
        <v>7.8529999999999998</v>
      </c>
    </row>
    <row r="1788" spans="1:23" x14ac:dyDescent="0.3">
      <c r="A1788" t="s">
        <v>1907</v>
      </c>
      <c r="B1788">
        <v>94</v>
      </c>
      <c r="C1788">
        <v>147</v>
      </c>
      <c r="D1788">
        <v>138396624</v>
      </c>
      <c r="E1788" t="s">
        <v>1562</v>
      </c>
      <c r="F1788" t="s">
        <v>665</v>
      </c>
      <c r="G1788" t="s">
        <v>4505</v>
      </c>
      <c r="H1788">
        <v>178126</v>
      </c>
      <c r="I1788">
        <v>511</v>
      </c>
      <c r="J1788" t="s">
        <v>29</v>
      </c>
      <c r="K1788" t="s">
        <v>30</v>
      </c>
      <c r="L1788">
        <v>130000000</v>
      </c>
      <c r="M1788">
        <v>2003</v>
      </c>
      <c r="N1788">
        <v>6.6</v>
      </c>
      <c r="O1788">
        <v>8396624</v>
      </c>
      <c r="S1788" t="s">
        <v>4506</v>
      </c>
      <c r="T1788">
        <v>84</v>
      </c>
      <c r="U1788">
        <v>5.5</v>
      </c>
      <c r="V1788">
        <v>5.5</v>
      </c>
      <c r="W1788">
        <v>7.8529999999999998</v>
      </c>
    </row>
    <row r="1789" spans="1:23" x14ac:dyDescent="0.3">
      <c r="A1789" t="s">
        <v>2663</v>
      </c>
      <c r="B1789">
        <v>87</v>
      </c>
      <c r="C1789">
        <v>78</v>
      </c>
      <c r="D1789">
        <v>58336565</v>
      </c>
      <c r="E1789" t="s">
        <v>316</v>
      </c>
      <c r="F1789" t="s">
        <v>1586</v>
      </c>
      <c r="G1789" t="s">
        <v>4507</v>
      </c>
      <c r="H1789">
        <v>12845</v>
      </c>
      <c r="I1789">
        <v>118</v>
      </c>
      <c r="J1789" t="s">
        <v>29</v>
      </c>
      <c r="K1789" t="s">
        <v>30</v>
      </c>
      <c r="L1789">
        <v>50000000</v>
      </c>
      <c r="M1789">
        <v>2006</v>
      </c>
      <c r="N1789">
        <v>6.6</v>
      </c>
      <c r="O1789">
        <v>8336565</v>
      </c>
      <c r="S1789" t="s">
        <v>4508</v>
      </c>
      <c r="T1789">
        <v>82.5</v>
      </c>
      <c r="U1789">
        <v>5.5</v>
      </c>
      <c r="V1789">
        <v>5.5</v>
      </c>
      <c r="W1789">
        <v>7.8529999999999998</v>
      </c>
    </row>
    <row r="1790" spans="1:23" x14ac:dyDescent="0.3">
      <c r="A1790" t="s">
        <v>2629</v>
      </c>
      <c r="B1790">
        <v>56</v>
      </c>
      <c r="C1790">
        <v>98</v>
      </c>
      <c r="D1790">
        <v>16115878</v>
      </c>
      <c r="E1790" t="s">
        <v>4509</v>
      </c>
      <c r="F1790" t="s">
        <v>1367</v>
      </c>
      <c r="G1790" t="s">
        <v>4510</v>
      </c>
      <c r="H1790">
        <v>24438</v>
      </c>
      <c r="I1790">
        <v>194</v>
      </c>
      <c r="J1790" t="s">
        <v>29</v>
      </c>
      <c r="K1790" t="s">
        <v>30</v>
      </c>
      <c r="L1790">
        <v>8000000</v>
      </c>
      <c r="M1790">
        <v>1995</v>
      </c>
      <c r="N1790">
        <v>6.6</v>
      </c>
      <c r="O1790">
        <v>8115878</v>
      </c>
      <c r="S1790" t="s">
        <v>4511</v>
      </c>
      <c r="T1790">
        <v>95</v>
      </c>
      <c r="U1790">
        <v>5.6</v>
      </c>
      <c r="V1790">
        <v>5.47</v>
      </c>
      <c r="W1790">
        <v>7.8529999999999998</v>
      </c>
    </row>
    <row r="1791" spans="1:23" x14ac:dyDescent="0.3">
      <c r="A1791" t="s">
        <v>2946</v>
      </c>
      <c r="B1791">
        <v>195</v>
      </c>
      <c r="C1791">
        <v>96</v>
      </c>
      <c r="D1791">
        <v>47781388</v>
      </c>
      <c r="E1791" t="s">
        <v>214</v>
      </c>
      <c r="F1791" t="s">
        <v>482</v>
      </c>
      <c r="G1791" t="s">
        <v>4512</v>
      </c>
      <c r="H1791">
        <v>147504</v>
      </c>
      <c r="I1791">
        <v>531</v>
      </c>
      <c r="J1791" t="s">
        <v>29</v>
      </c>
      <c r="K1791" t="s">
        <v>30</v>
      </c>
      <c r="L1791">
        <v>40000000</v>
      </c>
      <c r="M1791">
        <v>2004</v>
      </c>
      <c r="N1791">
        <v>6.6</v>
      </c>
      <c r="O1791">
        <v>7781388</v>
      </c>
      <c r="S1791" t="s">
        <v>4511</v>
      </c>
      <c r="T1791">
        <v>95</v>
      </c>
      <c r="U1791">
        <v>5.6</v>
      </c>
      <c r="V1791">
        <v>5.47</v>
      </c>
      <c r="W1791">
        <v>7.8529999999999998</v>
      </c>
    </row>
    <row r="1792" spans="1:23" x14ac:dyDescent="0.3">
      <c r="A1792" t="s">
        <v>2920</v>
      </c>
      <c r="B1792">
        <v>304</v>
      </c>
      <c r="C1792">
        <v>113</v>
      </c>
      <c r="D1792">
        <v>39568996</v>
      </c>
      <c r="E1792" t="s">
        <v>626</v>
      </c>
      <c r="F1792" t="s">
        <v>4513</v>
      </c>
      <c r="G1792" t="s">
        <v>4514</v>
      </c>
      <c r="H1792">
        <v>138435</v>
      </c>
      <c r="I1792">
        <v>527</v>
      </c>
      <c r="J1792" t="s">
        <v>29</v>
      </c>
      <c r="K1792" t="s">
        <v>30</v>
      </c>
      <c r="L1792">
        <v>32000000</v>
      </c>
      <c r="M1792">
        <v>2007</v>
      </c>
      <c r="N1792">
        <v>6.6</v>
      </c>
      <c r="O1792">
        <v>7568996</v>
      </c>
      <c r="S1792" t="s">
        <v>4515</v>
      </c>
      <c r="T1792">
        <v>123</v>
      </c>
      <c r="U1792">
        <v>5.45</v>
      </c>
      <c r="V1792">
        <v>5.45</v>
      </c>
      <c r="W1792">
        <v>7.8529999999999998</v>
      </c>
    </row>
    <row r="1793" spans="1:23" x14ac:dyDescent="0.3">
      <c r="A1793" t="s">
        <v>1072</v>
      </c>
      <c r="B1793">
        <v>247</v>
      </c>
      <c r="C1793">
        <v>101</v>
      </c>
      <c r="D1793">
        <v>31452765</v>
      </c>
      <c r="E1793" t="s">
        <v>289</v>
      </c>
      <c r="F1793" t="s">
        <v>4516</v>
      </c>
      <c r="G1793" t="s">
        <v>4517</v>
      </c>
      <c r="H1793">
        <v>149835</v>
      </c>
      <c r="I1793">
        <v>243</v>
      </c>
      <c r="J1793" t="s">
        <v>29</v>
      </c>
      <c r="K1793" t="s">
        <v>30</v>
      </c>
      <c r="L1793">
        <v>24000000</v>
      </c>
      <c r="M1793">
        <v>2008</v>
      </c>
      <c r="N1793">
        <v>6.6</v>
      </c>
      <c r="O1793">
        <v>7452765</v>
      </c>
      <c r="S1793" t="s">
        <v>4515</v>
      </c>
      <c r="T1793">
        <v>123</v>
      </c>
      <c r="U1793">
        <v>5.45</v>
      </c>
      <c r="V1793">
        <v>5.45</v>
      </c>
      <c r="W1793">
        <v>7.8529999999999998</v>
      </c>
    </row>
    <row r="1794" spans="1:23" x14ac:dyDescent="0.3">
      <c r="A1794" t="s">
        <v>3149</v>
      </c>
      <c r="B1794">
        <v>140</v>
      </c>
      <c r="C1794">
        <v>110</v>
      </c>
      <c r="D1794">
        <v>24848292</v>
      </c>
      <c r="E1794" t="s">
        <v>4518</v>
      </c>
      <c r="F1794" t="s">
        <v>192</v>
      </c>
      <c r="G1794" t="s">
        <v>4519</v>
      </c>
      <c r="H1794">
        <v>80556</v>
      </c>
      <c r="I1794">
        <v>184</v>
      </c>
      <c r="J1794" t="s">
        <v>29</v>
      </c>
      <c r="K1794" t="s">
        <v>30</v>
      </c>
      <c r="L1794">
        <v>20000000</v>
      </c>
      <c r="M1794">
        <v>2008</v>
      </c>
      <c r="N1794">
        <v>6.6</v>
      </c>
      <c r="O1794">
        <v>4848292</v>
      </c>
      <c r="S1794" t="s">
        <v>4520</v>
      </c>
      <c r="T1794">
        <v>117.5</v>
      </c>
      <c r="U1794">
        <v>5.45</v>
      </c>
      <c r="V1794">
        <v>5.45</v>
      </c>
      <c r="W1794">
        <v>7.8529999999999998</v>
      </c>
    </row>
    <row r="1795" spans="1:23" x14ac:dyDescent="0.3">
      <c r="A1795" t="s">
        <v>1938</v>
      </c>
      <c r="B1795">
        <v>279</v>
      </c>
      <c r="C1795">
        <v>105</v>
      </c>
      <c r="D1795">
        <v>53846915</v>
      </c>
      <c r="E1795" t="s">
        <v>1808</v>
      </c>
      <c r="F1795" t="s">
        <v>665</v>
      </c>
      <c r="G1795" t="s">
        <v>4521</v>
      </c>
      <c r="H1795">
        <v>149337</v>
      </c>
      <c r="I1795">
        <v>221</v>
      </c>
      <c r="J1795" t="s">
        <v>29</v>
      </c>
      <c r="K1795" t="s">
        <v>30</v>
      </c>
      <c r="L1795">
        <v>50100000</v>
      </c>
      <c r="M1795">
        <v>2015</v>
      </c>
      <c r="N1795">
        <v>6.6</v>
      </c>
      <c r="O1795">
        <v>3746915</v>
      </c>
      <c r="S1795" t="s">
        <v>4522</v>
      </c>
      <c r="T1795">
        <v>103.5</v>
      </c>
      <c r="U1795">
        <v>5.45</v>
      </c>
      <c r="V1795">
        <v>5.45</v>
      </c>
      <c r="W1795">
        <v>7.8529999999999998</v>
      </c>
    </row>
    <row r="1796" spans="1:23" x14ac:dyDescent="0.3">
      <c r="A1796" t="s">
        <v>2556</v>
      </c>
      <c r="B1796">
        <v>117</v>
      </c>
      <c r="C1796">
        <v>133</v>
      </c>
      <c r="D1796">
        <v>34667015</v>
      </c>
      <c r="E1796" t="s">
        <v>715</v>
      </c>
      <c r="F1796" t="s">
        <v>4523</v>
      </c>
      <c r="G1796" t="s">
        <v>4524</v>
      </c>
      <c r="H1796">
        <v>74009</v>
      </c>
      <c r="I1796">
        <v>317</v>
      </c>
      <c r="J1796" t="s">
        <v>29</v>
      </c>
      <c r="K1796" t="s">
        <v>200</v>
      </c>
      <c r="L1796">
        <v>32000000</v>
      </c>
      <c r="M1796">
        <v>1989</v>
      </c>
      <c r="N1796">
        <v>6.6</v>
      </c>
      <c r="O1796">
        <v>2667015</v>
      </c>
      <c r="S1796" t="s">
        <v>4522</v>
      </c>
      <c r="T1796">
        <v>103.5</v>
      </c>
      <c r="U1796">
        <v>5.45</v>
      </c>
      <c r="V1796">
        <v>5.45</v>
      </c>
      <c r="W1796">
        <v>7.8529999999999998</v>
      </c>
    </row>
    <row r="1797" spans="1:23" x14ac:dyDescent="0.3">
      <c r="A1797" t="s">
        <v>67</v>
      </c>
      <c r="B1797">
        <v>392</v>
      </c>
      <c r="C1797">
        <v>137</v>
      </c>
      <c r="D1797">
        <v>37304950</v>
      </c>
      <c r="E1797" t="s">
        <v>116</v>
      </c>
      <c r="F1797" t="s">
        <v>87</v>
      </c>
      <c r="G1797" t="s">
        <v>4525</v>
      </c>
      <c r="H1797">
        <v>102728</v>
      </c>
      <c r="I1797">
        <v>279</v>
      </c>
      <c r="J1797" t="s">
        <v>29</v>
      </c>
      <c r="K1797" t="s">
        <v>30</v>
      </c>
      <c r="L1797">
        <v>35000000</v>
      </c>
      <c r="M1797">
        <v>2011</v>
      </c>
      <c r="N1797">
        <v>6.6</v>
      </c>
      <c r="O1797">
        <v>2304950</v>
      </c>
      <c r="S1797" t="s">
        <v>4526</v>
      </c>
      <c r="T1797">
        <v>100.5</v>
      </c>
      <c r="U1797">
        <v>5.45</v>
      </c>
      <c r="V1797">
        <v>5.45</v>
      </c>
      <c r="W1797">
        <v>7.8529999999999998</v>
      </c>
    </row>
    <row r="1798" spans="1:23" x14ac:dyDescent="0.3">
      <c r="A1798" t="s">
        <v>4511</v>
      </c>
      <c r="B1798">
        <v>146</v>
      </c>
      <c r="C1798">
        <v>110</v>
      </c>
      <c r="D1798">
        <v>56932305</v>
      </c>
      <c r="E1798" t="s">
        <v>2353</v>
      </c>
      <c r="F1798" t="s">
        <v>4527</v>
      </c>
      <c r="G1798" t="s">
        <v>4528</v>
      </c>
      <c r="H1798">
        <v>96690</v>
      </c>
      <c r="I1798">
        <v>293</v>
      </c>
      <c r="J1798" t="s">
        <v>29</v>
      </c>
      <c r="K1798" t="s">
        <v>30</v>
      </c>
      <c r="L1798">
        <v>55000000</v>
      </c>
      <c r="M1798">
        <v>2000</v>
      </c>
      <c r="N1798">
        <v>6.6</v>
      </c>
      <c r="O1798">
        <v>1932305</v>
      </c>
      <c r="S1798" t="s">
        <v>4529</v>
      </c>
      <c r="T1798">
        <v>97</v>
      </c>
      <c r="U1798">
        <v>5.45</v>
      </c>
      <c r="V1798">
        <v>5.45</v>
      </c>
      <c r="W1798">
        <v>7.8529999999999998</v>
      </c>
    </row>
    <row r="1799" spans="1:23" x14ac:dyDescent="0.3">
      <c r="A1799" t="s">
        <v>2912</v>
      </c>
      <c r="B1799">
        <v>99</v>
      </c>
      <c r="C1799">
        <v>85</v>
      </c>
      <c r="D1799">
        <v>2199853</v>
      </c>
      <c r="E1799" t="s">
        <v>73</v>
      </c>
      <c r="F1799" t="s">
        <v>3904</v>
      </c>
      <c r="G1799" t="s">
        <v>4530</v>
      </c>
      <c r="H1799">
        <v>19986</v>
      </c>
      <c r="I1799">
        <v>186</v>
      </c>
      <c r="J1799" t="s">
        <v>29</v>
      </c>
      <c r="K1799" t="s">
        <v>30</v>
      </c>
      <c r="L1799">
        <v>1200000</v>
      </c>
      <c r="M1799">
        <v>1999</v>
      </c>
      <c r="N1799">
        <v>6.6</v>
      </c>
      <c r="O1799">
        <v>999853</v>
      </c>
      <c r="S1799" t="s">
        <v>4531</v>
      </c>
      <c r="T1799">
        <v>93.5</v>
      </c>
      <c r="U1799">
        <v>5.45</v>
      </c>
      <c r="V1799">
        <v>5.45</v>
      </c>
      <c r="W1799">
        <v>7.8529999999999998</v>
      </c>
    </row>
    <row r="1800" spans="1:23" x14ac:dyDescent="0.3">
      <c r="A1800" t="s">
        <v>1770</v>
      </c>
      <c r="B1800">
        <v>24</v>
      </c>
      <c r="C1800">
        <v>100</v>
      </c>
      <c r="D1800">
        <v>12902790</v>
      </c>
      <c r="E1800" t="s">
        <v>699</v>
      </c>
      <c r="F1800" t="s">
        <v>635</v>
      </c>
      <c r="G1800" t="s">
        <v>4532</v>
      </c>
      <c r="H1800">
        <v>4052</v>
      </c>
      <c r="I1800">
        <v>88</v>
      </c>
      <c r="J1800" t="s">
        <v>29</v>
      </c>
      <c r="K1800" t="s">
        <v>30</v>
      </c>
      <c r="L1800">
        <v>12000000</v>
      </c>
      <c r="M1800">
        <v>1998</v>
      </c>
      <c r="N1800">
        <v>6.6</v>
      </c>
      <c r="O1800">
        <v>902790</v>
      </c>
      <c r="S1800" t="s">
        <v>4531</v>
      </c>
      <c r="T1800">
        <v>93.5</v>
      </c>
      <c r="U1800">
        <v>5.45</v>
      </c>
      <c r="V1800">
        <v>5.45</v>
      </c>
      <c r="W1800">
        <v>7.8529999999999998</v>
      </c>
    </row>
    <row r="1801" spans="1:23" x14ac:dyDescent="0.3">
      <c r="A1801" t="s">
        <v>2976</v>
      </c>
      <c r="B1801">
        <v>59</v>
      </c>
      <c r="C1801">
        <v>96</v>
      </c>
      <c r="D1801">
        <v>1050600</v>
      </c>
      <c r="E1801" t="s">
        <v>73</v>
      </c>
      <c r="F1801" t="s">
        <v>1193</v>
      </c>
      <c r="G1801" t="s">
        <v>4533</v>
      </c>
      <c r="H1801">
        <v>4662</v>
      </c>
      <c r="I1801">
        <v>136</v>
      </c>
      <c r="J1801" t="s">
        <v>29</v>
      </c>
      <c r="K1801" t="s">
        <v>30</v>
      </c>
      <c r="L1801">
        <v>250000</v>
      </c>
      <c r="M1801">
        <v>2000</v>
      </c>
      <c r="N1801">
        <v>6.6</v>
      </c>
      <c r="O1801">
        <v>800600</v>
      </c>
      <c r="S1801" t="s">
        <v>4534</v>
      </c>
      <c r="T1801">
        <v>93</v>
      </c>
      <c r="U1801">
        <v>5.45</v>
      </c>
      <c r="V1801">
        <v>5.45</v>
      </c>
      <c r="W1801">
        <v>7.8529999999999998</v>
      </c>
    </row>
    <row r="1802" spans="1:23" x14ac:dyDescent="0.3">
      <c r="A1802" t="s">
        <v>3149</v>
      </c>
      <c r="B1802">
        <v>350</v>
      </c>
      <c r="C1802">
        <v>103</v>
      </c>
      <c r="D1802">
        <v>28751715</v>
      </c>
      <c r="E1802" t="s">
        <v>2113</v>
      </c>
      <c r="F1802" t="s">
        <v>1879</v>
      </c>
      <c r="G1802" t="s">
        <v>4535</v>
      </c>
      <c r="H1802">
        <v>202967</v>
      </c>
      <c r="I1802">
        <v>378</v>
      </c>
      <c r="J1802" t="s">
        <v>29</v>
      </c>
      <c r="K1802" t="s">
        <v>30</v>
      </c>
      <c r="L1802">
        <v>28000000</v>
      </c>
      <c r="M1802">
        <v>2013</v>
      </c>
      <c r="N1802">
        <v>6.6</v>
      </c>
      <c r="O1802">
        <v>751715</v>
      </c>
      <c r="S1802" t="s">
        <v>4536</v>
      </c>
      <c r="T1802">
        <v>93</v>
      </c>
      <c r="U1802">
        <v>5.45</v>
      </c>
      <c r="V1802">
        <v>5.45</v>
      </c>
      <c r="W1802">
        <v>7.8529999999999998</v>
      </c>
    </row>
    <row r="1803" spans="1:23" x14ac:dyDescent="0.3">
      <c r="A1803" t="s">
        <v>2646</v>
      </c>
      <c r="B1803">
        <v>60</v>
      </c>
      <c r="C1803">
        <v>91</v>
      </c>
      <c r="D1803">
        <v>5480318</v>
      </c>
      <c r="E1803" t="s">
        <v>73</v>
      </c>
      <c r="F1803" t="s">
        <v>3904</v>
      </c>
      <c r="G1803" t="s">
        <v>4537</v>
      </c>
      <c r="H1803">
        <v>9427</v>
      </c>
      <c r="I1803">
        <v>79</v>
      </c>
      <c r="J1803" t="s">
        <v>29</v>
      </c>
      <c r="K1803" t="s">
        <v>30</v>
      </c>
      <c r="L1803">
        <v>5000000</v>
      </c>
      <c r="M1803">
        <v>1998</v>
      </c>
      <c r="N1803">
        <v>6.6</v>
      </c>
      <c r="O1803">
        <v>480318</v>
      </c>
      <c r="S1803" t="s">
        <v>4534</v>
      </c>
      <c r="T1803">
        <v>93</v>
      </c>
      <c r="U1803">
        <v>5.45</v>
      </c>
      <c r="V1803">
        <v>5.45</v>
      </c>
      <c r="W1803">
        <v>7.8529999999999998</v>
      </c>
    </row>
    <row r="1804" spans="1:23" x14ac:dyDescent="0.3">
      <c r="A1804" t="s">
        <v>3600</v>
      </c>
      <c r="B1804">
        <v>43</v>
      </c>
      <c r="C1804">
        <v>90</v>
      </c>
      <c r="D1804">
        <v>85222</v>
      </c>
      <c r="E1804" t="s">
        <v>1310</v>
      </c>
      <c r="F1804" t="s">
        <v>4538</v>
      </c>
      <c r="G1804" t="s">
        <v>4539</v>
      </c>
      <c r="H1804">
        <v>4285</v>
      </c>
      <c r="I1804">
        <v>84</v>
      </c>
      <c r="J1804" t="s">
        <v>29</v>
      </c>
      <c r="K1804" t="s">
        <v>30</v>
      </c>
      <c r="L1804">
        <v>1100</v>
      </c>
      <c r="M1804">
        <v>2004</v>
      </c>
      <c r="N1804">
        <v>6.6</v>
      </c>
      <c r="O1804">
        <v>84122</v>
      </c>
      <c r="S1804" t="s">
        <v>4367</v>
      </c>
      <c r="T1804">
        <v>94</v>
      </c>
      <c r="U1804">
        <v>5.45</v>
      </c>
      <c r="V1804">
        <v>5.45</v>
      </c>
      <c r="W1804">
        <v>7.8529999999999998</v>
      </c>
    </row>
    <row r="1805" spans="1:23" x14ac:dyDescent="0.3">
      <c r="A1805" t="s">
        <v>2644</v>
      </c>
      <c r="B1805">
        <v>34</v>
      </c>
      <c r="C1805">
        <v>92</v>
      </c>
      <c r="D1805">
        <v>12667</v>
      </c>
      <c r="E1805" t="s">
        <v>588</v>
      </c>
      <c r="F1805" t="s">
        <v>339</v>
      </c>
      <c r="G1805" t="s">
        <v>4540</v>
      </c>
      <c r="H1805">
        <v>19336</v>
      </c>
      <c r="I1805">
        <v>90</v>
      </c>
      <c r="J1805" t="s">
        <v>29</v>
      </c>
      <c r="K1805" t="s">
        <v>200</v>
      </c>
      <c r="L1805">
        <v>14000</v>
      </c>
      <c r="M1805">
        <v>2005</v>
      </c>
      <c r="N1805">
        <v>6.6</v>
      </c>
      <c r="O1805">
        <v>-1333</v>
      </c>
      <c r="S1805" t="s">
        <v>4541</v>
      </c>
      <c r="T1805">
        <v>91</v>
      </c>
      <c r="U1805">
        <v>5.4</v>
      </c>
      <c r="V1805">
        <v>5.4</v>
      </c>
      <c r="W1805">
        <v>7.8529999999999998</v>
      </c>
    </row>
    <row r="1806" spans="1:23" x14ac:dyDescent="0.3">
      <c r="A1806" t="s">
        <v>2587</v>
      </c>
      <c r="B1806">
        <v>13</v>
      </c>
      <c r="C1806">
        <v>109</v>
      </c>
      <c r="D1806">
        <v>5199</v>
      </c>
      <c r="E1806" t="s">
        <v>459</v>
      </c>
      <c r="F1806" t="s">
        <v>4542</v>
      </c>
      <c r="G1806" t="s">
        <v>4543</v>
      </c>
      <c r="H1806">
        <v>720</v>
      </c>
      <c r="I1806">
        <v>23</v>
      </c>
      <c r="J1806" t="s">
        <v>29</v>
      </c>
      <c r="K1806" t="s">
        <v>30</v>
      </c>
      <c r="L1806">
        <v>200000</v>
      </c>
      <c r="M1806">
        <v>2004</v>
      </c>
      <c r="N1806">
        <v>6.6</v>
      </c>
      <c r="O1806">
        <v>-194801</v>
      </c>
      <c r="S1806" t="s">
        <v>4541</v>
      </c>
      <c r="T1806">
        <v>91</v>
      </c>
      <c r="U1806">
        <v>5.4</v>
      </c>
      <c r="V1806">
        <v>5.4</v>
      </c>
      <c r="W1806">
        <v>7.8529999999999998</v>
      </c>
    </row>
    <row r="1807" spans="1:23" x14ac:dyDescent="0.3">
      <c r="A1807" t="s">
        <v>478</v>
      </c>
      <c r="B1807">
        <v>81</v>
      </c>
      <c r="C1807">
        <v>91</v>
      </c>
      <c r="D1807">
        <v>154077</v>
      </c>
      <c r="E1807" t="s">
        <v>73</v>
      </c>
      <c r="F1807" t="s">
        <v>3844</v>
      </c>
      <c r="G1807" t="s">
        <v>4544</v>
      </c>
      <c r="H1807">
        <v>6884</v>
      </c>
      <c r="I1807">
        <v>53</v>
      </c>
      <c r="J1807" t="s">
        <v>29</v>
      </c>
      <c r="K1807" t="s">
        <v>30</v>
      </c>
      <c r="L1807">
        <v>500000</v>
      </c>
      <c r="M1807">
        <v>2005</v>
      </c>
      <c r="N1807">
        <v>6.6</v>
      </c>
      <c r="O1807">
        <v>-345923</v>
      </c>
      <c r="S1807" t="s">
        <v>394</v>
      </c>
      <c r="T1807">
        <v>111</v>
      </c>
      <c r="U1807">
        <v>5.4</v>
      </c>
      <c r="V1807">
        <v>5.4</v>
      </c>
      <c r="W1807">
        <v>7.8529999999999998</v>
      </c>
    </row>
    <row r="1808" spans="1:23" x14ac:dyDescent="0.3">
      <c r="A1808" t="s">
        <v>2650</v>
      </c>
      <c r="B1808">
        <v>18</v>
      </c>
      <c r="C1808">
        <v>90</v>
      </c>
      <c r="D1808">
        <v>13493</v>
      </c>
      <c r="E1808" t="s">
        <v>92</v>
      </c>
      <c r="F1808" t="s">
        <v>3471</v>
      </c>
      <c r="G1808" t="s">
        <v>4545</v>
      </c>
      <c r="H1808">
        <v>531</v>
      </c>
      <c r="I1808">
        <v>19</v>
      </c>
      <c r="J1808" t="s">
        <v>29</v>
      </c>
      <c r="K1808" t="s">
        <v>30</v>
      </c>
      <c r="L1808">
        <v>600000</v>
      </c>
      <c r="M1808">
        <v>1998</v>
      </c>
      <c r="N1808">
        <v>6.6</v>
      </c>
      <c r="O1808">
        <v>-586507</v>
      </c>
      <c r="S1808" t="s">
        <v>4546</v>
      </c>
      <c r="T1808">
        <v>111</v>
      </c>
      <c r="U1808">
        <v>5.4</v>
      </c>
      <c r="V1808">
        <v>5.4</v>
      </c>
      <c r="W1808">
        <v>7.8529999999999998</v>
      </c>
    </row>
    <row r="1809" spans="1:23" x14ac:dyDescent="0.3">
      <c r="A1809" t="s">
        <v>1526</v>
      </c>
      <c r="B1809">
        <v>31</v>
      </c>
      <c r="C1809">
        <v>88</v>
      </c>
      <c r="D1809">
        <v>47329</v>
      </c>
      <c r="E1809" t="s">
        <v>92</v>
      </c>
      <c r="F1809" t="s">
        <v>4547</v>
      </c>
      <c r="G1809" t="s">
        <v>4548</v>
      </c>
      <c r="H1809">
        <v>1661</v>
      </c>
      <c r="I1809">
        <v>31</v>
      </c>
      <c r="J1809" t="s">
        <v>29</v>
      </c>
      <c r="K1809" t="s">
        <v>30</v>
      </c>
      <c r="L1809">
        <v>750000</v>
      </c>
      <c r="M1809">
        <v>2002</v>
      </c>
      <c r="N1809">
        <v>6.6</v>
      </c>
      <c r="O1809">
        <v>-702671</v>
      </c>
      <c r="S1809" t="s">
        <v>4549</v>
      </c>
      <c r="T1809">
        <v>107</v>
      </c>
      <c r="U1809">
        <v>5.4</v>
      </c>
      <c r="V1809">
        <v>5.4</v>
      </c>
      <c r="W1809">
        <v>7.8529999999999998</v>
      </c>
    </row>
    <row r="1810" spans="1:23" x14ac:dyDescent="0.3">
      <c r="A1810" t="s">
        <v>3910</v>
      </c>
      <c r="B1810">
        <v>23</v>
      </c>
      <c r="C1810">
        <v>89</v>
      </c>
      <c r="D1810">
        <v>2223990</v>
      </c>
      <c r="E1810" t="s">
        <v>4068</v>
      </c>
      <c r="F1810" t="s">
        <v>4550</v>
      </c>
      <c r="G1810" t="s">
        <v>4551</v>
      </c>
      <c r="H1810">
        <v>761</v>
      </c>
      <c r="I1810">
        <v>14</v>
      </c>
      <c r="J1810" t="s">
        <v>29</v>
      </c>
      <c r="K1810" t="s">
        <v>30</v>
      </c>
      <c r="L1810">
        <v>3000000</v>
      </c>
      <c r="M1810">
        <v>2003</v>
      </c>
      <c r="N1810">
        <v>6.6</v>
      </c>
      <c r="O1810">
        <v>-776010</v>
      </c>
      <c r="S1810" t="s">
        <v>4552</v>
      </c>
      <c r="T1810">
        <v>107</v>
      </c>
      <c r="U1810">
        <v>5.4</v>
      </c>
      <c r="V1810">
        <v>5.4</v>
      </c>
      <c r="W1810">
        <v>7.8529999999999998</v>
      </c>
    </row>
    <row r="1811" spans="1:23" x14ac:dyDescent="0.3">
      <c r="A1811" t="s">
        <v>1993</v>
      </c>
      <c r="B1811">
        <v>140</v>
      </c>
      <c r="C1811">
        <v>97</v>
      </c>
      <c r="D1811">
        <v>21973182</v>
      </c>
      <c r="E1811" t="s">
        <v>214</v>
      </c>
      <c r="F1811" t="s">
        <v>2075</v>
      </c>
      <c r="G1811" t="s">
        <v>4553</v>
      </c>
      <c r="H1811">
        <v>53415</v>
      </c>
      <c r="I1811">
        <v>339</v>
      </c>
      <c r="J1811" t="s">
        <v>29</v>
      </c>
      <c r="K1811" t="s">
        <v>30</v>
      </c>
      <c r="L1811">
        <v>23000000</v>
      </c>
      <c r="M1811">
        <v>2001</v>
      </c>
      <c r="N1811">
        <v>6.6</v>
      </c>
      <c r="O1811">
        <v>-1026818</v>
      </c>
      <c r="S1811" t="s">
        <v>4554</v>
      </c>
      <c r="T1811">
        <v>104.5</v>
      </c>
      <c r="U1811">
        <v>5.4</v>
      </c>
      <c r="V1811">
        <v>5.4</v>
      </c>
      <c r="W1811">
        <v>7.8529999999999998</v>
      </c>
    </row>
    <row r="1812" spans="1:23" x14ac:dyDescent="0.3">
      <c r="A1812" t="s">
        <v>2725</v>
      </c>
      <c r="B1812">
        <v>190</v>
      </c>
      <c r="C1812">
        <v>91</v>
      </c>
      <c r="D1812">
        <v>73661010</v>
      </c>
      <c r="E1812" t="s">
        <v>4555</v>
      </c>
      <c r="F1812" t="s">
        <v>478</v>
      </c>
      <c r="G1812" t="s">
        <v>4556</v>
      </c>
      <c r="H1812">
        <v>71137</v>
      </c>
      <c r="I1812">
        <v>229</v>
      </c>
      <c r="J1812" t="s">
        <v>29</v>
      </c>
      <c r="K1812" t="s">
        <v>30</v>
      </c>
      <c r="L1812">
        <v>75000000</v>
      </c>
      <c r="M1812">
        <v>2006</v>
      </c>
      <c r="N1812">
        <v>6.6</v>
      </c>
      <c r="O1812">
        <v>-1338990</v>
      </c>
      <c r="S1812" t="s">
        <v>4554</v>
      </c>
      <c r="T1812">
        <v>104.5</v>
      </c>
      <c r="U1812">
        <v>5.4</v>
      </c>
      <c r="V1812">
        <v>5.4</v>
      </c>
      <c r="W1812">
        <v>7.8529999999999998</v>
      </c>
    </row>
    <row r="1813" spans="1:23" x14ac:dyDescent="0.3">
      <c r="A1813" t="s">
        <v>2634</v>
      </c>
      <c r="B1813">
        <v>60</v>
      </c>
      <c r="C1813">
        <v>94</v>
      </c>
      <c r="D1813">
        <v>36830</v>
      </c>
      <c r="E1813" t="s">
        <v>4557</v>
      </c>
      <c r="F1813" t="s">
        <v>2634</v>
      </c>
      <c r="G1813" t="s">
        <v>4558</v>
      </c>
      <c r="H1813">
        <v>3291</v>
      </c>
      <c r="I1813">
        <v>63</v>
      </c>
      <c r="J1813" t="s">
        <v>29</v>
      </c>
      <c r="K1813" t="s">
        <v>200</v>
      </c>
      <c r="L1813">
        <v>1400000</v>
      </c>
      <c r="M1813">
        <v>2004</v>
      </c>
      <c r="N1813">
        <v>6.6</v>
      </c>
      <c r="O1813">
        <v>-1363170</v>
      </c>
      <c r="S1813" t="s">
        <v>4559</v>
      </c>
      <c r="T1813">
        <v>102</v>
      </c>
      <c r="U1813">
        <v>5.4</v>
      </c>
      <c r="V1813">
        <v>5.4</v>
      </c>
      <c r="W1813">
        <v>7.8529999999999998</v>
      </c>
    </row>
    <row r="1814" spans="1:23" x14ac:dyDescent="0.3">
      <c r="A1814" t="s">
        <v>2631</v>
      </c>
      <c r="B1814">
        <v>78</v>
      </c>
      <c r="C1814">
        <v>96</v>
      </c>
      <c r="D1814">
        <v>198407</v>
      </c>
      <c r="E1814" t="s">
        <v>92</v>
      </c>
      <c r="F1814" t="s">
        <v>4560</v>
      </c>
      <c r="G1814" t="s">
        <v>4561</v>
      </c>
      <c r="H1814">
        <v>10282</v>
      </c>
      <c r="I1814">
        <v>78</v>
      </c>
      <c r="J1814" t="s">
        <v>29</v>
      </c>
      <c r="K1814" t="s">
        <v>30</v>
      </c>
      <c r="L1814">
        <v>2000000</v>
      </c>
      <c r="M1814">
        <v>2006</v>
      </c>
      <c r="N1814">
        <v>6.6</v>
      </c>
      <c r="O1814">
        <v>-1801593</v>
      </c>
      <c r="S1814" t="s">
        <v>4559</v>
      </c>
      <c r="T1814">
        <v>102</v>
      </c>
      <c r="U1814">
        <v>5.4</v>
      </c>
      <c r="V1814">
        <v>5.4</v>
      </c>
      <c r="W1814">
        <v>7.8529999999999998</v>
      </c>
    </row>
    <row r="1815" spans="1:23" x14ac:dyDescent="0.3">
      <c r="A1815" t="s">
        <v>2605</v>
      </c>
      <c r="B1815">
        <v>129</v>
      </c>
      <c r="C1815">
        <v>103</v>
      </c>
      <c r="D1815">
        <v>3093491</v>
      </c>
      <c r="E1815" t="s">
        <v>393</v>
      </c>
      <c r="F1815" t="s">
        <v>4562</v>
      </c>
      <c r="G1815" t="s">
        <v>4563</v>
      </c>
      <c r="H1815">
        <v>8307</v>
      </c>
      <c r="I1815">
        <v>37</v>
      </c>
      <c r="J1815" t="s">
        <v>29</v>
      </c>
      <c r="K1815" t="s">
        <v>30</v>
      </c>
      <c r="L1815">
        <v>5000000</v>
      </c>
      <c r="M1815">
        <v>2014</v>
      </c>
      <c r="N1815">
        <v>6.6</v>
      </c>
      <c r="O1815">
        <v>-1906509</v>
      </c>
      <c r="S1815" t="s">
        <v>4564</v>
      </c>
      <c r="T1815">
        <v>102</v>
      </c>
      <c r="U1815">
        <v>5.4</v>
      </c>
      <c r="V1815">
        <v>5.4</v>
      </c>
      <c r="W1815">
        <v>7.8529999999999998</v>
      </c>
    </row>
    <row r="1816" spans="1:23" x14ac:dyDescent="0.3">
      <c r="A1816" t="s">
        <v>2472</v>
      </c>
      <c r="B1816">
        <v>45</v>
      </c>
      <c r="C1816">
        <v>103</v>
      </c>
      <c r="D1816">
        <v>17518220</v>
      </c>
      <c r="E1816" t="s">
        <v>699</v>
      </c>
      <c r="F1816" t="s">
        <v>388</v>
      </c>
      <c r="G1816" t="s">
        <v>4565</v>
      </c>
      <c r="H1816">
        <v>9105</v>
      </c>
      <c r="I1816">
        <v>76</v>
      </c>
      <c r="J1816" t="s">
        <v>29</v>
      </c>
      <c r="K1816" t="s">
        <v>30</v>
      </c>
      <c r="L1816">
        <v>20000000</v>
      </c>
      <c r="M1816">
        <v>1995</v>
      </c>
      <c r="N1816">
        <v>6.6</v>
      </c>
      <c r="O1816">
        <v>-2481780</v>
      </c>
      <c r="S1816" t="s">
        <v>4566</v>
      </c>
      <c r="T1816">
        <v>101</v>
      </c>
      <c r="U1816">
        <v>5.4</v>
      </c>
      <c r="V1816">
        <v>5.4</v>
      </c>
      <c r="W1816">
        <v>7.8529999999999998</v>
      </c>
    </row>
    <row r="1817" spans="1:23" x14ac:dyDescent="0.3">
      <c r="A1817" t="s">
        <v>1925</v>
      </c>
      <c r="B1817">
        <v>114</v>
      </c>
      <c r="C1817">
        <v>96</v>
      </c>
      <c r="D1817">
        <v>1325073</v>
      </c>
      <c r="E1817" t="s">
        <v>73</v>
      </c>
      <c r="F1817" t="s">
        <v>4567</v>
      </c>
      <c r="G1817" t="s">
        <v>4568</v>
      </c>
      <c r="H1817">
        <v>18762</v>
      </c>
      <c r="I1817">
        <v>91</v>
      </c>
      <c r="J1817" t="s">
        <v>29</v>
      </c>
      <c r="K1817" t="s">
        <v>30</v>
      </c>
      <c r="L1817">
        <v>4000000</v>
      </c>
      <c r="M1817">
        <v>2005</v>
      </c>
      <c r="N1817">
        <v>6.6</v>
      </c>
      <c r="O1817">
        <v>-2674927</v>
      </c>
      <c r="S1817" t="s">
        <v>4569</v>
      </c>
      <c r="T1817">
        <v>100</v>
      </c>
      <c r="U1817">
        <v>5.4</v>
      </c>
      <c r="V1817">
        <v>5.4</v>
      </c>
      <c r="W1817">
        <v>7.8529999999999998</v>
      </c>
    </row>
    <row r="1818" spans="1:23" x14ac:dyDescent="0.3">
      <c r="A1818" t="s">
        <v>2620</v>
      </c>
      <c r="B1818">
        <v>43</v>
      </c>
      <c r="C1818">
        <v>99</v>
      </c>
      <c r="D1818">
        <v>302204</v>
      </c>
      <c r="E1818" t="s">
        <v>4570</v>
      </c>
      <c r="F1818" t="s">
        <v>4571</v>
      </c>
      <c r="G1818" t="s">
        <v>4572</v>
      </c>
      <c r="H1818">
        <v>6705</v>
      </c>
      <c r="I1818">
        <v>53</v>
      </c>
      <c r="J1818" t="s">
        <v>29</v>
      </c>
      <c r="K1818" t="s">
        <v>200</v>
      </c>
      <c r="L1818">
        <v>3000000</v>
      </c>
      <c r="M1818">
        <v>1997</v>
      </c>
      <c r="N1818">
        <v>6.6</v>
      </c>
      <c r="O1818">
        <v>-2697796</v>
      </c>
      <c r="S1818" t="s">
        <v>4569</v>
      </c>
      <c r="T1818">
        <v>100</v>
      </c>
      <c r="U1818">
        <v>5.4</v>
      </c>
      <c r="V1818">
        <v>5.4</v>
      </c>
      <c r="W1818">
        <v>7.8529999999999998</v>
      </c>
    </row>
    <row r="1819" spans="1:23" x14ac:dyDescent="0.3">
      <c r="A1819" t="s">
        <v>857</v>
      </c>
      <c r="B1819">
        <v>85</v>
      </c>
      <c r="C1819">
        <v>142</v>
      </c>
      <c r="D1819">
        <v>19283782</v>
      </c>
      <c r="E1819" t="s">
        <v>1915</v>
      </c>
      <c r="F1819" t="s">
        <v>4573</v>
      </c>
      <c r="G1819" t="s">
        <v>4574</v>
      </c>
      <c r="H1819">
        <v>31227</v>
      </c>
      <c r="I1819">
        <v>354</v>
      </c>
      <c r="J1819" t="s">
        <v>29</v>
      </c>
      <c r="K1819" t="s">
        <v>30</v>
      </c>
      <c r="L1819">
        <v>22000000</v>
      </c>
      <c r="M1819">
        <v>1999</v>
      </c>
      <c r="N1819">
        <v>6.6</v>
      </c>
      <c r="O1819">
        <v>-2716218</v>
      </c>
      <c r="S1819" t="s">
        <v>4575</v>
      </c>
      <c r="T1819">
        <v>100</v>
      </c>
      <c r="U1819">
        <v>5.4</v>
      </c>
      <c r="V1819">
        <v>5.4</v>
      </c>
      <c r="W1819">
        <v>7.8529999999999998</v>
      </c>
    </row>
    <row r="1820" spans="1:23" x14ac:dyDescent="0.3">
      <c r="A1820" t="s">
        <v>2553</v>
      </c>
      <c r="B1820">
        <v>267</v>
      </c>
      <c r="C1820">
        <v>132</v>
      </c>
      <c r="D1820">
        <v>46982632</v>
      </c>
      <c r="E1820" t="s">
        <v>4576</v>
      </c>
      <c r="F1820" t="s">
        <v>2783</v>
      </c>
      <c r="G1820" t="s">
        <v>4577</v>
      </c>
      <c r="H1820">
        <v>172792</v>
      </c>
      <c r="I1820">
        <v>1740</v>
      </c>
      <c r="J1820" t="s">
        <v>29</v>
      </c>
      <c r="K1820" t="s">
        <v>442</v>
      </c>
      <c r="L1820">
        <v>50000000</v>
      </c>
      <c r="M1820">
        <v>2006</v>
      </c>
      <c r="N1820">
        <v>6.6</v>
      </c>
      <c r="O1820">
        <v>-3017368</v>
      </c>
      <c r="S1820" t="s">
        <v>4578</v>
      </c>
      <c r="T1820">
        <v>99</v>
      </c>
      <c r="U1820">
        <v>5.4</v>
      </c>
      <c r="V1820">
        <v>5.4</v>
      </c>
      <c r="W1820">
        <v>7.8529999999999998</v>
      </c>
    </row>
    <row r="1821" spans="1:23" x14ac:dyDescent="0.3">
      <c r="A1821" t="s">
        <v>822</v>
      </c>
      <c r="B1821">
        <v>315</v>
      </c>
      <c r="C1821">
        <v>124</v>
      </c>
      <c r="D1821">
        <v>56443482</v>
      </c>
      <c r="E1821" t="s">
        <v>913</v>
      </c>
      <c r="F1821" t="s">
        <v>694</v>
      </c>
      <c r="G1821" t="s">
        <v>4579</v>
      </c>
      <c r="H1821">
        <v>75329</v>
      </c>
      <c r="I1821">
        <v>256</v>
      </c>
      <c r="J1821" t="s">
        <v>29</v>
      </c>
      <c r="K1821" t="s">
        <v>30</v>
      </c>
      <c r="L1821">
        <v>60000000</v>
      </c>
      <c r="M1821">
        <v>2015</v>
      </c>
      <c r="N1821">
        <v>6.6</v>
      </c>
      <c r="O1821">
        <v>-3556518</v>
      </c>
      <c r="S1821" t="s">
        <v>4580</v>
      </c>
      <c r="T1821">
        <v>99</v>
      </c>
      <c r="U1821">
        <v>5.4</v>
      </c>
      <c r="V1821">
        <v>5.4</v>
      </c>
      <c r="W1821">
        <v>7.8529999999999998</v>
      </c>
    </row>
    <row r="1822" spans="1:23" x14ac:dyDescent="0.3">
      <c r="A1822" t="s">
        <v>2602</v>
      </c>
      <c r="B1822">
        <v>91</v>
      </c>
      <c r="C1822">
        <v>104</v>
      </c>
      <c r="D1822">
        <v>1056102</v>
      </c>
      <c r="E1822" t="s">
        <v>140</v>
      </c>
      <c r="F1822" t="s">
        <v>4581</v>
      </c>
      <c r="G1822" t="s">
        <v>4582</v>
      </c>
      <c r="H1822">
        <v>18792</v>
      </c>
      <c r="I1822">
        <v>153</v>
      </c>
      <c r="J1822" t="s">
        <v>29</v>
      </c>
      <c r="K1822" t="s">
        <v>30</v>
      </c>
      <c r="L1822">
        <v>5000000</v>
      </c>
      <c r="M1822">
        <v>2003</v>
      </c>
      <c r="N1822">
        <v>6.6</v>
      </c>
      <c r="O1822">
        <v>-3943898</v>
      </c>
      <c r="S1822" t="s">
        <v>4583</v>
      </c>
      <c r="T1822">
        <v>98</v>
      </c>
      <c r="U1822">
        <v>5.4</v>
      </c>
      <c r="V1822">
        <v>5.4</v>
      </c>
      <c r="W1822">
        <v>7.8529999999999998</v>
      </c>
    </row>
    <row r="1823" spans="1:23" x14ac:dyDescent="0.3">
      <c r="A1823" t="s">
        <v>2589</v>
      </c>
      <c r="B1823">
        <v>288</v>
      </c>
      <c r="C1823">
        <v>107</v>
      </c>
      <c r="D1823">
        <v>7918283</v>
      </c>
      <c r="E1823" t="s">
        <v>224</v>
      </c>
      <c r="F1823" t="s">
        <v>2219</v>
      </c>
      <c r="G1823" t="s">
        <v>4584</v>
      </c>
      <c r="H1823">
        <v>41574</v>
      </c>
      <c r="I1823">
        <v>145</v>
      </c>
      <c r="J1823" t="s">
        <v>29</v>
      </c>
      <c r="K1823" t="s">
        <v>30</v>
      </c>
      <c r="L1823">
        <v>12000000</v>
      </c>
      <c r="M1823">
        <v>2012</v>
      </c>
      <c r="N1823">
        <v>6.6</v>
      </c>
      <c r="O1823">
        <v>-4081717</v>
      </c>
      <c r="S1823" t="s">
        <v>4585</v>
      </c>
      <c r="T1823">
        <v>96</v>
      </c>
      <c r="U1823">
        <v>5.4</v>
      </c>
      <c r="V1823">
        <v>5.4</v>
      </c>
      <c r="W1823">
        <v>7.8529999999999998</v>
      </c>
    </row>
    <row r="1824" spans="1:23" x14ac:dyDescent="0.3">
      <c r="A1824" t="s">
        <v>2614</v>
      </c>
      <c r="B1824">
        <v>4</v>
      </c>
      <c r="C1824">
        <v>100</v>
      </c>
      <c r="D1824">
        <v>2024854</v>
      </c>
      <c r="E1824" t="s">
        <v>202</v>
      </c>
      <c r="F1824" t="s">
        <v>4586</v>
      </c>
      <c r="G1824" t="s">
        <v>4587</v>
      </c>
      <c r="H1824">
        <v>564</v>
      </c>
      <c r="I1824">
        <v>21</v>
      </c>
      <c r="J1824" t="s">
        <v>29</v>
      </c>
      <c r="K1824" t="s">
        <v>30</v>
      </c>
      <c r="L1824">
        <v>6500000</v>
      </c>
      <c r="M1824">
        <v>2005</v>
      </c>
      <c r="N1824">
        <v>6.6</v>
      </c>
      <c r="O1824">
        <v>-4475146</v>
      </c>
      <c r="S1824" t="s">
        <v>4588</v>
      </c>
      <c r="T1824">
        <v>94</v>
      </c>
      <c r="U1824">
        <v>5.4</v>
      </c>
      <c r="V1824">
        <v>5.4</v>
      </c>
      <c r="W1824">
        <v>7.8529999999999998</v>
      </c>
    </row>
    <row r="1825" spans="1:23" x14ac:dyDescent="0.3">
      <c r="A1825" t="s">
        <v>2654</v>
      </c>
      <c r="B1825">
        <v>200</v>
      </c>
      <c r="C1825">
        <v>90</v>
      </c>
      <c r="D1825">
        <v>136432</v>
      </c>
      <c r="E1825" t="s">
        <v>4589</v>
      </c>
      <c r="F1825" t="s">
        <v>2942</v>
      </c>
      <c r="G1825" t="s">
        <v>4590</v>
      </c>
      <c r="H1825">
        <v>31890</v>
      </c>
      <c r="I1825">
        <v>194</v>
      </c>
      <c r="J1825" t="s">
        <v>29</v>
      </c>
      <c r="K1825" t="s">
        <v>200</v>
      </c>
      <c r="L1825">
        <v>5000000</v>
      </c>
      <c r="M1825">
        <v>2006</v>
      </c>
      <c r="N1825">
        <v>6.6</v>
      </c>
      <c r="O1825">
        <v>-4863568</v>
      </c>
      <c r="S1825" t="s">
        <v>4591</v>
      </c>
      <c r="T1825">
        <v>93</v>
      </c>
      <c r="U1825">
        <v>5.4</v>
      </c>
      <c r="V1825">
        <v>5.4</v>
      </c>
      <c r="W1825">
        <v>7.8529999999999998</v>
      </c>
    </row>
    <row r="1826" spans="1:23" x14ac:dyDescent="0.3">
      <c r="A1826" t="s">
        <v>67</v>
      </c>
      <c r="B1826">
        <v>91</v>
      </c>
      <c r="C1826">
        <v>155</v>
      </c>
      <c r="D1826">
        <v>25078937</v>
      </c>
      <c r="E1826" t="s">
        <v>140</v>
      </c>
      <c r="F1826" t="s">
        <v>150</v>
      </c>
      <c r="G1826" t="s">
        <v>4592</v>
      </c>
      <c r="H1826">
        <v>31751</v>
      </c>
      <c r="I1826">
        <v>216</v>
      </c>
      <c r="J1826" t="s">
        <v>29</v>
      </c>
      <c r="K1826" t="s">
        <v>30</v>
      </c>
      <c r="L1826">
        <v>30000000</v>
      </c>
      <c r="M1826">
        <v>1997</v>
      </c>
      <c r="N1826">
        <v>6.6</v>
      </c>
      <c r="O1826">
        <v>-4921063</v>
      </c>
      <c r="S1826" t="s">
        <v>4593</v>
      </c>
      <c r="T1826">
        <v>93</v>
      </c>
      <c r="U1826">
        <v>5.4</v>
      </c>
      <c r="V1826">
        <v>5.4</v>
      </c>
      <c r="W1826">
        <v>7.8529999999999998</v>
      </c>
    </row>
    <row r="1827" spans="1:23" x14ac:dyDescent="0.3">
      <c r="A1827" t="s">
        <v>3877</v>
      </c>
      <c r="B1827">
        <v>97</v>
      </c>
      <c r="C1827">
        <v>105</v>
      </c>
      <c r="D1827">
        <v>2062066</v>
      </c>
      <c r="E1827" t="s">
        <v>116</v>
      </c>
      <c r="F1827" t="s">
        <v>1311</v>
      </c>
      <c r="G1827" t="s">
        <v>4594</v>
      </c>
      <c r="H1827">
        <v>11387</v>
      </c>
      <c r="I1827">
        <v>147</v>
      </c>
      <c r="J1827" t="s">
        <v>29</v>
      </c>
      <c r="K1827" t="s">
        <v>30</v>
      </c>
      <c r="L1827">
        <v>7000000</v>
      </c>
      <c r="M1827">
        <v>2002</v>
      </c>
      <c r="N1827">
        <v>6.6</v>
      </c>
      <c r="O1827">
        <v>-4937934</v>
      </c>
      <c r="S1827" t="s">
        <v>4595</v>
      </c>
      <c r="T1827">
        <v>92</v>
      </c>
      <c r="U1827">
        <v>5.4</v>
      </c>
      <c r="V1827">
        <v>5.4</v>
      </c>
      <c r="W1827">
        <v>7.8529999999999998</v>
      </c>
    </row>
    <row r="1828" spans="1:23" x14ac:dyDescent="0.3">
      <c r="A1828" t="s">
        <v>2543</v>
      </c>
      <c r="B1828">
        <v>43</v>
      </c>
      <c r="C1828">
        <v>145</v>
      </c>
      <c r="D1828">
        <v>5669081</v>
      </c>
      <c r="E1828" t="s">
        <v>575</v>
      </c>
      <c r="F1828" t="s">
        <v>4596</v>
      </c>
      <c r="G1828" t="s">
        <v>4597</v>
      </c>
      <c r="H1828">
        <v>3665</v>
      </c>
      <c r="I1828">
        <v>57</v>
      </c>
      <c r="J1828" t="s">
        <v>174</v>
      </c>
      <c r="K1828" t="s">
        <v>585</v>
      </c>
      <c r="L1828">
        <v>10818775</v>
      </c>
      <c r="M1828">
        <v>2012</v>
      </c>
      <c r="N1828">
        <v>6.6</v>
      </c>
      <c r="O1828">
        <v>-5149694</v>
      </c>
      <c r="S1828" t="s">
        <v>4598</v>
      </c>
      <c r="T1828">
        <v>92</v>
      </c>
      <c r="U1828">
        <v>5.4</v>
      </c>
      <c r="V1828">
        <v>5.4</v>
      </c>
      <c r="W1828">
        <v>7.8529999999999998</v>
      </c>
    </row>
    <row r="1829" spans="1:23" x14ac:dyDescent="0.3">
      <c r="A1829" t="s">
        <v>3836</v>
      </c>
      <c r="B1829">
        <v>222</v>
      </c>
      <c r="C1829">
        <v>85</v>
      </c>
      <c r="D1829">
        <v>27024</v>
      </c>
      <c r="E1829" t="s">
        <v>626</v>
      </c>
      <c r="F1829" t="s">
        <v>4599</v>
      </c>
      <c r="G1829" t="s">
        <v>4600</v>
      </c>
      <c r="H1829">
        <v>55597</v>
      </c>
      <c r="I1829">
        <v>148</v>
      </c>
      <c r="J1829" t="s">
        <v>174</v>
      </c>
      <c r="K1829" t="s">
        <v>408</v>
      </c>
      <c r="L1829">
        <v>5600000</v>
      </c>
      <c r="M1829">
        <v>2009</v>
      </c>
      <c r="N1829">
        <v>6.6</v>
      </c>
      <c r="O1829">
        <v>-5572976</v>
      </c>
      <c r="S1829" t="s">
        <v>4601</v>
      </c>
      <c r="T1829">
        <v>92</v>
      </c>
      <c r="U1829">
        <v>5.4</v>
      </c>
      <c r="V1829">
        <v>5.4</v>
      </c>
      <c r="W1829">
        <v>7.8529999999999998</v>
      </c>
    </row>
    <row r="1830" spans="1:23" x14ac:dyDescent="0.3">
      <c r="A1830" t="s">
        <v>4044</v>
      </c>
      <c r="B1830">
        <v>71</v>
      </c>
      <c r="C1830">
        <v>118</v>
      </c>
      <c r="D1830">
        <v>9059588</v>
      </c>
      <c r="E1830" t="s">
        <v>1915</v>
      </c>
      <c r="F1830" t="s">
        <v>4602</v>
      </c>
      <c r="G1830" t="s">
        <v>4603</v>
      </c>
      <c r="H1830">
        <v>17261</v>
      </c>
      <c r="I1830">
        <v>125</v>
      </c>
      <c r="J1830" t="s">
        <v>29</v>
      </c>
      <c r="K1830" t="s">
        <v>30</v>
      </c>
      <c r="L1830">
        <v>15000000</v>
      </c>
      <c r="M1830">
        <v>2002</v>
      </c>
      <c r="N1830">
        <v>6.6</v>
      </c>
      <c r="O1830">
        <v>-5940412</v>
      </c>
      <c r="S1830" t="s">
        <v>4595</v>
      </c>
      <c r="T1830">
        <v>92</v>
      </c>
      <c r="U1830">
        <v>5.4</v>
      </c>
      <c r="V1830">
        <v>5.4</v>
      </c>
      <c r="W1830">
        <v>7.8529999999999998</v>
      </c>
    </row>
    <row r="1831" spans="1:23" x14ac:dyDescent="0.3">
      <c r="A1831" t="s">
        <v>3446</v>
      </c>
      <c r="B1831">
        <v>34</v>
      </c>
      <c r="C1831">
        <v>94</v>
      </c>
      <c r="D1831">
        <v>13801755</v>
      </c>
      <c r="E1831" t="s">
        <v>1562</v>
      </c>
      <c r="F1831" t="s">
        <v>520</v>
      </c>
      <c r="G1831" t="s">
        <v>4604</v>
      </c>
      <c r="H1831">
        <v>23928</v>
      </c>
      <c r="I1831">
        <v>100</v>
      </c>
      <c r="J1831" t="s">
        <v>29</v>
      </c>
      <c r="K1831" t="s">
        <v>30</v>
      </c>
      <c r="L1831">
        <v>20000000</v>
      </c>
      <c r="M1831">
        <v>1997</v>
      </c>
      <c r="N1831">
        <v>6.6</v>
      </c>
      <c r="O1831">
        <v>-6198245</v>
      </c>
      <c r="S1831" t="s">
        <v>4605</v>
      </c>
      <c r="T1831">
        <v>90</v>
      </c>
      <c r="U1831">
        <v>5.4</v>
      </c>
      <c r="V1831">
        <v>5.4</v>
      </c>
      <c r="W1831">
        <v>7.8529999999999998</v>
      </c>
    </row>
    <row r="1832" spans="1:23" x14ac:dyDescent="0.3">
      <c r="A1832" t="s">
        <v>2066</v>
      </c>
      <c r="B1832">
        <v>49</v>
      </c>
      <c r="C1832">
        <v>104</v>
      </c>
      <c r="D1832">
        <v>1789892</v>
      </c>
      <c r="E1832" t="s">
        <v>338</v>
      </c>
      <c r="F1832" t="s">
        <v>683</v>
      </c>
      <c r="G1832" t="s">
        <v>4606</v>
      </c>
      <c r="H1832">
        <v>9494</v>
      </c>
      <c r="I1832">
        <v>109</v>
      </c>
      <c r="J1832" t="s">
        <v>29</v>
      </c>
      <c r="K1832" t="s">
        <v>227</v>
      </c>
      <c r="L1832">
        <v>8000000</v>
      </c>
      <c r="M1832">
        <v>1998</v>
      </c>
      <c r="N1832">
        <v>6.6</v>
      </c>
      <c r="O1832">
        <v>-6210108</v>
      </c>
      <c r="S1832" t="s">
        <v>4607</v>
      </c>
      <c r="T1832">
        <v>87</v>
      </c>
      <c r="U1832">
        <v>5.4</v>
      </c>
      <c r="V1832">
        <v>5.4</v>
      </c>
      <c r="W1832">
        <v>7.8529999999999998</v>
      </c>
    </row>
    <row r="1833" spans="1:23" x14ac:dyDescent="0.3">
      <c r="A1833" t="s">
        <v>1796</v>
      </c>
      <c r="B1833">
        <v>175</v>
      </c>
      <c r="C1833">
        <v>101</v>
      </c>
      <c r="D1833">
        <v>13650738</v>
      </c>
      <c r="E1833" t="s">
        <v>73</v>
      </c>
      <c r="F1833" t="s">
        <v>486</v>
      </c>
      <c r="G1833" t="s">
        <v>4608</v>
      </c>
      <c r="H1833">
        <v>61360</v>
      </c>
      <c r="I1833">
        <v>129</v>
      </c>
      <c r="J1833" t="s">
        <v>29</v>
      </c>
      <c r="K1833" t="s">
        <v>30</v>
      </c>
      <c r="L1833">
        <v>20000000</v>
      </c>
      <c r="M1833">
        <v>2015</v>
      </c>
      <c r="N1833">
        <v>6.6</v>
      </c>
      <c r="O1833">
        <v>-6349262</v>
      </c>
      <c r="S1833" t="s">
        <v>4609</v>
      </c>
      <c r="T1833">
        <v>87</v>
      </c>
      <c r="U1833">
        <v>5.4</v>
      </c>
      <c r="V1833">
        <v>5.4</v>
      </c>
      <c r="W1833">
        <v>7.8529999999999998</v>
      </c>
    </row>
    <row r="1834" spans="1:23" x14ac:dyDescent="0.3">
      <c r="A1834" t="s">
        <v>2594</v>
      </c>
      <c r="B1834">
        <v>259</v>
      </c>
      <c r="C1834">
        <v>106</v>
      </c>
      <c r="D1834">
        <v>3571735</v>
      </c>
      <c r="E1834" t="s">
        <v>1222</v>
      </c>
      <c r="F1834" t="s">
        <v>430</v>
      </c>
      <c r="G1834" t="s">
        <v>4610</v>
      </c>
      <c r="H1834">
        <v>39260</v>
      </c>
      <c r="I1834">
        <v>129</v>
      </c>
      <c r="J1834" t="s">
        <v>29</v>
      </c>
      <c r="K1834" t="s">
        <v>30</v>
      </c>
      <c r="L1834">
        <v>10000000</v>
      </c>
      <c r="M1834">
        <v>2010</v>
      </c>
      <c r="N1834">
        <v>6.6</v>
      </c>
      <c r="O1834">
        <v>-6428265</v>
      </c>
      <c r="S1834" t="s">
        <v>4611</v>
      </c>
      <c r="T1834">
        <v>86</v>
      </c>
      <c r="U1834">
        <v>5.4</v>
      </c>
      <c r="V1834">
        <v>5.4</v>
      </c>
      <c r="W1834">
        <v>7.8529999999999998</v>
      </c>
    </row>
    <row r="1835" spans="1:23" x14ac:dyDescent="0.3">
      <c r="A1835" t="s">
        <v>1830</v>
      </c>
      <c r="B1835">
        <v>119</v>
      </c>
      <c r="C1835">
        <v>125</v>
      </c>
      <c r="D1835">
        <v>13337299</v>
      </c>
      <c r="E1835" t="s">
        <v>2655</v>
      </c>
      <c r="F1835" t="s">
        <v>4612</v>
      </c>
      <c r="G1835" t="s">
        <v>4613</v>
      </c>
      <c r="H1835">
        <v>9649</v>
      </c>
      <c r="I1835">
        <v>226</v>
      </c>
      <c r="J1835" t="s">
        <v>29</v>
      </c>
      <c r="K1835" t="s">
        <v>30</v>
      </c>
      <c r="L1835">
        <v>20000000</v>
      </c>
      <c r="M1835">
        <v>2004</v>
      </c>
      <c r="N1835">
        <v>6.6</v>
      </c>
      <c r="O1835">
        <v>-6662701</v>
      </c>
      <c r="S1835" t="s">
        <v>4614</v>
      </c>
      <c r="T1835">
        <v>76</v>
      </c>
      <c r="U1835">
        <v>5.4</v>
      </c>
      <c r="V1835">
        <v>5.4</v>
      </c>
      <c r="W1835">
        <v>7.8529999999999998</v>
      </c>
    </row>
    <row r="1836" spans="1:23" x14ac:dyDescent="0.3">
      <c r="A1836" t="s">
        <v>2638</v>
      </c>
      <c r="B1836">
        <v>92</v>
      </c>
      <c r="C1836">
        <v>93</v>
      </c>
      <c r="D1836">
        <v>17718223</v>
      </c>
      <c r="E1836" t="s">
        <v>676</v>
      </c>
      <c r="F1836" t="s">
        <v>496</v>
      </c>
      <c r="G1836" t="s">
        <v>4615</v>
      </c>
      <c r="H1836">
        <v>162067</v>
      </c>
      <c r="I1836">
        <v>316</v>
      </c>
      <c r="J1836" t="s">
        <v>29</v>
      </c>
      <c r="K1836" t="s">
        <v>30</v>
      </c>
      <c r="L1836">
        <v>25000000</v>
      </c>
      <c r="M1836">
        <v>2004</v>
      </c>
      <c r="N1836">
        <v>6.6</v>
      </c>
      <c r="O1836">
        <v>-7281777</v>
      </c>
      <c r="S1836" t="s">
        <v>4616</v>
      </c>
      <c r="T1836">
        <v>72</v>
      </c>
      <c r="U1836">
        <v>5.4</v>
      </c>
      <c r="V1836">
        <v>5.4</v>
      </c>
      <c r="W1836">
        <v>7.8529999999999998</v>
      </c>
    </row>
    <row r="1837" spans="1:23" x14ac:dyDescent="0.3">
      <c r="A1837" t="s">
        <v>312</v>
      </c>
      <c r="B1837">
        <v>242</v>
      </c>
      <c r="C1837">
        <v>106</v>
      </c>
      <c r="D1837">
        <v>7556708</v>
      </c>
      <c r="E1837" t="s">
        <v>92</v>
      </c>
      <c r="F1837" t="s">
        <v>496</v>
      </c>
      <c r="G1837" t="s">
        <v>4617</v>
      </c>
      <c r="H1837">
        <v>30284</v>
      </c>
      <c r="I1837">
        <v>102</v>
      </c>
      <c r="J1837" t="s">
        <v>29</v>
      </c>
      <c r="K1837" t="s">
        <v>30</v>
      </c>
      <c r="L1837">
        <v>15000000</v>
      </c>
      <c r="M1837">
        <v>2012</v>
      </c>
      <c r="N1837">
        <v>6.6</v>
      </c>
      <c r="O1837">
        <v>-7443292</v>
      </c>
      <c r="S1837" t="s">
        <v>3463</v>
      </c>
      <c r="T1837">
        <v>103</v>
      </c>
      <c r="U1837">
        <v>5.25</v>
      </c>
      <c r="V1837">
        <v>5.4</v>
      </c>
      <c r="W1837">
        <v>7.8529999999999998</v>
      </c>
    </row>
    <row r="1838" spans="1:23" x14ac:dyDescent="0.3">
      <c r="A1838" t="s">
        <v>1909</v>
      </c>
      <c r="B1838">
        <v>112</v>
      </c>
      <c r="C1838">
        <v>107</v>
      </c>
      <c r="D1838">
        <v>21835784</v>
      </c>
      <c r="E1838" t="s">
        <v>699</v>
      </c>
      <c r="F1838" t="s">
        <v>4618</v>
      </c>
      <c r="G1838" t="s">
        <v>4619</v>
      </c>
      <c r="H1838">
        <v>58297</v>
      </c>
      <c r="I1838">
        <v>161</v>
      </c>
      <c r="J1838" t="s">
        <v>29</v>
      </c>
      <c r="K1838" t="s">
        <v>30</v>
      </c>
      <c r="L1838">
        <v>30000000</v>
      </c>
      <c r="M1838">
        <v>2005</v>
      </c>
      <c r="N1838">
        <v>6.6</v>
      </c>
      <c r="O1838">
        <v>-8164216</v>
      </c>
      <c r="S1838" t="s">
        <v>3463</v>
      </c>
      <c r="T1838">
        <v>103</v>
      </c>
      <c r="U1838">
        <v>5.25</v>
      </c>
      <c r="V1838">
        <v>5.4</v>
      </c>
      <c r="W1838">
        <v>7.8529999999999998</v>
      </c>
    </row>
    <row r="1839" spans="1:23" x14ac:dyDescent="0.3">
      <c r="A1839" t="s">
        <v>2617</v>
      </c>
      <c r="B1839">
        <v>30</v>
      </c>
      <c r="C1839">
        <v>100</v>
      </c>
      <c r="D1839">
        <v>3275585</v>
      </c>
      <c r="E1839" t="s">
        <v>39</v>
      </c>
      <c r="F1839" t="s">
        <v>1482</v>
      </c>
      <c r="G1839" t="s">
        <v>4620</v>
      </c>
      <c r="H1839">
        <v>10735</v>
      </c>
      <c r="I1839">
        <v>88</v>
      </c>
      <c r="J1839" t="s">
        <v>29</v>
      </c>
      <c r="K1839" t="s">
        <v>200</v>
      </c>
      <c r="L1839">
        <v>11500000</v>
      </c>
      <c r="M1839">
        <v>1993</v>
      </c>
      <c r="N1839">
        <v>6.6</v>
      </c>
      <c r="O1839">
        <v>-8224415</v>
      </c>
      <c r="S1839" t="s">
        <v>4621</v>
      </c>
      <c r="T1839">
        <v>94</v>
      </c>
      <c r="U1839">
        <v>5.8</v>
      </c>
      <c r="V1839">
        <v>5.4</v>
      </c>
      <c r="W1839">
        <v>7.8529999999999998</v>
      </c>
    </row>
    <row r="1840" spans="1:23" x14ac:dyDescent="0.3">
      <c r="A1840" t="s">
        <v>4013</v>
      </c>
      <c r="B1840">
        <v>95</v>
      </c>
      <c r="C1840">
        <v>112</v>
      </c>
      <c r="D1840">
        <v>26494611</v>
      </c>
      <c r="E1840" t="s">
        <v>4622</v>
      </c>
      <c r="F1840" t="s">
        <v>1802</v>
      </c>
      <c r="G1840" t="s">
        <v>4623</v>
      </c>
      <c r="H1840">
        <v>48621</v>
      </c>
      <c r="I1840">
        <v>239</v>
      </c>
      <c r="J1840" t="s">
        <v>29</v>
      </c>
      <c r="K1840" t="s">
        <v>30</v>
      </c>
      <c r="L1840">
        <v>35000000</v>
      </c>
      <c r="M1840">
        <v>1999</v>
      </c>
      <c r="N1840">
        <v>6.6</v>
      </c>
      <c r="O1840">
        <v>-8505389</v>
      </c>
      <c r="S1840" t="s">
        <v>4621</v>
      </c>
      <c r="T1840">
        <v>94</v>
      </c>
      <c r="U1840">
        <v>5.8</v>
      </c>
      <c r="V1840">
        <v>5.4</v>
      </c>
      <c r="W1840">
        <v>7.8529999999999998</v>
      </c>
    </row>
    <row r="1841" spans="1:23" x14ac:dyDescent="0.3">
      <c r="A1841" t="s">
        <v>3171</v>
      </c>
      <c r="B1841">
        <v>47</v>
      </c>
      <c r="C1841">
        <v>107</v>
      </c>
      <c r="D1841">
        <v>4741987</v>
      </c>
      <c r="E1841" t="s">
        <v>92</v>
      </c>
      <c r="F1841" t="s">
        <v>1367</v>
      </c>
      <c r="G1841" t="s">
        <v>4624</v>
      </c>
      <c r="H1841">
        <v>6782</v>
      </c>
      <c r="I1841">
        <v>114</v>
      </c>
      <c r="J1841" t="s">
        <v>29</v>
      </c>
      <c r="K1841" t="s">
        <v>30</v>
      </c>
      <c r="L1841">
        <v>14000000</v>
      </c>
      <c r="M1841">
        <v>1999</v>
      </c>
      <c r="N1841">
        <v>6.6</v>
      </c>
      <c r="O1841">
        <v>-9258013</v>
      </c>
      <c r="S1841" t="s">
        <v>4625</v>
      </c>
      <c r="T1841">
        <v>103.5</v>
      </c>
      <c r="U1841">
        <v>5.35</v>
      </c>
      <c r="V1841">
        <v>5.35</v>
      </c>
      <c r="W1841">
        <v>7.8529999999999998</v>
      </c>
    </row>
    <row r="1842" spans="1:23" x14ac:dyDescent="0.3">
      <c r="A1842" t="s">
        <v>481</v>
      </c>
      <c r="B1842">
        <v>156</v>
      </c>
      <c r="C1842">
        <v>102</v>
      </c>
      <c r="D1842">
        <v>12469811</v>
      </c>
      <c r="E1842" t="s">
        <v>73</v>
      </c>
      <c r="F1842" t="s">
        <v>1302</v>
      </c>
      <c r="G1842" t="s">
        <v>4626</v>
      </c>
      <c r="H1842">
        <v>69172</v>
      </c>
      <c r="I1842">
        <v>316</v>
      </c>
      <c r="J1842" t="s">
        <v>29</v>
      </c>
      <c r="K1842" t="s">
        <v>30</v>
      </c>
      <c r="L1842">
        <v>22000000</v>
      </c>
      <c r="M1842">
        <v>2005</v>
      </c>
      <c r="N1842">
        <v>6.6</v>
      </c>
      <c r="O1842">
        <v>-9530189</v>
      </c>
      <c r="S1842" t="s">
        <v>4625</v>
      </c>
      <c r="T1842">
        <v>103.5</v>
      </c>
      <c r="U1842">
        <v>5.35</v>
      </c>
      <c r="V1842">
        <v>5.35</v>
      </c>
      <c r="W1842">
        <v>7.8529999999999998</v>
      </c>
    </row>
    <row r="1843" spans="1:23" x14ac:dyDescent="0.3">
      <c r="A1843" t="s">
        <v>420</v>
      </c>
      <c r="B1843">
        <v>118</v>
      </c>
      <c r="C1843">
        <v>119</v>
      </c>
      <c r="D1843">
        <v>39778599</v>
      </c>
      <c r="E1843" t="s">
        <v>621</v>
      </c>
      <c r="F1843" t="s">
        <v>87</v>
      </c>
      <c r="G1843" t="s">
        <v>4627</v>
      </c>
      <c r="H1843">
        <v>176169</v>
      </c>
      <c r="I1843">
        <v>548</v>
      </c>
      <c r="J1843" t="s">
        <v>29</v>
      </c>
      <c r="K1843" t="s">
        <v>30</v>
      </c>
      <c r="L1843">
        <v>50000000</v>
      </c>
      <c r="M1843">
        <v>2000</v>
      </c>
      <c r="N1843">
        <v>6.6</v>
      </c>
      <c r="O1843">
        <v>-10221401</v>
      </c>
      <c r="S1843" t="s">
        <v>4628</v>
      </c>
      <c r="T1843">
        <v>97</v>
      </c>
      <c r="U1843">
        <v>5.35</v>
      </c>
      <c r="V1843">
        <v>5.35</v>
      </c>
      <c r="W1843">
        <v>7.8529999999999998</v>
      </c>
    </row>
    <row r="1844" spans="1:23" x14ac:dyDescent="0.3">
      <c r="A1844" t="s">
        <v>2145</v>
      </c>
      <c r="B1844">
        <v>141</v>
      </c>
      <c r="C1844">
        <v>127</v>
      </c>
      <c r="D1844">
        <v>129734803</v>
      </c>
      <c r="E1844" t="s">
        <v>1576</v>
      </c>
      <c r="F1844" t="s">
        <v>924</v>
      </c>
      <c r="G1844" t="s">
        <v>4629</v>
      </c>
      <c r="H1844">
        <v>127497</v>
      </c>
      <c r="I1844">
        <v>287</v>
      </c>
      <c r="J1844" t="s">
        <v>29</v>
      </c>
      <c r="K1844" t="s">
        <v>30</v>
      </c>
      <c r="L1844">
        <v>140000000</v>
      </c>
      <c r="M1844">
        <v>1998</v>
      </c>
      <c r="N1844">
        <v>6.6</v>
      </c>
      <c r="O1844">
        <v>-10265197</v>
      </c>
      <c r="S1844" t="s">
        <v>4628</v>
      </c>
      <c r="T1844">
        <v>97</v>
      </c>
      <c r="U1844">
        <v>5.35</v>
      </c>
      <c r="V1844">
        <v>5.35</v>
      </c>
      <c r="W1844">
        <v>7.8529999999999998</v>
      </c>
    </row>
    <row r="1845" spans="1:23" x14ac:dyDescent="0.3">
      <c r="A1845" t="s">
        <v>3326</v>
      </c>
      <c r="B1845">
        <v>32</v>
      </c>
      <c r="C1845">
        <v>140</v>
      </c>
      <c r="D1845">
        <v>24276500</v>
      </c>
      <c r="E1845" t="s">
        <v>116</v>
      </c>
      <c r="F1845" t="s">
        <v>4585</v>
      </c>
      <c r="G1845" t="s">
        <v>4630</v>
      </c>
      <c r="H1845">
        <v>17124</v>
      </c>
      <c r="I1845">
        <v>68</v>
      </c>
      <c r="J1845" t="s">
        <v>29</v>
      </c>
      <c r="K1845" t="s">
        <v>30</v>
      </c>
      <c r="L1845">
        <v>35000000</v>
      </c>
      <c r="M1845">
        <v>1992</v>
      </c>
      <c r="N1845">
        <v>6.6</v>
      </c>
      <c r="O1845">
        <v>-10723500</v>
      </c>
      <c r="S1845" t="s">
        <v>4631</v>
      </c>
      <c r="T1845">
        <v>91.5</v>
      </c>
      <c r="U1845">
        <v>5.35</v>
      </c>
      <c r="V1845">
        <v>5.35</v>
      </c>
      <c r="W1845">
        <v>7.8529999999999998</v>
      </c>
    </row>
    <row r="1846" spans="1:23" x14ac:dyDescent="0.3">
      <c r="A1846" t="s">
        <v>3669</v>
      </c>
      <c r="B1846">
        <v>252</v>
      </c>
      <c r="C1846">
        <v>93</v>
      </c>
      <c r="D1846">
        <v>29113588</v>
      </c>
      <c r="E1846" t="s">
        <v>1576</v>
      </c>
      <c r="F1846" t="s">
        <v>339</v>
      </c>
      <c r="G1846" t="s">
        <v>4632</v>
      </c>
      <c r="H1846">
        <v>117999</v>
      </c>
      <c r="I1846">
        <v>181</v>
      </c>
      <c r="J1846" t="s">
        <v>29</v>
      </c>
      <c r="K1846" t="s">
        <v>30</v>
      </c>
      <c r="L1846">
        <v>40000000</v>
      </c>
      <c r="M1846">
        <v>2011</v>
      </c>
      <c r="N1846">
        <v>6.6</v>
      </c>
      <c r="O1846">
        <v>-10886412</v>
      </c>
      <c r="S1846" t="s">
        <v>4631</v>
      </c>
      <c r="T1846">
        <v>91.5</v>
      </c>
      <c r="U1846">
        <v>5.35</v>
      </c>
      <c r="V1846">
        <v>5.35</v>
      </c>
      <c r="W1846">
        <v>7.8529999999999998</v>
      </c>
    </row>
    <row r="1847" spans="1:23" x14ac:dyDescent="0.3">
      <c r="A1847" t="s">
        <v>1938</v>
      </c>
      <c r="B1847">
        <v>242</v>
      </c>
      <c r="C1847">
        <v>102</v>
      </c>
      <c r="D1847">
        <v>2035566</v>
      </c>
      <c r="E1847" t="s">
        <v>4633</v>
      </c>
      <c r="F1847" t="s">
        <v>4634</v>
      </c>
      <c r="G1847" t="s">
        <v>4635</v>
      </c>
      <c r="H1847">
        <v>77305</v>
      </c>
      <c r="I1847">
        <v>162</v>
      </c>
      <c r="J1847" t="s">
        <v>29</v>
      </c>
      <c r="K1847" t="s">
        <v>241</v>
      </c>
      <c r="L1847">
        <v>13000000</v>
      </c>
      <c r="M1847">
        <v>2009</v>
      </c>
      <c r="N1847">
        <v>6.6</v>
      </c>
      <c r="O1847">
        <v>-10964434</v>
      </c>
      <c r="S1847" t="s">
        <v>3642</v>
      </c>
      <c r="T1847">
        <v>115</v>
      </c>
      <c r="U1847">
        <v>6.2</v>
      </c>
      <c r="V1847">
        <v>5.34</v>
      </c>
      <c r="W1847">
        <v>7.8529999999999998</v>
      </c>
    </row>
    <row r="1848" spans="1:23" x14ac:dyDescent="0.3">
      <c r="A1848" t="s">
        <v>539</v>
      </c>
      <c r="B1848">
        <v>109</v>
      </c>
      <c r="C1848">
        <v>112</v>
      </c>
      <c r="D1848">
        <v>4839383</v>
      </c>
      <c r="E1848" t="s">
        <v>289</v>
      </c>
      <c r="F1848" t="s">
        <v>539</v>
      </c>
      <c r="G1848" t="s">
        <v>4636</v>
      </c>
      <c r="H1848">
        <v>21613</v>
      </c>
      <c r="I1848">
        <v>148</v>
      </c>
      <c r="J1848" t="s">
        <v>29</v>
      </c>
      <c r="K1848" t="s">
        <v>30</v>
      </c>
      <c r="L1848">
        <v>16000000</v>
      </c>
      <c r="M1848">
        <v>2002</v>
      </c>
      <c r="N1848">
        <v>6.6</v>
      </c>
      <c r="O1848">
        <v>-11160617</v>
      </c>
      <c r="S1848" t="s">
        <v>3642</v>
      </c>
      <c r="T1848">
        <v>115</v>
      </c>
      <c r="U1848">
        <v>6.2</v>
      </c>
      <c r="V1848">
        <v>5.34</v>
      </c>
      <c r="W1848">
        <v>7.8529999999999998</v>
      </c>
    </row>
    <row r="1849" spans="1:23" x14ac:dyDescent="0.3">
      <c r="A1849" t="s">
        <v>2623</v>
      </c>
      <c r="B1849">
        <v>48</v>
      </c>
      <c r="C1849">
        <v>99</v>
      </c>
      <c r="D1849">
        <v>1227324</v>
      </c>
      <c r="E1849" t="s">
        <v>26</v>
      </c>
      <c r="F1849" t="s">
        <v>2969</v>
      </c>
      <c r="G1849" t="s">
        <v>4637</v>
      </c>
      <c r="H1849">
        <v>6921</v>
      </c>
      <c r="I1849">
        <v>48</v>
      </c>
      <c r="J1849" t="s">
        <v>29</v>
      </c>
      <c r="K1849" t="s">
        <v>30</v>
      </c>
      <c r="L1849">
        <v>12500000</v>
      </c>
      <c r="M1849">
        <v>1996</v>
      </c>
      <c r="N1849">
        <v>6.6</v>
      </c>
      <c r="O1849">
        <v>-11272676</v>
      </c>
      <c r="S1849" t="s">
        <v>4638</v>
      </c>
      <c r="T1849">
        <v>86</v>
      </c>
      <c r="U1849">
        <v>5.3</v>
      </c>
      <c r="V1849">
        <v>5.3</v>
      </c>
      <c r="W1849">
        <v>7.8529999999999998</v>
      </c>
    </row>
    <row r="1850" spans="1:23" x14ac:dyDescent="0.3">
      <c r="A1850" t="s">
        <v>2503</v>
      </c>
      <c r="B1850">
        <v>24</v>
      </c>
      <c r="C1850">
        <v>86</v>
      </c>
      <c r="D1850">
        <v>13751</v>
      </c>
      <c r="E1850" t="s">
        <v>228</v>
      </c>
      <c r="F1850" t="s">
        <v>4639</v>
      </c>
      <c r="G1850" t="s">
        <v>4640</v>
      </c>
      <c r="H1850">
        <v>813</v>
      </c>
      <c r="I1850">
        <v>6</v>
      </c>
      <c r="J1850" t="s">
        <v>29</v>
      </c>
      <c r="K1850" t="s">
        <v>581</v>
      </c>
      <c r="L1850">
        <v>11400000</v>
      </c>
      <c r="M1850">
        <v>2006</v>
      </c>
      <c r="N1850">
        <v>6.6</v>
      </c>
      <c r="O1850">
        <v>-11386249</v>
      </c>
      <c r="S1850" t="s">
        <v>4641</v>
      </c>
      <c r="T1850">
        <v>114</v>
      </c>
      <c r="U1850">
        <v>5.3</v>
      </c>
      <c r="V1850">
        <v>5.3</v>
      </c>
      <c r="W1850">
        <v>7.8529999999999998</v>
      </c>
    </row>
    <row r="1851" spans="1:23" x14ac:dyDescent="0.3">
      <c r="A1851" t="s">
        <v>2657</v>
      </c>
      <c r="B1851">
        <v>399</v>
      </c>
      <c r="C1851">
        <v>88</v>
      </c>
      <c r="D1851">
        <v>1024175</v>
      </c>
      <c r="E1851" t="s">
        <v>4642</v>
      </c>
      <c r="F1851" t="s">
        <v>4643</v>
      </c>
      <c r="G1851" t="s">
        <v>4644</v>
      </c>
      <c r="H1851">
        <v>82331</v>
      </c>
      <c r="I1851">
        <v>297</v>
      </c>
      <c r="J1851" t="s">
        <v>29</v>
      </c>
      <c r="K1851" t="s">
        <v>200</v>
      </c>
      <c r="L1851">
        <v>13000000</v>
      </c>
      <c r="M1851">
        <v>2011</v>
      </c>
      <c r="N1851">
        <v>6.6</v>
      </c>
      <c r="O1851">
        <v>-11975825</v>
      </c>
      <c r="S1851" t="s">
        <v>4645</v>
      </c>
      <c r="T1851">
        <v>110</v>
      </c>
      <c r="U1851">
        <v>5.3</v>
      </c>
      <c r="V1851">
        <v>5.3</v>
      </c>
      <c r="W1851">
        <v>7.8529999999999998</v>
      </c>
    </row>
    <row r="1852" spans="1:23" x14ac:dyDescent="0.3">
      <c r="A1852" t="s">
        <v>2540</v>
      </c>
      <c r="B1852">
        <v>27</v>
      </c>
      <c r="C1852">
        <v>225</v>
      </c>
      <c r="D1852">
        <v>8000000</v>
      </c>
      <c r="E1852" t="s">
        <v>60</v>
      </c>
      <c r="F1852" t="s">
        <v>2902</v>
      </c>
      <c r="G1852" t="s">
        <v>4646</v>
      </c>
      <c r="H1852">
        <v>6484</v>
      </c>
      <c r="I1852">
        <v>100</v>
      </c>
      <c r="J1852" t="s">
        <v>29</v>
      </c>
      <c r="K1852" t="s">
        <v>30</v>
      </c>
      <c r="L1852">
        <v>20000000</v>
      </c>
      <c r="M1852">
        <v>1965</v>
      </c>
      <c r="N1852">
        <v>6.6</v>
      </c>
      <c r="O1852">
        <v>-12000000</v>
      </c>
      <c r="S1852" t="s">
        <v>4647</v>
      </c>
      <c r="T1852">
        <v>109</v>
      </c>
      <c r="U1852">
        <v>5.3</v>
      </c>
      <c r="V1852">
        <v>5.3</v>
      </c>
      <c r="W1852">
        <v>7.8529999999999998</v>
      </c>
    </row>
    <row r="1853" spans="1:23" x14ac:dyDescent="0.3">
      <c r="A1853" t="s">
        <v>720</v>
      </c>
      <c r="B1853">
        <v>144</v>
      </c>
      <c r="C1853">
        <v>177</v>
      </c>
      <c r="D1853">
        <v>27400000</v>
      </c>
      <c r="E1853" t="s">
        <v>248</v>
      </c>
      <c r="F1853" t="s">
        <v>1696</v>
      </c>
      <c r="G1853" t="s">
        <v>4648</v>
      </c>
      <c r="H1853">
        <v>97087</v>
      </c>
      <c r="I1853">
        <v>569</v>
      </c>
      <c r="J1853" t="s">
        <v>29</v>
      </c>
      <c r="K1853" t="s">
        <v>30</v>
      </c>
      <c r="L1853">
        <v>40000000</v>
      </c>
      <c r="M1853">
        <v>1984</v>
      </c>
      <c r="N1853">
        <v>6.6</v>
      </c>
      <c r="O1853">
        <v>-12600000</v>
      </c>
      <c r="S1853" t="s">
        <v>4649</v>
      </c>
      <c r="T1853">
        <v>105</v>
      </c>
      <c r="U1853">
        <v>5.3</v>
      </c>
      <c r="V1853">
        <v>5.3</v>
      </c>
      <c r="W1853">
        <v>7.8529999999999998</v>
      </c>
    </row>
    <row r="1854" spans="1:23" x14ac:dyDescent="0.3">
      <c r="A1854" t="s">
        <v>1560</v>
      </c>
      <c r="B1854">
        <v>208</v>
      </c>
      <c r="C1854">
        <v>122</v>
      </c>
      <c r="D1854">
        <v>2428883</v>
      </c>
      <c r="E1854" t="s">
        <v>202</v>
      </c>
      <c r="F1854" t="s">
        <v>4650</v>
      </c>
      <c r="G1854" t="s">
        <v>4651</v>
      </c>
      <c r="H1854">
        <v>21370</v>
      </c>
      <c r="I1854">
        <v>132</v>
      </c>
      <c r="J1854" t="s">
        <v>29</v>
      </c>
      <c r="K1854" t="s">
        <v>30</v>
      </c>
      <c r="L1854">
        <v>16000000</v>
      </c>
      <c r="M1854">
        <v>2014</v>
      </c>
      <c r="N1854">
        <v>6.6</v>
      </c>
      <c r="O1854">
        <v>-13571117</v>
      </c>
      <c r="S1854" t="s">
        <v>4652</v>
      </c>
      <c r="T1854">
        <v>104</v>
      </c>
      <c r="U1854">
        <v>5.3</v>
      </c>
      <c r="V1854">
        <v>5.3</v>
      </c>
      <c r="W1854">
        <v>7.8529999999999998</v>
      </c>
    </row>
    <row r="1855" spans="1:23" x14ac:dyDescent="0.3">
      <c r="A1855" t="s">
        <v>2282</v>
      </c>
      <c r="B1855">
        <v>230</v>
      </c>
      <c r="C1855">
        <v>120</v>
      </c>
      <c r="D1855">
        <v>1984743</v>
      </c>
      <c r="E1855" t="s">
        <v>588</v>
      </c>
      <c r="F1855" t="s">
        <v>1465</v>
      </c>
      <c r="G1855" t="s">
        <v>4653</v>
      </c>
      <c r="H1855">
        <v>20616</v>
      </c>
      <c r="I1855">
        <v>70</v>
      </c>
      <c r="J1855" t="s">
        <v>29</v>
      </c>
      <c r="K1855" t="s">
        <v>30</v>
      </c>
      <c r="L1855">
        <v>16000000</v>
      </c>
      <c r="M1855">
        <v>2013</v>
      </c>
      <c r="N1855">
        <v>6.6</v>
      </c>
      <c r="O1855">
        <v>-14015257</v>
      </c>
      <c r="S1855" t="s">
        <v>4654</v>
      </c>
      <c r="T1855">
        <v>101</v>
      </c>
      <c r="U1855">
        <v>5.5</v>
      </c>
      <c r="V1855">
        <v>5.3</v>
      </c>
      <c r="W1855">
        <v>7.8529999999999998</v>
      </c>
    </row>
    <row r="1856" spans="1:23" x14ac:dyDescent="0.3">
      <c r="A1856" t="s">
        <v>134</v>
      </c>
      <c r="B1856">
        <v>209</v>
      </c>
      <c r="C1856">
        <v>129</v>
      </c>
      <c r="D1856">
        <v>65948711</v>
      </c>
      <c r="E1856" t="s">
        <v>217</v>
      </c>
      <c r="F1856" t="s">
        <v>837</v>
      </c>
      <c r="G1856" t="s">
        <v>4655</v>
      </c>
      <c r="H1856">
        <v>86422</v>
      </c>
      <c r="I1856">
        <v>363</v>
      </c>
      <c r="J1856" t="s">
        <v>29</v>
      </c>
      <c r="K1856" t="s">
        <v>30</v>
      </c>
      <c r="L1856">
        <v>80000000</v>
      </c>
      <c r="M1856">
        <v>2004</v>
      </c>
      <c r="N1856">
        <v>6.6</v>
      </c>
      <c r="O1856">
        <v>-14051289</v>
      </c>
      <c r="S1856" t="s">
        <v>4654</v>
      </c>
      <c r="T1856">
        <v>101</v>
      </c>
      <c r="U1856">
        <v>5.5</v>
      </c>
      <c r="V1856">
        <v>5.3</v>
      </c>
      <c r="W1856">
        <v>7.8529999999999998</v>
      </c>
    </row>
    <row r="1857" spans="1:23" x14ac:dyDescent="0.3">
      <c r="A1857" t="s">
        <v>2272</v>
      </c>
      <c r="B1857">
        <v>131</v>
      </c>
      <c r="C1857">
        <v>83</v>
      </c>
      <c r="D1857">
        <v>90646554</v>
      </c>
      <c r="E1857" t="s">
        <v>316</v>
      </c>
      <c r="F1857" t="s">
        <v>503</v>
      </c>
      <c r="G1857" t="s">
        <v>4656</v>
      </c>
      <c r="H1857">
        <v>124641</v>
      </c>
      <c r="I1857">
        <v>289</v>
      </c>
      <c r="J1857" t="s">
        <v>29</v>
      </c>
      <c r="K1857" t="s">
        <v>30</v>
      </c>
      <c r="L1857">
        <v>105000000</v>
      </c>
      <c r="M1857">
        <v>1998</v>
      </c>
      <c r="N1857">
        <v>6.6</v>
      </c>
      <c r="O1857">
        <v>-14353446</v>
      </c>
      <c r="S1857" t="s">
        <v>4657</v>
      </c>
      <c r="T1857">
        <v>100</v>
      </c>
      <c r="U1857">
        <v>5.3</v>
      </c>
      <c r="V1857">
        <v>5.3</v>
      </c>
      <c r="W1857">
        <v>7.8529999999999998</v>
      </c>
    </row>
    <row r="1858" spans="1:23" x14ac:dyDescent="0.3">
      <c r="A1858" t="s">
        <v>2145</v>
      </c>
      <c r="B1858">
        <v>199</v>
      </c>
      <c r="C1858">
        <v>102</v>
      </c>
      <c r="D1858">
        <v>36883539</v>
      </c>
      <c r="E1858" t="s">
        <v>39</v>
      </c>
      <c r="F1858" t="s">
        <v>55</v>
      </c>
      <c r="G1858" t="s">
        <v>4658</v>
      </c>
      <c r="H1858">
        <v>112769</v>
      </c>
      <c r="I1858">
        <v>305</v>
      </c>
      <c r="J1858" t="s">
        <v>29</v>
      </c>
      <c r="K1858" t="s">
        <v>227</v>
      </c>
      <c r="L1858">
        <v>52000000</v>
      </c>
      <c r="M1858">
        <v>2006</v>
      </c>
      <c r="N1858">
        <v>6.6</v>
      </c>
      <c r="O1858">
        <v>-15116461</v>
      </c>
      <c r="S1858" t="s">
        <v>4659</v>
      </c>
      <c r="T1858">
        <v>98</v>
      </c>
      <c r="U1858">
        <v>5.3</v>
      </c>
      <c r="V1858">
        <v>5.3</v>
      </c>
      <c r="W1858">
        <v>7.8529999999999998</v>
      </c>
    </row>
    <row r="1859" spans="1:23" x14ac:dyDescent="0.3">
      <c r="A1859" t="s">
        <v>2636</v>
      </c>
      <c r="B1859">
        <v>40</v>
      </c>
      <c r="C1859">
        <v>94</v>
      </c>
      <c r="D1859">
        <v>81525</v>
      </c>
      <c r="E1859" t="s">
        <v>3713</v>
      </c>
      <c r="F1859" t="s">
        <v>4660</v>
      </c>
      <c r="G1859" t="s">
        <v>4661</v>
      </c>
      <c r="H1859">
        <v>29392</v>
      </c>
      <c r="I1859">
        <v>91</v>
      </c>
      <c r="J1859" t="s">
        <v>90</v>
      </c>
      <c r="K1859" t="s">
        <v>241</v>
      </c>
      <c r="L1859">
        <v>15300000</v>
      </c>
      <c r="M1859">
        <v>2001</v>
      </c>
      <c r="N1859">
        <v>6.6</v>
      </c>
      <c r="O1859">
        <v>-15218475</v>
      </c>
      <c r="S1859" t="s">
        <v>4662</v>
      </c>
      <c r="T1859">
        <v>98</v>
      </c>
      <c r="U1859">
        <v>5.3</v>
      </c>
      <c r="V1859">
        <v>5.3</v>
      </c>
      <c r="W1859">
        <v>7.8529999999999998</v>
      </c>
    </row>
    <row r="1860" spans="1:23" x14ac:dyDescent="0.3">
      <c r="A1860" t="s">
        <v>2574</v>
      </c>
      <c r="B1860">
        <v>152</v>
      </c>
      <c r="C1860">
        <v>113</v>
      </c>
      <c r="D1860">
        <v>34636443</v>
      </c>
      <c r="E1860" t="s">
        <v>1536</v>
      </c>
      <c r="F1860" t="s">
        <v>4206</v>
      </c>
      <c r="G1860" t="s">
        <v>4663</v>
      </c>
      <c r="H1860">
        <v>93790</v>
      </c>
      <c r="I1860">
        <v>288</v>
      </c>
      <c r="J1860" t="s">
        <v>29</v>
      </c>
      <c r="K1860" t="s">
        <v>30</v>
      </c>
      <c r="L1860">
        <v>52000000</v>
      </c>
      <c r="M1860">
        <v>2005</v>
      </c>
      <c r="N1860">
        <v>6.6</v>
      </c>
      <c r="O1860">
        <v>-17363557</v>
      </c>
      <c r="S1860" t="s">
        <v>4664</v>
      </c>
      <c r="T1860">
        <v>98</v>
      </c>
      <c r="U1860">
        <v>5.3</v>
      </c>
      <c r="V1860">
        <v>5.3</v>
      </c>
      <c r="W1860">
        <v>7.8529999999999998</v>
      </c>
    </row>
    <row r="1861" spans="1:23" x14ac:dyDescent="0.3">
      <c r="A1861" t="s">
        <v>3082</v>
      </c>
      <c r="B1861">
        <v>198</v>
      </c>
      <c r="C1861">
        <v>107</v>
      </c>
      <c r="D1861">
        <v>71148699</v>
      </c>
      <c r="E1861" t="s">
        <v>1674</v>
      </c>
      <c r="F1861" t="s">
        <v>3136</v>
      </c>
      <c r="G1861" t="s">
        <v>4665</v>
      </c>
      <c r="H1861">
        <v>68935</v>
      </c>
      <c r="I1861">
        <v>125</v>
      </c>
      <c r="J1861" t="s">
        <v>29</v>
      </c>
      <c r="K1861" t="s">
        <v>30</v>
      </c>
      <c r="L1861">
        <v>90000000</v>
      </c>
      <c r="M1861">
        <v>2008</v>
      </c>
      <c r="N1861">
        <v>6.6</v>
      </c>
      <c r="O1861">
        <v>-18851301</v>
      </c>
      <c r="S1861" t="s">
        <v>4666</v>
      </c>
      <c r="T1861">
        <v>97</v>
      </c>
      <c r="U1861">
        <v>5.3</v>
      </c>
      <c r="V1861">
        <v>5.3</v>
      </c>
      <c r="W1861">
        <v>7.8529999999999998</v>
      </c>
    </row>
    <row r="1862" spans="1:23" x14ac:dyDescent="0.3">
      <c r="A1862" t="s">
        <v>1473</v>
      </c>
      <c r="B1862">
        <v>105</v>
      </c>
      <c r="C1862">
        <v>109</v>
      </c>
      <c r="D1862">
        <v>3517797</v>
      </c>
      <c r="E1862" t="s">
        <v>747</v>
      </c>
      <c r="F1862" t="s">
        <v>2431</v>
      </c>
      <c r="G1862" t="s">
        <v>4667</v>
      </c>
      <c r="H1862">
        <v>9004</v>
      </c>
      <c r="I1862">
        <v>103</v>
      </c>
      <c r="J1862" t="s">
        <v>29</v>
      </c>
      <c r="K1862" t="s">
        <v>241</v>
      </c>
      <c r="L1862">
        <v>25000000</v>
      </c>
      <c r="M1862">
        <v>2002</v>
      </c>
      <c r="N1862">
        <v>6.6</v>
      </c>
      <c r="O1862">
        <v>-21482203</v>
      </c>
      <c r="S1862" t="s">
        <v>4668</v>
      </c>
      <c r="T1862">
        <v>97</v>
      </c>
      <c r="U1862">
        <v>5.3</v>
      </c>
      <c r="V1862">
        <v>5.3</v>
      </c>
      <c r="W1862">
        <v>7.8529999999999998</v>
      </c>
    </row>
    <row r="1863" spans="1:23" x14ac:dyDescent="0.3">
      <c r="A1863" t="s">
        <v>119</v>
      </c>
      <c r="B1863">
        <v>229</v>
      </c>
      <c r="C1863">
        <v>121</v>
      </c>
      <c r="D1863">
        <v>3073392</v>
      </c>
      <c r="E1863" t="s">
        <v>217</v>
      </c>
      <c r="F1863" t="s">
        <v>4669</v>
      </c>
      <c r="G1863" t="s">
        <v>4670</v>
      </c>
      <c r="H1863">
        <v>59462</v>
      </c>
      <c r="I1863">
        <v>300</v>
      </c>
      <c r="J1863" t="s">
        <v>29</v>
      </c>
      <c r="K1863" t="s">
        <v>442</v>
      </c>
      <c r="L1863">
        <v>25000000</v>
      </c>
      <c r="M1863">
        <v>2008</v>
      </c>
      <c r="N1863">
        <v>6.6</v>
      </c>
      <c r="O1863">
        <v>-21926608</v>
      </c>
      <c r="S1863" t="s">
        <v>4666</v>
      </c>
      <c r="T1863">
        <v>97</v>
      </c>
      <c r="U1863">
        <v>5.3</v>
      </c>
      <c r="V1863">
        <v>5.3</v>
      </c>
      <c r="W1863">
        <v>7.8529999999999998</v>
      </c>
    </row>
    <row r="1864" spans="1:23" x14ac:dyDescent="0.3">
      <c r="A1864" t="s">
        <v>671</v>
      </c>
      <c r="B1864">
        <v>476</v>
      </c>
      <c r="C1864">
        <v>109</v>
      </c>
      <c r="D1864">
        <v>93050117</v>
      </c>
      <c r="E1864" t="s">
        <v>1449</v>
      </c>
      <c r="F1864" t="s">
        <v>496</v>
      </c>
      <c r="G1864" t="s">
        <v>4671</v>
      </c>
      <c r="H1864">
        <v>338087</v>
      </c>
      <c r="I1864">
        <v>814</v>
      </c>
      <c r="J1864" t="s">
        <v>29</v>
      </c>
      <c r="K1864" t="s">
        <v>30</v>
      </c>
      <c r="L1864">
        <v>115000000</v>
      </c>
      <c r="M1864">
        <v>2013</v>
      </c>
      <c r="N1864">
        <v>6.6</v>
      </c>
      <c r="O1864">
        <v>-21949883</v>
      </c>
      <c r="S1864" t="s">
        <v>4672</v>
      </c>
      <c r="T1864">
        <v>96</v>
      </c>
      <c r="U1864">
        <v>5.3</v>
      </c>
      <c r="V1864">
        <v>5.3</v>
      </c>
      <c r="W1864">
        <v>7.8529999999999998</v>
      </c>
    </row>
    <row r="1865" spans="1:23" x14ac:dyDescent="0.3">
      <c r="A1865" t="s">
        <v>2609</v>
      </c>
      <c r="B1865">
        <v>258</v>
      </c>
      <c r="C1865">
        <v>102</v>
      </c>
      <c r="D1865">
        <v>18600911</v>
      </c>
      <c r="E1865" t="s">
        <v>1576</v>
      </c>
      <c r="F1865" t="s">
        <v>4673</v>
      </c>
      <c r="G1865" t="s">
        <v>4674</v>
      </c>
      <c r="H1865">
        <v>125198</v>
      </c>
      <c r="I1865">
        <v>153</v>
      </c>
      <c r="J1865" t="s">
        <v>29</v>
      </c>
      <c r="K1865" t="s">
        <v>30</v>
      </c>
      <c r="L1865">
        <v>42000000</v>
      </c>
      <c r="M1865">
        <v>2012</v>
      </c>
      <c r="N1865">
        <v>6.6</v>
      </c>
      <c r="O1865">
        <v>-23399089</v>
      </c>
      <c r="S1865" t="s">
        <v>4675</v>
      </c>
      <c r="T1865">
        <v>96</v>
      </c>
      <c r="U1865">
        <v>5.3</v>
      </c>
      <c r="V1865">
        <v>5.3</v>
      </c>
      <c r="W1865">
        <v>7.8529999999999998</v>
      </c>
    </row>
    <row r="1866" spans="1:23" x14ac:dyDescent="0.3">
      <c r="A1866" t="s">
        <v>3114</v>
      </c>
      <c r="B1866">
        <v>236</v>
      </c>
      <c r="C1866">
        <v>114</v>
      </c>
      <c r="D1866">
        <v>26442251</v>
      </c>
      <c r="E1866" t="s">
        <v>39</v>
      </c>
      <c r="F1866" t="s">
        <v>61</v>
      </c>
      <c r="G1866" t="s">
        <v>4676</v>
      </c>
      <c r="H1866">
        <v>76010</v>
      </c>
      <c r="I1866">
        <v>205</v>
      </c>
      <c r="J1866" t="s">
        <v>29</v>
      </c>
      <c r="K1866" t="s">
        <v>30</v>
      </c>
      <c r="L1866">
        <v>50000000</v>
      </c>
      <c r="M1866">
        <v>2015</v>
      </c>
      <c r="N1866">
        <v>6.6</v>
      </c>
      <c r="O1866">
        <v>-23557749</v>
      </c>
      <c r="S1866" t="s">
        <v>4677</v>
      </c>
      <c r="T1866">
        <v>95</v>
      </c>
      <c r="U1866">
        <v>5.3</v>
      </c>
      <c r="V1866">
        <v>5.3</v>
      </c>
      <c r="W1866">
        <v>7.8529999999999998</v>
      </c>
    </row>
    <row r="1867" spans="1:23" x14ac:dyDescent="0.3">
      <c r="A1867" t="s">
        <v>1229</v>
      </c>
      <c r="B1867">
        <v>89</v>
      </c>
      <c r="C1867">
        <v>142</v>
      </c>
      <c r="D1867">
        <v>43426961</v>
      </c>
      <c r="E1867" t="s">
        <v>2017</v>
      </c>
      <c r="F1867" t="s">
        <v>55</v>
      </c>
      <c r="G1867" t="s">
        <v>4678</v>
      </c>
      <c r="H1867">
        <v>93494</v>
      </c>
      <c r="I1867">
        <v>394</v>
      </c>
      <c r="J1867" t="s">
        <v>29</v>
      </c>
      <c r="K1867" t="s">
        <v>30</v>
      </c>
      <c r="L1867">
        <v>70000000</v>
      </c>
      <c r="M1867">
        <v>2003</v>
      </c>
      <c r="N1867">
        <v>6.6</v>
      </c>
      <c r="O1867">
        <v>-26573039</v>
      </c>
      <c r="S1867" t="s">
        <v>4679</v>
      </c>
      <c r="T1867">
        <v>95</v>
      </c>
      <c r="U1867">
        <v>5.3</v>
      </c>
      <c r="V1867">
        <v>5.3</v>
      </c>
      <c r="W1867">
        <v>7.8529999999999998</v>
      </c>
    </row>
    <row r="1868" spans="1:23" x14ac:dyDescent="0.3">
      <c r="A1868" t="s">
        <v>190</v>
      </c>
      <c r="B1868">
        <v>37</v>
      </c>
      <c r="C1868">
        <v>129</v>
      </c>
      <c r="D1868">
        <v>10300000</v>
      </c>
      <c r="E1868" t="s">
        <v>529</v>
      </c>
      <c r="F1868" t="s">
        <v>1167</v>
      </c>
      <c r="G1868" t="s">
        <v>4680</v>
      </c>
      <c r="H1868">
        <v>17859</v>
      </c>
      <c r="I1868">
        <v>89</v>
      </c>
      <c r="J1868" t="s">
        <v>29</v>
      </c>
      <c r="K1868" t="s">
        <v>30</v>
      </c>
      <c r="L1868">
        <v>38000000</v>
      </c>
      <c r="M1868">
        <v>1996</v>
      </c>
      <c r="N1868">
        <v>6.6</v>
      </c>
      <c r="O1868">
        <v>-27700000</v>
      </c>
      <c r="S1868" t="s">
        <v>4681</v>
      </c>
      <c r="T1868">
        <v>95</v>
      </c>
      <c r="U1868">
        <v>5.3</v>
      </c>
      <c r="V1868">
        <v>5.3</v>
      </c>
      <c r="W1868">
        <v>7.8529999999999998</v>
      </c>
    </row>
    <row r="1869" spans="1:23" x14ac:dyDescent="0.3">
      <c r="A1869" t="s">
        <v>3659</v>
      </c>
      <c r="B1869">
        <v>206</v>
      </c>
      <c r="C1869">
        <v>104</v>
      </c>
      <c r="D1869">
        <v>25040293</v>
      </c>
      <c r="E1869" t="s">
        <v>309</v>
      </c>
      <c r="F1869" t="s">
        <v>924</v>
      </c>
      <c r="G1869" t="s">
        <v>4682</v>
      </c>
      <c r="H1869">
        <v>88049</v>
      </c>
      <c r="I1869">
        <v>279</v>
      </c>
      <c r="J1869" t="s">
        <v>29</v>
      </c>
      <c r="K1869" t="s">
        <v>30</v>
      </c>
      <c r="L1869">
        <v>55000000</v>
      </c>
      <c r="M1869">
        <v>2008</v>
      </c>
      <c r="N1869">
        <v>6.6</v>
      </c>
      <c r="O1869">
        <v>-29959707</v>
      </c>
      <c r="S1869" t="s">
        <v>4683</v>
      </c>
      <c r="T1869">
        <v>94</v>
      </c>
      <c r="U1869">
        <v>5.3</v>
      </c>
      <c r="V1869">
        <v>5.3</v>
      </c>
      <c r="W1869">
        <v>7.8529999999999998</v>
      </c>
    </row>
    <row r="1870" spans="1:23" x14ac:dyDescent="0.3">
      <c r="A1870" t="s">
        <v>714</v>
      </c>
      <c r="B1870">
        <v>258</v>
      </c>
      <c r="C1870">
        <v>117</v>
      </c>
      <c r="D1870">
        <v>43290977</v>
      </c>
      <c r="E1870" t="s">
        <v>140</v>
      </c>
      <c r="F1870" t="s">
        <v>4488</v>
      </c>
      <c r="G1870" t="s">
        <v>4684</v>
      </c>
      <c r="H1870">
        <v>75201</v>
      </c>
      <c r="I1870">
        <v>256</v>
      </c>
      <c r="J1870" t="s">
        <v>29</v>
      </c>
      <c r="K1870" t="s">
        <v>200</v>
      </c>
      <c r="L1870">
        <v>80000000</v>
      </c>
      <c r="M1870">
        <v>2010</v>
      </c>
      <c r="N1870">
        <v>6.6</v>
      </c>
      <c r="O1870">
        <v>-36709023</v>
      </c>
      <c r="S1870" t="s">
        <v>4685</v>
      </c>
      <c r="T1870">
        <v>94</v>
      </c>
      <c r="U1870">
        <v>5.3</v>
      </c>
      <c r="V1870">
        <v>5.3</v>
      </c>
      <c r="W1870">
        <v>7.8529999999999998</v>
      </c>
    </row>
    <row r="1871" spans="1:23" x14ac:dyDescent="0.3">
      <c r="A1871" t="s">
        <v>2493</v>
      </c>
      <c r="B1871">
        <v>293</v>
      </c>
      <c r="C1871">
        <v>112</v>
      </c>
      <c r="D1871">
        <v>6105175</v>
      </c>
      <c r="E1871" t="s">
        <v>676</v>
      </c>
      <c r="F1871" t="s">
        <v>1450</v>
      </c>
      <c r="G1871" t="s">
        <v>4686</v>
      </c>
      <c r="H1871">
        <v>247020</v>
      </c>
      <c r="I1871">
        <v>835</v>
      </c>
      <c r="J1871" t="s">
        <v>29</v>
      </c>
      <c r="K1871" t="s">
        <v>30</v>
      </c>
      <c r="L1871">
        <v>44000000</v>
      </c>
      <c r="M1871">
        <v>2014</v>
      </c>
      <c r="N1871">
        <v>6.6</v>
      </c>
      <c r="O1871">
        <v>-37894825</v>
      </c>
      <c r="S1871" t="s">
        <v>4687</v>
      </c>
      <c r="T1871">
        <v>93</v>
      </c>
      <c r="U1871">
        <v>5.3</v>
      </c>
      <c r="V1871">
        <v>5.3</v>
      </c>
      <c r="W1871">
        <v>7.8529999999999998</v>
      </c>
    </row>
    <row r="1872" spans="1:23" x14ac:dyDescent="0.3">
      <c r="A1872" t="s">
        <v>2571</v>
      </c>
      <c r="B1872">
        <v>40</v>
      </c>
      <c r="C1872">
        <v>212</v>
      </c>
      <c r="D1872">
        <v>25052000</v>
      </c>
      <c r="E1872" t="s">
        <v>4688</v>
      </c>
      <c r="F1872" t="s">
        <v>902</v>
      </c>
      <c r="G1872" t="s">
        <v>4689</v>
      </c>
      <c r="H1872">
        <v>35314</v>
      </c>
      <c r="I1872">
        <v>145</v>
      </c>
      <c r="J1872" t="s">
        <v>29</v>
      </c>
      <c r="K1872" t="s">
        <v>30</v>
      </c>
      <c r="L1872">
        <v>63000000</v>
      </c>
      <c r="M1872">
        <v>1994</v>
      </c>
      <c r="N1872">
        <v>6.6</v>
      </c>
      <c r="O1872">
        <v>-37948000</v>
      </c>
      <c r="S1872" t="s">
        <v>4690</v>
      </c>
      <c r="T1872">
        <v>93</v>
      </c>
      <c r="U1872">
        <v>5.3</v>
      </c>
      <c r="V1872">
        <v>5.3</v>
      </c>
      <c r="W1872">
        <v>7.8529999999999998</v>
      </c>
    </row>
    <row r="1873" spans="1:23" x14ac:dyDescent="0.3">
      <c r="A1873" t="s">
        <v>648</v>
      </c>
      <c r="B1873">
        <v>132</v>
      </c>
      <c r="C1873">
        <v>123</v>
      </c>
      <c r="D1873">
        <v>41523271</v>
      </c>
      <c r="E1873" t="s">
        <v>1808</v>
      </c>
      <c r="F1873" t="s">
        <v>55</v>
      </c>
      <c r="G1873" t="s">
        <v>4691</v>
      </c>
      <c r="H1873">
        <v>57038</v>
      </c>
      <c r="I1873">
        <v>261</v>
      </c>
      <c r="J1873" t="s">
        <v>29</v>
      </c>
      <c r="K1873" t="s">
        <v>30</v>
      </c>
      <c r="L1873">
        <v>80000000</v>
      </c>
      <c r="M1873">
        <v>2001</v>
      </c>
      <c r="N1873">
        <v>6.6</v>
      </c>
      <c r="O1873">
        <v>-38476729</v>
      </c>
      <c r="S1873" t="s">
        <v>4692</v>
      </c>
      <c r="T1873">
        <v>92.5</v>
      </c>
      <c r="U1873">
        <v>5.35</v>
      </c>
      <c r="V1873">
        <v>5.3</v>
      </c>
      <c r="W1873">
        <v>7.8529999999999998</v>
      </c>
    </row>
    <row r="1874" spans="1:23" x14ac:dyDescent="0.3">
      <c r="A1874" t="s">
        <v>2546</v>
      </c>
      <c r="B1874">
        <v>123</v>
      </c>
      <c r="C1874">
        <v>140</v>
      </c>
      <c r="D1874">
        <v>13082288</v>
      </c>
      <c r="E1874" t="s">
        <v>4693</v>
      </c>
      <c r="F1874" t="s">
        <v>1450</v>
      </c>
      <c r="G1874" t="s">
        <v>4694</v>
      </c>
      <c r="H1874">
        <v>35565</v>
      </c>
      <c r="I1874">
        <v>247</v>
      </c>
      <c r="J1874" t="s">
        <v>29</v>
      </c>
      <c r="K1874" t="s">
        <v>200</v>
      </c>
      <c r="L1874">
        <v>60000000</v>
      </c>
      <c r="M1874">
        <v>2006</v>
      </c>
      <c r="N1874">
        <v>6.6</v>
      </c>
      <c r="O1874">
        <v>-46917712</v>
      </c>
      <c r="S1874" t="s">
        <v>4692</v>
      </c>
      <c r="T1874">
        <v>92.5</v>
      </c>
      <c r="U1874">
        <v>5.35</v>
      </c>
      <c r="V1874">
        <v>5.3</v>
      </c>
      <c r="W1874">
        <v>7.8529999999999998</v>
      </c>
    </row>
    <row r="1875" spans="1:23" x14ac:dyDescent="0.3">
      <c r="A1875" t="s">
        <v>368</v>
      </c>
      <c r="B1875">
        <v>100</v>
      </c>
      <c r="C1875">
        <v>102</v>
      </c>
      <c r="D1875">
        <v>23106</v>
      </c>
      <c r="E1875" t="s">
        <v>1808</v>
      </c>
      <c r="F1875" t="s">
        <v>4695</v>
      </c>
      <c r="G1875" t="s">
        <v>4696</v>
      </c>
      <c r="H1875">
        <v>9003</v>
      </c>
      <c r="I1875">
        <v>58</v>
      </c>
      <c r="J1875" t="s">
        <v>29</v>
      </c>
      <c r="K1875" t="s">
        <v>70</v>
      </c>
      <c r="L1875">
        <v>50000000</v>
      </c>
      <c r="M1875">
        <v>2004</v>
      </c>
      <c r="N1875">
        <v>6.6</v>
      </c>
      <c r="O1875">
        <v>-49976894</v>
      </c>
      <c r="S1875" t="s">
        <v>4697</v>
      </c>
      <c r="T1875">
        <v>92</v>
      </c>
      <c r="U1875">
        <v>5.3</v>
      </c>
      <c r="V1875">
        <v>5.3</v>
      </c>
      <c r="W1875">
        <v>7.8529999999999998</v>
      </c>
    </row>
    <row r="1876" spans="1:23" x14ac:dyDescent="0.3">
      <c r="A1876" t="s">
        <v>1737</v>
      </c>
      <c r="B1876">
        <v>131</v>
      </c>
      <c r="C1876">
        <v>94</v>
      </c>
      <c r="D1876">
        <v>22751979</v>
      </c>
      <c r="E1876" t="s">
        <v>4698</v>
      </c>
      <c r="F1876" t="s">
        <v>496</v>
      </c>
      <c r="G1876" t="s">
        <v>4699</v>
      </c>
      <c r="H1876">
        <v>52244</v>
      </c>
      <c r="I1876">
        <v>377</v>
      </c>
      <c r="J1876" t="s">
        <v>29</v>
      </c>
      <c r="K1876" t="s">
        <v>30</v>
      </c>
      <c r="L1876">
        <v>75000000</v>
      </c>
      <c r="M1876">
        <v>2000</v>
      </c>
      <c r="N1876">
        <v>6.6</v>
      </c>
      <c r="O1876">
        <v>-52248021</v>
      </c>
      <c r="S1876" t="s">
        <v>4700</v>
      </c>
      <c r="T1876">
        <v>91</v>
      </c>
      <c r="U1876">
        <v>5.3</v>
      </c>
      <c r="V1876">
        <v>5.3</v>
      </c>
      <c r="W1876">
        <v>7.8529999999999998</v>
      </c>
    </row>
    <row r="1877" spans="1:23" x14ac:dyDescent="0.3">
      <c r="A1877" t="s">
        <v>397</v>
      </c>
      <c r="B1877">
        <v>85</v>
      </c>
      <c r="C1877">
        <v>102</v>
      </c>
      <c r="D1877">
        <v>32694788</v>
      </c>
      <c r="E1877" t="s">
        <v>923</v>
      </c>
      <c r="F1877" t="s">
        <v>3919</v>
      </c>
      <c r="G1877" t="s">
        <v>4701</v>
      </c>
      <c r="H1877">
        <v>101411</v>
      </c>
      <c r="I1877">
        <v>546</v>
      </c>
      <c r="J1877" t="s">
        <v>29</v>
      </c>
      <c r="K1877" t="s">
        <v>30</v>
      </c>
      <c r="L1877">
        <v>85000000</v>
      </c>
      <c r="M1877">
        <v>1999</v>
      </c>
      <c r="N1877">
        <v>6.6</v>
      </c>
      <c r="O1877">
        <v>-52305212</v>
      </c>
      <c r="S1877" t="s">
        <v>4702</v>
      </c>
      <c r="T1877">
        <v>91</v>
      </c>
      <c r="U1877">
        <v>5.3</v>
      </c>
      <c r="V1877">
        <v>5.3</v>
      </c>
      <c r="W1877">
        <v>7.8529999999999998</v>
      </c>
    </row>
    <row r="1878" spans="1:23" x14ac:dyDescent="0.3">
      <c r="A1878" t="s">
        <v>1130</v>
      </c>
      <c r="B1878">
        <v>248</v>
      </c>
      <c r="C1878">
        <v>110</v>
      </c>
      <c r="D1878">
        <v>124051759</v>
      </c>
      <c r="E1878" t="s">
        <v>1660</v>
      </c>
      <c r="F1878" t="s">
        <v>3185</v>
      </c>
      <c r="G1878" t="s">
        <v>4703</v>
      </c>
      <c r="H1878">
        <v>42372</v>
      </c>
      <c r="I1878">
        <v>239</v>
      </c>
      <c r="J1878" t="s">
        <v>29</v>
      </c>
      <c r="K1878" t="s">
        <v>30</v>
      </c>
      <c r="L1878">
        <v>180000000</v>
      </c>
      <c r="M1878">
        <v>2016</v>
      </c>
      <c r="N1878">
        <v>6.6</v>
      </c>
      <c r="O1878">
        <v>-55948241</v>
      </c>
      <c r="S1878" t="s">
        <v>4704</v>
      </c>
      <c r="T1878">
        <v>90</v>
      </c>
      <c r="U1878">
        <v>5.3</v>
      </c>
      <c r="V1878">
        <v>5.3</v>
      </c>
      <c r="W1878">
        <v>7.8529999999999998</v>
      </c>
    </row>
    <row r="1879" spans="1:23" x14ac:dyDescent="0.3">
      <c r="A1879" t="s">
        <v>2032</v>
      </c>
      <c r="B1879">
        <v>474</v>
      </c>
      <c r="C1879">
        <v>126</v>
      </c>
      <c r="D1879">
        <v>89732035</v>
      </c>
      <c r="E1879" t="s">
        <v>248</v>
      </c>
      <c r="F1879" t="s">
        <v>221</v>
      </c>
      <c r="G1879" t="s">
        <v>4705</v>
      </c>
      <c r="H1879">
        <v>188457</v>
      </c>
      <c r="I1879">
        <v>867</v>
      </c>
      <c r="J1879" t="s">
        <v>29</v>
      </c>
      <c r="K1879" t="s">
        <v>30</v>
      </c>
      <c r="L1879">
        <v>155000000</v>
      </c>
      <c r="M1879">
        <v>2015</v>
      </c>
      <c r="N1879">
        <v>6.6</v>
      </c>
      <c r="O1879">
        <v>-65267965</v>
      </c>
      <c r="S1879" t="s">
        <v>4706</v>
      </c>
      <c r="T1879">
        <v>90</v>
      </c>
      <c r="U1879">
        <v>5.3</v>
      </c>
      <c r="V1879">
        <v>5.3</v>
      </c>
      <c r="W1879">
        <v>7.8529999999999998</v>
      </c>
    </row>
    <row r="1880" spans="1:23" x14ac:dyDescent="0.3">
      <c r="A1880" t="s">
        <v>3006</v>
      </c>
      <c r="B1880">
        <v>422</v>
      </c>
      <c r="C1880">
        <v>118</v>
      </c>
      <c r="D1880">
        <v>125320003</v>
      </c>
      <c r="E1880" t="s">
        <v>248</v>
      </c>
      <c r="F1880" t="s">
        <v>40</v>
      </c>
      <c r="G1880" t="s">
        <v>4707</v>
      </c>
      <c r="H1880">
        <v>286095</v>
      </c>
      <c r="I1880">
        <v>974</v>
      </c>
      <c r="J1880" t="s">
        <v>29</v>
      </c>
      <c r="K1880" t="s">
        <v>30</v>
      </c>
      <c r="L1880">
        <v>200000000</v>
      </c>
      <c r="M1880">
        <v>2009</v>
      </c>
      <c r="N1880">
        <v>6.6</v>
      </c>
      <c r="O1880">
        <v>-74679997</v>
      </c>
      <c r="S1880" t="s">
        <v>4708</v>
      </c>
      <c r="T1880">
        <v>90</v>
      </c>
      <c r="U1880">
        <v>5.3</v>
      </c>
      <c r="V1880">
        <v>5.3</v>
      </c>
      <c r="W1880">
        <v>7.8529999999999998</v>
      </c>
    </row>
    <row r="1881" spans="1:23" x14ac:dyDescent="0.3">
      <c r="A1881" t="s">
        <v>1374</v>
      </c>
      <c r="B1881">
        <v>245</v>
      </c>
      <c r="C1881">
        <v>165</v>
      </c>
      <c r="D1881">
        <v>49551662</v>
      </c>
      <c r="E1881" t="s">
        <v>4709</v>
      </c>
      <c r="F1881" t="s">
        <v>4265</v>
      </c>
      <c r="G1881" t="s">
        <v>4710</v>
      </c>
      <c r="H1881">
        <v>102338</v>
      </c>
      <c r="I1881">
        <v>450</v>
      </c>
      <c r="J1881" t="s">
        <v>29</v>
      </c>
      <c r="K1881" t="s">
        <v>581</v>
      </c>
      <c r="L1881">
        <v>130000000</v>
      </c>
      <c r="M1881">
        <v>2008</v>
      </c>
      <c r="N1881">
        <v>6.6</v>
      </c>
      <c r="O1881">
        <v>-80448338</v>
      </c>
      <c r="S1881" t="s">
        <v>4711</v>
      </c>
      <c r="T1881">
        <v>88</v>
      </c>
      <c r="U1881">
        <v>5.3</v>
      </c>
      <c r="V1881">
        <v>5.3</v>
      </c>
      <c r="W1881">
        <v>7.8529999999999998</v>
      </c>
    </row>
    <row r="1882" spans="1:23" x14ac:dyDescent="0.3">
      <c r="A1882" t="s">
        <v>798</v>
      </c>
      <c r="B1882">
        <v>258</v>
      </c>
      <c r="C1882">
        <v>150</v>
      </c>
      <c r="D1882">
        <v>141614023</v>
      </c>
      <c r="E1882" t="s">
        <v>4712</v>
      </c>
      <c r="F1882" t="s">
        <v>1299</v>
      </c>
      <c r="G1882" t="s">
        <v>4713</v>
      </c>
      <c r="H1882">
        <v>149922</v>
      </c>
      <c r="I1882">
        <v>438</v>
      </c>
      <c r="J1882" t="s">
        <v>29</v>
      </c>
      <c r="K1882" t="s">
        <v>30</v>
      </c>
      <c r="L1882">
        <v>225000000</v>
      </c>
      <c r="M1882">
        <v>2008</v>
      </c>
      <c r="N1882">
        <v>6.6</v>
      </c>
      <c r="O1882">
        <v>-83385977</v>
      </c>
      <c r="S1882" t="s">
        <v>4714</v>
      </c>
      <c r="T1882">
        <v>88</v>
      </c>
      <c r="U1882">
        <v>5.3</v>
      </c>
      <c r="V1882">
        <v>5.3</v>
      </c>
      <c r="W1882">
        <v>7.8529999999999998</v>
      </c>
    </row>
    <row r="1883" spans="1:23" x14ac:dyDescent="0.3">
      <c r="A1883" t="s">
        <v>1059</v>
      </c>
      <c r="B1883">
        <v>306</v>
      </c>
      <c r="C1883">
        <v>116</v>
      </c>
      <c r="D1883">
        <v>90755643</v>
      </c>
      <c r="E1883" t="s">
        <v>2110</v>
      </c>
      <c r="F1883" t="s">
        <v>601</v>
      </c>
      <c r="G1883" t="s">
        <v>4715</v>
      </c>
      <c r="H1883">
        <v>222403</v>
      </c>
      <c r="I1883">
        <v>453</v>
      </c>
      <c r="J1883" t="s">
        <v>29</v>
      </c>
      <c r="K1883" t="s">
        <v>30</v>
      </c>
      <c r="L1883">
        <v>200000000</v>
      </c>
      <c r="M1883">
        <v>2010</v>
      </c>
      <c r="N1883">
        <v>6.6</v>
      </c>
      <c r="O1883">
        <v>-109244357</v>
      </c>
      <c r="S1883" t="s">
        <v>4716</v>
      </c>
      <c r="T1883">
        <v>87</v>
      </c>
      <c r="U1883">
        <v>5.3</v>
      </c>
      <c r="V1883">
        <v>5.3</v>
      </c>
      <c r="W1883">
        <v>7.8529999999999998</v>
      </c>
    </row>
    <row r="1884" spans="1:23" x14ac:dyDescent="0.3">
      <c r="A1884" t="s">
        <v>72</v>
      </c>
      <c r="B1884">
        <v>188</v>
      </c>
      <c r="C1884">
        <v>100</v>
      </c>
      <c r="D1884">
        <v>665426</v>
      </c>
      <c r="E1884" t="s">
        <v>160</v>
      </c>
      <c r="F1884" t="s">
        <v>74</v>
      </c>
      <c r="G1884" t="s">
        <v>4717</v>
      </c>
      <c r="H1884">
        <v>120798</v>
      </c>
      <c r="I1884">
        <v>444</v>
      </c>
      <c r="J1884" t="s">
        <v>29</v>
      </c>
      <c r="K1884" t="s">
        <v>30</v>
      </c>
      <c r="L1884">
        <v>165000000</v>
      </c>
      <c r="M1884">
        <v>2004</v>
      </c>
      <c r="N1884">
        <v>6.6</v>
      </c>
      <c r="O1884">
        <v>-164334574</v>
      </c>
      <c r="S1884" t="s">
        <v>4718</v>
      </c>
      <c r="T1884">
        <v>87</v>
      </c>
      <c r="U1884">
        <v>5.3</v>
      </c>
      <c r="V1884">
        <v>5.3</v>
      </c>
      <c r="W1884">
        <v>7.8529999999999998</v>
      </c>
    </row>
    <row r="1885" spans="1:23" x14ac:dyDescent="0.3">
      <c r="A1885" t="s">
        <v>252</v>
      </c>
      <c r="B1885">
        <v>462</v>
      </c>
      <c r="C1885">
        <v>132</v>
      </c>
      <c r="D1885">
        <v>73058679</v>
      </c>
      <c r="E1885" t="s">
        <v>248</v>
      </c>
      <c r="F1885" t="s">
        <v>4719</v>
      </c>
      <c r="G1885" t="s">
        <v>4720</v>
      </c>
      <c r="H1885">
        <v>212204</v>
      </c>
      <c r="I1885">
        <v>738</v>
      </c>
      <c r="J1885" t="s">
        <v>29</v>
      </c>
      <c r="K1885" t="s">
        <v>30</v>
      </c>
      <c r="L1885">
        <v>263700000</v>
      </c>
      <c r="M1885">
        <v>2012</v>
      </c>
      <c r="N1885">
        <v>6.6</v>
      </c>
      <c r="O1885">
        <v>-190641321</v>
      </c>
      <c r="S1885" t="s">
        <v>4721</v>
      </c>
      <c r="T1885">
        <v>86</v>
      </c>
      <c r="U1885">
        <v>5.4</v>
      </c>
      <c r="V1885">
        <v>5.3</v>
      </c>
      <c r="W1885">
        <v>7.8529999999999998</v>
      </c>
    </row>
    <row r="1886" spans="1:23" x14ac:dyDescent="0.3">
      <c r="A1886" t="s">
        <v>2538</v>
      </c>
      <c r="B1886">
        <v>31</v>
      </c>
      <c r="C1886">
        <v>300</v>
      </c>
      <c r="D1886">
        <v>454255</v>
      </c>
      <c r="E1886" t="s">
        <v>2094</v>
      </c>
      <c r="F1886" t="s">
        <v>4722</v>
      </c>
      <c r="G1886" t="s">
        <v>4723</v>
      </c>
      <c r="H1886">
        <v>1666</v>
      </c>
      <c r="I1886">
        <v>47</v>
      </c>
      <c r="J1886" t="s">
        <v>179</v>
      </c>
      <c r="K1886" t="s">
        <v>3042</v>
      </c>
      <c r="L1886">
        <v>400000000</v>
      </c>
      <c r="M1886">
        <v>2001</v>
      </c>
      <c r="N1886">
        <v>6.6</v>
      </c>
      <c r="O1886">
        <v>-399545745</v>
      </c>
      <c r="S1886" t="s">
        <v>4724</v>
      </c>
      <c r="T1886">
        <v>86</v>
      </c>
      <c r="U1886">
        <v>5.3</v>
      </c>
      <c r="V1886">
        <v>5.3</v>
      </c>
      <c r="W1886">
        <v>7.8529999999999998</v>
      </c>
    </row>
    <row r="1887" spans="1:23" x14ac:dyDescent="0.3">
      <c r="A1887" t="s">
        <v>97</v>
      </c>
      <c r="B1887">
        <v>320</v>
      </c>
      <c r="C1887">
        <v>136</v>
      </c>
      <c r="D1887">
        <v>474544677</v>
      </c>
      <c r="E1887" t="s">
        <v>78</v>
      </c>
      <c r="F1887" t="s">
        <v>418</v>
      </c>
      <c r="G1887" t="s">
        <v>4725</v>
      </c>
      <c r="H1887">
        <v>534658</v>
      </c>
      <c r="I1887">
        <v>3597</v>
      </c>
      <c r="J1887" t="s">
        <v>29</v>
      </c>
      <c r="K1887" t="s">
        <v>30</v>
      </c>
      <c r="L1887">
        <v>115000000</v>
      </c>
      <c r="M1887">
        <v>1999</v>
      </c>
      <c r="N1887">
        <v>6.5</v>
      </c>
      <c r="O1887">
        <v>359544677</v>
      </c>
      <c r="S1887" t="s">
        <v>4721</v>
      </c>
      <c r="T1887">
        <v>86</v>
      </c>
      <c r="U1887">
        <v>5.4</v>
      </c>
      <c r="V1887">
        <v>5.3</v>
      </c>
      <c r="W1887">
        <v>7.8529999999999998</v>
      </c>
    </row>
    <row r="1888" spans="1:23" x14ac:dyDescent="0.3">
      <c r="A1888" t="s">
        <v>934</v>
      </c>
      <c r="B1888">
        <v>383</v>
      </c>
      <c r="C1888">
        <v>102</v>
      </c>
      <c r="D1888">
        <v>254455986</v>
      </c>
      <c r="E1888" t="s">
        <v>676</v>
      </c>
      <c r="F1888" t="s">
        <v>486</v>
      </c>
      <c r="G1888" t="s">
        <v>4726</v>
      </c>
      <c r="H1888">
        <v>375879</v>
      </c>
      <c r="I1888">
        <v>402</v>
      </c>
      <c r="J1888" t="s">
        <v>29</v>
      </c>
      <c r="K1888" t="s">
        <v>30</v>
      </c>
      <c r="L1888">
        <v>80000000</v>
      </c>
      <c r="M1888">
        <v>2011</v>
      </c>
      <c r="N1888">
        <v>6.5</v>
      </c>
      <c r="O1888">
        <v>174455986</v>
      </c>
      <c r="S1888" t="s">
        <v>4727</v>
      </c>
      <c r="T1888">
        <v>81</v>
      </c>
      <c r="U1888">
        <v>5.3</v>
      </c>
      <c r="V1888">
        <v>5.3</v>
      </c>
      <c r="W1888">
        <v>7.8529999999999998</v>
      </c>
    </row>
    <row r="1889" spans="1:23" x14ac:dyDescent="0.3">
      <c r="A1889" t="s">
        <v>2900</v>
      </c>
      <c r="B1889">
        <v>35</v>
      </c>
      <c r="C1889">
        <v>93</v>
      </c>
      <c r="D1889">
        <v>174635000</v>
      </c>
      <c r="E1889" t="s">
        <v>1929</v>
      </c>
      <c r="F1889" t="s">
        <v>4728</v>
      </c>
      <c r="G1889" t="s">
        <v>4729</v>
      </c>
      <c r="H1889">
        <v>74743</v>
      </c>
      <c r="I1889">
        <v>93</v>
      </c>
      <c r="J1889" t="s">
        <v>29</v>
      </c>
      <c r="K1889" t="s">
        <v>581</v>
      </c>
      <c r="L1889">
        <v>8800000</v>
      </c>
      <c r="M1889">
        <v>1986</v>
      </c>
      <c r="N1889">
        <v>6.5</v>
      </c>
      <c r="O1889">
        <v>165835000</v>
      </c>
      <c r="S1889" t="s">
        <v>4062</v>
      </c>
      <c r="T1889">
        <v>92</v>
      </c>
      <c r="U1889">
        <v>5.85</v>
      </c>
      <c r="V1889">
        <v>5.28</v>
      </c>
      <c r="W1889">
        <v>7.8529999999999998</v>
      </c>
    </row>
    <row r="1890" spans="1:23" x14ac:dyDescent="0.3">
      <c r="A1890" t="s">
        <v>59</v>
      </c>
      <c r="B1890">
        <v>177</v>
      </c>
      <c r="C1890">
        <v>129</v>
      </c>
      <c r="D1890">
        <v>229074524</v>
      </c>
      <c r="E1890" t="s">
        <v>248</v>
      </c>
      <c r="F1890" t="s">
        <v>4730</v>
      </c>
      <c r="G1890" t="s">
        <v>4731</v>
      </c>
      <c r="H1890">
        <v>278362</v>
      </c>
      <c r="I1890">
        <v>552</v>
      </c>
      <c r="J1890" t="s">
        <v>29</v>
      </c>
      <c r="K1890" t="s">
        <v>30</v>
      </c>
      <c r="L1890">
        <v>73000000</v>
      </c>
      <c r="M1890">
        <v>1997</v>
      </c>
      <c r="N1890">
        <v>6.5</v>
      </c>
      <c r="O1890">
        <v>156074524</v>
      </c>
      <c r="S1890" t="s">
        <v>4062</v>
      </c>
      <c r="T1890">
        <v>92</v>
      </c>
      <c r="U1890">
        <v>5.85</v>
      </c>
      <c r="V1890">
        <v>5.28</v>
      </c>
      <c r="W1890">
        <v>7.8529999999999998</v>
      </c>
    </row>
    <row r="1891" spans="1:23" x14ac:dyDescent="0.3">
      <c r="A1891" t="s">
        <v>4554</v>
      </c>
      <c r="B1891">
        <v>221</v>
      </c>
      <c r="C1891">
        <v>115</v>
      </c>
      <c r="D1891">
        <v>183436380</v>
      </c>
      <c r="E1891" t="s">
        <v>2765</v>
      </c>
      <c r="F1891" t="s">
        <v>1866</v>
      </c>
      <c r="G1891" t="s">
        <v>4732</v>
      </c>
      <c r="H1891">
        <v>97697</v>
      </c>
      <c r="I1891">
        <v>185</v>
      </c>
      <c r="J1891" t="s">
        <v>29</v>
      </c>
      <c r="K1891" t="s">
        <v>30</v>
      </c>
      <c r="L1891">
        <v>29000000</v>
      </c>
      <c r="M1891">
        <v>2015</v>
      </c>
      <c r="N1891">
        <v>6.5</v>
      </c>
      <c r="O1891">
        <v>154436380</v>
      </c>
      <c r="S1891" t="s">
        <v>4733</v>
      </c>
      <c r="T1891">
        <v>99</v>
      </c>
      <c r="U1891">
        <v>5.3</v>
      </c>
      <c r="V1891">
        <v>5.27</v>
      </c>
      <c r="W1891">
        <v>7.8529999999999998</v>
      </c>
    </row>
    <row r="1892" spans="1:23" x14ac:dyDescent="0.3">
      <c r="A1892" t="s">
        <v>753</v>
      </c>
      <c r="B1892">
        <v>451</v>
      </c>
      <c r="C1892">
        <v>108</v>
      </c>
      <c r="D1892">
        <v>334185206</v>
      </c>
      <c r="E1892" t="s">
        <v>1674</v>
      </c>
      <c r="F1892" t="s">
        <v>482</v>
      </c>
      <c r="G1892" t="s">
        <v>4734</v>
      </c>
      <c r="H1892">
        <v>306320</v>
      </c>
      <c r="I1892">
        <v>736</v>
      </c>
      <c r="J1892" t="s">
        <v>29</v>
      </c>
      <c r="K1892" t="s">
        <v>30</v>
      </c>
      <c r="L1892">
        <v>200000000</v>
      </c>
      <c r="M1892">
        <v>2010</v>
      </c>
      <c r="N1892">
        <v>6.5</v>
      </c>
      <c r="O1892">
        <v>134185206</v>
      </c>
      <c r="S1892" t="s">
        <v>4733</v>
      </c>
      <c r="T1892">
        <v>99</v>
      </c>
      <c r="U1892">
        <v>5.3</v>
      </c>
      <c r="V1892">
        <v>5.27</v>
      </c>
      <c r="W1892">
        <v>7.8529999999999998</v>
      </c>
    </row>
    <row r="1893" spans="1:23" x14ac:dyDescent="0.3">
      <c r="A1893" t="s">
        <v>753</v>
      </c>
      <c r="B1893">
        <v>451</v>
      </c>
      <c r="C1893">
        <v>108</v>
      </c>
      <c r="D1893">
        <v>334185206</v>
      </c>
      <c r="E1893" t="s">
        <v>1674</v>
      </c>
      <c r="F1893" t="s">
        <v>482</v>
      </c>
      <c r="G1893" t="s">
        <v>4734</v>
      </c>
      <c r="H1893">
        <v>306336</v>
      </c>
      <c r="I1893">
        <v>736</v>
      </c>
      <c r="J1893" t="s">
        <v>29</v>
      </c>
      <c r="K1893" t="s">
        <v>30</v>
      </c>
      <c r="L1893">
        <v>200000000</v>
      </c>
      <c r="M1893">
        <v>2010</v>
      </c>
      <c r="N1893">
        <v>6.5</v>
      </c>
      <c r="O1893">
        <v>134185206</v>
      </c>
      <c r="S1893" t="s">
        <v>3458</v>
      </c>
      <c r="T1893">
        <v>92</v>
      </c>
      <c r="U1893">
        <v>5.0999999999999996</v>
      </c>
      <c r="V1893">
        <v>5.27</v>
      </c>
      <c r="W1893">
        <v>7.8529999999999998</v>
      </c>
    </row>
    <row r="1894" spans="1:23" x14ac:dyDescent="0.3">
      <c r="A1894" t="s">
        <v>59</v>
      </c>
      <c r="B1894">
        <v>401</v>
      </c>
      <c r="C1894">
        <v>116</v>
      </c>
      <c r="D1894">
        <v>234277056</v>
      </c>
      <c r="E1894" t="s">
        <v>471</v>
      </c>
      <c r="F1894" t="s">
        <v>649</v>
      </c>
      <c r="G1894" t="s">
        <v>4735</v>
      </c>
      <c r="H1894">
        <v>334345</v>
      </c>
      <c r="I1894">
        <v>2741</v>
      </c>
      <c r="J1894" t="s">
        <v>29</v>
      </c>
      <c r="K1894" t="s">
        <v>30</v>
      </c>
      <c r="L1894">
        <v>132000000</v>
      </c>
      <c r="M1894">
        <v>2005</v>
      </c>
      <c r="N1894">
        <v>6.5</v>
      </c>
      <c r="O1894">
        <v>102277056</v>
      </c>
      <c r="S1894" t="s">
        <v>3458</v>
      </c>
      <c r="T1894">
        <v>92</v>
      </c>
      <c r="U1894">
        <v>5.0999999999999996</v>
      </c>
      <c r="V1894">
        <v>5.27</v>
      </c>
      <c r="W1894">
        <v>7.8529999999999998</v>
      </c>
    </row>
    <row r="1895" spans="1:23" x14ac:dyDescent="0.3">
      <c r="A1895" t="s">
        <v>579</v>
      </c>
      <c r="B1895">
        <v>206</v>
      </c>
      <c r="C1895">
        <v>108</v>
      </c>
      <c r="D1895">
        <v>197992827</v>
      </c>
      <c r="E1895" t="s">
        <v>4736</v>
      </c>
      <c r="F1895" t="s">
        <v>313</v>
      </c>
      <c r="G1895" t="s">
        <v>4737</v>
      </c>
      <c r="H1895">
        <v>132501</v>
      </c>
      <c r="I1895">
        <v>548</v>
      </c>
      <c r="J1895" t="s">
        <v>29</v>
      </c>
      <c r="K1895" t="s">
        <v>30</v>
      </c>
      <c r="L1895">
        <v>100000000</v>
      </c>
      <c r="M1895">
        <v>2006</v>
      </c>
      <c r="N1895">
        <v>6.5</v>
      </c>
      <c r="O1895">
        <v>97992827</v>
      </c>
      <c r="S1895" t="s">
        <v>4738</v>
      </c>
      <c r="T1895">
        <v>101</v>
      </c>
      <c r="U1895">
        <v>5.5</v>
      </c>
      <c r="V1895">
        <v>5.26</v>
      </c>
      <c r="W1895">
        <v>7.8529999999999998</v>
      </c>
    </row>
    <row r="1896" spans="1:23" x14ac:dyDescent="0.3">
      <c r="A1896" t="s">
        <v>2841</v>
      </c>
      <c r="B1896">
        <v>60</v>
      </c>
      <c r="C1896">
        <v>107</v>
      </c>
      <c r="D1896">
        <v>80000000</v>
      </c>
      <c r="E1896" t="s">
        <v>875</v>
      </c>
      <c r="F1896" t="s">
        <v>1532</v>
      </c>
      <c r="G1896" t="s">
        <v>4739</v>
      </c>
      <c r="H1896">
        <v>51459</v>
      </c>
      <c r="I1896">
        <v>113</v>
      </c>
      <c r="J1896" t="s">
        <v>29</v>
      </c>
      <c r="K1896" t="s">
        <v>30</v>
      </c>
      <c r="L1896">
        <v>8200000</v>
      </c>
      <c r="M1896">
        <v>1984</v>
      </c>
      <c r="N1896">
        <v>6.5</v>
      </c>
      <c r="O1896">
        <v>71800000</v>
      </c>
      <c r="S1896" t="s">
        <v>4738</v>
      </c>
      <c r="T1896">
        <v>101</v>
      </c>
      <c r="U1896">
        <v>5.5</v>
      </c>
      <c r="V1896">
        <v>5.26</v>
      </c>
      <c r="W1896">
        <v>7.8529999999999998</v>
      </c>
    </row>
    <row r="1897" spans="1:23" x14ac:dyDescent="0.3">
      <c r="A1897" t="s">
        <v>824</v>
      </c>
      <c r="B1897">
        <v>233</v>
      </c>
      <c r="C1897">
        <v>126</v>
      </c>
      <c r="D1897">
        <v>186336103</v>
      </c>
      <c r="E1897" t="s">
        <v>1990</v>
      </c>
      <c r="F1897" t="s">
        <v>93</v>
      </c>
      <c r="G1897" t="s">
        <v>4740</v>
      </c>
      <c r="H1897">
        <v>348861</v>
      </c>
      <c r="I1897">
        <v>798</v>
      </c>
      <c r="J1897" t="s">
        <v>29</v>
      </c>
      <c r="K1897" t="s">
        <v>30</v>
      </c>
      <c r="L1897">
        <v>120000000</v>
      </c>
      <c r="M1897">
        <v>2005</v>
      </c>
      <c r="N1897">
        <v>6.5</v>
      </c>
      <c r="O1897">
        <v>66336103</v>
      </c>
      <c r="S1897" t="s">
        <v>3694</v>
      </c>
      <c r="T1897">
        <v>85</v>
      </c>
      <c r="U1897">
        <v>5.0999999999999996</v>
      </c>
      <c r="V1897">
        <v>5.26</v>
      </c>
      <c r="W1897">
        <v>7.8529999999999998</v>
      </c>
    </row>
    <row r="1898" spans="1:23" x14ac:dyDescent="0.3">
      <c r="A1898" t="s">
        <v>3765</v>
      </c>
      <c r="B1898">
        <v>129</v>
      </c>
      <c r="C1898">
        <v>104</v>
      </c>
      <c r="D1898">
        <v>82389560</v>
      </c>
      <c r="E1898" t="s">
        <v>676</v>
      </c>
      <c r="F1898" t="s">
        <v>4741</v>
      </c>
      <c r="G1898" t="s">
        <v>4742</v>
      </c>
      <c r="H1898">
        <v>106820</v>
      </c>
      <c r="I1898">
        <v>147</v>
      </c>
      <c r="J1898" t="s">
        <v>29</v>
      </c>
      <c r="K1898" t="s">
        <v>30</v>
      </c>
      <c r="L1898">
        <v>17000000</v>
      </c>
      <c r="M1898">
        <v>2014</v>
      </c>
      <c r="N1898">
        <v>6.5</v>
      </c>
      <c r="O1898">
        <v>65389560</v>
      </c>
      <c r="S1898" t="s">
        <v>3694</v>
      </c>
      <c r="T1898">
        <v>85</v>
      </c>
      <c r="U1898">
        <v>5.0999999999999996</v>
      </c>
      <c r="V1898">
        <v>5.26</v>
      </c>
      <c r="W1898">
        <v>7.8529999999999998</v>
      </c>
    </row>
    <row r="1899" spans="1:23" x14ac:dyDescent="0.3">
      <c r="A1899" t="s">
        <v>3525</v>
      </c>
      <c r="B1899">
        <v>285</v>
      </c>
      <c r="C1899">
        <v>103</v>
      </c>
      <c r="D1899">
        <v>71519230</v>
      </c>
      <c r="E1899" t="s">
        <v>4075</v>
      </c>
      <c r="F1899" t="s">
        <v>4743</v>
      </c>
      <c r="G1899" t="s">
        <v>4744</v>
      </c>
      <c r="H1899">
        <v>92364</v>
      </c>
      <c r="I1899">
        <v>244</v>
      </c>
      <c r="J1899" t="s">
        <v>29</v>
      </c>
      <c r="K1899" t="s">
        <v>30</v>
      </c>
      <c r="L1899">
        <v>9000000</v>
      </c>
      <c r="M1899">
        <v>2014</v>
      </c>
      <c r="N1899">
        <v>6.5</v>
      </c>
      <c r="O1899">
        <v>62519230</v>
      </c>
      <c r="S1899" t="s">
        <v>4745</v>
      </c>
      <c r="T1899">
        <v>100</v>
      </c>
      <c r="U1899">
        <v>5.25</v>
      </c>
      <c r="V1899">
        <v>5.25</v>
      </c>
      <c r="W1899">
        <v>7.8529999999999998</v>
      </c>
    </row>
    <row r="1900" spans="1:23" x14ac:dyDescent="0.3">
      <c r="A1900" t="s">
        <v>2821</v>
      </c>
      <c r="B1900">
        <v>216</v>
      </c>
      <c r="C1900">
        <v>110</v>
      </c>
      <c r="D1900">
        <v>70011073</v>
      </c>
      <c r="E1900" t="s">
        <v>4746</v>
      </c>
      <c r="F1900" t="s">
        <v>4747</v>
      </c>
      <c r="G1900" t="s">
        <v>4748</v>
      </c>
      <c r="H1900">
        <v>57996</v>
      </c>
      <c r="I1900">
        <v>349</v>
      </c>
      <c r="J1900" t="s">
        <v>29</v>
      </c>
      <c r="K1900" t="s">
        <v>30</v>
      </c>
      <c r="L1900">
        <v>12000000</v>
      </c>
      <c r="M1900">
        <v>2012</v>
      </c>
      <c r="N1900">
        <v>6.5</v>
      </c>
      <c r="O1900">
        <v>58011073</v>
      </c>
      <c r="S1900" t="s">
        <v>4749</v>
      </c>
      <c r="T1900">
        <v>95</v>
      </c>
      <c r="U1900">
        <v>5.25</v>
      </c>
      <c r="V1900">
        <v>5.25</v>
      </c>
      <c r="W1900">
        <v>7.8529999999999998</v>
      </c>
    </row>
    <row r="1901" spans="1:23" x14ac:dyDescent="0.3">
      <c r="A1901" t="s">
        <v>3214</v>
      </c>
      <c r="B1901">
        <v>43</v>
      </c>
      <c r="C1901">
        <v>141</v>
      </c>
      <c r="D1901">
        <v>100768056</v>
      </c>
      <c r="E1901" t="s">
        <v>140</v>
      </c>
      <c r="F1901" t="s">
        <v>837</v>
      </c>
      <c r="G1901" t="s">
        <v>4750</v>
      </c>
      <c r="H1901">
        <v>59569</v>
      </c>
      <c r="I1901">
        <v>89</v>
      </c>
      <c r="J1901" t="s">
        <v>29</v>
      </c>
      <c r="K1901" t="s">
        <v>30</v>
      </c>
      <c r="L1901">
        <v>45000000</v>
      </c>
      <c r="M1901">
        <v>1993</v>
      </c>
      <c r="N1901">
        <v>6.5</v>
      </c>
      <c r="O1901">
        <v>55768056</v>
      </c>
      <c r="S1901" t="s">
        <v>4749</v>
      </c>
      <c r="T1901">
        <v>95</v>
      </c>
      <c r="U1901">
        <v>5.25</v>
      </c>
      <c r="V1901">
        <v>5.25</v>
      </c>
      <c r="W1901">
        <v>7.8529999999999998</v>
      </c>
    </row>
    <row r="1902" spans="1:23" x14ac:dyDescent="0.3">
      <c r="A1902" t="s">
        <v>475</v>
      </c>
      <c r="B1902">
        <v>261</v>
      </c>
      <c r="C1902">
        <v>108</v>
      </c>
      <c r="D1902">
        <v>114195633</v>
      </c>
      <c r="E1902" t="s">
        <v>1527</v>
      </c>
      <c r="F1902" t="s">
        <v>2079</v>
      </c>
      <c r="G1902" t="s">
        <v>4751</v>
      </c>
      <c r="H1902">
        <v>193770</v>
      </c>
      <c r="I1902">
        <v>2003</v>
      </c>
      <c r="J1902" t="s">
        <v>29</v>
      </c>
      <c r="K1902" t="s">
        <v>30</v>
      </c>
      <c r="L1902">
        <v>60000000</v>
      </c>
      <c r="M1902">
        <v>2004</v>
      </c>
      <c r="N1902">
        <v>6.5</v>
      </c>
      <c r="O1902">
        <v>54195633</v>
      </c>
      <c r="S1902" t="s">
        <v>4752</v>
      </c>
      <c r="T1902">
        <v>93.5</v>
      </c>
      <c r="U1902">
        <v>5.25</v>
      </c>
      <c r="V1902">
        <v>5.25</v>
      </c>
      <c r="W1902">
        <v>7.8529999999999998</v>
      </c>
    </row>
    <row r="1903" spans="1:23" x14ac:dyDescent="0.3">
      <c r="A1903" t="s">
        <v>3746</v>
      </c>
      <c r="B1903">
        <v>107</v>
      </c>
      <c r="C1903">
        <v>104</v>
      </c>
      <c r="D1903">
        <v>65269010</v>
      </c>
      <c r="E1903" t="s">
        <v>4753</v>
      </c>
      <c r="F1903" t="s">
        <v>2300</v>
      </c>
      <c r="G1903" t="s">
        <v>4754</v>
      </c>
      <c r="H1903">
        <v>90938</v>
      </c>
      <c r="I1903">
        <v>271</v>
      </c>
      <c r="J1903" t="s">
        <v>29</v>
      </c>
      <c r="K1903" t="s">
        <v>30</v>
      </c>
      <c r="L1903">
        <v>12000000</v>
      </c>
      <c r="M1903">
        <v>2006</v>
      </c>
      <c r="N1903">
        <v>6.5</v>
      </c>
      <c r="O1903">
        <v>53269010</v>
      </c>
      <c r="S1903" t="s">
        <v>4755</v>
      </c>
      <c r="T1903">
        <v>92.5</v>
      </c>
      <c r="U1903">
        <v>5.25</v>
      </c>
      <c r="V1903">
        <v>5.25</v>
      </c>
      <c r="W1903">
        <v>7.8529999999999998</v>
      </c>
    </row>
    <row r="1904" spans="1:23" x14ac:dyDescent="0.3">
      <c r="A1904" t="s">
        <v>934</v>
      </c>
      <c r="B1904">
        <v>103</v>
      </c>
      <c r="C1904">
        <v>94</v>
      </c>
      <c r="D1904">
        <v>68525609</v>
      </c>
      <c r="E1904" t="s">
        <v>676</v>
      </c>
      <c r="F1904" t="s">
        <v>154</v>
      </c>
      <c r="G1904" t="s">
        <v>4756</v>
      </c>
      <c r="H1904">
        <v>132963</v>
      </c>
      <c r="I1904">
        <v>302</v>
      </c>
      <c r="J1904" t="s">
        <v>29</v>
      </c>
      <c r="K1904" t="s">
        <v>30</v>
      </c>
      <c r="L1904">
        <v>15600000</v>
      </c>
      <c r="M1904">
        <v>2000</v>
      </c>
      <c r="N1904">
        <v>6.5</v>
      </c>
      <c r="O1904">
        <v>52925609</v>
      </c>
      <c r="S1904" t="s">
        <v>4757</v>
      </c>
      <c r="T1904">
        <v>91.5</v>
      </c>
      <c r="U1904">
        <v>5.25</v>
      </c>
      <c r="V1904">
        <v>5.25</v>
      </c>
      <c r="W1904">
        <v>7.8529999999999998</v>
      </c>
    </row>
    <row r="1905" spans="1:23" x14ac:dyDescent="0.3">
      <c r="A1905" t="s">
        <v>3716</v>
      </c>
      <c r="B1905">
        <v>174</v>
      </c>
      <c r="C1905">
        <v>96</v>
      </c>
      <c r="D1905">
        <v>88915214</v>
      </c>
      <c r="E1905" t="s">
        <v>289</v>
      </c>
      <c r="F1905" t="s">
        <v>400</v>
      </c>
      <c r="G1905" t="s">
        <v>4758</v>
      </c>
      <c r="H1905">
        <v>163665</v>
      </c>
      <c r="I1905">
        <v>169</v>
      </c>
      <c r="J1905" t="s">
        <v>29</v>
      </c>
      <c r="K1905" t="s">
        <v>30</v>
      </c>
      <c r="L1905">
        <v>38000000</v>
      </c>
      <c r="M1905">
        <v>2009</v>
      </c>
      <c r="N1905">
        <v>6.5</v>
      </c>
      <c r="O1905">
        <v>50915214</v>
      </c>
      <c r="S1905" t="s">
        <v>4759</v>
      </c>
      <c r="T1905">
        <v>82</v>
      </c>
      <c r="U1905">
        <v>5.25</v>
      </c>
      <c r="V1905">
        <v>5.25</v>
      </c>
      <c r="W1905">
        <v>7.8529999999999998</v>
      </c>
    </row>
    <row r="1906" spans="1:23" x14ac:dyDescent="0.3">
      <c r="A1906" t="s">
        <v>3107</v>
      </c>
      <c r="B1906">
        <v>153</v>
      </c>
      <c r="C1906">
        <v>119</v>
      </c>
      <c r="D1906">
        <v>115731542</v>
      </c>
      <c r="E1906" t="s">
        <v>699</v>
      </c>
      <c r="F1906" t="s">
        <v>74</v>
      </c>
      <c r="G1906" t="s">
        <v>4760</v>
      </c>
      <c r="H1906">
        <v>151812</v>
      </c>
      <c r="I1906">
        <v>556</v>
      </c>
      <c r="J1906" t="s">
        <v>29</v>
      </c>
      <c r="K1906" t="s">
        <v>30</v>
      </c>
      <c r="L1906">
        <v>65000000</v>
      </c>
      <c r="M1906">
        <v>1998</v>
      </c>
      <c r="N1906">
        <v>6.5</v>
      </c>
      <c r="O1906">
        <v>50731542</v>
      </c>
      <c r="S1906" t="s">
        <v>4761</v>
      </c>
      <c r="T1906">
        <v>104</v>
      </c>
      <c r="U1906">
        <v>5.7</v>
      </c>
      <c r="V1906">
        <v>5.22</v>
      </c>
      <c r="W1906">
        <v>7.8529999999999998</v>
      </c>
    </row>
    <row r="1907" spans="1:23" x14ac:dyDescent="0.3">
      <c r="A1907" t="s">
        <v>3466</v>
      </c>
      <c r="B1907">
        <v>265</v>
      </c>
      <c r="C1907">
        <v>110</v>
      </c>
      <c r="D1907">
        <v>130313314</v>
      </c>
      <c r="E1907" t="s">
        <v>2411</v>
      </c>
      <c r="F1907" t="s">
        <v>520</v>
      </c>
      <c r="G1907" t="s">
        <v>4762</v>
      </c>
      <c r="H1907">
        <v>168172</v>
      </c>
      <c r="I1907">
        <v>380</v>
      </c>
      <c r="J1907" t="s">
        <v>29</v>
      </c>
      <c r="K1907" t="s">
        <v>30</v>
      </c>
      <c r="L1907">
        <v>80000000</v>
      </c>
      <c r="M1907">
        <v>2008</v>
      </c>
      <c r="N1907">
        <v>6.5</v>
      </c>
      <c r="O1907">
        <v>50313314</v>
      </c>
      <c r="S1907" t="s">
        <v>4761</v>
      </c>
      <c r="T1907">
        <v>104</v>
      </c>
      <c r="U1907">
        <v>5.7</v>
      </c>
      <c r="V1907">
        <v>5.22</v>
      </c>
      <c r="W1907">
        <v>7.8529999999999998</v>
      </c>
    </row>
    <row r="1908" spans="1:23" x14ac:dyDescent="0.3">
      <c r="A1908" t="s">
        <v>2894</v>
      </c>
      <c r="B1908">
        <v>169</v>
      </c>
      <c r="C1908">
        <v>95</v>
      </c>
      <c r="D1908">
        <v>119793567</v>
      </c>
      <c r="E1908" t="s">
        <v>4763</v>
      </c>
      <c r="F1908" t="s">
        <v>3150</v>
      </c>
      <c r="G1908" t="s">
        <v>4764</v>
      </c>
      <c r="H1908">
        <v>64387</v>
      </c>
      <c r="I1908">
        <v>85</v>
      </c>
      <c r="J1908" t="s">
        <v>29</v>
      </c>
      <c r="K1908" t="s">
        <v>30</v>
      </c>
      <c r="L1908">
        <v>78000000</v>
      </c>
      <c r="M1908">
        <v>2013</v>
      </c>
      <c r="N1908">
        <v>6.5</v>
      </c>
      <c r="O1908">
        <v>41793567</v>
      </c>
      <c r="S1908" t="s">
        <v>4765</v>
      </c>
      <c r="T1908">
        <v>118</v>
      </c>
      <c r="U1908">
        <v>5.2</v>
      </c>
      <c r="V1908">
        <v>5.2</v>
      </c>
      <c r="W1908">
        <v>7.8529999999999998</v>
      </c>
    </row>
    <row r="1909" spans="1:23" x14ac:dyDescent="0.3">
      <c r="A1909" t="s">
        <v>2254</v>
      </c>
      <c r="B1909">
        <v>270</v>
      </c>
      <c r="C1909">
        <v>109</v>
      </c>
      <c r="D1909">
        <v>66489425</v>
      </c>
      <c r="E1909" t="s">
        <v>39</v>
      </c>
      <c r="F1909" t="s">
        <v>221</v>
      </c>
      <c r="G1909" t="s">
        <v>4766</v>
      </c>
      <c r="H1909">
        <v>101977</v>
      </c>
      <c r="I1909">
        <v>161</v>
      </c>
      <c r="J1909" t="s">
        <v>29</v>
      </c>
      <c r="K1909" t="s">
        <v>30</v>
      </c>
      <c r="L1909">
        <v>25000000</v>
      </c>
      <c r="M1909">
        <v>2012</v>
      </c>
      <c r="N1909">
        <v>6.5</v>
      </c>
      <c r="O1909">
        <v>41489425</v>
      </c>
      <c r="S1909" t="s">
        <v>4767</v>
      </c>
      <c r="T1909">
        <v>112</v>
      </c>
      <c r="U1909">
        <v>5.2</v>
      </c>
      <c r="V1909">
        <v>5.2</v>
      </c>
      <c r="W1909">
        <v>7.8529999999999998</v>
      </c>
    </row>
    <row r="1910" spans="1:23" x14ac:dyDescent="0.3">
      <c r="A1910" t="s">
        <v>2734</v>
      </c>
      <c r="B1910">
        <v>155</v>
      </c>
      <c r="C1910">
        <v>116</v>
      </c>
      <c r="D1910">
        <v>90567722</v>
      </c>
      <c r="E1910" t="s">
        <v>676</v>
      </c>
      <c r="F1910" t="s">
        <v>4768</v>
      </c>
      <c r="G1910" t="s">
        <v>4769</v>
      </c>
      <c r="H1910">
        <v>185878</v>
      </c>
      <c r="I1910">
        <v>481</v>
      </c>
      <c r="J1910" t="s">
        <v>29</v>
      </c>
      <c r="K1910" t="s">
        <v>30</v>
      </c>
      <c r="L1910">
        <v>51000000</v>
      </c>
      <c r="M1910">
        <v>2000</v>
      </c>
      <c r="N1910">
        <v>6.5</v>
      </c>
      <c r="O1910">
        <v>39567722</v>
      </c>
      <c r="S1910" t="s">
        <v>4770</v>
      </c>
      <c r="T1910">
        <v>108</v>
      </c>
      <c r="U1910">
        <v>5.2</v>
      </c>
      <c r="V1910">
        <v>5.2</v>
      </c>
      <c r="W1910">
        <v>7.8529999999999998</v>
      </c>
    </row>
    <row r="1911" spans="1:23" x14ac:dyDescent="0.3">
      <c r="A1911" t="s">
        <v>2883</v>
      </c>
      <c r="B1911">
        <v>543</v>
      </c>
      <c r="C1911">
        <v>96</v>
      </c>
      <c r="D1911">
        <v>54239856</v>
      </c>
      <c r="E1911" t="s">
        <v>626</v>
      </c>
      <c r="F1911" t="s">
        <v>4771</v>
      </c>
      <c r="G1911" t="s">
        <v>4772</v>
      </c>
      <c r="H1911">
        <v>125016</v>
      </c>
      <c r="I1911">
        <v>789</v>
      </c>
      <c r="J1911" t="s">
        <v>29</v>
      </c>
      <c r="K1911" t="s">
        <v>30</v>
      </c>
      <c r="L1911">
        <v>17000000</v>
      </c>
      <c r="M1911">
        <v>2013</v>
      </c>
      <c r="N1911">
        <v>6.5</v>
      </c>
      <c r="O1911">
        <v>37239856</v>
      </c>
      <c r="S1911" t="s">
        <v>4773</v>
      </c>
      <c r="T1911">
        <v>105</v>
      </c>
      <c r="U1911">
        <v>5.2</v>
      </c>
      <c r="V1911">
        <v>5.2</v>
      </c>
      <c r="W1911">
        <v>7.8529999999999998</v>
      </c>
    </row>
    <row r="1912" spans="1:23" x14ac:dyDescent="0.3">
      <c r="A1912" t="s">
        <v>1231</v>
      </c>
      <c r="B1912">
        <v>170</v>
      </c>
      <c r="C1912">
        <v>101</v>
      </c>
      <c r="D1912">
        <v>60443237</v>
      </c>
      <c r="E1912" t="s">
        <v>588</v>
      </c>
      <c r="F1912" t="s">
        <v>4774</v>
      </c>
      <c r="G1912" t="s">
        <v>4775</v>
      </c>
      <c r="H1912">
        <v>76882</v>
      </c>
      <c r="I1912">
        <v>106</v>
      </c>
      <c r="J1912" t="s">
        <v>29</v>
      </c>
      <c r="K1912" t="s">
        <v>30</v>
      </c>
      <c r="L1912">
        <v>25000000</v>
      </c>
      <c r="M1912">
        <v>2012</v>
      </c>
      <c r="N1912">
        <v>6.5</v>
      </c>
      <c r="O1912">
        <v>35443237</v>
      </c>
      <c r="S1912" t="s">
        <v>4776</v>
      </c>
      <c r="T1912">
        <v>103.5</v>
      </c>
      <c r="U1912">
        <v>5.2</v>
      </c>
      <c r="V1912">
        <v>5.2</v>
      </c>
      <c r="W1912">
        <v>7.8529999999999998</v>
      </c>
    </row>
    <row r="1913" spans="1:23" x14ac:dyDescent="0.3">
      <c r="A1913" t="s">
        <v>2926</v>
      </c>
      <c r="B1913">
        <v>142</v>
      </c>
      <c r="C1913">
        <v>80</v>
      </c>
      <c r="D1913">
        <v>51053787</v>
      </c>
      <c r="E1913" t="s">
        <v>4777</v>
      </c>
      <c r="F1913" t="s">
        <v>2892</v>
      </c>
      <c r="G1913" t="s">
        <v>4778</v>
      </c>
      <c r="H1913">
        <v>45900</v>
      </c>
      <c r="I1913">
        <v>247</v>
      </c>
      <c r="J1913" t="s">
        <v>29</v>
      </c>
      <c r="K1913" t="s">
        <v>30</v>
      </c>
      <c r="L1913">
        <v>17500000</v>
      </c>
      <c r="M1913">
        <v>2005</v>
      </c>
      <c r="N1913">
        <v>6.5</v>
      </c>
      <c r="O1913">
        <v>33553787</v>
      </c>
      <c r="S1913" t="s">
        <v>4779</v>
      </c>
      <c r="T1913">
        <v>102</v>
      </c>
      <c r="U1913">
        <v>5.2</v>
      </c>
      <c r="V1913">
        <v>5.2</v>
      </c>
      <c r="W1913">
        <v>7.8529999999999998</v>
      </c>
    </row>
    <row r="1914" spans="1:23" x14ac:dyDescent="0.3">
      <c r="A1914" t="s">
        <v>1801</v>
      </c>
      <c r="B1914">
        <v>241</v>
      </c>
      <c r="C1914">
        <v>130</v>
      </c>
      <c r="D1914">
        <v>103338338</v>
      </c>
      <c r="E1914" t="s">
        <v>4780</v>
      </c>
      <c r="F1914" t="s">
        <v>4781</v>
      </c>
      <c r="G1914" t="s">
        <v>4782</v>
      </c>
      <c r="H1914">
        <v>55901</v>
      </c>
      <c r="I1914">
        <v>503</v>
      </c>
      <c r="J1914" t="s">
        <v>29</v>
      </c>
      <c r="K1914" t="s">
        <v>30</v>
      </c>
      <c r="L1914">
        <v>70000000</v>
      </c>
      <c r="M1914">
        <v>2006</v>
      </c>
      <c r="N1914">
        <v>6.5</v>
      </c>
      <c r="O1914">
        <v>33338338</v>
      </c>
      <c r="S1914" t="s">
        <v>4783</v>
      </c>
      <c r="T1914">
        <v>99</v>
      </c>
      <c r="U1914">
        <v>5.2</v>
      </c>
      <c r="V1914">
        <v>5.2</v>
      </c>
      <c r="W1914">
        <v>7.8529999999999998</v>
      </c>
    </row>
    <row r="1915" spans="1:23" x14ac:dyDescent="0.3">
      <c r="A1915" t="s">
        <v>2305</v>
      </c>
      <c r="B1915">
        <v>50</v>
      </c>
      <c r="C1915">
        <v>122</v>
      </c>
      <c r="D1915">
        <v>33451479</v>
      </c>
      <c r="E1915" t="s">
        <v>588</v>
      </c>
      <c r="F1915" t="s">
        <v>4784</v>
      </c>
      <c r="G1915" t="s">
        <v>4785</v>
      </c>
      <c r="H1915">
        <v>17068</v>
      </c>
      <c r="I1915">
        <v>215</v>
      </c>
      <c r="J1915" t="s">
        <v>29</v>
      </c>
      <c r="K1915" t="s">
        <v>30</v>
      </c>
      <c r="L1915">
        <v>500000</v>
      </c>
      <c r="M1915">
        <v>2008</v>
      </c>
      <c r="N1915">
        <v>6.5</v>
      </c>
      <c r="O1915">
        <v>32951479</v>
      </c>
      <c r="S1915" t="s">
        <v>4786</v>
      </c>
      <c r="T1915">
        <v>98</v>
      </c>
      <c r="U1915">
        <v>5.2</v>
      </c>
      <c r="V1915">
        <v>5.2</v>
      </c>
      <c r="W1915">
        <v>7.8529999999999998</v>
      </c>
    </row>
    <row r="1916" spans="1:23" x14ac:dyDescent="0.3">
      <c r="A1916" t="s">
        <v>1750</v>
      </c>
      <c r="B1916">
        <v>224</v>
      </c>
      <c r="C1916">
        <v>85</v>
      </c>
      <c r="D1916">
        <v>57859105</v>
      </c>
      <c r="E1916" t="s">
        <v>214</v>
      </c>
      <c r="F1916" t="s">
        <v>4787</v>
      </c>
      <c r="G1916" t="s">
        <v>4788</v>
      </c>
      <c r="H1916">
        <v>94108</v>
      </c>
      <c r="I1916">
        <v>673</v>
      </c>
      <c r="J1916" t="s">
        <v>29</v>
      </c>
      <c r="K1916" t="s">
        <v>30</v>
      </c>
      <c r="L1916">
        <v>26000000</v>
      </c>
      <c r="M1916">
        <v>2005</v>
      </c>
      <c r="N1916">
        <v>6.5</v>
      </c>
      <c r="O1916">
        <v>31859105</v>
      </c>
      <c r="S1916" t="s">
        <v>4789</v>
      </c>
      <c r="T1916">
        <v>97</v>
      </c>
      <c r="U1916">
        <v>5.2</v>
      </c>
      <c r="V1916">
        <v>5.2</v>
      </c>
      <c r="W1916">
        <v>7.8529999999999998</v>
      </c>
    </row>
    <row r="1917" spans="1:23" x14ac:dyDescent="0.3">
      <c r="A1917" t="s">
        <v>1229</v>
      </c>
      <c r="B1917">
        <v>358</v>
      </c>
      <c r="C1917">
        <v>119</v>
      </c>
      <c r="D1917">
        <v>98895417</v>
      </c>
      <c r="E1917" t="s">
        <v>175</v>
      </c>
      <c r="F1917" t="s">
        <v>400</v>
      </c>
      <c r="G1917" t="s">
        <v>4790</v>
      </c>
      <c r="H1917">
        <v>203154</v>
      </c>
      <c r="I1917">
        <v>698</v>
      </c>
      <c r="J1917" t="s">
        <v>29</v>
      </c>
      <c r="K1917" t="s">
        <v>30</v>
      </c>
      <c r="L1917">
        <v>70000000</v>
      </c>
      <c r="M1917">
        <v>2013</v>
      </c>
      <c r="N1917">
        <v>6.5</v>
      </c>
      <c r="O1917">
        <v>28895417</v>
      </c>
      <c r="S1917" t="s">
        <v>4791</v>
      </c>
      <c r="T1917">
        <v>96</v>
      </c>
      <c r="U1917">
        <v>5.2</v>
      </c>
      <c r="V1917">
        <v>5.2</v>
      </c>
      <c r="W1917">
        <v>7.8529999999999998</v>
      </c>
    </row>
    <row r="1918" spans="1:23" x14ac:dyDescent="0.3">
      <c r="A1918" t="s">
        <v>2819</v>
      </c>
      <c r="B1918">
        <v>238</v>
      </c>
      <c r="C1918">
        <v>112</v>
      </c>
      <c r="D1918">
        <v>42919096</v>
      </c>
      <c r="E1918" t="s">
        <v>417</v>
      </c>
      <c r="F1918" t="s">
        <v>3495</v>
      </c>
      <c r="G1918" t="s">
        <v>4792</v>
      </c>
      <c r="H1918">
        <v>64747</v>
      </c>
      <c r="I1918">
        <v>122</v>
      </c>
      <c r="J1918" t="s">
        <v>29</v>
      </c>
      <c r="K1918" t="s">
        <v>30</v>
      </c>
      <c r="L1918">
        <v>15000000</v>
      </c>
      <c r="M1918">
        <v>2013</v>
      </c>
      <c r="N1918">
        <v>6.5</v>
      </c>
      <c r="O1918">
        <v>27919096</v>
      </c>
      <c r="S1918" t="s">
        <v>4793</v>
      </c>
      <c r="T1918">
        <v>95</v>
      </c>
      <c r="U1918">
        <v>5.2</v>
      </c>
      <c r="V1918">
        <v>5.2</v>
      </c>
      <c r="W1918">
        <v>7.8529999999999998</v>
      </c>
    </row>
    <row r="1919" spans="1:23" x14ac:dyDescent="0.3">
      <c r="A1919" t="s">
        <v>2819</v>
      </c>
      <c r="B1919">
        <v>238</v>
      </c>
      <c r="C1919">
        <v>112</v>
      </c>
      <c r="D1919">
        <v>42919096</v>
      </c>
      <c r="E1919" t="s">
        <v>417</v>
      </c>
      <c r="F1919" t="s">
        <v>3495</v>
      </c>
      <c r="G1919" t="s">
        <v>4792</v>
      </c>
      <c r="H1919">
        <v>64748</v>
      </c>
      <c r="I1919">
        <v>122</v>
      </c>
      <c r="J1919" t="s">
        <v>29</v>
      </c>
      <c r="K1919" t="s">
        <v>30</v>
      </c>
      <c r="L1919">
        <v>15000000</v>
      </c>
      <c r="M1919">
        <v>2013</v>
      </c>
      <c r="N1919">
        <v>6.5</v>
      </c>
      <c r="O1919">
        <v>27919096</v>
      </c>
      <c r="S1919" t="s">
        <v>4794</v>
      </c>
      <c r="T1919">
        <v>95</v>
      </c>
      <c r="U1919">
        <v>5.2</v>
      </c>
      <c r="V1919">
        <v>5.2</v>
      </c>
      <c r="W1919">
        <v>7.8529999999999998</v>
      </c>
    </row>
    <row r="1920" spans="1:23" x14ac:dyDescent="0.3">
      <c r="A1920" t="s">
        <v>2856</v>
      </c>
      <c r="B1920">
        <v>132</v>
      </c>
      <c r="C1920">
        <v>101</v>
      </c>
      <c r="D1920">
        <v>34017854</v>
      </c>
      <c r="E1920" t="s">
        <v>676</v>
      </c>
      <c r="F1920" t="s">
        <v>4795</v>
      </c>
      <c r="G1920" t="s">
        <v>4796</v>
      </c>
      <c r="H1920">
        <v>51326</v>
      </c>
      <c r="I1920">
        <v>116</v>
      </c>
      <c r="J1920" t="s">
        <v>29</v>
      </c>
      <c r="K1920" t="s">
        <v>30</v>
      </c>
      <c r="L1920">
        <v>8500000</v>
      </c>
      <c r="M1920">
        <v>2015</v>
      </c>
      <c r="N1920">
        <v>6.5</v>
      </c>
      <c r="O1920">
        <v>25517854</v>
      </c>
      <c r="S1920" t="s">
        <v>4797</v>
      </c>
      <c r="T1920">
        <v>90</v>
      </c>
      <c r="U1920">
        <v>5.2</v>
      </c>
      <c r="V1920">
        <v>5.2</v>
      </c>
      <c r="W1920">
        <v>7.8529999999999998</v>
      </c>
    </row>
    <row r="1921" spans="1:23" x14ac:dyDescent="0.3">
      <c r="A1921" t="s">
        <v>3629</v>
      </c>
      <c r="B1921">
        <v>142</v>
      </c>
      <c r="C1921">
        <v>87</v>
      </c>
      <c r="D1921">
        <v>33244684</v>
      </c>
      <c r="E1921" t="s">
        <v>1900</v>
      </c>
      <c r="F1921" t="s">
        <v>4798</v>
      </c>
      <c r="G1921" t="s">
        <v>4799</v>
      </c>
      <c r="H1921">
        <v>62038</v>
      </c>
      <c r="I1921">
        <v>281</v>
      </c>
      <c r="J1921" t="s">
        <v>29</v>
      </c>
      <c r="K1921" t="s">
        <v>30</v>
      </c>
      <c r="L1921">
        <v>9000000</v>
      </c>
      <c r="M1921">
        <v>1988</v>
      </c>
      <c r="N1921">
        <v>6.5</v>
      </c>
      <c r="O1921">
        <v>24244684</v>
      </c>
      <c r="S1921" t="s">
        <v>4800</v>
      </c>
      <c r="T1921">
        <v>87</v>
      </c>
      <c r="U1921">
        <v>5.2</v>
      </c>
      <c r="V1921">
        <v>5.2</v>
      </c>
      <c r="W1921">
        <v>7.8529999999999998</v>
      </c>
    </row>
    <row r="1922" spans="1:23" x14ac:dyDescent="0.3">
      <c r="A1922" t="s">
        <v>1907</v>
      </c>
      <c r="B1922">
        <v>335</v>
      </c>
      <c r="C1922">
        <v>129</v>
      </c>
      <c r="D1922">
        <v>49874933</v>
      </c>
      <c r="E1922" t="s">
        <v>305</v>
      </c>
      <c r="F1922" t="s">
        <v>3495</v>
      </c>
      <c r="G1922" t="s">
        <v>4801</v>
      </c>
      <c r="H1922">
        <v>161168</v>
      </c>
      <c r="I1922">
        <v>287</v>
      </c>
      <c r="J1922" t="s">
        <v>29</v>
      </c>
      <c r="K1922" t="s">
        <v>30</v>
      </c>
      <c r="L1922">
        <v>26000000</v>
      </c>
      <c r="M1922">
        <v>2013</v>
      </c>
      <c r="N1922">
        <v>6.5</v>
      </c>
      <c r="O1922">
        <v>23874933</v>
      </c>
      <c r="S1922" t="s">
        <v>4802</v>
      </c>
      <c r="T1922">
        <v>86</v>
      </c>
      <c r="U1922">
        <v>5.2</v>
      </c>
      <c r="V1922">
        <v>5.2</v>
      </c>
      <c r="W1922">
        <v>7.8529999999999998</v>
      </c>
    </row>
    <row r="1923" spans="1:23" x14ac:dyDescent="0.3">
      <c r="A1923" t="s">
        <v>3704</v>
      </c>
      <c r="B1923">
        <v>219</v>
      </c>
      <c r="C1923">
        <v>94</v>
      </c>
      <c r="D1923">
        <v>198332128</v>
      </c>
      <c r="E1923" t="s">
        <v>4803</v>
      </c>
      <c r="F1923" t="s">
        <v>300</v>
      </c>
      <c r="G1923" t="s">
        <v>4804</v>
      </c>
      <c r="H1923">
        <v>114553</v>
      </c>
      <c r="I1923">
        <v>187</v>
      </c>
      <c r="J1923" t="s">
        <v>29</v>
      </c>
      <c r="K1923" t="s">
        <v>30</v>
      </c>
      <c r="L1923">
        <v>175000000</v>
      </c>
      <c r="M1923">
        <v>2009</v>
      </c>
      <c r="N1923">
        <v>6.5</v>
      </c>
      <c r="O1923">
        <v>23332128</v>
      </c>
      <c r="S1923" t="s">
        <v>4805</v>
      </c>
      <c r="T1923">
        <v>85</v>
      </c>
      <c r="U1923">
        <v>5.2</v>
      </c>
      <c r="V1923">
        <v>5.2</v>
      </c>
      <c r="W1923">
        <v>7.8529999999999998</v>
      </c>
    </row>
    <row r="1924" spans="1:23" x14ac:dyDescent="0.3">
      <c r="A1924" t="s">
        <v>3689</v>
      </c>
      <c r="B1924">
        <v>159</v>
      </c>
      <c r="C1924">
        <v>105</v>
      </c>
      <c r="D1924">
        <v>53021560</v>
      </c>
      <c r="E1924" t="s">
        <v>699</v>
      </c>
      <c r="F1924" t="s">
        <v>3646</v>
      </c>
      <c r="G1924" t="s">
        <v>4806</v>
      </c>
      <c r="H1924">
        <v>74630</v>
      </c>
      <c r="I1924">
        <v>156</v>
      </c>
      <c r="J1924" t="s">
        <v>29</v>
      </c>
      <c r="K1924" t="s">
        <v>30</v>
      </c>
      <c r="L1924">
        <v>30000000</v>
      </c>
      <c r="M1924">
        <v>2010</v>
      </c>
      <c r="N1924">
        <v>6.5</v>
      </c>
      <c r="O1924">
        <v>23021560</v>
      </c>
      <c r="S1924" t="s">
        <v>4807</v>
      </c>
      <c r="T1924">
        <v>83</v>
      </c>
      <c r="U1924">
        <v>5.2</v>
      </c>
      <c r="V1924">
        <v>5.2</v>
      </c>
      <c r="W1924">
        <v>7.8529999999999998</v>
      </c>
    </row>
    <row r="1925" spans="1:23" x14ac:dyDescent="0.3">
      <c r="A1925" t="s">
        <v>503</v>
      </c>
      <c r="B1925">
        <v>424</v>
      </c>
      <c r="C1925">
        <v>113</v>
      </c>
      <c r="D1925">
        <v>102981571</v>
      </c>
      <c r="E1925" t="s">
        <v>715</v>
      </c>
      <c r="F1925" t="s">
        <v>339</v>
      </c>
      <c r="G1925" t="s">
        <v>4808</v>
      </c>
      <c r="H1925">
        <v>270226</v>
      </c>
      <c r="I1925">
        <v>741</v>
      </c>
      <c r="J1925" t="s">
        <v>29</v>
      </c>
      <c r="K1925" t="s">
        <v>30</v>
      </c>
      <c r="L1925">
        <v>80000000</v>
      </c>
      <c r="M1925">
        <v>2010</v>
      </c>
      <c r="N1925">
        <v>6.5</v>
      </c>
      <c r="O1925">
        <v>22981571</v>
      </c>
      <c r="S1925" t="s">
        <v>4809</v>
      </c>
      <c r="T1925">
        <v>81</v>
      </c>
      <c r="U1925">
        <v>5.2</v>
      </c>
      <c r="V1925">
        <v>5.2</v>
      </c>
      <c r="W1925">
        <v>7.8529999999999998</v>
      </c>
    </row>
    <row r="1926" spans="1:23" x14ac:dyDescent="0.3">
      <c r="A1926" t="s">
        <v>2853</v>
      </c>
      <c r="B1926">
        <v>336</v>
      </c>
      <c r="C1926">
        <v>104</v>
      </c>
      <c r="D1926">
        <v>27689474</v>
      </c>
      <c r="E1926" t="s">
        <v>2463</v>
      </c>
      <c r="F1926" t="s">
        <v>4810</v>
      </c>
      <c r="G1926" t="s">
        <v>4811</v>
      </c>
      <c r="H1926">
        <v>85688</v>
      </c>
      <c r="I1926">
        <v>339</v>
      </c>
      <c r="J1926" t="s">
        <v>29</v>
      </c>
      <c r="K1926" t="s">
        <v>30</v>
      </c>
      <c r="L1926">
        <v>5000000</v>
      </c>
      <c r="M1926">
        <v>2013</v>
      </c>
      <c r="N1926">
        <v>6.5</v>
      </c>
      <c r="O1926">
        <v>22689474</v>
      </c>
      <c r="S1926" t="s">
        <v>4812</v>
      </c>
      <c r="T1926">
        <v>95</v>
      </c>
      <c r="U1926">
        <v>5.2</v>
      </c>
      <c r="V1926">
        <v>5.2</v>
      </c>
      <c r="W1926">
        <v>7.8529999999999998</v>
      </c>
    </row>
    <row r="1927" spans="1:23" x14ac:dyDescent="0.3">
      <c r="A1927" t="s">
        <v>2468</v>
      </c>
      <c r="B1927">
        <v>167</v>
      </c>
      <c r="C1927">
        <v>91</v>
      </c>
      <c r="D1927">
        <v>66790248</v>
      </c>
      <c r="E1927" t="s">
        <v>224</v>
      </c>
      <c r="F1927" t="s">
        <v>1884</v>
      </c>
      <c r="G1927" t="s">
        <v>4813</v>
      </c>
      <c r="H1927">
        <v>57281</v>
      </c>
      <c r="I1927">
        <v>350</v>
      </c>
      <c r="J1927" t="s">
        <v>29</v>
      </c>
      <c r="K1927" t="s">
        <v>30</v>
      </c>
      <c r="L1927">
        <v>45000000</v>
      </c>
      <c r="M1927">
        <v>2002</v>
      </c>
      <c r="N1927">
        <v>6.5</v>
      </c>
      <c r="O1927">
        <v>21790248</v>
      </c>
      <c r="S1927" t="s">
        <v>4814</v>
      </c>
      <c r="T1927">
        <v>86.5</v>
      </c>
      <c r="U1927">
        <v>5.2</v>
      </c>
      <c r="V1927">
        <v>5.2</v>
      </c>
      <c r="W1927">
        <v>7.8529999999999998</v>
      </c>
    </row>
    <row r="1928" spans="1:23" x14ac:dyDescent="0.3">
      <c r="A1928" t="s">
        <v>1817</v>
      </c>
      <c r="B1928">
        <v>198</v>
      </c>
      <c r="C1928">
        <v>97</v>
      </c>
      <c r="D1928">
        <v>45089048</v>
      </c>
      <c r="E1928" t="s">
        <v>739</v>
      </c>
      <c r="F1928" t="s">
        <v>1167</v>
      </c>
      <c r="G1928" t="s">
        <v>4815</v>
      </c>
      <c r="H1928">
        <v>86251</v>
      </c>
      <c r="I1928">
        <v>260</v>
      </c>
      <c r="J1928" t="s">
        <v>29</v>
      </c>
      <c r="K1928" t="s">
        <v>675</v>
      </c>
      <c r="L1928">
        <v>25000000</v>
      </c>
      <c r="M1928">
        <v>2014</v>
      </c>
      <c r="N1928">
        <v>6.5</v>
      </c>
      <c r="O1928">
        <v>20089048</v>
      </c>
      <c r="S1928" t="s">
        <v>4816</v>
      </c>
      <c r="T1928">
        <v>99</v>
      </c>
      <c r="U1928">
        <v>5.3</v>
      </c>
      <c r="V1928">
        <v>5.18</v>
      </c>
      <c r="W1928">
        <v>7.8529999999999998</v>
      </c>
    </row>
    <row r="1929" spans="1:23" x14ac:dyDescent="0.3">
      <c r="A1929" t="s">
        <v>2308</v>
      </c>
      <c r="B1929">
        <v>125</v>
      </c>
      <c r="C1929">
        <v>115</v>
      </c>
      <c r="D1929">
        <v>74540762</v>
      </c>
      <c r="E1929" t="s">
        <v>417</v>
      </c>
      <c r="F1929" t="s">
        <v>2707</v>
      </c>
      <c r="G1929" t="s">
        <v>4817</v>
      </c>
      <c r="H1929">
        <v>48753</v>
      </c>
      <c r="I1929">
        <v>323</v>
      </c>
      <c r="J1929" t="s">
        <v>29</v>
      </c>
      <c r="K1929" t="s">
        <v>30</v>
      </c>
      <c r="L1929">
        <v>55000000</v>
      </c>
      <c r="M1929">
        <v>2004</v>
      </c>
      <c r="N1929">
        <v>6.5</v>
      </c>
      <c r="O1929">
        <v>19540762</v>
      </c>
      <c r="S1929" t="s">
        <v>4816</v>
      </c>
      <c r="T1929">
        <v>99</v>
      </c>
      <c r="U1929">
        <v>5.3</v>
      </c>
      <c r="V1929">
        <v>5.18</v>
      </c>
      <c r="W1929">
        <v>7.8529999999999998</v>
      </c>
    </row>
    <row r="1930" spans="1:23" x14ac:dyDescent="0.3">
      <c r="A1930" t="s">
        <v>2446</v>
      </c>
      <c r="B1930">
        <v>78</v>
      </c>
      <c r="C1930">
        <v>101</v>
      </c>
      <c r="D1930">
        <v>29500000</v>
      </c>
      <c r="E1930" t="s">
        <v>4818</v>
      </c>
      <c r="F1930" t="s">
        <v>1889</v>
      </c>
      <c r="G1930" t="s">
        <v>4819</v>
      </c>
      <c r="H1930">
        <v>25613</v>
      </c>
      <c r="I1930">
        <v>121</v>
      </c>
      <c r="J1930" t="s">
        <v>29</v>
      </c>
      <c r="K1930" t="s">
        <v>30</v>
      </c>
      <c r="L1930">
        <v>10000000</v>
      </c>
      <c r="M1930">
        <v>1983</v>
      </c>
      <c r="N1930">
        <v>6.5</v>
      </c>
      <c r="O1930">
        <v>19500000</v>
      </c>
      <c r="S1930" t="s">
        <v>4820</v>
      </c>
      <c r="T1930">
        <v>89</v>
      </c>
      <c r="U1930">
        <v>4.8</v>
      </c>
      <c r="V1930">
        <v>5.17</v>
      </c>
      <c r="W1930">
        <v>7.8529999999999998</v>
      </c>
    </row>
    <row r="1931" spans="1:23" x14ac:dyDescent="0.3">
      <c r="A1931" t="s">
        <v>3071</v>
      </c>
      <c r="B1931">
        <v>157</v>
      </c>
      <c r="C1931">
        <v>109</v>
      </c>
      <c r="D1931">
        <v>45489752</v>
      </c>
      <c r="E1931" t="s">
        <v>699</v>
      </c>
      <c r="F1931" t="s">
        <v>740</v>
      </c>
      <c r="G1931" t="s">
        <v>4821</v>
      </c>
      <c r="H1931">
        <v>48973</v>
      </c>
      <c r="I1931">
        <v>214</v>
      </c>
      <c r="J1931" t="s">
        <v>29</v>
      </c>
      <c r="K1931" t="s">
        <v>30</v>
      </c>
      <c r="L1931">
        <v>26000000</v>
      </c>
      <c r="M1931">
        <v>2004</v>
      </c>
      <c r="N1931">
        <v>6.5</v>
      </c>
      <c r="O1931">
        <v>19489752</v>
      </c>
      <c r="S1931" t="s">
        <v>4820</v>
      </c>
      <c r="T1931">
        <v>89</v>
      </c>
      <c r="U1931">
        <v>4.8</v>
      </c>
      <c r="V1931">
        <v>5.17</v>
      </c>
      <c r="W1931">
        <v>7.8529999999999998</v>
      </c>
    </row>
    <row r="1932" spans="1:23" x14ac:dyDescent="0.3">
      <c r="A1932" t="s">
        <v>2257</v>
      </c>
      <c r="B1932">
        <v>37</v>
      </c>
      <c r="C1932">
        <v>109</v>
      </c>
      <c r="D1932">
        <v>27362712</v>
      </c>
      <c r="E1932" t="s">
        <v>1569</v>
      </c>
      <c r="F1932" t="s">
        <v>4822</v>
      </c>
      <c r="G1932" t="s">
        <v>4823</v>
      </c>
      <c r="H1932">
        <v>5971</v>
      </c>
      <c r="I1932">
        <v>60</v>
      </c>
      <c r="J1932" t="s">
        <v>29</v>
      </c>
      <c r="K1932" t="s">
        <v>30</v>
      </c>
      <c r="L1932">
        <v>8000000</v>
      </c>
      <c r="M1932">
        <v>2002</v>
      </c>
      <c r="N1932">
        <v>6.5</v>
      </c>
      <c r="O1932">
        <v>19362712</v>
      </c>
      <c r="S1932" t="s">
        <v>4824</v>
      </c>
      <c r="T1932">
        <v>91.5</v>
      </c>
      <c r="U1932">
        <v>5.15</v>
      </c>
      <c r="V1932">
        <v>5.15</v>
      </c>
      <c r="W1932">
        <v>7.8529999999999998</v>
      </c>
    </row>
    <row r="1933" spans="1:23" x14ac:dyDescent="0.3">
      <c r="A1933" t="s">
        <v>3473</v>
      </c>
      <c r="B1933">
        <v>308</v>
      </c>
      <c r="C1933">
        <v>101</v>
      </c>
      <c r="D1933">
        <v>39103378</v>
      </c>
      <c r="E1933" t="s">
        <v>840</v>
      </c>
      <c r="F1933" t="s">
        <v>2783</v>
      </c>
      <c r="G1933" t="s">
        <v>4825</v>
      </c>
      <c r="H1933">
        <v>93272</v>
      </c>
      <c r="I1933">
        <v>251</v>
      </c>
      <c r="J1933" t="s">
        <v>29</v>
      </c>
      <c r="K1933" t="s">
        <v>30</v>
      </c>
      <c r="L1933">
        <v>20000000</v>
      </c>
      <c r="M1933">
        <v>2010</v>
      </c>
      <c r="N1933">
        <v>6.5</v>
      </c>
      <c r="O1933">
        <v>19103378</v>
      </c>
      <c r="S1933" t="s">
        <v>4824</v>
      </c>
      <c r="T1933">
        <v>91.5</v>
      </c>
      <c r="U1933">
        <v>5.15</v>
      </c>
      <c r="V1933">
        <v>5.15</v>
      </c>
      <c r="W1933">
        <v>7.8529999999999998</v>
      </c>
    </row>
    <row r="1934" spans="1:23" x14ac:dyDescent="0.3">
      <c r="A1934" t="s">
        <v>986</v>
      </c>
      <c r="B1934">
        <v>96</v>
      </c>
      <c r="C1934">
        <v>170</v>
      </c>
      <c r="D1934">
        <v>75370763</v>
      </c>
      <c r="E1934" t="s">
        <v>1724</v>
      </c>
      <c r="F1934" t="s">
        <v>740</v>
      </c>
      <c r="G1934" t="s">
        <v>4826</v>
      </c>
      <c r="H1934">
        <v>32353</v>
      </c>
      <c r="I1934">
        <v>263</v>
      </c>
      <c r="J1934" t="s">
        <v>29</v>
      </c>
      <c r="K1934" t="s">
        <v>30</v>
      </c>
      <c r="L1934">
        <v>60000000</v>
      </c>
      <c r="M1934">
        <v>1998</v>
      </c>
      <c r="N1934">
        <v>6.5</v>
      </c>
      <c r="O1934">
        <v>15370763</v>
      </c>
      <c r="S1934" t="s">
        <v>4827</v>
      </c>
      <c r="T1934">
        <v>83</v>
      </c>
      <c r="U1934">
        <v>5.0999999999999996</v>
      </c>
      <c r="V1934">
        <v>5.0999999999999996</v>
      </c>
      <c r="W1934">
        <v>7.8529999999999998</v>
      </c>
    </row>
    <row r="1935" spans="1:23" x14ac:dyDescent="0.3">
      <c r="A1935" t="s">
        <v>3965</v>
      </c>
      <c r="B1935">
        <v>76</v>
      </c>
      <c r="C1935">
        <v>100</v>
      </c>
      <c r="D1935">
        <v>25339117</v>
      </c>
      <c r="E1935" t="s">
        <v>289</v>
      </c>
      <c r="F1935" t="s">
        <v>2848</v>
      </c>
      <c r="G1935" t="s">
        <v>4828</v>
      </c>
      <c r="H1935">
        <v>37885</v>
      </c>
      <c r="I1935">
        <v>247</v>
      </c>
      <c r="J1935" t="s">
        <v>29</v>
      </c>
      <c r="K1935" t="s">
        <v>30</v>
      </c>
      <c r="L1935">
        <v>10000000</v>
      </c>
      <c r="M1935">
        <v>1998</v>
      </c>
      <c r="N1935">
        <v>6.5</v>
      </c>
      <c r="O1935">
        <v>15339117</v>
      </c>
      <c r="S1935" t="s">
        <v>4829</v>
      </c>
      <c r="T1935">
        <v>120</v>
      </c>
      <c r="U1935">
        <v>5.0999999999999996</v>
      </c>
      <c r="V1935">
        <v>5.0999999999999996</v>
      </c>
      <c r="W1935">
        <v>7.8529999999999998</v>
      </c>
    </row>
    <row r="1936" spans="1:23" x14ac:dyDescent="0.3">
      <c r="A1936" t="s">
        <v>2789</v>
      </c>
      <c r="B1936">
        <v>160</v>
      </c>
      <c r="C1936">
        <v>119</v>
      </c>
      <c r="D1936">
        <v>125332007</v>
      </c>
      <c r="E1936" t="s">
        <v>715</v>
      </c>
      <c r="F1936" t="s">
        <v>4830</v>
      </c>
      <c r="G1936" t="s">
        <v>4831</v>
      </c>
      <c r="H1936">
        <v>149680</v>
      </c>
      <c r="I1936">
        <v>328</v>
      </c>
      <c r="J1936" t="s">
        <v>29</v>
      </c>
      <c r="K1936" t="s">
        <v>200</v>
      </c>
      <c r="L1936">
        <v>110000000</v>
      </c>
      <c r="M1936">
        <v>1997</v>
      </c>
      <c r="N1936">
        <v>6.5</v>
      </c>
      <c r="O1936">
        <v>15332007</v>
      </c>
      <c r="S1936" t="s">
        <v>4832</v>
      </c>
      <c r="T1936">
        <v>104.5</v>
      </c>
      <c r="U1936">
        <v>5.0999999999999996</v>
      </c>
      <c r="V1936">
        <v>5.0999999999999996</v>
      </c>
      <c r="W1936">
        <v>7.8529999999999998</v>
      </c>
    </row>
    <row r="1937" spans="1:23" x14ac:dyDescent="0.3">
      <c r="A1937" t="s">
        <v>2919</v>
      </c>
      <c r="B1937">
        <v>44</v>
      </c>
      <c r="C1937">
        <v>82</v>
      </c>
      <c r="D1937">
        <v>36696761</v>
      </c>
      <c r="E1937" t="s">
        <v>1746</v>
      </c>
      <c r="F1937" t="s">
        <v>4833</v>
      </c>
      <c r="G1937" t="s">
        <v>4834</v>
      </c>
      <c r="H1937">
        <v>6808</v>
      </c>
      <c r="I1937">
        <v>38</v>
      </c>
      <c r="J1937" t="s">
        <v>29</v>
      </c>
      <c r="K1937" t="s">
        <v>30</v>
      </c>
      <c r="L1937">
        <v>23000000</v>
      </c>
      <c r="M1937">
        <v>2001</v>
      </c>
      <c r="N1937">
        <v>6.5</v>
      </c>
      <c r="O1937">
        <v>13696761</v>
      </c>
      <c r="S1937" t="s">
        <v>4835</v>
      </c>
      <c r="T1937">
        <v>104</v>
      </c>
      <c r="U1937">
        <v>5.0999999999999996</v>
      </c>
      <c r="V1937">
        <v>5.0999999999999996</v>
      </c>
      <c r="W1937">
        <v>7.8529999999999998</v>
      </c>
    </row>
    <row r="1938" spans="1:23" x14ac:dyDescent="0.3">
      <c r="A1938" t="s">
        <v>3886</v>
      </c>
      <c r="B1938">
        <v>161</v>
      </c>
      <c r="C1938">
        <v>102</v>
      </c>
      <c r="D1938">
        <v>25277561</v>
      </c>
      <c r="E1938" t="s">
        <v>289</v>
      </c>
      <c r="F1938" t="s">
        <v>544</v>
      </c>
      <c r="G1938" t="s">
        <v>4836</v>
      </c>
      <c r="H1938">
        <v>21672</v>
      </c>
      <c r="I1938">
        <v>93</v>
      </c>
      <c r="J1938" t="s">
        <v>29</v>
      </c>
      <c r="K1938" t="s">
        <v>30</v>
      </c>
      <c r="L1938">
        <v>12000000</v>
      </c>
      <c r="M1938">
        <v>2014</v>
      </c>
      <c r="N1938">
        <v>6.5</v>
      </c>
      <c r="O1938">
        <v>13277561</v>
      </c>
      <c r="S1938" t="s">
        <v>4837</v>
      </c>
      <c r="T1938">
        <v>102</v>
      </c>
      <c r="U1938">
        <v>5.0999999999999996</v>
      </c>
      <c r="V1938">
        <v>5.0999999999999996</v>
      </c>
      <c r="W1938">
        <v>7.8529999999999998</v>
      </c>
    </row>
    <row r="1939" spans="1:23" x14ac:dyDescent="0.3">
      <c r="A1939" t="s">
        <v>2805</v>
      </c>
      <c r="B1939">
        <v>83</v>
      </c>
      <c r="C1939">
        <v>114</v>
      </c>
      <c r="D1939">
        <v>30050028</v>
      </c>
      <c r="E1939" t="s">
        <v>175</v>
      </c>
      <c r="F1939" t="s">
        <v>2297</v>
      </c>
      <c r="G1939" t="s">
        <v>4838</v>
      </c>
      <c r="H1939">
        <v>42987</v>
      </c>
      <c r="I1939">
        <v>201</v>
      </c>
      <c r="J1939" t="s">
        <v>29</v>
      </c>
      <c r="K1939" t="s">
        <v>30</v>
      </c>
      <c r="L1939">
        <v>17000000</v>
      </c>
      <c r="M1939">
        <v>1989</v>
      </c>
      <c r="N1939">
        <v>6.5</v>
      </c>
      <c r="O1939">
        <v>13050028</v>
      </c>
      <c r="S1939" t="s">
        <v>4839</v>
      </c>
      <c r="T1939">
        <v>101</v>
      </c>
      <c r="U1939">
        <v>5.0999999999999996</v>
      </c>
      <c r="V1939">
        <v>5.0999999999999996</v>
      </c>
      <c r="W1939">
        <v>7.8529999999999998</v>
      </c>
    </row>
    <row r="1940" spans="1:23" x14ac:dyDescent="0.3">
      <c r="A1940" t="s">
        <v>959</v>
      </c>
      <c r="B1940">
        <v>248</v>
      </c>
      <c r="C1940">
        <v>108</v>
      </c>
      <c r="D1940">
        <v>33313582</v>
      </c>
      <c r="E1940" t="s">
        <v>3824</v>
      </c>
      <c r="F1940" t="s">
        <v>496</v>
      </c>
      <c r="G1940" t="s">
        <v>4840</v>
      </c>
      <c r="H1940">
        <v>52888</v>
      </c>
      <c r="I1940">
        <v>175</v>
      </c>
      <c r="J1940" t="s">
        <v>29</v>
      </c>
      <c r="K1940" t="s">
        <v>30</v>
      </c>
      <c r="L1940">
        <v>21000000</v>
      </c>
      <c r="M1940">
        <v>2009</v>
      </c>
      <c r="N1940">
        <v>6.5</v>
      </c>
      <c r="O1940">
        <v>12313582</v>
      </c>
      <c r="S1940" t="s">
        <v>4841</v>
      </c>
      <c r="T1940">
        <v>101</v>
      </c>
      <c r="U1940">
        <v>5.0999999999999996</v>
      </c>
      <c r="V1940">
        <v>5.0999999999999996</v>
      </c>
      <c r="W1940">
        <v>7.8529999999999998</v>
      </c>
    </row>
    <row r="1941" spans="1:23" x14ac:dyDescent="0.3">
      <c r="A1941" t="s">
        <v>3477</v>
      </c>
      <c r="B1941">
        <v>175</v>
      </c>
      <c r="C1941">
        <v>127</v>
      </c>
      <c r="D1941">
        <v>101643008</v>
      </c>
      <c r="E1941" t="s">
        <v>1576</v>
      </c>
      <c r="F1941" t="s">
        <v>1302</v>
      </c>
      <c r="G1941" t="s">
        <v>4842</v>
      </c>
      <c r="H1941">
        <v>218341</v>
      </c>
      <c r="I1941">
        <v>498</v>
      </c>
      <c r="J1941" t="s">
        <v>29</v>
      </c>
      <c r="K1941" t="s">
        <v>30</v>
      </c>
      <c r="L1941">
        <v>90000000</v>
      </c>
      <c r="M1941">
        <v>2000</v>
      </c>
      <c r="N1941">
        <v>6.5</v>
      </c>
      <c r="O1941">
        <v>11643008</v>
      </c>
      <c r="S1941" t="s">
        <v>4843</v>
      </c>
      <c r="T1941">
        <v>99.5</v>
      </c>
      <c r="U1941">
        <v>5.0999999999999996</v>
      </c>
      <c r="V1941">
        <v>5.0999999999999996</v>
      </c>
      <c r="W1941">
        <v>7.8529999999999998</v>
      </c>
    </row>
    <row r="1942" spans="1:23" x14ac:dyDescent="0.3">
      <c r="A1942" t="s">
        <v>2923</v>
      </c>
      <c r="B1942">
        <v>145</v>
      </c>
      <c r="C1942">
        <v>82</v>
      </c>
      <c r="D1942">
        <v>137748063</v>
      </c>
      <c r="E1942" t="s">
        <v>4844</v>
      </c>
      <c r="F1942" t="s">
        <v>2554</v>
      </c>
      <c r="G1942" t="s">
        <v>4845</v>
      </c>
      <c r="H1942">
        <v>38438</v>
      </c>
      <c r="I1942">
        <v>241</v>
      </c>
      <c r="J1942" t="s">
        <v>29</v>
      </c>
      <c r="K1942" t="s">
        <v>30</v>
      </c>
      <c r="L1942">
        <v>127500000</v>
      </c>
      <c r="M1942">
        <v>2000</v>
      </c>
      <c r="N1942">
        <v>6.5</v>
      </c>
      <c r="O1942">
        <v>10248063</v>
      </c>
      <c r="S1942" t="s">
        <v>4846</v>
      </c>
      <c r="T1942">
        <v>97.5</v>
      </c>
      <c r="U1942">
        <v>5.0999999999999996</v>
      </c>
      <c r="V1942">
        <v>5.0999999999999996</v>
      </c>
      <c r="W1942">
        <v>7.8529999999999998</v>
      </c>
    </row>
    <row r="1943" spans="1:23" x14ac:dyDescent="0.3">
      <c r="A1943" t="s">
        <v>2870</v>
      </c>
      <c r="B1943">
        <v>292</v>
      </c>
      <c r="C1943">
        <v>98</v>
      </c>
      <c r="D1943">
        <v>29975979</v>
      </c>
      <c r="E1943" t="s">
        <v>4075</v>
      </c>
      <c r="F1943" t="s">
        <v>4847</v>
      </c>
      <c r="G1943" t="s">
        <v>4848</v>
      </c>
      <c r="H1943">
        <v>105797</v>
      </c>
      <c r="I1943">
        <v>281</v>
      </c>
      <c r="J1943" t="s">
        <v>29</v>
      </c>
      <c r="K1943" t="s">
        <v>581</v>
      </c>
      <c r="L1943">
        <v>20000000</v>
      </c>
      <c r="M1943">
        <v>2009</v>
      </c>
      <c r="N1943">
        <v>6.5</v>
      </c>
      <c r="O1943">
        <v>9975979</v>
      </c>
      <c r="S1943" t="s">
        <v>4849</v>
      </c>
      <c r="T1943">
        <v>96</v>
      </c>
      <c r="U1943">
        <v>5.0999999999999996</v>
      </c>
      <c r="V1943">
        <v>5.0999999999999996</v>
      </c>
      <c r="W1943">
        <v>7.8529999999999998</v>
      </c>
    </row>
    <row r="1944" spans="1:23" x14ac:dyDescent="0.3">
      <c r="A1944" t="s">
        <v>2801</v>
      </c>
      <c r="B1944">
        <v>69</v>
      </c>
      <c r="C1944">
        <v>115</v>
      </c>
      <c r="D1944">
        <v>29753944</v>
      </c>
      <c r="E1944" t="s">
        <v>140</v>
      </c>
      <c r="F1944" t="s">
        <v>520</v>
      </c>
      <c r="G1944" t="s">
        <v>4850</v>
      </c>
      <c r="H1944">
        <v>90677</v>
      </c>
      <c r="I1944">
        <v>389</v>
      </c>
      <c r="J1944" t="s">
        <v>29</v>
      </c>
      <c r="K1944" t="s">
        <v>30</v>
      </c>
      <c r="L1944">
        <v>20000000</v>
      </c>
      <c r="M1944">
        <v>1998</v>
      </c>
      <c r="N1944">
        <v>6.5</v>
      </c>
      <c r="O1944">
        <v>9753944</v>
      </c>
      <c r="S1944" t="s">
        <v>4851</v>
      </c>
      <c r="T1944">
        <v>96</v>
      </c>
      <c r="U1944">
        <v>5.0999999999999996</v>
      </c>
      <c r="V1944">
        <v>5.0999999999999996</v>
      </c>
      <c r="W1944">
        <v>7.8529999999999998</v>
      </c>
    </row>
    <row r="1945" spans="1:23" x14ac:dyDescent="0.3">
      <c r="A1945" t="s">
        <v>2976</v>
      </c>
      <c r="B1945">
        <v>107</v>
      </c>
      <c r="C1945">
        <v>93</v>
      </c>
      <c r="D1945">
        <v>14015786</v>
      </c>
      <c r="E1945" t="s">
        <v>588</v>
      </c>
      <c r="F1945" t="s">
        <v>601</v>
      </c>
      <c r="G1945" t="s">
        <v>4852</v>
      </c>
      <c r="H1945">
        <v>37952</v>
      </c>
      <c r="I1945">
        <v>298</v>
      </c>
      <c r="J1945" t="s">
        <v>29</v>
      </c>
      <c r="K1945" t="s">
        <v>30</v>
      </c>
      <c r="L1945">
        <v>5000000</v>
      </c>
      <c r="M1945">
        <v>2002</v>
      </c>
      <c r="N1945">
        <v>6.5</v>
      </c>
      <c r="O1945">
        <v>9015786</v>
      </c>
      <c r="S1945" t="s">
        <v>4853</v>
      </c>
      <c r="T1945">
        <v>94</v>
      </c>
      <c r="U1945">
        <v>5.0999999999999996</v>
      </c>
      <c r="V1945">
        <v>5.0999999999999996</v>
      </c>
      <c r="W1945">
        <v>7.8529999999999998</v>
      </c>
    </row>
    <row r="1946" spans="1:23" x14ac:dyDescent="0.3">
      <c r="A1946" t="s">
        <v>4439</v>
      </c>
      <c r="B1946">
        <v>127</v>
      </c>
      <c r="C1946">
        <v>94</v>
      </c>
      <c r="D1946">
        <v>32003620</v>
      </c>
      <c r="E1946" t="s">
        <v>1576</v>
      </c>
      <c r="F1946" t="s">
        <v>4854</v>
      </c>
      <c r="G1946" t="s">
        <v>4855</v>
      </c>
      <c r="H1946">
        <v>79141</v>
      </c>
      <c r="I1946">
        <v>355</v>
      </c>
      <c r="J1946" t="s">
        <v>29</v>
      </c>
      <c r="K1946" t="s">
        <v>30</v>
      </c>
      <c r="L1946">
        <v>25000000</v>
      </c>
      <c r="M1946">
        <v>2004</v>
      </c>
      <c r="N1946">
        <v>6.5</v>
      </c>
      <c r="O1946">
        <v>7003620</v>
      </c>
      <c r="S1946" t="s">
        <v>4856</v>
      </c>
      <c r="T1946">
        <v>94</v>
      </c>
      <c r="U1946">
        <v>5.0999999999999996</v>
      </c>
      <c r="V1946">
        <v>5.0999999999999996</v>
      </c>
      <c r="W1946">
        <v>7.8529999999999998</v>
      </c>
    </row>
    <row r="1947" spans="1:23" x14ac:dyDescent="0.3">
      <c r="A1947" t="s">
        <v>857</v>
      </c>
      <c r="B1947">
        <v>26</v>
      </c>
      <c r="C1947">
        <v>88</v>
      </c>
      <c r="D1947">
        <v>7137502</v>
      </c>
      <c r="E1947" t="s">
        <v>289</v>
      </c>
      <c r="F1947" t="s">
        <v>4857</v>
      </c>
      <c r="G1947" t="s">
        <v>4858</v>
      </c>
      <c r="H1947">
        <v>4769</v>
      </c>
      <c r="I1947">
        <v>26</v>
      </c>
      <c r="J1947" t="s">
        <v>29</v>
      </c>
      <c r="K1947" t="s">
        <v>30</v>
      </c>
      <c r="L1947">
        <v>175000</v>
      </c>
      <c r="M1947">
        <v>1986</v>
      </c>
      <c r="N1947">
        <v>6.5</v>
      </c>
      <c r="O1947">
        <v>6962502</v>
      </c>
      <c r="S1947" t="s">
        <v>4859</v>
      </c>
      <c r="T1947">
        <v>93</v>
      </c>
      <c r="U1947">
        <v>5.0999999999999996</v>
      </c>
      <c r="V1947">
        <v>5.0999999999999996</v>
      </c>
      <c r="W1947">
        <v>7.8529999999999998</v>
      </c>
    </row>
    <row r="1948" spans="1:23" x14ac:dyDescent="0.3">
      <c r="A1948" t="s">
        <v>3737</v>
      </c>
      <c r="B1948">
        <v>173</v>
      </c>
      <c r="C1948">
        <v>117</v>
      </c>
      <c r="D1948">
        <v>46280507</v>
      </c>
      <c r="E1948" t="s">
        <v>289</v>
      </c>
      <c r="F1948" t="s">
        <v>4795</v>
      </c>
      <c r="G1948" t="s">
        <v>4860</v>
      </c>
      <c r="H1948">
        <v>87165</v>
      </c>
      <c r="I1948">
        <v>184</v>
      </c>
      <c r="J1948" t="s">
        <v>29</v>
      </c>
      <c r="K1948" t="s">
        <v>30</v>
      </c>
      <c r="L1948">
        <v>40000000</v>
      </c>
      <c r="M1948">
        <v>2014</v>
      </c>
      <c r="N1948">
        <v>6.5</v>
      </c>
      <c r="O1948">
        <v>6280507</v>
      </c>
      <c r="S1948" t="s">
        <v>4861</v>
      </c>
      <c r="T1948">
        <v>92</v>
      </c>
      <c r="U1948">
        <v>5.0999999999999996</v>
      </c>
      <c r="V1948">
        <v>5.0999999999999996</v>
      </c>
      <c r="W1948">
        <v>7.8529999999999998</v>
      </c>
    </row>
    <row r="1949" spans="1:23" x14ac:dyDescent="0.3">
      <c r="A1949" t="s">
        <v>857</v>
      </c>
      <c r="B1949">
        <v>23</v>
      </c>
      <c r="C1949">
        <v>129</v>
      </c>
      <c r="D1949">
        <v>16153600</v>
      </c>
      <c r="E1949" t="s">
        <v>875</v>
      </c>
      <c r="F1949" t="s">
        <v>837</v>
      </c>
      <c r="G1949" t="s">
        <v>4862</v>
      </c>
      <c r="H1949">
        <v>8295</v>
      </c>
      <c r="I1949">
        <v>30</v>
      </c>
      <c r="J1949" t="s">
        <v>29</v>
      </c>
      <c r="K1949" t="s">
        <v>30</v>
      </c>
      <c r="L1949">
        <v>10000000</v>
      </c>
      <c r="M1949">
        <v>1990</v>
      </c>
      <c r="N1949">
        <v>6.5</v>
      </c>
      <c r="O1949">
        <v>6153600</v>
      </c>
      <c r="S1949" t="s">
        <v>4863</v>
      </c>
      <c r="T1949">
        <v>90</v>
      </c>
      <c r="U1949">
        <v>5.0999999999999996</v>
      </c>
      <c r="V1949">
        <v>5.0999999999999996</v>
      </c>
      <c r="W1949">
        <v>7.8529999999999998</v>
      </c>
    </row>
    <row r="1950" spans="1:23" x14ac:dyDescent="0.3">
      <c r="A1950" t="s">
        <v>2916</v>
      </c>
      <c r="B1950">
        <v>133</v>
      </c>
      <c r="C1950">
        <v>84</v>
      </c>
      <c r="D1950">
        <v>14373825</v>
      </c>
      <c r="E1950" t="s">
        <v>1366</v>
      </c>
      <c r="F1950" t="s">
        <v>2664</v>
      </c>
      <c r="G1950" t="s">
        <v>4864</v>
      </c>
      <c r="H1950">
        <v>63216</v>
      </c>
      <c r="I1950">
        <v>196</v>
      </c>
      <c r="J1950" t="s">
        <v>29</v>
      </c>
      <c r="K1950" t="s">
        <v>30</v>
      </c>
      <c r="L1950">
        <v>8600000</v>
      </c>
      <c r="M1950">
        <v>2007</v>
      </c>
      <c r="N1950">
        <v>6.5</v>
      </c>
      <c r="O1950">
        <v>5773825</v>
      </c>
      <c r="S1950" t="s">
        <v>4865</v>
      </c>
      <c r="T1950">
        <v>90</v>
      </c>
      <c r="U1950">
        <v>5.0999999999999996</v>
      </c>
      <c r="V1950">
        <v>5.0999999999999996</v>
      </c>
      <c r="W1950">
        <v>7.8529999999999998</v>
      </c>
    </row>
    <row r="1951" spans="1:23" x14ac:dyDescent="0.3">
      <c r="A1951" t="s">
        <v>2027</v>
      </c>
      <c r="B1951">
        <v>193</v>
      </c>
      <c r="C1951">
        <v>104</v>
      </c>
      <c r="D1951">
        <v>47806295</v>
      </c>
      <c r="E1951" t="s">
        <v>211</v>
      </c>
      <c r="F1951" t="s">
        <v>4866</v>
      </c>
      <c r="G1951" t="s">
        <v>4867</v>
      </c>
      <c r="H1951">
        <v>87447</v>
      </c>
      <c r="I1951">
        <v>371</v>
      </c>
      <c r="J1951" t="s">
        <v>29</v>
      </c>
      <c r="K1951" t="s">
        <v>30</v>
      </c>
      <c r="L1951">
        <v>43000000</v>
      </c>
      <c r="M1951">
        <v>2005</v>
      </c>
      <c r="N1951">
        <v>6.5</v>
      </c>
      <c r="O1951">
        <v>4806295</v>
      </c>
      <c r="S1951" t="s">
        <v>4868</v>
      </c>
      <c r="T1951">
        <v>89</v>
      </c>
      <c r="U1951">
        <v>5.0999999999999996</v>
      </c>
      <c r="V1951">
        <v>5.0999999999999996</v>
      </c>
      <c r="W1951">
        <v>7.8529999999999998</v>
      </c>
    </row>
    <row r="1952" spans="1:23" x14ac:dyDescent="0.3">
      <c r="A1952" t="s">
        <v>2874</v>
      </c>
      <c r="B1952">
        <v>81</v>
      </c>
      <c r="C1952">
        <v>97</v>
      </c>
      <c r="D1952">
        <v>7282851</v>
      </c>
      <c r="E1952" t="s">
        <v>4869</v>
      </c>
      <c r="F1952" t="s">
        <v>4870</v>
      </c>
      <c r="G1952" t="s">
        <v>4871</v>
      </c>
      <c r="H1952">
        <v>9502</v>
      </c>
      <c r="I1952">
        <v>100</v>
      </c>
      <c r="J1952" t="s">
        <v>29</v>
      </c>
      <c r="K1952" t="s">
        <v>30</v>
      </c>
      <c r="L1952">
        <v>3000000</v>
      </c>
      <c r="M1952">
        <v>1988</v>
      </c>
      <c r="N1952">
        <v>6.5</v>
      </c>
      <c r="O1952">
        <v>4282851</v>
      </c>
      <c r="S1952" t="s">
        <v>4872</v>
      </c>
      <c r="T1952">
        <v>88</v>
      </c>
      <c r="U1952">
        <v>5.0999999999999996</v>
      </c>
      <c r="V1952">
        <v>5.0999999999999996</v>
      </c>
      <c r="W1952">
        <v>7.8529999999999998</v>
      </c>
    </row>
    <row r="1953" spans="1:23" x14ac:dyDescent="0.3">
      <c r="A1953" t="s">
        <v>3737</v>
      </c>
      <c r="B1953">
        <v>154</v>
      </c>
      <c r="C1953">
        <v>105</v>
      </c>
      <c r="D1953">
        <v>45290318</v>
      </c>
      <c r="E1953" t="s">
        <v>2349</v>
      </c>
      <c r="F1953" t="s">
        <v>1984</v>
      </c>
      <c r="G1953" t="s">
        <v>4873</v>
      </c>
      <c r="H1953">
        <v>74169</v>
      </c>
      <c r="I1953">
        <v>112</v>
      </c>
      <c r="J1953" t="s">
        <v>29</v>
      </c>
      <c r="K1953" t="s">
        <v>30</v>
      </c>
      <c r="L1953">
        <v>42000000</v>
      </c>
      <c r="M1953">
        <v>2012</v>
      </c>
      <c r="N1953">
        <v>6.5</v>
      </c>
      <c r="O1953">
        <v>3290318</v>
      </c>
      <c r="S1953" t="s">
        <v>4874</v>
      </c>
      <c r="T1953">
        <v>87</v>
      </c>
      <c r="U1953">
        <v>5.0999999999999996</v>
      </c>
      <c r="V1953">
        <v>5.0999999999999996</v>
      </c>
      <c r="W1953">
        <v>7.8529999999999998</v>
      </c>
    </row>
    <row r="1954" spans="1:23" x14ac:dyDescent="0.3">
      <c r="A1954" t="s">
        <v>2040</v>
      </c>
      <c r="B1954">
        <v>166</v>
      </c>
      <c r="C1954">
        <v>119</v>
      </c>
      <c r="D1954">
        <v>35228696</v>
      </c>
      <c r="E1954" t="s">
        <v>4875</v>
      </c>
      <c r="F1954" t="s">
        <v>4876</v>
      </c>
      <c r="G1954" t="s">
        <v>4877</v>
      </c>
      <c r="H1954">
        <v>63677</v>
      </c>
      <c r="I1954">
        <v>460</v>
      </c>
      <c r="J1954" t="s">
        <v>29</v>
      </c>
      <c r="K1954" t="s">
        <v>30</v>
      </c>
      <c r="L1954">
        <v>32000000</v>
      </c>
      <c r="M1954">
        <v>2002</v>
      </c>
      <c r="N1954">
        <v>6.5</v>
      </c>
      <c r="O1954">
        <v>3228696</v>
      </c>
      <c r="S1954" t="s">
        <v>4878</v>
      </c>
      <c r="T1954">
        <v>87</v>
      </c>
      <c r="U1954">
        <v>5.0999999999999996</v>
      </c>
      <c r="V1954">
        <v>5.0999999999999996</v>
      </c>
      <c r="W1954">
        <v>7.8529999999999998</v>
      </c>
    </row>
    <row r="1955" spans="1:23" x14ac:dyDescent="0.3">
      <c r="A1955" t="s">
        <v>3864</v>
      </c>
      <c r="B1955">
        <v>84</v>
      </c>
      <c r="C1955">
        <v>135</v>
      </c>
      <c r="D1955">
        <v>16929123</v>
      </c>
      <c r="E1955" t="s">
        <v>588</v>
      </c>
      <c r="F1955" t="s">
        <v>2639</v>
      </c>
      <c r="G1955" t="s">
        <v>4879</v>
      </c>
      <c r="H1955">
        <v>21406</v>
      </c>
      <c r="I1955">
        <v>169</v>
      </c>
      <c r="J1955" t="s">
        <v>29</v>
      </c>
      <c r="K1955" t="s">
        <v>30</v>
      </c>
      <c r="L1955">
        <v>14000000</v>
      </c>
      <c r="M1955">
        <v>2001</v>
      </c>
      <c r="N1955">
        <v>6.5</v>
      </c>
      <c r="O1955">
        <v>2929123</v>
      </c>
      <c r="S1955" t="s">
        <v>4880</v>
      </c>
      <c r="T1955">
        <v>87</v>
      </c>
      <c r="U1955">
        <v>5.0999999999999996</v>
      </c>
      <c r="V1955">
        <v>5.0999999999999996</v>
      </c>
      <c r="W1955">
        <v>7.8529999999999998</v>
      </c>
    </row>
    <row r="1956" spans="1:23" x14ac:dyDescent="0.3">
      <c r="A1956" t="s">
        <v>493</v>
      </c>
      <c r="B1956">
        <v>339</v>
      </c>
      <c r="C1956">
        <v>141</v>
      </c>
      <c r="D1956">
        <v>47307550</v>
      </c>
      <c r="E1956" t="s">
        <v>208</v>
      </c>
      <c r="F1956" t="s">
        <v>2679</v>
      </c>
      <c r="G1956" t="s">
        <v>4881</v>
      </c>
      <c r="H1956">
        <v>104301</v>
      </c>
      <c r="I1956">
        <v>269</v>
      </c>
      <c r="J1956" t="s">
        <v>29</v>
      </c>
      <c r="K1956" t="s">
        <v>30</v>
      </c>
      <c r="L1956">
        <v>45000000</v>
      </c>
      <c r="M1956">
        <v>2012</v>
      </c>
      <c r="N1956">
        <v>6.5</v>
      </c>
      <c r="O1956">
        <v>2307550</v>
      </c>
      <c r="S1956" t="s">
        <v>4882</v>
      </c>
      <c r="T1956">
        <v>98.5</v>
      </c>
      <c r="U1956">
        <v>5.05</v>
      </c>
      <c r="V1956">
        <v>5.05</v>
      </c>
      <c r="W1956">
        <v>7.8529999999999998</v>
      </c>
    </row>
    <row r="1957" spans="1:23" x14ac:dyDescent="0.3">
      <c r="A1957" t="s">
        <v>2863</v>
      </c>
      <c r="B1957">
        <v>121</v>
      </c>
      <c r="C1957">
        <v>99</v>
      </c>
      <c r="D1957">
        <v>35057332</v>
      </c>
      <c r="E1957" t="s">
        <v>875</v>
      </c>
      <c r="F1957" t="s">
        <v>4883</v>
      </c>
      <c r="G1957" t="s">
        <v>4884</v>
      </c>
      <c r="H1957">
        <v>45394</v>
      </c>
      <c r="I1957">
        <v>72</v>
      </c>
      <c r="J1957" t="s">
        <v>29</v>
      </c>
      <c r="K1957" t="s">
        <v>30</v>
      </c>
      <c r="L1957">
        <v>33000000</v>
      </c>
      <c r="M1957">
        <v>2012</v>
      </c>
      <c r="N1957">
        <v>6.5</v>
      </c>
      <c r="O1957">
        <v>2057332</v>
      </c>
      <c r="S1957" t="s">
        <v>4882</v>
      </c>
      <c r="T1957">
        <v>98.5</v>
      </c>
      <c r="U1957">
        <v>5.05</v>
      </c>
      <c r="V1957">
        <v>5.05</v>
      </c>
      <c r="W1957">
        <v>7.8529999999999998</v>
      </c>
    </row>
    <row r="1958" spans="1:23" x14ac:dyDescent="0.3">
      <c r="A1958" t="s">
        <v>2896</v>
      </c>
      <c r="B1958">
        <v>23</v>
      </c>
      <c r="C1958">
        <v>94</v>
      </c>
      <c r="D1958">
        <v>1977544</v>
      </c>
      <c r="E1958" t="s">
        <v>699</v>
      </c>
      <c r="F1958" t="s">
        <v>4885</v>
      </c>
      <c r="G1958" t="s">
        <v>4886</v>
      </c>
      <c r="H1958">
        <v>3513</v>
      </c>
      <c r="I1958">
        <v>36</v>
      </c>
      <c r="J1958" t="s">
        <v>29</v>
      </c>
      <c r="K1958" t="s">
        <v>30</v>
      </c>
      <c r="L1958">
        <v>250000</v>
      </c>
      <c r="M1958">
        <v>1995</v>
      </c>
      <c r="N1958">
        <v>6.5</v>
      </c>
      <c r="O1958">
        <v>1727544</v>
      </c>
      <c r="S1958" t="s">
        <v>4887</v>
      </c>
      <c r="T1958">
        <v>83</v>
      </c>
      <c r="U1958">
        <v>5.05</v>
      </c>
      <c r="V1958">
        <v>5.05</v>
      </c>
      <c r="W1958">
        <v>7.8529999999999998</v>
      </c>
    </row>
    <row r="1959" spans="1:23" x14ac:dyDescent="0.3">
      <c r="A1959" t="s">
        <v>2844</v>
      </c>
      <c r="B1959">
        <v>35</v>
      </c>
      <c r="C1959">
        <v>105</v>
      </c>
      <c r="D1959">
        <v>3123749</v>
      </c>
      <c r="E1959" t="s">
        <v>289</v>
      </c>
      <c r="F1959" t="s">
        <v>4888</v>
      </c>
      <c r="G1959" t="s">
        <v>4889</v>
      </c>
      <c r="H1959">
        <v>746</v>
      </c>
      <c r="I1959">
        <v>27</v>
      </c>
      <c r="J1959" t="s">
        <v>29</v>
      </c>
      <c r="K1959" t="s">
        <v>30</v>
      </c>
      <c r="L1959">
        <v>1500000</v>
      </c>
      <c r="M1959">
        <v>2005</v>
      </c>
      <c r="N1959">
        <v>6.5</v>
      </c>
      <c r="O1959">
        <v>1623749</v>
      </c>
      <c r="S1959" t="s">
        <v>4887</v>
      </c>
      <c r="T1959">
        <v>83</v>
      </c>
      <c r="U1959">
        <v>5.05</v>
      </c>
      <c r="V1959">
        <v>5.05</v>
      </c>
      <c r="W1959">
        <v>7.8529999999999998</v>
      </c>
    </row>
    <row r="1960" spans="1:23" x14ac:dyDescent="0.3">
      <c r="A1960" t="s">
        <v>2445</v>
      </c>
      <c r="B1960">
        <v>160</v>
      </c>
      <c r="C1960">
        <v>108</v>
      </c>
      <c r="D1960">
        <v>15483540</v>
      </c>
      <c r="E1960" t="s">
        <v>4890</v>
      </c>
      <c r="F1960" t="s">
        <v>464</v>
      </c>
      <c r="G1960" t="s">
        <v>4891</v>
      </c>
      <c r="H1960">
        <v>56338</v>
      </c>
      <c r="I1960">
        <v>215</v>
      </c>
      <c r="J1960" t="s">
        <v>29</v>
      </c>
      <c r="K1960" t="s">
        <v>30</v>
      </c>
      <c r="L1960">
        <v>14000000</v>
      </c>
      <c r="M1960">
        <v>2009</v>
      </c>
      <c r="N1960">
        <v>6.5</v>
      </c>
      <c r="O1960">
        <v>1483540</v>
      </c>
      <c r="S1960" t="s">
        <v>4892</v>
      </c>
      <c r="T1960">
        <v>110</v>
      </c>
      <c r="U1960">
        <v>5</v>
      </c>
      <c r="V1960">
        <v>5</v>
      </c>
      <c r="W1960">
        <v>7.8529999999999998</v>
      </c>
    </row>
    <row r="1961" spans="1:23" x14ac:dyDescent="0.3">
      <c r="A1961" t="s">
        <v>2877</v>
      </c>
      <c r="B1961">
        <v>81</v>
      </c>
      <c r="C1961">
        <v>97</v>
      </c>
      <c r="D1961">
        <v>11043445</v>
      </c>
      <c r="E1961" t="s">
        <v>699</v>
      </c>
      <c r="F1961" t="s">
        <v>430</v>
      </c>
      <c r="G1961" t="s">
        <v>4893</v>
      </c>
      <c r="H1961">
        <v>27689</v>
      </c>
      <c r="I1961">
        <v>74</v>
      </c>
      <c r="J1961" t="s">
        <v>29</v>
      </c>
      <c r="K1961" t="s">
        <v>30</v>
      </c>
      <c r="L1961">
        <v>10000000</v>
      </c>
      <c r="M1961">
        <v>2007</v>
      </c>
      <c r="N1961">
        <v>6.5</v>
      </c>
      <c r="O1961">
        <v>1043445</v>
      </c>
      <c r="S1961" t="s">
        <v>4894</v>
      </c>
      <c r="T1961">
        <v>108</v>
      </c>
      <c r="U1961">
        <v>5</v>
      </c>
      <c r="V1961">
        <v>5</v>
      </c>
      <c r="W1961">
        <v>7.8529999999999998</v>
      </c>
    </row>
    <row r="1962" spans="1:23" x14ac:dyDescent="0.3">
      <c r="A1962" t="s">
        <v>3466</v>
      </c>
      <c r="B1962">
        <v>27</v>
      </c>
      <c r="C1962">
        <v>101</v>
      </c>
      <c r="D1962">
        <v>22294341</v>
      </c>
      <c r="E1962" t="s">
        <v>1929</v>
      </c>
      <c r="F1962" t="s">
        <v>453</v>
      </c>
      <c r="G1962" t="s">
        <v>4895</v>
      </c>
      <c r="H1962">
        <v>12278</v>
      </c>
      <c r="I1962">
        <v>71</v>
      </c>
      <c r="J1962" t="s">
        <v>29</v>
      </c>
      <c r="K1962" t="s">
        <v>30</v>
      </c>
      <c r="L1962">
        <v>21500000</v>
      </c>
      <c r="M1962">
        <v>1996</v>
      </c>
      <c r="N1962">
        <v>6.5</v>
      </c>
      <c r="O1962">
        <v>794341</v>
      </c>
      <c r="S1962" t="s">
        <v>4896</v>
      </c>
      <c r="T1962">
        <v>101</v>
      </c>
      <c r="U1962">
        <v>5</v>
      </c>
      <c r="V1962">
        <v>5</v>
      </c>
      <c r="W1962">
        <v>7.8529999999999998</v>
      </c>
    </row>
    <row r="1963" spans="1:23" x14ac:dyDescent="0.3">
      <c r="A1963" t="s">
        <v>2760</v>
      </c>
      <c r="B1963">
        <v>192</v>
      </c>
      <c r="C1963">
        <v>140</v>
      </c>
      <c r="D1963">
        <v>33682273</v>
      </c>
      <c r="E1963" t="s">
        <v>39</v>
      </c>
      <c r="F1963" t="s">
        <v>4897</v>
      </c>
      <c r="G1963" t="s">
        <v>4898</v>
      </c>
      <c r="H1963">
        <v>124242</v>
      </c>
      <c r="I1963">
        <v>622</v>
      </c>
      <c r="J1963" t="s">
        <v>29</v>
      </c>
      <c r="K1963" t="s">
        <v>30</v>
      </c>
      <c r="L1963">
        <v>33000000</v>
      </c>
      <c r="M1963">
        <v>2004</v>
      </c>
      <c r="N1963">
        <v>6.5</v>
      </c>
      <c r="O1963">
        <v>682273</v>
      </c>
      <c r="S1963" t="s">
        <v>4899</v>
      </c>
      <c r="T1963">
        <v>99.5</v>
      </c>
      <c r="U1963">
        <v>5</v>
      </c>
      <c r="V1963">
        <v>5</v>
      </c>
      <c r="W1963">
        <v>7.8529999999999998</v>
      </c>
    </row>
    <row r="1964" spans="1:23" x14ac:dyDescent="0.3">
      <c r="A1964" t="s">
        <v>3855</v>
      </c>
      <c r="B1964">
        <v>46</v>
      </c>
      <c r="C1964">
        <v>86</v>
      </c>
      <c r="D1964">
        <v>1114943</v>
      </c>
      <c r="E1964" t="s">
        <v>220</v>
      </c>
      <c r="F1964" t="s">
        <v>4900</v>
      </c>
      <c r="G1964" t="s">
        <v>4901</v>
      </c>
      <c r="H1964">
        <v>3562</v>
      </c>
      <c r="I1964">
        <v>74</v>
      </c>
      <c r="J1964" t="s">
        <v>29</v>
      </c>
      <c r="K1964" t="s">
        <v>30</v>
      </c>
      <c r="L1964">
        <v>500000</v>
      </c>
      <c r="M1964">
        <v>2000</v>
      </c>
      <c r="N1964">
        <v>6.5</v>
      </c>
      <c r="O1964">
        <v>614943</v>
      </c>
      <c r="S1964" t="s">
        <v>4902</v>
      </c>
      <c r="T1964">
        <v>98</v>
      </c>
      <c r="U1964">
        <v>5</v>
      </c>
      <c r="V1964">
        <v>5</v>
      </c>
      <c r="W1964">
        <v>7.8529999999999998</v>
      </c>
    </row>
    <row r="1965" spans="1:23" x14ac:dyDescent="0.3">
      <c r="A1965" t="s">
        <v>2880</v>
      </c>
      <c r="B1965">
        <v>77</v>
      </c>
      <c r="C1965">
        <v>97</v>
      </c>
      <c r="D1965">
        <v>10561238</v>
      </c>
      <c r="E1965" t="s">
        <v>4903</v>
      </c>
      <c r="F1965" t="s">
        <v>2639</v>
      </c>
      <c r="G1965" t="s">
        <v>4904</v>
      </c>
      <c r="H1965">
        <v>27265</v>
      </c>
      <c r="I1965">
        <v>321</v>
      </c>
      <c r="J1965" t="s">
        <v>29</v>
      </c>
      <c r="K1965" t="s">
        <v>227</v>
      </c>
      <c r="L1965">
        <v>10000000</v>
      </c>
      <c r="M1965">
        <v>1999</v>
      </c>
      <c r="N1965">
        <v>6.5</v>
      </c>
      <c r="O1965">
        <v>561238</v>
      </c>
      <c r="S1965" t="s">
        <v>4905</v>
      </c>
      <c r="T1965">
        <v>98</v>
      </c>
      <c r="U1965">
        <v>5</v>
      </c>
      <c r="V1965">
        <v>5</v>
      </c>
      <c r="W1965">
        <v>7.8529999999999998</v>
      </c>
    </row>
    <row r="1966" spans="1:23" x14ac:dyDescent="0.3">
      <c r="A1966" t="s">
        <v>1120</v>
      </c>
      <c r="B1966">
        <v>160</v>
      </c>
      <c r="C1966">
        <v>101</v>
      </c>
      <c r="D1966">
        <v>1984378</v>
      </c>
      <c r="E1966" t="s">
        <v>699</v>
      </c>
      <c r="F1966" t="s">
        <v>4906</v>
      </c>
      <c r="G1966" t="s">
        <v>4907</v>
      </c>
      <c r="H1966">
        <v>27346</v>
      </c>
      <c r="I1966">
        <v>206</v>
      </c>
      <c r="J1966" t="s">
        <v>29</v>
      </c>
      <c r="K1966" t="s">
        <v>30</v>
      </c>
      <c r="L1966">
        <v>2000000</v>
      </c>
      <c r="M1966">
        <v>2006</v>
      </c>
      <c r="N1966">
        <v>6.5</v>
      </c>
      <c r="O1966">
        <v>-15622</v>
      </c>
      <c r="S1966" t="s">
        <v>4908</v>
      </c>
      <c r="T1966">
        <v>96</v>
      </c>
      <c r="U1966">
        <v>5</v>
      </c>
      <c r="V1966">
        <v>5</v>
      </c>
      <c r="W1966">
        <v>7.8529999999999998</v>
      </c>
    </row>
    <row r="1967" spans="1:23" x14ac:dyDescent="0.3">
      <c r="A1967" t="s">
        <v>2904</v>
      </c>
      <c r="B1967">
        <v>159</v>
      </c>
      <c r="C1967">
        <v>92</v>
      </c>
      <c r="D1967">
        <v>2926565</v>
      </c>
      <c r="E1967" t="s">
        <v>73</v>
      </c>
      <c r="F1967" t="s">
        <v>1809</v>
      </c>
      <c r="G1967" t="s">
        <v>4909</v>
      </c>
      <c r="H1967">
        <v>28573</v>
      </c>
      <c r="I1967">
        <v>72</v>
      </c>
      <c r="J1967" t="s">
        <v>29</v>
      </c>
      <c r="K1967" t="s">
        <v>30</v>
      </c>
      <c r="L1967">
        <v>3000000</v>
      </c>
      <c r="M1967">
        <v>2008</v>
      </c>
      <c r="N1967">
        <v>6.5</v>
      </c>
      <c r="O1967">
        <v>-73435</v>
      </c>
      <c r="S1967" t="s">
        <v>4910</v>
      </c>
      <c r="T1967">
        <v>96</v>
      </c>
      <c r="U1967">
        <v>5</v>
      </c>
      <c r="V1967">
        <v>5</v>
      </c>
      <c r="W1967">
        <v>7.8529999999999998</v>
      </c>
    </row>
    <row r="1968" spans="1:23" x14ac:dyDescent="0.3">
      <c r="A1968" t="s">
        <v>3175</v>
      </c>
      <c r="B1968">
        <v>17</v>
      </c>
      <c r="C1968">
        <v>86</v>
      </c>
      <c r="D1968">
        <v>334041</v>
      </c>
      <c r="E1968" t="s">
        <v>424</v>
      </c>
      <c r="F1968" t="s">
        <v>4911</v>
      </c>
      <c r="G1968" t="s">
        <v>4912</v>
      </c>
      <c r="H1968">
        <v>1038</v>
      </c>
      <c r="I1968">
        <v>21</v>
      </c>
      <c r="J1968" t="s">
        <v>29</v>
      </c>
      <c r="K1968" t="s">
        <v>30</v>
      </c>
      <c r="L1968">
        <v>500000</v>
      </c>
      <c r="M1968">
        <v>1997</v>
      </c>
      <c r="N1968">
        <v>6.5</v>
      </c>
      <c r="O1968">
        <v>-165959</v>
      </c>
      <c r="S1968" t="s">
        <v>4908</v>
      </c>
      <c r="T1968">
        <v>96</v>
      </c>
      <c r="U1968">
        <v>5</v>
      </c>
      <c r="V1968">
        <v>5</v>
      </c>
      <c r="W1968">
        <v>7.8529999999999998</v>
      </c>
    </row>
    <row r="1969" spans="1:23" x14ac:dyDescent="0.3">
      <c r="A1969" t="s">
        <v>2872</v>
      </c>
      <c r="B1969">
        <v>215</v>
      </c>
      <c r="C1969">
        <v>98</v>
      </c>
      <c r="D1969">
        <v>18469</v>
      </c>
      <c r="E1969" t="s">
        <v>2457</v>
      </c>
      <c r="F1969" t="s">
        <v>4913</v>
      </c>
      <c r="G1969" t="s">
        <v>4914</v>
      </c>
      <c r="H1969">
        <v>34263</v>
      </c>
      <c r="I1969">
        <v>141</v>
      </c>
      <c r="J1969" t="s">
        <v>29</v>
      </c>
      <c r="K1969" t="s">
        <v>30</v>
      </c>
      <c r="L1969">
        <v>650000</v>
      </c>
      <c r="M1969">
        <v>2010</v>
      </c>
      <c r="N1969">
        <v>6.5</v>
      </c>
      <c r="O1969">
        <v>-631531</v>
      </c>
      <c r="S1969" t="s">
        <v>4915</v>
      </c>
      <c r="T1969">
        <v>95</v>
      </c>
      <c r="U1969">
        <v>5</v>
      </c>
      <c r="V1969">
        <v>5</v>
      </c>
      <c r="W1969">
        <v>7.8529999999999998</v>
      </c>
    </row>
    <row r="1970" spans="1:23" x14ac:dyDescent="0.3">
      <c r="A1970" t="s">
        <v>2580</v>
      </c>
      <c r="B1970">
        <v>29</v>
      </c>
      <c r="C1970">
        <v>104</v>
      </c>
      <c r="D1970">
        <v>144583</v>
      </c>
      <c r="E1970" t="s">
        <v>224</v>
      </c>
      <c r="F1970" t="s">
        <v>4916</v>
      </c>
      <c r="G1970" t="s">
        <v>4917</v>
      </c>
      <c r="H1970">
        <v>2256</v>
      </c>
      <c r="I1970">
        <v>79</v>
      </c>
      <c r="J1970" t="s">
        <v>29</v>
      </c>
      <c r="K1970" t="s">
        <v>241</v>
      </c>
      <c r="L1970">
        <v>800000</v>
      </c>
      <c r="M1970">
        <v>1999</v>
      </c>
      <c r="N1970">
        <v>6.5</v>
      </c>
      <c r="O1970">
        <v>-655417</v>
      </c>
      <c r="S1970" t="s">
        <v>4133</v>
      </c>
      <c r="T1970">
        <v>87.5</v>
      </c>
      <c r="U1970">
        <v>5</v>
      </c>
      <c r="V1970">
        <v>5</v>
      </c>
      <c r="W1970">
        <v>7.8529999999999998</v>
      </c>
    </row>
    <row r="1971" spans="1:23" x14ac:dyDescent="0.3">
      <c r="A1971" t="s">
        <v>2846</v>
      </c>
      <c r="B1971">
        <v>14</v>
      </c>
      <c r="C1971">
        <v>105</v>
      </c>
      <c r="D1971">
        <v>609042</v>
      </c>
      <c r="E1971" t="s">
        <v>92</v>
      </c>
      <c r="F1971" t="s">
        <v>2745</v>
      </c>
      <c r="G1971" t="s">
        <v>4918</v>
      </c>
      <c r="H1971">
        <v>449</v>
      </c>
      <c r="I1971">
        <v>38</v>
      </c>
      <c r="J1971" t="s">
        <v>29</v>
      </c>
      <c r="K1971" t="s">
        <v>30</v>
      </c>
      <c r="L1971">
        <v>1300000</v>
      </c>
      <c r="M1971">
        <v>1999</v>
      </c>
      <c r="N1971">
        <v>6.5</v>
      </c>
      <c r="O1971">
        <v>-690958</v>
      </c>
      <c r="S1971" t="s">
        <v>4919</v>
      </c>
      <c r="T1971">
        <v>86</v>
      </c>
      <c r="U1971">
        <v>5</v>
      </c>
      <c r="V1971">
        <v>5</v>
      </c>
      <c r="W1971">
        <v>7.8529999999999998</v>
      </c>
    </row>
    <row r="1972" spans="1:23" x14ac:dyDescent="0.3">
      <c r="A1972" t="s">
        <v>2683</v>
      </c>
      <c r="B1972">
        <v>27</v>
      </c>
      <c r="C1972">
        <v>122</v>
      </c>
      <c r="D1972">
        <v>41252428</v>
      </c>
      <c r="E1972" t="s">
        <v>699</v>
      </c>
      <c r="F1972" t="s">
        <v>1167</v>
      </c>
      <c r="G1972" t="s">
        <v>4920</v>
      </c>
      <c r="H1972">
        <v>11453</v>
      </c>
      <c r="I1972">
        <v>71</v>
      </c>
      <c r="J1972" t="s">
        <v>29</v>
      </c>
      <c r="K1972" t="s">
        <v>30</v>
      </c>
      <c r="L1972">
        <v>42000000</v>
      </c>
      <c r="M1972">
        <v>1996</v>
      </c>
      <c r="N1972">
        <v>6.5</v>
      </c>
      <c r="O1972">
        <v>-747572</v>
      </c>
      <c r="S1972" t="s">
        <v>4921</v>
      </c>
      <c r="T1972">
        <v>77</v>
      </c>
      <c r="U1972">
        <v>5</v>
      </c>
      <c r="V1972">
        <v>5</v>
      </c>
      <c r="W1972">
        <v>7.8529999999999998</v>
      </c>
    </row>
    <row r="1973" spans="1:23" x14ac:dyDescent="0.3">
      <c r="A1973" t="s">
        <v>1838</v>
      </c>
      <c r="B1973">
        <v>196</v>
      </c>
      <c r="C1973">
        <v>98</v>
      </c>
      <c r="D1973">
        <v>23225911</v>
      </c>
      <c r="E1973" t="s">
        <v>39</v>
      </c>
      <c r="F1973" t="s">
        <v>3495</v>
      </c>
      <c r="G1973" t="s">
        <v>4922</v>
      </c>
      <c r="H1973">
        <v>80574</v>
      </c>
      <c r="I1973">
        <v>157</v>
      </c>
      <c r="J1973" t="s">
        <v>29</v>
      </c>
      <c r="K1973" t="s">
        <v>30</v>
      </c>
      <c r="L1973">
        <v>24000000</v>
      </c>
      <c r="M1973">
        <v>2010</v>
      </c>
      <c r="N1973">
        <v>6.5</v>
      </c>
      <c r="O1973">
        <v>-774089</v>
      </c>
      <c r="S1973" t="s">
        <v>4923</v>
      </c>
      <c r="T1973">
        <v>92</v>
      </c>
      <c r="U1973">
        <v>5.0999999999999996</v>
      </c>
      <c r="V1973">
        <v>5</v>
      </c>
      <c r="W1973">
        <v>7.8529999999999998</v>
      </c>
    </row>
    <row r="1974" spans="1:23" x14ac:dyDescent="0.3">
      <c r="A1974" t="s">
        <v>2598</v>
      </c>
      <c r="B1974">
        <v>37</v>
      </c>
      <c r="C1974">
        <v>99</v>
      </c>
      <c r="D1974">
        <v>418953</v>
      </c>
      <c r="E1974" t="s">
        <v>208</v>
      </c>
      <c r="F1974" t="s">
        <v>2963</v>
      </c>
      <c r="G1974" t="s">
        <v>4924</v>
      </c>
      <c r="H1974">
        <v>17322</v>
      </c>
      <c r="I1974">
        <v>93</v>
      </c>
      <c r="J1974" t="s">
        <v>29</v>
      </c>
      <c r="K1974" t="s">
        <v>241</v>
      </c>
      <c r="L1974">
        <v>1500000</v>
      </c>
      <c r="M1974">
        <v>1993</v>
      </c>
      <c r="N1974">
        <v>6.5</v>
      </c>
      <c r="O1974">
        <v>-1081047</v>
      </c>
      <c r="S1974" t="s">
        <v>4923</v>
      </c>
      <c r="T1974">
        <v>92</v>
      </c>
      <c r="U1974">
        <v>5.0999999999999996</v>
      </c>
      <c r="V1974">
        <v>5</v>
      </c>
      <c r="W1974">
        <v>7.8529999999999998</v>
      </c>
    </row>
    <row r="1975" spans="1:23" x14ac:dyDescent="0.3">
      <c r="A1975" t="s">
        <v>1356</v>
      </c>
      <c r="B1975">
        <v>127</v>
      </c>
      <c r="C1975">
        <v>100</v>
      </c>
      <c r="D1975">
        <v>373967</v>
      </c>
      <c r="E1975" t="s">
        <v>2463</v>
      </c>
      <c r="F1975" t="s">
        <v>4925</v>
      </c>
      <c r="G1975" t="s">
        <v>4926</v>
      </c>
      <c r="H1975">
        <v>43839</v>
      </c>
      <c r="I1975">
        <v>481</v>
      </c>
      <c r="J1975" t="s">
        <v>29</v>
      </c>
      <c r="K1975" t="s">
        <v>30</v>
      </c>
      <c r="L1975">
        <v>1500000</v>
      </c>
      <c r="M1975">
        <v>2001</v>
      </c>
      <c r="N1975">
        <v>6.5</v>
      </c>
      <c r="O1975">
        <v>-1126033</v>
      </c>
      <c r="S1975" t="s">
        <v>4927</v>
      </c>
      <c r="T1975">
        <v>96</v>
      </c>
      <c r="U1975">
        <v>5</v>
      </c>
      <c r="V1975">
        <v>4.92</v>
      </c>
      <c r="W1975">
        <v>7.8529999999999998</v>
      </c>
    </row>
    <row r="1976" spans="1:23" x14ac:dyDescent="0.3">
      <c r="A1976" t="s">
        <v>2906</v>
      </c>
      <c r="B1976">
        <v>31</v>
      </c>
      <c r="C1976">
        <v>91</v>
      </c>
      <c r="D1976">
        <v>119841</v>
      </c>
      <c r="E1976" t="s">
        <v>92</v>
      </c>
      <c r="F1976" t="s">
        <v>4928</v>
      </c>
      <c r="G1976" t="s">
        <v>4929</v>
      </c>
      <c r="H1976">
        <v>2419</v>
      </c>
      <c r="I1976">
        <v>55</v>
      </c>
      <c r="J1976" t="s">
        <v>29</v>
      </c>
      <c r="K1976" t="s">
        <v>30</v>
      </c>
      <c r="L1976">
        <v>1500000</v>
      </c>
      <c r="M1976">
        <v>2002</v>
      </c>
      <c r="N1976">
        <v>6.5</v>
      </c>
      <c r="O1976">
        <v>-1380159</v>
      </c>
      <c r="S1976" t="s">
        <v>4927</v>
      </c>
      <c r="T1976">
        <v>96</v>
      </c>
      <c r="U1976">
        <v>5</v>
      </c>
      <c r="V1976">
        <v>4.92</v>
      </c>
      <c r="W1976">
        <v>7.8529999999999998</v>
      </c>
    </row>
    <row r="1977" spans="1:23" x14ac:dyDescent="0.3">
      <c r="A1977" t="s">
        <v>1993</v>
      </c>
      <c r="B1977">
        <v>121</v>
      </c>
      <c r="C1977">
        <v>93</v>
      </c>
      <c r="D1977">
        <v>2426851</v>
      </c>
      <c r="E1977" t="s">
        <v>4930</v>
      </c>
      <c r="F1977" t="s">
        <v>4931</v>
      </c>
      <c r="G1977" t="s">
        <v>4932</v>
      </c>
      <c r="H1977">
        <v>16224</v>
      </c>
      <c r="I1977">
        <v>76</v>
      </c>
      <c r="J1977" t="s">
        <v>29</v>
      </c>
      <c r="K1977" t="s">
        <v>30</v>
      </c>
      <c r="L1977">
        <v>4000000</v>
      </c>
      <c r="M1977">
        <v>2007</v>
      </c>
      <c r="N1977">
        <v>6.5</v>
      </c>
      <c r="O1977">
        <v>-1573149</v>
      </c>
      <c r="S1977" t="s">
        <v>4933</v>
      </c>
      <c r="T1977">
        <v>114</v>
      </c>
      <c r="U1977">
        <v>4.9000000000000004</v>
      </c>
      <c r="V1977">
        <v>4.9000000000000004</v>
      </c>
      <c r="W1977">
        <v>7.8529999999999998</v>
      </c>
    </row>
    <row r="1978" spans="1:23" x14ac:dyDescent="0.3">
      <c r="A1978" t="s">
        <v>2809</v>
      </c>
      <c r="B1978">
        <v>253</v>
      </c>
      <c r="C1978">
        <v>114</v>
      </c>
      <c r="D1978">
        <v>25977365</v>
      </c>
      <c r="E1978" t="s">
        <v>140</v>
      </c>
      <c r="F1978" t="s">
        <v>61</v>
      </c>
      <c r="G1978" t="s">
        <v>4934</v>
      </c>
      <c r="H1978">
        <v>87950</v>
      </c>
      <c r="I1978">
        <v>207</v>
      </c>
      <c r="J1978" t="s">
        <v>29</v>
      </c>
      <c r="K1978" t="s">
        <v>30</v>
      </c>
      <c r="L1978">
        <v>28000000</v>
      </c>
      <c r="M1978">
        <v>2014</v>
      </c>
      <c r="N1978">
        <v>6.5</v>
      </c>
      <c r="O1978">
        <v>-2022635</v>
      </c>
      <c r="S1978" t="s">
        <v>4935</v>
      </c>
      <c r="T1978">
        <v>109</v>
      </c>
      <c r="U1978">
        <v>4.9000000000000004</v>
      </c>
      <c r="V1978">
        <v>4.9000000000000004</v>
      </c>
      <c r="W1978">
        <v>7.8529999999999998</v>
      </c>
    </row>
    <row r="1979" spans="1:23" x14ac:dyDescent="0.3">
      <c r="A1979" t="s">
        <v>2414</v>
      </c>
      <c r="B1979">
        <v>203</v>
      </c>
      <c r="C1979">
        <v>100</v>
      </c>
      <c r="D1979">
        <v>19783777</v>
      </c>
      <c r="E1979" t="s">
        <v>39</v>
      </c>
      <c r="F1979" t="s">
        <v>339</v>
      </c>
      <c r="G1979" t="s">
        <v>4936</v>
      </c>
      <c r="H1979">
        <v>82804</v>
      </c>
      <c r="I1979">
        <v>154</v>
      </c>
      <c r="J1979" t="s">
        <v>29</v>
      </c>
      <c r="K1979" t="s">
        <v>30</v>
      </c>
      <c r="L1979">
        <v>22000000</v>
      </c>
      <c r="M1979">
        <v>2013</v>
      </c>
      <c r="N1979">
        <v>6.5</v>
      </c>
      <c r="O1979">
        <v>-2216223</v>
      </c>
      <c r="S1979" t="s">
        <v>4937</v>
      </c>
      <c r="T1979">
        <v>97</v>
      </c>
      <c r="U1979">
        <v>4.9000000000000004</v>
      </c>
      <c r="V1979">
        <v>4.9000000000000004</v>
      </c>
      <c r="W1979">
        <v>7.8529999999999998</v>
      </c>
    </row>
    <row r="1980" spans="1:23" x14ac:dyDescent="0.3">
      <c r="A1980" t="s">
        <v>2814</v>
      </c>
      <c r="B1980">
        <v>27</v>
      </c>
      <c r="C1980">
        <v>113</v>
      </c>
      <c r="D1980">
        <v>4720371</v>
      </c>
      <c r="E1980" t="s">
        <v>429</v>
      </c>
      <c r="F1980" t="s">
        <v>2892</v>
      </c>
      <c r="G1980" t="s">
        <v>4938</v>
      </c>
      <c r="H1980">
        <v>3203</v>
      </c>
      <c r="I1980">
        <v>85</v>
      </c>
      <c r="J1980" t="s">
        <v>29</v>
      </c>
      <c r="K1980" t="s">
        <v>30</v>
      </c>
      <c r="L1980">
        <v>7000000</v>
      </c>
      <c r="M1980">
        <v>2001</v>
      </c>
      <c r="N1980">
        <v>6.5</v>
      </c>
      <c r="O1980">
        <v>-2279629</v>
      </c>
      <c r="S1980" t="s">
        <v>4939</v>
      </c>
      <c r="T1980">
        <v>93</v>
      </c>
      <c r="U1980">
        <v>4.9000000000000004</v>
      </c>
      <c r="V1980">
        <v>4.9000000000000004</v>
      </c>
      <c r="W1980">
        <v>7.8529999999999998</v>
      </c>
    </row>
    <row r="1981" spans="1:23" x14ac:dyDescent="0.3">
      <c r="A1981" t="s">
        <v>2865</v>
      </c>
      <c r="B1981">
        <v>54</v>
      </c>
      <c r="C1981">
        <v>99</v>
      </c>
      <c r="D1981">
        <v>92191</v>
      </c>
      <c r="E1981" t="s">
        <v>1624</v>
      </c>
      <c r="F1981" t="s">
        <v>339</v>
      </c>
      <c r="G1981" t="s">
        <v>4940</v>
      </c>
      <c r="H1981">
        <v>29463</v>
      </c>
      <c r="I1981">
        <v>84</v>
      </c>
      <c r="J1981" t="s">
        <v>29</v>
      </c>
      <c r="K1981" t="s">
        <v>200</v>
      </c>
      <c r="L1981">
        <v>2500000</v>
      </c>
      <c r="M1981">
        <v>2001</v>
      </c>
      <c r="N1981">
        <v>6.5</v>
      </c>
      <c r="O1981">
        <v>-2407809</v>
      </c>
      <c r="S1981" t="s">
        <v>4941</v>
      </c>
      <c r="T1981">
        <v>93</v>
      </c>
      <c r="U1981">
        <v>4.9000000000000004</v>
      </c>
      <c r="V1981">
        <v>4.9000000000000004</v>
      </c>
      <c r="W1981">
        <v>7.8529999999999998</v>
      </c>
    </row>
    <row r="1982" spans="1:23" x14ac:dyDescent="0.3">
      <c r="A1982" t="s">
        <v>3144</v>
      </c>
      <c r="B1982">
        <v>232</v>
      </c>
      <c r="C1982">
        <v>104</v>
      </c>
      <c r="D1982">
        <v>1487477</v>
      </c>
      <c r="E1982" t="s">
        <v>4942</v>
      </c>
      <c r="F1982" t="s">
        <v>4943</v>
      </c>
      <c r="G1982" t="s">
        <v>4944</v>
      </c>
      <c r="H1982">
        <v>47097</v>
      </c>
      <c r="I1982">
        <v>310</v>
      </c>
      <c r="J1982" t="s">
        <v>170</v>
      </c>
      <c r="K1982" t="s">
        <v>2383</v>
      </c>
      <c r="L1982">
        <v>4200000</v>
      </c>
      <c r="M1982">
        <v>2004</v>
      </c>
      <c r="N1982">
        <v>6.5</v>
      </c>
      <c r="O1982">
        <v>-2712523</v>
      </c>
      <c r="S1982" t="s">
        <v>4945</v>
      </c>
      <c r="T1982">
        <v>91</v>
      </c>
      <c r="U1982">
        <v>4.9000000000000004</v>
      </c>
      <c r="V1982">
        <v>4.9000000000000004</v>
      </c>
      <c r="W1982">
        <v>7.8529999999999998</v>
      </c>
    </row>
    <row r="1983" spans="1:23" x14ac:dyDescent="0.3">
      <c r="A1983" t="s">
        <v>2976</v>
      </c>
      <c r="B1983">
        <v>192</v>
      </c>
      <c r="C1983">
        <v>90</v>
      </c>
      <c r="D1983">
        <v>15281286</v>
      </c>
      <c r="E1983" t="s">
        <v>699</v>
      </c>
      <c r="F1983" t="s">
        <v>478</v>
      </c>
      <c r="G1983" t="s">
        <v>4946</v>
      </c>
      <c r="H1983">
        <v>64646</v>
      </c>
      <c r="I1983">
        <v>105</v>
      </c>
      <c r="J1983" t="s">
        <v>29</v>
      </c>
      <c r="K1983" t="s">
        <v>30</v>
      </c>
      <c r="L1983">
        <v>18000000</v>
      </c>
      <c r="M1983">
        <v>2009</v>
      </c>
      <c r="N1983">
        <v>6.5</v>
      </c>
      <c r="O1983">
        <v>-2718714</v>
      </c>
      <c r="S1983" t="s">
        <v>4947</v>
      </c>
      <c r="T1983">
        <v>89</v>
      </c>
      <c r="U1983">
        <v>4.9000000000000004</v>
      </c>
      <c r="V1983">
        <v>4.9000000000000004</v>
      </c>
      <c r="W1983">
        <v>7.8529999999999998</v>
      </c>
    </row>
    <row r="1984" spans="1:23" x14ac:dyDescent="0.3">
      <c r="A1984" t="s">
        <v>2858</v>
      </c>
      <c r="B1984">
        <v>30</v>
      </c>
      <c r="C1984">
        <v>101</v>
      </c>
      <c r="D1984">
        <v>220234</v>
      </c>
      <c r="E1984" t="s">
        <v>289</v>
      </c>
      <c r="F1984" t="s">
        <v>4948</v>
      </c>
      <c r="G1984" t="s">
        <v>4949</v>
      </c>
      <c r="H1984">
        <v>1950</v>
      </c>
      <c r="I1984">
        <v>24</v>
      </c>
      <c r="J1984" t="s">
        <v>29</v>
      </c>
      <c r="K1984" t="s">
        <v>30</v>
      </c>
      <c r="L1984">
        <v>3500000</v>
      </c>
      <c r="M1984">
        <v>2006</v>
      </c>
      <c r="N1984">
        <v>6.5</v>
      </c>
      <c r="O1984">
        <v>-3279766</v>
      </c>
      <c r="S1984" t="s">
        <v>4950</v>
      </c>
      <c r="T1984">
        <v>88</v>
      </c>
      <c r="U1984">
        <v>4.9000000000000004</v>
      </c>
      <c r="V1984">
        <v>4.9000000000000004</v>
      </c>
      <c r="W1984">
        <v>7.8529999999999998</v>
      </c>
    </row>
    <row r="1985" spans="1:23" x14ac:dyDescent="0.3">
      <c r="A1985" t="s">
        <v>3160</v>
      </c>
      <c r="B1985">
        <v>110</v>
      </c>
      <c r="C1985">
        <v>115</v>
      </c>
      <c r="D1985">
        <v>56702901</v>
      </c>
      <c r="E1985" t="s">
        <v>92</v>
      </c>
      <c r="F1985" t="s">
        <v>703</v>
      </c>
      <c r="G1985" t="s">
        <v>4951</v>
      </c>
      <c r="H1985">
        <v>23302</v>
      </c>
      <c r="I1985">
        <v>181</v>
      </c>
      <c r="J1985" t="s">
        <v>29</v>
      </c>
      <c r="K1985" t="s">
        <v>30</v>
      </c>
      <c r="L1985">
        <v>60000000</v>
      </c>
      <c r="M1985">
        <v>1998</v>
      </c>
      <c r="N1985">
        <v>6.5</v>
      </c>
      <c r="O1985">
        <v>-3297099</v>
      </c>
      <c r="S1985" t="s">
        <v>4952</v>
      </c>
      <c r="T1985">
        <v>86</v>
      </c>
      <c r="U1985">
        <v>4.9000000000000004</v>
      </c>
      <c r="V1985">
        <v>4.9000000000000004</v>
      </c>
      <c r="W1985">
        <v>7.8529999999999998</v>
      </c>
    </row>
    <row r="1986" spans="1:23" x14ac:dyDescent="0.3">
      <c r="A1986" t="s">
        <v>2888</v>
      </c>
      <c r="B1986">
        <v>144</v>
      </c>
      <c r="C1986">
        <v>96</v>
      </c>
      <c r="D1986">
        <v>1474508</v>
      </c>
      <c r="E1986" t="s">
        <v>73</v>
      </c>
      <c r="F1986" t="s">
        <v>3050</v>
      </c>
      <c r="G1986" t="s">
        <v>4953</v>
      </c>
      <c r="H1986">
        <v>33473</v>
      </c>
      <c r="I1986">
        <v>88</v>
      </c>
      <c r="J1986" t="s">
        <v>29</v>
      </c>
      <c r="K1986" t="s">
        <v>30</v>
      </c>
      <c r="L1986">
        <v>5000000</v>
      </c>
      <c r="M1986">
        <v>2009</v>
      </c>
      <c r="N1986">
        <v>6.5</v>
      </c>
      <c r="O1986">
        <v>-3525492</v>
      </c>
      <c r="S1986" t="s">
        <v>4954</v>
      </c>
      <c r="T1986">
        <v>96.5</v>
      </c>
      <c r="U1986">
        <v>4.8499999999999996</v>
      </c>
      <c r="V1986">
        <v>4.88</v>
      </c>
      <c r="W1986">
        <v>7.8529999999999998</v>
      </c>
    </row>
    <row r="1987" spans="1:23" x14ac:dyDescent="0.3">
      <c r="A1987" t="s">
        <v>2928</v>
      </c>
      <c r="B1987">
        <v>15</v>
      </c>
      <c r="C1987">
        <v>79</v>
      </c>
      <c r="D1987">
        <v>4350774</v>
      </c>
      <c r="E1987" t="s">
        <v>676</v>
      </c>
      <c r="F1987" t="s">
        <v>802</v>
      </c>
      <c r="G1987" t="s">
        <v>4955</v>
      </c>
      <c r="H1987">
        <v>10476</v>
      </c>
      <c r="I1987">
        <v>52</v>
      </c>
      <c r="J1987" t="s">
        <v>29</v>
      </c>
      <c r="K1987" t="s">
        <v>30</v>
      </c>
      <c r="L1987">
        <v>8000000</v>
      </c>
      <c r="M1987">
        <v>1994</v>
      </c>
      <c r="N1987">
        <v>6.5</v>
      </c>
      <c r="O1987">
        <v>-3649226</v>
      </c>
      <c r="S1987" t="s">
        <v>4954</v>
      </c>
      <c r="T1987">
        <v>96.5</v>
      </c>
      <c r="U1987">
        <v>4.8499999999999996</v>
      </c>
      <c r="V1987">
        <v>4.88</v>
      </c>
      <c r="W1987">
        <v>7.8529999999999998</v>
      </c>
    </row>
    <row r="1988" spans="1:23" x14ac:dyDescent="0.3">
      <c r="A1988" t="s">
        <v>1897</v>
      </c>
      <c r="B1988">
        <v>138</v>
      </c>
      <c r="C1988">
        <v>123</v>
      </c>
      <c r="D1988">
        <v>36283504</v>
      </c>
      <c r="E1988" t="s">
        <v>214</v>
      </c>
      <c r="F1988" t="s">
        <v>1302</v>
      </c>
      <c r="G1988" t="s">
        <v>4956</v>
      </c>
      <c r="H1988">
        <v>104564</v>
      </c>
      <c r="I1988">
        <v>587</v>
      </c>
      <c r="J1988" t="s">
        <v>29</v>
      </c>
      <c r="K1988" t="s">
        <v>227</v>
      </c>
      <c r="L1988">
        <v>40000000</v>
      </c>
      <c r="M1988">
        <v>1999</v>
      </c>
      <c r="N1988">
        <v>6.5</v>
      </c>
      <c r="O1988">
        <v>-3716496</v>
      </c>
      <c r="S1988" t="s">
        <v>4957</v>
      </c>
      <c r="T1988">
        <v>94</v>
      </c>
      <c r="U1988">
        <v>4.95</v>
      </c>
      <c r="V1988">
        <v>4.82</v>
      </c>
      <c r="W1988">
        <v>7.8529999999999998</v>
      </c>
    </row>
    <row r="1989" spans="1:23" x14ac:dyDescent="0.3">
      <c r="A1989" t="s">
        <v>664</v>
      </c>
      <c r="B1989">
        <v>36</v>
      </c>
      <c r="C1989">
        <v>125</v>
      </c>
      <c r="D1989">
        <v>223878</v>
      </c>
      <c r="E1989" t="s">
        <v>699</v>
      </c>
      <c r="F1989" t="s">
        <v>4958</v>
      </c>
      <c r="G1989" t="s">
        <v>4959</v>
      </c>
      <c r="H1989">
        <v>3548</v>
      </c>
      <c r="I1989">
        <v>21</v>
      </c>
      <c r="J1989" t="s">
        <v>69</v>
      </c>
      <c r="K1989" t="s">
        <v>70</v>
      </c>
      <c r="L1989">
        <v>5000000</v>
      </c>
      <c r="M1989">
        <v>2003</v>
      </c>
      <c r="N1989">
        <v>6.5</v>
      </c>
      <c r="O1989">
        <v>-4776122</v>
      </c>
      <c r="S1989" t="s">
        <v>4957</v>
      </c>
      <c r="T1989">
        <v>94</v>
      </c>
      <c r="U1989">
        <v>4.95</v>
      </c>
      <c r="V1989">
        <v>4.82</v>
      </c>
      <c r="W1989">
        <v>7.8529999999999998</v>
      </c>
    </row>
    <row r="1990" spans="1:23" x14ac:dyDescent="0.3">
      <c r="A1990" t="s">
        <v>2868</v>
      </c>
      <c r="B1990">
        <v>34</v>
      </c>
      <c r="C1990">
        <v>99</v>
      </c>
      <c r="D1990">
        <v>1889522</v>
      </c>
      <c r="E1990" t="s">
        <v>459</v>
      </c>
      <c r="F1990" t="s">
        <v>275</v>
      </c>
      <c r="G1990" t="s">
        <v>4960</v>
      </c>
      <c r="H1990">
        <v>1119</v>
      </c>
      <c r="I1990">
        <v>12</v>
      </c>
      <c r="J1990" t="s">
        <v>29</v>
      </c>
      <c r="K1990" t="s">
        <v>30</v>
      </c>
      <c r="L1990">
        <v>7000000</v>
      </c>
      <c r="M1990">
        <v>2009</v>
      </c>
      <c r="N1990">
        <v>6.5</v>
      </c>
      <c r="O1990">
        <v>-5110478</v>
      </c>
      <c r="S1990" t="s">
        <v>4961</v>
      </c>
      <c r="T1990">
        <v>106</v>
      </c>
      <c r="U1990">
        <v>4.8</v>
      </c>
      <c r="V1990">
        <v>4.8</v>
      </c>
      <c r="W1990">
        <v>7.8529999999999998</v>
      </c>
    </row>
    <row r="1991" spans="1:23" x14ac:dyDescent="0.3">
      <c r="A1991" t="s">
        <v>3862</v>
      </c>
      <c r="B1991">
        <v>118</v>
      </c>
      <c r="C1991">
        <v>118</v>
      </c>
      <c r="D1991">
        <v>44737059</v>
      </c>
      <c r="E1991" t="s">
        <v>1941</v>
      </c>
      <c r="F1991" t="s">
        <v>106</v>
      </c>
      <c r="G1991" t="s">
        <v>4962</v>
      </c>
      <c r="H1991">
        <v>48322</v>
      </c>
      <c r="I1991">
        <v>261</v>
      </c>
      <c r="J1991" t="s">
        <v>29</v>
      </c>
      <c r="K1991" t="s">
        <v>30</v>
      </c>
      <c r="L1991">
        <v>50000000</v>
      </c>
      <c r="M1991">
        <v>2000</v>
      </c>
      <c r="N1991">
        <v>6.5</v>
      </c>
      <c r="O1991">
        <v>-5262941</v>
      </c>
      <c r="S1991" t="s">
        <v>4963</v>
      </c>
      <c r="T1991">
        <v>102</v>
      </c>
      <c r="U1991">
        <v>4.8</v>
      </c>
      <c r="V1991">
        <v>4.8</v>
      </c>
      <c r="W1991">
        <v>7.8529999999999998</v>
      </c>
    </row>
    <row r="1992" spans="1:23" x14ac:dyDescent="0.3">
      <c r="A1992" t="s">
        <v>3127</v>
      </c>
      <c r="B1992">
        <v>182</v>
      </c>
      <c r="C1992">
        <v>83</v>
      </c>
      <c r="D1992">
        <v>4244155</v>
      </c>
      <c r="E1992" t="s">
        <v>73</v>
      </c>
      <c r="F1992" t="s">
        <v>1921</v>
      </c>
      <c r="G1992" t="s">
        <v>4964</v>
      </c>
      <c r="H1992">
        <v>56005</v>
      </c>
      <c r="I1992">
        <v>112</v>
      </c>
      <c r="J1992" t="s">
        <v>29</v>
      </c>
      <c r="K1992" t="s">
        <v>30</v>
      </c>
      <c r="L1992">
        <v>10000000</v>
      </c>
      <c r="M1992">
        <v>2011</v>
      </c>
      <c r="N1992">
        <v>6.5</v>
      </c>
      <c r="O1992">
        <v>-5755845</v>
      </c>
      <c r="S1992" t="s">
        <v>4965</v>
      </c>
      <c r="T1992">
        <v>99</v>
      </c>
      <c r="U1992">
        <v>4.8</v>
      </c>
      <c r="V1992">
        <v>4.8</v>
      </c>
      <c r="W1992">
        <v>7.8529999999999998</v>
      </c>
    </row>
    <row r="1993" spans="1:23" x14ac:dyDescent="0.3">
      <c r="A1993" t="s">
        <v>2203</v>
      </c>
      <c r="B1993">
        <v>133</v>
      </c>
      <c r="C1993">
        <v>103</v>
      </c>
      <c r="D1993">
        <v>532988</v>
      </c>
      <c r="E1993" t="s">
        <v>607</v>
      </c>
      <c r="F1993" t="s">
        <v>834</v>
      </c>
      <c r="G1993" t="s">
        <v>4966</v>
      </c>
      <c r="H1993">
        <v>5863</v>
      </c>
      <c r="I1993">
        <v>25</v>
      </c>
      <c r="J1993" t="s">
        <v>29</v>
      </c>
      <c r="K1993" t="s">
        <v>30</v>
      </c>
      <c r="L1993">
        <v>7000000</v>
      </c>
      <c r="M1993">
        <v>2015</v>
      </c>
      <c r="N1993">
        <v>6.5</v>
      </c>
      <c r="O1993">
        <v>-6467012</v>
      </c>
      <c r="S1993" t="s">
        <v>4967</v>
      </c>
      <c r="T1993">
        <v>97</v>
      </c>
      <c r="U1993">
        <v>4.8</v>
      </c>
      <c r="V1993">
        <v>4.8</v>
      </c>
      <c r="W1993">
        <v>7.8529999999999998</v>
      </c>
    </row>
    <row r="1994" spans="1:23" x14ac:dyDescent="0.3">
      <c r="A1994" t="s">
        <v>2838</v>
      </c>
      <c r="B1994">
        <v>74</v>
      </c>
      <c r="C1994">
        <v>108</v>
      </c>
      <c r="D1994">
        <v>568695</v>
      </c>
      <c r="E1994" t="s">
        <v>1294</v>
      </c>
      <c r="F1994" t="s">
        <v>1771</v>
      </c>
      <c r="G1994" t="s">
        <v>4968</v>
      </c>
      <c r="H1994">
        <v>16617</v>
      </c>
      <c r="I1994">
        <v>110</v>
      </c>
      <c r="J1994" t="s">
        <v>29</v>
      </c>
      <c r="K1994" t="s">
        <v>30</v>
      </c>
      <c r="L1994">
        <v>8000000</v>
      </c>
      <c r="M1994">
        <v>2005</v>
      </c>
      <c r="N1994">
        <v>6.5</v>
      </c>
      <c r="O1994">
        <v>-7431305</v>
      </c>
      <c r="S1994" t="s">
        <v>4969</v>
      </c>
      <c r="T1994">
        <v>96</v>
      </c>
      <c r="U1994">
        <v>4.8</v>
      </c>
      <c r="V1994">
        <v>4.8</v>
      </c>
      <c r="W1994">
        <v>7.8529999999999998</v>
      </c>
    </row>
    <row r="1995" spans="1:23" x14ac:dyDescent="0.3">
      <c r="A1995" t="s">
        <v>485</v>
      </c>
      <c r="B1995">
        <v>251</v>
      </c>
      <c r="C1995">
        <v>95</v>
      </c>
      <c r="D1995">
        <v>7774730</v>
      </c>
      <c r="E1995" t="s">
        <v>2860</v>
      </c>
      <c r="F1995" t="s">
        <v>4970</v>
      </c>
      <c r="G1995" t="s">
        <v>4971</v>
      </c>
      <c r="H1995">
        <v>61912</v>
      </c>
      <c r="I1995">
        <v>352</v>
      </c>
      <c r="J1995" t="s">
        <v>29</v>
      </c>
      <c r="K1995" t="s">
        <v>442</v>
      </c>
      <c r="L1995">
        <v>15500000</v>
      </c>
      <c r="M1995">
        <v>2006</v>
      </c>
      <c r="N1995">
        <v>6.5</v>
      </c>
      <c r="O1995">
        <v>-7725270</v>
      </c>
      <c r="S1995" t="s">
        <v>4972</v>
      </c>
      <c r="T1995">
        <v>95</v>
      </c>
      <c r="U1995">
        <v>4.8</v>
      </c>
      <c r="V1995">
        <v>4.8</v>
      </c>
      <c r="W1995">
        <v>7.8529999999999998</v>
      </c>
    </row>
    <row r="1996" spans="1:23" x14ac:dyDescent="0.3">
      <c r="A1996" t="s">
        <v>857</v>
      </c>
      <c r="B1996">
        <v>57</v>
      </c>
      <c r="C1996">
        <v>135</v>
      </c>
      <c r="D1996">
        <v>2185266</v>
      </c>
      <c r="E1996" t="s">
        <v>1683</v>
      </c>
      <c r="F1996" t="s">
        <v>4973</v>
      </c>
      <c r="G1996" t="s">
        <v>4974</v>
      </c>
      <c r="H1996">
        <v>8720</v>
      </c>
      <c r="I1996">
        <v>186</v>
      </c>
      <c r="J1996" t="s">
        <v>29</v>
      </c>
      <c r="K1996" t="s">
        <v>30</v>
      </c>
      <c r="L1996">
        <v>10000000</v>
      </c>
      <c r="M1996">
        <v>2000</v>
      </c>
      <c r="N1996">
        <v>6.5</v>
      </c>
      <c r="O1996">
        <v>-7814734</v>
      </c>
      <c r="S1996" t="s">
        <v>4975</v>
      </c>
      <c r="T1996">
        <v>93</v>
      </c>
      <c r="U1996">
        <v>4.8</v>
      </c>
      <c r="V1996">
        <v>4.8</v>
      </c>
      <c r="W1996">
        <v>7.8529999999999998</v>
      </c>
    </row>
    <row r="1997" spans="1:23" x14ac:dyDescent="0.3">
      <c r="A1997" t="s">
        <v>2468</v>
      </c>
      <c r="B1997">
        <v>212</v>
      </c>
      <c r="C1997">
        <v>107</v>
      </c>
      <c r="D1997">
        <v>30993544</v>
      </c>
      <c r="E1997" t="s">
        <v>699</v>
      </c>
      <c r="F1997" t="s">
        <v>4976</v>
      </c>
      <c r="G1997" t="s">
        <v>4977</v>
      </c>
      <c r="H1997">
        <v>58871</v>
      </c>
      <c r="I1997">
        <v>156</v>
      </c>
      <c r="J1997" t="s">
        <v>29</v>
      </c>
      <c r="K1997" t="s">
        <v>30</v>
      </c>
      <c r="L1997">
        <v>40000000</v>
      </c>
      <c r="M1997">
        <v>2010</v>
      </c>
      <c r="N1997">
        <v>6.5</v>
      </c>
      <c r="O1997">
        <v>-9006456</v>
      </c>
      <c r="S1997" t="s">
        <v>4978</v>
      </c>
      <c r="T1997">
        <v>91</v>
      </c>
      <c r="U1997">
        <v>4.8</v>
      </c>
      <c r="V1997">
        <v>4.8</v>
      </c>
      <c r="W1997">
        <v>7.8529999999999998</v>
      </c>
    </row>
    <row r="1998" spans="1:23" x14ac:dyDescent="0.3">
      <c r="A1998" t="s">
        <v>2536</v>
      </c>
      <c r="B1998">
        <v>124</v>
      </c>
      <c r="C1998">
        <v>114</v>
      </c>
      <c r="D1998">
        <v>40905277</v>
      </c>
      <c r="E1998" t="s">
        <v>1915</v>
      </c>
      <c r="F1998" t="s">
        <v>837</v>
      </c>
      <c r="G1998" t="s">
        <v>4979</v>
      </c>
      <c r="H1998">
        <v>45895</v>
      </c>
      <c r="I1998">
        <v>157</v>
      </c>
      <c r="J1998" t="s">
        <v>29</v>
      </c>
      <c r="K1998" t="s">
        <v>30</v>
      </c>
      <c r="L1998">
        <v>50000000</v>
      </c>
      <c r="M1998">
        <v>2003</v>
      </c>
      <c r="N1998">
        <v>6.5</v>
      </c>
      <c r="O1998">
        <v>-9094723</v>
      </c>
      <c r="S1998" t="s">
        <v>4980</v>
      </c>
      <c r="T1998">
        <v>91</v>
      </c>
      <c r="U1998">
        <v>4.8</v>
      </c>
      <c r="V1998">
        <v>4.8</v>
      </c>
      <c r="W1998">
        <v>7.8529999999999998</v>
      </c>
    </row>
    <row r="1999" spans="1:23" x14ac:dyDescent="0.3">
      <c r="A1999" t="s">
        <v>2909</v>
      </c>
      <c r="B1999">
        <v>21</v>
      </c>
      <c r="C1999">
        <v>90</v>
      </c>
      <c r="D1999">
        <v>882290</v>
      </c>
      <c r="E1999" t="s">
        <v>4981</v>
      </c>
      <c r="F1999" t="s">
        <v>781</v>
      </c>
      <c r="G1999" t="s">
        <v>4982</v>
      </c>
      <c r="H1999">
        <v>4792</v>
      </c>
      <c r="I1999">
        <v>43</v>
      </c>
      <c r="J1999" t="s">
        <v>29</v>
      </c>
      <c r="K1999" t="s">
        <v>581</v>
      </c>
      <c r="L1999">
        <v>10000000</v>
      </c>
      <c r="M1999">
        <v>1989</v>
      </c>
      <c r="N1999">
        <v>6.5</v>
      </c>
      <c r="O1999">
        <v>-9117710</v>
      </c>
      <c r="S1999" t="s">
        <v>4983</v>
      </c>
      <c r="T1999">
        <v>87</v>
      </c>
      <c r="U1999">
        <v>4.8</v>
      </c>
      <c r="V1999">
        <v>4.8</v>
      </c>
      <c r="W1999">
        <v>7.8529999999999998</v>
      </c>
    </row>
    <row r="2000" spans="1:23" x14ac:dyDescent="0.3">
      <c r="A2000" t="s">
        <v>1365</v>
      </c>
      <c r="B2000">
        <v>345</v>
      </c>
      <c r="C2000">
        <v>99</v>
      </c>
      <c r="D2000">
        <v>5702083</v>
      </c>
      <c r="E2000" t="s">
        <v>832</v>
      </c>
      <c r="F2000" t="s">
        <v>324</v>
      </c>
      <c r="G2000" t="s">
        <v>4984</v>
      </c>
      <c r="H2000">
        <v>80617</v>
      </c>
      <c r="I2000">
        <v>190</v>
      </c>
      <c r="J2000" t="s">
        <v>29</v>
      </c>
      <c r="K2000" t="s">
        <v>200</v>
      </c>
      <c r="L2000">
        <v>15000000</v>
      </c>
      <c r="M2000">
        <v>2011</v>
      </c>
      <c r="N2000">
        <v>6.5</v>
      </c>
      <c r="O2000">
        <v>-9297917</v>
      </c>
      <c r="S2000" t="s">
        <v>4985</v>
      </c>
      <c r="T2000">
        <v>87</v>
      </c>
      <c r="U2000">
        <v>4.8</v>
      </c>
      <c r="V2000">
        <v>4.8</v>
      </c>
      <c r="W2000">
        <v>7.8529999999999998</v>
      </c>
    </row>
    <row r="2001" spans="1:23" x14ac:dyDescent="0.3">
      <c r="A2001" t="s">
        <v>2798</v>
      </c>
      <c r="B2001">
        <v>189</v>
      </c>
      <c r="C2001">
        <v>116</v>
      </c>
      <c r="D2001">
        <v>25093607</v>
      </c>
      <c r="E2001" t="s">
        <v>1576</v>
      </c>
      <c r="F2001" t="s">
        <v>339</v>
      </c>
      <c r="G2001" t="s">
        <v>4986</v>
      </c>
      <c r="H2001">
        <v>105556</v>
      </c>
      <c r="I2001">
        <v>157</v>
      </c>
      <c r="J2001" t="s">
        <v>29</v>
      </c>
      <c r="K2001" t="s">
        <v>200</v>
      </c>
      <c r="L2001">
        <v>35000000</v>
      </c>
      <c r="M2001">
        <v>2011</v>
      </c>
      <c r="N2001">
        <v>6.5</v>
      </c>
      <c r="O2001">
        <v>-9906393</v>
      </c>
      <c r="S2001" t="s">
        <v>4987</v>
      </c>
      <c r="T2001">
        <v>86</v>
      </c>
      <c r="U2001">
        <v>4.8</v>
      </c>
      <c r="V2001">
        <v>4.8</v>
      </c>
      <c r="W2001">
        <v>7.8529999999999998</v>
      </c>
    </row>
    <row r="2002" spans="1:23" x14ac:dyDescent="0.3">
      <c r="A2002" t="s">
        <v>2794</v>
      </c>
      <c r="B2002">
        <v>68</v>
      </c>
      <c r="C2002">
        <v>120</v>
      </c>
      <c r="D2002">
        <v>4956401</v>
      </c>
      <c r="E2002" t="s">
        <v>205</v>
      </c>
      <c r="F2002" t="s">
        <v>313</v>
      </c>
      <c r="G2002" t="s">
        <v>4988</v>
      </c>
      <c r="H2002">
        <v>12601</v>
      </c>
      <c r="I2002">
        <v>89</v>
      </c>
      <c r="J2002" t="s">
        <v>29</v>
      </c>
      <c r="K2002" t="s">
        <v>241</v>
      </c>
      <c r="L2002">
        <v>15000000</v>
      </c>
      <c r="M2002">
        <v>1999</v>
      </c>
      <c r="N2002">
        <v>6.5</v>
      </c>
      <c r="O2002">
        <v>-10043599</v>
      </c>
      <c r="S2002" t="s">
        <v>4989</v>
      </c>
      <c r="T2002">
        <v>113</v>
      </c>
      <c r="U2002">
        <v>4.75</v>
      </c>
      <c r="V2002">
        <v>4.7699999999999996</v>
      </c>
      <c r="W2002">
        <v>7.8529999999999998</v>
      </c>
    </row>
    <row r="2003" spans="1:23" x14ac:dyDescent="0.3">
      <c r="A2003" t="s">
        <v>3477</v>
      </c>
      <c r="B2003">
        <v>166</v>
      </c>
      <c r="C2003">
        <v>99</v>
      </c>
      <c r="D2003">
        <v>69772969</v>
      </c>
      <c r="E2003" t="s">
        <v>1576</v>
      </c>
      <c r="F2003" t="s">
        <v>565</v>
      </c>
      <c r="G2003" t="s">
        <v>4990</v>
      </c>
      <c r="H2003">
        <v>155532</v>
      </c>
      <c r="I2003">
        <v>543</v>
      </c>
      <c r="J2003" t="s">
        <v>29</v>
      </c>
      <c r="K2003" t="s">
        <v>30</v>
      </c>
      <c r="L2003">
        <v>80000000</v>
      </c>
      <c r="M2003">
        <v>2001</v>
      </c>
      <c r="N2003">
        <v>6.5</v>
      </c>
      <c r="O2003">
        <v>-10227031</v>
      </c>
      <c r="S2003" t="s">
        <v>4991</v>
      </c>
      <c r="T2003">
        <v>105</v>
      </c>
      <c r="U2003">
        <v>5.2</v>
      </c>
      <c r="V2003">
        <v>4.7300000000000004</v>
      </c>
      <c r="W2003">
        <v>7.8529999999999998</v>
      </c>
    </row>
    <row r="2004" spans="1:23" x14ac:dyDescent="0.3">
      <c r="A2004" t="s">
        <v>3509</v>
      </c>
      <c r="B2004">
        <v>102</v>
      </c>
      <c r="C2004">
        <v>129</v>
      </c>
      <c r="D2004">
        <v>8396942</v>
      </c>
      <c r="E2004" t="s">
        <v>4992</v>
      </c>
      <c r="F2004" t="s">
        <v>4993</v>
      </c>
      <c r="G2004" t="s">
        <v>4994</v>
      </c>
      <c r="H2004">
        <v>72715</v>
      </c>
      <c r="I2004">
        <v>103</v>
      </c>
      <c r="J2004" t="s">
        <v>29</v>
      </c>
      <c r="K2004" t="s">
        <v>30</v>
      </c>
      <c r="L2004">
        <v>19000000</v>
      </c>
      <c r="M2004">
        <v>2008</v>
      </c>
      <c r="N2004">
        <v>6.5</v>
      </c>
      <c r="O2004">
        <v>-10603058</v>
      </c>
      <c r="S2004" t="s">
        <v>4995</v>
      </c>
      <c r="T2004">
        <v>100</v>
      </c>
      <c r="U2004">
        <v>4.7</v>
      </c>
      <c r="V2004">
        <v>4.7</v>
      </c>
      <c r="W2004">
        <v>7.8529999999999998</v>
      </c>
    </row>
    <row r="2005" spans="1:23" x14ac:dyDescent="0.3">
      <c r="A2005" t="s">
        <v>3012</v>
      </c>
      <c r="B2005">
        <v>117</v>
      </c>
      <c r="C2005">
        <v>99</v>
      </c>
      <c r="D2005">
        <v>31136950</v>
      </c>
      <c r="E2005" t="s">
        <v>1066</v>
      </c>
      <c r="F2005" t="s">
        <v>4996</v>
      </c>
      <c r="G2005" t="s">
        <v>4997</v>
      </c>
      <c r="H2005">
        <v>47364</v>
      </c>
      <c r="I2005">
        <v>75</v>
      </c>
      <c r="J2005" t="s">
        <v>29</v>
      </c>
      <c r="K2005" t="s">
        <v>30</v>
      </c>
      <c r="L2005">
        <v>44000000</v>
      </c>
      <c r="M2005">
        <v>2010</v>
      </c>
      <c r="N2005">
        <v>6.5</v>
      </c>
      <c r="O2005">
        <v>-12863050</v>
      </c>
      <c r="S2005" t="s">
        <v>4998</v>
      </c>
      <c r="T2005">
        <v>94</v>
      </c>
      <c r="U2005">
        <v>4.7</v>
      </c>
      <c r="V2005">
        <v>4.7</v>
      </c>
      <c r="W2005">
        <v>7.8529999999999998</v>
      </c>
    </row>
    <row r="2006" spans="1:23" x14ac:dyDescent="0.3">
      <c r="A2006" t="s">
        <v>968</v>
      </c>
      <c r="B2006">
        <v>258</v>
      </c>
      <c r="C2006">
        <v>94</v>
      </c>
      <c r="D2006">
        <v>17120019</v>
      </c>
      <c r="E2006" t="s">
        <v>1576</v>
      </c>
      <c r="F2006" t="s">
        <v>339</v>
      </c>
      <c r="G2006" t="s">
        <v>4999</v>
      </c>
      <c r="H2006">
        <v>83097</v>
      </c>
      <c r="I2006">
        <v>134</v>
      </c>
      <c r="J2006" t="s">
        <v>29</v>
      </c>
      <c r="K2006" t="s">
        <v>30</v>
      </c>
      <c r="L2006">
        <v>30000000</v>
      </c>
      <c r="M2006">
        <v>2012</v>
      </c>
      <c r="N2006">
        <v>6.5</v>
      </c>
      <c r="O2006">
        <v>-12879981</v>
      </c>
      <c r="S2006" t="s">
        <v>5000</v>
      </c>
      <c r="T2006">
        <v>92</v>
      </c>
      <c r="U2006">
        <v>4.7</v>
      </c>
      <c r="V2006">
        <v>4.7</v>
      </c>
      <c r="W2006">
        <v>7.8529999999999998</v>
      </c>
    </row>
    <row r="2007" spans="1:23" x14ac:dyDescent="0.3">
      <c r="A2007" t="s">
        <v>2780</v>
      </c>
      <c r="B2007">
        <v>2</v>
      </c>
      <c r="C2007">
        <v>127</v>
      </c>
      <c r="D2007">
        <v>1000000</v>
      </c>
      <c r="E2007" t="s">
        <v>923</v>
      </c>
      <c r="F2007" t="s">
        <v>81</v>
      </c>
      <c r="G2007" t="s">
        <v>5001</v>
      </c>
      <c r="H2007">
        <v>524</v>
      </c>
      <c r="I2007">
        <v>8</v>
      </c>
      <c r="J2007" t="s">
        <v>29</v>
      </c>
      <c r="K2007" t="s">
        <v>231</v>
      </c>
      <c r="L2007">
        <v>14000000</v>
      </c>
      <c r="M2007">
        <v>1978</v>
      </c>
      <c r="N2007">
        <v>6.5</v>
      </c>
      <c r="O2007">
        <v>-13000000</v>
      </c>
      <c r="S2007" t="s">
        <v>5002</v>
      </c>
      <c r="T2007">
        <v>92</v>
      </c>
      <c r="U2007">
        <v>4.7</v>
      </c>
      <c r="V2007">
        <v>4.7</v>
      </c>
      <c r="W2007">
        <v>7.8529999999999998</v>
      </c>
    </row>
    <row r="2008" spans="1:23" x14ac:dyDescent="0.3">
      <c r="A2008" t="s">
        <v>905</v>
      </c>
      <c r="B2008">
        <v>250</v>
      </c>
      <c r="C2008">
        <v>111</v>
      </c>
      <c r="D2008">
        <v>1294640</v>
      </c>
      <c r="E2008" t="s">
        <v>135</v>
      </c>
      <c r="F2008" t="s">
        <v>761</v>
      </c>
      <c r="G2008" t="s">
        <v>5003</v>
      </c>
      <c r="H2008">
        <v>69569</v>
      </c>
      <c r="I2008">
        <v>436</v>
      </c>
      <c r="J2008" t="s">
        <v>29</v>
      </c>
      <c r="K2008" t="s">
        <v>30</v>
      </c>
      <c r="L2008">
        <v>15000000</v>
      </c>
      <c r="M2008">
        <v>2007</v>
      </c>
      <c r="N2008">
        <v>6.5</v>
      </c>
      <c r="O2008">
        <v>-13705360</v>
      </c>
      <c r="S2008" t="s">
        <v>5004</v>
      </c>
      <c r="T2008">
        <v>90.5</v>
      </c>
      <c r="U2008">
        <v>4.7</v>
      </c>
      <c r="V2008">
        <v>4.7</v>
      </c>
      <c r="W2008">
        <v>7.8529999999999998</v>
      </c>
    </row>
    <row r="2009" spans="1:23" x14ac:dyDescent="0.3">
      <c r="A2009" t="s">
        <v>3514</v>
      </c>
      <c r="B2009">
        <v>178</v>
      </c>
      <c r="C2009">
        <v>117</v>
      </c>
      <c r="D2009">
        <v>12276810</v>
      </c>
      <c r="E2009" t="s">
        <v>1235</v>
      </c>
      <c r="F2009" t="s">
        <v>468</v>
      </c>
      <c r="G2009" t="s">
        <v>5005</v>
      </c>
      <c r="H2009">
        <v>57674</v>
      </c>
      <c r="I2009">
        <v>126</v>
      </c>
      <c r="J2009" t="s">
        <v>29</v>
      </c>
      <c r="K2009" t="s">
        <v>30</v>
      </c>
      <c r="L2009">
        <v>26000000</v>
      </c>
      <c r="M2009">
        <v>2015</v>
      </c>
      <c r="N2009">
        <v>6.5</v>
      </c>
      <c r="O2009">
        <v>-13723190</v>
      </c>
      <c r="S2009" t="s">
        <v>5006</v>
      </c>
      <c r="T2009">
        <v>90</v>
      </c>
      <c r="U2009">
        <v>4.7</v>
      </c>
      <c r="V2009">
        <v>4.7</v>
      </c>
      <c r="W2009">
        <v>7.8529999999999998</v>
      </c>
    </row>
    <row r="2010" spans="1:23" x14ac:dyDescent="0.3">
      <c r="A2010" t="s">
        <v>1296</v>
      </c>
      <c r="B2010">
        <v>116</v>
      </c>
      <c r="C2010">
        <v>186</v>
      </c>
      <c r="D2010">
        <v>46495</v>
      </c>
      <c r="E2010" t="s">
        <v>92</v>
      </c>
      <c r="F2010" t="s">
        <v>496</v>
      </c>
      <c r="G2010" t="s">
        <v>5007</v>
      </c>
      <c r="H2010">
        <v>12053</v>
      </c>
      <c r="I2010">
        <v>119</v>
      </c>
      <c r="J2010" t="s">
        <v>29</v>
      </c>
      <c r="K2010" t="s">
        <v>30</v>
      </c>
      <c r="L2010">
        <v>14000000</v>
      </c>
      <c r="M2010">
        <v>2011</v>
      </c>
      <c r="N2010">
        <v>6.5</v>
      </c>
      <c r="O2010">
        <v>-13953505</v>
      </c>
      <c r="S2010" t="s">
        <v>5008</v>
      </c>
      <c r="T2010">
        <v>90</v>
      </c>
      <c r="U2010">
        <v>4.7</v>
      </c>
      <c r="V2010">
        <v>4.7</v>
      </c>
      <c r="W2010">
        <v>7.8529999999999998</v>
      </c>
    </row>
    <row r="2011" spans="1:23" x14ac:dyDescent="0.3">
      <c r="A2011" t="s">
        <v>1556</v>
      </c>
      <c r="B2011">
        <v>143</v>
      </c>
      <c r="C2011">
        <v>112</v>
      </c>
      <c r="D2011">
        <v>10911750</v>
      </c>
      <c r="E2011" t="s">
        <v>205</v>
      </c>
      <c r="F2011" t="s">
        <v>1238</v>
      </c>
      <c r="G2011" t="s">
        <v>5009</v>
      </c>
      <c r="H2011">
        <v>17757</v>
      </c>
      <c r="I2011">
        <v>99</v>
      </c>
      <c r="J2011" t="s">
        <v>29</v>
      </c>
      <c r="K2011" t="s">
        <v>30</v>
      </c>
      <c r="L2011">
        <v>25000000</v>
      </c>
      <c r="M2011">
        <v>2008</v>
      </c>
      <c r="N2011">
        <v>6.5</v>
      </c>
      <c r="O2011">
        <v>-14088250</v>
      </c>
      <c r="S2011" t="s">
        <v>5010</v>
      </c>
      <c r="T2011">
        <v>90</v>
      </c>
      <c r="U2011">
        <v>4.7</v>
      </c>
      <c r="V2011">
        <v>4.7</v>
      </c>
      <c r="W2011">
        <v>7.8529999999999998</v>
      </c>
    </row>
    <row r="2012" spans="1:23" x14ac:dyDescent="0.3">
      <c r="A2012" t="s">
        <v>2946</v>
      </c>
      <c r="B2012">
        <v>248</v>
      </c>
      <c r="C2012">
        <v>91</v>
      </c>
      <c r="D2012">
        <v>20275446</v>
      </c>
      <c r="E2012" t="s">
        <v>1576</v>
      </c>
      <c r="F2012" t="s">
        <v>1238</v>
      </c>
      <c r="G2012" t="s">
        <v>5011</v>
      </c>
      <c r="H2012">
        <v>95274</v>
      </c>
      <c r="I2012">
        <v>178</v>
      </c>
      <c r="J2012" t="s">
        <v>29</v>
      </c>
      <c r="K2012" t="s">
        <v>30</v>
      </c>
      <c r="L2012">
        <v>35000000</v>
      </c>
      <c r="M2012">
        <v>2012</v>
      </c>
      <c r="N2012">
        <v>6.5</v>
      </c>
      <c r="O2012">
        <v>-14724554</v>
      </c>
      <c r="S2012" t="s">
        <v>5012</v>
      </c>
      <c r="T2012">
        <v>85</v>
      </c>
      <c r="U2012">
        <v>4.7</v>
      </c>
      <c r="V2012">
        <v>4.7</v>
      </c>
      <c r="W2012">
        <v>7.8529999999999998</v>
      </c>
    </row>
    <row r="2013" spans="1:23" x14ac:dyDescent="0.3">
      <c r="A2013" t="s">
        <v>1080</v>
      </c>
      <c r="B2013">
        <v>113</v>
      </c>
      <c r="C2013">
        <v>137</v>
      </c>
      <c r="D2013">
        <v>35168395</v>
      </c>
      <c r="E2013" t="s">
        <v>2343</v>
      </c>
      <c r="F2013" t="s">
        <v>221</v>
      </c>
      <c r="G2013" t="s">
        <v>5013</v>
      </c>
      <c r="H2013">
        <v>26034</v>
      </c>
      <c r="I2013">
        <v>226</v>
      </c>
      <c r="J2013" t="s">
        <v>29</v>
      </c>
      <c r="K2013" t="s">
        <v>30</v>
      </c>
      <c r="L2013">
        <v>50000000</v>
      </c>
      <c r="M2013">
        <v>1999</v>
      </c>
      <c r="N2013">
        <v>6.5</v>
      </c>
      <c r="O2013">
        <v>-14831605</v>
      </c>
      <c r="S2013" t="s">
        <v>5014</v>
      </c>
      <c r="T2013">
        <v>110</v>
      </c>
      <c r="U2013">
        <v>4.5999999999999996</v>
      </c>
      <c r="V2013">
        <v>4.5999999999999996</v>
      </c>
      <c r="W2013">
        <v>7.8529999999999998</v>
      </c>
    </row>
    <row r="2014" spans="1:23" x14ac:dyDescent="0.3">
      <c r="A2014" t="s">
        <v>2134</v>
      </c>
      <c r="B2014">
        <v>105</v>
      </c>
      <c r="C2014">
        <v>122</v>
      </c>
      <c r="D2014">
        <v>220914</v>
      </c>
      <c r="E2014" t="s">
        <v>607</v>
      </c>
      <c r="F2014" t="s">
        <v>388</v>
      </c>
      <c r="G2014" t="s">
        <v>5015</v>
      </c>
      <c r="H2014">
        <v>13239</v>
      </c>
      <c r="I2014">
        <v>97</v>
      </c>
      <c r="J2014" t="s">
        <v>29</v>
      </c>
      <c r="K2014" t="s">
        <v>30</v>
      </c>
      <c r="L2014">
        <v>16800000</v>
      </c>
      <c r="M2014">
        <v>2006</v>
      </c>
      <c r="N2014">
        <v>6.5</v>
      </c>
      <c r="O2014">
        <v>-16579086</v>
      </c>
      <c r="S2014" t="s">
        <v>5016</v>
      </c>
      <c r="T2014">
        <v>110</v>
      </c>
      <c r="U2014">
        <v>4.5999999999999996</v>
      </c>
      <c r="V2014">
        <v>4.5999999999999996</v>
      </c>
      <c r="W2014">
        <v>7.8529999999999998</v>
      </c>
    </row>
    <row r="2015" spans="1:23" x14ac:dyDescent="0.3">
      <c r="A2015" t="s">
        <v>1786</v>
      </c>
      <c r="B2015">
        <v>105</v>
      </c>
      <c r="C2015">
        <v>125</v>
      </c>
      <c r="D2015">
        <v>18306166</v>
      </c>
      <c r="E2015" t="s">
        <v>4709</v>
      </c>
      <c r="F2015" t="s">
        <v>192</v>
      </c>
      <c r="G2015" t="s">
        <v>5017</v>
      </c>
      <c r="H2015">
        <v>28130</v>
      </c>
      <c r="I2015">
        <v>215</v>
      </c>
      <c r="J2015" t="s">
        <v>29</v>
      </c>
      <c r="K2015" t="s">
        <v>200</v>
      </c>
      <c r="L2015">
        <v>35000000</v>
      </c>
      <c r="M2015">
        <v>2002</v>
      </c>
      <c r="N2015">
        <v>6.5</v>
      </c>
      <c r="O2015">
        <v>-16693834</v>
      </c>
      <c r="S2015" t="s">
        <v>5018</v>
      </c>
      <c r="T2015">
        <v>104</v>
      </c>
      <c r="U2015">
        <v>4.5999999999999996</v>
      </c>
      <c r="V2015">
        <v>4.5999999999999996</v>
      </c>
      <c r="W2015">
        <v>7.8529999999999998</v>
      </c>
    </row>
    <row r="2016" spans="1:23" x14ac:dyDescent="0.3">
      <c r="A2016" t="s">
        <v>67</v>
      </c>
      <c r="B2016">
        <v>315</v>
      </c>
      <c r="C2016">
        <v>129</v>
      </c>
      <c r="D2016">
        <v>32741596</v>
      </c>
      <c r="E2016" t="s">
        <v>2255</v>
      </c>
      <c r="F2016" t="s">
        <v>496</v>
      </c>
      <c r="G2016" t="s">
        <v>5019</v>
      </c>
      <c r="H2016">
        <v>80140</v>
      </c>
      <c r="I2016">
        <v>323</v>
      </c>
      <c r="J2016" t="s">
        <v>29</v>
      </c>
      <c r="K2016" t="s">
        <v>30</v>
      </c>
      <c r="L2016">
        <v>50000000</v>
      </c>
      <c r="M2016">
        <v>2010</v>
      </c>
      <c r="N2016">
        <v>6.5</v>
      </c>
      <c r="O2016">
        <v>-17258404</v>
      </c>
      <c r="S2016" t="s">
        <v>5020</v>
      </c>
      <c r="T2016">
        <v>101</v>
      </c>
      <c r="U2016">
        <v>4.5999999999999996</v>
      </c>
      <c r="V2016">
        <v>4.5999999999999996</v>
      </c>
      <c r="W2016">
        <v>7.8529999999999998</v>
      </c>
    </row>
    <row r="2017" spans="1:23" x14ac:dyDescent="0.3">
      <c r="A2017" t="s">
        <v>2796</v>
      </c>
      <c r="B2017">
        <v>217</v>
      </c>
      <c r="C2017">
        <v>118</v>
      </c>
      <c r="D2017">
        <v>10880926</v>
      </c>
      <c r="E2017" t="s">
        <v>39</v>
      </c>
      <c r="F2017" t="s">
        <v>2274</v>
      </c>
      <c r="G2017" t="s">
        <v>5021</v>
      </c>
      <c r="H2017">
        <v>54147</v>
      </c>
      <c r="I2017">
        <v>127</v>
      </c>
      <c r="J2017" t="s">
        <v>29</v>
      </c>
      <c r="K2017" t="s">
        <v>30</v>
      </c>
      <c r="L2017">
        <v>30000000</v>
      </c>
      <c r="M2017">
        <v>2013</v>
      </c>
      <c r="N2017">
        <v>6.5</v>
      </c>
      <c r="O2017">
        <v>-19119074</v>
      </c>
      <c r="S2017" t="s">
        <v>5022</v>
      </c>
      <c r="T2017">
        <v>98</v>
      </c>
      <c r="U2017">
        <v>4.5999999999999996</v>
      </c>
      <c r="V2017">
        <v>4.5999999999999996</v>
      </c>
      <c r="W2017">
        <v>7.8529999999999998</v>
      </c>
    </row>
    <row r="2018" spans="1:23" x14ac:dyDescent="0.3">
      <c r="A2018" t="s">
        <v>3252</v>
      </c>
      <c r="B2018">
        <v>126</v>
      </c>
      <c r="C2018">
        <v>106</v>
      </c>
      <c r="D2018">
        <v>11854694</v>
      </c>
      <c r="E2018" t="s">
        <v>92</v>
      </c>
      <c r="F2018" t="s">
        <v>79</v>
      </c>
      <c r="G2018" t="s">
        <v>5023</v>
      </c>
      <c r="H2018">
        <v>14281</v>
      </c>
      <c r="I2018">
        <v>64</v>
      </c>
      <c r="J2018" t="s">
        <v>29</v>
      </c>
      <c r="K2018" t="s">
        <v>30</v>
      </c>
      <c r="L2018">
        <v>31000000</v>
      </c>
      <c r="M2018">
        <v>2010</v>
      </c>
      <c r="N2018">
        <v>6.5</v>
      </c>
      <c r="O2018">
        <v>-19145306</v>
      </c>
      <c r="S2018" t="s">
        <v>5024</v>
      </c>
      <c r="T2018">
        <v>94</v>
      </c>
      <c r="U2018">
        <v>4.5999999999999996</v>
      </c>
      <c r="V2018">
        <v>4.5999999999999996</v>
      </c>
      <c r="W2018">
        <v>7.8529999999999998</v>
      </c>
    </row>
    <row r="2019" spans="1:23" x14ac:dyDescent="0.3">
      <c r="A2019" t="s">
        <v>2930</v>
      </c>
      <c r="B2019">
        <v>71</v>
      </c>
      <c r="C2019">
        <v>115</v>
      </c>
      <c r="D2019">
        <v>403932</v>
      </c>
      <c r="E2019" t="s">
        <v>1724</v>
      </c>
      <c r="F2019" t="s">
        <v>1308</v>
      </c>
      <c r="G2019" t="s">
        <v>5025</v>
      </c>
      <c r="H2019">
        <v>5254</v>
      </c>
      <c r="I2019">
        <v>92</v>
      </c>
      <c r="J2019" t="s">
        <v>29</v>
      </c>
      <c r="K2019" t="s">
        <v>200</v>
      </c>
      <c r="L2019">
        <v>20000000</v>
      </c>
      <c r="M2019">
        <v>2000</v>
      </c>
      <c r="N2019">
        <v>6.5</v>
      </c>
      <c r="O2019">
        <v>-19596068</v>
      </c>
      <c r="S2019" t="s">
        <v>5026</v>
      </c>
      <c r="T2019">
        <v>89</v>
      </c>
      <c r="U2019">
        <v>4.5999999999999996</v>
      </c>
      <c r="V2019">
        <v>4.5999999999999996</v>
      </c>
      <c r="W2019">
        <v>7.8529999999999998</v>
      </c>
    </row>
    <row r="2020" spans="1:23" x14ac:dyDescent="0.3">
      <c r="A2020" t="s">
        <v>3373</v>
      </c>
      <c r="B2020">
        <v>125</v>
      </c>
      <c r="C2020">
        <v>107</v>
      </c>
      <c r="D2020">
        <v>20113965</v>
      </c>
      <c r="E2020" t="s">
        <v>607</v>
      </c>
      <c r="F2020" t="s">
        <v>5027</v>
      </c>
      <c r="G2020" t="s">
        <v>5028</v>
      </c>
      <c r="H2020">
        <v>15231</v>
      </c>
      <c r="I2020">
        <v>66</v>
      </c>
      <c r="J2020" t="s">
        <v>29</v>
      </c>
      <c r="K2020" t="s">
        <v>30</v>
      </c>
      <c r="L2020">
        <v>40000000</v>
      </c>
      <c r="M2020">
        <v>2012</v>
      </c>
      <c r="N2020">
        <v>6.5</v>
      </c>
      <c r="O2020">
        <v>-19886035</v>
      </c>
      <c r="S2020" t="s">
        <v>5029</v>
      </c>
      <c r="T2020">
        <v>87</v>
      </c>
      <c r="U2020">
        <v>4.5999999999999996</v>
      </c>
      <c r="V2020">
        <v>4.5999999999999996</v>
      </c>
      <c r="W2020">
        <v>7.8529999999999998</v>
      </c>
    </row>
    <row r="2021" spans="1:23" x14ac:dyDescent="0.3">
      <c r="A2021" t="s">
        <v>2827</v>
      </c>
      <c r="B2021">
        <v>100</v>
      </c>
      <c r="C2021">
        <v>126</v>
      </c>
      <c r="D2021">
        <v>34098563</v>
      </c>
      <c r="E2021" t="s">
        <v>224</v>
      </c>
      <c r="F2021" t="s">
        <v>136</v>
      </c>
      <c r="G2021" t="s">
        <v>5030</v>
      </c>
      <c r="H2021">
        <v>27191</v>
      </c>
      <c r="I2021">
        <v>232</v>
      </c>
      <c r="J2021" t="s">
        <v>29</v>
      </c>
      <c r="K2021" t="s">
        <v>30</v>
      </c>
      <c r="L2021">
        <v>55000000</v>
      </c>
      <c r="M2021">
        <v>1999</v>
      </c>
      <c r="N2021">
        <v>6.5</v>
      </c>
      <c r="O2021">
        <v>-20901437</v>
      </c>
      <c r="S2021" t="s">
        <v>5031</v>
      </c>
      <c r="T2021">
        <v>86</v>
      </c>
      <c r="U2021">
        <v>4.5999999999999996</v>
      </c>
      <c r="V2021">
        <v>4.5999999999999996</v>
      </c>
      <c r="W2021">
        <v>7.8529999999999998</v>
      </c>
    </row>
    <row r="2022" spans="1:23" x14ac:dyDescent="0.3">
      <c r="A2022" t="s">
        <v>2764</v>
      </c>
      <c r="B2022">
        <v>327</v>
      </c>
      <c r="C2022">
        <v>132</v>
      </c>
      <c r="D2022">
        <v>43568507</v>
      </c>
      <c r="E2022" t="s">
        <v>39</v>
      </c>
      <c r="F2022" t="s">
        <v>5032</v>
      </c>
      <c r="G2022" t="s">
        <v>5033</v>
      </c>
      <c r="H2022">
        <v>136954</v>
      </c>
      <c r="I2022">
        <v>346</v>
      </c>
      <c r="J2022" t="s">
        <v>29</v>
      </c>
      <c r="K2022" t="s">
        <v>30</v>
      </c>
      <c r="L2022">
        <v>66000000</v>
      </c>
      <c r="M2022">
        <v>2014</v>
      </c>
      <c r="N2022">
        <v>6.5</v>
      </c>
      <c r="O2022">
        <v>-22431493</v>
      </c>
      <c r="S2022" t="s">
        <v>5034</v>
      </c>
      <c r="T2022">
        <v>86</v>
      </c>
      <c r="U2022">
        <v>4.5999999999999996</v>
      </c>
      <c r="V2022">
        <v>4.5999999999999996</v>
      </c>
      <c r="W2022">
        <v>7.8529999999999998</v>
      </c>
    </row>
    <row r="2023" spans="1:23" x14ac:dyDescent="0.3">
      <c r="A2023" t="s">
        <v>397</v>
      </c>
      <c r="B2023">
        <v>131</v>
      </c>
      <c r="C2023">
        <v>98</v>
      </c>
      <c r="D2023">
        <v>26536120</v>
      </c>
      <c r="E2023" t="s">
        <v>1536</v>
      </c>
      <c r="F2023" t="s">
        <v>5035</v>
      </c>
      <c r="G2023" t="s">
        <v>5036</v>
      </c>
      <c r="H2023">
        <v>49926</v>
      </c>
      <c r="I2023">
        <v>286</v>
      </c>
      <c r="J2023" t="s">
        <v>29</v>
      </c>
      <c r="K2023" t="s">
        <v>227</v>
      </c>
      <c r="L2023">
        <v>50000000</v>
      </c>
      <c r="M2023">
        <v>2003</v>
      </c>
      <c r="N2023">
        <v>6.5</v>
      </c>
      <c r="O2023">
        <v>-23463880</v>
      </c>
      <c r="S2023" t="s">
        <v>5037</v>
      </c>
      <c r="T2023">
        <v>83</v>
      </c>
      <c r="U2023">
        <v>4.5999999999999996</v>
      </c>
      <c r="V2023">
        <v>4.5999999999999996</v>
      </c>
      <c r="W2023">
        <v>7.8529999999999998</v>
      </c>
    </row>
    <row r="2024" spans="1:23" x14ac:dyDescent="0.3">
      <c r="A2024" t="s">
        <v>1326</v>
      </c>
      <c r="B2024">
        <v>97</v>
      </c>
      <c r="C2024">
        <v>107</v>
      </c>
      <c r="D2024">
        <v>871527</v>
      </c>
      <c r="E2024" t="s">
        <v>140</v>
      </c>
      <c r="F2024" t="s">
        <v>656</v>
      </c>
      <c r="G2024" t="s">
        <v>5038</v>
      </c>
      <c r="H2024">
        <v>14982</v>
      </c>
      <c r="I2024">
        <v>128</v>
      </c>
      <c r="J2024" t="s">
        <v>29</v>
      </c>
      <c r="K2024" t="s">
        <v>442</v>
      </c>
      <c r="L2024">
        <v>25000000</v>
      </c>
      <c r="M2024">
        <v>2005</v>
      </c>
      <c r="N2024">
        <v>6.5</v>
      </c>
      <c r="O2024">
        <v>-24128473</v>
      </c>
      <c r="S2024" t="s">
        <v>5039</v>
      </c>
      <c r="T2024">
        <v>99.5</v>
      </c>
      <c r="U2024">
        <v>4.55</v>
      </c>
      <c r="V2024">
        <v>4.55</v>
      </c>
      <c r="W2024">
        <v>7.8529999999999998</v>
      </c>
    </row>
    <row r="2025" spans="1:23" x14ac:dyDescent="0.3">
      <c r="A2025" t="s">
        <v>2823</v>
      </c>
      <c r="B2025">
        <v>135</v>
      </c>
      <c r="C2025">
        <v>110</v>
      </c>
      <c r="D2025">
        <v>2775593</v>
      </c>
      <c r="E2025" t="s">
        <v>699</v>
      </c>
      <c r="F2025" t="s">
        <v>2000</v>
      </c>
      <c r="G2025" t="s">
        <v>5040</v>
      </c>
      <c r="H2025">
        <v>61269</v>
      </c>
      <c r="I2025">
        <v>98</v>
      </c>
      <c r="J2025" t="s">
        <v>29</v>
      </c>
      <c r="K2025" t="s">
        <v>200</v>
      </c>
      <c r="L2025">
        <v>27000000</v>
      </c>
      <c r="M2025">
        <v>2008</v>
      </c>
      <c r="N2025">
        <v>6.5</v>
      </c>
      <c r="O2025">
        <v>-24224407</v>
      </c>
      <c r="S2025" t="s">
        <v>5039</v>
      </c>
      <c r="T2025">
        <v>99.5</v>
      </c>
      <c r="U2025">
        <v>4.55</v>
      </c>
      <c r="V2025">
        <v>4.55</v>
      </c>
      <c r="W2025">
        <v>7.8529999999999998</v>
      </c>
    </row>
    <row r="2026" spans="1:23" x14ac:dyDescent="0.3">
      <c r="A2026" t="s">
        <v>949</v>
      </c>
      <c r="B2026">
        <v>245</v>
      </c>
      <c r="C2026">
        <v>118</v>
      </c>
      <c r="D2026">
        <v>25450527</v>
      </c>
      <c r="E2026" t="s">
        <v>1536</v>
      </c>
      <c r="F2026" t="s">
        <v>761</v>
      </c>
      <c r="G2026" t="s">
        <v>5041</v>
      </c>
      <c r="H2026">
        <v>80196</v>
      </c>
      <c r="I2026">
        <v>190</v>
      </c>
      <c r="J2026" t="s">
        <v>29</v>
      </c>
      <c r="K2026" t="s">
        <v>30</v>
      </c>
      <c r="L2026">
        <v>50000000</v>
      </c>
      <c r="M2026">
        <v>2009</v>
      </c>
      <c r="N2026">
        <v>6.5</v>
      </c>
      <c r="O2026">
        <v>-24549473</v>
      </c>
      <c r="S2026" t="s">
        <v>5042</v>
      </c>
      <c r="T2026">
        <v>97</v>
      </c>
      <c r="U2026">
        <v>4.55</v>
      </c>
      <c r="V2026">
        <v>4.55</v>
      </c>
      <c r="W2026">
        <v>7.8529999999999998</v>
      </c>
    </row>
    <row r="2027" spans="1:23" x14ac:dyDescent="0.3">
      <c r="A2027" t="s">
        <v>2116</v>
      </c>
      <c r="B2027">
        <v>91</v>
      </c>
      <c r="C2027">
        <v>144</v>
      </c>
      <c r="D2027">
        <v>41229</v>
      </c>
      <c r="E2027" t="s">
        <v>208</v>
      </c>
      <c r="F2027" t="s">
        <v>2512</v>
      </c>
      <c r="G2027" t="s">
        <v>5043</v>
      </c>
      <c r="H2027">
        <v>14612</v>
      </c>
      <c r="I2027">
        <v>41</v>
      </c>
      <c r="J2027" t="s">
        <v>29</v>
      </c>
      <c r="K2027" t="s">
        <v>241</v>
      </c>
      <c r="L2027">
        <v>25500000</v>
      </c>
      <c r="M2027">
        <v>2013</v>
      </c>
      <c r="N2027">
        <v>6.5</v>
      </c>
      <c r="O2027">
        <v>-25458771</v>
      </c>
      <c r="S2027" t="s">
        <v>5044</v>
      </c>
      <c r="T2027">
        <v>124</v>
      </c>
      <c r="U2027">
        <v>4.5</v>
      </c>
      <c r="V2027">
        <v>4.5</v>
      </c>
      <c r="W2027">
        <v>7.8529999999999998</v>
      </c>
    </row>
    <row r="2028" spans="1:23" x14ac:dyDescent="0.3">
      <c r="A2028" t="s">
        <v>812</v>
      </c>
      <c r="B2028">
        <v>203</v>
      </c>
      <c r="C2028">
        <v>92</v>
      </c>
      <c r="D2028">
        <v>23324666</v>
      </c>
      <c r="E2028" t="s">
        <v>175</v>
      </c>
      <c r="F2028" t="s">
        <v>5045</v>
      </c>
      <c r="G2028" t="s">
        <v>5046</v>
      </c>
      <c r="H2028">
        <v>97775</v>
      </c>
      <c r="I2028">
        <v>211</v>
      </c>
      <c r="J2028" t="s">
        <v>29</v>
      </c>
      <c r="K2028" t="s">
        <v>241</v>
      </c>
      <c r="L2028">
        <v>52000000</v>
      </c>
      <c r="M2028">
        <v>2010</v>
      </c>
      <c r="N2028">
        <v>6.5</v>
      </c>
      <c r="O2028">
        <v>-28675334</v>
      </c>
      <c r="S2028" t="s">
        <v>5047</v>
      </c>
      <c r="T2028">
        <v>100</v>
      </c>
      <c r="U2028">
        <v>4.5</v>
      </c>
      <c r="V2028">
        <v>4.5</v>
      </c>
      <c r="W2028">
        <v>7.8529999999999998</v>
      </c>
    </row>
    <row r="2029" spans="1:23" x14ac:dyDescent="0.3">
      <c r="A2029" t="s">
        <v>714</v>
      </c>
      <c r="B2029">
        <v>54</v>
      </c>
      <c r="C2029">
        <v>127</v>
      </c>
      <c r="D2029">
        <v>4426297</v>
      </c>
      <c r="E2029" t="s">
        <v>4709</v>
      </c>
      <c r="F2029" t="s">
        <v>1148</v>
      </c>
      <c r="G2029" t="s">
        <v>5048</v>
      </c>
      <c r="H2029">
        <v>22570</v>
      </c>
      <c r="I2029">
        <v>156</v>
      </c>
      <c r="J2029" t="s">
        <v>29</v>
      </c>
      <c r="K2029" t="s">
        <v>30</v>
      </c>
      <c r="L2029">
        <v>35000000</v>
      </c>
      <c r="M2029">
        <v>2003</v>
      </c>
      <c r="N2029">
        <v>6.5</v>
      </c>
      <c r="O2029">
        <v>-30573703</v>
      </c>
      <c r="S2029" t="s">
        <v>5049</v>
      </c>
      <c r="T2029">
        <v>98</v>
      </c>
      <c r="U2029">
        <v>4.5</v>
      </c>
      <c r="V2029">
        <v>4.5</v>
      </c>
      <c r="W2029">
        <v>7.8529999999999998</v>
      </c>
    </row>
    <row r="2030" spans="1:23" x14ac:dyDescent="0.3">
      <c r="A2030" t="s">
        <v>1851</v>
      </c>
      <c r="B2030">
        <v>273</v>
      </c>
      <c r="C2030">
        <v>122</v>
      </c>
      <c r="D2030">
        <v>6594136</v>
      </c>
      <c r="E2030" t="s">
        <v>5050</v>
      </c>
      <c r="F2030" t="s">
        <v>5051</v>
      </c>
      <c r="G2030" t="s">
        <v>5052</v>
      </c>
      <c r="H2030">
        <v>24557</v>
      </c>
      <c r="I2030">
        <v>111</v>
      </c>
      <c r="J2030" t="s">
        <v>139</v>
      </c>
      <c r="K2030" t="s">
        <v>1119</v>
      </c>
      <c r="L2030">
        <v>38600000</v>
      </c>
      <c r="M2030">
        <v>2013</v>
      </c>
      <c r="N2030">
        <v>6.5</v>
      </c>
      <c r="O2030">
        <v>-32005864</v>
      </c>
      <c r="S2030" t="s">
        <v>5053</v>
      </c>
      <c r="T2030">
        <v>91</v>
      </c>
      <c r="U2030">
        <v>4.5</v>
      </c>
      <c r="V2030">
        <v>4.5</v>
      </c>
      <c r="W2030">
        <v>7.8529999999999998</v>
      </c>
    </row>
    <row r="2031" spans="1:23" x14ac:dyDescent="0.3">
      <c r="A2031" t="s">
        <v>33</v>
      </c>
      <c r="B2031">
        <v>36</v>
      </c>
      <c r="C2031">
        <v>123</v>
      </c>
      <c r="D2031">
        <v>25900000</v>
      </c>
      <c r="E2031" t="s">
        <v>1981</v>
      </c>
      <c r="F2031" t="s">
        <v>1302</v>
      </c>
      <c r="G2031" t="s">
        <v>5054</v>
      </c>
      <c r="H2031">
        <v>12771</v>
      </c>
      <c r="I2031">
        <v>84</v>
      </c>
      <c r="J2031" t="s">
        <v>29</v>
      </c>
      <c r="K2031" t="s">
        <v>30</v>
      </c>
      <c r="L2031">
        <v>58000000</v>
      </c>
      <c r="M2031">
        <v>1984</v>
      </c>
      <c r="N2031">
        <v>6.5</v>
      </c>
      <c r="O2031">
        <v>-32100000</v>
      </c>
      <c r="S2031" t="s">
        <v>5055</v>
      </c>
      <c r="T2031">
        <v>87</v>
      </c>
      <c r="U2031">
        <v>4.5</v>
      </c>
      <c r="V2031">
        <v>4.5</v>
      </c>
      <c r="W2031">
        <v>7.8529999999999998</v>
      </c>
    </row>
    <row r="2032" spans="1:23" x14ac:dyDescent="0.3">
      <c r="A2032" t="s">
        <v>2121</v>
      </c>
      <c r="B2032">
        <v>87</v>
      </c>
      <c r="C2032">
        <v>74</v>
      </c>
      <c r="D2032">
        <v>7262288</v>
      </c>
      <c r="E2032" t="s">
        <v>2312</v>
      </c>
      <c r="F2032" t="s">
        <v>3559</v>
      </c>
      <c r="G2032" t="s">
        <v>5056</v>
      </c>
      <c r="H2032">
        <v>17307</v>
      </c>
      <c r="I2032">
        <v>186</v>
      </c>
      <c r="J2032" t="s">
        <v>29</v>
      </c>
      <c r="K2032" t="s">
        <v>30</v>
      </c>
      <c r="L2032">
        <v>40000000</v>
      </c>
      <c r="M2032">
        <v>2002</v>
      </c>
      <c r="N2032">
        <v>6.5</v>
      </c>
      <c r="O2032">
        <v>-32737712</v>
      </c>
      <c r="S2032" t="s">
        <v>5057</v>
      </c>
      <c r="T2032">
        <v>75</v>
      </c>
      <c r="U2032">
        <v>4.5</v>
      </c>
      <c r="V2032">
        <v>4.5</v>
      </c>
      <c r="W2032">
        <v>7.8529999999999998</v>
      </c>
    </row>
    <row r="2033" spans="1:23" x14ac:dyDescent="0.3">
      <c r="A2033" t="s">
        <v>1192</v>
      </c>
      <c r="B2033">
        <v>124</v>
      </c>
      <c r="C2033">
        <v>131</v>
      </c>
      <c r="D2033">
        <v>42044321</v>
      </c>
      <c r="E2033" t="s">
        <v>699</v>
      </c>
      <c r="F2033" t="s">
        <v>1823</v>
      </c>
      <c r="G2033" t="s">
        <v>5058</v>
      </c>
      <c r="H2033">
        <v>65668</v>
      </c>
      <c r="I2033">
        <v>342</v>
      </c>
      <c r="J2033" t="s">
        <v>29</v>
      </c>
      <c r="K2033" t="s">
        <v>30</v>
      </c>
      <c r="L2033">
        <v>80000000</v>
      </c>
      <c r="M2033">
        <v>2004</v>
      </c>
      <c r="N2033">
        <v>6.5</v>
      </c>
      <c r="O2033">
        <v>-37955679</v>
      </c>
      <c r="S2033" t="s">
        <v>5059</v>
      </c>
      <c r="T2033">
        <v>97</v>
      </c>
      <c r="U2033">
        <v>4.45</v>
      </c>
      <c r="V2033">
        <v>4.45</v>
      </c>
      <c r="W2033">
        <v>7.8529999999999998</v>
      </c>
    </row>
    <row r="2034" spans="1:23" x14ac:dyDescent="0.3">
      <c r="A2034" t="s">
        <v>2725</v>
      </c>
      <c r="B2034">
        <v>118</v>
      </c>
      <c r="C2034">
        <v>90</v>
      </c>
      <c r="D2034">
        <v>7871693</v>
      </c>
      <c r="E2034" t="s">
        <v>5060</v>
      </c>
      <c r="F2034" t="s">
        <v>520</v>
      </c>
      <c r="G2034" t="s">
        <v>5061</v>
      </c>
      <c r="H2034">
        <v>52908</v>
      </c>
      <c r="I2034">
        <v>102</v>
      </c>
      <c r="J2034" t="s">
        <v>29</v>
      </c>
      <c r="K2034" t="s">
        <v>30</v>
      </c>
      <c r="L2034">
        <v>55000000</v>
      </c>
      <c r="M2034">
        <v>2008</v>
      </c>
      <c r="N2034">
        <v>6.5</v>
      </c>
      <c r="O2034">
        <v>-47128307</v>
      </c>
      <c r="S2034" t="s">
        <v>5059</v>
      </c>
      <c r="T2034">
        <v>97</v>
      </c>
      <c r="U2034">
        <v>4.45</v>
      </c>
      <c r="V2034">
        <v>4.45</v>
      </c>
      <c r="W2034">
        <v>7.8529999999999998</v>
      </c>
    </row>
    <row r="2035" spans="1:23" x14ac:dyDescent="0.3">
      <c r="A2035" t="s">
        <v>542</v>
      </c>
      <c r="B2035">
        <v>339</v>
      </c>
      <c r="C2035">
        <v>102</v>
      </c>
      <c r="D2035">
        <v>13750556</v>
      </c>
      <c r="E2035" t="s">
        <v>1576</v>
      </c>
      <c r="F2035" t="s">
        <v>1238</v>
      </c>
      <c r="G2035" t="s">
        <v>5062</v>
      </c>
      <c r="H2035">
        <v>111102</v>
      </c>
      <c r="I2035">
        <v>239</v>
      </c>
      <c r="J2035" t="s">
        <v>29</v>
      </c>
      <c r="K2035" t="s">
        <v>30</v>
      </c>
      <c r="L2035">
        <v>65000000</v>
      </c>
      <c r="M2035">
        <v>2014</v>
      </c>
      <c r="N2035">
        <v>6.5</v>
      </c>
      <c r="O2035">
        <v>-51249444</v>
      </c>
      <c r="S2035" t="s">
        <v>5063</v>
      </c>
      <c r="T2035">
        <v>101</v>
      </c>
      <c r="U2035">
        <v>4.4000000000000004</v>
      </c>
      <c r="V2035">
        <v>4.4000000000000004</v>
      </c>
      <c r="W2035">
        <v>7.8529999999999998</v>
      </c>
    </row>
    <row r="2036" spans="1:23" x14ac:dyDescent="0.3">
      <c r="A2036" t="s">
        <v>2891</v>
      </c>
      <c r="B2036">
        <v>166</v>
      </c>
      <c r="C2036">
        <v>96</v>
      </c>
      <c r="D2036">
        <v>83024900</v>
      </c>
      <c r="E2036" t="s">
        <v>2455</v>
      </c>
      <c r="F2036" t="s">
        <v>468</v>
      </c>
      <c r="G2036" t="s">
        <v>5064</v>
      </c>
      <c r="H2036">
        <v>62424</v>
      </c>
      <c r="I2036">
        <v>90</v>
      </c>
      <c r="J2036" t="s">
        <v>29</v>
      </c>
      <c r="K2036" t="s">
        <v>30</v>
      </c>
      <c r="L2036">
        <v>135000000</v>
      </c>
      <c r="M2036">
        <v>2013</v>
      </c>
      <c r="N2036">
        <v>6.5</v>
      </c>
      <c r="O2036">
        <v>-51975100</v>
      </c>
      <c r="S2036" t="s">
        <v>5065</v>
      </c>
      <c r="T2036">
        <v>94</v>
      </c>
      <c r="U2036">
        <v>4.4000000000000004</v>
      </c>
      <c r="V2036">
        <v>4.4000000000000004</v>
      </c>
      <c r="W2036">
        <v>7.8529999999999998</v>
      </c>
    </row>
    <row r="2037" spans="1:23" x14ac:dyDescent="0.3">
      <c r="A2037" t="s">
        <v>633</v>
      </c>
      <c r="B2037">
        <v>443</v>
      </c>
      <c r="C2037">
        <v>130</v>
      </c>
      <c r="D2037">
        <v>93417865</v>
      </c>
      <c r="E2037" t="s">
        <v>5066</v>
      </c>
      <c r="F2037" t="s">
        <v>1921</v>
      </c>
      <c r="G2037" t="s">
        <v>5067</v>
      </c>
      <c r="H2037">
        <v>128306</v>
      </c>
      <c r="I2037">
        <v>497</v>
      </c>
      <c r="J2037" t="s">
        <v>29</v>
      </c>
      <c r="K2037" t="s">
        <v>30</v>
      </c>
      <c r="L2037">
        <v>190000000</v>
      </c>
      <c r="M2037">
        <v>2015</v>
      </c>
      <c r="N2037">
        <v>6.5</v>
      </c>
      <c r="O2037">
        <v>-96582135</v>
      </c>
      <c r="S2037" t="s">
        <v>5068</v>
      </c>
      <c r="T2037">
        <v>92</v>
      </c>
      <c r="U2037">
        <v>4.4000000000000004</v>
      </c>
      <c r="V2037">
        <v>4.4000000000000004</v>
      </c>
      <c r="W2037">
        <v>7.8529999999999998</v>
      </c>
    </row>
    <row r="2038" spans="1:23" x14ac:dyDescent="0.3">
      <c r="A2038" t="s">
        <v>481</v>
      </c>
      <c r="B2038">
        <v>450</v>
      </c>
      <c r="C2038">
        <v>150</v>
      </c>
      <c r="D2038">
        <v>89289910</v>
      </c>
      <c r="E2038" t="s">
        <v>4339</v>
      </c>
      <c r="F2038" t="s">
        <v>482</v>
      </c>
      <c r="G2038" t="s">
        <v>5069</v>
      </c>
      <c r="H2038">
        <v>181792</v>
      </c>
      <c r="I2038">
        <v>711</v>
      </c>
      <c r="J2038" t="s">
        <v>29</v>
      </c>
      <c r="K2038" t="s">
        <v>30</v>
      </c>
      <c r="L2038">
        <v>215000000</v>
      </c>
      <c r="M2038">
        <v>2013</v>
      </c>
      <c r="N2038">
        <v>6.5</v>
      </c>
      <c r="O2038">
        <v>-125710090</v>
      </c>
      <c r="S2038" t="s">
        <v>5070</v>
      </c>
      <c r="T2038">
        <v>89</v>
      </c>
      <c r="U2038">
        <v>4.4000000000000004</v>
      </c>
      <c r="V2038">
        <v>4.4000000000000004</v>
      </c>
      <c r="W2038">
        <v>7.8529999999999998</v>
      </c>
    </row>
    <row r="2039" spans="1:23" x14ac:dyDescent="0.3">
      <c r="A2039" t="s">
        <v>3113</v>
      </c>
      <c r="B2039">
        <v>308</v>
      </c>
      <c r="C2039">
        <v>91</v>
      </c>
      <c r="D2039">
        <v>336029560</v>
      </c>
      <c r="E2039" t="s">
        <v>2231</v>
      </c>
      <c r="F2039" t="s">
        <v>834</v>
      </c>
      <c r="G2039" t="s">
        <v>5071</v>
      </c>
      <c r="H2039">
        <v>142403</v>
      </c>
      <c r="I2039">
        <v>275</v>
      </c>
      <c r="J2039" t="s">
        <v>29</v>
      </c>
      <c r="K2039" t="s">
        <v>30</v>
      </c>
      <c r="L2039">
        <v>74000000</v>
      </c>
      <c r="M2039">
        <v>2015</v>
      </c>
      <c r="N2039">
        <v>6.4</v>
      </c>
      <c r="O2039">
        <v>262029560</v>
      </c>
      <c r="S2039" t="s">
        <v>5072</v>
      </c>
      <c r="T2039">
        <v>85</v>
      </c>
      <c r="U2039">
        <v>4.4000000000000004</v>
      </c>
      <c r="V2039">
        <v>4.4000000000000004</v>
      </c>
      <c r="W2039">
        <v>7.8529999999999998</v>
      </c>
    </row>
    <row r="2040" spans="1:23" x14ac:dyDescent="0.3">
      <c r="A2040" t="s">
        <v>3014</v>
      </c>
      <c r="B2040">
        <v>179</v>
      </c>
      <c r="C2040">
        <v>108</v>
      </c>
      <c r="D2040">
        <v>250863268</v>
      </c>
      <c r="E2040" t="s">
        <v>5073</v>
      </c>
      <c r="F2040" t="s">
        <v>313</v>
      </c>
      <c r="G2040" t="s">
        <v>5074</v>
      </c>
      <c r="H2040">
        <v>234480</v>
      </c>
      <c r="I2040">
        <v>444</v>
      </c>
      <c r="J2040" t="s">
        <v>29</v>
      </c>
      <c r="K2040" t="s">
        <v>30</v>
      </c>
      <c r="L2040">
        <v>110000000</v>
      </c>
      <c r="M2040">
        <v>2006</v>
      </c>
      <c r="N2040">
        <v>6.4</v>
      </c>
      <c r="O2040">
        <v>140863268</v>
      </c>
      <c r="S2040" t="s">
        <v>5075</v>
      </c>
      <c r="T2040">
        <v>82</v>
      </c>
      <c r="U2040">
        <v>4.4000000000000004</v>
      </c>
      <c r="V2040">
        <v>4.4000000000000004</v>
      </c>
      <c r="W2040">
        <v>7.8529999999999998</v>
      </c>
    </row>
    <row r="2041" spans="1:23" x14ac:dyDescent="0.3">
      <c r="A2041" t="s">
        <v>3132</v>
      </c>
      <c r="B2041">
        <v>360</v>
      </c>
      <c r="C2041">
        <v>81</v>
      </c>
      <c r="D2041">
        <v>140530114</v>
      </c>
      <c r="E2041" t="s">
        <v>626</v>
      </c>
      <c r="F2041" t="s">
        <v>5076</v>
      </c>
      <c r="G2041" t="s">
        <v>5077</v>
      </c>
      <c r="H2041">
        <v>186786</v>
      </c>
      <c r="I2041">
        <v>3400</v>
      </c>
      <c r="J2041" t="s">
        <v>29</v>
      </c>
      <c r="K2041" t="s">
        <v>30</v>
      </c>
      <c r="L2041">
        <v>60000</v>
      </c>
      <c r="M2041">
        <v>1999</v>
      </c>
      <c r="N2041">
        <v>6.4</v>
      </c>
      <c r="O2041">
        <v>140470114</v>
      </c>
      <c r="S2041" t="s">
        <v>5078</v>
      </c>
      <c r="T2041">
        <v>94</v>
      </c>
      <c r="U2041">
        <v>5.3</v>
      </c>
      <c r="V2041">
        <v>4.4000000000000004</v>
      </c>
      <c r="W2041">
        <v>7.8529999999999998</v>
      </c>
    </row>
    <row r="2042" spans="1:23" x14ac:dyDescent="0.3">
      <c r="A2042" t="s">
        <v>2511</v>
      </c>
      <c r="B2042">
        <v>351</v>
      </c>
      <c r="C2042">
        <v>97</v>
      </c>
      <c r="D2042">
        <v>150056505</v>
      </c>
      <c r="E2042" t="s">
        <v>676</v>
      </c>
      <c r="F2042" t="s">
        <v>5079</v>
      </c>
      <c r="G2042" t="s">
        <v>5080</v>
      </c>
      <c r="H2042">
        <v>216581</v>
      </c>
      <c r="I2042">
        <v>397</v>
      </c>
      <c r="J2042" t="s">
        <v>29</v>
      </c>
      <c r="K2042" t="s">
        <v>30</v>
      </c>
      <c r="L2042">
        <v>18000000</v>
      </c>
      <c r="M2042">
        <v>2014</v>
      </c>
      <c r="N2042">
        <v>6.4</v>
      </c>
      <c r="O2042">
        <v>132056505</v>
      </c>
      <c r="S2042" t="s">
        <v>5078</v>
      </c>
      <c r="T2042">
        <v>94</v>
      </c>
      <c r="U2042">
        <v>5.3</v>
      </c>
      <c r="V2042">
        <v>4.4000000000000004</v>
      </c>
      <c r="W2042">
        <v>7.8529999999999998</v>
      </c>
    </row>
    <row r="2043" spans="1:23" x14ac:dyDescent="0.3">
      <c r="A2043" t="s">
        <v>3147</v>
      </c>
      <c r="B2043">
        <v>112</v>
      </c>
      <c r="C2043">
        <v>93</v>
      </c>
      <c r="D2043">
        <v>163479795</v>
      </c>
      <c r="E2043" t="s">
        <v>73</v>
      </c>
      <c r="F2043" t="s">
        <v>478</v>
      </c>
      <c r="G2043" t="s">
        <v>5081</v>
      </c>
      <c r="H2043">
        <v>161858</v>
      </c>
      <c r="I2043">
        <v>289</v>
      </c>
      <c r="J2043" t="s">
        <v>29</v>
      </c>
      <c r="K2043" t="s">
        <v>30</v>
      </c>
      <c r="L2043">
        <v>34200000</v>
      </c>
      <c r="M2043">
        <v>1999</v>
      </c>
      <c r="N2043">
        <v>6.4</v>
      </c>
      <c r="O2043">
        <v>129279795</v>
      </c>
      <c r="S2043" t="s">
        <v>5082</v>
      </c>
      <c r="T2043">
        <v>146</v>
      </c>
      <c r="U2043">
        <v>4.3</v>
      </c>
      <c r="V2043">
        <v>4.3</v>
      </c>
      <c r="W2043">
        <v>7.8529999999999998</v>
      </c>
    </row>
    <row r="2044" spans="1:23" x14ac:dyDescent="0.3">
      <c r="A2044" t="s">
        <v>746</v>
      </c>
      <c r="B2044">
        <v>50</v>
      </c>
      <c r="C2044">
        <v>100</v>
      </c>
      <c r="D2044">
        <v>153665036</v>
      </c>
      <c r="E2044" t="s">
        <v>1562</v>
      </c>
      <c r="F2044" t="s">
        <v>3617</v>
      </c>
      <c r="G2044" t="s">
        <v>5083</v>
      </c>
      <c r="H2044">
        <v>84824</v>
      </c>
      <c r="I2044">
        <v>95</v>
      </c>
      <c r="J2044" t="s">
        <v>29</v>
      </c>
      <c r="K2044" t="s">
        <v>30</v>
      </c>
      <c r="L2044">
        <v>28000000</v>
      </c>
      <c r="M2044">
        <v>1987</v>
      </c>
      <c r="N2044">
        <v>6.4</v>
      </c>
      <c r="O2044">
        <v>125665036</v>
      </c>
      <c r="S2044" t="s">
        <v>5084</v>
      </c>
      <c r="T2044">
        <v>99</v>
      </c>
      <c r="U2044">
        <v>4.3</v>
      </c>
      <c r="V2044">
        <v>4.3</v>
      </c>
      <c r="W2044">
        <v>7.8529999999999998</v>
      </c>
    </row>
    <row r="2045" spans="1:23" x14ac:dyDescent="0.3">
      <c r="A2045" t="s">
        <v>4295</v>
      </c>
      <c r="B2045">
        <v>64</v>
      </c>
      <c r="C2045">
        <v>97</v>
      </c>
      <c r="D2045">
        <v>144833357</v>
      </c>
      <c r="E2045" t="s">
        <v>4443</v>
      </c>
      <c r="F2045" t="s">
        <v>2114</v>
      </c>
      <c r="G2045" t="s">
        <v>5085</v>
      </c>
      <c r="H2045">
        <v>64742</v>
      </c>
      <c r="I2045">
        <v>111</v>
      </c>
      <c r="J2045" t="s">
        <v>29</v>
      </c>
      <c r="K2045" t="s">
        <v>30</v>
      </c>
      <c r="L2045">
        <v>22000000</v>
      </c>
      <c r="M2045">
        <v>1994</v>
      </c>
      <c r="N2045">
        <v>6.4</v>
      </c>
      <c r="O2045">
        <v>122833357</v>
      </c>
      <c r="S2045" t="s">
        <v>5086</v>
      </c>
      <c r="T2045">
        <v>97</v>
      </c>
      <c r="U2045">
        <v>4.3</v>
      </c>
      <c r="V2045">
        <v>4.3</v>
      </c>
      <c r="W2045">
        <v>7.8529999999999998</v>
      </c>
    </row>
    <row r="2046" spans="1:23" x14ac:dyDescent="0.3">
      <c r="A2046" t="s">
        <v>4274</v>
      </c>
      <c r="B2046">
        <v>142</v>
      </c>
      <c r="C2046">
        <v>108</v>
      </c>
      <c r="D2046">
        <v>145096820</v>
      </c>
      <c r="E2046" t="s">
        <v>676</v>
      </c>
      <c r="F2046" t="s">
        <v>3072</v>
      </c>
      <c r="G2046" t="s">
        <v>5087</v>
      </c>
      <c r="H2046">
        <v>200260</v>
      </c>
      <c r="I2046">
        <v>431</v>
      </c>
      <c r="J2046" t="s">
        <v>29</v>
      </c>
      <c r="K2046" t="s">
        <v>30</v>
      </c>
      <c r="L2046">
        <v>30000000</v>
      </c>
      <c r="M2046">
        <v>2001</v>
      </c>
      <c r="N2046">
        <v>6.4</v>
      </c>
      <c r="O2046">
        <v>115096820</v>
      </c>
      <c r="S2046" t="s">
        <v>5088</v>
      </c>
      <c r="T2046">
        <v>93</v>
      </c>
      <c r="U2046">
        <v>4.3</v>
      </c>
      <c r="V2046">
        <v>4.3</v>
      </c>
      <c r="W2046">
        <v>7.8529999999999998</v>
      </c>
    </row>
    <row r="2047" spans="1:23" x14ac:dyDescent="0.3">
      <c r="A2047" t="s">
        <v>2266</v>
      </c>
      <c r="B2047">
        <v>149</v>
      </c>
      <c r="C2047">
        <v>127</v>
      </c>
      <c r="D2047">
        <v>182805123</v>
      </c>
      <c r="E2047" t="s">
        <v>519</v>
      </c>
      <c r="F2047" t="s">
        <v>1921</v>
      </c>
      <c r="G2047" t="s">
        <v>5089</v>
      </c>
      <c r="H2047">
        <v>158864</v>
      </c>
      <c r="I2047">
        <v>395</v>
      </c>
      <c r="J2047" t="s">
        <v>29</v>
      </c>
      <c r="K2047" t="s">
        <v>30</v>
      </c>
      <c r="L2047">
        <v>70000000</v>
      </c>
      <c r="M2047">
        <v>2000</v>
      </c>
      <c r="N2047">
        <v>6.4</v>
      </c>
      <c r="O2047">
        <v>112805123</v>
      </c>
      <c r="S2047" t="s">
        <v>5090</v>
      </c>
      <c r="T2047">
        <v>91</v>
      </c>
      <c r="U2047">
        <v>4.3</v>
      </c>
      <c r="V2047">
        <v>4.3</v>
      </c>
      <c r="W2047">
        <v>7.8529999999999998</v>
      </c>
    </row>
    <row r="2048" spans="1:23" x14ac:dyDescent="0.3">
      <c r="A2048" t="s">
        <v>1013</v>
      </c>
      <c r="B2048">
        <v>96</v>
      </c>
      <c r="C2048">
        <v>96</v>
      </c>
      <c r="D2048">
        <v>150415432</v>
      </c>
      <c r="E2048" t="s">
        <v>5091</v>
      </c>
      <c r="F2048" t="s">
        <v>503</v>
      </c>
      <c r="G2048" t="s">
        <v>5092</v>
      </c>
      <c r="H2048">
        <v>117606</v>
      </c>
      <c r="I2048">
        <v>217</v>
      </c>
      <c r="J2048" t="s">
        <v>29</v>
      </c>
      <c r="K2048" t="s">
        <v>30</v>
      </c>
      <c r="L2048">
        <v>44000000</v>
      </c>
      <c r="M2048">
        <v>1985</v>
      </c>
      <c r="N2048">
        <v>6.4</v>
      </c>
      <c r="O2048">
        <v>106415432</v>
      </c>
      <c r="S2048" t="s">
        <v>5093</v>
      </c>
      <c r="T2048">
        <v>87.5</v>
      </c>
      <c r="U2048">
        <v>4.3</v>
      </c>
      <c r="V2048">
        <v>4.3</v>
      </c>
      <c r="W2048">
        <v>7.8529999999999998</v>
      </c>
    </row>
    <row r="2049" spans="1:23" x14ac:dyDescent="0.3">
      <c r="A2049" t="s">
        <v>278</v>
      </c>
      <c r="B2049">
        <v>142</v>
      </c>
      <c r="C2049">
        <v>124</v>
      </c>
      <c r="D2049">
        <v>172620724</v>
      </c>
      <c r="E2049" t="s">
        <v>1050</v>
      </c>
      <c r="F2049" t="s">
        <v>79</v>
      </c>
      <c r="G2049" t="s">
        <v>5094</v>
      </c>
      <c r="H2049">
        <v>146134</v>
      </c>
      <c r="I2049">
        <v>393</v>
      </c>
      <c r="J2049" t="s">
        <v>29</v>
      </c>
      <c r="K2049" t="s">
        <v>30</v>
      </c>
      <c r="L2049">
        <v>85000000</v>
      </c>
      <c r="M2049">
        <v>1997</v>
      </c>
      <c r="N2049">
        <v>6.4</v>
      </c>
      <c r="O2049">
        <v>87620724</v>
      </c>
      <c r="S2049" t="s">
        <v>5093</v>
      </c>
      <c r="T2049">
        <v>87.5</v>
      </c>
      <c r="U2049">
        <v>4.3</v>
      </c>
      <c r="V2049">
        <v>4.3</v>
      </c>
      <c r="W2049">
        <v>7.8529999999999998</v>
      </c>
    </row>
    <row r="2050" spans="1:23" x14ac:dyDescent="0.3">
      <c r="A2050" t="s">
        <v>1395</v>
      </c>
      <c r="B2050">
        <v>433</v>
      </c>
      <c r="C2050">
        <v>89</v>
      </c>
      <c r="D2050">
        <v>126546825</v>
      </c>
      <c r="E2050" t="s">
        <v>672</v>
      </c>
      <c r="F2050" t="s">
        <v>740</v>
      </c>
      <c r="G2050" t="s">
        <v>5095</v>
      </c>
      <c r="H2050">
        <v>327367</v>
      </c>
      <c r="I2050">
        <v>918</v>
      </c>
      <c r="J2050" t="s">
        <v>29</v>
      </c>
      <c r="K2050" t="s">
        <v>241</v>
      </c>
      <c r="L2050">
        <v>40000000</v>
      </c>
      <c r="M2050">
        <v>2014</v>
      </c>
      <c r="N2050">
        <v>6.4</v>
      </c>
      <c r="O2050">
        <v>86546825</v>
      </c>
      <c r="S2050" t="s">
        <v>5096</v>
      </c>
      <c r="T2050">
        <v>107</v>
      </c>
      <c r="U2050">
        <v>4.2</v>
      </c>
      <c r="V2050">
        <v>4.2</v>
      </c>
      <c r="W2050">
        <v>7.8529999999999998</v>
      </c>
    </row>
    <row r="2051" spans="1:23" x14ac:dyDescent="0.3">
      <c r="A2051" t="s">
        <v>1443</v>
      </c>
      <c r="B2051">
        <v>318</v>
      </c>
      <c r="C2051">
        <v>102</v>
      </c>
      <c r="D2051">
        <v>227946274</v>
      </c>
      <c r="E2051" t="s">
        <v>4219</v>
      </c>
      <c r="F2051" t="s">
        <v>665</v>
      </c>
      <c r="G2051" t="s">
        <v>5097</v>
      </c>
      <c r="H2051">
        <v>343648</v>
      </c>
      <c r="I2051">
        <v>590</v>
      </c>
      <c r="J2051" t="s">
        <v>29</v>
      </c>
      <c r="K2051" t="s">
        <v>30</v>
      </c>
      <c r="L2051">
        <v>150000000</v>
      </c>
      <c r="M2051">
        <v>2008</v>
      </c>
      <c r="N2051">
        <v>6.4</v>
      </c>
      <c r="O2051">
        <v>77946274</v>
      </c>
      <c r="S2051" t="s">
        <v>5098</v>
      </c>
      <c r="T2051">
        <v>97</v>
      </c>
      <c r="U2051">
        <v>4.2</v>
      </c>
      <c r="V2051">
        <v>4.2</v>
      </c>
      <c r="W2051">
        <v>7.8529999999999998</v>
      </c>
    </row>
    <row r="2052" spans="1:23" x14ac:dyDescent="0.3">
      <c r="A2052" t="s">
        <v>3466</v>
      </c>
      <c r="B2052">
        <v>134</v>
      </c>
      <c r="C2052">
        <v>113</v>
      </c>
      <c r="D2052">
        <v>158115031</v>
      </c>
      <c r="E2052" t="s">
        <v>5099</v>
      </c>
      <c r="F2052" t="s">
        <v>1823</v>
      </c>
      <c r="G2052" t="s">
        <v>5100</v>
      </c>
      <c r="H2052">
        <v>130070</v>
      </c>
      <c r="I2052">
        <v>316</v>
      </c>
      <c r="J2052" t="s">
        <v>29</v>
      </c>
      <c r="K2052" t="s">
        <v>30</v>
      </c>
      <c r="L2052">
        <v>82000000</v>
      </c>
      <c r="M2052">
        <v>2005</v>
      </c>
      <c r="N2052">
        <v>6.4</v>
      </c>
      <c r="O2052">
        <v>76115031</v>
      </c>
      <c r="S2052" t="s">
        <v>5101</v>
      </c>
      <c r="T2052">
        <v>81</v>
      </c>
      <c r="U2052">
        <v>4.2</v>
      </c>
      <c r="V2052">
        <v>4.2</v>
      </c>
      <c r="W2052">
        <v>7.8529999999999998</v>
      </c>
    </row>
    <row r="2053" spans="1:23" x14ac:dyDescent="0.3">
      <c r="A2053" t="s">
        <v>4261</v>
      </c>
      <c r="B2053">
        <v>226</v>
      </c>
      <c r="C2053">
        <v>93</v>
      </c>
      <c r="D2053">
        <v>238371987</v>
      </c>
      <c r="E2053" t="s">
        <v>296</v>
      </c>
      <c r="F2053" t="s">
        <v>2881</v>
      </c>
      <c r="G2053" t="s">
        <v>5102</v>
      </c>
      <c r="H2053">
        <v>138661</v>
      </c>
      <c r="I2053">
        <v>173</v>
      </c>
      <c r="J2053" t="s">
        <v>29</v>
      </c>
      <c r="K2053" t="s">
        <v>30</v>
      </c>
      <c r="L2053">
        <v>165000000</v>
      </c>
      <c r="M2053">
        <v>2010</v>
      </c>
      <c r="N2053">
        <v>6.4</v>
      </c>
      <c r="O2053">
        <v>73371987</v>
      </c>
      <c r="S2053" t="s">
        <v>5103</v>
      </c>
      <c r="T2053">
        <v>129</v>
      </c>
      <c r="U2053">
        <v>4.0999999999999996</v>
      </c>
      <c r="V2053">
        <v>4.0999999999999996</v>
      </c>
      <c r="W2053">
        <v>7.8529999999999998</v>
      </c>
    </row>
    <row r="2054" spans="1:23" x14ac:dyDescent="0.3">
      <c r="A2054" t="s">
        <v>2827</v>
      </c>
      <c r="B2054">
        <v>53</v>
      </c>
      <c r="C2054">
        <v>123</v>
      </c>
      <c r="D2054">
        <v>104632573</v>
      </c>
      <c r="E2054" t="s">
        <v>350</v>
      </c>
      <c r="F2054" t="s">
        <v>703</v>
      </c>
      <c r="G2054" t="s">
        <v>5104</v>
      </c>
      <c r="H2054">
        <v>63839</v>
      </c>
      <c r="I2054">
        <v>118</v>
      </c>
      <c r="J2054" t="s">
        <v>29</v>
      </c>
      <c r="K2054" t="s">
        <v>30</v>
      </c>
      <c r="L2054">
        <v>32000000</v>
      </c>
      <c r="M2054">
        <v>1996</v>
      </c>
      <c r="N2054">
        <v>6.4</v>
      </c>
      <c r="O2054">
        <v>72632573</v>
      </c>
      <c r="S2054" t="s">
        <v>5105</v>
      </c>
      <c r="T2054">
        <v>110</v>
      </c>
      <c r="U2054">
        <v>4.0999999999999996</v>
      </c>
      <c r="V2054">
        <v>4.0999999999999996</v>
      </c>
      <c r="W2054">
        <v>7.8529999999999998</v>
      </c>
    </row>
    <row r="2055" spans="1:23" x14ac:dyDescent="0.3">
      <c r="A2055" t="s">
        <v>3737</v>
      </c>
      <c r="B2055">
        <v>173</v>
      </c>
      <c r="C2055">
        <v>107</v>
      </c>
      <c r="D2055">
        <v>137340146</v>
      </c>
      <c r="E2055" t="s">
        <v>1585</v>
      </c>
      <c r="F2055" t="s">
        <v>1823</v>
      </c>
      <c r="G2055" t="s">
        <v>5106</v>
      </c>
      <c r="H2055">
        <v>246492</v>
      </c>
      <c r="I2055">
        <v>685</v>
      </c>
      <c r="J2055" t="s">
        <v>29</v>
      </c>
      <c r="K2055" t="s">
        <v>30</v>
      </c>
      <c r="L2055">
        <v>70000000</v>
      </c>
      <c r="M2055">
        <v>2006</v>
      </c>
      <c r="N2055">
        <v>6.4</v>
      </c>
      <c r="O2055">
        <v>67340146</v>
      </c>
      <c r="S2055" t="s">
        <v>5107</v>
      </c>
      <c r="T2055">
        <v>106</v>
      </c>
      <c r="U2055">
        <v>4.0999999999999996</v>
      </c>
      <c r="V2055">
        <v>4.0999999999999996</v>
      </c>
      <c r="W2055">
        <v>7.8529999999999998</v>
      </c>
    </row>
    <row r="2056" spans="1:23" x14ac:dyDescent="0.3">
      <c r="A2056" t="s">
        <v>2878</v>
      </c>
      <c r="B2056">
        <v>239</v>
      </c>
      <c r="C2056">
        <v>124</v>
      </c>
      <c r="D2056">
        <v>186739919</v>
      </c>
      <c r="E2056" t="s">
        <v>86</v>
      </c>
      <c r="F2056" t="s">
        <v>601</v>
      </c>
      <c r="G2056" t="s">
        <v>5108</v>
      </c>
      <c r="H2056">
        <v>333248</v>
      </c>
      <c r="I2056">
        <v>1159</v>
      </c>
      <c r="J2056" t="s">
        <v>29</v>
      </c>
      <c r="K2056" t="s">
        <v>30</v>
      </c>
      <c r="L2056">
        <v>125000000</v>
      </c>
      <c r="M2056">
        <v>2004</v>
      </c>
      <c r="N2056">
        <v>6.4</v>
      </c>
      <c r="O2056">
        <v>61739919</v>
      </c>
      <c r="S2056" t="s">
        <v>5107</v>
      </c>
      <c r="T2056">
        <v>106</v>
      </c>
      <c r="U2056">
        <v>4.0999999999999996</v>
      </c>
      <c r="V2056">
        <v>4.0999999999999996</v>
      </c>
      <c r="W2056">
        <v>7.8529999999999998</v>
      </c>
    </row>
    <row r="2057" spans="1:23" x14ac:dyDescent="0.3">
      <c r="A2057" t="s">
        <v>4269</v>
      </c>
      <c r="B2057">
        <v>140</v>
      </c>
      <c r="C2057">
        <v>116</v>
      </c>
      <c r="D2057">
        <v>105807520</v>
      </c>
      <c r="E2057" t="s">
        <v>289</v>
      </c>
      <c r="F2057" t="s">
        <v>145</v>
      </c>
      <c r="G2057" t="s">
        <v>5109</v>
      </c>
      <c r="H2057">
        <v>156717</v>
      </c>
      <c r="I2057">
        <v>357</v>
      </c>
      <c r="J2057" t="s">
        <v>29</v>
      </c>
      <c r="K2057" t="s">
        <v>30</v>
      </c>
      <c r="L2057">
        <v>50000000</v>
      </c>
      <c r="M2057">
        <v>2003</v>
      </c>
      <c r="N2057">
        <v>6.4</v>
      </c>
      <c r="O2057">
        <v>55807520</v>
      </c>
      <c r="S2057" t="s">
        <v>5110</v>
      </c>
      <c r="T2057">
        <v>100</v>
      </c>
      <c r="U2057">
        <v>4.0999999999999996</v>
      </c>
      <c r="V2057">
        <v>4.0999999999999996</v>
      </c>
      <c r="W2057">
        <v>7.8529999999999998</v>
      </c>
    </row>
    <row r="2058" spans="1:23" x14ac:dyDescent="0.3">
      <c r="A2058" t="s">
        <v>3373</v>
      </c>
      <c r="B2058">
        <v>161</v>
      </c>
      <c r="C2058">
        <v>129</v>
      </c>
      <c r="D2058">
        <v>93952276</v>
      </c>
      <c r="E2058" t="s">
        <v>699</v>
      </c>
      <c r="F2058" t="s">
        <v>5111</v>
      </c>
      <c r="G2058" t="s">
        <v>5112</v>
      </c>
      <c r="H2058">
        <v>132048</v>
      </c>
      <c r="I2058">
        <v>203</v>
      </c>
      <c r="J2058" t="s">
        <v>29</v>
      </c>
      <c r="K2058" t="s">
        <v>30</v>
      </c>
      <c r="L2058">
        <v>40000000</v>
      </c>
      <c r="M2058">
        <v>2009</v>
      </c>
      <c r="N2058">
        <v>6.4</v>
      </c>
      <c r="O2058">
        <v>53952276</v>
      </c>
      <c r="S2058" t="s">
        <v>5113</v>
      </c>
      <c r="T2058">
        <v>97</v>
      </c>
      <c r="U2058">
        <v>4.0999999999999996</v>
      </c>
      <c r="V2058">
        <v>4.0999999999999996</v>
      </c>
      <c r="W2058">
        <v>7.8529999999999998</v>
      </c>
    </row>
    <row r="2059" spans="1:23" x14ac:dyDescent="0.3">
      <c r="A2059" t="s">
        <v>3036</v>
      </c>
      <c r="B2059">
        <v>176</v>
      </c>
      <c r="C2059">
        <v>124</v>
      </c>
      <c r="D2059">
        <v>118471320</v>
      </c>
      <c r="E2059" t="s">
        <v>417</v>
      </c>
      <c r="F2059" t="s">
        <v>27</v>
      </c>
      <c r="G2059" t="s">
        <v>5114</v>
      </c>
      <c r="H2059">
        <v>86504</v>
      </c>
      <c r="I2059">
        <v>568</v>
      </c>
      <c r="J2059" t="s">
        <v>29</v>
      </c>
      <c r="K2059" t="s">
        <v>30</v>
      </c>
      <c r="L2059">
        <v>68000000</v>
      </c>
      <c r="M2059">
        <v>2002</v>
      </c>
      <c r="N2059">
        <v>6.4</v>
      </c>
      <c r="O2059">
        <v>50471320</v>
      </c>
      <c r="S2059" t="s">
        <v>5115</v>
      </c>
      <c r="T2059">
        <v>96</v>
      </c>
      <c r="U2059">
        <v>4.0999999999999996</v>
      </c>
      <c r="V2059">
        <v>4.0999999999999996</v>
      </c>
      <c r="W2059">
        <v>7.8529999999999998</v>
      </c>
    </row>
    <row r="2060" spans="1:23" x14ac:dyDescent="0.3">
      <c r="A2060" t="s">
        <v>643</v>
      </c>
      <c r="B2060">
        <v>134</v>
      </c>
      <c r="C2060">
        <v>143</v>
      </c>
      <c r="D2060">
        <v>82300000</v>
      </c>
      <c r="E2060" t="s">
        <v>327</v>
      </c>
      <c r="F2060" t="s">
        <v>1204</v>
      </c>
      <c r="G2060" t="s">
        <v>5116</v>
      </c>
      <c r="H2060">
        <v>63330</v>
      </c>
      <c r="I2060">
        <v>405</v>
      </c>
      <c r="J2060" t="s">
        <v>29</v>
      </c>
      <c r="K2060" t="s">
        <v>30</v>
      </c>
      <c r="L2060">
        <v>35000000</v>
      </c>
      <c r="M2060">
        <v>1979</v>
      </c>
      <c r="N2060">
        <v>6.4</v>
      </c>
      <c r="O2060">
        <v>47300000</v>
      </c>
      <c r="S2060" t="s">
        <v>5117</v>
      </c>
      <c r="T2060">
        <v>95</v>
      </c>
      <c r="U2060">
        <v>4.0999999999999996</v>
      </c>
      <c r="V2060">
        <v>4.0999999999999996</v>
      </c>
      <c r="W2060">
        <v>7.8529999999999998</v>
      </c>
    </row>
    <row r="2061" spans="1:23" x14ac:dyDescent="0.3">
      <c r="A2061" t="s">
        <v>1892</v>
      </c>
      <c r="B2061">
        <v>129</v>
      </c>
      <c r="C2061">
        <v>105</v>
      </c>
      <c r="D2061">
        <v>116735231</v>
      </c>
      <c r="E2061" t="s">
        <v>1366</v>
      </c>
      <c r="F2061" t="s">
        <v>1327</v>
      </c>
      <c r="G2061" t="s">
        <v>5118</v>
      </c>
      <c r="H2061">
        <v>56646</v>
      </c>
      <c r="I2061">
        <v>336</v>
      </c>
      <c r="J2061" t="s">
        <v>29</v>
      </c>
      <c r="K2061" t="s">
        <v>30</v>
      </c>
      <c r="L2061">
        <v>70000000</v>
      </c>
      <c r="M2061">
        <v>1999</v>
      </c>
      <c r="N2061">
        <v>6.4</v>
      </c>
      <c r="O2061">
        <v>46735231</v>
      </c>
      <c r="S2061" t="s">
        <v>5119</v>
      </c>
      <c r="T2061">
        <v>95</v>
      </c>
      <c r="U2061">
        <v>4.0999999999999996</v>
      </c>
      <c r="V2061">
        <v>4.0999999999999996</v>
      </c>
      <c r="W2061">
        <v>7.8529999999999998</v>
      </c>
    </row>
    <row r="2062" spans="1:23" x14ac:dyDescent="0.3">
      <c r="A2062" t="s">
        <v>3012</v>
      </c>
      <c r="B2062">
        <v>191</v>
      </c>
      <c r="C2062">
        <v>102</v>
      </c>
      <c r="D2062">
        <v>64149837</v>
      </c>
      <c r="E2062" t="s">
        <v>2138</v>
      </c>
      <c r="F2062" t="s">
        <v>5120</v>
      </c>
      <c r="G2062" t="s">
        <v>5121</v>
      </c>
      <c r="H2062">
        <v>146899</v>
      </c>
      <c r="I2062">
        <v>185</v>
      </c>
      <c r="J2062" t="s">
        <v>29</v>
      </c>
      <c r="K2062" t="s">
        <v>30</v>
      </c>
      <c r="L2062">
        <v>20000000</v>
      </c>
      <c r="M2062">
        <v>2009</v>
      </c>
      <c r="N2062">
        <v>6.4</v>
      </c>
      <c r="O2062">
        <v>44149837</v>
      </c>
      <c r="S2062" t="s">
        <v>5122</v>
      </c>
      <c r="T2062">
        <v>94</v>
      </c>
      <c r="U2062">
        <v>4.0999999999999996</v>
      </c>
      <c r="V2062">
        <v>4.0999999999999996</v>
      </c>
      <c r="W2062">
        <v>7.8529999999999998</v>
      </c>
    </row>
    <row r="2063" spans="1:23" x14ac:dyDescent="0.3">
      <c r="A2063" t="s">
        <v>278</v>
      </c>
      <c r="B2063">
        <v>231</v>
      </c>
      <c r="C2063">
        <v>130</v>
      </c>
      <c r="D2063">
        <v>182618434</v>
      </c>
      <c r="E2063" t="s">
        <v>1050</v>
      </c>
      <c r="F2063" t="s">
        <v>5123</v>
      </c>
      <c r="G2063" t="s">
        <v>5124</v>
      </c>
      <c r="H2063">
        <v>133076</v>
      </c>
      <c r="I2063">
        <v>779</v>
      </c>
      <c r="J2063" t="s">
        <v>29</v>
      </c>
      <c r="K2063" t="s">
        <v>30</v>
      </c>
      <c r="L2063">
        <v>140000000</v>
      </c>
      <c r="M2063">
        <v>2000</v>
      </c>
      <c r="N2063">
        <v>6.4</v>
      </c>
      <c r="O2063">
        <v>42618434</v>
      </c>
      <c r="S2063" t="s">
        <v>5125</v>
      </c>
      <c r="T2063">
        <v>92</v>
      </c>
      <c r="U2063">
        <v>4.0999999999999996</v>
      </c>
      <c r="V2063">
        <v>4.0999999999999996</v>
      </c>
      <c r="W2063">
        <v>7.8529999999999998</v>
      </c>
    </row>
    <row r="2064" spans="1:23" x14ac:dyDescent="0.3">
      <c r="A2064" t="s">
        <v>2149</v>
      </c>
      <c r="B2064">
        <v>22</v>
      </c>
      <c r="C2064">
        <v>100</v>
      </c>
      <c r="D2064">
        <v>50752337</v>
      </c>
      <c r="E2064" t="s">
        <v>3307</v>
      </c>
      <c r="F2064" t="s">
        <v>5126</v>
      </c>
      <c r="G2064" t="s">
        <v>5127</v>
      </c>
      <c r="H2064">
        <v>44502</v>
      </c>
      <c r="I2064">
        <v>46</v>
      </c>
      <c r="J2064" t="s">
        <v>29</v>
      </c>
      <c r="K2064" t="s">
        <v>30</v>
      </c>
      <c r="L2064">
        <v>10000000</v>
      </c>
      <c r="M2064">
        <v>1992</v>
      </c>
      <c r="N2064">
        <v>6.4</v>
      </c>
      <c r="O2064">
        <v>40752337</v>
      </c>
      <c r="S2064" t="s">
        <v>5128</v>
      </c>
      <c r="T2064">
        <v>88</v>
      </c>
      <c r="U2064">
        <v>4.0999999999999996</v>
      </c>
      <c r="V2064">
        <v>4.0999999999999996</v>
      </c>
      <c r="W2064">
        <v>7.8529999999999998</v>
      </c>
    </row>
    <row r="2065" spans="1:23" x14ac:dyDescent="0.3">
      <c r="A2065" t="s">
        <v>3106</v>
      </c>
      <c r="B2065">
        <v>462</v>
      </c>
      <c r="C2065">
        <v>95</v>
      </c>
      <c r="D2065">
        <v>54322273</v>
      </c>
      <c r="E2065" t="s">
        <v>5129</v>
      </c>
      <c r="F2065" t="s">
        <v>947</v>
      </c>
      <c r="G2065" t="s">
        <v>5130</v>
      </c>
      <c r="H2065">
        <v>139749</v>
      </c>
      <c r="I2065">
        <v>509</v>
      </c>
      <c r="J2065" t="s">
        <v>29</v>
      </c>
      <c r="K2065" t="s">
        <v>200</v>
      </c>
      <c r="L2065">
        <v>17000000</v>
      </c>
      <c r="M2065">
        <v>2012</v>
      </c>
      <c r="N2065">
        <v>6.4</v>
      </c>
      <c r="O2065">
        <v>37322273</v>
      </c>
      <c r="S2065" t="s">
        <v>5131</v>
      </c>
      <c r="T2065">
        <v>85</v>
      </c>
      <c r="U2065">
        <v>4.0999999999999996</v>
      </c>
      <c r="V2065">
        <v>4.0999999999999996</v>
      </c>
      <c r="W2065">
        <v>7.8529999999999998</v>
      </c>
    </row>
    <row r="2066" spans="1:23" x14ac:dyDescent="0.3">
      <c r="A2066" t="s">
        <v>4432</v>
      </c>
      <c r="B2066">
        <v>67</v>
      </c>
      <c r="C2066">
        <v>106</v>
      </c>
      <c r="D2066">
        <v>52885587</v>
      </c>
      <c r="E2066" t="s">
        <v>2063</v>
      </c>
      <c r="F2066" t="s">
        <v>2075</v>
      </c>
      <c r="G2066" t="s">
        <v>5132</v>
      </c>
      <c r="H2066">
        <v>35312</v>
      </c>
      <c r="I2066">
        <v>267</v>
      </c>
      <c r="J2066" t="s">
        <v>29</v>
      </c>
      <c r="K2066" t="s">
        <v>30</v>
      </c>
      <c r="L2066">
        <v>16000000</v>
      </c>
      <c r="M2066">
        <v>1999</v>
      </c>
      <c r="N2066">
        <v>6.4</v>
      </c>
      <c r="O2066">
        <v>36885587</v>
      </c>
      <c r="S2066" t="s">
        <v>5133</v>
      </c>
      <c r="T2066">
        <v>83</v>
      </c>
      <c r="U2066">
        <v>4.0999999999999996</v>
      </c>
      <c r="V2066">
        <v>4.0999999999999996</v>
      </c>
      <c r="W2066">
        <v>7.8529999999999998</v>
      </c>
    </row>
    <row r="2067" spans="1:23" x14ac:dyDescent="0.3">
      <c r="A2067" t="s">
        <v>2093</v>
      </c>
      <c r="B2067">
        <v>159</v>
      </c>
      <c r="C2067">
        <v>101</v>
      </c>
      <c r="D2067">
        <v>131536019</v>
      </c>
      <c r="E2067" t="s">
        <v>2320</v>
      </c>
      <c r="F2067" t="s">
        <v>3567</v>
      </c>
      <c r="G2067" t="s">
        <v>5134</v>
      </c>
      <c r="H2067">
        <v>58498</v>
      </c>
      <c r="I2067">
        <v>99</v>
      </c>
      <c r="J2067" t="s">
        <v>29</v>
      </c>
      <c r="K2067" t="s">
        <v>30</v>
      </c>
      <c r="L2067">
        <v>103000000</v>
      </c>
      <c r="M2067">
        <v>2014</v>
      </c>
      <c r="N2067">
        <v>6.4</v>
      </c>
      <c r="O2067">
        <v>28536019</v>
      </c>
      <c r="S2067" t="s">
        <v>5135</v>
      </c>
      <c r="T2067">
        <v>83</v>
      </c>
      <c r="U2067">
        <v>4.0999999999999996</v>
      </c>
      <c r="V2067">
        <v>4.0999999999999996</v>
      </c>
      <c r="W2067">
        <v>7.8529999999999998</v>
      </c>
    </row>
    <row r="2068" spans="1:23" x14ac:dyDescent="0.3">
      <c r="A2068" t="s">
        <v>2756</v>
      </c>
      <c r="B2068">
        <v>88</v>
      </c>
      <c r="C2068">
        <v>94</v>
      </c>
      <c r="D2068">
        <v>49002815</v>
      </c>
      <c r="E2068" t="s">
        <v>1669</v>
      </c>
      <c r="F2068" t="s">
        <v>3623</v>
      </c>
      <c r="G2068" t="s">
        <v>5136</v>
      </c>
      <c r="H2068">
        <v>15665</v>
      </c>
      <c r="I2068">
        <v>35</v>
      </c>
      <c r="J2068" t="s">
        <v>29</v>
      </c>
      <c r="K2068" t="s">
        <v>30</v>
      </c>
      <c r="L2068">
        <v>22000000</v>
      </c>
      <c r="M2068">
        <v>2012</v>
      </c>
      <c r="N2068">
        <v>6.4</v>
      </c>
      <c r="O2068">
        <v>27002815</v>
      </c>
      <c r="S2068" t="s">
        <v>5137</v>
      </c>
      <c r="T2068">
        <v>104</v>
      </c>
      <c r="U2068">
        <v>4</v>
      </c>
      <c r="V2068">
        <v>4</v>
      </c>
      <c r="W2068">
        <v>7.8529999999999998</v>
      </c>
    </row>
    <row r="2069" spans="1:23" x14ac:dyDescent="0.3">
      <c r="A2069" t="s">
        <v>1655</v>
      </c>
      <c r="B2069">
        <v>178</v>
      </c>
      <c r="C2069">
        <v>102</v>
      </c>
      <c r="D2069">
        <v>55845943</v>
      </c>
      <c r="E2069" t="s">
        <v>1576</v>
      </c>
      <c r="F2069" t="s">
        <v>482</v>
      </c>
      <c r="G2069" t="s">
        <v>5138</v>
      </c>
      <c r="H2069">
        <v>130094</v>
      </c>
      <c r="I2069">
        <v>471</v>
      </c>
      <c r="J2069" t="s">
        <v>29</v>
      </c>
      <c r="K2069" t="s">
        <v>30</v>
      </c>
      <c r="L2069">
        <v>29000000</v>
      </c>
      <c r="M2069">
        <v>2003</v>
      </c>
      <c r="N2069">
        <v>6.4</v>
      </c>
      <c r="O2069">
        <v>26845943</v>
      </c>
      <c r="S2069" t="s">
        <v>5139</v>
      </c>
      <c r="T2069">
        <v>93</v>
      </c>
      <c r="U2069">
        <v>4</v>
      </c>
      <c r="V2069">
        <v>4</v>
      </c>
      <c r="W2069">
        <v>7.8529999999999998</v>
      </c>
    </row>
    <row r="2070" spans="1:23" x14ac:dyDescent="0.3">
      <c r="A2070" t="s">
        <v>3348</v>
      </c>
      <c r="B2070">
        <v>265</v>
      </c>
      <c r="C2070">
        <v>108</v>
      </c>
      <c r="D2070">
        <v>41777564</v>
      </c>
      <c r="E2070" t="s">
        <v>626</v>
      </c>
      <c r="F2070" t="s">
        <v>5140</v>
      </c>
      <c r="G2070" t="s">
        <v>5141</v>
      </c>
      <c r="H2070">
        <v>129719</v>
      </c>
      <c r="I2070">
        <v>855</v>
      </c>
      <c r="J2070" t="s">
        <v>29</v>
      </c>
      <c r="K2070" t="s">
        <v>30</v>
      </c>
      <c r="L2070">
        <v>15000000</v>
      </c>
      <c r="M2070">
        <v>2006</v>
      </c>
      <c r="N2070">
        <v>6.4</v>
      </c>
      <c r="O2070">
        <v>26777564</v>
      </c>
      <c r="S2070" t="s">
        <v>5142</v>
      </c>
      <c r="T2070">
        <v>90</v>
      </c>
      <c r="U2070">
        <v>4</v>
      </c>
      <c r="V2070">
        <v>4</v>
      </c>
      <c r="W2070">
        <v>7.8529999999999998</v>
      </c>
    </row>
    <row r="2071" spans="1:23" x14ac:dyDescent="0.3">
      <c r="A2071" t="s">
        <v>67</v>
      </c>
      <c r="B2071">
        <v>169</v>
      </c>
      <c r="C2071">
        <v>130</v>
      </c>
      <c r="D2071">
        <v>90454043</v>
      </c>
      <c r="E2071" t="s">
        <v>715</v>
      </c>
      <c r="F2071" t="s">
        <v>67</v>
      </c>
      <c r="G2071" t="s">
        <v>5143</v>
      </c>
      <c r="H2071">
        <v>60165</v>
      </c>
      <c r="I2071">
        <v>326</v>
      </c>
      <c r="J2071" t="s">
        <v>29</v>
      </c>
      <c r="K2071" t="s">
        <v>30</v>
      </c>
      <c r="L2071">
        <v>65000000</v>
      </c>
      <c r="M2071">
        <v>2000</v>
      </c>
      <c r="N2071">
        <v>6.4</v>
      </c>
      <c r="O2071">
        <v>25454043</v>
      </c>
      <c r="S2071" t="s">
        <v>5144</v>
      </c>
      <c r="T2071">
        <v>89</v>
      </c>
      <c r="U2071">
        <v>4</v>
      </c>
      <c r="V2071">
        <v>4</v>
      </c>
      <c r="W2071">
        <v>7.8529999999999998</v>
      </c>
    </row>
    <row r="2072" spans="1:23" x14ac:dyDescent="0.3">
      <c r="A2072" t="s">
        <v>1655</v>
      </c>
      <c r="B2072">
        <v>154</v>
      </c>
      <c r="C2072">
        <v>104</v>
      </c>
      <c r="D2072">
        <v>40064955</v>
      </c>
      <c r="E2072" t="s">
        <v>452</v>
      </c>
      <c r="F2072" t="s">
        <v>5145</v>
      </c>
      <c r="G2072" t="s">
        <v>5146</v>
      </c>
      <c r="H2072">
        <v>92074</v>
      </c>
      <c r="I2072">
        <v>502</v>
      </c>
      <c r="J2072" t="s">
        <v>29</v>
      </c>
      <c r="K2072" t="s">
        <v>30</v>
      </c>
      <c r="L2072">
        <v>15000000</v>
      </c>
      <c r="M2072">
        <v>1998</v>
      </c>
      <c r="N2072">
        <v>6.4</v>
      </c>
      <c r="O2072">
        <v>25064955</v>
      </c>
      <c r="S2072" t="s">
        <v>5147</v>
      </c>
      <c r="T2072">
        <v>88</v>
      </c>
      <c r="U2072">
        <v>4</v>
      </c>
      <c r="V2072">
        <v>4</v>
      </c>
      <c r="W2072">
        <v>7.8529999999999998</v>
      </c>
    </row>
    <row r="2073" spans="1:23" x14ac:dyDescent="0.3">
      <c r="A2073" t="s">
        <v>3147</v>
      </c>
      <c r="B2073">
        <v>204</v>
      </c>
      <c r="C2073">
        <v>117</v>
      </c>
      <c r="D2073">
        <v>103028109</v>
      </c>
      <c r="E2073" t="s">
        <v>289</v>
      </c>
      <c r="F2073" t="s">
        <v>1823</v>
      </c>
      <c r="G2073" t="s">
        <v>5148</v>
      </c>
      <c r="H2073">
        <v>172878</v>
      </c>
      <c r="I2073">
        <v>203</v>
      </c>
      <c r="J2073" t="s">
        <v>29</v>
      </c>
      <c r="K2073" t="s">
        <v>30</v>
      </c>
      <c r="L2073">
        <v>80000000</v>
      </c>
      <c r="M2073">
        <v>2011</v>
      </c>
      <c r="N2073">
        <v>6.4</v>
      </c>
      <c r="O2073">
        <v>23028109</v>
      </c>
      <c r="S2073" t="s">
        <v>5149</v>
      </c>
      <c r="T2073">
        <v>84</v>
      </c>
      <c r="U2073">
        <v>4</v>
      </c>
      <c r="V2073">
        <v>4</v>
      </c>
      <c r="W2073">
        <v>7.8529999999999998</v>
      </c>
    </row>
    <row r="2074" spans="1:23" x14ac:dyDescent="0.3">
      <c r="A2074" t="s">
        <v>3704</v>
      </c>
      <c r="B2074">
        <v>218</v>
      </c>
      <c r="C2074">
        <v>103</v>
      </c>
      <c r="D2074">
        <v>80021740</v>
      </c>
      <c r="E2074" t="s">
        <v>5150</v>
      </c>
      <c r="F2074" t="s">
        <v>5151</v>
      </c>
      <c r="G2074" t="s">
        <v>5152</v>
      </c>
      <c r="H2074">
        <v>47968</v>
      </c>
      <c r="I2074">
        <v>154</v>
      </c>
      <c r="J2074" t="s">
        <v>29</v>
      </c>
      <c r="K2074" t="s">
        <v>30</v>
      </c>
      <c r="L2074">
        <v>58000000</v>
      </c>
      <c r="M2074">
        <v>2015</v>
      </c>
      <c r="N2074">
        <v>6.4</v>
      </c>
      <c r="O2074">
        <v>22021740</v>
      </c>
      <c r="S2074" t="s">
        <v>5153</v>
      </c>
      <c r="T2074">
        <v>105</v>
      </c>
      <c r="U2074">
        <v>3.9</v>
      </c>
      <c r="V2074">
        <v>3.9</v>
      </c>
      <c r="W2074">
        <v>7.8529999999999998</v>
      </c>
    </row>
    <row r="2075" spans="1:23" x14ac:dyDescent="0.3">
      <c r="A2075" t="s">
        <v>3704</v>
      </c>
      <c r="B2075">
        <v>218</v>
      </c>
      <c r="C2075">
        <v>103</v>
      </c>
      <c r="D2075">
        <v>80021740</v>
      </c>
      <c r="E2075" t="s">
        <v>5150</v>
      </c>
      <c r="F2075" t="s">
        <v>5151</v>
      </c>
      <c r="G2075" t="s">
        <v>5152</v>
      </c>
      <c r="H2075">
        <v>47988</v>
      </c>
      <c r="I2075">
        <v>154</v>
      </c>
      <c r="J2075" t="s">
        <v>29</v>
      </c>
      <c r="K2075" t="s">
        <v>30</v>
      </c>
      <c r="L2075">
        <v>58000000</v>
      </c>
      <c r="M2075">
        <v>2015</v>
      </c>
      <c r="N2075">
        <v>6.4</v>
      </c>
      <c r="O2075">
        <v>22021740</v>
      </c>
      <c r="S2075" t="s">
        <v>5154</v>
      </c>
      <c r="T2075">
        <v>104</v>
      </c>
      <c r="U2075">
        <v>3.9</v>
      </c>
      <c r="V2075">
        <v>3.9</v>
      </c>
      <c r="W2075">
        <v>7.8529999999999998</v>
      </c>
    </row>
    <row r="2076" spans="1:23" x14ac:dyDescent="0.3">
      <c r="A2076" t="s">
        <v>1864</v>
      </c>
      <c r="B2076">
        <v>83</v>
      </c>
      <c r="C2076">
        <v>132</v>
      </c>
      <c r="D2076">
        <v>56876365</v>
      </c>
      <c r="E2076" t="s">
        <v>171</v>
      </c>
      <c r="F2076" t="s">
        <v>87</v>
      </c>
      <c r="G2076" t="s">
        <v>5155</v>
      </c>
      <c r="H2076">
        <v>125219</v>
      </c>
      <c r="I2076">
        <v>244</v>
      </c>
      <c r="J2076" t="s">
        <v>29</v>
      </c>
      <c r="K2076" t="s">
        <v>30</v>
      </c>
      <c r="L2076">
        <v>35000000</v>
      </c>
      <c r="M2076">
        <v>1998</v>
      </c>
      <c r="N2076">
        <v>6.4</v>
      </c>
      <c r="O2076">
        <v>21876365</v>
      </c>
      <c r="S2076" t="s">
        <v>5156</v>
      </c>
      <c r="T2076">
        <v>93</v>
      </c>
      <c r="U2076">
        <v>3.9</v>
      </c>
      <c r="V2076">
        <v>3.9</v>
      </c>
      <c r="W2076">
        <v>7.8529999999999998</v>
      </c>
    </row>
    <row r="2077" spans="1:23" x14ac:dyDescent="0.3">
      <c r="A2077" t="s">
        <v>3466</v>
      </c>
      <c r="B2077">
        <v>43</v>
      </c>
      <c r="C2077">
        <v>83</v>
      </c>
      <c r="D2077">
        <v>51109400</v>
      </c>
      <c r="E2077" t="s">
        <v>338</v>
      </c>
      <c r="F2077" t="s">
        <v>3652</v>
      </c>
      <c r="G2077" t="s">
        <v>5157</v>
      </c>
      <c r="H2077">
        <v>76850</v>
      </c>
      <c r="I2077">
        <v>85</v>
      </c>
      <c r="J2077" t="s">
        <v>29</v>
      </c>
      <c r="K2077" t="s">
        <v>30</v>
      </c>
      <c r="L2077">
        <v>30000000</v>
      </c>
      <c r="M2077">
        <v>1994</v>
      </c>
      <c r="N2077">
        <v>6.4</v>
      </c>
      <c r="O2077">
        <v>21109400</v>
      </c>
      <c r="S2077" t="s">
        <v>5158</v>
      </c>
      <c r="T2077">
        <v>93</v>
      </c>
      <c r="U2077">
        <v>3.9</v>
      </c>
      <c r="V2077">
        <v>3.9</v>
      </c>
      <c r="W2077">
        <v>7.8529999999999998</v>
      </c>
    </row>
    <row r="2078" spans="1:23" x14ac:dyDescent="0.3">
      <c r="A2078" t="s">
        <v>2566</v>
      </c>
      <c r="B2078">
        <v>249</v>
      </c>
      <c r="C2078">
        <v>132</v>
      </c>
      <c r="D2078">
        <v>81687587</v>
      </c>
      <c r="E2078" t="s">
        <v>672</v>
      </c>
      <c r="F2078" t="s">
        <v>3692</v>
      </c>
      <c r="G2078" t="s">
        <v>5159</v>
      </c>
      <c r="H2078">
        <v>138246</v>
      </c>
      <c r="I2078">
        <v>360</v>
      </c>
      <c r="J2078" t="s">
        <v>29</v>
      </c>
      <c r="K2078" t="s">
        <v>30</v>
      </c>
      <c r="L2078">
        <v>61000000</v>
      </c>
      <c r="M2078">
        <v>2015</v>
      </c>
      <c r="N2078">
        <v>6.4</v>
      </c>
      <c r="O2078">
        <v>20687587</v>
      </c>
      <c r="S2078" t="s">
        <v>5160</v>
      </c>
      <c r="T2078">
        <v>89</v>
      </c>
      <c r="U2078">
        <v>3.9</v>
      </c>
      <c r="V2078">
        <v>3.9</v>
      </c>
      <c r="W2078">
        <v>7.8529999999999998</v>
      </c>
    </row>
    <row r="2079" spans="1:23" x14ac:dyDescent="0.3">
      <c r="A2079" t="s">
        <v>2289</v>
      </c>
      <c r="B2079">
        <v>191</v>
      </c>
      <c r="C2079">
        <v>109</v>
      </c>
      <c r="D2079">
        <v>31990064</v>
      </c>
      <c r="E2079" t="s">
        <v>2585</v>
      </c>
      <c r="F2079" t="s">
        <v>5161</v>
      </c>
      <c r="G2079" t="s">
        <v>5162</v>
      </c>
      <c r="H2079">
        <v>63390</v>
      </c>
      <c r="I2079">
        <v>160</v>
      </c>
      <c r="J2079" t="s">
        <v>29</v>
      </c>
      <c r="K2079" t="s">
        <v>30</v>
      </c>
      <c r="L2079">
        <v>12000000</v>
      </c>
      <c r="M2079">
        <v>2015</v>
      </c>
      <c r="N2079">
        <v>6.4</v>
      </c>
      <c r="O2079">
        <v>19990064</v>
      </c>
      <c r="S2079" t="s">
        <v>5163</v>
      </c>
      <c r="T2079">
        <v>87</v>
      </c>
      <c r="U2079">
        <v>3.9</v>
      </c>
      <c r="V2079">
        <v>3.9</v>
      </c>
      <c r="W2079">
        <v>7.8529999999999998</v>
      </c>
    </row>
    <row r="2080" spans="1:23" x14ac:dyDescent="0.3">
      <c r="A2080" t="s">
        <v>1080</v>
      </c>
      <c r="B2080">
        <v>525</v>
      </c>
      <c r="C2080">
        <v>130</v>
      </c>
      <c r="D2080">
        <v>234903076</v>
      </c>
      <c r="E2080" t="s">
        <v>1674</v>
      </c>
      <c r="F2080" t="s">
        <v>5164</v>
      </c>
      <c r="G2080" t="s">
        <v>5165</v>
      </c>
      <c r="H2080">
        <v>175409</v>
      </c>
      <c r="I2080">
        <v>511</v>
      </c>
      <c r="J2080" t="s">
        <v>29</v>
      </c>
      <c r="K2080" t="s">
        <v>30</v>
      </c>
      <c r="L2080">
        <v>215000000</v>
      </c>
      <c r="M2080">
        <v>2013</v>
      </c>
      <c r="N2080">
        <v>6.4</v>
      </c>
      <c r="O2080">
        <v>19903076</v>
      </c>
      <c r="S2080" t="s">
        <v>5166</v>
      </c>
      <c r="T2080">
        <v>84</v>
      </c>
      <c r="U2080">
        <v>3.9</v>
      </c>
      <c r="V2080">
        <v>3.9</v>
      </c>
      <c r="W2080">
        <v>7.8529999999999998</v>
      </c>
    </row>
    <row r="2081" spans="1:23" x14ac:dyDescent="0.3">
      <c r="A2081" t="s">
        <v>1080</v>
      </c>
      <c r="B2081">
        <v>525</v>
      </c>
      <c r="C2081">
        <v>130</v>
      </c>
      <c r="D2081">
        <v>234903076</v>
      </c>
      <c r="E2081" t="s">
        <v>1674</v>
      </c>
      <c r="F2081" t="s">
        <v>5164</v>
      </c>
      <c r="G2081" t="s">
        <v>5165</v>
      </c>
      <c r="H2081">
        <v>175413</v>
      </c>
      <c r="I2081">
        <v>511</v>
      </c>
      <c r="J2081" t="s">
        <v>29</v>
      </c>
      <c r="K2081" t="s">
        <v>30</v>
      </c>
      <c r="L2081">
        <v>215000000</v>
      </c>
      <c r="M2081">
        <v>2013</v>
      </c>
      <c r="N2081">
        <v>6.4</v>
      </c>
      <c r="O2081">
        <v>19903076</v>
      </c>
      <c r="S2081" t="s">
        <v>5167</v>
      </c>
      <c r="T2081">
        <v>107</v>
      </c>
      <c r="U2081">
        <v>3.8</v>
      </c>
      <c r="V2081">
        <v>3.8</v>
      </c>
      <c r="W2081">
        <v>7.8529999999999998</v>
      </c>
    </row>
    <row r="2082" spans="1:23" x14ac:dyDescent="0.3">
      <c r="A2082" t="s">
        <v>3116</v>
      </c>
      <c r="B2082">
        <v>179</v>
      </c>
      <c r="C2082">
        <v>90</v>
      </c>
      <c r="D2082">
        <v>24809547</v>
      </c>
      <c r="E2082" t="s">
        <v>73</v>
      </c>
      <c r="F2082" t="s">
        <v>3559</v>
      </c>
      <c r="G2082" t="s">
        <v>5168</v>
      </c>
      <c r="H2082">
        <v>74875</v>
      </c>
      <c r="I2082">
        <v>115</v>
      </c>
      <c r="J2082" t="s">
        <v>29</v>
      </c>
      <c r="K2082" t="s">
        <v>30</v>
      </c>
      <c r="L2082">
        <v>5000000</v>
      </c>
      <c r="M2082">
        <v>2011</v>
      </c>
      <c r="N2082">
        <v>6.4</v>
      </c>
      <c r="O2082">
        <v>19809547</v>
      </c>
      <c r="S2082" t="s">
        <v>5169</v>
      </c>
      <c r="T2082">
        <v>102</v>
      </c>
      <c r="U2082">
        <v>3.8</v>
      </c>
      <c r="V2082">
        <v>3.8</v>
      </c>
      <c r="W2082">
        <v>7.8529999999999998</v>
      </c>
    </row>
    <row r="2083" spans="1:23" x14ac:dyDescent="0.3">
      <c r="A2083" t="s">
        <v>4086</v>
      </c>
      <c r="B2083">
        <v>131</v>
      </c>
      <c r="C2083">
        <v>106</v>
      </c>
      <c r="D2083">
        <v>59068786</v>
      </c>
      <c r="E2083" t="s">
        <v>2017</v>
      </c>
      <c r="F2083" t="s">
        <v>5170</v>
      </c>
      <c r="G2083" t="s">
        <v>5171</v>
      </c>
      <c r="H2083">
        <v>86902</v>
      </c>
      <c r="I2083">
        <v>411</v>
      </c>
      <c r="J2083" t="s">
        <v>29</v>
      </c>
      <c r="K2083" t="s">
        <v>30</v>
      </c>
      <c r="L2083">
        <v>40000000</v>
      </c>
      <c r="M2083">
        <v>2001</v>
      </c>
      <c r="N2083">
        <v>6.4</v>
      </c>
      <c r="O2083">
        <v>19068786</v>
      </c>
      <c r="S2083" t="s">
        <v>5172</v>
      </c>
      <c r="T2083">
        <v>87</v>
      </c>
      <c r="U2083">
        <v>3.8</v>
      </c>
      <c r="V2083">
        <v>3.8</v>
      </c>
      <c r="W2083">
        <v>7.8529999999999998</v>
      </c>
    </row>
    <row r="2084" spans="1:23" x14ac:dyDescent="0.3">
      <c r="A2084" t="s">
        <v>3785</v>
      </c>
      <c r="B2084">
        <v>96</v>
      </c>
      <c r="C2084">
        <v>106</v>
      </c>
      <c r="D2084">
        <v>32645546</v>
      </c>
      <c r="E2084" t="s">
        <v>157</v>
      </c>
      <c r="F2084" t="s">
        <v>5173</v>
      </c>
      <c r="G2084" t="s">
        <v>5174</v>
      </c>
      <c r="H2084">
        <v>8427</v>
      </c>
      <c r="I2084">
        <v>88</v>
      </c>
      <c r="J2084" t="s">
        <v>29</v>
      </c>
      <c r="K2084" t="s">
        <v>30</v>
      </c>
      <c r="L2084">
        <v>14000000</v>
      </c>
      <c r="M2084">
        <v>2005</v>
      </c>
      <c r="N2084">
        <v>6.4</v>
      </c>
      <c r="O2084">
        <v>18645546</v>
      </c>
      <c r="S2084" t="s">
        <v>5175</v>
      </c>
      <c r="T2084">
        <v>82</v>
      </c>
      <c r="U2084">
        <v>3.8</v>
      </c>
      <c r="V2084">
        <v>3.8</v>
      </c>
      <c r="W2084">
        <v>7.8529999999999998</v>
      </c>
    </row>
    <row r="2085" spans="1:23" x14ac:dyDescent="0.3">
      <c r="A2085" t="s">
        <v>3168</v>
      </c>
      <c r="B2085">
        <v>331</v>
      </c>
      <c r="C2085">
        <v>105</v>
      </c>
      <c r="D2085">
        <v>29959436</v>
      </c>
      <c r="E2085" t="s">
        <v>60</v>
      </c>
      <c r="F2085" t="s">
        <v>1539</v>
      </c>
      <c r="G2085" t="s">
        <v>5176</v>
      </c>
      <c r="H2085">
        <v>82327</v>
      </c>
      <c r="I2085">
        <v>350</v>
      </c>
      <c r="J2085" t="s">
        <v>29</v>
      </c>
      <c r="K2085" t="s">
        <v>200</v>
      </c>
      <c r="L2085">
        <v>13000000</v>
      </c>
      <c r="M2085">
        <v>2011</v>
      </c>
      <c r="N2085">
        <v>6.4</v>
      </c>
      <c r="O2085">
        <v>16959436</v>
      </c>
      <c r="S2085" t="s">
        <v>5177</v>
      </c>
      <c r="T2085">
        <v>82</v>
      </c>
      <c r="U2085">
        <v>3.8</v>
      </c>
      <c r="V2085">
        <v>3.8</v>
      </c>
      <c r="W2085">
        <v>7.8529999999999998</v>
      </c>
    </row>
    <row r="2086" spans="1:23" x14ac:dyDescent="0.3">
      <c r="A2086" t="s">
        <v>959</v>
      </c>
      <c r="B2086">
        <v>198</v>
      </c>
      <c r="C2086">
        <v>125</v>
      </c>
      <c r="D2086">
        <v>125531634</v>
      </c>
      <c r="E2086" t="s">
        <v>543</v>
      </c>
      <c r="F2086" t="s">
        <v>93</v>
      </c>
      <c r="G2086" t="s">
        <v>5178</v>
      </c>
      <c r="H2086">
        <v>284852</v>
      </c>
      <c r="I2086">
        <v>627</v>
      </c>
      <c r="J2086" t="s">
        <v>29</v>
      </c>
      <c r="K2086" t="s">
        <v>30</v>
      </c>
      <c r="L2086">
        <v>110000000</v>
      </c>
      <c r="M2086">
        <v>2004</v>
      </c>
      <c r="N2086">
        <v>6.4</v>
      </c>
      <c r="O2086">
        <v>15531634</v>
      </c>
      <c r="S2086" t="s">
        <v>5179</v>
      </c>
      <c r="T2086">
        <v>90.5</v>
      </c>
      <c r="U2086">
        <v>3.7</v>
      </c>
      <c r="V2086">
        <v>3.7</v>
      </c>
      <c r="W2086">
        <v>7.8529999999999998</v>
      </c>
    </row>
    <row r="2087" spans="1:23" x14ac:dyDescent="0.3">
      <c r="A2087" t="s">
        <v>4306</v>
      </c>
      <c r="B2087">
        <v>96</v>
      </c>
      <c r="C2087">
        <v>94</v>
      </c>
      <c r="D2087">
        <v>21005329</v>
      </c>
      <c r="E2087" t="s">
        <v>289</v>
      </c>
      <c r="F2087" t="s">
        <v>468</v>
      </c>
      <c r="G2087" t="s">
        <v>5180</v>
      </c>
      <c r="H2087">
        <v>89128</v>
      </c>
      <c r="I2087">
        <v>258</v>
      </c>
      <c r="J2087" t="s">
        <v>29</v>
      </c>
      <c r="K2087" t="s">
        <v>227</v>
      </c>
      <c r="L2087">
        <v>6000000</v>
      </c>
      <c r="M2087">
        <v>2002</v>
      </c>
      <c r="N2087">
        <v>6.4</v>
      </c>
      <c r="O2087">
        <v>15005329</v>
      </c>
      <c r="S2087" t="s">
        <v>5179</v>
      </c>
      <c r="T2087">
        <v>90.5</v>
      </c>
      <c r="U2087">
        <v>3.7</v>
      </c>
      <c r="V2087">
        <v>3.7</v>
      </c>
      <c r="W2087">
        <v>7.8529999999999998</v>
      </c>
    </row>
    <row r="2088" spans="1:23" x14ac:dyDescent="0.3">
      <c r="A2088" t="s">
        <v>4052</v>
      </c>
      <c r="B2088">
        <v>265</v>
      </c>
      <c r="C2088">
        <v>101</v>
      </c>
      <c r="D2088">
        <v>50213619</v>
      </c>
      <c r="E2088" t="s">
        <v>5181</v>
      </c>
      <c r="F2088" t="s">
        <v>2600</v>
      </c>
      <c r="G2088" t="s">
        <v>5182</v>
      </c>
      <c r="H2088">
        <v>139184</v>
      </c>
      <c r="I2088">
        <v>243</v>
      </c>
      <c r="J2088" t="s">
        <v>29</v>
      </c>
      <c r="K2088" t="s">
        <v>30</v>
      </c>
      <c r="L2088">
        <v>36000000</v>
      </c>
      <c r="M2088">
        <v>2010</v>
      </c>
      <c r="N2088">
        <v>6.4</v>
      </c>
      <c r="O2088">
        <v>14213619</v>
      </c>
      <c r="S2088" t="s">
        <v>5183</v>
      </c>
      <c r="T2088">
        <v>134</v>
      </c>
      <c r="U2088">
        <v>3.6</v>
      </c>
      <c r="V2088">
        <v>3.6</v>
      </c>
      <c r="W2088">
        <v>7.8529999999999998</v>
      </c>
    </row>
    <row r="2089" spans="1:23" x14ac:dyDescent="0.3">
      <c r="A2089" t="s">
        <v>2758</v>
      </c>
      <c r="B2089">
        <v>74</v>
      </c>
      <c r="C2089">
        <v>124</v>
      </c>
      <c r="D2089">
        <v>84049211</v>
      </c>
      <c r="E2089" t="s">
        <v>715</v>
      </c>
      <c r="F2089" t="s">
        <v>503</v>
      </c>
      <c r="G2089" t="s">
        <v>5184</v>
      </c>
      <c r="H2089">
        <v>96096</v>
      </c>
      <c r="I2089">
        <v>172</v>
      </c>
      <c r="J2089" t="s">
        <v>29</v>
      </c>
      <c r="K2089" t="s">
        <v>30</v>
      </c>
      <c r="L2089">
        <v>70000000</v>
      </c>
      <c r="M2089">
        <v>1993</v>
      </c>
      <c r="N2089">
        <v>6.4</v>
      </c>
      <c r="O2089">
        <v>14049211</v>
      </c>
      <c r="S2089" t="s">
        <v>5185</v>
      </c>
      <c r="T2089">
        <v>103.5</v>
      </c>
      <c r="U2089">
        <v>3.6</v>
      </c>
      <c r="V2089">
        <v>3.6</v>
      </c>
      <c r="W2089">
        <v>7.8529999999999998</v>
      </c>
    </row>
    <row r="2090" spans="1:23" x14ac:dyDescent="0.3">
      <c r="A2090" t="s">
        <v>3033</v>
      </c>
      <c r="B2090">
        <v>60</v>
      </c>
      <c r="C2090">
        <v>133</v>
      </c>
      <c r="D2090">
        <v>68750000</v>
      </c>
      <c r="E2090" t="s">
        <v>715</v>
      </c>
      <c r="F2090" t="s">
        <v>2897</v>
      </c>
      <c r="G2090" t="s">
        <v>5186</v>
      </c>
      <c r="H2090">
        <v>40858</v>
      </c>
      <c r="I2090">
        <v>144</v>
      </c>
      <c r="J2090" t="s">
        <v>29</v>
      </c>
      <c r="K2090" t="s">
        <v>30</v>
      </c>
      <c r="L2090">
        <v>55000000</v>
      </c>
      <c r="M2090">
        <v>1996</v>
      </c>
      <c r="N2090">
        <v>6.4</v>
      </c>
      <c r="O2090">
        <v>13750000</v>
      </c>
      <c r="S2090" t="s">
        <v>5187</v>
      </c>
      <c r="T2090">
        <v>91</v>
      </c>
      <c r="U2090">
        <v>3.6</v>
      </c>
      <c r="V2090">
        <v>3.6</v>
      </c>
      <c r="W2090">
        <v>7.8529999999999998</v>
      </c>
    </row>
    <row r="2091" spans="1:23" x14ac:dyDescent="0.3">
      <c r="A2091" t="s">
        <v>4146</v>
      </c>
      <c r="B2091">
        <v>91</v>
      </c>
      <c r="C2091">
        <v>105</v>
      </c>
      <c r="D2091">
        <v>33687630</v>
      </c>
      <c r="E2091" t="s">
        <v>289</v>
      </c>
      <c r="F2091" t="s">
        <v>2300</v>
      </c>
      <c r="G2091" t="s">
        <v>5188</v>
      </c>
      <c r="H2091">
        <v>116762</v>
      </c>
      <c r="I2091">
        <v>261</v>
      </c>
      <c r="J2091" t="s">
        <v>29</v>
      </c>
      <c r="K2091" t="s">
        <v>30</v>
      </c>
      <c r="L2091">
        <v>20000000</v>
      </c>
      <c r="M2091">
        <v>2006</v>
      </c>
      <c r="N2091">
        <v>6.4</v>
      </c>
      <c r="O2091">
        <v>13687630</v>
      </c>
      <c r="S2091" t="s">
        <v>5189</v>
      </c>
      <c r="T2091">
        <v>91</v>
      </c>
      <c r="U2091">
        <v>3.6</v>
      </c>
      <c r="V2091">
        <v>3.6</v>
      </c>
      <c r="W2091">
        <v>7.8529999999999998</v>
      </c>
    </row>
    <row r="2092" spans="1:23" x14ac:dyDescent="0.3">
      <c r="A2092" t="s">
        <v>2781</v>
      </c>
      <c r="B2092">
        <v>280</v>
      </c>
      <c r="C2092">
        <v>125</v>
      </c>
      <c r="D2092">
        <v>81257500</v>
      </c>
      <c r="E2092" t="s">
        <v>676</v>
      </c>
      <c r="F2092" t="s">
        <v>61</v>
      </c>
      <c r="G2092" t="s">
        <v>5190</v>
      </c>
      <c r="H2092">
        <v>117739</v>
      </c>
      <c r="I2092">
        <v>229</v>
      </c>
      <c r="J2092" t="s">
        <v>29</v>
      </c>
      <c r="K2092" t="s">
        <v>30</v>
      </c>
      <c r="L2092">
        <v>68000000</v>
      </c>
      <c r="M2092">
        <v>2015</v>
      </c>
      <c r="N2092">
        <v>6.4</v>
      </c>
      <c r="O2092">
        <v>13257500</v>
      </c>
      <c r="S2092" t="s">
        <v>5191</v>
      </c>
      <c r="T2092">
        <v>85</v>
      </c>
      <c r="U2092">
        <v>3.6</v>
      </c>
      <c r="V2092">
        <v>3.6</v>
      </c>
      <c r="W2092">
        <v>7.8529999999999998</v>
      </c>
    </row>
    <row r="2093" spans="1:23" x14ac:dyDescent="0.3">
      <c r="A2093" t="s">
        <v>982</v>
      </c>
      <c r="B2093">
        <v>41</v>
      </c>
      <c r="C2093">
        <v>130</v>
      </c>
      <c r="D2093">
        <v>28734552</v>
      </c>
      <c r="E2093" t="s">
        <v>1915</v>
      </c>
      <c r="F2093" t="s">
        <v>2190</v>
      </c>
      <c r="G2093" t="s">
        <v>5192</v>
      </c>
      <c r="H2093">
        <v>9566</v>
      </c>
      <c r="I2093">
        <v>81</v>
      </c>
      <c r="J2093" t="s">
        <v>29</v>
      </c>
      <c r="K2093" t="s">
        <v>30</v>
      </c>
      <c r="L2093">
        <v>16000000</v>
      </c>
      <c r="M2093">
        <v>2001</v>
      </c>
      <c r="N2093">
        <v>6.4</v>
      </c>
      <c r="O2093">
        <v>12734552</v>
      </c>
      <c r="S2093" t="s">
        <v>5193</v>
      </c>
      <c r="T2093">
        <v>94</v>
      </c>
      <c r="U2093">
        <v>2.5</v>
      </c>
      <c r="V2093">
        <v>3.53</v>
      </c>
      <c r="W2093">
        <v>7.8529999999999998</v>
      </c>
    </row>
    <row r="2094" spans="1:23" x14ac:dyDescent="0.3">
      <c r="A2094" t="s">
        <v>1468</v>
      </c>
      <c r="B2094">
        <v>160</v>
      </c>
      <c r="C2094">
        <v>103</v>
      </c>
      <c r="D2094">
        <v>70117571</v>
      </c>
      <c r="E2094" t="s">
        <v>86</v>
      </c>
      <c r="F2094" t="s">
        <v>1470</v>
      </c>
      <c r="G2094" t="s">
        <v>5194</v>
      </c>
      <c r="H2094">
        <v>56741</v>
      </c>
      <c r="I2094">
        <v>515</v>
      </c>
      <c r="J2094" t="s">
        <v>29</v>
      </c>
      <c r="K2094" t="s">
        <v>30</v>
      </c>
      <c r="L2094">
        <v>58000000</v>
      </c>
      <c r="M2094">
        <v>1998</v>
      </c>
      <c r="N2094">
        <v>6.4</v>
      </c>
      <c r="O2094">
        <v>12117571</v>
      </c>
      <c r="S2094" t="s">
        <v>5193</v>
      </c>
      <c r="T2094">
        <v>94</v>
      </c>
      <c r="U2094">
        <v>2.5</v>
      </c>
      <c r="V2094">
        <v>3.53</v>
      </c>
      <c r="W2094">
        <v>7.8529999999999998</v>
      </c>
    </row>
    <row r="2095" spans="1:23" x14ac:dyDescent="0.3">
      <c r="A2095" t="s">
        <v>3708</v>
      </c>
      <c r="B2095">
        <v>351</v>
      </c>
      <c r="C2095">
        <v>107</v>
      </c>
      <c r="D2095">
        <v>52000688</v>
      </c>
      <c r="E2095" t="s">
        <v>86</v>
      </c>
      <c r="F2095" t="s">
        <v>5195</v>
      </c>
      <c r="G2095" t="s">
        <v>5196</v>
      </c>
      <c r="H2095">
        <v>171418</v>
      </c>
      <c r="I2095">
        <v>619</v>
      </c>
      <c r="J2095" t="s">
        <v>29</v>
      </c>
      <c r="K2095" t="s">
        <v>30</v>
      </c>
      <c r="L2095">
        <v>40000000</v>
      </c>
      <c r="M2095">
        <v>2010</v>
      </c>
      <c r="N2095">
        <v>6.4</v>
      </c>
      <c r="O2095">
        <v>12000688</v>
      </c>
      <c r="S2095" t="s">
        <v>5197</v>
      </c>
      <c r="T2095">
        <v>100</v>
      </c>
      <c r="U2095">
        <v>3.5</v>
      </c>
      <c r="V2095">
        <v>3.5</v>
      </c>
      <c r="W2095">
        <v>7.8529999999999998</v>
      </c>
    </row>
    <row r="2096" spans="1:23" x14ac:dyDescent="0.3">
      <c r="A2096" t="s">
        <v>3070</v>
      </c>
      <c r="B2096">
        <v>180</v>
      </c>
      <c r="C2096">
        <v>104</v>
      </c>
      <c r="D2096">
        <v>31584722</v>
      </c>
      <c r="E2096" t="s">
        <v>289</v>
      </c>
      <c r="F2096" t="s">
        <v>3101</v>
      </c>
      <c r="G2096" t="s">
        <v>5198</v>
      </c>
      <c r="H2096">
        <v>101730</v>
      </c>
      <c r="I2096">
        <v>131</v>
      </c>
      <c r="J2096" t="s">
        <v>29</v>
      </c>
      <c r="K2096" t="s">
        <v>30</v>
      </c>
      <c r="L2096">
        <v>20000000</v>
      </c>
      <c r="M2096">
        <v>2010</v>
      </c>
      <c r="N2096">
        <v>6.4</v>
      </c>
      <c r="O2096">
        <v>11584722</v>
      </c>
      <c r="S2096" t="s">
        <v>5199</v>
      </c>
      <c r="T2096">
        <v>99</v>
      </c>
      <c r="U2096">
        <v>3.5</v>
      </c>
      <c r="V2096">
        <v>3.5</v>
      </c>
      <c r="W2096">
        <v>7.8529999999999998</v>
      </c>
    </row>
    <row r="2097" spans="1:23" x14ac:dyDescent="0.3">
      <c r="A2097" t="s">
        <v>2044</v>
      </c>
      <c r="B2097">
        <v>140</v>
      </c>
      <c r="C2097">
        <v>85</v>
      </c>
      <c r="D2097">
        <v>66365290</v>
      </c>
      <c r="E2097" t="s">
        <v>676</v>
      </c>
      <c r="F2097" t="s">
        <v>388</v>
      </c>
      <c r="G2097" t="s">
        <v>5200</v>
      </c>
      <c r="H2097">
        <v>56874</v>
      </c>
      <c r="I2097">
        <v>358</v>
      </c>
      <c r="J2097" t="s">
        <v>29</v>
      </c>
      <c r="K2097" t="s">
        <v>30</v>
      </c>
      <c r="L2097">
        <v>55000000</v>
      </c>
      <c r="M2097">
        <v>1999</v>
      </c>
      <c r="N2097">
        <v>6.4</v>
      </c>
      <c r="O2097">
        <v>11365290</v>
      </c>
      <c r="S2097" t="s">
        <v>5201</v>
      </c>
      <c r="T2097">
        <v>95</v>
      </c>
      <c r="U2097">
        <v>3.5</v>
      </c>
      <c r="V2097">
        <v>3.5</v>
      </c>
      <c r="W2097">
        <v>7.8529999999999998</v>
      </c>
    </row>
    <row r="2098" spans="1:23" x14ac:dyDescent="0.3">
      <c r="A2098" t="s">
        <v>3061</v>
      </c>
      <c r="B2098">
        <v>177</v>
      </c>
      <c r="C2098">
        <v>106</v>
      </c>
      <c r="D2098">
        <v>22331028</v>
      </c>
      <c r="E2098" t="s">
        <v>448</v>
      </c>
      <c r="F2098" t="s">
        <v>5202</v>
      </c>
      <c r="G2098" t="s">
        <v>5203</v>
      </c>
      <c r="H2098">
        <v>57349</v>
      </c>
      <c r="I2098">
        <v>177</v>
      </c>
      <c r="J2098" t="s">
        <v>29</v>
      </c>
      <c r="K2098" t="s">
        <v>30</v>
      </c>
      <c r="L2098">
        <v>12000000</v>
      </c>
      <c r="M2098">
        <v>2015</v>
      </c>
      <c r="N2098">
        <v>6.4</v>
      </c>
      <c r="O2098">
        <v>10331028</v>
      </c>
      <c r="S2098" t="s">
        <v>5204</v>
      </c>
      <c r="T2098">
        <v>88</v>
      </c>
      <c r="U2098">
        <v>3.5</v>
      </c>
      <c r="V2098">
        <v>3.5</v>
      </c>
      <c r="W2098">
        <v>7.8529999999999998</v>
      </c>
    </row>
    <row r="2099" spans="1:23" x14ac:dyDescent="0.3">
      <c r="A2099" t="s">
        <v>1750</v>
      </c>
      <c r="B2099">
        <v>109</v>
      </c>
      <c r="C2099">
        <v>107</v>
      </c>
      <c r="D2099">
        <v>18090181</v>
      </c>
      <c r="E2099" t="s">
        <v>3169</v>
      </c>
      <c r="F2099" t="s">
        <v>4419</v>
      </c>
      <c r="G2099" t="s">
        <v>5205</v>
      </c>
      <c r="H2099">
        <v>38191</v>
      </c>
      <c r="I2099">
        <v>271</v>
      </c>
      <c r="J2099" t="s">
        <v>29</v>
      </c>
      <c r="K2099" t="s">
        <v>30</v>
      </c>
      <c r="L2099">
        <v>8000000</v>
      </c>
      <c r="M2099">
        <v>1994</v>
      </c>
      <c r="N2099">
        <v>6.4</v>
      </c>
      <c r="O2099">
        <v>10090181</v>
      </c>
      <c r="S2099" t="s">
        <v>5206</v>
      </c>
      <c r="T2099">
        <v>86</v>
      </c>
      <c r="U2099">
        <v>3.5</v>
      </c>
      <c r="V2099">
        <v>3.5</v>
      </c>
      <c r="W2099">
        <v>7.8529999999999998</v>
      </c>
    </row>
    <row r="2100" spans="1:23" x14ac:dyDescent="0.3">
      <c r="A2100" t="s">
        <v>3001</v>
      </c>
      <c r="B2100">
        <v>103</v>
      </c>
      <c r="C2100">
        <v>112</v>
      </c>
      <c r="D2100">
        <v>56607223</v>
      </c>
      <c r="E2100" t="s">
        <v>1929</v>
      </c>
      <c r="F2100" t="s">
        <v>5207</v>
      </c>
      <c r="G2100" t="s">
        <v>5208</v>
      </c>
      <c r="H2100">
        <v>93367</v>
      </c>
      <c r="I2100">
        <v>497</v>
      </c>
      <c r="J2100" t="s">
        <v>29</v>
      </c>
      <c r="K2100" t="s">
        <v>442</v>
      </c>
      <c r="L2100">
        <v>48000000</v>
      </c>
      <c r="M2100">
        <v>2001</v>
      </c>
      <c r="N2100">
        <v>6.4</v>
      </c>
      <c r="O2100">
        <v>8607223</v>
      </c>
      <c r="S2100" t="s">
        <v>5209</v>
      </c>
      <c r="T2100">
        <v>120</v>
      </c>
      <c r="U2100">
        <v>3.4</v>
      </c>
      <c r="V2100">
        <v>3.4</v>
      </c>
      <c r="W2100">
        <v>7.8529999999999998</v>
      </c>
    </row>
    <row r="2101" spans="1:23" x14ac:dyDescent="0.3">
      <c r="A2101" t="s">
        <v>1817</v>
      </c>
      <c r="B2101">
        <v>330</v>
      </c>
      <c r="C2101">
        <v>101</v>
      </c>
      <c r="D2101">
        <v>118311368</v>
      </c>
      <c r="E2101" t="s">
        <v>3153</v>
      </c>
      <c r="F2101" t="s">
        <v>1148</v>
      </c>
      <c r="G2101" t="s">
        <v>5210</v>
      </c>
      <c r="H2101">
        <v>245621</v>
      </c>
      <c r="I2101">
        <v>514</v>
      </c>
      <c r="J2101" t="s">
        <v>29</v>
      </c>
      <c r="K2101" t="s">
        <v>30</v>
      </c>
      <c r="L2101">
        <v>110000000</v>
      </c>
      <c r="M2101">
        <v>2010</v>
      </c>
      <c r="N2101">
        <v>6.4</v>
      </c>
      <c r="O2101">
        <v>8311368</v>
      </c>
      <c r="S2101" t="s">
        <v>5211</v>
      </c>
      <c r="T2101">
        <v>85</v>
      </c>
      <c r="U2101">
        <v>3.4</v>
      </c>
      <c r="V2101">
        <v>3.4</v>
      </c>
      <c r="W2101">
        <v>7.8529999999999998</v>
      </c>
    </row>
    <row r="2102" spans="1:23" x14ac:dyDescent="0.3">
      <c r="A2102" t="s">
        <v>522</v>
      </c>
      <c r="B2102">
        <v>423</v>
      </c>
      <c r="C2102">
        <v>106</v>
      </c>
      <c r="D2102">
        <v>29997095</v>
      </c>
      <c r="E2102" t="s">
        <v>5212</v>
      </c>
      <c r="F2102" t="s">
        <v>740</v>
      </c>
      <c r="G2102" t="s">
        <v>5213</v>
      </c>
      <c r="H2102">
        <v>60926</v>
      </c>
      <c r="I2102">
        <v>302</v>
      </c>
      <c r="J2102" t="s">
        <v>29</v>
      </c>
      <c r="K2102" t="s">
        <v>200</v>
      </c>
      <c r="L2102">
        <v>22000000</v>
      </c>
      <c r="M2102">
        <v>2016</v>
      </c>
      <c r="N2102">
        <v>6.4</v>
      </c>
      <c r="O2102">
        <v>7997095</v>
      </c>
      <c r="S2102" t="s">
        <v>5214</v>
      </c>
      <c r="T2102">
        <v>120</v>
      </c>
      <c r="U2102">
        <v>3.3</v>
      </c>
      <c r="V2102">
        <v>3.3</v>
      </c>
      <c r="W2102">
        <v>7.8529999999999998</v>
      </c>
    </row>
    <row r="2103" spans="1:23" x14ac:dyDescent="0.3">
      <c r="A2103" t="s">
        <v>3030</v>
      </c>
      <c r="B2103">
        <v>148</v>
      </c>
      <c r="C2103">
        <v>128</v>
      </c>
      <c r="D2103">
        <v>37036404</v>
      </c>
      <c r="E2103" t="s">
        <v>699</v>
      </c>
      <c r="F2103" t="s">
        <v>5215</v>
      </c>
      <c r="G2103" t="s">
        <v>5216</v>
      </c>
      <c r="H2103">
        <v>44816</v>
      </c>
      <c r="I2103">
        <v>259</v>
      </c>
      <c r="J2103" t="s">
        <v>29</v>
      </c>
      <c r="K2103" t="s">
        <v>30</v>
      </c>
      <c r="L2103">
        <v>30000000</v>
      </c>
      <c r="M2103">
        <v>2000</v>
      </c>
      <c r="N2103">
        <v>6.4</v>
      </c>
      <c r="O2103">
        <v>7036404</v>
      </c>
      <c r="S2103" t="s">
        <v>5217</v>
      </c>
      <c r="T2103">
        <v>103</v>
      </c>
      <c r="U2103">
        <v>3.3</v>
      </c>
      <c r="V2103">
        <v>3.3</v>
      </c>
      <c r="W2103">
        <v>7.8529999999999998</v>
      </c>
    </row>
    <row r="2104" spans="1:23" x14ac:dyDescent="0.3">
      <c r="A2104" t="s">
        <v>3435</v>
      </c>
      <c r="B2104">
        <v>54</v>
      </c>
      <c r="C2104">
        <v>107</v>
      </c>
      <c r="D2104">
        <v>42019483</v>
      </c>
      <c r="E2104" t="s">
        <v>228</v>
      </c>
      <c r="F2104" t="s">
        <v>27</v>
      </c>
      <c r="G2104" t="s">
        <v>5218</v>
      </c>
      <c r="H2104">
        <v>6069</v>
      </c>
      <c r="I2104">
        <v>33</v>
      </c>
      <c r="J2104" t="s">
        <v>29</v>
      </c>
      <c r="K2104" t="s">
        <v>30</v>
      </c>
      <c r="L2104">
        <v>36000000</v>
      </c>
      <c r="M2104">
        <v>2014</v>
      </c>
      <c r="N2104">
        <v>6.4</v>
      </c>
      <c r="O2104">
        <v>6019483</v>
      </c>
      <c r="S2104" t="s">
        <v>5219</v>
      </c>
      <c r="T2104">
        <v>97</v>
      </c>
      <c r="U2104">
        <v>3.3</v>
      </c>
      <c r="V2104">
        <v>3.3</v>
      </c>
      <c r="W2104">
        <v>7.8529999999999998</v>
      </c>
    </row>
    <row r="2105" spans="1:23" x14ac:dyDescent="0.3">
      <c r="A2105" t="s">
        <v>3081</v>
      </c>
      <c r="B2105">
        <v>129</v>
      </c>
      <c r="C2105">
        <v>100</v>
      </c>
      <c r="D2105">
        <v>20566327</v>
      </c>
      <c r="E2105" t="s">
        <v>1259</v>
      </c>
      <c r="F2105" t="s">
        <v>2223</v>
      </c>
      <c r="G2105" t="s">
        <v>5220</v>
      </c>
      <c r="H2105">
        <v>15385</v>
      </c>
      <c r="I2105">
        <v>84</v>
      </c>
      <c r="J2105" t="s">
        <v>29</v>
      </c>
      <c r="K2105" t="s">
        <v>30</v>
      </c>
      <c r="L2105">
        <v>15000000</v>
      </c>
      <c r="M2105">
        <v>2016</v>
      </c>
      <c r="N2105">
        <v>6.4</v>
      </c>
      <c r="O2105">
        <v>5566327</v>
      </c>
      <c r="S2105" t="s">
        <v>5221</v>
      </c>
      <c r="T2105">
        <v>95.5</v>
      </c>
      <c r="U2105">
        <v>3.3</v>
      </c>
      <c r="V2105">
        <v>3.3</v>
      </c>
      <c r="W2105">
        <v>7.8529999999999998</v>
      </c>
    </row>
    <row r="2106" spans="1:23" x14ac:dyDescent="0.3">
      <c r="A2106" t="s">
        <v>91</v>
      </c>
      <c r="B2106">
        <v>210</v>
      </c>
      <c r="C2106">
        <v>145</v>
      </c>
      <c r="D2106">
        <v>55473600</v>
      </c>
      <c r="E2106" t="s">
        <v>993</v>
      </c>
      <c r="F2106" t="s">
        <v>4645</v>
      </c>
      <c r="G2106" t="s">
        <v>5222</v>
      </c>
      <c r="H2106">
        <v>207686</v>
      </c>
      <c r="I2106">
        <v>776</v>
      </c>
      <c r="J2106" t="s">
        <v>29</v>
      </c>
      <c r="K2106" t="s">
        <v>30</v>
      </c>
      <c r="L2106">
        <v>50000000</v>
      </c>
      <c r="M2106">
        <v>1992</v>
      </c>
      <c r="N2106">
        <v>6.4</v>
      </c>
      <c r="O2106">
        <v>5473600</v>
      </c>
      <c r="S2106" t="s">
        <v>5223</v>
      </c>
      <c r="T2106">
        <v>93</v>
      </c>
      <c r="U2106">
        <v>3.3</v>
      </c>
      <c r="V2106">
        <v>3.3</v>
      </c>
      <c r="W2106">
        <v>7.8529999999999998</v>
      </c>
    </row>
    <row r="2107" spans="1:23" x14ac:dyDescent="0.3">
      <c r="A2107" t="s">
        <v>3976</v>
      </c>
      <c r="B2107">
        <v>168</v>
      </c>
      <c r="C2107">
        <v>105</v>
      </c>
      <c r="D2107">
        <v>30659817</v>
      </c>
      <c r="E2107" t="s">
        <v>73</v>
      </c>
      <c r="F2107" t="s">
        <v>5224</v>
      </c>
      <c r="G2107" t="s">
        <v>5225</v>
      </c>
      <c r="H2107">
        <v>59805</v>
      </c>
      <c r="I2107">
        <v>95</v>
      </c>
      <c r="J2107" t="s">
        <v>29</v>
      </c>
      <c r="K2107" t="s">
        <v>30</v>
      </c>
      <c r="L2107">
        <v>26000000</v>
      </c>
      <c r="M2107">
        <v>2013</v>
      </c>
      <c r="N2107">
        <v>6.4</v>
      </c>
      <c r="O2107">
        <v>4659817</v>
      </c>
      <c r="S2107" t="s">
        <v>5226</v>
      </c>
      <c r="T2107">
        <v>87</v>
      </c>
      <c r="U2107">
        <v>3.3</v>
      </c>
      <c r="V2107">
        <v>3.3</v>
      </c>
      <c r="W2107">
        <v>7.8529999999999998</v>
      </c>
    </row>
    <row r="2108" spans="1:23" x14ac:dyDescent="0.3">
      <c r="A2108" t="s">
        <v>2445</v>
      </c>
      <c r="B2108">
        <v>302</v>
      </c>
      <c r="C2108">
        <v>127</v>
      </c>
      <c r="D2108">
        <v>41997790</v>
      </c>
      <c r="E2108" t="s">
        <v>672</v>
      </c>
      <c r="F2108" t="s">
        <v>788</v>
      </c>
      <c r="G2108" t="s">
        <v>5227</v>
      </c>
      <c r="H2108">
        <v>125305</v>
      </c>
      <c r="I2108">
        <v>343</v>
      </c>
      <c r="J2108" t="s">
        <v>29</v>
      </c>
      <c r="K2108" t="s">
        <v>30</v>
      </c>
      <c r="L2108">
        <v>38000000</v>
      </c>
      <c r="M2108">
        <v>2013</v>
      </c>
      <c r="N2108">
        <v>6.4</v>
      </c>
      <c r="O2108">
        <v>3997790</v>
      </c>
      <c r="S2108" t="s">
        <v>5228</v>
      </c>
      <c r="T2108">
        <v>83</v>
      </c>
      <c r="U2108">
        <v>3.3</v>
      </c>
      <c r="V2108">
        <v>3.3</v>
      </c>
      <c r="W2108">
        <v>7.8529999999999998</v>
      </c>
    </row>
    <row r="2109" spans="1:23" x14ac:dyDescent="0.3">
      <c r="A2109" t="s">
        <v>72</v>
      </c>
      <c r="B2109">
        <v>49</v>
      </c>
      <c r="C2109">
        <v>104</v>
      </c>
      <c r="D2109">
        <v>58422650</v>
      </c>
      <c r="E2109" t="s">
        <v>1610</v>
      </c>
      <c r="F2109" t="s">
        <v>55</v>
      </c>
      <c r="G2109" t="s">
        <v>5229</v>
      </c>
      <c r="H2109">
        <v>78974</v>
      </c>
      <c r="I2109">
        <v>173</v>
      </c>
      <c r="J2109" t="s">
        <v>29</v>
      </c>
      <c r="K2109" t="s">
        <v>30</v>
      </c>
      <c r="L2109">
        <v>55000000</v>
      </c>
      <c r="M2109">
        <v>1992</v>
      </c>
      <c r="N2109">
        <v>6.4</v>
      </c>
      <c r="O2109">
        <v>3422650</v>
      </c>
      <c r="S2109" t="s">
        <v>5230</v>
      </c>
      <c r="T2109">
        <v>80</v>
      </c>
      <c r="U2109">
        <v>3.3</v>
      </c>
      <c r="V2109">
        <v>3.3</v>
      </c>
      <c r="W2109">
        <v>7.8529999999999998</v>
      </c>
    </row>
    <row r="2110" spans="1:23" x14ac:dyDescent="0.3">
      <c r="A2110" t="s">
        <v>1897</v>
      </c>
      <c r="B2110">
        <v>224</v>
      </c>
      <c r="C2110">
        <v>98</v>
      </c>
      <c r="D2110">
        <v>35063732</v>
      </c>
      <c r="E2110" t="s">
        <v>214</v>
      </c>
      <c r="F2110" t="s">
        <v>729</v>
      </c>
      <c r="G2110" t="s">
        <v>5231</v>
      </c>
      <c r="H2110">
        <v>164608</v>
      </c>
      <c r="I2110">
        <v>383</v>
      </c>
      <c r="J2110" t="s">
        <v>29</v>
      </c>
      <c r="K2110" t="s">
        <v>30</v>
      </c>
      <c r="L2110">
        <v>32000000</v>
      </c>
      <c r="M2110">
        <v>2007</v>
      </c>
      <c r="N2110">
        <v>6.4</v>
      </c>
      <c r="O2110">
        <v>3063732</v>
      </c>
      <c r="S2110" t="s">
        <v>5232</v>
      </c>
      <c r="T2110">
        <v>95</v>
      </c>
      <c r="U2110">
        <v>3.2</v>
      </c>
      <c r="V2110">
        <v>3.2</v>
      </c>
      <c r="W2110">
        <v>7.8529999999999998</v>
      </c>
    </row>
    <row r="2111" spans="1:23" x14ac:dyDescent="0.3">
      <c r="A2111" t="s">
        <v>2514</v>
      </c>
      <c r="B2111">
        <v>277</v>
      </c>
      <c r="C2111">
        <v>119</v>
      </c>
      <c r="D2111">
        <v>51178893</v>
      </c>
      <c r="E2111" t="s">
        <v>5233</v>
      </c>
      <c r="F2111" t="s">
        <v>1944</v>
      </c>
      <c r="G2111" t="s">
        <v>5234</v>
      </c>
      <c r="H2111">
        <v>24285</v>
      </c>
      <c r="I2111">
        <v>110</v>
      </c>
      <c r="J2111" t="s">
        <v>29</v>
      </c>
      <c r="K2111" t="s">
        <v>30</v>
      </c>
      <c r="L2111">
        <v>50000000</v>
      </c>
      <c r="M2111">
        <v>2014</v>
      </c>
      <c r="N2111">
        <v>6.4</v>
      </c>
      <c r="O2111">
        <v>1178893</v>
      </c>
      <c r="S2111" t="s">
        <v>5235</v>
      </c>
      <c r="T2111">
        <v>110</v>
      </c>
      <c r="U2111">
        <v>3.1</v>
      </c>
      <c r="V2111">
        <v>3.1</v>
      </c>
      <c r="W2111">
        <v>7.8529999999999998</v>
      </c>
    </row>
    <row r="2112" spans="1:23" x14ac:dyDescent="0.3">
      <c r="A2112" t="s">
        <v>493</v>
      </c>
      <c r="B2112">
        <v>242</v>
      </c>
      <c r="C2112">
        <v>129</v>
      </c>
      <c r="D2112">
        <v>25517500</v>
      </c>
      <c r="E2112" t="s">
        <v>60</v>
      </c>
      <c r="F2112" t="s">
        <v>1385</v>
      </c>
      <c r="G2112" t="s">
        <v>5236</v>
      </c>
      <c r="H2112">
        <v>40941</v>
      </c>
      <c r="I2112">
        <v>320</v>
      </c>
      <c r="J2112" t="s">
        <v>29</v>
      </c>
      <c r="K2112" t="s">
        <v>30</v>
      </c>
      <c r="L2112">
        <v>25100000</v>
      </c>
      <c r="M2112">
        <v>2008</v>
      </c>
      <c r="N2112">
        <v>6.4</v>
      </c>
      <c r="O2112">
        <v>417500</v>
      </c>
      <c r="S2112" t="s">
        <v>5237</v>
      </c>
      <c r="T2112">
        <v>97</v>
      </c>
      <c r="U2112">
        <v>3.1</v>
      </c>
      <c r="V2112">
        <v>3.1</v>
      </c>
      <c r="W2112">
        <v>7.8529999999999998</v>
      </c>
    </row>
    <row r="2113" spans="1:23" x14ac:dyDescent="0.3">
      <c r="A2113" t="s">
        <v>802</v>
      </c>
      <c r="B2113">
        <v>81</v>
      </c>
      <c r="C2113">
        <v>95</v>
      </c>
      <c r="D2113">
        <v>5308707</v>
      </c>
      <c r="E2113" t="s">
        <v>3824</v>
      </c>
      <c r="F2113" t="s">
        <v>802</v>
      </c>
      <c r="G2113" t="s">
        <v>5238</v>
      </c>
      <c r="H2113">
        <v>15053</v>
      </c>
      <c r="I2113">
        <v>165</v>
      </c>
      <c r="J2113" t="s">
        <v>29</v>
      </c>
      <c r="K2113" t="s">
        <v>30</v>
      </c>
      <c r="L2113">
        <v>5000000</v>
      </c>
      <c r="M2113">
        <v>2001</v>
      </c>
      <c r="N2113">
        <v>6.4</v>
      </c>
      <c r="O2113">
        <v>308707</v>
      </c>
      <c r="S2113" t="s">
        <v>5239</v>
      </c>
      <c r="T2113">
        <v>89</v>
      </c>
      <c r="U2113">
        <v>3.1</v>
      </c>
      <c r="V2113">
        <v>3.1</v>
      </c>
      <c r="W2113">
        <v>7.8529999999999998</v>
      </c>
    </row>
    <row r="2114" spans="1:23" x14ac:dyDescent="0.3">
      <c r="A2114" t="s">
        <v>3094</v>
      </c>
      <c r="B2114">
        <v>72</v>
      </c>
      <c r="C2114">
        <v>96</v>
      </c>
      <c r="D2114">
        <v>7292175</v>
      </c>
      <c r="E2114" t="s">
        <v>699</v>
      </c>
      <c r="F2114" t="s">
        <v>5240</v>
      </c>
      <c r="G2114" t="s">
        <v>5241</v>
      </c>
      <c r="H2114">
        <v>7736</v>
      </c>
      <c r="I2114">
        <v>100</v>
      </c>
      <c r="J2114" t="s">
        <v>29</v>
      </c>
      <c r="K2114" t="s">
        <v>30</v>
      </c>
      <c r="L2114">
        <v>7000000</v>
      </c>
      <c r="M2114">
        <v>1999</v>
      </c>
      <c r="N2114">
        <v>6.4</v>
      </c>
      <c r="O2114">
        <v>292175</v>
      </c>
      <c r="S2114" t="s">
        <v>5242</v>
      </c>
      <c r="T2114">
        <v>99</v>
      </c>
      <c r="U2114">
        <v>3</v>
      </c>
      <c r="V2114">
        <v>3</v>
      </c>
      <c r="W2114">
        <v>7.8529999999999998</v>
      </c>
    </row>
    <row r="2115" spans="1:23" x14ac:dyDescent="0.3">
      <c r="A2115" t="s">
        <v>3119</v>
      </c>
      <c r="B2115">
        <v>286</v>
      </c>
      <c r="C2115">
        <v>90</v>
      </c>
      <c r="D2115">
        <v>318622</v>
      </c>
      <c r="E2115" t="s">
        <v>2216</v>
      </c>
      <c r="F2115" t="s">
        <v>5243</v>
      </c>
      <c r="G2115" t="s">
        <v>5244</v>
      </c>
      <c r="H2115">
        <v>24668</v>
      </c>
      <c r="I2115">
        <v>175</v>
      </c>
      <c r="J2115" t="s">
        <v>29</v>
      </c>
      <c r="K2115" t="s">
        <v>30</v>
      </c>
      <c r="L2115">
        <v>270000</v>
      </c>
      <c r="M2115">
        <v>2012</v>
      </c>
      <c r="N2115">
        <v>6.4</v>
      </c>
      <c r="O2115">
        <v>48622</v>
      </c>
      <c r="S2115" t="s">
        <v>5245</v>
      </c>
      <c r="T2115">
        <v>97</v>
      </c>
      <c r="U2115">
        <v>3</v>
      </c>
      <c r="V2115">
        <v>3</v>
      </c>
      <c r="W2115">
        <v>7.8529999999999998</v>
      </c>
    </row>
    <row r="2116" spans="1:23" x14ac:dyDescent="0.3">
      <c r="A2116" t="s">
        <v>3085</v>
      </c>
      <c r="B2116">
        <v>192</v>
      </c>
      <c r="C2116">
        <v>100</v>
      </c>
      <c r="D2116">
        <v>18439082</v>
      </c>
      <c r="E2116" t="s">
        <v>519</v>
      </c>
      <c r="F2116" t="s">
        <v>3010</v>
      </c>
      <c r="G2116" t="s">
        <v>5246</v>
      </c>
      <c r="H2116">
        <v>94292</v>
      </c>
      <c r="I2116">
        <v>287</v>
      </c>
      <c r="J2116" t="s">
        <v>29</v>
      </c>
      <c r="K2116" t="s">
        <v>30</v>
      </c>
      <c r="L2116">
        <v>18500000</v>
      </c>
      <c r="M2116">
        <v>2009</v>
      </c>
      <c r="N2116">
        <v>6.4</v>
      </c>
      <c r="O2116">
        <v>-60918</v>
      </c>
      <c r="S2116" t="s">
        <v>5247</v>
      </c>
      <c r="T2116">
        <v>94</v>
      </c>
      <c r="U2116">
        <v>2.9</v>
      </c>
      <c r="V2116">
        <v>3</v>
      </c>
      <c r="W2116">
        <v>7.8529999999999998</v>
      </c>
    </row>
    <row r="2117" spans="1:23" x14ac:dyDescent="0.3">
      <c r="A2117" t="s">
        <v>3109</v>
      </c>
      <c r="B2117">
        <v>344</v>
      </c>
      <c r="C2117">
        <v>94</v>
      </c>
      <c r="D2117">
        <v>237301</v>
      </c>
      <c r="E2117" t="s">
        <v>600</v>
      </c>
      <c r="F2117" t="s">
        <v>5248</v>
      </c>
      <c r="G2117" t="s">
        <v>5249</v>
      </c>
      <c r="H2117">
        <v>75669</v>
      </c>
      <c r="I2117">
        <v>451</v>
      </c>
      <c r="J2117" t="s">
        <v>29</v>
      </c>
      <c r="K2117" t="s">
        <v>200</v>
      </c>
      <c r="L2117">
        <v>500000</v>
      </c>
      <c r="M2117">
        <v>2010</v>
      </c>
      <c r="N2117">
        <v>6.4</v>
      </c>
      <c r="O2117">
        <v>-262699</v>
      </c>
      <c r="S2117" t="s">
        <v>5250</v>
      </c>
      <c r="T2117">
        <v>89</v>
      </c>
      <c r="U2117">
        <v>2.9</v>
      </c>
      <c r="V2117">
        <v>2.9</v>
      </c>
      <c r="W2117">
        <v>7.8529999999999998</v>
      </c>
    </row>
    <row r="2118" spans="1:23" x14ac:dyDescent="0.3">
      <c r="A2118" t="s">
        <v>2294</v>
      </c>
      <c r="B2118">
        <v>60</v>
      </c>
      <c r="C2118">
        <v>103</v>
      </c>
      <c r="D2118">
        <v>1420578</v>
      </c>
      <c r="E2118" t="s">
        <v>2255</v>
      </c>
      <c r="F2118" t="s">
        <v>5251</v>
      </c>
      <c r="G2118" t="s">
        <v>5252</v>
      </c>
      <c r="H2118">
        <v>4894</v>
      </c>
      <c r="I2118">
        <v>122</v>
      </c>
      <c r="J2118" t="s">
        <v>29</v>
      </c>
      <c r="K2118" t="s">
        <v>30</v>
      </c>
      <c r="L2118">
        <v>1900000</v>
      </c>
      <c r="M2118">
        <v>2003</v>
      </c>
      <c r="N2118">
        <v>6.4</v>
      </c>
      <c r="O2118">
        <v>-479422</v>
      </c>
      <c r="S2118" t="s">
        <v>5253</v>
      </c>
      <c r="T2118">
        <v>97</v>
      </c>
      <c r="U2118">
        <v>2.8</v>
      </c>
      <c r="V2118">
        <v>2.8</v>
      </c>
      <c r="W2118">
        <v>7.8529999999999998</v>
      </c>
    </row>
    <row r="2119" spans="1:23" x14ac:dyDescent="0.3">
      <c r="A2119" t="s">
        <v>2912</v>
      </c>
      <c r="B2119">
        <v>65</v>
      </c>
      <c r="C2119">
        <v>91</v>
      </c>
      <c r="D2119">
        <v>381186</v>
      </c>
      <c r="E2119" t="s">
        <v>224</v>
      </c>
      <c r="F2119" t="s">
        <v>2068</v>
      </c>
      <c r="G2119" t="s">
        <v>5254</v>
      </c>
      <c r="H2119">
        <v>13485</v>
      </c>
      <c r="I2119">
        <v>90</v>
      </c>
      <c r="J2119" t="s">
        <v>29</v>
      </c>
      <c r="K2119" t="s">
        <v>30</v>
      </c>
      <c r="L2119">
        <v>900000</v>
      </c>
      <c r="M2119">
        <v>2005</v>
      </c>
      <c r="N2119">
        <v>6.4</v>
      </c>
      <c r="O2119">
        <v>-518814</v>
      </c>
      <c r="S2119" t="s">
        <v>5255</v>
      </c>
      <c r="T2119">
        <v>92</v>
      </c>
      <c r="U2119">
        <v>2.8</v>
      </c>
      <c r="V2119">
        <v>2.8</v>
      </c>
      <c r="W2119">
        <v>7.8529999999999998</v>
      </c>
    </row>
    <row r="2120" spans="1:23" x14ac:dyDescent="0.3">
      <c r="A2120" t="s">
        <v>3337</v>
      </c>
      <c r="B2120">
        <v>224</v>
      </c>
      <c r="C2120">
        <v>91</v>
      </c>
      <c r="D2120">
        <v>41709</v>
      </c>
      <c r="E2120" t="s">
        <v>721</v>
      </c>
      <c r="F2120" t="s">
        <v>5256</v>
      </c>
      <c r="G2120" t="s">
        <v>5257</v>
      </c>
      <c r="H2120">
        <v>54601</v>
      </c>
      <c r="I2120">
        <v>200</v>
      </c>
      <c r="J2120" t="s">
        <v>153</v>
      </c>
      <c r="K2120" t="s">
        <v>1637</v>
      </c>
      <c r="L2120">
        <v>800000</v>
      </c>
      <c r="M2120">
        <v>2009</v>
      </c>
      <c r="N2120">
        <v>6.4</v>
      </c>
      <c r="O2120">
        <v>-758291</v>
      </c>
      <c r="S2120" t="s">
        <v>5258</v>
      </c>
      <c r="T2120">
        <v>77</v>
      </c>
      <c r="U2120">
        <v>2.8</v>
      </c>
      <c r="V2120">
        <v>2.8</v>
      </c>
      <c r="W2120">
        <v>7.8529999999999998</v>
      </c>
    </row>
    <row r="2121" spans="1:23" x14ac:dyDescent="0.3">
      <c r="A2121" t="s">
        <v>3893</v>
      </c>
      <c r="B2121">
        <v>238</v>
      </c>
      <c r="C2121">
        <v>95</v>
      </c>
      <c r="D2121">
        <v>100659</v>
      </c>
      <c r="E2121" t="s">
        <v>626</v>
      </c>
      <c r="F2121" t="s">
        <v>3272</v>
      </c>
      <c r="G2121" t="s">
        <v>5259</v>
      </c>
      <c r="H2121">
        <v>30160</v>
      </c>
      <c r="I2121">
        <v>193</v>
      </c>
      <c r="J2121" t="s">
        <v>29</v>
      </c>
      <c r="K2121" t="s">
        <v>30</v>
      </c>
      <c r="L2121">
        <v>900000</v>
      </c>
      <c r="M2121">
        <v>2009</v>
      </c>
      <c r="N2121">
        <v>6.4</v>
      </c>
      <c r="O2121">
        <v>-799341</v>
      </c>
      <c r="S2121" t="s">
        <v>5260</v>
      </c>
      <c r="T2121">
        <v>76</v>
      </c>
      <c r="U2121">
        <v>2.8</v>
      </c>
      <c r="V2121">
        <v>2.8</v>
      </c>
      <c r="W2121">
        <v>7.8529999999999998</v>
      </c>
    </row>
    <row r="2122" spans="1:23" x14ac:dyDescent="0.3">
      <c r="A2122" t="s">
        <v>3076</v>
      </c>
      <c r="B2122">
        <v>62</v>
      </c>
      <c r="C2122">
        <v>101</v>
      </c>
      <c r="D2122">
        <v>6643</v>
      </c>
      <c r="E2122" t="s">
        <v>5261</v>
      </c>
      <c r="F2122" t="s">
        <v>1030</v>
      </c>
      <c r="G2122" t="s">
        <v>5262</v>
      </c>
      <c r="H2122">
        <v>11965</v>
      </c>
      <c r="I2122">
        <v>39</v>
      </c>
      <c r="J2122" t="s">
        <v>29</v>
      </c>
      <c r="K2122" t="s">
        <v>30</v>
      </c>
      <c r="L2122">
        <v>900000</v>
      </c>
      <c r="M2122">
        <v>2012</v>
      </c>
      <c r="N2122">
        <v>6.4</v>
      </c>
      <c r="O2122">
        <v>-893357</v>
      </c>
      <c r="S2122" t="s">
        <v>5263</v>
      </c>
      <c r="T2122">
        <v>96</v>
      </c>
      <c r="U2122">
        <v>2.7</v>
      </c>
      <c r="V2122">
        <v>2.7</v>
      </c>
      <c r="W2122">
        <v>7.8529999999999998</v>
      </c>
    </row>
    <row r="2123" spans="1:23" x14ac:dyDescent="0.3">
      <c r="A2123" t="s">
        <v>818</v>
      </c>
      <c r="B2123">
        <v>125</v>
      </c>
      <c r="C2123">
        <v>123</v>
      </c>
      <c r="D2123">
        <v>47095453</v>
      </c>
      <c r="E2123" t="s">
        <v>519</v>
      </c>
      <c r="F2123" t="s">
        <v>565</v>
      </c>
      <c r="G2123" t="s">
        <v>5264</v>
      </c>
      <c r="H2123">
        <v>64595</v>
      </c>
      <c r="I2123">
        <v>316</v>
      </c>
      <c r="J2123" t="s">
        <v>29</v>
      </c>
      <c r="K2123" t="s">
        <v>30</v>
      </c>
      <c r="L2123">
        <v>48000000</v>
      </c>
      <c r="M2123">
        <v>2001</v>
      </c>
      <c r="N2123">
        <v>6.4</v>
      </c>
      <c r="O2123">
        <v>-904547</v>
      </c>
      <c r="S2123" t="s">
        <v>5265</v>
      </c>
      <c r="T2123">
        <v>85</v>
      </c>
      <c r="U2123">
        <v>2.7</v>
      </c>
      <c r="V2123">
        <v>2.7</v>
      </c>
      <c r="W2123">
        <v>7.8529999999999998</v>
      </c>
    </row>
    <row r="2124" spans="1:23" x14ac:dyDescent="0.3">
      <c r="A2124" t="s">
        <v>1059</v>
      </c>
      <c r="B2124">
        <v>141</v>
      </c>
      <c r="C2124">
        <v>117</v>
      </c>
      <c r="D2124">
        <v>63695760</v>
      </c>
      <c r="E2124" t="s">
        <v>92</v>
      </c>
      <c r="F2124" t="s">
        <v>2153</v>
      </c>
      <c r="G2124" t="s">
        <v>5266</v>
      </c>
      <c r="H2124">
        <v>61490</v>
      </c>
      <c r="I2124">
        <v>264</v>
      </c>
      <c r="J2124" t="s">
        <v>29</v>
      </c>
      <c r="K2124" t="s">
        <v>30</v>
      </c>
      <c r="L2124">
        <v>65000000</v>
      </c>
      <c r="M2124">
        <v>2003</v>
      </c>
      <c r="N2124">
        <v>6.4</v>
      </c>
      <c r="O2124">
        <v>-1304240</v>
      </c>
      <c r="S2124" t="s">
        <v>5267</v>
      </c>
      <c r="T2124">
        <v>87</v>
      </c>
      <c r="U2124">
        <v>2.5</v>
      </c>
      <c r="V2124">
        <v>2.6</v>
      </c>
      <c r="W2124">
        <v>7.8529999999999998</v>
      </c>
    </row>
    <row r="2125" spans="1:23" x14ac:dyDescent="0.3">
      <c r="A2125" t="s">
        <v>4072</v>
      </c>
      <c r="B2125">
        <v>213</v>
      </c>
      <c r="C2125">
        <v>97</v>
      </c>
      <c r="D2125">
        <v>23527955</v>
      </c>
      <c r="E2125" t="s">
        <v>1536</v>
      </c>
      <c r="F2125" t="s">
        <v>2393</v>
      </c>
      <c r="G2125" t="s">
        <v>5268</v>
      </c>
      <c r="H2125">
        <v>74691</v>
      </c>
      <c r="I2125">
        <v>165</v>
      </c>
      <c r="J2125" t="s">
        <v>29</v>
      </c>
      <c r="K2125" t="s">
        <v>30</v>
      </c>
      <c r="L2125">
        <v>25000000</v>
      </c>
      <c r="M2125">
        <v>2010</v>
      </c>
      <c r="N2125">
        <v>6.4</v>
      </c>
      <c r="O2125">
        <v>-1472045</v>
      </c>
      <c r="S2125" t="s">
        <v>5267</v>
      </c>
      <c r="T2125">
        <v>87</v>
      </c>
      <c r="U2125">
        <v>2.5</v>
      </c>
      <c r="V2125">
        <v>2.6</v>
      </c>
      <c r="W2125">
        <v>7.8529999999999998</v>
      </c>
    </row>
    <row r="2126" spans="1:23" x14ac:dyDescent="0.3">
      <c r="A2126" t="s">
        <v>416</v>
      </c>
      <c r="B2126">
        <v>235</v>
      </c>
      <c r="C2126">
        <v>99</v>
      </c>
      <c r="D2126">
        <v>38105077</v>
      </c>
      <c r="E2126" t="s">
        <v>1576</v>
      </c>
      <c r="F2126" t="s">
        <v>5269</v>
      </c>
      <c r="G2126" t="s">
        <v>5270</v>
      </c>
      <c r="H2126">
        <v>58349</v>
      </c>
      <c r="I2126">
        <v>194</v>
      </c>
      <c r="J2126" t="s">
        <v>29</v>
      </c>
      <c r="K2126" t="s">
        <v>30</v>
      </c>
      <c r="L2126">
        <v>40000000</v>
      </c>
      <c r="M2126">
        <v>2009</v>
      </c>
      <c r="N2126">
        <v>6.4</v>
      </c>
      <c r="O2126">
        <v>-1894923</v>
      </c>
      <c r="S2126" t="s">
        <v>5271</v>
      </c>
      <c r="T2126">
        <v>119</v>
      </c>
      <c r="U2126">
        <v>2.4</v>
      </c>
      <c r="V2126">
        <v>2.4</v>
      </c>
      <c r="W2126">
        <v>7.8529999999999998</v>
      </c>
    </row>
    <row r="2127" spans="1:23" x14ac:dyDescent="0.3">
      <c r="A2127" t="s">
        <v>3134</v>
      </c>
      <c r="B2127">
        <v>45</v>
      </c>
      <c r="C2127">
        <v>68</v>
      </c>
      <c r="D2127">
        <v>18081626</v>
      </c>
      <c r="E2127" t="s">
        <v>5272</v>
      </c>
      <c r="F2127" t="s">
        <v>5273</v>
      </c>
      <c r="G2127" t="s">
        <v>5274</v>
      </c>
      <c r="H2127">
        <v>4180</v>
      </c>
      <c r="I2127">
        <v>32</v>
      </c>
      <c r="J2127" t="s">
        <v>29</v>
      </c>
      <c r="K2127" t="s">
        <v>30</v>
      </c>
      <c r="L2127">
        <v>20000000</v>
      </c>
      <c r="M2127">
        <v>2005</v>
      </c>
      <c r="N2127">
        <v>6.4</v>
      </c>
      <c r="O2127">
        <v>-1918374</v>
      </c>
      <c r="S2127" t="s">
        <v>5275</v>
      </c>
      <c r="T2127">
        <v>95</v>
      </c>
      <c r="U2127">
        <v>2.2999999999999998</v>
      </c>
      <c r="V2127">
        <v>2.2999999999999998</v>
      </c>
      <c r="W2127">
        <v>7.8529999999999998</v>
      </c>
    </row>
    <row r="2128" spans="1:23" x14ac:dyDescent="0.3">
      <c r="A2128" t="s">
        <v>3097</v>
      </c>
      <c r="B2128">
        <v>155</v>
      </c>
      <c r="C2128">
        <v>97</v>
      </c>
      <c r="D2128">
        <v>2711210</v>
      </c>
      <c r="E2128" t="s">
        <v>73</v>
      </c>
      <c r="F2128" t="s">
        <v>1586</v>
      </c>
      <c r="G2128" t="s">
        <v>5276</v>
      </c>
      <c r="H2128">
        <v>40305</v>
      </c>
      <c r="I2128">
        <v>86</v>
      </c>
      <c r="J2128" t="s">
        <v>29</v>
      </c>
      <c r="K2128" t="s">
        <v>30</v>
      </c>
      <c r="L2128">
        <v>5000000</v>
      </c>
      <c r="M2128">
        <v>2010</v>
      </c>
      <c r="N2128">
        <v>6.4</v>
      </c>
      <c r="O2128">
        <v>-2288790</v>
      </c>
      <c r="S2128" t="s">
        <v>5277</v>
      </c>
      <c r="T2128">
        <v>104</v>
      </c>
      <c r="U2128">
        <v>2.1</v>
      </c>
      <c r="V2128">
        <v>2.1</v>
      </c>
      <c r="W2128">
        <v>7.8529999999999998</v>
      </c>
    </row>
    <row r="2129" spans="1:15" x14ac:dyDescent="0.3">
      <c r="A2129" t="s">
        <v>3129</v>
      </c>
      <c r="B2129">
        <v>32</v>
      </c>
      <c r="C2129">
        <v>82</v>
      </c>
      <c r="D2129">
        <v>9975684</v>
      </c>
      <c r="E2129" t="s">
        <v>676</v>
      </c>
      <c r="F2129" t="s">
        <v>5278</v>
      </c>
      <c r="G2129" t="s">
        <v>5279</v>
      </c>
      <c r="H2129">
        <v>20033</v>
      </c>
      <c r="I2129">
        <v>117</v>
      </c>
      <c r="J2129" t="s">
        <v>29</v>
      </c>
      <c r="K2129" t="s">
        <v>442</v>
      </c>
      <c r="L2129">
        <v>13000000</v>
      </c>
      <c r="M2129">
        <v>1998</v>
      </c>
      <c r="N2129">
        <v>6.4</v>
      </c>
      <c r="O2129">
        <v>-3024316</v>
      </c>
    </row>
    <row r="2130" spans="1:15" x14ac:dyDescent="0.3">
      <c r="A2130" t="s">
        <v>3344</v>
      </c>
      <c r="B2130">
        <v>201</v>
      </c>
      <c r="C2130">
        <v>112</v>
      </c>
      <c r="D2130">
        <v>36665854</v>
      </c>
      <c r="E2130" t="s">
        <v>39</v>
      </c>
      <c r="F2130" t="s">
        <v>5280</v>
      </c>
      <c r="G2130" t="s">
        <v>5281</v>
      </c>
      <c r="H2130">
        <v>76498</v>
      </c>
      <c r="I2130">
        <v>203</v>
      </c>
      <c r="J2130" t="s">
        <v>29</v>
      </c>
      <c r="K2130" t="s">
        <v>241</v>
      </c>
      <c r="L2130">
        <v>40000000</v>
      </c>
      <c r="M2130">
        <v>2011</v>
      </c>
      <c r="N2130">
        <v>6.4</v>
      </c>
      <c r="O2130">
        <v>-3334146</v>
      </c>
    </row>
    <row r="2131" spans="1:15" x14ac:dyDescent="0.3">
      <c r="A2131" t="s">
        <v>3092</v>
      </c>
      <c r="B2131">
        <v>50</v>
      </c>
      <c r="C2131">
        <v>98</v>
      </c>
      <c r="D2131">
        <v>101228</v>
      </c>
      <c r="E2131" t="s">
        <v>73</v>
      </c>
      <c r="F2131" t="s">
        <v>3559</v>
      </c>
      <c r="G2131" t="s">
        <v>5282</v>
      </c>
      <c r="H2131">
        <v>7228</v>
      </c>
      <c r="I2131">
        <v>53</v>
      </c>
      <c r="J2131" t="s">
        <v>29</v>
      </c>
      <c r="K2131" t="s">
        <v>30</v>
      </c>
      <c r="L2131">
        <v>3500000</v>
      </c>
      <c r="M2131">
        <v>2005</v>
      </c>
      <c r="N2131">
        <v>6.4</v>
      </c>
      <c r="O2131">
        <v>-3398772</v>
      </c>
    </row>
    <row r="2132" spans="1:15" x14ac:dyDescent="0.3">
      <c r="A2132" t="s">
        <v>3486</v>
      </c>
      <c r="B2132">
        <v>129</v>
      </c>
      <c r="C2132">
        <v>92</v>
      </c>
      <c r="D2132">
        <v>4881867</v>
      </c>
      <c r="E2132" t="s">
        <v>2765</v>
      </c>
      <c r="F2132" t="s">
        <v>1521</v>
      </c>
      <c r="G2132" t="s">
        <v>5283</v>
      </c>
      <c r="H2132">
        <v>15200</v>
      </c>
      <c r="I2132">
        <v>76</v>
      </c>
      <c r="J2132" t="s">
        <v>29</v>
      </c>
      <c r="K2132" t="s">
        <v>30</v>
      </c>
      <c r="L2132">
        <v>9000000</v>
      </c>
      <c r="M2132">
        <v>2008</v>
      </c>
      <c r="N2132">
        <v>6.4</v>
      </c>
      <c r="O2132">
        <v>-4118133</v>
      </c>
    </row>
    <row r="2133" spans="1:15" x14ac:dyDescent="0.3">
      <c r="A2133" t="s">
        <v>539</v>
      </c>
      <c r="B2133">
        <v>42</v>
      </c>
      <c r="C2133">
        <v>124</v>
      </c>
      <c r="D2133">
        <v>10763469</v>
      </c>
      <c r="E2133" t="s">
        <v>699</v>
      </c>
      <c r="F2133" t="s">
        <v>539</v>
      </c>
      <c r="G2133" t="s">
        <v>5284</v>
      </c>
      <c r="H2133">
        <v>13692</v>
      </c>
      <c r="I2133">
        <v>55</v>
      </c>
      <c r="J2133" t="s">
        <v>29</v>
      </c>
      <c r="K2133" t="s">
        <v>30</v>
      </c>
      <c r="L2133">
        <v>15000000</v>
      </c>
      <c r="M2133">
        <v>1989</v>
      </c>
      <c r="N2133">
        <v>6.4</v>
      </c>
      <c r="O2133">
        <v>-4236531</v>
      </c>
    </row>
    <row r="2134" spans="1:15" x14ac:dyDescent="0.3">
      <c r="A2134" t="s">
        <v>3203</v>
      </c>
      <c r="B2134">
        <v>117</v>
      </c>
      <c r="C2134">
        <v>99</v>
      </c>
      <c r="D2134">
        <v>1654367</v>
      </c>
      <c r="E2134" t="s">
        <v>393</v>
      </c>
      <c r="F2134" t="s">
        <v>2664</v>
      </c>
      <c r="G2134" t="s">
        <v>5285</v>
      </c>
      <c r="H2134">
        <v>18355</v>
      </c>
      <c r="I2134">
        <v>106</v>
      </c>
      <c r="J2134" t="s">
        <v>29</v>
      </c>
      <c r="K2134" t="s">
        <v>30</v>
      </c>
      <c r="L2134">
        <v>7000000</v>
      </c>
      <c r="M2134">
        <v>2006</v>
      </c>
      <c r="N2134">
        <v>6.4</v>
      </c>
      <c r="O2134">
        <v>-5345633</v>
      </c>
    </row>
    <row r="2135" spans="1:15" x14ac:dyDescent="0.3">
      <c r="A2135" t="s">
        <v>1287</v>
      </c>
      <c r="B2135">
        <v>313</v>
      </c>
      <c r="C2135">
        <v>99</v>
      </c>
      <c r="D2135">
        <v>59617068</v>
      </c>
      <c r="E2135" t="s">
        <v>289</v>
      </c>
      <c r="F2135" t="s">
        <v>5286</v>
      </c>
      <c r="G2135" t="s">
        <v>5287</v>
      </c>
      <c r="H2135">
        <v>213863</v>
      </c>
      <c r="I2135">
        <v>310</v>
      </c>
      <c r="J2135" t="s">
        <v>29</v>
      </c>
      <c r="K2135" t="s">
        <v>30</v>
      </c>
      <c r="L2135">
        <v>65000000</v>
      </c>
      <c r="M2135">
        <v>2012</v>
      </c>
      <c r="N2135">
        <v>6.4</v>
      </c>
      <c r="O2135">
        <v>-5382932</v>
      </c>
    </row>
    <row r="2136" spans="1:15" x14ac:dyDescent="0.3">
      <c r="A2136" t="s">
        <v>4002</v>
      </c>
      <c r="B2136">
        <v>60</v>
      </c>
      <c r="C2136">
        <v>103</v>
      </c>
      <c r="D2136">
        <v>51317350</v>
      </c>
      <c r="E2136" t="s">
        <v>309</v>
      </c>
      <c r="F2136" t="s">
        <v>902</v>
      </c>
      <c r="G2136" t="s">
        <v>5288</v>
      </c>
      <c r="H2136">
        <v>78343</v>
      </c>
      <c r="I2136">
        <v>139</v>
      </c>
      <c r="J2136" t="s">
        <v>29</v>
      </c>
      <c r="K2136" t="s">
        <v>30</v>
      </c>
      <c r="L2136">
        <v>57000000</v>
      </c>
      <c r="M2136">
        <v>1996</v>
      </c>
      <c r="N2136">
        <v>6.4</v>
      </c>
      <c r="O2136">
        <v>-5682650</v>
      </c>
    </row>
    <row r="2137" spans="1:15" x14ac:dyDescent="0.3">
      <c r="A2137" t="s">
        <v>3785</v>
      </c>
      <c r="B2137">
        <v>99</v>
      </c>
      <c r="C2137">
        <v>112</v>
      </c>
      <c r="D2137">
        <v>38360195</v>
      </c>
      <c r="E2137" t="s">
        <v>1061</v>
      </c>
      <c r="F2137" t="s">
        <v>5289</v>
      </c>
      <c r="G2137" t="s">
        <v>5290</v>
      </c>
      <c r="H2137">
        <v>21215</v>
      </c>
      <c r="I2137">
        <v>116</v>
      </c>
      <c r="J2137" t="s">
        <v>29</v>
      </c>
      <c r="K2137" t="s">
        <v>30</v>
      </c>
      <c r="L2137">
        <v>45000000</v>
      </c>
      <c r="M2137">
        <v>2006</v>
      </c>
      <c r="N2137">
        <v>6.4</v>
      </c>
      <c r="O2137">
        <v>-6639805</v>
      </c>
    </row>
    <row r="2138" spans="1:15" x14ac:dyDescent="0.3">
      <c r="A2138" t="s">
        <v>3079</v>
      </c>
      <c r="B2138">
        <v>25</v>
      </c>
      <c r="C2138">
        <v>101</v>
      </c>
      <c r="D2138">
        <v>10696</v>
      </c>
      <c r="E2138" t="s">
        <v>543</v>
      </c>
      <c r="F2138" t="s">
        <v>5291</v>
      </c>
      <c r="G2138" t="s">
        <v>5292</v>
      </c>
      <c r="H2138">
        <v>10771</v>
      </c>
      <c r="I2138">
        <v>65</v>
      </c>
      <c r="J2138" t="s">
        <v>29</v>
      </c>
      <c r="K2138" t="s">
        <v>30</v>
      </c>
      <c r="L2138">
        <v>6800000</v>
      </c>
      <c r="M2138">
        <v>2003</v>
      </c>
      <c r="N2138">
        <v>6.4</v>
      </c>
      <c r="O2138">
        <v>-6789304</v>
      </c>
    </row>
    <row r="2139" spans="1:15" x14ac:dyDescent="0.3">
      <c r="A2139" t="s">
        <v>1884</v>
      </c>
      <c r="B2139">
        <v>227</v>
      </c>
      <c r="C2139">
        <v>128</v>
      </c>
      <c r="D2139">
        <v>72515360</v>
      </c>
      <c r="E2139" t="s">
        <v>1366</v>
      </c>
      <c r="F2139" t="s">
        <v>5293</v>
      </c>
      <c r="G2139" t="s">
        <v>5294</v>
      </c>
      <c r="H2139">
        <v>86152</v>
      </c>
      <c r="I2139">
        <v>411</v>
      </c>
      <c r="J2139" t="s">
        <v>32</v>
      </c>
      <c r="K2139" t="s">
        <v>200</v>
      </c>
      <c r="L2139">
        <v>80000000</v>
      </c>
      <c r="M2139">
        <v>2005</v>
      </c>
      <c r="N2139">
        <v>6.4</v>
      </c>
      <c r="O2139">
        <v>-7484640</v>
      </c>
    </row>
    <row r="2140" spans="1:15" x14ac:dyDescent="0.3">
      <c r="A2140" t="s">
        <v>3094</v>
      </c>
      <c r="B2140">
        <v>41</v>
      </c>
      <c r="C2140">
        <v>99</v>
      </c>
      <c r="D2140">
        <v>398420</v>
      </c>
      <c r="E2140" t="s">
        <v>26</v>
      </c>
      <c r="F2140" t="s">
        <v>1445</v>
      </c>
      <c r="G2140" t="s">
        <v>5295</v>
      </c>
      <c r="H2140">
        <v>5049</v>
      </c>
      <c r="I2140">
        <v>48</v>
      </c>
      <c r="J2140" t="s">
        <v>29</v>
      </c>
      <c r="K2140" t="s">
        <v>30</v>
      </c>
      <c r="L2140">
        <v>8000000</v>
      </c>
      <c r="M2140">
        <v>2007</v>
      </c>
      <c r="N2140">
        <v>6.4</v>
      </c>
      <c r="O2140">
        <v>-7601580</v>
      </c>
    </row>
    <row r="2141" spans="1:15" x14ac:dyDescent="0.3">
      <c r="A2141" t="s">
        <v>3125</v>
      </c>
      <c r="B2141">
        <v>242</v>
      </c>
      <c r="C2141">
        <v>88</v>
      </c>
      <c r="D2141">
        <v>62321039</v>
      </c>
      <c r="E2141" t="s">
        <v>5296</v>
      </c>
      <c r="F2141" t="s">
        <v>5297</v>
      </c>
      <c r="G2141" t="s">
        <v>5298</v>
      </c>
      <c r="H2141">
        <v>117096</v>
      </c>
      <c r="I2141">
        <v>271</v>
      </c>
      <c r="J2141" t="s">
        <v>29</v>
      </c>
      <c r="K2141" t="s">
        <v>30</v>
      </c>
      <c r="L2141">
        <v>70000000</v>
      </c>
      <c r="M2141">
        <v>2012</v>
      </c>
      <c r="N2141">
        <v>6.4</v>
      </c>
      <c r="O2141">
        <v>-7678961</v>
      </c>
    </row>
    <row r="2142" spans="1:15" x14ac:dyDescent="0.3">
      <c r="A2142" t="s">
        <v>1615</v>
      </c>
      <c r="B2142">
        <v>78</v>
      </c>
      <c r="C2142">
        <v>90</v>
      </c>
      <c r="D2142">
        <v>303439</v>
      </c>
      <c r="E2142" t="s">
        <v>269</v>
      </c>
      <c r="F2142" t="s">
        <v>5299</v>
      </c>
      <c r="G2142" t="s">
        <v>5300</v>
      </c>
      <c r="H2142">
        <v>12125</v>
      </c>
      <c r="I2142">
        <v>78</v>
      </c>
      <c r="J2142" t="s">
        <v>29</v>
      </c>
      <c r="K2142" t="s">
        <v>30</v>
      </c>
      <c r="L2142">
        <v>8000000</v>
      </c>
      <c r="M2142">
        <v>2007</v>
      </c>
      <c r="N2142">
        <v>6.4</v>
      </c>
      <c r="O2142">
        <v>-7696561</v>
      </c>
    </row>
    <row r="2143" spans="1:15" x14ac:dyDescent="0.3">
      <c r="A2143" t="s">
        <v>3059</v>
      </c>
      <c r="B2143">
        <v>26</v>
      </c>
      <c r="C2143">
        <v>107</v>
      </c>
      <c r="D2143">
        <v>53481</v>
      </c>
      <c r="E2143" t="s">
        <v>208</v>
      </c>
      <c r="F2143" t="s">
        <v>4928</v>
      </c>
      <c r="G2143" t="s">
        <v>5301</v>
      </c>
      <c r="H2143">
        <v>5557</v>
      </c>
      <c r="I2143">
        <v>34</v>
      </c>
      <c r="J2143" t="s">
        <v>29</v>
      </c>
      <c r="K2143" t="s">
        <v>30</v>
      </c>
      <c r="L2143">
        <v>8000000</v>
      </c>
      <c r="M2143">
        <v>2006</v>
      </c>
      <c r="N2143">
        <v>6.4</v>
      </c>
      <c r="O2143">
        <v>-7946519</v>
      </c>
    </row>
    <row r="2144" spans="1:15" x14ac:dyDescent="0.3">
      <c r="A2144" t="s">
        <v>2702</v>
      </c>
      <c r="B2144">
        <v>197</v>
      </c>
      <c r="C2144">
        <v>128</v>
      </c>
      <c r="D2144">
        <v>126930660</v>
      </c>
      <c r="E2144" t="s">
        <v>715</v>
      </c>
      <c r="F2144" t="s">
        <v>5302</v>
      </c>
      <c r="G2144" t="s">
        <v>5303</v>
      </c>
      <c r="H2144">
        <v>157519</v>
      </c>
      <c r="I2144">
        <v>683</v>
      </c>
      <c r="J2144" t="s">
        <v>29</v>
      </c>
      <c r="K2144" t="s">
        <v>200</v>
      </c>
      <c r="L2144">
        <v>135000000</v>
      </c>
      <c r="M2144">
        <v>1999</v>
      </c>
      <c r="N2144">
        <v>6.4</v>
      </c>
      <c r="O2144">
        <v>-8069340</v>
      </c>
    </row>
    <row r="2145" spans="1:15" x14ac:dyDescent="0.3">
      <c r="A2145" t="s">
        <v>349</v>
      </c>
      <c r="B2145">
        <v>248</v>
      </c>
      <c r="C2145">
        <v>102</v>
      </c>
      <c r="D2145">
        <v>11169531</v>
      </c>
      <c r="E2145" t="s">
        <v>676</v>
      </c>
      <c r="F2145" t="s">
        <v>5304</v>
      </c>
      <c r="G2145" t="s">
        <v>5305</v>
      </c>
      <c r="H2145">
        <v>79855</v>
      </c>
      <c r="I2145">
        <v>235</v>
      </c>
      <c r="J2145" t="s">
        <v>29</v>
      </c>
      <c r="K2145" t="s">
        <v>200</v>
      </c>
      <c r="L2145">
        <v>20000000</v>
      </c>
      <c r="M2145">
        <v>2008</v>
      </c>
      <c r="N2145">
        <v>6.4</v>
      </c>
      <c r="O2145">
        <v>-8830469</v>
      </c>
    </row>
    <row r="2146" spans="1:15" x14ac:dyDescent="0.3">
      <c r="A2146" t="s">
        <v>3857</v>
      </c>
      <c r="B2146">
        <v>230</v>
      </c>
      <c r="C2146">
        <v>111</v>
      </c>
      <c r="D2146">
        <v>36064910</v>
      </c>
      <c r="E2146" t="s">
        <v>672</v>
      </c>
      <c r="F2146" t="s">
        <v>339</v>
      </c>
      <c r="G2146" t="s">
        <v>5306</v>
      </c>
      <c r="H2146">
        <v>166610</v>
      </c>
      <c r="I2146">
        <v>211</v>
      </c>
      <c r="J2146" t="s">
        <v>29</v>
      </c>
      <c r="K2146" t="s">
        <v>30</v>
      </c>
      <c r="L2146">
        <v>45000000</v>
      </c>
      <c r="M2146">
        <v>2008</v>
      </c>
      <c r="N2146">
        <v>6.4</v>
      </c>
      <c r="O2146">
        <v>-8935090</v>
      </c>
    </row>
    <row r="2147" spans="1:15" x14ac:dyDescent="0.3">
      <c r="A2147" t="s">
        <v>416</v>
      </c>
      <c r="B2147">
        <v>265</v>
      </c>
      <c r="C2147">
        <v>110</v>
      </c>
      <c r="D2147">
        <v>16005978</v>
      </c>
      <c r="E2147" t="s">
        <v>1366</v>
      </c>
      <c r="F2147" t="s">
        <v>5307</v>
      </c>
      <c r="G2147" t="s">
        <v>5308</v>
      </c>
      <c r="H2147">
        <v>72886</v>
      </c>
      <c r="I2147">
        <v>190</v>
      </c>
      <c r="J2147" t="s">
        <v>29</v>
      </c>
      <c r="K2147" t="s">
        <v>30</v>
      </c>
      <c r="L2147">
        <v>26000000</v>
      </c>
      <c r="M2147">
        <v>2012</v>
      </c>
      <c r="N2147">
        <v>6.4</v>
      </c>
      <c r="O2147">
        <v>-9994022</v>
      </c>
    </row>
    <row r="2148" spans="1:15" x14ac:dyDescent="0.3">
      <c r="A2148" t="s">
        <v>3466</v>
      </c>
      <c r="B2148">
        <v>211</v>
      </c>
      <c r="C2148">
        <v>113</v>
      </c>
      <c r="D2148">
        <v>29802761</v>
      </c>
      <c r="E2148" t="s">
        <v>1941</v>
      </c>
      <c r="F2148" t="s">
        <v>44</v>
      </c>
      <c r="G2148" t="s">
        <v>5309</v>
      </c>
      <c r="H2148">
        <v>46480</v>
      </c>
      <c r="I2148">
        <v>115</v>
      </c>
      <c r="J2148" t="s">
        <v>29</v>
      </c>
      <c r="K2148" t="s">
        <v>30</v>
      </c>
      <c r="L2148">
        <v>40000000</v>
      </c>
      <c r="M2148">
        <v>2013</v>
      </c>
      <c r="N2148">
        <v>6.4</v>
      </c>
      <c r="O2148">
        <v>-10197239</v>
      </c>
    </row>
    <row r="2149" spans="1:15" x14ac:dyDescent="0.3">
      <c r="A2149" t="s">
        <v>1897</v>
      </c>
      <c r="B2149">
        <v>78</v>
      </c>
      <c r="C2149">
        <v>112</v>
      </c>
      <c r="D2149">
        <v>4485485</v>
      </c>
      <c r="E2149" t="s">
        <v>305</v>
      </c>
      <c r="F2149" t="s">
        <v>44</v>
      </c>
      <c r="G2149" t="s">
        <v>5310</v>
      </c>
      <c r="H2149">
        <v>14612</v>
      </c>
      <c r="I2149">
        <v>105</v>
      </c>
      <c r="J2149" t="s">
        <v>29</v>
      </c>
      <c r="K2149" t="s">
        <v>30</v>
      </c>
      <c r="L2149">
        <v>15000000</v>
      </c>
      <c r="M2149">
        <v>1999</v>
      </c>
      <c r="N2149">
        <v>6.4</v>
      </c>
      <c r="O2149">
        <v>-10514515</v>
      </c>
    </row>
    <row r="2150" spans="1:15" x14ac:dyDescent="0.3">
      <c r="A2150" t="s">
        <v>3121</v>
      </c>
      <c r="B2150">
        <v>116</v>
      </c>
      <c r="C2150">
        <v>90</v>
      </c>
      <c r="D2150">
        <v>4360548</v>
      </c>
      <c r="E2150" t="s">
        <v>699</v>
      </c>
      <c r="F2150" t="s">
        <v>5311</v>
      </c>
      <c r="G2150" t="s">
        <v>5312</v>
      </c>
      <c r="H2150">
        <v>13371</v>
      </c>
      <c r="I2150">
        <v>60</v>
      </c>
      <c r="J2150" t="s">
        <v>29</v>
      </c>
      <c r="K2150" t="s">
        <v>30</v>
      </c>
      <c r="L2150">
        <v>15000000</v>
      </c>
      <c r="M2150">
        <v>2009</v>
      </c>
      <c r="N2150">
        <v>6.4</v>
      </c>
      <c r="O2150">
        <v>-10639452</v>
      </c>
    </row>
    <row r="2151" spans="1:15" x14ac:dyDescent="0.3">
      <c r="A2151" t="s">
        <v>387</v>
      </c>
      <c r="B2151">
        <v>72</v>
      </c>
      <c r="C2151">
        <v>86</v>
      </c>
      <c r="D2151">
        <v>333976</v>
      </c>
      <c r="E2151" t="s">
        <v>338</v>
      </c>
      <c r="F2151" t="s">
        <v>5313</v>
      </c>
      <c r="G2151" t="s">
        <v>5314</v>
      </c>
      <c r="H2151">
        <v>12559</v>
      </c>
      <c r="I2151">
        <v>90</v>
      </c>
      <c r="J2151" t="s">
        <v>29</v>
      </c>
      <c r="K2151" t="s">
        <v>30</v>
      </c>
      <c r="L2151">
        <v>12000000</v>
      </c>
      <c r="M2151">
        <v>2002</v>
      </c>
      <c r="N2151">
        <v>6.4</v>
      </c>
      <c r="O2151">
        <v>-11666024</v>
      </c>
    </row>
    <row r="2152" spans="1:15" x14ac:dyDescent="0.3">
      <c r="A2152" t="s">
        <v>1816</v>
      </c>
      <c r="B2152">
        <v>358</v>
      </c>
      <c r="C2152">
        <v>106</v>
      </c>
      <c r="D2152">
        <v>18298649</v>
      </c>
      <c r="E2152" t="s">
        <v>721</v>
      </c>
      <c r="F2152" t="s">
        <v>5315</v>
      </c>
      <c r="G2152" t="s">
        <v>5316</v>
      </c>
      <c r="H2152">
        <v>85024</v>
      </c>
      <c r="I2152">
        <v>242</v>
      </c>
      <c r="J2152" t="s">
        <v>29</v>
      </c>
      <c r="K2152" t="s">
        <v>30</v>
      </c>
      <c r="L2152">
        <v>30000000</v>
      </c>
      <c r="M2152">
        <v>2011</v>
      </c>
      <c r="N2152">
        <v>6.4</v>
      </c>
      <c r="O2152">
        <v>-11701351</v>
      </c>
    </row>
    <row r="2153" spans="1:15" x14ac:dyDescent="0.3">
      <c r="A2153" t="s">
        <v>1080</v>
      </c>
      <c r="B2153">
        <v>63</v>
      </c>
      <c r="C2153">
        <v>107</v>
      </c>
      <c r="D2153">
        <v>18636537</v>
      </c>
      <c r="E2153" t="s">
        <v>5317</v>
      </c>
      <c r="F2153" t="s">
        <v>87</v>
      </c>
      <c r="G2153" t="s">
        <v>5318</v>
      </c>
      <c r="H2153">
        <v>69197</v>
      </c>
      <c r="I2153">
        <v>216</v>
      </c>
      <c r="J2153" t="s">
        <v>29</v>
      </c>
      <c r="K2153" t="s">
        <v>128</v>
      </c>
      <c r="L2153">
        <v>32000000</v>
      </c>
      <c r="M2153">
        <v>1995</v>
      </c>
      <c r="N2153">
        <v>6.4</v>
      </c>
      <c r="O2153">
        <v>-13363463</v>
      </c>
    </row>
    <row r="2154" spans="1:15" x14ac:dyDescent="0.3">
      <c r="A2154" t="s">
        <v>3068</v>
      </c>
      <c r="B2154">
        <v>205</v>
      </c>
      <c r="C2154">
        <v>105</v>
      </c>
      <c r="D2154">
        <v>613556</v>
      </c>
      <c r="E2154" t="s">
        <v>4219</v>
      </c>
      <c r="F2154" t="s">
        <v>5319</v>
      </c>
      <c r="G2154" t="s">
        <v>5320</v>
      </c>
      <c r="H2154">
        <v>9427</v>
      </c>
      <c r="I2154">
        <v>87</v>
      </c>
      <c r="J2154" t="s">
        <v>139</v>
      </c>
      <c r="K2154" t="s">
        <v>817</v>
      </c>
      <c r="L2154">
        <v>15000000</v>
      </c>
      <c r="M2154">
        <v>2015</v>
      </c>
      <c r="N2154">
        <v>6.4</v>
      </c>
      <c r="O2154">
        <v>-14386444</v>
      </c>
    </row>
    <row r="2155" spans="1:15" x14ac:dyDescent="0.3">
      <c r="A2155" t="s">
        <v>3048</v>
      </c>
      <c r="B2155">
        <v>75</v>
      </c>
      <c r="C2155">
        <v>118</v>
      </c>
      <c r="D2155">
        <v>399879</v>
      </c>
      <c r="E2155" t="s">
        <v>140</v>
      </c>
      <c r="F2155" t="s">
        <v>5321</v>
      </c>
      <c r="G2155" t="s">
        <v>5322</v>
      </c>
      <c r="H2155">
        <v>5772</v>
      </c>
      <c r="I2155">
        <v>115</v>
      </c>
      <c r="J2155" t="s">
        <v>29</v>
      </c>
      <c r="K2155" t="s">
        <v>581</v>
      </c>
      <c r="L2155">
        <v>15000000</v>
      </c>
      <c r="M2155">
        <v>2006</v>
      </c>
      <c r="N2155">
        <v>6.4</v>
      </c>
      <c r="O2155">
        <v>-14600121</v>
      </c>
    </row>
    <row r="2156" spans="1:15" x14ac:dyDescent="0.3">
      <c r="A2156" t="s">
        <v>3699</v>
      </c>
      <c r="B2156">
        <v>79</v>
      </c>
      <c r="C2156">
        <v>111</v>
      </c>
      <c r="D2156">
        <v>5205343</v>
      </c>
      <c r="E2156" t="s">
        <v>5323</v>
      </c>
      <c r="F2156" t="s">
        <v>5324</v>
      </c>
      <c r="G2156" t="s">
        <v>5325</v>
      </c>
      <c r="H2156">
        <v>11958</v>
      </c>
      <c r="I2156">
        <v>39</v>
      </c>
      <c r="J2156" t="s">
        <v>29</v>
      </c>
      <c r="K2156" t="s">
        <v>30</v>
      </c>
      <c r="L2156">
        <v>20000000</v>
      </c>
      <c r="M2156">
        <v>2009</v>
      </c>
      <c r="N2156">
        <v>6.4</v>
      </c>
      <c r="O2156">
        <v>-14794657</v>
      </c>
    </row>
    <row r="2157" spans="1:15" x14ac:dyDescent="0.3">
      <c r="A2157" t="s">
        <v>539</v>
      </c>
      <c r="B2157">
        <v>128</v>
      </c>
      <c r="C2157">
        <v>108</v>
      </c>
      <c r="D2157">
        <v>3203044</v>
      </c>
      <c r="E2157" t="s">
        <v>289</v>
      </c>
      <c r="F2157" t="s">
        <v>539</v>
      </c>
      <c r="G2157" t="s">
        <v>5326</v>
      </c>
      <c r="H2157">
        <v>25165</v>
      </c>
      <c r="I2157">
        <v>155</v>
      </c>
      <c r="J2157" t="s">
        <v>29</v>
      </c>
      <c r="K2157" t="s">
        <v>30</v>
      </c>
      <c r="L2157">
        <v>18000000</v>
      </c>
      <c r="M2157">
        <v>2003</v>
      </c>
      <c r="N2157">
        <v>6.4</v>
      </c>
      <c r="O2157">
        <v>-14796956</v>
      </c>
    </row>
    <row r="2158" spans="1:15" x14ac:dyDescent="0.3">
      <c r="A2158" t="s">
        <v>3089</v>
      </c>
      <c r="B2158">
        <v>70</v>
      </c>
      <c r="C2158">
        <v>100</v>
      </c>
      <c r="D2158">
        <v>10114315</v>
      </c>
      <c r="E2158" t="s">
        <v>269</v>
      </c>
      <c r="F2158" t="s">
        <v>5327</v>
      </c>
      <c r="G2158" t="s">
        <v>5328</v>
      </c>
      <c r="H2158">
        <v>18693</v>
      </c>
      <c r="I2158">
        <v>187</v>
      </c>
      <c r="J2158" t="s">
        <v>29</v>
      </c>
      <c r="K2158" t="s">
        <v>30</v>
      </c>
      <c r="L2158">
        <v>25000000</v>
      </c>
      <c r="M2158">
        <v>1999</v>
      </c>
      <c r="N2158">
        <v>6.4</v>
      </c>
      <c r="O2158">
        <v>-14885685</v>
      </c>
    </row>
    <row r="2159" spans="1:15" x14ac:dyDescent="0.3">
      <c r="A2159" t="s">
        <v>2066</v>
      </c>
      <c r="B2159">
        <v>215</v>
      </c>
      <c r="C2159">
        <v>118</v>
      </c>
      <c r="D2159">
        <v>37035845</v>
      </c>
      <c r="E2159" t="s">
        <v>1699</v>
      </c>
      <c r="F2159" t="s">
        <v>468</v>
      </c>
      <c r="G2159" t="s">
        <v>5329</v>
      </c>
      <c r="H2159">
        <v>136680</v>
      </c>
      <c r="I2159">
        <v>149</v>
      </c>
      <c r="J2159" t="s">
        <v>29</v>
      </c>
      <c r="K2159" t="s">
        <v>30</v>
      </c>
      <c r="L2159">
        <v>52000000</v>
      </c>
      <c r="M2159">
        <v>2011</v>
      </c>
      <c r="N2159">
        <v>6.4</v>
      </c>
      <c r="O2159">
        <v>-14964155</v>
      </c>
    </row>
    <row r="2160" spans="1:15" x14ac:dyDescent="0.3">
      <c r="A2160" t="s">
        <v>3074</v>
      </c>
      <c r="B2160">
        <v>50</v>
      </c>
      <c r="C2160">
        <v>102</v>
      </c>
      <c r="D2160">
        <v>2000000</v>
      </c>
      <c r="E2160" t="s">
        <v>2525</v>
      </c>
      <c r="F2160" t="s">
        <v>5330</v>
      </c>
      <c r="G2160" t="s">
        <v>5331</v>
      </c>
      <c r="H2160">
        <v>1275</v>
      </c>
      <c r="I2160">
        <v>27</v>
      </c>
      <c r="J2160" t="s">
        <v>29</v>
      </c>
      <c r="K2160" t="s">
        <v>30</v>
      </c>
      <c r="L2160">
        <v>17000000</v>
      </c>
      <c r="M2160">
        <v>1981</v>
      </c>
      <c r="N2160">
        <v>6.4</v>
      </c>
      <c r="O2160">
        <v>-15000000</v>
      </c>
    </row>
    <row r="2161" spans="1:15" x14ac:dyDescent="0.3">
      <c r="A2161" t="s">
        <v>3046</v>
      </c>
      <c r="B2161">
        <v>197</v>
      </c>
      <c r="C2161">
        <v>119</v>
      </c>
      <c r="D2161">
        <v>39440655</v>
      </c>
      <c r="E2161" t="s">
        <v>5332</v>
      </c>
      <c r="F2161" t="s">
        <v>2745</v>
      </c>
      <c r="G2161" t="s">
        <v>5333</v>
      </c>
      <c r="H2161">
        <v>61680</v>
      </c>
      <c r="I2161">
        <v>222</v>
      </c>
      <c r="J2161" t="s">
        <v>29</v>
      </c>
      <c r="K2161" t="s">
        <v>30</v>
      </c>
      <c r="L2161">
        <v>55000000</v>
      </c>
      <c r="M2161">
        <v>2010</v>
      </c>
      <c r="N2161">
        <v>6.4</v>
      </c>
      <c r="O2161">
        <v>-15559345</v>
      </c>
    </row>
    <row r="2162" spans="1:15" x14ac:dyDescent="0.3">
      <c r="A2162" t="s">
        <v>3033</v>
      </c>
      <c r="B2162">
        <v>172</v>
      </c>
      <c r="C2162">
        <v>116</v>
      </c>
      <c r="D2162">
        <v>43119879</v>
      </c>
      <c r="E2162" t="s">
        <v>86</v>
      </c>
      <c r="F2162" t="s">
        <v>176</v>
      </c>
      <c r="G2162" t="s">
        <v>5334</v>
      </c>
      <c r="H2162">
        <v>58450</v>
      </c>
      <c r="I2162">
        <v>842</v>
      </c>
      <c r="J2162" t="s">
        <v>29</v>
      </c>
      <c r="K2162" t="s">
        <v>30</v>
      </c>
      <c r="L2162">
        <v>60000000</v>
      </c>
      <c r="M2162">
        <v>2002</v>
      </c>
      <c r="N2162">
        <v>6.4</v>
      </c>
      <c r="O2162">
        <v>-16880121</v>
      </c>
    </row>
    <row r="2163" spans="1:15" x14ac:dyDescent="0.3">
      <c r="A2163" t="s">
        <v>2137</v>
      </c>
      <c r="B2163">
        <v>89</v>
      </c>
      <c r="C2163">
        <v>132</v>
      </c>
      <c r="D2163">
        <v>29781453</v>
      </c>
      <c r="E2163" t="s">
        <v>913</v>
      </c>
      <c r="F2163" t="s">
        <v>5335</v>
      </c>
      <c r="G2163" t="s">
        <v>5336</v>
      </c>
      <c r="H2163">
        <v>22447</v>
      </c>
      <c r="I2163">
        <v>210</v>
      </c>
      <c r="J2163" t="s">
        <v>29</v>
      </c>
      <c r="K2163" t="s">
        <v>30</v>
      </c>
      <c r="L2163">
        <v>48000000</v>
      </c>
      <c r="M2163">
        <v>2001</v>
      </c>
      <c r="N2163">
        <v>6.4</v>
      </c>
      <c r="O2163">
        <v>-18218547</v>
      </c>
    </row>
    <row r="2164" spans="1:15" x14ac:dyDescent="0.3">
      <c r="A2164" t="s">
        <v>2499</v>
      </c>
      <c r="B2164">
        <v>134</v>
      </c>
      <c r="C2164">
        <v>100</v>
      </c>
      <c r="D2164">
        <v>12561</v>
      </c>
      <c r="E2164" t="s">
        <v>289</v>
      </c>
      <c r="F2164" t="s">
        <v>2330</v>
      </c>
      <c r="G2164" t="s">
        <v>5337</v>
      </c>
      <c r="H2164">
        <v>71276</v>
      </c>
      <c r="I2164">
        <v>181</v>
      </c>
      <c r="J2164" t="s">
        <v>29</v>
      </c>
      <c r="K2164" t="s">
        <v>30</v>
      </c>
      <c r="L2164">
        <v>19000000</v>
      </c>
      <c r="M2164">
        <v>2010</v>
      </c>
      <c r="N2164">
        <v>6.4</v>
      </c>
      <c r="O2164">
        <v>-18987439</v>
      </c>
    </row>
    <row r="2165" spans="1:15" x14ac:dyDescent="0.3">
      <c r="A2165" t="s">
        <v>1254</v>
      </c>
      <c r="B2165">
        <v>9</v>
      </c>
      <c r="C2165">
        <v>107</v>
      </c>
      <c r="D2165">
        <v>305070</v>
      </c>
      <c r="E2165" t="s">
        <v>3322</v>
      </c>
      <c r="F2165" t="s">
        <v>3706</v>
      </c>
      <c r="G2165" t="s">
        <v>5338</v>
      </c>
      <c r="H2165">
        <v>3843</v>
      </c>
      <c r="I2165">
        <v>25</v>
      </c>
      <c r="J2165" t="s">
        <v>29</v>
      </c>
      <c r="K2165" t="s">
        <v>30</v>
      </c>
      <c r="L2165">
        <v>20000000</v>
      </c>
      <c r="M2165">
        <v>1994</v>
      </c>
      <c r="N2165">
        <v>6.4</v>
      </c>
      <c r="O2165">
        <v>-19694930</v>
      </c>
    </row>
    <row r="2166" spans="1:15" x14ac:dyDescent="0.3">
      <c r="A2166" t="s">
        <v>2758</v>
      </c>
      <c r="B2166">
        <v>127</v>
      </c>
      <c r="C2166">
        <v>101</v>
      </c>
      <c r="D2166">
        <v>4476235</v>
      </c>
      <c r="E2166" t="s">
        <v>5339</v>
      </c>
      <c r="F2166" t="s">
        <v>5289</v>
      </c>
      <c r="G2166" t="s">
        <v>5340</v>
      </c>
      <c r="H2166">
        <v>49405</v>
      </c>
      <c r="I2166">
        <v>226</v>
      </c>
      <c r="J2166" t="s">
        <v>29</v>
      </c>
      <c r="K2166" t="s">
        <v>30</v>
      </c>
      <c r="L2166">
        <v>27000000</v>
      </c>
      <c r="M2166">
        <v>2004</v>
      </c>
      <c r="N2166">
        <v>6.4</v>
      </c>
      <c r="O2166">
        <v>-22523765</v>
      </c>
    </row>
    <row r="2167" spans="1:15" x14ac:dyDescent="0.3">
      <c r="A2167" t="s">
        <v>2282</v>
      </c>
      <c r="B2167">
        <v>93</v>
      </c>
      <c r="C2167">
        <v>115</v>
      </c>
      <c r="D2167">
        <v>882710</v>
      </c>
      <c r="E2167" t="s">
        <v>1915</v>
      </c>
      <c r="F2167" t="s">
        <v>2217</v>
      </c>
      <c r="G2167" t="s">
        <v>5341</v>
      </c>
      <c r="H2167">
        <v>16215</v>
      </c>
      <c r="I2167">
        <v>138</v>
      </c>
      <c r="J2167" t="s">
        <v>29</v>
      </c>
      <c r="K2167" t="s">
        <v>30</v>
      </c>
      <c r="L2167">
        <v>24000000</v>
      </c>
      <c r="M2167">
        <v>2000</v>
      </c>
      <c r="N2167">
        <v>6.4</v>
      </c>
      <c r="O2167">
        <v>-23117290</v>
      </c>
    </row>
    <row r="2168" spans="1:15" x14ac:dyDescent="0.3">
      <c r="A2168" t="s">
        <v>2548</v>
      </c>
      <c r="B2168">
        <v>230</v>
      </c>
      <c r="C2168">
        <v>153</v>
      </c>
      <c r="D2168">
        <v>51814190</v>
      </c>
      <c r="E2168" t="s">
        <v>73</v>
      </c>
      <c r="F2168" t="s">
        <v>1823</v>
      </c>
      <c r="G2168" t="s">
        <v>5342</v>
      </c>
      <c r="H2168">
        <v>100837</v>
      </c>
      <c r="I2168">
        <v>301</v>
      </c>
      <c r="J2168" t="s">
        <v>29</v>
      </c>
      <c r="K2168" t="s">
        <v>30</v>
      </c>
      <c r="L2168">
        <v>75000000</v>
      </c>
      <c r="M2168">
        <v>2009</v>
      </c>
      <c r="N2168">
        <v>6.4</v>
      </c>
      <c r="O2168">
        <v>-23185810</v>
      </c>
    </row>
    <row r="2169" spans="1:15" x14ac:dyDescent="0.3">
      <c r="A2169" t="s">
        <v>67</v>
      </c>
      <c r="B2169">
        <v>146</v>
      </c>
      <c r="C2169">
        <v>110</v>
      </c>
      <c r="D2169">
        <v>26199517</v>
      </c>
      <c r="E2169" t="s">
        <v>1536</v>
      </c>
      <c r="F2169" t="s">
        <v>67</v>
      </c>
      <c r="G2169" t="s">
        <v>5343</v>
      </c>
      <c r="H2169">
        <v>34356</v>
      </c>
      <c r="I2169">
        <v>260</v>
      </c>
      <c r="J2169" t="s">
        <v>29</v>
      </c>
      <c r="K2169" t="s">
        <v>30</v>
      </c>
      <c r="L2169">
        <v>50000000</v>
      </c>
      <c r="M2169">
        <v>2002</v>
      </c>
      <c r="N2169">
        <v>6.4</v>
      </c>
      <c r="O2169">
        <v>-23800483</v>
      </c>
    </row>
    <row r="2170" spans="1:15" x14ac:dyDescent="0.3">
      <c r="A2170" t="s">
        <v>1000</v>
      </c>
      <c r="B2170">
        <v>260</v>
      </c>
      <c r="C2170">
        <v>123</v>
      </c>
      <c r="D2170">
        <v>15962471</v>
      </c>
      <c r="E2170" t="s">
        <v>655</v>
      </c>
      <c r="F2170" t="s">
        <v>2639</v>
      </c>
      <c r="G2170" t="s">
        <v>5344</v>
      </c>
      <c r="H2170">
        <v>79892</v>
      </c>
      <c r="I2170">
        <v>619</v>
      </c>
      <c r="J2170" t="s">
        <v>29</v>
      </c>
      <c r="K2170" t="s">
        <v>30</v>
      </c>
      <c r="L2170">
        <v>40000000</v>
      </c>
      <c r="M2170">
        <v>2006</v>
      </c>
      <c r="N2170">
        <v>6.4</v>
      </c>
      <c r="O2170">
        <v>-24037529</v>
      </c>
    </row>
    <row r="2171" spans="1:15" x14ac:dyDescent="0.3">
      <c r="A2171" t="s">
        <v>3027</v>
      </c>
      <c r="B2171">
        <v>168</v>
      </c>
      <c r="C2171">
        <v>134</v>
      </c>
      <c r="D2171">
        <v>19377727</v>
      </c>
      <c r="E2171" t="s">
        <v>1316</v>
      </c>
      <c r="F2171" t="s">
        <v>5345</v>
      </c>
      <c r="G2171" t="s">
        <v>5346</v>
      </c>
      <c r="H2171">
        <v>35140</v>
      </c>
      <c r="I2171">
        <v>409</v>
      </c>
      <c r="J2171" t="s">
        <v>29</v>
      </c>
      <c r="K2171" t="s">
        <v>30</v>
      </c>
      <c r="L2171">
        <v>45000000</v>
      </c>
      <c r="M2171">
        <v>2005</v>
      </c>
      <c r="N2171">
        <v>6.4</v>
      </c>
      <c r="O2171">
        <v>-25622273</v>
      </c>
    </row>
    <row r="2172" spans="1:15" x14ac:dyDescent="0.3">
      <c r="A2172" t="s">
        <v>917</v>
      </c>
      <c r="B2172">
        <v>190</v>
      </c>
      <c r="C2172">
        <v>123</v>
      </c>
      <c r="D2172">
        <v>26838389</v>
      </c>
      <c r="E2172" t="s">
        <v>699</v>
      </c>
      <c r="F2172" t="s">
        <v>50</v>
      </c>
      <c r="G2172" t="s">
        <v>5347</v>
      </c>
      <c r="H2172">
        <v>58658</v>
      </c>
      <c r="I2172">
        <v>495</v>
      </c>
      <c r="J2172" t="s">
        <v>29</v>
      </c>
      <c r="K2172" t="s">
        <v>30</v>
      </c>
      <c r="L2172">
        <v>57000000</v>
      </c>
      <c r="M2172">
        <v>2005</v>
      </c>
      <c r="N2172">
        <v>6.4</v>
      </c>
      <c r="O2172">
        <v>-30161611</v>
      </c>
    </row>
    <row r="2173" spans="1:15" x14ac:dyDescent="0.3">
      <c r="A2173" t="s">
        <v>3052</v>
      </c>
      <c r="B2173">
        <v>38</v>
      </c>
      <c r="C2173">
        <v>118</v>
      </c>
      <c r="D2173">
        <v>6482195</v>
      </c>
      <c r="E2173" t="s">
        <v>1366</v>
      </c>
      <c r="F2173" t="s">
        <v>5348</v>
      </c>
      <c r="G2173" t="s">
        <v>5349</v>
      </c>
      <c r="H2173">
        <v>9740</v>
      </c>
      <c r="I2173">
        <v>81</v>
      </c>
      <c r="J2173" t="s">
        <v>29</v>
      </c>
      <c r="K2173" t="s">
        <v>30</v>
      </c>
      <c r="L2173">
        <v>37000000</v>
      </c>
      <c r="M2173">
        <v>1997</v>
      </c>
      <c r="N2173">
        <v>6.4</v>
      </c>
      <c r="O2173">
        <v>-30517805</v>
      </c>
    </row>
    <row r="2174" spans="1:15" x14ac:dyDescent="0.3">
      <c r="A2174" t="s">
        <v>3038</v>
      </c>
      <c r="B2174">
        <v>50</v>
      </c>
      <c r="C2174">
        <v>121</v>
      </c>
      <c r="D2174">
        <v>2221994</v>
      </c>
      <c r="E2174" t="s">
        <v>1449</v>
      </c>
      <c r="F2174" t="s">
        <v>1574</v>
      </c>
      <c r="G2174" t="s">
        <v>5350</v>
      </c>
      <c r="H2174">
        <v>11747</v>
      </c>
      <c r="I2174">
        <v>99</v>
      </c>
      <c r="J2174" t="s">
        <v>29</v>
      </c>
      <c r="K2174" t="s">
        <v>371</v>
      </c>
      <c r="L2174">
        <v>35000000</v>
      </c>
      <c r="M2174">
        <v>1997</v>
      </c>
      <c r="N2174">
        <v>6.4</v>
      </c>
      <c r="O2174">
        <v>-32778006</v>
      </c>
    </row>
    <row r="2175" spans="1:15" x14ac:dyDescent="0.3">
      <c r="A2175" t="s">
        <v>2029</v>
      </c>
      <c r="B2175">
        <v>376</v>
      </c>
      <c r="C2175">
        <v>107</v>
      </c>
      <c r="D2175">
        <v>12026670</v>
      </c>
      <c r="E2175" t="s">
        <v>1576</v>
      </c>
      <c r="F2175" t="s">
        <v>5351</v>
      </c>
      <c r="G2175" t="s">
        <v>5352</v>
      </c>
      <c r="H2175">
        <v>114241</v>
      </c>
      <c r="I2175">
        <v>258</v>
      </c>
      <c r="J2175" t="s">
        <v>29</v>
      </c>
      <c r="K2175" t="s">
        <v>30</v>
      </c>
      <c r="L2175">
        <v>45000000</v>
      </c>
      <c r="M2175">
        <v>2013</v>
      </c>
      <c r="N2175">
        <v>6.4</v>
      </c>
      <c r="O2175">
        <v>-32973330</v>
      </c>
    </row>
    <row r="2176" spans="1:15" x14ac:dyDescent="0.3">
      <c r="A2176" t="s">
        <v>746</v>
      </c>
      <c r="B2176">
        <v>267</v>
      </c>
      <c r="C2176">
        <v>106</v>
      </c>
      <c r="D2176">
        <v>65452312</v>
      </c>
      <c r="E2176" t="s">
        <v>1576</v>
      </c>
      <c r="F2176" t="s">
        <v>837</v>
      </c>
      <c r="G2176" t="s">
        <v>5353</v>
      </c>
      <c r="H2176">
        <v>149998</v>
      </c>
      <c r="I2176">
        <v>285</v>
      </c>
      <c r="J2176" t="s">
        <v>29</v>
      </c>
      <c r="K2176" t="s">
        <v>30</v>
      </c>
      <c r="L2176">
        <v>100000000</v>
      </c>
      <c r="M2176">
        <v>2009</v>
      </c>
      <c r="N2176">
        <v>6.4</v>
      </c>
      <c r="O2176">
        <v>-34547688</v>
      </c>
    </row>
    <row r="2177" spans="1:15" x14ac:dyDescent="0.3">
      <c r="A2177" t="s">
        <v>1059</v>
      </c>
      <c r="B2177">
        <v>115</v>
      </c>
      <c r="C2177">
        <v>139</v>
      </c>
      <c r="D2177">
        <v>4584886</v>
      </c>
      <c r="E2177" t="s">
        <v>588</v>
      </c>
      <c r="F2177" t="s">
        <v>5354</v>
      </c>
      <c r="G2177" t="s">
        <v>5355</v>
      </c>
      <c r="H2177">
        <v>19114</v>
      </c>
      <c r="I2177">
        <v>115</v>
      </c>
      <c r="J2177" t="s">
        <v>29</v>
      </c>
      <c r="K2177" t="s">
        <v>30</v>
      </c>
      <c r="L2177">
        <v>45000000</v>
      </c>
      <c r="M2177">
        <v>2007</v>
      </c>
      <c r="N2177">
        <v>6.4</v>
      </c>
      <c r="O2177">
        <v>-40415114</v>
      </c>
    </row>
    <row r="2178" spans="1:15" x14ac:dyDescent="0.3">
      <c r="A2178" t="s">
        <v>3326</v>
      </c>
      <c r="B2178">
        <v>105</v>
      </c>
      <c r="C2178">
        <v>109</v>
      </c>
      <c r="D2178">
        <v>8355815</v>
      </c>
      <c r="E2178" t="s">
        <v>3824</v>
      </c>
      <c r="F2178" t="s">
        <v>313</v>
      </c>
      <c r="G2178" t="s">
        <v>5356</v>
      </c>
      <c r="H2178">
        <v>34730</v>
      </c>
      <c r="I2178">
        <v>341</v>
      </c>
      <c r="J2178" t="s">
        <v>29</v>
      </c>
      <c r="K2178" t="s">
        <v>200</v>
      </c>
      <c r="L2178">
        <v>55000000</v>
      </c>
      <c r="M2178">
        <v>2002</v>
      </c>
      <c r="N2178">
        <v>6.4</v>
      </c>
      <c r="O2178">
        <v>-46644185</v>
      </c>
    </row>
    <row r="2179" spans="1:15" x14ac:dyDescent="0.3">
      <c r="A2179" t="s">
        <v>2558</v>
      </c>
      <c r="B2179">
        <v>172</v>
      </c>
      <c r="C2179">
        <v>137</v>
      </c>
      <c r="D2179">
        <v>1206135</v>
      </c>
      <c r="E2179" t="s">
        <v>208</v>
      </c>
      <c r="F2179" t="s">
        <v>176</v>
      </c>
      <c r="G2179" t="s">
        <v>5357</v>
      </c>
      <c r="H2179">
        <v>40568</v>
      </c>
      <c r="I2179">
        <v>185</v>
      </c>
      <c r="J2179" t="s">
        <v>29</v>
      </c>
      <c r="K2179" t="s">
        <v>2102</v>
      </c>
      <c r="L2179">
        <v>50000000</v>
      </c>
      <c r="M2179">
        <v>2015</v>
      </c>
      <c r="N2179">
        <v>6.4</v>
      </c>
      <c r="O2179">
        <v>-48793865</v>
      </c>
    </row>
    <row r="2180" spans="1:15" x14ac:dyDescent="0.3">
      <c r="A2180" t="s">
        <v>2709</v>
      </c>
      <c r="B2180">
        <v>280</v>
      </c>
      <c r="C2180">
        <v>109</v>
      </c>
      <c r="D2180">
        <v>150350192</v>
      </c>
      <c r="E2180" t="s">
        <v>105</v>
      </c>
      <c r="F2180" t="s">
        <v>1641</v>
      </c>
      <c r="G2180" t="s">
        <v>5358</v>
      </c>
      <c r="H2180">
        <v>305340</v>
      </c>
      <c r="I2180">
        <v>1676</v>
      </c>
      <c r="J2180" t="s">
        <v>29</v>
      </c>
      <c r="K2180" t="s">
        <v>30</v>
      </c>
      <c r="L2180">
        <v>200000000</v>
      </c>
      <c r="M2180">
        <v>2003</v>
      </c>
      <c r="N2180">
        <v>6.4</v>
      </c>
      <c r="O2180">
        <v>-49649808</v>
      </c>
    </row>
    <row r="2181" spans="1:15" x14ac:dyDescent="0.3">
      <c r="A2181" t="s">
        <v>2878</v>
      </c>
      <c r="B2181">
        <v>339</v>
      </c>
      <c r="C2181">
        <v>131</v>
      </c>
      <c r="D2181">
        <v>73103784</v>
      </c>
      <c r="E2181" t="s">
        <v>417</v>
      </c>
      <c r="F2181" t="s">
        <v>2300</v>
      </c>
      <c r="G2181" t="s">
        <v>5359</v>
      </c>
      <c r="H2181">
        <v>164238</v>
      </c>
      <c r="I2181">
        <v>434</v>
      </c>
      <c r="J2181" t="s">
        <v>29</v>
      </c>
      <c r="K2181" t="s">
        <v>30</v>
      </c>
      <c r="L2181">
        <v>150000000</v>
      </c>
      <c r="M2181">
        <v>2013</v>
      </c>
      <c r="N2181">
        <v>6.4</v>
      </c>
      <c r="O2181">
        <v>-76896216</v>
      </c>
    </row>
    <row r="2182" spans="1:15" x14ac:dyDescent="0.3">
      <c r="A2182" t="s">
        <v>2514</v>
      </c>
      <c r="B2182">
        <v>218</v>
      </c>
      <c r="C2182">
        <v>113</v>
      </c>
      <c r="D2182">
        <v>76846624</v>
      </c>
      <c r="E2182" t="s">
        <v>1674</v>
      </c>
      <c r="F2182" t="s">
        <v>482</v>
      </c>
      <c r="G2182" t="s">
        <v>5360</v>
      </c>
      <c r="H2182">
        <v>21352</v>
      </c>
      <c r="I2182">
        <v>131</v>
      </c>
      <c r="J2182" t="s">
        <v>29</v>
      </c>
      <c r="K2182" t="s">
        <v>30</v>
      </c>
      <c r="L2182">
        <v>170000000</v>
      </c>
      <c r="M2182">
        <v>2016</v>
      </c>
      <c r="N2182">
        <v>6.4</v>
      </c>
      <c r="O2182">
        <v>-93153376</v>
      </c>
    </row>
    <row r="2183" spans="1:15" x14ac:dyDescent="0.3">
      <c r="A2183" t="s">
        <v>3064</v>
      </c>
      <c r="B2183">
        <v>166</v>
      </c>
      <c r="C2183">
        <v>106</v>
      </c>
      <c r="D2183">
        <v>32131830</v>
      </c>
      <c r="E2183" t="s">
        <v>5361</v>
      </c>
      <c r="F2183" t="s">
        <v>478</v>
      </c>
      <c r="G2183" t="s">
        <v>5362</v>
      </c>
      <c r="H2183">
        <v>72259</v>
      </c>
      <c r="I2183">
        <v>788</v>
      </c>
      <c r="J2183" t="s">
        <v>29</v>
      </c>
      <c r="K2183" t="s">
        <v>30</v>
      </c>
      <c r="L2183">
        <v>137000000</v>
      </c>
      <c r="M2183">
        <v>2001</v>
      </c>
      <c r="N2183">
        <v>6.4</v>
      </c>
      <c r="O2183">
        <v>-104868170</v>
      </c>
    </row>
    <row r="2184" spans="1:15" x14ac:dyDescent="0.3">
      <c r="A2184" t="s">
        <v>1395</v>
      </c>
      <c r="B2184">
        <v>111</v>
      </c>
      <c r="C2184">
        <v>158</v>
      </c>
      <c r="D2184">
        <v>14131298</v>
      </c>
      <c r="E2184" t="s">
        <v>283</v>
      </c>
      <c r="F2184" t="s">
        <v>5363</v>
      </c>
      <c r="G2184" t="s">
        <v>5364</v>
      </c>
      <c r="H2184">
        <v>55889</v>
      </c>
      <c r="I2184">
        <v>390</v>
      </c>
      <c r="J2184" t="s">
        <v>29</v>
      </c>
      <c r="K2184" t="s">
        <v>241</v>
      </c>
      <c r="L2184">
        <v>390000000</v>
      </c>
      <c r="M2184">
        <v>1999</v>
      </c>
      <c r="N2184">
        <v>6.4</v>
      </c>
      <c r="O2184">
        <v>-375868702</v>
      </c>
    </row>
    <row r="2185" spans="1:15" x14ac:dyDescent="0.3">
      <c r="A2185" t="s">
        <v>2677</v>
      </c>
      <c r="B2185">
        <v>141</v>
      </c>
      <c r="C2185">
        <v>106</v>
      </c>
      <c r="D2185">
        <v>279167575</v>
      </c>
      <c r="E2185" t="s">
        <v>289</v>
      </c>
      <c r="F2185" t="s">
        <v>44</v>
      </c>
      <c r="G2185" t="s">
        <v>5365</v>
      </c>
      <c r="H2185">
        <v>211296</v>
      </c>
      <c r="I2185">
        <v>428</v>
      </c>
      <c r="J2185" t="s">
        <v>29</v>
      </c>
      <c r="K2185" t="s">
        <v>30</v>
      </c>
      <c r="L2185">
        <v>80000000</v>
      </c>
      <c r="M2185">
        <v>2004</v>
      </c>
      <c r="N2185">
        <v>6.3</v>
      </c>
      <c r="O2185">
        <v>199167575</v>
      </c>
    </row>
    <row r="2186" spans="1:15" x14ac:dyDescent="0.3">
      <c r="A2186" t="s">
        <v>1907</v>
      </c>
      <c r="B2186">
        <v>428</v>
      </c>
      <c r="C2186">
        <v>154</v>
      </c>
      <c r="D2186">
        <v>352358779</v>
      </c>
      <c r="E2186" t="s">
        <v>248</v>
      </c>
      <c r="F2186" t="s">
        <v>5366</v>
      </c>
      <c r="G2186" t="s">
        <v>5367</v>
      </c>
      <c r="H2186">
        <v>326180</v>
      </c>
      <c r="I2186">
        <v>899</v>
      </c>
      <c r="J2186" t="s">
        <v>29</v>
      </c>
      <c r="K2186" t="s">
        <v>30</v>
      </c>
      <c r="L2186">
        <v>195000000</v>
      </c>
      <c r="M2186">
        <v>2011</v>
      </c>
      <c r="N2186">
        <v>6.3</v>
      </c>
      <c r="O2186">
        <v>157358779</v>
      </c>
    </row>
    <row r="2187" spans="1:15" x14ac:dyDescent="0.3">
      <c r="A2187" t="s">
        <v>2461</v>
      </c>
      <c r="B2187">
        <v>114</v>
      </c>
      <c r="C2187">
        <v>113</v>
      </c>
      <c r="D2187">
        <v>241688385</v>
      </c>
      <c r="E2187" t="s">
        <v>1050</v>
      </c>
      <c r="F2187" t="s">
        <v>436</v>
      </c>
      <c r="G2187" t="s">
        <v>5368</v>
      </c>
      <c r="H2187">
        <v>144053</v>
      </c>
      <c r="I2187">
        <v>395</v>
      </c>
      <c r="J2187" t="s">
        <v>29</v>
      </c>
      <c r="K2187" t="s">
        <v>30</v>
      </c>
      <c r="L2187">
        <v>92000000</v>
      </c>
      <c r="M2187">
        <v>1996</v>
      </c>
      <c r="N2187">
        <v>6.3</v>
      </c>
      <c r="O2187">
        <v>149688385</v>
      </c>
    </row>
    <row r="2188" spans="1:15" x14ac:dyDescent="0.3">
      <c r="A2188" t="s">
        <v>3313</v>
      </c>
      <c r="B2188">
        <v>409</v>
      </c>
      <c r="C2188">
        <v>84</v>
      </c>
      <c r="D2188">
        <v>107917283</v>
      </c>
      <c r="E2188" t="s">
        <v>626</v>
      </c>
      <c r="F2188" t="s">
        <v>5369</v>
      </c>
      <c r="G2188" t="s">
        <v>5370</v>
      </c>
      <c r="H2188">
        <v>184824</v>
      </c>
      <c r="I2188">
        <v>1189</v>
      </c>
      <c r="J2188" t="s">
        <v>29</v>
      </c>
      <c r="K2188" t="s">
        <v>30</v>
      </c>
      <c r="L2188">
        <v>15000</v>
      </c>
      <c r="M2188">
        <v>2007</v>
      </c>
      <c r="N2188">
        <v>6.3</v>
      </c>
      <c r="O2188">
        <v>107902283</v>
      </c>
    </row>
    <row r="2189" spans="1:15" x14ac:dyDescent="0.3">
      <c r="A2189" t="s">
        <v>3683</v>
      </c>
      <c r="B2189">
        <v>202</v>
      </c>
      <c r="C2189">
        <v>130</v>
      </c>
      <c r="D2189">
        <v>202007640</v>
      </c>
      <c r="E2189" t="s">
        <v>5371</v>
      </c>
      <c r="F2189" t="s">
        <v>3495</v>
      </c>
      <c r="G2189" t="s">
        <v>5372</v>
      </c>
      <c r="H2189">
        <v>248045</v>
      </c>
      <c r="I2189">
        <v>890</v>
      </c>
      <c r="J2189" t="s">
        <v>29</v>
      </c>
      <c r="K2189" t="s">
        <v>30</v>
      </c>
      <c r="L2189">
        <v>98000000</v>
      </c>
      <c r="M2189">
        <v>2001</v>
      </c>
      <c r="N2189">
        <v>6.3</v>
      </c>
      <c r="O2189">
        <v>104007640</v>
      </c>
    </row>
    <row r="2190" spans="1:15" x14ac:dyDescent="0.3">
      <c r="A2190" t="s">
        <v>3344</v>
      </c>
      <c r="B2190">
        <v>358</v>
      </c>
      <c r="C2190">
        <v>98</v>
      </c>
      <c r="D2190">
        <v>139852971</v>
      </c>
      <c r="E2190" t="s">
        <v>1576</v>
      </c>
      <c r="F2190" t="s">
        <v>61</v>
      </c>
      <c r="G2190" t="s">
        <v>5373</v>
      </c>
      <c r="H2190">
        <v>238671</v>
      </c>
      <c r="I2190">
        <v>461</v>
      </c>
      <c r="J2190" t="s">
        <v>29</v>
      </c>
      <c r="K2190" t="s">
        <v>241</v>
      </c>
      <c r="L2190">
        <v>45000000</v>
      </c>
      <c r="M2190">
        <v>2012</v>
      </c>
      <c r="N2190">
        <v>6.3</v>
      </c>
      <c r="O2190">
        <v>94852971</v>
      </c>
    </row>
    <row r="2191" spans="1:15" x14ac:dyDescent="0.3">
      <c r="A2191" t="s">
        <v>3168</v>
      </c>
      <c r="B2191">
        <v>238</v>
      </c>
      <c r="C2191">
        <v>108</v>
      </c>
      <c r="D2191">
        <v>143704210</v>
      </c>
      <c r="E2191" t="s">
        <v>5374</v>
      </c>
      <c r="F2191" t="s">
        <v>656</v>
      </c>
      <c r="G2191" t="s">
        <v>5375</v>
      </c>
      <c r="H2191">
        <v>145974</v>
      </c>
      <c r="I2191">
        <v>611</v>
      </c>
      <c r="J2191" t="s">
        <v>29</v>
      </c>
      <c r="K2191" t="s">
        <v>30</v>
      </c>
      <c r="L2191">
        <v>52000000</v>
      </c>
      <c r="M2191">
        <v>2008</v>
      </c>
      <c r="N2191">
        <v>6.3</v>
      </c>
      <c r="O2191">
        <v>91704210</v>
      </c>
    </row>
    <row r="2192" spans="1:15" x14ac:dyDescent="0.3">
      <c r="A2192" t="s">
        <v>3246</v>
      </c>
      <c r="B2192">
        <v>84</v>
      </c>
      <c r="C2192">
        <v>105</v>
      </c>
      <c r="D2192">
        <v>126805112</v>
      </c>
      <c r="E2192" t="s">
        <v>289</v>
      </c>
      <c r="F2192" t="s">
        <v>2153</v>
      </c>
      <c r="G2192" t="s">
        <v>5376</v>
      </c>
      <c r="H2192">
        <v>98199</v>
      </c>
      <c r="I2192">
        <v>169</v>
      </c>
      <c r="J2192" t="s">
        <v>29</v>
      </c>
      <c r="K2192" t="s">
        <v>30</v>
      </c>
      <c r="L2192">
        <v>46000000</v>
      </c>
      <c r="M2192">
        <v>1997</v>
      </c>
      <c r="N2192">
        <v>6.3</v>
      </c>
      <c r="O2192">
        <v>80805112</v>
      </c>
    </row>
    <row r="2193" spans="1:15" x14ac:dyDescent="0.3">
      <c r="A2193" t="s">
        <v>3457</v>
      </c>
      <c r="B2193">
        <v>59</v>
      </c>
      <c r="C2193">
        <v>90</v>
      </c>
      <c r="D2193">
        <v>108360000</v>
      </c>
      <c r="E2193" t="s">
        <v>1929</v>
      </c>
      <c r="F2193" t="s">
        <v>5377</v>
      </c>
      <c r="G2193" t="s">
        <v>5378</v>
      </c>
      <c r="H2193">
        <v>160321</v>
      </c>
      <c r="I2193">
        <v>178</v>
      </c>
      <c r="J2193" t="s">
        <v>29</v>
      </c>
      <c r="K2193" t="s">
        <v>30</v>
      </c>
      <c r="L2193">
        <v>30000000</v>
      </c>
      <c r="M2193">
        <v>1995</v>
      </c>
      <c r="N2193">
        <v>6.3</v>
      </c>
      <c r="O2193">
        <v>78360000</v>
      </c>
    </row>
    <row r="2194" spans="1:15" x14ac:dyDescent="0.3">
      <c r="A2194" t="s">
        <v>2548</v>
      </c>
      <c r="B2194">
        <v>332</v>
      </c>
      <c r="C2194">
        <v>129</v>
      </c>
      <c r="D2194">
        <v>110008260</v>
      </c>
      <c r="E2194" t="s">
        <v>289</v>
      </c>
      <c r="F2194" t="s">
        <v>5379</v>
      </c>
      <c r="G2194" t="s">
        <v>5380</v>
      </c>
      <c r="H2194">
        <v>94241</v>
      </c>
      <c r="I2194">
        <v>309</v>
      </c>
      <c r="J2194" t="s">
        <v>29</v>
      </c>
      <c r="K2194" t="s">
        <v>128</v>
      </c>
      <c r="L2194">
        <v>35000000</v>
      </c>
      <c r="M2194">
        <v>2015</v>
      </c>
      <c r="N2194">
        <v>6.3</v>
      </c>
      <c r="O2194">
        <v>75008260</v>
      </c>
    </row>
    <row r="2195" spans="1:15" x14ac:dyDescent="0.3">
      <c r="A2195" t="s">
        <v>3727</v>
      </c>
      <c r="B2195">
        <v>91</v>
      </c>
      <c r="C2195">
        <v>102</v>
      </c>
      <c r="D2195">
        <v>75074950</v>
      </c>
      <c r="E2195" t="s">
        <v>73</v>
      </c>
      <c r="F2195" t="s">
        <v>5381</v>
      </c>
      <c r="G2195" t="s">
        <v>5382</v>
      </c>
      <c r="H2195">
        <v>22147</v>
      </c>
      <c r="I2195">
        <v>156</v>
      </c>
      <c r="J2195" t="s">
        <v>29</v>
      </c>
      <c r="K2195" t="s">
        <v>30</v>
      </c>
      <c r="L2195">
        <v>12000000</v>
      </c>
      <c r="M2195">
        <v>2002</v>
      </c>
      <c r="N2195">
        <v>6.3</v>
      </c>
      <c r="O2195">
        <v>63074950</v>
      </c>
    </row>
    <row r="2196" spans="1:15" x14ac:dyDescent="0.3">
      <c r="A2196" t="s">
        <v>3454</v>
      </c>
      <c r="B2196">
        <v>191</v>
      </c>
      <c r="C2196">
        <v>93</v>
      </c>
      <c r="D2196">
        <v>118153533</v>
      </c>
      <c r="E2196" t="s">
        <v>1941</v>
      </c>
      <c r="F2196" t="s">
        <v>1586</v>
      </c>
      <c r="G2196" t="s">
        <v>5383</v>
      </c>
      <c r="H2196">
        <v>129995</v>
      </c>
      <c r="I2196">
        <v>246</v>
      </c>
      <c r="J2196" t="s">
        <v>29</v>
      </c>
      <c r="K2196" t="s">
        <v>30</v>
      </c>
      <c r="L2196">
        <v>61000000</v>
      </c>
      <c r="M2196">
        <v>2007</v>
      </c>
      <c r="N2196">
        <v>6.3</v>
      </c>
      <c r="O2196">
        <v>57153533</v>
      </c>
    </row>
    <row r="2197" spans="1:15" x14ac:dyDescent="0.3">
      <c r="A2197" t="s">
        <v>1424</v>
      </c>
      <c r="B2197">
        <v>163</v>
      </c>
      <c r="C2197">
        <v>91</v>
      </c>
      <c r="D2197">
        <v>128200012</v>
      </c>
      <c r="E2197" t="s">
        <v>1029</v>
      </c>
      <c r="F2197" t="s">
        <v>1574</v>
      </c>
      <c r="G2197" t="s">
        <v>5384</v>
      </c>
      <c r="H2197">
        <v>103022</v>
      </c>
      <c r="I2197">
        <v>269</v>
      </c>
      <c r="J2197" t="s">
        <v>29</v>
      </c>
      <c r="K2197" t="s">
        <v>30</v>
      </c>
      <c r="L2197">
        <v>75000000</v>
      </c>
      <c r="M2197">
        <v>2005</v>
      </c>
      <c r="N2197">
        <v>6.3</v>
      </c>
      <c r="O2197">
        <v>53200012</v>
      </c>
    </row>
    <row r="2198" spans="1:15" x14ac:dyDescent="0.3">
      <c r="A2198" t="s">
        <v>3752</v>
      </c>
      <c r="B2198">
        <v>153</v>
      </c>
      <c r="C2198">
        <v>74</v>
      </c>
      <c r="D2198">
        <v>104354205</v>
      </c>
      <c r="E2198" t="s">
        <v>289</v>
      </c>
      <c r="F2198" t="s">
        <v>3072</v>
      </c>
      <c r="G2198" t="s">
        <v>5385</v>
      </c>
      <c r="H2198">
        <v>162331</v>
      </c>
      <c r="I2198">
        <v>332</v>
      </c>
      <c r="J2198" t="s">
        <v>29</v>
      </c>
      <c r="K2198" t="s">
        <v>30</v>
      </c>
      <c r="L2198">
        <v>55000000</v>
      </c>
      <c r="M2198">
        <v>2003</v>
      </c>
      <c r="N2198">
        <v>6.3</v>
      </c>
      <c r="O2198">
        <v>49354205</v>
      </c>
    </row>
    <row r="2199" spans="1:15" x14ac:dyDescent="0.3">
      <c r="A2199" t="s">
        <v>3014</v>
      </c>
      <c r="B2199">
        <v>247</v>
      </c>
      <c r="C2199">
        <v>101</v>
      </c>
      <c r="D2199">
        <v>98711404</v>
      </c>
      <c r="E2199" t="s">
        <v>4930</v>
      </c>
      <c r="F2199" t="s">
        <v>2512</v>
      </c>
      <c r="G2199" t="s">
        <v>5386</v>
      </c>
      <c r="H2199">
        <v>127571</v>
      </c>
      <c r="I2199">
        <v>207</v>
      </c>
      <c r="J2199" t="s">
        <v>29</v>
      </c>
      <c r="K2199" t="s">
        <v>30</v>
      </c>
      <c r="L2199">
        <v>55000000</v>
      </c>
      <c r="M2199">
        <v>2010</v>
      </c>
      <c r="N2199">
        <v>6.3</v>
      </c>
      <c r="O2199">
        <v>43711404</v>
      </c>
    </row>
    <row r="2200" spans="1:15" x14ac:dyDescent="0.3">
      <c r="A2200" t="s">
        <v>3276</v>
      </c>
      <c r="B2200">
        <v>141</v>
      </c>
      <c r="C2200">
        <v>97</v>
      </c>
      <c r="D2200">
        <v>107225164</v>
      </c>
      <c r="E2200" t="s">
        <v>5387</v>
      </c>
      <c r="F2200" t="s">
        <v>1299</v>
      </c>
      <c r="G2200" t="s">
        <v>5388</v>
      </c>
      <c r="H2200">
        <v>27130</v>
      </c>
      <c r="I2200">
        <v>126</v>
      </c>
      <c r="J2200" t="s">
        <v>29</v>
      </c>
      <c r="K2200" t="s">
        <v>30</v>
      </c>
      <c r="L2200">
        <v>73000000</v>
      </c>
      <c r="M2200">
        <v>2016</v>
      </c>
      <c r="N2200">
        <v>6.3</v>
      </c>
      <c r="O2200">
        <v>34225164</v>
      </c>
    </row>
    <row r="2201" spans="1:15" x14ac:dyDescent="0.3">
      <c r="A2201" t="s">
        <v>2596</v>
      </c>
      <c r="B2201">
        <v>234</v>
      </c>
      <c r="C2201">
        <v>100</v>
      </c>
      <c r="D2201">
        <v>63536011</v>
      </c>
      <c r="E2201" t="s">
        <v>699</v>
      </c>
      <c r="F2201" t="s">
        <v>1539</v>
      </c>
      <c r="G2201" t="s">
        <v>5389</v>
      </c>
      <c r="H2201">
        <v>34258</v>
      </c>
      <c r="I2201">
        <v>178</v>
      </c>
      <c r="J2201" t="s">
        <v>29</v>
      </c>
      <c r="K2201" t="s">
        <v>30</v>
      </c>
      <c r="L2201">
        <v>30000000</v>
      </c>
      <c r="M2201">
        <v>2012</v>
      </c>
      <c r="N2201">
        <v>6.3</v>
      </c>
      <c r="O2201">
        <v>33536011</v>
      </c>
    </row>
    <row r="2202" spans="1:15" x14ac:dyDescent="0.3">
      <c r="A2202" t="s">
        <v>2044</v>
      </c>
      <c r="B2202">
        <v>83</v>
      </c>
      <c r="C2202">
        <v>90</v>
      </c>
      <c r="D2202">
        <v>63826569</v>
      </c>
      <c r="E2202" t="s">
        <v>676</v>
      </c>
      <c r="F2202" t="s">
        <v>5390</v>
      </c>
      <c r="G2202" t="s">
        <v>5391</v>
      </c>
      <c r="H2202">
        <v>32416</v>
      </c>
      <c r="I2202">
        <v>138</v>
      </c>
      <c r="J2202" t="s">
        <v>29</v>
      </c>
      <c r="K2202" t="s">
        <v>30</v>
      </c>
      <c r="L2202">
        <v>35000000</v>
      </c>
      <c r="M2202">
        <v>1997</v>
      </c>
      <c r="N2202">
        <v>6.3</v>
      </c>
      <c r="O2202">
        <v>28826569</v>
      </c>
    </row>
    <row r="2203" spans="1:15" x14ac:dyDescent="0.3">
      <c r="A2203" t="s">
        <v>2249</v>
      </c>
      <c r="B2203">
        <v>121</v>
      </c>
      <c r="C2203">
        <v>126</v>
      </c>
      <c r="D2203">
        <v>62700000</v>
      </c>
      <c r="E2203" t="s">
        <v>86</v>
      </c>
      <c r="F2203" t="s">
        <v>3104</v>
      </c>
      <c r="G2203" t="s">
        <v>5392</v>
      </c>
      <c r="H2203">
        <v>69534</v>
      </c>
      <c r="I2203">
        <v>294</v>
      </c>
      <c r="J2203" t="s">
        <v>29</v>
      </c>
      <c r="K2203" t="s">
        <v>200</v>
      </c>
      <c r="L2203">
        <v>34000000</v>
      </c>
      <c r="M2203">
        <v>1979</v>
      </c>
      <c r="N2203">
        <v>6.3</v>
      </c>
      <c r="O2203">
        <v>28700000</v>
      </c>
    </row>
    <row r="2204" spans="1:15" x14ac:dyDescent="0.3">
      <c r="A2204" t="s">
        <v>3514</v>
      </c>
      <c r="B2204">
        <v>225</v>
      </c>
      <c r="C2204">
        <v>109</v>
      </c>
      <c r="D2204">
        <v>61280963</v>
      </c>
      <c r="E2204" t="s">
        <v>2263</v>
      </c>
      <c r="F2204" t="s">
        <v>5393</v>
      </c>
      <c r="G2204" t="s">
        <v>5394</v>
      </c>
      <c r="H2204">
        <v>79877</v>
      </c>
      <c r="I2204">
        <v>677</v>
      </c>
      <c r="J2204" t="s">
        <v>29</v>
      </c>
      <c r="K2204" t="s">
        <v>30</v>
      </c>
      <c r="L2204">
        <v>33000000</v>
      </c>
      <c r="M2204">
        <v>2000</v>
      </c>
      <c r="N2204">
        <v>6.3</v>
      </c>
      <c r="O2204">
        <v>28280963</v>
      </c>
    </row>
    <row r="2205" spans="1:15" x14ac:dyDescent="0.3">
      <c r="A2205" t="s">
        <v>3291</v>
      </c>
      <c r="B2205">
        <v>273</v>
      </c>
      <c r="C2205">
        <v>80</v>
      </c>
      <c r="D2205">
        <v>33583175</v>
      </c>
      <c r="E2205" t="s">
        <v>211</v>
      </c>
      <c r="F2205" t="s">
        <v>4488</v>
      </c>
      <c r="G2205" t="s">
        <v>5395</v>
      </c>
      <c r="H2205">
        <v>104089</v>
      </c>
      <c r="I2205">
        <v>319</v>
      </c>
      <c r="J2205" t="s">
        <v>29</v>
      </c>
      <c r="K2205" t="s">
        <v>30</v>
      </c>
      <c r="L2205">
        <v>10000000</v>
      </c>
      <c r="M2205">
        <v>2010</v>
      </c>
      <c r="N2205">
        <v>6.3</v>
      </c>
      <c r="O2205">
        <v>23583175</v>
      </c>
    </row>
    <row r="2206" spans="1:15" x14ac:dyDescent="0.3">
      <c r="A2206" t="s">
        <v>33</v>
      </c>
      <c r="B2206">
        <v>44</v>
      </c>
      <c r="C2206">
        <v>103</v>
      </c>
      <c r="D2206">
        <v>41382841</v>
      </c>
      <c r="E2206" t="s">
        <v>1585</v>
      </c>
      <c r="F2206" t="s">
        <v>1302</v>
      </c>
      <c r="G2206" t="s">
        <v>5396</v>
      </c>
      <c r="H2206">
        <v>27149</v>
      </c>
      <c r="I2206">
        <v>96</v>
      </c>
      <c r="J2206" t="s">
        <v>29</v>
      </c>
      <c r="K2206" t="s">
        <v>30</v>
      </c>
      <c r="L2206">
        <v>18000000</v>
      </c>
      <c r="M2206">
        <v>1986</v>
      </c>
      <c r="N2206">
        <v>6.3</v>
      </c>
      <c r="O2206">
        <v>23382841</v>
      </c>
    </row>
    <row r="2207" spans="1:15" x14ac:dyDescent="0.3">
      <c r="A2207" t="s">
        <v>2179</v>
      </c>
      <c r="B2207">
        <v>74</v>
      </c>
      <c r="C2207">
        <v>103</v>
      </c>
      <c r="D2207">
        <v>53133888</v>
      </c>
      <c r="E2207" t="s">
        <v>1081</v>
      </c>
      <c r="F2207" t="s">
        <v>1974</v>
      </c>
      <c r="G2207" t="s">
        <v>5397</v>
      </c>
      <c r="H2207">
        <v>50389</v>
      </c>
      <c r="I2207">
        <v>136</v>
      </c>
      <c r="J2207" t="s">
        <v>29</v>
      </c>
      <c r="K2207" t="s">
        <v>30</v>
      </c>
      <c r="L2207">
        <v>31000000</v>
      </c>
      <c r="M2207">
        <v>1990</v>
      </c>
      <c r="N2207">
        <v>6.3</v>
      </c>
      <c r="O2207">
        <v>22133888</v>
      </c>
    </row>
    <row r="2208" spans="1:15" x14ac:dyDescent="0.3">
      <c r="A2208" t="s">
        <v>3240</v>
      </c>
      <c r="B2208">
        <v>52</v>
      </c>
      <c r="C2208">
        <v>106</v>
      </c>
      <c r="D2208">
        <v>27457409</v>
      </c>
      <c r="E2208" t="s">
        <v>73</v>
      </c>
      <c r="F2208" t="s">
        <v>5398</v>
      </c>
      <c r="G2208" t="s">
        <v>5399</v>
      </c>
      <c r="H2208">
        <v>3198</v>
      </c>
      <c r="I2208">
        <v>43</v>
      </c>
      <c r="J2208" t="s">
        <v>29</v>
      </c>
      <c r="K2208" t="s">
        <v>30</v>
      </c>
      <c r="L2208">
        <v>6000000</v>
      </c>
      <c r="M2208">
        <v>2001</v>
      </c>
      <c r="N2208">
        <v>6.3</v>
      </c>
      <c r="O2208">
        <v>21457409</v>
      </c>
    </row>
    <row r="2209" spans="1:15" x14ac:dyDescent="0.3">
      <c r="A2209" t="s">
        <v>2556</v>
      </c>
      <c r="B2209">
        <v>108</v>
      </c>
      <c r="C2209">
        <v>131</v>
      </c>
      <c r="D2209">
        <v>50300000</v>
      </c>
      <c r="E2209" t="s">
        <v>715</v>
      </c>
      <c r="F2209" t="s">
        <v>4468</v>
      </c>
      <c r="G2209" t="s">
        <v>5400</v>
      </c>
      <c r="H2209">
        <v>68565</v>
      </c>
      <c r="I2209">
        <v>300</v>
      </c>
      <c r="J2209" t="s">
        <v>29</v>
      </c>
      <c r="K2209" t="s">
        <v>200</v>
      </c>
      <c r="L2209">
        <v>30000000</v>
      </c>
      <c r="M2209">
        <v>1985</v>
      </c>
      <c r="N2209">
        <v>6.3</v>
      </c>
      <c r="O2209">
        <v>20300000</v>
      </c>
    </row>
    <row r="2210" spans="1:15" x14ac:dyDescent="0.3">
      <c r="A2210" t="s">
        <v>4248</v>
      </c>
      <c r="B2210">
        <v>191</v>
      </c>
      <c r="C2210">
        <v>87</v>
      </c>
      <c r="D2210">
        <v>54132596</v>
      </c>
      <c r="E2210" t="s">
        <v>5401</v>
      </c>
      <c r="F2210" t="s">
        <v>2393</v>
      </c>
      <c r="G2210" t="s">
        <v>5402</v>
      </c>
      <c r="H2210">
        <v>53786</v>
      </c>
      <c r="I2210">
        <v>211</v>
      </c>
      <c r="J2210" t="s">
        <v>29</v>
      </c>
      <c r="K2210" t="s">
        <v>1119</v>
      </c>
      <c r="L2210">
        <v>34000000</v>
      </c>
      <c r="M2210">
        <v>2007</v>
      </c>
      <c r="N2210">
        <v>6.3</v>
      </c>
      <c r="O2210">
        <v>20132596</v>
      </c>
    </row>
    <row r="2211" spans="1:15" x14ac:dyDescent="0.3">
      <c r="A2211" t="s">
        <v>2787</v>
      </c>
      <c r="B2211">
        <v>263</v>
      </c>
      <c r="C2211">
        <v>119</v>
      </c>
      <c r="D2211">
        <v>129995817</v>
      </c>
      <c r="E2211" t="s">
        <v>471</v>
      </c>
      <c r="F2211" t="s">
        <v>351</v>
      </c>
      <c r="G2211" t="s">
        <v>5403</v>
      </c>
      <c r="H2211">
        <v>154621</v>
      </c>
      <c r="I2211">
        <v>258</v>
      </c>
      <c r="J2211" t="s">
        <v>29</v>
      </c>
      <c r="K2211" t="s">
        <v>30</v>
      </c>
      <c r="L2211">
        <v>110000000</v>
      </c>
      <c r="M2211">
        <v>2015</v>
      </c>
      <c r="N2211">
        <v>6.3</v>
      </c>
      <c r="O2211">
        <v>19995817</v>
      </c>
    </row>
    <row r="2212" spans="1:15" x14ac:dyDescent="0.3">
      <c r="A2212" t="s">
        <v>4432</v>
      </c>
      <c r="B2212">
        <v>85</v>
      </c>
      <c r="C2212">
        <v>106</v>
      </c>
      <c r="D2212">
        <v>40219708</v>
      </c>
      <c r="E2212" t="s">
        <v>459</v>
      </c>
      <c r="F2212" t="s">
        <v>106</v>
      </c>
      <c r="G2212" t="s">
        <v>5404</v>
      </c>
      <c r="H2212">
        <v>22649</v>
      </c>
      <c r="I2212">
        <v>131</v>
      </c>
      <c r="J2212" t="s">
        <v>29</v>
      </c>
      <c r="K2212" t="s">
        <v>30</v>
      </c>
      <c r="L2212">
        <v>21000000</v>
      </c>
      <c r="M2212">
        <v>2001</v>
      </c>
      <c r="N2212">
        <v>6.3</v>
      </c>
      <c r="O2212">
        <v>19219708</v>
      </c>
    </row>
    <row r="2213" spans="1:15" x14ac:dyDescent="0.3">
      <c r="A2213" t="s">
        <v>1254</v>
      </c>
      <c r="B2213">
        <v>122</v>
      </c>
      <c r="C2213">
        <v>107</v>
      </c>
      <c r="D2213">
        <v>36874745</v>
      </c>
      <c r="E2213" t="s">
        <v>5405</v>
      </c>
      <c r="F2213" t="s">
        <v>5406</v>
      </c>
      <c r="G2213" t="s">
        <v>5407</v>
      </c>
      <c r="H2213">
        <v>12276</v>
      </c>
      <c r="I2213">
        <v>117</v>
      </c>
      <c r="J2213" t="s">
        <v>29</v>
      </c>
      <c r="K2213" t="s">
        <v>30</v>
      </c>
      <c r="L2213">
        <v>20000000</v>
      </c>
      <c r="M2213">
        <v>2016</v>
      </c>
      <c r="N2213">
        <v>6.3</v>
      </c>
      <c r="O2213">
        <v>16874745</v>
      </c>
    </row>
    <row r="2214" spans="1:15" x14ac:dyDescent="0.3">
      <c r="A2214" t="s">
        <v>3295</v>
      </c>
      <c r="B2214">
        <v>161</v>
      </c>
      <c r="C2214">
        <v>90</v>
      </c>
      <c r="D2214">
        <v>35033759</v>
      </c>
      <c r="E2214" t="s">
        <v>1929</v>
      </c>
      <c r="F2214" t="s">
        <v>771</v>
      </c>
      <c r="G2214" t="s">
        <v>5408</v>
      </c>
      <c r="H2214">
        <v>55008</v>
      </c>
      <c r="I2214">
        <v>93</v>
      </c>
      <c r="J2214" t="s">
        <v>29</v>
      </c>
      <c r="K2214" t="s">
        <v>30</v>
      </c>
      <c r="L2214">
        <v>19000000</v>
      </c>
      <c r="M2214">
        <v>2011</v>
      </c>
      <c r="N2214">
        <v>6.3</v>
      </c>
      <c r="O2214">
        <v>16033759</v>
      </c>
    </row>
    <row r="2215" spans="1:15" x14ac:dyDescent="0.3">
      <c r="A2215" t="s">
        <v>3719</v>
      </c>
      <c r="B2215">
        <v>193</v>
      </c>
      <c r="C2215">
        <v>94</v>
      </c>
      <c r="D2215">
        <v>39687528</v>
      </c>
      <c r="E2215" t="s">
        <v>39</v>
      </c>
      <c r="F2215" t="s">
        <v>1379</v>
      </c>
      <c r="G2215" t="s">
        <v>5409</v>
      </c>
      <c r="H2215">
        <v>140780</v>
      </c>
      <c r="I2215">
        <v>376</v>
      </c>
      <c r="J2215" t="s">
        <v>29</v>
      </c>
      <c r="K2215" t="s">
        <v>241</v>
      </c>
      <c r="L2215">
        <v>24000000</v>
      </c>
      <c r="M2215">
        <v>2007</v>
      </c>
      <c r="N2215">
        <v>6.3</v>
      </c>
      <c r="O2215">
        <v>15687528</v>
      </c>
    </row>
    <row r="2216" spans="1:15" x14ac:dyDescent="0.3">
      <c r="A2216" t="s">
        <v>1350</v>
      </c>
      <c r="B2216">
        <v>333</v>
      </c>
      <c r="C2216">
        <v>105</v>
      </c>
      <c r="D2216">
        <v>35596227</v>
      </c>
      <c r="E2216" t="s">
        <v>208</v>
      </c>
      <c r="F2216" t="s">
        <v>5410</v>
      </c>
      <c r="G2216" t="s">
        <v>5411</v>
      </c>
      <c r="H2216">
        <v>79461</v>
      </c>
      <c r="I2216">
        <v>463</v>
      </c>
      <c r="J2216" t="s">
        <v>29</v>
      </c>
      <c r="K2216" t="s">
        <v>30</v>
      </c>
      <c r="L2216">
        <v>20000000</v>
      </c>
      <c r="M2216">
        <v>2010</v>
      </c>
      <c r="N2216">
        <v>6.3</v>
      </c>
      <c r="O2216">
        <v>15596227</v>
      </c>
    </row>
    <row r="2217" spans="1:15" x14ac:dyDescent="0.3">
      <c r="A2217" t="s">
        <v>3318</v>
      </c>
      <c r="B2217">
        <v>89</v>
      </c>
      <c r="C2217">
        <v>77</v>
      </c>
      <c r="D2217">
        <v>45542421</v>
      </c>
      <c r="E2217" t="s">
        <v>5412</v>
      </c>
      <c r="F2217" t="s">
        <v>5273</v>
      </c>
      <c r="G2217" t="s">
        <v>5413</v>
      </c>
      <c r="H2217">
        <v>13319</v>
      </c>
      <c r="I2217">
        <v>53</v>
      </c>
      <c r="J2217" t="s">
        <v>29</v>
      </c>
      <c r="K2217" t="s">
        <v>30</v>
      </c>
      <c r="L2217">
        <v>30000000</v>
      </c>
      <c r="M2217">
        <v>2000</v>
      </c>
      <c r="N2217">
        <v>6.3</v>
      </c>
      <c r="O2217">
        <v>15542421</v>
      </c>
    </row>
    <row r="2218" spans="1:15" x14ac:dyDescent="0.3">
      <c r="A2218" t="s">
        <v>1231</v>
      </c>
      <c r="B2218">
        <v>171</v>
      </c>
      <c r="C2218">
        <v>104</v>
      </c>
      <c r="D2218">
        <v>43097652</v>
      </c>
      <c r="E2218" t="s">
        <v>699</v>
      </c>
      <c r="F2218" t="s">
        <v>2648</v>
      </c>
      <c r="G2218" t="s">
        <v>5414</v>
      </c>
      <c r="H2218">
        <v>59068</v>
      </c>
      <c r="I2218">
        <v>128</v>
      </c>
      <c r="J2218" t="s">
        <v>29</v>
      </c>
      <c r="K2218" t="s">
        <v>30</v>
      </c>
      <c r="L2218">
        <v>28000000</v>
      </c>
      <c r="M2218">
        <v>2007</v>
      </c>
      <c r="N2218">
        <v>6.3</v>
      </c>
      <c r="O2218">
        <v>15097652</v>
      </c>
    </row>
    <row r="2219" spans="1:15" x14ac:dyDescent="0.3">
      <c r="A2219" t="s">
        <v>2988</v>
      </c>
      <c r="B2219">
        <v>133</v>
      </c>
      <c r="C2219">
        <v>104</v>
      </c>
      <c r="D2219">
        <v>74058698</v>
      </c>
      <c r="E2219" t="s">
        <v>208</v>
      </c>
      <c r="F2219" t="s">
        <v>27</v>
      </c>
      <c r="G2219" t="s">
        <v>5415</v>
      </c>
      <c r="H2219">
        <v>59232</v>
      </c>
      <c r="I2219">
        <v>317</v>
      </c>
      <c r="J2219" t="s">
        <v>29</v>
      </c>
      <c r="K2219" t="s">
        <v>30</v>
      </c>
      <c r="L2219">
        <v>60000000</v>
      </c>
      <c r="M2219">
        <v>2001</v>
      </c>
      <c r="N2219">
        <v>6.3</v>
      </c>
      <c r="O2219">
        <v>14058698</v>
      </c>
    </row>
    <row r="2220" spans="1:15" x14ac:dyDescent="0.3">
      <c r="A2220" t="s">
        <v>3509</v>
      </c>
      <c r="B2220">
        <v>196</v>
      </c>
      <c r="C2220">
        <v>116</v>
      </c>
      <c r="D2220">
        <v>54414716</v>
      </c>
      <c r="E2220" t="s">
        <v>338</v>
      </c>
      <c r="F2220" t="s">
        <v>150</v>
      </c>
      <c r="G2220" t="s">
        <v>5416</v>
      </c>
      <c r="H2220">
        <v>114294</v>
      </c>
      <c r="I2220">
        <v>187</v>
      </c>
      <c r="J2220" t="s">
        <v>29</v>
      </c>
      <c r="K2220" t="s">
        <v>30</v>
      </c>
      <c r="L2220">
        <v>42000000</v>
      </c>
      <c r="M2220">
        <v>2014</v>
      </c>
      <c r="N2220">
        <v>6.3</v>
      </c>
      <c r="O2220">
        <v>12414716</v>
      </c>
    </row>
    <row r="2221" spans="1:15" x14ac:dyDescent="0.3">
      <c r="A2221" t="s">
        <v>2176</v>
      </c>
      <c r="B2221">
        <v>163</v>
      </c>
      <c r="C2221">
        <v>87</v>
      </c>
      <c r="D2221">
        <v>43095600</v>
      </c>
      <c r="E2221" t="s">
        <v>1576</v>
      </c>
      <c r="F2221" t="s">
        <v>339</v>
      </c>
      <c r="G2221" t="s">
        <v>5417</v>
      </c>
      <c r="H2221">
        <v>156267</v>
      </c>
      <c r="I2221">
        <v>340</v>
      </c>
      <c r="J2221" t="s">
        <v>29</v>
      </c>
      <c r="K2221" t="s">
        <v>241</v>
      </c>
      <c r="L2221">
        <v>32000000</v>
      </c>
      <c r="M2221">
        <v>2005</v>
      </c>
      <c r="N2221">
        <v>6.3</v>
      </c>
      <c r="O2221">
        <v>11095600</v>
      </c>
    </row>
    <row r="2222" spans="1:15" x14ac:dyDescent="0.3">
      <c r="A2222" t="s">
        <v>3303</v>
      </c>
      <c r="B2222">
        <v>46</v>
      </c>
      <c r="C2222">
        <v>88</v>
      </c>
      <c r="D2222">
        <v>90443603</v>
      </c>
      <c r="E2222" t="s">
        <v>5418</v>
      </c>
      <c r="F2222" t="s">
        <v>520</v>
      </c>
      <c r="G2222" t="s">
        <v>5419</v>
      </c>
      <c r="H2222">
        <v>112167</v>
      </c>
      <c r="I2222">
        <v>123</v>
      </c>
      <c r="J2222" t="s">
        <v>29</v>
      </c>
      <c r="K2222" t="s">
        <v>30</v>
      </c>
      <c r="L2222">
        <v>80000000</v>
      </c>
      <c r="M2222">
        <v>1996</v>
      </c>
      <c r="N2222">
        <v>6.3</v>
      </c>
      <c r="O2222">
        <v>10443603</v>
      </c>
    </row>
    <row r="2223" spans="1:15" x14ac:dyDescent="0.3">
      <c r="A2223" t="s">
        <v>915</v>
      </c>
      <c r="B2223">
        <v>172</v>
      </c>
      <c r="C2223">
        <v>108</v>
      </c>
      <c r="D2223">
        <v>24984868</v>
      </c>
      <c r="E2223" t="s">
        <v>1576</v>
      </c>
      <c r="F2223" t="s">
        <v>4172</v>
      </c>
      <c r="G2223" t="s">
        <v>5420</v>
      </c>
      <c r="H2223">
        <v>50056</v>
      </c>
      <c r="I2223">
        <v>152</v>
      </c>
      <c r="J2223" t="s">
        <v>29</v>
      </c>
      <c r="K2223" t="s">
        <v>30</v>
      </c>
      <c r="L2223">
        <v>15000000</v>
      </c>
      <c r="M2223">
        <v>2014</v>
      </c>
      <c r="N2223">
        <v>6.3</v>
      </c>
      <c r="O2223">
        <v>9984868</v>
      </c>
    </row>
    <row r="2224" spans="1:15" x14ac:dyDescent="0.3">
      <c r="A2224" t="s">
        <v>4044</v>
      </c>
      <c r="B2224">
        <v>48</v>
      </c>
      <c r="C2224">
        <v>135</v>
      </c>
      <c r="D2224">
        <v>53854588</v>
      </c>
      <c r="E2224" t="s">
        <v>2063</v>
      </c>
      <c r="F2224" t="s">
        <v>5421</v>
      </c>
      <c r="G2224" t="s">
        <v>5422</v>
      </c>
      <c r="H2224">
        <v>37911</v>
      </c>
      <c r="I2224">
        <v>73</v>
      </c>
      <c r="J2224" t="s">
        <v>29</v>
      </c>
      <c r="K2224" t="s">
        <v>30</v>
      </c>
      <c r="L2224">
        <v>45000000</v>
      </c>
      <c r="M2224">
        <v>1996</v>
      </c>
      <c r="N2224">
        <v>6.3</v>
      </c>
      <c r="O2224">
        <v>8854588</v>
      </c>
    </row>
    <row r="2225" spans="1:15" x14ac:dyDescent="0.3">
      <c r="A2225" t="s">
        <v>4625</v>
      </c>
      <c r="B2225">
        <v>45</v>
      </c>
      <c r="C2225">
        <v>97</v>
      </c>
      <c r="D2225">
        <v>63408614</v>
      </c>
      <c r="E2225" t="s">
        <v>1562</v>
      </c>
      <c r="F2225" t="s">
        <v>503</v>
      </c>
      <c r="G2225" t="s">
        <v>5423</v>
      </c>
      <c r="H2225">
        <v>75365</v>
      </c>
      <c r="I2225">
        <v>149</v>
      </c>
      <c r="J2225" t="s">
        <v>29</v>
      </c>
      <c r="K2225" t="s">
        <v>30</v>
      </c>
      <c r="L2225">
        <v>55000000</v>
      </c>
      <c r="M2225">
        <v>1989</v>
      </c>
      <c r="N2225">
        <v>6.3</v>
      </c>
      <c r="O2225">
        <v>8408614</v>
      </c>
    </row>
    <row r="2226" spans="1:15" x14ac:dyDescent="0.3">
      <c r="A2226" t="s">
        <v>3669</v>
      </c>
      <c r="B2226">
        <v>113</v>
      </c>
      <c r="C2226">
        <v>116</v>
      </c>
      <c r="D2226">
        <v>102678089</v>
      </c>
      <c r="E2226" t="s">
        <v>269</v>
      </c>
      <c r="F2226" t="s">
        <v>5424</v>
      </c>
      <c r="G2226" t="s">
        <v>5425</v>
      </c>
      <c r="H2226">
        <v>42705</v>
      </c>
      <c r="I2226">
        <v>274</v>
      </c>
      <c r="J2226" t="s">
        <v>29</v>
      </c>
      <c r="K2226" t="s">
        <v>30</v>
      </c>
      <c r="L2226">
        <v>95000000</v>
      </c>
      <c r="M2226">
        <v>1999</v>
      </c>
      <c r="N2226">
        <v>6.3</v>
      </c>
      <c r="O2226">
        <v>7678089</v>
      </c>
    </row>
    <row r="2227" spans="1:15" x14ac:dyDescent="0.3">
      <c r="A2227" t="s">
        <v>3298</v>
      </c>
      <c r="B2227">
        <v>151</v>
      </c>
      <c r="C2227">
        <v>90</v>
      </c>
      <c r="D2227">
        <v>32553210</v>
      </c>
      <c r="E2227" t="s">
        <v>1669</v>
      </c>
      <c r="F2227" t="s">
        <v>5426</v>
      </c>
      <c r="G2227" t="s">
        <v>5427</v>
      </c>
      <c r="H2227">
        <v>88714</v>
      </c>
      <c r="I2227">
        <v>235</v>
      </c>
      <c r="J2227" t="s">
        <v>29</v>
      </c>
      <c r="K2227" t="s">
        <v>200</v>
      </c>
      <c r="L2227">
        <v>25000000</v>
      </c>
      <c r="M2227">
        <v>2007</v>
      </c>
      <c r="N2227">
        <v>6.3</v>
      </c>
      <c r="O2227">
        <v>7553210</v>
      </c>
    </row>
    <row r="2228" spans="1:15" x14ac:dyDescent="0.3">
      <c r="A2228" t="s">
        <v>3236</v>
      </c>
      <c r="B2228">
        <v>29</v>
      </c>
      <c r="C2228">
        <v>107</v>
      </c>
      <c r="D2228">
        <v>12200000</v>
      </c>
      <c r="E2228" t="s">
        <v>3741</v>
      </c>
      <c r="F2228" t="s">
        <v>534</v>
      </c>
      <c r="G2228" t="s">
        <v>5428</v>
      </c>
      <c r="H2228">
        <v>7973</v>
      </c>
      <c r="I2228">
        <v>65</v>
      </c>
      <c r="J2228" t="s">
        <v>29</v>
      </c>
      <c r="K2228" t="s">
        <v>30</v>
      </c>
      <c r="L2228">
        <v>5000000</v>
      </c>
      <c r="M2228">
        <v>1983</v>
      </c>
      <c r="N2228">
        <v>6.3</v>
      </c>
      <c r="O2228">
        <v>7200000</v>
      </c>
    </row>
    <row r="2229" spans="1:15" x14ac:dyDescent="0.3">
      <c r="A2229" t="s">
        <v>2688</v>
      </c>
      <c r="B2229">
        <v>216</v>
      </c>
      <c r="C2229">
        <v>94</v>
      </c>
      <c r="D2229">
        <v>50648679</v>
      </c>
      <c r="E2229" t="s">
        <v>4075</v>
      </c>
      <c r="F2229" t="s">
        <v>1308</v>
      </c>
      <c r="G2229" t="s">
        <v>5429</v>
      </c>
      <c r="H2229">
        <v>149549</v>
      </c>
      <c r="I2229">
        <v>348</v>
      </c>
      <c r="J2229" t="s">
        <v>29</v>
      </c>
      <c r="K2229" t="s">
        <v>241</v>
      </c>
      <c r="L2229">
        <v>45000000</v>
      </c>
      <c r="M2229">
        <v>2007</v>
      </c>
      <c r="N2229">
        <v>6.3</v>
      </c>
      <c r="O2229">
        <v>5648679</v>
      </c>
    </row>
    <row r="2230" spans="1:15" x14ac:dyDescent="0.3">
      <c r="A2230" t="s">
        <v>3005</v>
      </c>
      <c r="B2230">
        <v>135</v>
      </c>
      <c r="C2230">
        <v>117</v>
      </c>
      <c r="D2230">
        <v>20218921</v>
      </c>
      <c r="E2230" t="s">
        <v>220</v>
      </c>
      <c r="F2230" t="s">
        <v>5430</v>
      </c>
      <c r="G2230" t="s">
        <v>5431</v>
      </c>
      <c r="H2230">
        <v>14814</v>
      </c>
      <c r="I2230">
        <v>114</v>
      </c>
      <c r="J2230" t="s">
        <v>29</v>
      </c>
      <c r="K2230" t="s">
        <v>5432</v>
      </c>
      <c r="L2230">
        <v>15000000</v>
      </c>
      <c r="M2230">
        <v>2010</v>
      </c>
      <c r="N2230">
        <v>6.3</v>
      </c>
      <c r="O2230">
        <v>5218921</v>
      </c>
    </row>
    <row r="2231" spans="1:15" x14ac:dyDescent="0.3">
      <c r="A2231" t="s">
        <v>2414</v>
      </c>
      <c r="B2231">
        <v>113</v>
      </c>
      <c r="C2231">
        <v>113</v>
      </c>
      <c r="D2231">
        <v>54997476</v>
      </c>
      <c r="E2231" t="s">
        <v>140</v>
      </c>
      <c r="F2231" t="s">
        <v>2897</v>
      </c>
      <c r="G2231" t="s">
        <v>5433</v>
      </c>
      <c r="H2231">
        <v>40362</v>
      </c>
      <c r="I2231">
        <v>248</v>
      </c>
      <c r="J2231" t="s">
        <v>29</v>
      </c>
      <c r="K2231" t="s">
        <v>30</v>
      </c>
      <c r="L2231">
        <v>50000000</v>
      </c>
      <c r="M2231">
        <v>2001</v>
      </c>
      <c r="N2231">
        <v>6.3</v>
      </c>
      <c r="O2231">
        <v>4997476</v>
      </c>
    </row>
    <row r="2232" spans="1:15" x14ac:dyDescent="0.3">
      <c r="A2232" t="s">
        <v>1284</v>
      </c>
      <c r="B2232">
        <v>325</v>
      </c>
      <c r="C2232">
        <v>94</v>
      </c>
      <c r="D2232">
        <v>16300302</v>
      </c>
      <c r="E2232" t="s">
        <v>73</v>
      </c>
      <c r="F2232" t="s">
        <v>2217</v>
      </c>
      <c r="G2232" t="s">
        <v>5434</v>
      </c>
      <c r="H2232">
        <v>64682</v>
      </c>
      <c r="I2232">
        <v>203</v>
      </c>
      <c r="J2232" t="s">
        <v>29</v>
      </c>
      <c r="K2232" t="s">
        <v>30</v>
      </c>
      <c r="L2232">
        <v>12000000</v>
      </c>
      <c r="M2232">
        <v>2011</v>
      </c>
      <c r="N2232">
        <v>6.3</v>
      </c>
      <c r="O2232">
        <v>4300302</v>
      </c>
    </row>
    <row r="2233" spans="1:15" x14ac:dyDescent="0.3">
      <c r="A2233" t="s">
        <v>3005</v>
      </c>
      <c r="B2233">
        <v>98</v>
      </c>
      <c r="C2233">
        <v>104</v>
      </c>
      <c r="D2233">
        <v>23393765</v>
      </c>
      <c r="E2233" t="s">
        <v>588</v>
      </c>
      <c r="F2233" t="s">
        <v>2466</v>
      </c>
      <c r="G2233" t="s">
        <v>5435</v>
      </c>
      <c r="H2233">
        <v>31323</v>
      </c>
      <c r="I2233">
        <v>76</v>
      </c>
      <c r="J2233" t="s">
        <v>29</v>
      </c>
      <c r="K2233" t="s">
        <v>30</v>
      </c>
      <c r="L2233">
        <v>20000000</v>
      </c>
      <c r="M2233">
        <v>2014</v>
      </c>
      <c r="N2233">
        <v>6.3</v>
      </c>
      <c r="O2233">
        <v>3393765</v>
      </c>
    </row>
    <row r="2234" spans="1:15" x14ac:dyDescent="0.3">
      <c r="A2234" t="s">
        <v>4493</v>
      </c>
      <c r="B2234">
        <v>40</v>
      </c>
      <c r="C2234">
        <v>93</v>
      </c>
      <c r="D2234">
        <v>68208190</v>
      </c>
      <c r="E2234" t="s">
        <v>1562</v>
      </c>
      <c r="F2234" t="s">
        <v>3388</v>
      </c>
      <c r="G2234" t="s">
        <v>5436</v>
      </c>
      <c r="H2234">
        <v>60572</v>
      </c>
      <c r="I2234">
        <v>144</v>
      </c>
      <c r="J2234" t="s">
        <v>29</v>
      </c>
      <c r="K2234" t="s">
        <v>30</v>
      </c>
      <c r="L2234">
        <v>65000000</v>
      </c>
      <c r="M2234">
        <v>1999</v>
      </c>
      <c r="N2234">
        <v>6.3</v>
      </c>
      <c r="O2234">
        <v>3208190</v>
      </c>
    </row>
    <row r="2235" spans="1:15" x14ac:dyDescent="0.3">
      <c r="A2235" t="s">
        <v>3301</v>
      </c>
      <c r="B2235">
        <v>37</v>
      </c>
      <c r="C2235">
        <v>89</v>
      </c>
      <c r="D2235">
        <v>13903262</v>
      </c>
      <c r="E2235" t="s">
        <v>1941</v>
      </c>
      <c r="F2235" t="s">
        <v>5437</v>
      </c>
      <c r="G2235" t="s">
        <v>5438</v>
      </c>
      <c r="H2235">
        <v>14656</v>
      </c>
      <c r="I2235">
        <v>90</v>
      </c>
      <c r="J2235" t="s">
        <v>29</v>
      </c>
      <c r="K2235" t="s">
        <v>30</v>
      </c>
      <c r="L2235">
        <v>11000000</v>
      </c>
      <c r="M2235">
        <v>2001</v>
      </c>
      <c r="N2235">
        <v>6.3</v>
      </c>
      <c r="O2235">
        <v>2903262</v>
      </c>
    </row>
    <row r="2236" spans="1:15" x14ac:dyDescent="0.3">
      <c r="A2236" t="s">
        <v>3689</v>
      </c>
      <c r="B2236">
        <v>91</v>
      </c>
      <c r="C2236">
        <v>78</v>
      </c>
      <c r="D2236">
        <v>2882062</v>
      </c>
      <c r="E2236" t="s">
        <v>699</v>
      </c>
      <c r="F2236" t="s">
        <v>5439</v>
      </c>
      <c r="G2236" t="s">
        <v>5440</v>
      </c>
      <c r="H2236">
        <v>5178</v>
      </c>
      <c r="I2236">
        <v>101</v>
      </c>
      <c r="J2236" t="s">
        <v>29</v>
      </c>
      <c r="K2236" t="s">
        <v>30</v>
      </c>
      <c r="L2236">
        <v>150000</v>
      </c>
      <c r="M2236">
        <v>2000</v>
      </c>
      <c r="N2236">
        <v>6.3</v>
      </c>
      <c r="O2236">
        <v>2732062</v>
      </c>
    </row>
    <row r="2237" spans="1:15" x14ac:dyDescent="0.3">
      <c r="A2237" t="s">
        <v>3264</v>
      </c>
      <c r="B2237">
        <v>36</v>
      </c>
      <c r="C2237">
        <v>100</v>
      </c>
      <c r="D2237">
        <v>2808000</v>
      </c>
      <c r="E2237" t="s">
        <v>2441</v>
      </c>
      <c r="F2237" t="s">
        <v>5441</v>
      </c>
      <c r="G2237" t="s">
        <v>5442</v>
      </c>
      <c r="H2237">
        <v>4546</v>
      </c>
      <c r="I2237">
        <v>71</v>
      </c>
      <c r="J2237" t="s">
        <v>29</v>
      </c>
      <c r="K2237" t="s">
        <v>30</v>
      </c>
      <c r="L2237">
        <v>379000</v>
      </c>
      <c r="M2237">
        <v>1929</v>
      </c>
      <c r="N2237">
        <v>6.3</v>
      </c>
      <c r="O2237">
        <v>2429000</v>
      </c>
    </row>
    <row r="2238" spans="1:15" x14ac:dyDescent="0.3">
      <c r="A2238" t="s">
        <v>3208</v>
      </c>
      <c r="B2238">
        <v>91</v>
      </c>
      <c r="C2238">
        <v>138</v>
      </c>
      <c r="D2238">
        <v>10269307</v>
      </c>
      <c r="E2238" t="s">
        <v>1576</v>
      </c>
      <c r="F2238" t="s">
        <v>3944</v>
      </c>
      <c r="G2238" t="s">
        <v>5443</v>
      </c>
      <c r="H2238">
        <v>53251</v>
      </c>
      <c r="I2238">
        <v>188</v>
      </c>
      <c r="J2238" t="s">
        <v>29</v>
      </c>
      <c r="K2238" t="s">
        <v>30</v>
      </c>
      <c r="L2238">
        <v>8000000</v>
      </c>
      <c r="M2238">
        <v>2009</v>
      </c>
      <c r="N2238">
        <v>6.3</v>
      </c>
      <c r="O2238">
        <v>2269307</v>
      </c>
    </row>
    <row r="2239" spans="1:15" x14ac:dyDescent="0.3">
      <c r="A2239" t="s">
        <v>334</v>
      </c>
      <c r="B2239">
        <v>42</v>
      </c>
      <c r="C2239">
        <v>111</v>
      </c>
      <c r="D2239">
        <v>46815748</v>
      </c>
      <c r="E2239" t="s">
        <v>2374</v>
      </c>
      <c r="F2239" t="s">
        <v>1539</v>
      </c>
      <c r="G2239" t="s">
        <v>5444</v>
      </c>
      <c r="H2239">
        <v>32544</v>
      </c>
      <c r="I2239">
        <v>69</v>
      </c>
      <c r="J2239" t="s">
        <v>29</v>
      </c>
      <c r="K2239" t="s">
        <v>30</v>
      </c>
      <c r="L2239">
        <v>45000000</v>
      </c>
      <c r="M2239">
        <v>1994</v>
      </c>
      <c r="N2239">
        <v>6.3</v>
      </c>
      <c r="O2239">
        <v>1815748</v>
      </c>
    </row>
    <row r="2240" spans="1:15" x14ac:dyDescent="0.3">
      <c r="A2240" t="s">
        <v>2824</v>
      </c>
      <c r="B2240">
        <v>91</v>
      </c>
      <c r="C2240">
        <v>110</v>
      </c>
      <c r="D2240">
        <v>19179969</v>
      </c>
      <c r="E2240" t="s">
        <v>676</v>
      </c>
      <c r="F2240" t="s">
        <v>5445</v>
      </c>
      <c r="G2240" t="s">
        <v>5446</v>
      </c>
      <c r="H2240">
        <v>54710</v>
      </c>
      <c r="I2240">
        <v>177</v>
      </c>
      <c r="J2240" t="s">
        <v>29</v>
      </c>
      <c r="K2240" t="s">
        <v>30</v>
      </c>
      <c r="L2240">
        <v>17500000</v>
      </c>
      <c r="M2240">
        <v>2006</v>
      </c>
      <c r="N2240">
        <v>6.3</v>
      </c>
      <c r="O2240">
        <v>1679969</v>
      </c>
    </row>
    <row r="2241" spans="1:15" x14ac:dyDescent="0.3">
      <c r="A2241" t="s">
        <v>2286</v>
      </c>
      <c r="B2241">
        <v>156</v>
      </c>
      <c r="C2241">
        <v>110</v>
      </c>
      <c r="D2241">
        <v>25167270</v>
      </c>
      <c r="E2241" t="s">
        <v>305</v>
      </c>
      <c r="F2241" t="s">
        <v>27</v>
      </c>
      <c r="G2241" t="s">
        <v>5447</v>
      </c>
      <c r="H2241">
        <v>30119</v>
      </c>
      <c r="I2241">
        <v>263</v>
      </c>
      <c r="J2241" t="s">
        <v>29</v>
      </c>
      <c r="K2241" t="s">
        <v>227</v>
      </c>
      <c r="L2241">
        <v>24000000</v>
      </c>
      <c r="M2241">
        <v>2000</v>
      </c>
      <c r="N2241">
        <v>6.3</v>
      </c>
      <c r="O2241">
        <v>1167270</v>
      </c>
    </row>
    <row r="2242" spans="1:15" x14ac:dyDescent="0.3">
      <c r="A2242" t="s">
        <v>3127</v>
      </c>
      <c r="B2242">
        <v>223</v>
      </c>
      <c r="C2242">
        <v>91</v>
      </c>
      <c r="D2242">
        <v>7455447</v>
      </c>
      <c r="E2242" t="s">
        <v>699</v>
      </c>
      <c r="F2242" t="s">
        <v>5448</v>
      </c>
      <c r="G2242" t="s">
        <v>5449</v>
      </c>
      <c r="H2242">
        <v>29967</v>
      </c>
      <c r="I2242">
        <v>126</v>
      </c>
      <c r="J2242" t="s">
        <v>29</v>
      </c>
      <c r="K2242" t="s">
        <v>30</v>
      </c>
      <c r="L2242">
        <v>7000000</v>
      </c>
      <c r="M2242">
        <v>2010</v>
      </c>
      <c r="N2242">
        <v>6.3</v>
      </c>
      <c r="O2242">
        <v>455447</v>
      </c>
    </row>
    <row r="2243" spans="1:15" x14ac:dyDescent="0.3">
      <c r="A2243" t="s">
        <v>3272</v>
      </c>
      <c r="B2243">
        <v>113</v>
      </c>
      <c r="C2243">
        <v>98</v>
      </c>
      <c r="D2243">
        <v>389804</v>
      </c>
      <c r="E2243" t="s">
        <v>699</v>
      </c>
      <c r="F2243" t="s">
        <v>3272</v>
      </c>
      <c r="G2243" t="s">
        <v>5450</v>
      </c>
      <c r="H2243">
        <v>11816</v>
      </c>
      <c r="I2243">
        <v>35</v>
      </c>
      <c r="J2243" t="s">
        <v>29</v>
      </c>
      <c r="K2243" t="s">
        <v>30</v>
      </c>
      <c r="L2243">
        <v>65000</v>
      </c>
      <c r="M2243">
        <v>2010</v>
      </c>
      <c r="N2243">
        <v>6.3</v>
      </c>
      <c r="O2243">
        <v>324804</v>
      </c>
    </row>
    <row r="2244" spans="1:15" x14ac:dyDescent="0.3">
      <c r="A2244" t="s">
        <v>3274</v>
      </c>
      <c r="B2244">
        <v>77</v>
      </c>
      <c r="C2244">
        <v>98</v>
      </c>
      <c r="D2244">
        <v>1943649</v>
      </c>
      <c r="E2244" t="s">
        <v>4570</v>
      </c>
      <c r="F2244" t="s">
        <v>5451</v>
      </c>
      <c r="G2244" t="s">
        <v>5452</v>
      </c>
      <c r="H2244">
        <v>8697</v>
      </c>
      <c r="I2244">
        <v>122</v>
      </c>
      <c r="J2244" t="s">
        <v>29</v>
      </c>
      <c r="K2244" t="s">
        <v>30</v>
      </c>
      <c r="L2244">
        <v>1700000</v>
      </c>
      <c r="M2244">
        <v>1999</v>
      </c>
      <c r="N2244">
        <v>6.3</v>
      </c>
      <c r="O2244">
        <v>243649</v>
      </c>
    </row>
    <row r="2245" spans="1:15" x14ac:dyDescent="0.3">
      <c r="A2245" t="s">
        <v>3234</v>
      </c>
      <c r="B2245">
        <v>152</v>
      </c>
      <c r="C2245">
        <v>109</v>
      </c>
      <c r="D2245">
        <v>19976073</v>
      </c>
      <c r="E2245" t="s">
        <v>39</v>
      </c>
      <c r="F2245" t="s">
        <v>4928</v>
      </c>
      <c r="G2245" t="s">
        <v>5453</v>
      </c>
      <c r="H2245">
        <v>65979</v>
      </c>
      <c r="I2245">
        <v>220</v>
      </c>
      <c r="J2245" t="s">
        <v>29</v>
      </c>
      <c r="K2245" t="s">
        <v>30</v>
      </c>
      <c r="L2245">
        <v>20000000</v>
      </c>
      <c r="M2245">
        <v>2005</v>
      </c>
      <c r="N2245">
        <v>6.3</v>
      </c>
      <c r="O2245">
        <v>-23927</v>
      </c>
    </row>
    <row r="2246" spans="1:15" x14ac:dyDescent="0.3">
      <c r="A2246" t="s">
        <v>1443</v>
      </c>
      <c r="B2246">
        <v>100</v>
      </c>
      <c r="C2246">
        <v>100</v>
      </c>
      <c r="D2246">
        <v>9801782</v>
      </c>
      <c r="E2246" t="s">
        <v>2312</v>
      </c>
      <c r="F2246" t="s">
        <v>802</v>
      </c>
      <c r="G2246" t="s">
        <v>5454</v>
      </c>
      <c r="H2246">
        <v>39331</v>
      </c>
      <c r="I2246">
        <v>481</v>
      </c>
      <c r="J2246" t="s">
        <v>29</v>
      </c>
      <c r="K2246" t="s">
        <v>30</v>
      </c>
      <c r="L2246">
        <v>10000000</v>
      </c>
      <c r="M2246">
        <v>1998</v>
      </c>
      <c r="N2246">
        <v>6.3</v>
      </c>
      <c r="O2246">
        <v>-198218</v>
      </c>
    </row>
    <row r="2247" spans="1:15" x14ac:dyDescent="0.3">
      <c r="A2247" t="s">
        <v>539</v>
      </c>
      <c r="B2247">
        <v>275</v>
      </c>
      <c r="C2247">
        <v>112</v>
      </c>
      <c r="D2247">
        <v>16684352</v>
      </c>
      <c r="E2247" t="s">
        <v>289</v>
      </c>
      <c r="F2247" t="s">
        <v>5455</v>
      </c>
      <c r="G2247" t="s">
        <v>5456</v>
      </c>
      <c r="H2247">
        <v>67893</v>
      </c>
      <c r="I2247">
        <v>163</v>
      </c>
      <c r="J2247" t="s">
        <v>29</v>
      </c>
      <c r="K2247" t="s">
        <v>30</v>
      </c>
      <c r="L2247">
        <v>17000000</v>
      </c>
      <c r="M2247">
        <v>2012</v>
      </c>
      <c r="N2247">
        <v>6.3</v>
      </c>
      <c r="O2247">
        <v>-315648</v>
      </c>
    </row>
    <row r="2248" spans="1:15" x14ac:dyDescent="0.3">
      <c r="A2248" t="s">
        <v>2536</v>
      </c>
      <c r="B2248">
        <v>114</v>
      </c>
      <c r="C2248">
        <v>115</v>
      </c>
      <c r="D2248">
        <v>41543207</v>
      </c>
      <c r="E2248" t="s">
        <v>140</v>
      </c>
      <c r="F2248" t="s">
        <v>27</v>
      </c>
      <c r="G2248" t="s">
        <v>5457</v>
      </c>
      <c r="H2248">
        <v>30077</v>
      </c>
      <c r="I2248">
        <v>175</v>
      </c>
      <c r="J2248" t="s">
        <v>29</v>
      </c>
      <c r="K2248" t="s">
        <v>30</v>
      </c>
      <c r="L2248">
        <v>42000000</v>
      </c>
      <c r="M2248">
        <v>2002</v>
      </c>
      <c r="N2248">
        <v>6.3</v>
      </c>
      <c r="O2248">
        <v>-456793</v>
      </c>
    </row>
    <row r="2249" spans="1:15" x14ac:dyDescent="0.3">
      <c r="A2249" t="s">
        <v>3283</v>
      </c>
      <c r="B2249">
        <v>255</v>
      </c>
      <c r="C2249">
        <v>95</v>
      </c>
      <c r="D2249">
        <v>26297</v>
      </c>
      <c r="E2249" t="s">
        <v>4463</v>
      </c>
      <c r="F2249" t="s">
        <v>2526</v>
      </c>
      <c r="G2249" t="s">
        <v>5458</v>
      </c>
      <c r="H2249">
        <v>25750</v>
      </c>
      <c r="I2249">
        <v>209</v>
      </c>
      <c r="J2249" t="s">
        <v>29</v>
      </c>
      <c r="K2249" t="s">
        <v>200</v>
      </c>
      <c r="L2249">
        <v>500000</v>
      </c>
      <c r="M2249">
        <v>2011</v>
      </c>
      <c r="N2249">
        <v>6.3</v>
      </c>
      <c r="O2249">
        <v>-473703</v>
      </c>
    </row>
    <row r="2250" spans="1:15" x14ac:dyDescent="0.3">
      <c r="A2250" t="s">
        <v>3231</v>
      </c>
      <c r="B2250">
        <v>19</v>
      </c>
      <c r="C2250">
        <v>110</v>
      </c>
      <c r="D2250">
        <v>2848578</v>
      </c>
      <c r="E2250" t="s">
        <v>228</v>
      </c>
      <c r="F2250" t="s">
        <v>5459</v>
      </c>
      <c r="G2250" t="s">
        <v>5460</v>
      </c>
      <c r="H2250">
        <v>3942</v>
      </c>
      <c r="I2250">
        <v>65</v>
      </c>
      <c r="J2250" t="s">
        <v>29</v>
      </c>
      <c r="K2250" t="s">
        <v>30</v>
      </c>
      <c r="L2250">
        <v>3500000</v>
      </c>
      <c r="M2250">
        <v>2010</v>
      </c>
      <c r="N2250">
        <v>6.3</v>
      </c>
      <c r="O2250">
        <v>-651422</v>
      </c>
    </row>
    <row r="2251" spans="1:15" x14ac:dyDescent="0.3">
      <c r="A2251" t="s">
        <v>3310</v>
      </c>
      <c r="B2251">
        <v>51</v>
      </c>
      <c r="C2251">
        <v>85</v>
      </c>
      <c r="D2251">
        <v>265107</v>
      </c>
      <c r="E2251" t="s">
        <v>5461</v>
      </c>
      <c r="F2251" t="s">
        <v>5462</v>
      </c>
      <c r="G2251" t="s">
        <v>5463</v>
      </c>
      <c r="H2251">
        <v>4617</v>
      </c>
      <c r="I2251">
        <v>93</v>
      </c>
      <c r="J2251" t="s">
        <v>29</v>
      </c>
      <c r="K2251" t="s">
        <v>581</v>
      </c>
      <c r="L2251">
        <v>1500000</v>
      </c>
      <c r="M2251">
        <v>2000</v>
      </c>
      <c r="N2251">
        <v>6.3</v>
      </c>
      <c r="O2251">
        <v>-1234893</v>
      </c>
    </row>
    <row r="2252" spans="1:15" x14ac:dyDescent="0.3">
      <c r="A2252" t="s">
        <v>3315</v>
      </c>
      <c r="B2252">
        <v>100</v>
      </c>
      <c r="C2252">
        <v>84</v>
      </c>
      <c r="D2252">
        <v>173066</v>
      </c>
      <c r="E2252" t="s">
        <v>1699</v>
      </c>
      <c r="F2252" t="s">
        <v>1082</v>
      </c>
      <c r="G2252" t="s">
        <v>5464</v>
      </c>
      <c r="H2252">
        <v>21379</v>
      </c>
      <c r="I2252">
        <v>88</v>
      </c>
      <c r="J2252" t="s">
        <v>29</v>
      </c>
      <c r="K2252" t="s">
        <v>30</v>
      </c>
      <c r="L2252">
        <v>1500000</v>
      </c>
      <c r="M2252">
        <v>2007</v>
      </c>
      <c r="N2252">
        <v>6.3</v>
      </c>
      <c r="O2252">
        <v>-1326934</v>
      </c>
    </row>
    <row r="2253" spans="1:15" x14ac:dyDescent="0.3">
      <c r="A2253" t="s">
        <v>3249</v>
      </c>
      <c r="B2253">
        <v>225</v>
      </c>
      <c r="C2253">
        <v>105</v>
      </c>
      <c r="D2253">
        <v>92401</v>
      </c>
      <c r="E2253" t="s">
        <v>840</v>
      </c>
      <c r="F2253" t="s">
        <v>5465</v>
      </c>
      <c r="G2253" t="s">
        <v>5466</v>
      </c>
      <c r="H2253">
        <v>56402</v>
      </c>
      <c r="I2253">
        <v>209</v>
      </c>
      <c r="J2253" t="s">
        <v>29</v>
      </c>
      <c r="K2253" t="s">
        <v>30</v>
      </c>
      <c r="L2253">
        <v>2000000</v>
      </c>
      <c r="M2253">
        <v>2010</v>
      </c>
      <c r="N2253">
        <v>6.3</v>
      </c>
      <c r="O2253">
        <v>-1907599</v>
      </c>
    </row>
    <row r="2254" spans="1:15" x14ac:dyDescent="0.3">
      <c r="A2254" t="s">
        <v>2294</v>
      </c>
      <c r="B2254">
        <v>113</v>
      </c>
      <c r="C2254">
        <v>104</v>
      </c>
      <c r="D2254">
        <v>10996440</v>
      </c>
      <c r="E2254" t="s">
        <v>144</v>
      </c>
      <c r="F2254" t="s">
        <v>221</v>
      </c>
      <c r="G2254" t="s">
        <v>5467</v>
      </c>
      <c r="H2254">
        <v>19707</v>
      </c>
      <c r="I2254">
        <v>128</v>
      </c>
      <c r="J2254" t="s">
        <v>29</v>
      </c>
      <c r="K2254" t="s">
        <v>30</v>
      </c>
      <c r="L2254">
        <v>13000000</v>
      </c>
      <c r="M2254">
        <v>2006</v>
      </c>
      <c r="N2254">
        <v>6.3</v>
      </c>
      <c r="O2254">
        <v>-2003560</v>
      </c>
    </row>
    <row r="2255" spans="1:15" x14ac:dyDescent="0.3">
      <c r="A2255" t="s">
        <v>2009</v>
      </c>
      <c r="B2255">
        <v>270</v>
      </c>
      <c r="C2255">
        <v>97</v>
      </c>
      <c r="D2255">
        <v>7574066</v>
      </c>
      <c r="E2255" t="s">
        <v>73</v>
      </c>
      <c r="F2255" t="s">
        <v>761</v>
      </c>
      <c r="G2255" t="s">
        <v>5468</v>
      </c>
      <c r="H2255">
        <v>30325</v>
      </c>
      <c r="I2255">
        <v>96</v>
      </c>
      <c r="J2255" t="s">
        <v>29</v>
      </c>
      <c r="K2255" t="s">
        <v>30</v>
      </c>
      <c r="L2255">
        <v>10000000</v>
      </c>
      <c r="M2255">
        <v>2014</v>
      </c>
      <c r="N2255">
        <v>6.3</v>
      </c>
      <c r="O2255">
        <v>-2425934</v>
      </c>
    </row>
    <row r="2256" spans="1:15" x14ac:dyDescent="0.3">
      <c r="A2256" t="s">
        <v>3259</v>
      </c>
      <c r="B2256">
        <v>119</v>
      </c>
      <c r="C2256">
        <v>103</v>
      </c>
      <c r="D2256">
        <v>22466994</v>
      </c>
      <c r="E2256" t="s">
        <v>1576</v>
      </c>
      <c r="F2256" t="s">
        <v>339</v>
      </c>
      <c r="G2256" t="s">
        <v>5469</v>
      </c>
      <c r="H2256">
        <v>72673</v>
      </c>
      <c r="I2256">
        <v>166</v>
      </c>
      <c r="J2256" t="s">
        <v>29</v>
      </c>
      <c r="K2256" t="s">
        <v>30</v>
      </c>
      <c r="L2256">
        <v>25000000</v>
      </c>
      <c r="M2256">
        <v>2007</v>
      </c>
      <c r="N2256">
        <v>6.3</v>
      </c>
      <c r="O2256">
        <v>-2533006</v>
      </c>
    </row>
    <row r="2257" spans="1:15" x14ac:dyDescent="0.3">
      <c r="A2257" t="s">
        <v>4593</v>
      </c>
      <c r="B2257">
        <v>33</v>
      </c>
      <c r="C2257">
        <v>86</v>
      </c>
      <c r="D2257">
        <v>185577</v>
      </c>
      <c r="E2257" t="s">
        <v>676</v>
      </c>
      <c r="F2257" t="s">
        <v>2321</v>
      </c>
      <c r="G2257" t="s">
        <v>5470</v>
      </c>
      <c r="H2257">
        <v>2133</v>
      </c>
      <c r="I2257">
        <v>31</v>
      </c>
      <c r="J2257" t="s">
        <v>29</v>
      </c>
      <c r="K2257" t="s">
        <v>200</v>
      </c>
      <c r="L2257">
        <v>4000000</v>
      </c>
      <c r="M2257">
        <v>1999</v>
      </c>
      <c r="N2257">
        <v>6.3</v>
      </c>
      <c r="O2257">
        <v>-3814423</v>
      </c>
    </row>
    <row r="2258" spans="1:15" x14ac:dyDescent="0.3">
      <c r="A2258" t="s">
        <v>2721</v>
      </c>
      <c r="B2258">
        <v>39</v>
      </c>
      <c r="C2258">
        <v>98</v>
      </c>
      <c r="D2258">
        <v>296665</v>
      </c>
      <c r="E2258" t="s">
        <v>2216</v>
      </c>
      <c r="F2258" t="s">
        <v>1670</v>
      </c>
      <c r="G2258" t="s">
        <v>5471</v>
      </c>
      <c r="H2258">
        <v>12675</v>
      </c>
      <c r="I2258">
        <v>158</v>
      </c>
      <c r="J2258" t="s">
        <v>29</v>
      </c>
      <c r="K2258" t="s">
        <v>30</v>
      </c>
      <c r="L2258">
        <v>5000000</v>
      </c>
      <c r="M2258">
        <v>2003</v>
      </c>
      <c r="N2258">
        <v>6.3</v>
      </c>
      <c r="O2258">
        <v>-4703335</v>
      </c>
    </row>
    <row r="2259" spans="1:15" x14ac:dyDescent="0.3">
      <c r="A2259" t="s">
        <v>4267</v>
      </c>
      <c r="B2259">
        <v>72</v>
      </c>
      <c r="C2259">
        <v>108</v>
      </c>
      <c r="D2259">
        <v>11702090</v>
      </c>
      <c r="E2259" t="s">
        <v>289</v>
      </c>
      <c r="F2259" t="s">
        <v>5472</v>
      </c>
      <c r="G2259" t="s">
        <v>5473</v>
      </c>
      <c r="H2259">
        <v>37700</v>
      </c>
      <c r="I2259">
        <v>50</v>
      </c>
      <c r="J2259" t="s">
        <v>29</v>
      </c>
      <c r="K2259" t="s">
        <v>30</v>
      </c>
      <c r="L2259">
        <v>16500000</v>
      </c>
      <c r="M2259">
        <v>2007</v>
      </c>
      <c r="N2259">
        <v>6.3</v>
      </c>
      <c r="O2259">
        <v>-4797910</v>
      </c>
    </row>
    <row r="2260" spans="1:15" x14ac:dyDescent="0.3">
      <c r="A2260" t="s">
        <v>3267</v>
      </c>
      <c r="B2260">
        <v>25</v>
      </c>
      <c r="C2260">
        <v>100</v>
      </c>
      <c r="D2260">
        <v>2148212</v>
      </c>
      <c r="E2260" t="s">
        <v>228</v>
      </c>
      <c r="F2260" t="s">
        <v>5474</v>
      </c>
      <c r="G2260" t="s">
        <v>5475</v>
      </c>
      <c r="H2260">
        <v>781</v>
      </c>
      <c r="I2260">
        <v>20</v>
      </c>
      <c r="J2260" t="s">
        <v>29</v>
      </c>
      <c r="K2260" t="s">
        <v>30</v>
      </c>
      <c r="L2260">
        <v>7000000</v>
      </c>
      <c r="M2260">
        <v>1999</v>
      </c>
      <c r="N2260">
        <v>6.3</v>
      </c>
      <c r="O2260">
        <v>-4851788</v>
      </c>
    </row>
    <row r="2261" spans="1:15" x14ac:dyDescent="0.3">
      <c r="A2261" t="s">
        <v>1566</v>
      </c>
      <c r="B2261">
        <v>76</v>
      </c>
      <c r="C2261">
        <v>135</v>
      </c>
      <c r="D2261">
        <v>49994804</v>
      </c>
      <c r="E2261" t="s">
        <v>5476</v>
      </c>
      <c r="F2261" t="s">
        <v>5477</v>
      </c>
      <c r="G2261" t="s">
        <v>5478</v>
      </c>
      <c r="H2261">
        <v>29205</v>
      </c>
      <c r="I2261">
        <v>194</v>
      </c>
      <c r="J2261" t="s">
        <v>29</v>
      </c>
      <c r="K2261" t="s">
        <v>30</v>
      </c>
      <c r="L2261">
        <v>55000000</v>
      </c>
      <c r="M2261">
        <v>1996</v>
      </c>
      <c r="N2261">
        <v>6.3</v>
      </c>
      <c r="O2261">
        <v>-5005196</v>
      </c>
    </row>
    <row r="2262" spans="1:15" x14ac:dyDescent="0.3">
      <c r="A2262" t="s">
        <v>3511</v>
      </c>
      <c r="B2262">
        <v>83</v>
      </c>
      <c r="C2262">
        <v>124</v>
      </c>
      <c r="D2262">
        <v>54910560</v>
      </c>
      <c r="E2262" t="s">
        <v>2374</v>
      </c>
      <c r="F2262" t="s">
        <v>221</v>
      </c>
      <c r="G2262" t="s">
        <v>5479</v>
      </c>
      <c r="H2262">
        <v>88225</v>
      </c>
      <c r="I2262">
        <v>227</v>
      </c>
      <c r="J2262" t="s">
        <v>29</v>
      </c>
      <c r="K2262" t="s">
        <v>30</v>
      </c>
      <c r="L2262">
        <v>60000000</v>
      </c>
      <c r="M2262">
        <v>1997</v>
      </c>
      <c r="N2262">
        <v>6.3</v>
      </c>
      <c r="O2262">
        <v>-5089440</v>
      </c>
    </row>
    <row r="2263" spans="1:15" x14ac:dyDescent="0.3">
      <c r="A2263" t="s">
        <v>1000</v>
      </c>
      <c r="B2263">
        <v>301</v>
      </c>
      <c r="C2263">
        <v>97</v>
      </c>
      <c r="D2263">
        <v>1768416</v>
      </c>
      <c r="E2263" t="s">
        <v>73</v>
      </c>
      <c r="F2263" t="s">
        <v>5480</v>
      </c>
      <c r="G2263" t="s">
        <v>5481</v>
      </c>
      <c r="H2263">
        <v>35848</v>
      </c>
      <c r="I2263">
        <v>198</v>
      </c>
      <c r="J2263" t="s">
        <v>29</v>
      </c>
      <c r="K2263" t="s">
        <v>30</v>
      </c>
      <c r="L2263">
        <v>7000000</v>
      </c>
      <c r="M2263">
        <v>2010</v>
      </c>
      <c r="N2263">
        <v>6.3</v>
      </c>
      <c r="O2263">
        <v>-5231584</v>
      </c>
    </row>
    <row r="2264" spans="1:15" x14ac:dyDescent="0.3">
      <c r="A2264" t="s">
        <v>2103</v>
      </c>
      <c r="B2264">
        <v>196</v>
      </c>
      <c r="C2264">
        <v>119</v>
      </c>
      <c r="D2264">
        <v>53789313</v>
      </c>
      <c r="E2264" t="s">
        <v>1235</v>
      </c>
      <c r="F2264" t="s">
        <v>5482</v>
      </c>
      <c r="G2264" t="s">
        <v>5483</v>
      </c>
      <c r="H2264">
        <v>89816</v>
      </c>
      <c r="I2264">
        <v>347</v>
      </c>
      <c r="J2264" t="s">
        <v>29</v>
      </c>
      <c r="K2264" t="s">
        <v>30</v>
      </c>
      <c r="L2264">
        <v>60000000</v>
      </c>
      <c r="M2264">
        <v>2003</v>
      </c>
      <c r="N2264">
        <v>6.3</v>
      </c>
      <c r="O2264">
        <v>-6210687</v>
      </c>
    </row>
    <row r="2265" spans="1:15" x14ac:dyDescent="0.3">
      <c r="A2265" t="s">
        <v>3305</v>
      </c>
      <c r="B2265">
        <v>33</v>
      </c>
      <c r="C2265">
        <v>88</v>
      </c>
      <c r="D2265">
        <v>110029</v>
      </c>
      <c r="E2265" t="s">
        <v>5484</v>
      </c>
      <c r="F2265" t="s">
        <v>5485</v>
      </c>
      <c r="G2265" t="s">
        <v>5486</v>
      </c>
      <c r="H2265">
        <v>1388</v>
      </c>
      <c r="I2265">
        <v>31</v>
      </c>
      <c r="J2265" t="s">
        <v>29</v>
      </c>
      <c r="K2265" t="s">
        <v>581</v>
      </c>
      <c r="L2265">
        <v>6500000</v>
      </c>
      <c r="M2265">
        <v>2009</v>
      </c>
      <c r="N2265">
        <v>6.3</v>
      </c>
      <c r="O2265">
        <v>-6389971</v>
      </c>
    </row>
    <row r="2266" spans="1:15" x14ac:dyDescent="0.3">
      <c r="A2266" t="s">
        <v>1360</v>
      </c>
      <c r="B2266">
        <v>144</v>
      </c>
      <c r="C2266">
        <v>86</v>
      </c>
      <c r="D2266">
        <v>5542025</v>
      </c>
      <c r="E2266" t="s">
        <v>676</v>
      </c>
      <c r="F2266" t="s">
        <v>1777</v>
      </c>
      <c r="G2266" t="s">
        <v>5487</v>
      </c>
      <c r="H2266">
        <v>12197</v>
      </c>
      <c r="I2266">
        <v>150</v>
      </c>
      <c r="J2266" t="s">
        <v>29</v>
      </c>
      <c r="K2266" t="s">
        <v>30</v>
      </c>
      <c r="L2266">
        <v>12000000</v>
      </c>
      <c r="M2266">
        <v>2006</v>
      </c>
      <c r="N2266">
        <v>6.3</v>
      </c>
      <c r="O2266">
        <v>-6457975</v>
      </c>
    </row>
    <row r="2267" spans="1:15" x14ac:dyDescent="0.3">
      <c r="A2267" t="s">
        <v>3219</v>
      </c>
      <c r="B2267">
        <v>36</v>
      </c>
      <c r="C2267">
        <v>123</v>
      </c>
      <c r="D2267">
        <v>13391174</v>
      </c>
      <c r="E2267" t="s">
        <v>60</v>
      </c>
      <c r="F2267" t="s">
        <v>5488</v>
      </c>
      <c r="G2267" t="s">
        <v>5489</v>
      </c>
      <c r="H2267">
        <v>5796</v>
      </c>
      <c r="I2267">
        <v>177</v>
      </c>
      <c r="J2267" t="s">
        <v>29</v>
      </c>
      <c r="K2267" t="s">
        <v>30</v>
      </c>
      <c r="L2267">
        <v>20000000</v>
      </c>
      <c r="M2267">
        <v>2006</v>
      </c>
      <c r="N2267">
        <v>6.3</v>
      </c>
      <c r="O2267">
        <v>-6608826</v>
      </c>
    </row>
    <row r="2268" spans="1:15" x14ac:dyDescent="0.3">
      <c r="A2268" t="s">
        <v>539</v>
      </c>
      <c r="B2268">
        <v>114</v>
      </c>
      <c r="C2268">
        <v>113</v>
      </c>
      <c r="D2268">
        <v>5032496</v>
      </c>
      <c r="E2268" t="s">
        <v>73</v>
      </c>
      <c r="F2268" t="s">
        <v>5490</v>
      </c>
      <c r="G2268" t="s">
        <v>5491</v>
      </c>
      <c r="H2268">
        <v>20576</v>
      </c>
      <c r="I2268">
        <v>161</v>
      </c>
      <c r="J2268" t="s">
        <v>29</v>
      </c>
      <c r="K2268" t="s">
        <v>30</v>
      </c>
      <c r="L2268">
        <v>12000000</v>
      </c>
      <c r="M2268">
        <v>1998</v>
      </c>
      <c r="N2268">
        <v>6.3</v>
      </c>
      <c r="O2268">
        <v>-6967504</v>
      </c>
    </row>
    <row r="2269" spans="1:15" x14ac:dyDescent="0.3">
      <c r="A2269" t="s">
        <v>2930</v>
      </c>
      <c r="B2269">
        <v>133</v>
      </c>
      <c r="C2269">
        <v>93</v>
      </c>
      <c r="D2269">
        <v>197148</v>
      </c>
      <c r="E2269" t="s">
        <v>5492</v>
      </c>
      <c r="F2269" t="s">
        <v>5493</v>
      </c>
      <c r="G2269" t="s">
        <v>5494</v>
      </c>
      <c r="H2269">
        <v>18109</v>
      </c>
      <c r="I2269">
        <v>150</v>
      </c>
      <c r="J2269" t="s">
        <v>29</v>
      </c>
      <c r="K2269" t="s">
        <v>200</v>
      </c>
      <c r="L2269">
        <v>7500000</v>
      </c>
      <c r="M2269">
        <v>2003</v>
      </c>
      <c r="N2269">
        <v>6.3</v>
      </c>
      <c r="O2269">
        <v>-7302852</v>
      </c>
    </row>
    <row r="2270" spans="1:15" x14ac:dyDescent="0.3">
      <c r="A2270" t="s">
        <v>1654</v>
      </c>
      <c r="B2270">
        <v>214</v>
      </c>
      <c r="C2270">
        <v>115</v>
      </c>
      <c r="D2270">
        <v>12626905</v>
      </c>
      <c r="E2270" t="s">
        <v>39</v>
      </c>
      <c r="F2270" t="s">
        <v>351</v>
      </c>
      <c r="G2270" t="s">
        <v>5495</v>
      </c>
      <c r="H2270">
        <v>32567</v>
      </c>
      <c r="I2270">
        <v>106</v>
      </c>
      <c r="J2270" t="s">
        <v>29</v>
      </c>
      <c r="K2270" t="s">
        <v>30</v>
      </c>
      <c r="L2270">
        <v>20000000</v>
      </c>
      <c r="M2270">
        <v>2016</v>
      </c>
      <c r="N2270">
        <v>6.3</v>
      </c>
      <c r="O2270">
        <v>-7373095</v>
      </c>
    </row>
    <row r="2271" spans="1:15" x14ac:dyDescent="0.3">
      <c r="A2271" t="s">
        <v>1326</v>
      </c>
      <c r="B2271">
        <v>226</v>
      </c>
      <c r="C2271">
        <v>96</v>
      </c>
      <c r="D2271">
        <v>3074838</v>
      </c>
      <c r="E2271" t="s">
        <v>1527</v>
      </c>
      <c r="F2271" t="s">
        <v>61</v>
      </c>
      <c r="G2271" t="s">
        <v>5496</v>
      </c>
      <c r="H2271">
        <v>56264</v>
      </c>
      <c r="I2271">
        <v>166</v>
      </c>
      <c r="J2271" t="s">
        <v>29</v>
      </c>
      <c r="K2271" t="s">
        <v>30</v>
      </c>
      <c r="L2271">
        <v>11000000</v>
      </c>
      <c r="M2271">
        <v>2009</v>
      </c>
      <c r="N2271">
        <v>6.3</v>
      </c>
      <c r="O2271">
        <v>-7925162</v>
      </c>
    </row>
    <row r="2272" spans="1:15" x14ac:dyDescent="0.3">
      <c r="A2272" t="s">
        <v>3238</v>
      </c>
      <c r="B2272">
        <v>6</v>
      </c>
      <c r="C2272">
        <v>107</v>
      </c>
      <c r="D2272">
        <v>1000000</v>
      </c>
      <c r="E2272" t="s">
        <v>4709</v>
      </c>
      <c r="F2272" t="s">
        <v>751</v>
      </c>
      <c r="G2272" t="s">
        <v>5497</v>
      </c>
      <c r="H2272">
        <v>2215</v>
      </c>
      <c r="I2272">
        <v>26</v>
      </c>
      <c r="J2272" t="s">
        <v>29</v>
      </c>
      <c r="K2272" t="s">
        <v>200</v>
      </c>
      <c r="L2272">
        <v>9000000</v>
      </c>
      <c r="M2272">
        <v>1977</v>
      </c>
      <c r="N2272">
        <v>6.3</v>
      </c>
      <c r="O2272">
        <v>-8000000</v>
      </c>
    </row>
    <row r="2273" spans="1:15" x14ac:dyDescent="0.3">
      <c r="A2273" t="s">
        <v>2446</v>
      </c>
      <c r="B2273">
        <v>105</v>
      </c>
      <c r="C2273">
        <v>106</v>
      </c>
      <c r="D2273">
        <v>41482207</v>
      </c>
      <c r="E2273" t="s">
        <v>1610</v>
      </c>
      <c r="F2273" t="s">
        <v>81</v>
      </c>
      <c r="G2273" t="s">
        <v>5498</v>
      </c>
      <c r="H2273">
        <v>68428</v>
      </c>
      <c r="I2273">
        <v>148</v>
      </c>
      <c r="J2273" t="s">
        <v>29</v>
      </c>
      <c r="K2273" t="s">
        <v>30</v>
      </c>
      <c r="L2273">
        <v>50000000</v>
      </c>
      <c r="M2273">
        <v>1990</v>
      </c>
      <c r="N2273">
        <v>6.3</v>
      </c>
      <c r="O2273">
        <v>-8517793</v>
      </c>
    </row>
    <row r="2274" spans="1:15" x14ac:dyDescent="0.3">
      <c r="A2274" t="s">
        <v>302</v>
      </c>
      <c r="B2274">
        <v>304</v>
      </c>
      <c r="C2274">
        <v>106</v>
      </c>
      <c r="D2274">
        <v>191450875</v>
      </c>
      <c r="E2274" t="s">
        <v>2455</v>
      </c>
      <c r="F2274" t="s">
        <v>5499</v>
      </c>
      <c r="G2274" t="s">
        <v>5500</v>
      </c>
      <c r="H2274">
        <v>101178</v>
      </c>
      <c r="I2274">
        <v>283</v>
      </c>
      <c r="J2274" t="s">
        <v>29</v>
      </c>
      <c r="K2274" t="s">
        <v>30</v>
      </c>
      <c r="L2274">
        <v>200000000</v>
      </c>
      <c r="M2274">
        <v>2011</v>
      </c>
      <c r="N2274">
        <v>6.3</v>
      </c>
      <c r="O2274">
        <v>-8549125</v>
      </c>
    </row>
    <row r="2275" spans="1:15" x14ac:dyDescent="0.3">
      <c r="A2275" t="s">
        <v>3637</v>
      </c>
      <c r="B2275">
        <v>79</v>
      </c>
      <c r="C2275">
        <v>82</v>
      </c>
      <c r="D2275">
        <v>131617</v>
      </c>
      <c r="E2275" t="s">
        <v>224</v>
      </c>
      <c r="F2275" t="s">
        <v>5499</v>
      </c>
      <c r="G2275" t="s">
        <v>5501</v>
      </c>
      <c r="H2275">
        <v>9971</v>
      </c>
      <c r="I2275">
        <v>119</v>
      </c>
      <c r="J2275" t="s">
        <v>29</v>
      </c>
      <c r="K2275" t="s">
        <v>30</v>
      </c>
      <c r="L2275">
        <v>10000000</v>
      </c>
      <c r="M2275">
        <v>2005</v>
      </c>
      <c r="N2275">
        <v>6.3</v>
      </c>
      <c r="O2275">
        <v>-9868383</v>
      </c>
    </row>
    <row r="2276" spans="1:15" x14ac:dyDescent="0.3">
      <c r="A2276" t="s">
        <v>3006</v>
      </c>
      <c r="B2276">
        <v>241</v>
      </c>
      <c r="C2276">
        <v>103</v>
      </c>
      <c r="D2276">
        <v>54758461</v>
      </c>
      <c r="E2276" t="s">
        <v>5502</v>
      </c>
      <c r="F2276" t="s">
        <v>176</v>
      </c>
      <c r="G2276" t="s">
        <v>5503</v>
      </c>
      <c r="H2276">
        <v>147641</v>
      </c>
      <c r="I2276">
        <v>238</v>
      </c>
      <c r="J2276" t="s">
        <v>29</v>
      </c>
      <c r="K2276" t="s">
        <v>30</v>
      </c>
      <c r="L2276">
        <v>65000000</v>
      </c>
      <c r="M2276">
        <v>2012</v>
      </c>
      <c r="N2276">
        <v>6.3</v>
      </c>
      <c r="O2276">
        <v>-10241539</v>
      </c>
    </row>
    <row r="2277" spans="1:15" x14ac:dyDescent="0.3">
      <c r="A2277" t="s">
        <v>3293</v>
      </c>
      <c r="B2277">
        <v>121</v>
      </c>
      <c r="C2277">
        <v>91</v>
      </c>
      <c r="D2277">
        <v>1506998</v>
      </c>
      <c r="E2277" t="s">
        <v>424</v>
      </c>
      <c r="F2277" t="s">
        <v>5504</v>
      </c>
      <c r="G2277" t="s">
        <v>5505</v>
      </c>
      <c r="H2277">
        <v>8014</v>
      </c>
      <c r="I2277">
        <v>50</v>
      </c>
      <c r="J2277" t="s">
        <v>29</v>
      </c>
      <c r="K2277" t="s">
        <v>30</v>
      </c>
      <c r="L2277">
        <v>12000000</v>
      </c>
      <c r="M2277">
        <v>2007</v>
      </c>
      <c r="N2277">
        <v>6.3</v>
      </c>
      <c r="O2277">
        <v>-10493002</v>
      </c>
    </row>
    <row r="2278" spans="1:15" x14ac:dyDescent="0.3">
      <c r="A2278" t="s">
        <v>3725</v>
      </c>
      <c r="B2278">
        <v>142</v>
      </c>
      <c r="C2278">
        <v>103</v>
      </c>
      <c r="D2278">
        <v>6061759</v>
      </c>
      <c r="E2278" t="s">
        <v>699</v>
      </c>
      <c r="F2278" t="s">
        <v>5506</v>
      </c>
      <c r="G2278" t="s">
        <v>5507</v>
      </c>
      <c r="H2278">
        <v>49077</v>
      </c>
      <c r="I2278">
        <v>475</v>
      </c>
      <c r="J2278" t="s">
        <v>29</v>
      </c>
      <c r="K2278" t="s">
        <v>30</v>
      </c>
      <c r="L2278">
        <v>17000000</v>
      </c>
      <c r="M2278">
        <v>2005</v>
      </c>
      <c r="N2278">
        <v>6.3</v>
      </c>
      <c r="O2278">
        <v>-10938241</v>
      </c>
    </row>
    <row r="2279" spans="1:15" x14ac:dyDescent="0.3">
      <c r="A2279" t="s">
        <v>4293</v>
      </c>
      <c r="B2279">
        <v>162</v>
      </c>
      <c r="C2279">
        <v>95</v>
      </c>
      <c r="D2279">
        <v>65804</v>
      </c>
      <c r="E2279" t="s">
        <v>208</v>
      </c>
      <c r="F2279" t="s">
        <v>930</v>
      </c>
      <c r="G2279" t="s">
        <v>5508</v>
      </c>
      <c r="H2279">
        <v>32512</v>
      </c>
      <c r="I2279">
        <v>86</v>
      </c>
      <c r="J2279" t="s">
        <v>29</v>
      </c>
      <c r="K2279" t="s">
        <v>30</v>
      </c>
      <c r="L2279">
        <v>12000000</v>
      </c>
      <c r="M2279">
        <v>2012</v>
      </c>
      <c r="N2279">
        <v>6.3</v>
      </c>
      <c r="O2279">
        <v>-11934196</v>
      </c>
    </row>
    <row r="2280" spans="1:15" x14ac:dyDescent="0.3">
      <c r="A2280" t="s">
        <v>3950</v>
      </c>
      <c r="B2280">
        <v>76</v>
      </c>
      <c r="C2280">
        <v>108</v>
      </c>
      <c r="D2280">
        <v>8054280</v>
      </c>
      <c r="E2280" t="s">
        <v>5509</v>
      </c>
      <c r="F2280" t="s">
        <v>5510</v>
      </c>
      <c r="G2280" t="s">
        <v>5511</v>
      </c>
      <c r="H2280">
        <v>6838</v>
      </c>
      <c r="I2280">
        <v>117</v>
      </c>
      <c r="J2280" t="s">
        <v>29</v>
      </c>
      <c r="K2280" t="s">
        <v>30</v>
      </c>
      <c r="L2280">
        <v>20000000</v>
      </c>
      <c r="M2280">
        <v>2004</v>
      </c>
      <c r="N2280">
        <v>6.3</v>
      </c>
      <c r="O2280">
        <v>-11945720</v>
      </c>
    </row>
    <row r="2281" spans="1:15" x14ac:dyDescent="0.3">
      <c r="A2281" t="s">
        <v>3735</v>
      </c>
      <c r="B2281">
        <v>89</v>
      </c>
      <c r="C2281">
        <v>96</v>
      </c>
      <c r="D2281">
        <v>22913677</v>
      </c>
      <c r="E2281" t="s">
        <v>3376</v>
      </c>
      <c r="F2281" t="s">
        <v>2892</v>
      </c>
      <c r="G2281" t="s">
        <v>5512</v>
      </c>
      <c r="H2281">
        <v>47800</v>
      </c>
      <c r="I2281">
        <v>244</v>
      </c>
      <c r="J2281" t="s">
        <v>29</v>
      </c>
      <c r="K2281" t="s">
        <v>30</v>
      </c>
      <c r="L2281">
        <v>35000000</v>
      </c>
      <c r="M2281">
        <v>2004</v>
      </c>
      <c r="N2281">
        <v>6.3</v>
      </c>
      <c r="O2281">
        <v>-12086323</v>
      </c>
    </row>
    <row r="2282" spans="1:15" x14ac:dyDescent="0.3">
      <c r="A2282" t="s">
        <v>3228</v>
      </c>
      <c r="B2282">
        <v>28</v>
      </c>
      <c r="C2282">
        <v>111</v>
      </c>
      <c r="D2282">
        <v>1954202</v>
      </c>
      <c r="E2282" t="s">
        <v>305</v>
      </c>
      <c r="F2282" t="s">
        <v>5513</v>
      </c>
      <c r="G2282" t="s">
        <v>5514</v>
      </c>
      <c r="H2282">
        <v>5917</v>
      </c>
      <c r="I2282">
        <v>71</v>
      </c>
      <c r="J2282" t="s">
        <v>29</v>
      </c>
      <c r="K2282" t="s">
        <v>30</v>
      </c>
      <c r="L2282">
        <v>15000000</v>
      </c>
      <c r="M2282">
        <v>1999</v>
      </c>
      <c r="N2282">
        <v>6.3</v>
      </c>
      <c r="O2282">
        <v>-13045798</v>
      </c>
    </row>
    <row r="2283" spans="1:15" x14ac:dyDescent="0.3">
      <c r="A2283" t="s">
        <v>3014</v>
      </c>
      <c r="B2283">
        <v>246</v>
      </c>
      <c r="C2283">
        <v>125</v>
      </c>
      <c r="D2283">
        <v>44665963</v>
      </c>
      <c r="E2283" t="s">
        <v>676</v>
      </c>
      <c r="F2283" t="s">
        <v>1408</v>
      </c>
      <c r="G2283" t="s">
        <v>5515</v>
      </c>
      <c r="H2283">
        <v>159931</v>
      </c>
      <c r="I2283">
        <v>281</v>
      </c>
      <c r="J2283" t="s">
        <v>29</v>
      </c>
      <c r="K2283" t="s">
        <v>30</v>
      </c>
      <c r="L2283">
        <v>58000000</v>
      </c>
      <c r="M2283">
        <v>2013</v>
      </c>
      <c r="N2283">
        <v>6.3</v>
      </c>
      <c r="O2283">
        <v>-13334037</v>
      </c>
    </row>
    <row r="2284" spans="1:15" x14ac:dyDescent="0.3">
      <c r="A2284" t="s">
        <v>648</v>
      </c>
      <c r="B2284">
        <v>34</v>
      </c>
      <c r="C2284">
        <v>103</v>
      </c>
      <c r="D2284">
        <v>75078</v>
      </c>
      <c r="E2284" t="s">
        <v>676</v>
      </c>
      <c r="F2284" t="s">
        <v>5516</v>
      </c>
      <c r="G2284" t="s">
        <v>5517</v>
      </c>
      <c r="H2284">
        <v>1398</v>
      </c>
      <c r="I2284">
        <v>26</v>
      </c>
      <c r="J2284" t="s">
        <v>29</v>
      </c>
      <c r="K2284" t="s">
        <v>30</v>
      </c>
      <c r="L2284">
        <v>14000000</v>
      </c>
      <c r="M2284">
        <v>2000</v>
      </c>
      <c r="N2284">
        <v>6.3</v>
      </c>
      <c r="O2284">
        <v>-13924922</v>
      </c>
    </row>
    <row r="2285" spans="1:15" x14ac:dyDescent="0.3">
      <c r="A2285" t="s">
        <v>3286</v>
      </c>
      <c r="B2285">
        <v>261</v>
      </c>
      <c r="C2285">
        <v>92</v>
      </c>
      <c r="D2285">
        <v>55942830</v>
      </c>
      <c r="E2285" t="s">
        <v>5518</v>
      </c>
      <c r="F2285" t="s">
        <v>2274</v>
      </c>
      <c r="G2285" t="s">
        <v>5519</v>
      </c>
      <c r="H2285">
        <v>138582</v>
      </c>
      <c r="I2285">
        <v>423</v>
      </c>
      <c r="J2285" t="s">
        <v>29</v>
      </c>
      <c r="K2285" t="s">
        <v>30</v>
      </c>
      <c r="L2285">
        <v>70000000</v>
      </c>
      <c r="M2285">
        <v>2014</v>
      </c>
      <c r="N2285">
        <v>6.3</v>
      </c>
      <c r="O2285">
        <v>-14057170</v>
      </c>
    </row>
    <row r="2286" spans="1:15" x14ac:dyDescent="0.3">
      <c r="A2286" t="s">
        <v>1833</v>
      </c>
      <c r="B2286">
        <v>129</v>
      </c>
      <c r="C2286">
        <v>98</v>
      </c>
      <c r="D2286">
        <v>16831505</v>
      </c>
      <c r="E2286" t="s">
        <v>5520</v>
      </c>
      <c r="F2286" t="s">
        <v>2639</v>
      </c>
      <c r="G2286" t="s">
        <v>5521</v>
      </c>
      <c r="H2286">
        <v>51842</v>
      </c>
      <c r="I2286">
        <v>173</v>
      </c>
      <c r="J2286" t="s">
        <v>29</v>
      </c>
      <c r="K2286" t="s">
        <v>200</v>
      </c>
      <c r="L2286">
        <v>31000000</v>
      </c>
      <c r="M2286">
        <v>2004</v>
      </c>
      <c r="N2286">
        <v>6.3</v>
      </c>
      <c r="O2286">
        <v>-14168495</v>
      </c>
    </row>
    <row r="2287" spans="1:15" x14ac:dyDescent="0.3">
      <c r="A2287" t="s">
        <v>3261</v>
      </c>
      <c r="B2287">
        <v>167</v>
      </c>
      <c r="C2287">
        <v>102</v>
      </c>
      <c r="D2287">
        <v>17797316</v>
      </c>
      <c r="E2287" t="s">
        <v>289</v>
      </c>
      <c r="F2287" t="s">
        <v>4741</v>
      </c>
      <c r="G2287" t="s">
        <v>5522</v>
      </c>
      <c r="H2287">
        <v>50523</v>
      </c>
      <c r="I2287">
        <v>113</v>
      </c>
      <c r="J2287" t="s">
        <v>29</v>
      </c>
      <c r="K2287" t="s">
        <v>30</v>
      </c>
      <c r="L2287">
        <v>32000000</v>
      </c>
      <c r="M2287">
        <v>2010</v>
      </c>
      <c r="N2287">
        <v>6.3</v>
      </c>
      <c r="O2287">
        <v>-14202684</v>
      </c>
    </row>
    <row r="2288" spans="1:15" x14ac:dyDescent="0.3">
      <c r="A2288" t="s">
        <v>3279</v>
      </c>
      <c r="B2288">
        <v>136</v>
      </c>
      <c r="C2288">
        <v>97</v>
      </c>
      <c r="D2288">
        <v>6923891</v>
      </c>
      <c r="E2288" t="s">
        <v>699</v>
      </c>
      <c r="F2288" t="s">
        <v>5195</v>
      </c>
      <c r="G2288" t="s">
        <v>5523</v>
      </c>
      <c r="H2288">
        <v>43867</v>
      </c>
      <c r="I2288">
        <v>83</v>
      </c>
      <c r="J2288" t="s">
        <v>29</v>
      </c>
      <c r="K2288" t="s">
        <v>30</v>
      </c>
      <c r="L2288">
        <v>23000000</v>
      </c>
      <c r="M2288">
        <v>2011</v>
      </c>
      <c r="N2288">
        <v>6.3</v>
      </c>
      <c r="O2288">
        <v>-16076109</v>
      </c>
    </row>
    <row r="2289" spans="1:15" x14ac:dyDescent="0.3">
      <c r="A2289" t="s">
        <v>2584</v>
      </c>
      <c r="B2289">
        <v>130</v>
      </c>
      <c r="C2289">
        <v>113</v>
      </c>
      <c r="D2289">
        <v>14268533</v>
      </c>
      <c r="E2289" t="s">
        <v>5524</v>
      </c>
      <c r="F2289" t="s">
        <v>1482</v>
      </c>
      <c r="G2289" t="s">
        <v>5525</v>
      </c>
      <c r="H2289">
        <v>17319</v>
      </c>
      <c r="I2289">
        <v>100</v>
      </c>
      <c r="J2289" t="s">
        <v>29</v>
      </c>
      <c r="K2289" t="s">
        <v>200</v>
      </c>
      <c r="L2289">
        <v>31500000</v>
      </c>
      <c r="M2289">
        <v>2016</v>
      </c>
      <c r="N2289">
        <v>6.3</v>
      </c>
      <c r="O2289">
        <v>-17231467</v>
      </c>
    </row>
    <row r="2290" spans="1:15" x14ac:dyDescent="0.3">
      <c r="A2290" t="s">
        <v>493</v>
      </c>
      <c r="B2290">
        <v>297</v>
      </c>
      <c r="C2290">
        <v>136</v>
      </c>
      <c r="D2290">
        <v>52474616</v>
      </c>
      <c r="E2290" t="s">
        <v>92</v>
      </c>
      <c r="F2290" t="s">
        <v>2914</v>
      </c>
      <c r="G2290" t="s">
        <v>5526</v>
      </c>
      <c r="H2290">
        <v>84118</v>
      </c>
      <c r="I2290">
        <v>245</v>
      </c>
      <c r="J2290" t="s">
        <v>29</v>
      </c>
      <c r="K2290" t="s">
        <v>30</v>
      </c>
      <c r="L2290">
        <v>70000000</v>
      </c>
      <c r="M2290">
        <v>2010</v>
      </c>
      <c r="N2290">
        <v>6.3</v>
      </c>
      <c r="O2290">
        <v>-17525384</v>
      </c>
    </row>
    <row r="2291" spans="1:15" x14ac:dyDescent="0.3">
      <c r="A2291" t="s">
        <v>2130</v>
      </c>
      <c r="B2291">
        <v>31</v>
      </c>
      <c r="C2291">
        <v>116</v>
      </c>
      <c r="D2291">
        <v>1292527</v>
      </c>
      <c r="E2291" t="s">
        <v>5527</v>
      </c>
      <c r="F2291" t="s">
        <v>478</v>
      </c>
      <c r="G2291" t="s">
        <v>5528</v>
      </c>
      <c r="H2291">
        <v>3536</v>
      </c>
      <c r="I2291">
        <v>44</v>
      </c>
      <c r="J2291" t="s">
        <v>29</v>
      </c>
      <c r="K2291" t="s">
        <v>241</v>
      </c>
      <c r="L2291">
        <v>19000000</v>
      </c>
      <c r="M2291">
        <v>1996</v>
      </c>
      <c r="N2291">
        <v>6.3</v>
      </c>
      <c r="O2291">
        <v>-17707473</v>
      </c>
    </row>
    <row r="2292" spans="1:15" x14ac:dyDescent="0.3">
      <c r="A2292" t="s">
        <v>3221</v>
      </c>
      <c r="B2292">
        <v>197</v>
      </c>
      <c r="C2292">
        <v>119</v>
      </c>
      <c r="D2292">
        <v>13763130</v>
      </c>
      <c r="E2292" t="s">
        <v>2211</v>
      </c>
      <c r="F2292" t="s">
        <v>120</v>
      </c>
      <c r="G2292" t="s">
        <v>5529</v>
      </c>
      <c r="H2292">
        <v>87768</v>
      </c>
      <c r="I2292">
        <v>187</v>
      </c>
      <c r="J2292" t="s">
        <v>29</v>
      </c>
      <c r="K2292" t="s">
        <v>30</v>
      </c>
      <c r="L2292">
        <v>32000000</v>
      </c>
      <c r="M2292">
        <v>2010</v>
      </c>
      <c r="N2292">
        <v>6.3</v>
      </c>
      <c r="O2292">
        <v>-18236870</v>
      </c>
    </row>
    <row r="2293" spans="1:15" x14ac:dyDescent="0.3">
      <c r="A2293" t="s">
        <v>2758</v>
      </c>
      <c r="B2293">
        <v>48</v>
      </c>
      <c r="C2293">
        <v>104</v>
      </c>
      <c r="D2293">
        <v>21413502</v>
      </c>
      <c r="E2293" t="s">
        <v>5530</v>
      </c>
      <c r="F2293" t="s">
        <v>2125</v>
      </c>
      <c r="G2293" t="s">
        <v>5531</v>
      </c>
      <c r="H2293">
        <v>14429</v>
      </c>
      <c r="I2293">
        <v>113</v>
      </c>
      <c r="J2293" t="s">
        <v>29</v>
      </c>
      <c r="K2293" t="s">
        <v>30</v>
      </c>
      <c r="L2293">
        <v>40000000</v>
      </c>
      <c r="M2293">
        <v>1990</v>
      </c>
      <c r="N2293">
        <v>6.3</v>
      </c>
      <c r="O2293">
        <v>-18586498</v>
      </c>
    </row>
    <row r="2294" spans="1:15" x14ac:dyDescent="0.3">
      <c r="A2294" t="s">
        <v>539</v>
      </c>
      <c r="B2294">
        <v>223</v>
      </c>
      <c r="C2294">
        <v>98</v>
      </c>
      <c r="D2294">
        <v>3247816</v>
      </c>
      <c r="E2294" t="s">
        <v>699</v>
      </c>
      <c r="F2294" t="s">
        <v>136</v>
      </c>
      <c r="G2294" t="s">
        <v>5532</v>
      </c>
      <c r="H2294">
        <v>36145</v>
      </c>
      <c r="I2294">
        <v>108</v>
      </c>
      <c r="J2294" t="s">
        <v>29</v>
      </c>
      <c r="K2294" t="s">
        <v>30</v>
      </c>
      <c r="L2294">
        <v>22000000</v>
      </c>
      <c r="M2294">
        <v>2010</v>
      </c>
      <c r="N2294">
        <v>6.3</v>
      </c>
      <c r="O2294">
        <v>-18752184</v>
      </c>
    </row>
    <row r="2295" spans="1:15" x14ac:dyDescent="0.3">
      <c r="A2295" t="s">
        <v>3288</v>
      </c>
      <c r="B2295">
        <v>149</v>
      </c>
      <c r="C2295">
        <v>92</v>
      </c>
      <c r="D2295">
        <v>2963012</v>
      </c>
      <c r="E2295" t="s">
        <v>269</v>
      </c>
      <c r="F2295" t="s">
        <v>656</v>
      </c>
      <c r="G2295" t="s">
        <v>5533</v>
      </c>
      <c r="H2295">
        <v>48873</v>
      </c>
      <c r="I2295">
        <v>105</v>
      </c>
      <c r="J2295" t="s">
        <v>29</v>
      </c>
      <c r="K2295" t="s">
        <v>200</v>
      </c>
      <c r="L2295">
        <v>22000000</v>
      </c>
      <c r="M2295">
        <v>2014</v>
      </c>
      <c r="N2295">
        <v>6.3</v>
      </c>
      <c r="O2295">
        <v>-19036988</v>
      </c>
    </row>
    <row r="2296" spans="1:15" x14ac:dyDescent="0.3">
      <c r="A2296" t="s">
        <v>2145</v>
      </c>
      <c r="B2296">
        <v>61</v>
      </c>
      <c r="C2296">
        <v>132</v>
      </c>
      <c r="D2296">
        <v>30306268</v>
      </c>
      <c r="E2296" t="s">
        <v>1576</v>
      </c>
      <c r="F2296" t="s">
        <v>4372</v>
      </c>
      <c r="G2296" t="s">
        <v>5534</v>
      </c>
      <c r="H2296">
        <v>62981</v>
      </c>
      <c r="I2296">
        <v>84</v>
      </c>
      <c r="J2296" t="s">
        <v>29</v>
      </c>
      <c r="K2296" t="s">
        <v>241</v>
      </c>
      <c r="L2296">
        <v>50000000</v>
      </c>
      <c r="M2296">
        <v>1995</v>
      </c>
      <c r="N2296">
        <v>6.3</v>
      </c>
      <c r="O2296">
        <v>-19693732</v>
      </c>
    </row>
    <row r="2297" spans="1:15" x14ac:dyDescent="0.3">
      <c r="A2297" t="s">
        <v>4481</v>
      </c>
      <c r="B2297">
        <v>95</v>
      </c>
      <c r="C2297">
        <v>93</v>
      </c>
      <c r="D2297">
        <v>5204007</v>
      </c>
      <c r="E2297" t="s">
        <v>1562</v>
      </c>
      <c r="F2297" t="s">
        <v>5513</v>
      </c>
      <c r="G2297" t="s">
        <v>5535</v>
      </c>
      <c r="H2297">
        <v>42876</v>
      </c>
      <c r="I2297">
        <v>167</v>
      </c>
      <c r="J2297" t="s">
        <v>29</v>
      </c>
      <c r="K2297" t="s">
        <v>200</v>
      </c>
      <c r="L2297">
        <v>28000000</v>
      </c>
      <c r="M2297">
        <v>2001</v>
      </c>
      <c r="N2297">
        <v>6.3</v>
      </c>
      <c r="O2297">
        <v>-22795993</v>
      </c>
    </row>
    <row r="2298" spans="1:15" x14ac:dyDescent="0.3">
      <c r="A2298" t="s">
        <v>435</v>
      </c>
      <c r="B2298">
        <v>161</v>
      </c>
      <c r="C2298">
        <v>100</v>
      </c>
      <c r="D2298">
        <v>35096190</v>
      </c>
      <c r="E2298" t="s">
        <v>4570</v>
      </c>
      <c r="F2298" t="s">
        <v>3265</v>
      </c>
      <c r="G2298" t="s">
        <v>5536</v>
      </c>
      <c r="H2298">
        <v>76560</v>
      </c>
      <c r="I2298">
        <v>322</v>
      </c>
      <c r="J2298" t="s">
        <v>29</v>
      </c>
      <c r="K2298" t="s">
        <v>30</v>
      </c>
      <c r="L2298">
        <v>60000000</v>
      </c>
      <c r="M2298">
        <v>2003</v>
      </c>
      <c r="N2298">
        <v>6.3</v>
      </c>
      <c r="O2298">
        <v>-24903810</v>
      </c>
    </row>
    <row r="2299" spans="1:15" x14ac:dyDescent="0.3">
      <c r="A2299" t="s">
        <v>3243</v>
      </c>
      <c r="B2299">
        <v>54</v>
      </c>
      <c r="C2299">
        <v>106</v>
      </c>
      <c r="D2299">
        <v>13376506</v>
      </c>
      <c r="E2299" t="s">
        <v>92</v>
      </c>
      <c r="F2299" t="s">
        <v>4253</v>
      </c>
      <c r="G2299" t="s">
        <v>5537</v>
      </c>
      <c r="H2299">
        <v>10413</v>
      </c>
      <c r="I2299">
        <v>111</v>
      </c>
      <c r="J2299" t="s">
        <v>29</v>
      </c>
      <c r="K2299" t="s">
        <v>30</v>
      </c>
      <c r="L2299">
        <v>40000000</v>
      </c>
      <c r="M2299">
        <v>1999</v>
      </c>
      <c r="N2299">
        <v>6.3</v>
      </c>
      <c r="O2299">
        <v>-26623494</v>
      </c>
    </row>
    <row r="2300" spans="1:15" x14ac:dyDescent="0.3">
      <c r="A2300" t="s">
        <v>288</v>
      </c>
      <c r="B2300">
        <v>223</v>
      </c>
      <c r="C2300">
        <v>116</v>
      </c>
      <c r="D2300">
        <v>47748610</v>
      </c>
      <c r="E2300" t="s">
        <v>993</v>
      </c>
      <c r="F2300" t="s">
        <v>5538</v>
      </c>
      <c r="G2300" t="s">
        <v>5539</v>
      </c>
      <c r="H2300">
        <v>170179</v>
      </c>
      <c r="I2300">
        <v>656</v>
      </c>
      <c r="J2300" t="s">
        <v>29</v>
      </c>
      <c r="K2300" t="s">
        <v>30</v>
      </c>
      <c r="L2300">
        <v>75000000</v>
      </c>
      <c r="M2300">
        <v>1997</v>
      </c>
      <c r="N2300">
        <v>6.3</v>
      </c>
      <c r="O2300">
        <v>-27251390</v>
      </c>
    </row>
    <row r="2301" spans="1:15" x14ac:dyDescent="0.3">
      <c r="A2301" t="s">
        <v>346</v>
      </c>
      <c r="B2301">
        <v>149</v>
      </c>
      <c r="C2301">
        <v>114</v>
      </c>
      <c r="D2301">
        <v>6592103</v>
      </c>
      <c r="E2301" t="s">
        <v>140</v>
      </c>
      <c r="F2301" t="s">
        <v>5251</v>
      </c>
      <c r="G2301" t="s">
        <v>5540</v>
      </c>
      <c r="H2301">
        <v>28584</v>
      </c>
      <c r="I2301">
        <v>232</v>
      </c>
      <c r="J2301" t="s">
        <v>29</v>
      </c>
      <c r="K2301" t="s">
        <v>241</v>
      </c>
      <c r="L2301">
        <v>35000000</v>
      </c>
      <c r="M2301">
        <v>2002</v>
      </c>
      <c r="N2301">
        <v>6.3</v>
      </c>
      <c r="O2301">
        <v>-28407897</v>
      </c>
    </row>
    <row r="2302" spans="1:15" x14ac:dyDescent="0.3">
      <c r="A2302" t="s">
        <v>784</v>
      </c>
      <c r="B2302">
        <v>120</v>
      </c>
      <c r="C2302">
        <v>116</v>
      </c>
      <c r="D2302">
        <v>40932372</v>
      </c>
      <c r="E2302" t="s">
        <v>175</v>
      </c>
      <c r="F2302" t="s">
        <v>837</v>
      </c>
      <c r="G2302" t="s">
        <v>5541</v>
      </c>
      <c r="H2302">
        <v>58023</v>
      </c>
      <c r="I2302">
        <v>281</v>
      </c>
      <c r="J2302" t="s">
        <v>29</v>
      </c>
      <c r="K2302" t="s">
        <v>30</v>
      </c>
      <c r="L2302">
        <v>70000000</v>
      </c>
      <c r="M2302">
        <v>1998</v>
      </c>
      <c r="N2302">
        <v>6.3</v>
      </c>
      <c r="O2302">
        <v>-29067628</v>
      </c>
    </row>
    <row r="2303" spans="1:15" x14ac:dyDescent="0.3">
      <c r="A2303" t="s">
        <v>2549</v>
      </c>
      <c r="B2303">
        <v>117</v>
      </c>
      <c r="C2303">
        <v>97</v>
      </c>
      <c r="D2303">
        <v>28328132</v>
      </c>
      <c r="E2303" t="s">
        <v>5542</v>
      </c>
      <c r="F2303" t="s">
        <v>1984</v>
      </c>
      <c r="G2303" t="s">
        <v>5543</v>
      </c>
      <c r="H2303">
        <v>38298</v>
      </c>
      <c r="I2303">
        <v>147</v>
      </c>
      <c r="J2303" t="s">
        <v>29</v>
      </c>
      <c r="K2303" t="s">
        <v>30</v>
      </c>
      <c r="L2303">
        <v>58000000</v>
      </c>
      <c r="M2303">
        <v>2004</v>
      </c>
      <c r="N2303">
        <v>6.3</v>
      </c>
      <c r="O2303">
        <v>-29671868</v>
      </c>
    </row>
    <row r="2304" spans="1:15" x14ac:dyDescent="0.3">
      <c r="A2304" t="s">
        <v>753</v>
      </c>
      <c r="B2304">
        <v>132</v>
      </c>
      <c r="C2304">
        <v>106</v>
      </c>
      <c r="D2304">
        <v>37754208</v>
      </c>
      <c r="E2304" t="s">
        <v>3179</v>
      </c>
      <c r="F2304" t="s">
        <v>418</v>
      </c>
      <c r="G2304" t="s">
        <v>5544</v>
      </c>
      <c r="H2304">
        <v>172217</v>
      </c>
      <c r="I2304">
        <v>405</v>
      </c>
      <c r="J2304" t="s">
        <v>29</v>
      </c>
      <c r="K2304" t="s">
        <v>30</v>
      </c>
      <c r="L2304">
        <v>70000000</v>
      </c>
      <c r="M2304">
        <v>1996</v>
      </c>
      <c r="N2304">
        <v>6.3</v>
      </c>
      <c r="O2304">
        <v>-32245792</v>
      </c>
    </row>
    <row r="2305" spans="1:15" x14ac:dyDescent="0.3">
      <c r="A2305" t="s">
        <v>2392</v>
      </c>
      <c r="B2305">
        <v>152</v>
      </c>
      <c r="C2305">
        <v>101</v>
      </c>
      <c r="D2305">
        <v>8129455</v>
      </c>
      <c r="E2305" t="s">
        <v>1493</v>
      </c>
      <c r="F2305" t="s">
        <v>5545</v>
      </c>
      <c r="G2305" t="s">
        <v>5546</v>
      </c>
      <c r="H2305">
        <v>89568</v>
      </c>
      <c r="I2305">
        <v>142</v>
      </c>
      <c r="J2305" t="s">
        <v>29</v>
      </c>
      <c r="K2305" t="s">
        <v>30</v>
      </c>
      <c r="L2305">
        <v>45000000</v>
      </c>
      <c r="M2305">
        <v>2011</v>
      </c>
      <c r="N2305">
        <v>6.3</v>
      </c>
      <c r="O2305">
        <v>-36870545</v>
      </c>
    </row>
    <row r="2306" spans="1:15" x14ac:dyDescent="0.3">
      <c r="A2306" t="s">
        <v>3270</v>
      </c>
      <c r="B2306">
        <v>95</v>
      </c>
      <c r="C2306">
        <v>100</v>
      </c>
      <c r="D2306">
        <v>5664251</v>
      </c>
      <c r="E2306" t="s">
        <v>5547</v>
      </c>
      <c r="F2306" t="s">
        <v>5548</v>
      </c>
      <c r="G2306" t="s">
        <v>5549</v>
      </c>
      <c r="H2306">
        <v>22309</v>
      </c>
      <c r="I2306">
        <v>102</v>
      </c>
      <c r="J2306" t="s">
        <v>29</v>
      </c>
      <c r="K2306" t="s">
        <v>83</v>
      </c>
      <c r="L2306">
        <v>45000000</v>
      </c>
      <c r="M2306">
        <v>2010</v>
      </c>
      <c r="N2306">
        <v>6.3</v>
      </c>
      <c r="O2306">
        <v>-39335749</v>
      </c>
    </row>
    <row r="2307" spans="1:15" x14ac:dyDescent="0.3">
      <c r="A2307" t="s">
        <v>818</v>
      </c>
      <c r="B2307">
        <v>283</v>
      </c>
      <c r="C2307">
        <v>117</v>
      </c>
      <c r="D2307">
        <v>76418654</v>
      </c>
      <c r="E2307" t="s">
        <v>5502</v>
      </c>
      <c r="F2307" t="s">
        <v>649</v>
      </c>
      <c r="G2307" t="s">
        <v>5550</v>
      </c>
      <c r="H2307">
        <v>148280</v>
      </c>
      <c r="I2307">
        <v>348</v>
      </c>
      <c r="J2307" t="s">
        <v>29</v>
      </c>
      <c r="K2307" t="s">
        <v>30</v>
      </c>
      <c r="L2307">
        <v>117000000</v>
      </c>
      <c r="M2307">
        <v>2010</v>
      </c>
      <c r="N2307">
        <v>6.3</v>
      </c>
      <c r="O2307">
        <v>-40581346</v>
      </c>
    </row>
    <row r="2308" spans="1:15" x14ac:dyDescent="0.3">
      <c r="A2308" t="s">
        <v>2241</v>
      </c>
      <c r="B2308">
        <v>112</v>
      </c>
      <c r="C2308">
        <v>125</v>
      </c>
      <c r="D2308">
        <v>19076815</v>
      </c>
      <c r="E2308" t="s">
        <v>205</v>
      </c>
      <c r="F2308" t="s">
        <v>55</v>
      </c>
      <c r="G2308" t="s">
        <v>5551</v>
      </c>
      <c r="H2308">
        <v>43651</v>
      </c>
      <c r="I2308">
        <v>196</v>
      </c>
      <c r="J2308" t="s">
        <v>29</v>
      </c>
      <c r="K2308" t="s">
        <v>30</v>
      </c>
      <c r="L2308">
        <v>60000000</v>
      </c>
      <c r="M2308">
        <v>2002</v>
      </c>
      <c r="N2308">
        <v>6.3</v>
      </c>
      <c r="O2308">
        <v>-40923185</v>
      </c>
    </row>
    <row r="2309" spans="1:15" x14ac:dyDescent="0.3">
      <c r="A2309" t="s">
        <v>2709</v>
      </c>
      <c r="B2309">
        <v>258</v>
      </c>
      <c r="C2309">
        <v>89</v>
      </c>
      <c r="D2309">
        <v>38542418</v>
      </c>
      <c r="E2309" t="s">
        <v>672</v>
      </c>
      <c r="F2309" t="s">
        <v>55</v>
      </c>
      <c r="G2309" t="s">
        <v>5552</v>
      </c>
      <c r="H2309">
        <v>151424</v>
      </c>
      <c r="I2309">
        <v>252</v>
      </c>
      <c r="J2309" t="s">
        <v>29</v>
      </c>
      <c r="K2309" t="s">
        <v>30</v>
      </c>
      <c r="L2309">
        <v>80000000</v>
      </c>
      <c r="M2309">
        <v>2009</v>
      </c>
      <c r="N2309">
        <v>6.3</v>
      </c>
      <c r="O2309">
        <v>-41457582</v>
      </c>
    </row>
    <row r="2310" spans="1:15" x14ac:dyDescent="0.3">
      <c r="A2310" t="s">
        <v>1382</v>
      </c>
      <c r="B2310">
        <v>84</v>
      </c>
      <c r="C2310">
        <v>280</v>
      </c>
      <c r="D2310">
        <v>12870569</v>
      </c>
      <c r="E2310" t="s">
        <v>575</v>
      </c>
      <c r="F2310" t="s">
        <v>5553</v>
      </c>
      <c r="G2310" t="s">
        <v>5554</v>
      </c>
      <c r="H2310">
        <v>13215</v>
      </c>
      <c r="I2310">
        <v>497</v>
      </c>
      <c r="J2310" t="s">
        <v>29</v>
      </c>
      <c r="K2310" t="s">
        <v>30</v>
      </c>
      <c r="L2310">
        <v>56000000</v>
      </c>
      <c r="M2310">
        <v>2003</v>
      </c>
      <c r="N2310">
        <v>6.3</v>
      </c>
      <c r="O2310">
        <v>-43129431</v>
      </c>
    </row>
    <row r="2311" spans="1:15" x14ac:dyDescent="0.3">
      <c r="A2311" t="s">
        <v>2756</v>
      </c>
      <c r="B2311">
        <v>138</v>
      </c>
      <c r="C2311">
        <v>94</v>
      </c>
      <c r="D2311">
        <v>19548064</v>
      </c>
      <c r="E2311" t="s">
        <v>2231</v>
      </c>
      <c r="F2311" t="s">
        <v>1302</v>
      </c>
      <c r="G2311" t="s">
        <v>5555</v>
      </c>
      <c r="H2311">
        <v>25681</v>
      </c>
      <c r="I2311">
        <v>77</v>
      </c>
      <c r="J2311" t="s">
        <v>29</v>
      </c>
      <c r="K2311" t="s">
        <v>1119</v>
      </c>
      <c r="L2311">
        <v>65000000</v>
      </c>
      <c r="M2311">
        <v>2009</v>
      </c>
      <c r="N2311">
        <v>6.3</v>
      </c>
      <c r="O2311">
        <v>-45451936</v>
      </c>
    </row>
    <row r="2312" spans="1:15" x14ac:dyDescent="0.3">
      <c r="A2312" t="s">
        <v>996</v>
      </c>
      <c r="B2312">
        <v>272</v>
      </c>
      <c r="C2312">
        <v>143</v>
      </c>
      <c r="D2312">
        <v>2175312</v>
      </c>
      <c r="E2312" t="s">
        <v>676</v>
      </c>
      <c r="F2312" t="s">
        <v>79</v>
      </c>
      <c r="G2312" t="s">
        <v>5556</v>
      </c>
      <c r="H2312">
        <v>131227</v>
      </c>
      <c r="I2312">
        <v>346</v>
      </c>
      <c r="J2312" t="s">
        <v>29</v>
      </c>
      <c r="K2312" t="s">
        <v>30</v>
      </c>
      <c r="L2312">
        <v>50000000</v>
      </c>
      <c r="M2312">
        <v>2013</v>
      </c>
      <c r="N2312">
        <v>6.3</v>
      </c>
      <c r="O2312">
        <v>-47824688</v>
      </c>
    </row>
    <row r="2313" spans="1:15" x14ac:dyDescent="0.3">
      <c r="A2313" t="s">
        <v>2702</v>
      </c>
      <c r="B2313">
        <v>228</v>
      </c>
      <c r="C2313">
        <v>113</v>
      </c>
      <c r="D2313">
        <v>104383624</v>
      </c>
      <c r="E2313" t="s">
        <v>1674</v>
      </c>
      <c r="F2313" t="s">
        <v>5377</v>
      </c>
      <c r="G2313" t="s">
        <v>5557</v>
      </c>
      <c r="H2313">
        <v>106446</v>
      </c>
      <c r="I2313">
        <v>227</v>
      </c>
      <c r="J2313" t="s">
        <v>29</v>
      </c>
      <c r="K2313" t="s">
        <v>30</v>
      </c>
      <c r="L2313">
        <v>155000000</v>
      </c>
      <c r="M2313">
        <v>2010</v>
      </c>
      <c r="N2313">
        <v>6.3</v>
      </c>
      <c r="O2313">
        <v>-50616376</v>
      </c>
    </row>
    <row r="2314" spans="1:15" x14ac:dyDescent="0.3">
      <c r="A2314" t="s">
        <v>72</v>
      </c>
      <c r="B2314">
        <v>287</v>
      </c>
      <c r="C2314">
        <v>115</v>
      </c>
      <c r="D2314">
        <v>82161969</v>
      </c>
      <c r="E2314" t="s">
        <v>5558</v>
      </c>
      <c r="F2314" t="s">
        <v>568</v>
      </c>
      <c r="G2314" t="s">
        <v>5559</v>
      </c>
      <c r="H2314">
        <v>142440</v>
      </c>
      <c r="I2314">
        <v>505</v>
      </c>
      <c r="J2314" t="s">
        <v>29</v>
      </c>
      <c r="K2314" t="s">
        <v>30</v>
      </c>
      <c r="L2314">
        <v>150000000</v>
      </c>
      <c r="M2314">
        <v>2007</v>
      </c>
      <c r="N2314">
        <v>6.3</v>
      </c>
      <c r="O2314">
        <v>-67838031</v>
      </c>
    </row>
    <row r="2315" spans="1:15" x14ac:dyDescent="0.3">
      <c r="A2315" t="s">
        <v>3224</v>
      </c>
      <c r="B2315">
        <v>355</v>
      </c>
      <c r="C2315">
        <v>119</v>
      </c>
      <c r="D2315">
        <v>23014504</v>
      </c>
      <c r="E2315" t="s">
        <v>5560</v>
      </c>
      <c r="F2315" t="s">
        <v>482</v>
      </c>
      <c r="G2315" t="s">
        <v>5561</v>
      </c>
      <c r="H2315">
        <v>172707</v>
      </c>
      <c r="I2315">
        <v>462</v>
      </c>
      <c r="J2315" t="s">
        <v>29</v>
      </c>
      <c r="K2315" t="s">
        <v>200</v>
      </c>
      <c r="L2315">
        <v>100000000</v>
      </c>
      <c r="M2315">
        <v>2014</v>
      </c>
      <c r="N2315">
        <v>6.3</v>
      </c>
      <c r="O2315">
        <v>-76985496</v>
      </c>
    </row>
    <row r="2316" spans="1:15" x14ac:dyDescent="0.3">
      <c r="A2316" t="s">
        <v>149</v>
      </c>
      <c r="B2316">
        <v>338</v>
      </c>
      <c r="C2316">
        <v>114</v>
      </c>
      <c r="D2316">
        <v>65171860</v>
      </c>
      <c r="E2316" t="s">
        <v>845</v>
      </c>
      <c r="F2316" t="s">
        <v>1363</v>
      </c>
      <c r="G2316" t="s">
        <v>5562</v>
      </c>
      <c r="H2316">
        <v>106416</v>
      </c>
      <c r="I2316">
        <v>205</v>
      </c>
      <c r="J2316" t="s">
        <v>29</v>
      </c>
      <c r="K2316" t="s">
        <v>30</v>
      </c>
      <c r="L2316">
        <v>195000000</v>
      </c>
      <c r="M2316">
        <v>2013</v>
      </c>
      <c r="N2316">
        <v>6.3</v>
      </c>
      <c r="O2316">
        <v>-129828140</v>
      </c>
    </row>
    <row r="2317" spans="1:15" x14ac:dyDescent="0.3">
      <c r="A2317" t="s">
        <v>3213</v>
      </c>
      <c r="B2317">
        <v>218</v>
      </c>
      <c r="C2317">
        <v>128</v>
      </c>
      <c r="D2317">
        <v>38297305</v>
      </c>
      <c r="E2317" t="s">
        <v>49</v>
      </c>
      <c r="F2317" t="s">
        <v>106</v>
      </c>
      <c r="G2317" t="s">
        <v>5563</v>
      </c>
      <c r="H2317">
        <v>116994</v>
      </c>
      <c r="I2317">
        <v>324</v>
      </c>
      <c r="J2317" t="s">
        <v>29</v>
      </c>
      <c r="K2317" t="s">
        <v>30</v>
      </c>
      <c r="L2317">
        <v>175000000</v>
      </c>
      <c r="M2317">
        <v>2013</v>
      </c>
      <c r="N2317">
        <v>6.3</v>
      </c>
      <c r="O2317">
        <v>-136702695</v>
      </c>
    </row>
    <row r="2318" spans="1:15" x14ac:dyDescent="0.3">
      <c r="A2318" t="s">
        <v>2677</v>
      </c>
      <c r="B2318">
        <v>194</v>
      </c>
      <c r="C2318">
        <v>94</v>
      </c>
      <c r="D2318">
        <v>213079163</v>
      </c>
      <c r="E2318" t="s">
        <v>2113</v>
      </c>
      <c r="F2318" t="s">
        <v>5564</v>
      </c>
      <c r="G2318" t="s">
        <v>5565</v>
      </c>
      <c r="H2318">
        <v>162909</v>
      </c>
      <c r="I2318">
        <v>795</v>
      </c>
      <c r="J2318" t="s">
        <v>29</v>
      </c>
      <c r="K2318" t="s">
        <v>30</v>
      </c>
      <c r="L2318">
        <v>63000000</v>
      </c>
      <c r="M2318">
        <v>2002</v>
      </c>
      <c r="N2318">
        <v>6.2</v>
      </c>
      <c r="O2318">
        <v>150079163</v>
      </c>
    </row>
    <row r="2319" spans="1:15" x14ac:dyDescent="0.3">
      <c r="A2319" t="s">
        <v>59</v>
      </c>
      <c r="B2319">
        <v>470</v>
      </c>
      <c r="C2319">
        <v>122</v>
      </c>
      <c r="D2319">
        <v>317011114</v>
      </c>
      <c r="E2319" t="s">
        <v>309</v>
      </c>
      <c r="F2319" t="s">
        <v>79</v>
      </c>
      <c r="G2319" t="s">
        <v>5566</v>
      </c>
      <c r="H2319">
        <v>333847</v>
      </c>
      <c r="I2319">
        <v>2054</v>
      </c>
      <c r="J2319" t="s">
        <v>29</v>
      </c>
      <c r="K2319" t="s">
        <v>30</v>
      </c>
      <c r="L2319">
        <v>185000000</v>
      </c>
      <c r="M2319">
        <v>2008</v>
      </c>
      <c r="N2319">
        <v>6.2</v>
      </c>
      <c r="O2319">
        <v>132011114</v>
      </c>
    </row>
    <row r="2320" spans="1:15" x14ac:dyDescent="0.3">
      <c r="A2320" t="s">
        <v>3727</v>
      </c>
      <c r="B2320">
        <v>146</v>
      </c>
      <c r="C2320">
        <v>99</v>
      </c>
      <c r="D2320">
        <v>134141530</v>
      </c>
      <c r="E2320" t="s">
        <v>5567</v>
      </c>
      <c r="F2320" t="s">
        <v>5474</v>
      </c>
      <c r="G2320" t="s">
        <v>5568</v>
      </c>
      <c r="H2320">
        <v>75903</v>
      </c>
      <c r="I2320">
        <v>109</v>
      </c>
      <c r="J2320" t="s">
        <v>29</v>
      </c>
      <c r="K2320" t="s">
        <v>30</v>
      </c>
      <c r="L2320">
        <v>25000000</v>
      </c>
      <c r="M2320">
        <v>2014</v>
      </c>
      <c r="N2320">
        <v>6.2</v>
      </c>
      <c r="O2320">
        <v>109141530</v>
      </c>
    </row>
    <row r="2321" spans="1:15" x14ac:dyDescent="0.3">
      <c r="A2321" t="s">
        <v>5193</v>
      </c>
      <c r="B2321">
        <v>75</v>
      </c>
      <c r="C2321">
        <v>94</v>
      </c>
      <c r="D2321">
        <v>105500000</v>
      </c>
      <c r="E2321" t="s">
        <v>676</v>
      </c>
      <c r="F2321" t="s">
        <v>5569</v>
      </c>
      <c r="G2321" t="s">
        <v>5570</v>
      </c>
      <c r="H2321">
        <v>31260</v>
      </c>
      <c r="I2321">
        <v>152</v>
      </c>
      <c r="J2321" t="s">
        <v>29</v>
      </c>
      <c r="K2321" t="s">
        <v>442</v>
      </c>
      <c r="L2321">
        <v>4000000</v>
      </c>
      <c r="M2321">
        <v>1981</v>
      </c>
      <c r="N2321">
        <v>6.2</v>
      </c>
      <c r="O2321">
        <v>101500000</v>
      </c>
    </row>
    <row r="2322" spans="1:15" x14ac:dyDescent="0.3">
      <c r="A2322" t="s">
        <v>4013</v>
      </c>
      <c r="B2322">
        <v>50</v>
      </c>
      <c r="C2322">
        <v>103</v>
      </c>
      <c r="D2322">
        <v>105444419</v>
      </c>
      <c r="E2322" t="s">
        <v>676</v>
      </c>
      <c r="F2322" t="s">
        <v>5571</v>
      </c>
      <c r="G2322" t="s">
        <v>5572</v>
      </c>
      <c r="H2322">
        <v>31817</v>
      </c>
      <c r="I2322">
        <v>117</v>
      </c>
      <c r="J2322" t="s">
        <v>29</v>
      </c>
      <c r="K2322" t="s">
        <v>30</v>
      </c>
      <c r="L2322">
        <v>26000000</v>
      </c>
      <c r="M2322">
        <v>1996</v>
      </c>
      <c r="N2322">
        <v>6.2</v>
      </c>
      <c r="O2322">
        <v>79444419</v>
      </c>
    </row>
    <row r="2323" spans="1:15" x14ac:dyDescent="0.3">
      <c r="A2323" t="s">
        <v>1080</v>
      </c>
      <c r="B2323">
        <v>392</v>
      </c>
      <c r="C2323">
        <v>156</v>
      </c>
      <c r="D2323">
        <v>336530303</v>
      </c>
      <c r="E2323" t="s">
        <v>3604</v>
      </c>
      <c r="F2323" t="s">
        <v>221</v>
      </c>
      <c r="G2323" t="s">
        <v>5573</v>
      </c>
      <c r="H2323">
        <v>383056</v>
      </c>
      <c r="I2323">
        <v>1902</v>
      </c>
      <c r="J2323" t="s">
        <v>29</v>
      </c>
      <c r="K2323" t="s">
        <v>30</v>
      </c>
      <c r="L2323">
        <v>258000000</v>
      </c>
      <c r="M2323">
        <v>2007</v>
      </c>
      <c r="N2323">
        <v>6.2</v>
      </c>
      <c r="O2323">
        <v>78530303</v>
      </c>
    </row>
    <row r="2324" spans="1:15" x14ac:dyDescent="0.3">
      <c r="A2324" t="s">
        <v>1080</v>
      </c>
      <c r="B2324">
        <v>392</v>
      </c>
      <c r="C2324">
        <v>156</v>
      </c>
      <c r="D2324">
        <v>336530303</v>
      </c>
      <c r="E2324" t="s">
        <v>3604</v>
      </c>
      <c r="F2324" t="s">
        <v>221</v>
      </c>
      <c r="G2324" t="s">
        <v>5573</v>
      </c>
      <c r="H2324">
        <v>383071</v>
      </c>
      <c r="I2324">
        <v>1902</v>
      </c>
      <c r="J2324" t="s">
        <v>29</v>
      </c>
      <c r="K2324" t="s">
        <v>30</v>
      </c>
      <c r="L2324">
        <v>258000000</v>
      </c>
      <c r="M2324">
        <v>2007</v>
      </c>
      <c r="N2324">
        <v>6.2</v>
      </c>
      <c r="O2324">
        <v>78530303</v>
      </c>
    </row>
    <row r="2325" spans="1:15" x14ac:dyDescent="0.3">
      <c r="A2325" t="s">
        <v>3716</v>
      </c>
      <c r="B2325">
        <v>163</v>
      </c>
      <c r="C2325">
        <v>96</v>
      </c>
      <c r="D2325">
        <v>95001351</v>
      </c>
      <c r="E2325" t="s">
        <v>289</v>
      </c>
      <c r="F2325" t="s">
        <v>3865</v>
      </c>
      <c r="G2325" t="s">
        <v>5574</v>
      </c>
      <c r="H2325">
        <v>131801</v>
      </c>
      <c r="I2325">
        <v>548</v>
      </c>
      <c r="J2325" t="s">
        <v>29</v>
      </c>
      <c r="K2325" t="s">
        <v>30</v>
      </c>
      <c r="L2325">
        <v>18000000</v>
      </c>
      <c r="M2325">
        <v>2001</v>
      </c>
      <c r="N2325">
        <v>6.2</v>
      </c>
      <c r="O2325">
        <v>77001351</v>
      </c>
    </row>
    <row r="2326" spans="1:15" x14ac:dyDescent="0.3">
      <c r="A2326" t="s">
        <v>3371</v>
      </c>
      <c r="B2326">
        <v>108</v>
      </c>
      <c r="C2326">
        <v>111</v>
      </c>
      <c r="D2326">
        <v>108244774</v>
      </c>
      <c r="E2326" t="s">
        <v>4368</v>
      </c>
      <c r="F2326" t="s">
        <v>2892</v>
      </c>
      <c r="G2326" t="s">
        <v>5575</v>
      </c>
      <c r="H2326">
        <v>94049</v>
      </c>
      <c r="I2326">
        <v>301</v>
      </c>
      <c r="J2326" t="s">
        <v>29</v>
      </c>
      <c r="K2326" t="s">
        <v>30</v>
      </c>
      <c r="L2326">
        <v>37000000</v>
      </c>
      <c r="M2326">
        <v>2001</v>
      </c>
      <c r="N2326">
        <v>6.2</v>
      </c>
      <c r="O2326">
        <v>71244774</v>
      </c>
    </row>
    <row r="2327" spans="1:15" x14ac:dyDescent="0.3">
      <c r="A2327" t="s">
        <v>3162</v>
      </c>
      <c r="B2327">
        <v>210</v>
      </c>
      <c r="C2327">
        <v>121</v>
      </c>
      <c r="D2327">
        <v>80150343</v>
      </c>
      <c r="E2327" t="s">
        <v>2463</v>
      </c>
      <c r="F2327" t="s">
        <v>3953</v>
      </c>
      <c r="G2327" t="s">
        <v>5576</v>
      </c>
      <c r="H2327">
        <v>142115</v>
      </c>
      <c r="I2327">
        <v>614</v>
      </c>
      <c r="J2327" t="s">
        <v>29</v>
      </c>
      <c r="K2327" t="s">
        <v>30</v>
      </c>
      <c r="L2327">
        <v>10000000</v>
      </c>
      <c r="M2327">
        <v>2006</v>
      </c>
      <c r="N2327">
        <v>6.2</v>
      </c>
      <c r="O2327">
        <v>70150343</v>
      </c>
    </row>
    <row r="2328" spans="1:15" x14ac:dyDescent="0.3">
      <c r="A2328" t="s">
        <v>4146</v>
      </c>
      <c r="B2328">
        <v>112</v>
      </c>
      <c r="C2328">
        <v>110</v>
      </c>
      <c r="D2328">
        <v>90636983</v>
      </c>
      <c r="E2328" t="s">
        <v>5577</v>
      </c>
      <c r="F2328" t="s">
        <v>3495</v>
      </c>
      <c r="G2328" t="s">
        <v>5578</v>
      </c>
      <c r="H2328">
        <v>44021</v>
      </c>
      <c r="I2328">
        <v>83</v>
      </c>
      <c r="J2328" t="s">
        <v>29</v>
      </c>
      <c r="K2328" t="s">
        <v>30</v>
      </c>
      <c r="L2328">
        <v>22000000</v>
      </c>
      <c r="M2328">
        <v>2007</v>
      </c>
      <c r="N2328">
        <v>6.2</v>
      </c>
      <c r="O2328">
        <v>68636983</v>
      </c>
    </row>
    <row r="2329" spans="1:15" x14ac:dyDescent="0.3">
      <c r="A2329" t="s">
        <v>4269</v>
      </c>
      <c r="B2329">
        <v>140</v>
      </c>
      <c r="C2329">
        <v>109</v>
      </c>
      <c r="D2329">
        <v>106807667</v>
      </c>
      <c r="E2329" t="s">
        <v>5567</v>
      </c>
      <c r="F2329" t="s">
        <v>5579</v>
      </c>
      <c r="G2329" t="s">
        <v>5580</v>
      </c>
      <c r="H2329">
        <v>137377</v>
      </c>
      <c r="I2329">
        <v>370</v>
      </c>
      <c r="J2329" t="s">
        <v>29</v>
      </c>
      <c r="K2329" t="s">
        <v>30</v>
      </c>
      <c r="L2329">
        <v>45000000</v>
      </c>
      <c r="M2329">
        <v>2000</v>
      </c>
      <c r="N2329">
        <v>6.2</v>
      </c>
      <c r="O2329">
        <v>61807667</v>
      </c>
    </row>
    <row r="2330" spans="1:15" x14ac:dyDescent="0.3">
      <c r="A2330" t="s">
        <v>392</v>
      </c>
      <c r="B2330">
        <v>43</v>
      </c>
      <c r="C2330">
        <v>111</v>
      </c>
      <c r="D2330">
        <v>69800000</v>
      </c>
      <c r="E2330" t="s">
        <v>519</v>
      </c>
      <c r="F2330" t="s">
        <v>74</v>
      </c>
      <c r="G2330" t="s">
        <v>5581</v>
      </c>
      <c r="H2330">
        <v>54723</v>
      </c>
      <c r="I2330">
        <v>99</v>
      </c>
      <c r="J2330" t="s">
        <v>29</v>
      </c>
      <c r="K2330" t="s">
        <v>30</v>
      </c>
      <c r="L2330">
        <v>8000000</v>
      </c>
      <c r="M2330">
        <v>1984</v>
      </c>
      <c r="N2330">
        <v>6.2</v>
      </c>
      <c r="O2330">
        <v>61800000</v>
      </c>
    </row>
    <row r="2331" spans="1:15" x14ac:dyDescent="0.3">
      <c r="A2331" t="s">
        <v>3402</v>
      </c>
      <c r="B2331">
        <v>393</v>
      </c>
      <c r="C2331">
        <v>100</v>
      </c>
      <c r="D2331">
        <v>71588220</v>
      </c>
      <c r="E2331" t="s">
        <v>1900</v>
      </c>
      <c r="F2331" t="s">
        <v>979</v>
      </c>
      <c r="G2331" t="s">
        <v>5582</v>
      </c>
      <c r="H2331">
        <v>134869</v>
      </c>
      <c r="I2331">
        <v>304</v>
      </c>
      <c r="J2331" t="s">
        <v>29</v>
      </c>
      <c r="K2331" t="s">
        <v>442</v>
      </c>
      <c r="L2331">
        <v>20000000</v>
      </c>
      <c r="M2331">
        <v>2013</v>
      </c>
      <c r="N2331">
        <v>6.2</v>
      </c>
      <c r="O2331">
        <v>51588220</v>
      </c>
    </row>
    <row r="2332" spans="1:15" x14ac:dyDescent="0.3">
      <c r="A2332" t="s">
        <v>4065</v>
      </c>
      <c r="B2332">
        <v>111</v>
      </c>
      <c r="C2332">
        <v>94</v>
      </c>
      <c r="D2332">
        <v>64001297</v>
      </c>
      <c r="E2332" t="s">
        <v>1669</v>
      </c>
      <c r="F2332" t="s">
        <v>1879</v>
      </c>
      <c r="G2332" t="s">
        <v>5583</v>
      </c>
      <c r="H2332">
        <v>32002</v>
      </c>
      <c r="I2332">
        <v>103</v>
      </c>
      <c r="J2332" t="s">
        <v>29</v>
      </c>
      <c r="K2332" t="s">
        <v>30</v>
      </c>
      <c r="L2332">
        <v>15000000</v>
      </c>
      <c r="M2332">
        <v>2010</v>
      </c>
      <c r="N2332">
        <v>6.2</v>
      </c>
      <c r="O2332">
        <v>49001297</v>
      </c>
    </row>
    <row r="2333" spans="1:15" x14ac:dyDescent="0.3">
      <c r="A2333" t="s">
        <v>3396</v>
      </c>
      <c r="B2333">
        <v>245</v>
      </c>
      <c r="C2333">
        <v>108</v>
      </c>
      <c r="D2333">
        <v>70625986</v>
      </c>
      <c r="E2333" t="s">
        <v>289</v>
      </c>
      <c r="F2333" t="s">
        <v>418</v>
      </c>
      <c r="G2333" t="s">
        <v>5584</v>
      </c>
      <c r="H2333">
        <v>168717</v>
      </c>
      <c r="I2333">
        <v>178</v>
      </c>
      <c r="J2333" t="s">
        <v>29</v>
      </c>
      <c r="K2333" t="s">
        <v>30</v>
      </c>
      <c r="L2333">
        <v>25000000</v>
      </c>
      <c r="M2333">
        <v>2011</v>
      </c>
      <c r="N2333">
        <v>6.2</v>
      </c>
      <c r="O2333">
        <v>45625986</v>
      </c>
    </row>
    <row r="2334" spans="1:15" x14ac:dyDescent="0.3">
      <c r="A2334" t="s">
        <v>2976</v>
      </c>
      <c r="B2334">
        <v>119</v>
      </c>
      <c r="C2334">
        <v>81</v>
      </c>
      <c r="D2334">
        <v>66950483</v>
      </c>
      <c r="E2334" t="s">
        <v>1669</v>
      </c>
      <c r="F2334" t="s">
        <v>4795</v>
      </c>
      <c r="G2334" t="s">
        <v>5585</v>
      </c>
      <c r="H2334">
        <v>29738</v>
      </c>
      <c r="I2334">
        <v>85</v>
      </c>
      <c r="J2334" t="s">
        <v>29</v>
      </c>
      <c r="K2334" t="s">
        <v>30</v>
      </c>
      <c r="L2334">
        <v>28000000</v>
      </c>
      <c r="M2334">
        <v>2014</v>
      </c>
      <c r="N2334">
        <v>6.2</v>
      </c>
      <c r="O2334">
        <v>38950483</v>
      </c>
    </row>
    <row r="2335" spans="1:15" x14ac:dyDescent="0.3">
      <c r="A2335" t="s">
        <v>4466</v>
      </c>
      <c r="B2335">
        <v>119</v>
      </c>
      <c r="C2335">
        <v>107</v>
      </c>
      <c r="D2335">
        <v>57744720</v>
      </c>
      <c r="E2335" t="s">
        <v>1576</v>
      </c>
      <c r="F2335" t="s">
        <v>2075</v>
      </c>
      <c r="G2335" t="s">
        <v>5586</v>
      </c>
      <c r="H2335">
        <v>46961</v>
      </c>
      <c r="I2335">
        <v>132</v>
      </c>
      <c r="J2335" t="s">
        <v>29</v>
      </c>
      <c r="K2335" t="s">
        <v>30</v>
      </c>
      <c r="L2335">
        <v>20000000</v>
      </c>
      <c r="M2335">
        <v>2010</v>
      </c>
      <c r="N2335">
        <v>6.2</v>
      </c>
      <c r="O2335">
        <v>37744720</v>
      </c>
    </row>
    <row r="2336" spans="1:15" x14ac:dyDescent="0.3">
      <c r="A2336" t="s">
        <v>3642</v>
      </c>
      <c r="B2336">
        <v>97</v>
      </c>
      <c r="C2336">
        <v>98</v>
      </c>
      <c r="D2336">
        <v>58006147</v>
      </c>
      <c r="E2336" t="s">
        <v>5332</v>
      </c>
      <c r="F2336" t="s">
        <v>5587</v>
      </c>
      <c r="G2336" t="s">
        <v>5588</v>
      </c>
      <c r="H2336">
        <v>67653</v>
      </c>
      <c r="I2336">
        <v>108</v>
      </c>
      <c r="J2336" t="s">
        <v>29</v>
      </c>
      <c r="K2336" t="s">
        <v>30</v>
      </c>
      <c r="L2336">
        <v>23000000</v>
      </c>
      <c r="M2336">
        <v>2008</v>
      </c>
      <c r="N2336">
        <v>6.2</v>
      </c>
      <c r="O2336">
        <v>35006147</v>
      </c>
    </row>
    <row r="2337" spans="1:15" x14ac:dyDescent="0.3">
      <c r="A2337" t="s">
        <v>2787</v>
      </c>
      <c r="B2337">
        <v>231</v>
      </c>
      <c r="C2337">
        <v>98</v>
      </c>
      <c r="D2337">
        <v>89706988</v>
      </c>
      <c r="E2337" t="s">
        <v>269</v>
      </c>
      <c r="F2337" t="s">
        <v>5589</v>
      </c>
      <c r="G2337" t="s">
        <v>5590</v>
      </c>
      <c r="H2337">
        <v>126746</v>
      </c>
      <c r="I2337">
        <v>600</v>
      </c>
      <c r="J2337" t="s">
        <v>29</v>
      </c>
      <c r="K2337" t="s">
        <v>30</v>
      </c>
      <c r="L2337">
        <v>55000000</v>
      </c>
      <c r="M2337">
        <v>2005</v>
      </c>
      <c r="N2337">
        <v>6.2</v>
      </c>
      <c r="O2337">
        <v>34706988</v>
      </c>
    </row>
    <row r="2338" spans="1:15" x14ac:dyDescent="0.3">
      <c r="A2338" t="s">
        <v>2548</v>
      </c>
      <c r="B2338">
        <v>285</v>
      </c>
      <c r="C2338">
        <v>134</v>
      </c>
      <c r="D2338">
        <v>67523385</v>
      </c>
      <c r="E2338" t="s">
        <v>676</v>
      </c>
      <c r="F2338" t="s">
        <v>5591</v>
      </c>
      <c r="G2338" t="s">
        <v>5592</v>
      </c>
      <c r="H2338">
        <v>104005</v>
      </c>
      <c r="I2338">
        <v>248</v>
      </c>
      <c r="J2338" t="s">
        <v>29</v>
      </c>
      <c r="K2338" t="s">
        <v>30</v>
      </c>
      <c r="L2338">
        <v>35000000</v>
      </c>
      <c r="M2338">
        <v>2012</v>
      </c>
      <c r="N2338">
        <v>6.2</v>
      </c>
      <c r="O2338">
        <v>32523385</v>
      </c>
    </row>
    <row r="2339" spans="1:15" x14ac:dyDescent="0.3">
      <c r="A2339" t="s">
        <v>1375</v>
      </c>
      <c r="B2339">
        <v>279</v>
      </c>
      <c r="C2339">
        <v>121</v>
      </c>
      <c r="D2339">
        <v>79948113</v>
      </c>
      <c r="E2339" t="s">
        <v>217</v>
      </c>
      <c r="F2339" t="s">
        <v>1302</v>
      </c>
      <c r="G2339" t="s">
        <v>5593</v>
      </c>
      <c r="H2339">
        <v>186879</v>
      </c>
      <c r="I2339">
        <v>791</v>
      </c>
      <c r="J2339" t="s">
        <v>29</v>
      </c>
      <c r="K2339" t="s">
        <v>30</v>
      </c>
      <c r="L2339">
        <v>50000000</v>
      </c>
      <c r="M2339">
        <v>2009</v>
      </c>
      <c r="N2339">
        <v>6.2</v>
      </c>
      <c r="O2339">
        <v>29948113</v>
      </c>
    </row>
    <row r="2340" spans="1:15" x14ac:dyDescent="0.3">
      <c r="A2340" t="s">
        <v>4261</v>
      </c>
      <c r="B2340">
        <v>127</v>
      </c>
      <c r="C2340">
        <v>100</v>
      </c>
      <c r="D2340">
        <v>63939454</v>
      </c>
      <c r="E2340" t="s">
        <v>5594</v>
      </c>
      <c r="F2340" t="s">
        <v>4695</v>
      </c>
      <c r="G2340" t="s">
        <v>5595</v>
      </c>
      <c r="H2340">
        <v>61321</v>
      </c>
      <c r="I2340">
        <v>217</v>
      </c>
      <c r="J2340" t="s">
        <v>29</v>
      </c>
      <c r="K2340" t="s">
        <v>30</v>
      </c>
      <c r="L2340">
        <v>35000000</v>
      </c>
      <c r="M2340">
        <v>2005</v>
      </c>
      <c r="N2340">
        <v>6.2</v>
      </c>
      <c r="O2340">
        <v>28939454</v>
      </c>
    </row>
    <row r="2341" spans="1:15" x14ac:dyDescent="0.3">
      <c r="A2341" t="s">
        <v>3404</v>
      </c>
      <c r="B2341">
        <v>198</v>
      </c>
      <c r="C2341">
        <v>98</v>
      </c>
      <c r="D2341">
        <v>42592530</v>
      </c>
      <c r="E2341" t="s">
        <v>1610</v>
      </c>
      <c r="F2341" t="s">
        <v>2330</v>
      </c>
      <c r="G2341" t="s">
        <v>5596</v>
      </c>
      <c r="H2341">
        <v>29867</v>
      </c>
      <c r="I2341">
        <v>181</v>
      </c>
      <c r="J2341" t="s">
        <v>29</v>
      </c>
      <c r="K2341" t="s">
        <v>30</v>
      </c>
      <c r="L2341">
        <v>15000000</v>
      </c>
      <c r="M2341">
        <v>2015</v>
      </c>
      <c r="N2341">
        <v>6.2</v>
      </c>
      <c r="O2341">
        <v>27592530</v>
      </c>
    </row>
    <row r="2342" spans="1:15" x14ac:dyDescent="0.3">
      <c r="A2342" t="s">
        <v>579</v>
      </c>
      <c r="B2342">
        <v>117</v>
      </c>
      <c r="C2342">
        <v>107</v>
      </c>
      <c r="D2342">
        <v>36200000</v>
      </c>
      <c r="E2342" t="s">
        <v>86</v>
      </c>
      <c r="F2342" t="s">
        <v>5597</v>
      </c>
      <c r="G2342" t="s">
        <v>5598</v>
      </c>
      <c r="H2342">
        <v>101840</v>
      </c>
      <c r="I2342">
        <v>193</v>
      </c>
      <c r="J2342" t="s">
        <v>29</v>
      </c>
      <c r="K2342" t="s">
        <v>581</v>
      </c>
      <c r="L2342">
        <v>12305523</v>
      </c>
      <c r="M2342">
        <v>1985</v>
      </c>
      <c r="N2342">
        <v>6.2</v>
      </c>
      <c r="O2342">
        <v>23894477</v>
      </c>
    </row>
    <row r="2343" spans="1:15" x14ac:dyDescent="0.3">
      <c r="A2343" t="s">
        <v>3446</v>
      </c>
      <c r="B2343">
        <v>138</v>
      </c>
      <c r="C2343">
        <v>113</v>
      </c>
      <c r="D2343">
        <v>87704396</v>
      </c>
      <c r="E2343" t="s">
        <v>5599</v>
      </c>
      <c r="F2343" t="s">
        <v>5600</v>
      </c>
      <c r="G2343" t="s">
        <v>5601</v>
      </c>
      <c r="H2343">
        <v>88132</v>
      </c>
      <c r="I2343">
        <v>274</v>
      </c>
      <c r="J2343" t="s">
        <v>29</v>
      </c>
      <c r="K2343" t="s">
        <v>30</v>
      </c>
      <c r="L2343">
        <v>66000000</v>
      </c>
      <c r="M2343">
        <v>1999</v>
      </c>
      <c r="N2343">
        <v>6.2</v>
      </c>
      <c r="O2343">
        <v>21704396</v>
      </c>
    </row>
    <row r="2344" spans="1:15" x14ac:dyDescent="0.3">
      <c r="A2344" t="s">
        <v>3386</v>
      </c>
      <c r="B2344">
        <v>131</v>
      </c>
      <c r="C2344">
        <v>103</v>
      </c>
      <c r="D2344">
        <v>50041732</v>
      </c>
      <c r="E2344" t="s">
        <v>626</v>
      </c>
      <c r="F2344" t="s">
        <v>2223</v>
      </c>
      <c r="G2344" t="s">
        <v>5602</v>
      </c>
      <c r="H2344">
        <v>54390</v>
      </c>
      <c r="I2344">
        <v>398</v>
      </c>
      <c r="J2344" t="s">
        <v>29</v>
      </c>
      <c r="K2344" t="s">
        <v>30</v>
      </c>
      <c r="L2344">
        <v>29000000</v>
      </c>
      <c r="M2344">
        <v>1999</v>
      </c>
      <c r="N2344">
        <v>6.2</v>
      </c>
      <c r="O2344">
        <v>21041732</v>
      </c>
    </row>
    <row r="2345" spans="1:15" x14ac:dyDescent="0.3">
      <c r="A2345" t="s">
        <v>4439</v>
      </c>
      <c r="B2345">
        <v>175</v>
      </c>
      <c r="C2345">
        <v>90</v>
      </c>
      <c r="D2345">
        <v>46455802</v>
      </c>
      <c r="E2345" t="s">
        <v>840</v>
      </c>
      <c r="F2345" t="s">
        <v>5603</v>
      </c>
      <c r="G2345" t="s">
        <v>5604</v>
      </c>
      <c r="H2345">
        <v>120786</v>
      </c>
      <c r="I2345">
        <v>472</v>
      </c>
      <c r="J2345" t="s">
        <v>29</v>
      </c>
      <c r="K2345" t="s">
        <v>30</v>
      </c>
      <c r="L2345">
        <v>26000000</v>
      </c>
      <c r="M2345">
        <v>2003</v>
      </c>
      <c r="N2345">
        <v>6.2</v>
      </c>
      <c r="O2345">
        <v>20455802</v>
      </c>
    </row>
    <row r="2346" spans="1:15" x14ac:dyDescent="0.3">
      <c r="A2346" t="s">
        <v>77</v>
      </c>
      <c r="B2346">
        <v>89</v>
      </c>
      <c r="C2346">
        <v>121</v>
      </c>
      <c r="D2346">
        <v>55500000</v>
      </c>
      <c r="E2346" t="s">
        <v>715</v>
      </c>
      <c r="F2346" t="s">
        <v>5605</v>
      </c>
      <c r="G2346" t="s">
        <v>5606</v>
      </c>
      <c r="H2346">
        <v>48636</v>
      </c>
      <c r="I2346">
        <v>214</v>
      </c>
      <c r="J2346" t="s">
        <v>29</v>
      </c>
      <c r="K2346" t="s">
        <v>200</v>
      </c>
      <c r="L2346">
        <v>36000000</v>
      </c>
      <c r="M2346">
        <v>1983</v>
      </c>
      <c r="N2346">
        <v>6.2</v>
      </c>
      <c r="O2346">
        <v>19500000</v>
      </c>
    </row>
    <row r="2347" spans="1:15" x14ac:dyDescent="0.3">
      <c r="A2347" t="s">
        <v>3752</v>
      </c>
      <c r="B2347">
        <v>34</v>
      </c>
      <c r="C2347">
        <v>93</v>
      </c>
      <c r="D2347">
        <v>31155435</v>
      </c>
      <c r="E2347" t="s">
        <v>1699</v>
      </c>
      <c r="F2347" t="s">
        <v>5607</v>
      </c>
      <c r="G2347" t="s">
        <v>5608</v>
      </c>
      <c r="H2347">
        <v>42644</v>
      </c>
      <c r="I2347">
        <v>102</v>
      </c>
      <c r="J2347" t="s">
        <v>29</v>
      </c>
      <c r="K2347" t="s">
        <v>30</v>
      </c>
      <c r="L2347">
        <v>12000000</v>
      </c>
      <c r="M2347">
        <v>2001</v>
      </c>
      <c r="N2347">
        <v>6.2</v>
      </c>
      <c r="O2347">
        <v>19155435</v>
      </c>
    </row>
    <row r="2348" spans="1:15" x14ac:dyDescent="0.3">
      <c r="A2348" t="s">
        <v>4721</v>
      </c>
      <c r="B2348">
        <v>43</v>
      </c>
      <c r="C2348">
        <v>93</v>
      </c>
      <c r="D2348">
        <v>38037513</v>
      </c>
      <c r="E2348" t="s">
        <v>5609</v>
      </c>
      <c r="F2348" t="s">
        <v>106</v>
      </c>
      <c r="G2348" t="s">
        <v>5610</v>
      </c>
      <c r="H2348">
        <v>49680</v>
      </c>
      <c r="I2348">
        <v>117</v>
      </c>
      <c r="J2348" t="s">
        <v>29</v>
      </c>
      <c r="K2348" t="s">
        <v>30</v>
      </c>
      <c r="L2348">
        <v>20000000</v>
      </c>
      <c r="M2348">
        <v>1991</v>
      </c>
      <c r="N2348">
        <v>6.2</v>
      </c>
      <c r="O2348">
        <v>18037513</v>
      </c>
    </row>
    <row r="2349" spans="1:15" x14ac:dyDescent="0.3">
      <c r="A2349" t="s">
        <v>3683</v>
      </c>
      <c r="B2349">
        <v>14</v>
      </c>
      <c r="C2349">
        <v>108</v>
      </c>
      <c r="D2349">
        <v>24103594</v>
      </c>
      <c r="E2349" t="s">
        <v>5611</v>
      </c>
      <c r="F2349" t="s">
        <v>5612</v>
      </c>
      <c r="G2349" t="s">
        <v>5613</v>
      </c>
      <c r="H2349">
        <v>6384</v>
      </c>
      <c r="I2349">
        <v>54</v>
      </c>
      <c r="J2349" t="s">
        <v>29</v>
      </c>
      <c r="K2349" t="s">
        <v>30</v>
      </c>
      <c r="L2349">
        <v>6500000</v>
      </c>
      <c r="M2349">
        <v>1993</v>
      </c>
      <c r="N2349">
        <v>6.2</v>
      </c>
      <c r="O2349">
        <v>17603594</v>
      </c>
    </row>
    <row r="2350" spans="1:15" x14ac:dyDescent="0.3">
      <c r="A2350" t="s">
        <v>648</v>
      </c>
      <c r="B2350">
        <v>111</v>
      </c>
      <c r="C2350">
        <v>115</v>
      </c>
      <c r="D2350">
        <v>37442180</v>
      </c>
      <c r="E2350" t="s">
        <v>2337</v>
      </c>
      <c r="F2350" t="s">
        <v>313</v>
      </c>
      <c r="G2350" t="s">
        <v>5614</v>
      </c>
      <c r="H2350">
        <v>28005</v>
      </c>
      <c r="I2350">
        <v>236</v>
      </c>
      <c r="J2350" t="s">
        <v>29</v>
      </c>
      <c r="K2350" t="s">
        <v>30</v>
      </c>
      <c r="L2350">
        <v>20000000</v>
      </c>
      <c r="M2350">
        <v>2006</v>
      </c>
      <c r="N2350">
        <v>6.2</v>
      </c>
      <c r="O2350">
        <v>17442180</v>
      </c>
    </row>
    <row r="2351" spans="1:15" x14ac:dyDescent="0.3">
      <c r="A2351" t="s">
        <v>3441</v>
      </c>
      <c r="B2351">
        <v>63</v>
      </c>
      <c r="C2351">
        <v>82</v>
      </c>
      <c r="D2351">
        <v>30324946</v>
      </c>
      <c r="E2351" t="s">
        <v>342</v>
      </c>
      <c r="F2351" t="s">
        <v>1586</v>
      </c>
      <c r="G2351" t="s">
        <v>5615</v>
      </c>
      <c r="H2351">
        <v>48458</v>
      </c>
      <c r="I2351">
        <v>239</v>
      </c>
      <c r="J2351" t="s">
        <v>29</v>
      </c>
      <c r="K2351" t="s">
        <v>30</v>
      </c>
      <c r="L2351">
        <v>17000000</v>
      </c>
      <c r="M2351">
        <v>1998</v>
      </c>
      <c r="N2351">
        <v>6.2</v>
      </c>
      <c r="O2351">
        <v>13324946</v>
      </c>
    </row>
    <row r="2352" spans="1:15" x14ac:dyDescent="0.3">
      <c r="A2352" t="s">
        <v>3642</v>
      </c>
      <c r="B2352">
        <v>138</v>
      </c>
      <c r="C2352">
        <v>107</v>
      </c>
      <c r="D2352">
        <v>42385520</v>
      </c>
      <c r="E2352" t="s">
        <v>875</v>
      </c>
      <c r="F2352" t="s">
        <v>5616</v>
      </c>
      <c r="G2352" t="s">
        <v>5617</v>
      </c>
      <c r="H2352">
        <v>47297</v>
      </c>
      <c r="I2352">
        <v>86</v>
      </c>
      <c r="J2352" t="s">
        <v>29</v>
      </c>
      <c r="K2352" t="s">
        <v>30</v>
      </c>
      <c r="L2352">
        <v>30000000</v>
      </c>
      <c r="M2352">
        <v>2010</v>
      </c>
      <c r="N2352">
        <v>6.2</v>
      </c>
      <c r="O2352">
        <v>12385520</v>
      </c>
    </row>
    <row r="2353" spans="1:15" x14ac:dyDescent="0.3">
      <c r="A2353" t="s">
        <v>2734</v>
      </c>
      <c r="B2353">
        <v>124</v>
      </c>
      <c r="C2353">
        <v>104</v>
      </c>
      <c r="D2353">
        <v>42071069</v>
      </c>
      <c r="E2353" t="s">
        <v>2063</v>
      </c>
      <c r="F2353" t="s">
        <v>5618</v>
      </c>
      <c r="G2353" t="s">
        <v>5619</v>
      </c>
      <c r="H2353">
        <v>36223</v>
      </c>
      <c r="I2353">
        <v>208</v>
      </c>
      <c r="J2353" t="s">
        <v>29</v>
      </c>
      <c r="K2353" t="s">
        <v>30</v>
      </c>
      <c r="L2353">
        <v>30000000</v>
      </c>
      <c r="M2353">
        <v>2005</v>
      </c>
      <c r="N2353">
        <v>6.2</v>
      </c>
      <c r="O2353">
        <v>12071069</v>
      </c>
    </row>
    <row r="2354" spans="1:15" x14ac:dyDescent="0.3">
      <c r="A2354" t="s">
        <v>2762</v>
      </c>
      <c r="B2354">
        <v>92</v>
      </c>
      <c r="C2354">
        <v>95</v>
      </c>
      <c r="D2354">
        <v>16017403</v>
      </c>
      <c r="E2354" t="s">
        <v>1294</v>
      </c>
      <c r="F2354" t="s">
        <v>3077</v>
      </c>
      <c r="G2354" t="s">
        <v>5620</v>
      </c>
      <c r="H2354">
        <v>17333</v>
      </c>
      <c r="I2354">
        <v>153</v>
      </c>
      <c r="J2354" t="s">
        <v>29</v>
      </c>
      <c r="K2354" t="s">
        <v>30</v>
      </c>
      <c r="L2354">
        <v>5000000</v>
      </c>
      <c r="M2354">
        <v>2001</v>
      </c>
      <c r="N2354">
        <v>6.2</v>
      </c>
      <c r="O2354">
        <v>11017403</v>
      </c>
    </row>
    <row r="2355" spans="1:15" x14ac:dyDescent="0.3">
      <c r="A2355" t="s">
        <v>2066</v>
      </c>
      <c r="B2355">
        <v>165</v>
      </c>
      <c r="C2355">
        <v>114</v>
      </c>
      <c r="D2355">
        <v>60470220</v>
      </c>
      <c r="E2355" t="s">
        <v>2411</v>
      </c>
      <c r="F2355" t="s">
        <v>5621</v>
      </c>
      <c r="G2355" t="s">
        <v>5622</v>
      </c>
      <c r="H2355">
        <v>81444</v>
      </c>
      <c r="I2355">
        <v>192</v>
      </c>
      <c r="J2355" t="s">
        <v>29</v>
      </c>
      <c r="K2355" t="s">
        <v>30</v>
      </c>
      <c r="L2355">
        <v>50000000</v>
      </c>
      <c r="M2355">
        <v>2003</v>
      </c>
      <c r="N2355">
        <v>6.2</v>
      </c>
      <c r="O2355">
        <v>10470220</v>
      </c>
    </row>
    <row r="2356" spans="1:15" x14ac:dyDescent="0.3">
      <c r="A2356" t="s">
        <v>3486</v>
      </c>
      <c r="B2356">
        <v>93</v>
      </c>
      <c r="C2356">
        <v>101</v>
      </c>
      <c r="D2356">
        <v>24881000</v>
      </c>
      <c r="E2356" t="s">
        <v>5129</v>
      </c>
      <c r="F2356" t="s">
        <v>5623</v>
      </c>
      <c r="G2356" t="s">
        <v>5624</v>
      </c>
      <c r="H2356">
        <v>57140</v>
      </c>
      <c r="I2356">
        <v>195</v>
      </c>
      <c r="J2356" t="s">
        <v>29</v>
      </c>
      <c r="K2356" t="s">
        <v>30</v>
      </c>
      <c r="L2356">
        <v>15000000</v>
      </c>
      <c r="M2356">
        <v>1996</v>
      </c>
      <c r="N2356">
        <v>6.2</v>
      </c>
      <c r="O2356">
        <v>9881000</v>
      </c>
    </row>
    <row r="2357" spans="1:15" x14ac:dyDescent="0.3">
      <c r="A2357" t="s">
        <v>3380</v>
      </c>
      <c r="B2357">
        <v>101</v>
      </c>
      <c r="C2357">
        <v>109</v>
      </c>
      <c r="D2357">
        <v>9000000</v>
      </c>
      <c r="E2357" t="s">
        <v>1683</v>
      </c>
      <c r="F2357" t="s">
        <v>5625</v>
      </c>
      <c r="G2357" t="s">
        <v>5626</v>
      </c>
      <c r="H2357">
        <v>7584</v>
      </c>
      <c r="I2357">
        <v>137</v>
      </c>
      <c r="J2357" t="s">
        <v>29</v>
      </c>
      <c r="K2357" t="s">
        <v>30</v>
      </c>
      <c r="L2357">
        <v>900000</v>
      </c>
      <c r="M2357">
        <v>1970</v>
      </c>
      <c r="N2357">
        <v>6.2</v>
      </c>
      <c r="O2357">
        <v>8100000</v>
      </c>
    </row>
    <row r="2358" spans="1:15" x14ac:dyDescent="0.3">
      <c r="A2358" t="s">
        <v>3432</v>
      </c>
      <c r="B2358">
        <v>96</v>
      </c>
      <c r="C2358">
        <v>89</v>
      </c>
      <c r="D2358">
        <v>12947763</v>
      </c>
      <c r="E2358" t="s">
        <v>2463</v>
      </c>
      <c r="F2358" t="s">
        <v>5627</v>
      </c>
      <c r="G2358" t="s">
        <v>5628</v>
      </c>
      <c r="H2358">
        <v>10624</v>
      </c>
      <c r="I2358">
        <v>125</v>
      </c>
      <c r="J2358" t="s">
        <v>29</v>
      </c>
      <c r="K2358" t="s">
        <v>30</v>
      </c>
      <c r="L2358">
        <v>5000000</v>
      </c>
      <c r="M2358">
        <v>1986</v>
      </c>
      <c r="N2358">
        <v>6.2</v>
      </c>
      <c r="O2358">
        <v>7947763</v>
      </c>
    </row>
    <row r="2359" spans="1:15" x14ac:dyDescent="0.3">
      <c r="A2359" t="s">
        <v>3421</v>
      </c>
      <c r="B2359">
        <v>271</v>
      </c>
      <c r="C2359">
        <v>94</v>
      </c>
      <c r="D2359">
        <v>32416109</v>
      </c>
      <c r="E2359" t="s">
        <v>5629</v>
      </c>
      <c r="F2359" t="s">
        <v>150</v>
      </c>
      <c r="G2359" t="s">
        <v>5630</v>
      </c>
      <c r="H2359">
        <v>109620</v>
      </c>
      <c r="I2359">
        <v>268</v>
      </c>
      <c r="J2359" t="s">
        <v>29</v>
      </c>
      <c r="K2359" t="s">
        <v>30</v>
      </c>
      <c r="L2359">
        <v>25000000</v>
      </c>
      <c r="M2359">
        <v>2009</v>
      </c>
      <c r="N2359">
        <v>6.2</v>
      </c>
      <c r="O2359">
        <v>7416109</v>
      </c>
    </row>
    <row r="2360" spans="1:15" x14ac:dyDescent="0.3">
      <c r="A2360" t="s">
        <v>4269</v>
      </c>
      <c r="B2360">
        <v>34</v>
      </c>
      <c r="C2360">
        <v>104</v>
      </c>
      <c r="D2360">
        <v>12793213</v>
      </c>
      <c r="E2360" t="s">
        <v>699</v>
      </c>
      <c r="F2360" t="s">
        <v>2153</v>
      </c>
      <c r="G2360" t="s">
        <v>5631</v>
      </c>
      <c r="H2360">
        <v>18286</v>
      </c>
      <c r="I2360">
        <v>73</v>
      </c>
      <c r="J2360" t="s">
        <v>29</v>
      </c>
      <c r="K2360" t="s">
        <v>30</v>
      </c>
      <c r="L2360">
        <v>6000000</v>
      </c>
      <c r="M2360">
        <v>1988</v>
      </c>
      <c r="N2360">
        <v>6.2</v>
      </c>
      <c r="O2360">
        <v>6793213</v>
      </c>
    </row>
    <row r="2361" spans="1:15" x14ac:dyDescent="0.3">
      <c r="A2361" t="s">
        <v>3457</v>
      </c>
      <c r="B2361">
        <v>63</v>
      </c>
      <c r="C2361">
        <v>81</v>
      </c>
      <c r="D2361">
        <v>16033556</v>
      </c>
      <c r="E2361" t="s">
        <v>1259</v>
      </c>
      <c r="F2361" t="s">
        <v>3457</v>
      </c>
      <c r="G2361" t="s">
        <v>5632</v>
      </c>
      <c r="H2361">
        <v>37901</v>
      </c>
      <c r="I2361">
        <v>518</v>
      </c>
      <c r="J2361" t="s">
        <v>29</v>
      </c>
      <c r="K2361" t="s">
        <v>30</v>
      </c>
      <c r="L2361">
        <v>10000000</v>
      </c>
      <c r="M2361">
        <v>2002</v>
      </c>
      <c r="N2361">
        <v>6.2</v>
      </c>
      <c r="O2361">
        <v>6033556</v>
      </c>
    </row>
    <row r="2362" spans="1:15" x14ac:dyDescent="0.3">
      <c r="A2362" t="s">
        <v>2886</v>
      </c>
      <c r="B2362">
        <v>46</v>
      </c>
      <c r="C2362">
        <v>95</v>
      </c>
      <c r="D2362">
        <v>20998709</v>
      </c>
      <c r="E2362" t="s">
        <v>2180</v>
      </c>
      <c r="F2362" t="s">
        <v>2700</v>
      </c>
      <c r="G2362" t="s">
        <v>5633</v>
      </c>
      <c r="H2362">
        <v>6095</v>
      </c>
      <c r="I2362">
        <v>76</v>
      </c>
      <c r="J2362" t="s">
        <v>29</v>
      </c>
      <c r="K2362" t="s">
        <v>30</v>
      </c>
      <c r="L2362">
        <v>15000000</v>
      </c>
      <c r="M2362">
        <v>2006</v>
      </c>
      <c r="N2362">
        <v>6.2</v>
      </c>
      <c r="O2362">
        <v>5998709</v>
      </c>
    </row>
    <row r="2363" spans="1:15" x14ac:dyDescent="0.3">
      <c r="A2363" t="s">
        <v>3407</v>
      </c>
      <c r="B2363">
        <v>191</v>
      </c>
      <c r="C2363">
        <v>98</v>
      </c>
      <c r="D2363">
        <v>50740078</v>
      </c>
      <c r="E2363" t="s">
        <v>4075</v>
      </c>
      <c r="F2363" t="s">
        <v>1308</v>
      </c>
      <c r="G2363" t="s">
        <v>5634</v>
      </c>
      <c r="H2363">
        <v>151580</v>
      </c>
      <c r="I2363">
        <v>672</v>
      </c>
      <c r="J2363" t="s">
        <v>29</v>
      </c>
      <c r="K2363" t="s">
        <v>227</v>
      </c>
      <c r="L2363">
        <v>45000000</v>
      </c>
      <c r="M2363">
        <v>2004</v>
      </c>
      <c r="N2363">
        <v>6.2</v>
      </c>
      <c r="O2363">
        <v>5740078</v>
      </c>
    </row>
    <row r="2364" spans="1:15" x14ac:dyDescent="0.3">
      <c r="A2364" t="s">
        <v>4299</v>
      </c>
      <c r="B2364">
        <v>252</v>
      </c>
      <c r="C2364">
        <v>97</v>
      </c>
      <c r="D2364">
        <v>20433940</v>
      </c>
      <c r="E2364" t="s">
        <v>626</v>
      </c>
      <c r="F2364" t="s">
        <v>5635</v>
      </c>
      <c r="G2364" t="s">
        <v>5636</v>
      </c>
      <c r="H2364">
        <v>78883</v>
      </c>
      <c r="I2364">
        <v>662</v>
      </c>
      <c r="J2364" t="s">
        <v>29</v>
      </c>
      <c r="K2364" t="s">
        <v>442</v>
      </c>
      <c r="L2364">
        <v>15000000</v>
      </c>
      <c r="M2364">
        <v>2005</v>
      </c>
      <c r="N2364">
        <v>6.2</v>
      </c>
      <c r="O2364">
        <v>5433940</v>
      </c>
    </row>
    <row r="2365" spans="1:15" x14ac:dyDescent="0.3">
      <c r="A2365" t="s">
        <v>3360</v>
      </c>
      <c r="B2365">
        <v>116</v>
      </c>
      <c r="C2365">
        <v>123</v>
      </c>
      <c r="D2365">
        <v>40334024</v>
      </c>
      <c r="E2365" t="s">
        <v>4570</v>
      </c>
      <c r="F2365" t="s">
        <v>2735</v>
      </c>
      <c r="G2365" t="s">
        <v>5637</v>
      </c>
      <c r="H2365">
        <v>44168</v>
      </c>
      <c r="I2365">
        <v>216</v>
      </c>
      <c r="J2365" t="s">
        <v>29</v>
      </c>
      <c r="K2365" t="s">
        <v>30</v>
      </c>
      <c r="L2365">
        <v>35000000</v>
      </c>
      <c r="M2365">
        <v>2001</v>
      </c>
      <c r="N2365">
        <v>6.2</v>
      </c>
      <c r="O2365">
        <v>5334024</v>
      </c>
    </row>
    <row r="2366" spans="1:15" x14ac:dyDescent="0.3">
      <c r="A2366" t="s">
        <v>522</v>
      </c>
      <c r="B2366">
        <v>193</v>
      </c>
      <c r="C2366">
        <v>104</v>
      </c>
      <c r="D2366">
        <v>39692139</v>
      </c>
      <c r="E2366" t="s">
        <v>2312</v>
      </c>
      <c r="F2366" t="s">
        <v>221</v>
      </c>
      <c r="G2366" t="s">
        <v>5638</v>
      </c>
      <c r="H2366">
        <v>84131</v>
      </c>
      <c r="I2366">
        <v>400</v>
      </c>
      <c r="J2366" t="s">
        <v>29</v>
      </c>
      <c r="K2366" t="s">
        <v>30</v>
      </c>
      <c r="L2366">
        <v>35000000</v>
      </c>
      <c r="M2366">
        <v>2004</v>
      </c>
      <c r="N2366">
        <v>6.2</v>
      </c>
      <c r="O2366">
        <v>4692139</v>
      </c>
    </row>
    <row r="2367" spans="1:15" x14ac:dyDescent="0.3">
      <c r="A2367" t="s">
        <v>2549</v>
      </c>
      <c r="B2367">
        <v>236</v>
      </c>
      <c r="C2367">
        <v>104</v>
      </c>
      <c r="D2367">
        <v>78009155</v>
      </c>
      <c r="E2367" t="s">
        <v>2113</v>
      </c>
      <c r="F2367" t="s">
        <v>167</v>
      </c>
      <c r="G2367" t="s">
        <v>5639</v>
      </c>
      <c r="H2367">
        <v>110073</v>
      </c>
      <c r="I2367">
        <v>194</v>
      </c>
      <c r="J2367" t="s">
        <v>29</v>
      </c>
      <c r="K2367" t="s">
        <v>30</v>
      </c>
      <c r="L2367">
        <v>75000000</v>
      </c>
      <c r="M2367">
        <v>2011</v>
      </c>
      <c r="N2367">
        <v>6.2</v>
      </c>
      <c r="O2367">
        <v>3009155</v>
      </c>
    </row>
    <row r="2368" spans="1:15" x14ac:dyDescent="0.3">
      <c r="A2368" t="s">
        <v>1087</v>
      </c>
      <c r="B2368">
        <v>192</v>
      </c>
      <c r="C2368">
        <v>92</v>
      </c>
      <c r="D2368">
        <v>10814185</v>
      </c>
      <c r="E2368" t="s">
        <v>4570</v>
      </c>
      <c r="F2368" t="s">
        <v>221</v>
      </c>
      <c r="G2368" t="s">
        <v>5640</v>
      </c>
      <c r="H2368">
        <v>37530</v>
      </c>
      <c r="I2368">
        <v>106</v>
      </c>
      <c r="J2368" t="s">
        <v>29</v>
      </c>
      <c r="K2368" t="s">
        <v>30</v>
      </c>
      <c r="L2368">
        <v>8000000</v>
      </c>
      <c r="M2368">
        <v>2009</v>
      </c>
      <c r="N2368">
        <v>6.2</v>
      </c>
      <c r="O2368">
        <v>2814185</v>
      </c>
    </row>
    <row r="2369" spans="1:15" x14ac:dyDescent="0.3">
      <c r="A2369" t="s">
        <v>3006</v>
      </c>
      <c r="B2369">
        <v>211</v>
      </c>
      <c r="C2369">
        <v>123</v>
      </c>
      <c r="D2369">
        <v>30688364</v>
      </c>
      <c r="E2369" t="s">
        <v>417</v>
      </c>
      <c r="F2369" t="s">
        <v>5035</v>
      </c>
      <c r="G2369" t="s">
        <v>5641</v>
      </c>
      <c r="H2369">
        <v>69355</v>
      </c>
      <c r="I2369">
        <v>211</v>
      </c>
      <c r="J2369" t="s">
        <v>29</v>
      </c>
      <c r="K2369" t="s">
        <v>30</v>
      </c>
      <c r="L2369">
        <v>28000000</v>
      </c>
      <c r="M2369">
        <v>2014</v>
      </c>
      <c r="N2369">
        <v>6.2</v>
      </c>
      <c r="O2369">
        <v>2688364</v>
      </c>
    </row>
    <row r="2370" spans="1:15" x14ac:dyDescent="0.3">
      <c r="A2370" t="s">
        <v>4154</v>
      </c>
      <c r="B2370">
        <v>31</v>
      </c>
      <c r="C2370">
        <v>103</v>
      </c>
      <c r="D2370">
        <v>9094451</v>
      </c>
      <c r="E2370" t="s">
        <v>4137</v>
      </c>
      <c r="F2370" t="s">
        <v>1974</v>
      </c>
      <c r="G2370" t="s">
        <v>5642</v>
      </c>
      <c r="H2370">
        <v>11668</v>
      </c>
      <c r="I2370">
        <v>79</v>
      </c>
      <c r="J2370" t="s">
        <v>29</v>
      </c>
      <c r="K2370" t="s">
        <v>30</v>
      </c>
      <c r="L2370">
        <v>7000000</v>
      </c>
      <c r="M2370">
        <v>1989</v>
      </c>
      <c r="N2370">
        <v>6.2</v>
      </c>
      <c r="O2370">
        <v>2094451</v>
      </c>
    </row>
    <row r="2371" spans="1:15" x14ac:dyDescent="0.3">
      <c r="A2371" t="s">
        <v>3500</v>
      </c>
      <c r="B2371">
        <v>242</v>
      </c>
      <c r="C2371">
        <v>118</v>
      </c>
      <c r="D2371">
        <v>30523568</v>
      </c>
      <c r="E2371" t="s">
        <v>211</v>
      </c>
      <c r="F2371" t="s">
        <v>5643</v>
      </c>
      <c r="G2371" t="s">
        <v>5644</v>
      </c>
      <c r="H2371">
        <v>54447</v>
      </c>
      <c r="I2371">
        <v>201</v>
      </c>
      <c r="J2371" t="s">
        <v>29</v>
      </c>
      <c r="K2371" t="s">
        <v>30</v>
      </c>
      <c r="L2371">
        <v>30000000</v>
      </c>
      <c r="M2371">
        <v>2014</v>
      </c>
      <c r="N2371">
        <v>6.2</v>
      </c>
      <c r="O2371">
        <v>523568</v>
      </c>
    </row>
    <row r="2372" spans="1:15" x14ac:dyDescent="0.3">
      <c r="A2372" t="s">
        <v>3156</v>
      </c>
      <c r="B2372">
        <v>9</v>
      </c>
      <c r="C2372">
        <v>91</v>
      </c>
      <c r="D2372">
        <v>2850263</v>
      </c>
      <c r="E2372" t="s">
        <v>5645</v>
      </c>
      <c r="F2372" t="s">
        <v>5646</v>
      </c>
      <c r="G2372" t="s">
        <v>5647</v>
      </c>
      <c r="H2372">
        <v>5061</v>
      </c>
      <c r="I2372">
        <v>70</v>
      </c>
      <c r="J2372" t="s">
        <v>29</v>
      </c>
      <c r="K2372" t="s">
        <v>30</v>
      </c>
      <c r="L2372">
        <v>2600000</v>
      </c>
      <c r="M2372">
        <v>1993</v>
      </c>
      <c r="N2372">
        <v>6.2</v>
      </c>
      <c r="O2372">
        <v>250263</v>
      </c>
    </row>
    <row r="2373" spans="1:15" x14ac:dyDescent="0.3">
      <c r="A2373" t="s">
        <v>2549</v>
      </c>
      <c r="B2373">
        <v>162</v>
      </c>
      <c r="C2373">
        <v>91</v>
      </c>
      <c r="D2373">
        <v>140080850</v>
      </c>
      <c r="E2373" t="s">
        <v>1562</v>
      </c>
      <c r="F2373" t="s">
        <v>5648</v>
      </c>
      <c r="G2373" t="s">
        <v>5649</v>
      </c>
      <c r="H2373">
        <v>121084</v>
      </c>
      <c r="I2373">
        <v>221</v>
      </c>
      <c r="J2373" t="s">
        <v>29</v>
      </c>
      <c r="K2373" t="s">
        <v>30</v>
      </c>
      <c r="L2373">
        <v>140000000</v>
      </c>
      <c r="M2373">
        <v>2007</v>
      </c>
      <c r="N2373">
        <v>6.2</v>
      </c>
      <c r="O2373">
        <v>80850</v>
      </c>
    </row>
    <row r="2374" spans="1:15" x14ac:dyDescent="0.3">
      <c r="A2374" t="s">
        <v>1861</v>
      </c>
      <c r="B2374">
        <v>414</v>
      </c>
      <c r="C2374">
        <v>97</v>
      </c>
      <c r="D2374">
        <v>14938570</v>
      </c>
      <c r="E2374" t="s">
        <v>543</v>
      </c>
      <c r="F2374" t="s">
        <v>93</v>
      </c>
      <c r="G2374" t="s">
        <v>5650</v>
      </c>
      <c r="H2374">
        <v>111625</v>
      </c>
      <c r="I2374">
        <v>369</v>
      </c>
      <c r="J2374" t="s">
        <v>29</v>
      </c>
      <c r="K2374" t="s">
        <v>30</v>
      </c>
      <c r="L2374">
        <v>15000000</v>
      </c>
      <c r="M2374">
        <v>2012</v>
      </c>
      <c r="N2374">
        <v>6.2</v>
      </c>
      <c r="O2374">
        <v>-61430</v>
      </c>
    </row>
    <row r="2375" spans="1:15" x14ac:dyDescent="0.3">
      <c r="A2375" t="s">
        <v>2961</v>
      </c>
      <c r="B2375">
        <v>119</v>
      </c>
      <c r="C2375">
        <v>122</v>
      </c>
      <c r="D2375">
        <v>6601079</v>
      </c>
      <c r="E2375" t="s">
        <v>5651</v>
      </c>
      <c r="F2375" t="s">
        <v>5652</v>
      </c>
      <c r="G2375" t="s">
        <v>5653</v>
      </c>
      <c r="H2375">
        <v>17436</v>
      </c>
      <c r="I2375">
        <v>276</v>
      </c>
      <c r="J2375" t="s">
        <v>29</v>
      </c>
      <c r="K2375" t="s">
        <v>200</v>
      </c>
      <c r="L2375">
        <v>7000000</v>
      </c>
      <c r="M2375">
        <v>2004</v>
      </c>
      <c r="N2375">
        <v>6.2</v>
      </c>
      <c r="O2375">
        <v>-398921</v>
      </c>
    </row>
    <row r="2376" spans="1:15" x14ac:dyDescent="0.3">
      <c r="A2376" t="s">
        <v>1017</v>
      </c>
      <c r="B2376">
        <v>59</v>
      </c>
      <c r="C2376">
        <v>92</v>
      </c>
      <c r="D2376">
        <v>582024</v>
      </c>
      <c r="E2376" t="s">
        <v>5181</v>
      </c>
      <c r="F2376" t="s">
        <v>1017</v>
      </c>
      <c r="G2376" t="s">
        <v>5654</v>
      </c>
      <c r="H2376">
        <v>30396</v>
      </c>
      <c r="I2376">
        <v>168</v>
      </c>
      <c r="J2376" t="s">
        <v>29</v>
      </c>
      <c r="K2376" t="s">
        <v>30</v>
      </c>
      <c r="L2376">
        <v>1000000</v>
      </c>
      <c r="M2376">
        <v>1997</v>
      </c>
      <c r="N2376">
        <v>6.2</v>
      </c>
      <c r="O2376">
        <v>-417976</v>
      </c>
    </row>
    <row r="2377" spans="1:15" x14ac:dyDescent="0.3">
      <c r="A2377" t="s">
        <v>1872</v>
      </c>
      <c r="B2377">
        <v>35</v>
      </c>
      <c r="C2377">
        <v>84</v>
      </c>
      <c r="D2377">
        <v>52850</v>
      </c>
      <c r="E2377" t="s">
        <v>676</v>
      </c>
      <c r="F2377" t="s">
        <v>5655</v>
      </c>
      <c r="G2377" t="s">
        <v>5656</v>
      </c>
      <c r="H2377">
        <v>1656</v>
      </c>
      <c r="I2377">
        <v>12</v>
      </c>
      <c r="J2377" t="s">
        <v>29</v>
      </c>
      <c r="K2377" t="s">
        <v>30</v>
      </c>
      <c r="L2377">
        <v>500000</v>
      </c>
      <c r="M2377">
        <v>2007</v>
      </c>
      <c r="N2377">
        <v>6.2</v>
      </c>
      <c r="O2377">
        <v>-447150</v>
      </c>
    </row>
    <row r="2378" spans="1:15" x14ac:dyDescent="0.3">
      <c r="A2378" t="s">
        <v>3390</v>
      </c>
      <c r="B2378">
        <v>88</v>
      </c>
      <c r="C2378">
        <v>103</v>
      </c>
      <c r="D2378">
        <v>23000</v>
      </c>
      <c r="E2378" t="s">
        <v>5657</v>
      </c>
      <c r="F2378" t="s">
        <v>5658</v>
      </c>
      <c r="G2378" t="s">
        <v>5659</v>
      </c>
      <c r="H2378">
        <v>5931</v>
      </c>
      <c r="I2378">
        <v>58</v>
      </c>
      <c r="J2378" t="s">
        <v>29</v>
      </c>
      <c r="K2378" t="s">
        <v>30</v>
      </c>
      <c r="L2378">
        <v>500000</v>
      </c>
      <c r="M2378">
        <v>2006</v>
      </c>
      <c r="N2378">
        <v>6.2</v>
      </c>
      <c r="O2378">
        <v>-477000</v>
      </c>
    </row>
    <row r="2379" spans="1:15" x14ac:dyDescent="0.3">
      <c r="A2379" t="s">
        <v>165</v>
      </c>
      <c r="B2379">
        <v>107</v>
      </c>
      <c r="C2379">
        <v>83</v>
      </c>
      <c r="D2379">
        <v>84303558</v>
      </c>
      <c r="E2379" t="s">
        <v>316</v>
      </c>
      <c r="F2379" t="s">
        <v>802</v>
      </c>
      <c r="G2379" t="s">
        <v>5660</v>
      </c>
      <c r="H2379">
        <v>65270</v>
      </c>
      <c r="I2379">
        <v>100</v>
      </c>
      <c r="J2379" t="s">
        <v>29</v>
      </c>
      <c r="K2379" t="s">
        <v>30</v>
      </c>
      <c r="L2379">
        <v>85000000</v>
      </c>
      <c r="M2379">
        <v>2006</v>
      </c>
      <c r="N2379">
        <v>6.2</v>
      </c>
      <c r="O2379">
        <v>-696442</v>
      </c>
    </row>
    <row r="2380" spans="1:15" x14ac:dyDescent="0.3">
      <c r="A2380" t="s">
        <v>3434</v>
      </c>
      <c r="B2380">
        <v>35</v>
      </c>
      <c r="C2380">
        <v>87</v>
      </c>
      <c r="D2380">
        <v>19539</v>
      </c>
      <c r="E2380" t="s">
        <v>676</v>
      </c>
      <c r="F2380" t="s">
        <v>1921</v>
      </c>
      <c r="G2380" t="s">
        <v>5661</v>
      </c>
      <c r="H2380">
        <v>4182</v>
      </c>
      <c r="I2380">
        <v>53</v>
      </c>
      <c r="J2380" t="s">
        <v>29</v>
      </c>
      <c r="K2380" t="s">
        <v>30</v>
      </c>
      <c r="L2380">
        <v>1000000</v>
      </c>
      <c r="M2380">
        <v>2003</v>
      </c>
      <c r="N2380">
        <v>6.2</v>
      </c>
      <c r="O2380">
        <v>-980461</v>
      </c>
    </row>
    <row r="2381" spans="1:15" x14ac:dyDescent="0.3">
      <c r="A2381" t="s">
        <v>3444</v>
      </c>
      <c r="B2381">
        <v>32</v>
      </c>
      <c r="C2381">
        <v>80</v>
      </c>
      <c r="D2381">
        <v>194568</v>
      </c>
      <c r="E2381" t="s">
        <v>289</v>
      </c>
      <c r="F2381" t="s">
        <v>5662</v>
      </c>
      <c r="G2381" t="s">
        <v>5663</v>
      </c>
      <c r="H2381">
        <v>2963</v>
      </c>
      <c r="I2381">
        <v>28</v>
      </c>
      <c r="J2381" t="s">
        <v>29</v>
      </c>
      <c r="K2381" t="s">
        <v>30</v>
      </c>
      <c r="L2381">
        <v>1500000</v>
      </c>
      <c r="M2381">
        <v>2006</v>
      </c>
      <c r="N2381">
        <v>6.2</v>
      </c>
      <c r="O2381">
        <v>-1305432</v>
      </c>
    </row>
    <row r="2382" spans="1:15" x14ac:dyDescent="0.3">
      <c r="A2382" t="s">
        <v>2511</v>
      </c>
      <c r="B2382">
        <v>232</v>
      </c>
      <c r="C2382">
        <v>131</v>
      </c>
      <c r="D2382">
        <v>28644770</v>
      </c>
      <c r="E2382" t="s">
        <v>289</v>
      </c>
      <c r="F2382" t="s">
        <v>5664</v>
      </c>
      <c r="G2382" t="s">
        <v>5665</v>
      </c>
      <c r="H2382">
        <v>78974</v>
      </c>
      <c r="I2382">
        <v>141</v>
      </c>
      <c r="J2382" t="s">
        <v>29</v>
      </c>
      <c r="K2382" t="s">
        <v>30</v>
      </c>
      <c r="L2382">
        <v>30000000</v>
      </c>
      <c r="M2382">
        <v>2012</v>
      </c>
      <c r="N2382">
        <v>6.2</v>
      </c>
      <c r="O2382">
        <v>-1355230</v>
      </c>
    </row>
    <row r="2383" spans="1:15" x14ac:dyDescent="0.3">
      <c r="A2383" t="s">
        <v>3417</v>
      </c>
      <c r="B2383">
        <v>39</v>
      </c>
      <c r="C2383">
        <v>96</v>
      </c>
      <c r="D2383">
        <v>5430822</v>
      </c>
      <c r="E2383" t="s">
        <v>5666</v>
      </c>
      <c r="F2383" t="s">
        <v>5667</v>
      </c>
      <c r="G2383" t="s">
        <v>5668</v>
      </c>
      <c r="H2383">
        <v>8391</v>
      </c>
      <c r="I2383">
        <v>75</v>
      </c>
      <c r="J2383" t="s">
        <v>29</v>
      </c>
      <c r="K2383" t="s">
        <v>200</v>
      </c>
      <c r="L2383">
        <v>7000000</v>
      </c>
      <c r="M2383">
        <v>1992</v>
      </c>
      <c r="N2383">
        <v>6.2</v>
      </c>
      <c r="O2383">
        <v>-1569178</v>
      </c>
    </row>
    <row r="2384" spans="1:15" x14ac:dyDescent="0.3">
      <c r="A2384" t="s">
        <v>1750</v>
      </c>
      <c r="B2384">
        <v>420</v>
      </c>
      <c r="C2384">
        <v>111</v>
      </c>
      <c r="D2384">
        <v>38176892</v>
      </c>
      <c r="E2384" t="s">
        <v>2463</v>
      </c>
      <c r="F2384" t="s">
        <v>5664</v>
      </c>
      <c r="G2384" t="s">
        <v>5669</v>
      </c>
      <c r="H2384">
        <v>104119</v>
      </c>
      <c r="I2384">
        <v>518</v>
      </c>
      <c r="J2384" t="s">
        <v>29</v>
      </c>
      <c r="K2384" t="s">
        <v>30</v>
      </c>
      <c r="L2384">
        <v>40000000</v>
      </c>
      <c r="M2384">
        <v>2011</v>
      </c>
      <c r="N2384">
        <v>6.2</v>
      </c>
      <c r="O2384">
        <v>-1823108</v>
      </c>
    </row>
    <row r="2385" spans="1:15" x14ac:dyDescent="0.3">
      <c r="A2385" t="s">
        <v>3175</v>
      </c>
      <c r="B2385">
        <v>31</v>
      </c>
      <c r="C2385">
        <v>90</v>
      </c>
      <c r="D2385">
        <v>99147</v>
      </c>
      <c r="E2385" t="s">
        <v>92</v>
      </c>
      <c r="F2385" t="s">
        <v>154</v>
      </c>
      <c r="G2385" t="s">
        <v>5670</v>
      </c>
      <c r="H2385">
        <v>1884</v>
      </c>
      <c r="I2385">
        <v>28</v>
      </c>
      <c r="J2385" t="s">
        <v>29</v>
      </c>
      <c r="K2385" t="s">
        <v>30</v>
      </c>
      <c r="L2385">
        <v>2000000</v>
      </c>
      <c r="M2385">
        <v>1998</v>
      </c>
      <c r="N2385">
        <v>6.2</v>
      </c>
      <c r="O2385">
        <v>-1900853</v>
      </c>
    </row>
    <row r="2386" spans="1:15" x14ac:dyDescent="0.3">
      <c r="A2386" t="s">
        <v>3362</v>
      </c>
      <c r="B2386">
        <v>81</v>
      </c>
      <c r="C2386">
        <v>121</v>
      </c>
      <c r="D2386">
        <v>12549485</v>
      </c>
      <c r="E2386" t="s">
        <v>5671</v>
      </c>
      <c r="F2386" t="s">
        <v>5173</v>
      </c>
      <c r="G2386" t="s">
        <v>5672</v>
      </c>
      <c r="H2386">
        <v>4603</v>
      </c>
      <c r="I2386">
        <v>91</v>
      </c>
      <c r="J2386" t="s">
        <v>29</v>
      </c>
      <c r="K2386" t="s">
        <v>30</v>
      </c>
      <c r="L2386">
        <v>15000000</v>
      </c>
      <c r="M2386">
        <v>2006</v>
      </c>
      <c r="N2386">
        <v>6.2</v>
      </c>
      <c r="O2386">
        <v>-2450515</v>
      </c>
    </row>
    <row r="2387" spans="1:15" x14ac:dyDescent="0.3">
      <c r="A2387" t="s">
        <v>3395</v>
      </c>
      <c r="B2387">
        <v>366</v>
      </c>
      <c r="C2387">
        <v>102</v>
      </c>
      <c r="D2387">
        <v>106369117</v>
      </c>
      <c r="E2387" t="s">
        <v>1184</v>
      </c>
      <c r="F2387" t="s">
        <v>716</v>
      </c>
      <c r="G2387" t="s">
        <v>5673</v>
      </c>
      <c r="H2387">
        <v>225273</v>
      </c>
      <c r="I2387">
        <v>523</v>
      </c>
      <c r="J2387" t="s">
        <v>29</v>
      </c>
      <c r="K2387" t="s">
        <v>30</v>
      </c>
      <c r="L2387">
        <v>110000000</v>
      </c>
      <c r="M2387">
        <v>2014</v>
      </c>
      <c r="N2387">
        <v>6.2</v>
      </c>
      <c r="O2387">
        <v>-3630883</v>
      </c>
    </row>
    <row r="2388" spans="1:15" x14ac:dyDescent="0.3">
      <c r="A2388" t="s">
        <v>3348</v>
      </c>
      <c r="B2388">
        <v>208</v>
      </c>
      <c r="C2388">
        <v>112</v>
      </c>
      <c r="D2388">
        <v>30691439</v>
      </c>
      <c r="E2388" t="s">
        <v>2463</v>
      </c>
      <c r="F2388" t="s">
        <v>5674</v>
      </c>
      <c r="G2388" t="s">
        <v>5675</v>
      </c>
      <c r="H2388">
        <v>86205</v>
      </c>
      <c r="I2388">
        <v>232</v>
      </c>
      <c r="J2388" t="s">
        <v>29</v>
      </c>
      <c r="K2388" t="s">
        <v>30</v>
      </c>
      <c r="L2388">
        <v>35000000</v>
      </c>
      <c r="M2388">
        <v>2008</v>
      </c>
      <c r="N2388">
        <v>6.2</v>
      </c>
      <c r="O2388">
        <v>-4308561</v>
      </c>
    </row>
    <row r="2389" spans="1:15" x14ac:dyDescent="0.3">
      <c r="A2389" t="s">
        <v>3930</v>
      </c>
      <c r="B2389">
        <v>119</v>
      </c>
      <c r="C2389">
        <v>103</v>
      </c>
      <c r="D2389">
        <v>30669413</v>
      </c>
      <c r="E2389" t="s">
        <v>993</v>
      </c>
      <c r="F2389" t="s">
        <v>774</v>
      </c>
      <c r="G2389" t="s">
        <v>5676</v>
      </c>
      <c r="H2389">
        <v>105478</v>
      </c>
      <c r="I2389">
        <v>291</v>
      </c>
      <c r="J2389" t="s">
        <v>29</v>
      </c>
      <c r="K2389" t="s">
        <v>30</v>
      </c>
      <c r="L2389">
        <v>35000000</v>
      </c>
      <c r="M2389">
        <v>1990</v>
      </c>
      <c r="N2389">
        <v>6.2</v>
      </c>
      <c r="O2389">
        <v>-4330587</v>
      </c>
    </row>
    <row r="2390" spans="1:15" x14ac:dyDescent="0.3">
      <c r="A2390" t="s">
        <v>346</v>
      </c>
      <c r="B2390">
        <v>133</v>
      </c>
      <c r="C2390">
        <v>90</v>
      </c>
      <c r="D2390">
        <v>65087</v>
      </c>
      <c r="E2390" t="s">
        <v>5677</v>
      </c>
      <c r="F2390" t="s">
        <v>5678</v>
      </c>
      <c r="G2390" t="s">
        <v>5679</v>
      </c>
      <c r="H2390">
        <v>8824</v>
      </c>
      <c r="I2390">
        <v>108</v>
      </c>
      <c r="J2390" t="s">
        <v>29</v>
      </c>
      <c r="K2390" t="s">
        <v>30</v>
      </c>
      <c r="L2390">
        <v>5000000</v>
      </c>
      <c r="M2390">
        <v>2007</v>
      </c>
      <c r="N2390">
        <v>6.2</v>
      </c>
      <c r="O2390">
        <v>-4934913</v>
      </c>
    </row>
    <row r="2391" spans="1:15" x14ac:dyDescent="0.3">
      <c r="A2391" t="s">
        <v>2276</v>
      </c>
      <c r="B2391">
        <v>59</v>
      </c>
      <c r="C2391">
        <v>125</v>
      </c>
      <c r="D2391">
        <v>65012000</v>
      </c>
      <c r="E2391" t="s">
        <v>5680</v>
      </c>
      <c r="F2391" t="s">
        <v>3851</v>
      </c>
      <c r="G2391" t="s">
        <v>5681</v>
      </c>
      <c r="H2391">
        <v>43559</v>
      </c>
      <c r="I2391">
        <v>137</v>
      </c>
      <c r="J2391" t="s">
        <v>29</v>
      </c>
      <c r="K2391" t="s">
        <v>30</v>
      </c>
      <c r="L2391">
        <v>70000000</v>
      </c>
      <c r="M2391">
        <v>1994</v>
      </c>
      <c r="N2391">
        <v>6.2</v>
      </c>
      <c r="O2391">
        <v>-4988000</v>
      </c>
    </row>
    <row r="2392" spans="1:15" x14ac:dyDescent="0.3">
      <c r="A2392" t="s">
        <v>3871</v>
      </c>
      <c r="B2392">
        <v>132</v>
      </c>
      <c r="C2392">
        <v>122</v>
      </c>
      <c r="D2392">
        <v>6754898</v>
      </c>
      <c r="E2392" t="s">
        <v>73</v>
      </c>
      <c r="F2392" t="s">
        <v>5682</v>
      </c>
      <c r="G2392" t="s">
        <v>5683</v>
      </c>
      <c r="H2392">
        <v>20000</v>
      </c>
      <c r="I2392">
        <v>188</v>
      </c>
      <c r="J2392" t="s">
        <v>29</v>
      </c>
      <c r="K2392" t="s">
        <v>30</v>
      </c>
      <c r="L2392">
        <v>12000000</v>
      </c>
      <c r="M2392">
        <v>2006</v>
      </c>
      <c r="N2392">
        <v>6.2</v>
      </c>
      <c r="O2392">
        <v>-5245102</v>
      </c>
    </row>
    <row r="2393" spans="1:15" x14ac:dyDescent="0.3">
      <c r="A2393" t="s">
        <v>3410</v>
      </c>
      <c r="B2393">
        <v>36</v>
      </c>
      <c r="C2393">
        <v>97</v>
      </c>
      <c r="D2393">
        <v>117560</v>
      </c>
      <c r="E2393" t="s">
        <v>588</v>
      </c>
      <c r="F2393" t="s">
        <v>2762</v>
      </c>
      <c r="G2393" t="s">
        <v>5684</v>
      </c>
      <c r="H2393">
        <v>2330</v>
      </c>
      <c r="I2393">
        <v>29</v>
      </c>
      <c r="J2393" t="s">
        <v>29</v>
      </c>
      <c r="K2393" t="s">
        <v>30</v>
      </c>
      <c r="L2393">
        <v>6000000</v>
      </c>
      <c r="M2393">
        <v>2006</v>
      </c>
      <c r="N2393">
        <v>6.2</v>
      </c>
      <c r="O2393">
        <v>-5882440</v>
      </c>
    </row>
    <row r="2394" spans="1:15" x14ac:dyDescent="0.3">
      <c r="A2394" t="s">
        <v>2503</v>
      </c>
      <c r="B2394">
        <v>47</v>
      </c>
      <c r="C2394">
        <v>107</v>
      </c>
      <c r="D2394">
        <v>54606</v>
      </c>
      <c r="E2394" t="s">
        <v>4570</v>
      </c>
      <c r="F2394" t="s">
        <v>1340</v>
      </c>
      <c r="G2394" t="s">
        <v>5685</v>
      </c>
      <c r="H2394">
        <v>1940</v>
      </c>
      <c r="I2394">
        <v>34</v>
      </c>
      <c r="J2394" t="s">
        <v>29</v>
      </c>
      <c r="K2394" t="s">
        <v>200</v>
      </c>
      <c r="L2394">
        <v>6000000</v>
      </c>
      <c r="M2394">
        <v>2001</v>
      </c>
      <c r="N2394">
        <v>6.2</v>
      </c>
      <c r="O2394">
        <v>-5945394</v>
      </c>
    </row>
    <row r="2395" spans="1:15" x14ac:dyDescent="0.3">
      <c r="A2395" t="s">
        <v>3712</v>
      </c>
      <c r="B2395">
        <v>65</v>
      </c>
      <c r="C2395">
        <v>95</v>
      </c>
      <c r="D2395">
        <v>2955039</v>
      </c>
      <c r="E2395" t="s">
        <v>379</v>
      </c>
      <c r="F2395" t="s">
        <v>5686</v>
      </c>
      <c r="G2395" t="s">
        <v>5687</v>
      </c>
      <c r="H2395">
        <v>3624</v>
      </c>
      <c r="I2395">
        <v>27</v>
      </c>
      <c r="J2395" t="s">
        <v>29</v>
      </c>
      <c r="K2395" t="s">
        <v>30</v>
      </c>
      <c r="L2395">
        <v>9000000</v>
      </c>
      <c r="M2395">
        <v>2007</v>
      </c>
      <c r="N2395">
        <v>6.2</v>
      </c>
      <c r="O2395">
        <v>-6044961</v>
      </c>
    </row>
    <row r="2396" spans="1:15" x14ac:dyDescent="0.3">
      <c r="A2396" t="s">
        <v>2241</v>
      </c>
      <c r="B2396">
        <v>195</v>
      </c>
      <c r="C2396">
        <v>101</v>
      </c>
      <c r="D2396">
        <v>28687835</v>
      </c>
      <c r="E2396" t="s">
        <v>208</v>
      </c>
      <c r="F2396" t="s">
        <v>2707</v>
      </c>
      <c r="G2396" t="s">
        <v>5688</v>
      </c>
      <c r="H2396">
        <v>40964</v>
      </c>
      <c r="I2396">
        <v>245</v>
      </c>
      <c r="J2396" t="s">
        <v>29</v>
      </c>
      <c r="K2396" t="s">
        <v>30</v>
      </c>
      <c r="L2396">
        <v>35000000</v>
      </c>
      <c r="M2396">
        <v>2008</v>
      </c>
      <c r="N2396">
        <v>6.2</v>
      </c>
      <c r="O2396">
        <v>-6312165</v>
      </c>
    </row>
    <row r="2397" spans="1:15" x14ac:dyDescent="0.3">
      <c r="A2397" t="s">
        <v>3158</v>
      </c>
      <c r="B2397">
        <v>150</v>
      </c>
      <c r="C2397">
        <v>96</v>
      </c>
      <c r="D2397">
        <v>13630226</v>
      </c>
      <c r="E2397" t="s">
        <v>2211</v>
      </c>
      <c r="F2397" t="s">
        <v>339</v>
      </c>
      <c r="G2397" t="s">
        <v>5689</v>
      </c>
      <c r="H2397">
        <v>112516</v>
      </c>
      <c r="I2397">
        <v>223</v>
      </c>
      <c r="J2397" t="s">
        <v>29</v>
      </c>
      <c r="K2397" t="s">
        <v>30</v>
      </c>
      <c r="L2397">
        <v>20000000</v>
      </c>
      <c r="M2397">
        <v>2009</v>
      </c>
      <c r="N2397">
        <v>6.2</v>
      </c>
      <c r="O2397">
        <v>-6369774</v>
      </c>
    </row>
    <row r="2398" spans="1:15" x14ac:dyDescent="0.3">
      <c r="A2398" t="s">
        <v>1817</v>
      </c>
      <c r="B2398">
        <v>64</v>
      </c>
      <c r="C2398">
        <v>116</v>
      </c>
      <c r="D2398">
        <v>61355436</v>
      </c>
      <c r="E2398" t="s">
        <v>3674</v>
      </c>
      <c r="F2398" t="s">
        <v>5690</v>
      </c>
      <c r="G2398" t="s">
        <v>5691</v>
      </c>
      <c r="H2398">
        <v>52136</v>
      </c>
      <c r="I2398">
        <v>184</v>
      </c>
      <c r="J2398" t="s">
        <v>29</v>
      </c>
      <c r="K2398" t="s">
        <v>30</v>
      </c>
      <c r="L2398">
        <v>68000000</v>
      </c>
      <c r="M2398">
        <v>1997</v>
      </c>
      <c r="N2398">
        <v>6.2</v>
      </c>
      <c r="O2398">
        <v>-6644564</v>
      </c>
    </row>
    <row r="2399" spans="1:15" x14ac:dyDescent="0.3">
      <c r="A2399" t="s">
        <v>2005</v>
      </c>
      <c r="B2399">
        <v>118</v>
      </c>
      <c r="C2399">
        <v>141</v>
      </c>
      <c r="D2399">
        <v>16123851</v>
      </c>
      <c r="E2399" t="s">
        <v>92</v>
      </c>
      <c r="F2399" t="s">
        <v>4280</v>
      </c>
      <c r="G2399" t="s">
        <v>5692</v>
      </c>
      <c r="H2399">
        <v>17373</v>
      </c>
      <c r="I2399">
        <v>148</v>
      </c>
      <c r="J2399" t="s">
        <v>29</v>
      </c>
      <c r="K2399" t="s">
        <v>30</v>
      </c>
      <c r="L2399">
        <v>23000000</v>
      </c>
      <c r="M2399">
        <v>2004</v>
      </c>
      <c r="N2399">
        <v>6.2</v>
      </c>
      <c r="O2399">
        <v>-6876149</v>
      </c>
    </row>
    <row r="2400" spans="1:15" x14ac:dyDescent="0.3">
      <c r="A2400" t="s">
        <v>4428</v>
      </c>
      <c r="B2400">
        <v>70</v>
      </c>
      <c r="C2400">
        <v>87</v>
      </c>
      <c r="D2400">
        <v>16290976</v>
      </c>
      <c r="E2400" t="s">
        <v>5693</v>
      </c>
      <c r="F2400" t="s">
        <v>3455</v>
      </c>
      <c r="G2400" t="s">
        <v>5694</v>
      </c>
      <c r="H2400">
        <v>14637</v>
      </c>
      <c r="I2400">
        <v>100</v>
      </c>
      <c r="J2400" t="s">
        <v>29</v>
      </c>
      <c r="K2400" t="s">
        <v>30</v>
      </c>
      <c r="L2400">
        <v>24000000</v>
      </c>
      <c r="M2400">
        <v>1999</v>
      </c>
      <c r="N2400">
        <v>6.2</v>
      </c>
      <c r="O2400">
        <v>-7709024</v>
      </c>
    </row>
    <row r="2401" spans="1:15" x14ac:dyDescent="0.3">
      <c r="A2401" t="s">
        <v>2677</v>
      </c>
      <c r="B2401">
        <v>255</v>
      </c>
      <c r="C2401">
        <v>85</v>
      </c>
      <c r="D2401">
        <v>86897182</v>
      </c>
      <c r="E2401" t="s">
        <v>676</v>
      </c>
      <c r="F2401" t="s">
        <v>1586</v>
      </c>
      <c r="G2401" t="s">
        <v>5695</v>
      </c>
      <c r="H2401">
        <v>106790</v>
      </c>
      <c r="I2401">
        <v>177</v>
      </c>
      <c r="J2401" t="s">
        <v>29</v>
      </c>
      <c r="K2401" t="s">
        <v>30</v>
      </c>
      <c r="L2401">
        <v>95000000</v>
      </c>
      <c r="M2401">
        <v>2012</v>
      </c>
      <c r="N2401">
        <v>6.2</v>
      </c>
      <c r="O2401">
        <v>-8102818</v>
      </c>
    </row>
    <row r="2402" spans="1:15" x14ac:dyDescent="0.3">
      <c r="A2402" t="s">
        <v>3411</v>
      </c>
      <c r="B2402">
        <v>26</v>
      </c>
      <c r="C2402">
        <v>97</v>
      </c>
      <c r="D2402">
        <v>883887</v>
      </c>
      <c r="E2402" t="s">
        <v>92</v>
      </c>
      <c r="F2402" t="s">
        <v>5696</v>
      </c>
      <c r="G2402" t="s">
        <v>5697</v>
      </c>
      <c r="H2402">
        <v>1201</v>
      </c>
      <c r="I2402">
        <v>14</v>
      </c>
      <c r="J2402" t="s">
        <v>29</v>
      </c>
      <c r="K2402" t="s">
        <v>30</v>
      </c>
      <c r="L2402">
        <v>9000000</v>
      </c>
      <c r="M2402">
        <v>2009</v>
      </c>
      <c r="N2402">
        <v>6.2</v>
      </c>
      <c r="O2402">
        <v>-8116113</v>
      </c>
    </row>
    <row r="2403" spans="1:15" x14ac:dyDescent="0.3">
      <c r="A2403" t="s">
        <v>2005</v>
      </c>
      <c r="B2403">
        <v>15</v>
      </c>
      <c r="C2403">
        <v>113</v>
      </c>
      <c r="D2403">
        <v>2832826</v>
      </c>
      <c r="E2403" t="s">
        <v>699</v>
      </c>
      <c r="F2403" t="s">
        <v>1809</v>
      </c>
      <c r="G2403" t="s">
        <v>5698</v>
      </c>
      <c r="H2403">
        <v>1761</v>
      </c>
      <c r="I2403">
        <v>19</v>
      </c>
      <c r="J2403" t="s">
        <v>29</v>
      </c>
      <c r="K2403" t="s">
        <v>30</v>
      </c>
      <c r="L2403">
        <v>11000000</v>
      </c>
      <c r="M2403">
        <v>1995</v>
      </c>
      <c r="N2403">
        <v>6.2</v>
      </c>
      <c r="O2403">
        <v>-8167174</v>
      </c>
    </row>
    <row r="2404" spans="1:15" x14ac:dyDescent="0.3">
      <c r="A2404" t="s">
        <v>2503</v>
      </c>
      <c r="B2404">
        <v>132</v>
      </c>
      <c r="C2404">
        <v>102</v>
      </c>
      <c r="D2404">
        <v>6409206</v>
      </c>
      <c r="E2404" t="s">
        <v>2765</v>
      </c>
      <c r="F2404" t="s">
        <v>490</v>
      </c>
      <c r="G2404" t="s">
        <v>5699</v>
      </c>
      <c r="H2404">
        <v>32311</v>
      </c>
      <c r="I2404">
        <v>104</v>
      </c>
      <c r="J2404" t="s">
        <v>29</v>
      </c>
      <c r="K2404" t="s">
        <v>30</v>
      </c>
      <c r="L2404">
        <v>15000000</v>
      </c>
      <c r="M2404">
        <v>2008</v>
      </c>
      <c r="N2404">
        <v>6.2</v>
      </c>
      <c r="O2404">
        <v>-8590794</v>
      </c>
    </row>
    <row r="2405" spans="1:15" x14ac:dyDescent="0.3">
      <c r="A2405" t="s">
        <v>3187</v>
      </c>
      <c r="B2405">
        <v>90</v>
      </c>
      <c r="C2405">
        <v>87</v>
      </c>
      <c r="D2405">
        <v>1276984</v>
      </c>
      <c r="E2405" t="s">
        <v>2312</v>
      </c>
      <c r="F2405" t="s">
        <v>2150</v>
      </c>
      <c r="G2405" t="s">
        <v>5700</v>
      </c>
      <c r="H2405">
        <v>11403</v>
      </c>
      <c r="I2405">
        <v>150</v>
      </c>
      <c r="J2405" t="s">
        <v>29</v>
      </c>
      <c r="K2405" t="s">
        <v>241</v>
      </c>
      <c r="L2405">
        <v>10000000</v>
      </c>
      <c r="M2405">
        <v>2000</v>
      </c>
      <c r="N2405">
        <v>6.2</v>
      </c>
      <c r="O2405">
        <v>-8723016</v>
      </c>
    </row>
    <row r="2406" spans="1:15" x14ac:dyDescent="0.3">
      <c r="A2406" t="s">
        <v>1137</v>
      </c>
      <c r="B2406">
        <v>313</v>
      </c>
      <c r="C2406">
        <v>105</v>
      </c>
      <c r="D2406">
        <v>50549107</v>
      </c>
      <c r="E2406" t="s">
        <v>417</v>
      </c>
      <c r="F2406" t="s">
        <v>2453</v>
      </c>
      <c r="G2406" t="s">
        <v>5701</v>
      </c>
      <c r="H2406">
        <v>99035</v>
      </c>
      <c r="I2406">
        <v>289</v>
      </c>
      <c r="J2406" t="s">
        <v>29</v>
      </c>
      <c r="K2406" t="s">
        <v>30</v>
      </c>
      <c r="L2406">
        <v>60000000</v>
      </c>
      <c r="M2406">
        <v>2014</v>
      </c>
      <c r="N2406">
        <v>6.2</v>
      </c>
      <c r="O2406">
        <v>-9450893</v>
      </c>
    </row>
    <row r="2407" spans="1:15" x14ac:dyDescent="0.3">
      <c r="A2407" t="s">
        <v>1072</v>
      </c>
      <c r="B2407">
        <v>164</v>
      </c>
      <c r="C2407">
        <v>102</v>
      </c>
      <c r="D2407">
        <v>25266129</v>
      </c>
      <c r="E2407" t="s">
        <v>699</v>
      </c>
      <c r="F2407" t="s">
        <v>4471</v>
      </c>
      <c r="G2407" t="s">
        <v>5702</v>
      </c>
      <c r="H2407">
        <v>54346</v>
      </c>
      <c r="I2407">
        <v>358</v>
      </c>
      <c r="J2407" t="s">
        <v>29</v>
      </c>
      <c r="K2407" t="s">
        <v>30</v>
      </c>
      <c r="L2407">
        <v>35000000</v>
      </c>
      <c r="M2407">
        <v>2004</v>
      </c>
      <c r="N2407">
        <v>6.2</v>
      </c>
      <c r="O2407">
        <v>-9733871</v>
      </c>
    </row>
    <row r="2408" spans="1:15" x14ac:dyDescent="0.3">
      <c r="A2408" t="s">
        <v>3437</v>
      </c>
      <c r="B2408">
        <v>43</v>
      </c>
      <c r="C2408">
        <v>86</v>
      </c>
      <c r="D2408">
        <v>226792</v>
      </c>
      <c r="E2408" t="s">
        <v>5703</v>
      </c>
      <c r="F2408" t="s">
        <v>294</v>
      </c>
      <c r="G2408" t="s">
        <v>5704</v>
      </c>
      <c r="H2408">
        <v>3080</v>
      </c>
      <c r="I2408">
        <v>44</v>
      </c>
      <c r="J2408" t="s">
        <v>29</v>
      </c>
      <c r="K2408" t="s">
        <v>200</v>
      </c>
      <c r="L2408">
        <v>10000000</v>
      </c>
      <c r="M2408">
        <v>2001</v>
      </c>
      <c r="N2408">
        <v>6.2</v>
      </c>
      <c r="O2408">
        <v>-9773208</v>
      </c>
    </row>
    <row r="2409" spans="1:15" x14ac:dyDescent="0.3">
      <c r="A2409" t="s">
        <v>3896</v>
      </c>
      <c r="B2409">
        <v>117</v>
      </c>
      <c r="C2409">
        <v>86</v>
      </c>
      <c r="D2409">
        <v>45860039</v>
      </c>
      <c r="E2409" t="s">
        <v>5705</v>
      </c>
      <c r="F2409" t="s">
        <v>3495</v>
      </c>
      <c r="G2409" t="s">
        <v>5706</v>
      </c>
      <c r="H2409">
        <v>53118</v>
      </c>
      <c r="I2409">
        <v>221</v>
      </c>
      <c r="J2409" t="s">
        <v>29</v>
      </c>
      <c r="K2409" t="s">
        <v>30</v>
      </c>
      <c r="L2409">
        <v>56000000</v>
      </c>
      <c r="M2409">
        <v>2004</v>
      </c>
      <c r="N2409">
        <v>6.2</v>
      </c>
      <c r="O2409">
        <v>-10139961</v>
      </c>
    </row>
    <row r="2410" spans="1:15" x14ac:dyDescent="0.3">
      <c r="A2410" t="s">
        <v>3366</v>
      </c>
      <c r="B2410">
        <v>10</v>
      </c>
      <c r="C2410">
        <v>121</v>
      </c>
      <c r="D2410">
        <v>229311</v>
      </c>
      <c r="E2410" t="s">
        <v>5707</v>
      </c>
      <c r="F2410" t="s">
        <v>1383</v>
      </c>
      <c r="G2410" t="s">
        <v>5708</v>
      </c>
      <c r="H2410">
        <v>899</v>
      </c>
      <c r="I2410">
        <v>42</v>
      </c>
      <c r="J2410" t="s">
        <v>29</v>
      </c>
      <c r="K2410" t="s">
        <v>408</v>
      </c>
      <c r="L2410">
        <v>11350000</v>
      </c>
      <c r="M2410">
        <v>1999</v>
      </c>
      <c r="N2410">
        <v>6.2</v>
      </c>
      <c r="O2410">
        <v>-11120689</v>
      </c>
    </row>
    <row r="2411" spans="1:15" x14ac:dyDescent="0.3">
      <c r="A2411" t="s">
        <v>2027</v>
      </c>
      <c r="B2411">
        <v>79</v>
      </c>
      <c r="C2411">
        <v>107</v>
      </c>
      <c r="D2411">
        <v>7564000</v>
      </c>
      <c r="E2411" t="s">
        <v>3824</v>
      </c>
      <c r="F2411" t="s">
        <v>1148</v>
      </c>
      <c r="G2411" t="s">
        <v>5709</v>
      </c>
      <c r="H2411">
        <v>54650</v>
      </c>
      <c r="I2411">
        <v>223</v>
      </c>
      <c r="J2411" t="s">
        <v>29</v>
      </c>
      <c r="K2411" t="s">
        <v>30</v>
      </c>
      <c r="L2411">
        <v>20000000</v>
      </c>
      <c r="M2411">
        <v>1995</v>
      </c>
      <c r="N2411">
        <v>6.2</v>
      </c>
      <c r="O2411">
        <v>-12436000</v>
      </c>
    </row>
    <row r="2412" spans="1:15" x14ac:dyDescent="0.3">
      <c r="A2412" t="s">
        <v>3014</v>
      </c>
      <c r="B2412">
        <v>154</v>
      </c>
      <c r="C2412">
        <v>98</v>
      </c>
      <c r="D2412">
        <v>113733726</v>
      </c>
      <c r="E2412" t="s">
        <v>4023</v>
      </c>
      <c r="F2412" t="s">
        <v>313</v>
      </c>
      <c r="G2412" t="s">
        <v>5710</v>
      </c>
      <c r="H2412">
        <v>67223</v>
      </c>
      <c r="I2412">
        <v>126</v>
      </c>
      <c r="J2412" t="s">
        <v>29</v>
      </c>
      <c r="K2412" t="s">
        <v>30</v>
      </c>
      <c r="L2412">
        <v>127000000</v>
      </c>
      <c r="M2412">
        <v>2014</v>
      </c>
      <c r="N2412">
        <v>6.2</v>
      </c>
      <c r="O2412">
        <v>-13266274</v>
      </c>
    </row>
    <row r="2413" spans="1:15" x14ac:dyDescent="0.3">
      <c r="A2413" t="s">
        <v>2835</v>
      </c>
      <c r="B2413">
        <v>167</v>
      </c>
      <c r="C2413">
        <v>109</v>
      </c>
      <c r="D2413">
        <v>13248477</v>
      </c>
      <c r="E2413" t="s">
        <v>211</v>
      </c>
      <c r="F2413" t="s">
        <v>486</v>
      </c>
      <c r="G2413" t="s">
        <v>5711</v>
      </c>
      <c r="H2413">
        <v>60555</v>
      </c>
      <c r="I2413">
        <v>174</v>
      </c>
      <c r="J2413" t="s">
        <v>29</v>
      </c>
      <c r="K2413" t="s">
        <v>30</v>
      </c>
      <c r="L2413">
        <v>27000000</v>
      </c>
      <c r="M2413">
        <v>2009</v>
      </c>
      <c r="N2413">
        <v>6.2</v>
      </c>
      <c r="O2413">
        <v>-13751523</v>
      </c>
    </row>
    <row r="2414" spans="1:15" x14ac:dyDescent="0.3">
      <c r="A2414" t="s">
        <v>3384</v>
      </c>
      <c r="B2414">
        <v>22</v>
      </c>
      <c r="C2414">
        <v>106</v>
      </c>
      <c r="D2414">
        <v>115504</v>
      </c>
      <c r="E2414" t="s">
        <v>699</v>
      </c>
      <c r="F2414" t="s">
        <v>5712</v>
      </c>
      <c r="G2414" t="s">
        <v>5713</v>
      </c>
      <c r="H2414">
        <v>4820</v>
      </c>
      <c r="I2414">
        <v>26</v>
      </c>
      <c r="J2414" t="s">
        <v>29</v>
      </c>
      <c r="K2414" t="s">
        <v>200</v>
      </c>
      <c r="L2414">
        <v>14000000</v>
      </c>
      <c r="M2414">
        <v>2008</v>
      </c>
      <c r="N2414">
        <v>6.2</v>
      </c>
      <c r="O2414">
        <v>-13884496</v>
      </c>
    </row>
    <row r="2415" spans="1:15" x14ac:dyDescent="0.3">
      <c r="A2415" t="s">
        <v>3203</v>
      </c>
      <c r="B2415">
        <v>117</v>
      </c>
      <c r="C2415">
        <v>108</v>
      </c>
      <c r="D2415">
        <v>1039869</v>
      </c>
      <c r="E2415" t="s">
        <v>413</v>
      </c>
      <c r="F2415" t="s">
        <v>150</v>
      </c>
      <c r="G2415" t="s">
        <v>5714</v>
      </c>
      <c r="H2415">
        <v>14757</v>
      </c>
      <c r="I2415">
        <v>51</v>
      </c>
      <c r="J2415" t="s">
        <v>29</v>
      </c>
      <c r="K2415" t="s">
        <v>442</v>
      </c>
      <c r="L2415">
        <v>15000000</v>
      </c>
      <c r="M2415">
        <v>2010</v>
      </c>
      <c r="N2415">
        <v>6.2</v>
      </c>
      <c r="O2415">
        <v>-13960131</v>
      </c>
    </row>
    <row r="2416" spans="1:15" x14ac:dyDescent="0.3">
      <c r="A2416" t="s">
        <v>4991</v>
      </c>
      <c r="B2416">
        <v>20</v>
      </c>
      <c r="C2416">
        <v>105</v>
      </c>
      <c r="D2416">
        <v>10070000</v>
      </c>
      <c r="E2416" t="s">
        <v>699</v>
      </c>
      <c r="F2416" t="s">
        <v>1802</v>
      </c>
      <c r="G2416" t="s">
        <v>5715</v>
      </c>
      <c r="H2416">
        <v>5668</v>
      </c>
      <c r="I2416">
        <v>50</v>
      </c>
      <c r="J2416" t="s">
        <v>29</v>
      </c>
      <c r="K2416" t="s">
        <v>30</v>
      </c>
      <c r="L2416">
        <v>25000000</v>
      </c>
      <c r="M2416">
        <v>1996</v>
      </c>
      <c r="N2416">
        <v>6.2</v>
      </c>
      <c r="O2416">
        <v>-14930000</v>
      </c>
    </row>
    <row r="2417" spans="1:15" x14ac:dyDescent="0.3">
      <c r="A2417" t="s">
        <v>3425</v>
      </c>
      <c r="B2417">
        <v>67</v>
      </c>
      <c r="C2417">
        <v>92</v>
      </c>
      <c r="D2417">
        <v>23091</v>
      </c>
      <c r="E2417" t="s">
        <v>555</v>
      </c>
      <c r="F2417" t="s">
        <v>1367</v>
      </c>
      <c r="G2417" t="s">
        <v>5716</v>
      </c>
      <c r="H2417">
        <v>5664</v>
      </c>
      <c r="I2417">
        <v>42</v>
      </c>
      <c r="J2417" t="s">
        <v>29</v>
      </c>
      <c r="K2417" t="s">
        <v>200</v>
      </c>
      <c r="L2417">
        <v>15000000</v>
      </c>
      <c r="M2417">
        <v>2008</v>
      </c>
      <c r="N2417">
        <v>6.2</v>
      </c>
      <c r="O2417">
        <v>-14976909</v>
      </c>
    </row>
    <row r="2418" spans="1:15" x14ac:dyDescent="0.3">
      <c r="A2418" t="s">
        <v>4628</v>
      </c>
      <c r="B2418">
        <v>129</v>
      </c>
      <c r="C2418">
        <v>100</v>
      </c>
      <c r="D2418">
        <v>6852144</v>
      </c>
      <c r="E2418" t="s">
        <v>1489</v>
      </c>
      <c r="F2418" t="s">
        <v>4897</v>
      </c>
      <c r="G2418" t="s">
        <v>5717</v>
      </c>
      <c r="H2418">
        <v>15169</v>
      </c>
      <c r="I2418">
        <v>213</v>
      </c>
      <c r="J2418" t="s">
        <v>29</v>
      </c>
      <c r="K2418" t="s">
        <v>442</v>
      </c>
      <c r="L2418">
        <v>22000000</v>
      </c>
      <c r="M2418">
        <v>2003</v>
      </c>
      <c r="N2418">
        <v>6.2</v>
      </c>
      <c r="O2418">
        <v>-15147856</v>
      </c>
    </row>
    <row r="2419" spans="1:15" x14ac:dyDescent="0.3">
      <c r="A2419" t="s">
        <v>3382</v>
      </c>
      <c r="B2419">
        <v>298</v>
      </c>
      <c r="C2419">
        <v>109</v>
      </c>
      <c r="D2419">
        <v>19692608</v>
      </c>
      <c r="E2419" t="s">
        <v>208</v>
      </c>
      <c r="F2419" t="s">
        <v>5718</v>
      </c>
      <c r="G2419" t="s">
        <v>5719</v>
      </c>
      <c r="H2419">
        <v>63548</v>
      </c>
      <c r="I2419">
        <v>134</v>
      </c>
      <c r="J2419" t="s">
        <v>29</v>
      </c>
      <c r="K2419" t="s">
        <v>30</v>
      </c>
      <c r="L2419">
        <v>35000000</v>
      </c>
      <c r="M2419">
        <v>2013</v>
      </c>
      <c r="N2419">
        <v>6.2</v>
      </c>
      <c r="O2419">
        <v>-15307392</v>
      </c>
    </row>
    <row r="2420" spans="1:15" x14ac:dyDescent="0.3">
      <c r="A2420" t="s">
        <v>2968</v>
      </c>
      <c r="B2420">
        <v>141</v>
      </c>
      <c r="C2420">
        <v>112</v>
      </c>
      <c r="D2420">
        <v>317125</v>
      </c>
      <c r="E2420" t="s">
        <v>588</v>
      </c>
      <c r="F2420" t="s">
        <v>568</v>
      </c>
      <c r="G2420" t="s">
        <v>5720</v>
      </c>
      <c r="H2420">
        <v>23334</v>
      </c>
      <c r="I2420">
        <v>87</v>
      </c>
      <c r="J2420" t="s">
        <v>29</v>
      </c>
      <c r="K2420" t="s">
        <v>581</v>
      </c>
      <c r="L2420">
        <v>16000000</v>
      </c>
      <c r="M2420">
        <v>2013</v>
      </c>
      <c r="N2420">
        <v>6.2</v>
      </c>
      <c r="O2420">
        <v>-15682875</v>
      </c>
    </row>
    <row r="2421" spans="1:15" x14ac:dyDescent="0.3">
      <c r="A2421" t="s">
        <v>3427</v>
      </c>
      <c r="B2421">
        <v>59</v>
      </c>
      <c r="C2421">
        <v>92</v>
      </c>
      <c r="D2421">
        <v>4002955</v>
      </c>
      <c r="E2421" t="s">
        <v>1081</v>
      </c>
      <c r="F2421" t="s">
        <v>690</v>
      </c>
      <c r="G2421" t="s">
        <v>5721</v>
      </c>
      <c r="H2421">
        <v>33745</v>
      </c>
      <c r="I2421">
        <v>198</v>
      </c>
      <c r="J2421" t="s">
        <v>29</v>
      </c>
      <c r="K2421" t="s">
        <v>30</v>
      </c>
      <c r="L2421">
        <v>20000000</v>
      </c>
      <c r="M2421">
        <v>1999</v>
      </c>
      <c r="N2421">
        <v>6.2</v>
      </c>
      <c r="O2421">
        <v>-15997045</v>
      </c>
    </row>
    <row r="2422" spans="1:15" x14ac:dyDescent="0.3">
      <c r="A2422" t="s">
        <v>3156</v>
      </c>
      <c r="B2422">
        <v>138</v>
      </c>
      <c r="C2422">
        <v>101</v>
      </c>
      <c r="D2422">
        <v>43060566</v>
      </c>
      <c r="E2422" t="s">
        <v>693</v>
      </c>
      <c r="F2422" t="s">
        <v>40</v>
      </c>
      <c r="G2422" t="s">
        <v>5722</v>
      </c>
      <c r="H2422">
        <v>107859</v>
      </c>
      <c r="I2422">
        <v>569</v>
      </c>
      <c r="J2422" t="s">
        <v>29</v>
      </c>
      <c r="K2422" t="s">
        <v>30</v>
      </c>
      <c r="L2422">
        <v>60000000</v>
      </c>
      <c r="M2422">
        <v>2002</v>
      </c>
      <c r="N2422">
        <v>6.2</v>
      </c>
      <c r="O2422">
        <v>-16939434</v>
      </c>
    </row>
    <row r="2423" spans="1:15" x14ac:dyDescent="0.3">
      <c r="A2423" t="s">
        <v>3439</v>
      </c>
      <c r="B2423">
        <v>34</v>
      </c>
      <c r="C2423">
        <v>86</v>
      </c>
      <c r="D2423">
        <v>22717758</v>
      </c>
      <c r="E2423" t="s">
        <v>5723</v>
      </c>
      <c r="F2423" t="s">
        <v>1482</v>
      </c>
      <c r="G2423" t="s">
        <v>5724</v>
      </c>
      <c r="H2423">
        <v>11156</v>
      </c>
      <c r="I2423">
        <v>67</v>
      </c>
      <c r="J2423" t="s">
        <v>29</v>
      </c>
      <c r="K2423" t="s">
        <v>30</v>
      </c>
      <c r="L2423">
        <v>40000000</v>
      </c>
      <c r="M2423">
        <v>1998</v>
      </c>
      <c r="N2423">
        <v>6.2</v>
      </c>
      <c r="O2423">
        <v>-17282242</v>
      </c>
    </row>
    <row r="2424" spans="1:15" x14ac:dyDescent="0.3">
      <c r="A2424" t="s">
        <v>780</v>
      </c>
      <c r="B2424">
        <v>224</v>
      </c>
      <c r="C2424">
        <v>118</v>
      </c>
      <c r="D2424">
        <v>17609982</v>
      </c>
      <c r="E2424" t="s">
        <v>5599</v>
      </c>
      <c r="F2424" t="s">
        <v>339</v>
      </c>
      <c r="G2424" t="s">
        <v>5725</v>
      </c>
      <c r="H2424">
        <v>90046</v>
      </c>
      <c r="I2424">
        <v>141</v>
      </c>
      <c r="J2424" t="s">
        <v>29</v>
      </c>
      <c r="K2424" t="s">
        <v>30</v>
      </c>
      <c r="L2424">
        <v>35000000</v>
      </c>
      <c r="M2424">
        <v>2013</v>
      </c>
      <c r="N2424">
        <v>6.2</v>
      </c>
      <c r="O2424">
        <v>-17390018</v>
      </c>
    </row>
    <row r="2425" spans="1:15" x14ac:dyDescent="0.3">
      <c r="A2425" t="s">
        <v>2225</v>
      </c>
      <c r="B2425">
        <v>211</v>
      </c>
      <c r="C2425">
        <v>125</v>
      </c>
      <c r="D2425">
        <v>40559930</v>
      </c>
      <c r="E2425" t="s">
        <v>4930</v>
      </c>
      <c r="F2425" t="s">
        <v>2153</v>
      </c>
      <c r="G2425" t="s">
        <v>5726</v>
      </c>
      <c r="H2425">
        <v>41727</v>
      </c>
      <c r="I2425">
        <v>184</v>
      </c>
      <c r="J2425" t="s">
        <v>29</v>
      </c>
      <c r="K2425" t="s">
        <v>30</v>
      </c>
      <c r="L2425">
        <v>60000000</v>
      </c>
      <c r="M2425">
        <v>2009</v>
      </c>
      <c r="N2425">
        <v>6.2</v>
      </c>
      <c r="O2425">
        <v>-19440070</v>
      </c>
    </row>
    <row r="2426" spans="1:15" x14ac:dyDescent="0.3">
      <c r="A2426" t="s">
        <v>3399</v>
      </c>
      <c r="B2426">
        <v>21</v>
      </c>
      <c r="C2426">
        <v>101</v>
      </c>
      <c r="D2426">
        <v>375474</v>
      </c>
      <c r="E2426" t="s">
        <v>2204</v>
      </c>
      <c r="F2426" t="s">
        <v>400</v>
      </c>
      <c r="G2426" t="s">
        <v>5727</v>
      </c>
      <c r="H2426">
        <v>2613</v>
      </c>
      <c r="I2426">
        <v>46</v>
      </c>
      <c r="J2426" t="s">
        <v>29</v>
      </c>
      <c r="K2426" t="s">
        <v>30</v>
      </c>
      <c r="L2426">
        <v>20000000</v>
      </c>
      <c r="M2426">
        <v>2005</v>
      </c>
      <c r="N2426">
        <v>6.2</v>
      </c>
      <c r="O2426">
        <v>-19624526</v>
      </c>
    </row>
    <row r="2427" spans="1:15" x14ac:dyDescent="0.3">
      <c r="A2427" t="s">
        <v>3497</v>
      </c>
      <c r="B2427">
        <v>50</v>
      </c>
      <c r="C2427">
        <v>111</v>
      </c>
      <c r="D2427">
        <v>20300000</v>
      </c>
      <c r="E2427" t="s">
        <v>224</v>
      </c>
      <c r="F2427" t="s">
        <v>34</v>
      </c>
      <c r="G2427" t="s">
        <v>5728</v>
      </c>
      <c r="H2427">
        <v>16741</v>
      </c>
      <c r="I2427">
        <v>60</v>
      </c>
      <c r="J2427" t="s">
        <v>29</v>
      </c>
      <c r="K2427" t="s">
        <v>30</v>
      </c>
      <c r="L2427">
        <v>40000000</v>
      </c>
      <c r="M2427">
        <v>1996</v>
      </c>
      <c r="N2427">
        <v>6.2</v>
      </c>
      <c r="O2427">
        <v>-19700000</v>
      </c>
    </row>
    <row r="2428" spans="1:15" x14ac:dyDescent="0.3">
      <c r="A2428" t="s">
        <v>397</v>
      </c>
      <c r="B2428">
        <v>80</v>
      </c>
      <c r="C2428">
        <v>130</v>
      </c>
      <c r="D2428">
        <v>50016394</v>
      </c>
      <c r="E2428" t="s">
        <v>2377</v>
      </c>
      <c r="F2428" t="s">
        <v>2270</v>
      </c>
      <c r="G2428" t="s">
        <v>5729</v>
      </c>
      <c r="H2428">
        <v>106528</v>
      </c>
      <c r="I2428">
        <v>257</v>
      </c>
      <c r="J2428" t="s">
        <v>29</v>
      </c>
      <c r="K2428" t="s">
        <v>30</v>
      </c>
      <c r="L2428">
        <v>70000000</v>
      </c>
      <c r="M2428">
        <v>1993</v>
      </c>
      <c r="N2428">
        <v>6.2</v>
      </c>
      <c r="O2428">
        <v>-19983606</v>
      </c>
    </row>
    <row r="2429" spans="1:15" x14ac:dyDescent="0.3">
      <c r="A2429" t="s">
        <v>3355</v>
      </c>
      <c r="B2429">
        <v>22</v>
      </c>
      <c r="C2429">
        <v>143</v>
      </c>
      <c r="D2429">
        <v>5000000</v>
      </c>
      <c r="E2429" t="s">
        <v>5730</v>
      </c>
      <c r="F2429" t="s">
        <v>5731</v>
      </c>
      <c r="G2429" t="s">
        <v>5732</v>
      </c>
      <c r="H2429">
        <v>1547</v>
      </c>
      <c r="I2429">
        <v>50</v>
      </c>
      <c r="J2429" t="s">
        <v>29</v>
      </c>
      <c r="K2429" t="s">
        <v>30</v>
      </c>
      <c r="L2429">
        <v>25000000</v>
      </c>
      <c r="M2429">
        <v>1970</v>
      </c>
      <c r="N2429">
        <v>6.2</v>
      </c>
      <c r="O2429">
        <v>-20000000</v>
      </c>
    </row>
    <row r="2430" spans="1:15" x14ac:dyDescent="0.3">
      <c r="A2430" t="s">
        <v>986</v>
      </c>
      <c r="B2430">
        <v>227</v>
      </c>
      <c r="C2430">
        <v>92</v>
      </c>
      <c r="D2430">
        <v>14998070</v>
      </c>
      <c r="E2430" t="s">
        <v>1141</v>
      </c>
      <c r="F2430" t="s">
        <v>1539</v>
      </c>
      <c r="G2430" t="s">
        <v>5733</v>
      </c>
      <c r="H2430">
        <v>41170</v>
      </c>
      <c r="I2430">
        <v>298</v>
      </c>
      <c r="J2430" t="s">
        <v>29</v>
      </c>
      <c r="K2430" t="s">
        <v>30</v>
      </c>
      <c r="L2430">
        <v>35000000</v>
      </c>
      <c r="M2430">
        <v>2007</v>
      </c>
      <c r="N2430">
        <v>6.2</v>
      </c>
      <c r="O2430">
        <v>-20001930</v>
      </c>
    </row>
    <row r="2431" spans="1:15" x14ac:dyDescent="0.3">
      <c r="A2431" t="s">
        <v>753</v>
      </c>
      <c r="B2431">
        <v>526</v>
      </c>
      <c r="C2431">
        <v>113</v>
      </c>
      <c r="D2431">
        <v>79711678</v>
      </c>
      <c r="E2431" t="s">
        <v>1610</v>
      </c>
      <c r="F2431" t="s">
        <v>482</v>
      </c>
      <c r="G2431" t="s">
        <v>5734</v>
      </c>
      <c r="H2431">
        <v>199039</v>
      </c>
      <c r="I2431">
        <v>479</v>
      </c>
      <c r="J2431" t="s">
        <v>29</v>
      </c>
      <c r="K2431" t="s">
        <v>30</v>
      </c>
      <c r="L2431">
        <v>100000000</v>
      </c>
      <c r="M2431">
        <v>2012</v>
      </c>
      <c r="N2431">
        <v>6.2</v>
      </c>
      <c r="O2431">
        <v>-20288322</v>
      </c>
    </row>
    <row r="2432" spans="1:15" x14ac:dyDescent="0.3">
      <c r="A2432" t="s">
        <v>1251</v>
      </c>
      <c r="B2432">
        <v>155</v>
      </c>
      <c r="C2432">
        <v>100</v>
      </c>
      <c r="D2432">
        <v>2708188</v>
      </c>
      <c r="E2432" t="s">
        <v>699</v>
      </c>
      <c r="F2432" t="s">
        <v>5735</v>
      </c>
      <c r="G2432" t="s">
        <v>5736</v>
      </c>
      <c r="H2432">
        <v>8924</v>
      </c>
      <c r="I2432">
        <v>43</v>
      </c>
      <c r="J2432" t="s">
        <v>29</v>
      </c>
      <c r="K2432" t="s">
        <v>200</v>
      </c>
      <c r="L2432">
        <v>23000000</v>
      </c>
      <c r="M2432">
        <v>2009</v>
      </c>
      <c r="N2432">
        <v>6.2</v>
      </c>
      <c r="O2432">
        <v>-20291812</v>
      </c>
    </row>
    <row r="2433" spans="1:15" x14ac:dyDescent="0.3">
      <c r="A2433" t="s">
        <v>686</v>
      </c>
      <c r="B2433">
        <v>54</v>
      </c>
      <c r="C2433">
        <v>120</v>
      </c>
      <c r="D2433">
        <v>763044</v>
      </c>
      <c r="E2433" t="s">
        <v>224</v>
      </c>
      <c r="F2433" t="s">
        <v>1006</v>
      </c>
      <c r="G2433" t="s">
        <v>5737</v>
      </c>
      <c r="H2433">
        <v>4257</v>
      </c>
      <c r="I2433">
        <v>52</v>
      </c>
      <c r="J2433" t="s">
        <v>29</v>
      </c>
      <c r="K2433" t="s">
        <v>442</v>
      </c>
      <c r="L2433">
        <v>23000000</v>
      </c>
      <c r="M2433">
        <v>2003</v>
      </c>
      <c r="N2433">
        <v>6.2</v>
      </c>
      <c r="O2433">
        <v>-22236956</v>
      </c>
    </row>
    <row r="2434" spans="1:15" x14ac:dyDescent="0.3">
      <c r="A2434" t="s">
        <v>3358</v>
      </c>
      <c r="B2434">
        <v>209</v>
      </c>
      <c r="C2434">
        <v>131</v>
      </c>
      <c r="D2434">
        <v>27667947</v>
      </c>
      <c r="E2434" t="s">
        <v>208</v>
      </c>
      <c r="F2434" t="s">
        <v>1852</v>
      </c>
      <c r="G2434" t="s">
        <v>5738</v>
      </c>
      <c r="H2434">
        <v>86374</v>
      </c>
      <c r="I2434">
        <v>392</v>
      </c>
      <c r="J2434" t="s">
        <v>29</v>
      </c>
      <c r="K2434" t="s">
        <v>200</v>
      </c>
      <c r="L2434">
        <v>50000000</v>
      </c>
      <c r="M2434">
        <v>2007</v>
      </c>
      <c r="N2434">
        <v>6.2</v>
      </c>
      <c r="O2434">
        <v>-22332053</v>
      </c>
    </row>
    <row r="2435" spans="1:15" x14ac:dyDescent="0.3">
      <c r="A2435" t="s">
        <v>3429</v>
      </c>
      <c r="B2435">
        <v>194</v>
      </c>
      <c r="C2435">
        <v>91</v>
      </c>
      <c r="D2435">
        <v>126597121</v>
      </c>
      <c r="E2435" t="s">
        <v>316</v>
      </c>
      <c r="F2435" t="s">
        <v>167</v>
      </c>
      <c r="G2435" t="s">
        <v>5739</v>
      </c>
      <c r="H2435">
        <v>105902</v>
      </c>
      <c r="I2435">
        <v>206</v>
      </c>
      <c r="J2435" t="s">
        <v>29</v>
      </c>
      <c r="K2435" t="s">
        <v>30</v>
      </c>
      <c r="L2435">
        <v>150000000</v>
      </c>
      <c r="M2435">
        <v>2007</v>
      </c>
      <c r="N2435">
        <v>6.2</v>
      </c>
      <c r="O2435">
        <v>-23402879</v>
      </c>
    </row>
    <row r="2436" spans="1:15" x14ac:dyDescent="0.3">
      <c r="A2436" t="s">
        <v>1801</v>
      </c>
      <c r="B2436">
        <v>224</v>
      </c>
      <c r="C2436">
        <v>128</v>
      </c>
      <c r="D2436">
        <v>3254172</v>
      </c>
      <c r="E2436" t="s">
        <v>832</v>
      </c>
      <c r="F2436" t="s">
        <v>512</v>
      </c>
      <c r="G2436" t="s">
        <v>5740</v>
      </c>
      <c r="H2436">
        <v>29282</v>
      </c>
      <c r="I2436">
        <v>105</v>
      </c>
      <c r="J2436" t="s">
        <v>29</v>
      </c>
      <c r="K2436" t="s">
        <v>30</v>
      </c>
      <c r="L2436">
        <v>28000000</v>
      </c>
      <c r="M2436">
        <v>2013</v>
      </c>
      <c r="N2436">
        <v>6.2</v>
      </c>
      <c r="O2436">
        <v>-24745828</v>
      </c>
    </row>
    <row r="2437" spans="1:15" x14ac:dyDescent="0.3">
      <c r="A2437" t="s">
        <v>780</v>
      </c>
      <c r="B2437">
        <v>134</v>
      </c>
      <c r="C2437">
        <v>135</v>
      </c>
      <c r="D2437">
        <v>32598931</v>
      </c>
      <c r="E2437" t="s">
        <v>417</v>
      </c>
      <c r="F2437" t="s">
        <v>5741</v>
      </c>
      <c r="G2437" t="s">
        <v>5742</v>
      </c>
      <c r="H2437">
        <v>49300</v>
      </c>
      <c r="I2437">
        <v>265</v>
      </c>
      <c r="J2437" t="s">
        <v>29</v>
      </c>
      <c r="K2437" t="s">
        <v>30</v>
      </c>
      <c r="L2437">
        <v>65000000</v>
      </c>
      <c r="M2437">
        <v>2000</v>
      </c>
      <c r="N2437">
        <v>6.2</v>
      </c>
      <c r="O2437">
        <v>-32401069</v>
      </c>
    </row>
    <row r="2438" spans="1:15" x14ac:dyDescent="0.3">
      <c r="A2438" t="s">
        <v>2596</v>
      </c>
      <c r="B2438">
        <v>108</v>
      </c>
      <c r="C2438">
        <v>100</v>
      </c>
      <c r="D2438">
        <v>7204138</v>
      </c>
      <c r="E2438" t="s">
        <v>676</v>
      </c>
      <c r="F2438" t="s">
        <v>5743</v>
      </c>
      <c r="G2438" t="s">
        <v>5744</v>
      </c>
      <c r="H2438">
        <v>34809</v>
      </c>
      <c r="I2438">
        <v>125</v>
      </c>
      <c r="J2438" t="s">
        <v>29</v>
      </c>
      <c r="K2438" t="s">
        <v>30</v>
      </c>
      <c r="L2438">
        <v>41000000</v>
      </c>
      <c r="M2438">
        <v>2011</v>
      </c>
      <c r="N2438">
        <v>6.2</v>
      </c>
      <c r="O2438">
        <v>-33795862</v>
      </c>
    </row>
    <row r="2439" spans="1:15" x14ac:dyDescent="0.3">
      <c r="A2439" t="s">
        <v>2414</v>
      </c>
      <c r="B2439">
        <v>83</v>
      </c>
      <c r="C2439">
        <v>102</v>
      </c>
      <c r="D2439">
        <v>6114237</v>
      </c>
      <c r="E2439" t="s">
        <v>217</v>
      </c>
      <c r="F2439" t="s">
        <v>5538</v>
      </c>
      <c r="G2439" t="s">
        <v>5745</v>
      </c>
      <c r="H2439">
        <v>19986</v>
      </c>
      <c r="I2439">
        <v>207</v>
      </c>
      <c r="J2439" t="s">
        <v>29</v>
      </c>
      <c r="K2439" t="s">
        <v>30</v>
      </c>
      <c r="L2439">
        <v>40000000</v>
      </c>
      <c r="M2439">
        <v>2001</v>
      </c>
      <c r="N2439">
        <v>6.2</v>
      </c>
      <c r="O2439">
        <v>-33885763</v>
      </c>
    </row>
    <row r="2440" spans="1:15" x14ac:dyDescent="0.3">
      <c r="A2440" t="s">
        <v>3511</v>
      </c>
      <c r="B2440">
        <v>104</v>
      </c>
      <c r="C2440">
        <v>108</v>
      </c>
      <c r="D2440">
        <v>22433915</v>
      </c>
      <c r="E2440" t="s">
        <v>140</v>
      </c>
      <c r="F2440" t="s">
        <v>44</v>
      </c>
      <c r="G2440" t="s">
        <v>5746</v>
      </c>
      <c r="H2440">
        <v>21319</v>
      </c>
      <c r="I2440">
        <v>166</v>
      </c>
      <c r="J2440" t="s">
        <v>29</v>
      </c>
      <c r="K2440" t="s">
        <v>30</v>
      </c>
      <c r="L2440">
        <v>60000000</v>
      </c>
      <c r="M2440">
        <v>2002</v>
      </c>
      <c r="N2440">
        <v>6.2</v>
      </c>
      <c r="O2440">
        <v>-37566085</v>
      </c>
    </row>
    <row r="2441" spans="1:15" x14ac:dyDescent="0.3">
      <c r="A2441" t="s">
        <v>2279</v>
      </c>
      <c r="B2441">
        <v>59</v>
      </c>
      <c r="C2441">
        <v>115</v>
      </c>
      <c r="D2441">
        <v>10556196</v>
      </c>
      <c r="E2441" t="s">
        <v>208</v>
      </c>
      <c r="F2441" t="s">
        <v>5747</v>
      </c>
      <c r="G2441" t="s">
        <v>5748</v>
      </c>
      <c r="H2441">
        <v>16562</v>
      </c>
      <c r="I2441">
        <v>73</v>
      </c>
      <c r="J2441" t="s">
        <v>29</v>
      </c>
      <c r="K2441" t="s">
        <v>30</v>
      </c>
      <c r="L2441">
        <v>50000000</v>
      </c>
      <c r="M2441">
        <v>1997</v>
      </c>
      <c r="N2441">
        <v>6.2</v>
      </c>
      <c r="O2441">
        <v>-39443804</v>
      </c>
    </row>
    <row r="2442" spans="1:15" x14ac:dyDescent="0.3">
      <c r="A2442" t="s">
        <v>2149</v>
      </c>
      <c r="B2442">
        <v>107</v>
      </c>
      <c r="C2442">
        <v>105</v>
      </c>
      <c r="D2442">
        <v>16991902</v>
      </c>
      <c r="E2442" t="s">
        <v>220</v>
      </c>
      <c r="F2442" t="s">
        <v>4209</v>
      </c>
      <c r="G2442" t="s">
        <v>5749</v>
      </c>
      <c r="H2442">
        <v>34592</v>
      </c>
      <c r="I2442">
        <v>191</v>
      </c>
      <c r="J2442" t="s">
        <v>29</v>
      </c>
      <c r="K2442" t="s">
        <v>30</v>
      </c>
      <c r="L2442">
        <v>57000000</v>
      </c>
      <c r="M2442">
        <v>2001</v>
      </c>
      <c r="N2442">
        <v>6.2</v>
      </c>
      <c r="O2442">
        <v>-40008098</v>
      </c>
    </row>
    <row r="2443" spans="1:15" x14ac:dyDescent="0.3">
      <c r="A2443" t="s">
        <v>1770</v>
      </c>
      <c r="B2443">
        <v>231</v>
      </c>
      <c r="C2443">
        <v>124</v>
      </c>
      <c r="D2443">
        <v>19445217</v>
      </c>
      <c r="E2443" t="s">
        <v>1066</v>
      </c>
      <c r="F2443" t="s">
        <v>5750</v>
      </c>
      <c r="G2443" t="s">
        <v>5751</v>
      </c>
      <c r="H2443">
        <v>67796</v>
      </c>
      <c r="I2443">
        <v>258</v>
      </c>
      <c r="J2443" t="s">
        <v>29</v>
      </c>
      <c r="K2443" t="s">
        <v>30</v>
      </c>
      <c r="L2443">
        <v>60000000</v>
      </c>
      <c r="M2443">
        <v>2013</v>
      </c>
      <c r="N2443">
        <v>6.2</v>
      </c>
      <c r="O2443">
        <v>-40554783</v>
      </c>
    </row>
    <row r="2444" spans="1:15" x14ac:dyDescent="0.3">
      <c r="A2444" t="s">
        <v>604</v>
      </c>
      <c r="B2444">
        <v>492</v>
      </c>
      <c r="C2444">
        <v>117</v>
      </c>
      <c r="D2444">
        <v>58607007</v>
      </c>
      <c r="E2444" t="s">
        <v>2211</v>
      </c>
      <c r="F2444" t="s">
        <v>1482</v>
      </c>
      <c r="G2444" t="s">
        <v>5752</v>
      </c>
      <c r="H2444">
        <v>182899</v>
      </c>
      <c r="I2444">
        <v>630</v>
      </c>
      <c r="J2444" t="s">
        <v>29</v>
      </c>
      <c r="K2444" t="s">
        <v>30</v>
      </c>
      <c r="L2444">
        <v>100000000</v>
      </c>
      <c r="M2444">
        <v>2014</v>
      </c>
      <c r="N2444">
        <v>6.2</v>
      </c>
      <c r="O2444">
        <v>-41392993</v>
      </c>
    </row>
    <row r="2445" spans="1:15" x14ac:dyDescent="0.3">
      <c r="A2445" t="s">
        <v>604</v>
      </c>
      <c r="B2445">
        <v>492</v>
      </c>
      <c r="C2445">
        <v>117</v>
      </c>
      <c r="D2445">
        <v>58607007</v>
      </c>
      <c r="E2445" t="s">
        <v>2211</v>
      </c>
      <c r="F2445" t="s">
        <v>1482</v>
      </c>
      <c r="G2445" t="s">
        <v>5752</v>
      </c>
      <c r="H2445">
        <v>182910</v>
      </c>
      <c r="I2445">
        <v>630</v>
      </c>
      <c r="J2445" t="s">
        <v>29</v>
      </c>
      <c r="K2445" t="s">
        <v>30</v>
      </c>
      <c r="L2445">
        <v>100000000</v>
      </c>
      <c r="M2445">
        <v>2014</v>
      </c>
      <c r="N2445">
        <v>6.2</v>
      </c>
      <c r="O2445">
        <v>-41392993</v>
      </c>
    </row>
    <row r="2446" spans="1:15" x14ac:dyDescent="0.3">
      <c r="A2446" t="s">
        <v>3393</v>
      </c>
      <c r="B2446">
        <v>135</v>
      </c>
      <c r="C2446">
        <v>103</v>
      </c>
      <c r="D2446">
        <v>13395939</v>
      </c>
      <c r="E2446" t="s">
        <v>699</v>
      </c>
      <c r="F2446" t="s">
        <v>2685</v>
      </c>
      <c r="G2446" t="s">
        <v>5753</v>
      </c>
      <c r="H2446">
        <v>43442</v>
      </c>
      <c r="I2446">
        <v>146</v>
      </c>
      <c r="J2446" t="s">
        <v>29</v>
      </c>
      <c r="K2446" t="s">
        <v>200</v>
      </c>
      <c r="L2446">
        <v>60000000</v>
      </c>
      <c r="M2446">
        <v>2004</v>
      </c>
      <c r="N2446">
        <v>6.2</v>
      </c>
      <c r="O2446">
        <v>-46604061</v>
      </c>
    </row>
    <row r="2447" spans="1:15" x14ac:dyDescent="0.3">
      <c r="A2447" t="s">
        <v>3160</v>
      </c>
      <c r="B2447">
        <v>127</v>
      </c>
      <c r="C2447">
        <v>128</v>
      </c>
      <c r="D2447">
        <v>7221458</v>
      </c>
      <c r="E2447" t="s">
        <v>224</v>
      </c>
      <c r="F2447" t="s">
        <v>351</v>
      </c>
      <c r="G2447" t="s">
        <v>5754</v>
      </c>
      <c r="H2447">
        <v>20740</v>
      </c>
      <c r="I2447">
        <v>178</v>
      </c>
      <c r="J2447" t="s">
        <v>29</v>
      </c>
      <c r="K2447" t="s">
        <v>227</v>
      </c>
      <c r="L2447">
        <v>55000000</v>
      </c>
      <c r="M2447">
        <v>2006</v>
      </c>
      <c r="N2447">
        <v>6.2</v>
      </c>
      <c r="O2447">
        <v>-47778542</v>
      </c>
    </row>
    <row r="2448" spans="1:15" x14ac:dyDescent="0.3">
      <c r="A2448" t="s">
        <v>2734</v>
      </c>
      <c r="B2448">
        <v>81</v>
      </c>
      <c r="C2448">
        <v>95</v>
      </c>
      <c r="D2448">
        <v>13596911</v>
      </c>
      <c r="E2448" t="s">
        <v>5755</v>
      </c>
      <c r="F2448" t="s">
        <v>392</v>
      </c>
      <c r="G2448" t="s">
        <v>5756</v>
      </c>
      <c r="H2448">
        <v>25572</v>
      </c>
      <c r="I2448">
        <v>123</v>
      </c>
      <c r="J2448" t="s">
        <v>29</v>
      </c>
      <c r="K2448" t="s">
        <v>30</v>
      </c>
      <c r="L2448">
        <v>70000000</v>
      </c>
      <c r="M2448">
        <v>2001</v>
      </c>
      <c r="N2448">
        <v>6.2</v>
      </c>
      <c r="O2448">
        <v>-56403089</v>
      </c>
    </row>
    <row r="2449" spans="1:15" x14ac:dyDescent="0.3">
      <c r="A2449" t="s">
        <v>3368</v>
      </c>
      <c r="B2449">
        <v>189</v>
      </c>
      <c r="C2449">
        <v>118</v>
      </c>
      <c r="D2449">
        <v>22451</v>
      </c>
      <c r="E2449" t="s">
        <v>5757</v>
      </c>
      <c r="F2449" t="s">
        <v>4214</v>
      </c>
      <c r="G2449" t="s">
        <v>5758</v>
      </c>
      <c r="H2449">
        <v>41288</v>
      </c>
      <c r="I2449">
        <v>126</v>
      </c>
      <c r="J2449" t="s">
        <v>29</v>
      </c>
      <c r="K2449" t="s">
        <v>30</v>
      </c>
      <c r="L2449">
        <v>60000000</v>
      </c>
      <c r="M2449">
        <v>2014</v>
      </c>
      <c r="N2449">
        <v>6.2</v>
      </c>
      <c r="O2449">
        <v>-59977549</v>
      </c>
    </row>
    <row r="2450" spans="1:15" x14ac:dyDescent="0.3">
      <c r="A2450" t="s">
        <v>3378</v>
      </c>
      <c r="B2450">
        <v>110</v>
      </c>
      <c r="C2450">
        <v>110</v>
      </c>
      <c r="D2450">
        <v>102055</v>
      </c>
      <c r="E2450" t="s">
        <v>533</v>
      </c>
      <c r="F2450" t="s">
        <v>5759</v>
      </c>
      <c r="G2450" t="s">
        <v>5760</v>
      </c>
      <c r="H2450">
        <v>24570</v>
      </c>
      <c r="I2450">
        <v>72</v>
      </c>
      <c r="J2450" t="s">
        <v>179</v>
      </c>
      <c r="K2450" t="s">
        <v>3042</v>
      </c>
      <c r="L2450">
        <v>300000000</v>
      </c>
      <c r="M2450">
        <v>2008</v>
      </c>
      <c r="N2450">
        <v>6.2</v>
      </c>
      <c r="O2450">
        <v>-299897945</v>
      </c>
    </row>
    <row r="2451" spans="1:15" x14ac:dyDescent="0.3">
      <c r="A2451" t="s">
        <v>3111</v>
      </c>
      <c r="B2451">
        <v>227</v>
      </c>
      <c r="C2451">
        <v>93</v>
      </c>
      <c r="D2451">
        <v>320706665</v>
      </c>
      <c r="E2451" t="s">
        <v>296</v>
      </c>
      <c r="F2451" t="s">
        <v>2025</v>
      </c>
      <c r="G2451" t="s">
        <v>5761</v>
      </c>
      <c r="H2451">
        <v>211971</v>
      </c>
      <c r="I2451">
        <v>326</v>
      </c>
      <c r="J2451" t="s">
        <v>29</v>
      </c>
      <c r="K2451" t="s">
        <v>30</v>
      </c>
      <c r="L2451">
        <v>160000000</v>
      </c>
      <c r="M2451">
        <v>2007</v>
      </c>
      <c r="N2451">
        <v>6.1</v>
      </c>
      <c r="O2451">
        <v>160706665</v>
      </c>
    </row>
    <row r="2452" spans="1:15" x14ac:dyDescent="0.3">
      <c r="A2452" t="s">
        <v>3737</v>
      </c>
      <c r="B2452">
        <v>108</v>
      </c>
      <c r="C2452">
        <v>90</v>
      </c>
      <c r="D2452">
        <v>161487252</v>
      </c>
      <c r="E2452" t="s">
        <v>1941</v>
      </c>
      <c r="F2452" t="s">
        <v>1823</v>
      </c>
      <c r="G2452" t="s">
        <v>5762</v>
      </c>
      <c r="H2452">
        <v>119450</v>
      </c>
      <c r="I2452">
        <v>300</v>
      </c>
      <c r="J2452" t="s">
        <v>29</v>
      </c>
      <c r="K2452" t="s">
        <v>30</v>
      </c>
      <c r="L2452">
        <v>20000000</v>
      </c>
      <c r="M2452">
        <v>1998</v>
      </c>
      <c r="N2452">
        <v>6.1</v>
      </c>
      <c r="O2452">
        <v>141487252</v>
      </c>
    </row>
    <row r="2453" spans="1:15" x14ac:dyDescent="0.3">
      <c r="A2453" t="s">
        <v>959</v>
      </c>
      <c r="B2453">
        <v>324</v>
      </c>
      <c r="C2453">
        <v>110</v>
      </c>
      <c r="D2453">
        <v>113709992</v>
      </c>
      <c r="E2453" t="s">
        <v>73</v>
      </c>
      <c r="F2453" t="s">
        <v>2300</v>
      </c>
      <c r="G2453" t="s">
        <v>5763</v>
      </c>
      <c r="H2453">
        <v>108843</v>
      </c>
      <c r="I2453">
        <v>281</v>
      </c>
      <c r="J2453" t="s">
        <v>29</v>
      </c>
      <c r="K2453" t="s">
        <v>30</v>
      </c>
      <c r="L2453">
        <v>7000000</v>
      </c>
      <c r="M2453">
        <v>2012</v>
      </c>
      <c r="N2453">
        <v>6.1</v>
      </c>
      <c r="O2453">
        <v>106709992</v>
      </c>
    </row>
    <row r="2454" spans="1:15" x14ac:dyDescent="0.3">
      <c r="A2454" t="s">
        <v>3509</v>
      </c>
      <c r="B2454">
        <v>145</v>
      </c>
      <c r="C2454">
        <v>96</v>
      </c>
      <c r="D2454">
        <v>150315155</v>
      </c>
      <c r="E2454" t="s">
        <v>1669</v>
      </c>
      <c r="F2454" t="s">
        <v>1586</v>
      </c>
      <c r="G2454" t="s">
        <v>5764</v>
      </c>
      <c r="H2454">
        <v>54010</v>
      </c>
      <c r="I2454">
        <v>130</v>
      </c>
      <c r="J2454" t="s">
        <v>29</v>
      </c>
      <c r="K2454" t="s">
        <v>30</v>
      </c>
      <c r="L2454">
        <v>50000000</v>
      </c>
      <c r="M2454">
        <v>2015</v>
      </c>
      <c r="N2454">
        <v>6.1</v>
      </c>
      <c r="O2454">
        <v>100315155</v>
      </c>
    </row>
    <row r="2455" spans="1:15" x14ac:dyDescent="0.3">
      <c r="A2455" t="s">
        <v>4158</v>
      </c>
      <c r="B2455">
        <v>48</v>
      </c>
      <c r="C2455">
        <v>129</v>
      </c>
      <c r="D2455">
        <v>121945720</v>
      </c>
      <c r="E2455" t="s">
        <v>5765</v>
      </c>
      <c r="F2455" t="s">
        <v>2769</v>
      </c>
      <c r="G2455" t="s">
        <v>5766</v>
      </c>
      <c r="H2455">
        <v>89972</v>
      </c>
      <c r="I2455">
        <v>126</v>
      </c>
      <c r="J2455" t="s">
        <v>29</v>
      </c>
      <c r="K2455" t="s">
        <v>30</v>
      </c>
      <c r="L2455">
        <v>25000000</v>
      </c>
      <c r="M2455">
        <v>1992</v>
      </c>
      <c r="N2455">
        <v>6.1</v>
      </c>
      <c r="O2455">
        <v>96945720</v>
      </c>
    </row>
    <row r="2456" spans="1:15" x14ac:dyDescent="0.3">
      <c r="A2456" t="s">
        <v>3054</v>
      </c>
      <c r="B2456">
        <v>51</v>
      </c>
      <c r="C2456">
        <v>95</v>
      </c>
      <c r="D2456">
        <v>94900000</v>
      </c>
      <c r="E2456" t="s">
        <v>875</v>
      </c>
      <c r="F2456" t="s">
        <v>5767</v>
      </c>
      <c r="G2456" t="s">
        <v>5768</v>
      </c>
      <c r="H2456">
        <v>35172</v>
      </c>
      <c r="I2456">
        <v>128</v>
      </c>
      <c r="J2456" t="s">
        <v>29</v>
      </c>
      <c r="K2456" t="s">
        <v>30</v>
      </c>
      <c r="L2456">
        <v>4000000</v>
      </c>
      <c r="M2456">
        <v>1983</v>
      </c>
      <c r="N2456">
        <v>6.1</v>
      </c>
      <c r="O2456">
        <v>90900000</v>
      </c>
    </row>
    <row r="2457" spans="1:15" x14ac:dyDescent="0.3">
      <c r="A2457" t="s">
        <v>2103</v>
      </c>
      <c r="B2457">
        <v>237</v>
      </c>
      <c r="C2457">
        <v>123</v>
      </c>
      <c r="D2457">
        <v>215397307</v>
      </c>
      <c r="E2457" t="s">
        <v>715</v>
      </c>
      <c r="F2457" t="s">
        <v>649</v>
      </c>
      <c r="G2457" t="s">
        <v>5769</v>
      </c>
      <c r="H2457">
        <v>242188</v>
      </c>
      <c r="I2457">
        <v>1426</v>
      </c>
      <c r="J2457" t="s">
        <v>29</v>
      </c>
      <c r="K2457" t="s">
        <v>30</v>
      </c>
      <c r="L2457">
        <v>125000000</v>
      </c>
      <c r="M2457">
        <v>2000</v>
      </c>
      <c r="N2457">
        <v>6.1</v>
      </c>
      <c r="O2457">
        <v>90397307</v>
      </c>
    </row>
    <row r="2458" spans="1:15" x14ac:dyDescent="0.3">
      <c r="A2458" t="s">
        <v>3117</v>
      </c>
      <c r="B2458">
        <v>97</v>
      </c>
      <c r="C2458">
        <v>108</v>
      </c>
      <c r="D2458">
        <v>127214072</v>
      </c>
      <c r="E2458" t="s">
        <v>289</v>
      </c>
      <c r="F2458" t="s">
        <v>2848</v>
      </c>
      <c r="G2458" t="s">
        <v>5770</v>
      </c>
      <c r="H2458">
        <v>83786</v>
      </c>
      <c r="I2458">
        <v>392</v>
      </c>
      <c r="J2458" t="s">
        <v>29</v>
      </c>
      <c r="K2458" t="s">
        <v>30</v>
      </c>
      <c r="L2458">
        <v>38000000</v>
      </c>
      <c r="M2458">
        <v>2002</v>
      </c>
      <c r="N2458">
        <v>6.1</v>
      </c>
      <c r="O2458">
        <v>89214072</v>
      </c>
    </row>
    <row r="2459" spans="1:15" x14ac:dyDescent="0.3">
      <c r="A2459" t="s">
        <v>3082</v>
      </c>
      <c r="B2459">
        <v>129</v>
      </c>
      <c r="C2459">
        <v>97</v>
      </c>
      <c r="D2459">
        <v>110222438</v>
      </c>
      <c r="E2459" t="s">
        <v>5771</v>
      </c>
      <c r="F2459" t="s">
        <v>841</v>
      </c>
      <c r="G2459" t="s">
        <v>5772</v>
      </c>
      <c r="H2459">
        <v>96693</v>
      </c>
      <c r="I2459">
        <v>271</v>
      </c>
      <c r="J2459" t="s">
        <v>29</v>
      </c>
      <c r="K2459" t="s">
        <v>30</v>
      </c>
      <c r="L2459">
        <v>26000000</v>
      </c>
      <c r="M2459">
        <v>2003</v>
      </c>
      <c r="N2459">
        <v>6.1</v>
      </c>
      <c r="O2459">
        <v>84222438</v>
      </c>
    </row>
    <row r="2460" spans="1:15" x14ac:dyDescent="0.3">
      <c r="A2460" t="s">
        <v>2460</v>
      </c>
      <c r="B2460">
        <v>101</v>
      </c>
      <c r="C2460">
        <v>112</v>
      </c>
      <c r="D2460">
        <v>91038276</v>
      </c>
      <c r="E2460" t="s">
        <v>875</v>
      </c>
      <c r="F2460" t="s">
        <v>5381</v>
      </c>
      <c r="G2460" t="s">
        <v>5773</v>
      </c>
      <c r="H2460">
        <v>47876</v>
      </c>
      <c r="I2460">
        <v>320</v>
      </c>
      <c r="J2460" t="s">
        <v>29</v>
      </c>
      <c r="K2460" t="s">
        <v>30</v>
      </c>
      <c r="L2460">
        <v>13000000</v>
      </c>
      <c r="M2460">
        <v>2001</v>
      </c>
      <c r="N2460">
        <v>6.1</v>
      </c>
      <c r="O2460">
        <v>78038276</v>
      </c>
    </row>
    <row r="2461" spans="1:15" x14ac:dyDescent="0.3">
      <c r="A2461" t="s">
        <v>1750</v>
      </c>
      <c r="B2461">
        <v>195</v>
      </c>
      <c r="C2461">
        <v>120</v>
      </c>
      <c r="D2461">
        <v>101334374</v>
      </c>
      <c r="E2461" t="s">
        <v>2463</v>
      </c>
      <c r="F2461" t="s">
        <v>2685</v>
      </c>
      <c r="G2461" t="s">
        <v>5774</v>
      </c>
      <c r="H2461">
        <v>124941</v>
      </c>
      <c r="I2461">
        <v>488</v>
      </c>
      <c r="J2461" t="s">
        <v>29</v>
      </c>
      <c r="K2461" t="s">
        <v>30</v>
      </c>
      <c r="L2461">
        <v>24000000</v>
      </c>
      <c r="M2461">
        <v>1997</v>
      </c>
      <c r="N2461">
        <v>6.1</v>
      </c>
      <c r="O2461">
        <v>77334374</v>
      </c>
    </row>
    <row r="2462" spans="1:15" x14ac:dyDescent="0.3">
      <c r="A2462" t="s">
        <v>3525</v>
      </c>
      <c r="B2462">
        <v>165</v>
      </c>
      <c r="C2462">
        <v>109</v>
      </c>
      <c r="D2462">
        <v>78845130</v>
      </c>
      <c r="E2462" t="s">
        <v>4075</v>
      </c>
      <c r="F2462" t="s">
        <v>5775</v>
      </c>
      <c r="G2462" t="s">
        <v>5776</v>
      </c>
      <c r="H2462">
        <v>17596</v>
      </c>
      <c r="I2462">
        <v>94</v>
      </c>
      <c r="J2462" t="s">
        <v>29</v>
      </c>
      <c r="K2462" t="s">
        <v>241</v>
      </c>
      <c r="L2462">
        <v>10000000</v>
      </c>
      <c r="M2462">
        <v>2016</v>
      </c>
      <c r="N2462">
        <v>6.1</v>
      </c>
      <c r="O2462">
        <v>68845130</v>
      </c>
    </row>
    <row r="2463" spans="1:15" x14ac:dyDescent="0.3">
      <c r="A2463" t="s">
        <v>2673</v>
      </c>
      <c r="B2463">
        <v>125</v>
      </c>
      <c r="C2463">
        <v>120</v>
      </c>
      <c r="D2463">
        <v>140459099</v>
      </c>
      <c r="E2463" t="s">
        <v>5777</v>
      </c>
      <c r="F2463" t="s">
        <v>27</v>
      </c>
      <c r="G2463" t="s">
        <v>5778</v>
      </c>
      <c r="H2463">
        <v>135601</v>
      </c>
      <c r="I2463">
        <v>493</v>
      </c>
      <c r="J2463" t="s">
        <v>29</v>
      </c>
      <c r="K2463" t="s">
        <v>30</v>
      </c>
      <c r="L2463">
        <v>75000000</v>
      </c>
      <c r="M2463">
        <v>1998</v>
      </c>
      <c r="N2463">
        <v>6.1</v>
      </c>
      <c r="O2463">
        <v>65459099</v>
      </c>
    </row>
    <row r="2464" spans="1:15" x14ac:dyDescent="0.3">
      <c r="A2464" t="s">
        <v>2992</v>
      </c>
      <c r="B2464">
        <v>25</v>
      </c>
      <c r="C2464">
        <v>109</v>
      </c>
      <c r="D2464">
        <v>69800000</v>
      </c>
      <c r="E2464" t="s">
        <v>5629</v>
      </c>
      <c r="F2464" t="s">
        <v>306</v>
      </c>
      <c r="G2464" t="s">
        <v>5779</v>
      </c>
      <c r="H2464">
        <v>18140</v>
      </c>
      <c r="I2464">
        <v>60</v>
      </c>
      <c r="J2464" t="s">
        <v>29</v>
      </c>
      <c r="K2464" t="s">
        <v>30</v>
      </c>
      <c r="L2464">
        <v>10000000</v>
      </c>
      <c r="M2464">
        <v>1980</v>
      </c>
      <c r="N2464">
        <v>6.1</v>
      </c>
      <c r="O2464">
        <v>59800000</v>
      </c>
    </row>
    <row r="2465" spans="1:15" x14ac:dyDescent="0.3">
      <c r="A2465" t="s">
        <v>1907</v>
      </c>
      <c r="B2465">
        <v>191</v>
      </c>
      <c r="C2465">
        <v>184</v>
      </c>
      <c r="D2465">
        <v>198539855</v>
      </c>
      <c r="E2465" t="s">
        <v>3028</v>
      </c>
      <c r="F2465" t="s">
        <v>3010</v>
      </c>
      <c r="G2465" t="s">
        <v>5780</v>
      </c>
      <c r="H2465">
        <v>254111</v>
      </c>
      <c r="I2465">
        <v>1999</v>
      </c>
      <c r="J2465" t="s">
        <v>29</v>
      </c>
      <c r="K2465" t="s">
        <v>30</v>
      </c>
      <c r="L2465">
        <v>140000000</v>
      </c>
      <c r="M2465">
        <v>2001</v>
      </c>
      <c r="N2465">
        <v>6.1</v>
      </c>
      <c r="O2465">
        <v>58539855</v>
      </c>
    </row>
    <row r="2466" spans="1:15" x14ac:dyDescent="0.3">
      <c r="A2466" t="s">
        <v>4146</v>
      </c>
      <c r="B2466">
        <v>139</v>
      </c>
      <c r="C2466">
        <v>105</v>
      </c>
      <c r="D2466">
        <v>77264926</v>
      </c>
      <c r="E2466" t="s">
        <v>1669</v>
      </c>
      <c r="F2466" t="s">
        <v>5781</v>
      </c>
      <c r="G2466" t="s">
        <v>5782</v>
      </c>
      <c r="H2466">
        <v>21176</v>
      </c>
      <c r="I2466">
        <v>107</v>
      </c>
      <c r="J2466" t="s">
        <v>29</v>
      </c>
      <c r="K2466" t="s">
        <v>30</v>
      </c>
      <c r="L2466">
        <v>25000000</v>
      </c>
      <c r="M2466">
        <v>2012</v>
      </c>
      <c r="N2466">
        <v>6.1</v>
      </c>
      <c r="O2466">
        <v>52264926</v>
      </c>
    </row>
    <row r="2467" spans="1:15" x14ac:dyDescent="0.3">
      <c r="A2467" t="s">
        <v>2121</v>
      </c>
      <c r="B2467">
        <v>208</v>
      </c>
      <c r="C2467">
        <v>88</v>
      </c>
      <c r="D2467">
        <v>190418803</v>
      </c>
      <c r="E2467" t="s">
        <v>5783</v>
      </c>
      <c r="F2467" t="s">
        <v>665</v>
      </c>
      <c r="G2467" t="s">
        <v>5784</v>
      </c>
      <c r="H2467">
        <v>270207</v>
      </c>
      <c r="I2467">
        <v>606</v>
      </c>
      <c r="J2467" t="s">
        <v>29</v>
      </c>
      <c r="K2467" t="s">
        <v>30</v>
      </c>
      <c r="L2467">
        <v>140000000</v>
      </c>
      <c r="M2467">
        <v>2002</v>
      </c>
      <c r="N2467">
        <v>6.1</v>
      </c>
      <c r="O2467">
        <v>50418803</v>
      </c>
    </row>
    <row r="2468" spans="1:15" x14ac:dyDescent="0.3">
      <c r="A2468" t="s">
        <v>4631</v>
      </c>
      <c r="B2468">
        <v>55</v>
      </c>
      <c r="C2468">
        <v>98</v>
      </c>
      <c r="D2468">
        <v>57176582</v>
      </c>
      <c r="E2468" t="s">
        <v>676</v>
      </c>
      <c r="F2468" t="s">
        <v>5785</v>
      </c>
      <c r="G2468" t="s">
        <v>5786</v>
      </c>
      <c r="H2468">
        <v>27492</v>
      </c>
      <c r="I2468">
        <v>84</v>
      </c>
      <c r="J2468" t="s">
        <v>29</v>
      </c>
      <c r="K2468" t="s">
        <v>30</v>
      </c>
      <c r="L2468">
        <v>9500000</v>
      </c>
      <c r="M2468">
        <v>2000</v>
      </c>
      <c r="N2468">
        <v>6.1</v>
      </c>
      <c r="O2468">
        <v>47676582</v>
      </c>
    </row>
    <row r="2469" spans="1:15" x14ac:dyDescent="0.3">
      <c r="A2469" t="s">
        <v>3746</v>
      </c>
      <c r="B2469">
        <v>175</v>
      </c>
      <c r="C2469">
        <v>111</v>
      </c>
      <c r="D2469">
        <v>76806312</v>
      </c>
      <c r="E2469" t="s">
        <v>289</v>
      </c>
      <c r="F2469" t="s">
        <v>1921</v>
      </c>
      <c r="G2469" t="s">
        <v>5787</v>
      </c>
      <c r="H2469">
        <v>124501</v>
      </c>
      <c r="I2469">
        <v>154</v>
      </c>
      <c r="J2469" t="s">
        <v>29</v>
      </c>
      <c r="K2469" t="s">
        <v>30</v>
      </c>
      <c r="L2469">
        <v>30000000</v>
      </c>
      <c r="M2469">
        <v>2008</v>
      </c>
      <c r="N2469">
        <v>6.1</v>
      </c>
      <c r="O2469">
        <v>46806312</v>
      </c>
    </row>
    <row r="2470" spans="1:15" x14ac:dyDescent="0.3">
      <c r="A2470" t="s">
        <v>3661</v>
      </c>
      <c r="B2470">
        <v>41</v>
      </c>
      <c r="C2470">
        <v>78</v>
      </c>
      <c r="D2470">
        <v>76501438</v>
      </c>
      <c r="E2470" t="s">
        <v>3666</v>
      </c>
      <c r="F2470" t="s">
        <v>5788</v>
      </c>
      <c r="G2470" t="s">
        <v>5789</v>
      </c>
      <c r="H2470">
        <v>8146</v>
      </c>
      <c r="I2470">
        <v>49</v>
      </c>
      <c r="J2470" t="s">
        <v>29</v>
      </c>
      <c r="K2470" t="s">
        <v>227</v>
      </c>
      <c r="L2470">
        <v>30000000</v>
      </c>
      <c r="M2470">
        <v>2000</v>
      </c>
      <c r="N2470">
        <v>6.1</v>
      </c>
      <c r="O2470">
        <v>46501438</v>
      </c>
    </row>
    <row r="2471" spans="1:15" x14ac:dyDescent="0.3">
      <c r="A2471" t="s">
        <v>3252</v>
      </c>
      <c r="B2471">
        <v>148</v>
      </c>
      <c r="C2471">
        <v>101</v>
      </c>
      <c r="D2471">
        <v>80276912</v>
      </c>
      <c r="E2471" t="s">
        <v>289</v>
      </c>
      <c r="F2471" t="s">
        <v>5790</v>
      </c>
      <c r="G2471" t="s">
        <v>5791</v>
      </c>
      <c r="H2471">
        <v>140740</v>
      </c>
      <c r="I2471">
        <v>151</v>
      </c>
      <c r="J2471" t="s">
        <v>29</v>
      </c>
      <c r="K2471" t="s">
        <v>30</v>
      </c>
      <c r="L2471">
        <v>35000000</v>
      </c>
      <c r="M2471">
        <v>2008</v>
      </c>
      <c r="N2471">
        <v>6.1</v>
      </c>
      <c r="O2471">
        <v>45276912</v>
      </c>
    </row>
    <row r="2472" spans="1:15" x14ac:dyDescent="0.3">
      <c r="A2472" t="s">
        <v>4621</v>
      </c>
      <c r="B2472">
        <v>358</v>
      </c>
      <c r="C2472">
        <v>114</v>
      </c>
      <c r="D2472">
        <v>155181732</v>
      </c>
      <c r="E2472" t="s">
        <v>1050</v>
      </c>
      <c r="F2472" t="s">
        <v>3495</v>
      </c>
      <c r="G2472" t="s">
        <v>5792</v>
      </c>
      <c r="H2472">
        <v>147497</v>
      </c>
      <c r="I2472">
        <v>499</v>
      </c>
      <c r="J2472" t="s">
        <v>29</v>
      </c>
      <c r="K2472" t="s">
        <v>30</v>
      </c>
      <c r="L2472">
        <v>110000000</v>
      </c>
      <c r="M2472">
        <v>2015</v>
      </c>
      <c r="N2472">
        <v>6.1</v>
      </c>
      <c r="O2472">
        <v>45181732</v>
      </c>
    </row>
    <row r="2473" spans="1:15" x14ac:dyDescent="0.3">
      <c r="A2473" t="s">
        <v>3606</v>
      </c>
      <c r="B2473">
        <v>242</v>
      </c>
      <c r="C2473">
        <v>97</v>
      </c>
      <c r="D2473">
        <v>52200504</v>
      </c>
      <c r="E2473" t="s">
        <v>1453</v>
      </c>
      <c r="F2473" t="s">
        <v>3700</v>
      </c>
      <c r="G2473" t="s">
        <v>5793</v>
      </c>
      <c r="H2473">
        <v>54190</v>
      </c>
      <c r="I2473">
        <v>183</v>
      </c>
      <c r="J2473" t="s">
        <v>29</v>
      </c>
      <c r="K2473" t="s">
        <v>442</v>
      </c>
      <c r="L2473">
        <v>10000000</v>
      </c>
      <c r="M2473">
        <v>2015</v>
      </c>
      <c r="N2473">
        <v>6.1</v>
      </c>
      <c r="O2473">
        <v>42200504</v>
      </c>
    </row>
    <row r="2474" spans="1:15" x14ac:dyDescent="0.3">
      <c r="A2474" t="s">
        <v>1962</v>
      </c>
      <c r="B2474">
        <v>156</v>
      </c>
      <c r="C2474">
        <v>94</v>
      </c>
      <c r="D2474">
        <v>59573085</v>
      </c>
      <c r="E2474" t="s">
        <v>4368</v>
      </c>
      <c r="F2474" t="s">
        <v>4369</v>
      </c>
      <c r="G2474" t="s">
        <v>5794</v>
      </c>
      <c r="H2474">
        <v>13562</v>
      </c>
      <c r="I2474">
        <v>103</v>
      </c>
      <c r="J2474" t="s">
        <v>29</v>
      </c>
      <c r="K2474" t="s">
        <v>30</v>
      </c>
      <c r="L2474">
        <v>18000000</v>
      </c>
      <c r="M2474">
        <v>2016</v>
      </c>
      <c r="N2474">
        <v>6.1</v>
      </c>
      <c r="O2474">
        <v>41573085</v>
      </c>
    </row>
    <row r="2475" spans="1:15" x14ac:dyDescent="0.3">
      <c r="A2475" t="s">
        <v>3645</v>
      </c>
      <c r="B2475">
        <v>5</v>
      </c>
      <c r="C2475">
        <v>86</v>
      </c>
      <c r="D2475">
        <v>39552600</v>
      </c>
      <c r="E2475" t="s">
        <v>5795</v>
      </c>
      <c r="F2475" t="s">
        <v>5796</v>
      </c>
      <c r="G2475" t="s">
        <v>5797</v>
      </c>
      <c r="H2475">
        <v>3411</v>
      </c>
      <c r="I2475">
        <v>36</v>
      </c>
      <c r="J2475" t="s">
        <v>29</v>
      </c>
      <c r="K2475" t="s">
        <v>30</v>
      </c>
      <c r="L2475">
        <v>500000</v>
      </c>
      <c r="M2475">
        <v>1974</v>
      </c>
      <c r="N2475">
        <v>6.1</v>
      </c>
      <c r="O2475">
        <v>39052600</v>
      </c>
    </row>
    <row r="2476" spans="1:15" x14ac:dyDescent="0.3">
      <c r="A2476" t="s">
        <v>4052</v>
      </c>
      <c r="B2476">
        <v>90</v>
      </c>
      <c r="C2476">
        <v>100</v>
      </c>
      <c r="D2476">
        <v>48637684</v>
      </c>
      <c r="E2476" t="s">
        <v>289</v>
      </c>
      <c r="F2476" t="s">
        <v>3423</v>
      </c>
      <c r="G2476" t="s">
        <v>5798</v>
      </c>
      <c r="H2476">
        <v>16979</v>
      </c>
      <c r="I2476">
        <v>42</v>
      </c>
      <c r="J2476" t="s">
        <v>29</v>
      </c>
      <c r="K2476" t="s">
        <v>30</v>
      </c>
      <c r="L2476">
        <v>12500000</v>
      </c>
      <c r="M2476">
        <v>2014</v>
      </c>
      <c r="N2476">
        <v>6.1</v>
      </c>
      <c r="O2476">
        <v>36137684</v>
      </c>
    </row>
    <row r="2477" spans="1:15" x14ac:dyDescent="0.3">
      <c r="A2477" t="s">
        <v>5107</v>
      </c>
      <c r="B2477">
        <v>37</v>
      </c>
      <c r="C2477">
        <v>117</v>
      </c>
      <c r="D2477">
        <v>49121934</v>
      </c>
      <c r="E2477" t="s">
        <v>699</v>
      </c>
      <c r="F2477" t="s">
        <v>3077</v>
      </c>
      <c r="G2477" t="s">
        <v>5799</v>
      </c>
      <c r="H2477">
        <v>6528</v>
      </c>
      <c r="I2477">
        <v>32</v>
      </c>
      <c r="J2477" t="s">
        <v>29</v>
      </c>
      <c r="K2477" t="s">
        <v>30</v>
      </c>
      <c r="L2477">
        <v>13000000</v>
      </c>
      <c r="M2477">
        <v>2007</v>
      </c>
      <c r="N2477">
        <v>6.1</v>
      </c>
      <c r="O2477">
        <v>36121934</v>
      </c>
    </row>
    <row r="2478" spans="1:15" x14ac:dyDescent="0.3">
      <c r="A2478" t="s">
        <v>4559</v>
      </c>
      <c r="B2478">
        <v>118</v>
      </c>
      <c r="C2478">
        <v>101</v>
      </c>
      <c r="D2478">
        <v>93307796</v>
      </c>
      <c r="E2478" t="s">
        <v>289</v>
      </c>
      <c r="F2478" t="s">
        <v>5800</v>
      </c>
      <c r="G2478" t="s">
        <v>5801</v>
      </c>
      <c r="H2478">
        <v>85673</v>
      </c>
      <c r="I2478">
        <v>269</v>
      </c>
      <c r="J2478" t="s">
        <v>29</v>
      </c>
      <c r="K2478" t="s">
        <v>30</v>
      </c>
      <c r="L2478">
        <v>60000000</v>
      </c>
      <c r="M2478">
        <v>2002</v>
      </c>
      <c r="N2478">
        <v>6.1</v>
      </c>
      <c r="O2478">
        <v>33307796</v>
      </c>
    </row>
    <row r="2479" spans="1:15" x14ac:dyDescent="0.3">
      <c r="A2479" t="s">
        <v>4569</v>
      </c>
      <c r="B2479">
        <v>31</v>
      </c>
      <c r="C2479">
        <v>101</v>
      </c>
      <c r="D2479">
        <v>53146000</v>
      </c>
      <c r="E2479" t="s">
        <v>208</v>
      </c>
      <c r="F2479" t="s">
        <v>5499</v>
      </c>
      <c r="G2479" t="s">
        <v>5802</v>
      </c>
      <c r="H2479">
        <v>9845</v>
      </c>
      <c r="I2479">
        <v>77</v>
      </c>
      <c r="J2479" t="s">
        <v>29</v>
      </c>
      <c r="K2479" t="s">
        <v>30</v>
      </c>
      <c r="L2479">
        <v>20000000</v>
      </c>
      <c r="M2479">
        <v>1996</v>
      </c>
      <c r="N2479">
        <v>6.1</v>
      </c>
      <c r="O2479">
        <v>33146000</v>
      </c>
    </row>
    <row r="2480" spans="1:15" x14ac:dyDescent="0.3">
      <c r="A2480" t="s">
        <v>481</v>
      </c>
      <c r="B2480">
        <v>125</v>
      </c>
      <c r="C2480">
        <v>123</v>
      </c>
      <c r="D2480">
        <v>66808615</v>
      </c>
      <c r="E2480" t="s">
        <v>5803</v>
      </c>
      <c r="F2480" t="s">
        <v>221</v>
      </c>
      <c r="G2480" t="s">
        <v>5804</v>
      </c>
      <c r="H2480">
        <v>87351</v>
      </c>
      <c r="I2480">
        <v>344</v>
      </c>
      <c r="J2480" t="s">
        <v>29</v>
      </c>
      <c r="K2480" t="s">
        <v>30</v>
      </c>
      <c r="L2480">
        <v>34000000</v>
      </c>
      <c r="M2480">
        <v>2001</v>
      </c>
      <c r="N2480">
        <v>6.1</v>
      </c>
      <c r="O2480">
        <v>32808615</v>
      </c>
    </row>
    <row r="2481" spans="1:15" x14ac:dyDescent="0.3">
      <c r="A2481" t="s">
        <v>4738</v>
      </c>
      <c r="B2481">
        <v>70</v>
      </c>
      <c r="C2481">
        <v>115</v>
      </c>
      <c r="D2481">
        <v>55973336</v>
      </c>
      <c r="E2481" t="s">
        <v>1576</v>
      </c>
      <c r="F2481" t="s">
        <v>924</v>
      </c>
      <c r="G2481" t="s">
        <v>5805</v>
      </c>
      <c r="H2481">
        <v>57040</v>
      </c>
      <c r="I2481">
        <v>365</v>
      </c>
      <c r="J2481" t="s">
        <v>29</v>
      </c>
      <c r="K2481" t="s">
        <v>30</v>
      </c>
      <c r="L2481">
        <v>25000000</v>
      </c>
      <c r="M2481">
        <v>2000</v>
      </c>
      <c r="N2481">
        <v>6.1</v>
      </c>
      <c r="O2481">
        <v>30973336</v>
      </c>
    </row>
    <row r="2482" spans="1:15" x14ac:dyDescent="0.3">
      <c r="A2482" t="s">
        <v>1948</v>
      </c>
      <c r="B2482">
        <v>144</v>
      </c>
      <c r="C2482">
        <v>99</v>
      </c>
      <c r="D2482">
        <v>109993847</v>
      </c>
      <c r="E2482" t="s">
        <v>3376</v>
      </c>
      <c r="F2482" t="s">
        <v>1823</v>
      </c>
      <c r="G2482" t="s">
        <v>5806</v>
      </c>
      <c r="H2482">
        <v>72326</v>
      </c>
      <c r="I2482">
        <v>116</v>
      </c>
      <c r="J2482" t="s">
        <v>29</v>
      </c>
      <c r="K2482" t="s">
        <v>30</v>
      </c>
      <c r="L2482">
        <v>80000000</v>
      </c>
      <c r="M2482">
        <v>2008</v>
      </c>
      <c r="N2482">
        <v>6.1</v>
      </c>
      <c r="O2482">
        <v>29993847</v>
      </c>
    </row>
    <row r="2483" spans="1:15" x14ac:dyDescent="0.3">
      <c r="A2483" t="s">
        <v>934</v>
      </c>
      <c r="B2483">
        <v>173</v>
      </c>
      <c r="C2483">
        <v>101</v>
      </c>
      <c r="D2483">
        <v>88200225</v>
      </c>
      <c r="E2483" t="s">
        <v>338</v>
      </c>
      <c r="F2483" t="s">
        <v>5807</v>
      </c>
      <c r="G2483" t="s">
        <v>5808</v>
      </c>
      <c r="H2483">
        <v>120795</v>
      </c>
      <c r="I2483">
        <v>308</v>
      </c>
      <c r="J2483" t="s">
        <v>29</v>
      </c>
      <c r="K2483" t="s">
        <v>30</v>
      </c>
      <c r="L2483">
        <v>60000000</v>
      </c>
      <c r="M2483">
        <v>2004</v>
      </c>
      <c r="N2483">
        <v>6.1</v>
      </c>
      <c r="O2483">
        <v>28200225</v>
      </c>
    </row>
    <row r="2484" spans="1:15" x14ac:dyDescent="0.3">
      <c r="A2484" t="s">
        <v>3591</v>
      </c>
      <c r="B2484">
        <v>204</v>
      </c>
      <c r="C2484">
        <v>99</v>
      </c>
      <c r="D2484">
        <v>58879132</v>
      </c>
      <c r="E2484" t="s">
        <v>1929</v>
      </c>
      <c r="F2484" t="s">
        <v>464</v>
      </c>
      <c r="G2484" t="s">
        <v>5809</v>
      </c>
      <c r="H2484">
        <v>66123</v>
      </c>
      <c r="I2484">
        <v>219</v>
      </c>
      <c r="J2484" t="s">
        <v>29</v>
      </c>
      <c r="K2484" t="s">
        <v>30</v>
      </c>
      <c r="L2484">
        <v>31000000</v>
      </c>
      <c r="M2484">
        <v>2015</v>
      </c>
      <c r="N2484">
        <v>6.1</v>
      </c>
      <c r="O2484">
        <v>27879132</v>
      </c>
    </row>
    <row r="2485" spans="1:15" x14ac:dyDescent="0.3">
      <c r="A2485" t="s">
        <v>2342</v>
      </c>
      <c r="B2485">
        <v>190</v>
      </c>
      <c r="C2485">
        <v>90</v>
      </c>
      <c r="D2485">
        <v>37470017</v>
      </c>
      <c r="E2485" t="s">
        <v>2463</v>
      </c>
      <c r="F2485" t="s">
        <v>306</v>
      </c>
      <c r="G2485" t="s">
        <v>5810</v>
      </c>
      <c r="H2485">
        <v>86890</v>
      </c>
      <c r="I2485">
        <v>985</v>
      </c>
      <c r="J2485" t="s">
        <v>29</v>
      </c>
      <c r="K2485" t="s">
        <v>227</v>
      </c>
      <c r="L2485">
        <v>10000000</v>
      </c>
      <c r="M2485">
        <v>2001</v>
      </c>
      <c r="N2485">
        <v>6.1</v>
      </c>
      <c r="O2485">
        <v>27470017</v>
      </c>
    </row>
    <row r="2486" spans="1:15" x14ac:dyDescent="0.3">
      <c r="A2486" t="s">
        <v>3650</v>
      </c>
      <c r="B2486">
        <v>19</v>
      </c>
      <c r="C2486">
        <v>84</v>
      </c>
      <c r="D2486">
        <v>27979400</v>
      </c>
      <c r="E2486" t="s">
        <v>2113</v>
      </c>
      <c r="F2486" t="s">
        <v>5345</v>
      </c>
      <c r="G2486" t="s">
        <v>5811</v>
      </c>
      <c r="H2486">
        <v>37611</v>
      </c>
      <c r="I2486">
        <v>72</v>
      </c>
      <c r="J2486" t="s">
        <v>29</v>
      </c>
      <c r="K2486" t="s">
        <v>30</v>
      </c>
      <c r="L2486">
        <v>8200000</v>
      </c>
      <c r="M2486">
        <v>1993</v>
      </c>
      <c r="N2486">
        <v>6.1</v>
      </c>
      <c r="O2486">
        <v>19779400</v>
      </c>
    </row>
    <row r="2487" spans="1:15" x14ac:dyDescent="0.3">
      <c r="A2487" t="s">
        <v>3689</v>
      </c>
      <c r="B2487">
        <v>119</v>
      </c>
      <c r="C2487">
        <v>98</v>
      </c>
      <c r="D2487">
        <v>56044241</v>
      </c>
      <c r="E2487" t="s">
        <v>519</v>
      </c>
      <c r="F2487" t="s">
        <v>3010</v>
      </c>
      <c r="G2487" t="s">
        <v>5812</v>
      </c>
      <c r="H2487">
        <v>122187</v>
      </c>
      <c r="I2487">
        <v>339</v>
      </c>
      <c r="J2487" t="s">
        <v>29</v>
      </c>
      <c r="K2487" t="s">
        <v>30</v>
      </c>
      <c r="L2487">
        <v>37000000</v>
      </c>
      <c r="M2487">
        <v>2004</v>
      </c>
      <c r="N2487">
        <v>6.1</v>
      </c>
      <c r="O2487">
        <v>19044241</v>
      </c>
    </row>
    <row r="2488" spans="1:15" x14ac:dyDescent="0.3">
      <c r="A2488" t="s">
        <v>2988</v>
      </c>
      <c r="B2488">
        <v>264</v>
      </c>
      <c r="C2488">
        <v>133</v>
      </c>
      <c r="D2488">
        <v>160201106</v>
      </c>
      <c r="E2488" t="s">
        <v>715</v>
      </c>
      <c r="F2488" t="s">
        <v>2018</v>
      </c>
      <c r="G2488" t="s">
        <v>5813</v>
      </c>
      <c r="H2488">
        <v>169914</v>
      </c>
      <c r="I2488">
        <v>1185</v>
      </c>
      <c r="J2488" t="s">
        <v>29</v>
      </c>
      <c r="K2488" t="s">
        <v>200</v>
      </c>
      <c r="L2488">
        <v>142000000</v>
      </c>
      <c r="M2488">
        <v>2002</v>
      </c>
      <c r="N2488">
        <v>6.1</v>
      </c>
      <c r="O2488">
        <v>18201106</v>
      </c>
    </row>
    <row r="2489" spans="1:15" x14ac:dyDescent="0.3">
      <c r="A2489" t="s">
        <v>3615</v>
      </c>
      <c r="B2489">
        <v>164</v>
      </c>
      <c r="C2489">
        <v>94</v>
      </c>
      <c r="D2489">
        <v>26049082</v>
      </c>
      <c r="E2489" t="s">
        <v>289</v>
      </c>
      <c r="F2489" t="s">
        <v>5814</v>
      </c>
      <c r="G2489" t="s">
        <v>5815</v>
      </c>
      <c r="H2489">
        <v>76791</v>
      </c>
      <c r="I2489">
        <v>100</v>
      </c>
      <c r="J2489" t="s">
        <v>29</v>
      </c>
      <c r="K2489" t="s">
        <v>30</v>
      </c>
      <c r="L2489">
        <v>8000000</v>
      </c>
      <c r="M2489">
        <v>2014</v>
      </c>
      <c r="N2489">
        <v>6.1</v>
      </c>
      <c r="O2489">
        <v>18049082</v>
      </c>
    </row>
    <row r="2490" spans="1:15" x14ac:dyDescent="0.3">
      <c r="A2490" t="s">
        <v>4154</v>
      </c>
      <c r="B2490">
        <v>242</v>
      </c>
      <c r="C2490">
        <v>87</v>
      </c>
      <c r="D2490">
        <v>19100000</v>
      </c>
      <c r="E2490" t="s">
        <v>211</v>
      </c>
      <c r="F2490" t="s">
        <v>5816</v>
      </c>
      <c r="G2490" t="s">
        <v>5817</v>
      </c>
      <c r="H2490">
        <v>39690</v>
      </c>
      <c r="I2490">
        <v>394</v>
      </c>
      <c r="J2490" t="s">
        <v>29</v>
      </c>
      <c r="K2490" t="s">
        <v>30</v>
      </c>
      <c r="L2490">
        <v>1250000</v>
      </c>
      <c r="M2490">
        <v>1981</v>
      </c>
      <c r="N2490">
        <v>6.1</v>
      </c>
      <c r="O2490">
        <v>17850000</v>
      </c>
    </row>
    <row r="2491" spans="1:15" x14ac:dyDescent="0.3">
      <c r="A2491" t="s">
        <v>2286</v>
      </c>
      <c r="B2491">
        <v>165</v>
      </c>
      <c r="C2491">
        <v>110</v>
      </c>
      <c r="D2491">
        <v>39263506</v>
      </c>
      <c r="E2491" t="s">
        <v>208</v>
      </c>
      <c r="F2491" t="s">
        <v>3757</v>
      </c>
      <c r="G2491" t="s">
        <v>5818</v>
      </c>
      <c r="H2491">
        <v>40469</v>
      </c>
      <c r="I2491">
        <v>135</v>
      </c>
      <c r="J2491" t="s">
        <v>29</v>
      </c>
      <c r="K2491" t="s">
        <v>30</v>
      </c>
      <c r="L2491">
        <v>22000000</v>
      </c>
      <c r="M2491">
        <v>2008</v>
      </c>
      <c r="N2491">
        <v>6.1</v>
      </c>
      <c r="O2491">
        <v>17263506</v>
      </c>
    </row>
    <row r="2492" spans="1:15" x14ac:dyDescent="0.3">
      <c r="A2492" t="s">
        <v>3989</v>
      </c>
      <c r="B2492">
        <v>103</v>
      </c>
      <c r="C2492">
        <v>90</v>
      </c>
      <c r="D2492">
        <v>31585300</v>
      </c>
      <c r="E2492" t="s">
        <v>289</v>
      </c>
      <c r="F2492" t="s">
        <v>5819</v>
      </c>
      <c r="G2492" t="s">
        <v>5820</v>
      </c>
      <c r="H2492">
        <v>38248</v>
      </c>
      <c r="I2492">
        <v>250</v>
      </c>
      <c r="J2492" t="s">
        <v>29</v>
      </c>
      <c r="K2492" t="s">
        <v>30</v>
      </c>
      <c r="L2492">
        <v>15000000</v>
      </c>
      <c r="M2492">
        <v>2005</v>
      </c>
      <c r="N2492">
        <v>6.1</v>
      </c>
      <c r="O2492">
        <v>16585300</v>
      </c>
    </row>
    <row r="2493" spans="1:15" x14ac:dyDescent="0.3">
      <c r="A2493" t="s">
        <v>3633</v>
      </c>
      <c r="B2493">
        <v>40</v>
      </c>
      <c r="C2493">
        <v>90</v>
      </c>
      <c r="D2493">
        <v>22235901</v>
      </c>
      <c r="E2493" t="s">
        <v>289</v>
      </c>
      <c r="F2493" t="s">
        <v>2190</v>
      </c>
      <c r="G2493" t="s">
        <v>5821</v>
      </c>
      <c r="H2493">
        <v>4339</v>
      </c>
      <c r="I2493">
        <v>31</v>
      </c>
      <c r="J2493" t="s">
        <v>29</v>
      </c>
      <c r="K2493" t="s">
        <v>30</v>
      </c>
      <c r="L2493">
        <v>6000000</v>
      </c>
      <c r="M2493">
        <v>2001</v>
      </c>
      <c r="N2493">
        <v>6.1</v>
      </c>
      <c r="O2493">
        <v>16235901</v>
      </c>
    </row>
    <row r="2494" spans="1:15" x14ac:dyDescent="0.3">
      <c r="A2494" t="s">
        <v>3291</v>
      </c>
      <c r="B2494">
        <v>196</v>
      </c>
      <c r="C2494">
        <v>93</v>
      </c>
      <c r="D2494">
        <v>21197315</v>
      </c>
      <c r="E2494" t="s">
        <v>211</v>
      </c>
      <c r="F2494" t="s">
        <v>5822</v>
      </c>
      <c r="G2494" t="s">
        <v>5823</v>
      </c>
      <c r="H2494">
        <v>49948</v>
      </c>
      <c r="I2494">
        <v>211</v>
      </c>
      <c r="J2494" t="s">
        <v>29</v>
      </c>
      <c r="K2494" t="s">
        <v>30</v>
      </c>
      <c r="L2494">
        <v>5000000</v>
      </c>
      <c r="M2494">
        <v>2014</v>
      </c>
      <c r="N2494">
        <v>6.1</v>
      </c>
      <c r="O2494">
        <v>16197315</v>
      </c>
    </row>
    <row r="2495" spans="1:15" x14ac:dyDescent="0.3">
      <c r="A2495" t="s">
        <v>2549</v>
      </c>
      <c r="B2495">
        <v>29</v>
      </c>
      <c r="C2495">
        <v>97</v>
      </c>
      <c r="D2495">
        <v>41067398</v>
      </c>
      <c r="E2495" t="s">
        <v>1562</v>
      </c>
      <c r="F2495" t="s">
        <v>5824</v>
      </c>
      <c r="G2495" t="s">
        <v>5825</v>
      </c>
      <c r="H2495">
        <v>22748</v>
      </c>
      <c r="I2495">
        <v>41</v>
      </c>
      <c r="J2495" t="s">
        <v>29</v>
      </c>
      <c r="K2495" t="s">
        <v>30</v>
      </c>
      <c r="L2495">
        <v>25000000</v>
      </c>
      <c r="M2495">
        <v>1997</v>
      </c>
      <c r="N2495">
        <v>6.1</v>
      </c>
      <c r="O2495">
        <v>16067398</v>
      </c>
    </row>
    <row r="2496" spans="1:15" x14ac:dyDescent="0.3">
      <c r="A2496" t="s">
        <v>3625</v>
      </c>
      <c r="B2496">
        <v>57</v>
      </c>
      <c r="C2496">
        <v>91</v>
      </c>
      <c r="D2496">
        <v>27052167</v>
      </c>
      <c r="E2496" t="s">
        <v>1562</v>
      </c>
      <c r="F2496" t="s">
        <v>1223</v>
      </c>
      <c r="G2496" t="s">
        <v>5826</v>
      </c>
      <c r="H2496">
        <v>24834</v>
      </c>
      <c r="I2496">
        <v>168</v>
      </c>
      <c r="J2496" t="s">
        <v>29</v>
      </c>
      <c r="K2496" t="s">
        <v>30</v>
      </c>
      <c r="L2496">
        <v>13000000</v>
      </c>
      <c r="M2496">
        <v>1998</v>
      </c>
      <c r="N2496">
        <v>6.1</v>
      </c>
      <c r="O2496">
        <v>14052167</v>
      </c>
    </row>
    <row r="2497" spans="1:15" x14ac:dyDescent="0.3">
      <c r="A2497" t="s">
        <v>2446</v>
      </c>
      <c r="B2497">
        <v>100</v>
      </c>
      <c r="C2497">
        <v>108</v>
      </c>
      <c r="D2497">
        <v>53955614</v>
      </c>
      <c r="E2497" t="s">
        <v>5827</v>
      </c>
      <c r="F2497" t="s">
        <v>2639</v>
      </c>
      <c r="G2497" t="s">
        <v>5828</v>
      </c>
      <c r="H2497">
        <v>77415</v>
      </c>
      <c r="I2497">
        <v>139</v>
      </c>
      <c r="J2497" t="s">
        <v>29</v>
      </c>
      <c r="K2497" t="s">
        <v>30</v>
      </c>
      <c r="L2497">
        <v>40000000</v>
      </c>
      <c r="M2497">
        <v>1998</v>
      </c>
      <c r="N2497">
        <v>6.1</v>
      </c>
      <c r="O2497">
        <v>13955614</v>
      </c>
    </row>
    <row r="2498" spans="1:15" x14ac:dyDescent="0.3">
      <c r="A2498" t="s">
        <v>3587</v>
      </c>
      <c r="B2498">
        <v>176</v>
      </c>
      <c r="C2498">
        <v>100</v>
      </c>
      <c r="D2498">
        <v>13746550</v>
      </c>
      <c r="E2498" t="s">
        <v>5502</v>
      </c>
      <c r="F2498" t="s">
        <v>486</v>
      </c>
      <c r="G2498" t="s">
        <v>5829</v>
      </c>
      <c r="H2498">
        <v>29322</v>
      </c>
      <c r="I2498">
        <v>104</v>
      </c>
      <c r="J2498" t="s">
        <v>29</v>
      </c>
      <c r="K2498" t="s">
        <v>30</v>
      </c>
      <c r="L2498">
        <v>2000000</v>
      </c>
      <c r="M2498">
        <v>2012</v>
      </c>
      <c r="N2498">
        <v>6.1</v>
      </c>
      <c r="O2498">
        <v>11746550</v>
      </c>
    </row>
    <row r="2499" spans="1:15" x14ac:dyDescent="0.3">
      <c r="A2499" t="s">
        <v>2221</v>
      </c>
      <c r="B2499">
        <v>135</v>
      </c>
      <c r="C2499">
        <v>90</v>
      </c>
      <c r="D2499">
        <v>110332737</v>
      </c>
      <c r="E2499" t="s">
        <v>338</v>
      </c>
      <c r="F2499" t="s">
        <v>1777</v>
      </c>
      <c r="G2499" t="s">
        <v>5830</v>
      </c>
      <c r="H2499">
        <v>110788</v>
      </c>
      <c r="I2499">
        <v>258</v>
      </c>
      <c r="J2499" t="s">
        <v>29</v>
      </c>
      <c r="K2499" t="s">
        <v>30</v>
      </c>
      <c r="L2499">
        <v>100000000</v>
      </c>
      <c r="M2499">
        <v>2005</v>
      </c>
      <c r="N2499">
        <v>6.1</v>
      </c>
      <c r="O2499">
        <v>10332737</v>
      </c>
    </row>
    <row r="2500" spans="1:15" x14ac:dyDescent="0.3">
      <c r="A2500" t="s">
        <v>2827</v>
      </c>
      <c r="B2500">
        <v>86</v>
      </c>
      <c r="C2500">
        <v>104</v>
      </c>
      <c r="D2500">
        <v>69688384</v>
      </c>
      <c r="E2500" t="s">
        <v>4122</v>
      </c>
      <c r="F2500" t="s">
        <v>55</v>
      </c>
      <c r="G2500" t="s">
        <v>5831</v>
      </c>
      <c r="H2500">
        <v>34473</v>
      </c>
      <c r="I2500">
        <v>139</v>
      </c>
      <c r="J2500" t="s">
        <v>29</v>
      </c>
      <c r="K2500" t="s">
        <v>30</v>
      </c>
      <c r="L2500">
        <v>60000000</v>
      </c>
      <c r="M2500">
        <v>2000</v>
      </c>
      <c r="N2500">
        <v>6.1</v>
      </c>
      <c r="O2500">
        <v>9688384</v>
      </c>
    </row>
    <row r="2501" spans="1:15" x14ac:dyDescent="0.3">
      <c r="A2501" t="s">
        <v>1213</v>
      </c>
      <c r="B2501">
        <v>220</v>
      </c>
      <c r="C2501">
        <v>83</v>
      </c>
      <c r="D2501">
        <v>37053924</v>
      </c>
      <c r="E2501" t="s">
        <v>2113</v>
      </c>
      <c r="F2501" t="s">
        <v>5832</v>
      </c>
      <c r="G2501" t="s">
        <v>5833</v>
      </c>
      <c r="H2501">
        <v>77935</v>
      </c>
      <c r="I2501">
        <v>122</v>
      </c>
      <c r="J2501" t="s">
        <v>29</v>
      </c>
      <c r="K2501" t="s">
        <v>227</v>
      </c>
      <c r="L2501">
        <v>28000000</v>
      </c>
      <c r="M2501">
        <v>2011</v>
      </c>
      <c r="N2501">
        <v>6.1</v>
      </c>
      <c r="O2501">
        <v>9053924</v>
      </c>
    </row>
    <row r="2502" spans="1:15" x14ac:dyDescent="0.3">
      <c r="A2502" t="s">
        <v>3552</v>
      </c>
      <c r="B2502">
        <v>148</v>
      </c>
      <c r="C2502">
        <v>110</v>
      </c>
      <c r="D2502">
        <v>46813366</v>
      </c>
      <c r="E2502" t="s">
        <v>289</v>
      </c>
      <c r="F2502" t="s">
        <v>5664</v>
      </c>
      <c r="G2502" t="s">
        <v>5834</v>
      </c>
      <c r="H2502">
        <v>39440</v>
      </c>
      <c r="I2502">
        <v>83</v>
      </c>
      <c r="J2502" t="s">
        <v>29</v>
      </c>
      <c r="K2502" t="s">
        <v>30</v>
      </c>
      <c r="L2502">
        <v>38000000</v>
      </c>
      <c r="M2502">
        <v>2016</v>
      </c>
      <c r="N2502">
        <v>6.1</v>
      </c>
      <c r="O2502">
        <v>8813366</v>
      </c>
    </row>
    <row r="2503" spans="1:15" x14ac:dyDescent="0.3">
      <c r="A2503" t="s">
        <v>3454</v>
      </c>
      <c r="B2503">
        <v>181</v>
      </c>
      <c r="C2503">
        <v>101</v>
      </c>
      <c r="D2503">
        <v>27758465</v>
      </c>
      <c r="E2503" t="s">
        <v>699</v>
      </c>
      <c r="F2503" t="s">
        <v>5835</v>
      </c>
      <c r="G2503" t="s">
        <v>5836</v>
      </c>
      <c r="H2503">
        <v>77987</v>
      </c>
      <c r="I2503">
        <v>120</v>
      </c>
      <c r="J2503" t="s">
        <v>29</v>
      </c>
      <c r="K2503" t="s">
        <v>30</v>
      </c>
      <c r="L2503">
        <v>19000000</v>
      </c>
      <c r="M2503">
        <v>2010</v>
      </c>
      <c r="N2503">
        <v>6.1</v>
      </c>
      <c r="O2503">
        <v>8758465</v>
      </c>
    </row>
    <row r="2504" spans="1:15" x14ac:dyDescent="0.3">
      <c r="A2504" t="s">
        <v>3514</v>
      </c>
      <c r="B2504">
        <v>284</v>
      </c>
      <c r="C2504">
        <v>110</v>
      </c>
      <c r="D2504">
        <v>83503161</v>
      </c>
      <c r="E2504" t="s">
        <v>5837</v>
      </c>
      <c r="F2504" t="s">
        <v>1256</v>
      </c>
      <c r="G2504" t="s">
        <v>5838</v>
      </c>
      <c r="H2504">
        <v>138190</v>
      </c>
      <c r="I2504">
        <v>405</v>
      </c>
      <c r="J2504" t="s">
        <v>29</v>
      </c>
      <c r="K2504" t="s">
        <v>30</v>
      </c>
      <c r="L2504">
        <v>75000000</v>
      </c>
      <c r="M2504">
        <v>2011</v>
      </c>
      <c r="N2504">
        <v>6.1</v>
      </c>
      <c r="O2504">
        <v>8503161</v>
      </c>
    </row>
    <row r="2505" spans="1:15" x14ac:dyDescent="0.3">
      <c r="A2505" t="s">
        <v>1757</v>
      </c>
      <c r="B2505">
        <v>371</v>
      </c>
      <c r="C2505">
        <v>118</v>
      </c>
      <c r="D2505">
        <v>78031620</v>
      </c>
      <c r="E2505" t="s">
        <v>205</v>
      </c>
      <c r="F2505" t="s">
        <v>520</v>
      </c>
      <c r="G2505" t="s">
        <v>5839</v>
      </c>
      <c r="H2505">
        <v>102248</v>
      </c>
      <c r="I2505">
        <v>403</v>
      </c>
      <c r="J2505" t="s">
        <v>29</v>
      </c>
      <c r="K2505" t="s">
        <v>30</v>
      </c>
      <c r="L2505">
        <v>70000000</v>
      </c>
      <c r="M2505">
        <v>2014</v>
      </c>
      <c r="N2505">
        <v>6.1</v>
      </c>
      <c r="O2505">
        <v>8031620</v>
      </c>
    </row>
    <row r="2506" spans="1:15" x14ac:dyDescent="0.3">
      <c r="A2506" t="s">
        <v>3463</v>
      </c>
      <c r="B2506">
        <v>118</v>
      </c>
      <c r="C2506">
        <v>106</v>
      </c>
      <c r="D2506">
        <v>57887882</v>
      </c>
      <c r="E2506" t="s">
        <v>699</v>
      </c>
      <c r="F2506" t="s">
        <v>5840</v>
      </c>
      <c r="G2506" t="s">
        <v>5841</v>
      </c>
      <c r="H2506">
        <v>35508</v>
      </c>
      <c r="I2506">
        <v>211</v>
      </c>
      <c r="J2506" t="s">
        <v>29</v>
      </c>
      <c r="K2506" t="s">
        <v>30</v>
      </c>
      <c r="L2506">
        <v>50000000</v>
      </c>
      <c r="M2506">
        <v>2004</v>
      </c>
      <c r="N2506">
        <v>6.1</v>
      </c>
      <c r="O2506">
        <v>7887882</v>
      </c>
    </row>
    <row r="2507" spans="1:15" x14ac:dyDescent="0.3">
      <c r="A2507" t="s">
        <v>4282</v>
      </c>
      <c r="B2507">
        <v>28</v>
      </c>
      <c r="C2507">
        <v>95</v>
      </c>
      <c r="D2507">
        <v>14003141</v>
      </c>
      <c r="E2507" t="s">
        <v>208</v>
      </c>
      <c r="F2507" t="s">
        <v>5289</v>
      </c>
      <c r="G2507" t="s">
        <v>5842</v>
      </c>
      <c r="H2507">
        <v>4598</v>
      </c>
      <c r="I2507">
        <v>29</v>
      </c>
      <c r="J2507" t="s">
        <v>29</v>
      </c>
      <c r="K2507" t="s">
        <v>30</v>
      </c>
      <c r="L2507">
        <v>7000000</v>
      </c>
      <c r="M2507">
        <v>1999</v>
      </c>
      <c r="N2507">
        <v>6.1</v>
      </c>
      <c r="O2507">
        <v>7003141</v>
      </c>
    </row>
    <row r="2508" spans="1:15" x14ac:dyDescent="0.3">
      <c r="A2508" t="s">
        <v>3173</v>
      </c>
      <c r="B2508">
        <v>43</v>
      </c>
      <c r="C2508">
        <v>96</v>
      </c>
      <c r="D2508">
        <v>9449219</v>
      </c>
      <c r="E2508" t="s">
        <v>699</v>
      </c>
      <c r="F2508" t="s">
        <v>5843</v>
      </c>
      <c r="G2508" t="s">
        <v>5844</v>
      </c>
      <c r="H2508">
        <v>13949</v>
      </c>
      <c r="I2508">
        <v>98</v>
      </c>
      <c r="J2508" t="s">
        <v>29</v>
      </c>
      <c r="K2508" t="s">
        <v>30</v>
      </c>
      <c r="L2508">
        <v>3500000</v>
      </c>
      <c r="M2508">
        <v>1996</v>
      </c>
      <c r="N2508">
        <v>6.1</v>
      </c>
      <c r="O2508">
        <v>5949219</v>
      </c>
    </row>
    <row r="2509" spans="1:15" x14ac:dyDescent="0.3">
      <c r="A2509" t="s">
        <v>3598</v>
      </c>
      <c r="B2509">
        <v>25</v>
      </c>
      <c r="C2509">
        <v>98</v>
      </c>
      <c r="D2509">
        <v>11797927</v>
      </c>
      <c r="E2509" t="s">
        <v>4589</v>
      </c>
      <c r="F2509" t="s">
        <v>2506</v>
      </c>
      <c r="G2509" t="s">
        <v>5845</v>
      </c>
      <c r="H2509">
        <v>4582</v>
      </c>
      <c r="I2509">
        <v>52</v>
      </c>
      <c r="J2509" t="s">
        <v>29</v>
      </c>
      <c r="K2509" t="s">
        <v>30</v>
      </c>
      <c r="L2509">
        <v>6000000</v>
      </c>
      <c r="M2509">
        <v>1995</v>
      </c>
      <c r="N2509">
        <v>6.1</v>
      </c>
      <c r="O2509">
        <v>5797927</v>
      </c>
    </row>
    <row r="2510" spans="1:15" x14ac:dyDescent="0.3">
      <c r="A2510" t="s">
        <v>3337</v>
      </c>
      <c r="B2510">
        <v>349</v>
      </c>
      <c r="C2510">
        <v>98</v>
      </c>
      <c r="D2510">
        <v>55682070</v>
      </c>
      <c r="E2510" t="s">
        <v>5296</v>
      </c>
      <c r="F2510" t="s">
        <v>1465</v>
      </c>
      <c r="G2510" t="s">
        <v>5846</v>
      </c>
      <c r="H2510">
        <v>159868</v>
      </c>
      <c r="I2510">
        <v>304</v>
      </c>
      <c r="J2510" t="s">
        <v>29</v>
      </c>
      <c r="K2510" t="s">
        <v>227</v>
      </c>
      <c r="L2510">
        <v>50000000</v>
      </c>
      <c r="M2510">
        <v>2013</v>
      </c>
      <c r="N2510">
        <v>6.1</v>
      </c>
      <c r="O2510">
        <v>5682070</v>
      </c>
    </row>
    <row r="2511" spans="1:15" x14ac:dyDescent="0.3">
      <c r="A2511" t="s">
        <v>74</v>
      </c>
      <c r="B2511">
        <v>218</v>
      </c>
      <c r="C2511">
        <v>98</v>
      </c>
      <c r="D2511">
        <v>35565975</v>
      </c>
      <c r="E2511" t="s">
        <v>699</v>
      </c>
      <c r="F2511" t="s">
        <v>74</v>
      </c>
      <c r="G2511" t="s">
        <v>5847</v>
      </c>
      <c r="H2511">
        <v>49205</v>
      </c>
      <c r="I2511">
        <v>184</v>
      </c>
      <c r="J2511" t="s">
        <v>29</v>
      </c>
      <c r="K2511" t="s">
        <v>30</v>
      </c>
      <c r="L2511">
        <v>30000000</v>
      </c>
      <c r="M2511">
        <v>2011</v>
      </c>
      <c r="N2511">
        <v>6.1</v>
      </c>
      <c r="O2511">
        <v>5565975</v>
      </c>
    </row>
    <row r="2512" spans="1:15" x14ac:dyDescent="0.3">
      <c r="A2512" t="s">
        <v>3171</v>
      </c>
      <c r="B2512">
        <v>92</v>
      </c>
      <c r="C2512">
        <v>97</v>
      </c>
      <c r="D2512">
        <v>27338033</v>
      </c>
      <c r="E2512" t="s">
        <v>289</v>
      </c>
      <c r="F2512" t="s">
        <v>565</v>
      </c>
      <c r="G2512" t="s">
        <v>5848</v>
      </c>
      <c r="H2512">
        <v>19709</v>
      </c>
      <c r="I2512">
        <v>167</v>
      </c>
      <c r="J2512" t="s">
        <v>29</v>
      </c>
      <c r="K2512" t="s">
        <v>30</v>
      </c>
      <c r="L2512">
        <v>23000000</v>
      </c>
      <c r="M2512">
        <v>2001</v>
      </c>
      <c r="N2512">
        <v>6.1</v>
      </c>
      <c r="O2512">
        <v>4338033</v>
      </c>
    </row>
    <row r="2513" spans="1:15" x14ac:dyDescent="0.3">
      <c r="A2513" t="s">
        <v>2987</v>
      </c>
      <c r="B2513">
        <v>72</v>
      </c>
      <c r="C2513">
        <v>105</v>
      </c>
      <c r="D2513">
        <v>103738726</v>
      </c>
      <c r="E2513" t="s">
        <v>5849</v>
      </c>
      <c r="F2513" t="s">
        <v>5850</v>
      </c>
      <c r="G2513" t="s">
        <v>5851</v>
      </c>
      <c r="H2513">
        <v>47819</v>
      </c>
      <c r="I2513">
        <v>164</v>
      </c>
      <c r="J2513" t="s">
        <v>29</v>
      </c>
      <c r="K2513" t="s">
        <v>30</v>
      </c>
      <c r="L2513">
        <v>100000000</v>
      </c>
      <c r="M2513">
        <v>1990</v>
      </c>
      <c r="N2513">
        <v>6.1</v>
      </c>
      <c r="O2513">
        <v>3738726</v>
      </c>
    </row>
    <row r="2514" spans="1:15" x14ac:dyDescent="0.3">
      <c r="A2514" t="s">
        <v>3654</v>
      </c>
      <c r="B2514">
        <v>191</v>
      </c>
      <c r="C2514">
        <v>84</v>
      </c>
      <c r="D2514">
        <v>15417771</v>
      </c>
      <c r="E2514" t="s">
        <v>840</v>
      </c>
      <c r="F2514" t="s">
        <v>2003</v>
      </c>
      <c r="G2514" t="s">
        <v>5852</v>
      </c>
      <c r="H2514">
        <v>87494</v>
      </c>
      <c r="I2514">
        <v>540</v>
      </c>
      <c r="J2514" t="s">
        <v>29</v>
      </c>
      <c r="K2514" t="s">
        <v>30</v>
      </c>
      <c r="L2514">
        <v>12600000</v>
      </c>
      <c r="M2514">
        <v>2003</v>
      </c>
      <c r="N2514">
        <v>6.1</v>
      </c>
      <c r="O2514">
        <v>2817771</v>
      </c>
    </row>
    <row r="2515" spans="1:15" x14ac:dyDescent="0.3">
      <c r="A2515" t="s">
        <v>2781</v>
      </c>
      <c r="B2515">
        <v>303</v>
      </c>
      <c r="C2515">
        <v>136</v>
      </c>
      <c r="D2515">
        <v>42615685</v>
      </c>
      <c r="E2515" t="s">
        <v>950</v>
      </c>
      <c r="F2515" t="s">
        <v>61</v>
      </c>
      <c r="G2515" t="s">
        <v>5853</v>
      </c>
      <c r="H2515">
        <v>136093</v>
      </c>
      <c r="I2515">
        <v>416</v>
      </c>
      <c r="J2515" t="s">
        <v>29</v>
      </c>
      <c r="K2515" t="s">
        <v>30</v>
      </c>
      <c r="L2515">
        <v>40000000</v>
      </c>
      <c r="M2515">
        <v>2014</v>
      </c>
      <c r="N2515">
        <v>6.1</v>
      </c>
      <c r="O2515">
        <v>2615685</v>
      </c>
    </row>
    <row r="2516" spans="1:15" x14ac:dyDescent="0.3">
      <c r="A2516" t="s">
        <v>2790</v>
      </c>
      <c r="B2516">
        <v>45</v>
      </c>
      <c r="C2516">
        <v>99</v>
      </c>
      <c r="D2516">
        <v>10572742</v>
      </c>
      <c r="E2516" t="s">
        <v>588</v>
      </c>
      <c r="F2516" t="s">
        <v>5854</v>
      </c>
      <c r="G2516" t="s">
        <v>5855</v>
      </c>
      <c r="H2516">
        <v>2326</v>
      </c>
      <c r="I2516">
        <v>21</v>
      </c>
      <c r="J2516" t="s">
        <v>29</v>
      </c>
      <c r="K2516" t="s">
        <v>30</v>
      </c>
      <c r="L2516">
        <v>8000000</v>
      </c>
      <c r="M2516">
        <v>2009</v>
      </c>
      <c r="N2516">
        <v>6.1</v>
      </c>
      <c r="O2516">
        <v>2572742</v>
      </c>
    </row>
    <row r="2517" spans="1:15" x14ac:dyDescent="0.3">
      <c r="A2517" t="s">
        <v>3609</v>
      </c>
      <c r="B2517">
        <v>158</v>
      </c>
      <c r="C2517">
        <v>96</v>
      </c>
      <c r="D2517">
        <v>3590010</v>
      </c>
      <c r="E2517" t="s">
        <v>875</v>
      </c>
      <c r="F2517" t="s">
        <v>5856</v>
      </c>
      <c r="G2517" t="s">
        <v>5857</v>
      </c>
      <c r="H2517">
        <v>20885</v>
      </c>
      <c r="I2517">
        <v>60</v>
      </c>
      <c r="J2517" t="s">
        <v>29</v>
      </c>
      <c r="K2517" t="s">
        <v>200</v>
      </c>
      <c r="L2517">
        <v>2000000</v>
      </c>
      <c r="M2517">
        <v>2015</v>
      </c>
      <c r="N2517">
        <v>6.1</v>
      </c>
      <c r="O2517">
        <v>1590010</v>
      </c>
    </row>
    <row r="2518" spans="1:15" x14ac:dyDescent="0.3">
      <c r="A2518" t="s">
        <v>3387</v>
      </c>
      <c r="B2518">
        <v>81</v>
      </c>
      <c r="C2518">
        <v>115</v>
      </c>
      <c r="D2518">
        <v>101228120</v>
      </c>
      <c r="E2518" t="s">
        <v>5858</v>
      </c>
      <c r="F2518" t="s">
        <v>3430</v>
      </c>
      <c r="G2518" t="s">
        <v>5859</v>
      </c>
      <c r="H2518">
        <v>84424</v>
      </c>
      <c r="I2518">
        <v>131</v>
      </c>
      <c r="J2518" t="s">
        <v>29</v>
      </c>
      <c r="K2518" t="s">
        <v>30</v>
      </c>
      <c r="L2518">
        <v>100000000</v>
      </c>
      <c r="M2518">
        <v>1996</v>
      </c>
      <c r="N2518">
        <v>6.1</v>
      </c>
      <c r="O2518">
        <v>1228120</v>
      </c>
    </row>
    <row r="2519" spans="1:15" x14ac:dyDescent="0.3">
      <c r="A2519" t="s">
        <v>451</v>
      </c>
      <c r="B2519">
        <v>114</v>
      </c>
      <c r="C2519">
        <v>104</v>
      </c>
      <c r="D2519">
        <v>20241395</v>
      </c>
      <c r="E2519" t="s">
        <v>1656</v>
      </c>
      <c r="F2519" t="s">
        <v>5860</v>
      </c>
      <c r="G2519" t="s">
        <v>5861</v>
      </c>
      <c r="H2519">
        <v>42664</v>
      </c>
      <c r="I2519">
        <v>403</v>
      </c>
      <c r="J2519" t="s">
        <v>29</v>
      </c>
      <c r="K2519" t="s">
        <v>30</v>
      </c>
      <c r="L2519">
        <v>20000000</v>
      </c>
      <c r="M2519">
        <v>1998</v>
      </c>
      <c r="N2519">
        <v>6.1</v>
      </c>
      <c r="O2519">
        <v>241395</v>
      </c>
    </row>
    <row r="2520" spans="1:15" x14ac:dyDescent="0.3">
      <c r="A2520" t="s">
        <v>3187</v>
      </c>
      <c r="B2520">
        <v>73</v>
      </c>
      <c r="C2520">
        <v>108</v>
      </c>
      <c r="D2520">
        <v>180483</v>
      </c>
      <c r="E2520" t="s">
        <v>5862</v>
      </c>
      <c r="F2520" t="s">
        <v>5863</v>
      </c>
      <c r="G2520" t="s">
        <v>5864</v>
      </c>
      <c r="H2520">
        <v>16792</v>
      </c>
      <c r="I2520">
        <v>183</v>
      </c>
      <c r="J2520" t="s">
        <v>29</v>
      </c>
      <c r="K2520" t="s">
        <v>30</v>
      </c>
      <c r="L2520">
        <v>10000</v>
      </c>
      <c r="M2520">
        <v>1972</v>
      </c>
      <c r="N2520">
        <v>6.1</v>
      </c>
      <c r="O2520">
        <v>170483</v>
      </c>
    </row>
    <row r="2521" spans="1:15" x14ac:dyDescent="0.3">
      <c r="A2521" t="s">
        <v>3548</v>
      </c>
      <c r="B2521">
        <v>17</v>
      </c>
      <c r="C2521">
        <v>112</v>
      </c>
      <c r="D2521">
        <v>13134</v>
      </c>
      <c r="E2521" t="s">
        <v>459</v>
      </c>
      <c r="F2521" t="s">
        <v>921</v>
      </c>
      <c r="G2521" t="s">
        <v>5865</v>
      </c>
      <c r="H2521">
        <v>2004</v>
      </c>
      <c r="I2521">
        <v>32</v>
      </c>
      <c r="J2521" t="s">
        <v>29</v>
      </c>
      <c r="K2521" t="s">
        <v>30</v>
      </c>
      <c r="L2521">
        <v>500000</v>
      </c>
      <c r="M2521">
        <v>2002</v>
      </c>
      <c r="N2521">
        <v>6.1</v>
      </c>
      <c r="O2521">
        <v>-486866</v>
      </c>
    </row>
    <row r="2522" spans="1:15" x14ac:dyDescent="0.3">
      <c r="A2522" t="s">
        <v>3658</v>
      </c>
      <c r="B2522">
        <v>29</v>
      </c>
      <c r="C2522">
        <v>79</v>
      </c>
      <c r="D2522">
        <v>279282</v>
      </c>
      <c r="E2522" t="s">
        <v>699</v>
      </c>
      <c r="F2522" t="s">
        <v>5866</v>
      </c>
      <c r="G2522" t="s">
        <v>5867</v>
      </c>
      <c r="H2522">
        <v>3806</v>
      </c>
      <c r="I2522">
        <v>49</v>
      </c>
      <c r="J2522" t="s">
        <v>29</v>
      </c>
      <c r="K2522" t="s">
        <v>30</v>
      </c>
      <c r="L2522">
        <v>1000000</v>
      </c>
      <c r="M2522">
        <v>2003</v>
      </c>
      <c r="N2522">
        <v>6.1</v>
      </c>
      <c r="O2522">
        <v>-720718</v>
      </c>
    </row>
    <row r="2523" spans="1:15" x14ac:dyDescent="0.3">
      <c r="A2523" t="s">
        <v>2792</v>
      </c>
      <c r="B2523">
        <v>33</v>
      </c>
      <c r="C2523">
        <v>88</v>
      </c>
      <c r="D2523">
        <v>21210</v>
      </c>
      <c r="E2523" t="s">
        <v>338</v>
      </c>
      <c r="F2523" t="s">
        <v>5868</v>
      </c>
      <c r="G2523" t="s">
        <v>5869</v>
      </c>
      <c r="H2523">
        <v>2735</v>
      </c>
      <c r="I2523">
        <v>52</v>
      </c>
      <c r="J2523" t="s">
        <v>29</v>
      </c>
      <c r="K2523" t="s">
        <v>30</v>
      </c>
      <c r="L2523">
        <v>1000000</v>
      </c>
      <c r="M2523">
        <v>1998</v>
      </c>
      <c r="N2523">
        <v>6.1</v>
      </c>
      <c r="O2523">
        <v>-978790</v>
      </c>
    </row>
    <row r="2524" spans="1:15" x14ac:dyDescent="0.3">
      <c r="A2524" t="s">
        <v>3663</v>
      </c>
      <c r="B2524">
        <v>71</v>
      </c>
      <c r="C2524">
        <v>78</v>
      </c>
      <c r="D2524">
        <v>10018</v>
      </c>
      <c r="E2524" t="s">
        <v>208</v>
      </c>
      <c r="F2524" t="s">
        <v>5870</v>
      </c>
      <c r="G2524" t="s">
        <v>5871</v>
      </c>
      <c r="H2524">
        <v>3228</v>
      </c>
      <c r="I2524">
        <v>31</v>
      </c>
      <c r="J2524" t="s">
        <v>29</v>
      </c>
      <c r="K2524" t="s">
        <v>30</v>
      </c>
      <c r="L2524">
        <v>1000000</v>
      </c>
      <c r="M2524">
        <v>2006</v>
      </c>
      <c r="N2524">
        <v>6.1</v>
      </c>
      <c r="O2524">
        <v>-989982</v>
      </c>
    </row>
    <row r="2525" spans="1:15" x14ac:dyDescent="0.3">
      <c r="A2525" t="s">
        <v>3555</v>
      </c>
      <c r="B2525">
        <v>97</v>
      </c>
      <c r="C2525">
        <v>110</v>
      </c>
      <c r="D2525">
        <v>56129</v>
      </c>
      <c r="E2525" t="s">
        <v>448</v>
      </c>
      <c r="F2525" t="s">
        <v>5872</v>
      </c>
      <c r="G2525" t="s">
        <v>5873</v>
      </c>
      <c r="H2525">
        <v>6555</v>
      </c>
      <c r="I2525">
        <v>82</v>
      </c>
      <c r="J2525" t="s">
        <v>29</v>
      </c>
      <c r="K2525" t="s">
        <v>442</v>
      </c>
      <c r="L2525">
        <v>1100000</v>
      </c>
      <c r="M2525">
        <v>2010</v>
      </c>
      <c r="N2525">
        <v>6.1</v>
      </c>
      <c r="O2525">
        <v>-1043871</v>
      </c>
    </row>
    <row r="2526" spans="1:15" x14ac:dyDescent="0.3">
      <c r="A2526" t="s">
        <v>3641</v>
      </c>
      <c r="B2526">
        <v>12</v>
      </c>
      <c r="C2526">
        <v>88</v>
      </c>
      <c r="D2526">
        <v>58936</v>
      </c>
      <c r="E2526" t="s">
        <v>2765</v>
      </c>
      <c r="F2526" t="s">
        <v>5874</v>
      </c>
      <c r="G2526" t="s">
        <v>5875</v>
      </c>
      <c r="H2526">
        <v>91</v>
      </c>
      <c r="I2526">
        <v>4</v>
      </c>
      <c r="J2526" t="s">
        <v>29</v>
      </c>
      <c r="K2526" t="s">
        <v>30</v>
      </c>
      <c r="L2526">
        <v>1200000</v>
      </c>
      <c r="M2526">
        <v>2001</v>
      </c>
      <c r="N2526">
        <v>6.1</v>
      </c>
      <c r="O2526">
        <v>-1141064</v>
      </c>
    </row>
    <row r="2527" spans="1:15" x14ac:dyDescent="0.3">
      <c r="A2527" t="s">
        <v>3573</v>
      </c>
      <c r="B2527">
        <v>92</v>
      </c>
      <c r="C2527">
        <v>104</v>
      </c>
      <c r="D2527">
        <v>46611204</v>
      </c>
      <c r="E2527" t="s">
        <v>1585</v>
      </c>
      <c r="F2527" t="s">
        <v>1425</v>
      </c>
      <c r="G2527" t="s">
        <v>5876</v>
      </c>
      <c r="H2527">
        <v>55749</v>
      </c>
      <c r="I2527">
        <v>257</v>
      </c>
      <c r="J2527" t="s">
        <v>29</v>
      </c>
      <c r="K2527" t="s">
        <v>30</v>
      </c>
      <c r="L2527">
        <v>48000000</v>
      </c>
      <c r="M2527">
        <v>1998</v>
      </c>
      <c r="N2527">
        <v>6.1</v>
      </c>
      <c r="O2527">
        <v>-1388796</v>
      </c>
    </row>
    <row r="2528" spans="1:15" x14ac:dyDescent="0.3">
      <c r="A2528" t="s">
        <v>4053</v>
      </c>
      <c r="B2528">
        <v>85</v>
      </c>
      <c r="C2528">
        <v>131</v>
      </c>
      <c r="D2528">
        <v>52799004</v>
      </c>
      <c r="E2528" t="s">
        <v>588</v>
      </c>
      <c r="F2528" t="s">
        <v>568</v>
      </c>
      <c r="G2528" t="s">
        <v>5877</v>
      </c>
      <c r="H2528">
        <v>28942</v>
      </c>
      <c r="I2528">
        <v>223</v>
      </c>
      <c r="J2528" t="s">
        <v>29</v>
      </c>
      <c r="K2528" t="s">
        <v>30</v>
      </c>
      <c r="L2528">
        <v>55000000</v>
      </c>
      <c r="M2528">
        <v>1999</v>
      </c>
      <c r="N2528">
        <v>6.1</v>
      </c>
      <c r="O2528">
        <v>-2200996</v>
      </c>
    </row>
    <row r="2529" spans="1:15" x14ac:dyDescent="0.3">
      <c r="A2529" t="s">
        <v>3648</v>
      </c>
      <c r="B2529">
        <v>272</v>
      </c>
      <c r="C2529">
        <v>86</v>
      </c>
      <c r="D2529">
        <v>703002</v>
      </c>
      <c r="E2529" t="s">
        <v>2515</v>
      </c>
      <c r="F2529" t="s">
        <v>5878</v>
      </c>
      <c r="G2529" t="s">
        <v>5879</v>
      </c>
      <c r="H2529">
        <v>37495</v>
      </c>
      <c r="I2529">
        <v>230</v>
      </c>
      <c r="J2529" t="s">
        <v>29</v>
      </c>
      <c r="K2529" t="s">
        <v>442</v>
      </c>
      <c r="L2529">
        <v>3000000</v>
      </c>
      <c r="M2529">
        <v>2011</v>
      </c>
      <c r="N2529">
        <v>6.1</v>
      </c>
      <c r="O2529">
        <v>-2296998</v>
      </c>
    </row>
    <row r="2530" spans="1:15" x14ac:dyDescent="0.3">
      <c r="A2530" t="s">
        <v>3550</v>
      </c>
      <c r="B2530">
        <v>111</v>
      </c>
      <c r="C2530">
        <v>112</v>
      </c>
      <c r="D2530">
        <v>26345</v>
      </c>
      <c r="E2530" t="s">
        <v>1109</v>
      </c>
      <c r="F2530" t="s">
        <v>3066</v>
      </c>
      <c r="G2530" t="s">
        <v>5880</v>
      </c>
      <c r="H2530">
        <v>16445</v>
      </c>
      <c r="I2530">
        <v>99</v>
      </c>
      <c r="J2530" t="s">
        <v>29</v>
      </c>
      <c r="K2530" t="s">
        <v>200</v>
      </c>
      <c r="L2530">
        <v>3000000</v>
      </c>
      <c r="M2530">
        <v>2012</v>
      </c>
      <c r="N2530">
        <v>6.1</v>
      </c>
      <c r="O2530">
        <v>-2973655</v>
      </c>
    </row>
    <row r="2531" spans="1:15" x14ac:dyDescent="0.3">
      <c r="A2531" t="s">
        <v>3656</v>
      </c>
      <c r="B2531">
        <v>147</v>
      </c>
      <c r="C2531">
        <v>82</v>
      </c>
      <c r="D2531">
        <v>6842058</v>
      </c>
      <c r="E2531" t="s">
        <v>1656</v>
      </c>
      <c r="F2531" t="s">
        <v>5881</v>
      </c>
      <c r="G2531" t="s">
        <v>5882</v>
      </c>
      <c r="H2531">
        <v>36029</v>
      </c>
      <c r="I2531">
        <v>99</v>
      </c>
      <c r="J2531" t="s">
        <v>29</v>
      </c>
      <c r="K2531" t="s">
        <v>30</v>
      </c>
      <c r="L2531">
        <v>10000000</v>
      </c>
      <c r="M2531">
        <v>2012</v>
      </c>
      <c r="N2531">
        <v>6.1</v>
      </c>
      <c r="O2531">
        <v>-3157942</v>
      </c>
    </row>
    <row r="2532" spans="1:15" x14ac:dyDescent="0.3">
      <c r="A2532" t="s">
        <v>3564</v>
      </c>
      <c r="B2532">
        <v>70</v>
      </c>
      <c r="C2532">
        <v>106</v>
      </c>
      <c r="D2532">
        <v>20262</v>
      </c>
      <c r="E2532" t="s">
        <v>92</v>
      </c>
      <c r="F2532" t="s">
        <v>605</v>
      </c>
      <c r="G2532" t="s">
        <v>5883</v>
      </c>
      <c r="H2532">
        <v>1738</v>
      </c>
      <c r="I2532">
        <v>10</v>
      </c>
      <c r="J2532" t="s">
        <v>122</v>
      </c>
      <c r="K2532" t="s">
        <v>123</v>
      </c>
      <c r="L2532">
        <v>4000000</v>
      </c>
      <c r="M2532">
        <v>2014</v>
      </c>
      <c r="N2532">
        <v>6.1</v>
      </c>
      <c r="O2532">
        <v>-3979738</v>
      </c>
    </row>
    <row r="2533" spans="1:15" x14ac:dyDescent="0.3">
      <c r="A2533" t="s">
        <v>3785</v>
      </c>
      <c r="B2533">
        <v>36</v>
      </c>
      <c r="C2533">
        <v>114</v>
      </c>
      <c r="D2533">
        <v>18653615</v>
      </c>
      <c r="E2533" t="s">
        <v>73</v>
      </c>
      <c r="F2533" t="s">
        <v>418</v>
      </c>
      <c r="G2533" t="s">
        <v>5884</v>
      </c>
      <c r="H2533">
        <v>14786</v>
      </c>
      <c r="I2533">
        <v>103</v>
      </c>
      <c r="J2533" t="s">
        <v>29</v>
      </c>
      <c r="K2533" t="s">
        <v>30</v>
      </c>
      <c r="L2533">
        <v>23000000</v>
      </c>
      <c r="M2533">
        <v>1999</v>
      </c>
      <c r="N2533">
        <v>6.1</v>
      </c>
      <c r="O2533">
        <v>-4346385</v>
      </c>
    </row>
    <row r="2534" spans="1:15" x14ac:dyDescent="0.3">
      <c r="A2534" t="s">
        <v>3558</v>
      </c>
      <c r="B2534">
        <v>104</v>
      </c>
      <c r="C2534">
        <v>109</v>
      </c>
      <c r="D2534">
        <v>13491653</v>
      </c>
      <c r="E2534" t="s">
        <v>224</v>
      </c>
      <c r="F2534" t="s">
        <v>947</v>
      </c>
      <c r="G2534" t="s">
        <v>5885</v>
      </c>
      <c r="H2534">
        <v>23728</v>
      </c>
      <c r="I2534">
        <v>213</v>
      </c>
      <c r="J2534" t="s">
        <v>29</v>
      </c>
      <c r="K2534" t="s">
        <v>30</v>
      </c>
      <c r="L2534">
        <v>18000000</v>
      </c>
      <c r="M2534">
        <v>2001</v>
      </c>
      <c r="N2534">
        <v>6.1</v>
      </c>
      <c r="O2534">
        <v>-4508347</v>
      </c>
    </row>
    <row r="2535" spans="1:15" x14ac:dyDescent="0.3">
      <c r="A2535" t="s">
        <v>150</v>
      </c>
      <c r="B2535">
        <v>37</v>
      </c>
      <c r="C2535">
        <v>97</v>
      </c>
      <c r="D2535">
        <v>326308</v>
      </c>
      <c r="E2535" t="s">
        <v>208</v>
      </c>
      <c r="F2535" t="s">
        <v>1367</v>
      </c>
      <c r="G2535" t="s">
        <v>5886</v>
      </c>
      <c r="H2535">
        <v>6632</v>
      </c>
      <c r="I2535">
        <v>69</v>
      </c>
      <c r="J2535" t="s">
        <v>29</v>
      </c>
      <c r="K2535" t="s">
        <v>30</v>
      </c>
      <c r="L2535">
        <v>5000000</v>
      </c>
      <c r="M2535">
        <v>1996</v>
      </c>
      <c r="N2535">
        <v>6.1</v>
      </c>
      <c r="O2535">
        <v>-4673692</v>
      </c>
    </row>
    <row r="2536" spans="1:15" x14ac:dyDescent="0.3">
      <c r="A2536" t="s">
        <v>3538</v>
      </c>
      <c r="B2536">
        <v>131</v>
      </c>
      <c r="C2536">
        <v>120</v>
      </c>
      <c r="D2536">
        <v>16284360</v>
      </c>
      <c r="E2536" t="s">
        <v>73</v>
      </c>
      <c r="F2536" t="s">
        <v>1372</v>
      </c>
      <c r="G2536" t="s">
        <v>5887</v>
      </c>
      <c r="H2536">
        <v>15079</v>
      </c>
      <c r="I2536">
        <v>79</v>
      </c>
      <c r="J2536" t="s">
        <v>29</v>
      </c>
      <c r="K2536" t="s">
        <v>30</v>
      </c>
      <c r="L2536">
        <v>21000000</v>
      </c>
      <c r="M2536">
        <v>2008</v>
      </c>
      <c r="N2536">
        <v>6.1</v>
      </c>
      <c r="O2536">
        <v>-4715640</v>
      </c>
    </row>
    <row r="2537" spans="1:15" x14ac:dyDescent="0.3">
      <c r="A2537" t="s">
        <v>824</v>
      </c>
      <c r="B2537">
        <v>238</v>
      </c>
      <c r="C2537">
        <v>88</v>
      </c>
      <c r="D2537">
        <v>80170146</v>
      </c>
      <c r="E2537" t="s">
        <v>86</v>
      </c>
      <c r="F2537" t="s">
        <v>430</v>
      </c>
      <c r="G2537" t="s">
        <v>5888</v>
      </c>
      <c r="H2537">
        <v>243053</v>
      </c>
      <c r="I2537">
        <v>488</v>
      </c>
      <c r="J2537" t="s">
        <v>29</v>
      </c>
      <c r="K2537" t="s">
        <v>30</v>
      </c>
      <c r="L2537">
        <v>85000000</v>
      </c>
      <c r="M2537">
        <v>2008</v>
      </c>
      <c r="N2537">
        <v>6.1</v>
      </c>
      <c r="O2537">
        <v>-4829854</v>
      </c>
    </row>
    <row r="2538" spans="1:15" x14ac:dyDescent="0.3">
      <c r="A2538" t="s">
        <v>2293</v>
      </c>
      <c r="B2538">
        <v>288</v>
      </c>
      <c r="C2538">
        <v>109</v>
      </c>
      <c r="D2538">
        <v>55092830</v>
      </c>
      <c r="E2538" t="s">
        <v>86</v>
      </c>
      <c r="F2538" t="s">
        <v>2466</v>
      </c>
      <c r="G2538" t="s">
        <v>5889</v>
      </c>
      <c r="H2538">
        <v>195043</v>
      </c>
      <c r="I2538">
        <v>329</v>
      </c>
      <c r="J2538" t="s">
        <v>29</v>
      </c>
      <c r="K2538" t="s">
        <v>30</v>
      </c>
      <c r="L2538">
        <v>60000000</v>
      </c>
      <c r="M2538">
        <v>2011</v>
      </c>
      <c r="N2538">
        <v>6.1</v>
      </c>
      <c r="O2538">
        <v>-4907170</v>
      </c>
    </row>
    <row r="2539" spans="1:15" x14ac:dyDescent="0.3">
      <c r="A2539" t="s">
        <v>3595</v>
      </c>
      <c r="B2539">
        <v>72</v>
      </c>
      <c r="C2539">
        <v>99</v>
      </c>
      <c r="D2539">
        <v>22770</v>
      </c>
      <c r="E2539" t="s">
        <v>73</v>
      </c>
      <c r="F2539" t="s">
        <v>5890</v>
      </c>
      <c r="G2539" t="s">
        <v>5891</v>
      </c>
      <c r="H2539">
        <v>1658</v>
      </c>
      <c r="I2539">
        <v>12</v>
      </c>
      <c r="J2539" t="s">
        <v>124</v>
      </c>
      <c r="K2539" t="s">
        <v>128</v>
      </c>
      <c r="L2539">
        <v>5500000</v>
      </c>
      <c r="M2539">
        <v>2013</v>
      </c>
      <c r="N2539">
        <v>6.1</v>
      </c>
      <c r="O2539">
        <v>-5477230</v>
      </c>
    </row>
    <row r="2540" spans="1:15" x14ac:dyDescent="0.3">
      <c r="A2540" t="s">
        <v>3613</v>
      </c>
      <c r="B2540">
        <v>289</v>
      </c>
      <c r="C2540">
        <v>95</v>
      </c>
      <c r="D2540">
        <v>14291570</v>
      </c>
      <c r="E2540" t="s">
        <v>86</v>
      </c>
      <c r="F2540" t="s">
        <v>2669</v>
      </c>
      <c r="G2540" t="s">
        <v>5892</v>
      </c>
      <c r="H2540">
        <v>82082</v>
      </c>
      <c r="I2540">
        <v>236</v>
      </c>
      <c r="J2540" t="s">
        <v>29</v>
      </c>
      <c r="K2540" t="s">
        <v>241</v>
      </c>
      <c r="L2540">
        <v>20000000</v>
      </c>
      <c r="M2540">
        <v>2012</v>
      </c>
      <c r="N2540">
        <v>6.1</v>
      </c>
      <c r="O2540">
        <v>-5708430</v>
      </c>
    </row>
    <row r="2541" spans="1:15" x14ac:dyDescent="0.3">
      <c r="A2541" t="s">
        <v>3635</v>
      </c>
      <c r="B2541">
        <v>279</v>
      </c>
      <c r="C2541">
        <v>89</v>
      </c>
      <c r="D2541">
        <v>12843</v>
      </c>
      <c r="E2541" t="s">
        <v>840</v>
      </c>
      <c r="F2541" t="s">
        <v>5893</v>
      </c>
      <c r="G2541" t="s">
        <v>5894</v>
      </c>
      <c r="H2541">
        <v>27297</v>
      </c>
      <c r="I2541">
        <v>131</v>
      </c>
      <c r="J2541" t="s">
        <v>29</v>
      </c>
      <c r="K2541" t="s">
        <v>241</v>
      </c>
      <c r="L2541">
        <v>6000000</v>
      </c>
      <c r="M2541">
        <v>2012</v>
      </c>
      <c r="N2541">
        <v>6.1</v>
      </c>
      <c r="O2541">
        <v>-5987157</v>
      </c>
    </row>
    <row r="2542" spans="1:15" x14ac:dyDescent="0.3">
      <c r="A2542" t="s">
        <v>3561</v>
      </c>
      <c r="B2542">
        <v>97</v>
      </c>
      <c r="C2542">
        <v>109</v>
      </c>
      <c r="D2542">
        <v>28995450</v>
      </c>
      <c r="E2542" t="s">
        <v>4122</v>
      </c>
      <c r="F2542" t="s">
        <v>5895</v>
      </c>
      <c r="G2542" t="s">
        <v>5896</v>
      </c>
      <c r="H2542">
        <v>19230</v>
      </c>
      <c r="I2542">
        <v>59</v>
      </c>
      <c r="J2542" t="s">
        <v>29</v>
      </c>
      <c r="K2542" t="s">
        <v>200</v>
      </c>
      <c r="L2542">
        <v>35000000</v>
      </c>
      <c r="M2542">
        <v>2010</v>
      </c>
      <c r="N2542">
        <v>6.1</v>
      </c>
      <c r="O2542">
        <v>-6004550</v>
      </c>
    </row>
    <row r="2543" spans="1:15" x14ac:dyDescent="0.3">
      <c r="A2543" t="s">
        <v>3486</v>
      </c>
      <c r="B2543">
        <v>81</v>
      </c>
      <c r="C2543">
        <v>94</v>
      </c>
      <c r="D2543">
        <v>6241697</v>
      </c>
      <c r="E2543" t="s">
        <v>676</v>
      </c>
      <c r="F2543" t="s">
        <v>468</v>
      </c>
      <c r="G2543" t="s">
        <v>5897</v>
      </c>
      <c r="H2543">
        <v>16059</v>
      </c>
      <c r="I2543">
        <v>210</v>
      </c>
      <c r="J2543" t="s">
        <v>29</v>
      </c>
      <c r="K2543" t="s">
        <v>241</v>
      </c>
      <c r="L2543">
        <v>13000000</v>
      </c>
      <c r="M2543">
        <v>1999</v>
      </c>
      <c r="N2543">
        <v>6.1</v>
      </c>
      <c r="O2543">
        <v>-6758303</v>
      </c>
    </row>
    <row r="2544" spans="1:15" x14ac:dyDescent="0.3">
      <c r="A2544" t="s">
        <v>3351</v>
      </c>
      <c r="B2544">
        <v>122</v>
      </c>
      <c r="C2544">
        <v>87</v>
      </c>
      <c r="D2544">
        <v>27972410</v>
      </c>
      <c r="E2544" t="s">
        <v>2411</v>
      </c>
      <c r="F2544" t="s">
        <v>4612</v>
      </c>
      <c r="G2544" t="s">
        <v>5898</v>
      </c>
      <c r="H2544">
        <v>114692</v>
      </c>
      <c r="I2544">
        <v>285</v>
      </c>
      <c r="J2544" t="s">
        <v>29</v>
      </c>
      <c r="K2544" t="s">
        <v>200</v>
      </c>
      <c r="L2544">
        <v>35000000</v>
      </c>
      <c r="M2544">
        <v>2003</v>
      </c>
      <c r="N2544">
        <v>6.1</v>
      </c>
      <c r="O2544">
        <v>-7027590</v>
      </c>
    </row>
    <row r="2545" spans="1:15" x14ac:dyDescent="0.3">
      <c r="A2545" t="s">
        <v>4435</v>
      </c>
      <c r="B2545">
        <v>64</v>
      </c>
      <c r="C2545">
        <v>94</v>
      </c>
      <c r="D2545">
        <v>12398628</v>
      </c>
      <c r="E2545" t="s">
        <v>5899</v>
      </c>
      <c r="F2545" t="s">
        <v>5900</v>
      </c>
      <c r="G2545" t="s">
        <v>5901</v>
      </c>
      <c r="H2545">
        <v>21542</v>
      </c>
      <c r="I2545">
        <v>88</v>
      </c>
      <c r="J2545" t="s">
        <v>29</v>
      </c>
      <c r="K2545" t="s">
        <v>30</v>
      </c>
      <c r="L2545">
        <v>20000000</v>
      </c>
      <c r="M2545">
        <v>2002</v>
      </c>
      <c r="N2545">
        <v>6.1</v>
      </c>
      <c r="O2545">
        <v>-7601372</v>
      </c>
    </row>
    <row r="2546" spans="1:15" x14ac:dyDescent="0.3">
      <c r="A2546" t="s">
        <v>3619</v>
      </c>
      <c r="B2546">
        <v>111</v>
      </c>
      <c r="C2546">
        <v>93</v>
      </c>
      <c r="D2546">
        <v>4919896</v>
      </c>
      <c r="E2546" t="s">
        <v>2312</v>
      </c>
      <c r="F2546" t="s">
        <v>1747</v>
      </c>
      <c r="G2546" t="s">
        <v>5902</v>
      </c>
      <c r="H2546">
        <v>21530</v>
      </c>
      <c r="I2546">
        <v>159</v>
      </c>
      <c r="J2546" t="s">
        <v>29</v>
      </c>
      <c r="K2546" t="s">
        <v>200</v>
      </c>
      <c r="L2546">
        <v>13000000</v>
      </c>
      <c r="M2546">
        <v>2001</v>
      </c>
      <c r="N2546">
        <v>6.1</v>
      </c>
      <c r="O2546">
        <v>-8080104</v>
      </c>
    </row>
    <row r="2547" spans="1:15" x14ac:dyDescent="0.3">
      <c r="A2547" t="s">
        <v>4293</v>
      </c>
      <c r="B2547">
        <v>62</v>
      </c>
      <c r="C2547">
        <v>103</v>
      </c>
      <c r="D2547">
        <v>5725</v>
      </c>
      <c r="E2547" t="s">
        <v>840</v>
      </c>
      <c r="F2547" t="s">
        <v>5903</v>
      </c>
      <c r="G2547" t="s">
        <v>5904</v>
      </c>
      <c r="H2547">
        <v>10220</v>
      </c>
      <c r="I2547">
        <v>110</v>
      </c>
      <c r="J2547" t="s">
        <v>96</v>
      </c>
      <c r="K2547" t="s">
        <v>227</v>
      </c>
      <c r="L2547">
        <v>8400000</v>
      </c>
      <c r="M2547">
        <v>2000</v>
      </c>
      <c r="N2547">
        <v>6.1</v>
      </c>
      <c r="O2547">
        <v>-8394275</v>
      </c>
    </row>
    <row r="2548" spans="1:15" x14ac:dyDescent="0.3">
      <c r="A2548" t="s">
        <v>3541</v>
      </c>
      <c r="B2548">
        <v>76</v>
      </c>
      <c r="C2548">
        <v>120</v>
      </c>
      <c r="D2548">
        <v>349618</v>
      </c>
      <c r="E2548" t="s">
        <v>626</v>
      </c>
      <c r="F2548" t="s">
        <v>5905</v>
      </c>
      <c r="G2548" t="s">
        <v>5906</v>
      </c>
      <c r="H2548">
        <v>4302</v>
      </c>
      <c r="I2548">
        <v>45</v>
      </c>
      <c r="J2548" t="s">
        <v>29</v>
      </c>
      <c r="K2548" t="s">
        <v>70</v>
      </c>
      <c r="L2548">
        <v>9000000</v>
      </c>
      <c r="M2548">
        <v>1990</v>
      </c>
      <c r="N2548">
        <v>6.1</v>
      </c>
      <c r="O2548">
        <v>-8650382</v>
      </c>
    </row>
    <row r="2549" spans="1:15" x14ac:dyDescent="0.3">
      <c r="A2549" t="s">
        <v>149</v>
      </c>
      <c r="B2549">
        <v>434</v>
      </c>
      <c r="C2549">
        <v>169</v>
      </c>
      <c r="D2549">
        <v>200069408</v>
      </c>
      <c r="E2549" t="s">
        <v>248</v>
      </c>
      <c r="F2549" t="s">
        <v>150</v>
      </c>
      <c r="G2549" t="s">
        <v>5907</v>
      </c>
      <c r="H2549">
        <v>240396</v>
      </c>
      <c r="I2549">
        <v>2367</v>
      </c>
      <c r="J2549" t="s">
        <v>29</v>
      </c>
      <c r="K2549" t="s">
        <v>30</v>
      </c>
      <c r="L2549">
        <v>209000000</v>
      </c>
      <c r="M2549">
        <v>2006</v>
      </c>
      <c r="N2549">
        <v>6.1</v>
      </c>
      <c r="O2549">
        <v>-8930592</v>
      </c>
    </row>
    <row r="2550" spans="1:15" x14ac:dyDescent="0.3">
      <c r="A2550" t="s">
        <v>3796</v>
      </c>
      <c r="B2550">
        <v>34</v>
      </c>
      <c r="C2550">
        <v>124</v>
      </c>
      <c r="D2550">
        <v>51045801</v>
      </c>
      <c r="E2550" t="s">
        <v>588</v>
      </c>
      <c r="F2550" t="s">
        <v>5499</v>
      </c>
      <c r="G2550" t="s">
        <v>5908</v>
      </c>
      <c r="H2550">
        <v>11370</v>
      </c>
      <c r="I2550">
        <v>54</v>
      </c>
      <c r="J2550" t="s">
        <v>29</v>
      </c>
      <c r="K2550" t="s">
        <v>30</v>
      </c>
      <c r="L2550">
        <v>60000000</v>
      </c>
      <c r="M2550">
        <v>1996</v>
      </c>
      <c r="N2550">
        <v>6.1</v>
      </c>
      <c r="O2550">
        <v>-8954199</v>
      </c>
    </row>
    <row r="2551" spans="1:15" x14ac:dyDescent="0.3">
      <c r="A2551" t="s">
        <v>3622</v>
      </c>
      <c r="B2551">
        <v>118</v>
      </c>
      <c r="C2551">
        <v>93</v>
      </c>
      <c r="D2551">
        <v>50818750</v>
      </c>
      <c r="E2551" t="s">
        <v>296</v>
      </c>
      <c r="F2551" t="s">
        <v>5909</v>
      </c>
      <c r="G2551" t="s">
        <v>5910</v>
      </c>
      <c r="H2551">
        <v>31209</v>
      </c>
      <c r="I2551">
        <v>106</v>
      </c>
      <c r="J2551" t="s">
        <v>29</v>
      </c>
      <c r="K2551" t="s">
        <v>200</v>
      </c>
      <c r="L2551">
        <v>60000000</v>
      </c>
      <c r="M2551">
        <v>2008</v>
      </c>
      <c r="N2551">
        <v>6.1</v>
      </c>
      <c r="O2551">
        <v>-9181250</v>
      </c>
    </row>
    <row r="2552" spans="1:15" x14ac:dyDescent="0.3">
      <c r="A2552" t="s">
        <v>3603</v>
      </c>
      <c r="B2552">
        <v>81</v>
      </c>
      <c r="C2552">
        <v>98</v>
      </c>
      <c r="D2552">
        <v>10544143</v>
      </c>
      <c r="E2552" t="s">
        <v>289</v>
      </c>
      <c r="F2552" t="s">
        <v>5120</v>
      </c>
      <c r="G2552" t="s">
        <v>5911</v>
      </c>
      <c r="H2552">
        <v>16372</v>
      </c>
      <c r="I2552">
        <v>121</v>
      </c>
      <c r="J2552" t="s">
        <v>29</v>
      </c>
      <c r="K2552" t="s">
        <v>581</v>
      </c>
      <c r="L2552">
        <v>20000000</v>
      </c>
      <c r="M2552">
        <v>1999</v>
      </c>
      <c r="N2552">
        <v>6.1</v>
      </c>
      <c r="O2552">
        <v>-9455857</v>
      </c>
    </row>
    <row r="2553" spans="1:15" x14ac:dyDescent="0.3">
      <c r="A2553" t="s">
        <v>807</v>
      </c>
      <c r="B2553">
        <v>110</v>
      </c>
      <c r="C2553">
        <v>109</v>
      </c>
      <c r="D2553">
        <v>26183197</v>
      </c>
      <c r="E2553" t="s">
        <v>39</v>
      </c>
      <c r="F2553" t="s">
        <v>788</v>
      </c>
      <c r="G2553" t="s">
        <v>5912</v>
      </c>
      <c r="H2553">
        <v>38348</v>
      </c>
      <c r="I2553">
        <v>135</v>
      </c>
      <c r="J2553" t="s">
        <v>29</v>
      </c>
      <c r="K2553" t="s">
        <v>30</v>
      </c>
      <c r="L2553">
        <v>36000000</v>
      </c>
      <c r="M2553">
        <v>2003</v>
      </c>
      <c r="N2553">
        <v>6.1</v>
      </c>
      <c r="O2553">
        <v>-9816803</v>
      </c>
    </row>
    <row r="2554" spans="1:15" x14ac:dyDescent="0.3">
      <c r="A2554" t="s">
        <v>3575</v>
      </c>
      <c r="B2554">
        <v>71</v>
      </c>
      <c r="C2554">
        <v>104</v>
      </c>
      <c r="D2554">
        <v>3607</v>
      </c>
      <c r="E2554" t="s">
        <v>1366</v>
      </c>
      <c r="F2554" t="s">
        <v>5913</v>
      </c>
      <c r="G2554" t="s">
        <v>5914</v>
      </c>
      <c r="H2554">
        <v>22753</v>
      </c>
      <c r="I2554">
        <v>94</v>
      </c>
      <c r="J2554" t="s">
        <v>29</v>
      </c>
      <c r="K2554" t="s">
        <v>408</v>
      </c>
      <c r="L2554">
        <v>10000000</v>
      </c>
      <c r="M2554">
        <v>2008</v>
      </c>
      <c r="N2554">
        <v>6.1</v>
      </c>
      <c r="O2554">
        <v>-9996393</v>
      </c>
    </row>
    <row r="2555" spans="1:15" x14ac:dyDescent="0.3">
      <c r="A2555" t="s">
        <v>3583</v>
      </c>
      <c r="B2555">
        <v>65</v>
      </c>
      <c r="C2555">
        <v>101</v>
      </c>
      <c r="D2555">
        <v>12189514</v>
      </c>
      <c r="E2555" t="s">
        <v>289</v>
      </c>
      <c r="F2555" t="s">
        <v>5915</v>
      </c>
      <c r="G2555" t="s">
        <v>5916</v>
      </c>
      <c r="H2555">
        <v>30092</v>
      </c>
      <c r="I2555">
        <v>129</v>
      </c>
      <c r="J2555" t="s">
        <v>29</v>
      </c>
      <c r="K2555" t="s">
        <v>30</v>
      </c>
      <c r="L2555">
        <v>23000000</v>
      </c>
      <c r="M2555">
        <v>2004</v>
      </c>
      <c r="N2555">
        <v>6.1</v>
      </c>
      <c r="O2555">
        <v>-10810486</v>
      </c>
    </row>
    <row r="2556" spans="1:15" x14ac:dyDescent="0.3">
      <c r="A2556" t="s">
        <v>1229</v>
      </c>
      <c r="B2556">
        <v>105</v>
      </c>
      <c r="C2556">
        <v>96</v>
      </c>
      <c r="D2556">
        <v>18967571</v>
      </c>
      <c r="E2556" t="s">
        <v>1576</v>
      </c>
      <c r="F2556" t="s">
        <v>4573</v>
      </c>
      <c r="G2556" t="s">
        <v>5917</v>
      </c>
      <c r="H2556">
        <v>23345</v>
      </c>
      <c r="I2556">
        <v>167</v>
      </c>
      <c r="J2556" t="s">
        <v>29</v>
      </c>
      <c r="K2556" t="s">
        <v>30</v>
      </c>
      <c r="L2556">
        <v>30000000</v>
      </c>
      <c r="M2556">
        <v>1998</v>
      </c>
      <c r="N2556">
        <v>6.1</v>
      </c>
      <c r="O2556">
        <v>-11032429</v>
      </c>
    </row>
    <row r="2557" spans="1:15" x14ac:dyDescent="0.3">
      <c r="A2557" t="s">
        <v>2930</v>
      </c>
      <c r="B2557">
        <v>225</v>
      </c>
      <c r="C2557">
        <v>109</v>
      </c>
      <c r="D2557">
        <v>214966</v>
      </c>
      <c r="E2557" t="s">
        <v>208</v>
      </c>
      <c r="F2557" t="s">
        <v>5918</v>
      </c>
      <c r="G2557" t="s">
        <v>5919</v>
      </c>
      <c r="H2557">
        <v>28483</v>
      </c>
      <c r="I2557">
        <v>176</v>
      </c>
      <c r="J2557" t="s">
        <v>29</v>
      </c>
      <c r="K2557" t="s">
        <v>30</v>
      </c>
      <c r="L2557">
        <v>13000000</v>
      </c>
      <c r="M2557">
        <v>2010</v>
      </c>
      <c r="N2557">
        <v>6.1</v>
      </c>
      <c r="O2557">
        <v>-12785034</v>
      </c>
    </row>
    <row r="2558" spans="1:15" x14ac:dyDescent="0.3">
      <c r="A2558" t="s">
        <v>3528</v>
      </c>
      <c r="B2558">
        <v>416</v>
      </c>
      <c r="C2558">
        <v>132</v>
      </c>
      <c r="D2558">
        <v>155111815</v>
      </c>
      <c r="E2558" t="s">
        <v>49</v>
      </c>
      <c r="F2558" t="s">
        <v>464</v>
      </c>
      <c r="G2558" t="s">
        <v>5920</v>
      </c>
      <c r="H2558">
        <v>228554</v>
      </c>
      <c r="I2558">
        <v>710</v>
      </c>
      <c r="J2558" t="s">
        <v>29</v>
      </c>
      <c r="K2558" t="s">
        <v>30</v>
      </c>
      <c r="L2558">
        <v>170000000</v>
      </c>
      <c r="M2558">
        <v>2012</v>
      </c>
      <c r="N2558">
        <v>6.1</v>
      </c>
      <c r="O2558">
        <v>-14888185</v>
      </c>
    </row>
    <row r="2559" spans="1:15" x14ac:dyDescent="0.3">
      <c r="A2559" t="s">
        <v>3579</v>
      </c>
      <c r="B2559">
        <v>177</v>
      </c>
      <c r="C2559">
        <v>103</v>
      </c>
      <c r="D2559">
        <v>73548</v>
      </c>
      <c r="E2559" t="s">
        <v>5921</v>
      </c>
      <c r="F2559" t="s">
        <v>486</v>
      </c>
      <c r="G2559" t="s">
        <v>5922</v>
      </c>
      <c r="H2559">
        <v>47574</v>
      </c>
      <c r="I2559">
        <v>209</v>
      </c>
      <c r="J2559" t="s">
        <v>29</v>
      </c>
      <c r="K2559" t="s">
        <v>30</v>
      </c>
      <c r="L2559">
        <v>15000000</v>
      </c>
      <c r="M2559">
        <v>2008</v>
      </c>
      <c r="N2559">
        <v>6.1</v>
      </c>
      <c r="O2559">
        <v>-14926452</v>
      </c>
    </row>
    <row r="2560" spans="1:15" x14ac:dyDescent="0.3">
      <c r="A2560" t="s">
        <v>3589</v>
      </c>
      <c r="B2560">
        <v>167</v>
      </c>
      <c r="C2560">
        <v>100</v>
      </c>
      <c r="D2560">
        <v>5005883</v>
      </c>
      <c r="E2560" t="s">
        <v>1527</v>
      </c>
      <c r="F2560" t="s">
        <v>5923</v>
      </c>
      <c r="G2560" t="s">
        <v>5924</v>
      </c>
      <c r="H2560">
        <v>29649</v>
      </c>
      <c r="I2560">
        <v>361</v>
      </c>
      <c r="J2560" t="s">
        <v>29</v>
      </c>
      <c r="K2560" t="s">
        <v>30</v>
      </c>
      <c r="L2560">
        <v>20000000</v>
      </c>
      <c r="M2560">
        <v>2004</v>
      </c>
      <c r="N2560">
        <v>6.1</v>
      </c>
      <c r="O2560">
        <v>-14994117</v>
      </c>
    </row>
    <row r="2561" spans="1:15" x14ac:dyDescent="0.3">
      <c r="A2561" t="s">
        <v>2137</v>
      </c>
      <c r="B2561">
        <v>12</v>
      </c>
      <c r="C2561">
        <v>128</v>
      </c>
      <c r="D2561">
        <v>24332324</v>
      </c>
      <c r="E2561" t="s">
        <v>73</v>
      </c>
      <c r="F2561" t="s">
        <v>1311</v>
      </c>
      <c r="G2561" t="s">
        <v>5925</v>
      </c>
      <c r="H2561">
        <v>13830</v>
      </c>
      <c r="I2561">
        <v>61</v>
      </c>
      <c r="J2561" t="s">
        <v>29</v>
      </c>
      <c r="K2561" t="s">
        <v>30</v>
      </c>
      <c r="L2561">
        <v>40000000</v>
      </c>
      <c r="M2561">
        <v>1994</v>
      </c>
      <c r="N2561">
        <v>6.1</v>
      </c>
      <c r="O2561">
        <v>-15667676</v>
      </c>
    </row>
    <row r="2562" spans="1:15" x14ac:dyDescent="0.3">
      <c r="A2562" t="s">
        <v>3543</v>
      </c>
      <c r="B2562">
        <v>151</v>
      </c>
      <c r="C2562">
        <v>120</v>
      </c>
      <c r="D2562">
        <v>24375436</v>
      </c>
      <c r="E2562" t="s">
        <v>39</v>
      </c>
      <c r="F2562" t="s">
        <v>44</v>
      </c>
      <c r="G2562" t="s">
        <v>5926</v>
      </c>
      <c r="H2562">
        <v>42547</v>
      </c>
      <c r="I2562">
        <v>265</v>
      </c>
      <c r="J2562" t="s">
        <v>29</v>
      </c>
      <c r="K2562" t="s">
        <v>30</v>
      </c>
      <c r="L2562">
        <v>42000000</v>
      </c>
      <c r="M2562">
        <v>2001</v>
      </c>
      <c r="N2562">
        <v>6.1</v>
      </c>
      <c r="O2562">
        <v>-17624564</v>
      </c>
    </row>
    <row r="2563" spans="1:15" x14ac:dyDescent="0.3">
      <c r="A2563" t="s">
        <v>3750</v>
      </c>
      <c r="B2563">
        <v>136</v>
      </c>
      <c r="C2563">
        <v>115</v>
      </c>
      <c r="D2563">
        <v>31874869</v>
      </c>
      <c r="E2563" t="s">
        <v>1366</v>
      </c>
      <c r="F2563" t="s">
        <v>921</v>
      </c>
      <c r="G2563" t="s">
        <v>5927</v>
      </c>
      <c r="H2563">
        <v>43574</v>
      </c>
      <c r="I2563">
        <v>302</v>
      </c>
      <c r="J2563" t="s">
        <v>29</v>
      </c>
      <c r="K2563" t="s">
        <v>30</v>
      </c>
      <c r="L2563">
        <v>50000000</v>
      </c>
      <c r="M2563">
        <v>2002</v>
      </c>
      <c r="N2563">
        <v>6.1</v>
      </c>
      <c r="O2563">
        <v>-18125131</v>
      </c>
    </row>
    <row r="2564" spans="1:15" x14ac:dyDescent="0.3">
      <c r="A2564" t="s">
        <v>3750</v>
      </c>
      <c r="B2564">
        <v>136</v>
      </c>
      <c r="C2564">
        <v>115</v>
      </c>
      <c r="D2564">
        <v>31874869</v>
      </c>
      <c r="E2564" t="s">
        <v>1366</v>
      </c>
      <c r="F2564" t="s">
        <v>921</v>
      </c>
      <c r="G2564" t="s">
        <v>5927</v>
      </c>
      <c r="H2564">
        <v>43575</v>
      </c>
      <c r="I2564">
        <v>302</v>
      </c>
      <c r="J2564" t="s">
        <v>29</v>
      </c>
      <c r="K2564" t="s">
        <v>30</v>
      </c>
      <c r="L2564">
        <v>50000000</v>
      </c>
      <c r="M2564">
        <v>2002</v>
      </c>
      <c r="N2564">
        <v>6.1</v>
      </c>
      <c r="O2564">
        <v>-18125131</v>
      </c>
    </row>
    <row r="2565" spans="1:15" x14ac:dyDescent="0.3">
      <c r="A2565" t="s">
        <v>3351</v>
      </c>
      <c r="B2565">
        <v>123</v>
      </c>
      <c r="C2565">
        <v>109</v>
      </c>
      <c r="D2565">
        <v>10965209</v>
      </c>
      <c r="E2565" t="s">
        <v>39</v>
      </c>
      <c r="F2565" t="s">
        <v>5928</v>
      </c>
      <c r="G2565" t="s">
        <v>5929</v>
      </c>
      <c r="H2565">
        <v>25558</v>
      </c>
      <c r="I2565">
        <v>221</v>
      </c>
      <c r="J2565" t="s">
        <v>29</v>
      </c>
      <c r="K2565" t="s">
        <v>30</v>
      </c>
      <c r="L2565">
        <v>30000000</v>
      </c>
      <c r="M2565">
        <v>2001</v>
      </c>
      <c r="N2565">
        <v>6.1</v>
      </c>
      <c r="O2565">
        <v>-19034791</v>
      </c>
    </row>
    <row r="2566" spans="1:15" x14ac:dyDescent="0.3">
      <c r="A2566" t="s">
        <v>2702</v>
      </c>
      <c r="B2566">
        <v>47</v>
      </c>
      <c r="C2566">
        <v>118</v>
      </c>
      <c r="D2566">
        <v>17305211</v>
      </c>
      <c r="E2566" t="s">
        <v>140</v>
      </c>
      <c r="F2566" t="s">
        <v>221</v>
      </c>
      <c r="G2566" t="s">
        <v>5930</v>
      </c>
      <c r="H2566">
        <v>14066</v>
      </c>
      <c r="I2566">
        <v>75</v>
      </c>
      <c r="J2566" t="s">
        <v>29</v>
      </c>
      <c r="K2566" t="s">
        <v>30</v>
      </c>
      <c r="L2566">
        <v>38000000</v>
      </c>
      <c r="M2566">
        <v>1996</v>
      </c>
      <c r="N2566">
        <v>6.1</v>
      </c>
      <c r="O2566">
        <v>-20694789</v>
      </c>
    </row>
    <row r="2567" spans="1:15" x14ac:dyDescent="0.3">
      <c r="A2567" t="s">
        <v>3585</v>
      </c>
      <c r="B2567">
        <v>42</v>
      </c>
      <c r="C2567">
        <v>101</v>
      </c>
      <c r="D2567">
        <v>1075288</v>
      </c>
      <c r="E2567" t="s">
        <v>208</v>
      </c>
      <c r="F2567" t="s">
        <v>4029</v>
      </c>
      <c r="G2567" t="s">
        <v>5931</v>
      </c>
      <c r="H2567">
        <v>7772</v>
      </c>
      <c r="I2567">
        <v>55</v>
      </c>
      <c r="J2567" t="s">
        <v>29</v>
      </c>
      <c r="K2567" t="s">
        <v>30</v>
      </c>
      <c r="L2567">
        <v>22000000</v>
      </c>
      <c r="M2567">
        <v>1996</v>
      </c>
      <c r="N2567">
        <v>6.1</v>
      </c>
      <c r="O2567">
        <v>-20924712</v>
      </c>
    </row>
    <row r="2568" spans="1:15" x14ac:dyDescent="0.3">
      <c r="A2568" t="s">
        <v>1813</v>
      </c>
      <c r="B2568">
        <v>125</v>
      </c>
      <c r="C2568">
        <v>107</v>
      </c>
      <c r="D2568">
        <v>6998324</v>
      </c>
      <c r="E2568" t="s">
        <v>73</v>
      </c>
      <c r="F2568" t="s">
        <v>5932</v>
      </c>
      <c r="G2568" t="s">
        <v>5933</v>
      </c>
      <c r="H2568">
        <v>11476</v>
      </c>
      <c r="I2568">
        <v>50</v>
      </c>
      <c r="J2568" t="s">
        <v>29</v>
      </c>
      <c r="K2568" t="s">
        <v>30</v>
      </c>
      <c r="L2568">
        <v>28000000</v>
      </c>
      <c r="M2568">
        <v>2015</v>
      </c>
      <c r="N2568">
        <v>6.1</v>
      </c>
      <c r="O2568">
        <v>-21001676</v>
      </c>
    </row>
    <row r="2569" spans="1:15" x14ac:dyDescent="0.3">
      <c r="A2569" t="s">
        <v>3715</v>
      </c>
      <c r="B2569">
        <v>161</v>
      </c>
      <c r="C2569">
        <v>107</v>
      </c>
      <c r="D2569">
        <v>36279230</v>
      </c>
      <c r="E2569" t="s">
        <v>1576</v>
      </c>
      <c r="F2569" t="s">
        <v>5934</v>
      </c>
      <c r="G2569" t="s">
        <v>5935</v>
      </c>
      <c r="H2569">
        <v>42144</v>
      </c>
      <c r="I2569">
        <v>213</v>
      </c>
      <c r="J2569" t="s">
        <v>29</v>
      </c>
      <c r="K2569" t="s">
        <v>30</v>
      </c>
      <c r="L2569">
        <v>60000000</v>
      </c>
      <c r="M2569">
        <v>2006</v>
      </c>
      <c r="N2569">
        <v>6.1</v>
      </c>
      <c r="O2569">
        <v>-23720770</v>
      </c>
    </row>
    <row r="2570" spans="1:15" x14ac:dyDescent="0.3">
      <c r="A2570" t="s">
        <v>4086</v>
      </c>
      <c r="B2570">
        <v>114</v>
      </c>
      <c r="C2570">
        <v>113</v>
      </c>
      <c r="D2570">
        <v>21009180</v>
      </c>
      <c r="E2570" t="s">
        <v>1050</v>
      </c>
      <c r="F2570" t="s">
        <v>902</v>
      </c>
      <c r="G2570" t="s">
        <v>5936</v>
      </c>
      <c r="H2570">
        <v>45815</v>
      </c>
      <c r="I2570">
        <v>222</v>
      </c>
      <c r="J2570" t="s">
        <v>29</v>
      </c>
      <c r="K2570" t="s">
        <v>30</v>
      </c>
      <c r="L2570">
        <v>45000000</v>
      </c>
      <c r="M2570">
        <v>2004</v>
      </c>
      <c r="N2570">
        <v>6.1</v>
      </c>
      <c r="O2570">
        <v>-23990820</v>
      </c>
    </row>
    <row r="2571" spans="1:15" x14ac:dyDescent="0.3">
      <c r="A2571" t="s">
        <v>736</v>
      </c>
      <c r="B2571">
        <v>252</v>
      </c>
      <c r="C2571">
        <v>137</v>
      </c>
      <c r="D2571">
        <v>717753</v>
      </c>
      <c r="E2571" t="s">
        <v>529</v>
      </c>
      <c r="F2571" t="s">
        <v>430</v>
      </c>
      <c r="G2571" t="s">
        <v>5937</v>
      </c>
      <c r="H2571">
        <v>33107</v>
      </c>
      <c r="I2571">
        <v>128</v>
      </c>
      <c r="J2571" t="s">
        <v>29</v>
      </c>
      <c r="K2571" t="s">
        <v>241</v>
      </c>
      <c r="L2571">
        <v>25000000</v>
      </c>
      <c r="M2571">
        <v>2012</v>
      </c>
      <c r="N2571">
        <v>6.1</v>
      </c>
      <c r="O2571">
        <v>-24282247</v>
      </c>
    </row>
    <row r="2572" spans="1:15" x14ac:dyDescent="0.3">
      <c r="A2572" t="s">
        <v>3497</v>
      </c>
      <c r="B2572">
        <v>79</v>
      </c>
      <c r="C2572">
        <v>111</v>
      </c>
      <c r="D2572">
        <v>32940507</v>
      </c>
      <c r="E2572" t="s">
        <v>39</v>
      </c>
      <c r="F2572" t="s">
        <v>55</v>
      </c>
      <c r="G2572" t="s">
        <v>5938</v>
      </c>
      <c r="H2572">
        <v>54314</v>
      </c>
      <c r="I2572">
        <v>127</v>
      </c>
      <c r="J2572" t="s">
        <v>29</v>
      </c>
      <c r="K2572" t="s">
        <v>30</v>
      </c>
      <c r="L2572">
        <v>60000000</v>
      </c>
      <c r="M2572">
        <v>1998</v>
      </c>
      <c r="N2572">
        <v>6.1</v>
      </c>
      <c r="O2572">
        <v>-27059493</v>
      </c>
    </row>
    <row r="2573" spans="1:15" x14ac:dyDescent="0.3">
      <c r="A2573" t="s">
        <v>3497</v>
      </c>
      <c r="B2573">
        <v>79</v>
      </c>
      <c r="C2573">
        <v>111</v>
      </c>
      <c r="D2573">
        <v>32940507</v>
      </c>
      <c r="E2573" t="s">
        <v>39</v>
      </c>
      <c r="F2573" t="s">
        <v>55</v>
      </c>
      <c r="G2573" t="s">
        <v>5938</v>
      </c>
      <c r="H2573">
        <v>54316</v>
      </c>
      <c r="I2573">
        <v>127</v>
      </c>
      <c r="J2573" t="s">
        <v>29</v>
      </c>
      <c r="K2573" t="s">
        <v>30</v>
      </c>
      <c r="L2573">
        <v>60000000</v>
      </c>
      <c r="M2573">
        <v>1998</v>
      </c>
      <c r="N2573">
        <v>6.1</v>
      </c>
      <c r="O2573">
        <v>-27059493</v>
      </c>
    </row>
    <row r="2574" spans="1:15" x14ac:dyDescent="0.3">
      <c r="A2574" t="s">
        <v>3627</v>
      </c>
      <c r="B2574">
        <v>156</v>
      </c>
      <c r="C2574">
        <v>91</v>
      </c>
      <c r="D2574">
        <v>42194060</v>
      </c>
      <c r="E2574" t="s">
        <v>1029</v>
      </c>
      <c r="F2574" t="s">
        <v>3495</v>
      </c>
      <c r="G2574" t="s">
        <v>5939</v>
      </c>
      <c r="H2574">
        <v>41259</v>
      </c>
      <c r="I2574">
        <v>72</v>
      </c>
      <c r="J2574" t="s">
        <v>29</v>
      </c>
      <c r="K2574" t="s">
        <v>408</v>
      </c>
      <c r="L2574">
        <v>70000000</v>
      </c>
      <c r="M2574">
        <v>2009</v>
      </c>
      <c r="N2574">
        <v>6.1</v>
      </c>
      <c r="O2574">
        <v>-27805940</v>
      </c>
    </row>
    <row r="2575" spans="1:15" x14ac:dyDescent="0.3">
      <c r="A2575" t="s">
        <v>3198</v>
      </c>
      <c r="B2575">
        <v>117</v>
      </c>
      <c r="C2575">
        <v>104</v>
      </c>
      <c r="D2575">
        <v>30063805</v>
      </c>
      <c r="E2575" t="s">
        <v>5940</v>
      </c>
      <c r="F2575" t="s">
        <v>186</v>
      </c>
      <c r="G2575" t="s">
        <v>5941</v>
      </c>
      <c r="H2575">
        <v>31788</v>
      </c>
      <c r="I2575">
        <v>243</v>
      </c>
      <c r="J2575" t="s">
        <v>29</v>
      </c>
      <c r="K2575" t="s">
        <v>30</v>
      </c>
      <c r="L2575">
        <v>60000000</v>
      </c>
      <c r="M2575">
        <v>2002</v>
      </c>
      <c r="N2575">
        <v>6.1</v>
      </c>
      <c r="O2575">
        <v>-29936195</v>
      </c>
    </row>
    <row r="2576" spans="1:15" x14ac:dyDescent="0.3">
      <c r="A2576" t="s">
        <v>959</v>
      </c>
      <c r="B2576">
        <v>183</v>
      </c>
      <c r="C2576">
        <v>105</v>
      </c>
      <c r="D2576">
        <v>1304837</v>
      </c>
      <c r="E2576" t="s">
        <v>269</v>
      </c>
      <c r="F2576" t="s">
        <v>3919</v>
      </c>
      <c r="G2576" t="s">
        <v>5942</v>
      </c>
      <c r="H2576">
        <v>21481</v>
      </c>
      <c r="I2576">
        <v>175</v>
      </c>
      <c r="J2576" t="s">
        <v>29</v>
      </c>
      <c r="K2576" t="s">
        <v>30</v>
      </c>
      <c r="L2576">
        <v>32000000</v>
      </c>
      <c r="M2576">
        <v>2006</v>
      </c>
      <c r="N2576">
        <v>6.1</v>
      </c>
      <c r="O2576">
        <v>-30695163</v>
      </c>
    </row>
    <row r="2577" spans="1:15" x14ac:dyDescent="0.3">
      <c r="A2577" t="s">
        <v>3566</v>
      </c>
      <c r="B2577">
        <v>197</v>
      </c>
      <c r="C2577">
        <v>106</v>
      </c>
      <c r="D2577">
        <v>37760080</v>
      </c>
      <c r="E2577" t="s">
        <v>4424</v>
      </c>
      <c r="F2577" t="s">
        <v>1148</v>
      </c>
      <c r="G2577" t="s">
        <v>5943</v>
      </c>
      <c r="H2577">
        <v>72868</v>
      </c>
      <c r="I2577">
        <v>618</v>
      </c>
      <c r="J2577" t="s">
        <v>29</v>
      </c>
      <c r="K2577" t="s">
        <v>30</v>
      </c>
      <c r="L2577">
        <v>70000000</v>
      </c>
      <c r="M2577">
        <v>2004</v>
      </c>
      <c r="N2577">
        <v>6.1</v>
      </c>
      <c r="O2577">
        <v>-32239920</v>
      </c>
    </row>
    <row r="2578" spans="1:15" x14ac:dyDescent="0.3">
      <c r="A2578" t="s">
        <v>392</v>
      </c>
      <c r="B2578">
        <v>115</v>
      </c>
      <c r="C2578">
        <v>122</v>
      </c>
      <c r="D2578">
        <v>22362500</v>
      </c>
      <c r="E2578" t="s">
        <v>73</v>
      </c>
      <c r="F2578" t="s">
        <v>145</v>
      </c>
      <c r="G2578" t="s">
        <v>5944</v>
      </c>
      <c r="H2578">
        <v>35599</v>
      </c>
      <c r="I2578">
        <v>195</v>
      </c>
      <c r="J2578" t="s">
        <v>29</v>
      </c>
      <c r="K2578" t="s">
        <v>30</v>
      </c>
      <c r="L2578">
        <v>55000000</v>
      </c>
      <c r="M2578">
        <v>1999</v>
      </c>
      <c r="N2578">
        <v>6.1</v>
      </c>
      <c r="O2578">
        <v>-32637500</v>
      </c>
    </row>
    <row r="2579" spans="1:15" x14ac:dyDescent="0.3">
      <c r="A2579" t="s">
        <v>802</v>
      </c>
      <c r="B2579">
        <v>136</v>
      </c>
      <c r="C2579">
        <v>101</v>
      </c>
      <c r="D2579">
        <v>28045540</v>
      </c>
      <c r="E2579" t="s">
        <v>3979</v>
      </c>
      <c r="F2579" t="s">
        <v>430</v>
      </c>
      <c r="G2579" t="s">
        <v>5945</v>
      </c>
      <c r="H2579">
        <v>67707</v>
      </c>
      <c r="I2579">
        <v>202</v>
      </c>
      <c r="J2579" t="s">
        <v>29</v>
      </c>
      <c r="K2579" t="s">
        <v>30</v>
      </c>
      <c r="L2579">
        <v>65000000</v>
      </c>
      <c r="M2579">
        <v>2005</v>
      </c>
      <c r="N2579">
        <v>6.1</v>
      </c>
      <c r="O2579">
        <v>-36954460</v>
      </c>
    </row>
    <row r="2580" spans="1:15" x14ac:dyDescent="0.3">
      <c r="A2580" t="s">
        <v>2027</v>
      </c>
      <c r="B2580">
        <v>161</v>
      </c>
      <c r="C2580">
        <v>106</v>
      </c>
      <c r="D2580">
        <v>17281832</v>
      </c>
      <c r="E2580" t="s">
        <v>1674</v>
      </c>
      <c r="F2580" t="s">
        <v>1802</v>
      </c>
      <c r="G2580" t="s">
        <v>5946</v>
      </c>
      <c r="H2580">
        <v>60232</v>
      </c>
      <c r="I2580">
        <v>110</v>
      </c>
      <c r="J2580" t="s">
        <v>29</v>
      </c>
      <c r="K2580" t="s">
        <v>227</v>
      </c>
      <c r="L2580">
        <v>60000000</v>
      </c>
      <c r="M2580">
        <v>2008</v>
      </c>
      <c r="N2580">
        <v>6.1</v>
      </c>
      <c r="O2580">
        <v>-42718168</v>
      </c>
    </row>
    <row r="2581" spans="1:15" x14ac:dyDescent="0.3">
      <c r="A2581" t="s">
        <v>3214</v>
      </c>
      <c r="B2581">
        <v>66</v>
      </c>
      <c r="C2581">
        <v>111</v>
      </c>
      <c r="D2581">
        <v>42877165</v>
      </c>
      <c r="E2581" t="s">
        <v>39</v>
      </c>
      <c r="F2581" t="s">
        <v>79</v>
      </c>
      <c r="G2581" t="s">
        <v>5947</v>
      </c>
      <c r="H2581">
        <v>45602</v>
      </c>
      <c r="I2581">
        <v>114</v>
      </c>
      <c r="J2581" t="s">
        <v>29</v>
      </c>
      <c r="K2581" t="s">
        <v>30</v>
      </c>
      <c r="L2581">
        <v>86000000</v>
      </c>
      <c r="M2581">
        <v>1997</v>
      </c>
      <c r="N2581">
        <v>6.1</v>
      </c>
      <c r="O2581">
        <v>-43122835</v>
      </c>
    </row>
    <row r="2582" spans="1:15" x14ac:dyDescent="0.3">
      <c r="A2582" t="s">
        <v>1183</v>
      </c>
      <c r="B2582">
        <v>435</v>
      </c>
      <c r="C2582">
        <v>128</v>
      </c>
      <c r="D2582">
        <v>36381716</v>
      </c>
      <c r="E2582" t="s">
        <v>5948</v>
      </c>
      <c r="F2582" t="s">
        <v>2881</v>
      </c>
      <c r="G2582" t="s">
        <v>5949</v>
      </c>
      <c r="H2582">
        <v>197584</v>
      </c>
      <c r="I2582">
        <v>918</v>
      </c>
      <c r="J2582" t="s">
        <v>29</v>
      </c>
      <c r="K2582" t="s">
        <v>30</v>
      </c>
      <c r="L2582">
        <v>82000000</v>
      </c>
      <c r="M2582">
        <v>2011</v>
      </c>
      <c r="N2582">
        <v>6.1</v>
      </c>
      <c r="O2582">
        <v>-45618284</v>
      </c>
    </row>
    <row r="2583" spans="1:15" x14ac:dyDescent="0.3">
      <c r="A2583" t="s">
        <v>3531</v>
      </c>
      <c r="B2583">
        <v>320</v>
      </c>
      <c r="C2583">
        <v>131</v>
      </c>
      <c r="D2583">
        <v>39292022</v>
      </c>
      <c r="E2583" t="s">
        <v>715</v>
      </c>
      <c r="F2583" t="s">
        <v>339</v>
      </c>
      <c r="G2583" t="s">
        <v>5950</v>
      </c>
      <c r="H2583">
        <v>127258</v>
      </c>
      <c r="I2583">
        <v>351</v>
      </c>
      <c r="J2583" t="s">
        <v>29</v>
      </c>
      <c r="K2583" t="s">
        <v>30</v>
      </c>
      <c r="L2583">
        <v>90000000</v>
      </c>
      <c r="M2583">
        <v>2014</v>
      </c>
      <c r="N2583">
        <v>6.1</v>
      </c>
      <c r="O2583">
        <v>-50707978</v>
      </c>
    </row>
    <row r="2584" spans="1:15" x14ac:dyDescent="0.3">
      <c r="A2584" t="s">
        <v>3581</v>
      </c>
      <c r="B2584">
        <v>68</v>
      </c>
      <c r="C2584">
        <v>103</v>
      </c>
      <c r="D2584">
        <v>72413</v>
      </c>
      <c r="E2584" t="s">
        <v>4364</v>
      </c>
      <c r="F2584" t="s">
        <v>5951</v>
      </c>
      <c r="G2584" t="s">
        <v>5952</v>
      </c>
      <c r="H2584">
        <v>11584</v>
      </c>
      <c r="I2584">
        <v>86</v>
      </c>
      <c r="J2584" t="s">
        <v>139</v>
      </c>
      <c r="K2584" t="s">
        <v>926</v>
      </c>
      <c r="L2584">
        <v>65000000</v>
      </c>
      <c r="M2584">
        <v>2015</v>
      </c>
      <c r="N2584">
        <v>6.1</v>
      </c>
      <c r="O2584">
        <v>-64927587</v>
      </c>
    </row>
    <row r="2585" spans="1:15" x14ac:dyDescent="0.3">
      <c r="A2585" t="s">
        <v>3546</v>
      </c>
      <c r="B2585">
        <v>231</v>
      </c>
      <c r="C2585">
        <v>120</v>
      </c>
      <c r="D2585">
        <v>47952020</v>
      </c>
      <c r="E2585" t="s">
        <v>49</v>
      </c>
      <c r="F2585" t="s">
        <v>464</v>
      </c>
      <c r="G2585" t="s">
        <v>5953</v>
      </c>
      <c r="H2585">
        <v>37750</v>
      </c>
      <c r="I2585">
        <v>134</v>
      </c>
      <c r="J2585" t="s">
        <v>29</v>
      </c>
      <c r="K2585" t="s">
        <v>30</v>
      </c>
      <c r="L2585">
        <v>115000000</v>
      </c>
      <c r="M2585">
        <v>2016</v>
      </c>
      <c r="N2585">
        <v>6.1</v>
      </c>
      <c r="O2585">
        <v>-67047980</v>
      </c>
    </row>
    <row r="2586" spans="1:15" x14ac:dyDescent="0.3">
      <c r="A2586" t="s">
        <v>190</v>
      </c>
      <c r="B2586">
        <v>314</v>
      </c>
      <c r="C2586">
        <v>150</v>
      </c>
      <c r="D2586">
        <v>65007045</v>
      </c>
      <c r="E2586" t="s">
        <v>125</v>
      </c>
      <c r="F2586" t="s">
        <v>40</v>
      </c>
      <c r="G2586" t="s">
        <v>5954</v>
      </c>
      <c r="H2586">
        <v>128682</v>
      </c>
      <c r="I2586">
        <v>657</v>
      </c>
      <c r="J2586" t="s">
        <v>29</v>
      </c>
      <c r="K2586" t="s">
        <v>200</v>
      </c>
      <c r="L2586">
        <v>140000000</v>
      </c>
      <c r="M2586">
        <v>2014</v>
      </c>
      <c r="N2586">
        <v>6.1</v>
      </c>
      <c r="O2586">
        <v>-74992955</v>
      </c>
    </row>
    <row r="2587" spans="1:15" x14ac:dyDescent="0.3">
      <c r="A2587" t="s">
        <v>190</v>
      </c>
      <c r="B2587">
        <v>314</v>
      </c>
      <c r="C2587">
        <v>150</v>
      </c>
      <c r="D2587">
        <v>65007045</v>
      </c>
      <c r="E2587" t="s">
        <v>125</v>
      </c>
      <c r="F2587" t="s">
        <v>40</v>
      </c>
      <c r="G2587" t="s">
        <v>5954</v>
      </c>
      <c r="H2587">
        <v>128694</v>
      </c>
      <c r="I2587">
        <v>657</v>
      </c>
      <c r="J2587" t="s">
        <v>29</v>
      </c>
      <c r="K2587" t="s">
        <v>200</v>
      </c>
      <c r="L2587">
        <v>140000000</v>
      </c>
      <c r="M2587">
        <v>2014</v>
      </c>
      <c r="N2587">
        <v>6.1</v>
      </c>
      <c r="O2587">
        <v>-74992955</v>
      </c>
    </row>
    <row r="2588" spans="1:15" x14ac:dyDescent="0.3">
      <c r="A2588" t="s">
        <v>104</v>
      </c>
      <c r="B2588">
        <v>284</v>
      </c>
      <c r="C2588">
        <v>135</v>
      </c>
      <c r="D2588">
        <v>43929341</v>
      </c>
      <c r="E2588" t="s">
        <v>5955</v>
      </c>
      <c r="F2588" t="s">
        <v>5324</v>
      </c>
      <c r="G2588" t="s">
        <v>5956</v>
      </c>
      <c r="H2588">
        <v>57873</v>
      </c>
      <c r="I2588">
        <v>414</v>
      </c>
      <c r="J2588" t="s">
        <v>29</v>
      </c>
      <c r="K2588" t="s">
        <v>30</v>
      </c>
      <c r="L2588">
        <v>120000000</v>
      </c>
      <c r="M2588">
        <v>2008</v>
      </c>
      <c r="N2588">
        <v>6.1</v>
      </c>
      <c r="O2588">
        <v>-76070659</v>
      </c>
    </row>
    <row r="2589" spans="1:15" x14ac:dyDescent="0.3">
      <c r="A2589" t="s">
        <v>1254</v>
      </c>
      <c r="B2589">
        <v>91</v>
      </c>
      <c r="C2589">
        <v>176</v>
      </c>
      <c r="D2589">
        <v>88246220</v>
      </c>
      <c r="E2589" t="s">
        <v>86</v>
      </c>
      <c r="F2589" t="s">
        <v>3821</v>
      </c>
      <c r="G2589" t="s">
        <v>5957</v>
      </c>
      <c r="H2589">
        <v>144337</v>
      </c>
      <c r="I2589">
        <v>309</v>
      </c>
      <c r="J2589" t="s">
        <v>29</v>
      </c>
      <c r="K2589" t="s">
        <v>30</v>
      </c>
      <c r="L2589">
        <v>175000000</v>
      </c>
      <c r="M2589">
        <v>1995</v>
      </c>
      <c r="N2589">
        <v>6.1</v>
      </c>
      <c r="O2589">
        <v>-86753780</v>
      </c>
    </row>
    <row r="2590" spans="1:15" x14ac:dyDescent="0.3">
      <c r="A2590" t="s">
        <v>2827</v>
      </c>
      <c r="B2590">
        <v>235</v>
      </c>
      <c r="C2590">
        <v>109</v>
      </c>
      <c r="D2590">
        <v>63143812</v>
      </c>
      <c r="E2590" t="s">
        <v>4712</v>
      </c>
      <c r="F2590" t="s">
        <v>1302</v>
      </c>
      <c r="G2590" t="s">
        <v>5958</v>
      </c>
      <c r="H2590">
        <v>124185</v>
      </c>
      <c r="I2590">
        <v>238</v>
      </c>
      <c r="J2590" t="s">
        <v>29</v>
      </c>
      <c r="K2590" t="s">
        <v>30</v>
      </c>
      <c r="L2590">
        <v>150000000</v>
      </c>
      <c r="M2590">
        <v>2010</v>
      </c>
      <c r="N2590">
        <v>6.1</v>
      </c>
      <c r="O2590">
        <v>-86856188</v>
      </c>
    </row>
    <row r="2591" spans="1:15" x14ac:dyDescent="0.3">
      <c r="A2591" t="s">
        <v>2678</v>
      </c>
      <c r="B2591">
        <v>251</v>
      </c>
      <c r="C2591">
        <v>113</v>
      </c>
      <c r="D2591">
        <v>70083519</v>
      </c>
      <c r="E2591" t="s">
        <v>1674</v>
      </c>
      <c r="F2591" t="s">
        <v>81</v>
      </c>
      <c r="G2591" t="s">
        <v>5959</v>
      </c>
      <c r="H2591">
        <v>149019</v>
      </c>
      <c r="I2591">
        <v>666</v>
      </c>
      <c r="J2591" t="s">
        <v>29</v>
      </c>
      <c r="K2591" t="s">
        <v>30</v>
      </c>
      <c r="L2591">
        <v>180000000</v>
      </c>
      <c r="M2591">
        <v>2007</v>
      </c>
      <c r="N2591">
        <v>6.1</v>
      </c>
      <c r="O2591">
        <v>-109916481</v>
      </c>
    </row>
    <row r="2592" spans="1:15" x14ac:dyDescent="0.3">
      <c r="A2592" t="s">
        <v>1907</v>
      </c>
      <c r="B2592">
        <v>366</v>
      </c>
      <c r="C2592">
        <v>150</v>
      </c>
      <c r="D2592">
        <v>402076689</v>
      </c>
      <c r="E2592" t="s">
        <v>248</v>
      </c>
      <c r="F2592" t="s">
        <v>5366</v>
      </c>
      <c r="G2592" t="s">
        <v>5960</v>
      </c>
      <c r="H2592">
        <v>323207</v>
      </c>
      <c r="I2592">
        <v>1439</v>
      </c>
      <c r="J2592" t="s">
        <v>29</v>
      </c>
      <c r="K2592" t="s">
        <v>30</v>
      </c>
      <c r="L2592">
        <v>200000000</v>
      </c>
      <c r="M2592">
        <v>2009</v>
      </c>
      <c r="N2592">
        <v>6</v>
      </c>
      <c r="O2592">
        <v>202076689</v>
      </c>
    </row>
    <row r="2593" spans="1:15" x14ac:dyDescent="0.3">
      <c r="A2593" t="s">
        <v>392</v>
      </c>
      <c r="B2593">
        <v>175</v>
      </c>
      <c r="C2593">
        <v>110</v>
      </c>
      <c r="D2593">
        <v>260031035</v>
      </c>
      <c r="E2593" t="s">
        <v>4122</v>
      </c>
      <c r="F2593" t="s">
        <v>3142</v>
      </c>
      <c r="G2593" t="s">
        <v>5961</v>
      </c>
      <c r="H2593">
        <v>141414</v>
      </c>
      <c r="I2593">
        <v>482</v>
      </c>
      <c r="J2593" t="s">
        <v>29</v>
      </c>
      <c r="K2593" t="s">
        <v>30</v>
      </c>
      <c r="L2593">
        <v>123000000</v>
      </c>
      <c r="M2593">
        <v>2000</v>
      </c>
      <c r="N2593">
        <v>6</v>
      </c>
      <c r="O2593">
        <v>137031035</v>
      </c>
    </row>
    <row r="2594" spans="1:15" x14ac:dyDescent="0.3">
      <c r="A2594" t="s">
        <v>3396</v>
      </c>
      <c r="B2594">
        <v>27</v>
      </c>
      <c r="C2594">
        <v>107</v>
      </c>
      <c r="D2594">
        <v>111936400</v>
      </c>
      <c r="E2594" t="s">
        <v>338</v>
      </c>
      <c r="F2594" t="s">
        <v>4095</v>
      </c>
      <c r="G2594" t="s">
        <v>5962</v>
      </c>
      <c r="H2594">
        <v>87538</v>
      </c>
      <c r="I2594">
        <v>79</v>
      </c>
      <c r="J2594" t="s">
        <v>29</v>
      </c>
      <c r="K2594" t="s">
        <v>30</v>
      </c>
      <c r="L2594">
        <v>15000000</v>
      </c>
      <c r="M2594">
        <v>1988</v>
      </c>
      <c r="N2594">
        <v>6</v>
      </c>
      <c r="O2594">
        <v>96936400</v>
      </c>
    </row>
    <row r="2595" spans="1:15" x14ac:dyDescent="0.3">
      <c r="A2595" t="s">
        <v>3840</v>
      </c>
      <c r="B2595">
        <v>147</v>
      </c>
      <c r="C2595">
        <v>92</v>
      </c>
      <c r="D2595">
        <v>162495848</v>
      </c>
      <c r="E2595" t="s">
        <v>296</v>
      </c>
      <c r="F2595" t="s">
        <v>5963</v>
      </c>
      <c r="G2595" t="s">
        <v>5964</v>
      </c>
      <c r="H2595">
        <v>34359</v>
      </c>
      <c r="I2595">
        <v>133</v>
      </c>
      <c r="J2595" t="s">
        <v>29</v>
      </c>
      <c r="K2595" t="s">
        <v>30</v>
      </c>
      <c r="L2595">
        <v>74000000</v>
      </c>
      <c r="M2595">
        <v>2015</v>
      </c>
      <c r="N2595">
        <v>6</v>
      </c>
      <c r="O2595">
        <v>88495848</v>
      </c>
    </row>
    <row r="2596" spans="1:15" x14ac:dyDescent="0.3">
      <c r="A2596" t="s">
        <v>2980</v>
      </c>
      <c r="B2596">
        <v>143</v>
      </c>
      <c r="C2596">
        <v>90</v>
      </c>
      <c r="D2596">
        <v>160762022</v>
      </c>
      <c r="E2596" t="s">
        <v>316</v>
      </c>
      <c r="F2596" t="s">
        <v>44</v>
      </c>
      <c r="G2596" t="s">
        <v>5965</v>
      </c>
      <c r="H2596">
        <v>132415</v>
      </c>
      <c r="I2596">
        <v>288</v>
      </c>
      <c r="J2596" t="s">
        <v>29</v>
      </c>
      <c r="K2596" t="s">
        <v>30</v>
      </c>
      <c r="L2596">
        <v>75000000</v>
      </c>
      <c r="M2596">
        <v>2004</v>
      </c>
      <c r="N2596">
        <v>6</v>
      </c>
      <c r="O2596">
        <v>85762022</v>
      </c>
    </row>
    <row r="2597" spans="1:15" x14ac:dyDescent="0.3">
      <c r="A2597" t="s">
        <v>3147</v>
      </c>
      <c r="B2597">
        <v>179</v>
      </c>
      <c r="C2597">
        <v>102</v>
      </c>
      <c r="D2597">
        <v>162001186</v>
      </c>
      <c r="E2597" t="s">
        <v>676</v>
      </c>
      <c r="F2597" t="s">
        <v>478</v>
      </c>
      <c r="G2597" t="s">
        <v>5966</v>
      </c>
      <c r="H2597">
        <v>181443</v>
      </c>
      <c r="I2597">
        <v>311</v>
      </c>
      <c r="J2597" t="s">
        <v>29</v>
      </c>
      <c r="K2597" t="s">
        <v>30</v>
      </c>
      <c r="L2597">
        <v>80000000</v>
      </c>
      <c r="M2597">
        <v>2010</v>
      </c>
      <c r="N2597">
        <v>6</v>
      </c>
      <c r="O2597">
        <v>82001186</v>
      </c>
    </row>
    <row r="2598" spans="1:15" x14ac:dyDescent="0.3">
      <c r="A2598" t="s">
        <v>2408</v>
      </c>
      <c r="B2598">
        <v>321</v>
      </c>
      <c r="C2598">
        <v>125</v>
      </c>
      <c r="D2598">
        <v>127997349</v>
      </c>
      <c r="E2598" t="s">
        <v>5967</v>
      </c>
      <c r="F2598" t="s">
        <v>482</v>
      </c>
      <c r="G2598" t="s">
        <v>5968</v>
      </c>
      <c r="H2598">
        <v>101178</v>
      </c>
      <c r="I2598">
        <v>779</v>
      </c>
      <c r="J2598" t="s">
        <v>29</v>
      </c>
      <c r="K2598" t="s">
        <v>30</v>
      </c>
      <c r="L2598">
        <v>50000000</v>
      </c>
      <c r="M2598">
        <v>2014</v>
      </c>
      <c r="N2598">
        <v>6</v>
      </c>
      <c r="O2598">
        <v>77997349</v>
      </c>
    </row>
    <row r="2599" spans="1:15" x14ac:dyDescent="0.3">
      <c r="A2599" t="s">
        <v>3396</v>
      </c>
      <c r="B2599">
        <v>46</v>
      </c>
      <c r="C2599">
        <v>111</v>
      </c>
      <c r="D2599">
        <v>91457688</v>
      </c>
      <c r="E2599" t="s">
        <v>2113</v>
      </c>
      <c r="F2599" t="s">
        <v>5969</v>
      </c>
      <c r="G2599" t="s">
        <v>5970</v>
      </c>
      <c r="H2599">
        <v>107801</v>
      </c>
      <c r="I2599">
        <v>109</v>
      </c>
      <c r="J2599" t="s">
        <v>29</v>
      </c>
      <c r="K2599" t="s">
        <v>30</v>
      </c>
      <c r="L2599">
        <v>26000000</v>
      </c>
      <c r="M2599">
        <v>1990</v>
      </c>
      <c r="N2599">
        <v>6</v>
      </c>
      <c r="O2599">
        <v>65457688</v>
      </c>
    </row>
    <row r="2600" spans="1:15" x14ac:dyDescent="0.3">
      <c r="A2600" t="s">
        <v>3846</v>
      </c>
      <c r="B2600">
        <v>68</v>
      </c>
      <c r="C2600">
        <v>88</v>
      </c>
      <c r="D2600">
        <v>78656813</v>
      </c>
      <c r="E2600" t="s">
        <v>5827</v>
      </c>
      <c r="F2600" t="s">
        <v>5971</v>
      </c>
      <c r="G2600" t="s">
        <v>5972</v>
      </c>
      <c r="H2600">
        <v>42765</v>
      </c>
      <c r="I2600">
        <v>93</v>
      </c>
      <c r="J2600" t="s">
        <v>29</v>
      </c>
      <c r="K2600" t="s">
        <v>30</v>
      </c>
      <c r="L2600">
        <v>25000000</v>
      </c>
      <c r="M2600">
        <v>1991</v>
      </c>
      <c r="N2600">
        <v>6</v>
      </c>
      <c r="O2600">
        <v>53656813</v>
      </c>
    </row>
    <row r="2601" spans="1:15" x14ac:dyDescent="0.3">
      <c r="A2601" t="s">
        <v>3901</v>
      </c>
      <c r="B2601">
        <v>66</v>
      </c>
      <c r="C2601">
        <v>82</v>
      </c>
      <c r="D2601">
        <v>80920948</v>
      </c>
      <c r="E2601" t="s">
        <v>4803</v>
      </c>
      <c r="F2601" t="s">
        <v>3136</v>
      </c>
      <c r="G2601" t="s">
        <v>5973</v>
      </c>
      <c r="H2601">
        <v>23943</v>
      </c>
      <c r="I2601">
        <v>118</v>
      </c>
      <c r="J2601" t="s">
        <v>29</v>
      </c>
      <c r="K2601" t="s">
        <v>30</v>
      </c>
      <c r="L2601">
        <v>30000000</v>
      </c>
      <c r="M2601">
        <v>2001</v>
      </c>
      <c r="N2601">
        <v>6</v>
      </c>
      <c r="O2601">
        <v>50920948</v>
      </c>
    </row>
    <row r="2602" spans="1:15" x14ac:dyDescent="0.3">
      <c r="A2602" t="s">
        <v>3799</v>
      </c>
      <c r="B2602">
        <v>173</v>
      </c>
      <c r="C2602">
        <v>107</v>
      </c>
      <c r="D2602">
        <v>90353764</v>
      </c>
      <c r="E2602" t="s">
        <v>338</v>
      </c>
      <c r="F2602" t="s">
        <v>1586</v>
      </c>
      <c r="G2602" t="s">
        <v>5974</v>
      </c>
      <c r="H2602">
        <v>85629</v>
      </c>
      <c r="I2602">
        <v>144</v>
      </c>
      <c r="J2602" t="s">
        <v>29</v>
      </c>
      <c r="K2602" t="s">
        <v>30</v>
      </c>
      <c r="L2602">
        <v>40000000</v>
      </c>
      <c r="M2602">
        <v>2015</v>
      </c>
      <c r="N2602">
        <v>6</v>
      </c>
      <c r="O2602">
        <v>50353764</v>
      </c>
    </row>
    <row r="2603" spans="1:15" x14ac:dyDescent="0.3">
      <c r="A2603" t="s">
        <v>3451</v>
      </c>
      <c r="B2603">
        <v>26</v>
      </c>
      <c r="C2603">
        <v>100</v>
      </c>
      <c r="D2603">
        <v>100328194</v>
      </c>
      <c r="E2603" t="s">
        <v>4122</v>
      </c>
      <c r="F2603" t="s">
        <v>365</v>
      </c>
      <c r="G2603" t="s">
        <v>5975</v>
      </c>
      <c r="H2603">
        <v>85903</v>
      </c>
      <c r="I2603">
        <v>92</v>
      </c>
      <c r="J2603" t="s">
        <v>29</v>
      </c>
      <c r="K2603" t="s">
        <v>30</v>
      </c>
      <c r="L2603">
        <v>50000000</v>
      </c>
      <c r="M2603">
        <v>1995</v>
      </c>
      <c r="N2603">
        <v>6</v>
      </c>
      <c r="O2603">
        <v>50328194</v>
      </c>
    </row>
    <row r="2604" spans="1:15" x14ac:dyDescent="0.3">
      <c r="A2604" t="s">
        <v>3843</v>
      </c>
      <c r="B2604">
        <v>220</v>
      </c>
      <c r="C2604">
        <v>90</v>
      </c>
      <c r="D2604">
        <v>64255243</v>
      </c>
      <c r="E2604" t="s">
        <v>4875</v>
      </c>
      <c r="F2604" t="s">
        <v>4206</v>
      </c>
      <c r="G2604" t="s">
        <v>5976</v>
      </c>
      <c r="H2604">
        <v>80903</v>
      </c>
      <c r="I2604">
        <v>518</v>
      </c>
      <c r="J2604" t="s">
        <v>29</v>
      </c>
      <c r="K2604" t="s">
        <v>30</v>
      </c>
      <c r="L2604">
        <v>19000000</v>
      </c>
      <c r="M2604">
        <v>2005</v>
      </c>
      <c r="N2604">
        <v>6</v>
      </c>
      <c r="O2604">
        <v>45255243</v>
      </c>
    </row>
    <row r="2605" spans="1:15" x14ac:dyDescent="0.3">
      <c r="A2605" t="s">
        <v>920</v>
      </c>
      <c r="B2605">
        <v>191</v>
      </c>
      <c r="C2605">
        <v>109</v>
      </c>
      <c r="D2605">
        <v>83906114</v>
      </c>
      <c r="E2605" t="s">
        <v>289</v>
      </c>
      <c r="F2605" t="s">
        <v>5421</v>
      </c>
      <c r="G2605" t="s">
        <v>5977</v>
      </c>
      <c r="H2605">
        <v>104481</v>
      </c>
      <c r="I2605">
        <v>189</v>
      </c>
      <c r="J2605" t="s">
        <v>29</v>
      </c>
      <c r="K2605" t="s">
        <v>30</v>
      </c>
      <c r="L2605">
        <v>40000000</v>
      </c>
      <c r="M2605">
        <v>2014</v>
      </c>
      <c r="N2605">
        <v>6</v>
      </c>
      <c r="O2605">
        <v>43906114</v>
      </c>
    </row>
    <row r="2606" spans="1:15" x14ac:dyDescent="0.3">
      <c r="A2606" t="s">
        <v>3933</v>
      </c>
      <c r="B2606">
        <v>93</v>
      </c>
      <c r="C2606">
        <v>116</v>
      </c>
      <c r="D2606">
        <v>69586544</v>
      </c>
      <c r="E2606" t="s">
        <v>92</v>
      </c>
      <c r="F2606" t="s">
        <v>275</v>
      </c>
      <c r="G2606" t="s">
        <v>5978</v>
      </c>
      <c r="H2606">
        <v>15352</v>
      </c>
      <c r="I2606">
        <v>199</v>
      </c>
      <c r="J2606" t="s">
        <v>29</v>
      </c>
      <c r="K2606" t="s">
        <v>30</v>
      </c>
      <c r="L2606">
        <v>27000000</v>
      </c>
      <c r="M2606">
        <v>2002</v>
      </c>
      <c r="N2606">
        <v>6</v>
      </c>
      <c r="O2606">
        <v>42586544</v>
      </c>
    </row>
    <row r="2607" spans="1:15" x14ac:dyDescent="0.3">
      <c r="A2607" t="s">
        <v>3344</v>
      </c>
      <c r="B2607">
        <v>222</v>
      </c>
      <c r="C2607">
        <v>115</v>
      </c>
      <c r="D2607">
        <v>89253340</v>
      </c>
      <c r="E2607" t="s">
        <v>175</v>
      </c>
      <c r="F2607" t="s">
        <v>61</v>
      </c>
      <c r="G2607" t="s">
        <v>5979</v>
      </c>
      <c r="H2607">
        <v>133436</v>
      </c>
      <c r="I2607">
        <v>323</v>
      </c>
      <c r="J2607" t="s">
        <v>29</v>
      </c>
      <c r="K2607" t="s">
        <v>241</v>
      </c>
      <c r="L2607">
        <v>48000000</v>
      </c>
      <c r="M2607">
        <v>2014</v>
      </c>
      <c r="N2607">
        <v>6</v>
      </c>
      <c r="O2607">
        <v>41253340</v>
      </c>
    </row>
    <row r="2608" spans="1:15" x14ac:dyDescent="0.3">
      <c r="A2608" t="s">
        <v>3715</v>
      </c>
      <c r="B2608">
        <v>144</v>
      </c>
      <c r="C2608">
        <v>117</v>
      </c>
      <c r="D2608">
        <v>116643346</v>
      </c>
      <c r="E2608" t="s">
        <v>2374</v>
      </c>
      <c r="F2608" t="s">
        <v>1465</v>
      </c>
      <c r="G2608" t="s">
        <v>5980</v>
      </c>
      <c r="H2608">
        <v>119807</v>
      </c>
      <c r="I2608">
        <v>340</v>
      </c>
      <c r="J2608" t="s">
        <v>29</v>
      </c>
      <c r="K2608" t="s">
        <v>30</v>
      </c>
      <c r="L2608">
        <v>80000000</v>
      </c>
      <c r="M2608">
        <v>2003</v>
      </c>
      <c r="N2608">
        <v>6</v>
      </c>
      <c r="O2608">
        <v>36643346</v>
      </c>
    </row>
    <row r="2609" spans="1:15" x14ac:dyDescent="0.3">
      <c r="A2609" t="s">
        <v>3811</v>
      </c>
      <c r="B2609">
        <v>145</v>
      </c>
      <c r="C2609">
        <v>99</v>
      </c>
      <c r="D2609">
        <v>60269340</v>
      </c>
      <c r="E2609" t="s">
        <v>289</v>
      </c>
      <c r="F2609" t="s">
        <v>3083</v>
      </c>
      <c r="G2609" t="s">
        <v>5981</v>
      </c>
      <c r="H2609">
        <v>34079</v>
      </c>
      <c r="I2609">
        <v>97</v>
      </c>
      <c r="J2609" t="s">
        <v>29</v>
      </c>
      <c r="K2609" t="s">
        <v>30</v>
      </c>
      <c r="L2609">
        <v>30000000</v>
      </c>
      <c r="M2609">
        <v>2008</v>
      </c>
      <c r="N2609">
        <v>6</v>
      </c>
      <c r="O2609">
        <v>30269340</v>
      </c>
    </row>
    <row r="2610" spans="1:15" x14ac:dyDescent="0.3">
      <c r="A2610" t="s">
        <v>648</v>
      </c>
      <c r="B2610">
        <v>55</v>
      </c>
      <c r="C2610">
        <v>128</v>
      </c>
      <c r="D2610">
        <v>83000000</v>
      </c>
      <c r="E2610" t="s">
        <v>224</v>
      </c>
      <c r="F2610" t="s">
        <v>3050</v>
      </c>
      <c r="G2610" t="s">
        <v>5982</v>
      </c>
      <c r="H2610">
        <v>36587</v>
      </c>
      <c r="I2610">
        <v>95</v>
      </c>
      <c r="J2610" t="s">
        <v>29</v>
      </c>
      <c r="K2610" t="s">
        <v>30</v>
      </c>
      <c r="L2610">
        <v>55000000</v>
      </c>
      <c r="M2610">
        <v>1994</v>
      </c>
      <c r="N2610">
        <v>6</v>
      </c>
      <c r="O2610">
        <v>28000000</v>
      </c>
    </row>
    <row r="2611" spans="1:15" x14ac:dyDescent="0.3">
      <c r="A2611" t="s">
        <v>4827</v>
      </c>
      <c r="B2611">
        <v>159</v>
      </c>
      <c r="C2611">
        <v>97</v>
      </c>
      <c r="D2611">
        <v>35794166</v>
      </c>
      <c r="E2611" t="s">
        <v>211</v>
      </c>
      <c r="F2611" t="s">
        <v>5983</v>
      </c>
      <c r="G2611" t="s">
        <v>5984</v>
      </c>
      <c r="H2611">
        <v>35654</v>
      </c>
      <c r="I2611">
        <v>155</v>
      </c>
      <c r="J2611" t="s">
        <v>29</v>
      </c>
      <c r="K2611" t="s">
        <v>30</v>
      </c>
      <c r="L2611">
        <v>10000000</v>
      </c>
      <c r="M2611">
        <v>2016</v>
      </c>
      <c r="N2611">
        <v>6</v>
      </c>
      <c r="O2611">
        <v>25794166</v>
      </c>
    </row>
    <row r="2612" spans="1:15" x14ac:dyDescent="0.3">
      <c r="A2612" t="s">
        <v>3788</v>
      </c>
      <c r="B2612">
        <v>158</v>
      </c>
      <c r="C2612">
        <v>109</v>
      </c>
      <c r="D2612">
        <v>35537564</v>
      </c>
      <c r="E2612" t="s">
        <v>676</v>
      </c>
      <c r="F2612" t="s">
        <v>44</v>
      </c>
      <c r="G2612" t="s">
        <v>5985</v>
      </c>
      <c r="H2612">
        <v>49671</v>
      </c>
      <c r="I2612">
        <v>166</v>
      </c>
      <c r="J2612" t="s">
        <v>29</v>
      </c>
      <c r="K2612" t="s">
        <v>30</v>
      </c>
      <c r="L2612">
        <v>11500000</v>
      </c>
      <c r="M2612">
        <v>2016</v>
      </c>
      <c r="N2612">
        <v>6</v>
      </c>
      <c r="O2612">
        <v>24037564</v>
      </c>
    </row>
    <row r="2613" spans="1:15" x14ac:dyDescent="0.3">
      <c r="A2613" t="s">
        <v>2103</v>
      </c>
      <c r="B2613">
        <v>72</v>
      </c>
      <c r="C2613">
        <v>108</v>
      </c>
      <c r="D2613">
        <v>70450000</v>
      </c>
      <c r="E2613" t="s">
        <v>1576</v>
      </c>
      <c r="F2613" t="s">
        <v>781</v>
      </c>
      <c r="G2613" t="s">
        <v>5986</v>
      </c>
      <c r="H2613">
        <v>77390</v>
      </c>
      <c r="I2613">
        <v>189</v>
      </c>
      <c r="J2613" t="s">
        <v>29</v>
      </c>
      <c r="K2613" t="s">
        <v>30</v>
      </c>
      <c r="L2613">
        <v>50000000</v>
      </c>
      <c r="M2613">
        <v>1996</v>
      </c>
      <c r="N2613">
        <v>6</v>
      </c>
      <c r="O2613">
        <v>20450000</v>
      </c>
    </row>
    <row r="2614" spans="1:15" x14ac:dyDescent="0.3">
      <c r="A2614" t="s">
        <v>2511</v>
      </c>
      <c r="B2614">
        <v>177</v>
      </c>
      <c r="C2614">
        <v>92</v>
      </c>
      <c r="D2614">
        <v>55291815</v>
      </c>
      <c r="E2614" t="s">
        <v>676</v>
      </c>
      <c r="F2614" t="s">
        <v>1879</v>
      </c>
      <c r="G2614" t="s">
        <v>5987</v>
      </c>
      <c r="H2614">
        <v>28041</v>
      </c>
      <c r="I2614">
        <v>111</v>
      </c>
      <c r="J2614" t="s">
        <v>29</v>
      </c>
      <c r="K2614" t="s">
        <v>30</v>
      </c>
      <c r="L2614">
        <v>35000000</v>
      </c>
      <c r="M2614">
        <v>2016</v>
      </c>
      <c r="N2614">
        <v>6</v>
      </c>
      <c r="O2614">
        <v>20291815</v>
      </c>
    </row>
    <row r="2615" spans="1:15" x14ac:dyDescent="0.3">
      <c r="A2615" t="s">
        <v>3291</v>
      </c>
      <c r="B2615">
        <v>198</v>
      </c>
      <c r="C2615">
        <v>89</v>
      </c>
      <c r="D2615">
        <v>31691811</v>
      </c>
      <c r="E2615" t="s">
        <v>2263</v>
      </c>
      <c r="F2615" t="s">
        <v>5988</v>
      </c>
      <c r="G2615" t="s">
        <v>5989</v>
      </c>
      <c r="H2615">
        <v>57446</v>
      </c>
      <c r="I2615">
        <v>369</v>
      </c>
      <c r="J2615" t="s">
        <v>29</v>
      </c>
      <c r="K2615" t="s">
        <v>30</v>
      </c>
      <c r="L2615">
        <v>12000000</v>
      </c>
      <c r="M2615">
        <v>2008</v>
      </c>
      <c r="N2615">
        <v>6</v>
      </c>
      <c r="O2615">
        <v>19691811</v>
      </c>
    </row>
    <row r="2616" spans="1:15" x14ac:dyDescent="0.3">
      <c r="A2616" t="s">
        <v>4117</v>
      </c>
      <c r="B2616">
        <v>156</v>
      </c>
      <c r="C2616">
        <v>92</v>
      </c>
      <c r="D2616">
        <v>27669413</v>
      </c>
      <c r="E2616" t="s">
        <v>2463</v>
      </c>
      <c r="F2616" t="s">
        <v>3953</v>
      </c>
      <c r="G2616" t="s">
        <v>5990</v>
      </c>
      <c r="H2616">
        <v>76207</v>
      </c>
      <c r="I2616">
        <v>194</v>
      </c>
      <c r="J2616" t="s">
        <v>29</v>
      </c>
      <c r="K2616" t="s">
        <v>442</v>
      </c>
      <c r="L2616">
        <v>11000000</v>
      </c>
      <c r="M2616">
        <v>2009</v>
      </c>
      <c r="N2616">
        <v>6</v>
      </c>
      <c r="O2616">
        <v>16669413</v>
      </c>
    </row>
    <row r="2617" spans="1:15" x14ac:dyDescent="0.3">
      <c r="A2617" t="s">
        <v>2738</v>
      </c>
      <c r="B2617">
        <v>65</v>
      </c>
      <c r="C2617">
        <v>111</v>
      </c>
      <c r="D2617">
        <v>29106737</v>
      </c>
      <c r="E2617" t="s">
        <v>699</v>
      </c>
      <c r="F2617" t="s">
        <v>5918</v>
      </c>
      <c r="G2617" t="s">
        <v>5991</v>
      </c>
      <c r="H2617">
        <v>15582</v>
      </c>
      <c r="I2617">
        <v>132</v>
      </c>
      <c r="J2617" t="s">
        <v>29</v>
      </c>
      <c r="K2617" t="s">
        <v>30</v>
      </c>
      <c r="L2617">
        <v>15000000</v>
      </c>
      <c r="M2617">
        <v>1998</v>
      </c>
      <c r="N2617">
        <v>6</v>
      </c>
      <c r="O2617">
        <v>14106737</v>
      </c>
    </row>
    <row r="2618" spans="1:15" x14ac:dyDescent="0.3">
      <c r="A2618" t="s">
        <v>3082</v>
      </c>
      <c r="B2618">
        <v>189</v>
      </c>
      <c r="C2618">
        <v>94</v>
      </c>
      <c r="D2618">
        <v>68218041</v>
      </c>
      <c r="E2618" t="s">
        <v>4122</v>
      </c>
      <c r="F2618" t="s">
        <v>1372</v>
      </c>
      <c r="G2618" t="s">
        <v>5992</v>
      </c>
      <c r="H2618">
        <v>67191</v>
      </c>
      <c r="I2618">
        <v>108</v>
      </c>
      <c r="J2618" t="s">
        <v>29</v>
      </c>
      <c r="K2618" t="s">
        <v>30</v>
      </c>
      <c r="L2618">
        <v>55000000</v>
      </c>
      <c r="M2618">
        <v>2011</v>
      </c>
      <c r="N2618">
        <v>6</v>
      </c>
      <c r="O2618">
        <v>13218041</v>
      </c>
    </row>
    <row r="2619" spans="1:15" x14ac:dyDescent="0.3">
      <c r="A2619" t="s">
        <v>2417</v>
      </c>
      <c r="B2619">
        <v>72</v>
      </c>
      <c r="C2619">
        <v>96</v>
      </c>
      <c r="D2619">
        <v>60154431</v>
      </c>
      <c r="E2619" t="s">
        <v>5993</v>
      </c>
      <c r="F2619" t="s">
        <v>167</v>
      </c>
      <c r="G2619" t="s">
        <v>5994</v>
      </c>
      <c r="H2619">
        <v>122347</v>
      </c>
      <c r="I2619">
        <v>345</v>
      </c>
      <c r="J2619" t="s">
        <v>29</v>
      </c>
      <c r="K2619" t="s">
        <v>30</v>
      </c>
      <c r="L2619">
        <v>47000000</v>
      </c>
      <c r="M2619">
        <v>1996</v>
      </c>
      <c r="N2619">
        <v>6</v>
      </c>
      <c r="O2619">
        <v>13154431</v>
      </c>
    </row>
    <row r="2620" spans="1:15" x14ac:dyDescent="0.3">
      <c r="A2620" t="s">
        <v>3827</v>
      </c>
      <c r="B2620">
        <v>139</v>
      </c>
      <c r="C2620">
        <v>96</v>
      </c>
      <c r="D2620">
        <v>48006503</v>
      </c>
      <c r="E2620" t="s">
        <v>4023</v>
      </c>
      <c r="F2620" t="s">
        <v>400</v>
      </c>
      <c r="G2620" t="s">
        <v>5995</v>
      </c>
      <c r="H2620">
        <v>28109</v>
      </c>
      <c r="I2620">
        <v>110</v>
      </c>
      <c r="J2620" t="s">
        <v>29</v>
      </c>
      <c r="K2620" t="s">
        <v>30</v>
      </c>
      <c r="L2620">
        <v>37000000</v>
      </c>
      <c r="M2620">
        <v>2008</v>
      </c>
      <c r="N2620">
        <v>6</v>
      </c>
      <c r="O2620">
        <v>11006503</v>
      </c>
    </row>
    <row r="2621" spans="1:15" x14ac:dyDescent="0.3">
      <c r="A2621" t="s">
        <v>3853</v>
      </c>
      <c r="B2621">
        <v>95</v>
      </c>
      <c r="C2621">
        <v>85</v>
      </c>
      <c r="D2621">
        <v>14000000</v>
      </c>
      <c r="E2621" t="s">
        <v>1081</v>
      </c>
      <c r="F2621" t="s">
        <v>3652</v>
      </c>
      <c r="G2621" t="s">
        <v>5996</v>
      </c>
      <c r="H2621">
        <v>15956</v>
      </c>
      <c r="I2621">
        <v>118</v>
      </c>
      <c r="J2621" t="s">
        <v>29</v>
      </c>
      <c r="K2621" t="s">
        <v>30</v>
      </c>
      <c r="L2621">
        <v>3500000</v>
      </c>
      <c r="M2621">
        <v>1987</v>
      </c>
      <c r="N2621">
        <v>6</v>
      </c>
      <c r="O2621">
        <v>10500000</v>
      </c>
    </row>
    <row r="2622" spans="1:15" x14ac:dyDescent="0.3">
      <c r="A2622" t="s">
        <v>346</v>
      </c>
      <c r="B2622">
        <v>33</v>
      </c>
      <c r="C2622">
        <v>91</v>
      </c>
      <c r="D2622">
        <v>21370057</v>
      </c>
      <c r="E2622" t="s">
        <v>208</v>
      </c>
      <c r="F2622" t="s">
        <v>5997</v>
      </c>
      <c r="G2622" t="s">
        <v>5998</v>
      </c>
      <c r="H2622">
        <v>9903</v>
      </c>
      <c r="I2622">
        <v>80</v>
      </c>
      <c r="J2622" t="s">
        <v>29</v>
      </c>
      <c r="K2622" t="s">
        <v>30</v>
      </c>
      <c r="L2622">
        <v>12000000</v>
      </c>
      <c r="M2622">
        <v>1992</v>
      </c>
      <c r="N2622">
        <v>6</v>
      </c>
      <c r="O2622">
        <v>9370057</v>
      </c>
    </row>
    <row r="2623" spans="1:15" x14ac:dyDescent="0.3">
      <c r="A2623" t="s">
        <v>1448</v>
      </c>
      <c r="B2623">
        <v>175</v>
      </c>
      <c r="C2623">
        <v>111</v>
      </c>
      <c r="D2623">
        <v>33631221</v>
      </c>
      <c r="E2623" t="s">
        <v>208</v>
      </c>
      <c r="F2623" t="s">
        <v>3652</v>
      </c>
      <c r="G2623" t="s">
        <v>5999</v>
      </c>
      <c r="H2623">
        <v>48559</v>
      </c>
      <c r="I2623">
        <v>145</v>
      </c>
      <c r="J2623" t="s">
        <v>29</v>
      </c>
      <c r="K2623" t="s">
        <v>30</v>
      </c>
      <c r="L2623">
        <v>25000000</v>
      </c>
      <c r="M2623">
        <v>2014</v>
      </c>
      <c r="N2623">
        <v>6</v>
      </c>
      <c r="O2623">
        <v>8631221</v>
      </c>
    </row>
    <row r="2624" spans="1:15" x14ac:dyDescent="0.3">
      <c r="A2624" t="s">
        <v>1448</v>
      </c>
      <c r="B2624">
        <v>175</v>
      </c>
      <c r="C2624">
        <v>111</v>
      </c>
      <c r="D2624">
        <v>33631221</v>
      </c>
      <c r="E2624" t="s">
        <v>208</v>
      </c>
      <c r="F2624" t="s">
        <v>3652</v>
      </c>
      <c r="G2624" t="s">
        <v>5999</v>
      </c>
      <c r="H2624">
        <v>48562</v>
      </c>
      <c r="I2624">
        <v>145</v>
      </c>
      <c r="J2624" t="s">
        <v>29</v>
      </c>
      <c r="K2624" t="s">
        <v>30</v>
      </c>
      <c r="L2624">
        <v>25000000</v>
      </c>
      <c r="M2624">
        <v>2014</v>
      </c>
      <c r="N2624">
        <v>6</v>
      </c>
      <c r="O2624">
        <v>8631221</v>
      </c>
    </row>
    <row r="2625" spans="1:15" x14ac:dyDescent="0.3">
      <c r="A2625" t="s">
        <v>493</v>
      </c>
      <c r="B2625">
        <v>242</v>
      </c>
      <c r="C2625">
        <v>129</v>
      </c>
      <c r="D2625">
        <v>70236496</v>
      </c>
      <c r="E2625" t="s">
        <v>696</v>
      </c>
      <c r="F2625" t="s">
        <v>1302</v>
      </c>
      <c r="G2625" t="s">
        <v>6000</v>
      </c>
      <c r="H2625">
        <v>67395</v>
      </c>
      <c r="I2625">
        <v>564</v>
      </c>
      <c r="J2625" t="s">
        <v>29</v>
      </c>
      <c r="K2625" t="s">
        <v>30</v>
      </c>
      <c r="L2625">
        <v>63000000</v>
      </c>
      <c r="M2625">
        <v>2006</v>
      </c>
      <c r="N2625">
        <v>6</v>
      </c>
      <c r="O2625">
        <v>7236496</v>
      </c>
    </row>
    <row r="2626" spans="1:15" x14ac:dyDescent="0.3">
      <c r="A2626" t="s">
        <v>2688</v>
      </c>
      <c r="B2626">
        <v>70</v>
      </c>
      <c r="C2626">
        <v>93</v>
      </c>
      <c r="D2626">
        <v>32055248</v>
      </c>
      <c r="E2626" t="s">
        <v>6001</v>
      </c>
      <c r="F2626" t="s">
        <v>1494</v>
      </c>
      <c r="G2626" t="s">
        <v>6002</v>
      </c>
      <c r="H2626">
        <v>18723</v>
      </c>
      <c r="I2626">
        <v>146</v>
      </c>
      <c r="J2626" t="s">
        <v>29</v>
      </c>
      <c r="K2626" t="s">
        <v>30</v>
      </c>
      <c r="L2626">
        <v>25000000</v>
      </c>
      <c r="M2626">
        <v>1994</v>
      </c>
      <c r="N2626">
        <v>6</v>
      </c>
      <c r="O2626">
        <v>7055248</v>
      </c>
    </row>
    <row r="2627" spans="1:15" x14ac:dyDescent="0.3">
      <c r="A2627" t="s">
        <v>3487</v>
      </c>
      <c r="B2627">
        <v>202</v>
      </c>
      <c r="C2627">
        <v>105</v>
      </c>
      <c r="D2627">
        <v>12583510</v>
      </c>
      <c r="E2627" t="s">
        <v>626</v>
      </c>
      <c r="F2627" t="s">
        <v>3489</v>
      </c>
      <c r="G2627" t="s">
        <v>6003</v>
      </c>
      <c r="H2627">
        <v>60709</v>
      </c>
      <c r="I2627">
        <v>922</v>
      </c>
      <c r="J2627" t="s">
        <v>29</v>
      </c>
      <c r="K2627" t="s">
        <v>30</v>
      </c>
      <c r="L2627">
        <v>7000000</v>
      </c>
      <c r="M2627">
        <v>2003</v>
      </c>
      <c r="N2627">
        <v>6</v>
      </c>
      <c r="O2627">
        <v>5583510</v>
      </c>
    </row>
    <row r="2628" spans="1:15" x14ac:dyDescent="0.3">
      <c r="A2628" t="s">
        <v>397</v>
      </c>
      <c r="B2628">
        <v>25</v>
      </c>
      <c r="C2628">
        <v>106</v>
      </c>
      <c r="D2628">
        <v>45500797</v>
      </c>
      <c r="E2628" t="s">
        <v>1187</v>
      </c>
      <c r="F2628" t="s">
        <v>6004</v>
      </c>
      <c r="G2628" t="s">
        <v>6005</v>
      </c>
      <c r="H2628">
        <v>17443</v>
      </c>
      <c r="I2628">
        <v>56</v>
      </c>
      <c r="J2628" t="s">
        <v>29</v>
      </c>
      <c r="K2628" t="s">
        <v>30</v>
      </c>
      <c r="L2628">
        <v>40000000</v>
      </c>
      <c r="M2628">
        <v>1992</v>
      </c>
      <c r="N2628">
        <v>6</v>
      </c>
      <c r="O2628">
        <v>5500797</v>
      </c>
    </row>
    <row r="2629" spans="1:15" x14ac:dyDescent="0.3">
      <c r="A2629" t="s">
        <v>3781</v>
      </c>
      <c r="B2629">
        <v>10</v>
      </c>
      <c r="C2629">
        <v>113</v>
      </c>
      <c r="D2629">
        <v>2859955</v>
      </c>
      <c r="E2629" t="s">
        <v>459</v>
      </c>
      <c r="F2629" t="s">
        <v>690</v>
      </c>
      <c r="G2629" t="s">
        <v>6006</v>
      </c>
      <c r="H2629">
        <v>2417</v>
      </c>
      <c r="I2629">
        <v>32</v>
      </c>
      <c r="J2629" t="s">
        <v>29</v>
      </c>
      <c r="K2629" t="s">
        <v>30</v>
      </c>
      <c r="L2629">
        <v>1200000</v>
      </c>
      <c r="M2629">
        <v>2013</v>
      </c>
      <c r="N2629">
        <v>6</v>
      </c>
      <c r="O2629">
        <v>1659955</v>
      </c>
    </row>
    <row r="2630" spans="1:15" x14ac:dyDescent="0.3">
      <c r="A2630" t="s">
        <v>2005</v>
      </c>
      <c r="B2630">
        <v>33</v>
      </c>
      <c r="C2630">
        <v>109</v>
      </c>
      <c r="D2630">
        <v>4109095</v>
      </c>
      <c r="E2630" t="s">
        <v>6007</v>
      </c>
      <c r="F2630" t="s">
        <v>5652</v>
      </c>
      <c r="G2630" t="s">
        <v>6008</v>
      </c>
      <c r="H2630">
        <v>8239</v>
      </c>
      <c r="I2630">
        <v>92</v>
      </c>
      <c r="J2630" t="s">
        <v>29</v>
      </c>
      <c r="K2630" t="s">
        <v>30</v>
      </c>
      <c r="L2630">
        <v>3000000</v>
      </c>
      <c r="M2630">
        <v>1996</v>
      </c>
      <c r="N2630">
        <v>6</v>
      </c>
      <c r="O2630">
        <v>1109095</v>
      </c>
    </row>
    <row r="2631" spans="1:15" x14ac:dyDescent="0.3">
      <c r="A2631" t="s">
        <v>3829</v>
      </c>
      <c r="B2631">
        <v>37</v>
      </c>
      <c r="C2631">
        <v>96</v>
      </c>
      <c r="D2631">
        <v>15062898</v>
      </c>
      <c r="E2631" t="s">
        <v>676</v>
      </c>
      <c r="F2631" t="s">
        <v>3072</v>
      </c>
      <c r="G2631" t="s">
        <v>6009</v>
      </c>
      <c r="H2631">
        <v>11729</v>
      </c>
      <c r="I2631">
        <v>106</v>
      </c>
      <c r="J2631" t="s">
        <v>29</v>
      </c>
      <c r="K2631" t="s">
        <v>30</v>
      </c>
      <c r="L2631">
        <v>14000000</v>
      </c>
      <c r="M2631">
        <v>1998</v>
      </c>
      <c r="N2631">
        <v>6</v>
      </c>
      <c r="O2631">
        <v>1062898</v>
      </c>
    </row>
    <row r="2632" spans="1:15" x14ac:dyDescent="0.3">
      <c r="A2632" t="s">
        <v>3850</v>
      </c>
      <c r="B2632">
        <v>115</v>
      </c>
      <c r="C2632">
        <v>88</v>
      </c>
      <c r="D2632">
        <v>1243961</v>
      </c>
      <c r="E2632" t="s">
        <v>676</v>
      </c>
      <c r="F2632" t="s">
        <v>6010</v>
      </c>
      <c r="G2632" t="s">
        <v>6011</v>
      </c>
      <c r="H2632">
        <v>13421</v>
      </c>
      <c r="I2632">
        <v>34</v>
      </c>
      <c r="J2632" t="s">
        <v>29</v>
      </c>
      <c r="K2632" t="s">
        <v>30</v>
      </c>
      <c r="L2632">
        <v>850000</v>
      </c>
      <c r="M2632">
        <v>2012</v>
      </c>
      <c r="N2632">
        <v>6</v>
      </c>
      <c r="O2632">
        <v>393961</v>
      </c>
    </row>
    <row r="2633" spans="1:15" x14ac:dyDescent="0.3">
      <c r="A2633" t="s">
        <v>3823</v>
      </c>
      <c r="B2633">
        <v>45</v>
      </c>
      <c r="C2633">
        <v>114</v>
      </c>
      <c r="D2633">
        <v>15100000</v>
      </c>
      <c r="E2633" t="s">
        <v>4075</v>
      </c>
      <c r="F2633" t="s">
        <v>5824</v>
      </c>
      <c r="G2633" t="s">
        <v>6012</v>
      </c>
      <c r="H2633">
        <v>22797</v>
      </c>
      <c r="I2633">
        <v>96</v>
      </c>
      <c r="J2633" t="s">
        <v>29</v>
      </c>
      <c r="K2633" t="s">
        <v>30</v>
      </c>
      <c r="L2633">
        <v>15000000</v>
      </c>
      <c r="M2633">
        <v>1984</v>
      </c>
      <c r="N2633">
        <v>6</v>
      </c>
      <c r="O2633">
        <v>100000</v>
      </c>
    </row>
    <row r="2634" spans="1:15" x14ac:dyDescent="0.3">
      <c r="A2634" t="s">
        <v>3818</v>
      </c>
      <c r="B2634">
        <v>25</v>
      </c>
      <c r="C2634">
        <v>98</v>
      </c>
      <c r="D2634">
        <v>295468</v>
      </c>
      <c r="E2634" t="s">
        <v>289</v>
      </c>
      <c r="F2634" t="s">
        <v>1299</v>
      </c>
      <c r="G2634" t="s">
        <v>6013</v>
      </c>
      <c r="H2634">
        <v>709</v>
      </c>
      <c r="I2634">
        <v>34</v>
      </c>
      <c r="J2634" t="s">
        <v>29</v>
      </c>
      <c r="K2634" t="s">
        <v>30</v>
      </c>
      <c r="L2634">
        <v>500000</v>
      </c>
      <c r="M2634">
        <v>2001</v>
      </c>
      <c r="N2634">
        <v>6</v>
      </c>
      <c r="O2634">
        <v>-204532</v>
      </c>
    </row>
    <row r="2635" spans="1:15" x14ac:dyDescent="0.3">
      <c r="A2635" t="s">
        <v>3794</v>
      </c>
      <c r="B2635">
        <v>38</v>
      </c>
      <c r="C2635">
        <v>108</v>
      </c>
      <c r="D2635">
        <v>594904</v>
      </c>
      <c r="E2635" t="s">
        <v>73</v>
      </c>
      <c r="F2635" t="s">
        <v>6014</v>
      </c>
      <c r="G2635" t="s">
        <v>6015</v>
      </c>
      <c r="H2635">
        <v>2582</v>
      </c>
      <c r="I2635">
        <v>89</v>
      </c>
      <c r="J2635" t="s">
        <v>29</v>
      </c>
      <c r="K2635" t="s">
        <v>30</v>
      </c>
      <c r="L2635">
        <v>1200000</v>
      </c>
      <c r="M2635">
        <v>2012</v>
      </c>
      <c r="N2635">
        <v>6</v>
      </c>
      <c r="O2635">
        <v>-605096</v>
      </c>
    </row>
    <row r="2636" spans="1:15" x14ac:dyDescent="0.3">
      <c r="A2636" t="s">
        <v>4759</v>
      </c>
      <c r="B2636">
        <v>29</v>
      </c>
      <c r="C2636">
        <v>82</v>
      </c>
      <c r="D2636">
        <v>12996</v>
      </c>
      <c r="E2636" t="s">
        <v>6016</v>
      </c>
      <c r="F2636" t="s">
        <v>1921</v>
      </c>
      <c r="G2636" t="s">
        <v>6017</v>
      </c>
      <c r="H2636">
        <v>1938</v>
      </c>
      <c r="I2636">
        <v>54</v>
      </c>
      <c r="J2636" t="s">
        <v>29</v>
      </c>
      <c r="K2636" t="s">
        <v>30</v>
      </c>
      <c r="L2636">
        <v>1000000</v>
      </c>
      <c r="M2636">
        <v>2000</v>
      </c>
      <c r="N2636">
        <v>6</v>
      </c>
      <c r="O2636">
        <v>-987004</v>
      </c>
    </row>
    <row r="2637" spans="1:15" x14ac:dyDescent="0.3">
      <c r="A2637" t="s">
        <v>3790</v>
      </c>
      <c r="B2637">
        <v>9</v>
      </c>
      <c r="C2637">
        <v>109</v>
      </c>
      <c r="D2637">
        <v>5100000</v>
      </c>
      <c r="E2637" t="s">
        <v>699</v>
      </c>
      <c r="F2637" t="s">
        <v>6018</v>
      </c>
      <c r="G2637" t="s">
        <v>6019</v>
      </c>
      <c r="H2637">
        <v>6595</v>
      </c>
      <c r="I2637">
        <v>61</v>
      </c>
      <c r="J2637" t="s">
        <v>29</v>
      </c>
      <c r="K2637" t="s">
        <v>200</v>
      </c>
      <c r="L2637">
        <v>7500000</v>
      </c>
      <c r="M2637">
        <v>1984</v>
      </c>
      <c r="N2637">
        <v>6</v>
      </c>
      <c r="O2637">
        <v>-2400000</v>
      </c>
    </row>
    <row r="2638" spans="1:15" x14ac:dyDescent="0.3">
      <c r="A2638" t="s">
        <v>3808</v>
      </c>
      <c r="B2638">
        <v>9</v>
      </c>
      <c r="C2638">
        <v>102</v>
      </c>
      <c r="D2638">
        <v>4239767</v>
      </c>
      <c r="E2638" t="s">
        <v>2063</v>
      </c>
      <c r="F2638" t="s">
        <v>6020</v>
      </c>
      <c r="G2638" t="s">
        <v>6021</v>
      </c>
      <c r="H2638">
        <v>3709</v>
      </c>
      <c r="I2638">
        <v>83</v>
      </c>
      <c r="J2638" t="s">
        <v>29</v>
      </c>
      <c r="K2638" t="s">
        <v>442</v>
      </c>
      <c r="L2638">
        <v>7500000</v>
      </c>
      <c r="M2638">
        <v>2002</v>
      </c>
      <c r="N2638">
        <v>6</v>
      </c>
      <c r="O2638">
        <v>-3260233</v>
      </c>
    </row>
    <row r="2639" spans="1:15" x14ac:dyDescent="0.3">
      <c r="A2639" t="s">
        <v>3802</v>
      </c>
      <c r="B2639">
        <v>31</v>
      </c>
      <c r="C2639">
        <v>104</v>
      </c>
      <c r="D2639">
        <v>143653</v>
      </c>
      <c r="E2639" t="s">
        <v>393</v>
      </c>
      <c r="F2639" t="s">
        <v>1313</v>
      </c>
      <c r="G2639" t="s">
        <v>6022</v>
      </c>
      <c r="H2639">
        <v>1177</v>
      </c>
      <c r="I2639">
        <v>10</v>
      </c>
      <c r="J2639" t="s">
        <v>29</v>
      </c>
      <c r="K2639" t="s">
        <v>200</v>
      </c>
      <c r="L2639">
        <v>4000000</v>
      </c>
      <c r="M2639">
        <v>2014</v>
      </c>
      <c r="N2639">
        <v>6</v>
      </c>
      <c r="O2639">
        <v>-3856347</v>
      </c>
    </row>
    <row r="2640" spans="1:15" x14ac:dyDescent="0.3">
      <c r="A2640" t="s">
        <v>2744</v>
      </c>
      <c r="B2640">
        <v>267</v>
      </c>
      <c r="C2640">
        <v>114</v>
      </c>
      <c r="D2640">
        <v>33037754</v>
      </c>
      <c r="E2640" t="s">
        <v>4875</v>
      </c>
      <c r="F2640" t="s">
        <v>136</v>
      </c>
      <c r="G2640" t="s">
        <v>6023</v>
      </c>
      <c r="H2640">
        <v>75864</v>
      </c>
      <c r="I2640">
        <v>197</v>
      </c>
      <c r="J2640" t="s">
        <v>29</v>
      </c>
      <c r="K2640" t="s">
        <v>30</v>
      </c>
      <c r="L2640">
        <v>37000000</v>
      </c>
      <c r="M2640">
        <v>2011</v>
      </c>
      <c r="N2640">
        <v>6</v>
      </c>
      <c r="O2640">
        <v>-3962246</v>
      </c>
    </row>
    <row r="2641" spans="1:15" x14ac:dyDescent="0.3">
      <c r="A2641" t="s">
        <v>3823</v>
      </c>
      <c r="B2641">
        <v>45</v>
      </c>
      <c r="C2641">
        <v>79</v>
      </c>
      <c r="D2641">
        <v>2275557</v>
      </c>
      <c r="E2641" t="s">
        <v>1562</v>
      </c>
      <c r="F2641" t="s">
        <v>1035</v>
      </c>
      <c r="G2641" t="s">
        <v>6024</v>
      </c>
      <c r="H2641">
        <v>12561</v>
      </c>
      <c r="I2641">
        <v>102</v>
      </c>
      <c r="J2641" t="s">
        <v>29</v>
      </c>
      <c r="K2641" t="s">
        <v>30</v>
      </c>
      <c r="L2641">
        <v>8000000</v>
      </c>
      <c r="M2641">
        <v>1991</v>
      </c>
      <c r="N2641">
        <v>6</v>
      </c>
      <c r="O2641">
        <v>-5724443</v>
      </c>
    </row>
    <row r="2642" spans="1:15" x14ac:dyDescent="0.3">
      <c r="A2642" t="s">
        <v>4692</v>
      </c>
      <c r="B2642">
        <v>116</v>
      </c>
      <c r="C2642">
        <v>103</v>
      </c>
      <c r="D2642">
        <v>37035515</v>
      </c>
      <c r="E2642" t="s">
        <v>73</v>
      </c>
      <c r="F2642" t="s">
        <v>478</v>
      </c>
      <c r="G2642" t="s">
        <v>6025</v>
      </c>
      <c r="H2642">
        <v>34597</v>
      </c>
      <c r="I2642">
        <v>194</v>
      </c>
      <c r="J2642" t="s">
        <v>29</v>
      </c>
      <c r="K2642" t="s">
        <v>30</v>
      </c>
      <c r="L2642">
        <v>43000000</v>
      </c>
      <c r="M2642">
        <v>2000</v>
      </c>
      <c r="N2642">
        <v>6</v>
      </c>
      <c r="O2642">
        <v>-5964485</v>
      </c>
    </row>
    <row r="2643" spans="1:15" x14ac:dyDescent="0.3">
      <c r="A2643" t="s">
        <v>3776</v>
      </c>
      <c r="B2643">
        <v>151</v>
      </c>
      <c r="C2643">
        <v>117</v>
      </c>
      <c r="D2643">
        <v>13987482</v>
      </c>
      <c r="E2643" t="s">
        <v>289</v>
      </c>
      <c r="F2643" t="s">
        <v>2393</v>
      </c>
      <c r="G2643" t="s">
        <v>6026</v>
      </c>
      <c r="H2643">
        <v>58957</v>
      </c>
      <c r="I2643">
        <v>91</v>
      </c>
      <c r="J2643" t="s">
        <v>29</v>
      </c>
      <c r="K2643" t="s">
        <v>30</v>
      </c>
      <c r="L2643">
        <v>20000000</v>
      </c>
      <c r="M2643">
        <v>2011</v>
      </c>
      <c r="N2643">
        <v>6</v>
      </c>
      <c r="O2643">
        <v>-6012518</v>
      </c>
    </row>
    <row r="2644" spans="1:15" x14ac:dyDescent="0.3">
      <c r="A2644" t="s">
        <v>3771</v>
      </c>
      <c r="B2644">
        <v>27</v>
      </c>
      <c r="C2644">
        <v>118</v>
      </c>
      <c r="D2644">
        <v>46451</v>
      </c>
      <c r="E2644" t="s">
        <v>2312</v>
      </c>
      <c r="F2644" t="s">
        <v>464</v>
      </c>
      <c r="G2644" t="s">
        <v>6027</v>
      </c>
      <c r="H2644">
        <v>7663</v>
      </c>
      <c r="I2644">
        <v>38</v>
      </c>
      <c r="J2644" t="s">
        <v>29</v>
      </c>
      <c r="K2644" t="s">
        <v>30</v>
      </c>
      <c r="L2644">
        <v>7000000</v>
      </c>
      <c r="M2644">
        <v>2010</v>
      </c>
      <c r="N2644">
        <v>6</v>
      </c>
      <c r="O2644">
        <v>-6953549</v>
      </c>
    </row>
    <row r="2645" spans="1:15" x14ac:dyDescent="0.3">
      <c r="A2645" t="s">
        <v>3813</v>
      </c>
      <c r="B2645">
        <v>39</v>
      </c>
      <c r="C2645">
        <v>99</v>
      </c>
      <c r="D2645">
        <v>5871603</v>
      </c>
      <c r="E2645" t="s">
        <v>224</v>
      </c>
      <c r="F2645" t="s">
        <v>544</v>
      </c>
      <c r="G2645" t="s">
        <v>6028</v>
      </c>
      <c r="H2645">
        <v>3116</v>
      </c>
      <c r="I2645">
        <v>39</v>
      </c>
      <c r="J2645" t="s">
        <v>29</v>
      </c>
      <c r="K2645" t="s">
        <v>30</v>
      </c>
      <c r="L2645">
        <v>13000000</v>
      </c>
      <c r="M2645">
        <v>1999</v>
      </c>
      <c r="N2645">
        <v>6</v>
      </c>
      <c r="O2645">
        <v>-7128397</v>
      </c>
    </row>
    <row r="2646" spans="1:15" x14ac:dyDescent="0.3">
      <c r="A2646" t="s">
        <v>3832</v>
      </c>
      <c r="B2646">
        <v>79</v>
      </c>
      <c r="C2646">
        <v>95</v>
      </c>
      <c r="D2646">
        <v>108662</v>
      </c>
      <c r="E2646" t="s">
        <v>4463</v>
      </c>
      <c r="F2646" t="s">
        <v>6029</v>
      </c>
      <c r="G2646" t="s">
        <v>6030</v>
      </c>
      <c r="H2646">
        <v>26849</v>
      </c>
      <c r="I2646">
        <v>107</v>
      </c>
      <c r="J2646" t="s">
        <v>29</v>
      </c>
      <c r="K2646" t="s">
        <v>30</v>
      </c>
      <c r="L2646">
        <v>8000000</v>
      </c>
      <c r="M2646">
        <v>2008</v>
      </c>
      <c r="N2646">
        <v>6</v>
      </c>
      <c r="O2646">
        <v>-7891338</v>
      </c>
    </row>
    <row r="2647" spans="1:15" x14ac:dyDescent="0.3">
      <c r="A2647" t="s">
        <v>1473</v>
      </c>
      <c r="B2647">
        <v>20</v>
      </c>
      <c r="C2647">
        <v>106</v>
      </c>
      <c r="D2647">
        <v>10555348</v>
      </c>
      <c r="E2647" t="s">
        <v>338</v>
      </c>
      <c r="F2647" t="s">
        <v>44</v>
      </c>
      <c r="G2647" t="s">
        <v>6031</v>
      </c>
      <c r="H2647">
        <v>17349</v>
      </c>
      <c r="I2647">
        <v>42</v>
      </c>
      <c r="J2647" t="s">
        <v>29</v>
      </c>
      <c r="K2647" t="s">
        <v>30</v>
      </c>
      <c r="L2647">
        <v>20000000</v>
      </c>
      <c r="M2647">
        <v>1989</v>
      </c>
      <c r="N2647">
        <v>6</v>
      </c>
      <c r="O2647">
        <v>-9444652</v>
      </c>
    </row>
    <row r="2648" spans="1:15" x14ac:dyDescent="0.3">
      <c r="A2648" t="s">
        <v>518</v>
      </c>
      <c r="B2648">
        <v>125</v>
      </c>
      <c r="C2648">
        <v>93</v>
      </c>
      <c r="D2648">
        <v>37879996</v>
      </c>
      <c r="E2648" t="s">
        <v>519</v>
      </c>
      <c r="F2648" t="s">
        <v>1802</v>
      </c>
      <c r="G2648" t="s">
        <v>6032</v>
      </c>
      <c r="H2648">
        <v>81888</v>
      </c>
      <c r="I2648">
        <v>254</v>
      </c>
      <c r="J2648" t="s">
        <v>29</v>
      </c>
      <c r="K2648" t="s">
        <v>30</v>
      </c>
      <c r="L2648">
        <v>48000000</v>
      </c>
      <c r="M2648">
        <v>2000</v>
      </c>
      <c r="N2648">
        <v>6</v>
      </c>
      <c r="O2648">
        <v>-10120004</v>
      </c>
    </row>
    <row r="2649" spans="1:15" x14ac:dyDescent="0.3">
      <c r="A2649" t="s">
        <v>3783</v>
      </c>
      <c r="B2649">
        <v>65</v>
      </c>
      <c r="C2649">
        <v>112</v>
      </c>
      <c r="D2649">
        <v>4734235</v>
      </c>
      <c r="E2649" t="s">
        <v>1683</v>
      </c>
      <c r="F2649" t="s">
        <v>6033</v>
      </c>
      <c r="G2649" t="s">
        <v>6034</v>
      </c>
      <c r="H2649">
        <v>8217</v>
      </c>
      <c r="I2649">
        <v>123</v>
      </c>
      <c r="J2649" t="s">
        <v>29</v>
      </c>
      <c r="K2649" t="s">
        <v>30</v>
      </c>
      <c r="L2649">
        <v>15000000</v>
      </c>
      <c r="M2649">
        <v>2000</v>
      </c>
      <c r="N2649">
        <v>6</v>
      </c>
      <c r="O2649">
        <v>-10265765</v>
      </c>
    </row>
    <row r="2650" spans="1:15" x14ac:dyDescent="0.3">
      <c r="A2650" t="s">
        <v>1005</v>
      </c>
      <c r="B2650">
        <v>25</v>
      </c>
      <c r="C2650">
        <v>107</v>
      </c>
      <c r="D2650">
        <v>141853</v>
      </c>
      <c r="E2650" t="s">
        <v>73</v>
      </c>
      <c r="F2650" t="s">
        <v>6035</v>
      </c>
      <c r="G2650" t="s">
        <v>6036</v>
      </c>
      <c r="H2650">
        <v>1427</v>
      </c>
      <c r="I2650">
        <v>12</v>
      </c>
      <c r="J2650" t="s">
        <v>29</v>
      </c>
      <c r="K2650" t="s">
        <v>581</v>
      </c>
      <c r="L2650">
        <v>12000000</v>
      </c>
      <c r="M2650">
        <v>1997</v>
      </c>
      <c r="N2650">
        <v>6</v>
      </c>
      <c r="O2650">
        <v>-11858147</v>
      </c>
    </row>
    <row r="2651" spans="1:15" x14ac:dyDescent="0.3">
      <c r="A2651" t="s">
        <v>3371</v>
      </c>
      <c r="B2651">
        <v>93</v>
      </c>
      <c r="C2651">
        <v>119</v>
      </c>
      <c r="D2651">
        <v>37486138</v>
      </c>
      <c r="E2651" t="s">
        <v>699</v>
      </c>
      <c r="F2651" t="s">
        <v>6037</v>
      </c>
      <c r="G2651" t="s">
        <v>6038</v>
      </c>
      <c r="H2651">
        <v>30890</v>
      </c>
      <c r="I2651">
        <v>106</v>
      </c>
      <c r="J2651" t="s">
        <v>29</v>
      </c>
      <c r="K2651" t="s">
        <v>30</v>
      </c>
      <c r="L2651">
        <v>50000000</v>
      </c>
      <c r="M2651">
        <v>2004</v>
      </c>
      <c r="N2651">
        <v>6</v>
      </c>
      <c r="O2651">
        <v>-12513862</v>
      </c>
    </row>
    <row r="2652" spans="1:15" x14ac:dyDescent="0.3">
      <c r="A2652" t="s">
        <v>1102</v>
      </c>
      <c r="B2652">
        <v>91</v>
      </c>
      <c r="C2652">
        <v>110</v>
      </c>
      <c r="D2652">
        <v>15156200</v>
      </c>
      <c r="E2652" t="s">
        <v>1536</v>
      </c>
      <c r="F2652" t="s">
        <v>6039</v>
      </c>
      <c r="G2652" t="s">
        <v>6040</v>
      </c>
      <c r="H2652">
        <v>15358</v>
      </c>
      <c r="I2652">
        <v>131</v>
      </c>
      <c r="J2652" t="s">
        <v>29</v>
      </c>
      <c r="K2652" t="s">
        <v>30</v>
      </c>
      <c r="L2652">
        <v>30000000</v>
      </c>
      <c r="M2652">
        <v>1999</v>
      </c>
      <c r="N2652">
        <v>6</v>
      </c>
      <c r="O2652">
        <v>-14843800</v>
      </c>
    </row>
    <row r="2653" spans="1:15" x14ac:dyDescent="0.3">
      <c r="A2653" t="s">
        <v>3833</v>
      </c>
      <c r="B2653">
        <v>30</v>
      </c>
      <c r="C2653">
        <v>98</v>
      </c>
      <c r="D2653">
        <v>7434726</v>
      </c>
      <c r="E2653" t="s">
        <v>3741</v>
      </c>
      <c r="F2653" t="s">
        <v>3430</v>
      </c>
      <c r="G2653" t="s">
        <v>6041</v>
      </c>
      <c r="H2653">
        <v>14473</v>
      </c>
      <c r="I2653">
        <v>81</v>
      </c>
      <c r="J2653" t="s">
        <v>29</v>
      </c>
      <c r="K2653" t="s">
        <v>30</v>
      </c>
      <c r="L2653">
        <v>23000000</v>
      </c>
      <c r="M2653">
        <v>1991</v>
      </c>
      <c r="N2653">
        <v>6</v>
      </c>
      <c r="O2653">
        <v>-15565274</v>
      </c>
    </row>
    <row r="2654" spans="1:15" x14ac:dyDescent="0.3">
      <c r="A2654" t="s">
        <v>587</v>
      </c>
      <c r="B2654">
        <v>63</v>
      </c>
      <c r="C2654">
        <v>123</v>
      </c>
      <c r="D2654">
        <v>10297897</v>
      </c>
      <c r="E2654" t="s">
        <v>6042</v>
      </c>
      <c r="F2654" t="s">
        <v>145</v>
      </c>
      <c r="G2654" t="s">
        <v>6043</v>
      </c>
      <c r="H2654">
        <v>8309</v>
      </c>
      <c r="I2654">
        <v>39</v>
      </c>
      <c r="J2654" t="s">
        <v>29</v>
      </c>
      <c r="K2654" t="s">
        <v>30</v>
      </c>
      <c r="L2654">
        <v>27000000</v>
      </c>
      <c r="M2654">
        <v>1998</v>
      </c>
      <c r="N2654">
        <v>6</v>
      </c>
      <c r="O2654">
        <v>-16702103</v>
      </c>
    </row>
    <row r="2655" spans="1:15" x14ac:dyDescent="0.3">
      <c r="A2655" t="s">
        <v>3779</v>
      </c>
      <c r="B2655">
        <v>38</v>
      </c>
      <c r="C2655">
        <v>116</v>
      </c>
      <c r="D2655">
        <v>325491</v>
      </c>
      <c r="E2655" t="s">
        <v>208</v>
      </c>
      <c r="F2655" t="s">
        <v>6044</v>
      </c>
      <c r="G2655" t="s">
        <v>6045</v>
      </c>
      <c r="H2655">
        <v>4387</v>
      </c>
      <c r="I2655">
        <v>67</v>
      </c>
      <c r="J2655" t="s">
        <v>29</v>
      </c>
      <c r="K2655" t="s">
        <v>30</v>
      </c>
      <c r="L2655">
        <v>17500000</v>
      </c>
      <c r="M2655">
        <v>2002</v>
      </c>
      <c r="N2655">
        <v>6</v>
      </c>
      <c r="O2655">
        <v>-17174509</v>
      </c>
    </row>
    <row r="2656" spans="1:15" x14ac:dyDescent="0.3">
      <c r="A2656" t="s">
        <v>3768</v>
      </c>
      <c r="B2656">
        <v>63</v>
      </c>
      <c r="C2656">
        <v>121</v>
      </c>
      <c r="D2656">
        <v>127437</v>
      </c>
      <c r="E2656" t="s">
        <v>2094</v>
      </c>
      <c r="F2656" t="s">
        <v>6046</v>
      </c>
      <c r="G2656" t="s">
        <v>6047</v>
      </c>
      <c r="H2656">
        <v>4670</v>
      </c>
      <c r="I2656">
        <v>27</v>
      </c>
      <c r="J2656" t="s">
        <v>139</v>
      </c>
      <c r="K2656" t="s">
        <v>926</v>
      </c>
      <c r="L2656">
        <v>18000000</v>
      </c>
      <c r="M2656">
        <v>2011</v>
      </c>
      <c r="N2656">
        <v>6</v>
      </c>
      <c r="O2656">
        <v>-17872563</v>
      </c>
    </row>
    <row r="2657" spans="1:15" x14ac:dyDescent="0.3">
      <c r="A2657" t="s">
        <v>2524</v>
      </c>
      <c r="B2657">
        <v>254</v>
      </c>
      <c r="C2657">
        <v>113</v>
      </c>
      <c r="D2657">
        <v>10955425</v>
      </c>
      <c r="E2657" t="s">
        <v>672</v>
      </c>
      <c r="F2657" t="s">
        <v>6048</v>
      </c>
      <c r="G2657" t="s">
        <v>6049</v>
      </c>
      <c r="H2657">
        <v>62770</v>
      </c>
      <c r="I2657">
        <v>396</v>
      </c>
      <c r="J2657" t="s">
        <v>29</v>
      </c>
      <c r="K2657" t="s">
        <v>200</v>
      </c>
      <c r="L2657">
        <v>30000000</v>
      </c>
      <c r="M2657">
        <v>2008</v>
      </c>
      <c r="N2657">
        <v>6</v>
      </c>
      <c r="O2657">
        <v>-19044575</v>
      </c>
    </row>
    <row r="2658" spans="1:15" x14ac:dyDescent="0.3">
      <c r="A2658" t="s">
        <v>3796</v>
      </c>
      <c r="B2658">
        <v>198</v>
      </c>
      <c r="C2658">
        <v>101</v>
      </c>
      <c r="D2658">
        <v>40076438</v>
      </c>
      <c r="E2658" t="s">
        <v>1536</v>
      </c>
      <c r="F2658" t="s">
        <v>44</v>
      </c>
      <c r="G2658" t="s">
        <v>6050</v>
      </c>
      <c r="H2658">
        <v>73368</v>
      </c>
      <c r="I2658">
        <v>248</v>
      </c>
      <c r="J2658" t="s">
        <v>29</v>
      </c>
      <c r="K2658" t="s">
        <v>30</v>
      </c>
      <c r="L2658">
        <v>60000000</v>
      </c>
      <c r="M2658">
        <v>2008</v>
      </c>
      <c r="N2658">
        <v>6</v>
      </c>
      <c r="O2658">
        <v>-19923562</v>
      </c>
    </row>
    <row r="2659" spans="1:15" x14ac:dyDescent="0.3">
      <c r="A2659" t="s">
        <v>625</v>
      </c>
      <c r="B2659">
        <v>135</v>
      </c>
      <c r="C2659">
        <v>94</v>
      </c>
      <c r="D2659">
        <v>34238611</v>
      </c>
      <c r="E2659" t="s">
        <v>39</v>
      </c>
      <c r="F2659" t="s">
        <v>5035</v>
      </c>
      <c r="G2659" t="s">
        <v>6051</v>
      </c>
      <c r="H2659">
        <v>35830</v>
      </c>
      <c r="I2659">
        <v>321</v>
      </c>
      <c r="J2659" t="s">
        <v>29</v>
      </c>
      <c r="K2659" t="s">
        <v>30</v>
      </c>
      <c r="L2659">
        <v>55000000</v>
      </c>
      <c r="M2659">
        <v>2003</v>
      </c>
      <c r="N2659">
        <v>6</v>
      </c>
      <c r="O2659">
        <v>-20761389</v>
      </c>
    </row>
    <row r="2660" spans="1:15" x14ac:dyDescent="0.3">
      <c r="A2660" t="s">
        <v>4493</v>
      </c>
      <c r="B2660">
        <v>44</v>
      </c>
      <c r="C2660">
        <v>94</v>
      </c>
      <c r="D2660">
        <v>13264986</v>
      </c>
      <c r="E2660" t="s">
        <v>6052</v>
      </c>
      <c r="F2660" t="s">
        <v>5878</v>
      </c>
      <c r="G2660" t="s">
        <v>6053</v>
      </c>
      <c r="H2660">
        <v>12077</v>
      </c>
      <c r="I2660">
        <v>162</v>
      </c>
      <c r="J2660" t="s">
        <v>29</v>
      </c>
      <c r="K2660" t="s">
        <v>30</v>
      </c>
      <c r="L2660">
        <v>35000000</v>
      </c>
      <c r="M2660">
        <v>2001</v>
      </c>
      <c r="N2660">
        <v>6</v>
      </c>
      <c r="O2660">
        <v>-21735014</v>
      </c>
    </row>
    <row r="2661" spans="1:15" x14ac:dyDescent="0.3">
      <c r="A2661" t="s">
        <v>1872</v>
      </c>
      <c r="B2661">
        <v>158</v>
      </c>
      <c r="C2661">
        <v>104</v>
      </c>
      <c r="D2661">
        <v>62494975</v>
      </c>
      <c r="E2661" t="s">
        <v>1576</v>
      </c>
      <c r="F2661" t="s">
        <v>6054</v>
      </c>
      <c r="G2661" t="s">
        <v>6055</v>
      </c>
      <c r="H2661">
        <v>179500</v>
      </c>
      <c r="I2661">
        <v>378</v>
      </c>
      <c r="J2661" t="s">
        <v>29</v>
      </c>
      <c r="K2661" t="s">
        <v>30</v>
      </c>
      <c r="L2661">
        <v>85000000</v>
      </c>
      <c r="M2661">
        <v>2006</v>
      </c>
      <c r="N2661">
        <v>6</v>
      </c>
      <c r="O2661">
        <v>-22505025</v>
      </c>
    </row>
    <row r="2662" spans="1:15" x14ac:dyDescent="0.3">
      <c r="A2662" t="s">
        <v>518</v>
      </c>
      <c r="B2662">
        <v>43</v>
      </c>
      <c r="C2662">
        <v>117</v>
      </c>
      <c r="D2662">
        <v>20101861</v>
      </c>
      <c r="E2662" t="s">
        <v>6056</v>
      </c>
      <c r="F2662" t="s">
        <v>6029</v>
      </c>
      <c r="G2662" t="s">
        <v>6057</v>
      </c>
      <c r="H2662">
        <v>24757</v>
      </c>
      <c r="I2662">
        <v>81</v>
      </c>
      <c r="J2662" t="s">
        <v>29</v>
      </c>
      <c r="K2662" t="s">
        <v>30</v>
      </c>
      <c r="L2662">
        <v>45000000</v>
      </c>
      <c r="M2662">
        <v>1996</v>
      </c>
      <c r="N2662">
        <v>6</v>
      </c>
      <c r="O2662">
        <v>-24898139</v>
      </c>
    </row>
    <row r="2663" spans="1:15" x14ac:dyDescent="0.3">
      <c r="A2663" t="s">
        <v>2380</v>
      </c>
      <c r="B2663">
        <v>30</v>
      </c>
      <c r="C2663">
        <v>112</v>
      </c>
      <c r="D2663">
        <v>77231</v>
      </c>
      <c r="E2663" t="s">
        <v>575</v>
      </c>
      <c r="F2663" t="s">
        <v>3757</v>
      </c>
      <c r="G2663" t="s">
        <v>6058</v>
      </c>
      <c r="H2663">
        <v>3322</v>
      </c>
      <c r="I2663">
        <v>32</v>
      </c>
      <c r="J2663" t="s">
        <v>129</v>
      </c>
      <c r="K2663" t="s">
        <v>241</v>
      </c>
      <c r="L2663">
        <v>25000000</v>
      </c>
      <c r="M2663">
        <v>2005</v>
      </c>
      <c r="N2663">
        <v>6</v>
      </c>
      <c r="O2663">
        <v>-24922769</v>
      </c>
    </row>
    <row r="2664" spans="1:15" x14ac:dyDescent="0.3">
      <c r="A2664" t="s">
        <v>3773</v>
      </c>
      <c r="B2664">
        <v>93</v>
      </c>
      <c r="C2664">
        <v>118</v>
      </c>
      <c r="D2664">
        <v>16252765</v>
      </c>
      <c r="E2664" t="s">
        <v>1527</v>
      </c>
      <c r="F2664" t="s">
        <v>1148</v>
      </c>
      <c r="G2664" t="s">
        <v>6059</v>
      </c>
      <c r="H2664">
        <v>44913</v>
      </c>
      <c r="I2664">
        <v>181</v>
      </c>
      <c r="J2664" t="s">
        <v>29</v>
      </c>
      <c r="K2664" t="s">
        <v>241</v>
      </c>
      <c r="L2664">
        <v>42000000</v>
      </c>
      <c r="M2664">
        <v>2001</v>
      </c>
      <c r="N2664">
        <v>6</v>
      </c>
      <c r="O2664">
        <v>-25747235</v>
      </c>
    </row>
    <row r="2665" spans="1:15" x14ac:dyDescent="0.3">
      <c r="A2665" t="s">
        <v>1757</v>
      </c>
      <c r="B2665">
        <v>186</v>
      </c>
      <c r="C2665">
        <v>114</v>
      </c>
      <c r="D2665">
        <v>31199215</v>
      </c>
      <c r="E2665" t="s">
        <v>2063</v>
      </c>
      <c r="F2665" t="s">
        <v>6060</v>
      </c>
      <c r="G2665" t="s">
        <v>6061</v>
      </c>
      <c r="H2665">
        <v>27664</v>
      </c>
      <c r="I2665">
        <v>120</v>
      </c>
      <c r="J2665" t="s">
        <v>29</v>
      </c>
      <c r="K2665" t="s">
        <v>30</v>
      </c>
      <c r="L2665">
        <v>58000000</v>
      </c>
      <c r="M2665">
        <v>2008</v>
      </c>
      <c r="N2665">
        <v>6</v>
      </c>
      <c r="O2665">
        <v>-26800785</v>
      </c>
    </row>
    <row r="2666" spans="1:15" x14ac:dyDescent="0.3">
      <c r="A2666" t="s">
        <v>3806</v>
      </c>
      <c r="B2666">
        <v>151</v>
      </c>
      <c r="C2666">
        <v>103</v>
      </c>
      <c r="D2666">
        <v>7948159</v>
      </c>
      <c r="E2666" t="s">
        <v>39</v>
      </c>
      <c r="F2666" t="s">
        <v>5398</v>
      </c>
      <c r="G2666" t="s">
        <v>6062</v>
      </c>
      <c r="H2666">
        <v>48999</v>
      </c>
      <c r="I2666">
        <v>280</v>
      </c>
      <c r="J2666" t="s">
        <v>29</v>
      </c>
      <c r="K2666" t="s">
        <v>30</v>
      </c>
      <c r="L2666">
        <v>35000000</v>
      </c>
      <c r="M2666">
        <v>2008</v>
      </c>
      <c r="N2666">
        <v>6</v>
      </c>
      <c r="O2666">
        <v>-27051841</v>
      </c>
    </row>
    <row r="2667" spans="1:15" x14ac:dyDescent="0.3">
      <c r="A2667" t="s">
        <v>2549</v>
      </c>
      <c r="B2667">
        <v>245</v>
      </c>
      <c r="C2667">
        <v>101</v>
      </c>
      <c r="D2667">
        <v>72660029</v>
      </c>
      <c r="E2667" t="s">
        <v>171</v>
      </c>
      <c r="F2667" t="s">
        <v>3495</v>
      </c>
      <c r="G2667" t="s">
        <v>6063</v>
      </c>
      <c r="H2667">
        <v>115687</v>
      </c>
      <c r="I2667">
        <v>269</v>
      </c>
      <c r="J2667" t="s">
        <v>29</v>
      </c>
      <c r="K2667" t="s">
        <v>30</v>
      </c>
      <c r="L2667">
        <v>100000000</v>
      </c>
      <c r="M2667">
        <v>2014</v>
      </c>
      <c r="N2667">
        <v>6</v>
      </c>
      <c r="O2667">
        <v>-27339971</v>
      </c>
    </row>
    <row r="2668" spans="1:15" x14ac:dyDescent="0.3">
      <c r="A2668" t="s">
        <v>4445</v>
      </c>
      <c r="B2668">
        <v>212</v>
      </c>
      <c r="C2668">
        <v>130</v>
      </c>
      <c r="D2668">
        <v>31165421</v>
      </c>
      <c r="E2668" t="s">
        <v>6064</v>
      </c>
      <c r="F2668" t="s">
        <v>846</v>
      </c>
      <c r="G2668" t="s">
        <v>6065</v>
      </c>
      <c r="H2668">
        <v>107028</v>
      </c>
      <c r="I2668">
        <v>457</v>
      </c>
      <c r="J2668" t="s">
        <v>29</v>
      </c>
      <c r="K2668" t="s">
        <v>30</v>
      </c>
      <c r="L2668">
        <v>60000000</v>
      </c>
      <c r="M2668">
        <v>2013</v>
      </c>
      <c r="N2668">
        <v>6</v>
      </c>
      <c r="O2668">
        <v>-28834579</v>
      </c>
    </row>
    <row r="2669" spans="1:15" x14ac:dyDescent="0.3">
      <c r="A2669" t="s">
        <v>1059</v>
      </c>
      <c r="B2669">
        <v>56</v>
      </c>
      <c r="C2669">
        <v>124</v>
      </c>
      <c r="D2669">
        <v>8406264</v>
      </c>
      <c r="E2669" t="s">
        <v>699</v>
      </c>
      <c r="F2669" t="s">
        <v>1148</v>
      </c>
      <c r="G2669" t="s">
        <v>6066</v>
      </c>
      <c r="H2669">
        <v>24826</v>
      </c>
      <c r="I2669">
        <v>175</v>
      </c>
      <c r="J2669" t="s">
        <v>29</v>
      </c>
      <c r="K2669" t="s">
        <v>30</v>
      </c>
      <c r="L2669">
        <v>38000000</v>
      </c>
      <c r="M2669">
        <v>1999</v>
      </c>
      <c r="N2669">
        <v>6</v>
      </c>
      <c r="O2669">
        <v>-29593736</v>
      </c>
    </row>
    <row r="2670" spans="1:15" x14ac:dyDescent="0.3">
      <c r="A2670" t="s">
        <v>223</v>
      </c>
      <c r="B2670">
        <v>321</v>
      </c>
      <c r="C2670">
        <v>103</v>
      </c>
      <c r="D2670">
        <v>67631157</v>
      </c>
      <c r="E2670" t="s">
        <v>6067</v>
      </c>
      <c r="F2670" t="s">
        <v>482</v>
      </c>
      <c r="G2670" t="s">
        <v>6068</v>
      </c>
      <c r="H2670">
        <v>176598</v>
      </c>
      <c r="I2670">
        <v>374</v>
      </c>
      <c r="J2670" t="s">
        <v>29</v>
      </c>
      <c r="K2670" t="s">
        <v>30</v>
      </c>
      <c r="L2670">
        <v>100000000</v>
      </c>
      <c r="M2670">
        <v>2010</v>
      </c>
      <c r="N2670">
        <v>6</v>
      </c>
      <c r="O2670">
        <v>-32368843</v>
      </c>
    </row>
    <row r="2671" spans="1:15" x14ac:dyDescent="0.3">
      <c r="A2671" t="s">
        <v>223</v>
      </c>
      <c r="B2671">
        <v>321</v>
      </c>
      <c r="C2671">
        <v>103</v>
      </c>
      <c r="D2671">
        <v>67631157</v>
      </c>
      <c r="E2671" t="s">
        <v>6067</v>
      </c>
      <c r="F2671" t="s">
        <v>482</v>
      </c>
      <c r="G2671" t="s">
        <v>6068</v>
      </c>
      <c r="H2671">
        <v>176606</v>
      </c>
      <c r="I2671">
        <v>374</v>
      </c>
      <c r="J2671" t="s">
        <v>29</v>
      </c>
      <c r="K2671" t="s">
        <v>30</v>
      </c>
      <c r="L2671">
        <v>100000000</v>
      </c>
      <c r="M2671">
        <v>2010</v>
      </c>
      <c r="N2671">
        <v>6</v>
      </c>
      <c r="O2671">
        <v>-32368843</v>
      </c>
    </row>
    <row r="2672" spans="1:15" x14ac:dyDescent="0.3">
      <c r="A2672" t="s">
        <v>2889</v>
      </c>
      <c r="B2672">
        <v>174</v>
      </c>
      <c r="C2672">
        <v>84</v>
      </c>
      <c r="D2672">
        <v>21283440</v>
      </c>
      <c r="E2672" t="s">
        <v>269</v>
      </c>
      <c r="F2672" t="s">
        <v>761</v>
      </c>
      <c r="G2672" t="s">
        <v>6069</v>
      </c>
      <c r="H2672">
        <v>46239</v>
      </c>
      <c r="I2672">
        <v>137</v>
      </c>
      <c r="J2672" t="s">
        <v>29</v>
      </c>
      <c r="K2672" t="s">
        <v>30</v>
      </c>
      <c r="L2672">
        <v>55000000</v>
      </c>
      <c r="M2672">
        <v>2011</v>
      </c>
      <c r="N2672">
        <v>6</v>
      </c>
      <c r="O2672">
        <v>-33716560</v>
      </c>
    </row>
    <row r="2673" spans="1:15" x14ac:dyDescent="0.3">
      <c r="A2673" t="s">
        <v>3683</v>
      </c>
      <c r="B2673">
        <v>106</v>
      </c>
      <c r="C2673">
        <v>106</v>
      </c>
      <c r="D2673">
        <v>11146409</v>
      </c>
      <c r="E2673" t="s">
        <v>3100</v>
      </c>
      <c r="F2673" t="s">
        <v>192</v>
      </c>
      <c r="G2673" t="s">
        <v>6070</v>
      </c>
      <c r="H2673">
        <v>26551</v>
      </c>
      <c r="I2673">
        <v>273</v>
      </c>
      <c r="J2673" t="s">
        <v>29</v>
      </c>
      <c r="K2673" t="s">
        <v>30</v>
      </c>
      <c r="L2673">
        <v>45000000</v>
      </c>
      <c r="M2673">
        <v>1998</v>
      </c>
      <c r="N2673">
        <v>6</v>
      </c>
      <c r="O2673">
        <v>-33853591</v>
      </c>
    </row>
    <row r="2674" spans="1:15" x14ac:dyDescent="0.3">
      <c r="A2674" t="s">
        <v>1128</v>
      </c>
      <c r="B2674">
        <v>159</v>
      </c>
      <c r="C2674">
        <v>110</v>
      </c>
      <c r="D2674">
        <v>5773519</v>
      </c>
      <c r="E2674" t="s">
        <v>1489</v>
      </c>
      <c r="F2674" t="s">
        <v>947</v>
      </c>
      <c r="G2674" t="s">
        <v>6071</v>
      </c>
      <c r="H2674">
        <v>28618</v>
      </c>
      <c r="I2674">
        <v>91</v>
      </c>
      <c r="J2674" t="s">
        <v>29</v>
      </c>
      <c r="K2674" t="s">
        <v>30</v>
      </c>
      <c r="L2674">
        <v>40000000</v>
      </c>
      <c r="M2674">
        <v>2015</v>
      </c>
      <c r="N2674">
        <v>6</v>
      </c>
      <c r="O2674">
        <v>-34226481</v>
      </c>
    </row>
    <row r="2675" spans="1:15" x14ac:dyDescent="0.3">
      <c r="A2675" t="s">
        <v>1128</v>
      </c>
      <c r="B2675">
        <v>159</v>
      </c>
      <c r="C2675">
        <v>110</v>
      </c>
      <c r="D2675">
        <v>5773519</v>
      </c>
      <c r="E2675" t="s">
        <v>1489</v>
      </c>
      <c r="F2675" t="s">
        <v>947</v>
      </c>
      <c r="G2675" t="s">
        <v>6071</v>
      </c>
      <c r="H2675">
        <v>28621</v>
      </c>
      <c r="I2675">
        <v>91</v>
      </c>
      <c r="J2675" t="s">
        <v>29</v>
      </c>
      <c r="K2675" t="s">
        <v>30</v>
      </c>
      <c r="L2675">
        <v>40000000</v>
      </c>
      <c r="M2675">
        <v>2015</v>
      </c>
      <c r="N2675">
        <v>6</v>
      </c>
      <c r="O2675">
        <v>-34226481</v>
      </c>
    </row>
    <row r="2676" spans="1:15" x14ac:dyDescent="0.3">
      <c r="A2676" t="s">
        <v>3769</v>
      </c>
      <c r="B2676">
        <v>125</v>
      </c>
      <c r="C2676">
        <v>121</v>
      </c>
      <c r="D2676">
        <v>29655590</v>
      </c>
      <c r="E2676" t="s">
        <v>6016</v>
      </c>
      <c r="F2676" t="s">
        <v>683</v>
      </c>
      <c r="G2676" t="s">
        <v>6072</v>
      </c>
      <c r="H2676">
        <v>53970</v>
      </c>
      <c r="I2676">
        <v>435</v>
      </c>
      <c r="J2676" t="s">
        <v>29</v>
      </c>
      <c r="K2676" t="s">
        <v>30</v>
      </c>
      <c r="L2676">
        <v>65000000</v>
      </c>
      <c r="M2676">
        <v>1999</v>
      </c>
      <c r="N2676">
        <v>6</v>
      </c>
      <c r="O2676">
        <v>-35344410</v>
      </c>
    </row>
    <row r="2677" spans="1:15" x14ac:dyDescent="0.3">
      <c r="A2677" t="s">
        <v>857</v>
      </c>
      <c r="B2677">
        <v>158</v>
      </c>
      <c r="C2677">
        <v>160</v>
      </c>
      <c r="D2677">
        <v>7916887</v>
      </c>
      <c r="E2677" t="s">
        <v>6073</v>
      </c>
      <c r="F2677" t="s">
        <v>1238</v>
      </c>
      <c r="G2677" t="s">
        <v>6074</v>
      </c>
      <c r="H2677">
        <v>15697</v>
      </c>
      <c r="I2677">
        <v>182</v>
      </c>
      <c r="J2677" t="s">
        <v>29</v>
      </c>
      <c r="K2677" t="s">
        <v>30</v>
      </c>
      <c r="L2677">
        <v>45000000</v>
      </c>
      <c r="M2677">
        <v>2008</v>
      </c>
      <c r="N2677">
        <v>6</v>
      </c>
      <c r="O2677">
        <v>-37083113</v>
      </c>
    </row>
    <row r="2678" spans="1:15" x14ac:dyDescent="0.3">
      <c r="A2678" t="s">
        <v>648</v>
      </c>
      <c r="B2678">
        <v>108</v>
      </c>
      <c r="C2678">
        <v>134</v>
      </c>
      <c r="D2678">
        <v>36976367</v>
      </c>
      <c r="E2678" t="s">
        <v>217</v>
      </c>
      <c r="F2678" t="s">
        <v>5251</v>
      </c>
      <c r="G2678" t="s">
        <v>6075</v>
      </c>
      <c r="H2678">
        <v>81611</v>
      </c>
      <c r="I2678">
        <v>274</v>
      </c>
      <c r="J2678" t="s">
        <v>29</v>
      </c>
      <c r="K2678" t="s">
        <v>30</v>
      </c>
      <c r="L2678">
        <v>75000000</v>
      </c>
      <c r="M2678">
        <v>1998</v>
      </c>
      <c r="N2678">
        <v>6</v>
      </c>
      <c r="O2678">
        <v>-38023633</v>
      </c>
    </row>
    <row r="2679" spans="1:15" x14ac:dyDescent="0.3">
      <c r="A2679" t="s">
        <v>746</v>
      </c>
      <c r="B2679">
        <v>186</v>
      </c>
      <c r="C2679">
        <v>127</v>
      </c>
      <c r="D2679">
        <v>10137232</v>
      </c>
      <c r="E2679" t="s">
        <v>6076</v>
      </c>
      <c r="F2679" t="s">
        <v>6077</v>
      </c>
      <c r="G2679" t="s">
        <v>6078</v>
      </c>
      <c r="H2679">
        <v>58015</v>
      </c>
      <c r="I2679">
        <v>374</v>
      </c>
      <c r="J2679" t="s">
        <v>29</v>
      </c>
      <c r="K2679" t="s">
        <v>241</v>
      </c>
      <c r="L2679">
        <v>50000000</v>
      </c>
      <c r="M2679">
        <v>2005</v>
      </c>
      <c r="N2679">
        <v>6</v>
      </c>
      <c r="O2679">
        <v>-39862768</v>
      </c>
    </row>
    <row r="2680" spans="1:15" x14ac:dyDescent="0.3">
      <c r="A2680" t="s">
        <v>3857</v>
      </c>
      <c r="B2680">
        <v>67</v>
      </c>
      <c r="C2680">
        <v>99</v>
      </c>
      <c r="D2680">
        <v>14567883</v>
      </c>
      <c r="E2680" t="s">
        <v>6079</v>
      </c>
      <c r="F2680" t="s">
        <v>5035</v>
      </c>
      <c r="G2680" t="s">
        <v>6080</v>
      </c>
      <c r="H2680">
        <v>44248</v>
      </c>
      <c r="I2680">
        <v>373</v>
      </c>
      <c r="J2680" t="s">
        <v>29</v>
      </c>
      <c r="K2680" t="s">
        <v>200</v>
      </c>
      <c r="L2680">
        <v>75000000</v>
      </c>
      <c r="M2680">
        <v>1998</v>
      </c>
      <c r="N2680">
        <v>6</v>
      </c>
      <c r="O2680">
        <v>-60432117</v>
      </c>
    </row>
    <row r="2681" spans="1:15" x14ac:dyDescent="0.3">
      <c r="A2681" t="s">
        <v>3473</v>
      </c>
      <c r="B2681">
        <v>163</v>
      </c>
      <c r="C2681">
        <v>124</v>
      </c>
      <c r="D2681">
        <v>68642452</v>
      </c>
      <c r="E2681" t="s">
        <v>4350</v>
      </c>
      <c r="F2681" t="s">
        <v>145</v>
      </c>
      <c r="G2681" t="s">
        <v>6081</v>
      </c>
      <c r="H2681">
        <v>77673</v>
      </c>
      <c r="I2681">
        <v>463</v>
      </c>
      <c r="J2681" t="s">
        <v>29</v>
      </c>
      <c r="K2681" t="s">
        <v>200</v>
      </c>
      <c r="L2681">
        <v>130000000</v>
      </c>
      <c r="M2681">
        <v>2005</v>
      </c>
      <c r="N2681">
        <v>6</v>
      </c>
      <c r="O2681">
        <v>-61357548</v>
      </c>
    </row>
    <row r="2682" spans="1:15" x14ac:dyDescent="0.3">
      <c r="A2682" t="s">
        <v>638</v>
      </c>
      <c r="B2682">
        <v>79</v>
      </c>
      <c r="C2682">
        <v>177</v>
      </c>
      <c r="D2682">
        <v>17593391</v>
      </c>
      <c r="E2682" t="s">
        <v>1481</v>
      </c>
      <c r="F2682" t="s">
        <v>4243</v>
      </c>
      <c r="G2682" t="s">
        <v>6082</v>
      </c>
      <c r="H2682">
        <v>56403</v>
      </c>
      <c r="I2682">
        <v>376</v>
      </c>
      <c r="J2682" t="s">
        <v>29</v>
      </c>
      <c r="K2682" t="s">
        <v>30</v>
      </c>
      <c r="L2682">
        <v>80000000</v>
      </c>
      <c r="M2682">
        <v>1997</v>
      </c>
      <c r="N2682">
        <v>6</v>
      </c>
      <c r="O2682">
        <v>-62406609</v>
      </c>
    </row>
    <row r="2683" spans="1:15" x14ac:dyDescent="0.3">
      <c r="A2683" t="s">
        <v>3473</v>
      </c>
      <c r="B2683">
        <v>202</v>
      </c>
      <c r="C2683">
        <v>106</v>
      </c>
      <c r="D2683">
        <v>27356090</v>
      </c>
      <c r="E2683" t="s">
        <v>309</v>
      </c>
      <c r="F2683" t="s">
        <v>788</v>
      </c>
      <c r="G2683" t="s">
        <v>6083</v>
      </c>
      <c r="H2683">
        <v>58752</v>
      </c>
      <c r="I2683">
        <v>117</v>
      </c>
      <c r="J2683" t="s">
        <v>29</v>
      </c>
      <c r="K2683" t="s">
        <v>30</v>
      </c>
      <c r="L2683">
        <v>90000000</v>
      </c>
      <c r="M2683">
        <v>2015</v>
      </c>
      <c r="N2683">
        <v>6</v>
      </c>
      <c r="O2683">
        <v>-62643910</v>
      </c>
    </row>
    <row r="2684" spans="1:15" x14ac:dyDescent="0.3">
      <c r="A2684" t="s">
        <v>1395</v>
      </c>
      <c r="B2684">
        <v>101</v>
      </c>
      <c r="C2684">
        <v>94</v>
      </c>
      <c r="D2684">
        <v>15131330</v>
      </c>
      <c r="E2684" t="s">
        <v>160</v>
      </c>
      <c r="F2684" t="s">
        <v>6084</v>
      </c>
      <c r="G2684" t="s">
        <v>6085</v>
      </c>
      <c r="H2684">
        <v>25843</v>
      </c>
      <c r="I2684">
        <v>64</v>
      </c>
      <c r="J2684" t="s">
        <v>29</v>
      </c>
      <c r="K2684" t="s">
        <v>241</v>
      </c>
      <c r="L2684">
        <v>86000000</v>
      </c>
      <c r="M2684">
        <v>2006</v>
      </c>
      <c r="N2684">
        <v>6</v>
      </c>
      <c r="O2684">
        <v>-70868670</v>
      </c>
    </row>
    <row r="2685" spans="1:15" x14ac:dyDescent="0.3">
      <c r="A2685" t="s">
        <v>2103</v>
      </c>
      <c r="B2685">
        <v>152</v>
      </c>
      <c r="C2685">
        <v>153</v>
      </c>
      <c r="D2685">
        <v>40911830</v>
      </c>
      <c r="E2685" t="s">
        <v>130</v>
      </c>
      <c r="F2685" t="s">
        <v>1302</v>
      </c>
      <c r="G2685" t="s">
        <v>6086</v>
      </c>
      <c r="H2685">
        <v>55994</v>
      </c>
      <c r="I2685">
        <v>454</v>
      </c>
      <c r="J2685" t="s">
        <v>29</v>
      </c>
      <c r="K2685" t="s">
        <v>30</v>
      </c>
      <c r="L2685">
        <v>115000000</v>
      </c>
      <c r="M2685">
        <v>2002</v>
      </c>
      <c r="N2685">
        <v>6</v>
      </c>
      <c r="O2685">
        <v>-74088170</v>
      </c>
    </row>
    <row r="2686" spans="1:15" x14ac:dyDescent="0.3">
      <c r="A2686" t="s">
        <v>1172</v>
      </c>
      <c r="B2686">
        <v>106</v>
      </c>
      <c r="C2686">
        <v>137</v>
      </c>
      <c r="D2686">
        <v>22406362</v>
      </c>
      <c r="E2686" t="s">
        <v>6087</v>
      </c>
      <c r="F2686" t="s">
        <v>902</v>
      </c>
      <c r="G2686" t="s">
        <v>6088</v>
      </c>
      <c r="H2686">
        <v>16832</v>
      </c>
      <c r="I2686">
        <v>267</v>
      </c>
      <c r="J2686" t="s">
        <v>29</v>
      </c>
      <c r="K2686" t="s">
        <v>30</v>
      </c>
      <c r="L2686">
        <v>107000000</v>
      </c>
      <c r="M2686">
        <v>2004</v>
      </c>
      <c r="N2686">
        <v>6</v>
      </c>
      <c r="O2686">
        <v>-84593638</v>
      </c>
    </row>
    <row r="2687" spans="1:15" x14ac:dyDescent="0.3">
      <c r="A2687" t="s">
        <v>764</v>
      </c>
      <c r="B2687">
        <v>20</v>
      </c>
      <c r="C2687">
        <v>193</v>
      </c>
      <c r="D2687">
        <v>3275443</v>
      </c>
      <c r="E2687" t="s">
        <v>92</v>
      </c>
      <c r="F2687" t="s">
        <v>765</v>
      </c>
      <c r="G2687" t="s">
        <v>6089</v>
      </c>
      <c r="H2687">
        <v>13998</v>
      </c>
      <c r="I2687">
        <v>264</v>
      </c>
      <c r="J2687" t="s">
        <v>103</v>
      </c>
      <c r="K2687" t="s">
        <v>767</v>
      </c>
      <c r="L2687">
        <v>700000000</v>
      </c>
      <c r="M2687">
        <v>2006</v>
      </c>
      <c r="N2687">
        <v>6</v>
      </c>
      <c r="O2687">
        <v>-696724557</v>
      </c>
    </row>
    <row r="2688" spans="1:15" x14ac:dyDescent="0.3">
      <c r="A2688" t="s">
        <v>3815</v>
      </c>
      <c r="B2688">
        <v>107</v>
      </c>
      <c r="C2688">
        <v>99</v>
      </c>
      <c r="D2688">
        <v>10037390</v>
      </c>
      <c r="E2688" t="s">
        <v>1469</v>
      </c>
      <c r="F2688" t="s">
        <v>6090</v>
      </c>
      <c r="G2688" t="s">
        <v>6091</v>
      </c>
      <c r="H2688">
        <v>5442</v>
      </c>
      <c r="I2688">
        <v>140</v>
      </c>
      <c r="J2688" t="s">
        <v>124</v>
      </c>
      <c r="K2688" t="s">
        <v>128</v>
      </c>
      <c r="L2688">
        <v>1000000000</v>
      </c>
      <c r="M2688">
        <v>1999</v>
      </c>
      <c r="N2688">
        <v>6</v>
      </c>
      <c r="O2688">
        <v>-989962610</v>
      </c>
    </row>
    <row r="2689" spans="1:15" x14ac:dyDescent="0.3">
      <c r="A2689" t="s">
        <v>1204</v>
      </c>
      <c r="B2689">
        <v>21</v>
      </c>
      <c r="C2689">
        <v>102</v>
      </c>
      <c r="D2689">
        <v>167780960</v>
      </c>
      <c r="E2689" t="s">
        <v>157</v>
      </c>
      <c r="F2689" t="s">
        <v>5390</v>
      </c>
      <c r="G2689" t="s">
        <v>6092</v>
      </c>
      <c r="H2689">
        <v>36918</v>
      </c>
      <c r="I2689">
        <v>42</v>
      </c>
      <c r="J2689" t="s">
        <v>29</v>
      </c>
      <c r="K2689" t="s">
        <v>30</v>
      </c>
      <c r="L2689">
        <v>11000000</v>
      </c>
      <c r="M2689">
        <v>1987</v>
      </c>
      <c r="N2689">
        <v>5.9</v>
      </c>
      <c r="O2689">
        <v>156780960</v>
      </c>
    </row>
    <row r="2690" spans="1:15" x14ac:dyDescent="0.3">
      <c r="A2690" t="s">
        <v>4520</v>
      </c>
      <c r="B2690">
        <v>203</v>
      </c>
      <c r="C2690">
        <v>98</v>
      </c>
      <c r="D2690">
        <v>110175871</v>
      </c>
      <c r="E2690" t="s">
        <v>211</v>
      </c>
      <c r="F2690" t="s">
        <v>3459</v>
      </c>
      <c r="G2690" t="s">
        <v>6093</v>
      </c>
      <c r="H2690">
        <v>115050</v>
      </c>
      <c r="I2690">
        <v>911</v>
      </c>
      <c r="J2690" t="s">
        <v>29</v>
      </c>
      <c r="K2690" t="s">
        <v>30</v>
      </c>
      <c r="L2690">
        <v>10000000</v>
      </c>
      <c r="M2690">
        <v>2004</v>
      </c>
      <c r="N2690">
        <v>5.9</v>
      </c>
      <c r="O2690">
        <v>100175871</v>
      </c>
    </row>
    <row r="2691" spans="1:15" x14ac:dyDescent="0.3">
      <c r="A2691" t="s">
        <v>3191</v>
      </c>
      <c r="B2691">
        <v>198</v>
      </c>
      <c r="C2691">
        <v>92</v>
      </c>
      <c r="D2691">
        <v>181166115</v>
      </c>
      <c r="E2691" t="s">
        <v>86</v>
      </c>
      <c r="F2691" t="s">
        <v>5313</v>
      </c>
      <c r="G2691" t="s">
        <v>6094</v>
      </c>
      <c r="H2691">
        <v>219501</v>
      </c>
      <c r="I2691">
        <v>1236</v>
      </c>
      <c r="J2691" t="s">
        <v>29</v>
      </c>
      <c r="K2691" t="s">
        <v>30</v>
      </c>
      <c r="L2691">
        <v>93000000</v>
      </c>
      <c r="M2691">
        <v>2001</v>
      </c>
      <c r="N2691">
        <v>5.9</v>
      </c>
      <c r="O2691">
        <v>88166115</v>
      </c>
    </row>
    <row r="2692" spans="1:15" x14ac:dyDescent="0.3">
      <c r="A2692" t="s">
        <v>4033</v>
      </c>
      <c r="B2692">
        <v>45</v>
      </c>
      <c r="C2692">
        <v>83</v>
      </c>
      <c r="D2692">
        <v>100491683</v>
      </c>
      <c r="E2692" t="s">
        <v>4495</v>
      </c>
      <c r="F2692" t="s">
        <v>5788</v>
      </c>
      <c r="G2692" t="s">
        <v>6095</v>
      </c>
      <c r="H2692">
        <v>14005</v>
      </c>
      <c r="I2692">
        <v>67</v>
      </c>
      <c r="J2692" t="s">
        <v>29</v>
      </c>
      <c r="K2692" t="s">
        <v>30</v>
      </c>
      <c r="L2692">
        <v>24000000</v>
      </c>
      <c r="M2692">
        <v>1998</v>
      </c>
      <c r="N2692">
        <v>5.9</v>
      </c>
      <c r="O2692">
        <v>76491683</v>
      </c>
    </row>
    <row r="2693" spans="1:15" x14ac:dyDescent="0.3">
      <c r="A2693" t="s">
        <v>4197</v>
      </c>
      <c r="B2693">
        <v>348</v>
      </c>
      <c r="C2693">
        <v>101</v>
      </c>
      <c r="D2693">
        <v>190871240</v>
      </c>
      <c r="E2693" t="s">
        <v>1920</v>
      </c>
      <c r="F2693" t="s">
        <v>6096</v>
      </c>
      <c r="G2693" t="s">
        <v>6097</v>
      </c>
      <c r="H2693">
        <v>167085</v>
      </c>
      <c r="I2693">
        <v>491</v>
      </c>
      <c r="J2693" t="s">
        <v>29</v>
      </c>
      <c r="K2693" t="s">
        <v>30</v>
      </c>
      <c r="L2693">
        <v>125000000</v>
      </c>
      <c r="M2693">
        <v>2014</v>
      </c>
      <c r="N2693">
        <v>5.9</v>
      </c>
      <c r="O2693">
        <v>65871240</v>
      </c>
    </row>
    <row r="2694" spans="1:15" x14ac:dyDescent="0.3">
      <c r="A2694" t="s">
        <v>4197</v>
      </c>
      <c r="B2694">
        <v>348</v>
      </c>
      <c r="C2694">
        <v>101</v>
      </c>
      <c r="D2694">
        <v>190871240</v>
      </c>
      <c r="E2694" t="s">
        <v>1920</v>
      </c>
      <c r="F2694" t="s">
        <v>6096</v>
      </c>
      <c r="G2694" t="s">
        <v>6097</v>
      </c>
      <c r="H2694">
        <v>167089</v>
      </c>
      <c r="I2694">
        <v>491</v>
      </c>
      <c r="J2694" t="s">
        <v>29</v>
      </c>
      <c r="K2694" t="s">
        <v>30</v>
      </c>
      <c r="L2694">
        <v>125000000</v>
      </c>
      <c r="M2694">
        <v>2014</v>
      </c>
      <c r="N2694">
        <v>5.9</v>
      </c>
      <c r="O2694">
        <v>65871240</v>
      </c>
    </row>
    <row r="2695" spans="1:15" x14ac:dyDescent="0.3">
      <c r="A2695" t="s">
        <v>1919</v>
      </c>
      <c r="B2695">
        <v>139</v>
      </c>
      <c r="C2695">
        <v>98</v>
      </c>
      <c r="D2695">
        <v>68353550</v>
      </c>
      <c r="E2695" t="s">
        <v>1941</v>
      </c>
      <c r="F2695" t="s">
        <v>2639</v>
      </c>
      <c r="G2695" t="s">
        <v>6098</v>
      </c>
      <c r="H2695">
        <v>70141</v>
      </c>
      <c r="I2695">
        <v>385</v>
      </c>
      <c r="J2695" t="s">
        <v>29</v>
      </c>
      <c r="K2695" t="s">
        <v>30</v>
      </c>
      <c r="L2695">
        <v>10000000</v>
      </c>
      <c r="M2695">
        <v>2000</v>
      </c>
      <c r="N2695">
        <v>5.9</v>
      </c>
      <c r="O2695">
        <v>58353550</v>
      </c>
    </row>
    <row r="2696" spans="1:15" x14ac:dyDescent="0.3">
      <c r="A2696" t="s">
        <v>4290</v>
      </c>
      <c r="B2696">
        <v>29</v>
      </c>
      <c r="C2696">
        <v>94</v>
      </c>
      <c r="D2696">
        <v>79817937</v>
      </c>
      <c r="E2696" t="s">
        <v>6099</v>
      </c>
      <c r="F2696" t="s">
        <v>2378</v>
      </c>
      <c r="G2696" t="s">
        <v>6100</v>
      </c>
      <c r="H2696">
        <v>39798</v>
      </c>
      <c r="I2696">
        <v>69</v>
      </c>
      <c r="J2696" t="s">
        <v>29</v>
      </c>
      <c r="K2696" t="s">
        <v>30</v>
      </c>
      <c r="L2696">
        <v>25000000</v>
      </c>
      <c r="M2696">
        <v>1986</v>
      </c>
      <c r="N2696">
        <v>5.9</v>
      </c>
      <c r="O2696">
        <v>54817937</v>
      </c>
    </row>
    <row r="2697" spans="1:15" x14ac:dyDescent="0.3">
      <c r="A2697" t="s">
        <v>3162</v>
      </c>
      <c r="B2697">
        <v>190</v>
      </c>
      <c r="C2697">
        <v>96</v>
      </c>
      <c r="D2697">
        <v>63270259</v>
      </c>
      <c r="E2697" t="s">
        <v>2463</v>
      </c>
      <c r="F2697" t="s">
        <v>3953</v>
      </c>
      <c r="G2697" t="s">
        <v>6101</v>
      </c>
      <c r="H2697">
        <v>111087</v>
      </c>
      <c r="I2697">
        <v>319</v>
      </c>
      <c r="J2697" t="s">
        <v>29</v>
      </c>
      <c r="K2697" t="s">
        <v>30</v>
      </c>
      <c r="L2697">
        <v>10000000</v>
      </c>
      <c r="M2697">
        <v>2007</v>
      </c>
      <c r="N2697">
        <v>5.9</v>
      </c>
      <c r="O2697">
        <v>53270259</v>
      </c>
    </row>
    <row r="2698" spans="1:15" x14ac:dyDescent="0.3">
      <c r="A2698" t="s">
        <v>982</v>
      </c>
      <c r="B2698">
        <v>150</v>
      </c>
      <c r="C2698">
        <v>107</v>
      </c>
      <c r="D2698">
        <v>127083765</v>
      </c>
      <c r="E2698" t="s">
        <v>1576</v>
      </c>
      <c r="F2698" t="s">
        <v>2075</v>
      </c>
      <c r="G2698" t="s">
        <v>6102</v>
      </c>
      <c r="H2698">
        <v>191912</v>
      </c>
      <c r="I2698">
        <v>370</v>
      </c>
      <c r="J2698" t="s">
        <v>29</v>
      </c>
      <c r="K2698" t="s">
        <v>30</v>
      </c>
      <c r="L2698">
        <v>76000000</v>
      </c>
      <c r="M2698">
        <v>2003</v>
      </c>
      <c r="N2698">
        <v>5.9</v>
      </c>
      <c r="O2698">
        <v>51083765</v>
      </c>
    </row>
    <row r="2699" spans="1:15" x14ac:dyDescent="0.3">
      <c r="A2699" t="s">
        <v>3727</v>
      </c>
      <c r="B2699">
        <v>119</v>
      </c>
      <c r="C2699">
        <v>102</v>
      </c>
      <c r="D2699">
        <v>90835030</v>
      </c>
      <c r="E2699" t="s">
        <v>1259</v>
      </c>
      <c r="F2699" t="s">
        <v>5643</v>
      </c>
      <c r="G2699" t="s">
        <v>6103</v>
      </c>
      <c r="H2699">
        <v>28621</v>
      </c>
      <c r="I2699">
        <v>58</v>
      </c>
      <c r="J2699" t="s">
        <v>29</v>
      </c>
      <c r="K2699" t="s">
        <v>30</v>
      </c>
      <c r="L2699">
        <v>40000000</v>
      </c>
      <c r="M2699">
        <v>2016</v>
      </c>
      <c r="N2699">
        <v>5.9</v>
      </c>
      <c r="O2699">
        <v>50835030</v>
      </c>
    </row>
    <row r="2700" spans="1:15" x14ac:dyDescent="0.3">
      <c r="A2700" t="s">
        <v>2792</v>
      </c>
      <c r="B2700">
        <v>108</v>
      </c>
      <c r="C2700">
        <v>90</v>
      </c>
      <c r="D2700">
        <v>87856565</v>
      </c>
      <c r="E2700" t="s">
        <v>289</v>
      </c>
      <c r="F2700" t="s">
        <v>436</v>
      </c>
      <c r="G2700" t="s">
        <v>6104</v>
      </c>
      <c r="H2700">
        <v>106909</v>
      </c>
      <c r="I2700">
        <v>268</v>
      </c>
      <c r="J2700" t="s">
        <v>29</v>
      </c>
      <c r="K2700" t="s">
        <v>30</v>
      </c>
      <c r="L2700">
        <v>42000000</v>
      </c>
      <c r="M2700">
        <v>2004</v>
      </c>
      <c r="N2700">
        <v>5.9</v>
      </c>
      <c r="O2700">
        <v>45856565</v>
      </c>
    </row>
    <row r="2701" spans="1:15" x14ac:dyDescent="0.3">
      <c r="A2701" t="s">
        <v>4411</v>
      </c>
      <c r="B2701">
        <v>303</v>
      </c>
      <c r="C2701">
        <v>93</v>
      </c>
      <c r="D2701">
        <v>47277326</v>
      </c>
      <c r="E2701" t="s">
        <v>626</v>
      </c>
      <c r="F2701" t="s">
        <v>3757</v>
      </c>
      <c r="G2701" t="s">
        <v>6105</v>
      </c>
      <c r="H2701">
        <v>138814</v>
      </c>
      <c r="I2701">
        <v>1516</v>
      </c>
      <c r="J2701" t="s">
        <v>29</v>
      </c>
      <c r="K2701" t="s">
        <v>30</v>
      </c>
      <c r="L2701">
        <v>4800000</v>
      </c>
      <c r="M2701">
        <v>2005</v>
      </c>
      <c r="N2701">
        <v>5.9</v>
      </c>
      <c r="O2701">
        <v>42477326</v>
      </c>
    </row>
    <row r="2702" spans="1:15" x14ac:dyDescent="0.3">
      <c r="A2702" t="s">
        <v>4263</v>
      </c>
      <c r="B2702">
        <v>94</v>
      </c>
      <c r="C2702">
        <v>95</v>
      </c>
      <c r="D2702">
        <v>58156435</v>
      </c>
      <c r="E2702" t="s">
        <v>6106</v>
      </c>
      <c r="F2702" t="s">
        <v>6107</v>
      </c>
      <c r="G2702" t="s">
        <v>6108</v>
      </c>
      <c r="H2702">
        <v>37479</v>
      </c>
      <c r="I2702">
        <v>152</v>
      </c>
      <c r="J2702" t="s">
        <v>29</v>
      </c>
      <c r="K2702" t="s">
        <v>30</v>
      </c>
      <c r="L2702">
        <v>19000000</v>
      </c>
      <c r="M2702">
        <v>2004</v>
      </c>
      <c r="N2702">
        <v>5.9</v>
      </c>
      <c r="O2702">
        <v>39156435</v>
      </c>
    </row>
    <row r="2703" spans="1:15" x14ac:dyDescent="0.3">
      <c r="A2703" t="s">
        <v>4005</v>
      </c>
      <c r="B2703">
        <v>264</v>
      </c>
      <c r="C2703">
        <v>92</v>
      </c>
      <c r="D2703">
        <v>49122319</v>
      </c>
      <c r="E2703" t="s">
        <v>840</v>
      </c>
      <c r="F2703" t="s">
        <v>6035</v>
      </c>
      <c r="G2703" t="s">
        <v>6109</v>
      </c>
      <c r="H2703">
        <v>47169</v>
      </c>
      <c r="I2703">
        <v>162</v>
      </c>
      <c r="J2703" t="s">
        <v>29</v>
      </c>
      <c r="K2703" t="s">
        <v>30</v>
      </c>
      <c r="L2703">
        <v>14000000</v>
      </c>
      <c r="M2703">
        <v>2012</v>
      </c>
      <c r="N2703">
        <v>5.9</v>
      </c>
      <c r="O2703">
        <v>35122319</v>
      </c>
    </row>
    <row r="2704" spans="1:15" x14ac:dyDescent="0.3">
      <c r="A2704" t="s">
        <v>4184</v>
      </c>
      <c r="B2704">
        <v>104</v>
      </c>
      <c r="C2704">
        <v>105</v>
      </c>
      <c r="D2704">
        <v>67962333</v>
      </c>
      <c r="E2704" t="s">
        <v>289</v>
      </c>
      <c r="F2704" t="s">
        <v>2776</v>
      </c>
      <c r="G2704" t="s">
        <v>6110</v>
      </c>
      <c r="H2704">
        <v>33887</v>
      </c>
      <c r="I2704">
        <v>160</v>
      </c>
      <c r="J2704" t="s">
        <v>29</v>
      </c>
      <c r="K2704" t="s">
        <v>30</v>
      </c>
      <c r="L2704">
        <v>35000000</v>
      </c>
      <c r="M2704">
        <v>2005</v>
      </c>
      <c r="N2704">
        <v>5.9</v>
      </c>
      <c r="O2704">
        <v>32962333</v>
      </c>
    </row>
    <row r="2705" spans="1:15" x14ac:dyDescent="0.3">
      <c r="A2705" t="s">
        <v>4216</v>
      </c>
      <c r="B2705">
        <v>69</v>
      </c>
      <c r="C2705">
        <v>95</v>
      </c>
      <c r="D2705">
        <v>51431160</v>
      </c>
      <c r="E2705" t="s">
        <v>4368</v>
      </c>
      <c r="F2705" t="s">
        <v>5140</v>
      </c>
      <c r="G2705" t="s">
        <v>6111</v>
      </c>
      <c r="H2705">
        <v>62861</v>
      </c>
      <c r="I2705">
        <v>232</v>
      </c>
      <c r="J2705" t="s">
        <v>29</v>
      </c>
      <c r="K2705" t="s">
        <v>30</v>
      </c>
      <c r="L2705">
        <v>20000000</v>
      </c>
      <c r="M2705">
        <v>2004</v>
      </c>
      <c r="N2705">
        <v>5.9</v>
      </c>
      <c r="O2705">
        <v>31431160</v>
      </c>
    </row>
    <row r="2706" spans="1:15" x14ac:dyDescent="0.3">
      <c r="A2706" t="s">
        <v>2734</v>
      </c>
      <c r="B2706">
        <v>109</v>
      </c>
      <c r="C2706">
        <v>114</v>
      </c>
      <c r="D2706">
        <v>70836296</v>
      </c>
      <c r="E2706" t="s">
        <v>1585</v>
      </c>
      <c r="F2706" t="s">
        <v>2395</v>
      </c>
      <c r="G2706" t="s">
        <v>6112</v>
      </c>
      <c r="H2706">
        <v>109445</v>
      </c>
      <c r="I2706">
        <v>426</v>
      </c>
      <c r="J2706" t="s">
        <v>29</v>
      </c>
      <c r="K2706" t="s">
        <v>30</v>
      </c>
      <c r="L2706">
        <v>40000000</v>
      </c>
      <c r="M2706">
        <v>2001</v>
      </c>
      <c r="N2706">
        <v>5.9</v>
      </c>
      <c r="O2706">
        <v>30836296</v>
      </c>
    </row>
    <row r="2707" spans="1:15" x14ac:dyDescent="0.3">
      <c r="A2707" t="s">
        <v>3978</v>
      </c>
      <c r="B2707">
        <v>166</v>
      </c>
      <c r="C2707">
        <v>97</v>
      </c>
      <c r="D2707">
        <v>32600000</v>
      </c>
      <c r="E2707" t="s">
        <v>840</v>
      </c>
      <c r="F2707" t="s">
        <v>6113</v>
      </c>
      <c r="G2707" t="s">
        <v>6114</v>
      </c>
      <c r="H2707">
        <v>29488</v>
      </c>
      <c r="I2707">
        <v>326</v>
      </c>
      <c r="J2707" t="s">
        <v>29</v>
      </c>
      <c r="K2707" t="s">
        <v>30</v>
      </c>
      <c r="L2707">
        <v>1800000</v>
      </c>
      <c r="M2707">
        <v>1984</v>
      </c>
      <c r="N2707">
        <v>5.9</v>
      </c>
      <c r="O2707">
        <v>30800000</v>
      </c>
    </row>
    <row r="2708" spans="1:15" x14ac:dyDescent="0.3">
      <c r="A2708" t="s">
        <v>3929</v>
      </c>
      <c r="B2708">
        <v>65</v>
      </c>
      <c r="C2708">
        <v>114</v>
      </c>
      <c r="D2708">
        <v>60033780</v>
      </c>
      <c r="E2708" t="s">
        <v>588</v>
      </c>
      <c r="F2708" t="s">
        <v>2769</v>
      </c>
      <c r="G2708" t="s">
        <v>6115</v>
      </c>
      <c r="H2708">
        <v>18973</v>
      </c>
      <c r="I2708">
        <v>162</v>
      </c>
      <c r="J2708" t="s">
        <v>29</v>
      </c>
      <c r="K2708" t="s">
        <v>30</v>
      </c>
      <c r="L2708">
        <v>30000000</v>
      </c>
      <c r="M2708">
        <v>1998</v>
      </c>
      <c r="N2708">
        <v>5.9</v>
      </c>
      <c r="O2708">
        <v>30033780</v>
      </c>
    </row>
    <row r="2709" spans="1:15" x14ac:dyDescent="0.3">
      <c r="A2709" t="s">
        <v>3986</v>
      </c>
      <c r="B2709">
        <v>184</v>
      </c>
      <c r="C2709">
        <v>96</v>
      </c>
      <c r="D2709">
        <v>47852604</v>
      </c>
      <c r="E2709" t="s">
        <v>269</v>
      </c>
      <c r="F2709" t="s">
        <v>2223</v>
      </c>
      <c r="G2709" t="s">
        <v>6116</v>
      </c>
      <c r="H2709">
        <v>62364</v>
      </c>
      <c r="I2709">
        <v>337</v>
      </c>
      <c r="J2709" t="s">
        <v>29</v>
      </c>
      <c r="K2709" t="s">
        <v>30</v>
      </c>
      <c r="L2709">
        <v>20000000</v>
      </c>
      <c r="M2709">
        <v>2007</v>
      </c>
      <c r="N2709">
        <v>5.9</v>
      </c>
      <c r="O2709">
        <v>27852604</v>
      </c>
    </row>
    <row r="2710" spans="1:15" x14ac:dyDescent="0.3">
      <c r="A2710" t="s">
        <v>3014</v>
      </c>
      <c r="B2710">
        <v>185</v>
      </c>
      <c r="C2710">
        <v>105</v>
      </c>
      <c r="D2710">
        <v>177243721</v>
      </c>
      <c r="E2710" t="s">
        <v>4023</v>
      </c>
      <c r="F2710" t="s">
        <v>313</v>
      </c>
      <c r="G2710" t="s">
        <v>6117</v>
      </c>
      <c r="H2710">
        <v>130272</v>
      </c>
      <c r="I2710">
        <v>209</v>
      </c>
      <c r="J2710" t="s">
        <v>29</v>
      </c>
      <c r="K2710" t="s">
        <v>30</v>
      </c>
      <c r="L2710">
        <v>150000000</v>
      </c>
      <c r="M2710">
        <v>2009</v>
      </c>
      <c r="N2710">
        <v>5.9</v>
      </c>
      <c r="O2710">
        <v>27243721</v>
      </c>
    </row>
    <row r="2711" spans="1:15" x14ac:dyDescent="0.3">
      <c r="A2711" t="s">
        <v>67</v>
      </c>
      <c r="B2711">
        <v>43</v>
      </c>
      <c r="C2711">
        <v>136</v>
      </c>
      <c r="D2711">
        <v>46700000</v>
      </c>
      <c r="E2711" t="s">
        <v>715</v>
      </c>
      <c r="F2711" t="s">
        <v>67</v>
      </c>
      <c r="G2711" t="s">
        <v>6118</v>
      </c>
      <c r="H2711">
        <v>19832</v>
      </c>
      <c r="I2711">
        <v>98</v>
      </c>
      <c r="J2711" t="s">
        <v>29</v>
      </c>
      <c r="K2711" t="s">
        <v>30</v>
      </c>
      <c r="L2711">
        <v>21000000</v>
      </c>
      <c r="M2711">
        <v>1982</v>
      </c>
      <c r="N2711">
        <v>5.9</v>
      </c>
      <c r="O2711">
        <v>25700000</v>
      </c>
    </row>
    <row r="2712" spans="1:15" x14ac:dyDescent="0.3">
      <c r="A2712" t="s">
        <v>982</v>
      </c>
      <c r="B2712">
        <v>160</v>
      </c>
      <c r="C2712">
        <v>99</v>
      </c>
      <c r="D2712">
        <v>70327868</v>
      </c>
      <c r="E2712" t="s">
        <v>1576</v>
      </c>
      <c r="F2712" t="s">
        <v>40</v>
      </c>
      <c r="G2712" t="s">
        <v>6119</v>
      </c>
      <c r="H2712">
        <v>58416</v>
      </c>
      <c r="I2712">
        <v>301</v>
      </c>
      <c r="J2712" t="s">
        <v>29</v>
      </c>
      <c r="K2712" t="s">
        <v>227</v>
      </c>
      <c r="L2712">
        <v>46000000</v>
      </c>
      <c r="M2712">
        <v>2000</v>
      </c>
      <c r="N2712">
        <v>5.9</v>
      </c>
      <c r="O2712">
        <v>24327868</v>
      </c>
    </row>
    <row r="2713" spans="1:15" x14ac:dyDescent="0.3">
      <c r="A2713" t="s">
        <v>4197</v>
      </c>
      <c r="B2713">
        <v>196</v>
      </c>
      <c r="C2713">
        <v>83</v>
      </c>
      <c r="D2713">
        <v>39511038</v>
      </c>
      <c r="E2713" t="s">
        <v>626</v>
      </c>
      <c r="F2713" t="s">
        <v>4214</v>
      </c>
      <c r="G2713" t="s">
        <v>6120</v>
      </c>
      <c r="H2713">
        <v>56269</v>
      </c>
      <c r="I2713">
        <v>366</v>
      </c>
      <c r="J2713" t="s">
        <v>29</v>
      </c>
      <c r="K2713" t="s">
        <v>30</v>
      </c>
      <c r="L2713">
        <v>16000000</v>
      </c>
      <c r="M2713">
        <v>2006</v>
      </c>
      <c r="N2713">
        <v>5.9</v>
      </c>
      <c r="O2713">
        <v>23511038</v>
      </c>
    </row>
    <row r="2714" spans="1:15" x14ac:dyDescent="0.3">
      <c r="A2714" t="s">
        <v>746</v>
      </c>
      <c r="B2714">
        <v>60</v>
      </c>
      <c r="C2714">
        <v>107</v>
      </c>
      <c r="D2714">
        <v>82670733</v>
      </c>
      <c r="E2714" t="s">
        <v>4518</v>
      </c>
      <c r="F2714" t="s">
        <v>649</v>
      </c>
      <c r="G2714" t="s">
        <v>6121</v>
      </c>
      <c r="H2714">
        <v>60476</v>
      </c>
      <c r="I2714">
        <v>97</v>
      </c>
      <c r="J2714" t="s">
        <v>29</v>
      </c>
      <c r="K2714" t="s">
        <v>30</v>
      </c>
      <c r="L2714">
        <v>60000000</v>
      </c>
      <c r="M2714">
        <v>1990</v>
      </c>
      <c r="N2714">
        <v>5.9</v>
      </c>
      <c r="O2714">
        <v>22670733</v>
      </c>
    </row>
    <row r="2715" spans="1:15" x14ac:dyDescent="0.3">
      <c r="A2715" t="s">
        <v>4536</v>
      </c>
      <c r="B2715">
        <v>180</v>
      </c>
      <c r="C2715">
        <v>101</v>
      </c>
      <c r="D2715">
        <v>51097664</v>
      </c>
      <c r="E2715" t="s">
        <v>4875</v>
      </c>
      <c r="F2715" t="s">
        <v>44</v>
      </c>
      <c r="G2715" t="s">
        <v>6122</v>
      </c>
      <c r="H2715">
        <v>70205</v>
      </c>
      <c r="I2715">
        <v>450</v>
      </c>
      <c r="J2715" t="s">
        <v>29</v>
      </c>
      <c r="K2715" t="s">
        <v>30</v>
      </c>
      <c r="L2715">
        <v>30000000</v>
      </c>
      <c r="M2715">
        <v>2005</v>
      </c>
      <c r="N2715">
        <v>5.9</v>
      </c>
      <c r="O2715">
        <v>21097664</v>
      </c>
    </row>
    <row r="2716" spans="1:15" x14ac:dyDescent="0.3">
      <c r="A2716" t="s">
        <v>4022</v>
      </c>
      <c r="B2716">
        <v>83</v>
      </c>
      <c r="C2716">
        <v>89</v>
      </c>
      <c r="D2716">
        <v>57011847</v>
      </c>
      <c r="E2716" t="s">
        <v>1029</v>
      </c>
      <c r="F2716" t="s">
        <v>1802</v>
      </c>
      <c r="G2716" t="s">
        <v>6123</v>
      </c>
      <c r="H2716">
        <v>20615</v>
      </c>
      <c r="I2716">
        <v>44</v>
      </c>
      <c r="J2716" t="s">
        <v>29</v>
      </c>
      <c r="K2716" t="s">
        <v>30</v>
      </c>
      <c r="L2716">
        <v>40000000</v>
      </c>
      <c r="M2716">
        <v>2013</v>
      </c>
      <c r="N2716">
        <v>5.9</v>
      </c>
      <c r="O2716">
        <v>17011847</v>
      </c>
    </row>
    <row r="2717" spans="1:15" x14ac:dyDescent="0.3">
      <c r="A2717" t="s">
        <v>3981</v>
      </c>
      <c r="B2717">
        <v>95</v>
      </c>
      <c r="C2717">
        <v>97</v>
      </c>
      <c r="D2717">
        <v>17000000</v>
      </c>
      <c r="E2717" t="s">
        <v>197</v>
      </c>
      <c r="F2717" t="s">
        <v>6124</v>
      </c>
      <c r="G2717" t="s">
        <v>6125</v>
      </c>
      <c r="H2717">
        <v>3274</v>
      </c>
      <c r="I2717">
        <v>84</v>
      </c>
      <c r="J2717" t="s">
        <v>29</v>
      </c>
      <c r="K2717" t="s">
        <v>30</v>
      </c>
      <c r="L2717">
        <v>500000</v>
      </c>
      <c r="M2717">
        <v>1977</v>
      </c>
      <c r="N2717">
        <v>5.9</v>
      </c>
      <c r="O2717">
        <v>16500000</v>
      </c>
    </row>
    <row r="2718" spans="1:15" x14ac:dyDescent="0.3">
      <c r="A2718" t="s">
        <v>4025</v>
      </c>
      <c r="B2718">
        <v>158</v>
      </c>
      <c r="C2718">
        <v>86</v>
      </c>
      <c r="D2718">
        <v>19472057</v>
      </c>
      <c r="E2718" t="s">
        <v>840</v>
      </c>
      <c r="F2718" t="s">
        <v>3171</v>
      </c>
      <c r="G2718" t="s">
        <v>6126</v>
      </c>
      <c r="H2718">
        <v>25332</v>
      </c>
      <c r="I2718">
        <v>307</v>
      </c>
      <c r="J2718" t="s">
        <v>29</v>
      </c>
      <c r="K2718" t="s">
        <v>30</v>
      </c>
      <c r="L2718">
        <v>3000000</v>
      </c>
      <c r="M2718">
        <v>1986</v>
      </c>
      <c r="N2718">
        <v>5.9</v>
      </c>
      <c r="O2718">
        <v>16472057</v>
      </c>
    </row>
    <row r="2719" spans="1:15" x14ac:dyDescent="0.3">
      <c r="A2719" t="s">
        <v>4007</v>
      </c>
      <c r="B2719">
        <v>49</v>
      </c>
      <c r="C2719">
        <v>92</v>
      </c>
      <c r="D2719">
        <v>28972187</v>
      </c>
      <c r="E2719" t="s">
        <v>676</v>
      </c>
      <c r="F2719" t="s">
        <v>3559</v>
      </c>
      <c r="G2719" t="s">
        <v>6127</v>
      </c>
      <c r="H2719">
        <v>28805</v>
      </c>
      <c r="I2719">
        <v>159</v>
      </c>
      <c r="J2719" t="s">
        <v>29</v>
      </c>
      <c r="K2719" t="s">
        <v>30</v>
      </c>
      <c r="L2719">
        <v>13000000</v>
      </c>
      <c r="M2719">
        <v>2002</v>
      </c>
      <c r="N2719">
        <v>5.9</v>
      </c>
      <c r="O2719">
        <v>15972187</v>
      </c>
    </row>
    <row r="2720" spans="1:15" x14ac:dyDescent="0.3">
      <c r="A2720" t="s">
        <v>3972</v>
      </c>
      <c r="B2720">
        <v>183</v>
      </c>
      <c r="C2720">
        <v>98</v>
      </c>
      <c r="D2720">
        <v>25464480</v>
      </c>
      <c r="E2720" t="s">
        <v>1763</v>
      </c>
      <c r="F2720" t="s">
        <v>1308</v>
      </c>
      <c r="G2720" t="s">
        <v>6128</v>
      </c>
      <c r="H2720">
        <v>63108</v>
      </c>
      <c r="I2720">
        <v>330</v>
      </c>
      <c r="J2720" t="s">
        <v>29</v>
      </c>
      <c r="K2720" t="s">
        <v>30</v>
      </c>
      <c r="L2720">
        <v>10000000</v>
      </c>
      <c r="M2720">
        <v>2009</v>
      </c>
      <c r="N2720">
        <v>5.9</v>
      </c>
      <c r="O2720">
        <v>15464480</v>
      </c>
    </row>
    <row r="2721" spans="1:15" x14ac:dyDescent="0.3">
      <c r="A2721" t="s">
        <v>3974</v>
      </c>
      <c r="B2721">
        <v>120</v>
      </c>
      <c r="C2721">
        <v>98</v>
      </c>
      <c r="D2721">
        <v>43894863</v>
      </c>
      <c r="E2721" t="s">
        <v>289</v>
      </c>
      <c r="F2721" t="s">
        <v>5571</v>
      </c>
      <c r="G2721" t="s">
        <v>6129</v>
      </c>
      <c r="H2721">
        <v>25883</v>
      </c>
      <c r="I2721">
        <v>262</v>
      </c>
      <c r="J2721" t="s">
        <v>29</v>
      </c>
      <c r="K2721" t="s">
        <v>30</v>
      </c>
      <c r="L2721">
        <v>30000000</v>
      </c>
      <c r="M2721">
        <v>2005</v>
      </c>
      <c r="N2721">
        <v>5.9</v>
      </c>
      <c r="O2721">
        <v>13894863</v>
      </c>
    </row>
    <row r="2722" spans="1:15" x14ac:dyDescent="0.3">
      <c r="A2722" t="s">
        <v>3959</v>
      </c>
      <c r="B2722">
        <v>25</v>
      </c>
      <c r="C2722">
        <v>100</v>
      </c>
      <c r="D2722">
        <v>26539321</v>
      </c>
      <c r="E2722" t="s">
        <v>157</v>
      </c>
      <c r="F2722" t="s">
        <v>5878</v>
      </c>
      <c r="G2722" t="s">
        <v>6130</v>
      </c>
      <c r="H2722">
        <v>7984</v>
      </c>
      <c r="I2722">
        <v>42</v>
      </c>
      <c r="J2722" t="s">
        <v>29</v>
      </c>
      <c r="K2722" t="s">
        <v>30</v>
      </c>
      <c r="L2722">
        <v>13000000</v>
      </c>
      <c r="M2722">
        <v>1996</v>
      </c>
      <c r="N2722">
        <v>5.9</v>
      </c>
      <c r="O2722">
        <v>13539321</v>
      </c>
    </row>
    <row r="2723" spans="1:15" x14ac:dyDescent="0.3">
      <c r="A2723" t="s">
        <v>982</v>
      </c>
      <c r="B2723">
        <v>12</v>
      </c>
      <c r="C2723">
        <v>109</v>
      </c>
      <c r="D2723">
        <v>27515786</v>
      </c>
      <c r="E2723" t="s">
        <v>588</v>
      </c>
      <c r="F2723" t="s">
        <v>6131</v>
      </c>
      <c r="G2723" t="s">
        <v>6132</v>
      </c>
      <c r="H2723">
        <v>8904</v>
      </c>
      <c r="I2723">
        <v>31</v>
      </c>
      <c r="J2723" t="s">
        <v>29</v>
      </c>
      <c r="K2723" t="s">
        <v>30</v>
      </c>
      <c r="L2723">
        <v>14000000</v>
      </c>
      <c r="M2723">
        <v>1993</v>
      </c>
      <c r="N2723">
        <v>5.9</v>
      </c>
      <c r="O2723">
        <v>13515786</v>
      </c>
    </row>
    <row r="2724" spans="1:15" x14ac:dyDescent="0.3">
      <c r="A2724" t="s">
        <v>3992</v>
      </c>
      <c r="B2724">
        <v>68</v>
      </c>
      <c r="C2724">
        <v>93</v>
      </c>
      <c r="D2724">
        <v>25240988</v>
      </c>
      <c r="E2724" t="s">
        <v>232</v>
      </c>
      <c r="F2724" t="s">
        <v>6133</v>
      </c>
      <c r="G2724" t="s">
        <v>6134</v>
      </c>
      <c r="H2724">
        <v>12383</v>
      </c>
      <c r="I2724">
        <v>50</v>
      </c>
      <c r="J2724" t="s">
        <v>29</v>
      </c>
      <c r="K2724" t="s">
        <v>30</v>
      </c>
      <c r="L2724">
        <v>12000000</v>
      </c>
      <c r="M2724">
        <v>2012</v>
      </c>
      <c r="N2724">
        <v>5.9</v>
      </c>
      <c r="O2724">
        <v>13240988</v>
      </c>
    </row>
    <row r="2725" spans="1:15" x14ac:dyDescent="0.3">
      <c r="A2725" t="s">
        <v>4755</v>
      </c>
      <c r="B2725">
        <v>144</v>
      </c>
      <c r="C2725">
        <v>88</v>
      </c>
      <c r="D2725">
        <v>17768000</v>
      </c>
      <c r="E2725" t="s">
        <v>840</v>
      </c>
      <c r="F2725" t="s">
        <v>2533</v>
      </c>
      <c r="G2725" t="s">
        <v>6135</v>
      </c>
      <c r="H2725">
        <v>29629</v>
      </c>
      <c r="I2725">
        <v>374</v>
      </c>
      <c r="J2725" t="s">
        <v>29</v>
      </c>
      <c r="K2725" t="s">
        <v>30</v>
      </c>
      <c r="L2725">
        <v>5000000</v>
      </c>
      <c r="M2725">
        <v>1988</v>
      </c>
      <c r="N2725">
        <v>5.9</v>
      </c>
      <c r="O2725">
        <v>12768000</v>
      </c>
    </row>
    <row r="2726" spans="1:15" x14ac:dyDescent="0.3">
      <c r="A2726" t="s">
        <v>3994</v>
      </c>
      <c r="B2726">
        <v>168</v>
      </c>
      <c r="C2726">
        <v>93</v>
      </c>
      <c r="D2726">
        <v>25675765</v>
      </c>
      <c r="E2726" t="s">
        <v>676</v>
      </c>
      <c r="F2726" t="s">
        <v>6136</v>
      </c>
      <c r="G2726" t="s">
        <v>6137</v>
      </c>
      <c r="H2726">
        <v>60407</v>
      </c>
      <c r="I2726">
        <v>84</v>
      </c>
      <c r="J2726" t="s">
        <v>29</v>
      </c>
      <c r="K2726" t="s">
        <v>30</v>
      </c>
      <c r="L2726">
        <v>13000000</v>
      </c>
      <c r="M2726">
        <v>2013</v>
      </c>
      <c r="N2726">
        <v>5.9</v>
      </c>
      <c r="O2726">
        <v>12675765</v>
      </c>
    </row>
    <row r="2727" spans="1:15" x14ac:dyDescent="0.3">
      <c r="A2727" t="s">
        <v>4040</v>
      </c>
      <c r="B2727">
        <v>33</v>
      </c>
      <c r="C2727">
        <v>76</v>
      </c>
      <c r="D2727">
        <v>13684949</v>
      </c>
      <c r="E2727" t="s">
        <v>316</v>
      </c>
      <c r="F2727" t="s">
        <v>2328</v>
      </c>
      <c r="G2727" t="s">
        <v>6138</v>
      </c>
      <c r="H2727">
        <v>4564</v>
      </c>
      <c r="I2727">
        <v>43</v>
      </c>
      <c r="J2727" t="s">
        <v>29</v>
      </c>
      <c r="K2727" t="s">
        <v>30</v>
      </c>
      <c r="L2727">
        <v>3000000</v>
      </c>
      <c r="M2727">
        <v>2002</v>
      </c>
      <c r="N2727">
        <v>5.9</v>
      </c>
      <c r="O2727">
        <v>10684949</v>
      </c>
    </row>
    <row r="2728" spans="1:15" x14ac:dyDescent="0.3">
      <c r="A2728" t="s">
        <v>4027</v>
      </c>
      <c r="B2728">
        <v>89</v>
      </c>
      <c r="C2728">
        <v>84</v>
      </c>
      <c r="D2728">
        <v>20339754</v>
      </c>
      <c r="E2728" t="s">
        <v>338</v>
      </c>
      <c r="F2728" t="s">
        <v>6139</v>
      </c>
      <c r="G2728" t="s">
        <v>6140</v>
      </c>
      <c r="H2728">
        <v>23928</v>
      </c>
      <c r="I2728">
        <v>73</v>
      </c>
      <c r="J2728" t="s">
        <v>29</v>
      </c>
      <c r="K2728" t="s">
        <v>30</v>
      </c>
      <c r="L2728">
        <v>10000000</v>
      </c>
      <c r="M2728">
        <v>2007</v>
      </c>
      <c r="N2728">
        <v>5.9</v>
      </c>
      <c r="O2728">
        <v>10339754</v>
      </c>
    </row>
    <row r="2729" spans="1:15" x14ac:dyDescent="0.3">
      <c r="A2729" t="s">
        <v>3396</v>
      </c>
      <c r="B2729">
        <v>16</v>
      </c>
      <c r="C2729">
        <v>116</v>
      </c>
      <c r="D2729">
        <v>49851591</v>
      </c>
      <c r="E2729" t="s">
        <v>4570</v>
      </c>
      <c r="F2729" t="s">
        <v>4928</v>
      </c>
      <c r="G2729" t="s">
        <v>6141</v>
      </c>
      <c r="H2729">
        <v>7900</v>
      </c>
      <c r="I2729">
        <v>34</v>
      </c>
      <c r="J2729" t="s">
        <v>29</v>
      </c>
      <c r="K2729" t="s">
        <v>30</v>
      </c>
      <c r="L2729">
        <v>40000000</v>
      </c>
      <c r="M2729">
        <v>1986</v>
      </c>
      <c r="N2729">
        <v>5.9</v>
      </c>
      <c r="O2729">
        <v>9851591</v>
      </c>
    </row>
    <row r="2730" spans="1:15" x14ac:dyDescent="0.3">
      <c r="A2730" t="s">
        <v>3996</v>
      </c>
      <c r="B2730">
        <v>233</v>
      </c>
      <c r="C2730">
        <v>93</v>
      </c>
      <c r="D2730">
        <v>17427926</v>
      </c>
      <c r="E2730" t="s">
        <v>626</v>
      </c>
      <c r="F2730" t="s">
        <v>6142</v>
      </c>
      <c r="G2730" t="s">
        <v>6143</v>
      </c>
      <c r="H2730">
        <v>60062</v>
      </c>
      <c r="I2730">
        <v>351</v>
      </c>
      <c r="J2730" t="s">
        <v>29</v>
      </c>
      <c r="K2730" t="s">
        <v>30</v>
      </c>
      <c r="L2730">
        <v>8000000</v>
      </c>
      <c r="M2730">
        <v>2008</v>
      </c>
      <c r="N2730">
        <v>5.9</v>
      </c>
      <c r="O2730">
        <v>9427926</v>
      </c>
    </row>
    <row r="2731" spans="1:15" x14ac:dyDescent="0.3">
      <c r="A2731" t="s">
        <v>4490</v>
      </c>
      <c r="B2731">
        <v>78</v>
      </c>
      <c r="C2731">
        <v>91</v>
      </c>
      <c r="D2731">
        <v>27087695</v>
      </c>
      <c r="E2731" t="s">
        <v>1061</v>
      </c>
      <c r="F2731" t="s">
        <v>6144</v>
      </c>
      <c r="G2731" t="s">
        <v>6145</v>
      </c>
      <c r="H2731">
        <v>41664</v>
      </c>
      <c r="I2731">
        <v>205</v>
      </c>
      <c r="J2731" t="s">
        <v>29</v>
      </c>
      <c r="K2731" t="s">
        <v>30</v>
      </c>
      <c r="L2731">
        <v>17700000</v>
      </c>
      <c r="M2731">
        <v>2001</v>
      </c>
      <c r="N2731">
        <v>5.9</v>
      </c>
      <c r="O2731">
        <v>9387695</v>
      </c>
    </row>
    <row r="2732" spans="1:15" x14ac:dyDescent="0.3">
      <c r="A2732" t="s">
        <v>2734</v>
      </c>
      <c r="B2732">
        <v>237</v>
      </c>
      <c r="C2732">
        <v>111</v>
      </c>
      <c r="D2732">
        <v>45045037</v>
      </c>
      <c r="E2732" t="s">
        <v>289</v>
      </c>
      <c r="F2732" t="s">
        <v>5311</v>
      </c>
      <c r="G2732" t="s">
        <v>6146</v>
      </c>
      <c r="H2732">
        <v>103230</v>
      </c>
      <c r="I2732">
        <v>143</v>
      </c>
      <c r="J2732" t="s">
        <v>29</v>
      </c>
      <c r="K2732" t="s">
        <v>30</v>
      </c>
      <c r="L2732">
        <v>36000000</v>
      </c>
      <c r="M2732">
        <v>2011</v>
      </c>
      <c r="N2732">
        <v>5.9</v>
      </c>
      <c r="O2732">
        <v>9045037</v>
      </c>
    </row>
    <row r="2733" spans="1:15" x14ac:dyDescent="0.3">
      <c r="A2733" t="s">
        <v>3149</v>
      </c>
      <c r="B2733">
        <v>137</v>
      </c>
      <c r="C2733">
        <v>90</v>
      </c>
      <c r="D2733">
        <v>10042266</v>
      </c>
      <c r="E2733" t="s">
        <v>4875</v>
      </c>
      <c r="F2733" t="s">
        <v>6147</v>
      </c>
      <c r="G2733" t="s">
        <v>6148</v>
      </c>
      <c r="H2733">
        <v>23021</v>
      </c>
      <c r="I2733">
        <v>220</v>
      </c>
      <c r="J2733" t="s">
        <v>29</v>
      </c>
      <c r="K2733" t="s">
        <v>30</v>
      </c>
      <c r="L2733">
        <v>1000000</v>
      </c>
      <c r="M2733">
        <v>2005</v>
      </c>
      <c r="N2733">
        <v>5.9</v>
      </c>
      <c r="O2733">
        <v>9042266</v>
      </c>
    </row>
    <row r="2734" spans="1:15" x14ac:dyDescent="0.3">
      <c r="A2734" t="s">
        <v>3921</v>
      </c>
      <c r="B2734">
        <v>14</v>
      </c>
      <c r="C2734">
        <v>123</v>
      </c>
      <c r="D2734">
        <v>18272447</v>
      </c>
      <c r="E2734" t="s">
        <v>224</v>
      </c>
      <c r="F2734" t="s">
        <v>4602</v>
      </c>
      <c r="G2734" t="s">
        <v>6149</v>
      </c>
      <c r="H2734">
        <v>3119</v>
      </c>
      <c r="I2734">
        <v>35</v>
      </c>
      <c r="J2734" t="s">
        <v>29</v>
      </c>
      <c r="K2734" t="s">
        <v>30</v>
      </c>
      <c r="L2734">
        <v>10000000</v>
      </c>
      <c r="M2734">
        <v>1993</v>
      </c>
      <c r="N2734">
        <v>5.9</v>
      </c>
      <c r="O2734">
        <v>8272447</v>
      </c>
    </row>
    <row r="2735" spans="1:15" x14ac:dyDescent="0.3">
      <c r="A2735" t="s">
        <v>4031</v>
      </c>
      <c r="B2735">
        <v>49</v>
      </c>
      <c r="C2735">
        <v>84</v>
      </c>
      <c r="D2735">
        <v>10017041</v>
      </c>
      <c r="E2735" t="s">
        <v>2113</v>
      </c>
      <c r="F2735" t="s">
        <v>6150</v>
      </c>
      <c r="G2735" t="s">
        <v>6151</v>
      </c>
      <c r="H2735">
        <v>8265</v>
      </c>
      <c r="I2735">
        <v>20</v>
      </c>
      <c r="J2735" t="s">
        <v>29</v>
      </c>
      <c r="K2735" t="s">
        <v>30</v>
      </c>
      <c r="L2735">
        <v>3000000</v>
      </c>
      <c r="M2735">
        <v>2009</v>
      </c>
      <c r="N2735">
        <v>5.9</v>
      </c>
      <c r="O2735">
        <v>7017041</v>
      </c>
    </row>
    <row r="2736" spans="1:15" x14ac:dyDescent="0.3">
      <c r="A2736" t="s">
        <v>3659</v>
      </c>
      <c r="B2736">
        <v>101</v>
      </c>
      <c r="C2736">
        <v>84</v>
      </c>
      <c r="D2736">
        <v>140015224</v>
      </c>
      <c r="E2736" t="s">
        <v>4023</v>
      </c>
      <c r="F2736" t="s">
        <v>3257</v>
      </c>
      <c r="G2736" t="s">
        <v>6152</v>
      </c>
      <c r="H2736">
        <v>94172</v>
      </c>
      <c r="I2736">
        <v>179</v>
      </c>
      <c r="J2736" t="s">
        <v>29</v>
      </c>
      <c r="K2736" t="s">
        <v>227</v>
      </c>
      <c r="L2736">
        <v>133000000</v>
      </c>
      <c r="M2736">
        <v>1999</v>
      </c>
      <c r="N2736">
        <v>5.9</v>
      </c>
      <c r="O2736">
        <v>7015224</v>
      </c>
    </row>
    <row r="2737" spans="1:15" x14ac:dyDescent="0.3">
      <c r="A2737" t="s">
        <v>2451</v>
      </c>
      <c r="B2737">
        <v>111</v>
      </c>
      <c r="C2737">
        <v>88</v>
      </c>
      <c r="D2737">
        <v>13367101</v>
      </c>
      <c r="E2737" t="s">
        <v>699</v>
      </c>
      <c r="F2737" t="s">
        <v>6153</v>
      </c>
      <c r="G2737" t="s">
        <v>6154</v>
      </c>
      <c r="H2737">
        <v>19715</v>
      </c>
      <c r="I2737">
        <v>166</v>
      </c>
      <c r="J2737" t="s">
        <v>29</v>
      </c>
      <c r="K2737" t="s">
        <v>30</v>
      </c>
      <c r="L2737">
        <v>6500000</v>
      </c>
      <c r="M2737">
        <v>2006</v>
      </c>
      <c r="N2737">
        <v>5.9</v>
      </c>
      <c r="O2737">
        <v>6867101</v>
      </c>
    </row>
    <row r="2738" spans="1:15" x14ac:dyDescent="0.3">
      <c r="A2738" t="s">
        <v>3486</v>
      </c>
      <c r="B2738">
        <v>93</v>
      </c>
      <c r="C2738">
        <v>99</v>
      </c>
      <c r="D2738">
        <v>25584685</v>
      </c>
      <c r="E2738" t="s">
        <v>6155</v>
      </c>
      <c r="F2738" t="s">
        <v>6156</v>
      </c>
      <c r="G2738" t="s">
        <v>6157</v>
      </c>
      <c r="H2738">
        <v>15877</v>
      </c>
      <c r="I2738">
        <v>102</v>
      </c>
      <c r="J2738" t="s">
        <v>29</v>
      </c>
      <c r="K2738" t="s">
        <v>30</v>
      </c>
      <c r="L2738">
        <v>20000000</v>
      </c>
      <c r="M2738">
        <v>2007</v>
      </c>
      <c r="N2738">
        <v>5.9</v>
      </c>
      <c r="O2738">
        <v>5584685</v>
      </c>
    </row>
    <row r="2739" spans="1:15" x14ac:dyDescent="0.3">
      <c r="A2739" t="s">
        <v>1556</v>
      </c>
      <c r="B2739">
        <v>359</v>
      </c>
      <c r="C2739">
        <v>100</v>
      </c>
      <c r="D2739">
        <v>35266619</v>
      </c>
      <c r="E2739" t="s">
        <v>1474</v>
      </c>
      <c r="F2739" t="s">
        <v>1879</v>
      </c>
      <c r="G2739" t="s">
        <v>6158</v>
      </c>
      <c r="H2739">
        <v>108242</v>
      </c>
      <c r="I2739">
        <v>371</v>
      </c>
      <c r="J2739" t="s">
        <v>29</v>
      </c>
      <c r="K2739" t="s">
        <v>30</v>
      </c>
      <c r="L2739">
        <v>30000000</v>
      </c>
      <c r="M2739">
        <v>2013</v>
      </c>
      <c r="N2739">
        <v>5.9</v>
      </c>
      <c r="O2739">
        <v>5266619</v>
      </c>
    </row>
    <row r="2740" spans="1:15" x14ac:dyDescent="0.3">
      <c r="A2740" t="s">
        <v>1556</v>
      </c>
      <c r="B2740">
        <v>359</v>
      </c>
      <c r="C2740">
        <v>100</v>
      </c>
      <c r="D2740">
        <v>35266619</v>
      </c>
      <c r="E2740" t="s">
        <v>1474</v>
      </c>
      <c r="F2740" t="s">
        <v>1879</v>
      </c>
      <c r="G2740" t="s">
        <v>6158</v>
      </c>
      <c r="H2740">
        <v>108248</v>
      </c>
      <c r="I2740">
        <v>371</v>
      </c>
      <c r="J2740" t="s">
        <v>29</v>
      </c>
      <c r="K2740" t="s">
        <v>30</v>
      </c>
      <c r="L2740">
        <v>30000000</v>
      </c>
      <c r="M2740">
        <v>2013</v>
      </c>
      <c r="N2740">
        <v>5.9</v>
      </c>
      <c r="O2740">
        <v>5266619</v>
      </c>
    </row>
    <row r="2741" spans="1:15" x14ac:dyDescent="0.3">
      <c r="A2741" t="s">
        <v>4036</v>
      </c>
      <c r="B2741">
        <v>29</v>
      </c>
      <c r="C2741">
        <v>82</v>
      </c>
      <c r="D2741">
        <v>9628751</v>
      </c>
      <c r="E2741" t="s">
        <v>4698</v>
      </c>
      <c r="F2741" t="s">
        <v>6159</v>
      </c>
      <c r="G2741" t="s">
        <v>6160</v>
      </c>
      <c r="H2741">
        <v>5164</v>
      </c>
      <c r="I2741">
        <v>65</v>
      </c>
      <c r="J2741" t="s">
        <v>29</v>
      </c>
      <c r="K2741" t="s">
        <v>30</v>
      </c>
      <c r="L2741">
        <v>5000000</v>
      </c>
      <c r="M2741">
        <v>2000</v>
      </c>
      <c r="N2741">
        <v>5.9</v>
      </c>
      <c r="O2741">
        <v>4628751</v>
      </c>
    </row>
    <row r="2742" spans="1:15" x14ac:dyDescent="0.3">
      <c r="A2742" t="s">
        <v>3765</v>
      </c>
      <c r="B2742">
        <v>128</v>
      </c>
      <c r="C2742">
        <v>112</v>
      </c>
      <c r="D2742">
        <v>39026186</v>
      </c>
      <c r="E2742" t="s">
        <v>699</v>
      </c>
      <c r="F2742" t="s">
        <v>6161</v>
      </c>
      <c r="G2742" t="s">
        <v>6162</v>
      </c>
      <c r="H2742">
        <v>48019</v>
      </c>
      <c r="I2742">
        <v>153</v>
      </c>
      <c r="J2742" t="s">
        <v>29</v>
      </c>
      <c r="K2742" t="s">
        <v>30</v>
      </c>
      <c r="L2742">
        <v>35000000</v>
      </c>
      <c r="M2742">
        <v>2011</v>
      </c>
      <c r="N2742">
        <v>5.9</v>
      </c>
      <c r="O2742">
        <v>4026186</v>
      </c>
    </row>
    <row r="2743" spans="1:15" x14ac:dyDescent="0.3">
      <c r="A2743" t="s">
        <v>4038</v>
      </c>
      <c r="B2743">
        <v>125</v>
      </c>
      <c r="C2743">
        <v>81</v>
      </c>
      <c r="D2743">
        <v>7825820</v>
      </c>
      <c r="E2743" t="s">
        <v>1366</v>
      </c>
      <c r="F2743" t="s">
        <v>313</v>
      </c>
      <c r="G2743" t="s">
        <v>6163</v>
      </c>
      <c r="H2743">
        <v>13086</v>
      </c>
      <c r="I2743">
        <v>156</v>
      </c>
      <c r="J2743" t="s">
        <v>29</v>
      </c>
      <c r="K2743" t="s">
        <v>30</v>
      </c>
      <c r="L2743">
        <v>4000000</v>
      </c>
      <c r="M2743">
        <v>2006</v>
      </c>
      <c r="N2743">
        <v>5.9</v>
      </c>
      <c r="O2743">
        <v>3825820</v>
      </c>
    </row>
    <row r="2744" spans="1:15" x14ac:dyDescent="0.3">
      <c r="A2744" t="s">
        <v>4061</v>
      </c>
      <c r="B2744">
        <v>277</v>
      </c>
      <c r="C2744">
        <v>92</v>
      </c>
      <c r="D2744">
        <v>42575718</v>
      </c>
      <c r="E2744" t="s">
        <v>626</v>
      </c>
      <c r="F2744" t="s">
        <v>5686</v>
      </c>
      <c r="G2744" t="s">
        <v>6164</v>
      </c>
      <c r="H2744">
        <v>83788</v>
      </c>
      <c r="I2744">
        <v>227</v>
      </c>
      <c r="J2744" t="s">
        <v>29</v>
      </c>
      <c r="K2744" t="s">
        <v>30</v>
      </c>
      <c r="L2744">
        <v>40000000</v>
      </c>
      <c r="M2744">
        <v>2011</v>
      </c>
      <c r="N2744">
        <v>5.9</v>
      </c>
      <c r="O2744">
        <v>2575718</v>
      </c>
    </row>
    <row r="2745" spans="1:15" x14ac:dyDescent="0.3">
      <c r="A2745" t="s">
        <v>3968</v>
      </c>
      <c r="B2745">
        <v>225</v>
      </c>
      <c r="C2745">
        <v>99</v>
      </c>
      <c r="D2745">
        <v>62401264</v>
      </c>
      <c r="E2745" t="s">
        <v>39</v>
      </c>
      <c r="F2745" t="s">
        <v>400</v>
      </c>
      <c r="G2745" t="s">
        <v>6165</v>
      </c>
      <c r="H2745">
        <v>69484</v>
      </c>
      <c r="I2745">
        <v>323</v>
      </c>
      <c r="J2745" t="s">
        <v>29</v>
      </c>
      <c r="K2745" t="s">
        <v>200</v>
      </c>
      <c r="L2745">
        <v>60000000</v>
      </c>
      <c r="M2745">
        <v>2016</v>
      </c>
      <c r="N2745">
        <v>5.9</v>
      </c>
      <c r="O2745">
        <v>2401264</v>
      </c>
    </row>
    <row r="2746" spans="1:15" x14ac:dyDescent="0.3">
      <c r="A2746" t="s">
        <v>4010</v>
      </c>
      <c r="B2746">
        <v>8</v>
      </c>
      <c r="C2746">
        <v>91</v>
      </c>
      <c r="D2746">
        <v>2712293</v>
      </c>
      <c r="E2746" t="s">
        <v>26</v>
      </c>
      <c r="F2746" t="s">
        <v>6166</v>
      </c>
      <c r="G2746" t="s">
        <v>6167</v>
      </c>
      <c r="H2746">
        <v>475</v>
      </c>
      <c r="I2746">
        <v>11</v>
      </c>
      <c r="J2746" t="s">
        <v>29</v>
      </c>
      <c r="K2746" t="s">
        <v>30</v>
      </c>
      <c r="L2746">
        <v>450000</v>
      </c>
      <c r="M2746">
        <v>1991</v>
      </c>
      <c r="N2746">
        <v>5.9</v>
      </c>
      <c r="O2746">
        <v>2262293</v>
      </c>
    </row>
    <row r="2747" spans="1:15" x14ac:dyDescent="0.3">
      <c r="A2747" t="s">
        <v>3957</v>
      </c>
      <c r="B2747">
        <v>67</v>
      </c>
      <c r="C2747">
        <v>101</v>
      </c>
      <c r="D2747">
        <v>6851636</v>
      </c>
      <c r="E2747" t="s">
        <v>699</v>
      </c>
      <c r="F2747" t="s">
        <v>683</v>
      </c>
      <c r="G2747" t="s">
        <v>6168</v>
      </c>
      <c r="H2747">
        <v>13010</v>
      </c>
      <c r="I2747">
        <v>182</v>
      </c>
      <c r="J2747" t="s">
        <v>29</v>
      </c>
      <c r="K2747" t="s">
        <v>30</v>
      </c>
      <c r="L2747">
        <v>6000000</v>
      </c>
      <c r="M2747">
        <v>1999</v>
      </c>
      <c r="N2747">
        <v>5.9</v>
      </c>
      <c r="O2747">
        <v>851636</v>
      </c>
    </row>
    <row r="2748" spans="1:15" x14ac:dyDescent="0.3">
      <c r="A2748" t="s">
        <v>3998</v>
      </c>
      <c r="B2748">
        <v>70</v>
      </c>
      <c r="C2748">
        <v>93</v>
      </c>
      <c r="D2748">
        <v>3500000</v>
      </c>
      <c r="E2748" t="s">
        <v>6169</v>
      </c>
      <c r="F2748" t="s">
        <v>3142</v>
      </c>
      <c r="G2748" t="s">
        <v>6170</v>
      </c>
      <c r="H2748">
        <v>10082</v>
      </c>
      <c r="I2748">
        <v>100</v>
      </c>
      <c r="J2748" t="s">
        <v>29</v>
      </c>
      <c r="K2748" t="s">
        <v>30</v>
      </c>
      <c r="L2748">
        <v>2700000</v>
      </c>
      <c r="M2748">
        <v>1986</v>
      </c>
      <c r="N2748">
        <v>5.9</v>
      </c>
      <c r="O2748">
        <v>800000</v>
      </c>
    </row>
    <row r="2749" spans="1:15" x14ac:dyDescent="0.3">
      <c r="A2749" t="s">
        <v>4638</v>
      </c>
      <c r="B2749">
        <v>118</v>
      </c>
      <c r="C2749">
        <v>91</v>
      </c>
      <c r="D2749">
        <v>55747724</v>
      </c>
      <c r="E2749" t="s">
        <v>316</v>
      </c>
      <c r="F2749" t="s">
        <v>300</v>
      </c>
      <c r="G2749" t="s">
        <v>6171</v>
      </c>
      <c r="H2749">
        <v>18042</v>
      </c>
      <c r="I2749">
        <v>73</v>
      </c>
      <c r="J2749" t="s">
        <v>29</v>
      </c>
      <c r="K2749" t="s">
        <v>30</v>
      </c>
      <c r="L2749">
        <v>55000000</v>
      </c>
      <c r="M2749">
        <v>2013</v>
      </c>
      <c r="N2749">
        <v>5.9</v>
      </c>
      <c r="O2749">
        <v>747724</v>
      </c>
    </row>
    <row r="2750" spans="1:15" x14ac:dyDescent="0.3">
      <c r="A2750" t="s">
        <v>4008</v>
      </c>
      <c r="B2750">
        <v>57</v>
      </c>
      <c r="C2750">
        <v>92</v>
      </c>
      <c r="D2750">
        <v>1400000</v>
      </c>
      <c r="E2750" t="s">
        <v>6172</v>
      </c>
      <c r="F2750" t="s">
        <v>6173</v>
      </c>
      <c r="G2750" t="s">
        <v>6174</v>
      </c>
      <c r="H2750">
        <v>1324</v>
      </c>
      <c r="I2750">
        <v>37</v>
      </c>
      <c r="J2750" t="s">
        <v>29</v>
      </c>
      <c r="K2750" t="s">
        <v>30</v>
      </c>
      <c r="L2750">
        <v>1100000</v>
      </c>
      <c r="M2750">
        <v>1987</v>
      </c>
      <c r="N2750">
        <v>5.9</v>
      </c>
      <c r="O2750">
        <v>300000</v>
      </c>
    </row>
    <row r="2751" spans="1:15" x14ac:dyDescent="0.3">
      <c r="A2751" t="s">
        <v>3939</v>
      </c>
      <c r="B2751">
        <v>143</v>
      </c>
      <c r="C2751">
        <v>108</v>
      </c>
      <c r="D2751">
        <v>40203020</v>
      </c>
      <c r="E2751" t="s">
        <v>699</v>
      </c>
      <c r="F2751" t="s">
        <v>656</v>
      </c>
      <c r="G2751" t="s">
        <v>6175</v>
      </c>
      <c r="H2751">
        <v>74315</v>
      </c>
      <c r="I2751">
        <v>259</v>
      </c>
      <c r="J2751" t="s">
        <v>29</v>
      </c>
      <c r="K2751" t="s">
        <v>200</v>
      </c>
      <c r="L2751">
        <v>40000000</v>
      </c>
      <c r="M2751">
        <v>2004</v>
      </c>
      <c r="N2751">
        <v>5.9</v>
      </c>
      <c r="O2751">
        <v>203020</v>
      </c>
    </row>
    <row r="2752" spans="1:15" x14ac:dyDescent="0.3">
      <c r="A2752" t="s">
        <v>3857</v>
      </c>
      <c r="B2752">
        <v>253</v>
      </c>
      <c r="C2752">
        <v>97</v>
      </c>
      <c r="D2752">
        <v>60128566</v>
      </c>
      <c r="E2752" t="s">
        <v>3100</v>
      </c>
      <c r="F2752" t="s">
        <v>1308</v>
      </c>
      <c r="G2752" t="s">
        <v>6176</v>
      </c>
      <c r="H2752">
        <v>131447</v>
      </c>
      <c r="I2752">
        <v>410</v>
      </c>
      <c r="J2752" t="s">
        <v>29</v>
      </c>
      <c r="K2752" t="s">
        <v>227</v>
      </c>
      <c r="L2752">
        <v>60000000</v>
      </c>
      <c r="M2752">
        <v>2010</v>
      </c>
      <c r="N2752">
        <v>5.9</v>
      </c>
      <c r="O2752">
        <v>128566</v>
      </c>
    </row>
    <row r="2753" spans="1:15" x14ac:dyDescent="0.3">
      <c r="A2753" t="s">
        <v>2758</v>
      </c>
      <c r="B2753">
        <v>68</v>
      </c>
      <c r="C2753">
        <v>102</v>
      </c>
      <c r="D2753">
        <v>354704</v>
      </c>
      <c r="E2753" t="s">
        <v>135</v>
      </c>
      <c r="F2753" t="s">
        <v>1367</v>
      </c>
      <c r="G2753" t="s">
        <v>6177</v>
      </c>
      <c r="H2753">
        <v>2705</v>
      </c>
      <c r="I2753">
        <v>38</v>
      </c>
      <c r="J2753" t="s">
        <v>29</v>
      </c>
      <c r="K2753" t="s">
        <v>30</v>
      </c>
      <c r="L2753">
        <v>1300000</v>
      </c>
      <c r="M2753">
        <v>1987</v>
      </c>
      <c r="N2753">
        <v>5.9</v>
      </c>
      <c r="O2753">
        <v>-945296</v>
      </c>
    </row>
    <row r="2754" spans="1:15" x14ac:dyDescent="0.3">
      <c r="A2754" t="s">
        <v>3371</v>
      </c>
      <c r="B2754">
        <v>88</v>
      </c>
      <c r="C2754">
        <v>113</v>
      </c>
      <c r="D2754">
        <v>18882880</v>
      </c>
      <c r="E2754" t="s">
        <v>73</v>
      </c>
      <c r="F2754" t="s">
        <v>5607</v>
      </c>
      <c r="G2754" t="s">
        <v>6178</v>
      </c>
      <c r="H2754">
        <v>20539</v>
      </c>
      <c r="I2754">
        <v>125</v>
      </c>
      <c r="J2754" t="s">
        <v>29</v>
      </c>
      <c r="K2754" t="s">
        <v>30</v>
      </c>
      <c r="L2754">
        <v>20000000</v>
      </c>
      <c r="M2754">
        <v>2007</v>
      </c>
      <c r="N2754">
        <v>5.9</v>
      </c>
      <c r="O2754">
        <v>-1117120</v>
      </c>
    </row>
    <row r="2755" spans="1:15" x14ac:dyDescent="0.3">
      <c r="A2755" t="s">
        <v>3637</v>
      </c>
      <c r="B2755">
        <v>58</v>
      </c>
      <c r="C2755">
        <v>95</v>
      </c>
      <c r="D2755">
        <v>6739141</v>
      </c>
      <c r="E2755" t="s">
        <v>2211</v>
      </c>
      <c r="F2755" t="s">
        <v>2689</v>
      </c>
      <c r="G2755" t="s">
        <v>6179</v>
      </c>
      <c r="H2755">
        <v>23383</v>
      </c>
      <c r="I2755">
        <v>68</v>
      </c>
      <c r="J2755" t="s">
        <v>29</v>
      </c>
      <c r="K2755" t="s">
        <v>581</v>
      </c>
      <c r="L2755">
        <v>8000000</v>
      </c>
      <c r="M2755">
        <v>1992</v>
      </c>
      <c r="N2755">
        <v>5.9</v>
      </c>
      <c r="O2755">
        <v>-1260859</v>
      </c>
    </row>
    <row r="2756" spans="1:15" x14ac:dyDescent="0.3">
      <c r="A2756" t="s">
        <v>3923</v>
      </c>
      <c r="B2756">
        <v>18</v>
      </c>
      <c r="C2756">
        <v>117</v>
      </c>
      <c r="D2756">
        <v>379643</v>
      </c>
      <c r="E2756" t="s">
        <v>92</v>
      </c>
      <c r="F2756" t="s">
        <v>795</v>
      </c>
      <c r="G2756" t="s">
        <v>6180</v>
      </c>
      <c r="H2756">
        <v>1573</v>
      </c>
      <c r="I2756">
        <v>29</v>
      </c>
      <c r="J2756" t="s">
        <v>29</v>
      </c>
      <c r="K2756" t="s">
        <v>30</v>
      </c>
      <c r="L2756">
        <v>2200000</v>
      </c>
      <c r="M2756">
        <v>2007</v>
      </c>
      <c r="N2756">
        <v>5.9</v>
      </c>
      <c r="O2756">
        <v>-1820357</v>
      </c>
    </row>
    <row r="2757" spans="1:15" x14ac:dyDescent="0.3">
      <c r="A2757" t="s">
        <v>934</v>
      </c>
      <c r="B2757">
        <v>110</v>
      </c>
      <c r="C2757">
        <v>108</v>
      </c>
      <c r="D2757">
        <v>17803796</v>
      </c>
      <c r="E2757" t="s">
        <v>676</v>
      </c>
      <c r="F2757" t="s">
        <v>3418</v>
      </c>
      <c r="G2757" t="s">
        <v>6181</v>
      </c>
      <c r="H2757">
        <v>26100</v>
      </c>
      <c r="I2757">
        <v>97</v>
      </c>
      <c r="J2757" t="s">
        <v>29</v>
      </c>
      <c r="K2757" t="s">
        <v>30</v>
      </c>
      <c r="L2757">
        <v>20000000</v>
      </c>
      <c r="M2757">
        <v>2006</v>
      </c>
      <c r="N2757">
        <v>5.9</v>
      </c>
      <c r="O2757">
        <v>-2196204</v>
      </c>
    </row>
    <row r="2758" spans="1:15" x14ac:dyDescent="0.3">
      <c r="A2758" t="s">
        <v>4015</v>
      </c>
      <c r="B2758">
        <v>47</v>
      </c>
      <c r="C2758">
        <v>90</v>
      </c>
      <c r="D2758">
        <v>75727</v>
      </c>
      <c r="E2758" t="s">
        <v>5492</v>
      </c>
      <c r="F2758" t="s">
        <v>6182</v>
      </c>
      <c r="G2758" t="s">
        <v>6183</v>
      </c>
      <c r="H2758">
        <v>5699</v>
      </c>
      <c r="I2758">
        <v>40</v>
      </c>
      <c r="J2758" t="s">
        <v>174</v>
      </c>
      <c r="K2758" t="s">
        <v>30</v>
      </c>
      <c r="L2758">
        <v>2500000</v>
      </c>
      <c r="M2758">
        <v>2008</v>
      </c>
      <c r="N2758">
        <v>5.9</v>
      </c>
      <c r="O2758">
        <v>-2424273</v>
      </c>
    </row>
    <row r="2759" spans="1:15" x14ac:dyDescent="0.3">
      <c r="A2759" t="s">
        <v>3147</v>
      </c>
      <c r="B2759">
        <v>97</v>
      </c>
      <c r="C2759">
        <v>96</v>
      </c>
      <c r="D2759">
        <v>19351569</v>
      </c>
      <c r="E2759" t="s">
        <v>4570</v>
      </c>
      <c r="F2759" t="s">
        <v>6184</v>
      </c>
      <c r="G2759" t="s">
        <v>6185</v>
      </c>
      <c r="H2759">
        <v>33287</v>
      </c>
      <c r="I2759">
        <v>201</v>
      </c>
      <c r="J2759" t="s">
        <v>29</v>
      </c>
      <c r="K2759" t="s">
        <v>30</v>
      </c>
      <c r="L2759">
        <v>22000000</v>
      </c>
      <c r="M2759">
        <v>2001</v>
      </c>
      <c r="N2759">
        <v>5.9</v>
      </c>
      <c r="O2759">
        <v>-2648431</v>
      </c>
    </row>
    <row r="2760" spans="1:15" x14ac:dyDescent="0.3">
      <c r="A2760" t="s">
        <v>3983</v>
      </c>
      <c r="B2760">
        <v>121</v>
      </c>
      <c r="C2760">
        <v>97</v>
      </c>
      <c r="D2760">
        <v>434417</v>
      </c>
      <c r="E2760" t="s">
        <v>92</v>
      </c>
      <c r="F2760" t="s">
        <v>1248</v>
      </c>
      <c r="G2760" t="s">
        <v>6186</v>
      </c>
      <c r="H2760">
        <v>8867</v>
      </c>
      <c r="I2760">
        <v>65</v>
      </c>
      <c r="J2760" t="s">
        <v>29</v>
      </c>
      <c r="K2760" t="s">
        <v>408</v>
      </c>
      <c r="L2760">
        <v>4600000</v>
      </c>
      <c r="M2760">
        <v>2007</v>
      </c>
      <c r="N2760">
        <v>5.9</v>
      </c>
      <c r="O2760">
        <v>-4165583</v>
      </c>
    </row>
    <row r="2761" spans="1:15" x14ac:dyDescent="0.3">
      <c r="A2761" t="s">
        <v>3955</v>
      </c>
      <c r="B2761">
        <v>138</v>
      </c>
      <c r="C2761">
        <v>104</v>
      </c>
      <c r="D2761">
        <v>108229</v>
      </c>
      <c r="E2761" t="s">
        <v>4875</v>
      </c>
      <c r="F2761" t="s">
        <v>61</v>
      </c>
      <c r="G2761" t="s">
        <v>6187</v>
      </c>
      <c r="H2761">
        <v>30836</v>
      </c>
      <c r="I2761">
        <v>137</v>
      </c>
      <c r="J2761" t="s">
        <v>29</v>
      </c>
      <c r="K2761" t="s">
        <v>30</v>
      </c>
      <c r="L2761">
        <v>4500000</v>
      </c>
      <c r="M2761">
        <v>2009</v>
      </c>
      <c r="N2761">
        <v>5.9</v>
      </c>
      <c r="O2761">
        <v>-4391771</v>
      </c>
    </row>
    <row r="2762" spans="1:15" x14ac:dyDescent="0.3">
      <c r="A2762" t="s">
        <v>2802</v>
      </c>
      <c r="B2762">
        <v>46</v>
      </c>
      <c r="C2762">
        <v>103</v>
      </c>
      <c r="D2762">
        <v>10411980</v>
      </c>
      <c r="E2762" t="s">
        <v>6188</v>
      </c>
      <c r="F2762" t="s">
        <v>6189</v>
      </c>
      <c r="G2762" t="s">
        <v>6190</v>
      </c>
      <c r="H2762">
        <v>22649</v>
      </c>
      <c r="I2762">
        <v>212</v>
      </c>
      <c r="J2762" t="s">
        <v>29</v>
      </c>
      <c r="K2762" t="s">
        <v>30</v>
      </c>
      <c r="L2762">
        <v>15000000</v>
      </c>
      <c r="M2762">
        <v>2004</v>
      </c>
      <c r="N2762">
        <v>5.9</v>
      </c>
      <c r="O2762">
        <v>-4588020</v>
      </c>
    </row>
    <row r="2763" spans="1:15" x14ac:dyDescent="0.3">
      <c r="A2763" t="s">
        <v>4062</v>
      </c>
      <c r="B2763">
        <v>98</v>
      </c>
      <c r="C2763">
        <v>85</v>
      </c>
      <c r="D2763">
        <v>43905746</v>
      </c>
      <c r="E2763" t="s">
        <v>672</v>
      </c>
      <c r="F2763" t="s">
        <v>339</v>
      </c>
      <c r="G2763" t="s">
        <v>6191</v>
      </c>
      <c r="H2763">
        <v>77684</v>
      </c>
      <c r="I2763">
        <v>294</v>
      </c>
      <c r="J2763" t="s">
        <v>29</v>
      </c>
      <c r="K2763" t="s">
        <v>30</v>
      </c>
      <c r="L2763">
        <v>49000000</v>
      </c>
      <c r="M2763">
        <v>2001</v>
      </c>
      <c r="N2763">
        <v>5.9</v>
      </c>
      <c r="O2763">
        <v>-5094254</v>
      </c>
    </row>
    <row r="2764" spans="1:15" x14ac:dyDescent="0.3">
      <c r="A2764" t="s">
        <v>1668</v>
      </c>
      <c r="B2764">
        <v>217</v>
      </c>
      <c r="C2764">
        <v>118</v>
      </c>
      <c r="D2764">
        <v>88761720</v>
      </c>
      <c r="E2764" t="s">
        <v>1674</v>
      </c>
      <c r="F2764" t="s">
        <v>729</v>
      </c>
      <c r="G2764" t="s">
        <v>6192</v>
      </c>
      <c r="H2764">
        <v>141179</v>
      </c>
      <c r="I2764">
        <v>419</v>
      </c>
      <c r="J2764" t="s">
        <v>29</v>
      </c>
      <c r="K2764" t="s">
        <v>200</v>
      </c>
      <c r="L2764">
        <v>95000000</v>
      </c>
      <c r="M2764">
        <v>2010</v>
      </c>
      <c r="N2764">
        <v>5.9</v>
      </c>
      <c r="O2764">
        <v>-6238280</v>
      </c>
    </row>
    <row r="2765" spans="1:15" x14ac:dyDescent="0.3">
      <c r="A2765" t="s">
        <v>714</v>
      </c>
      <c r="B2765">
        <v>134</v>
      </c>
      <c r="C2765">
        <v>124</v>
      </c>
      <c r="D2765">
        <v>68473360</v>
      </c>
      <c r="E2765" t="s">
        <v>1050</v>
      </c>
      <c r="F2765" t="s">
        <v>6193</v>
      </c>
      <c r="G2765" t="s">
        <v>6194</v>
      </c>
      <c r="H2765">
        <v>49536</v>
      </c>
      <c r="I2765">
        <v>379</v>
      </c>
      <c r="J2765" t="s">
        <v>29</v>
      </c>
      <c r="K2765" t="s">
        <v>30</v>
      </c>
      <c r="L2765">
        <v>75000000</v>
      </c>
      <c r="M2765">
        <v>2000</v>
      </c>
      <c r="N2765">
        <v>5.9</v>
      </c>
      <c r="O2765">
        <v>-6526640</v>
      </c>
    </row>
    <row r="2766" spans="1:15" x14ac:dyDescent="0.3">
      <c r="A2766" t="s">
        <v>3942</v>
      </c>
      <c r="B2766">
        <v>104</v>
      </c>
      <c r="C2766">
        <v>108</v>
      </c>
      <c r="D2766">
        <v>453079</v>
      </c>
      <c r="E2766" t="s">
        <v>676</v>
      </c>
      <c r="F2766" t="s">
        <v>6195</v>
      </c>
      <c r="G2766" t="s">
        <v>6196</v>
      </c>
      <c r="H2766">
        <v>4124</v>
      </c>
      <c r="I2766">
        <v>29</v>
      </c>
      <c r="J2766" t="s">
        <v>29</v>
      </c>
      <c r="K2766" t="s">
        <v>30</v>
      </c>
      <c r="L2766">
        <v>7000000</v>
      </c>
      <c r="M2766">
        <v>2010</v>
      </c>
      <c r="N2766">
        <v>5.9</v>
      </c>
      <c r="O2766">
        <v>-6546921</v>
      </c>
    </row>
    <row r="2767" spans="1:15" x14ac:dyDescent="0.3">
      <c r="A2767" t="s">
        <v>3946</v>
      </c>
      <c r="B2767">
        <v>244</v>
      </c>
      <c r="C2767">
        <v>108</v>
      </c>
      <c r="D2767">
        <v>23070045</v>
      </c>
      <c r="E2767" t="s">
        <v>621</v>
      </c>
      <c r="F2767" t="s">
        <v>1266</v>
      </c>
      <c r="G2767" t="s">
        <v>6197</v>
      </c>
      <c r="H2767">
        <v>47003</v>
      </c>
      <c r="I2767">
        <v>215</v>
      </c>
      <c r="J2767" t="s">
        <v>29</v>
      </c>
      <c r="K2767" t="s">
        <v>30</v>
      </c>
      <c r="L2767">
        <v>30000000</v>
      </c>
      <c r="M2767">
        <v>2011</v>
      </c>
      <c r="N2767">
        <v>5.9</v>
      </c>
      <c r="O2767">
        <v>-6929955</v>
      </c>
    </row>
    <row r="2768" spans="1:15" x14ac:dyDescent="0.3">
      <c r="A2768" t="s">
        <v>3962</v>
      </c>
      <c r="B2768">
        <v>260</v>
      </c>
      <c r="C2768">
        <v>100</v>
      </c>
      <c r="D2768">
        <v>22525921</v>
      </c>
      <c r="E2768" t="s">
        <v>676</v>
      </c>
      <c r="F2768" t="s">
        <v>478</v>
      </c>
      <c r="G2768" t="s">
        <v>6198</v>
      </c>
      <c r="H2768">
        <v>60596</v>
      </c>
      <c r="I2768">
        <v>158</v>
      </c>
      <c r="J2768" t="s">
        <v>29</v>
      </c>
      <c r="K2768" t="s">
        <v>30</v>
      </c>
      <c r="L2768">
        <v>30000000</v>
      </c>
      <c r="M2768">
        <v>2013</v>
      </c>
      <c r="N2768">
        <v>5.9</v>
      </c>
      <c r="O2768">
        <v>-7474079</v>
      </c>
    </row>
    <row r="2769" spans="1:15" x14ac:dyDescent="0.3">
      <c r="A2769" t="s">
        <v>4418</v>
      </c>
      <c r="B2769">
        <v>27</v>
      </c>
      <c r="C2769">
        <v>88</v>
      </c>
      <c r="D2769">
        <v>9286314</v>
      </c>
      <c r="E2769" t="s">
        <v>39</v>
      </c>
      <c r="F2769" t="s">
        <v>6199</v>
      </c>
      <c r="G2769" t="s">
        <v>6200</v>
      </c>
      <c r="H2769">
        <v>4972</v>
      </c>
      <c r="I2769">
        <v>62</v>
      </c>
      <c r="J2769" t="s">
        <v>29</v>
      </c>
      <c r="K2769" t="s">
        <v>30</v>
      </c>
      <c r="L2769">
        <v>17000000</v>
      </c>
      <c r="M2769">
        <v>1991</v>
      </c>
      <c r="N2769">
        <v>5.9</v>
      </c>
      <c r="O2769">
        <v>-7713686</v>
      </c>
    </row>
    <row r="2770" spans="1:15" x14ac:dyDescent="0.3">
      <c r="A2770" t="s">
        <v>4017</v>
      </c>
      <c r="B2770">
        <v>22</v>
      </c>
      <c r="C2770">
        <v>90</v>
      </c>
      <c r="D2770">
        <v>100503</v>
      </c>
      <c r="E2770" t="s">
        <v>289</v>
      </c>
      <c r="F2770" t="s">
        <v>6201</v>
      </c>
      <c r="G2770" t="s">
        <v>6202</v>
      </c>
      <c r="H2770">
        <v>7759</v>
      </c>
      <c r="I2770">
        <v>20</v>
      </c>
      <c r="J2770" t="s">
        <v>29</v>
      </c>
      <c r="K2770" t="s">
        <v>30</v>
      </c>
      <c r="L2770">
        <v>8000000</v>
      </c>
      <c r="M2770">
        <v>2009</v>
      </c>
      <c r="N2770">
        <v>5.9</v>
      </c>
      <c r="O2770">
        <v>-7899497</v>
      </c>
    </row>
    <row r="2771" spans="1:15" x14ac:dyDescent="0.3">
      <c r="A2771" t="s">
        <v>3916</v>
      </c>
      <c r="B2771">
        <v>144</v>
      </c>
      <c r="C2771">
        <v>125</v>
      </c>
      <c r="D2771">
        <v>49875589</v>
      </c>
      <c r="E2771" t="s">
        <v>2094</v>
      </c>
      <c r="F2771" t="s">
        <v>1285</v>
      </c>
      <c r="G2771" t="s">
        <v>6203</v>
      </c>
      <c r="H2771">
        <v>28807</v>
      </c>
      <c r="I2771">
        <v>273</v>
      </c>
      <c r="J2771" t="s">
        <v>29</v>
      </c>
      <c r="K2771" t="s">
        <v>30</v>
      </c>
      <c r="L2771">
        <v>58000000</v>
      </c>
      <c r="M2771">
        <v>2012</v>
      </c>
      <c r="N2771">
        <v>5.9</v>
      </c>
      <c r="O2771">
        <v>-8124411</v>
      </c>
    </row>
    <row r="2772" spans="1:15" x14ac:dyDescent="0.3">
      <c r="A2772" t="s">
        <v>4269</v>
      </c>
      <c r="B2772">
        <v>112</v>
      </c>
      <c r="C2772">
        <v>98</v>
      </c>
      <c r="D2772">
        <v>8662318</v>
      </c>
      <c r="E2772" t="s">
        <v>289</v>
      </c>
      <c r="F2772" t="s">
        <v>4369</v>
      </c>
      <c r="G2772" t="s">
        <v>6204</v>
      </c>
      <c r="H2772">
        <v>15033</v>
      </c>
      <c r="I2772">
        <v>75</v>
      </c>
      <c r="J2772" t="s">
        <v>29</v>
      </c>
      <c r="K2772" t="s">
        <v>30</v>
      </c>
      <c r="L2772">
        <v>17000000</v>
      </c>
      <c r="M2772">
        <v>2009</v>
      </c>
      <c r="N2772">
        <v>5.9</v>
      </c>
      <c r="O2772">
        <v>-8337682</v>
      </c>
    </row>
    <row r="2773" spans="1:15" x14ac:dyDescent="0.3">
      <c r="A2773" t="s">
        <v>2673</v>
      </c>
      <c r="B2773">
        <v>93</v>
      </c>
      <c r="C2773">
        <v>124</v>
      </c>
      <c r="D2773">
        <v>41256277</v>
      </c>
      <c r="E2773" t="s">
        <v>175</v>
      </c>
      <c r="F2773" t="s">
        <v>6205</v>
      </c>
      <c r="G2773" t="s">
        <v>6206</v>
      </c>
      <c r="H2773">
        <v>46451</v>
      </c>
      <c r="I2773">
        <v>156</v>
      </c>
      <c r="J2773" t="s">
        <v>29</v>
      </c>
      <c r="K2773" t="s">
        <v>30</v>
      </c>
      <c r="L2773">
        <v>50000000</v>
      </c>
      <c r="M2773">
        <v>1997</v>
      </c>
      <c r="N2773">
        <v>5.9</v>
      </c>
      <c r="O2773">
        <v>-8743723</v>
      </c>
    </row>
    <row r="2774" spans="1:15" x14ac:dyDescent="0.3">
      <c r="A2774" t="s">
        <v>3948</v>
      </c>
      <c r="B2774">
        <v>270</v>
      </c>
      <c r="C2774">
        <v>108</v>
      </c>
      <c r="D2774">
        <v>20981633</v>
      </c>
      <c r="E2774" t="s">
        <v>217</v>
      </c>
      <c r="F2774" t="s">
        <v>6207</v>
      </c>
      <c r="G2774" t="s">
        <v>6208</v>
      </c>
      <c r="H2774">
        <v>78256</v>
      </c>
      <c r="I2774">
        <v>492</v>
      </c>
      <c r="J2774" t="s">
        <v>29</v>
      </c>
      <c r="K2774" t="s">
        <v>30</v>
      </c>
      <c r="L2774">
        <v>30000000</v>
      </c>
      <c r="M2774">
        <v>2008</v>
      </c>
      <c r="N2774">
        <v>5.9</v>
      </c>
      <c r="O2774">
        <v>-9018367</v>
      </c>
    </row>
    <row r="2775" spans="1:15" x14ac:dyDescent="0.3">
      <c r="A2775" t="s">
        <v>2044</v>
      </c>
      <c r="B2775">
        <v>25</v>
      </c>
      <c r="C2775">
        <v>96</v>
      </c>
      <c r="D2775">
        <v>35617599</v>
      </c>
      <c r="E2775" t="s">
        <v>3797</v>
      </c>
      <c r="F2775" t="s">
        <v>1521</v>
      </c>
      <c r="G2775" t="s">
        <v>6209</v>
      </c>
      <c r="H2775">
        <v>20688</v>
      </c>
      <c r="I2775">
        <v>47</v>
      </c>
      <c r="J2775" t="s">
        <v>29</v>
      </c>
      <c r="K2775" t="s">
        <v>30</v>
      </c>
      <c r="L2775">
        <v>45000000</v>
      </c>
      <c r="M2775">
        <v>1995</v>
      </c>
      <c r="N2775">
        <v>5.9</v>
      </c>
      <c r="O2775">
        <v>-9382401</v>
      </c>
    </row>
    <row r="2776" spans="1:15" x14ac:dyDescent="0.3">
      <c r="A2776" t="s">
        <v>3351</v>
      </c>
      <c r="B2776">
        <v>90</v>
      </c>
      <c r="C2776">
        <v>90</v>
      </c>
      <c r="D2776">
        <v>17848322</v>
      </c>
      <c r="E2776" t="s">
        <v>289</v>
      </c>
      <c r="F2776" t="s">
        <v>1616</v>
      </c>
      <c r="G2776" t="s">
        <v>6210</v>
      </c>
      <c r="H2776">
        <v>18771</v>
      </c>
      <c r="I2776">
        <v>102</v>
      </c>
      <c r="J2776" t="s">
        <v>29</v>
      </c>
      <c r="K2776" t="s">
        <v>361</v>
      </c>
      <c r="L2776">
        <v>28000000</v>
      </c>
      <c r="M2776">
        <v>2004</v>
      </c>
      <c r="N2776">
        <v>5.9</v>
      </c>
      <c r="O2776">
        <v>-10151678</v>
      </c>
    </row>
    <row r="2777" spans="1:15" x14ac:dyDescent="0.3">
      <c r="A2777" t="s">
        <v>3054</v>
      </c>
      <c r="B2777">
        <v>38</v>
      </c>
      <c r="C2777">
        <v>112</v>
      </c>
      <c r="D2777">
        <v>6734844</v>
      </c>
      <c r="E2777" t="s">
        <v>588</v>
      </c>
      <c r="F2777" t="s">
        <v>6211</v>
      </c>
      <c r="G2777" t="s">
        <v>6212</v>
      </c>
      <c r="H2777">
        <v>29591</v>
      </c>
      <c r="I2777">
        <v>118</v>
      </c>
      <c r="J2777" t="s">
        <v>29</v>
      </c>
      <c r="K2777" t="s">
        <v>30</v>
      </c>
      <c r="L2777">
        <v>17000000</v>
      </c>
      <c r="M2777">
        <v>1986</v>
      </c>
      <c r="N2777">
        <v>5.9</v>
      </c>
      <c r="O2777">
        <v>-10265156</v>
      </c>
    </row>
    <row r="2778" spans="1:15" x14ac:dyDescent="0.3">
      <c r="A2778" t="s">
        <v>4012</v>
      </c>
      <c r="B2778">
        <v>21</v>
      </c>
      <c r="C2778">
        <v>91</v>
      </c>
      <c r="D2778">
        <v>2104000</v>
      </c>
      <c r="E2778" t="s">
        <v>305</v>
      </c>
      <c r="F2778" t="s">
        <v>3257</v>
      </c>
      <c r="G2778" t="s">
        <v>6213</v>
      </c>
      <c r="H2778">
        <v>1595</v>
      </c>
      <c r="I2778">
        <v>19</v>
      </c>
      <c r="J2778" t="s">
        <v>29</v>
      </c>
      <c r="K2778" t="s">
        <v>30</v>
      </c>
      <c r="L2778">
        <v>13000000</v>
      </c>
      <c r="M2778">
        <v>1996</v>
      </c>
      <c r="N2778">
        <v>5.9</v>
      </c>
      <c r="O2778">
        <v>-10896000</v>
      </c>
    </row>
    <row r="2779" spans="1:15" x14ac:dyDescent="0.3">
      <c r="A2779" t="s">
        <v>4820</v>
      </c>
      <c r="B2779">
        <v>185</v>
      </c>
      <c r="C2779">
        <v>122</v>
      </c>
      <c r="D2779">
        <v>52397389</v>
      </c>
      <c r="E2779" t="s">
        <v>6214</v>
      </c>
      <c r="F2779" t="s">
        <v>468</v>
      </c>
      <c r="G2779" t="s">
        <v>6215</v>
      </c>
      <c r="H2779">
        <v>132954</v>
      </c>
      <c r="I2779">
        <v>514</v>
      </c>
      <c r="J2779" t="s">
        <v>29</v>
      </c>
      <c r="K2779" t="s">
        <v>30</v>
      </c>
      <c r="L2779">
        <v>65000000</v>
      </c>
      <c r="M2779">
        <v>2004</v>
      </c>
      <c r="N2779">
        <v>5.9</v>
      </c>
      <c r="O2779">
        <v>-12602611</v>
      </c>
    </row>
    <row r="2780" spans="1:15" x14ac:dyDescent="0.3">
      <c r="A2780" t="s">
        <v>3796</v>
      </c>
      <c r="B2780">
        <v>158</v>
      </c>
      <c r="C2780">
        <v>108</v>
      </c>
      <c r="D2780">
        <v>16930884</v>
      </c>
      <c r="E2780" t="s">
        <v>140</v>
      </c>
      <c r="F2780" t="s">
        <v>34</v>
      </c>
      <c r="G2780" t="s">
        <v>6216</v>
      </c>
      <c r="H2780">
        <v>65628</v>
      </c>
      <c r="I2780">
        <v>262</v>
      </c>
      <c r="J2780" t="s">
        <v>29</v>
      </c>
      <c r="K2780" t="s">
        <v>30</v>
      </c>
      <c r="L2780">
        <v>30000000</v>
      </c>
      <c r="M2780">
        <v>2007</v>
      </c>
      <c r="N2780">
        <v>5.9</v>
      </c>
      <c r="O2780">
        <v>-13069116</v>
      </c>
    </row>
    <row r="2781" spans="1:15" x14ac:dyDescent="0.3">
      <c r="A2781" t="s">
        <v>1160</v>
      </c>
      <c r="B2781">
        <v>298</v>
      </c>
      <c r="C2781">
        <v>125</v>
      </c>
      <c r="D2781">
        <v>26616999</v>
      </c>
      <c r="E2781" t="s">
        <v>3674</v>
      </c>
      <c r="F2781" t="s">
        <v>6217</v>
      </c>
      <c r="G2781" t="s">
        <v>3365</v>
      </c>
      <c r="H2781">
        <v>92461</v>
      </c>
      <c r="I2781">
        <v>347</v>
      </c>
      <c r="J2781" t="s">
        <v>29</v>
      </c>
      <c r="K2781" t="s">
        <v>30</v>
      </c>
      <c r="L2781">
        <v>40000000</v>
      </c>
      <c r="M2781">
        <v>2013</v>
      </c>
      <c r="N2781">
        <v>5.9</v>
      </c>
      <c r="O2781">
        <v>-13383001</v>
      </c>
    </row>
    <row r="2782" spans="1:15" x14ac:dyDescent="0.3">
      <c r="A2782" t="s">
        <v>346</v>
      </c>
      <c r="B2782">
        <v>117</v>
      </c>
      <c r="C2782">
        <v>98</v>
      </c>
      <c r="D2782">
        <v>55585389</v>
      </c>
      <c r="E2782" t="s">
        <v>1366</v>
      </c>
      <c r="F2782" t="s">
        <v>1302</v>
      </c>
      <c r="G2782" t="s">
        <v>6218</v>
      </c>
      <c r="H2782">
        <v>64121</v>
      </c>
      <c r="I2782">
        <v>241</v>
      </c>
      <c r="J2782" t="s">
        <v>29</v>
      </c>
      <c r="K2782" t="s">
        <v>30</v>
      </c>
      <c r="L2782">
        <v>69000000</v>
      </c>
      <c r="M2782">
        <v>1998</v>
      </c>
      <c r="N2782">
        <v>5.9</v>
      </c>
      <c r="O2782">
        <v>-13414611</v>
      </c>
    </row>
    <row r="2783" spans="1:15" x14ac:dyDescent="0.3">
      <c r="A2783" t="s">
        <v>4001</v>
      </c>
      <c r="B2783">
        <v>40</v>
      </c>
      <c r="C2783">
        <v>93</v>
      </c>
      <c r="D2783">
        <v>1181197</v>
      </c>
      <c r="E2783" t="s">
        <v>269</v>
      </c>
      <c r="F2783" t="s">
        <v>3077</v>
      </c>
      <c r="G2783" t="s">
        <v>6219</v>
      </c>
      <c r="H2783">
        <v>3299</v>
      </c>
      <c r="I2783">
        <v>24</v>
      </c>
      <c r="J2783" t="s">
        <v>29</v>
      </c>
      <c r="K2783" t="s">
        <v>30</v>
      </c>
      <c r="L2783">
        <v>15500000</v>
      </c>
      <c r="M2783">
        <v>2005</v>
      </c>
      <c r="N2783">
        <v>5.9</v>
      </c>
      <c r="O2783">
        <v>-14318803</v>
      </c>
    </row>
    <row r="2784" spans="1:15" x14ac:dyDescent="0.3">
      <c r="A2784" t="s">
        <v>4004</v>
      </c>
      <c r="B2784">
        <v>50</v>
      </c>
      <c r="C2784">
        <v>93</v>
      </c>
      <c r="D2784">
        <v>20380</v>
      </c>
      <c r="E2784" t="s">
        <v>6220</v>
      </c>
      <c r="F2784" t="s">
        <v>1338</v>
      </c>
      <c r="G2784" t="s">
        <v>6221</v>
      </c>
      <c r="H2784">
        <v>7519</v>
      </c>
      <c r="I2784">
        <v>39</v>
      </c>
      <c r="J2784" t="s">
        <v>29</v>
      </c>
      <c r="K2784" t="s">
        <v>30</v>
      </c>
      <c r="L2784">
        <v>15000000</v>
      </c>
      <c r="M2784">
        <v>2007</v>
      </c>
      <c r="N2784">
        <v>5.9</v>
      </c>
      <c r="O2784">
        <v>-14979620</v>
      </c>
    </row>
    <row r="2785" spans="1:15" x14ac:dyDescent="0.3">
      <c r="A2785" t="s">
        <v>3001</v>
      </c>
      <c r="B2785">
        <v>53</v>
      </c>
      <c r="C2785">
        <v>134</v>
      </c>
      <c r="D2785">
        <v>37600435</v>
      </c>
      <c r="E2785" t="s">
        <v>6222</v>
      </c>
      <c r="F2785" t="s">
        <v>4140</v>
      </c>
      <c r="G2785" t="s">
        <v>6223</v>
      </c>
      <c r="H2785">
        <v>55350</v>
      </c>
      <c r="I2785">
        <v>180</v>
      </c>
      <c r="J2785" t="s">
        <v>29</v>
      </c>
      <c r="K2785" t="s">
        <v>30</v>
      </c>
      <c r="L2785">
        <v>55000000</v>
      </c>
      <c r="M2785">
        <v>1995</v>
      </c>
      <c r="N2785">
        <v>5.9</v>
      </c>
      <c r="O2785">
        <v>-17399565</v>
      </c>
    </row>
    <row r="2786" spans="1:15" x14ac:dyDescent="0.3">
      <c r="A2786" t="s">
        <v>3099</v>
      </c>
      <c r="B2786">
        <v>101</v>
      </c>
      <c r="C2786">
        <v>99</v>
      </c>
      <c r="D2786">
        <v>8712564</v>
      </c>
      <c r="E2786" t="s">
        <v>140</v>
      </c>
      <c r="F2786" t="s">
        <v>3902</v>
      </c>
      <c r="G2786" t="s">
        <v>6224</v>
      </c>
      <c r="H2786">
        <v>16555</v>
      </c>
      <c r="I2786">
        <v>139</v>
      </c>
      <c r="J2786" t="s">
        <v>29</v>
      </c>
      <c r="K2786" t="s">
        <v>30</v>
      </c>
      <c r="L2786">
        <v>27000000</v>
      </c>
      <c r="M2786">
        <v>2004</v>
      </c>
      <c r="N2786">
        <v>5.9</v>
      </c>
      <c r="O2786">
        <v>-18287436</v>
      </c>
    </row>
    <row r="2787" spans="1:15" x14ac:dyDescent="0.3">
      <c r="A2787" t="s">
        <v>3712</v>
      </c>
      <c r="B2787">
        <v>63</v>
      </c>
      <c r="C2787">
        <v>90</v>
      </c>
      <c r="D2787">
        <v>5108820</v>
      </c>
      <c r="E2787" t="s">
        <v>269</v>
      </c>
      <c r="F2787" t="s">
        <v>3944</v>
      </c>
      <c r="G2787" t="s">
        <v>6225</v>
      </c>
      <c r="H2787">
        <v>12519</v>
      </c>
      <c r="I2787">
        <v>112</v>
      </c>
      <c r="J2787" t="s">
        <v>29</v>
      </c>
      <c r="K2787" t="s">
        <v>30</v>
      </c>
      <c r="L2787">
        <v>24000000</v>
      </c>
      <c r="M2787">
        <v>2000</v>
      </c>
      <c r="N2787">
        <v>5.9</v>
      </c>
      <c r="O2787">
        <v>-18891180</v>
      </c>
    </row>
    <row r="2788" spans="1:15" x14ac:dyDescent="0.3">
      <c r="A2788" t="s">
        <v>3862</v>
      </c>
      <c r="B2788">
        <v>80</v>
      </c>
      <c r="C2788">
        <v>112</v>
      </c>
      <c r="D2788">
        <v>19151864</v>
      </c>
      <c r="E2788" t="s">
        <v>289</v>
      </c>
      <c r="F2788" t="s">
        <v>6226</v>
      </c>
      <c r="G2788" t="s">
        <v>6227</v>
      </c>
      <c r="H2788">
        <v>36983</v>
      </c>
      <c r="I2788">
        <v>100</v>
      </c>
      <c r="J2788" t="s">
        <v>29</v>
      </c>
      <c r="K2788" t="s">
        <v>30</v>
      </c>
      <c r="L2788">
        <v>40000000</v>
      </c>
      <c r="M2788">
        <v>2008</v>
      </c>
      <c r="N2788">
        <v>5.9</v>
      </c>
      <c r="O2788">
        <v>-20848136</v>
      </c>
    </row>
    <row r="2789" spans="1:15" x14ac:dyDescent="0.3">
      <c r="A2789" t="s">
        <v>4065</v>
      </c>
      <c r="B2789">
        <v>183</v>
      </c>
      <c r="C2789">
        <v>106</v>
      </c>
      <c r="D2789">
        <v>68558662</v>
      </c>
      <c r="E2789" t="s">
        <v>1674</v>
      </c>
      <c r="F2789" t="s">
        <v>729</v>
      </c>
      <c r="G2789" t="s">
        <v>6228</v>
      </c>
      <c r="H2789">
        <v>86627</v>
      </c>
      <c r="I2789">
        <v>204</v>
      </c>
      <c r="J2789" t="s">
        <v>29</v>
      </c>
      <c r="K2789" t="s">
        <v>30</v>
      </c>
      <c r="L2789">
        <v>90000000</v>
      </c>
      <c r="M2789">
        <v>2013</v>
      </c>
      <c r="N2789">
        <v>5.9</v>
      </c>
      <c r="O2789">
        <v>-21441338</v>
      </c>
    </row>
    <row r="2790" spans="1:15" x14ac:dyDescent="0.3">
      <c r="A2790" t="s">
        <v>4432</v>
      </c>
      <c r="B2790">
        <v>70</v>
      </c>
      <c r="C2790">
        <v>91</v>
      </c>
      <c r="D2790">
        <v>18438149</v>
      </c>
      <c r="E2790" t="s">
        <v>73</v>
      </c>
      <c r="F2790" t="s">
        <v>1937</v>
      </c>
      <c r="G2790" t="s">
        <v>6229</v>
      </c>
      <c r="H2790">
        <v>30842</v>
      </c>
      <c r="I2790">
        <v>93</v>
      </c>
      <c r="J2790" t="s">
        <v>29</v>
      </c>
      <c r="K2790" t="s">
        <v>30</v>
      </c>
      <c r="L2790">
        <v>40000000</v>
      </c>
      <c r="M2790">
        <v>2012</v>
      </c>
      <c r="N2790">
        <v>5.9</v>
      </c>
      <c r="O2790">
        <v>-21561851</v>
      </c>
    </row>
    <row r="2791" spans="1:15" x14ac:dyDescent="0.3">
      <c r="A2791" t="s">
        <v>3901</v>
      </c>
      <c r="B2791">
        <v>105</v>
      </c>
      <c r="C2791">
        <v>88</v>
      </c>
      <c r="D2791">
        <v>28133159</v>
      </c>
      <c r="E2791" t="s">
        <v>296</v>
      </c>
      <c r="F2791" t="s">
        <v>1302</v>
      </c>
      <c r="G2791" t="s">
        <v>6230</v>
      </c>
      <c r="H2791">
        <v>30055</v>
      </c>
      <c r="I2791">
        <v>70</v>
      </c>
      <c r="J2791" t="s">
        <v>29</v>
      </c>
      <c r="K2791" t="s">
        <v>30</v>
      </c>
      <c r="L2791">
        <v>50000000</v>
      </c>
      <c r="M2791">
        <v>2006</v>
      </c>
      <c r="N2791">
        <v>5.9</v>
      </c>
      <c r="O2791">
        <v>-21866841</v>
      </c>
    </row>
    <row r="2792" spans="1:15" x14ac:dyDescent="0.3">
      <c r="A2792" t="s">
        <v>528</v>
      </c>
      <c r="B2792">
        <v>99</v>
      </c>
      <c r="C2792">
        <v>95</v>
      </c>
      <c r="D2792">
        <v>27067160</v>
      </c>
      <c r="E2792" t="s">
        <v>699</v>
      </c>
      <c r="F2792" t="s">
        <v>55</v>
      </c>
      <c r="G2792" t="s">
        <v>6231</v>
      </c>
      <c r="H2792">
        <v>18404</v>
      </c>
      <c r="I2792">
        <v>150</v>
      </c>
      <c r="J2792" t="s">
        <v>29</v>
      </c>
      <c r="K2792" t="s">
        <v>30</v>
      </c>
      <c r="L2792">
        <v>50000000</v>
      </c>
      <c r="M2792">
        <v>1999</v>
      </c>
      <c r="N2792">
        <v>5.9</v>
      </c>
      <c r="O2792">
        <v>-22932840</v>
      </c>
    </row>
    <row r="2793" spans="1:15" x14ac:dyDescent="0.3">
      <c r="A2793" t="s">
        <v>4288</v>
      </c>
      <c r="B2793">
        <v>124</v>
      </c>
      <c r="C2793">
        <v>96</v>
      </c>
      <c r="D2793">
        <v>56684819</v>
      </c>
      <c r="E2793" t="s">
        <v>248</v>
      </c>
      <c r="F2793" t="s">
        <v>4365</v>
      </c>
      <c r="G2793" t="s">
        <v>6232</v>
      </c>
      <c r="H2793">
        <v>103787</v>
      </c>
      <c r="I2793">
        <v>615</v>
      </c>
      <c r="J2793" t="s">
        <v>29</v>
      </c>
      <c r="K2793" t="s">
        <v>30</v>
      </c>
      <c r="L2793">
        <v>80000000</v>
      </c>
      <c r="M2793">
        <v>2002</v>
      </c>
      <c r="N2793">
        <v>5.9</v>
      </c>
      <c r="O2793">
        <v>-23315181</v>
      </c>
    </row>
    <row r="2794" spans="1:15" x14ac:dyDescent="0.3">
      <c r="A2794" t="s">
        <v>3750</v>
      </c>
      <c r="B2794">
        <v>40</v>
      </c>
      <c r="C2794">
        <v>101</v>
      </c>
      <c r="D2794">
        <v>14942422</v>
      </c>
      <c r="E2794" t="s">
        <v>1576</v>
      </c>
      <c r="F2794" t="s">
        <v>1302</v>
      </c>
      <c r="G2794" t="s">
        <v>6233</v>
      </c>
      <c r="H2794">
        <v>14226</v>
      </c>
      <c r="I2794">
        <v>60</v>
      </c>
      <c r="J2794" t="s">
        <v>29</v>
      </c>
      <c r="K2794" t="s">
        <v>30</v>
      </c>
      <c r="L2794">
        <v>40000000</v>
      </c>
      <c r="M2794">
        <v>1995</v>
      </c>
      <c r="N2794">
        <v>5.9</v>
      </c>
      <c r="O2794">
        <v>-25057578</v>
      </c>
    </row>
    <row r="2795" spans="1:15" x14ac:dyDescent="0.3">
      <c r="A2795" t="s">
        <v>451</v>
      </c>
      <c r="B2795">
        <v>40</v>
      </c>
      <c r="C2795">
        <v>99</v>
      </c>
      <c r="D2795">
        <v>14358033</v>
      </c>
      <c r="E2795" t="s">
        <v>6234</v>
      </c>
      <c r="F2795" t="s">
        <v>6235</v>
      </c>
      <c r="G2795" t="s">
        <v>6236</v>
      </c>
      <c r="H2795">
        <v>17365</v>
      </c>
      <c r="I2795">
        <v>66</v>
      </c>
      <c r="J2795" t="s">
        <v>29</v>
      </c>
      <c r="K2795" t="s">
        <v>30</v>
      </c>
      <c r="L2795">
        <v>40000000</v>
      </c>
      <c r="M2795">
        <v>1992</v>
      </c>
      <c r="N2795">
        <v>5.9</v>
      </c>
      <c r="O2795">
        <v>-25641967</v>
      </c>
    </row>
    <row r="2796" spans="1:15" x14ac:dyDescent="0.3">
      <c r="A2796" t="s">
        <v>3071</v>
      </c>
      <c r="B2796">
        <v>157</v>
      </c>
      <c r="C2796">
        <v>109</v>
      </c>
      <c r="D2796">
        <v>13838130</v>
      </c>
      <c r="E2796" t="s">
        <v>5371</v>
      </c>
      <c r="F2796" t="s">
        <v>2479</v>
      </c>
      <c r="G2796" t="s">
        <v>6237</v>
      </c>
      <c r="H2796">
        <v>35990</v>
      </c>
      <c r="I2796">
        <v>157</v>
      </c>
      <c r="J2796" t="s">
        <v>29</v>
      </c>
      <c r="K2796" t="s">
        <v>30</v>
      </c>
      <c r="L2796">
        <v>40000000</v>
      </c>
      <c r="M2796">
        <v>2009</v>
      </c>
      <c r="N2796">
        <v>5.9</v>
      </c>
      <c r="O2796">
        <v>-26161870</v>
      </c>
    </row>
    <row r="2797" spans="1:15" x14ac:dyDescent="0.3">
      <c r="A2797" t="s">
        <v>3918</v>
      </c>
      <c r="B2797">
        <v>113</v>
      </c>
      <c r="C2797">
        <v>125</v>
      </c>
      <c r="D2797">
        <v>15738632</v>
      </c>
      <c r="E2797" t="s">
        <v>1562</v>
      </c>
      <c r="F2797" t="s">
        <v>5345</v>
      </c>
      <c r="G2797" t="s">
        <v>6238</v>
      </c>
      <c r="H2797">
        <v>38076</v>
      </c>
      <c r="I2797">
        <v>399</v>
      </c>
      <c r="J2797" t="s">
        <v>29</v>
      </c>
      <c r="K2797" t="s">
        <v>30</v>
      </c>
      <c r="L2797">
        <v>42000000</v>
      </c>
      <c r="M2797">
        <v>2001</v>
      </c>
      <c r="N2797">
        <v>5.9</v>
      </c>
      <c r="O2797">
        <v>-26261368</v>
      </c>
    </row>
    <row r="2798" spans="1:15" x14ac:dyDescent="0.3">
      <c r="A2798" t="s">
        <v>518</v>
      </c>
      <c r="B2798">
        <v>105</v>
      </c>
      <c r="C2798">
        <v>96</v>
      </c>
      <c r="D2798">
        <v>32122249</v>
      </c>
      <c r="E2798" t="s">
        <v>338</v>
      </c>
      <c r="F2798" t="s">
        <v>44</v>
      </c>
      <c r="G2798" t="s">
        <v>6239</v>
      </c>
      <c r="H2798">
        <v>69319</v>
      </c>
      <c r="I2798">
        <v>138</v>
      </c>
      <c r="J2798" t="s">
        <v>29</v>
      </c>
      <c r="K2798" t="s">
        <v>30</v>
      </c>
      <c r="L2798">
        <v>60000000</v>
      </c>
      <c r="M2798">
        <v>2002</v>
      </c>
      <c r="N2798">
        <v>5.9</v>
      </c>
      <c r="O2798">
        <v>-27877751</v>
      </c>
    </row>
    <row r="2799" spans="1:15" x14ac:dyDescent="0.3">
      <c r="A2799" t="s">
        <v>714</v>
      </c>
      <c r="B2799">
        <v>137</v>
      </c>
      <c r="C2799">
        <v>129</v>
      </c>
      <c r="D2799">
        <v>45356386</v>
      </c>
      <c r="E2799" t="s">
        <v>4339</v>
      </c>
      <c r="F2799" t="s">
        <v>1210</v>
      </c>
      <c r="G2799" t="s">
        <v>6240</v>
      </c>
      <c r="H2799">
        <v>71574</v>
      </c>
      <c r="I2799">
        <v>244</v>
      </c>
      <c r="J2799" t="s">
        <v>174</v>
      </c>
      <c r="K2799" t="s">
        <v>30</v>
      </c>
      <c r="L2799">
        <v>75000000</v>
      </c>
      <c r="M2799">
        <v>2005</v>
      </c>
      <c r="N2799">
        <v>5.9</v>
      </c>
      <c r="O2799">
        <v>-29643614</v>
      </c>
    </row>
    <row r="2800" spans="1:15" x14ac:dyDescent="0.3">
      <c r="A2800" t="s">
        <v>2194</v>
      </c>
      <c r="B2800">
        <v>96</v>
      </c>
      <c r="C2800">
        <v>131</v>
      </c>
      <c r="D2800">
        <v>25528495</v>
      </c>
      <c r="E2800" t="s">
        <v>6241</v>
      </c>
      <c r="F2800" t="s">
        <v>40</v>
      </c>
      <c r="G2800" t="s">
        <v>6242</v>
      </c>
      <c r="H2800">
        <v>28099</v>
      </c>
      <c r="I2800">
        <v>220</v>
      </c>
      <c r="J2800" t="s">
        <v>29</v>
      </c>
      <c r="K2800" t="s">
        <v>200</v>
      </c>
      <c r="L2800">
        <v>57000000</v>
      </c>
      <c r="M2800">
        <v>2001</v>
      </c>
      <c r="N2800">
        <v>5.9</v>
      </c>
      <c r="O2800">
        <v>-31471505</v>
      </c>
    </row>
    <row r="2801" spans="1:15" x14ac:dyDescent="0.3">
      <c r="A2801" t="s">
        <v>3144</v>
      </c>
      <c r="B2801">
        <v>393</v>
      </c>
      <c r="C2801">
        <v>105</v>
      </c>
      <c r="D2801">
        <v>37516013</v>
      </c>
      <c r="E2801" t="s">
        <v>5296</v>
      </c>
      <c r="F2801" t="s">
        <v>1377</v>
      </c>
      <c r="G2801" t="s">
        <v>6243</v>
      </c>
      <c r="H2801">
        <v>128629</v>
      </c>
      <c r="I2801">
        <v>348</v>
      </c>
      <c r="J2801" t="s">
        <v>29</v>
      </c>
      <c r="K2801" t="s">
        <v>30</v>
      </c>
      <c r="L2801">
        <v>69000000</v>
      </c>
      <c r="M2801">
        <v>2012</v>
      </c>
      <c r="N2801">
        <v>5.9</v>
      </c>
      <c r="O2801">
        <v>-31483987</v>
      </c>
    </row>
    <row r="2802" spans="1:15" x14ac:dyDescent="0.3">
      <c r="A2802" t="s">
        <v>134</v>
      </c>
      <c r="B2802">
        <v>78</v>
      </c>
      <c r="C2802">
        <v>172</v>
      </c>
      <c r="D2802">
        <v>22843047</v>
      </c>
      <c r="E2802" t="s">
        <v>6244</v>
      </c>
      <c r="F2802" t="s">
        <v>973</v>
      </c>
      <c r="G2802" t="s">
        <v>6245</v>
      </c>
      <c r="H2802">
        <v>6082</v>
      </c>
      <c r="I2802">
        <v>207</v>
      </c>
      <c r="J2802" t="s">
        <v>29</v>
      </c>
      <c r="K2802" t="s">
        <v>30</v>
      </c>
      <c r="L2802">
        <v>55000000</v>
      </c>
      <c r="M2802">
        <v>1998</v>
      </c>
      <c r="N2802">
        <v>5.9</v>
      </c>
      <c r="O2802">
        <v>-32156953</v>
      </c>
    </row>
    <row r="2803" spans="1:15" x14ac:dyDescent="0.3">
      <c r="A2803" t="s">
        <v>4354</v>
      </c>
      <c r="B2803">
        <v>22</v>
      </c>
      <c r="C2803">
        <v>99</v>
      </c>
      <c r="D2803">
        <v>16671505</v>
      </c>
      <c r="E2803" t="s">
        <v>6246</v>
      </c>
      <c r="F2803" t="s">
        <v>5499</v>
      </c>
      <c r="G2803" t="s">
        <v>6247</v>
      </c>
      <c r="H2803">
        <v>33186</v>
      </c>
      <c r="I2803">
        <v>78</v>
      </c>
      <c r="J2803" t="s">
        <v>29</v>
      </c>
      <c r="K2803" t="s">
        <v>30</v>
      </c>
      <c r="L2803">
        <v>50000000</v>
      </c>
      <c r="M2803">
        <v>1994</v>
      </c>
      <c r="N2803">
        <v>5.9</v>
      </c>
      <c r="O2803">
        <v>-33328495</v>
      </c>
    </row>
    <row r="2804" spans="1:15" x14ac:dyDescent="0.3">
      <c r="A2804" t="s">
        <v>4442</v>
      </c>
      <c r="B2804">
        <v>77</v>
      </c>
      <c r="C2804">
        <v>102</v>
      </c>
      <c r="D2804">
        <v>1068392</v>
      </c>
      <c r="E2804" t="s">
        <v>238</v>
      </c>
      <c r="F2804" t="s">
        <v>5280</v>
      </c>
      <c r="G2804" t="s">
        <v>6248</v>
      </c>
      <c r="H2804">
        <v>3865</v>
      </c>
      <c r="I2804">
        <v>53</v>
      </c>
      <c r="J2804" t="s">
        <v>29</v>
      </c>
      <c r="K2804" t="s">
        <v>408</v>
      </c>
      <c r="L2804">
        <v>36000000</v>
      </c>
      <c r="M2804">
        <v>2011</v>
      </c>
      <c r="N2804">
        <v>5.9</v>
      </c>
      <c r="O2804">
        <v>-34931608</v>
      </c>
    </row>
    <row r="2805" spans="1:15" x14ac:dyDescent="0.3">
      <c r="A2805" t="s">
        <v>1948</v>
      </c>
      <c r="B2805">
        <v>360</v>
      </c>
      <c r="C2805">
        <v>136</v>
      </c>
      <c r="D2805">
        <v>38509342</v>
      </c>
      <c r="E2805" t="s">
        <v>5651</v>
      </c>
      <c r="F2805" t="s">
        <v>6249</v>
      </c>
      <c r="G2805" t="s">
        <v>6250</v>
      </c>
      <c r="H2805">
        <v>61995</v>
      </c>
      <c r="I2805">
        <v>356</v>
      </c>
      <c r="J2805" t="s">
        <v>29</v>
      </c>
      <c r="K2805" t="s">
        <v>30</v>
      </c>
      <c r="L2805">
        <v>75000000</v>
      </c>
      <c r="M2805">
        <v>2012</v>
      </c>
      <c r="N2805">
        <v>5.9</v>
      </c>
      <c r="O2805">
        <v>-36490658</v>
      </c>
    </row>
    <row r="2806" spans="1:15" x14ac:dyDescent="0.3">
      <c r="A2806" t="s">
        <v>1830</v>
      </c>
      <c r="B2806">
        <v>55</v>
      </c>
      <c r="C2806">
        <v>128</v>
      </c>
      <c r="D2806">
        <v>22326247</v>
      </c>
      <c r="E2806" t="s">
        <v>588</v>
      </c>
      <c r="F2806" t="s">
        <v>4573</v>
      </c>
      <c r="G2806" t="s">
        <v>6251</v>
      </c>
      <c r="H2806">
        <v>11232</v>
      </c>
      <c r="I2806">
        <v>106</v>
      </c>
      <c r="J2806" t="s">
        <v>29</v>
      </c>
      <c r="K2806" t="s">
        <v>30</v>
      </c>
      <c r="L2806">
        <v>60000000</v>
      </c>
      <c r="M2806">
        <v>1999</v>
      </c>
      <c r="N2806">
        <v>5.9</v>
      </c>
      <c r="O2806">
        <v>-37673753</v>
      </c>
    </row>
    <row r="2807" spans="1:15" x14ac:dyDescent="0.3">
      <c r="A2807" t="s">
        <v>2789</v>
      </c>
      <c r="B2807">
        <v>170</v>
      </c>
      <c r="C2807">
        <v>123</v>
      </c>
      <c r="D2807">
        <v>34543701</v>
      </c>
      <c r="E2807" t="s">
        <v>1235</v>
      </c>
      <c r="F2807" t="s">
        <v>703</v>
      </c>
      <c r="G2807" t="s">
        <v>6252</v>
      </c>
      <c r="H2807">
        <v>100001</v>
      </c>
      <c r="I2807">
        <v>289</v>
      </c>
      <c r="J2807" t="s">
        <v>29</v>
      </c>
      <c r="K2807" t="s">
        <v>30</v>
      </c>
      <c r="L2807">
        <v>82000000</v>
      </c>
      <c r="M2807">
        <v>2000</v>
      </c>
      <c r="N2807">
        <v>5.9</v>
      </c>
      <c r="O2807">
        <v>-47456299</v>
      </c>
    </row>
    <row r="2808" spans="1:15" x14ac:dyDescent="0.3">
      <c r="A2808" t="s">
        <v>334</v>
      </c>
      <c r="B2808">
        <v>106</v>
      </c>
      <c r="C2808">
        <v>124</v>
      </c>
      <c r="D2808">
        <v>5755286</v>
      </c>
      <c r="E2808" t="s">
        <v>2343</v>
      </c>
      <c r="F2808" t="s">
        <v>388</v>
      </c>
      <c r="G2808" t="s">
        <v>6253</v>
      </c>
      <c r="H2808">
        <v>18310</v>
      </c>
      <c r="I2808">
        <v>63</v>
      </c>
      <c r="J2808" t="s">
        <v>29</v>
      </c>
      <c r="K2808" t="s">
        <v>30</v>
      </c>
      <c r="L2808">
        <v>55000000</v>
      </c>
      <c r="M2808">
        <v>2007</v>
      </c>
      <c r="N2808">
        <v>5.9</v>
      </c>
      <c r="O2808">
        <v>-49244714</v>
      </c>
    </row>
    <row r="2809" spans="1:15" x14ac:dyDescent="0.3">
      <c r="A2809" t="s">
        <v>363</v>
      </c>
      <c r="B2809">
        <v>233</v>
      </c>
      <c r="C2809">
        <v>118</v>
      </c>
      <c r="D2809">
        <v>37899638</v>
      </c>
      <c r="E2809" t="s">
        <v>6254</v>
      </c>
      <c r="F2809" t="s">
        <v>496</v>
      </c>
      <c r="G2809" t="s">
        <v>6255</v>
      </c>
      <c r="H2809">
        <v>98472</v>
      </c>
      <c r="I2809">
        <v>492</v>
      </c>
      <c r="J2809" t="s">
        <v>29</v>
      </c>
      <c r="K2809" t="s">
        <v>30</v>
      </c>
      <c r="L2809">
        <v>88000000</v>
      </c>
      <c r="M2809">
        <v>2005</v>
      </c>
      <c r="N2809">
        <v>5.9</v>
      </c>
      <c r="O2809">
        <v>-50100362</v>
      </c>
    </row>
    <row r="2810" spans="1:15" x14ac:dyDescent="0.3">
      <c r="A2810" t="s">
        <v>376</v>
      </c>
      <c r="B2810">
        <v>232</v>
      </c>
      <c r="C2810">
        <v>99</v>
      </c>
      <c r="D2810">
        <v>15071514</v>
      </c>
      <c r="E2810" t="s">
        <v>448</v>
      </c>
      <c r="F2810" t="s">
        <v>6256</v>
      </c>
      <c r="G2810" t="s">
        <v>6257</v>
      </c>
      <c r="H2810">
        <v>65037</v>
      </c>
      <c r="I2810">
        <v>273</v>
      </c>
      <c r="J2810" t="s">
        <v>29</v>
      </c>
      <c r="K2810" t="s">
        <v>30</v>
      </c>
      <c r="L2810">
        <v>80000000</v>
      </c>
      <c r="M2810">
        <v>2007</v>
      </c>
      <c r="N2810">
        <v>5.9</v>
      </c>
      <c r="O2810">
        <v>-64928486</v>
      </c>
    </row>
    <row r="2811" spans="1:15" x14ac:dyDescent="0.3">
      <c r="A2811" t="s">
        <v>579</v>
      </c>
      <c r="B2811">
        <v>156</v>
      </c>
      <c r="C2811">
        <v>100</v>
      </c>
      <c r="D2811">
        <v>63992328</v>
      </c>
      <c r="E2811" t="s">
        <v>6258</v>
      </c>
      <c r="F2811" t="s">
        <v>313</v>
      </c>
      <c r="G2811" t="s">
        <v>6259</v>
      </c>
      <c r="H2811">
        <v>32399</v>
      </c>
      <c r="I2811">
        <v>79</v>
      </c>
      <c r="J2811" t="s">
        <v>29</v>
      </c>
      <c r="K2811" t="s">
        <v>581</v>
      </c>
      <c r="L2811">
        <v>135000000</v>
      </c>
      <c r="M2811">
        <v>2011</v>
      </c>
      <c r="N2811">
        <v>5.9</v>
      </c>
      <c r="O2811">
        <v>-71007672</v>
      </c>
    </row>
    <row r="2812" spans="1:15" x14ac:dyDescent="0.3">
      <c r="A2812" t="s">
        <v>1443</v>
      </c>
      <c r="B2812">
        <v>377</v>
      </c>
      <c r="C2812">
        <v>131</v>
      </c>
      <c r="D2812">
        <v>65173160</v>
      </c>
      <c r="E2812" t="s">
        <v>86</v>
      </c>
      <c r="F2812" t="s">
        <v>61</v>
      </c>
      <c r="G2812" t="s">
        <v>6260</v>
      </c>
      <c r="H2812">
        <v>202382</v>
      </c>
      <c r="I2812">
        <v>751</v>
      </c>
      <c r="J2812" t="s">
        <v>29</v>
      </c>
      <c r="K2812" t="s">
        <v>30</v>
      </c>
      <c r="L2812">
        <v>209000000</v>
      </c>
      <c r="M2812">
        <v>2012</v>
      </c>
      <c r="N2812">
        <v>5.9</v>
      </c>
      <c r="O2812">
        <v>-143826840</v>
      </c>
    </row>
    <row r="2813" spans="1:15" x14ac:dyDescent="0.3">
      <c r="A2813" t="s">
        <v>4812</v>
      </c>
      <c r="B2813">
        <v>251</v>
      </c>
      <c r="C2813">
        <v>94</v>
      </c>
      <c r="D2813">
        <v>104007828</v>
      </c>
      <c r="E2813" t="s">
        <v>626</v>
      </c>
      <c r="F2813" t="s">
        <v>6261</v>
      </c>
      <c r="G2813" t="s">
        <v>6262</v>
      </c>
      <c r="H2813">
        <v>76828</v>
      </c>
      <c r="I2813">
        <v>314</v>
      </c>
      <c r="J2813" t="s">
        <v>29</v>
      </c>
      <c r="K2813" t="s">
        <v>30</v>
      </c>
      <c r="L2813">
        <v>5000000</v>
      </c>
      <c r="M2813">
        <v>2011</v>
      </c>
      <c r="N2813">
        <v>5.8</v>
      </c>
      <c r="O2813">
        <v>99007828</v>
      </c>
    </row>
    <row r="2814" spans="1:15" x14ac:dyDescent="0.3">
      <c r="A2814" t="s">
        <v>3014</v>
      </c>
      <c r="B2814">
        <v>104</v>
      </c>
      <c r="C2814">
        <v>94</v>
      </c>
      <c r="D2814">
        <v>138614544</v>
      </c>
      <c r="E2814" t="s">
        <v>1669</v>
      </c>
      <c r="F2814" t="s">
        <v>6263</v>
      </c>
      <c r="G2814" t="s">
        <v>6264</v>
      </c>
      <c r="H2814">
        <v>75152</v>
      </c>
      <c r="I2814">
        <v>288</v>
      </c>
      <c r="J2814" t="s">
        <v>29</v>
      </c>
      <c r="K2814" t="s">
        <v>30</v>
      </c>
      <c r="L2814">
        <v>40000000</v>
      </c>
      <c r="M2814">
        <v>2003</v>
      </c>
      <c r="N2814">
        <v>5.8</v>
      </c>
      <c r="O2814">
        <v>98614544</v>
      </c>
    </row>
    <row r="2815" spans="1:15" x14ac:dyDescent="0.3">
      <c r="A2815" t="s">
        <v>4263</v>
      </c>
      <c r="B2815">
        <v>117</v>
      </c>
      <c r="C2815">
        <v>96</v>
      </c>
      <c r="D2815">
        <v>126203320</v>
      </c>
      <c r="E2815" t="s">
        <v>289</v>
      </c>
      <c r="F2815" t="s">
        <v>478</v>
      </c>
      <c r="G2815" t="s">
        <v>6265</v>
      </c>
      <c r="H2815">
        <v>110432</v>
      </c>
      <c r="I2815">
        <v>309</v>
      </c>
      <c r="J2815" t="s">
        <v>29</v>
      </c>
      <c r="K2815" t="s">
        <v>30</v>
      </c>
      <c r="L2815">
        <v>50000000</v>
      </c>
      <c r="M2815">
        <v>2002</v>
      </c>
      <c r="N2815">
        <v>5.8</v>
      </c>
      <c r="O2815">
        <v>76203320</v>
      </c>
    </row>
    <row r="2816" spans="1:15" x14ac:dyDescent="0.3">
      <c r="A2816" t="s">
        <v>4002</v>
      </c>
      <c r="B2816">
        <v>191</v>
      </c>
      <c r="C2816">
        <v>132</v>
      </c>
      <c r="D2816">
        <v>141204016</v>
      </c>
      <c r="E2816" t="s">
        <v>715</v>
      </c>
      <c r="F2816" t="s">
        <v>788</v>
      </c>
      <c r="G2816" t="s">
        <v>6266</v>
      </c>
      <c r="H2816">
        <v>142569</v>
      </c>
      <c r="I2816">
        <v>737</v>
      </c>
      <c r="J2816" t="s">
        <v>29</v>
      </c>
      <c r="K2816" t="s">
        <v>30</v>
      </c>
      <c r="L2816">
        <v>70000000</v>
      </c>
      <c r="M2816">
        <v>2002</v>
      </c>
      <c r="N2816">
        <v>5.8</v>
      </c>
      <c r="O2816">
        <v>71204016</v>
      </c>
    </row>
    <row r="2817" spans="1:15" x14ac:dyDescent="0.3">
      <c r="A2817" t="s">
        <v>1919</v>
      </c>
      <c r="B2817">
        <v>183</v>
      </c>
      <c r="C2817">
        <v>106</v>
      </c>
      <c r="D2817">
        <v>118683135</v>
      </c>
      <c r="E2817" t="s">
        <v>699</v>
      </c>
      <c r="F2817" t="s">
        <v>802</v>
      </c>
      <c r="G2817" t="s">
        <v>6267</v>
      </c>
      <c r="H2817">
        <v>102167</v>
      </c>
      <c r="I2817">
        <v>483</v>
      </c>
      <c r="J2817" t="s">
        <v>29</v>
      </c>
      <c r="K2817" t="s">
        <v>30</v>
      </c>
      <c r="L2817">
        <v>52000000</v>
      </c>
      <c r="M2817">
        <v>2006</v>
      </c>
      <c r="N2817">
        <v>5.8</v>
      </c>
      <c r="O2817">
        <v>66683135</v>
      </c>
    </row>
    <row r="2818" spans="1:15" x14ac:dyDescent="0.3">
      <c r="A2818" t="s">
        <v>4814</v>
      </c>
      <c r="B2818">
        <v>201</v>
      </c>
      <c r="C2818">
        <v>93</v>
      </c>
      <c r="D2818">
        <v>101702060</v>
      </c>
      <c r="E2818" t="s">
        <v>6268</v>
      </c>
      <c r="F2818" t="s">
        <v>2479</v>
      </c>
      <c r="G2818" t="s">
        <v>6269</v>
      </c>
      <c r="H2818">
        <v>85323</v>
      </c>
      <c r="I2818">
        <v>212</v>
      </c>
      <c r="J2818" t="s">
        <v>29</v>
      </c>
      <c r="K2818" t="s">
        <v>30</v>
      </c>
      <c r="L2818">
        <v>45000000</v>
      </c>
      <c r="M2818">
        <v>2008</v>
      </c>
      <c r="N2818">
        <v>5.8</v>
      </c>
      <c r="O2818">
        <v>56702060</v>
      </c>
    </row>
    <row r="2819" spans="1:15" x14ac:dyDescent="0.3">
      <c r="A2819" t="s">
        <v>5078</v>
      </c>
      <c r="B2819">
        <v>96</v>
      </c>
      <c r="C2819">
        <v>95</v>
      </c>
      <c r="D2819">
        <v>63319509</v>
      </c>
      <c r="E2819" t="s">
        <v>289</v>
      </c>
      <c r="F2819" t="s">
        <v>2075</v>
      </c>
      <c r="G2819" t="s">
        <v>6270</v>
      </c>
      <c r="H2819">
        <v>67115</v>
      </c>
      <c r="I2819">
        <v>389</v>
      </c>
      <c r="J2819" t="s">
        <v>29</v>
      </c>
      <c r="K2819" t="s">
        <v>30</v>
      </c>
      <c r="L2819">
        <v>10000000</v>
      </c>
      <c r="M2819">
        <v>1999</v>
      </c>
      <c r="N2819">
        <v>5.8</v>
      </c>
      <c r="O2819">
        <v>53319509</v>
      </c>
    </row>
    <row r="2820" spans="1:15" x14ac:dyDescent="0.3">
      <c r="A2820" t="s">
        <v>3857</v>
      </c>
      <c r="B2820">
        <v>72</v>
      </c>
      <c r="C2820">
        <v>101</v>
      </c>
      <c r="D2820">
        <v>70360285</v>
      </c>
      <c r="E2820" t="s">
        <v>693</v>
      </c>
      <c r="F2820" t="s">
        <v>2689</v>
      </c>
      <c r="G2820" t="s">
        <v>6271</v>
      </c>
      <c r="H2820">
        <v>81783</v>
      </c>
      <c r="I2820">
        <v>283</v>
      </c>
      <c r="J2820" t="s">
        <v>29</v>
      </c>
      <c r="K2820" t="s">
        <v>30</v>
      </c>
      <c r="L2820">
        <v>18000000</v>
      </c>
      <c r="M2820">
        <v>1995</v>
      </c>
      <c r="N2820">
        <v>5.8</v>
      </c>
      <c r="O2820">
        <v>52360285</v>
      </c>
    </row>
    <row r="2821" spans="1:15" x14ac:dyDescent="0.3">
      <c r="A2821" t="s">
        <v>4481</v>
      </c>
      <c r="B2821">
        <v>273</v>
      </c>
      <c r="C2821">
        <v>97</v>
      </c>
      <c r="D2821">
        <v>82163317</v>
      </c>
      <c r="E2821" t="s">
        <v>1656</v>
      </c>
      <c r="F2821" t="s">
        <v>6272</v>
      </c>
      <c r="G2821" t="s">
        <v>6273</v>
      </c>
      <c r="H2821">
        <v>89101</v>
      </c>
      <c r="I2821">
        <v>885</v>
      </c>
      <c r="J2821" t="s">
        <v>29</v>
      </c>
      <c r="K2821" t="s">
        <v>30</v>
      </c>
      <c r="L2821">
        <v>30000000</v>
      </c>
      <c r="M2821">
        <v>2003</v>
      </c>
      <c r="N2821">
        <v>5.8</v>
      </c>
      <c r="O2821">
        <v>52163317</v>
      </c>
    </row>
    <row r="2822" spans="1:15" x14ac:dyDescent="0.3">
      <c r="A2822" t="s">
        <v>4105</v>
      </c>
      <c r="B2822">
        <v>160</v>
      </c>
      <c r="C2822">
        <v>95</v>
      </c>
      <c r="D2822">
        <v>56729973</v>
      </c>
      <c r="E2822" t="s">
        <v>2463</v>
      </c>
      <c r="F2822" t="s">
        <v>5398</v>
      </c>
      <c r="G2822" t="s">
        <v>6274</v>
      </c>
      <c r="H2822">
        <v>88529</v>
      </c>
      <c r="I2822">
        <v>262</v>
      </c>
      <c r="J2822" t="s">
        <v>29</v>
      </c>
      <c r="K2822" t="s">
        <v>30</v>
      </c>
      <c r="L2822">
        <v>10800000</v>
      </c>
      <c r="M2822">
        <v>2008</v>
      </c>
      <c r="N2822">
        <v>5.8</v>
      </c>
      <c r="O2822">
        <v>45929973</v>
      </c>
    </row>
    <row r="2823" spans="1:15" x14ac:dyDescent="0.3">
      <c r="A2823" t="s">
        <v>4423</v>
      </c>
      <c r="B2823">
        <v>123</v>
      </c>
      <c r="C2823">
        <v>107</v>
      </c>
      <c r="D2823">
        <v>62933793</v>
      </c>
      <c r="E2823" t="s">
        <v>6275</v>
      </c>
      <c r="F2823" t="s">
        <v>4095</v>
      </c>
      <c r="G2823" t="s">
        <v>6276</v>
      </c>
      <c r="H2823">
        <v>62421</v>
      </c>
      <c r="I2823">
        <v>185</v>
      </c>
      <c r="J2823" t="s">
        <v>29</v>
      </c>
      <c r="K2823" t="s">
        <v>30</v>
      </c>
      <c r="L2823">
        <v>20000000</v>
      </c>
      <c r="M2823">
        <v>2010</v>
      </c>
      <c r="N2823">
        <v>5.8</v>
      </c>
      <c r="O2823">
        <v>42933793</v>
      </c>
    </row>
    <row r="2824" spans="1:15" x14ac:dyDescent="0.3">
      <c r="A2824" t="s">
        <v>2176</v>
      </c>
      <c r="B2824">
        <v>344</v>
      </c>
      <c r="C2824">
        <v>106</v>
      </c>
      <c r="D2824">
        <v>163192114</v>
      </c>
      <c r="E2824" t="s">
        <v>309</v>
      </c>
      <c r="F2824" t="s">
        <v>61</v>
      </c>
      <c r="G2824" t="s">
        <v>6277</v>
      </c>
      <c r="H2824">
        <v>229679</v>
      </c>
      <c r="I2824">
        <v>637</v>
      </c>
      <c r="J2824" t="s">
        <v>29</v>
      </c>
      <c r="K2824" t="s">
        <v>30</v>
      </c>
      <c r="L2824">
        <v>125000000</v>
      </c>
      <c r="M2824">
        <v>2010</v>
      </c>
      <c r="N2824">
        <v>5.8</v>
      </c>
      <c r="O2824">
        <v>38192114</v>
      </c>
    </row>
    <row r="2825" spans="1:15" x14ac:dyDescent="0.3">
      <c r="A2825" t="s">
        <v>2176</v>
      </c>
      <c r="B2825">
        <v>344</v>
      </c>
      <c r="C2825">
        <v>106</v>
      </c>
      <c r="D2825">
        <v>163192114</v>
      </c>
      <c r="E2825" t="s">
        <v>309</v>
      </c>
      <c r="F2825" t="s">
        <v>61</v>
      </c>
      <c r="G2825" t="s">
        <v>6277</v>
      </c>
      <c r="H2825">
        <v>229687</v>
      </c>
      <c r="I2825">
        <v>637</v>
      </c>
      <c r="J2825" t="s">
        <v>29</v>
      </c>
      <c r="K2825" t="s">
        <v>30</v>
      </c>
      <c r="L2825">
        <v>125000000</v>
      </c>
      <c r="M2825">
        <v>2010</v>
      </c>
      <c r="N2825">
        <v>5.8</v>
      </c>
      <c r="O2825">
        <v>38192114</v>
      </c>
    </row>
    <row r="2826" spans="1:15" x14ac:dyDescent="0.3">
      <c r="A2826" t="s">
        <v>4081</v>
      </c>
      <c r="B2826">
        <v>11</v>
      </c>
      <c r="C2826">
        <v>114</v>
      </c>
      <c r="D2826">
        <v>69700000</v>
      </c>
      <c r="E2826" t="s">
        <v>1316</v>
      </c>
      <c r="F2826" t="s">
        <v>6278</v>
      </c>
      <c r="G2826" t="s">
        <v>6279</v>
      </c>
      <c r="H2826">
        <v>7748</v>
      </c>
      <c r="I2826">
        <v>48</v>
      </c>
      <c r="J2826" t="s">
        <v>29</v>
      </c>
      <c r="K2826" t="s">
        <v>30</v>
      </c>
      <c r="L2826">
        <v>35000000</v>
      </c>
      <c r="M2826">
        <v>1982</v>
      </c>
      <c r="N2826">
        <v>5.8</v>
      </c>
      <c r="O2826">
        <v>34700000</v>
      </c>
    </row>
    <row r="2827" spans="1:15" x14ac:dyDescent="0.3">
      <c r="A2827" t="s">
        <v>4062</v>
      </c>
      <c r="B2827">
        <v>216</v>
      </c>
      <c r="C2827">
        <v>86</v>
      </c>
      <c r="D2827">
        <v>54098051</v>
      </c>
      <c r="E2827" t="s">
        <v>626</v>
      </c>
      <c r="F2827" t="s">
        <v>6280</v>
      </c>
      <c r="G2827" t="s">
        <v>6281</v>
      </c>
      <c r="H2827">
        <v>102861</v>
      </c>
      <c r="I2827">
        <v>571</v>
      </c>
      <c r="J2827" t="s">
        <v>29</v>
      </c>
      <c r="K2827" t="s">
        <v>227</v>
      </c>
      <c r="L2827">
        <v>25000000</v>
      </c>
      <c r="M2827">
        <v>2006</v>
      </c>
      <c r="N2827">
        <v>5.8</v>
      </c>
      <c r="O2827">
        <v>29098051</v>
      </c>
    </row>
    <row r="2828" spans="1:15" x14ac:dyDescent="0.3">
      <c r="A2828" t="s">
        <v>1830</v>
      </c>
      <c r="B2828">
        <v>53</v>
      </c>
      <c r="C2828">
        <v>114</v>
      </c>
      <c r="D2828">
        <v>50728000</v>
      </c>
      <c r="E2828" t="s">
        <v>1536</v>
      </c>
      <c r="F2828" t="s">
        <v>3526</v>
      </c>
      <c r="G2828" t="s">
        <v>6282</v>
      </c>
      <c r="H2828">
        <v>48909</v>
      </c>
      <c r="I2828">
        <v>166</v>
      </c>
      <c r="J2828" t="s">
        <v>29</v>
      </c>
      <c r="K2828" t="s">
        <v>30</v>
      </c>
      <c r="L2828">
        <v>22000000</v>
      </c>
      <c r="M2828">
        <v>1995</v>
      </c>
      <c r="N2828">
        <v>5.8</v>
      </c>
      <c r="O2828">
        <v>28728000</v>
      </c>
    </row>
    <row r="2829" spans="1:15" x14ac:dyDescent="0.3">
      <c r="A2829" t="s">
        <v>4142</v>
      </c>
      <c r="B2829">
        <v>80</v>
      </c>
      <c r="C2829">
        <v>72</v>
      </c>
      <c r="D2829">
        <v>48423368</v>
      </c>
      <c r="E2829" t="s">
        <v>160</v>
      </c>
      <c r="F2829" t="s">
        <v>6256</v>
      </c>
      <c r="G2829" t="s">
        <v>6283</v>
      </c>
      <c r="H2829">
        <v>13324</v>
      </c>
      <c r="I2829">
        <v>79</v>
      </c>
      <c r="J2829" t="s">
        <v>29</v>
      </c>
      <c r="K2829" t="s">
        <v>30</v>
      </c>
      <c r="L2829">
        <v>20000000</v>
      </c>
      <c r="M2829">
        <v>2002</v>
      </c>
      <c r="N2829">
        <v>5.8</v>
      </c>
      <c r="O2829">
        <v>28423368</v>
      </c>
    </row>
    <row r="2830" spans="1:15" x14ac:dyDescent="0.3">
      <c r="A2830" t="s">
        <v>4115</v>
      </c>
      <c r="B2830">
        <v>112</v>
      </c>
      <c r="C2830">
        <v>91</v>
      </c>
      <c r="D2830">
        <v>38916903</v>
      </c>
      <c r="E2830" t="s">
        <v>6284</v>
      </c>
      <c r="F2830" t="s">
        <v>6285</v>
      </c>
      <c r="G2830" t="s">
        <v>6286</v>
      </c>
      <c r="H2830">
        <v>15664</v>
      </c>
      <c r="I2830">
        <v>149</v>
      </c>
      <c r="J2830" t="s">
        <v>29</v>
      </c>
      <c r="K2830" t="s">
        <v>30</v>
      </c>
      <c r="L2830">
        <v>13000000</v>
      </c>
      <c r="M2830">
        <v>2014</v>
      </c>
      <c r="N2830">
        <v>5.8</v>
      </c>
      <c r="O2830">
        <v>25916903</v>
      </c>
    </row>
    <row r="2831" spans="1:15" x14ac:dyDescent="0.3">
      <c r="A2831" t="s">
        <v>915</v>
      </c>
      <c r="B2831">
        <v>97</v>
      </c>
      <c r="C2831">
        <v>108</v>
      </c>
      <c r="D2831">
        <v>60054449</v>
      </c>
      <c r="E2831" t="s">
        <v>4075</v>
      </c>
      <c r="F2831" t="s">
        <v>6287</v>
      </c>
      <c r="G2831" t="s">
        <v>6288</v>
      </c>
      <c r="H2831">
        <v>61018</v>
      </c>
      <c r="I2831">
        <v>140</v>
      </c>
      <c r="J2831" t="s">
        <v>29</v>
      </c>
      <c r="K2831" t="s">
        <v>30</v>
      </c>
      <c r="L2831">
        <v>35000000</v>
      </c>
      <c r="M2831">
        <v>1995</v>
      </c>
      <c r="N2831">
        <v>5.8</v>
      </c>
      <c r="O2831">
        <v>25054449</v>
      </c>
    </row>
    <row r="2832" spans="1:15" x14ac:dyDescent="0.3">
      <c r="A2832" t="s">
        <v>4621</v>
      </c>
      <c r="B2832">
        <v>178</v>
      </c>
      <c r="C2832">
        <v>94</v>
      </c>
      <c r="D2832">
        <v>103812241</v>
      </c>
      <c r="E2832" t="s">
        <v>3979</v>
      </c>
      <c r="F2832" t="s">
        <v>2479</v>
      </c>
      <c r="G2832" t="s">
        <v>6289</v>
      </c>
      <c r="H2832">
        <v>67296</v>
      </c>
      <c r="I2832">
        <v>133</v>
      </c>
      <c r="J2832" t="s">
        <v>29</v>
      </c>
      <c r="K2832" t="s">
        <v>30</v>
      </c>
      <c r="L2832">
        <v>79000000</v>
      </c>
      <c r="M2832">
        <v>2012</v>
      </c>
      <c r="N2832">
        <v>5.8</v>
      </c>
      <c r="O2832">
        <v>24812241</v>
      </c>
    </row>
    <row r="2833" spans="1:15" x14ac:dyDescent="0.3">
      <c r="A2833" t="s">
        <v>4121</v>
      </c>
      <c r="B2833">
        <v>121</v>
      </c>
      <c r="C2833">
        <v>85</v>
      </c>
      <c r="D2833">
        <v>64238770</v>
      </c>
      <c r="E2833" t="s">
        <v>316</v>
      </c>
      <c r="F2833" t="s">
        <v>61</v>
      </c>
      <c r="G2833" t="s">
        <v>6290</v>
      </c>
      <c r="H2833">
        <v>19547</v>
      </c>
      <c r="I2833">
        <v>64</v>
      </c>
      <c r="J2833" t="s">
        <v>29</v>
      </c>
      <c r="K2833" t="s">
        <v>442</v>
      </c>
      <c r="L2833">
        <v>42000000</v>
      </c>
      <c r="M2833">
        <v>2014</v>
      </c>
      <c r="N2833">
        <v>5.8</v>
      </c>
      <c r="O2833">
        <v>22238770</v>
      </c>
    </row>
    <row r="2834" spans="1:15" x14ac:dyDescent="0.3">
      <c r="A2834" t="s">
        <v>290</v>
      </c>
      <c r="B2834">
        <v>207</v>
      </c>
      <c r="C2834">
        <v>98</v>
      </c>
      <c r="D2834">
        <v>59588068</v>
      </c>
      <c r="E2834" t="s">
        <v>211</v>
      </c>
      <c r="F2834" t="s">
        <v>388</v>
      </c>
      <c r="G2834" t="s">
        <v>6291</v>
      </c>
      <c r="H2834">
        <v>89557</v>
      </c>
      <c r="I2834">
        <v>376</v>
      </c>
      <c r="J2834" t="s">
        <v>29</v>
      </c>
      <c r="K2834" t="s">
        <v>30</v>
      </c>
      <c r="L2834">
        <v>40000000</v>
      </c>
      <c r="M2834">
        <v>2003</v>
      </c>
      <c r="N2834">
        <v>5.8</v>
      </c>
      <c r="O2834">
        <v>19588068</v>
      </c>
    </row>
    <row r="2835" spans="1:15" x14ac:dyDescent="0.3">
      <c r="A2835" t="s">
        <v>4816</v>
      </c>
      <c r="B2835">
        <v>8</v>
      </c>
      <c r="C2835">
        <v>100</v>
      </c>
      <c r="D2835">
        <v>29392418</v>
      </c>
      <c r="E2835" t="s">
        <v>2113</v>
      </c>
      <c r="F2835" t="s">
        <v>1754</v>
      </c>
      <c r="G2835" t="s">
        <v>6292</v>
      </c>
      <c r="H2835">
        <v>3924</v>
      </c>
      <c r="I2835">
        <v>26</v>
      </c>
      <c r="J2835" t="s">
        <v>29</v>
      </c>
      <c r="K2835" t="s">
        <v>30</v>
      </c>
      <c r="L2835">
        <v>10000000</v>
      </c>
      <c r="M2835">
        <v>1994</v>
      </c>
      <c r="N2835">
        <v>5.8</v>
      </c>
      <c r="O2835">
        <v>19392418</v>
      </c>
    </row>
    <row r="2836" spans="1:15" x14ac:dyDescent="0.3">
      <c r="A2836" t="s">
        <v>1287</v>
      </c>
      <c r="B2836">
        <v>288</v>
      </c>
      <c r="C2836">
        <v>81</v>
      </c>
      <c r="D2836">
        <v>59992760</v>
      </c>
      <c r="E2836" t="s">
        <v>676</v>
      </c>
      <c r="F2836" t="s">
        <v>6293</v>
      </c>
      <c r="G2836" t="s">
        <v>6294</v>
      </c>
      <c r="H2836">
        <v>119622</v>
      </c>
      <c r="I2836">
        <v>396</v>
      </c>
      <c r="J2836" t="s">
        <v>29</v>
      </c>
      <c r="K2836" t="s">
        <v>30</v>
      </c>
      <c r="L2836">
        <v>42000000</v>
      </c>
      <c r="M2836">
        <v>2009</v>
      </c>
      <c r="N2836">
        <v>5.8</v>
      </c>
      <c r="O2836">
        <v>17992760</v>
      </c>
    </row>
    <row r="2837" spans="1:15" x14ac:dyDescent="0.3">
      <c r="A2837" t="s">
        <v>4761</v>
      </c>
      <c r="B2837">
        <v>62</v>
      </c>
      <c r="C2837">
        <v>99</v>
      </c>
      <c r="D2837">
        <v>44450000</v>
      </c>
      <c r="E2837" t="s">
        <v>2211</v>
      </c>
      <c r="F2837" t="s">
        <v>6295</v>
      </c>
      <c r="G2837" t="s">
        <v>6296</v>
      </c>
      <c r="H2837">
        <v>44394</v>
      </c>
      <c r="I2837">
        <v>115</v>
      </c>
      <c r="J2837" t="s">
        <v>29</v>
      </c>
      <c r="K2837" t="s">
        <v>442</v>
      </c>
      <c r="L2837">
        <v>27000000</v>
      </c>
      <c r="M2837">
        <v>1994</v>
      </c>
      <c r="N2837">
        <v>5.8</v>
      </c>
      <c r="O2837">
        <v>17450000</v>
      </c>
    </row>
    <row r="2838" spans="1:15" x14ac:dyDescent="0.3">
      <c r="A2838" t="s">
        <v>4490</v>
      </c>
      <c r="B2838">
        <v>66</v>
      </c>
      <c r="C2838">
        <v>105</v>
      </c>
      <c r="D2838">
        <v>35990505</v>
      </c>
      <c r="E2838" t="s">
        <v>3369</v>
      </c>
      <c r="F2838" t="s">
        <v>656</v>
      </c>
      <c r="G2838" t="s">
        <v>6297</v>
      </c>
      <c r="H2838">
        <v>48095</v>
      </c>
      <c r="I2838">
        <v>194</v>
      </c>
      <c r="J2838" t="s">
        <v>29</v>
      </c>
      <c r="K2838" t="s">
        <v>30</v>
      </c>
      <c r="L2838">
        <v>20000000</v>
      </c>
      <c r="M2838">
        <v>2003</v>
      </c>
      <c r="N2838">
        <v>5.8</v>
      </c>
      <c r="O2838">
        <v>15990505</v>
      </c>
    </row>
    <row r="2839" spans="1:15" x14ac:dyDescent="0.3">
      <c r="A2839" t="s">
        <v>2758</v>
      </c>
      <c r="B2839">
        <v>199</v>
      </c>
      <c r="C2839">
        <v>105</v>
      </c>
      <c r="D2839">
        <v>73648142</v>
      </c>
      <c r="E2839" t="s">
        <v>672</v>
      </c>
      <c r="F2839" t="s">
        <v>5289</v>
      </c>
      <c r="G2839" t="s">
        <v>6298</v>
      </c>
      <c r="H2839">
        <v>99043</v>
      </c>
      <c r="I2839">
        <v>643</v>
      </c>
      <c r="J2839" t="s">
        <v>29</v>
      </c>
      <c r="K2839" t="s">
        <v>30</v>
      </c>
      <c r="L2839">
        <v>60000000</v>
      </c>
      <c r="M2839">
        <v>1999</v>
      </c>
      <c r="N2839">
        <v>5.8</v>
      </c>
      <c r="O2839">
        <v>13648142</v>
      </c>
    </row>
    <row r="2840" spans="1:15" x14ac:dyDescent="0.3">
      <c r="A2840" t="s">
        <v>4197</v>
      </c>
      <c r="B2840">
        <v>355</v>
      </c>
      <c r="C2840">
        <v>116</v>
      </c>
      <c r="D2840">
        <v>83552429</v>
      </c>
      <c r="E2840" t="s">
        <v>105</v>
      </c>
      <c r="F2840" t="s">
        <v>6096</v>
      </c>
      <c r="G2840" t="s">
        <v>6299</v>
      </c>
      <c r="H2840">
        <v>154955</v>
      </c>
      <c r="I2840">
        <v>800</v>
      </c>
      <c r="J2840" t="s">
        <v>29</v>
      </c>
      <c r="K2840" t="s">
        <v>30</v>
      </c>
      <c r="L2840">
        <v>70000000</v>
      </c>
      <c r="M2840">
        <v>2011</v>
      </c>
      <c r="N2840">
        <v>5.8</v>
      </c>
      <c r="O2840">
        <v>13552429</v>
      </c>
    </row>
    <row r="2841" spans="1:15" x14ac:dyDescent="0.3">
      <c r="A2841" t="s">
        <v>4028</v>
      </c>
      <c r="B2841">
        <v>81</v>
      </c>
      <c r="C2841">
        <v>86</v>
      </c>
      <c r="D2841">
        <v>38230435</v>
      </c>
      <c r="E2841" t="s">
        <v>1259</v>
      </c>
      <c r="F2841" t="s">
        <v>4134</v>
      </c>
      <c r="G2841" t="s">
        <v>6300</v>
      </c>
      <c r="H2841">
        <v>29661</v>
      </c>
      <c r="I2841">
        <v>179</v>
      </c>
      <c r="J2841" t="s">
        <v>29</v>
      </c>
      <c r="K2841" t="s">
        <v>30</v>
      </c>
      <c r="L2841">
        <v>25000000</v>
      </c>
      <c r="M2841">
        <v>2002</v>
      </c>
      <c r="N2841">
        <v>5.8</v>
      </c>
      <c r="O2841">
        <v>13230435</v>
      </c>
    </row>
    <row r="2842" spans="1:15" x14ac:dyDescent="0.3">
      <c r="A2842" t="s">
        <v>4125</v>
      </c>
      <c r="B2842">
        <v>26</v>
      </c>
      <c r="C2842">
        <v>85</v>
      </c>
      <c r="D2842">
        <v>32983713</v>
      </c>
      <c r="E2842" t="s">
        <v>73</v>
      </c>
      <c r="F2842" t="s">
        <v>5785</v>
      </c>
      <c r="G2842" t="s">
        <v>6301</v>
      </c>
      <c r="H2842">
        <v>19284</v>
      </c>
      <c r="I2842">
        <v>66</v>
      </c>
      <c r="J2842" t="s">
        <v>29</v>
      </c>
      <c r="K2842" t="s">
        <v>30</v>
      </c>
      <c r="L2842">
        <v>20000000</v>
      </c>
      <c r="M2842">
        <v>2002</v>
      </c>
      <c r="N2842">
        <v>5.8</v>
      </c>
      <c r="O2842">
        <v>12983713</v>
      </c>
    </row>
    <row r="2843" spans="1:15" x14ac:dyDescent="0.3">
      <c r="A2843" t="s">
        <v>1846</v>
      </c>
      <c r="B2843">
        <v>77</v>
      </c>
      <c r="C2843">
        <v>103</v>
      </c>
      <c r="D2843">
        <v>26400000</v>
      </c>
      <c r="E2843" t="s">
        <v>309</v>
      </c>
      <c r="F2843" t="s">
        <v>6302</v>
      </c>
      <c r="G2843" t="s">
        <v>6303</v>
      </c>
      <c r="H2843">
        <v>62009</v>
      </c>
      <c r="I2843">
        <v>109</v>
      </c>
      <c r="J2843" t="s">
        <v>29</v>
      </c>
      <c r="K2843" t="s">
        <v>30</v>
      </c>
      <c r="L2843">
        <v>18000000</v>
      </c>
      <c r="M2843">
        <v>1984</v>
      </c>
      <c r="N2843">
        <v>5.8</v>
      </c>
      <c r="O2843">
        <v>8400000</v>
      </c>
    </row>
    <row r="2844" spans="1:15" x14ac:dyDescent="0.3">
      <c r="A2844" t="s">
        <v>857</v>
      </c>
      <c r="B2844">
        <v>22</v>
      </c>
      <c r="C2844">
        <v>121</v>
      </c>
      <c r="D2844">
        <v>14545844</v>
      </c>
      <c r="E2844" t="s">
        <v>5484</v>
      </c>
      <c r="F2844" t="s">
        <v>6304</v>
      </c>
      <c r="G2844" t="s">
        <v>6305</v>
      </c>
      <c r="H2844">
        <v>4756</v>
      </c>
      <c r="I2844">
        <v>38</v>
      </c>
      <c r="J2844" t="s">
        <v>29</v>
      </c>
      <c r="K2844" t="s">
        <v>30</v>
      </c>
      <c r="L2844">
        <v>6500000</v>
      </c>
      <c r="M2844">
        <v>1988</v>
      </c>
      <c r="N2844">
        <v>5.8</v>
      </c>
      <c r="O2844">
        <v>8045844</v>
      </c>
    </row>
    <row r="2845" spans="1:15" x14ac:dyDescent="0.3">
      <c r="A2845" t="s">
        <v>4099</v>
      </c>
      <c r="B2845">
        <v>128</v>
      </c>
      <c r="C2845">
        <v>101</v>
      </c>
      <c r="D2845">
        <v>46012734</v>
      </c>
      <c r="E2845" t="s">
        <v>289</v>
      </c>
      <c r="F2845" t="s">
        <v>2778</v>
      </c>
      <c r="G2845" t="s">
        <v>6306</v>
      </c>
      <c r="H2845">
        <v>54421</v>
      </c>
      <c r="I2845">
        <v>101</v>
      </c>
      <c r="J2845" t="s">
        <v>29</v>
      </c>
      <c r="K2845" t="s">
        <v>30</v>
      </c>
      <c r="L2845">
        <v>40000000</v>
      </c>
      <c r="M2845">
        <v>2008</v>
      </c>
      <c r="N2845">
        <v>5.8</v>
      </c>
      <c r="O2845">
        <v>6012734</v>
      </c>
    </row>
    <row r="2846" spans="1:15" x14ac:dyDescent="0.3">
      <c r="A2846" t="s">
        <v>4119</v>
      </c>
      <c r="B2846">
        <v>190</v>
      </c>
      <c r="C2846">
        <v>86</v>
      </c>
      <c r="D2846">
        <v>23993605</v>
      </c>
      <c r="E2846" t="s">
        <v>305</v>
      </c>
      <c r="F2846" t="s">
        <v>6307</v>
      </c>
      <c r="G2846" t="s">
        <v>6308</v>
      </c>
      <c r="H2846">
        <v>52467</v>
      </c>
      <c r="I2846">
        <v>248</v>
      </c>
      <c r="J2846" t="s">
        <v>29</v>
      </c>
      <c r="K2846" t="s">
        <v>30</v>
      </c>
      <c r="L2846">
        <v>18000000</v>
      </c>
      <c r="M2846">
        <v>2009</v>
      </c>
      <c r="N2846">
        <v>5.8</v>
      </c>
      <c r="O2846">
        <v>5993605</v>
      </c>
    </row>
    <row r="2847" spans="1:15" x14ac:dyDescent="0.3">
      <c r="A2847" t="s">
        <v>4146</v>
      </c>
      <c r="B2847">
        <v>91</v>
      </c>
      <c r="C2847">
        <v>105</v>
      </c>
      <c r="D2847">
        <v>25677801</v>
      </c>
      <c r="E2847" t="s">
        <v>4368</v>
      </c>
      <c r="F2847" t="s">
        <v>841</v>
      </c>
      <c r="G2847" t="s">
        <v>6309</v>
      </c>
      <c r="H2847">
        <v>41273</v>
      </c>
      <c r="I2847">
        <v>136</v>
      </c>
      <c r="J2847" t="s">
        <v>29</v>
      </c>
      <c r="K2847" t="s">
        <v>30</v>
      </c>
      <c r="L2847">
        <v>20000000</v>
      </c>
      <c r="M2847">
        <v>2010</v>
      </c>
      <c r="N2847">
        <v>5.8</v>
      </c>
      <c r="O2847">
        <v>5677801</v>
      </c>
    </row>
    <row r="2848" spans="1:15" x14ac:dyDescent="0.3">
      <c r="A2848" t="s">
        <v>4738</v>
      </c>
      <c r="B2848">
        <v>109</v>
      </c>
      <c r="C2848">
        <v>101</v>
      </c>
      <c r="D2848">
        <v>34604054</v>
      </c>
      <c r="E2848" t="s">
        <v>39</v>
      </c>
      <c r="F2848" t="s">
        <v>924</v>
      </c>
      <c r="G2848" t="s">
        <v>6310</v>
      </c>
      <c r="H2848">
        <v>34942</v>
      </c>
      <c r="I2848">
        <v>185</v>
      </c>
      <c r="J2848" t="s">
        <v>29</v>
      </c>
      <c r="K2848" t="s">
        <v>30</v>
      </c>
      <c r="L2848">
        <v>30000000</v>
      </c>
      <c r="M2848">
        <v>2003</v>
      </c>
      <c r="N2848">
        <v>5.8</v>
      </c>
      <c r="O2848">
        <v>4604054</v>
      </c>
    </row>
    <row r="2849" spans="1:15" x14ac:dyDescent="0.3">
      <c r="A2849" t="s">
        <v>4079</v>
      </c>
      <c r="B2849">
        <v>63</v>
      </c>
      <c r="C2849">
        <v>121</v>
      </c>
      <c r="D2849">
        <v>16574731</v>
      </c>
      <c r="E2849" t="s">
        <v>220</v>
      </c>
      <c r="F2849" t="s">
        <v>1984</v>
      </c>
      <c r="G2849" t="s">
        <v>6311</v>
      </c>
      <c r="H2849">
        <v>27675</v>
      </c>
      <c r="I2849">
        <v>181</v>
      </c>
      <c r="J2849" t="s">
        <v>29</v>
      </c>
      <c r="K2849" t="s">
        <v>30</v>
      </c>
      <c r="L2849">
        <v>13000000</v>
      </c>
      <c r="M2849">
        <v>1998</v>
      </c>
      <c r="N2849">
        <v>5.8</v>
      </c>
      <c r="O2849">
        <v>3574731</v>
      </c>
    </row>
    <row r="2850" spans="1:15" x14ac:dyDescent="0.3">
      <c r="A2850" t="s">
        <v>3725</v>
      </c>
      <c r="B2850">
        <v>94</v>
      </c>
      <c r="C2850">
        <v>109</v>
      </c>
      <c r="D2850">
        <v>23179303</v>
      </c>
      <c r="E2850" t="s">
        <v>6312</v>
      </c>
      <c r="F2850" t="s">
        <v>5430</v>
      </c>
      <c r="G2850" t="s">
        <v>6313</v>
      </c>
      <c r="H2850">
        <v>32951</v>
      </c>
      <c r="I2850">
        <v>44</v>
      </c>
      <c r="J2850" t="s">
        <v>29</v>
      </c>
      <c r="K2850" t="s">
        <v>3045</v>
      </c>
      <c r="L2850">
        <v>20000000</v>
      </c>
      <c r="M2850">
        <v>2011</v>
      </c>
      <c r="N2850">
        <v>5.8</v>
      </c>
      <c r="O2850">
        <v>3179303</v>
      </c>
    </row>
    <row r="2851" spans="1:15" x14ac:dyDescent="0.3">
      <c r="A2851" t="s">
        <v>4091</v>
      </c>
      <c r="B2851">
        <v>97</v>
      </c>
      <c r="C2851">
        <v>104</v>
      </c>
      <c r="D2851">
        <v>3447339</v>
      </c>
      <c r="E2851" t="s">
        <v>289</v>
      </c>
      <c r="F2851" t="s">
        <v>6314</v>
      </c>
      <c r="G2851" t="s">
        <v>6315</v>
      </c>
      <c r="H2851">
        <v>29517</v>
      </c>
      <c r="I2851">
        <v>79</v>
      </c>
      <c r="J2851" t="s">
        <v>29</v>
      </c>
      <c r="K2851" t="s">
        <v>30</v>
      </c>
      <c r="L2851">
        <v>1500000</v>
      </c>
      <c r="M2851">
        <v>2013</v>
      </c>
      <c r="N2851">
        <v>5.8</v>
      </c>
      <c r="O2851">
        <v>1947339</v>
      </c>
    </row>
    <row r="2852" spans="1:15" x14ac:dyDescent="0.3">
      <c r="A2852" t="s">
        <v>4132</v>
      </c>
      <c r="B2852">
        <v>230</v>
      </c>
      <c r="C2852">
        <v>82</v>
      </c>
      <c r="D2852">
        <v>98017</v>
      </c>
      <c r="E2852" t="s">
        <v>1610</v>
      </c>
      <c r="F2852" t="s">
        <v>6316</v>
      </c>
      <c r="G2852" t="s">
        <v>6317</v>
      </c>
      <c r="H2852">
        <v>26185</v>
      </c>
      <c r="I2852">
        <v>170</v>
      </c>
      <c r="J2852" t="s">
        <v>29</v>
      </c>
      <c r="K2852" t="s">
        <v>241</v>
      </c>
      <c r="L2852">
        <v>500000</v>
      </c>
      <c r="M2852">
        <v>2010</v>
      </c>
      <c r="N2852">
        <v>5.8</v>
      </c>
      <c r="O2852">
        <v>-401983</v>
      </c>
    </row>
    <row r="2853" spans="1:15" x14ac:dyDescent="0.3">
      <c r="A2853" t="s">
        <v>4112</v>
      </c>
      <c r="B2853">
        <v>45</v>
      </c>
      <c r="C2853">
        <v>94</v>
      </c>
      <c r="D2853">
        <v>2800000</v>
      </c>
      <c r="E2853" t="s">
        <v>676</v>
      </c>
      <c r="F2853" t="s">
        <v>5482</v>
      </c>
      <c r="G2853" t="s">
        <v>6318</v>
      </c>
      <c r="H2853">
        <v>4377</v>
      </c>
      <c r="I2853">
        <v>85</v>
      </c>
      <c r="J2853" t="s">
        <v>29</v>
      </c>
      <c r="K2853" t="s">
        <v>30</v>
      </c>
      <c r="L2853">
        <v>4000000</v>
      </c>
      <c r="M2853">
        <v>1999</v>
      </c>
      <c r="N2853">
        <v>5.8</v>
      </c>
      <c r="O2853">
        <v>-1200000</v>
      </c>
    </row>
    <row r="2854" spans="1:15" x14ac:dyDescent="0.3">
      <c r="A2854" t="s">
        <v>1833</v>
      </c>
      <c r="B2854">
        <v>171</v>
      </c>
      <c r="C2854">
        <v>105</v>
      </c>
      <c r="D2854">
        <v>48745150</v>
      </c>
      <c r="E2854" t="s">
        <v>543</v>
      </c>
      <c r="F2854" t="s">
        <v>4206</v>
      </c>
      <c r="G2854" t="s">
        <v>6319</v>
      </c>
      <c r="H2854">
        <v>50170</v>
      </c>
      <c r="I2854">
        <v>306</v>
      </c>
      <c r="J2854" t="s">
        <v>29</v>
      </c>
      <c r="K2854" t="s">
        <v>30</v>
      </c>
      <c r="L2854">
        <v>50000000</v>
      </c>
      <c r="M2854">
        <v>2006</v>
      </c>
      <c r="N2854">
        <v>5.8</v>
      </c>
      <c r="O2854">
        <v>-1254850</v>
      </c>
    </row>
    <row r="2855" spans="1:15" x14ac:dyDescent="0.3">
      <c r="A2855" t="s">
        <v>3933</v>
      </c>
      <c r="B2855">
        <v>98</v>
      </c>
      <c r="C2855">
        <v>104</v>
      </c>
      <c r="D2855">
        <v>20668843</v>
      </c>
      <c r="E2855" t="s">
        <v>2312</v>
      </c>
      <c r="F2855" t="s">
        <v>4471</v>
      </c>
      <c r="G2855" t="s">
        <v>6320</v>
      </c>
      <c r="H2855">
        <v>16831</v>
      </c>
      <c r="I2855">
        <v>54</v>
      </c>
      <c r="J2855" t="s">
        <v>29</v>
      </c>
      <c r="K2855" t="s">
        <v>30</v>
      </c>
      <c r="L2855">
        <v>22000000</v>
      </c>
      <c r="M2855">
        <v>2008</v>
      </c>
      <c r="N2855">
        <v>5.8</v>
      </c>
      <c r="O2855">
        <v>-1331157</v>
      </c>
    </row>
    <row r="2856" spans="1:15" x14ac:dyDescent="0.3">
      <c r="A2856" t="s">
        <v>4107</v>
      </c>
      <c r="B2856">
        <v>14</v>
      </c>
      <c r="C2856">
        <v>95</v>
      </c>
      <c r="D2856">
        <v>18435</v>
      </c>
      <c r="E2856" t="s">
        <v>92</v>
      </c>
      <c r="F2856" t="s">
        <v>6321</v>
      </c>
      <c r="G2856" t="s">
        <v>6322</v>
      </c>
      <c r="H2856">
        <v>1010</v>
      </c>
      <c r="I2856">
        <v>15</v>
      </c>
      <c r="J2856" t="s">
        <v>90</v>
      </c>
      <c r="K2856" t="s">
        <v>241</v>
      </c>
      <c r="L2856">
        <v>1400000</v>
      </c>
      <c r="M2856">
        <v>2006</v>
      </c>
      <c r="N2856">
        <v>5.8</v>
      </c>
      <c r="O2856">
        <v>-1381565</v>
      </c>
    </row>
    <row r="2857" spans="1:15" x14ac:dyDescent="0.3">
      <c r="A2857" t="s">
        <v>190</v>
      </c>
      <c r="B2857">
        <v>97</v>
      </c>
      <c r="C2857">
        <v>125</v>
      </c>
      <c r="D2857">
        <v>48154732</v>
      </c>
      <c r="E2857" t="s">
        <v>130</v>
      </c>
      <c r="F2857" t="s">
        <v>1367</v>
      </c>
      <c r="G2857" t="s">
        <v>6323</v>
      </c>
      <c r="H2857">
        <v>60326</v>
      </c>
      <c r="I2857">
        <v>142</v>
      </c>
      <c r="J2857" t="s">
        <v>29</v>
      </c>
      <c r="K2857" t="s">
        <v>30</v>
      </c>
      <c r="L2857">
        <v>50000000</v>
      </c>
      <c r="M2857">
        <v>1997</v>
      </c>
      <c r="N2857">
        <v>5.8</v>
      </c>
      <c r="O2857">
        <v>-1845268</v>
      </c>
    </row>
    <row r="2858" spans="1:15" x14ac:dyDescent="0.3">
      <c r="A2858" t="s">
        <v>4061</v>
      </c>
      <c r="B2858">
        <v>228</v>
      </c>
      <c r="C2858">
        <v>89</v>
      </c>
      <c r="D2858">
        <v>47553512</v>
      </c>
      <c r="E2858" t="s">
        <v>175</v>
      </c>
      <c r="F2858" t="s">
        <v>5448</v>
      </c>
      <c r="G2858" t="s">
        <v>6324</v>
      </c>
      <c r="H2858">
        <v>54101</v>
      </c>
      <c r="I2858">
        <v>210</v>
      </c>
      <c r="J2858" t="s">
        <v>29</v>
      </c>
      <c r="K2858" t="s">
        <v>30</v>
      </c>
      <c r="L2858">
        <v>50000000</v>
      </c>
      <c r="M2858">
        <v>2014</v>
      </c>
      <c r="N2858">
        <v>5.8</v>
      </c>
      <c r="O2858">
        <v>-2446488</v>
      </c>
    </row>
    <row r="2859" spans="1:15" x14ac:dyDescent="0.3">
      <c r="A2859" t="s">
        <v>3746</v>
      </c>
      <c r="B2859">
        <v>147</v>
      </c>
      <c r="C2859">
        <v>95</v>
      </c>
      <c r="D2859">
        <v>37101011</v>
      </c>
      <c r="E2859" t="s">
        <v>73</v>
      </c>
      <c r="F2859" t="s">
        <v>2977</v>
      </c>
      <c r="G2859" t="s">
        <v>6325</v>
      </c>
      <c r="H2859">
        <v>30394</v>
      </c>
      <c r="I2859">
        <v>103</v>
      </c>
      <c r="J2859" t="s">
        <v>29</v>
      </c>
      <c r="K2859" t="s">
        <v>30</v>
      </c>
      <c r="L2859">
        <v>40000000</v>
      </c>
      <c r="M2859">
        <v>2012</v>
      </c>
      <c r="N2859">
        <v>5.8</v>
      </c>
      <c r="O2859">
        <v>-2898989</v>
      </c>
    </row>
    <row r="2860" spans="1:15" x14ac:dyDescent="0.3">
      <c r="A2860" t="s">
        <v>3719</v>
      </c>
      <c r="B2860">
        <v>174</v>
      </c>
      <c r="C2860">
        <v>122</v>
      </c>
      <c r="D2860">
        <v>22000</v>
      </c>
      <c r="E2860" t="s">
        <v>600</v>
      </c>
      <c r="F2860" t="s">
        <v>249</v>
      </c>
      <c r="G2860" t="s">
        <v>6326</v>
      </c>
      <c r="H2860">
        <v>30511</v>
      </c>
      <c r="I2860">
        <v>226</v>
      </c>
      <c r="J2860" t="s">
        <v>29</v>
      </c>
      <c r="K2860" t="s">
        <v>227</v>
      </c>
      <c r="L2860">
        <v>3000000</v>
      </c>
      <c r="M2860">
        <v>2011</v>
      </c>
      <c r="N2860">
        <v>5.8</v>
      </c>
      <c r="O2860">
        <v>-2978000</v>
      </c>
    </row>
    <row r="2861" spans="1:15" x14ac:dyDescent="0.3">
      <c r="A2861" t="s">
        <v>4136</v>
      </c>
      <c r="B2861">
        <v>33</v>
      </c>
      <c r="C2861">
        <v>74</v>
      </c>
      <c r="D2861">
        <v>6491350</v>
      </c>
      <c r="E2861" t="s">
        <v>3651</v>
      </c>
      <c r="F2861" t="s">
        <v>6327</v>
      </c>
      <c r="G2861" t="s">
        <v>6328</v>
      </c>
      <c r="H2861">
        <v>1231</v>
      </c>
      <c r="I2861">
        <v>26</v>
      </c>
      <c r="J2861" t="s">
        <v>29</v>
      </c>
      <c r="K2861" t="s">
        <v>30</v>
      </c>
      <c r="L2861">
        <v>10000000</v>
      </c>
      <c r="M2861">
        <v>2004</v>
      </c>
      <c r="N2861">
        <v>5.8</v>
      </c>
      <c r="O2861">
        <v>-3508650</v>
      </c>
    </row>
    <row r="2862" spans="1:15" x14ac:dyDescent="0.3">
      <c r="A2862" t="s">
        <v>4128</v>
      </c>
      <c r="B2862">
        <v>45</v>
      </c>
      <c r="C2862">
        <v>85</v>
      </c>
      <c r="D2862">
        <v>100669</v>
      </c>
      <c r="E2862" t="s">
        <v>73</v>
      </c>
      <c r="F2862" t="s">
        <v>1299</v>
      </c>
      <c r="G2862" t="s">
        <v>6329</v>
      </c>
      <c r="H2862">
        <v>2522</v>
      </c>
      <c r="I2862">
        <v>11</v>
      </c>
      <c r="J2862" t="s">
        <v>29</v>
      </c>
      <c r="K2862" t="s">
        <v>30</v>
      </c>
      <c r="L2862">
        <v>3800000</v>
      </c>
      <c r="M2862">
        <v>2009</v>
      </c>
      <c r="N2862">
        <v>5.8</v>
      </c>
      <c r="O2862">
        <v>-3699331</v>
      </c>
    </row>
    <row r="2863" spans="1:15" x14ac:dyDescent="0.3">
      <c r="A2863" t="s">
        <v>4109</v>
      </c>
      <c r="B2863">
        <v>84</v>
      </c>
      <c r="C2863">
        <v>95</v>
      </c>
      <c r="D2863">
        <v>2025238</v>
      </c>
      <c r="E2863" t="s">
        <v>3824</v>
      </c>
      <c r="F2863" t="s">
        <v>6330</v>
      </c>
      <c r="G2863" t="s">
        <v>6331</v>
      </c>
      <c r="H2863">
        <v>9589</v>
      </c>
      <c r="I2863">
        <v>105</v>
      </c>
      <c r="J2863" t="s">
        <v>29</v>
      </c>
      <c r="K2863" t="s">
        <v>30</v>
      </c>
      <c r="L2863">
        <v>6000000</v>
      </c>
      <c r="M2863">
        <v>2001</v>
      </c>
      <c r="N2863">
        <v>5.8</v>
      </c>
      <c r="O2863">
        <v>-3974762</v>
      </c>
    </row>
    <row r="2864" spans="1:15" x14ac:dyDescent="0.3">
      <c r="A2864" t="s">
        <v>4923</v>
      </c>
      <c r="B2864">
        <v>12</v>
      </c>
      <c r="C2864">
        <v>92</v>
      </c>
      <c r="D2864">
        <v>12836</v>
      </c>
      <c r="E2864" t="s">
        <v>393</v>
      </c>
      <c r="F2864" t="s">
        <v>106</v>
      </c>
      <c r="G2864" t="s">
        <v>6332</v>
      </c>
      <c r="H2864">
        <v>1686</v>
      </c>
      <c r="I2864">
        <v>28</v>
      </c>
      <c r="J2864" t="s">
        <v>29</v>
      </c>
      <c r="K2864" t="s">
        <v>30</v>
      </c>
      <c r="L2864">
        <v>4000000</v>
      </c>
      <c r="M2864">
        <v>1997</v>
      </c>
      <c r="N2864">
        <v>5.8</v>
      </c>
      <c r="O2864">
        <v>-3987164</v>
      </c>
    </row>
    <row r="2865" spans="1:15" x14ac:dyDescent="0.3">
      <c r="A2865" t="s">
        <v>959</v>
      </c>
      <c r="B2865">
        <v>394</v>
      </c>
      <c r="C2865">
        <v>93</v>
      </c>
      <c r="D2865">
        <v>18934858</v>
      </c>
      <c r="E2865" t="s">
        <v>175</v>
      </c>
      <c r="F2865" t="s">
        <v>2300</v>
      </c>
      <c r="G2865" t="s">
        <v>6333</v>
      </c>
      <c r="H2865">
        <v>72646</v>
      </c>
      <c r="I2865">
        <v>397</v>
      </c>
      <c r="J2865" t="s">
        <v>29</v>
      </c>
      <c r="K2865" t="s">
        <v>361</v>
      </c>
      <c r="L2865">
        <v>23000000</v>
      </c>
      <c r="M2865">
        <v>2011</v>
      </c>
      <c r="N2865">
        <v>5.8</v>
      </c>
      <c r="O2865">
        <v>-4065142</v>
      </c>
    </row>
    <row r="2866" spans="1:15" x14ac:dyDescent="0.3">
      <c r="A2866" t="s">
        <v>4130</v>
      </c>
      <c r="B2866">
        <v>77</v>
      </c>
      <c r="C2866">
        <v>84</v>
      </c>
      <c r="D2866">
        <v>15712072</v>
      </c>
      <c r="E2866" t="s">
        <v>39</v>
      </c>
      <c r="F2866" t="s">
        <v>6334</v>
      </c>
      <c r="G2866" t="s">
        <v>6335</v>
      </c>
      <c r="H2866">
        <v>13210</v>
      </c>
      <c r="I2866">
        <v>138</v>
      </c>
      <c r="J2866" t="s">
        <v>29</v>
      </c>
      <c r="K2866" t="s">
        <v>30</v>
      </c>
      <c r="L2866">
        <v>20000000</v>
      </c>
      <c r="M2866">
        <v>2004</v>
      </c>
      <c r="N2866">
        <v>5.8</v>
      </c>
      <c r="O2866">
        <v>-4287928</v>
      </c>
    </row>
    <row r="2867" spans="1:15" x14ac:dyDescent="0.3">
      <c r="A2867" t="s">
        <v>4139</v>
      </c>
      <c r="B2867">
        <v>44</v>
      </c>
      <c r="C2867">
        <v>73</v>
      </c>
      <c r="D2867">
        <v>11634458</v>
      </c>
      <c r="E2867" t="s">
        <v>6336</v>
      </c>
      <c r="F2867" t="s">
        <v>3430</v>
      </c>
      <c r="G2867" t="s">
        <v>6337</v>
      </c>
      <c r="H2867">
        <v>2045</v>
      </c>
      <c r="I2867">
        <v>37</v>
      </c>
      <c r="J2867" t="s">
        <v>29</v>
      </c>
      <c r="K2867" t="s">
        <v>30</v>
      </c>
      <c r="L2867">
        <v>17000000</v>
      </c>
      <c r="M2867">
        <v>1999</v>
      </c>
      <c r="N2867">
        <v>5.8</v>
      </c>
      <c r="O2867">
        <v>-5365542</v>
      </c>
    </row>
    <row r="2868" spans="1:15" x14ac:dyDescent="0.3">
      <c r="A2868" t="s">
        <v>4094</v>
      </c>
      <c r="B2868">
        <v>90</v>
      </c>
      <c r="C2868">
        <v>102</v>
      </c>
      <c r="D2868">
        <v>33864342</v>
      </c>
      <c r="E2868" t="s">
        <v>4570</v>
      </c>
      <c r="F2868" t="s">
        <v>3821</v>
      </c>
      <c r="G2868" t="s">
        <v>6338</v>
      </c>
      <c r="H2868">
        <v>29968</v>
      </c>
      <c r="I2868">
        <v>117</v>
      </c>
      <c r="J2868" t="s">
        <v>29</v>
      </c>
      <c r="K2868" t="s">
        <v>200</v>
      </c>
      <c r="L2868">
        <v>40000000</v>
      </c>
      <c r="M2868">
        <v>1999</v>
      </c>
      <c r="N2868">
        <v>5.8</v>
      </c>
      <c r="O2868">
        <v>-6135658</v>
      </c>
    </row>
    <row r="2869" spans="1:15" x14ac:dyDescent="0.3">
      <c r="A2869" t="s">
        <v>4721</v>
      </c>
      <c r="B2869">
        <v>42</v>
      </c>
      <c r="C2869">
        <v>89</v>
      </c>
      <c r="D2869">
        <v>22359293</v>
      </c>
      <c r="E2869" t="s">
        <v>4023</v>
      </c>
      <c r="F2869" t="s">
        <v>1574</v>
      </c>
      <c r="G2869" t="s">
        <v>6339</v>
      </c>
      <c r="H2869">
        <v>16222</v>
      </c>
      <c r="I2869">
        <v>39</v>
      </c>
      <c r="J2869" t="s">
        <v>29</v>
      </c>
      <c r="K2869" t="s">
        <v>200</v>
      </c>
      <c r="L2869">
        <v>29000000</v>
      </c>
      <c r="M2869">
        <v>1997</v>
      </c>
      <c r="N2869">
        <v>5.8</v>
      </c>
      <c r="O2869">
        <v>-6640707</v>
      </c>
    </row>
    <row r="2870" spans="1:15" x14ac:dyDescent="0.3">
      <c r="A2870" t="s">
        <v>3642</v>
      </c>
      <c r="B2870">
        <v>351</v>
      </c>
      <c r="C2870">
        <v>122</v>
      </c>
      <c r="D2870">
        <v>122512052</v>
      </c>
      <c r="E2870" t="s">
        <v>86</v>
      </c>
      <c r="F2870" t="s">
        <v>2300</v>
      </c>
      <c r="G2870" t="s">
        <v>6340</v>
      </c>
      <c r="H2870">
        <v>146352</v>
      </c>
      <c r="I2870">
        <v>288</v>
      </c>
      <c r="J2870" t="s">
        <v>29</v>
      </c>
      <c r="K2870" t="s">
        <v>30</v>
      </c>
      <c r="L2870">
        <v>130000000</v>
      </c>
      <c r="M2870">
        <v>2013</v>
      </c>
      <c r="N2870">
        <v>5.8</v>
      </c>
      <c r="O2870">
        <v>-7487948</v>
      </c>
    </row>
    <row r="2871" spans="1:15" x14ac:dyDescent="0.3">
      <c r="A2871" t="s">
        <v>2302</v>
      </c>
      <c r="B2871">
        <v>368</v>
      </c>
      <c r="C2871">
        <v>104</v>
      </c>
      <c r="D2871">
        <v>16999046</v>
      </c>
      <c r="E2871" t="s">
        <v>2457</v>
      </c>
      <c r="F2871" t="s">
        <v>1613</v>
      </c>
      <c r="G2871" t="s">
        <v>6341</v>
      </c>
      <c r="H2871">
        <v>79517</v>
      </c>
      <c r="I2871">
        <v>354</v>
      </c>
      <c r="J2871" t="s">
        <v>29</v>
      </c>
      <c r="K2871" t="s">
        <v>442</v>
      </c>
      <c r="L2871">
        <v>26000000</v>
      </c>
      <c r="M2871">
        <v>2009</v>
      </c>
      <c r="N2871">
        <v>5.8</v>
      </c>
      <c r="O2871">
        <v>-9000954</v>
      </c>
    </row>
    <row r="2872" spans="1:15" x14ac:dyDescent="0.3">
      <c r="A2872" t="s">
        <v>3735</v>
      </c>
      <c r="B2872">
        <v>63</v>
      </c>
      <c r="C2872">
        <v>87</v>
      </c>
      <c r="D2872">
        <v>11560259</v>
      </c>
      <c r="E2872" t="s">
        <v>289</v>
      </c>
      <c r="F2872" t="s">
        <v>2512</v>
      </c>
      <c r="G2872" t="s">
        <v>6342</v>
      </c>
      <c r="H2872">
        <v>15617</v>
      </c>
      <c r="I2872">
        <v>180</v>
      </c>
      <c r="J2872" t="s">
        <v>29</v>
      </c>
      <c r="K2872" t="s">
        <v>30</v>
      </c>
      <c r="L2872">
        <v>22000000</v>
      </c>
      <c r="M2872">
        <v>2001</v>
      </c>
      <c r="N2872">
        <v>5.8</v>
      </c>
      <c r="O2872">
        <v>-10439741</v>
      </c>
    </row>
    <row r="2873" spans="1:15" x14ac:dyDescent="0.3">
      <c r="A2873" t="s">
        <v>2810</v>
      </c>
      <c r="B2873">
        <v>202</v>
      </c>
      <c r="C2873">
        <v>110</v>
      </c>
      <c r="D2873">
        <v>66462600</v>
      </c>
      <c r="E2873" t="s">
        <v>78</v>
      </c>
      <c r="F2873" t="s">
        <v>5674</v>
      </c>
      <c r="G2873" t="s">
        <v>6343</v>
      </c>
      <c r="H2873">
        <v>141533</v>
      </c>
      <c r="I2873">
        <v>786</v>
      </c>
      <c r="J2873" t="s">
        <v>29</v>
      </c>
      <c r="K2873" t="s">
        <v>30</v>
      </c>
      <c r="L2873">
        <v>78000000</v>
      </c>
      <c r="M2873">
        <v>2003</v>
      </c>
      <c r="N2873">
        <v>5.8</v>
      </c>
      <c r="O2873">
        <v>-11537400</v>
      </c>
    </row>
    <row r="2874" spans="1:15" x14ac:dyDescent="0.3">
      <c r="A2874" t="s">
        <v>4084</v>
      </c>
      <c r="B2874">
        <v>95</v>
      </c>
      <c r="C2874">
        <v>106</v>
      </c>
      <c r="D2874">
        <v>17951431</v>
      </c>
      <c r="E2874" t="s">
        <v>140</v>
      </c>
      <c r="F2874" t="s">
        <v>6344</v>
      </c>
      <c r="G2874" t="s">
        <v>6345</v>
      </c>
      <c r="H2874">
        <v>25462</v>
      </c>
      <c r="I2874">
        <v>200</v>
      </c>
      <c r="J2874" t="s">
        <v>29</v>
      </c>
      <c r="K2874" t="s">
        <v>30</v>
      </c>
      <c r="L2874">
        <v>30000000</v>
      </c>
      <c r="M2874">
        <v>2001</v>
      </c>
      <c r="N2874">
        <v>5.8</v>
      </c>
      <c r="O2874">
        <v>-12048569</v>
      </c>
    </row>
    <row r="2875" spans="1:15" x14ac:dyDescent="0.3">
      <c r="A2875" t="s">
        <v>2357</v>
      </c>
      <c r="B2875">
        <v>161</v>
      </c>
      <c r="C2875">
        <v>81</v>
      </c>
      <c r="D2875">
        <v>135381507</v>
      </c>
      <c r="E2875" t="s">
        <v>1029</v>
      </c>
      <c r="F2875" t="s">
        <v>1605</v>
      </c>
      <c r="G2875" t="s">
        <v>6346</v>
      </c>
      <c r="H2875">
        <v>63912</v>
      </c>
      <c r="I2875">
        <v>251</v>
      </c>
      <c r="J2875" t="s">
        <v>29</v>
      </c>
      <c r="K2875" t="s">
        <v>30</v>
      </c>
      <c r="L2875">
        <v>150000000</v>
      </c>
      <c r="M2875">
        <v>2005</v>
      </c>
      <c r="N2875">
        <v>5.8</v>
      </c>
      <c r="O2875">
        <v>-14618493</v>
      </c>
    </row>
    <row r="2876" spans="1:15" x14ac:dyDescent="0.3">
      <c r="A2876" t="s">
        <v>2580</v>
      </c>
      <c r="B2876">
        <v>190</v>
      </c>
      <c r="C2876">
        <v>110</v>
      </c>
      <c r="D2876">
        <v>10324441</v>
      </c>
      <c r="E2876" t="s">
        <v>417</v>
      </c>
      <c r="F2876" t="s">
        <v>2952</v>
      </c>
      <c r="G2876" t="s">
        <v>6347</v>
      </c>
      <c r="H2876">
        <v>27117</v>
      </c>
      <c r="I2876">
        <v>140</v>
      </c>
      <c r="J2876" t="s">
        <v>29</v>
      </c>
      <c r="K2876" t="s">
        <v>30</v>
      </c>
      <c r="L2876">
        <v>25000000</v>
      </c>
      <c r="M2876">
        <v>2011</v>
      </c>
      <c r="N2876">
        <v>5.8</v>
      </c>
      <c r="O2876">
        <v>-14675559</v>
      </c>
    </row>
    <row r="2877" spans="1:15" x14ac:dyDescent="0.3">
      <c r="A2877" t="s">
        <v>3012</v>
      </c>
      <c r="B2877">
        <v>225</v>
      </c>
      <c r="C2877">
        <v>108</v>
      </c>
      <c r="D2877">
        <v>10907291</v>
      </c>
      <c r="E2877" t="s">
        <v>6348</v>
      </c>
      <c r="F2877" t="s">
        <v>6349</v>
      </c>
      <c r="G2877" t="s">
        <v>6350</v>
      </c>
      <c r="H2877">
        <v>23775</v>
      </c>
      <c r="I2877">
        <v>134</v>
      </c>
      <c r="J2877" t="s">
        <v>29</v>
      </c>
      <c r="K2877" t="s">
        <v>30</v>
      </c>
      <c r="L2877">
        <v>28000000</v>
      </c>
      <c r="M2877">
        <v>2016</v>
      </c>
      <c r="N2877">
        <v>5.8</v>
      </c>
      <c r="O2877">
        <v>-17092709</v>
      </c>
    </row>
    <row r="2878" spans="1:15" x14ac:dyDescent="0.3">
      <c r="A2878" t="s">
        <v>4097</v>
      </c>
      <c r="B2878">
        <v>16</v>
      </c>
      <c r="C2878">
        <v>102</v>
      </c>
      <c r="D2878">
        <v>15593</v>
      </c>
      <c r="E2878" t="s">
        <v>699</v>
      </c>
      <c r="F2878" t="s">
        <v>6351</v>
      </c>
      <c r="G2878" t="s">
        <v>6352</v>
      </c>
      <c r="H2878">
        <v>2295</v>
      </c>
      <c r="I2878">
        <v>40</v>
      </c>
      <c r="J2878" t="s">
        <v>29</v>
      </c>
      <c r="K2878" t="s">
        <v>30</v>
      </c>
      <c r="L2878">
        <v>21000000</v>
      </c>
      <c r="M2878">
        <v>1999</v>
      </c>
      <c r="N2878">
        <v>5.8</v>
      </c>
      <c r="O2878">
        <v>-20984407</v>
      </c>
    </row>
    <row r="2879" spans="1:15" x14ac:dyDescent="0.3">
      <c r="A2879" t="s">
        <v>2734</v>
      </c>
      <c r="B2879">
        <v>123</v>
      </c>
      <c r="C2879">
        <v>118</v>
      </c>
      <c r="D2879">
        <v>33828318</v>
      </c>
      <c r="E2879" t="s">
        <v>676</v>
      </c>
      <c r="F2879" t="s">
        <v>496</v>
      </c>
      <c r="G2879" t="s">
        <v>6353</v>
      </c>
      <c r="H2879">
        <v>44453</v>
      </c>
      <c r="I2879">
        <v>154</v>
      </c>
      <c r="J2879" t="s">
        <v>29</v>
      </c>
      <c r="K2879" t="s">
        <v>30</v>
      </c>
      <c r="L2879">
        <v>55000000</v>
      </c>
      <c r="M2879">
        <v>2003</v>
      </c>
      <c r="N2879">
        <v>5.8</v>
      </c>
      <c r="O2879">
        <v>-21171682</v>
      </c>
    </row>
    <row r="2880" spans="1:15" x14ac:dyDescent="0.3">
      <c r="A2880" t="s">
        <v>349</v>
      </c>
      <c r="B2880">
        <v>447</v>
      </c>
      <c r="C2880">
        <v>119</v>
      </c>
      <c r="D2880">
        <v>98780042</v>
      </c>
      <c r="E2880" t="s">
        <v>6354</v>
      </c>
      <c r="F2880" t="s">
        <v>3185</v>
      </c>
      <c r="G2880" t="s">
        <v>6355</v>
      </c>
      <c r="H2880">
        <v>136019</v>
      </c>
      <c r="I2880">
        <v>443</v>
      </c>
      <c r="J2880" t="s">
        <v>29</v>
      </c>
      <c r="K2880" t="s">
        <v>30</v>
      </c>
      <c r="L2880">
        <v>120000000</v>
      </c>
      <c r="M2880">
        <v>2011</v>
      </c>
      <c r="N2880">
        <v>5.8</v>
      </c>
      <c r="O2880">
        <v>-21219958</v>
      </c>
    </row>
    <row r="2881" spans="1:15" x14ac:dyDescent="0.3">
      <c r="A2881" t="s">
        <v>4101</v>
      </c>
      <c r="B2881">
        <v>164</v>
      </c>
      <c r="C2881">
        <v>99</v>
      </c>
      <c r="D2881">
        <v>33472850</v>
      </c>
      <c r="E2881" t="s">
        <v>1941</v>
      </c>
      <c r="F2881" t="s">
        <v>1586</v>
      </c>
      <c r="G2881" t="s">
        <v>6356</v>
      </c>
      <c r="H2881">
        <v>67005</v>
      </c>
      <c r="I2881">
        <v>119</v>
      </c>
      <c r="J2881" t="s">
        <v>29</v>
      </c>
      <c r="K2881" t="s">
        <v>30</v>
      </c>
      <c r="L2881">
        <v>55000000</v>
      </c>
      <c r="M2881">
        <v>2008</v>
      </c>
      <c r="N2881">
        <v>5.8</v>
      </c>
      <c r="O2881">
        <v>-21527150</v>
      </c>
    </row>
    <row r="2882" spans="1:15" x14ac:dyDescent="0.3">
      <c r="A2882" t="s">
        <v>458</v>
      </c>
      <c r="B2882">
        <v>123</v>
      </c>
      <c r="C2882">
        <v>98</v>
      </c>
      <c r="D2882">
        <v>1512815</v>
      </c>
      <c r="E2882" t="s">
        <v>731</v>
      </c>
      <c r="F2882" t="s">
        <v>418</v>
      </c>
      <c r="G2882" t="s">
        <v>6357</v>
      </c>
      <c r="H2882">
        <v>8885</v>
      </c>
      <c r="I2882">
        <v>56</v>
      </c>
      <c r="J2882" t="s">
        <v>29</v>
      </c>
      <c r="K2882" t="s">
        <v>30</v>
      </c>
      <c r="L2882">
        <v>25000000</v>
      </c>
      <c r="M2882">
        <v>2016</v>
      </c>
      <c r="N2882">
        <v>5.8</v>
      </c>
      <c r="O2882">
        <v>-23487185</v>
      </c>
    </row>
    <row r="2883" spans="1:15" x14ac:dyDescent="0.3">
      <c r="A2883" t="s">
        <v>274</v>
      </c>
      <c r="B2883">
        <v>434</v>
      </c>
      <c r="C2883">
        <v>138</v>
      </c>
      <c r="D2883">
        <v>101160529</v>
      </c>
      <c r="E2883" t="s">
        <v>125</v>
      </c>
      <c r="F2883" t="s">
        <v>136</v>
      </c>
      <c r="G2883" t="s">
        <v>6358</v>
      </c>
      <c r="H2883">
        <v>200022</v>
      </c>
      <c r="I2883">
        <v>1240</v>
      </c>
      <c r="J2883" t="s">
        <v>29</v>
      </c>
      <c r="K2883" t="s">
        <v>30</v>
      </c>
      <c r="L2883">
        <v>125000000</v>
      </c>
      <c r="M2883">
        <v>2014</v>
      </c>
      <c r="N2883">
        <v>5.8</v>
      </c>
      <c r="O2883">
        <v>-23839471</v>
      </c>
    </row>
    <row r="2884" spans="1:15" x14ac:dyDescent="0.3">
      <c r="A2884" t="s">
        <v>3683</v>
      </c>
      <c r="B2884">
        <v>250</v>
      </c>
      <c r="C2884">
        <v>118</v>
      </c>
      <c r="D2884">
        <v>150167630</v>
      </c>
      <c r="E2884" t="s">
        <v>86</v>
      </c>
      <c r="F2884" t="s">
        <v>1238</v>
      </c>
      <c r="G2884" t="s">
        <v>6359</v>
      </c>
      <c r="H2884">
        <v>174578</v>
      </c>
      <c r="I2884">
        <v>534</v>
      </c>
      <c r="J2884" t="s">
        <v>29</v>
      </c>
      <c r="K2884" t="s">
        <v>30</v>
      </c>
      <c r="L2884">
        <v>175000000</v>
      </c>
      <c r="M2884">
        <v>2009</v>
      </c>
      <c r="N2884">
        <v>5.8</v>
      </c>
      <c r="O2884">
        <v>-24832370</v>
      </c>
    </row>
    <row r="2885" spans="1:15" x14ac:dyDescent="0.3">
      <c r="A2885" t="s">
        <v>2149</v>
      </c>
      <c r="B2885">
        <v>86</v>
      </c>
      <c r="C2885">
        <v>103</v>
      </c>
      <c r="D2885">
        <v>14448589</v>
      </c>
      <c r="E2885" t="s">
        <v>289</v>
      </c>
      <c r="F2885" t="s">
        <v>1148</v>
      </c>
      <c r="G2885" t="s">
        <v>6360</v>
      </c>
      <c r="H2885">
        <v>19364</v>
      </c>
      <c r="I2885">
        <v>128</v>
      </c>
      <c r="J2885" t="s">
        <v>29</v>
      </c>
      <c r="K2885" t="s">
        <v>30</v>
      </c>
      <c r="L2885">
        <v>40000000</v>
      </c>
      <c r="M2885">
        <v>2002</v>
      </c>
      <c r="N2885">
        <v>5.8</v>
      </c>
      <c r="O2885">
        <v>-25551411</v>
      </c>
    </row>
    <row r="2886" spans="1:15" x14ac:dyDescent="0.3">
      <c r="A2886" t="s">
        <v>812</v>
      </c>
      <c r="B2886">
        <v>224</v>
      </c>
      <c r="C2886">
        <v>115</v>
      </c>
      <c r="D2886">
        <v>10640645</v>
      </c>
      <c r="E2886" t="s">
        <v>1536</v>
      </c>
      <c r="F2886" t="s">
        <v>2042</v>
      </c>
      <c r="G2886" t="s">
        <v>6361</v>
      </c>
      <c r="H2886">
        <v>28429</v>
      </c>
      <c r="I2886">
        <v>110</v>
      </c>
      <c r="J2886" t="s">
        <v>29</v>
      </c>
      <c r="K2886" t="s">
        <v>30</v>
      </c>
      <c r="L2886">
        <v>40000000</v>
      </c>
      <c r="M2886">
        <v>2015</v>
      </c>
      <c r="N2886">
        <v>5.8</v>
      </c>
      <c r="O2886">
        <v>-29359355</v>
      </c>
    </row>
    <row r="2887" spans="1:15" x14ac:dyDescent="0.3">
      <c r="A2887" t="s">
        <v>3158</v>
      </c>
      <c r="B2887">
        <v>180</v>
      </c>
      <c r="C2887">
        <v>95</v>
      </c>
      <c r="D2887">
        <v>20488579</v>
      </c>
      <c r="E2887" t="s">
        <v>672</v>
      </c>
      <c r="F2887" t="s">
        <v>400</v>
      </c>
      <c r="G2887" t="s">
        <v>6362</v>
      </c>
      <c r="H2887">
        <v>113483</v>
      </c>
      <c r="I2887">
        <v>245</v>
      </c>
      <c r="J2887" t="s">
        <v>29</v>
      </c>
      <c r="K2887" t="s">
        <v>30</v>
      </c>
      <c r="L2887">
        <v>50000000</v>
      </c>
      <c r="M2887">
        <v>2009</v>
      </c>
      <c r="N2887">
        <v>5.8</v>
      </c>
      <c r="O2887">
        <v>-29511421</v>
      </c>
    </row>
    <row r="2888" spans="1:15" x14ac:dyDescent="0.3">
      <c r="A2888" t="s">
        <v>3326</v>
      </c>
      <c r="B2888">
        <v>78</v>
      </c>
      <c r="C2888">
        <v>89</v>
      </c>
      <c r="D2888">
        <v>9652000</v>
      </c>
      <c r="E2888" t="s">
        <v>676</v>
      </c>
      <c r="F2888" t="s">
        <v>3217</v>
      </c>
      <c r="G2888" t="s">
        <v>6363</v>
      </c>
      <c r="H2888">
        <v>46205</v>
      </c>
      <c r="I2888">
        <v>147</v>
      </c>
      <c r="J2888" t="s">
        <v>29</v>
      </c>
      <c r="K2888" t="s">
        <v>30</v>
      </c>
      <c r="L2888">
        <v>40000000</v>
      </c>
      <c r="M2888">
        <v>2003</v>
      </c>
      <c r="N2888">
        <v>5.8</v>
      </c>
      <c r="O2888">
        <v>-30348000</v>
      </c>
    </row>
    <row r="2889" spans="1:15" x14ac:dyDescent="0.3">
      <c r="A2889" t="s">
        <v>3864</v>
      </c>
      <c r="B2889">
        <v>120</v>
      </c>
      <c r="C2889">
        <v>110</v>
      </c>
      <c r="D2889">
        <v>18472363</v>
      </c>
      <c r="E2889" t="s">
        <v>2374</v>
      </c>
      <c r="F2889" t="s">
        <v>2075</v>
      </c>
      <c r="G2889" t="s">
        <v>6364</v>
      </c>
      <c r="H2889">
        <v>63599</v>
      </c>
      <c r="I2889">
        <v>208</v>
      </c>
      <c r="J2889" t="s">
        <v>29</v>
      </c>
      <c r="K2889" t="s">
        <v>30</v>
      </c>
      <c r="L2889">
        <v>50000000</v>
      </c>
      <c r="M2889">
        <v>2005</v>
      </c>
      <c r="N2889">
        <v>5.8</v>
      </c>
      <c r="O2889">
        <v>-31527637</v>
      </c>
    </row>
    <row r="2890" spans="1:15" x14ac:dyDescent="0.3">
      <c r="A2890" t="s">
        <v>2878</v>
      </c>
      <c r="B2890">
        <v>367</v>
      </c>
      <c r="C2890">
        <v>158</v>
      </c>
      <c r="D2890">
        <v>166112167</v>
      </c>
      <c r="E2890" t="s">
        <v>248</v>
      </c>
      <c r="F2890" t="s">
        <v>2897</v>
      </c>
      <c r="G2890" t="s">
        <v>6365</v>
      </c>
      <c r="H2890">
        <v>283418</v>
      </c>
      <c r="I2890">
        <v>1055</v>
      </c>
      <c r="J2890" t="s">
        <v>29</v>
      </c>
      <c r="K2890" t="s">
        <v>30</v>
      </c>
      <c r="L2890">
        <v>200000000</v>
      </c>
      <c r="M2890">
        <v>2009</v>
      </c>
      <c r="N2890">
        <v>5.8</v>
      </c>
      <c r="O2890">
        <v>-33887833</v>
      </c>
    </row>
    <row r="2891" spans="1:15" x14ac:dyDescent="0.3">
      <c r="A2891" t="s">
        <v>3103</v>
      </c>
      <c r="B2891">
        <v>61</v>
      </c>
      <c r="C2891">
        <v>84</v>
      </c>
      <c r="D2891">
        <v>4777007</v>
      </c>
      <c r="E2891" t="s">
        <v>3352</v>
      </c>
      <c r="F2891" t="s">
        <v>6366</v>
      </c>
      <c r="G2891" t="s">
        <v>6367</v>
      </c>
      <c r="H2891">
        <v>15130</v>
      </c>
      <c r="I2891">
        <v>98</v>
      </c>
      <c r="J2891" t="s">
        <v>29</v>
      </c>
      <c r="K2891" t="s">
        <v>241</v>
      </c>
      <c r="L2891">
        <v>40000000</v>
      </c>
      <c r="M2891">
        <v>2001</v>
      </c>
      <c r="N2891">
        <v>5.8</v>
      </c>
      <c r="O2891">
        <v>-35222993</v>
      </c>
    </row>
    <row r="2892" spans="1:15" x14ac:dyDescent="0.3">
      <c r="A2892" t="s">
        <v>746</v>
      </c>
      <c r="B2892">
        <v>50</v>
      </c>
      <c r="C2892">
        <v>116</v>
      </c>
      <c r="D2892">
        <v>18573791</v>
      </c>
      <c r="E2892" t="s">
        <v>6368</v>
      </c>
      <c r="F2892" t="s">
        <v>44</v>
      </c>
      <c r="G2892" t="s">
        <v>6369</v>
      </c>
      <c r="H2892">
        <v>38533</v>
      </c>
      <c r="I2892">
        <v>89</v>
      </c>
      <c r="J2892" t="s">
        <v>29</v>
      </c>
      <c r="K2892" t="s">
        <v>30</v>
      </c>
      <c r="L2892">
        <v>55000000</v>
      </c>
      <c r="M2892">
        <v>1996</v>
      </c>
      <c r="N2892">
        <v>5.8</v>
      </c>
      <c r="O2892">
        <v>-36426209</v>
      </c>
    </row>
    <row r="2893" spans="1:15" x14ac:dyDescent="0.3">
      <c r="A2893" t="s">
        <v>1251</v>
      </c>
      <c r="B2893">
        <v>46</v>
      </c>
      <c r="C2893">
        <v>108</v>
      </c>
      <c r="D2893">
        <v>5600000</v>
      </c>
      <c r="E2893" t="s">
        <v>5680</v>
      </c>
      <c r="F2893" t="s">
        <v>2153</v>
      </c>
      <c r="G2893" t="s">
        <v>6370</v>
      </c>
      <c r="H2893">
        <v>11913</v>
      </c>
      <c r="I2893">
        <v>97</v>
      </c>
      <c r="J2893" t="s">
        <v>29</v>
      </c>
      <c r="K2893" t="s">
        <v>30</v>
      </c>
      <c r="L2893">
        <v>47000000</v>
      </c>
      <c r="M2893">
        <v>1996</v>
      </c>
      <c r="N2893">
        <v>5.8</v>
      </c>
      <c r="O2893">
        <v>-41400000</v>
      </c>
    </row>
    <row r="2894" spans="1:15" x14ac:dyDescent="0.3">
      <c r="A2894" t="s">
        <v>702</v>
      </c>
      <c r="B2894">
        <v>85</v>
      </c>
      <c r="C2894">
        <v>220</v>
      </c>
      <c r="D2894">
        <v>15527125</v>
      </c>
      <c r="E2894" t="s">
        <v>1724</v>
      </c>
      <c r="F2894" t="s">
        <v>496</v>
      </c>
      <c r="G2894" t="s">
        <v>6371</v>
      </c>
      <c r="H2894">
        <v>11388</v>
      </c>
      <c r="I2894">
        <v>183</v>
      </c>
      <c r="J2894" t="s">
        <v>29</v>
      </c>
      <c r="K2894" t="s">
        <v>30</v>
      </c>
      <c r="L2894">
        <v>57000000</v>
      </c>
      <c r="M2894">
        <v>2000</v>
      </c>
      <c r="N2894">
        <v>5.8</v>
      </c>
      <c r="O2894">
        <v>-41472875</v>
      </c>
    </row>
    <row r="2895" spans="1:15" x14ac:dyDescent="0.3">
      <c r="A2895" t="s">
        <v>2787</v>
      </c>
      <c r="B2895">
        <v>181</v>
      </c>
      <c r="C2895">
        <v>120</v>
      </c>
      <c r="D2895">
        <v>66002193</v>
      </c>
      <c r="E2895" t="s">
        <v>4424</v>
      </c>
      <c r="F2895" t="s">
        <v>761</v>
      </c>
      <c r="G2895" t="s">
        <v>6372</v>
      </c>
      <c r="H2895">
        <v>44296</v>
      </c>
      <c r="I2895">
        <v>144</v>
      </c>
      <c r="J2895" t="s">
        <v>29</v>
      </c>
      <c r="K2895" t="s">
        <v>30</v>
      </c>
      <c r="L2895">
        <v>110000000</v>
      </c>
      <c r="M2895">
        <v>2016</v>
      </c>
      <c r="N2895">
        <v>5.8</v>
      </c>
      <c r="O2895">
        <v>-43997807</v>
      </c>
    </row>
    <row r="2896" spans="1:15" x14ac:dyDescent="0.3">
      <c r="A2896" t="s">
        <v>4002</v>
      </c>
      <c r="B2896">
        <v>61</v>
      </c>
      <c r="C2896">
        <v>114</v>
      </c>
      <c r="D2896">
        <v>32885565</v>
      </c>
      <c r="E2896" t="s">
        <v>1050</v>
      </c>
      <c r="F2896" t="s">
        <v>503</v>
      </c>
      <c r="G2896" t="s">
        <v>6373</v>
      </c>
      <c r="H2896">
        <v>53132</v>
      </c>
      <c r="I2896">
        <v>101</v>
      </c>
      <c r="J2896" t="s">
        <v>29</v>
      </c>
      <c r="K2896" t="s">
        <v>30</v>
      </c>
      <c r="L2896">
        <v>80000000</v>
      </c>
      <c r="M2896">
        <v>1996</v>
      </c>
      <c r="N2896">
        <v>5.8</v>
      </c>
      <c r="O2896">
        <v>-47114435</v>
      </c>
    </row>
    <row r="2897" spans="1:15" x14ac:dyDescent="0.3">
      <c r="A2897" t="s">
        <v>915</v>
      </c>
      <c r="B2897">
        <v>93</v>
      </c>
      <c r="C2897">
        <v>108</v>
      </c>
      <c r="D2897">
        <v>67155742</v>
      </c>
      <c r="E2897" t="s">
        <v>715</v>
      </c>
      <c r="F2897" t="s">
        <v>6374</v>
      </c>
      <c r="G2897" t="s">
        <v>6375</v>
      </c>
      <c r="H2897">
        <v>62271</v>
      </c>
      <c r="I2897">
        <v>277</v>
      </c>
      <c r="J2897" t="s">
        <v>29</v>
      </c>
      <c r="K2897" t="s">
        <v>30</v>
      </c>
      <c r="L2897">
        <v>116000000</v>
      </c>
      <c r="M2897">
        <v>1997</v>
      </c>
      <c r="N2897">
        <v>5.8</v>
      </c>
      <c r="O2897">
        <v>-48844258</v>
      </c>
    </row>
    <row r="2898" spans="1:15" x14ac:dyDescent="0.3">
      <c r="A2898" t="s">
        <v>4103</v>
      </c>
      <c r="B2898">
        <v>79</v>
      </c>
      <c r="C2898">
        <v>97</v>
      </c>
      <c r="D2898">
        <v>19819494</v>
      </c>
      <c r="E2898" t="s">
        <v>39</v>
      </c>
      <c r="F2898" t="s">
        <v>27</v>
      </c>
      <c r="G2898" t="s">
        <v>6376</v>
      </c>
      <c r="H2898">
        <v>26893</v>
      </c>
      <c r="I2898">
        <v>126</v>
      </c>
      <c r="J2898" t="s">
        <v>29</v>
      </c>
      <c r="K2898" t="s">
        <v>30</v>
      </c>
      <c r="L2898">
        <v>70000000</v>
      </c>
      <c r="M2898">
        <v>1998</v>
      </c>
      <c r="N2898">
        <v>5.8</v>
      </c>
      <c r="O2898">
        <v>-50180506</v>
      </c>
    </row>
    <row r="2899" spans="1:15" x14ac:dyDescent="0.3">
      <c r="A2899" t="s">
        <v>3857</v>
      </c>
      <c r="B2899">
        <v>228</v>
      </c>
      <c r="C2899">
        <v>110</v>
      </c>
      <c r="D2899">
        <v>20315324</v>
      </c>
      <c r="E2899" t="s">
        <v>3604</v>
      </c>
      <c r="F2899" t="s">
        <v>1308</v>
      </c>
      <c r="G2899" t="s">
        <v>6377</v>
      </c>
      <c r="H2899">
        <v>88542</v>
      </c>
      <c r="I2899">
        <v>254</v>
      </c>
      <c r="J2899" t="s">
        <v>29</v>
      </c>
      <c r="K2899" t="s">
        <v>227</v>
      </c>
      <c r="L2899">
        <v>75000000</v>
      </c>
      <c r="M2899">
        <v>2011</v>
      </c>
      <c r="N2899">
        <v>5.8</v>
      </c>
      <c r="O2899">
        <v>-54684676</v>
      </c>
    </row>
    <row r="2900" spans="1:15" x14ac:dyDescent="0.3">
      <c r="A2900" t="s">
        <v>2408</v>
      </c>
      <c r="B2900">
        <v>205</v>
      </c>
      <c r="C2900">
        <v>118</v>
      </c>
      <c r="D2900">
        <v>19673424</v>
      </c>
      <c r="E2900" t="s">
        <v>1437</v>
      </c>
      <c r="F2900" t="s">
        <v>6378</v>
      </c>
      <c r="G2900" t="s">
        <v>6379</v>
      </c>
      <c r="H2900">
        <v>37446</v>
      </c>
      <c r="I2900">
        <v>232</v>
      </c>
      <c r="J2900" t="s">
        <v>29</v>
      </c>
      <c r="K2900" t="s">
        <v>30</v>
      </c>
      <c r="L2900">
        <v>80000000</v>
      </c>
      <c r="M2900">
        <v>2009</v>
      </c>
      <c r="N2900">
        <v>5.8</v>
      </c>
      <c r="O2900">
        <v>-60326576</v>
      </c>
    </row>
    <row r="2901" spans="1:15" x14ac:dyDescent="0.3">
      <c r="A2901" t="s">
        <v>579</v>
      </c>
      <c r="B2901">
        <v>61</v>
      </c>
      <c r="C2901">
        <v>97</v>
      </c>
      <c r="D2901">
        <v>18318000</v>
      </c>
      <c r="E2901" t="s">
        <v>6380</v>
      </c>
      <c r="F2901" t="s">
        <v>394</v>
      </c>
      <c r="G2901" t="s">
        <v>6381</v>
      </c>
      <c r="H2901">
        <v>24868</v>
      </c>
      <c r="I2901">
        <v>216</v>
      </c>
      <c r="J2901" t="s">
        <v>29</v>
      </c>
      <c r="K2901" t="s">
        <v>581</v>
      </c>
      <c r="L2901">
        <v>80000000</v>
      </c>
      <c r="M2901">
        <v>1998</v>
      </c>
      <c r="N2901">
        <v>5.8</v>
      </c>
      <c r="O2901">
        <v>-61682000</v>
      </c>
    </row>
    <row r="2902" spans="1:15" x14ac:dyDescent="0.3">
      <c r="A2902" t="s">
        <v>4197</v>
      </c>
      <c r="B2902">
        <v>310</v>
      </c>
      <c r="C2902">
        <v>99</v>
      </c>
      <c r="D2902">
        <v>83640426</v>
      </c>
      <c r="E2902" t="s">
        <v>309</v>
      </c>
      <c r="F2902" t="s">
        <v>61</v>
      </c>
      <c r="G2902" t="s">
        <v>6382</v>
      </c>
      <c r="H2902">
        <v>152826</v>
      </c>
      <c r="I2902">
        <v>253</v>
      </c>
      <c r="J2902" t="s">
        <v>29</v>
      </c>
      <c r="K2902" t="s">
        <v>30</v>
      </c>
      <c r="L2902">
        <v>150000000</v>
      </c>
      <c r="M2902">
        <v>2012</v>
      </c>
      <c r="N2902">
        <v>5.8</v>
      </c>
      <c r="O2902">
        <v>-66359574</v>
      </c>
    </row>
    <row r="2903" spans="1:15" x14ac:dyDescent="0.3">
      <c r="A2903" t="s">
        <v>3737</v>
      </c>
      <c r="B2903">
        <v>188</v>
      </c>
      <c r="C2903">
        <v>120</v>
      </c>
      <c r="D2903">
        <v>24004159</v>
      </c>
      <c r="E2903" t="s">
        <v>2411</v>
      </c>
      <c r="F2903" t="s">
        <v>1574</v>
      </c>
      <c r="G2903" t="s">
        <v>6383</v>
      </c>
      <c r="H2903">
        <v>68720</v>
      </c>
      <c r="I2903">
        <v>191</v>
      </c>
      <c r="J2903" t="s">
        <v>29</v>
      </c>
      <c r="K2903" t="s">
        <v>30</v>
      </c>
      <c r="L2903">
        <v>110000000</v>
      </c>
      <c r="M2903">
        <v>2004</v>
      </c>
      <c r="N2903">
        <v>5.8</v>
      </c>
      <c r="O2903">
        <v>-85995841</v>
      </c>
    </row>
    <row r="2904" spans="1:15" x14ac:dyDescent="0.3">
      <c r="A2904" t="s">
        <v>3737</v>
      </c>
      <c r="B2904">
        <v>188</v>
      </c>
      <c r="C2904">
        <v>120</v>
      </c>
      <c r="D2904">
        <v>24004159</v>
      </c>
      <c r="E2904" t="s">
        <v>2411</v>
      </c>
      <c r="F2904" t="s">
        <v>1574</v>
      </c>
      <c r="G2904" t="s">
        <v>6383</v>
      </c>
      <c r="H2904">
        <v>68722</v>
      </c>
      <c r="I2904">
        <v>191</v>
      </c>
      <c r="J2904" t="s">
        <v>29</v>
      </c>
      <c r="K2904" t="s">
        <v>30</v>
      </c>
      <c r="L2904">
        <v>110000000</v>
      </c>
      <c r="M2904">
        <v>2004</v>
      </c>
      <c r="N2904">
        <v>5.8</v>
      </c>
      <c r="O2904">
        <v>-85995841</v>
      </c>
    </row>
    <row r="2905" spans="1:15" x14ac:dyDescent="0.3">
      <c r="A2905" t="s">
        <v>3191</v>
      </c>
      <c r="B2905">
        <v>357</v>
      </c>
      <c r="C2905">
        <v>119</v>
      </c>
      <c r="D2905">
        <v>61937495</v>
      </c>
      <c r="E2905" t="s">
        <v>5129</v>
      </c>
      <c r="F2905" t="s">
        <v>136</v>
      </c>
      <c r="G2905" t="s">
        <v>6384</v>
      </c>
      <c r="H2905">
        <v>89442</v>
      </c>
      <c r="I2905">
        <v>432</v>
      </c>
      <c r="J2905" t="s">
        <v>29</v>
      </c>
      <c r="K2905" t="s">
        <v>30</v>
      </c>
      <c r="L2905">
        <v>150000000</v>
      </c>
      <c r="M2905">
        <v>2010</v>
      </c>
      <c r="N2905">
        <v>5.8</v>
      </c>
      <c r="O2905">
        <v>-88062505</v>
      </c>
    </row>
    <row r="2906" spans="1:15" x14ac:dyDescent="0.3">
      <c r="A2906" t="s">
        <v>1038</v>
      </c>
      <c r="B2906">
        <v>256</v>
      </c>
      <c r="C2906">
        <v>111</v>
      </c>
      <c r="D2906">
        <v>34964818</v>
      </c>
      <c r="E2906" t="s">
        <v>1674</v>
      </c>
      <c r="F2906" t="s">
        <v>565</v>
      </c>
      <c r="G2906" t="s">
        <v>6385</v>
      </c>
      <c r="H2906">
        <v>39956</v>
      </c>
      <c r="I2906">
        <v>186</v>
      </c>
      <c r="J2906" t="s">
        <v>29</v>
      </c>
      <c r="K2906" t="s">
        <v>30</v>
      </c>
      <c r="L2906">
        <v>150000000</v>
      </c>
      <c r="M2906">
        <v>2015</v>
      </c>
      <c r="N2906">
        <v>5.8</v>
      </c>
      <c r="O2906">
        <v>-115035182</v>
      </c>
    </row>
    <row r="2907" spans="1:15" x14ac:dyDescent="0.3">
      <c r="A2907" t="s">
        <v>1038</v>
      </c>
      <c r="B2907">
        <v>256</v>
      </c>
      <c r="C2907">
        <v>111</v>
      </c>
      <c r="D2907">
        <v>34964818</v>
      </c>
      <c r="E2907" t="s">
        <v>1674</v>
      </c>
      <c r="F2907" t="s">
        <v>565</v>
      </c>
      <c r="G2907" t="s">
        <v>6385</v>
      </c>
      <c r="H2907">
        <v>39975</v>
      </c>
      <c r="I2907">
        <v>186</v>
      </c>
      <c r="J2907" t="s">
        <v>29</v>
      </c>
      <c r="K2907" t="s">
        <v>30</v>
      </c>
      <c r="L2907">
        <v>150000000</v>
      </c>
      <c r="M2907">
        <v>2015</v>
      </c>
      <c r="N2907">
        <v>5.8</v>
      </c>
      <c r="O2907">
        <v>-115035182</v>
      </c>
    </row>
    <row r="2908" spans="1:15" x14ac:dyDescent="0.3">
      <c r="A2908" t="s">
        <v>3391</v>
      </c>
      <c r="B2908">
        <v>275</v>
      </c>
      <c r="C2908">
        <v>120</v>
      </c>
      <c r="D2908">
        <v>134455175</v>
      </c>
      <c r="E2908" t="s">
        <v>338</v>
      </c>
      <c r="F2908" t="s">
        <v>802</v>
      </c>
      <c r="G2908" t="s">
        <v>6386</v>
      </c>
      <c r="H2908">
        <v>97664</v>
      </c>
      <c r="I2908">
        <v>232</v>
      </c>
      <c r="J2908" t="s">
        <v>29</v>
      </c>
      <c r="K2908" t="s">
        <v>30</v>
      </c>
      <c r="L2908">
        <v>35000000</v>
      </c>
      <c r="M2908">
        <v>2013</v>
      </c>
      <c r="N2908">
        <v>5.7</v>
      </c>
      <c r="O2908">
        <v>99455175</v>
      </c>
    </row>
    <row r="2909" spans="1:15" x14ac:dyDescent="0.3">
      <c r="A2909" t="s">
        <v>4174</v>
      </c>
      <c r="B2909">
        <v>75</v>
      </c>
      <c r="C2909">
        <v>131</v>
      </c>
      <c r="D2909">
        <v>102922376</v>
      </c>
      <c r="E2909" t="s">
        <v>2525</v>
      </c>
      <c r="F2909" t="s">
        <v>622</v>
      </c>
      <c r="G2909" t="s">
        <v>6387</v>
      </c>
      <c r="H2909">
        <v>51314</v>
      </c>
      <c r="I2909">
        <v>265</v>
      </c>
      <c r="J2909" t="s">
        <v>29</v>
      </c>
      <c r="K2909" t="s">
        <v>30</v>
      </c>
      <c r="L2909">
        <v>20000000</v>
      </c>
      <c r="M2909">
        <v>1978</v>
      </c>
      <c r="N2909">
        <v>5.7</v>
      </c>
      <c r="O2909">
        <v>82922376</v>
      </c>
    </row>
    <row r="2910" spans="1:15" x14ac:dyDescent="0.3">
      <c r="A2910" t="s">
        <v>4211</v>
      </c>
      <c r="B2910">
        <v>264</v>
      </c>
      <c r="C2910">
        <v>98</v>
      </c>
      <c r="D2910">
        <v>84749884</v>
      </c>
      <c r="E2910" t="s">
        <v>626</v>
      </c>
      <c r="F2910" t="s">
        <v>6388</v>
      </c>
      <c r="G2910" t="s">
        <v>6389</v>
      </c>
      <c r="H2910">
        <v>82133</v>
      </c>
      <c r="I2910">
        <v>359</v>
      </c>
      <c r="J2910" t="s">
        <v>29</v>
      </c>
      <c r="K2910" t="s">
        <v>30</v>
      </c>
      <c r="L2910">
        <v>3000000</v>
      </c>
      <c r="M2910">
        <v>2010</v>
      </c>
      <c r="N2910">
        <v>5.7</v>
      </c>
      <c r="O2910">
        <v>81749884</v>
      </c>
    </row>
    <row r="2911" spans="1:15" x14ac:dyDescent="0.3">
      <c r="A2911" t="s">
        <v>3253</v>
      </c>
      <c r="B2911">
        <v>286</v>
      </c>
      <c r="C2911">
        <v>97</v>
      </c>
      <c r="D2911">
        <v>100292856</v>
      </c>
      <c r="E2911" t="s">
        <v>676</v>
      </c>
      <c r="F2911" t="s">
        <v>2025</v>
      </c>
      <c r="G2911" t="s">
        <v>6390</v>
      </c>
      <c r="H2911">
        <v>160418</v>
      </c>
      <c r="I2911">
        <v>296</v>
      </c>
      <c r="J2911" t="s">
        <v>29</v>
      </c>
      <c r="K2911" t="s">
        <v>30</v>
      </c>
      <c r="L2911">
        <v>20000000</v>
      </c>
      <c r="M2911">
        <v>2011</v>
      </c>
      <c r="N2911">
        <v>5.7</v>
      </c>
      <c r="O2911">
        <v>80292856</v>
      </c>
    </row>
    <row r="2912" spans="1:15" x14ac:dyDescent="0.3">
      <c r="A2912" t="s">
        <v>753</v>
      </c>
      <c r="B2912">
        <v>230</v>
      </c>
      <c r="C2912">
        <v>119</v>
      </c>
      <c r="D2912">
        <v>180011740</v>
      </c>
      <c r="E2912" t="s">
        <v>86</v>
      </c>
      <c r="F2912" t="s">
        <v>1035</v>
      </c>
      <c r="G2912" t="s">
        <v>6391</v>
      </c>
      <c r="H2912">
        <v>177725</v>
      </c>
      <c r="I2912">
        <v>1368</v>
      </c>
      <c r="J2912" t="s">
        <v>29</v>
      </c>
      <c r="K2912" t="s">
        <v>30</v>
      </c>
      <c r="L2912">
        <v>100000000</v>
      </c>
      <c r="M2912">
        <v>2001</v>
      </c>
      <c r="N2912">
        <v>5.7</v>
      </c>
      <c r="O2912">
        <v>80011740</v>
      </c>
    </row>
    <row r="2913" spans="1:15" x14ac:dyDescent="0.3">
      <c r="A2913" t="s">
        <v>753</v>
      </c>
      <c r="B2913">
        <v>230</v>
      </c>
      <c r="C2913">
        <v>119</v>
      </c>
      <c r="D2913">
        <v>180011740</v>
      </c>
      <c r="E2913" t="s">
        <v>86</v>
      </c>
      <c r="F2913" t="s">
        <v>1035</v>
      </c>
      <c r="G2913" t="s">
        <v>6391</v>
      </c>
      <c r="H2913">
        <v>177729</v>
      </c>
      <c r="I2913">
        <v>1368</v>
      </c>
      <c r="J2913" t="s">
        <v>29</v>
      </c>
      <c r="K2913" t="s">
        <v>30</v>
      </c>
      <c r="L2913">
        <v>100000000</v>
      </c>
      <c r="M2913">
        <v>2001</v>
      </c>
      <c r="N2913">
        <v>5.7</v>
      </c>
      <c r="O2913">
        <v>80011740</v>
      </c>
    </row>
    <row r="2914" spans="1:15" x14ac:dyDescent="0.3">
      <c r="A2914" t="s">
        <v>3525</v>
      </c>
      <c r="B2914">
        <v>361</v>
      </c>
      <c r="C2914">
        <v>85</v>
      </c>
      <c r="D2914">
        <v>64423650</v>
      </c>
      <c r="E2914" t="s">
        <v>2263</v>
      </c>
      <c r="F2914" t="s">
        <v>6392</v>
      </c>
      <c r="G2914" t="s">
        <v>6393</v>
      </c>
      <c r="H2914">
        <v>139329</v>
      </c>
      <c r="I2914">
        <v>578</v>
      </c>
      <c r="J2914" t="s">
        <v>29</v>
      </c>
      <c r="K2914" t="s">
        <v>30</v>
      </c>
      <c r="L2914">
        <v>3000000</v>
      </c>
      <c r="M2914">
        <v>2013</v>
      </c>
      <c r="N2914">
        <v>5.7</v>
      </c>
      <c r="O2914">
        <v>61423650</v>
      </c>
    </row>
    <row r="2915" spans="1:15" x14ac:dyDescent="0.3">
      <c r="A2915" t="s">
        <v>3371</v>
      </c>
      <c r="B2915">
        <v>186</v>
      </c>
      <c r="C2915">
        <v>125</v>
      </c>
      <c r="D2915">
        <v>110476776</v>
      </c>
      <c r="E2915" t="s">
        <v>289</v>
      </c>
      <c r="F2915" t="s">
        <v>486</v>
      </c>
      <c r="G2915" t="s">
        <v>6394</v>
      </c>
      <c r="H2915">
        <v>95437</v>
      </c>
      <c r="I2915">
        <v>211</v>
      </c>
      <c r="J2915" t="s">
        <v>29</v>
      </c>
      <c r="K2915" t="s">
        <v>30</v>
      </c>
      <c r="L2915">
        <v>52000000</v>
      </c>
      <c r="M2915">
        <v>2010</v>
      </c>
      <c r="N2915">
        <v>5.7</v>
      </c>
      <c r="O2915">
        <v>58476776</v>
      </c>
    </row>
    <row r="2916" spans="1:15" x14ac:dyDescent="0.3">
      <c r="A2916" t="s">
        <v>3371</v>
      </c>
      <c r="B2916">
        <v>77</v>
      </c>
      <c r="C2916">
        <v>113</v>
      </c>
      <c r="D2916">
        <v>95149435</v>
      </c>
      <c r="E2916" t="s">
        <v>4368</v>
      </c>
      <c r="F2916" t="s">
        <v>2892</v>
      </c>
      <c r="G2916" t="s">
        <v>6395</v>
      </c>
      <c r="H2916">
        <v>53687</v>
      </c>
      <c r="I2916">
        <v>152</v>
      </c>
      <c r="J2916" t="s">
        <v>29</v>
      </c>
      <c r="K2916" t="s">
        <v>30</v>
      </c>
      <c r="L2916">
        <v>40000000</v>
      </c>
      <c r="M2916">
        <v>2004</v>
      </c>
      <c r="N2916">
        <v>5.7</v>
      </c>
      <c r="O2916">
        <v>55149435</v>
      </c>
    </row>
    <row r="2917" spans="1:15" x14ac:dyDescent="0.3">
      <c r="A2917" t="s">
        <v>4177</v>
      </c>
      <c r="B2917">
        <v>222</v>
      </c>
      <c r="C2917">
        <v>115</v>
      </c>
      <c r="D2917">
        <v>66009973</v>
      </c>
      <c r="E2917" t="s">
        <v>1683</v>
      </c>
      <c r="F2917" t="s">
        <v>4214</v>
      </c>
      <c r="G2917" t="s">
        <v>6396</v>
      </c>
      <c r="H2917">
        <v>38202</v>
      </c>
      <c r="I2917">
        <v>135</v>
      </c>
      <c r="J2917" t="s">
        <v>29</v>
      </c>
      <c r="K2917" t="s">
        <v>30</v>
      </c>
      <c r="L2917">
        <v>14800000</v>
      </c>
      <c r="M2917">
        <v>2015</v>
      </c>
      <c r="N2917">
        <v>5.7</v>
      </c>
      <c r="O2917">
        <v>51209973</v>
      </c>
    </row>
    <row r="2918" spans="1:15" x14ac:dyDescent="0.3">
      <c r="A2918" t="s">
        <v>2734</v>
      </c>
      <c r="B2918">
        <v>218</v>
      </c>
      <c r="C2918">
        <v>109</v>
      </c>
      <c r="D2918">
        <v>86208010</v>
      </c>
      <c r="E2918" t="s">
        <v>676</v>
      </c>
      <c r="F2918" t="s">
        <v>520</v>
      </c>
      <c r="G2918" t="s">
        <v>6397</v>
      </c>
      <c r="H2918">
        <v>97045</v>
      </c>
      <c r="I2918">
        <v>285</v>
      </c>
      <c r="J2918" t="s">
        <v>29</v>
      </c>
      <c r="K2918" t="s">
        <v>30</v>
      </c>
      <c r="L2918">
        <v>35000000</v>
      </c>
      <c r="M2918">
        <v>2014</v>
      </c>
      <c r="N2918">
        <v>5.7</v>
      </c>
      <c r="O2918">
        <v>51208010</v>
      </c>
    </row>
    <row r="2919" spans="1:15" x14ac:dyDescent="0.3">
      <c r="A2919" t="s">
        <v>4261</v>
      </c>
      <c r="B2919">
        <v>91</v>
      </c>
      <c r="C2919">
        <v>88</v>
      </c>
      <c r="D2919">
        <v>65535067</v>
      </c>
      <c r="E2919" t="s">
        <v>289</v>
      </c>
      <c r="F2919" t="s">
        <v>300</v>
      </c>
      <c r="G2919" t="s">
        <v>6398</v>
      </c>
      <c r="H2919">
        <v>59380</v>
      </c>
      <c r="I2919">
        <v>202</v>
      </c>
      <c r="J2919" t="s">
        <v>29</v>
      </c>
      <c r="K2919" t="s">
        <v>30</v>
      </c>
      <c r="L2919">
        <v>17000000</v>
      </c>
      <c r="M2919">
        <v>1999</v>
      </c>
      <c r="N2919">
        <v>5.7</v>
      </c>
      <c r="O2919">
        <v>48535067</v>
      </c>
    </row>
    <row r="2920" spans="1:15" x14ac:dyDescent="0.3">
      <c r="A2920" t="s">
        <v>3205</v>
      </c>
      <c r="B2920">
        <v>163</v>
      </c>
      <c r="C2920">
        <v>92</v>
      </c>
      <c r="D2920">
        <v>80197993</v>
      </c>
      <c r="E2920" t="s">
        <v>5577</v>
      </c>
      <c r="F2920" t="s">
        <v>6399</v>
      </c>
      <c r="G2920" t="s">
        <v>6400</v>
      </c>
      <c r="H2920">
        <v>65551</v>
      </c>
      <c r="I2920">
        <v>441</v>
      </c>
      <c r="J2920" t="s">
        <v>29</v>
      </c>
      <c r="K2920" t="s">
        <v>227</v>
      </c>
      <c r="L2920">
        <v>32000000</v>
      </c>
      <c r="M2920">
        <v>2006</v>
      </c>
      <c r="N2920">
        <v>5.7</v>
      </c>
      <c r="O2920">
        <v>48197993</v>
      </c>
    </row>
    <row r="2921" spans="1:15" x14ac:dyDescent="0.3">
      <c r="A2921" t="s">
        <v>4184</v>
      </c>
      <c r="B2921">
        <v>50</v>
      </c>
      <c r="C2921">
        <v>106</v>
      </c>
      <c r="D2921">
        <v>64955956</v>
      </c>
      <c r="E2921" t="s">
        <v>73</v>
      </c>
      <c r="F2921" t="s">
        <v>3902</v>
      </c>
      <c r="G2921" t="s">
        <v>6401</v>
      </c>
      <c r="H2921">
        <v>10104</v>
      </c>
      <c r="I2921">
        <v>69</v>
      </c>
      <c r="J2921" t="s">
        <v>29</v>
      </c>
      <c r="K2921" t="s">
        <v>30</v>
      </c>
      <c r="L2921">
        <v>18000000</v>
      </c>
      <c r="M2921">
        <v>2004</v>
      </c>
      <c r="N2921">
        <v>5.7</v>
      </c>
      <c r="O2921">
        <v>46955956</v>
      </c>
    </row>
    <row r="2922" spans="1:15" x14ac:dyDescent="0.3">
      <c r="A2922" t="s">
        <v>4526</v>
      </c>
      <c r="B2922">
        <v>142</v>
      </c>
      <c r="C2922">
        <v>102</v>
      </c>
      <c r="D2922">
        <v>93607673</v>
      </c>
      <c r="E2922" t="s">
        <v>289</v>
      </c>
      <c r="F2922" t="s">
        <v>2153</v>
      </c>
      <c r="G2922" t="s">
        <v>6402</v>
      </c>
      <c r="H2922">
        <v>47573</v>
      </c>
      <c r="I2922">
        <v>343</v>
      </c>
      <c r="J2922" t="s">
        <v>29</v>
      </c>
      <c r="K2922" t="s">
        <v>30</v>
      </c>
      <c r="L2922">
        <v>48000000</v>
      </c>
      <c r="M2922">
        <v>2001</v>
      </c>
      <c r="N2922">
        <v>5.7</v>
      </c>
      <c r="O2922">
        <v>45607673</v>
      </c>
    </row>
    <row r="2923" spans="1:15" x14ac:dyDescent="0.3">
      <c r="A2923" t="s">
        <v>2758</v>
      </c>
      <c r="B2923">
        <v>102</v>
      </c>
      <c r="C2923">
        <v>99</v>
      </c>
      <c r="D2923">
        <v>49369900</v>
      </c>
      <c r="E2923" t="s">
        <v>1453</v>
      </c>
      <c r="F2923" t="s">
        <v>6403</v>
      </c>
      <c r="G2923" t="s">
        <v>6404</v>
      </c>
      <c r="H2923">
        <v>36108</v>
      </c>
      <c r="I2923">
        <v>260</v>
      </c>
      <c r="J2923" t="s">
        <v>29</v>
      </c>
      <c r="K2923" t="s">
        <v>30</v>
      </c>
      <c r="L2923">
        <v>7000000</v>
      </c>
      <c r="M2923">
        <v>1988</v>
      </c>
      <c r="N2923">
        <v>5.7</v>
      </c>
      <c r="O2923">
        <v>42369900</v>
      </c>
    </row>
    <row r="2924" spans="1:15" x14ac:dyDescent="0.3">
      <c r="A2924" t="s">
        <v>3727</v>
      </c>
      <c r="B2924">
        <v>52</v>
      </c>
      <c r="C2924">
        <v>106</v>
      </c>
      <c r="D2924">
        <v>65182182</v>
      </c>
      <c r="E2924" t="s">
        <v>289</v>
      </c>
      <c r="F2924" t="s">
        <v>6405</v>
      </c>
      <c r="G2924" t="s">
        <v>6406</v>
      </c>
      <c r="H2924">
        <v>15310</v>
      </c>
      <c r="I2924">
        <v>38</v>
      </c>
      <c r="J2924" t="s">
        <v>29</v>
      </c>
      <c r="K2924" t="s">
        <v>30</v>
      </c>
      <c r="L2924">
        <v>24000000</v>
      </c>
      <c r="M2924">
        <v>2014</v>
      </c>
      <c r="N2924">
        <v>5.7</v>
      </c>
      <c r="O2924">
        <v>41182182</v>
      </c>
    </row>
    <row r="2925" spans="1:15" x14ac:dyDescent="0.3">
      <c r="A2925" t="s">
        <v>4318</v>
      </c>
      <c r="B2925">
        <v>64</v>
      </c>
      <c r="C2925">
        <v>118</v>
      </c>
      <c r="D2925">
        <v>56398162</v>
      </c>
      <c r="E2925" t="s">
        <v>1569</v>
      </c>
      <c r="F2925" t="s">
        <v>2020</v>
      </c>
      <c r="G2925" t="s">
        <v>6407</v>
      </c>
      <c r="H2925">
        <v>28649</v>
      </c>
      <c r="I2925">
        <v>185</v>
      </c>
      <c r="J2925" t="s">
        <v>29</v>
      </c>
      <c r="K2925" t="s">
        <v>30</v>
      </c>
      <c r="L2925">
        <v>20000000</v>
      </c>
      <c r="M2925">
        <v>2002</v>
      </c>
      <c r="N2925">
        <v>5.7</v>
      </c>
      <c r="O2925">
        <v>36398162</v>
      </c>
    </row>
    <row r="2926" spans="1:15" x14ac:dyDescent="0.3">
      <c r="A2926" t="s">
        <v>1907</v>
      </c>
      <c r="B2926">
        <v>378</v>
      </c>
      <c r="C2926">
        <v>165</v>
      </c>
      <c r="D2926">
        <v>245428137</v>
      </c>
      <c r="E2926" t="s">
        <v>248</v>
      </c>
      <c r="F2926" t="s">
        <v>6046</v>
      </c>
      <c r="G2926" t="s">
        <v>6408</v>
      </c>
      <c r="H2926">
        <v>242420</v>
      </c>
      <c r="I2926">
        <v>918</v>
      </c>
      <c r="J2926" t="s">
        <v>29</v>
      </c>
      <c r="K2926" t="s">
        <v>30</v>
      </c>
      <c r="L2926">
        <v>210000000</v>
      </c>
      <c r="M2926">
        <v>2014</v>
      </c>
      <c r="N2926">
        <v>5.7</v>
      </c>
      <c r="O2926">
        <v>35428137</v>
      </c>
    </row>
    <row r="2927" spans="1:15" x14ac:dyDescent="0.3">
      <c r="A2927" t="s">
        <v>4154</v>
      </c>
      <c r="B2927">
        <v>235</v>
      </c>
      <c r="C2927">
        <v>91</v>
      </c>
      <c r="D2927">
        <v>36200000</v>
      </c>
      <c r="E2927" t="s">
        <v>840</v>
      </c>
      <c r="F2927" t="s">
        <v>6409</v>
      </c>
      <c r="G2927" t="s">
        <v>6410</v>
      </c>
      <c r="H2927">
        <v>31952</v>
      </c>
      <c r="I2927">
        <v>372</v>
      </c>
      <c r="J2927" t="s">
        <v>29</v>
      </c>
      <c r="K2927" t="s">
        <v>30</v>
      </c>
      <c r="L2927">
        <v>4000000</v>
      </c>
      <c r="M2927">
        <v>1982</v>
      </c>
      <c r="N2927">
        <v>5.7</v>
      </c>
      <c r="O2927">
        <v>32200000</v>
      </c>
    </row>
    <row r="2928" spans="1:15" x14ac:dyDescent="0.3">
      <c r="A2928" t="s">
        <v>4179</v>
      </c>
      <c r="B2928">
        <v>52</v>
      </c>
      <c r="C2928">
        <v>112</v>
      </c>
      <c r="D2928">
        <v>37295394</v>
      </c>
      <c r="E2928" t="s">
        <v>73</v>
      </c>
      <c r="F2928" t="s">
        <v>5538</v>
      </c>
      <c r="G2928" t="s">
        <v>6411</v>
      </c>
      <c r="H2928">
        <v>7973</v>
      </c>
      <c r="I2928">
        <v>59</v>
      </c>
      <c r="J2928" t="s">
        <v>29</v>
      </c>
      <c r="K2928" t="s">
        <v>30</v>
      </c>
      <c r="L2928">
        <v>6600000</v>
      </c>
      <c r="M2928">
        <v>2011</v>
      </c>
      <c r="N2928">
        <v>5.7</v>
      </c>
      <c r="O2928">
        <v>30695394</v>
      </c>
    </row>
    <row r="2929" spans="1:15" x14ac:dyDescent="0.3">
      <c r="A2929" t="s">
        <v>4233</v>
      </c>
      <c r="B2929">
        <v>270</v>
      </c>
      <c r="C2929">
        <v>83</v>
      </c>
      <c r="D2929">
        <v>31537320</v>
      </c>
      <c r="E2929" t="s">
        <v>211</v>
      </c>
      <c r="F2929" t="s">
        <v>6412</v>
      </c>
      <c r="G2929" t="s">
        <v>6413</v>
      </c>
      <c r="H2929">
        <v>44329</v>
      </c>
      <c r="I2929">
        <v>309</v>
      </c>
      <c r="J2929" t="s">
        <v>29</v>
      </c>
      <c r="K2929" t="s">
        <v>30</v>
      </c>
      <c r="L2929">
        <v>1000000</v>
      </c>
      <c r="M2929">
        <v>2014</v>
      </c>
      <c r="N2929">
        <v>5.7</v>
      </c>
      <c r="O2929">
        <v>30537320</v>
      </c>
    </row>
    <row r="2930" spans="1:15" x14ac:dyDescent="0.3">
      <c r="A2930" t="s">
        <v>4508</v>
      </c>
      <c r="B2930">
        <v>235</v>
      </c>
      <c r="C2930">
        <v>79</v>
      </c>
      <c r="D2930">
        <v>30500882</v>
      </c>
      <c r="E2930" t="s">
        <v>6414</v>
      </c>
      <c r="F2930" t="s">
        <v>6415</v>
      </c>
      <c r="G2930" t="s">
        <v>6416</v>
      </c>
      <c r="H2930">
        <v>42256</v>
      </c>
      <c r="I2930">
        <v>916</v>
      </c>
      <c r="J2930" t="s">
        <v>29</v>
      </c>
      <c r="K2930" t="s">
        <v>30</v>
      </c>
      <c r="L2930">
        <v>500000</v>
      </c>
      <c r="M2930">
        <v>2003</v>
      </c>
      <c r="N2930">
        <v>5.7</v>
      </c>
      <c r="O2930">
        <v>30000882</v>
      </c>
    </row>
    <row r="2931" spans="1:15" x14ac:dyDescent="0.3">
      <c r="A2931" t="s">
        <v>4208</v>
      </c>
      <c r="B2931">
        <v>97</v>
      </c>
      <c r="C2931">
        <v>99</v>
      </c>
      <c r="D2931">
        <v>37882551</v>
      </c>
      <c r="E2931" t="s">
        <v>676</v>
      </c>
      <c r="F2931" t="s">
        <v>2393</v>
      </c>
      <c r="G2931" t="s">
        <v>6417</v>
      </c>
      <c r="H2931">
        <v>80305</v>
      </c>
      <c r="I2931">
        <v>393</v>
      </c>
      <c r="J2931" t="s">
        <v>29</v>
      </c>
      <c r="K2931" t="s">
        <v>30</v>
      </c>
      <c r="L2931">
        <v>16000000</v>
      </c>
      <c r="M2931">
        <v>2001</v>
      </c>
      <c r="N2931">
        <v>5.7</v>
      </c>
      <c r="O2931">
        <v>21882551</v>
      </c>
    </row>
    <row r="2932" spans="1:15" x14ac:dyDescent="0.3">
      <c r="A2932" t="s">
        <v>3871</v>
      </c>
      <c r="B2932">
        <v>213</v>
      </c>
      <c r="C2932">
        <v>140</v>
      </c>
      <c r="D2932">
        <v>80574010</v>
      </c>
      <c r="E2932" t="s">
        <v>588</v>
      </c>
      <c r="F2932" t="s">
        <v>1450</v>
      </c>
      <c r="G2932" t="s">
        <v>6418</v>
      </c>
      <c r="H2932">
        <v>63493</v>
      </c>
      <c r="I2932">
        <v>302</v>
      </c>
      <c r="J2932" t="s">
        <v>29</v>
      </c>
      <c r="K2932" t="s">
        <v>30</v>
      </c>
      <c r="L2932">
        <v>60000000</v>
      </c>
      <c r="M2932">
        <v>2010</v>
      </c>
      <c r="N2932">
        <v>5.7</v>
      </c>
      <c r="O2932">
        <v>20574010</v>
      </c>
    </row>
    <row r="2933" spans="1:15" x14ac:dyDescent="0.3">
      <c r="A2933" t="s">
        <v>3669</v>
      </c>
      <c r="B2933">
        <v>199</v>
      </c>
      <c r="C2933">
        <v>100</v>
      </c>
      <c r="D2933">
        <v>131144183</v>
      </c>
      <c r="E2933" t="s">
        <v>5371</v>
      </c>
      <c r="F2933" t="s">
        <v>1148</v>
      </c>
      <c r="G2933" t="s">
        <v>6419</v>
      </c>
      <c r="H2933">
        <v>157016</v>
      </c>
      <c r="I2933">
        <v>824</v>
      </c>
      <c r="J2933" t="s">
        <v>29</v>
      </c>
      <c r="K2933" t="s">
        <v>30</v>
      </c>
      <c r="L2933">
        <v>115000000</v>
      </c>
      <c r="M2933">
        <v>2001</v>
      </c>
      <c r="N2933">
        <v>5.7</v>
      </c>
      <c r="O2933">
        <v>16144183</v>
      </c>
    </row>
    <row r="2934" spans="1:15" x14ac:dyDescent="0.3">
      <c r="A2934" t="s">
        <v>4238</v>
      </c>
      <c r="B2934">
        <v>59</v>
      </c>
      <c r="C2934">
        <v>72</v>
      </c>
      <c r="D2934">
        <v>28501605</v>
      </c>
      <c r="E2934" t="s">
        <v>1900</v>
      </c>
      <c r="F2934" t="s">
        <v>6420</v>
      </c>
      <c r="G2934" t="s">
        <v>6421</v>
      </c>
      <c r="H2934">
        <v>31371</v>
      </c>
      <c r="I2934">
        <v>166</v>
      </c>
      <c r="J2934" t="s">
        <v>29</v>
      </c>
      <c r="K2934" t="s">
        <v>30</v>
      </c>
      <c r="L2934">
        <v>13000000</v>
      </c>
      <c r="M2934">
        <v>1990</v>
      </c>
      <c r="N2934">
        <v>5.7</v>
      </c>
      <c r="O2934">
        <v>15501605</v>
      </c>
    </row>
    <row r="2935" spans="1:15" x14ac:dyDescent="0.3">
      <c r="A2935" t="s">
        <v>3896</v>
      </c>
      <c r="B2935">
        <v>40</v>
      </c>
      <c r="C2935">
        <v>95</v>
      </c>
      <c r="D2935">
        <v>25482931</v>
      </c>
      <c r="E2935" t="s">
        <v>1562</v>
      </c>
      <c r="F2935" t="s">
        <v>6422</v>
      </c>
      <c r="G2935" t="s">
        <v>6423</v>
      </c>
      <c r="H2935">
        <v>9693</v>
      </c>
      <c r="I2935">
        <v>33</v>
      </c>
      <c r="J2935" t="s">
        <v>29</v>
      </c>
      <c r="K2935" t="s">
        <v>30</v>
      </c>
      <c r="L2935">
        <v>14000000</v>
      </c>
      <c r="M2935">
        <v>2002</v>
      </c>
      <c r="N2935">
        <v>5.7</v>
      </c>
      <c r="O2935">
        <v>11482931</v>
      </c>
    </row>
    <row r="2936" spans="1:15" x14ac:dyDescent="0.3">
      <c r="A2936" t="s">
        <v>4541</v>
      </c>
      <c r="B2936">
        <v>59</v>
      </c>
      <c r="C2936">
        <v>91</v>
      </c>
      <c r="D2936">
        <v>17843379</v>
      </c>
      <c r="E2936" t="s">
        <v>699</v>
      </c>
      <c r="F2936" t="s">
        <v>6424</v>
      </c>
      <c r="G2936" t="s">
        <v>6425</v>
      </c>
      <c r="H2936">
        <v>14904</v>
      </c>
      <c r="I2936">
        <v>147</v>
      </c>
      <c r="J2936" t="s">
        <v>29</v>
      </c>
      <c r="K2936" t="s">
        <v>30</v>
      </c>
      <c r="L2936">
        <v>8000000</v>
      </c>
      <c r="M2936">
        <v>1999</v>
      </c>
      <c r="N2936">
        <v>5.7</v>
      </c>
      <c r="O2936">
        <v>9843379</v>
      </c>
    </row>
    <row r="2937" spans="1:15" x14ac:dyDescent="0.3">
      <c r="A2937" t="s">
        <v>1531</v>
      </c>
      <c r="B2937">
        <v>97</v>
      </c>
      <c r="C2937">
        <v>107</v>
      </c>
      <c r="D2937">
        <v>26284475</v>
      </c>
      <c r="E2937" t="s">
        <v>676</v>
      </c>
      <c r="F2937" t="s">
        <v>2077</v>
      </c>
      <c r="G2937" t="s">
        <v>6426</v>
      </c>
      <c r="H2937">
        <v>9051</v>
      </c>
      <c r="I2937">
        <v>68</v>
      </c>
      <c r="J2937" t="s">
        <v>29</v>
      </c>
      <c r="K2937" t="s">
        <v>30</v>
      </c>
      <c r="L2937">
        <v>17000000</v>
      </c>
      <c r="M2937">
        <v>2015</v>
      </c>
      <c r="N2937">
        <v>5.7</v>
      </c>
      <c r="O2937">
        <v>9284475</v>
      </c>
    </row>
    <row r="2938" spans="1:15" x14ac:dyDescent="0.3">
      <c r="A2938" t="s">
        <v>4179</v>
      </c>
      <c r="B2938">
        <v>82</v>
      </c>
      <c r="C2938">
        <v>116</v>
      </c>
      <c r="D2938">
        <v>24397469</v>
      </c>
      <c r="E2938" t="s">
        <v>220</v>
      </c>
      <c r="F2938" t="s">
        <v>6150</v>
      </c>
      <c r="G2938" t="s">
        <v>6427</v>
      </c>
      <c r="H2938">
        <v>5161</v>
      </c>
      <c r="I2938">
        <v>48</v>
      </c>
      <c r="J2938" t="s">
        <v>29</v>
      </c>
      <c r="K2938" t="s">
        <v>30</v>
      </c>
      <c r="L2938">
        <v>17000000</v>
      </c>
      <c r="M2938">
        <v>2012</v>
      </c>
      <c r="N2938">
        <v>5.7</v>
      </c>
      <c r="O2938">
        <v>7397469</v>
      </c>
    </row>
    <row r="2939" spans="1:15" x14ac:dyDescent="0.3">
      <c r="A2939" t="s">
        <v>3629</v>
      </c>
      <c r="B2939">
        <v>73</v>
      </c>
      <c r="C2939">
        <v>93</v>
      </c>
      <c r="D2939">
        <v>15171475</v>
      </c>
      <c r="E2939" t="s">
        <v>1900</v>
      </c>
      <c r="F2939" t="s">
        <v>5499</v>
      </c>
      <c r="G2939" t="s">
        <v>6428</v>
      </c>
      <c r="H2939">
        <v>19805</v>
      </c>
      <c r="I2939">
        <v>122</v>
      </c>
      <c r="J2939" t="s">
        <v>29</v>
      </c>
      <c r="K2939" t="s">
        <v>30</v>
      </c>
      <c r="L2939">
        <v>8500000</v>
      </c>
      <c r="M2939">
        <v>1996</v>
      </c>
      <c r="N2939">
        <v>5.7</v>
      </c>
      <c r="O2939">
        <v>6671475</v>
      </c>
    </row>
    <row r="2940" spans="1:15" x14ac:dyDescent="0.3">
      <c r="A2940" t="s">
        <v>3699</v>
      </c>
      <c r="B2940">
        <v>98</v>
      </c>
      <c r="C2940">
        <v>118</v>
      </c>
      <c r="D2940">
        <v>30920167</v>
      </c>
      <c r="E2940" t="s">
        <v>2765</v>
      </c>
      <c r="F2940" t="s">
        <v>6278</v>
      </c>
      <c r="G2940" t="s">
        <v>6429</v>
      </c>
      <c r="H2940">
        <v>6476</v>
      </c>
      <c r="I2940">
        <v>71</v>
      </c>
      <c r="J2940" t="s">
        <v>29</v>
      </c>
      <c r="K2940" t="s">
        <v>30</v>
      </c>
      <c r="L2940">
        <v>25000000</v>
      </c>
      <c r="M2940">
        <v>2012</v>
      </c>
      <c r="N2940">
        <v>5.7</v>
      </c>
      <c r="O2940">
        <v>5920167</v>
      </c>
    </row>
    <row r="2941" spans="1:15" x14ac:dyDescent="0.3">
      <c r="A2941" t="s">
        <v>4213</v>
      </c>
      <c r="B2941">
        <v>65</v>
      </c>
      <c r="C2941">
        <v>98</v>
      </c>
      <c r="D2941">
        <v>7369373</v>
      </c>
      <c r="E2941" t="s">
        <v>211</v>
      </c>
      <c r="F2941" t="s">
        <v>6430</v>
      </c>
      <c r="G2941" t="s">
        <v>6431</v>
      </c>
      <c r="H2941">
        <v>4288</v>
      </c>
      <c r="I2941">
        <v>74</v>
      </c>
      <c r="J2941" t="s">
        <v>29</v>
      </c>
      <c r="K2941" t="s">
        <v>200</v>
      </c>
      <c r="L2941">
        <v>2000000</v>
      </c>
      <c r="M2941">
        <v>1986</v>
      </c>
      <c r="N2941">
        <v>5.7</v>
      </c>
      <c r="O2941">
        <v>5369373</v>
      </c>
    </row>
    <row r="2942" spans="1:15" x14ac:dyDescent="0.3">
      <c r="A2942" t="s">
        <v>3071</v>
      </c>
      <c r="B2942">
        <v>150</v>
      </c>
      <c r="C2942">
        <v>107</v>
      </c>
      <c r="D2942">
        <v>18004225</v>
      </c>
      <c r="E2942" t="s">
        <v>699</v>
      </c>
      <c r="F2942" t="s">
        <v>3083</v>
      </c>
      <c r="G2942" t="s">
        <v>6432</v>
      </c>
      <c r="H2942">
        <v>28573</v>
      </c>
      <c r="I2942">
        <v>87</v>
      </c>
      <c r="J2942" t="s">
        <v>29</v>
      </c>
      <c r="K2942" t="s">
        <v>30</v>
      </c>
      <c r="L2942">
        <v>13000000</v>
      </c>
      <c r="M2942">
        <v>2013</v>
      </c>
      <c r="N2942">
        <v>5.7</v>
      </c>
      <c r="O2942">
        <v>5004225</v>
      </c>
    </row>
    <row r="2943" spans="1:15" x14ac:dyDescent="0.3">
      <c r="A2943" t="s">
        <v>3396</v>
      </c>
      <c r="B2943">
        <v>97</v>
      </c>
      <c r="C2943">
        <v>98</v>
      </c>
      <c r="D2943">
        <v>74329966</v>
      </c>
      <c r="E2943" t="s">
        <v>6433</v>
      </c>
      <c r="F2943" t="s">
        <v>79</v>
      </c>
      <c r="G2943" t="s">
        <v>6434</v>
      </c>
      <c r="H2943">
        <v>60910</v>
      </c>
      <c r="I2943">
        <v>164</v>
      </c>
      <c r="J2943" t="s">
        <v>29</v>
      </c>
      <c r="K2943" t="s">
        <v>30</v>
      </c>
      <c r="L2943">
        <v>70000000</v>
      </c>
      <c r="M2943">
        <v>1998</v>
      </c>
      <c r="N2943">
        <v>5.7</v>
      </c>
      <c r="O2943">
        <v>4329966</v>
      </c>
    </row>
    <row r="2944" spans="1:15" x14ac:dyDescent="0.3">
      <c r="A2944" t="s">
        <v>807</v>
      </c>
      <c r="B2944">
        <v>161</v>
      </c>
      <c r="C2944">
        <v>118</v>
      </c>
      <c r="D2944">
        <v>55808744</v>
      </c>
      <c r="E2944" t="s">
        <v>5509</v>
      </c>
      <c r="F2944" t="s">
        <v>3495</v>
      </c>
      <c r="G2944" t="s">
        <v>6435</v>
      </c>
      <c r="H2944">
        <v>59435</v>
      </c>
      <c r="I2944">
        <v>323</v>
      </c>
      <c r="J2944" t="s">
        <v>29</v>
      </c>
      <c r="K2944" t="s">
        <v>30</v>
      </c>
      <c r="L2944">
        <v>53000000</v>
      </c>
      <c r="M2944">
        <v>2005</v>
      </c>
      <c r="N2944">
        <v>5.7</v>
      </c>
      <c r="O2944">
        <v>2808744</v>
      </c>
    </row>
    <row r="2945" spans="1:15" x14ac:dyDescent="0.3">
      <c r="A2945" t="s">
        <v>4146</v>
      </c>
      <c r="B2945">
        <v>166</v>
      </c>
      <c r="C2945">
        <v>98</v>
      </c>
      <c r="D2945">
        <v>67128202</v>
      </c>
      <c r="E2945" t="s">
        <v>6436</v>
      </c>
      <c r="F2945" t="s">
        <v>3495</v>
      </c>
      <c r="G2945" t="s">
        <v>6437</v>
      </c>
      <c r="H2945">
        <v>43328</v>
      </c>
      <c r="I2945">
        <v>110</v>
      </c>
      <c r="J2945" t="s">
        <v>29</v>
      </c>
      <c r="K2945" t="s">
        <v>30</v>
      </c>
      <c r="L2945">
        <v>65000000</v>
      </c>
      <c r="M2945">
        <v>2009</v>
      </c>
      <c r="N2945">
        <v>5.7</v>
      </c>
      <c r="O2945">
        <v>2128202</v>
      </c>
    </row>
    <row r="2946" spans="1:15" x14ac:dyDescent="0.3">
      <c r="A2946" t="s">
        <v>1962</v>
      </c>
      <c r="B2946">
        <v>170</v>
      </c>
      <c r="C2946">
        <v>110</v>
      </c>
      <c r="D2946">
        <v>41102171</v>
      </c>
      <c r="E2946" t="s">
        <v>699</v>
      </c>
      <c r="F2946" t="s">
        <v>1866</v>
      </c>
      <c r="G2946" t="s">
        <v>6438</v>
      </c>
      <c r="H2946">
        <v>57266</v>
      </c>
      <c r="I2946">
        <v>89</v>
      </c>
      <c r="J2946" t="s">
        <v>29</v>
      </c>
      <c r="K2946" t="s">
        <v>30</v>
      </c>
      <c r="L2946">
        <v>40000000</v>
      </c>
      <c r="M2946">
        <v>2012</v>
      </c>
      <c r="N2946">
        <v>5.7</v>
      </c>
      <c r="O2946">
        <v>1102171</v>
      </c>
    </row>
    <row r="2947" spans="1:15" x14ac:dyDescent="0.3">
      <c r="A2947" t="s">
        <v>2624</v>
      </c>
      <c r="B2947">
        <v>9</v>
      </c>
      <c r="C2947">
        <v>100</v>
      </c>
      <c r="D2947">
        <v>31937</v>
      </c>
      <c r="E2947" t="s">
        <v>289</v>
      </c>
      <c r="F2947" t="s">
        <v>6439</v>
      </c>
      <c r="G2947" t="s">
        <v>6440</v>
      </c>
      <c r="H2947">
        <v>1358</v>
      </c>
      <c r="I2947">
        <v>10</v>
      </c>
      <c r="J2947" t="s">
        <v>29</v>
      </c>
      <c r="K2947" t="s">
        <v>30</v>
      </c>
      <c r="L2947">
        <v>500000</v>
      </c>
      <c r="M2947">
        <v>2007</v>
      </c>
      <c r="N2947">
        <v>5.7</v>
      </c>
      <c r="O2947">
        <v>-468063</v>
      </c>
    </row>
    <row r="2948" spans="1:15" x14ac:dyDescent="0.3">
      <c r="A2948" t="s">
        <v>4199</v>
      </c>
      <c r="B2948">
        <v>18</v>
      </c>
      <c r="C2948">
        <v>100</v>
      </c>
      <c r="D2948">
        <v>20186</v>
      </c>
      <c r="E2948" t="s">
        <v>676</v>
      </c>
      <c r="F2948" t="s">
        <v>6441</v>
      </c>
      <c r="G2948" t="s">
        <v>6442</v>
      </c>
      <c r="H2948">
        <v>6025</v>
      </c>
      <c r="I2948">
        <v>15</v>
      </c>
      <c r="J2948" t="s">
        <v>29</v>
      </c>
      <c r="K2948" t="s">
        <v>30</v>
      </c>
      <c r="L2948">
        <v>930000</v>
      </c>
      <c r="M2948">
        <v>2011</v>
      </c>
      <c r="N2948">
        <v>5.7</v>
      </c>
      <c r="O2948">
        <v>-909814</v>
      </c>
    </row>
    <row r="2949" spans="1:15" x14ac:dyDescent="0.3">
      <c r="A2949" t="s">
        <v>4299</v>
      </c>
      <c r="B2949">
        <v>280</v>
      </c>
      <c r="C2949">
        <v>95</v>
      </c>
      <c r="D2949">
        <v>952620</v>
      </c>
      <c r="E2949" t="s">
        <v>626</v>
      </c>
      <c r="F2949" t="s">
        <v>6443</v>
      </c>
      <c r="G2949" t="s">
        <v>6444</v>
      </c>
      <c r="H2949">
        <v>40800</v>
      </c>
      <c r="I2949">
        <v>332</v>
      </c>
      <c r="J2949" t="s">
        <v>29</v>
      </c>
      <c r="K2949" t="s">
        <v>30</v>
      </c>
      <c r="L2949">
        <v>2000000</v>
      </c>
      <c r="M2949">
        <v>2007</v>
      </c>
      <c r="N2949">
        <v>5.7</v>
      </c>
      <c r="O2949">
        <v>-1047380</v>
      </c>
    </row>
    <row r="2950" spans="1:15" x14ac:dyDescent="0.3">
      <c r="A2950" t="s">
        <v>3371</v>
      </c>
      <c r="B2950">
        <v>200</v>
      </c>
      <c r="C2950">
        <v>113</v>
      </c>
      <c r="D2950">
        <v>54540525</v>
      </c>
      <c r="E2950" t="s">
        <v>289</v>
      </c>
      <c r="F2950" t="s">
        <v>44</v>
      </c>
      <c r="G2950" t="s">
        <v>6445</v>
      </c>
      <c r="H2950">
        <v>66579</v>
      </c>
      <c r="I2950">
        <v>134</v>
      </c>
      <c r="J2950" t="s">
        <v>29</v>
      </c>
      <c r="K2950" t="s">
        <v>30</v>
      </c>
      <c r="L2950">
        <v>56000000</v>
      </c>
      <c r="M2950">
        <v>2011</v>
      </c>
      <c r="N2950">
        <v>5.7</v>
      </c>
      <c r="O2950">
        <v>-1459475</v>
      </c>
    </row>
    <row r="2951" spans="1:15" x14ac:dyDescent="0.3">
      <c r="A2951" t="s">
        <v>3989</v>
      </c>
      <c r="B2951">
        <v>46</v>
      </c>
      <c r="C2951">
        <v>101</v>
      </c>
      <c r="D2951">
        <v>14108518</v>
      </c>
      <c r="E2951" t="s">
        <v>699</v>
      </c>
      <c r="F2951" t="s">
        <v>5393</v>
      </c>
      <c r="G2951" t="s">
        <v>6446</v>
      </c>
      <c r="H2951">
        <v>8215</v>
      </c>
      <c r="I2951">
        <v>95</v>
      </c>
      <c r="J2951" t="s">
        <v>29</v>
      </c>
      <c r="K2951" t="s">
        <v>30</v>
      </c>
      <c r="L2951">
        <v>16000000</v>
      </c>
      <c r="M2951">
        <v>2003</v>
      </c>
      <c r="N2951">
        <v>5.7</v>
      </c>
      <c r="O2951">
        <v>-1891482</v>
      </c>
    </row>
    <row r="2952" spans="1:15" x14ac:dyDescent="0.3">
      <c r="A2952" t="s">
        <v>4187</v>
      </c>
      <c r="B2952">
        <v>94</v>
      </c>
      <c r="C2952">
        <v>106</v>
      </c>
      <c r="D2952">
        <v>2436</v>
      </c>
      <c r="E2952" t="s">
        <v>6447</v>
      </c>
      <c r="F2952" t="s">
        <v>6448</v>
      </c>
      <c r="G2952" t="s">
        <v>6449</v>
      </c>
      <c r="H2952">
        <v>344</v>
      </c>
      <c r="I2952">
        <v>19</v>
      </c>
      <c r="J2952" t="s">
        <v>29</v>
      </c>
      <c r="K2952" t="s">
        <v>30</v>
      </c>
      <c r="L2952">
        <v>2000000</v>
      </c>
      <c r="M2952">
        <v>2012</v>
      </c>
      <c r="N2952">
        <v>5.7</v>
      </c>
      <c r="O2952">
        <v>-1997564</v>
      </c>
    </row>
    <row r="2953" spans="1:15" x14ac:dyDescent="0.3">
      <c r="A2953" t="s">
        <v>3492</v>
      </c>
      <c r="B2953">
        <v>37</v>
      </c>
      <c r="C2953">
        <v>85</v>
      </c>
      <c r="D2953">
        <v>12701880</v>
      </c>
      <c r="E2953" t="s">
        <v>316</v>
      </c>
      <c r="F2953" t="s">
        <v>6450</v>
      </c>
      <c r="G2953" t="s">
        <v>6451</v>
      </c>
      <c r="H2953">
        <v>2037</v>
      </c>
      <c r="I2953">
        <v>22</v>
      </c>
      <c r="J2953" t="s">
        <v>29</v>
      </c>
      <c r="K2953" t="s">
        <v>30</v>
      </c>
      <c r="L2953">
        <v>15000000</v>
      </c>
      <c r="M2953">
        <v>2008</v>
      </c>
      <c r="N2953">
        <v>5.7</v>
      </c>
      <c r="O2953">
        <v>-2298120</v>
      </c>
    </row>
    <row r="2954" spans="1:15" x14ac:dyDescent="0.3">
      <c r="A2954" t="s">
        <v>4202</v>
      </c>
      <c r="B2954">
        <v>18</v>
      </c>
      <c r="C2954">
        <v>100</v>
      </c>
      <c r="D2954">
        <v>71904</v>
      </c>
      <c r="E2954" t="s">
        <v>157</v>
      </c>
      <c r="F2954" t="s">
        <v>509</v>
      </c>
      <c r="G2954" t="s">
        <v>6452</v>
      </c>
      <c r="H2954">
        <v>806</v>
      </c>
      <c r="I2954">
        <v>18</v>
      </c>
      <c r="J2954" t="s">
        <v>29</v>
      </c>
      <c r="K2954" t="s">
        <v>30</v>
      </c>
      <c r="L2954">
        <v>2500000</v>
      </c>
      <c r="M2954">
        <v>2006</v>
      </c>
      <c r="N2954">
        <v>5.7</v>
      </c>
      <c r="O2954">
        <v>-2428096</v>
      </c>
    </row>
    <row r="2955" spans="1:15" x14ac:dyDescent="0.3">
      <c r="A2955" t="s">
        <v>528</v>
      </c>
      <c r="B2955">
        <v>107</v>
      </c>
      <c r="C2955">
        <v>94</v>
      </c>
      <c r="D2955">
        <v>15155772</v>
      </c>
      <c r="E2955" t="s">
        <v>699</v>
      </c>
      <c r="F2955" t="s">
        <v>6453</v>
      </c>
      <c r="G2955" t="s">
        <v>6454</v>
      </c>
      <c r="H2955">
        <v>8895</v>
      </c>
      <c r="I2955">
        <v>48</v>
      </c>
      <c r="J2955" t="s">
        <v>29</v>
      </c>
      <c r="K2955" t="s">
        <v>30</v>
      </c>
      <c r="L2955">
        <v>18000000</v>
      </c>
      <c r="M2955">
        <v>2014</v>
      </c>
      <c r="N2955">
        <v>5.7</v>
      </c>
      <c r="O2955">
        <v>-2844228</v>
      </c>
    </row>
    <row r="2956" spans="1:15" x14ac:dyDescent="0.3">
      <c r="A2956" t="s">
        <v>4235</v>
      </c>
      <c r="B2956">
        <v>29</v>
      </c>
      <c r="C2956">
        <v>81</v>
      </c>
      <c r="D2956">
        <v>6982680</v>
      </c>
      <c r="E2956" t="s">
        <v>338</v>
      </c>
      <c r="F2956" t="s">
        <v>2735</v>
      </c>
      <c r="G2956" t="s">
        <v>6455</v>
      </c>
      <c r="H2956">
        <v>6965</v>
      </c>
      <c r="I2956">
        <v>69</v>
      </c>
      <c r="J2956" t="s">
        <v>29</v>
      </c>
      <c r="K2956" t="s">
        <v>30</v>
      </c>
      <c r="L2956">
        <v>10000000</v>
      </c>
      <c r="M2956">
        <v>2000</v>
      </c>
      <c r="N2956">
        <v>5.7</v>
      </c>
      <c r="O2956">
        <v>-3017320</v>
      </c>
    </row>
    <row r="2957" spans="1:15" x14ac:dyDescent="0.3">
      <c r="A2957" t="s">
        <v>1042</v>
      </c>
      <c r="B2957">
        <v>440</v>
      </c>
      <c r="C2957">
        <v>90</v>
      </c>
      <c r="D2957">
        <v>778565</v>
      </c>
      <c r="E2957" t="s">
        <v>26</v>
      </c>
      <c r="F2957" t="s">
        <v>921</v>
      </c>
      <c r="G2957" t="s">
        <v>6456</v>
      </c>
      <c r="H2957">
        <v>83234</v>
      </c>
      <c r="I2957">
        <v>475</v>
      </c>
      <c r="J2957" t="s">
        <v>29</v>
      </c>
      <c r="K2957" t="s">
        <v>371</v>
      </c>
      <c r="L2957">
        <v>4800000</v>
      </c>
      <c r="M2957">
        <v>2013</v>
      </c>
      <c r="N2957">
        <v>5.7</v>
      </c>
      <c r="O2957">
        <v>-4021435</v>
      </c>
    </row>
    <row r="2958" spans="1:15" x14ac:dyDescent="0.3">
      <c r="A2958" t="s">
        <v>725</v>
      </c>
      <c r="B2958">
        <v>267</v>
      </c>
      <c r="C2958">
        <v>138</v>
      </c>
      <c r="D2958">
        <v>132122995</v>
      </c>
      <c r="E2958" t="s">
        <v>105</v>
      </c>
      <c r="F2958" t="s">
        <v>6457</v>
      </c>
      <c r="G2958" t="s">
        <v>6458</v>
      </c>
      <c r="H2958">
        <v>212106</v>
      </c>
      <c r="I2958">
        <v>1445</v>
      </c>
      <c r="J2958" t="s">
        <v>29</v>
      </c>
      <c r="K2958" t="s">
        <v>30</v>
      </c>
      <c r="L2958">
        <v>137000000</v>
      </c>
      <c r="M2958">
        <v>2003</v>
      </c>
      <c r="N2958">
        <v>5.7</v>
      </c>
      <c r="O2958">
        <v>-4877005</v>
      </c>
    </row>
    <row r="2959" spans="1:15" x14ac:dyDescent="0.3">
      <c r="A2959" t="s">
        <v>4227</v>
      </c>
      <c r="B2959">
        <v>16</v>
      </c>
      <c r="C2959">
        <v>90</v>
      </c>
      <c r="D2959">
        <v>399611</v>
      </c>
      <c r="E2959" t="s">
        <v>379</v>
      </c>
      <c r="F2959" t="s">
        <v>2291</v>
      </c>
      <c r="G2959" t="s">
        <v>6459</v>
      </c>
      <c r="H2959">
        <v>1245</v>
      </c>
      <c r="I2959">
        <v>29</v>
      </c>
      <c r="J2959" t="s">
        <v>29</v>
      </c>
      <c r="K2959" t="s">
        <v>30</v>
      </c>
      <c r="L2959">
        <v>6000000</v>
      </c>
      <c r="M2959">
        <v>2010</v>
      </c>
      <c r="N2959">
        <v>5.7</v>
      </c>
      <c r="O2959">
        <v>-5600389</v>
      </c>
    </row>
    <row r="2960" spans="1:15" x14ac:dyDescent="0.3">
      <c r="A2960" t="s">
        <v>4761</v>
      </c>
      <c r="B2960">
        <v>95</v>
      </c>
      <c r="C2960">
        <v>110</v>
      </c>
      <c r="D2960">
        <v>33927476</v>
      </c>
      <c r="E2960" t="s">
        <v>2651</v>
      </c>
      <c r="F2960" t="s">
        <v>6460</v>
      </c>
      <c r="G2960" t="s">
        <v>6461</v>
      </c>
      <c r="H2960">
        <v>19176</v>
      </c>
      <c r="I2960">
        <v>165</v>
      </c>
      <c r="J2960" t="s">
        <v>29</v>
      </c>
      <c r="K2960" t="s">
        <v>200</v>
      </c>
      <c r="L2960">
        <v>40000000</v>
      </c>
      <c r="M2960">
        <v>1997</v>
      </c>
      <c r="N2960">
        <v>5.7</v>
      </c>
      <c r="O2960">
        <v>-6072524</v>
      </c>
    </row>
    <row r="2961" spans="1:15" x14ac:dyDescent="0.3">
      <c r="A2961" t="s">
        <v>4263</v>
      </c>
      <c r="B2961">
        <v>146</v>
      </c>
      <c r="C2961">
        <v>102</v>
      </c>
      <c r="D2961">
        <v>32853640</v>
      </c>
      <c r="E2961" t="s">
        <v>73</v>
      </c>
      <c r="F2961" t="s">
        <v>5840</v>
      </c>
      <c r="G2961" t="s">
        <v>6462</v>
      </c>
      <c r="H2961">
        <v>50199</v>
      </c>
      <c r="I2961">
        <v>101</v>
      </c>
      <c r="J2961" t="s">
        <v>29</v>
      </c>
      <c r="K2961" t="s">
        <v>30</v>
      </c>
      <c r="L2961">
        <v>40000000</v>
      </c>
      <c r="M2961">
        <v>2008</v>
      </c>
      <c r="N2961">
        <v>5.7</v>
      </c>
      <c r="O2961">
        <v>-7146360</v>
      </c>
    </row>
    <row r="2962" spans="1:15" x14ac:dyDescent="0.3">
      <c r="A2962" t="s">
        <v>4529</v>
      </c>
      <c r="B2962">
        <v>100</v>
      </c>
      <c r="C2962">
        <v>103</v>
      </c>
      <c r="D2962">
        <v>1530535</v>
      </c>
      <c r="E2962" t="s">
        <v>699</v>
      </c>
      <c r="F2962" t="s">
        <v>552</v>
      </c>
      <c r="G2962" t="s">
        <v>6463</v>
      </c>
      <c r="H2962">
        <v>7833</v>
      </c>
      <c r="I2962">
        <v>63</v>
      </c>
      <c r="J2962" t="s">
        <v>29</v>
      </c>
      <c r="K2962" t="s">
        <v>30</v>
      </c>
      <c r="L2962">
        <v>9000000</v>
      </c>
      <c r="M2962">
        <v>2005</v>
      </c>
      <c r="N2962">
        <v>5.7</v>
      </c>
      <c r="O2962">
        <v>-7469465</v>
      </c>
    </row>
    <row r="2963" spans="1:15" x14ac:dyDescent="0.3">
      <c r="A2963" t="s">
        <v>4583</v>
      </c>
      <c r="B2963">
        <v>177</v>
      </c>
      <c r="C2963">
        <v>100</v>
      </c>
      <c r="D2963">
        <v>20285518</v>
      </c>
      <c r="E2963" t="s">
        <v>39</v>
      </c>
      <c r="F2963" t="s">
        <v>2075</v>
      </c>
      <c r="G2963" t="s">
        <v>6464</v>
      </c>
      <c r="H2963">
        <v>32103</v>
      </c>
      <c r="I2963">
        <v>112</v>
      </c>
      <c r="J2963" t="s">
        <v>29</v>
      </c>
      <c r="K2963" t="s">
        <v>241</v>
      </c>
      <c r="L2963">
        <v>28000000</v>
      </c>
      <c r="M2963">
        <v>2014</v>
      </c>
      <c r="N2963">
        <v>5.7</v>
      </c>
      <c r="O2963">
        <v>-7714482</v>
      </c>
    </row>
    <row r="2964" spans="1:15" x14ac:dyDescent="0.3">
      <c r="A2964" t="s">
        <v>4195</v>
      </c>
      <c r="B2964">
        <v>49</v>
      </c>
      <c r="C2964">
        <v>101</v>
      </c>
      <c r="D2964">
        <v>1631839</v>
      </c>
      <c r="E2964" t="s">
        <v>4570</v>
      </c>
      <c r="F2964" t="s">
        <v>61</v>
      </c>
      <c r="G2964" t="s">
        <v>6465</v>
      </c>
      <c r="H2964">
        <v>5936</v>
      </c>
      <c r="I2964">
        <v>91</v>
      </c>
      <c r="J2964" t="s">
        <v>29</v>
      </c>
      <c r="K2964" t="s">
        <v>30</v>
      </c>
      <c r="L2964">
        <v>10000000</v>
      </c>
      <c r="M2964">
        <v>2000</v>
      </c>
      <c r="N2964">
        <v>5.7</v>
      </c>
      <c r="O2964">
        <v>-8368161</v>
      </c>
    </row>
    <row r="2965" spans="1:15" x14ac:dyDescent="0.3">
      <c r="A2965" t="s">
        <v>2085</v>
      </c>
      <c r="B2965">
        <v>38</v>
      </c>
      <c r="C2965">
        <v>95</v>
      </c>
      <c r="D2965">
        <v>13555988</v>
      </c>
      <c r="E2965" t="s">
        <v>4023</v>
      </c>
      <c r="F2965" t="s">
        <v>1943</v>
      </c>
      <c r="G2965" t="s">
        <v>6466</v>
      </c>
      <c r="H2965">
        <v>7242</v>
      </c>
      <c r="I2965">
        <v>38</v>
      </c>
      <c r="J2965" t="s">
        <v>29</v>
      </c>
      <c r="K2965" t="s">
        <v>227</v>
      </c>
      <c r="L2965">
        <v>22000000</v>
      </c>
      <c r="M2965">
        <v>2000</v>
      </c>
      <c r="N2965">
        <v>5.7</v>
      </c>
      <c r="O2965">
        <v>-8444012</v>
      </c>
    </row>
    <row r="2966" spans="1:15" x14ac:dyDescent="0.3">
      <c r="A2966" t="s">
        <v>1713</v>
      </c>
      <c r="B2966">
        <v>23</v>
      </c>
      <c r="C2966">
        <v>93</v>
      </c>
      <c r="D2966">
        <v>30400000</v>
      </c>
      <c r="E2966" t="s">
        <v>676</v>
      </c>
      <c r="F2966" t="s">
        <v>6467</v>
      </c>
      <c r="G2966" t="s">
        <v>6468</v>
      </c>
      <c r="H2966">
        <v>17810</v>
      </c>
      <c r="I2966">
        <v>73</v>
      </c>
      <c r="J2966" t="s">
        <v>29</v>
      </c>
      <c r="K2966" t="s">
        <v>30</v>
      </c>
      <c r="L2966">
        <v>39000000</v>
      </c>
      <c r="M2966">
        <v>1996</v>
      </c>
      <c r="N2966">
        <v>5.7</v>
      </c>
      <c r="O2966">
        <v>-8600000</v>
      </c>
    </row>
    <row r="2967" spans="1:15" x14ac:dyDescent="0.3">
      <c r="A2967" t="s">
        <v>4222</v>
      </c>
      <c r="B2967">
        <v>66</v>
      </c>
      <c r="C2967">
        <v>96</v>
      </c>
      <c r="D2967">
        <v>162</v>
      </c>
      <c r="E2967" t="s">
        <v>1576</v>
      </c>
      <c r="F2967" t="s">
        <v>6469</v>
      </c>
      <c r="G2967" t="s">
        <v>6470</v>
      </c>
      <c r="H2967">
        <v>5228</v>
      </c>
      <c r="I2967">
        <v>38</v>
      </c>
      <c r="J2967" t="s">
        <v>29</v>
      </c>
      <c r="K2967" t="s">
        <v>3042</v>
      </c>
      <c r="L2967">
        <v>9000000</v>
      </c>
      <c r="M2967">
        <v>2014</v>
      </c>
      <c r="N2967">
        <v>5.7</v>
      </c>
      <c r="O2967">
        <v>-8999838</v>
      </c>
    </row>
    <row r="2968" spans="1:15" x14ac:dyDescent="0.3">
      <c r="A2968" t="s">
        <v>4230</v>
      </c>
      <c r="B2968">
        <v>84</v>
      </c>
      <c r="C2968">
        <v>87</v>
      </c>
      <c r="D2968">
        <v>53715611</v>
      </c>
      <c r="E2968" t="s">
        <v>5091</v>
      </c>
      <c r="F2968" t="s">
        <v>503</v>
      </c>
      <c r="G2968" t="s">
        <v>6471</v>
      </c>
      <c r="H2968">
        <v>92106</v>
      </c>
      <c r="I2968">
        <v>171</v>
      </c>
      <c r="J2968" t="s">
        <v>29</v>
      </c>
      <c r="K2968" t="s">
        <v>30</v>
      </c>
      <c r="L2968">
        <v>63000000</v>
      </c>
      <c r="M2968">
        <v>1988</v>
      </c>
      <c r="N2968">
        <v>5.7</v>
      </c>
      <c r="O2968">
        <v>-9284389</v>
      </c>
    </row>
    <row r="2969" spans="1:15" x14ac:dyDescent="0.3">
      <c r="A2969" t="s">
        <v>4181</v>
      </c>
      <c r="B2969">
        <v>79</v>
      </c>
      <c r="C2969">
        <v>107</v>
      </c>
      <c r="D2969">
        <v>578527</v>
      </c>
      <c r="E2969" t="s">
        <v>2515</v>
      </c>
      <c r="F2969" t="s">
        <v>6472</v>
      </c>
      <c r="G2969" t="s">
        <v>6473</v>
      </c>
      <c r="H2969">
        <v>20008</v>
      </c>
      <c r="I2969">
        <v>112</v>
      </c>
      <c r="J2969" t="s">
        <v>29</v>
      </c>
      <c r="K2969" t="s">
        <v>30</v>
      </c>
      <c r="L2969">
        <v>10000000</v>
      </c>
      <c r="M2969">
        <v>2008</v>
      </c>
      <c r="N2969">
        <v>5.7</v>
      </c>
      <c r="O2969">
        <v>-9421473</v>
      </c>
    </row>
    <row r="2970" spans="1:15" x14ac:dyDescent="0.3">
      <c r="A2970" t="s">
        <v>4832</v>
      </c>
      <c r="B2970">
        <v>110</v>
      </c>
      <c r="C2970">
        <v>116</v>
      </c>
      <c r="D2970">
        <v>30199105</v>
      </c>
      <c r="E2970" t="s">
        <v>2374</v>
      </c>
      <c r="F2970" t="s">
        <v>249</v>
      </c>
      <c r="G2970" t="s">
        <v>6474</v>
      </c>
      <c r="H2970">
        <v>25346</v>
      </c>
      <c r="I2970">
        <v>167</v>
      </c>
      <c r="J2970" t="s">
        <v>29</v>
      </c>
      <c r="K2970" t="s">
        <v>30</v>
      </c>
      <c r="L2970">
        <v>40000000</v>
      </c>
      <c r="M2970">
        <v>2000</v>
      </c>
      <c r="N2970">
        <v>5.7</v>
      </c>
      <c r="O2970">
        <v>-9800895</v>
      </c>
    </row>
    <row r="2971" spans="1:15" x14ac:dyDescent="0.3">
      <c r="A2971" t="s">
        <v>2373</v>
      </c>
      <c r="B2971">
        <v>126</v>
      </c>
      <c r="C2971">
        <v>124</v>
      </c>
      <c r="D2971">
        <v>23360779</v>
      </c>
      <c r="E2971" t="s">
        <v>6475</v>
      </c>
      <c r="F2971" t="s">
        <v>2217</v>
      </c>
      <c r="G2971" t="s">
        <v>6476</v>
      </c>
      <c r="H2971">
        <v>31113</v>
      </c>
      <c r="I2971">
        <v>212</v>
      </c>
      <c r="J2971" t="s">
        <v>29</v>
      </c>
      <c r="K2971" t="s">
        <v>30</v>
      </c>
      <c r="L2971">
        <v>34000000</v>
      </c>
      <c r="M2971">
        <v>2000</v>
      </c>
      <c r="N2971">
        <v>5.7</v>
      </c>
      <c r="O2971">
        <v>-10639221</v>
      </c>
    </row>
    <row r="2972" spans="1:15" x14ac:dyDescent="0.3">
      <c r="A2972" t="s">
        <v>3708</v>
      </c>
      <c r="B2972">
        <v>107</v>
      </c>
      <c r="C2972">
        <v>88</v>
      </c>
      <c r="D2972">
        <v>15988876</v>
      </c>
      <c r="E2972" t="s">
        <v>1576</v>
      </c>
      <c r="F2972" t="s">
        <v>5988</v>
      </c>
      <c r="G2972" t="s">
        <v>6477</v>
      </c>
      <c r="H2972">
        <v>26236</v>
      </c>
      <c r="I2972">
        <v>110</v>
      </c>
      <c r="J2972" t="s">
        <v>29</v>
      </c>
      <c r="K2972" t="s">
        <v>30</v>
      </c>
      <c r="L2972">
        <v>27000000</v>
      </c>
      <c r="M2972">
        <v>2009</v>
      </c>
      <c r="N2972">
        <v>5.7</v>
      </c>
      <c r="O2972">
        <v>-11011124</v>
      </c>
    </row>
    <row r="2973" spans="1:15" x14ac:dyDescent="0.3">
      <c r="A2973" t="s">
        <v>867</v>
      </c>
      <c r="B2973">
        <v>20</v>
      </c>
      <c r="C2973">
        <v>139</v>
      </c>
      <c r="D2973">
        <v>2474000</v>
      </c>
      <c r="E2973" t="s">
        <v>655</v>
      </c>
      <c r="F2973" t="s">
        <v>6478</v>
      </c>
      <c r="G2973" t="s">
        <v>6479</v>
      </c>
      <c r="H2973">
        <v>2427</v>
      </c>
      <c r="I2973">
        <v>27</v>
      </c>
      <c r="J2973" t="s">
        <v>29</v>
      </c>
      <c r="K2973" t="s">
        <v>241</v>
      </c>
      <c r="L2973">
        <v>14000000</v>
      </c>
      <c r="M2973">
        <v>1995</v>
      </c>
      <c r="N2973">
        <v>5.7</v>
      </c>
      <c r="O2973">
        <v>-11526000</v>
      </c>
    </row>
    <row r="2974" spans="1:15" x14ac:dyDescent="0.3">
      <c r="A2974" t="s">
        <v>3930</v>
      </c>
      <c r="B2974">
        <v>190</v>
      </c>
      <c r="C2974">
        <v>99</v>
      </c>
      <c r="D2974">
        <v>25117498</v>
      </c>
      <c r="E2974" t="s">
        <v>840</v>
      </c>
      <c r="F2974" t="s">
        <v>2697</v>
      </c>
      <c r="G2974" t="s">
        <v>6480</v>
      </c>
      <c r="H2974">
        <v>37412</v>
      </c>
      <c r="I2974">
        <v>178</v>
      </c>
      <c r="J2974" t="s">
        <v>29</v>
      </c>
      <c r="K2974" t="s">
        <v>30</v>
      </c>
      <c r="L2974">
        <v>40000000</v>
      </c>
      <c r="M2974">
        <v>2007</v>
      </c>
      <c r="N2974">
        <v>5.7</v>
      </c>
      <c r="O2974">
        <v>-14882502</v>
      </c>
    </row>
    <row r="2975" spans="1:15" x14ac:dyDescent="0.3">
      <c r="A2975" t="s">
        <v>4761</v>
      </c>
      <c r="B2975">
        <v>174</v>
      </c>
      <c r="C2975">
        <v>121</v>
      </c>
      <c r="D2975">
        <v>66862068</v>
      </c>
      <c r="E2975" t="s">
        <v>6481</v>
      </c>
      <c r="F2975" t="s">
        <v>791</v>
      </c>
      <c r="G2975" t="s">
        <v>6482</v>
      </c>
      <c r="H2975">
        <v>89509</v>
      </c>
      <c r="I2975">
        <v>524</v>
      </c>
      <c r="J2975" t="s">
        <v>29</v>
      </c>
      <c r="K2975" t="s">
        <v>30</v>
      </c>
      <c r="L2975">
        <v>83000000</v>
      </c>
      <c r="M2975">
        <v>1999</v>
      </c>
      <c r="N2975">
        <v>5.7</v>
      </c>
      <c r="O2975">
        <v>-16137932</v>
      </c>
    </row>
    <row r="2976" spans="1:15" x14ac:dyDescent="0.3">
      <c r="A2976" t="s">
        <v>4225</v>
      </c>
      <c r="B2976">
        <v>10</v>
      </c>
      <c r="C2976">
        <v>92</v>
      </c>
      <c r="D2976">
        <v>2119994</v>
      </c>
      <c r="E2976" t="s">
        <v>6483</v>
      </c>
      <c r="F2976" t="s">
        <v>6484</v>
      </c>
      <c r="G2976" t="s">
        <v>6485</v>
      </c>
      <c r="H2976">
        <v>1153</v>
      </c>
      <c r="I2976">
        <v>15</v>
      </c>
      <c r="J2976" t="s">
        <v>29</v>
      </c>
      <c r="K2976" t="s">
        <v>30</v>
      </c>
      <c r="L2976">
        <v>19000000</v>
      </c>
      <c r="M2976">
        <v>1993</v>
      </c>
      <c r="N2976">
        <v>5.7</v>
      </c>
      <c r="O2976">
        <v>-16880006</v>
      </c>
    </row>
    <row r="2977" spans="1:15" x14ac:dyDescent="0.3">
      <c r="A2977" t="s">
        <v>2775</v>
      </c>
      <c r="B2977">
        <v>13</v>
      </c>
      <c r="C2977">
        <v>115</v>
      </c>
      <c r="D2977">
        <v>14587732</v>
      </c>
      <c r="E2977" t="s">
        <v>2017</v>
      </c>
      <c r="F2977" t="s">
        <v>6486</v>
      </c>
      <c r="G2977" t="s">
        <v>6487</v>
      </c>
      <c r="H2977">
        <v>4795</v>
      </c>
      <c r="I2977">
        <v>39</v>
      </c>
      <c r="J2977" t="s">
        <v>29</v>
      </c>
      <c r="K2977" t="s">
        <v>30</v>
      </c>
      <c r="L2977">
        <v>35000000</v>
      </c>
      <c r="M2977">
        <v>1991</v>
      </c>
      <c r="N2977">
        <v>5.7</v>
      </c>
      <c r="O2977">
        <v>-20412268</v>
      </c>
    </row>
    <row r="2978" spans="1:15" x14ac:dyDescent="0.3">
      <c r="A2978" t="s">
        <v>1140</v>
      </c>
      <c r="B2978">
        <v>180</v>
      </c>
      <c r="C2978">
        <v>119</v>
      </c>
      <c r="D2978">
        <v>73209340</v>
      </c>
      <c r="E2978" t="s">
        <v>4075</v>
      </c>
      <c r="F2978" t="s">
        <v>6488</v>
      </c>
      <c r="G2978" t="s">
        <v>6489</v>
      </c>
      <c r="H2978">
        <v>101834</v>
      </c>
      <c r="I2978">
        <v>628</v>
      </c>
      <c r="J2978" t="s">
        <v>29</v>
      </c>
      <c r="K2978" t="s">
        <v>30</v>
      </c>
      <c r="L2978">
        <v>95000000</v>
      </c>
      <c r="M2978">
        <v>2000</v>
      </c>
      <c r="N2978">
        <v>5.7</v>
      </c>
      <c r="O2978">
        <v>-21790660</v>
      </c>
    </row>
    <row r="2979" spans="1:15" x14ac:dyDescent="0.3">
      <c r="A2979" t="s">
        <v>664</v>
      </c>
      <c r="B2979">
        <v>135</v>
      </c>
      <c r="C2979">
        <v>105</v>
      </c>
      <c r="D2979">
        <v>13101142</v>
      </c>
      <c r="E2979" t="s">
        <v>5520</v>
      </c>
      <c r="F2979" t="s">
        <v>400</v>
      </c>
      <c r="G2979" t="s">
        <v>6490</v>
      </c>
      <c r="H2979">
        <v>23916</v>
      </c>
      <c r="I2979">
        <v>50</v>
      </c>
      <c r="J2979" t="s">
        <v>29</v>
      </c>
      <c r="K2979" t="s">
        <v>30</v>
      </c>
      <c r="L2979">
        <v>35000000</v>
      </c>
      <c r="M2979">
        <v>2012</v>
      </c>
      <c r="N2979">
        <v>5.7</v>
      </c>
      <c r="O2979">
        <v>-21898858</v>
      </c>
    </row>
    <row r="2980" spans="1:15" x14ac:dyDescent="0.3">
      <c r="A2980" t="s">
        <v>648</v>
      </c>
      <c r="B2980">
        <v>137</v>
      </c>
      <c r="C2980">
        <v>104</v>
      </c>
      <c r="D2980">
        <v>1089365</v>
      </c>
      <c r="E2980" t="s">
        <v>73</v>
      </c>
      <c r="F2980" t="s">
        <v>44</v>
      </c>
      <c r="G2980" t="s">
        <v>6491</v>
      </c>
      <c r="H2980">
        <v>23767</v>
      </c>
      <c r="I2980">
        <v>111</v>
      </c>
      <c r="J2980" t="s">
        <v>29</v>
      </c>
      <c r="K2980" t="s">
        <v>30</v>
      </c>
      <c r="L2980">
        <v>25000000</v>
      </c>
      <c r="M2980">
        <v>2008</v>
      </c>
      <c r="N2980">
        <v>5.7</v>
      </c>
      <c r="O2980">
        <v>-23910635</v>
      </c>
    </row>
    <row r="2981" spans="1:15" x14ac:dyDescent="0.3">
      <c r="A2981" t="s">
        <v>1226</v>
      </c>
      <c r="B2981">
        <v>233</v>
      </c>
      <c r="C2981">
        <v>109</v>
      </c>
      <c r="D2981">
        <v>10499968</v>
      </c>
      <c r="E2981" t="s">
        <v>39</v>
      </c>
      <c r="F2981" t="s">
        <v>6492</v>
      </c>
      <c r="G2981" t="s">
        <v>6493</v>
      </c>
      <c r="H2981">
        <v>47498</v>
      </c>
      <c r="I2981">
        <v>212</v>
      </c>
      <c r="J2981" t="s">
        <v>29</v>
      </c>
      <c r="K2981" t="s">
        <v>30</v>
      </c>
      <c r="L2981">
        <v>35000000</v>
      </c>
      <c r="M2981">
        <v>2014</v>
      </c>
      <c r="N2981">
        <v>5.7</v>
      </c>
      <c r="O2981">
        <v>-24500032</v>
      </c>
    </row>
    <row r="2982" spans="1:15" x14ac:dyDescent="0.3">
      <c r="A2982" t="s">
        <v>1226</v>
      </c>
      <c r="B2982">
        <v>233</v>
      </c>
      <c r="C2982">
        <v>109</v>
      </c>
      <c r="D2982">
        <v>10499968</v>
      </c>
      <c r="E2982" t="s">
        <v>39</v>
      </c>
      <c r="F2982" t="s">
        <v>6492</v>
      </c>
      <c r="G2982" t="s">
        <v>6493</v>
      </c>
      <c r="H2982">
        <v>47502</v>
      </c>
      <c r="I2982">
        <v>212</v>
      </c>
      <c r="J2982" t="s">
        <v>29</v>
      </c>
      <c r="K2982" t="s">
        <v>30</v>
      </c>
      <c r="L2982">
        <v>35000000</v>
      </c>
      <c r="M2982">
        <v>2014</v>
      </c>
      <c r="N2982">
        <v>5.7</v>
      </c>
      <c r="O2982">
        <v>-24500032</v>
      </c>
    </row>
    <row r="2983" spans="1:15" x14ac:dyDescent="0.3">
      <c r="A2983" t="s">
        <v>451</v>
      </c>
      <c r="B2983">
        <v>104</v>
      </c>
      <c r="C2983">
        <v>101</v>
      </c>
      <c r="D2983">
        <v>25407250</v>
      </c>
      <c r="E2983" t="s">
        <v>86</v>
      </c>
      <c r="F2983" t="s">
        <v>478</v>
      </c>
      <c r="G2983" t="s">
        <v>6494</v>
      </c>
      <c r="H2983">
        <v>54021</v>
      </c>
      <c r="I2983">
        <v>227</v>
      </c>
      <c r="J2983" t="s">
        <v>29</v>
      </c>
      <c r="K2983" t="s">
        <v>30</v>
      </c>
      <c r="L2983">
        <v>50000000</v>
      </c>
      <c r="M2983">
        <v>1996</v>
      </c>
      <c r="N2983">
        <v>5.7</v>
      </c>
      <c r="O2983">
        <v>-24592750</v>
      </c>
    </row>
    <row r="2984" spans="1:15" x14ac:dyDescent="0.3">
      <c r="A2984" t="s">
        <v>780</v>
      </c>
      <c r="B2984">
        <v>49</v>
      </c>
      <c r="C2984">
        <v>117</v>
      </c>
      <c r="D2984">
        <v>134904</v>
      </c>
      <c r="E2984" t="s">
        <v>2063</v>
      </c>
      <c r="F2984" t="s">
        <v>6495</v>
      </c>
      <c r="G2984" t="s">
        <v>6496</v>
      </c>
      <c r="H2984">
        <v>2395</v>
      </c>
      <c r="I2984">
        <v>17</v>
      </c>
      <c r="J2984" t="s">
        <v>29</v>
      </c>
      <c r="K2984" t="s">
        <v>30</v>
      </c>
      <c r="L2984">
        <v>25000000</v>
      </c>
      <c r="M2984">
        <v>2010</v>
      </c>
      <c r="N2984">
        <v>5.7</v>
      </c>
      <c r="O2984">
        <v>-24865096</v>
      </c>
    </row>
    <row r="2985" spans="1:15" x14ac:dyDescent="0.3">
      <c r="A2985" t="s">
        <v>4531</v>
      </c>
      <c r="B2985">
        <v>225</v>
      </c>
      <c r="C2985">
        <v>87</v>
      </c>
      <c r="D2985">
        <v>29136626</v>
      </c>
      <c r="E2985" t="s">
        <v>4869</v>
      </c>
      <c r="F2985" t="s">
        <v>6497</v>
      </c>
      <c r="G2985" t="s">
        <v>6498</v>
      </c>
      <c r="H2985">
        <v>97089</v>
      </c>
      <c r="I2985">
        <v>233</v>
      </c>
      <c r="J2985" t="s">
        <v>29</v>
      </c>
      <c r="K2985" t="s">
        <v>30</v>
      </c>
      <c r="L2985">
        <v>60000000</v>
      </c>
      <c r="M2985">
        <v>2011</v>
      </c>
      <c r="N2985">
        <v>5.7</v>
      </c>
      <c r="O2985">
        <v>-30863374</v>
      </c>
    </row>
    <row r="2986" spans="1:15" x14ac:dyDescent="0.3">
      <c r="A2986" t="s">
        <v>4192</v>
      </c>
      <c r="B2986">
        <v>265</v>
      </c>
      <c r="C2986">
        <v>102</v>
      </c>
      <c r="D2986">
        <v>34350553</v>
      </c>
      <c r="E2986" t="s">
        <v>3179</v>
      </c>
      <c r="F2986" t="s">
        <v>3150</v>
      </c>
      <c r="G2986" t="s">
        <v>6499</v>
      </c>
      <c r="H2986">
        <v>104066</v>
      </c>
      <c r="I2986">
        <v>207</v>
      </c>
      <c r="J2986" t="s">
        <v>29</v>
      </c>
      <c r="K2986" t="s">
        <v>30</v>
      </c>
      <c r="L2986">
        <v>68000000</v>
      </c>
      <c r="M2986">
        <v>2012</v>
      </c>
      <c r="N2986">
        <v>5.7</v>
      </c>
      <c r="O2986">
        <v>-33649447</v>
      </c>
    </row>
    <row r="2987" spans="1:15" x14ac:dyDescent="0.3">
      <c r="A2987" t="s">
        <v>4192</v>
      </c>
      <c r="B2987">
        <v>265</v>
      </c>
      <c r="C2987">
        <v>102</v>
      </c>
      <c r="D2987">
        <v>34350553</v>
      </c>
      <c r="E2987" t="s">
        <v>3179</v>
      </c>
      <c r="F2987" t="s">
        <v>3150</v>
      </c>
      <c r="G2987" t="s">
        <v>6499</v>
      </c>
      <c r="H2987">
        <v>104072</v>
      </c>
      <c r="I2987">
        <v>207</v>
      </c>
      <c r="J2987" t="s">
        <v>29</v>
      </c>
      <c r="K2987" t="s">
        <v>30</v>
      </c>
      <c r="L2987">
        <v>68000000</v>
      </c>
      <c r="M2987">
        <v>2012</v>
      </c>
      <c r="N2987">
        <v>5.7</v>
      </c>
      <c r="O2987">
        <v>-33649447</v>
      </c>
    </row>
    <row r="2988" spans="1:15" x14ac:dyDescent="0.3">
      <c r="A2988" t="s">
        <v>4435</v>
      </c>
      <c r="B2988">
        <v>279</v>
      </c>
      <c r="C2988">
        <v>92</v>
      </c>
      <c r="D2988">
        <v>9483821</v>
      </c>
      <c r="E2988" t="s">
        <v>175</v>
      </c>
      <c r="F2988" t="s">
        <v>503</v>
      </c>
      <c r="G2988" t="s">
        <v>6500</v>
      </c>
      <c r="H2988">
        <v>39247</v>
      </c>
      <c r="I2988">
        <v>131</v>
      </c>
      <c r="J2988" t="s">
        <v>29</v>
      </c>
      <c r="K2988" t="s">
        <v>30</v>
      </c>
      <c r="L2988">
        <v>55000000</v>
      </c>
      <c r="M2988">
        <v>2012</v>
      </c>
      <c r="N2988">
        <v>5.7</v>
      </c>
      <c r="O2988">
        <v>-45516179</v>
      </c>
    </row>
    <row r="2989" spans="1:15" x14ac:dyDescent="0.3">
      <c r="A2989" t="s">
        <v>4189</v>
      </c>
      <c r="B2989">
        <v>145</v>
      </c>
      <c r="C2989">
        <v>106</v>
      </c>
      <c r="D2989">
        <v>17473245</v>
      </c>
      <c r="E2989" t="s">
        <v>672</v>
      </c>
      <c r="F2989" t="s">
        <v>6501</v>
      </c>
      <c r="G2989" t="s">
        <v>6502</v>
      </c>
      <c r="H2989">
        <v>47612</v>
      </c>
      <c r="I2989">
        <v>348</v>
      </c>
      <c r="J2989" t="s">
        <v>29</v>
      </c>
      <c r="K2989" t="s">
        <v>30</v>
      </c>
      <c r="L2989">
        <v>70000000</v>
      </c>
      <c r="M2989">
        <v>2000</v>
      </c>
      <c r="N2989">
        <v>5.7</v>
      </c>
      <c r="O2989">
        <v>-52526755</v>
      </c>
    </row>
    <row r="2990" spans="1:15" x14ac:dyDescent="0.3">
      <c r="A2990" t="s">
        <v>4278</v>
      </c>
      <c r="B2990">
        <v>60</v>
      </c>
      <c r="C2990">
        <v>100</v>
      </c>
      <c r="D2990">
        <v>17218080</v>
      </c>
      <c r="E2990" t="s">
        <v>2411</v>
      </c>
      <c r="F2990" t="s">
        <v>55</v>
      </c>
      <c r="G2990" t="s">
        <v>6503</v>
      </c>
      <c r="H2990">
        <v>43376</v>
      </c>
      <c r="I2990">
        <v>249</v>
      </c>
      <c r="J2990" t="s">
        <v>29</v>
      </c>
      <c r="K2990" t="s">
        <v>30</v>
      </c>
      <c r="L2990">
        <v>70000000</v>
      </c>
      <c r="M2990">
        <v>1991</v>
      </c>
      <c r="N2990">
        <v>5.7</v>
      </c>
      <c r="O2990">
        <v>-52781920</v>
      </c>
    </row>
    <row r="2991" spans="1:15" x14ac:dyDescent="0.3">
      <c r="A2991" t="s">
        <v>2446</v>
      </c>
      <c r="B2991">
        <v>101</v>
      </c>
      <c r="C2991">
        <v>91</v>
      </c>
      <c r="D2991">
        <v>20950820</v>
      </c>
      <c r="E2991" t="s">
        <v>4049</v>
      </c>
      <c r="F2991" t="s">
        <v>1802</v>
      </c>
      <c r="G2991" t="s">
        <v>6504</v>
      </c>
      <c r="H2991">
        <v>24183</v>
      </c>
      <c r="I2991">
        <v>160</v>
      </c>
      <c r="J2991" t="s">
        <v>29</v>
      </c>
      <c r="K2991" t="s">
        <v>227</v>
      </c>
      <c r="L2991">
        <v>80000000</v>
      </c>
      <c r="M2991">
        <v>2003</v>
      </c>
      <c r="N2991">
        <v>5.7</v>
      </c>
      <c r="O2991">
        <v>-59049180</v>
      </c>
    </row>
    <row r="2992" spans="1:15" x14ac:dyDescent="0.3">
      <c r="A2992" t="s">
        <v>3198</v>
      </c>
      <c r="B2992">
        <v>57</v>
      </c>
      <c r="C2992">
        <v>95</v>
      </c>
      <c r="D2992">
        <v>128769345</v>
      </c>
      <c r="E2992" t="s">
        <v>6056</v>
      </c>
      <c r="F2992" t="s">
        <v>1754</v>
      </c>
      <c r="G2992" t="s">
        <v>6505</v>
      </c>
      <c r="H2992">
        <v>86556</v>
      </c>
      <c r="I2992">
        <v>99</v>
      </c>
      <c r="J2992" t="s">
        <v>29</v>
      </c>
      <c r="K2992" t="s">
        <v>30</v>
      </c>
      <c r="L2992">
        <v>54000000</v>
      </c>
      <c r="M2992">
        <v>1996</v>
      </c>
      <c r="N2992">
        <v>5.6</v>
      </c>
      <c r="O2992">
        <v>74769345</v>
      </c>
    </row>
    <row r="2993" spans="1:15" x14ac:dyDescent="0.3">
      <c r="A2993" t="s">
        <v>4357</v>
      </c>
      <c r="B2993">
        <v>140</v>
      </c>
      <c r="C2993">
        <v>99</v>
      </c>
      <c r="D2993">
        <v>72219395</v>
      </c>
      <c r="E2993" t="s">
        <v>211</v>
      </c>
      <c r="F2993" t="s">
        <v>4372</v>
      </c>
      <c r="G2993" t="s">
        <v>6506</v>
      </c>
      <c r="H2993">
        <v>105585</v>
      </c>
      <c r="I2993">
        <v>419</v>
      </c>
      <c r="J2993" t="s">
        <v>29</v>
      </c>
      <c r="K2993" t="s">
        <v>30</v>
      </c>
      <c r="L2993">
        <v>17000000</v>
      </c>
      <c r="M2993">
        <v>1997</v>
      </c>
      <c r="N2993">
        <v>5.6</v>
      </c>
      <c r="O2993">
        <v>55219395</v>
      </c>
    </row>
    <row r="2994" spans="1:15" x14ac:dyDescent="0.3">
      <c r="A2994" t="s">
        <v>4313</v>
      </c>
      <c r="B2994">
        <v>62</v>
      </c>
      <c r="C2994">
        <v>116</v>
      </c>
      <c r="D2994">
        <v>50382128</v>
      </c>
      <c r="E2994" t="s">
        <v>699</v>
      </c>
      <c r="F2994" t="s">
        <v>5173</v>
      </c>
      <c r="G2994" t="s">
        <v>6507</v>
      </c>
      <c r="H2994">
        <v>10472</v>
      </c>
      <c r="I2994">
        <v>202</v>
      </c>
      <c r="J2994" t="s">
        <v>29</v>
      </c>
      <c r="K2994" t="s">
        <v>30</v>
      </c>
      <c r="L2994">
        <v>5500000</v>
      </c>
      <c r="M2994">
        <v>2005</v>
      </c>
      <c r="N2994">
        <v>5.6</v>
      </c>
      <c r="O2994">
        <v>44882128</v>
      </c>
    </row>
    <row r="2995" spans="1:15" x14ac:dyDescent="0.3">
      <c r="A2995" t="s">
        <v>4989</v>
      </c>
      <c r="B2995">
        <v>41</v>
      </c>
      <c r="C2995">
        <v>113</v>
      </c>
      <c r="D2995">
        <v>55184721</v>
      </c>
      <c r="E2995" t="s">
        <v>73</v>
      </c>
      <c r="F2995" t="s">
        <v>6469</v>
      </c>
      <c r="G2995" t="s">
        <v>6508</v>
      </c>
      <c r="H2995">
        <v>9811</v>
      </c>
      <c r="I2995">
        <v>100</v>
      </c>
      <c r="J2995" t="s">
        <v>29</v>
      </c>
      <c r="K2995" t="s">
        <v>30</v>
      </c>
      <c r="L2995">
        <v>15000000</v>
      </c>
      <c r="M2995">
        <v>2007</v>
      </c>
      <c r="N2995">
        <v>5.6</v>
      </c>
      <c r="O2995">
        <v>40184721</v>
      </c>
    </row>
    <row r="2996" spans="1:15" x14ac:dyDescent="0.3">
      <c r="A2996" t="s">
        <v>3391</v>
      </c>
      <c r="B2996">
        <v>141</v>
      </c>
      <c r="C2996">
        <v>88</v>
      </c>
      <c r="D2996">
        <v>120136047</v>
      </c>
      <c r="E2996" t="s">
        <v>699</v>
      </c>
      <c r="F2996" t="s">
        <v>802</v>
      </c>
      <c r="G2996" t="s">
        <v>6509</v>
      </c>
      <c r="H2996">
        <v>48500</v>
      </c>
      <c r="I2996">
        <v>124</v>
      </c>
      <c r="J2996" t="s">
        <v>29</v>
      </c>
      <c r="K2996" t="s">
        <v>227</v>
      </c>
      <c r="L2996">
        <v>80000000</v>
      </c>
      <c r="M2996">
        <v>2008</v>
      </c>
      <c r="N2996">
        <v>5.6</v>
      </c>
      <c r="O2996">
        <v>40136047</v>
      </c>
    </row>
    <row r="2997" spans="1:15" x14ac:dyDescent="0.3">
      <c r="A2997" t="s">
        <v>4398</v>
      </c>
      <c r="B2997">
        <v>58</v>
      </c>
      <c r="C2997">
        <v>84</v>
      </c>
      <c r="D2997">
        <v>52543632</v>
      </c>
      <c r="E2997" t="s">
        <v>543</v>
      </c>
      <c r="F2997" t="s">
        <v>2053</v>
      </c>
      <c r="G2997" t="s">
        <v>6510</v>
      </c>
      <c r="H2997">
        <v>12676</v>
      </c>
      <c r="I2997">
        <v>84</v>
      </c>
      <c r="J2997" t="s">
        <v>29</v>
      </c>
      <c r="K2997" t="s">
        <v>30</v>
      </c>
      <c r="L2997">
        <v>13200000</v>
      </c>
      <c r="M2997">
        <v>2014</v>
      </c>
      <c r="N2997">
        <v>5.6</v>
      </c>
      <c r="O2997">
        <v>39343632</v>
      </c>
    </row>
    <row r="2998" spans="1:15" x14ac:dyDescent="0.3">
      <c r="A2998" t="s">
        <v>4392</v>
      </c>
      <c r="B2998">
        <v>311</v>
      </c>
      <c r="C2998">
        <v>87</v>
      </c>
      <c r="D2998">
        <v>40990055</v>
      </c>
      <c r="E2998" t="s">
        <v>3732</v>
      </c>
      <c r="F2998" t="s">
        <v>6511</v>
      </c>
      <c r="G2998" t="s">
        <v>6512</v>
      </c>
      <c r="H2998">
        <v>41509</v>
      </c>
      <c r="I2998">
        <v>300</v>
      </c>
      <c r="J2998" t="s">
        <v>29</v>
      </c>
      <c r="K2998" t="s">
        <v>241</v>
      </c>
      <c r="L2998">
        <v>1800000</v>
      </c>
      <c r="M2998">
        <v>2010</v>
      </c>
      <c r="N2998">
        <v>5.6</v>
      </c>
      <c r="O2998">
        <v>39190055</v>
      </c>
    </row>
    <row r="2999" spans="1:15" x14ac:dyDescent="0.3">
      <c r="A2999" t="s">
        <v>4511</v>
      </c>
      <c r="B2999">
        <v>143</v>
      </c>
      <c r="C2999">
        <v>95</v>
      </c>
      <c r="D2999">
        <v>88658172</v>
      </c>
      <c r="E2999" t="s">
        <v>289</v>
      </c>
      <c r="F2999" t="s">
        <v>486</v>
      </c>
      <c r="G2999" t="s">
        <v>6513</v>
      </c>
      <c r="H2999">
        <v>58412</v>
      </c>
      <c r="I2999">
        <v>242</v>
      </c>
      <c r="J2999" t="s">
        <v>29</v>
      </c>
      <c r="K2999" t="s">
        <v>30</v>
      </c>
      <c r="L2999">
        <v>50000000</v>
      </c>
      <c r="M2999">
        <v>2006</v>
      </c>
      <c r="N2999">
        <v>5.6</v>
      </c>
      <c r="O2999">
        <v>38658172</v>
      </c>
    </row>
    <row r="3000" spans="1:15" x14ac:dyDescent="0.3">
      <c r="A3000" t="s">
        <v>4309</v>
      </c>
      <c r="B3000">
        <v>61</v>
      </c>
      <c r="C3000">
        <v>170</v>
      </c>
      <c r="D3000">
        <v>59696176</v>
      </c>
      <c r="E3000" t="s">
        <v>60</v>
      </c>
      <c r="F3000" t="s">
        <v>6514</v>
      </c>
      <c r="G3000" t="s">
        <v>6515</v>
      </c>
      <c r="H3000">
        <v>15448</v>
      </c>
      <c r="I3000">
        <v>174</v>
      </c>
      <c r="J3000" t="s">
        <v>29</v>
      </c>
      <c r="K3000" t="s">
        <v>30</v>
      </c>
      <c r="L3000">
        <v>22000000</v>
      </c>
      <c r="M3000">
        <v>2014</v>
      </c>
      <c r="N3000">
        <v>5.6</v>
      </c>
      <c r="O3000">
        <v>37696176</v>
      </c>
    </row>
    <row r="3001" spans="1:15" x14ac:dyDescent="0.3">
      <c r="A3001" t="s">
        <v>4327</v>
      </c>
      <c r="B3001">
        <v>11</v>
      </c>
      <c r="C3001">
        <v>108</v>
      </c>
      <c r="D3001">
        <v>34746109</v>
      </c>
      <c r="E3001" t="s">
        <v>6516</v>
      </c>
      <c r="F3001" t="s">
        <v>6517</v>
      </c>
      <c r="G3001" t="s">
        <v>6518</v>
      </c>
      <c r="H3001">
        <v>3122</v>
      </c>
      <c r="I3001">
        <v>14</v>
      </c>
      <c r="J3001" t="s">
        <v>29</v>
      </c>
      <c r="K3001" t="s">
        <v>30</v>
      </c>
      <c r="L3001">
        <v>8000000</v>
      </c>
      <c r="M3001">
        <v>1996</v>
      </c>
      <c r="N3001">
        <v>5.6</v>
      </c>
      <c r="O3001">
        <v>26746109</v>
      </c>
    </row>
    <row r="3002" spans="1:15" x14ac:dyDescent="0.3">
      <c r="A3002" t="s">
        <v>4117</v>
      </c>
      <c r="B3002">
        <v>178</v>
      </c>
      <c r="C3002">
        <v>90</v>
      </c>
      <c r="D3002">
        <v>45670855</v>
      </c>
      <c r="E3002" t="s">
        <v>2463</v>
      </c>
      <c r="F3002" t="s">
        <v>3953</v>
      </c>
      <c r="G3002" t="s">
        <v>6519</v>
      </c>
      <c r="H3002">
        <v>67978</v>
      </c>
      <c r="I3002">
        <v>279</v>
      </c>
      <c r="J3002" t="s">
        <v>29</v>
      </c>
      <c r="K3002" t="s">
        <v>442</v>
      </c>
      <c r="L3002">
        <v>20000000</v>
      </c>
      <c r="M3002">
        <v>2010</v>
      </c>
      <c r="N3002">
        <v>5.6</v>
      </c>
      <c r="O3002">
        <v>25670855</v>
      </c>
    </row>
    <row r="3003" spans="1:15" x14ac:dyDescent="0.3">
      <c r="A3003" t="s">
        <v>4349</v>
      </c>
      <c r="B3003">
        <v>224</v>
      </c>
      <c r="C3003">
        <v>101</v>
      </c>
      <c r="D3003">
        <v>31607598</v>
      </c>
      <c r="E3003" t="s">
        <v>3732</v>
      </c>
      <c r="F3003" t="s">
        <v>694</v>
      </c>
      <c r="G3003" t="s">
        <v>6520</v>
      </c>
      <c r="H3003">
        <v>58366</v>
      </c>
      <c r="I3003">
        <v>160</v>
      </c>
      <c r="J3003" t="s">
        <v>29</v>
      </c>
      <c r="K3003" t="s">
        <v>442</v>
      </c>
      <c r="L3003">
        <v>6900000</v>
      </c>
      <c r="M3003">
        <v>2012</v>
      </c>
      <c r="N3003">
        <v>5.6</v>
      </c>
      <c r="O3003">
        <v>24707598</v>
      </c>
    </row>
    <row r="3004" spans="1:15" x14ac:dyDescent="0.3">
      <c r="A3004" t="s">
        <v>3147</v>
      </c>
      <c r="B3004">
        <v>90</v>
      </c>
      <c r="C3004">
        <v>75</v>
      </c>
      <c r="D3004">
        <v>57651794</v>
      </c>
      <c r="E3004" t="s">
        <v>5520</v>
      </c>
      <c r="F3004" t="s">
        <v>5345</v>
      </c>
      <c r="G3004" t="s">
        <v>6521</v>
      </c>
      <c r="H3004">
        <v>40651</v>
      </c>
      <c r="I3004">
        <v>209</v>
      </c>
      <c r="J3004" t="s">
        <v>29</v>
      </c>
      <c r="K3004" t="s">
        <v>30</v>
      </c>
      <c r="L3004">
        <v>33000000</v>
      </c>
      <c r="M3004">
        <v>2006</v>
      </c>
      <c r="N3004">
        <v>5.6</v>
      </c>
      <c r="O3004">
        <v>24651794</v>
      </c>
    </row>
    <row r="3005" spans="1:15" x14ac:dyDescent="0.3">
      <c r="A3005" t="s">
        <v>5059</v>
      </c>
      <c r="B3005">
        <v>147</v>
      </c>
      <c r="C3005">
        <v>93</v>
      </c>
      <c r="D3005">
        <v>40846082</v>
      </c>
      <c r="E3005" t="s">
        <v>211</v>
      </c>
      <c r="F3005" t="s">
        <v>6522</v>
      </c>
      <c r="G3005" t="s">
        <v>6523</v>
      </c>
      <c r="H3005">
        <v>45317</v>
      </c>
      <c r="I3005">
        <v>536</v>
      </c>
      <c r="J3005" t="s">
        <v>29</v>
      </c>
      <c r="K3005" t="s">
        <v>30</v>
      </c>
      <c r="L3005">
        <v>19000000</v>
      </c>
      <c r="M3005">
        <v>1999</v>
      </c>
      <c r="N3005">
        <v>5.6</v>
      </c>
      <c r="O3005">
        <v>21846082</v>
      </c>
    </row>
    <row r="3006" spans="1:15" x14ac:dyDescent="0.3">
      <c r="A3006" t="s">
        <v>387</v>
      </c>
      <c r="B3006">
        <v>136</v>
      </c>
      <c r="C3006">
        <v>110</v>
      </c>
      <c r="D3006">
        <v>75604320</v>
      </c>
      <c r="E3006" t="s">
        <v>289</v>
      </c>
      <c r="F3006" t="s">
        <v>6524</v>
      </c>
      <c r="G3006" t="s">
        <v>6525</v>
      </c>
      <c r="H3006">
        <v>68417</v>
      </c>
      <c r="I3006">
        <v>195</v>
      </c>
      <c r="J3006" t="s">
        <v>29</v>
      </c>
      <c r="K3006" t="s">
        <v>30</v>
      </c>
      <c r="L3006">
        <v>54000000</v>
      </c>
      <c r="M3006">
        <v>2006</v>
      </c>
      <c r="N3006">
        <v>5.6</v>
      </c>
      <c r="O3006">
        <v>21604320</v>
      </c>
    </row>
    <row r="3007" spans="1:15" x14ac:dyDescent="0.3">
      <c r="A3007" t="s">
        <v>3457</v>
      </c>
      <c r="B3007">
        <v>98</v>
      </c>
      <c r="C3007">
        <v>90</v>
      </c>
      <c r="D3007">
        <v>72601713</v>
      </c>
      <c r="E3007" t="s">
        <v>1180</v>
      </c>
      <c r="F3007" t="s">
        <v>6526</v>
      </c>
      <c r="G3007" t="s">
        <v>6527</v>
      </c>
      <c r="H3007">
        <v>21396</v>
      </c>
      <c r="I3007">
        <v>155</v>
      </c>
      <c r="J3007" t="s">
        <v>29</v>
      </c>
      <c r="K3007" t="s">
        <v>227</v>
      </c>
      <c r="L3007">
        <v>51000000</v>
      </c>
      <c r="M3007">
        <v>2006</v>
      </c>
      <c r="N3007">
        <v>5.6</v>
      </c>
      <c r="O3007">
        <v>21601713</v>
      </c>
    </row>
    <row r="3008" spans="1:15" x14ac:dyDescent="0.3">
      <c r="A3008" t="s">
        <v>4278</v>
      </c>
      <c r="B3008">
        <v>140</v>
      </c>
      <c r="C3008">
        <v>96</v>
      </c>
      <c r="D3008">
        <v>37939782</v>
      </c>
      <c r="E3008" t="s">
        <v>289</v>
      </c>
      <c r="F3008" t="s">
        <v>4396</v>
      </c>
      <c r="G3008" t="s">
        <v>6528</v>
      </c>
      <c r="H3008">
        <v>62272</v>
      </c>
      <c r="I3008">
        <v>207</v>
      </c>
      <c r="J3008" t="s">
        <v>29</v>
      </c>
      <c r="K3008" t="s">
        <v>30</v>
      </c>
      <c r="L3008">
        <v>17000000</v>
      </c>
      <c r="M3008">
        <v>2002</v>
      </c>
      <c r="N3008">
        <v>5.6</v>
      </c>
      <c r="O3008">
        <v>20939782</v>
      </c>
    </row>
    <row r="3009" spans="1:15" x14ac:dyDescent="0.3">
      <c r="A3009" t="s">
        <v>4361</v>
      </c>
      <c r="B3009">
        <v>92</v>
      </c>
      <c r="C3009">
        <v>98</v>
      </c>
      <c r="D3009">
        <v>30306281</v>
      </c>
      <c r="E3009" t="s">
        <v>73</v>
      </c>
      <c r="F3009" t="s">
        <v>5589</v>
      </c>
      <c r="G3009" t="s">
        <v>6529</v>
      </c>
      <c r="H3009">
        <v>12388</v>
      </c>
      <c r="I3009">
        <v>147</v>
      </c>
      <c r="J3009" t="s">
        <v>29</v>
      </c>
      <c r="K3009" t="s">
        <v>30</v>
      </c>
      <c r="L3009">
        <v>10000000</v>
      </c>
      <c r="M3009">
        <v>2002</v>
      </c>
      <c r="N3009">
        <v>5.6</v>
      </c>
      <c r="O3009">
        <v>20306281</v>
      </c>
    </row>
    <row r="3010" spans="1:15" x14ac:dyDescent="0.3">
      <c r="A3010" t="s">
        <v>3857</v>
      </c>
      <c r="B3010">
        <v>247</v>
      </c>
      <c r="C3010">
        <v>109</v>
      </c>
      <c r="D3010">
        <v>80281096</v>
      </c>
      <c r="E3010" t="s">
        <v>4075</v>
      </c>
      <c r="F3010" t="s">
        <v>2812</v>
      </c>
      <c r="G3010" t="s">
        <v>6530</v>
      </c>
      <c r="H3010">
        <v>143628</v>
      </c>
      <c r="I3010">
        <v>1283</v>
      </c>
      <c r="J3010" t="s">
        <v>29</v>
      </c>
      <c r="K3010" t="s">
        <v>30</v>
      </c>
      <c r="L3010">
        <v>60000000</v>
      </c>
      <c r="M3010">
        <v>2004</v>
      </c>
      <c r="N3010">
        <v>5.6</v>
      </c>
      <c r="O3010">
        <v>20281096</v>
      </c>
    </row>
    <row r="3011" spans="1:15" x14ac:dyDescent="0.3">
      <c r="A3011" t="s">
        <v>4002</v>
      </c>
      <c r="B3011">
        <v>102</v>
      </c>
      <c r="C3011">
        <v>106</v>
      </c>
      <c r="D3011">
        <v>35007180</v>
      </c>
      <c r="E3011" t="s">
        <v>39</v>
      </c>
      <c r="F3011" t="s">
        <v>2075</v>
      </c>
      <c r="G3011" t="s">
        <v>6531</v>
      </c>
      <c r="H3011">
        <v>26846</v>
      </c>
      <c r="I3011">
        <v>193</v>
      </c>
      <c r="J3011" t="s">
        <v>29</v>
      </c>
      <c r="K3011" t="s">
        <v>30</v>
      </c>
      <c r="L3011">
        <v>15000000</v>
      </c>
      <c r="M3011">
        <v>2000</v>
      </c>
      <c r="N3011">
        <v>5.6</v>
      </c>
      <c r="O3011">
        <v>20007180</v>
      </c>
    </row>
    <row r="3012" spans="1:15" x14ac:dyDescent="0.3">
      <c r="A3012" t="s">
        <v>4341</v>
      </c>
      <c r="B3012">
        <v>22</v>
      </c>
      <c r="C3012">
        <v>104</v>
      </c>
      <c r="D3012">
        <v>23031390</v>
      </c>
      <c r="E3012" t="s">
        <v>73</v>
      </c>
      <c r="F3012" t="s">
        <v>2776</v>
      </c>
      <c r="G3012" t="s">
        <v>6532</v>
      </c>
      <c r="H3012">
        <v>4345</v>
      </c>
      <c r="I3012">
        <v>26</v>
      </c>
      <c r="J3012" t="s">
        <v>29</v>
      </c>
      <c r="K3012" t="s">
        <v>30</v>
      </c>
      <c r="L3012">
        <v>4500000</v>
      </c>
      <c r="M3012">
        <v>1998</v>
      </c>
      <c r="N3012">
        <v>5.6</v>
      </c>
      <c r="O3012">
        <v>18531390</v>
      </c>
    </row>
    <row r="3013" spans="1:15" x14ac:dyDescent="0.3">
      <c r="A3013" t="s">
        <v>2342</v>
      </c>
      <c r="B3013">
        <v>167</v>
      </c>
      <c r="C3013">
        <v>104</v>
      </c>
      <c r="D3013">
        <v>35143332</v>
      </c>
      <c r="E3013" t="s">
        <v>626</v>
      </c>
      <c r="F3013" t="s">
        <v>6533</v>
      </c>
      <c r="G3013" t="s">
        <v>6534</v>
      </c>
      <c r="H3013">
        <v>45102</v>
      </c>
      <c r="I3013">
        <v>316</v>
      </c>
      <c r="J3013" t="s">
        <v>29</v>
      </c>
      <c r="K3013" t="s">
        <v>30</v>
      </c>
      <c r="L3013">
        <v>17000000</v>
      </c>
      <c r="M3013">
        <v>2003</v>
      </c>
      <c r="N3013">
        <v>5.6</v>
      </c>
      <c r="O3013">
        <v>18143332</v>
      </c>
    </row>
    <row r="3014" spans="1:15" x14ac:dyDescent="0.3">
      <c r="A3014" t="s">
        <v>3014</v>
      </c>
      <c r="B3014">
        <v>147</v>
      </c>
      <c r="C3014">
        <v>93</v>
      </c>
      <c r="D3014">
        <v>82226474</v>
      </c>
      <c r="E3014" t="s">
        <v>6535</v>
      </c>
      <c r="F3014" t="s">
        <v>6256</v>
      </c>
      <c r="G3014" t="s">
        <v>6536</v>
      </c>
      <c r="H3014">
        <v>65499</v>
      </c>
      <c r="I3014">
        <v>424</v>
      </c>
      <c r="J3014" t="s">
        <v>29</v>
      </c>
      <c r="K3014" t="s">
        <v>30</v>
      </c>
      <c r="L3014">
        <v>65000000</v>
      </c>
      <c r="M3014">
        <v>2006</v>
      </c>
      <c r="N3014">
        <v>5.6</v>
      </c>
      <c r="O3014">
        <v>17226474</v>
      </c>
    </row>
    <row r="3015" spans="1:15" x14ac:dyDescent="0.3">
      <c r="A3015" t="s">
        <v>4902</v>
      </c>
      <c r="B3015">
        <v>155</v>
      </c>
      <c r="C3015">
        <v>107</v>
      </c>
      <c r="D3015">
        <v>60786269</v>
      </c>
      <c r="E3015" t="s">
        <v>1569</v>
      </c>
      <c r="F3015" t="s">
        <v>6537</v>
      </c>
      <c r="G3015" t="s">
        <v>6538</v>
      </c>
      <c r="H3015">
        <v>90539</v>
      </c>
      <c r="I3015">
        <v>379</v>
      </c>
      <c r="J3015" t="s">
        <v>29</v>
      </c>
      <c r="K3015" t="s">
        <v>30</v>
      </c>
      <c r="L3015">
        <v>45000000</v>
      </c>
      <c r="M3015">
        <v>2000</v>
      </c>
      <c r="N3015">
        <v>5.6</v>
      </c>
      <c r="O3015">
        <v>15786269</v>
      </c>
    </row>
    <row r="3016" spans="1:15" x14ac:dyDescent="0.3">
      <c r="A3016" t="s">
        <v>4407</v>
      </c>
      <c r="B3016">
        <v>45</v>
      </c>
      <c r="C3016">
        <v>80</v>
      </c>
      <c r="D3016">
        <v>39399750</v>
      </c>
      <c r="E3016" t="s">
        <v>1407</v>
      </c>
      <c r="F3016" t="s">
        <v>5788</v>
      </c>
      <c r="G3016" t="s">
        <v>6539</v>
      </c>
      <c r="H3016">
        <v>5674</v>
      </c>
      <c r="I3016">
        <v>35</v>
      </c>
      <c r="J3016" t="s">
        <v>29</v>
      </c>
      <c r="K3016" t="s">
        <v>30</v>
      </c>
      <c r="L3016">
        <v>25000000</v>
      </c>
      <c r="M3016">
        <v>2003</v>
      </c>
      <c r="N3016">
        <v>5.6</v>
      </c>
      <c r="O3016">
        <v>14399750</v>
      </c>
    </row>
    <row r="3017" spans="1:15" x14ac:dyDescent="0.3">
      <c r="A3017" t="s">
        <v>4395</v>
      </c>
      <c r="B3017">
        <v>148</v>
      </c>
      <c r="C3017">
        <v>86</v>
      </c>
      <c r="D3017">
        <v>27854896</v>
      </c>
      <c r="E3017" t="s">
        <v>1066</v>
      </c>
      <c r="F3017" t="s">
        <v>2466</v>
      </c>
      <c r="G3017" t="s">
        <v>6540</v>
      </c>
      <c r="H3017">
        <v>64190</v>
      </c>
      <c r="I3017">
        <v>129</v>
      </c>
      <c r="J3017" t="s">
        <v>29</v>
      </c>
      <c r="K3017" t="s">
        <v>30</v>
      </c>
      <c r="L3017">
        <v>17000000</v>
      </c>
      <c r="M3017">
        <v>2011</v>
      </c>
      <c r="N3017">
        <v>5.6</v>
      </c>
      <c r="O3017">
        <v>10854896</v>
      </c>
    </row>
    <row r="3018" spans="1:15" x14ac:dyDescent="0.3">
      <c r="A3018" t="s">
        <v>3864</v>
      </c>
      <c r="B3018">
        <v>69</v>
      </c>
      <c r="C3018">
        <v>104</v>
      </c>
      <c r="D3018">
        <v>40118420</v>
      </c>
      <c r="E3018" t="s">
        <v>2343</v>
      </c>
      <c r="F3018" t="s">
        <v>6517</v>
      </c>
      <c r="G3018" t="s">
        <v>6541</v>
      </c>
      <c r="H3018">
        <v>26066</v>
      </c>
      <c r="I3018">
        <v>216</v>
      </c>
      <c r="J3018" t="s">
        <v>29</v>
      </c>
      <c r="K3018" t="s">
        <v>30</v>
      </c>
      <c r="L3018">
        <v>30000000</v>
      </c>
      <c r="M3018">
        <v>2002</v>
      </c>
      <c r="N3018">
        <v>5.6</v>
      </c>
      <c r="O3018">
        <v>10118420</v>
      </c>
    </row>
    <row r="3019" spans="1:15" x14ac:dyDescent="0.3">
      <c r="A3019" t="s">
        <v>4352</v>
      </c>
      <c r="B3019">
        <v>127</v>
      </c>
      <c r="C3019">
        <v>101</v>
      </c>
      <c r="D3019">
        <v>35000629</v>
      </c>
      <c r="E3019" t="s">
        <v>289</v>
      </c>
      <c r="F3019" t="s">
        <v>6226</v>
      </c>
      <c r="G3019" t="s">
        <v>6542</v>
      </c>
      <c r="H3019">
        <v>74622</v>
      </c>
      <c r="I3019">
        <v>150</v>
      </c>
      <c r="J3019" t="s">
        <v>29</v>
      </c>
      <c r="K3019" t="s">
        <v>30</v>
      </c>
      <c r="L3019">
        <v>25000000</v>
      </c>
      <c r="M3019">
        <v>2007</v>
      </c>
      <c r="N3019">
        <v>5.6</v>
      </c>
      <c r="O3019">
        <v>10000629</v>
      </c>
    </row>
    <row r="3020" spans="1:15" x14ac:dyDescent="0.3">
      <c r="A3020" t="s">
        <v>4363</v>
      </c>
      <c r="B3020">
        <v>121</v>
      </c>
      <c r="C3020">
        <v>97</v>
      </c>
      <c r="D3020">
        <v>16699684</v>
      </c>
      <c r="E3020" t="s">
        <v>289</v>
      </c>
      <c r="F3020" t="s">
        <v>221</v>
      </c>
      <c r="G3020" t="s">
        <v>6543</v>
      </c>
      <c r="H3020">
        <v>17461</v>
      </c>
      <c r="I3020">
        <v>78</v>
      </c>
      <c r="J3020" t="s">
        <v>29</v>
      </c>
      <c r="K3020" t="s">
        <v>30</v>
      </c>
      <c r="L3020">
        <v>8000000</v>
      </c>
      <c r="M3020">
        <v>2009</v>
      </c>
      <c r="N3020">
        <v>5.6</v>
      </c>
      <c r="O3020">
        <v>8699684</v>
      </c>
    </row>
    <row r="3021" spans="1:15" x14ac:dyDescent="0.3">
      <c r="A3021" t="s">
        <v>1072</v>
      </c>
      <c r="B3021">
        <v>203</v>
      </c>
      <c r="C3021">
        <v>107</v>
      </c>
      <c r="D3021">
        <v>44867349</v>
      </c>
      <c r="E3021" t="s">
        <v>2113</v>
      </c>
      <c r="F3021" t="s">
        <v>55</v>
      </c>
      <c r="G3021" t="s">
        <v>6544</v>
      </c>
      <c r="H3021">
        <v>75347</v>
      </c>
      <c r="I3021">
        <v>176</v>
      </c>
      <c r="J3021" t="s">
        <v>29</v>
      </c>
      <c r="K3021" t="s">
        <v>30</v>
      </c>
      <c r="L3021">
        <v>37000000</v>
      </c>
      <c r="M3021">
        <v>2010</v>
      </c>
      <c r="N3021">
        <v>5.6</v>
      </c>
      <c r="O3021">
        <v>7867349</v>
      </c>
    </row>
    <row r="3022" spans="1:15" x14ac:dyDescent="0.3">
      <c r="A3022" t="s">
        <v>3752</v>
      </c>
      <c r="B3022">
        <v>94</v>
      </c>
      <c r="C3022">
        <v>95</v>
      </c>
      <c r="D3022">
        <v>52580895</v>
      </c>
      <c r="E3022" t="s">
        <v>6545</v>
      </c>
      <c r="F3022" t="s">
        <v>2479</v>
      </c>
      <c r="G3022" t="s">
        <v>6546</v>
      </c>
      <c r="H3022">
        <v>30255</v>
      </c>
      <c r="I3022">
        <v>118</v>
      </c>
      <c r="J3022" t="s">
        <v>29</v>
      </c>
      <c r="K3022" t="s">
        <v>30</v>
      </c>
      <c r="L3022">
        <v>45000000</v>
      </c>
      <c r="M3022">
        <v>2005</v>
      </c>
      <c r="N3022">
        <v>5.6</v>
      </c>
      <c r="O3022">
        <v>7580895</v>
      </c>
    </row>
    <row r="3023" spans="1:15" x14ac:dyDescent="0.3">
      <c r="A3023" t="s">
        <v>4534</v>
      </c>
      <c r="B3023">
        <v>75</v>
      </c>
      <c r="C3023">
        <v>98</v>
      </c>
      <c r="D3023">
        <v>22734486</v>
      </c>
      <c r="E3023" t="s">
        <v>676</v>
      </c>
      <c r="F3023" t="s">
        <v>6547</v>
      </c>
      <c r="G3023" t="s">
        <v>6548</v>
      </c>
      <c r="H3023">
        <v>11815</v>
      </c>
      <c r="I3023">
        <v>117</v>
      </c>
      <c r="J3023" t="s">
        <v>29</v>
      </c>
      <c r="K3023" t="s">
        <v>30</v>
      </c>
      <c r="L3023">
        <v>17000000</v>
      </c>
      <c r="M3023">
        <v>2003</v>
      </c>
      <c r="N3023">
        <v>5.6</v>
      </c>
      <c r="O3023">
        <v>5734486</v>
      </c>
    </row>
    <row r="3024" spans="1:15" x14ac:dyDescent="0.3">
      <c r="A3024" t="s">
        <v>4322</v>
      </c>
      <c r="B3024">
        <v>111</v>
      </c>
      <c r="C3024">
        <v>109</v>
      </c>
      <c r="D3024">
        <v>22927390</v>
      </c>
      <c r="E3024" t="s">
        <v>588</v>
      </c>
      <c r="F3024" t="s">
        <v>1921</v>
      </c>
      <c r="G3024" t="s">
        <v>6549</v>
      </c>
      <c r="H3024">
        <v>25344</v>
      </c>
      <c r="I3024">
        <v>77</v>
      </c>
      <c r="J3024" t="s">
        <v>29</v>
      </c>
      <c r="K3024" t="s">
        <v>30</v>
      </c>
      <c r="L3024">
        <v>18000000</v>
      </c>
      <c r="M3024">
        <v>2009</v>
      </c>
      <c r="N3024">
        <v>5.6</v>
      </c>
      <c r="O3024">
        <v>4927390</v>
      </c>
    </row>
    <row r="3025" spans="1:15" x14ac:dyDescent="0.3">
      <c r="A3025" t="s">
        <v>4154</v>
      </c>
      <c r="B3025">
        <v>152</v>
      </c>
      <c r="C3025">
        <v>82</v>
      </c>
      <c r="D3025">
        <v>31768374</v>
      </c>
      <c r="E3025" t="s">
        <v>6550</v>
      </c>
      <c r="F3025" t="s">
        <v>2897</v>
      </c>
      <c r="G3025" t="s">
        <v>6551</v>
      </c>
      <c r="H3025">
        <v>42761</v>
      </c>
      <c r="I3025">
        <v>366</v>
      </c>
      <c r="J3025" t="s">
        <v>29</v>
      </c>
      <c r="K3025" t="s">
        <v>30</v>
      </c>
      <c r="L3025">
        <v>27000000</v>
      </c>
      <c r="M3025">
        <v>1999</v>
      </c>
      <c r="N3025">
        <v>5.6</v>
      </c>
      <c r="O3025">
        <v>4768374</v>
      </c>
    </row>
    <row r="3026" spans="1:15" x14ac:dyDescent="0.3">
      <c r="A3026" t="s">
        <v>3727</v>
      </c>
      <c r="B3026">
        <v>262</v>
      </c>
      <c r="C3026">
        <v>92</v>
      </c>
      <c r="D3026">
        <v>131920333</v>
      </c>
      <c r="E3026" t="s">
        <v>86</v>
      </c>
      <c r="F3026" t="s">
        <v>2393</v>
      </c>
      <c r="G3026" t="s">
        <v>6552</v>
      </c>
      <c r="H3026">
        <v>213275</v>
      </c>
      <c r="I3026">
        <v>436</v>
      </c>
      <c r="J3026" t="s">
        <v>29</v>
      </c>
      <c r="K3026" t="s">
        <v>30</v>
      </c>
      <c r="L3026">
        <v>130000000</v>
      </c>
      <c r="M3026">
        <v>2007</v>
      </c>
      <c r="N3026">
        <v>5.6</v>
      </c>
      <c r="O3026">
        <v>1920333</v>
      </c>
    </row>
    <row r="3027" spans="1:15" x14ac:dyDescent="0.3">
      <c r="A3027" t="s">
        <v>2702</v>
      </c>
      <c r="B3027">
        <v>98</v>
      </c>
      <c r="C3027">
        <v>115</v>
      </c>
      <c r="D3027">
        <v>39177215</v>
      </c>
      <c r="E3027" t="s">
        <v>208</v>
      </c>
      <c r="F3027" t="s">
        <v>2769</v>
      </c>
      <c r="G3027" t="s">
        <v>6553</v>
      </c>
      <c r="H3027">
        <v>30667</v>
      </c>
      <c r="I3027">
        <v>234</v>
      </c>
      <c r="J3027" t="s">
        <v>29</v>
      </c>
      <c r="K3027" t="s">
        <v>30</v>
      </c>
      <c r="L3027">
        <v>38000000</v>
      </c>
      <c r="M3027">
        <v>2002</v>
      </c>
      <c r="N3027">
        <v>5.6</v>
      </c>
      <c r="O3027">
        <v>1177215</v>
      </c>
    </row>
    <row r="3028" spans="1:15" x14ac:dyDescent="0.3">
      <c r="A3028" t="s">
        <v>4439</v>
      </c>
      <c r="B3028">
        <v>285</v>
      </c>
      <c r="C3028">
        <v>105</v>
      </c>
      <c r="D3028">
        <v>34014398</v>
      </c>
      <c r="E3028" t="s">
        <v>6554</v>
      </c>
      <c r="F3028" t="s">
        <v>3700</v>
      </c>
      <c r="G3028" t="s">
        <v>6555</v>
      </c>
      <c r="H3028">
        <v>115649</v>
      </c>
      <c r="I3028">
        <v>1033</v>
      </c>
      <c r="J3028" t="s">
        <v>29</v>
      </c>
      <c r="K3028" t="s">
        <v>227</v>
      </c>
      <c r="L3028">
        <v>33000000</v>
      </c>
      <c r="M3028">
        <v>2006</v>
      </c>
      <c r="N3028">
        <v>5.6</v>
      </c>
      <c r="O3028">
        <v>1014398</v>
      </c>
    </row>
    <row r="3029" spans="1:15" x14ac:dyDescent="0.3">
      <c r="A3029" t="s">
        <v>4439</v>
      </c>
      <c r="B3029">
        <v>285</v>
      </c>
      <c r="C3029">
        <v>105</v>
      </c>
      <c r="D3029">
        <v>34014398</v>
      </c>
      <c r="E3029" t="s">
        <v>6554</v>
      </c>
      <c r="F3029" t="s">
        <v>3700</v>
      </c>
      <c r="G3029" t="s">
        <v>6555</v>
      </c>
      <c r="H3029">
        <v>115650</v>
      </c>
      <c r="I3029">
        <v>1033</v>
      </c>
      <c r="J3029" t="s">
        <v>29</v>
      </c>
      <c r="K3029" t="s">
        <v>227</v>
      </c>
      <c r="L3029">
        <v>33000000</v>
      </c>
      <c r="M3029">
        <v>2006</v>
      </c>
      <c r="N3029">
        <v>5.6</v>
      </c>
      <c r="O3029">
        <v>1014398</v>
      </c>
    </row>
    <row r="3030" spans="1:15" x14ac:dyDescent="0.3">
      <c r="A3030" t="s">
        <v>4757</v>
      </c>
      <c r="B3030">
        <v>54</v>
      </c>
      <c r="C3030">
        <v>84</v>
      </c>
      <c r="D3030">
        <v>1950218</v>
      </c>
      <c r="E3030" t="s">
        <v>73</v>
      </c>
      <c r="F3030" t="s">
        <v>388</v>
      </c>
      <c r="G3030" t="s">
        <v>6556</v>
      </c>
      <c r="H3030">
        <v>5933</v>
      </c>
      <c r="I3030">
        <v>102</v>
      </c>
      <c r="J3030" t="s">
        <v>29</v>
      </c>
      <c r="K3030" t="s">
        <v>30</v>
      </c>
      <c r="L3030">
        <v>1000000</v>
      </c>
      <c r="M3030">
        <v>1997</v>
      </c>
      <c r="N3030">
        <v>5.6</v>
      </c>
      <c r="O3030">
        <v>950218</v>
      </c>
    </row>
    <row r="3031" spans="1:15" x14ac:dyDescent="0.3">
      <c r="A3031" t="s">
        <v>4312</v>
      </c>
      <c r="B3031">
        <v>28</v>
      </c>
      <c r="C3031">
        <v>118</v>
      </c>
      <c r="D3031">
        <v>44834712</v>
      </c>
      <c r="E3031" t="s">
        <v>224</v>
      </c>
      <c r="F3031" t="s">
        <v>1238</v>
      </c>
      <c r="G3031" t="s">
        <v>6557</v>
      </c>
      <c r="H3031">
        <v>13995</v>
      </c>
      <c r="I3031">
        <v>62</v>
      </c>
      <c r="J3031" t="s">
        <v>29</v>
      </c>
      <c r="K3031" t="s">
        <v>30</v>
      </c>
      <c r="L3031">
        <v>44000000</v>
      </c>
      <c r="M3031">
        <v>1996</v>
      </c>
      <c r="N3031">
        <v>5.6</v>
      </c>
      <c r="O3031">
        <v>834712</v>
      </c>
    </row>
    <row r="3032" spans="1:15" x14ac:dyDescent="0.3">
      <c r="A3032" t="s">
        <v>3117</v>
      </c>
      <c r="B3032">
        <v>176</v>
      </c>
      <c r="C3032">
        <v>112</v>
      </c>
      <c r="D3032">
        <v>70224196</v>
      </c>
      <c r="E3032" t="s">
        <v>6558</v>
      </c>
      <c r="F3032" t="s">
        <v>145</v>
      </c>
      <c r="G3032" t="s">
        <v>6559</v>
      </c>
      <c r="H3032">
        <v>59352</v>
      </c>
      <c r="I3032">
        <v>138</v>
      </c>
      <c r="J3032" t="s">
        <v>29</v>
      </c>
      <c r="K3032" t="s">
        <v>30</v>
      </c>
      <c r="L3032">
        <v>70000000</v>
      </c>
      <c r="M3032">
        <v>2008</v>
      </c>
      <c r="N3032">
        <v>5.6</v>
      </c>
      <c r="O3032">
        <v>224196</v>
      </c>
    </row>
    <row r="3033" spans="1:15" x14ac:dyDescent="0.3">
      <c r="A3033" t="s">
        <v>4403</v>
      </c>
      <c r="B3033">
        <v>66</v>
      </c>
      <c r="C3033">
        <v>82</v>
      </c>
      <c r="D3033">
        <v>40557</v>
      </c>
      <c r="E3033" t="s">
        <v>676</v>
      </c>
      <c r="F3033" t="s">
        <v>3308</v>
      </c>
      <c r="G3033" t="s">
        <v>6560</v>
      </c>
      <c r="H3033">
        <v>1389</v>
      </c>
      <c r="I3033">
        <v>22</v>
      </c>
      <c r="J3033" t="s">
        <v>29</v>
      </c>
      <c r="K3033" t="s">
        <v>30</v>
      </c>
      <c r="L3033">
        <v>60000</v>
      </c>
      <c r="M3033">
        <v>2011</v>
      </c>
      <c r="N3033">
        <v>5.6</v>
      </c>
      <c r="O3033">
        <v>-19443</v>
      </c>
    </row>
    <row r="3034" spans="1:15" x14ac:dyDescent="0.3">
      <c r="A3034" t="s">
        <v>4405</v>
      </c>
      <c r="B3034">
        <v>65</v>
      </c>
      <c r="C3034">
        <v>82</v>
      </c>
      <c r="D3034">
        <v>30084</v>
      </c>
      <c r="E3034" t="s">
        <v>73</v>
      </c>
      <c r="F3034" t="s">
        <v>1866</v>
      </c>
      <c r="G3034" t="s">
        <v>6561</v>
      </c>
      <c r="H3034">
        <v>5507</v>
      </c>
      <c r="I3034">
        <v>23</v>
      </c>
      <c r="J3034" t="s">
        <v>29</v>
      </c>
      <c r="K3034" t="s">
        <v>30</v>
      </c>
      <c r="L3034">
        <v>70000</v>
      </c>
      <c r="M3034">
        <v>2014</v>
      </c>
      <c r="N3034">
        <v>5.6</v>
      </c>
      <c r="O3034">
        <v>-39916</v>
      </c>
    </row>
    <row r="3035" spans="1:15" x14ac:dyDescent="0.3">
      <c r="A3035" t="s">
        <v>3600</v>
      </c>
      <c r="B3035">
        <v>15</v>
      </c>
      <c r="C3035">
        <v>106</v>
      </c>
      <c r="D3035">
        <v>171988</v>
      </c>
      <c r="E3035" t="s">
        <v>1109</v>
      </c>
      <c r="F3035" t="s">
        <v>6562</v>
      </c>
      <c r="G3035" t="s">
        <v>6563</v>
      </c>
      <c r="H3035">
        <v>448</v>
      </c>
      <c r="I3035">
        <v>16</v>
      </c>
      <c r="J3035" t="s">
        <v>29</v>
      </c>
      <c r="K3035" t="s">
        <v>30</v>
      </c>
      <c r="L3035">
        <v>600000</v>
      </c>
      <c r="M3035">
        <v>2000</v>
      </c>
      <c r="N3035">
        <v>5.6</v>
      </c>
      <c r="O3035">
        <v>-428012</v>
      </c>
    </row>
    <row r="3036" spans="1:15" x14ac:dyDescent="0.3">
      <c r="A3036" t="s">
        <v>4371</v>
      </c>
      <c r="B3036">
        <v>84</v>
      </c>
      <c r="C3036">
        <v>96</v>
      </c>
      <c r="D3036">
        <v>15427192</v>
      </c>
      <c r="E3036" t="s">
        <v>1632</v>
      </c>
      <c r="F3036" t="s">
        <v>1586</v>
      </c>
      <c r="G3036" t="s">
        <v>6564</v>
      </c>
      <c r="H3036">
        <v>11768</v>
      </c>
      <c r="I3036">
        <v>148</v>
      </c>
      <c r="J3036" t="s">
        <v>29</v>
      </c>
      <c r="K3036" t="s">
        <v>30</v>
      </c>
      <c r="L3036">
        <v>16000000</v>
      </c>
      <c r="M3036">
        <v>2000</v>
      </c>
      <c r="N3036">
        <v>5.6</v>
      </c>
      <c r="O3036">
        <v>-572808</v>
      </c>
    </row>
    <row r="3037" spans="1:15" x14ac:dyDescent="0.3">
      <c r="A3037" t="s">
        <v>4377</v>
      </c>
      <c r="B3037">
        <v>16</v>
      </c>
      <c r="C3037">
        <v>95</v>
      </c>
      <c r="D3037">
        <v>15278</v>
      </c>
      <c r="E3037" t="s">
        <v>6565</v>
      </c>
      <c r="F3037" t="s">
        <v>6566</v>
      </c>
      <c r="G3037" t="s">
        <v>6567</v>
      </c>
      <c r="H3037">
        <v>1742</v>
      </c>
      <c r="I3037">
        <v>158</v>
      </c>
      <c r="J3037" t="s">
        <v>29</v>
      </c>
      <c r="K3037" t="s">
        <v>30</v>
      </c>
      <c r="L3037">
        <v>825000</v>
      </c>
      <c r="M3037">
        <v>2002</v>
      </c>
      <c r="N3037">
        <v>5.6</v>
      </c>
      <c r="O3037">
        <v>-809722</v>
      </c>
    </row>
    <row r="3038" spans="1:15" x14ac:dyDescent="0.3">
      <c r="A3038" t="s">
        <v>4316</v>
      </c>
      <c r="B3038">
        <v>2</v>
      </c>
      <c r="C3038">
        <v>112</v>
      </c>
      <c r="D3038">
        <v>96734</v>
      </c>
      <c r="E3038" t="s">
        <v>4219</v>
      </c>
      <c r="F3038" t="s">
        <v>6568</v>
      </c>
      <c r="G3038" t="s">
        <v>6569</v>
      </c>
      <c r="H3038">
        <v>606</v>
      </c>
      <c r="I3038">
        <v>5</v>
      </c>
      <c r="J3038" t="s">
        <v>29</v>
      </c>
      <c r="K3038" t="s">
        <v>30</v>
      </c>
      <c r="L3038">
        <v>1000000</v>
      </c>
      <c r="M3038">
        <v>2012</v>
      </c>
      <c r="N3038">
        <v>5.6</v>
      </c>
      <c r="O3038">
        <v>-903266</v>
      </c>
    </row>
    <row r="3039" spans="1:15" x14ac:dyDescent="0.3">
      <c r="A3039" t="s">
        <v>599</v>
      </c>
      <c r="B3039">
        <v>287</v>
      </c>
      <c r="C3039">
        <v>115</v>
      </c>
      <c r="D3039">
        <v>15045676</v>
      </c>
      <c r="E3039" t="s">
        <v>6570</v>
      </c>
      <c r="F3039" t="s">
        <v>2914</v>
      </c>
      <c r="G3039" t="s">
        <v>6571</v>
      </c>
      <c r="H3039">
        <v>76303</v>
      </c>
      <c r="I3039">
        <v>376</v>
      </c>
      <c r="J3039" t="s">
        <v>29</v>
      </c>
      <c r="K3039" t="s">
        <v>30</v>
      </c>
      <c r="L3039">
        <v>16000000</v>
      </c>
      <c r="M3039">
        <v>2009</v>
      </c>
      <c r="N3039">
        <v>5.6</v>
      </c>
      <c r="O3039">
        <v>-954324</v>
      </c>
    </row>
    <row r="3040" spans="1:15" x14ac:dyDescent="0.3">
      <c r="A3040" t="s">
        <v>4359</v>
      </c>
      <c r="B3040">
        <v>298</v>
      </c>
      <c r="C3040">
        <v>99</v>
      </c>
      <c r="D3040">
        <v>24042490</v>
      </c>
      <c r="E3040" t="s">
        <v>1453</v>
      </c>
      <c r="F3040" t="s">
        <v>5781</v>
      </c>
      <c r="G3040" t="s">
        <v>6572</v>
      </c>
      <c r="H3040">
        <v>40776</v>
      </c>
      <c r="I3040">
        <v>250</v>
      </c>
      <c r="J3040" t="s">
        <v>29</v>
      </c>
      <c r="K3040" t="s">
        <v>30</v>
      </c>
      <c r="L3040">
        <v>25000000</v>
      </c>
      <c r="M3040">
        <v>2010</v>
      </c>
      <c r="N3040">
        <v>5.6</v>
      </c>
      <c r="O3040">
        <v>-957510</v>
      </c>
    </row>
    <row r="3041" spans="1:15" x14ac:dyDescent="0.3">
      <c r="A3041" t="s">
        <v>1889</v>
      </c>
      <c r="B3041">
        <v>97</v>
      </c>
      <c r="C3041">
        <v>97</v>
      </c>
      <c r="D3041">
        <v>11614236</v>
      </c>
      <c r="E3041" t="s">
        <v>676</v>
      </c>
      <c r="F3041" t="s">
        <v>1167</v>
      </c>
      <c r="G3041" t="s">
        <v>6573</v>
      </c>
      <c r="H3041">
        <v>9294</v>
      </c>
      <c r="I3041">
        <v>140</v>
      </c>
      <c r="J3041" t="s">
        <v>29</v>
      </c>
      <c r="K3041" t="s">
        <v>30</v>
      </c>
      <c r="L3041">
        <v>15000000</v>
      </c>
      <c r="M3041">
        <v>1999</v>
      </c>
      <c r="N3041">
        <v>5.6</v>
      </c>
      <c r="O3041">
        <v>-3385764</v>
      </c>
    </row>
    <row r="3042" spans="1:15" x14ac:dyDescent="0.3">
      <c r="A3042" t="s">
        <v>2824</v>
      </c>
      <c r="B3042">
        <v>66</v>
      </c>
      <c r="C3042">
        <v>119</v>
      </c>
      <c r="D3042">
        <v>4992159</v>
      </c>
      <c r="E3042" t="s">
        <v>4589</v>
      </c>
      <c r="F3042" t="s">
        <v>6144</v>
      </c>
      <c r="G3042" t="s">
        <v>6574</v>
      </c>
      <c r="H3042">
        <v>23823</v>
      </c>
      <c r="I3042">
        <v>201</v>
      </c>
      <c r="J3042" t="s">
        <v>29</v>
      </c>
      <c r="K3042" t="s">
        <v>30</v>
      </c>
      <c r="L3042">
        <v>8550000</v>
      </c>
      <c r="M3042">
        <v>2004</v>
      </c>
      <c r="N3042">
        <v>5.6</v>
      </c>
      <c r="O3042">
        <v>-3557841</v>
      </c>
    </row>
    <row r="3043" spans="1:15" x14ac:dyDescent="0.3">
      <c r="A3043" t="s">
        <v>4374</v>
      </c>
      <c r="B3043">
        <v>38</v>
      </c>
      <c r="C3043">
        <v>96</v>
      </c>
      <c r="D3043">
        <v>6044618</v>
      </c>
      <c r="E3043" t="s">
        <v>1109</v>
      </c>
      <c r="F3043" t="s">
        <v>3944</v>
      </c>
      <c r="G3043" t="s">
        <v>6575</v>
      </c>
      <c r="H3043">
        <v>6200</v>
      </c>
      <c r="I3043">
        <v>92</v>
      </c>
      <c r="J3043" t="s">
        <v>29</v>
      </c>
      <c r="K3043" t="s">
        <v>30</v>
      </c>
      <c r="L3043">
        <v>10000000</v>
      </c>
      <c r="M3043">
        <v>2002</v>
      </c>
      <c r="N3043">
        <v>5.6</v>
      </c>
      <c r="O3043">
        <v>-3955382</v>
      </c>
    </row>
    <row r="3044" spans="1:15" x14ac:dyDescent="0.3">
      <c r="A3044" t="s">
        <v>736</v>
      </c>
      <c r="B3044">
        <v>196</v>
      </c>
      <c r="C3044">
        <v>103</v>
      </c>
      <c r="D3044">
        <v>25472967</v>
      </c>
      <c r="E3044" t="s">
        <v>3732</v>
      </c>
      <c r="F3044" t="s">
        <v>6576</v>
      </c>
      <c r="G3044" t="s">
        <v>6577</v>
      </c>
      <c r="H3044">
        <v>44966</v>
      </c>
      <c r="I3044">
        <v>411</v>
      </c>
      <c r="J3044" t="s">
        <v>29</v>
      </c>
      <c r="K3044" t="s">
        <v>30</v>
      </c>
      <c r="L3044">
        <v>30000000</v>
      </c>
      <c r="M3044">
        <v>2005</v>
      </c>
      <c r="N3044">
        <v>5.6</v>
      </c>
      <c r="O3044">
        <v>-4527033</v>
      </c>
    </row>
    <row r="3045" spans="1:15" x14ac:dyDescent="0.3">
      <c r="A3045" t="s">
        <v>4749</v>
      </c>
      <c r="B3045">
        <v>81</v>
      </c>
      <c r="C3045">
        <v>101</v>
      </c>
      <c r="D3045">
        <v>15408822</v>
      </c>
      <c r="E3045" t="s">
        <v>289</v>
      </c>
      <c r="F3045" t="s">
        <v>6578</v>
      </c>
      <c r="G3045" t="s">
        <v>6579</v>
      </c>
      <c r="H3045">
        <v>14147</v>
      </c>
      <c r="I3045">
        <v>92</v>
      </c>
      <c r="J3045" t="s">
        <v>29</v>
      </c>
      <c r="K3045" t="s">
        <v>30</v>
      </c>
      <c r="L3045">
        <v>20000000</v>
      </c>
      <c r="M3045">
        <v>2003</v>
      </c>
      <c r="N3045">
        <v>5.6</v>
      </c>
      <c r="O3045">
        <v>-4591178</v>
      </c>
    </row>
    <row r="3046" spans="1:15" x14ac:dyDescent="0.3">
      <c r="A3046" t="s">
        <v>4385</v>
      </c>
      <c r="B3046">
        <v>49</v>
      </c>
      <c r="C3046">
        <v>91</v>
      </c>
      <c r="D3046">
        <v>8080116</v>
      </c>
      <c r="E3046" t="s">
        <v>4375</v>
      </c>
      <c r="F3046" t="s">
        <v>729</v>
      </c>
      <c r="G3046" t="s">
        <v>6580</v>
      </c>
      <c r="H3046">
        <v>6562</v>
      </c>
      <c r="I3046">
        <v>66</v>
      </c>
      <c r="J3046" t="s">
        <v>29</v>
      </c>
      <c r="K3046" t="s">
        <v>30</v>
      </c>
      <c r="L3046">
        <v>15000000</v>
      </c>
      <c r="M3046">
        <v>2006</v>
      </c>
      <c r="N3046">
        <v>5.6</v>
      </c>
      <c r="O3046">
        <v>-6919884</v>
      </c>
    </row>
    <row r="3047" spans="1:15" x14ac:dyDescent="0.3">
      <c r="A3047" t="s">
        <v>4383</v>
      </c>
      <c r="B3047">
        <v>27</v>
      </c>
      <c r="C3047">
        <v>92</v>
      </c>
      <c r="D3047">
        <v>3060858</v>
      </c>
      <c r="E3047" t="s">
        <v>417</v>
      </c>
      <c r="F3047" t="s">
        <v>6581</v>
      </c>
      <c r="G3047" t="s">
        <v>6582</v>
      </c>
      <c r="H3047">
        <v>1768</v>
      </c>
      <c r="I3047">
        <v>37</v>
      </c>
      <c r="J3047" t="s">
        <v>29</v>
      </c>
      <c r="K3047" t="s">
        <v>30</v>
      </c>
      <c r="L3047">
        <v>10000000</v>
      </c>
      <c r="M3047">
        <v>1987</v>
      </c>
      <c r="N3047">
        <v>5.6</v>
      </c>
      <c r="O3047">
        <v>-6939142</v>
      </c>
    </row>
    <row r="3048" spans="1:15" x14ac:dyDescent="0.3">
      <c r="A3048" t="s">
        <v>3716</v>
      </c>
      <c r="B3048">
        <v>84</v>
      </c>
      <c r="C3048">
        <v>95</v>
      </c>
      <c r="D3048">
        <v>16964743</v>
      </c>
      <c r="E3048" t="s">
        <v>289</v>
      </c>
      <c r="F3048" t="s">
        <v>5195</v>
      </c>
      <c r="G3048" t="s">
        <v>6583</v>
      </c>
      <c r="H3048">
        <v>22844</v>
      </c>
      <c r="I3048">
        <v>140</v>
      </c>
      <c r="J3048" t="s">
        <v>29</v>
      </c>
      <c r="K3048" t="s">
        <v>30</v>
      </c>
      <c r="L3048">
        <v>24000000</v>
      </c>
      <c r="M3048">
        <v>2004</v>
      </c>
      <c r="N3048">
        <v>5.6</v>
      </c>
      <c r="O3048">
        <v>-7035257</v>
      </c>
    </row>
    <row r="3049" spans="1:15" x14ac:dyDescent="0.3">
      <c r="A3049" t="s">
        <v>4324</v>
      </c>
      <c r="B3049">
        <v>66</v>
      </c>
      <c r="C3049">
        <v>109</v>
      </c>
      <c r="D3049">
        <v>336456</v>
      </c>
      <c r="E3049" t="s">
        <v>6584</v>
      </c>
      <c r="F3049" t="s">
        <v>388</v>
      </c>
      <c r="G3049" t="s">
        <v>6585</v>
      </c>
      <c r="H3049">
        <v>7116</v>
      </c>
      <c r="I3049">
        <v>79</v>
      </c>
      <c r="J3049" t="s">
        <v>29</v>
      </c>
      <c r="K3049" t="s">
        <v>30</v>
      </c>
      <c r="L3049">
        <v>8000000</v>
      </c>
      <c r="M3049">
        <v>2003</v>
      </c>
      <c r="N3049">
        <v>5.6</v>
      </c>
      <c r="O3049">
        <v>-7663544</v>
      </c>
    </row>
    <row r="3050" spans="1:15" x14ac:dyDescent="0.3">
      <c r="A3050" t="s">
        <v>4401</v>
      </c>
      <c r="B3050">
        <v>47</v>
      </c>
      <c r="C3050">
        <v>84</v>
      </c>
      <c r="D3050">
        <v>5002310</v>
      </c>
      <c r="E3050" t="s">
        <v>6586</v>
      </c>
      <c r="F3050" t="s">
        <v>601</v>
      </c>
      <c r="G3050" t="s">
        <v>6587</v>
      </c>
      <c r="H3050">
        <v>25541</v>
      </c>
      <c r="I3050">
        <v>181</v>
      </c>
      <c r="J3050" t="s">
        <v>29</v>
      </c>
      <c r="K3050" t="s">
        <v>30</v>
      </c>
      <c r="L3050">
        <v>13000000</v>
      </c>
      <c r="M3050">
        <v>2001</v>
      </c>
      <c r="N3050">
        <v>5.6</v>
      </c>
      <c r="O3050">
        <v>-7997690</v>
      </c>
    </row>
    <row r="3051" spans="1:15" x14ac:dyDescent="0.3">
      <c r="A3051" t="s">
        <v>4380</v>
      </c>
      <c r="B3051">
        <v>256</v>
      </c>
      <c r="C3051">
        <v>95</v>
      </c>
      <c r="D3051">
        <v>131175</v>
      </c>
      <c r="E3051" t="s">
        <v>3533</v>
      </c>
      <c r="F3051" t="s">
        <v>6018</v>
      </c>
      <c r="G3051" t="s">
        <v>6588</v>
      </c>
      <c r="H3051">
        <v>30219</v>
      </c>
      <c r="I3051">
        <v>200</v>
      </c>
      <c r="J3051" t="s">
        <v>29</v>
      </c>
      <c r="K3051" t="s">
        <v>30</v>
      </c>
      <c r="L3051">
        <v>8500000</v>
      </c>
      <c r="M3051">
        <v>2015</v>
      </c>
      <c r="N3051">
        <v>5.6</v>
      </c>
      <c r="O3051">
        <v>-8368825</v>
      </c>
    </row>
    <row r="3052" spans="1:15" x14ac:dyDescent="0.3">
      <c r="A3052" t="s">
        <v>4330</v>
      </c>
      <c r="B3052">
        <v>28</v>
      </c>
      <c r="C3052">
        <v>107</v>
      </c>
      <c r="D3052">
        <v>16118077</v>
      </c>
      <c r="E3052" t="s">
        <v>92</v>
      </c>
      <c r="F3052" t="s">
        <v>1532</v>
      </c>
      <c r="G3052" t="s">
        <v>6589</v>
      </c>
      <c r="H3052">
        <v>5817</v>
      </c>
      <c r="I3052">
        <v>37</v>
      </c>
      <c r="J3052" t="s">
        <v>29</v>
      </c>
      <c r="K3052" t="s">
        <v>30</v>
      </c>
      <c r="L3052">
        <v>25000000</v>
      </c>
      <c r="M3052">
        <v>1988</v>
      </c>
      <c r="N3052">
        <v>5.6</v>
      </c>
      <c r="O3052">
        <v>-8881923</v>
      </c>
    </row>
    <row r="3053" spans="1:15" x14ac:dyDescent="0.3">
      <c r="A3053" t="s">
        <v>1668</v>
      </c>
      <c r="B3053">
        <v>253</v>
      </c>
      <c r="C3053">
        <v>106</v>
      </c>
      <c r="D3053">
        <v>78747585</v>
      </c>
      <c r="E3053" t="s">
        <v>6590</v>
      </c>
      <c r="F3053" t="s">
        <v>1299</v>
      </c>
      <c r="G3053" t="s">
        <v>6591</v>
      </c>
      <c r="H3053">
        <v>89770</v>
      </c>
      <c r="I3053">
        <v>342</v>
      </c>
      <c r="J3053" t="s">
        <v>29</v>
      </c>
      <c r="K3053" t="s">
        <v>30</v>
      </c>
      <c r="L3053">
        <v>88000000</v>
      </c>
      <c r="M3053">
        <v>2015</v>
      </c>
      <c r="N3053">
        <v>5.6</v>
      </c>
      <c r="O3053">
        <v>-9252415</v>
      </c>
    </row>
    <row r="3054" spans="1:15" x14ac:dyDescent="0.3">
      <c r="A3054" t="s">
        <v>2758</v>
      </c>
      <c r="B3054">
        <v>113</v>
      </c>
      <c r="C3054">
        <v>108</v>
      </c>
      <c r="D3054">
        <v>12232937</v>
      </c>
      <c r="E3054" t="s">
        <v>1576</v>
      </c>
      <c r="F3054" t="s">
        <v>6592</v>
      </c>
      <c r="G3054" t="s">
        <v>6593</v>
      </c>
      <c r="H3054">
        <v>22823</v>
      </c>
      <c r="I3054">
        <v>113</v>
      </c>
      <c r="J3054" t="s">
        <v>29</v>
      </c>
      <c r="K3054" t="s">
        <v>30</v>
      </c>
      <c r="L3054">
        <v>22000000</v>
      </c>
      <c r="M3054">
        <v>2009</v>
      </c>
      <c r="N3054">
        <v>5.6</v>
      </c>
      <c r="O3054">
        <v>-9767063</v>
      </c>
    </row>
    <row r="3055" spans="1:15" x14ac:dyDescent="0.3">
      <c r="A3055" t="s">
        <v>4389</v>
      </c>
      <c r="B3055">
        <v>53</v>
      </c>
      <c r="C3055">
        <v>88</v>
      </c>
      <c r="D3055">
        <v>13019253</v>
      </c>
      <c r="E3055" t="s">
        <v>338</v>
      </c>
      <c r="F3055" t="s">
        <v>4092</v>
      </c>
      <c r="G3055" t="s">
        <v>6594</v>
      </c>
      <c r="H3055">
        <v>3914</v>
      </c>
      <c r="I3055">
        <v>47</v>
      </c>
      <c r="J3055" t="s">
        <v>29</v>
      </c>
      <c r="K3055" t="s">
        <v>30</v>
      </c>
      <c r="L3055">
        <v>23000000</v>
      </c>
      <c r="M3055">
        <v>2000</v>
      </c>
      <c r="N3055">
        <v>5.6</v>
      </c>
      <c r="O3055">
        <v>-9980747</v>
      </c>
    </row>
    <row r="3056" spans="1:15" x14ac:dyDescent="0.3">
      <c r="A3056" t="s">
        <v>2233</v>
      </c>
      <c r="B3056">
        <v>184</v>
      </c>
      <c r="C3056">
        <v>88</v>
      </c>
      <c r="D3056">
        <v>19316646</v>
      </c>
      <c r="E3056" t="s">
        <v>543</v>
      </c>
      <c r="F3056" t="s">
        <v>2025</v>
      </c>
      <c r="G3056" t="s">
        <v>6595</v>
      </c>
      <c r="H3056">
        <v>52069</v>
      </c>
      <c r="I3056">
        <v>95</v>
      </c>
      <c r="J3056" t="s">
        <v>29</v>
      </c>
      <c r="K3056" t="s">
        <v>30</v>
      </c>
      <c r="L3056">
        <v>30000000</v>
      </c>
      <c r="M3056">
        <v>2013</v>
      </c>
      <c r="N3056">
        <v>5.6</v>
      </c>
      <c r="O3056">
        <v>-10683354</v>
      </c>
    </row>
    <row r="3057" spans="1:15" x14ac:dyDescent="0.3">
      <c r="A3057" t="s">
        <v>1655</v>
      </c>
      <c r="B3057">
        <v>260</v>
      </c>
      <c r="C3057">
        <v>107</v>
      </c>
      <c r="D3057">
        <v>7268659</v>
      </c>
      <c r="E3057" t="s">
        <v>1562</v>
      </c>
      <c r="F3057" t="s">
        <v>4253</v>
      </c>
      <c r="G3057" t="s">
        <v>6596</v>
      </c>
      <c r="H3057">
        <v>59248</v>
      </c>
      <c r="I3057">
        <v>164</v>
      </c>
      <c r="J3057" t="s">
        <v>29</v>
      </c>
      <c r="K3057" t="s">
        <v>2383</v>
      </c>
      <c r="L3057">
        <v>20000000</v>
      </c>
      <c r="M3057">
        <v>2013</v>
      </c>
      <c r="N3057">
        <v>5.6</v>
      </c>
      <c r="O3057">
        <v>-12731341</v>
      </c>
    </row>
    <row r="3058" spans="1:15" x14ac:dyDescent="0.3">
      <c r="A3058" t="s">
        <v>4387</v>
      </c>
      <c r="B3058">
        <v>133</v>
      </c>
      <c r="C3058">
        <v>89</v>
      </c>
      <c r="D3058">
        <v>21784432</v>
      </c>
      <c r="E3058" t="s">
        <v>676</v>
      </c>
      <c r="F3058" t="s">
        <v>313</v>
      </c>
      <c r="G3058" t="s">
        <v>6597</v>
      </c>
      <c r="H3058">
        <v>37493</v>
      </c>
      <c r="I3058">
        <v>108</v>
      </c>
      <c r="J3058" t="s">
        <v>29</v>
      </c>
      <c r="K3058" t="s">
        <v>30</v>
      </c>
      <c r="L3058">
        <v>35000000</v>
      </c>
      <c r="M3058">
        <v>2013</v>
      </c>
      <c r="N3058">
        <v>5.6</v>
      </c>
      <c r="O3058">
        <v>-13215568</v>
      </c>
    </row>
    <row r="3059" spans="1:15" x14ac:dyDescent="0.3">
      <c r="A3059" t="s">
        <v>4053</v>
      </c>
      <c r="B3059">
        <v>106</v>
      </c>
      <c r="C3059">
        <v>102</v>
      </c>
      <c r="D3059">
        <v>24044532</v>
      </c>
      <c r="E3059" t="s">
        <v>588</v>
      </c>
      <c r="F3059" t="s">
        <v>6598</v>
      </c>
      <c r="G3059" t="s">
        <v>6599</v>
      </c>
      <c r="H3059">
        <v>19686</v>
      </c>
      <c r="I3059">
        <v>180</v>
      </c>
      <c r="J3059" t="s">
        <v>29</v>
      </c>
      <c r="K3059" t="s">
        <v>30</v>
      </c>
      <c r="L3059">
        <v>38000000</v>
      </c>
      <c r="M3059">
        <v>2001</v>
      </c>
      <c r="N3059">
        <v>5.6</v>
      </c>
      <c r="O3059">
        <v>-13955468</v>
      </c>
    </row>
    <row r="3060" spans="1:15" x14ac:dyDescent="0.3">
      <c r="A3060" t="s">
        <v>4409</v>
      </c>
      <c r="B3060">
        <v>93</v>
      </c>
      <c r="C3060">
        <v>76</v>
      </c>
      <c r="D3060">
        <v>19447478</v>
      </c>
      <c r="E3060" t="s">
        <v>6600</v>
      </c>
      <c r="F3060" t="s">
        <v>1574</v>
      </c>
      <c r="G3060" t="s">
        <v>6601</v>
      </c>
      <c r="H3060">
        <v>15788</v>
      </c>
      <c r="I3060">
        <v>80</v>
      </c>
      <c r="J3060" t="s">
        <v>29</v>
      </c>
      <c r="K3060" t="s">
        <v>200</v>
      </c>
      <c r="L3060">
        <v>35000000</v>
      </c>
      <c r="M3060">
        <v>2005</v>
      </c>
      <c r="N3060">
        <v>5.6</v>
      </c>
      <c r="O3060">
        <v>-15552522</v>
      </c>
    </row>
    <row r="3061" spans="1:15" x14ac:dyDescent="0.3">
      <c r="A3061" t="s">
        <v>528</v>
      </c>
      <c r="B3061">
        <v>73</v>
      </c>
      <c r="C3061">
        <v>96</v>
      </c>
      <c r="D3061">
        <v>14208384</v>
      </c>
      <c r="E3061" t="s">
        <v>289</v>
      </c>
      <c r="F3061" t="s">
        <v>6602</v>
      </c>
      <c r="G3061" t="s">
        <v>6603</v>
      </c>
      <c r="H3061">
        <v>11520</v>
      </c>
      <c r="I3061">
        <v>105</v>
      </c>
      <c r="J3061" t="s">
        <v>29</v>
      </c>
      <c r="K3061" t="s">
        <v>30</v>
      </c>
      <c r="L3061">
        <v>30000000</v>
      </c>
      <c r="M3061">
        <v>2003</v>
      </c>
      <c r="N3061">
        <v>5.6</v>
      </c>
      <c r="O3061">
        <v>-15791616</v>
      </c>
    </row>
    <row r="3062" spans="1:15" x14ac:dyDescent="0.3">
      <c r="A3062" t="s">
        <v>2758</v>
      </c>
      <c r="B3062">
        <v>74</v>
      </c>
      <c r="C3062">
        <v>113</v>
      </c>
      <c r="D3062">
        <v>17149</v>
      </c>
      <c r="E3062" t="s">
        <v>130</v>
      </c>
      <c r="F3062" t="s">
        <v>6604</v>
      </c>
      <c r="G3062" t="s">
        <v>6605</v>
      </c>
      <c r="H3062">
        <v>12128</v>
      </c>
      <c r="I3062">
        <v>61</v>
      </c>
      <c r="J3062" t="s">
        <v>29</v>
      </c>
      <c r="K3062" t="s">
        <v>6606</v>
      </c>
      <c r="L3062">
        <v>20000000</v>
      </c>
      <c r="M3062">
        <v>2011</v>
      </c>
      <c r="N3062">
        <v>5.6</v>
      </c>
      <c r="O3062">
        <v>-19982851</v>
      </c>
    </row>
    <row r="3063" spans="1:15" x14ac:dyDescent="0.3">
      <c r="A3063" t="s">
        <v>3514</v>
      </c>
      <c r="B3063">
        <v>382</v>
      </c>
      <c r="C3063">
        <v>106</v>
      </c>
      <c r="D3063">
        <v>64933670</v>
      </c>
      <c r="E3063" t="s">
        <v>6380</v>
      </c>
      <c r="F3063" t="s">
        <v>2153</v>
      </c>
      <c r="G3063" t="s">
        <v>6607</v>
      </c>
      <c r="H3063">
        <v>70838</v>
      </c>
      <c r="I3063">
        <v>208</v>
      </c>
      <c r="J3063" t="s">
        <v>29</v>
      </c>
      <c r="K3063" t="s">
        <v>30</v>
      </c>
      <c r="L3063">
        <v>85000000</v>
      </c>
      <c r="M3063">
        <v>2012</v>
      </c>
      <c r="N3063">
        <v>5.6</v>
      </c>
      <c r="O3063">
        <v>-20066330</v>
      </c>
    </row>
    <row r="3064" spans="1:15" x14ac:dyDescent="0.3">
      <c r="A3064" t="s">
        <v>2485</v>
      </c>
      <c r="B3064">
        <v>52</v>
      </c>
      <c r="C3064">
        <v>114</v>
      </c>
      <c r="D3064">
        <v>6543194</v>
      </c>
      <c r="E3064" t="s">
        <v>1187</v>
      </c>
      <c r="F3064" t="s">
        <v>5918</v>
      </c>
      <c r="G3064" t="s">
        <v>6608</v>
      </c>
      <c r="H3064">
        <v>3740</v>
      </c>
      <c r="I3064">
        <v>61</v>
      </c>
      <c r="J3064" t="s">
        <v>29</v>
      </c>
      <c r="K3064" t="s">
        <v>30</v>
      </c>
      <c r="L3064">
        <v>34000000</v>
      </c>
      <c r="M3064">
        <v>2000</v>
      </c>
      <c r="N3064">
        <v>5.6</v>
      </c>
      <c r="O3064">
        <v>-27456806</v>
      </c>
    </row>
    <row r="3065" spans="1:15" x14ac:dyDescent="0.3">
      <c r="A3065" t="s">
        <v>346</v>
      </c>
      <c r="B3065">
        <v>240</v>
      </c>
      <c r="C3065">
        <v>121</v>
      </c>
      <c r="D3065">
        <v>22518325</v>
      </c>
      <c r="E3065" t="s">
        <v>140</v>
      </c>
      <c r="F3065" t="s">
        <v>740</v>
      </c>
      <c r="G3065" t="s">
        <v>6609</v>
      </c>
      <c r="H3065">
        <v>63363</v>
      </c>
      <c r="I3065">
        <v>644</v>
      </c>
      <c r="J3065" t="s">
        <v>29</v>
      </c>
      <c r="K3065" t="s">
        <v>227</v>
      </c>
      <c r="L3065">
        <v>50000000</v>
      </c>
      <c r="M3065">
        <v>2006</v>
      </c>
      <c r="N3065">
        <v>5.6</v>
      </c>
      <c r="O3065">
        <v>-27481675</v>
      </c>
    </row>
    <row r="3066" spans="1:15" x14ac:dyDescent="0.3">
      <c r="A3066" t="s">
        <v>475</v>
      </c>
      <c r="B3066">
        <v>284</v>
      </c>
      <c r="C3066">
        <v>110</v>
      </c>
      <c r="D3066">
        <v>42272747</v>
      </c>
      <c r="E3066" t="s">
        <v>6570</v>
      </c>
      <c r="F3066" t="s">
        <v>2079</v>
      </c>
      <c r="G3066" t="s">
        <v>6610</v>
      </c>
      <c r="H3066">
        <v>78635</v>
      </c>
      <c r="I3066">
        <v>1040</v>
      </c>
      <c r="J3066" t="s">
        <v>29</v>
      </c>
      <c r="K3066" t="s">
        <v>30</v>
      </c>
      <c r="L3066">
        <v>70000000</v>
      </c>
      <c r="M3066">
        <v>2006</v>
      </c>
      <c r="N3066">
        <v>5.6</v>
      </c>
      <c r="O3066">
        <v>-27727253</v>
      </c>
    </row>
    <row r="3067" spans="1:15" x14ac:dyDescent="0.3">
      <c r="A3067" t="s">
        <v>1813</v>
      </c>
      <c r="B3067">
        <v>208</v>
      </c>
      <c r="C3067">
        <v>102</v>
      </c>
      <c r="D3067">
        <v>21557240</v>
      </c>
      <c r="E3067" t="s">
        <v>364</v>
      </c>
      <c r="F3067" t="s">
        <v>418</v>
      </c>
      <c r="G3067" t="s">
        <v>6611</v>
      </c>
      <c r="H3067">
        <v>85237</v>
      </c>
      <c r="I3067">
        <v>274</v>
      </c>
      <c r="J3067" t="s">
        <v>29</v>
      </c>
      <c r="K3067" t="s">
        <v>30</v>
      </c>
      <c r="L3067">
        <v>49900000</v>
      </c>
      <c r="M3067">
        <v>2011</v>
      </c>
      <c r="N3067">
        <v>5.6</v>
      </c>
      <c r="O3067">
        <v>-28342760</v>
      </c>
    </row>
    <row r="3068" spans="1:15" x14ac:dyDescent="0.3">
      <c r="A3068" t="s">
        <v>346</v>
      </c>
      <c r="B3068">
        <v>181</v>
      </c>
      <c r="C3068">
        <v>114</v>
      </c>
      <c r="D3068">
        <v>60874615</v>
      </c>
      <c r="E3068" t="s">
        <v>471</v>
      </c>
      <c r="F3068" t="s">
        <v>576</v>
      </c>
      <c r="G3068" t="s">
        <v>6612</v>
      </c>
      <c r="H3068">
        <v>60467</v>
      </c>
      <c r="I3068">
        <v>949</v>
      </c>
      <c r="J3068" t="s">
        <v>29</v>
      </c>
      <c r="K3068" t="s">
        <v>30</v>
      </c>
      <c r="L3068">
        <v>90000000</v>
      </c>
      <c r="M3068">
        <v>2000</v>
      </c>
      <c r="N3068">
        <v>5.6</v>
      </c>
      <c r="O3068">
        <v>-29125385</v>
      </c>
    </row>
    <row r="3069" spans="1:15" x14ac:dyDescent="0.3">
      <c r="A3069" t="s">
        <v>943</v>
      </c>
      <c r="B3069">
        <v>47</v>
      </c>
      <c r="C3069">
        <v>107</v>
      </c>
      <c r="D3069">
        <v>20550712</v>
      </c>
      <c r="E3069" t="s">
        <v>1449</v>
      </c>
      <c r="F3069" t="s">
        <v>106</v>
      </c>
      <c r="G3069" t="s">
        <v>6613</v>
      </c>
      <c r="H3069">
        <v>40346</v>
      </c>
      <c r="I3069">
        <v>95</v>
      </c>
      <c r="J3069" t="s">
        <v>29</v>
      </c>
      <c r="K3069" t="s">
        <v>30</v>
      </c>
      <c r="L3069">
        <v>50000000</v>
      </c>
      <c r="M3069">
        <v>1996</v>
      </c>
      <c r="N3069">
        <v>5.6</v>
      </c>
      <c r="O3069">
        <v>-29449288</v>
      </c>
    </row>
    <row r="3070" spans="1:15" x14ac:dyDescent="0.3">
      <c r="A3070" t="s">
        <v>4335</v>
      </c>
      <c r="B3070">
        <v>40</v>
      </c>
      <c r="C3070">
        <v>105</v>
      </c>
      <c r="D3070">
        <v>35324232</v>
      </c>
      <c r="E3070" t="s">
        <v>3713</v>
      </c>
      <c r="F3070" t="s">
        <v>6614</v>
      </c>
      <c r="G3070" t="s">
        <v>6615</v>
      </c>
      <c r="H3070">
        <v>32224</v>
      </c>
      <c r="I3070">
        <v>62</v>
      </c>
      <c r="J3070" t="s">
        <v>29</v>
      </c>
      <c r="K3070" t="s">
        <v>30</v>
      </c>
      <c r="L3070">
        <v>68000000</v>
      </c>
      <c r="M3070">
        <v>1995</v>
      </c>
      <c r="N3070">
        <v>5.6</v>
      </c>
      <c r="O3070">
        <v>-32675768</v>
      </c>
    </row>
    <row r="3071" spans="1:15" x14ac:dyDescent="0.3">
      <c r="A3071" t="s">
        <v>3509</v>
      </c>
      <c r="B3071">
        <v>157</v>
      </c>
      <c r="C3071">
        <v>116</v>
      </c>
      <c r="D3071">
        <v>36931089</v>
      </c>
      <c r="E3071" t="s">
        <v>676</v>
      </c>
      <c r="F3071" t="s">
        <v>1823</v>
      </c>
      <c r="G3071" t="s">
        <v>6616</v>
      </c>
      <c r="H3071">
        <v>70681</v>
      </c>
      <c r="I3071">
        <v>198</v>
      </c>
      <c r="J3071" t="s">
        <v>29</v>
      </c>
      <c r="K3071" t="s">
        <v>30</v>
      </c>
      <c r="L3071">
        <v>70000000</v>
      </c>
      <c r="M3071">
        <v>2012</v>
      </c>
      <c r="N3071">
        <v>5.6</v>
      </c>
      <c r="O3071">
        <v>-33068911</v>
      </c>
    </row>
    <row r="3072" spans="1:15" x14ac:dyDescent="0.3">
      <c r="A3072" t="s">
        <v>4332</v>
      </c>
      <c r="B3072">
        <v>93</v>
      </c>
      <c r="C3072">
        <v>107</v>
      </c>
      <c r="D3072">
        <v>16088610</v>
      </c>
      <c r="E3072" t="s">
        <v>4443</v>
      </c>
      <c r="F3072" t="s">
        <v>4471</v>
      </c>
      <c r="G3072" t="s">
        <v>6617</v>
      </c>
      <c r="H3072">
        <v>10417</v>
      </c>
      <c r="I3072">
        <v>39</v>
      </c>
      <c r="J3072" t="s">
        <v>29</v>
      </c>
      <c r="K3072" t="s">
        <v>30</v>
      </c>
      <c r="L3072">
        <v>55000000</v>
      </c>
      <c r="M3072">
        <v>2009</v>
      </c>
      <c r="N3072">
        <v>5.6</v>
      </c>
      <c r="O3072">
        <v>-38911390</v>
      </c>
    </row>
    <row r="3073" spans="1:15" x14ac:dyDescent="0.3">
      <c r="A3073" t="s">
        <v>2859</v>
      </c>
      <c r="B3073">
        <v>35</v>
      </c>
      <c r="C3073">
        <v>114</v>
      </c>
      <c r="D3073">
        <v>50628009</v>
      </c>
      <c r="E3073" t="s">
        <v>6618</v>
      </c>
      <c r="F3073" t="s">
        <v>2217</v>
      </c>
      <c r="G3073" t="s">
        <v>6619</v>
      </c>
      <c r="H3073">
        <v>22955</v>
      </c>
      <c r="I3073">
        <v>88</v>
      </c>
      <c r="J3073" t="s">
        <v>29</v>
      </c>
      <c r="K3073" t="s">
        <v>30</v>
      </c>
      <c r="L3073">
        <v>90000000</v>
      </c>
      <c r="M3073">
        <v>1998</v>
      </c>
      <c r="N3073">
        <v>5.6</v>
      </c>
      <c r="O3073">
        <v>-39371991</v>
      </c>
    </row>
    <row r="3074" spans="1:15" x14ac:dyDescent="0.3">
      <c r="A3074" t="s">
        <v>1897</v>
      </c>
      <c r="B3074">
        <v>128</v>
      </c>
      <c r="C3074">
        <v>116</v>
      </c>
      <c r="D3074">
        <v>30157016</v>
      </c>
      <c r="E3074" t="s">
        <v>4350</v>
      </c>
      <c r="F3074" t="s">
        <v>136</v>
      </c>
      <c r="G3074" t="s">
        <v>6620</v>
      </c>
      <c r="H3074">
        <v>39659</v>
      </c>
      <c r="I3074">
        <v>189</v>
      </c>
      <c r="J3074" t="s">
        <v>29</v>
      </c>
      <c r="K3074" t="s">
        <v>30</v>
      </c>
      <c r="L3074">
        <v>70000000</v>
      </c>
      <c r="M3074">
        <v>2002</v>
      </c>
      <c r="N3074">
        <v>5.6</v>
      </c>
      <c r="O3074">
        <v>-39842984</v>
      </c>
    </row>
    <row r="3075" spans="1:15" x14ac:dyDescent="0.3">
      <c r="A3075" t="s">
        <v>2276</v>
      </c>
      <c r="B3075">
        <v>82</v>
      </c>
      <c r="C3075">
        <v>87</v>
      </c>
      <c r="D3075">
        <v>6291602</v>
      </c>
      <c r="E3075" t="s">
        <v>5181</v>
      </c>
      <c r="F3075" t="s">
        <v>1921</v>
      </c>
      <c r="G3075" t="s">
        <v>6621</v>
      </c>
      <c r="H3075">
        <v>8070</v>
      </c>
      <c r="I3075">
        <v>91</v>
      </c>
      <c r="J3075" t="s">
        <v>29</v>
      </c>
      <c r="K3075" t="s">
        <v>30</v>
      </c>
      <c r="L3075">
        <v>50000000</v>
      </c>
      <c r="M3075">
        <v>2000</v>
      </c>
      <c r="N3075">
        <v>5.6</v>
      </c>
      <c r="O3075">
        <v>-43708398</v>
      </c>
    </row>
    <row r="3076" spans="1:15" x14ac:dyDescent="0.3">
      <c r="A3076" t="s">
        <v>290</v>
      </c>
      <c r="B3076">
        <v>164</v>
      </c>
      <c r="C3076">
        <v>101</v>
      </c>
      <c r="D3076">
        <v>22531698</v>
      </c>
      <c r="E3076" t="s">
        <v>86</v>
      </c>
      <c r="F3076" t="s">
        <v>788</v>
      </c>
      <c r="G3076" t="s">
        <v>6622</v>
      </c>
      <c r="H3076">
        <v>81523</v>
      </c>
      <c r="I3076">
        <v>214</v>
      </c>
      <c r="J3076" t="s">
        <v>29</v>
      </c>
      <c r="K3076" t="s">
        <v>241</v>
      </c>
      <c r="L3076">
        <v>70000000</v>
      </c>
      <c r="M3076">
        <v>2008</v>
      </c>
      <c r="N3076">
        <v>5.6</v>
      </c>
      <c r="O3076">
        <v>-47468302</v>
      </c>
    </row>
    <row r="3077" spans="1:15" x14ac:dyDescent="0.3">
      <c r="A3077" t="s">
        <v>3857</v>
      </c>
      <c r="B3077">
        <v>272</v>
      </c>
      <c r="C3077">
        <v>105</v>
      </c>
      <c r="D3077">
        <v>23219748</v>
      </c>
      <c r="E3077" t="s">
        <v>3322</v>
      </c>
      <c r="F3077" t="s">
        <v>6623</v>
      </c>
      <c r="G3077" t="s">
        <v>6624</v>
      </c>
      <c r="H3077">
        <v>84508</v>
      </c>
      <c r="I3077">
        <v>308</v>
      </c>
      <c r="J3077" t="s">
        <v>29</v>
      </c>
      <c r="K3077" t="s">
        <v>442</v>
      </c>
      <c r="L3077">
        <v>80000000</v>
      </c>
      <c r="M3077">
        <v>2014</v>
      </c>
      <c r="N3077">
        <v>5.6</v>
      </c>
      <c r="O3077">
        <v>-56780252</v>
      </c>
    </row>
    <row r="3078" spans="1:15" x14ac:dyDescent="0.3">
      <c r="A3078" t="s">
        <v>4345</v>
      </c>
      <c r="B3078">
        <v>90</v>
      </c>
      <c r="C3078">
        <v>103</v>
      </c>
      <c r="D3078">
        <v>668171</v>
      </c>
      <c r="E3078" t="s">
        <v>1517</v>
      </c>
      <c r="F3078" t="s">
        <v>6625</v>
      </c>
      <c r="G3078" t="s">
        <v>6626</v>
      </c>
      <c r="H3078">
        <v>8215</v>
      </c>
      <c r="I3078">
        <v>132</v>
      </c>
      <c r="J3078" t="s">
        <v>139</v>
      </c>
      <c r="K3078" t="s">
        <v>926</v>
      </c>
      <c r="L3078">
        <v>60000000</v>
      </c>
      <c r="M3078">
        <v>2005</v>
      </c>
      <c r="N3078">
        <v>5.6</v>
      </c>
      <c r="O3078">
        <v>-59331829</v>
      </c>
    </row>
    <row r="3079" spans="1:15" x14ac:dyDescent="0.3">
      <c r="A3079" t="s">
        <v>2145</v>
      </c>
      <c r="B3079">
        <v>123</v>
      </c>
      <c r="C3079">
        <v>116</v>
      </c>
      <c r="D3079">
        <v>19480739</v>
      </c>
      <c r="E3079" t="s">
        <v>248</v>
      </c>
      <c r="F3079" t="s">
        <v>2075</v>
      </c>
      <c r="G3079" t="s">
        <v>6627</v>
      </c>
      <c r="H3079">
        <v>53057</v>
      </c>
      <c r="I3079">
        <v>457</v>
      </c>
      <c r="J3079" t="s">
        <v>29</v>
      </c>
      <c r="K3079" t="s">
        <v>30</v>
      </c>
      <c r="L3079">
        <v>80000000</v>
      </c>
      <c r="M3079">
        <v>2003</v>
      </c>
      <c r="N3079">
        <v>5.6</v>
      </c>
      <c r="O3079">
        <v>-60519261</v>
      </c>
    </row>
    <row r="3080" spans="1:15" x14ac:dyDescent="0.3">
      <c r="A3080" t="s">
        <v>714</v>
      </c>
      <c r="B3080">
        <v>436</v>
      </c>
      <c r="C3080">
        <v>123</v>
      </c>
      <c r="D3080">
        <v>116593191</v>
      </c>
      <c r="E3080" t="s">
        <v>248</v>
      </c>
      <c r="F3080" t="s">
        <v>468</v>
      </c>
      <c r="G3080" t="s">
        <v>6628</v>
      </c>
      <c r="H3080">
        <v>223393</v>
      </c>
      <c r="I3080">
        <v>550</v>
      </c>
      <c r="J3080" t="s">
        <v>29</v>
      </c>
      <c r="K3080" t="s">
        <v>30</v>
      </c>
      <c r="L3080">
        <v>200000000</v>
      </c>
      <c r="M3080">
        <v>2011</v>
      </c>
      <c r="N3080">
        <v>5.6</v>
      </c>
      <c r="O3080">
        <v>-83406809</v>
      </c>
    </row>
    <row r="3081" spans="1:15" x14ac:dyDescent="0.3">
      <c r="A3081" t="s">
        <v>2758</v>
      </c>
      <c r="B3081">
        <v>61</v>
      </c>
      <c r="C3081">
        <v>124</v>
      </c>
      <c r="D3081">
        <v>11000000</v>
      </c>
      <c r="E3081" t="s">
        <v>2411</v>
      </c>
      <c r="F3081" t="s">
        <v>6629</v>
      </c>
      <c r="G3081" t="s">
        <v>6630</v>
      </c>
      <c r="H3081">
        <v>21102</v>
      </c>
      <c r="I3081">
        <v>169</v>
      </c>
      <c r="J3081" t="s">
        <v>29</v>
      </c>
      <c r="K3081" t="s">
        <v>30</v>
      </c>
      <c r="L3081">
        <v>98000000</v>
      </c>
      <c r="M3081">
        <v>1995</v>
      </c>
      <c r="N3081">
        <v>5.6</v>
      </c>
      <c r="O3081">
        <v>-87000000</v>
      </c>
    </row>
    <row r="3082" spans="1:15" x14ac:dyDescent="0.3">
      <c r="A3082" t="s">
        <v>2787</v>
      </c>
      <c r="B3082">
        <v>208</v>
      </c>
      <c r="C3082">
        <v>96</v>
      </c>
      <c r="D3082">
        <v>33592415</v>
      </c>
      <c r="E3082" t="s">
        <v>6631</v>
      </c>
      <c r="F3082" t="s">
        <v>468</v>
      </c>
      <c r="G3082" t="s">
        <v>6632</v>
      </c>
      <c r="H3082">
        <v>91640</v>
      </c>
      <c r="I3082">
        <v>210</v>
      </c>
      <c r="J3082" t="s">
        <v>29</v>
      </c>
      <c r="K3082" t="s">
        <v>30</v>
      </c>
      <c r="L3082">
        <v>130000000</v>
      </c>
      <c r="M3082">
        <v>2013</v>
      </c>
      <c r="N3082">
        <v>5.6</v>
      </c>
      <c r="O3082">
        <v>-96407585</v>
      </c>
    </row>
    <row r="3083" spans="1:15" x14ac:dyDescent="0.3">
      <c r="A3083" t="s">
        <v>278</v>
      </c>
      <c r="B3083">
        <v>231</v>
      </c>
      <c r="C3083">
        <v>98</v>
      </c>
      <c r="D3083">
        <v>60655503</v>
      </c>
      <c r="E3083" t="s">
        <v>1050</v>
      </c>
      <c r="F3083" t="s">
        <v>4206</v>
      </c>
      <c r="G3083" t="s">
        <v>6633</v>
      </c>
      <c r="H3083">
        <v>82380</v>
      </c>
      <c r="I3083">
        <v>629</v>
      </c>
      <c r="J3083" t="s">
        <v>29</v>
      </c>
      <c r="K3083" t="s">
        <v>30</v>
      </c>
      <c r="L3083">
        <v>160000000</v>
      </c>
      <c r="M3083">
        <v>2006</v>
      </c>
      <c r="N3083">
        <v>5.6</v>
      </c>
      <c r="O3083">
        <v>-99344497</v>
      </c>
    </row>
    <row r="3084" spans="1:15" x14ac:dyDescent="0.3">
      <c r="A3084" t="s">
        <v>1801</v>
      </c>
      <c r="B3084">
        <v>322</v>
      </c>
      <c r="C3084">
        <v>115</v>
      </c>
      <c r="D3084">
        <v>292298923</v>
      </c>
      <c r="E3084" t="s">
        <v>6634</v>
      </c>
      <c r="F3084" t="s">
        <v>1416</v>
      </c>
      <c r="G3084" t="s">
        <v>6635</v>
      </c>
      <c r="H3084">
        <v>185394</v>
      </c>
      <c r="I3084">
        <v>329</v>
      </c>
      <c r="J3084" t="s">
        <v>29</v>
      </c>
      <c r="K3084" t="s">
        <v>30</v>
      </c>
      <c r="L3084">
        <v>120000000</v>
      </c>
      <c r="M3084">
        <v>2012</v>
      </c>
      <c r="N3084">
        <v>5.5</v>
      </c>
      <c r="O3084">
        <v>172298923</v>
      </c>
    </row>
    <row r="3085" spans="1:15" x14ac:dyDescent="0.3">
      <c r="A3085" t="s">
        <v>1948</v>
      </c>
      <c r="B3085">
        <v>121</v>
      </c>
      <c r="C3085">
        <v>105</v>
      </c>
      <c r="D3085">
        <v>132541238</v>
      </c>
      <c r="E3085" t="s">
        <v>676</v>
      </c>
      <c r="F3085" t="s">
        <v>6636</v>
      </c>
      <c r="G3085" t="s">
        <v>6637</v>
      </c>
      <c r="H3085">
        <v>30058</v>
      </c>
      <c r="I3085">
        <v>236</v>
      </c>
      <c r="J3085" t="s">
        <v>29</v>
      </c>
      <c r="K3085" t="s">
        <v>30</v>
      </c>
      <c r="L3085">
        <v>33000000</v>
      </c>
      <c r="M3085">
        <v>2003</v>
      </c>
      <c r="N3085">
        <v>5.5</v>
      </c>
      <c r="O3085">
        <v>99541238</v>
      </c>
    </row>
    <row r="3086" spans="1:15" x14ac:dyDescent="0.3">
      <c r="A3086" t="s">
        <v>4454</v>
      </c>
      <c r="B3086">
        <v>32</v>
      </c>
      <c r="C3086">
        <v>108</v>
      </c>
      <c r="D3086">
        <v>109306210</v>
      </c>
      <c r="E3086" t="s">
        <v>2411</v>
      </c>
      <c r="F3086" t="s">
        <v>4728</v>
      </c>
      <c r="G3086" t="s">
        <v>6638</v>
      </c>
      <c r="H3086">
        <v>44096</v>
      </c>
      <c r="I3086">
        <v>62</v>
      </c>
      <c r="J3086" t="s">
        <v>29</v>
      </c>
      <c r="K3086" t="s">
        <v>581</v>
      </c>
      <c r="L3086">
        <v>15800000</v>
      </c>
      <c r="M3086">
        <v>1988</v>
      </c>
      <c r="N3086">
        <v>5.5</v>
      </c>
      <c r="O3086">
        <v>93506210</v>
      </c>
    </row>
    <row r="3087" spans="1:15" x14ac:dyDescent="0.3">
      <c r="A3087" t="s">
        <v>3371</v>
      </c>
      <c r="B3087">
        <v>103</v>
      </c>
      <c r="C3087">
        <v>116</v>
      </c>
      <c r="D3087">
        <v>152149590</v>
      </c>
      <c r="E3087" t="s">
        <v>289</v>
      </c>
      <c r="F3087" t="s">
        <v>2153</v>
      </c>
      <c r="G3087" t="s">
        <v>6639</v>
      </c>
      <c r="H3087">
        <v>74274</v>
      </c>
      <c r="I3087">
        <v>255</v>
      </c>
      <c r="J3087" t="s">
        <v>29</v>
      </c>
      <c r="K3087" t="s">
        <v>30</v>
      </c>
      <c r="L3087">
        <v>70000000</v>
      </c>
      <c r="M3087">
        <v>1999</v>
      </c>
      <c r="N3087">
        <v>5.5</v>
      </c>
      <c r="O3087">
        <v>82149590</v>
      </c>
    </row>
    <row r="3088" spans="1:15" x14ac:dyDescent="0.3">
      <c r="A3088" t="s">
        <v>3950</v>
      </c>
      <c r="B3088">
        <v>80</v>
      </c>
      <c r="C3088">
        <v>104</v>
      </c>
      <c r="D3088">
        <v>139225854</v>
      </c>
      <c r="E3088" t="s">
        <v>4122</v>
      </c>
      <c r="F3088" t="s">
        <v>2114</v>
      </c>
      <c r="G3088" t="s">
        <v>6640</v>
      </c>
      <c r="H3088">
        <v>34561</v>
      </c>
      <c r="I3088">
        <v>116</v>
      </c>
      <c r="J3088" t="s">
        <v>29</v>
      </c>
      <c r="K3088" t="s">
        <v>30</v>
      </c>
      <c r="L3088">
        <v>60000000</v>
      </c>
      <c r="M3088">
        <v>2002</v>
      </c>
      <c r="N3088">
        <v>5.5</v>
      </c>
      <c r="O3088">
        <v>79225854</v>
      </c>
    </row>
    <row r="3089" spans="1:15" x14ac:dyDescent="0.3">
      <c r="A3089" t="s">
        <v>3694</v>
      </c>
      <c r="B3089">
        <v>151</v>
      </c>
      <c r="C3089">
        <v>84</v>
      </c>
      <c r="D3089">
        <v>110000082</v>
      </c>
      <c r="E3089" t="s">
        <v>676</v>
      </c>
      <c r="F3089" t="s">
        <v>6641</v>
      </c>
      <c r="G3089" t="s">
        <v>6642</v>
      </c>
      <c r="H3089">
        <v>111526</v>
      </c>
      <c r="I3089">
        <v>347</v>
      </c>
      <c r="J3089" t="s">
        <v>29</v>
      </c>
      <c r="K3089" t="s">
        <v>30</v>
      </c>
      <c r="L3089">
        <v>48000000</v>
      </c>
      <c r="M3089">
        <v>2003</v>
      </c>
      <c r="N3089">
        <v>5.5</v>
      </c>
      <c r="O3089">
        <v>62000082</v>
      </c>
    </row>
    <row r="3090" spans="1:15" x14ac:dyDescent="0.3">
      <c r="A3090" t="s">
        <v>1948</v>
      </c>
      <c r="B3090">
        <v>125</v>
      </c>
      <c r="C3090">
        <v>95</v>
      </c>
      <c r="D3090">
        <v>113006880</v>
      </c>
      <c r="E3090" t="s">
        <v>6643</v>
      </c>
      <c r="F3090" t="s">
        <v>788</v>
      </c>
      <c r="G3090" t="s">
        <v>6644</v>
      </c>
      <c r="H3090">
        <v>66308</v>
      </c>
      <c r="I3090">
        <v>225</v>
      </c>
      <c r="J3090" t="s">
        <v>29</v>
      </c>
      <c r="K3090" t="s">
        <v>442</v>
      </c>
      <c r="L3090">
        <v>56000000</v>
      </c>
      <c r="M3090">
        <v>2005</v>
      </c>
      <c r="N3090">
        <v>5.5</v>
      </c>
      <c r="O3090">
        <v>57006880</v>
      </c>
    </row>
    <row r="3091" spans="1:15" x14ac:dyDescent="0.3">
      <c r="A3091" t="s">
        <v>4450</v>
      </c>
      <c r="B3091">
        <v>166</v>
      </c>
      <c r="C3091">
        <v>113</v>
      </c>
      <c r="D3091">
        <v>109176215</v>
      </c>
      <c r="E3091" t="s">
        <v>676</v>
      </c>
      <c r="F3091" t="s">
        <v>802</v>
      </c>
      <c r="G3091" t="s">
        <v>6645</v>
      </c>
      <c r="H3091">
        <v>83506</v>
      </c>
      <c r="I3091">
        <v>144</v>
      </c>
      <c r="J3091" t="s">
        <v>29</v>
      </c>
      <c r="K3091" t="s">
        <v>30</v>
      </c>
      <c r="L3091">
        <v>60000000</v>
      </c>
      <c r="M3091">
        <v>2009</v>
      </c>
      <c r="N3091">
        <v>5.5</v>
      </c>
      <c r="O3091">
        <v>49176215</v>
      </c>
    </row>
    <row r="3092" spans="1:15" x14ac:dyDescent="0.3">
      <c r="A3092" t="s">
        <v>1750</v>
      </c>
      <c r="B3092">
        <v>212</v>
      </c>
      <c r="C3092">
        <v>116</v>
      </c>
      <c r="D3092">
        <v>89138076</v>
      </c>
      <c r="E3092" t="s">
        <v>2463</v>
      </c>
      <c r="F3092" t="s">
        <v>6646</v>
      </c>
      <c r="G3092" t="s">
        <v>6647</v>
      </c>
      <c r="H3092">
        <v>98535</v>
      </c>
      <c r="I3092">
        <v>734</v>
      </c>
      <c r="J3092" t="s">
        <v>29</v>
      </c>
      <c r="K3092" t="s">
        <v>30</v>
      </c>
      <c r="L3092">
        <v>40000000</v>
      </c>
      <c r="M3092">
        <v>2000</v>
      </c>
      <c r="N3092">
        <v>5.5</v>
      </c>
      <c r="O3092">
        <v>49138076</v>
      </c>
    </row>
    <row r="3093" spans="1:15" x14ac:dyDescent="0.3">
      <c r="A3093" t="s">
        <v>3071</v>
      </c>
      <c r="B3093">
        <v>180</v>
      </c>
      <c r="C3093">
        <v>98</v>
      </c>
      <c r="D3093">
        <v>148383780</v>
      </c>
      <c r="E3093" t="s">
        <v>289</v>
      </c>
      <c r="F3093" t="s">
        <v>44</v>
      </c>
      <c r="G3093" t="s">
        <v>6648</v>
      </c>
      <c r="H3093">
        <v>85531</v>
      </c>
      <c r="I3093">
        <v>152</v>
      </c>
      <c r="J3093" t="s">
        <v>29</v>
      </c>
      <c r="K3093" t="s">
        <v>30</v>
      </c>
      <c r="L3093">
        <v>100000000</v>
      </c>
      <c r="M3093">
        <v>2010</v>
      </c>
      <c r="N3093">
        <v>5.5</v>
      </c>
      <c r="O3093">
        <v>48383780</v>
      </c>
    </row>
    <row r="3094" spans="1:15" x14ac:dyDescent="0.3">
      <c r="A3094" t="s">
        <v>4666</v>
      </c>
      <c r="B3094">
        <v>173</v>
      </c>
      <c r="C3094">
        <v>101</v>
      </c>
      <c r="D3094">
        <v>55865715</v>
      </c>
      <c r="E3094" t="s">
        <v>4875</v>
      </c>
      <c r="F3094" t="s">
        <v>1100</v>
      </c>
      <c r="G3094" t="s">
        <v>6649</v>
      </c>
      <c r="H3094">
        <v>41763</v>
      </c>
      <c r="I3094">
        <v>403</v>
      </c>
      <c r="J3094" t="s">
        <v>29</v>
      </c>
      <c r="K3094" t="s">
        <v>200</v>
      </c>
      <c r="L3094">
        <v>10000000</v>
      </c>
      <c r="M3094">
        <v>2005</v>
      </c>
      <c r="N3094">
        <v>5.5</v>
      </c>
      <c r="O3094">
        <v>45865715</v>
      </c>
    </row>
    <row r="3095" spans="1:15" x14ac:dyDescent="0.3">
      <c r="A3095" t="s">
        <v>4428</v>
      </c>
      <c r="B3095">
        <v>156</v>
      </c>
      <c r="C3095">
        <v>95</v>
      </c>
      <c r="D3095">
        <v>108012170</v>
      </c>
      <c r="E3095" t="s">
        <v>296</v>
      </c>
      <c r="F3095" t="s">
        <v>1088</v>
      </c>
      <c r="G3095" t="s">
        <v>6650</v>
      </c>
      <c r="H3095">
        <v>24089</v>
      </c>
      <c r="I3095">
        <v>82</v>
      </c>
      <c r="J3095" t="s">
        <v>29</v>
      </c>
      <c r="K3095" t="s">
        <v>30</v>
      </c>
      <c r="L3095">
        <v>63000000</v>
      </c>
      <c r="M3095">
        <v>2011</v>
      </c>
      <c r="N3095">
        <v>5.5</v>
      </c>
      <c r="O3095">
        <v>45012170</v>
      </c>
    </row>
    <row r="3096" spans="1:15" x14ac:dyDescent="0.3">
      <c r="A3096" t="s">
        <v>4631</v>
      </c>
      <c r="B3096">
        <v>81</v>
      </c>
      <c r="C3096">
        <v>92</v>
      </c>
      <c r="D3096">
        <v>104148781</v>
      </c>
      <c r="E3096" t="s">
        <v>1669</v>
      </c>
      <c r="F3096" t="s">
        <v>1809</v>
      </c>
      <c r="G3096" t="s">
        <v>6651</v>
      </c>
      <c r="H3096">
        <v>49486</v>
      </c>
      <c r="I3096">
        <v>116</v>
      </c>
      <c r="J3096" t="s">
        <v>29</v>
      </c>
      <c r="K3096" t="s">
        <v>30</v>
      </c>
      <c r="L3096">
        <v>60000000</v>
      </c>
      <c r="M3096">
        <v>2003</v>
      </c>
      <c r="N3096">
        <v>5.5</v>
      </c>
      <c r="O3096">
        <v>44148781</v>
      </c>
    </row>
    <row r="3097" spans="1:15" x14ac:dyDescent="0.3">
      <c r="A3097" t="s">
        <v>4654</v>
      </c>
      <c r="B3097">
        <v>264</v>
      </c>
      <c r="C3097">
        <v>101</v>
      </c>
      <c r="D3097">
        <v>51527787</v>
      </c>
      <c r="E3097" t="s">
        <v>840</v>
      </c>
      <c r="F3097" t="s">
        <v>6652</v>
      </c>
      <c r="G3097" t="s">
        <v>6653</v>
      </c>
      <c r="H3097">
        <v>45603</v>
      </c>
      <c r="I3097">
        <v>268</v>
      </c>
      <c r="J3097" t="s">
        <v>29</v>
      </c>
      <c r="K3097" t="s">
        <v>30</v>
      </c>
      <c r="L3097">
        <v>15000000</v>
      </c>
      <c r="M3097">
        <v>2009</v>
      </c>
      <c r="N3097">
        <v>5.5</v>
      </c>
      <c r="O3097">
        <v>36527787</v>
      </c>
    </row>
    <row r="3098" spans="1:15" x14ac:dyDescent="0.3">
      <c r="A3098" t="s">
        <v>2847</v>
      </c>
      <c r="B3098">
        <v>106</v>
      </c>
      <c r="C3098">
        <v>83</v>
      </c>
      <c r="D3098">
        <v>46729374</v>
      </c>
      <c r="E3098" t="s">
        <v>5212</v>
      </c>
      <c r="F3098" t="s">
        <v>3010</v>
      </c>
      <c r="G3098" t="s">
        <v>6654</v>
      </c>
      <c r="H3098">
        <v>116625</v>
      </c>
      <c r="I3098">
        <v>469</v>
      </c>
      <c r="J3098" t="s">
        <v>29</v>
      </c>
      <c r="K3098" t="s">
        <v>30</v>
      </c>
      <c r="L3098">
        <v>13000000</v>
      </c>
      <c r="M3098">
        <v>2000</v>
      </c>
      <c r="N3098">
        <v>5.5</v>
      </c>
      <c r="O3098">
        <v>33729374</v>
      </c>
    </row>
    <row r="3099" spans="1:15" x14ac:dyDescent="0.3">
      <c r="A3099" t="s">
        <v>3006</v>
      </c>
      <c r="B3099">
        <v>181</v>
      </c>
      <c r="C3099">
        <v>94</v>
      </c>
      <c r="D3099">
        <v>125305545</v>
      </c>
      <c r="E3099" t="s">
        <v>6655</v>
      </c>
      <c r="F3099" t="s">
        <v>520</v>
      </c>
      <c r="G3099" t="s">
        <v>6656</v>
      </c>
      <c r="H3099">
        <v>145350</v>
      </c>
      <c r="I3099">
        <v>643</v>
      </c>
      <c r="J3099" t="s">
        <v>29</v>
      </c>
      <c r="K3099" t="s">
        <v>30</v>
      </c>
      <c r="L3099">
        <v>92000000</v>
      </c>
      <c r="M3099">
        <v>2000</v>
      </c>
      <c r="N3099">
        <v>5.5</v>
      </c>
      <c r="O3099">
        <v>33305545</v>
      </c>
    </row>
    <row r="3100" spans="1:15" x14ac:dyDescent="0.3">
      <c r="A3100" t="s">
        <v>4927</v>
      </c>
      <c r="B3100">
        <v>172</v>
      </c>
      <c r="C3100">
        <v>103</v>
      </c>
      <c r="D3100">
        <v>142614158</v>
      </c>
      <c r="E3100" t="s">
        <v>296</v>
      </c>
      <c r="F3100" t="s">
        <v>6657</v>
      </c>
      <c r="G3100" t="s">
        <v>6658</v>
      </c>
      <c r="H3100">
        <v>66593</v>
      </c>
      <c r="I3100">
        <v>153</v>
      </c>
      <c r="J3100" t="s">
        <v>29</v>
      </c>
      <c r="K3100" t="s">
        <v>30</v>
      </c>
      <c r="L3100">
        <v>110000000</v>
      </c>
      <c r="M3100">
        <v>2011</v>
      </c>
      <c r="N3100">
        <v>5.5</v>
      </c>
      <c r="O3100">
        <v>32614158</v>
      </c>
    </row>
    <row r="3101" spans="1:15" x14ac:dyDescent="0.3">
      <c r="A3101" t="s">
        <v>3387</v>
      </c>
      <c r="B3101">
        <v>167</v>
      </c>
      <c r="C3101">
        <v>100</v>
      </c>
      <c r="D3101">
        <v>90341670</v>
      </c>
      <c r="E3101" t="s">
        <v>5371</v>
      </c>
      <c r="F3101" t="s">
        <v>3495</v>
      </c>
      <c r="G3101" t="s">
        <v>6659</v>
      </c>
      <c r="H3101">
        <v>102129</v>
      </c>
      <c r="I3101">
        <v>432</v>
      </c>
      <c r="J3101" t="s">
        <v>29</v>
      </c>
      <c r="K3101" t="s">
        <v>30</v>
      </c>
      <c r="L3101">
        <v>60000000</v>
      </c>
      <c r="M3101">
        <v>2002</v>
      </c>
      <c r="N3101">
        <v>5.5</v>
      </c>
      <c r="O3101">
        <v>30341670</v>
      </c>
    </row>
    <row r="3102" spans="1:15" x14ac:dyDescent="0.3">
      <c r="A3102" t="s">
        <v>3117</v>
      </c>
      <c r="B3102">
        <v>161</v>
      </c>
      <c r="C3102">
        <v>110</v>
      </c>
      <c r="D3102">
        <v>67061228</v>
      </c>
      <c r="E3102" t="s">
        <v>5502</v>
      </c>
      <c r="F3102" t="s">
        <v>400</v>
      </c>
      <c r="G3102" t="s">
        <v>6660</v>
      </c>
      <c r="H3102">
        <v>96565</v>
      </c>
      <c r="I3102">
        <v>135</v>
      </c>
      <c r="J3102" t="s">
        <v>29</v>
      </c>
      <c r="K3102" t="s">
        <v>30</v>
      </c>
      <c r="L3102">
        <v>40000000</v>
      </c>
      <c r="M3102">
        <v>2010</v>
      </c>
      <c r="N3102">
        <v>5.5</v>
      </c>
      <c r="O3102">
        <v>27061228</v>
      </c>
    </row>
    <row r="3103" spans="1:15" x14ac:dyDescent="0.3">
      <c r="A3103" t="s">
        <v>4846</v>
      </c>
      <c r="B3103">
        <v>101</v>
      </c>
      <c r="C3103">
        <v>99</v>
      </c>
      <c r="D3103">
        <v>38048637</v>
      </c>
      <c r="E3103" t="s">
        <v>211</v>
      </c>
      <c r="F3103" t="s">
        <v>2150</v>
      </c>
      <c r="G3103" t="s">
        <v>6661</v>
      </c>
      <c r="H3103">
        <v>47814</v>
      </c>
      <c r="I3103">
        <v>426</v>
      </c>
      <c r="J3103" t="s">
        <v>29</v>
      </c>
      <c r="K3103" t="s">
        <v>30</v>
      </c>
      <c r="L3103">
        <v>14000000</v>
      </c>
      <c r="M3103">
        <v>1998</v>
      </c>
      <c r="N3103">
        <v>5.5</v>
      </c>
      <c r="O3103">
        <v>24048637</v>
      </c>
    </row>
    <row r="3104" spans="1:15" x14ac:dyDescent="0.3">
      <c r="A3104" t="s">
        <v>4595</v>
      </c>
      <c r="B3104">
        <v>129</v>
      </c>
      <c r="C3104">
        <v>97</v>
      </c>
      <c r="D3104">
        <v>48237389</v>
      </c>
      <c r="E3104" t="s">
        <v>289</v>
      </c>
      <c r="F3104" t="s">
        <v>490</v>
      </c>
      <c r="G3104" t="s">
        <v>6662</v>
      </c>
      <c r="H3104">
        <v>63969</v>
      </c>
      <c r="I3104">
        <v>126</v>
      </c>
      <c r="J3104" t="s">
        <v>29</v>
      </c>
      <c r="K3104" t="s">
        <v>30</v>
      </c>
      <c r="L3104">
        <v>25000000</v>
      </c>
      <c r="M3104">
        <v>2008</v>
      </c>
      <c r="N3104">
        <v>5.5</v>
      </c>
      <c r="O3104">
        <v>23237389</v>
      </c>
    </row>
    <row r="3105" spans="1:15" x14ac:dyDescent="0.3">
      <c r="A3105" t="s">
        <v>3716</v>
      </c>
      <c r="B3105">
        <v>132</v>
      </c>
      <c r="C3105">
        <v>101</v>
      </c>
      <c r="D3105">
        <v>82931301</v>
      </c>
      <c r="E3105" t="s">
        <v>289</v>
      </c>
      <c r="F3105" t="s">
        <v>2330</v>
      </c>
      <c r="G3105" t="s">
        <v>6663</v>
      </c>
      <c r="H3105">
        <v>43358</v>
      </c>
      <c r="I3105">
        <v>228</v>
      </c>
      <c r="J3105" t="s">
        <v>29</v>
      </c>
      <c r="K3105" t="s">
        <v>227</v>
      </c>
      <c r="L3105">
        <v>60000000</v>
      </c>
      <c r="M3105">
        <v>2005</v>
      </c>
      <c r="N3105">
        <v>5.5</v>
      </c>
      <c r="O3105">
        <v>22931301</v>
      </c>
    </row>
    <row r="3106" spans="1:15" x14ac:dyDescent="0.3">
      <c r="A3106" t="s">
        <v>4487</v>
      </c>
      <c r="B3106">
        <v>149</v>
      </c>
      <c r="C3106">
        <v>91</v>
      </c>
      <c r="D3106">
        <v>41867960</v>
      </c>
      <c r="E3106" t="s">
        <v>626</v>
      </c>
      <c r="F3106" t="s">
        <v>6664</v>
      </c>
      <c r="G3106" t="s">
        <v>6665</v>
      </c>
      <c r="H3106">
        <v>65512</v>
      </c>
      <c r="I3106">
        <v>478</v>
      </c>
      <c r="J3106" t="s">
        <v>29</v>
      </c>
      <c r="K3106" t="s">
        <v>30</v>
      </c>
      <c r="L3106">
        <v>20000000</v>
      </c>
      <c r="M3106">
        <v>2001</v>
      </c>
      <c r="N3106">
        <v>5.5</v>
      </c>
      <c r="O3106">
        <v>21867960</v>
      </c>
    </row>
    <row r="3107" spans="1:15" x14ac:dyDescent="0.3">
      <c r="A3107" t="s">
        <v>4738</v>
      </c>
      <c r="B3107">
        <v>107</v>
      </c>
      <c r="C3107">
        <v>101</v>
      </c>
      <c r="D3107">
        <v>51758599</v>
      </c>
      <c r="E3107" t="s">
        <v>3713</v>
      </c>
      <c r="F3107" t="s">
        <v>6469</v>
      </c>
      <c r="G3107" t="s">
        <v>6666</v>
      </c>
      <c r="H3107">
        <v>27580</v>
      </c>
      <c r="I3107">
        <v>232</v>
      </c>
      <c r="J3107" t="s">
        <v>29</v>
      </c>
      <c r="K3107" t="s">
        <v>30</v>
      </c>
      <c r="L3107">
        <v>33000000</v>
      </c>
      <c r="M3107">
        <v>2001</v>
      </c>
      <c r="N3107">
        <v>5.5</v>
      </c>
      <c r="O3107">
        <v>18758599</v>
      </c>
    </row>
    <row r="3108" spans="1:15" x14ac:dyDescent="0.3">
      <c r="A3108" t="s">
        <v>4184</v>
      </c>
      <c r="B3108">
        <v>29</v>
      </c>
      <c r="C3108">
        <v>124</v>
      </c>
      <c r="D3108">
        <v>37672350</v>
      </c>
      <c r="E3108" t="s">
        <v>699</v>
      </c>
      <c r="F3108" t="s">
        <v>6667</v>
      </c>
      <c r="G3108" t="s">
        <v>6668</v>
      </c>
      <c r="H3108">
        <v>5427</v>
      </c>
      <c r="I3108">
        <v>51</v>
      </c>
      <c r="J3108" t="s">
        <v>29</v>
      </c>
      <c r="K3108" t="s">
        <v>30</v>
      </c>
      <c r="L3108">
        <v>20000000</v>
      </c>
      <c r="M3108">
        <v>1998</v>
      </c>
      <c r="N3108">
        <v>5.5</v>
      </c>
      <c r="O3108">
        <v>17672350</v>
      </c>
    </row>
    <row r="3109" spans="1:15" x14ac:dyDescent="0.3">
      <c r="A3109" t="s">
        <v>4460</v>
      </c>
      <c r="B3109">
        <v>85</v>
      </c>
      <c r="C3109">
        <v>103</v>
      </c>
      <c r="D3109">
        <v>28435406</v>
      </c>
      <c r="E3109" t="s">
        <v>289</v>
      </c>
      <c r="F3109" t="s">
        <v>6226</v>
      </c>
      <c r="G3109" t="s">
        <v>6669</v>
      </c>
      <c r="H3109">
        <v>37681</v>
      </c>
      <c r="I3109">
        <v>151</v>
      </c>
      <c r="J3109" t="s">
        <v>29</v>
      </c>
      <c r="K3109" t="s">
        <v>30</v>
      </c>
      <c r="L3109">
        <v>12000000</v>
      </c>
      <c r="M3109">
        <v>2006</v>
      </c>
      <c r="N3109">
        <v>5.5</v>
      </c>
      <c r="O3109">
        <v>16435406</v>
      </c>
    </row>
    <row r="3110" spans="1:15" x14ac:dyDescent="0.3">
      <c r="A3110" t="s">
        <v>3569</v>
      </c>
      <c r="B3110">
        <v>40</v>
      </c>
      <c r="C3110">
        <v>110</v>
      </c>
      <c r="D3110">
        <v>30102717</v>
      </c>
      <c r="E3110" t="s">
        <v>5705</v>
      </c>
      <c r="F3110" t="s">
        <v>3786</v>
      </c>
      <c r="G3110" t="s">
        <v>6670</v>
      </c>
      <c r="H3110">
        <v>28736</v>
      </c>
      <c r="I3110">
        <v>72</v>
      </c>
      <c r="J3110" t="s">
        <v>29</v>
      </c>
      <c r="K3110" t="s">
        <v>30</v>
      </c>
      <c r="L3110">
        <v>15000000</v>
      </c>
      <c r="M3110">
        <v>1991</v>
      </c>
      <c r="N3110">
        <v>5.5</v>
      </c>
      <c r="O3110">
        <v>15102717</v>
      </c>
    </row>
    <row r="3111" spans="1:15" x14ac:dyDescent="0.3">
      <c r="A3111" t="s">
        <v>4473</v>
      </c>
      <c r="B3111">
        <v>38</v>
      </c>
      <c r="C3111">
        <v>97</v>
      </c>
      <c r="D3111">
        <v>15180000</v>
      </c>
      <c r="E3111" t="s">
        <v>208</v>
      </c>
      <c r="F3111" t="s">
        <v>5905</v>
      </c>
      <c r="G3111" t="s">
        <v>6671</v>
      </c>
      <c r="H3111">
        <v>3340</v>
      </c>
      <c r="I3111">
        <v>50</v>
      </c>
      <c r="J3111" t="s">
        <v>29</v>
      </c>
      <c r="K3111" t="s">
        <v>30</v>
      </c>
      <c r="L3111">
        <v>500000</v>
      </c>
      <c r="M3111">
        <v>1971</v>
      </c>
      <c r="N3111">
        <v>5.5</v>
      </c>
      <c r="O3111">
        <v>14680000</v>
      </c>
    </row>
    <row r="3112" spans="1:15" x14ac:dyDescent="0.3">
      <c r="A3112" t="s">
        <v>3147</v>
      </c>
      <c r="B3112">
        <v>198</v>
      </c>
      <c r="C3112">
        <v>113</v>
      </c>
      <c r="D3112">
        <v>100018837</v>
      </c>
      <c r="E3112" t="s">
        <v>1259</v>
      </c>
      <c r="F3112" t="s">
        <v>1823</v>
      </c>
      <c r="G3112" t="s">
        <v>6672</v>
      </c>
      <c r="H3112">
        <v>156348</v>
      </c>
      <c r="I3112">
        <v>380</v>
      </c>
      <c r="J3112" t="s">
        <v>29</v>
      </c>
      <c r="K3112" t="s">
        <v>30</v>
      </c>
      <c r="L3112">
        <v>90000000</v>
      </c>
      <c r="M3112">
        <v>2008</v>
      </c>
      <c r="N3112">
        <v>5.5</v>
      </c>
      <c r="O3112">
        <v>10018837</v>
      </c>
    </row>
    <row r="3113" spans="1:15" x14ac:dyDescent="0.3">
      <c r="A3113" t="s">
        <v>4824</v>
      </c>
      <c r="B3113">
        <v>25</v>
      </c>
      <c r="C3113">
        <v>94</v>
      </c>
      <c r="D3113">
        <v>22189039</v>
      </c>
      <c r="E3113" t="s">
        <v>747</v>
      </c>
      <c r="F3113" t="s">
        <v>2974</v>
      </c>
      <c r="G3113" t="s">
        <v>6673</v>
      </c>
      <c r="H3113">
        <v>17074</v>
      </c>
      <c r="I3113">
        <v>55</v>
      </c>
      <c r="J3113" t="s">
        <v>29</v>
      </c>
      <c r="K3113" t="s">
        <v>30</v>
      </c>
      <c r="L3113">
        <v>15000000</v>
      </c>
      <c r="M3113">
        <v>1993</v>
      </c>
      <c r="N3113">
        <v>5.5</v>
      </c>
      <c r="O3113">
        <v>7189039</v>
      </c>
    </row>
    <row r="3114" spans="1:15" x14ac:dyDescent="0.3">
      <c r="A3114" t="s">
        <v>1734</v>
      </c>
      <c r="B3114">
        <v>159</v>
      </c>
      <c r="C3114">
        <v>101</v>
      </c>
      <c r="D3114">
        <v>8025872</v>
      </c>
      <c r="E3114" t="s">
        <v>721</v>
      </c>
      <c r="F3114" t="s">
        <v>6674</v>
      </c>
      <c r="G3114" t="s">
        <v>6675</v>
      </c>
      <c r="H3114">
        <v>19234</v>
      </c>
      <c r="I3114">
        <v>258</v>
      </c>
      <c r="J3114" t="s">
        <v>29</v>
      </c>
      <c r="K3114" t="s">
        <v>30</v>
      </c>
      <c r="L3114">
        <v>4700000</v>
      </c>
      <c r="M3114">
        <v>1986</v>
      </c>
      <c r="N3114">
        <v>5.5</v>
      </c>
      <c r="O3114">
        <v>3325872</v>
      </c>
    </row>
    <row r="3115" spans="1:15" x14ac:dyDescent="0.3">
      <c r="A3115" t="s">
        <v>4504</v>
      </c>
      <c r="B3115">
        <v>96</v>
      </c>
      <c r="C3115">
        <v>84</v>
      </c>
      <c r="D3115">
        <v>17411331</v>
      </c>
      <c r="E3115" t="s">
        <v>2651</v>
      </c>
      <c r="F3115" t="s">
        <v>1327</v>
      </c>
      <c r="G3115" t="s">
        <v>6676</v>
      </c>
      <c r="H3115">
        <v>17328</v>
      </c>
      <c r="I3115">
        <v>237</v>
      </c>
      <c r="J3115" t="s">
        <v>29</v>
      </c>
      <c r="K3115" t="s">
        <v>581</v>
      </c>
      <c r="L3115">
        <v>15000000</v>
      </c>
      <c r="M3115">
        <v>1998</v>
      </c>
      <c r="N3115">
        <v>5.5</v>
      </c>
      <c r="O3115">
        <v>2411331</v>
      </c>
    </row>
    <row r="3116" spans="1:15" x14ac:dyDescent="0.3">
      <c r="A3116" t="s">
        <v>3348</v>
      </c>
      <c r="B3116">
        <v>365</v>
      </c>
      <c r="C3116">
        <v>88</v>
      </c>
      <c r="D3116">
        <v>25003072</v>
      </c>
      <c r="E3116" t="s">
        <v>721</v>
      </c>
      <c r="F3116" t="s">
        <v>2330</v>
      </c>
      <c r="G3116" t="s">
        <v>6677</v>
      </c>
      <c r="H3116">
        <v>72552</v>
      </c>
      <c r="I3116">
        <v>374</v>
      </c>
      <c r="J3116" t="s">
        <v>29</v>
      </c>
      <c r="K3116" t="s">
        <v>30</v>
      </c>
      <c r="L3116">
        <v>24000000</v>
      </c>
      <c r="M3116">
        <v>2010</v>
      </c>
      <c r="N3116">
        <v>5.5</v>
      </c>
      <c r="O3116">
        <v>1003072</v>
      </c>
    </row>
    <row r="3117" spans="1:15" x14ac:dyDescent="0.3">
      <c r="A3117" t="s">
        <v>3855</v>
      </c>
      <c r="B3117">
        <v>43</v>
      </c>
      <c r="C3117">
        <v>78</v>
      </c>
      <c r="D3117">
        <v>191309</v>
      </c>
      <c r="E3117" t="s">
        <v>269</v>
      </c>
      <c r="F3117" t="s">
        <v>6678</v>
      </c>
      <c r="G3117" t="s">
        <v>6679</v>
      </c>
      <c r="H3117">
        <v>2787</v>
      </c>
      <c r="I3117">
        <v>64</v>
      </c>
      <c r="J3117" t="s">
        <v>29</v>
      </c>
      <c r="K3117" t="s">
        <v>30</v>
      </c>
      <c r="L3117">
        <v>150000</v>
      </c>
      <c r="M3117">
        <v>2004</v>
      </c>
      <c r="N3117">
        <v>5.5</v>
      </c>
      <c r="O3117">
        <v>41309</v>
      </c>
    </row>
    <row r="3118" spans="1:15" x14ac:dyDescent="0.3">
      <c r="A3118" t="s">
        <v>4506</v>
      </c>
      <c r="B3118">
        <v>133</v>
      </c>
      <c r="C3118">
        <v>84</v>
      </c>
      <c r="D3118">
        <v>5895238</v>
      </c>
      <c r="E3118" t="s">
        <v>950</v>
      </c>
      <c r="F3118" t="s">
        <v>1586</v>
      </c>
      <c r="G3118" t="s">
        <v>6680</v>
      </c>
      <c r="H3118">
        <v>17169</v>
      </c>
      <c r="I3118">
        <v>70</v>
      </c>
      <c r="J3118" t="s">
        <v>174</v>
      </c>
      <c r="K3118" t="s">
        <v>30</v>
      </c>
      <c r="L3118">
        <v>6000000</v>
      </c>
      <c r="M3118">
        <v>2012</v>
      </c>
      <c r="N3118">
        <v>5.5</v>
      </c>
      <c r="O3118">
        <v>-104762</v>
      </c>
    </row>
    <row r="3119" spans="1:15" x14ac:dyDescent="0.3">
      <c r="A3119" t="s">
        <v>3500</v>
      </c>
      <c r="B3119">
        <v>276</v>
      </c>
      <c r="C3119">
        <v>104</v>
      </c>
      <c r="D3119">
        <v>79363785</v>
      </c>
      <c r="E3119" t="s">
        <v>600</v>
      </c>
      <c r="F3119" t="s">
        <v>106</v>
      </c>
      <c r="G3119" t="s">
        <v>6681</v>
      </c>
      <c r="H3119">
        <v>139423</v>
      </c>
      <c r="I3119">
        <v>698</v>
      </c>
      <c r="J3119" t="s">
        <v>29</v>
      </c>
      <c r="K3119" t="s">
        <v>30</v>
      </c>
      <c r="L3119">
        <v>80000000</v>
      </c>
      <c r="M3119">
        <v>2008</v>
      </c>
      <c r="N3119">
        <v>5.5</v>
      </c>
      <c r="O3119">
        <v>-636215</v>
      </c>
    </row>
    <row r="3120" spans="1:15" x14ac:dyDescent="0.3">
      <c r="A3120" t="s">
        <v>3500</v>
      </c>
      <c r="B3120">
        <v>276</v>
      </c>
      <c r="C3120">
        <v>104</v>
      </c>
      <c r="D3120">
        <v>79363785</v>
      </c>
      <c r="E3120" t="s">
        <v>600</v>
      </c>
      <c r="F3120" t="s">
        <v>106</v>
      </c>
      <c r="G3120" t="s">
        <v>6681</v>
      </c>
      <c r="H3120">
        <v>139426</v>
      </c>
      <c r="I3120">
        <v>698</v>
      </c>
      <c r="J3120" t="s">
        <v>29</v>
      </c>
      <c r="K3120" t="s">
        <v>30</v>
      </c>
      <c r="L3120">
        <v>80000000</v>
      </c>
      <c r="M3120">
        <v>2008</v>
      </c>
      <c r="N3120">
        <v>5.5</v>
      </c>
      <c r="O3120">
        <v>-636215</v>
      </c>
    </row>
    <row r="3121" spans="1:15" x14ac:dyDescent="0.3">
      <c r="A3121" t="s">
        <v>3893</v>
      </c>
      <c r="B3121">
        <v>292</v>
      </c>
      <c r="C3121">
        <v>101</v>
      </c>
      <c r="D3121">
        <v>77501</v>
      </c>
      <c r="E3121" t="s">
        <v>626</v>
      </c>
      <c r="F3121" t="s">
        <v>3272</v>
      </c>
      <c r="G3121" t="s">
        <v>6682</v>
      </c>
      <c r="H3121">
        <v>27260</v>
      </c>
      <c r="I3121">
        <v>247</v>
      </c>
      <c r="J3121" t="s">
        <v>29</v>
      </c>
      <c r="K3121" t="s">
        <v>30</v>
      </c>
      <c r="L3121">
        <v>750000</v>
      </c>
      <c r="M3121">
        <v>2011</v>
      </c>
      <c r="N3121">
        <v>5.5</v>
      </c>
      <c r="O3121">
        <v>-672499</v>
      </c>
    </row>
    <row r="3122" spans="1:15" x14ac:dyDescent="0.3">
      <c r="A3122" t="s">
        <v>4475</v>
      </c>
      <c r="B3122">
        <v>36</v>
      </c>
      <c r="C3122">
        <v>97</v>
      </c>
      <c r="D3122">
        <v>62480</v>
      </c>
      <c r="E3122" t="s">
        <v>373</v>
      </c>
      <c r="F3122" t="s">
        <v>6683</v>
      </c>
      <c r="G3122" t="s">
        <v>6684</v>
      </c>
      <c r="H3122">
        <v>1048</v>
      </c>
      <c r="I3122">
        <v>7</v>
      </c>
      <c r="J3122" t="s">
        <v>29</v>
      </c>
      <c r="K3122" t="s">
        <v>30</v>
      </c>
      <c r="L3122">
        <v>1000000</v>
      </c>
      <c r="M3122">
        <v>2015</v>
      </c>
      <c r="N3122">
        <v>5.5</v>
      </c>
      <c r="O3122">
        <v>-937520</v>
      </c>
    </row>
    <row r="3123" spans="1:15" x14ac:dyDescent="0.3">
      <c r="A3123" t="s">
        <v>4483</v>
      </c>
      <c r="B3123">
        <v>163</v>
      </c>
      <c r="C3123">
        <v>95</v>
      </c>
      <c r="D3123">
        <v>8460995</v>
      </c>
      <c r="E3123" t="s">
        <v>5502</v>
      </c>
      <c r="F3123" t="s">
        <v>6685</v>
      </c>
      <c r="G3123" t="s">
        <v>6686</v>
      </c>
      <c r="H3123">
        <v>35888</v>
      </c>
      <c r="I3123">
        <v>125</v>
      </c>
      <c r="J3123" t="s">
        <v>29</v>
      </c>
      <c r="K3123" t="s">
        <v>30</v>
      </c>
      <c r="L3123">
        <v>10000000</v>
      </c>
      <c r="M3123">
        <v>2010</v>
      </c>
      <c r="N3123">
        <v>5.5</v>
      </c>
      <c r="O3123">
        <v>-1539005</v>
      </c>
    </row>
    <row r="3124" spans="1:15" x14ac:dyDescent="0.3">
      <c r="A3124" t="s">
        <v>4462</v>
      </c>
      <c r="B3124">
        <v>101</v>
      </c>
      <c r="C3124">
        <v>103</v>
      </c>
      <c r="D3124">
        <v>37752931</v>
      </c>
      <c r="E3124" t="s">
        <v>588</v>
      </c>
      <c r="F3124" t="s">
        <v>221</v>
      </c>
      <c r="G3124" t="s">
        <v>6687</v>
      </c>
      <c r="H3124">
        <v>20201</v>
      </c>
      <c r="I3124">
        <v>180</v>
      </c>
      <c r="J3124" t="s">
        <v>29</v>
      </c>
      <c r="K3124" t="s">
        <v>30</v>
      </c>
      <c r="L3124">
        <v>40000000</v>
      </c>
      <c r="M3124">
        <v>2000</v>
      </c>
      <c r="N3124">
        <v>5.5</v>
      </c>
      <c r="O3124">
        <v>-2247069</v>
      </c>
    </row>
    <row r="3125" spans="1:15" x14ac:dyDescent="0.3">
      <c r="A3125" t="s">
        <v>4487</v>
      </c>
      <c r="B3125">
        <v>156</v>
      </c>
      <c r="C3125">
        <v>91</v>
      </c>
      <c r="D3125">
        <v>30079316</v>
      </c>
      <c r="E3125" t="s">
        <v>626</v>
      </c>
      <c r="F3125" t="s">
        <v>6688</v>
      </c>
      <c r="G3125" t="s">
        <v>6689</v>
      </c>
      <c r="H3125">
        <v>75920</v>
      </c>
      <c r="I3125">
        <v>474</v>
      </c>
      <c r="J3125" t="s">
        <v>29</v>
      </c>
      <c r="K3125" t="s">
        <v>30</v>
      </c>
      <c r="L3125">
        <v>35000000</v>
      </c>
      <c r="M3125">
        <v>2002</v>
      </c>
      <c r="N3125">
        <v>5.5</v>
      </c>
      <c r="O3125">
        <v>-4920684</v>
      </c>
    </row>
    <row r="3126" spans="1:15" x14ac:dyDescent="0.3">
      <c r="A3126" t="s">
        <v>4515</v>
      </c>
      <c r="B3126">
        <v>44</v>
      </c>
      <c r="C3126">
        <v>106</v>
      </c>
      <c r="D3126">
        <v>24048000</v>
      </c>
      <c r="E3126" t="s">
        <v>2211</v>
      </c>
      <c r="F3126" t="s">
        <v>837</v>
      </c>
      <c r="G3126" t="s">
        <v>6690</v>
      </c>
      <c r="H3126">
        <v>23579</v>
      </c>
      <c r="I3126">
        <v>88</v>
      </c>
      <c r="J3126" t="s">
        <v>29</v>
      </c>
      <c r="K3126" t="s">
        <v>30</v>
      </c>
      <c r="L3126">
        <v>30000000</v>
      </c>
      <c r="M3126">
        <v>1995</v>
      </c>
      <c r="N3126">
        <v>5.5</v>
      </c>
      <c r="O3126">
        <v>-5952000</v>
      </c>
    </row>
    <row r="3127" spans="1:15" x14ac:dyDescent="0.3">
      <c r="A3127" t="s">
        <v>4522</v>
      </c>
      <c r="B3127">
        <v>50</v>
      </c>
      <c r="C3127">
        <v>94</v>
      </c>
      <c r="D3127">
        <v>8735529</v>
      </c>
      <c r="E3127" t="s">
        <v>699</v>
      </c>
      <c r="F3127" t="s">
        <v>1450</v>
      </c>
      <c r="G3127" t="s">
        <v>6691</v>
      </c>
      <c r="H3127">
        <v>8055</v>
      </c>
      <c r="I3127">
        <v>89</v>
      </c>
      <c r="J3127" t="s">
        <v>29</v>
      </c>
      <c r="K3127" t="s">
        <v>30</v>
      </c>
      <c r="L3127">
        <v>15000000</v>
      </c>
      <c r="M3127">
        <v>2000</v>
      </c>
      <c r="N3127">
        <v>5.5</v>
      </c>
      <c r="O3127">
        <v>-6264471</v>
      </c>
    </row>
    <row r="3128" spans="1:15" x14ac:dyDescent="0.3">
      <c r="A3128" t="s">
        <v>4452</v>
      </c>
      <c r="B3128">
        <v>23</v>
      </c>
      <c r="C3128">
        <v>111</v>
      </c>
      <c r="D3128">
        <v>3333823</v>
      </c>
      <c r="E3128" t="s">
        <v>887</v>
      </c>
      <c r="F3128" t="s">
        <v>6692</v>
      </c>
      <c r="G3128" t="s">
        <v>6693</v>
      </c>
      <c r="H3128">
        <v>5612</v>
      </c>
      <c r="I3128">
        <v>122</v>
      </c>
      <c r="J3128" t="s">
        <v>29</v>
      </c>
      <c r="K3128" t="s">
        <v>30</v>
      </c>
      <c r="L3128">
        <v>10000000</v>
      </c>
      <c r="M3128">
        <v>2012</v>
      </c>
      <c r="N3128">
        <v>5.5</v>
      </c>
      <c r="O3128">
        <v>-6666177</v>
      </c>
    </row>
    <row r="3129" spans="1:15" x14ac:dyDescent="0.3">
      <c r="A3129" t="s">
        <v>4470</v>
      </c>
      <c r="B3129">
        <v>120</v>
      </c>
      <c r="C3129">
        <v>98</v>
      </c>
      <c r="D3129">
        <v>23838</v>
      </c>
      <c r="E3129" t="s">
        <v>2263</v>
      </c>
      <c r="F3129" t="s">
        <v>4280</v>
      </c>
      <c r="G3129" t="s">
        <v>6694</v>
      </c>
      <c r="H3129">
        <v>28570</v>
      </c>
      <c r="I3129">
        <v>160</v>
      </c>
      <c r="J3129" t="s">
        <v>29</v>
      </c>
      <c r="K3129" t="s">
        <v>200</v>
      </c>
      <c r="L3129">
        <v>7000000</v>
      </c>
      <c r="M3129">
        <v>2013</v>
      </c>
      <c r="N3129">
        <v>5.5</v>
      </c>
      <c r="O3129">
        <v>-6976162</v>
      </c>
    </row>
    <row r="3130" spans="1:15" x14ac:dyDescent="0.3">
      <c r="A3130" t="s">
        <v>1734</v>
      </c>
      <c r="B3130">
        <v>52</v>
      </c>
      <c r="C3130">
        <v>100</v>
      </c>
      <c r="D3130">
        <v>4884663</v>
      </c>
      <c r="E3130" t="s">
        <v>197</v>
      </c>
      <c r="F3130" t="s">
        <v>6695</v>
      </c>
      <c r="G3130" t="s">
        <v>6696</v>
      </c>
      <c r="H3130">
        <v>5187</v>
      </c>
      <c r="I3130">
        <v>64</v>
      </c>
      <c r="J3130" t="s">
        <v>29</v>
      </c>
      <c r="K3130" t="s">
        <v>30</v>
      </c>
      <c r="L3130">
        <v>12000000</v>
      </c>
      <c r="M3130">
        <v>1986</v>
      </c>
      <c r="N3130">
        <v>5.5</v>
      </c>
      <c r="O3130">
        <v>-7115337</v>
      </c>
    </row>
    <row r="3131" spans="1:15" x14ac:dyDescent="0.3">
      <c r="A3131" t="s">
        <v>3497</v>
      </c>
      <c r="B3131">
        <v>98</v>
      </c>
      <c r="C3131">
        <v>89</v>
      </c>
      <c r="D3131">
        <v>45207112</v>
      </c>
      <c r="E3131" t="s">
        <v>1366</v>
      </c>
      <c r="F3131" t="s">
        <v>478</v>
      </c>
      <c r="G3131" t="s">
        <v>6697</v>
      </c>
      <c r="H3131">
        <v>21283</v>
      </c>
      <c r="I3131">
        <v>190</v>
      </c>
      <c r="J3131" t="s">
        <v>29</v>
      </c>
      <c r="K3131" t="s">
        <v>30</v>
      </c>
      <c r="L3131">
        <v>53000000</v>
      </c>
      <c r="M3131">
        <v>2001</v>
      </c>
      <c r="N3131">
        <v>5.5</v>
      </c>
      <c r="O3131">
        <v>-7792888</v>
      </c>
    </row>
    <row r="3132" spans="1:15" x14ac:dyDescent="0.3">
      <c r="A3132" t="s">
        <v>2957</v>
      </c>
      <c r="B3132">
        <v>32</v>
      </c>
      <c r="C3132">
        <v>99</v>
      </c>
      <c r="D3132">
        <v>127144</v>
      </c>
      <c r="E3132" t="s">
        <v>699</v>
      </c>
      <c r="F3132" t="s">
        <v>1586</v>
      </c>
      <c r="G3132" t="s">
        <v>6698</v>
      </c>
      <c r="H3132">
        <v>5159</v>
      </c>
      <c r="I3132">
        <v>27</v>
      </c>
      <c r="J3132" t="s">
        <v>29</v>
      </c>
      <c r="K3132" t="s">
        <v>30</v>
      </c>
      <c r="L3132">
        <v>8000000</v>
      </c>
      <c r="M3132">
        <v>2005</v>
      </c>
      <c r="N3132">
        <v>5.5</v>
      </c>
      <c r="O3132">
        <v>-7872856</v>
      </c>
    </row>
    <row r="3133" spans="1:15" x14ac:dyDescent="0.3">
      <c r="A3133" t="s">
        <v>4318</v>
      </c>
      <c r="B3133">
        <v>63</v>
      </c>
      <c r="C3133">
        <v>104</v>
      </c>
      <c r="D3133">
        <v>21800302</v>
      </c>
      <c r="E3133" t="s">
        <v>2063</v>
      </c>
      <c r="F3133" t="s">
        <v>2776</v>
      </c>
      <c r="G3133" t="s">
        <v>6699</v>
      </c>
      <c r="H3133">
        <v>12164</v>
      </c>
      <c r="I3133">
        <v>63</v>
      </c>
      <c r="J3133" t="s">
        <v>29</v>
      </c>
      <c r="K3133" t="s">
        <v>30</v>
      </c>
      <c r="L3133">
        <v>30000000</v>
      </c>
      <c r="M3133">
        <v>2004</v>
      </c>
      <c r="N3133">
        <v>5.5</v>
      </c>
      <c r="O3133">
        <v>-8199698</v>
      </c>
    </row>
    <row r="3134" spans="1:15" x14ac:dyDescent="0.3">
      <c r="A3134" t="s">
        <v>4216</v>
      </c>
      <c r="B3134">
        <v>65</v>
      </c>
      <c r="C3134">
        <v>100</v>
      </c>
      <c r="D3134">
        <v>16247775</v>
      </c>
      <c r="E3134" t="s">
        <v>4368</v>
      </c>
      <c r="F3134" t="s">
        <v>5822</v>
      </c>
      <c r="G3134" t="s">
        <v>6700</v>
      </c>
      <c r="H3134">
        <v>23527</v>
      </c>
      <c r="I3134">
        <v>104</v>
      </c>
      <c r="J3134" t="s">
        <v>29</v>
      </c>
      <c r="K3134" t="s">
        <v>30</v>
      </c>
      <c r="L3134">
        <v>25000000</v>
      </c>
      <c r="M3134">
        <v>2005</v>
      </c>
      <c r="N3134">
        <v>5.5</v>
      </c>
      <c r="O3134">
        <v>-8752225</v>
      </c>
    </row>
    <row r="3135" spans="1:15" x14ac:dyDescent="0.3">
      <c r="A3135" t="s">
        <v>4456</v>
      </c>
      <c r="B3135">
        <v>11</v>
      </c>
      <c r="C3135">
        <v>105</v>
      </c>
      <c r="D3135">
        <v>8508843</v>
      </c>
      <c r="E3135" t="s">
        <v>1929</v>
      </c>
      <c r="F3135" t="s">
        <v>5506</v>
      </c>
      <c r="G3135" t="s">
        <v>6701</v>
      </c>
      <c r="H3135">
        <v>7470</v>
      </c>
      <c r="I3135">
        <v>35</v>
      </c>
      <c r="J3135" t="s">
        <v>29</v>
      </c>
      <c r="K3135" t="s">
        <v>30</v>
      </c>
      <c r="L3135">
        <v>18000000</v>
      </c>
      <c r="M3135">
        <v>1989</v>
      </c>
      <c r="N3135">
        <v>5.5</v>
      </c>
      <c r="O3135">
        <v>-9491157</v>
      </c>
    </row>
    <row r="3136" spans="1:15" x14ac:dyDescent="0.3">
      <c r="A3136" t="s">
        <v>4499</v>
      </c>
      <c r="B3136">
        <v>23</v>
      </c>
      <c r="C3136">
        <v>91</v>
      </c>
      <c r="D3136">
        <v>19348</v>
      </c>
      <c r="E3136" t="s">
        <v>73</v>
      </c>
      <c r="F3136" t="s">
        <v>1167</v>
      </c>
      <c r="G3136" t="s">
        <v>6702</v>
      </c>
      <c r="H3136">
        <v>2941</v>
      </c>
      <c r="I3136">
        <v>11</v>
      </c>
      <c r="J3136" t="s">
        <v>29</v>
      </c>
      <c r="K3136" t="s">
        <v>30</v>
      </c>
      <c r="L3136">
        <v>10000000</v>
      </c>
      <c r="M3136">
        <v>2009</v>
      </c>
      <c r="N3136">
        <v>5.5</v>
      </c>
      <c r="O3136">
        <v>-9980652</v>
      </c>
    </row>
    <row r="3137" spans="1:15" x14ac:dyDescent="0.3">
      <c r="A3137" t="s">
        <v>3071</v>
      </c>
      <c r="B3137">
        <v>153</v>
      </c>
      <c r="C3137">
        <v>107</v>
      </c>
      <c r="D3137">
        <v>7156725</v>
      </c>
      <c r="E3137" t="s">
        <v>2765</v>
      </c>
      <c r="F3137" t="s">
        <v>1921</v>
      </c>
      <c r="G3137" t="s">
        <v>6703</v>
      </c>
      <c r="H3137">
        <v>22639</v>
      </c>
      <c r="I3137">
        <v>217</v>
      </c>
      <c r="J3137" t="s">
        <v>29</v>
      </c>
      <c r="K3137" t="s">
        <v>30</v>
      </c>
      <c r="L3137">
        <v>19000000</v>
      </c>
      <c r="M3137">
        <v>2006</v>
      </c>
      <c r="N3137">
        <v>5.5</v>
      </c>
      <c r="O3137">
        <v>-11843275</v>
      </c>
    </row>
    <row r="3138" spans="1:15" x14ac:dyDescent="0.3">
      <c r="A3138" t="s">
        <v>851</v>
      </c>
      <c r="B3138">
        <v>36</v>
      </c>
      <c r="C3138">
        <v>104</v>
      </c>
      <c r="D3138">
        <v>42610000</v>
      </c>
      <c r="E3138" t="s">
        <v>1562</v>
      </c>
      <c r="F3138" t="s">
        <v>4223</v>
      </c>
      <c r="G3138" t="s">
        <v>6704</v>
      </c>
      <c r="H3138">
        <v>60293</v>
      </c>
      <c r="I3138">
        <v>114</v>
      </c>
      <c r="J3138" t="s">
        <v>29</v>
      </c>
      <c r="K3138" t="s">
        <v>30</v>
      </c>
      <c r="L3138">
        <v>55000000</v>
      </c>
      <c r="M3138">
        <v>1994</v>
      </c>
      <c r="N3138">
        <v>5.5</v>
      </c>
      <c r="O3138">
        <v>-12390000</v>
      </c>
    </row>
    <row r="3139" spans="1:15" x14ac:dyDescent="0.3">
      <c r="A3139" t="s">
        <v>4534</v>
      </c>
      <c r="B3139">
        <v>64</v>
      </c>
      <c r="C3139">
        <v>94</v>
      </c>
      <c r="D3139">
        <v>32095318</v>
      </c>
      <c r="E3139" t="s">
        <v>338</v>
      </c>
      <c r="F3139" t="s">
        <v>2776</v>
      </c>
      <c r="G3139" t="s">
        <v>6705</v>
      </c>
      <c r="H3139">
        <v>12466</v>
      </c>
      <c r="I3139">
        <v>84</v>
      </c>
      <c r="J3139" t="s">
        <v>29</v>
      </c>
      <c r="K3139" t="s">
        <v>30</v>
      </c>
      <c r="L3139">
        <v>45000000</v>
      </c>
      <c r="M3139">
        <v>2001</v>
      </c>
      <c r="N3139">
        <v>5.5</v>
      </c>
      <c r="O3139">
        <v>-12904682</v>
      </c>
    </row>
    <row r="3140" spans="1:15" x14ac:dyDescent="0.3">
      <c r="A3140" t="s">
        <v>4295</v>
      </c>
      <c r="B3140">
        <v>55</v>
      </c>
      <c r="C3140">
        <v>98</v>
      </c>
      <c r="D3140">
        <v>22770864</v>
      </c>
      <c r="E3140" t="s">
        <v>73</v>
      </c>
      <c r="F3140" t="s">
        <v>2714</v>
      </c>
      <c r="G3140" t="s">
        <v>6706</v>
      </c>
      <c r="H3140">
        <v>8433</v>
      </c>
      <c r="I3140">
        <v>85</v>
      </c>
      <c r="J3140" t="s">
        <v>29</v>
      </c>
      <c r="K3140" t="s">
        <v>30</v>
      </c>
      <c r="L3140">
        <v>38000000</v>
      </c>
      <c r="M3140">
        <v>2001</v>
      </c>
      <c r="N3140">
        <v>5.5</v>
      </c>
      <c r="O3140">
        <v>-15229136</v>
      </c>
    </row>
    <row r="3141" spans="1:15" x14ac:dyDescent="0.3">
      <c r="A3141" t="s">
        <v>599</v>
      </c>
      <c r="B3141">
        <v>173</v>
      </c>
      <c r="C3141">
        <v>160</v>
      </c>
      <c r="D3141">
        <v>273420</v>
      </c>
      <c r="E3141" t="s">
        <v>6707</v>
      </c>
      <c r="F3141" t="s">
        <v>683</v>
      </c>
      <c r="G3141" t="s">
        <v>6708</v>
      </c>
      <c r="H3141">
        <v>32671</v>
      </c>
      <c r="I3141">
        <v>238</v>
      </c>
      <c r="J3141" t="s">
        <v>29</v>
      </c>
      <c r="K3141" t="s">
        <v>241</v>
      </c>
      <c r="L3141">
        <v>17000000</v>
      </c>
      <c r="M3141">
        <v>2006</v>
      </c>
      <c r="N3141">
        <v>5.5</v>
      </c>
      <c r="O3141">
        <v>-16726580</v>
      </c>
    </row>
    <row r="3142" spans="1:15" x14ac:dyDescent="0.3">
      <c r="A3142" t="s">
        <v>1473</v>
      </c>
      <c r="B3142">
        <v>62</v>
      </c>
      <c r="C3142">
        <v>100</v>
      </c>
      <c r="D3142">
        <v>11900000</v>
      </c>
      <c r="E3142" t="s">
        <v>4310</v>
      </c>
      <c r="F3142" t="s">
        <v>388</v>
      </c>
      <c r="G3142" t="s">
        <v>6709</v>
      </c>
      <c r="H3142">
        <v>11003</v>
      </c>
      <c r="I3142">
        <v>148</v>
      </c>
      <c r="J3142" t="s">
        <v>29</v>
      </c>
      <c r="K3142" t="s">
        <v>30</v>
      </c>
      <c r="L3142">
        <v>30000000</v>
      </c>
      <c r="M3142">
        <v>1999</v>
      </c>
      <c r="N3142">
        <v>5.5</v>
      </c>
      <c r="O3142">
        <v>-18100000</v>
      </c>
    </row>
    <row r="3143" spans="1:15" x14ac:dyDescent="0.3">
      <c r="A3143" t="s">
        <v>4465</v>
      </c>
      <c r="B3143">
        <v>42</v>
      </c>
      <c r="C3143">
        <v>100</v>
      </c>
      <c r="D3143">
        <v>121972</v>
      </c>
      <c r="E3143" t="s">
        <v>1103</v>
      </c>
      <c r="F3143" t="s">
        <v>34</v>
      </c>
      <c r="G3143" t="s">
        <v>6710</v>
      </c>
      <c r="H3143">
        <v>9868</v>
      </c>
      <c r="I3143">
        <v>81</v>
      </c>
      <c r="J3143" t="s">
        <v>29</v>
      </c>
      <c r="K3143" t="s">
        <v>30</v>
      </c>
      <c r="L3143">
        <v>22000000</v>
      </c>
      <c r="M3143">
        <v>2002</v>
      </c>
      <c r="N3143">
        <v>5.5</v>
      </c>
      <c r="O3143">
        <v>-21878028</v>
      </c>
    </row>
    <row r="3144" spans="1:15" x14ac:dyDescent="0.3">
      <c r="A3144" t="s">
        <v>3862</v>
      </c>
      <c r="B3144">
        <v>74</v>
      </c>
      <c r="C3144">
        <v>98</v>
      </c>
      <c r="D3144">
        <v>16323969</v>
      </c>
      <c r="E3144" t="s">
        <v>2312</v>
      </c>
      <c r="F3144" t="s">
        <v>55</v>
      </c>
      <c r="G3144" t="s">
        <v>6711</v>
      </c>
      <c r="H3144">
        <v>45775</v>
      </c>
      <c r="I3144">
        <v>112</v>
      </c>
      <c r="J3144" t="s">
        <v>29</v>
      </c>
      <c r="K3144" t="s">
        <v>30</v>
      </c>
      <c r="L3144">
        <v>40000000</v>
      </c>
      <c r="M3144">
        <v>2004</v>
      </c>
      <c r="N3144">
        <v>5.5</v>
      </c>
      <c r="O3144">
        <v>-23676031</v>
      </c>
    </row>
    <row r="3145" spans="1:15" x14ac:dyDescent="0.3">
      <c r="A3145" t="s">
        <v>4493</v>
      </c>
      <c r="B3145">
        <v>72</v>
      </c>
      <c r="C3145">
        <v>83</v>
      </c>
      <c r="D3145">
        <v>8326035</v>
      </c>
      <c r="E3145" t="s">
        <v>2113</v>
      </c>
      <c r="F3145" t="s">
        <v>3567</v>
      </c>
      <c r="G3145" t="s">
        <v>6712</v>
      </c>
      <c r="H3145">
        <v>21933</v>
      </c>
      <c r="I3145">
        <v>76</v>
      </c>
      <c r="J3145" t="s">
        <v>29</v>
      </c>
      <c r="K3145" t="s">
        <v>227</v>
      </c>
      <c r="L3145">
        <v>33000000</v>
      </c>
      <c r="M3145">
        <v>2005</v>
      </c>
      <c r="N3145">
        <v>5.5</v>
      </c>
      <c r="O3145">
        <v>-24673965</v>
      </c>
    </row>
    <row r="3146" spans="1:15" x14ac:dyDescent="0.3">
      <c r="A3146" t="s">
        <v>3477</v>
      </c>
      <c r="B3146">
        <v>166</v>
      </c>
      <c r="C3146">
        <v>101</v>
      </c>
      <c r="D3146">
        <v>10268846</v>
      </c>
      <c r="E3146" t="s">
        <v>3153</v>
      </c>
      <c r="F3146" t="s">
        <v>198</v>
      </c>
      <c r="G3146" t="s">
        <v>6713</v>
      </c>
      <c r="H3146">
        <v>31918</v>
      </c>
      <c r="I3146">
        <v>142</v>
      </c>
      <c r="J3146" t="s">
        <v>29</v>
      </c>
      <c r="K3146" t="s">
        <v>30</v>
      </c>
      <c r="L3146">
        <v>35000000</v>
      </c>
      <c r="M3146">
        <v>2009</v>
      </c>
      <c r="N3146">
        <v>5.5</v>
      </c>
      <c r="O3146">
        <v>-24731154</v>
      </c>
    </row>
    <row r="3147" spans="1:15" x14ac:dyDescent="0.3">
      <c r="A3147" t="s">
        <v>3680</v>
      </c>
      <c r="B3147">
        <v>464</v>
      </c>
      <c r="C3147">
        <v>116</v>
      </c>
      <c r="D3147">
        <v>118099659</v>
      </c>
      <c r="E3147" t="s">
        <v>6016</v>
      </c>
      <c r="F3147" t="s">
        <v>1311</v>
      </c>
      <c r="G3147" t="s">
        <v>6714</v>
      </c>
      <c r="H3147">
        <v>69757</v>
      </c>
      <c r="I3147">
        <v>1211</v>
      </c>
      <c r="J3147" t="s">
        <v>29</v>
      </c>
      <c r="K3147" t="s">
        <v>30</v>
      </c>
      <c r="L3147">
        <v>144000000</v>
      </c>
      <c r="M3147">
        <v>2016</v>
      </c>
      <c r="N3147">
        <v>5.5</v>
      </c>
      <c r="O3147">
        <v>-25900341</v>
      </c>
    </row>
    <row r="3148" spans="1:15" x14ac:dyDescent="0.3">
      <c r="A3148" t="s">
        <v>3680</v>
      </c>
      <c r="B3148">
        <v>464</v>
      </c>
      <c r="C3148">
        <v>116</v>
      </c>
      <c r="D3148">
        <v>118099659</v>
      </c>
      <c r="E3148" t="s">
        <v>6016</v>
      </c>
      <c r="F3148" t="s">
        <v>1311</v>
      </c>
      <c r="G3148" t="s">
        <v>6714</v>
      </c>
      <c r="H3148">
        <v>69790</v>
      </c>
      <c r="I3148">
        <v>1211</v>
      </c>
      <c r="J3148" t="s">
        <v>29</v>
      </c>
      <c r="K3148" t="s">
        <v>30</v>
      </c>
      <c r="L3148">
        <v>144000000</v>
      </c>
      <c r="M3148">
        <v>2016</v>
      </c>
      <c r="N3148">
        <v>5.5</v>
      </c>
      <c r="O3148">
        <v>-25900341</v>
      </c>
    </row>
    <row r="3149" spans="1:15" x14ac:dyDescent="0.3">
      <c r="A3149" t="s">
        <v>4458</v>
      </c>
      <c r="B3149">
        <v>127</v>
      </c>
      <c r="C3149">
        <v>104</v>
      </c>
      <c r="D3149">
        <v>23020488</v>
      </c>
      <c r="E3149" t="s">
        <v>6631</v>
      </c>
      <c r="F3149" t="s">
        <v>6715</v>
      </c>
      <c r="G3149" t="s">
        <v>6716</v>
      </c>
      <c r="H3149">
        <v>42324</v>
      </c>
      <c r="I3149">
        <v>180</v>
      </c>
      <c r="J3149" t="s">
        <v>29</v>
      </c>
      <c r="K3149" t="s">
        <v>30</v>
      </c>
      <c r="L3149">
        <v>52000000</v>
      </c>
      <c r="M3149">
        <v>2003</v>
      </c>
      <c r="N3149">
        <v>5.5</v>
      </c>
      <c r="O3149">
        <v>-28979512</v>
      </c>
    </row>
    <row r="3150" spans="1:15" x14ac:dyDescent="0.3">
      <c r="A3150" t="s">
        <v>2461</v>
      </c>
      <c r="B3150">
        <v>157</v>
      </c>
      <c r="C3150">
        <v>117</v>
      </c>
      <c r="D3150">
        <v>65653758</v>
      </c>
      <c r="E3150" t="s">
        <v>309</v>
      </c>
      <c r="F3150" t="s">
        <v>400</v>
      </c>
      <c r="G3150" t="s">
        <v>6717</v>
      </c>
      <c r="H3150">
        <v>102747</v>
      </c>
      <c r="I3150">
        <v>316</v>
      </c>
      <c r="J3150" t="s">
        <v>29</v>
      </c>
      <c r="K3150" t="s">
        <v>30</v>
      </c>
      <c r="L3150">
        <v>95000000</v>
      </c>
      <c r="M3150">
        <v>2003</v>
      </c>
      <c r="N3150">
        <v>5.5</v>
      </c>
      <c r="O3150">
        <v>-29346242</v>
      </c>
    </row>
    <row r="3151" spans="1:15" x14ac:dyDescent="0.3">
      <c r="A3151" t="s">
        <v>2571</v>
      </c>
      <c r="B3151">
        <v>175</v>
      </c>
      <c r="C3151">
        <v>136</v>
      </c>
      <c r="D3151">
        <v>33685268</v>
      </c>
      <c r="E3151" t="s">
        <v>1489</v>
      </c>
      <c r="F3151" t="s">
        <v>27</v>
      </c>
      <c r="G3151" t="s">
        <v>6718</v>
      </c>
      <c r="H3151">
        <v>75573</v>
      </c>
      <c r="I3151">
        <v>662</v>
      </c>
      <c r="J3151" t="s">
        <v>29</v>
      </c>
      <c r="K3151" t="s">
        <v>30</v>
      </c>
      <c r="L3151">
        <v>68000000</v>
      </c>
      <c r="M3151">
        <v>2003</v>
      </c>
      <c r="N3151">
        <v>5.5</v>
      </c>
      <c r="O3151">
        <v>-34314732</v>
      </c>
    </row>
    <row r="3152" spans="1:15" x14ac:dyDescent="0.3">
      <c r="A3152" t="s">
        <v>3669</v>
      </c>
      <c r="B3152">
        <v>98</v>
      </c>
      <c r="C3152">
        <v>96</v>
      </c>
      <c r="D3152">
        <v>183125</v>
      </c>
      <c r="E3152" t="s">
        <v>39</v>
      </c>
      <c r="F3152" t="s">
        <v>1302</v>
      </c>
      <c r="G3152" t="s">
        <v>6719</v>
      </c>
      <c r="H3152">
        <v>36914</v>
      </c>
      <c r="I3152">
        <v>86</v>
      </c>
      <c r="J3152" t="s">
        <v>29</v>
      </c>
      <c r="K3152" t="s">
        <v>30</v>
      </c>
      <c r="L3152">
        <v>35000000</v>
      </c>
      <c r="M3152">
        <v>2012</v>
      </c>
      <c r="N3152">
        <v>5.5</v>
      </c>
      <c r="O3152">
        <v>-34816875</v>
      </c>
    </row>
    <row r="3153" spans="1:15" x14ac:dyDescent="0.3">
      <c r="A3153" t="s">
        <v>4657</v>
      </c>
      <c r="B3153">
        <v>178</v>
      </c>
      <c r="C3153">
        <v>93</v>
      </c>
      <c r="D3153">
        <v>25857987</v>
      </c>
      <c r="E3153" t="s">
        <v>105</v>
      </c>
      <c r="F3153" t="s">
        <v>2217</v>
      </c>
      <c r="G3153" t="s">
        <v>6720</v>
      </c>
      <c r="H3153">
        <v>110614</v>
      </c>
      <c r="I3153">
        <v>532</v>
      </c>
      <c r="J3153" t="s">
        <v>29</v>
      </c>
      <c r="K3153" t="s">
        <v>30</v>
      </c>
      <c r="L3153">
        <v>62000000</v>
      </c>
      <c r="M3153">
        <v>2005</v>
      </c>
      <c r="N3153">
        <v>5.5</v>
      </c>
      <c r="O3153">
        <v>-36142013</v>
      </c>
    </row>
    <row r="3154" spans="1:15" x14ac:dyDescent="0.3">
      <c r="A3154" t="s">
        <v>4654</v>
      </c>
      <c r="B3154">
        <v>296</v>
      </c>
      <c r="C3154">
        <v>104</v>
      </c>
      <c r="D3154">
        <v>10706786</v>
      </c>
      <c r="E3154" t="s">
        <v>3139</v>
      </c>
      <c r="F3154" t="s">
        <v>1302</v>
      </c>
      <c r="G3154" t="s">
        <v>6721</v>
      </c>
      <c r="H3154">
        <v>81800</v>
      </c>
      <c r="I3154">
        <v>211</v>
      </c>
      <c r="J3154" t="s">
        <v>29</v>
      </c>
      <c r="K3154" t="s">
        <v>30</v>
      </c>
      <c r="L3154">
        <v>50000000</v>
      </c>
      <c r="M3154">
        <v>2011</v>
      </c>
      <c r="N3154">
        <v>5.5</v>
      </c>
      <c r="O3154">
        <v>-39293214</v>
      </c>
    </row>
    <row r="3155" spans="1:15" x14ac:dyDescent="0.3">
      <c r="A3155" t="s">
        <v>943</v>
      </c>
      <c r="B3155">
        <v>135</v>
      </c>
      <c r="C3155">
        <v>108</v>
      </c>
      <c r="D3155">
        <v>40048332</v>
      </c>
      <c r="E3155" t="s">
        <v>417</v>
      </c>
      <c r="F3155" t="s">
        <v>6722</v>
      </c>
      <c r="G3155" t="s">
        <v>6723</v>
      </c>
      <c r="H3155">
        <v>61417</v>
      </c>
      <c r="I3155">
        <v>339</v>
      </c>
      <c r="J3155" t="s">
        <v>29</v>
      </c>
      <c r="K3155" t="s">
        <v>30</v>
      </c>
      <c r="L3155">
        <v>85000000</v>
      </c>
      <c r="M3155">
        <v>2002</v>
      </c>
      <c r="N3155">
        <v>5.5</v>
      </c>
      <c r="O3155">
        <v>-44951668</v>
      </c>
    </row>
    <row r="3156" spans="1:15" x14ac:dyDescent="0.3">
      <c r="A3156" t="s">
        <v>2946</v>
      </c>
      <c r="B3156">
        <v>181</v>
      </c>
      <c r="C3156">
        <v>107</v>
      </c>
      <c r="D3156">
        <v>7605668</v>
      </c>
      <c r="E3156" t="s">
        <v>6724</v>
      </c>
      <c r="F3156" t="s">
        <v>482</v>
      </c>
      <c r="G3156" t="s">
        <v>6725</v>
      </c>
      <c r="H3156">
        <v>47320</v>
      </c>
      <c r="I3156">
        <v>188</v>
      </c>
      <c r="J3156" t="s">
        <v>29</v>
      </c>
      <c r="K3156" t="s">
        <v>200</v>
      </c>
      <c r="L3156">
        <v>60000000</v>
      </c>
      <c r="M3156">
        <v>2015</v>
      </c>
      <c r="N3156">
        <v>5.5</v>
      </c>
      <c r="O3156">
        <v>-52394332</v>
      </c>
    </row>
    <row r="3157" spans="1:15" x14ac:dyDescent="0.3">
      <c r="A3157" t="s">
        <v>2878</v>
      </c>
      <c r="B3157">
        <v>286</v>
      </c>
      <c r="C3157">
        <v>120</v>
      </c>
      <c r="D3157">
        <v>102315545</v>
      </c>
      <c r="E3157" t="s">
        <v>248</v>
      </c>
      <c r="F3157" t="s">
        <v>690</v>
      </c>
      <c r="G3157" t="s">
        <v>6726</v>
      </c>
      <c r="H3157">
        <v>58137</v>
      </c>
      <c r="I3157">
        <v>520</v>
      </c>
      <c r="J3157" t="s">
        <v>29</v>
      </c>
      <c r="K3157" t="s">
        <v>30</v>
      </c>
      <c r="L3157">
        <v>165000000</v>
      </c>
      <c r="M3157">
        <v>2016</v>
      </c>
      <c r="N3157">
        <v>5.5</v>
      </c>
      <c r="O3157">
        <v>-62684455</v>
      </c>
    </row>
    <row r="3158" spans="1:15" x14ac:dyDescent="0.3">
      <c r="A3158" t="s">
        <v>2380</v>
      </c>
      <c r="B3158">
        <v>175</v>
      </c>
      <c r="C3158">
        <v>102</v>
      </c>
      <c r="D3158">
        <v>17176900</v>
      </c>
      <c r="E3158" t="s">
        <v>309</v>
      </c>
      <c r="F3158" t="s">
        <v>1167</v>
      </c>
      <c r="G3158" t="s">
        <v>6727</v>
      </c>
      <c r="H3158">
        <v>54501</v>
      </c>
      <c r="I3158">
        <v>154</v>
      </c>
      <c r="J3158" t="s">
        <v>29</v>
      </c>
      <c r="K3158" t="s">
        <v>30</v>
      </c>
      <c r="L3158">
        <v>95000000</v>
      </c>
      <c r="M3158">
        <v>2014</v>
      </c>
      <c r="N3158">
        <v>5.5</v>
      </c>
      <c r="O3158">
        <v>-77823100</v>
      </c>
    </row>
    <row r="3159" spans="1:15" x14ac:dyDescent="0.3">
      <c r="A3159" t="s">
        <v>1375</v>
      </c>
      <c r="B3159">
        <v>184</v>
      </c>
      <c r="C3159">
        <v>126</v>
      </c>
      <c r="D3159">
        <v>31141074</v>
      </c>
      <c r="E3159" t="s">
        <v>309</v>
      </c>
      <c r="F3159" t="s">
        <v>400</v>
      </c>
      <c r="G3159" t="s">
        <v>6728</v>
      </c>
      <c r="H3159">
        <v>51892</v>
      </c>
      <c r="I3159">
        <v>273</v>
      </c>
      <c r="J3159" t="s">
        <v>29</v>
      </c>
      <c r="K3159" t="s">
        <v>30</v>
      </c>
      <c r="L3159">
        <v>140000000</v>
      </c>
      <c r="M3159">
        <v>2016</v>
      </c>
      <c r="N3159">
        <v>5.5</v>
      </c>
      <c r="O3159">
        <v>-108858926</v>
      </c>
    </row>
    <row r="3160" spans="1:15" x14ac:dyDescent="0.3">
      <c r="A3160" t="s">
        <v>493</v>
      </c>
      <c r="B3160">
        <v>248</v>
      </c>
      <c r="C3160">
        <v>206</v>
      </c>
      <c r="D3160">
        <v>34293771</v>
      </c>
      <c r="E3160" t="s">
        <v>6729</v>
      </c>
      <c r="F3160" t="s">
        <v>136</v>
      </c>
      <c r="G3160" t="s">
        <v>6730</v>
      </c>
      <c r="H3160">
        <v>138863</v>
      </c>
      <c r="I3160">
        <v>1390</v>
      </c>
      <c r="J3160" t="s">
        <v>29</v>
      </c>
      <c r="K3160" t="s">
        <v>227</v>
      </c>
      <c r="L3160">
        <v>155000000</v>
      </c>
      <c r="M3160">
        <v>2004</v>
      </c>
      <c r="N3160">
        <v>5.5</v>
      </c>
      <c r="O3160">
        <v>-120706229</v>
      </c>
    </row>
    <row r="3161" spans="1:15" x14ac:dyDescent="0.3">
      <c r="A3161" t="s">
        <v>1897</v>
      </c>
      <c r="B3161">
        <v>144</v>
      </c>
      <c r="C3161">
        <v>121</v>
      </c>
      <c r="D3161">
        <v>184031112</v>
      </c>
      <c r="E3161" t="s">
        <v>309</v>
      </c>
      <c r="F3161" t="s">
        <v>1411</v>
      </c>
      <c r="G3161" t="s">
        <v>6731</v>
      </c>
      <c r="H3161">
        <v>190786</v>
      </c>
      <c r="I3161">
        <v>539</v>
      </c>
      <c r="J3161" t="s">
        <v>29</v>
      </c>
      <c r="K3161" t="s">
        <v>30</v>
      </c>
      <c r="L3161">
        <v>100000000</v>
      </c>
      <c r="M3161">
        <v>1995</v>
      </c>
      <c r="N3161">
        <v>5.4</v>
      </c>
      <c r="O3161">
        <v>84031112</v>
      </c>
    </row>
    <row r="3162" spans="1:15" x14ac:dyDescent="0.3">
      <c r="A3162" t="s">
        <v>5042</v>
      </c>
      <c r="B3162">
        <v>271</v>
      </c>
      <c r="C3162">
        <v>99</v>
      </c>
      <c r="D3162">
        <v>84263837</v>
      </c>
      <c r="E3162" t="s">
        <v>2463</v>
      </c>
      <c r="F3162" t="s">
        <v>2554</v>
      </c>
      <c r="G3162" t="s">
        <v>6732</v>
      </c>
      <c r="H3162">
        <v>81699</v>
      </c>
      <c r="I3162">
        <v>291</v>
      </c>
      <c r="J3162" t="s">
        <v>29</v>
      </c>
      <c r="K3162" t="s">
        <v>30</v>
      </c>
      <c r="L3162">
        <v>6500000</v>
      </c>
      <c r="M3162">
        <v>2014</v>
      </c>
      <c r="N3162">
        <v>5.4</v>
      </c>
      <c r="O3162">
        <v>77763837</v>
      </c>
    </row>
    <row r="3163" spans="1:15" x14ac:dyDescent="0.3">
      <c r="A3163" t="s">
        <v>1655</v>
      </c>
      <c r="B3163">
        <v>122</v>
      </c>
      <c r="C3163">
        <v>88</v>
      </c>
      <c r="D3163">
        <v>112692062</v>
      </c>
      <c r="E3163" t="s">
        <v>5827</v>
      </c>
      <c r="F3163" t="s">
        <v>4253</v>
      </c>
      <c r="G3163" t="s">
        <v>6733</v>
      </c>
      <c r="H3163">
        <v>84325</v>
      </c>
      <c r="I3163">
        <v>205</v>
      </c>
      <c r="J3163" t="s">
        <v>29</v>
      </c>
      <c r="K3163" t="s">
        <v>30</v>
      </c>
      <c r="L3163">
        <v>35000000</v>
      </c>
      <c r="M3163">
        <v>2001</v>
      </c>
      <c r="N3163">
        <v>5.4</v>
      </c>
      <c r="O3163">
        <v>77692062</v>
      </c>
    </row>
    <row r="3164" spans="1:15" x14ac:dyDescent="0.3">
      <c r="A3164" t="s">
        <v>3147</v>
      </c>
      <c r="B3164">
        <v>139</v>
      </c>
      <c r="C3164">
        <v>101</v>
      </c>
      <c r="D3164">
        <v>133668525</v>
      </c>
      <c r="E3164" t="s">
        <v>676</v>
      </c>
      <c r="F3164" t="s">
        <v>478</v>
      </c>
      <c r="G3164" t="s">
        <v>6734</v>
      </c>
      <c r="H3164">
        <v>107817</v>
      </c>
      <c r="I3164">
        <v>255</v>
      </c>
      <c r="J3164" t="s">
        <v>29</v>
      </c>
      <c r="K3164" t="s">
        <v>30</v>
      </c>
      <c r="L3164">
        <v>80000000</v>
      </c>
      <c r="M3164">
        <v>2013</v>
      </c>
      <c r="N3164">
        <v>5.4</v>
      </c>
      <c r="O3164">
        <v>53668525</v>
      </c>
    </row>
    <row r="3165" spans="1:15" x14ac:dyDescent="0.3">
      <c r="A3165" t="s">
        <v>4534</v>
      </c>
      <c r="B3165">
        <v>53</v>
      </c>
      <c r="C3165">
        <v>92</v>
      </c>
      <c r="D3165">
        <v>105263257</v>
      </c>
      <c r="E3165" t="s">
        <v>6735</v>
      </c>
      <c r="F3165" t="s">
        <v>1802</v>
      </c>
      <c r="G3165" t="s">
        <v>6736</v>
      </c>
      <c r="H3165">
        <v>56168</v>
      </c>
      <c r="I3165">
        <v>103</v>
      </c>
      <c r="J3165" t="s">
        <v>29</v>
      </c>
      <c r="K3165" t="s">
        <v>30</v>
      </c>
      <c r="L3165">
        <v>55000000</v>
      </c>
      <c r="M3165">
        <v>1997</v>
      </c>
      <c r="N3165">
        <v>5.4</v>
      </c>
      <c r="O3165">
        <v>50263257</v>
      </c>
    </row>
    <row r="3166" spans="1:15" x14ac:dyDescent="0.3">
      <c r="A3166" t="s">
        <v>3014</v>
      </c>
      <c r="B3166">
        <v>97</v>
      </c>
      <c r="C3166">
        <v>95</v>
      </c>
      <c r="D3166">
        <v>56127162</v>
      </c>
      <c r="E3166" t="s">
        <v>289</v>
      </c>
      <c r="F3166" t="s">
        <v>6737</v>
      </c>
      <c r="G3166" t="s">
        <v>6738</v>
      </c>
      <c r="H3166">
        <v>57479</v>
      </c>
      <c r="I3166">
        <v>205</v>
      </c>
      <c r="J3166" t="s">
        <v>29</v>
      </c>
      <c r="K3166" t="s">
        <v>30</v>
      </c>
      <c r="L3166">
        <v>18000000</v>
      </c>
      <c r="M3166">
        <v>2003</v>
      </c>
      <c r="N3166">
        <v>5.4</v>
      </c>
      <c r="O3166">
        <v>38127162</v>
      </c>
    </row>
    <row r="3167" spans="1:15" x14ac:dyDescent="0.3">
      <c r="A3167" t="s">
        <v>4065</v>
      </c>
      <c r="B3167">
        <v>107</v>
      </c>
      <c r="C3167">
        <v>100</v>
      </c>
      <c r="D3167">
        <v>73023275</v>
      </c>
      <c r="E3167" t="s">
        <v>1669</v>
      </c>
      <c r="F3167" t="s">
        <v>576</v>
      </c>
      <c r="G3167" t="s">
        <v>6739</v>
      </c>
      <c r="H3167">
        <v>16271</v>
      </c>
      <c r="I3167">
        <v>57</v>
      </c>
      <c r="J3167" t="s">
        <v>29</v>
      </c>
      <c r="K3167" t="s">
        <v>30</v>
      </c>
      <c r="L3167">
        <v>35000000</v>
      </c>
      <c r="M3167">
        <v>2009</v>
      </c>
      <c r="N3167">
        <v>5.4</v>
      </c>
      <c r="O3167">
        <v>38023275</v>
      </c>
    </row>
    <row r="3168" spans="1:15" x14ac:dyDescent="0.3">
      <c r="A3168" t="s">
        <v>2678</v>
      </c>
      <c r="B3168">
        <v>61</v>
      </c>
      <c r="C3168">
        <v>87</v>
      </c>
      <c r="D3168">
        <v>64172251</v>
      </c>
      <c r="E3168" t="s">
        <v>1699</v>
      </c>
      <c r="F3168" t="s">
        <v>3257</v>
      </c>
      <c r="G3168" t="s">
        <v>6740</v>
      </c>
      <c r="H3168">
        <v>19079</v>
      </c>
      <c r="I3168">
        <v>122</v>
      </c>
      <c r="J3168" t="s">
        <v>29</v>
      </c>
      <c r="K3168" t="s">
        <v>30</v>
      </c>
      <c r="L3168">
        <v>30000000</v>
      </c>
      <c r="M3168">
        <v>2001</v>
      </c>
      <c r="N3168">
        <v>5.4</v>
      </c>
      <c r="O3168">
        <v>34172251</v>
      </c>
    </row>
    <row r="3169" spans="1:15" x14ac:dyDescent="0.3">
      <c r="A3169" t="s">
        <v>3014</v>
      </c>
      <c r="B3169">
        <v>69</v>
      </c>
      <c r="C3169">
        <v>88</v>
      </c>
      <c r="D3169">
        <v>47811275</v>
      </c>
      <c r="E3169" t="s">
        <v>4375</v>
      </c>
      <c r="F3169" t="s">
        <v>6741</v>
      </c>
      <c r="G3169" t="s">
        <v>6742</v>
      </c>
      <c r="H3169">
        <v>29008</v>
      </c>
      <c r="I3169">
        <v>99</v>
      </c>
      <c r="J3169" t="s">
        <v>29</v>
      </c>
      <c r="K3169" t="s">
        <v>30</v>
      </c>
      <c r="L3169">
        <v>15000000</v>
      </c>
      <c r="M3169">
        <v>2002</v>
      </c>
      <c r="N3169">
        <v>5.4</v>
      </c>
      <c r="O3169">
        <v>32811275</v>
      </c>
    </row>
    <row r="3170" spans="1:15" x14ac:dyDescent="0.3">
      <c r="A3170" t="s">
        <v>4816</v>
      </c>
      <c r="B3170">
        <v>62</v>
      </c>
      <c r="C3170">
        <v>109</v>
      </c>
      <c r="D3170">
        <v>69148997</v>
      </c>
      <c r="E3170" t="s">
        <v>338</v>
      </c>
      <c r="F3170" t="s">
        <v>2778</v>
      </c>
      <c r="G3170" t="s">
        <v>6743</v>
      </c>
      <c r="H3170">
        <v>98794</v>
      </c>
      <c r="I3170">
        <v>251</v>
      </c>
      <c r="J3170" t="s">
        <v>29</v>
      </c>
      <c r="K3170" t="s">
        <v>30</v>
      </c>
      <c r="L3170">
        <v>37000000</v>
      </c>
      <c r="M3170">
        <v>2004</v>
      </c>
      <c r="N3170">
        <v>5.4</v>
      </c>
      <c r="O3170">
        <v>32148997</v>
      </c>
    </row>
    <row r="3171" spans="1:15" x14ac:dyDescent="0.3">
      <c r="A3171" t="s">
        <v>4733</v>
      </c>
      <c r="B3171">
        <v>21</v>
      </c>
      <c r="C3171">
        <v>117</v>
      </c>
      <c r="D3171">
        <v>70100000</v>
      </c>
      <c r="E3171" t="s">
        <v>699</v>
      </c>
      <c r="F3171" t="s">
        <v>5785</v>
      </c>
      <c r="G3171" t="s">
        <v>6744</v>
      </c>
      <c r="H3171">
        <v>20183</v>
      </c>
      <c r="I3171">
        <v>41</v>
      </c>
      <c r="J3171" t="s">
        <v>29</v>
      </c>
      <c r="K3171" t="s">
        <v>30</v>
      </c>
      <c r="L3171">
        <v>40000000</v>
      </c>
      <c r="M3171">
        <v>1992</v>
      </c>
      <c r="N3171">
        <v>5.4</v>
      </c>
      <c r="O3171">
        <v>30100000</v>
      </c>
    </row>
    <row r="3172" spans="1:15" x14ac:dyDescent="0.3">
      <c r="A3172" t="s">
        <v>3689</v>
      </c>
      <c r="B3172">
        <v>152</v>
      </c>
      <c r="C3172">
        <v>89</v>
      </c>
      <c r="D3172">
        <v>58715510</v>
      </c>
      <c r="E3172" t="s">
        <v>289</v>
      </c>
      <c r="F3172" t="s">
        <v>2892</v>
      </c>
      <c r="G3172" t="s">
        <v>6745</v>
      </c>
      <c r="H3172">
        <v>79094</v>
      </c>
      <c r="I3172">
        <v>129</v>
      </c>
      <c r="J3172" t="s">
        <v>29</v>
      </c>
      <c r="K3172" t="s">
        <v>30</v>
      </c>
      <c r="L3172">
        <v>30000000</v>
      </c>
      <c r="M3172">
        <v>2009</v>
      </c>
      <c r="N3172">
        <v>5.4</v>
      </c>
      <c r="O3172">
        <v>28715510</v>
      </c>
    </row>
    <row r="3173" spans="1:15" x14ac:dyDescent="0.3">
      <c r="A3173" t="s">
        <v>4616</v>
      </c>
      <c r="B3173">
        <v>85</v>
      </c>
      <c r="C3173">
        <v>72</v>
      </c>
      <c r="D3173">
        <v>47887943</v>
      </c>
      <c r="E3173" t="s">
        <v>6746</v>
      </c>
      <c r="F3173" t="s">
        <v>1550</v>
      </c>
      <c r="G3173" t="s">
        <v>6747</v>
      </c>
      <c r="H3173">
        <v>11634</v>
      </c>
      <c r="I3173">
        <v>58</v>
      </c>
      <c r="J3173" t="s">
        <v>29</v>
      </c>
      <c r="K3173" t="s">
        <v>30</v>
      </c>
      <c r="L3173">
        <v>20000000</v>
      </c>
      <c r="M3173">
        <v>2003</v>
      </c>
      <c r="N3173">
        <v>5.4</v>
      </c>
      <c r="O3173">
        <v>27887943</v>
      </c>
    </row>
    <row r="3174" spans="1:15" x14ac:dyDescent="0.3">
      <c r="A3174" t="s">
        <v>4607</v>
      </c>
      <c r="B3174">
        <v>138</v>
      </c>
      <c r="C3174">
        <v>87</v>
      </c>
      <c r="D3174">
        <v>30000000</v>
      </c>
      <c r="E3174" t="s">
        <v>1900</v>
      </c>
      <c r="F3174" t="s">
        <v>6748</v>
      </c>
      <c r="G3174" t="s">
        <v>6749</v>
      </c>
      <c r="H3174">
        <v>43485</v>
      </c>
      <c r="I3174">
        <v>327</v>
      </c>
      <c r="J3174" t="s">
        <v>29</v>
      </c>
      <c r="K3174" t="s">
        <v>30</v>
      </c>
      <c r="L3174">
        <v>2200000</v>
      </c>
      <c r="M3174">
        <v>1985</v>
      </c>
      <c r="N3174">
        <v>5.4</v>
      </c>
      <c r="O3174">
        <v>27800000</v>
      </c>
    </row>
    <row r="3175" spans="1:15" x14ac:dyDescent="0.3">
      <c r="A3175" t="s">
        <v>4549</v>
      </c>
      <c r="B3175">
        <v>98</v>
      </c>
      <c r="C3175">
        <v>107</v>
      </c>
      <c r="D3175">
        <v>55210049</v>
      </c>
      <c r="E3175" t="s">
        <v>86</v>
      </c>
      <c r="F3175" t="s">
        <v>1204</v>
      </c>
      <c r="G3175" t="s">
        <v>6750</v>
      </c>
      <c r="H3175">
        <v>43743</v>
      </c>
      <c r="I3175">
        <v>293</v>
      </c>
      <c r="J3175" t="s">
        <v>29</v>
      </c>
      <c r="K3175" t="s">
        <v>30</v>
      </c>
      <c r="L3175">
        <v>27800000</v>
      </c>
      <c r="M3175">
        <v>1989</v>
      </c>
      <c r="N3175">
        <v>5.4</v>
      </c>
      <c r="O3175">
        <v>27410049</v>
      </c>
    </row>
    <row r="3176" spans="1:15" x14ac:dyDescent="0.3">
      <c r="A3176" t="s">
        <v>1948</v>
      </c>
      <c r="B3176">
        <v>77</v>
      </c>
      <c r="C3176">
        <v>94</v>
      </c>
      <c r="D3176">
        <v>82569532</v>
      </c>
      <c r="E3176" t="s">
        <v>4375</v>
      </c>
      <c r="F3176" t="s">
        <v>6751</v>
      </c>
      <c r="G3176" t="s">
        <v>6752</v>
      </c>
      <c r="H3176">
        <v>42737</v>
      </c>
      <c r="I3176">
        <v>128</v>
      </c>
      <c r="J3176" t="s">
        <v>29</v>
      </c>
      <c r="K3176" t="s">
        <v>30</v>
      </c>
      <c r="L3176">
        <v>60000000</v>
      </c>
      <c r="M3176">
        <v>2005</v>
      </c>
      <c r="N3176">
        <v>5.4</v>
      </c>
      <c r="O3176">
        <v>22569532</v>
      </c>
    </row>
    <row r="3177" spans="1:15" x14ac:dyDescent="0.3">
      <c r="A3177" t="s">
        <v>4515</v>
      </c>
      <c r="B3177">
        <v>48</v>
      </c>
      <c r="C3177">
        <v>140</v>
      </c>
      <c r="D3177">
        <v>32101000</v>
      </c>
      <c r="E3177" t="s">
        <v>197</v>
      </c>
      <c r="F3177" t="s">
        <v>6753</v>
      </c>
      <c r="G3177" t="s">
        <v>6754</v>
      </c>
      <c r="H3177">
        <v>27800</v>
      </c>
      <c r="I3177">
        <v>96</v>
      </c>
      <c r="J3177" t="s">
        <v>29</v>
      </c>
      <c r="K3177" t="s">
        <v>200</v>
      </c>
      <c r="L3177">
        <v>10000000</v>
      </c>
      <c r="M3177">
        <v>1992</v>
      </c>
      <c r="N3177">
        <v>5.4</v>
      </c>
      <c r="O3177">
        <v>22101000</v>
      </c>
    </row>
    <row r="3178" spans="1:15" x14ac:dyDescent="0.3">
      <c r="A3178" t="s">
        <v>4598</v>
      </c>
      <c r="B3178">
        <v>172</v>
      </c>
      <c r="C3178">
        <v>92</v>
      </c>
      <c r="D3178">
        <v>31397498</v>
      </c>
      <c r="E3178" t="s">
        <v>2463</v>
      </c>
      <c r="F3178" t="s">
        <v>1879</v>
      </c>
      <c r="G3178" t="s">
        <v>6755</v>
      </c>
      <c r="H3178">
        <v>44130</v>
      </c>
      <c r="I3178">
        <v>156</v>
      </c>
      <c r="J3178" t="s">
        <v>29</v>
      </c>
      <c r="K3178" t="s">
        <v>30</v>
      </c>
      <c r="L3178">
        <v>12000000</v>
      </c>
      <c r="M3178">
        <v>2008</v>
      </c>
      <c r="N3178">
        <v>5.4</v>
      </c>
      <c r="O3178">
        <v>19397498</v>
      </c>
    </row>
    <row r="3179" spans="1:15" x14ac:dyDescent="0.3">
      <c r="A3179" t="s">
        <v>4522</v>
      </c>
      <c r="B3179">
        <v>24</v>
      </c>
      <c r="C3179">
        <v>113</v>
      </c>
      <c r="D3179">
        <v>19184015</v>
      </c>
      <c r="E3179" t="s">
        <v>6756</v>
      </c>
      <c r="F3179" t="s">
        <v>6757</v>
      </c>
      <c r="G3179" t="s">
        <v>6758</v>
      </c>
      <c r="H3179">
        <v>1466</v>
      </c>
      <c r="I3179">
        <v>35</v>
      </c>
      <c r="J3179" t="s">
        <v>29</v>
      </c>
      <c r="K3179" t="s">
        <v>30</v>
      </c>
      <c r="L3179">
        <v>3000000</v>
      </c>
      <c r="M3179">
        <v>2002</v>
      </c>
      <c r="N3179">
        <v>5.4</v>
      </c>
      <c r="O3179">
        <v>16184015</v>
      </c>
    </row>
    <row r="3180" spans="1:15" x14ac:dyDescent="0.3">
      <c r="A3180" t="s">
        <v>4605</v>
      </c>
      <c r="B3180">
        <v>61</v>
      </c>
      <c r="C3180">
        <v>90</v>
      </c>
      <c r="D3180">
        <v>28399192</v>
      </c>
      <c r="E3180" t="s">
        <v>6759</v>
      </c>
      <c r="F3180" t="s">
        <v>6760</v>
      </c>
      <c r="G3180" t="s">
        <v>6761</v>
      </c>
      <c r="H3180">
        <v>5663</v>
      </c>
      <c r="I3180">
        <v>106</v>
      </c>
      <c r="J3180" t="s">
        <v>29</v>
      </c>
      <c r="K3180" t="s">
        <v>581</v>
      </c>
      <c r="L3180">
        <v>13000000</v>
      </c>
      <c r="M3180">
        <v>2002</v>
      </c>
      <c r="N3180">
        <v>5.4</v>
      </c>
      <c r="O3180">
        <v>15399192</v>
      </c>
    </row>
    <row r="3181" spans="1:15" x14ac:dyDescent="0.3">
      <c r="A3181" t="s">
        <v>4306</v>
      </c>
      <c r="B3181">
        <v>124</v>
      </c>
      <c r="C3181">
        <v>88</v>
      </c>
      <c r="D3181">
        <v>49474048</v>
      </c>
      <c r="E3181" t="s">
        <v>1669</v>
      </c>
      <c r="F3181" t="s">
        <v>313</v>
      </c>
      <c r="G3181" t="s">
        <v>6762</v>
      </c>
      <c r="H3181">
        <v>31191</v>
      </c>
      <c r="I3181">
        <v>120</v>
      </c>
      <c r="J3181" t="s">
        <v>29</v>
      </c>
      <c r="K3181" t="s">
        <v>30</v>
      </c>
      <c r="L3181">
        <v>35000000</v>
      </c>
      <c r="M3181">
        <v>2009</v>
      </c>
      <c r="N3181">
        <v>5.4</v>
      </c>
      <c r="O3181">
        <v>14474048</v>
      </c>
    </row>
    <row r="3182" spans="1:15" x14ac:dyDescent="0.3">
      <c r="A3182" t="s">
        <v>4899</v>
      </c>
      <c r="B3182">
        <v>38</v>
      </c>
      <c r="C3182">
        <v>110</v>
      </c>
      <c r="D3182">
        <v>57362581</v>
      </c>
      <c r="E3182" t="s">
        <v>747</v>
      </c>
      <c r="F3182" t="s">
        <v>503</v>
      </c>
      <c r="G3182" t="s">
        <v>6763</v>
      </c>
      <c r="H3182">
        <v>50148</v>
      </c>
      <c r="I3182">
        <v>116</v>
      </c>
      <c r="J3182" t="s">
        <v>29</v>
      </c>
      <c r="K3182" t="s">
        <v>6764</v>
      </c>
      <c r="L3182">
        <v>45000000</v>
      </c>
      <c r="M3182">
        <v>1994</v>
      </c>
      <c r="N3182">
        <v>5.4</v>
      </c>
      <c r="O3182">
        <v>12362581</v>
      </c>
    </row>
    <row r="3183" spans="1:15" x14ac:dyDescent="0.3">
      <c r="A3183" t="s">
        <v>3836</v>
      </c>
      <c r="B3183">
        <v>108</v>
      </c>
      <c r="C3183">
        <v>103</v>
      </c>
      <c r="D3183">
        <v>22160085</v>
      </c>
      <c r="E3183" t="s">
        <v>626</v>
      </c>
      <c r="F3183" t="s">
        <v>2171</v>
      </c>
      <c r="G3183" t="s">
        <v>6765</v>
      </c>
      <c r="H3183">
        <v>16747</v>
      </c>
      <c r="I3183">
        <v>349</v>
      </c>
      <c r="J3183" t="s">
        <v>29</v>
      </c>
      <c r="K3183" t="s">
        <v>30</v>
      </c>
      <c r="L3183">
        <v>10600000</v>
      </c>
      <c r="M3183">
        <v>2002</v>
      </c>
      <c r="N3183">
        <v>5.4</v>
      </c>
      <c r="O3183">
        <v>11560085</v>
      </c>
    </row>
    <row r="3184" spans="1:15" x14ac:dyDescent="0.3">
      <c r="A3184" t="s">
        <v>4411</v>
      </c>
      <c r="B3184">
        <v>252</v>
      </c>
      <c r="C3184">
        <v>94</v>
      </c>
      <c r="D3184">
        <v>17544812</v>
      </c>
      <c r="E3184" t="s">
        <v>626</v>
      </c>
      <c r="F3184" t="s">
        <v>3757</v>
      </c>
      <c r="G3184" t="s">
        <v>6766</v>
      </c>
      <c r="H3184">
        <v>69989</v>
      </c>
      <c r="I3184">
        <v>384</v>
      </c>
      <c r="J3184" t="s">
        <v>29</v>
      </c>
      <c r="K3184" t="s">
        <v>30</v>
      </c>
      <c r="L3184">
        <v>10000000</v>
      </c>
      <c r="M3184">
        <v>2007</v>
      </c>
      <c r="N3184">
        <v>5.4</v>
      </c>
      <c r="O3184">
        <v>7544812</v>
      </c>
    </row>
    <row r="3185" spans="1:15" x14ac:dyDescent="0.3">
      <c r="A3185" t="s">
        <v>4086</v>
      </c>
      <c r="B3185">
        <v>228</v>
      </c>
      <c r="C3185">
        <v>103</v>
      </c>
      <c r="D3185">
        <v>40687294</v>
      </c>
      <c r="E3185" t="s">
        <v>1536</v>
      </c>
      <c r="F3185" t="s">
        <v>2512</v>
      </c>
      <c r="G3185" t="s">
        <v>6767</v>
      </c>
      <c r="H3185">
        <v>107772</v>
      </c>
      <c r="I3185">
        <v>398</v>
      </c>
      <c r="J3185" t="s">
        <v>29</v>
      </c>
      <c r="K3185" t="s">
        <v>442</v>
      </c>
      <c r="L3185">
        <v>35000000</v>
      </c>
      <c r="M3185">
        <v>2008</v>
      </c>
      <c r="N3185">
        <v>5.4</v>
      </c>
      <c r="O3185">
        <v>5687294</v>
      </c>
    </row>
    <row r="3186" spans="1:15" x14ac:dyDescent="0.3">
      <c r="A3186" t="s">
        <v>4776</v>
      </c>
      <c r="B3186">
        <v>67</v>
      </c>
      <c r="C3186">
        <v>84</v>
      </c>
      <c r="D3186">
        <v>11860839</v>
      </c>
      <c r="E3186" t="s">
        <v>232</v>
      </c>
      <c r="F3186" t="s">
        <v>6768</v>
      </c>
      <c r="G3186" t="s">
        <v>6769</v>
      </c>
      <c r="H3186">
        <v>5156</v>
      </c>
      <c r="I3186">
        <v>21</v>
      </c>
      <c r="J3186" t="s">
        <v>29</v>
      </c>
      <c r="K3186" t="s">
        <v>30</v>
      </c>
      <c r="L3186">
        <v>9000000</v>
      </c>
      <c r="M3186">
        <v>2011</v>
      </c>
      <c r="N3186">
        <v>5.4</v>
      </c>
      <c r="O3186">
        <v>2860839</v>
      </c>
    </row>
    <row r="3187" spans="1:15" x14ac:dyDescent="0.3">
      <c r="A3187" t="s">
        <v>3886</v>
      </c>
      <c r="B3187">
        <v>44</v>
      </c>
      <c r="C3187">
        <v>95</v>
      </c>
      <c r="D3187">
        <v>37788228</v>
      </c>
      <c r="E3187" t="s">
        <v>676</v>
      </c>
      <c r="F3187" t="s">
        <v>2776</v>
      </c>
      <c r="G3187" t="s">
        <v>6770</v>
      </c>
      <c r="H3187">
        <v>15046</v>
      </c>
      <c r="I3187">
        <v>80</v>
      </c>
      <c r="J3187" t="s">
        <v>29</v>
      </c>
      <c r="K3187" t="s">
        <v>30</v>
      </c>
      <c r="L3187">
        <v>35200000</v>
      </c>
      <c r="M3187">
        <v>2003</v>
      </c>
      <c r="N3187">
        <v>5.4</v>
      </c>
      <c r="O3187">
        <v>2588228</v>
      </c>
    </row>
    <row r="3188" spans="1:15" x14ac:dyDescent="0.3">
      <c r="A3188" t="s">
        <v>4267</v>
      </c>
      <c r="B3188">
        <v>83</v>
      </c>
      <c r="C3188">
        <v>104</v>
      </c>
      <c r="D3188">
        <v>10106233</v>
      </c>
      <c r="E3188" t="s">
        <v>73</v>
      </c>
      <c r="F3188" t="s">
        <v>6771</v>
      </c>
      <c r="G3188" t="s">
        <v>6772</v>
      </c>
      <c r="H3188">
        <v>12702</v>
      </c>
      <c r="I3188">
        <v>32</v>
      </c>
      <c r="J3188" t="s">
        <v>29</v>
      </c>
      <c r="K3188" t="s">
        <v>30</v>
      </c>
      <c r="L3188">
        <v>8000000</v>
      </c>
      <c r="M3188">
        <v>2011</v>
      </c>
      <c r="N3188">
        <v>5.4</v>
      </c>
      <c r="O3188">
        <v>2106233</v>
      </c>
    </row>
    <row r="3189" spans="1:15" x14ac:dyDescent="0.3">
      <c r="A3189" t="s">
        <v>4411</v>
      </c>
      <c r="B3189">
        <v>285</v>
      </c>
      <c r="C3189">
        <v>100</v>
      </c>
      <c r="D3189">
        <v>7186670</v>
      </c>
      <c r="E3189" t="s">
        <v>6773</v>
      </c>
      <c r="F3189" t="s">
        <v>4719</v>
      </c>
      <c r="G3189" t="s">
        <v>6774</v>
      </c>
      <c r="H3189">
        <v>21468</v>
      </c>
      <c r="I3189">
        <v>164</v>
      </c>
      <c r="J3189" t="s">
        <v>29</v>
      </c>
      <c r="K3189" t="s">
        <v>30</v>
      </c>
      <c r="L3189">
        <v>6000000</v>
      </c>
      <c r="M3189">
        <v>2013</v>
      </c>
      <c r="N3189">
        <v>5.4</v>
      </c>
      <c r="O3189">
        <v>1186670</v>
      </c>
    </row>
    <row r="3190" spans="1:15" x14ac:dyDescent="0.3">
      <c r="A3190" t="s">
        <v>4552</v>
      </c>
      <c r="B3190">
        <v>208</v>
      </c>
      <c r="C3190">
        <v>107</v>
      </c>
      <c r="D3190">
        <v>15608545</v>
      </c>
      <c r="E3190" t="s">
        <v>533</v>
      </c>
      <c r="F3190" t="s">
        <v>3940</v>
      </c>
      <c r="G3190" t="s">
        <v>6775</v>
      </c>
      <c r="H3190">
        <v>53471</v>
      </c>
      <c r="I3190">
        <v>224</v>
      </c>
      <c r="J3190" t="s">
        <v>29</v>
      </c>
      <c r="K3190" t="s">
        <v>30</v>
      </c>
      <c r="L3190">
        <v>15000000</v>
      </c>
      <c r="M3190">
        <v>2012</v>
      </c>
      <c r="N3190">
        <v>5.4</v>
      </c>
      <c r="O3190">
        <v>608545</v>
      </c>
    </row>
    <row r="3191" spans="1:15" x14ac:dyDescent="0.3">
      <c r="A3191" t="s">
        <v>4957</v>
      </c>
      <c r="B3191">
        <v>81</v>
      </c>
      <c r="C3191">
        <v>94</v>
      </c>
      <c r="D3191">
        <v>60573641</v>
      </c>
      <c r="E3191" t="s">
        <v>1669</v>
      </c>
      <c r="F3191" t="s">
        <v>2714</v>
      </c>
      <c r="G3191" t="s">
        <v>6776</v>
      </c>
      <c r="H3191">
        <v>68406</v>
      </c>
      <c r="I3191">
        <v>162</v>
      </c>
      <c r="J3191" t="s">
        <v>29</v>
      </c>
      <c r="K3191" t="s">
        <v>30</v>
      </c>
      <c r="L3191">
        <v>60000000</v>
      </c>
      <c r="M3191">
        <v>1996</v>
      </c>
      <c r="N3191">
        <v>5.4</v>
      </c>
      <c r="O3191">
        <v>573641</v>
      </c>
    </row>
    <row r="3192" spans="1:15" x14ac:dyDescent="0.3">
      <c r="A3192" t="s">
        <v>4609</v>
      </c>
      <c r="B3192">
        <v>49</v>
      </c>
      <c r="C3192">
        <v>87</v>
      </c>
      <c r="D3192">
        <v>3071947</v>
      </c>
      <c r="E3192" t="s">
        <v>2312</v>
      </c>
      <c r="F3192" t="s">
        <v>5398</v>
      </c>
      <c r="G3192" t="s">
        <v>6777</v>
      </c>
      <c r="H3192">
        <v>18711</v>
      </c>
      <c r="I3192">
        <v>183</v>
      </c>
      <c r="J3192" t="s">
        <v>29</v>
      </c>
      <c r="K3192" t="s">
        <v>30</v>
      </c>
      <c r="L3192">
        <v>3500000</v>
      </c>
      <c r="M3192">
        <v>1999</v>
      </c>
      <c r="N3192">
        <v>5.4</v>
      </c>
      <c r="O3192">
        <v>-428053</v>
      </c>
    </row>
    <row r="3193" spans="1:15" x14ac:dyDescent="0.3">
      <c r="A3193" t="s">
        <v>1072</v>
      </c>
      <c r="B3193">
        <v>254</v>
      </c>
      <c r="C3193">
        <v>102</v>
      </c>
      <c r="D3193">
        <v>1821983</v>
      </c>
      <c r="E3193" t="s">
        <v>6778</v>
      </c>
      <c r="F3193" t="s">
        <v>482</v>
      </c>
      <c r="G3193" t="s">
        <v>6779</v>
      </c>
      <c r="H3193">
        <v>31089</v>
      </c>
      <c r="I3193">
        <v>261</v>
      </c>
      <c r="J3193" t="s">
        <v>29</v>
      </c>
      <c r="K3193" t="s">
        <v>30</v>
      </c>
      <c r="L3193">
        <v>3000000</v>
      </c>
      <c r="M3193">
        <v>2014</v>
      </c>
      <c r="N3193">
        <v>5.4</v>
      </c>
      <c r="O3193">
        <v>-1178017</v>
      </c>
    </row>
    <row r="3194" spans="1:15" x14ac:dyDescent="0.3">
      <c r="A3194" t="s">
        <v>4585</v>
      </c>
      <c r="B3194">
        <v>9</v>
      </c>
      <c r="C3194">
        <v>96</v>
      </c>
      <c r="D3194">
        <v>703</v>
      </c>
      <c r="E3194" t="s">
        <v>73</v>
      </c>
      <c r="F3194" t="s">
        <v>6195</v>
      </c>
      <c r="G3194" t="s">
        <v>6780</v>
      </c>
      <c r="H3194">
        <v>480</v>
      </c>
      <c r="I3194">
        <v>21</v>
      </c>
      <c r="J3194" t="s">
        <v>29</v>
      </c>
      <c r="K3194" t="s">
        <v>30</v>
      </c>
      <c r="L3194">
        <v>1500000</v>
      </c>
      <c r="M3194">
        <v>2001</v>
      </c>
      <c r="N3194">
        <v>5.4</v>
      </c>
      <c r="O3194">
        <v>-1499297</v>
      </c>
    </row>
    <row r="3195" spans="1:15" x14ac:dyDescent="0.3">
      <c r="A3195" t="s">
        <v>4954</v>
      </c>
      <c r="B3195">
        <v>51</v>
      </c>
      <c r="C3195">
        <v>94</v>
      </c>
      <c r="D3195">
        <v>33357476</v>
      </c>
      <c r="E3195" t="s">
        <v>6781</v>
      </c>
      <c r="F3195" t="s">
        <v>2053</v>
      </c>
      <c r="G3195" t="s">
        <v>6782</v>
      </c>
      <c r="H3195">
        <v>7392</v>
      </c>
      <c r="I3195">
        <v>53</v>
      </c>
      <c r="J3195" t="s">
        <v>29</v>
      </c>
      <c r="K3195" t="s">
        <v>30</v>
      </c>
      <c r="L3195">
        <v>35000000</v>
      </c>
      <c r="M3195">
        <v>2001</v>
      </c>
      <c r="N3195">
        <v>5.4</v>
      </c>
      <c r="O3195">
        <v>-1642524</v>
      </c>
    </row>
    <row r="3196" spans="1:15" x14ac:dyDescent="0.3">
      <c r="A3196" t="s">
        <v>394</v>
      </c>
      <c r="B3196">
        <v>22</v>
      </c>
      <c r="C3196">
        <v>111</v>
      </c>
      <c r="D3196">
        <v>2580</v>
      </c>
      <c r="E3196" t="s">
        <v>257</v>
      </c>
      <c r="F3196" t="s">
        <v>1921</v>
      </c>
      <c r="G3196" t="s">
        <v>6783</v>
      </c>
      <c r="H3196">
        <v>1618</v>
      </c>
      <c r="I3196">
        <v>40</v>
      </c>
      <c r="J3196" t="s">
        <v>29</v>
      </c>
      <c r="K3196" t="s">
        <v>30</v>
      </c>
      <c r="L3196">
        <v>1650000</v>
      </c>
      <c r="M3196">
        <v>2003</v>
      </c>
      <c r="N3196">
        <v>5.4</v>
      </c>
      <c r="O3196">
        <v>-1647420</v>
      </c>
    </row>
    <row r="3197" spans="1:15" x14ac:dyDescent="0.3">
      <c r="A3197" t="s">
        <v>4591</v>
      </c>
      <c r="B3197">
        <v>53</v>
      </c>
      <c r="C3197">
        <v>93</v>
      </c>
      <c r="D3197">
        <v>10198766</v>
      </c>
      <c r="E3197" t="s">
        <v>676</v>
      </c>
      <c r="F3197" t="s">
        <v>1791</v>
      </c>
      <c r="G3197" t="s">
        <v>6784</v>
      </c>
      <c r="H3197">
        <v>12007</v>
      </c>
      <c r="I3197">
        <v>105</v>
      </c>
      <c r="J3197" t="s">
        <v>29</v>
      </c>
      <c r="K3197" t="s">
        <v>30</v>
      </c>
      <c r="L3197">
        <v>12000000</v>
      </c>
      <c r="M3197">
        <v>2002</v>
      </c>
      <c r="N3197">
        <v>5.4</v>
      </c>
      <c r="O3197">
        <v>-1801234</v>
      </c>
    </row>
    <row r="3198" spans="1:15" x14ac:dyDescent="0.3">
      <c r="A3198" t="s">
        <v>1511</v>
      </c>
      <c r="B3198">
        <v>31</v>
      </c>
      <c r="C3198">
        <v>106</v>
      </c>
      <c r="D3198">
        <v>399793</v>
      </c>
      <c r="E3198" t="s">
        <v>92</v>
      </c>
      <c r="F3198" t="s">
        <v>421</v>
      </c>
      <c r="G3198" t="s">
        <v>6785</v>
      </c>
      <c r="H3198">
        <v>2877</v>
      </c>
      <c r="I3198">
        <v>70</v>
      </c>
      <c r="J3198" t="s">
        <v>29</v>
      </c>
      <c r="K3198" t="s">
        <v>30</v>
      </c>
      <c r="L3198">
        <v>4000000</v>
      </c>
      <c r="M3198">
        <v>1999</v>
      </c>
      <c r="N3198">
        <v>5.4</v>
      </c>
      <c r="O3198">
        <v>-3600207</v>
      </c>
    </row>
    <row r="3199" spans="1:15" x14ac:dyDescent="0.3">
      <c r="A3199" t="s">
        <v>3082</v>
      </c>
      <c r="B3199">
        <v>61</v>
      </c>
      <c r="C3199">
        <v>86</v>
      </c>
      <c r="D3199">
        <v>10397365</v>
      </c>
      <c r="E3199" t="s">
        <v>6786</v>
      </c>
      <c r="F3199" t="s">
        <v>6787</v>
      </c>
      <c r="G3199" t="s">
        <v>6788</v>
      </c>
      <c r="H3199">
        <v>11693</v>
      </c>
      <c r="I3199">
        <v>104</v>
      </c>
      <c r="J3199" t="s">
        <v>29</v>
      </c>
      <c r="K3199" t="s">
        <v>30</v>
      </c>
      <c r="L3199">
        <v>14000000</v>
      </c>
      <c r="M3199">
        <v>2001</v>
      </c>
      <c r="N3199">
        <v>5.4</v>
      </c>
      <c r="O3199">
        <v>-3602635</v>
      </c>
    </row>
    <row r="3200" spans="1:15" x14ac:dyDescent="0.3">
      <c r="A3200" t="s">
        <v>4957</v>
      </c>
      <c r="B3200">
        <v>97</v>
      </c>
      <c r="C3200">
        <v>94</v>
      </c>
      <c r="D3200">
        <v>24268828</v>
      </c>
      <c r="E3200" t="s">
        <v>6789</v>
      </c>
      <c r="F3200" t="s">
        <v>1372</v>
      </c>
      <c r="G3200" t="s">
        <v>6790</v>
      </c>
      <c r="H3200">
        <v>29971</v>
      </c>
      <c r="I3200">
        <v>71</v>
      </c>
      <c r="J3200" t="s">
        <v>29</v>
      </c>
      <c r="K3200" t="s">
        <v>30</v>
      </c>
      <c r="L3200">
        <v>28000000</v>
      </c>
      <c r="M3200">
        <v>2010</v>
      </c>
      <c r="N3200">
        <v>5.4</v>
      </c>
      <c r="O3200">
        <v>-3731172</v>
      </c>
    </row>
    <row r="3201" spans="1:15" x14ac:dyDescent="0.3">
      <c r="A3201" t="s">
        <v>2993</v>
      </c>
      <c r="B3201">
        <v>291</v>
      </c>
      <c r="C3201">
        <v>100</v>
      </c>
      <c r="D3201">
        <v>37652565</v>
      </c>
      <c r="E3201" t="s">
        <v>3169</v>
      </c>
      <c r="F3201" t="s">
        <v>1482</v>
      </c>
      <c r="G3201" t="s">
        <v>6791</v>
      </c>
      <c r="H3201">
        <v>91151</v>
      </c>
      <c r="I3201">
        <v>283</v>
      </c>
      <c r="J3201" t="s">
        <v>29</v>
      </c>
      <c r="K3201" t="s">
        <v>30</v>
      </c>
      <c r="L3201">
        <v>42000000</v>
      </c>
      <c r="M3201">
        <v>2011</v>
      </c>
      <c r="N3201">
        <v>5.4</v>
      </c>
      <c r="O3201">
        <v>-4347435</v>
      </c>
    </row>
    <row r="3202" spans="1:15" x14ac:dyDescent="0.3">
      <c r="A3202" t="s">
        <v>4611</v>
      </c>
      <c r="B3202">
        <v>77</v>
      </c>
      <c r="C3202">
        <v>86</v>
      </c>
      <c r="D3202">
        <v>9402410</v>
      </c>
      <c r="E3202" t="s">
        <v>1929</v>
      </c>
      <c r="F3202" t="s">
        <v>6792</v>
      </c>
      <c r="G3202" t="s">
        <v>6793</v>
      </c>
      <c r="H3202">
        <v>11233</v>
      </c>
      <c r="I3202">
        <v>32</v>
      </c>
      <c r="J3202" t="s">
        <v>29</v>
      </c>
      <c r="K3202" t="s">
        <v>30</v>
      </c>
      <c r="L3202">
        <v>14000000</v>
      </c>
      <c r="M3202">
        <v>2012</v>
      </c>
      <c r="N3202">
        <v>5.4</v>
      </c>
      <c r="O3202">
        <v>-4597590</v>
      </c>
    </row>
    <row r="3203" spans="1:15" x14ac:dyDescent="0.3">
      <c r="A3203" t="s">
        <v>4588</v>
      </c>
      <c r="B3203">
        <v>70</v>
      </c>
      <c r="C3203">
        <v>94</v>
      </c>
      <c r="D3203">
        <v>3034181</v>
      </c>
      <c r="E3203" t="s">
        <v>342</v>
      </c>
      <c r="F3203" t="s">
        <v>6794</v>
      </c>
      <c r="G3203" t="s">
        <v>6795</v>
      </c>
      <c r="H3203">
        <v>13622</v>
      </c>
      <c r="I3203">
        <v>128</v>
      </c>
      <c r="J3203" t="s">
        <v>29</v>
      </c>
      <c r="K3203" t="s">
        <v>200</v>
      </c>
      <c r="L3203">
        <v>11000000</v>
      </c>
      <c r="M3203">
        <v>2002</v>
      </c>
      <c r="N3203">
        <v>5.4</v>
      </c>
      <c r="O3203">
        <v>-7965819</v>
      </c>
    </row>
    <row r="3204" spans="1:15" x14ac:dyDescent="0.3">
      <c r="A3204" t="s">
        <v>4601</v>
      </c>
      <c r="B3204">
        <v>47</v>
      </c>
      <c r="C3204">
        <v>92</v>
      </c>
      <c r="D3204">
        <v>50024083</v>
      </c>
      <c r="E3204" t="s">
        <v>175</v>
      </c>
      <c r="F3204" t="s">
        <v>3388</v>
      </c>
      <c r="G3204" t="s">
        <v>6796</v>
      </c>
      <c r="H3204">
        <v>35918</v>
      </c>
      <c r="I3204">
        <v>126</v>
      </c>
      <c r="J3204" t="s">
        <v>29</v>
      </c>
      <c r="K3204" t="s">
        <v>30</v>
      </c>
      <c r="L3204">
        <v>60000000</v>
      </c>
      <c r="M3204">
        <v>1995</v>
      </c>
      <c r="N3204">
        <v>5.4</v>
      </c>
      <c r="O3204">
        <v>-9975917</v>
      </c>
    </row>
    <row r="3205" spans="1:15" x14ac:dyDescent="0.3">
      <c r="A3205" t="s">
        <v>4566</v>
      </c>
      <c r="B3205">
        <v>50</v>
      </c>
      <c r="C3205">
        <v>101</v>
      </c>
      <c r="D3205">
        <v>14095303</v>
      </c>
      <c r="E3205" t="s">
        <v>4168</v>
      </c>
      <c r="F3205" t="s">
        <v>6287</v>
      </c>
      <c r="G3205" t="s">
        <v>6797</v>
      </c>
      <c r="H3205">
        <v>15814</v>
      </c>
      <c r="I3205">
        <v>68</v>
      </c>
      <c r="J3205" t="s">
        <v>29</v>
      </c>
      <c r="K3205" t="s">
        <v>30</v>
      </c>
      <c r="L3205">
        <v>25000000</v>
      </c>
      <c r="M3205">
        <v>1996</v>
      </c>
      <c r="N3205">
        <v>5.4</v>
      </c>
      <c r="O3205">
        <v>-10904697</v>
      </c>
    </row>
    <row r="3206" spans="1:15" x14ac:dyDescent="0.3">
      <c r="A3206" t="s">
        <v>4752</v>
      </c>
      <c r="B3206">
        <v>13</v>
      </c>
      <c r="C3206">
        <v>98</v>
      </c>
      <c r="D3206">
        <v>8500000</v>
      </c>
      <c r="E3206" t="s">
        <v>676</v>
      </c>
      <c r="F3206" t="s">
        <v>6302</v>
      </c>
      <c r="G3206" t="s">
        <v>6798</v>
      </c>
      <c r="H3206">
        <v>2061</v>
      </c>
      <c r="I3206">
        <v>34</v>
      </c>
      <c r="J3206" t="s">
        <v>29</v>
      </c>
      <c r="K3206" t="s">
        <v>30</v>
      </c>
      <c r="L3206">
        <v>20000000</v>
      </c>
      <c r="M3206">
        <v>1981</v>
      </c>
      <c r="N3206">
        <v>5.4</v>
      </c>
      <c r="O3206">
        <v>-11500000</v>
      </c>
    </row>
    <row r="3207" spans="1:15" x14ac:dyDescent="0.3">
      <c r="A3207" t="s">
        <v>4546</v>
      </c>
      <c r="B3207">
        <v>24</v>
      </c>
      <c r="C3207">
        <v>111</v>
      </c>
      <c r="D3207">
        <v>6462576</v>
      </c>
      <c r="E3207" t="s">
        <v>92</v>
      </c>
      <c r="F3207" t="s">
        <v>6799</v>
      </c>
      <c r="G3207" t="s">
        <v>6800</v>
      </c>
      <c r="H3207">
        <v>1449</v>
      </c>
      <c r="I3207">
        <v>30</v>
      </c>
      <c r="J3207" t="s">
        <v>29</v>
      </c>
      <c r="K3207" t="s">
        <v>30</v>
      </c>
      <c r="L3207">
        <v>18500000</v>
      </c>
      <c r="M3207">
        <v>2016</v>
      </c>
      <c r="N3207">
        <v>5.4</v>
      </c>
      <c r="O3207">
        <v>-12037424</v>
      </c>
    </row>
    <row r="3208" spans="1:15" x14ac:dyDescent="0.3">
      <c r="A3208" t="s">
        <v>4578</v>
      </c>
      <c r="B3208">
        <v>181</v>
      </c>
      <c r="C3208">
        <v>99</v>
      </c>
      <c r="D3208">
        <v>17266505</v>
      </c>
      <c r="E3208" t="s">
        <v>6550</v>
      </c>
      <c r="F3208" t="s">
        <v>740</v>
      </c>
      <c r="G3208" t="s">
        <v>6801</v>
      </c>
      <c r="H3208">
        <v>43764</v>
      </c>
      <c r="I3208">
        <v>291</v>
      </c>
      <c r="J3208" t="s">
        <v>29</v>
      </c>
      <c r="K3208" t="s">
        <v>30</v>
      </c>
      <c r="L3208">
        <v>30000000</v>
      </c>
      <c r="M3208">
        <v>2002</v>
      </c>
      <c r="N3208">
        <v>5.4</v>
      </c>
      <c r="O3208">
        <v>-12733495</v>
      </c>
    </row>
    <row r="3209" spans="1:15" x14ac:dyDescent="0.3">
      <c r="A3209" t="s">
        <v>4044</v>
      </c>
      <c r="B3209">
        <v>73</v>
      </c>
      <c r="C3209">
        <v>124</v>
      </c>
      <c r="D3209">
        <v>8427204</v>
      </c>
      <c r="E3209" t="s">
        <v>1624</v>
      </c>
      <c r="F3209" t="s">
        <v>1057</v>
      </c>
      <c r="G3209" t="s">
        <v>6802</v>
      </c>
      <c r="H3209">
        <v>10100</v>
      </c>
      <c r="I3209">
        <v>59</v>
      </c>
      <c r="J3209" t="s">
        <v>29</v>
      </c>
      <c r="K3209" t="s">
        <v>30</v>
      </c>
      <c r="L3209">
        <v>24000000</v>
      </c>
      <c r="M3209">
        <v>1999</v>
      </c>
      <c r="N3209">
        <v>5.4</v>
      </c>
      <c r="O3209">
        <v>-15572796</v>
      </c>
    </row>
    <row r="3210" spans="1:15" x14ac:dyDescent="0.3">
      <c r="A3210" t="s">
        <v>917</v>
      </c>
      <c r="B3210">
        <v>138</v>
      </c>
      <c r="C3210">
        <v>105</v>
      </c>
      <c r="D3210">
        <v>20991497</v>
      </c>
      <c r="E3210" t="s">
        <v>699</v>
      </c>
      <c r="F3210" t="s">
        <v>490</v>
      </c>
      <c r="G3210" t="s">
        <v>6803</v>
      </c>
      <c r="H3210">
        <v>39778</v>
      </c>
      <c r="I3210">
        <v>172</v>
      </c>
      <c r="J3210" t="s">
        <v>29</v>
      </c>
      <c r="K3210" t="s">
        <v>30</v>
      </c>
      <c r="L3210">
        <v>37000000</v>
      </c>
      <c r="M3210">
        <v>2015</v>
      </c>
      <c r="N3210">
        <v>5.4</v>
      </c>
      <c r="O3210">
        <v>-16008503</v>
      </c>
    </row>
    <row r="3211" spans="1:15" x14ac:dyDescent="0.3">
      <c r="A3211" t="s">
        <v>917</v>
      </c>
      <c r="B3211">
        <v>138</v>
      </c>
      <c r="C3211">
        <v>105</v>
      </c>
      <c r="D3211">
        <v>20991497</v>
      </c>
      <c r="E3211" t="s">
        <v>699</v>
      </c>
      <c r="F3211" t="s">
        <v>490</v>
      </c>
      <c r="G3211" t="s">
        <v>6803</v>
      </c>
      <c r="H3211">
        <v>39782</v>
      </c>
      <c r="I3211">
        <v>172</v>
      </c>
      <c r="J3211" t="s">
        <v>29</v>
      </c>
      <c r="K3211" t="s">
        <v>30</v>
      </c>
      <c r="L3211">
        <v>37000000</v>
      </c>
      <c r="M3211">
        <v>2015</v>
      </c>
      <c r="N3211">
        <v>5.4</v>
      </c>
      <c r="O3211">
        <v>-16008503</v>
      </c>
    </row>
    <row r="3212" spans="1:15" x14ac:dyDescent="0.3">
      <c r="A3212" t="s">
        <v>1881</v>
      </c>
      <c r="B3212">
        <v>92</v>
      </c>
      <c r="C3212">
        <v>110</v>
      </c>
      <c r="D3212">
        <v>263365</v>
      </c>
      <c r="E3212" t="s">
        <v>1585</v>
      </c>
      <c r="F3212" t="s">
        <v>192</v>
      </c>
      <c r="G3212" t="s">
        <v>6804</v>
      </c>
      <c r="H3212">
        <v>6147</v>
      </c>
      <c r="I3212">
        <v>36</v>
      </c>
      <c r="J3212" t="s">
        <v>29</v>
      </c>
      <c r="K3212" t="s">
        <v>30</v>
      </c>
      <c r="L3212">
        <v>20000000</v>
      </c>
      <c r="M3212">
        <v>2010</v>
      </c>
      <c r="N3212">
        <v>5.4</v>
      </c>
      <c r="O3212">
        <v>-19736635</v>
      </c>
    </row>
    <row r="3213" spans="1:15" x14ac:dyDescent="0.3">
      <c r="A3213" t="s">
        <v>4541</v>
      </c>
      <c r="B3213">
        <v>82</v>
      </c>
      <c r="C3213">
        <v>86</v>
      </c>
      <c r="D3213">
        <v>25200412</v>
      </c>
      <c r="E3213" t="s">
        <v>6805</v>
      </c>
      <c r="F3213" t="s">
        <v>6806</v>
      </c>
      <c r="G3213" t="s">
        <v>6807</v>
      </c>
      <c r="H3213">
        <v>16580</v>
      </c>
      <c r="I3213">
        <v>55</v>
      </c>
      <c r="J3213" t="s">
        <v>29</v>
      </c>
      <c r="K3213" t="s">
        <v>30</v>
      </c>
      <c r="L3213">
        <v>45000000</v>
      </c>
      <c r="M3213">
        <v>2009</v>
      </c>
      <c r="N3213">
        <v>5.4</v>
      </c>
      <c r="O3213">
        <v>-19799588</v>
      </c>
    </row>
    <row r="3214" spans="1:15" x14ac:dyDescent="0.3">
      <c r="A3214" t="s">
        <v>4290</v>
      </c>
      <c r="B3214">
        <v>21</v>
      </c>
      <c r="C3214">
        <v>89</v>
      </c>
      <c r="D3214">
        <v>8119205</v>
      </c>
      <c r="E3214" t="s">
        <v>4122</v>
      </c>
      <c r="F3214" t="s">
        <v>6808</v>
      </c>
      <c r="G3214" t="s">
        <v>6809</v>
      </c>
      <c r="H3214">
        <v>4288</v>
      </c>
      <c r="I3214">
        <v>21</v>
      </c>
      <c r="J3214" t="s">
        <v>29</v>
      </c>
      <c r="K3214" t="s">
        <v>30</v>
      </c>
      <c r="L3214">
        <v>28000000</v>
      </c>
      <c r="M3214">
        <v>1997</v>
      </c>
      <c r="N3214">
        <v>5.4</v>
      </c>
      <c r="O3214">
        <v>-19880795</v>
      </c>
    </row>
    <row r="3215" spans="1:15" x14ac:dyDescent="0.3">
      <c r="A3215" t="s">
        <v>1849</v>
      </c>
      <c r="B3215">
        <v>138</v>
      </c>
      <c r="C3215">
        <v>105</v>
      </c>
      <c r="D3215">
        <v>1796024</v>
      </c>
      <c r="E3215" t="s">
        <v>224</v>
      </c>
      <c r="F3215" t="s">
        <v>44</v>
      </c>
      <c r="G3215" t="s">
        <v>6810</v>
      </c>
      <c r="H3215">
        <v>34985</v>
      </c>
      <c r="I3215">
        <v>135</v>
      </c>
      <c r="J3215" t="s">
        <v>29</v>
      </c>
      <c r="K3215" t="s">
        <v>30</v>
      </c>
      <c r="L3215">
        <v>22000000</v>
      </c>
      <c r="M3215">
        <v>2010</v>
      </c>
      <c r="N3215">
        <v>5.4</v>
      </c>
      <c r="O3215">
        <v>-20203976</v>
      </c>
    </row>
    <row r="3216" spans="1:15" x14ac:dyDescent="0.3">
      <c r="A3216" t="s">
        <v>2149</v>
      </c>
      <c r="B3216">
        <v>59</v>
      </c>
      <c r="C3216">
        <v>100</v>
      </c>
      <c r="D3216">
        <v>19118247</v>
      </c>
      <c r="E3216" t="s">
        <v>1259</v>
      </c>
      <c r="F3216" t="s">
        <v>6811</v>
      </c>
      <c r="G3216" t="s">
        <v>6812</v>
      </c>
      <c r="H3216">
        <v>19829</v>
      </c>
      <c r="I3216">
        <v>94</v>
      </c>
      <c r="J3216" t="s">
        <v>29</v>
      </c>
      <c r="K3216" t="s">
        <v>30</v>
      </c>
      <c r="L3216">
        <v>40000000</v>
      </c>
      <c r="M3216">
        <v>2005</v>
      </c>
      <c r="N3216">
        <v>5.4</v>
      </c>
      <c r="O3216">
        <v>-20881753</v>
      </c>
    </row>
    <row r="3217" spans="1:15" x14ac:dyDescent="0.3">
      <c r="A3217" t="s">
        <v>3857</v>
      </c>
      <c r="B3217">
        <v>239</v>
      </c>
      <c r="C3217">
        <v>96</v>
      </c>
      <c r="D3217">
        <v>42345531</v>
      </c>
      <c r="E3217" t="s">
        <v>4075</v>
      </c>
      <c r="F3217" t="s">
        <v>1308</v>
      </c>
      <c r="G3217" t="s">
        <v>6813</v>
      </c>
      <c r="H3217">
        <v>104831</v>
      </c>
      <c r="I3217">
        <v>423</v>
      </c>
      <c r="J3217" t="s">
        <v>29</v>
      </c>
      <c r="K3217" t="s">
        <v>227</v>
      </c>
      <c r="L3217">
        <v>65000000</v>
      </c>
      <c r="M3217">
        <v>2012</v>
      </c>
      <c r="N3217">
        <v>5.4</v>
      </c>
      <c r="O3217">
        <v>-22654469</v>
      </c>
    </row>
    <row r="3218" spans="1:15" x14ac:dyDescent="0.3">
      <c r="A3218" t="s">
        <v>4580</v>
      </c>
      <c r="B3218">
        <v>125</v>
      </c>
      <c r="C3218">
        <v>99</v>
      </c>
      <c r="D3218">
        <v>15279680</v>
      </c>
      <c r="E3218" t="s">
        <v>1576</v>
      </c>
      <c r="F3218" t="s">
        <v>1302</v>
      </c>
      <c r="G3218" t="s">
        <v>6814</v>
      </c>
      <c r="H3218">
        <v>48245</v>
      </c>
      <c r="I3218">
        <v>154</v>
      </c>
      <c r="J3218" t="s">
        <v>29</v>
      </c>
      <c r="K3218" t="s">
        <v>30</v>
      </c>
      <c r="L3218">
        <v>40000000</v>
      </c>
      <c r="M3218">
        <v>2008</v>
      </c>
      <c r="N3218">
        <v>5.4</v>
      </c>
      <c r="O3218">
        <v>-24720320</v>
      </c>
    </row>
    <row r="3219" spans="1:15" x14ac:dyDescent="0.3">
      <c r="A3219" t="s">
        <v>3976</v>
      </c>
      <c r="B3219">
        <v>90</v>
      </c>
      <c r="C3219">
        <v>91</v>
      </c>
      <c r="D3219">
        <v>10214013</v>
      </c>
      <c r="E3219" t="s">
        <v>676</v>
      </c>
      <c r="F3219" t="s">
        <v>1729</v>
      </c>
      <c r="G3219" t="s">
        <v>6815</v>
      </c>
      <c r="H3219">
        <v>23072</v>
      </c>
      <c r="I3219">
        <v>89</v>
      </c>
      <c r="J3219" t="s">
        <v>29</v>
      </c>
      <c r="K3219" t="s">
        <v>30</v>
      </c>
      <c r="L3219">
        <v>35000000</v>
      </c>
      <c r="M3219">
        <v>2015</v>
      </c>
      <c r="N3219">
        <v>5.4</v>
      </c>
      <c r="O3219">
        <v>-24785987</v>
      </c>
    </row>
    <row r="3220" spans="1:15" x14ac:dyDescent="0.3">
      <c r="A3220" t="s">
        <v>4575</v>
      </c>
      <c r="B3220">
        <v>28</v>
      </c>
      <c r="C3220">
        <v>100</v>
      </c>
      <c r="D3220">
        <v>4756</v>
      </c>
      <c r="E3220" t="s">
        <v>1674</v>
      </c>
      <c r="F3220" t="s">
        <v>1266</v>
      </c>
      <c r="G3220" t="s">
        <v>6816</v>
      </c>
      <c r="H3220">
        <v>4191</v>
      </c>
      <c r="I3220">
        <v>32</v>
      </c>
      <c r="J3220" t="s">
        <v>29</v>
      </c>
      <c r="K3220" t="s">
        <v>200</v>
      </c>
      <c r="L3220">
        <v>25000000</v>
      </c>
      <c r="M3220">
        <v>2013</v>
      </c>
      <c r="N3220">
        <v>5.4</v>
      </c>
      <c r="O3220">
        <v>-24995244</v>
      </c>
    </row>
    <row r="3221" spans="1:15" x14ac:dyDescent="0.3">
      <c r="A3221" t="s">
        <v>3716</v>
      </c>
      <c r="B3221">
        <v>140</v>
      </c>
      <c r="C3221">
        <v>100</v>
      </c>
      <c r="D3221">
        <v>47000485</v>
      </c>
      <c r="E3221" t="s">
        <v>6817</v>
      </c>
      <c r="F3221" t="s">
        <v>5390</v>
      </c>
      <c r="G3221" t="s">
        <v>6818</v>
      </c>
      <c r="H3221">
        <v>72867</v>
      </c>
      <c r="I3221">
        <v>120</v>
      </c>
      <c r="J3221" t="s">
        <v>29</v>
      </c>
      <c r="K3221" t="s">
        <v>30</v>
      </c>
      <c r="L3221">
        <v>75000000</v>
      </c>
      <c r="M3221">
        <v>2010</v>
      </c>
      <c r="N3221">
        <v>5.4</v>
      </c>
      <c r="O3221">
        <v>-27999515</v>
      </c>
    </row>
    <row r="3222" spans="1:15" x14ac:dyDescent="0.3">
      <c r="A3222" t="s">
        <v>3446</v>
      </c>
      <c r="B3222">
        <v>149</v>
      </c>
      <c r="C3222">
        <v>135</v>
      </c>
      <c r="D3222">
        <v>31111260</v>
      </c>
      <c r="E3222" t="s">
        <v>86</v>
      </c>
      <c r="F3222" t="s">
        <v>5366</v>
      </c>
      <c r="G3222" t="s">
        <v>6819</v>
      </c>
      <c r="H3222">
        <v>77029</v>
      </c>
      <c r="I3222">
        <v>466</v>
      </c>
      <c r="J3222" t="s">
        <v>29</v>
      </c>
      <c r="K3222" t="s">
        <v>30</v>
      </c>
      <c r="L3222">
        <v>60000000</v>
      </c>
      <c r="M3222">
        <v>2003</v>
      </c>
      <c r="N3222">
        <v>5.4</v>
      </c>
      <c r="O3222">
        <v>-28888740</v>
      </c>
    </row>
    <row r="3223" spans="1:15" x14ac:dyDescent="0.3">
      <c r="A3223" t="s">
        <v>4564</v>
      </c>
      <c r="B3223">
        <v>90</v>
      </c>
      <c r="C3223">
        <v>102</v>
      </c>
      <c r="D3223">
        <v>5932060</v>
      </c>
      <c r="E3223" t="s">
        <v>6820</v>
      </c>
      <c r="F3223" t="s">
        <v>656</v>
      </c>
      <c r="G3223" t="s">
        <v>6821</v>
      </c>
      <c r="H3223">
        <v>29285</v>
      </c>
      <c r="I3223">
        <v>174</v>
      </c>
      <c r="J3223" t="s">
        <v>29</v>
      </c>
      <c r="K3223" t="s">
        <v>200</v>
      </c>
      <c r="L3223">
        <v>35000000</v>
      </c>
      <c r="M3223">
        <v>2007</v>
      </c>
      <c r="N3223">
        <v>5.4</v>
      </c>
      <c r="O3223">
        <v>-29067940</v>
      </c>
    </row>
    <row r="3224" spans="1:15" x14ac:dyDescent="0.3">
      <c r="A3224" t="s">
        <v>4927</v>
      </c>
      <c r="B3224">
        <v>125</v>
      </c>
      <c r="C3224">
        <v>105</v>
      </c>
      <c r="D3224">
        <v>71017784</v>
      </c>
      <c r="E3224" t="s">
        <v>296</v>
      </c>
      <c r="F3224" t="s">
        <v>6822</v>
      </c>
      <c r="G3224" t="s">
        <v>6823</v>
      </c>
      <c r="H3224">
        <v>27257</v>
      </c>
      <c r="I3224">
        <v>59</v>
      </c>
      <c r="J3224" t="s">
        <v>29</v>
      </c>
      <c r="K3224" t="s">
        <v>30</v>
      </c>
      <c r="L3224">
        <v>105000000</v>
      </c>
      <c r="M3224">
        <v>2013</v>
      </c>
      <c r="N3224">
        <v>5.4</v>
      </c>
      <c r="O3224">
        <v>-33982216</v>
      </c>
    </row>
    <row r="3225" spans="1:15" x14ac:dyDescent="0.3">
      <c r="A3225" t="s">
        <v>4692</v>
      </c>
      <c r="B3225">
        <v>105</v>
      </c>
      <c r="C3225">
        <v>97</v>
      </c>
      <c r="D3225">
        <v>33105600</v>
      </c>
      <c r="E3225" t="s">
        <v>4350</v>
      </c>
      <c r="F3225" t="s">
        <v>1088</v>
      </c>
      <c r="G3225" t="s">
        <v>6824</v>
      </c>
      <c r="H3225">
        <v>41663</v>
      </c>
      <c r="I3225">
        <v>141</v>
      </c>
      <c r="J3225" t="s">
        <v>29</v>
      </c>
      <c r="K3225" t="s">
        <v>30</v>
      </c>
      <c r="L3225">
        <v>70000000</v>
      </c>
      <c r="M3225">
        <v>2002</v>
      </c>
      <c r="N3225">
        <v>5.4</v>
      </c>
      <c r="O3225">
        <v>-36894400</v>
      </c>
    </row>
    <row r="3226" spans="1:15" x14ac:dyDescent="0.3">
      <c r="A3226" t="s">
        <v>4158</v>
      </c>
      <c r="B3226">
        <v>84</v>
      </c>
      <c r="C3226">
        <v>104</v>
      </c>
      <c r="D3226">
        <v>47474112</v>
      </c>
      <c r="E3226" t="s">
        <v>1449</v>
      </c>
      <c r="F3226" t="s">
        <v>576</v>
      </c>
      <c r="G3226" t="s">
        <v>6825</v>
      </c>
      <c r="H3226">
        <v>58227</v>
      </c>
      <c r="I3226">
        <v>181</v>
      </c>
      <c r="J3226" t="s">
        <v>29</v>
      </c>
      <c r="K3226" t="s">
        <v>30</v>
      </c>
      <c r="L3226">
        <v>90000000</v>
      </c>
      <c r="M3226">
        <v>1997</v>
      </c>
      <c r="N3226">
        <v>5.4</v>
      </c>
      <c r="O3226">
        <v>-42525888</v>
      </c>
    </row>
    <row r="3227" spans="1:15" x14ac:dyDescent="0.3">
      <c r="A3227" t="s">
        <v>3451</v>
      </c>
      <c r="B3227">
        <v>167</v>
      </c>
      <c r="C3227">
        <v>102</v>
      </c>
      <c r="D3227">
        <v>49392095</v>
      </c>
      <c r="E3227" t="s">
        <v>180</v>
      </c>
      <c r="F3227" t="s">
        <v>1586</v>
      </c>
      <c r="G3227" t="s">
        <v>6826</v>
      </c>
      <c r="H3227">
        <v>52029</v>
      </c>
      <c r="I3227">
        <v>224</v>
      </c>
      <c r="J3227" t="s">
        <v>29</v>
      </c>
      <c r="K3227" t="s">
        <v>30</v>
      </c>
      <c r="L3227">
        <v>100000000</v>
      </c>
      <c r="M3227">
        <v>2009</v>
      </c>
      <c r="N3227">
        <v>5.4</v>
      </c>
      <c r="O3227">
        <v>-50607905</v>
      </c>
    </row>
    <row r="3228" spans="1:15" x14ac:dyDescent="0.3">
      <c r="A3228" t="s">
        <v>3659</v>
      </c>
      <c r="B3228">
        <v>71</v>
      </c>
      <c r="C3228">
        <v>77</v>
      </c>
      <c r="D3228">
        <v>64736114</v>
      </c>
      <c r="E3228" t="s">
        <v>296</v>
      </c>
      <c r="F3228" t="s">
        <v>6327</v>
      </c>
      <c r="G3228" t="s">
        <v>6827</v>
      </c>
      <c r="H3228">
        <v>36471</v>
      </c>
      <c r="I3228">
        <v>69</v>
      </c>
      <c r="J3228" t="s">
        <v>29</v>
      </c>
      <c r="K3228" t="s">
        <v>30</v>
      </c>
      <c r="L3228">
        <v>120000000</v>
      </c>
      <c r="M3228">
        <v>2002</v>
      </c>
      <c r="N3228">
        <v>5.4</v>
      </c>
      <c r="O3228">
        <v>-55263886</v>
      </c>
    </row>
    <row r="3229" spans="1:15" x14ac:dyDescent="0.3">
      <c r="A3229" t="s">
        <v>4614</v>
      </c>
      <c r="B3229">
        <v>104</v>
      </c>
      <c r="C3229">
        <v>76</v>
      </c>
      <c r="D3229">
        <v>50026353</v>
      </c>
      <c r="E3229" t="s">
        <v>6828</v>
      </c>
      <c r="F3229" t="s">
        <v>478</v>
      </c>
      <c r="G3229" t="s">
        <v>6829</v>
      </c>
      <c r="H3229">
        <v>13581</v>
      </c>
      <c r="I3229">
        <v>88</v>
      </c>
      <c r="J3229" t="s">
        <v>29</v>
      </c>
      <c r="K3229" t="s">
        <v>30</v>
      </c>
      <c r="L3229">
        <v>110000000</v>
      </c>
      <c r="M3229">
        <v>2004</v>
      </c>
      <c r="N3229">
        <v>5.4</v>
      </c>
      <c r="O3229">
        <v>-59973647</v>
      </c>
    </row>
    <row r="3230" spans="1:15" x14ac:dyDescent="0.3">
      <c r="A3230" t="s">
        <v>927</v>
      </c>
      <c r="B3230">
        <v>261</v>
      </c>
      <c r="C3230">
        <v>133</v>
      </c>
      <c r="D3230">
        <v>7097125</v>
      </c>
      <c r="E3230" t="s">
        <v>1536</v>
      </c>
      <c r="F3230" t="s">
        <v>464</v>
      </c>
      <c r="G3230" t="s">
        <v>6830</v>
      </c>
      <c r="H3230">
        <v>38983</v>
      </c>
      <c r="I3230">
        <v>207</v>
      </c>
      <c r="J3230" t="s">
        <v>29</v>
      </c>
      <c r="K3230" t="s">
        <v>30</v>
      </c>
      <c r="L3230">
        <v>70000000</v>
      </c>
      <c r="M3230">
        <v>2015</v>
      </c>
      <c r="N3230">
        <v>5.4</v>
      </c>
      <c r="O3230">
        <v>-62902875</v>
      </c>
    </row>
    <row r="3231" spans="1:15" x14ac:dyDescent="0.3">
      <c r="A3231" t="s">
        <v>3198</v>
      </c>
      <c r="B3231">
        <v>186</v>
      </c>
      <c r="C3231">
        <v>96</v>
      </c>
      <c r="D3231">
        <v>100289690</v>
      </c>
      <c r="E3231" t="s">
        <v>4122</v>
      </c>
      <c r="F3231" t="s">
        <v>4206</v>
      </c>
      <c r="G3231" t="s">
        <v>6831</v>
      </c>
      <c r="H3231">
        <v>115099</v>
      </c>
      <c r="I3231">
        <v>257</v>
      </c>
      <c r="J3231" t="s">
        <v>29</v>
      </c>
      <c r="K3231" t="s">
        <v>30</v>
      </c>
      <c r="L3231">
        <v>175000000</v>
      </c>
      <c r="M3231">
        <v>2007</v>
      </c>
      <c r="N3231">
        <v>5.4</v>
      </c>
      <c r="O3231">
        <v>-74710310</v>
      </c>
    </row>
    <row r="3232" spans="1:15" x14ac:dyDescent="0.3">
      <c r="A3232" t="s">
        <v>4288</v>
      </c>
      <c r="B3232">
        <v>132</v>
      </c>
      <c r="C3232">
        <v>88</v>
      </c>
      <c r="D3232">
        <v>21379315</v>
      </c>
      <c r="E3232" t="s">
        <v>4803</v>
      </c>
      <c r="F3232" t="s">
        <v>6832</v>
      </c>
      <c r="G3232" t="s">
        <v>6833</v>
      </c>
      <c r="H3232">
        <v>17590</v>
      </c>
      <c r="I3232">
        <v>112</v>
      </c>
      <c r="J3232" t="s">
        <v>29</v>
      </c>
      <c r="K3232" t="s">
        <v>30</v>
      </c>
      <c r="L3232">
        <v>150000000</v>
      </c>
      <c r="M3232">
        <v>2011</v>
      </c>
      <c r="N3232">
        <v>5.4</v>
      </c>
      <c r="O3232">
        <v>-128620685</v>
      </c>
    </row>
    <row r="3233" spans="1:15" x14ac:dyDescent="0.3">
      <c r="A3233" t="s">
        <v>104</v>
      </c>
      <c r="B3233">
        <v>384</v>
      </c>
      <c r="C3233">
        <v>127</v>
      </c>
      <c r="D3233">
        <v>47375327</v>
      </c>
      <c r="E3233" t="s">
        <v>248</v>
      </c>
      <c r="F3233" t="s">
        <v>2300</v>
      </c>
      <c r="G3233" t="s">
        <v>6834</v>
      </c>
      <c r="H3233">
        <v>139593</v>
      </c>
      <c r="I3233">
        <v>720</v>
      </c>
      <c r="J3233" t="s">
        <v>29</v>
      </c>
      <c r="K3233" t="s">
        <v>30</v>
      </c>
      <c r="L3233">
        <v>176000000</v>
      </c>
      <c r="M3233">
        <v>2015</v>
      </c>
      <c r="N3233">
        <v>5.4</v>
      </c>
      <c r="O3233">
        <v>-128624673</v>
      </c>
    </row>
    <row r="3234" spans="1:15" x14ac:dyDescent="0.3">
      <c r="A3234" t="s">
        <v>4692</v>
      </c>
      <c r="B3234">
        <v>73</v>
      </c>
      <c r="C3234">
        <v>85</v>
      </c>
      <c r="D3234">
        <v>144156464</v>
      </c>
      <c r="E3234" t="s">
        <v>4122</v>
      </c>
      <c r="F3234" t="s">
        <v>2897</v>
      </c>
      <c r="G3234" t="s">
        <v>6835</v>
      </c>
      <c r="H3234">
        <v>74343</v>
      </c>
      <c r="I3234">
        <v>98</v>
      </c>
      <c r="J3234" t="s">
        <v>29</v>
      </c>
      <c r="K3234" t="s">
        <v>30</v>
      </c>
      <c r="L3234">
        <v>71500000</v>
      </c>
      <c r="M3234">
        <v>1998</v>
      </c>
      <c r="N3234">
        <v>5.3</v>
      </c>
      <c r="O3234">
        <v>72656464</v>
      </c>
    </row>
    <row r="3235" spans="1:15" x14ac:dyDescent="0.3">
      <c r="A3235" t="s">
        <v>4843</v>
      </c>
      <c r="B3235">
        <v>154</v>
      </c>
      <c r="C3235">
        <v>99</v>
      </c>
      <c r="D3235">
        <v>63034755</v>
      </c>
      <c r="E3235" t="s">
        <v>676</v>
      </c>
      <c r="F3235" t="s">
        <v>1299</v>
      </c>
      <c r="G3235" t="s">
        <v>6836</v>
      </c>
      <c r="H3235">
        <v>16984</v>
      </c>
      <c r="I3235">
        <v>96</v>
      </c>
      <c r="J3235" t="s">
        <v>29</v>
      </c>
      <c r="K3235" t="s">
        <v>30</v>
      </c>
      <c r="L3235">
        <v>29000000</v>
      </c>
      <c r="M3235">
        <v>2016</v>
      </c>
      <c r="N3235">
        <v>5.3</v>
      </c>
      <c r="O3235">
        <v>34034755</v>
      </c>
    </row>
    <row r="3236" spans="1:15" x14ac:dyDescent="0.3">
      <c r="A3236" t="s">
        <v>4683</v>
      </c>
      <c r="B3236">
        <v>66</v>
      </c>
      <c r="C3236">
        <v>94</v>
      </c>
      <c r="D3236">
        <v>42672630</v>
      </c>
      <c r="E3236" t="s">
        <v>6837</v>
      </c>
      <c r="F3236" t="s">
        <v>6838</v>
      </c>
      <c r="G3236" t="s">
        <v>6839</v>
      </c>
      <c r="H3236">
        <v>27580</v>
      </c>
      <c r="I3236">
        <v>172</v>
      </c>
      <c r="J3236" t="s">
        <v>29</v>
      </c>
      <c r="K3236" t="s">
        <v>30</v>
      </c>
      <c r="L3236">
        <v>17000000</v>
      </c>
      <c r="M3236">
        <v>2003</v>
      </c>
      <c r="N3236">
        <v>5.3</v>
      </c>
      <c r="O3236">
        <v>25672630</v>
      </c>
    </row>
    <row r="3237" spans="1:15" x14ac:dyDescent="0.3">
      <c r="A3237" t="s">
        <v>4711</v>
      </c>
      <c r="B3237">
        <v>110</v>
      </c>
      <c r="C3237">
        <v>88</v>
      </c>
      <c r="D3237">
        <v>19170001</v>
      </c>
      <c r="E3237" t="s">
        <v>626</v>
      </c>
      <c r="F3237" t="s">
        <v>6840</v>
      </c>
      <c r="G3237" t="s">
        <v>6841</v>
      </c>
      <c r="H3237">
        <v>21359</v>
      </c>
      <c r="I3237">
        <v>270</v>
      </c>
      <c r="J3237" t="s">
        <v>29</v>
      </c>
      <c r="K3237" t="s">
        <v>30</v>
      </c>
      <c r="L3237">
        <v>2800000</v>
      </c>
      <c r="M3237">
        <v>1988</v>
      </c>
      <c r="N3237">
        <v>5.3</v>
      </c>
      <c r="O3237">
        <v>16370001</v>
      </c>
    </row>
    <row r="3238" spans="1:15" x14ac:dyDescent="0.3">
      <c r="A3238" t="s">
        <v>4354</v>
      </c>
      <c r="B3238">
        <v>16</v>
      </c>
      <c r="C3238">
        <v>100</v>
      </c>
      <c r="D3238">
        <v>15369573</v>
      </c>
      <c r="E3238" t="s">
        <v>180</v>
      </c>
      <c r="F3238" t="s">
        <v>4730</v>
      </c>
      <c r="G3238" t="s">
        <v>6842</v>
      </c>
      <c r="H3238">
        <v>2580</v>
      </c>
      <c r="I3238">
        <v>54</v>
      </c>
      <c r="J3238" t="s">
        <v>29</v>
      </c>
      <c r="K3238" t="s">
        <v>30</v>
      </c>
      <c r="L3238">
        <v>3000000</v>
      </c>
      <c r="M3238">
        <v>1990</v>
      </c>
      <c r="N3238">
        <v>5.3</v>
      </c>
      <c r="O3238">
        <v>12369573</v>
      </c>
    </row>
    <row r="3239" spans="1:15" x14ac:dyDescent="0.3">
      <c r="A3239" t="s">
        <v>4508</v>
      </c>
      <c r="B3239">
        <v>218</v>
      </c>
      <c r="C3239">
        <v>86</v>
      </c>
      <c r="D3239">
        <v>12555230</v>
      </c>
      <c r="E3239" t="s">
        <v>4875</v>
      </c>
      <c r="F3239" t="s">
        <v>6843</v>
      </c>
      <c r="G3239" t="s">
        <v>6844</v>
      </c>
      <c r="H3239">
        <v>18566</v>
      </c>
      <c r="I3239">
        <v>154</v>
      </c>
      <c r="J3239" t="s">
        <v>29</v>
      </c>
      <c r="K3239" t="s">
        <v>241</v>
      </c>
      <c r="L3239">
        <v>2000000</v>
      </c>
      <c r="M3239">
        <v>2011</v>
      </c>
      <c r="N3239">
        <v>5.3</v>
      </c>
      <c r="O3239">
        <v>10555230</v>
      </c>
    </row>
    <row r="3240" spans="1:15" x14ac:dyDescent="0.3">
      <c r="A3240" t="s">
        <v>4685</v>
      </c>
      <c r="B3240">
        <v>444</v>
      </c>
      <c r="C3240">
        <v>94</v>
      </c>
      <c r="D3240">
        <v>14123773</v>
      </c>
      <c r="E3240" t="s">
        <v>26</v>
      </c>
      <c r="F3240" t="s">
        <v>1450</v>
      </c>
      <c r="G3240" t="s">
        <v>6845</v>
      </c>
      <c r="H3240">
        <v>108683</v>
      </c>
      <c r="I3240">
        <v>561</v>
      </c>
      <c r="J3240" t="s">
        <v>29</v>
      </c>
      <c r="K3240" t="s">
        <v>30</v>
      </c>
      <c r="L3240">
        <v>5000000</v>
      </c>
      <c r="M3240">
        <v>2012</v>
      </c>
      <c r="N3240">
        <v>5.3</v>
      </c>
      <c r="O3240">
        <v>9123773</v>
      </c>
    </row>
    <row r="3241" spans="1:15" x14ac:dyDescent="0.3">
      <c r="A3241" t="s">
        <v>4727</v>
      </c>
      <c r="B3241">
        <v>27</v>
      </c>
      <c r="C3241">
        <v>81</v>
      </c>
      <c r="D3241">
        <v>26906039</v>
      </c>
      <c r="E3241" t="s">
        <v>1259</v>
      </c>
      <c r="F3241" t="s">
        <v>6846</v>
      </c>
      <c r="G3241" t="s">
        <v>6847</v>
      </c>
      <c r="H3241">
        <v>29621</v>
      </c>
      <c r="I3241">
        <v>76</v>
      </c>
      <c r="J3241" t="s">
        <v>29</v>
      </c>
      <c r="K3241" t="s">
        <v>30</v>
      </c>
      <c r="L3241">
        <v>18000000</v>
      </c>
      <c r="M3241">
        <v>1996</v>
      </c>
      <c r="N3241">
        <v>5.3</v>
      </c>
      <c r="O3241">
        <v>8906039</v>
      </c>
    </row>
    <row r="3242" spans="1:15" x14ac:dyDescent="0.3">
      <c r="A3242" t="s">
        <v>3373</v>
      </c>
      <c r="B3242">
        <v>120</v>
      </c>
      <c r="C3242">
        <v>91</v>
      </c>
      <c r="D3242">
        <v>43792641</v>
      </c>
      <c r="E3242" t="s">
        <v>289</v>
      </c>
      <c r="F3242" t="s">
        <v>313</v>
      </c>
      <c r="G3242" t="s">
        <v>6848</v>
      </c>
      <c r="H3242">
        <v>32157</v>
      </c>
      <c r="I3242">
        <v>119</v>
      </c>
      <c r="J3242" t="s">
        <v>29</v>
      </c>
      <c r="K3242" t="s">
        <v>30</v>
      </c>
      <c r="L3242">
        <v>35000000</v>
      </c>
      <c r="M3242">
        <v>2007</v>
      </c>
      <c r="N3242">
        <v>5.3</v>
      </c>
      <c r="O3242">
        <v>8792641</v>
      </c>
    </row>
    <row r="3243" spans="1:15" x14ac:dyDescent="0.3">
      <c r="A3243" t="s">
        <v>4481</v>
      </c>
      <c r="B3243">
        <v>114</v>
      </c>
      <c r="C3243">
        <v>89</v>
      </c>
      <c r="D3243">
        <v>32368960</v>
      </c>
      <c r="E3243" t="s">
        <v>6849</v>
      </c>
      <c r="F3243" t="s">
        <v>6850</v>
      </c>
      <c r="G3243" t="s">
        <v>6851</v>
      </c>
      <c r="H3243">
        <v>39768</v>
      </c>
      <c r="I3243">
        <v>292</v>
      </c>
      <c r="J3243" t="s">
        <v>29</v>
      </c>
      <c r="K3243" t="s">
        <v>442</v>
      </c>
      <c r="L3243">
        <v>25000000</v>
      </c>
      <c r="M3243">
        <v>1998</v>
      </c>
      <c r="N3243">
        <v>5.3</v>
      </c>
      <c r="O3243">
        <v>7368960</v>
      </c>
    </row>
    <row r="3244" spans="1:15" x14ac:dyDescent="0.3">
      <c r="A3244" t="s">
        <v>4028</v>
      </c>
      <c r="B3244">
        <v>76</v>
      </c>
      <c r="C3244">
        <v>114</v>
      </c>
      <c r="D3244">
        <v>42168445</v>
      </c>
      <c r="E3244" t="s">
        <v>699</v>
      </c>
      <c r="F3244" t="s">
        <v>2190</v>
      </c>
      <c r="G3244" t="s">
        <v>6852</v>
      </c>
      <c r="H3244">
        <v>10791</v>
      </c>
      <c r="I3244">
        <v>39</v>
      </c>
      <c r="J3244" t="s">
        <v>29</v>
      </c>
      <c r="K3244" t="s">
        <v>30</v>
      </c>
      <c r="L3244">
        <v>35000000</v>
      </c>
      <c r="M3244">
        <v>2008</v>
      </c>
      <c r="N3244">
        <v>5.3</v>
      </c>
      <c r="O3244">
        <v>7168445</v>
      </c>
    </row>
    <row r="3245" spans="1:15" x14ac:dyDescent="0.3">
      <c r="A3245" t="s">
        <v>3804</v>
      </c>
      <c r="B3245">
        <v>66</v>
      </c>
      <c r="C3245">
        <v>104</v>
      </c>
      <c r="D3245">
        <v>18595716</v>
      </c>
      <c r="E3245" t="s">
        <v>3376</v>
      </c>
      <c r="F3245" t="s">
        <v>6853</v>
      </c>
      <c r="G3245" t="s">
        <v>6854</v>
      </c>
      <c r="H3245">
        <v>30462</v>
      </c>
      <c r="I3245">
        <v>150</v>
      </c>
      <c r="J3245" t="s">
        <v>29</v>
      </c>
      <c r="K3245" t="s">
        <v>30</v>
      </c>
      <c r="L3245">
        <v>12000000</v>
      </c>
      <c r="M3245">
        <v>2006</v>
      </c>
      <c r="N3245">
        <v>5.3</v>
      </c>
      <c r="O3245">
        <v>6595716</v>
      </c>
    </row>
    <row r="3246" spans="1:15" x14ac:dyDescent="0.3">
      <c r="A3246" t="s">
        <v>4428</v>
      </c>
      <c r="B3246">
        <v>37</v>
      </c>
      <c r="C3246">
        <v>91</v>
      </c>
      <c r="D3246">
        <v>17292381</v>
      </c>
      <c r="E3246" t="s">
        <v>6855</v>
      </c>
      <c r="F3246" t="s">
        <v>6096</v>
      </c>
      <c r="G3246" t="s">
        <v>6856</v>
      </c>
      <c r="H3246">
        <v>5794</v>
      </c>
      <c r="I3246">
        <v>69</v>
      </c>
      <c r="J3246" t="s">
        <v>29</v>
      </c>
      <c r="K3246" t="s">
        <v>30</v>
      </c>
      <c r="L3246">
        <v>12000000</v>
      </c>
      <c r="M3246">
        <v>2001</v>
      </c>
      <c r="N3246">
        <v>5.3</v>
      </c>
      <c r="O3246">
        <v>5292381</v>
      </c>
    </row>
    <row r="3247" spans="1:15" x14ac:dyDescent="0.3">
      <c r="A3247" t="s">
        <v>4745</v>
      </c>
      <c r="B3247">
        <v>97</v>
      </c>
      <c r="C3247">
        <v>94</v>
      </c>
      <c r="D3247">
        <v>30222640</v>
      </c>
      <c r="E3247" t="s">
        <v>875</v>
      </c>
      <c r="F3247" t="s">
        <v>6857</v>
      </c>
      <c r="G3247" t="s">
        <v>6858</v>
      </c>
      <c r="H3247">
        <v>36666</v>
      </c>
      <c r="I3247">
        <v>144</v>
      </c>
      <c r="J3247" t="s">
        <v>29</v>
      </c>
      <c r="K3247" t="s">
        <v>30</v>
      </c>
      <c r="L3247">
        <v>25000000</v>
      </c>
      <c r="M3247">
        <v>2003</v>
      </c>
      <c r="N3247">
        <v>5.3</v>
      </c>
      <c r="O3247">
        <v>5222640</v>
      </c>
    </row>
    <row r="3248" spans="1:15" x14ac:dyDescent="0.3">
      <c r="A3248" t="s">
        <v>4704</v>
      </c>
      <c r="B3248">
        <v>84</v>
      </c>
      <c r="C3248">
        <v>90</v>
      </c>
      <c r="D3248">
        <v>25077977</v>
      </c>
      <c r="E3248" t="s">
        <v>3666</v>
      </c>
      <c r="F3248" t="s">
        <v>6859</v>
      </c>
      <c r="G3248" t="s">
        <v>6860</v>
      </c>
      <c r="H3248">
        <v>10986</v>
      </c>
      <c r="I3248">
        <v>84</v>
      </c>
      <c r="J3248" t="s">
        <v>29</v>
      </c>
      <c r="K3248" t="s">
        <v>30</v>
      </c>
      <c r="L3248">
        <v>20000000</v>
      </c>
      <c r="M3248">
        <v>2010</v>
      </c>
      <c r="N3248">
        <v>5.3</v>
      </c>
      <c r="O3248">
        <v>5077977</v>
      </c>
    </row>
    <row r="3249" spans="1:15" x14ac:dyDescent="0.3">
      <c r="A3249" t="s">
        <v>5078</v>
      </c>
      <c r="B3249">
        <v>67</v>
      </c>
      <c r="C3249">
        <v>94</v>
      </c>
      <c r="D3249">
        <v>20627372</v>
      </c>
      <c r="E3249" t="s">
        <v>699</v>
      </c>
      <c r="F3249" t="s">
        <v>3072</v>
      </c>
      <c r="G3249" t="s">
        <v>6861</v>
      </c>
      <c r="H3249">
        <v>13661</v>
      </c>
      <c r="I3249">
        <v>134</v>
      </c>
      <c r="J3249" t="s">
        <v>29</v>
      </c>
      <c r="K3249" t="s">
        <v>30</v>
      </c>
      <c r="L3249">
        <v>16000000</v>
      </c>
      <c r="M3249">
        <v>2000</v>
      </c>
      <c r="N3249">
        <v>5.3</v>
      </c>
      <c r="O3249">
        <v>4627372</v>
      </c>
    </row>
    <row r="3250" spans="1:15" x14ac:dyDescent="0.3">
      <c r="A3250" t="s">
        <v>2758</v>
      </c>
      <c r="B3250">
        <v>120</v>
      </c>
      <c r="C3250">
        <v>97</v>
      </c>
      <c r="D3250">
        <v>23292105</v>
      </c>
      <c r="E3250" t="s">
        <v>4137</v>
      </c>
      <c r="F3250" t="s">
        <v>6142</v>
      </c>
      <c r="G3250" t="s">
        <v>6862</v>
      </c>
      <c r="H3250">
        <v>39541</v>
      </c>
      <c r="I3250">
        <v>334</v>
      </c>
      <c r="J3250" t="s">
        <v>29</v>
      </c>
      <c r="K3250" t="s">
        <v>30</v>
      </c>
      <c r="L3250">
        <v>20000000</v>
      </c>
      <c r="M3250">
        <v>2006</v>
      </c>
      <c r="N3250">
        <v>5.3</v>
      </c>
      <c r="O3250">
        <v>3292105</v>
      </c>
    </row>
    <row r="3251" spans="1:15" x14ac:dyDescent="0.3">
      <c r="A3251" t="s">
        <v>4677</v>
      </c>
      <c r="B3251">
        <v>75</v>
      </c>
      <c r="C3251">
        <v>95</v>
      </c>
      <c r="D3251">
        <v>13558739</v>
      </c>
      <c r="E3251" t="s">
        <v>676</v>
      </c>
      <c r="F3251" t="s">
        <v>6664</v>
      </c>
      <c r="G3251" t="s">
        <v>6863</v>
      </c>
      <c r="H3251">
        <v>15427</v>
      </c>
      <c r="I3251">
        <v>121</v>
      </c>
      <c r="J3251" t="s">
        <v>29</v>
      </c>
      <c r="K3251" t="s">
        <v>30</v>
      </c>
      <c r="L3251">
        <v>11000000</v>
      </c>
      <c r="M3251">
        <v>2001</v>
      </c>
      <c r="N3251">
        <v>5.3</v>
      </c>
      <c r="O3251">
        <v>2558739</v>
      </c>
    </row>
    <row r="3252" spans="1:15" x14ac:dyDescent="0.3">
      <c r="A3252" t="s">
        <v>4652</v>
      </c>
      <c r="B3252">
        <v>148</v>
      </c>
      <c r="C3252">
        <v>104</v>
      </c>
      <c r="D3252">
        <v>37481242</v>
      </c>
      <c r="E3252" t="s">
        <v>289</v>
      </c>
      <c r="F3252" t="s">
        <v>4446</v>
      </c>
      <c r="G3252" t="s">
        <v>6864</v>
      </c>
      <c r="H3252">
        <v>40654</v>
      </c>
      <c r="I3252">
        <v>97</v>
      </c>
      <c r="J3252" t="s">
        <v>29</v>
      </c>
      <c r="K3252" t="s">
        <v>30</v>
      </c>
      <c r="L3252">
        <v>35000000</v>
      </c>
      <c r="M3252">
        <v>2010</v>
      </c>
      <c r="N3252">
        <v>5.3</v>
      </c>
      <c r="O3252">
        <v>2481242</v>
      </c>
    </row>
    <row r="3253" spans="1:15" x14ac:dyDescent="0.3">
      <c r="A3253" t="s">
        <v>3114</v>
      </c>
      <c r="B3253">
        <v>228</v>
      </c>
      <c r="C3253">
        <v>108</v>
      </c>
      <c r="D3253">
        <v>32048809</v>
      </c>
      <c r="E3253" t="s">
        <v>626</v>
      </c>
      <c r="F3253" t="s">
        <v>6865</v>
      </c>
      <c r="G3253" t="s">
        <v>6866</v>
      </c>
      <c r="H3253">
        <v>94456</v>
      </c>
      <c r="I3253">
        <v>576</v>
      </c>
      <c r="J3253" t="s">
        <v>29</v>
      </c>
      <c r="K3253" t="s">
        <v>581</v>
      </c>
      <c r="L3253">
        <v>30000000</v>
      </c>
      <c r="M3253">
        <v>2005</v>
      </c>
      <c r="N3253">
        <v>5.3</v>
      </c>
      <c r="O3253">
        <v>2048809</v>
      </c>
    </row>
    <row r="3254" spans="1:15" x14ac:dyDescent="0.3">
      <c r="A3254" t="s">
        <v>3114</v>
      </c>
      <c r="B3254">
        <v>228</v>
      </c>
      <c r="C3254">
        <v>108</v>
      </c>
      <c r="D3254">
        <v>32048809</v>
      </c>
      <c r="E3254" t="s">
        <v>626</v>
      </c>
      <c r="F3254" t="s">
        <v>6865</v>
      </c>
      <c r="G3254" t="s">
        <v>6866</v>
      </c>
      <c r="H3254">
        <v>94463</v>
      </c>
      <c r="I3254">
        <v>576</v>
      </c>
      <c r="J3254" t="s">
        <v>29</v>
      </c>
      <c r="K3254" t="s">
        <v>581</v>
      </c>
      <c r="L3254">
        <v>30000000</v>
      </c>
      <c r="M3254">
        <v>2005</v>
      </c>
      <c r="N3254">
        <v>5.3</v>
      </c>
      <c r="O3254">
        <v>2048809</v>
      </c>
    </row>
    <row r="3255" spans="1:15" x14ac:dyDescent="0.3">
      <c r="A3255" t="s">
        <v>4706</v>
      </c>
      <c r="B3255">
        <v>56</v>
      </c>
      <c r="C3255">
        <v>90</v>
      </c>
      <c r="D3255">
        <v>6755271</v>
      </c>
      <c r="E3255" t="s">
        <v>840</v>
      </c>
      <c r="F3255" t="s">
        <v>6867</v>
      </c>
      <c r="G3255" t="s">
        <v>6868</v>
      </c>
      <c r="H3255">
        <v>7319</v>
      </c>
      <c r="I3255">
        <v>131</v>
      </c>
      <c r="J3255" t="s">
        <v>29</v>
      </c>
      <c r="K3255" t="s">
        <v>30</v>
      </c>
      <c r="L3255">
        <v>5000000</v>
      </c>
      <c r="M3255">
        <v>2001</v>
      </c>
      <c r="N3255">
        <v>5.3</v>
      </c>
      <c r="O3255">
        <v>1755271</v>
      </c>
    </row>
    <row r="3256" spans="1:15" x14ac:dyDescent="0.3">
      <c r="A3256" t="s">
        <v>4659</v>
      </c>
      <c r="B3256">
        <v>22</v>
      </c>
      <c r="C3256">
        <v>98</v>
      </c>
      <c r="D3256">
        <v>3902679</v>
      </c>
      <c r="E3256" t="s">
        <v>1900</v>
      </c>
      <c r="F3256" t="s">
        <v>1974</v>
      </c>
      <c r="G3256" t="s">
        <v>6869</v>
      </c>
      <c r="H3256">
        <v>3943</v>
      </c>
      <c r="I3256">
        <v>49</v>
      </c>
      <c r="J3256" t="s">
        <v>29</v>
      </c>
      <c r="K3256" t="s">
        <v>30</v>
      </c>
      <c r="L3256">
        <v>3000000</v>
      </c>
      <c r="M3256">
        <v>1993</v>
      </c>
      <c r="N3256">
        <v>5.3</v>
      </c>
      <c r="O3256">
        <v>902679</v>
      </c>
    </row>
    <row r="3257" spans="1:15" x14ac:dyDescent="0.3">
      <c r="A3257" t="s">
        <v>4679</v>
      </c>
      <c r="B3257">
        <v>30</v>
      </c>
      <c r="C3257">
        <v>95</v>
      </c>
      <c r="D3257">
        <v>3559990</v>
      </c>
      <c r="E3257" t="s">
        <v>338</v>
      </c>
      <c r="F3257" t="s">
        <v>6870</v>
      </c>
      <c r="G3257" t="s">
        <v>6871</v>
      </c>
      <c r="H3257">
        <v>8005</v>
      </c>
      <c r="I3257">
        <v>49</v>
      </c>
      <c r="J3257" t="s">
        <v>29</v>
      </c>
      <c r="K3257" t="s">
        <v>30</v>
      </c>
      <c r="L3257">
        <v>3000000</v>
      </c>
      <c r="M3257">
        <v>1997</v>
      </c>
      <c r="N3257">
        <v>5.3</v>
      </c>
      <c r="O3257">
        <v>559990</v>
      </c>
    </row>
    <row r="3258" spans="1:15" x14ac:dyDescent="0.3">
      <c r="A3258" t="s">
        <v>4894</v>
      </c>
      <c r="B3258">
        <v>39</v>
      </c>
      <c r="C3258">
        <v>97</v>
      </c>
      <c r="D3258">
        <v>2557668</v>
      </c>
      <c r="E3258" t="s">
        <v>208</v>
      </c>
      <c r="F3258" t="s">
        <v>1285</v>
      </c>
      <c r="G3258" t="s">
        <v>6872</v>
      </c>
      <c r="H3258">
        <v>3911</v>
      </c>
      <c r="I3258">
        <v>22</v>
      </c>
      <c r="J3258" t="s">
        <v>29</v>
      </c>
      <c r="K3258" t="s">
        <v>30</v>
      </c>
      <c r="L3258">
        <v>2000000</v>
      </c>
      <c r="M3258">
        <v>2015</v>
      </c>
      <c r="N3258">
        <v>5.3</v>
      </c>
      <c r="O3258">
        <v>557668</v>
      </c>
    </row>
    <row r="3259" spans="1:15" x14ac:dyDescent="0.3">
      <c r="A3259" t="s">
        <v>4716</v>
      </c>
      <c r="B3259">
        <v>32</v>
      </c>
      <c r="C3259">
        <v>87</v>
      </c>
      <c r="D3259">
        <v>536767</v>
      </c>
      <c r="E3259" t="s">
        <v>6873</v>
      </c>
      <c r="F3259" t="s">
        <v>2477</v>
      </c>
      <c r="G3259" t="s">
        <v>6874</v>
      </c>
      <c r="H3259">
        <v>1622</v>
      </c>
      <c r="I3259">
        <v>83</v>
      </c>
      <c r="J3259" t="s">
        <v>29</v>
      </c>
      <c r="K3259" t="s">
        <v>30</v>
      </c>
      <c r="L3259">
        <v>60000</v>
      </c>
      <c r="M3259">
        <v>1998</v>
      </c>
      <c r="N3259">
        <v>5.3</v>
      </c>
      <c r="O3259">
        <v>476767</v>
      </c>
    </row>
    <row r="3260" spans="1:15" x14ac:dyDescent="0.3">
      <c r="A3260" t="s">
        <v>4700</v>
      </c>
      <c r="B3260">
        <v>11</v>
      </c>
      <c r="C3260">
        <v>91</v>
      </c>
      <c r="D3260">
        <v>243347</v>
      </c>
      <c r="E3260" t="s">
        <v>208</v>
      </c>
      <c r="F3260" t="s">
        <v>6875</v>
      </c>
      <c r="G3260" t="s">
        <v>6876</v>
      </c>
      <c r="H3260">
        <v>553</v>
      </c>
      <c r="I3260">
        <v>24</v>
      </c>
      <c r="J3260" t="s">
        <v>29</v>
      </c>
      <c r="K3260" t="s">
        <v>30</v>
      </c>
      <c r="L3260">
        <v>500000</v>
      </c>
      <c r="M3260">
        <v>2002</v>
      </c>
      <c r="N3260">
        <v>5.3</v>
      </c>
      <c r="O3260">
        <v>-256653</v>
      </c>
    </row>
    <row r="3261" spans="1:15" x14ac:dyDescent="0.3">
      <c r="A3261" t="s">
        <v>4672</v>
      </c>
      <c r="B3261">
        <v>35</v>
      </c>
      <c r="C3261">
        <v>96</v>
      </c>
      <c r="D3261">
        <v>4394936</v>
      </c>
      <c r="E3261" t="s">
        <v>1585</v>
      </c>
      <c r="F3261" t="s">
        <v>3459</v>
      </c>
      <c r="G3261" t="s">
        <v>6877</v>
      </c>
      <c r="H3261">
        <v>11439</v>
      </c>
      <c r="I3261">
        <v>190</v>
      </c>
      <c r="J3261" t="s">
        <v>29</v>
      </c>
      <c r="K3261" t="s">
        <v>227</v>
      </c>
      <c r="L3261">
        <v>6000000</v>
      </c>
      <c r="M3261">
        <v>1999</v>
      </c>
      <c r="N3261">
        <v>5.3</v>
      </c>
      <c r="O3261">
        <v>-1605064</v>
      </c>
    </row>
    <row r="3262" spans="1:15" x14ac:dyDescent="0.3">
      <c r="A3262" t="s">
        <v>4267</v>
      </c>
      <c r="B3262">
        <v>52</v>
      </c>
      <c r="C3262">
        <v>89</v>
      </c>
      <c r="D3262">
        <v>8070311</v>
      </c>
      <c r="E3262" t="s">
        <v>289</v>
      </c>
      <c r="F3262" t="s">
        <v>834</v>
      </c>
      <c r="G3262" t="s">
        <v>6878</v>
      </c>
      <c r="H3262">
        <v>12706</v>
      </c>
      <c r="I3262">
        <v>75</v>
      </c>
      <c r="J3262" t="s">
        <v>29</v>
      </c>
      <c r="K3262" t="s">
        <v>30</v>
      </c>
      <c r="L3262">
        <v>10000000</v>
      </c>
      <c r="M3262">
        <v>2004</v>
      </c>
      <c r="N3262">
        <v>5.3</v>
      </c>
      <c r="O3262">
        <v>-1929689</v>
      </c>
    </row>
    <row r="3263" spans="1:15" x14ac:dyDescent="0.3">
      <c r="A3263" t="s">
        <v>4718</v>
      </c>
      <c r="B3263">
        <v>156</v>
      </c>
      <c r="C3263">
        <v>87</v>
      </c>
      <c r="D3263">
        <v>418268</v>
      </c>
      <c r="E3263" t="s">
        <v>289</v>
      </c>
      <c r="F3263" t="s">
        <v>2639</v>
      </c>
      <c r="G3263" t="s">
        <v>6879</v>
      </c>
      <c r="H3263">
        <v>37156</v>
      </c>
      <c r="I3263">
        <v>129</v>
      </c>
      <c r="J3263" t="s">
        <v>29</v>
      </c>
      <c r="K3263" t="s">
        <v>30</v>
      </c>
      <c r="L3263">
        <v>3000000</v>
      </c>
      <c r="M3263">
        <v>2012</v>
      </c>
      <c r="N3263">
        <v>5.3</v>
      </c>
      <c r="O3263">
        <v>-2581732</v>
      </c>
    </row>
    <row r="3264" spans="1:15" x14ac:dyDescent="0.3">
      <c r="A3264" t="s">
        <v>4687</v>
      </c>
      <c r="B3264">
        <v>82</v>
      </c>
      <c r="C3264">
        <v>93</v>
      </c>
      <c r="D3264">
        <v>200803</v>
      </c>
      <c r="E3264" t="s">
        <v>676</v>
      </c>
      <c r="F3264" t="s">
        <v>6880</v>
      </c>
      <c r="G3264" t="s">
        <v>6881</v>
      </c>
      <c r="H3264">
        <v>7988</v>
      </c>
      <c r="I3264">
        <v>71</v>
      </c>
      <c r="J3264" t="s">
        <v>29</v>
      </c>
      <c r="K3264" t="s">
        <v>30</v>
      </c>
      <c r="L3264">
        <v>3000000</v>
      </c>
      <c r="M3264">
        <v>2012</v>
      </c>
      <c r="N3264">
        <v>5.3</v>
      </c>
      <c r="O3264">
        <v>-2799197</v>
      </c>
    </row>
    <row r="3265" spans="1:15" x14ac:dyDescent="0.3">
      <c r="A3265" t="s">
        <v>4697</v>
      </c>
      <c r="B3265">
        <v>72</v>
      </c>
      <c r="C3265">
        <v>92</v>
      </c>
      <c r="D3265">
        <v>5018450</v>
      </c>
      <c r="E3265" t="s">
        <v>519</v>
      </c>
      <c r="F3265" t="s">
        <v>4029</v>
      </c>
      <c r="G3265" t="s">
        <v>6882</v>
      </c>
      <c r="H3265">
        <v>8546</v>
      </c>
      <c r="I3265">
        <v>86</v>
      </c>
      <c r="J3265" t="s">
        <v>29</v>
      </c>
      <c r="K3265" t="s">
        <v>30</v>
      </c>
      <c r="L3265">
        <v>8000000</v>
      </c>
      <c r="M3265">
        <v>2000</v>
      </c>
      <c r="N3265">
        <v>5.3</v>
      </c>
      <c r="O3265">
        <v>-2981550</v>
      </c>
    </row>
    <row r="3266" spans="1:15" x14ac:dyDescent="0.3">
      <c r="A3266" t="s">
        <v>1668</v>
      </c>
      <c r="B3266">
        <v>107</v>
      </c>
      <c r="C3266">
        <v>102</v>
      </c>
      <c r="D3266">
        <v>14793904</v>
      </c>
      <c r="E3266" t="s">
        <v>289</v>
      </c>
      <c r="F3266" t="s">
        <v>6883</v>
      </c>
      <c r="G3266" t="s">
        <v>6884</v>
      </c>
      <c r="H3266">
        <v>28209</v>
      </c>
      <c r="I3266">
        <v>80</v>
      </c>
      <c r="J3266" t="s">
        <v>29</v>
      </c>
      <c r="K3266" t="s">
        <v>442</v>
      </c>
      <c r="L3266">
        <v>18000000</v>
      </c>
      <c r="M3266">
        <v>2009</v>
      </c>
      <c r="N3266">
        <v>5.3</v>
      </c>
      <c r="O3266">
        <v>-3206096</v>
      </c>
    </row>
    <row r="3267" spans="1:15" x14ac:dyDescent="0.3">
      <c r="A3267" t="s">
        <v>4908</v>
      </c>
      <c r="B3267">
        <v>50</v>
      </c>
      <c r="C3267">
        <v>91</v>
      </c>
      <c r="D3267">
        <v>96793</v>
      </c>
      <c r="E3267" t="s">
        <v>5502</v>
      </c>
      <c r="F3267" t="s">
        <v>5145</v>
      </c>
      <c r="G3267" t="s">
        <v>6885</v>
      </c>
      <c r="H3267">
        <v>12188</v>
      </c>
      <c r="I3267">
        <v>135</v>
      </c>
      <c r="J3267" t="s">
        <v>29</v>
      </c>
      <c r="K3267" t="s">
        <v>30</v>
      </c>
      <c r="L3267">
        <v>3500000</v>
      </c>
      <c r="M3267">
        <v>2004</v>
      </c>
      <c r="N3267">
        <v>5.3</v>
      </c>
      <c r="O3267">
        <v>-3403207</v>
      </c>
    </row>
    <row r="3268" spans="1:15" x14ac:dyDescent="0.3">
      <c r="A3268" t="s">
        <v>4668</v>
      </c>
      <c r="B3268">
        <v>103</v>
      </c>
      <c r="C3268">
        <v>97</v>
      </c>
      <c r="D3268">
        <v>28927720</v>
      </c>
      <c r="E3268" t="s">
        <v>5339</v>
      </c>
      <c r="F3268" t="s">
        <v>106</v>
      </c>
      <c r="G3268" t="s">
        <v>6886</v>
      </c>
      <c r="H3268">
        <v>22220</v>
      </c>
      <c r="I3268">
        <v>181</v>
      </c>
      <c r="J3268" t="s">
        <v>29</v>
      </c>
      <c r="K3268" t="s">
        <v>30</v>
      </c>
      <c r="L3268">
        <v>33000000</v>
      </c>
      <c r="M3268">
        <v>2000</v>
      </c>
      <c r="N3268">
        <v>5.3</v>
      </c>
      <c r="O3268">
        <v>-4072280</v>
      </c>
    </row>
    <row r="3269" spans="1:15" x14ac:dyDescent="0.3">
      <c r="A3269" t="s">
        <v>3722</v>
      </c>
      <c r="B3269">
        <v>81</v>
      </c>
      <c r="C3269">
        <v>98</v>
      </c>
      <c r="D3269">
        <v>15464026</v>
      </c>
      <c r="E3269" t="s">
        <v>289</v>
      </c>
      <c r="F3269" t="s">
        <v>6887</v>
      </c>
      <c r="G3269" t="s">
        <v>6888</v>
      </c>
      <c r="H3269">
        <v>23076</v>
      </c>
      <c r="I3269">
        <v>158</v>
      </c>
      <c r="J3269" t="s">
        <v>29</v>
      </c>
      <c r="K3269" t="s">
        <v>30</v>
      </c>
      <c r="L3269">
        <v>20000000</v>
      </c>
      <c r="M3269">
        <v>2000</v>
      </c>
      <c r="N3269">
        <v>5.3</v>
      </c>
      <c r="O3269">
        <v>-4535974</v>
      </c>
    </row>
    <row r="3270" spans="1:15" x14ac:dyDescent="0.3">
      <c r="A3270" t="s">
        <v>4681</v>
      </c>
      <c r="B3270">
        <v>43</v>
      </c>
      <c r="C3270">
        <v>95</v>
      </c>
      <c r="D3270">
        <v>9123834</v>
      </c>
      <c r="E3270" t="s">
        <v>289</v>
      </c>
      <c r="F3270" t="s">
        <v>6889</v>
      </c>
      <c r="G3270" t="s">
        <v>6890</v>
      </c>
      <c r="H3270">
        <v>4065</v>
      </c>
      <c r="I3270">
        <v>33</v>
      </c>
      <c r="J3270" t="s">
        <v>29</v>
      </c>
      <c r="K3270" t="s">
        <v>30</v>
      </c>
      <c r="L3270">
        <v>15000000</v>
      </c>
      <c r="M3270">
        <v>2013</v>
      </c>
      <c r="N3270">
        <v>5.3</v>
      </c>
      <c r="O3270">
        <v>-5876166</v>
      </c>
    </row>
    <row r="3271" spans="1:15" x14ac:dyDescent="0.3">
      <c r="A3271" t="s">
        <v>4724</v>
      </c>
      <c r="B3271">
        <v>66</v>
      </c>
      <c r="C3271">
        <v>86</v>
      </c>
      <c r="D3271">
        <v>4814244</v>
      </c>
      <c r="E3271" t="s">
        <v>289</v>
      </c>
      <c r="F3271" t="s">
        <v>6715</v>
      </c>
      <c r="G3271" t="s">
        <v>6891</v>
      </c>
      <c r="H3271">
        <v>12437</v>
      </c>
      <c r="I3271">
        <v>107</v>
      </c>
      <c r="J3271" t="s">
        <v>29</v>
      </c>
      <c r="K3271" t="s">
        <v>442</v>
      </c>
      <c r="L3271">
        <v>11000000</v>
      </c>
      <c r="M3271">
        <v>2002</v>
      </c>
      <c r="N3271">
        <v>5.3</v>
      </c>
      <c r="O3271">
        <v>-6185756</v>
      </c>
    </row>
    <row r="3272" spans="1:15" x14ac:dyDescent="0.3">
      <c r="A3272" t="s">
        <v>1502</v>
      </c>
      <c r="B3272">
        <v>138</v>
      </c>
      <c r="C3272">
        <v>113</v>
      </c>
      <c r="D3272">
        <v>4717455</v>
      </c>
      <c r="E3272" t="s">
        <v>214</v>
      </c>
      <c r="F3272" t="s">
        <v>2328</v>
      </c>
      <c r="G3272" t="s">
        <v>6892</v>
      </c>
      <c r="H3272">
        <v>18632</v>
      </c>
      <c r="I3272">
        <v>354</v>
      </c>
      <c r="J3272" t="s">
        <v>29</v>
      </c>
      <c r="K3272" t="s">
        <v>581</v>
      </c>
      <c r="L3272">
        <v>12000000</v>
      </c>
      <c r="M3272">
        <v>2003</v>
      </c>
      <c r="N3272">
        <v>5.3</v>
      </c>
      <c r="O3272">
        <v>-7282545</v>
      </c>
    </row>
    <row r="3273" spans="1:15" x14ac:dyDescent="0.3">
      <c r="A3273" t="s">
        <v>3965</v>
      </c>
      <c r="B3273">
        <v>93</v>
      </c>
      <c r="C3273">
        <v>98</v>
      </c>
      <c r="D3273">
        <v>14252830</v>
      </c>
      <c r="E3273" t="s">
        <v>2765</v>
      </c>
      <c r="F3273" t="s">
        <v>544</v>
      </c>
      <c r="G3273" t="s">
        <v>6893</v>
      </c>
      <c r="H3273">
        <v>18900</v>
      </c>
      <c r="I3273">
        <v>242</v>
      </c>
      <c r="J3273" t="s">
        <v>29</v>
      </c>
      <c r="K3273" t="s">
        <v>442</v>
      </c>
      <c r="L3273">
        <v>22000000</v>
      </c>
      <c r="M3273">
        <v>2001</v>
      </c>
      <c r="N3273">
        <v>5.3</v>
      </c>
      <c r="O3273">
        <v>-7747170</v>
      </c>
    </row>
    <row r="3274" spans="1:15" x14ac:dyDescent="0.3">
      <c r="A3274" t="s">
        <v>4649</v>
      </c>
      <c r="B3274">
        <v>36</v>
      </c>
      <c r="C3274">
        <v>105</v>
      </c>
      <c r="D3274">
        <v>17100000</v>
      </c>
      <c r="E3274" t="s">
        <v>6894</v>
      </c>
      <c r="F3274" t="s">
        <v>1984</v>
      </c>
      <c r="G3274" t="s">
        <v>6895</v>
      </c>
      <c r="H3274">
        <v>7073</v>
      </c>
      <c r="I3274">
        <v>29</v>
      </c>
      <c r="J3274" t="s">
        <v>29</v>
      </c>
      <c r="K3274" t="s">
        <v>30</v>
      </c>
      <c r="L3274">
        <v>25000000</v>
      </c>
      <c r="M3274">
        <v>1996</v>
      </c>
      <c r="N3274">
        <v>5.3</v>
      </c>
      <c r="O3274">
        <v>-7900000</v>
      </c>
    </row>
    <row r="3275" spans="1:15" x14ac:dyDescent="0.3">
      <c r="A3275" t="s">
        <v>190</v>
      </c>
      <c r="B3275">
        <v>336</v>
      </c>
      <c r="C3275">
        <v>138</v>
      </c>
      <c r="D3275">
        <v>16969390</v>
      </c>
      <c r="E3275" t="s">
        <v>208</v>
      </c>
      <c r="F3275" t="s">
        <v>324</v>
      </c>
      <c r="G3275" t="s">
        <v>6896</v>
      </c>
      <c r="H3275">
        <v>80861</v>
      </c>
      <c r="I3275">
        <v>431</v>
      </c>
      <c r="J3275" t="s">
        <v>29</v>
      </c>
      <c r="K3275" t="s">
        <v>30</v>
      </c>
      <c r="L3275">
        <v>25000000</v>
      </c>
      <c r="M3275">
        <v>2013</v>
      </c>
      <c r="N3275">
        <v>5.3</v>
      </c>
      <c r="O3275">
        <v>-8030610</v>
      </c>
    </row>
    <row r="3276" spans="1:15" x14ac:dyDescent="0.3">
      <c r="A3276" t="s">
        <v>4714</v>
      </c>
      <c r="B3276">
        <v>97</v>
      </c>
      <c r="C3276">
        <v>88</v>
      </c>
      <c r="D3276">
        <v>6373693</v>
      </c>
      <c r="E3276" t="s">
        <v>289</v>
      </c>
      <c r="F3276" t="s">
        <v>221</v>
      </c>
      <c r="G3276" t="s">
        <v>6897</v>
      </c>
      <c r="H3276">
        <v>11498</v>
      </c>
      <c r="I3276">
        <v>53</v>
      </c>
      <c r="J3276" t="s">
        <v>29</v>
      </c>
      <c r="K3276" t="s">
        <v>30</v>
      </c>
      <c r="L3276">
        <v>15000000</v>
      </c>
      <c r="M3276">
        <v>2009</v>
      </c>
      <c r="N3276">
        <v>5.3</v>
      </c>
      <c r="O3276">
        <v>-8626307</v>
      </c>
    </row>
    <row r="3277" spans="1:15" x14ac:dyDescent="0.3">
      <c r="A3277" t="s">
        <v>4675</v>
      </c>
      <c r="B3277">
        <v>48</v>
      </c>
      <c r="C3277">
        <v>96</v>
      </c>
      <c r="D3277">
        <v>27445</v>
      </c>
      <c r="E3277" t="s">
        <v>6898</v>
      </c>
      <c r="F3277" t="s">
        <v>6899</v>
      </c>
      <c r="G3277" t="s">
        <v>6900</v>
      </c>
      <c r="H3277">
        <v>3788</v>
      </c>
      <c r="I3277">
        <v>31</v>
      </c>
      <c r="J3277" t="s">
        <v>29</v>
      </c>
      <c r="K3277" t="s">
        <v>30</v>
      </c>
      <c r="L3277">
        <v>9000000</v>
      </c>
      <c r="M3277">
        <v>2011</v>
      </c>
      <c r="N3277">
        <v>5.3</v>
      </c>
      <c r="O3277">
        <v>-8972555</v>
      </c>
    </row>
    <row r="3278" spans="1:15" x14ac:dyDescent="0.3">
      <c r="A3278" t="s">
        <v>4690</v>
      </c>
      <c r="B3278">
        <v>51</v>
      </c>
      <c r="C3278">
        <v>93</v>
      </c>
      <c r="D3278">
        <v>900926</v>
      </c>
      <c r="E3278" t="s">
        <v>676</v>
      </c>
      <c r="F3278" t="s">
        <v>5311</v>
      </c>
      <c r="G3278" t="s">
        <v>6901</v>
      </c>
      <c r="H3278">
        <v>9517</v>
      </c>
      <c r="I3278">
        <v>46</v>
      </c>
      <c r="J3278" t="s">
        <v>29</v>
      </c>
      <c r="K3278" t="s">
        <v>30</v>
      </c>
      <c r="L3278">
        <v>10000000</v>
      </c>
      <c r="M3278">
        <v>2007</v>
      </c>
      <c r="N3278">
        <v>5.3</v>
      </c>
      <c r="O3278">
        <v>-9099074</v>
      </c>
    </row>
    <row r="3279" spans="1:15" x14ac:dyDescent="0.3">
      <c r="A3279" t="s">
        <v>1148</v>
      </c>
      <c r="B3279">
        <v>131</v>
      </c>
      <c r="C3279">
        <v>122</v>
      </c>
      <c r="D3279">
        <v>531009</v>
      </c>
      <c r="E3279" t="s">
        <v>588</v>
      </c>
      <c r="F3279" t="s">
        <v>93</v>
      </c>
      <c r="G3279" t="s">
        <v>6902</v>
      </c>
      <c r="H3279">
        <v>7976</v>
      </c>
      <c r="I3279">
        <v>61</v>
      </c>
      <c r="J3279" t="s">
        <v>29</v>
      </c>
      <c r="K3279" t="s">
        <v>30</v>
      </c>
      <c r="L3279">
        <v>10000000</v>
      </c>
      <c r="M3279">
        <v>2015</v>
      </c>
      <c r="N3279">
        <v>5.3</v>
      </c>
      <c r="O3279">
        <v>-9468991</v>
      </c>
    </row>
    <row r="3280" spans="1:15" x14ac:dyDescent="0.3">
      <c r="A3280" t="s">
        <v>4662</v>
      </c>
      <c r="B3280">
        <v>81</v>
      </c>
      <c r="C3280">
        <v>98</v>
      </c>
      <c r="D3280">
        <v>50189179</v>
      </c>
      <c r="E3280" t="s">
        <v>3179</v>
      </c>
      <c r="F3280" t="s">
        <v>6405</v>
      </c>
      <c r="G3280" t="s">
        <v>6903</v>
      </c>
      <c r="H3280">
        <v>61966</v>
      </c>
      <c r="I3280">
        <v>207</v>
      </c>
      <c r="J3280" t="s">
        <v>29</v>
      </c>
      <c r="K3280" t="s">
        <v>30</v>
      </c>
      <c r="L3280">
        <v>60000000</v>
      </c>
      <c r="M3280">
        <v>2002</v>
      </c>
      <c r="N3280">
        <v>5.3</v>
      </c>
      <c r="O3280">
        <v>-9810821</v>
      </c>
    </row>
    <row r="3281" spans="1:15" x14ac:dyDescent="0.3">
      <c r="A3281" t="s">
        <v>4708</v>
      </c>
      <c r="B3281">
        <v>19</v>
      </c>
      <c r="C3281">
        <v>90</v>
      </c>
      <c r="D3281">
        <v>15091542</v>
      </c>
      <c r="E3281" t="s">
        <v>558</v>
      </c>
      <c r="F3281" t="s">
        <v>2902</v>
      </c>
      <c r="G3281" t="s">
        <v>6904</v>
      </c>
      <c r="H3281">
        <v>4086</v>
      </c>
      <c r="I3281">
        <v>22</v>
      </c>
      <c r="J3281" t="s">
        <v>69</v>
      </c>
      <c r="K3281" t="s">
        <v>200</v>
      </c>
      <c r="L3281">
        <v>25000000</v>
      </c>
      <c r="M3281">
        <v>1996</v>
      </c>
      <c r="N3281">
        <v>5.3</v>
      </c>
      <c r="O3281">
        <v>-9908458</v>
      </c>
    </row>
    <row r="3282" spans="1:15" x14ac:dyDescent="0.3">
      <c r="A3282" t="s">
        <v>4269</v>
      </c>
      <c r="B3282">
        <v>98</v>
      </c>
      <c r="C3282">
        <v>103</v>
      </c>
      <c r="D3282">
        <v>17324744</v>
      </c>
      <c r="E3282" t="s">
        <v>519</v>
      </c>
      <c r="F3282" t="s">
        <v>6905</v>
      </c>
      <c r="G3282" t="s">
        <v>6906</v>
      </c>
      <c r="H3282">
        <v>44103</v>
      </c>
      <c r="I3282">
        <v>149</v>
      </c>
      <c r="J3282" t="s">
        <v>29</v>
      </c>
      <c r="K3282" t="s">
        <v>30</v>
      </c>
      <c r="L3282">
        <v>28000000</v>
      </c>
      <c r="M3282">
        <v>2006</v>
      </c>
      <c r="N3282">
        <v>5.3</v>
      </c>
      <c r="O3282">
        <v>-10675256</v>
      </c>
    </row>
    <row r="3283" spans="1:15" x14ac:dyDescent="0.3">
      <c r="A3283" t="s">
        <v>4534</v>
      </c>
      <c r="B3283">
        <v>62</v>
      </c>
      <c r="C3283">
        <v>90</v>
      </c>
      <c r="D3283">
        <v>28535768</v>
      </c>
      <c r="E3283" t="s">
        <v>676</v>
      </c>
      <c r="F3283" t="s">
        <v>6907</v>
      </c>
      <c r="G3283" t="s">
        <v>6908</v>
      </c>
      <c r="H3283">
        <v>10446</v>
      </c>
      <c r="I3283">
        <v>105</v>
      </c>
      <c r="J3283" t="s">
        <v>29</v>
      </c>
      <c r="K3283" t="s">
        <v>30</v>
      </c>
      <c r="L3283">
        <v>40000000</v>
      </c>
      <c r="M3283">
        <v>1999</v>
      </c>
      <c r="N3283">
        <v>5.3</v>
      </c>
      <c r="O3283">
        <v>-11464232</v>
      </c>
    </row>
    <row r="3284" spans="1:15" x14ac:dyDescent="0.3">
      <c r="A3284" t="s">
        <v>4432</v>
      </c>
      <c r="B3284">
        <v>51</v>
      </c>
      <c r="C3284">
        <v>107</v>
      </c>
      <c r="D3284">
        <v>12372410</v>
      </c>
      <c r="E3284" t="s">
        <v>1941</v>
      </c>
      <c r="F3284" t="s">
        <v>2897</v>
      </c>
      <c r="G3284" t="s">
        <v>6909</v>
      </c>
      <c r="H3284">
        <v>11709</v>
      </c>
      <c r="I3284">
        <v>101</v>
      </c>
      <c r="J3284" t="s">
        <v>29</v>
      </c>
      <c r="K3284" t="s">
        <v>30</v>
      </c>
      <c r="L3284">
        <v>24000000</v>
      </c>
      <c r="M3284">
        <v>2000</v>
      </c>
      <c r="N3284">
        <v>5.3</v>
      </c>
      <c r="O3284">
        <v>-11627590</v>
      </c>
    </row>
    <row r="3285" spans="1:15" x14ac:dyDescent="0.3">
      <c r="A3285" t="s">
        <v>4733</v>
      </c>
      <c r="B3285">
        <v>64</v>
      </c>
      <c r="C3285">
        <v>99</v>
      </c>
      <c r="D3285">
        <v>16930185</v>
      </c>
      <c r="E3285" t="s">
        <v>289</v>
      </c>
      <c r="F3285" t="s">
        <v>5120</v>
      </c>
      <c r="G3285" t="s">
        <v>6910</v>
      </c>
      <c r="H3285">
        <v>14315</v>
      </c>
      <c r="I3285">
        <v>101</v>
      </c>
      <c r="J3285" t="s">
        <v>29</v>
      </c>
      <c r="K3285" t="s">
        <v>227</v>
      </c>
      <c r="L3285">
        <v>29000000</v>
      </c>
      <c r="M3285">
        <v>2002</v>
      </c>
      <c r="N3285">
        <v>5.3</v>
      </c>
      <c r="O3285">
        <v>-12069815</v>
      </c>
    </row>
    <row r="3286" spans="1:15" x14ac:dyDescent="0.3">
      <c r="A3286" t="s">
        <v>4664</v>
      </c>
      <c r="B3286">
        <v>21</v>
      </c>
      <c r="C3286">
        <v>98</v>
      </c>
      <c r="D3286">
        <v>1953732</v>
      </c>
      <c r="E3286" t="s">
        <v>726</v>
      </c>
      <c r="F3286" t="s">
        <v>5612</v>
      </c>
      <c r="G3286" t="s">
        <v>6911</v>
      </c>
      <c r="H3286">
        <v>4996</v>
      </c>
      <c r="I3286">
        <v>62</v>
      </c>
      <c r="J3286" t="s">
        <v>29</v>
      </c>
      <c r="K3286" t="s">
        <v>30</v>
      </c>
      <c r="L3286">
        <v>15000000</v>
      </c>
      <c r="M3286">
        <v>1986</v>
      </c>
      <c r="N3286">
        <v>5.3</v>
      </c>
      <c r="O3286">
        <v>-13046268</v>
      </c>
    </row>
    <row r="3287" spans="1:15" x14ac:dyDescent="0.3">
      <c r="A3287" t="s">
        <v>4595</v>
      </c>
      <c r="B3287">
        <v>58</v>
      </c>
      <c r="C3287">
        <v>87</v>
      </c>
      <c r="D3287">
        <v>6563357</v>
      </c>
      <c r="E3287" t="s">
        <v>1929</v>
      </c>
      <c r="F3287" t="s">
        <v>6912</v>
      </c>
      <c r="G3287" t="s">
        <v>6913</v>
      </c>
      <c r="H3287">
        <v>18571</v>
      </c>
      <c r="I3287">
        <v>120</v>
      </c>
      <c r="J3287" t="s">
        <v>29</v>
      </c>
      <c r="K3287" t="s">
        <v>30</v>
      </c>
      <c r="L3287">
        <v>20000000</v>
      </c>
      <c r="M3287">
        <v>2008</v>
      </c>
      <c r="N3287">
        <v>5.3</v>
      </c>
      <c r="O3287">
        <v>-13436643</v>
      </c>
    </row>
    <row r="3288" spans="1:15" x14ac:dyDescent="0.3">
      <c r="A3288" t="s">
        <v>4423</v>
      </c>
      <c r="B3288">
        <v>127</v>
      </c>
      <c r="C3288">
        <v>91</v>
      </c>
      <c r="D3288">
        <v>26404753</v>
      </c>
      <c r="E3288" t="s">
        <v>1990</v>
      </c>
      <c r="F3288" t="s">
        <v>5900</v>
      </c>
      <c r="G3288" t="s">
        <v>6914</v>
      </c>
      <c r="H3288">
        <v>34203</v>
      </c>
      <c r="I3288">
        <v>169</v>
      </c>
      <c r="J3288" t="s">
        <v>29</v>
      </c>
      <c r="K3288" t="s">
        <v>30</v>
      </c>
      <c r="L3288">
        <v>40000000</v>
      </c>
      <c r="M3288">
        <v>2012</v>
      </c>
      <c r="N3288">
        <v>5.3</v>
      </c>
      <c r="O3288">
        <v>-13595247</v>
      </c>
    </row>
    <row r="3289" spans="1:15" x14ac:dyDescent="0.3">
      <c r="A3289" t="s">
        <v>392</v>
      </c>
      <c r="B3289">
        <v>185</v>
      </c>
      <c r="C3289">
        <v>111</v>
      </c>
      <c r="D3289">
        <v>48430355</v>
      </c>
      <c r="E3289" t="s">
        <v>73</v>
      </c>
      <c r="F3289" t="s">
        <v>2300</v>
      </c>
      <c r="G3289" t="s">
        <v>6915</v>
      </c>
      <c r="H3289">
        <v>43709</v>
      </c>
      <c r="I3289">
        <v>141</v>
      </c>
      <c r="J3289" t="s">
        <v>29</v>
      </c>
      <c r="K3289" t="s">
        <v>30</v>
      </c>
      <c r="L3289">
        <v>70000000</v>
      </c>
      <c r="M3289">
        <v>2011</v>
      </c>
      <c r="N3289">
        <v>5.3</v>
      </c>
      <c r="O3289">
        <v>-21569645</v>
      </c>
    </row>
    <row r="3290" spans="1:15" x14ac:dyDescent="0.3">
      <c r="A3290" t="s">
        <v>4647</v>
      </c>
      <c r="B3290">
        <v>107</v>
      </c>
      <c r="C3290">
        <v>109</v>
      </c>
      <c r="D3290">
        <v>10654581</v>
      </c>
      <c r="E3290" t="s">
        <v>600</v>
      </c>
      <c r="F3290" t="s">
        <v>482</v>
      </c>
      <c r="G3290" t="s">
        <v>6916</v>
      </c>
      <c r="H3290">
        <v>45497</v>
      </c>
      <c r="I3290">
        <v>260</v>
      </c>
      <c r="J3290" t="s">
        <v>29</v>
      </c>
      <c r="K3290" t="s">
        <v>30</v>
      </c>
      <c r="L3290">
        <v>34000000</v>
      </c>
      <c r="M3290">
        <v>1999</v>
      </c>
      <c r="N3290">
        <v>5.3</v>
      </c>
      <c r="O3290">
        <v>-23345419</v>
      </c>
    </row>
    <row r="3291" spans="1:15" x14ac:dyDescent="0.3">
      <c r="A3291" t="s">
        <v>4647</v>
      </c>
      <c r="B3291">
        <v>107</v>
      </c>
      <c r="C3291">
        <v>109</v>
      </c>
      <c r="D3291">
        <v>10654581</v>
      </c>
      <c r="E3291" t="s">
        <v>600</v>
      </c>
      <c r="F3291" t="s">
        <v>482</v>
      </c>
      <c r="G3291" t="s">
        <v>6916</v>
      </c>
      <c r="H3291">
        <v>45500</v>
      </c>
      <c r="I3291">
        <v>260</v>
      </c>
      <c r="J3291" t="s">
        <v>29</v>
      </c>
      <c r="K3291" t="s">
        <v>30</v>
      </c>
      <c r="L3291">
        <v>34000000</v>
      </c>
      <c r="M3291">
        <v>1999</v>
      </c>
      <c r="N3291">
        <v>5.3</v>
      </c>
      <c r="O3291">
        <v>-23345419</v>
      </c>
    </row>
    <row r="3292" spans="1:15" x14ac:dyDescent="0.3">
      <c r="A3292" t="s">
        <v>3910</v>
      </c>
      <c r="B3292">
        <v>45</v>
      </c>
      <c r="C3292">
        <v>88</v>
      </c>
      <c r="D3292">
        <v>20218</v>
      </c>
      <c r="E3292" t="s">
        <v>1562</v>
      </c>
      <c r="F3292" t="s">
        <v>4063</v>
      </c>
      <c r="G3292" t="s">
        <v>6917</v>
      </c>
      <c r="H3292">
        <v>5431</v>
      </c>
      <c r="I3292">
        <v>50</v>
      </c>
      <c r="J3292" t="s">
        <v>29</v>
      </c>
      <c r="K3292" t="s">
        <v>30</v>
      </c>
      <c r="L3292">
        <v>24000000</v>
      </c>
      <c r="M3292">
        <v>2001</v>
      </c>
      <c r="N3292">
        <v>5.3</v>
      </c>
      <c r="O3292">
        <v>-23979782</v>
      </c>
    </row>
    <row r="3293" spans="1:15" x14ac:dyDescent="0.3">
      <c r="A3293" t="s">
        <v>4702</v>
      </c>
      <c r="B3293">
        <v>39</v>
      </c>
      <c r="C3293">
        <v>91</v>
      </c>
      <c r="D3293">
        <v>20400913</v>
      </c>
      <c r="E3293" t="s">
        <v>3713</v>
      </c>
      <c r="F3293" t="s">
        <v>4253</v>
      </c>
      <c r="G3293" t="s">
        <v>6918</v>
      </c>
      <c r="H3293">
        <v>15455</v>
      </c>
      <c r="I3293">
        <v>80</v>
      </c>
      <c r="J3293" t="s">
        <v>29</v>
      </c>
      <c r="K3293" t="s">
        <v>30</v>
      </c>
      <c r="L3293">
        <v>45000000</v>
      </c>
      <c r="M3293">
        <v>1996</v>
      </c>
      <c r="N3293">
        <v>5.3</v>
      </c>
      <c r="O3293">
        <v>-24599087</v>
      </c>
    </row>
    <row r="3294" spans="1:15" x14ac:dyDescent="0.3">
      <c r="A3294" t="s">
        <v>4086</v>
      </c>
      <c r="B3294">
        <v>412</v>
      </c>
      <c r="C3294">
        <v>101</v>
      </c>
      <c r="D3294">
        <v>67344392</v>
      </c>
      <c r="E3294" t="s">
        <v>175</v>
      </c>
      <c r="F3294" t="s">
        <v>55</v>
      </c>
      <c r="G3294" t="s">
        <v>6919</v>
      </c>
      <c r="H3294">
        <v>165618</v>
      </c>
      <c r="I3294">
        <v>503</v>
      </c>
      <c r="J3294" t="s">
        <v>29</v>
      </c>
      <c r="K3294" t="s">
        <v>30</v>
      </c>
      <c r="L3294">
        <v>92000000</v>
      </c>
      <c r="M3294">
        <v>2013</v>
      </c>
      <c r="N3294">
        <v>5.3</v>
      </c>
      <c r="O3294">
        <v>-24655608</v>
      </c>
    </row>
    <row r="3295" spans="1:15" x14ac:dyDescent="0.3">
      <c r="A3295" t="s">
        <v>686</v>
      </c>
      <c r="B3295">
        <v>15</v>
      </c>
      <c r="C3295">
        <v>110</v>
      </c>
      <c r="D3295">
        <v>4357000</v>
      </c>
      <c r="E3295" t="s">
        <v>4122</v>
      </c>
      <c r="F3295" t="s">
        <v>1550</v>
      </c>
      <c r="G3295" t="s">
        <v>6920</v>
      </c>
      <c r="H3295">
        <v>5176</v>
      </c>
      <c r="I3295">
        <v>30</v>
      </c>
      <c r="J3295" t="s">
        <v>29</v>
      </c>
      <c r="K3295" t="s">
        <v>30</v>
      </c>
      <c r="L3295">
        <v>30000000</v>
      </c>
      <c r="M3295">
        <v>1996</v>
      </c>
      <c r="N3295">
        <v>5.3</v>
      </c>
      <c r="O3295">
        <v>-25643000</v>
      </c>
    </row>
    <row r="3296" spans="1:15" x14ac:dyDescent="0.3">
      <c r="A3296" t="s">
        <v>4961</v>
      </c>
      <c r="B3296">
        <v>63</v>
      </c>
      <c r="C3296">
        <v>95</v>
      </c>
      <c r="D3296">
        <v>2954405</v>
      </c>
      <c r="E3296" t="s">
        <v>6873</v>
      </c>
      <c r="F3296" t="s">
        <v>5571</v>
      </c>
      <c r="G3296" t="s">
        <v>6921</v>
      </c>
      <c r="H3296">
        <v>1977</v>
      </c>
      <c r="I3296">
        <v>64</v>
      </c>
      <c r="J3296" t="s">
        <v>29</v>
      </c>
      <c r="K3296" t="s">
        <v>30</v>
      </c>
      <c r="L3296">
        <v>36000000</v>
      </c>
      <c r="M3296">
        <v>2000</v>
      </c>
      <c r="N3296">
        <v>5.3</v>
      </c>
      <c r="O3296">
        <v>-33045595</v>
      </c>
    </row>
    <row r="3297" spans="1:15" x14ac:dyDescent="0.3">
      <c r="A3297" t="s">
        <v>4645</v>
      </c>
      <c r="B3297">
        <v>76</v>
      </c>
      <c r="C3297">
        <v>110</v>
      </c>
      <c r="D3297">
        <v>5881504</v>
      </c>
      <c r="E3297" t="s">
        <v>3894</v>
      </c>
      <c r="F3297" t="s">
        <v>2685</v>
      </c>
      <c r="G3297" t="s">
        <v>6922</v>
      </c>
      <c r="H3297">
        <v>5917</v>
      </c>
      <c r="I3297">
        <v>50</v>
      </c>
      <c r="J3297" t="s">
        <v>29</v>
      </c>
      <c r="K3297" t="s">
        <v>30</v>
      </c>
      <c r="L3297">
        <v>39000000</v>
      </c>
      <c r="M3297">
        <v>2004</v>
      </c>
      <c r="N3297">
        <v>5.3</v>
      </c>
      <c r="O3297">
        <v>-33118496</v>
      </c>
    </row>
    <row r="3298" spans="1:15" x14ac:dyDescent="0.3">
      <c r="A3298" t="s">
        <v>4263</v>
      </c>
      <c r="B3298">
        <v>87</v>
      </c>
      <c r="C3298">
        <v>90</v>
      </c>
      <c r="D3298">
        <v>39442871</v>
      </c>
      <c r="E3298" t="s">
        <v>1699</v>
      </c>
      <c r="F3298" t="s">
        <v>1823</v>
      </c>
      <c r="G3298" t="s">
        <v>6923</v>
      </c>
      <c r="H3298">
        <v>80639</v>
      </c>
      <c r="I3298">
        <v>237</v>
      </c>
      <c r="J3298" t="s">
        <v>29</v>
      </c>
      <c r="K3298" t="s">
        <v>30</v>
      </c>
      <c r="L3298">
        <v>80000000</v>
      </c>
      <c r="M3298">
        <v>2000</v>
      </c>
      <c r="N3298">
        <v>5.3</v>
      </c>
      <c r="O3298">
        <v>-40557129</v>
      </c>
    </row>
    <row r="3299" spans="1:15" x14ac:dyDescent="0.3">
      <c r="A3299" t="s">
        <v>4044</v>
      </c>
      <c r="B3299">
        <v>132</v>
      </c>
      <c r="C3299">
        <v>116</v>
      </c>
      <c r="D3299">
        <v>30013346</v>
      </c>
      <c r="E3299" t="s">
        <v>1562</v>
      </c>
      <c r="F3299" t="s">
        <v>79</v>
      </c>
      <c r="G3299" t="s">
        <v>6924</v>
      </c>
      <c r="H3299">
        <v>31293</v>
      </c>
      <c r="I3299">
        <v>254</v>
      </c>
      <c r="J3299" t="s">
        <v>29</v>
      </c>
      <c r="K3299" t="s">
        <v>30</v>
      </c>
      <c r="L3299">
        <v>75000000</v>
      </c>
      <c r="M3299">
        <v>2003</v>
      </c>
      <c r="N3299">
        <v>5.3</v>
      </c>
      <c r="O3299">
        <v>-44986654</v>
      </c>
    </row>
    <row r="3300" spans="1:15" x14ac:dyDescent="0.3">
      <c r="A3300" t="s">
        <v>4641</v>
      </c>
      <c r="B3300">
        <v>163</v>
      </c>
      <c r="C3300">
        <v>114</v>
      </c>
      <c r="D3300">
        <v>28772222</v>
      </c>
      <c r="E3300" t="s">
        <v>6925</v>
      </c>
      <c r="F3300" t="s">
        <v>2042</v>
      </c>
      <c r="G3300" t="s">
        <v>6926</v>
      </c>
      <c r="H3300">
        <v>33953</v>
      </c>
      <c r="I3300">
        <v>163</v>
      </c>
      <c r="J3300" t="s">
        <v>29</v>
      </c>
      <c r="K3300" t="s">
        <v>30</v>
      </c>
      <c r="L3300">
        <v>105000000</v>
      </c>
      <c r="M3300">
        <v>2015</v>
      </c>
      <c r="N3300">
        <v>5.3</v>
      </c>
      <c r="O3300">
        <v>-76227778</v>
      </c>
    </row>
    <row r="3301" spans="1:15" x14ac:dyDescent="0.3">
      <c r="A3301" t="s">
        <v>4641</v>
      </c>
      <c r="B3301">
        <v>163</v>
      </c>
      <c r="C3301">
        <v>114</v>
      </c>
      <c r="D3301">
        <v>28772222</v>
      </c>
      <c r="E3301" t="s">
        <v>6925</v>
      </c>
      <c r="F3301" t="s">
        <v>2042</v>
      </c>
      <c r="G3301" t="s">
        <v>6926</v>
      </c>
      <c r="H3301">
        <v>33958</v>
      </c>
      <c r="I3301">
        <v>163</v>
      </c>
      <c r="J3301" t="s">
        <v>29</v>
      </c>
      <c r="K3301" t="s">
        <v>30</v>
      </c>
      <c r="L3301">
        <v>105000000</v>
      </c>
      <c r="M3301">
        <v>2015</v>
      </c>
      <c r="N3301">
        <v>5.3</v>
      </c>
      <c r="O3301">
        <v>-76227778</v>
      </c>
    </row>
    <row r="3302" spans="1:15" x14ac:dyDescent="0.3">
      <c r="A3302" t="s">
        <v>1192</v>
      </c>
      <c r="B3302">
        <v>168</v>
      </c>
      <c r="C3302">
        <v>121</v>
      </c>
      <c r="D3302">
        <v>30212620</v>
      </c>
      <c r="E3302" t="s">
        <v>699</v>
      </c>
      <c r="F3302" t="s">
        <v>6927</v>
      </c>
      <c r="G3302" t="s">
        <v>6928</v>
      </c>
      <c r="H3302">
        <v>35066</v>
      </c>
      <c r="I3302">
        <v>196</v>
      </c>
      <c r="J3302" t="s">
        <v>29</v>
      </c>
      <c r="K3302" t="s">
        <v>30</v>
      </c>
      <c r="L3302">
        <v>120000000</v>
      </c>
      <c r="M3302">
        <v>2010</v>
      </c>
      <c r="N3302">
        <v>5.3</v>
      </c>
      <c r="O3302">
        <v>-89787380</v>
      </c>
    </row>
    <row r="3303" spans="1:15" x14ac:dyDescent="0.3">
      <c r="A3303" t="s">
        <v>4428</v>
      </c>
      <c r="B3303">
        <v>131</v>
      </c>
      <c r="C3303">
        <v>92</v>
      </c>
      <c r="D3303">
        <v>217326336</v>
      </c>
      <c r="E3303" t="s">
        <v>6929</v>
      </c>
      <c r="F3303" t="s">
        <v>6930</v>
      </c>
      <c r="G3303" t="s">
        <v>6931</v>
      </c>
      <c r="H3303">
        <v>57276</v>
      </c>
      <c r="I3303">
        <v>146</v>
      </c>
      <c r="J3303" t="s">
        <v>29</v>
      </c>
      <c r="K3303" t="s">
        <v>30</v>
      </c>
      <c r="L3303">
        <v>60000000</v>
      </c>
      <c r="M3303">
        <v>2007</v>
      </c>
      <c r="N3303">
        <v>5.2</v>
      </c>
      <c r="O3303">
        <v>157326336</v>
      </c>
    </row>
    <row r="3304" spans="1:15" x14ac:dyDescent="0.3">
      <c r="A3304" t="s">
        <v>2993</v>
      </c>
      <c r="B3304">
        <v>350</v>
      </c>
      <c r="C3304">
        <v>122</v>
      </c>
      <c r="D3304">
        <v>191449475</v>
      </c>
      <c r="E3304" t="s">
        <v>1066</v>
      </c>
      <c r="F3304" t="s">
        <v>430</v>
      </c>
      <c r="G3304" t="s">
        <v>6932</v>
      </c>
      <c r="H3304">
        <v>348007</v>
      </c>
      <c r="I3304">
        <v>1535</v>
      </c>
      <c r="J3304" t="s">
        <v>29</v>
      </c>
      <c r="K3304" t="s">
        <v>30</v>
      </c>
      <c r="L3304">
        <v>37000000</v>
      </c>
      <c r="M3304">
        <v>2008</v>
      </c>
      <c r="N3304">
        <v>5.2</v>
      </c>
      <c r="O3304">
        <v>154449475</v>
      </c>
    </row>
    <row r="3305" spans="1:15" x14ac:dyDescent="0.3">
      <c r="A3305" t="s">
        <v>2993</v>
      </c>
      <c r="B3305">
        <v>350</v>
      </c>
      <c r="C3305">
        <v>122</v>
      </c>
      <c r="D3305">
        <v>191449475</v>
      </c>
      <c r="E3305" t="s">
        <v>1066</v>
      </c>
      <c r="F3305" t="s">
        <v>430</v>
      </c>
      <c r="G3305" t="s">
        <v>6932</v>
      </c>
      <c r="H3305">
        <v>348010</v>
      </c>
      <c r="I3305">
        <v>1535</v>
      </c>
      <c r="J3305" t="s">
        <v>29</v>
      </c>
      <c r="K3305" t="s">
        <v>30</v>
      </c>
      <c r="L3305">
        <v>37000000</v>
      </c>
      <c r="M3305">
        <v>2008</v>
      </c>
      <c r="N3305">
        <v>5.2</v>
      </c>
      <c r="O3305">
        <v>154449475</v>
      </c>
    </row>
    <row r="3306" spans="1:15" x14ac:dyDescent="0.3">
      <c r="A3306" t="s">
        <v>4072</v>
      </c>
      <c r="B3306">
        <v>86</v>
      </c>
      <c r="C3306">
        <v>109</v>
      </c>
      <c r="D3306">
        <v>61356221</v>
      </c>
      <c r="E3306" t="s">
        <v>875</v>
      </c>
      <c r="F3306" t="s">
        <v>4399</v>
      </c>
      <c r="G3306" t="s">
        <v>6933</v>
      </c>
      <c r="H3306">
        <v>19505</v>
      </c>
      <c r="I3306">
        <v>162</v>
      </c>
      <c r="J3306" t="s">
        <v>29</v>
      </c>
      <c r="K3306" t="s">
        <v>30</v>
      </c>
      <c r="L3306">
        <v>14000000</v>
      </c>
      <c r="M3306">
        <v>2007</v>
      </c>
      <c r="N3306">
        <v>5.2</v>
      </c>
      <c r="O3306">
        <v>47356221</v>
      </c>
    </row>
    <row r="3307" spans="1:15" x14ac:dyDescent="0.3">
      <c r="A3307" t="s">
        <v>5179</v>
      </c>
      <c r="B3307">
        <v>105</v>
      </c>
      <c r="C3307">
        <v>87</v>
      </c>
      <c r="D3307">
        <v>93375151</v>
      </c>
      <c r="E3307" t="s">
        <v>6934</v>
      </c>
      <c r="F3307" t="s">
        <v>6935</v>
      </c>
      <c r="G3307" t="s">
        <v>6936</v>
      </c>
      <c r="H3307">
        <v>46031</v>
      </c>
      <c r="I3307">
        <v>235</v>
      </c>
      <c r="J3307" t="s">
        <v>29</v>
      </c>
      <c r="K3307" t="s">
        <v>30</v>
      </c>
      <c r="L3307">
        <v>60000000</v>
      </c>
      <c r="M3307">
        <v>2001</v>
      </c>
      <c r="N3307">
        <v>5.2</v>
      </c>
      <c r="O3307">
        <v>33375151</v>
      </c>
    </row>
    <row r="3308" spans="1:15" x14ac:dyDescent="0.3">
      <c r="A3308" t="s">
        <v>4439</v>
      </c>
      <c r="B3308">
        <v>221</v>
      </c>
      <c r="C3308">
        <v>82</v>
      </c>
      <c r="D3308">
        <v>66466372</v>
      </c>
      <c r="E3308" t="s">
        <v>626</v>
      </c>
      <c r="F3308" t="s">
        <v>6937</v>
      </c>
      <c r="G3308" t="s">
        <v>6938</v>
      </c>
      <c r="H3308">
        <v>75345</v>
      </c>
      <c r="I3308">
        <v>290</v>
      </c>
      <c r="J3308" t="s">
        <v>29</v>
      </c>
      <c r="K3308" t="s">
        <v>30</v>
      </c>
      <c r="L3308">
        <v>40000000</v>
      </c>
      <c r="M3308">
        <v>2009</v>
      </c>
      <c r="N3308">
        <v>5.2</v>
      </c>
      <c r="O3308">
        <v>26466372</v>
      </c>
    </row>
    <row r="3309" spans="1:15" x14ac:dyDescent="0.3">
      <c r="A3309" t="s">
        <v>4816</v>
      </c>
      <c r="B3309">
        <v>127</v>
      </c>
      <c r="C3309">
        <v>83</v>
      </c>
      <c r="D3309">
        <v>71277420</v>
      </c>
      <c r="E3309" t="s">
        <v>676</v>
      </c>
      <c r="F3309" t="s">
        <v>3904</v>
      </c>
      <c r="G3309" t="s">
        <v>6939</v>
      </c>
      <c r="H3309">
        <v>119590</v>
      </c>
      <c r="I3309">
        <v>548</v>
      </c>
      <c r="J3309" t="s">
        <v>29</v>
      </c>
      <c r="K3309" t="s">
        <v>30</v>
      </c>
      <c r="L3309">
        <v>45000000</v>
      </c>
      <c r="M3309">
        <v>2001</v>
      </c>
      <c r="N3309">
        <v>5.2</v>
      </c>
      <c r="O3309">
        <v>26277420</v>
      </c>
    </row>
    <row r="3310" spans="1:15" x14ac:dyDescent="0.3">
      <c r="A3310" t="s">
        <v>1948</v>
      </c>
      <c r="B3310">
        <v>108</v>
      </c>
      <c r="C3310">
        <v>103</v>
      </c>
      <c r="D3310">
        <v>60400856</v>
      </c>
      <c r="E3310" t="s">
        <v>289</v>
      </c>
      <c r="F3310" t="s">
        <v>145</v>
      </c>
      <c r="G3310" t="s">
        <v>6940</v>
      </c>
      <c r="H3310">
        <v>61317</v>
      </c>
      <c r="I3310">
        <v>229</v>
      </c>
      <c r="J3310" t="s">
        <v>29</v>
      </c>
      <c r="K3310" t="s">
        <v>227</v>
      </c>
      <c r="L3310">
        <v>35000000</v>
      </c>
      <c r="M3310">
        <v>2001</v>
      </c>
      <c r="N3310">
        <v>5.2</v>
      </c>
      <c r="O3310">
        <v>25400856</v>
      </c>
    </row>
    <row r="3311" spans="1:15" x14ac:dyDescent="0.3">
      <c r="A3311" t="s">
        <v>4807</v>
      </c>
      <c r="B3311">
        <v>152</v>
      </c>
      <c r="C3311">
        <v>83</v>
      </c>
      <c r="D3311">
        <v>25799043</v>
      </c>
      <c r="E3311" t="s">
        <v>2263</v>
      </c>
      <c r="F3311" t="s">
        <v>2077</v>
      </c>
      <c r="G3311" t="s">
        <v>6941</v>
      </c>
      <c r="H3311">
        <v>28513</v>
      </c>
      <c r="I3311">
        <v>126</v>
      </c>
      <c r="J3311" t="s">
        <v>29</v>
      </c>
      <c r="K3311" t="s">
        <v>30</v>
      </c>
      <c r="L3311">
        <v>3300000</v>
      </c>
      <c r="M3311">
        <v>2015</v>
      </c>
      <c r="N3311">
        <v>5.2</v>
      </c>
      <c r="O3311">
        <v>22499043</v>
      </c>
    </row>
    <row r="3312" spans="1:15" x14ac:dyDescent="0.3">
      <c r="A3312" t="s">
        <v>2754</v>
      </c>
      <c r="B3312">
        <v>176</v>
      </c>
      <c r="C3312">
        <v>118</v>
      </c>
      <c r="D3312">
        <v>85911262</v>
      </c>
      <c r="E3312" t="s">
        <v>6942</v>
      </c>
      <c r="F3312" t="s">
        <v>537</v>
      </c>
      <c r="G3312" t="s">
        <v>6943</v>
      </c>
      <c r="H3312">
        <v>24735</v>
      </c>
      <c r="I3312">
        <v>213</v>
      </c>
      <c r="J3312" t="s">
        <v>29</v>
      </c>
      <c r="K3312" t="s">
        <v>30</v>
      </c>
      <c r="L3312">
        <v>65000000</v>
      </c>
      <c r="M3312">
        <v>2014</v>
      </c>
      <c r="N3312">
        <v>5.2</v>
      </c>
      <c r="O3312">
        <v>20911262</v>
      </c>
    </row>
    <row r="3313" spans="1:15" x14ac:dyDescent="0.3">
      <c r="A3313" t="s">
        <v>4797</v>
      </c>
      <c r="B3313">
        <v>135</v>
      </c>
      <c r="C3313">
        <v>90</v>
      </c>
      <c r="D3313">
        <v>25926543</v>
      </c>
      <c r="E3313" t="s">
        <v>211</v>
      </c>
      <c r="F3313" t="s">
        <v>6944</v>
      </c>
      <c r="G3313" t="s">
        <v>6945</v>
      </c>
      <c r="H3313">
        <v>26609</v>
      </c>
      <c r="I3313">
        <v>148</v>
      </c>
      <c r="J3313" t="s">
        <v>29</v>
      </c>
      <c r="K3313" t="s">
        <v>30</v>
      </c>
      <c r="L3313">
        <v>8000000</v>
      </c>
      <c r="M3313">
        <v>2008</v>
      </c>
      <c r="N3313">
        <v>5.2</v>
      </c>
      <c r="O3313">
        <v>17926543</v>
      </c>
    </row>
    <row r="3314" spans="1:15" x14ac:dyDescent="0.3">
      <c r="A3314" t="s">
        <v>4789</v>
      </c>
      <c r="B3314">
        <v>189</v>
      </c>
      <c r="C3314">
        <v>97</v>
      </c>
      <c r="D3314">
        <v>27736779</v>
      </c>
      <c r="E3314" t="s">
        <v>211</v>
      </c>
      <c r="F3314" t="s">
        <v>6946</v>
      </c>
      <c r="G3314" t="s">
        <v>6947</v>
      </c>
      <c r="H3314">
        <v>25210</v>
      </c>
      <c r="I3314">
        <v>126</v>
      </c>
      <c r="J3314" t="s">
        <v>29</v>
      </c>
      <c r="K3314" t="s">
        <v>30</v>
      </c>
      <c r="L3314">
        <v>10000000</v>
      </c>
      <c r="M3314">
        <v>2015</v>
      </c>
      <c r="N3314">
        <v>5.2</v>
      </c>
      <c r="O3314">
        <v>17736779</v>
      </c>
    </row>
    <row r="3315" spans="1:15" x14ac:dyDescent="0.3">
      <c r="A3315" t="s">
        <v>4786</v>
      </c>
      <c r="B3315">
        <v>70</v>
      </c>
      <c r="C3315">
        <v>98</v>
      </c>
      <c r="D3315">
        <v>54967359</v>
      </c>
      <c r="E3315" t="s">
        <v>2811</v>
      </c>
      <c r="F3315" t="s">
        <v>6469</v>
      </c>
      <c r="G3315" t="s">
        <v>6948</v>
      </c>
      <c r="H3315">
        <v>52805</v>
      </c>
      <c r="I3315">
        <v>209</v>
      </c>
      <c r="J3315" t="s">
        <v>29</v>
      </c>
      <c r="K3315" t="s">
        <v>30</v>
      </c>
      <c r="L3315">
        <v>40000000</v>
      </c>
      <c r="M3315">
        <v>1997</v>
      </c>
      <c r="N3315">
        <v>5.2</v>
      </c>
      <c r="O3315">
        <v>14967359</v>
      </c>
    </row>
    <row r="3316" spans="1:15" x14ac:dyDescent="0.3">
      <c r="A3316" t="s">
        <v>4805</v>
      </c>
      <c r="B3316">
        <v>38</v>
      </c>
      <c r="C3316">
        <v>85</v>
      </c>
      <c r="D3316">
        <v>39880476</v>
      </c>
      <c r="E3316" t="s">
        <v>296</v>
      </c>
      <c r="F3316" t="s">
        <v>2554</v>
      </c>
      <c r="G3316" t="s">
        <v>6949</v>
      </c>
      <c r="H3316">
        <v>12218</v>
      </c>
      <c r="I3316">
        <v>33</v>
      </c>
      <c r="J3316" t="s">
        <v>29</v>
      </c>
      <c r="K3316" t="s">
        <v>30</v>
      </c>
      <c r="L3316">
        <v>25000000</v>
      </c>
      <c r="M3316">
        <v>2002</v>
      </c>
      <c r="N3316">
        <v>5.2</v>
      </c>
      <c r="O3316">
        <v>14880476</v>
      </c>
    </row>
    <row r="3317" spans="1:15" x14ac:dyDescent="0.3">
      <c r="A3317" t="s">
        <v>4531</v>
      </c>
      <c r="B3317">
        <v>226</v>
      </c>
      <c r="C3317">
        <v>100</v>
      </c>
      <c r="D3317">
        <v>40168080</v>
      </c>
      <c r="E3317" t="s">
        <v>5296</v>
      </c>
      <c r="F3317" t="s">
        <v>902</v>
      </c>
      <c r="G3317" t="s">
        <v>6950</v>
      </c>
      <c r="H3317">
        <v>80870</v>
      </c>
      <c r="I3317">
        <v>315</v>
      </c>
      <c r="J3317" t="s">
        <v>29</v>
      </c>
      <c r="K3317" t="s">
        <v>30</v>
      </c>
      <c r="L3317">
        <v>26000000</v>
      </c>
      <c r="M3317">
        <v>2010</v>
      </c>
      <c r="N3317">
        <v>5.2</v>
      </c>
      <c r="O3317">
        <v>14168080</v>
      </c>
    </row>
    <row r="3318" spans="1:15" x14ac:dyDescent="0.3">
      <c r="A3318" t="s">
        <v>4526</v>
      </c>
      <c r="B3318">
        <v>105</v>
      </c>
      <c r="C3318">
        <v>99</v>
      </c>
      <c r="D3318">
        <v>73701902</v>
      </c>
      <c r="E3318" t="s">
        <v>1669</v>
      </c>
      <c r="F3318" t="s">
        <v>841</v>
      </c>
      <c r="G3318" t="s">
        <v>6951</v>
      </c>
      <c r="H3318">
        <v>27548</v>
      </c>
      <c r="I3318">
        <v>209</v>
      </c>
      <c r="J3318" t="s">
        <v>29</v>
      </c>
      <c r="K3318" t="s">
        <v>30</v>
      </c>
      <c r="L3318">
        <v>60000000</v>
      </c>
      <c r="M3318">
        <v>2004</v>
      </c>
      <c r="N3318">
        <v>5.2</v>
      </c>
      <c r="O3318">
        <v>13701902</v>
      </c>
    </row>
    <row r="3319" spans="1:15" x14ac:dyDescent="0.3">
      <c r="A3319" t="s">
        <v>4418</v>
      </c>
      <c r="B3319">
        <v>35</v>
      </c>
      <c r="C3319">
        <v>96</v>
      </c>
      <c r="D3319">
        <v>20257000</v>
      </c>
      <c r="E3319" t="s">
        <v>1562</v>
      </c>
      <c r="F3319" t="s">
        <v>2790</v>
      </c>
      <c r="G3319" t="s">
        <v>6952</v>
      </c>
      <c r="H3319">
        <v>7569</v>
      </c>
      <c r="I3319">
        <v>65</v>
      </c>
      <c r="J3319" t="s">
        <v>29</v>
      </c>
      <c r="K3319" t="s">
        <v>30</v>
      </c>
      <c r="L3319">
        <v>7000000</v>
      </c>
      <c r="M3319">
        <v>1988</v>
      </c>
      <c r="N3319">
        <v>5.2</v>
      </c>
      <c r="O3319">
        <v>13257000</v>
      </c>
    </row>
    <row r="3320" spans="1:15" x14ac:dyDescent="0.3">
      <c r="A3320" t="s">
        <v>4493</v>
      </c>
      <c r="B3320">
        <v>53</v>
      </c>
      <c r="C3320">
        <v>90</v>
      </c>
      <c r="D3320">
        <v>92969824</v>
      </c>
      <c r="E3320" t="s">
        <v>6953</v>
      </c>
      <c r="F3320" t="s">
        <v>313</v>
      </c>
      <c r="G3320" t="s">
        <v>6954</v>
      </c>
      <c r="H3320">
        <v>63625</v>
      </c>
      <c r="I3320">
        <v>64</v>
      </c>
      <c r="J3320" t="s">
        <v>29</v>
      </c>
      <c r="K3320" t="s">
        <v>30</v>
      </c>
      <c r="L3320">
        <v>80000000</v>
      </c>
      <c r="M3320">
        <v>1997</v>
      </c>
      <c r="N3320">
        <v>5.2</v>
      </c>
      <c r="O3320">
        <v>12969824</v>
      </c>
    </row>
    <row r="3321" spans="1:15" x14ac:dyDescent="0.3">
      <c r="A3321" t="s">
        <v>4802</v>
      </c>
      <c r="B3321">
        <v>228</v>
      </c>
      <c r="C3321">
        <v>86</v>
      </c>
      <c r="D3321">
        <v>17683670</v>
      </c>
      <c r="E3321" t="s">
        <v>2651</v>
      </c>
      <c r="F3321" t="s">
        <v>6955</v>
      </c>
      <c r="G3321" t="s">
        <v>6956</v>
      </c>
      <c r="H3321">
        <v>47227</v>
      </c>
      <c r="I3321">
        <v>323</v>
      </c>
      <c r="J3321" t="s">
        <v>29</v>
      </c>
      <c r="K3321" t="s">
        <v>30</v>
      </c>
      <c r="L3321">
        <v>5000000</v>
      </c>
      <c r="M3321">
        <v>2011</v>
      </c>
      <c r="N3321">
        <v>5.2</v>
      </c>
      <c r="O3321">
        <v>12683670</v>
      </c>
    </row>
    <row r="3322" spans="1:15" x14ac:dyDescent="0.3">
      <c r="A3322" t="s">
        <v>4745</v>
      </c>
      <c r="B3322">
        <v>9</v>
      </c>
      <c r="C3322">
        <v>106</v>
      </c>
      <c r="D3322">
        <v>17382982</v>
      </c>
      <c r="E3322" t="s">
        <v>224</v>
      </c>
      <c r="F3322" t="s">
        <v>4822</v>
      </c>
      <c r="G3322" t="s">
        <v>6957</v>
      </c>
      <c r="H3322">
        <v>5975</v>
      </c>
      <c r="I3322">
        <v>33</v>
      </c>
      <c r="J3322" t="s">
        <v>174</v>
      </c>
      <c r="K3322" t="s">
        <v>30</v>
      </c>
      <c r="L3322">
        <v>5000000</v>
      </c>
      <c r="M3322">
        <v>2014</v>
      </c>
      <c r="N3322">
        <v>5.2</v>
      </c>
      <c r="O3322">
        <v>12382982</v>
      </c>
    </row>
    <row r="3323" spans="1:15" x14ac:dyDescent="0.3">
      <c r="A3323" t="s">
        <v>1468</v>
      </c>
      <c r="B3323">
        <v>69</v>
      </c>
      <c r="C3323">
        <v>94</v>
      </c>
      <c r="D3323">
        <v>36985501</v>
      </c>
      <c r="E3323" t="s">
        <v>6958</v>
      </c>
      <c r="F3323" t="s">
        <v>249</v>
      </c>
      <c r="G3323" t="s">
        <v>6959</v>
      </c>
      <c r="H3323">
        <v>11212</v>
      </c>
      <c r="I3323">
        <v>94</v>
      </c>
      <c r="J3323" t="s">
        <v>29</v>
      </c>
      <c r="K3323" t="s">
        <v>30</v>
      </c>
      <c r="L3323">
        <v>26000000</v>
      </c>
      <c r="M3323">
        <v>2002</v>
      </c>
      <c r="N3323">
        <v>5.2</v>
      </c>
      <c r="O3323">
        <v>10985501</v>
      </c>
    </row>
    <row r="3324" spans="1:15" x14ac:dyDescent="0.3">
      <c r="A3324" t="s">
        <v>4791</v>
      </c>
      <c r="B3324">
        <v>137</v>
      </c>
      <c r="C3324">
        <v>96</v>
      </c>
      <c r="D3324">
        <v>11642254</v>
      </c>
      <c r="E3324" t="s">
        <v>840</v>
      </c>
      <c r="F3324" t="s">
        <v>2533</v>
      </c>
      <c r="G3324" t="s">
        <v>6960</v>
      </c>
      <c r="H3324">
        <v>22929</v>
      </c>
      <c r="I3324">
        <v>287</v>
      </c>
      <c r="J3324" t="s">
        <v>29</v>
      </c>
      <c r="K3324" t="s">
        <v>30</v>
      </c>
      <c r="L3324">
        <v>3000000</v>
      </c>
      <c r="M3324">
        <v>1989</v>
      </c>
      <c r="N3324">
        <v>5.2</v>
      </c>
      <c r="O3324">
        <v>8642254</v>
      </c>
    </row>
    <row r="3325" spans="1:15" x14ac:dyDescent="0.3">
      <c r="A3325" t="s">
        <v>3607</v>
      </c>
      <c r="B3325">
        <v>276</v>
      </c>
      <c r="C3325">
        <v>123</v>
      </c>
      <c r="D3325">
        <v>115802596</v>
      </c>
      <c r="E3325" t="s">
        <v>3139</v>
      </c>
      <c r="F3325" t="s">
        <v>1302</v>
      </c>
      <c r="G3325" t="s">
        <v>6961</v>
      </c>
      <c r="H3325">
        <v>182661</v>
      </c>
      <c r="I3325">
        <v>681</v>
      </c>
      <c r="J3325" t="s">
        <v>29</v>
      </c>
      <c r="K3325" t="s">
        <v>30</v>
      </c>
      <c r="L3325">
        <v>110000000</v>
      </c>
      <c r="M3325">
        <v>2007</v>
      </c>
      <c r="N3325">
        <v>5.2</v>
      </c>
      <c r="O3325">
        <v>5802596</v>
      </c>
    </row>
    <row r="3326" spans="1:15" x14ac:dyDescent="0.3">
      <c r="A3326" t="s">
        <v>3737</v>
      </c>
      <c r="B3326">
        <v>178</v>
      </c>
      <c r="C3326">
        <v>102</v>
      </c>
      <c r="D3326">
        <v>80360866</v>
      </c>
      <c r="E3326" t="s">
        <v>4368</v>
      </c>
      <c r="F3326" t="s">
        <v>544</v>
      </c>
      <c r="G3326" t="s">
        <v>6962</v>
      </c>
      <c r="H3326">
        <v>44662</v>
      </c>
      <c r="I3326">
        <v>127</v>
      </c>
      <c r="J3326" t="s">
        <v>29</v>
      </c>
      <c r="K3326" t="s">
        <v>30</v>
      </c>
      <c r="L3326">
        <v>80000000</v>
      </c>
      <c r="M3326">
        <v>2011</v>
      </c>
      <c r="N3326">
        <v>5.2</v>
      </c>
      <c r="O3326">
        <v>360866</v>
      </c>
    </row>
    <row r="3327" spans="1:15" x14ac:dyDescent="0.3">
      <c r="A3327" t="s">
        <v>4809</v>
      </c>
      <c r="B3327">
        <v>31</v>
      </c>
      <c r="C3327">
        <v>81</v>
      </c>
      <c r="D3327">
        <v>3293258</v>
      </c>
      <c r="E3327" t="s">
        <v>6963</v>
      </c>
      <c r="F3327" t="s">
        <v>6964</v>
      </c>
      <c r="G3327" t="s">
        <v>6965</v>
      </c>
      <c r="H3327">
        <v>11399</v>
      </c>
      <c r="I3327">
        <v>131</v>
      </c>
      <c r="J3327" t="s">
        <v>29</v>
      </c>
      <c r="K3327" t="s">
        <v>30</v>
      </c>
      <c r="L3327">
        <v>3000000</v>
      </c>
      <c r="M3327">
        <v>2001</v>
      </c>
      <c r="N3327">
        <v>5.2</v>
      </c>
      <c r="O3327">
        <v>293258</v>
      </c>
    </row>
    <row r="3328" spans="1:15" x14ac:dyDescent="0.3">
      <c r="A3328" t="s">
        <v>4783</v>
      </c>
      <c r="B3328">
        <v>114</v>
      </c>
      <c r="C3328">
        <v>99</v>
      </c>
      <c r="D3328">
        <v>18378</v>
      </c>
      <c r="E3328" t="s">
        <v>135</v>
      </c>
      <c r="F3328" t="s">
        <v>6147</v>
      </c>
      <c r="G3328" t="s">
        <v>6966</v>
      </c>
      <c r="H3328">
        <v>9376</v>
      </c>
      <c r="I3328">
        <v>74</v>
      </c>
      <c r="J3328" t="s">
        <v>29</v>
      </c>
      <c r="K3328" t="s">
        <v>200</v>
      </c>
      <c r="L3328">
        <v>900000</v>
      </c>
      <c r="M3328">
        <v>2008</v>
      </c>
      <c r="N3328">
        <v>5.2</v>
      </c>
      <c r="O3328">
        <v>-881622</v>
      </c>
    </row>
    <row r="3329" spans="1:15" x14ac:dyDescent="0.3">
      <c r="A3329" t="s">
        <v>4529</v>
      </c>
      <c r="B3329">
        <v>54</v>
      </c>
      <c r="C3329">
        <v>91</v>
      </c>
      <c r="D3329">
        <v>16702864</v>
      </c>
      <c r="E3329" t="s">
        <v>338</v>
      </c>
      <c r="F3329" t="s">
        <v>430</v>
      </c>
      <c r="G3329" t="s">
        <v>6967</v>
      </c>
      <c r="H3329">
        <v>8023</v>
      </c>
      <c r="I3329">
        <v>49</v>
      </c>
      <c r="J3329" t="s">
        <v>29</v>
      </c>
      <c r="K3329" t="s">
        <v>30</v>
      </c>
      <c r="L3329">
        <v>18000000</v>
      </c>
      <c r="M3329">
        <v>2004</v>
      </c>
      <c r="N3329">
        <v>5.2</v>
      </c>
      <c r="O3329">
        <v>-1297136</v>
      </c>
    </row>
    <row r="3330" spans="1:15" x14ac:dyDescent="0.3">
      <c r="A3330" t="s">
        <v>4269</v>
      </c>
      <c r="B3330">
        <v>19</v>
      </c>
      <c r="C3330">
        <v>95</v>
      </c>
      <c r="D3330">
        <v>38087756</v>
      </c>
      <c r="E3330" t="s">
        <v>1669</v>
      </c>
      <c r="F3330" t="s">
        <v>1670</v>
      </c>
      <c r="G3330" t="s">
        <v>6968</v>
      </c>
      <c r="H3330">
        <v>49612</v>
      </c>
      <c r="I3330">
        <v>39</v>
      </c>
      <c r="J3330" t="s">
        <v>29</v>
      </c>
      <c r="K3330" t="s">
        <v>30</v>
      </c>
      <c r="L3330">
        <v>40000000</v>
      </c>
      <c r="M3330">
        <v>1994</v>
      </c>
      <c r="N3330">
        <v>5.2</v>
      </c>
      <c r="O3330">
        <v>-1912244</v>
      </c>
    </row>
    <row r="3331" spans="1:15" x14ac:dyDescent="0.3">
      <c r="A3331" t="s">
        <v>4793</v>
      </c>
      <c r="B3331">
        <v>100</v>
      </c>
      <c r="C3331">
        <v>95</v>
      </c>
      <c r="D3331">
        <v>7563670</v>
      </c>
      <c r="E3331" t="s">
        <v>519</v>
      </c>
      <c r="F3331" t="s">
        <v>4471</v>
      </c>
      <c r="G3331" t="s">
        <v>6969</v>
      </c>
      <c r="H3331">
        <v>21268</v>
      </c>
      <c r="I3331">
        <v>53</v>
      </c>
      <c r="J3331" t="s">
        <v>29</v>
      </c>
      <c r="K3331" t="s">
        <v>30</v>
      </c>
      <c r="L3331">
        <v>10000000</v>
      </c>
      <c r="M3331">
        <v>2008</v>
      </c>
      <c r="N3331">
        <v>5.2</v>
      </c>
      <c r="O3331">
        <v>-2436330</v>
      </c>
    </row>
    <row r="3332" spans="1:15" x14ac:dyDescent="0.3">
      <c r="A3332" t="s">
        <v>4767</v>
      </c>
      <c r="B3332">
        <v>194</v>
      </c>
      <c r="C3332">
        <v>112</v>
      </c>
      <c r="D3332">
        <v>34912982</v>
      </c>
      <c r="E3332" t="s">
        <v>86</v>
      </c>
      <c r="F3332" t="s">
        <v>1879</v>
      </c>
      <c r="G3332" t="s">
        <v>6970</v>
      </c>
      <c r="H3332">
        <v>55617</v>
      </c>
      <c r="I3332">
        <v>266</v>
      </c>
      <c r="J3332" t="s">
        <v>29</v>
      </c>
      <c r="K3332" t="s">
        <v>30</v>
      </c>
      <c r="L3332">
        <v>38000000</v>
      </c>
      <c r="M3332">
        <v>2016</v>
      </c>
      <c r="N3332">
        <v>5.2</v>
      </c>
      <c r="O3332">
        <v>-3087018</v>
      </c>
    </row>
    <row r="3333" spans="1:15" x14ac:dyDescent="0.3">
      <c r="A3333" t="s">
        <v>4282</v>
      </c>
      <c r="B3333">
        <v>137</v>
      </c>
      <c r="C3333">
        <v>101</v>
      </c>
      <c r="D3333">
        <v>30307804</v>
      </c>
      <c r="E3333" t="s">
        <v>1474</v>
      </c>
      <c r="F3333" t="s">
        <v>6971</v>
      </c>
      <c r="G3333" t="s">
        <v>6972</v>
      </c>
      <c r="H3333">
        <v>43991</v>
      </c>
      <c r="I3333">
        <v>695</v>
      </c>
      <c r="J3333" t="s">
        <v>29</v>
      </c>
      <c r="K3333" t="s">
        <v>30</v>
      </c>
      <c r="L3333">
        <v>35000000</v>
      </c>
      <c r="M3333">
        <v>2002</v>
      </c>
      <c r="N3333">
        <v>5.2</v>
      </c>
      <c r="O3333">
        <v>-4692196</v>
      </c>
    </row>
    <row r="3334" spans="1:15" x14ac:dyDescent="0.3">
      <c r="A3334" t="s">
        <v>4631</v>
      </c>
      <c r="B3334">
        <v>167</v>
      </c>
      <c r="C3334">
        <v>91</v>
      </c>
      <c r="D3334">
        <v>20819129</v>
      </c>
      <c r="E3334" t="s">
        <v>2113</v>
      </c>
      <c r="F3334" t="s">
        <v>6973</v>
      </c>
      <c r="G3334" t="s">
        <v>6974</v>
      </c>
      <c r="H3334">
        <v>84209</v>
      </c>
      <c r="I3334">
        <v>201</v>
      </c>
      <c r="J3334" t="s">
        <v>29</v>
      </c>
      <c r="K3334" t="s">
        <v>30</v>
      </c>
      <c r="L3334">
        <v>26000000</v>
      </c>
      <c r="M3334">
        <v>2009</v>
      </c>
      <c r="N3334">
        <v>5.2</v>
      </c>
      <c r="O3334">
        <v>-5180871</v>
      </c>
    </row>
    <row r="3335" spans="1:15" x14ac:dyDescent="0.3">
      <c r="A3335" t="s">
        <v>4794</v>
      </c>
      <c r="B3335">
        <v>23</v>
      </c>
      <c r="C3335">
        <v>95</v>
      </c>
      <c r="D3335">
        <v>20047715</v>
      </c>
      <c r="E3335" t="s">
        <v>3756</v>
      </c>
      <c r="F3335" t="s">
        <v>4728</v>
      </c>
      <c r="G3335" t="s">
        <v>6975</v>
      </c>
      <c r="H3335">
        <v>8008</v>
      </c>
      <c r="I3335">
        <v>26</v>
      </c>
      <c r="J3335" t="s">
        <v>29</v>
      </c>
      <c r="K3335" t="s">
        <v>30</v>
      </c>
      <c r="L3335">
        <v>25530000</v>
      </c>
      <c r="M3335">
        <v>1996</v>
      </c>
      <c r="N3335">
        <v>5.2</v>
      </c>
      <c r="O3335">
        <v>-5482285</v>
      </c>
    </row>
    <row r="3336" spans="1:15" x14ac:dyDescent="0.3">
      <c r="A3336" t="s">
        <v>4991</v>
      </c>
      <c r="B3336">
        <v>15</v>
      </c>
      <c r="C3336">
        <v>105</v>
      </c>
      <c r="D3336">
        <v>13854000</v>
      </c>
      <c r="E3336" t="s">
        <v>6056</v>
      </c>
      <c r="F3336" t="s">
        <v>5345</v>
      </c>
      <c r="G3336" t="s">
        <v>6976</v>
      </c>
      <c r="H3336">
        <v>21079</v>
      </c>
      <c r="I3336">
        <v>55</v>
      </c>
      <c r="J3336" t="s">
        <v>29</v>
      </c>
      <c r="K3336" t="s">
        <v>30</v>
      </c>
      <c r="L3336">
        <v>20000000</v>
      </c>
      <c r="M3336">
        <v>1988</v>
      </c>
      <c r="N3336">
        <v>5.2</v>
      </c>
      <c r="O3336">
        <v>-6146000</v>
      </c>
    </row>
    <row r="3337" spans="1:15" x14ac:dyDescent="0.3">
      <c r="A3337" t="s">
        <v>1005</v>
      </c>
      <c r="B3337">
        <v>32</v>
      </c>
      <c r="C3337">
        <v>118</v>
      </c>
      <c r="D3337">
        <v>13000000</v>
      </c>
      <c r="E3337" t="s">
        <v>6977</v>
      </c>
      <c r="F3337" t="s">
        <v>6978</v>
      </c>
      <c r="G3337" t="s">
        <v>6979</v>
      </c>
      <c r="H3337">
        <v>10895</v>
      </c>
      <c r="I3337">
        <v>150</v>
      </c>
      <c r="J3337" t="s">
        <v>29</v>
      </c>
      <c r="K3337" t="s">
        <v>30</v>
      </c>
      <c r="L3337">
        <v>24000000</v>
      </c>
      <c r="M3337">
        <v>1978</v>
      </c>
      <c r="N3337">
        <v>5.2</v>
      </c>
      <c r="O3337">
        <v>-11000000</v>
      </c>
    </row>
    <row r="3338" spans="1:15" x14ac:dyDescent="0.3">
      <c r="A3338" t="s">
        <v>4269</v>
      </c>
      <c r="B3338">
        <v>82</v>
      </c>
      <c r="C3338">
        <v>110</v>
      </c>
      <c r="D3338">
        <v>14469428</v>
      </c>
      <c r="E3338" t="s">
        <v>289</v>
      </c>
      <c r="F3338" t="s">
        <v>6980</v>
      </c>
      <c r="G3338" t="s">
        <v>6981</v>
      </c>
      <c r="H3338">
        <v>10667</v>
      </c>
      <c r="I3338">
        <v>95</v>
      </c>
      <c r="J3338" t="s">
        <v>29</v>
      </c>
      <c r="K3338" t="s">
        <v>30</v>
      </c>
      <c r="L3338">
        <v>26000000</v>
      </c>
      <c r="M3338">
        <v>2004</v>
      </c>
      <c r="N3338">
        <v>5.2</v>
      </c>
      <c r="O3338">
        <v>-11530572</v>
      </c>
    </row>
    <row r="3339" spans="1:15" x14ac:dyDescent="0.3">
      <c r="A3339" t="s">
        <v>4765</v>
      </c>
      <c r="B3339">
        <v>2</v>
      </c>
      <c r="C3339">
        <v>118</v>
      </c>
      <c r="D3339">
        <v>800000</v>
      </c>
      <c r="E3339" t="s">
        <v>4890</v>
      </c>
      <c r="F3339" t="s">
        <v>2914</v>
      </c>
      <c r="G3339" t="s">
        <v>6982</v>
      </c>
      <c r="H3339">
        <v>892</v>
      </c>
      <c r="I3339">
        <v>21</v>
      </c>
      <c r="J3339" t="s">
        <v>29</v>
      </c>
      <c r="K3339" t="s">
        <v>30</v>
      </c>
      <c r="L3339">
        <v>14000000</v>
      </c>
      <c r="M3339">
        <v>1981</v>
      </c>
      <c r="N3339">
        <v>5.2</v>
      </c>
      <c r="O3339">
        <v>-13200000</v>
      </c>
    </row>
    <row r="3340" spans="1:15" x14ac:dyDescent="0.3">
      <c r="A3340" t="s">
        <v>4773</v>
      </c>
      <c r="B3340">
        <v>73</v>
      </c>
      <c r="C3340">
        <v>105</v>
      </c>
      <c r="D3340">
        <v>20422207</v>
      </c>
      <c r="E3340" t="s">
        <v>699</v>
      </c>
      <c r="F3340" t="s">
        <v>635</v>
      </c>
      <c r="G3340" t="s">
        <v>6983</v>
      </c>
      <c r="H3340">
        <v>15052</v>
      </c>
      <c r="I3340">
        <v>116</v>
      </c>
      <c r="J3340" t="s">
        <v>29</v>
      </c>
      <c r="K3340" t="s">
        <v>30</v>
      </c>
      <c r="L3340">
        <v>35000000</v>
      </c>
      <c r="M3340">
        <v>2004</v>
      </c>
      <c r="N3340">
        <v>5.2</v>
      </c>
      <c r="O3340">
        <v>-14577793</v>
      </c>
    </row>
    <row r="3341" spans="1:15" x14ac:dyDescent="0.3">
      <c r="A3341" t="s">
        <v>4770</v>
      </c>
      <c r="B3341">
        <v>98</v>
      </c>
      <c r="C3341">
        <v>108</v>
      </c>
      <c r="D3341">
        <v>22108977</v>
      </c>
      <c r="E3341" t="s">
        <v>6631</v>
      </c>
      <c r="F3341" t="s">
        <v>1974</v>
      </c>
      <c r="G3341" t="s">
        <v>6984</v>
      </c>
      <c r="H3341">
        <v>29861</v>
      </c>
      <c r="I3341">
        <v>132</v>
      </c>
      <c r="J3341" t="s">
        <v>29</v>
      </c>
      <c r="K3341" t="s">
        <v>1119</v>
      </c>
      <c r="L3341">
        <v>41000000</v>
      </c>
      <c r="M3341">
        <v>2003</v>
      </c>
      <c r="N3341">
        <v>5.2</v>
      </c>
      <c r="O3341">
        <v>-18891023</v>
      </c>
    </row>
    <row r="3342" spans="1:15" x14ac:dyDescent="0.3">
      <c r="A3342" t="s">
        <v>4882</v>
      </c>
      <c r="B3342">
        <v>60</v>
      </c>
      <c r="C3342">
        <v>104</v>
      </c>
      <c r="D3342">
        <v>4064333</v>
      </c>
      <c r="E3342" t="s">
        <v>3179</v>
      </c>
      <c r="F3342" t="s">
        <v>761</v>
      </c>
      <c r="G3342" t="s">
        <v>6985</v>
      </c>
      <c r="H3342">
        <v>24790</v>
      </c>
      <c r="I3342">
        <v>173</v>
      </c>
      <c r="J3342" t="s">
        <v>29</v>
      </c>
      <c r="K3342" t="s">
        <v>30</v>
      </c>
      <c r="L3342">
        <v>25000000</v>
      </c>
      <c r="M3342">
        <v>1995</v>
      </c>
      <c r="N3342">
        <v>5.2</v>
      </c>
      <c r="O3342">
        <v>-20935667</v>
      </c>
    </row>
    <row r="3343" spans="1:15" x14ac:dyDescent="0.3">
      <c r="A3343" t="s">
        <v>4779</v>
      </c>
      <c r="B3343">
        <v>68</v>
      </c>
      <c r="C3343">
        <v>102</v>
      </c>
      <c r="D3343">
        <v>11227940</v>
      </c>
      <c r="E3343" t="s">
        <v>6986</v>
      </c>
      <c r="F3343" t="s">
        <v>6602</v>
      </c>
      <c r="G3343" t="s">
        <v>6987</v>
      </c>
      <c r="H3343">
        <v>8367</v>
      </c>
      <c r="I3343">
        <v>94</v>
      </c>
      <c r="J3343" t="s">
        <v>29</v>
      </c>
      <c r="K3343" t="s">
        <v>30</v>
      </c>
      <c r="L3343">
        <v>34000000</v>
      </c>
      <c r="M3343">
        <v>1999</v>
      </c>
      <c r="N3343">
        <v>5.2</v>
      </c>
      <c r="O3343">
        <v>-22772060</v>
      </c>
    </row>
    <row r="3344" spans="1:15" x14ac:dyDescent="0.3">
      <c r="A3344" t="s">
        <v>2044</v>
      </c>
      <c r="B3344">
        <v>169</v>
      </c>
      <c r="C3344">
        <v>93</v>
      </c>
      <c r="D3344">
        <v>59475623</v>
      </c>
      <c r="E3344" t="s">
        <v>6988</v>
      </c>
      <c r="F3344" t="s">
        <v>5345</v>
      </c>
      <c r="G3344" t="s">
        <v>6989</v>
      </c>
      <c r="H3344">
        <v>49739</v>
      </c>
      <c r="I3344">
        <v>407</v>
      </c>
      <c r="J3344" t="s">
        <v>29</v>
      </c>
      <c r="K3344" t="s">
        <v>30</v>
      </c>
      <c r="L3344">
        <v>90000000</v>
      </c>
      <c r="M3344">
        <v>2004</v>
      </c>
      <c r="N3344">
        <v>5.2</v>
      </c>
      <c r="O3344">
        <v>-30524377</v>
      </c>
    </row>
    <row r="3345" spans="1:15" x14ac:dyDescent="0.3">
      <c r="A3345" t="s">
        <v>4738</v>
      </c>
      <c r="B3345">
        <v>237</v>
      </c>
      <c r="C3345">
        <v>113</v>
      </c>
      <c r="D3345">
        <v>28031250</v>
      </c>
      <c r="E3345" t="s">
        <v>3100</v>
      </c>
      <c r="F3345" t="s">
        <v>3495</v>
      </c>
      <c r="G3345" t="s">
        <v>6990</v>
      </c>
      <c r="H3345">
        <v>88146</v>
      </c>
      <c r="I3345">
        <v>814</v>
      </c>
      <c r="J3345" t="s">
        <v>29</v>
      </c>
      <c r="K3345" t="s">
        <v>200</v>
      </c>
      <c r="L3345">
        <v>60000000</v>
      </c>
      <c r="M3345">
        <v>2005</v>
      </c>
      <c r="N3345">
        <v>5.2</v>
      </c>
      <c r="O3345">
        <v>-31968750</v>
      </c>
    </row>
    <row r="3346" spans="1:15" x14ac:dyDescent="0.3">
      <c r="A3346" t="s">
        <v>4154</v>
      </c>
      <c r="B3346">
        <v>31</v>
      </c>
      <c r="C3346">
        <v>110</v>
      </c>
      <c r="D3346">
        <v>623374</v>
      </c>
      <c r="E3346" t="s">
        <v>6991</v>
      </c>
      <c r="F3346" t="s">
        <v>198</v>
      </c>
      <c r="G3346" t="s">
        <v>6992</v>
      </c>
      <c r="H3346">
        <v>4757</v>
      </c>
      <c r="I3346">
        <v>67</v>
      </c>
      <c r="J3346" t="s">
        <v>29</v>
      </c>
      <c r="K3346" t="s">
        <v>30</v>
      </c>
      <c r="L3346">
        <v>38000000</v>
      </c>
      <c r="M3346">
        <v>2001</v>
      </c>
      <c r="N3346">
        <v>5.2</v>
      </c>
      <c r="O3346">
        <v>-37376626</v>
      </c>
    </row>
    <row r="3347" spans="1:15" x14ac:dyDescent="0.3">
      <c r="A3347" t="s">
        <v>4002</v>
      </c>
      <c r="B3347">
        <v>264</v>
      </c>
      <c r="C3347">
        <v>112</v>
      </c>
      <c r="D3347">
        <v>102176165</v>
      </c>
      <c r="E3347" t="s">
        <v>6993</v>
      </c>
      <c r="F3347" t="s">
        <v>924</v>
      </c>
      <c r="G3347" t="s">
        <v>6994</v>
      </c>
      <c r="H3347">
        <v>117927</v>
      </c>
      <c r="I3347">
        <v>501</v>
      </c>
      <c r="J3347" t="s">
        <v>29</v>
      </c>
      <c r="K3347" t="s">
        <v>30</v>
      </c>
      <c r="L3347">
        <v>145000000</v>
      </c>
      <c r="M3347">
        <v>2008</v>
      </c>
      <c r="N3347">
        <v>5.2</v>
      </c>
      <c r="O3347">
        <v>-42823835</v>
      </c>
    </row>
    <row r="3348" spans="1:15" x14ac:dyDescent="0.3">
      <c r="A3348" t="s">
        <v>4800</v>
      </c>
      <c r="B3348">
        <v>113</v>
      </c>
      <c r="C3348">
        <v>87</v>
      </c>
      <c r="D3348">
        <v>36073232</v>
      </c>
      <c r="E3348" t="s">
        <v>2197</v>
      </c>
      <c r="F3348" t="s">
        <v>6995</v>
      </c>
      <c r="G3348" t="s">
        <v>6996</v>
      </c>
      <c r="H3348">
        <v>8913</v>
      </c>
      <c r="I3348">
        <v>66</v>
      </c>
      <c r="J3348" t="s">
        <v>29</v>
      </c>
      <c r="K3348" t="s">
        <v>30</v>
      </c>
      <c r="L3348">
        <v>80000000</v>
      </c>
      <c r="M3348">
        <v>2013</v>
      </c>
      <c r="N3348">
        <v>5.2</v>
      </c>
      <c r="O3348">
        <v>-43926768</v>
      </c>
    </row>
    <row r="3349" spans="1:15" x14ac:dyDescent="0.3">
      <c r="A3349" t="s">
        <v>4927</v>
      </c>
      <c r="B3349">
        <v>100</v>
      </c>
      <c r="C3349">
        <v>99</v>
      </c>
      <c r="D3349">
        <v>117559438</v>
      </c>
      <c r="E3349" t="s">
        <v>2113</v>
      </c>
      <c r="F3349" t="s">
        <v>2223</v>
      </c>
      <c r="G3349" t="s">
        <v>6997</v>
      </c>
      <c r="H3349">
        <v>66941</v>
      </c>
      <c r="I3349">
        <v>148</v>
      </c>
      <c r="J3349" t="s">
        <v>29</v>
      </c>
      <c r="K3349" t="s">
        <v>30</v>
      </c>
      <c r="L3349">
        <v>30000000</v>
      </c>
      <c r="M3349">
        <v>2000</v>
      </c>
      <c r="N3349">
        <v>5.0999999999999996</v>
      </c>
      <c r="O3349">
        <v>87559438</v>
      </c>
    </row>
    <row r="3350" spans="1:15" x14ac:dyDescent="0.3">
      <c r="A3350" t="s">
        <v>1655</v>
      </c>
      <c r="B3350">
        <v>103</v>
      </c>
      <c r="C3350">
        <v>100</v>
      </c>
      <c r="D3350">
        <v>85570368</v>
      </c>
      <c r="E3350" t="s">
        <v>5827</v>
      </c>
      <c r="F3350" t="s">
        <v>478</v>
      </c>
      <c r="G3350" t="s">
        <v>6998</v>
      </c>
      <c r="H3350">
        <v>44885</v>
      </c>
      <c r="I3350">
        <v>107</v>
      </c>
      <c r="J3350" t="s">
        <v>29</v>
      </c>
      <c r="K3350" t="s">
        <v>30</v>
      </c>
      <c r="L3350">
        <v>38000000</v>
      </c>
      <c r="M3350">
        <v>2002</v>
      </c>
      <c r="N3350">
        <v>5.0999999999999996</v>
      </c>
      <c r="O3350">
        <v>47570368</v>
      </c>
    </row>
    <row r="3351" spans="1:15" x14ac:dyDescent="0.3">
      <c r="A3351" t="s">
        <v>4957</v>
      </c>
      <c r="B3351">
        <v>67</v>
      </c>
      <c r="C3351">
        <v>99</v>
      </c>
      <c r="D3351">
        <v>81150692</v>
      </c>
      <c r="E3351" t="s">
        <v>3413</v>
      </c>
      <c r="F3351" t="s">
        <v>3875</v>
      </c>
      <c r="G3351" t="s">
        <v>6999</v>
      </c>
      <c r="H3351">
        <v>20219</v>
      </c>
      <c r="I3351">
        <v>100</v>
      </c>
      <c r="J3351" t="s">
        <v>29</v>
      </c>
      <c r="K3351" t="s">
        <v>442</v>
      </c>
      <c r="L3351">
        <v>35000000</v>
      </c>
      <c r="M3351">
        <v>2002</v>
      </c>
      <c r="N3351">
        <v>5.0999999999999996</v>
      </c>
      <c r="O3351">
        <v>46150692</v>
      </c>
    </row>
    <row r="3352" spans="1:15" x14ac:dyDescent="0.3">
      <c r="A3352" t="s">
        <v>3694</v>
      </c>
      <c r="B3352">
        <v>151</v>
      </c>
      <c r="C3352">
        <v>89</v>
      </c>
      <c r="D3352">
        <v>90703745</v>
      </c>
      <c r="E3352" t="s">
        <v>676</v>
      </c>
      <c r="F3352" t="s">
        <v>7000</v>
      </c>
      <c r="G3352" t="s">
        <v>7001</v>
      </c>
      <c r="H3352">
        <v>93748</v>
      </c>
      <c r="I3352">
        <v>410</v>
      </c>
      <c r="J3352" t="s">
        <v>29</v>
      </c>
      <c r="K3352" t="s">
        <v>30</v>
      </c>
      <c r="L3352">
        <v>45000000</v>
      </c>
      <c r="M3352">
        <v>2006</v>
      </c>
      <c r="N3352">
        <v>5.0999999999999996</v>
      </c>
      <c r="O3352">
        <v>45703745</v>
      </c>
    </row>
    <row r="3353" spans="1:15" x14ac:dyDescent="0.3">
      <c r="A3353" t="s">
        <v>3785</v>
      </c>
      <c r="B3353">
        <v>114</v>
      </c>
      <c r="C3353">
        <v>105</v>
      </c>
      <c r="D3353">
        <v>93815117</v>
      </c>
      <c r="E3353" t="s">
        <v>699</v>
      </c>
      <c r="F3353" t="s">
        <v>1644</v>
      </c>
      <c r="G3353" t="s">
        <v>7002</v>
      </c>
      <c r="H3353">
        <v>68417</v>
      </c>
      <c r="I3353">
        <v>242</v>
      </c>
      <c r="J3353" t="s">
        <v>29</v>
      </c>
      <c r="K3353" t="s">
        <v>30</v>
      </c>
      <c r="L3353">
        <v>55000000</v>
      </c>
      <c r="M3353">
        <v>2002</v>
      </c>
      <c r="N3353">
        <v>5.0999999999999996</v>
      </c>
      <c r="O3353">
        <v>38815117</v>
      </c>
    </row>
    <row r="3354" spans="1:15" x14ac:dyDescent="0.3">
      <c r="A3354" t="s">
        <v>4952</v>
      </c>
      <c r="B3354">
        <v>129</v>
      </c>
      <c r="C3354">
        <v>86</v>
      </c>
      <c r="D3354">
        <v>40041683</v>
      </c>
      <c r="E3354" t="s">
        <v>1699</v>
      </c>
      <c r="F3354" t="s">
        <v>7003</v>
      </c>
      <c r="G3354" t="s">
        <v>7004</v>
      </c>
      <c r="H3354">
        <v>34620</v>
      </c>
      <c r="I3354">
        <v>107</v>
      </c>
      <c r="J3354" t="s">
        <v>29</v>
      </c>
      <c r="K3354" t="s">
        <v>30</v>
      </c>
      <c r="L3354">
        <v>2500000</v>
      </c>
      <c r="M3354">
        <v>2013</v>
      </c>
      <c r="N3354">
        <v>5.0999999999999996</v>
      </c>
      <c r="O3354">
        <v>37541683</v>
      </c>
    </row>
    <row r="3355" spans="1:15" x14ac:dyDescent="0.3">
      <c r="A3355" t="s">
        <v>4874</v>
      </c>
      <c r="B3355">
        <v>30</v>
      </c>
      <c r="C3355">
        <v>87</v>
      </c>
      <c r="D3355">
        <v>33349949</v>
      </c>
      <c r="E3355" t="s">
        <v>1310</v>
      </c>
      <c r="F3355" t="s">
        <v>7005</v>
      </c>
      <c r="G3355" t="s">
        <v>7006</v>
      </c>
      <c r="H3355">
        <v>9010</v>
      </c>
      <c r="I3355">
        <v>199</v>
      </c>
      <c r="J3355" t="s">
        <v>29</v>
      </c>
      <c r="K3355" t="s">
        <v>30</v>
      </c>
      <c r="L3355">
        <v>2500000</v>
      </c>
      <c r="M3355">
        <v>2012</v>
      </c>
      <c r="N3355">
        <v>5.0999999999999996</v>
      </c>
      <c r="O3355">
        <v>30849949</v>
      </c>
    </row>
    <row r="3356" spans="1:15" x14ac:dyDescent="0.3">
      <c r="A3356" t="s">
        <v>2824</v>
      </c>
      <c r="B3356">
        <v>144</v>
      </c>
      <c r="C3356">
        <v>107</v>
      </c>
      <c r="D3356">
        <v>80270227</v>
      </c>
      <c r="E3356" t="s">
        <v>2411</v>
      </c>
      <c r="F3356" t="s">
        <v>7007</v>
      </c>
      <c r="G3356" t="s">
        <v>7008</v>
      </c>
      <c r="H3356">
        <v>66382</v>
      </c>
      <c r="I3356">
        <v>612</v>
      </c>
      <c r="J3356" t="s">
        <v>29</v>
      </c>
      <c r="K3356" t="s">
        <v>30</v>
      </c>
      <c r="L3356">
        <v>50000000</v>
      </c>
      <c r="M3356">
        <v>2005</v>
      </c>
      <c r="N3356">
        <v>5.0999999999999996</v>
      </c>
      <c r="O3356">
        <v>30270227</v>
      </c>
    </row>
    <row r="3357" spans="1:15" x14ac:dyDescent="0.3">
      <c r="A3357" t="s">
        <v>3435</v>
      </c>
      <c r="B3357">
        <v>35</v>
      </c>
      <c r="C3357">
        <v>98</v>
      </c>
      <c r="D3357">
        <v>24629916</v>
      </c>
      <c r="E3357" t="s">
        <v>3307</v>
      </c>
      <c r="F3357" t="s">
        <v>2003</v>
      </c>
      <c r="G3357" t="s">
        <v>7009</v>
      </c>
      <c r="H3357">
        <v>12942</v>
      </c>
      <c r="I3357">
        <v>34</v>
      </c>
      <c r="J3357" t="s">
        <v>29</v>
      </c>
      <c r="K3357" t="s">
        <v>30</v>
      </c>
      <c r="L3357">
        <v>3000000</v>
      </c>
      <c r="M3357">
        <v>1997</v>
      </c>
      <c r="N3357">
        <v>5.0999999999999996</v>
      </c>
      <c r="O3357">
        <v>21629916</v>
      </c>
    </row>
    <row r="3358" spans="1:15" x14ac:dyDescent="0.3">
      <c r="A3358" t="s">
        <v>4541</v>
      </c>
      <c r="B3358">
        <v>39</v>
      </c>
      <c r="C3358">
        <v>99</v>
      </c>
      <c r="D3358">
        <v>51432423</v>
      </c>
      <c r="E3358" t="s">
        <v>7010</v>
      </c>
      <c r="F3358" t="s">
        <v>7011</v>
      </c>
      <c r="G3358" t="s">
        <v>7012</v>
      </c>
      <c r="H3358">
        <v>15074</v>
      </c>
      <c r="I3358">
        <v>72</v>
      </c>
      <c r="J3358" t="s">
        <v>29</v>
      </c>
      <c r="K3358" t="s">
        <v>30</v>
      </c>
      <c r="L3358">
        <v>30000000</v>
      </c>
      <c r="M3358">
        <v>2002</v>
      </c>
      <c r="N3358">
        <v>5.0999999999999996</v>
      </c>
      <c r="O3358">
        <v>21432423</v>
      </c>
    </row>
    <row r="3359" spans="1:15" x14ac:dyDescent="0.3">
      <c r="A3359" t="s">
        <v>4878</v>
      </c>
      <c r="B3359">
        <v>52</v>
      </c>
      <c r="C3359">
        <v>87</v>
      </c>
      <c r="D3359">
        <v>37566230</v>
      </c>
      <c r="E3359" t="s">
        <v>7013</v>
      </c>
      <c r="F3359" t="s">
        <v>5918</v>
      </c>
      <c r="G3359" t="s">
        <v>7014</v>
      </c>
      <c r="H3359">
        <v>3407</v>
      </c>
      <c r="I3359">
        <v>48</v>
      </c>
      <c r="J3359" t="s">
        <v>29</v>
      </c>
      <c r="K3359" t="s">
        <v>30</v>
      </c>
      <c r="L3359">
        <v>17000000</v>
      </c>
      <c r="M3359">
        <v>2003</v>
      </c>
      <c r="N3359">
        <v>5.0999999999999996</v>
      </c>
      <c r="O3359">
        <v>20566230</v>
      </c>
    </row>
    <row r="3360" spans="1:15" x14ac:dyDescent="0.3">
      <c r="A3360" t="s">
        <v>4954</v>
      </c>
      <c r="B3360">
        <v>37</v>
      </c>
      <c r="C3360">
        <v>86</v>
      </c>
      <c r="D3360">
        <v>34308901</v>
      </c>
      <c r="E3360" t="s">
        <v>338</v>
      </c>
      <c r="F3360" t="s">
        <v>6488</v>
      </c>
      <c r="G3360" t="s">
        <v>7015</v>
      </c>
      <c r="H3360">
        <v>15939</v>
      </c>
      <c r="I3360">
        <v>87</v>
      </c>
      <c r="J3360" t="s">
        <v>29</v>
      </c>
      <c r="K3360" t="s">
        <v>30</v>
      </c>
      <c r="L3360">
        <v>16000000</v>
      </c>
      <c r="M3360">
        <v>2003</v>
      </c>
      <c r="N3360">
        <v>5.0999999999999996</v>
      </c>
      <c r="O3360">
        <v>18308901</v>
      </c>
    </row>
    <row r="3361" spans="1:15" x14ac:dyDescent="0.3">
      <c r="A3361" t="s">
        <v>4853</v>
      </c>
      <c r="B3361">
        <v>12</v>
      </c>
      <c r="C3361">
        <v>94</v>
      </c>
      <c r="D3361">
        <v>19281235</v>
      </c>
      <c r="E3361" t="s">
        <v>1569</v>
      </c>
      <c r="F3361" t="s">
        <v>7016</v>
      </c>
      <c r="G3361" t="s">
        <v>7017</v>
      </c>
      <c r="H3361">
        <v>3571</v>
      </c>
      <c r="I3361">
        <v>11</v>
      </c>
      <c r="J3361" t="s">
        <v>29</v>
      </c>
      <c r="K3361" t="s">
        <v>30</v>
      </c>
      <c r="L3361">
        <v>5000000</v>
      </c>
      <c r="M3361">
        <v>1991</v>
      </c>
      <c r="N3361">
        <v>5.0999999999999996</v>
      </c>
      <c r="O3361">
        <v>14281235</v>
      </c>
    </row>
    <row r="3362" spans="1:15" x14ac:dyDescent="0.3">
      <c r="A3362" t="s">
        <v>3930</v>
      </c>
      <c r="B3362">
        <v>88</v>
      </c>
      <c r="C3362">
        <v>89</v>
      </c>
      <c r="D3362">
        <v>22168359</v>
      </c>
      <c r="E3362" t="s">
        <v>7018</v>
      </c>
      <c r="F3362" t="s">
        <v>7019</v>
      </c>
      <c r="G3362" t="s">
        <v>7020</v>
      </c>
      <c r="H3362">
        <v>29659</v>
      </c>
      <c r="I3362">
        <v>227</v>
      </c>
      <c r="J3362" t="s">
        <v>29</v>
      </c>
      <c r="K3362" t="s">
        <v>30</v>
      </c>
      <c r="L3362">
        <v>8000000</v>
      </c>
      <c r="M3362">
        <v>1989</v>
      </c>
      <c r="N3362">
        <v>5.0999999999999996</v>
      </c>
      <c r="O3362">
        <v>14168359</v>
      </c>
    </row>
    <row r="3363" spans="1:15" x14ac:dyDescent="0.3">
      <c r="A3363" t="s">
        <v>4827</v>
      </c>
      <c r="B3363">
        <v>112</v>
      </c>
      <c r="C3363">
        <v>75</v>
      </c>
      <c r="D3363">
        <v>23078294</v>
      </c>
      <c r="E3363" t="s">
        <v>840</v>
      </c>
      <c r="F3363" t="s">
        <v>394</v>
      </c>
      <c r="G3363" t="s">
        <v>7021</v>
      </c>
      <c r="H3363">
        <v>25870</v>
      </c>
      <c r="I3363">
        <v>281</v>
      </c>
      <c r="J3363" t="s">
        <v>29</v>
      </c>
      <c r="K3363" t="s">
        <v>30</v>
      </c>
      <c r="L3363">
        <v>9000000</v>
      </c>
      <c r="M3363">
        <v>2006</v>
      </c>
      <c r="N3363">
        <v>5.0999999999999996</v>
      </c>
      <c r="O3363">
        <v>14078294</v>
      </c>
    </row>
    <row r="3364" spans="1:15" x14ac:dyDescent="0.3">
      <c r="A3364" t="s">
        <v>4868</v>
      </c>
      <c r="B3364">
        <v>161</v>
      </c>
      <c r="C3364">
        <v>89</v>
      </c>
      <c r="D3364">
        <v>20801344</v>
      </c>
      <c r="E3364" t="s">
        <v>626</v>
      </c>
      <c r="F3364" t="s">
        <v>7022</v>
      </c>
      <c r="G3364" t="s">
        <v>7023</v>
      </c>
      <c r="H3364">
        <v>49721</v>
      </c>
      <c r="I3364">
        <v>211</v>
      </c>
      <c r="J3364" t="s">
        <v>29</v>
      </c>
      <c r="K3364" t="s">
        <v>30</v>
      </c>
      <c r="L3364">
        <v>15000000</v>
      </c>
      <c r="M3364">
        <v>2007</v>
      </c>
      <c r="N3364">
        <v>5.0999999999999996</v>
      </c>
      <c r="O3364">
        <v>5801344</v>
      </c>
    </row>
    <row r="3365" spans="1:15" x14ac:dyDescent="0.3">
      <c r="A3365" t="s">
        <v>4733</v>
      </c>
      <c r="B3365">
        <v>58</v>
      </c>
      <c r="C3365">
        <v>84</v>
      </c>
      <c r="D3365">
        <v>13592872</v>
      </c>
      <c r="E3365" t="s">
        <v>676</v>
      </c>
      <c r="F3365" t="s">
        <v>1586</v>
      </c>
      <c r="G3365" t="s">
        <v>7024</v>
      </c>
      <c r="H3365">
        <v>10777</v>
      </c>
      <c r="I3365">
        <v>79</v>
      </c>
      <c r="J3365" t="s">
        <v>29</v>
      </c>
      <c r="K3365" t="s">
        <v>30</v>
      </c>
      <c r="L3365">
        <v>11000000</v>
      </c>
      <c r="M3365">
        <v>2000</v>
      </c>
      <c r="N3365">
        <v>5.0999999999999996</v>
      </c>
      <c r="O3365">
        <v>2592872</v>
      </c>
    </row>
    <row r="3366" spans="1:15" x14ac:dyDescent="0.3">
      <c r="A3366" t="s">
        <v>4657</v>
      </c>
      <c r="B3366">
        <v>300</v>
      </c>
      <c r="C3366">
        <v>107</v>
      </c>
      <c r="D3366">
        <v>16204793</v>
      </c>
      <c r="E3366" t="s">
        <v>1610</v>
      </c>
      <c r="F3366" t="s">
        <v>221</v>
      </c>
      <c r="G3366" t="s">
        <v>7025</v>
      </c>
      <c r="H3366">
        <v>92712</v>
      </c>
      <c r="I3366">
        <v>294</v>
      </c>
      <c r="J3366" t="s">
        <v>29</v>
      </c>
      <c r="K3366" t="s">
        <v>30</v>
      </c>
      <c r="L3366">
        <v>16000000</v>
      </c>
      <c r="M3366">
        <v>2009</v>
      </c>
      <c r="N3366">
        <v>5.0999999999999996</v>
      </c>
      <c r="O3366">
        <v>204793</v>
      </c>
    </row>
    <row r="3367" spans="1:15" x14ac:dyDescent="0.3">
      <c r="A3367" t="s">
        <v>3746</v>
      </c>
      <c r="B3367">
        <v>155</v>
      </c>
      <c r="C3367">
        <v>87</v>
      </c>
      <c r="D3367">
        <v>34507079</v>
      </c>
      <c r="E3367" t="s">
        <v>2113</v>
      </c>
      <c r="F3367" t="s">
        <v>6899</v>
      </c>
      <c r="G3367" t="s">
        <v>7026</v>
      </c>
      <c r="H3367">
        <v>34948</v>
      </c>
      <c r="I3367">
        <v>118</v>
      </c>
      <c r="J3367" t="s">
        <v>29</v>
      </c>
      <c r="K3367" t="s">
        <v>30</v>
      </c>
      <c r="L3367">
        <v>35000000</v>
      </c>
      <c r="M3367">
        <v>2015</v>
      </c>
      <c r="N3367">
        <v>5.0999999999999996</v>
      </c>
      <c r="O3367">
        <v>-492921</v>
      </c>
    </row>
    <row r="3368" spans="1:15" x14ac:dyDescent="0.3">
      <c r="A3368" t="s">
        <v>3487</v>
      </c>
      <c r="B3368">
        <v>234</v>
      </c>
      <c r="C3368">
        <v>101</v>
      </c>
      <c r="D3368">
        <v>1163508</v>
      </c>
      <c r="E3368" t="s">
        <v>5129</v>
      </c>
      <c r="F3368" t="s">
        <v>3489</v>
      </c>
      <c r="G3368" t="s">
        <v>7027</v>
      </c>
      <c r="H3368">
        <v>20376</v>
      </c>
      <c r="I3368">
        <v>166</v>
      </c>
      <c r="J3368" t="s">
        <v>29</v>
      </c>
      <c r="K3368" t="s">
        <v>30</v>
      </c>
      <c r="L3368">
        <v>2500000</v>
      </c>
      <c r="M3368">
        <v>2012</v>
      </c>
      <c r="N3368">
        <v>5.0999999999999996</v>
      </c>
      <c r="O3368">
        <v>-1336492</v>
      </c>
    </row>
    <row r="3369" spans="1:15" x14ac:dyDescent="0.3">
      <c r="A3369" t="s">
        <v>4839</v>
      </c>
      <c r="B3369">
        <v>25</v>
      </c>
      <c r="C3369">
        <v>101</v>
      </c>
      <c r="D3369">
        <v>978908</v>
      </c>
      <c r="E3369" t="s">
        <v>4875</v>
      </c>
      <c r="F3369" t="s">
        <v>7028</v>
      </c>
      <c r="G3369" t="s">
        <v>7029</v>
      </c>
      <c r="H3369">
        <v>4057</v>
      </c>
      <c r="I3369">
        <v>90</v>
      </c>
      <c r="J3369" t="s">
        <v>29</v>
      </c>
      <c r="K3369" t="s">
        <v>7030</v>
      </c>
      <c r="L3369">
        <v>2400000</v>
      </c>
      <c r="M3369">
        <v>2006</v>
      </c>
      <c r="N3369">
        <v>5.0999999999999996</v>
      </c>
      <c r="O3369">
        <v>-1421092</v>
      </c>
    </row>
    <row r="3370" spans="1:15" x14ac:dyDescent="0.3">
      <c r="A3370" t="s">
        <v>3253</v>
      </c>
      <c r="B3370">
        <v>201</v>
      </c>
      <c r="C3370">
        <v>94</v>
      </c>
      <c r="D3370">
        <v>38543473</v>
      </c>
      <c r="E3370" t="s">
        <v>676</v>
      </c>
      <c r="F3370" t="s">
        <v>7031</v>
      </c>
      <c r="G3370" t="s">
        <v>7032</v>
      </c>
      <c r="H3370">
        <v>84382</v>
      </c>
      <c r="I3370">
        <v>158</v>
      </c>
      <c r="J3370" t="s">
        <v>29</v>
      </c>
      <c r="K3370" t="s">
        <v>30</v>
      </c>
      <c r="L3370">
        <v>40000000</v>
      </c>
      <c r="M3370">
        <v>2014</v>
      </c>
      <c r="N3370">
        <v>5.0999999999999996</v>
      </c>
      <c r="O3370">
        <v>-1456527</v>
      </c>
    </row>
    <row r="3371" spans="1:15" x14ac:dyDescent="0.3">
      <c r="A3371" t="s">
        <v>4863</v>
      </c>
      <c r="B3371">
        <v>76</v>
      </c>
      <c r="C3371">
        <v>90</v>
      </c>
      <c r="D3371">
        <v>4542775</v>
      </c>
      <c r="E3371" t="s">
        <v>289</v>
      </c>
      <c r="F3371" t="s">
        <v>3859</v>
      </c>
      <c r="G3371" t="s">
        <v>7033</v>
      </c>
      <c r="H3371">
        <v>18313</v>
      </c>
      <c r="I3371">
        <v>73</v>
      </c>
      <c r="J3371" t="s">
        <v>29</v>
      </c>
      <c r="K3371" t="s">
        <v>30</v>
      </c>
      <c r="L3371">
        <v>6000000</v>
      </c>
      <c r="M3371">
        <v>2009</v>
      </c>
      <c r="N3371">
        <v>5.0999999999999996</v>
      </c>
      <c r="O3371">
        <v>-1457225</v>
      </c>
    </row>
    <row r="3372" spans="1:15" x14ac:dyDescent="0.3">
      <c r="A3372" t="s">
        <v>4849</v>
      </c>
      <c r="B3372">
        <v>49</v>
      </c>
      <c r="C3372">
        <v>96</v>
      </c>
      <c r="D3372">
        <v>792966</v>
      </c>
      <c r="E3372" t="s">
        <v>7034</v>
      </c>
      <c r="F3372" t="s">
        <v>7035</v>
      </c>
      <c r="G3372" t="s">
        <v>7036</v>
      </c>
      <c r="H3372">
        <v>4663</v>
      </c>
      <c r="I3372">
        <v>40</v>
      </c>
      <c r="J3372" t="s">
        <v>29</v>
      </c>
      <c r="K3372" t="s">
        <v>30</v>
      </c>
      <c r="L3372">
        <v>2300000</v>
      </c>
      <c r="M3372">
        <v>1989</v>
      </c>
      <c r="N3372">
        <v>5.0999999999999996</v>
      </c>
      <c r="O3372">
        <v>-1507034</v>
      </c>
    </row>
    <row r="3373" spans="1:15" x14ac:dyDescent="0.3">
      <c r="A3373" t="s">
        <v>4052</v>
      </c>
      <c r="B3373">
        <v>107</v>
      </c>
      <c r="C3373">
        <v>99</v>
      </c>
      <c r="D3373">
        <v>12282677</v>
      </c>
      <c r="E3373" t="s">
        <v>5181</v>
      </c>
      <c r="F3373" t="s">
        <v>2330</v>
      </c>
      <c r="G3373" t="s">
        <v>7037</v>
      </c>
      <c r="H3373">
        <v>28159</v>
      </c>
      <c r="I3373">
        <v>96</v>
      </c>
      <c r="J3373" t="s">
        <v>29</v>
      </c>
      <c r="K3373" t="s">
        <v>30</v>
      </c>
      <c r="L3373">
        <v>14000000</v>
      </c>
      <c r="M3373">
        <v>2015</v>
      </c>
      <c r="N3373">
        <v>5.0999999999999996</v>
      </c>
      <c r="O3373">
        <v>-1717323</v>
      </c>
    </row>
    <row r="3374" spans="1:15" x14ac:dyDescent="0.3">
      <c r="A3374" t="s">
        <v>4880</v>
      </c>
      <c r="B3374">
        <v>19</v>
      </c>
      <c r="C3374">
        <v>87</v>
      </c>
      <c r="D3374">
        <v>1200000</v>
      </c>
      <c r="E3374" t="s">
        <v>533</v>
      </c>
      <c r="F3374" t="s">
        <v>7038</v>
      </c>
      <c r="G3374" t="s">
        <v>7039</v>
      </c>
      <c r="H3374">
        <v>922</v>
      </c>
      <c r="I3374">
        <v>23</v>
      </c>
      <c r="J3374" t="s">
        <v>29</v>
      </c>
      <c r="K3374" t="s">
        <v>30</v>
      </c>
      <c r="L3374">
        <v>3000000</v>
      </c>
      <c r="M3374">
        <v>1993</v>
      </c>
      <c r="N3374">
        <v>5.0999999999999996</v>
      </c>
      <c r="O3374">
        <v>-1800000</v>
      </c>
    </row>
    <row r="3375" spans="1:15" x14ac:dyDescent="0.3">
      <c r="A3375" t="s">
        <v>4752</v>
      </c>
      <c r="B3375">
        <v>11</v>
      </c>
      <c r="C3375">
        <v>89</v>
      </c>
      <c r="D3375">
        <v>4692814</v>
      </c>
      <c r="E3375" t="s">
        <v>676</v>
      </c>
      <c r="F3375" t="s">
        <v>4650</v>
      </c>
      <c r="G3375" t="s">
        <v>7040</v>
      </c>
      <c r="H3375">
        <v>2870</v>
      </c>
      <c r="I3375">
        <v>34</v>
      </c>
      <c r="J3375" t="s">
        <v>29</v>
      </c>
      <c r="K3375" t="s">
        <v>30</v>
      </c>
      <c r="L3375">
        <v>8000000</v>
      </c>
      <c r="M3375">
        <v>1999</v>
      </c>
      <c r="N3375">
        <v>5.0999999999999996</v>
      </c>
      <c r="O3375">
        <v>-3307186</v>
      </c>
    </row>
    <row r="3376" spans="1:15" x14ac:dyDescent="0.3">
      <c r="A3376" t="s">
        <v>4841</v>
      </c>
      <c r="B3376">
        <v>167</v>
      </c>
      <c r="C3376">
        <v>101</v>
      </c>
      <c r="D3376">
        <v>11956207</v>
      </c>
      <c r="E3376" t="s">
        <v>2463</v>
      </c>
      <c r="F3376" t="s">
        <v>6147</v>
      </c>
      <c r="G3376" t="s">
        <v>7041</v>
      </c>
      <c r="H3376">
        <v>24012</v>
      </c>
      <c r="I3376">
        <v>126</v>
      </c>
      <c r="J3376" t="s">
        <v>29</v>
      </c>
      <c r="K3376" t="s">
        <v>30</v>
      </c>
      <c r="L3376">
        <v>16000000</v>
      </c>
      <c r="M3376">
        <v>2009</v>
      </c>
      <c r="N3376">
        <v>5.0999999999999996</v>
      </c>
      <c r="O3376">
        <v>-4043793</v>
      </c>
    </row>
    <row r="3377" spans="1:15" x14ac:dyDescent="0.3">
      <c r="A3377" t="s">
        <v>4851</v>
      </c>
      <c r="B3377">
        <v>44</v>
      </c>
      <c r="C3377">
        <v>96</v>
      </c>
      <c r="D3377">
        <v>10494147</v>
      </c>
      <c r="E3377" t="s">
        <v>588</v>
      </c>
      <c r="F3377" t="s">
        <v>1327</v>
      </c>
      <c r="G3377" t="s">
        <v>7042</v>
      </c>
      <c r="H3377">
        <v>7403</v>
      </c>
      <c r="I3377">
        <v>162</v>
      </c>
      <c r="J3377" t="s">
        <v>29</v>
      </c>
      <c r="K3377" t="s">
        <v>30</v>
      </c>
      <c r="L3377">
        <v>15000000</v>
      </c>
      <c r="M3377">
        <v>2000</v>
      </c>
      <c r="N3377">
        <v>5.0999999999999996</v>
      </c>
      <c r="O3377">
        <v>-4505853</v>
      </c>
    </row>
    <row r="3378" spans="1:15" x14ac:dyDescent="0.3">
      <c r="A3378" t="s">
        <v>3396</v>
      </c>
      <c r="B3378">
        <v>147</v>
      </c>
      <c r="C3378">
        <v>95</v>
      </c>
      <c r="D3378">
        <v>22526144</v>
      </c>
      <c r="E3378" t="s">
        <v>6056</v>
      </c>
      <c r="F3378" t="s">
        <v>7043</v>
      </c>
      <c r="G3378" t="s">
        <v>7044</v>
      </c>
      <c r="H3378">
        <v>53884</v>
      </c>
      <c r="I3378">
        <v>203</v>
      </c>
      <c r="J3378" t="s">
        <v>29</v>
      </c>
      <c r="K3378" t="s">
        <v>30</v>
      </c>
      <c r="L3378">
        <v>30000000</v>
      </c>
      <c r="M3378">
        <v>2006</v>
      </c>
      <c r="N3378">
        <v>5.0999999999999996</v>
      </c>
      <c r="O3378">
        <v>-7473856</v>
      </c>
    </row>
    <row r="3379" spans="1:15" x14ac:dyDescent="0.3">
      <c r="A3379" t="s">
        <v>2758</v>
      </c>
      <c r="B3379">
        <v>167</v>
      </c>
      <c r="C3379">
        <v>125</v>
      </c>
      <c r="D3379">
        <v>41814863</v>
      </c>
      <c r="E3379" t="s">
        <v>211</v>
      </c>
      <c r="F3379" t="s">
        <v>2095</v>
      </c>
      <c r="G3379" t="s">
        <v>7045</v>
      </c>
      <c r="H3379">
        <v>28635</v>
      </c>
      <c r="I3379">
        <v>308</v>
      </c>
      <c r="J3379" t="s">
        <v>29</v>
      </c>
      <c r="K3379" t="s">
        <v>30</v>
      </c>
      <c r="L3379">
        <v>50000000</v>
      </c>
      <c r="M3379">
        <v>2004</v>
      </c>
      <c r="N3379">
        <v>5.0999999999999996</v>
      </c>
      <c r="O3379">
        <v>-8185137</v>
      </c>
    </row>
    <row r="3380" spans="1:15" x14ac:dyDescent="0.3">
      <c r="A3380" t="s">
        <v>4837</v>
      </c>
      <c r="B3380">
        <v>14</v>
      </c>
      <c r="C3380">
        <v>102</v>
      </c>
      <c r="D3380">
        <v>2807854</v>
      </c>
      <c r="E3380" t="s">
        <v>1187</v>
      </c>
      <c r="F3380" t="s">
        <v>1308</v>
      </c>
      <c r="G3380" t="s">
        <v>7046</v>
      </c>
      <c r="H3380">
        <v>14129</v>
      </c>
      <c r="I3380">
        <v>39</v>
      </c>
      <c r="J3380" t="s">
        <v>29</v>
      </c>
      <c r="K3380" t="s">
        <v>30</v>
      </c>
      <c r="L3380">
        <v>11000000</v>
      </c>
      <c r="M3380">
        <v>1991</v>
      </c>
      <c r="N3380">
        <v>5.0999999999999996</v>
      </c>
      <c r="O3380">
        <v>-8192146</v>
      </c>
    </row>
    <row r="3381" spans="1:15" x14ac:dyDescent="0.3">
      <c r="A3381" t="s">
        <v>4583</v>
      </c>
      <c r="B3381">
        <v>148</v>
      </c>
      <c r="C3381">
        <v>96</v>
      </c>
      <c r="D3381">
        <v>16027866</v>
      </c>
      <c r="E3381" t="s">
        <v>1576</v>
      </c>
      <c r="F3381" t="s">
        <v>7047</v>
      </c>
      <c r="G3381" t="s">
        <v>7048</v>
      </c>
      <c r="H3381">
        <v>26767</v>
      </c>
      <c r="I3381">
        <v>121</v>
      </c>
      <c r="J3381" t="s">
        <v>29</v>
      </c>
      <c r="K3381" t="s">
        <v>241</v>
      </c>
      <c r="L3381">
        <v>25000000</v>
      </c>
      <c r="M3381">
        <v>2015</v>
      </c>
      <c r="N3381">
        <v>5.0999999999999996</v>
      </c>
      <c r="O3381">
        <v>-8972134</v>
      </c>
    </row>
    <row r="3382" spans="1:15" x14ac:dyDescent="0.3">
      <c r="A3382" t="s">
        <v>4002</v>
      </c>
      <c r="B3382">
        <v>211</v>
      </c>
      <c r="C3382">
        <v>101</v>
      </c>
      <c r="D3382">
        <v>25863915</v>
      </c>
      <c r="E3382" t="s">
        <v>3153</v>
      </c>
      <c r="F3382" t="s">
        <v>5173</v>
      </c>
      <c r="G3382" t="s">
        <v>7049</v>
      </c>
      <c r="H3382">
        <v>28257</v>
      </c>
      <c r="I3382">
        <v>151</v>
      </c>
      <c r="J3382" t="s">
        <v>29</v>
      </c>
      <c r="K3382" t="s">
        <v>30</v>
      </c>
      <c r="L3382">
        <v>35000000</v>
      </c>
      <c r="M3382">
        <v>2012</v>
      </c>
      <c r="N3382">
        <v>5.0999999999999996</v>
      </c>
      <c r="O3382">
        <v>-9136085</v>
      </c>
    </row>
    <row r="3383" spans="1:15" x14ac:dyDescent="0.3">
      <c r="A3383" t="s">
        <v>3680</v>
      </c>
      <c r="B3383">
        <v>73</v>
      </c>
      <c r="C3383">
        <v>90</v>
      </c>
      <c r="D3383">
        <v>16647384</v>
      </c>
      <c r="E3383" t="s">
        <v>6312</v>
      </c>
      <c r="F3383" t="s">
        <v>6889</v>
      </c>
      <c r="G3383" t="s">
        <v>7050</v>
      </c>
      <c r="H3383">
        <v>8398</v>
      </c>
      <c r="I3383">
        <v>56</v>
      </c>
      <c r="J3383" t="s">
        <v>29</v>
      </c>
      <c r="K3383" t="s">
        <v>30</v>
      </c>
      <c r="L3383">
        <v>26000000</v>
      </c>
      <c r="M3383">
        <v>2006</v>
      </c>
      <c r="N3383">
        <v>5.0999999999999996</v>
      </c>
      <c r="O3383">
        <v>-9352616</v>
      </c>
    </row>
    <row r="3384" spans="1:15" x14ac:dyDescent="0.3">
      <c r="A3384" t="s">
        <v>3387</v>
      </c>
      <c r="B3384">
        <v>100</v>
      </c>
      <c r="C3384">
        <v>107</v>
      </c>
      <c r="D3384">
        <v>29374178</v>
      </c>
      <c r="E3384" t="s">
        <v>135</v>
      </c>
      <c r="F3384" t="s">
        <v>1377</v>
      </c>
      <c r="G3384" t="s">
        <v>7051</v>
      </c>
      <c r="H3384">
        <v>12093</v>
      </c>
      <c r="I3384">
        <v>188</v>
      </c>
      <c r="J3384" t="s">
        <v>29</v>
      </c>
      <c r="K3384" t="s">
        <v>30</v>
      </c>
      <c r="L3384">
        <v>40000000</v>
      </c>
      <c r="M3384">
        <v>2000</v>
      </c>
      <c r="N3384">
        <v>5.0999999999999996</v>
      </c>
      <c r="O3384">
        <v>-10625822</v>
      </c>
    </row>
    <row r="3385" spans="1:15" x14ac:dyDescent="0.3">
      <c r="A3385" t="s">
        <v>3930</v>
      </c>
      <c r="B3385">
        <v>102</v>
      </c>
      <c r="C3385">
        <v>130</v>
      </c>
      <c r="D3385">
        <v>69102910</v>
      </c>
      <c r="E3385" t="s">
        <v>7052</v>
      </c>
      <c r="F3385" t="s">
        <v>1482</v>
      </c>
      <c r="G3385" t="s">
        <v>7053</v>
      </c>
      <c r="H3385">
        <v>58402</v>
      </c>
      <c r="I3385">
        <v>370</v>
      </c>
      <c r="J3385" t="s">
        <v>29</v>
      </c>
      <c r="K3385" t="s">
        <v>30</v>
      </c>
      <c r="L3385">
        <v>80000000</v>
      </c>
      <c r="M3385">
        <v>1998</v>
      </c>
      <c r="N3385">
        <v>5.0999999999999996</v>
      </c>
      <c r="O3385">
        <v>-10897090</v>
      </c>
    </row>
    <row r="3386" spans="1:15" x14ac:dyDescent="0.3">
      <c r="A3386" t="s">
        <v>4887</v>
      </c>
      <c r="B3386">
        <v>52</v>
      </c>
      <c r="C3386">
        <v>85</v>
      </c>
      <c r="D3386">
        <v>13973532</v>
      </c>
      <c r="E3386" t="s">
        <v>338</v>
      </c>
      <c r="F3386" t="s">
        <v>7054</v>
      </c>
      <c r="G3386" t="s">
        <v>7055</v>
      </c>
      <c r="H3386">
        <v>11211</v>
      </c>
      <c r="I3386">
        <v>92</v>
      </c>
      <c r="J3386" t="s">
        <v>29</v>
      </c>
      <c r="K3386" t="s">
        <v>30</v>
      </c>
      <c r="L3386">
        <v>25000000</v>
      </c>
      <c r="M3386">
        <v>2002</v>
      </c>
      <c r="N3386">
        <v>5.0999999999999996</v>
      </c>
      <c r="O3386">
        <v>-11026468</v>
      </c>
    </row>
    <row r="3387" spans="1:15" x14ac:dyDescent="0.3">
      <c r="A3387" t="s">
        <v>4856</v>
      </c>
      <c r="B3387">
        <v>47</v>
      </c>
      <c r="C3387">
        <v>94</v>
      </c>
      <c r="D3387">
        <v>11508423</v>
      </c>
      <c r="E3387" t="s">
        <v>7056</v>
      </c>
      <c r="F3387" t="s">
        <v>7057</v>
      </c>
      <c r="G3387" t="s">
        <v>7058</v>
      </c>
      <c r="H3387">
        <v>3174</v>
      </c>
      <c r="I3387">
        <v>19</v>
      </c>
      <c r="J3387" t="s">
        <v>29</v>
      </c>
      <c r="K3387" t="s">
        <v>30</v>
      </c>
      <c r="L3387">
        <v>23000000</v>
      </c>
      <c r="M3387">
        <v>2008</v>
      </c>
      <c r="N3387">
        <v>5.0999999999999996</v>
      </c>
      <c r="O3387">
        <v>-11491577</v>
      </c>
    </row>
    <row r="3388" spans="1:15" x14ac:dyDescent="0.3">
      <c r="A3388" t="s">
        <v>4865</v>
      </c>
      <c r="B3388">
        <v>62</v>
      </c>
      <c r="C3388">
        <v>90</v>
      </c>
      <c r="D3388">
        <v>28870</v>
      </c>
      <c r="E3388" t="s">
        <v>208</v>
      </c>
      <c r="F3388" t="s">
        <v>2300</v>
      </c>
      <c r="G3388" t="s">
        <v>7059</v>
      </c>
      <c r="H3388">
        <v>14280</v>
      </c>
      <c r="I3388">
        <v>41</v>
      </c>
      <c r="J3388" t="s">
        <v>29</v>
      </c>
      <c r="K3388" t="s">
        <v>30</v>
      </c>
      <c r="L3388">
        <v>15000000</v>
      </c>
      <c r="M3388">
        <v>2011</v>
      </c>
      <c r="N3388">
        <v>5.0999999999999996</v>
      </c>
      <c r="O3388">
        <v>-14971130</v>
      </c>
    </row>
    <row r="3389" spans="1:15" x14ac:dyDescent="0.3">
      <c r="A3389" t="s">
        <v>4859</v>
      </c>
      <c r="B3389">
        <v>140</v>
      </c>
      <c r="C3389">
        <v>93</v>
      </c>
      <c r="D3389">
        <v>14888028</v>
      </c>
      <c r="E3389" t="s">
        <v>2525</v>
      </c>
      <c r="F3389" t="s">
        <v>5854</v>
      </c>
      <c r="G3389" t="s">
        <v>7060</v>
      </c>
      <c r="H3389">
        <v>28606</v>
      </c>
      <c r="I3389">
        <v>262</v>
      </c>
      <c r="J3389" t="s">
        <v>29</v>
      </c>
      <c r="K3389" t="s">
        <v>30</v>
      </c>
      <c r="L3389">
        <v>30000000</v>
      </c>
      <c r="M3389">
        <v>2005</v>
      </c>
      <c r="N3389">
        <v>5.0999999999999996</v>
      </c>
      <c r="O3389">
        <v>-15111972</v>
      </c>
    </row>
    <row r="3390" spans="1:15" x14ac:dyDescent="0.3">
      <c r="A3390" t="s">
        <v>3722</v>
      </c>
      <c r="B3390">
        <v>54</v>
      </c>
      <c r="C3390">
        <v>92</v>
      </c>
      <c r="D3390">
        <v>2964</v>
      </c>
      <c r="E3390" t="s">
        <v>3447</v>
      </c>
      <c r="F3390" t="s">
        <v>7061</v>
      </c>
      <c r="G3390" t="s">
        <v>7062</v>
      </c>
      <c r="H3390">
        <v>7444</v>
      </c>
      <c r="I3390">
        <v>42</v>
      </c>
      <c r="J3390" t="s">
        <v>29</v>
      </c>
      <c r="K3390" t="s">
        <v>30</v>
      </c>
      <c r="L3390">
        <v>16000000</v>
      </c>
      <c r="M3390">
        <v>2012</v>
      </c>
      <c r="N3390">
        <v>5.0999999999999996</v>
      </c>
      <c r="O3390">
        <v>-15997036</v>
      </c>
    </row>
    <row r="3391" spans="1:15" x14ac:dyDescent="0.3">
      <c r="A3391" t="s">
        <v>3458</v>
      </c>
      <c r="B3391">
        <v>99</v>
      </c>
      <c r="C3391">
        <v>90</v>
      </c>
      <c r="D3391">
        <v>24430272</v>
      </c>
      <c r="E3391" t="s">
        <v>289</v>
      </c>
      <c r="F3391" t="s">
        <v>7063</v>
      </c>
      <c r="G3391" t="s">
        <v>7064</v>
      </c>
      <c r="H3391">
        <v>46158</v>
      </c>
      <c r="I3391">
        <v>403</v>
      </c>
      <c r="J3391" t="s">
        <v>29</v>
      </c>
      <c r="K3391" t="s">
        <v>30</v>
      </c>
      <c r="L3391">
        <v>43000000</v>
      </c>
      <c r="M3391">
        <v>2002</v>
      </c>
      <c r="N3391">
        <v>5.0999999999999996</v>
      </c>
      <c r="O3391">
        <v>-18569728</v>
      </c>
    </row>
    <row r="3392" spans="1:15" x14ac:dyDescent="0.3">
      <c r="A3392" t="s">
        <v>4248</v>
      </c>
      <c r="B3392">
        <v>138</v>
      </c>
      <c r="C3392">
        <v>107</v>
      </c>
      <c r="D3392">
        <v>1183354</v>
      </c>
      <c r="E3392" t="s">
        <v>7065</v>
      </c>
      <c r="F3392" t="s">
        <v>7066</v>
      </c>
      <c r="G3392" t="s">
        <v>7067</v>
      </c>
      <c r="H3392">
        <v>13026</v>
      </c>
      <c r="I3392">
        <v>75</v>
      </c>
      <c r="J3392" t="s">
        <v>29</v>
      </c>
      <c r="K3392" t="s">
        <v>30</v>
      </c>
      <c r="L3392">
        <v>20000000</v>
      </c>
      <c r="M3392">
        <v>2010</v>
      </c>
      <c r="N3392">
        <v>5.0999999999999996</v>
      </c>
      <c r="O3392">
        <v>-18816646</v>
      </c>
    </row>
    <row r="3393" spans="1:15" x14ac:dyDescent="0.3">
      <c r="A3393" t="s">
        <v>4829</v>
      </c>
      <c r="B3393">
        <v>16</v>
      </c>
      <c r="C3393">
        <v>120</v>
      </c>
      <c r="D3393">
        <v>42880</v>
      </c>
      <c r="E3393" t="s">
        <v>588</v>
      </c>
      <c r="F3393" t="s">
        <v>44</v>
      </c>
      <c r="G3393" t="s">
        <v>7068</v>
      </c>
      <c r="H3393">
        <v>2919</v>
      </c>
      <c r="I3393">
        <v>50</v>
      </c>
      <c r="J3393" t="s">
        <v>29</v>
      </c>
      <c r="K3393" t="s">
        <v>200</v>
      </c>
      <c r="L3393">
        <v>24000000</v>
      </c>
      <c r="M3393">
        <v>2004</v>
      </c>
      <c r="N3393">
        <v>5.0999999999999996</v>
      </c>
      <c r="O3393">
        <v>-23957120</v>
      </c>
    </row>
    <row r="3394" spans="1:15" x14ac:dyDescent="0.3">
      <c r="A3394" t="s">
        <v>4835</v>
      </c>
      <c r="B3394">
        <v>170</v>
      </c>
      <c r="C3394">
        <v>104</v>
      </c>
      <c r="D3394">
        <v>75030163</v>
      </c>
      <c r="E3394" t="s">
        <v>4712</v>
      </c>
      <c r="F3394" t="s">
        <v>192</v>
      </c>
      <c r="G3394" t="s">
        <v>7069</v>
      </c>
      <c r="H3394">
        <v>108076</v>
      </c>
      <c r="I3394">
        <v>1690</v>
      </c>
      <c r="J3394" t="s">
        <v>29</v>
      </c>
      <c r="K3394" t="s">
        <v>30</v>
      </c>
      <c r="L3394">
        <v>100000000</v>
      </c>
      <c r="M3394">
        <v>2006</v>
      </c>
      <c r="N3394">
        <v>5.0999999999999996</v>
      </c>
      <c r="O3394">
        <v>-24969837</v>
      </c>
    </row>
    <row r="3395" spans="1:15" x14ac:dyDescent="0.3">
      <c r="A3395" t="s">
        <v>4923</v>
      </c>
      <c r="B3395">
        <v>102</v>
      </c>
      <c r="C3395">
        <v>102</v>
      </c>
      <c r="D3395">
        <v>14967182</v>
      </c>
      <c r="E3395" t="s">
        <v>39</v>
      </c>
      <c r="F3395" t="s">
        <v>503</v>
      </c>
      <c r="G3395" t="s">
        <v>7070</v>
      </c>
      <c r="H3395">
        <v>27305</v>
      </c>
      <c r="I3395">
        <v>284</v>
      </c>
      <c r="J3395" t="s">
        <v>29</v>
      </c>
      <c r="K3395" t="s">
        <v>30</v>
      </c>
      <c r="L3395">
        <v>40000000</v>
      </c>
      <c r="M3395">
        <v>2000</v>
      </c>
      <c r="N3395">
        <v>5.0999999999999996</v>
      </c>
      <c r="O3395">
        <v>-25032818</v>
      </c>
    </row>
    <row r="3396" spans="1:15" x14ac:dyDescent="0.3">
      <c r="A3396" t="s">
        <v>1702</v>
      </c>
      <c r="B3396">
        <v>112</v>
      </c>
      <c r="C3396">
        <v>102</v>
      </c>
      <c r="D3396">
        <v>7659747</v>
      </c>
      <c r="E3396" t="s">
        <v>500</v>
      </c>
      <c r="F3396" t="s">
        <v>2799</v>
      </c>
      <c r="G3396" t="s">
        <v>7071</v>
      </c>
      <c r="H3396">
        <v>14962</v>
      </c>
      <c r="I3396">
        <v>204</v>
      </c>
      <c r="J3396" t="s">
        <v>29</v>
      </c>
      <c r="K3396" t="s">
        <v>30</v>
      </c>
      <c r="L3396">
        <v>38000000</v>
      </c>
      <c r="M3396">
        <v>2003</v>
      </c>
      <c r="N3396">
        <v>5.0999999999999996</v>
      </c>
      <c r="O3396">
        <v>-30340253</v>
      </c>
    </row>
    <row r="3397" spans="1:15" x14ac:dyDescent="0.3">
      <c r="A3397" t="s">
        <v>4872</v>
      </c>
      <c r="B3397">
        <v>145</v>
      </c>
      <c r="C3397">
        <v>88</v>
      </c>
      <c r="D3397">
        <v>119420252</v>
      </c>
      <c r="E3397" t="s">
        <v>5401</v>
      </c>
      <c r="F3397" t="s">
        <v>4567</v>
      </c>
      <c r="G3397" t="s">
        <v>7072</v>
      </c>
      <c r="H3397">
        <v>33042</v>
      </c>
      <c r="I3397">
        <v>90</v>
      </c>
      <c r="J3397" t="s">
        <v>29</v>
      </c>
      <c r="K3397" t="s">
        <v>30</v>
      </c>
      <c r="L3397">
        <v>150000000</v>
      </c>
      <c r="M3397">
        <v>2009</v>
      </c>
      <c r="N3397">
        <v>5.0999999999999996</v>
      </c>
      <c r="O3397">
        <v>-30579748</v>
      </c>
    </row>
    <row r="3398" spans="1:15" x14ac:dyDescent="0.3">
      <c r="A3398" t="s">
        <v>1884</v>
      </c>
      <c r="B3398">
        <v>96</v>
      </c>
      <c r="C3398">
        <v>133</v>
      </c>
      <c r="D3398">
        <v>31054924</v>
      </c>
      <c r="E3398" t="s">
        <v>2585</v>
      </c>
      <c r="F3398" t="s">
        <v>79</v>
      </c>
      <c r="G3398" t="s">
        <v>7073</v>
      </c>
      <c r="H3398">
        <v>17025</v>
      </c>
      <c r="I3398">
        <v>290</v>
      </c>
      <c r="J3398" t="s">
        <v>29</v>
      </c>
      <c r="K3398" t="s">
        <v>30</v>
      </c>
      <c r="L3398">
        <v>64000000</v>
      </c>
      <c r="M3398">
        <v>1999</v>
      </c>
      <c r="N3398">
        <v>5.0999999999999996</v>
      </c>
      <c r="O3398">
        <v>-32945076</v>
      </c>
    </row>
    <row r="3399" spans="1:15" x14ac:dyDescent="0.3">
      <c r="A3399" t="s">
        <v>4666</v>
      </c>
      <c r="B3399">
        <v>66</v>
      </c>
      <c r="C3399">
        <v>93</v>
      </c>
      <c r="D3399">
        <v>652526</v>
      </c>
      <c r="E3399" t="s">
        <v>7074</v>
      </c>
      <c r="F3399" t="s">
        <v>2466</v>
      </c>
      <c r="G3399" t="s">
        <v>7075</v>
      </c>
      <c r="H3399">
        <v>20201</v>
      </c>
      <c r="I3399">
        <v>187</v>
      </c>
      <c r="J3399" t="s">
        <v>29</v>
      </c>
      <c r="K3399" t="s">
        <v>227</v>
      </c>
      <c r="L3399">
        <v>40000000</v>
      </c>
      <c r="M3399">
        <v>2006</v>
      </c>
      <c r="N3399">
        <v>5.0999999999999996</v>
      </c>
      <c r="O3399">
        <v>-39347474</v>
      </c>
    </row>
    <row r="3400" spans="1:15" x14ac:dyDescent="0.3">
      <c r="A3400" t="s">
        <v>4442</v>
      </c>
      <c r="B3400">
        <v>34</v>
      </c>
      <c r="C3400">
        <v>135</v>
      </c>
      <c r="D3400">
        <v>10400000</v>
      </c>
      <c r="E3400" t="s">
        <v>588</v>
      </c>
      <c r="F3400" t="s">
        <v>1482</v>
      </c>
      <c r="G3400" t="s">
        <v>7076</v>
      </c>
      <c r="H3400">
        <v>12037</v>
      </c>
      <c r="I3400">
        <v>90</v>
      </c>
      <c r="J3400" t="s">
        <v>29</v>
      </c>
      <c r="K3400" t="s">
        <v>30</v>
      </c>
      <c r="L3400">
        <v>50000000</v>
      </c>
      <c r="M3400">
        <v>1995</v>
      </c>
      <c r="N3400">
        <v>5.0999999999999996</v>
      </c>
      <c r="O3400">
        <v>-39600000</v>
      </c>
    </row>
    <row r="3401" spans="1:15" x14ac:dyDescent="0.3">
      <c r="A3401" t="s">
        <v>625</v>
      </c>
      <c r="B3401">
        <v>50</v>
      </c>
      <c r="C3401">
        <v>107</v>
      </c>
      <c r="D3401">
        <v>9795017</v>
      </c>
      <c r="E3401" t="s">
        <v>208</v>
      </c>
      <c r="F3401" t="s">
        <v>249</v>
      </c>
      <c r="G3401" t="s">
        <v>7077</v>
      </c>
      <c r="H3401">
        <v>9227</v>
      </c>
      <c r="I3401">
        <v>70</v>
      </c>
      <c r="J3401" t="s">
        <v>29</v>
      </c>
      <c r="K3401" t="s">
        <v>30</v>
      </c>
      <c r="L3401">
        <v>50000000</v>
      </c>
      <c r="M3401">
        <v>1995</v>
      </c>
      <c r="N3401">
        <v>5.0999999999999996</v>
      </c>
      <c r="O3401">
        <v>-40204983</v>
      </c>
    </row>
    <row r="3402" spans="1:15" x14ac:dyDescent="0.3">
      <c r="A3402" t="s">
        <v>4861</v>
      </c>
      <c r="B3402">
        <v>308</v>
      </c>
      <c r="C3402">
        <v>92</v>
      </c>
      <c r="D3402">
        <v>19059018</v>
      </c>
      <c r="E3402" t="s">
        <v>7078</v>
      </c>
      <c r="F3402" t="s">
        <v>7079</v>
      </c>
      <c r="G3402" t="s">
        <v>7080</v>
      </c>
      <c r="H3402">
        <v>65709</v>
      </c>
      <c r="I3402">
        <v>194</v>
      </c>
      <c r="J3402" t="s">
        <v>29</v>
      </c>
      <c r="K3402" t="s">
        <v>581</v>
      </c>
      <c r="L3402">
        <v>65000000</v>
      </c>
      <c r="M3402">
        <v>2014</v>
      </c>
      <c r="N3402">
        <v>5.0999999999999996</v>
      </c>
      <c r="O3402">
        <v>-45940982</v>
      </c>
    </row>
    <row r="3403" spans="1:15" x14ac:dyDescent="0.3">
      <c r="A3403" t="s">
        <v>4989</v>
      </c>
      <c r="B3403">
        <v>46</v>
      </c>
      <c r="C3403">
        <v>107</v>
      </c>
      <c r="D3403">
        <v>63231524</v>
      </c>
      <c r="E3403" t="s">
        <v>699</v>
      </c>
      <c r="F3403" t="s">
        <v>4822</v>
      </c>
      <c r="G3403" t="s">
        <v>7081</v>
      </c>
      <c r="H3403">
        <v>8962</v>
      </c>
      <c r="I3403">
        <v>137</v>
      </c>
      <c r="J3403" t="s">
        <v>29</v>
      </c>
      <c r="K3403" t="s">
        <v>30</v>
      </c>
      <c r="L3403">
        <v>6000000</v>
      </c>
      <c r="M3403">
        <v>2006</v>
      </c>
      <c r="N3403">
        <v>5</v>
      </c>
      <c r="O3403">
        <v>57231524</v>
      </c>
    </row>
    <row r="3404" spans="1:15" x14ac:dyDescent="0.3">
      <c r="A3404" t="s">
        <v>4721</v>
      </c>
      <c r="B3404">
        <v>116</v>
      </c>
      <c r="C3404">
        <v>80</v>
      </c>
      <c r="D3404">
        <v>75367693</v>
      </c>
      <c r="E3404" t="s">
        <v>682</v>
      </c>
      <c r="F3404" t="s">
        <v>520</v>
      </c>
      <c r="G3404" t="s">
        <v>7082</v>
      </c>
      <c r="H3404">
        <v>58961</v>
      </c>
      <c r="I3404">
        <v>232</v>
      </c>
      <c r="J3404" t="s">
        <v>29</v>
      </c>
      <c r="K3404" t="s">
        <v>30</v>
      </c>
      <c r="L3404">
        <v>35000000</v>
      </c>
      <c r="M3404">
        <v>2004</v>
      </c>
      <c r="N3404">
        <v>5</v>
      </c>
      <c r="O3404">
        <v>40367693</v>
      </c>
    </row>
    <row r="3405" spans="1:15" x14ac:dyDescent="0.3">
      <c r="A3405" t="s">
        <v>3669</v>
      </c>
      <c r="B3405">
        <v>152</v>
      </c>
      <c r="C3405">
        <v>87</v>
      </c>
      <c r="D3405">
        <v>47860214</v>
      </c>
      <c r="E3405" t="s">
        <v>840</v>
      </c>
      <c r="F3405" t="s">
        <v>1372</v>
      </c>
      <c r="G3405" t="s">
        <v>7083</v>
      </c>
      <c r="H3405">
        <v>34711</v>
      </c>
      <c r="I3405">
        <v>468</v>
      </c>
      <c r="J3405" t="s">
        <v>29</v>
      </c>
      <c r="K3405" t="s">
        <v>30</v>
      </c>
      <c r="L3405">
        <v>15000000</v>
      </c>
      <c r="M3405">
        <v>2006</v>
      </c>
      <c r="N3405">
        <v>5</v>
      </c>
      <c r="O3405">
        <v>32860214</v>
      </c>
    </row>
    <row r="3406" spans="1:15" x14ac:dyDescent="0.3">
      <c r="A3406" t="s">
        <v>2179</v>
      </c>
      <c r="B3406">
        <v>55</v>
      </c>
      <c r="C3406">
        <v>109</v>
      </c>
      <c r="D3406">
        <v>81022333</v>
      </c>
      <c r="E3406" t="s">
        <v>3345</v>
      </c>
      <c r="F3406" t="s">
        <v>7084</v>
      </c>
      <c r="G3406" t="s">
        <v>7085</v>
      </c>
      <c r="H3406">
        <v>34471</v>
      </c>
      <c r="I3406">
        <v>147</v>
      </c>
      <c r="J3406" t="s">
        <v>29</v>
      </c>
      <c r="K3406" t="s">
        <v>30</v>
      </c>
      <c r="L3406">
        <v>50000000</v>
      </c>
      <c r="M3406">
        <v>1995</v>
      </c>
      <c r="N3406">
        <v>5</v>
      </c>
      <c r="O3406">
        <v>31022333</v>
      </c>
    </row>
    <row r="3407" spans="1:15" x14ac:dyDescent="0.3">
      <c r="A3407" t="s">
        <v>4896</v>
      </c>
      <c r="B3407">
        <v>220</v>
      </c>
      <c r="C3407">
        <v>101</v>
      </c>
      <c r="D3407">
        <v>32453345</v>
      </c>
      <c r="E3407" t="s">
        <v>1453</v>
      </c>
      <c r="F3407" t="s">
        <v>7086</v>
      </c>
      <c r="G3407" t="s">
        <v>7087</v>
      </c>
      <c r="H3407">
        <v>31791</v>
      </c>
      <c r="I3407">
        <v>155</v>
      </c>
      <c r="J3407" t="s">
        <v>29</v>
      </c>
      <c r="K3407" t="s">
        <v>30</v>
      </c>
      <c r="L3407">
        <v>5000000</v>
      </c>
      <c r="M3407">
        <v>2014</v>
      </c>
      <c r="N3407">
        <v>5</v>
      </c>
      <c r="O3407">
        <v>27453345</v>
      </c>
    </row>
    <row r="3408" spans="1:15" x14ac:dyDescent="0.3">
      <c r="A3408" t="s">
        <v>4445</v>
      </c>
      <c r="B3408">
        <v>79</v>
      </c>
      <c r="C3408">
        <v>102</v>
      </c>
      <c r="D3408">
        <v>47285499</v>
      </c>
      <c r="E3408" t="s">
        <v>7088</v>
      </c>
      <c r="F3408" t="s">
        <v>4063</v>
      </c>
      <c r="G3408" t="s">
        <v>7089</v>
      </c>
      <c r="H3408">
        <v>26755</v>
      </c>
      <c r="I3408">
        <v>104</v>
      </c>
      <c r="J3408" t="s">
        <v>29</v>
      </c>
      <c r="K3408" t="s">
        <v>30</v>
      </c>
      <c r="L3408">
        <v>26000000</v>
      </c>
      <c r="M3408">
        <v>2003</v>
      </c>
      <c r="N3408">
        <v>5</v>
      </c>
      <c r="O3408">
        <v>21285499</v>
      </c>
    </row>
    <row r="3409" spans="1:15" x14ac:dyDescent="0.3">
      <c r="A3409" t="s">
        <v>4536</v>
      </c>
      <c r="B3409">
        <v>86</v>
      </c>
      <c r="C3409">
        <v>85</v>
      </c>
      <c r="D3409">
        <v>28563926</v>
      </c>
      <c r="E3409" t="s">
        <v>224</v>
      </c>
      <c r="F3409" t="s">
        <v>5589</v>
      </c>
      <c r="G3409" t="s">
        <v>7090</v>
      </c>
      <c r="H3409">
        <v>16300</v>
      </c>
      <c r="I3409">
        <v>217</v>
      </c>
      <c r="J3409" t="s">
        <v>29</v>
      </c>
      <c r="K3409" t="s">
        <v>30</v>
      </c>
      <c r="L3409">
        <v>8500000</v>
      </c>
      <c r="M3409">
        <v>2002</v>
      </c>
      <c r="N3409">
        <v>5</v>
      </c>
      <c r="O3409">
        <v>20063926</v>
      </c>
    </row>
    <row r="3410" spans="1:15" x14ac:dyDescent="0.3">
      <c r="A3410" t="s">
        <v>4520</v>
      </c>
      <c r="B3410">
        <v>131</v>
      </c>
      <c r="C3410">
        <v>137</v>
      </c>
      <c r="D3410">
        <v>39143839</v>
      </c>
      <c r="E3410" t="s">
        <v>840</v>
      </c>
      <c r="F3410" t="s">
        <v>3459</v>
      </c>
      <c r="G3410" t="s">
        <v>7091</v>
      </c>
      <c r="H3410">
        <v>38658</v>
      </c>
      <c r="I3410">
        <v>284</v>
      </c>
      <c r="J3410" t="s">
        <v>29</v>
      </c>
      <c r="K3410" t="s">
        <v>30</v>
      </c>
      <c r="L3410">
        <v>20000000</v>
      </c>
      <c r="M3410">
        <v>2006</v>
      </c>
      <c r="N3410">
        <v>5</v>
      </c>
      <c r="O3410">
        <v>19143839</v>
      </c>
    </row>
    <row r="3411" spans="1:15" x14ac:dyDescent="0.3">
      <c r="A3411" t="s">
        <v>4919</v>
      </c>
      <c r="B3411">
        <v>270</v>
      </c>
      <c r="C3411">
        <v>86</v>
      </c>
      <c r="D3411">
        <v>18112929</v>
      </c>
      <c r="E3411" t="s">
        <v>2651</v>
      </c>
      <c r="F3411" t="s">
        <v>6930</v>
      </c>
      <c r="G3411" t="s">
        <v>7092</v>
      </c>
      <c r="H3411">
        <v>52642</v>
      </c>
      <c r="I3411">
        <v>271</v>
      </c>
      <c r="J3411" t="s">
        <v>29</v>
      </c>
      <c r="K3411" t="s">
        <v>30</v>
      </c>
      <c r="L3411">
        <v>1000000</v>
      </c>
      <c r="M3411">
        <v>2012</v>
      </c>
      <c r="N3411">
        <v>5</v>
      </c>
      <c r="O3411">
        <v>17112929</v>
      </c>
    </row>
    <row r="3412" spans="1:15" x14ac:dyDescent="0.3">
      <c r="A3412" t="s">
        <v>4887</v>
      </c>
      <c r="B3412">
        <v>43</v>
      </c>
      <c r="C3412">
        <v>81</v>
      </c>
      <c r="D3412">
        <v>30628981</v>
      </c>
      <c r="E3412" t="s">
        <v>289</v>
      </c>
      <c r="F3412" t="s">
        <v>1586</v>
      </c>
      <c r="G3412" t="s">
        <v>7093</v>
      </c>
      <c r="H3412">
        <v>15047</v>
      </c>
      <c r="I3412">
        <v>160</v>
      </c>
      <c r="J3412" t="s">
        <v>29</v>
      </c>
      <c r="K3412" t="s">
        <v>30</v>
      </c>
      <c r="L3412">
        <v>14000000</v>
      </c>
      <c r="M3412">
        <v>1999</v>
      </c>
      <c r="N3412">
        <v>5</v>
      </c>
      <c r="O3412">
        <v>16628981</v>
      </c>
    </row>
    <row r="3413" spans="1:15" x14ac:dyDescent="0.3">
      <c r="A3413" t="s">
        <v>475</v>
      </c>
      <c r="B3413">
        <v>323</v>
      </c>
      <c r="C3413">
        <v>91</v>
      </c>
      <c r="D3413">
        <v>64505912</v>
      </c>
      <c r="E3413" t="s">
        <v>448</v>
      </c>
      <c r="F3413" t="s">
        <v>3559</v>
      </c>
      <c r="G3413" t="s">
        <v>7094</v>
      </c>
      <c r="H3413">
        <v>163130</v>
      </c>
      <c r="I3413">
        <v>1264</v>
      </c>
      <c r="J3413" t="s">
        <v>29</v>
      </c>
      <c r="K3413" t="s">
        <v>30</v>
      </c>
      <c r="L3413">
        <v>48000000</v>
      </c>
      <c r="M3413">
        <v>2008</v>
      </c>
      <c r="N3413">
        <v>5</v>
      </c>
      <c r="O3413">
        <v>16505912</v>
      </c>
    </row>
    <row r="3414" spans="1:15" x14ac:dyDescent="0.3">
      <c r="A3414" t="s">
        <v>4921</v>
      </c>
      <c r="B3414">
        <v>28</v>
      </c>
      <c r="C3414">
        <v>77</v>
      </c>
      <c r="D3414">
        <v>19421271</v>
      </c>
      <c r="E3414" t="s">
        <v>1180</v>
      </c>
      <c r="F3414" t="s">
        <v>3667</v>
      </c>
      <c r="G3414" t="s">
        <v>7095</v>
      </c>
      <c r="H3414">
        <v>2448</v>
      </c>
      <c r="I3414">
        <v>18</v>
      </c>
      <c r="J3414" t="s">
        <v>29</v>
      </c>
      <c r="K3414" t="s">
        <v>30</v>
      </c>
      <c r="L3414">
        <v>5000000</v>
      </c>
      <c r="M3414">
        <v>1999</v>
      </c>
      <c r="N3414">
        <v>5</v>
      </c>
      <c r="O3414">
        <v>14421271</v>
      </c>
    </row>
    <row r="3415" spans="1:15" x14ac:dyDescent="0.3">
      <c r="A3415" t="s">
        <v>4910</v>
      </c>
      <c r="B3415">
        <v>52</v>
      </c>
      <c r="C3415">
        <v>96</v>
      </c>
      <c r="D3415">
        <v>21564616</v>
      </c>
      <c r="E3415" t="s">
        <v>676</v>
      </c>
      <c r="F3415" t="s">
        <v>192</v>
      </c>
      <c r="G3415" t="s">
        <v>7096</v>
      </c>
      <c r="H3415">
        <v>7098</v>
      </c>
      <c r="I3415">
        <v>41</v>
      </c>
      <c r="J3415" t="s">
        <v>29</v>
      </c>
      <c r="K3415" t="s">
        <v>30</v>
      </c>
      <c r="L3415">
        <v>8500000</v>
      </c>
      <c r="M3415">
        <v>2013</v>
      </c>
      <c r="N3415">
        <v>5</v>
      </c>
      <c r="O3415">
        <v>13064616</v>
      </c>
    </row>
    <row r="3416" spans="1:15" x14ac:dyDescent="0.3">
      <c r="A3416" t="s">
        <v>4776</v>
      </c>
      <c r="B3416">
        <v>134</v>
      </c>
      <c r="C3416">
        <v>123</v>
      </c>
      <c r="D3416">
        <v>22452209</v>
      </c>
      <c r="E3416" t="s">
        <v>5651</v>
      </c>
      <c r="F3416" t="s">
        <v>7097</v>
      </c>
      <c r="G3416" t="s">
        <v>7098</v>
      </c>
      <c r="H3416">
        <v>14062</v>
      </c>
      <c r="I3416">
        <v>82</v>
      </c>
      <c r="J3416" t="s">
        <v>29</v>
      </c>
      <c r="K3416" t="s">
        <v>30</v>
      </c>
      <c r="L3416">
        <v>18000000</v>
      </c>
      <c r="M3416">
        <v>2009</v>
      </c>
      <c r="N3416">
        <v>5</v>
      </c>
      <c r="O3416">
        <v>4452209</v>
      </c>
    </row>
    <row r="3417" spans="1:15" x14ac:dyDescent="0.3">
      <c r="A3417" t="s">
        <v>4295</v>
      </c>
      <c r="B3417">
        <v>111</v>
      </c>
      <c r="C3417">
        <v>115</v>
      </c>
      <c r="D3417">
        <v>48472213</v>
      </c>
      <c r="E3417" t="s">
        <v>2113</v>
      </c>
      <c r="F3417" t="s">
        <v>306</v>
      </c>
      <c r="G3417" t="s">
        <v>7099</v>
      </c>
      <c r="H3417">
        <v>51252</v>
      </c>
      <c r="I3417">
        <v>156</v>
      </c>
      <c r="J3417" t="s">
        <v>29</v>
      </c>
      <c r="K3417" t="s">
        <v>30</v>
      </c>
      <c r="L3417">
        <v>45000000</v>
      </c>
      <c r="M3417">
        <v>2005</v>
      </c>
      <c r="N3417">
        <v>5</v>
      </c>
      <c r="O3417">
        <v>3472213</v>
      </c>
    </row>
    <row r="3418" spans="1:15" x14ac:dyDescent="0.3">
      <c r="A3418" t="s">
        <v>5004</v>
      </c>
      <c r="B3418">
        <v>125</v>
      </c>
      <c r="C3418">
        <v>91</v>
      </c>
      <c r="D3418">
        <v>16298046</v>
      </c>
      <c r="E3418" t="s">
        <v>211</v>
      </c>
      <c r="F3418" t="s">
        <v>755</v>
      </c>
      <c r="G3418" t="s">
        <v>7100</v>
      </c>
      <c r="H3418">
        <v>22207</v>
      </c>
      <c r="I3418">
        <v>747</v>
      </c>
      <c r="J3418" t="s">
        <v>29</v>
      </c>
      <c r="K3418" t="s">
        <v>200</v>
      </c>
      <c r="L3418">
        <v>14000000</v>
      </c>
      <c r="M3418">
        <v>2005</v>
      </c>
      <c r="N3418">
        <v>5</v>
      </c>
      <c r="O3418">
        <v>2298046</v>
      </c>
    </row>
    <row r="3419" spans="1:15" x14ac:dyDescent="0.3">
      <c r="A3419" t="s">
        <v>4915</v>
      </c>
      <c r="B3419">
        <v>173</v>
      </c>
      <c r="C3419">
        <v>95</v>
      </c>
      <c r="D3419">
        <v>17529157</v>
      </c>
      <c r="E3419" t="s">
        <v>7101</v>
      </c>
      <c r="F3419" t="s">
        <v>2783</v>
      </c>
      <c r="G3419" t="s">
        <v>7102</v>
      </c>
      <c r="H3419">
        <v>49888</v>
      </c>
      <c r="I3419">
        <v>220</v>
      </c>
      <c r="J3419" t="s">
        <v>29</v>
      </c>
      <c r="K3419" t="s">
        <v>241</v>
      </c>
      <c r="L3419">
        <v>20000000</v>
      </c>
      <c r="M3419">
        <v>2012</v>
      </c>
      <c r="N3419">
        <v>5</v>
      </c>
      <c r="O3419">
        <v>-2470843</v>
      </c>
    </row>
    <row r="3420" spans="1:15" x14ac:dyDescent="0.3">
      <c r="A3420" t="s">
        <v>4299</v>
      </c>
      <c r="B3420">
        <v>274</v>
      </c>
      <c r="C3420">
        <v>90</v>
      </c>
      <c r="D3420">
        <v>101055</v>
      </c>
      <c r="E3420" t="s">
        <v>626</v>
      </c>
      <c r="F3420" t="s">
        <v>3761</v>
      </c>
      <c r="G3420" t="s">
        <v>7103</v>
      </c>
      <c r="H3420">
        <v>17478</v>
      </c>
      <c r="I3420">
        <v>159</v>
      </c>
      <c r="J3420" t="s">
        <v>29</v>
      </c>
      <c r="K3420" t="s">
        <v>30</v>
      </c>
      <c r="L3420">
        <v>4000000</v>
      </c>
      <c r="M3420">
        <v>2009</v>
      </c>
      <c r="N3420">
        <v>5</v>
      </c>
      <c r="O3420">
        <v>-3898945</v>
      </c>
    </row>
    <row r="3421" spans="1:15" x14ac:dyDescent="0.3">
      <c r="A3421" t="s">
        <v>4306</v>
      </c>
      <c r="B3421">
        <v>70</v>
      </c>
      <c r="C3421">
        <v>92</v>
      </c>
      <c r="D3421">
        <v>85884815</v>
      </c>
      <c r="E3421" t="s">
        <v>7104</v>
      </c>
      <c r="F3421" t="s">
        <v>4795</v>
      </c>
      <c r="G3421" t="s">
        <v>7105</v>
      </c>
      <c r="H3421">
        <v>9418</v>
      </c>
      <c r="I3421">
        <v>53</v>
      </c>
      <c r="J3421" t="s">
        <v>29</v>
      </c>
      <c r="K3421" t="s">
        <v>30</v>
      </c>
      <c r="L3421">
        <v>90000000</v>
      </c>
      <c r="M3421">
        <v>2015</v>
      </c>
      <c r="N3421">
        <v>5</v>
      </c>
      <c r="O3421">
        <v>-4115185</v>
      </c>
    </row>
    <row r="3422" spans="1:15" x14ac:dyDescent="0.3">
      <c r="A3422" t="s">
        <v>3422</v>
      </c>
      <c r="B3422">
        <v>65</v>
      </c>
      <c r="C3422">
        <v>96</v>
      </c>
      <c r="D3422">
        <v>766487</v>
      </c>
      <c r="E3422" t="s">
        <v>289</v>
      </c>
      <c r="F3422" t="s">
        <v>2881</v>
      </c>
      <c r="G3422" t="s">
        <v>7106</v>
      </c>
      <c r="H3422">
        <v>15315</v>
      </c>
      <c r="I3422">
        <v>117</v>
      </c>
      <c r="J3422" t="s">
        <v>29</v>
      </c>
      <c r="K3422" t="s">
        <v>30</v>
      </c>
      <c r="L3422">
        <v>5250000</v>
      </c>
      <c r="M3422">
        <v>2007</v>
      </c>
      <c r="N3422">
        <v>5</v>
      </c>
      <c r="O3422">
        <v>-4483513</v>
      </c>
    </row>
    <row r="3423" spans="1:15" x14ac:dyDescent="0.3">
      <c r="A3423" t="s">
        <v>2221</v>
      </c>
      <c r="B3423">
        <v>42</v>
      </c>
      <c r="C3423">
        <v>91</v>
      </c>
      <c r="D3423">
        <v>10443316</v>
      </c>
      <c r="E3423" t="s">
        <v>699</v>
      </c>
      <c r="F3423" t="s">
        <v>1605</v>
      </c>
      <c r="G3423" t="s">
        <v>7107</v>
      </c>
      <c r="H3423">
        <v>7159</v>
      </c>
      <c r="I3423">
        <v>88</v>
      </c>
      <c r="J3423" t="s">
        <v>29</v>
      </c>
      <c r="K3423" t="s">
        <v>30</v>
      </c>
      <c r="L3423">
        <v>15000000</v>
      </c>
      <c r="M3423">
        <v>1998</v>
      </c>
      <c r="N3423">
        <v>5</v>
      </c>
      <c r="O3423">
        <v>-4556684</v>
      </c>
    </row>
    <row r="3424" spans="1:15" x14ac:dyDescent="0.3">
      <c r="A3424" t="s">
        <v>982</v>
      </c>
      <c r="B3424">
        <v>180</v>
      </c>
      <c r="C3424">
        <v>106</v>
      </c>
      <c r="D3424">
        <v>28064226</v>
      </c>
      <c r="E3424" t="s">
        <v>500</v>
      </c>
      <c r="F3424" t="s">
        <v>7108</v>
      </c>
      <c r="G3424" t="s">
        <v>7109</v>
      </c>
      <c r="H3424">
        <v>65044</v>
      </c>
      <c r="I3424">
        <v>173</v>
      </c>
      <c r="J3424" t="s">
        <v>29</v>
      </c>
      <c r="K3424" t="s">
        <v>30</v>
      </c>
      <c r="L3424">
        <v>35000000</v>
      </c>
      <c r="M3424">
        <v>2011</v>
      </c>
      <c r="N3424">
        <v>5</v>
      </c>
      <c r="O3424">
        <v>-6935774</v>
      </c>
    </row>
    <row r="3425" spans="1:15" x14ac:dyDescent="0.3">
      <c r="A3425" t="s">
        <v>857</v>
      </c>
      <c r="B3425">
        <v>30</v>
      </c>
      <c r="C3425">
        <v>108</v>
      </c>
      <c r="D3425">
        <v>4903000</v>
      </c>
      <c r="E3425" t="s">
        <v>73</v>
      </c>
      <c r="F3425" t="s">
        <v>4055</v>
      </c>
      <c r="G3425" t="s">
        <v>7110</v>
      </c>
      <c r="H3425">
        <v>4961</v>
      </c>
      <c r="I3425">
        <v>33</v>
      </c>
      <c r="J3425" t="s">
        <v>29</v>
      </c>
      <c r="K3425" t="s">
        <v>30</v>
      </c>
      <c r="L3425">
        <v>12000000</v>
      </c>
      <c r="M3425">
        <v>1996</v>
      </c>
      <c r="N3425">
        <v>5</v>
      </c>
      <c r="O3425">
        <v>-7097000</v>
      </c>
    </row>
    <row r="3426" spans="1:15" x14ac:dyDescent="0.3">
      <c r="A3426" t="s">
        <v>2889</v>
      </c>
      <c r="B3426">
        <v>98</v>
      </c>
      <c r="C3426">
        <v>117</v>
      </c>
      <c r="D3426">
        <v>30981850</v>
      </c>
      <c r="E3426" t="s">
        <v>7111</v>
      </c>
      <c r="F3426" t="s">
        <v>7112</v>
      </c>
      <c r="G3426" t="s">
        <v>7113</v>
      </c>
      <c r="H3426">
        <v>35834</v>
      </c>
      <c r="I3426">
        <v>284</v>
      </c>
      <c r="J3426" t="s">
        <v>29</v>
      </c>
      <c r="K3426" t="s">
        <v>30</v>
      </c>
      <c r="L3426">
        <v>40000000</v>
      </c>
      <c r="M3426">
        <v>2005</v>
      </c>
      <c r="N3426">
        <v>5</v>
      </c>
      <c r="O3426">
        <v>-9018150</v>
      </c>
    </row>
    <row r="3427" spans="1:15" x14ac:dyDescent="0.3">
      <c r="A3427" t="s">
        <v>1807</v>
      </c>
      <c r="B3427">
        <v>115</v>
      </c>
      <c r="C3427">
        <v>93</v>
      </c>
      <c r="D3427">
        <v>365734</v>
      </c>
      <c r="E3427" t="s">
        <v>92</v>
      </c>
      <c r="F3427" t="s">
        <v>1807</v>
      </c>
      <c r="G3427" t="s">
        <v>7114</v>
      </c>
      <c r="H3427">
        <v>11487</v>
      </c>
      <c r="I3427">
        <v>226</v>
      </c>
      <c r="J3427" t="s">
        <v>29</v>
      </c>
      <c r="K3427" t="s">
        <v>30</v>
      </c>
      <c r="L3427">
        <v>10000000</v>
      </c>
      <c r="M3427">
        <v>2003</v>
      </c>
      <c r="N3427">
        <v>5</v>
      </c>
      <c r="O3427">
        <v>-9634266</v>
      </c>
    </row>
    <row r="3428" spans="1:15" x14ac:dyDescent="0.3">
      <c r="A3428" t="s">
        <v>4905</v>
      </c>
      <c r="B3428">
        <v>25</v>
      </c>
      <c r="C3428">
        <v>98</v>
      </c>
      <c r="D3428">
        <v>8000000</v>
      </c>
      <c r="E3428" t="s">
        <v>4339</v>
      </c>
      <c r="F3428" t="s">
        <v>7115</v>
      </c>
      <c r="G3428" t="s">
        <v>7116</v>
      </c>
      <c r="H3428">
        <v>1400</v>
      </c>
      <c r="I3428">
        <v>41</v>
      </c>
      <c r="J3428" t="s">
        <v>29</v>
      </c>
      <c r="K3428" t="s">
        <v>30</v>
      </c>
      <c r="L3428">
        <v>18000000</v>
      </c>
      <c r="M3428">
        <v>1981</v>
      </c>
      <c r="N3428">
        <v>5</v>
      </c>
      <c r="O3428">
        <v>-10000000</v>
      </c>
    </row>
    <row r="3429" spans="1:15" x14ac:dyDescent="0.3">
      <c r="A3429" t="s">
        <v>4892</v>
      </c>
      <c r="B3429">
        <v>65</v>
      </c>
      <c r="C3429">
        <v>110</v>
      </c>
      <c r="D3429">
        <v>8888355</v>
      </c>
      <c r="E3429" t="s">
        <v>220</v>
      </c>
      <c r="F3429" t="s">
        <v>4399</v>
      </c>
      <c r="G3429" t="s">
        <v>7117</v>
      </c>
      <c r="H3429">
        <v>7894</v>
      </c>
      <c r="I3429">
        <v>25</v>
      </c>
      <c r="J3429" t="s">
        <v>29</v>
      </c>
      <c r="K3429" t="s">
        <v>30</v>
      </c>
      <c r="L3429">
        <v>20000000</v>
      </c>
      <c r="M3429">
        <v>2013</v>
      </c>
      <c r="N3429">
        <v>5</v>
      </c>
      <c r="O3429">
        <v>-11111645</v>
      </c>
    </row>
    <row r="3430" spans="1:15" x14ac:dyDescent="0.3">
      <c r="A3430" t="s">
        <v>1750</v>
      </c>
      <c r="B3430">
        <v>158</v>
      </c>
      <c r="C3430">
        <v>99</v>
      </c>
      <c r="D3430">
        <v>19294901</v>
      </c>
      <c r="E3430" t="s">
        <v>721</v>
      </c>
      <c r="F3430" t="s">
        <v>6664</v>
      </c>
      <c r="G3430" t="s">
        <v>7118</v>
      </c>
      <c r="H3430">
        <v>26126</v>
      </c>
      <c r="I3430">
        <v>325</v>
      </c>
      <c r="J3430" t="s">
        <v>29</v>
      </c>
      <c r="K3430" t="s">
        <v>30</v>
      </c>
      <c r="L3430">
        <v>35000000</v>
      </c>
      <c r="M3430">
        <v>2005</v>
      </c>
      <c r="N3430">
        <v>5</v>
      </c>
      <c r="O3430">
        <v>-15705099</v>
      </c>
    </row>
    <row r="3431" spans="1:15" x14ac:dyDescent="0.3">
      <c r="A3431" t="s">
        <v>3107</v>
      </c>
      <c r="B3431">
        <v>60</v>
      </c>
      <c r="C3431">
        <v>105</v>
      </c>
      <c r="D3431">
        <v>10014234</v>
      </c>
      <c r="E3431" t="s">
        <v>338</v>
      </c>
      <c r="F3431" t="s">
        <v>3556</v>
      </c>
      <c r="G3431" t="s">
        <v>7119</v>
      </c>
      <c r="H3431">
        <v>8560</v>
      </c>
      <c r="I3431">
        <v>69</v>
      </c>
      <c r="J3431" t="s">
        <v>29</v>
      </c>
      <c r="K3431" t="s">
        <v>241</v>
      </c>
      <c r="L3431">
        <v>65000000</v>
      </c>
      <c r="M3431">
        <v>2000</v>
      </c>
      <c r="N3431">
        <v>5</v>
      </c>
      <c r="O3431">
        <v>-54985766</v>
      </c>
    </row>
    <row r="3432" spans="1:15" x14ac:dyDescent="0.3">
      <c r="A3432" t="s">
        <v>4002</v>
      </c>
      <c r="B3432">
        <v>145</v>
      </c>
      <c r="C3432">
        <v>121</v>
      </c>
      <c r="D3432">
        <v>31704416</v>
      </c>
      <c r="E3432" t="s">
        <v>86</v>
      </c>
      <c r="F3432" t="s">
        <v>7120</v>
      </c>
      <c r="G3432" t="s">
        <v>7121</v>
      </c>
      <c r="H3432">
        <v>45455</v>
      </c>
      <c r="I3432">
        <v>388</v>
      </c>
      <c r="J3432" t="s">
        <v>29</v>
      </c>
      <c r="K3432" t="s">
        <v>30</v>
      </c>
      <c r="L3432">
        <v>135000000</v>
      </c>
      <c r="M3432">
        <v>2005</v>
      </c>
      <c r="N3432">
        <v>5</v>
      </c>
      <c r="O3432">
        <v>-103295584</v>
      </c>
    </row>
    <row r="3433" spans="1:15" x14ac:dyDescent="0.3">
      <c r="A3433" t="s">
        <v>2920</v>
      </c>
      <c r="B3433">
        <v>293</v>
      </c>
      <c r="C3433">
        <v>124</v>
      </c>
      <c r="D3433">
        <v>300523113</v>
      </c>
      <c r="E3433" t="s">
        <v>6634</v>
      </c>
      <c r="F3433" t="s">
        <v>1416</v>
      </c>
      <c r="G3433" t="s">
        <v>7122</v>
      </c>
      <c r="H3433">
        <v>184637</v>
      </c>
      <c r="I3433">
        <v>498</v>
      </c>
      <c r="J3433" t="s">
        <v>29</v>
      </c>
      <c r="K3433" t="s">
        <v>30</v>
      </c>
      <c r="L3433">
        <v>68000000</v>
      </c>
      <c r="M3433">
        <v>2010</v>
      </c>
      <c r="N3433">
        <v>4.9000000000000004</v>
      </c>
      <c r="O3433">
        <v>232523113</v>
      </c>
    </row>
    <row r="3434" spans="1:15" x14ac:dyDescent="0.3">
      <c r="A3434" t="s">
        <v>4927</v>
      </c>
      <c r="B3434">
        <v>138</v>
      </c>
      <c r="C3434">
        <v>86</v>
      </c>
      <c r="D3434">
        <v>153288182</v>
      </c>
      <c r="E3434" t="s">
        <v>6106</v>
      </c>
      <c r="F3434" t="s">
        <v>3459</v>
      </c>
      <c r="G3434" t="s">
        <v>7123</v>
      </c>
      <c r="H3434">
        <v>71424</v>
      </c>
      <c r="I3434">
        <v>521</v>
      </c>
      <c r="J3434" t="s">
        <v>29</v>
      </c>
      <c r="K3434" t="s">
        <v>30</v>
      </c>
      <c r="L3434">
        <v>84000000</v>
      </c>
      <c r="M3434">
        <v>2002</v>
      </c>
      <c r="N3434">
        <v>4.9000000000000004</v>
      </c>
      <c r="O3434">
        <v>69288182</v>
      </c>
    </row>
    <row r="3435" spans="1:15" x14ac:dyDescent="0.3">
      <c r="A3435" t="s">
        <v>4843</v>
      </c>
      <c r="B3435">
        <v>148</v>
      </c>
      <c r="C3435">
        <v>100</v>
      </c>
      <c r="D3435">
        <v>84518155</v>
      </c>
      <c r="E3435" t="s">
        <v>676</v>
      </c>
      <c r="F3435" t="s">
        <v>1088</v>
      </c>
      <c r="G3435" t="s">
        <v>7124</v>
      </c>
      <c r="H3435">
        <v>35965</v>
      </c>
      <c r="I3435">
        <v>144</v>
      </c>
      <c r="J3435" t="s">
        <v>29</v>
      </c>
      <c r="K3435" t="s">
        <v>30</v>
      </c>
      <c r="L3435">
        <v>20000000</v>
      </c>
      <c r="M3435">
        <v>2014</v>
      </c>
      <c r="N3435">
        <v>4.9000000000000004</v>
      </c>
      <c r="O3435">
        <v>64518155</v>
      </c>
    </row>
    <row r="3436" spans="1:15" x14ac:dyDescent="0.3">
      <c r="A3436" t="s">
        <v>4749</v>
      </c>
      <c r="B3436">
        <v>42</v>
      </c>
      <c r="C3436">
        <v>89</v>
      </c>
      <c r="D3436">
        <v>60008303</v>
      </c>
      <c r="E3436" t="s">
        <v>4375</v>
      </c>
      <c r="F3436" t="s">
        <v>7125</v>
      </c>
      <c r="G3436" t="s">
        <v>7126</v>
      </c>
      <c r="H3436">
        <v>9285</v>
      </c>
      <c r="I3436">
        <v>91</v>
      </c>
      <c r="J3436" t="s">
        <v>29</v>
      </c>
      <c r="K3436" t="s">
        <v>30</v>
      </c>
      <c r="L3436">
        <v>13000000</v>
      </c>
      <c r="M3436">
        <v>2000</v>
      </c>
      <c r="N3436">
        <v>4.9000000000000004</v>
      </c>
      <c r="O3436">
        <v>47008303</v>
      </c>
    </row>
    <row r="3437" spans="1:15" x14ac:dyDescent="0.3">
      <c r="A3437" t="s">
        <v>4882</v>
      </c>
      <c r="B3437">
        <v>91</v>
      </c>
      <c r="C3437">
        <v>93</v>
      </c>
      <c r="D3437">
        <v>34872293</v>
      </c>
      <c r="E3437" t="s">
        <v>1081</v>
      </c>
      <c r="F3437" t="s">
        <v>482</v>
      </c>
      <c r="G3437" t="s">
        <v>7127</v>
      </c>
      <c r="H3437">
        <v>30765</v>
      </c>
      <c r="I3437">
        <v>252</v>
      </c>
      <c r="J3437" t="s">
        <v>29</v>
      </c>
      <c r="K3437" t="s">
        <v>30</v>
      </c>
      <c r="L3437">
        <v>8500000</v>
      </c>
      <c r="M3437">
        <v>1991</v>
      </c>
      <c r="N3437">
        <v>4.9000000000000004</v>
      </c>
      <c r="O3437">
        <v>26372293</v>
      </c>
    </row>
    <row r="3438" spans="1:15" x14ac:dyDescent="0.3">
      <c r="A3438" t="s">
        <v>4197</v>
      </c>
      <c r="B3438">
        <v>140</v>
      </c>
      <c r="C3438">
        <v>96</v>
      </c>
      <c r="D3438">
        <v>32131483</v>
      </c>
      <c r="E3438" t="s">
        <v>211</v>
      </c>
      <c r="F3438" t="s">
        <v>7128</v>
      </c>
      <c r="G3438" t="s">
        <v>7129</v>
      </c>
      <c r="H3438">
        <v>25870</v>
      </c>
      <c r="I3438">
        <v>369</v>
      </c>
      <c r="J3438" t="s">
        <v>29</v>
      </c>
      <c r="K3438" t="s">
        <v>30</v>
      </c>
      <c r="L3438">
        <v>11000000</v>
      </c>
      <c r="M3438">
        <v>2003</v>
      </c>
      <c r="N3438">
        <v>4.9000000000000004</v>
      </c>
      <c r="O3438">
        <v>21131483</v>
      </c>
    </row>
    <row r="3439" spans="1:15" x14ac:dyDescent="0.3">
      <c r="A3439" t="s">
        <v>1315</v>
      </c>
      <c r="B3439">
        <v>95</v>
      </c>
      <c r="C3439">
        <v>125</v>
      </c>
      <c r="D3439">
        <v>60000000</v>
      </c>
      <c r="E3439" t="s">
        <v>3179</v>
      </c>
      <c r="F3439" t="s">
        <v>3697</v>
      </c>
      <c r="G3439" t="s">
        <v>7130</v>
      </c>
      <c r="H3439">
        <v>49934</v>
      </c>
      <c r="I3439">
        <v>224</v>
      </c>
      <c r="J3439" t="s">
        <v>29</v>
      </c>
      <c r="K3439" t="s">
        <v>200</v>
      </c>
      <c r="L3439">
        <v>39000000</v>
      </c>
      <c r="M3439">
        <v>1983</v>
      </c>
      <c r="N3439">
        <v>4.9000000000000004</v>
      </c>
      <c r="O3439">
        <v>21000000</v>
      </c>
    </row>
    <row r="3440" spans="1:15" x14ac:dyDescent="0.3">
      <c r="A3440" t="s">
        <v>3487</v>
      </c>
      <c r="B3440">
        <v>220</v>
      </c>
      <c r="C3440">
        <v>119</v>
      </c>
      <c r="D3440">
        <v>33386128</v>
      </c>
      <c r="E3440" t="s">
        <v>626</v>
      </c>
      <c r="F3440" t="s">
        <v>6495</v>
      </c>
      <c r="G3440" t="s">
        <v>7131</v>
      </c>
      <c r="H3440">
        <v>36372</v>
      </c>
      <c r="I3440">
        <v>491</v>
      </c>
      <c r="J3440" t="s">
        <v>29</v>
      </c>
      <c r="K3440" t="s">
        <v>30</v>
      </c>
      <c r="L3440">
        <v>15000000</v>
      </c>
      <c r="M3440">
        <v>2009</v>
      </c>
      <c r="N3440">
        <v>4.9000000000000004</v>
      </c>
      <c r="O3440">
        <v>18386128</v>
      </c>
    </row>
    <row r="3441" spans="1:15" x14ac:dyDescent="0.3">
      <c r="A3441" t="s">
        <v>2461</v>
      </c>
      <c r="B3441">
        <v>167</v>
      </c>
      <c r="C3441">
        <v>113</v>
      </c>
      <c r="D3441">
        <v>91188905</v>
      </c>
      <c r="E3441" t="s">
        <v>3169</v>
      </c>
      <c r="F3441" t="s">
        <v>61</v>
      </c>
      <c r="G3441" t="s">
        <v>7132</v>
      </c>
      <c r="H3441">
        <v>58184</v>
      </c>
      <c r="I3441">
        <v>805</v>
      </c>
      <c r="J3441" t="s">
        <v>29</v>
      </c>
      <c r="K3441" t="s">
        <v>30</v>
      </c>
      <c r="L3441">
        <v>80000000</v>
      </c>
      <c r="M3441">
        <v>1999</v>
      </c>
      <c r="N3441">
        <v>4.9000000000000004</v>
      </c>
      <c r="O3441">
        <v>11188905</v>
      </c>
    </row>
    <row r="3442" spans="1:15" x14ac:dyDescent="0.3">
      <c r="A3442" t="s">
        <v>4945</v>
      </c>
      <c r="B3442">
        <v>64</v>
      </c>
      <c r="C3442">
        <v>91</v>
      </c>
      <c r="D3442">
        <v>20035310</v>
      </c>
      <c r="E3442" t="s">
        <v>699</v>
      </c>
      <c r="F3442" t="s">
        <v>544</v>
      </c>
      <c r="G3442" t="s">
        <v>7133</v>
      </c>
      <c r="H3442">
        <v>12324</v>
      </c>
      <c r="I3442">
        <v>173</v>
      </c>
      <c r="J3442" t="s">
        <v>29</v>
      </c>
      <c r="K3442" t="s">
        <v>30</v>
      </c>
      <c r="L3442">
        <v>9000000</v>
      </c>
      <c r="M3442">
        <v>2000</v>
      </c>
      <c r="N3442">
        <v>4.9000000000000004</v>
      </c>
      <c r="O3442">
        <v>11035310</v>
      </c>
    </row>
    <row r="3443" spans="1:15" x14ac:dyDescent="0.3">
      <c r="A3443" t="s">
        <v>4933</v>
      </c>
      <c r="B3443">
        <v>124</v>
      </c>
      <c r="C3443">
        <v>114</v>
      </c>
      <c r="D3443">
        <v>26896744</v>
      </c>
      <c r="E3443" t="s">
        <v>73</v>
      </c>
      <c r="F3443" t="s">
        <v>1754</v>
      </c>
      <c r="G3443" t="s">
        <v>7134</v>
      </c>
      <c r="H3443">
        <v>16582</v>
      </c>
      <c r="I3443">
        <v>125</v>
      </c>
      <c r="J3443" t="s">
        <v>29</v>
      </c>
      <c r="K3443" t="s">
        <v>30</v>
      </c>
      <c r="L3443">
        <v>16500000</v>
      </c>
      <c r="M3443">
        <v>2008</v>
      </c>
      <c r="N3443">
        <v>4.9000000000000004</v>
      </c>
      <c r="O3443">
        <v>10396744</v>
      </c>
    </row>
    <row r="3444" spans="1:15" x14ac:dyDescent="0.3">
      <c r="A3444" t="s">
        <v>4939</v>
      </c>
      <c r="B3444">
        <v>123</v>
      </c>
      <c r="C3444">
        <v>93</v>
      </c>
      <c r="D3444">
        <v>15126948</v>
      </c>
      <c r="E3444" t="s">
        <v>840</v>
      </c>
      <c r="F3444" t="s">
        <v>2533</v>
      </c>
      <c r="G3444" t="s">
        <v>7135</v>
      </c>
      <c r="H3444">
        <v>20815</v>
      </c>
      <c r="I3444">
        <v>335</v>
      </c>
      <c r="J3444" t="s">
        <v>29</v>
      </c>
      <c r="K3444" t="s">
        <v>30</v>
      </c>
      <c r="L3444">
        <v>5000000</v>
      </c>
      <c r="M3444">
        <v>1995</v>
      </c>
      <c r="N3444">
        <v>4.9000000000000004</v>
      </c>
      <c r="O3444">
        <v>10126948</v>
      </c>
    </row>
    <row r="3445" spans="1:15" x14ac:dyDescent="0.3">
      <c r="A3445" t="s">
        <v>2257</v>
      </c>
      <c r="B3445">
        <v>71</v>
      </c>
      <c r="C3445">
        <v>103</v>
      </c>
      <c r="D3445">
        <v>20246959</v>
      </c>
      <c r="E3445" t="s">
        <v>289</v>
      </c>
      <c r="F3445" t="s">
        <v>3194</v>
      </c>
      <c r="G3445" t="s">
        <v>7136</v>
      </c>
      <c r="H3445">
        <v>5721</v>
      </c>
      <c r="I3445">
        <v>20</v>
      </c>
      <c r="J3445" t="s">
        <v>29</v>
      </c>
      <c r="K3445" t="s">
        <v>30</v>
      </c>
      <c r="L3445">
        <v>14000000</v>
      </c>
      <c r="M3445">
        <v>2010</v>
      </c>
      <c r="N3445">
        <v>4.9000000000000004</v>
      </c>
      <c r="O3445">
        <v>6246959</v>
      </c>
    </row>
    <row r="3446" spans="1:15" x14ac:dyDescent="0.3">
      <c r="A3446" t="s">
        <v>4950</v>
      </c>
      <c r="B3446">
        <v>148</v>
      </c>
      <c r="C3446">
        <v>88</v>
      </c>
      <c r="D3446">
        <v>17016190</v>
      </c>
      <c r="E3446" t="s">
        <v>1081</v>
      </c>
      <c r="F3446" t="s">
        <v>5674</v>
      </c>
      <c r="G3446" t="s">
        <v>7137</v>
      </c>
      <c r="H3446">
        <v>28632</v>
      </c>
      <c r="I3446">
        <v>214</v>
      </c>
      <c r="J3446" t="s">
        <v>29</v>
      </c>
      <c r="K3446" t="s">
        <v>885</v>
      </c>
      <c r="L3446">
        <v>12000000</v>
      </c>
      <c r="M3446">
        <v>2004</v>
      </c>
      <c r="N3446">
        <v>4.9000000000000004</v>
      </c>
      <c r="O3446">
        <v>5016190</v>
      </c>
    </row>
    <row r="3447" spans="1:15" x14ac:dyDescent="0.3">
      <c r="A3447" t="s">
        <v>4654</v>
      </c>
      <c r="B3447">
        <v>122</v>
      </c>
      <c r="C3447">
        <v>99</v>
      </c>
      <c r="D3447">
        <v>33000377</v>
      </c>
      <c r="E3447" t="s">
        <v>4137</v>
      </c>
      <c r="F3447" t="s">
        <v>400</v>
      </c>
      <c r="G3447" t="s">
        <v>7138</v>
      </c>
      <c r="H3447">
        <v>27378</v>
      </c>
      <c r="I3447">
        <v>365</v>
      </c>
      <c r="J3447" t="s">
        <v>29</v>
      </c>
      <c r="K3447" t="s">
        <v>30</v>
      </c>
      <c r="L3447">
        <v>28000000</v>
      </c>
      <c r="M3447">
        <v>2000</v>
      </c>
      <c r="N3447">
        <v>4.9000000000000004</v>
      </c>
      <c r="O3447">
        <v>5000377</v>
      </c>
    </row>
    <row r="3448" spans="1:15" x14ac:dyDescent="0.3">
      <c r="A3448" t="s">
        <v>4927</v>
      </c>
      <c r="B3448">
        <v>94</v>
      </c>
      <c r="C3448">
        <v>93</v>
      </c>
      <c r="D3448">
        <v>84185387</v>
      </c>
      <c r="E3448" t="s">
        <v>7139</v>
      </c>
      <c r="F3448" t="s">
        <v>3459</v>
      </c>
      <c r="G3448" t="s">
        <v>7140</v>
      </c>
      <c r="H3448">
        <v>33180</v>
      </c>
      <c r="I3448">
        <v>149</v>
      </c>
      <c r="J3448" t="s">
        <v>29</v>
      </c>
      <c r="K3448" t="s">
        <v>30</v>
      </c>
      <c r="L3448">
        <v>80000000</v>
      </c>
      <c r="M3448">
        <v>2004</v>
      </c>
      <c r="N3448">
        <v>4.9000000000000004</v>
      </c>
      <c r="O3448">
        <v>4185387</v>
      </c>
    </row>
    <row r="3449" spans="1:15" x14ac:dyDescent="0.3">
      <c r="A3449" t="s">
        <v>4935</v>
      </c>
      <c r="B3449">
        <v>88</v>
      </c>
      <c r="C3449">
        <v>109</v>
      </c>
      <c r="D3449">
        <v>16459004</v>
      </c>
      <c r="E3449" t="s">
        <v>269</v>
      </c>
      <c r="F3449" t="s">
        <v>7141</v>
      </c>
      <c r="G3449" t="s">
        <v>7142</v>
      </c>
      <c r="H3449">
        <v>13320</v>
      </c>
      <c r="I3449">
        <v>415</v>
      </c>
      <c r="J3449" t="s">
        <v>29</v>
      </c>
      <c r="K3449" t="s">
        <v>442</v>
      </c>
      <c r="L3449">
        <v>15000000</v>
      </c>
      <c r="M3449">
        <v>1999</v>
      </c>
      <c r="N3449">
        <v>4.9000000000000004</v>
      </c>
      <c r="O3449">
        <v>1459004</v>
      </c>
    </row>
    <row r="3450" spans="1:15" x14ac:dyDescent="0.3">
      <c r="A3450" t="s">
        <v>4757</v>
      </c>
      <c r="B3450">
        <v>27</v>
      </c>
      <c r="C3450">
        <v>99</v>
      </c>
      <c r="D3450">
        <v>56007</v>
      </c>
      <c r="E3450" t="s">
        <v>6516</v>
      </c>
      <c r="F3450" t="s">
        <v>3459</v>
      </c>
      <c r="G3450" t="s">
        <v>7143</v>
      </c>
      <c r="H3450">
        <v>3754</v>
      </c>
      <c r="I3450">
        <v>69</v>
      </c>
      <c r="J3450" t="s">
        <v>29</v>
      </c>
      <c r="K3450" t="s">
        <v>30</v>
      </c>
      <c r="L3450">
        <v>5500000</v>
      </c>
      <c r="M3450">
        <v>2001</v>
      </c>
      <c r="N3450">
        <v>4.9000000000000004</v>
      </c>
      <c r="O3450">
        <v>-5443993</v>
      </c>
    </row>
    <row r="3451" spans="1:15" x14ac:dyDescent="0.3">
      <c r="A3451" t="s">
        <v>4947</v>
      </c>
      <c r="B3451">
        <v>195</v>
      </c>
      <c r="C3451">
        <v>89</v>
      </c>
      <c r="D3451">
        <v>21426805</v>
      </c>
      <c r="E3451" t="s">
        <v>3165</v>
      </c>
      <c r="F3451" t="s">
        <v>2727</v>
      </c>
      <c r="G3451" t="s">
        <v>7144</v>
      </c>
      <c r="H3451">
        <v>49312</v>
      </c>
      <c r="I3451">
        <v>211</v>
      </c>
      <c r="J3451" t="s">
        <v>29</v>
      </c>
      <c r="K3451" t="s">
        <v>30</v>
      </c>
      <c r="L3451">
        <v>30000000</v>
      </c>
      <c r="M3451">
        <v>2011</v>
      </c>
      <c r="N3451">
        <v>4.9000000000000004</v>
      </c>
      <c r="O3451">
        <v>-8573195</v>
      </c>
    </row>
    <row r="3452" spans="1:15" x14ac:dyDescent="0.3">
      <c r="A3452" t="s">
        <v>4937</v>
      </c>
      <c r="B3452">
        <v>63</v>
      </c>
      <c r="C3452">
        <v>97</v>
      </c>
      <c r="D3452">
        <v>8586376</v>
      </c>
      <c r="E3452" t="s">
        <v>676</v>
      </c>
      <c r="F3452" t="s">
        <v>690</v>
      </c>
      <c r="G3452" t="s">
        <v>7145</v>
      </c>
      <c r="H3452">
        <v>26598</v>
      </c>
      <c r="I3452">
        <v>132</v>
      </c>
      <c r="J3452" t="s">
        <v>29</v>
      </c>
      <c r="K3452" t="s">
        <v>30</v>
      </c>
      <c r="L3452">
        <v>20000000</v>
      </c>
      <c r="M3452">
        <v>2002</v>
      </c>
      <c r="N3452">
        <v>4.9000000000000004</v>
      </c>
      <c r="O3452">
        <v>-11413624</v>
      </c>
    </row>
    <row r="3453" spans="1:15" x14ac:dyDescent="0.3">
      <c r="A3453" t="s">
        <v>3659</v>
      </c>
      <c r="B3453">
        <v>122</v>
      </c>
      <c r="C3453">
        <v>88</v>
      </c>
      <c r="D3453">
        <v>75817994</v>
      </c>
      <c r="E3453" t="s">
        <v>7146</v>
      </c>
      <c r="F3453" t="s">
        <v>7147</v>
      </c>
      <c r="G3453" t="s">
        <v>7148</v>
      </c>
      <c r="H3453">
        <v>32049</v>
      </c>
      <c r="I3453">
        <v>179</v>
      </c>
      <c r="J3453" t="s">
        <v>29</v>
      </c>
      <c r="K3453" t="s">
        <v>30</v>
      </c>
      <c r="L3453">
        <v>90000000</v>
      </c>
      <c r="M3453">
        <v>2003</v>
      </c>
      <c r="N3453">
        <v>4.9000000000000004</v>
      </c>
      <c r="O3453">
        <v>-14182006</v>
      </c>
    </row>
    <row r="3454" spans="1:15" x14ac:dyDescent="0.3">
      <c r="A3454" t="s">
        <v>3211</v>
      </c>
      <c r="B3454">
        <v>72</v>
      </c>
      <c r="C3454">
        <v>99</v>
      </c>
      <c r="D3454">
        <v>10719367</v>
      </c>
      <c r="E3454" t="s">
        <v>7149</v>
      </c>
      <c r="F3454" t="s">
        <v>930</v>
      </c>
      <c r="G3454" t="s">
        <v>7150</v>
      </c>
      <c r="H3454">
        <v>7909</v>
      </c>
      <c r="I3454">
        <v>157</v>
      </c>
      <c r="J3454" t="s">
        <v>29</v>
      </c>
      <c r="K3454" t="s">
        <v>30</v>
      </c>
      <c r="L3454">
        <v>25000000</v>
      </c>
      <c r="M3454">
        <v>2002</v>
      </c>
      <c r="N3454">
        <v>4.9000000000000004</v>
      </c>
      <c r="O3454">
        <v>-14280633</v>
      </c>
    </row>
    <row r="3455" spans="1:15" x14ac:dyDescent="0.3">
      <c r="A3455" t="s">
        <v>3474</v>
      </c>
      <c r="B3455">
        <v>50</v>
      </c>
      <c r="C3455">
        <v>108</v>
      </c>
      <c r="D3455">
        <v>19693891</v>
      </c>
      <c r="E3455" t="s">
        <v>2063</v>
      </c>
      <c r="F3455" t="s">
        <v>7028</v>
      </c>
      <c r="G3455" t="s">
        <v>7151</v>
      </c>
      <c r="H3455">
        <v>12993</v>
      </c>
      <c r="I3455">
        <v>107</v>
      </c>
      <c r="J3455" t="s">
        <v>29</v>
      </c>
      <c r="K3455" t="s">
        <v>30</v>
      </c>
      <c r="L3455">
        <v>34000000</v>
      </c>
      <c r="M3455">
        <v>2001</v>
      </c>
      <c r="N3455">
        <v>4.9000000000000004</v>
      </c>
      <c r="O3455">
        <v>-14306109</v>
      </c>
    </row>
    <row r="3456" spans="1:15" x14ac:dyDescent="0.3">
      <c r="A3456" t="s">
        <v>2681</v>
      </c>
      <c r="B3456">
        <v>169</v>
      </c>
      <c r="C3456">
        <v>89</v>
      </c>
      <c r="D3456">
        <v>9639242</v>
      </c>
      <c r="E3456" t="s">
        <v>289</v>
      </c>
      <c r="F3456" t="s">
        <v>5643</v>
      </c>
      <c r="G3456" t="s">
        <v>7152</v>
      </c>
      <c r="H3456">
        <v>16437</v>
      </c>
      <c r="I3456">
        <v>68</v>
      </c>
      <c r="J3456" t="s">
        <v>29</v>
      </c>
      <c r="K3456" t="s">
        <v>30</v>
      </c>
      <c r="L3456">
        <v>24000000</v>
      </c>
      <c r="M3456">
        <v>2011</v>
      </c>
      <c r="N3456">
        <v>4.9000000000000004</v>
      </c>
      <c r="O3456">
        <v>-14360758</v>
      </c>
    </row>
    <row r="3457" spans="1:15" x14ac:dyDescent="0.3">
      <c r="A3457" t="s">
        <v>4941</v>
      </c>
      <c r="B3457">
        <v>119</v>
      </c>
      <c r="C3457">
        <v>93</v>
      </c>
      <c r="D3457">
        <v>3749061</v>
      </c>
      <c r="E3457" t="s">
        <v>175</v>
      </c>
      <c r="F3457" t="s">
        <v>1256</v>
      </c>
      <c r="G3457" t="s">
        <v>7153</v>
      </c>
      <c r="H3457">
        <v>28629</v>
      </c>
      <c r="I3457">
        <v>113</v>
      </c>
      <c r="J3457" t="s">
        <v>29</v>
      </c>
      <c r="K3457" t="s">
        <v>30</v>
      </c>
      <c r="L3457">
        <v>20000000</v>
      </c>
      <c r="M3457">
        <v>2012</v>
      </c>
      <c r="N3457">
        <v>4.9000000000000004</v>
      </c>
      <c r="O3457">
        <v>-16250939</v>
      </c>
    </row>
    <row r="3458" spans="1:15" x14ac:dyDescent="0.3">
      <c r="A3458" t="s">
        <v>518</v>
      </c>
      <c r="B3458">
        <v>170</v>
      </c>
      <c r="C3458">
        <v>100</v>
      </c>
      <c r="D3458">
        <v>43337279</v>
      </c>
      <c r="E3458" t="s">
        <v>1929</v>
      </c>
      <c r="F3458" t="s">
        <v>2077</v>
      </c>
      <c r="G3458" t="s">
        <v>7154</v>
      </c>
      <c r="H3458">
        <v>76770</v>
      </c>
      <c r="I3458">
        <v>203</v>
      </c>
      <c r="J3458" t="s">
        <v>29</v>
      </c>
      <c r="K3458" t="s">
        <v>30</v>
      </c>
      <c r="L3458">
        <v>60000000</v>
      </c>
      <c r="M3458">
        <v>2009</v>
      </c>
      <c r="N3458">
        <v>4.9000000000000004</v>
      </c>
      <c r="O3458">
        <v>-16662721</v>
      </c>
    </row>
    <row r="3459" spans="1:15" x14ac:dyDescent="0.3">
      <c r="A3459" t="s">
        <v>1655</v>
      </c>
      <c r="B3459">
        <v>103</v>
      </c>
      <c r="C3459">
        <v>89</v>
      </c>
      <c r="D3459">
        <v>20916309</v>
      </c>
      <c r="E3459" t="s">
        <v>4122</v>
      </c>
      <c r="F3459" t="s">
        <v>4206</v>
      </c>
      <c r="G3459" t="s">
        <v>7155</v>
      </c>
      <c r="H3459">
        <v>5332</v>
      </c>
      <c r="I3459">
        <v>37</v>
      </c>
      <c r="J3459" t="s">
        <v>29</v>
      </c>
      <c r="K3459" t="s">
        <v>30</v>
      </c>
      <c r="L3459">
        <v>40000000</v>
      </c>
      <c r="M3459">
        <v>2009</v>
      </c>
      <c r="N3459">
        <v>4.9000000000000004</v>
      </c>
      <c r="O3459">
        <v>-19083691</v>
      </c>
    </row>
    <row r="3460" spans="1:15" x14ac:dyDescent="0.3">
      <c r="A3460" t="s">
        <v>4274</v>
      </c>
      <c r="B3460">
        <v>87</v>
      </c>
      <c r="C3460">
        <v>95</v>
      </c>
      <c r="D3460">
        <v>5516708</v>
      </c>
      <c r="E3460" t="s">
        <v>289</v>
      </c>
      <c r="F3460" t="s">
        <v>5854</v>
      </c>
      <c r="G3460" t="s">
        <v>7156</v>
      </c>
      <c r="H3460">
        <v>11375</v>
      </c>
      <c r="I3460">
        <v>91</v>
      </c>
      <c r="J3460" t="s">
        <v>29</v>
      </c>
      <c r="K3460" t="s">
        <v>30</v>
      </c>
      <c r="L3460">
        <v>25000000</v>
      </c>
      <c r="M3460">
        <v>2001</v>
      </c>
      <c r="N3460">
        <v>4.9000000000000004</v>
      </c>
      <c r="O3460">
        <v>-19483292</v>
      </c>
    </row>
    <row r="3461" spans="1:15" x14ac:dyDescent="0.3">
      <c r="A3461" t="s">
        <v>451</v>
      </c>
      <c r="B3461">
        <v>156</v>
      </c>
      <c r="C3461">
        <v>98</v>
      </c>
      <c r="D3461">
        <v>8434601</v>
      </c>
      <c r="E3461" t="s">
        <v>993</v>
      </c>
      <c r="F3461" t="s">
        <v>339</v>
      </c>
      <c r="G3461" t="s">
        <v>7157</v>
      </c>
      <c r="H3461">
        <v>43006</v>
      </c>
      <c r="I3461">
        <v>460</v>
      </c>
      <c r="J3461" t="s">
        <v>29</v>
      </c>
      <c r="K3461" t="s">
        <v>30</v>
      </c>
      <c r="L3461">
        <v>28000000</v>
      </c>
      <c r="M3461">
        <v>2001</v>
      </c>
      <c r="N3461">
        <v>4.9000000000000004</v>
      </c>
      <c r="O3461">
        <v>-19565399</v>
      </c>
    </row>
    <row r="3462" spans="1:15" x14ac:dyDescent="0.3">
      <c r="A3462" t="s">
        <v>3833</v>
      </c>
      <c r="B3462">
        <v>60</v>
      </c>
      <c r="C3462">
        <v>100</v>
      </c>
      <c r="D3462">
        <v>17300889</v>
      </c>
      <c r="E3462" t="s">
        <v>2377</v>
      </c>
      <c r="F3462" t="s">
        <v>1035</v>
      </c>
      <c r="G3462" t="s">
        <v>7158</v>
      </c>
      <c r="H3462">
        <v>27648</v>
      </c>
      <c r="I3462">
        <v>148</v>
      </c>
      <c r="J3462" t="s">
        <v>29</v>
      </c>
      <c r="K3462" t="s">
        <v>581</v>
      </c>
      <c r="L3462">
        <v>45000000</v>
      </c>
      <c r="M3462">
        <v>1996</v>
      </c>
      <c r="N3462">
        <v>4.9000000000000004</v>
      </c>
      <c r="O3462">
        <v>-27699111</v>
      </c>
    </row>
    <row r="3463" spans="1:15" x14ac:dyDescent="0.3">
      <c r="A3463" t="s">
        <v>4269</v>
      </c>
      <c r="B3463">
        <v>49</v>
      </c>
      <c r="C3463">
        <v>94</v>
      </c>
      <c r="D3463">
        <v>36830057</v>
      </c>
      <c r="E3463" t="s">
        <v>6953</v>
      </c>
      <c r="F3463" t="s">
        <v>7159</v>
      </c>
      <c r="G3463" t="s">
        <v>7160</v>
      </c>
      <c r="H3463">
        <v>10883</v>
      </c>
      <c r="I3463">
        <v>73</v>
      </c>
      <c r="J3463" t="s">
        <v>29</v>
      </c>
      <c r="K3463" t="s">
        <v>30</v>
      </c>
      <c r="L3463">
        <v>65000000</v>
      </c>
      <c r="M3463">
        <v>1999</v>
      </c>
      <c r="N3463">
        <v>4.9000000000000004</v>
      </c>
      <c r="O3463">
        <v>-28169943</v>
      </c>
    </row>
    <row r="3464" spans="1:15" x14ac:dyDescent="0.3">
      <c r="A3464" t="s">
        <v>1013</v>
      </c>
      <c r="B3464">
        <v>24</v>
      </c>
      <c r="C3464">
        <v>103</v>
      </c>
      <c r="D3464">
        <v>2154540</v>
      </c>
      <c r="E3464" t="s">
        <v>175</v>
      </c>
      <c r="F3464" t="s">
        <v>7161</v>
      </c>
      <c r="G3464" t="s">
        <v>7162</v>
      </c>
      <c r="H3464">
        <v>3803</v>
      </c>
      <c r="I3464">
        <v>41</v>
      </c>
      <c r="J3464" t="s">
        <v>29</v>
      </c>
      <c r="K3464" t="s">
        <v>30</v>
      </c>
      <c r="L3464">
        <v>45000000</v>
      </c>
      <c r="M3464">
        <v>1997</v>
      </c>
      <c r="N3464">
        <v>4.9000000000000004</v>
      </c>
      <c r="O3464">
        <v>-42845460</v>
      </c>
    </row>
    <row r="3465" spans="1:15" x14ac:dyDescent="0.3">
      <c r="A3465" t="s">
        <v>1989</v>
      </c>
      <c r="B3465">
        <v>75</v>
      </c>
      <c r="C3465">
        <v>88</v>
      </c>
      <c r="D3465">
        <v>6471394</v>
      </c>
      <c r="E3465" t="s">
        <v>338</v>
      </c>
      <c r="F3465" t="s">
        <v>27</v>
      </c>
      <c r="G3465" t="s">
        <v>7163</v>
      </c>
      <c r="H3465">
        <v>15880</v>
      </c>
      <c r="I3465">
        <v>93</v>
      </c>
      <c r="J3465" t="s">
        <v>29</v>
      </c>
      <c r="K3465" t="s">
        <v>30</v>
      </c>
      <c r="L3465">
        <v>50000000</v>
      </c>
      <c r="M3465">
        <v>2004</v>
      </c>
      <c r="N3465">
        <v>4.9000000000000004</v>
      </c>
      <c r="O3465">
        <v>-43528606</v>
      </c>
    </row>
    <row r="3466" spans="1:15" x14ac:dyDescent="0.3">
      <c r="A3466" t="s">
        <v>2149</v>
      </c>
      <c r="B3466">
        <v>56</v>
      </c>
      <c r="C3466">
        <v>114</v>
      </c>
      <c r="D3466">
        <v>12065985</v>
      </c>
      <c r="E3466" t="s">
        <v>73</v>
      </c>
      <c r="F3466" t="s">
        <v>4095</v>
      </c>
      <c r="G3466" t="s">
        <v>7164</v>
      </c>
      <c r="H3466">
        <v>16260</v>
      </c>
      <c r="I3466">
        <v>88</v>
      </c>
      <c r="J3466" t="s">
        <v>29</v>
      </c>
      <c r="K3466" t="s">
        <v>30</v>
      </c>
      <c r="L3466">
        <v>60000000</v>
      </c>
      <c r="M3466">
        <v>1998</v>
      </c>
      <c r="N3466">
        <v>4.9000000000000004</v>
      </c>
      <c r="O3466">
        <v>-47934015</v>
      </c>
    </row>
    <row r="3467" spans="1:15" x14ac:dyDescent="0.3">
      <c r="A3467" t="s">
        <v>4432</v>
      </c>
      <c r="B3467">
        <v>127</v>
      </c>
      <c r="C3467">
        <v>90</v>
      </c>
      <c r="D3467">
        <v>11802056</v>
      </c>
      <c r="E3467" t="s">
        <v>7165</v>
      </c>
      <c r="F3467" t="s">
        <v>7028</v>
      </c>
      <c r="G3467" t="s">
        <v>7166</v>
      </c>
      <c r="H3467">
        <v>31640</v>
      </c>
      <c r="I3467">
        <v>109</v>
      </c>
      <c r="J3467" t="s">
        <v>29</v>
      </c>
      <c r="K3467" t="s">
        <v>30</v>
      </c>
      <c r="L3467">
        <v>60000000</v>
      </c>
      <c r="M3467">
        <v>2008</v>
      </c>
      <c r="N3467">
        <v>4.9000000000000004</v>
      </c>
      <c r="O3467">
        <v>-48197944</v>
      </c>
    </row>
    <row r="3468" spans="1:15" x14ac:dyDescent="0.3">
      <c r="A3468" t="s">
        <v>3704</v>
      </c>
      <c r="B3468">
        <v>184</v>
      </c>
      <c r="C3468">
        <v>85</v>
      </c>
      <c r="D3468">
        <v>42776259</v>
      </c>
      <c r="E3468" t="s">
        <v>4023</v>
      </c>
      <c r="F3468" t="s">
        <v>2000</v>
      </c>
      <c r="G3468" t="s">
        <v>7167</v>
      </c>
      <c r="H3468">
        <v>53160</v>
      </c>
      <c r="I3468">
        <v>121</v>
      </c>
      <c r="J3468" t="s">
        <v>29</v>
      </c>
      <c r="K3468" t="s">
        <v>30</v>
      </c>
      <c r="L3468">
        <v>112000000</v>
      </c>
      <c r="M3468">
        <v>2010</v>
      </c>
      <c r="N3468">
        <v>4.9000000000000004</v>
      </c>
      <c r="O3468">
        <v>-69223741</v>
      </c>
    </row>
    <row r="3469" spans="1:15" x14ac:dyDescent="0.3">
      <c r="A3469" t="s">
        <v>475</v>
      </c>
      <c r="B3469">
        <v>349</v>
      </c>
      <c r="C3469">
        <v>100</v>
      </c>
      <c r="D3469">
        <v>60522097</v>
      </c>
      <c r="E3469" t="s">
        <v>248</v>
      </c>
      <c r="F3469" t="s">
        <v>665</v>
      </c>
      <c r="G3469" t="s">
        <v>7168</v>
      </c>
      <c r="H3469">
        <v>158720</v>
      </c>
      <c r="I3469">
        <v>744</v>
      </c>
      <c r="J3469" t="s">
        <v>29</v>
      </c>
      <c r="K3469" t="s">
        <v>30</v>
      </c>
      <c r="L3469">
        <v>130000000</v>
      </c>
      <c r="M3469">
        <v>2013</v>
      </c>
      <c r="N3469">
        <v>4.9000000000000004</v>
      </c>
      <c r="O3469">
        <v>-69477903</v>
      </c>
    </row>
    <row r="3470" spans="1:15" x14ac:dyDescent="0.3">
      <c r="A3470" t="s">
        <v>4957</v>
      </c>
      <c r="B3470">
        <v>35</v>
      </c>
      <c r="C3470">
        <v>91</v>
      </c>
      <c r="D3470">
        <v>130512915</v>
      </c>
      <c r="E3470" t="s">
        <v>4122</v>
      </c>
      <c r="F3470" t="s">
        <v>1494</v>
      </c>
      <c r="G3470" t="s">
        <v>7169</v>
      </c>
      <c r="H3470">
        <v>60884</v>
      </c>
      <c r="I3470">
        <v>85</v>
      </c>
      <c r="J3470" t="s">
        <v>29</v>
      </c>
      <c r="K3470" t="s">
        <v>30</v>
      </c>
      <c r="L3470">
        <v>45000000</v>
      </c>
      <c r="M3470">
        <v>1994</v>
      </c>
      <c r="N3470">
        <v>4.8</v>
      </c>
      <c r="O3470">
        <v>85512915</v>
      </c>
    </row>
    <row r="3471" spans="1:15" x14ac:dyDescent="0.3">
      <c r="A3471" t="s">
        <v>4989</v>
      </c>
      <c r="B3471">
        <v>31</v>
      </c>
      <c r="C3471">
        <v>114</v>
      </c>
      <c r="D3471">
        <v>65623128</v>
      </c>
      <c r="E3471" t="s">
        <v>305</v>
      </c>
      <c r="F3471" t="s">
        <v>5905</v>
      </c>
      <c r="G3471" t="s">
        <v>7170</v>
      </c>
      <c r="H3471">
        <v>7354</v>
      </c>
      <c r="I3471">
        <v>50</v>
      </c>
      <c r="J3471" t="s">
        <v>29</v>
      </c>
      <c r="K3471" t="s">
        <v>30</v>
      </c>
      <c r="L3471">
        <v>20000000</v>
      </c>
      <c r="M3471">
        <v>2012</v>
      </c>
      <c r="N3471">
        <v>4.8</v>
      </c>
      <c r="O3471">
        <v>45623128</v>
      </c>
    </row>
    <row r="3472" spans="1:15" x14ac:dyDescent="0.3">
      <c r="A3472" t="s">
        <v>3765</v>
      </c>
      <c r="B3472">
        <v>75</v>
      </c>
      <c r="C3472">
        <v>84</v>
      </c>
      <c r="D3472">
        <v>55762229</v>
      </c>
      <c r="E3472" t="s">
        <v>5181</v>
      </c>
      <c r="F3472" t="s">
        <v>4223</v>
      </c>
      <c r="G3472" t="s">
        <v>7171</v>
      </c>
      <c r="H3472">
        <v>47383</v>
      </c>
      <c r="I3472">
        <v>132</v>
      </c>
      <c r="J3472" t="s">
        <v>29</v>
      </c>
      <c r="K3472" t="s">
        <v>30</v>
      </c>
      <c r="L3472">
        <v>22000000</v>
      </c>
      <c r="M3472">
        <v>2001</v>
      </c>
      <c r="N3472">
        <v>4.8</v>
      </c>
      <c r="O3472">
        <v>33762229</v>
      </c>
    </row>
    <row r="3473" spans="1:15" x14ac:dyDescent="0.3">
      <c r="A3473" t="s">
        <v>4820</v>
      </c>
      <c r="B3473">
        <v>178</v>
      </c>
      <c r="C3473">
        <v>89</v>
      </c>
      <c r="D3473">
        <v>42638165</v>
      </c>
      <c r="E3473" t="s">
        <v>4416</v>
      </c>
      <c r="F3473" t="s">
        <v>1482</v>
      </c>
      <c r="G3473" t="s">
        <v>7172</v>
      </c>
      <c r="H3473">
        <v>42182</v>
      </c>
      <c r="I3473">
        <v>230</v>
      </c>
      <c r="J3473" t="s">
        <v>29</v>
      </c>
      <c r="K3473" t="s">
        <v>30</v>
      </c>
      <c r="L3473">
        <v>16000000</v>
      </c>
      <c r="M3473">
        <v>2009</v>
      </c>
      <c r="N3473">
        <v>4.8</v>
      </c>
      <c r="O3473">
        <v>26638165</v>
      </c>
    </row>
    <row r="3474" spans="1:15" x14ac:dyDescent="0.3">
      <c r="A3474" t="s">
        <v>4820</v>
      </c>
      <c r="B3474">
        <v>178</v>
      </c>
      <c r="C3474">
        <v>89</v>
      </c>
      <c r="D3474">
        <v>42638165</v>
      </c>
      <c r="E3474" t="s">
        <v>4416</v>
      </c>
      <c r="F3474" t="s">
        <v>1482</v>
      </c>
      <c r="G3474" t="s">
        <v>7172</v>
      </c>
      <c r="H3474">
        <v>42183</v>
      </c>
      <c r="I3474">
        <v>230</v>
      </c>
      <c r="J3474" t="s">
        <v>29</v>
      </c>
      <c r="K3474" t="s">
        <v>30</v>
      </c>
      <c r="L3474">
        <v>16000000</v>
      </c>
      <c r="M3474">
        <v>2009</v>
      </c>
      <c r="N3474">
        <v>4.8</v>
      </c>
      <c r="O3474">
        <v>26638165</v>
      </c>
    </row>
    <row r="3475" spans="1:15" x14ac:dyDescent="0.3">
      <c r="A3475" t="s">
        <v>4969</v>
      </c>
      <c r="B3475">
        <v>60</v>
      </c>
      <c r="C3475">
        <v>96</v>
      </c>
      <c r="D3475">
        <v>42660000</v>
      </c>
      <c r="E3475" t="s">
        <v>3979</v>
      </c>
      <c r="F3475" t="s">
        <v>7173</v>
      </c>
      <c r="G3475" t="s">
        <v>7174</v>
      </c>
      <c r="H3475">
        <v>25086</v>
      </c>
      <c r="I3475">
        <v>87</v>
      </c>
      <c r="J3475" t="s">
        <v>29</v>
      </c>
      <c r="K3475" t="s">
        <v>30</v>
      </c>
      <c r="L3475">
        <v>17000000</v>
      </c>
      <c r="M3475">
        <v>1993</v>
      </c>
      <c r="N3475">
        <v>4.8</v>
      </c>
      <c r="O3475">
        <v>25660000</v>
      </c>
    </row>
    <row r="3476" spans="1:15" x14ac:dyDescent="0.3">
      <c r="A3476" t="s">
        <v>4466</v>
      </c>
      <c r="B3476">
        <v>282</v>
      </c>
      <c r="C3476">
        <v>92</v>
      </c>
      <c r="D3476">
        <v>34334256</v>
      </c>
      <c r="E3476" t="s">
        <v>840</v>
      </c>
      <c r="F3476" t="s">
        <v>1735</v>
      </c>
      <c r="G3476" t="s">
        <v>7175</v>
      </c>
      <c r="H3476">
        <v>35131</v>
      </c>
      <c r="I3476">
        <v>255</v>
      </c>
      <c r="J3476" t="s">
        <v>29</v>
      </c>
      <c r="K3476" t="s">
        <v>30</v>
      </c>
      <c r="L3476">
        <v>11000000</v>
      </c>
      <c r="M3476">
        <v>2013</v>
      </c>
      <c r="N3476">
        <v>4.8</v>
      </c>
      <c r="O3476">
        <v>23334256</v>
      </c>
    </row>
    <row r="3477" spans="1:15" x14ac:dyDescent="0.3">
      <c r="A3477" t="s">
        <v>4978</v>
      </c>
      <c r="B3477">
        <v>138</v>
      </c>
      <c r="C3477">
        <v>91</v>
      </c>
      <c r="D3477">
        <v>37300107</v>
      </c>
      <c r="E3477" t="s">
        <v>3732</v>
      </c>
      <c r="F3477" t="s">
        <v>5430</v>
      </c>
      <c r="G3477" t="s">
        <v>7176</v>
      </c>
      <c r="H3477">
        <v>29147</v>
      </c>
      <c r="I3477">
        <v>115</v>
      </c>
      <c r="J3477" t="s">
        <v>29</v>
      </c>
      <c r="K3477" t="s">
        <v>30</v>
      </c>
      <c r="L3477">
        <v>16000000</v>
      </c>
      <c r="M3477">
        <v>2011</v>
      </c>
      <c r="N3477">
        <v>4.8</v>
      </c>
      <c r="O3477">
        <v>21300107</v>
      </c>
    </row>
    <row r="3478" spans="1:15" x14ac:dyDescent="0.3">
      <c r="A3478" t="s">
        <v>4965</v>
      </c>
      <c r="B3478">
        <v>128</v>
      </c>
      <c r="C3478">
        <v>99</v>
      </c>
      <c r="D3478">
        <v>33860010</v>
      </c>
      <c r="E3478" t="s">
        <v>289</v>
      </c>
      <c r="F3478" t="s">
        <v>486</v>
      </c>
      <c r="G3478" t="s">
        <v>7177</v>
      </c>
      <c r="H3478">
        <v>33088</v>
      </c>
      <c r="I3478">
        <v>143</v>
      </c>
      <c r="J3478" t="s">
        <v>29</v>
      </c>
      <c r="K3478" t="s">
        <v>30</v>
      </c>
      <c r="L3478">
        <v>15000000</v>
      </c>
      <c r="M3478">
        <v>2009</v>
      </c>
      <c r="N3478">
        <v>4.8</v>
      </c>
      <c r="O3478">
        <v>18860010</v>
      </c>
    </row>
    <row r="3479" spans="1:15" x14ac:dyDescent="0.3">
      <c r="A3479" t="s">
        <v>4975</v>
      </c>
      <c r="B3479">
        <v>185</v>
      </c>
      <c r="C3479">
        <v>93</v>
      </c>
      <c r="D3479">
        <v>26583369</v>
      </c>
      <c r="E3479" t="s">
        <v>211</v>
      </c>
      <c r="F3479" t="s">
        <v>7178</v>
      </c>
      <c r="G3479" t="s">
        <v>7179</v>
      </c>
      <c r="H3479">
        <v>20837</v>
      </c>
      <c r="I3479">
        <v>127</v>
      </c>
      <c r="J3479" t="s">
        <v>29</v>
      </c>
      <c r="K3479" t="s">
        <v>30</v>
      </c>
      <c r="L3479">
        <v>10000000</v>
      </c>
      <c r="M3479">
        <v>2016</v>
      </c>
      <c r="N3479">
        <v>4.8</v>
      </c>
      <c r="O3479">
        <v>16583369</v>
      </c>
    </row>
    <row r="3480" spans="1:15" x14ac:dyDescent="0.3">
      <c r="A3480" t="s">
        <v>3833</v>
      </c>
      <c r="B3480">
        <v>71</v>
      </c>
      <c r="C3480">
        <v>92</v>
      </c>
      <c r="D3480">
        <v>25590119</v>
      </c>
      <c r="E3480" t="s">
        <v>7180</v>
      </c>
      <c r="F3480" t="s">
        <v>7181</v>
      </c>
      <c r="G3480" t="s">
        <v>7182</v>
      </c>
      <c r="H3480">
        <v>19699</v>
      </c>
      <c r="I3480">
        <v>119</v>
      </c>
      <c r="J3480" t="s">
        <v>29</v>
      </c>
      <c r="K3480" t="s">
        <v>581</v>
      </c>
      <c r="L3480">
        <v>21150000</v>
      </c>
      <c r="M3480">
        <v>2001</v>
      </c>
      <c r="N3480">
        <v>4.8</v>
      </c>
      <c r="O3480">
        <v>4440119</v>
      </c>
    </row>
    <row r="3481" spans="1:15" x14ac:dyDescent="0.3">
      <c r="A3481" t="s">
        <v>4972</v>
      </c>
      <c r="B3481">
        <v>10</v>
      </c>
      <c r="C3481">
        <v>95</v>
      </c>
      <c r="D3481">
        <v>2468</v>
      </c>
      <c r="E3481" t="s">
        <v>7183</v>
      </c>
      <c r="F3481" t="s">
        <v>7184</v>
      </c>
      <c r="G3481" t="s">
        <v>7185</v>
      </c>
      <c r="H3481">
        <v>241</v>
      </c>
      <c r="I3481">
        <v>5</v>
      </c>
      <c r="J3481" t="s">
        <v>29</v>
      </c>
      <c r="K3481" t="s">
        <v>30</v>
      </c>
      <c r="L3481">
        <v>300000</v>
      </c>
      <c r="M3481">
        <v>2014</v>
      </c>
      <c r="N3481">
        <v>4.8</v>
      </c>
      <c r="O3481">
        <v>-297532</v>
      </c>
    </row>
    <row r="3482" spans="1:15" x14ac:dyDescent="0.3">
      <c r="A3482" t="s">
        <v>4983</v>
      </c>
      <c r="B3482">
        <v>15</v>
      </c>
      <c r="C3482">
        <v>87</v>
      </c>
      <c r="D3482">
        <v>800000</v>
      </c>
      <c r="E3482" t="s">
        <v>845</v>
      </c>
      <c r="F3482" t="s">
        <v>7186</v>
      </c>
      <c r="G3482" t="s">
        <v>7187</v>
      </c>
      <c r="H3482">
        <v>2308</v>
      </c>
      <c r="I3482">
        <v>35</v>
      </c>
      <c r="J3482" t="s">
        <v>29</v>
      </c>
      <c r="K3482" t="s">
        <v>30</v>
      </c>
      <c r="L3482">
        <v>4000000</v>
      </c>
      <c r="M3482">
        <v>1987</v>
      </c>
      <c r="N3482">
        <v>4.8</v>
      </c>
      <c r="O3482">
        <v>-3200000</v>
      </c>
    </row>
    <row r="3483" spans="1:15" x14ac:dyDescent="0.3">
      <c r="A3483" t="s">
        <v>4824</v>
      </c>
      <c r="B3483">
        <v>81</v>
      </c>
      <c r="C3483">
        <v>89</v>
      </c>
      <c r="D3483">
        <v>12693621</v>
      </c>
      <c r="E3483" t="s">
        <v>211</v>
      </c>
      <c r="F3483" t="s">
        <v>381</v>
      </c>
      <c r="G3483" t="s">
        <v>7188</v>
      </c>
      <c r="H3483">
        <v>10885</v>
      </c>
      <c r="I3483">
        <v>271</v>
      </c>
      <c r="J3483" t="s">
        <v>29</v>
      </c>
      <c r="K3483" t="s">
        <v>30</v>
      </c>
      <c r="L3483">
        <v>17000000</v>
      </c>
      <c r="M3483">
        <v>2002</v>
      </c>
      <c r="N3483">
        <v>4.8</v>
      </c>
      <c r="O3483">
        <v>-4306379</v>
      </c>
    </row>
    <row r="3484" spans="1:15" x14ac:dyDescent="0.3">
      <c r="A3484" t="s">
        <v>1750</v>
      </c>
      <c r="B3484">
        <v>160</v>
      </c>
      <c r="C3484">
        <v>107</v>
      </c>
      <c r="D3484">
        <v>14637490</v>
      </c>
      <c r="E3484" t="s">
        <v>211</v>
      </c>
      <c r="F3484" t="s">
        <v>5775</v>
      </c>
      <c r="G3484" t="s">
        <v>7189</v>
      </c>
      <c r="H3484">
        <v>16411</v>
      </c>
      <c r="I3484">
        <v>136</v>
      </c>
      <c r="J3484" t="s">
        <v>29</v>
      </c>
      <c r="K3484" t="s">
        <v>30</v>
      </c>
      <c r="L3484">
        <v>25000000</v>
      </c>
      <c r="M3484">
        <v>2010</v>
      </c>
      <c r="N3484">
        <v>4.8</v>
      </c>
      <c r="O3484">
        <v>-10362510</v>
      </c>
    </row>
    <row r="3485" spans="1:15" x14ac:dyDescent="0.3">
      <c r="A3485" t="s">
        <v>4963</v>
      </c>
      <c r="B3485">
        <v>130</v>
      </c>
      <c r="C3485">
        <v>102</v>
      </c>
      <c r="D3485">
        <v>14334645</v>
      </c>
      <c r="E3485" t="s">
        <v>1489</v>
      </c>
      <c r="F3485" t="s">
        <v>44</v>
      </c>
      <c r="G3485" t="s">
        <v>7190</v>
      </c>
      <c r="H3485">
        <v>22449</v>
      </c>
      <c r="I3485">
        <v>191</v>
      </c>
      <c r="J3485" t="s">
        <v>29</v>
      </c>
      <c r="K3485" t="s">
        <v>30</v>
      </c>
      <c r="L3485">
        <v>25000000</v>
      </c>
      <c r="M3485">
        <v>2004</v>
      </c>
      <c r="N3485">
        <v>4.8</v>
      </c>
      <c r="O3485">
        <v>-10665355</v>
      </c>
    </row>
    <row r="3486" spans="1:15" x14ac:dyDescent="0.3">
      <c r="A3486" t="s">
        <v>4967</v>
      </c>
      <c r="B3486">
        <v>100</v>
      </c>
      <c r="C3486">
        <v>97</v>
      </c>
      <c r="D3486">
        <v>16779636</v>
      </c>
      <c r="E3486" t="s">
        <v>3732</v>
      </c>
      <c r="F3486" t="s">
        <v>4931</v>
      </c>
      <c r="G3486" t="s">
        <v>7191</v>
      </c>
      <c r="H3486">
        <v>9338</v>
      </c>
      <c r="I3486">
        <v>167</v>
      </c>
      <c r="J3486" t="s">
        <v>29</v>
      </c>
      <c r="K3486" t="s">
        <v>30</v>
      </c>
      <c r="L3486">
        <v>28000000</v>
      </c>
      <c r="M3486">
        <v>2000</v>
      </c>
      <c r="N3486">
        <v>4.8</v>
      </c>
      <c r="O3486">
        <v>-11220364</v>
      </c>
    </row>
    <row r="3487" spans="1:15" x14ac:dyDescent="0.3">
      <c r="A3487" t="s">
        <v>4490</v>
      </c>
      <c r="B3487">
        <v>70</v>
      </c>
      <c r="C3487">
        <v>91</v>
      </c>
      <c r="D3487">
        <v>14018364</v>
      </c>
      <c r="E3487" t="s">
        <v>7192</v>
      </c>
      <c r="F3487" t="s">
        <v>3268</v>
      </c>
      <c r="G3487" t="s">
        <v>7193</v>
      </c>
      <c r="H3487">
        <v>17722</v>
      </c>
      <c r="I3487">
        <v>111</v>
      </c>
      <c r="J3487" t="s">
        <v>29</v>
      </c>
      <c r="K3487" t="s">
        <v>30</v>
      </c>
      <c r="L3487">
        <v>30000000</v>
      </c>
      <c r="M3487">
        <v>2004</v>
      </c>
      <c r="N3487">
        <v>4.8</v>
      </c>
      <c r="O3487">
        <v>-15981636</v>
      </c>
    </row>
    <row r="3488" spans="1:15" x14ac:dyDescent="0.3">
      <c r="A3488" t="s">
        <v>2528</v>
      </c>
      <c r="B3488">
        <v>46</v>
      </c>
      <c r="C3488">
        <v>95</v>
      </c>
      <c r="D3488">
        <v>33422806</v>
      </c>
      <c r="E3488" t="s">
        <v>364</v>
      </c>
      <c r="F3488" t="s">
        <v>1729</v>
      </c>
      <c r="G3488" t="s">
        <v>7194</v>
      </c>
      <c r="H3488">
        <v>30771</v>
      </c>
      <c r="I3488">
        <v>164</v>
      </c>
      <c r="J3488" t="s">
        <v>29</v>
      </c>
      <c r="K3488" t="s">
        <v>30</v>
      </c>
      <c r="L3488">
        <v>50000000</v>
      </c>
      <c r="M3488">
        <v>2001</v>
      </c>
      <c r="N3488">
        <v>4.8</v>
      </c>
      <c r="O3488">
        <v>-16577194</v>
      </c>
    </row>
    <row r="3489" spans="1:15" x14ac:dyDescent="0.3">
      <c r="A3489" t="s">
        <v>2771</v>
      </c>
      <c r="B3489">
        <v>84</v>
      </c>
      <c r="C3489">
        <v>100</v>
      </c>
      <c r="D3489">
        <v>66941559</v>
      </c>
      <c r="E3489" t="s">
        <v>4375</v>
      </c>
      <c r="F3489" t="s">
        <v>1266</v>
      </c>
      <c r="G3489" t="s">
        <v>7195</v>
      </c>
      <c r="H3489">
        <v>26413</v>
      </c>
      <c r="I3489">
        <v>77</v>
      </c>
      <c r="J3489" t="s">
        <v>29</v>
      </c>
      <c r="K3489" t="s">
        <v>30</v>
      </c>
      <c r="L3489">
        <v>85000000</v>
      </c>
      <c r="M3489">
        <v>2000</v>
      </c>
      <c r="N3489">
        <v>4.8</v>
      </c>
      <c r="O3489">
        <v>-18058441</v>
      </c>
    </row>
    <row r="3490" spans="1:15" x14ac:dyDescent="0.3">
      <c r="A3490" t="s">
        <v>3156</v>
      </c>
      <c r="B3490">
        <v>196</v>
      </c>
      <c r="C3490">
        <v>100</v>
      </c>
      <c r="D3490">
        <v>24407944</v>
      </c>
      <c r="E3490" t="s">
        <v>4020</v>
      </c>
      <c r="F3490" t="s">
        <v>3010</v>
      </c>
      <c r="G3490" t="s">
        <v>7196</v>
      </c>
      <c r="H3490">
        <v>71202</v>
      </c>
      <c r="I3490">
        <v>380</v>
      </c>
      <c r="J3490" t="s">
        <v>29</v>
      </c>
      <c r="K3490" t="s">
        <v>442</v>
      </c>
      <c r="L3490">
        <v>43000000</v>
      </c>
      <c r="M3490">
        <v>2005</v>
      </c>
      <c r="N3490">
        <v>4.8</v>
      </c>
      <c r="O3490">
        <v>-18592056</v>
      </c>
    </row>
    <row r="3491" spans="1:15" x14ac:dyDescent="0.3">
      <c r="A3491" t="s">
        <v>3006</v>
      </c>
      <c r="B3491">
        <v>102</v>
      </c>
      <c r="C3491">
        <v>107</v>
      </c>
      <c r="D3491">
        <v>100685880</v>
      </c>
      <c r="E3491" t="s">
        <v>1493</v>
      </c>
      <c r="F3491" t="s">
        <v>3050</v>
      </c>
      <c r="G3491" t="s">
        <v>7197</v>
      </c>
      <c r="H3491">
        <v>100821</v>
      </c>
      <c r="I3491">
        <v>554</v>
      </c>
      <c r="J3491" t="s">
        <v>29</v>
      </c>
      <c r="K3491" t="s">
        <v>30</v>
      </c>
      <c r="L3491">
        <v>120000000</v>
      </c>
      <c r="M3491">
        <v>2003</v>
      </c>
      <c r="N3491">
        <v>4.8</v>
      </c>
      <c r="O3491">
        <v>-19314120</v>
      </c>
    </row>
    <row r="3492" spans="1:15" x14ac:dyDescent="0.3">
      <c r="A3492" t="s">
        <v>4987</v>
      </c>
      <c r="B3492">
        <v>77</v>
      </c>
      <c r="C3492">
        <v>86</v>
      </c>
      <c r="D3492">
        <v>10134754</v>
      </c>
      <c r="E3492" t="s">
        <v>1180</v>
      </c>
      <c r="F3492" t="s">
        <v>300</v>
      </c>
      <c r="G3492" t="s">
        <v>7198</v>
      </c>
      <c r="H3492">
        <v>9682</v>
      </c>
      <c r="I3492">
        <v>38</v>
      </c>
      <c r="J3492" t="s">
        <v>29</v>
      </c>
      <c r="K3492" t="s">
        <v>30</v>
      </c>
      <c r="L3492">
        <v>30000000</v>
      </c>
      <c r="M3492">
        <v>2011</v>
      </c>
      <c r="N3492">
        <v>4.8</v>
      </c>
      <c r="O3492">
        <v>-19865246</v>
      </c>
    </row>
    <row r="3493" spans="1:15" x14ac:dyDescent="0.3">
      <c r="A3493" t="s">
        <v>4985</v>
      </c>
      <c r="B3493">
        <v>110</v>
      </c>
      <c r="C3493">
        <v>87</v>
      </c>
      <c r="D3493">
        <v>480314</v>
      </c>
      <c r="E3493" t="s">
        <v>171</v>
      </c>
      <c r="F3493" t="s">
        <v>7199</v>
      </c>
      <c r="G3493" t="s">
        <v>7200</v>
      </c>
      <c r="H3493">
        <v>38503</v>
      </c>
      <c r="I3493">
        <v>180</v>
      </c>
      <c r="J3493" t="s">
        <v>29</v>
      </c>
      <c r="K3493" t="s">
        <v>30</v>
      </c>
      <c r="L3493">
        <v>21000000</v>
      </c>
      <c r="M3493">
        <v>2006</v>
      </c>
      <c r="N3493">
        <v>4.8</v>
      </c>
      <c r="O3493">
        <v>-20519686</v>
      </c>
    </row>
    <row r="3494" spans="1:15" x14ac:dyDescent="0.3">
      <c r="A3494" t="s">
        <v>2417</v>
      </c>
      <c r="B3494">
        <v>226</v>
      </c>
      <c r="C3494">
        <v>102</v>
      </c>
      <c r="D3494">
        <v>28837115</v>
      </c>
      <c r="E3494" t="s">
        <v>676</v>
      </c>
      <c r="F3494" t="s">
        <v>1308</v>
      </c>
      <c r="G3494" t="s">
        <v>7201</v>
      </c>
      <c r="H3494">
        <v>34964</v>
      </c>
      <c r="I3494">
        <v>150</v>
      </c>
      <c r="J3494" t="s">
        <v>29</v>
      </c>
      <c r="K3494" t="s">
        <v>30</v>
      </c>
      <c r="L3494">
        <v>50000000</v>
      </c>
      <c r="M3494">
        <v>2016</v>
      </c>
      <c r="N3494">
        <v>4.8</v>
      </c>
      <c r="O3494">
        <v>-21162885</v>
      </c>
    </row>
    <row r="3495" spans="1:15" x14ac:dyDescent="0.3">
      <c r="A3495" t="s">
        <v>4980</v>
      </c>
      <c r="B3495">
        <v>67</v>
      </c>
      <c r="C3495">
        <v>91</v>
      </c>
      <c r="D3495">
        <v>10076136</v>
      </c>
      <c r="E3495" t="s">
        <v>2515</v>
      </c>
      <c r="F3495" t="s">
        <v>4166</v>
      </c>
      <c r="G3495" t="s">
        <v>7202</v>
      </c>
      <c r="H3495">
        <v>11512</v>
      </c>
      <c r="I3495">
        <v>141</v>
      </c>
      <c r="J3495" t="s">
        <v>29</v>
      </c>
      <c r="K3495" t="s">
        <v>7203</v>
      </c>
      <c r="L3495">
        <v>35000000</v>
      </c>
      <c r="M3495">
        <v>1998</v>
      </c>
      <c r="N3495">
        <v>4.8</v>
      </c>
      <c r="O3495">
        <v>-24923864</v>
      </c>
    </row>
    <row r="3496" spans="1:15" x14ac:dyDescent="0.3">
      <c r="A3496" t="s">
        <v>648</v>
      </c>
      <c r="B3496">
        <v>76</v>
      </c>
      <c r="C3496">
        <v>99</v>
      </c>
      <c r="D3496">
        <v>12181484</v>
      </c>
      <c r="E3496" t="s">
        <v>676</v>
      </c>
      <c r="F3496" t="s">
        <v>300</v>
      </c>
      <c r="G3496" t="s">
        <v>7204</v>
      </c>
      <c r="H3496">
        <v>26390</v>
      </c>
      <c r="I3496">
        <v>176</v>
      </c>
      <c r="J3496" t="s">
        <v>29</v>
      </c>
      <c r="K3496" t="s">
        <v>30</v>
      </c>
      <c r="L3496">
        <v>40000000</v>
      </c>
      <c r="M3496">
        <v>2004</v>
      </c>
      <c r="N3496">
        <v>4.8</v>
      </c>
      <c r="O3496">
        <v>-27818516</v>
      </c>
    </row>
    <row r="3497" spans="1:15" x14ac:dyDescent="0.3">
      <c r="A3497" t="s">
        <v>542</v>
      </c>
      <c r="B3497">
        <v>223</v>
      </c>
      <c r="C3497">
        <v>103</v>
      </c>
      <c r="D3497">
        <v>19781879</v>
      </c>
      <c r="E3497" t="s">
        <v>4020</v>
      </c>
      <c r="F3497" t="s">
        <v>740</v>
      </c>
      <c r="G3497" t="s">
        <v>7205</v>
      </c>
      <c r="H3497">
        <v>53864</v>
      </c>
      <c r="I3497">
        <v>290</v>
      </c>
      <c r="J3497" t="s">
        <v>29</v>
      </c>
      <c r="K3497" t="s">
        <v>30</v>
      </c>
      <c r="L3497">
        <v>60000000</v>
      </c>
      <c r="M3497">
        <v>2008</v>
      </c>
      <c r="N3497">
        <v>4.8</v>
      </c>
      <c r="O3497">
        <v>-40218121</v>
      </c>
    </row>
    <row r="3498" spans="1:15" x14ac:dyDescent="0.3">
      <c r="A3498" t="s">
        <v>4435</v>
      </c>
      <c r="B3498">
        <v>100</v>
      </c>
      <c r="C3498">
        <v>91</v>
      </c>
      <c r="D3498">
        <v>14218868</v>
      </c>
      <c r="E3498" t="s">
        <v>2263</v>
      </c>
      <c r="F3498" t="s">
        <v>4768</v>
      </c>
      <c r="G3498" t="s">
        <v>7206</v>
      </c>
      <c r="H3498">
        <v>14596</v>
      </c>
      <c r="I3498">
        <v>282</v>
      </c>
      <c r="J3498" t="s">
        <v>29</v>
      </c>
      <c r="K3498" t="s">
        <v>30</v>
      </c>
      <c r="L3498">
        <v>65000000</v>
      </c>
      <c r="M3498">
        <v>2000</v>
      </c>
      <c r="N3498">
        <v>4.8</v>
      </c>
      <c r="O3498">
        <v>-50781132</v>
      </c>
    </row>
    <row r="3499" spans="1:15" x14ac:dyDescent="0.3">
      <c r="A3499" t="s">
        <v>2121</v>
      </c>
      <c r="B3499">
        <v>85</v>
      </c>
      <c r="C3499">
        <v>106</v>
      </c>
      <c r="D3499">
        <v>113745408</v>
      </c>
      <c r="E3499" t="s">
        <v>7207</v>
      </c>
      <c r="F3499" t="s">
        <v>665</v>
      </c>
      <c r="G3499" t="s">
        <v>7208</v>
      </c>
      <c r="H3499">
        <v>129601</v>
      </c>
      <c r="I3499">
        <v>648</v>
      </c>
      <c r="J3499" t="s">
        <v>29</v>
      </c>
      <c r="K3499" t="s">
        <v>30</v>
      </c>
      <c r="L3499">
        <v>170000000</v>
      </c>
      <c r="M3499">
        <v>1999</v>
      </c>
      <c r="N3499">
        <v>4.8</v>
      </c>
      <c r="O3499">
        <v>-56254592</v>
      </c>
    </row>
    <row r="3500" spans="1:15" x14ac:dyDescent="0.3">
      <c r="A3500" t="s">
        <v>4989</v>
      </c>
      <c r="B3500">
        <v>24</v>
      </c>
      <c r="C3500">
        <v>100</v>
      </c>
      <c r="D3500">
        <v>52528330</v>
      </c>
      <c r="E3500" t="s">
        <v>73</v>
      </c>
      <c r="F3500" t="s">
        <v>2150</v>
      </c>
      <c r="G3500" t="s">
        <v>7209</v>
      </c>
      <c r="H3500">
        <v>4265</v>
      </c>
      <c r="I3500">
        <v>27</v>
      </c>
      <c r="J3500" t="s">
        <v>29</v>
      </c>
      <c r="K3500" t="s">
        <v>30</v>
      </c>
      <c r="L3500">
        <v>25000000</v>
      </c>
      <c r="M3500">
        <v>2013</v>
      </c>
      <c r="N3500">
        <v>4.7</v>
      </c>
      <c r="O3500">
        <v>27528330</v>
      </c>
    </row>
    <row r="3501" spans="1:15" x14ac:dyDescent="0.3">
      <c r="A3501" t="s">
        <v>5000</v>
      </c>
      <c r="B3501">
        <v>160</v>
      </c>
      <c r="C3501">
        <v>92</v>
      </c>
      <c r="D3501">
        <v>21300000</v>
      </c>
      <c r="E3501" t="s">
        <v>211</v>
      </c>
      <c r="F3501" t="s">
        <v>7210</v>
      </c>
      <c r="G3501" t="s">
        <v>7211</v>
      </c>
      <c r="H3501">
        <v>22521</v>
      </c>
      <c r="I3501">
        <v>342</v>
      </c>
      <c r="J3501" t="s">
        <v>29</v>
      </c>
      <c r="K3501" t="s">
        <v>30</v>
      </c>
      <c r="L3501">
        <v>2200000</v>
      </c>
      <c r="M3501">
        <v>1985</v>
      </c>
      <c r="N3501">
        <v>4.7</v>
      </c>
      <c r="O3501">
        <v>19100000</v>
      </c>
    </row>
    <row r="3502" spans="1:15" x14ac:dyDescent="0.3">
      <c r="A3502" t="s">
        <v>4908</v>
      </c>
      <c r="B3502">
        <v>117</v>
      </c>
      <c r="C3502">
        <v>101</v>
      </c>
      <c r="D3502">
        <v>66002004</v>
      </c>
      <c r="E3502" t="s">
        <v>7212</v>
      </c>
      <c r="F3502" t="s">
        <v>5248</v>
      </c>
      <c r="G3502" t="s">
        <v>7213</v>
      </c>
      <c r="H3502">
        <v>36431</v>
      </c>
      <c r="I3502">
        <v>168</v>
      </c>
      <c r="J3502" t="s">
        <v>29</v>
      </c>
      <c r="K3502" t="s">
        <v>30</v>
      </c>
      <c r="L3502">
        <v>50000000</v>
      </c>
      <c r="M3502">
        <v>2005</v>
      </c>
      <c r="N3502">
        <v>4.7</v>
      </c>
      <c r="O3502">
        <v>16002004</v>
      </c>
    </row>
    <row r="3503" spans="1:15" x14ac:dyDescent="0.3">
      <c r="A3503" t="s">
        <v>4952</v>
      </c>
      <c r="B3503">
        <v>69</v>
      </c>
      <c r="C3503">
        <v>86</v>
      </c>
      <c r="D3503">
        <v>17314483</v>
      </c>
      <c r="E3503" t="s">
        <v>1699</v>
      </c>
      <c r="F3503" t="s">
        <v>7214</v>
      </c>
      <c r="G3503" t="s">
        <v>7215</v>
      </c>
      <c r="H3503">
        <v>14621</v>
      </c>
      <c r="I3503">
        <v>48</v>
      </c>
      <c r="J3503" t="s">
        <v>29</v>
      </c>
      <c r="K3503" t="s">
        <v>30</v>
      </c>
      <c r="L3503">
        <v>4000000</v>
      </c>
      <c r="M3503">
        <v>2014</v>
      </c>
      <c r="N3503">
        <v>4.7</v>
      </c>
      <c r="O3503">
        <v>13314483</v>
      </c>
    </row>
    <row r="3504" spans="1:15" x14ac:dyDescent="0.3">
      <c r="A3504" t="s">
        <v>4846</v>
      </c>
      <c r="B3504">
        <v>120</v>
      </c>
      <c r="C3504">
        <v>96</v>
      </c>
      <c r="D3504">
        <v>20384136</v>
      </c>
      <c r="E3504" t="s">
        <v>211</v>
      </c>
      <c r="F3504" t="s">
        <v>7216</v>
      </c>
      <c r="G3504" t="s">
        <v>7217</v>
      </c>
      <c r="H3504">
        <v>20467</v>
      </c>
      <c r="I3504">
        <v>371</v>
      </c>
      <c r="J3504" t="s">
        <v>29</v>
      </c>
      <c r="K3504" t="s">
        <v>30</v>
      </c>
      <c r="L3504">
        <v>10000000</v>
      </c>
      <c r="M3504">
        <v>2001</v>
      </c>
      <c r="N3504">
        <v>4.7</v>
      </c>
      <c r="O3504">
        <v>10384136</v>
      </c>
    </row>
    <row r="3505" spans="1:15" x14ac:dyDescent="0.3">
      <c r="A3505" t="s">
        <v>5006</v>
      </c>
      <c r="B3505">
        <v>40</v>
      </c>
      <c r="C3505">
        <v>90</v>
      </c>
      <c r="D3505">
        <v>4000000</v>
      </c>
      <c r="E3505" t="s">
        <v>4219</v>
      </c>
      <c r="F3505" t="s">
        <v>7218</v>
      </c>
      <c r="G3505" t="s">
        <v>7219</v>
      </c>
      <c r="H3505">
        <v>6046</v>
      </c>
      <c r="I3505">
        <v>46</v>
      </c>
      <c r="J3505" t="s">
        <v>29</v>
      </c>
      <c r="K3505" t="s">
        <v>30</v>
      </c>
      <c r="L3505">
        <v>350000</v>
      </c>
      <c r="M3505">
        <v>1987</v>
      </c>
      <c r="N3505">
        <v>4.7</v>
      </c>
      <c r="O3505">
        <v>3650000</v>
      </c>
    </row>
    <row r="3506" spans="1:15" x14ac:dyDescent="0.3">
      <c r="A3506" t="s">
        <v>5039</v>
      </c>
      <c r="B3506">
        <v>211</v>
      </c>
      <c r="C3506">
        <v>102</v>
      </c>
      <c r="D3506">
        <v>41797066</v>
      </c>
      <c r="E3506" t="s">
        <v>4075</v>
      </c>
      <c r="F3506" t="s">
        <v>7220</v>
      </c>
      <c r="G3506" t="s">
        <v>7221</v>
      </c>
      <c r="H3506">
        <v>92789</v>
      </c>
      <c r="I3506">
        <v>998</v>
      </c>
      <c r="J3506" t="s">
        <v>29</v>
      </c>
      <c r="K3506" t="s">
        <v>30</v>
      </c>
      <c r="L3506">
        <v>40000000</v>
      </c>
      <c r="M3506">
        <v>2007</v>
      </c>
      <c r="N3506">
        <v>4.7</v>
      </c>
      <c r="O3506">
        <v>1797066</v>
      </c>
    </row>
    <row r="3507" spans="1:15" x14ac:dyDescent="0.3">
      <c r="A3507" t="s">
        <v>959</v>
      </c>
      <c r="B3507">
        <v>108</v>
      </c>
      <c r="C3507">
        <v>101</v>
      </c>
      <c r="D3507">
        <v>2506446</v>
      </c>
      <c r="E3507" t="s">
        <v>289</v>
      </c>
      <c r="F3507" t="s">
        <v>2153</v>
      </c>
      <c r="G3507" t="s">
        <v>7222</v>
      </c>
      <c r="H3507">
        <v>8662</v>
      </c>
      <c r="I3507">
        <v>172</v>
      </c>
      <c r="J3507" t="s">
        <v>29</v>
      </c>
      <c r="K3507" t="s">
        <v>30</v>
      </c>
      <c r="L3507">
        <v>2000000</v>
      </c>
      <c r="M3507">
        <v>2002</v>
      </c>
      <c r="N3507">
        <v>4.7</v>
      </c>
      <c r="O3507">
        <v>506446</v>
      </c>
    </row>
    <row r="3508" spans="1:15" x14ac:dyDescent="0.3">
      <c r="A3508" t="s">
        <v>5008</v>
      </c>
      <c r="B3508">
        <v>148</v>
      </c>
      <c r="C3508">
        <v>90</v>
      </c>
      <c r="D3508">
        <v>20259297</v>
      </c>
      <c r="E3508" t="s">
        <v>1489</v>
      </c>
      <c r="F3508" t="s">
        <v>1831</v>
      </c>
      <c r="G3508" t="s">
        <v>7223</v>
      </c>
      <c r="H3508">
        <v>24969</v>
      </c>
      <c r="I3508">
        <v>258</v>
      </c>
      <c r="J3508" t="s">
        <v>29</v>
      </c>
      <c r="K3508" t="s">
        <v>30</v>
      </c>
      <c r="L3508">
        <v>20000000</v>
      </c>
      <c r="M3508">
        <v>2006</v>
      </c>
      <c r="N3508">
        <v>4.7</v>
      </c>
      <c r="O3508">
        <v>259297</v>
      </c>
    </row>
    <row r="3509" spans="1:15" x14ac:dyDescent="0.3">
      <c r="A3509" t="s">
        <v>5002</v>
      </c>
      <c r="B3509">
        <v>78</v>
      </c>
      <c r="C3509">
        <v>92</v>
      </c>
      <c r="D3509">
        <v>18843314</v>
      </c>
      <c r="E3509" t="s">
        <v>417</v>
      </c>
      <c r="F3509" t="s">
        <v>7224</v>
      </c>
      <c r="G3509" t="s">
        <v>7225</v>
      </c>
      <c r="H3509">
        <v>27486</v>
      </c>
      <c r="I3509">
        <v>284</v>
      </c>
      <c r="J3509" t="s">
        <v>29</v>
      </c>
      <c r="K3509" t="s">
        <v>30</v>
      </c>
      <c r="L3509">
        <v>20000000</v>
      </c>
      <c r="M3509">
        <v>2006</v>
      </c>
      <c r="N3509">
        <v>4.7</v>
      </c>
      <c r="O3509">
        <v>-1156686</v>
      </c>
    </row>
    <row r="3510" spans="1:15" x14ac:dyDescent="0.3">
      <c r="A3510" t="s">
        <v>5010</v>
      </c>
      <c r="B3510">
        <v>43</v>
      </c>
      <c r="C3510">
        <v>90</v>
      </c>
      <c r="D3510">
        <v>92900</v>
      </c>
      <c r="E3510" t="s">
        <v>73</v>
      </c>
      <c r="F3510" t="s">
        <v>7226</v>
      </c>
      <c r="G3510" t="s">
        <v>7227</v>
      </c>
      <c r="H3510">
        <v>3662</v>
      </c>
      <c r="I3510">
        <v>23</v>
      </c>
      <c r="J3510" t="s">
        <v>29</v>
      </c>
      <c r="K3510" t="s">
        <v>30</v>
      </c>
      <c r="L3510">
        <v>5000000</v>
      </c>
      <c r="M3510">
        <v>2009</v>
      </c>
      <c r="N3510">
        <v>4.7</v>
      </c>
      <c r="O3510">
        <v>-4907100</v>
      </c>
    </row>
    <row r="3511" spans="1:15" x14ac:dyDescent="0.3">
      <c r="A3511" t="s">
        <v>5012</v>
      </c>
      <c r="B3511">
        <v>26</v>
      </c>
      <c r="C3511">
        <v>85</v>
      </c>
      <c r="D3511">
        <v>36497</v>
      </c>
      <c r="E3511" t="s">
        <v>676</v>
      </c>
      <c r="F3511" t="s">
        <v>145</v>
      </c>
      <c r="G3511" t="s">
        <v>7228</v>
      </c>
      <c r="H3511">
        <v>7367</v>
      </c>
      <c r="I3511">
        <v>37</v>
      </c>
      <c r="J3511" t="s">
        <v>29</v>
      </c>
      <c r="K3511" t="s">
        <v>30</v>
      </c>
      <c r="L3511">
        <v>6000000</v>
      </c>
      <c r="M3511">
        <v>2008</v>
      </c>
      <c r="N3511">
        <v>4.7</v>
      </c>
      <c r="O3511">
        <v>-5963503</v>
      </c>
    </row>
    <row r="3512" spans="1:15" x14ac:dyDescent="0.3">
      <c r="A3512" t="s">
        <v>4569</v>
      </c>
      <c r="B3512">
        <v>86</v>
      </c>
      <c r="C3512">
        <v>99</v>
      </c>
      <c r="D3512">
        <v>14983572</v>
      </c>
      <c r="E3512" t="s">
        <v>699</v>
      </c>
      <c r="F3512" t="s">
        <v>7229</v>
      </c>
      <c r="G3512" t="s">
        <v>7230</v>
      </c>
      <c r="H3512">
        <v>9361</v>
      </c>
      <c r="I3512">
        <v>162</v>
      </c>
      <c r="J3512" t="s">
        <v>29</v>
      </c>
      <c r="K3512" t="s">
        <v>30</v>
      </c>
      <c r="L3512">
        <v>25000000</v>
      </c>
      <c r="M3512">
        <v>2000</v>
      </c>
      <c r="N3512">
        <v>4.7</v>
      </c>
      <c r="O3512">
        <v>-10016428</v>
      </c>
    </row>
    <row r="3513" spans="1:15" x14ac:dyDescent="0.3">
      <c r="A3513" t="s">
        <v>4761</v>
      </c>
      <c r="B3513">
        <v>107</v>
      </c>
      <c r="C3513">
        <v>104</v>
      </c>
      <c r="D3513">
        <v>27053815</v>
      </c>
      <c r="E3513" t="s">
        <v>3604</v>
      </c>
      <c r="F3513" t="s">
        <v>751</v>
      </c>
      <c r="G3513" t="s">
        <v>7231</v>
      </c>
      <c r="H3513">
        <v>12856</v>
      </c>
      <c r="I3513">
        <v>291</v>
      </c>
      <c r="J3513" t="s">
        <v>29</v>
      </c>
      <c r="K3513" t="s">
        <v>227</v>
      </c>
      <c r="L3513">
        <v>40000000</v>
      </c>
      <c r="M3513">
        <v>2001</v>
      </c>
      <c r="N3513">
        <v>4.7</v>
      </c>
      <c r="O3513">
        <v>-12946185</v>
      </c>
    </row>
    <row r="3514" spans="1:15" x14ac:dyDescent="0.3">
      <c r="A3514" t="s">
        <v>4998</v>
      </c>
      <c r="B3514">
        <v>82</v>
      </c>
      <c r="C3514">
        <v>94</v>
      </c>
      <c r="D3514">
        <v>36037909</v>
      </c>
      <c r="E3514" t="s">
        <v>73</v>
      </c>
      <c r="F3514" t="s">
        <v>7232</v>
      </c>
      <c r="G3514" t="s">
        <v>7233</v>
      </c>
      <c r="H3514">
        <v>10132</v>
      </c>
      <c r="I3514">
        <v>130</v>
      </c>
      <c r="J3514" t="s">
        <v>29</v>
      </c>
      <c r="K3514" t="s">
        <v>227</v>
      </c>
      <c r="L3514">
        <v>60000000</v>
      </c>
      <c r="M3514">
        <v>2000</v>
      </c>
      <c r="N3514">
        <v>4.7</v>
      </c>
      <c r="O3514">
        <v>-23962091</v>
      </c>
    </row>
    <row r="3515" spans="1:15" x14ac:dyDescent="0.3">
      <c r="A3515" t="s">
        <v>4559</v>
      </c>
      <c r="B3515">
        <v>133</v>
      </c>
      <c r="C3515">
        <v>103</v>
      </c>
      <c r="D3515">
        <v>29580087</v>
      </c>
      <c r="E3515" t="s">
        <v>699</v>
      </c>
      <c r="F3515" t="s">
        <v>2752</v>
      </c>
      <c r="G3515" t="s">
        <v>7234</v>
      </c>
      <c r="H3515">
        <v>29523</v>
      </c>
      <c r="I3515">
        <v>121</v>
      </c>
      <c r="J3515" t="s">
        <v>29</v>
      </c>
      <c r="K3515" t="s">
        <v>30</v>
      </c>
      <c r="L3515">
        <v>58000000</v>
      </c>
      <c r="M3515">
        <v>2009</v>
      </c>
      <c r="N3515">
        <v>4.7</v>
      </c>
      <c r="O3515">
        <v>-28419913</v>
      </c>
    </row>
    <row r="3516" spans="1:15" x14ac:dyDescent="0.3">
      <c r="A3516" t="s">
        <v>4894</v>
      </c>
      <c r="B3516">
        <v>32</v>
      </c>
      <c r="C3516">
        <v>119</v>
      </c>
      <c r="D3516">
        <v>7000000</v>
      </c>
      <c r="E3516" t="s">
        <v>1050</v>
      </c>
      <c r="F3516" t="s">
        <v>7235</v>
      </c>
      <c r="G3516" t="s">
        <v>7236</v>
      </c>
      <c r="H3516">
        <v>2933</v>
      </c>
      <c r="I3516">
        <v>70</v>
      </c>
      <c r="J3516" t="s">
        <v>29</v>
      </c>
      <c r="K3516" t="s">
        <v>200</v>
      </c>
      <c r="L3516">
        <v>36000000</v>
      </c>
      <c r="M3516">
        <v>1980</v>
      </c>
      <c r="N3516">
        <v>4.7</v>
      </c>
      <c r="O3516">
        <v>-29000000</v>
      </c>
    </row>
    <row r="3517" spans="1:15" x14ac:dyDescent="0.3">
      <c r="A3517" t="s">
        <v>4638</v>
      </c>
      <c r="B3517">
        <v>178</v>
      </c>
      <c r="C3517">
        <v>81</v>
      </c>
      <c r="D3517">
        <v>10539414</v>
      </c>
      <c r="E3517" t="s">
        <v>7237</v>
      </c>
      <c r="F3517" t="s">
        <v>324</v>
      </c>
      <c r="G3517" t="s">
        <v>7238</v>
      </c>
      <c r="H3517">
        <v>45729</v>
      </c>
      <c r="I3517">
        <v>176</v>
      </c>
      <c r="J3517" t="s">
        <v>29</v>
      </c>
      <c r="K3517" t="s">
        <v>30</v>
      </c>
      <c r="L3517">
        <v>47000000</v>
      </c>
      <c r="M3517">
        <v>2010</v>
      </c>
      <c r="N3517">
        <v>4.7</v>
      </c>
      <c r="O3517">
        <v>-36460586</v>
      </c>
    </row>
    <row r="3518" spans="1:15" x14ac:dyDescent="0.3">
      <c r="A3518" t="s">
        <v>4995</v>
      </c>
      <c r="B3518">
        <v>44</v>
      </c>
      <c r="C3518">
        <v>100</v>
      </c>
      <c r="D3518">
        <v>11466088</v>
      </c>
      <c r="E3518" t="s">
        <v>175</v>
      </c>
      <c r="F3518" t="s">
        <v>5607</v>
      </c>
      <c r="G3518" t="s">
        <v>7239</v>
      </c>
      <c r="H3518">
        <v>8983</v>
      </c>
      <c r="I3518">
        <v>84</v>
      </c>
      <c r="J3518" t="s">
        <v>29</v>
      </c>
      <c r="K3518" t="s">
        <v>30</v>
      </c>
      <c r="L3518">
        <v>71000000</v>
      </c>
      <c r="M3518">
        <v>1997</v>
      </c>
      <c r="N3518">
        <v>4.7</v>
      </c>
      <c r="O3518">
        <v>-59533912</v>
      </c>
    </row>
    <row r="3519" spans="1:15" x14ac:dyDescent="0.3">
      <c r="A3519" t="s">
        <v>1273</v>
      </c>
      <c r="B3519">
        <v>74</v>
      </c>
      <c r="C3519">
        <v>93</v>
      </c>
      <c r="D3519">
        <v>5409517</v>
      </c>
      <c r="E3519" t="s">
        <v>7240</v>
      </c>
      <c r="F3519" t="s">
        <v>1802</v>
      </c>
      <c r="G3519" t="s">
        <v>7241</v>
      </c>
      <c r="H3519">
        <v>14280</v>
      </c>
      <c r="I3519">
        <v>171</v>
      </c>
      <c r="J3519" t="s">
        <v>29</v>
      </c>
      <c r="K3519" t="s">
        <v>30</v>
      </c>
      <c r="L3519">
        <v>75000000</v>
      </c>
      <c r="M3519">
        <v>2001</v>
      </c>
      <c r="N3519">
        <v>4.7</v>
      </c>
      <c r="O3519">
        <v>-69590483</v>
      </c>
    </row>
    <row r="3520" spans="1:15" x14ac:dyDescent="0.3">
      <c r="A3520" t="s">
        <v>2678</v>
      </c>
      <c r="B3520">
        <v>299</v>
      </c>
      <c r="C3520">
        <v>130</v>
      </c>
      <c r="D3520">
        <v>296623634</v>
      </c>
      <c r="E3520" t="s">
        <v>6634</v>
      </c>
      <c r="F3520" t="s">
        <v>1416</v>
      </c>
      <c r="G3520" t="s">
        <v>7242</v>
      </c>
      <c r="H3520">
        <v>220758</v>
      </c>
      <c r="I3520">
        <v>919</v>
      </c>
      <c r="J3520" t="s">
        <v>29</v>
      </c>
      <c r="K3520" t="s">
        <v>30</v>
      </c>
      <c r="L3520">
        <v>50000000</v>
      </c>
      <c r="M3520">
        <v>2009</v>
      </c>
      <c r="N3520">
        <v>4.5999999999999996</v>
      </c>
      <c r="O3520">
        <v>246623634</v>
      </c>
    </row>
    <row r="3521" spans="1:15" x14ac:dyDescent="0.3">
      <c r="A3521" t="s">
        <v>4957</v>
      </c>
      <c r="B3521">
        <v>75</v>
      </c>
      <c r="C3521">
        <v>95</v>
      </c>
      <c r="D3521">
        <v>82301521</v>
      </c>
      <c r="E3521" t="s">
        <v>6312</v>
      </c>
      <c r="F3521" t="s">
        <v>2223</v>
      </c>
      <c r="G3521" t="s">
        <v>7243</v>
      </c>
      <c r="H3521">
        <v>22679</v>
      </c>
      <c r="I3521">
        <v>149</v>
      </c>
      <c r="J3521" t="s">
        <v>29</v>
      </c>
      <c r="K3521" t="s">
        <v>30</v>
      </c>
      <c r="L3521">
        <v>32000000</v>
      </c>
      <c r="M3521">
        <v>2005</v>
      </c>
      <c r="N3521">
        <v>4.5999999999999996</v>
      </c>
      <c r="O3521">
        <v>50301521</v>
      </c>
    </row>
    <row r="3522" spans="1:15" x14ac:dyDescent="0.3">
      <c r="A3522" t="s">
        <v>4812</v>
      </c>
      <c r="B3522">
        <v>248</v>
      </c>
      <c r="C3522">
        <v>96</v>
      </c>
      <c r="D3522">
        <v>53884821</v>
      </c>
      <c r="E3522" t="s">
        <v>626</v>
      </c>
      <c r="F3522" t="s">
        <v>7244</v>
      </c>
      <c r="G3522" t="s">
        <v>7245</v>
      </c>
      <c r="H3522">
        <v>51204</v>
      </c>
      <c r="I3522">
        <v>247</v>
      </c>
      <c r="J3522" t="s">
        <v>29</v>
      </c>
      <c r="K3522" t="s">
        <v>30</v>
      </c>
      <c r="L3522">
        <v>5000000</v>
      </c>
      <c r="M3522">
        <v>2012</v>
      </c>
      <c r="N3522">
        <v>4.5999999999999996</v>
      </c>
      <c r="O3522">
        <v>48884821</v>
      </c>
    </row>
    <row r="3523" spans="1:15" x14ac:dyDescent="0.3">
      <c r="A3523" t="s">
        <v>4148</v>
      </c>
      <c r="B3523">
        <v>133</v>
      </c>
      <c r="C3523">
        <v>95</v>
      </c>
      <c r="D3523">
        <v>89808372</v>
      </c>
      <c r="E3523" t="s">
        <v>676</v>
      </c>
      <c r="F3523" t="s">
        <v>3192</v>
      </c>
      <c r="G3523" t="s">
        <v>7246</v>
      </c>
      <c r="H3523">
        <v>46417</v>
      </c>
      <c r="I3523">
        <v>297</v>
      </c>
      <c r="J3523" t="s">
        <v>29</v>
      </c>
      <c r="K3523" t="s">
        <v>30</v>
      </c>
      <c r="L3523">
        <v>45000000</v>
      </c>
      <c r="M3523">
        <v>2003</v>
      </c>
      <c r="N3523">
        <v>4.5999999999999996</v>
      </c>
      <c r="O3523">
        <v>44808372</v>
      </c>
    </row>
    <row r="3524" spans="1:15" x14ac:dyDescent="0.3">
      <c r="A3524" t="s">
        <v>4631</v>
      </c>
      <c r="B3524">
        <v>91</v>
      </c>
      <c r="C3524">
        <v>87</v>
      </c>
      <c r="D3524">
        <v>112950721</v>
      </c>
      <c r="E3524" t="s">
        <v>4122</v>
      </c>
      <c r="F3524" t="s">
        <v>7247</v>
      </c>
      <c r="G3524" t="s">
        <v>7248</v>
      </c>
      <c r="H3524">
        <v>33884</v>
      </c>
      <c r="I3524">
        <v>79</v>
      </c>
      <c r="J3524" t="s">
        <v>29</v>
      </c>
      <c r="K3524" t="s">
        <v>30</v>
      </c>
      <c r="L3524">
        <v>72000000</v>
      </c>
      <c r="M3524">
        <v>2001</v>
      </c>
      <c r="N3524">
        <v>4.5999999999999996</v>
      </c>
      <c r="O3524">
        <v>40950721</v>
      </c>
    </row>
    <row r="3525" spans="1:15" x14ac:dyDescent="0.3">
      <c r="A3525" t="s">
        <v>4002</v>
      </c>
      <c r="B3525">
        <v>149</v>
      </c>
      <c r="C3525">
        <v>91</v>
      </c>
      <c r="D3525">
        <v>35385560</v>
      </c>
      <c r="E3525" t="s">
        <v>214</v>
      </c>
      <c r="F3525" t="s">
        <v>4883</v>
      </c>
      <c r="G3525" t="s">
        <v>7249</v>
      </c>
      <c r="H3525">
        <v>27198</v>
      </c>
      <c r="I3525">
        <v>131</v>
      </c>
      <c r="J3525" t="s">
        <v>29</v>
      </c>
      <c r="K3525" t="s">
        <v>30</v>
      </c>
      <c r="L3525">
        <v>4000000</v>
      </c>
      <c r="M3525">
        <v>2015</v>
      </c>
      <c r="N3525">
        <v>4.5999999999999996</v>
      </c>
      <c r="O3525">
        <v>31385560</v>
      </c>
    </row>
    <row r="3526" spans="1:15" x14ac:dyDescent="0.3">
      <c r="A3526" t="s">
        <v>4954</v>
      </c>
      <c r="B3526">
        <v>65</v>
      </c>
      <c r="C3526">
        <v>99</v>
      </c>
      <c r="D3526">
        <v>70163652</v>
      </c>
      <c r="E3526" t="s">
        <v>338</v>
      </c>
      <c r="F3526" t="s">
        <v>1879</v>
      </c>
      <c r="G3526" t="s">
        <v>7250</v>
      </c>
      <c r="H3526">
        <v>31968</v>
      </c>
      <c r="I3526">
        <v>82</v>
      </c>
      <c r="J3526" t="s">
        <v>29</v>
      </c>
      <c r="K3526" t="s">
        <v>30</v>
      </c>
      <c r="L3526">
        <v>40000000</v>
      </c>
      <c r="M3526">
        <v>2006</v>
      </c>
      <c r="N3526">
        <v>4.5999999999999996</v>
      </c>
      <c r="O3526">
        <v>30163652</v>
      </c>
    </row>
    <row r="3527" spans="1:15" x14ac:dyDescent="0.3">
      <c r="A3527" t="s">
        <v>4899</v>
      </c>
      <c r="B3527">
        <v>119</v>
      </c>
      <c r="C3527">
        <v>89</v>
      </c>
      <c r="D3527">
        <v>65557989</v>
      </c>
      <c r="E3527" t="s">
        <v>7251</v>
      </c>
      <c r="F3527" t="s">
        <v>3667</v>
      </c>
      <c r="G3527" t="s">
        <v>7252</v>
      </c>
      <c r="H3527">
        <v>73539</v>
      </c>
      <c r="I3527">
        <v>271</v>
      </c>
      <c r="J3527" t="s">
        <v>29</v>
      </c>
      <c r="K3527" t="s">
        <v>30</v>
      </c>
      <c r="L3527">
        <v>45000000</v>
      </c>
      <c r="M3527">
        <v>1997</v>
      </c>
      <c r="N3527">
        <v>4.5999999999999996</v>
      </c>
      <c r="O3527">
        <v>20557989</v>
      </c>
    </row>
    <row r="3528" spans="1:15" x14ac:dyDescent="0.3">
      <c r="A3528" t="s">
        <v>4814</v>
      </c>
      <c r="B3528">
        <v>143</v>
      </c>
      <c r="C3528">
        <v>80</v>
      </c>
      <c r="D3528">
        <v>100169068</v>
      </c>
      <c r="E3528" t="s">
        <v>316</v>
      </c>
      <c r="F3528" t="s">
        <v>2025</v>
      </c>
      <c r="G3528" t="s">
        <v>7253</v>
      </c>
      <c r="H3528">
        <v>16385</v>
      </c>
      <c r="I3528">
        <v>100</v>
      </c>
      <c r="J3528" t="s">
        <v>29</v>
      </c>
      <c r="K3528" t="s">
        <v>30</v>
      </c>
      <c r="L3528">
        <v>80000000</v>
      </c>
      <c r="M3528">
        <v>2010</v>
      </c>
      <c r="N3528">
        <v>4.5999999999999996</v>
      </c>
      <c r="O3528">
        <v>20169068</v>
      </c>
    </row>
    <row r="3529" spans="1:15" x14ac:dyDescent="0.3">
      <c r="A3529" t="s">
        <v>3883</v>
      </c>
      <c r="B3529">
        <v>125</v>
      </c>
      <c r="C3529">
        <v>100</v>
      </c>
      <c r="D3529">
        <v>39989008</v>
      </c>
      <c r="E3529" t="s">
        <v>2463</v>
      </c>
      <c r="F3529" t="s">
        <v>4372</v>
      </c>
      <c r="G3529" t="s">
        <v>7254</v>
      </c>
      <c r="H3529">
        <v>55398</v>
      </c>
      <c r="I3529">
        <v>418</v>
      </c>
      <c r="J3529" t="s">
        <v>29</v>
      </c>
      <c r="K3529" t="s">
        <v>30</v>
      </c>
      <c r="L3529">
        <v>24000000</v>
      </c>
      <c r="M3529">
        <v>1998</v>
      </c>
      <c r="N3529">
        <v>4.5999999999999996</v>
      </c>
      <c r="O3529">
        <v>15989008</v>
      </c>
    </row>
    <row r="3530" spans="1:15" x14ac:dyDescent="0.3">
      <c r="A3530" t="s">
        <v>5026</v>
      </c>
      <c r="B3530">
        <v>74</v>
      </c>
      <c r="C3530">
        <v>89</v>
      </c>
      <c r="D3530">
        <v>29302097</v>
      </c>
      <c r="E3530" t="s">
        <v>7255</v>
      </c>
      <c r="F3530" t="s">
        <v>6537</v>
      </c>
      <c r="G3530" t="s">
        <v>7256</v>
      </c>
      <c r="H3530">
        <v>23408</v>
      </c>
      <c r="I3530">
        <v>105</v>
      </c>
      <c r="J3530" t="s">
        <v>29</v>
      </c>
      <c r="K3530" t="s">
        <v>227</v>
      </c>
      <c r="L3530">
        <v>15000000</v>
      </c>
      <c r="M3530">
        <v>2004</v>
      </c>
      <c r="N3530">
        <v>4.5999999999999996</v>
      </c>
      <c r="O3530">
        <v>14302097</v>
      </c>
    </row>
    <row r="3531" spans="1:15" x14ac:dyDescent="0.3">
      <c r="A3531" t="s">
        <v>5031</v>
      </c>
      <c r="B3531">
        <v>62</v>
      </c>
      <c r="C3531">
        <v>86</v>
      </c>
      <c r="D3531">
        <v>23978402</v>
      </c>
      <c r="E3531" t="s">
        <v>338</v>
      </c>
      <c r="F3531" t="s">
        <v>6614</v>
      </c>
      <c r="G3531" t="s">
        <v>7257</v>
      </c>
      <c r="H3531">
        <v>10966</v>
      </c>
      <c r="I3531">
        <v>100</v>
      </c>
      <c r="J3531" t="s">
        <v>29</v>
      </c>
      <c r="K3531" t="s">
        <v>30</v>
      </c>
      <c r="L3531">
        <v>11000000</v>
      </c>
      <c r="M3531">
        <v>2001</v>
      </c>
      <c r="N3531">
        <v>4.5999999999999996</v>
      </c>
      <c r="O3531">
        <v>12978402</v>
      </c>
    </row>
    <row r="3532" spans="1:15" x14ac:dyDescent="0.3">
      <c r="A3532" t="s">
        <v>5022</v>
      </c>
      <c r="B3532">
        <v>162</v>
      </c>
      <c r="C3532">
        <v>98</v>
      </c>
      <c r="D3532">
        <v>14400000</v>
      </c>
      <c r="E3532" t="s">
        <v>452</v>
      </c>
      <c r="F3532" t="s">
        <v>7258</v>
      </c>
      <c r="G3532" t="s">
        <v>7259</v>
      </c>
      <c r="H3532">
        <v>28589</v>
      </c>
      <c r="I3532">
        <v>532</v>
      </c>
      <c r="J3532" t="s">
        <v>29</v>
      </c>
      <c r="K3532" t="s">
        <v>30</v>
      </c>
      <c r="L3532">
        <v>2500000</v>
      </c>
      <c r="M3532">
        <v>1982</v>
      </c>
      <c r="N3532">
        <v>4.5999999999999996</v>
      </c>
      <c r="O3532">
        <v>11900000</v>
      </c>
    </row>
    <row r="3533" spans="1:15" x14ac:dyDescent="0.3">
      <c r="A3533" t="s">
        <v>4755</v>
      </c>
      <c r="B3533">
        <v>94</v>
      </c>
      <c r="C3533">
        <v>97</v>
      </c>
      <c r="D3533">
        <v>31526393</v>
      </c>
      <c r="E3533" t="s">
        <v>7251</v>
      </c>
      <c r="F3533" t="s">
        <v>7260</v>
      </c>
      <c r="G3533" t="s">
        <v>7261</v>
      </c>
      <c r="H3533">
        <v>22243</v>
      </c>
      <c r="I3533">
        <v>144</v>
      </c>
      <c r="J3533" t="s">
        <v>29</v>
      </c>
      <c r="K3533" t="s">
        <v>30</v>
      </c>
      <c r="L3533">
        <v>25000000</v>
      </c>
      <c r="M3533">
        <v>2004</v>
      </c>
      <c r="N3533">
        <v>4.5999999999999996</v>
      </c>
      <c r="O3533">
        <v>6526393</v>
      </c>
    </row>
    <row r="3534" spans="1:15" x14ac:dyDescent="0.3">
      <c r="A3534" t="s">
        <v>5093</v>
      </c>
      <c r="B3534">
        <v>27</v>
      </c>
      <c r="C3534">
        <v>93</v>
      </c>
      <c r="D3534">
        <v>10097096</v>
      </c>
      <c r="E3534" t="s">
        <v>676</v>
      </c>
      <c r="F3534" t="s">
        <v>7262</v>
      </c>
      <c r="G3534" t="s">
        <v>7263</v>
      </c>
      <c r="H3534">
        <v>5612</v>
      </c>
      <c r="I3534">
        <v>38</v>
      </c>
      <c r="J3534" t="s">
        <v>29</v>
      </c>
      <c r="K3534" t="s">
        <v>30</v>
      </c>
      <c r="L3534">
        <v>4000000</v>
      </c>
      <c r="M3534">
        <v>2001</v>
      </c>
      <c r="N3534">
        <v>4.5999999999999996</v>
      </c>
      <c r="O3534">
        <v>6097096</v>
      </c>
    </row>
    <row r="3535" spans="1:15" x14ac:dyDescent="0.3">
      <c r="A3535" t="s">
        <v>5221</v>
      </c>
      <c r="B3535">
        <v>58</v>
      </c>
      <c r="C3535">
        <v>98</v>
      </c>
      <c r="D3535">
        <v>15361537</v>
      </c>
      <c r="E3535" t="s">
        <v>1576</v>
      </c>
      <c r="F3535" t="s">
        <v>7264</v>
      </c>
      <c r="G3535" t="s">
        <v>7265</v>
      </c>
      <c r="H3535">
        <v>12263</v>
      </c>
      <c r="I3535">
        <v>132</v>
      </c>
      <c r="J3535" t="s">
        <v>29</v>
      </c>
      <c r="K3535" t="s">
        <v>227</v>
      </c>
      <c r="L3535">
        <v>13000000</v>
      </c>
      <c r="M3535">
        <v>2002</v>
      </c>
      <c r="N3535">
        <v>4.5999999999999996</v>
      </c>
      <c r="O3535">
        <v>2361537</v>
      </c>
    </row>
    <row r="3536" spans="1:15" x14ac:dyDescent="0.3">
      <c r="A3536" t="s">
        <v>3694</v>
      </c>
      <c r="B3536">
        <v>56</v>
      </c>
      <c r="C3536">
        <v>90</v>
      </c>
      <c r="D3536">
        <v>15549702</v>
      </c>
      <c r="E3536" t="s">
        <v>289</v>
      </c>
      <c r="F3536" t="s">
        <v>7266</v>
      </c>
      <c r="G3536" t="s">
        <v>7267</v>
      </c>
      <c r="H3536">
        <v>24038</v>
      </c>
      <c r="I3536">
        <v>123</v>
      </c>
      <c r="J3536" t="s">
        <v>29</v>
      </c>
      <c r="K3536" t="s">
        <v>30</v>
      </c>
      <c r="L3536">
        <v>14000000</v>
      </c>
      <c r="M3536">
        <v>2003</v>
      </c>
      <c r="N3536">
        <v>4.5999999999999996</v>
      </c>
      <c r="O3536">
        <v>1549702</v>
      </c>
    </row>
    <row r="3537" spans="1:15" x14ac:dyDescent="0.3">
      <c r="A3537" t="s">
        <v>5037</v>
      </c>
      <c r="B3537">
        <v>98</v>
      </c>
      <c r="C3537">
        <v>83</v>
      </c>
      <c r="D3537">
        <v>22264487</v>
      </c>
      <c r="E3537" t="s">
        <v>676</v>
      </c>
      <c r="F3537" t="s">
        <v>7268</v>
      </c>
      <c r="G3537" t="s">
        <v>7269</v>
      </c>
      <c r="H3537">
        <v>41239</v>
      </c>
      <c r="I3537">
        <v>166</v>
      </c>
      <c r="J3537" t="s">
        <v>29</v>
      </c>
      <c r="K3537" t="s">
        <v>30</v>
      </c>
      <c r="L3537">
        <v>22000000</v>
      </c>
      <c r="M3537">
        <v>2005</v>
      </c>
      <c r="N3537">
        <v>4.5999999999999996</v>
      </c>
      <c r="O3537">
        <v>264487</v>
      </c>
    </row>
    <row r="3538" spans="1:15" x14ac:dyDescent="0.3">
      <c r="A3538" t="s">
        <v>2294</v>
      </c>
      <c r="B3538">
        <v>12</v>
      </c>
      <c r="C3538">
        <v>121</v>
      </c>
      <c r="D3538">
        <v>4700361</v>
      </c>
      <c r="E3538" t="s">
        <v>92</v>
      </c>
      <c r="F3538" t="s">
        <v>2664</v>
      </c>
      <c r="G3538" t="s">
        <v>7270</v>
      </c>
      <c r="H3538">
        <v>2047</v>
      </c>
      <c r="I3538">
        <v>29</v>
      </c>
      <c r="J3538" t="s">
        <v>29</v>
      </c>
      <c r="K3538" t="s">
        <v>30</v>
      </c>
      <c r="L3538">
        <v>5000000</v>
      </c>
      <c r="M3538">
        <v>2015</v>
      </c>
      <c r="N3538">
        <v>4.5999999999999996</v>
      </c>
      <c r="O3538">
        <v>-299639</v>
      </c>
    </row>
    <row r="3539" spans="1:15" x14ac:dyDescent="0.3">
      <c r="A3539" t="s">
        <v>5029</v>
      </c>
      <c r="B3539">
        <v>29</v>
      </c>
      <c r="C3539">
        <v>87</v>
      </c>
      <c r="D3539">
        <v>1332</v>
      </c>
      <c r="E3539" t="s">
        <v>721</v>
      </c>
      <c r="F3539" t="s">
        <v>6136</v>
      </c>
      <c r="G3539" t="s">
        <v>7271</v>
      </c>
      <c r="H3539">
        <v>2038</v>
      </c>
      <c r="I3539">
        <v>20</v>
      </c>
      <c r="J3539" t="s">
        <v>29</v>
      </c>
      <c r="K3539" t="s">
        <v>30</v>
      </c>
      <c r="L3539">
        <v>500000</v>
      </c>
      <c r="M3539">
        <v>2012</v>
      </c>
      <c r="N3539">
        <v>4.5999999999999996</v>
      </c>
      <c r="O3539">
        <v>-498668</v>
      </c>
    </row>
    <row r="3540" spans="1:15" x14ac:dyDescent="0.3">
      <c r="A3540" t="s">
        <v>5024</v>
      </c>
      <c r="B3540">
        <v>42</v>
      </c>
      <c r="C3540">
        <v>94</v>
      </c>
      <c r="D3540">
        <v>4693919</v>
      </c>
      <c r="E3540" t="s">
        <v>676</v>
      </c>
      <c r="F3540" t="s">
        <v>1570</v>
      </c>
      <c r="G3540" t="s">
        <v>7272</v>
      </c>
      <c r="H3540">
        <v>11011</v>
      </c>
      <c r="I3540">
        <v>78</v>
      </c>
      <c r="J3540" t="s">
        <v>29</v>
      </c>
      <c r="K3540" t="s">
        <v>30</v>
      </c>
      <c r="L3540">
        <v>6500000</v>
      </c>
      <c r="M3540">
        <v>2008</v>
      </c>
      <c r="N3540">
        <v>4.5999999999999996</v>
      </c>
      <c r="O3540">
        <v>-1806081</v>
      </c>
    </row>
    <row r="3541" spans="1:15" x14ac:dyDescent="0.3">
      <c r="A3541" t="s">
        <v>5020</v>
      </c>
      <c r="B3541">
        <v>90</v>
      </c>
      <c r="C3541">
        <v>101</v>
      </c>
      <c r="D3541">
        <v>12801190</v>
      </c>
      <c r="E3541" t="s">
        <v>78</v>
      </c>
      <c r="F3541" t="s">
        <v>2689</v>
      </c>
      <c r="G3541" t="s">
        <v>7273</v>
      </c>
      <c r="H3541">
        <v>16340</v>
      </c>
      <c r="I3541">
        <v>355</v>
      </c>
      <c r="J3541" t="s">
        <v>29</v>
      </c>
      <c r="K3541" t="s">
        <v>30</v>
      </c>
      <c r="L3541">
        <v>15000000</v>
      </c>
      <c r="M3541">
        <v>2000</v>
      </c>
      <c r="N3541">
        <v>4.5999999999999996</v>
      </c>
      <c r="O3541">
        <v>-2198810</v>
      </c>
    </row>
    <row r="3542" spans="1:15" x14ac:dyDescent="0.3">
      <c r="A3542" t="s">
        <v>5034</v>
      </c>
      <c r="B3542">
        <v>46</v>
      </c>
      <c r="C3542">
        <v>86</v>
      </c>
      <c r="D3542">
        <v>535249</v>
      </c>
      <c r="E3542" t="s">
        <v>676</v>
      </c>
      <c r="F3542" t="s">
        <v>7274</v>
      </c>
      <c r="G3542" t="s">
        <v>7275</v>
      </c>
      <c r="H3542">
        <v>3467</v>
      </c>
      <c r="I3542">
        <v>13</v>
      </c>
      <c r="J3542" t="s">
        <v>29</v>
      </c>
      <c r="K3542" t="s">
        <v>30</v>
      </c>
      <c r="L3542">
        <v>3400000</v>
      </c>
      <c r="M3542">
        <v>2010</v>
      </c>
      <c r="N3542">
        <v>4.5999999999999996</v>
      </c>
      <c r="O3542">
        <v>-2864751</v>
      </c>
    </row>
    <row r="3543" spans="1:15" x14ac:dyDescent="0.3">
      <c r="A3543" t="s">
        <v>5018</v>
      </c>
      <c r="B3543">
        <v>85</v>
      </c>
      <c r="C3543">
        <v>104</v>
      </c>
      <c r="D3543">
        <v>17757087</v>
      </c>
      <c r="E3543" t="s">
        <v>2263</v>
      </c>
      <c r="F3543" t="s">
        <v>7276</v>
      </c>
      <c r="G3543" t="s">
        <v>7277</v>
      </c>
      <c r="H3543">
        <v>13065</v>
      </c>
      <c r="I3543">
        <v>253</v>
      </c>
      <c r="J3543" t="s">
        <v>29</v>
      </c>
      <c r="K3543" t="s">
        <v>30</v>
      </c>
      <c r="L3543">
        <v>21000000</v>
      </c>
      <c r="M3543">
        <v>1999</v>
      </c>
      <c r="N3543">
        <v>4.5999999999999996</v>
      </c>
      <c r="O3543">
        <v>-3242913</v>
      </c>
    </row>
    <row r="3544" spans="1:15" x14ac:dyDescent="0.3">
      <c r="A3544" t="s">
        <v>4338</v>
      </c>
      <c r="B3544">
        <v>49</v>
      </c>
      <c r="C3544">
        <v>105</v>
      </c>
      <c r="D3544">
        <v>5217498</v>
      </c>
      <c r="E3544" t="s">
        <v>269</v>
      </c>
      <c r="F3544" t="s">
        <v>7278</v>
      </c>
      <c r="G3544" t="s">
        <v>7279</v>
      </c>
      <c r="H3544">
        <v>3668</v>
      </c>
      <c r="I3544">
        <v>85</v>
      </c>
      <c r="J3544" t="s">
        <v>29</v>
      </c>
      <c r="K3544" t="s">
        <v>30</v>
      </c>
      <c r="L3544">
        <v>15000000</v>
      </c>
      <c r="M3544">
        <v>2000</v>
      </c>
      <c r="N3544">
        <v>4.5999999999999996</v>
      </c>
      <c r="O3544">
        <v>-9782502</v>
      </c>
    </row>
    <row r="3545" spans="1:15" x14ac:dyDescent="0.3">
      <c r="A3545" t="s">
        <v>5014</v>
      </c>
      <c r="B3545">
        <v>42</v>
      </c>
      <c r="C3545">
        <v>110</v>
      </c>
      <c r="D3545">
        <v>175370</v>
      </c>
      <c r="E3545" t="s">
        <v>676</v>
      </c>
      <c r="F3545" t="s">
        <v>55</v>
      </c>
      <c r="G3545" t="s">
        <v>7280</v>
      </c>
      <c r="H3545">
        <v>6884</v>
      </c>
      <c r="I3545">
        <v>133</v>
      </c>
      <c r="J3545" t="s">
        <v>29</v>
      </c>
      <c r="K3545" t="s">
        <v>30</v>
      </c>
      <c r="L3545">
        <v>12000000</v>
      </c>
      <c r="M3545">
        <v>1999</v>
      </c>
      <c r="N3545">
        <v>4.5999999999999996</v>
      </c>
      <c r="O3545">
        <v>-11824630</v>
      </c>
    </row>
    <row r="3546" spans="1:15" x14ac:dyDescent="0.3">
      <c r="A3546" t="s">
        <v>5016</v>
      </c>
      <c r="B3546">
        <v>81</v>
      </c>
      <c r="C3546">
        <v>110</v>
      </c>
      <c r="D3546">
        <v>16295774</v>
      </c>
      <c r="E3546" t="s">
        <v>467</v>
      </c>
      <c r="F3546" t="s">
        <v>181</v>
      </c>
      <c r="G3546" t="s">
        <v>7281</v>
      </c>
      <c r="H3546">
        <v>33669</v>
      </c>
      <c r="I3546">
        <v>269</v>
      </c>
      <c r="J3546" t="s">
        <v>29</v>
      </c>
      <c r="K3546" t="s">
        <v>30</v>
      </c>
      <c r="L3546">
        <v>35000000</v>
      </c>
      <c r="M3546">
        <v>1986</v>
      </c>
      <c r="N3546">
        <v>4.5999999999999996</v>
      </c>
      <c r="O3546">
        <v>-18704226</v>
      </c>
    </row>
    <row r="3547" spans="1:15" x14ac:dyDescent="0.3">
      <c r="A3547" t="s">
        <v>1140</v>
      </c>
      <c r="B3547">
        <v>181</v>
      </c>
      <c r="C3547">
        <v>131</v>
      </c>
      <c r="D3547">
        <v>20302961</v>
      </c>
      <c r="E3547" t="s">
        <v>92</v>
      </c>
      <c r="F3547" t="s">
        <v>7282</v>
      </c>
      <c r="G3547" t="s">
        <v>7283</v>
      </c>
      <c r="H3547">
        <v>49874</v>
      </c>
      <c r="I3547">
        <v>450</v>
      </c>
      <c r="J3547" t="s">
        <v>29</v>
      </c>
      <c r="K3547" t="s">
        <v>241</v>
      </c>
      <c r="L3547">
        <v>45000000</v>
      </c>
      <c r="M3547">
        <v>1995</v>
      </c>
      <c r="N3547">
        <v>4.5999999999999996</v>
      </c>
      <c r="O3547">
        <v>-24697039</v>
      </c>
    </row>
    <row r="3548" spans="1:15" x14ac:dyDescent="0.3">
      <c r="A3548" t="s">
        <v>4481</v>
      </c>
      <c r="B3548">
        <v>24</v>
      </c>
      <c r="C3548">
        <v>101</v>
      </c>
      <c r="D3548">
        <v>6448817</v>
      </c>
      <c r="E3548" t="s">
        <v>309</v>
      </c>
      <c r="F3548" t="s">
        <v>7216</v>
      </c>
      <c r="G3548" t="s">
        <v>7284</v>
      </c>
      <c r="H3548">
        <v>2189</v>
      </c>
      <c r="I3548">
        <v>31</v>
      </c>
      <c r="J3548" t="s">
        <v>29</v>
      </c>
      <c r="K3548" t="s">
        <v>30</v>
      </c>
      <c r="L3548">
        <v>35000000</v>
      </c>
      <c r="M3548">
        <v>1997</v>
      </c>
      <c r="N3548">
        <v>4.5999999999999996</v>
      </c>
      <c r="O3548">
        <v>-28551183</v>
      </c>
    </row>
    <row r="3549" spans="1:15" x14ac:dyDescent="0.3">
      <c r="A3549" t="s">
        <v>4692</v>
      </c>
      <c r="B3549">
        <v>107</v>
      </c>
      <c r="C3549">
        <v>88</v>
      </c>
      <c r="D3549">
        <v>219613391</v>
      </c>
      <c r="E3549" t="s">
        <v>6929</v>
      </c>
      <c r="F3549" t="s">
        <v>300</v>
      </c>
      <c r="G3549" t="s">
        <v>7285</v>
      </c>
      <c r="H3549">
        <v>31649</v>
      </c>
      <c r="I3549">
        <v>98</v>
      </c>
      <c r="J3549" t="s">
        <v>29</v>
      </c>
      <c r="K3549" t="s">
        <v>30</v>
      </c>
      <c r="L3549">
        <v>75000000</v>
      </c>
      <c r="M3549">
        <v>2009</v>
      </c>
      <c r="N3549">
        <v>4.5</v>
      </c>
      <c r="O3549">
        <v>144613391</v>
      </c>
    </row>
    <row r="3550" spans="1:15" x14ac:dyDescent="0.3">
      <c r="A3550" t="s">
        <v>2245</v>
      </c>
      <c r="B3550">
        <v>128</v>
      </c>
      <c r="C3550">
        <v>112</v>
      </c>
      <c r="D3550">
        <v>90556401</v>
      </c>
      <c r="E3550" t="s">
        <v>4041</v>
      </c>
      <c r="F3550" t="s">
        <v>7286</v>
      </c>
      <c r="G3550" t="s">
        <v>7287</v>
      </c>
      <c r="H3550">
        <v>43795</v>
      </c>
      <c r="I3550">
        <v>171</v>
      </c>
      <c r="J3550" t="s">
        <v>29</v>
      </c>
      <c r="K3550" t="s">
        <v>30</v>
      </c>
      <c r="L3550">
        <v>11000000</v>
      </c>
      <c r="M3550">
        <v>2008</v>
      </c>
      <c r="N3550">
        <v>4.5</v>
      </c>
      <c r="O3550">
        <v>79556401</v>
      </c>
    </row>
    <row r="3551" spans="1:15" x14ac:dyDescent="0.3">
      <c r="A3551" t="s">
        <v>5047</v>
      </c>
      <c r="B3551">
        <v>129</v>
      </c>
      <c r="C3551">
        <v>100</v>
      </c>
      <c r="D3551">
        <v>14343976</v>
      </c>
      <c r="E3551" t="s">
        <v>6773</v>
      </c>
      <c r="F3551" t="s">
        <v>6840</v>
      </c>
      <c r="G3551" t="s">
        <v>7288</v>
      </c>
      <c r="H3551">
        <v>22961</v>
      </c>
      <c r="I3551">
        <v>291</v>
      </c>
      <c r="J3551" t="s">
        <v>29</v>
      </c>
      <c r="K3551" t="s">
        <v>30</v>
      </c>
      <c r="L3551">
        <v>5000000</v>
      </c>
      <c r="M3551">
        <v>1989</v>
      </c>
      <c r="N3551">
        <v>4.5</v>
      </c>
      <c r="O3551">
        <v>9343976</v>
      </c>
    </row>
    <row r="3552" spans="1:15" x14ac:dyDescent="0.3">
      <c r="A3552" t="s">
        <v>4628</v>
      </c>
      <c r="B3552">
        <v>186</v>
      </c>
      <c r="C3552">
        <v>94</v>
      </c>
      <c r="D3552">
        <v>16235293</v>
      </c>
      <c r="E3552" t="s">
        <v>626</v>
      </c>
      <c r="F3552" t="s">
        <v>6907</v>
      </c>
      <c r="G3552" t="s">
        <v>7289</v>
      </c>
      <c r="H3552">
        <v>19918</v>
      </c>
      <c r="I3552">
        <v>278</v>
      </c>
      <c r="J3552" t="s">
        <v>29</v>
      </c>
      <c r="K3552" t="s">
        <v>30</v>
      </c>
      <c r="L3552">
        <v>9000000</v>
      </c>
      <c r="M3552">
        <v>2006</v>
      </c>
      <c r="N3552">
        <v>4.5</v>
      </c>
      <c r="O3552">
        <v>7235293</v>
      </c>
    </row>
    <row r="3553" spans="1:15" x14ac:dyDescent="0.3">
      <c r="A3553" t="s">
        <v>5049</v>
      </c>
      <c r="B3553">
        <v>66</v>
      </c>
      <c r="C3553">
        <v>98</v>
      </c>
      <c r="D3553">
        <v>14114488</v>
      </c>
      <c r="E3553" t="s">
        <v>840</v>
      </c>
      <c r="F3553" t="s">
        <v>198</v>
      </c>
      <c r="G3553" t="s">
        <v>7290</v>
      </c>
      <c r="H3553">
        <v>13190</v>
      </c>
      <c r="I3553">
        <v>114</v>
      </c>
      <c r="J3553" t="s">
        <v>29</v>
      </c>
      <c r="K3553" t="s">
        <v>30</v>
      </c>
      <c r="L3553">
        <v>10500000</v>
      </c>
      <c r="M3553">
        <v>1988</v>
      </c>
      <c r="N3553">
        <v>4.5</v>
      </c>
      <c r="O3553">
        <v>3614488</v>
      </c>
    </row>
    <row r="3554" spans="1:15" x14ac:dyDescent="0.3">
      <c r="A3554" t="s">
        <v>1750</v>
      </c>
      <c r="B3554">
        <v>34</v>
      </c>
      <c r="C3554">
        <v>100</v>
      </c>
      <c r="D3554">
        <v>19900000</v>
      </c>
      <c r="E3554" t="s">
        <v>6849</v>
      </c>
      <c r="F3554" t="s">
        <v>5785</v>
      </c>
      <c r="G3554" t="s">
        <v>7291</v>
      </c>
      <c r="H3554">
        <v>17262</v>
      </c>
      <c r="I3554">
        <v>53</v>
      </c>
      <c r="J3554" t="s">
        <v>29</v>
      </c>
      <c r="K3554" t="s">
        <v>30</v>
      </c>
      <c r="L3554">
        <v>20000000</v>
      </c>
      <c r="M3554">
        <v>1995</v>
      </c>
      <c r="N3554">
        <v>4.5</v>
      </c>
      <c r="O3554">
        <v>-100000</v>
      </c>
    </row>
    <row r="3555" spans="1:15" x14ac:dyDescent="0.3">
      <c r="A3555" t="s">
        <v>5055</v>
      </c>
      <c r="B3555">
        <v>97</v>
      </c>
      <c r="C3555">
        <v>87</v>
      </c>
      <c r="D3555">
        <v>14249005</v>
      </c>
      <c r="E3555" t="s">
        <v>676</v>
      </c>
      <c r="F3555" t="s">
        <v>6980</v>
      </c>
      <c r="G3555" t="s">
        <v>7292</v>
      </c>
      <c r="H3555">
        <v>39788</v>
      </c>
      <c r="I3555">
        <v>619</v>
      </c>
      <c r="J3555" t="s">
        <v>29</v>
      </c>
      <c r="K3555" t="s">
        <v>30</v>
      </c>
      <c r="L3555">
        <v>15000000</v>
      </c>
      <c r="M3555">
        <v>2001</v>
      </c>
      <c r="N3555">
        <v>4.5</v>
      </c>
      <c r="O3555">
        <v>-750995</v>
      </c>
    </row>
    <row r="3556" spans="1:15" x14ac:dyDescent="0.3">
      <c r="A3556" t="s">
        <v>5053</v>
      </c>
      <c r="B3556">
        <v>32</v>
      </c>
      <c r="C3556">
        <v>91</v>
      </c>
      <c r="D3556">
        <v>13571817</v>
      </c>
      <c r="E3556" t="s">
        <v>2063</v>
      </c>
      <c r="F3556" t="s">
        <v>690</v>
      </c>
      <c r="G3556" t="s">
        <v>7293</v>
      </c>
      <c r="H3556">
        <v>5312</v>
      </c>
      <c r="I3556">
        <v>40</v>
      </c>
      <c r="J3556" t="s">
        <v>29</v>
      </c>
      <c r="K3556" t="s">
        <v>30</v>
      </c>
      <c r="L3556">
        <v>15600000</v>
      </c>
      <c r="M3556">
        <v>2002</v>
      </c>
      <c r="N3556">
        <v>4.5</v>
      </c>
      <c r="O3556">
        <v>-2028183</v>
      </c>
    </row>
    <row r="3557" spans="1:15" x14ac:dyDescent="0.3">
      <c r="A3557" t="s">
        <v>4593</v>
      </c>
      <c r="B3557">
        <v>55</v>
      </c>
      <c r="C3557">
        <v>100</v>
      </c>
      <c r="D3557">
        <v>23222861</v>
      </c>
      <c r="E3557" t="s">
        <v>7294</v>
      </c>
      <c r="F3557" t="s">
        <v>4063</v>
      </c>
      <c r="G3557" t="s">
        <v>7295</v>
      </c>
      <c r="H3557">
        <v>11092</v>
      </c>
      <c r="I3557">
        <v>44</v>
      </c>
      <c r="J3557" t="s">
        <v>29</v>
      </c>
      <c r="K3557" t="s">
        <v>30</v>
      </c>
      <c r="L3557">
        <v>26000000</v>
      </c>
      <c r="M3557">
        <v>2004</v>
      </c>
      <c r="N3557">
        <v>4.5</v>
      </c>
      <c r="O3557">
        <v>-2777139</v>
      </c>
    </row>
    <row r="3558" spans="1:15" x14ac:dyDescent="0.3">
      <c r="A3558" t="s">
        <v>3158</v>
      </c>
      <c r="B3558">
        <v>93</v>
      </c>
      <c r="C3558">
        <v>91</v>
      </c>
      <c r="D3558">
        <v>1712111</v>
      </c>
      <c r="E3558" t="s">
        <v>840</v>
      </c>
      <c r="F3558" t="s">
        <v>192</v>
      </c>
      <c r="G3558" t="s">
        <v>7296</v>
      </c>
      <c r="H3558">
        <v>7199</v>
      </c>
      <c r="I3558">
        <v>53</v>
      </c>
      <c r="J3558" t="s">
        <v>29</v>
      </c>
      <c r="K3558" t="s">
        <v>30</v>
      </c>
      <c r="L3558">
        <v>8495000</v>
      </c>
      <c r="M3558">
        <v>2015</v>
      </c>
      <c r="N3558">
        <v>4.5</v>
      </c>
      <c r="O3558">
        <v>-6782889</v>
      </c>
    </row>
    <row r="3559" spans="1:15" x14ac:dyDescent="0.3">
      <c r="A3559" t="s">
        <v>2166</v>
      </c>
      <c r="B3559">
        <v>85</v>
      </c>
      <c r="C3559">
        <v>81</v>
      </c>
      <c r="D3559">
        <v>30105968</v>
      </c>
      <c r="E3559" t="s">
        <v>1029</v>
      </c>
      <c r="F3559" t="s">
        <v>7297</v>
      </c>
      <c r="G3559" t="s">
        <v>7298</v>
      </c>
      <c r="H3559">
        <v>8860</v>
      </c>
      <c r="I3559">
        <v>45</v>
      </c>
      <c r="J3559" t="s">
        <v>29</v>
      </c>
      <c r="K3559" t="s">
        <v>30</v>
      </c>
      <c r="L3559">
        <v>37000000</v>
      </c>
      <c r="M3559">
        <v>2008</v>
      </c>
      <c r="N3559">
        <v>4.5</v>
      </c>
      <c r="O3559">
        <v>-6894032</v>
      </c>
    </row>
    <row r="3560" spans="1:15" x14ac:dyDescent="0.3">
      <c r="A3560" t="s">
        <v>4759</v>
      </c>
      <c r="B3560">
        <v>121</v>
      </c>
      <c r="C3560">
        <v>82</v>
      </c>
      <c r="D3560">
        <v>25871834</v>
      </c>
      <c r="E3560" t="s">
        <v>4642</v>
      </c>
      <c r="F3560" t="s">
        <v>1570</v>
      </c>
      <c r="G3560" t="s">
        <v>7299</v>
      </c>
      <c r="H3560">
        <v>52052</v>
      </c>
      <c r="I3560">
        <v>173</v>
      </c>
      <c r="J3560" t="s">
        <v>29</v>
      </c>
      <c r="K3560" t="s">
        <v>30</v>
      </c>
      <c r="L3560">
        <v>35000000</v>
      </c>
      <c r="M3560">
        <v>2008</v>
      </c>
      <c r="N3560">
        <v>4.5</v>
      </c>
      <c r="O3560">
        <v>-9128166</v>
      </c>
    </row>
    <row r="3561" spans="1:15" x14ac:dyDescent="0.3">
      <c r="A3561" t="s">
        <v>4493</v>
      </c>
      <c r="B3561">
        <v>53</v>
      </c>
      <c r="C3561">
        <v>91</v>
      </c>
      <c r="D3561">
        <v>8104069</v>
      </c>
      <c r="E3561" t="s">
        <v>2113</v>
      </c>
      <c r="F3561" t="s">
        <v>215</v>
      </c>
      <c r="G3561" t="s">
        <v>7300</v>
      </c>
      <c r="H3561">
        <v>9785</v>
      </c>
      <c r="I3561">
        <v>26</v>
      </c>
      <c r="J3561" t="s">
        <v>29</v>
      </c>
      <c r="K3561" t="s">
        <v>30</v>
      </c>
      <c r="L3561">
        <v>20000000</v>
      </c>
      <c r="M3561">
        <v>2007</v>
      </c>
      <c r="N3561">
        <v>4.5</v>
      </c>
      <c r="O3561">
        <v>-11895931</v>
      </c>
    </row>
    <row r="3562" spans="1:15" x14ac:dyDescent="0.3">
      <c r="A3562" t="s">
        <v>2878</v>
      </c>
      <c r="B3562">
        <v>74</v>
      </c>
      <c r="C3562">
        <v>129</v>
      </c>
      <c r="D3562">
        <v>186354</v>
      </c>
      <c r="E3562" t="s">
        <v>92</v>
      </c>
      <c r="F3562" t="s">
        <v>2551</v>
      </c>
      <c r="G3562" t="s">
        <v>7301</v>
      </c>
      <c r="H3562">
        <v>1758</v>
      </c>
      <c r="I3562">
        <v>30</v>
      </c>
      <c r="J3562" t="s">
        <v>29</v>
      </c>
      <c r="K3562" t="s">
        <v>30</v>
      </c>
      <c r="L3562">
        <v>13500000</v>
      </c>
      <c r="M3562">
        <v>2015</v>
      </c>
      <c r="N3562">
        <v>4.5</v>
      </c>
      <c r="O3562">
        <v>-13313646</v>
      </c>
    </row>
    <row r="3563" spans="1:15" x14ac:dyDescent="0.3">
      <c r="A3563" t="s">
        <v>5044</v>
      </c>
      <c r="B3563">
        <v>26</v>
      </c>
      <c r="C3563">
        <v>124</v>
      </c>
      <c r="D3563">
        <v>2000000</v>
      </c>
      <c r="E3563" t="s">
        <v>7302</v>
      </c>
      <c r="F3563" t="s">
        <v>2559</v>
      </c>
      <c r="G3563" t="s">
        <v>7303</v>
      </c>
      <c r="H3563">
        <v>2998</v>
      </c>
      <c r="I3563">
        <v>74</v>
      </c>
      <c r="J3563" t="s">
        <v>29</v>
      </c>
      <c r="K3563" t="s">
        <v>30</v>
      </c>
      <c r="L3563">
        <v>20000000</v>
      </c>
      <c r="M3563">
        <v>1980</v>
      </c>
      <c r="N3563">
        <v>4.5</v>
      </c>
      <c r="O3563">
        <v>-18000000</v>
      </c>
    </row>
    <row r="3564" spans="1:15" x14ac:dyDescent="0.3">
      <c r="A3564" t="s">
        <v>4293</v>
      </c>
      <c r="B3564">
        <v>19</v>
      </c>
      <c r="C3564">
        <v>105</v>
      </c>
      <c r="D3564">
        <v>22723</v>
      </c>
      <c r="E3564" t="s">
        <v>7304</v>
      </c>
      <c r="F3564" t="s">
        <v>3534</v>
      </c>
      <c r="G3564" t="s">
        <v>7305</v>
      </c>
      <c r="H3564">
        <v>2236</v>
      </c>
      <c r="I3564">
        <v>40</v>
      </c>
      <c r="J3564" t="s">
        <v>29</v>
      </c>
      <c r="K3564" t="s">
        <v>227</v>
      </c>
      <c r="L3564">
        <v>25000000</v>
      </c>
      <c r="M3564">
        <v>2001</v>
      </c>
      <c r="N3564">
        <v>4.5</v>
      </c>
      <c r="O3564">
        <v>-24977277</v>
      </c>
    </row>
    <row r="3565" spans="1:15" x14ac:dyDescent="0.3">
      <c r="A3565" t="s">
        <v>5057</v>
      </c>
      <c r="B3565">
        <v>93</v>
      </c>
      <c r="C3565">
        <v>75</v>
      </c>
      <c r="D3565">
        <v>15519841</v>
      </c>
      <c r="E3565" t="s">
        <v>296</v>
      </c>
      <c r="F3565" t="s">
        <v>3459</v>
      </c>
      <c r="G3565" t="s">
        <v>7306</v>
      </c>
      <c r="H3565">
        <v>8693</v>
      </c>
      <c r="I3565">
        <v>71</v>
      </c>
      <c r="J3565" t="s">
        <v>29</v>
      </c>
      <c r="K3565" t="s">
        <v>30</v>
      </c>
      <c r="L3565">
        <v>47000000</v>
      </c>
      <c r="M3565">
        <v>2006</v>
      </c>
      <c r="N3565">
        <v>4.5</v>
      </c>
      <c r="O3565">
        <v>-31480159</v>
      </c>
    </row>
    <row r="3566" spans="1:15" x14ac:dyDescent="0.3">
      <c r="A3566" t="s">
        <v>4832</v>
      </c>
      <c r="B3566">
        <v>53</v>
      </c>
      <c r="C3566">
        <v>93</v>
      </c>
      <c r="D3566">
        <v>4835968</v>
      </c>
      <c r="E3566" t="s">
        <v>715</v>
      </c>
      <c r="F3566" t="s">
        <v>1377</v>
      </c>
      <c r="G3566" t="s">
        <v>7307</v>
      </c>
      <c r="H3566">
        <v>4821</v>
      </c>
      <c r="I3566">
        <v>82</v>
      </c>
      <c r="J3566" t="s">
        <v>29</v>
      </c>
      <c r="K3566" t="s">
        <v>200</v>
      </c>
      <c r="L3566">
        <v>40000000</v>
      </c>
      <c r="M3566">
        <v>2002</v>
      </c>
      <c r="N3566">
        <v>4.5</v>
      </c>
      <c r="O3566">
        <v>-35164032</v>
      </c>
    </row>
    <row r="3567" spans="1:15" x14ac:dyDescent="0.3">
      <c r="A3567" t="s">
        <v>2758</v>
      </c>
      <c r="B3567">
        <v>109</v>
      </c>
      <c r="C3567">
        <v>116</v>
      </c>
      <c r="D3567">
        <v>32616869</v>
      </c>
      <c r="E3567" t="s">
        <v>4518</v>
      </c>
      <c r="F3567" t="s">
        <v>503</v>
      </c>
      <c r="G3567" t="s">
        <v>7308</v>
      </c>
      <c r="H3567">
        <v>34435</v>
      </c>
      <c r="I3567">
        <v>346</v>
      </c>
      <c r="J3567" t="s">
        <v>29</v>
      </c>
      <c r="K3567" t="s">
        <v>30</v>
      </c>
      <c r="L3567">
        <v>72000000</v>
      </c>
      <c r="M3567">
        <v>2001</v>
      </c>
      <c r="N3567">
        <v>4.5</v>
      </c>
      <c r="O3567">
        <v>-39383131</v>
      </c>
    </row>
    <row r="3568" spans="1:15" x14ac:dyDescent="0.3">
      <c r="A3568" t="s">
        <v>4261</v>
      </c>
      <c r="B3568">
        <v>91</v>
      </c>
      <c r="C3568">
        <v>87</v>
      </c>
      <c r="D3568">
        <v>133103929</v>
      </c>
      <c r="E3568" t="s">
        <v>7104</v>
      </c>
      <c r="F3568" t="s">
        <v>300</v>
      </c>
      <c r="G3568" t="s">
        <v>7309</v>
      </c>
      <c r="H3568">
        <v>22838</v>
      </c>
      <c r="I3568">
        <v>56</v>
      </c>
      <c r="J3568" t="s">
        <v>29</v>
      </c>
      <c r="K3568" t="s">
        <v>30</v>
      </c>
      <c r="L3568">
        <v>75000000</v>
      </c>
      <c r="M3568">
        <v>2011</v>
      </c>
      <c r="N3568">
        <v>4.4000000000000004</v>
      </c>
      <c r="O3568">
        <v>58103929</v>
      </c>
    </row>
    <row r="3569" spans="1:15" x14ac:dyDescent="0.3">
      <c r="A3569" t="s">
        <v>5070</v>
      </c>
      <c r="B3569">
        <v>183</v>
      </c>
      <c r="C3569">
        <v>89</v>
      </c>
      <c r="D3569">
        <v>50820940</v>
      </c>
      <c r="E3569" t="s">
        <v>1900</v>
      </c>
      <c r="F3569" t="s">
        <v>3700</v>
      </c>
      <c r="G3569" t="s">
        <v>7310</v>
      </c>
      <c r="H3569">
        <v>31915</v>
      </c>
      <c r="I3569">
        <v>159</v>
      </c>
      <c r="J3569" t="s">
        <v>29</v>
      </c>
      <c r="K3569" t="s">
        <v>30</v>
      </c>
      <c r="L3569">
        <v>5000000</v>
      </c>
      <c r="M3569">
        <v>2014</v>
      </c>
      <c r="N3569">
        <v>4.4000000000000004</v>
      </c>
      <c r="O3569">
        <v>45820940</v>
      </c>
    </row>
    <row r="3570" spans="1:15" x14ac:dyDescent="0.3">
      <c r="A3570" t="s">
        <v>4146</v>
      </c>
      <c r="B3570">
        <v>76</v>
      </c>
      <c r="C3570">
        <v>94</v>
      </c>
      <c r="D3570">
        <v>71038190</v>
      </c>
      <c r="E3570" t="s">
        <v>2113</v>
      </c>
      <c r="F3570" t="s">
        <v>7311</v>
      </c>
      <c r="G3570" t="s">
        <v>7312</v>
      </c>
      <c r="H3570">
        <v>23473</v>
      </c>
      <c r="I3570">
        <v>123</v>
      </c>
      <c r="J3570" t="s">
        <v>29</v>
      </c>
      <c r="K3570" t="s">
        <v>30</v>
      </c>
      <c r="L3570">
        <v>30000000</v>
      </c>
      <c r="M3570">
        <v>2015</v>
      </c>
      <c r="N3570">
        <v>4.4000000000000004</v>
      </c>
      <c r="O3570">
        <v>41038190</v>
      </c>
    </row>
    <row r="3571" spans="1:15" x14ac:dyDescent="0.3">
      <c r="A3571" t="s">
        <v>4989</v>
      </c>
      <c r="B3571">
        <v>40</v>
      </c>
      <c r="C3571">
        <v>121</v>
      </c>
      <c r="D3571">
        <v>60072596</v>
      </c>
      <c r="E3571" t="s">
        <v>699</v>
      </c>
      <c r="F3571" t="s">
        <v>6469</v>
      </c>
      <c r="G3571" t="s">
        <v>7313</v>
      </c>
      <c r="H3571">
        <v>7664</v>
      </c>
      <c r="I3571">
        <v>68</v>
      </c>
      <c r="J3571" t="s">
        <v>29</v>
      </c>
      <c r="K3571" t="s">
        <v>30</v>
      </c>
      <c r="L3571">
        <v>20000000</v>
      </c>
      <c r="M3571">
        <v>2010</v>
      </c>
      <c r="N3571">
        <v>4.4000000000000004</v>
      </c>
      <c r="O3571">
        <v>40072596</v>
      </c>
    </row>
    <row r="3572" spans="1:15" x14ac:dyDescent="0.3">
      <c r="A3572" t="s">
        <v>5039</v>
      </c>
      <c r="B3572">
        <v>221</v>
      </c>
      <c r="C3572">
        <v>97</v>
      </c>
      <c r="D3572">
        <v>21371425</v>
      </c>
      <c r="E3572" t="s">
        <v>672</v>
      </c>
      <c r="F3572" t="s">
        <v>7314</v>
      </c>
      <c r="G3572" t="s">
        <v>7315</v>
      </c>
      <c r="H3572">
        <v>76199</v>
      </c>
      <c r="I3572">
        <v>944</v>
      </c>
      <c r="J3572" t="s">
        <v>29</v>
      </c>
      <c r="K3572" t="s">
        <v>30</v>
      </c>
      <c r="L3572">
        <v>10000000</v>
      </c>
      <c r="M3572">
        <v>2010</v>
      </c>
      <c r="N3572">
        <v>4.4000000000000004</v>
      </c>
      <c r="O3572">
        <v>11371425</v>
      </c>
    </row>
    <row r="3573" spans="1:15" x14ac:dyDescent="0.3">
      <c r="A3573" t="s">
        <v>4432</v>
      </c>
      <c r="B3573">
        <v>76</v>
      </c>
      <c r="C3573">
        <v>98</v>
      </c>
      <c r="D3573">
        <v>61112916</v>
      </c>
      <c r="E3573" t="s">
        <v>4122</v>
      </c>
      <c r="F3573" t="s">
        <v>388</v>
      </c>
      <c r="G3573" t="s">
        <v>7316</v>
      </c>
      <c r="H3573">
        <v>14888</v>
      </c>
      <c r="I3573">
        <v>83</v>
      </c>
      <c r="J3573" t="s">
        <v>29</v>
      </c>
      <c r="K3573" t="s">
        <v>30</v>
      </c>
      <c r="L3573">
        <v>50000000</v>
      </c>
      <c r="M3573">
        <v>2006</v>
      </c>
      <c r="N3573">
        <v>4.4000000000000004</v>
      </c>
      <c r="O3573">
        <v>11112916</v>
      </c>
    </row>
    <row r="3574" spans="1:15" x14ac:dyDescent="0.3">
      <c r="A3574" t="s">
        <v>4902</v>
      </c>
      <c r="B3574">
        <v>73</v>
      </c>
      <c r="C3574">
        <v>89</v>
      </c>
      <c r="D3574">
        <v>66734992</v>
      </c>
      <c r="E3574" t="s">
        <v>1493</v>
      </c>
      <c r="F3574" t="s">
        <v>3183</v>
      </c>
      <c r="G3574" t="s">
        <v>7317</v>
      </c>
      <c r="H3574">
        <v>23476</v>
      </c>
      <c r="I3574">
        <v>181</v>
      </c>
      <c r="J3574" t="s">
        <v>29</v>
      </c>
      <c r="K3574" t="s">
        <v>30</v>
      </c>
      <c r="L3574">
        <v>60000000</v>
      </c>
      <c r="M3574">
        <v>2003</v>
      </c>
      <c r="N3574">
        <v>4.4000000000000004</v>
      </c>
      <c r="O3574">
        <v>6734992</v>
      </c>
    </row>
    <row r="3575" spans="1:15" x14ac:dyDescent="0.3">
      <c r="A3575" t="s">
        <v>4954</v>
      </c>
      <c r="B3575">
        <v>88</v>
      </c>
      <c r="C3575">
        <v>113</v>
      </c>
      <c r="D3575">
        <v>37911876</v>
      </c>
      <c r="E3575" t="s">
        <v>2113</v>
      </c>
      <c r="F3575" t="s">
        <v>7318</v>
      </c>
      <c r="G3575" t="s">
        <v>7319</v>
      </c>
      <c r="H3575">
        <v>19671</v>
      </c>
      <c r="I3575">
        <v>47</v>
      </c>
      <c r="J3575" t="s">
        <v>29</v>
      </c>
      <c r="K3575" t="s">
        <v>30</v>
      </c>
      <c r="L3575">
        <v>32000000</v>
      </c>
      <c r="M3575">
        <v>2011</v>
      </c>
      <c r="N3575">
        <v>4.4000000000000004</v>
      </c>
      <c r="O3575">
        <v>5911876</v>
      </c>
    </row>
    <row r="3576" spans="1:15" x14ac:dyDescent="0.3">
      <c r="A3576" t="s">
        <v>5072</v>
      </c>
      <c r="B3576">
        <v>205</v>
      </c>
      <c r="C3576">
        <v>85</v>
      </c>
      <c r="D3576">
        <v>12610731</v>
      </c>
      <c r="E3576" t="s">
        <v>4075</v>
      </c>
      <c r="F3576" t="s">
        <v>7320</v>
      </c>
      <c r="G3576" t="s">
        <v>7321</v>
      </c>
      <c r="H3576">
        <v>38985</v>
      </c>
      <c r="I3576">
        <v>673</v>
      </c>
      <c r="J3576" t="s">
        <v>29</v>
      </c>
      <c r="K3576" t="s">
        <v>30</v>
      </c>
      <c r="L3576">
        <v>11000000</v>
      </c>
      <c r="M3576">
        <v>2001</v>
      </c>
      <c r="N3576">
        <v>4.4000000000000004</v>
      </c>
      <c r="O3576">
        <v>1610731</v>
      </c>
    </row>
    <row r="3577" spans="1:15" x14ac:dyDescent="0.3">
      <c r="A3577" t="s">
        <v>5075</v>
      </c>
      <c r="B3577">
        <v>48</v>
      </c>
      <c r="C3577">
        <v>82</v>
      </c>
      <c r="D3577">
        <v>4142507</v>
      </c>
      <c r="E3577" t="s">
        <v>289</v>
      </c>
      <c r="F3577" t="s">
        <v>7322</v>
      </c>
      <c r="G3577" t="s">
        <v>7323</v>
      </c>
      <c r="H3577">
        <v>3665</v>
      </c>
      <c r="I3577">
        <v>81</v>
      </c>
      <c r="J3577" t="s">
        <v>29</v>
      </c>
      <c r="K3577" t="s">
        <v>30</v>
      </c>
      <c r="L3577">
        <v>3000000</v>
      </c>
      <c r="M3577">
        <v>2000</v>
      </c>
      <c r="N3577">
        <v>4.4000000000000004</v>
      </c>
      <c r="O3577">
        <v>1142507</v>
      </c>
    </row>
    <row r="3578" spans="1:15" x14ac:dyDescent="0.3">
      <c r="A3578" t="s">
        <v>5068</v>
      </c>
      <c r="B3578">
        <v>75</v>
      </c>
      <c r="C3578">
        <v>92</v>
      </c>
      <c r="D3578">
        <v>13922211</v>
      </c>
      <c r="E3578" t="s">
        <v>676</v>
      </c>
      <c r="F3578" t="s">
        <v>2190</v>
      </c>
      <c r="G3578" t="s">
        <v>7324</v>
      </c>
      <c r="H3578">
        <v>18271</v>
      </c>
      <c r="I3578">
        <v>150</v>
      </c>
      <c r="J3578" t="s">
        <v>29</v>
      </c>
      <c r="K3578" t="s">
        <v>30</v>
      </c>
      <c r="L3578">
        <v>16000000</v>
      </c>
      <c r="M3578">
        <v>2004</v>
      </c>
      <c r="N3578">
        <v>4.4000000000000004</v>
      </c>
      <c r="O3578">
        <v>-2077789</v>
      </c>
    </row>
    <row r="3579" spans="1:15" x14ac:dyDescent="0.3">
      <c r="A3579" t="s">
        <v>5004</v>
      </c>
      <c r="B3579">
        <v>146</v>
      </c>
      <c r="C3579">
        <v>90</v>
      </c>
      <c r="D3579">
        <v>10494494</v>
      </c>
      <c r="E3579" t="s">
        <v>1576</v>
      </c>
      <c r="F3579" t="s">
        <v>7325</v>
      </c>
      <c r="G3579" t="s">
        <v>7326</v>
      </c>
      <c r="H3579">
        <v>19586</v>
      </c>
      <c r="I3579">
        <v>109</v>
      </c>
      <c r="J3579" t="s">
        <v>29</v>
      </c>
      <c r="K3579" t="s">
        <v>30</v>
      </c>
      <c r="L3579">
        <v>18000000</v>
      </c>
      <c r="M3579">
        <v>2013</v>
      </c>
      <c r="N3579">
        <v>4.4000000000000004</v>
      </c>
      <c r="O3579">
        <v>-7505506</v>
      </c>
    </row>
    <row r="3580" spans="1:15" x14ac:dyDescent="0.3">
      <c r="A3580" t="s">
        <v>2267</v>
      </c>
      <c r="B3580">
        <v>40</v>
      </c>
      <c r="C3580">
        <v>93</v>
      </c>
      <c r="D3580">
        <v>7017178</v>
      </c>
      <c r="E3580" t="s">
        <v>7327</v>
      </c>
      <c r="F3580" t="s">
        <v>7328</v>
      </c>
      <c r="G3580" t="s">
        <v>7329</v>
      </c>
      <c r="H3580">
        <v>1633</v>
      </c>
      <c r="I3580">
        <v>17</v>
      </c>
      <c r="J3580" t="s">
        <v>29</v>
      </c>
      <c r="K3580" t="s">
        <v>30</v>
      </c>
      <c r="L3580">
        <v>17500000</v>
      </c>
      <c r="M3580">
        <v>2013</v>
      </c>
      <c r="N3580">
        <v>4.4000000000000004</v>
      </c>
      <c r="O3580">
        <v>-10482822</v>
      </c>
    </row>
    <row r="3581" spans="1:15" x14ac:dyDescent="0.3">
      <c r="A3581" t="s">
        <v>5063</v>
      </c>
      <c r="B3581">
        <v>47</v>
      </c>
      <c r="C3581">
        <v>101</v>
      </c>
      <c r="D3581">
        <v>38590500</v>
      </c>
      <c r="E3581" t="s">
        <v>715</v>
      </c>
      <c r="F3581" t="s">
        <v>1608</v>
      </c>
      <c r="G3581" t="s">
        <v>7330</v>
      </c>
      <c r="H3581">
        <v>17997</v>
      </c>
      <c r="I3581">
        <v>140</v>
      </c>
      <c r="J3581" t="s">
        <v>29</v>
      </c>
      <c r="K3581" t="s">
        <v>30</v>
      </c>
      <c r="L3581">
        <v>50000000</v>
      </c>
      <c r="M3581">
        <v>1994</v>
      </c>
      <c r="N3581">
        <v>4.4000000000000004</v>
      </c>
      <c r="O3581">
        <v>-11409500</v>
      </c>
    </row>
    <row r="3582" spans="1:15" x14ac:dyDescent="0.3">
      <c r="A3582" t="s">
        <v>1857</v>
      </c>
      <c r="B3582">
        <v>158</v>
      </c>
      <c r="C3582">
        <v>94</v>
      </c>
      <c r="D3582">
        <v>18500966</v>
      </c>
      <c r="E3582" t="s">
        <v>4075</v>
      </c>
      <c r="F3582" t="s">
        <v>1308</v>
      </c>
      <c r="G3582" t="s">
        <v>7331</v>
      </c>
      <c r="H3582">
        <v>70341</v>
      </c>
      <c r="I3582">
        <v>830</v>
      </c>
      <c r="J3582" t="s">
        <v>29</v>
      </c>
      <c r="K3582" t="s">
        <v>30</v>
      </c>
      <c r="L3582">
        <v>30000000</v>
      </c>
      <c r="M3582">
        <v>2006</v>
      </c>
      <c r="N3582">
        <v>4.4000000000000004</v>
      </c>
      <c r="O3582">
        <v>-11499034</v>
      </c>
    </row>
    <row r="3583" spans="1:15" x14ac:dyDescent="0.3">
      <c r="A3583" t="s">
        <v>2373</v>
      </c>
      <c r="B3583">
        <v>70</v>
      </c>
      <c r="C3583">
        <v>99</v>
      </c>
      <c r="D3583">
        <v>27663982</v>
      </c>
      <c r="E3583" t="s">
        <v>2263</v>
      </c>
      <c r="F3583" t="s">
        <v>425</v>
      </c>
      <c r="G3583" t="s">
        <v>7332</v>
      </c>
      <c r="H3583">
        <v>26051</v>
      </c>
      <c r="I3583">
        <v>164</v>
      </c>
      <c r="J3583" t="s">
        <v>29</v>
      </c>
      <c r="K3583" t="s">
        <v>30</v>
      </c>
      <c r="L3583">
        <v>40000000</v>
      </c>
      <c r="M3583">
        <v>1996</v>
      </c>
      <c r="N3583">
        <v>4.4000000000000004</v>
      </c>
      <c r="O3583">
        <v>-12336018</v>
      </c>
    </row>
    <row r="3584" spans="1:15" x14ac:dyDescent="0.3">
      <c r="A3584" t="s">
        <v>5065</v>
      </c>
      <c r="B3584">
        <v>41</v>
      </c>
      <c r="C3584">
        <v>94</v>
      </c>
      <c r="D3584">
        <v>511920</v>
      </c>
      <c r="E3584" t="s">
        <v>7333</v>
      </c>
      <c r="F3584" t="s">
        <v>365</v>
      </c>
      <c r="G3584" t="s">
        <v>7334</v>
      </c>
      <c r="H3584">
        <v>2458</v>
      </c>
      <c r="I3584">
        <v>26</v>
      </c>
      <c r="J3584" t="s">
        <v>29</v>
      </c>
      <c r="K3584" t="s">
        <v>30</v>
      </c>
      <c r="L3584">
        <v>40000000</v>
      </c>
      <c r="M3584">
        <v>2008</v>
      </c>
      <c r="N3584">
        <v>4.4000000000000004</v>
      </c>
      <c r="O3584">
        <v>-39488080</v>
      </c>
    </row>
    <row r="3585" spans="1:15" x14ac:dyDescent="0.3">
      <c r="A3585" t="s">
        <v>3463</v>
      </c>
      <c r="B3585">
        <v>62</v>
      </c>
      <c r="C3585">
        <v>104</v>
      </c>
      <c r="D3585">
        <v>6712451</v>
      </c>
      <c r="E3585" t="s">
        <v>289</v>
      </c>
      <c r="F3585" t="s">
        <v>7335</v>
      </c>
      <c r="G3585" t="s">
        <v>7336</v>
      </c>
      <c r="H3585">
        <v>4102</v>
      </c>
      <c r="I3585">
        <v>89</v>
      </c>
      <c r="J3585" t="s">
        <v>29</v>
      </c>
      <c r="K3585" t="s">
        <v>7337</v>
      </c>
      <c r="L3585">
        <v>90000000</v>
      </c>
      <c r="M3585">
        <v>2001</v>
      </c>
      <c r="N3585">
        <v>4.4000000000000004</v>
      </c>
      <c r="O3585">
        <v>-83287549</v>
      </c>
    </row>
    <row r="3586" spans="1:15" x14ac:dyDescent="0.3">
      <c r="A3586" t="s">
        <v>4625</v>
      </c>
      <c r="B3586">
        <v>47</v>
      </c>
      <c r="C3586">
        <v>110</v>
      </c>
      <c r="D3586">
        <v>190562</v>
      </c>
      <c r="E3586" t="s">
        <v>7338</v>
      </c>
      <c r="F3586" t="s">
        <v>3553</v>
      </c>
      <c r="G3586" t="s">
        <v>7339</v>
      </c>
      <c r="H3586">
        <v>2508</v>
      </c>
      <c r="I3586">
        <v>24</v>
      </c>
      <c r="J3586" t="s">
        <v>29</v>
      </c>
      <c r="K3586" t="s">
        <v>200</v>
      </c>
      <c r="L3586">
        <v>90000000</v>
      </c>
      <c r="M3586">
        <v>2010</v>
      </c>
      <c r="N3586">
        <v>4.4000000000000004</v>
      </c>
      <c r="O3586">
        <v>-89809438</v>
      </c>
    </row>
    <row r="3587" spans="1:15" x14ac:dyDescent="0.3">
      <c r="A3587" t="s">
        <v>3466</v>
      </c>
      <c r="B3587">
        <v>94</v>
      </c>
      <c r="C3587">
        <v>109</v>
      </c>
      <c r="D3587">
        <v>123307945</v>
      </c>
      <c r="E3587" t="s">
        <v>6056</v>
      </c>
      <c r="F3587" t="s">
        <v>5712</v>
      </c>
      <c r="G3587" t="s">
        <v>7340</v>
      </c>
      <c r="H3587">
        <v>39391</v>
      </c>
      <c r="I3587">
        <v>171</v>
      </c>
      <c r="J3587" t="s">
        <v>29</v>
      </c>
      <c r="K3587" t="s">
        <v>30</v>
      </c>
      <c r="L3587">
        <v>65000000</v>
      </c>
      <c r="M3587">
        <v>2000</v>
      </c>
      <c r="N3587">
        <v>4.3</v>
      </c>
      <c r="O3587">
        <v>58307945</v>
      </c>
    </row>
    <row r="3588" spans="1:15" x14ac:dyDescent="0.3">
      <c r="A3588" t="s">
        <v>4367</v>
      </c>
      <c r="B3588">
        <v>59</v>
      </c>
      <c r="C3588">
        <v>93</v>
      </c>
      <c r="D3588">
        <v>48114556</v>
      </c>
      <c r="E3588" t="s">
        <v>3376</v>
      </c>
      <c r="F3588" t="s">
        <v>7341</v>
      </c>
      <c r="G3588" t="s">
        <v>7342</v>
      </c>
      <c r="H3588">
        <v>9380</v>
      </c>
      <c r="I3588">
        <v>91</v>
      </c>
      <c r="J3588" t="s">
        <v>29</v>
      </c>
      <c r="K3588" t="s">
        <v>30</v>
      </c>
      <c r="L3588">
        <v>26000000</v>
      </c>
      <c r="M3588">
        <v>2004</v>
      </c>
      <c r="N3588">
        <v>4.3</v>
      </c>
      <c r="O3588">
        <v>22114556</v>
      </c>
    </row>
    <row r="3589" spans="1:15" x14ac:dyDescent="0.3">
      <c r="A3589" t="s">
        <v>5086</v>
      </c>
      <c r="B3589">
        <v>45</v>
      </c>
      <c r="C3589">
        <v>97</v>
      </c>
      <c r="D3589">
        <v>31179516</v>
      </c>
      <c r="E3589" t="s">
        <v>676</v>
      </c>
      <c r="F3589" t="s">
        <v>3430</v>
      </c>
      <c r="G3589" t="s">
        <v>7343</v>
      </c>
      <c r="H3589">
        <v>5928</v>
      </c>
      <c r="I3589">
        <v>49</v>
      </c>
      <c r="J3589" t="s">
        <v>29</v>
      </c>
      <c r="K3589" t="s">
        <v>30</v>
      </c>
      <c r="L3589">
        <v>12000000</v>
      </c>
      <c r="M3589">
        <v>2004</v>
      </c>
      <c r="N3589">
        <v>4.3</v>
      </c>
      <c r="O3589">
        <v>19179516</v>
      </c>
    </row>
    <row r="3590" spans="1:15" x14ac:dyDescent="0.3">
      <c r="A3590" t="s">
        <v>5090</v>
      </c>
      <c r="B3590">
        <v>112</v>
      </c>
      <c r="C3590">
        <v>91</v>
      </c>
      <c r="D3590">
        <v>15935068</v>
      </c>
      <c r="E3590" t="s">
        <v>1453</v>
      </c>
      <c r="F3590" t="s">
        <v>6840</v>
      </c>
      <c r="G3590" t="s">
        <v>7344</v>
      </c>
      <c r="H3590">
        <v>19331</v>
      </c>
      <c r="I3590">
        <v>317</v>
      </c>
      <c r="J3590" t="s">
        <v>29</v>
      </c>
      <c r="K3590" t="s">
        <v>30</v>
      </c>
      <c r="L3590">
        <v>2500000</v>
      </c>
      <c r="M3590">
        <v>1993</v>
      </c>
      <c r="N3590">
        <v>4.3</v>
      </c>
      <c r="O3590">
        <v>13435068</v>
      </c>
    </row>
    <row r="3591" spans="1:15" x14ac:dyDescent="0.3">
      <c r="A3591" t="s">
        <v>4554</v>
      </c>
      <c r="B3591">
        <v>180</v>
      </c>
      <c r="C3591">
        <v>94</v>
      </c>
      <c r="D3591">
        <v>8828771</v>
      </c>
      <c r="E3591" t="s">
        <v>676</v>
      </c>
      <c r="F3591" t="s">
        <v>565</v>
      </c>
      <c r="G3591" t="s">
        <v>7345</v>
      </c>
      <c r="H3591">
        <v>79146</v>
      </c>
      <c r="I3591">
        <v>352</v>
      </c>
      <c r="J3591" t="s">
        <v>29</v>
      </c>
      <c r="K3591" t="s">
        <v>30</v>
      </c>
      <c r="L3591">
        <v>6000000</v>
      </c>
      <c r="M3591">
        <v>2013</v>
      </c>
      <c r="N3591">
        <v>4.3</v>
      </c>
      <c r="O3591">
        <v>2828771</v>
      </c>
    </row>
    <row r="3592" spans="1:15" x14ac:dyDescent="0.3">
      <c r="A3592" t="s">
        <v>5082</v>
      </c>
      <c r="B3592">
        <v>221</v>
      </c>
      <c r="C3592">
        <v>146</v>
      </c>
      <c r="D3592">
        <v>95328937</v>
      </c>
      <c r="E3592" t="s">
        <v>699</v>
      </c>
      <c r="F3592" t="s">
        <v>6344</v>
      </c>
      <c r="G3592" t="s">
        <v>7346</v>
      </c>
      <c r="H3592">
        <v>59581</v>
      </c>
      <c r="I3592">
        <v>293</v>
      </c>
      <c r="J3592" t="s">
        <v>29</v>
      </c>
      <c r="K3592" t="s">
        <v>30</v>
      </c>
      <c r="L3592">
        <v>100000000</v>
      </c>
      <c r="M3592">
        <v>2010</v>
      </c>
      <c r="N3592">
        <v>4.3</v>
      </c>
      <c r="O3592">
        <v>-4671063</v>
      </c>
    </row>
    <row r="3593" spans="1:15" x14ac:dyDescent="0.3">
      <c r="A3593" t="s">
        <v>3694</v>
      </c>
      <c r="B3593">
        <v>45</v>
      </c>
      <c r="C3593">
        <v>83</v>
      </c>
      <c r="D3593">
        <v>7001720</v>
      </c>
      <c r="E3593" t="s">
        <v>1699</v>
      </c>
      <c r="F3593" t="s">
        <v>7347</v>
      </c>
      <c r="G3593" t="s">
        <v>7348</v>
      </c>
      <c r="H3593">
        <v>8560</v>
      </c>
      <c r="I3593">
        <v>205</v>
      </c>
      <c r="J3593" t="s">
        <v>29</v>
      </c>
      <c r="K3593" t="s">
        <v>30</v>
      </c>
      <c r="L3593">
        <v>12000000</v>
      </c>
      <c r="M3593">
        <v>2008</v>
      </c>
      <c r="N3593">
        <v>4.3</v>
      </c>
      <c r="O3593">
        <v>-4998280</v>
      </c>
    </row>
    <row r="3594" spans="1:15" x14ac:dyDescent="0.3">
      <c r="A3594" t="s">
        <v>3158</v>
      </c>
      <c r="B3594">
        <v>287</v>
      </c>
      <c r="C3594">
        <v>96</v>
      </c>
      <c r="D3594">
        <v>51774002</v>
      </c>
      <c r="E3594" t="s">
        <v>3139</v>
      </c>
      <c r="F3594" t="s">
        <v>1302</v>
      </c>
      <c r="G3594" t="s">
        <v>7349</v>
      </c>
      <c r="H3594">
        <v>87745</v>
      </c>
      <c r="I3594">
        <v>331</v>
      </c>
      <c r="J3594" t="s">
        <v>29</v>
      </c>
      <c r="K3594" t="s">
        <v>30</v>
      </c>
      <c r="L3594">
        <v>57000000</v>
      </c>
      <c r="M3594">
        <v>2011</v>
      </c>
      <c r="N3594">
        <v>4.3</v>
      </c>
      <c r="O3594">
        <v>-5225998</v>
      </c>
    </row>
    <row r="3595" spans="1:15" x14ac:dyDescent="0.3">
      <c r="A3595" t="s">
        <v>4816</v>
      </c>
      <c r="B3595">
        <v>78</v>
      </c>
      <c r="C3595">
        <v>98</v>
      </c>
      <c r="D3595">
        <v>58255287</v>
      </c>
      <c r="E3595" t="s">
        <v>338</v>
      </c>
      <c r="F3595" t="s">
        <v>3257</v>
      </c>
      <c r="G3595" t="s">
        <v>7350</v>
      </c>
      <c r="H3595">
        <v>39471</v>
      </c>
      <c r="I3595">
        <v>187</v>
      </c>
      <c r="J3595" t="s">
        <v>29</v>
      </c>
      <c r="K3595" t="s">
        <v>30</v>
      </c>
      <c r="L3595">
        <v>64000000</v>
      </c>
      <c r="M3595">
        <v>2006</v>
      </c>
      <c r="N3595">
        <v>4.3</v>
      </c>
      <c r="O3595">
        <v>-5744713</v>
      </c>
    </row>
    <row r="3596" spans="1:15" x14ac:dyDescent="0.3">
      <c r="A3596" t="s">
        <v>4961</v>
      </c>
      <c r="B3596">
        <v>51</v>
      </c>
      <c r="C3596">
        <v>117</v>
      </c>
      <c r="D3596">
        <v>32800000</v>
      </c>
      <c r="E3596" t="s">
        <v>3824</v>
      </c>
      <c r="F3596" t="s">
        <v>3050</v>
      </c>
      <c r="G3596" t="s">
        <v>7351</v>
      </c>
      <c r="H3596">
        <v>34896</v>
      </c>
      <c r="I3596">
        <v>118</v>
      </c>
      <c r="J3596" t="s">
        <v>29</v>
      </c>
      <c r="K3596" t="s">
        <v>30</v>
      </c>
      <c r="L3596">
        <v>40000000</v>
      </c>
      <c r="M3596">
        <v>1996</v>
      </c>
      <c r="N3596">
        <v>4.3</v>
      </c>
      <c r="O3596">
        <v>-7200000</v>
      </c>
    </row>
    <row r="3597" spans="1:15" x14ac:dyDescent="0.3">
      <c r="A3597" t="s">
        <v>5088</v>
      </c>
      <c r="B3597">
        <v>5</v>
      </c>
      <c r="C3597">
        <v>93</v>
      </c>
      <c r="D3597">
        <v>11784000</v>
      </c>
      <c r="E3597" t="s">
        <v>6789</v>
      </c>
      <c r="F3597" t="s">
        <v>2378</v>
      </c>
      <c r="G3597" t="s">
        <v>7352</v>
      </c>
      <c r="H3597">
        <v>6701</v>
      </c>
      <c r="I3597">
        <v>26</v>
      </c>
      <c r="J3597" t="s">
        <v>29</v>
      </c>
      <c r="K3597" t="s">
        <v>30</v>
      </c>
      <c r="L3597">
        <v>20000000</v>
      </c>
      <c r="M3597">
        <v>1994</v>
      </c>
      <c r="N3597">
        <v>4.3</v>
      </c>
      <c r="O3597">
        <v>-8216000</v>
      </c>
    </row>
    <row r="3598" spans="1:15" x14ac:dyDescent="0.3">
      <c r="A3598" t="s">
        <v>5084</v>
      </c>
      <c r="B3598">
        <v>32</v>
      </c>
      <c r="C3598">
        <v>99</v>
      </c>
      <c r="D3598">
        <v>13829734</v>
      </c>
      <c r="E3598" t="s">
        <v>7353</v>
      </c>
      <c r="F3598" t="s">
        <v>2689</v>
      </c>
      <c r="G3598" t="s">
        <v>7354</v>
      </c>
      <c r="H3598">
        <v>16194</v>
      </c>
      <c r="I3598">
        <v>79</v>
      </c>
      <c r="J3598" t="s">
        <v>29</v>
      </c>
      <c r="K3598" t="s">
        <v>442</v>
      </c>
      <c r="L3598">
        <v>26000000</v>
      </c>
      <c r="M3598">
        <v>1994</v>
      </c>
      <c r="N3598">
        <v>4.3</v>
      </c>
      <c r="O3598">
        <v>-12170266</v>
      </c>
    </row>
    <row r="3599" spans="1:15" x14ac:dyDescent="0.3">
      <c r="A3599" t="s">
        <v>1148</v>
      </c>
      <c r="B3599">
        <v>110</v>
      </c>
      <c r="C3599">
        <v>127</v>
      </c>
      <c r="D3599">
        <v>301305</v>
      </c>
      <c r="E3599" t="s">
        <v>555</v>
      </c>
      <c r="F3599" t="s">
        <v>7355</v>
      </c>
      <c r="G3599" t="s">
        <v>7356</v>
      </c>
      <c r="H3599">
        <v>31414</v>
      </c>
      <c r="I3599">
        <v>180</v>
      </c>
      <c r="J3599" t="s">
        <v>47</v>
      </c>
      <c r="K3599" t="s">
        <v>30</v>
      </c>
      <c r="L3599">
        <v>13000000</v>
      </c>
      <c r="M3599">
        <v>2011</v>
      </c>
      <c r="N3599">
        <v>4.3</v>
      </c>
      <c r="O3599">
        <v>-12698695</v>
      </c>
    </row>
    <row r="3600" spans="1:15" x14ac:dyDescent="0.3">
      <c r="A3600" t="s">
        <v>4621</v>
      </c>
      <c r="B3600">
        <v>91</v>
      </c>
      <c r="C3600">
        <v>82</v>
      </c>
      <c r="D3600">
        <v>43575716</v>
      </c>
      <c r="E3600" t="s">
        <v>6934</v>
      </c>
      <c r="F3600" t="s">
        <v>1030</v>
      </c>
      <c r="G3600" t="s">
        <v>7357</v>
      </c>
      <c r="H3600">
        <v>10233</v>
      </c>
      <c r="I3600">
        <v>63</v>
      </c>
      <c r="J3600" t="s">
        <v>29</v>
      </c>
      <c r="K3600" t="s">
        <v>30</v>
      </c>
      <c r="L3600">
        <v>85000000</v>
      </c>
      <c r="M3600">
        <v>2010</v>
      </c>
      <c r="N3600">
        <v>4.3</v>
      </c>
      <c r="O3600">
        <v>-41424284</v>
      </c>
    </row>
    <row r="3601" spans="1:15" x14ac:dyDescent="0.3">
      <c r="A3601" t="s">
        <v>2988</v>
      </c>
      <c r="B3601">
        <v>77</v>
      </c>
      <c r="C3601">
        <v>101</v>
      </c>
      <c r="D3601">
        <v>26082914</v>
      </c>
      <c r="E3601" t="s">
        <v>2374</v>
      </c>
      <c r="F3601" t="s">
        <v>7358</v>
      </c>
      <c r="G3601" t="s">
        <v>7359</v>
      </c>
      <c r="H3601">
        <v>51349</v>
      </c>
      <c r="I3601">
        <v>213</v>
      </c>
      <c r="J3601" t="s">
        <v>29</v>
      </c>
      <c r="K3601" t="s">
        <v>30</v>
      </c>
      <c r="L3601">
        <v>87000000</v>
      </c>
      <c r="M3601">
        <v>2005</v>
      </c>
      <c r="N3601">
        <v>4.3</v>
      </c>
      <c r="O3601">
        <v>-60917086</v>
      </c>
    </row>
    <row r="3602" spans="1:15" x14ac:dyDescent="0.3">
      <c r="A3602" t="s">
        <v>2751</v>
      </c>
      <c r="B3602">
        <v>369</v>
      </c>
      <c r="C3602">
        <v>100</v>
      </c>
      <c r="D3602">
        <v>56114221</v>
      </c>
      <c r="E3602" t="s">
        <v>248</v>
      </c>
      <c r="F3602" t="s">
        <v>2762</v>
      </c>
      <c r="G3602" t="s">
        <v>7360</v>
      </c>
      <c r="H3602">
        <v>110486</v>
      </c>
      <c r="I3602">
        <v>695</v>
      </c>
      <c r="J3602" t="s">
        <v>29</v>
      </c>
      <c r="K3602" t="s">
        <v>30</v>
      </c>
      <c r="L3602">
        <v>120000000</v>
      </c>
      <c r="M3602">
        <v>2015</v>
      </c>
      <c r="N3602">
        <v>4.3</v>
      </c>
      <c r="O3602">
        <v>-63885779</v>
      </c>
    </row>
    <row r="3603" spans="1:15" x14ac:dyDescent="0.3">
      <c r="A3603" t="s">
        <v>4827</v>
      </c>
      <c r="B3603">
        <v>225</v>
      </c>
      <c r="C3603">
        <v>83</v>
      </c>
      <c r="D3603">
        <v>53245055</v>
      </c>
      <c r="E3603" t="s">
        <v>626</v>
      </c>
      <c r="F3603" t="s">
        <v>7361</v>
      </c>
      <c r="G3603" t="s">
        <v>7362</v>
      </c>
      <c r="H3603">
        <v>30570</v>
      </c>
      <c r="I3603">
        <v>290</v>
      </c>
      <c r="J3603" t="s">
        <v>29</v>
      </c>
      <c r="K3603" t="s">
        <v>30</v>
      </c>
      <c r="L3603">
        <v>1000000</v>
      </c>
      <c r="M3603">
        <v>2012</v>
      </c>
      <c r="N3603">
        <v>4.2</v>
      </c>
      <c r="O3603">
        <v>52245055</v>
      </c>
    </row>
    <row r="3604" spans="1:15" x14ac:dyDescent="0.3">
      <c r="A3604" t="s">
        <v>3463</v>
      </c>
      <c r="B3604">
        <v>131</v>
      </c>
      <c r="C3604">
        <v>102</v>
      </c>
      <c r="D3604">
        <v>79566871</v>
      </c>
      <c r="E3604" t="s">
        <v>5323</v>
      </c>
      <c r="F3604" t="s">
        <v>7363</v>
      </c>
      <c r="G3604" t="s">
        <v>7364</v>
      </c>
      <c r="H3604">
        <v>31760</v>
      </c>
      <c r="I3604">
        <v>140</v>
      </c>
      <c r="J3604" t="s">
        <v>29</v>
      </c>
      <c r="K3604" t="s">
        <v>30</v>
      </c>
      <c r="L3604">
        <v>30000000</v>
      </c>
      <c r="M3604">
        <v>2009</v>
      </c>
      <c r="N3604">
        <v>4.2</v>
      </c>
      <c r="O3604">
        <v>49566871</v>
      </c>
    </row>
    <row r="3605" spans="1:15" x14ac:dyDescent="0.3">
      <c r="A3605" t="s">
        <v>5101</v>
      </c>
      <c r="B3605">
        <v>159</v>
      </c>
      <c r="C3605">
        <v>81</v>
      </c>
      <c r="D3605">
        <v>22757819</v>
      </c>
      <c r="E3605" t="s">
        <v>840</v>
      </c>
      <c r="F3605" t="s">
        <v>7365</v>
      </c>
      <c r="G3605" t="s">
        <v>7366</v>
      </c>
      <c r="H3605">
        <v>13521</v>
      </c>
      <c r="I3605">
        <v>150</v>
      </c>
      <c r="J3605" t="s">
        <v>29</v>
      </c>
      <c r="K3605" t="s">
        <v>30</v>
      </c>
      <c r="L3605">
        <v>100000</v>
      </c>
      <c r="M3605">
        <v>2015</v>
      </c>
      <c r="N3605">
        <v>4.2</v>
      </c>
      <c r="O3605">
        <v>22657819</v>
      </c>
    </row>
    <row r="3606" spans="1:15" x14ac:dyDescent="0.3">
      <c r="A3606" t="s">
        <v>5098</v>
      </c>
      <c r="B3606">
        <v>41</v>
      </c>
      <c r="C3606">
        <v>97</v>
      </c>
      <c r="D3606">
        <v>1046166</v>
      </c>
      <c r="E3606" t="s">
        <v>342</v>
      </c>
      <c r="F3606" t="s">
        <v>5900</v>
      </c>
      <c r="G3606" t="s">
        <v>7367</v>
      </c>
      <c r="H3606">
        <v>2599</v>
      </c>
      <c r="I3606">
        <v>45</v>
      </c>
      <c r="J3606" t="s">
        <v>29</v>
      </c>
      <c r="K3606" t="s">
        <v>227</v>
      </c>
      <c r="L3606">
        <v>9000000</v>
      </c>
      <c r="M3606">
        <v>2005</v>
      </c>
      <c r="N3606">
        <v>4.2</v>
      </c>
      <c r="O3606">
        <v>-7953834</v>
      </c>
    </row>
    <row r="3607" spans="1:15" x14ac:dyDescent="0.3">
      <c r="A3607" t="s">
        <v>4511</v>
      </c>
      <c r="B3607">
        <v>98</v>
      </c>
      <c r="C3607">
        <v>87</v>
      </c>
      <c r="D3607">
        <v>33643461</v>
      </c>
      <c r="E3607" t="s">
        <v>1669</v>
      </c>
      <c r="F3607" t="s">
        <v>490</v>
      </c>
      <c r="G3607" t="s">
        <v>7368</v>
      </c>
      <c r="H3607">
        <v>11257</v>
      </c>
      <c r="I3607">
        <v>65</v>
      </c>
      <c r="J3607" t="s">
        <v>29</v>
      </c>
      <c r="K3607" t="s">
        <v>30</v>
      </c>
      <c r="L3607">
        <v>50000000</v>
      </c>
      <c r="M3607">
        <v>2010</v>
      </c>
      <c r="N3607">
        <v>4.2</v>
      </c>
      <c r="O3607">
        <v>-16356539</v>
      </c>
    </row>
    <row r="3608" spans="1:15" x14ac:dyDescent="0.3">
      <c r="A3608" t="s">
        <v>475</v>
      </c>
      <c r="B3608">
        <v>280</v>
      </c>
      <c r="C3608">
        <v>103</v>
      </c>
      <c r="D3608">
        <v>131564731</v>
      </c>
      <c r="E3608" t="s">
        <v>4712</v>
      </c>
      <c r="F3608" t="s">
        <v>7369</v>
      </c>
      <c r="G3608" t="s">
        <v>7370</v>
      </c>
      <c r="H3608">
        <v>118951</v>
      </c>
      <c r="I3608">
        <v>1382</v>
      </c>
      <c r="J3608" t="s">
        <v>29</v>
      </c>
      <c r="K3608" t="s">
        <v>30</v>
      </c>
      <c r="L3608">
        <v>150000000</v>
      </c>
      <c r="M3608">
        <v>2010</v>
      </c>
      <c r="N3608">
        <v>4.2</v>
      </c>
      <c r="O3608">
        <v>-18435269</v>
      </c>
    </row>
    <row r="3609" spans="1:15" x14ac:dyDescent="0.3">
      <c r="A3609" t="s">
        <v>4721</v>
      </c>
      <c r="B3609">
        <v>63</v>
      </c>
      <c r="C3609">
        <v>83</v>
      </c>
      <c r="D3609">
        <v>11631245</v>
      </c>
      <c r="E3609" t="s">
        <v>7371</v>
      </c>
      <c r="F3609" t="s">
        <v>2003</v>
      </c>
      <c r="G3609" t="s">
        <v>7372</v>
      </c>
      <c r="H3609">
        <v>15015</v>
      </c>
      <c r="I3609">
        <v>113</v>
      </c>
      <c r="J3609" t="s">
        <v>29</v>
      </c>
      <c r="K3609" t="s">
        <v>30</v>
      </c>
      <c r="L3609">
        <v>35000000</v>
      </c>
      <c r="M3609">
        <v>2006</v>
      </c>
      <c r="N3609">
        <v>4.2</v>
      </c>
      <c r="O3609">
        <v>-23368755</v>
      </c>
    </row>
    <row r="3610" spans="1:15" x14ac:dyDescent="0.3">
      <c r="A3610" t="s">
        <v>5096</v>
      </c>
      <c r="B3610">
        <v>49</v>
      </c>
      <c r="C3610">
        <v>107</v>
      </c>
      <c r="D3610">
        <v>14375181</v>
      </c>
      <c r="E3610" t="s">
        <v>7373</v>
      </c>
      <c r="F3610" t="s">
        <v>7374</v>
      </c>
      <c r="G3610" t="s">
        <v>7375</v>
      </c>
      <c r="H3610">
        <v>8692</v>
      </c>
      <c r="I3610">
        <v>126</v>
      </c>
      <c r="J3610" t="s">
        <v>29</v>
      </c>
      <c r="K3610" t="s">
        <v>30</v>
      </c>
      <c r="L3610">
        <v>51000000</v>
      </c>
      <c r="M3610">
        <v>1987</v>
      </c>
      <c r="N3610">
        <v>4.2</v>
      </c>
      <c r="O3610">
        <v>-36624819</v>
      </c>
    </row>
    <row r="3611" spans="1:15" x14ac:dyDescent="0.3">
      <c r="A3611" t="s">
        <v>4761</v>
      </c>
      <c r="B3611">
        <v>113</v>
      </c>
      <c r="C3611">
        <v>102</v>
      </c>
      <c r="D3611">
        <v>1891821</v>
      </c>
      <c r="E3611" t="s">
        <v>3165</v>
      </c>
      <c r="F3611" t="s">
        <v>1285</v>
      </c>
      <c r="G3611" t="s">
        <v>7376</v>
      </c>
      <c r="H3611">
        <v>16474</v>
      </c>
      <c r="I3611">
        <v>301</v>
      </c>
      <c r="J3611" t="s">
        <v>29</v>
      </c>
      <c r="K3611" t="s">
        <v>200</v>
      </c>
      <c r="L3611">
        <v>52000000</v>
      </c>
      <c r="M3611">
        <v>2005</v>
      </c>
      <c r="N3611">
        <v>4.2</v>
      </c>
      <c r="O3611">
        <v>-50108179</v>
      </c>
    </row>
    <row r="3612" spans="1:15" x14ac:dyDescent="0.3">
      <c r="A3612" t="s">
        <v>1468</v>
      </c>
      <c r="B3612">
        <v>76</v>
      </c>
      <c r="C3612">
        <v>95</v>
      </c>
      <c r="D3612">
        <v>6768055</v>
      </c>
      <c r="E3612" t="s">
        <v>5827</v>
      </c>
      <c r="F3612" t="s">
        <v>3140</v>
      </c>
      <c r="G3612" t="s">
        <v>7377</v>
      </c>
      <c r="H3612">
        <v>11148</v>
      </c>
      <c r="I3612">
        <v>229</v>
      </c>
      <c r="J3612" t="s">
        <v>29</v>
      </c>
      <c r="K3612" t="s">
        <v>200</v>
      </c>
      <c r="L3612">
        <v>57000000</v>
      </c>
      <c r="M3612">
        <v>2004</v>
      </c>
      <c r="N3612">
        <v>4.2</v>
      </c>
      <c r="O3612">
        <v>-50231945</v>
      </c>
    </row>
    <row r="3613" spans="1:15" x14ac:dyDescent="0.3">
      <c r="A3613" t="s">
        <v>2758</v>
      </c>
      <c r="B3613">
        <v>156</v>
      </c>
      <c r="C3613">
        <v>99</v>
      </c>
      <c r="D3613">
        <v>18821279</v>
      </c>
      <c r="E3613" t="s">
        <v>309</v>
      </c>
      <c r="F3613" t="s">
        <v>7378</v>
      </c>
      <c r="G3613" t="s">
        <v>7379</v>
      </c>
      <c r="H3613">
        <v>44891</v>
      </c>
      <c r="I3613">
        <v>202</v>
      </c>
      <c r="J3613" t="s">
        <v>29</v>
      </c>
      <c r="K3613" t="s">
        <v>30</v>
      </c>
      <c r="L3613">
        <v>70000000</v>
      </c>
      <c r="M3613">
        <v>2014</v>
      </c>
      <c r="N3613">
        <v>4.2</v>
      </c>
      <c r="O3613">
        <v>-51178721</v>
      </c>
    </row>
    <row r="3614" spans="1:15" x14ac:dyDescent="0.3">
      <c r="A3614" t="s">
        <v>3511</v>
      </c>
      <c r="B3614">
        <v>159</v>
      </c>
      <c r="C3614">
        <v>116</v>
      </c>
      <c r="D3614">
        <v>5851188</v>
      </c>
      <c r="E3614" t="s">
        <v>1366</v>
      </c>
      <c r="F3614" t="s">
        <v>1006</v>
      </c>
      <c r="G3614" t="s">
        <v>7380</v>
      </c>
      <c r="H3614">
        <v>31124</v>
      </c>
      <c r="I3614">
        <v>313</v>
      </c>
      <c r="J3614" t="s">
        <v>29</v>
      </c>
      <c r="K3614" t="s">
        <v>200</v>
      </c>
      <c r="L3614">
        <v>70000000</v>
      </c>
      <c r="M3614">
        <v>2006</v>
      </c>
      <c r="N3614">
        <v>4.2</v>
      </c>
      <c r="O3614">
        <v>-64148812</v>
      </c>
    </row>
    <row r="3615" spans="1:15" x14ac:dyDescent="0.3">
      <c r="A3615" t="s">
        <v>5103</v>
      </c>
      <c r="B3615">
        <v>362</v>
      </c>
      <c r="C3615">
        <v>129</v>
      </c>
      <c r="D3615">
        <v>166147885</v>
      </c>
      <c r="E3615" t="s">
        <v>588</v>
      </c>
      <c r="F3615" t="s">
        <v>1912</v>
      </c>
      <c r="G3615" t="s">
        <v>7381</v>
      </c>
      <c r="H3615">
        <v>220020</v>
      </c>
      <c r="I3615">
        <v>1360</v>
      </c>
      <c r="J3615" t="s">
        <v>29</v>
      </c>
      <c r="K3615" t="s">
        <v>30</v>
      </c>
      <c r="L3615">
        <v>40000000</v>
      </c>
      <c r="M3615">
        <v>2015</v>
      </c>
      <c r="N3615">
        <v>4.0999999999999996</v>
      </c>
      <c r="O3615">
        <v>126147885</v>
      </c>
    </row>
    <row r="3616" spans="1:15" x14ac:dyDescent="0.3">
      <c r="A3616" t="s">
        <v>1655</v>
      </c>
      <c r="B3616">
        <v>93</v>
      </c>
      <c r="C3616">
        <v>84</v>
      </c>
      <c r="D3616">
        <v>111760631</v>
      </c>
      <c r="E3616" t="s">
        <v>5827</v>
      </c>
      <c r="F3616" t="s">
        <v>503</v>
      </c>
      <c r="G3616" t="s">
        <v>7382</v>
      </c>
      <c r="H3616">
        <v>40227</v>
      </c>
      <c r="I3616">
        <v>188</v>
      </c>
      <c r="J3616" t="s">
        <v>29</v>
      </c>
      <c r="K3616" t="s">
        <v>30</v>
      </c>
      <c r="L3616">
        <v>38000000</v>
      </c>
      <c r="M3616">
        <v>2003</v>
      </c>
      <c r="N3616">
        <v>4.0999999999999996</v>
      </c>
      <c r="O3616">
        <v>73760631</v>
      </c>
    </row>
    <row r="3617" spans="1:15" x14ac:dyDescent="0.3">
      <c r="A3617" t="s">
        <v>4989</v>
      </c>
      <c r="B3617">
        <v>36</v>
      </c>
      <c r="C3617">
        <v>113</v>
      </c>
      <c r="D3617">
        <v>51697449</v>
      </c>
      <c r="E3617" t="s">
        <v>73</v>
      </c>
      <c r="F3617" t="s">
        <v>7383</v>
      </c>
      <c r="G3617" t="s">
        <v>7384</v>
      </c>
      <c r="H3617">
        <v>8346</v>
      </c>
      <c r="I3617">
        <v>59</v>
      </c>
      <c r="J3617" t="s">
        <v>29</v>
      </c>
      <c r="K3617" t="s">
        <v>30</v>
      </c>
      <c r="L3617">
        <v>13000000</v>
      </c>
      <c r="M3617">
        <v>2009</v>
      </c>
      <c r="N3617">
        <v>4.0999999999999996</v>
      </c>
      <c r="O3617">
        <v>38697449</v>
      </c>
    </row>
    <row r="3618" spans="1:15" x14ac:dyDescent="0.3">
      <c r="A3618" t="s">
        <v>4923</v>
      </c>
      <c r="B3618">
        <v>140</v>
      </c>
      <c r="C3618">
        <v>89</v>
      </c>
      <c r="D3618">
        <v>46363118</v>
      </c>
      <c r="E3618" t="s">
        <v>4875</v>
      </c>
      <c r="F3618" t="s">
        <v>7385</v>
      </c>
      <c r="G3618" t="s">
        <v>7386</v>
      </c>
      <c r="H3618">
        <v>25960</v>
      </c>
      <c r="I3618">
        <v>389</v>
      </c>
      <c r="J3618" t="s">
        <v>29</v>
      </c>
      <c r="K3618" t="s">
        <v>30</v>
      </c>
      <c r="L3618">
        <v>20000000</v>
      </c>
      <c r="M3618">
        <v>2005</v>
      </c>
      <c r="N3618">
        <v>4.0999999999999996</v>
      </c>
      <c r="O3618">
        <v>26363118</v>
      </c>
    </row>
    <row r="3619" spans="1:15" x14ac:dyDescent="0.3">
      <c r="A3619" t="s">
        <v>5105</v>
      </c>
      <c r="B3619">
        <v>70</v>
      </c>
      <c r="C3619">
        <v>110</v>
      </c>
      <c r="D3619">
        <v>97360069</v>
      </c>
      <c r="E3619" t="s">
        <v>5827</v>
      </c>
      <c r="F3619" t="s">
        <v>167</v>
      </c>
      <c r="G3619" t="s">
        <v>7387</v>
      </c>
      <c r="H3619">
        <v>36491</v>
      </c>
      <c r="I3619">
        <v>231</v>
      </c>
      <c r="J3619" t="s">
        <v>29</v>
      </c>
      <c r="K3619" t="s">
        <v>30</v>
      </c>
      <c r="L3619">
        <v>75000000</v>
      </c>
      <c r="M3619">
        <v>1999</v>
      </c>
      <c r="N3619">
        <v>4.0999999999999996</v>
      </c>
      <c r="O3619">
        <v>22360069</v>
      </c>
    </row>
    <row r="3620" spans="1:15" x14ac:dyDescent="0.3">
      <c r="A3620" t="s">
        <v>2250</v>
      </c>
      <c r="B3620">
        <v>83</v>
      </c>
      <c r="C3620">
        <v>106</v>
      </c>
      <c r="D3620">
        <v>28873374</v>
      </c>
      <c r="E3620" t="s">
        <v>232</v>
      </c>
      <c r="F3620" t="s">
        <v>7388</v>
      </c>
      <c r="G3620" t="s">
        <v>7389</v>
      </c>
      <c r="H3620">
        <v>22161</v>
      </c>
      <c r="I3620">
        <v>68</v>
      </c>
      <c r="J3620" t="s">
        <v>29</v>
      </c>
      <c r="K3620" t="s">
        <v>30</v>
      </c>
      <c r="L3620">
        <v>10000000</v>
      </c>
      <c r="M3620">
        <v>2013</v>
      </c>
      <c r="N3620">
        <v>4.0999999999999996</v>
      </c>
      <c r="O3620">
        <v>18873374</v>
      </c>
    </row>
    <row r="3621" spans="1:15" x14ac:dyDescent="0.3">
      <c r="A3621" t="s">
        <v>5122</v>
      </c>
      <c r="B3621">
        <v>151</v>
      </c>
      <c r="C3621">
        <v>94</v>
      </c>
      <c r="D3621">
        <v>30259652</v>
      </c>
      <c r="E3621" t="s">
        <v>4589</v>
      </c>
      <c r="F3621" t="s">
        <v>841</v>
      </c>
      <c r="G3621" t="s">
        <v>7390</v>
      </c>
      <c r="H3621">
        <v>26905</v>
      </c>
      <c r="I3621">
        <v>614</v>
      </c>
      <c r="J3621" t="s">
        <v>29</v>
      </c>
      <c r="K3621" t="s">
        <v>30</v>
      </c>
      <c r="L3621">
        <v>15000000</v>
      </c>
      <c r="M3621">
        <v>2002</v>
      </c>
      <c r="N3621">
        <v>4.0999999999999996</v>
      </c>
      <c r="O3621">
        <v>15259652</v>
      </c>
    </row>
    <row r="3622" spans="1:15" x14ac:dyDescent="0.3">
      <c r="A3622" t="s">
        <v>5113</v>
      </c>
      <c r="B3622">
        <v>108</v>
      </c>
      <c r="C3622">
        <v>97</v>
      </c>
      <c r="D3622">
        <v>21468807</v>
      </c>
      <c r="E3622" t="s">
        <v>211</v>
      </c>
      <c r="F3622" t="s">
        <v>4781</v>
      </c>
      <c r="G3622" t="s">
        <v>7391</v>
      </c>
      <c r="H3622">
        <v>13048</v>
      </c>
      <c r="I3622">
        <v>227</v>
      </c>
      <c r="J3622" t="s">
        <v>29</v>
      </c>
      <c r="K3622" t="s">
        <v>30</v>
      </c>
      <c r="L3622">
        <v>14000000</v>
      </c>
      <c r="M3622">
        <v>2000</v>
      </c>
      <c r="N3622">
        <v>4.0999999999999996</v>
      </c>
      <c r="O3622">
        <v>7468807</v>
      </c>
    </row>
    <row r="3623" spans="1:15" x14ac:dyDescent="0.3">
      <c r="A3623" t="s">
        <v>5115</v>
      </c>
      <c r="B3623">
        <v>8</v>
      </c>
      <c r="C3623">
        <v>88</v>
      </c>
      <c r="D3623">
        <v>721</v>
      </c>
      <c r="E3623" t="s">
        <v>4219</v>
      </c>
      <c r="F3623" t="s">
        <v>3468</v>
      </c>
      <c r="G3623" t="s">
        <v>7392</v>
      </c>
      <c r="H3623">
        <v>783</v>
      </c>
      <c r="I3623">
        <v>12</v>
      </c>
      <c r="J3623" t="s">
        <v>29</v>
      </c>
      <c r="K3623" t="s">
        <v>227</v>
      </c>
      <c r="L3623">
        <v>1000000</v>
      </c>
      <c r="M3623">
        <v>2006</v>
      </c>
      <c r="N3623">
        <v>4.0999999999999996</v>
      </c>
      <c r="O3623">
        <v>-999279</v>
      </c>
    </row>
    <row r="3624" spans="1:15" x14ac:dyDescent="0.3">
      <c r="A3624" t="s">
        <v>5128</v>
      </c>
      <c r="B3624">
        <v>63</v>
      </c>
      <c r="C3624">
        <v>88</v>
      </c>
      <c r="D3624">
        <v>143000</v>
      </c>
      <c r="E3624" t="s">
        <v>840</v>
      </c>
      <c r="F3624" t="s">
        <v>7393</v>
      </c>
      <c r="G3624" t="s">
        <v>7394</v>
      </c>
      <c r="H3624">
        <v>4122</v>
      </c>
      <c r="I3624">
        <v>48</v>
      </c>
      <c r="J3624" t="s">
        <v>29</v>
      </c>
      <c r="K3624" t="s">
        <v>30</v>
      </c>
      <c r="L3624">
        <v>5000000</v>
      </c>
      <c r="M3624">
        <v>2009</v>
      </c>
      <c r="N3624">
        <v>4.0999999999999996</v>
      </c>
      <c r="O3624">
        <v>-4857000</v>
      </c>
    </row>
    <row r="3625" spans="1:15" x14ac:dyDescent="0.3">
      <c r="A3625" t="s">
        <v>5117</v>
      </c>
      <c r="B3625">
        <v>23</v>
      </c>
      <c r="C3625">
        <v>95</v>
      </c>
      <c r="D3625">
        <v>4006906</v>
      </c>
      <c r="E3625" t="s">
        <v>338</v>
      </c>
      <c r="F3625" t="s">
        <v>3723</v>
      </c>
      <c r="G3625" t="s">
        <v>7395</v>
      </c>
      <c r="H3625">
        <v>3229</v>
      </c>
      <c r="I3625">
        <v>20</v>
      </c>
      <c r="J3625" t="s">
        <v>29</v>
      </c>
      <c r="K3625" t="s">
        <v>30</v>
      </c>
      <c r="L3625">
        <v>15000000</v>
      </c>
      <c r="M3625">
        <v>2005</v>
      </c>
      <c r="N3625">
        <v>4.0999999999999996</v>
      </c>
      <c r="O3625">
        <v>-10993094</v>
      </c>
    </row>
    <row r="3626" spans="1:15" x14ac:dyDescent="0.3">
      <c r="A3626" t="s">
        <v>5131</v>
      </c>
      <c r="B3626">
        <v>46</v>
      </c>
      <c r="C3626">
        <v>85</v>
      </c>
      <c r="D3626">
        <v>4356743</v>
      </c>
      <c r="E3626" t="s">
        <v>4368</v>
      </c>
      <c r="F3626" t="s">
        <v>4042</v>
      </c>
      <c r="G3626" t="s">
        <v>7396</v>
      </c>
      <c r="H3626">
        <v>3662</v>
      </c>
      <c r="I3626">
        <v>79</v>
      </c>
      <c r="J3626" t="s">
        <v>29</v>
      </c>
      <c r="K3626" t="s">
        <v>30</v>
      </c>
      <c r="L3626">
        <v>16000000</v>
      </c>
      <c r="M3626">
        <v>2001</v>
      </c>
      <c r="N3626">
        <v>4.0999999999999996</v>
      </c>
      <c r="O3626">
        <v>-11643257</v>
      </c>
    </row>
    <row r="3627" spans="1:15" x14ac:dyDescent="0.3">
      <c r="A3627" t="s">
        <v>5133</v>
      </c>
      <c r="B3627">
        <v>145</v>
      </c>
      <c r="C3627">
        <v>83</v>
      </c>
      <c r="D3627">
        <v>4930798</v>
      </c>
      <c r="E3627" t="s">
        <v>840</v>
      </c>
      <c r="F3627" t="s">
        <v>7397</v>
      </c>
      <c r="G3627" t="s">
        <v>7398</v>
      </c>
      <c r="H3627">
        <v>16268</v>
      </c>
      <c r="I3627">
        <v>108</v>
      </c>
      <c r="J3627" t="s">
        <v>29</v>
      </c>
      <c r="K3627" t="s">
        <v>30</v>
      </c>
      <c r="L3627">
        <v>17000000</v>
      </c>
      <c r="M3627">
        <v>2012</v>
      </c>
      <c r="N3627">
        <v>4.0999999999999996</v>
      </c>
      <c r="O3627">
        <v>-12069202</v>
      </c>
    </row>
    <row r="3628" spans="1:15" x14ac:dyDescent="0.3">
      <c r="A3628" t="s">
        <v>5135</v>
      </c>
      <c r="B3628">
        <v>75</v>
      </c>
      <c r="C3628">
        <v>83</v>
      </c>
      <c r="D3628">
        <v>10431220</v>
      </c>
      <c r="E3628" t="s">
        <v>105</v>
      </c>
      <c r="F3628" t="s">
        <v>6469</v>
      </c>
      <c r="G3628" t="s">
        <v>7399</v>
      </c>
      <c r="H3628">
        <v>24216</v>
      </c>
      <c r="I3628">
        <v>162</v>
      </c>
      <c r="J3628" t="s">
        <v>29</v>
      </c>
      <c r="K3628" t="s">
        <v>30</v>
      </c>
      <c r="L3628">
        <v>24000000</v>
      </c>
      <c r="M3628">
        <v>1999</v>
      </c>
      <c r="N3628">
        <v>4.0999999999999996</v>
      </c>
      <c r="O3628">
        <v>-13568780</v>
      </c>
    </row>
    <row r="3629" spans="1:15" x14ac:dyDescent="0.3">
      <c r="A3629" t="s">
        <v>5115</v>
      </c>
      <c r="B3629">
        <v>18</v>
      </c>
      <c r="C3629">
        <v>104</v>
      </c>
      <c r="D3629">
        <v>5974653</v>
      </c>
      <c r="E3629" t="s">
        <v>693</v>
      </c>
      <c r="F3629" t="s">
        <v>249</v>
      </c>
      <c r="G3629" t="s">
        <v>7400</v>
      </c>
      <c r="H3629">
        <v>2253</v>
      </c>
      <c r="I3629">
        <v>111</v>
      </c>
      <c r="J3629" t="s">
        <v>29</v>
      </c>
      <c r="K3629" t="s">
        <v>30</v>
      </c>
      <c r="L3629">
        <v>22000000</v>
      </c>
      <c r="M3629">
        <v>2001</v>
      </c>
      <c r="N3629">
        <v>4.0999999999999996</v>
      </c>
      <c r="O3629">
        <v>-16025347</v>
      </c>
    </row>
    <row r="3630" spans="1:15" x14ac:dyDescent="0.3">
      <c r="A3630" t="s">
        <v>5110</v>
      </c>
      <c r="B3630">
        <v>85</v>
      </c>
      <c r="C3630">
        <v>100</v>
      </c>
      <c r="D3630">
        <v>11576087</v>
      </c>
      <c r="E3630" t="s">
        <v>248</v>
      </c>
      <c r="F3630" t="s">
        <v>7401</v>
      </c>
      <c r="G3630" t="s">
        <v>7402</v>
      </c>
      <c r="H3630">
        <v>14747</v>
      </c>
      <c r="I3630">
        <v>338</v>
      </c>
      <c r="J3630" t="s">
        <v>29</v>
      </c>
      <c r="K3630" t="s">
        <v>30</v>
      </c>
      <c r="L3630">
        <v>30000000</v>
      </c>
      <c r="M3630">
        <v>1999</v>
      </c>
      <c r="N3630">
        <v>4.0999999999999996</v>
      </c>
      <c r="O3630">
        <v>-18423913</v>
      </c>
    </row>
    <row r="3631" spans="1:15" x14ac:dyDescent="0.3">
      <c r="A3631" t="s">
        <v>5119</v>
      </c>
      <c r="B3631">
        <v>31</v>
      </c>
      <c r="C3631">
        <v>95</v>
      </c>
      <c r="D3631">
        <v>5654777</v>
      </c>
      <c r="E3631" t="s">
        <v>3713</v>
      </c>
      <c r="F3631" t="s">
        <v>7403</v>
      </c>
      <c r="G3631" t="s">
        <v>7404</v>
      </c>
      <c r="H3631">
        <v>4875</v>
      </c>
      <c r="I3631">
        <v>26</v>
      </c>
      <c r="J3631" t="s">
        <v>29</v>
      </c>
      <c r="K3631" t="s">
        <v>30</v>
      </c>
      <c r="L3631">
        <v>25000000</v>
      </c>
      <c r="M3631">
        <v>2005</v>
      </c>
      <c r="N3631">
        <v>4.0999999999999996</v>
      </c>
      <c r="O3631">
        <v>-19345223</v>
      </c>
    </row>
    <row r="3632" spans="1:15" x14ac:dyDescent="0.3">
      <c r="A3632" t="s">
        <v>5125</v>
      </c>
      <c r="B3632">
        <v>49</v>
      </c>
      <c r="C3632">
        <v>92</v>
      </c>
      <c r="D3632">
        <v>26000610</v>
      </c>
      <c r="E3632" t="s">
        <v>296</v>
      </c>
      <c r="F3632" t="s">
        <v>44</v>
      </c>
      <c r="G3632" t="s">
        <v>7405</v>
      </c>
      <c r="H3632">
        <v>16611</v>
      </c>
      <c r="I3632">
        <v>197</v>
      </c>
      <c r="J3632" t="s">
        <v>29</v>
      </c>
      <c r="K3632" t="s">
        <v>30</v>
      </c>
      <c r="L3632">
        <v>76000000</v>
      </c>
      <c r="M3632">
        <v>2000</v>
      </c>
      <c r="N3632">
        <v>4.0999999999999996</v>
      </c>
      <c r="O3632">
        <v>-49999390</v>
      </c>
    </row>
    <row r="3633" spans="1:15" x14ac:dyDescent="0.3">
      <c r="A3633" t="s">
        <v>5142</v>
      </c>
      <c r="B3633">
        <v>160</v>
      </c>
      <c r="C3633">
        <v>90</v>
      </c>
      <c r="D3633">
        <v>26421314</v>
      </c>
      <c r="E3633" t="s">
        <v>7406</v>
      </c>
      <c r="F3633" t="s">
        <v>7407</v>
      </c>
      <c r="G3633" t="s">
        <v>7408</v>
      </c>
      <c r="H3633">
        <v>28964</v>
      </c>
      <c r="I3633">
        <v>457</v>
      </c>
      <c r="J3633" t="s">
        <v>29</v>
      </c>
      <c r="K3633" t="s">
        <v>30</v>
      </c>
      <c r="L3633">
        <v>15000000</v>
      </c>
      <c r="M3633">
        <v>2000</v>
      </c>
      <c r="N3633">
        <v>4</v>
      </c>
      <c r="O3633">
        <v>11421314</v>
      </c>
    </row>
    <row r="3634" spans="1:15" x14ac:dyDescent="0.3">
      <c r="A3634" t="s">
        <v>5139</v>
      </c>
      <c r="B3634">
        <v>161</v>
      </c>
      <c r="C3634">
        <v>93</v>
      </c>
      <c r="D3634">
        <v>15152879</v>
      </c>
      <c r="E3634" t="s">
        <v>3732</v>
      </c>
      <c r="F3634" t="s">
        <v>4372</v>
      </c>
      <c r="G3634" t="s">
        <v>7409</v>
      </c>
      <c r="H3634">
        <v>13506</v>
      </c>
      <c r="I3634">
        <v>68</v>
      </c>
      <c r="J3634" t="s">
        <v>29</v>
      </c>
      <c r="K3634" t="s">
        <v>241</v>
      </c>
      <c r="L3634">
        <v>5000000</v>
      </c>
      <c r="M3634">
        <v>2013</v>
      </c>
      <c r="N3634">
        <v>4</v>
      </c>
      <c r="O3634">
        <v>10152879</v>
      </c>
    </row>
    <row r="3635" spans="1:15" x14ac:dyDescent="0.3">
      <c r="A3635" t="s">
        <v>5144</v>
      </c>
      <c r="B3635">
        <v>137</v>
      </c>
      <c r="C3635">
        <v>89</v>
      </c>
      <c r="D3635">
        <v>15818967</v>
      </c>
      <c r="E3635" t="s">
        <v>2463</v>
      </c>
      <c r="F3635" t="s">
        <v>5351</v>
      </c>
      <c r="G3635" t="s">
        <v>7410</v>
      </c>
      <c r="H3635">
        <v>13913</v>
      </c>
      <c r="I3635">
        <v>120</v>
      </c>
      <c r="J3635" t="s">
        <v>29</v>
      </c>
      <c r="K3635" t="s">
        <v>30</v>
      </c>
      <c r="L3635">
        <v>7000000</v>
      </c>
      <c r="M3635">
        <v>2014</v>
      </c>
      <c r="N3635">
        <v>4</v>
      </c>
      <c r="O3635">
        <v>8818967</v>
      </c>
    </row>
    <row r="3636" spans="1:15" x14ac:dyDescent="0.3">
      <c r="A3636" t="s">
        <v>5093</v>
      </c>
      <c r="B3636">
        <v>22</v>
      </c>
      <c r="C3636">
        <v>82</v>
      </c>
      <c r="D3636">
        <v>9821335</v>
      </c>
      <c r="E3636" t="s">
        <v>676</v>
      </c>
      <c r="F3636" t="s">
        <v>2190</v>
      </c>
      <c r="G3636" t="s">
        <v>7411</v>
      </c>
      <c r="H3636">
        <v>1415</v>
      </c>
      <c r="I3636">
        <v>10</v>
      </c>
      <c r="J3636" t="s">
        <v>29</v>
      </c>
      <c r="K3636" t="s">
        <v>30</v>
      </c>
      <c r="L3636">
        <v>6000000</v>
      </c>
      <c r="M3636">
        <v>2000</v>
      </c>
      <c r="N3636">
        <v>4</v>
      </c>
      <c r="O3636">
        <v>3821335</v>
      </c>
    </row>
    <row r="3637" spans="1:15" x14ac:dyDescent="0.3">
      <c r="A3637" t="s">
        <v>4439</v>
      </c>
      <c r="B3637">
        <v>231</v>
      </c>
      <c r="C3637">
        <v>90</v>
      </c>
      <c r="D3637">
        <v>18860403</v>
      </c>
      <c r="E3637" t="s">
        <v>840</v>
      </c>
      <c r="F3637" t="s">
        <v>7412</v>
      </c>
      <c r="G3637" t="s">
        <v>7413</v>
      </c>
      <c r="H3637">
        <v>20823</v>
      </c>
      <c r="I3637">
        <v>130</v>
      </c>
      <c r="J3637" t="s">
        <v>29</v>
      </c>
      <c r="K3637" t="s">
        <v>30</v>
      </c>
      <c r="L3637">
        <v>25000000</v>
      </c>
      <c r="M3637">
        <v>2011</v>
      </c>
      <c r="N3637">
        <v>4</v>
      </c>
      <c r="O3637">
        <v>-6139597</v>
      </c>
    </row>
    <row r="3638" spans="1:15" x14ac:dyDescent="0.3">
      <c r="A3638" t="s">
        <v>5147</v>
      </c>
      <c r="B3638">
        <v>43</v>
      </c>
      <c r="C3638">
        <v>88</v>
      </c>
      <c r="D3638">
        <v>16988996</v>
      </c>
      <c r="E3638" t="s">
        <v>7414</v>
      </c>
      <c r="F3638" t="s">
        <v>1550</v>
      </c>
      <c r="G3638" t="s">
        <v>7415</v>
      </c>
      <c r="H3638">
        <v>3875</v>
      </c>
      <c r="I3638">
        <v>75</v>
      </c>
      <c r="J3638" t="s">
        <v>29</v>
      </c>
      <c r="K3638" t="s">
        <v>30</v>
      </c>
      <c r="L3638">
        <v>35000000</v>
      </c>
      <c r="M3638">
        <v>2002</v>
      </c>
      <c r="N3638">
        <v>4</v>
      </c>
      <c r="O3638">
        <v>-18011004</v>
      </c>
    </row>
    <row r="3639" spans="1:15" x14ac:dyDescent="0.3">
      <c r="A3639" t="s">
        <v>5149</v>
      </c>
      <c r="B3639">
        <v>86</v>
      </c>
      <c r="C3639">
        <v>84</v>
      </c>
      <c r="D3639">
        <v>21176322</v>
      </c>
      <c r="E3639" t="s">
        <v>2113</v>
      </c>
      <c r="F3639" t="s">
        <v>6226</v>
      </c>
      <c r="G3639" t="s">
        <v>7416</v>
      </c>
      <c r="H3639">
        <v>23747</v>
      </c>
      <c r="I3639">
        <v>207</v>
      </c>
      <c r="J3639" t="s">
        <v>29</v>
      </c>
      <c r="K3639" t="s">
        <v>30</v>
      </c>
      <c r="L3639">
        <v>40000000</v>
      </c>
      <c r="M3639">
        <v>2004</v>
      </c>
      <c r="N3639">
        <v>4</v>
      </c>
      <c r="O3639">
        <v>-18823678</v>
      </c>
    </row>
    <row r="3640" spans="1:15" x14ac:dyDescent="0.3">
      <c r="A3640" t="s">
        <v>5137</v>
      </c>
      <c r="B3640">
        <v>36</v>
      </c>
      <c r="C3640">
        <v>104</v>
      </c>
      <c r="D3640">
        <v>20915465</v>
      </c>
      <c r="E3640" t="s">
        <v>6805</v>
      </c>
      <c r="F3640" t="s">
        <v>1644</v>
      </c>
      <c r="G3640" t="s">
        <v>7417</v>
      </c>
      <c r="H3640">
        <v>38203</v>
      </c>
      <c r="I3640">
        <v>290</v>
      </c>
      <c r="J3640" t="s">
        <v>29</v>
      </c>
      <c r="K3640" t="s">
        <v>200</v>
      </c>
      <c r="L3640">
        <v>42000000</v>
      </c>
      <c r="M3640">
        <v>1993</v>
      </c>
      <c r="N3640">
        <v>4</v>
      </c>
      <c r="O3640">
        <v>-21084535</v>
      </c>
    </row>
    <row r="3641" spans="1:15" x14ac:dyDescent="0.3">
      <c r="A3641" t="s">
        <v>5160</v>
      </c>
      <c r="B3641">
        <v>146</v>
      </c>
      <c r="C3641">
        <v>89</v>
      </c>
      <c r="D3641">
        <v>43818159</v>
      </c>
      <c r="E3641" t="s">
        <v>2463</v>
      </c>
      <c r="F3641" t="s">
        <v>1740</v>
      </c>
      <c r="G3641" t="s">
        <v>7418</v>
      </c>
      <c r="H3641">
        <v>27664</v>
      </c>
      <c r="I3641">
        <v>260</v>
      </c>
      <c r="J3641" t="s">
        <v>29</v>
      </c>
      <c r="K3641" t="s">
        <v>30</v>
      </c>
      <c r="L3641">
        <v>20000000</v>
      </c>
      <c r="M3641">
        <v>2008</v>
      </c>
      <c r="N3641">
        <v>3.9</v>
      </c>
      <c r="O3641">
        <v>23818159</v>
      </c>
    </row>
    <row r="3642" spans="1:15" x14ac:dyDescent="0.3">
      <c r="A3642" t="s">
        <v>5156</v>
      </c>
      <c r="B3642">
        <v>19</v>
      </c>
      <c r="C3642">
        <v>93</v>
      </c>
      <c r="D3642">
        <v>10305534</v>
      </c>
      <c r="E3642" t="s">
        <v>676</v>
      </c>
      <c r="F3642" t="s">
        <v>7419</v>
      </c>
      <c r="G3642" t="s">
        <v>7420</v>
      </c>
      <c r="H3642">
        <v>1721</v>
      </c>
      <c r="I3642">
        <v>38</v>
      </c>
      <c r="J3642" t="s">
        <v>29</v>
      </c>
      <c r="K3642" t="s">
        <v>30</v>
      </c>
      <c r="L3642">
        <v>3500000</v>
      </c>
      <c r="M3642">
        <v>1998</v>
      </c>
      <c r="N3642">
        <v>3.9</v>
      </c>
      <c r="O3642">
        <v>6805534</v>
      </c>
    </row>
    <row r="3643" spans="1:15" x14ac:dyDescent="0.3">
      <c r="A3643" t="s">
        <v>5163</v>
      </c>
      <c r="B3643">
        <v>141</v>
      </c>
      <c r="C3643">
        <v>87</v>
      </c>
      <c r="D3643">
        <v>26876529</v>
      </c>
      <c r="E3643" t="s">
        <v>2463</v>
      </c>
      <c r="F3643" t="s">
        <v>7421</v>
      </c>
      <c r="G3643" t="s">
        <v>7422</v>
      </c>
      <c r="H3643">
        <v>26624</v>
      </c>
      <c r="I3643">
        <v>189</v>
      </c>
      <c r="J3643" t="s">
        <v>29</v>
      </c>
      <c r="K3643" t="s">
        <v>128</v>
      </c>
      <c r="L3643">
        <v>27000000</v>
      </c>
      <c r="M3643">
        <v>2008</v>
      </c>
      <c r="N3643">
        <v>3.9</v>
      </c>
      <c r="O3643">
        <v>-123471</v>
      </c>
    </row>
    <row r="3644" spans="1:15" x14ac:dyDescent="0.3">
      <c r="A3644" t="s">
        <v>3877</v>
      </c>
      <c r="B3644">
        <v>162</v>
      </c>
      <c r="C3644">
        <v>99</v>
      </c>
      <c r="D3644">
        <v>49494</v>
      </c>
      <c r="E3644" t="s">
        <v>224</v>
      </c>
      <c r="F3644" t="s">
        <v>7423</v>
      </c>
      <c r="G3644" t="s">
        <v>7424</v>
      </c>
      <c r="H3644">
        <v>8511</v>
      </c>
      <c r="I3644">
        <v>87</v>
      </c>
      <c r="J3644" t="s">
        <v>29</v>
      </c>
      <c r="K3644" t="s">
        <v>30</v>
      </c>
      <c r="L3644">
        <v>250000</v>
      </c>
      <c r="M3644">
        <v>2013</v>
      </c>
      <c r="N3644">
        <v>3.9</v>
      </c>
      <c r="O3644">
        <v>-200506</v>
      </c>
    </row>
    <row r="3645" spans="1:15" x14ac:dyDescent="0.3">
      <c r="A3645" t="s">
        <v>5153</v>
      </c>
      <c r="B3645">
        <v>8</v>
      </c>
      <c r="C3645">
        <v>105</v>
      </c>
      <c r="D3645">
        <v>178739</v>
      </c>
      <c r="E3645" t="s">
        <v>2730</v>
      </c>
      <c r="F3645" t="s">
        <v>7425</v>
      </c>
      <c r="G3645" t="s">
        <v>7426</v>
      </c>
      <c r="H3645">
        <v>1015</v>
      </c>
      <c r="I3645">
        <v>10</v>
      </c>
      <c r="J3645" t="s">
        <v>29</v>
      </c>
      <c r="K3645" t="s">
        <v>30</v>
      </c>
      <c r="L3645">
        <v>2450000</v>
      </c>
      <c r="M3645">
        <v>2011</v>
      </c>
      <c r="N3645">
        <v>3.9</v>
      </c>
      <c r="O3645">
        <v>-2271261</v>
      </c>
    </row>
    <row r="3646" spans="1:15" x14ac:dyDescent="0.3">
      <c r="A3646" t="s">
        <v>5158</v>
      </c>
      <c r="B3646">
        <v>20</v>
      </c>
      <c r="C3646">
        <v>93</v>
      </c>
      <c r="D3646">
        <v>5561</v>
      </c>
      <c r="E3646" t="s">
        <v>289</v>
      </c>
      <c r="F3646" t="s">
        <v>7427</v>
      </c>
      <c r="G3646" t="s">
        <v>7428</v>
      </c>
      <c r="H3646">
        <v>4995</v>
      </c>
      <c r="I3646">
        <v>34</v>
      </c>
      <c r="J3646" t="s">
        <v>29</v>
      </c>
      <c r="K3646" t="s">
        <v>30</v>
      </c>
      <c r="L3646">
        <v>10000000</v>
      </c>
      <c r="M3646">
        <v>2007</v>
      </c>
      <c r="N3646">
        <v>3.9</v>
      </c>
      <c r="O3646">
        <v>-9994439</v>
      </c>
    </row>
    <row r="3647" spans="1:15" x14ac:dyDescent="0.3">
      <c r="A3647" t="s">
        <v>5166</v>
      </c>
      <c r="B3647">
        <v>64</v>
      </c>
      <c r="C3647">
        <v>84</v>
      </c>
      <c r="D3647">
        <v>3100650</v>
      </c>
      <c r="E3647" t="s">
        <v>4875</v>
      </c>
      <c r="F3647" t="s">
        <v>7429</v>
      </c>
      <c r="G3647" t="s">
        <v>7430</v>
      </c>
      <c r="H3647">
        <v>7277</v>
      </c>
      <c r="I3647">
        <v>181</v>
      </c>
      <c r="J3647" t="s">
        <v>29</v>
      </c>
      <c r="K3647" t="s">
        <v>30</v>
      </c>
      <c r="L3647">
        <v>14000000</v>
      </c>
      <c r="M3647">
        <v>2001</v>
      </c>
      <c r="N3647">
        <v>3.9</v>
      </c>
      <c r="O3647">
        <v>-10899350</v>
      </c>
    </row>
    <row r="3648" spans="1:15" x14ac:dyDescent="0.3">
      <c r="A3648" t="s">
        <v>5154</v>
      </c>
      <c r="B3648">
        <v>75</v>
      </c>
      <c r="C3648">
        <v>104</v>
      </c>
      <c r="D3648">
        <v>10696210</v>
      </c>
      <c r="E3648" t="s">
        <v>2211</v>
      </c>
      <c r="F3648" t="s">
        <v>791</v>
      </c>
      <c r="G3648" t="s">
        <v>7431</v>
      </c>
      <c r="H3648">
        <v>35018</v>
      </c>
      <c r="I3648">
        <v>180</v>
      </c>
      <c r="J3648" t="s">
        <v>29</v>
      </c>
      <c r="K3648" t="s">
        <v>30</v>
      </c>
      <c r="L3648">
        <v>23500000</v>
      </c>
      <c r="M3648">
        <v>1993</v>
      </c>
      <c r="N3648">
        <v>3.9</v>
      </c>
      <c r="O3648">
        <v>-12803790</v>
      </c>
    </row>
    <row r="3649" spans="1:15" x14ac:dyDescent="0.3">
      <c r="A3649" t="s">
        <v>5175</v>
      </c>
      <c r="B3649">
        <v>74</v>
      </c>
      <c r="C3649">
        <v>82</v>
      </c>
      <c r="D3649">
        <v>13350177</v>
      </c>
      <c r="E3649" t="s">
        <v>3732</v>
      </c>
      <c r="F3649" t="s">
        <v>7432</v>
      </c>
      <c r="G3649" t="s">
        <v>7433</v>
      </c>
      <c r="H3649">
        <v>7904</v>
      </c>
      <c r="I3649">
        <v>113</v>
      </c>
      <c r="J3649" t="s">
        <v>29</v>
      </c>
      <c r="K3649" t="s">
        <v>30</v>
      </c>
      <c r="L3649">
        <v>5000000</v>
      </c>
      <c r="M3649">
        <v>2008</v>
      </c>
      <c r="N3649">
        <v>3.8</v>
      </c>
      <c r="O3649">
        <v>8350177</v>
      </c>
    </row>
    <row r="3650" spans="1:15" x14ac:dyDescent="0.3">
      <c r="A3650" t="s">
        <v>5169</v>
      </c>
      <c r="B3650">
        <v>63</v>
      </c>
      <c r="C3650">
        <v>102</v>
      </c>
      <c r="D3650">
        <v>33423521</v>
      </c>
      <c r="E3650" t="s">
        <v>4350</v>
      </c>
      <c r="F3650" t="s">
        <v>1740</v>
      </c>
      <c r="G3650" t="s">
        <v>7434</v>
      </c>
      <c r="H3650">
        <v>53115</v>
      </c>
      <c r="I3650">
        <v>282</v>
      </c>
      <c r="J3650" t="s">
        <v>29</v>
      </c>
      <c r="K3650" t="s">
        <v>128</v>
      </c>
      <c r="L3650">
        <v>35000000</v>
      </c>
      <c r="M3650">
        <v>1994</v>
      </c>
      <c r="N3650">
        <v>3.8</v>
      </c>
      <c r="O3650">
        <v>-1576479</v>
      </c>
    </row>
    <row r="3651" spans="1:15" x14ac:dyDescent="0.3">
      <c r="A3651" t="s">
        <v>5167</v>
      </c>
      <c r="B3651">
        <v>17</v>
      </c>
      <c r="C3651">
        <v>107</v>
      </c>
      <c r="D3651">
        <v>869325</v>
      </c>
      <c r="E3651" t="s">
        <v>78</v>
      </c>
      <c r="F3651" t="s">
        <v>7186</v>
      </c>
      <c r="G3651" t="s">
        <v>7435</v>
      </c>
      <c r="H3651">
        <v>2281</v>
      </c>
      <c r="I3651">
        <v>16</v>
      </c>
      <c r="J3651" t="s">
        <v>29</v>
      </c>
      <c r="K3651" t="s">
        <v>30</v>
      </c>
      <c r="L3651">
        <v>6000000</v>
      </c>
      <c r="M3651">
        <v>1991</v>
      </c>
      <c r="N3651">
        <v>3.8</v>
      </c>
      <c r="O3651">
        <v>-5130675</v>
      </c>
    </row>
    <row r="3652" spans="1:15" x14ac:dyDescent="0.3">
      <c r="A3652" t="s">
        <v>5177</v>
      </c>
      <c r="B3652">
        <v>109</v>
      </c>
      <c r="C3652">
        <v>82</v>
      </c>
      <c r="D3652">
        <v>100446895</v>
      </c>
      <c r="E3652" t="s">
        <v>4023</v>
      </c>
      <c r="F3652" t="s">
        <v>7436</v>
      </c>
      <c r="G3652" t="s">
        <v>7437</v>
      </c>
      <c r="H3652">
        <v>36033</v>
      </c>
      <c r="I3652">
        <v>456</v>
      </c>
      <c r="J3652" t="s">
        <v>29</v>
      </c>
      <c r="K3652" t="s">
        <v>30</v>
      </c>
      <c r="L3652">
        <v>109000000</v>
      </c>
      <c r="M3652">
        <v>2003</v>
      </c>
      <c r="N3652">
        <v>3.8</v>
      </c>
      <c r="O3652">
        <v>-8553105</v>
      </c>
    </row>
    <row r="3653" spans="1:15" x14ac:dyDescent="0.3">
      <c r="A3653" t="s">
        <v>4013</v>
      </c>
      <c r="B3653">
        <v>41</v>
      </c>
      <c r="C3653">
        <v>77</v>
      </c>
      <c r="D3653">
        <v>9694105</v>
      </c>
      <c r="E3653" t="s">
        <v>4368</v>
      </c>
      <c r="F3653" t="s">
        <v>1802</v>
      </c>
      <c r="G3653" t="s">
        <v>7438</v>
      </c>
      <c r="H3653">
        <v>8176</v>
      </c>
      <c r="I3653">
        <v>77</v>
      </c>
      <c r="J3653" t="s">
        <v>29</v>
      </c>
      <c r="K3653" t="s">
        <v>30</v>
      </c>
      <c r="L3653">
        <v>22000000</v>
      </c>
      <c r="M3653">
        <v>1999</v>
      </c>
      <c r="N3653">
        <v>3.8</v>
      </c>
      <c r="O3653">
        <v>-12305895</v>
      </c>
    </row>
    <row r="3654" spans="1:15" x14ac:dyDescent="0.3">
      <c r="A3654" t="s">
        <v>3458</v>
      </c>
      <c r="B3654">
        <v>101</v>
      </c>
      <c r="C3654">
        <v>92</v>
      </c>
      <c r="D3654">
        <v>17596256</v>
      </c>
      <c r="E3654" t="s">
        <v>1669</v>
      </c>
      <c r="F3654" t="s">
        <v>1802</v>
      </c>
      <c r="G3654" t="s">
        <v>7439</v>
      </c>
      <c r="H3654">
        <v>12399</v>
      </c>
      <c r="I3654">
        <v>84</v>
      </c>
      <c r="J3654" t="s">
        <v>29</v>
      </c>
      <c r="K3654" t="s">
        <v>30</v>
      </c>
      <c r="L3654">
        <v>35000000</v>
      </c>
      <c r="M3654">
        <v>2010</v>
      </c>
      <c r="N3654">
        <v>3.8</v>
      </c>
      <c r="O3654">
        <v>-17403744</v>
      </c>
    </row>
    <row r="3655" spans="1:15" x14ac:dyDescent="0.3">
      <c r="A3655" t="s">
        <v>5172</v>
      </c>
      <c r="B3655">
        <v>150</v>
      </c>
      <c r="C3655">
        <v>87</v>
      </c>
      <c r="D3655">
        <v>32178777</v>
      </c>
      <c r="E3655" t="s">
        <v>5520</v>
      </c>
      <c r="F3655" t="s">
        <v>2025</v>
      </c>
      <c r="G3655" t="s">
        <v>7440</v>
      </c>
      <c r="H3655">
        <v>43300</v>
      </c>
      <c r="I3655">
        <v>250</v>
      </c>
      <c r="J3655" t="s">
        <v>29</v>
      </c>
      <c r="K3655" t="s">
        <v>30</v>
      </c>
      <c r="L3655">
        <v>62000000</v>
      </c>
      <c r="M3655">
        <v>2008</v>
      </c>
      <c r="N3655">
        <v>3.8</v>
      </c>
      <c r="O3655">
        <v>-29821223</v>
      </c>
    </row>
    <row r="3656" spans="1:15" x14ac:dyDescent="0.3">
      <c r="A3656" t="s">
        <v>5247</v>
      </c>
      <c r="B3656">
        <v>140</v>
      </c>
      <c r="C3656">
        <v>156</v>
      </c>
      <c r="D3656">
        <v>4535117</v>
      </c>
      <c r="E3656" t="s">
        <v>5371</v>
      </c>
      <c r="F3656" t="s">
        <v>339</v>
      </c>
      <c r="G3656" t="s">
        <v>7441</v>
      </c>
      <c r="H3656">
        <v>38398</v>
      </c>
      <c r="I3656">
        <v>368</v>
      </c>
      <c r="J3656" t="s">
        <v>29</v>
      </c>
      <c r="K3656" t="s">
        <v>227</v>
      </c>
      <c r="L3656">
        <v>60000000</v>
      </c>
      <c r="M3656">
        <v>2007</v>
      </c>
      <c r="N3656">
        <v>3.8</v>
      </c>
      <c r="O3656">
        <v>-55464883</v>
      </c>
    </row>
    <row r="3657" spans="1:15" x14ac:dyDescent="0.3">
      <c r="A3657" t="s">
        <v>2859</v>
      </c>
      <c r="B3657">
        <v>66</v>
      </c>
      <c r="C3657">
        <v>95</v>
      </c>
      <c r="D3657">
        <v>4411102</v>
      </c>
      <c r="E3657" t="s">
        <v>3179</v>
      </c>
      <c r="F3657" t="s">
        <v>544</v>
      </c>
      <c r="G3657" t="s">
        <v>7442</v>
      </c>
      <c r="H3657">
        <v>20295</v>
      </c>
      <c r="I3657">
        <v>164</v>
      </c>
      <c r="J3657" t="s">
        <v>29</v>
      </c>
      <c r="K3657" t="s">
        <v>30</v>
      </c>
      <c r="L3657">
        <v>100000000</v>
      </c>
      <c r="M3657">
        <v>2002</v>
      </c>
      <c r="N3657">
        <v>3.8</v>
      </c>
      <c r="O3657">
        <v>-95588898</v>
      </c>
    </row>
    <row r="3658" spans="1:15" x14ac:dyDescent="0.3">
      <c r="A3658" t="s">
        <v>4927</v>
      </c>
      <c r="B3658">
        <v>100</v>
      </c>
      <c r="C3658">
        <v>91</v>
      </c>
      <c r="D3658">
        <v>94497271</v>
      </c>
      <c r="E3658" t="s">
        <v>7443</v>
      </c>
      <c r="F3658" t="s">
        <v>841</v>
      </c>
      <c r="G3658" t="s">
        <v>7444</v>
      </c>
      <c r="H3658">
        <v>17829</v>
      </c>
      <c r="I3658">
        <v>99</v>
      </c>
      <c r="J3658" t="s">
        <v>29</v>
      </c>
      <c r="K3658" t="s">
        <v>30</v>
      </c>
      <c r="L3658">
        <v>20000000</v>
      </c>
      <c r="M3658">
        <v>2008</v>
      </c>
      <c r="N3658">
        <v>3.7</v>
      </c>
      <c r="O3658">
        <v>74497271</v>
      </c>
    </row>
    <row r="3659" spans="1:15" x14ac:dyDescent="0.3">
      <c r="A3659" t="s">
        <v>5042</v>
      </c>
      <c r="B3659">
        <v>59</v>
      </c>
      <c r="C3659">
        <v>95</v>
      </c>
      <c r="D3659">
        <v>35927406</v>
      </c>
      <c r="E3659" t="s">
        <v>693</v>
      </c>
      <c r="F3659" t="s">
        <v>7445</v>
      </c>
      <c r="G3659" t="s">
        <v>7446</v>
      </c>
      <c r="H3659">
        <v>36363</v>
      </c>
      <c r="I3659">
        <v>256</v>
      </c>
      <c r="J3659" t="s">
        <v>29</v>
      </c>
      <c r="K3659" t="s">
        <v>30</v>
      </c>
      <c r="L3659">
        <v>30000000</v>
      </c>
      <c r="M3659">
        <v>1997</v>
      </c>
      <c r="N3659">
        <v>3.7</v>
      </c>
      <c r="O3659">
        <v>5927406</v>
      </c>
    </row>
    <row r="3660" spans="1:15" x14ac:dyDescent="0.3">
      <c r="A3660" t="s">
        <v>4738</v>
      </c>
      <c r="B3660">
        <v>103</v>
      </c>
      <c r="C3660">
        <v>96</v>
      </c>
      <c r="D3660">
        <v>8742261</v>
      </c>
      <c r="E3660" t="s">
        <v>1536</v>
      </c>
      <c r="F3660" t="s">
        <v>7447</v>
      </c>
      <c r="G3660" t="s">
        <v>7448</v>
      </c>
      <c r="H3660">
        <v>19824</v>
      </c>
      <c r="I3660">
        <v>179</v>
      </c>
      <c r="J3660" t="s">
        <v>29</v>
      </c>
      <c r="K3660" t="s">
        <v>442</v>
      </c>
      <c r="L3660">
        <v>18000000</v>
      </c>
      <c r="M3660">
        <v>2009</v>
      </c>
      <c r="N3660">
        <v>3.7</v>
      </c>
      <c r="O3660">
        <v>-9257739</v>
      </c>
    </row>
    <row r="3661" spans="1:15" x14ac:dyDescent="0.3">
      <c r="A3661" t="s">
        <v>1897</v>
      </c>
      <c r="B3661">
        <v>183</v>
      </c>
      <c r="C3661">
        <v>125</v>
      </c>
      <c r="D3661">
        <v>107285004</v>
      </c>
      <c r="E3661" t="s">
        <v>533</v>
      </c>
      <c r="F3661" t="s">
        <v>1411</v>
      </c>
      <c r="G3661" t="s">
        <v>7449</v>
      </c>
      <c r="H3661">
        <v>189855</v>
      </c>
      <c r="I3661">
        <v>1018</v>
      </c>
      <c r="J3661" t="s">
        <v>29</v>
      </c>
      <c r="K3661" t="s">
        <v>30</v>
      </c>
      <c r="L3661">
        <v>125000000</v>
      </c>
      <c r="M3661">
        <v>1997</v>
      </c>
      <c r="N3661">
        <v>3.7</v>
      </c>
      <c r="O3661">
        <v>-17714996</v>
      </c>
    </row>
    <row r="3662" spans="1:15" x14ac:dyDescent="0.3">
      <c r="A3662" t="s">
        <v>2461</v>
      </c>
      <c r="B3662">
        <v>79</v>
      </c>
      <c r="C3662">
        <v>121</v>
      </c>
      <c r="D3662">
        <v>48068396</v>
      </c>
      <c r="E3662" t="s">
        <v>5599</v>
      </c>
      <c r="F3662" t="s">
        <v>1969</v>
      </c>
      <c r="G3662" t="s">
        <v>7450</v>
      </c>
      <c r="H3662">
        <v>60573</v>
      </c>
      <c r="I3662">
        <v>248</v>
      </c>
      <c r="J3662" t="s">
        <v>29</v>
      </c>
      <c r="K3662" t="s">
        <v>30</v>
      </c>
      <c r="L3662">
        <v>160000000</v>
      </c>
      <c r="M3662">
        <v>1997</v>
      </c>
      <c r="N3662">
        <v>3.7</v>
      </c>
      <c r="O3662">
        <v>-111931604</v>
      </c>
    </row>
    <row r="3663" spans="1:15" x14ac:dyDescent="0.3">
      <c r="A3663" t="s">
        <v>1655</v>
      </c>
      <c r="B3663">
        <v>76</v>
      </c>
      <c r="C3663">
        <v>89</v>
      </c>
      <c r="D3663">
        <v>38536376</v>
      </c>
      <c r="E3663" t="s">
        <v>5827</v>
      </c>
      <c r="F3663" t="s">
        <v>4253</v>
      </c>
      <c r="G3663" t="s">
        <v>7451</v>
      </c>
      <c r="H3663">
        <v>15866</v>
      </c>
      <c r="I3663">
        <v>83</v>
      </c>
      <c r="J3663" t="s">
        <v>29</v>
      </c>
      <c r="K3663" t="s">
        <v>30</v>
      </c>
      <c r="L3663">
        <v>27000000</v>
      </c>
      <c r="M3663">
        <v>2011</v>
      </c>
      <c r="N3663">
        <v>3.6</v>
      </c>
      <c r="O3663">
        <v>11536376</v>
      </c>
    </row>
    <row r="3664" spans="1:15" x14ac:dyDescent="0.3">
      <c r="A3664" t="s">
        <v>5187</v>
      </c>
      <c r="B3664">
        <v>97</v>
      </c>
      <c r="C3664">
        <v>91</v>
      </c>
      <c r="D3664">
        <v>10149779</v>
      </c>
      <c r="E3664" t="s">
        <v>2263</v>
      </c>
      <c r="F3664" t="s">
        <v>7452</v>
      </c>
      <c r="G3664" t="s">
        <v>7453</v>
      </c>
      <c r="H3664">
        <v>8294</v>
      </c>
      <c r="I3664">
        <v>160</v>
      </c>
      <c r="J3664" t="s">
        <v>29</v>
      </c>
      <c r="K3664" t="s">
        <v>30</v>
      </c>
      <c r="L3664">
        <v>6500000</v>
      </c>
      <c r="M3664">
        <v>1999</v>
      </c>
      <c r="N3664">
        <v>3.6</v>
      </c>
      <c r="O3664">
        <v>3649779</v>
      </c>
    </row>
    <row r="3665" spans="1:15" x14ac:dyDescent="0.3">
      <c r="A3665" t="s">
        <v>5183</v>
      </c>
      <c r="B3665">
        <v>94</v>
      </c>
      <c r="C3665">
        <v>134</v>
      </c>
      <c r="D3665">
        <v>15681020</v>
      </c>
      <c r="E3665" t="s">
        <v>7371</v>
      </c>
      <c r="F3665" t="s">
        <v>1574</v>
      </c>
      <c r="G3665" t="s">
        <v>7454</v>
      </c>
      <c r="H3665">
        <v>33570</v>
      </c>
      <c r="I3665">
        <v>259</v>
      </c>
      <c r="J3665" t="s">
        <v>29</v>
      </c>
      <c r="K3665" t="s">
        <v>200</v>
      </c>
      <c r="L3665">
        <v>17000000</v>
      </c>
      <c r="M3665">
        <v>1987</v>
      </c>
      <c r="N3665">
        <v>3.6</v>
      </c>
      <c r="O3665">
        <v>-1318980</v>
      </c>
    </row>
    <row r="3666" spans="1:15" x14ac:dyDescent="0.3">
      <c r="A3666" t="s">
        <v>5191</v>
      </c>
      <c r="B3666">
        <v>47</v>
      </c>
      <c r="C3666">
        <v>85</v>
      </c>
      <c r="D3666">
        <v>15911333</v>
      </c>
      <c r="E3666" t="s">
        <v>6380</v>
      </c>
      <c r="F3666" t="s">
        <v>6808</v>
      </c>
      <c r="G3666" t="s">
        <v>7455</v>
      </c>
      <c r="H3666">
        <v>2855</v>
      </c>
      <c r="I3666">
        <v>119</v>
      </c>
      <c r="J3666" t="s">
        <v>29</v>
      </c>
      <c r="K3666" t="s">
        <v>200</v>
      </c>
      <c r="L3666">
        <v>19000000</v>
      </c>
      <c r="M3666">
        <v>2000</v>
      </c>
      <c r="N3666">
        <v>3.6</v>
      </c>
      <c r="O3666">
        <v>-3088667</v>
      </c>
    </row>
    <row r="3667" spans="1:15" x14ac:dyDescent="0.3">
      <c r="A3667" t="s">
        <v>337</v>
      </c>
      <c r="B3667">
        <v>71</v>
      </c>
      <c r="C3667">
        <v>89</v>
      </c>
      <c r="D3667">
        <v>598645</v>
      </c>
      <c r="E3667" t="s">
        <v>289</v>
      </c>
      <c r="F3667" t="s">
        <v>1327</v>
      </c>
      <c r="G3667" t="s">
        <v>7456</v>
      </c>
      <c r="H3667">
        <v>13145</v>
      </c>
      <c r="I3667">
        <v>215</v>
      </c>
      <c r="J3667" t="s">
        <v>29</v>
      </c>
      <c r="K3667" t="s">
        <v>200</v>
      </c>
      <c r="L3667">
        <v>10000000</v>
      </c>
      <c r="M3667">
        <v>2002</v>
      </c>
      <c r="N3667">
        <v>3.6</v>
      </c>
      <c r="O3667">
        <v>-9401355</v>
      </c>
    </row>
    <row r="3668" spans="1:15" x14ac:dyDescent="0.3">
      <c r="A3668" t="s">
        <v>5185</v>
      </c>
      <c r="B3668">
        <v>4</v>
      </c>
      <c r="C3668">
        <v>100</v>
      </c>
      <c r="D3668">
        <v>163591</v>
      </c>
      <c r="E3668" t="s">
        <v>676</v>
      </c>
      <c r="F3668" t="s">
        <v>1073</v>
      </c>
      <c r="G3668" t="s">
        <v>7457</v>
      </c>
      <c r="H3668">
        <v>912</v>
      </c>
      <c r="I3668">
        <v>17</v>
      </c>
      <c r="J3668" t="s">
        <v>29</v>
      </c>
      <c r="K3668" t="s">
        <v>272</v>
      </c>
      <c r="L3668">
        <v>13400000</v>
      </c>
      <c r="M3668">
        <v>2010</v>
      </c>
      <c r="N3668">
        <v>3.6</v>
      </c>
      <c r="O3668">
        <v>-13236409</v>
      </c>
    </row>
    <row r="3669" spans="1:15" x14ac:dyDescent="0.3">
      <c r="A3669" t="s">
        <v>5185</v>
      </c>
      <c r="B3669">
        <v>93</v>
      </c>
      <c r="C3669">
        <v>107</v>
      </c>
      <c r="D3669">
        <v>10956379</v>
      </c>
      <c r="E3669" t="s">
        <v>7458</v>
      </c>
      <c r="F3669" t="s">
        <v>4768</v>
      </c>
      <c r="G3669" t="s">
        <v>7459</v>
      </c>
      <c r="H3669">
        <v>21506</v>
      </c>
      <c r="I3669">
        <v>364</v>
      </c>
      <c r="J3669" t="s">
        <v>29</v>
      </c>
      <c r="K3669" t="s">
        <v>272</v>
      </c>
      <c r="L3669">
        <v>35000000</v>
      </c>
      <c r="M3669">
        <v>2007</v>
      </c>
      <c r="N3669">
        <v>3.6</v>
      </c>
      <c r="O3669">
        <v>-24043621</v>
      </c>
    </row>
    <row r="3670" spans="1:15" x14ac:dyDescent="0.3">
      <c r="A3670" t="s">
        <v>4957</v>
      </c>
      <c r="B3670">
        <v>57</v>
      </c>
      <c r="C3670">
        <v>90</v>
      </c>
      <c r="D3670">
        <v>35231365</v>
      </c>
      <c r="E3670" t="s">
        <v>7460</v>
      </c>
      <c r="F3670" t="s">
        <v>7061</v>
      </c>
      <c r="G3670" t="s">
        <v>7461</v>
      </c>
      <c r="H3670">
        <v>15517</v>
      </c>
      <c r="I3670">
        <v>85</v>
      </c>
      <c r="J3670" t="s">
        <v>29</v>
      </c>
      <c r="K3670" t="s">
        <v>30</v>
      </c>
      <c r="L3670">
        <v>60000000</v>
      </c>
      <c r="M3670">
        <v>2000</v>
      </c>
      <c r="N3670">
        <v>3.6</v>
      </c>
      <c r="O3670">
        <v>-24768635</v>
      </c>
    </row>
    <row r="3671" spans="1:15" x14ac:dyDescent="0.3">
      <c r="A3671" t="s">
        <v>5189</v>
      </c>
      <c r="B3671">
        <v>92</v>
      </c>
      <c r="C3671">
        <v>91</v>
      </c>
      <c r="D3671">
        <v>14294842</v>
      </c>
      <c r="E3671" t="s">
        <v>2211</v>
      </c>
      <c r="F3671" t="s">
        <v>7462</v>
      </c>
      <c r="G3671" t="s">
        <v>7463</v>
      </c>
      <c r="H3671">
        <v>16761</v>
      </c>
      <c r="I3671">
        <v>277</v>
      </c>
      <c r="J3671" t="s">
        <v>29</v>
      </c>
      <c r="K3671" t="s">
        <v>30</v>
      </c>
      <c r="L3671">
        <v>70000000</v>
      </c>
      <c r="M3671">
        <v>2002</v>
      </c>
      <c r="N3671">
        <v>3.6</v>
      </c>
      <c r="O3671">
        <v>-55705158</v>
      </c>
    </row>
    <row r="3672" spans="1:15" x14ac:dyDescent="0.3">
      <c r="A3672" t="s">
        <v>5201</v>
      </c>
      <c r="B3672">
        <v>58</v>
      </c>
      <c r="C3672">
        <v>95</v>
      </c>
      <c r="D3672">
        <v>40066497</v>
      </c>
      <c r="E3672" t="s">
        <v>220</v>
      </c>
      <c r="F3672" t="s">
        <v>7464</v>
      </c>
      <c r="G3672" t="s">
        <v>7465</v>
      </c>
      <c r="H3672">
        <v>23671</v>
      </c>
      <c r="I3672">
        <v>247</v>
      </c>
      <c r="J3672" t="s">
        <v>29</v>
      </c>
      <c r="K3672" t="s">
        <v>30</v>
      </c>
      <c r="L3672">
        <v>8000000</v>
      </c>
      <c r="M3672">
        <v>2004</v>
      </c>
      <c r="N3672">
        <v>3.5</v>
      </c>
      <c r="O3672">
        <v>32066497</v>
      </c>
    </row>
    <row r="3673" spans="1:15" x14ac:dyDescent="0.3">
      <c r="A3673" t="s">
        <v>5267</v>
      </c>
      <c r="B3673">
        <v>122</v>
      </c>
      <c r="C3673">
        <v>82</v>
      </c>
      <c r="D3673">
        <v>36658108</v>
      </c>
      <c r="E3673" t="s">
        <v>676</v>
      </c>
      <c r="F3673" t="s">
        <v>4833</v>
      </c>
      <c r="G3673" t="s">
        <v>7466</v>
      </c>
      <c r="H3673">
        <v>39095</v>
      </c>
      <c r="I3673">
        <v>187</v>
      </c>
      <c r="J3673" t="s">
        <v>29</v>
      </c>
      <c r="K3673" t="s">
        <v>30</v>
      </c>
      <c r="L3673">
        <v>20000000</v>
      </c>
      <c r="M3673">
        <v>2010</v>
      </c>
      <c r="N3673">
        <v>3.5</v>
      </c>
      <c r="O3673">
        <v>16658108</v>
      </c>
    </row>
    <row r="3674" spans="1:15" x14ac:dyDescent="0.3">
      <c r="A3674" t="s">
        <v>4028</v>
      </c>
      <c r="B3674">
        <v>153</v>
      </c>
      <c r="C3674">
        <v>88</v>
      </c>
      <c r="D3674">
        <v>32014289</v>
      </c>
      <c r="E3674" t="s">
        <v>676</v>
      </c>
      <c r="F3674" t="s">
        <v>7467</v>
      </c>
      <c r="G3674" t="s">
        <v>7468</v>
      </c>
      <c r="H3674">
        <v>50337</v>
      </c>
      <c r="I3674">
        <v>177</v>
      </c>
      <c r="J3674" t="s">
        <v>29</v>
      </c>
      <c r="K3674" t="s">
        <v>30</v>
      </c>
      <c r="L3674">
        <v>20000000</v>
      </c>
      <c r="M3674">
        <v>2013</v>
      </c>
      <c r="N3674">
        <v>3.5</v>
      </c>
      <c r="O3674">
        <v>12014289</v>
      </c>
    </row>
    <row r="3675" spans="1:15" x14ac:dyDescent="0.3">
      <c r="A3675" t="s">
        <v>5197</v>
      </c>
      <c r="B3675">
        <v>39</v>
      </c>
      <c r="C3675">
        <v>100</v>
      </c>
      <c r="D3675">
        <v>12610552</v>
      </c>
      <c r="E3675" t="s">
        <v>693</v>
      </c>
      <c r="F3675" t="s">
        <v>7469</v>
      </c>
      <c r="G3675" t="s">
        <v>7470</v>
      </c>
      <c r="H3675">
        <v>4682</v>
      </c>
      <c r="I3675">
        <v>206</v>
      </c>
      <c r="J3675" t="s">
        <v>29</v>
      </c>
      <c r="K3675" t="s">
        <v>30</v>
      </c>
      <c r="L3675">
        <v>7500000</v>
      </c>
      <c r="M3675">
        <v>1999</v>
      </c>
      <c r="N3675">
        <v>3.5</v>
      </c>
      <c r="O3675">
        <v>5110552</v>
      </c>
    </row>
    <row r="3676" spans="1:15" x14ac:dyDescent="0.3">
      <c r="A3676" t="s">
        <v>5204</v>
      </c>
      <c r="B3676">
        <v>83</v>
      </c>
      <c r="C3676">
        <v>88</v>
      </c>
      <c r="D3676">
        <v>25615792</v>
      </c>
      <c r="E3676" t="s">
        <v>7471</v>
      </c>
      <c r="F3676" t="s">
        <v>826</v>
      </c>
      <c r="G3676" t="s">
        <v>7472</v>
      </c>
      <c r="H3676">
        <v>10161</v>
      </c>
      <c r="I3676">
        <v>50</v>
      </c>
      <c r="J3676" t="s">
        <v>29</v>
      </c>
      <c r="K3676" t="s">
        <v>30</v>
      </c>
      <c r="L3676">
        <v>25000000</v>
      </c>
      <c r="M3676">
        <v>2009</v>
      </c>
      <c r="N3676">
        <v>3.5</v>
      </c>
      <c r="O3676">
        <v>615792</v>
      </c>
    </row>
    <row r="3677" spans="1:15" x14ac:dyDescent="0.3">
      <c r="A3677" t="s">
        <v>5206</v>
      </c>
      <c r="B3677">
        <v>29</v>
      </c>
      <c r="C3677">
        <v>86</v>
      </c>
      <c r="D3677">
        <v>15447</v>
      </c>
      <c r="E3677" t="s">
        <v>676</v>
      </c>
      <c r="F3677" t="s">
        <v>365</v>
      </c>
      <c r="G3677" t="s">
        <v>7473</v>
      </c>
      <c r="H3677">
        <v>2971</v>
      </c>
      <c r="I3677">
        <v>85</v>
      </c>
      <c r="J3677" t="s">
        <v>29</v>
      </c>
      <c r="K3677" t="s">
        <v>30</v>
      </c>
      <c r="L3677">
        <v>10000000</v>
      </c>
      <c r="M3677">
        <v>1997</v>
      </c>
      <c r="N3677">
        <v>3.5</v>
      </c>
      <c r="O3677">
        <v>-9984553</v>
      </c>
    </row>
    <row r="3678" spans="1:15" x14ac:dyDescent="0.3">
      <c r="A3678" t="s">
        <v>1655</v>
      </c>
      <c r="B3678">
        <v>66</v>
      </c>
      <c r="C3678">
        <v>93</v>
      </c>
      <c r="D3678">
        <v>39177541</v>
      </c>
      <c r="E3678" t="s">
        <v>4712</v>
      </c>
      <c r="F3678" t="s">
        <v>6751</v>
      </c>
      <c r="G3678" t="s">
        <v>7474</v>
      </c>
      <c r="H3678">
        <v>20310</v>
      </c>
      <c r="I3678">
        <v>177</v>
      </c>
      <c r="J3678" t="s">
        <v>29</v>
      </c>
      <c r="K3678" t="s">
        <v>30</v>
      </c>
      <c r="L3678">
        <v>50000000</v>
      </c>
      <c r="M3678">
        <v>2005</v>
      </c>
      <c r="N3678">
        <v>3.5</v>
      </c>
      <c r="O3678">
        <v>-10822459</v>
      </c>
    </row>
    <row r="3679" spans="1:15" x14ac:dyDescent="0.3">
      <c r="A3679" t="s">
        <v>5199</v>
      </c>
      <c r="B3679">
        <v>40</v>
      </c>
      <c r="C3679">
        <v>99</v>
      </c>
      <c r="D3679">
        <v>5333658</v>
      </c>
      <c r="E3679" t="s">
        <v>105</v>
      </c>
      <c r="F3679" t="s">
        <v>7475</v>
      </c>
      <c r="G3679" t="s">
        <v>7476</v>
      </c>
      <c r="H3679">
        <v>2541</v>
      </c>
      <c r="I3679">
        <v>54</v>
      </c>
      <c r="J3679" t="s">
        <v>29</v>
      </c>
      <c r="K3679" t="s">
        <v>30</v>
      </c>
      <c r="L3679">
        <v>20000000</v>
      </c>
      <c r="M3679">
        <v>1982</v>
      </c>
      <c r="N3679">
        <v>3.5</v>
      </c>
      <c r="O3679">
        <v>-14666342</v>
      </c>
    </row>
    <row r="3680" spans="1:15" x14ac:dyDescent="0.3">
      <c r="A3680" t="s">
        <v>5209</v>
      </c>
      <c r="B3680">
        <v>29</v>
      </c>
      <c r="C3680">
        <v>120</v>
      </c>
      <c r="D3680">
        <v>20773070</v>
      </c>
      <c r="E3680" t="s">
        <v>92</v>
      </c>
      <c r="F3680" t="s">
        <v>7477</v>
      </c>
      <c r="G3680" t="s">
        <v>7478</v>
      </c>
      <c r="H3680">
        <v>4501</v>
      </c>
      <c r="I3680">
        <v>102</v>
      </c>
      <c r="J3680" t="s">
        <v>29</v>
      </c>
      <c r="K3680" t="s">
        <v>30</v>
      </c>
      <c r="L3680">
        <v>5000000</v>
      </c>
      <c r="M3680">
        <v>2016</v>
      </c>
      <c r="N3680">
        <v>3.4</v>
      </c>
      <c r="O3680">
        <v>15773070</v>
      </c>
    </row>
    <row r="3681" spans="1:15" x14ac:dyDescent="0.3">
      <c r="A3681" t="s">
        <v>5211</v>
      </c>
      <c r="B3681">
        <v>85</v>
      </c>
      <c r="C3681">
        <v>85</v>
      </c>
      <c r="D3681">
        <v>26096584</v>
      </c>
      <c r="E3681" t="s">
        <v>676</v>
      </c>
      <c r="F3681" t="s">
        <v>7479</v>
      </c>
      <c r="G3681" t="s">
        <v>7480</v>
      </c>
      <c r="H3681">
        <v>30651</v>
      </c>
      <c r="I3681">
        <v>267</v>
      </c>
      <c r="J3681" t="s">
        <v>29</v>
      </c>
      <c r="K3681" t="s">
        <v>30</v>
      </c>
      <c r="L3681">
        <v>19000000</v>
      </c>
      <c r="M3681">
        <v>2003</v>
      </c>
      <c r="N3681">
        <v>3.4</v>
      </c>
      <c r="O3681">
        <v>7096584</v>
      </c>
    </row>
    <row r="3682" spans="1:15" x14ac:dyDescent="0.3">
      <c r="A3682" t="s">
        <v>3147</v>
      </c>
      <c r="B3682">
        <v>156</v>
      </c>
      <c r="C3682">
        <v>91</v>
      </c>
      <c r="D3682">
        <v>74158157</v>
      </c>
      <c r="E3682" t="s">
        <v>676</v>
      </c>
      <c r="F3682" t="s">
        <v>34</v>
      </c>
      <c r="G3682" t="s">
        <v>7481</v>
      </c>
      <c r="H3682">
        <v>60370</v>
      </c>
      <c r="I3682">
        <v>264</v>
      </c>
      <c r="J3682" t="s">
        <v>29</v>
      </c>
      <c r="K3682" t="s">
        <v>30</v>
      </c>
      <c r="L3682">
        <v>79000000</v>
      </c>
      <c r="M3682">
        <v>2011</v>
      </c>
      <c r="N3682">
        <v>3.4</v>
      </c>
      <c r="O3682">
        <v>-4841843</v>
      </c>
    </row>
    <row r="3683" spans="1:15" x14ac:dyDescent="0.3">
      <c r="A3683" t="s">
        <v>4133</v>
      </c>
      <c r="B3683">
        <v>111</v>
      </c>
      <c r="C3683">
        <v>93</v>
      </c>
      <c r="D3683">
        <v>37188667</v>
      </c>
      <c r="E3683" t="s">
        <v>73</v>
      </c>
      <c r="F3683" t="s">
        <v>7482</v>
      </c>
      <c r="G3683" t="s">
        <v>7483</v>
      </c>
      <c r="H3683">
        <v>34219</v>
      </c>
      <c r="I3683">
        <v>578</v>
      </c>
      <c r="J3683" t="s">
        <v>29</v>
      </c>
      <c r="K3683" t="s">
        <v>30</v>
      </c>
      <c r="L3683">
        <v>12000000</v>
      </c>
      <c r="M3683">
        <v>2002</v>
      </c>
      <c r="N3683">
        <v>3.3</v>
      </c>
      <c r="O3683">
        <v>25188667</v>
      </c>
    </row>
    <row r="3684" spans="1:15" x14ac:dyDescent="0.3">
      <c r="A3684" t="s">
        <v>5230</v>
      </c>
      <c r="B3684">
        <v>56</v>
      </c>
      <c r="C3684">
        <v>80</v>
      </c>
      <c r="D3684">
        <v>40363530</v>
      </c>
      <c r="E3684" t="s">
        <v>1669</v>
      </c>
      <c r="F3684" t="s">
        <v>7484</v>
      </c>
      <c r="G3684" t="s">
        <v>7485</v>
      </c>
      <c r="H3684">
        <v>18254</v>
      </c>
      <c r="I3684">
        <v>307</v>
      </c>
      <c r="J3684" t="s">
        <v>29</v>
      </c>
      <c r="K3684" t="s">
        <v>30</v>
      </c>
      <c r="L3684">
        <v>16000000</v>
      </c>
      <c r="M3684">
        <v>2002</v>
      </c>
      <c r="N3684">
        <v>3.3</v>
      </c>
      <c r="O3684">
        <v>24363530</v>
      </c>
    </row>
    <row r="3685" spans="1:15" x14ac:dyDescent="0.3">
      <c r="A3685" t="s">
        <v>5223</v>
      </c>
      <c r="B3685">
        <v>33</v>
      </c>
      <c r="C3685">
        <v>93</v>
      </c>
      <c r="D3685">
        <v>29247405</v>
      </c>
      <c r="E3685" t="s">
        <v>7486</v>
      </c>
      <c r="F3685" t="s">
        <v>5674</v>
      </c>
      <c r="G3685" t="s">
        <v>7487</v>
      </c>
      <c r="H3685">
        <v>28377</v>
      </c>
      <c r="I3685">
        <v>261</v>
      </c>
      <c r="J3685" t="s">
        <v>29</v>
      </c>
      <c r="K3685" t="s">
        <v>200</v>
      </c>
      <c r="L3685">
        <v>25000000</v>
      </c>
      <c r="M3685">
        <v>1997</v>
      </c>
      <c r="N3685">
        <v>3.3</v>
      </c>
      <c r="O3685">
        <v>4247405</v>
      </c>
    </row>
    <row r="3686" spans="1:15" x14ac:dyDescent="0.3">
      <c r="A3686" t="s">
        <v>5214</v>
      </c>
      <c r="B3686">
        <v>7</v>
      </c>
      <c r="C3686">
        <v>120</v>
      </c>
      <c r="D3686">
        <v>1098224</v>
      </c>
      <c r="E3686" t="s">
        <v>2719</v>
      </c>
      <c r="F3686" t="s">
        <v>7488</v>
      </c>
      <c r="G3686" t="s">
        <v>7489</v>
      </c>
      <c r="H3686">
        <v>397</v>
      </c>
      <c r="I3686">
        <v>30</v>
      </c>
      <c r="J3686" t="s">
        <v>29</v>
      </c>
      <c r="K3686" t="s">
        <v>30</v>
      </c>
      <c r="L3686">
        <v>2000000</v>
      </c>
      <c r="M3686">
        <v>2003</v>
      </c>
      <c r="N3686">
        <v>3.3</v>
      </c>
      <c r="O3686">
        <v>-901776</v>
      </c>
    </row>
    <row r="3687" spans="1:15" x14ac:dyDescent="0.3">
      <c r="A3687" t="s">
        <v>5217</v>
      </c>
      <c r="B3687">
        <v>13</v>
      </c>
      <c r="C3687">
        <v>103</v>
      </c>
      <c r="D3687">
        <v>16066</v>
      </c>
      <c r="E3687" t="s">
        <v>2806</v>
      </c>
      <c r="F3687" t="s">
        <v>6537</v>
      </c>
      <c r="G3687" t="s">
        <v>7490</v>
      </c>
      <c r="H3687">
        <v>1207</v>
      </c>
      <c r="I3687">
        <v>44</v>
      </c>
      <c r="J3687" t="s">
        <v>29</v>
      </c>
      <c r="K3687" t="s">
        <v>227</v>
      </c>
      <c r="L3687">
        <v>5000000</v>
      </c>
      <c r="M3687">
        <v>2004</v>
      </c>
      <c r="N3687">
        <v>3.3</v>
      </c>
      <c r="O3687">
        <v>-4983934</v>
      </c>
    </row>
    <row r="3688" spans="1:15" x14ac:dyDescent="0.3">
      <c r="A3688" t="s">
        <v>5228</v>
      </c>
      <c r="B3688">
        <v>17</v>
      </c>
      <c r="C3688">
        <v>83</v>
      </c>
      <c r="D3688">
        <v>126247</v>
      </c>
      <c r="E3688" t="s">
        <v>338</v>
      </c>
      <c r="F3688" t="s">
        <v>81</v>
      </c>
      <c r="G3688" t="s">
        <v>7491</v>
      </c>
      <c r="H3688">
        <v>24958</v>
      </c>
      <c r="I3688">
        <v>103</v>
      </c>
      <c r="J3688" t="s">
        <v>29</v>
      </c>
      <c r="K3688" t="s">
        <v>30</v>
      </c>
      <c r="L3688">
        <v>6200000</v>
      </c>
      <c r="M3688">
        <v>1994</v>
      </c>
      <c r="N3688">
        <v>3.3</v>
      </c>
      <c r="O3688">
        <v>-6073753</v>
      </c>
    </row>
    <row r="3689" spans="1:15" x14ac:dyDescent="0.3">
      <c r="A3689" t="s">
        <v>5219</v>
      </c>
      <c r="B3689">
        <v>49</v>
      </c>
      <c r="C3689">
        <v>97</v>
      </c>
      <c r="D3689">
        <v>2331318</v>
      </c>
      <c r="E3689" t="s">
        <v>676</v>
      </c>
      <c r="F3689" t="s">
        <v>5421</v>
      </c>
      <c r="G3689" t="s">
        <v>7492</v>
      </c>
      <c r="H3689">
        <v>9541</v>
      </c>
      <c r="I3689">
        <v>64</v>
      </c>
      <c r="J3689" t="s">
        <v>29</v>
      </c>
      <c r="K3689" t="s">
        <v>30</v>
      </c>
      <c r="L3689">
        <v>10000000</v>
      </c>
      <c r="M3689">
        <v>2011</v>
      </c>
      <c r="N3689">
        <v>3.3</v>
      </c>
      <c r="O3689">
        <v>-7668682</v>
      </c>
    </row>
    <row r="3690" spans="1:15" x14ac:dyDescent="0.3">
      <c r="A3690" t="s">
        <v>5059</v>
      </c>
      <c r="B3690">
        <v>104</v>
      </c>
      <c r="C3690">
        <v>101</v>
      </c>
      <c r="D3690">
        <v>13208023</v>
      </c>
      <c r="E3690" t="s">
        <v>4463</v>
      </c>
      <c r="F3690" t="s">
        <v>516</v>
      </c>
      <c r="G3690" t="s">
        <v>7493</v>
      </c>
      <c r="H3690">
        <v>17309</v>
      </c>
      <c r="I3690">
        <v>388</v>
      </c>
      <c r="J3690" t="s">
        <v>29</v>
      </c>
      <c r="K3690" t="s">
        <v>200</v>
      </c>
      <c r="L3690">
        <v>42000000</v>
      </c>
      <c r="M3690">
        <v>2002</v>
      </c>
      <c r="N3690">
        <v>3.3</v>
      </c>
      <c r="O3690">
        <v>-28791977</v>
      </c>
    </row>
    <row r="3691" spans="1:15" x14ac:dyDescent="0.3">
      <c r="A3691" t="s">
        <v>5226</v>
      </c>
      <c r="B3691">
        <v>212</v>
      </c>
      <c r="C3691">
        <v>87</v>
      </c>
      <c r="D3691">
        <v>40198710</v>
      </c>
      <c r="E3691" t="s">
        <v>7494</v>
      </c>
      <c r="F3691" t="s">
        <v>4948</v>
      </c>
      <c r="G3691" t="s">
        <v>7495</v>
      </c>
      <c r="H3691">
        <v>87451</v>
      </c>
      <c r="I3691">
        <v>660</v>
      </c>
      <c r="J3691" t="s">
        <v>29</v>
      </c>
      <c r="K3691" t="s">
        <v>30</v>
      </c>
      <c r="L3691">
        <v>100000000</v>
      </c>
      <c r="M3691">
        <v>2004</v>
      </c>
      <c r="N3691">
        <v>3.3</v>
      </c>
      <c r="O3691">
        <v>-59801290</v>
      </c>
    </row>
    <row r="3692" spans="1:15" x14ac:dyDescent="0.3">
      <c r="A3692" t="s">
        <v>5232</v>
      </c>
      <c r="B3692">
        <v>29</v>
      </c>
      <c r="C3692">
        <v>95</v>
      </c>
      <c r="D3692">
        <v>7888703</v>
      </c>
      <c r="E3692" t="s">
        <v>1699</v>
      </c>
      <c r="F3692" t="s">
        <v>7496</v>
      </c>
      <c r="G3692" t="s">
        <v>7497</v>
      </c>
      <c r="H3692">
        <v>8465</v>
      </c>
      <c r="I3692">
        <v>65</v>
      </c>
      <c r="J3692" t="s">
        <v>29</v>
      </c>
      <c r="K3692" t="s">
        <v>30</v>
      </c>
      <c r="L3692">
        <v>3000000</v>
      </c>
      <c r="M3692">
        <v>1987</v>
      </c>
      <c r="N3692">
        <v>3.2</v>
      </c>
      <c r="O3692">
        <v>4888703</v>
      </c>
    </row>
    <row r="3693" spans="1:15" x14ac:dyDescent="0.3">
      <c r="A3693" t="s">
        <v>5239</v>
      </c>
      <c r="B3693">
        <v>37</v>
      </c>
      <c r="C3693">
        <v>89</v>
      </c>
      <c r="D3693">
        <v>15655665</v>
      </c>
      <c r="E3693" t="s">
        <v>289</v>
      </c>
      <c r="F3693" t="s">
        <v>5627</v>
      </c>
      <c r="G3693" t="s">
        <v>7498</v>
      </c>
      <c r="H3693">
        <v>9104</v>
      </c>
      <c r="I3693">
        <v>112</v>
      </c>
      <c r="J3693" t="s">
        <v>29</v>
      </c>
      <c r="K3693" t="s">
        <v>30</v>
      </c>
      <c r="L3693">
        <v>4000000</v>
      </c>
      <c r="M3693">
        <v>2006</v>
      </c>
      <c r="N3693">
        <v>3.1</v>
      </c>
      <c r="O3693">
        <v>11655665</v>
      </c>
    </row>
    <row r="3694" spans="1:15" x14ac:dyDescent="0.3">
      <c r="A3694" t="s">
        <v>5235</v>
      </c>
      <c r="B3694">
        <v>169</v>
      </c>
      <c r="C3694">
        <v>110</v>
      </c>
      <c r="D3694">
        <v>13998282</v>
      </c>
      <c r="E3694" t="s">
        <v>7499</v>
      </c>
      <c r="F3694" t="s">
        <v>1302</v>
      </c>
      <c r="G3694" t="s">
        <v>7500</v>
      </c>
      <c r="H3694">
        <v>24854</v>
      </c>
      <c r="I3694">
        <v>374</v>
      </c>
      <c r="J3694" t="s">
        <v>29</v>
      </c>
      <c r="K3694" t="s">
        <v>30</v>
      </c>
      <c r="L3694">
        <v>16000000</v>
      </c>
      <c r="M3694">
        <v>2014</v>
      </c>
      <c r="N3694">
        <v>3.1</v>
      </c>
      <c r="O3694">
        <v>-2001718</v>
      </c>
    </row>
    <row r="3695" spans="1:15" x14ac:dyDescent="0.3">
      <c r="A3695" t="s">
        <v>5237</v>
      </c>
      <c r="B3695">
        <v>35</v>
      </c>
      <c r="C3695">
        <v>97</v>
      </c>
      <c r="D3695">
        <v>4131640</v>
      </c>
      <c r="E3695" t="s">
        <v>338</v>
      </c>
      <c r="F3695" t="s">
        <v>5482</v>
      </c>
      <c r="G3695" t="s">
        <v>7501</v>
      </c>
      <c r="H3695">
        <v>5463</v>
      </c>
      <c r="I3695">
        <v>20</v>
      </c>
      <c r="J3695" t="s">
        <v>29</v>
      </c>
      <c r="K3695" t="s">
        <v>30</v>
      </c>
      <c r="L3695">
        <v>7500000</v>
      </c>
      <c r="M3695">
        <v>2008</v>
      </c>
      <c r="N3695">
        <v>3.1</v>
      </c>
      <c r="O3695">
        <v>-3368360</v>
      </c>
    </row>
    <row r="3696" spans="1:15" x14ac:dyDescent="0.3">
      <c r="A3696" t="s">
        <v>5242</v>
      </c>
      <c r="B3696">
        <v>37</v>
      </c>
      <c r="C3696">
        <v>99</v>
      </c>
      <c r="D3696">
        <v>7059537</v>
      </c>
      <c r="E3696" t="s">
        <v>676</v>
      </c>
      <c r="F3696" t="s">
        <v>2190</v>
      </c>
      <c r="G3696" t="s">
        <v>7502</v>
      </c>
      <c r="H3696">
        <v>8279</v>
      </c>
      <c r="I3696">
        <v>101</v>
      </c>
      <c r="J3696" t="s">
        <v>29</v>
      </c>
      <c r="K3696" t="s">
        <v>30</v>
      </c>
      <c r="L3696">
        <v>3000000</v>
      </c>
      <c r="M3696">
        <v>2006</v>
      </c>
      <c r="N3696">
        <v>3</v>
      </c>
      <c r="O3696">
        <v>4059537</v>
      </c>
    </row>
    <row r="3697" spans="1:15" x14ac:dyDescent="0.3">
      <c r="A3697" t="s">
        <v>5245</v>
      </c>
      <c r="B3697">
        <v>21</v>
      </c>
      <c r="C3697">
        <v>97</v>
      </c>
      <c r="D3697">
        <v>2315683</v>
      </c>
      <c r="E3697" t="s">
        <v>7503</v>
      </c>
      <c r="F3697" t="s">
        <v>2378</v>
      </c>
      <c r="G3697" t="s">
        <v>7504</v>
      </c>
      <c r="H3697">
        <v>4081</v>
      </c>
      <c r="I3697">
        <v>28</v>
      </c>
      <c r="J3697" t="s">
        <v>29</v>
      </c>
      <c r="K3697" t="s">
        <v>200</v>
      </c>
      <c r="L3697">
        <v>17000000</v>
      </c>
      <c r="M3697">
        <v>1986</v>
      </c>
      <c r="N3697">
        <v>3</v>
      </c>
      <c r="O3697">
        <v>-14684317</v>
      </c>
    </row>
    <row r="3698" spans="1:15" x14ac:dyDescent="0.3">
      <c r="A3698" t="s">
        <v>397</v>
      </c>
      <c r="B3698">
        <v>151</v>
      </c>
      <c r="C3698">
        <v>98</v>
      </c>
      <c r="D3698">
        <v>18990542</v>
      </c>
      <c r="E3698" t="s">
        <v>4981</v>
      </c>
      <c r="F3698" t="s">
        <v>5289</v>
      </c>
      <c r="G3698" t="s">
        <v>7505</v>
      </c>
      <c r="H3698">
        <v>22264</v>
      </c>
      <c r="I3698">
        <v>289</v>
      </c>
      <c r="J3698" t="s">
        <v>29</v>
      </c>
      <c r="K3698" t="s">
        <v>30</v>
      </c>
      <c r="L3698">
        <v>70000000</v>
      </c>
      <c r="M3698">
        <v>2002</v>
      </c>
      <c r="N3698">
        <v>3</v>
      </c>
      <c r="O3698">
        <v>-51009458</v>
      </c>
    </row>
    <row r="3699" spans="1:15" x14ac:dyDescent="0.3">
      <c r="A3699" t="s">
        <v>5250</v>
      </c>
      <c r="B3699">
        <v>52</v>
      </c>
      <c r="C3699">
        <v>89</v>
      </c>
      <c r="D3699">
        <v>13235267</v>
      </c>
      <c r="E3699" t="s">
        <v>1669</v>
      </c>
      <c r="F3699" t="s">
        <v>6033</v>
      </c>
      <c r="G3699" t="s">
        <v>7506</v>
      </c>
      <c r="H3699">
        <v>12339</v>
      </c>
      <c r="I3699">
        <v>32</v>
      </c>
      <c r="J3699" t="s">
        <v>29</v>
      </c>
      <c r="K3699" t="s">
        <v>30</v>
      </c>
      <c r="L3699">
        <v>6000000</v>
      </c>
      <c r="M3699">
        <v>2007</v>
      </c>
      <c r="N3699">
        <v>2.9</v>
      </c>
      <c r="O3699">
        <v>7235267</v>
      </c>
    </row>
    <row r="3700" spans="1:15" x14ac:dyDescent="0.3">
      <c r="A3700" t="s">
        <v>5247</v>
      </c>
      <c r="B3700">
        <v>143</v>
      </c>
      <c r="C3700">
        <v>92</v>
      </c>
      <c r="D3700">
        <v>1550000</v>
      </c>
      <c r="E3700" t="s">
        <v>7507</v>
      </c>
      <c r="F3700" t="s">
        <v>5513</v>
      </c>
      <c r="G3700" t="s">
        <v>7508</v>
      </c>
      <c r="H3700">
        <v>30628</v>
      </c>
      <c r="I3700">
        <v>471</v>
      </c>
      <c r="J3700" t="s">
        <v>29</v>
      </c>
      <c r="K3700" t="s">
        <v>30</v>
      </c>
      <c r="L3700">
        <v>25000000</v>
      </c>
      <c r="M3700">
        <v>2005</v>
      </c>
      <c r="N3700">
        <v>2.9</v>
      </c>
      <c r="O3700">
        <v>-23450000</v>
      </c>
    </row>
    <row r="3701" spans="1:15" x14ac:dyDescent="0.3">
      <c r="A3701" t="s">
        <v>5255</v>
      </c>
      <c r="B3701">
        <v>80</v>
      </c>
      <c r="C3701">
        <v>92</v>
      </c>
      <c r="D3701">
        <v>20763013</v>
      </c>
      <c r="E3701" t="s">
        <v>2525</v>
      </c>
      <c r="F3701" t="s">
        <v>2198</v>
      </c>
      <c r="G3701" t="s">
        <v>7509</v>
      </c>
      <c r="H3701">
        <v>30840</v>
      </c>
      <c r="I3701">
        <v>383</v>
      </c>
      <c r="J3701" t="s">
        <v>29</v>
      </c>
      <c r="K3701" t="s">
        <v>30</v>
      </c>
      <c r="L3701">
        <v>23000000</v>
      </c>
      <c r="M3701">
        <v>1987</v>
      </c>
      <c r="N3701">
        <v>2.8</v>
      </c>
      <c r="O3701">
        <v>-2236987</v>
      </c>
    </row>
    <row r="3702" spans="1:15" x14ac:dyDescent="0.3">
      <c r="A3702" t="s">
        <v>5260</v>
      </c>
      <c r="B3702">
        <v>24</v>
      </c>
      <c r="C3702">
        <v>76</v>
      </c>
      <c r="D3702">
        <v>11144518</v>
      </c>
      <c r="E3702" t="s">
        <v>3756</v>
      </c>
      <c r="F3702" t="s">
        <v>7510</v>
      </c>
      <c r="G3702" t="s">
        <v>7511</v>
      </c>
      <c r="H3702">
        <v>2724</v>
      </c>
      <c r="I3702">
        <v>53</v>
      </c>
      <c r="J3702" t="s">
        <v>29</v>
      </c>
      <c r="K3702" t="s">
        <v>442</v>
      </c>
      <c r="L3702">
        <v>15000000</v>
      </c>
      <c r="M3702">
        <v>1998</v>
      </c>
      <c r="N3702">
        <v>2.8</v>
      </c>
      <c r="O3702">
        <v>-3855482</v>
      </c>
    </row>
    <row r="3703" spans="1:15" x14ac:dyDescent="0.3">
      <c r="A3703" t="s">
        <v>5258</v>
      </c>
      <c r="B3703">
        <v>31</v>
      </c>
      <c r="C3703">
        <v>77</v>
      </c>
      <c r="D3703">
        <v>7382993</v>
      </c>
      <c r="E3703" t="s">
        <v>296</v>
      </c>
      <c r="F3703" t="s">
        <v>5618</v>
      </c>
      <c r="G3703" t="s">
        <v>7512</v>
      </c>
      <c r="H3703">
        <v>3851</v>
      </c>
      <c r="I3703">
        <v>114</v>
      </c>
      <c r="J3703" t="s">
        <v>29</v>
      </c>
      <c r="K3703" t="s">
        <v>30</v>
      </c>
      <c r="L3703">
        <v>20000000</v>
      </c>
      <c r="M3703">
        <v>2006</v>
      </c>
      <c r="N3703">
        <v>2.8</v>
      </c>
      <c r="O3703">
        <v>-12617007</v>
      </c>
    </row>
    <row r="3704" spans="1:15" x14ac:dyDescent="0.3">
      <c r="A3704" t="s">
        <v>5253</v>
      </c>
      <c r="B3704">
        <v>36</v>
      </c>
      <c r="C3704">
        <v>97</v>
      </c>
      <c r="D3704">
        <v>1686429</v>
      </c>
      <c r="E3704" t="s">
        <v>7513</v>
      </c>
      <c r="F3704" t="s">
        <v>5625</v>
      </c>
      <c r="G3704" t="s">
        <v>7514</v>
      </c>
      <c r="H3704">
        <v>8687</v>
      </c>
      <c r="I3704">
        <v>62</v>
      </c>
      <c r="J3704" t="s">
        <v>29</v>
      </c>
      <c r="K3704" t="s">
        <v>30</v>
      </c>
      <c r="L3704">
        <v>16000000</v>
      </c>
      <c r="M3704">
        <v>1997</v>
      </c>
      <c r="N3704">
        <v>2.8</v>
      </c>
      <c r="O3704">
        <v>-14313571</v>
      </c>
    </row>
    <row r="3705" spans="1:15" x14ac:dyDescent="0.3">
      <c r="A3705" t="s">
        <v>4991</v>
      </c>
      <c r="B3705">
        <v>28</v>
      </c>
      <c r="C3705">
        <v>80</v>
      </c>
      <c r="D3705">
        <v>1646664</v>
      </c>
      <c r="E3705" t="s">
        <v>2765</v>
      </c>
      <c r="F3705" t="s">
        <v>7515</v>
      </c>
      <c r="G3705" t="s">
        <v>7516</v>
      </c>
      <c r="H3705">
        <v>4518</v>
      </c>
      <c r="I3705">
        <v>66</v>
      </c>
      <c r="J3705" t="s">
        <v>29</v>
      </c>
      <c r="K3705" t="s">
        <v>30</v>
      </c>
      <c r="L3705">
        <v>20000000</v>
      </c>
      <c r="M3705">
        <v>2003</v>
      </c>
      <c r="N3705">
        <v>2.8</v>
      </c>
      <c r="O3705">
        <v>-18353336</v>
      </c>
    </row>
    <row r="3706" spans="1:15" x14ac:dyDescent="0.3">
      <c r="A3706" t="s">
        <v>5265</v>
      </c>
      <c r="B3706">
        <v>99</v>
      </c>
      <c r="C3706">
        <v>85</v>
      </c>
      <c r="D3706">
        <v>48546578</v>
      </c>
      <c r="E3706" t="s">
        <v>289</v>
      </c>
      <c r="F3706" t="s">
        <v>3072</v>
      </c>
      <c r="G3706" t="s">
        <v>7517</v>
      </c>
      <c r="H3706">
        <v>50415</v>
      </c>
      <c r="I3706">
        <v>613</v>
      </c>
      <c r="J3706" t="s">
        <v>29</v>
      </c>
      <c r="K3706" t="s">
        <v>30</v>
      </c>
      <c r="L3706">
        <v>20000000</v>
      </c>
      <c r="M3706">
        <v>2006</v>
      </c>
      <c r="N3706">
        <v>2.7</v>
      </c>
      <c r="O3706">
        <v>28546578</v>
      </c>
    </row>
    <row r="3707" spans="1:15" x14ac:dyDescent="0.3">
      <c r="A3707" t="s">
        <v>5267</v>
      </c>
      <c r="B3707">
        <v>111</v>
      </c>
      <c r="C3707">
        <v>86</v>
      </c>
      <c r="D3707">
        <v>38232624</v>
      </c>
      <c r="E3707" t="s">
        <v>676</v>
      </c>
      <c r="F3707" t="s">
        <v>7266</v>
      </c>
      <c r="G3707" t="s">
        <v>7518</v>
      </c>
      <c r="H3707">
        <v>88518</v>
      </c>
      <c r="I3707">
        <v>409</v>
      </c>
      <c r="J3707" t="s">
        <v>29</v>
      </c>
      <c r="K3707" t="s">
        <v>30</v>
      </c>
      <c r="L3707">
        <v>30000000</v>
      </c>
      <c r="M3707">
        <v>2008</v>
      </c>
      <c r="N3707">
        <v>2.7</v>
      </c>
      <c r="O3707">
        <v>8232624</v>
      </c>
    </row>
    <row r="3708" spans="1:15" x14ac:dyDescent="0.3">
      <c r="A3708" t="s">
        <v>5263</v>
      </c>
      <c r="B3708">
        <v>52</v>
      </c>
      <c r="C3708">
        <v>96</v>
      </c>
      <c r="D3708">
        <v>3713002</v>
      </c>
      <c r="E3708" t="s">
        <v>1310</v>
      </c>
      <c r="F3708" t="s">
        <v>6142</v>
      </c>
      <c r="G3708" t="s">
        <v>7519</v>
      </c>
      <c r="H3708">
        <v>3611</v>
      </c>
      <c r="I3708">
        <v>62</v>
      </c>
      <c r="J3708" t="s">
        <v>29</v>
      </c>
      <c r="K3708" t="s">
        <v>30</v>
      </c>
      <c r="L3708">
        <v>8000000</v>
      </c>
      <c r="M3708">
        <v>2003</v>
      </c>
      <c r="N3708">
        <v>2.7</v>
      </c>
      <c r="O3708">
        <v>-4286998</v>
      </c>
    </row>
    <row r="3709" spans="1:15" x14ac:dyDescent="0.3">
      <c r="A3709" t="s">
        <v>4062</v>
      </c>
      <c r="B3709">
        <v>130</v>
      </c>
      <c r="C3709">
        <v>100</v>
      </c>
      <c r="D3709">
        <v>9353573</v>
      </c>
      <c r="E3709" t="s">
        <v>693</v>
      </c>
      <c r="F3709" t="s">
        <v>7520</v>
      </c>
      <c r="G3709" t="s">
        <v>7521</v>
      </c>
      <c r="H3709">
        <v>56451</v>
      </c>
      <c r="I3709">
        <v>524</v>
      </c>
      <c r="J3709" t="s">
        <v>29</v>
      </c>
      <c r="K3709" t="s">
        <v>30</v>
      </c>
      <c r="L3709">
        <v>45000000</v>
      </c>
      <c r="M3709">
        <v>2009</v>
      </c>
      <c r="N3709">
        <v>2.7</v>
      </c>
      <c r="O3709">
        <v>-35646427</v>
      </c>
    </row>
    <row r="3710" spans="1:15" x14ac:dyDescent="0.3">
      <c r="A3710" t="s">
        <v>5193</v>
      </c>
      <c r="B3710">
        <v>45</v>
      </c>
      <c r="C3710">
        <v>97</v>
      </c>
      <c r="D3710">
        <v>27141959</v>
      </c>
      <c r="E3710" t="s">
        <v>7522</v>
      </c>
      <c r="F3710" t="s">
        <v>4236</v>
      </c>
      <c r="G3710" t="s">
        <v>7523</v>
      </c>
      <c r="H3710">
        <v>19547</v>
      </c>
      <c r="I3710">
        <v>168</v>
      </c>
      <c r="J3710" t="s">
        <v>29</v>
      </c>
      <c r="K3710" t="s">
        <v>30</v>
      </c>
      <c r="L3710">
        <v>18000000</v>
      </c>
      <c r="M3710">
        <v>1999</v>
      </c>
      <c r="N3710">
        <v>2.5</v>
      </c>
      <c r="O3710">
        <v>9141959</v>
      </c>
    </row>
    <row r="3711" spans="1:15" x14ac:dyDescent="0.3">
      <c r="A3711" t="s">
        <v>5271</v>
      </c>
      <c r="B3711">
        <v>174</v>
      </c>
      <c r="C3711">
        <v>119</v>
      </c>
      <c r="D3711">
        <v>21471685</v>
      </c>
      <c r="E3711" t="s">
        <v>248</v>
      </c>
      <c r="F3711" t="s">
        <v>5969</v>
      </c>
      <c r="G3711" t="s">
        <v>7524</v>
      </c>
      <c r="H3711">
        <v>65464</v>
      </c>
      <c r="I3711">
        <v>1308</v>
      </c>
      <c r="J3711" t="s">
        <v>29</v>
      </c>
      <c r="K3711" t="s">
        <v>30</v>
      </c>
      <c r="L3711">
        <v>44000000</v>
      </c>
      <c r="M3711">
        <v>2000</v>
      </c>
      <c r="N3711">
        <v>2.4</v>
      </c>
      <c r="O3711">
        <v>-22528315</v>
      </c>
    </row>
    <row r="3712" spans="1:15" x14ac:dyDescent="0.3">
      <c r="A3712" t="s">
        <v>1561</v>
      </c>
      <c r="B3712">
        <v>131</v>
      </c>
      <c r="C3712">
        <v>121</v>
      </c>
      <c r="D3712">
        <v>5660084</v>
      </c>
      <c r="E3712" t="s">
        <v>4570</v>
      </c>
      <c r="F3712" t="s">
        <v>7525</v>
      </c>
      <c r="G3712" t="s">
        <v>7526</v>
      </c>
      <c r="H3712">
        <v>41620</v>
      </c>
      <c r="I3712">
        <v>418</v>
      </c>
      <c r="J3712" t="s">
        <v>29</v>
      </c>
      <c r="K3712" t="s">
        <v>30</v>
      </c>
      <c r="L3712">
        <v>54000000</v>
      </c>
      <c r="M3712">
        <v>2003</v>
      </c>
      <c r="N3712">
        <v>2.4</v>
      </c>
      <c r="O3712">
        <v>-48339916</v>
      </c>
    </row>
    <row r="3713" spans="1:15" x14ac:dyDescent="0.3">
      <c r="A3713" t="s">
        <v>5267</v>
      </c>
      <c r="B3713">
        <v>112</v>
      </c>
      <c r="C3713">
        <v>93</v>
      </c>
      <c r="D3713">
        <v>39737645</v>
      </c>
      <c r="E3713" t="s">
        <v>1929</v>
      </c>
      <c r="F3713" t="s">
        <v>534</v>
      </c>
      <c r="G3713" t="s">
        <v>7527</v>
      </c>
      <c r="H3713">
        <v>89687</v>
      </c>
      <c r="I3713">
        <v>666</v>
      </c>
      <c r="J3713" t="s">
        <v>29</v>
      </c>
      <c r="K3713" t="s">
        <v>30</v>
      </c>
      <c r="L3713">
        <v>20000000</v>
      </c>
      <c r="M3713">
        <v>2007</v>
      </c>
      <c r="N3713">
        <v>2.2999999999999998</v>
      </c>
      <c r="O3713">
        <v>19737645</v>
      </c>
    </row>
    <row r="3714" spans="1:15" x14ac:dyDescent="0.3">
      <c r="A3714" t="s">
        <v>5275</v>
      </c>
      <c r="B3714">
        <v>12</v>
      </c>
      <c r="C3714">
        <v>95</v>
      </c>
      <c r="D3714">
        <v>306715</v>
      </c>
      <c r="E3714" t="s">
        <v>676</v>
      </c>
      <c r="F3714" t="s">
        <v>7061</v>
      </c>
      <c r="G3714" t="s">
        <v>7528</v>
      </c>
      <c r="H3714">
        <v>5143</v>
      </c>
      <c r="I3714">
        <v>62</v>
      </c>
      <c r="J3714" t="s">
        <v>29</v>
      </c>
      <c r="K3714" t="s">
        <v>30</v>
      </c>
      <c r="L3714">
        <v>10000000</v>
      </c>
      <c r="M3714">
        <v>1998</v>
      </c>
      <c r="N3714">
        <v>2.2999999999999998</v>
      </c>
      <c r="O3714">
        <v>-9693285</v>
      </c>
    </row>
    <row r="3715" spans="1:15" x14ac:dyDescent="0.3">
      <c r="A3715" t="s">
        <v>5247</v>
      </c>
      <c r="B3715">
        <v>148</v>
      </c>
      <c r="C3715">
        <v>94</v>
      </c>
      <c r="D3715">
        <v>5132655</v>
      </c>
      <c r="E3715" t="s">
        <v>197</v>
      </c>
      <c r="F3715" t="s">
        <v>7529</v>
      </c>
      <c r="G3715" t="s">
        <v>7530</v>
      </c>
      <c r="H3715">
        <v>37626</v>
      </c>
      <c r="I3715">
        <v>521</v>
      </c>
      <c r="J3715" t="s">
        <v>29</v>
      </c>
      <c r="K3715" t="s">
        <v>442</v>
      </c>
      <c r="L3715">
        <v>20000000</v>
      </c>
      <c r="M3715">
        <v>2005</v>
      </c>
      <c r="N3715">
        <v>2.2999999999999998</v>
      </c>
      <c r="O3715">
        <v>-14867345</v>
      </c>
    </row>
    <row r="3716" spans="1:15" x14ac:dyDescent="0.3">
      <c r="A3716" t="s">
        <v>5179</v>
      </c>
      <c r="B3716">
        <v>78</v>
      </c>
      <c r="C3716">
        <v>94</v>
      </c>
      <c r="D3716">
        <v>17010646</v>
      </c>
      <c r="E3716" t="s">
        <v>4122</v>
      </c>
      <c r="F3716" t="s">
        <v>7531</v>
      </c>
      <c r="G3716" t="s">
        <v>7532</v>
      </c>
      <c r="H3716">
        <v>40751</v>
      </c>
      <c r="I3716">
        <v>239</v>
      </c>
      <c r="J3716" t="s">
        <v>29</v>
      </c>
      <c r="K3716" t="s">
        <v>30</v>
      </c>
      <c r="L3716">
        <v>84000000</v>
      </c>
      <c r="M3716">
        <v>2005</v>
      </c>
      <c r="N3716">
        <v>2.2000000000000002</v>
      </c>
      <c r="O3716">
        <v>-66989354</v>
      </c>
    </row>
    <row r="3717" spans="1:15" x14ac:dyDescent="0.3">
      <c r="A3717" t="s">
        <v>5107</v>
      </c>
      <c r="B3717">
        <v>25</v>
      </c>
      <c r="C3717">
        <v>95</v>
      </c>
      <c r="D3717">
        <v>7009668</v>
      </c>
      <c r="E3717" t="s">
        <v>7533</v>
      </c>
      <c r="F3717" t="s">
        <v>7534</v>
      </c>
      <c r="G3717" t="s">
        <v>7535</v>
      </c>
      <c r="H3717">
        <v>8707</v>
      </c>
      <c r="I3717">
        <v>36</v>
      </c>
      <c r="J3717" t="s">
        <v>29</v>
      </c>
      <c r="K3717" t="s">
        <v>30</v>
      </c>
      <c r="L3717">
        <v>5600000</v>
      </c>
      <c r="M3717">
        <v>2006</v>
      </c>
      <c r="N3717">
        <v>2.1</v>
      </c>
      <c r="O3717">
        <v>1409668</v>
      </c>
    </row>
    <row r="3718" spans="1:15" x14ac:dyDescent="0.3">
      <c r="A3718" t="s">
        <v>5078</v>
      </c>
      <c r="B3718">
        <v>60</v>
      </c>
      <c r="C3718">
        <v>90</v>
      </c>
      <c r="D3718">
        <v>4922166</v>
      </c>
      <c r="E3718" t="s">
        <v>1076</v>
      </c>
      <c r="F3718" t="s">
        <v>7536</v>
      </c>
      <c r="G3718" t="s">
        <v>7537</v>
      </c>
      <c r="H3718">
        <v>23606</v>
      </c>
      <c r="I3718">
        <v>304</v>
      </c>
      <c r="J3718" t="s">
        <v>29</v>
      </c>
      <c r="K3718" t="s">
        <v>30</v>
      </c>
      <c r="L3718">
        <v>12000000</v>
      </c>
      <c r="M3718">
        <v>2003</v>
      </c>
      <c r="N3718">
        <v>2.1</v>
      </c>
      <c r="O3718">
        <v>-7077834</v>
      </c>
    </row>
    <row r="3719" spans="1:15" x14ac:dyDescent="0.3">
      <c r="A3719" t="s">
        <v>5277</v>
      </c>
      <c r="B3719">
        <v>66</v>
      </c>
      <c r="C3719">
        <v>104</v>
      </c>
      <c r="D3719">
        <v>4273372</v>
      </c>
      <c r="E3719" t="s">
        <v>875</v>
      </c>
      <c r="F3719" t="s">
        <v>7538</v>
      </c>
      <c r="G3719" t="s">
        <v>7539</v>
      </c>
      <c r="H3719">
        <v>19412</v>
      </c>
      <c r="I3719">
        <v>308</v>
      </c>
      <c r="J3719" t="s">
        <v>29</v>
      </c>
      <c r="K3719" t="s">
        <v>30</v>
      </c>
      <c r="L3719">
        <v>22000000</v>
      </c>
      <c r="M3719">
        <v>2001</v>
      </c>
      <c r="N3719">
        <v>2.1</v>
      </c>
      <c r="O3719">
        <v>-17726628</v>
      </c>
    </row>
    <row r="3720" spans="1:15" x14ac:dyDescent="0.3">
      <c r="A3720" t="s">
        <v>5221</v>
      </c>
      <c r="B3720">
        <v>25</v>
      </c>
      <c r="C3720">
        <v>93</v>
      </c>
      <c r="D3720">
        <v>5694308</v>
      </c>
      <c r="E3720" t="s">
        <v>1941</v>
      </c>
      <c r="F3720" t="s">
        <v>331</v>
      </c>
      <c r="G3720" t="s">
        <v>7540</v>
      </c>
      <c r="H3720">
        <v>13815</v>
      </c>
      <c r="I3720">
        <v>46</v>
      </c>
      <c r="J3720" t="s">
        <v>29</v>
      </c>
      <c r="K3720" t="s">
        <v>30</v>
      </c>
      <c r="L3720">
        <v>7000000</v>
      </c>
      <c r="M3720">
        <v>2007</v>
      </c>
      <c r="N3720">
        <v>2</v>
      </c>
      <c r="O3720">
        <v>-1305692</v>
      </c>
    </row>
    <row r="3721" spans="1:15" x14ac:dyDescent="0.3">
      <c r="A3721" t="s">
        <v>5267</v>
      </c>
      <c r="B3721">
        <v>111</v>
      </c>
      <c r="C3721">
        <v>88</v>
      </c>
      <c r="D3721">
        <v>14174654</v>
      </c>
      <c r="E3721" t="s">
        <v>676</v>
      </c>
      <c r="F3721" t="s">
        <v>7266</v>
      </c>
      <c r="G3721" t="s">
        <v>7541</v>
      </c>
      <c r="H3721">
        <v>74945</v>
      </c>
      <c r="I3721">
        <v>359</v>
      </c>
      <c r="J3721" t="s">
        <v>29</v>
      </c>
      <c r="K3721" t="s">
        <v>30</v>
      </c>
      <c r="L3721">
        <v>25000000</v>
      </c>
      <c r="M3721">
        <v>2008</v>
      </c>
      <c r="N3721">
        <v>1.9</v>
      </c>
      <c r="O3721">
        <v>-10825346</v>
      </c>
    </row>
    <row r="3722" spans="1:15" x14ac:dyDescent="0.3">
      <c r="A3722" t="s">
        <v>5193</v>
      </c>
      <c r="B3722">
        <v>32</v>
      </c>
      <c r="C3722">
        <v>88</v>
      </c>
      <c r="D3722">
        <v>9109322</v>
      </c>
      <c r="E3722" t="s">
        <v>6953</v>
      </c>
      <c r="F3722" t="s">
        <v>7542</v>
      </c>
      <c r="G3722" t="s">
        <v>7543</v>
      </c>
      <c r="H3722">
        <v>25371</v>
      </c>
      <c r="I3722">
        <v>129</v>
      </c>
      <c r="J3722" t="s">
        <v>29</v>
      </c>
      <c r="K3722" t="s">
        <v>227</v>
      </c>
      <c r="L3722">
        <v>20000000</v>
      </c>
      <c r="M3722">
        <v>2004</v>
      </c>
      <c r="N3722">
        <v>1.9</v>
      </c>
      <c r="O3722">
        <v>-10890678</v>
      </c>
    </row>
    <row r="3723" spans="1:15" x14ac:dyDescent="0.3">
      <c r="A3723" t="s">
        <v>3642</v>
      </c>
      <c r="B3723">
        <v>84</v>
      </c>
      <c r="C3723">
        <v>115</v>
      </c>
      <c r="D3723">
        <v>73000942</v>
      </c>
      <c r="E3723" t="s">
        <v>232</v>
      </c>
      <c r="F3723" t="s">
        <v>7544</v>
      </c>
      <c r="G3723" t="s">
        <v>7545</v>
      </c>
      <c r="H3723">
        <v>74351</v>
      </c>
      <c r="I3723">
        <v>233</v>
      </c>
      <c r="J3723" t="s">
        <v>29</v>
      </c>
      <c r="K3723" t="s">
        <v>30</v>
      </c>
      <c r="L3723">
        <v>13000000</v>
      </c>
      <c r="M3723">
        <v>2011</v>
      </c>
      <c r="N3723">
        <v>1.6</v>
      </c>
      <c r="O3723">
        <v>60000942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3723"/>
  <sheetViews>
    <sheetView showGridLines="0" topLeftCell="N1" workbookViewId="0">
      <selection activeCell="X2" sqref="X2"/>
    </sheetView>
  </sheetViews>
  <sheetFormatPr defaultRowHeight="14.4" x14ac:dyDescent="0.3"/>
  <cols>
    <col min="1" max="1" width="29.6640625" bestFit="1" customWidth="1"/>
    <col min="2" max="2" width="22.5546875" customWidth="1"/>
    <col min="3" max="3" width="10.109375" customWidth="1"/>
    <col min="4" max="4" width="10" bestFit="1" customWidth="1"/>
    <col min="5" max="5" width="62.6640625" bestFit="1" customWidth="1"/>
    <col min="6" max="6" width="24.88671875" bestFit="1" customWidth="1"/>
    <col min="7" max="7" width="72.77734375" bestFit="1" customWidth="1"/>
    <col min="8" max="8" width="18" customWidth="1"/>
    <col min="9" max="9" width="22.109375" customWidth="1"/>
    <col min="10" max="10" width="10.5546875" bestFit="1" customWidth="1"/>
    <col min="11" max="11" width="13.21875" bestFit="1" customWidth="1"/>
    <col min="12" max="12" width="12" bestFit="1" customWidth="1"/>
    <col min="13" max="13" width="10.77734375" customWidth="1"/>
    <col min="14" max="14" width="12.6640625" customWidth="1"/>
    <col min="15" max="15" width="12.6640625" bestFit="1" customWidth="1"/>
    <col min="18" max="18" width="62.6640625" bestFit="1" customWidth="1"/>
    <col min="21" max="21" width="9.33203125" customWidth="1"/>
    <col min="25" max="25" width="8.88671875" style="2"/>
    <col min="26" max="26" width="20" style="2" customWidth="1"/>
    <col min="27" max="28" width="10.44140625" style="3" customWidth="1"/>
  </cols>
  <sheetData>
    <row r="1" spans="1:27" x14ac:dyDescent="0.3">
      <c r="A1" t="s">
        <v>0</v>
      </c>
      <c r="B1" t="s">
        <v>1</v>
      </c>
      <c r="C1" t="s">
        <v>2</v>
      </c>
      <c r="D1" t="s">
        <v>3</v>
      </c>
      <c r="E1" t="s">
        <v>4</v>
      </c>
      <c r="F1" t="s">
        <v>5</v>
      </c>
      <c r="G1" t="s">
        <v>6</v>
      </c>
      <c r="H1" t="s">
        <v>7</v>
      </c>
      <c r="I1" t="s">
        <v>8</v>
      </c>
      <c r="J1" t="s">
        <v>9</v>
      </c>
      <c r="K1" t="s">
        <v>10</v>
      </c>
      <c r="L1" t="s">
        <v>11</v>
      </c>
      <c r="M1" t="s">
        <v>12</v>
      </c>
      <c r="N1" t="s">
        <v>13</v>
      </c>
      <c r="O1" t="s">
        <v>14</v>
      </c>
      <c r="R1" t="s">
        <v>7546</v>
      </c>
      <c r="S1" t="s">
        <v>21</v>
      </c>
      <c r="T1" t="s">
        <v>7547</v>
      </c>
      <c r="U1" t="s">
        <v>7548</v>
      </c>
      <c r="V1" t="s">
        <v>7549</v>
      </c>
      <c r="W1" t="s">
        <v>7550</v>
      </c>
      <c r="X1" t="s">
        <v>7551</v>
      </c>
      <c r="Y1" s="2" t="s">
        <v>7552</v>
      </c>
      <c r="Z1" s="2" t="s">
        <v>7553</v>
      </c>
      <c r="AA1" s="3" t="s">
        <v>18</v>
      </c>
    </row>
    <row r="2" spans="1:27" x14ac:dyDescent="0.3">
      <c r="A2" t="s">
        <v>25</v>
      </c>
      <c r="B2">
        <v>199</v>
      </c>
      <c r="C2">
        <v>142</v>
      </c>
      <c r="D2">
        <v>28341469</v>
      </c>
      <c r="E2" t="s">
        <v>26</v>
      </c>
      <c r="F2" t="s">
        <v>27</v>
      </c>
      <c r="G2" t="s">
        <v>28</v>
      </c>
      <c r="H2">
        <v>1689764</v>
      </c>
      <c r="I2">
        <v>4144</v>
      </c>
      <c r="J2" t="s">
        <v>29</v>
      </c>
      <c r="K2" t="s">
        <v>30</v>
      </c>
      <c r="L2">
        <v>25000000</v>
      </c>
      <c r="M2">
        <v>1994</v>
      </c>
      <c r="N2">
        <v>9.3000000000000007</v>
      </c>
      <c r="O2">
        <f>Table1[[#This Row],[gross]]-Table1[[#This Row],[budget]]</f>
        <v>3341469</v>
      </c>
      <c r="R2" t="s">
        <v>699</v>
      </c>
      <c r="S2">
        <f>COUNTIF(Table1[genres],R2)</f>
        <v>147</v>
      </c>
      <c r="T2" cm="1">
        <f t="array" ref="T2">SUM(IF(Table1[genres]=R2, Table1[imdb_score]))</f>
        <v>953.49999999999989</v>
      </c>
      <c r="U2" cm="1">
        <f t="array" ref="U2">MEDIAN(IF(Table1[genres]=R2, Table1[imdb_score]))</f>
        <v>6.5</v>
      </c>
      <c r="V2" cm="1">
        <f t="array" ref="V2">MAX(IF(Table1[genres]=R2, Table1[imdb_score]))</f>
        <v>8</v>
      </c>
      <c r="W2" cm="1">
        <f t="array" ref="W2">MIN(IF(Table1[genres]=R2, Table1[imdb_score]))</f>
        <v>4.3</v>
      </c>
      <c r="X2" cm="1">
        <f t="array" ref="X2">MODE(IF(Table1[genres]=R2, Table1[imdb_score]))</f>
        <v>6.5</v>
      </c>
      <c r="Y2" s="2" cm="1">
        <f t="array" ref="Y2">VAR(IF(Table1[genres]=R2, Table1[imdb_score]))</f>
        <v>0.57241636380576144</v>
      </c>
      <c r="Z2" s="2" cm="1">
        <f t="array" ref="Z2">STDEV(IF(Table1[genres]=R2, Table1[imdb_score]))</f>
        <v>0.75658202714957579</v>
      </c>
      <c r="AA2" s="3" cm="1">
        <f t="array" ref="AA2">AVERAGE(IF(Table1[genres]=R2, Table1[imdb_score]))</f>
        <v>6.4863945578231288</v>
      </c>
    </row>
    <row r="3" spans="1:27" x14ac:dyDescent="0.3">
      <c r="A3" t="s">
        <v>33</v>
      </c>
      <c r="B3">
        <v>208</v>
      </c>
      <c r="C3">
        <v>175</v>
      </c>
      <c r="D3">
        <v>134821952</v>
      </c>
      <c r="E3" t="s">
        <v>26</v>
      </c>
      <c r="F3" t="s">
        <v>34</v>
      </c>
      <c r="G3" t="s">
        <v>35</v>
      </c>
      <c r="H3">
        <v>1155770</v>
      </c>
      <c r="I3">
        <v>2238</v>
      </c>
      <c r="J3" t="s">
        <v>29</v>
      </c>
      <c r="K3" t="s">
        <v>30</v>
      </c>
      <c r="L3">
        <v>6000000</v>
      </c>
      <c r="M3">
        <v>1972</v>
      </c>
      <c r="N3">
        <v>9.1999999999999993</v>
      </c>
      <c r="O3">
        <f>Table1[[#This Row],[gross]]-Table1[[#This Row],[budget]]</f>
        <v>128821952</v>
      </c>
      <c r="R3" t="s">
        <v>92</v>
      </c>
      <c r="S3">
        <f>COUNTIF(Table1[genres],R3)</f>
        <v>140</v>
      </c>
      <c r="T3" cm="1">
        <f t="array" ref="T3">SUM(IF(Table1[genres]=R3, Table1[imdb_score]))</f>
        <v>991.1000000000007</v>
      </c>
      <c r="U3" cm="1">
        <f t="array" ref="U3">MEDIAN(IF(Table1[genres]=R3, Table1[imdb_score]))</f>
        <v>7.2</v>
      </c>
      <c r="V3" cm="1">
        <f t="array" ref="V3">MAX(IF(Table1[genres]=R3, Table1[imdb_score]))</f>
        <v>8.8000000000000007</v>
      </c>
      <c r="W3" cm="1">
        <f t="array" ref="W3">MIN(IF(Table1[genres]=R3, Table1[imdb_score]))</f>
        <v>3.4</v>
      </c>
      <c r="X3" cm="1">
        <f t="array" ref="X3">MODE(IF(Table1[genres]=R3, Table1[imdb_score]))</f>
        <v>7.3</v>
      </c>
      <c r="Y3" s="2" cm="1">
        <f t="array" ref="Y3">VAR(IF(Table1[genres]=R3, Table1[imdb_score]))</f>
        <v>0.68899229188072431</v>
      </c>
      <c r="Z3" s="2" cm="1">
        <f t="array" ref="Z3">STDEV(IF(Table1[genres]=R3, Table1[imdb_score]))</f>
        <v>0.83005559565653453</v>
      </c>
      <c r="AA3" s="3" cm="1">
        <f t="array" ref="AA3">AVERAGE(IF(Table1[genres]=R3, Table1[imdb_score]))</f>
        <v>7.0792857142857191</v>
      </c>
    </row>
    <row r="4" spans="1:27" x14ac:dyDescent="0.3">
      <c r="A4" t="s">
        <v>38</v>
      </c>
      <c r="B4">
        <v>645</v>
      </c>
      <c r="C4">
        <v>152</v>
      </c>
      <c r="D4">
        <v>533316061</v>
      </c>
      <c r="E4" t="s">
        <v>39</v>
      </c>
      <c r="F4" t="s">
        <v>40</v>
      </c>
      <c r="G4" t="s">
        <v>41</v>
      </c>
      <c r="H4">
        <v>1676169</v>
      </c>
      <c r="I4">
        <v>4667</v>
      </c>
      <c r="J4" t="s">
        <v>29</v>
      </c>
      <c r="K4" t="s">
        <v>30</v>
      </c>
      <c r="L4">
        <v>185000000</v>
      </c>
      <c r="M4">
        <v>2008</v>
      </c>
      <c r="N4">
        <v>9</v>
      </c>
      <c r="O4">
        <f>Table1[[#This Row],[gross]]-Table1[[#This Row],[budget]]</f>
        <v>348316061</v>
      </c>
      <c r="R4" t="s">
        <v>73</v>
      </c>
      <c r="S4">
        <f>COUNTIF(Table1[genres],R4)</f>
        <v>137</v>
      </c>
      <c r="T4" cm="1">
        <f t="array" ref="T4">SUM(IF(Table1[genres]=R4, Table1[imdb_score]))</f>
        <v>903.20000000000016</v>
      </c>
      <c r="U4" cm="1">
        <f t="array" ref="U4">MEDIAN(IF(Table1[genres]=R4, Table1[imdb_score]))</f>
        <v>6.7</v>
      </c>
      <c r="V4" cm="1">
        <f t="array" ref="V4">MAX(IF(Table1[genres]=R4, Table1[imdb_score]))</f>
        <v>8.8000000000000007</v>
      </c>
      <c r="W4" cm="1">
        <f t="array" ref="W4">MIN(IF(Table1[genres]=R4, Table1[imdb_score]))</f>
        <v>3.3</v>
      </c>
      <c r="X4" cm="1">
        <f t="array" ref="X4">MODE(IF(Table1[genres]=R4, Table1[imdb_score]))</f>
        <v>6.7</v>
      </c>
      <c r="Y4" s="2" cm="1">
        <f t="array" ref="Y4">VAR(IF(Table1[genres]=R4, Table1[imdb_score]))</f>
        <v>0.68994632889647989</v>
      </c>
      <c r="Z4" s="2" cm="1">
        <f t="array" ref="Z4">STDEV(IF(Table1[genres]=R4, Table1[imdb_score]))</f>
        <v>0.83063007945563827</v>
      </c>
      <c r="AA4" s="3" cm="1">
        <f t="array" ref="AA4">AVERAGE(IF(Table1[genres]=R4, Table1[imdb_score]))</f>
        <v>6.5927007299270084</v>
      </c>
    </row>
    <row r="5" spans="1:27" x14ac:dyDescent="0.3">
      <c r="A5" t="s">
        <v>33</v>
      </c>
      <c r="B5">
        <v>149</v>
      </c>
      <c r="C5">
        <v>220</v>
      </c>
      <c r="D5">
        <v>57300000</v>
      </c>
      <c r="E5" t="s">
        <v>26</v>
      </c>
      <c r="F5" t="s">
        <v>44</v>
      </c>
      <c r="G5" t="s">
        <v>45</v>
      </c>
      <c r="H5">
        <v>790926</v>
      </c>
      <c r="I5">
        <v>650</v>
      </c>
      <c r="J5" t="s">
        <v>29</v>
      </c>
      <c r="K5" t="s">
        <v>30</v>
      </c>
      <c r="L5">
        <v>13000000</v>
      </c>
      <c r="M5">
        <v>1974</v>
      </c>
      <c r="N5">
        <v>9</v>
      </c>
      <c r="O5">
        <f>Table1[[#This Row],[gross]]-Table1[[#This Row],[budget]]</f>
        <v>44300000</v>
      </c>
      <c r="R5" t="s">
        <v>676</v>
      </c>
      <c r="S5">
        <f>COUNTIF(Table1[genres],R5)</f>
        <v>137</v>
      </c>
      <c r="T5" cm="1">
        <f t="array" ref="T5">SUM(IF(Table1[genres]=R5, Table1[imdb_score]))</f>
        <v>799.79999999999973</v>
      </c>
      <c r="U5" cm="1">
        <f t="array" ref="U5">MEDIAN(IF(Table1[genres]=R5, Table1[imdb_score]))</f>
        <v>6</v>
      </c>
      <c r="V5" cm="1">
        <f t="array" ref="V5">MAX(IF(Table1[genres]=R5, Table1[imdb_score]))</f>
        <v>8</v>
      </c>
      <c r="W5" cm="1">
        <f t="array" ref="W5">MIN(IF(Table1[genres]=R5, Table1[imdb_score]))</f>
        <v>1.9</v>
      </c>
      <c r="X5" cm="1">
        <f t="array" ref="X5">MODE(IF(Table1[genres]=R5, Table1[imdb_score]))</f>
        <v>6.3</v>
      </c>
      <c r="Y5" s="2" cm="1">
        <f t="array" ref="Y5">VAR(IF(Table1[genres]=R5, Table1[imdb_score]))</f>
        <v>1.4953134392443284</v>
      </c>
      <c r="Z5" s="2" cm="1">
        <f t="array" ref="Z5">STDEV(IF(Table1[genres]=R5, Table1[imdb_score]))</f>
        <v>1.2228300941849315</v>
      </c>
      <c r="AA5" s="3" cm="1">
        <f t="array" ref="AA5">AVERAGE(IF(Table1[genres]=R5, Table1[imdb_score]))</f>
        <v>5.8379562043795596</v>
      </c>
    </row>
    <row r="6" spans="1:27" x14ac:dyDescent="0.3">
      <c r="A6" t="s">
        <v>48</v>
      </c>
      <c r="B6">
        <v>328</v>
      </c>
      <c r="C6">
        <v>192</v>
      </c>
      <c r="D6">
        <v>377019252</v>
      </c>
      <c r="E6" t="s">
        <v>49</v>
      </c>
      <c r="F6" t="s">
        <v>50</v>
      </c>
      <c r="G6" t="s">
        <v>51</v>
      </c>
      <c r="H6">
        <v>1215718</v>
      </c>
      <c r="I6">
        <v>3189</v>
      </c>
      <c r="J6" t="s">
        <v>29</v>
      </c>
      <c r="K6" t="s">
        <v>30</v>
      </c>
      <c r="L6">
        <v>94000000</v>
      </c>
      <c r="M6">
        <v>2003</v>
      </c>
      <c r="N6">
        <v>8.9</v>
      </c>
      <c r="O6">
        <f>Table1[[#This Row],[gross]]-Table1[[#This Row],[budget]]</f>
        <v>283019252</v>
      </c>
      <c r="R6" t="s">
        <v>289</v>
      </c>
      <c r="S6">
        <f>COUNTIF(Table1[genres],R6)</f>
        <v>130</v>
      </c>
      <c r="T6" cm="1">
        <f t="array" ref="T6">SUM(IF(Table1[genres]=R6, Table1[imdb_score]))</f>
        <v>771.80000000000018</v>
      </c>
      <c r="U6" cm="1">
        <f t="array" ref="U6">MEDIAN(IF(Table1[genres]=R6, Table1[imdb_score]))</f>
        <v>6</v>
      </c>
      <c r="V6" cm="1">
        <f t="array" ref="V6">MAX(IF(Table1[genres]=R6, Table1[imdb_score]))</f>
        <v>8.4</v>
      </c>
      <c r="W6" cm="1">
        <f t="array" ref="W6">MIN(IF(Table1[genres]=R6, Table1[imdb_score]))</f>
        <v>2.7</v>
      </c>
      <c r="X6" cm="1">
        <f t="array" ref="X6">MODE(IF(Table1[genres]=R6, Table1[imdb_score]))</f>
        <v>6.1</v>
      </c>
      <c r="Y6" s="2" cm="1">
        <f t="array" ref="Y6">VAR(IF(Table1[genres]=R6, Table1[imdb_score]))</f>
        <v>0.70436255217649779</v>
      </c>
      <c r="Z6" s="2" cm="1">
        <f t="array" ref="Z6">STDEV(IF(Table1[genres]=R6, Table1[imdb_score]))</f>
        <v>0.83926310068803678</v>
      </c>
      <c r="AA6" s="3" cm="1">
        <f t="array" ref="AA6">AVERAGE(IF(Table1[genres]=R6, Table1[imdb_score]))</f>
        <v>5.9369230769230787</v>
      </c>
    </row>
    <row r="7" spans="1:27" x14ac:dyDescent="0.3">
      <c r="A7" t="s">
        <v>54</v>
      </c>
      <c r="B7">
        <v>215</v>
      </c>
      <c r="C7">
        <v>178</v>
      </c>
      <c r="D7">
        <v>107930000</v>
      </c>
      <c r="E7" t="s">
        <v>26</v>
      </c>
      <c r="F7" t="s">
        <v>55</v>
      </c>
      <c r="G7" t="s">
        <v>56</v>
      </c>
      <c r="H7">
        <v>1324680</v>
      </c>
      <c r="I7">
        <v>2195</v>
      </c>
      <c r="J7" t="s">
        <v>29</v>
      </c>
      <c r="K7" t="s">
        <v>30</v>
      </c>
      <c r="L7">
        <v>8000000</v>
      </c>
      <c r="M7">
        <v>1994</v>
      </c>
      <c r="N7">
        <v>8.9</v>
      </c>
      <c r="O7">
        <f>Table1[[#This Row],[gross]]-Table1[[#This Row],[budget]]</f>
        <v>99930000</v>
      </c>
      <c r="R7" t="s">
        <v>588</v>
      </c>
      <c r="S7">
        <f>COUNTIF(Table1[genres],R7)</f>
        <v>114</v>
      </c>
      <c r="T7" cm="1">
        <f t="array" ref="T7">SUM(IF(Table1[genres]=R7, Table1[imdb_score]))</f>
        <v>794.30000000000018</v>
      </c>
      <c r="U7" cm="1">
        <f t="array" ref="U7">MEDIAN(IF(Table1[genres]=R7, Table1[imdb_score]))</f>
        <v>7.1</v>
      </c>
      <c r="V7" cm="1">
        <f t="array" ref="V7">MAX(IF(Table1[genres]=R7, Table1[imdb_score]))</f>
        <v>8.1</v>
      </c>
      <c r="W7" cm="1">
        <f t="array" ref="W7">MIN(IF(Table1[genres]=R7, Table1[imdb_score]))</f>
        <v>4.0999999999999996</v>
      </c>
      <c r="X7" cm="1">
        <f t="array" ref="X7">MODE(IF(Table1[genres]=R7, Table1[imdb_score]))</f>
        <v>7.2</v>
      </c>
      <c r="Y7" s="2" cm="1">
        <f t="array" ref="Y7">VAR(IF(Table1[genres]=R7, Table1[imdb_score]))</f>
        <v>0.54451249805933266</v>
      </c>
      <c r="Z7" s="2" cm="1">
        <f t="array" ref="Z7">STDEV(IF(Table1[genres]=R7, Table1[imdb_score]))</f>
        <v>0.73791090116580649</v>
      </c>
      <c r="AA7" s="3" cm="1">
        <f t="array" ref="AA7">AVERAGE(IF(Table1[genres]=R7, Table1[imdb_score]))</f>
        <v>6.9675438596491244</v>
      </c>
    </row>
    <row r="8" spans="1:27" x14ac:dyDescent="0.3">
      <c r="A8" t="s">
        <v>59</v>
      </c>
      <c r="B8">
        <v>174</v>
      </c>
      <c r="C8">
        <v>185</v>
      </c>
      <c r="D8">
        <v>96067179</v>
      </c>
      <c r="E8" t="s">
        <v>60</v>
      </c>
      <c r="F8" t="s">
        <v>61</v>
      </c>
      <c r="G8" t="s">
        <v>62</v>
      </c>
      <c r="H8">
        <v>865020</v>
      </c>
      <c r="I8">
        <v>1273</v>
      </c>
      <c r="J8" t="s">
        <v>29</v>
      </c>
      <c r="K8" t="s">
        <v>30</v>
      </c>
      <c r="L8">
        <v>22000000</v>
      </c>
      <c r="M8">
        <v>1993</v>
      </c>
      <c r="N8">
        <v>8.9</v>
      </c>
      <c r="O8">
        <f>Table1[[#This Row],[gross]]-Table1[[#This Row],[budget]]</f>
        <v>74067179</v>
      </c>
      <c r="R8" t="s">
        <v>208</v>
      </c>
      <c r="S8">
        <f>COUNTIF(Table1[genres],R8)</f>
        <v>81</v>
      </c>
      <c r="T8" cm="1">
        <f t="array" ref="T8">SUM(IF(Table1[genres]=R8, Table1[imdb_score]))</f>
        <v>554.60000000000014</v>
      </c>
      <c r="U8" cm="1">
        <f t="array" ref="U8">MEDIAN(IF(Table1[genres]=R8, Table1[imdb_score]))</f>
        <v>7</v>
      </c>
      <c r="V8" cm="1">
        <f t="array" ref="V8">MAX(IF(Table1[genres]=R8, Table1[imdb_score]))</f>
        <v>8.5</v>
      </c>
      <c r="W8" cm="1">
        <f t="array" ref="W8">MIN(IF(Table1[genres]=R8, Table1[imdb_score]))</f>
        <v>5.0999999999999996</v>
      </c>
      <c r="X8" cm="1">
        <f t="array" ref="X8">MODE(IF(Table1[genres]=R8, Table1[imdb_score]))</f>
        <v>6.1</v>
      </c>
      <c r="Y8" s="2" cm="1">
        <f t="array" ref="Y8">VAR(IF(Table1[genres]=R8, Table1[imdb_score]))</f>
        <v>0.60627160493824594</v>
      </c>
      <c r="Z8" s="2" cm="1">
        <f t="array" ref="Z8">STDEV(IF(Table1[genres]=R8, Table1[imdb_score]))</f>
        <v>0.7786344488514787</v>
      </c>
      <c r="AA8" s="3" cm="1">
        <f t="array" ref="AA8">AVERAGE(IF(Table1[genres]=R8, Table1[imdb_score]))</f>
        <v>6.8469135802469152</v>
      </c>
    </row>
    <row r="9" spans="1:27" x14ac:dyDescent="0.3">
      <c r="A9" t="s">
        <v>65</v>
      </c>
      <c r="B9">
        <v>181</v>
      </c>
      <c r="C9">
        <v>142</v>
      </c>
      <c r="D9">
        <v>6100000</v>
      </c>
      <c r="E9" t="s">
        <v>66</v>
      </c>
      <c r="F9" t="s">
        <v>67</v>
      </c>
      <c r="G9" t="s">
        <v>68</v>
      </c>
      <c r="H9">
        <v>503509</v>
      </c>
      <c r="I9">
        <v>780</v>
      </c>
      <c r="J9" t="s">
        <v>69</v>
      </c>
      <c r="K9" t="s">
        <v>70</v>
      </c>
      <c r="L9">
        <v>1200000</v>
      </c>
      <c r="M9">
        <v>1966</v>
      </c>
      <c r="N9">
        <v>8.9</v>
      </c>
      <c r="O9">
        <f>Table1[[#This Row],[gross]]-Table1[[#This Row],[budget]]</f>
        <v>4900000</v>
      </c>
      <c r="R9" t="s">
        <v>1576</v>
      </c>
      <c r="S9">
        <f>COUNTIF(Table1[genres],R9)</f>
        <v>55</v>
      </c>
      <c r="T9" cm="1">
        <f t="array" ref="T9">SUM(IF(Table1[genres]=R9, Table1[imdb_score]))</f>
        <v>352.50000000000006</v>
      </c>
      <c r="U9" cm="1">
        <f t="array" ref="U9">MEDIAN(IF(Table1[genres]=R9, Table1[imdb_score]))</f>
        <v>6.5</v>
      </c>
      <c r="V9" cm="1">
        <f t="array" ref="V9">MAX(IF(Table1[genres]=R9, Table1[imdb_score]))</f>
        <v>7.6</v>
      </c>
      <c r="W9" cm="1">
        <f t="array" ref="W9">MIN(IF(Table1[genres]=R9, Table1[imdb_score]))</f>
        <v>4.4000000000000004</v>
      </c>
      <c r="X9" cm="1">
        <f t="array" ref="X9">MODE(IF(Table1[genres]=R9, Table1[imdb_score]))</f>
        <v>6.5</v>
      </c>
      <c r="Y9" s="2" cm="1">
        <f t="array" ref="Y9">VAR(IF(Table1[genres]=R9, Table1[imdb_score]))</f>
        <v>0.39936026936026919</v>
      </c>
      <c r="Z9" s="2" cm="1">
        <f t="array" ref="Z9">STDEV(IF(Table1[genres]=R9, Table1[imdb_score]))</f>
        <v>0.63194957817872555</v>
      </c>
      <c r="AA9" s="3" cm="1">
        <f t="array" ref="AA9">AVERAGE(IF(Table1[genres]=R9, Table1[imdb_score]))</f>
        <v>6.4090909090909101</v>
      </c>
    </row>
    <row r="10" spans="1:27" x14ac:dyDescent="0.3">
      <c r="A10" t="s">
        <v>72</v>
      </c>
      <c r="B10">
        <v>149</v>
      </c>
      <c r="C10">
        <v>142</v>
      </c>
      <c r="D10">
        <v>329691196</v>
      </c>
      <c r="E10" t="s">
        <v>73</v>
      </c>
      <c r="F10" t="s">
        <v>74</v>
      </c>
      <c r="G10" t="s">
        <v>75</v>
      </c>
      <c r="H10">
        <v>1251222</v>
      </c>
      <c r="I10">
        <v>1398</v>
      </c>
      <c r="J10" t="s">
        <v>29</v>
      </c>
      <c r="K10" t="s">
        <v>30</v>
      </c>
      <c r="L10">
        <v>55000000</v>
      </c>
      <c r="M10">
        <v>1994</v>
      </c>
      <c r="N10">
        <v>8.8000000000000007</v>
      </c>
      <c r="O10">
        <f>Table1[[#This Row],[gross]]-Table1[[#This Row],[budget]]</f>
        <v>274691196</v>
      </c>
      <c r="R10" t="s">
        <v>39</v>
      </c>
      <c r="S10">
        <f>COUNTIF(Table1[genres],R10)</f>
        <v>50</v>
      </c>
      <c r="T10" cm="1">
        <f t="array" ref="T10">SUM(IF(Table1[genres]=R10, Table1[imdb_score]))</f>
        <v>324.89999999999998</v>
      </c>
      <c r="U10" cm="1">
        <f t="array" ref="U10">MEDIAN(IF(Table1[genres]=R10, Table1[imdb_score]))</f>
        <v>6.5</v>
      </c>
      <c r="V10" cm="1">
        <f t="array" ref="V10">MAX(IF(Table1[genres]=R10, Table1[imdb_score]))</f>
        <v>9</v>
      </c>
      <c r="W10" cm="1">
        <f t="array" ref="W10">MIN(IF(Table1[genres]=R10, Table1[imdb_score]))</f>
        <v>5.0999999999999996</v>
      </c>
      <c r="X10" cm="1">
        <f t="array" ref="X10">MODE(IF(Table1[genres]=R10, Table1[imdb_score]))</f>
        <v>6.5</v>
      </c>
      <c r="Y10" s="2" cm="1">
        <f t="array" ref="Y10">VAR(IF(Table1[genres]=R10, Table1[imdb_score]))</f>
        <v>0.51407755102042885</v>
      </c>
      <c r="Z10" s="2" cm="1">
        <f t="array" ref="Z10">STDEV(IF(Table1[genres]=R10, Table1[imdb_score]))</f>
        <v>0.71699201600884566</v>
      </c>
      <c r="AA10" s="3" cm="1">
        <f t="array" ref="AA10">AVERAGE(IF(Table1[genres]=R10, Table1[imdb_score]))</f>
        <v>6.4979999999999993</v>
      </c>
    </row>
    <row r="11" spans="1:27" x14ac:dyDescent="0.3">
      <c r="A11" t="s">
        <v>77</v>
      </c>
      <c r="B11">
        <v>223</v>
      </c>
      <c r="C11">
        <v>127</v>
      </c>
      <c r="D11">
        <v>290158751</v>
      </c>
      <c r="E11" t="s">
        <v>78</v>
      </c>
      <c r="F11" t="s">
        <v>79</v>
      </c>
      <c r="G11" t="s">
        <v>80</v>
      </c>
      <c r="H11">
        <v>837759</v>
      </c>
      <c r="I11">
        <v>900</v>
      </c>
      <c r="J11" t="s">
        <v>29</v>
      </c>
      <c r="K11" t="s">
        <v>30</v>
      </c>
      <c r="L11">
        <v>18000000</v>
      </c>
      <c r="M11">
        <v>1980</v>
      </c>
      <c r="N11">
        <v>8.8000000000000007</v>
      </c>
      <c r="O11">
        <f>Table1[[#This Row],[gross]]-Table1[[#This Row],[budget]]</f>
        <v>272158751</v>
      </c>
      <c r="R11" t="s">
        <v>248</v>
      </c>
      <c r="S11">
        <f>COUNTIF(Table1[genres],R11)</f>
        <v>46</v>
      </c>
      <c r="T11" cm="1">
        <f t="array" ref="T11">SUM(IF(Table1[genres]=R11, Table1[imdb_score]))</f>
        <v>306.90000000000003</v>
      </c>
      <c r="U11" cm="1">
        <f t="array" ref="U11">MEDIAN(IF(Table1[genres]=R11, Table1[imdb_score]))</f>
        <v>6.8</v>
      </c>
      <c r="V11" cm="1">
        <f t="array" ref="V11">MAX(IF(Table1[genres]=R11, Table1[imdb_score]))</f>
        <v>8.4</v>
      </c>
      <c r="W11" cm="1">
        <f t="array" ref="W11">MIN(IF(Table1[genres]=R11, Table1[imdb_score]))</f>
        <v>2.4</v>
      </c>
      <c r="X11" cm="1">
        <f t="array" ref="X11">MODE(IF(Table1[genres]=R11, Table1[imdb_score]))</f>
        <v>6.6</v>
      </c>
      <c r="Y11" s="2" cm="1">
        <f t="array" ref="Y11">VAR(IF(Table1[genres]=R11, Table1[imdb_score]))</f>
        <v>1.4402946859903194</v>
      </c>
      <c r="Z11" s="2" cm="1">
        <f t="array" ref="Z11">STDEV(IF(Table1[genres]=R11, Table1[imdb_score]))</f>
        <v>1.2001227795481257</v>
      </c>
      <c r="AA11" s="3" cm="1">
        <f t="array" ref="AA11">AVERAGE(IF(Table1[genres]=R11, Table1[imdb_score]))</f>
        <v>6.6717391304347835</v>
      </c>
    </row>
    <row r="12" spans="1:27" x14ac:dyDescent="0.3">
      <c r="A12" t="s">
        <v>48</v>
      </c>
      <c r="B12">
        <v>297</v>
      </c>
      <c r="C12">
        <v>171</v>
      </c>
      <c r="D12">
        <v>313837577</v>
      </c>
      <c r="E12" t="s">
        <v>49</v>
      </c>
      <c r="F12" t="s">
        <v>81</v>
      </c>
      <c r="G12" t="s">
        <v>82</v>
      </c>
      <c r="H12">
        <v>1238746</v>
      </c>
      <c r="I12">
        <v>5060</v>
      </c>
      <c r="J12" t="s">
        <v>29</v>
      </c>
      <c r="K12" t="s">
        <v>83</v>
      </c>
      <c r="L12">
        <v>93000000</v>
      </c>
      <c r="M12">
        <v>2001</v>
      </c>
      <c r="N12">
        <v>8.8000000000000007</v>
      </c>
      <c r="O12">
        <f>Table1[[#This Row],[gross]]-Table1[[#This Row],[budget]]</f>
        <v>220837577</v>
      </c>
      <c r="R12" t="s">
        <v>338</v>
      </c>
      <c r="S12">
        <f>COUNTIF(Table1[genres],R12)</f>
        <v>45</v>
      </c>
      <c r="T12" cm="1">
        <f t="array" ref="T12">SUM(IF(Table1[genres]=R12, Table1[imdb_score]))</f>
        <v>271.70000000000005</v>
      </c>
      <c r="U12" cm="1">
        <f t="array" ref="U12">MEDIAN(IF(Table1[genres]=R12, Table1[imdb_score]))</f>
        <v>6.1</v>
      </c>
      <c r="V12" cm="1">
        <f t="array" ref="V12">MAX(IF(Table1[genres]=R12, Table1[imdb_score]))</f>
        <v>8.3000000000000007</v>
      </c>
      <c r="W12" cm="1">
        <f t="array" ref="W12">MIN(IF(Table1[genres]=R12, Table1[imdb_score]))</f>
        <v>3.1</v>
      </c>
      <c r="X12" cm="1">
        <f t="array" ref="X12">MODE(IF(Table1[genres]=R12, Table1[imdb_score]))</f>
        <v>6.7</v>
      </c>
      <c r="Y12" s="2" cm="1">
        <f t="array" ref="Y12">VAR(IF(Table1[genres]=R12, Table1[imdb_score]))</f>
        <v>1.3928585858585725</v>
      </c>
      <c r="Z12" s="2" cm="1">
        <f t="array" ref="Z12">STDEV(IF(Table1[genres]=R12, Table1[imdb_score]))</f>
        <v>1.1801943000449429</v>
      </c>
      <c r="AA12" s="3" cm="1">
        <f t="array" ref="AA12">AVERAGE(IF(Table1[genres]=R12, Table1[imdb_score]))</f>
        <v>6.0377777777777784</v>
      </c>
    </row>
    <row r="13" spans="1:27" x14ac:dyDescent="0.3">
      <c r="A13" t="s">
        <v>38</v>
      </c>
      <c r="B13">
        <v>642</v>
      </c>
      <c r="C13">
        <v>148</v>
      </c>
      <c r="D13">
        <v>292568851</v>
      </c>
      <c r="E13" t="s">
        <v>86</v>
      </c>
      <c r="F13" t="s">
        <v>87</v>
      </c>
      <c r="G13" t="s">
        <v>88</v>
      </c>
      <c r="H13">
        <v>1468200</v>
      </c>
      <c r="I13">
        <v>2803</v>
      </c>
      <c r="J13" t="s">
        <v>29</v>
      </c>
      <c r="K13" t="s">
        <v>30</v>
      </c>
      <c r="L13">
        <v>160000000</v>
      </c>
      <c r="M13">
        <v>2010</v>
      </c>
      <c r="N13">
        <v>8.8000000000000007</v>
      </c>
      <c r="O13">
        <f>Table1[[#This Row],[gross]]-Table1[[#This Row],[budget]]</f>
        <v>132568851</v>
      </c>
      <c r="R13" t="s">
        <v>715</v>
      </c>
      <c r="S13">
        <f>COUNTIF(Table1[genres],R13)</f>
        <v>45</v>
      </c>
      <c r="T13" cm="1">
        <f t="array" ref="T13">SUM(IF(Table1[genres]=R13, Table1[imdb_score]))</f>
        <v>303.7000000000001</v>
      </c>
      <c r="U13" cm="1">
        <f t="array" ref="U13">MEDIAN(IF(Table1[genres]=R13, Table1[imdb_score]))</f>
        <v>6.8</v>
      </c>
      <c r="V13" cm="1">
        <f t="array" ref="V13">MAX(IF(Table1[genres]=R13, Table1[imdb_score]))</f>
        <v>8</v>
      </c>
      <c r="W13" cm="1">
        <f t="array" ref="W13">MIN(IF(Table1[genres]=R13, Table1[imdb_score]))</f>
        <v>4.4000000000000004</v>
      </c>
      <c r="X13" cm="1">
        <f t="array" ref="X13">MODE(IF(Table1[genres]=R13, Table1[imdb_score]))</f>
        <v>6.8</v>
      </c>
      <c r="Y13" s="2" cm="1">
        <f t="array" ref="Y13">VAR(IF(Table1[genres]=R13, Table1[imdb_score]))</f>
        <v>0.5957373737373618</v>
      </c>
      <c r="Z13" s="2" cm="1">
        <f t="array" ref="Z13">STDEV(IF(Table1[genres]=R13, Table1[imdb_score]))</f>
        <v>0.77184025143637192</v>
      </c>
      <c r="AA13" s="3" cm="1">
        <f t="array" ref="AA13">AVERAGE(IF(Table1[genres]=R13, Table1[imdb_score]))</f>
        <v>6.7488888888888914</v>
      </c>
    </row>
    <row r="14" spans="1:27" x14ac:dyDescent="0.3">
      <c r="A14" t="s">
        <v>91</v>
      </c>
      <c r="B14">
        <v>315</v>
      </c>
      <c r="C14">
        <v>151</v>
      </c>
      <c r="D14">
        <v>37023395</v>
      </c>
      <c r="E14" t="s">
        <v>92</v>
      </c>
      <c r="F14" t="s">
        <v>93</v>
      </c>
      <c r="G14" t="s">
        <v>94</v>
      </c>
      <c r="H14">
        <v>1347461</v>
      </c>
      <c r="I14">
        <v>2968</v>
      </c>
      <c r="J14" t="s">
        <v>29</v>
      </c>
      <c r="K14" t="s">
        <v>30</v>
      </c>
      <c r="L14">
        <v>63000000</v>
      </c>
      <c r="M14">
        <v>1999</v>
      </c>
      <c r="N14">
        <v>8.8000000000000007</v>
      </c>
      <c r="O14">
        <f>Table1[[#This Row],[gross]]-Table1[[#This Row],[budget]]</f>
        <v>-25976605</v>
      </c>
      <c r="R14" t="s">
        <v>626</v>
      </c>
      <c r="S14">
        <f>COUNTIF(Table1[genres],R14)</f>
        <v>43</v>
      </c>
      <c r="T14" cm="1">
        <f t="array" ref="T14">SUM(IF(Table1[genres]=R14, Table1[imdb_score]))</f>
        <v>256.00000000000006</v>
      </c>
      <c r="U14" cm="1">
        <f t="array" ref="U14">MEDIAN(IF(Table1[genres]=R14, Table1[imdb_score]))</f>
        <v>5.9</v>
      </c>
      <c r="V14" cm="1">
        <f t="array" ref="V14">MAX(IF(Table1[genres]=R14, Table1[imdb_score]))</f>
        <v>8</v>
      </c>
      <c r="W14" cm="1">
        <f t="array" ref="W14">MIN(IF(Table1[genres]=R14, Table1[imdb_score]))</f>
        <v>4.2</v>
      </c>
      <c r="X14" cm="1">
        <f t="array" ref="X14">MODE(IF(Table1[genres]=R14, Table1[imdb_score]))</f>
        <v>5.9</v>
      </c>
      <c r="Y14" s="2" cm="1">
        <f t="array" ref="Y14">VAR(IF(Table1[genres]=R14, Table1[imdb_score]))</f>
        <v>0.68111849390918233</v>
      </c>
      <c r="Z14" s="2" cm="1">
        <f t="array" ref="Z14">STDEV(IF(Table1[genres]=R14, Table1[imdb_score]))</f>
        <v>0.82529903302329288</v>
      </c>
      <c r="AA14" s="3" cm="1">
        <f t="array" ref="AA14">AVERAGE(IF(Table1[genres]=R14, Table1[imdb_score]))</f>
        <v>5.9534883720930249</v>
      </c>
    </row>
    <row r="15" spans="1:27" x14ac:dyDescent="0.3">
      <c r="A15" t="s">
        <v>97</v>
      </c>
      <c r="B15">
        <v>282</v>
      </c>
      <c r="C15">
        <v>125</v>
      </c>
      <c r="D15">
        <v>460935665</v>
      </c>
      <c r="E15" t="s">
        <v>78</v>
      </c>
      <c r="F15" t="s">
        <v>79</v>
      </c>
      <c r="G15" t="s">
        <v>98</v>
      </c>
      <c r="H15">
        <v>911097</v>
      </c>
      <c r="I15">
        <v>1470</v>
      </c>
      <c r="J15" t="s">
        <v>29</v>
      </c>
      <c r="K15" t="s">
        <v>30</v>
      </c>
      <c r="L15">
        <v>11000000</v>
      </c>
      <c r="M15">
        <v>1977</v>
      </c>
      <c r="N15">
        <v>8.6999999999999993</v>
      </c>
      <c r="O15">
        <f>Table1[[#This Row],[gross]]-Table1[[#This Row],[budget]]</f>
        <v>449935665</v>
      </c>
      <c r="R15" t="s">
        <v>224</v>
      </c>
      <c r="S15">
        <f>COUNTIF(Table1[genres],R15)</f>
        <v>42</v>
      </c>
      <c r="T15" cm="1">
        <f t="array" ref="T15">SUM(IF(Table1[genres]=R15, Table1[imdb_score]))</f>
        <v>279.29999999999995</v>
      </c>
      <c r="U15" cm="1">
        <f t="array" ref="U15">MEDIAN(IF(Table1[genres]=R15, Table1[imdb_score]))</f>
        <v>6.75</v>
      </c>
      <c r="V15" cm="1">
        <f t="array" ref="V15">MAX(IF(Table1[genres]=R15, Table1[imdb_score]))</f>
        <v>8.5</v>
      </c>
      <c r="W15" cm="1">
        <f t="array" ref="W15">MIN(IF(Table1[genres]=R15, Table1[imdb_score]))</f>
        <v>3.9</v>
      </c>
      <c r="X15" cm="1">
        <f t="array" ref="X15">MODE(IF(Table1[genres]=R15, Table1[imdb_score]))</f>
        <v>7</v>
      </c>
      <c r="Y15" s="2" cm="1">
        <f t="array" ref="Y15">VAR(IF(Table1[genres]=R15, Table1[imdb_score]))</f>
        <v>0.74890243902441067</v>
      </c>
      <c r="Z15" s="2" cm="1">
        <f t="array" ref="Z15">STDEV(IF(Table1[genres]=R15, Table1[imdb_score]))</f>
        <v>0.86539149465684639</v>
      </c>
      <c r="AA15" s="3" cm="1">
        <f t="array" ref="AA15">AVERAGE(IF(Table1[genres]=R15, Table1[imdb_score]))</f>
        <v>6.6499999999999986</v>
      </c>
    </row>
    <row r="16" spans="1:27" x14ac:dyDescent="0.3">
      <c r="A16" t="s">
        <v>48</v>
      </c>
      <c r="B16">
        <v>294</v>
      </c>
      <c r="C16">
        <v>172</v>
      </c>
      <c r="D16">
        <v>340478898</v>
      </c>
      <c r="E16" t="s">
        <v>49</v>
      </c>
      <c r="F16" t="s">
        <v>81</v>
      </c>
      <c r="G16" t="s">
        <v>101</v>
      </c>
      <c r="H16">
        <v>1100446</v>
      </c>
      <c r="I16">
        <v>2417</v>
      </c>
      <c r="J16" t="s">
        <v>29</v>
      </c>
      <c r="K16" t="s">
        <v>30</v>
      </c>
      <c r="L16">
        <v>94000000</v>
      </c>
      <c r="M16">
        <v>2002</v>
      </c>
      <c r="N16">
        <v>8.6999999999999993</v>
      </c>
      <c r="O16">
        <f>Table1[[#This Row],[gross]]-Table1[[#This Row],[budget]]</f>
        <v>246478898</v>
      </c>
      <c r="R16" t="s">
        <v>140</v>
      </c>
      <c r="S16">
        <f>COUNTIF(Table1[genres],R16)</f>
        <v>41</v>
      </c>
      <c r="T16" cm="1">
        <f t="array" ref="T16">SUM(IF(Table1[genres]=R16, Table1[imdb_score]))</f>
        <v>284.39999999999998</v>
      </c>
      <c r="U16" cm="1">
        <f t="array" ref="U16">MEDIAN(IF(Table1[genres]=R16, Table1[imdb_score]))</f>
        <v>6.7</v>
      </c>
      <c r="V16" cm="1">
        <f t="array" ref="V16">MAX(IF(Table1[genres]=R16, Table1[imdb_score]))</f>
        <v>8.6</v>
      </c>
      <c r="W16" cm="1">
        <f t="array" ref="W16">MIN(IF(Table1[genres]=R16, Table1[imdb_score]))</f>
        <v>5.6</v>
      </c>
      <c r="X16" cm="1">
        <f t="array" ref="X16">MODE(IF(Table1[genres]=R16, Table1[imdb_score]))</f>
        <v>6.6</v>
      </c>
      <c r="Y16" s="2" cm="1">
        <f t="array" ref="Y16">VAR(IF(Table1[genres]=R16, Table1[imdb_score]))</f>
        <v>0.61437804878049751</v>
      </c>
      <c r="Z16" s="2" cm="1">
        <f t="array" ref="Z16">STDEV(IF(Table1[genres]=R16, Table1[imdb_score]))</f>
        <v>0.7838227151470526</v>
      </c>
      <c r="AA16" s="3" cm="1">
        <f t="array" ref="AA16">AVERAGE(IF(Table1[genres]=R16, Table1[imdb_score]))</f>
        <v>6.9365853658536576</v>
      </c>
    </row>
    <row r="17" spans="1:27" x14ac:dyDescent="0.3">
      <c r="A17" t="s">
        <v>104</v>
      </c>
      <c r="B17">
        <v>313</v>
      </c>
      <c r="C17">
        <v>136</v>
      </c>
      <c r="D17">
        <v>171383253</v>
      </c>
      <c r="E17" t="s">
        <v>105</v>
      </c>
      <c r="F17" t="s">
        <v>106</v>
      </c>
      <c r="G17" t="s">
        <v>107</v>
      </c>
      <c r="H17">
        <v>1217752</v>
      </c>
      <c r="I17">
        <v>3646</v>
      </c>
      <c r="J17" t="s">
        <v>29</v>
      </c>
      <c r="K17" t="s">
        <v>30</v>
      </c>
      <c r="L17">
        <v>63000000</v>
      </c>
      <c r="M17">
        <v>1999</v>
      </c>
      <c r="N17">
        <v>8.6999999999999993</v>
      </c>
      <c r="O17">
        <f>Table1[[#This Row],[gross]]-Table1[[#This Row],[budget]]</f>
        <v>108383253</v>
      </c>
      <c r="R17" t="s">
        <v>26</v>
      </c>
      <c r="S17">
        <f>COUNTIF(Table1[genres],R17)</f>
        <v>40</v>
      </c>
      <c r="T17" cm="1">
        <f t="array" ref="T17">SUM(IF(Table1[genres]=R17, Table1[imdb_score]))</f>
        <v>300.09999999999997</v>
      </c>
      <c r="U17" cm="1">
        <f t="array" ref="U17">MEDIAN(IF(Table1[genres]=R17, Table1[imdb_score]))</f>
        <v>7.5</v>
      </c>
      <c r="V17" cm="1">
        <f t="array" ref="V17">MAX(IF(Table1[genres]=R17, Table1[imdb_score]))</f>
        <v>9.3000000000000007</v>
      </c>
      <c r="W17" cm="1">
        <f t="array" ref="W17">MIN(IF(Table1[genres]=R17, Table1[imdb_score]))</f>
        <v>5.3</v>
      </c>
      <c r="X17" cm="1">
        <f t="array" ref="X17">MODE(IF(Table1[genres]=R17, Table1[imdb_score]))</f>
        <v>7.8</v>
      </c>
      <c r="Y17" s="2" cm="1">
        <f t="array" ref="Y17">VAR(IF(Table1[genres]=R17, Table1[imdb_score]))</f>
        <v>0.77768589743588257</v>
      </c>
      <c r="Z17" s="2" cm="1">
        <f t="array" ref="Z17">STDEV(IF(Table1[genres]=R17, Table1[imdb_score]))</f>
        <v>0.88186501089219005</v>
      </c>
      <c r="AA17" s="3" cm="1">
        <f t="array" ref="AA17">AVERAGE(IF(Table1[genres]=R17, Table1[imdb_score]))</f>
        <v>7.5024999999999995</v>
      </c>
    </row>
    <row r="18" spans="1:27" x14ac:dyDescent="0.3">
      <c r="A18" t="s">
        <v>110</v>
      </c>
      <c r="B18">
        <v>149</v>
      </c>
      <c r="C18">
        <v>133</v>
      </c>
      <c r="D18">
        <v>112000000</v>
      </c>
      <c r="E18" t="s">
        <v>92</v>
      </c>
      <c r="F18" t="s">
        <v>111</v>
      </c>
      <c r="G18" t="s">
        <v>112</v>
      </c>
      <c r="H18">
        <v>680041</v>
      </c>
      <c r="I18">
        <v>760</v>
      </c>
      <c r="J18" t="s">
        <v>29</v>
      </c>
      <c r="K18" t="s">
        <v>30</v>
      </c>
      <c r="L18">
        <v>4400000</v>
      </c>
      <c r="M18">
        <v>1975</v>
      </c>
      <c r="N18">
        <v>8.6999999999999993</v>
      </c>
      <c r="O18">
        <f>Table1[[#This Row],[gross]]-Table1[[#This Row],[budget]]</f>
        <v>107600000</v>
      </c>
      <c r="R18" t="s">
        <v>86</v>
      </c>
      <c r="S18">
        <f>COUNTIF(Table1[genres],R18)</f>
        <v>34</v>
      </c>
      <c r="T18" cm="1">
        <f t="array" ref="T18">SUM(IF(Table1[genres]=R18, Table1[imdb_score]))</f>
        <v>216.5</v>
      </c>
      <c r="U18" cm="1">
        <f t="array" ref="U18">MEDIAN(IF(Table1[genres]=R18, Table1[imdb_score]))</f>
        <v>6.15</v>
      </c>
      <c r="V18" cm="1">
        <f t="array" ref="V18">MAX(IF(Table1[genres]=R18, Table1[imdb_score]))</f>
        <v>8.8000000000000007</v>
      </c>
      <c r="W18" cm="1">
        <f t="array" ref="W18">MIN(IF(Table1[genres]=R18, Table1[imdb_score]))</f>
        <v>5</v>
      </c>
      <c r="X18" cm="1">
        <f t="array" ref="X18">MODE(IF(Table1[genres]=R18, Table1[imdb_score]))</f>
        <v>6.4</v>
      </c>
      <c r="Y18" s="2" cm="1">
        <f t="array" ref="Y18">VAR(IF(Table1[genres]=R18, Table1[imdb_score]))</f>
        <v>0.7671033868092777</v>
      </c>
      <c r="Z18" s="2" cm="1">
        <f t="array" ref="Z18">STDEV(IF(Table1[genres]=R18, Table1[imdb_score]))</f>
        <v>0.8758443850418165</v>
      </c>
      <c r="AA18" s="3" cm="1">
        <f t="array" ref="AA18">AVERAGE(IF(Table1[genres]=R18, Table1[imdb_score]))</f>
        <v>6.367647058823529</v>
      </c>
    </row>
    <row r="19" spans="1:27" x14ac:dyDescent="0.3">
      <c r="A19" t="s">
        <v>115</v>
      </c>
      <c r="B19">
        <v>192</v>
      </c>
      <c r="C19">
        <v>146</v>
      </c>
      <c r="D19">
        <v>46836394</v>
      </c>
      <c r="E19" t="s">
        <v>116</v>
      </c>
      <c r="F19" t="s">
        <v>44</v>
      </c>
      <c r="G19" t="s">
        <v>117</v>
      </c>
      <c r="H19">
        <v>728685</v>
      </c>
      <c r="I19">
        <v>989</v>
      </c>
      <c r="J19" t="s">
        <v>29</v>
      </c>
      <c r="K19" t="s">
        <v>30</v>
      </c>
      <c r="L19">
        <v>25000000</v>
      </c>
      <c r="M19">
        <v>1990</v>
      </c>
      <c r="N19">
        <v>8.6999999999999993</v>
      </c>
      <c r="O19">
        <f>Table1[[#This Row],[gross]]-Table1[[#This Row],[budget]]</f>
        <v>21836394</v>
      </c>
      <c r="R19" t="s">
        <v>840</v>
      </c>
      <c r="S19">
        <f>COUNTIF(Table1[genres],R19)</f>
        <v>33</v>
      </c>
      <c r="T19" cm="1">
        <f t="array" ref="T19">SUM(IF(Table1[genres]=R19, Table1[imdb_score]))</f>
        <v>189.6</v>
      </c>
      <c r="U19" cm="1">
        <f t="array" ref="U19">MEDIAN(IF(Table1[genres]=R19, Table1[imdb_score]))</f>
        <v>5.9</v>
      </c>
      <c r="V19" cm="1">
        <f t="array" ref="V19">MAX(IF(Table1[genres]=R19, Table1[imdb_score]))</f>
        <v>7.9</v>
      </c>
      <c r="W19" cm="1">
        <f t="array" ref="W19">MIN(IF(Table1[genres]=R19, Table1[imdb_score]))</f>
        <v>4</v>
      </c>
      <c r="X19" cm="1">
        <f t="array" ref="X19">MODE(IF(Table1[genres]=R19, Table1[imdb_score]))</f>
        <v>5.9</v>
      </c>
      <c r="Y19" s="2" cm="1">
        <f t="array" ref="Y19">VAR(IF(Table1[genres]=R19, Table1[imdb_score]))</f>
        <v>1.1831818181818221</v>
      </c>
      <c r="Z19" s="2" cm="1">
        <f t="array" ref="Z19">STDEV(IF(Table1[genres]=R19, Table1[imdb_score]))</f>
        <v>1.0877416137032829</v>
      </c>
      <c r="AA19" s="3" cm="1">
        <f t="array" ref="AA19">AVERAGE(IF(Table1[genres]=R19, Table1[imdb_score]))</f>
        <v>5.7454545454545451</v>
      </c>
    </row>
    <row r="20" spans="1:27" x14ac:dyDescent="0.3">
      <c r="A20" t="s">
        <v>119</v>
      </c>
      <c r="B20">
        <v>214</v>
      </c>
      <c r="C20">
        <v>135</v>
      </c>
      <c r="D20">
        <v>7563397</v>
      </c>
      <c r="E20" t="s">
        <v>26</v>
      </c>
      <c r="F20" t="s">
        <v>120</v>
      </c>
      <c r="G20" t="s">
        <v>121</v>
      </c>
      <c r="H20">
        <v>533200</v>
      </c>
      <c r="I20">
        <v>749</v>
      </c>
      <c r="J20" t="s">
        <v>122</v>
      </c>
      <c r="K20" t="s">
        <v>123</v>
      </c>
      <c r="L20">
        <v>3300000</v>
      </c>
      <c r="M20">
        <v>2002</v>
      </c>
      <c r="N20">
        <v>8.6999999999999993</v>
      </c>
      <c r="O20">
        <f>Table1[[#This Row],[gross]]-Table1[[#This Row],[budget]]</f>
        <v>4263397</v>
      </c>
      <c r="R20" t="s">
        <v>211</v>
      </c>
      <c r="S20">
        <f>COUNTIF(Table1[genres],R20)</f>
        <v>31</v>
      </c>
      <c r="T20" cm="1">
        <f t="array" ref="T20">SUM(IF(Table1[genres]=R20, Table1[imdb_score]))</f>
        <v>181.79999999999998</v>
      </c>
      <c r="U20" cm="1">
        <f t="array" ref="U20">MEDIAN(IF(Table1[genres]=R20, Table1[imdb_score]))</f>
        <v>5.7</v>
      </c>
      <c r="V20" cm="1">
        <f t="array" ref="V20">MAX(IF(Table1[genres]=R20, Table1[imdb_score]))</f>
        <v>8.5</v>
      </c>
      <c r="W20" cm="1">
        <f t="array" ref="W20">MIN(IF(Table1[genres]=R20, Table1[imdb_score]))</f>
        <v>4.0999999999999996</v>
      </c>
      <c r="X20" cm="1">
        <f t="array" ref="X20">MODE(IF(Table1[genres]=R20, Table1[imdb_score]))</f>
        <v>4.8</v>
      </c>
      <c r="Y20" s="2" cm="1">
        <f t="array" ref="Y20">VAR(IF(Table1[genres]=R20, Table1[imdb_score]))</f>
        <v>1.0850322580645222</v>
      </c>
      <c r="Z20" s="2" cm="1">
        <f t="array" ref="Z20">STDEV(IF(Table1[genres]=R20, Table1[imdb_score]))</f>
        <v>1.0416488170513718</v>
      </c>
      <c r="AA20" s="3" cm="1">
        <f t="array" ref="AA20">AVERAGE(IF(Table1[genres]=R20, Table1[imdb_score]))</f>
        <v>5.8645161290322578</v>
      </c>
    </row>
    <row r="21" spans="1:27" x14ac:dyDescent="0.3">
      <c r="A21" t="s">
        <v>31</v>
      </c>
      <c r="B21">
        <v>153</v>
      </c>
      <c r="C21">
        <v>202</v>
      </c>
      <c r="D21">
        <v>269061</v>
      </c>
      <c r="E21" t="s">
        <v>125</v>
      </c>
      <c r="F21" t="s">
        <v>126</v>
      </c>
      <c r="G21" t="s">
        <v>127</v>
      </c>
      <c r="H21">
        <v>229012</v>
      </c>
      <c r="I21">
        <v>596</v>
      </c>
      <c r="J21" t="s">
        <v>124</v>
      </c>
      <c r="K21" t="s">
        <v>128</v>
      </c>
      <c r="L21">
        <v>2000000</v>
      </c>
      <c r="M21">
        <v>1954</v>
      </c>
      <c r="N21">
        <v>8.6999999999999993</v>
      </c>
      <c r="O21">
        <f>Table1[[#This Row],[gross]]-Table1[[#This Row],[budget]]</f>
        <v>-1730939</v>
      </c>
      <c r="R21" t="s">
        <v>269</v>
      </c>
      <c r="S21">
        <f>COUNTIF(Table1[genres],R21)</f>
        <v>30</v>
      </c>
      <c r="T21" cm="1">
        <f t="array" ref="T21">SUM(IF(Table1[genres]=R21, Table1[imdb_score]))</f>
        <v>202.70000000000002</v>
      </c>
      <c r="U21" cm="1">
        <f t="array" ref="U21">MEDIAN(IF(Table1[genres]=R21, Table1[imdb_score]))</f>
        <v>6.85</v>
      </c>
      <c r="V21" cm="1">
        <f t="array" ref="V21">MAX(IF(Table1[genres]=R21, Table1[imdb_score]))</f>
        <v>8.4</v>
      </c>
      <c r="W21" cm="1">
        <f t="array" ref="W21">MIN(IF(Table1[genres]=R21, Table1[imdb_score]))</f>
        <v>4.5999999999999996</v>
      </c>
      <c r="X21" cm="1">
        <f t="array" ref="X21">MODE(IF(Table1[genres]=R21, Table1[imdb_score]))</f>
        <v>7.5</v>
      </c>
      <c r="Y21" s="2" cm="1">
        <f t="array" ref="Y21">VAR(IF(Table1[genres]=R21, Table1[imdb_score]))</f>
        <v>0.88805747126436219</v>
      </c>
      <c r="Z21" s="2" cm="1">
        <f t="array" ref="Z21">STDEV(IF(Table1[genres]=R21, Table1[imdb_score]))</f>
        <v>0.94236801264917847</v>
      </c>
      <c r="AA21" s="3" cm="1">
        <f t="array" ref="AA21">AVERAGE(IF(Table1[genres]=R21, Table1[imdb_score]))</f>
        <v>6.7566666666666668</v>
      </c>
    </row>
    <row r="22" spans="1:27" x14ac:dyDescent="0.3">
      <c r="A22" t="s">
        <v>59</v>
      </c>
      <c r="B22">
        <v>219</v>
      </c>
      <c r="C22">
        <v>169</v>
      </c>
      <c r="D22">
        <v>216119491</v>
      </c>
      <c r="E22" t="s">
        <v>130</v>
      </c>
      <c r="F22" t="s">
        <v>74</v>
      </c>
      <c r="G22" t="s">
        <v>131</v>
      </c>
      <c r="H22">
        <v>881236</v>
      </c>
      <c r="I22">
        <v>2277</v>
      </c>
      <c r="J22" t="s">
        <v>29</v>
      </c>
      <c r="K22" t="s">
        <v>30</v>
      </c>
      <c r="L22">
        <v>70000000</v>
      </c>
      <c r="M22">
        <v>1998</v>
      </c>
      <c r="N22">
        <v>8.6</v>
      </c>
      <c r="O22">
        <f>Table1[[#This Row],[gross]]-Table1[[#This Row],[budget]]</f>
        <v>146119491</v>
      </c>
      <c r="R22" t="s">
        <v>393</v>
      </c>
      <c r="S22">
        <f>COUNTIF(Table1[genres],R22)</f>
        <v>29</v>
      </c>
      <c r="T22" cm="1">
        <f t="array" ref="T22">SUM(IF(Table1[genres]=R22, Table1[imdb_score]))</f>
        <v>209.4</v>
      </c>
      <c r="U22" cm="1">
        <f t="array" ref="U22">MEDIAN(IF(Table1[genres]=R22, Table1[imdb_score]))</f>
        <v>7.3</v>
      </c>
      <c r="V22" cm="1">
        <f t="array" ref="V22">MAX(IF(Table1[genres]=R22, Table1[imdb_score]))</f>
        <v>8.1999999999999993</v>
      </c>
      <c r="W22" cm="1">
        <f t="array" ref="W22">MIN(IF(Table1[genres]=R22, Table1[imdb_score]))</f>
        <v>5.8</v>
      </c>
      <c r="X22" cm="1">
        <f t="array" ref="X22">MODE(IF(Table1[genres]=R22, Table1[imdb_score]))</f>
        <v>7.3</v>
      </c>
      <c r="Y22" s="2" cm="1">
        <f t="array" ref="Y22">VAR(IF(Table1[genres]=R22, Table1[imdb_score]))</f>
        <v>0.31955665024630547</v>
      </c>
      <c r="Z22" s="2" cm="1">
        <f t="array" ref="Z22">STDEV(IF(Table1[genres]=R22, Table1[imdb_score]))</f>
        <v>0.56529341960286916</v>
      </c>
      <c r="AA22" s="3" cm="1">
        <f t="array" ref="AA22">AVERAGE(IF(Table1[genres]=R22, Table1[imdb_score]))</f>
        <v>7.2206896551724142</v>
      </c>
    </row>
    <row r="23" spans="1:27" x14ac:dyDescent="0.3">
      <c r="A23" t="s">
        <v>134</v>
      </c>
      <c r="B23">
        <v>185</v>
      </c>
      <c r="C23">
        <v>138</v>
      </c>
      <c r="D23">
        <v>130727000</v>
      </c>
      <c r="E23" t="s">
        <v>135</v>
      </c>
      <c r="F23" t="s">
        <v>136</v>
      </c>
      <c r="G23" t="s">
        <v>137</v>
      </c>
      <c r="H23">
        <v>887467</v>
      </c>
      <c r="I23">
        <v>916</v>
      </c>
      <c r="J23" t="s">
        <v>29</v>
      </c>
      <c r="K23" t="s">
        <v>30</v>
      </c>
      <c r="L23">
        <v>19000000</v>
      </c>
      <c r="M23">
        <v>1991</v>
      </c>
      <c r="N23">
        <v>8.6</v>
      </c>
      <c r="O23">
        <f>Table1[[#This Row],[gross]]-Table1[[#This Row],[budget]]</f>
        <v>111727000</v>
      </c>
      <c r="R23" t="s">
        <v>296</v>
      </c>
      <c r="S23">
        <f>COUNTIF(Table1[genres],R23)</f>
        <v>27</v>
      </c>
      <c r="T23" cm="1">
        <f t="array" ref="T23">SUM(IF(Table1[genres]=R23, Table1[imdb_score]))</f>
        <v>173.6</v>
      </c>
      <c r="U23" cm="1">
        <f t="array" ref="U23">MEDIAN(IF(Table1[genres]=R23, Table1[imdb_score]))</f>
        <v>6.8</v>
      </c>
      <c r="V23" cm="1">
        <f t="array" ref="V23">MAX(IF(Table1[genres]=R23, Table1[imdb_score]))</f>
        <v>8.3000000000000007</v>
      </c>
      <c r="W23" cm="1">
        <f t="array" ref="W23">MIN(IF(Table1[genres]=R23, Table1[imdb_score]))</f>
        <v>2.8</v>
      </c>
      <c r="X23" cm="1">
        <f t="array" ref="X23">MODE(IF(Table1[genres]=R23, Table1[imdb_score]))</f>
        <v>7.3</v>
      </c>
      <c r="Y23" s="2" cm="1">
        <f t="array" ref="Y23">VAR(IF(Table1[genres]=R23, Table1[imdb_score]))</f>
        <v>1.8144729344729478</v>
      </c>
      <c r="Z23" s="2" cm="1">
        <f t="array" ref="Z23">STDEV(IF(Table1[genres]=R23, Table1[imdb_score]))</f>
        <v>1.347023731963527</v>
      </c>
      <c r="AA23" s="3" cm="1">
        <f t="array" ref="AA23">AVERAGE(IF(Table1[genres]=R23, Table1[imdb_score]))</f>
        <v>6.4296296296296296</v>
      </c>
    </row>
    <row r="24" spans="1:27" x14ac:dyDescent="0.3">
      <c r="A24" t="s">
        <v>91</v>
      </c>
      <c r="B24">
        <v>216</v>
      </c>
      <c r="C24">
        <v>127</v>
      </c>
      <c r="D24">
        <v>100125340</v>
      </c>
      <c r="E24" t="s">
        <v>140</v>
      </c>
      <c r="F24" t="s">
        <v>27</v>
      </c>
      <c r="G24" t="s">
        <v>141</v>
      </c>
      <c r="H24">
        <v>1023511</v>
      </c>
      <c r="I24">
        <v>1080</v>
      </c>
      <c r="J24" t="s">
        <v>29</v>
      </c>
      <c r="K24" t="s">
        <v>30</v>
      </c>
      <c r="L24">
        <v>33000000</v>
      </c>
      <c r="M24">
        <v>1995</v>
      </c>
      <c r="N24">
        <v>8.6</v>
      </c>
      <c r="O24">
        <f>Table1[[#This Row],[gross]]-Table1[[#This Row],[budget]]</f>
        <v>67125340</v>
      </c>
      <c r="R24" t="s">
        <v>2113</v>
      </c>
      <c r="S24">
        <f>COUNTIF(Table1[genres],R24)</f>
        <v>27</v>
      </c>
      <c r="T24" cm="1">
        <f t="array" ref="T24">SUM(IF(Table1[genres]=R24, Table1[imdb_score]))</f>
        <v>160.30000000000001</v>
      </c>
      <c r="U24" cm="1">
        <f t="array" ref="U24">MEDIAN(IF(Table1[genres]=R24, Table1[imdb_score]))</f>
        <v>6.1</v>
      </c>
      <c r="V24" cm="1">
        <f t="array" ref="V24">MAX(IF(Table1[genres]=R24, Table1[imdb_score]))</f>
        <v>7.3</v>
      </c>
      <c r="W24" cm="1">
        <f t="array" ref="W24">MIN(IF(Table1[genres]=R24, Table1[imdb_score]))</f>
        <v>4</v>
      </c>
      <c r="X24" cm="1">
        <f t="array" ref="X24">MODE(IF(Table1[genres]=R24, Table1[imdb_score]))</f>
        <v>6.6</v>
      </c>
      <c r="Y24" s="2" cm="1">
        <f t="array" ref="Y24">VAR(IF(Table1[genres]=R24, Table1[imdb_score]))</f>
        <v>0.9324216524216502</v>
      </c>
      <c r="Z24" s="2" cm="1">
        <f t="array" ref="Z24">STDEV(IF(Table1[genres]=R24, Table1[imdb_score]))</f>
        <v>0.96561982810091995</v>
      </c>
      <c r="AA24" s="3" cm="1">
        <f t="array" ref="AA24">AVERAGE(IF(Table1[genres]=R24, Table1[imdb_score]))</f>
        <v>5.9370370370370376</v>
      </c>
    </row>
    <row r="25" spans="1:27" x14ac:dyDescent="0.3">
      <c r="A25" t="s">
        <v>38</v>
      </c>
      <c r="B25">
        <v>712</v>
      </c>
      <c r="C25">
        <v>169</v>
      </c>
      <c r="D25">
        <v>187991439</v>
      </c>
      <c r="E25" t="s">
        <v>144</v>
      </c>
      <c r="F25" t="s">
        <v>145</v>
      </c>
      <c r="G25" t="s">
        <v>146</v>
      </c>
      <c r="H25">
        <v>928227</v>
      </c>
      <c r="I25">
        <v>2725</v>
      </c>
      <c r="J25" t="s">
        <v>29</v>
      </c>
      <c r="K25" t="s">
        <v>30</v>
      </c>
      <c r="L25">
        <v>165000000</v>
      </c>
      <c r="M25">
        <v>2014</v>
      </c>
      <c r="N25">
        <v>8.6</v>
      </c>
      <c r="O25">
        <f>Table1[[#This Row],[gross]]-Table1[[#This Row],[budget]]</f>
        <v>22991439</v>
      </c>
      <c r="R25" t="s">
        <v>309</v>
      </c>
      <c r="S25">
        <f>COUNTIF(Table1[genres],R25)</f>
        <v>25</v>
      </c>
      <c r="T25" cm="1">
        <f t="array" ref="T25">SUM(IF(Table1[genres]=R25, Table1[imdb_score]))</f>
        <v>158.9</v>
      </c>
      <c r="U25" cm="1">
        <f t="array" ref="U25">MEDIAN(IF(Table1[genres]=R25, Table1[imdb_score]))</f>
        <v>6.4</v>
      </c>
      <c r="V25" cm="1">
        <f t="array" ref="V25">MAX(IF(Table1[genres]=R25, Table1[imdb_score]))</f>
        <v>8.3000000000000007</v>
      </c>
      <c r="W25" cm="1">
        <f t="array" ref="W25">MIN(IF(Table1[genres]=R25, Table1[imdb_score]))</f>
        <v>4.2</v>
      </c>
      <c r="X25" cm="1">
        <f t="array" ref="X25">MODE(IF(Table1[genres]=R25, Table1[imdb_score]))</f>
        <v>5.8</v>
      </c>
      <c r="Y25" s="2" cm="1">
        <f t="array" ref="Y25">VAR(IF(Table1[genres]=R25, Table1[imdb_score]))</f>
        <v>0.9908999999999869</v>
      </c>
      <c r="Z25" s="2" cm="1">
        <f t="array" ref="Z25">STDEV(IF(Table1[genres]=R25, Table1[imdb_score]))</f>
        <v>0.99543960138221688</v>
      </c>
      <c r="AA25" s="3" cm="1">
        <f t="array" ref="AA25">AVERAGE(IF(Table1[genres]=R25, Table1[imdb_score]))</f>
        <v>6.3559999999999999</v>
      </c>
    </row>
    <row r="26" spans="1:27" x14ac:dyDescent="0.3">
      <c r="A26" t="s">
        <v>149</v>
      </c>
      <c r="B26">
        <v>162</v>
      </c>
      <c r="C26">
        <v>106</v>
      </c>
      <c r="D26">
        <v>23272306</v>
      </c>
      <c r="E26" t="s">
        <v>140</v>
      </c>
      <c r="F26" t="s">
        <v>150</v>
      </c>
      <c r="G26" t="s">
        <v>151</v>
      </c>
      <c r="H26">
        <v>740918</v>
      </c>
      <c r="I26">
        <v>1182</v>
      </c>
      <c r="J26" t="s">
        <v>29</v>
      </c>
      <c r="K26" t="s">
        <v>30</v>
      </c>
      <c r="L26">
        <v>6000000</v>
      </c>
      <c r="M26">
        <v>1995</v>
      </c>
      <c r="N26">
        <v>8.6</v>
      </c>
      <c r="O26">
        <f>Table1[[#This Row],[gross]]-Table1[[#This Row],[budget]]</f>
        <v>17272306</v>
      </c>
      <c r="R26" t="s">
        <v>2463</v>
      </c>
      <c r="S26">
        <f>COUNTIF(Table1[genres],R26)</f>
        <v>25</v>
      </c>
      <c r="T26" cm="1">
        <f t="array" ref="T26">SUM(IF(Table1[genres]=R26, Table1[imdb_score]))</f>
        <v>145.4</v>
      </c>
      <c r="U26" cm="1">
        <f t="array" ref="U26">MEDIAN(IF(Table1[genres]=R26, Table1[imdb_score]))</f>
        <v>6.1</v>
      </c>
      <c r="V26" cm="1">
        <f t="array" ref="V26">MAX(IF(Table1[genres]=R26, Table1[imdb_score]))</f>
        <v>7.2</v>
      </c>
      <c r="W26" cm="1">
        <f t="array" ref="W26">MIN(IF(Table1[genres]=R26, Table1[imdb_score]))</f>
        <v>3.9</v>
      </c>
      <c r="X26" cm="1">
        <f t="array" ref="X26">MODE(IF(Table1[genres]=R26, Table1[imdb_score]))</f>
        <v>6.2</v>
      </c>
      <c r="Y26" s="2" cm="1">
        <f t="array" ref="Y26">VAR(IF(Table1[genres]=R26, Table1[imdb_score]))</f>
        <v>0.85390000000000066</v>
      </c>
      <c r="Z26" s="2" cm="1">
        <f t="array" ref="Z26">STDEV(IF(Table1[genres]=R26, Table1[imdb_score]))</f>
        <v>0.92406709713093926</v>
      </c>
      <c r="AA26" s="3" cm="1">
        <f t="array" ref="AA26">AVERAGE(IF(Table1[genres]=R26, Table1[imdb_score]))</f>
        <v>5.8159999999999998</v>
      </c>
    </row>
    <row r="27" spans="1:27" x14ac:dyDescent="0.3">
      <c r="A27" t="s">
        <v>36</v>
      </c>
      <c r="B27">
        <v>162</v>
      </c>
      <c r="C27">
        <v>101</v>
      </c>
      <c r="D27">
        <v>6712241</v>
      </c>
      <c r="E27" t="s">
        <v>26</v>
      </c>
      <c r="F27" t="s">
        <v>154</v>
      </c>
      <c r="G27" t="s">
        <v>155</v>
      </c>
      <c r="H27">
        <v>782437</v>
      </c>
      <c r="I27">
        <v>1420</v>
      </c>
      <c r="J27" t="s">
        <v>29</v>
      </c>
      <c r="K27" t="s">
        <v>30</v>
      </c>
      <c r="L27">
        <v>7500000</v>
      </c>
      <c r="M27">
        <v>1998</v>
      </c>
      <c r="N27">
        <v>8.6</v>
      </c>
      <c r="O27">
        <f>Table1[[#This Row],[gross]]-Table1[[#This Row],[budget]]</f>
        <v>-787759</v>
      </c>
      <c r="R27" t="s">
        <v>379</v>
      </c>
      <c r="S27">
        <f>COUNTIF(Table1[genres],R27)</f>
        <v>23</v>
      </c>
      <c r="T27" cm="1">
        <f t="array" ref="T27">SUM(IF(Table1[genres]=R27, Table1[imdb_score]))</f>
        <v>168</v>
      </c>
      <c r="U27" cm="1">
        <f t="array" ref="U27">MEDIAN(IF(Table1[genres]=R27, Table1[imdb_score]))</f>
        <v>7.3</v>
      </c>
      <c r="V27" cm="1">
        <f t="array" ref="V27">MAX(IF(Table1[genres]=R27, Table1[imdb_score]))</f>
        <v>8.3000000000000007</v>
      </c>
      <c r="W27" cm="1">
        <f t="array" ref="W27">MIN(IF(Table1[genres]=R27, Table1[imdb_score]))</f>
        <v>5.7</v>
      </c>
      <c r="X27" cm="1">
        <f t="array" ref="X27">MODE(IF(Table1[genres]=R27, Table1[imdb_score]))</f>
        <v>7.6</v>
      </c>
      <c r="Y27" s="2" cm="1">
        <f t="array" ref="Y27">VAR(IF(Table1[genres]=R27, Table1[imdb_score]))</f>
        <v>0.33679841897233209</v>
      </c>
      <c r="Z27" s="2" cm="1">
        <f t="array" ref="Z27">STDEV(IF(Table1[genres]=R27, Table1[imdb_score]))</f>
        <v>0.58034336299498768</v>
      </c>
      <c r="AA27" s="3" cm="1">
        <f t="array" ref="AA27">AVERAGE(IF(Table1[genres]=R27, Table1[imdb_score]))</f>
        <v>7.3043478260869561</v>
      </c>
    </row>
    <row r="28" spans="1:27" x14ac:dyDescent="0.3">
      <c r="A28" t="s">
        <v>42</v>
      </c>
      <c r="B28">
        <v>120</v>
      </c>
      <c r="C28">
        <v>87</v>
      </c>
      <c r="D28">
        <v>163245</v>
      </c>
      <c r="E28" t="s">
        <v>157</v>
      </c>
      <c r="F28" t="s">
        <v>158</v>
      </c>
      <c r="G28" t="s">
        <v>159</v>
      </c>
      <c r="H28">
        <v>143086</v>
      </c>
      <c r="I28">
        <v>211</v>
      </c>
      <c r="J28" t="s">
        <v>29</v>
      </c>
      <c r="K28" t="s">
        <v>30</v>
      </c>
      <c r="L28">
        <v>1500000</v>
      </c>
      <c r="M28">
        <v>1936</v>
      </c>
      <c r="N28">
        <v>8.6</v>
      </c>
      <c r="O28">
        <f>Table1[[#This Row],[gross]]-Table1[[#This Row],[budget]]</f>
        <v>-1336755</v>
      </c>
      <c r="R28" t="s">
        <v>175</v>
      </c>
      <c r="S28">
        <f>COUNTIF(Table1[genres],R28)</f>
        <v>22</v>
      </c>
      <c r="T28" cm="1">
        <f t="array" ref="T28">SUM(IF(Table1[genres]=R28, Table1[imdb_score]))</f>
        <v>139.5</v>
      </c>
      <c r="U28" cm="1">
        <f t="array" ref="U28">MEDIAN(IF(Table1[genres]=R28, Table1[imdb_score]))</f>
        <v>6.4</v>
      </c>
      <c r="V28" cm="1">
        <f t="array" ref="V28">MAX(IF(Table1[genres]=R28, Table1[imdb_score]))</f>
        <v>8.5</v>
      </c>
      <c r="W28" cm="1">
        <f t="array" ref="W28">MIN(IF(Table1[genres]=R28, Table1[imdb_score]))</f>
        <v>4.7</v>
      </c>
      <c r="X28" cm="1">
        <f t="array" ref="X28">MODE(IF(Table1[genres]=R28, Table1[imdb_score]))</f>
        <v>6.5</v>
      </c>
      <c r="Y28" s="2" cm="1">
        <f t="array" ref="Y28">VAR(IF(Table1[genres]=R28, Table1[imdb_score]))</f>
        <v>1.0777705627705625</v>
      </c>
      <c r="Z28" s="2" cm="1">
        <f t="array" ref="Z28">STDEV(IF(Table1[genres]=R28, Table1[imdb_score]))</f>
        <v>1.0381572919218756</v>
      </c>
      <c r="AA28" s="3" cm="1">
        <f t="array" ref="AA28">AVERAGE(IF(Table1[genres]=R28, Table1[imdb_score]))</f>
        <v>6.3409090909090908</v>
      </c>
    </row>
    <row r="29" spans="1:27" x14ac:dyDescent="0.3">
      <c r="A29" t="s">
        <v>118</v>
      </c>
      <c r="B29">
        <v>246</v>
      </c>
      <c r="C29">
        <v>125</v>
      </c>
      <c r="D29">
        <v>10049886</v>
      </c>
      <c r="E29" t="s">
        <v>160</v>
      </c>
      <c r="F29" t="s">
        <v>161</v>
      </c>
      <c r="G29" t="s">
        <v>162</v>
      </c>
      <c r="H29">
        <v>417971</v>
      </c>
      <c r="I29">
        <v>902</v>
      </c>
      <c r="J29" t="s">
        <v>124</v>
      </c>
      <c r="K29" t="s">
        <v>128</v>
      </c>
      <c r="L29">
        <v>19000000</v>
      </c>
      <c r="M29">
        <v>2001</v>
      </c>
      <c r="N29">
        <v>8.6</v>
      </c>
      <c r="O29">
        <f>Table1[[#This Row],[gross]]-Table1[[#This Row],[budget]]</f>
        <v>-8950114</v>
      </c>
      <c r="R29" t="s">
        <v>459</v>
      </c>
      <c r="S29">
        <f>COUNTIF(Table1[genres],R29)</f>
        <v>22</v>
      </c>
      <c r="T29" cm="1">
        <f t="array" ref="T29">SUM(IF(Table1[genres]=R29, Table1[imdb_score]))</f>
        <v>155.20000000000002</v>
      </c>
      <c r="U29" cm="1">
        <f t="array" ref="U29">MEDIAN(IF(Table1[genres]=R29, Table1[imdb_score]))</f>
        <v>6.9</v>
      </c>
      <c r="V29" cm="1">
        <f t="array" ref="V29">MAX(IF(Table1[genres]=R29, Table1[imdb_score]))</f>
        <v>8.1999999999999993</v>
      </c>
      <c r="W29" cm="1">
        <f t="array" ref="W29">MIN(IF(Table1[genres]=R29, Table1[imdb_score]))</f>
        <v>6</v>
      </c>
      <c r="X29" cm="1">
        <f t="array" ref="X29">MODE(IF(Table1[genres]=R29, Table1[imdb_score]))</f>
        <v>6.8</v>
      </c>
      <c r="Y29" s="2" cm="1">
        <f t="array" ref="Y29">VAR(IF(Table1[genres]=R29, Table1[imdb_score]))</f>
        <v>0.4006926406926406</v>
      </c>
      <c r="Z29" s="2" cm="1">
        <f t="array" ref="Z29">STDEV(IF(Table1[genres]=R29, Table1[imdb_score]))</f>
        <v>0.63300287573804959</v>
      </c>
      <c r="AA29" s="3" cm="1">
        <f t="array" ref="AA29">AVERAGE(IF(Table1[genres]=R29, Table1[imdb_score]))</f>
        <v>7.0545454545454556</v>
      </c>
    </row>
    <row r="30" spans="1:27" x14ac:dyDescent="0.3">
      <c r="A30" t="s">
        <v>165</v>
      </c>
      <c r="B30">
        <v>186</v>
      </c>
      <c r="C30">
        <v>73</v>
      </c>
      <c r="D30">
        <v>422783777</v>
      </c>
      <c r="E30" t="s">
        <v>166</v>
      </c>
      <c r="F30" t="s">
        <v>167</v>
      </c>
      <c r="G30" t="s">
        <v>168</v>
      </c>
      <c r="H30">
        <v>644348</v>
      </c>
      <c r="I30">
        <v>656</v>
      </c>
      <c r="J30" t="s">
        <v>29</v>
      </c>
      <c r="K30" t="s">
        <v>30</v>
      </c>
      <c r="L30">
        <v>45000000</v>
      </c>
      <c r="M30">
        <v>1994</v>
      </c>
      <c r="N30">
        <v>8.5</v>
      </c>
      <c r="O30">
        <f>Table1[[#This Row],[gross]]-Table1[[#This Row],[budget]]</f>
        <v>377783777</v>
      </c>
      <c r="R30" t="s">
        <v>316</v>
      </c>
      <c r="S30">
        <f>COUNTIF(Table1[genres],R30)</f>
        <v>21</v>
      </c>
      <c r="T30" cm="1">
        <f t="array" ref="T30">SUM(IF(Table1[genres]=R30, Table1[imdb_score]))</f>
        <v>138.1</v>
      </c>
      <c r="U30" cm="1">
        <f t="array" ref="U30">MEDIAN(IF(Table1[genres]=R30, Table1[imdb_score]))</f>
        <v>6.6</v>
      </c>
      <c r="V30" cm="1">
        <f t="array" ref="V30">MAX(IF(Table1[genres]=R30, Table1[imdb_score]))</f>
        <v>8.3000000000000007</v>
      </c>
      <c r="W30" cm="1">
        <f t="array" ref="W30">MIN(IF(Table1[genres]=R30, Table1[imdb_score]))</f>
        <v>4.5999999999999996</v>
      </c>
      <c r="X30" cm="1">
        <f t="array" ref="X30">MODE(IF(Table1[genres]=R30, Table1[imdb_score]))</f>
        <v>6.7</v>
      </c>
      <c r="Y30" s="2" cm="1">
        <f t="array" ref="Y30">VAR(IF(Table1[genres]=R30, Table1[imdb_score]))</f>
        <v>0.70790476190476281</v>
      </c>
      <c r="Z30" s="2" cm="1">
        <f t="array" ref="Z30">STDEV(IF(Table1[genres]=R30, Table1[imdb_score]))</f>
        <v>0.84137076363798313</v>
      </c>
      <c r="AA30" s="3" cm="1">
        <f t="array" ref="AA30">AVERAGE(IF(Table1[genres]=R30, Table1[imdb_score]))</f>
        <v>6.5761904761904759</v>
      </c>
    </row>
    <row r="31" spans="1:27" x14ac:dyDescent="0.3">
      <c r="A31" t="s">
        <v>59</v>
      </c>
      <c r="B31">
        <v>234</v>
      </c>
      <c r="C31">
        <v>115</v>
      </c>
      <c r="D31">
        <v>242374454</v>
      </c>
      <c r="E31" t="s">
        <v>171</v>
      </c>
      <c r="F31" t="s">
        <v>79</v>
      </c>
      <c r="G31" t="s">
        <v>172</v>
      </c>
      <c r="H31">
        <v>661017</v>
      </c>
      <c r="I31">
        <v>771</v>
      </c>
      <c r="J31" t="s">
        <v>29</v>
      </c>
      <c r="K31" t="s">
        <v>30</v>
      </c>
      <c r="L31">
        <v>18000000</v>
      </c>
      <c r="M31">
        <v>1981</v>
      </c>
      <c r="N31">
        <v>8.5</v>
      </c>
      <c r="O31">
        <f>Table1[[#This Row],[gross]]-Table1[[#This Row],[budget]]</f>
        <v>224374454</v>
      </c>
      <c r="R31" t="s">
        <v>1562</v>
      </c>
      <c r="S31">
        <f>COUNTIF(Table1[genres],R31)</f>
        <v>21</v>
      </c>
      <c r="T31" cm="1">
        <f t="array" ref="T31">SUM(IF(Table1[genres]=R31, Table1[imdb_score]))</f>
        <v>129.39999999999998</v>
      </c>
      <c r="U31" cm="1">
        <f t="array" ref="U31">MEDIAN(IF(Table1[genres]=R31, Table1[imdb_score]))</f>
        <v>6.2</v>
      </c>
      <c r="V31" cm="1">
        <f t="array" ref="V31">MAX(IF(Table1[genres]=R31, Table1[imdb_score]))</f>
        <v>7.6</v>
      </c>
      <c r="W31" cm="1">
        <f t="array" ref="W31">MIN(IF(Table1[genres]=R31, Table1[imdb_score]))</f>
        <v>5.2</v>
      </c>
      <c r="X31" cm="1">
        <f t="array" ref="X31">MODE(IF(Table1[genres]=R31, Table1[imdb_score]))</f>
        <v>6.6</v>
      </c>
      <c r="Y31" s="2" cm="1">
        <f t="array" ref="Y31">VAR(IF(Table1[genres]=R31, Table1[imdb_score]))</f>
        <v>0.37047619047619035</v>
      </c>
      <c r="Z31" s="2" cm="1">
        <f t="array" ref="Z31">STDEV(IF(Table1[genres]=R31, Table1[imdb_score]))</f>
        <v>0.60866755332955802</v>
      </c>
      <c r="AA31" s="3" cm="1">
        <f t="array" ref="AA31">AVERAGE(IF(Table1[genres]=R31, Table1[imdb_score]))</f>
        <v>6.1619047619047604</v>
      </c>
    </row>
    <row r="32" spans="1:27" x14ac:dyDescent="0.3">
      <c r="A32" t="s">
        <v>38</v>
      </c>
      <c r="B32">
        <v>813</v>
      </c>
      <c r="C32">
        <v>164</v>
      </c>
      <c r="D32">
        <v>448130642</v>
      </c>
      <c r="E32" t="s">
        <v>175</v>
      </c>
      <c r="F32" t="s">
        <v>176</v>
      </c>
      <c r="G32" t="s">
        <v>177</v>
      </c>
      <c r="H32">
        <v>1144337</v>
      </c>
      <c r="I32">
        <v>2701</v>
      </c>
      <c r="J32" t="s">
        <v>29</v>
      </c>
      <c r="K32" t="s">
        <v>30</v>
      </c>
      <c r="L32">
        <v>250000000</v>
      </c>
      <c r="M32">
        <v>2012</v>
      </c>
      <c r="N32">
        <v>8.5</v>
      </c>
      <c r="O32">
        <f>Table1[[#This Row],[gross]]-Table1[[#This Row],[budget]]</f>
        <v>198130642</v>
      </c>
      <c r="R32" t="s">
        <v>60</v>
      </c>
      <c r="S32">
        <f>COUNTIF(Table1[genres],R32)</f>
        <v>20</v>
      </c>
      <c r="T32" cm="1">
        <f t="array" ref="T32">SUM(IF(Table1[genres]=R32, Table1[imdb_score]))</f>
        <v>143.29999999999998</v>
      </c>
      <c r="U32" cm="1">
        <f t="array" ref="U32">MEDIAN(IF(Table1[genres]=R32, Table1[imdb_score]))</f>
        <v>7.1999999999999993</v>
      </c>
      <c r="V32" cm="1">
        <f t="array" ref="V32">MAX(IF(Table1[genres]=R32, Table1[imdb_score]))</f>
        <v>8.9</v>
      </c>
      <c r="W32" cm="1">
        <f t="array" ref="W32">MIN(IF(Table1[genres]=R32, Table1[imdb_score]))</f>
        <v>5.6</v>
      </c>
      <c r="X32" cm="1">
        <f t="array" ref="X32">MODE(IF(Table1[genres]=R32, Table1[imdb_score]))</f>
        <v>7.5</v>
      </c>
      <c r="Y32" s="2" cm="1">
        <f t="array" ref="Y32">VAR(IF(Table1[genres]=R32, Table1[imdb_score]))</f>
        <v>0.54449999999999987</v>
      </c>
      <c r="Z32" s="2" cm="1">
        <f t="array" ref="Z32">STDEV(IF(Table1[genres]=R32, Table1[imdb_score]))</f>
        <v>0.73790243257493049</v>
      </c>
      <c r="AA32" s="3" cm="1">
        <f t="array" ref="AA32">AVERAGE(IF(Table1[genres]=R32, Table1[imdb_score]))</f>
        <v>7.1649999999999991</v>
      </c>
    </row>
    <row r="33" spans="1:27" x14ac:dyDescent="0.3">
      <c r="A33" t="s">
        <v>72</v>
      </c>
      <c r="B33">
        <v>198</v>
      </c>
      <c r="C33">
        <v>116</v>
      </c>
      <c r="D33">
        <v>210609762</v>
      </c>
      <c r="E33" t="s">
        <v>180</v>
      </c>
      <c r="F33" t="s">
        <v>181</v>
      </c>
      <c r="G33" t="s">
        <v>182</v>
      </c>
      <c r="H33">
        <v>732212</v>
      </c>
      <c r="I33">
        <v>809</v>
      </c>
      <c r="J33" t="s">
        <v>29</v>
      </c>
      <c r="K33" t="s">
        <v>30</v>
      </c>
      <c r="L33">
        <v>19000000</v>
      </c>
      <c r="M33">
        <v>1985</v>
      </c>
      <c r="N33">
        <v>8.5</v>
      </c>
      <c r="O33">
        <f>Table1[[#This Row],[gross]]-Table1[[#This Row],[budget]]</f>
        <v>191609762</v>
      </c>
      <c r="R33" t="s">
        <v>1536</v>
      </c>
      <c r="S33">
        <f>COUNTIF(Table1[genres],R33)</f>
        <v>19</v>
      </c>
      <c r="T33" cm="1">
        <f t="array" ref="T33">SUM(IF(Table1[genres]=R33, Table1[imdb_score]))</f>
        <v>120.40000000000002</v>
      </c>
      <c r="U33" cm="1">
        <f t="array" ref="U33">MEDIAN(IF(Table1[genres]=R33, Table1[imdb_score]))</f>
        <v>6.5</v>
      </c>
      <c r="V33" cm="1">
        <f t="array" ref="V33">MAX(IF(Table1[genres]=R33, Table1[imdb_score]))</f>
        <v>7.6</v>
      </c>
      <c r="W33" cm="1">
        <f t="array" ref="W33">MIN(IF(Table1[genres]=R33, Table1[imdb_score]))</f>
        <v>3.7</v>
      </c>
      <c r="X33" cm="1">
        <f t="array" ref="X33">MODE(IF(Table1[genres]=R33, Table1[imdb_score]))</f>
        <v>7.3</v>
      </c>
      <c r="Y33" s="2" cm="1">
        <f t="array" ref="Y33">VAR(IF(Table1[genres]=R33, Table1[imdb_score]))</f>
        <v>0.81134502923975382</v>
      </c>
      <c r="Z33" s="2" cm="1">
        <f t="array" ref="Z33">STDEV(IF(Table1[genres]=R33, Table1[imdb_score]))</f>
        <v>0.90074692852085481</v>
      </c>
      <c r="AA33" s="3" cm="1">
        <f t="array" ref="AA33">AVERAGE(IF(Table1[genres]=R33, Table1[imdb_score]))</f>
        <v>6.3368421052631589</v>
      </c>
    </row>
    <row r="34" spans="1:27" x14ac:dyDescent="0.3">
      <c r="A34" t="s">
        <v>185</v>
      </c>
      <c r="B34">
        <v>210</v>
      </c>
      <c r="C34">
        <v>153</v>
      </c>
      <c r="D34">
        <v>204843350</v>
      </c>
      <c r="E34" t="s">
        <v>105</v>
      </c>
      <c r="F34" t="s">
        <v>186</v>
      </c>
      <c r="G34" t="s">
        <v>187</v>
      </c>
      <c r="H34">
        <v>744891</v>
      </c>
      <c r="I34">
        <v>983</v>
      </c>
      <c r="J34" t="s">
        <v>29</v>
      </c>
      <c r="K34" t="s">
        <v>30</v>
      </c>
      <c r="L34">
        <v>102000000</v>
      </c>
      <c r="M34">
        <v>1991</v>
      </c>
      <c r="N34">
        <v>8.5</v>
      </c>
      <c r="O34">
        <f>Table1[[#This Row],[gross]]-Table1[[#This Row],[budget]]</f>
        <v>102843350</v>
      </c>
      <c r="R34" t="s">
        <v>1669</v>
      </c>
      <c r="S34">
        <f>COUNTIF(Table1[genres],R34)</f>
        <v>19</v>
      </c>
      <c r="T34" cm="1">
        <f t="array" ref="T34">SUM(IF(Table1[genres]=R34, Table1[imdb_score]))</f>
        <v>103.50000000000003</v>
      </c>
      <c r="U34" cm="1">
        <f t="array" ref="U34">MEDIAN(IF(Table1[genres]=R34, Table1[imdb_score]))</f>
        <v>5.5</v>
      </c>
      <c r="V34" cm="1">
        <f t="array" ref="V34">MAX(IF(Table1[genres]=R34, Table1[imdb_score]))</f>
        <v>7.5</v>
      </c>
      <c r="W34" cm="1">
        <f t="array" ref="W34">MIN(IF(Table1[genres]=R34, Table1[imdb_score]))</f>
        <v>2.9</v>
      </c>
      <c r="X34" cm="1">
        <f t="array" ref="X34">MODE(IF(Table1[genres]=R34, Table1[imdb_score]))</f>
        <v>5.4</v>
      </c>
      <c r="Y34" s="2" cm="1">
        <f t="array" ref="Y34">VAR(IF(Table1[genres]=R34, Table1[imdb_score]))</f>
        <v>1.3770760233918002</v>
      </c>
      <c r="Z34" s="2" cm="1">
        <f t="array" ref="Z34">STDEV(IF(Table1[genres]=R34, Table1[imdb_score]))</f>
        <v>1.173488825422637</v>
      </c>
      <c r="AA34" s="3" cm="1">
        <f t="array" ref="AA34">AVERAGE(IF(Table1[genres]=R34, Table1[imdb_score]))</f>
        <v>5.4473684210526327</v>
      </c>
    </row>
    <row r="35" spans="1:27" x14ac:dyDescent="0.3">
      <c r="A35" t="s">
        <v>190</v>
      </c>
      <c r="B35">
        <v>265</v>
      </c>
      <c r="C35">
        <v>171</v>
      </c>
      <c r="D35">
        <v>187670866</v>
      </c>
      <c r="E35" t="s">
        <v>191</v>
      </c>
      <c r="F35" t="s">
        <v>192</v>
      </c>
      <c r="G35" t="s">
        <v>193</v>
      </c>
      <c r="H35">
        <v>982637</v>
      </c>
      <c r="I35">
        <v>2368</v>
      </c>
      <c r="J35" t="s">
        <v>29</v>
      </c>
      <c r="K35" t="s">
        <v>30</v>
      </c>
      <c r="L35">
        <v>103000000</v>
      </c>
      <c r="M35">
        <v>2000</v>
      </c>
      <c r="N35">
        <v>8.5</v>
      </c>
      <c r="O35">
        <f>Table1[[#This Row],[gross]]-Table1[[#This Row],[budget]]</f>
        <v>84670866</v>
      </c>
      <c r="R35" t="s">
        <v>220</v>
      </c>
      <c r="S35">
        <f>COUNTIF(Table1[genres],R35)</f>
        <v>18</v>
      </c>
      <c r="T35" cm="1">
        <f t="array" ref="T35">SUM(IF(Table1[genres]=R35, Table1[imdb_score]))</f>
        <v>120.7</v>
      </c>
      <c r="U35" cm="1">
        <f t="array" ref="U35">MEDIAN(IF(Table1[genres]=R35, Table1[imdb_score]))</f>
        <v>7</v>
      </c>
      <c r="V35" cm="1">
        <f t="array" ref="V35">MAX(IF(Table1[genres]=R35, Table1[imdb_score]))</f>
        <v>8.5</v>
      </c>
      <c r="W35" cm="1">
        <f t="array" ref="W35">MIN(IF(Table1[genres]=R35, Table1[imdb_score]))</f>
        <v>3.5</v>
      </c>
      <c r="X35" cm="1">
        <f t="array" ref="X35">MODE(IF(Table1[genres]=R35, Table1[imdb_score]))</f>
        <v>7.4</v>
      </c>
      <c r="Y35" s="2" cm="1">
        <f t="array" ref="Y35">VAR(IF(Table1[genres]=R35, Table1[imdb_score]))</f>
        <v>1.3876143790849671</v>
      </c>
      <c r="Z35" s="2" cm="1">
        <f t="array" ref="Z35">STDEV(IF(Table1[genres]=R35, Table1[imdb_score]))</f>
        <v>1.1779704491560758</v>
      </c>
      <c r="AA35" s="3" cm="1">
        <f t="array" ref="AA35">AVERAGE(IF(Table1[genres]=R35, Table1[imdb_score]))</f>
        <v>6.7055555555555557</v>
      </c>
    </row>
    <row r="36" spans="1:27" x14ac:dyDescent="0.3">
      <c r="A36" t="s">
        <v>25</v>
      </c>
      <c r="B36">
        <v>186</v>
      </c>
      <c r="C36">
        <v>189</v>
      </c>
      <c r="D36">
        <v>136801374</v>
      </c>
      <c r="E36" t="s">
        <v>195</v>
      </c>
      <c r="F36" t="s">
        <v>74</v>
      </c>
      <c r="G36" t="s">
        <v>196</v>
      </c>
      <c r="H36">
        <v>782610</v>
      </c>
      <c r="I36">
        <v>1377</v>
      </c>
      <c r="J36" t="s">
        <v>29</v>
      </c>
      <c r="K36" t="s">
        <v>30</v>
      </c>
      <c r="L36">
        <v>60000000</v>
      </c>
      <c r="M36">
        <v>1999</v>
      </c>
      <c r="N36">
        <v>8.5</v>
      </c>
      <c r="O36">
        <f>Table1[[#This Row],[gross]]-Table1[[#This Row],[budget]]</f>
        <v>76801374</v>
      </c>
      <c r="R36" t="s">
        <v>417</v>
      </c>
      <c r="S36">
        <f>COUNTIF(Table1[genres],R36)</f>
        <v>18</v>
      </c>
      <c r="T36" cm="1">
        <f t="array" ref="T36">SUM(IF(Table1[genres]=R36, Table1[imdb_score]))</f>
        <v>115.2</v>
      </c>
      <c r="U36" cm="1">
        <f t="array" ref="U36">MEDIAN(IF(Table1[genres]=R36, Table1[imdb_score]))</f>
        <v>6.45</v>
      </c>
      <c r="V36" cm="1">
        <f t="array" ref="V36">MAX(IF(Table1[genres]=R36, Table1[imdb_score]))</f>
        <v>8.1999999999999993</v>
      </c>
      <c r="W36" cm="1">
        <f t="array" ref="W36">MIN(IF(Table1[genres]=R36, Table1[imdb_score]))</f>
        <v>4.7</v>
      </c>
      <c r="X36" cm="1">
        <f t="array" ref="X36">MODE(IF(Table1[genres]=R36, Table1[imdb_score]))</f>
        <v>6.5</v>
      </c>
      <c r="Y36" s="2" cm="1">
        <f t="array" ref="Y36">VAR(IF(Table1[genres]=R36, Table1[imdb_score]))</f>
        <v>0.56000000000001227</v>
      </c>
      <c r="Z36" s="2" cm="1">
        <f t="array" ref="Z36">STDEV(IF(Table1[genres]=R36, Table1[imdb_score]))</f>
        <v>0.74833147735479644</v>
      </c>
      <c r="AA36" s="3" cm="1">
        <f t="array" ref="AA36">AVERAGE(IF(Table1[genres]=R36, Table1[imdb_score]))</f>
        <v>6.4</v>
      </c>
    </row>
    <row r="37" spans="1:27" x14ac:dyDescent="0.3">
      <c r="A37" t="s">
        <v>190</v>
      </c>
      <c r="B37">
        <v>392</v>
      </c>
      <c r="C37">
        <v>116</v>
      </c>
      <c r="D37">
        <v>78900000</v>
      </c>
      <c r="E37" t="s">
        <v>197</v>
      </c>
      <c r="F37" t="s">
        <v>198</v>
      </c>
      <c r="G37" t="s">
        <v>199</v>
      </c>
      <c r="H37">
        <v>563827</v>
      </c>
      <c r="I37">
        <v>1110</v>
      </c>
      <c r="J37" t="s">
        <v>29</v>
      </c>
      <c r="K37" t="s">
        <v>200</v>
      </c>
      <c r="L37">
        <v>11000000</v>
      </c>
      <c r="M37">
        <v>1979</v>
      </c>
      <c r="N37">
        <v>8.5</v>
      </c>
      <c r="O37">
        <f>Table1[[#This Row],[gross]]-Table1[[#This Row],[budget]]</f>
        <v>67900000</v>
      </c>
      <c r="R37" t="s">
        <v>305</v>
      </c>
      <c r="S37">
        <f>COUNTIF(Table1[genres],R37)</f>
        <v>17</v>
      </c>
      <c r="T37" cm="1">
        <f t="array" ref="T37">SUM(IF(Table1[genres]=R37, Table1[imdb_score]))</f>
        <v>113.8</v>
      </c>
      <c r="U37" cm="1">
        <f t="array" ref="U37">MEDIAN(IF(Table1[genres]=R37, Table1[imdb_score]))</f>
        <v>6.8</v>
      </c>
      <c r="V37" cm="1">
        <f t="array" ref="V37">MAX(IF(Table1[genres]=R37, Table1[imdb_score]))</f>
        <v>8.3000000000000007</v>
      </c>
      <c r="W37" cm="1">
        <f t="array" ref="W37">MIN(IF(Table1[genres]=R37, Table1[imdb_score]))</f>
        <v>4.8</v>
      </c>
      <c r="X37" cm="1">
        <f t="array" ref="X37">MODE(IF(Table1[genres]=R37, Table1[imdb_score]))</f>
        <v>6.8</v>
      </c>
      <c r="Y37" s="2" cm="1">
        <f t="array" ref="Y37">VAR(IF(Table1[genres]=R37, Table1[imdb_score]))</f>
        <v>0.65558823529412535</v>
      </c>
      <c r="Z37" s="2" cm="1">
        <f t="array" ref="Z37">STDEV(IF(Table1[genres]=R37, Table1[imdb_score]))</f>
        <v>0.80968403423441992</v>
      </c>
      <c r="AA37" s="3" cm="1">
        <f t="array" ref="AA37">AVERAGE(IF(Table1[genres]=R37, Table1[imdb_score]))</f>
        <v>6.6941176470588237</v>
      </c>
    </row>
    <row r="38" spans="1:27" x14ac:dyDescent="0.3">
      <c r="A38" t="s">
        <v>54</v>
      </c>
      <c r="B38">
        <v>765</v>
      </c>
      <c r="C38">
        <v>165</v>
      </c>
      <c r="D38">
        <v>162804648</v>
      </c>
      <c r="E38" t="s">
        <v>202</v>
      </c>
      <c r="F38" t="s">
        <v>87</v>
      </c>
      <c r="G38" t="s">
        <v>203</v>
      </c>
      <c r="H38">
        <v>955174</v>
      </c>
      <c r="I38">
        <v>1193</v>
      </c>
      <c r="J38" t="s">
        <v>29</v>
      </c>
      <c r="K38" t="s">
        <v>30</v>
      </c>
      <c r="L38">
        <v>100000000</v>
      </c>
      <c r="M38">
        <v>2012</v>
      </c>
      <c r="N38">
        <v>8.5</v>
      </c>
      <c r="O38">
        <f>Table1[[#This Row],[gross]]-Table1[[#This Row],[budget]]</f>
        <v>62804648</v>
      </c>
      <c r="R38" t="s">
        <v>1674</v>
      </c>
      <c r="S38">
        <f>COUNTIF(Table1[genres],R38)</f>
        <v>17</v>
      </c>
      <c r="T38" cm="1">
        <f t="array" ref="T38">SUM(IF(Table1[genres]=R38, Table1[imdb_score]))</f>
        <v>107.3</v>
      </c>
      <c r="U38" cm="1">
        <f t="array" ref="U38">MEDIAN(IF(Table1[genres]=R38, Table1[imdb_score]))</f>
        <v>6.4</v>
      </c>
      <c r="V38" cm="1">
        <f t="array" ref="V38">MAX(IF(Table1[genres]=R38, Table1[imdb_score]))</f>
        <v>7.5</v>
      </c>
      <c r="W38" cm="1">
        <f t="array" ref="W38">MIN(IF(Table1[genres]=R38, Table1[imdb_score]))</f>
        <v>5.4</v>
      </c>
      <c r="X38" cm="1">
        <f t="array" ref="X38">MODE(IF(Table1[genres]=R38, Table1[imdb_score]))</f>
        <v>6.4</v>
      </c>
      <c r="Y38" s="2" cm="1">
        <f t="array" ref="Y38">VAR(IF(Table1[genres]=R38, Table1[imdb_score]))</f>
        <v>0.24735294117647061</v>
      </c>
      <c r="Z38" s="2" cm="1">
        <f t="array" ref="Z38">STDEV(IF(Table1[genres]=R38, Table1[imdb_score]))</f>
        <v>0.49734589691327563</v>
      </c>
      <c r="AA38" s="3" cm="1">
        <f t="array" ref="AA38">AVERAGE(IF(Table1[genres]=R38, Table1[imdb_score]))</f>
        <v>6.3117647058823527</v>
      </c>
    </row>
    <row r="39" spans="1:27" x14ac:dyDescent="0.3">
      <c r="A39" t="s">
        <v>33</v>
      </c>
      <c r="B39">
        <v>261</v>
      </c>
      <c r="C39">
        <v>289</v>
      </c>
      <c r="D39">
        <v>78800000</v>
      </c>
      <c r="E39" t="s">
        <v>205</v>
      </c>
      <c r="F39" t="s">
        <v>79</v>
      </c>
      <c r="G39" t="s">
        <v>206</v>
      </c>
      <c r="H39">
        <v>450676</v>
      </c>
      <c r="I39">
        <v>983</v>
      </c>
      <c r="J39" t="s">
        <v>29</v>
      </c>
      <c r="K39" t="s">
        <v>30</v>
      </c>
      <c r="L39">
        <v>31500000</v>
      </c>
      <c r="M39">
        <v>1979</v>
      </c>
      <c r="N39">
        <v>8.5</v>
      </c>
      <c r="O39">
        <f>Table1[[#This Row],[gross]]-Table1[[#This Row],[budget]]</f>
        <v>47300000</v>
      </c>
      <c r="R39" t="s">
        <v>4122</v>
      </c>
      <c r="S39">
        <f>COUNTIF(Table1[genres],R39)</f>
        <v>17</v>
      </c>
      <c r="T39" cm="1">
        <f t="array" ref="T39">SUM(IF(Table1[genres]=R39, Table1[imdb_score]))</f>
        <v>91.3</v>
      </c>
      <c r="U39" cm="1">
        <f t="array" ref="U39">MEDIAN(IF(Table1[genres]=R39, Table1[imdb_score]))</f>
        <v>5.4</v>
      </c>
      <c r="V39" cm="1">
        <f t="array" ref="V39">MAX(IF(Table1[genres]=R39, Table1[imdb_score]))</f>
        <v>6.7</v>
      </c>
      <c r="W39" cm="1">
        <f t="array" ref="W39">MIN(IF(Table1[genres]=R39, Table1[imdb_score]))</f>
        <v>2.2000000000000002</v>
      </c>
      <c r="X39" cm="1">
        <f t="array" ref="X39">MODE(IF(Table1[genres]=R39, Table1[imdb_score]))</f>
        <v>6</v>
      </c>
      <c r="Y39" s="2" cm="1">
        <f t="array" ref="Y39">VAR(IF(Table1[genres]=R39, Table1[imdb_score]))</f>
        <v>1.1059558823529478</v>
      </c>
      <c r="Z39" s="2" cm="1">
        <f t="array" ref="Z39">STDEV(IF(Table1[genres]=R39, Table1[imdb_score]))</f>
        <v>1.0516443706657435</v>
      </c>
      <c r="AA39" s="3" cm="1">
        <f t="array" ref="AA39">AVERAGE(IF(Table1[genres]=R39, Table1[imdb_score]))</f>
        <v>5.3705882352941172</v>
      </c>
    </row>
    <row r="40" spans="1:27" x14ac:dyDescent="0.3">
      <c r="A40" t="s">
        <v>115</v>
      </c>
      <c r="B40">
        <v>352</v>
      </c>
      <c r="C40">
        <v>151</v>
      </c>
      <c r="D40">
        <v>132373442</v>
      </c>
      <c r="E40" t="s">
        <v>208</v>
      </c>
      <c r="F40" t="s">
        <v>87</v>
      </c>
      <c r="G40" t="s">
        <v>209</v>
      </c>
      <c r="H40">
        <v>873649</v>
      </c>
      <c r="I40">
        <v>2054</v>
      </c>
      <c r="J40" t="s">
        <v>29</v>
      </c>
      <c r="K40" t="s">
        <v>30</v>
      </c>
      <c r="L40">
        <v>90000000</v>
      </c>
      <c r="M40">
        <v>2006</v>
      </c>
      <c r="N40">
        <v>8.5</v>
      </c>
      <c r="O40">
        <f>Table1[[#This Row],[gross]]-Table1[[#This Row],[budget]]</f>
        <v>42373442</v>
      </c>
      <c r="R40" t="s">
        <v>105</v>
      </c>
      <c r="S40">
        <f>COUNTIF(Table1[genres],R40)</f>
        <v>16</v>
      </c>
      <c r="T40" cm="1">
        <f t="array" ref="T40">SUM(IF(Table1[genres]=R40, Table1[imdb_score]))</f>
        <v>105.80000000000001</v>
      </c>
      <c r="U40" cm="1">
        <f t="array" ref="U40">MEDIAN(IF(Table1[genres]=R40, Table1[imdb_score]))</f>
        <v>6.9</v>
      </c>
      <c r="V40" cm="1">
        <f t="array" ref="V40">MAX(IF(Table1[genres]=R40, Table1[imdb_score]))</f>
        <v>8.6999999999999993</v>
      </c>
      <c r="W40" cm="1">
        <f t="array" ref="W40">MIN(IF(Table1[genres]=R40, Table1[imdb_score]))</f>
        <v>3.5</v>
      </c>
      <c r="X40" cm="1">
        <f t="array" ref="X40">MODE(IF(Table1[genres]=R40, Table1[imdb_score]))</f>
        <v>7.2</v>
      </c>
      <c r="Y40" s="2" cm="1">
        <f t="array" ref="Y40">VAR(IF(Table1[genres]=R40, Table1[imdb_score]))</f>
        <v>2.0584999999999809</v>
      </c>
      <c r="Z40" s="2" cm="1">
        <f t="array" ref="Z40">STDEV(IF(Table1[genres]=R40, Table1[imdb_score]))</f>
        <v>1.4347473645210089</v>
      </c>
      <c r="AA40" s="3" cm="1">
        <f t="array" ref="AA40">AVERAGE(IF(Table1[genres]=R40, Table1[imdb_score]))</f>
        <v>6.6125000000000007</v>
      </c>
    </row>
    <row r="41" spans="1:27" x14ac:dyDescent="0.3">
      <c r="A41" t="s">
        <v>46</v>
      </c>
      <c r="B41">
        <v>290</v>
      </c>
      <c r="C41">
        <v>108</v>
      </c>
      <c r="D41">
        <v>32000000</v>
      </c>
      <c r="E41" t="s">
        <v>211</v>
      </c>
      <c r="F41" t="s">
        <v>212</v>
      </c>
      <c r="G41" t="s">
        <v>213</v>
      </c>
      <c r="H41">
        <v>422432</v>
      </c>
      <c r="I41">
        <v>1040</v>
      </c>
      <c r="J41" t="s">
        <v>29</v>
      </c>
      <c r="K41" t="s">
        <v>30</v>
      </c>
      <c r="L41">
        <v>806947</v>
      </c>
      <c r="M41">
        <v>1960</v>
      </c>
      <c r="N41">
        <v>8.5</v>
      </c>
      <c r="O41">
        <f>Table1[[#This Row],[gross]]-Table1[[#This Row],[budget]]</f>
        <v>31193053</v>
      </c>
      <c r="R41" t="s">
        <v>214</v>
      </c>
      <c r="S41">
        <f>COUNTIF(Table1[genres],R41)</f>
        <v>16</v>
      </c>
      <c r="T41" cm="1">
        <f t="array" ref="T41">SUM(IF(Table1[genres]=R41, Table1[imdb_score]))</f>
        <v>107.8</v>
      </c>
      <c r="U41" cm="1">
        <f t="array" ref="U41">MEDIAN(IF(Table1[genres]=R41, Table1[imdb_score]))</f>
        <v>6.65</v>
      </c>
      <c r="V41" cm="1">
        <f t="array" ref="V41">MAX(IF(Table1[genres]=R41, Table1[imdb_score]))</f>
        <v>8.5</v>
      </c>
      <c r="W41" cm="1">
        <f t="array" ref="W41">MIN(IF(Table1[genres]=R41, Table1[imdb_score]))</f>
        <v>4.5999999999999996</v>
      </c>
      <c r="X41" cm="1">
        <f t="array" ref="X41">MODE(IF(Table1[genres]=R41, Table1[imdb_score]))</f>
        <v>6.6</v>
      </c>
      <c r="Y41" s="2" cm="1">
        <f t="array" ref="Y41">VAR(IF(Table1[genres]=R41, Table1[imdb_score]))</f>
        <v>0.84516666666665974</v>
      </c>
      <c r="Z41" s="2" cm="1">
        <f t="array" ref="Z41">STDEV(IF(Table1[genres]=R41, Table1[imdb_score]))</f>
        <v>0.91932946578833197</v>
      </c>
      <c r="AA41" s="3" cm="1">
        <f t="array" ref="AA41">AVERAGE(IF(Table1[genres]=R41, Table1[imdb_score]))</f>
        <v>6.7374999999999998</v>
      </c>
    </row>
    <row r="42" spans="1:27" x14ac:dyDescent="0.3">
      <c r="A42" t="s">
        <v>38</v>
      </c>
      <c r="B42">
        <v>274</v>
      </c>
      <c r="C42">
        <v>113</v>
      </c>
      <c r="D42">
        <v>25530884</v>
      </c>
      <c r="E42" t="s">
        <v>214</v>
      </c>
      <c r="F42" t="s">
        <v>215</v>
      </c>
      <c r="G42" t="s">
        <v>216</v>
      </c>
      <c r="H42">
        <v>845580</v>
      </c>
      <c r="I42">
        <v>2067</v>
      </c>
      <c r="J42" t="s">
        <v>29</v>
      </c>
      <c r="K42" t="s">
        <v>30</v>
      </c>
      <c r="L42">
        <v>9000000</v>
      </c>
      <c r="M42">
        <v>2000</v>
      </c>
      <c r="N42">
        <v>8.5</v>
      </c>
      <c r="O42">
        <f>Table1[[#This Row],[gross]]-Table1[[#This Row],[budget]]</f>
        <v>16530884</v>
      </c>
      <c r="R42" t="s">
        <v>875</v>
      </c>
      <c r="S42">
        <f>COUNTIF(Table1[genres],R42)</f>
        <v>16</v>
      </c>
      <c r="T42" cm="1">
        <f t="array" ref="T42">SUM(IF(Table1[genres]=R42, Table1[imdb_score]))</f>
        <v>99.899999999999977</v>
      </c>
      <c r="U42" cm="1">
        <f t="array" ref="U42">MEDIAN(IF(Table1[genres]=R42, Table1[imdb_score]))</f>
        <v>6.5</v>
      </c>
      <c r="V42" cm="1">
        <f t="array" ref="V42">MAX(IF(Table1[genres]=R42, Table1[imdb_score]))</f>
        <v>7.9</v>
      </c>
      <c r="W42" cm="1">
        <f t="array" ref="W42">MIN(IF(Table1[genres]=R42, Table1[imdb_score]))</f>
        <v>2.1</v>
      </c>
      <c r="X42" cm="1">
        <f t="array" ref="X42">MODE(IF(Table1[genres]=R42, Table1[imdb_score]))</f>
        <v>6.5</v>
      </c>
      <c r="Y42" s="2" cm="1">
        <f t="array" ref="Y42">VAR(IF(Table1[genres]=R42, Table1[imdb_score]))</f>
        <v>1.7452916666666927</v>
      </c>
      <c r="Z42" s="2" cm="1">
        <f t="array" ref="Z42">STDEV(IF(Table1[genres]=R42, Table1[imdb_score]))</f>
        <v>1.3210948742110433</v>
      </c>
      <c r="AA42" s="3" cm="1">
        <f t="array" ref="AA42">AVERAGE(IF(Table1[genres]=R42, Table1[imdb_score]))</f>
        <v>6.2437499999999986</v>
      </c>
    </row>
    <row r="43" spans="1:27" x14ac:dyDescent="0.3">
      <c r="A43" t="s">
        <v>38</v>
      </c>
      <c r="B43">
        <v>341</v>
      </c>
      <c r="C43">
        <v>130</v>
      </c>
      <c r="D43">
        <v>53082743</v>
      </c>
      <c r="E43" t="s">
        <v>217</v>
      </c>
      <c r="F43" t="s">
        <v>40</v>
      </c>
      <c r="G43" t="s">
        <v>218</v>
      </c>
      <c r="H43">
        <v>844052</v>
      </c>
      <c r="I43">
        <v>1100</v>
      </c>
      <c r="J43" t="s">
        <v>29</v>
      </c>
      <c r="K43" t="s">
        <v>30</v>
      </c>
      <c r="L43">
        <v>40000000</v>
      </c>
      <c r="M43">
        <v>2006</v>
      </c>
      <c r="N43">
        <v>8.5</v>
      </c>
      <c r="O43">
        <f>Table1[[#This Row],[gross]]-Table1[[#This Row],[budget]]</f>
        <v>13082743</v>
      </c>
      <c r="R43" t="s">
        <v>116</v>
      </c>
      <c r="S43">
        <f>COUNTIF(Table1[genres],R43)</f>
        <v>15</v>
      </c>
      <c r="T43" cm="1">
        <f t="array" ref="T43">SUM(IF(Table1[genres]=R43, Table1[imdb_score]))</f>
        <v>111.39999999999998</v>
      </c>
      <c r="U43" cm="1">
        <f t="array" ref="U43">MEDIAN(IF(Table1[genres]=R43, Table1[imdb_score]))</f>
        <v>7.5</v>
      </c>
      <c r="V43" cm="1">
        <f t="array" ref="V43">MAX(IF(Table1[genres]=R43, Table1[imdb_score]))</f>
        <v>8.6999999999999993</v>
      </c>
      <c r="W43" cm="1">
        <f t="array" ref="W43">MIN(IF(Table1[genres]=R43, Table1[imdb_score]))</f>
        <v>6.6</v>
      </c>
      <c r="X43" cm="1">
        <f t="array" ref="X43">MODE(IF(Table1[genres]=R43, Table1[imdb_score]))</f>
        <v>6.6</v>
      </c>
      <c r="Y43" s="2" cm="1">
        <f t="array" ref="Y43">VAR(IF(Table1[genres]=R43, Table1[imdb_score]))</f>
        <v>0.39352380952380933</v>
      </c>
      <c r="Z43" s="2" cm="1">
        <f t="array" ref="Z43">STDEV(IF(Table1[genres]=R43, Table1[imdb_score]))</f>
        <v>0.62731476112379925</v>
      </c>
      <c r="AA43" s="3" cm="1">
        <f t="array" ref="AA43">AVERAGE(IF(Table1[genres]=R43, Table1[imdb_score]))</f>
        <v>7.426666666666665</v>
      </c>
    </row>
    <row r="44" spans="1:27" x14ac:dyDescent="0.3">
      <c r="A44" t="s">
        <v>52</v>
      </c>
      <c r="B44">
        <v>535</v>
      </c>
      <c r="C44">
        <v>107</v>
      </c>
      <c r="D44">
        <v>13092000</v>
      </c>
      <c r="E44" t="s">
        <v>220</v>
      </c>
      <c r="F44" t="s">
        <v>221</v>
      </c>
      <c r="G44" t="s">
        <v>222</v>
      </c>
      <c r="H44">
        <v>399138</v>
      </c>
      <c r="I44">
        <v>731</v>
      </c>
      <c r="J44" t="s">
        <v>29</v>
      </c>
      <c r="K44" t="s">
        <v>30</v>
      </c>
      <c r="L44">
        <v>3300000</v>
      </c>
      <c r="M44">
        <v>2014</v>
      </c>
      <c r="N44">
        <v>8.5</v>
      </c>
      <c r="O44">
        <f>Table1[[#This Row],[gross]]-Table1[[#This Row],[budget]]</f>
        <v>9792000</v>
      </c>
      <c r="R44" t="s">
        <v>543</v>
      </c>
      <c r="S44">
        <f>COUNTIF(Table1[genres],R44)</f>
        <v>15</v>
      </c>
      <c r="T44" cm="1">
        <f t="array" ref="T44">SUM(IF(Table1[genres]=R44, Table1[imdb_score]))</f>
        <v>100.7</v>
      </c>
      <c r="U44" cm="1">
        <f t="array" ref="U44">MEDIAN(IF(Table1[genres]=R44, Table1[imdb_score]))</f>
        <v>6.7</v>
      </c>
      <c r="V44" cm="1">
        <f t="array" ref="V44">MAX(IF(Table1[genres]=R44, Table1[imdb_score]))</f>
        <v>8.1</v>
      </c>
      <c r="W44" cm="1">
        <f t="array" ref="W44">MIN(IF(Table1[genres]=R44, Table1[imdb_score]))</f>
        <v>5.6</v>
      </c>
      <c r="X44" cm="1">
        <f t="array" ref="X44">MODE(IF(Table1[genres]=R44, Table1[imdb_score]))</f>
        <v>6.7</v>
      </c>
      <c r="Y44" s="2" cm="1">
        <f t="array" ref="Y44">VAR(IF(Table1[genres]=R44, Table1[imdb_score]))</f>
        <v>0.57409523809524543</v>
      </c>
      <c r="Z44" s="2" cm="1">
        <f t="array" ref="Z44">STDEV(IF(Table1[genres]=R44, Table1[imdb_score]))</f>
        <v>0.75769072720685016</v>
      </c>
      <c r="AA44" s="3" cm="1">
        <f t="array" ref="AA44">AVERAGE(IF(Table1[genres]=R44, Table1[imdb_score]))</f>
        <v>6.7133333333333338</v>
      </c>
    </row>
    <row r="45" spans="1:27" x14ac:dyDescent="0.3">
      <c r="A45" t="s">
        <v>223</v>
      </c>
      <c r="B45">
        <v>215</v>
      </c>
      <c r="C45">
        <v>137</v>
      </c>
      <c r="D45">
        <v>11284657</v>
      </c>
      <c r="E45" t="s">
        <v>224</v>
      </c>
      <c r="F45" t="s">
        <v>225</v>
      </c>
      <c r="G45" t="s">
        <v>226</v>
      </c>
      <c r="H45">
        <v>259379</v>
      </c>
      <c r="I45">
        <v>407</v>
      </c>
      <c r="J45" t="s">
        <v>96</v>
      </c>
      <c r="K45" t="s">
        <v>227</v>
      </c>
      <c r="L45">
        <v>2000000</v>
      </c>
      <c r="M45">
        <v>2006</v>
      </c>
      <c r="N45">
        <v>8.5</v>
      </c>
      <c r="O45">
        <f>Table1[[#This Row],[gross]]-Table1[[#This Row],[budget]]</f>
        <v>9284657</v>
      </c>
      <c r="R45" t="s">
        <v>575</v>
      </c>
      <c r="S45">
        <f>COUNTIF(Table1[genres],R45)</f>
        <v>15</v>
      </c>
      <c r="T45" cm="1">
        <f t="array" ref="T45">SUM(IF(Table1[genres]=R45, Table1[imdb_score]))</f>
        <v>110.69999999999999</v>
      </c>
      <c r="U45" cm="1">
        <f t="array" ref="U45">MEDIAN(IF(Table1[genres]=R45, Table1[imdb_score]))</f>
        <v>7.7</v>
      </c>
      <c r="V45" cm="1">
        <f t="array" ref="V45">MAX(IF(Table1[genres]=R45, Table1[imdb_score]))</f>
        <v>8.1</v>
      </c>
      <c r="W45" cm="1">
        <f t="array" ref="W45">MIN(IF(Table1[genres]=R45, Table1[imdb_score]))</f>
        <v>6</v>
      </c>
      <c r="X45" cm="1">
        <f t="array" ref="X45">MODE(IF(Table1[genres]=R45, Table1[imdb_score]))</f>
        <v>7.7</v>
      </c>
      <c r="Y45" s="2" cm="1">
        <f t="array" ref="Y45">VAR(IF(Table1[genres]=R45, Table1[imdb_score]))</f>
        <v>0.4017142857142858</v>
      </c>
      <c r="Z45" s="2" cm="1">
        <f t="array" ref="Z45">STDEV(IF(Table1[genres]=R45, Table1[imdb_score]))</f>
        <v>0.63380934492502228</v>
      </c>
      <c r="AA45" s="3" cm="1">
        <f t="array" ref="AA45">AVERAGE(IF(Table1[genres]=R45, Table1[imdb_score]))</f>
        <v>7.379999999999999</v>
      </c>
    </row>
    <row r="46" spans="1:27" x14ac:dyDescent="0.3">
      <c r="A46" t="s">
        <v>63</v>
      </c>
      <c r="B46">
        <v>46</v>
      </c>
      <c r="C46">
        <v>89</v>
      </c>
      <c r="D46">
        <v>925402</v>
      </c>
      <c r="E46" t="s">
        <v>228</v>
      </c>
      <c r="F46" t="s">
        <v>229</v>
      </c>
      <c r="G46" t="s">
        <v>230</v>
      </c>
      <c r="H46">
        <v>27882</v>
      </c>
      <c r="I46">
        <v>130</v>
      </c>
      <c r="J46" t="s">
        <v>156</v>
      </c>
      <c r="K46" t="s">
        <v>231</v>
      </c>
      <c r="L46">
        <v>180000</v>
      </c>
      <c r="M46">
        <v>1997</v>
      </c>
      <c r="N46">
        <v>8.5</v>
      </c>
      <c r="O46">
        <f>Table1[[#This Row],[gross]]-Table1[[#This Row],[budget]]</f>
        <v>745402</v>
      </c>
      <c r="R46" t="s">
        <v>607</v>
      </c>
      <c r="S46">
        <f>COUNTIF(Table1[genres],R46)</f>
        <v>15</v>
      </c>
      <c r="T46" cm="1">
        <f t="array" ref="T46">SUM(IF(Table1[genres]=R46, Table1[imdb_score]))</f>
        <v>107</v>
      </c>
      <c r="U46" cm="1">
        <f t="array" ref="U46">MEDIAN(IF(Table1[genres]=R46, Table1[imdb_score]))</f>
        <v>7.1</v>
      </c>
      <c r="V46" cm="1">
        <f t="array" ref="V46">MAX(IF(Table1[genres]=R46, Table1[imdb_score]))</f>
        <v>8.1</v>
      </c>
      <c r="W46" cm="1">
        <f t="array" ref="W46">MIN(IF(Table1[genres]=R46, Table1[imdb_score]))</f>
        <v>6.5</v>
      </c>
      <c r="X46" cm="1">
        <f t="array" ref="X46">MODE(IF(Table1[genres]=R46, Table1[imdb_score]))</f>
        <v>7</v>
      </c>
      <c r="Y46" s="2" cm="1">
        <f t="array" ref="Y46">VAR(IF(Table1[genres]=R46, Table1[imdb_score]))</f>
        <v>0.20095238095238097</v>
      </c>
      <c r="Z46" s="2" cm="1">
        <f t="array" ref="Z46">STDEV(IF(Table1[genres]=R46, Table1[imdb_score]))</f>
        <v>0.44827712517189738</v>
      </c>
      <c r="AA46" s="3" cm="1">
        <f t="array" ref="AA46">AVERAGE(IF(Table1[genres]=R46, Table1[imdb_score]))</f>
        <v>7.1333333333333337</v>
      </c>
    </row>
    <row r="47" spans="1:27" x14ac:dyDescent="0.3">
      <c r="A47" t="s">
        <v>57</v>
      </c>
      <c r="B47">
        <v>115</v>
      </c>
      <c r="C47">
        <v>102</v>
      </c>
      <c r="D47">
        <v>2601847</v>
      </c>
      <c r="E47" t="s">
        <v>232</v>
      </c>
      <c r="F47" t="s">
        <v>233</v>
      </c>
      <c r="G47" t="s">
        <v>234</v>
      </c>
      <c r="H47">
        <v>22457</v>
      </c>
      <c r="I47">
        <v>69</v>
      </c>
      <c r="J47" t="s">
        <v>235</v>
      </c>
      <c r="K47" t="s">
        <v>30</v>
      </c>
      <c r="L47">
        <v>4000000</v>
      </c>
      <c r="M47">
        <v>2011</v>
      </c>
      <c r="N47">
        <v>8.5</v>
      </c>
      <c r="O47">
        <f>Table1[[#This Row],[gross]]-Table1[[#This Row],[budget]]</f>
        <v>-1398153</v>
      </c>
      <c r="R47" t="s">
        <v>1699</v>
      </c>
      <c r="S47">
        <f>COUNTIF(Table1[genres],R47)</f>
        <v>15</v>
      </c>
      <c r="T47" cm="1">
        <f t="array" ref="T47">SUM(IF(Table1[genres]=R47, Table1[imdb_score]))</f>
        <v>88.9</v>
      </c>
      <c r="U47" cm="1">
        <f t="array" ref="U47">MEDIAN(IF(Table1[genres]=R47, Table1[imdb_score]))</f>
        <v>6.3</v>
      </c>
      <c r="V47" cm="1">
        <f t="array" ref="V47">MAX(IF(Table1[genres]=R47, Table1[imdb_score]))</f>
        <v>7.5</v>
      </c>
      <c r="W47" cm="1">
        <f t="array" ref="W47">MIN(IF(Table1[genres]=R47, Table1[imdb_score]))</f>
        <v>3.2</v>
      </c>
      <c r="X47" cm="1">
        <f t="array" ref="X47">MODE(IF(Table1[genres]=R47, Table1[imdb_score]))</f>
        <v>6.7</v>
      </c>
      <c r="Y47" s="2" cm="1">
        <f t="array" ref="Y47">VAR(IF(Table1[genres]=R47, Table1[imdb_score]))</f>
        <v>1.4892380952380952</v>
      </c>
      <c r="Z47" s="2" cm="1">
        <f t="array" ref="Z47">STDEV(IF(Table1[genres]=R47, Table1[imdb_score]))</f>
        <v>1.2203434333162511</v>
      </c>
      <c r="AA47" s="3" cm="1">
        <f t="array" ref="AA47">AVERAGE(IF(Table1[genres]=R47, Table1[imdb_score]))</f>
        <v>5.9266666666666667</v>
      </c>
    </row>
    <row r="48" spans="1:27" x14ac:dyDescent="0.3">
      <c r="A48" t="s">
        <v>237</v>
      </c>
      <c r="B48">
        <v>193</v>
      </c>
      <c r="C48">
        <v>150</v>
      </c>
      <c r="D48">
        <v>32519322</v>
      </c>
      <c r="E48" t="s">
        <v>238</v>
      </c>
      <c r="F48" t="s">
        <v>239</v>
      </c>
      <c r="G48" t="s">
        <v>240</v>
      </c>
      <c r="H48">
        <v>497946</v>
      </c>
      <c r="I48">
        <v>761</v>
      </c>
      <c r="J48" t="s">
        <v>29</v>
      </c>
      <c r="K48" t="s">
        <v>241</v>
      </c>
      <c r="L48">
        <v>35000000</v>
      </c>
      <c r="M48">
        <v>2002</v>
      </c>
      <c r="N48">
        <v>8.5</v>
      </c>
      <c r="O48">
        <f>Table1[[#This Row],[gross]]-Table1[[#This Row],[budget]]</f>
        <v>-2480678</v>
      </c>
      <c r="R48" t="s">
        <v>1900</v>
      </c>
      <c r="S48">
        <f>COUNTIF(Table1[genres],R48)</f>
        <v>15</v>
      </c>
      <c r="T48" cm="1">
        <f t="array" ref="T48">SUM(IF(Table1[genres]=R48, Table1[imdb_score]))</f>
        <v>94.700000000000017</v>
      </c>
      <c r="U48" cm="1">
        <f t="array" ref="U48">MEDIAN(IF(Table1[genres]=R48, Table1[imdb_score]))</f>
        <v>6.6</v>
      </c>
      <c r="V48" cm="1">
        <f t="array" ref="V48">MAX(IF(Table1[genres]=R48, Table1[imdb_score]))</f>
        <v>7.4</v>
      </c>
      <c r="W48" cm="1">
        <f t="array" ref="W48">MIN(IF(Table1[genres]=R48, Table1[imdb_score]))</f>
        <v>4.4000000000000004</v>
      </c>
      <c r="X48" cm="1">
        <f t="array" ref="X48">MODE(IF(Table1[genres]=R48, Table1[imdb_score]))</f>
        <v>6.8</v>
      </c>
      <c r="Y48" s="2" cm="1">
        <f t="array" ref="Y48">VAR(IF(Table1[genres]=R48, Table1[imdb_score]))</f>
        <v>0.72123809523808247</v>
      </c>
      <c r="Z48" s="2" cm="1">
        <f t="array" ref="Z48">STDEV(IF(Table1[genres]=R48, Table1[imdb_score]))</f>
        <v>0.84925737867744333</v>
      </c>
      <c r="AA48" s="3" cm="1">
        <f t="array" ref="AA48">AVERAGE(IF(Table1[genres]=R48, Table1[imdb_score]))</f>
        <v>6.3133333333333344</v>
      </c>
    </row>
    <row r="49" spans="1:27" x14ac:dyDescent="0.3">
      <c r="A49" t="s">
        <v>84</v>
      </c>
      <c r="B49">
        <v>197</v>
      </c>
      <c r="C49">
        <v>134</v>
      </c>
      <c r="D49">
        <v>309125409</v>
      </c>
      <c r="E49" t="s">
        <v>78</v>
      </c>
      <c r="F49" t="s">
        <v>79</v>
      </c>
      <c r="G49" t="s">
        <v>243</v>
      </c>
      <c r="H49">
        <v>681857</v>
      </c>
      <c r="I49">
        <v>647</v>
      </c>
      <c r="J49" t="s">
        <v>29</v>
      </c>
      <c r="K49" t="s">
        <v>30</v>
      </c>
      <c r="L49">
        <v>32500000</v>
      </c>
      <c r="M49">
        <v>1983</v>
      </c>
      <c r="N49">
        <v>8.4</v>
      </c>
      <c r="O49">
        <f>Table1[[#This Row],[gross]]-Table1[[#This Row],[budget]]</f>
        <v>276625409</v>
      </c>
      <c r="R49" t="s">
        <v>1941</v>
      </c>
      <c r="S49">
        <f>COUNTIF(Table1[genres],R49)</f>
        <v>15</v>
      </c>
      <c r="T49" cm="1">
        <f t="array" ref="T49">SUM(IF(Table1[genres]=R49, Table1[imdb_score]))</f>
        <v>92.5</v>
      </c>
      <c r="U49" cm="1">
        <f t="array" ref="U49">MEDIAN(IF(Table1[genres]=R49, Table1[imdb_score]))</f>
        <v>6.4</v>
      </c>
      <c r="V49" cm="1">
        <f t="array" ref="V49">MAX(IF(Table1[genres]=R49, Table1[imdb_score]))</f>
        <v>7.4</v>
      </c>
      <c r="W49" cm="1">
        <f t="array" ref="W49">MIN(IF(Table1[genres]=R49, Table1[imdb_score]))</f>
        <v>2</v>
      </c>
      <c r="X49" cm="1">
        <f t="array" ref="X49">MODE(IF(Table1[genres]=R49, Table1[imdb_score]))</f>
        <v>6.7</v>
      </c>
      <c r="Y49" s="2" cm="1">
        <f t="array" ref="Y49">VAR(IF(Table1[genres]=R49, Table1[imdb_score]))</f>
        <v>1.6366666666666723</v>
      </c>
      <c r="Z49" s="2" cm="1">
        <f t="array" ref="Z49">STDEV(IF(Table1[genres]=R49, Table1[imdb_score]))</f>
        <v>1.2793227374930347</v>
      </c>
      <c r="AA49" s="3" cm="1">
        <f t="array" ref="AA49">AVERAGE(IF(Table1[genres]=R49, Table1[imdb_score]))</f>
        <v>6.166666666666667</v>
      </c>
    </row>
    <row r="50" spans="1:27" x14ac:dyDescent="0.3">
      <c r="A50" t="s">
        <v>245</v>
      </c>
      <c r="B50">
        <v>176</v>
      </c>
      <c r="C50">
        <v>122</v>
      </c>
      <c r="D50">
        <v>130058047</v>
      </c>
      <c r="E50" t="s">
        <v>92</v>
      </c>
      <c r="F50" t="s">
        <v>150</v>
      </c>
      <c r="G50" t="s">
        <v>246</v>
      </c>
      <c r="H50">
        <v>822500</v>
      </c>
      <c r="I50">
        <v>2715</v>
      </c>
      <c r="J50" t="s">
        <v>29</v>
      </c>
      <c r="K50" t="s">
        <v>30</v>
      </c>
      <c r="L50">
        <v>15000000</v>
      </c>
      <c r="M50">
        <v>1999</v>
      </c>
      <c r="N50">
        <v>8.4</v>
      </c>
      <c r="O50">
        <f>Table1[[#This Row],[gross]]-Table1[[#This Row],[budget]]</f>
        <v>115058047</v>
      </c>
      <c r="R50" t="s">
        <v>205</v>
      </c>
      <c r="S50">
        <f>COUNTIF(Table1[genres],R50)</f>
        <v>14</v>
      </c>
      <c r="T50" cm="1">
        <f t="array" ref="T50">SUM(IF(Table1[genres]=R50, Table1[imdb_score]))</f>
        <v>101.39999999999999</v>
      </c>
      <c r="U50" cm="1">
        <f t="array" ref="U50">MEDIAN(IF(Table1[genres]=R50, Table1[imdb_score]))</f>
        <v>7.35</v>
      </c>
      <c r="V50" cm="1">
        <f t="array" ref="V50">MAX(IF(Table1[genres]=R50, Table1[imdb_score]))</f>
        <v>8.5</v>
      </c>
      <c r="W50" cm="1">
        <f t="array" ref="W50">MIN(IF(Table1[genres]=R50, Table1[imdb_score]))</f>
        <v>6.1</v>
      </c>
      <c r="X50" cm="1">
        <f t="array" ref="X50">MODE(IF(Table1[genres]=R50, Table1[imdb_score]))</f>
        <v>7.6</v>
      </c>
      <c r="Y50" s="2" cm="1">
        <f t="array" ref="Y50">VAR(IF(Table1[genres]=R50, Table1[imdb_score]))</f>
        <v>0.48879120879120869</v>
      </c>
      <c r="Z50" s="2" cm="1">
        <f t="array" ref="Z50">STDEV(IF(Table1[genres]=R50, Table1[imdb_score]))</f>
        <v>0.69913604455156553</v>
      </c>
      <c r="AA50" s="3" cm="1">
        <f t="array" ref="AA50">AVERAGE(IF(Table1[genres]=R50, Table1[imdb_score]))</f>
        <v>7.242857142857142</v>
      </c>
    </row>
    <row r="51" spans="1:27" x14ac:dyDescent="0.3">
      <c r="A51" t="s">
        <v>185</v>
      </c>
      <c r="B51">
        <v>250</v>
      </c>
      <c r="C51">
        <v>154</v>
      </c>
      <c r="D51">
        <v>85200000</v>
      </c>
      <c r="E51" t="s">
        <v>248</v>
      </c>
      <c r="F51" t="s">
        <v>249</v>
      </c>
      <c r="G51" t="s">
        <v>250</v>
      </c>
      <c r="H51">
        <v>488537</v>
      </c>
      <c r="I51">
        <v>1076</v>
      </c>
      <c r="J51" t="s">
        <v>29</v>
      </c>
      <c r="K51" t="s">
        <v>30</v>
      </c>
      <c r="L51">
        <v>18500000</v>
      </c>
      <c r="M51">
        <v>1986</v>
      </c>
      <c r="N51">
        <v>8.4</v>
      </c>
      <c r="O51">
        <f>Table1[[#This Row],[gross]]-Table1[[#This Row],[budget]]</f>
        <v>66700000</v>
      </c>
      <c r="R51" t="s">
        <v>1366</v>
      </c>
      <c r="S51">
        <f>COUNTIF(Table1[genres],R51)</f>
        <v>14</v>
      </c>
      <c r="T51" cm="1">
        <f t="array" ref="T51">SUM(IF(Table1[genres]=R51, Table1[imdb_score]))</f>
        <v>86.9</v>
      </c>
      <c r="U51" cm="1">
        <f t="array" ref="U51">MEDIAN(IF(Table1[genres]=R51, Table1[imdb_score]))</f>
        <v>6.25</v>
      </c>
      <c r="V51" cm="1">
        <f t="array" ref="V51">MAX(IF(Table1[genres]=R51, Table1[imdb_score]))</f>
        <v>7.7</v>
      </c>
      <c r="W51" cm="1">
        <f t="array" ref="W51">MIN(IF(Table1[genres]=R51, Table1[imdb_score]))</f>
        <v>4.2</v>
      </c>
      <c r="X51" cm="1">
        <f t="array" ref="X51">MODE(IF(Table1[genres]=R51, Table1[imdb_score]))</f>
        <v>6.4</v>
      </c>
      <c r="Y51" s="2" cm="1">
        <f t="array" ref="Y51">VAR(IF(Table1[genres]=R51, Table1[imdb_score]))</f>
        <v>0.64686813186813197</v>
      </c>
      <c r="Z51" s="2" cm="1">
        <f t="array" ref="Z51">STDEV(IF(Table1[genres]=R51, Table1[imdb_score]))</f>
        <v>0.80428112738527691</v>
      </c>
      <c r="AA51" s="3" cm="1">
        <f t="array" ref="AA51">AVERAGE(IF(Table1[genres]=R51, Table1[imdb_score]))</f>
        <v>6.2071428571428573</v>
      </c>
    </row>
    <row r="52" spans="1:27" x14ac:dyDescent="0.3">
      <c r="A52" t="s">
        <v>252</v>
      </c>
      <c r="B52">
        <v>421</v>
      </c>
      <c r="C52">
        <v>98</v>
      </c>
      <c r="D52">
        <v>223806889</v>
      </c>
      <c r="E52" t="s">
        <v>253</v>
      </c>
      <c r="F52" t="s">
        <v>254</v>
      </c>
      <c r="G52" t="s">
        <v>255</v>
      </c>
      <c r="H52">
        <v>718837</v>
      </c>
      <c r="I52">
        <v>1043</v>
      </c>
      <c r="J52" t="s">
        <v>29</v>
      </c>
      <c r="K52" t="s">
        <v>30</v>
      </c>
      <c r="L52">
        <v>180000000</v>
      </c>
      <c r="M52">
        <v>2008</v>
      </c>
      <c r="N52">
        <v>8.4</v>
      </c>
      <c r="O52">
        <f>Table1[[#This Row],[gross]]-Table1[[#This Row],[budget]]</f>
        <v>43806889</v>
      </c>
      <c r="R52" t="s">
        <v>1915</v>
      </c>
      <c r="S52">
        <f>COUNTIF(Table1[genres],R52)</f>
        <v>14</v>
      </c>
      <c r="T52" cm="1">
        <f t="array" ref="T52">SUM(IF(Table1[genres]=R52, Table1[imdb_score]))</f>
        <v>97.8</v>
      </c>
      <c r="U52" cm="1">
        <f t="array" ref="U52">MEDIAN(IF(Table1[genres]=R52, Table1[imdb_score]))</f>
        <v>7.15</v>
      </c>
      <c r="V52" cm="1">
        <f t="array" ref="V52">MAX(IF(Table1[genres]=R52, Table1[imdb_score]))</f>
        <v>7.4</v>
      </c>
      <c r="W52" cm="1">
        <f t="array" ref="W52">MIN(IF(Table1[genres]=R52, Table1[imdb_score]))</f>
        <v>6.4</v>
      </c>
      <c r="X52" cm="1">
        <f t="array" ref="X52">MODE(IF(Table1[genres]=R52, Table1[imdb_score]))</f>
        <v>7.4</v>
      </c>
      <c r="Y52" s="2" cm="1">
        <f t="array" ref="Y52">VAR(IF(Table1[genres]=R52, Table1[imdb_score]))</f>
        <v>0.1813186813186814</v>
      </c>
      <c r="Z52" s="2" cm="1">
        <f t="array" ref="Z52">STDEV(IF(Table1[genres]=R52, Table1[imdb_score]))</f>
        <v>0.42581531362632014</v>
      </c>
      <c r="AA52" s="3" cm="1">
        <f t="array" ref="AA52">AVERAGE(IF(Table1[genres]=R52, Table1[imdb_score]))</f>
        <v>6.9857142857142858</v>
      </c>
    </row>
    <row r="53" spans="1:27" x14ac:dyDescent="0.3">
      <c r="A53" t="s">
        <v>89</v>
      </c>
      <c r="B53">
        <v>354</v>
      </c>
      <c r="C53">
        <v>123</v>
      </c>
      <c r="D53">
        <v>7098492</v>
      </c>
      <c r="E53" t="s">
        <v>257</v>
      </c>
      <c r="F53" t="s">
        <v>258</v>
      </c>
      <c r="G53" t="s">
        <v>259</v>
      </c>
      <c r="H53">
        <v>151812</v>
      </c>
      <c r="I53">
        <v>264</v>
      </c>
      <c r="J53" t="s">
        <v>156</v>
      </c>
      <c r="K53" t="s">
        <v>231</v>
      </c>
      <c r="L53">
        <v>500000</v>
      </c>
      <c r="M53">
        <v>2011</v>
      </c>
      <c r="N53">
        <v>8.4</v>
      </c>
      <c r="O53">
        <f>Table1[[#This Row],[gross]]-Table1[[#This Row],[budget]]</f>
        <v>6598492</v>
      </c>
      <c r="R53" t="s">
        <v>1929</v>
      </c>
      <c r="S53">
        <f>COUNTIF(Table1[genres],R53)</f>
        <v>14</v>
      </c>
      <c r="T53" cm="1">
        <f t="array" ref="T53">SUM(IF(Table1[genres]=R53, Table1[imdb_score]))</f>
        <v>82.6</v>
      </c>
      <c r="U53" cm="1">
        <f t="array" ref="U53">MEDIAN(IF(Table1[genres]=R53, Table1[imdb_score]))</f>
        <v>6.3</v>
      </c>
      <c r="V53" cm="1">
        <f t="array" ref="V53">MAX(IF(Table1[genres]=R53, Table1[imdb_score]))</f>
        <v>7.4</v>
      </c>
      <c r="W53" cm="1">
        <f t="array" ref="W53">MIN(IF(Table1[genres]=R53, Table1[imdb_score]))</f>
        <v>2.2999999999999998</v>
      </c>
      <c r="X53" cm="1">
        <f t="array" ref="X53">MODE(IF(Table1[genres]=R53, Table1[imdb_score]))</f>
        <v>6.5</v>
      </c>
      <c r="Y53" s="2" cm="1">
        <f t="array" ref="Y53">VAR(IF(Table1[genres]=R53, Table1[imdb_score]))</f>
        <v>1.5569230769230775</v>
      </c>
      <c r="Z53" s="2" cm="1">
        <f t="array" ref="Z53">STDEV(IF(Table1[genres]=R53, Table1[imdb_score]))</f>
        <v>1.2477672366764074</v>
      </c>
      <c r="AA53" s="3" cm="1">
        <f t="array" ref="AA53">AVERAGE(IF(Table1[genres]=R53, Table1[imdb_score]))</f>
        <v>5.8999999999999995</v>
      </c>
    </row>
    <row r="54" spans="1:27" x14ac:dyDescent="0.3">
      <c r="A54" t="s">
        <v>261</v>
      </c>
      <c r="B54">
        <v>132</v>
      </c>
      <c r="C54">
        <v>178</v>
      </c>
      <c r="D54">
        <v>75600000</v>
      </c>
      <c r="E54" t="s">
        <v>262</v>
      </c>
      <c r="F54" t="s">
        <v>263</v>
      </c>
      <c r="G54" t="s">
        <v>264</v>
      </c>
      <c r="H54">
        <v>736638</v>
      </c>
      <c r="I54">
        <v>1065</v>
      </c>
      <c r="J54" t="s">
        <v>29</v>
      </c>
      <c r="K54" t="s">
        <v>30</v>
      </c>
      <c r="L54">
        <v>72000000</v>
      </c>
      <c r="M54">
        <v>1995</v>
      </c>
      <c r="N54">
        <v>8.4</v>
      </c>
      <c r="O54">
        <f>Table1[[#This Row],[gross]]-Table1[[#This Row],[budget]]</f>
        <v>3600000</v>
      </c>
      <c r="R54" t="s">
        <v>4075</v>
      </c>
      <c r="S54">
        <f>COUNTIF(Table1[genres],R54)</f>
        <v>14</v>
      </c>
      <c r="T54" cm="1">
        <f t="array" ref="T54">SUM(IF(Table1[genres]=R54, Table1[imdb_score]))</f>
        <v>80.300000000000026</v>
      </c>
      <c r="U54" cm="1">
        <f t="array" ref="U54">MEDIAN(IF(Table1[genres]=R54, Table1[imdb_score]))</f>
        <v>5.9</v>
      </c>
      <c r="V54" cm="1">
        <f t="array" ref="V54">MAX(IF(Table1[genres]=R54, Table1[imdb_score]))</f>
        <v>6.7</v>
      </c>
      <c r="W54" cm="1">
        <f t="array" ref="W54">MIN(IF(Table1[genres]=R54, Table1[imdb_score]))</f>
        <v>4.4000000000000004</v>
      </c>
      <c r="X54" cm="1">
        <f t="array" ref="X54">MODE(IF(Table1[genres]=R54, Table1[imdb_score]))</f>
        <v>6.5</v>
      </c>
      <c r="Y54" s="2" cm="1">
        <f t="array" ref="Y54">VAR(IF(Table1[genres]=R54, Table1[imdb_score]))</f>
        <v>0.58554945054943519</v>
      </c>
      <c r="Z54" s="2" cm="1">
        <f t="array" ref="Z54">STDEV(IF(Table1[genres]=R54, Table1[imdb_score]))</f>
        <v>0.76521202979921532</v>
      </c>
      <c r="AA54" s="3" cm="1">
        <f t="array" ref="AA54">AVERAGE(IF(Table1[genres]=R54, Table1[imdb_score]))</f>
        <v>5.7357142857142875</v>
      </c>
    </row>
    <row r="55" spans="1:27" x14ac:dyDescent="0.3">
      <c r="A55" t="s">
        <v>54</v>
      </c>
      <c r="B55">
        <v>173</v>
      </c>
      <c r="C55">
        <v>99</v>
      </c>
      <c r="D55">
        <v>2812029</v>
      </c>
      <c r="E55" t="s">
        <v>208</v>
      </c>
      <c r="F55" t="s">
        <v>54</v>
      </c>
      <c r="G55" t="s">
        <v>266</v>
      </c>
      <c r="H55">
        <v>664719</v>
      </c>
      <c r="I55">
        <v>931</v>
      </c>
      <c r="J55" t="s">
        <v>29</v>
      </c>
      <c r="K55" t="s">
        <v>30</v>
      </c>
      <c r="L55">
        <v>1200000</v>
      </c>
      <c r="M55">
        <v>1992</v>
      </c>
      <c r="N55">
        <v>8.4</v>
      </c>
      <c r="O55">
        <f>Table1[[#This Row],[gross]]-Table1[[#This Row],[budget]]</f>
        <v>1612029</v>
      </c>
      <c r="R55" t="s">
        <v>519</v>
      </c>
      <c r="S55">
        <f>COUNTIF(Table1[genres],R55)</f>
        <v>13</v>
      </c>
      <c r="T55" cm="1">
        <f t="array" ref="T55">SUM(IF(Table1[genres]=R55, Table1[imdb_score]))</f>
        <v>82.600000000000009</v>
      </c>
      <c r="U55" cm="1">
        <f t="array" ref="U55">MEDIAN(IF(Table1[genres]=R55, Table1[imdb_score]))</f>
        <v>6.4</v>
      </c>
      <c r="V55" cm="1">
        <f t="array" ref="V55">MAX(IF(Table1[genres]=R55, Table1[imdb_score]))</f>
        <v>8.1</v>
      </c>
      <c r="W55" cm="1">
        <f t="array" ref="W55">MIN(IF(Table1[genres]=R55, Table1[imdb_score]))</f>
        <v>5.2</v>
      </c>
      <c r="X55" cm="1">
        <f t="array" ref="X55">MODE(IF(Table1[genres]=R55, Table1[imdb_score]))</f>
        <v>6.4</v>
      </c>
      <c r="Y55" s="2" cm="1">
        <f t="array" ref="Y55">VAR(IF(Table1[genres]=R55, Table1[imdb_score]))</f>
        <v>0.7460256410256344</v>
      </c>
      <c r="Z55" s="2" cm="1">
        <f t="array" ref="Z55">STDEV(IF(Table1[genres]=R55, Table1[imdb_score]))</f>
        <v>0.86372775862862849</v>
      </c>
      <c r="AA55" s="3" cm="1">
        <f t="array" ref="AA55">AVERAGE(IF(Table1[genres]=R55, Table1[imdb_score]))</f>
        <v>6.3538461538461544</v>
      </c>
    </row>
    <row r="56" spans="1:27" x14ac:dyDescent="0.3">
      <c r="A56" t="s">
        <v>268</v>
      </c>
      <c r="B56">
        <v>305</v>
      </c>
      <c r="C56">
        <v>120</v>
      </c>
      <c r="D56">
        <v>2181290</v>
      </c>
      <c r="E56" t="s">
        <v>269</v>
      </c>
      <c r="F56" t="s">
        <v>270</v>
      </c>
      <c r="G56" t="s">
        <v>271</v>
      </c>
      <c r="H56">
        <v>356181</v>
      </c>
      <c r="I56">
        <v>809</v>
      </c>
      <c r="J56" t="s">
        <v>133</v>
      </c>
      <c r="K56" t="s">
        <v>272</v>
      </c>
      <c r="L56">
        <v>3000000</v>
      </c>
      <c r="M56">
        <v>2003</v>
      </c>
      <c r="N56">
        <v>8.4</v>
      </c>
      <c r="O56">
        <f>Table1[[#This Row],[gross]]-Table1[[#This Row],[budget]]</f>
        <v>-818710</v>
      </c>
      <c r="R56" t="s">
        <v>672</v>
      </c>
      <c r="S56">
        <f>COUNTIF(Table1[genres],R56)</f>
        <v>13</v>
      </c>
      <c r="T56" cm="1">
        <f t="array" ref="T56">SUM(IF(Table1[genres]=R56, Table1[imdb_score]))</f>
        <v>80.2</v>
      </c>
      <c r="U56" cm="1">
        <f t="array" ref="U56">MEDIAN(IF(Table1[genres]=R56, Table1[imdb_score]))</f>
        <v>6.3</v>
      </c>
      <c r="V56" cm="1">
        <f t="array" ref="V56">MAX(IF(Table1[genres]=R56, Table1[imdb_score]))</f>
        <v>8</v>
      </c>
      <c r="W56" cm="1">
        <f t="array" ref="W56">MIN(IF(Table1[genres]=R56, Table1[imdb_score]))</f>
        <v>4.4000000000000004</v>
      </c>
      <c r="X56" cm="1">
        <f t="array" ref="X56">MODE(IF(Table1[genres]=R56, Table1[imdb_score]))</f>
        <v>6.4</v>
      </c>
      <c r="Y56" s="2" cm="1">
        <f t="array" ref="Y56">VAR(IF(Table1[genres]=R56, Table1[imdb_score]))</f>
        <v>0.63230769230768635</v>
      </c>
      <c r="Z56" s="2" cm="1">
        <f t="array" ref="Z56">STDEV(IF(Table1[genres]=R56, Table1[imdb_score]))</f>
        <v>0.79517777402772416</v>
      </c>
      <c r="AA56" s="3" cm="1">
        <f t="array" ref="AA56">AVERAGE(IF(Table1[genres]=R56, Table1[imdb_score]))</f>
        <v>6.1692307692307695</v>
      </c>
    </row>
    <row r="57" spans="1:27" x14ac:dyDescent="0.3">
      <c r="A57" t="s">
        <v>274</v>
      </c>
      <c r="B57">
        <v>234</v>
      </c>
      <c r="C57">
        <v>102</v>
      </c>
      <c r="D57">
        <v>3609278</v>
      </c>
      <c r="E57" t="s">
        <v>92</v>
      </c>
      <c r="F57" t="s">
        <v>275</v>
      </c>
      <c r="G57" t="s">
        <v>276</v>
      </c>
      <c r="H57">
        <v>573541</v>
      </c>
      <c r="I57">
        <v>1916</v>
      </c>
      <c r="J57" t="s">
        <v>29</v>
      </c>
      <c r="K57" t="s">
        <v>30</v>
      </c>
      <c r="L57">
        <v>4500000</v>
      </c>
      <c r="M57">
        <v>2000</v>
      </c>
      <c r="N57">
        <v>8.4</v>
      </c>
      <c r="O57">
        <f>Table1[[#This Row],[gross]]-Table1[[#This Row],[budget]]</f>
        <v>-890722</v>
      </c>
      <c r="R57" t="s">
        <v>2063</v>
      </c>
      <c r="S57">
        <f>COUNTIF(Table1[genres],R57)</f>
        <v>13</v>
      </c>
      <c r="T57" cm="1">
        <f t="array" ref="T57">SUM(IF(Table1[genres]=R57, Table1[imdb_score]))</f>
        <v>79.900000000000006</v>
      </c>
      <c r="U57" cm="1">
        <f t="array" ref="U57">MEDIAN(IF(Table1[genres]=R57, Table1[imdb_score]))</f>
        <v>6.2</v>
      </c>
      <c r="V57" cm="1">
        <f t="array" ref="V57">MAX(IF(Table1[genres]=R57, Table1[imdb_score]))</f>
        <v>7.4</v>
      </c>
      <c r="W57" cm="1">
        <f t="array" ref="W57">MIN(IF(Table1[genres]=R57, Table1[imdb_score]))</f>
        <v>4.5</v>
      </c>
      <c r="X57" cm="1">
        <f t="array" ref="X57">MODE(IF(Table1[genres]=R57, Table1[imdb_score]))</f>
        <v>6</v>
      </c>
      <c r="Y57" s="2" cm="1">
        <f t="array" ref="Y57">VAR(IF(Table1[genres]=R57, Table1[imdb_score]))</f>
        <v>0.7460256410256344</v>
      </c>
      <c r="Z57" s="2" cm="1">
        <f t="array" ref="Z57">STDEV(IF(Table1[genres]=R57, Table1[imdb_score]))</f>
        <v>0.86372775862862849</v>
      </c>
      <c r="AA57" s="3" cm="1">
        <f t="array" ref="AA57">AVERAGE(IF(Table1[genres]=R57, Table1[imdb_score]))</f>
        <v>6.1461538461538465</v>
      </c>
    </row>
    <row r="58" spans="1:27" x14ac:dyDescent="0.3">
      <c r="A58" t="s">
        <v>278</v>
      </c>
      <c r="B58">
        <v>96</v>
      </c>
      <c r="C58">
        <v>293</v>
      </c>
      <c r="D58">
        <v>11433134</v>
      </c>
      <c r="E58" t="s">
        <v>279</v>
      </c>
      <c r="F58" t="s">
        <v>280</v>
      </c>
      <c r="G58" t="s">
        <v>281</v>
      </c>
      <c r="H58">
        <v>168203</v>
      </c>
      <c r="I58">
        <v>426</v>
      </c>
      <c r="J58" t="s">
        <v>96</v>
      </c>
      <c r="K58" t="s">
        <v>282</v>
      </c>
      <c r="L58">
        <v>14000000</v>
      </c>
      <c r="M58">
        <v>1981</v>
      </c>
      <c r="N58">
        <v>8.4</v>
      </c>
      <c r="O58">
        <f>Table1[[#This Row],[gross]]-Table1[[#This Row],[budget]]</f>
        <v>-2566866</v>
      </c>
      <c r="R58" t="s">
        <v>2312</v>
      </c>
      <c r="S58">
        <f>COUNTIF(Table1[genres],R58)</f>
        <v>13</v>
      </c>
      <c r="T58" cm="1">
        <f t="array" ref="T58">SUM(IF(Table1[genres]=R58, Table1[imdb_score]))</f>
        <v>81.7</v>
      </c>
      <c r="U58" cm="1">
        <f t="array" ref="U58">MEDIAN(IF(Table1[genres]=R58, Table1[imdb_score]))</f>
        <v>6.2</v>
      </c>
      <c r="V58" cm="1">
        <f t="array" ref="V58">MAX(IF(Table1[genres]=R58, Table1[imdb_score]))</f>
        <v>7.3</v>
      </c>
      <c r="W58" cm="1">
        <f t="array" ref="W58">MIN(IF(Table1[genres]=R58, Table1[imdb_score]))</f>
        <v>5.4</v>
      </c>
      <c r="X58" cm="1">
        <f t="array" ref="X58">MODE(IF(Table1[genres]=R58, Table1[imdb_score]))</f>
        <v>6.2</v>
      </c>
      <c r="Y58" s="2" cm="1">
        <f t="array" ref="Y58">VAR(IF(Table1[genres]=R58, Table1[imdb_score]))</f>
        <v>0.30474358974358967</v>
      </c>
      <c r="Z58" s="2" cm="1">
        <f t="array" ref="Z58">STDEV(IF(Table1[genres]=R58, Table1[imdb_score]))</f>
        <v>0.55203585911024811</v>
      </c>
      <c r="AA58" s="3" cm="1">
        <f t="array" ref="AA58">AVERAGE(IF(Table1[genres]=R58, Table1[imdb_score]))</f>
        <v>6.2846153846153845</v>
      </c>
    </row>
    <row r="59" spans="1:27" x14ac:dyDescent="0.3">
      <c r="A59" t="s">
        <v>194</v>
      </c>
      <c r="B59">
        <v>181</v>
      </c>
      <c r="C59">
        <v>227</v>
      </c>
      <c r="D59">
        <v>6000000</v>
      </c>
      <c r="E59" t="s">
        <v>283</v>
      </c>
      <c r="F59" t="s">
        <v>284</v>
      </c>
      <c r="G59" t="s">
        <v>285</v>
      </c>
      <c r="H59">
        <v>192775</v>
      </c>
      <c r="I59">
        <v>559</v>
      </c>
      <c r="J59" t="s">
        <v>29</v>
      </c>
      <c r="K59" t="s">
        <v>200</v>
      </c>
      <c r="L59">
        <v>15000000</v>
      </c>
      <c r="M59">
        <v>1962</v>
      </c>
      <c r="N59">
        <v>8.4</v>
      </c>
      <c r="O59">
        <f>Table1[[#This Row],[gross]]-Table1[[#This Row],[budget]]</f>
        <v>-9000000</v>
      </c>
      <c r="R59" t="s">
        <v>2765</v>
      </c>
      <c r="S59">
        <f>COUNTIF(Table1[genres],R59)</f>
        <v>13</v>
      </c>
      <c r="T59" cm="1">
        <f t="array" ref="T59">SUM(IF(Table1[genres]=R59, Table1[imdb_score]))</f>
        <v>79.2</v>
      </c>
      <c r="U59" cm="1">
        <f t="array" ref="U59">MEDIAN(IF(Table1[genres]=R59, Table1[imdb_score]))</f>
        <v>6.4</v>
      </c>
      <c r="V59" cm="1">
        <f t="array" ref="V59">MAX(IF(Table1[genres]=R59, Table1[imdb_score]))</f>
        <v>7.1</v>
      </c>
      <c r="W59" cm="1">
        <f t="array" ref="W59">MIN(IF(Table1[genres]=R59, Table1[imdb_score]))</f>
        <v>2.8</v>
      </c>
      <c r="X59" cm="1">
        <f t="array" ref="X59">MODE(IF(Table1[genres]=R59, Table1[imdb_score]))</f>
        <v>7.1</v>
      </c>
      <c r="Y59" s="2" cm="1">
        <f t="array" ref="Y59">VAR(IF(Table1[genres]=R59, Table1[imdb_score]))</f>
        <v>1.3307692307692207</v>
      </c>
      <c r="Z59" s="2" cm="1">
        <f t="array" ref="Z59">STDEV(IF(Table1[genres]=R59, Table1[imdb_score]))</f>
        <v>1.1535897150933778</v>
      </c>
      <c r="AA59" s="3" cm="1">
        <f t="array" ref="AA59">AVERAGE(IF(Table1[genres]=R59, Table1[imdb_score]))</f>
        <v>6.0923076923076929</v>
      </c>
    </row>
    <row r="60" spans="1:27" x14ac:dyDescent="0.3">
      <c r="A60" t="s">
        <v>65</v>
      </c>
      <c r="B60">
        <v>111</v>
      </c>
      <c r="C60">
        <v>251</v>
      </c>
      <c r="D60">
        <v>5300000</v>
      </c>
      <c r="E60" t="s">
        <v>26</v>
      </c>
      <c r="F60" t="s">
        <v>44</v>
      </c>
      <c r="G60" t="s">
        <v>287</v>
      </c>
      <c r="H60">
        <v>221000</v>
      </c>
      <c r="I60">
        <v>495</v>
      </c>
      <c r="J60" t="s">
        <v>29</v>
      </c>
      <c r="K60" t="s">
        <v>70</v>
      </c>
      <c r="L60">
        <v>30000000</v>
      </c>
      <c r="M60">
        <v>1984</v>
      </c>
      <c r="N60">
        <v>8.4</v>
      </c>
      <c r="O60">
        <f>Table1[[#This Row],[gross]]-Table1[[#This Row],[budget]]</f>
        <v>-24700000</v>
      </c>
      <c r="R60" t="s">
        <v>78</v>
      </c>
      <c r="S60">
        <f>COUNTIF(Table1[genres],R60)</f>
        <v>12</v>
      </c>
      <c r="T60" cm="1">
        <f t="array" ref="T60">SUM(IF(Table1[genres]=R60, Table1[imdb_score]))</f>
        <v>82.699999999999989</v>
      </c>
      <c r="U60" cm="1">
        <f t="array" ref="U60">MEDIAN(IF(Table1[genres]=R60, Table1[imdb_score]))</f>
        <v>6.95</v>
      </c>
      <c r="V60" cm="1">
        <f t="array" ref="V60">MAX(IF(Table1[genres]=R60, Table1[imdb_score]))</f>
        <v>8.8000000000000007</v>
      </c>
      <c r="W60" cm="1">
        <f t="array" ref="W60">MIN(IF(Table1[genres]=R60, Table1[imdb_score]))</f>
        <v>3.8</v>
      </c>
      <c r="X60" cm="1">
        <f t="array" ref="X60">MODE(IF(Table1[genres]=R60, Table1[imdb_score]))</f>
        <v>6.7</v>
      </c>
      <c r="Y60" s="2" cm="1">
        <f t="array" ref="Y60">VAR(IF(Table1[genres]=R60, Table1[imdb_score]))</f>
        <v>2.4571969696969829</v>
      </c>
      <c r="Z60" s="2" cm="1">
        <f t="array" ref="Z60">STDEV(IF(Table1[genres]=R60, Table1[imdb_score]))</f>
        <v>1.5675448860230392</v>
      </c>
      <c r="AA60" s="3" cm="1">
        <f t="array" ref="AA60">AVERAGE(IF(Table1[genres]=R60, Table1[imdb_score]))</f>
        <v>6.8916666666666657</v>
      </c>
    </row>
    <row r="61" spans="1:27" x14ac:dyDescent="0.3">
      <c r="A61" t="s">
        <v>288</v>
      </c>
      <c r="B61">
        <v>242</v>
      </c>
      <c r="C61">
        <v>122</v>
      </c>
      <c r="D61">
        <v>33201661</v>
      </c>
      <c r="E61" t="s">
        <v>289</v>
      </c>
      <c r="F61" t="s">
        <v>290</v>
      </c>
      <c r="G61" t="s">
        <v>291</v>
      </c>
      <c r="H61">
        <v>534262</v>
      </c>
      <c r="I61">
        <v>1314</v>
      </c>
      <c r="J61" t="s">
        <v>90</v>
      </c>
      <c r="K61" t="s">
        <v>241</v>
      </c>
      <c r="L61">
        <v>77000000</v>
      </c>
      <c r="M61">
        <v>2001</v>
      </c>
      <c r="N61">
        <v>8.4</v>
      </c>
      <c r="O61">
        <f>Table1[[#This Row],[gross]]-Table1[[#This Row],[budget]]</f>
        <v>-43798339</v>
      </c>
      <c r="R61" t="s">
        <v>217</v>
      </c>
      <c r="S61">
        <f>COUNTIF(Table1[genres],R61)</f>
        <v>12</v>
      </c>
      <c r="T61" cm="1">
        <f t="array" ref="T61">SUM(IF(Table1[genres]=R61, Table1[imdb_score]))</f>
        <v>82.4</v>
      </c>
      <c r="U61" cm="1">
        <f t="array" ref="U61">MEDIAN(IF(Table1[genres]=R61, Table1[imdb_score]))</f>
        <v>6.8</v>
      </c>
      <c r="V61" cm="1">
        <f t="array" ref="V61">MAX(IF(Table1[genres]=R61, Table1[imdb_score]))</f>
        <v>8.5</v>
      </c>
      <c r="W61" cm="1">
        <f t="array" ref="W61">MIN(IF(Table1[genres]=R61, Table1[imdb_score]))</f>
        <v>5.9</v>
      </c>
      <c r="X61" cm="1">
        <f t="array" ref="X61">MODE(IF(Table1[genres]=R61, Table1[imdb_score]))</f>
        <v>6.6</v>
      </c>
      <c r="Y61" s="2" cm="1">
        <f t="array" ref="Y61">VAR(IF(Table1[genres]=R61, Table1[imdb_score]))</f>
        <v>0.595151515151501</v>
      </c>
      <c r="Z61" s="2" cm="1">
        <f t="array" ref="Z61">STDEV(IF(Table1[genres]=R61, Table1[imdb_score]))</f>
        <v>0.77146063746085003</v>
      </c>
      <c r="AA61" s="3" cm="1">
        <f t="array" ref="AA61">AVERAGE(IF(Table1[genres]=R61, Table1[imdb_score]))</f>
        <v>6.8666666666666671</v>
      </c>
    </row>
    <row r="62" spans="1:27" x14ac:dyDescent="0.3">
      <c r="A62" t="s">
        <v>118</v>
      </c>
      <c r="B62">
        <v>174</v>
      </c>
      <c r="C62">
        <v>134</v>
      </c>
      <c r="D62">
        <v>2298191</v>
      </c>
      <c r="E62" t="s">
        <v>293</v>
      </c>
      <c r="F62" t="s">
        <v>294</v>
      </c>
      <c r="G62" t="s">
        <v>295</v>
      </c>
      <c r="H62">
        <v>221552</v>
      </c>
      <c r="I62">
        <v>570</v>
      </c>
      <c r="J62" t="s">
        <v>124</v>
      </c>
      <c r="K62" t="s">
        <v>128</v>
      </c>
      <c r="L62">
        <v>2400000000</v>
      </c>
      <c r="M62">
        <v>1997</v>
      </c>
      <c r="N62">
        <v>8.4</v>
      </c>
      <c r="O62">
        <f>Table1[[#This Row],[gross]]-Table1[[#This Row],[budget]]</f>
        <v>-2397701809</v>
      </c>
      <c r="R62" t="s">
        <v>600</v>
      </c>
      <c r="S62">
        <f>COUNTIF(Table1[genres],R62)</f>
        <v>12</v>
      </c>
      <c r="T62" cm="1">
        <f t="array" ref="T62">SUM(IF(Table1[genres]=R62, Table1[imdb_score]))</f>
        <v>78.399999999999991</v>
      </c>
      <c r="U62" cm="1">
        <f t="array" ref="U62">MEDIAN(IF(Table1[genres]=R62, Table1[imdb_score]))</f>
        <v>6.5500000000000007</v>
      </c>
      <c r="V62" cm="1">
        <f t="array" ref="V62">MAX(IF(Table1[genres]=R62, Table1[imdb_score]))</f>
        <v>8.1</v>
      </c>
      <c r="W62" cm="1">
        <f t="array" ref="W62">MIN(IF(Table1[genres]=R62, Table1[imdb_score]))</f>
        <v>5.3</v>
      </c>
      <c r="X62" cm="1">
        <f t="array" ref="X62">MODE(IF(Table1[genres]=R62, Table1[imdb_score]))</f>
        <v>5.5</v>
      </c>
      <c r="Y62" s="2" cm="1">
        <f t="array" ref="Y62">VAR(IF(Table1[genres]=R62, Table1[imdb_score]))</f>
        <v>1.1115151515151533</v>
      </c>
      <c r="Z62" s="2" cm="1">
        <f t="array" ref="Z62">STDEV(IF(Table1[genres]=R62, Table1[imdb_score]))</f>
        <v>1.0542841891611356</v>
      </c>
      <c r="AA62" s="3" cm="1">
        <f t="array" ref="AA62">AVERAGE(IF(Table1[genres]=R62, Table1[imdb_score]))</f>
        <v>6.5333333333333323</v>
      </c>
    </row>
    <row r="63" spans="1:27" x14ac:dyDescent="0.3">
      <c r="A63" t="s">
        <v>108</v>
      </c>
      <c r="B63">
        <v>453</v>
      </c>
      <c r="C63">
        <v>103</v>
      </c>
      <c r="D63">
        <v>414984497</v>
      </c>
      <c r="E63" t="s">
        <v>296</v>
      </c>
      <c r="F63" t="s">
        <v>74</v>
      </c>
      <c r="G63" t="s">
        <v>297</v>
      </c>
      <c r="H63">
        <v>544884</v>
      </c>
      <c r="I63">
        <v>733</v>
      </c>
      <c r="J63" t="s">
        <v>29</v>
      </c>
      <c r="K63" t="s">
        <v>30</v>
      </c>
      <c r="L63">
        <v>200000000</v>
      </c>
      <c r="M63">
        <v>2010</v>
      </c>
      <c r="N63">
        <v>8.3000000000000007</v>
      </c>
      <c r="O63">
        <f>Table1[[#This Row],[gross]]-Table1[[#This Row],[budget]]</f>
        <v>214984497</v>
      </c>
      <c r="R63" t="s">
        <v>693</v>
      </c>
      <c r="S63">
        <f>COUNTIF(Table1[genres],R63)</f>
        <v>12</v>
      </c>
      <c r="T63" cm="1">
        <f t="array" ref="T63">SUM(IF(Table1[genres]=R63, Table1[imdb_score]))</f>
        <v>68.40000000000002</v>
      </c>
      <c r="U63" cm="1">
        <f t="array" ref="U63">MEDIAN(IF(Table1[genres]=R63, Table1[imdb_score]))</f>
        <v>6.4</v>
      </c>
      <c r="V63" cm="1">
        <f t="array" ref="V63">MAX(IF(Table1[genres]=R63, Table1[imdb_score]))</f>
        <v>8</v>
      </c>
      <c r="W63" cm="1">
        <f t="array" ref="W63">MIN(IF(Table1[genres]=R63, Table1[imdb_score]))</f>
        <v>2.7</v>
      </c>
      <c r="X63" cm="1">
        <f t="array" ref="X63">MODE(IF(Table1[genres]=R63, Table1[imdb_score]))</f>
        <v>6.8</v>
      </c>
      <c r="Y63" s="2" cm="1">
        <f t="array" ref="Y63">VAR(IF(Table1[genres]=R63, Table1[imdb_score]))</f>
        <v>3.0381818181817937</v>
      </c>
      <c r="Z63" s="2" cm="1">
        <f t="array" ref="Z63">STDEV(IF(Table1[genres]=R63, Table1[imdb_score]))</f>
        <v>1.7430381000373438</v>
      </c>
      <c r="AA63" s="3" cm="1">
        <f t="array" ref="AA63">AVERAGE(IF(Table1[genres]=R63, Table1[imdb_score]))</f>
        <v>5.700000000000002</v>
      </c>
    </row>
    <row r="64" spans="1:27" x14ac:dyDescent="0.3">
      <c r="A64" t="s">
        <v>113</v>
      </c>
      <c r="B64">
        <v>536</v>
      </c>
      <c r="C64">
        <v>95</v>
      </c>
      <c r="D64">
        <v>356454367</v>
      </c>
      <c r="E64" t="s">
        <v>299</v>
      </c>
      <c r="F64" t="s">
        <v>300</v>
      </c>
      <c r="G64" t="s">
        <v>301</v>
      </c>
      <c r="H64">
        <v>345198</v>
      </c>
      <c r="I64">
        <v>773</v>
      </c>
      <c r="J64" t="s">
        <v>29</v>
      </c>
      <c r="K64" t="s">
        <v>30</v>
      </c>
      <c r="L64">
        <v>175000000</v>
      </c>
      <c r="M64">
        <v>2015</v>
      </c>
      <c r="N64">
        <v>8.3000000000000007</v>
      </c>
      <c r="O64">
        <f>Table1[[#This Row],[gross]]-Table1[[#This Row],[budget]]</f>
        <v>181454367</v>
      </c>
      <c r="R64" t="s">
        <v>1050</v>
      </c>
      <c r="S64">
        <f>COUNTIF(Table1[genres],R64)</f>
        <v>12</v>
      </c>
      <c r="T64" cm="1">
        <f t="array" ref="T64">SUM(IF(Table1[genres]=R64, Table1[imdb_score]))</f>
        <v>74.8</v>
      </c>
      <c r="U64" cm="1">
        <f t="array" ref="U64">MEDIAN(IF(Table1[genres]=R64, Table1[imdb_score]))</f>
        <v>6.1999999999999993</v>
      </c>
      <c r="V64" cm="1">
        <f t="array" ref="V64">MAX(IF(Table1[genres]=R64, Table1[imdb_score]))</f>
        <v>7.8</v>
      </c>
      <c r="W64" cm="1">
        <f t="array" ref="W64">MIN(IF(Table1[genres]=R64, Table1[imdb_score]))</f>
        <v>4.7</v>
      </c>
      <c r="X64" cm="1">
        <f t="array" ref="X64">MODE(IF(Table1[genres]=R64, Table1[imdb_score]))</f>
        <v>6.4</v>
      </c>
      <c r="Y64" s="2" cm="1">
        <f t="array" ref="Y64">VAR(IF(Table1[genres]=R64, Table1[imdb_score]))</f>
        <v>0.57878787878787952</v>
      </c>
      <c r="Z64" s="2" cm="1">
        <f t="array" ref="Z64">STDEV(IF(Table1[genres]=R64, Table1[imdb_score]))</f>
        <v>0.76078109781189984</v>
      </c>
      <c r="AA64" s="3" cm="1">
        <f t="array" ref="AA64">AVERAGE(IF(Table1[genres]=R64, Table1[imdb_score]))</f>
        <v>6.2333333333333334</v>
      </c>
    </row>
    <row r="65" spans="1:27" x14ac:dyDescent="0.3">
      <c r="A65" t="s">
        <v>302</v>
      </c>
      <c r="B65">
        <v>166</v>
      </c>
      <c r="C65">
        <v>74</v>
      </c>
      <c r="D65">
        <v>191796233</v>
      </c>
      <c r="E65" t="s">
        <v>296</v>
      </c>
      <c r="F65" t="s">
        <v>74</v>
      </c>
      <c r="G65" t="s">
        <v>303</v>
      </c>
      <c r="H65">
        <v>623757</v>
      </c>
      <c r="I65">
        <v>391</v>
      </c>
      <c r="J65" t="s">
        <v>29</v>
      </c>
      <c r="K65" t="s">
        <v>30</v>
      </c>
      <c r="L65">
        <v>30000000</v>
      </c>
      <c r="M65">
        <v>1995</v>
      </c>
      <c r="N65">
        <v>8.3000000000000007</v>
      </c>
      <c r="O65">
        <f>Table1[[#This Row],[gross]]-Table1[[#This Row],[budget]]</f>
        <v>161796233</v>
      </c>
      <c r="R65" t="s">
        <v>1066</v>
      </c>
      <c r="S65">
        <f>COUNTIF(Table1[genres],R65)</f>
        <v>12</v>
      </c>
      <c r="T65" cm="1">
        <f t="array" ref="T65">SUM(IF(Table1[genres]=R65, Table1[imdb_score]))</f>
        <v>79.100000000000009</v>
      </c>
      <c r="U65" cm="1">
        <f t="array" ref="U65">MEDIAN(IF(Table1[genres]=R65, Table1[imdb_score]))</f>
        <v>6.75</v>
      </c>
      <c r="V65" cm="1">
        <f t="array" ref="V65">MAX(IF(Table1[genres]=R65, Table1[imdb_score]))</f>
        <v>7.8</v>
      </c>
      <c r="W65" cm="1">
        <f t="array" ref="W65">MIN(IF(Table1[genres]=R65, Table1[imdb_score]))</f>
        <v>5.2</v>
      </c>
      <c r="X65" cm="1">
        <f t="array" ref="X65">MODE(IF(Table1[genres]=R65, Table1[imdb_score]))</f>
        <v>7.8</v>
      </c>
      <c r="Y65" s="2" cm="1">
        <f t="array" ref="Y65">VAR(IF(Table1[genres]=R65, Table1[imdb_score]))</f>
        <v>0.7990151515151328</v>
      </c>
      <c r="Z65" s="2" cm="1">
        <f t="array" ref="Z65">STDEV(IF(Table1[genres]=R65, Table1[imdb_score]))</f>
        <v>0.89387647441642226</v>
      </c>
      <c r="AA65" s="3" cm="1">
        <f t="array" ref="AA65">AVERAGE(IF(Table1[genres]=R65, Table1[imdb_score]))</f>
        <v>6.5916666666666677</v>
      </c>
    </row>
    <row r="66" spans="1:27" x14ac:dyDescent="0.3">
      <c r="A66" t="s">
        <v>138</v>
      </c>
      <c r="B66">
        <v>119</v>
      </c>
      <c r="C66">
        <v>129</v>
      </c>
      <c r="D66">
        <v>159600000</v>
      </c>
      <c r="E66" t="s">
        <v>305</v>
      </c>
      <c r="F66" t="s">
        <v>306</v>
      </c>
      <c r="G66" t="s">
        <v>307</v>
      </c>
      <c r="H66">
        <v>175607</v>
      </c>
      <c r="I66">
        <v>252</v>
      </c>
      <c r="J66" t="s">
        <v>29</v>
      </c>
      <c r="K66" t="s">
        <v>30</v>
      </c>
      <c r="L66">
        <v>5500000</v>
      </c>
      <c r="M66">
        <v>1973</v>
      </c>
      <c r="N66">
        <v>8.3000000000000007</v>
      </c>
      <c r="O66">
        <f>Table1[[#This Row],[gross]]-Table1[[#This Row],[budget]]</f>
        <v>154100000</v>
      </c>
      <c r="R66" t="s">
        <v>1259</v>
      </c>
      <c r="S66">
        <f>COUNTIF(Table1[genres],R66)</f>
        <v>12</v>
      </c>
      <c r="T66" cm="1">
        <f t="array" ref="T66">SUM(IF(Table1[genres]=R66, Table1[imdb_score]))</f>
        <v>76.7</v>
      </c>
      <c r="U66" cm="1">
        <f t="array" ref="U66">MEDIAN(IF(Table1[genres]=R66, Table1[imdb_score]))</f>
        <v>6.3000000000000007</v>
      </c>
      <c r="V66" cm="1">
        <f t="array" ref="V66">MAX(IF(Table1[genres]=R66, Table1[imdb_score]))</f>
        <v>7.7</v>
      </c>
      <c r="W66" cm="1">
        <f t="array" ref="W66">MIN(IF(Table1[genres]=R66, Table1[imdb_score]))</f>
        <v>5.3</v>
      </c>
      <c r="X66" t="e" cm="1">
        <f t="array" ref="X66">MODE(IF(Table1[genres]=R66, Table1[imdb_score]))</f>
        <v>#N/A</v>
      </c>
      <c r="Y66" s="2" cm="1">
        <f t="array" ref="Y66">VAR(IF(Table1[genres]=R66, Table1[imdb_score]))</f>
        <v>0.71719696969696856</v>
      </c>
      <c r="Z66" s="2" cm="1">
        <f t="array" ref="Z66">STDEV(IF(Table1[genres]=R66, Table1[imdb_score]))</f>
        <v>0.84687482528232505</v>
      </c>
      <c r="AA66" s="3" cm="1">
        <f t="array" ref="AA66">AVERAGE(IF(Table1[genres]=R66, Table1[imdb_score]))</f>
        <v>6.3916666666666666</v>
      </c>
    </row>
    <row r="67" spans="1:27" x14ac:dyDescent="0.3">
      <c r="A67" t="s">
        <v>59</v>
      </c>
      <c r="B67">
        <v>149</v>
      </c>
      <c r="C67">
        <v>127</v>
      </c>
      <c r="D67">
        <v>197171806</v>
      </c>
      <c r="E67" t="s">
        <v>309</v>
      </c>
      <c r="F67" t="s">
        <v>79</v>
      </c>
      <c r="G67" t="s">
        <v>310</v>
      </c>
      <c r="H67">
        <v>515306</v>
      </c>
      <c r="I67">
        <v>477</v>
      </c>
      <c r="J67" t="s">
        <v>29</v>
      </c>
      <c r="K67" t="s">
        <v>30</v>
      </c>
      <c r="L67">
        <v>48000000</v>
      </c>
      <c r="M67">
        <v>1989</v>
      </c>
      <c r="N67">
        <v>8.3000000000000007</v>
      </c>
      <c r="O67">
        <f>Table1[[#This Row],[gross]]-Table1[[#This Row],[budget]]</f>
        <v>149171806</v>
      </c>
      <c r="R67" t="s">
        <v>2263</v>
      </c>
      <c r="S67">
        <f>COUNTIF(Table1[genres],R67)</f>
        <v>12</v>
      </c>
      <c r="T67" cm="1">
        <f t="array" ref="T67">SUM(IF(Table1[genres]=R67, Table1[imdb_score]))</f>
        <v>66.900000000000006</v>
      </c>
      <c r="U67" cm="1">
        <f t="array" ref="U67">MEDIAN(IF(Table1[genres]=R67, Table1[imdb_score]))</f>
        <v>5.6</v>
      </c>
      <c r="V67" cm="1">
        <f t="array" ref="V67">MAX(IF(Table1[genres]=R67, Table1[imdb_score]))</f>
        <v>7.3</v>
      </c>
      <c r="W67" cm="1">
        <f t="array" ref="W67">MIN(IF(Table1[genres]=R67, Table1[imdb_score]))</f>
        <v>3.6</v>
      </c>
      <c r="X67" t="e" cm="1">
        <f t="array" ref="X67">MODE(IF(Table1[genres]=R67, Table1[imdb_score]))</f>
        <v>#N/A</v>
      </c>
      <c r="Y67" s="2" cm="1">
        <f t="array" ref="Y67">VAR(IF(Table1[genres]=R67, Table1[imdb_score]))</f>
        <v>1.2220454545454542</v>
      </c>
      <c r="Z67" s="2" cm="1">
        <f t="array" ref="Z67">STDEV(IF(Table1[genres]=R67, Table1[imdb_score]))</f>
        <v>1.1054616477044577</v>
      </c>
      <c r="AA67" s="3" cm="1">
        <f t="array" ref="AA67">AVERAGE(IF(Table1[genres]=R67, Table1[imdb_score]))</f>
        <v>5.5750000000000002</v>
      </c>
    </row>
    <row r="68" spans="1:27" x14ac:dyDescent="0.3">
      <c r="A68" t="s">
        <v>312</v>
      </c>
      <c r="B68">
        <v>161</v>
      </c>
      <c r="C68">
        <v>126</v>
      </c>
      <c r="D68">
        <v>138339411</v>
      </c>
      <c r="E68" t="s">
        <v>92</v>
      </c>
      <c r="F68" t="s">
        <v>313</v>
      </c>
      <c r="G68" t="s">
        <v>314</v>
      </c>
      <c r="H68">
        <v>604904</v>
      </c>
      <c r="I68">
        <v>682</v>
      </c>
      <c r="J68" t="s">
        <v>29</v>
      </c>
      <c r="K68" t="s">
        <v>30</v>
      </c>
      <c r="L68">
        <v>10000000</v>
      </c>
      <c r="M68">
        <v>1997</v>
      </c>
      <c r="N68">
        <v>8.3000000000000007</v>
      </c>
      <c r="O68">
        <f>Table1[[#This Row],[gross]]-Table1[[#This Row],[budget]]</f>
        <v>128339411</v>
      </c>
      <c r="R68" t="s">
        <v>157</v>
      </c>
      <c r="S68">
        <f>COUNTIF(Table1[genres],R68)</f>
        <v>11</v>
      </c>
      <c r="T68" cm="1">
        <f t="array" ref="T68">SUM(IF(Table1[genres]=R68, Table1[imdb_score]))</f>
        <v>75.099999999999994</v>
      </c>
      <c r="U68" cm="1">
        <f t="array" ref="U68">MEDIAN(IF(Table1[genres]=R68, Table1[imdb_score]))</f>
        <v>6.8</v>
      </c>
      <c r="V68" cm="1">
        <f t="array" ref="V68">MAX(IF(Table1[genres]=R68, Table1[imdb_score]))</f>
        <v>8.6</v>
      </c>
      <c r="W68" cm="1">
        <f t="array" ref="W68">MIN(IF(Table1[genres]=R68, Table1[imdb_score]))</f>
        <v>5.7</v>
      </c>
      <c r="X68" cm="1">
        <f t="array" ref="X68">MODE(IF(Table1[genres]=R68, Table1[imdb_score]))</f>
        <v>6.8</v>
      </c>
      <c r="Y68" s="2" cm="1">
        <f t="array" ref="Y68">VAR(IF(Table1[genres]=R68, Table1[imdb_score]))</f>
        <v>0.73218181818183437</v>
      </c>
      <c r="Z68" s="2" cm="1">
        <f t="array" ref="Z68">STDEV(IF(Table1[genres]=R68, Table1[imdb_score]))</f>
        <v>0.85567623443790608</v>
      </c>
      <c r="AA68" s="3" cm="1">
        <f t="array" ref="AA68">AVERAGE(IF(Table1[genres]=R68, Table1[imdb_score]))</f>
        <v>6.8272727272727272</v>
      </c>
    </row>
    <row r="69" spans="1:27" x14ac:dyDescent="0.3">
      <c r="A69" t="s">
        <v>113</v>
      </c>
      <c r="B69">
        <v>408</v>
      </c>
      <c r="C69">
        <v>96</v>
      </c>
      <c r="D69">
        <v>292979556</v>
      </c>
      <c r="E69" t="s">
        <v>316</v>
      </c>
      <c r="F69" t="s">
        <v>254</v>
      </c>
      <c r="G69" t="s">
        <v>317</v>
      </c>
      <c r="H69">
        <v>665575</v>
      </c>
      <c r="I69">
        <v>704</v>
      </c>
      <c r="J69" t="s">
        <v>29</v>
      </c>
      <c r="K69" t="s">
        <v>30</v>
      </c>
      <c r="L69">
        <v>175000000</v>
      </c>
      <c r="M69">
        <v>2009</v>
      </c>
      <c r="N69">
        <v>8.3000000000000007</v>
      </c>
      <c r="O69">
        <f>Table1[[#This Row],[gross]]-Table1[[#This Row],[budget]]</f>
        <v>117979556</v>
      </c>
      <c r="R69" t="s">
        <v>1310</v>
      </c>
      <c r="S69">
        <f>COUNTIF(Table1[genres],R69)</f>
        <v>11</v>
      </c>
      <c r="T69" cm="1">
        <f t="array" ref="T69">SUM(IF(Table1[genres]=R69, Table1[imdb_score]))</f>
        <v>73.599999999999994</v>
      </c>
      <c r="U69" cm="1">
        <f t="array" ref="U69">MEDIAN(IF(Table1[genres]=R69, Table1[imdb_score]))</f>
        <v>7.4</v>
      </c>
      <c r="V69" cm="1">
        <f t="array" ref="V69">MAX(IF(Table1[genres]=R69, Table1[imdb_score]))</f>
        <v>7.7</v>
      </c>
      <c r="W69" cm="1">
        <f t="array" ref="W69">MIN(IF(Table1[genres]=R69, Table1[imdb_score]))</f>
        <v>2.7</v>
      </c>
      <c r="X69" cm="1">
        <f t="array" ref="X69">MODE(IF(Table1[genres]=R69, Table1[imdb_score]))</f>
        <v>7.6</v>
      </c>
      <c r="Y69" s="2" cm="1">
        <f t="array" ref="Y69">VAR(IF(Table1[genres]=R69, Table1[imdb_score]))</f>
        <v>2.3129090909091019</v>
      </c>
      <c r="Z69" s="2" cm="1">
        <f t="array" ref="Z69">STDEV(IF(Table1[genres]=R69, Table1[imdb_score]))</f>
        <v>1.520825134888657</v>
      </c>
      <c r="AA69" s="3" cm="1">
        <f t="array" ref="AA69">AVERAGE(IF(Table1[genres]=R69, Table1[imdb_score]))</f>
        <v>6.6909090909090905</v>
      </c>
    </row>
    <row r="70" spans="1:27" x14ac:dyDescent="0.3">
      <c r="A70" t="s">
        <v>67</v>
      </c>
      <c r="B70">
        <v>131</v>
      </c>
      <c r="C70">
        <v>131</v>
      </c>
      <c r="D70">
        <v>101157447</v>
      </c>
      <c r="E70" t="s">
        <v>202</v>
      </c>
      <c r="F70" t="s">
        <v>67</v>
      </c>
      <c r="G70" t="s">
        <v>319</v>
      </c>
      <c r="H70">
        <v>277505</v>
      </c>
      <c r="I70">
        <v>495</v>
      </c>
      <c r="J70" t="s">
        <v>29</v>
      </c>
      <c r="K70" t="s">
        <v>30</v>
      </c>
      <c r="L70">
        <v>14400000</v>
      </c>
      <c r="M70">
        <v>1992</v>
      </c>
      <c r="N70">
        <v>8.3000000000000007</v>
      </c>
      <c r="O70">
        <f>Table1[[#This Row],[gross]]-Table1[[#This Row],[budget]]</f>
        <v>86757447</v>
      </c>
      <c r="R70" t="s">
        <v>1585</v>
      </c>
      <c r="S70">
        <f>COUNTIF(Table1[genres],R70)</f>
        <v>11</v>
      </c>
      <c r="T70" cm="1">
        <f t="array" ref="T70">SUM(IF(Table1[genres]=R70, Table1[imdb_score]))</f>
        <v>70.599999999999994</v>
      </c>
      <c r="U70" cm="1">
        <f t="array" ref="U70">MEDIAN(IF(Table1[genres]=R70, Table1[imdb_score]))</f>
        <v>6.4</v>
      </c>
      <c r="V70" cm="1">
        <f t="array" ref="V70">MAX(IF(Table1[genres]=R70, Table1[imdb_score]))</f>
        <v>7.6</v>
      </c>
      <c r="W70" cm="1">
        <f t="array" ref="W70">MIN(IF(Table1[genres]=R70, Table1[imdb_score]))</f>
        <v>5.3</v>
      </c>
      <c r="X70" cm="1">
        <f t="array" ref="X70">MODE(IF(Table1[genres]=R70, Table1[imdb_score]))</f>
        <v>6.7</v>
      </c>
      <c r="Y70" s="2" cm="1">
        <f t="array" ref="Y70">VAR(IF(Table1[genres]=R70, Table1[imdb_score]))</f>
        <v>0.53363636363637279</v>
      </c>
      <c r="Z70" s="2" cm="1">
        <f t="array" ref="Z70">STDEV(IF(Table1[genres]=R70, Table1[imdb_score]))</f>
        <v>0.73050418454405364</v>
      </c>
      <c r="AA70" s="3" cm="1">
        <f t="array" ref="AA70">AVERAGE(IF(Table1[genres]=R70, Table1[imdb_score]))</f>
        <v>6.418181818181818</v>
      </c>
    </row>
    <row r="71" spans="1:27" x14ac:dyDescent="0.3">
      <c r="A71" t="s">
        <v>38</v>
      </c>
      <c r="B71">
        <v>478</v>
      </c>
      <c r="C71">
        <v>128</v>
      </c>
      <c r="D71">
        <v>205343774</v>
      </c>
      <c r="E71" t="s">
        <v>171</v>
      </c>
      <c r="F71" t="s">
        <v>40</v>
      </c>
      <c r="G71" t="s">
        <v>321</v>
      </c>
      <c r="H71">
        <v>980946</v>
      </c>
      <c r="I71">
        <v>2685</v>
      </c>
      <c r="J71" t="s">
        <v>29</v>
      </c>
      <c r="K71" t="s">
        <v>30</v>
      </c>
      <c r="L71">
        <v>150000000</v>
      </c>
      <c r="M71">
        <v>2005</v>
      </c>
      <c r="N71">
        <v>8.3000000000000007</v>
      </c>
      <c r="O71">
        <f>Table1[[#This Row],[gross]]-Table1[[#This Row],[budget]]</f>
        <v>55343774</v>
      </c>
      <c r="R71" t="s">
        <v>2211</v>
      </c>
      <c r="S71">
        <f>COUNTIF(Table1[genres],R71)</f>
        <v>11</v>
      </c>
      <c r="T71" cm="1">
        <f t="array" ref="T71">SUM(IF(Table1[genres]=R71, Table1[imdb_score]))</f>
        <v>63.5</v>
      </c>
      <c r="U71" cm="1">
        <f t="array" ref="U71">MEDIAN(IF(Table1[genres]=R71, Table1[imdb_score]))</f>
        <v>6.2</v>
      </c>
      <c r="V71" cm="1">
        <f t="array" ref="V71">MAX(IF(Table1[genres]=R71, Table1[imdb_score]))</f>
        <v>7.3</v>
      </c>
      <c r="W71" cm="1">
        <f t="array" ref="W71">MIN(IF(Table1[genres]=R71, Table1[imdb_score]))</f>
        <v>3.6</v>
      </c>
      <c r="X71" cm="1">
        <f t="array" ref="X71">MODE(IF(Table1[genres]=R71, Table1[imdb_score]))</f>
        <v>6.2</v>
      </c>
      <c r="Y71" s="2" cm="1">
        <f t="array" ref="Y71">VAR(IF(Table1[genres]=R71, Table1[imdb_score]))</f>
        <v>1.2161818181818091</v>
      </c>
      <c r="Z71" s="2" cm="1">
        <f t="array" ref="Z71">STDEV(IF(Table1[genres]=R71, Table1[imdb_score]))</f>
        <v>1.1028063375687542</v>
      </c>
      <c r="AA71" s="3" cm="1">
        <f t="array" ref="AA71">AVERAGE(IF(Table1[genres]=R71, Table1[imdb_score]))</f>
        <v>5.7727272727272725</v>
      </c>
    </row>
    <row r="72" spans="1:27" x14ac:dyDescent="0.3">
      <c r="A72" t="s">
        <v>54</v>
      </c>
      <c r="B72">
        <v>486</v>
      </c>
      <c r="C72">
        <v>153</v>
      </c>
      <c r="D72">
        <v>120523073</v>
      </c>
      <c r="E72" t="s">
        <v>323</v>
      </c>
      <c r="F72" t="s">
        <v>324</v>
      </c>
      <c r="G72" t="s">
        <v>325</v>
      </c>
      <c r="H72">
        <v>885175</v>
      </c>
      <c r="I72">
        <v>1527</v>
      </c>
      <c r="J72" t="s">
        <v>29</v>
      </c>
      <c r="K72" t="s">
        <v>30</v>
      </c>
      <c r="L72">
        <v>75000000</v>
      </c>
      <c r="M72">
        <v>2009</v>
      </c>
      <c r="N72">
        <v>8.3000000000000007</v>
      </c>
      <c r="O72">
        <f>Table1[[#This Row],[gross]]-Table1[[#This Row],[budget]]</f>
        <v>45523073</v>
      </c>
      <c r="R72" t="s">
        <v>4023</v>
      </c>
      <c r="S72">
        <f>COUNTIF(Table1[genres],R72)</f>
        <v>11</v>
      </c>
      <c r="T72" cm="1">
        <f t="array" ref="T72">SUM(IF(Table1[genres]=R72, Table1[imdb_score]))</f>
        <v>64.3</v>
      </c>
      <c r="U72" cm="1">
        <f t="array" ref="U72">MEDIAN(IF(Table1[genres]=R72, Table1[imdb_score]))</f>
        <v>5.9</v>
      </c>
      <c r="V72" cm="1">
        <f t="array" ref="V72">MAX(IF(Table1[genres]=R72, Table1[imdb_score]))</f>
        <v>6.7</v>
      </c>
      <c r="W72" cm="1">
        <f t="array" ref="W72">MIN(IF(Table1[genres]=R72, Table1[imdb_score]))</f>
        <v>3.8</v>
      </c>
      <c r="X72" cm="1">
        <f t="array" ref="X72">MODE(IF(Table1[genres]=R72, Table1[imdb_score]))</f>
        <v>6.7</v>
      </c>
      <c r="Y72" s="2" cm="1">
        <f t="array" ref="Y72">VAR(IF(Table1[genres]=R72, Table1[imdb_score]))</f>
        <v>0.74472727272727757</v>
      </c>
      <c r="Z72" s="2" cm="1">
        <f t="array" ref="Z72">STDEV(IF(Table1[genres]=R72, Table1[imdb_score]))</f>
        <v>0.86297582395295269</v>
      </c>
      <c r="AA72" s="3" cm="1">
        <f t="array" ref="AA72">AVERAGE(IF(Table1[genres]=R72, Table1[imdb_score]))</f>
        <v>5.8454545454545448</v>
      </c>
    </row>
    <row r="73" spans="1:27" x14ac:dyDescent="0.3">
      <c r="A73" t="s">
        <v>298</v>
      </c>
      <c r="B73">
        <v>285</v>
      </c>
      <c r="C73">
        <v>161</v>
      </c>
      <c r="D73">
        <v>56715371</v>
      </c>
      <c r="E73" t="s">
        <v>327</v>
      </c>
      <c r="F73" t="s">
        <v>328</v>
      </c>
      <c r="G73" t="s">
        <v>329</v>
      </c>
      <c r="H73">
        <v>427357</v>
      </c>
      <c r="I73">
        <v>1736</v>
      </c>
      <c r="J73" t="s">
        <v>29</v>
      </c>
      <c r="K73" t="s">
        <v>200</v>
      </c>
      <c r="L73">
        <v>12000000</v>
      </c>
      <c r="M73">
        <v>1968</v>
      </c>
      <c r="N73">
        <v>8.3000000000000007</v>
      </c>
      <c r="O73">
        <f>Table1[[#This Row],[gross]]-Table1[[#This Row],[budget]]</f>
        <v>44715371</v>
      </c>
      <c r="R73" t="s">
        <v>4570</v>
      </c>
      <c r="S73">
        <f>COUNTIF(Table1[genres],R73)</f>
        <v>11</v>
      </c>
      <c r="T73" cm="1">
        <f t="array" ref="T73">SUM(IF(Table1[genres]=R73, Table1[imdb_score]))</f>
        <v>63.499999999999993</v>
      </c>
      <c r="U73" cm="1">
        <f t="array" ref="U73">MEDIAN(IF(Table1[genres]=R73, Table1[imdb_score]))</f>
        <v>6.2</v>
      </c>
      <c r="V73" cm="1">
        <f t="array" ref="V73">MAX(IF(Table1[genres]=R73, Table1[imdb_score]))</f>
        <v>6.6</v>
      </c>
      <c r="W73" cm="1">
        <f t="array" ref="W73">MIN(IF(Table1[genres]=R73, Table1[imdb_score]))</f>
        <v>2.4</v>
      </c>
      <c r="X73" cm="1">
        <f t="array" ref="X73">MODE(IF(Table1[genres]=R73, Table1[imdb_score]))</f>
        <v>6.2</v>
      </c>
      <c r="Y73" s="2" cm="1">
        <f t="array" ref="Y73">VAR(IF(Table1[genres]=R73, Table1[imdb_score]))</f>
        <v>1.3201818181818226</v>
      </c>
      <c r="Z73" s="2" cm="1">
        <f t="array" ref="Z73">STDEV(IF(Table1[genres]=R73, Table1[imdb_score]))</f>
        <v>1.1489916527903161</v>
      </c>
      <c r="AA73" s="3" cm="1">
        <f t="array" ref="AA73">AVERAGE(IF(Table1[genres]=R73, Table1[imdb_score]))</f>
        <v>5.7727272727272725</v>
      </c>
    </row>
    <row r="74" spans="1:27" x14ac:dyDescent="0.3">
      <c r="A74" t="s">
        <v>110</v>
      </c>
      <c r="B74">
        <v>134</v>
      </c>
      <c r="C74">
        <v>180</v>
      </c>
      <c r="D74">
        <v>51600000</v>
      </c>
      <c r="E74" t="s">
        <v>330</v>
      </c>
      <c r="F74" t="s">
        <v>331</v>
      </c>
      <c r="G74" t="s">
        <v>332</v>
      </c>
      <c r="H74">
        <v>270790</v>
      </c>
      <c r="I74">
        <v>549</v>
      </c>
      <c r="J74" t="s">
        <v>29</v>
      </c>
      <c r="K74" t="s">
        <v>30</v>
      </c>
      <c r="L74">
        <v>18000000</v>
      </c>
      <c r="M74">
        <v>1984</v>
      </c>
      <c r="N74">
        <v>8.3000000000000007</v>
      </c>
      <c r="O74">
        <f>Table1[[#This Row],[gross]]-Table1[[#This Row],[budget]]</f>
        <v>33600000</v>
      </c>
      <c r="R74" t="s">
        <v>4875</v>
      </c>
      <c r="S74">
        <f>COUNTIF(Table1[genres],R74)</f>
        <v>11</v>
      </c>
      <c r="T74" cm="1">
        <f t="array" ref="T74">SUM(IF(Table1[genres]=R74, Table1[imdb_score]))</f>
        <v>60.099999999999994</v>
      </c>
      <c r="U74" cm="1">
        <f t="array" ref="U74">MEDIAN(IF(Table1[genres]=R74, Table1[imdb_score]))</f>
        <v>5.9</v>
      </c>
      <c r="V74" cm="1">
        <f t="array" ref="V74">MAX(IF(Table1[genres]=R74, Table1[imdb_score]))</f>
        <v>6.5</v>
      </c>
      <c r="W74" cm="1">
        <f t="array" ref="W74">MIN(IF(Table1[genres]=R74, Table1[imdb_score]))</f>
        <v>3.9</v>
      </c>
      <c r="X74" cm="1">
        <f t="array" ref="X74">MODE(IF(Table1[genres]=R74, Table1[imdb_score]))</f>
        <v>5.9</v>
      </c>
      <c r="Y74" s="2" cm="1">
        <f t="array" ref="Y74">VAR(IF(Table1[genres]=R74, Table1[imdb_score]))</f>
        <v>0.66854545454545478</v>
      </c>
      <c r="Z74" s="2" cm="1">
        <f t="array" ref="Z74">STDEV(IF(Table1[genres]=R74, Table1[imdb_score]))</f>
        <v>0.81764628938524198</v>
      </c>
      <c r="AA74" s="3" cm="1">
        <f t="array" ref="AA74">AVERAGE(IF(Table1[genres]=R74, Table1[imdb_score]))</f>
        <v>5.463636363636363</v>
      </c>
    </row>
    <row r="75" spans="1:27" x14ac:dyDescent="0.3">
      <c r="A75" t="s">
        <v>334</v>
      </c>
      <c r="B75">
        <v>177</v>
      </c>
      <c r="C75">
        <v>138</v>
      </c>
      <c r="D75">
        <v>64604977</v>
      </c>
      <c r="E75" t="s">
        <v>140</v>
      </c>
      <c r="F75" t="s">
        <v>150</v>
      </c>
      <c r="G75" t="s">
        <v>335</v>
      </c>
      <c r="H75">
        <v>414219</v>
      </c>
      <c r="I75">
        <v>625</v>
      </c>
      <c r="J75" t="s">
        <v>29</v>
      </c>
      <c r="K75" t="s">
        <v>30</v>
      </c>
      <c r="L75">
        <v>35000000</v>
      </c>
      <c r="M75">
        <v>1997</v>
      </c>
      <c r="N75">
        <v>8.3000000000000007</v>
      </c>
      <c r="O75">
        <f>Table1[[#This Row],[gross]]-Table1[[#This Row],[budget]]</f>
        <v>29604977</v>
      </c>
      <c r="R75" t="s">
        <v>160</v>
      </c>
      <c r="S75">
        <f>COUNTIF(Table1[genres],R75)</f>
        <v>10</v>
      </c>
      <c r="T75" cm="1">
        <f t="array" ref="T75">SUM(IF(Table1[genres]=R75, Table1[imdb_score]))</f>
        <v>72.8</v>
      </c>
      <c r="U75" cm="1">
        <f t="array" ref="U75">MEDIAN(IF(Table1[genres]=R75, Table1[imdb_score]))</f>
        <v>7.5</v>
      </c>
      <c r="V75" cm="1">
        <f t="array" ref="V75">MAX(IF(Table1[genres]=R75, Table1[imdb_score]))</f>
        <v>8.6</v>
      </c>
      <c r="W75" cm="1">
        <f t="array" ref="W75">MIN(IF(Table1[genres]=R75, Table1[imdb_score]))</f>
        <v>5.8</v>
      </c>
      <c r="X75" cm="1">
        <f t="array" ref="X75">MODE(IF(Table1[genres]=R75, Table1[imdb_score]))</f>
        <v>8.1999999999999993</v>
      </c>
      <c r="Y75" s="2" cm="1">
        <f t="array" ref="Y75">VAR(IF(Table1[genres]=R75, Table1[imdb_score]))</f>
        <v>0.93511111111112966</v>
      </c>
      <c r="Z75" s="2" cm="1">
        <f t="array" ref="Z75">STDEV(IF(Table1[genres]=R75, Table1[imdb_score]))</f>
        <v>0.967011432771676</v>
      </c>
      <c r="AA75" s="3" cm="1">
        <f t="array" ref="AA75">AVERAGE(IF(Table1[genres]=R75, Table1[imdb_score]))</f>
        <v>7.2799999999999994</v>
      </c>
    </row>
    <row r="76" spans="1:27" x14ac:dyDescent="0.3">
      <c r="A76" t="s">
        <v>337</v>
      </c>
      <c r="B76">
        <v>151</v>
      </c>
      <c r="C76">
        <v>104</v>
      </c>
      <c r="D76">
        <v>30093107</v>
      </c>
      <c r="E76" t="s">
        <v>338</v>
      </c>
      <c r="F76" t="s">
        <v>339</v>
      </c>
      <c r="G76" t="s">
        <v>340</v>
      </c>
      <c r="H76">
        <v>600996</v>
      </c>
      <c r="I76">
        <v>726</v>
      </c>
      <c r="J76" t="s">
        <v>29</v>
      </c>
      <c r="K76" t="s">
        <v>200</v>
      </c>
      <c r="L76">
        <v>6000000</v>
      </c>
      <c r="M76">
        <v>2000</v>
      </c>
      <c r="N76">
        <v>8.3000000000000007</v>
      </c>
      <c r="O76">
        <f>Table1[[#This Row],[gross]]-Table1[[#This Row],[budget]]</f>
        <v>24093107</v>
      </c>
      <c r="R76" t="s">
        <v>1222</v>
      </c>
      <c r="S76">
        <f>COUNTIF(Table1[genres],R76)</f>
        <v>10</v>
      </c>
      <c r="T76" cm="1">
        <f t="array" ref="T76">SUM(IF(Table1[genres]=R76, Table1[imdb_score]))</f>
        <v>69.899999999999991</v>
      </c>
      <c r="U76" cm="1">
        <f t="array" ref="U76">MEDIAN(IF(Table1[genres]=R76, Table1[imdb_score]))</f>
        <v>6.85</v>
      </c>
      <c r="V76" cm="1">
        <f t="array" ref="V76">MAX(IF(Table1[genres]=R76, Table1[imdb_score]))</f>
        <v>7.7</v>
      </c>
      <c r="W76" cm="1">
        <f t="array" ref="W76">MIN(IF(Table1[genres]=R76, Table1[imdb_score]))</f>
        <v>6.6</v>
      </c>
      <c r="X76" cm="1">
        <f t="array" ref="X76">MODE(IF(Table1[genres]=R76, Table1[imdb_score]))</f>
        <v>7.7</v>
      </c>
      <c r="Y76" s="2" cm="1">
        <f t="array" ref="Y76">VAR(IF(Table1[genres]=R76, Table1[imdb_score]))</f>
        <v>0.15655555555555561</v>
      </c>
      <c r="Z76" s="2" cm="1">
        <f t="array" ref="Z76">STDEV(IF(Table1[genres]=R76, Table1[imdb_score]))</f>
        <v>0.39567101935263799</v>
      </c>
      <c r="AA76" s="3" cm="1">
        <f t="array" ref="AA76">AVERAGE(IF(Table1[genres]=R76, Table1[imdb_score]))</f>
        <v>6.9899999999999993</v>
      </c>
    </row>
    <row r="77" spans="1:27" x14ac:dyDescent="0.3">
      <c r="A77" t="s">
        <v>99</v>
      </c>
      <c r="B77">
        <v>181</v>
      </c>
      <c r="C77">
        <v>120</v>
      </c>
      <c r="D77">
        <v>25000000</v>
      </c>
      <c r="E77" t="s">
        <v>342</v>
      </c>
      <c r="F77" t="s">
        <v>343</v>
      </c>
      <c r="G77" t="s">
        <v>344</v>
      </c>
      <c r="H77">
        <v>175196</v>
      </c>
      <c r="I77">
        <v>350</v>
      </c>
      <c r="J77" t="s">
        <v>29</v>
      </c>
      <c r="K77" t="s">
        <v>30</v>
      </c>
      <c r="L77">
        <v>2883848</v>
      </c>
      <c r="M77">
        <v>1959</v>
      </c>
      <c r="N77">
        <v>8.3000000000000007</v>
      </c>
      <c r="O77">
        <f>Table1[[#This Row],[gross]]-Table1[[#This Row],[budget]]</f>
        <v>22116152</v>
      </c>
      <c r="R77" t="s">
        <v>2411</v>
      </c>
      <c r="S77">
        <f>COUNTIF(Table1[genres],R77)</f>
        <v>10</v>
      </c>
      <c r="T77" cm="1">
        <f t="array" ref="T77">SUM(IF(Table1[genres]=R77, Table1[imdb_score]))</f>
        <v>59.600000000000009</v>
      </c>
      <c r="U77" cm="1">
        <f t="array" ref="U77">MEDIAN(IF(Table1[genres]=R77, Table1[imdb_score]))</f>
        <v>5.8</v>
      </c>
      <c r="V77" cm="1">
        <f t="array" ref="V77">MAX(IF(Table1[genres]=R77, Table1[imdb_score]))</f>
        <v>7.3</v>
      </c>
      <c r="W77" cm="1">
        <f t="array" ref="W77">MIN(IF(Table1[genres]=R77, Table1[imdb_score]))</f>
        <v>5.0999999999999996</v>
      </c>
      <c r="X77" cm="1">
        <f t="array" ref="X77">MODE(IF(Table1[genres]=R77, Table1[imdb_score]))</f>
        <v>5.8</v>
      </c>
      <c r="Y77" s="2" cm="1">
        <f t="array" ref="Y77">VAR(IF(Table1[genres]=R77, Table1[imdb_score]))</f>
        <v>0.37377777777777782</v>
      </c>
      <c r="Z77" s="2" cm="1">
        <f t="array" ref="Z77">STDEV(IF(Table1[genres]=R77, Table1[imdb_score]))</f>
        <v>0.61137368096588673</v>
      </c>
      <c r="AA77" s="3" cm="1">
        <f t="array" ref="AA77">AVERAGE(IF(Table1[genres]=R77, Table1[imdb_score]))</f>
        <v>5.9600000000000009</v>
      </c>
    </row>
    <row r="78" spans="1:27" x14ac:dyDescent="0.3">
      <c r="A78" t="s">
        <v>346</v>
      </c>
      <c r="B78">
        <v>147</v>
      </c>
      <c r="C78">
        <v>142</v>
      </c>
      <c r="D78">
        <v>44700000</v>
      </c>
      <c r="E78" t="s">
        <v>26</v>
      </c>
      <c r="F78" t="s">
        <v>34</v>
      </c>
      <c r="G78" t="s">
        <v>347</v>
      </c>
      <c r="H78">
        <v>537442</v>
      </c>
      <c r="I78">
        <v>851</v>
      </c>
      <c r="J78" t="s">
        <v>29</v>
      </c>
      <c r="K78" t="s">
        <v>30</v>
      </c>
      <c r="L78">
        <v>25000000</v>
      </c>
      <c r="M78">
        <v>1983</v>
      </c>
      <c r="N78">
        <v>8.3000000000000007</v>
      </c>
      <c r="O78">
        <f>Table1[[#This Row],[gross]]-Table1[[#This Row],[budget]]</f>
        <v>19700000</v>
      </c>
      <c r="R78" t="s">
        <v>4368</v>
      </c>
      <c r="S78">
        <f>COUNTIF(Table1[genres],R78)</f>
        <v>10</v>
      </c>
      <c r="T78" cm="1">
        <f t="array" ref="T78">SUM(IF(Table1[genres]=R78, Table1[imdb_score]))</f>
        <v>54.9</v>
      </c>
      <c r="U78" cm="1">
        <f t="array" ref="U78">MEDIAN(IF(Table1[genres]=R78, Table1[imdb_score]))</f>
        <v>5.75</v>
      </c>
      <c r="V78" cm="1">
        <f t="array" ref="V78">MAX(IF(Table1[genres]=R78, Table1[imdb_score]))</f>
        <v>6.6</v>
      </c>
      <c r="W78" cm="1">
        <f t="array" ref="W78">MIN(IF(Table1[genres]=R78, Table1[imdb_score]))</f>
        <v>3.8</v>
      </c>
      <c r="X78" t="e" cm="1">
        <f t="array" ref="X78">MODE(IF(Table1[genres]=R78, Table1[imdb_score]))</f>
        <v>#N/A</v>
      </c>
      <c r="Y78" s="2" cm="1">
        <f t="array" ref="Y78">VAR(IF(Table1[genres]=R78, Table1[imdb_score]))</f>
        <v>0.80988888888889377</v>
      </c>
      <c r="Z78" s="2" cm="1">
        <f t="array" ref="Z78">STDEV(IF(Table1[genres]=R78, Table1[imdb_score]))</f>
        <v>0.89993826948790978</v>
      </c>
      <c r="AA78" s="3" cm="1">
        <f t="array" ref="AA78">AVERAGE(IF(Table1[genres]=R78, Table1[imdb_score]))</f>
        <v>5.49</v>
      </c>
    </row>
    <row r="79" spans="1:27" x14ac:dyDescent="0.3">
      <c r="A79" t="s">
        <v>349</v>
      </c>
      <c r="B79">
        <v>273</v>
      </c>
      <c r="C79">
        <v>108</v>
      </c>
      <c r="D79">
        <v>34126138</v>
      </c>
      <c r="E79" t="s">
        <v>350</v>
      </c>
      <c r="F79" t="s">
        <v>351</v>
      </c>
      <c r="G79" t="s">
        <v>352</v>
      </c>
      <c r="H79">
        <v>666937</v>
      </c>
      <c r="I79">
        <v>1514</v>
      </c>
      <c r="J79" t="s">
        <v>29</v>
      </c>
      <c r="K79" t="s">
        <v>30</v>
      </c>
      <c r="L79">
        <v>20000000</v>
      </c>
      <c r="M79">
        <v>2004</v>
      </c>
      <c r="N79">
        <v>8.3000000000000007</v>
      </c>
      <c r="O79">
        <f>Table1[[#This Row],[gross]]-Table1[[#This Row],[budget]]</f>
        <v>14126138</v>
      </c>
      <c r="R79" t="s">
        <v>180</v>
      </c>
      <c r="S79">
        <f>COUNTIF(Table1[genres],R79)</f>
        <v>9</v>
      </c>
      <c r="T79" cm="1">
        <f t="array" ref="T79">SUM(IF(Table1[genres]=R79, Table1[imdb_score]))</f>
        <v>62.499999999999993</v>
      </c>
      <c r="U79" cm="1">
        <f t="array" ref="U79">MEDIAN(IF(Table1[genres]=R79, Table1[imdb_score]))</f>
        <v>7.1</v>
      </c>
      <c r="V79" cm="1">
        <f t="array" ref="V79">MAX(IF(Table1[genres]=R79, Table1[imdb_score]))</f>
        <v>8.5</v>
      </c>
      <c r="W79" cm="1">
        <f t="array" ref="W79">MIN(IF(Table1[genres]=R79, Table1[imdb_score]))</f>
        <v>5.3</v>
      </c>
      <c r="X79" cm="1">
        <f t="array" ref="X79">MODE(IF(Table1[genres]=R79, Table1[imdb_score]))</f>
        <v>7.3</v>
      </c>
      <c r="Y79" s="2" cm="1">
        <f t="array" ref="Y79">VAR(IF(Table1[genres]=R79, Table1[imdb_score]))</f>
        <v>1.0677777777777919</v>
      </c>
      <c r="Z79" s="2" cm="1">
        <f t="array" ref="Z79">STDEV(IF(Table1[genres]=R79, Table1[imdb_score]))</f>
        <v>1.0333333333333401</v>
      </c>
      <c r="AA79" s="3" cm="1">
        <f t="array" ref="AA79">AVERAGE(IF(Table1[genres]=R79, Table1[imdb_score]))</f>
        <v>6.9444444444444438</v>
      </c>
    </row>
    <row r="80" spans="1:27" x14ac:dyDescent="0.3">
      <c r="A80" t="s">
        <v>354</v>
      </c>
      <c r="B80">
        <v>53</v>
      </c>
      <c r="C80">
        <v>170</v>
      </c>
      <c r="D80">
        <v>7830611</v>
      </c>
      <c r="E80" t="s">
        <v>355</v>
      </c>
      <c r="F80" t="s">
        <v>356</v>
      </c>
      <c r="G80" t="s">
        <v>357</v>
      </c>
      <c r="H80">
        <v>18980</v>
      </c>
      <c r="I80">
        <v>74</v>
      </c>
      <c r="J80" t="s">
        <v>29</v>
      </c>
      <c r="K80" t="s">
        <v>30</v>
      </c>
      <c r="L80">
        <v>700000</v>
      </c>
      <c r="M80">
        <v>1994</v>
      </c>
      <c r="N80">
        <v>8.3000000000000007</v>
      </c>
      <c r="O80">
        <f>Table1[[#This Row],[gross]]-Table1[[#This Row],[budget]]</f>
        <v>7130611</v>
      </c>
      <c r="R80" t="s">
        <v>500</v>
      </c>
      <c r="S80">
        <f>COUNTIF(Table1[genres],R80)</f>
        <v>9</v>
      </c>
      <c r="T80" cm="1">
        <f t="array" ref="T80">SUM(IF(Table1[genres]=R80, Table1[imdb_score]))</f>
        <v>61.300000000000004</v>
      </c>
      <c r="U80" cm="1">
        <f t="array" ref="U80">MEDIAN(IF(Table1[genres]=R80, Table1[imdb_score]))</f>
        <v>6.9</v>
      </c>
      <c r="V80" cm="1">
        <f t="array" ref="V80">MAX(IF(Table1[genres]=R80, Table1[imdb_score]))</f>
        <v>8.1</v>
      </c>
      <c r="W80" cm="1">
        <f t="array" ref="W80">MIN(IF(Table1[genres]=R80, Table1[imdb_score]))</f>
        <v>5</v>
      </c>
      <c r="X80" cm="1">
        <f t="array" ref="X80">MODE(IF(Table1[genres]=R80, Table1[imdb_score]))</f>
        <v>6.9</v>
      </c>
      <c r="Y80" s="2" cm="1">
        <f t="array" ref="Y80">VAR(IF(Table1[genres]=R80, Table1[imdb_score]))</f>
        <v>1.2661111111111083</v>
      </c>
      <c r="Z80" s="2" cm="1">
        <f t="array" ref="Z80">STDEV(IF(Table1[genres]=R80, Table1[imdb_score]))</f>
        <v>1.1252160286412154</v>
      </c>
      <c r="AA80" s="3" cm="1">
        <f t="array" ref="AA80">AVERAGE(IF(Table1[genres]=R80, Table1[imdb_score]))</f>
        <v>6.8111111111111118</v>
      </c>
    </row>
    <row r="81" spans="1:27" x14ac:dyDescent="0.3">
      <c r="A81" t="s">
        <v>102</v>
      </c>
      <c r="B81">
        <v>421</v>
      </c>
      <c r="C81">
        <v>118</v>
      </c>
      <c r="D81">
        <v>14677654</v>
      </c>
      <c r="E81" t="s">
        <v>92</v>
      </c>
      <c r="F81" t="s">
        <v>359</v>
      </c>
      <c r="G81" t="s">
        <v>360</v>
      </c>
      <c r="H81">
        <v>161288</v>
      </c>
      <c r="I81">
        <v>351</v>
      </c>
      <c r="J81" t="s">
        <v>29</v>
      </c>
      <c r="K81" t="s">
        <v>361</v>
      </c>
      <c r="L81">
        <v>13000000</v>
      </c>
      <c r="M81">
        <v>2015</v>
      </c>
      <c r="N81">
        <v>8.3000000000000007</v>
      </c>
      <c r="O81">
        <f>Table1[[#This Row],[gross]]-Table1[[#This Row],[budget]]</f>
        <v>1677654</v>
      </c>
      <c r="R81" t="s">
        <v>655</v>
      </c>
      <c r="S81">
        <f>COUNTIF(Table1[genres],R81)</f>
        <v>9</v>
      </c>
      <c r="T81" cm="1">
        <f t="array" ref="T81">SUM(IF(Table1[genres]=R81, Table1[imdb_score]))</f>
        <v>62.400000000000006</v>
      </c>
      <c r="U81" cm="1">
        <f t="array" ref="U81">MEDIAN(IF(Table1[genres]=R81, Table1[imdb_score]))</f>
        <v>6.9</v>
      </c>
      <c r="V81" cm="1">
        <f t="array" ref="V81">MAX(IF(Table1[genres]=R81, Table1[imdb_score]))</f>
        <v>8</v>
      </c>
      <c r="W81" cm="1">
        <f t="array" ref="W81">MIN(IF(Table1[genres]=R81, Table1[imdb_score]))</f>
        <v>5.7</v>
      </c>
      <c r="X81" cm="1">
        <f t="array" ref="X81">MODE(IF(Table1[genres]=R81, Table1[imdb_score]))</f>
        <v>6.7</v>
      </c>
      <c r="Y81" s="2" cm="1">
        <f t="array" ref="Y81">VAR(IF(Table1[genres]=R81, Table1[imdb_score]))</f>
        <v>0.47249999999999992</v>
      </c>
      <c r="Z81" s="2" cm="1">
        <f t="array" ref="Z81">STDEV(IF(Table1[genres]=R81, Table1[imdb_score]))</f>
        <v>0.68738635424337591</v>
      </c>
      <c r="AA81" s="3" cm="1">
        <f t="array" ref="AA81">AVERAGE(IF(Table1[genres]=R81, Table1[imdb_score]))</f>
        <v>6.9333333333333336</v>
      </c>
    </row>
    <row r="82" spans="1:27" x14ac:dyDescent="0.3">
      <c r="A82" t="s">
        <v>363</v>
      </c>
      <c r="B82">
        <v>131</v>
      </c>
      <c r="C82">
        <v>91</v>
      </c>
      <c r="D82">
        <v>1229197</v>
      </c>
      <c r="E82" t="s">
        <v>364</v>
      </c>
      <c r="F82" t="s">
        <v>365</v>
      </c>
      <c r="G82" t="s">
        <v>366</v>
      </c>
      <c r="H82">
        <v>382240</v>
      </c>
      <c r="I82">
        <v>660</v>
      </c>
      <c r="J82" t="s">
        <v>29</v>
      </c>
      <c r="K82" t="s">
        <v>200</v>
      </c>
      <c r="L82">
        <v>229575</v>
      </c>
      <c r="M82">
        <v>1975</v>
      </c>
      <c r="N82">
        <v>8.3000000000000007</v>
      </c>
      <c r="O82">
        <f>Table1[[#This Row],[gross]]-Table1[[#This Row],[budget]]</f>
        <v>999622</v>
      </c>
      <c r="R82" t="s">
        <v>1527</v>
      </c>
      <c r="S82">
        <f>COUNTIF(Table1[genres],R82)</f>
        <v>9</v>
      </c>
      <c r="T82" cm="1">
        <f t="array" ref="T82">SUM(IF(Table1[genres]=R82, Table1[imdb_score]))</f>
        <v>60.9</v>
      </c>
      <c r="U82" cm="1">
        <f t="array" ref="U82">MEDIAN(IF(Table1[genres]=R82, Table1[imdb_score]))</f>
        <v>6.8</v>
      </c>
      <c r="V82" cm="1">
        <f t="array" ref="V82">MAX(IF(Table1[genres]=R82, Table1[imdb_score]))</f>
        <v>7.6</v>
      </c>
      <c r="W82" cm="1">
        <f t="array" ref="W82">MIN(IF(Table1[genres]=R82, Table1[imdb_score]))</f>
        <v>6</v>
      </c>
      <c r="X82" t="e" cm="1">
        <f t="array" ref="X82">MODE(IF(Table1[genres]=R82, Table1[imdb_score]))</f>
        <v>#N/A</v>
      </c>
      <c r="Y82" s="2" cm="1">
        <f t="array" ref="Y82">VAR(IF(Table1[genres]=R82, Table1[imdb_score]))</f>
        <v>0.34</v>
      </c>
      <c r="Z82" s="2" cm="1">
        <f t="array" ref="Z82">STDEV(IF(Table1[genres]=R82, Table1[imdb_score]))</f>
        <v>0.5830951894845301</v>
      </c>
      <c r="AA82" s="3" cm="1">
        <f t="array" ref="AA82">AVERAGE(IF(Table1[genres]=R82, Table1[imdb_score]))</f>
        <v>6.7666666666666666</v>
      </c>
    </row>
    <row r="83" spans="1:27" x14ac:dyDescent="0.3">
      <c r="A83" t="s">
        <v>368</v>
      </c>
      <c r="B83">
        <v>349</v>
      </c>
      <c r="C83">
        <v>115</v>
      </c>
      <c r="D83">
        <v>610968</v>
      </c>
      <c r="E83" t="s">
        <v>92</v>
      </c>
      <c r="F83" t="s">
        <v>369</v>
      </c>
      <c r="G83" t="s">
        <v>370</v>
      </c>
      <c r="H83">
        <v>170155</v>
      </c>
      <c r="I83">
        <v>249</v>
      </c>
      <c r="J83" t="s">
        <v>64</v>
      </c>
      <c r="K83" t="s">
        <v>371</v>
      </c>
      <c r="L83">
        <v>3800000</v>
      </c>
      <c r="M83">
        <v>2012</v>
      </c>
      <c r="N83">
        <v>8.3000000000000007</v>
      </c>
      <c r="O83">
        <f>Table1[[#This Row],[gross]]-Table1[[#This Row],[budget]]</f>
        <v>-3189032</v>
      </c>
      <c r="R83" t="s">
        <v>1683</v>
      </c>
      <c r="S83">
        <f>COUNTIF(Table1[genres],R83)</f>
        <v>9</v>
      </c>
      <c r="T83" cm="1">
        <f t="array" ref="T83">SUM(IF(Table1[genres]=R83, Table1[imdb_score]))</f>
        <v>59.500000000000007</v>
      </c>
      <c r="U83" cm="1">
        <f t="array" ref="U83">MEDIAN(IF(Table1[genres]=R83, Table1[imdb_score]))</f>
        <v>6.7</v>
      </c>
      <c r="V83" cm="1">
        <f t="array" ref="V83">MAX(IF(Table1[genres]=R83, Table1[imdb_score]))</f>
        <v>7.5</v>
      </c>
      <c r="W83" cm="1">
        <f t="array" ref="W83">MIN(IF(Table1[genres]=R83, Table1[imdb_score]))</f>
        <v>5.7</v>
      </c>
      <c r="X83" t="e" cm="1">
        <f t="array" ref="X83">MODE(IF(Table1[genres]=R83, Table1[imdb_score]))</f>
        <v>#N/A</v>
      </c>
      <c r="Y83" s="2" cm="1">
        <f t="array" ref="Y83">VAR(IF(Table1[genres]=R83, Table1[imdb_score]))</f>
        <v>0.33111111111111108</v>
      </c>
      <c r="Z83" s="2" cm="1">
        <f t="array" ref="Z83">STDEV(IF(Table1[genres]=R83, Table1[imdb_score]))</f>
        <v>0.57542255005440224</v>
      </c>
      <c r="AA83" s="3" cm="1">
        <f t="array" ref="AA83">AVERAGE(IF(Table1[genres]=R83, Table1[imdb_score]))</f>
        <v>6.6111111111111116</v>
      </c>
    </row>
    <row r="84" spans="1:27" x14ac:dyDescent="0.3">
      <c r="A84" t="s">
        <v>95</v>
      </c>
      <c r="B84">
        <v>260</v>
      </c>
      <c r="C84">
        <v>145</v>
      </c>
      <c r="D84">
        <v>26435</v>
      </c>
      <c r="E84" t="s">
        <v>373</v>
      </c>
      <c r="F84" t="s">
        <v>374</v>
      </c>
      <c r="G84" t="s">
        <v>375</v>
      </c>
      <c r="H84">
        <v>111841</v>
      </c>
      <c r="I84">
        <v>413</v>
      </c>
      <c r="J84" t="s">
        <v>96</v>
      </c>
      <c r="K84" t="s">
        <v>227</v>
      </c>
      <c r="L84">
        <v>6000000</v>
      </c>
      <c r="M84">
        <v>1927</v>
      </c>
      <c r="N84">
        <v>8.3000000000000007</v>
      </c>
      <c r="O84">
        <f>Table1[[#This Row],[gross]]-Table1[[#This Row],[budget]]</f>
        <v>-5973565</v>
      </c>
      <c r="R84" t="s">
        <v>3732</v>
      </c>
      <c r="S84">
        <f>COUNTIF(Table1[genres],R84)</f>
        <v>9</v>
      </c>
      <c r="T84" cm="1">
        <f t="array" ref="T84">SUM(IF(Table1[genres]=R84, Table1[imdb_score]))</f>
        <v>47.699999999999996</v>
      </c>
      <c r="U84" cm="1">
        <f t="array" ref="U84">MEDIAN(IF(Table1[genres]=R84, Table1[imdb_score]))</f>
        <v>5.6</v>
      </c>
      <c r="V84" cm="1">
        <f t="array" ref="V84">MAX(IF(Table1[genres]=R84, Table1[imdb_score]))</f>
        <v>6.8</v>
      </c>
      <c r="W84" cm="1">
        <f t="array" ref="W84">MIN(IF(Table1[genres]=R84, Table1[imdb_score]))</f>
        <v>3.8</v>
      </c>
      <c r="X84" cm="1">
        <f t="array" ref="X84">MODE(IF(Table1[genres]=R84, Table1[imdb_score]))</f>
        <v>5.6</v>
      </c>
      <c r="Y84" s="2" cm="1">
        <f t="array" ref="Y84">VAR(IF(Table1[genres]=R84, Table1[imdb_score]))</f>
        <v>1.115000000000002</v>
      </c>
      <c r="Z84" s="2" cm="1">
        <f t="array" ref="Z84">STDEV(IF(Table1[genres]=R84, Table1[imdb_score]))</f>
        <v>1.0559356040971448</v>
      </c>
      <c r="AA84" s="3" cm="1">
        <f t="array" ref="AA84">AVERAGE(IF(Table1[genres]=R84, Table1[imdb_score]))</f>
        <v>5.3</v>
      </c>
    </row>
    <row r="85" spans="1:27" x14ac:dyDescent="0.3">
      <c r="A85" t="s">
        <v>376</v>
      </c>
      <c r="B85">
        <v>192</v>
      </c>
      <c r="C85">
        <v>178</v>
      </c>
      <c r="D85">
        <v>5501940</v>
      </c>
      <c r="E85" t="s">
        <v>262</v>
      </c>
      <c r="F85" t="s">
        <v>377</v>
      </c>
      <c r="G85" t="s">
        <v>378</v>
      </c>
      <c r="H85">
        <v>248354</v>
      </c>
      <c r="I85">
        <v>564</v>
      </c>
      <c r="J85" t="s">
        <v>96</v>
      </c>
      <c r="K85" t="s">
        <v>227</v>
      </c>
      <c r="L85">
        <v>13500000</v>
      </c>
      <c r="M85">
        <v>2004</v>
      </c>
      <c r="N85">
        <v>8.3000000000000007</v>
      </c>
      <c r="O85">
        <f>Table1[[#This Row],[gross]]-Table1[[#This Row],[budget]]</f>
        <v>-7998060</v>
      </c>
      <c r="R85" t="s">
        <v>130</v>
      </c>
      <c r="S85">
        <f>COUNTIF(Table1[genres],R85)</f>
        <v>8</v>
      </c>
      <c r="T85" cm="1">
        <f t="array" ref="T85">SUM(IF(Table1[genres]=R85, Table1[imdb_score]))</f>
        <v>55.5</v>
      </c>
      <c r="U85" cm="1">
        <f t="array" ref="U85">MEDIAN(IF(Table1[genres]=R85, Table1[imdb_score]))</f>
        <v>6.9</v>
      </c>
      <c r="V85" cm="1">
        <f t="array" ref="V85">MAX(IF(Table1[genres]=R85, Table1[imdb_score]))</f>
        <v>8.6</v>
      </c>
      <c r="W85" cm="1">
        <f t="array" ref="W85">MIN(IF(Table1[genres]=R85, Table1[imdb_score]))</f>
        <v>5.6</v>
      </c>
      <c r="X85" t="e" cm="1">
        <f t="array" ref="X85">MODE(IF(Table1[genres]=R85, Table1[imdb_score]))</f>
        <v>#N/A</v>
      </c>
      <c r="Y85" s="2" cm="1">
        <f t="array" ref="Y85">VAR(IF(Table1[genres]=R85, Table1[imdb_score]))</f>
        <v>1.2283928571428564</v>
      </c>
      <c r="Z85" s="2" cm="1">
        <f t="array" ref="Z85">STDEV(IF(Table1[genres]=R85, Table1[imdb_score]))</f>
        <v>1.1083288578498967</v>
      </c>
      <c r="AA85" s="3" cm="1">
        <f t="array" ref="AA85">AVERAGE(IF(Table1[genres]=R85, Table1[imdb_score]))</f>
        <v>6.9375</v>
      </c>
    </row>
    <row r="86" spans="1:27" x14ac:dyDescent="0.3">
      <c r="A86" t="s">
        <v>115</v>
      </c>
      <c r="B86">
        <v>151</v>
      </c>
      <c r="C86">
        <v>121</v>
      </c>
      <c r="D86">
        <v>45250</v>
      </c>
      <c r="E86" t="s">
        <v>379</v>
      </c>
      <c r="F86" t="s">
        <v>44</v>
      </c>
      <c r="G86" t="s">
        <v>380</v>
      </c>
      <c r="H86">
        <v>235133</v>
      </c>
      <c r="I86">
        <v>494</v>
      </c>
      <c r="J86" t="s">
        <v>29</v>
      </c>
      <c r="K86" t="s">
        <v>30</v>
      </c>
      <c r="L86">
        <v>18000000</v>
      </c>
      <c r="M86">
        <v>1980</v>
      </c>
      <c r="N86">
        <v>8.3000000000000007</v>
      </c>
      <c r="O86">
        <f>Table1[[#This Row],[gross]]-Table1[[#This Row],[budget]]</f>
        <v>-17954750</v>
      </c>
      <c r="R86" t="s">
        <v>171</v>
      </c>
      <c r="S86">
        <f>COUNTIF(Table1[genres],R86)</f>
        <v>8</v>
      </c>
      <c r="T86" cm="1">
        <f t="array" ref="T86">SUM(IF(Table1[genres]=R86, Table1[imdb_score]))</f>
        <v>55.9</v>
      </c>
      <c r="U86" cm="1">
        <f t="array" ref="U86">MEDIAN(IF(Table1[genres]=R86, Table1[imdb_score]))</f>
        <v>7.15</v>
      </c>
      <c r="V86" cm="1">
        <f t="array" ref="V86">MAX(IF(Table1[genres]=R86, Table1[imdb_score]))</f>
        <v>8.5</v>
      </c>
      <c r="W86" cm="1">
        <f t="array" ref="W86">MIN(IF(Table1[genres]=R86, Table1[imdb_score]))</f>
        <v>4.8</v>
      </c>
      <c r="X86" cm="1">
        <f t="array" ref="X86">MODE(IF(Table1[genres]=R86, Table1[imdb_score]))</f>
        <v>7.6</v>
      </c>
      <c r="Y86" s="2" cm="1">
        <f t="array" ref="Y86">VAR(IF(Table1[genres]=R86, Table1[imdb_score]))</f>
        <v>1.5641071428571454</v>
      </c>
      <c r="Z86" s="2" cm="1">
        <f t="array" ref="Z86">STDEV(IF(Table1[genres]=R86, Table1[imdb_score]))</f>
        <v>1.2506426919216957</v>
      </c>
      <c r="AA86" s="3" cm="1">
        <f t="array" ref="AA86">AVERAGE(IF(Table1[genres]=R86, Table1[imdb_score]))</f>
        <v>6.9874999999999998</v>
      </c>
    </row>
    <row r="87" spans="1:27" x14ac:dyDescent="0.3">
      <c r="A87" t="s">
        <v>252</v>
      </c>
      <c r="B87">
        <v>301</v>
      </c>
      <c r="C87">
        <v>100</v>
      </c>
      <c r="D87">
        <v>380838870</v>
      </c>
      <c r="E87" t="s">
        <v>316</v>
      </c>
      <c r="F87" t="s">
        <v>381</v>
      </c>
      <c r="G87" t="s">
        <v>382</v>
      </c>
      <c r="H87">
        <v>692482</v>
      </c>
      <c r="I87">
        <v>866</v>
      </c>
      <c r="J87" t="s">
        <v>29</v>
      </c>
      <c r="K87" t="s">
        <v>30</v>
      </c>
      <c r="L87">
        <v>94000000</v>
      </c>
      <c r="M87">
        <v>2003</v>
      </c>
      <c r="N87">
        <v>8.1999999999999993</v>
      </c>
      <c r="O87">
        <f>Table1[[#This Row],[gross]]-Table1[[#This Row],[budget]]</f>
        <v>286838870</v>
      </c>
      <c r="R87" t="s">
        <v>228</v>
      </c>
      <c r="S87">
        <f>COUNTIF(Table1[genres],R87)</f>
        <v>8</v>
      </c>
      <c r="T87" cm="1">
        <f t="array" ref="T87">SUM(IF(Table1[genres]=R87, Table1[imdb_score]))</f>
        <v>55.29999999999999</v>
      </c>
      <c r="U87" cm="1">
        <f t="array" ref="U87">MEDIAN(IF(Table1[genres]=R87, Table1[imdb_score]))</f>
        <v>6.65</v>
      </c>
      <c r="V87" cm="1">
        <f t="array" ref="V87">MAX(IF(Table1[genres]=R87, Table1[imdb_score]))</f>
        <v>8.5</v>
      </c>
      <c r="W87" cm="1">
        <f t="array" ref="W87">MIN(IF(Table1[genres]=R87, Table1[imdb_score]))</f>
        <v>6.3</v>
      </c>
      <c r="X87" cm="1">
        <f t="array" ref="X87">MODE(IF(Table1[genres]=R87, Table1[imdb_score]))</f>
        <v>6.3</v>
      </c>
      <c r="Y87" s="2" cm="1">
        <f t="array" ref="Y87">VAR(IF(Table1[genres]=R87, Table1[imdb_score]))</f>
        <v>0.5926785714285886</v>
      </c>
      <c r="Z87" s="2" cm="1">
        <f t="array" ref="Z87">STDEV(IF(Table1[genres]=R87, Table1[imdb_score]))</f>
        <v>0.76985620178614433</v>
      </c>
      <c r="AA87" s="3" cm="1">
        <f t="array" ref="AA87">AVERAGE(IF(Table1[genres]=R87, Table1[imdb_score]))</f>
        <v>6.9124999999999988</v>
      </c>
    </row>
    <row r="88" spans="1:27" x14ac:dyDescent="0.3">
      <c r="A88" t="s">
        <v>152</v>
      </c>
      <c r="B88">
        <v>157</v>
      </c>
      <c r="C88">
        <v>226</v>
      </c>
      <c r="D88">
        <v>198655278</v>
      </c>
      <c r="E88" t="s">
        <v>383</v>
      </c>
      <c r="F88" t="s">
        <v>384</v>
      </c>
      <c r="G88" t="s">
        <v>385</v>
      </c>
      <c r="H88">
        <v>215340</v>
      </c>
      <c r="I88">
        <v>706</v>
      </c>
      <c r="J88" t="s">
        <v>29</v>
      </c>
      <c r="K88" t="s">
        <v>30</v>
      </c>
      <c r="L88">
        <v>3977000</v>
      </c>
      <c r="M88">
        <v>1939</v>
      </c>
      <c r="N88">
        <v>8.1999999999999993</v>
      </c>
      <c r="O88">
        <f>Table1[[#This Row],[gross]]-Table1[[#This Row],[budget]]</f>
        <v>194678278</v>
      </c>
      <c r="R88" t="s">
        <v>257</v>
      </c>
      <c r="S88">
        <f>COUNTIF(Table1[genres],R88)</f>
        <v>8</v>
      </c>
      <c r="T88" cm="1">
        <f t="array" ref="T88">SUM(IF(Table1[genres]=R88, Table1[imdb_score]))</f>
        <v>57.999999999999993</v>
      </c>
      <c r="U88" cm="1">
        <f t="array" ref="U88">MEDIAN(IF(Table1[genres]=R88, Table1[imdb_score]))</f>
        <v>7.4</v>
      </c>
      <c r="V88" cm="1">
        <f t="array" ref="V88">MAX(IF(Table1[genres]=R88, Table1[imdb_score]))</f>
        <v>8.4</v>
      </c>
      <c r="W88" cm="1">
        <f t="array" ref="W88">MIN(IF(Table1[genres]=R88, Table1[imdb_score]))</f>
        <v>5.4</v>
      </c>
      <c r="X88" t="e" cm="1">
        <f t="array" ref="X88">MODE(IF(Table1[genres]=R88, Table1[imdb_score]))</f>
        <v>#N/A</v>
      </c>
      <c r="Y88" s="2" cm="1">
        <f t="array" ref="Y88">VAR(IF(Table1[genres]=R88, Table1[imdb_score]))</f>
        <v>0.76857142857145233</v>
      </c>
      <c r="Z88" s="2" cm="1">
        <f t="array" ref="Z88">STDEV(IF(Table1[genres]=R88, Table1[imdb_score]))</f>
        <v>0.87668205671808541</v>
      </c>
      <c r="AA88" s="3" cm="1">
        <f t="array" ref="AA88">AVERAGE(IF(Table1[genres]=R88, Table1[imdb_score]))</f>
        <v>7.2499999999999991</v>
      </c>
    </row>
    <row r="89" spans="1:27" x14ac:dyDescent="0.3">
      <c r="A89" t="s">
        <v>387</v>
      </c>
      <c r="B89">
        <v>516</v>
      </c>
      <c r="C89">
        <v>147</v>
      </c>
      <c r="D89">
        <v>407197282</v>
      </c>
      <c r="E89" t="s">
        <v>248</v>
      </c>
      <c r="F89" t="s">
        <v>388</v>
      </c>
      <c r="G89" t="s">
        <v>389</v>
      </c>
      <c r="H89">
        <v>272670</v>
      </c>
      <c r="I89">
        <v>1022</v>
      </c>
      <c r="J89" t="s">
        <v>29</v>
      </c>
      <c r="K89" t="s">
        <v>30</v>
      </c>
      <c r="L89">
        <v>250000000</v>
      </c>
      <c r="M89">
        <v>2016</v>
      </c>
      <c r="N89">
        <v>8.1999999999999993</v>
      </c>
      <c r="O89">
        <f>Table1[[#This Row],[gross]]-Table1[[#This Row],[budget]]</f>
        <v>157197282</v>
      </c>
      <c r="R89" t="s">
        <v>696</v>
      </c>
      <c r="S89">
        <f>COUNTIF(Table1[genres],R89)</f>
        <v>8</v>
      </c>
      <c r="T89" cm="1">
        <f t="array" ref="T89">SUM(IF(Table1[genres]=R89, Table1[imdb_score]))</f>
        <v>58.399999999999991</v>
      </c>
      <c r="U89" cm="1">
        <f t="array" ref="U89">MEDIAN(IF(Table1[genres]=R89, Table1[imdb_score]))</f>
        <v>7.5</v>
      </c>
      <c r="V89" cm="1">
        <f t="array" ref="V89">MAX(IF(Table1[genres]=R89, Table1[imdb_score]))</f>
        <v>8</v>
      </c>
      <c r="W89" cm="1">
        <f t="array" ref="W89">MIN(IF(Table1[genres]=R89, Table1[imdb_score]))</f>
        <v>6</v>
      </c>
      <c r="X89" cm="1">
        <f t="array" ref="X89">MODE(IF(Table1[genres]=R89, Table1[imdb_score]))</f>
        <v>7.6</v>
      </c>
      <c r="Y89" s="2" cm="1">
        <f t="array" ref="Y89">VAR(IF(Table1[genres]=R89, Table1[imdb_score]))</f>
        <v>0.37428571428571417</v>
      </c>
      <c r="Z89" s="2" cm="1">
        <f t="array" ref="Z89">STDEV(IF(Table1[genres]=R89, Table1[imdb_score]))</f>
        <v>0.61178894586753862</v>
      </c>
      <c r="AA89" s="3" cm="1">
        <f t="array" ref="AA89">AVERAGE(IF(Table1[genres]=R89, Table1[imdb_score]))</f>
        <v>7.2999999999999989</v>
      </c>
    </row>
    <row r="90" spans="1:27" x14ac:dyDescent="0.3">
      <c r="A90" t="s">
        <v>67</v>
      </c>
      <c r="B90">
        <v>366</v>
      </c>
      <c r="C90">
        <v>116</v>
      </c>
      <c r="D90">
        <v>148085755</v>
      </c>
      <c r="E90" t="s">
        <v>92</v>
      </c>
      <c r="F90" t="s">
        <v>67</v>
      </c>
      <c r="G90" t="s">
        <v>390</v>
      </c>
      <c r="H90">
        <v>561773</v>
      </c>
      <c r="I90">
        <v>871</v>
      </c>
      <c r="J90" t="s">
        <v>29</v>
      </c>
      <c r="K90" t="s">
        <v>30</v>
      </c>
      <c r="L90">
        <v>33000000</v>
      </c>
      <c r="M90">
        <v>2008</v>
      </c>
      <c r="N90">
        <v>8.1999999999999993</v>
      </c>
      <c r="O90">
        <f>Table1[[#This Row],[gross]]-Table1[[#This Row],[budget]]</f>
        <v>115085755</v>
      </c>
      <c r="R90" t="s">
        <v>1453</v>
      </c>
      <c r="S90">
        <f>COUNTIF(Table1[genres],R90)</f>
        <v>8</v>
      </c>
      <c r="T90" cm="1">
        <f t="array" ref="T90">SUM(IF(Table1[genres]=R90, Table1[imdb_score]))</f>
        <v>48</v>
      </c>
      <c r="U90" cm="1">
        <f t="array" ref="U90">MEDIAN(IF(Table1[genres]=R90, Table1[imdb_score]))</f>
        <v>5.9</v>
      </c>
      <c r="V90" cm="1">
        <f t="array" ref="V90">MAX(IF(Table1[genres]=R90, Table1[imdb_score]))</f>
        <v>7.6</v>
      </c>
      <c r="W90" cm="1">
        <f t="array" ref="W90">MIN(IF(Table1[genres]=R90, Table1[imdb_score]))</f>
        <v>4.3</v>
      </c>
      <c r="X90" t="e" cm="1">
        <f t="array" ref="X90">MODE(IF(Table1[genres]=R90, Table1[imdb_score]))</f>
        <v>#N/A</v>
      </c>
      <c r="Y90" s="2" cm="1">
        <f t="array" ref="Y90">VAR(IF(Table1[genres]=R90, Table1[imdb_score]))</f>
        <v>1.1828571428571391</v>
      </c>
      <c r="Z90" s="2" cm="1">
        <f t="array" ref="Z90">STDEV(IF(Table1[genres]=R90, Table1[imdb_score]))</f>
        <v>1.0875923606099571</v>
      </c>
      <c r="AA90" s="3" cm="1">
        <f t="array" ref="AA90">AVERAGE(IF(Table1[genres]=R90, Table1[imdb_score]))</f>
        <v>6</v>
      </c>
    </row>
    <row r="91" spans="1:27" x14ac:dyDescent="0.3">
      <c r="A91" t="s">
        <v>392</v>
      </c>
      <c r="B91">
        <v>205</v>
      </c>
      <c r="C91">
        <v>135</v>
      </c>
      <c r="D91">
        <v>170708996</v>
      </c>
      <c r="E91" t="s">
        <v>393</v>
      </c>
      <c r="F91" t="s">
        <v>394</v>
      </c>
      <c r="G91" t="s">
        <v>395</v>
      </c>
      <c r="H91">
        <v>610568</v>
      </c>
      <c r="I91">
        <v>1171</v>
      </c>
      <c r="J91" t="s">
        <v>29</v>
      </c>
      <c r="K91" t="s">
        <v>30</v>
      </c>
      <c r="L91">
        <v>58000000</v>
      </c>
      <c r="M91">
        <v>2001</v>
      </c>
      <c r="N91">
        <v>8.1999999999999993</v>
      </c>
      <c r="O91">
        <f>Table1[[#This Row],[gross]]-Table1[[#This Row],[budget]]</f>
        <v>112708996</v>
      </c>
      <c r="R91" t="s">
        <v>1489</v>
      </c>
      <c r="S91">
        <f>COUNTIF(Table1[genres],R91)</f>
        <v>8</v>
      </c>
      <c r="T91" cm="1">
        <f t="array" ref="T91">SUM(IF(Table1[genres]=R91, Table1[imdb_score]))</f>
        <v>47.4</v>
      </c>
      <c r="U91" cm="1">
        <f t="array" ref="U91">MEDIAN(IF(Table1[genres]=R91, Table1[imdb_score]))</f>
        <v>6</v>
      </c>
      <c r="V91" cm="1">
        <f t="array" ref="V91">MAX(IF(Table1[genres]=R91, Table1[imdb_score]))</f>
        <v>7.6</v>
      </c>
      <c r="W91" cm="1">
        <f t="array" ref="W91">MIN(IF(Table1[genres]=R91, Table1[imdb_score]))</f>
        <v>4.7</v>
      </c>
      <c r="X91" cm="1">
        <f t="array" ref="X91">MODE(IF(Table1[genres]=R91, Table1[imdb_score]))</f>
        <v>6</v>
      </c>
      <c r="Y91" s="2" cm="1">
        <f t="array" ref="Y91">VAR(IF(Table1[genres]=R91, Table1[imdb_score]))</f>
        <v>0.89928571428571658</v>
      </c>
      <c r="Z91" s="2" cm="1">
        <f t="array" ref="Z91">STDEV(IF(Table1[genres]=R91, Table1[imdb_score]))</f>
        <v>0.94830676169988193</v>
      </c>
      <c r="AA91" s="3" cm="1">
        <f t="array" ref="AA91">AVERAGE(IF(Table1[genres]=R91, Table1[imdb_score]))</f>
        <v>5.9249999999999998</v>
      </c>
    </row>
    <row r="92" spans="1:27" x14ac:dyDescent="0.3">
      <c r="A92" t="s">
        <v>397</v>
      </c>
      <c r="B92">
        <v>233</v>
      </c>
      <c r="C92">
        <v>131</v>
      </c>
      <c r="D92">
        <v>81350242</v>
      </c>
      <c r="E92" t="s">
        <v>175</v>
      </c>
      <c r="F92" t="s">
        <v>398</v>
      </c>
      <c r="G92" t="s">
        <v>399</v>
      </c>
      <c r="H92">
        <v>592582</v>
      </c>
      <c r="I92">
        <v>722</v>
      </c>
      <c r="J92" t="s">
        <v>29</v>
      </c>
      <c r="K92" t="s">
        <v>30</v>
      </c>
      <c r="L92">
        <v>28000000</v>
      </c>
      <c r="M92">
        <v>1988</v>
      </c>
      <c r="N92">
        <v>8.1999999999999993</v>
      </c>
      <c r="O92">
        <f>Table1[[#This Row],[gross]]-Table1[[#This Row],[budget]]</f>
        <v>53350242</v>
      </c>
      <c r="R92" t="s">
        <v>1610</v>
      </c>
      <c r="S92">
        <f>COUNTIF(Table1[genres],R92)</f>
        <v>8</v>
      </c>
      <c r="T92" cm="1">
        <f t="array" ref="T92">SUM(IF(Table1[genres]=R92, Table1[imdb_score]))</f>
        <v>50.800000000000004</v>
      </c>
      <c r="U92" cm="1">
        <f t="array" ref="U92">MEDIAN(IF(Table1[genres]=R92, Table1[imdb_score]))</f>
        <v>6.25</v>
      </c>
      <c r="V92" cm="1">
        <f t="array" ref="V92">MAX(IF(Table1[genres]=R92, Table1[imdb_score]))</f>
        <v>7.6</v>
      </c>
      <c r="W92" cm="1">
        <f t="array" ref="W92">MIN(IF(Table1[genres]=R92, Table1[imdb_score]))</f>
        <v>5.0999999999999996</v>
      </c>
      <c r="X92" cm="1">
        <f t="array" ref="X92">MODE(IF(Table1[genres]=R92, Table1[imdb_score]))</f>
        <v>6.2</v>
      </c>
      <c r="Y92" s="2" cm="1">
        <f t="array" ref="Y92">VAR(IF(Table1[genres]=R92, Table1[imdb_score]))</f>
        <v>0.59999999999999021</v>
      </c>
      <c r="Z92" s="2" cm="1">
        <f t="array" ref="Z92">STDEV(IF(Table1[genres]=R92, Table1[imdb_score]))</f>
        <v>0.77459666924147708</v>
      </c>
      <c r="AA92" s="3" cm="1">
        <f t="array" ref="AA92">AVERAGE(IF(Table1[genres]=R92, Table1[imdb_score]))</f>
        <v>6.3500000000000005</v>
      </c>
    </row>
    <row r="93" spans="1:27" x14ac:dyDescent="0.3">
      <c r="A93" t="s">
        <v>372</v>
      </c>
      <c r="B93">
        <v>288</v>
      </c>
      <c r="C93">
        <v>98</v>
      </c>
      <c r="D93">
        <v>217387997</v>
      </c>
      <c r="E93" t="s">
        <v>160</v>
      </c>
      <c r="F93" t="s">
        <v>400</v>
      </c>
      <c r="G93" t="s">
        <v>401</v>
      </c>
      <c r="H93">
        <v>485430</v>
      </c>
      <c r="I93">
        <v>492</v>
      </c>
      <c r="J93" t="s">
        <v>29</v>
      </c>
      <c r="K93" t="s">
        <v>30</v>
      </c>
      <c r="L93">
        <v>165000000</v>
      </c>
      <c r="M93">
        <v>2010</v>
      </c>
      <c r="N93">
        <v>8.1999999999999993</v>
      </c>
      <c r="O93">
        <f>Table1[[#This Row],[gross]]-Table1[[#This Row],[budget]]</f>
        <v>52387997</v>
      </c>
      <c r="R93" t="s">
        <v>2374</v>
      </c>
      <c r="S93">
        <f>COUNTIF(Table1[genres],R93)</f>
        <v>8</v>
      </c>
      <c r="T93" cm="1">
        <f t="array" ref="T93">SUM(IF(Table1[genres]=R93, Table1[imdb_score]))</f>
        <v>48.9</v>
      </c>
      <c r="U93" cm="1">
        <f t="array" ref="U93">MEDIAN(IF(Table1[genres]=R93, Table1[imdb_score]))</f>
        <v>6.15</v>
      </c>
      <c r="V93" cm="1">
        <f t="array" ref="V93">MAX(IF(Table1[genres]=R93, Table1[imdb_score]))</f>
        <v>7.3</v>
      </c>
      <c r="W93" cm="1">
        <f t="array" ref="W93">MIN(IF(Table1[genres]=R93, Table1[imdb_score]))</f>
        <v>4.3</v>
      </c>
      <c r="X93" cm="1">
        <f t="array" ref="X93">MODE(IF(Table1[genres]=R93, Table1[imdb_score]))</f>
        <v>6.3</v>
      </c>
      <c r="Y93" s="2" cm="1">
        <f t="array" ref="Y93">VAR(IF(Table1[genres]=R93, Table1[imdb_score]))</f>
        <v>0.88982142857142732</v>
      </c>
      <c r="Z93" s="2" cm="1">
        <f t="array" ref="Z93">STDEV(IF(Table1[genres]=R93, Table1[imdb_score]))</f>
        <v>0.94330346579000091</v>
      </c>
      <c r="AA93" s="3" cm="1">
        <f t="array" ref="AA93">AVERAGE(IF(Table1[genres]=R93, Table1[imdb_score]))</f>
        <v>6.1124999999999998</v>
      </c>
    </row>
    <row r="94" spans="1:27" x14ac:dyDescent="0.3">
      <c r="A94" t="s">
        <v>194</v>
      </c>
      <c r="B94">
        <v>122</v>
      </c>
      <c r="C94">
        <v>161</v>
      </c>
      <c r="D94">
        <v>27200000</v>
      </c>
      <c r="E94" t="s">
        <v>323</v>
      </c>
      <c r="F94" t="s">
        <v>402</v>
      </c>
      <c r="G94" t="s">
        <v>403</v>
      </c>
      <c r="H94">
        <v>149444</v>
      </c>
      <c r="I94">
        <v>273</v>
      </c>
      <c r="J94" t="s">
        <v>29</v>
      </c>
      <c r="K94" t="s">
        <v>200</v>
      </c>
      <c r="L94">
        <v>3000000</v>
      </c>
      <c r="M94">
        <v>1957</v>
      </c>
      <c r="N94">
        <v>8.1999999999999993</v>
      </c>
      <c r="O94">
        <f>Table1[[#This Row],[gross]]-Table1[[#This Row],[budget]]</f>
        <v>24200000</v>
      </c>
      <c r="R94" t="s">
        <v>3179</v>
      </c>
      <c r="S94">
        <f>COUNTIF(Table1[genres],R94)</f>
        <v>8</v>
      </c>
      <c r="T94" cm="1">
        <f t="array" ref="T94">SUM(IF(Table1[genres]=R94, Table1[imdb_score]))</f>
        <v>43.9</v>
      </c>
      <c r="U94" cm="1">
        <f t="array" ref="U94">MEDIAN(IF(Table1[genres]=R94, Table1[imdb_score]))</f>
        <v>5.5</v>
      </c>
      <c r="V94" cm="1">
        <f t="array" ref="V94">MAX(IF(Table1[genres]=R94, Table1[imdb_score]))</f>
        <v>7</v>
      </c>
      <c r="W94" cm="1">
        <f t="array" ref="W94">MIN(IF(Table1[genres]=R94, Table1[imdb_score]))</f>
        <v>3.8</v>
      </c>
      <c r="X94" cm="1">
        <f t="array" ref="X94">MODE(IF(Table1[genres]=R94, Table1[imdb_score]))</f>
        <v>5.7</v>
      </c>
      <c r="Y94" s="2" cm="1">
        <f t="array" ref="Y94">VAR(IF(Table1[genres]=R94, Table1[imdb_score]))</f>
        <v>0.90696428571428911</v>
      </c>
      <c r="Z94" s="2" cm="1">
        <f t="array" ref="Z94">STDEV(IF(Table1[genres]=R94, Table1[imdb_score]))</f>
        <v>0.95234672557545397</v>
      </c>
      <c r="AA94" s="3" cm="1">
        <f t="array" ref="AA94">AVERAGE(IF(Table1[genres]=R94, Table1[imdb_score]))</f>
        <v>5.4874999999999998</v>
      </c>
    </row>
    <row r="95" spans="1:27" x14ac:dyDescent="0.3">
      <c r="A95" t="s">
        <v>404</v>
      </c>
      <c r="B95">
        <v>406</v>
      </c>
      <c r="C95">
        <v>112</v>
      </c>
      <c r="D95">
        <v>37623143</v>
      </c>
      <c r="E95" t="s">
        <v>405</v>
      </c>
      <c r="F95" t="s">
        <v>406</v>
      </c>
      <c r="G95" t="s">
        <v>407</v>
      </c>
      <c r="H95">
        <v>467234</v>
      </c>
      <c r="I95">
        <v>1083</v>
      </c>
      <c r="J95" t="s">
        <v>174</v>
      </c>
      <c r="K95" t="s">
        <v>408</v>
      </c>
      <c r="L95">
        <v>13500000</v>
      </c>
      <c r="M95">
        <v>2006</v>
      </c>
      <c r="N95">
        <v>8.1999999999999993</v>
      </c>
      <c r="O95">
        <f>Table1[[#This Row],[gross]]-Table1[[#This Row],[budget]]</f>
        <v>24123143</v>
      </c>
      <c r="R95" t="s">
        <v>5827</v>
      </c>
      <c r="S95">
        <f>COUNTIF(Table1[genres],R95)</f>
        <v>8</v>
      </c>
      <c r="T95" cm="1">
        <f t="array" ref="T95">SUM(IF(Table1[genres]=R95, Table1[imdb_score]))</f>
        <v>38.6</v>
      </c>
      <c r="U95" cm="1">
        <f t="array" ref="U95">MEDIAN(IF(Table1[genres]=R95, Table1[imdb_score]))</f>
        <v>4.6500000000000004</v>
      </c>
      <c r="V95" cm="1">
        <f t="array" ref="V95">MAX(IF(Table1[genres]=R95, Table1[imdb_score]))</f>
        <v>6.1</v>
      </c>
      <c r="W95" cm="1">
        <f t="array" ref="W95">MIN(IF(Table1[genres]=R95, Table1[imdb_score]))</f>
        <v>3.6</v>
      </c>
      <c r="X95" cm="1">
        <f t="array" ref="X95">MODE(IF(Table1[genres]=R95, Table1[imdb_score]))</f>
        <v>4.0999999999999996</v>
      </c>
      <c r="Y95" s="2" cm="1">
        <f t="array" ref="Y95">VAR(IF(Table1[genres]=R95, Table1[imdb_score]))</f>
        <v>0.90785714285714136</v>
      </c>
      <c r="Z95" s="2" cm="1">
        <f t="array" ref="Z95">STDEV(IF(Table1[genres]=R95, Table1[imdb_score]))</f>
        <v>0.95281537710993169</v>
      </c>
      <c r="AA95" s="3" cm="1">
        <f t="array" ref="AA95">AVERAGE(IF(Table1[genres]=R95, Table1[imdb_score]))</f>
        <v>4.8250000000000002</v>
      </c>
    </row>
    <row r="96" spans="1:27" x14ac:dyDescent="0.3">
      <c r="A96" t="s">
        <v>132</v>
      </c>
      <c r="B96">
        <v>262</v>
      </c>
      <c r="C96">
        <v>129</v>
      </c>
      <c r="D96">
        <v>20167424</v>
      </c>
      <c r="E96" t="s">
        <v>269</v>
      </c>
      <c r="F96" t="s">
        <v>410</v>
      </c>
      <c r="G96" t="s">
        <v>411</v>
      </c>
      <c r="H96">
        <v>131831</v>
      </c>
      <c r="I96">
        <v>231</v>
      </c>
      <c r="J96" t="s">
        <v>174</v>
      </c>
      <c r="K96" t="s">
        <v>412</v>
      </c>
      <c r="L96">
        <v>2000000</v>
      </c>
      <c r="M96">
        <v>2009</v>
      </c>
      <c r="N96">
        <v>8.1999999999999993</v>
      </c>
      <c r="O96">
        <f>Table1[[#This Row],[gross]]-Table1[[#This Row],[budget]]</f>
        <v>18167424</v>
      </c>
      <c r="R96" t="s">
        <v>232</v>
      </c>
      <c r="S96">
        <f>COUNTIF(Table1[genres],R96)</f>
        <v>7</v>
      </c>
      <c r="T96" cm="1">
        <f t="array" ref="T96">SUM(IF(Table1[genres]=R96, Table1[imdb_score]))</f>
        <v>40.200000000000003</v>
      </c>
      <c r="U96" cm="1">
        <f t="array" ref="U96">MEDIAN(IF(Table1[genres]=R96, Table1[imdb_score]))</f>
        <v>5.9</v>
      </c>
      <c r="V96" cm="1">
        <f t="array" ref="V96">MAX(IF(Table1[genres]=R96, Table1[imdb_score]))</f>
        <v>8.5</v>
      </c>
      <c r="W96" cm="1">
        <f t="array" ref="W96">MIN(IF(Table1[genres]=R96, Table1[imdb_score]))</f>
        <v>1.6</v>
      </c>
      <c r="X96" t="e" cm="1">
        <f t="array" ref="X96">MODE(IF(Table1[genres]=R96, Table1[imdb_score]))</f>
        <v>#N/A</v>
      </c>
      <c r="Y96" s="2" cm="1">
        <f t="array" ref="Y96">VAR(IF(Table1[genres]=R96, Table1[imdb_score]))</f>
        <v>5.4628571428571364</v>
      </c>
      <c r="Z96" s="2" cm="1">
        <f t="array" ref="Z96">STDEV(IF(Table1[genres]=R96, Table1[imdb_score]))</f>
        <v>2.3372755812820056</v>
      </c>
      <c r="AA96" s="3" cm="1">
        <f t="array" ref="AA96">AVERAGE(IF(Table1[genres]=R96, Table1[imdb_score]))</f>
        <v>5.7428571428571429</v>
      </c>
    </row>
    <row r="97" spans="1:27" x14ac:dyDescent="0.3">
      <c r="A97" t="s">
        <v>115</v>
      </c>
      <c r="B97">
        <v>606</v>
      </c>
      <c r="C97">
        <v>240</v>
      </c>
      <c r="D97">
        <v>116866727</v>
      </c>
      <c r="E97" t="s">
        <v>413</v>
      </c>
      <c r="F97" t="s">
        <v>87</v>
      </c>
      <c r="G97" t="s">
        <v>414</v>
      </c>
      <c r="H97">
        <v>780588</v>
      </c>
      <c r="I97">
        <v>1138</v>
      </c>
      <c r="J97" t="s">
        <v>29</v>
      </c>
      <c r="K97" t="s">
        <v>30</v>
      </c>
      <c r="L97">
        <v>100000000</v>
      </c>
      <c r="M97">
        <v>2013</v>
      </c>
      <c r="N97">
        <v>8.1999999999999993</v>
      </c>
      <c r="O97">
        <f>Table1[[#This Row],[gross]]-Table1[[#This Row],[budget]]</f>
        <v>16866727</v>
      </c>
      <c r="R97" t="s">
        <v>373</v>
      </c>
      <c r="S97">
        <f>COUNTIF(Table1[genres],R97)</f>
        <v>7</v>
      </c>
      <c r="T97" cm="1">
        <f t="array" ref="T97">SUM(IF(Table1[genres]=R97, Table1[imdb_score]))</f>
        <v>51.4</v>
      </c>
      <c r="U97" cm="1">
        <f t="array" ref="U97">MEDIAN(IF(Table1[genres]=R97, Table1[imdb_score]))</f>
        <v>7.5</v>
      </c>
      <c r="V97" cm="1">
        <f t="array" ref="V97">MAX(IF(Table1[genres]=R97, Table1[imdb_score]))</f>
        <v>8.3000000000000007</v>
      </c>
      <c r="W97" cm="1">
        <f t="array" ref="W97">MIN(IF(Table1[genres]=R97, Table1[imdb_score]))</f>
        <v>5.5</v>
      </c>
      <c r="X97" t="e" cm="1">
        <f t="array" ref="X97">MODE(IF(Table1[genres]=R97, Table1[imdb_score]))</f>
        <v>#N/A</v>
      </c>
      <c r="Y97" s="2" cm="1">
        <f t="array" ref="Y97">VAR(IF(Table1[genres]=R97, Table1[imdb_score]))</f>
        <v>0.82619047619047592</v>
      </c>
      <c r="Z97" s="2" cm="1">
        <f t="array" ref="Z97">STDEV(IF(Table1[genres]=R97, Table1[imdb_score]))</f>
        <v>0.90895020556160055</v>
      </c>
      <c r="AA97" s="3" cm="1">
        <f t="array" ref="AA97">AVERAGE(IF(Table1[genres]=R97, Table1[imdb_score]))</f>
        <v>7.3428571428571425</v>
      </c>
    </row>
    <row r="98" spans="1:27" x14ac:dyDescent="0.3">
      <c r="A98" t="s">
        <v>416</v>
      </c>
      <c r="B98">
        <v>525</v>
      </c>
      <c r="C98">
        <v>132</v>
      </c>
      <c r="D98">
        <v>70496802</v>
      </c>
      <c r="E98" t="s">
        <v>417</v>
      </c>
      <c r="F98" t="s">
        <v>418</v>
      </c>
      <c r="G98" t="s">
        <v>419</v>
      </c>
      <c r="H98">
        <v>791783</v>
      </c>
      <c r="I98">
        <v>2042</v>
      </c>
      <c r="J98" t="s">
        <v>29</v>
      </c>
      <c r="K98" t="s">
        <v>30</v>
      </c>
      <c r="L98">
        <v>54000000</v>
      </c>
      <c r="M98">
        <v>2005</v>
      </c>
      <c r="N98">
        <v>8.1999999999999993</v>
      </c>
      <c r="O98">
        <f>Table1[[#This Row],[gross]]-Table1[[#This Row],[budget]]</f>
        <v>16496802</v>
      </c>
      <c r="R98" t="s">
        <v>448</v>
      </c>
      <c r="S98">
        <f>COUNTIF(Table1[genres],R98)</f>
        <v>7</v>
      </c>
      <c r="T98" cm="1">
        <f t="array" ref="T98">SUM(IF(Table1[genres]=R98, Table1[imdb_score]))</f>
        <v>46.4</v>
      </c>
      <c r="U98" cm="1">
        <f t="array" ref="U98">MEDIAN(IF(Table1[genres]=R98, Table1[imdb_score]))</f>
        <v>6.4</v>
      </c>
      <c r="V98" cm="1">
        <f t="array" ref="V98">MAX(IF(Table1[genres]=R98, Table1[imdb_score]))</f>
        <v>8.1999999999999993</v>
      </c>
      <c r="W98" cm="1">
        <f t="array" ref="W98">MIN(IF(Table1[genres]=R98, Table1[imdb_score]))</f>
        <v>5</v>
      </c>
      <c r="X98" t="e" cm="1">
        <f t="array" ref="X98">MODE(IF(Table1[genres]=R98, Table1[imdb_score]))</f>
        <v>#N/A</v>
      </c>
      <c r="Y98" s="2" cm="1">
        <f t="array" ref="Y98">VAR(IF(Table1[genres]=R98, Table1[imdb_score]))</f>
        <v>1.2257142857142849</v>
      </c>
      <c r="Z98" s="2" cm="1">
        <f t="array" ref="Z98">STDEV(IF(Table1[genres]=R98, Table1[imdb_score]))</f>
        <v>1.1071198154284319</v>
      </c>
      <c r="AA98" s="3" cm="1">
        <f t="array" ref="AA98">AVERAGE(IF(Table1[genres]=R98, Table1[imdb_score]))</f>
        <v>6.6285714285714281</v>
      </c>
    </row>
    <row r="99" spans="1:27" x14ac:dyDescent="0.3">
      <c r="A99" t="s">
        <v>420</v>
      </c>
      <c r="B99">
        <v>134</v>
      </c>
      <c r="C99">
        <v>94</v>
      </c>
      <c r="D99">
        <v>16501785</v>
      </c>
      <c r="E99" t="s">
        <v>92</v>
      </c>
      <c r="F99" t="s">
        <v>421</v>
      </c>
      <c r="G99" t="s">
        <v>422</v>
      </c>
      <c r="H99">
        <v>469561</v>
      </c>
      <c r="I99">
        <v>514</v>
      </c>
      <c r="J99" t="s">
        <v>29</v>
      </c>
      <c r="K99" t="s">
        <v>200</v>
      </c>
      <c r="L99">
        <v>3500000</v>
      </c>
      <c r="M99">
        <v>1996</v>
      </c>
      <c r="N99">
        <v>8.1999999999999993</v>
      </c>
      <c r="O99">
        <f>Table1[[#This Row],[gross]]-Table1[[#This Row],[budget]]</f>
        <v>13001785</v>
      </c>
      <c r="R99" t="s">
        <v>471</v>
      </c>
      <c r="S99">
        <f>COUNTIF(Table1[genres],R99)</f>
        <v>7</v>
      </c>
      <c r="T99" cm="1">
        <f t="array" ref="T99">SUM(IF(Table1[genres]=R99, Table1[imdb_score]))</f>
        <v>48.1</v>
      </c>
      <c r="U99" cm="1">
        <f t="array" ref="U99">MEDIAN(IF(Table1[genres]=R99, Table1[imdb_score]))</f>
        <v>6.7</v>
      </c>
      <c r="V99" cm="1">
        <f t="array" ref="V99">MAX(IF(Table1[genres]=R99, Table1[imdb_score]))</f>
        <v>8.1</v>
      </c>
      <c r="W99" cm="1">
        <f t="array" ref="W99">MIN(IF(Table1[genres]=R99, Table1[imdb_score]))</f>
        <v>5.6</v>
      </c>
      <c r="X99" t="e" cm="1">
        <f t="array" ref="X99">MODE(IF(Table1[genres]=R99, Table1[imdb_score]))</f>
        <v>#N/A</v>
      </c>
      <c r="Y99" s="2" cm="1">
        <f t="array" ref="Y99">VAR(IF(Table1[genres]=R99, Table1[imdb_score]))</f>
        <v>0.72238095238095446</v>
      </c>
      <c r="Z99" s="2" cm="1">
        <f t="array" ref="Z99">STDEV(IF(Table1[genres]=R99, Table1[imdb_score]))</f>
        <v>0.84992996910389884</v>
      </c>
      <c r="AA99" s="3" cm="1">
        <f t="array" ref="AA99">AVERAGE(IF(Table1[genres]=R99, Table1[imdb_score]))</f>
        <v>6.8714285714285719</v>
      </c>
    </row>
    <row r="100" spans="1:27" x14ac:dyDescent="0.3">
      <c r="A100" t="s">
        <v>142</v>
      </c>
      <c r="B100">
        <v>134</v>
      </c>
      <c r="C100">
        <v>108</v>
      </c>
      <c r="D100">
        <v>9600000</v>
      </c>
      <c r="E100" t="s">
        <v>424</v>
      </c>
      <c r="F100" t="s">
        <v>425</v>
      </c>
      <c r="G100" t="s">
        <v>426</v>
      </c>
      <c r="H100">
        <v>100890</v>
      </c>
      <c r="I100">
        <v>281</v>
      </c>
      <c r="J100" t="s">
        <v>29</v>
      </c>
      <c r="K100" t="s">
        <v>30</v>
      </c>
      <c r="L100">
        <v>910000</v>
      </c>
      <c r="M100">
        <v>1954</v>
      </c>
      <c r="N100">
        <v>8.1999999999999993</v>
      </c>
      <c r="O100">
        <f>Table1[[#This Row],[gross]]-Table1[[#This Row],[budget]]</f>
        <v>8690000</v>
      </c>
      <c r="R100" t="s">
        <v>529</v>
      </c>
      <c r="S100">
        <f>COUNTIF(Table1[genres],R100)</f>
        <v>7</v>
      </c>
      <c r="T100" cm="1">
        <f t="array" ref="T100">SUM(IF(Table1[genres]=R100, Table1[imdb_score]))</f>
        <v>49</v>
      </c>
      <c r="U100" cm="1">
        <f t="array" ref="U100">MEDIAN(IF(Table1[genres]=R100, Table1[imdb_score]))</f>
        <v>7</v>
      </c>
      <c r="V100" cm="1">
        <f t="array" ref="V100">MAX(IF(Table1[genres]=R100, Table1[imdb_score]))</f>
        <v>8.1</v>
      </c>
      <c r="W100" cm="1">
        <f t="array" ref="W100">MIN(IF(Table1[genres]=R100, Table1[imdb_score]))</f>
        <v>6.1</v>
      </c>
      <c r="X100" t="e" cm="1">
        <f t="array" ref="X100">MODE(IF(Table1[genres]=R100, Table1[imdb_score]))</f>
        <v>#N/A</v>
      </c>
      <c r="Y100" s="2" cm="1">
        <f t="array" ref="Y100">VAR(IF(Table1[genres]=R100, Table1[imdb_score]))</f>
        <v>0.39999999999999997</v>
      </c>
      <c r="Z100" s="2" cm="1">
        <f t="array" ref="Z100">STDEV(IF(Table1[genres]=R100, Table1[imdb_score]))</f>
        <v>0.63245553203367588</v>
      </c>
      <c r="AA100" s="3" cm="1">
        <f t="array" ref="AA100">AVERAGE(IF(Table1[genres]=R100, Table1[imdb_score]))</f>
        <v>7</v>
      </c>
    </row>
    <row r="101" spans="1:27" x14ac:dyDescent="0.3">
      <c r="A101" t="s">
        <v>428</v>
      </c>
      <c r="B101">
        <v>274</v>
      </c>
      <c r="C101">
        <v>148</v>
      </c>
      <c r="D101">
        <v>18352454</v>
      </c>
      <c r="E101" t="s">
        <v>429</v>
      </c>
      <c r="F101" t="s">
        <v>430</v>
      </c>
      <c r="G101" t="s">
        <v>431</v>
      </c>
      <c r="H101">
        <v>426359</v>
      </c>
      <c r="I101">
        <v>760</v>
      </c>
      <c r="J101" t="s">
        <v>29</v>
      </c>
      <c r="K101" t="s">
        <v>30</v>
      </c>
      <c r="L101">
        <v>15000000</v>
      </c>
      <c r="M101">
        <v>2007</v>
      </c>
      <c r="N101">
        <v>8.1999999999999993</v>
      </c>
      <c r="O101">
        <f>Table1[[#This Row],[gross]]-Table1[[#This Row],[budget]]</f>
        <v>3352454</v>
      </c>
      <c r="R101" t="s">
        <v>555</v>
      </c>
      <c r="S101">
        <f>COUNTIF(Table1[genres],R101)</f>
        <v>7</v>
      </c>
      <c r="T101" cm="1">
        <f t="array" ref="T101">SUM(IF(Table1[genres]=R101, Table1[imdb_score]))</f>
        <v>48.3</v>
      </c>
      <c r="U101" cm="1">
        <f t="array" ref="U101">MEDIAN(IF(Table1[genres]=R101, Table1[imdb_score]))</f>
        <v>7.2</v>
      </c>
      <c r="V101" cm="1">
        <f t="array" ref="V101">MAX(IF(Table1[genres]=R101, Table1[imdb_score]))</f>
        <v>8.1</v>
      </c>
      <c r="W101" cm="1">
        <f t="array" ref="W101">MIN(IF(Table1[genres]=R101, Table1[imdb_score]))</f>
        <v>4.3</v>
      </c>
      <c r="X101" t="e" cm="1">
        <f t="array" ref="X101">MODE(IF(Table1[genres]=R101, Table1[imdb_score]))</f>
        <v>#N/A</v>
      </c>
      <c r="Y101" s="2" cm="1">
        <f t="array" ref="Y101">VAR(IF(Table1[genres]=R101, Table1[imdb_score]))</f>
        <v>1.7133333333333383</v>
      </c>
      <c r="Z101" s="2" cm="1">
        <f t="array" ref="Z101">STDEV(IF(Table1[genres]=R101, Table1[imdb_score]))</f>
        <v>1.3089435944047927</v>
      </c>
      <c r="AA101" s="3" cm="1">
        <f t="array" ref="AA101">AVERAGE(IF(Table1[genres]=R101, Table1[imdb_score]))</f>
        <v>6.8999999999999995</v>
      </c>
    </row>
    <row r="102" spans="1:27" x14ac:dyDescent="0.3">
      <c r="A102" t="s">
        <v>337</v>
      </c>
      <c r="B102">
        <v>116</v>
      </c>
      <c r="C102">
        <v>120</v>
      </c>
      <c r="D102">
        <v>3650677</v>
      </c>
      <c r="E102" t="s">
        <v>338</v>
      </c>
      <c r="F102" t="s">
        <v>339</v>
      </c>
      <c r="G102" t="s">
        <v>433</v>
      </c>
      <c r="H102">
        <v>414976</v>
      </c>
      <c r="I102">
        <v>523</v>
      </c>
      <c r="J102" t="s">
        <v>29</v>
      </c>
      <c r="K102" t="s">
        <v>200</v>
      </c>
      <c r="L102">
        <v>960000</v>
      </c>
      <c r="M102">
        <v>1998</v>
      </c>
      <c r="N102">
        <v>8.1999999999999993</v>
      </c>
      <c r="O102">
        <f>Table1[[#This Row],[gross]]-Table1[[#This Row],[budget]]</f>
        <v>2690677</v>
      </c>
      <c r="R102" t="s">
        <v>721</v>
      </c>
      <c r="S102">
        <f>COUNTIF(Table1[genres],R102)</f>
        <v>7</v>
      </c>
      <c r="T102" cm="1">
        <f t="array" ref="T102">SUM(IF(Table1[genres]=R102, Table1[imdb_score]))</f>
        <v>41.4</v>
      </c>
      <c r="U102" cm="1">
        <f t="array" ref="U102">MEDIAN(IF(Table1[genres]=R102, Table1[imdb_score]))</f>
        <v>5.5</v>
      </c>
      <c r="V102" cm="1">
        <f t="array" ref="V102">MAX(IF(Table1[genres]=R102, Table1[imdb_score]))</f>
        <v>8</v>
      </c>
      <c r="W102" cm="1">
        <f t="array" ref="W102">MIN(IF(Table1[genres]=R102, Table1[imdb_score]))</f>
        <v>4.5999999999999996</v>
      </c>
      <c r="X102" cm="1">
        <f t="array" ref="X102">MODE(IF(Table1[genres]=R102, Table1[imdb_score]))</f>
        <v>6.4</v>
      </c>
      <c r="Y102" s="2" cm="1">
        <f t="array" ref="Y102">VAR(IF(Table1[genres]=R102, Table1[imdb_score]))</f>
        <v>1.2880952380952426</v>
      </c>
      <c r="Z102" s="2" cm="1">
        <f t="array" ref="Z102">STDEV(IF(Table1[genres]=R102, Table1[imdb_score]))</f>
        <v>1.1349428347257153</v>
      </c>
      <c r="AA102" s="3" cm="1">
        <f t="array" ref="AA102">AVERAGE(IF(Table1[genres]=R102, Table1[imdb_score]))</f>
        <v>5.9142857142857137</v>
      </c>
    </row>
    <row r="103" spans="1:27" x14ac:dyDescent="0.3">
      <c r="A103" t="s">
        <v>435</v>
      </c>
      <c r="B103">
        <v>249</v>
      </c>
      <c r="C103">
        <v>117</v>
      </c>
      <c r="D103">
        <v>17439163</v>
      </c>
      <c r="E103" t="s">
        <v>338</v>
      </c>
      <c r="F103" t="s">
        <v>436</v>
      </c>
      <c r="G103" t="s">
        <v>437</v>
      </c>
      <c r="H103">
        <v>537419</v>
      </c>
      <c r="I103">
        <v>1028</v>
      </c>
      <c r="J103" t="s">
        <v>29</v>
      </c>
      <c r="K103" t="s">
        <v>30</v>
      </c>
      <c r="L103">
        <v>15000000</v>
      </c>
      <c r="M103">
        <v>1998</v>
      </c>
      <c r="N103">
        <v>8.1999999999999993</v>
      </c>
      <c r="O103">
        <f>Table1[[#This Row],[gross]]-Table1[[#This Row],[budget]]</f>
        <v>2439163</v>
      </c>
      <c r="R103" t="s">
        <v>832</v>
      </c>
      <c r="S103">
        <f>COUNTIF(Table1[genres],R103)</f>
        <v>7</v>
      </c>
      <c r="T103" cm="1">
        <f t="array" ref="T103">SUM(IF(Table1[genres]=R103, Table1[imdb_score]))</f>
        <v>49.5</v>
      </c>
      <c r="U103" cm="1">
        <f t="array" ref="U103">MEDIAN(IF(Table1[genres]=R103, Table1[imdb_score]))</f>
        <v>7.1</v>
      </c>
      <c r="V103" cm="1">
        <f t="array" ref="V103">MAX(IF(Table1[genres]=R103, Table1[imdb_score]))</f>
        <v>7.9</v>
      </c>
      <c r="W103" cm="1">
        <f t="array" ref="W103">MIN(IF(Table1[genres]=R103, Table1[imdb_score]))</f>
        <v>6.2</v>
      </c>
      <c r="X103" cm="1">
        <f t="array" ref="X103">MODE(IF(Table1[genres]=R103, Table1[imdb_score]))</f>
        <v>7.9</v>
      </c>
      <c r="Y103" s="2" cm="1">
        <f t="array" ref="Y103">VAR(IF(Table1[genres]=R103, Table1[imdb_score]))</f>
        <v>0.42238095238095252</v>
      </c>
      <c r="Z103" s="2" cm="1">
        <f t="array" ref="Z103">STDEV(IF(Table1[genres]=R103, Table1[imdb_score]))</f>
        <v>0.64990841845674885</v>
      </c>
      <c r="AA103" s="3" cm="1">
        <f t="array" ref="AA103">AVERAGE(IF(Table1[genres]=R103, Table1[imdb_score]))</f>
        <v>7.0714285714285712</v>
      </c>
    </row>
    <row r="104" spans="1:27" x14ac:dyDescent="0.3">
      <c r="A104" t="s">
        <v>219</v>
      </c>
      <c r="B104">
        <v>226</v>
      </c>
      <c r="C104">
        <v>139</v>
      </c>
      <c r="D104">
        <v>6857096</v>
      </c>
      <c r="E104" t="s">
        <v>439</v>
      </c>
      <c r="F104" t="s">
        <v>440</v>
      </c>
      <c r="G104" t="s">
        <v>441</v>
      </c>
      <c r="H104">
        <v>80429</v>
      </c>
      <c r="I104">
        <v>156</v>
      </c>
      <c r="J104" t="s">
        <v>90</v>
      </c>
      <c r="K104" t="s">
        <v>442</v>
      </c>
      <c r="L104">
        <v>6800000</v>
      </c>
      <c r="M104">
        <v>2010</v>
      </c>
      <c r="N104">
        <v>8.1999999999999993</v>
      </c>
      <c r="O104">
        <f>Table1[[#This Row],[gross]]-Table1[[#This Row],[budget]]</f>
        <v>57096</v>
      </c>
      <c r="R104" t="s">
        <v>845</v>
      </c>
      <c r="S104">
        <f>COUNTIF(Table1[genres],R104)</f>
        <v>7</v>
      </c>
      <c r="T104" cm="1">
        <f t="array" ref="T104">SUM(IF(Table1[genres]=R104, Table1[imdb_score]))</f>
        <v>47.199999999999996</v>
      </c>
      <c r="U104" cm="1">
        <f t="array" ref="U104">MEDIAN(IF(Table1[genres]=R104, Table1[imdb_score]))</f>
        <v>6.9</v>
      </c>
      <c r="V104" cm="1">
        <f t="array" ref="V104">MAX(IF(Table1[genres]=R104, Table1[imdb_score]))</f>
        <v>7.9</v>
      </c>
      <c r="W104" cm="1">
        <f t="array" ref="W104">MIN(IF(Table1[genres]=R104, Table1[imdb_score]))</f>
        <v>4.8</v>
      </c>
      <c r="X104" cm="1">
        <f t="array" ref="X104">MODE(IF(Table1[genres]=R104, Table1[imdb_score]))</f>
        <v>6.9</v>
      </c>
      <c r="Y104" s="2" cm="1">
        <f t="array" ref="Y104">VAR(IF(Table1[genres]=R104, Table1[imdb_score]))</f>
        <v>0.9928571428571521</v>
      </c>
      <c r="Z104" s="2" cm="1">
        <f t="array" ref="Z104">STDEV(IF(Table1[genres]=R104, Table1[imdb_score]))</f>
        <v>0.9964221709983937</v>
      </c>
      <c r="AA104" s="3" cm="1">
        <f t="array" ref="AA104">AVERAGE(IF(Table1[genres]=R104, Table1[imdb_score]))</f>
        <v>6.742857142857142</v>
      </c>
    </row>
    <row r="105" spans="1:27" x14ac:dyDescent="0.3">
      <c r="A105" t="s">
        <v>147</v>
      </c>
      <c r="B105">
        <v>248</v>
      </c>
      <c r="C105">
        <v>96</v>
      </c>
      <c r="D105">
        <v>484221</v>
      </c>
      <c r="E105" t="s">
        <v>444</v>
      </c>
      <c r="F105" t="s">
        <v>445</v>
      </c>
      <c r="G105" t="s">
        <v>446</v>
      </c>
      <c r="H105">
        <v>23836</v>
      </c>
      <c r="I105">
        <v>107</v>
      </c>
      <c r="J105" t="s">
        <v>114</v>
      </c>
      <c r="K105" t="s">
        <v>200</v>
      </c>
      <c r="L105">
        <v>1000000</v>
      </c>
      <c r="M105">
        <v>2012</v>
      </c>
      <c r="N105">
        <v>8.1999999999999993</v>
      </c>
      <c r="O105">
        <f>Table1[[#This Row],[gross]]-Table1[[#This Row],[budget]]</f>
        <v>-515779</v>
      </c>
      <c r="R105" t="s">
        <v>1029</v>
      </c>
      <c r="S105">
        <f>COUNTIF(Table1[genres],R105)</f>
        <v>7</v>
      </c>
      <c r="T105" cm="1">
        <f t="array" ref="T105">SUM(IF(Table1[genres]=R105, Table1[imdb_score]))</f>
        <v>43.3</v>
      </c>
      <c r="U105" cm="1">
        <f t="array" ref="U105">MEDIAN(IF(Table1[genres]=R105, Table1[imdb_score]))</f>
        <v>6.1</v>
      </c>
      <c r="V105" cm="1">
        <f t="array" ref="V105">MAX(IF(Table1[genres]=R105, Table1[imdb_score]))</f>
        <v>7.8</v>
      </c>
      <c r="W105" cm="1">
        <f t="array" ref="W105">MIN(IF(Table1[genres]=R105, Table1[imdb_score]))</f>
        <v>4.5</v>
      </c>
      <c r="X105" t="e" cm="1">
        <f t="array" ref="X105">MODE(IF(Table1[genres]=R105, Table1[imdb_score]))</f>
        <v>#N/A</v>
      </c>
      <c r="Y105" s="2" cm="1">
        <f t="array" ref="Y105">VAR(IF(Table1[genres]=R105, Table1[imdb_score]))</f>
        <v>1.034761904761903</v>
      </c>
      <c r="Z105" s="2" cm="1">
        <f t="array" ref="Z105">STDEV(IF(Table1[genres]=R105, Table1[imdb_score]))</f>
        <v>1.0172324733127147</v>
      </c>
      <c r="AA105" s="3" cm="1">
        <f t="array" ref="AA105">AVERAGE(IF(Table1[genres]=R105, Table1[imdb_score]))</f>
        <v>6.1857142857142851</v>
      </c>
    </row>
    <row r="106" spans="1:27" x14ac:dyDescent="0.3">
      <c r="A106" t="s">
        <v>190</v>
      </c>
      <c r="B106">
        <v>302</v>
      </c>
      <c r="C106">
        <v>117</v>
      </c>
      <c r="D106">
        <v>27000000</v>
      </c>
      <c r="E106" t="s">
        <v>448</v>
      </c>
      <c r="F106" t="s">
        <v>79</v>
      </c>
      <c r="G106" t="s">
        <v>449</v>
      </c>
      <c r="H106">
        <v>461609</v>
      </c>
      <c r="I106">
        <v>1168</v>
      </c>
      <c r="J106" t="s">
        <v>29</v>
      </c>
      <c r="K106" t="s">
        <v>30</v>
      </c>
      <c r="L106">
        <v>28000000</v>
      </c>
      <c r="M106">
        <v>1982</v>
      </c>
      <c r="N106">
        <v>8.1999999999999993</v>
      </c>
      <c r="O106">
        <f>Table1[[#This Row],[gross]]-Table1[[#This Row],[budget]]</f>
        <v>-1000000</v>
      </c>
      <c r="R106" t="s">
        <v>1061</v>
      </c>
      <c r="S106">
        <f>COUNTIF(Table1[genres],R106)</f>
        <v>7</v>
      </c>
      <c r="T106" cm="1">
        <f t="array" ref="T106">SUM(IF(Table1[genres]=R106, Table1[imdb_score]))</f>
        <v>49.899999999999991</v>
      </c>
      <c r="U106" cm="1">
        <f t="array" ref="U106">MEDIAN(IF(Table1[genres]=R106, Table1[imdb_score]))</f>
        <v>7.4</v>
      </c>
      <c r="V106" cm="1">
        <f t="array" ref="V106">MAX(IF(Table1[genres]=R106, Table1[imdb_score]))</f>
        <v>7.8</v>
      </c>
      <c r="W106" cm="1">
        <f t="array" ref="W106">MIN(IF(Table1[genres]=R106, Table1[imdb_score]))</f>
        <v>5.9</v>
      </c>
      <c r="X106" cm="1">
        <f t="array" ref="X106">MODE(IF(Table1[genres]=R106, Table1[imdb_score]))</f>
        <v>7.4</v>
      </c>
      <c r="Y106" s="2" cm="1">
        <f t="array" ref="Y106">VAR(IF(Table1[genres]=R106, Table1[imdb_score]))</f>
        <v>0.4990476190476188</v>
      </c>
      <c r="Z106" s="2" cm="1">
        <f t="array" ref="Z106">STDEV(IF(Table1[genres]=R106, Table1[imdb_score]))</f>
        <v>0.70643302516772166</v>
      </c>
      <c r="AA106" s="3" cm="1">
        <f t="array" ref="AA106">AVERAGE(IF(Table1[genres]=R106, Table1[imdb_score]))</f>
        <v>7.1285714285714272</v>
      </c>
    </row>
    <row r="107" spans="1:27" x14ac:dyDescent="0.3">
      <c r="A107" t="s">
        <v>451</v>
      </c>
      <c r="B107">
        <v>297</v>
      </c>
      <c r="C107">
        <v>109</v>
      </c>
      <c r="D107">
        <v>13782838</v>
      </c>
      <c r="E107" t="s">
        <v>452</v>
      </c>
      <c r="F107" t="s">
        <v>453</v>
      </c>
      <c r="G107" t="s">
        <v>454</v>
      </c>
      <c r="H107">
        <v>258078</v>
      </c>
      <c r="I107">
        <v>911</v>
      </c>
      <c r="J107" t="s">
        <v>29</v>
      </c>
      <c r="K107" t="s">
        <v>30</v>
      </c>
      <c r="L107">
        <v>15000000</v>
      </c>
      <c r="M107">
        <v>1982</v>
      </c>
      <c r="N107">
        <v>8.1999999999999993</v>
      </c>
      <c r="O107">
        <f>Table1[[#This Row],[gross]]-Table1[[#This Row],[budget]]</f>
        <v>-1217162</v>
      </c>
      <c r="R107" t="s">
        <v>1449</v>
      </c>
      <c r="S107">
        <f>COUNTIF(Table1[genres],R107)</f>
        <v>7</v>
      </c>
      <c r="T107" cm="1">
        <f t="array" ref="T107">SUM(IF(Table1[genres]=R107, Table1[imdb_score]))</f>
        <v>46.1</v>
      </c>
      <c r="U107" cm="1">
        <f t="array" ref="U107">MEDIAN(IF(Table1[genres]=R107, Table1[imdb_score]))</f>
        <v>6.6</v>
      </c>
      <c r="V107" cm="1">
        <f t="array" ref="V107">MAX(IF(Table1[genres]=R107, Table1[imdb_score]))</f>
        <v>7.6</v>
      </c>
      <c r="W107" cm="1">
        <f t="array" ref="W107">MIN(IF(Table1[genres]=R107, Table1[imdb_score]))</f>
        <v>5.4</v>
      </c>
      <c r="X107" t="e" cm="1">
        <f t="array" ref="X107">MODE(IF(Table1[genres]=R107, Table1[imdb_score]))</f>
        <v>#N/A</v>
      </c>
      <c r="Y107" s="2" cm="1">
        <f t="array" ref="Y107">VAR(IF(Table1[genres]=R107, Table1[imdb_score]))</f>
        <v>0.7414285714285711</v>
      </c>
      <c r="Z107" s="2" cm="1">
        <f t="array" ref="Z107">STDEV(IF(Table1[genres]=R107, Table1[imdb_score]))</f>
        <v>0.86106246662397912</v>
      </c>
      <c r="AA107" s="3" cm="1">
        <f t="array" ref="AA107">AVERAGE(IF(Table1[genres]=R107, Table1[imdb_score]))</f>
        <v>6.5857142857142863</v>
      </c>
    </row>
    <row r="108" spans="1:27" x14ac:dyDescent="0.3">
      <c r="A108" t="s">
        <v>115</v>
      </c>
      <c r="B108">
        <v>133</v>
      </c>
      <c r="C108">
        <v>178</v>
      </c>
      <c r="D108">
        <v>42438300</v>
      </c>
      <c r="E108" t="s">
        <v>116</v>
      </c>
      <c r="F108" t="s">
        <v>44</v>
      </c>
      <c r="G108" t="s">
        <v>456</v>
      </c>
      <c r="H108">
        <v>333542</v>
      </c>
      <c r="I108">
        <v>533</v>
      </c>
      <c r="J108" t="s">
        <v>29</v>
      </c>
      <c r="K108" t="s">
        <v>30</v>
      </c>
      <c r="L108">
        <v>52000000</v>
      </c>
      <c r="M108">
        <v>1995</v>
      </c>
      <c r="N108">
        <v>8.1999999999999993</v>
      </c>
      <c r="O108">
        <f>Table1[[#This Row],[gross]]-Table1[[#This Row],[budget]]</f>
        <v>-9561700</v>
      </c>
      <c r="R108" t="s">
        <v>2564</v>
      </c>
      <c r="S108">
        <f>COUNTIF(Table1[genres],R108)</f>
        <v>7</v>
      </c>
      <c r="T108" cm="1">
        <f t="array" ref="T108">SUM(IF(Table1[genres]=R108, Table1[imdb_score]))</f>
        <v>48.5</v>
      </c>
      <c r="U108" cm="1">
        <f t="array" ref="U108">MEDIAN(IF(Table1[genres]=R108, Table1[imdb_score]))</f>
        <v>6.8</v>
      </c>
      <c r="V108" cm="1">
        <f t="array" ref="V108">MAX(IF(Table1[genres]=R108, Table1[imdb_score]))</f>
        <v>7.2</v>
      </c>
      <c r="W108" cm="1">
        <f t="array" ref="W108">MIN(IF(Table1[genres]=R108, Table1[imdb_score]))</f>
        <v>6.7</v>
      </c>
      <c r="X108" cm="1">
        <f t="array" ref="X108">MODE(IF(Table1[genres]=R108, Table1[imdb_score]))</f>
        <v>6.8</v>
      </c>
      <c r="Y108" s="2" cm="1">
        <f t="array" ref="Y108">VAR(IF(Table1[genres]=R108, Table1[imdb_score]))</f>
        <v>4.2380952380952429E-2</v>
      </c>
      <c r="Z108" s="2" cm="1">
        <f t="array" ref="Z108">STDEV(IF(Table1[genres]=R108, Table1[imdb_score]))</f>
        <v>0.20586634591635522</v>
      </c>
      <c r="AA108" s="3" cm="1">
        <f t="array" ref="AA108">AVERAGE(IF(Table1[genres]=R108, Table1[imdb_score]))</f>
        <v>6.9285714285714288</v>
      </c>
    </row>
    <row r="109" spans="1:27" x14ac:dyDescent="0.3">
      <c r="A109" t="s">
        <v>458</v>
      </c>
      <c r="B109">
        <v>317</v>
      </c>
      <c r="C109">
        <v>140</v>
      </c>
      <c r="D109">
        <v>13651662</v>
      </c>
      <c r="E109" t="s">
        <v>459</v>
      </c>
      <c r="F109" t="s">
        <v>176</v>
      </c>
      <c r="G109" t="s">
        <v>460</v>
      </c>
      <c r="H109">
        <v>332276</v>
      </c>
      <c r="I109">
        <v>514</v>
      </c>
      <c r="J109" t="s">
        <v>29</v>
      </c>
      <c r="K109" t="s">
        <v>30</v>
      </c>
      <c r="L109">
        <v>25000000</v>
      </c>
      <c r="M109">
        <v>2011</v>
      </c>
      <c r="N109">
        <v>8.1999999999999993</v>
      </c>
      <c r="O109">
        <f>Table1[[#This Row],[gross]]-Table1[[#This Row],[budget]]</f>
        <v>-11348338</v>
      </c>
      <c r="R109" t="s">
        <v>3713</v>
      </c>
      <c r="S109">
        <f>COUNTIF(Table1[genres],R109)</f>
        <v>7</v>
      </c>
      <c r="T109" cm="1">
        <f t="array" ref="T109">SUM(IF(Table1[genres]=R109, Table1[imdb_score]))</f>
        <v>40.6</v>
      </c>
      <c r="U109" cm="1">
        <f t="array" ref="U109">MEDIAN(IF(Table1[genres]=R109, Table1[imdb_score]))</f>
        <v>5.6</v>
      </c>
      <c r="V109" cm="1">
        <f t="array" ref="V109">MAX(IF(Table1[genres]=R109, Table1[imdb_score]))</f>
        <v>6.8</v>
      </c>
      <c r="W109" cm="1">
        <f t="array" ref="W109">MIN(IF(Table1[genres]=R109, Table1[imdb_score]))</f>
        <v>4.0999999999999996</v>
      </c>
      <c r="X109" t="e" cm="1">
        <f t="array" ref="X109">MODE(IF(Table1[genres]=R109, Table1[imdb_score]))</f>
        <v>#N/A</v>
      </c>
      <c r="Y109" s="2" cm="1">
        <f t="array" ref="Y109">VAR(IF(Table1[genres]=R109, Table1[imdb_score]))</f>
        <v>0.95333333333332837</v>
      </c>
      <c r="Z109" s="2" cm="1">
        <f t="array" ref="Z109">STDEV(IF(Table1[genres]=R109, Table1[imdb_score]))</f>
        <v>0.97638790105845141</v>
      </c>
      <c r="AA109" s="3" cm="1">
        <f t="array" ref="AA109">AVERAGE(IF(Table1[genres]=R109, Table1[imdb_score]))</f>
        <v>5.8</v>
      </c>
    </row>
    <row r="110" spans="1:27" x14ac:dyDescent="0.3">
      <c r="A110" t="s">
        <v>118</v>
      </c>
      <c r="B110">
        <v>212</v>
      </c>
      <c r="C110">
        <v>119</v>
      </c>
      <c r="D110">
        <v>4710455</v>
      </c>
      <c r="E110" t="s">
        <v>160</v>
      </c>
      <c r="F110" t="s">
        <v>40</v>
      </c>
      <c r="G110" t="s">
        <v>462</v>
      </c>
      <c r="H110">
        <v>214091</v>
      </c>
      <c r="I110">
        <v>330</v>
      </c>
      <c r="J110" t="s">
        <v>124</v>
      </c>
      <c r="K110" t="s">
        <v>128</v>
      </c>
      <c r="L110">
        <v>24000000</v>
      </c>
      <c r="M110">
        <v>2004</v>
      </c>
      <c r="N110">
        <v>8.1999999999999993</v>
      </c>
      <c r="O110">
        <f>Table1[[#This Row],[gross]]-Table1[[#This Row],[budget]]</f>
        <v>-19289545</v>
      </c>
      <c r="R110" t="s">
        <v>3824</v>
      </c>
      <c r="S110">
        <f>COUNTIF(Table1[genres],R110)</f>
        <v>7</v>
      </c>
      <c r="T110" cm="1">
        <f t="array" ref="T110">SUM(IF(Table1[genres]=R110, Table1[imdb_score]))</f>
        <v>42.4</v>
      </c>
      <c r="U110" cm="1">
        <f t="array" ref="U110">MEDIAN(IF(Table1[genres]=R110, Table1[imdb_score]))</f>
        <v>6.4</v>
      </c>
      <c r="V110" cm="1">
        <f t="array" ref="V110">MAX(IF(Table1[genres]=R110, Table1[imdb_score]))</f>
        <v>6.8</v>
      </c>
      <c r="W110" cm="1">
        <f t="array" ref="W110">MIN(IF(Table1[genres]=R110, Table1[imdb_score]))</f>
        <v>4.3</v>
      </c>
      <c r="X110" cm="1">
        <f t="array" ref="X110">MODE(IF(Table1[genres]=R110, Table1[imdb_score]))</f>
        <v>6.4</v>
      </c>
      <c r="Y110" s="2" cm="1">
        <f t="array" ref="Y110">VAR(IF(Table1[genres]=R110, Table1[imdb_score]))</f>
        <v>0.69285714285715017</v>
      </c>
      <c r="Z110" s="2" cm="1">
        <f t="array" ref="Z110">STDEV(IF(Table1[genres]=R110, Table1[imdb_score]))</f>
        <v>0.83238040754041664</v>
      </c>
      <c r="AA110" s="3" cm="1">
        <f t="array" ref="AA110">AVERAGE(IF(Table1[genres]=R110, Table1[imdb_score]))</f>
        <v>6.0571428571428569</v>
      </c>
    </row>
    <row r="111" spans="1:27" x14ac:dyDescent="0.3">
      <c r="A111" t="s">
        <v>277</v>
      </c>
      <c r="B111">
        <v>703</v>
      </c>
      <c r="C111">
        <v>173</v>
      </c>
      <c r="D111">
        <v>623279547</v>
      </c>
      <c r="E111" t="s">
        <v>248</v>
      </c>
      <c r="F111" t="s">
        <v>464</v>
      </c>
      <c r="G111" t="s">
        <v>465</v>
      </c>
      <c r="H111">
        <v>995415</v>
      </c>
      <c r="I111">
        <v>1722</v>
      </c>
      <c r="J111" t="s">
        <v>29</v>
      </c>
      <c r="K111" t="s">
        <v>30</v>
      </c>
      <c r="L111">
        <v>220000000</v>
      </c>
      <c r="M111">
        <v>2012</v>
      </c>
      <c r="N111">
        <v>8.1</v>
      </c>
      <c r="O111">
        <f>Table1[[#This Row],[gross]]-Table1[[#This Row],[budget]]</f>
        <v>403279547</v>
      </c>
      <c r="R111" t="s">
        <v>49</v>
      </c>
      <c r="S111">
        <f>COUNTIF(Table1[genres],R111)</f>
        <v>6</v>
      </c>
      <c r="T111" cm="1">
        <f t="array" ref="T111">SUM(IF(Table1[genres]=R111, Table1[imdb_score]))</f>
        <v>44.900000000000006</v>
      </c>
      <c r="U111" cm="1">
        <f t="array" ref="U111">MEDIAN(IF(Table1[genres]=R111, Table1[imdb_score]))</f>
        <v>7.5</v>
      </c>
      <c r="V111" cm="1">
        <f t="array" ref="V111">MAX(IF(Table1[genres]=R111, Table1[imdb_score]))</f>
        <v>8.9</v>
      </c>
      <c r="W111" cm="1">
        <f t="array" ref="W111">MIN(IF(Table1[genres]=R111, Table1[imdb_score]))</f>
        <v>6.1</v>
      </c>
      <c r="X111" cm="1">
        <f t="array" ref="X111">MODE(IF(Table1[genres]=R111, Table1[imdb_score]))</f>
        <v>6.1</v>
      </c>
      <c r="Y111" s="2" cm="1">
        <f t="array" ref="Y111">VAR(IF(Table1[genres]=R111, Table1[imdb_score]))</f>
        <v>2.0896666666666532</v>
      </c>
      <c r="Z111" s="2" cm="1">
        <f t="array" ref="Z111">STDEV(IF(Table1[genres]=R111, Table1[imdb_score]))</f>
        <v>1.4455679391390268</v>
      </c>
      <c r="AA111" s="3" cm="1">
        <f t="array" ref="AA111">AVERAGE(IF(Table1[genres]=R111, Table1[imdb_score]))</f>
        <v>7.4833333333333343</v>
      </c>
    </row>
    <row r="112" spans="1:27" x14ac:dyDescent="0.3">
      <c r="A112" t="s">
        <v>183</v>
      </c>
      <c r="B112">
        <v>579</v>
      </c>
      <c r="C112">
        <v>108</v>
      </c>
      <c r="D112">
        <v>363024263</v>
      </c>
      <c r="E112" t="s">
        <v>467</v>
      </c>
      <c r="F112" t="s">
        <v>468</v>
      </c>
      <c r="G112" t="s">
        <v>469</v>
      </c>
      <c r="H112">
        <v>479047</v>
      </c>
      <c r="I112">
        <v>1058</v>
      </c>
      <c r="J112" t="s">
        <v>29</v>
      </c>
      <c r="K112" t="s">
        <v>30</v>
      </c>
      <c r="L112">
        <v>58000000</v>
      </c>
      <c r="M112">
        <v>2016</v>
      </c>
      <c r="N112">
        <v>8.1</v>
      </c>
      <c r="O112">
        <f>Table1[[#This Row],[gross]]-Table1[[#This Row],[budget]]</f>
        <v>305024263</v>
      </c>
      <c r="R112" t="s">
        <v>197</v>
      </c>
      <c r="S112">
        <f>COUNTIF(Table1[genres],R112)</f>
        <v>6</v>
      </c>
      <c r="T112" cm="1">
        <f t="array" ref="T112">SUM(IF(Table1[genres]=R112, Table1[imdb_score]))</f>
        <v>34.699999999999996</v>
      </c>
      <c r="U112" cm="1">
        <f t="array" ref="U112">MEDIAN(IF(Table1[genres]=R112, Table1[imdb_score]))</f>
        <v>5.7</v>
      </c>
      <c r="V112" cm="1">
        <f t="array" ref="V112">MAX(IF(Table1[genres]=R112, Table1[imdb_score]))</f>
        <v>8.5</v>
      </c>
      <c r="W112" cm="1">
        <f t="array" ref="W112">MIN(IF(Table1[genres]=R112, Table1[imdb_score]))</f>
        <v>2.2999999999999998</v>
      </c>
      <c r="X112" t="e" cm="1">
        <f t="array" ref="X112">MODE(IF(Table1[genres]=R112, Table1[imdb_score]))</f>
        <v>#N/A</v>
      </c>
      <c r="Y112" s="2" cm="1">
        <f t="array" ref="Y112">VAR(IF(Table1[genres]=R112, Table1[imdb_score]))</f>
        <v>4.2976666666666743</v>
      </c>
      <c r="Z112" s="2" cm="1">
        <f t="array" ref="Z112">STDEV(IF(Table1[genres]=R112, Table1[imdb_score]))</f>
        <v>2.0730814423622324</v>
      </c>
      <c r="AA112" s="3" cm="1">
        <f t="array" ref="AA112">AVERAGE(IF(Table1[genres]=R112, Table1[imdb_score]))</f>
        <v>5.7833333333333323</v>
      </c>
    </row>
    <row r="113" spans="1:27" x14ac:dyDescent="0.3">
      <c r="A113" t="s">
        <v>59</v>
      </c>
      <c r="B113">
        <v>308</v>
      </c>
      <c r="C113">
        <v>127</v>
      </c>
      <c r="D113">
        <v>356784000</v>
      </c>
      <c r="E113" t="s">
        <v>471</v>
      </c>
      <c r="F113" t="s">
        <v>472</v>
      </c>
      <c r="G113" t="s">
        <v>473</v>
      </c>
      <c r="H113">
        <v>613473</v>
      </c>
      <c r="I113">
        <v>895</v>
      </c>
      <c r="J113" t="s">
        <v>29</v>
      </c>
      <c r="K113" t="s">
        <v>30</v>
      </c>
      <c r="L113">
        <v>63000000</v>
      </c>
      <c r="M113">
        <v>1993</v>
      </c>
      <c r="N113">
        <v>8.1</v>
      </c>
      <c r="O113">
        <f>Table1[[#This Row],[gross]]-Table1[[#This Row],[budget]]</f>
        <v>293784000</v>
      </c>
      <c r="R113" t="s">
        <v>533</v>
      </c>
      <c r="S113">
        <f>COUNTIF(Table1[genres],R113)</f>
        <v>6</v>
      </c>
      <c r="T113" cm="1">
        <f t="array" ref="T113">SUM(IF(Table1[genres]=R113, Table1[imdb_score]))</f>
        <v>35.500000000000007</v>
      </c>
      <c r="U113" cm="1">
        <f t="array" ref="U113">MEDIAN(IF(Table1[genres]=R113, Table1[imdb_score]))</f>
        <v>5.8000000000000007</v>
      </c>
      <c r="V113" cm="1">
        <f t="array" ref="V113">MAX(IF(Table1[genres]=R113, Table1[imdb_score]))</f>
        <v>8.1</v>
      </c>
      <c r="W113" cm="1">
        <f t="array" ref="W113">MIN(IF(Table1[genres]=R113, Table1[imdb_score]))</f>
        <v>3.7</v>
      </c>
      <c r="X113" t="e" cm="1">
        <f t="array" ref="X113">MODE(IF(Table1[genres]=R113, Table1[imdb_score]))</f>
        <v>#N/A</v>
      </c>
      <c r="Y113" s="2" cm="1">
        <f t="array" ref="Y113">VAR(IF(Table1[genres]=R113, Table1[imdb_score]))</f>
        <v>2.3736666666666508</v>
      </c>
      <c r="Z113" s="2" cm="1">
        <f t="array" ref="Z113">STDEV(IF(Table1[genres]=R113, Table1[imdb_score]))</f>
        <v>1.5406708495543917</v>
      </c>
      <c r="AA113" s="3" cm="1">
        <f t="array" ref="AA113">AVERAGE(IF(Table1[genres]=R113, Table1[imdb_score]))</f>
        <v>5.9166666666666679</v>
      </c>
    </row>
    <row r="114" spans="1:27" x14ac:dyDescent="0.3">
      <c r="A114" t="s">
        <v>475</v>
      </c>
      <c r="B114">
        <v>234</v>
      </c>
      <c r="C114">
        <v>107</v>
      </c>
      <c r="D114">
        <v>293501675</v>
      </c>
      <c r="E114" t="s">
        <v>269</v>
      </c>
      <c r="F114" t="s">
        <v>55</v>
      </c>
      <c r="G114" t="s">
        <v>476</v>
      </c>
      <c r="H114">
        <v>704766</v>
      </c>
      <c r="I114">
        <v>2073</v>
      </c>
      <c r="J114" t="s">
        <v>29</v>
      </c>
      <c r="K114" t="s">
        <v>30</v>
      </c>
      <c r="L114">
        <v>40000000</v>
      </c>
      <c r="M114">
        <v>1999</v>
      </c>
      <c r="N114">
        <v>8.1</v>
      </c>
      <c r="O114">
        <f>Table1[[#This Row],[gross]]-Table1[[#This Row],[budget]]</f>
        <v>253501675</v>
      </c>
      <c r="R114" t="s">
        <v>621</v>
      </c>
      <c r="S114">
        <f>COUNTIF(Table1[genres],R114)</f>
        <v>6</v>
      </c>
      <c r="T114" cm="1">
        <f t="array" ref="T114">SUM(IF(Table1[genres]=R114, Table1[imdb_score]))</f>
        <v>43.6</v>
      </c>
      <c r="U114" cm="1">
        <f t="array" ref="U114">MEDIAN(IF(Table1[genres]=R114, Table1[imdb_score]))</f>
        <v>7.55</v>
      </c>
      <c r="V114" cm="1">
        <f t="array" ref="V114">MAX(IF(Table1[genres]=R114, Table1[imdb_score]))</f>
        <v>8</v>
      </c>
      <c r="W114" cm="1">
        <f t="array" ref="W114">MIN(IF(Table1[genres]=R114, Table1[imdb_score]))</f>
        <v>5.9</v>
      </c>
      <c r="X114" cm="1">
        <f t="array" ref="X114">MODE(IF(Table1[genres]=R114, Table1[imdb_score]))</f>
        <v>8</v>
      </c>
      <c r="Y114" s="2" cm="1">
        <f t="array" ref="Y114">VAR(IF(Table1[genres]=R114, Table1[imdb_score]))</f>
        <v>0.79066666666666374</v>
      </c>
      <c r="Z114" s="2" cm="1">
        <f t="array" ref="Z114">STDEV(IF(Table1[genres]=R114, Table1[imdb_score]))</f>
        <v>0.88919439194512673</v>
      </c>
      <c r="AA114" s="3" cm="1">
        <f t="array" ref="AA114">AVERAGE(IF(Table1[genres]=R114, Table1[imdb_score]))</f>
        <v>7.2666666666666666</v>
      </c>
    </row>
    <row r="115" spans="1:27" x14ac:dyDescent="0.3">
      <c r="A115" t="s">
        <v>113</v>
      </c>
      <c r="B115">
        <v>250</v>
      </c>
      <c r="C115">
        <v>92</v>
      </c>
      <c r="D115">
        <v>289907418</v>
      </c>
      <c r="E115" t="s">
        <v>296</v>
      </c>
      <c r="F115" t="s">
        <v>478</v>
      </c>
      <c r="G115" t="s">
        <v>479</v>
      </c>
      <c r="H115">
        <v>585659</v>
      </c>
      <c r="I115">
        <v>593</v>
      </c>
      <c r="J115" t="s">
        <v>29</v>
      </c>
      <c r="K115" t="s">
        <v>30</v>
      </c>
      <c r="L115">
        <v>115000000</v>
      </c>
      <c r="M115">
        <v>2001</v>
      </c>
      <c r="N115">
        <v>8.1</v>
      </c>
      <c r="O115">
        <f>Table1[[#This Row],[gross]]-Table1[[#This Row],[budget]]</f>
        <v>174907418</v>
      </c>
      <c r="R115" t="s">
        <v>747</v>
      </c>
      <c r="S115">
        <f>COUNTIF(Table1[genres],R115)</f>
        <v>6</v>
      </c>
      <c r="T115" cm="1">
        <f t="array" ref="T115">SUM(IF(Table1[genres]=R115, Table1[imdb_score]))</f>
        <v>39.199999999999996</v>
      </c>
      <c r="U115" cm="1">
        <f t="array" ref="U115">MEDIAN(IF(Table1[genres]=R115, Table1[imdb_score]))</f>
        <v>6.6999999999999993</v>
      </c>
      <c r="V115" cm="1">
        <f t="array" ref="V115">MAX(IF(Table1[genres]=R115, Table1[imdb_score]))</f>
        <v>8</v>
      </c>
      <c r="W115" cm="1">
        <f t="array" ref="W115">MIN(IF(Table1[genres]=R115, Table1[imdb_score]))</f>
        <v>5.4</v>
      </c>
      <c r="X115" t="e" cm="1">
        <f t="array" ref="X115">MODE(IF(Table1[genres]=R115, Table1[imdb_score]))</f>
        <v>#N/A</v>
      </c>
      <c r="Y115" s="2" cm="1">
        <f t="array" ref="Y115">VAR(IF(Table1[genres]=R115, Table1[imdb_score]))</f>
        <v>0.94266666666668475</v>
      </c>
      <c r="Z115" s="2" cm="1">
        <f t="array" ref="Z115">STDEV(IF(Table1[genres]=R115, Table1[imdb_score]))</f>
        <v>0.97091022585339204</v>
      </c>
      <c r="AA115" s="3" cm="1">
        <f t="array" ref="AA115">AVERAGE(IF(Table1[genres]=R115, Table1[imdb_score]))</f>
        <v>6.5333333333333323</v>
      </c>
    </row>
    <row r="116" spans="1:27" x14ac:dyDescent="0.3">
      <c r="A116" t="s">
        <v>481</v>
      </c>
      <c r="B116">
        <v>271</v>
      </c>
      <c r="C116">
        <v>143</v>
      </c>
      <c r="D116">
        <v>305388685</v>
      </c>
      <c r="E116" t="s">
        <v>309</v>
      </c>
      <c r="F116" t="s">
        <v>482</v>
      </c>
      <c r="G116" t="s">
        <v>483</v>
      </c>
      <c r="H116">
        <v>809474</v>
      </c>
      <c r="I116">
        <v>2113</v>
      </c>
      <c r="J116" t="s">
        <v>29</v>
      </c>
      <c r="K116" t="s">
        <v>30</v>
      </c>
      <c r="L116">
        <v>140000000</v>
      </c>
      <c r="M116">
        <v>2003</v>
      </c>
      <c r="N116">
        <v>8.1</v>
      </c>
      <c r="O116">
        <f>Table1[[#This Row],[gross]]-Table1[[#This Row],[budget]]</f>
        <v>165388685</v>
      </c>
      <c r="R116" t="s">
        <v>993</v>
      </c>
      <c r="S116">
        <f>COUNTIF(Table1[genres],R116)</f>
        <v>6</v>
      </c>
      <c r="T116" cm="1">
        <f t="array" ref="T116">SUM(IF(Table1[genres]=R116, Table1[imdb_score]))</f>
        <v>38.299999999999997</v>
      </c>
      <c r="U116" cm="1">
        <f t="array" ref="U116">MEDIAN(IF(Table1[genres]=R116, Table1[imdb_score]))</f>
        <v>6.35</v>
      </c>
      <c r="V116" cm="1">
        <f t="array" ref="V116">MAX(IF(Table1[genres]=R116, Table1[imdb_score]))</f>
        <v>7.8</v>
      </c>
      <c r="W116" cm="1">
        <f t="array" ref="W116">MIN(IF(Table1[genres]=R116, Table1[imdb_score]))</f>
        <v>4.9000000000000004</v>
      </c>
      <c r="X116" t="e" cm="1">
        <f t="array" ref="X116">MODE(IF(Table1[genres]=R116, Table1[imdb_score]))</f>
        <v>#N/A</v>
      </c>
      <c r="Y116" s="2" cm="1">
        <f t="array" ref="Y116">VAR(IF(Table1[genres]=R116, Table1[imdb_score]))</f>
        <v>0.86966666666666581</v>
      </c>
      <c r="Z116" s="2" cm="1">
        <f t="array" ref="Z116">STDEV(IF(Table1[genres]=R116, Table1[imdb_score]))</f>
        <v>0.93255920276766657</v>
      </c>
      <c r="AA116" s="3" cm="1">
        <f t="array" ref="AA116">AVERAGE(IF(Table1[genres]=R116, Table1[imdb_score]))</f>
        <v>6.3833333333333329</v>
      </c>
    </row>
    <row r="117" spans="1:27" x14ac:dyDescent="0.3">
      <c r="A117" t="s">
        <v>485</v>
      </c>
      <c r="B117">
        <v>653</v>
      </c>
      <c r="C117">
        <v>121</v>
      </c>
      <c r="D117">
        <v>333130696</v>
      </c>
      <c r="E117" t="s">
        <v>248</v>
      </c>
      <c r="F117" t="s">
        <v>486</v>
      </c>
      <c r="G117" t="s">
        <v>487</v>
      </c>
      <c r="H117">
        <v>682155</v>
      </c>
      <c r="I117">
        <v>1097</v>
      </c>
      <c r="J117" t="s">
        <v>29</v>
      </c>
      <c r="K117" t="s">
        <v>30</v>
      </c>
      <c r="L117">
        <v>170000000</v>
      </c>
      <c r="M117">
        <v>2014</v>
      </c>
      <c r="N117">
        <v>8.1</v>
      </c>
      <c r="O117">
        <f>Table1[[#This Row],[gross]]-Table1[[#This Row],[budget]]</f>
        <v>163130696</v>
      </c>
      <c r="R117" t="s">
        <v>1081</v>
      </c>
      <c r="S117">
        <f>COUNTIF(Table1[genres],R117)</f>
        <v>6</v>
      </c>
      <c r="T117" cm="1">
        <f t="array" ref="T117">SUM(IF(Table1[genres]=R117, Table1[imdb_score]))</f>
        <v>36.1</v>
      </c>
      <c r="U117" cm="1">
        <f t="array" ref="U117">MEDIAN(IF(Table1[genres]=R117, Table1[imdb_score]))</f>
        <v>6.1</v>
      </c>
      <c r="V117" cm="1">
        <f t="array" ref="V117">MAX(IF(Table1[genres]=R117, Table1[imdb_score]))</f>
        <v>7.8</v>
      </c>
      <c r="W117" cm="1">
        <f t="array" ref="W117">MIN(IF(Table1[genres]=R117, Table1[imdb_score]))</f>
        <v>4.9000000000000004</v>
      </c>
      <c r="X117" cm="1">
        <f t="array" ref="X117">MODE(IF(Table1[genres]=R117, Table1[imdb_score]))</f>
        <v>4.9000000000000004</v>
      </c>
      <c r="Y117" s="2" cm="1">
        <f t="array" ref="Y117">VAR(IF(Table1[genres]=R117, Table1[imdb_score]))</f>
        <v>1.1576666666666653</v>
      </c>
      <c r="Z117" s="2" cm="1">
        <f t="array" ref="Z117">STDEV(IF(Table1[genres]=R117, Table1[imdb_score]))</f>
        <v>1.0759491933482106</v>
      </c>
      <c r="AA117" s="3" cm="1">
        <f t="array" ref="AA117">AVERAGE(IF(Table1[genres]=R117, Table1[imdb_score]))</f>
        <v>6.0166666666666666</v>
      </c>
    </row>
    <row r="118" spans="1:27" x14ac:dyDescent="0.3">
      <c r="A118" t="s">
        <v>489</v>
      </c>
      <c r="B118">
        <v>373</v>
      </c>
      <c r="C118">
        <v>146</v>
      </c>
      <c r="D118">
        <v>169705587</v>
      </c>
      <c r="E118" t="s">
        <v>92</v>
      </c>
      <c r="F118" t="s">
        <v>490</v>
      </c>
      <c r="G118" t="s">
        <v>491</v>
      </c>
      <c r="H118">
        <v>318955</v>
      </c>
      <c r="I118">
        <v>460</v>
      </c>
      <c r="J118" t="s">
        <v>29</v>
      </c>
      <c r="K118" t="s">
        <v>30</v>
      </c>
      <c r="L118">
        <v>25000000</v>
      </c>
      <c r="M118">
        <v>2011</v>
      </c>
      <c r="N118">
        <v>8.1</v>
      </c>
      <c r="O118">
        <f>Table1[[#This Row],[gross]]-Table1[[#This Row],[budget]]</f>
        <v>144705587</v>
      </c>
      <c r="R118" t="s">
        <v>1235</v>
      </c>
      <c r="S118">
        <f>COUNTIF(Table1[genres],R118)</f>
        <v>6</v>
      </c>
      <c r="T118" cm="1">
        <f t="array" ref="T118">SUM(IF(Table1[genres]=R118, Table1[imdb_score]))</f>
        <v>40.299999999999997</v>
      </c>
      <c r="U118" cm="1">
        <f t="array" ref="U118">MEDIAN(IF(Table1[genres]=R118, Table1[imdb_score]))</f>
        <v>6.65</v>
      </c>
      <c r="V118" cm="1">
        <f t="array" ref="V118">MAX(IF(Table1[genres]=R118, Table1[imdb_score]))</f>
        <v>7.7</v>
      </c>
      <c r="W118" cm="1">
        <f t="array" ref="W118">MIN(IF(Table1[genres]=R118, Table1[imdb_score]))</f>
        <v>5.9</v>
      </c>
      <c r="X118" t="e" cm="1">
        <f t="array" ref="X118">MODE(IF(Table1[genres]=R118, Table1[imdb_score]))</f>
        <v>#N/A</v>
      </c>
      <c r="Y118" s="2" cm="1">
        <f t="array" ref="Y118">VAR(IF(Table1[genres]=R118, Table1[imdb_score]))</f>
        <v>0.40166666666666656</v>
      </c>
      <c r="Z118" s="2" cm="1">
        <f t="array" ref="Z118">STDEV(IF(Table1[genres]=R118, Table1[imdb_score]))</f>
        <v>0.63377177806105134</v>
      </c>
      <c r="AA118" s="3" cm="1">
        <f t="array" ref="AA118">AVERAGE(IF(Table1[genres]=R118, Table1[imdb_score]))</f>
        <v>6.7166666666666659</v>
      </c>
    </row>
    <row r="119" spans="1:27" x14ac:dyDescent="0.3">
      <c r="A119" t="s">
        <v>493</v>
      </c>
      <c r="B119">
        <v>120</v>
      </c>
      <c r="C119">
        <v>120</v>
      </c>
      <c r="D119">
        <v>137963328</v>
      </c>
      <c r="E119" t="s">
        <v>205</v>
      </c>
      <c r="F119" t="s">
        <v>482</v>
      </c>
      <c r="G119" t="s">
        <v>494</v>
      </c>
      <c r="H119">
        <v>291603</v>
      </c>
      <c r="I119">
        <v>505</v>
      </c>
      <c r="J119" t="s">
        <v>29</v>
      </c>
      <c r="K119" t="s">
        <v>200</v>
      </c>
      <c r="L119">
        <v>6000000</v>
      </c>
      <c r="M119">
        <v>1986</v>
      </c>
      <c r="N119">
        <v>8.1</v>
      </c>
      <c r="O119">
        <f>Table1[[#This Row],[gross]]-Table1[[#This Row],[budget]]</f>
        <v>131963328</v>
      </c>
      <c r="R119" t="s">
        <v>1493</v>
      </c>
      <c r="S119">
        <f>COUNTIF(Table1[genres],R119)</f>
        <v>6</v>
      </c>
      <c r="T119" cm="1">
        <f t="array" ref="T119">SUM(IF(Table1[genres]=R119, Table1[imdb_score]))</f>
        <v>36.4</v>
      </c>
      <c r="U119" cm="1">
        <f t="array" ref="U119">MEDIAN(IF(Table1[genres]=R119, Table1[imdb_score]))</f>
        <v>6.4499999999999993</v>
      </c>
      <c r="V119" cm="1">
        <f t="array" ref="V119">MAX(IF(Table1[genres]=R119, Table1[imdb_score]))</f>
        <v>7.6</v>
      </c>
      <c r="W119" cm="1">
        <f t="array" ref="W119">MIN(IF(Table1[genres]=R119, Table1[imdb_score]))</f>
        <v>4.4000000000000004</v>
      </c>
      <c r="X119" t="e" cm="1">
        <f t="array" ref="X119">MODE(IF(Table1[genres]=R119, Table1[imdb_score]))</f>
        <v>#N/A</v>
      </c>
      <c r="Y119" s="2" cm="1">
        <f t="array" ref="Y119">VAR(IF(Table1[genres]=R119, Table1[imdb_score]))</f>
        <v>1.4946666666666772</v>
      </c>
      <c r="Z119" s="2" cm="1">
        <f t="array" ref="Z119">STDEV(IF(Table1[genres]=R119, Table1[imdb_score]))</f>
        <v>1.2225656083281082</v>
      </c>
      <c r="AA119" s="3" cm="1">
        <f t="array" ref="AA119">AVERAGE(IF(Table1[genres]=R119, Table1[imdb_score]))</f>
        <v>6.0666666666666664</v>
      </c>
    </row>
    <row r="120" spans="1:27" x14ac:dyDescent="0.3">
      <c r="A120" t="s">
        <v>190</v>
      </c>
      <c r="B120">
        <v>568</v>
      </c>
      <c r="C120">
        <v>151</v>
      </c>
      <c r="D120">
        <v>228430993</v>
      </c>
      <c r="E120" t="s">
        <v>144</v>
      </c>
      <c r="F120" t="s">
        <v>496</v>
      </c>
      <c r="G120" t="s">
        <v>497</v>
      </c>
      <c r="H120">
        <v>472488</v>
      </c>
      <c r="I120">
        <v>1023</v>
      </c>
      <c r="J120" t="s">
        <v>29</v>
      </c>
      <c r="K120" t="s">
        <v>30</v>
      </c>
      <c r="L120">
        <v>108000000</v>
      </c>
      <c r="M120">
        <v>2015</v>
      </c>
      <c r="N120">
        <v>8.1</v>
      </c>
      <c r="O120">
        <f>Table1[[#This Row],[gross]]-Table1[[#This Row],[budget]]</f>
        <v>120430993</v>
      </c>
      <c r="R120" t="s">
        <v>1569</v>
      </c>
      <c r="S120">
        <f>COUNTIF(Table1[genres],R120)</f>
        <v>6</v>
      </c>
      <c r="T120" cm="1">
        <f t="array" ref="T120">SUM(IF(Table1[genres]=R120, Table1[imdb_score]))</f>
        <v>37.200000000000003</v>
      </c>
      <c r="U120" cm="1">
        <f t="array" ref="U120">MEDIAN(IF(Table1[genres]=R120, Table1[imdb_score]))</f>
        <v>6.1</v>
      </c>
      <c r="V120" cm="1">
        <f t="array" ref="V120">MAX(IF(Table1[genres]=R120, Table1[imdb_score]))</f>
        <v>7.6</v>
      </c>
      <c r="W120" cm="1">
        <f t="array" ref="W120">MIN(IF(Table1[genres]=R120, Table1[imdb_score]))</f>
        <v>5.0999999999999996</v>
      </c>
      <c r="X120" t="e" cm="1">
        <f t="array" ref="X120">MODE(IF(Table1[genres]=R120, Table1[imdb_score]))</f>
        <v>#N/A</v>
      </c>
      <c r="Y120" s="2" cm="1">
        <f t="array" ref="Y120">VAR(IF(Table1[genres]=R120, Table1[imdb_score]))</f>
        <v>0.82399999999999518</v>
      </c>
      <c r="Z120" s="2" cm="1">
        <f t="array" ref="Z120">STDEV(IF(Table1[genres]=R120, Table1[imdb_score]))</f>
        <v>0.90774445743281473</v>
      </c>
      <c r="AA120" s="3" cm="1">
        <f t="array" ref="AA120">AVERAGE(IF(Table1[genres]=R120, Table1[imdb_score]))</f>
        <v>6.2</v>
      </c>
    </row>
    <row r="121" spans="1:27" x14ac:dyDescent="0.3">
      <c r="A121" t="s">
        <v>499</v>
      </c>
      <c r="B121">
        <v>329</v>
      </c>
      <c r="C121">
        <v>115</v>
      </c>
      <c r="D121">
        <v>227137090</v>
      </c>
      <c r="E121" t="s">
        <v>500</v>
      </c>
      <c r="F121" t="s">
        <v>496</v>
      </c>
      <c r="G121" t="s">
        <v>501</v>
      </c>
      <c r="H121">
        <v>491077</v>
      </c>
      <c r="I121">
        <v>820</v>
      </c>
      <c r="J121" t="s">
        <v>29</v>
      </c>
      <c r="K121" t="s">
        <v>30</v>
      </c>
      <c r="L121">
        <v>110000000</v>
      </c>
      <c r="M121">
        <v>2007</v>
      </c>
      <c r="N121">
        <v>8.1</v>
      </c>
      <c r="O121">
        <f>Table1[[#This Row],[gross]]-Table1[[#This Row],[budget]]</f>
        <v>117137090</v>
      </c>
      <c r="R121" t="s">
        <v>1656</v>
      </c>
      <c r="S121">
        <f>COUNTIF(Table1[genres],R121)</f>
        <v>6</v>
      </c>
      <c r="T121" cm="1">
        <f t="array" ref="T121">SUM(IF(Table1[genres]=R121, Table1[imdb_score]))</f>
        <v>40.4</v>
      </c>
      <c r="U121" cm="1">
        <f t="array" ref="U121">MEDIAN(IF(Table1[genres]=R121, Table1[imdb_score]))</f>
        <v>6.75</v>
      </c>
      <c r="V121" cm="1">
        <f t="array" ref="V121">MAX(IF(Table1[genres]=R121, Table1[imdb_score]))</f>
        <v>7.6</v>
      </c>
      <c r="W121" cm="1">
        <f t="array" ref="W121">MIN(IF(Table1[genres]=R121, Table1[imdb_score]))</f>
        <v>5.8</v>
      </c>
      <c r="X121" cm="1">
        <f t="array" ref="X121">MODE(IF(Table1[genres]=R121, Table1[imdb_score]))</f>
        <v>7.4</v>
      </c>
      <c r="Y121" s="2" cm="1">
        <f t="array" ref="Y121">VAR(IF(Table1[genres]=R121, Table1[imdb_score]))</f>
        <v>0.66266666666666652</v>
      </c>
      <c r="Z121" s="2" cm="1">
        <f t="array" ref="Z121">STDEV(IF(Table1[genres]=R121, Table1[imdb_score]))</f>
        <v>0.81404340588611523</v>
      </c>
      <c r="AA121" s="3" cm="1">
        <f t="array" ref="AA121">AVERAGE(IF(Table1[genres]=R121, Table1[imdb_score]))</f>
        <v>6.7333333333333334</v>
      </c>
    </row>
    <row r="122" spans="1:27" x14ac:dyDescent="0.3">
      <c r="A122" t="s">
        <v>502</v>
      </c>
      <c r="B122">
        <v>141</v>
      </c>
      <c r="C122">
        <v>145</v>
      </c>
      <c r="D122">
        <v>117235247</v>
      </c>
      <c r="E122" t="s">
        <v>459</v>
      </c>
      <c r="F122" t="s">
        <v>503</v>
      </c>
      <c r="G122" t="s">
        <v>504</v>
      </c>
      <c r="H122">
        <v>375240</v>
      </c>
      <c r="I122">
        <v>542</v>
      </c>
      <c r="J122" t="s">
        <v>29</v>
      </c>
      <c r="K122" t="s">
        <v>30</v>
      </c>
      <c r="L122">
        <v>960000</v>
      </c>
      <c r="M122">
        <v>1976</v>
      </c>
      <c r="N122">
        <v>8.1</v>
      </c>
      <c r="O122">
        <f>Table1[[#This Row],[gross]]-Table1[[#This Row],[budget]]</f>
        <v>116275247</v>
      </c>
      <c r="R122" t="s">
        <v>1660</v>
      </c>
      <c r="S122">
        <f>COUNTIF(Table1[genres],R122)</f>
        <v>6</v>
      </c>
      <c r="T122" cm="1">
        <f t="array" ref="T122">SUM(IF(Table1[genres]=R122, Table1[imdb_score]))</f>
        <v>42.7</v>
      </c>
      <c r="U122" cm="1">
        <f t="array" ref="U122">MEDIAN(IF(Table1[genres]=R122, Table1[imdb_score]))</f>
        <v>7.2</v>
      </c>
      <c r="V122" cm="1">
        <f t="array" ref="V122">MAX(IF(Table1[genres]=R122, Table1[imdb_score]))</f>
        <v>7.6</v>
      </c>
      <c r="W122" cm="1">
        <f t="array" ref="W122">MIN(IF(Table1[genres]=R122, Table1[imdb_score]))</f>
        <v>6.6</v>
      </c>
      <c r="X122" cm="1">
        <f t="array" ref="X122">MODE(IF(Table1[genres]=R122, Table1[imdb_score]))</f>
        <v>7.2</v>
      </c>
      <c r="Y122" s="2" cm="1">
        <f t="array" ref="Y122">VAR(IF(Table1[genres]=R122, Table1[imdb_score]))</f>
        <v>0.11366666666666667</v>
      </c>
      <c r="Z122" s="2" cm="1">
        <f t="array" ref="Z122">STDEV(IF(Table1[genres]=R122, Table1[imdb_score]))</f>
        <v>0.33714487489307421</v>
      </c>
      <c r="AA122" s="3" cm="1">
        <f t="array" ref="AA122">AVERAGE(IF(Table1[genres]=R122, Table1[imdb_score]))</f>
        <v>7.1166666666666671</v>
      </c>
    </row>
    <row r="123" spans="1:27" x14ac:dyDescent="0.3">
      <c r="A123" t="s">
        <v>91</v>
      </c>
      <c r="B123">
        <v>568</v>
      </c>
      <c r="C123">
        <v>149</v>
      </c>
      <c r="D123">
        <v>167735396</v>
      </c>
      <c r="E123" t="s">
        <v>140</v>
      </c>
      <c r="F123" t="s">
        <v>506</v>
      </c>
      <c r="G123" t="s">
        <v>507</v>
      </c>
      <c r="H123">
        <v>569841</v>
      </c>
      <c r="I123">
        <v>1127</v>
      </c>
      <c r="J123" t="s">
        <v>29</v>
      </c>
      <c r="K123" t="s">
        <v>30</v>
      </c>
      <c r="L123">
        <v>61000000</v>
      </c>
      <c r="M123">
        <v>2014</v>
      </c>
      <c r="N123">
        <v>8.1</v>
      </c>
      <c r="O123">
        <f>Table1[[#This Row],[gross]]-Table1[[#This Row],[budget]]</f>
        <v>106735396</v>
      </c>
      <c r="R123" t="s">
        <v>2017</v>
      </c>
      <c r="S123">
        <f>COUNTIF(Table1[genres],R123)</f>
        <v>6</v>
      </c>
      <c r="T123" cm="1">
        <f t="array" ref="T123">SUM(IF(Table1[genres]=R123, Table1[imdb_score]))</f>
        <v>40.300000000000004</v>
      </c>
      <c r="U123" cm="1">
        <f t="array" ref="U123">MEDIAN(IF(Table1[genres]=R123, Table1[imdb_score]))</f>
        <v>6.75</v>
      </c>
      <c r="V123" cm="1">
        <f t="array" ref="V123">MAX(IF(Table1[genres]=R123, Table1[imdb_score]))</f>
        <v>7.4</v>
      </c>
      <c r="W123" cm="1">
        <f t="array" ref="W123">MIN(IF(Table1[genres]=R123, Table1[imdb_score]))</f>
        <v>5.7</v>
      </c>
      <c r="X123" t="e" cm="1">
        <f t="array" ref="X123">MODE(IF(Table1[genres]=R123, Table1[imdb_score]))</f>
        <v>#N/A</v>
      </c>
      <c r="Y123" s="2" cm="1">
        <f t="array" ref="Y123">VAR(IF(Table1[genres]=R123, Table1[imdb_score]))</f>
        <v>0.39766666666666667</v>
      </c>
      <c r="Z123" s="2" cm="1">
        <f t="array" ref="Z123">STDEV(IF(Table1[genres]=R123, Table1[imdb_score]))</f>
        <v>0.63060817205826525</v>
      </c>
      <c r="AA123" s="3" cm="1">
        <f t="array" ref="AA123">AVERAGE(IF(Table1[genres]=R123, Table1[imdb_score]))</f>
        <v>6.7166666666666677</v>
      </c>
    </row>
    <row r="124" spans="1:27" x14ac:dyDescent="0.3">
      <c r="A124" t="s">
        <v>138</v>
      </c>
      <c r="B124">
        <v>130</v>
      </c>
      <c r="C124">
        <v>110</v>
      </c>
      <c r="D124">
        <v>102308900</v>
      </c>
      <c r="E124" t="s">
        <v>508</v>
      </c>
      <c r="F124" t="s">
        <v>509</v>
      </c>
      <c r="G124" t="s">
        <v>510</v>
      </c>
      <c r="H124">
        <v>152089</v>
      </c>
      <c r="I124">
        <v>309</v>
      </c>
      <c r="J124" t="s">
        <v>29</v>
      </c>
      <c r="K124" t="s">
        <v>30</v>
      </c>
      <c r="L124">
        <v>6000000</v>
      </c>
      <c r="M124">
        <v>1969</v>
      </c>
      <c r="N124">
        <v>8.1</v>
      </c>
      <c r="O124">
        <f>Table1[[#This Row],[gross]]-Table1[[#This Row],[budget]]</f>
        <v>96308900</v>
      </c>
      <c r="R124" t="s">
        <v>2094</v>
      </c>
      <c r="S124">
        <f>COUNTIF(Table1[genres],R124)</f>
        <v>6</v>
      </c>
      <c r="T124" cm="1">
        <f t="array" ref="T124">SUM(IF(Table1[genres]=R124, Table1[imdb_score]))</f>
        <v>40.5</v>
      </c>
      <c r="U124" cm="1">
        <f t="array" ref="U124">MEDIAN(IF(Table1[genres]=R124, Table1[imdb_score]))</f>
        <v>6.9</v>
      </c>
      <c r="V124" cm="1">
        <f t="array" ref="V124">MAX(IF(Table1[genres]=R124, Table1[imdb_score]))</f>
        <v>7.4</v>
      </c>
      <c r="W124" cm="1">
        <f t="array" ref="W124">MIN(IF(Table1[genres]=R124, Table1[imdb_score]))</f>
        <v>5.9</v>
      </c>
      <c r="X124" cm="1">
        <f t="array" ref="X124">MODE(IF(Table1[genres]=R124, Table1[imdb_score]))</f>
        <v>7.4</v>
      </c>
      <c r="Y124" s="2" cm="1">
        <f t="array" ref="Y124">VAR(IF(Table1[genres]=R124, Table1[imdb_score]))</f>
        <v>0.4710000000000002</v>
      </c>
      <c r="Z124" s="2" cm="1">
        <f t="array" ref="Z124">STDEV(IF(Table1[genres]=R124, Table1[imdb_score]))</f>
        <v>0.68629439747093968</v>
      </c>
      <c r="AA124" s="3" cm="1">
        <f t="array" ref="AA124">AVERAGE(IF(Table1[genres]=R124, Table1[imdb_score]))</f>
        <v>6.75</v>
      </c>
    </row>
    <row r="125" spans="1:27" x14ac:dyDescent="0.3">
      <c r="A125" t="s">
        <v>286</v>
      </c>
      <c r="B125">
        <v>454</v>
      </c>
      <c r="C125">
        <v>114</v>
      </c>
      <c r="D125">
        <v>91121452</v>
      </c>
      <c r="E125" t="s">
        <v>511</v>
      </c>
      <c r="F125" t="s">
        <v>512</v>
      </c>
      <c r="G125" t="s">
        <v>513</v>
      </c>
      <c r="H125">
        <v>467613</v>
      </c>
      <c r="I125">
        <v>608</v>
      </c>
      <c r="J125" t="s">
        <v>29</v>
      </c>
      <c r="K125" t="s">
        <v>200</v>
      </c>
      <c r="L125">
        <v>14000000</v>
      </c>
      <c r="M125">
        <v>2014</v>
      </c>
      <c r="N125">
        <v>8.1</v>
      </c>
      <c r="O125">
        <f>Table1[[#This Row],[gross]]-Table1[[#This Row],[budget]]</f>
        <v>77121452</v>
      </c>
      <c r="R125" t="s">
        <v>2343</v>
      </c>
      <c r="S125">
        <f>COUNTIF(Table1[genres],R125)</f>
        <v>6</v>
      </c>
      <c r="T125" cm="1">
        <f t="array" ref="T125">SUM(IF(Table1[genres]=R125, Table1[imdb_score]))</f>
        <v>39.300000000000004</v>
      </c>
      <c r="U125" cm="1">
        <f t="array" ref="U125">MEDIAN(IF(Table1[genres]=R125, Table1[imdb_score]))</f>
        <v>6.65</v>
      </c>
      <c r="V125" cm="1">
        <f t="array" ref="V125">MAX(IF(Table1[genres]=R125, Table1[imdb_score]))</f>
        <v>7.3</v>
      </c>
      <c r="W125" cm="1">
        <f t="array" ref="W125">MIN(IF(Table1[genres]=R125, Table1[imdb_score]))</f>
        <v>5.6</v>
      </c>
      <c r="X125" t="e" cm="1">
        <f t="array" ref="X125">MODE(IF(Table1[genres]=R125, Table1[imdb_score]))</f>
        <v>#N/A</v>
      </c>
      <c r="Y125" s="2" cm="1">
        <f t="array" ref="Y125">VAR(IF(Table1[genres]=R125, Table1[imdb_score]))</f>
        <v>0.47500000000000009</v>
      </c>
      <c r="Z125" s="2" cm="1">
        <f t="array" ref="Z125">STDEV(IF(Table1[genres]=R125, Table1[imdb_score]))</f>
        <v>0.68920243760451116</v>
      </c>
      <c r="AA125" s="3" cm="1">
        <f t="array" ref="AA125">AVERAGE(IF(Table1[genres]=R125, Table1[imdb_score]))</f>
        <v>6.5500000000000007</v>
      </c>
    </row>
    <row r="126" spans="1:27" x14ac:dyDescent="0.3">
      <c r="A126" t="s">
        <v>67</v>
      </c>
      <c r="B126">
        <v>268</v>
      </c>
      <c r="C126">
        <v>132</v>
      </c>
      <c r="D126">
        <v>100422786</v>
      </c>
      <c r="E126" t="s">
        <v>459</v>
      </c>
      <c r="F126" t="s">
        <v>67</v>
      </c>
      <c r="G126" t="s">
        <v>514</v>
      </c>
      <c r="H126">
        <v>482064</v>
      </c>
      <c r="I126">
        <v>1106</v>
      </c>
      <c r="J126" t="s">
        <v>29</v>
      </c>
      <c r="K126" t="s">
        <v>30</v>
      </c>
      <c r="L126">
        <v>30000000</v>
      </c>
      <c r="M126">
        <v>2004</v>
      </c>
      <c r="N126">
        <v>8.1</v>
      </c>
      <c r="O126">
        <f>Table1[[#This Row],[gross]]-Table1[[#This Row],[budget]]</f>
        <v>70422786</v>
      </c>
      <c r="R126" t="s">
        <v>3153</v>
      </c>
      <c r="S126">
        <f>COUNTIF(Table1[genres],R126)</f>
        <v>6</v>
      </c>
      <c r="T126" cm="1">
        <f t="array" ref="T126">SUM(IF(Table1[genres]=R126, Table1[imdb_score]))</f>
        <v>37.800000000000004</v>
      </c>
      <c r="U126" cm="1">
        <f t="array" ref="U126">MEDIAN(IF(Table1[genres]=R126, Table1[imdb_score]))</f>
        <v>6.6</v>
      </c>
      <c r="V126" cm="1">
        <f t="array" ref="V126">MAX(IF(Table1[genres]=R126, Table1[imdb_score]))</f>
        <v>7</v>
      </c>
      <c r="W126" cm="1">
        <f t="array" ref="W126">MIN(IF(Table1[genres]=R126, Table1[imdb_score]))</f>
        <v>5.0999999999999996</v>
      </c>
      <c r="X126" cm="1">
        <f t="array" ref="X126">MODE(IF(Table1[genres]=R126, Table1[imdb_score]))</f>
        <v>7</v>
      </c>
      <c r="Y126" s="2" cm="1">
        <f t="array" ref="Y126">VAR(IF(Table1[genres]=R126, Table1[imdb_score]))</f>
        <v>0.66399999999998727</v>
      </c>
      <c r="Z126" s="2" cm="1">
        <f t="array" ref="Z126">STDEV(IF(Table1[genres]=R126, Table1[imdb_score]))</f>
        <v>0.81486195149852669</v>
      </c>
      <c r="AA126" s="3" cm="1">
        <f t="array" ref="AA126">AVERAGE(IF(Table1[genres]=R126, Table1[imdb_score]))</f>
        <v>6.3000000000000007</v>
      </c>
    </row>
    <row r="127" spans="1:27" x14ac:dyDescent="0.3">
      <c r="A127" t="s">
        <v>415</v>
      </c>
      <c r="B127">
        <v>213</v>
      </c>
      <c r="C127">
        <v>103</v>
      </c>
      <c r="D127">
        <v>125603360</v>
      </c>
      <c r="E127" t="s">
        <v>515</v>
      </c>
      <c r="F127" t="s">
        <v>516</v>
      </c>
      <c r="G127" t="s">
        <v>517</v>
      </c>
      <c r="H127">
        <v>667983</v>
      </c>
      <c r="I127">
        <v>877</v>
      </c>
      <c r="J127" t="s">
        <v>29</v>
      </c>
      <c r="K127" t="s">
        <v>30</v>
      </c>
      <c r="L127">
        <v>60000000</v>
      </c>
      <c r="M127">
        <v>1998</v>
      </c>
      <c r="N127">
        <v>8.1</v>
      </c>
      <c r="O127">
        <f>Table1[[#This Row],[gross]]-Table1[[#This Row],[budget]]</f>
        <v>65603360</v>
      </c>
      <c r="R127" t="s">
        <v>3169</v>
      </c>
      <c r="S127">
        <f>COUNTIF(Table1[genres],R127)</f>
        <v>6</v>
      </c>
      <c r="T127" cm="1">
        <f t="array" ref="T127">SUM(IF(Table1[genres]=R127, Table1[imdb_score]))</f>
        <v>37.199999999999996</v>
      </c>
      <c r="U127" cm="1">
        <f t="array" ref="U127">MEDIAN(IF(Table1[genres]=R127, Table1[imdb_score]))</f>
        <v>6.5500000000000007</v>
      </c>
      <c r="V127" cm="1">
        <f t="array" ref="V127">MAX(IF(Table1[genres]=R127, Table1[imdb_score]))</f>
        <v>7</v>
      </c>
      <c r="W127" cm="1">
        <f t="array" ref="W127">MIN(IF(Table1[genres]=R127, Table1[imdb_score]))</f>
        <v>4.9000000000000004</v>
      </c>
      <c r="X127" t="e" cm="1">
        <f t="array" ref="X127">MODE(IF(Table1[genres]=R127, Table1[imdb_score]))</f>
        <v>#N/A</v>
      </c>
      <c r="Y127" s="2" cm="1">
        <f t="array" ref="Y127">VAR(IF(Table1[genres]=R127, Table1[imdb_score]))</f>
        <v>0.72400000000000664</v>
      </c>
      <c r="Z127" s="2" cm="1">
        <f t="array" ref="Z127">STDEV(IF(Table1[genres]=R127, Table1[imdb_score]))</f>
        <v>0.85088189544730974</v>
      </c>
      <c r="AA127" s="3" cm="1">
        <f t="array" ref="AA127">AVERAGE(IF(Table1[genres]=R127, Table1[imdb_score]))</f>
        <v>6.1999999999999993</v>
      </c>
    </row>
    <row r="128" spans="1:27" x14ac:dyDescent="0.3">
      <c r="A128" t="s">
        <v>518</v>
      </c>
      <c r="B128">
        <v>147</v>
      </c>
      <c r="C128">
        <v>101</v>
      </c>
      <c r="D128">
        <v>70906973</v>
      </c>
      <c r="E128" t="s">
        <v>519</v>
      </c>
      <c r="F128" t="s">
        <v>520</v>
      </c>
      <c r="G128" t="s">
        <v>521</v>
      </c>
      <c r="H128">
        <v>437418</v>
      </c>
      <c r="I128">
        <v>609</v>
      </c>
      <c r="J128" t="s">
        <v>29</v>
      </c>
      <c r="K128" t="s">
        <v>30</v>
      </c>
      <c r="L128">
        <v>14600000</v>
      </c>
      <c r="M128">
        <v>1993</v>
      </c>
      <c r="N128">
        <v>8.1</v>
      </c>
      <c r="O128">
        <f>Table1[[#This Row],[gross]]-Table1[[#This Row],[budget]]</f>
        <v>56306973</v>
      </c>
      <c r="R128" t="s">
        <v>4219</v>
      </c>
      <c r="S128">
        <f>COUNTIF(Table1[genres],R128)</f>
        <v>6</v>
      </c>
      <c r="T128" cm="1">
        <f t="array" ref="T128">SUM(IF(Table1[genres]=R128, Table1[imdb_score]))</f>
        <v>33.9</v>
      </c>
      <c r="U128" cm="1">
        <f t="array" ref="U128">MEDIAN(IF(Table1[genres]=R128, Table1[imdb_score]))</f>
        <v>6</v>
      </c>
      <c r="V128" cm="1">
        <f t="array" ref="V128">MAX(IF(Table1[genres]=R128, Table1[imdb_score]))</f>
        <v>6.7</v>
      </c>
      <c r="W128" cm="1">
        <f t="array" ref="W128">MIN(IF(Table1[genres]=R128, Table1[imdb_score]))</f>
        <v>4.0999999999999996</v>
      </c>
      <c r="X128" cm="1">
        <f t="array" ref="X128">MODE(IF(Table1[genres]=R128, Table1[imdb_score]))</f>
        <v>6.4</v>
      </c>
      <c r="Y128" s="2" cm="1">
        <f t="array" ref="Y128">VAR(IF(Table1[genres]=R128, Table1[imdb_score]))</f>
        <v>1.1070000000000106</v>
      </c>
      <c r="Z128" s="2" cm="1">
        <f t="array" ref="Z128">STDEV(IF(Table1[genres]=R128, Table1[imdb_score]))</f>
        <v>1.052140675005016</v>
      </c>
      <c r="AA128" s="3" cm="1">
        <f t="array" ref="AA128">AVERAGE(IF(Table1[genres]=R128, Table1[imdb_score]))</f>
        <v>5.6499999999999995</v>
      </c>
    </row>
    <row r="129" spans="1:27" x14ac:dyDescent="0.3">
      <c r="A129" t="s">
        <v>522</v>
      </c>
      <c r="B129">
        <v>488</v>
      </c>
      <c r="C129">
        <v>122</v>
      </c>
      <c r="D129">
        <v>74273505</v>
      </c>
      <c r="E129" t="s">
        <v>208</v>
      </c>
      <c r="F129" t="s">
        <v>421</v>
      </c>
      <c r="G129" t="s">
        <v>523</v>
      </c>
      <c r="H129">
        <v>612060</v>
      </c>
      <c r="I129">
        <v>1518</v>
      </c>
      <c r="J129" t="s">
        <v>29</v>
      </c>
      <c r="K129" t="s">
        <v>30</v>
      </c>
      <c r="L129">
        <v>25000000</v>
      </c>
      <c r="M129">
        <v>2007</v>
      </c>
      <c r="N129">
        <v>8.1</v>
      </c>
      <c r="O129">
        <f>Table1[[#This Row],[gross]]-Table1[[#This Row],[budget]]</f>
        <v>49273505</v>
      </c>
      <c r="R129" t="s">
        <v>4375</v>
      </c>
      <c r="S129">
        <f>COUNTIF(Table1[genres],R129)</f>
        <v>6</v>
      </c>
      <c r="T129" cm="1">
        <f t="array" ref="T129">SUM(IF(Table1[genres]=R129, Table1[imdb_score]))</f>
        <v>32.699999999999996</v>
      </c>
      <c r="U129" cm="1">
        <f t="array" ref="U129">MEDIAN(IF(Table1[genres]=R129, Table1[imdb_score]))</f>
        <v>5.4</v>
      </c>
      <c r="V129" cm="1">
        <f t="array" ref="V129">MAX(IF(Table1[genres]=R129, Table1[imdb_score]))</f>
        <v>6.6</v>
      </c>
      <c r="W129" cm="1">
        <f t="array" ref="W129">MIN(IF(Table1[genres]=R129, Table1[imdb_score]))</f>
        <v>4.8</v>
      </c>
      <c r="X129" cm="1">
        <f t="array" ref="X129">MODE(IF(Table1[genres]=R129, Table1[imdb_score]))</f>
        <v>5.4</v>
      </c>
      <c r="Y129" s="2" cm="1">
        <f t="array" ref="Y129">VAR(IF(Table1[genres]=R129, Table1[imdb_score]))</f>
        <v>0.41500000000000908</v>
      </c>
      <c r="Z129" s="2" cm="1">
        <f t="array" ref="Z129">STDEV(IF(Table1[genres]=R129, Table1[imdb_score]))</f>
        <v>0.6442049363362633</v>
      </c>
      <c r="AA129" s="3" cm="1">
        <f t="array" ref="AA129">AVERAGE(IF(Table1[genres]=R129, Table1[imdb_score]))</f>
        <v>5.4499999999999993</v>
      </c>
    </row>
    <row r="130" spans="1:27" x14ac:dyDescent="0.3">
      <c r="A130" t="s">
        <v>292</v>
      </c>
      <c r="B130">
        <v>556</v>
      </c>
      <c r="C130">
        <v>156</v>
      </c>
      <c r="D130">
        <v>183635922</v>
      </c>
      <c r="E130" t="s">
        <v>524</v>
      </c>
      <c r="F130" t="s">
        <v>87</v>
      </c>
      <c r="G130" t="s">
        <v>525</v>
      </c>
      <c r="H130">
        <v>406020</v>
      </c>
      <c r="I130">
        <v>1188</v>
      </c>
      <c r="J130" t="s">
        <v>29</v>
      </c>
      <c r="K130" t="s">
        <v>30</v>
      </c>
      <c r="L130">
        <v>135000000</v>
      </c>
      <c r="M130">
        <v>2015</v>
      </c>
      <c r="N130">
        <v>8.1</v>
      </c>
      <c r="O130">
        <f>Table1[[#This Row],[gross]]-Table1[[#This Row],[budget]]</f>
        <v>48635922</v>
      </c>
      <c r="R130" t="s">
        <v>5502</v>
      </c>
      <c r="S130">
        <f>COUNTIF(Table1[genres],R130)</f>
        <v>6</v>
      </c>
      <c r="T130" cm="1">
        <f t="array" ref="T130">SUM(IF(Table1[genres]=R130, Table1[imdb_score]))</f>
        <v>35</v>
      </c>
      <c r="U130" cm="1">
        <f t="array" ref="U130">MEDIAN(IF(Table1[genres]=R130, Table1[imdb_score]))</f>
        <v>5.8</v>
      </c>
      <c r="V130" cm="1">
        <f t="array" ref="V130">MAX(IF(Table1[genres]=R130, Table1[imdb_score]))</f>
        <v>6.3</v>
      </c>
      <c r="W130" cm="1">
        <f t="array" ref="W130">MIN(IF(Table1[genres]=R130, Table1[imdb_score]))</f>
        <v>5.3</v>
      </c>
      <c r="X130" cm="1">
        <f t="array" ref="X130">MODE(IF(Table1[genres]=R130, Table1[imdb_score]))</f>
        <v>6.3</v>
      </c>
      <c r="Y130" s="2" cm="1">
        <f t="array" ref="Y130">VAR(IF(Table1[genres]=R130, Table1[imdb_score]))</f>
        <v>0.20266666666666661</v>
      </c>
      <c r="Z130" s="2" cm="1">
        <f t="array" ref="Z130">STDEV(IF(Table1[genres]=R130, Table1[imdb_score]))</f>
        <v>0.4501851470969101</v>
      </c>
      <c r="AA130" s="3" cm="1">
        <f t="array" ref="AA130">AVERAGE(IF(Table1[genres]=R130, Table1[imdb_score]))</f>
        <v>5.833333333333333</v>
      </c>
    </row>
    <row r="131" spans="1:27" x14ac:dyDescent="0.3">
      <c r="A131" t="s">
        <v>115</v>
      </c>
      <c r="B131">
        <v>490</v>
      </c>
      <c r="C131">
        <v>138</v>
      </c>
      <c r="D131">
        <v>127968405</v>
      </c>
      <c r="E131" t="s">
        <v>214</v>
      </c>
      <c r="F131" t="s">
        <v>87</v>
      </c>
      <c r="G131" t="s">
        <v>526</v>
      </c>
      <c r="H131">
        <v>786092</v>
      </c>
      <c r="I131">
        <v>964</v>
      </c>
      <c r="J131" t="s">
        <v>29</v>
      </c>
      <c r="K131" t="s">
        <v>30</v>
      </c>
      <c r="L131">
        <v>80000000</v>
      </c>
      <c r="M131">
        <v>2010</v>
      </c>
      <c r="N131">
        <v>8.1</v>
      </c>
      <c r="O131">
        <f>Table1[[#This Row],[gross]]-Table1[[#This Row],[budget]]</f>
        <v>47968405</v>
      </c>
      <c r="R131" t="s">
        <v>135</v>
      </c>
      <c r="S131">
        <f>COUNTIF(Table1[genres],R131)</f>
        <v>5</v>
      </c>
      <c r="T131" cm="1">
        <f t="array" ref="T131">SUM(IF(Table1[genres]=R131, Table1[imdb_score]))</f>
        <v>31.299999999999997</v>
      </c>
      <c r="U131" cm="1">
        <f t="array" ref="U131">MEDIAN(IF(Table1[genres]=R131, Table1[imdb_score]))</f>
        <v>5.9</v>
      </c>
      <c r="V131" cm="1">
        <f t="array" ref="V131">MAX(IF(Table1[genres]=R131, Table1[imdb_score]))</f>
        <v>8.6</v>
      </c>
      <c r="W131" cm="1">
        <f t="array" ref="W131">MIN(IF(Table1[genres]=R131, Table1[imdb_score]))</f>
        <v>5.0999999999999996</v>
      </c>
      <c r="X131" t="e" cm="1">
        <f t="array" ref="X131">MODE(IF(Table1[genres]=R131, Table1[imdb_score]))</f>
        <v>#N/A</v>
      </c>
      <c r="Y131" s="2" cm="1">
        <f t="array" ref="Y131">VAR(IF(Table1[genres]=R131, Table1[imdb_score]))</f>
        <v>2.0330000000000013</v>
      </c>
      <c r="Z131" s="2" cm="1">
        <f t="array" ref="Z131">STDEV(IF(Table1[genres]=R131, Table1[imdb_score]))</f>
        <v>1.4258330898110063</v>
      </c>
      <c r="AA131" s="3" cm="1">
        <f t="array" ref="AA131">AVERAGE(IF(Table1[genres]=R131, Table1[imdb_score]))</f>
        <v>6.26</v>
      </c>
    </row>
    <row r="132" spans="1:27" x14ac:dyDescent="0.3">
      <c r="A132" t="s">
        <v>528</v>
      </c>
      <c r="B132">
        <v>99</v>
      </c>
      <c r="C132">
        <v>89</v>
      </c>
      <c r="D132">
        <v>52287414</v>
      </c>
      <c r="E132" t="s">
        <v>529</v>
      </c>
      <c r="F132" t="s">
        <v>530</v>
      </c>
      <c r="G132" t="s">
        <v>531</v>
      </c>
      <c r="H132">
        <v>271794</v>
      </c>
      <c r="I132">
        <v>584</v>
      </c>
      <c r="J132" t="s">
        <v>29</v>
      </c>
      <c r="K132" t="s">
        <v>30</v>
      </c>
      <c r="L132">
        <v>8000000</v>
      </c>
      <c r="M132">
        <v>1986</v>
      </c>
      <c r="N132">
        <v>8.1</v>
      </c>
      <c r="O132">
        <f>Table1[[#This Row],[gross]]-Table1[[#This Row],[budget]]</f>
        <v>44287414</v>
      </c>
      <c r="R132" t="s">
        <v>262</v>
      </c>
      <c r="S132">
        <f>COUNTIF(Table1[genres],R132)</f>
        <v>5</v>
      </c>
      <c r="T132" cm="1">
        <f t="array" ref="T132">SUM(IF(Table1[genres]=R132, Table1[imdb_score]))</f>
        <v>38</v>
      </c>
      <c r="U132" cm="1">
        <f t="array" ref="U132">MEDIAN(IF(Table1[genres]=R132, Table1[imdb_score]))</f>
        <v>7.4</v>
      </c>
      <c r="V132" cm="1">
        <f t="array" ref="V132">MAX(IF(Table1[genres]=R132, Table1[imdb_score]))</f>
        <v>8.4</v>
      </c>
      <c r="W132" cm="1">
        <f t="array" ref="W132">MIN(IF(Table1[genres]=R132, Table1[imdb_score]))</f>
        <v>6.9</v>
      </c>
      <c r="X132" t="e" cm="1">
        <f t="array" ref="X132">MODE(IF(Table1[genres]=R132, Table1[imdb_score]))</f>
        <v>#N/A</v>
      </c>
      <c r="Y132" s="2" cm="1">
        <f t="array" ref="Y132">VAR(IF(Table1[genres]=R132, Table1[imdb_score]))</f>
        <v>0.50500000000000023</v>
      </c>
      <c r="Z132" s="2" cm="1">
        <f t="array" ref="Z132">STDEV(IF(Table1[genres]=R132, Table1[imdb_score]))</f>
        <v>0.71063352017759496</v>
      </c>
      <c r="AA132" s="3" cm="1">
        <f t="array" ref="AA132">AVERAGE(IF(Table1[genres]=R132, Table1[imdb_score]))</f>
        <v>7.6</v>
      </c>
    </row>
    <row r="133" spans="1:27" x14ac:dyDescent="0.3">
      <c r="A133" t="s">
        <v>54</v>
      </c>
      <c r="B133">
        <v>354</v>
      </c>
      <c r="C133">
        <v>111</v>
      </c>
      <c r="D133">
        <v>70098138</v>
      </c>
      <c r="E133" t="s">
        <v>533</v>
      </c>
      <c r="F133" t="s">
        <v>534</v>
      </c>
      <c r="G133" t="s">
        <v>535</v>
      </c>
      <c r="H133">
        <v>735784</v>
      </c>
      <c r="I133">
        <v>2105</v>
      </c>
      <c r="J133" t="s">
        <v>29</v>
      </c>
      <c r="K133" t="s">
        <v>30</v>
      </c>
      <c r="L133">
        <v>30000000</v>
      </c>
      <c r="M133">
        <v>2003</v>
      </c>
      <c r="N133">
        <v>8.1</v>
      </c>
      <c r="O133">
        <f>Table1[[#This Row],[gross]]-Table1[[#This Row],[budget]]</f>
        <v>40098138</v>
      </c>
      <c r="R133" t="s">
        <v>342</v>
      </c>
      <c r="S133">
        <f>COUNTIF(Table1[genres],R133)</f>
        <v>5</v>
      </c>
      <c r="T133" cm="1">
        <f t="array" ref="T133">SUM(IF(Table1[genres]=R133, Table1[imdb_score]))</f>
        <v>31.3</v>
      </c>
      <c r="U133" cm="1">
        <f t="array" ref="U133">MEDIAN(IF(Table1[genres]=R133, Table1[imdb_score]))</f>
        <v>6.2</v>
      </c>
      <c r="V133" cm="1">
        <f t="array" ref="V133">MAX(IF(Table1[genres]=R133, Table1[imdb_score]))</f>
        <v>8.3000000000000007</v>
      </c>
      <c r="W133" cm="1">
        <f t="array" ref="W133">MIN(IF(Table1[genres]=R133, Table1[imdb_score]))</f>
        <v>4.2</v>
      </c>
      <c r="X133" t="e" cm="1">
        <f t="array" ref="X133">MODE(IF(Table1[genres]=R133, Table1[imdb_score]))</f>
        <v>#N/A</v>
      </c>
      <c r="Y133" s="2" cm="1">
        <f t="array" ref="Y133">VAR(IF(Table1[genres]=R133, Table1[imdb_score]))</f>
        <v>2.5080000000000027</v>
      </c>
      <c r="Z133" s="2" cm="1">
        <f t="array" ref="Z133">STDEV(IF(Table1[genres]=R133, Table1[imdb_score]))</f>
        <v>1.5836666315863333</v>
      </c>
      <c r="AA133" s="3" cm="1">
        <f t="array" ref="AA133">AVERAGE(IF(Table1[genres]=R133, Table1[imdb_score]))</f>
        <v>6.26</v>
      </c>
    </row>
    <row r="134" spans="1:27" x14ac:dyDescent="0.3">
      <c r="A134" t="s">
        <v>498</v>
      </c>
      <c r="B134">
        <v>597</v>
      </c>
      <c r="C134">
        <v>134</v>
      </c>
      <c r="D134">
        <v>56667870</v>
      </c>
      <c r="E134" t="s">
        <v>60</v>
      </c>
      <c r="F134" t="s">
        <v>537</v>
      </c>
      <c r="G134" t="s">
        <v>538</v>
      </c>
      <c r="H134">
        <v>439176</v>
      </c>
      <c r="I134">
        <v>695</v>
      </c>
      <c r="J134" t="s">
        <v>29</v>
      </c>
      <c r="K134" t="s">
        <v>30</v>
      </c>
      <c r="L134">
        <v>20000000</v>
      </c>
      <c r="M134">
        <v>2013</v>
      </c>
      <c r="N134">
        <v>8.1</v>
      </c>
      <c r="O134">
        <f>Table1[[#This Row],[gross]]-Table1[[#This Row],[budget]]</f>
        <v>36667870</v>
      </c>
      <c r="R134" t="s">
        <v>424</v>
      </c>
      <c r="S134">
        <f>COUNTIF(Table1[genres],R134)</f>
        <v>5</v>
      </c>
      <c r="T134" cm="1">
        <f t="array" ref="T134">SUM(IF(Table1[genres]=R134, Table1[imdb_score]))</f>
        <v>35.4</v>
      </c>
      <c r="U134" cm="1">
        <f t="array" ref="U134">MEDIAN(IF(Table1[genres]=R134, Table1[imdb_score]))</f>
        <v>7.2</v>
      </c>
      <c r="V134" cm="1">
        <f t="array" ref="V134">MAX(IF(Table1[genres]=R134, Table1[imdb_score]))</f>
        <v>8.1999999999999993</v>
      </c>
      <c r="W134" cm="1">
        <f t="array" ref="W134">MIN(IF(Table1[genres]=R134, Table1[imdb_score]))</f>
        <v>6.3</v>
      </c>
      <c r="X134" cm="1">
        <f t="array" ref="X134">MODE(IF(Table1[genres]=R134, Table1[imdb_score]))</f>
        <v>7.2</v>
      </c>
      <c r="Y134" s="2" cm="1">
        <f t="array" ref="Y134">VAR(IF(Table1[genres]=R134, Table1[imdb_score]))</f>
        <v>0.55699999999999961</v>
      </c>
      <c r="Z134" s="2" cm="1">
        <f t="array" ref="Z134">STDEV(IF(Table1[genres]=R134, Table1[imdb_score]))</f>
        <v>0.74632432628181133</v>
      </c>
      <c r="AA134" s="3" cm="1">
        <f t="array" ref="AA134">AVERAGE(IF(Table1[genres]=R134, Table1[imdb_score]))</f>
        <v>7.08</v>
      </c>
    </row>
    <row r="135" spans="1:27" x14ac:dyDescent="0.3">
      <c r="A135" t="s">
        <v>539</v>
      </c>
      <c r="B135">
        <v>154</v>
      </c>
      <c r="C135">
        <v>93</v>
      </c>
      <c r="D135">
        <v>39200000</v>
      </c>
      <c r="E135" t="s">
        <v>289</v>
      </c>
      <c r="F135" t="s">
        <v>539</v>
      </c>
      <c r="G135" t="s">
        <v>540</v>
      </c>
      <c r="H135">
        <v>192940</v>
      </c>
      <c r="I135">
        <v>491</v>
      </c>
      <c r="J135" t="s">
        <v>29</v>
      </c>
      <c r="K135" t="s">
        <v>30</v>
      </c>
      <c r="L135">
        <v>4000000</v>
      </c>
      <c r="M135">
        <v>1977</v>
      </c>
      <c r="N135">
        <v>8.1</v>
      </c>
      <c r="O135">
        <f>Table1[[#This Row],[gross]]-Table1[[#This Row],[budget]]</f>
        <v>35200000</v>
      </c>
      <c r="R135" t="s">
        <v>682</v>
      </c>
      <c r="S135">
        <f>COUNTIF(Table1[genres],R135)</f>
        <v>5</v>
      </c>
      <c r="T135" cm="1">
        <f t="array" ref="T135">SUM(IF(Table1[genres]=R135, Table1[imdb_score]))</f>
        <v>34</v>
      </c>
      <c r="U135" cm="1">
        <f t="array" ref="U135">MEDIAN(IF(Table1[genres]=R135, Table1[imdb_score]))</f>
        <v>7.1</v>
      </c>
      <c r="V135" cm="1">
        <f t="array" ref="V135">MAX(IF(Table1[genres]=R135, Table1[imdb_score]))</f>
        <v>8</v>
      </c>
      <c r="W135" cm="1">
        <f t="array" ref="W135">MIN(IF(Table1[genres]=R135, Table1[imdb_score]))</f>
        <v>5</v>
      </c>
      <c r="X135" t="e" cm="1">
        <f t="array" ref="X135">MODE(IF(Table1[genres]=R135, Table1[imdb_score]))</f>
        <v>#N/A</v>
      </c>
      <c r="Y135" s="2" cm="1">
        <f t="array" ref="Y135">VAR(IF(Table1[genres]=R135, Table1[imdb_score]))</f>
        <v>1.2349999999999994</v>
      </c>
      <c r="Z135" s="2" cm="1">
        <f t="array" ref="Z135">STDEV(IF(Table1[genres]=R135, Table1[imdb_score]))</f>
        <v>1.1113055385446431</v>
      </c>
      <c r="AA135" s="3" cm="1">
        <f t="array" ref="AA135">AVERAGE(IF(Table1[genres]=R135, Table1[imdb_score]))</f>
        <v>6.8</v>
      </c>
    </row>
    <row r="136" spans="1:27" x14ac:dyDescent="0.3">
      <c r="A136" t="s">
        <v>542</v>
      </c>
      <c r="B136">
        <v>374</v>
      </c>
      <c r="C136">
        <v>147</v>
      </c>
      <c r="D136">
        <v>74098862</v>
      </c>
      <c r="E136" t="s">
        <v>543</v>
      </c>
      <c r="F136" t="s">
        <v>544</v>
      </c>
      <c r="G136" t="s">
        <v>545</v>
      </c>
      <c r="H136">
        <v>656640</v>
      </c>
      <c r="I136">
        <v>1732</v>
      </c>
      <c r="J136" t="s">
        <v>29</v>
      </c>
      <c r="K136" t="s">
        <v>30</v>
      </c>
      <c r="L136">
        <v>40000000</v>
      </c>
      <c r="M136">
        <v>2005</v>
      </c>
      <c r="N136">
        <v>8.1</v>
      </c>
      <c r="O136">
        <f>Table1[[#This Row],[gross]]-Table1[[#This Row],[budget]]</f>
        <v>34098862</v>
      </c>
      <c r="R136" t="s">
        <v>739</v>
      </c>
      <c r="S136">
        <f>COUNTIF(Table1[genres],R136)</f>
        <v>5</v>
      </c>
      <c r="T136" cm="1">
        <f t="array" ref="T136">SUM(IF(Table1[genres]=R136, Table1[imdb_score]))</f>
        <v>36.200000000000003</v>
      </c>
      <c r="U136" cm="1">
        <f t="array" ref="U136">MEDIAN(IF(Table1[genres]=R136, Table1[imdb_score]))</f>
        <v>7.2</v>
      </c>
      <c r="V136" cm="1">
        <f t="array" ref="V136">MAX(IF(Table1[genres]=R136, Table1[imdb_score]))</f>
        <v>8</v>
      </c>
      <c r="W136" cm="1">
        <f t="array" ref="W136">MIN(IF(Table1[genres]=R136, Table1[imdb_score]))</f>
        <v>6.5</v>
      </c>
      <c r="X136" t="e" cm="1">
        <f t="array" ref="X136">MODE(IF(Table1[genres]=R136, Table1[imdb_score]))</f>
        <v>#N/A</v>
      </c>
      <c r="Y136" s="2" cm="1">
        <f t="array" ref="Y136">VAR(IF(Table1[genres]=R136, Table1[imdb_score]))</f>
        <v>0.313</v>
      </c>
      <c r="Z136" s="2" cm="1">
        <f t="array" ref="Z136">STDEV(IF(Table1[genres]=R136, Table1[imdb_score]))</f>
        <v>0.55946402922797456</v>
      </c>
      <c r="AA136" s="3" cm="1">
        <f t="array" ref="AA136">AVERAGE(IF(Table1[genres]=R136, Table1[imdb_score]))</f>
        <v>7.24</v>
      </c>
    </row>
    <row r="137" spans="1:27" x14ac:dyDescent="0.3">
      <c r="A137" t="s">
        <v>546</v>
      </c>
      <c r="B137">
        <v>536</v>
      </c>
      <c r="C137">
        <v>99</v>
      </c>
      <c r="D137">
        <v>59073773</v>
      </c>
      <c r="E137" t="s">
        <v>547</v>
      </c>
      <c r="F137" t="s">
        <v>520</v>
      </c>
      <c r="G137" t="s">
        <v>548</v>
      </c>
      <c r="H137">
        <v>475518</v>
      </c>
      <c r="I137">
        <v>644</v>
      </c>
      <c r="J137" t="s">
        <v>29</v>
      </c>
      <c r="K137" t="s">
        <v>30</v>
      </c>
      <c r="L137">
        <v>25000000</v>
      </c>
      <c r="M137">
        <v>2014</v>
      </c>
      <c r="N137">
        <v>8.1</v>
      </c>
      <c r="O137">
        <f>Table1[[#This Row],[gross]]-Table1[[#This Row],[budget]]</f>
        <v>34073773</v>
      </c>
      <c r="R137" t="s">
        <v>946</v>
      </c>
      <c r="S137">
        <f>COUNTIF(Table1[genres],R137)</f>
        <v>5</v>
      </c>
      <c r="T137" cm="1">
        <f t="array" ref="T137">SUM(IF(Table1[genres]=R137, Table1[imdb_score]))</f>
        <v>37.799999999999997</v>
      </c>
      <c r="U137" cm="1">
        <f t="array" ref="U137">MEDIAN(IF(Table1[genres]=R137, Table1[imdb_score]))</f>
        <v>7.5</v>
      </c>
      <c r="V137" cm="1">
        <f t="array" ref="V137">MAX(IF(Table1[genres]=R137, Table1[imdb_score]))</f>
        <v>7.8</v>
      </c>
      <c r="W137" cm="1">
        <f t="array" ref="W137">MIN(IF(Table1[genres]=R137, Table1[imdb_score]))</f>
        <v>7.4</v>
      </c>
      <c r="X137" cm="1">
        <f t="array" ref="X137">MODE(IF(Table1[genres]=R137, Table1[imdb_score]))</f>
        <v>7.5</v>
      </c>
      <c r="Y137" s="2" cm="1">
        <f t="array" ref="Y137">VAR(IF(Table1[genres]=R137, Table1[imdb_score]))</f>
        <v>2.2999999999999944E-2</v>
      </c>
      <c r="Z137" s="2" cm="1">
        <f t="array" ref="Z137">STDEV(IF(Table1[genres]=R137, Table1[imdb_score]))</f>
        <v>0.15165750888103083</v>
      </c>
      <c r="AA137" s="3" cm="1">
        <f t="array" ref="AA137">AVERAGE(IF(Table1[genres]=R137, Table1[imdb_score]))</f>
        <v>7.56</v>
      </c>
    </row>
    <row r="138" spans="1:27" x14ac:dyDescent="0.3">
      <c r="A138" t="s">
        <v>185</v>
      </c>
      <c r="B138">
        <v>204</v>
      </c>
      <c r="C138">
        <v>107</v>
      </c>
      <c r="D138">
        <v>38400000</v>
      </c>
      <c r="E138" t="s">
        <v>105</v>
      </c>
      <c r="F138" t="s">
        <v>249</v>
      </c>
      <c r="G138" t="s">
        <v>550</v>
      </c>
      <c r="H138">
        <v>600266</v>
      </c>
      <c r="I138">
        <v>692</v>
      </c>
      <c r="J138" t="s">
        <v>29</v>
      </c>
      <c r="K138" t="s">
        <v>200</v>
      </c>
      <c r="L138">
        <v>6500000</v>
      </c>
      <c r="M138">
        <v>1984</v>
      </c>
      <c r="N138">
        <v>8.1</v>
      </c>
      <c r="O138">
        <f>Table1[[#This Row],[gross]]-Table1[[#This Row],[budget]]</f>
        <v>31900000</v>
      </c>
      <c r="R138" t="s">
        <v>1180</v>
      </c>
      <c r="S138">
        <f>COUNTIF(Table1[genres],R138)</f>
        <v>5</v>
      </c>
      <c r="T138" cm="1">
        <f t="array" ref="T138">SUM(IF(Table1[genres]=R138, Table1[imdb_score]))</f>
        <v>29.900000000000002</v>
      </c>
      <c r="U138" cm="1">
        <f t="array" ref="U138">MEDIAN(IF(Table1[genres]=R138, Table1[imdb_score]))</f>
        <v>5.6</v>
      </c>
      <c r="V138" cm="1">
        <f t="array" ref="V138">MAX(IF(Table1[genres]=R138, Table1[imdb_score]))</f>
        <v>7.7</v>
      </c>
      <c r="W138" cm="1">
        <f t="array" ref="W138">MIN(IF(Table1[genres]=R138, Table1[imdb_score]))</f>
        <v>4.8</v>
      </c>
      <c r="X138" t="e" cm="1">
        <f t="array" ref="X138">MODE(IF(Table1[genres]=R138, Table1[imdb_score]))</f>
        <v>#N/A</v>
      </c>
      <c r="Y138" s="2" cm="1">
        <f t="array" ref="Y138">VAR(IF(Table1[genres]=R138, Table1[imdb_score]))</f>
        <v>1.5319999999999894</v>
      </c>
      <c r="Z138" s="2" cm="1">
        <f t="array" ref="Z138">STDEV(IF(Table1[genres]=R138, Table1[imdb_score]))</f>
        <v>1.2377398757412599</v>
      </c>
      <c r="AA138" s="3" cm="1">
        <f t="array" ref="AA138">AVERAGE(IF(Table1[genres]=R138, Table1[imdb_score]))</f>
        <v>5.98</v>
      </c>
    </row>
    <row r="139" spans="1:27" x14ac:dyDescent="0.3">
      <c r="A139" t="s">
        <v>256</v>
      </c>
      <c r="B139">
        <v>474</v>
      </c>
      <c r="C139">
        <v>128</v>
      </c>
      <c r="D139">
        <v>44988180</v>
      </c>
      <c r="E139" t="s">
        <v>551</v>
      </c>
      <c r="F139" t="s">
        <v>552</v>
      </c>
      <c r="G139" t="s">
        <v>553</v>
      </c>
      <c r="H139">
        <v>195333</v>
      </c>
      <c r="I139">
        <v>409</v>
      </c>
      <c r="J139" t="s">
        <v>29</v>
      </c>
      <c r="K139" t="s">
        <v>30</v>
      </c>
      <c r="L139">
        <v>20000000</v>
      </c>
      <c r="M139">
        <v>2015</v>
      </c>
      <c r="N139">
        <v>8.1</v>
      </c>
      <c r="O139">
        <f>Table1[[#This Row],[gross]]-Table1[[#This Row],[budget]]</f>
        <v>24988180</v>
      </c>
      <c r="R139" t="s">
        <v>1294</v>
      </c>
      <c r="S139">
        <f>COUNTIF(Table1[genres],R139)</f>
        <v>5</v>
      </c>
      <c r="T139" cm="1">
        <f t="array" ref="T139">SUM(IF(Table1[genres]=R139, Table1[imdb_score]))</f>
        <v>34</v>
      </c>
      <c r="U139" cm="1">
        <f t="array" ref="U139">MEDIAN(IF(Table1[genres]=R139, Table1[imdb_score]))</f>
        <v>6.7</v>
      </c>
      <c r="V139" cm="1">
        <f t="array" ref="V139">MAX(IF(Table1[genres]=R139, Table1[imdb_score]))</f>
        <v>7.7</v>
      </c>
      <c r="W139" cm="1">
        <f t="array" ref="W139">MIN(IF(Table1[genres]=R139, Table1[imdb_score]))</f>
        <v>6.2</v>
      </c>
      <c r="X139" t="e" cm="1">
        <f t="array" ref="X139">MODE(IF(Table1[genres]=R139, Table1[imdb_score]))</f>
        <v>#N/A</v>
      </c>
      <c r="Y139" s="2" cm="1">
        <f t="array" ref="Y139">VAR(IF(Table1[genres]=R139, Table1[imdb_score]))</f>
        <v>0.32</v>
      </c>
      <c r="Z139" s="2" cm="1">
        <f t="array" ref="Z139">STDEV(IF(Table1[genres]=R139, Table1[imdb_score]))</f>
        <v>0.56568542494923801</v>
      </c>
      <c r="AA139" s="3" cm="1">
        <f t="array" ref="AA139">AVERAGE(IF(Table1[genres]=R139, Table1[imdb_score]))</f>
        <v>6.8</v>
      </c>
    </row>
    <row r="140" spans="1:27" x14ac:dyDescent="0.3">
      <c r="A140" t="s">
        <v>169</v>
      </c>
      <c r="B140">
        <v>97</v>
      </c>
      <c r="C140">
        <v>172</v>
      </c>
      <c r="D140">
        <v>23650000</v>
      </c>
      <c r="E140" t="s">
        <v>555</v>
      </c>
      <c r="F140" t="s">
        <v>556</v>
      </c>
      <c r="G140" t="s">
        <v>557</v>
      </c>
      <c r="H140">
        <v>40359</v>
      </c>
      <c r="I140">
        <v>235</v>
      </c>
      <c r="J140" t="s">
        <v>29</v>
      </c>
      <c r="K140" t="s">
        <v>30</v>
      </c>
      <c r="L140">
        <v>2100000</v>
      </c>
      <c r="M140">
        <v>1946</v>
      </c>
      <c r="N140">
        <v>8.1</v>
      </c>
      <c r="O140">
        <f>Table1[[#This Row],[gross]]-Table1[[#This Row],[budget]]</f>
        <v>21550000</v>
      </c>
      <c r="R140" t="s">
        <v>1437</v>
      </c>
      <c r="S140">
        <f>COUNTIF(Table1[genres],R140)</f>
        <v>5</v>
      </c>
      <c r="T140" cm="1">
        <f t="array" ref="T140">SUM(IF(Table1[genres]=R140, Table1[imdb_score]))</f>
        <v>34.599999999999994</v>
      </c>
      <c r="U140" cm="1">
        <f t="array" ref="U140">MEDIAN(IF(Table1[genres]=R140, Table1[imdb_score]))</f>
        <v>7</v>
      </c>
      <c r="V140" cm="1">
        <f t="array" ref="V140">MAX(IF(Table1[genres]=R140, Table1[imdb_score]))</f>
        <v>7.6</v>
      </c>
      <c r="W140" cm="1">
        <f t="array" ref="W140">MIN(IF(Table1[genres]=R140, Table1[imdb_score]))</f>
        <v>5.8</v>
      </c>
      <c r="X140" cm="1">
        <f t="array" ref="X140">MODE(IF(Table1[genres]=R140, Table1[imdb_score]))</f>
        <v>7.6</v>
      </c>
      <c r="Y140" s="2" cm="1">
        <f t="array" ref="Y140">VAR(IF(Table1[genres]=R140, Table1[imdb_score]))</f>
        <v>0.57199999999999984</v>
      </c>
      <c r="Z140" s="2" cm="1">
        <f t="array" ref="Z140">STDEV(IF(Table1[genres]=R140, Table1[imdb_score]))</f>
        <v>0.75630681604756134</v>
      </c>
      <c r="AA140" s="3" cm="1">
        <f t="array" ref="AA140">AVERAGE(IF(Table1[genres]=R140, Table1[imdb_score]))</f>
        <v>6.919999999999999</v>
      </c>
    </row>
    <row r="141" spans="1:27" x14ac:dyDescent="0.3">
      <c r="A141" t="s">
        <v>152</v>
      </c>
      <c r="B141">
        <v>213</v>
      </c>
      <c r="C141">
        <v>102</v>
      </c>
      <c r="D141">
        <v>22202612</v>
      </c>
      <c r="E141" t="s">
        <v>558</v>
      </c>
      <c r="F141" t="s">
        <v>559</v>
      </c>
      <c r="G141" t="s">
        <v>560</v>
      </c>
      <c r="H141">
        <v>291875</v>
      </c>
      <c r="I141">
        <v>533</v>
      </c>
      <c r="J141" t="s">
        <v>29</v>
      </c>
      <c r="K141" t="s">
        <v>30</v>
      </c>
      <c r="L141">
        <v>2800000</v>
      </c>
      <c r="M141">
        <v>1939</v>
      </c>
      <c r="N141">
        <v>8.1</v>
      </c>
      <c r="O141">
        <f>Table1[[#This Row],[gross]]-Table1[[#This Row],[budget]]</f>
        <v>19402612</v>
      </c>
      <c r="R141" t="s">
        <v>1440</v>
      </c>
      <c r="S141">
        <f>COUNTIF(Table1[genres],R141)</f>
        <v>5</v>
      </c>
      <c r="T141" cm="1">
        <f t="array" ref="T141">SUM(IF(Table1[genres]=R141, Table1[imdb_score]))</f>
        <v>35.799999999999997</v>
      </c>
      <c r="U141" cm="1">
        <f t="array" ref="U141">MEDIAN(IF(Table1[genres]=R141, Table1[imdb_score]))</f>
        <v>7.2</v>
      </c>
      <c r="V141" cm="1">
        <f t="array" ref="V141">MAX(IF(Table1[genres]=R141, Table1[imdb_score]))</f>
        <v>7.6</v>
      </c>
      <c r="W141" cm="1">
        <f t="array" ref="W141">MIN(IF(Table1[genres]=R141, Table1[imdb_score]))</f>
        <v>6.7</v>
      </c>
      <c r="X141" t="e" cm="1">
        <f t="array" ref="X141">MODE(IF(Table1[genres]=R141, Table1[imdb_score]))</f>
        <v>#N/A</v>
      </c>
      <c r="Y141" s="2" cm="1">
        <f t="array" ref="Y141">VAR(IF(Table1[genres]=R141, Table1[imdb_score]))</f>
        <v>0.11299999999999988</v>
      </c>
      <c r="Z141" s="2" cm="1">
        <f t="array" ref="Z141">STDEV(IF(Table1[genres]=R141, Table1[imdb_score]))</f>
        <v>0.33615472627943205</v>
      </c>
      <c r="AA141" s="3" cm="1">
        <f t="array" ref="AA141">AVERAGE(IF(Table1[genres]=R141, Table1[imdb_score]))</f>
        <v>7.1599999999999993</v>
      </c>
    </row>
    <row r="142" spans="1:27" x14ac:dyDescent="0.3">
      <c r="A142" t="s">
        <v>562</v>
      </c>
      <c r="B142">
        <v>398</v>
      </c>
      <c r="C142">
        <v>158</v>
      </c>
      <c r="D142">
        <v>40218903</v>
      </c>
      <c r="E142" t="s">
        <v>92</v>
      </c>
      <c r="F142" t="s">
        <v>563</v>
      </c>
      <c r="G142" t="s">
        <v>564</v>
      </c>
      <c r="H142">
        <v>372990</v>
      </c>
      <c r="I142">
        <v>1107</v>
      </c>
      <c r="J142" t="s">
        <v>29</v>
      </c>
      <c r="K142" t="s">
        <v>30</v>
      </c>
      <c r="L142">
        <v>25000000</v>
      </c>
      <c r="M142">
        <v>2007</v>
      </c>
      <c r="N142">
        <v>8.1</v>
      </c>
      <c r="O142">
        <f>Table1[[#This Row],[gross]]-Table1[[#This Row],[budget]]</f>
        <v>15218903</v>
      </c>
      <c r="R142" t="s">
        <v>1624</v>
      </c>
      <c r="S142">
        <f>COUNTIF(Table1[genres],R142)</f>
        <v>5</v>
      </c>
      <c r="T142" cm="1">
        <f t="array" ref="T142">SUM(IF(Table1[genres]=R142, Table1[imdb_score]))</f>
        <v>33.4</v>
      </c>
      <c r="U142" cm="1">
        <f t="array" ref="U142">MEDIAN(IF(Table1[genres]=R142, Table1[imdb_score]))</f>
        <v>6.7</v>
      </c>
      <c r="V142" cm="1">
        <f t="array" ref="V142">MAX(IF(Table1[genres]=R142, Table1[imdb_score]))</f>
        <v>7.6</v>
      </c>
      <c r="W142" cm="1">
        <f t="array" ref="W142">MIN(IF(Table1[genres]=R142, Table1[imdb_score]))</f>
        <v>5.4</v>
      </c>
      <c r="X142" t="e" cm="1">
        <f t="array" ref="X142">MODE(IF(Table1[genres]=R142, Table1[imdb_score]))</f>
        <v>#N/A</v>
      </c>
      <c r="Y142" s="2" cm="1">
        <f t="array" ref="Y142">VAR(IF(Table1[genres]=R142, Table1[imdb_score]))</f>
        <v>0.69700000000000273</v>
      </c>
      <c r="Z142" s="2" cm="1">
        <f t="array" ref="Z142">STDEV(IF(Table1[genres]=R142, Table1[imdb_score]))</f>
        <v>0.83486525858967364</v>
      </c>
      <c r="AA142" s="3" cm="1">
        <f t="array" ref="AA142">AVERAGE(IF(Table1[genres]=R142, Table1[imdb_score]))</f>
        <v>6.68</v>
      </c>
    </row>
    <row r="143" spans="1:27" x14ac:dyDescent="0.3">
      <c r="A143" t="s">
        <v>219</v>
      </c>
      <c r="B143">
        <v>454</v>
      </c>
      <c r="C143">
        <v>153</v>
      </c>
      <c r="D143">
        <v>60962878</v>
      </c>
      <c r="E143" t="s">
        <v>140</v>
      </c>
      <c r="F143" t="s">
        <v>565</v>
      </c>
      <c r="G143" t="s">
        <v>566</v>
      </c>
      <c r="H143">
        <v>383591</v>
      </c>
      <c r="I143">
        <v>620</v>
      </c>
      <c r="J143" t="s">
        <v>29</v>
      </c>
      <c r="K143" t="s">
        <v>30</v>
      </c>
      <c r="L143">
        <v>46000000</v>
      </c>
      <c r="M143">
        <v>2013</v>
      </c>
      <c r="N143">
        <v>8.1</v>
      </c>
      <c r="O143">
        <f>Table1[[#This Row],[gross]]-Table1[[#This Row],[budget]]</f>
        <v>14962878</v>
      </c>
      <c r="R143" t="s">
        <v>1724</v>
      </c>
      <c r="S143">
        <f>COUNTIF(Table1[genres],R143)</f>
        <v>5</v>
      </c>
      <c r="T143" cm="1">
        <f t="array" ref="T143">SUM(IF(Table1[genres]=R143, Table1[imdb_score]))</f>
        <v>33.199999999999996</v>
      </c>
      <c r="U143" cm="1">
        <f t="array" ref="U143">MEDIAN(IF(Table1[genres]=R143, Table1[imdb_score]))</f>
        <v>6.5</v>
      </c>
      <c r="V143" cm="1">
        <f t="array" ref="V143">MAX(IF(Table1[genres]=R143, Table1[imdb_score]))</f>
        <v>7.5</v>
      </c>
      <c r="W143" cm="1">
        <f t="array" ref="W143">MIN(IF(Table1[genres]=R143, Table1[imdb_score]))</f>
        <v>5.8</v>
      </c>
      <c r="X143" cm="1">
        <f t="array" ref="X143">MODE(IF(Table1[genres]=R143, Table1[imdb_score]))</f>
        <v>6.5</v>
      </c>
      <c r="Y143" s="2" cm="1">
        <f t="array" ref="Y143">VAR(IF(Table1[genres]=R143, Table1[imdb_score]))</f>
        <v>0.38800000000000007</v>
      </c>
      <c r="Z143" s="2" cm="1">
        <f t="array" ref="Z143">STDEV(IF(Table1[genres]=R143, Table1[imdb_score]))</f>
        <v>0.6228964600958975</v>
      </c>
      <c r="AA143" s="3" cm="1">
        <f t="array" ref="AA143">AVERAGE(IF(Table1[genres]=R143, Table1[imdb_score]))</f>
        <v>6.6399999999999988</v>
      </c>
    </row>
    <row r="144" spans="1:27" x14ac:dyDescent="0.3">
      <c r="A144" t="s">
        <v>528</v>
      </c>
      <c r="B144">
        <v>185</v>
      </c>
      <c r="C144">
        <v>98</v>
      </c>
      <c r="D144">
        <v>30857814</v>
      </c>
      <c r="E144" t="s">
        <v>567</v>
      </c>
      <c r="F144" t="s">
        <v>568</v>
      </c>
      <c r="G144" t="s">
        <v>569</v>
      </c>
      <c r="H144">
        <v>294163</v>
      </c>
      <c r="I144">
        <v>718</v>
      </c>
      <c r="J144" t="s">
        <v>29</v>
      </c>
      <c r="K144" t="s">
        <v>30</v>
      </c>
      <c r="L144">
        <v>16000000</v>
      </c>
      <c r="M144">
        <v>1987</v>
      </c>
      <c r="N144">
        <v>8.1</v>
      </c>
      <c r="O144">
        <f>Table1[[#This Row],[gross]]-Table1[[#This Row],[budget]]</f>
        <v>14857814</v>
      </c>
      <c r="R144" t="s">
        <v>1763</v>
      </c>
      <c r="S144">
        <f>COUNTIF(Table1[genres],R144)</f>
        <v>5</v>
      </c>
      <c r="T144" cm="1">
        <f t="array" ref="T144">SUM(IF(Table1[genres]=R144, Table1[imdb_score]))</f>
        <v>34.799999999999997</v>
      </c>
      <c r="U144" cm="1">
        <f t="array" ref="U144">MEDIAN(IF(Table1[genres]=R144, Table1[imdb_score]))</f>
        <v>7.1</v>
      </c>
      <c r="V144" cm="1">
        <f t="array" ref="V144">MAX(IF(Table1[genres]=R144, Table1[imdb_score]))</f>
        <v>7.5</v>
      </c>
      <c r="W144" cm="1">
        <f t="array" ref="W144">MIN(IF(Table1[genres]=R144, Table1[imdb_score]))</f>
        <v>5.9</v>
      </c>
      <c r="X144" t="e" cm="1">
        <f t="array" ref="X144">MODE(IF(Table1[genres]=R144, Table1[imdb_score]))</f>
        <v>#N/A</v>
      </c>
      <c r="Y144" s="2" cm="1">
        <f t="array" ref="Y144">VAR(IF(Table1[genres]=R144, Table1[imdb_score]))</f>
        <v>0.38799999999999979</v>
      </c>
      <c r="Z144" s="2" cm="1">
        <f t="array" ref="Z144">STDEV(IF(Table1[genres]=R144, Table1[imdb_score]))</f>
        <v>0.62289646009589728</v>
      </c>
      <c r="AA144" s="3" cm="1">
        <f t="array" ref="AA144">AVERAGE(IF(Table1[genres]=R144, Table1[imdb_score]))</f>
        <v>6.9599999999999991</v>
      </c>
    </row>
    <row r="145" spans="1:27" x14ac:dyDescent="0.3">
      <c r="A145" t="s">
        <v>163</v>
      </c>
      <c r="B145">
        <v>53</v>
      </c>
      <c r="C145">
        <v>215</v>
      </c>
      <c r="D145">
        <v>13300000</v>
      </c>
      <c r="E145" t="s">
        <v>571</v>
      </c>
      <c r="F145" t="s">
        <v>572</v>
      </c>
      <c r="G145" t="s">
        <v>573</v>
      </c>
      <c r="H145">
        <v>12631</v>
      </c>
      <c r="I145">
        <v>63</v>
      </c>
      <c r="J145" t="s">
        <v>29</v>
      </c>
      <c r="K145" t="s">
        <v>30</v>
      </c>
      <c r="L145">
        <v>600000</v>
      </c>
      <c r="M145">
        <v>1970</v>
      </c>
      <c r="N145">
        <v>8.1</v>
      </c>
      <c r="O145">
        <f>Table1[[#This Row],[gross]]-Table1[[#This Row],[budget]]</f>
        <v>12700000</v>
      </c>
      <c r="R145" t="s">
        <v>2255</v>
      </c>
      <c r="S145">
        <f>COUNTIF(Table1[genres],R145)</f>
        <v>5</v>
      </c>
      <c r="T145" cm="1">
        <f t="array" ref="T145">SUM(IF(Table1[genres]=R145, Table1[imdb_score]))</f>
        <v>34.200000000000003</v>
      </c>
      <c r="U145" cm="1">
        <f t="array" ref="U145">MEDIAN(IF(Table1[genres]=R145, Table1[imdb_score]))</f>
        <v>6.7</v>
      </c>
      <c r="V145" cm="1">
        <f t="array" ref="V145">MAX(IF(Table1[genres]=R145, Table1[imdb_score]))</f>
        <v>7.3</v>
      </c>
      <c r="W145" cm="1">
        <f t="array" ref="W145">MIN(IF(Table1[genres]=R145, Table1[imdb_score]))</f>
        <v>6.4</v>
      </c>
      <c r="X145" cm="1">
        <f t="array" ref="X145">MODE(IF(Table1[genres]=R145, Table1[imdb_score]))</f>
        <v>7.3</v>
      </c>
      <c r="Y145" s="2" cm="1">
        <f t="array" ref="Y145">VAR(IF(Table1[genres]=R145, Table1[imdb_score]))</f>
        <v>0.18799999999999983</v>
      </c>
      <c r="Z145" s="2" cm="1">
        <f t="array" ref="Z145">STDEV(IF(Table1[genres]=R145, Table1[imdb_score]))</f>
        <v>0.43358966777357577</v>
      </c>
      <c r="AA145" s="3" cm="1">
        <f t="array" ref="AA145">AVERAGE(IF(Table1[genres]=R145, Table1[imdb_score]))</f>
        <v>6.8400000000000007</v>
      </c>
    </row>
    <row r="146" spans="1:27" x14ac:dyDescent="0.3">
      <c r="A146" t="s">
        <v>178</v>
      </c>
      <c r="B146">
        <v>187</v>
      </c>
      <c r="C146">
        <v>121</v>
      </c>
      <c r="D146">
        <v>23472900</v>
      </c>
      <c r="E146" t="s">
        <v>575</v>
      </c>
      <c r="F146" t="s">
        <v>576</v>
      </c>
      <c r="G146" t="s">
        <v>577</v>
      </c>
      <c r="H146">
        <v>264533</v>
      </c>
      <c r="I146">
        <v>609</v>
      </c>
      <c r="J146" t="s">
        <v>29</v>
      </c>
      <c r="K146" t="s">
        <v>200</v>
      </c>
      <c r="L146">
        <v>17500000</v>
      </c>
      <c r="M146">
        <v>2004</v>
      </c>
      <c r="N146">
        <v>8.1</v>
      </c>
      <c r="O146">
        <f>Table1[[#This Row],[gross]]-Table1[[#This Row],[budget]]</f>
        <v>5972900</v>
      </c>
      <c r="R146" t="s">
        <v>2525</v>
      </c>
      <c r="S146">
        <f>COUNTIF(Table1[genres],R146)</f>
        <v>5</v>
      </c>
      <c r="T146" cm="1">
        <f t="array" ref="T146">SUM(IF(Table1[genres]=R146, Table1[imdb_score]))</f>
        <v>27.2</v>
      </c>
      <c r="U146" cm="1">
        <f t="array" ref="U146">MEDIAN(IF(Table1[genres]=R146, Table1[imdb_score]))</f>
        <v>5.7</v>
      </c>
      <c r="V146" cm="1">
        <f t="array" ref="V146">MAX(IF(Table1[genres]=R146, Table1[imdb_score]))</f>
        <v>7.2</v>
      </c>
      <c r="W146" cm="1">
        <f t="array" ref="W146">MIN(IF(Table1[genres]=R146, Table1[imdb_score]))</f>
        <v>2.8</v>
      </c>
      <c r="X146" t="e" cm="1">
        <f t="array" ref="X146">MODE(IF(Table1[genres]=R146, Table1[imdb_score]))</f>
        <v>#N/A</v>
      </c>
      <c r="Y146" s="2" cm="1">
        <f t="array" ref="Y146">VAR(IF(Table1[genres]=R146, Table1[imdb_score]))</f>
        <v>2.7930000000000064</v>
      </c>
      <c r="Z146" s="2" cm="1">
        <f t="array" ref="Z146">STDEV(IF(Table1[genres]=R146, Table1[imdb_score]))</f>
        <v>1.6712270940838669</v>
      </c>
      <c r="AA146" s="3" cm="1">
        <f t="array" ref="AA146">AVERAGE(IF(Table1[genres]=R146, Table1[imdb_score]))</f>
        <v>5.4399999999999995</v>
      </c>
    </row>
    <row r="147" spans="1:27" x14ac:dyDescent="0.3">
      <c r="A147" t="s">
        <v>579</v>
      </c>
      <c r="B147">
        <v>739</v>
      </c>
      <c r="C147">
        <v>120</v>
      </c>
      <c r="D147">
        <v>153629485</v>
      </c>
      <c r="E147" t="s">
        <v>86</v>
      </c>
      <c r="F147" t="s">
        <v>176</v>
      </c>
      <c r="G147" t="s">
        <v>580</v>
      </c>
      <c r="H147">
        <v>552503</v>
      </c>
      <c r="I147">
        <v>1588</v>
      </c>
      <c r="J147" t="s">
        <v>29</v>
      </c>
      <c r="K147" t="s">
        <v>581</v>
      </c>
      <c r="L147">
        <v>150000000</v>
      </c>
      <c r="M147">
        <v>2015</v>
      </c>
      <c r="N147">
        <v>8.1</v>
      </c>
      <c r="O147">
        <f>Table1[[#This Row],[gross]]-Table1[[#This Row],[budget]]</f>
        <v>3629485</v>
      </c>
      <c r="R147" t="s">
        <v>2651</v>
      </c>
      <c r="S147">
        <f>COUNTIF(Table1[genres],R147)</f>
        <v>5</v>
      </c>
      <c r="T147" cm="1">
        <f t="array" ref="T147">SUM(IF(Table1[genres]=R147, Table1[imdb_score]))</f>
        <v>28.599999999999998</v>
      </c>
      <c r="U147" cm="1">
        <f t="array" ref="U147">MEDIAN(IF(Table1[genres]=R147, Table1[imdb_score]))</f>
        <v>5.5</v>
      </c>
      <c r="V147" cm="1">
        <f t="array" ref="V147">MAX(IF(Table1[genres]=R147, Table1[imdb_score]))</f>
        <v>7.2</v>
      </c>
      <c r="W147" cm="1">
        <f t="array" ref="W147">MIN(IF(Table1[genres]=R147, Table1[imdb_score]))</f>
        <v>5</v>
      </c>
      <c r="X147" t="e" cm="1">
        <f t="array" ref="X147">MODE(IF(Table1[genres]=R147, Table1[imdb_score]))</f>
        <v>#N/A</v>
      </c>
      <c r="Y147" s="2" cm="1">
        <f t="array" ref="Y147">VAR(IF(Table1[genres]=R147, Table1[imdb_score]))</f>
        <v>0.757000000000005</v>
      </c>
      <c r="Z147" s="2" cm="1">
        <f t="array" ref="Z147">STDEV(IF(Table1[genres]=R147, Table1[imdb_score]))</f>
        <v>0.87005746936625117</v>
      </c>
      <c r="AA147" s="3" cm="1">
        <f t="array" ref="AA147">AVERAGE(IF(Table1[genres]=R147, Table1[imdb_score]))</f>
        <v>5.72</v>
      </c>
    </row>
    <row r="148" spans="1:27" x14ac:dyDescent="0.3">
      <c r="A148" t="s">
        <v>292</v>
      </c>
      <c r="B148">
        <v>157</v>
      </c>
      <c r="C148">
        <v>115</v>
      </c>
      <c r="D148">
        <v>5383834</v>
      </c>
      <c r="E148" t="s">
        <v>224</v>
      </c>
      <c r="F148" t="s">
        <v>583</v>
      </c>
      <c r="G148" t="s">
        <v>584</v>
      </c>
      <c r="H148">
        <v>173551</v>
      </c>
      <c r="I148">
        <v>361</v>
      </c>
      <c r="J148" t="s">
        <v>174</v>
      </c>
      <c r="K148" t="s">
        <v>585</v>
      </c>
      <c r="L148">
        <v>2000000</v>
      </c>
      <c r="M148">
        <v>2000</v>
      </c>
      <c r="N148">
        <v>8.1</v>
      </c>
      <c r="O148">
        <f>Table1[[#This Row],[gross]]-Table1[[#This Row],[budget]]</f>
        <v>3383834</v>
      </c>
      <c r="R148" t="s">
        <v>3376</v>
      </c>
      <c r="S148">
        <f>COUNTIF(Table1[genres],R148)</f>
        <v>5</v>
      </c>
      <c r="T148" cm="1">
        <f t="array" ref="T148">SUM(IF(Table1[genres]=R148, Table1[imdb_score]))</f>
        <v>28.9</v>
      </c>
      <c r="U148" cm="1">
        <f t="array" ref="U148">MEDIAN(IF(Table1[genres]=R148, Table1[imdb_score]))</f>
        <v>6.1</v>
      </c>
      <c r="V148" cm="1">
        <f t="array" ref="V148">MAX(IF(Table1[genres]=R148, Table1[imdb_score]))</f>
        <v>6.9</v>
      </c>
      <c r="W148" cm="1">
        <f t="array" ref="W148">MIN(IF(Table1[genres]=R148, Table1[imdb_score]))</f>
        <v>4.3</v>
      </c>
      <c r="X148" t="e" cm="1">
        <f t="array" ref="X148">MODE(IF(Table1[genres]=R148, Table1[imdb_score]))</f>
        <v>#N/A</v>
      </c>
      <c r="Y148" s="2" cm="1">
        <f t="array" ref="Y148">VAR(IF(Table1[genres]=R148, Table1[imdb_score]))</f>
        <v>1.0120000000000076</v>
      </c>
      <c r="Z148" s="2" cm="1">
        <f t="array" ref="Z148">STDEV(IF(Table1[genres]=R148, Table1[imdb_score]))</f>
        <v>1.0059821071967472</v>
      </c>
      <c r="AA148" s="3" cm="1">
        <f t="array" ref="AA148">AVERAGE(IF(Table1[genres]=R148, Table1[imdb_score]))</f>
        <v>5.7799999999999994</v>
      </c>
    </row>
    <row r="149" spans="1:27" x14ac:dyDescent="0.3">
      <c r="A149" t="s">
        <v>587</v>
      </c>
      <c r="B149">
        <v>121</v>
      </c>
      <c r="C149">
        <v>105</v>
      </c>
      <c r="D149">
        <v>5400000</v>
      </c>
      <c r="E149" t="s">
        <v>588</v>
      </c>
      <c r="F149" t="s">
        <v>589</v>
      </c>
      <c r="G149" t="s">
        <v>590</v>
      </c>
      <c r="H149">
        <v>183288</v>
      </c>
      <c r="I149">
        <v>395</v>
      </c>
      <c r="J149" t="s">
        <v>29</v>
      </c>
      <c r="K149" t="s">
        <v>30</v>
      </c>
      <c r="L149">
        <v>2500000</v>
      </c>
      <c r="M149">
        <v>1995</v>
      </c>
      <c r="N149">
        <v>8.1</v>
      </c>
      <c r="O149">
        <f>Table1[[#This Row],[gross]]-Table1[[#This Row],[budget]]</f>
        <v>2900000</v>
      </c>
      <c r="R149" t="s">
        <v>3604</v>
      </c>
      <c r="S149">
        <f>COUNTIF(Table1[genres],R149)</f>
        <v>5</v>
      </c>
      <c r="T149" cm="1">
        <f t="array" ref="T149">SUM(IF(Table1[genres]=R149, Table1[imdb_score]))</f>
        <v>29.8</v>
      </c>
      <c r="U149" cm="1">
        <f t="array" ref="U149">MEDIAN(IF(Table1[genres]=R149, Table1[imdb_score]))</f>
        <v>6.2</v>
      </c>
      <c r="V149" cm="1">
        <f t="array" ref="V149">MAX(IF(Table1[genres]=R149, Table1[imdb_score]))</f>
        <v>6.9</v>
      </c>
      <c r="W149" cm="1">
        <f t="array" ref="W149">MIN(IF(Table1[genres]=R149, Table1[imdb_score]))</f>
        <v>4.7</v>
      </c>
      <c r="X149" cm="1">
        <f t="array" ref="X149">MODE(IF(Table1[genres]=R149, Table1[imdb_score]))</f>
        <v>6.2</v>
      </c>
      <c r="Y149" s="2" cm="1">
        <f t="array" ref="Y149">VAR(IF(Table1[genres]=R149, Table1[imdb_score]))</f>
        <v>0.65299999999999869</v>
      </c>
      <c r="Z149" s="2" cm="1">
        <f t="array" ref="Z149">STDEV(IF(Table1[genres]=R149, Table1[imdb_score]))</f>
        <v>0.80808415403347611</v>
      </c>
      <c r="AA149" s="3" cm="1">
        <f t="array" ref="AA149">AVERAGE(IF(Table1[genres]=R149, Table1[imdb_score]))</f>
        <v>5.96</v>
      </c>
    </row>
    <row r="150" spans="1:27" x14ac:dyDescent="0.3">
      <c r="A150" t="s">
        <v>368</v>
      </c>
      <c r="B150">
        <v>98</v>
      </c>
      <c r="C150">
        <v>105</v>
      </c>
      <c r="D150">
        <v>1647780</v>
      </c>
      <c r="E150" t="s">
        <v>92</v>
      </c>
      <c r="F150" t="s">
        <v>592</v>
      </c>
      <c r="G150" t="s">
        <v>593</v>
      </c>
      <c r="H150">
        <v>65951</v>
      </c>
      <c r="I150">
        <v>258</v>
      </c>
      <c r="J150" t="s">
        <v>64</v>
      </c>
      <c r="K150" t="s">
        <v>371</v>
      </c>
      <c r="L150">
        <v>1300000</v>
      </c>
      <c r="M150">
        <v>1998</v>
      </c>
      <c r="N150">
        <v>8.1</v>
      </c>
      <c r="O150">
        <f>Table1[[#This Row],[gross]]-Table1[[#This Row],[budget]]</f>
        <v>347780</v>
      </c>
      <c r="R150" t="s">
        <v>4137</v>
      </c>
      <c r="S150">
        <f>COUNTIF(Table1[genres],R150)</f>
        <v>5</v>
      </c>
      <c r="T150" cm="1">
        <f t="array" ref="T150">SUM(IF(Table1[genres]=R150, Table1[imdb_score]))</f>
        <v>29.700000000000003</v>
      </c>
      <c r="U150" cm="1">
        <f t="array" ref="U150">MEDIAN(IF(Table1[genres]=R150, Table1[imdb_score]))</f>
        <v>6.2</v>
      </c>
      <c r="V150" cm="1">
        <f t="array" ref="V150">MAX(IF(Table1[genres]=R150, Table1[imdb_score]))</f>
        <v>6.7</v>
      </c>
      <c r="W150" cm="1">
        <f t="array" ref="W150">MIN(IF(Table1[genres]=R150, Table1[imdb_score]))</f>
        <v>4.9000000000000004</v>
      </c>
      <c r="X150" t="e" cm="1">
        <f t="array" ref="X150">MODE(IF(Table1[genres]=R150, Table1[imdb_score]))</f>
        <v>#N/A</v>
      </c>
      <c r="Y150" s="2" cm="1">
        <f t="array" ref="Y150">VAR(IF(Table1[genres]=R150, Table1[imdb_score]))</f>
        <v>0.64299999999999358</v>
      </c>
      <c r="Z150" s="2" cm="1">
        <f t="array" ref="Z150">STDEV(IF(Table1[genres]=R150, Table1[imdb_score]))</f>
        <v>0.80187280786917425</v>
      </c>
      <c r="AA150" s="3" cm="1">
        <f t="array" ref="AA150">AVERAGE(IF(Table1[genres]=R150, Table1[imdb_score]))</f>
        <v>5.94</v>
      </c>
    </row>
    <row r="151" spans="1:27" x14ac:dyDescent="0.3">
      <c r="A151" t="s">
        <v>188</v>
      </c>
      <c r="B151">
        <v>107</v>
      </c>
      <c r="C151">
        <v>100</v>
      </c>
      <c r="D151">
        <v>1134049</v>
      </c>
      <c r="E151" t="s">
        <v>595</v>
      </c>
      <c r="F151" t="s">
        <v>596</v>
      </c>
      <c r="G151" t="s">
        <v>597</v>
      </c>
      <c r="H151">
        <v>5475</v>
      </c>
      <c r="I151">
        <v>44</v>
      </c>
      <c r="J151" t="s">
        <v>29</v>
      </c>
      <c r="K151" t="s">
        <v>200</v>
      </c>
      <c r="L151">
        <v>2000000</v>
      </c>
      <c r="M151">
        <v>2007</v>
      </c>
      <c r="N151">
        <v>8.1</v>
      </c>
      <c r="O151">
        <f>Table1[[#This Row],[gross]]-Table1[[#This Row],[budget]]</f>
        <v>-865951</v>
      </c>
      <c r="R151" t="s">
        <v>4350</v>
      </c>
      <c r="S151">
        <f>COUNTIF(Table1[genres],R151)</f>
        <v>5</v>
      </c>
      <c r="T151" cm="1">
        <f t="array" ref="T151">SUM(IF(Table1[genres]=R151, Table1[imdb_score]))</f>
        <v>27.499999999999996</v>
      </c>
      <c r="U151" cm="1">
        <f t="array" ref="U151">MEDIAN(IF(Table1[genres]=R151, Table1[imdb_score]))</f>
        <v>5.6</v>
      </c>
      <c r="V151" cm="1">
        <f t="array" ref="V151">MAX(IF(Table1[genres]=R151, Table1[imdb_score]))</f>
        <v>6.7</v>
      </c>
      <c r="W151" cm="1">
        <f t="array" ref="W151">MIN(IF(Table1[genres]=R151, Table1[imdb_score]))</f>
        <v>3.8</v>
      </c>
      <c r="X151" t="e" cm="1">
        <f t="array" ref="X151">MODE(IF(Table1[genres]=R151, Table1[imdb_score]))</f>
        <v>#N/A</v>
      </c>
      <c r="Y151" s="2" cm="1">
        <f t="array" ref="Y151">VAR(IF(Table1[genres]=R151, Table1[imdb_score]))</f>
        <v>1.1500000000000128</v>
      </c>
      <c r="Z151" s="2" cm="1">
        <f t="array" ref="Z151">STDEV(IF(Table1[genres]=R151, Table1[imdb_score]))</f>
        <v>1.0723805294763669</v>
      </c>
      <c r="AA151" s="3" cm="1">
        <f t="array" ref="AA151">AVERAGE(IF(Table1[genres]=R151, Table1[imdb_score]))</f>
        <v>5.4999999999999991</v>
      </c>
    </row>
    <row r="152" spans="1:27" x14ac:dyDescent="0.3">
      <c r="A152" t="s">
        <v>599</v>
      </c>
      <c r="B152">
        <v>283</v>
      </c>
      <c r="C152">
        <v>133</v>
      </c>
      <c r="D152">
        <v>727883</v>
      </c>
      <c r="E152" t="s">
        <v>600</v>
      </c>
      <c r="F152" t="s">
        <v>601</v>
      </c>
      <c r="G152" t="s">
        <v>602</v>
      </c>
      <c r="H152">
        <v>580999</v>
      </c>
      <c r="I152">
        <v>2110</v>
      </c>
      <c r="J152" t="s">
        <v>29</v>
      </c>
      <c r="K152" t="s">
        <v>30</v>
      </c>
      <c r="L152">
        <v>4500000</v>
      </c>
      <c r="M152">
        <v>2001</v>
      </c>
      <c r="N152">
        <v>8.1</v>
      </c>
      <c r="O152">
        <f>Table1[[#This Row],[gross]]-Table1[[#This Row],[budget]]</f>
        <v>-3772117</v>
      </c>
      <c r="R152" t="s">
        <v>4463</v>
      </c>
      <c r="S152">
        <f>COUNTIF(Table1[genres],R152)</f>
        <v>5</v>
      </c>
      <c r="T152" cm="1">
        <f t="array" ref="T152">SUM(IF(Table1[genres]=R152, Table1[imdb_score]))</f>
        <v>28.8</v>
      </c>
      <c r="U152" cm="1">
        <f t="array" ref="U152">MEDIAN(IF(Table1[genres]=R152, Table1[imdb_score]))</f>
        <v>6.3</v>
      </c>
      <c r="V152" cm="1">
        <f t="array" ref="V152">MAX(IF(Table1[genres]=R152, Table1[imdb_score]))</f>
        <v>6.6</v>
      </c>
      <c r="W152" cm="1">
        <f t="array" ref="W152">MIN(IF(Table1[genres]=R152, Table1[imdb_score]))</f>
        <v>3.3</v>
      </c>
      <c r="X152" cm="1">
        <f t="array" ref="X152">MODE(IF(Table1[genres]=R152, Table1[imdb_score]))</f>
        <v>6.6</v>
      </c>
      <c r="Y152" s="2" cm="1">
        <f t="array" ref="Y152">VAR(IF(Table1[genres]=R152, Table1[imdb_score]))</f>
        <v>1.9529999999999959</v>
      </c>
      <c r="Z152" s="2" cm="1">
        <f t="array" ref="Z152">STDEV(IF(Table1[genres]=R152, Table1[imdb_score]))</f>
        <v>1.3974977638622523</v>
      </c>
      <c r="AA152" s="3" cm="1">
        <f t="array" ref="AA152">AVERAGE(IF(Table1[genres]=R152, Table1[imdb_score]))</f>
        <v>5.76</v>
      </c>
    </row>
    <row r="153" spans="1:27" x14ac:dyDescent="0.3">
      <c r="A153" t="s">
        <v>604</v>
      </c>
      <c r="B153">
        <v>142</v>
      </c>
      <c r="C153">
        <v>115</v>
      </c>
      <c r="D153">
        <v>8060</v>
      </c>
      <c r="E153" t="s">
        <v>39</v>
      </c>
      <c r="F153" t="s">
        <v>605</v>
      </c>
      <c r="G153" t="s">
        <v>606</v>
      </c>
      <c r="H153">
        <v>81644</v>
      </c>
      <c r="I153">
        <v>107</v>
      </c>
      <c r="J153" t="s">
        <v>122</v>
      </c>
      <c r="K153" t="s">
        <v>123</v>
      </c>
      <c r="L153">
        <v>4000000</v>
      </c>
      <c r="M153">
        <v>2007</v>
      </c>
      <c r="N153">
        <v>8.1</v>
      </c>
      <c r="O153">
        <f>Table1[[#This Row],[gross]]-Table1[[#This Row],[budget]]</f>
        <v>-3991940</v>
      </c>
      <c r="R153" t="s">
        <v>4712</v>
      </c>
      <c r="S153">
        <f>COUNTIF(Table1[genres],R153)</f>
        <v>5</v>
      </c>
      <c r="T153" cm="1">
        <f t="array" ref="T153">SUM(IF(Table1[genres]=R153, Table1[imdb_score]))</f>
        <v>25.499999999999996</v>
      </c>
      <c r="U153" cm="1">
        <f t="array" ref="U153">MEDIAN(IF(Table1[genres]=R153, Table1[imdb_score]))</f>
        <v>5.0999999999999996</v>
      </c>
      <c r="V153" cm="1">
        <f t="array" ref="V153">MAX(IF(Table1[genres]=R153, Table1[imdb_score]))</f>
        <v>6.6</v>
      </c>
      <c r="W153" cm="1">
        <f t="array" ref="W153">MIN(IF(Table1[genres]=R153, Table1[imdb_score]))</f>
        <v>3.5</v>
      </c>
      <c r="X153" t="e" cm="1">
        <f t="array" ref="X153">MODE(IF(Table1[genres]=R153, Table1[imdb_score]))</f>
        <v>#N/A</v>
      </c>
      <c r="Y153" s="2" cm="1">
        <f t="array" ref="Y153">VAR(IF(Table1[genres]=R153, Table1[imdb_score]))</f>
        <v>1.6550000000000011</v>
      </c>
      <c r="Z153" s="2" cm="1">
        <f t="array" ref="Z153">STDEV(IF(Table1[genres]=R153, Table1[imdb_score]))</f>
        <v>1.2864680330268612</v>
      </c>
      <c r="AA153" s="3" cm="1">
        <f t="array" ref="AA153">AVERAGE(IF(Table1[genres]=R153, Table1[imdb_score]))</f>
        <v>5.0999999999999996</v>
      </c>
    </row>
    <row r="154" spans="1:27" x14ac:dyDescent="0.3">
      <c r="A154" t="s">
        <v>554</v>
      </c>
      <c r="B154">
        <v>157</v>
      </c>
      <c r="C154">
        <v>125</v>
      </c>
      <c r="D154">
        <v>2086345</v>
      </c>
      <c r="E154" t="s">
        <v>607</v>
      </c>
      <c r="F154" t="s">
        <v>608</v>
      </c>
      <c r="G154" t="s">
        <v>609</v>
      </c>
      <c r="H154">
        <v>64556</v>
      </c>
      <c r="I154">
        <v>140</v>
      </c>
      <c r="J154" t="s">
        <v>174</v>
      </c>
      <c r="K154" t="s">
        <v>408</v>
      </c>
      <c r="L154">
        <v>10000000</v>
      </c>
      <c r="M154">
        <v>2004</v>
      </c>
      <c r="N154">
        <v>8.1</v>
      </c>
      <c r="O154">
        <f>Table1[[#This Row],[gross]]-Table1[[#This Row],[budget]]</f>
        <v>-7913655</v>
      </c>
      <c r="R154" t="s">
        <v>5181</v>
      </c>
      <c r="S154">
        <f>COUNTIF(Table1[genres],R154)</f>
        <v>5</v>
      </c>
      <c r="T154" cm="1">
        <f t="array" ref="T154">SUM(IF(Table1[genres]=R154, Table1[imdb_score]))</f>
        <v>28.100000000000005</v>
      </c>
      <c r="U154" cm="1">
        <f t="array" ref="U154">MEDIAN(IF(Table1[genres]=R154, Table1[imdb_score]))</f>
        <v>5.6</v>
      </c>
      <c r="V154" cm="1">
        <f t="array" ref="V154">MAX(IF(Table1[genres]=R154, Table1[imdb_score]))</f>
        <v>6.4</v>
      </c>
      <c r="W154" cm="1">
        <f t="array" ref="W154">MIN(IF(Table1[genres]=R154, Table1[imdb_score]))</f>
        <v>4.8</v>
      </c>
      <c r="X154" t="e" cm="1">
        <f t="array" ref="X154">MODE(IF(Table1[genres]=R154, Table1[imdb_score]))</f>
        <v>#N/A</v>
      </c>
      <c r="Y154" s="2" cm="1">
        <f t="array" ref="Y154">VAR(IF(Table1[genres]=R154, Table1[imdb_score]))</f>
        <v>0.4719999999999871</v>
      </c>
      <c r="Z154" s="2" cm="1">
        <f t="array" ref="Z154">STDEV(IF(Table1[genres]=R154, Table1[imdb_score]))</f>
        <v>0.68702256149269736</v>
      </c>
      <c r="AA154" s="3" cm="1">
        <f t="array" ref="AA154">AVERAGE(IF(Table1[genres]=R154, Table1[imdb_score]))</f>
        <v>5.620000000000001</v>
      </c>
    </row>
    <row r="155" spans="1:27" x14ac:dyDescent="0.3">
      <c r="A155" t="s">
        <v>392</v>
      </c>
      <c r="B155">
        <v>393</v>
      </c>
      <c r="C155">
        <v>123</v>
      </c>
      <c r="D155">
        <v>26903709</v>
      </c>
      <c r="E155" t="s">
        <v>611</v>
      </c>
      <c r="F155" t="s">
        <v>464</v>
      </c>
      <c r="G155" t="s">
        <v>612</v>
      </c>
      <c r="H155">
        <v>312629</v>
      </c>
      <c r="I155">
        <v>475</v>
      </c>
      <c r="J155" t="s">
        <v>29</v>
      </c>
      <c r="K155" t="s">
        <v>200</v>
      </c>
      <c r="L155">
        <v>38000000</v>
      </c>
      <c r="M155">
        <v>2013</v>
      </c>
      <c r="N155">
        <v>8.1</v>
      </c>
      <c r="O155">
        <f>Table1[[#This Row],[gross]]-Table1[[#This Row],[budget]]</f>
        <v>-11096291</v>
      </c>
      <c r="R155" t="s">
        <v>5371</v>
      </c>
      <c r="S155">
        <f>COUNTIF(Table1[genres],R155)</f>
        <v>5</v>
      </c>
      <c r="T155" cm="1">
        <f t="array" ref="T155">SUM(IF(Table1[genres]=R155, Table1[imdb_score]))</f>
        <v>27.2</v>
      </c>
      <c r="U155" cm="1">
        <f t="array" ref="U155">MEDIAN(IF(Table1[genres]=R155, Table1[imdb_score]))</f>
        <v>5.7</v>
      </c>
      <c r="V155" cm="1">
        <f t="array" ref="V155">MAX(IF(Table1[genres]=R155, Table1[imdb_score]))</f>
        <v>6.3</v>
      </c>
      <c r="W155" cm="1">
        <f t="array" ref="W155">MIN(IF(Table1[genres]=R155, Table1[imdb_score]))</f>
        <v>3.8</v>
      </c>
      <c r="X155" t="e" cm="1">
        <f t="array" ref="X155">MODE(IF(Table1[genres]=R155, Table1[imdb_score]))</f>
        <v>#N/A</v>
      </c>
      <c r="Y155" s="2" cm="1">
        <f t="array" ref="Y155">VAR(IF(Table1[genres]=R155, Table1[imdb_score]))</f>
        <v>0.92800000000000438</v>
      </c>
      <c r="Z155" s="2" cm="1">
        <f t="array" ref="Z155">STDEV(IF(Table1[genres]=R155, Table1[imdb_score]))</f>
        <v>0.9633275663033859</v>
      </c>
      <c r="AA155" s="3" cm="1">
        <f t="array" ref="AA155">AVERAGE(IF(Table1[genres]=R155, Table1[imdb_score]))</f>
        <v>5.4399999999999995</v>
      </c>
    </row>
    <row r="156" spans="1:27" x14ac:dyDescent="0.3">
      <c r="A156" t="s">
        <v>173</v>
      </c>
      <c r="B156">
        <v>86</v>
      </c>
      <c r="C156">
        <v>148</v>
      </c>
      <c r="D156">
        <v>1110186</v>
      </c>
      <c r="E156" t="s">
        <v>130</v>
      </c>
      <c r="F156" t="s">
        <v>270</v>
      </c>
      <c r="G156" t="s">
        <v>614</v>
      </c>
      <c r="H156">
        <v>31943</v>
      </c>
      <c r="I156">
        <v>224</v>
      </c>
      <c r="J156" t="s">
        <v>133</v>
      </c>
      <c r="K156" t="s">
        <v>272</v>
      </c>
      <c r="L156">
        <v>12800000</v>
      </c>
      <c r="M156">
        <v>2004</v>
      </c>
      <c r="N156">
        <v>8.1</v>
      </c>
      <c r="O156">
        <f>Table1[[#This Row],[gross]]-Table1[[#This Row],[budget]]</f>
        <v>-11689814</v>
      </c>
      <c r="R156" t="s">
        <v>6056</v>
      </c>
      <c r="S156">
        <f>COUNTIF(Table1[genres],R156)</f>
        <v>5</v>
      </c>
      <c r="T156" cm="1">
        <f t="array" ref="T156">SUM(IF(Table1[genres]=R156, Table1[imdb_score]))</f>
        <v>26.2</v>
      </c>
      <c r="U156" cm="1">
        <f t="array" ref="U156">MEDIAN(IF(Table1[genres]=R156, Table1[imdb_score]))</f>
        <v>5.2</v>
      </c>
      <c r="V156" cm="1">
        <f t="array" ref="V156">MAX(IF(Table1[genres]=R156, Table1[imdb_score]))</f>
        <v>6</v>
      </c>
      <c r="W156" cm="1">
        <f t="array" ref="W156">MIN(IF(Table1[genres]=R156, Table1[imdb_score]))</f>
        <v>4.3</v>
      </c>
      <c r="X156" t="e" cm="1">
        <f t="array" ref="X156">MODE(IF(Table1[genres]=R156, Table1[imdb_score]))</f>
        <v>#N/A</v>
      </c>
      <c r="Y156" s="2" cm="1">
        <f t="array" ref="Y156">VAR(IF(Table1[genres]=R156, Table1[imdb_score]))</f>
        <v>0.4030000000000058</v>
      </c>
      <c r="Z156" s="2" cm="1">
        <f t="array" ref="Z156">STDEV(IF(Table1[genres]=R156, Table1[imdb_score]))</f>
        <v>0.63482280992415974</v>
      </c>
      <c r="AA156" s="3" cm="1">
        <f t="array" ref="AA156">AVERAGE(IF(Table1[genres]=R156, Table1[imdb_score]))</f>
        <v>5.24</v>
      </c>
    </row>
    <row r="157" spans="1:27" x14ac:dyDescent="0.3">
      <c r="A157" t="s">
        <v>616</v>
      </c>
      <c r="B157">
        <v>150</v>
      </c>
      <c r="C157">
        <v>124</v>
      </c>
      <c r="D157">
        <v>439162</v>
      </c>
      <c r="E157" t="s">
        <v>617</v>
      </c>
      <c r="F157" t="s">
        <v>618</v>
      </c>
      <c r="G157" t="s">
        <v>619</v>
      </c>
      <c r="H157">
        <v>106160</v>
      </c>
      <c r="I157">
        <v>430</v>
      </c>
      <c r="J157" t="s">
        <v>124</v>
      </c>
      <c r="K157" t="s">
        <v>128</v>
      </c>
      <c r="L157">
        <v>1100000000</v>
      </c>
      <c r="M157">
        <v>1988</v>
      </c>
      <c r="N157">
        <v>8.1</v>
      </c>
      <c r="O157">
        <f>Table1[[#This Row],[gross]]-Table1[[#This Row],[budget]]</f>
        <v>-1099560838</v>
      </c>
      <c r="R157" t="s">
        <v>125</v>
      </c>
      <c r="S157">
        <f>COUNTIF(Table1[genres],R157)</f>
        <v>4</v>
      </c>
      <c r="T157" cm="1">
        <f t="array" ref="T157">SUM(IF(Table1[genres]=R157, Table1[imdb_score]))</f>
        <v>26.7</v>
      </c>
      <c r="U157" cm="1">
        <f t="array" ref="U157">MEDIAN(IF(Table1[genres]=R157, Table1[imdb_score]))</f>
        <v>6.1</v>
      </c>
      <c r="V157" cm="1">
        <f t="array" ref="V157">MAX(IF(Table1[genres]=R157, Table1[imdb_score]))</f>
        <v>8.6999999999999993</v>
      </c>
      <c r="W157" cm="1">
        <f t="array" ref="W157">MIN(IF(Table1[genres]=R157, Table1[imdb_score]))</f>
        <v>5.8</v>
      </c>
      <c r="X157" cm="1">
        <f t="array" ref="X157">MODE(IF(Table1[genres]=R157, Table1[imdb_score]))</f>
        <v>6.1</v>
      </c>
      <c r="Y157" s="2" cm="1">
        <f t="array" ref="Y157">VAR(IF(Table1[genres]=R157, Table1[imdb_score]))</f>
        <v>1.8424999999999823</v>
      </c>
      <c r="Z157" s="2" cm="1">
        <f t="array" ref="Z157">STDEV(IF(Table1[genres]=R157, Table1[imdb_score]))</f>
        <v>1.3573871960498163</v>
      </c>
      <c r="AA157" s="3" cm="1">
        <f t="array" ref="AA157">AVERAGE(IF(Table1[genres]=R157, Table1[imdb_score]))</f>
        <v>6.6749999999999998</v>
      </c>
    </row>
    <row r="158" spans="1:27" x14ac:dyDescent="0.3">
      <c r="A158" t="s">
        <v>59</v>
      </c>
      <c r="B158">
        <v>385</v>
      </c>
      <c r="C158">
        <v>130</v>
      </c>
      <c r="D158">
        <v>260000000</v>
      </c>
      <c r="E158" t="s">
        <v>621</v>
      </c>
      <c r="F158" t="s">
        <v>622</v>
      </c>
      <c r="G158" t="s">
        <v>623</v>
      </c>
      <c r="H158">
        <v>412454</v>
      </c>
      <c r="I158">
        <v>962</v>
      </c>
      <c r="J158" t="s">
        <v>29</v>
      </c>
      <c r="K158" t="s">
        <v>30</v>
      </c>
      <c r="L158">
        <v>8000000</v>
      </c>
      <c r="M158">
        <v>1975</v>
      </c>
      <c r="N158">
        <v>8</v>
      </c>
      <c r="O158">
        <f>Table1[[#This Row],[gross]]-Table1[[#This Row],[budget]]</f>
        <v>252000000</v>
      </c>
      <c r="R158" t="s">
        <v>144</v>
      </c>
      <c r="S158">
        <f>COUNTIF(Table1[genres],R158)</f>
        <v>4</v>
      </c>
      <c r="T158" cm="1">
        <f t="array" ref="T158">SUM(IF(Table1[genres]=R158, Table1[imdb_score]))</f>
        <v>30.099999999999998</v>
      </c>
      <c r="U158" cm="1">
        <f t="array" ref="U158">MEDIAN(IF(Table1[genres]=R158, Table1[imdb_score]))</f>
        <v>7.6</v>
      </c>
      <c r="V158" cm="1">
        <f t="array" ref="V158">MAX(IF(Table1[genres]=R158, Table1[imdb_score]))</f>
        <v>8.6</v>
      </c>
      <c r="W158" cm="1">
        <f t="array" ref="W158">MIN(IF(Table1[genres]=R158, Table1[imdb_score]))</f>
        <v>6.3</v>
      </c>
      <c r="X158" t="e" cm="1">
        <f t="array" ref="X158">MODE(IF(Table1[genres]=R158, Table1[imdb_score]))</f>
        <v>#N/A</v>
      </c>
      <c r="Y158" s="2" cm="1">
        <f t="array" ref="Y158">VAR(IF(Table1[genres]=R158, Table1[imdb_score]))</f>
        <v>1.0558333333333394</v>
      </c>
      <c r="Z158" s="2" cm="1">
        <f t="array" ref="Z158">STDEV(IF(Table1[genres]=R158, Table1[imdb_score]))</f>
        <v>1.0275375094532264</v>
      </c>
      <c r="AA158" s="3" cm="1">
        <f t="array" ref="AA158">AVERAGE(IF(Table1[genres]=R158, Table1[imdb_score]))</f>
        <v>7.5249999999999995</v>
      </c>
    </row>
    <row r="159" spans="1:27" x14ac:dyDescent="0.3">
      <c r="A159" t="s">
        <v>625</v>
      </c>
      <c r="B159">
        <v>304</v>
      </c>
      <c r="C159">
        <v>132</v>
      </c>
      <c r="D159">
        <v>204565000</v>
      </c>
      <c r="E159" t="s">
        <v>626</v>
      </c>
      <c r="F159" t="s">
        <v>275</v>
      </c>
      <c r="G159" t="s">
        <v>627</v>
      </c>
      <c r="H159">
        <v>284252</v>
      </c>
      <c r="I159">
        <v>1058</v>
      </c>
      <c r="J159" t="s">
        <v>29</v>
      </c>
      <c r="K159" t="s">
        <v>30</v>
      </c>
      <c r="L159">
        <v>8000000</v>
      </c>
      <c r="M159">
        <v>1973</v>
      </c>
      <c r="N159">
        <v>8</v>
      </c>
      <c r="O159">
        <f>Table1[[#This Row],[gross]]-Table1[[#This Row],[budget]]</f>
        <v>196565000</v>
      </c>
      <c r="R159" t="s">
        <v>202</v>
      </c>
      <c r="S159">
        <f>COUNTIF(Table1[genres],R159)</f>
        <v>4</v>
      </c>
      <c r="T159" cm="1">
        <f t="array" ref="T159">SUM(IF(Table1[genres]=R159, Table1[imdb_score]))</f>
        <v>30</v>
      </c>
      <c r="U159" cm="1">
        <f t="array" ref="U159">MEDIAN(IF(Table1[genres]=R159, Table1[imdb_score]))</f>
        <v>7.45</v>
      </c>
      <c r="V159" cm="1">
        <f t="array" ref="V159">MAX(IF(Table1[genres]=R159, Table1[imdb_score]))</f>
        <v>8.5</v>
      </c>
      <c r="W159" cm="1">
        <f t="array" ref="W159">MIN(IF(Table1[genres]=R159, Table1[imdb_score]))</f>
        <v>6.6</v>
      </c>
      <c r="X159" cm="1">
        <f t="array" ref="X159">MODE(IF(Table1[genres]=R159, Table1[imdb_score]))</f>
        <v>6.6</v>
      </c>
      <c r="Y159" s="2" cm="1">
        <f t="array" ref="Y159">VAR(IF(Table1[genres]=R159, Table1[imdb_score]))</f>
        <v>1.0866666666666731</v>
      </c>
      <c r="Z159" s="2" cm="1">
        <f t="array" ref="Z159">STDEV(IF(Table1[genres]=R159, Table1[imdb_score]))</f>
        <v>1.0424330514074625</v>
      </c>
      <c r="AA159" s="3" cm="1">
        <f t="array" ref="AA159">AVERAGE(IF(Table1[genres]=R159, Table1[imdb_score]))</f>
        <v>7.5</v>
      </c>
    </row>
    <row r="160" spans="1:27" x14ac:dyDescent="0.3">
      <c r="A160" t="s">
        <v>629</v>
      </c>
      <c r="B160">
        <v>124</v>
      </c>
      <c r="C160">
        <v>90</v>
      </c>
      <c r="D160">
        <v>217350219</v>
      </c>
      <c r="E160" t="s">
        <v>630</v>
      </c>
      <c r="F160" t="s">
        <v>313</v>
      </c>
      <c r="G160" t="s">
        <v>631</v>
      </c>
      <c r="H160">
        <v>260939</v>
      </c>
      <c r="I160">
        <v>244</v>
      </c>
      <c r="J160" t="s">
        <v>29</v>
      </c>
      <c r="K160" t="s">
        <v>30</v>
      </c>
      <c r="L160">
        <v>28000000</v>
      </c>
      <c r="M160">
        <v>1992</v>
      </c>
      <c r="N160">
        <v>8</v>
      </c>
      <c r="O160">
        <f>Table1[[#This Row],[gross]]-Table1[[#This Row],[budget]]</f>
        <v>189350219</v>
      </c>
      <c r="R160" t="s">
        <v>283</v>
      </c>
      <c r="S160">
        <f>COUNTIF(Table1[genres],R160)</f>
        <v>4</v>
      </c>
      <c r="T160" cm="1">
        <f t="array" ref="T160">SUM(IF(Table1[genres]=R160, Table1[imdb_score]))</f>
        <v>29.1</v>
      </c>
      <c r="U160" cm="1">
        <f t="array" ref="U160">MEDIAN(IF(Table1[genres]=R160, Table1[imdb_score]))</f>
        <v>7.15</v>
      </c>
      <c r="V160" cm="1">
        <f t="array" ref="V160">MAX(IF(Table1[genres]=R160, Table1[imdb_score]))</f>
        <v>8.4</v>
      </c>
      <c r="W160" cm="1">
        <f t="array" ref="W160">MIN(IF(Table1[genres]=R160, Table1[imdb_score]))</f>
        <v>6.4</v>
      </c>
      <c r="X160" t="e" cm="1">
        <f t="array" ref="X160">MODE(IF(Table1[genres]=R160, Table1[imdb_score]))</f>
        <v>#N/A</v>
      </c>
      <c r="Y160" s="2" cm="1">
        <f t="array" ref="Y160">VAR(IF(Table1[genres]=R160, Table1[imdb_score]))</f>
        <v>0.70250000000000001</v>
      </c>
      <c r="Z160" s="2" cm="1">
        <f t="array" ref="Z160">STDEV(IF(Table1[genres]=R160, Table1[imdb_score]))</f>
        <v>0.83815273071201046</v>
      </c>
      <c r="AA160" s="3" cm="1">
        <f t="array" ref="AA160">AVERAGE(IF(Table1[genres]=R160, Table1[imdb_score]))</f>
        <v>7.2750000000000004</v>
      </c>
    </row>
    <row r="161" spans="1:27" x14ac:dyDescent="0.3">
      <c r="A161" t="s">
        <v>633</v>
      </c>
      <c r="B161">
        <v>283</v>
      </c>
      <c r="C161">
        <v>115</v>
      </c>
      <c r="D161">
        <v>261437578</v>
      </c>
      <c r="E161" t="s">
        <v>634</v>
      </c>
      <c r="F161" t="s">
        <v>635</v>
      </c>
      <c r="G161" t="s">
        <v>636</v>
      </c>
      <c r="H161">
        <v>479166</v>
      </c>
      <c r="I161">
        <v>815</v>
      </c>
      <c r="J161" t="s">
        <v>29</v>
      </c>
      <c r="K161" t="s">
        <v>30</v>
      </c>
      <c r="L161">
        <v>92000000</v>
      </c>
      <c r="M161">
        <v>2004</v>
      </c>
      <c r="N161">
        <v>8</v>
      </c>
      <c r="O161">
        <f>Table1[[#This Row],[gross]]-Table1[[#This Row],[budget]]</f>
        <v>169437578</v>
      </c>
      <c r="R161" t="s">
        <v>327</v>
      </c>
      <c r="S161">
        <f>COUNTIF(Table1[genres],R161)</f>
        <v>4</v>
      </c>
      <c r="T161" cm="1">
        <f t="array" ref="T161">SUM(IF(Table1[genres]=R161, Table1[imdb_score]))</f>
        <v>28.4</v>
      </c>
      <c r="U161" cm="1">
        <f t="array" ref="U161">MEDIAN(IF(Table1[genres]=R161, Table1[imdb_score]))</f>
        <v>6.85</v>
      </c>
      <c r="V161" cm="1">
        <f t="array" ref="V161">MAX(IF(Table1[genres]=R161, Table1[imdb_score]))</f>
        <v>8.3000000000000007</v>
      </c>
      <c r="W161" cm="1">
        <f t="array" ref="W161">MIN(IF(Table1[genres]=R161, Table1[imdb_score]))</f>
        <v>6.4</v>
      </c>
      <c r="X161" t="e" cm="1">
        <f t="array" ref="X161">MODE(IF(Table1[genres]=R161, Table1[imdb_score]))</f>
        <v>#N/A</v>
      </c>
      <c r="Y161" s="2" cm="1">
        <f t="array" ref="Y161">VAR(IF(Table1[genres]=R161, Table1[imdb_score]))</f>
        <v>0.70000000000001705</v>
      </c>
      <c r="Z161" s="2" cm="1">
        <f t="array" ref="Z161">STDEV(IF(Table1[genres]=R161, Table1[imdb_score]))</f>
        <v>0.83666002653408578</v>
      </c>
      <c r="AA161" s="3" cm="1">
        <f t="array" ref="AA161">AVERAGE(IF(Table1[genres]=R161, Table1[imdb_score]))</f>
        <v>7.1</v>
      </c>
    </row>
    <row r="162" spans="1:27" x14ac:dyDescent="0.3">
      <c r="A162" t="s">
        <v>638</v>
      </c>
      <c r="B162">
        <v>92</v>
      </c>
      <c r="C162">
        <v>236</v>
      </c>
      <c r="D162">
        <v>184208848</v>
      </c>
      <c r="E162" t="s">
        <v>639</v>
      </c>
      <c r="F162" t="s">
        <v>640</v>
      </c>
      <c r="G162" t="s">
        <v>641</v>
      </c>
      <c r="H162">
        <v>186485</v>
      </c>
      <c r="I162">
        <v>382</v>
      </c>
      <c r="J162" t="s">
        <v>29</v>
      </c>
      <c r="K162" t="s">
        <v>30</v>
      </c>
      <c r="L162">
        <v>22000000</v>
      </c>
      <c r="M162">
        <v>1990</v>
      </c>
      <c r="N162">
        <v>8</v>
      </c>
      <c r="O162">
        <f>Table1[[#This Row],[gross]]-Table1[[#This Row],[budget]]</f>
        <v>162208848</v>
      </c>
      <c r="R162" t="s">
        <v>849</v>
      </c>
      <c r="S162">
        <f>COUNTIF(Table1[genres],R162)</f>
        <v>4</v>
      </c>
      <c r="T162" cm="1">
        <f t="array" ref="T162">SUM(IF(Table1[genres]=R162, Table1[imdb_score]))</f>
        <v>29.3</v>
      </c>
      <c r="U162" cm="1">
        <f t="array" ref="U162">MEDIAN(IF(Table1[genres]=R162, Table1[imdb_score]))</f>
        <v>7.35</v>
      </c>
      <c r="V162" cm="1">
        <f t="array" ref="V162">MAX(IF(Table1[genres]=R162, Table1[imdb_score]))</f>
        <v>7.9</v>
      </c>
      <c r="W162" cm="1">
        <f t="array" ref="W162">MIN(IF(Table1[genres]=R162, Table1[imdb_score]))</f>
        <v>6.7</v>
      </c>
      <c r="X162" t="e" cm="1">
        <f t="array" ref="X162">MODE(IF(Table1[genres]=R162, Table1[imdb_score]))</f>
        <v>#N/A</v>
      </c>
      <c r="Y162" s="2" cm="1">
        <f t="array" ref="Y162">VAR(IF(Table1[genres]=R162, Table1[imdb_score]))</f>
        <v>0.37583333333333324</v>
      </c>
      <c r="Z162" s="2" cm="1">
        <f t="array" ref="Z162">STDEV(IF(Table1[genres]=R162, Table1[imdb_score]))</f>
        <v>0.61305247192498391</v>
      </c>
      <c r="AA162" s="3" cm="1">
        <f t="array" ref="AA162">AVERAGE(IF(Table1[genres]=R162, Table1[imdb_score]))</f>
        <v>7.3250000000000002</v>
      </c>
    </row>
    <row r="163" spans="1:27" x14ac:dyDescent="0.3">
      <c r="A163" t="s">
        <v>643</v>
      </c>
      <c r="B163">
        <v>119</v>
      </c>
      <c r="C163">
        <v>174</v>
      </c>
      <c r="D163">
        <v>163214286</v>
      </c>
      <c r="E163" t="s">
        <v>644</v>
      </c>
      <c r="F163" t="s">
        <v>645</v>
      </c>
      <c r="G163" t="s">
        <v>646</v>
      </c>
      <c r="H163">
        <v>148172</v>
      </c>
      <c r="I163">
        <v>406</v>
      </c>
      <c r="J163" t="s">
        <v>29</v>
      </c>
      <c r="K163" t="s">
        <v>30</v>
      </c>
      <c r="L163">
        <v>8200000</v>
      </c>
      <c r="M163">
        <v>1965</v>
      </c>
      <c r="N163">
        <v>8</v>
      </c>
      <c r="O163">
        <f>Table1[[#This Row],[gross]]-Table1[[#This Row],[budget]]</f>
        <v>155014286</v>
      </c>
      <c r="R163" t="s">
        <v>913</v>
      </c>
      <c r="S163">
        <f>COUNTIF(Table1[genres],R163)</f>
        <v>4</v>
      </c>
      <c r="T163" cm="1">
        <f t="array" ref="T163">SUM(IF(Table1[genres]=R163, Table1[imdb_score]))</f>
        <v>28.299999999999997</v>
      </c>
      <c r="U163" cm="1">
        <f t="array" ref="U163">MEDIAN(IF(Table1[genres]=R163, Table1[imdb_score]))</f>
        <v>7</v>
      </c>
      <c r="V163" cm="1">
        <f t="array" ref="V163">MAX(IF(Table1[genres]=R163, Table1[imdb_score]))</f>
        <v>7.9</v>
      </c>
      <c r="W163" cm="1">
        <f t="array" ref="W163">MIN(IF(Table1[genres]=R163, Table1[imdb_score]))</f>
        <v>6.4</v>
      </c>
      <c r="X163" t="e" cm="1">
        <f t="array" ref="X163">MODE(IF(Table1[genres]=R163, Table1[imdb_score]))</f>
        <v>#N/A</v>
      </c>
      <c r="Y163" s="2" cm="1">
        <f t="array" ref="Y163">VAR(IF(Table1[genres]=R163, Table1[imdb_score]))</f>
        <v>0.48916666666666697</v>
      </c>
      <c r="Z163" s="2" cm="1">
        <f t="array" ref="Z163">STDEV(IF(Table1[genres]=R163, Table1[imdb_score]))</f>
        <v>0.69940450861190973</v>
      </c>
      <c r="AA163" s="3" cm="1">
        <f t="array" ref="AA163">AVERAGE(IF(Table1[genres]=R163, Table1[imdb_score]))</f>
        <v>7.0749999999999993</v>
      </c>
    </row>
    <row r="164" spans="1:27" x14ac:dyDescent="0.3">
      <c r="A164" t="s">
        <v>648</v>
      </c>
      <c r="B164">
        <v>100</v>
      </c>
      <c r="C164">
        <v>133</v>
      </c>
      <c r="D164">
        <v>172825435</v>
      </c>
      <c r="E164" t="s">
        <v>92</v>
      </c>
      <c r="F164" t="s">
        <v>649</v>
      </c>
      <c r="G164" t="s">
        <v>650</v>
      </c>
      <c r="H164">
        <v>383784</v>
      </c>
      <c r="I164">
        <v>331</v>
      </c>
      <c r="J164" t="s">
        <v>29</v>
      </c>
      <c r="K164" t="s">
        <v>30</v>
      </c>
      <c r="L164">
        <v>25000000</v>
      </c>
      <c r="M164">
        <v>1988</v>
      </c>
      <c r="N164">
        <v>8</v>
      </c>
      <c r="O164">
        <f>Table1[[#This Row],[gross]]-Table1[[#This Row],[budget]]</f>
        <v>147825435</v>
      </c>
      <c r="R164" t="s">
        <v>938</v>
      </c>
      <c r="S164">
        <f>COUNTIF(Table1[genres],R164)</f>
        <v>4</v>
      </c>
      <c r="T164" cm="1">
        <f t="array" ref="T164">SUM(IF(Table1[genres]=R164, Table1[imdb_score]))</f>
        <v>29.6</v>
      </c>
      <c r="U164" cm="1">
        <f t="array" ref="U164">MEDIAN(IF(Table1[genres]=R164, Table1[imdb_score]))</f>
        <v>7.5</v>
      </c>
      <c r="V164" cm="1">
        <f t="array" ref="V164">MAX(IF(Table1[genres]=R164, Table1[imdb_score]))</f>
        <v>7.8</v>
      </c>
      <c r="W164" cm="1">
        <f t="array" ref="W164">MIN(IF(Table1[genres]=R164, Table1[imdb_score]))</f>
        <v>6.8</v>
      </c>
      <c r="X164" cm="1">
        <f t="array" ref="X164">MODE(IF(Table1[genres]=R164, Table1[imdb_score]))</f>
        <v>7.8</v>
      </c>
      <c r="Y164" s="2" cm="1">
        <f t="array" ref="Y164">VAR(IF(Table1[genres]=R164, Table1[imdb_score]))</f>
        <v>0.24</v>
      </c>
      <c r="Z164" s="2" cm="1">
        <f t="array" ref="Z164">STDEV(IF(Table1[genres]=R164, Table1[imdb_score]))</f>
        <v>0.4898979485566356</v>
      </c>
      <c r="AA164" s="3" cm="1">
        <f t="array" ref="AA164">AVERAGE(IF(Table1[genres]=R164, Table1[imdb_score]))</f>
        <v>7.4</v>
      </c>
    </row>
    <row r="165" spans="1:27" x14ac:dyDescent="0.3">
      <c r="A165" t="s">
        <v>420</v>
      </c>
      <c r="B165">
        <v>418</v>
      </c>
      <c r="C165">
        <v>120</v>
      </c>
      <c r="D165">
        <v>141319195</v>
      </c>
      <c r="E165" t="s">
        <v>588</v>
      </c>
      <c r="F165" t="s">
        <v>652</v>
      </c>
      <c r="G165" t="s">
        <v>653</v>
      </c>
      <c r="H165">
        <v>641997</v>
      </c>
      <c r="I165">
        <v>1017</v>
      </c>
      <c r="J165" t="s">
        <v>29</v>
      </c>
      <c r="K165" t="s">
        <v>200</v>
      </c>
      <c r="L165">
        <v>15000000</v>
      </c>
      <c r="M165">
        <v>2008</v>
      </c>
      <c r="N165">
        <v>8</v>
      </c>
      <c r="O165">
        <f>Table1[[#This Row],[gross]]-Table1[[#This Row],[budget]]</f>
        <v>126319195</v>
      </c>
      <c r="R165" t="s">
        <v>940</v>
      </c>
      <c r="S165">
        <f>COUNTIF(Table1[genres],R165)</f>
        <v>4</v>
      </c>
      <c r="T165" cm="1">
        <f t="array" ref="T165">SUM(IF(Table1[genres]=R165, Table1[imdb_score]))</f>
        <v>29.4</v>
      </c>
      <c r="U165" cm="1">
        <f t="array" ref="U165">MEDIAN(IF(Table1[genres]=R165, Table1[imdb_score]))</f>
        <v>7.4499999999999993</v>
      </c>
      <c r="V165" cm="1">
        <f t="array" ref="V165">MAX(IF(Table1[genres]=R165, Table1[imdb_score]))</f>
        <v>7.8</v>
      </c>
      <c r="W165" cm="1">
        <f t="array" ref="W165">MIN(IF(Table1[genres]=R165, Table1[imdb_score]))</f>
        <v>6.7</v>
      </c>
      <c r="X165" t="e" cm="1">
        <f t="array" ref="X165">MODE(IF(Table1[genres]=R165, Table1[imdb_score]))</f>
        <v>#N/A</v>
      </c>
      <c r="Y165" s="2" cm="1">
        <f t="array" ref="Y165">VAR(IF(Table1[genres]=R165, Table1[imdb_score]))</f>
        <v>0.22999999999999984</v>
      </c>
      <c r="Z165" s="2" cm="1">
        <f t="array" ref="Z165">STDEV(IF(Table1[genres]=R165, Table1[imdb_score]))</f>
        <v>0.4795831523312718</v>
      </c>
      <c r="AA165" s="3" cm="1">
        <f t="array" ref="AA165">AVERAGE(IF(Table1[genres]=R165, Table1[imdb_score]))</f>
        <v>7.35</v>
      </c>
    </row>
    <row r="166" spans="1:27" x14ac:dyDescent="0.3">
      <c r="A166" t="s">
        <v>409</v>
      </c>
      <c r="B166">
        <v>479</v>
      </c>
      <c r="C166">
        <v>118</v>
      </c>
      <c r="D166">
        <v>138795342</v>
      </c>
      <c r="E166" t="s">
        <v>655</v>
      </c>
      <c r="F166" t="s">
        <v>656</v>
      </c>
      <c r="G166" t="s">
        <v>657</v>
      </c>
      <c r="H166">
        <v>503631</v>
      </c>
      <c r="I166">
        <v>636</v>
      </c>
      <c r="J166" t="s">
        <v>29</v>
      </c>
      <c r="K166" t="s">
        <v>200</v>
      </c>
      <c r="L166">
        <v>15000000</v>
      </c>
      <c r="M166">
        <v>2010</v>
      </c>
      <c r="N166">
        <v>8</v>
      </c>
      <c r="O166">
        <f>Table1[[#This Row],[gross]]-Table1[[#This Row],[budget]]</f>
        <v>123795342</v>
      </c>
      <c r="R166" t="s">
        <v>1022</v>
      </c>
      <c r="S166">
        <f>COUNTIF(Table1[genres],R166)</f>
        <v>4</v>
      </c>
      <c r="T166" cm="1">
        <f t="array" ref="T166">SUM(IF(Table1[genres]=R166, Table1[imdb_score]))</f>
        <v>29.9</v>
      </c>
      <c r="U166" cm="1">
        <f t="array" ref="U166">MEDIAN(IF(Table1[genres]=R166, Table1[imdb_score]))</f>
        <v>7.6</v>
      </c>
      <c r="V166" cm="1">
        <f t="array" ref="V166">MAX(IF(Table1[genres]=R166, Table1[imdb_score]))</f>
        <v>7.8</v>
      </c>
      <c r="W166" cm="1">
        <f t="array" ref="W166">MIN(IF(Table1[genres]=R166, Table1[imdb_score]))</f>
        <v>6.9</v>
      </c>
      <c r="X166" t="e" cm="1">
        <f t="array" ref="X166">MODE(IF(Table1[genres]=R166, Table1[imdb_score]))</f>
        <v>#N/A</v>
      </c>
      <c r="Y166" s="2" cm="1">
        <f t="array" ref="Y166">VAR(IF(Table1[genres]=R166, Table1[imdb_score]))</f>
        <v>0.16249999999999984</v>
      </c>
      <c r="Z166" s="2" cm="1">
        <f t="array" ref="Z166">STDEV(IF(Table1[genres]=R166, Table1[imdb_score]))</f>
        <v>0.40311288741492729</v>
      </c>
      <c r="AA166" s="3" cm="1">
        <f t="array" ref="AA166">AVERAGE(IF(Table1[genres]=R166, Table1[imdb_score]))</f>
        <v>7.4749999999999996</v>
      </c>
    </row>
    <row r="167" spans="1:27" x14ac:dyDescent="0.3">
      <c r="A167" t="s">
        <v>59</v>
      </c>
      <c r="B167">
        <v>194</v>
      </c>
      <c r="C167">
        <v>141</v>
      </c>
      <c r="D167">
        <v>164435221</v>
      </c>
      <c r="E167" t="s">
        <v>116</v>
      </c>
      <c r="F167" t="s">
        <v>87</v>
      </c>
      <c r="G167" t="s">
        <v>659</v>
      </c>
      <c r="H167">
        <v>525801</v>
      </c>
      <c r="I167">
        <v>667</v>
      </c>
      <c r="J167" t="s">
        <v>29</v>
      </c>
      <c r="K167" t="s">
        <v>30</v>
      </c>
      <c r="L167">
        <v>52000000</v>
      </c>
      <c r="M167">
        <v>2002</v>
      </c>
      <c r="N167">
        <v>8</v>
      </c>
      <c r="O167">
        <f>Table1[[#This Row],[gross]]-Table1[[#This Row],[budget]]</f>
        <v>112435221</v>
      </c>
      <c r="R167" t="s">
        <v>1076</v>
      </c>
      <c r="S167">
        <f>COUNTIF(Table1[genres],R167)</f>
        <v>4</v>
      </c>
      <c r="T167" cm="1">
        <f t="array" ref="T167">SUM(IF(Table1[genres]=R167, Table1[imdb_score]))</f>
        <v>24.400000000000002</v>
      </c>
      <c r="U167" cm="1">
        <f t="array" ref="U167">MEDIAN(IF(Table1[genres]=R167, Table1[imdb_score]))</f>
        <v>7.25</v>
      </c>
      <c r="V167" cm="1">
        <f t="array" ref="V167">MAX(IF(Table1[genres]=R167, Table1[imdb_score]))</f>
        <v>7.8</v>
      </c>
      <c r="W167" cm="1">
        <f t="array" ref="W167">MIN(IF(Table1[genres]=R167, Table1[imdb_score]))</f>
        <v>2.1</v>
      </c>
      <c r="X167" t="e" cm="1">
        <f t="array" ref="X167">MODE(IF(Table1[genres]=R167, Table1[imdb_score]))</f>
        <v>#N/A</v>
      </c>
      <c r="Y167" s="2" cm="1">
        <f t="array" ref="Y167">VAR(IF(Table1[genres]=R167, Table1[imdb_score]))</f>
        <v>7.3133333333333228</v>
      </c>
      <c r="Z167" s="2" cm="1">
        <f t="array" ref="Z167">STDEV(IF(Table1[genres]=R167, Table1[imdb_score]))</f>
        <v>2.7043175355962403</v>
      </c>
      <c r="AA167" s="3" cm="1">
        <f t="array" ref="AA167">AVERAGE(IF(Table1[genres]=R167, Table1[imdb_score]))</f>
        <v>6.1000000000000005</v>
      </c>
    </row>
    <row r="168" spans="1:27" x14ac:dyDescent="0.3">
      <c r="A168" t="s">
        <v>661</v>
      </c>
      <c r="B168">
        <v>518</v>
      </c>
      <c r="C168">
        <v>127</v>
      </c>
      <c r="D168">
        <v>257704099</v>
      </c>
      <c r="E168" t="s">
        <v>248</v>
      </c>
      <c r="F168" t="s">
        <v>464</v>
      </c>
      <c r="G168" t="s">
        <v>662</v>
      </c>
      <c r="H168">
        <v>504419</v>
      </c>
      <c r="I168">
        <v>1559</v>
      </c>
      <c r="J168" t="s">
        <v>29</v>
      </c>
      <c r="K168" t="s">
        <v>30</v>
      </c>
      <c r="L168">
        <v>150000000</v>
      </c>
      <c r="M168">
        <v>2009</v>
      </c>
      <c r="N168">
        <v>8</v>
      </c>
      <c r="O168">
        <f>Table1[[#This Row],[gross]]-Table1[[#This Row],[budget]]</f>
        <v>107704099</v>
      </c>
      <c r="R168" t="s">
        <v>1103</v>
      </c>
      <c r="S168">
        <f>COUNTIF(Table1[genres],R168)</f>
        <v>4</v>
      </c>
      <c r="T168" cm="1">
        <f t="array" ref="T168">SUM(IF(Table1[genres]=R168, Table1[imdb_score]))</f>
        <v>28.3</v>
      </c>
      <c r="U168" cm="1">
        <f t="array" ref="U168">MEDIAN(IF(Table1[genres]=R168, Table1[imdb_score]))</f>
        <v>7.5</v>
      </c>
      <c r="V168" cm="1">
        <f t="array" ref="V168">MAX(IF(Table1[genres]=R168, Table1[imdb_score]))</f>
        <v>7.8</v>
      </c>
      <c r="W168" cm="1">
        <f t="array" ref="W168">MIN(IF(Table1[genres]=R168, Table1[imdb_score]))</f>
        <v>5.5</v>
      </c>
      <c r="X168" cm="1">
        <f t="array" ref="X168">MODE(IF(Table1[genres]=R168, Table1[imdb_score]))</f>
        <v>7.8</v>
      </c>
      <c r="Y168" s="2" cm="1">
        <f t="array" ref="Y168">VAR(IF(Table1[genres]=R168, Table1[imdb_score]))</f>
        <v>1.182499999999995</v>
      </c>
      <c r="Z168" s="2" cm="1">
        <f t="array" ref="Z168">STDEV(IF(Table1[genres]=R168, Table1[imdb_score]))</f>
        <v>1.087428158546575</v>
      </c>
      <c r="AA168" s="3" cm="1">
        <f t="array" ref="AA168">AVERAGE(IF(Table1[genres]=R168, Table1[imdb_score]))</f>
        <v>7.0750000000000002</v>
      </c>
    </row>
    <row r="169" spans="1:27" x14ac:dyDescent="0.3">
      <c r="A169" t="s">
        <v>664</v>
      </c>
      <c r="B169">
        <v>201</v>
      </c>
      <c r="C169">
        <v>117</v>
      </c>
      <c r="D169">
        <v>162586036</v>
      </c>
      <c r="E169" t="s">
        <v>393</v>
      </c>
      <c r="F169" t="s">
        <v>665</v>
      </c>
      <c r="G169" t="s">
        <v>666</v>
      </c>
      <c r="H169">
        <v>338383</v>
      </c>
      <c r="I169">
        <v>611</v>
      </c>
      <c r="J169" t="s">
        <v>29</v>
      </c>
      <c r="K169" t="s">
        <v>30</v>
      </c>
      <c r="L169">
        <v>55000000</v>
      </c>
      <c r="M169">
        <v>2006</v>
      </c>
      <c r="N169">
        <v>8</v>
      </c>
      <c r="O169">
        <f>Table1[[#This Row],[gross]]-Table1[[#This Row],[budget]]</f>
        <v>107586036</v>
      </c>
      <c r="R169" t="s">
        <v>1109</v>
      </c>
      <c r="S169">
        <f>COUNTIF(Table1[genres],R169)</f>
        <v>4</v>
      </c>
      <c r="T169" cm="1">
        <f t="array" ref="T169">SUM(IF(Table1[genres]=R169, Table1[imdb_score]))</f>
        <v>25.1</v>
      </c>
      <c r="U169" cm="1">
        <f t="array" ref="U169">MEDIAN(IF(Table1[genres]=R169, Table1[imdb_score]))</f>
        <v>5.85</v>
      </c>
      <c r="V169" cm="1">
        <f t="array" ref="V169">MAX(IF(Table1[genres]=R169, Table1[imdb_score]))</f>
        <v>7.8</v>
      </c>
      <c r="W169" cm="1">
        <f t="array" ref="W169">MIN(IF(Table1[genres]=R169, Table1[imdb_score]))</f>
        <v>5.6</v>
      </c>
      <c r="X169" cm="1">
        <f t="array" ref="X169">MODE(IF(Table1[genres]=R169, Table1[imdb_score]))</f>
        <v>5.6</v>
      </c>
      <c r="Y169" s="2" cm="1">
        <f t="array" ref="Y169">VAR(IF(Table1[genres]=R169, Table1[imdb_score]))</f>
        <v>1.0891666666666424</v>
      </c>
      <c r="Z169" s="2" cm="1">
        <f t="array" ref="Z169">STDEV(IF(Table1[genres]=R169, Table1[imdb_score]))</f>
        <v>1.0436314802968729</v>
      </c>
      <c r="AA169" s="3" cm="1">
        <f t="array" ref="AA169">AVERAGE(IF(Table1[genres]=R169, Table1[imdb_score]))</f>
        <v>6.2750000000000004</v>
      </c>
    </row>
    <row r="170" spans="1:27" x14ac:dyDescent="0.3">
      <c r="A170" t="s">
        <v>194</v>
      </c>
      <c r="B170">
        <v>89</v>
      </c>
      <c r="C170">
        <v>200</v>
      </c>
      <c r="D170">
        <v>111722000</v>
      </c>
      <c r="E170" t="s">
        <v>555</v>
      </c>
      <c r="F170" t="s">
        <v>668</v>
      </c>
      <c r="G170" t="s">
        <v>669</v>
      </c>
      <c r="H170">
        <v>55816</v>
      </c>
      <c r="I170">
        <v>255</v>
      </c>
      <c r="J170" t="s">
        <v>29</v>
      </c>
      <c r="K170" t="s">
        <v>30</v>
      </c>
      <c r="L170">
        <v>11000000</v>
      </c>
      <c r="M170">
        <v>1965</v>
      </c>
      <c r="N170">
        <v>8</v>
      </c>
      <c r="O170">
        <f>Table1[[#This Row],[gross]]-Table1[[#This Row],[budget]]</f>
        <v>100722000</v>
      </c>
      <c r="R170" t="s">
        <v>1187</v>
      </c>
      <c r="S170">
        <f>COUNTIF(Table1[genres],R170)</f>
        <v>4</v>
      </c>
      <c r="T170" cm="1">
        <f t="array" ref="T170">SUM(IF(Table1[genres]=R170, Table1[imdb_score]))</f>
        <v>24.4</v>
      </c>
      <c r="U170" cm="1">
        <f t="array" ref="U170">MEDIAN(IF(Table1[genres]=R170, Table1[imdb_score]))</f>
        <v>5.8</v>
      </c>
      <c r="V170" cm="1">
        <f t="array" ref="V170">MAX(IF(Table1[genres]=R170, Table1[imdb_score]))</f>
        <v>7.7</v>
      </c>
      <c r="W170" cm="1">
        <f t="array" ref="W170">MIN(IF(Table1[genres]=R170, Table1[imdb_score]))</f>
        <v>5.0999999999999996</v>
      </c>
      <c r="X170" t="e" cm="1">
        <f t="array" ref="X170">MODE(IF(Table1[genres]=R170, Table1[imdb_score]))</f>
        <v>#N/A</v>
      </c>
      <c r="Y170" s="2" cm="1">
        <f t="array" ref="Y170">VAR(IF(Table1[genres]=R170, Table1[imdb_score]))</f>
        <v>1.2733333333333405</v>
      </c>
      <c r="Z170" s="2" cm="1">
        <f t="array" ref="Z170">STDEV(IF(Table1[genres]=R170, Table1[imdb_score]))</f>
        <v>1.1284207253207204</v>
      </c>
      <c r="AA170" s="3" cm="1">
        <f t="array" ref="AA170">AVERAGE(IF(Table1[genres]=R170, Table1[imdb_score]))</f>
        <v>6.1</v>
      </c>
    </row>
    <row r="171" spans="1:27" x14ac:dyDescent="0.3">
      <c r="A171" t="s">
        <v>274</v>
      </c>
      <c r="B171">
        <v>669</v>
      </c>
      <c r="C171">
        <v>108</v>
      </c>
      <c r="D171">
        <v>106952327</v>
      </c>
      <c r="E171" t="s">
        <v>224</v>
      </c>
      <c r="F171" t="s">
        <v>418</v>
      </c>
      <c r="G171" t="s">
        <v>670</v>
      </c>
      <c r="H171">
        <v>551363</v>
      </c>
      <c r="I171">
        <v>1140</v>
      </c>
      <c r="J171" t="s">
        <v>29</v>
      </c>
      <c r="K171" t="s">
        <v>30</v>
      </c>
      <c r="L171">
        <v>13000000</v>
      </c>
      <c r="M171">
        <v>2010</v>
      </c>
      <c r="N171">
        <v>8</v>
      </c>
      <c r="O171">
        <f>Table1[[#This Row],[gross]]-Table1[[#This Row],[budget]]</f>
        <v>93952327</v>
      </c>
      <c r="R171" t="s">
        <v>1393</v>
      </c>
      <c r="S171">
        <f>COUNTIF(Table1[genres],R171)</f>
        <v>4</v>
      </c>
      <c r="T171" cm="1">
        <f t="array" ref="T171">SUM(IF(Table1[genres]=R171, Table1[imdb_score]))</f>
        <v>29.4</v>
      </c>
      <c r="U171" cm="1">
        <f t="array" ref="U171">MEDIAN(IF(Table1[genres]=R171, Table1[imdb_score]))</f>
        <v>7.3</v>
      </c>
      <c r="V171" cm="1">
        <f t="array" ref="V171">MAX(IF(Table1[genres]=R171, Table1[imdb_score]))</f>
        <v>7.7</v>
      </c>
      <c r="W171" cm="1">
        <f t="array" ref="W171">MIN(IF(Table1[genres]=R171, Table1[imdb_score]))</f>
        <v>7.1</v>
      </c>
      <c r="X171" cm="1">
        <f t="array" ref="X171">MODE(IF(Table1[genres]=R171, Table1[imdb_score]))</f>
        <v>7.1</v>
      </c>
      <c r="Y171" s="2" cm="1">
        <f t="array" ref="Y171">VAR(IF(Table1[genres]=R171, Table1[imdb_score]))</f>
        <v>9.0000000000000149E-2</v>
      </c>
      <c r="Z171" s="2" cm="1">
        <f t="array" ref="Z171">STDEV(IF(Table1[genres]=R171, Table1[imdb_score]))</f>
        <v>0.30000000000000027</v>
      </c>
      <c r="AA171" s="3" cm="1">
        <f t="array" ref="AA171">AVERAGE(IF(Table1[genres]=R171, Table1[imdb_score]))</f>
        <v>7.35</v>
      </c>
    </row>
    <row r="172" spans="1:27" x14ac:dyDescent="0.3">
      <c r="A172" t="s">
        <v>671</v>
      </c>
      <c r="B172">
        <v>472</v>
      </c>
      <c r="C172">
        <v>112</v>
      </c>
      <c r="D172">
        <v>115646235</v>
      </c>
      <c r="E172" t="s">
        <v>672</v>
      </c>
      <c r="F172" t="s">
        <v>673</v>
      </c>
      <c r="G172" t="s">
        <v>674</v>
      </c>
      <c r="H172">
        <v>531737</v>
      </c>
      <c r="I172">
        <v>1262</v>
      </c>
      <c r="J172" t="s">
        <v>29</v>
      </c>
      <c r="K172" t="s">
        <v>675</v>
      </c>
      <c r="L172">
        <v>30000000</v>
      </c>
      <c r="M172">
        <v>2009</v>
      </c>
      <c r="N172">
        <v>8</v>
      </c>
      <c r="O172">
        <f>Table1[[#This Row],[gross]]-Table1[[#This Row],[budget]]</f>
        <v>85646235</v>
      </c>
      <c r="R172" t="s">
        <v>1474</v>
      </c>
      <c r="S172">
        <f>COUNTIF(Table1[genres],R172)</f>
        <v>4</v>
      </c>
      <c r="T172" cm="1">
        <f t="array" ref="T172">SUM(IF(Table1[genres]=R172, Table1[imdb_score]))</f>
        <v>24.599999999999998</v>
      </c>
      <c r="U172" cm="1">
        <f t="array" ref="U172">MEDIAN(IF(Table1[genres]=R172, Table1[imdb_score]))</f>
        <v>5.9</v>
      </c>
      <c r="V172" cm="1">
        <f t="array" ref="V172">MAX(IF(Table1[genres]=R172, Table1[imdb_score]))</f>
        <v>7.6</v>
      </c>
      <c r="W172" cm="1">
        <f t="array" ref="W172">MIN(IF(Table1[genres]=R172, Table1[imdb_score]))</f>
        <v>5.2</v>
      </c>
      <c r="X172" cm="1">
        <f t="array" ref="X172">MODE(IF(Table1[genres]=R172, Table1[imdb_score]))</f>
        <v>5.9</v>
      </c>
      <c r="Y172" s="2" cm="1">
        <f t="array" ref="Y172">VAR(IF(Table1[genres]=R172, Table1[imdb_score]))</f>
        <v>1.0433333333333412</v>
      </c>
      <c r="Z172" s="2" cm="1">
        <f t="array" ref="Z172">STDEV(IF(Table1[genres]=R172, Table1[imdb_score]))</f>
        <v>1.0214368964029747</v>
      </c>
      <c r="AA172" s="3" cm="1">
        <f t="array" ref="AA172">AVERAGE(IF(Table1[genres]=R172, Table1[imdb_score]))</f>
        <v>6.1499999999999995</v>
      </c>
    </row>
    <row r="173" spans="1:27" x14ac:dyDescent="0.3">
      <c r="A173" t="s">
        <v>561</v>
      </c>
      <c r="B173">
        <v>129</v>
      </c>
      <c r="C173">
        <v>106</v>
      </c>
      <c r="D173">
        <v>86300000</v>
      </c>
      <c r="E173" t="s">
        <v>676</v>
      </c>
      <c r="F173" t="s">
        <v>677</v>
      </c>
      <c r="G173" t="s">
        <v>678</v>
      </c>
      <c r="H173">
        <v>112671</v>
      </c>
      <c r="I173">
        <v>315</v>
      </c>
      <c r="J173" t="s">
        <v>29</v>
      </c>
      <c r="K173" t="s">
        <v>30</v>
      </c>
      <c r="L173">
        <v>2800000</v>
      </c>
      <c r="M173">
        <v>1974</v>
      </c>
      <c r="N173">
        <v>8</v>
      </c>
      <c r="O173">
        <f>Table1[[#This Row],[gross]]-Table1[[#This Row],[budget]]</f>
        <v>83500000</v>
      </c>
      <c r="R173" t="s">
        <v>1593</v>
      </c>
      <c r="S173">
        <f>COUNTIF(Table1[genres],R173)</f>
        <v>4</v>
      </c>
      <c r="T173" cm="1">
        <f t="array" ref="T173">SUM(IF(Table1[genres]=R173, Table1[imdb_score]))</f>
        <v>28.7</v>
      </c>
      <c r="U173" cm="1">
        <f t="array" ref="U173">MEDIAN(IF(Table1[genres]=R173, Table1[imdb_score]))</f>
        <v>7.1999999999999993</v>
      </c>
      <c r="V173" cm="1">
        <f t="array" ref="V173">MAX(IF(Table1[genres]=R173, Table1[imdb_score]))</f>
        <v>7.6</v>
      </c>
      <c r="W173" cm="1">
        <f t="array" ref="W173">MIN(IF(Table1[genres]=R173, Table1[imdb_score]))</f>
        <v>6.7</v>
      </c>
      <c r="X173" t="e" cm="1">
        <f t="array" ref="X173">MODE(IF(Table1[genres]=R173, Table1[imdb_score]))</f>
        <v>#N/A</v>
      </c>
      <c r="Y173" s="2" cm="1">
        <f t="array" ref="Y173">VAR(IF(Table1[genres]=R173, Table1[imdb_score]))</f>
        <v>0.14249999999999985</v>
      </c>
      <c r="Z173" s="2" cm="1">
        <f t="array" ref="Z173">STDEV(IF(Table1[genres]=R173, Table1[imdb_score]))</f>
        <v>0.37749172176353729</v>
      </c>
      <c r="AA173" s="3" cm="1">
        <f t="array" ref="AA173">AVERAGE(IF(Table1[genres]=R173, Table1[imdb_score]))</f>
        <v>7.1749999999999998</v>
      </c>
    </row>
    <row r="174" spans="1:27" x14ac:dyDescent="0.3">
      <c r="A174" t="s">
        <v>415</v>
      </c>
      <c r="B174">
        <v>96</v>
      </c>
      <c r="C174">
        <v>128</v>
      </c>
      <c r="D174">
        <v>95860116</v>
      </c>
      <c r="E174" t="s">
        <v>73</v>
      </c>
      <c r="F174" t="s">
        <v>313</v>
      </c>
      <c r="G174" t="s">
        <v>679</v>
      </c>
      <c r="H174">
        <v>277451</v>
      </c>
      <c r="I174">
        <v>491</v>
      </c>
      <c r="J174" t="s">
        <v>29</v>
      </c>
      <c r="K174" t="s">
        <v>30</v>
      </c>
      <c r="L174">
        <v>16400000</v>
      </c>
      <c r="M174">
        <v>1989</v>
      </c>
      <c r="N174">
        <v>8</v>
      </c>
      <c r="O174">
        <f>Table1[[#This Row],[gross]]-Table1[[#This Row],[budget]]</f>
        <v>79460116</v>
      </c>
      <c r="R174" t="s">
        <v>1632</v>
      </c>
      <c r="S174">
        <f>COUNTIF(Table1[genres],R174)</f>
        <v>4</v>
      </c>
      <c r="T174" cm="1">
        <f t="array" ref="T174">SUM(IF(Table1[genres]=R174, Table1[imdb_score]))</f>
        <v>27</v>
      </c>
      <c r="U174" cm="1">
        <f t="array" ref="U174">MEDIAN(IF(Table1[genres]=R174, Table1[imdb_score]))</f>
        <v>6.9</v>
      </c>
      <c r="V174" cm="1">
        <f t="array" ref="V174">MAX(IF(Table1[genres]=R174, Table1[imdb_score]))</f>
        <v>7.6</v>
      </c>
      <c r="W174" cm="1">
        <f t="array" ref="W174">MIN(IF(Table1[genres]=R174, Table1[imdb_score]))</f>
        <v>5.6</v>
      </c>
      <c r="X174" t="e" cm="1">
        <f t="array" ref="X174">MODE(IF(Table1[genres]=R174, Table1[imdb_score]))</f>
        <v>#N/A</v>
      </c>
      <c r="Y174" s="2" cm="1">
        <f t="array" ref="Y174">VAR(IF(Table1[genres]=R174, Table1[imdb_score]))</f>
        <v>0.72333333333332916</v>
      </c>
      <c r="Z174" s="2" cm="1">
        <f t="array" ref="Z174">STDEV(IF(Table1[genres]=R174, Table1[imdb_score]))</f>
        <v>0.85049005481153583</v>
      </c>
      <c r="AA174" s="3" cm="1">
        <f t="array" ref="AA174">AVERAGE(IF(Table1[genres]=R174, Table1[imdb_score]))</f>
        <v>6.75</v>
      </c>
    </row>
    <row r="175" spans="1:27" x14ac:dyDescent="0.3">
      <c r="A175" t="s">
        <v>67</v>
      </c>
      <c r="B175">
        <v>229</v>
      </c>
      <c r="C175">
        <v>138</v>
      </c>
      <c r="D175">
        <v>90135191</v>
      </c>
      <c r="E175" t="s">
        <v>140</v>
      </c>
      <c r="F175" t="s">
        <v>680</v>
      </c>
      <c r="G175" t="s">
        <v>681</v>
      </c>
      <c r="H175">
        <v>338415</v>
      </c>
      <c r="I175">
        <v>935</v>
      </c>
      <c r="J175" t="s">
        <v>29</v>
      </c>
      <c r="K175" t="s">
        <v>30</v>
      </c>
      <c r="L175">
        <v>25000000</v>
      </c>
      <c r="M175">
        <v>2003</v>
      </c>
      <c r="N175">
        <v>8</v>
      </c>
      <c r="O175">
        <f>Table1[[#This Row],[gross]]-Table1[[#This Row],[budget]]</f>
        <v>65135191</v>
      </c>
      <c r="R175" t="s">
        <v>1808</v>
      </c>
      <c r="S175">
        <f>COUNTIF(Table1[genres],R175)</f>
        <v>4</v>
      </c>
      <c r="T175" cm="1">
        <f t="array" ref="T175">SUM(IF(Table1[genres]=R175, Table1[imdb_score]))</f>
        <v>27.299999999999997</v>
      </c>
      <c r="U175" cm="1">
        <f t="array" ref="U175">MEDIAN(IF(Table1[genres]=R175, Table1[imdb_score]))</f>
        <v>6.6</v>
      </c>
      <c r="V175" cm="1">
        <f t="array" ref="V175">MAX(IF(Table1[genres]=R175, Table1[imdb_score]))</f>
        <v>7.5</v>
      </c>
      <c r="W175" cm="1">
        <f t="array" ref="W175">MIN(IF(Table1[genres]=R175, Table1[imdb_score]))</f>
        <v>6.6</v>
      </c>
      <c r="X175" cm="1">
        <f t="array" ref="X175">MODE(IF(Table1[genres]=R175, Table1[imdb_score]))</f>
        <v>6.6</v>
      </c>
      <c r="Y175" s="2" cm="1">
        <f t="array" ref="Y175">VAR(IF(Table1[genres]=R175, Table1[imdb_score]))</f>
        <v>0.20250000000000012</v>
      </c>
      <c r="Z175" s="2" cm="1">
        <f t="array" ref="Z175">STDEV(IF(Table1[genres]=R175, Table1[imdb_score]))</f>
        <v>0.45000000000000012</v>
      </c>
      <c r="AA175" s="3" cm="1">
        <f t="array" ref="AA175">AVERAGE(IF(Table1[genres]=R175, Table1[imdb_score]))</f>
        <v>6.8249999999999993</v>
      </c>
    </row>
    <row r="176" spans="1:27" x14ac:dyDescent="0.3">
      <c r="A176" t="s">
        <v>633</v>
      </c>
      <c r="B176">
        <v>318</v>
      </c>
      <c r="C176">
        <v>111</v>
      </c>
      <c r="D176">
        <v>206435493</v>
      </c>
      <c r="E176" t="s">
        <v>682</v>
      </c>
      <c r="F176" t="s">
        <v>683</v>
      </c>
      <c r="G176" t="s">
        <v>684</v>
      </c>
      <c r="H176">
        <v>473887</v>
      </c>
      <c r="I176">
        <v>626</v>
      </c>
      <c r="J176" t="s">
        <v>29</v>
      </c>
      <c r="K176" t="s">
        <v>30</v>
      </c>
      <c r="L176">
        <v>150000000</v>
      </c>
      <c r="M176">
        <v>2007</v>
      </c>
      <c r="N176">
        <v>8</v>
      </c>
      <c r="O176">
        <f>Table1[[#This Row],[gross]]-Table1[[#This Row],[budget]]</f>
        <v>56435493</v>
      </c>
      <c r="R176" t="s">
        <v>1920</v>
      </c>
      <c r="S176">
        <f>COUNTIF(Table1[genres],R176)</f>
        <v>4</v>
      </c>
      <c r="T176" cm="1">
        <f t="array" ref="T176">SUM(IF(Table1[genres]=R176, Table1[imdb_score]))</f>
        <v>26.1</v>
      </c>
      <c r="U176" cm="1">
        <f t="array" ref="U176">MEDIAN(IF(Table1[genres]=R176, Table1[imdb_score]))</f>
        <v>6.4</v>
      </c>
      <c r="V176" cm="1">
        <f t="array" ref="V176">MAX(IF(Table1[genres]=R176, Table1[imdb_score]))</f>
        <v>7.4</v>
      </c>
      <c r="W176" cm="1">
        <f t="array" ref="W176">MIN(IF(Table1[genres]=R176, Table1[imdb_score]))</f>
        <v>5.9</v>
      </c>
      <c r="X176" cm="1">
        <f t="array" ref="X176">MODE(IF(Table1[genres]=R176, Table1[imdb_score]))</f>
        <v>5.9</v>
      </c>
      <c r="Y176" s="2" cm="1">
        <f t="array" ref="Y176">VAR(IF(Table1[genres]=R176, Table1[imdb_score]))</f>
        <v>0.5625</v>
      </c>
      <c r="Z176" s="2" cm="1">
        <f t="array" ref="Z176">STDEV(IF(Table1[genres]=R176, Table1[imdb_score]))</f>
        <v>0.75</v>
      </c>
      <c r="AA176" s="3" cm="1">
        <f t="array" ref="AA176">AVERAGE(IF(Table1[genres]=R176, Table1[imdb_score]))</f>
        <v>6.5250000000000004</v>
      </c>
    </row>
    <row r="177" spans="1:27" x14ac:dyDescent="0.3">
      <c r="A177" t="s">
        <v>686</v>
      </c>
      <c r="B177">
        <v>66</v>
      </c>
      <c r="C177">
        <v>181</v>
      </c>
      <c r="D177">
        <v>50000000</v>
      </c>
      <c r="E177" t="s">
        <v>687</v>
      </c>
      <c r="F177" t="s">
        <v>688</v>
      </c>
      <c r="G177" t="s">
        <v>689</v>
      </c>
      <c r="H177">
        <v>29839</v>
      </c>
      <c r="I177">
        <v>150</v>
      </c>
      <c r="J177" t="s">
        <v>29</v>
      </c>
      <c r="K177" t="s">
        <v>30</v>
      </c>
      <c r="L177">
        <v>9000000</v>
      </c>
      <c r="M177">
        <v>1971</v>
      </c>
      <c r="N177">
        <v>8</v>
      </c>
      <c r="O177">
        <f>Table1[[#This Row],[gross]]-Table1[[#This Row],[budget]]</f>
        <v>41000000</v>
      </c>
      <c r="R177" t="s">
        <v>2180</v>
      </c>
      <c r="S177">
        <f>COUNTIF(Table1[genres],R177)</f>
        <v>4</v>
      </c>
      <c r="T177" cm="1">
        <f t="array" ref="T177">SUM(IF(Table1[genres]=R177, Table1[imdb_score]))</f>
        <v>27.9</v>
      </c>
      <c r="U177" cm="1">
        <f t="array" ref="U177">MEDIAN(IF(Table1[genres]=R177, Table1[imdb_score]))</f>
        <v>7.1999999999999993</v>
      </c>
      <c r="V177" cm="1">
        <f t="array" ref="V177">MAX(IF(Table1[genres]=R177, Table1[imdb_score]))</f>
        <v>7.3</v>
      </c>
      <c r="W177" cm="1">
        <f t="array" ref="W177">MIN(IF(Table1[genres]=R177, Table1[imdb_score]))</f>
        <v>6.2</v>
      </c>
      <c r="X177" cm="1">
        <f t="array" ref="X177">MODE(IF(Table1[genres]=R177, Table1[imdb_score]))</f>
        <v>7.3</v>
      </c>
      <c r="Y177" s="2" cm="1">
        <f t="array" ref="Y177">VAR(IF(Table1[genres]=R177, Table1[imdb_score]))</f>
        <v>0.27583333333333315</v>
      </c>
      <c r="Z177" s="2" cm="1">
        <f t="array" ref="Z177">STDEV(IF(Table1[genres]=R177, Table1[imdb_score]))</f>
        <v>0.5251983752196242</v>
      </c>
      <c r="AA177" s="3" cm="1">
        <f t="array" ref="AA177">AVERAGE(IF(Table1[genres]=R177, Table1[imdb_score]))</f>
        <v>6.9749999999999996</v>
      </c>
    </row>
    <row r="178" spans="1:27" x14ac:dyDescent="0.3">
      <c r="A178" t="s">
        <v>54</v>
      </c>
      <c r="B178">
        <v>304</v>
      </c>
      <c r="C178">
        <v>137</v>
      </c>
      <c r="D178">
        <v>66207920</v>
      </c>
      <c r="E178" t="s">
        <v>39</v>
      </c>
      <c r="F178" t="s">
        <v>690</v>
      </c>
      <c r="G178" t="s">
        <v>691</v>
      </c>
      <c r="H178">
        <v>512749</v>
      </c>
      <c r="I178">
        <v>935</v>
      </c>
      <c r="J178" t="s">
        <v>29</v>
      </c>
      <c r="K178" t="s">
        <v>30</v>
      </c>
      <c r="L178">
        <v>30000000</v>
      </c>
      <c r="M178">
        <v>2004</v>
      </c>
      <c r="N178">
        <v>8</v>
      </c>
      <c r="O178">
        <f>Table1[[#This Row],[gross]]-Table1[[#This Row],[budget]]</f>
        <v>36207920</v>
      </c>
      <c r="R178" t="s">
        <v>2216</v>
      </c>
      <c r="S178">
        <f>COUNTIF(Table1[genres],R178)</f>
        <v>4</v>
      </c>
      <c r="T178" cm="1">
        <f t="array" ref="T178">SUM(IF(Table1[genres]=R178, Table1[imdb_score]))</f>
        <v>26.900000000000002</v>
      </c>
      <c r="U178" cm="1">
        <f t="array" ref="U178">MEDIAN(IF(Table1[genres]=R178, Table1[imdb_score]))</f>
        <v>6.65</v>
      </c>
      <c r="V178" cm="1">
        <f t="array" ref="V178">MAX(IF(Table1[genres]=R178, Table1[imdb_score]))</f>
        <v>7.3</v>
      </c>
      <c r="W178" cm="1">
        <f t="array" ref="W178">MIN(IF(Table1[genres]=R178, Table1[imdb_score]))</f>
        <v>6.3</v>
      </c>
      <c r="X178" t="e" cm="1">
        <f t="array" ref="X178">MODE(IF(Table1[genres]=R178, Table1[imdb_score]))</f>
        <v>#N/A</v>
      </c>
      <c r="Y178" s="2" cm="1">
        <f t="array" ref="Y178">VAR(IF(Table1[genres]=R178, Table1[imdb_score]))</f>
        <v>0.21583333333333329</v>
      </c>
      <c r="Z178" s="2" cm="1">
        <f t="array" ref="Z178">STDEV(IF(Table1[genres]=R178, Table1[imdb_score]))</f>
        <v>0.46457866215887844</v>
      </c>
      <c r="AA178" s="3" cm="1">
        <f t="array" ref="AA178">AVERAGE(IF(Table1[genres]=R178, Table1[imdb_score]))</f>
        <v>6.7250000000000005</v>
      </c>
    </row>
    <row r="179" spans="1:27" x14ac:dyDescent="0.3">
      <c r="A179" t="s">
        <v>149</v>
      </c>
      <c r="B179">
        <v>539</v>
      </c>
      <c r="C179">
        <v>149</v>
      </c>
      <c r="D179">
        <v>233914986</v>
      </c>
      <c r="E179" t="s">
        <v>693</v>
      </c>
      <c r="F179" t="s">
        <v>694</v>
      </c>
      <c r="G179" t="s">
        <v>695</v>
      </c>
      <c r="H179">
        <v>514125</v>
      </c>
      <c r="I179">
        <v>752</v>
      </c>
      <c r="J179" t="s">
        <v>29</v>
      </c>
      <c r="K179" t="s">
        <v>30</v>
      </c>
      <c r="L179">
        <v>200000000</v>
      </c>
      <c r="M179">
        <v>2014</v>
      </c>
      <c r="N179">
        <v>8</v>
      </c>
      <c r="O179">
        <f>Table1[[#This Row],[gross]]-Table1[[#This Row],[budget]]</f>
        <v>33914986</v>
      </c>
      <c r="R179" t="s">
        <v>2457</v>
      </c>
      <c r="S179">
        <f>COUNTIF(Table1[genres],R179)</f>
        <v>4</v>
      </c>
      <c r="T179" cm="1">
        <f t="array" ref="T179">SUM(IF(Table1[genres]=R179, Table1[imdb_score]))</f>
        <v>26.5</v>
      </c>
      <c r="U179" cm="1">
        <f t="array" ref="U179">MEDIAN(IF(Table1[genres]=R179, Table1[imdb_score]))</f>
        <v>6.75</v>
      </c>
      <c r="V179" cm="1">
        <f t="array" ref="V179">MAX(IF(Table1[genres]=R179, Table1[imdb_score]))</f>
        <v>7.2</v>
      </c>
      <c r="W179" cm="1">
        <f t="array" ref="W179">MIN(IF(Table1[genres]=R179, Table1[imdb_score]))</f>
        <v>5.8</v>
      </c>
      <c r="X179" t="e" cm="1">
        <f t="array" ref="X179">MODE(IF(Table1[genres]=R179, Table1[imdb_score]))</f>
        <v>#N/A</v>
      </c>
      <c r="Y179" s="2" cm="1">
        <f t="array" ref="Y179">VAR(IF(Table1[genres]=R179, Table1[imdb_score]))</f>
        <v>0.38916666666666683</v>
      </c>
      <c r="Z179" s="2" cm="1">
        <f t="array" ref="Z179">STDEV(IF(Table1[genres]=R179, Table1[imdb_score]))</f>
        <v>0.62383224240709678</v>
      </c>
      <c r="AA179" s="3" cm="1">
        <f t="array" ref="AA179">AVERAGE(IF(Table1[genres]=R179, Table1[imdb_score]))</f>
        <v>6.625</v>
      </c>
    </row>
    <row r="180" spans="1:27" x14ac:dyDescent="0.3">
      <c r="A180" t="s">
        <v>493</v>
      </c>
      <c r="B180">
        <v>125</v>
      </c>
      <c r="C180">
        <v>206</v>
      </c>
      <c r="D180">
        <v>70405498</v>
      </c>
      <c r="E180" t="s">
        <v>696</v>
      </c>
      <c r="F180" t="s">
        <v>697</v>
      </c>
      <c r="G180" t="s">
        <v>698</v>
      </c>
      <c r="H180">
        <v>113472</v>
      </c>
      <c r="I180">
        <v>442</v>
      </c>
      <c r="J180" t="s">
        <v>29</v>
      </c>
      <c r="K180" t="s">
        <v>241</v>
      </c>
      <c r="L180">
        <v>40000000</v>
      </c>
      <c r="M180">
        <v>1991</v>
      </c>
      <c r="N180">
        <v>8</v>
      </c>
      <c r="O180">
        <f>Table1[[#This Row],[gross]]-Table1[[#This Row],[budget]]</f>
        <v>30405498</v>
      </c>
      <c r="R180" t="s">
        <v>2515</v>
      </c>
      <c r="S180">
        <f>COUNTIF(Table1[genres],R180)</f>
        <v>4</v>
      </c>
      <c r="T180" cm="1">
        <f t="array" ref="T180">SUM(IF(Table1[genres]=R180, Table1[imdb_score]))</f>
        <v>23.8</v>
      </c>
      <c r="U180" cm="1">
        <f t="array" ref="U180">MEDIAN(IF(Table1[genres]=R180, Table1[imdb_score]))</f>
        <v>5.9</v>
      </c>
      <c r="V180" cm="1">
        <f t="array" ref="V180">MAX(IF(Table1[genres]=R180, Table1[imdb_score]))</f>
        <v>7.2</v>
      </c>
      <c r="W180" cm="1">
        <f t="array" ref="W180">MIN(IF(Table1[genres]=R180, Table1[imdb_score]))</f>
        <v>4.8</v>
      </c>
      <c r="X180" t="e" cm="1">
        <f t="array" ref="X180">MODE(IF(Table1[genres]=R180, Table1[imdb_score]))</f>
        <v>#N/A</v>
      </c>
      <c r="Y180" s="2" cm="1">
        <f t="array" ref="Y180">VAR(IF(Table1[genres]=R180, Table1[imdb_score]))</f>
        <v>0.98999999999999011</v>
      </c>
      <c r="Z180" s="2" cm="1">
        <f t="array" ref="Z180">STDEV(IF(Table1[genres]=R180, Table1[imdb_score]))</f>
        <v>0.99498743710661497</v>
      </c>
      <c r="AA180" s="3" cm="1">
        <f t="array" ref="AA180">AVERAGE(IF(Table1[genres]=R180, Table1[imdb_score]))</f>
        <v>5.95</v>
      </c>
    </row>
    <row r="181" spans="1:27" x14ac:dyDescent="0.3">
      <c r="A181" t="s">
        <v>204</v>
      </c>
      <c r="B181">
        <v>576</v>
      </c>
      <c r="C181">
        <v>100</v>
      </c>
      <c r="D181">
        <v>44667095</v>
      </c>
      <c r="E181" t="s">
        <v>699</v>
      </c>
      <c r="F181" t="s">
        <v>700</v>
      </c>
      <c r="G181" t="s">
        <v>701</v>
      </c>
      <c r="H181">
        <v>190030</v>
      </c>
      <c r="I181">
        <v>583</v>
      </c>
      <c r="J181" t="s">
        <v>29</v>
      </c>
      <c r="K181" t="s">
        <v>241</v>
      </c>
      <c r="L181">
        <v>15000000</v>
      </c>
      <c r="M181">
        <v>2011</v>
      </c>
      <c r="N181">
        <v>8</v>
      </c>
      <c r="O181">
        <f>Table1[[#This Row],[gross]]-Table1[[#This Row],[budget]]</f>
        <v>29667095</v>
      </c>
      <c r="R181" t="s">
        <v>2585</v>
      </c>
      <c r="S181">
        <f>COUNTIF(Table1[genres],R181)</f>
        <v>4</v>
      </c>
      <c r="T181" cm="1">
        <f t="array" ref="T181">SUM(IF(Table1[genres]=R181, Table1[imdb_score]))</f>
        <v>25.5</v>
      </c>
      <c r="U181" cm="1">
        <f t="array" ref="U181">MEDIAN(IF(Table1[genres]=R181, Table1[imdb_score]))</f>
        <v>6.6</v>
      </c>
      <c r="V181" cm="1">
        <f t="array" ref="V181">MAX(IF(Table1[genres]=R181, Table1[imdb_score]))</f>
        <v>7.2</v>
      </c>
      <c r="W181" cm="1">
        <f t="array" ref="W181">MIN(IF(Table1[genres]=R181, Table1[imdb_score]))</f>
        <v>5.0999999999999996</v>
      </c>
      <c r="X181" t="e" cm="1">
        <f t="array" ref="X181">MODE(IF(Table1[genres]=R181, Table1[imdb_score]))</f>
        <v>#N/A</v>
      </c>
      <c r="Y181" s="2" cm="1">
        <f t="array" ref="Y181">VAR(IF(Table1[genres]=R181, Table1[imdb_score]))</f>
        <v>0.82916666666667049</v>
      </c>
      <c r="Z181" s="2" cm="1">
        <f t="array" ref="Z181">STDEV(IF(Table1[genres]=R181, Table1[imdb_score]))</f>
        <v>0.91058589197651774</v>
      </c>
      <c r="AA181" s="3" cm="1">
        <f t="array" ref="AA181">AVERAGE(IF(Table1[genres]=R181, Table1[imdb_score]))</f>
        <v>6.375</v>
      </c>
    </row>
    <row r="182" spans="1:27" x14ac:dyDescent="0.3">
      <c r="A182" t="s">
        <v>702</v>
      </c>
      <c r="B182">
        <v>104</v>
      </c>
      <c r="C182">
        <v>148</v>
      </c>
      <c r="D182">
        <v>24475416</v>
      </c>
      <c r="E182" t="s">
        <v>92</v>
      </c>
      <c r="F182" t="s">
        <v>703</v>
      </c>
      <c r="G182" t="s">
        <v>704</v>
      </c>
      <c r="H182">
        <v>72443</v>
      </c>
      <c r="I182">
        <v>309</v>
      </c>
      <c r="J182" t="s">
        <v>29</v>
      </c>
      <c r="K182" t="s">
        <v>30</v>
      </c>
      <c r="L182">
        <v>890000</v>
      </c>
      <c r="M182">
        <v>1996</v>
      </c>
      <c r="N182">
        <v>8</v>
      </c>
      <c r="O182">
        <f>Table1[[#This Row],[gross]]-Table1[[#This Row],[budget]]</f>
        <v>23585416</v>
      </c>
      <c r="R182" t="s">
        <v>2655</v>
      </c>
      <c r="S182">
        <f>COUNTIF(Table1[genres],R182)</f>
        <v>4</v>
      </c>
      <c r="T182" cm="1">
        <f t="array" ref="T182">SUM(IF(Table1[genres]=R182, Table1[imdb_score]))</f>
        <v>27.4</v>
      </c>
      <c r="U182" cm="1">
        <f t="array" ref="U182">MEDIAN(IF(Table1[genres]=R182, Table1[imdb_score]))</f>
        <v>6.8000000000000007</v>
      </c>
      <c r="V182" cm="1">
        <f t="array" ref="V182">MAX(IF(Table1[genres]=R182, Table1[imdb_score]))</f>
        <v>7.2</v>
      </c>
      <c r="W182" cm="1">
        <f t="array" ref="W182">MIN(IF(Table1[genres]=R182, Table1[imdb_score]))</f>
        <v>6.6</v>
      </c>
      <c r="X182" t="e" cm="1">
        <f t="array" ref="X182">MODE(IF(Table1[genres]=R182, Table1[imdb_score]))</f>
        <v>#N/A</v>
      </c>
      <c r="Y182" s="2" cm="1">
        <f t="array" ref="Y182">VAR(IF(Table1[genres]=R182, Table1[imdb_score]))</f>
        <v>7.0000000000000104E-2</v>
      </c>
      <c r="Z182" s="2" cm="1">
        <f t="array" ref="Z182">STDEV(IF(Table1[genres]=R182, Table1[imdb_score]))</f>
        <v>0.26457513110645925</v>
      </c>
      <c r="AA182" s="3" cm="1">
        <f t="array" ref="AA182">AVERAGE(IF(Table1[genres]=R182, Table1[imdb_score]))</f>
        <v>6.85</v>
      </c>
    </row>
    <row r="183" spans="1:27" x14ac:dyDescent="0.3">
      <c r="A183" t="s">
        <v>706</v>
      </c>
      <c r="B183">
        <v>471</v>
      </c>
      <c r="C183">
        <v>117</v>
      </c>
      <c r="D183">
        <v>27296514</v>
      </c>
      <c r="E183" t="s">
        <v>393</v>
      </c>
      <c r="F183" t="s">
        <v>145</v>
      </c>
      <c r="G183" t="s">
        <v>707</v>
      </c>
      <c r="H183">
        <v>326494</v>
      </c>
      <c r="I183">
        <v>340</v>
      </c>
      <c r="J183" t="s">
        <v>29</v>
      </c>
      <c r="K183" t="s">
        <v>30</v>
      </c>
      <c r="L183">
        <v>5000000</v>
      </c>
      <c r="M183">
        <v>2013</v>
      </c>
      <c r="N183">
        <v>8</v>
      </c>
      <c r="O183">
        <f>Table1[[#This Row],[gross]]-Table1[[#This Row],[budget]]</f>
        <v>22296514</v>
      </c>
      <c r="R183" t="s">
        <v>3095</v>
      </c>
      <c r="S183">
        <f>COUNTIF(Table1[genres],R183)</f>
        <v>4</v>
      </c>
      <c r="T183" cm="1">
        <f t="array" ref="T183">SUM(IF(Table1[genres]=R183, Table1[imdb_score]))</f>
        <v>27.599999999999998</v>
      </c>
      <c r="U183" cm="1">
        <f t="array" ref="U183">MEDIAN(IF(Table1[genres]=R183, Table1[imdb_score]))</f>
        <v>6.95</v>
      </c>
      <c r="V183" cm="1">
        <f t="array" ref="V183">MAX(IF(Table1[genres]=R183, Table1[imdb_score]))</f>
        <v>7</v>
      </c>
      <c r="W183" cm="1">
        <f t="array" ref="W183">MIN(IF(Table1[genres]=R183, Table1[imdb_score]))</f>
        <v>6.7</v>
      </c>
      <c r="X183" cm="1">
        <f t="array" ref="X183">MODE(IF(Table1[genres]=R183, Table1[imdb_score]))</f>
        <v>7</v>
      </c>
      <c r="Y183" s="2" cm="1">
        <f t="array" ref="Y183">VAR(IF(Table1[genres]=R183, Table1[imdb_score]))</f>
        <v>1.9999999999999976E-2</v>
      </c>
      <c r="Z183" s="2" cm="1">
        <f t="array" ref="Z183">STDEV(IF(Table1[genres]=R183, Table1[imdb_score]))</f>
        <v>0.14142135623730942</v>
      </c>
      <c r="AA183" s="3" cm="1">
        <f t="array" ref="AA183">AVERAGE(IF(Table1[genres]=R183, Table1[imdb_score]))</f>
        <v>6.8999999999999995</v>
      </c>
    </row>
    <row r="184" spans="1:27" x14ac:dyDescent="0.3">
      <c r="A184" t="s">
        <v>587</v>
      </c>
      <c r="B184">
        <v>548</v>
      </c>
      <c r="C184">
        <v>165</v>
      </c>
      <c r="D184">
        <v>25359200</v>
      </c>
      <c r="E184" t="s">
        <v>92</v>
      </c>
      <c r="F184" t="s">
        <v>708</v>
      </c>
      <c r="G184" t="s">
        <v>709</v>
      </c>
      <c r="H184">
        <v>266020</v>
      </c>
      <c r="I184">
        <v>836</v>
      </c>
      <c r="J184" t="s">
        <v>29</v>
      </c>
      <c r="K184" t="s">
        <v>30</v>
      </c>
      <c r="L184">
        <v>4000000</v>
      </c>
      <c r="M184">
        <v>2014</v>
      </c>
      <c r="N184">
        <v>8</v>
      </c>
      <c r="O184">
        <f>Table1[[#This Row],[gross]]-Table1[[#This Row],[budget]]</f>
        <v>21359200</v>
      </c>
      <c r="R184" t="s">
        <v>3100</v>
      </c>
      <c r="S184">
        <f>COUNTIF(Table1[genres],R184)</f>
        <v>4</v>
      </c>
      <c r="T184" cm="1">
        <f t="array" ref="T184">SUM(IF(Table1[genres]=R184, Table1[imdb_score]))</f>
        <v>24.099999999999998</v>
      </c>
      <c r="U184" cm="1">
        <f t="array" ref="U184">MEDIAN(IF(Table1[genres]=R184, Table1[imdb_score]))</f>
        <v>5.95</v>
      </c>
      <c r="V184" cm="1">
        <f t="array" ref="V184">MAX(IF(Table1[genres]=R184, Table1[imdb_score]))</f>
        <v>7</v>
      </c>
      <c r="W184" cm="1">
        <f t="array" ref="W184">MIN(IF(Table1[genres]=R184, Table1[imdb_score]))</f>
        <v>5.2</v>
      </c>
      <c r="X184" t="e" cm="1">
        <f t="array" ref="X184">MODE(IF(Table1[genres]=R184, Table1[imdb_score]))</f>
        <v>#N/A</v>
      </c>
      <c r="Y184" s="2" cm="1">
        <f t="array" ref="Y184">VAR(IF(Table1[genres]=R184, Table1[imdb_score]))</f>
        <v>0.54916666666666936</v>
      </c>
      <c r="Z184" s="2" cm="1">
        <f t="array" ref="Z184">STDEV(IF(Table1[genres]=R184, Table1[imdb_score]))</f>
        <v>0.74105780251385878</v>
      </c>
      <c r="AA184" s="3" cm="1">
        <f t="array" ref="AA184">AVERAGE(IF(Table1[genres]=R184, Table1[imdb_score]))</f>
        <v>6.0249999999999995</v>
      </c>
    </row>
    <row r="185" spans="1:27" x14ac:dyDescent="0.3">
      <c r="A185" t="s">
        <v>391</v>
      </c>
      <c r="B185">
        <v>215</v>
      </c>
      <c r="C185">
        <v>120</v>
      </c>
      <c r="D185">
        <v>21244913</v>
      </c>
      <c r="E185" t="s">
        <v>711</v>
      </c>
      <c r="F185" t="s">
        <v>391</v>
      </c>
      <c r="G185" t="s">
        <v>712</v>
      </c>
      <c r="H185">
        <v>123090</v>
      </c>
      <c r="I185">
        <v>888</v>
      </c>
      <c r="J185" t="s">
        <v>29</v>
      </c>
      <c r="K185" t="s">
        <v>227</v>
      </c>
      <c r="L185">
        <v>4000000</v>
      </c>
      <c r="M185">
        <v>2002</v>
      </c>
      <c r="N185">
        <v>8</v>
      </c>
      <c r="O185">
        <f>Table1[[#This Row],[gross]]-Table1[[#This Row],[budget]]</f>
        <v>17244913</v>
      </c>
      <c r="R185" t="s">
        <v>3139</v>
      </c>
      <c r="S185">
        <f>COUNTIF(Table1[genres],R185)</f>
        <v>4</v>
      </c>
      <c r="T185" cm="1">
        <f t="array" ref="T185">SUM(IF(Table1[genres]=R185, Table1[imdb_score]))</f>
        <v>22</v>
      </c>
      <c r="U185" cm="1">
        <f t="array" ref="U185">MEDIAN(IF(Table1[genres]=R185, Table1[imdb_score]))</f>
        <v>5.35</v>
      </c>
      <c r="V185" cm="1">
        <f t="array" ref="V185">MAX(IF(Table1[genres]=R185, Table1[imdb_score]))</f>
        <v>7</v>
      </c>
      <c r="W185" cm="1">
        <f t="array" ref="W185">MIN(IF(Table1[genres]=R185, Table1[imdb_score]))</f>
        <v>4.3</v>
      </c>
      <c r="X185" t="e" cm="1">
        <f t="array" ref="X185">MODE(IF(Table1[genres]=R185, Table1[imdb_score]))</f>
        <v>#N/A</v>
      </c>
      <c r="Y185" s="2" cm="1">
        <f t="array" ref="Y185">VAR(IF(Table1[genres]=R185, Table1[imdb_score]))</f>
        <v>1.2600000000000005</v>
      </c>
      <c r="Z185" s="2" cm="1">
        <f t="array" ref="Z185">STDEV(IF(Table1[genres]=R185, Table1[imdb_score]))</f>
        <v>1.1224972160321827</v>
      </c>
      <c r="AA185" s="3" cm="1">
        <f t="array" ref="AA185">AVERAGE(IF(Table1[genres]=R185, Table1[imdb_score]))</f>
        <v>5.5</v>
      </c>
    </row>
    <row r="186" spans="1:27" x14ac:dyDescent="0.3">
      <c r="A186" t="s">
        <v>714</v>
      </c>
      <c r="B186">
        <v>400</v>
      </c>
      <c r="C186">
        <v>144</v>
      </c>
      <c r="D186">
        <v>167007184</v>
      </c>
      <c r="E186" t="s">
        <v>715</v>
      </c>
      <c r="F186" t="s">
        <v>716</v>
      </c>
      <c r="G186" t="s">
        <v>717</v>
      </c>
      <c r="H186">
        <v>470483</v>
      </c>
      <c r="I186">
        <v>2301</v>
      </c>
      <c r="J186" t="s">
        <v>29</v>
      </c>
      <c r="K186" t="s">
        <v>200</v>
      </c>
      <c r="L186">
        <v>150000000</v>
      </c>
      <c r="M186">
        <v>2006</v>
      </c>
      <c r="N186">
        <v>8</v>
      </c>
      <c r="O186">
        <f>Table1[[#This Row],[gross]]-Table1[[#This Row],[budget]]</f>
        <v>17007184</v>
      </c>
      <c r="R186" t="s">
        <v>3369</v>
      </c>
      <c r="S186">
        <f>COUNTIF(Table1[genres],R186)</f>
        <v>4</v>
      </c>
      <c r="T186" cm="1">
        <f t="array" ref="T186">SUM(IF(Table1[genres]=R186, Table1[imdb_score]))</f>
        <v>26.099999999999998</v>
      </c>
      <c r="U186" cm="1">
        <f t="array" ref="U186">MEDIAN(IF(Table1[genres]=R186, Table1[imdb_score]))</f>
        <v>6.6999999999999993</v>
      </c>
      <c r="V186" cm="1">
        <f t="array" ref="V186">MAX(IF(Table1[genres]=R186, Table1[imdb_score]))</f>
        <v>6.9</v>
      </c>
      <c r="W186" cm="1">
        <f t="array" ref="W186">MIN(IF(Table1[genres]=R186, Table1[imdb_score]))</f>
        <v>5.8</v>
      </c>
      <c r="X186" t="e" cm="1">
        <f t="array" ref="X186">MODE(IF(Table1[genres]=R186, Table1[imdb_score]))</f>
        <v>#N/A</v>
      </c>
      <c r="Y186" s="2" cm="1">
        <f t="array" ref="Y186">VAR(IF(Table1[genres]=R186, Table1[imdb_score]))</f>
        <v>0.24916666666666676</v>
      </c>
      <c r="Z186" s="2" cm="1">
        <f t="array" ref="Z186">STDEV(IF(Table1[genres]=R186, Table1[imdb_score]))</f>
        <v>0.49916597106239802</v>
      </c>
      <c r="AA186" s="3" cm="1">
        <f t="array" ref="AA186">AVERAGE(IF(Table1[genres]=R186, Table1[imdb_score]))</f>
        <v>6.5249999999999995</v>
      </c>
    </row>
    <row r="187" spans="1:27" x14ac:dyDescent="0.3">
      <c r="A187" t="s">
        <v>714</v>
      </c>
      <c r="B187">
        <v>400</v>
      </c>
      <c r="C187">
        <v>144</v>
      </c>
      <c r="D187">
        <v>167007184</v>
      </c>
      <c r="E187" t="s">
        <v>715</v>
      </c>
      <c r="F187" t="s">
        <v>716</v>
      </c>
      <c r="G187" t="s">
        <v>717</v>
      </c>
      <c r="H187">
        <v>470501</v>
      </c>
      <c r="I187">
        <v>2301</v>
      </c>
      <c r="J187" t="s">
        <v>29</v>
      </c>
      <c r="K187" t="s">
        <v>200</v>
      </c>
      <c r="L187">
        <v>150000000</v>
      </c>
      <c r="M187">
        <v>2006</v>
      </c>
      <c r="N187">
        <v>8</v>
      </c>
      <c r="O187">
        <f>Table1[[#This Row],[gross]]-Table1[[#This Row],[budget]]</f>
        <v>17007184</v>
      </c>
      <c r="R187" t="s">
        <v>3674</v>
      </c>
      <c r="S187">
        <f>COUNTIF(Table1[genres],R187)</f>
        <v>4</v>
      </c>
      <c r="T187" cm="1">
        <f t="array" ref="T187">SUM(IF(Table1[genres]=R187, Table1[imdb_score]))</f>
        <v>25.9</v>
      </c>
      <c r="U187" cm="1">
        <f t="array" ref="U187">MEDIAN(IF(Table1[genres]=R187, Table1[imdb_score]))</f>
        <v>6.5500000000000007</v>
      </c>
      <c r="V187" cm="1">
        <f t="array" ref="V187">MAX(IF(Table1[genres]=R187, Table1[imdb_score]))</f>
        <v>6.9</v>
      </c>
      <c r="W187" cm="1">
        <f t="array" ref="W187">MIN(IF(Table1[genres]=R187, Table1[imdb_score]))</f>
        <v>5.9</v>
      </c>
      <c r="X187" cm="1">
        <f t="array" ref="X187">MODE(IF(Table1[genres]=R187, Table1[imdb_score]))</f>
        <v>6.9</v>
      </c>
      <c r="Y187" s="2" cm="1">
        <f t="array" ref="Y187">VAR(IF(Table1[genres]=R187, Table1[imdb_score]))</f>
        <v>0.25583333333333336</v>
      </c>
      <c r="Z187" s="2" cm="1">
        <f t="array" ref="Z187">STDEV(IF(Table1[genres]=R187, Table1[imdb_score]))</f>
        <v>0.50579969684978399</v>
      </c>
      <c r="AA187" s="3" cm="1">
        <f t="array" ref="AA187">AVERAGE(IF(Table1[genres]=R187, Table1[imdb_score]))</f>
        <v>6.4749999999999996</v>
      </c>
    </row>
    <row r="188" spans="1:27" x14ac:dyDescent="0.3">
      <c r="A188" t="s">
        <v>391</v>
      </c>
      <c r="B188">
        <v>263</v>
      </c>
      <c r="C188">
        <v>123</v>
      </c>
      <c r="D188">
        <v>24530513</v>
      </c>
      <c r="E188" t="s">
        <v>718</v>
      </c>
      <c r="F188" t="s">
        <v>391</v>
      </c>
      <c r="G188" t="s">
        <v>719</v>
      </c>
      <c r="H188">
        <v>66610</v>
      </c>
      <c r="I188">
        <v>429</v>
      </c>
      <c r="J188" t="s">
        <v>29</v>
      </c>
      <c r="K188" t="s">
        <v>30</v>
      </c>
      <c r="L188">
        <v>9000000</v>
      </c>
      <c r="M188">
        <v>2007</v>
      </c>
      <c r="N188">
        <v>8</v>
      </c>
      <c r="O188">
        <f>Table1[[#This Row],[gross]]-Table1[[#This Row],[budget]]</f>
        <v>15530513</v>
      </c>
      <c r="R188" t="s">
        <v>3979</v>
      </c>
      <c r="S188">
        <f>COUNTIF(Table1[genres],R188)</f>
        <v>4</v>
      </c>
      <c r="T188" cm="1">
        <f t="array" ref="T188">SUM(IF(Table1[genres]=R188, Table1[imdb_score]))</f>
        <v>23.5</v>
      </c>
      <c r="U188" cm="1">
        <f t="array" ref="U188">MEDIAN(IF(Table1[genres]=R188, Table1[imdb_score]))</f>
        <v>5.9499999999999993</v>
      </c>
      <c r="V188" cm="1">
        <f t="array" ref="V188">MAX(IF(Table1[genres]=R188, Table1[imdb_score]))</f>
        <v>6.8</v>
      </c>
      <c r="W188" cm="1">
        <f t="array" ref="W188">MIN(IF(Table1[genres]=R188, Table1[imdb_score]))</f>
        <v>4.8</v>
      </c>
      <c r="X188" t="e" cm="1">
        <f t="array" ref="X188">MODE(IF(Table1[genres]=R188, Table1[imdb_score]))</f>
        <v>#N/A</v>
      </c>
      <c r="Y188" s="2" cm="1">
        <f t="array" ref="Y188">VAR(IF(Table1[genres]=R188, Table1[imdb_score]))</f>
        <v>0.68916666666666515</v>
      </c>
      <c r="Z188" s="2" cm="1">
        <f t="array" ref="Z188">STDEV(IF(Table1[genres]=R188, Table1[imdb_score]))</f>
        <v>0.83016062702748383</v>
      </c>
      <c r="AA188" s="3" cm="1">
        <f t="array" ref="AA188">AVERAGE(IF(Table1[genres]=R188, Table1[imdb_score]))</f>
        <v>5.875</v>
      </c>
    </row>
    <row r="189" spans="1:27" x14ac:dyDescent="0.3">
      <c r="A189" t="s">
        <v>603</v>
      </c>
      <c r="B189">
        <v>246</v>
      </c>
      <c r="C189">
        <v>99</v>
      </c>
      <c r="D189">
        <v>13464388</v>
      </c>
      <c r="E189" t="s">
        <v>721</v>
      </c>
      <c r="F189" t="s">
        <v>722</v>
      </c>
      <c r="G189" t="s">
        <v>723</v>
      </c>
      <c r="H189">
        <v>395921</v>
      </c>
      <c r="I189">
        <v>859</v>
      </c>
      <c r="J189" t="s">
        <v>29</v>
      </c>
      <c r="K189" t="s">
        <v>200</v>
      </c>
      <c r="L189">
        <v>4000000</v>
      </c>
      <c r="M189">
        <v>2004</v>
      </c>
      <c r="N189">
        <v>8</v>
      </c>
      <c r="O189">
        <f>Table1[[#This Row],[gross]]-Table1[[#This Row],[budget]]</f>
        <v>9464388</v>
      </c>
      <c r="R189" t="s">
        <v>4049</v>
      </c>
      <c r="S189">
        <f>COUNTIF(Table1[genres],R189)</f>
        <v>4</v>
      </c>
      <c r="T189" cm="1">
        <f t="array" ref="T189">SUM(IF(Table1[genres]=R189, Table1[imdb_score]))</f>
        <v>25.8</v>
      </c>
      <c r="U189" cm="1">
        <f t="array" ref="U189">MEDIAN(IF(Table1[genres]=R189, Table1[imdb_score]))</f>
        <v>6.7</v>
      </c>
      <c r="V189" cm="1">
        <f t="array" ref="V189">MAX(IF(Table1[genres]=R189, Table1[imdb_score]))</f>
        <v>6.7</v>
      </c>
      <c r="W189" cm="1">
        <f t="array" ref="W189">MIN(IF(Table1[genres]=R189, Table1[imdb_score]))</f>
        <v>5.7</v>
      </c>
      <c r="X189" cm="1">
        <f t="array" ref="X189">MODE(IF(Table1[genres]=R189, Table1[imdb_score]))</f>
        <v>6.7</v>
      </c>
      <c r="Y189" s="2" cm="1">
        <f t="array" ref="Y189">VAR(IF(Table1[genres]=R189, Table1[imdb_score]))</f>
        <v>0.25</v>
      </c>
      <c r="Z189" s="2" cm="1">
        <f t="array" ref="Z189">STDEV(IF(Table1[genres]=R189, Table1[imdb_score]))</f>
        <v>0.5</v>
      </c>
      <c r="AA189" s="3" cm="1">
        <f t="array" ref="AA189">AVERAGE(IF(Table1[genres]=R189, Table1[imdb_score]))</f>
        <v>6.45</v>
      </c>
    </row>
    <row r="190" spans="1:27" x14ac:dyDescent="0.3">
      <c r="A190" t="s">
        <v>725</v>
      </c>
      <c r="B190">
        <v>552</v>
      </c>
      <c r="C190">
        <v>127</v>
      </c>
      <c r="D190">
        <v>124976634</v>
      </c>
      <c r="E190" t="s">
        <v>726</v>
      </c>
      <c r="F190" t="s">
        <v>727</v>
      </c>
      <c r="G190" t="s">
        <v>728</v>
      </c>
      <c r="H190">
        <v>440084</v>
      </c>
      <c r="I190">
        <v>755</v>
      </c>
      <c r="J190" t="s">
        <v>29</v>
      </c>
      <c r="K190" t="s">
        <v>30</v>
      </c>
      <c r="L190">
        <v>120000000</v>
      </c>
      <c r="M190">
        <v>2012</v>
      </c>
      <c r="N190">
        <v>8</v>
      </c>
      <c r="O190">
        <f>Table1[[#This Row],[gross]]-Table1[[#This Row],[budget]]</f>
        <v>4976634</v>
      </c>
      <c r="R190" t="s">
        <v>4068</v>
      </c>
      <c r="S190">
        <f>COUNTIF(Table1[genres],R190)</f>
        <v>4</v>
      </c>
      <c r="T190" cm="1">
        <f t="array" ref="T190">SUM(IF(Table1[genres]=R190, Table1[imdb_score]))</f>
        <v>26.5</v>
      </c>
      <c r="U190" cm="1">
        <f t="array" ref="U190">MEDIAN(IF(Table1[genres]=R190, Table1[imdb_score]))</f>
        <v>6.6</v>
      </c>
      <c r="V190" cm="1">
        <f t="array" ref="V190">MAX(IF(Table1[genres]=R190, Table1[imdb_score]))</f>
        <v>6.7</v>
      </c>
      <c r="W190" cm="1">
        <f t="array" ref="W190">MIN(IF(Table1[genres]=R190, Table1[imdb_score]))</f>
        <v>6.6</v>
      </c>
      <c r="X190" cm="1">
        <f t="array" ref="X190">MODE(IF(Table1[genres]=R190, Table1[imdb_score]))</f>
        <v>6.6</v>
      </c>
      <c r="Y190" s="2" cm="1">
        <f t="array" ref="Y190">VAR(IF(Table1[genres]=R190, Table1[imdb_score]))</f>
        <v>2.5000000000000269E-3</v>
      </c>
      <c r="Z190" s="2" cm="1">
        <f t="array" ref="Z190">STDEV(IF(Table1[genres]=R190, Table1[imdb_score]))</f>
        <v>5.0000000000000266E-2</v>
      </c>
      <c r="AA190" s="3" cm="1">
        <f t="array" ref="AA190">AVERAGE(IF(Table1[genres]=R190, Table1[imdb_score]))</f>
        <v>6.625</v>
      </c>
    </row>
    <row r="191" spans="1:27" x14ac:dyDescent="0.3">
      <c r="A191" t="s">
        <v>201</v>
      </c>
      <c r="B191">
        <v>364</v>
      </c>
      <c r="C191">
        <v>102</v>
      </c>
      <c r="D191">
        <v>17738570</v>
      </c>
      <c r="E191" t="s">
        <v>588</v>
      </c>
      <c r="F191" t="s">
        <v>729</v>
      </c>
      <c r="G191" t="s">
        <v>730</v>
      </c>
      <c r="H191">
        <v>351274</v>
      </c>
      <c r="I191">
        <v>457</v>
      </c>
      <c r="J191" t="s">
        <v>29</v>
      </c>
      <c r="K191" t="s">
        <v>30</v>
      </c>
      <c r="L191">
        <v>13000000</v>
      </c>
      <c r="M191">
        <v>2012</v>
      </c>
      <c r="N191">
        <v>8</v>
      </c>
      <c r="O191">
        <f>Table1[[#This Row],[gross]]-Table1[[#This Row],[budget]]</f>
        <v>4738570</v>
      </c>
      <c r="R191" t="s">
        <v>4339</v>
      </c>
      <c r="S191">
        <f>COUNTIF(Table1[genres],R191)</f>
        <v>4</v>
      </c>
      <c r="T191" cm="1">
        <f t="array" ref="T191">SUM(IF(Table1[genres]=R191, Table1[imdb_score]))</f>
        <v>24.1</v>
      </c>
      <c r="U191" cm="1">
        <f t="array" ref="U191">MEDIAN(IF(Table1[genres]=R191, Table1[imdb_score]))</f>
        <v>6.2</v>
      </c>
      <c r="V191" cm="1">
        <f t="array" ref="V191">MAX(IF(Table1[genres]=R191, Table1[imdb_score]))</f>
        <v>6.7</v>
      </c>
      <c r="W191" cm="1">
        <f t="array" ref="W191">MIN(IF(Table1[genres]=R191, Table1[imdb_score]))</f>
        <v>5</v>
      </c>
      <c r="X191" t="e" cm="1">
        <f t="array" ref="X191">MODE(IF(Table1[genres]=R191, Table1[imdb_score]))</f>
        <v>#N/A</v>
      </c>
      <c r="Y191" s="2" cm="1">
        <f t="array" ref="Y191">VAR(IF(Table1[genres]=R191, Table1[imdb_score]))</f>
        <v>0.58249999999999125</v>
      </c>
      <c r="Z191" s="2" cm="1">
        <f t="array" ref="Z191">STDEV(IF(Table1[genres]=R191, Table1[imdb_score]))</f>
        <v>0.76321687612368172</v>
      </c>
      <c r="AA191" s="3" cm="1">
        <f t="array" ref="AA191">AVERAGE(IF(Table1[genres]=R191, Table1[imdb_score]))</f>
        <v>6.0250000000000004</v>
      </c>
    </row>
    <row r="192" spans="1:27" x14ac:dyDescent="0.3">
      <c r="A192" t="s">
        <v>65</v>
      </c>
      <c r="B192">
        <v>122</v>
      </c>
      <c r="C192">
        <v>99</v>
      </c>
      <c r="D192">
        <v>3500000</v>
      </c>
      <c r="E192" t="s">
        <v>731</v>
      </c>
      <c r="F192" t="s">
        <v>67</v>
      </c>
      <c r="G192" t="s">
        <v>732</v>
      </c>
      <c r="H192">
        <v>147566</v>
      </c>
      <c r="I192">
        <v>235</v>
      </c>
      <c r="J192" t="s">
        <v>69</v>
      </c>
      <c r="K192" t="s">
        <v>70</v>
      </c>
      <c r="L192">
        <v>200000</v>
      </c>
      <c r="M192">
        <v>1964</v>
      </c>
      <c r="N192">
        <v>8</v>
      </c>
      <c r="O192">
        <f>Table1[[#This Row],[gross]]-Table1[[#This Row],[budget]]</f>
        <v>3300000</v>
      </c>
      <c r="R192" t="s">
        <v>4589</v>
      </c>
      <c r="S192">
        <f>COUNTIF(Table1[genres],R192)</f>
        <v>4</v>
      </c>
      <c r="T192" cm="1">
        <f t="array" ref="T192">SUM(IF(Table1[genres]=R192, Table1[imdb_score]))</f>
        <v>22.4</v>
      </c>
      <c r="U192" cm="1">
        <f t="array" ref="U192">MEDIAN(IF(Table1[genres]=R192, Table1[imdb_score]))</f>
        <v>5.85</v>
      </c>
      <c r="V192" cm="1">
        <f t="array" ref="V192">MAX(IF(Table1[genres]=R192, Table1[imdb_score]))</f>
        <v>6.6</v>
      </c>
      <c r="W192" cm="1">
        <f t="array" ref="W192">MIN(IF(Table1[genres]=R192, Table1[imdb_score]))</f>
        <v>4.0999999999999996</v>
      </c>
      <c r="X192" t="e" cm="1">
        <f t="array" ref="X192">MODE(IF(Table1[genres]=R192, Table1[imdb_score]))</f>
        <v>#N/A</v>
      </c>
      <c r="Y192" s="2" cm="1">
        <f t="array" ref="Y192">VAR(IF(Table1[genres]=R192, Table1[imdb_score]))</f>
        <v>1.1666666666666619</v>
      </c>
      <c r="Z192" s="2" cm="1">
        <f t="array" ref="Z192">STDEV(IF(Table1[genres]=R192, Table1[imdb_score]))</f>
        <v>1.0801234497346412</v>
      </c>
      <c r="AA192" s="3" cm="1">
        <f t="array" ref="AA192">AVERAGE(IF(Table1[genres]=R192, Table1[imdb_score]))</f>
        <v>5.6</v>
      </c>
    </row>
    <row r="193" spans="1:27" x14ac:dyDescent="0.3">
      <c r="A193" t="s">
        <v>587</v>
      </c>
      <c r="B193">
        <v>211</v>
      </c>
      <c r="C193">
        <v>80</v>
      </c>
      <c r="D193">
        <v>5792822</v>
      </c>
      <c r="E193" t="s">
        <v>588</v>
      </c>
      <c r="F193" t="s">
        <v>734</v>
      </c>
      <c r="G193" t="s">
        <v>735</v>
      </c>
      <c r="H193">
        <v>168398</v>
      </c>
      <c r="I193">
        <v>492</v>
      </c>
      <c r="J193" t="s">
        <v>29</v>
      </c>
      <c r="K193" t="s">
        <v>30</v>
      </c>
      <c r="L193">
        <v>2700000</v>
      </c>
      <c r="M193">
        <v>2004</v>
      </c>
      <c r="N193">
        <v>8</v>
      </c>
      <c r="O193">
        <f>Table1[[#This Row],[gross]]-Table1[[#This Row],[budget]]</f>
        <v>3092822</v>
      </c>
      <c r="R193" t="s">
        <v>4709</v>
      </c>
      <c r="S193">
        <f>COUNTIF(Table1[genres],R193)</f>
        <v>4</v>
      </c>
      <c r="T193" cm="1">
        <f t="array" ref="T193">SUM(IF(Table1[genres]=R193, Table1[imdb_score]))</f>
        <v>25.900000000000002</v>
      </c>
      <c r="U193" cm="1">
        <f t="array" ref="U193">MEDIAN(IF(Table1[genres]=R193, Table1[imdb_score]))</f>
        <v>6.5</v>
      </c>
      <c r="V193" cm="1">
        <f t="array" ref="V193">MAX(IF(Table1[genres]=R193, Table1[imdb_score]))</f>
        <v>6.6</v>
      </c>
      <c r="W193" cm="1">
        <f t="array" ref="W193">MIN(IF(Table1[genres]=R193, Table1[imdb_score]))</f>
        <v>6.3</v>
      </c>
      <c r="X193" cm="1">
        <f t="array" ref="X193">MODE(IF(Table1[genres]=R193, Table1[imdb_score]))</f>
        <v>6.5</v>
      </c>
      <c r="Y193" s="2" cm="1">
        <f t="array" ref="Y193">VAR(IF(Table1[genres]=R193, Table1[imdb_score]))</f>
        <v>1.5833333333333324E-2</v>
      </c>
      <c r="Z193" s="2" cm="1">
        <f t="array" ref="Z193">STDEV(IF(Table1[genres]=R193, Table1[imdb_score]))</f>
        <v>0.12583057392117913</v>
      </c>
      <c r="AA193" s="3" cm="1">
        <f t="array" ref="AA193">AVERAGE(IF(Table1[genres]=R193, Table1[imdb_score]))</f>
        <v>6.4750000000000005</v>
      </c>
    </row>
    <row r="194" spans="1:27" x14ac:dyDescent="0.3">
      <c r="A194" t="s">
        <v>736</v>
      </c>
      <c r="B194">
        <v>71</v>
      </c>
      <c r="C194">
        <v>113</v>
      </c>
      <c r="D194">
        <v>5595428</v>
      </c>
      <c r="E194" t="s">
        <v>92</v>
      </c>
      <c r="F194" t="s">
        <v>737</v>
      </c>
      <c r="G194" t="s">
        <v>738</v>
      </c>
      <c r="H194">
        <v>28951</v>
      </c>
      <c r="I194">
        <v>257</v>
      </c>
      <c r="J194" t="s">
        <v>122</v>
      </c>
      <c r="K194" t="s">
        <v>123</v>
      </c>
      <c r="L194">
        <v>2900000</v>
      </c>
      <c r="M194">
        <v>1998</v>
      </c>
      <c r="N194">
        <v>8</v>
      </c>
      <c r="O194">
        <f>Table1[[#This Row],[gross]]-Table1[[#This Row],[budget]]</f>
        <v>2695428</v>
      </c>
      <c r="R194" t="s">
        <v>5129</v>
      </c>
      <c r="S194">
        <f>COUNTIF(Table1[genres],R194)</f>
        <v>4</v>
      </c>
      <c r="T194" cm="1">
        <f t="array" ref="T194">SUM(IF(Table1[genres]=R194, Table1[imdb_score]))</f>
        <v>23.5</v>
      </c>
      <c r="U194" cm="1">
        <f t="array" ref="U194">MEDIAN(IF(Table1[genres]=R194, Table1[imdb_score]))</f>
        <v>6</v>
      </c>
      <c r="V194" cm="1">
        <f t="array" ref="V194">MAX(IF(Table1[genres]=R194, Table1[imdb_score]))</f>
        <v>6.4</v>
      </c>
      <c r="W194" cm="1">
        <f t="array" ref="W194">MIN(IF(Table1[genres]=R194, Table1[imdb_score]))</f>
        <v>5.0999999999999996</v>
      </c>
      <c r="X194" t="e" cm="1">
        <f t="array" ref="X194">MODE(IF(Table1[genres]=R194, Table1[imdb_score]))</f>
        <v>#N/A</v>
      </c>
      <c r="Y194" s="2" cm="1">
        <f t="array" ref="Y194">VAR(IF(Table1[genres]=R194, Table1[imdb_score]))</f>
        <v>0.32916666666666705</v>
      </c>
      <c r="Z194" s="2" cm="1">
        <f t="array" ref="Z194">STDEV(IF(Table1[genres]=R194, Table1[imdb_score]))</f>
        <v>0.57373048260195048</v>
      </c>
      <c r="AA194" s="3" cm="1">
        <f t="array" ref="AA194">AVERAGE(IF(Table1[genres]=R194, Table1[imdb_score]))</f>
        <v>5.875</v>
      </c>
    </row>
    <row r="195" spans="1:27" x14ac:dyDescent="0.3">
      <c r="A195" t="s">
        <v>685</v>
      </c>
      <c r="B195">
        <v>574</v>
      </c>
      <c r="C195">
        <v>126</v>
      </c>
      <c r="D195">
        <v>25556065</v>
      </c>
      <c r="E195" t="s">
        <v>739</v>
      </c>
      <c r="F195" t="s">
        <v>740</v>
      </c>
      <c r="G195" t="s">
        <v>741</v>
      </c>
      <c r="H195">
        <v>355126</v>
      </c>
      <c r="I195">
        <v>748</v>
      </c>
      <c r="J195" t="s">
        <v>29</v>
      </c>
      <c r="K195" t="s">
        <v>30</v>
      </c>
      <c r="L195">
        <v>23000000</v>
      </c>
      <c r="M195">
        <v>2013</v>
      </c>
      <c r="N195">
        <v>8</v>
      </c>
      <c r="O195">
        <f>Table1[[#This Row],[gross]]-Table1[[#This Row],[budget]]</f>
        <v>2556065</v>
      </c>
      <c r="R195" t="s">
        <v>5296</v>
      </c>
      <c r="S195">
        <f>COUNTIF(Table1[genres],R195)</f>
        <v>4</v>
      </c>
      <c r="T195" cm="1">
        <f t="array" ref="T195">SUM(IF(Table1[genres]=R195, Table1[imdb_score]))</f>
        <v>23.599999999999998</v>
      </c>
      <c r="U195" cm="1">
        <f t="array" ref="U195">MEDIAN(IF(Table1[genres]=R195, Table1[imdb_score]))</f>
        <v>6</v>
      </c>
      <c r="V195" cm="1">
        <f t="array" ref="V195">MAX(IF(Table1[genres]=R195, Table1[imdb_score]))</f>
        <v>6.4</v>
      </c>
      <c r="W195" cm="1">
        <f t="array" ref="W195">MIN(IF(Table1[genres]=R195, Table1[imdb_score]))</f>
        <v>5.2</v>
      </c>
      <c r="X195" t="e" cm="1">
        <f t="array" ref="X195">MODE(IF(Table1[genres]=R195, Table1[imdb_score]))</f>
        <v>#N/A</v>
      </c>
      <c r="Y195" s="2" cm="1">
        <f t="array" ref="Y195">VAR(IF(Table1[genres]=R195, Table1[imdb_score]))</f>
        <v>0.26</v>
      </c>
      <c r="Z195" s="2" cm="1">
        <f t="array" ref="Z195">STDEV(IF(Table1[genres]=R195, Table1[imdb_score]))</f>
        <v>0.50990195135927852</v>
      </c>
      <c r="AA195" s="3" cm="1">
        <f t="array" ref="AA195">AVERAGE(IF(Table1[genres]=R195, Table1[imdb_score]))</f>
        <v>5.8999999999999995</v>
      </c>
    </row>
    <row r="196" spans="1:27" x14ac:dyDescent="0.3">
      <c r="A196" t="s">
        <v>207</v>
      </c>
      <c r="B196">
        <v>231</v>
      </c>
      <c r="C196">
        <v>90</v>
      </c>
      <c r="D196">
        <v>2283276</v>
      </c>
      <c r="E196" t="s">
        <v>743</v>
      </c>
      <c r="F196" t="s">
        <v>207</v>
      </c>
      <c r="G196" t="s">
        <v>744</v>
      </c>
      <c r="H196">
        <v>46107</v>
      </c>
      <c r="I196">
        <v>156</v>
      </c>
      <c r="J196" t="s">
        <v>100</v>
      </c>
      <c r="K196" t="s">
        <v>745</v>
      </c>
      <c r="L196">
        <v>1500000</v>
      </c>
      <c r="M196">
        <v>2008</v>
      </c>
      <c r="N196">
        <v>8</v>
      </c>
      <c r="O196">
        <f>Table1[[#This Row],[gross]]-Table1[[#This Row],[budget]]</f>
        <v>783276</v>
      </c>
      <c r="R196" t="s">
        <v>5520</v>
      </c>
      <c r="S196">
        <f>COUNTIF(Table1[genres],R196)</f>
        <v>4</v>
      </c>
      <c r="T196" cm="1">
        <f t="array" ref="T196">SUM(IF(Table1[genres]=R196, Table1[imdb_score]))</f>
        <v>21.400000000000002</v>
      </c>
      <c r="U196" cm="1">
        <f t="array" ref="U196">MEDIAN(IF(Table1[genres]=R196, Table1[imdb_score]))</f>
        <v>5.65</v>
      </c>
      <c r="V196" cm="1">
        <f t="array" ref="V196">MAX(IF(Table1[genres]=R196, Table1[imdb_score]))</f>
        <v>6.3</v>
      </c>
      <c r="W196" cm="1">
        <f t="array" ref="W196">MIN(IF(Table1[genres]=R196, Table1[imdb_score]))</f>
        <v>3.8</v>
      </c>
      <c r="X196" t="e" cm="1">
        <f t="array" ref="X196">MODE(IF(Table1[genres]=R196, Table1[imdb_score]))</f>
        <v>#N/A</v>
      </c>
      <c r="Y196" s="2" cm="1">
        <f t="array" ref="Y196">VAR(IF(Table1[genres]=R196, Table1[imdb_score]))</f>
        <v>1.1633333333333269</v>
      </c>
      <c r="Z196" s="2" cm="1">
        <f t="array" ref="Z196">STDEV(IF(Table1[genres]=R196, Table1[imdb_score]))</f>
        <v>1.0785793124908927</v>
      </c>
      <c r="AA196" s="3" cm="1">
        <f t="array" ref="AA196">AVERAGE(IF(Table1[genres]=R196, Table1[imdb_score]))</f>
        <v>5.3500000000000005</v>
      </c>
    </row>
    <row r="197" spans="1:27" x14ac:dyDescent="0.3">
      <c r="A197" t="s">
        <v>746</v>
      </c>
      <c r="B197">
        <v>122</v>
      </c>
      <c r="C197">
        <v>121</v>
      </c>
      <c r="D197">
        <v>12281500</v>
      </c>
      <c r="E197" t="s">
        <v>747</v>
      </c>
      <c r="F197" t="s">
        <v>93</v>
      </c>
      <c r="G197" t="s">
        <v>748</v>
      </c>
      <c r="H197">
        <v>163492</v>
      </c>
      <c r="I197">
        <v>460</v>
      </c>
      <c r="J197" t="s">
        <v>29</v>
      </c>
      <c r="K197" t="s">
        <v>30</v>
      </c>
      <c r="L197">
        <v>13000000</v>
      </c>
      <c r="M197">
        <v>1993</v>
      </c>
      <c r="N197">
        <v>8</v>
      </c>
      <c r="O197">
        <f>Table1[[#This Row],[gross]]-Table1[[#This Row],[budget]]</f>
        <v>-718500</v>
      </c>
      <c r="R197" t="s">
        <v>6016</v>
      </c>
      <c r="S197">
        <f>COUNTIF(Table1[genres],R197)</f>
        <v>4</v>
      </c>
      <c r="T197" cm="1">
        <f t="array" ref="T197">SUM(IF(Table1[genres]=R197, Table1[imdb_score]))</f>
        <v>23</v>
      </c>
      <c r="U197" cm="1">
        <f t="array" ref="U197">MEDIAN(IF(Table1[genres]=R197, Table1[imdb_score]))</f>
        <v>5.75</v>
      </c>
      <c r="V197" cm="1">
        <f t="array" ref="V197">MAX(IF(Table1[genres]=R197, Table1[imdb_score]))</f>
        <v>6</v>
      </c>
      <c r="W197" cm="1">
        <f t="array" ref="W197">MIN(IF(Table1[genres]=R197, Table1[imdb_score]))</f>
        <v>5.5</v>
      </c>
      <c r="X197" cm="1">
        <f t="array" ref="X197">MODE(IF(Table1[genres]=R197, Table1[imdb_score]))</f>
        <v>6</v>
      </c>
      <c r="Y197" s="2" cm="1">
        <f t="array" ref="Y197">VAR(IF(Table1[genres]=R197, Table1[imdb_score]))</f>
        <v>8.3333333333333329E-2</v>
      </c>
      <c r="Z197" s="2" cm="1">
        <f t="array" ref="Z197">STDEV(IF(Table1[genres]=R197, Table1[imdb_score]))</f>
        <v>0.28867513459481287</v>
      </c>
      <c r="AA197" s="3" cm="1">
        <f t="array" ref="AA197">AVERAGE(IF(Table1[genres]=R197, Table1[imdb_score]))</f>
        <v>5.75</v>
      </c>
    </row>
    <row r="198" spans="1:27" x14ac:dyDescent="0.3">
      <c r="A198" t="s">
        <v>210</v>
      </c>
      <c r="B198">
        <v>242</v>
      </c>
      <c r="C198">
        <v>89</v>
      </c>
      <c r="D198">
        <v>4443403</v>
      </c>
      <c r="E198" t="s">
        <v>750</v>
      </c>
      <c r="F198" t="s">
        <v>751</v>
      </c>
      <c r="G198" t="s">
        <v>752</v>
      </c>
      <c r="H198">
        <v>70194</v>
      </c>
      <c r="I198">
        <v>158</v>
      </c>
      <c r="J198" t="s">
        <v>90</v>
      </c>
      <c r="K198" t="s">
        <v>241</v>
      </c>
      <c r="L198">
        <v>7300000</v>
      </c>
      <c r="M198">
        <v>2007</v>
      </c>
      <c r="N198">
        <v>8</v>
      </c>
      <c r="O198">
        <f>Table1[[#This Row],[gross]]-Table1[[#This Row],[budget]]</f>
        <v>-2856597</v>
      </c>
      <c r="R198" t="s">
        <v>191</v>
      </c>
      <c r="S198">
        <f>COUNTIF(Table1[genres],R198)</f>
        <v>3</v>
      </c>
      <c r="T198" cm="1">
        <f t="array" ref="T198">SUM(IF(Table1[genres]=R198, Table1[imdb_score]))</f>
        <v>23.299999999999997</v>
      </c>
      <c r="U198" cm="1">
        <f t="array" ref="U198">MEDIAN(IF(Table1[genres]=R198, Table1[imdb_score]))</f>
        <v>7.9</v>
      </c>
      <c r="V198" cm="1">
        <f t="array" ref="V198">MAX(IF(Table1[genres]=R198, Table1[imdb_score]))</f>
        <v>8.5</v>
      </c>
      <c r="W198" cm="1">
        <f t="array" ref="W198">MIN(IF(Table1[genres]=R198, Table1[imdb_score]))</f>
        <v>6.9</v>
      </c>
      <c r="X198" t="e" cm="1">
        <f t="array" ref="X198">MODE(IF(Table1[genres]=R198, Table1[imdb_score]))</f>
        <v>#N/A</v>
      </c>
      <c r="Y198" s="2" cm="1">
        <f t="array" ref="Y198">VAR(IF(Table1[genres]=R198, Table1[imdb_score]))</f>
        <v>0.6533333333333331</v>
      </c>
      <c r="Z198" s="2" cm="1">
        <f t="array" ref="Z198">STDEV(IF(Table1[genres]=R198, Table1[imdb_score]))</f>
        <v>0.80829037686547589</v>
      </c>
      <c r="AA198" s="3" cm="1">
        <f t="array" ref="AA198">AVERAGE(IF(Table1[genres]=R198, Table1[imdb_score]))</f>
        <v>7.7666666666666657</v>
      </c>
    </row>
    <row r="199" spans="1:27" x14ac:dyDescent="0.3">
      <c r="A199" t="s">
        <v>753</v>
      </c>
      <c r="B199">
        <v>235</v>
      </c>
      <c r="C199">
        <v>125</v>
      </c>
      <c r="D199">
        <v>66257002</v>
      </c>
      <c r="E199" t="s">
        <v>726</v>
      </c>
      <c r="F199" t="s">
        <v>478</v>
      </c>
      <c r="G199" t="s">
        <v>754</v>
      </c>
      <c r="H199">
        <v>350698</v>
      </c>
      <c r="I199">
        <v>816</v>
      </c>
      <c r="J199" t="s">
        <v>29</v>
      </c>
      <c r="K199" t="s">
        <v>30</v>
      </c>
      <c r="L199">
        <v>70000000</v>
      </c>
      <c r="M199">
        <v>2003</v>
      </c>
      <c r="N199">
        <v>8</v>
      </c>
      <c r="O199">
        <f>Table1[[#This Row],[gross]]-Table1[[#This Row],[budget]]</f>
        <v>-3742998</v>
      </c>
      <c r="R199" t="s">
        <v>238</v>
      </c>
      <c r="S199">
        <f>COUNTIF(Table1[genres],R199)</f>
        <v>3</v>
      </c>
      <c r="T199" cm="1">
        <f t="array" ref="T199">SUM(IF(Table1[genres]=R199, Table1[imdb_score]))</f>
        <v>21.6</v>
      </c>
      <c r="U199" cm="1">
        <f t="array" ref="U199">MEDIAN(IF(Table1[genres]=R199, Table1[imdb_score]))</f>
        <v>7.2</v>
      </c>
      <c r="V199" cm="1">
        <f t="array" ref="V199">MAX(IF(Table1[genres]=R199, Table1[imdb_score]))</f>
        <v>8.5</v>
      </c>
      <c r="W199" cm="1">
        <f t="array" ref="W199">MIN(IF(Table1[genres]=R199, Table1[imdb_score]))</f>
        <v>5.9</v>
      </c>
      <c r="X199" t="e" cm="1">
        <f t="array" ref="X199">MODE(IF(Table1[genres]=R199, Table1[imdb_score]))</f>
        <v>#N/A</v>
      </c>
      <c r="Y199" s="2" cm="1">
        <f t="array" ref="Y199">VAR(IF(Table1[genres]=R199, Table1[imdb_score]))</f>
        <v>1.6899999999999977</v>
      </c>
      <c r="Z199" s="2" cm="1">
        <f t="array" ref="Z199">STDEV(IF(Table1[genres]=R199, Table1[imdb_score]))</f>
        <v>1.2999999999999992</v>
      </c>
      <c r="AA199" s="3" cm="1">
        <f t="array" ref="AA199">AVERAGE(IF(Table1[genres]=R199, Table1[imdb_score]))</f>
        <v>7.2</v>
      </c>
    </row>
    <row r="200" spans="1:27" x14ac:dyDescent="0.3">
      <c r="A200" t="s">
        <v>720</v>
      </c>
      <c r="B200">
        <v>143</v>
      </c>
      <c r="C200">
        <v>112</v>
      </c>
      <c r="D200">
        <v>6197866</v>
      </c>
      <c r="E200" t="s">
        <v>393</v>
      </c>
      <c r="F200" t="s">
        <v>755</v>
      </c>
      <c r="G200" t="s">
        <v>756</v>
      </c>
      <c r="H200">
        <v>63733</v>
      </c>
      <c r="I200">
        <v>414</v>
      </c>
      <c r="J200" t="s">
        <v>29</v>
      </c>
      <c r="K200" t="s">
        <v>241</v>
      </c>
      <c r="L200">
        <v>10000000</v>
      </c>
      <c r="M200">
        <v>1999</v>
      </c>
      <c r="N200">
        <v>8</v>
      </c>
      <c r="O200">
        <f>Table1[[#This Row],[gross]]-Table1[[#This Row],[budget]]</f>
        <v>-3802134</v>
      </c>
      <c r="R200" t="s">
        <v>350</v>
      </c>
      <c r="S200">
        <f>COUNTIF(Table1[genres],R200)</f>
        <v>3</v>
      </c>
      <c r="T200" cm="1">
        <f t="array" ref="T200">SUM(IF(Table1[genres]=R200, Table1[imdb_score]))</f>
        <v>21.8</v>
      </c>
      <c r="U200" cm="1">
        <f t="array" ref="U200">MEDIAN(IF(Table1[genres]=R200, Table1[imdb_score]))</f>
        <v>7.1</v>
      </c>
      <c r="V200" cm="1">
        <f t="array" ref="V200">MAX(IF(Table1[genres]=R200, Table1[imdb_score]))</f>
        <v>8.3000000000000007</v>
      </c>
      <c r="W200" cm="1">
        <f t="array" ref="W200">MIN(IF(Table1[genres]=R200, Table1[imdb_score]))</f>
        <v>6.4</v>
      </c>
      <c r="X200" t="e" cm="1">
        <f t="array" ref="X200">MODE(IF(Table1[genres]=R200, Table1[imdb_score]))</f>
        <v>#N/A</v>
      </c>
      <c r="Y200" s="2" cm="1">
        <f t="array" ref="Y200">VAR(IF(Table1[genres]=R200, Table1[imdb_score]))</f>
        <v>0.92333333333334622</v>
      </c>
      <c r="Z200" s="2" cm="1">
        <f t="array" ref="Z200">STDEV(IF(Table1[genres]=R200, Table1[imdb_score]))</f>
        <v>0.96090235369331167</v>
      </c>
      <c r="AA200" s="3" cm="1">
        <f t="array" ref="AA200">AVERAGE(IF(Table1[genres]=R200, Table1[imdb_score]))</f>
        <v>7.2666666666666666</v>
      </c>
    </row>
    <row r="201" spans="1:27" x14ac:dyDescent="0.3">
      <c r="A201" t="s">
        <v>363</v>
      </c>
      <c r="B201">
        <v>230</v>
      </c>
      <c r="C201">
        <v>142</v>
      </c>
      <c r="D201">
        <v>9929000</v>
      </c>
      <c r="E201" t="s">
        <v>373</v>
      </c>
      <c r="F201" t="s">
        <v>44</v>
      </c>
      <c r="G201" t="s">
        <v>758</v>
      </c>
      <c r="H201">
        <v>152306</v>
      </c>
      <c r="I201">
        <v>513</v>
      </c>
      <c r="J201" t="s">
        <v>29</v>
      </c>
      <c r="K201" t="s">
        <v>200</v>
      </c>
      <c r="L201">
        <v>15000000</v>
      </c>
      <c r="M201">
        <v>1985</v>
      </c>
      <c r="N201">
        <v>8</v>
      </c>
      <c r="O201">
        <f>Table1[[#This Row],[gross]]-Table1[[#This Row],[budget]]</f>
        <v>-5071000</v>
      </c>
      <c r="R201" t="s">
        <v>364</v>
      </c>
      <c r="S201">
        <f>COUNTIF(Table1[genres],R201)</f>
        <v>3</v>
      </c>
      <c r="T201" cm="1">
        <f t="array" ref="T201">SUM(IF(Table1[genres]=R201, Table1[imdb_score]))</f>
        <v>18.7</v>
      </c>
      <c r="U201" cm="1">
        <f t="array" ref="U201">MEDIAN(IF(Table1[genres]=R201, Table1[imdb_score]))</f>
        <v>5.6</v>
      </c>
      <c r="V201" cm="1">
        <f t="array" ref="V201">MAX(IF(Table1[genres]=R201, Table1[imdb_score]))</f>
        <v>8.3000000000000007</v>
      </c>
      <c r="W201" cm="1">
        <f t="array" ref="W201">MIN(IF(Table1[genres]=R201, Table1[imdb_score]))</f>
        <v>4.8</v>
      </c>
      <c r="X201" t="e" cm="1">
        <f t="array" ref="X201">MODE(IF(Table1[genres]=R201, Table1[imdb_score]))</f>
        <v>#N/A</v>
      </c>
      <c r="Y201" s="2" cm="1">
        <f t="array" ref="Y201">VAR(IF(Table1[genres]=R201, Table1[imdb_score]))</f>
        <v>3.3633333333333439</v>
      </c>
      <c r="Z201" s="2" cm="1">
        <f t="array" ref="Z201">STDEV(IF(Table1[genres]=R201, Table1[imdb_score]))</f>
        <v>1.8339392937971921</v>
      </c>
      <c r="AA201" s="3" cm="1">
        <f t="array" ref="AA201">AVERAGE(IF(Table1[genres]=R201, Table1[imdb_score]))</f>
        <v>6.2333333333333334</v>
      </c>
    </row>
    <row r="202" spans="1:27" x14ac:dyDescent="0.3">
      <c r="A202" t="s">
        <v>615</v>
      </c>
      <c r="B202">
        <v>300</v>
      </c>
      <c r="C202">
        <v>107</v>
      </c>
      <c r="D202">
        <v>7757130</v>
      </c>
      <c r="E202" t="s">
        <v>305</v>
      </c>
      <c r="F202" t="s">
        <v>759</v>
      </c>
      <c r="G202" t="s">
        <v>760</v>
      </c>
      <c r="H202">
        <v>307639</v>
      </c>
      <c r="I202">
        <v>513</v>
      </c>
      <c r="J202" t="s">
        <v>29</v>
      </c>
      <c r="K202" t="s">
        <v>200</v>
      </c>
      <c r="L202">
        <v>15000000</v>
      </c>
      <c r="M202">
        <v>2008</v>
      </c>
      <c r="N202">
        <v>8</v>
      </c>
      <c r="O202">
        <f>Table1[[#This Row],[gross]]-Table1[[#This Row],[budget]]</f>
        <v>-7242870</v>
      </c>
      <c r="R202" t="s">
        <v>383</v>
      </c>
      <c r="S202">
        <f>COUNTIF(Table1[genres],R202)</f>
        <v>3</v>
      </c>
      <c r="T202" cm="1">
        <f t="array" ref="T202">SUM(IF(Table1[genres]=R202, Table1[imdb_score]))</f>
        <v>22.5</v>
      </c>
      <c r="U202" cm="1">
        <f t="array" ref="U202">MEDIAN(IF(Table1[genres]=R202, Table1[imdb_score]))</f>
        <v>7.6</v>
      </c>
      <c r="V202" cm="1">
        <f t="array" ref="V202">MAX(IF(Table1[genres]=R202, Table1[imdb_score]))</f>
        <v>8.1999999999999993</v>
      </c>
      <c r="W202" cm="1">
        <f t="array" ref="W202">MIN(IF(Table1[genres]=R202, Table1[imdb_score]))</f>
        <v>6.7</v>
      </c>
      <c r="X202" t="e" cm="1">
        <f t="array" ref="X202">MODE(IF(Table1[genres]=R202, Table1[imdb_score]))</f>
        <v>#N/A</v>
      </c>
      <c r="Y202" s="2" cm="1">
        <f t="array" ref="Y202">VAR(IF(Table1[genres]=R202, Table1[imdb_score]))</f>
        <v>0.56999999999999929</v>
      </c>
      <c r="Z202" s="2" cm="1">
        <f t="array" ref="Z202">STDEV(IF(Table1[genres]=R202, Table1[imdb_score]))</f>
        <v>0.75498344352707447</v>
      </c>
      <c r="AA202" s="3" cm="1">
        <f t="array" ref="AA202">AVERAGE(IF(Table1[genres]=R202, Table1[imdb_score]))</f>
        <v>7.5</v>
      </c>
    </row>
    <row r="203" spans="1:27" x14ac:dyDescent="0.3">
      <c r="A203" t="s">
        <v>720</v>
      </c>
      <c r="B203">
        <v>252</v>
      </c>
      <c r="C203">
        <v>147</v>
      </c>
      <c r="D203">
        <v>7219578</v>
      </c>
      <c r="E203" t="s">
        <v>269</v>
      </c>
      <c r="F203" t="s">
        <v>761</v>
      </c>
      <c r="G203" t="s">
        <v>762</v>
      </c>
      <c r="H203">
        <v>235992</v>
      </c>
      <c r="I203">
        <v>1768</v>
      </c>
      <c r="J203" t="s">
        <v>29</v>
      </c>
      <c r="K203" t="s">
        <v>241</v>
      </c>
      <c r="L203">
        <v>15000000</v>
      </c>
      <c r="M203">
        <v>2001</v>
      </c>
      <c r="N203">
        <v>8</v>
      </c>
      <c r="O203">
        <f>Table1[[#This Row],[gross]]-Table1[[#This Row],[budget]]</f>
        <v>-7780422</v>
      </c>
      <c r="R203" t="s">
        <v>413</v>
      </c>
      <c r="S203">
        <f>COUNTIF(Table1[genres],R203)</f>
        <v>3</v>
      </c>
      <c r="T203" cm="1">
        <f t="array" ref="T203">SUM(IF(Table1[genres]=R203, Table1[imdb_score]))</f>
        <v>21.5</v>
      </c>
      <c r="U203" cm="1">
        <f t="array" ref="U203">MEDIAN(IF(Table1[genres]=R203, Table1[imdb_score]))</f>
        <v>7.1</v>
      </c>
      <c r="V203" cm="1">
        <f t="array" ref="V203">MAX(IF(Table1[genres]=R203, Table1[imdb_score]))</f>
        <v>8.1999999999999993</v>
      </c>
      <c r="W203" cm="1">
        <f t="array" ref="W203">MIN(IF(Table1[genres]=R203, Table1[imdb_score]))</f>
        <v>6.2</v>
      </c>
      <c r="X203" t="e" cm="1">
        <f t="array" ref="X203">MODE(IF(Table1[genres]=R203, Table1[imdb_score]))</f>
        <v>#N/A</v>
      </c>
      <c r="Y203" s="2" cm="1">
        <f t="array" ref="Y203">VAR(IF(Table1[genres]=R203, Table1[imdb_score]))</f>
        <v>1.0033333333333303</v>
      </c>
      <c r="Z203" s="2" cm="1">
        <f t="array" ref="Z203">STDEV(IF(Table1[genres]=R203, Table1[imdb_score]))</f>
        <v>1.0016652800877797</v>
      </c>
      <c r="AA203" s="3" cm="1">
        <f t="array" ref="AA203">AVERAGE(IF(Table1[genres]=R203, Table1[imdb_score]))</f>
        <v>7.166666666666667</v>
      </c>
    </row>
    <row r="204" spans="1:27" x14ac:dyDescent="0.3">
      <c r="A204" t="s">
        <v>764</v>
      </c>
      <c r="B204">
        <v>210</v>
      </c>
      <c r="C204">
        <v>128</v>
      </c>
      <c r="D204">
        <v>4018695</v>
      </c>
      <c r="E204" t="s">
        <v>621</v>
      </c>
      <c r="F204" t="s">
        <v>765</v>
      </c>
      <c r="G204" t="s">
        <v>766</v>
      </c>
      <c r="H204">
        <v>69759</v>
      </c>
      <c r="I204">
        <v>235</v>
      </c>
      <c r="J204" t="s">
        <v>103</v>
      </c>
      <c r="K204" t="s">
        <v>767</v>
      </c>
      <c r="L204">
        <v>12000000</v>
      </c>
      <c r="M204">
        <v>2010</v>
      </c>
      <c r="N204">
        <v>8</v>
      </c>
      <c r="O204">
        <f>Table1[[#This Row],[gross]]-Table1[[#This Row],[budget]]</f>
        <v>-7981305</v>
      </c>
      <c r="R204" t="s">
        <v>429</v>
      </c>
      <c r="S204">
        <f>COUNTIF(Table1[genres],R204)</f>
        <v>3</v>
      </c>
      <c r="T204" cm="1">
        <f t="array" ref="T204">SUM(IF(Table1[genres]=R204, Table1[imdb_score]))</f>
        <v>21.799999999999997</v>
      </c>
      <c r="U204" cm="1">
        <f t="array" ref="U204">MEDIAN(IF(Table1[genres]=R204, Table1[imdb_score]))</f>
        <v>7.1</v>
      </c>
      <c r="V204" cm="1">
        <f t="array" ref="V204">MAX(IF(Table1[genres]=R204, Table1[imdb_score]))</f>
        <v>8.1999999999999993</v>
      </c>
      <c r="W204" cm="1">
        <f t="array" ref="W204">MIN(IF(Table1[genres]=R204, Table1[imdb_score]))</f>
        <v>6.5</v>
      </c>
      <c r="X204" t="e" cm="1">
        <f t="array" ref="X204">MODE(IF(Table1[genres]=R204, Table1[imdb_score]))</f>
        <v>#N/A</v>
      </c>
      <c r="Y204" s="2" cm="1">
        <f t="array" ref="Y204">VAR(IF(Table1[genres]=R204, Table1[imdb_score]))</f>
        <v>0.74333333333333274</v>
      </c>
      <c r="Z204" s="2" cm="1">
        <f t="array" ref="Z204">STDEV(IF(Table1[genres]=R204, Table1[imdb_score]))</f>
        <v>0.86216781042517054</v>
      </c>
      <c r="AA204" s="3" cm="1">
        <f t="array" ref="AA204">AVERAGE(IF(Table1[genres]=R204, Table1[imdb_score]))</f>
        <v>7.2666666666666657</v>
      </c>
    </row>
    <row r="205" spans="1:27" x14ac:dyDescent="0.3">
      <c r="A205" t="s">
        <v>742</v>
      </c>
      <c r="B205">
        <v>177</v>
      </c>
      <c r="C205">
        <v>140</v>
      </c>
      <c r="D205">
        <v>4157491</v>
      </c>
      <c r="E205" t="s">
        <v>769</v>
      </c>
      <c r="F205" t="s">
        <v>751</v>
      </c>
      <c r="G205" t="s">
        <v>770</v>
      </c>
      <c r="H205">
        <v>79330</v>
      </c>
      <c r="I205">
        <v>690</v>
      </c>
      <c r="J205" t="s">
        <v>29</v>
      </c>
      <c r="K205" t="s">
        <v>371</v>
      </c>
      <c r="L205">
        <v>12800000</v>
      </c>
      <c r="M205">
        <v>2000</v>
      </c>
      <c r="N205">
        <v>8</v>
      </c>
      <c r="O205">
        <f>Table1[[#This Row],[gross]]-Table1[[#This Row],[budget]]</f>
        <v>-8642509</v>
      </c>
      <c r="R205" t="s">
        <v>452</v>
      </c>
      <c r="S205">
        <f>COUNTIF(Table1[genres],R205)</f>
        <v>3</v>
      </c>
      <c r="T205" cm="1">
        <f t="array" ref="T205">SUM(IF(Table1[genres]=R205, Table1[imdb_score]))</f>
        <v>19.2</v>
      </c>
      <c r="U205" cm="1">
        <f t="array" ref="U205">MEDIAN(IF(Table1[genres]=R205, Table1[imdb_score]))</f>
        <v>6.4</v>
      </c>
      <c r="V205" cm="1">
        <f t="array" ref="V205">MAX(IF(Table1[genres]=R205, Table1[imdb_score]))</f>
        <v>8.1999999999999993</v>
      </c>
      <c r="W205" cm="1">
        <f t="array" ref="W205">MIN(IF(Table1[genres]=R205, Table1[imdb_score]))</f>
        <v>4.5999999999999996</v>
      </c>
      <c r="X205" t="e" cm="1">
        <f t="array" ref="X205">MODE(IF(Table1[genres]=R205, Table1[imdb_score]))</f>
        <v>#N/A</v>
      </c>
      <c r="Y205" s="2" cm="1">
        <f t="array" ref="Y205">VAR(IF(Table1[genres]=R205, Table1[imdb_score]))</f>
        <v>3.2400000000000091</v>
      </c>
      <c r="Z205" s="2" cm="1">
        <f t="array" ref="Z205">STDEV(IF(Table1[genres]=R205, Table1[imdb_score]))</f>
        <v>1.8000000000000025</v>
      </c>
      <c r="AA205" s="3" cm="1">
        <f t="array" ref="AA205">AVERAGE(IF(Table1[genres]=R205, Table1[imdb_score]))</f>
        <v>6.3999999999999995</v>
      </c>
    </row>
    <row r="206" spans="1:27" x14ac:dyDescent="0.3">
      <c r="A206" t="s">
        <v>562</v>
      </c>
      <c r="B206">
        <v>224</v>
      </c>
      <c r="C206">
        <v>188</v>
      </c>
      <c r="D206">
        <v>22450975</v>
      </c>
      <c r="E206" t="s">
        <v>92</v>
      </c>
      <c r="F206" t="s">
        <v>771</v>
      </c>
      <c r="G206" t="s">
        <v>772</v>
      </c>
      <c r="H206">
        <v>241030</v>
      </c>
      <c r="I206">
        <v>1437</v>
      </c>
      <c r="J206" t="s">
        <v>29</v>
      </c>
      <c r="K206" t="s">
        <v>30</v>
      </c>
      <c r="L206">
        <v>37000000</v>
      </c>
      <c r="M206">
        <v>1999</v>
      </c>
      <c r="N206">
        <v>8</v>
      </c>
      <c r="O206">
        <f>Table1[[#This Row],[gross]]-Table1[[#This Row],[budget]]</f>
        <v>-14549025</v>
      </c>
      <c r="R206" t="s">
        <v>515</v>
      </c>
      <c r="S206">
        <f>COUNTIF(Table1[genres],R206)</f>
        <v>3</v>
      </c>
      <c r="T206" cm="1">
        <f t="array" ref="T206">SUM(IF(Table1[genres]=R206, Table1[imdb_score]))</f>
        <v>21.8</v>
      </c>
      <c r="U206" cm="1">
        <f t="array" ref="U206">MEDIAN(IF(Table1[genres]=R206, Table1[imdb_score]))</f>
        <v>6.9</v>
      </c>
      <c r="V206" cm="1">
        <f t="array" ref="V206">MAX(IF(Table1[genres]=R206, Table1[imdb_score]))</f>
        <v>8.1</v>
      </c>
      <c r="W206" cm="1">
        <f t="array" ref="W206">MIN(IF(Table1[genres]=R206, Table1[imdb_score]))</f>
        <v>6.8</v>
      </c>
      <c r="X206" t="e" cm="1">
        <f t="array" ref="X206">MODE(IF(Table1[genres]=R206, Table1[imdb_score]))</f>
        <v>#N/A</v>
      </c>
      <c r="Y206" s="2" cm="1">
        <f t="array" ref="Y206">VAR(IF(Table1[genres]=R206, Table1[imdb_score]))</f>
        <v>0.52333333333333298</v>
      </c>
      <c r="Z206" s="2" cm="1">
        <f t="array" ref="Z206">STDEV(IF(Table1[genres]=R206, Table1[imdb_score]))</f>
        <v>0.7234178138070233</v>
      </c>
      <c r="AA206" s="3" cm="1">
        <f t="array" ref="AA206">AVERAGE(IF(Table1[genres]=R206, Table1[imdb_score]))</f>
        <v>7.2666666666666666</v>
      </c>
    </row>
    <row r="207" spans="1:27" x14ac:dyDescent="0.3">
      <c r="A207" t="s">
        <v>277</v>
      </c>
      <c r="B207">
        <v>276</v>
      </c>
      <c r="C207">
        <v>119</v>
      </c>
      <c r="D207">
        <v>25335935</v>
      </c>
      <c r="E207" t="s">
        <v>86</v>
      </c>
      <c r="F207" t="s">
        <v>774</v>
      </c>
      <c r="G207" t="s">
        <v>775</v>
      </c>
      <c r="H207">
        <v>242599</v>
      </c>
      <c r="I207">
        <v>1594</v>
      </c>
      <c r="J207" t="s">
        <v>29</v>
      </c>
      <c r="K207" t="s">
        <v>30</v>
      </c>
      <c r="L207">
        <v>40000000</v>
      </c>
      <c r="M207">
        <v>2005</v>
      </c>
      <c r="N207">
        <v>8</v>
      </c>
      <c r="O207">
        <f>Table1[[#This Row],[gross]]-Table1[[#This Row],[budget]]</f>
        <v>-14664065</v>
      </c>
      <c r="R207" t="s">
        <v>639</v>
      </c>
      <c r="S207">
        <f>COUNTIF(Table1[genres],R207)</f>
        <v>3</v>
      </c>
      <c r="T207" cm="1">
        <f t="array" ref="T207">SUM(IF(Table1[genres]=R207, Table1[imdb_score]))</f>
        <v>22.5</v>
      </c>
      <c r="U207" cm="1">
        <f t="array" ref="U207">MEDIAN(IF(Table1[genres]=R207, Table1[imdb_score]))</f>
        <v>7.7</v>
      </c>
      <c r="V207" cm="1">
        <f t="array" ref="V207">MAX(IF(Table1[genres]=R207, Table1[imdb_score]))</f>
        <v>8</v>
      </c>
      <c r="W207" cm="1">
        <f t="array" ref="W207">MIN(IF(Table1[genres]=R207, Table1[imdb_score]))</f>
        <v>6.8</v>
      </c>
      <c r="X207" t="e" cm="1">
        <f t="array" ref="X207">MODE(IF(Table1[genres]=R207, Table1[imdb_score]))</f>
        <v>#N/A</v>
      </c>
      <c r="Y207" s="2" cm="1">
        <f t="array" ref="Y207">VAR(IF(Table1[genres]=R207, Table1[imdb_score]))</f>
        <v>0.39000000000000018</v>
      </c>
      <c r="Z207" s="2" cm="1">
        <f t="array" ref="Z207">STDEV(IF(Table1[genres]=R207, Table1[imdb_score]))</f>
        <v>0.62449979983983994</v>
      </c>
      <c r="AA207" s="3" cm="1">
        <f t="array" ref="AA207">AVERAGE(IF(Table1[genres]=R207, Table1[imdb_score]))</f>
        <v>7.5</v>
      </c>
    </row>
    <row r="208" spans="1:27" x14ac:dyDescent="0.3">
      <c r="A208" t="s">
        <v>392</v>
      </c>
      <c r="B208">
        <v>201</v>
      </c>
      <c r="C208">
        <v>144</v>
      </c>
      <c r="D208">
        <v>61644321</v>
      </c>
      <c r="E208" t="s">
        <v>379</v>
      </c>
      <c r="F208" t="s">
        <v>777</v>
      </c>
      <c r="G208" t="s">
        <v>778</v>
      </c>
      <c r="H208">
        <v>148238</v>
      </c>
      <c r="I208">
        <v>529</v>
      </c>
      <c r="J208" t="s">
        <v>29</v>
      </c>
      <c r="K208" t="s">
        <v>30</v>
      </c>
      <c r="L208">
        <v>88000000</v>
      </c>
      <c r="M208">
        <v>2005</v>
      </c>
      <c r="N208">
        <v>8</v>
      </c>
      <c r="O208">
        <f>Table1[[#This Row],[gross]]-Table1[[#This Row],[budget]]</f>
        <v>-26355679</v>
      </c>
      <c r="R208" t="s">
        <v>726</v>
      </c>
      <c r="S208">
        <f>COUNTIF(Table1[genres],R208)</f>
        <v>3</v>
      </c>
      <c r="T208" cm="1">
        <f t="array" ref="T208">SUM(IF(Table1[genres]=R208, Table1[imdb_score]))</f>
        <v>21.3</v>
      </c>
      <c r="U208" cm="1">
        <f t="array" ref="U208">MEDIAN(IF(Table1[genres]=R208, Table1[imdb_score]))</f>
        <v>8</v>
      </c>
      <c r="V208" cm="1">
        <f t="array" ref="V208">MAX(IF(Table1[genres]=R208, Table1[imdb_score]))</f>
        <v>8</v>
      </c>
      <c r="W208" cm="1">
        <f t="array" ref="W208">MIN(IF(Table1[genres]=R208, Table1[imdb_score]))</f>
        <v>5.3</v>
      </c>
      <c r="X208" cm="1">
        <f t="array" ref="X208">MODE(IF(Table1[genres]=R208, Table1[imdb_score]))</f>
        <v>8</v>
      </c>
      <c r="Y208" s="2" cm="1">
        <f t="array" ref="Y208">VAR(IF(Table1[genres]=R208, Table1[imdb_score]))</f>
        <v>2.4299999999999926</v>
      </c>
      <c r="Z208" s="2" cm="1">
        <f t="array" ref="Z208">STDEV(IF(Table1[genres]=R208, Table1[imdb_score]))</f>
        <v>1.5588457268119873</v>
      </c>
      <c r="AA208" s="3" cm="1">
        <f t="array" ref="AA208">AVERAGE(IF(Table1[genres]=R208, Table1[imdb_score]))</f>
        <v>7.1000000000000005</v>
      </c>
    </row>
    <row r="209" spans="1:27" x14ac:dyDescent="0.3">
      <c r="A209" t="s">
        <v>780</v>
      </c>
      <c r="B209">
        <v>12</v>
      </c>
      <c r="C209">
        <v>330</v>
      </c>
      <c r="D209">
        <v>4496583</v>
      </c>
      <c r="E209" t="s">
        <v>26</v>
      </c>
      <c r="F209" t="s">
        <v>781</v>
      </c>
      <c r="G209" t="s">
        <v>782</v>
      </c>
      <c r="H209">
        <v>23181</v>
      </c>
      <c r="I209">
        <v>129</v>
      </c>
      <c r="J209" t="s">
        <v>29</v>
      </c>
      <c r="K209" t="s">
        <v>30</v>
      </c>
      <c r="L209">
        <v>35000000</v>
      </c>
      <c r="M209">
        <v>1993</v>
      </c>
      <c r="N209">
        <v>8</v>
      </c>
      <c r="O209">
        <f>Table1[[#This Row],[gross]]-Table1[[#This Row],[budget]]</f>
        <v>-30503417</v>
      </c>
      <c r="R209" t="s">
        <v>887</v>
      </c>
      <c r="S209">
        <f>COUNTIF(Table1[genres],R209)</f>
        <v>3</v>
      </c>
      <c r="T209" cm="1">
        <f t="array" ref="T209">SUM(IF(Table1[genres]=R209, Table1[imdb_score]))</f>
        <v>20.8</v>
      </c>
      <c r="U209" cm="1">
        <f t="array" ref="U209">MEDIAN(IF(Table1[genres]=R209, Table1[imdb_score]))</f>
        <v>7.4</v>
      </c>
      <c r="V209" cm="1">
        <f t="array" ref="V209">MAX(IF(Table1[genres]=R209, Table1[imdb_score]))</f>
        <v>7.9</v>
      </c>
      <c r="W209" cm="1">
        <f t="array" ref="W209">MIN(IF(Table1[genres]=R209, Table1[imdb_score]))</f>
        <v>5.5</v>
      </c>
      <c r="X209" t="e" cm="1">
        <f t="array" ref="X209">MODE(IF(Table1[genres]=R209, Table1[imdb_score]))</f>
        <v>#N/A</v>
      </c>
      <c r="Y209" s="2" cm="1">
        <f t="array" ref="Y209">VAR(IF(Table1[genres]=R209, Table1[imdb_score]))</f>
        <v>1.6033333333333388</v>
      </c>
      <c r="Z209" s="2" cm="1">
        <f t="array" ref="Z209">STDEV(IF(Table1[genres]=R209, Table1[imdb_score]))</f>
        <v>1.2662279942148407</v>
      </c>
      <c r="AA209" s="3" cm="1">
        <f t="array" ref="AA209">AVERAGE(IF(Table1[genres]=R209, Table1[imdb_score]))</f>
        <v>6.9333333333333336</v>
      </c>
    </row>
    <row r="210" spans="1:27" x14ac:dyDescent="0.3">
      <c r="A210" t="s">
        <v>784</v>
      </c>
      <c r="B210">
        <v>166</v>
      </c>
      <c r="C210">
        <v>143</v>
      </c>
      <c r="D210">
        <v>57366262</v>
      </c>
      <c r="E210" t="s">
        <v>621</v>
      </c>
      <c r="F210" t="s">
        <v>87</v>
      </c>
      <c r="G210" t="s">
        <v>785</v>
      </c>
      <c r="H210">
        <v>400292</v>
      </c>
      <c r="I210">
        <v>657</v>
      </c>
      <c r="J210" t="s">
        <v>29</v>
      </c>
      <c r="K210" t="s">
        <v>227</v>
      </c>
      <c r="L210">
        <v>100000000</v>
      </c>
      <c r="M210">
        <v>2006</v>
      </c>
      <c r="N210">
        <v>8</v>
      </c>
      <c r="O210">
        <f>Table1[[#This Row],[gross]]-Table1[[#This Row],[budget]]</f>
        <v>-42633738</v>
      </c>
      <c r="R210" t="s">
        <v>901</v>
      </c>
      <c r="S210">
        <f>COUNTIF(Table1[genres],R210)</f>
        <v>3</v>
      </c>
      <c r="T210" cm="1">
        <f t="array" ref="T210">SUM(IF(Table1[genres]=R210, Table1[imdb_score]))</f>
        <v>22.9</v>
      </c>
      <c r="U210" cm="1">
        <f t="array" ref="U210">MEDIAN(IF(Table1[genres]=R210, Table1[imdb_score]))</f>
        <v>7.6</v>
      </c>
      <c r="V210" cm="1">
        <f t="array" ref="V210">MAX(IF(Table1[genres]=R210, Table1[imdb_score]))</f>
        <v>7.9</v>
      </c>
      <c r="W210" cm="1">
        <f t="array" ref="W210">MIN(IF(Table1[genres]=R210, Table1[imdb_score]))</f>
        <v>7.4</v>
      </c>
      <c r="X210" t="e" cm="1">
        <f t="array" ref="X210">MODE(IF(Table1[genres]=R210, Table1[imdb_score]))</f>
        <v>#N/A</v>
      </c>
      <c r="Y210" s="2" cm="1">
        <f t="array" ref="Y210">VAR(IF(Table1[genres]=R210, Table1[imdb_score]))</f>
        <v>6.3333333333333353E-2</v>
      </c>
      <c r="Z210" s="2" cm="1">
        <f t="array" ref="Z210">STDEV(IF(Table1[genres]=R210, Table1[imdb_score]))</f>
        <v>0.25166114784235838</v>
      </c>
      <c r="AA210" s="3" cm="1">
        <f t="array" ref="AA210">AVERAGE(IF(Table1[genres]=R210, Table1[imdb_score]))</f>
        <v>7.6333333333333329</v>
      </c>
    </row>
    <row r="211" spans="1:27" x14ac:dyDescent="0.3">
      <c r="A211" t="s">
        <v>633</v>
      </c>
      <c r="B211">
        <v>162</v>
      </c>
      <c r="C211">
        <v>90</v>
      </c>
      <c r="D211">
        <v>23159305</v>
      </c>
      <c r="E211" t="s">
        <v>787</v>
      </c>
      <c r="F211" t="s">
        <v>788</v>
      </c>
      <c r="G211" t="s">
        <v>789</v>
      </c>
      <c r="H211">
        <v>128455</v>
      </c>
      <c r="I211">
        <v>514</v>
      </c>
      <c r="J211" t="s">
        <v>29</v>
      </c>
      <c r="K211" t="s">
        <v>30</v>
      </c>
      <c r="L211">
        <v>70000000</v>
      </c>
      <c r="M211">
        <v>1999</v>
      </c>
      <c r="N211">
        <v>8</v>
      </c>
      <c r="O211">
        <f>Table1[[#This Row],[gross]]-Table1[[#This Row],[budget]]</f>
        <v>-46840695</v>
      </c>
      <c r="R211" t="s">
        <v>923</v>
      </c>
      <c r="S211">
        <f>COUNTIF(Table1[genres],R211)</f>
        <v>3</v>
      </c>
      <c r="T211" cm="1">
        <f t="array" ref="T211">SUM(IF(Table1[genres]=R211, Table1[imdb_score]))</f>
        <v>21</v>
      </c>
      <c r="U211" cm="1">
        <f t="array" ref="U211">MEDIAN(IF(Table1[genres]=R211, Table1[imdb_score]))</f>
        <v>6.6</v>
      </c>
      <c r="V211" cm="1">
        <f t="array" ref="V211">MAX(IF(Table1[genres]=R211, Table1[imdb_score]))</f>
        <v>7.9</v>
      </c>
      <c r="W211" cm="1">
        <f t="array" ref="W211">MIN(IF(Table1[genres]=R211, Table1[imdb_score]))</f>
        <v>6.5</v>
      </c>
      <c r="X211" t="e" cm="1">
        <f t="array" ref="X211">MODE(IF(Table1[genres]=R211, Table1[imdb_score]))</f>
        <v>#N/A</v>
      </c>
      <c r="Y211" s="2" cm="1">
        <f t="array" ref="Y211">VAR(IF(Table1[genres]=R211, Table1[imdb_score]))</f>
        <v>0.61000000000000043</v>
      </c>
      <c r="Z211" s="2" cm="1">
        <f t="array" ref="Z211">STDEV(IF(Table1[genres]=R211, Table1[imdb_score]))</f>
        <v>0.78102496759066575</v>
      </c>
      <c r="AA211" s="3" cm="1">
        <f t="array" ref="AA211">AVERAGE(IF(Table1[genres]=R211, Table1[imdb_score]))</f>
        <v>7</v>
      </c>
    </row>
    <row r="212" spans="1:27" x14ac:dyDescent="0.3">
      <c r="A212" t="s">
        <v>185</v>
      </c>
      <c r="B212">
        <v>723</v>
      </c>
      <c r="C212">
        <v>178</v>
      </c>
      <c r="D212">
        <v>760505847</v>
      </c>
      <c r="E212" t="s">
        <v>78</v>
      </c>
      <c r="F212" t="s">
        <v>791</v>
      </c>
      <c r="G212" t="s">
        <v>792</v>
      </c>
      <c r="H212">
        <v>886204</v>
      </c>
      <c r="I212">
        <v>3054</v>
      </c>
      <c r="J212" t="s">
        <v>29</v>
      </c>
      <c r="K212" t="s">
        <v>30</v>
      </c>
      <c r="L212">
        <v>237000000</v>
      </c>
      <c r="M212">
        <v>2009</v>
      </c>
      <c r="N212">
        <v>7.9</v>
      </c>
      <c r="O212">
        <f>Table1[[#This Row],[gross]]-Table1[[#This Row],[budget]]</f>
        <v>523505847</v>
      </c>
      <c r="R212" t="s">
        <v>950</v>
      </c>
      <c r="S212">
        <f>COUNTIF(Table1[genres],R212)</f>
        <v>3</v>
      </c>
      <c r="T212" cm="1">
        <f t="array" ref="T212">SUM(IF(Table1[genres]=R212, Table1[imdb_score]))</f>
        <v>19.399999999999999</v>
      </c>
      <c r="U212" cm="1">
        <f t="array" ref="U212">MEDIAN(IF(Table1[genres]=R212, Table1[imdb_score]))</f>
        <v>6.1</v>
      </c>
      <c r="V212" cm="1">
        <f t="array" ref="V212">MAX(IF(Table1[genres]=R212, Table1[imdb_score]))</f>
        <v>7.8</v>
      </c>
      <c r="W212" cm="1">
        <f t="array" ref="W212">MIN(IF(Table1[genres]=R212, Table1[imdb_score]))</f>
        <v>5.5</v>
      </c>
      <c r="X212" t="e" cm="1">
        <f t="array" ref="X212">MODE(IF(Table1[genres]=R212, Table1[imdb_score]))</f>
        <v>#N/A</v>
      </c>
      <c r="Y212" s="2" cm="1">
        <f t="array" ref="Y212">VAR(IF(Table1[genres]=R212, Table1[imdb_score]))</f>
        <v>1.423333333333332</v>
      </c>
      <c r="Z212" s="2" cm="1">
        <f t="array" ref="Z212">STDEV(IF(Table1[genres]=R212, Table1[imdb_score]))</f>
        <v>1.1930353445448849</v>
      </c>
      <c r="AA212" s="3" cm="1">
        <f t="array" ref="AA212">AVERAGE(IF(Table1[genres]=R212, Table1[imdb_score]))</f>
        <v>6.4666666666666659</v>
      </c>
    </row>
    <row r="213" spans="1:27" x14ac:dyDescent="0.3">
      <c r="A213" t="s">
        <v>59</v>
      </c>
      <c r="B213">
        <v>215</v>
      </c>
      <c r="C213">
        <v>120</v>
      </c>
      <c r="D213">
        <v>434949459</v>
      </c>
      <c r="E213" t="s">
        <v>794</v>
      </c>
      <c r="F213" t="s">
        <v>795</v>
      </c>
      <c r="G213" t="s">
        <v>796</v>
      </c>
      <c r="H213">
        <v>281842</v>
      </c>
      <c r="I213">
        <v>515</v>
      </c>
      <c r="J213" t="s">
        <v>29</v>
      </c>
      <c r="K213" t="s">
        <v>30</v>
      </c>
      <c r="L213">
        <v>10500000</v>
      </c>
      <c r="M213">
        <v>1982</v>
      </c>
      <c r="N213">
        <v>7.9</v>
      </c>
      <c r="O213">
        <f>Table1[[#This Row],[gross]]-Table1[[#This Row],[budget]]</f>
        <v>424449459</v>
      </c>
      <c r="R213" t="s">
        <v>997</v>
      </c>
      <c r="S213">
        <f>COUNTIF(Table1[genres],R213)</f>
        <v>3</v>
      </c>
      <c r="T213" cm="1">
        <f t="array" ref="T213">SUM(IF(Table1[genres]=R213, Table1[imdb_score]))</f>
        <v>22.1</v>
      </c>
      <c r="U213" cm="1">
        <f t="array" ref="U213">MEDIAN(IF(Table1[genres]=R213, Table1[imdb_score]))</f>
        <v>7.2</v>
      </c>
      <c r="V213" cm="1">
        <f t="array" ref="V213">MAX(IF(Table1[genres]=R213, Table1[imdb_score]))</f>
        <v>7.8</v>
      </c>
      <c r="W213" cm="1">
        <f t="array" ref="W213">MIN(IF(Table1[genres]=R213, Table1[imdb_score]))</f>
        <v>7.1</v>
      </c>
      <c r="X213" t="e" cm="1">
        <f t="array" ref="X213">MODE(IF(Table1[genres]=R213, Table1[imdb_score]))</f>
        <v>#N/A</v>
      </c>
      <c r="Y213" s="2" cm="1">
        <f t="array" ref="Y213">VAR(IF(Table1[genres]=R213, Table1[imdb_score]))</f>
        <v>0.14333333333333331</v>
      </c>
      <c r="Z213" s="2" cm="1">
        <f t="array" ref="Z213">STDEV(IF(Table1[genres]=R213, Table1[imdb_score]))</f>
        <v>0.37859388972001823</v>
      </c>
      <c r="AA213" s="3" cm="1">
        <f t="array" ref="AA213">AVERAGE(IF(Table1[genres]=R213, Table1[imdb_score]))</f>
        <v>7.3666666666666671</v>
      </c>
    </row>
    <row r="214" spans="1:27" x14ac:dyDescent="0.3">
      <c r="A214" t="s">
        <v>798</v>
      </c>
      <c r="B214">
        <v>212</v>
      </c>
      <c r="C214">
        <v>90</v>
      </c>
      <c r="D214">
        <v>267652016</v>
      </c>
      <c r="E214" t="s">
        <v>296</v>
      </c>
      <c r="F214" t="s">
        <v>799</v>
      </c>
      <c r="G214" t="s">
        <v>800</v>
      </c>
      <c r="H214">
        <v>467113</v>
      </c>
      <c r="I214">
        <v>945</v>
      </c>
      <c r="J214" t="s">
        <v>29</v>
      </c>
      <c r="K214" t="s">
        <v>30</v>
      </c>
      <c r="L214">
        <v>60000000</v>
      </c>
      <c r="M214">
        <v>2001</v>
      </c>
      <c r="N214">
        <v>7.9</v>
      </c>
      <c r="O214">
        <f>Table1[[#This Row],[gross]]-Table1[[#This Row],[budget]]</f>
        <v>207652016</v>
      </c>
      <c r="R214" t="s">
        <v>1056</v>
      </c>
      <c r="S214">
        <f>COUNTIF(Table1[genres],R214)</f>
        <v>3</v>
      </c>
      <c r="T214" cm="1">
        <f t="array" ref="T214">SUM(IF(Table1[genres]=R214, Table1[imdb_score]))</f>
        <v>22.4</v>
      </c>
      <c r="U214" cm="1">
        <f t="array" ref="U214">MEDIAN(IF(Table1[genres]=R214, Table1[imdb_score]))</f>
        <v>7.6</v>
      </c>
      <c r="V214" cm="1">
        <f t="array" ref="V214">MAX(IF(Table1[genres]=R214, Table1[imdb_score]))</f>
        <v>7.8</v>
      </c>
      <c r="W214" cm="1">
        <f t="array" ref="W214">MIN(IF(Table1[genres]=R214, Table1[imdb_score]))</f>
        <v>7</v>
      </c>
      <c r="X214" t="e" cm="1">
        <f t="array" ref="X214">MODE(IF(Table1[genres]=R214, Table1[imdb_score]))</f>
        <v>#N/A</v>
      </c>
      <c r="Y214" s="2" cm="1">
        <f t="array" ref="Y214">VAR(IF(Table1[genres]=R214, Table1[imdb_score]))</f>
        <v>0.17333333333333323</v>
      </c>
      <c r="Z214" s="2" cm="1">
        <f t="array" ref="Z214">STDEV(IF(Table1[genres]=R214, Table1[imdb_score]))</f>
        <v>0.41633319989322642</v>
      </c>
      <c r="AA214" s="3" cm="1">
        <f t="array" ref="AA214">AVERAGE(IF(Table1[genres]=R214, Table1[imdb_score]))</f>
        <v>7.4666666666666659</v>
      </c>
    </row>
    <row r="215" spans="1:27" x14ac:dyDescent="0.3">
      <c r="A215" t="s">
        <v>802</v>
      </c>
      <c r="B215">
        <v>486</v>
      </c>
      <c r="C215">
        <v>126</v>
      </c>
      <c r="D215">
        <v>318298180</v>
      </c>
      <c r="E215" t="s">
        <v>248</v>
      </c>
      <c r="F215" t="s">
        <v>388</v>
      </c>
      <c r="G215" t="s">
        <v>803</v>
      </c>
      <c r="H215">
        <v>696338</v>
      </c>
      <c r="I215">
        <v>1055</v>
      </c>
      <c r="J215" t="s">
        <v>29</v>
      </c>
      <c r="K215" t="s">
        <v>30</v>
      </c>
      <c r="L215">
        <v>140000000</v>
      </c>
      <c r="M215">
        <v>2008</v>
      </c>
      <c r="N215">
        <v>7.9</v>
      </c>
      <c r="O215">
        <f>Table1[[#This Row],[gross]]-Table1[[#This Row],[budget]]</f>
        <v>178298180</v>
      </c>
      <c r="R215" t="s">
        <v>1316</v>
      </c>
      <c r="S215">
        <f>COUNTIF(Table1[genres],R215)</f>
        <v>3</v>
      </c>
      <c r="T215" cm="1">
        <f t="array" ref="T215">SUM(IF(Table1[genres]=R215, Table1[imdb_score]))</f>
        <v>19.900000000000002</v>
      </c>
      <c r="U215" cm="1">
        <f t="array" ref="U215">MEDIAN(IF(Table1[genres]=R215, Table1[imdb_score]))</f>
        <v>6.4</v>
      </c>
      <c r="V215" cm="1">
        <f t="array" ref="V215">MAX(IF(Table1[genres]=R215, Table1[imdb_score]))</f>
        <v>7.7</v>
      </c>
      <c r="W215" cm="1">
        <f t="array" ref="W215">MIN(IF(Table1[genres]=R215, Table1[imdb_score]))</f>
        <v>5.8</v>
      </c>
      <c r="X215" t="e" cm="1">
        <f t="array" ref="X215">MODE(IF(Table1[genres]=R215, Table1[imdb_score]))</f>
        <v>#N/A</v>
      </c>
      <c r="Y215" s="2" cm="1">
        <f t="array" ref="Y215">VAR(IF(Table1[genres]=R215, Table1[imdb_score]))</f>
        <v>0.94333333333332803</v>
      </c>
      <c r="Z215" s="2" cm="1">
        <f t="array" ref="Z215">STDEV(IF(Table1[genres]=R215, Table1[imdb_score]))</f>
        <v>0.97125348562222824</v>
      </c>
      <c r="AA215" s="3" cm="1">
        <f t="array" ref="AA215">AVERAGE(IF(Table1[genres]=R215, Table1[imdb_score]))</f>
        <v>6.6333333333333337</v>
      </c>
    </row>
    <row r="216" spans="1:27" x14ac:dyDescent="0.3">
      <c r="A216" t="s">
        <v>302</v>
      </c>
      <c r="B216">
        <v>191</v>
      </c>
      <c r="C216">
        <v>82</v>
      </c>
      <c r="D216">
        <v>245823397</v>
      </c>
      <c r="E216" t="s">
        <v>296</v>
      </c>
      <c r="F216" t="s">
        <v>74</v>
      </c>
      <c r="G216" t="s">
        <v>805</v>
      </c>
      <c r="H216">
        <v>385871</v>
      </c>
      <c r="I216">
        <v>515</v>
      </c>
      <c r="J216" t="s">
        <v>29</v>
      </c>
      <c r="K216" t="s">
        <v>30</v>
      </c>
      <c r="L216">
        <v>90000000</v>
      </c>
      <c r="M216">
        <v>1999</v>
      </c>
      <c r="N216">
        <v>7.9</v>
      </c>
      <c r="O216">
        <f>Table1[[#This Row],[gross]]-Table1[[#This Row],[budget]]</f>
        <v>155823397</v>
      </c>
      <c r="R216" t="s">
        <v>1595</v>
      </c>
      <c r="S216">
        <f>COUNTIF(Table1[genres],R216)</f>
        <v>3</v>
      </c>
      <c r="T216" cm="1">
        <f t="array" ref="T216">SUM(IF(Table1[genres]=R216, Table1[imdb_score]))</f>
        <v>22.1</v>
      </c>
      <c r="U216" cm="1">
        <f t="array" ref="U216">MEDIAN(IF(Table1[genres]=R216, Table1[imdb_score]))</f>
        <v>7.4</v>
      </c>
      <c r="V216" cm="1">
        <f t="array" ref="V216">MAX(IF(Table1[genres]=R216, Table1[imdb_score]))</f>
        <v>7.6</v>
      </c>
      <c r="W216" cm="1">
        <f t="array" ref="W216">MIN(IF(Table1[genres]=R216, Table1[imdb_score]))</f>
        <v>7.1</v>
      </c>
      <c r="X216" t="e" cm="1">
        <f t="array" ref="X216">MODE(IF(Table1[genres]=R216, Table1[imdb_score]))</f>
        <v>#N/A</v>
      </c>
      <c r="Y216" s="2" cm="1">
        <f t="array" ref="Y216">VAR(IF(Table1[genres]=R216, Table1[imdb_score]))</f>
        <v>6.3333333333333353E-2</v>
      </c>
      <c r="Z216" s="2" cm="1">
        <f t="array" ref="Z216">STDEV(IF(Table1[genres]=R216, Table1[imdb_score]))</f>
        <v>0.25166114784235838</v>
      </c>
      <c r="AA216" s="3" cm="1">
        <f t="array" ref="AA216">AVERAGE(IF(Table1[genres]=R216, Table1[imdb_score]))</f>
        <v>7.3666666666666671</v>
      </c>
    </row>
    <row r="217" spans="1:27" x14ac:dyDescent="0.3">
      <c r="A217" t="s">
        <v>807</v>
      </c>
      <c r="B217">
        <v>349</v>
      </c>
      <c r="C217">
        <v>167</v>
      </c>
      <c r="D217">
        <v>161029270</v>
      </c>
      <c r="E217" t="s">
        <v>808</v>
      </c>
      <c r="F217" t="s">
        <v>809</v>
      </c>
      <c r="G217" t="s">
        <v>810</v>
      </c>
      <c r="H217">
        <v>119928</v>
      </c>
      <c r="I217">
        <v>331</v>
      </c>
      <c r="J217" t="s">
        <v>29</v>
      </c>
      <c r="K217" t="s">
        <v>30</v>
      </c>
      <c r="L217">
        <v>28000000</v>
      </c>
      <c r="M217">
        <v>2015</v>
      </c>
      <c r="N217">
        <v>7.9</v>
      </c>
      <c r="O217">
        <f>Table1[[#This Row],[gross]]-Table1[[#This Row],[budget]]</f>
        <v>133029270</v>
      </c>
      <c r="R217" t="s">
        <v>1990</v>
      </c>
      <c r="S217">
        <f>COUNTIF(Table1[genres],R217)</f>
        <v>3</v>
      </c>
      <c r="T217" cm="1">
        <f t="array" ref="T217">SUM(IF(Table1[genres]=R217, Table1[imdb_score]))</f>
        <v>19.2</v>
      </c>
      <c r="U217" cm="1">
        <f t="array" ref="U217">MEDIAN(IF(Table1[genres]=R217, Table1[imdb_score]))</f>
        <v>6.5</v>
      </c>
      <c r="V217" cm="1">
        <f t="array" ref="V217">MAX(IF(Table1[genres]=R217, Table1[imdb_score]))</f>
        <v>7.4</v>
      </c>
      <c r="W217" cm="1">
        <f t="array" ref="W217">MIN(IF(Table1[genres]=R217, Table1[imdb_score]))</f>
        <v>5.3</v>
      </c>
      <c r="X217" t="e" cm="1">
        <f t="array" ref="X217">MODE(IF(Table1[genres]=R217, Table1[imdb_score]))</f>
        <v>#N/A</v>
      </c>
      <c r="Y217" s="2" cm="1">
        <f t="array" ref="Y217">VAR(IF(Table1[genres]=R217, Table1[imdb_score]))</f>
        <v>1.1100000000000065</v>
      </c>
      <c r="Z217" s="2" cm="1">
        <f t="array" ref="Z217">STDEV(IF(Table1[genres]=R217, Table1[imdb_score]))</f>
        <v>1.0535653752852769</v>
      </c>
      <c r="AA217" s="3" cm="1">
        <f t="array" ref="AA217">AVERAGE(IF(Table1[genres]=R217, Table1[imdb_score]))</f>
        <v>6.3999999999999995</v>
      </c>
    </row>
    <row r="218" spans="1:27" x14ac:dyDescent="0.3">
      <c r="A218" t="s">
        <v>812</v>
      </c>
      <c r="B218">
        <v>309</v>
      </c>
      <c r="C218">
        <v>93</v>
      </c>
      <c r="D218">
        <v>145000989</v>
      </c>
      <c r="E218" t="s">
        <v>175</v>
      </c>
      <c r="F218" t="s">
        <v>61</v>
      </c>
      <c r="G218" t="s">
        <v>813</v>
      </c>
      <c r="H218">
        <v>483756</v>
      </c>
      <c r="I218">
        <v>974</v>
      </c>
      <c r="J218" t="s">
        <v>29</v>
      </c>
      <c r="K218" t="s">
        <v>241</v>
      </c>
      <c r="L218">
        <v>25000000</v>
      </c>
      <c r="M218">
        <v>2008</v>
      </c>
      <c r="N218">
        <v>7.9</v>
      </c>
      <c r="O218">
        <f>Table1[[#This Row],[gross]]-Table1[[#This Row],[budget]]</f>
        <v>120000989</v>
      </c>
      <c r="R218" t="s">
        <v>2110</v>
      </c>
      <c r="S218">
        <f>COUNTIF(Table1[genres],R218)</f>
        <v>3</v>
      </c>
      <c r="T218" cm="1">
        <f t="array" ref="T218">SUM(IF(Table1[genres]=R218, Table1[imdb_score]))</f>
        <v>21.2</v>
      </c>
      <c r="U218" cm="1">
        <f t="array" ref="U218">MEDIAN(IF(Table1[genres]=R218, Table1[imdb_score]))</f>
        <v>7.3</v>
      </c>
      <c r="V218" cm="1">
        <f t="array" ref="V218">MAX(IF(Table1[genres]=R218, Table1[imdb_score]))</f>
        <v>7.3</v>
      </c>
      <c r="W218" cm="1">
        <f t="array" ref="W218">MIN(IF(Table1[genres]=R218, Table1[imdb_score]))</f>
        <v>6.6</v>
      </c>
      <c r="X218" cm="1">
        <f t="array" ref="X218">MODE(IF(Table1[genres]=R218, Table1[imdb_score]))</f>
        <v>7.3</v>
      </c>
      <c r="Y218" s="2" cm="1">
        <f t="array" ref="Y218">VAR(IF(Table1[genres]=R218, Table1[imdb_score]))</f>
        <v>0.16333333333333341</v>
      </c>
      <c r="Z218" s="2" cm="1">
        <f t="array" ref="Z218">STDEV(IF(Table1[genres]=R218, Table1[imdb_score]))</f>
        <v>0.40414518843273811</v>
      </c>
      <c r="AA218" s="3" cm="1">
        <f t="array" ref="AA218">AVERAGE(IF(Table1[genres]=R218, Table1[imdb_score]))</f>
        <v>7.0666666666666664</v>
      </c>
    </row>
    <row r="219" spans="1:27" x14ac:dyDescent="0.3">
      <c r="A219" t="s">
        <v>725</v>
      </c>
      <c r="B219">
        <v>287</v>
      </c>
      <c r="C219">
        <v>120</v>
      </c>
      <c r="D219">
        <v>128067808</v>
      </c>
      <c r="E219" t="s">
        <v>191</v>
      </c>
      <c r="F219" t="s">
        <v>815</v>
      </c>
      <c r="G219" t="s">
        <v>816</v>
      </c>
      <c r="H219">
        <v>217740</v>
      </c>
      <c r="I219">
        <v>1641</v>
      </c>
      <c r="J219" t="s">
        <v>139</v>
      </c>
      <c r="K219" t="s">
        <v>817</v>
      </c>
      <c r="L219">
        <v>15000000</v>
      </c>
      <c r="M219">
        <v>2000</v>
      </c>
      <c r="N219">
        <v>7.9</v>
      </c>
      <c r="O219">
        <f>Table1[[#This Row],[gross]]-Table1[[#This Row],[budget]]</f>
        <v>113067808</v>
      </c>
      <c r="R219" t="s">
        <v>2231</v>
      </c>
      <c r="S219">
        <f>COUNTIF(Table1[genres],R219)</f>
        <v>3</v>
      </c>
      <c r="T219" cm="1">
        <f t="array" ref="T219">SUM(IF(Table1[genres]=R219, Table1[imdb_score]))</f>
        <v>20</v>
      </c>
      <c r="U219" cm="1">
        <f t="array" ref="U219">MEDIAN(IF(Table1[genres]=R219, Table1[imdb_score]))</f>
        <v>6.4</v>
      </c>
      <c r="V219" cm="1">
        <f t="array" ref="V219">MAX(IF(Table1[genres]=R219, Table1[imdb_score]))</f>
        <v>7.3</v>
      </c>
      <c r="W219" cm="1">
        <f t="array" ref="W219">MIN(IF(Table1[genres]=R219, Table1[imdb_score]))</f>
        <v>6.3</v>
      </c>
      <c r="X219" t="e" cm="1">
        <f t="array" ref="X219">MODE(IF(Table1[genres]=R219, Table1[imdb_score]))</f>
        <v>#N/A</v>
      </c>
      <c r="Y219" s="2" cm="1">
        <f t="array" ref="Y219">VAR(IF(Table1[genres]=R219, Table1[imdb_score]))</f>
        <v>0.30333333333333318</v>
      </c>
      <c r="Z219" s="2" cm="1">
        <f t="array" ref="Z219">STDEV(IF(Table1[genres]=R219, Table1[imdb_score]))</f>
        <v>0.55075705472861003</v>
      </c>
      <c r="AA219" s="3" cm="1">
        <f t="array" ref="AA219">AVERAGE(IF(Table1[genres]=R219, Table1[imdb_score]))</f>
        <v>6.666666666666667</v>
      </c>
    </row>
    <row r="220" spans="1:27" x14ac:dyDescent="0.3">
      <c r="A220" t="s">
        <v>818</v>
      </c>
      <c r="B220">
        <v>291</v>
      </c>
      <c r="C220">
        <v>153</v>
      </c>
      <c r="D220">
        <v>119518352</v>
      </c>
      <c r="E220" t="s">
        <v>819</v>
      </c>
      <c r="F220" t="s">
        <v>820</v>
      </c>
      <c r="G220" t="s">
        <v>821</v>
      </c>
      <c r="H220">
        <v>188637</v>
      </c>
      <c r="I220">
        <v>815</v>
      </c>
      <c r="J220" t="s">
        <v>29</v>
      </c>
      <c r="K220" t="s">
        <v>30</v>
      </c>
      <c r="L220">
        <v>28000000</v>
      </c>
      <c r="M220">
        <v>2005</v>
      </c>
      <c r="N220">
        <v>7.9</v>
      </c>
      <c r="O220">
        <f>Table1[[#This Row],[gross]]-Table1[[#This Row],[budget]]</f>
        <v>91518352</v>
      </c>
      <c r="R220" t="s">
        <v>2320</v>
      </c>
      <c r="S220">
        <f>COUNTIF(Table1[genres],R220)</f>
        <v>3</v>
      </c>
      <c r="T220" cm="1">
        <f t="array" ref="T220">SUM(IF(Table1[genres]=R220, Table1[imdb_score]))</f>
        <v>20.700000000000003</v>
      </c>
      <c r="U220" cm="1">
        <f t="array" ref="U220">MEDIAN(IF(Table1[genres]=R220, Table1[imdb_score]))</f>
        <v>7</v>
      </c>
      <c r="V220" cm="1">
        <f t="array" ref="V220">MAX(IF(Table1[genres]=R220, Table1[imdb_score]))</f>
        <v>7.3</v>
      </c>
      <c r="W220" cm="1">
        <f t="array" ref="W220">MIN(IF(Table1[genres]=R220, Table1[imdb_score]))</f>
        <v>6.4</v>
      </c>
      <c r="X220" t="e" cm="1">
        <f t="array" ref="X220">MODE(IF(Table1[genres]=R220, Table1[imdb_score]))</f>
        <v>#N/A</v>
      </c>
      <c r="Y220" s="2" cm="1">
        <f t="array" ref="Y220">VAR(IF(Table1[genres]=R220, Table1[imdb_score]))</f>
        <v>0.20999999999999974</v>
      </c>
      <c r="Z220" s="2" cm="1">
        <f t="array" ref="Z220">STDEV(IF(Table1[genres]=R220, Table1[imdb_score]))</f>
        <v>0.45825756949558372</v>
      </c>
      <c r="AA220" s="3" cm="1">
        <f t="array" ref="AA220">AVERAGE(IF(Table1[genres]=R220, Table1[imdb_score]))</f>
        <v>6.9000000000000012</v>
      </c>
    </row>
    <row r="221" spans="1:27" x14ac:dyDescent="0.3">
      <c r="A221" t="s">
        <v>822</v>
      </c>
      <c r="B221">
        <v>410</v>
      </c>
      <c r="C221">
        <v>116</v>
      </c>
      <c r="D221">
        <v>93571803</v>
      </c>
      <c r="E221" t="s">
        <v>379</v>
      </c>
      <c r="F221" t="s">
        <v>40</v>
      </c>
      <c r="G221" t="s">
        <v>823</v>
      </c>
      <c r="H221">
        <v>275869</v>
      </c>
      <c r="I221">
        <v>389</v>
      </c>
      <c r="J221" t="s">
        <v>29</v>
      </c>
      <c r="K221" t="s">
        <v>30</v>
      </c>
      <c r="L221">
        <v>25000000</v>
      </c>
      <c r="M221">
        <v>2010</v>
      </c>
      <c r="N221">
        <v>7.9</v>
      </c>
      <c r="O221">
        <f>Table1[[#This Row],[gross]]-Table1[[#This Row],[budget]]</f>
        <v>68571803</v>
      </c>
      <c r="R221" t="s">
        <v>2349</v>
      </c>
      <c r="S221">
        <f>COUNTIF(Table1[genres],R221)</f>
        <v>3</v>
      </c>
      <c r="T221" cm="1">
        <f t="array" ref="T221">SUM(IF(Table1[genres]=R221, Table1[imdb_score]))</f>
        <v>20.399999999999999</v>
      </c>
      <c r="U221" cm="1">
        <f t="array" ref="U221">MEDIAN(IF(Table1[genres]=R221, Table1[imdb_score]))</f>
        <v>6.6</v>
      </c>
      <c r="V221" cm="1">
        <f t="array" ref="V221">MAX(IF(Table1[genres]=R221, Table1[imdb_score]))</f>
        <v>7.3</v>
      </c>
      <c r="W221" cm="1">
        <f t="array" ref="W221">MIN(IF(Table1[genres]=R221, Table1[imdb_score]))</f>
        <v>6.5</v>
      </c>
      <c r="X221" t="e" cm="1">
        <f t="array" ref="X221">MODE(IF(Table1[genres]=R221, Table1[imdb_score]))</f>
        <v>#N/A</v>
      </c>
      <c r="Y221" s="2" cm="1">
        <f t="array" ref="Y221">VAR(IF(Table1[genres]=R221, Table1[imdb_score]))</f>
        <v>0.19</v>
      </c>
      <c r="Z221" s="2" cm="1">
        <f t="array" ref="Z221">STDEV(IF(Table1[genres]=R221, Table1[imdb_score]))</f>
        <v>0.43588989435406733</v>
      </c>
      <c r="AA221" s="3" cm="1">
        <f t="array" ref="AA221">AVERAGE(IF(Table1[genres]=R221, Table1[imdb_score]))</f>
        <v>6.8</v>
      </c>
    </row>
    <row r="222" spans="1:27" x14ac:dyDescent="0.3">
      <c r="A222" t="s">
        <v>824</v>
      </c>
      <c r="B222">
        <v>249</v>
      </c>
      <c r="C222">
        <v>119</v>
      </c>
      <c r="D222">
        <v>121468960</v>
      </c>
      <c r="E222" t="s">
        <v>500</v>
      </c>
      <c r="F222" t="s">
        <v>496</v>
      </c>
      <c r="G222" t="s">
        <v>825</v>
      </c>
      <c r="H222">
        <v>407601</v>
      </c>
      <c r="I222">
        <v>849</v>
      </c>
      <c r="J222" t="s">
        <v>29</v>
      </c>
      <c r="K222" t="s">
        <v>30</v>
      </c>
      <c r="L222">
        <v>60000000</v>
      </c>
      <c r="M222">
        <v>2002</v>
      </c>
      <c r="N222">
        <v>7.9</v>
      </c>
      <c r="O222">
        <f>Table1[[#This Row],[gross]]-Table1[[#This Row],[budget]]</f>
        <v>61468960</v>
      </c>
      <c r="R222" t="s">
        <v>2377</v>
      </c>
      <c r="S222">
        <f>COUNTIF(Table1[genres],R222)</f>
        <v>3</v>
      </c>
      <c r="T222" cm="1">
        <f t="array" ref="T222">SUM(IF(Table1[genres]=R222, Table1[imdb_score]))</f>
        <v>18.399999999999999</v>
      </c>
      <c r="U222" cm="1">
        <f t="array" ref="U222">MEDIAN(IF(Table1[genres]=R222, Table1[imdb_score]))</f>
        <v>6.2</v>
      </c>
      <c r="V222" cm="1">
        <f t="array" ref="V222">MAX(IF(Table1[genres]=R222, Table1[imdb_score]))</f>
        <v>7.3</v>
      </c>
      <c r="W222" cm="1">
        <f t="array" ref="W222">MIN(IF(Table1[genres]=R222, Table1[imdb_score]))</f>
        <v>4.9000000000000004</v>
      </c>
      <c r="X222" t="e" cm="1">
        <f t="array" ref="X222">MODE(IF(Table1[genres]=R222, Table1[imdb_score]))</f>
        <v>#N/A</v>
      </c>
      <c r="Y222" s="2" cm="1">
        <f t="array" ref="Y222">VAR(IF(Table1[genres]=R222, Table1[imdb_score]))</f>
        <v>1.4433333333333493</v>
      </c>
      <c r="Z222" s="2" cm="1">
        <f t="array" ref="Z222">STDEV(IF(Table1[genres]=R222, Table1[imdb_score]))</f>
        <v>1.20138808606268</v>
      </c>
      <c r="AA222" s="3" cm="1">
        <f t="array" ref="AA222">AVERAGE(IF(Table1[genres]=R222, Table1[imdb_score]))</f>
        <v>6.1333333333333329</v>
      </c>
    </row>
    <row r="223" spans="1:27" x14ac:dyDescent="0.3">
      <c r="A223" t="s">
        <v>260</v>
      </c>
      <c r="B223">
        <v>384</v>
      </c>
      <c r="C223">
        <v>102</v>
      </c>
      <c r="D223">
        <v>222487711</v>
      </c>
      <c r="E223" t="s">
        <v>787</v>
      </c>
      <c r="F223" t="s">
        <v>826</v>
      </c>
      <c r="G223" t="s">
        <v>827</v>
      </c>
      <c r="H223">
        <v>279093</v>
      </c>
      <c r="I223">
        <v>433</v>
      </c>
      <c r="J223" t="s">
        <v>29</v>
      </c>
      <c r="K223" t="s">
        <v>30</v>
      </c>
      <c r="L223">
        <v>165000000</v>
      </c>
      <c r="M223">
        <v>2014</v>
      </c>
      <c r="N223">
        <v>7.9</v>
      </c>
      <c r="O223">
        <f>Table1[[#This Row],[gross]]-Table1[[#This Row],[budget]]</f>
        <v>57487711</v>
      </c>
      <c r="R223" t="s">
        <v>2455</v>
      </c>
      <c r="S223">
        <f>COUNTIF(Table1[genres],R223)</f>
        <v>3</v>
      </c>
      <c r="T223" cm="1">
        <f t="array" ref="T223">SUM(IF(Table1[genres]=R223, Table1[imdb_score]))</f>
        <v>20</v>
      </c>
      <c r="U223" cm="1">
        <f t="array" ref="U223">MEDIAN(IF(Table1[genres]=R223, Table1[imdb_score]))</f>
        <v>6.5</v>
      </c>
      <c r="V223" cm="1">
        <f t="array" ref="V223">MAX(IF(Table1[genres]=R223, Table1[imdb_score]))</f>
        <v>7.2</v>
      </c>
      <c r="W223" cm="1">
        <f t="array" ref="W223">MIN(IF(Table1[genres]=R223, Table1[imdb_score]))</f>
        <v>6.3</v>
      </c>
      <c r="X223" t="e" cm="1">
        <f t="array" ref="X223">MODE(IF(Table1[genres]=R223, Table1[imdb_score]))</f>
        <v>#N/A</v>
      </c>
      <c r="Y223" s="2" cm="1">
        <f t="array" ref="Y223">VAR(IF(Table1[genres]=R223, Table1[imdb_score]))</f>
        <v>0.22333333333333349</v>
      </c>
      <c r="Z223" s="2" cm="1">
        <f t="array" ref="Z223">STDEV(IF(Table1[genres]=R223, Table1[imdb_score]))</f>
        <v>0.47258156262526102</v>
      </c>
      <c r="AA223" s="3" cm="1">
        <f t="array" ref="AA223">AVERAGE(IF(Table1[genres]=R223, Table1[imdb_score]))</f>
        <v>6.666666666666667</v>
      </c>
    </row>
    <row r="224" spans="1:27" x14ac:dyDescent="0.3">
      <c r="A224" t="s">
        <v>236</v>
      </c>
      <c r="B224">
        <v>82</v>
      </c>
      <c r="C224">
        <v>170</v>
      </c>
      <c r="D224">
        <v>72000000</v>
      </c>
      <c r="E224" t="s">
        <v>687</v>
      </c>
      <c r="F224" t="s">
        <v>829</v>
      </c>
      <c r="G224" t="s">
        <v>830</v>
      </c>
      <c r="H224">
        <v>66959</v>
      </c>
      <c r="I224">
        <v>258</v>
      </c>
      <c r="J224" t="s">
        <v>29</v>
      </c>
      <c r="K224" t="s">
        <v>30</v>
      </c>
      <c r="L224">
        <v>17000000</v>
      </c>
      <c r="M224">
        <v>1964</v>
      </c>
      <c r="N224">
        <v>7.9</v>
      </c>
      <c r="O224">
        <f>Table1[[#This Row],[gross]]-Table1[[#This Row],[budget]]</f>
        <v>55000000</v>
      </c>
      <c r="R224" t="s">
        <v>2860</v>
      </c>
      <c r="S224">
        <f>COUNTIF(Table1[genres],R224)</f>
        <v>3</v>
      </c>
      <c r="T224" cm="1">
        <f t="array" ref="T224">SUM(IF(Table1[genres]=R224, Table1[imdb_score]))</f>
        <v>20.6</v>
      </c>
      <c r="U224" cm="1">
        <f t="array" ref="U224">MEDIAN(IF(Table1[genres]=R224, Table1[imdb_score]))</f>
        <v>7</v>
      </c>
      <c r="V224" cm="1">
        <f t="array" ref="V224">MAX(IF(Table1[genres]=R224, Table1[imdb_score]))</f>
        <v>7.1</v>
      </c>
      <c r="W224" cm="1">
        <f t="array" ref="W224">MIN(IF(Table1[genres]=R224, Table1[imdb_score]))</f>
        <v>6.5</v>
      </c>
      <c r="X224" t="e" cm="1">
        <f t="array" ref="X224">MODE(IF(Table1[genres]=R224, Table1[imdb_score]))</f>
        <v>#N/A</v>
      </c>
      <c r="Y224" s="2" cm="1">
        <f t="array" ref="Y224">VAR(IF(Table1[genres]=R224, Table1[imdb_score]))</f>
        <v>0.10333333333333325</v>
      </c>
      <c r="Z224" s="2" cm="1">
        <f t="array" ref="Z224">STDEV(IF(Table1[genres]=R224, Table1[imdb_score]))</f>
        <v>0.32145502536643172</v>
      </c>
      <c r="AA224" s="3" cm="1">
        <f t="array" ref="AA224">AVERAGE(IF(Table1[genres]=R224, Table1[imdb_score]))</f>
        <v>6.8666666666666671</v>
      </c>
    </row>
    <row r="225" spans="1:27" x14ac:dyDescent="0.3">
      <c r="A225" t="s">
        <v>499</v>
      </c>
      <c r="B225">
        <v>491</v>
      </c>
      <c r="C225">
        <v>134</v>
      </c>
      <c r="D225">
        <v>107100855</v>
      </c>
      <c r="E225" t="s">
        <v>832</v>
      </c>
      <c r="F225" t="s">
        <v>74</v>
      </c>
      <c r="G225" t="s">
        <v>833</v>
      </c>
      <c r="H225">
        <v>323353</v>
      </c>
      <c r="I225">
        <v>527</v>
      </c>
      <c r="J225" t="s">
        <v>29</v>
      </c>
      <c r="K225" t="s">
        <v>30</v>
      </c>
      <c r="L225">
        <v>55000000</v>
      </c>
      <c r="M225">
        <v>2013</v>
      </c>
      <c r="N225">
        <v>7.9</v>
      </c>
      <c r="O225">
        <f>Table1[[#This Row],[gross]]-Table1[[#This Row],[budget]]</f>
        <v>52100855</v>
      </c>
      <c r="R225" t="s">
        <v>3065</v>
      </c>
      <c r="S225">
        <f>COUNTIF(Table1[genres],R225)</f>
        <v>3</v>
      </c>
      <c r="T225" cm="1">
        <f t="array" ref="T225">SUM(IF(Table1[genres]=R225, Table1[imdb_score]))</f>
        <v>20.7</v>
      </c>
      <c r="U225" cm="1">
        <f t="array" ref="U225">MEDIAN(IF(Table1[genres]=R225, Table1[imdb_score]))</f>
        <v>7</v>
      </c>
      <c r="V225" cm="1">
        <f t="array" ref="V225">MAX(IF(Table1[genres]=R225, Table1[imdb_score]))</f>
        <v>7</v>
      </c>
      <c r="W225" cm="1">
        <f t="array" ref="W225">MIN(IF(Table1[genres]=R225, Table1[imdb_score]))</f>
        <v>6.7</v>
      </c>
      <c r="X225" cm="1">
        <f t="array" ref="X225">MODE(IF(Table1[genres]=R225, Table1[imdb_score]))</f>
        <v>7</v>
      </c>
      <c r="Y225" s="2" cm="1">
        <f t="array" ref="Y225">VAR(IF(Table1[genres]=R225, Table1[imdb_score]))</f>
        <v>2.9999999999999964E-2</v>
      </c>
      <c r="Z225" s="2" cm="1">
        <f t="array" ref="Z225">STDEV(IF(Table1[genres]=R225, Table1[imdb_score]))</f>
        <v>0.17320508075688762</v>
      </c>
      <c r="AA225" s="3" cm="1">
        <f t="array" ref="AA225">AVERAGE(IF(Table1[genres]=R225, Table1[imdb_score]))</f>
        <v>6.8999999999999995</v>
      </c>
    </row>
    <row r="226" spans="1:27" x14ac:dyDescent="0.3">
      <c r="A226" t="s">
        <v>265</v>
      </c>
      <c r="B226">
        <v>270</v>
      </c>
      <c r="C226">
        <v>101</v>
      </c>
      <c r="D226">
        <v>59889948</v>
      </c>
      <c r="E226" t="s">
        <v>73</v>
      </c>
      <c r="F226" t="s">
        <v>834</v>
      </c>
      <c r="G226" t="s">
        <v>835</v>
      </c>
      <c r="H226">
        <v>355810</v>
      </c>
      <c r="I226">
        <v>889</v>
      </c>
      <c r="J226" t="s">
        <v>29</v>
      </c>
      <c r="K226" t="s">
        <v>30</v>
      </c>
      <c r="L226">
        <v>8000000</v>
      </c>
      <c r="M226">
        <v>2006</v>
      </c>
      <c r="N226">
        <v>7.9</v>
      </c>
      <c r="O226">
        <f>Table1[[#This Row],[gross]]-Table1[[#This Row],[budget]]</f>
        <v>51889948</v>
      </c>
      <c r="R226" t="s">
        <v>3165</v>
      </c>
      <c r="S226">
        <f>COUNTIF(Table1[genres],R226)</f>
        <v>3</v>
      </c>
      <c r="T226" cm="1">
        <f t="array" ref="T226">SUM(IF(Table1[genres]=R226, Table1[imdb_score]))</f>
        <v>16.100000000000001</v>
      </c>
      <c r="U226" cm="1">
        <f t="array" ref="U226">MEDIAN(IF(Table1[genres]=R226, Table1[imdb_score]))</f>
        <v>4.9000000000000004</v>
      </c>
      <c r="V226" cm="1">
        <f t="array" ref="V226">MAX(IF(Table1[genres]=R226, Table1[imdb_score]))</f>
        <v>7</v>
      </c>
      <c r="W226" cm="1">
        <f t="array" ref="W226">MIN(IF(Table1[genres]=R226, Table1[imdb_score]))</f>
        <v>4.2</v>
      </c>
      <c r="X226" t="e" cm="1">
        <f t="array" ref="X226">MODE(IF(Table1[genres]=R226, Table1[imdb_score]))</f>
        <v>#N/A</v>
      </c>
      <c r="Y226" s="2" cm="1">
        <f t="array" ref="Y226">VAR(IF(Table1[genres]=R226, Table1[imdb_score]))</f>
        <v>2.1233333333333277</v>
      </c>
      <c r="Z226" s="2" cm="1">
        <f t="array" ref="Z226">STDEV(IF(Table1[genres]=R226, Table1[imdb_score]))</f>
        <v>1.457166199626291</v>
      </c>
      <c r="AA226" s="3" cm="1">
        <f t="array" ref="AA226">AVERAGE(IF(Table1[genres]=R226, Table1[imdb_score]))</f>
        <v>5.3666666666666671</v>
      </c>
    </row>
    <row r="227" spans="1:27" x14ac:dyDescent="0.3">
      <c r="A227" t="s">
        <v>346</v>
      </c>
      <c r="B227">
        <v>123</v>
      </c>
      <c r="C227">
        <v>119</v>
      </c>
      <c r="D227">
        <v>76270454</v>
      </c>
      <c r="E227" t="s">
        <v>208</v>
      </c>
      <c r="F227" t="s">
        <v>44</v>
      </c>
      <c r="G227" t="s">
        <v>836</v>
      </c>
      <c r="H227">
        <v>219008</v>
      </c>
      <c r="I227">
        <v>418</v>
      </c>
      <c r="J227" t="s">
        <v>29</v>
      </c>
      <c r="K227" t="s">
        <v>30</v>
      </c>
      <c r="L227">
        <v>25000000</v>
      </c>
      <c r="M227">
        <v>1987</v>
      </c>
      <c r="N227">
        <v>7.9</v>
      </c>
      <c r="O227">
        <f>Table1[[#This Row],[gross]]-Table1[[#This Row],[budget]]</f>
        <v>51270454</v>
      </c>
      <c r="R227" t="s">
        <v>3307</v>
      </c>
      <c r="S227">
        <f>COUNTIF(Table1[genres],R227)</f>
        <v>3</v>
      </c>
      <c r="T227" cm="1">
        <f t="array" ref="T227">SUM(IF(Table1[genres]=R227, Table1[imdb_score]))</f>
        <v>18.5</v>
      </c>
      <c r="U227" cm="1">
        <f t="array" ref="U227">MEDIAN(IF(Table1[genres]=R227, Table1[imdb_score]))</f>
        <v>6.4</v>
      </c>
      <c r="V227" cm="1">
        <f t="array" ref="V227">MAX(IF(Table1[genres]=R227, Table1[imdb_score]))</f>
        <v>7</v>
      </c>
      <c r="W227" cm="1">
        <f t="array" ref="W227">MIN(IF(Table1[genres]=R227, Table1[imdb_score]))</f>
        <v>5.0999999999999996</v>
      </c>
      <c r="X227" t="e" cm="1">
        <f t="array" ref="X227">MODE(IF(Table1[genres]=R227, Table1[imdb_score]))</f>
        <v>#N/A</v>
      </c>
      <c r="Y227" s="2" cm="1">
        <f t="array" ref="Y227">VAR(IF(Table1[genres]=R227, Table1[imdb_score]))</f>
        <v>0.94333333333333513</v>
      </c>
      <c r="Z227" s="2" cm="1">
        <f t="array" ref="Z227">STDEV(IF(Table1[genres]=R227, Table1[imdb_score]))</f>
        <v>0.9712534856222319</v>
      </c>
      <c r="AA227" s="3" cm="1">
        <f t="array" ref="AA227">AVERAGE(IF(Table1[genres]=R227, Table1[imdb_score]))</f>
        <v>6.166666666666667</v>
      </c>
    </row>
    <row r="228" spans="1:27" x14ac:dyDescent="0.3">
      <c r="A228" t="s">
        <v>536</v>
      </c>
      <c r="B228">
        <v>287</v>
      </c>
      <c r="C228">
        <v>115</v>
      </c>
      <c r="D228">
        <v>54557348</v>
      </c>
      <c r="E228" t="s">
        <v>208</v>
      </c>
      <c r="F228" t="s">
        <v>576</v>
      </c>
      <c r="G228" t="s">
        <v>838</v>
      </c>
      <c r="H228">
        <v>361169</v>
      </c>
      <c r="I228">
        <v>1624</v>
      </c>
      <c r="J228" t="s">
        <v>29</v>
      </c>
      <c r="K228" t="s">
        <v>227</v>
      </c>
      <c r="L228">
        <v>6500000</v>
      </c>
      <c r="M228">
        <v>2004</v>
      </c>
      <c r="N228">
        <v>7.9</v>
      </c>
      <c r="O228">
        <f>Table1[[#This Row],[gross]]-Table1[[#This Row],[budget]]</f>
        <v>48057348</v>
      </c>
      <c r="R228" t="s">
        <v>3322</v>
      </c>
      <c r="S228">
        <f>COUNTIF(Table1[genres],R228)</f>
        <v>3</v>
      </c>
      <c r="T228" cm="1">
        <f t="array" ref="T228">SUM(IF(Table1[genres]=R228, Table1[imdb_score]))</f>
        <v>19</v>
      </c>
      <c r="U228" cm="1">
        <f t="array" ref="U228">MEDIAN(IF(Table1[genres]=R228, Table1[imdb_score]))</f>
        <v>6.4</v>
      </c>
      <c r="V228" cm="1">
        <f t="array" ref="V228">MAX(IF(Table1[genres]=R228, Table1[imdb_score]))</f>
        <v>7</v>
      </c>
      <c r="W228" cm="1">
        <f t="array" ref="W228">MIN(IF(Table1[genres]=R228, Table1[imdb_score]))</f>
        <v>5.6</v>
      </c>
      <c r="X228" t="e" cm="1">
        <f t="array" ref="X228">MODE(IF(Table1[genres]=R228, Table1[imdb_score]))</f>
        <v>#N/A</v>
      </c>
      <c r="Y228" s="2" cm="1">
        <f t="array" ref="Y228">VAR(IF(Table1[genres]=R228, Table1[imdb_score]))</f>
        <v>0.49333333333333362</v>
      </c>
      <c r="Z228" s="2" cm="1">
        <f t="array" ref="Z228">STDEV(IF(Table1[genres]=R228, Table1[imdb_score]))</f>
        <v>0.70237691685684944</v>
      </c>
      <c r="AA228" s="3" cm="1">
        <f t="array" ref="AA228">AVERAGE(IF(Table1[genres]=R228, Table1[imdb_score]))</f>
        <v>6.333333333333333</v>
      </c>
    </row>
    <row r="229" spans="1:27" x14ac:dyDescent="0.3">
      <c r="A229" t="s">
        <v>451</v>
      </c>
      <c r="B229">
        <v>318</v>
      </c>
      <c r="C229">
        <v>101</v>
      </c>
      <c r="D229">
        <v>47000000</v>
      </c>
      <c r="E229" t="s">
        <v>840</v>
      </c>
      <c r="F229" t="s">
        <v>841</v>
      </c>
      <c r="G229" t="s">
        <v>842</v>
      </c>
      <c r="H229">
        <v>157857</v>
      </c>
      <c r="I229">
        <v>1191</v>
      </c>
      <c r="J229" t="s">
        <v>29</v>
      </c>
      <c r="K229" t="s">
        <v>30</v>
      </c>
      <c r="L229">
        <v>300000</v>
      </c>
      <c r="M229">
        <v>1978</v>
      </c>
      <c r="N229">
        <v>7.9</v>
      </c>
      <c r="O229">
        <f>Table1[[#This Row],[gross]]-Table1[[#This Row],[budget]]</f>
        <v>46700000</v>
      </c>
      <c r="R229" t="s">
        <v>3533</v>
      </c>
      <c r="S229">
        <f>COUNTIF(Table1[genres],R229)</f>
        <v>3</v>
      </c>
      <c r="T229" cm="1">
        <f t="array" ref="T229">SUM(IF(Table1[genres]=R229, Table1[imdb_score]))</f>
        <v>19.200000000000003</v>
      </c>
      <c r="U229" cm="1">
        <f t="array" ref="U229">MEDIAN(IF(Table1[genres]=R229, Table1[imdb_score]))</f>
        <v>6.7</v>
      </c>
      <c r="V229" cm="1">
        <f t="array" ref="V229">MAX(IF(Table1[genres]=R229, Table1[imdb_score]))</f>
        <v>6.9</v>
      </c>
      <c r="W229" cm="1">
        <f t="array" ref="W229">MIN(IF(Table1[genres]=R229, Table1[imdb_score]))</f>
        <v>5.6</v>
      </c>
      <c r="X229" t="e" cm="1">
        <f t="array" ref="X229">MODE(IF(Table1[genres]=R229, Table1[imdb_score]))</f>
        <v>#N/A</v>
      </c>
      <c r="Y229" s="2" cm="1">
        <f t="array" ref="Y229">VAR(IF(Table1[genres]=R229, Table1[imdb_score]))</f>
        <v>0.49000000000000055</v>
      </c>
      <c r="Z229" s="2" cm="1">
        <f t="array" ref="Z229">STDEV(IF(Table1[genres]=R229, Table1[imdb_score]))</f>
        <v>0.7000000000000004</v>
      </c>
      <c r="AA229" s="3" cm="1">
        <f t="array" ref="AA229">AVERAGE(IF(Table1[genres]=R229, Table1[imdb_score]))</f>
        <v>6.4000000000000012</v>
      </c>
    </row>
    <row r="230" spans="1:27" x14ac:dyDescent="0.3">
      <c r="A230" t="s">
        <v>451</v>
      </c>
      <c r="B230">
        <v>318</v>
      </c>
      <c r="C230">
        <v>101</v>
      </c>
      <c r="D230">
        <v>47000000</v>
      </c>
      <c r="E230" t="s">
        <v>840</v>
      </c>
      <c r="F230" t="s">
        <v>841</v>
      </c>
      <c r="G230" t="s">
        <v>842</v>
      </c>
      <c r="H230">
        <v>157863</v>
      </c>
      <c r="I230">
        <v>1191</v>
      </c>
      <c r="J230" t="s">
        <v>29</v>
      </c>
      <c r="K230" t="s">
        <v>30</v>
      </c>
      <c r="L230">
        <v>300000</v>
      </c>
      <c r="M230">
        <v>1978</v>
      </c>
      <c r="N230">
        <v>7.9</v>
      </c>
      <c r="O230">
        <f>Table1[[#This Row],[gross]]-Table1[[#This Row],[budget]]</f>
        <v>46700000</v>
      </c>
      <c r="R230" t="s">
        <v>3666</v>
      </c>
      <c r="S230">
        <f>COUNTIF(Table1[genres],R230)</f>
        <v>3</v>
      </c>
      <c r="T230" cm="1">
        <f t="array" ref="T230">SUM(IF(Table1[genres]=R230, Table1[imdb_score]))</f>
        <v>18.3</v>
      </c>
      <c r="U230" cm="1">
        <f t="array" ref="U230">MEDIAN(IF(Table1[genres]=R230, Table1[imdb_score]))</f>
        <v>6.1</v>
      </c>
      <c r="V230" cm="1">
        <f t="array" ref="V230">MAX(IF(Table1[genres]=R230, Table1[imdb_score]))</f>
        <v>6.9</v>
      </c>
      <c r="W230" cm="1">
        <f t="array" ref="W230">MIN(IF(Table1[genres]=R230, Table1[imdb_score]))</f>
        <v>5.3</v>
      </c>
      <c r="X230" t="e" cm="1">
        <f t="array" ref="X230">MODE(IF(Table1[genres]=R230, Table1[imdb_score]))</f>
        <v>#N/A</v>
      </c>
      <c r="Y230" s="2" cm="1">
        <f t="array" ref="Y230">VAR(IF(Table1[genres]=R230, Table1[imdb_score]))</f>
        <v>0.63999999999999346</v>
      </c>
      <c r="Z230" s="2" cm="1">
        <f t="array" ref="Z230">STDEV(IF(Table1[genres]=R230, Table1[imdb_score]))</f>
        <v>0.79999999999999594</v>
      </c>
      <c r="AA230" s="3" cm="1">
        <f t="array" ref="AA230">AVERAGE(IF(Table1[genres]=R230, Table1[imdb_score]))</f>
        <v>6.1000000000000005</v>
      </c>
    </row>
    <row r="231" spans="1:27" x14ac:dyDescent="0.3">
      <c r="A231" t="s">
        <v>753</v>
      </c>
      <c r="B231">
        <v>111</v>
      </c>
      <c r="C231">
        <v>105</v>
      </c>
      <c r="D231">
        <v>56362352</v>
      </c>
      <c r="E231" t="s">
        <v>843</v>
      </c>
      <c r="F231" t="s">
        <v>482</v>
      </c>
      <c r="G231" t="s">
        <v>844</v>
      </c>
      <c r="H231">
        <v>357581</v>
      </c>
      <c r="I231">
        <v>588</v>
      </c>
      <c r="J231" t="s">
        <v>29</v>
      </c>
      <c r="K231" t="s">
        <v>30</v>
      </c>
      <c r="L231">
        <v>20000000</v>
      </c>
      <c r="M231">
        <v>1990</v>
      </c>
      <c r="N231">
        <v>7.9</v>
      </c>
      <c r="O231">
        <f>Table1[[#This Row],[gross]]-Table1[[#This Row],[budget]]</f>
        <v>36362352</v>
      </c>
      <c r="R231" t="s">
        <v>3741</v>
      </c>
      <c r="S231">
        <f>COUNTIF(Table1[genres],R231)</f>
        <v>3</v>
      </c>
      <c r="T231" cm="1">
        <f t="array" ref="T231">SUM(IF(Table1[genres]=R231, Table1[imdb_score]))</f>
        <v>19.100000000000001</v>
      </c>
      <c r="U231" cm="1">
        <f t="array" ref="U231">MEDIAN(IF(Table1[genres]=R231, Table1[imdb_score]))</f>
        <v>6.3</v>
      </c>
      <c r="V231" cm="1">
        <f t="array" ref="V231">MAX(IF(Table1[genres]=R231, Table1[imdb_score]))</f>
        <v>6.8</v>
      </c>
      <c r="W231" cm="1">
        <f t="array" ref="W231">MIN(IF(Table1[genres]=R231, Table1[imdb_score]))</f>
        <v>6</v>
      </c>
      <c r="X231" t="e" cm="1">
        <f t="array" ref="X231">MODE(IF(Table1[genres]=R231, Table1[imdb_score]))</f>
        <v>#N/A</v>
      </c>
      <c r="Y231" s="2" cm="1">
        <f t="array" ref="Y231">VAR(IF(Table1[genres]=R231, Table1[imdb_score]))</f>
        <v>0.16333333333333327</v>
      </c>
      <c r="Z231" s="2" cm="1">
        <f t="array" ref="Z231">STDEV(IF(Table1[genres]=R231, Table1[imdb_score]))</f>
        <v>0.40414518843273795</v>
      </c>
      <c r="AA231" s="3" cm="1">
        <f t="array" ref="AA231">AVERAGE(IF(Table1[genres]=R231, Table1[imdb_score]))</f>
        <v>6.3666666666666671</v>
      </c>
    </row>
    <row r="232" spans="1:27" x14ac:dyDescent="0.3">
      <c r="A232" t="s">
        <v>48</v>
      </c>
      <c r="B232">
        <v>509</v>
      </c>
      <c r="C232">
        <v>186</v>
      </c>
      <c r="D232">
        <v>258355354</v>
      </c>
      <c r="E232" t="s">
        <v>845</v>
      </c>
      <c r="F232" t="s">
        <v>846</v>
      </c>
      <c r="G232" t="s">
        <v>847</v>
      </c>
      <c r="H232">
        <v>483540</v>
      </c>
      <c r="I232">
        <v>951</v>
      </c>
      <c r="J232" t="s">
        <v>29</v>
      </c>
      <c r="K232" t="s">
        <v>30</v>
      </c>
      <c r="L232">
        <v>225000000</v>
      </c>
      <c r="M232">
        <v>2013</v>
      </c>
      <c r="N232">
        <v>7.9</v>
      </c>
      <c r="O232">
        <f>Table1[[#This Row],[gross]]-Table1[[#This Row],[budget]]</f>
        <v>33355354</v>
      </c>
      <c r="R232" t="s">
        <v>3756</v>
      </c>
      <c r="S232">
        <f>COUNTIF(Table1[genres],R232)</f>
        <v>3</v>
      </c>
      <c r="T232" cm="1">
        <f t="array" ref="T232">SUM(IF(Table1[genres]=R232, Table1[imdb_score]))</f>
        <v>14.8</v>
      </c>
      <c r="U232" cm="1">
        <f t="array" ref="U232">MEDIAN(IF(Table1[genres]=R232, Table1[imdb_score]))</f>
        <v>5.2</v>
      </c>
      <c r="V232" cm="1">
        <f t="array" ref="V232">MAX(IF(Table1[genres]=R232, Table1[imdb_score]))</f>
        <v>6.8</v>
      </c>
      <c r="W232" cm="1">
        <f t="array" ref="W232">MIN(IF(Table1[genres]=R232, Table1[imdb_score]))</f>
        <v>2.8</v>
      </c>
      <c r="X232" t="e" cm="1">
        <f t="array" ref="X232">MODE(IF(Table1[genres]=R232, Table1[imdb_score]))</f>
        <v>#N/A</v>
      </c>
      <c r="Y232" s="2" cm="1">
        <f t="array" ref="Y232">VAR(IF(Table1[genres]=R232, Table1[imdb_score]))</f>
        <v>4.0533333333333346</v>
      </c>
      <c r="Z232" s="2" cm="1">
        <f t="array" ref="Z232">STDEV(IF(Table1[genres]=R232, Table1[imdb_score]))</f>
        <v>2.013289182738867</v>
      </c>
      <c r="AA232" s="3" cm="1">
        <f t="array" ref="AA232">AVERAGE(IF(Table1[genres]=R232, Table1[imdb_score]))</f>
        <v>4.9333333333333336</v>
      </c>
    </row>
    <row r="233" spans="1:27" x14ac:dyDescent="0.3">
      <c r="A233" t="s">
        <v>372</v>
      </c>
      <c r="B233">
        <v>292</v>
      </c>
      <c r="C233">
        <v>102</v>
      </c>
      <c r="D233">
        <v>176997107</v>
      </c>
      <c r="E233" t="s">
        <v>849</v>
      </c>
      <c r="F233" t="s">
        <v>400</v>
      </c>
      <c r="G233" t="s">
        <v>850</v>
      </c>
      <c r="H233">
        <v>221128</v>
      </c>
      <c r="I233">
        <v>343</v>
      </c>
      <c r="J233" t="s">
        <v>29</v>
      </c>
      <c r="K233" t="s">
        <v>30</v>
      </c>
      <c r="L233">
        <v>145000000</v>
      </c>
      <c r="M233">
        <v>2014</v>
      </c>
      <c r="N233">
        <v>7.9</v>
      </c>
      <c r="O233">
        <f>Table1[[#This Row],[gross]]-Table1[[#This Row],[budget]]</f>
        <v>31997107</v>
      </c>
      <c r="R233" t="s">
        <v>4020</v>
      </c>
      <c r="S233">
        <f>COUNTIF(Table1[genres],R233)</f>
        <v>3</v>
      </c>
      <c r="T233" cm="1">
        <f t="array" ref="T233">SUM(IF(Table1[genres]=R233, Table1[imdb_score]))</f>
        <v>16.3</v>
      </c>
      <c r="U233" cm="1">
        <f t="array" ref="U233">MEDIAN(IF(Table1[genres]=R233, Table1[imdb_score]))</f>
        <v>4.8</v>
      </c>
      <c r="V233" cm="1">
        <f t="array" ref="V233">MAX(IF(Table1[genres]=R233, Table1[imdb_score]))</f>
        <v>6.7</v>
      </c>
      <c r="W233" cm="1">
        <f t="array" ref="W233">MIN(IF(Table1[genres]=R233, Table1[imdb_score]))</f>
        <v>4.8</v>
      </c>
      <c r="X233" cm="1">
        <f t="array" ref="X233">MODE(IF(Table1[genres]=R233, Table1[imdb_score]))</f>
        <v>4.8</v>
      </c>
      <c r="Y233" s="2" cm="1">
        <f t="array" ref="Y233">VAR(IF(Table1[genres]=R233, Table1[imdb_score]))</f>
        <v>1.2033333333333331</v>
      </c>
      <c r="Z233" s="2" cm="1">
        <f t="array" ref="Z233">STDEV(IF(Table1[genres]=R233, Table1[imdb_score]))</f>
        <v>1.0969655114602888</v>
      </c>
      <c r="AA233" s="3" cm="1">
        <f t="array" ref="AA233">AVERAGE(IF(Table1[genres]=R233, Table1[imdb_score]))</f>
        <v>5.4333333333333336</v>
      </c>
    </row>
    <row r="234" spans="1:27" x14ac:dyDescent="0.3">
      <c r="A234" t="s">
        <v>851</v>
      </c>
      <c r="B234">
        <v>125</v>
      </c>
      <c r="C234">
        <v>148</v>
      </c>
      <c r="D234">
        <v>54200000</v>
      </c>
      <c r="E234" t="s">
        <v>852</v>
      </c>
      <c r="F234" t="s">
        <v>853</v>
      </c>
      <c r="G234" t="s">
        <v>854</v>
      </c>
      <c r="H234">
        <v>142448</v>
      </c>
      <c r="I234">
        <v>319</v>
      </c>
      <c r="J234" t="s">
        <v>29</v>
      </c>
      <c r="K234" t="s">
        <v>30</v>
      </c>
      <c r="L234">
        <v>27000000</v>
      </c>
      <c r="M234">
        <v>1980</v>
      </c>
      <c r="N234">
        <v>7.9</v>
      </c>
      <c r="O234">
        <f>Table1[[#This Row],[gross]]-Table1[[#This Row],[budget]]</f>
        <v>27200000</v>
      </c>
      <c r="R234" t="s">
        <v>4310</v>
      </c>
      <c r="S234">
        <f>COUNTIF(Table1[genres],R234)</f>
        <v>3</v>
      </c>
      <c r="T234" cm="1">
        <f t="array" ref="T234">SUM(IF(Table1[genres]=R234, Table1[imdb_score]))</f>
        <v>18.899999999999999</v>
      </c>
      <c r="U234" cm="1">
        <f t="array" ref="U234">MEDIAN(IF(Table1[genres]=R234, Table1[imdb_score]))</f>
        <v>6.7</v>
      </c>
      <c r="V234" cm="1">
        <f t="array" ref="V234">MAX(IF(Table1[genres]=R234, Table1[imdb_score]))</f>
        <v>6.7</v>
      </c>
      <c r="W234" cm="1">
        <f t="array" ref="W234">MIN(IF(Table1[genres]=R234, Table1[imdb_score]))</f>
        <v>5.5</v>
      </c>
      <c r="X234" cm="1">
        <f t="array" ref="X234">MODE(IF(Table1[genres]=R234, Table1[imdb_score]))</f>
        <v>6.7</v>
      </c>
      <c r="Y234" s="2" cm="1">
        <f t="array" ref="Y234">VAR(IF(Table1[genres]=R234, Table1[imdb_score]))</f>
        <v>0.48000000000000009</v>
      </c>
      <c r="Z234" s="2" cm="1">
        <f t="array" ref="Z234">STDEV(IF(Table1[genres]=R234, Table1[imdb_score]))</f>
        <v>0.69282032302755103</v>
      </c>
      <c r="AA234" s="3" cm="1">
        <f t="array" ref="AA234">AVERAGE(IF(Table1[genres]=R234, Table1[imdb_score]))</f>
        <v>6.3</v>
      </c>
    </row>
    <row r="235" spans="1:27" x14ac:dyDescent="0.3">
      <c r="A235" t="s">
        <v>242</v>
      </c>
      <c r="B235">
        <v>534</v>
      </c>
      <c r="C235">
        <v>117</v>
      </c>
      <c r="D235">
        <v>32279955</v>
      </c>
      <c r="E235" t="s">
        <v>208</v>
      </c>
      <c r="F235" t="s">
        <v>601</v>
      </c>
      <c r="G235" t="s">
        <v>856</v>
      </c>
      <c r="H235">
        <v>293304</v>
      </c>
      <c r="I235">
        <v>552</v>
      </c>
      <c r="J235" t="s">
        <v>29</v>
      </c>
      <c r="K235" t="s">
        <v>30</v>
      </c>
      <c r="L235">
        <v>8500000</v>
      </c>
      <c r="M235">
        <v>2014</v>
      </c>
      <c r="N235">
        <v>7.9</v>
      </c>
      <c r="O235">
        <f>Table1[[#This Row],[gross]]-Table1[[#This Row],[budget]]</f>
        <v>23779955</v>
      </c>
      <c r="R235" t="s">
        <v>4416</v>
      </c>
      <c r="S235">
        <f>COUNTIF(Table1[genres],R235)</f>
        <v>3</v>
      </c>
      <c r="T235" cm="1">
        <f t="array" ref="T235">SUM(IF(Table1[genres]=R235, Table1[imdb_score]))</f>
        <v>16.2</v>
      </c>
      <c r="U235" cm="1">
        <f t="array" ref="U235">MEDIAN(IF(Table1[genres]=R235, Table1[imdb_score]))</f>
        <v>4.8</v>
      </c>
      <c r="V235" cm="1">
        <f t="array" ref="V235">MAX(IF(Table1[genres]=R235, Table1[imdb_score]))</f>
        <v>6.6</v>
      </c>
      <c r="W235" cm="1">
        <f t="array" ref="W235">MIN(IF(Table1[genres]=R235, Table1[imdb_score]))</f>
        <v>4.8</v>
      </c>
      <c r="X235" cm="1">
        <f t="array" ref="X235">MODE(IF(Table1[genres]=R235, Table1[imdb_score]))</f>
        <v>4.8</v>
      </c>
      <c r="Y235" s="2" cm="1">
        <f t="array" ref="Y235">VAR(IF(Table1[genres]=R235, Table1[imdb_score]))</f>
        <v>1.0799999999999912</v>
      </c>
      <c r="Z235" s="2" cm="1">
        <f t="array" ref="Z235">STDEV(IF(Table1[genres]=R235, Table1[imdb_score]))</f>
        <v>1.0392304845413221</v>
      </c>
      <c r="AA235" s="3" cm="1">
        <f t="array" ref="AA235">AVERAGE(IF(Table1[genres]=R235, Table1[imdb_score]))</f>
        <v>5.3999999999999995</v>
      </c>
    </row>
    <row r="236" spans="1:27" x14ac:dyDescent="0.3">
      <c r="A236" t="s">
        <v>857</v>
      </c>
      <c r="B236">
        <v>103</v>
      </c>
      <c r="C236">
        <v>120</v>
      </c>
      <c r="D236">
        <v>27545445</v>
      </c>
      <c r="E236" t="s">
        <v>92</v>
      </c>
      <c r="F236" t="s">
        <v>858</v>
      </c>
      <c r="G236" t="s">
        <v>859</v>
      </c>
      <c r="H236">
        <v>59524</v>
      </c>
      <c r="I236">
        <v>418</v>
      </c>
      <c r="J236" t="s">
        <v>29</v>
      </c>
      <c r="K236" t="s">
        <v>30</v>
      </c>
      <c r="L236">
        <v>6500000</v>
      </c>
      <c r="M236">
        <v>1989</v>
      </c>
      <c r="N236">
        <v>7.9</v>
      </c>
      <c r="O236">
        <f>Table1[[#This Row],[gross]]-Table1[[#This Row],[budget]]</f>
        <v>21045445</v>
      </c>
      <c r="R236" t="s">
        <v>4424</v>
      </c>
      <c r="S236">
        <f>COUNTIF(Table1[genres],R236)</f>
        <v>3</v>
      </c>
      <c r="T236" cm="1">
        <f t="array" ref="T236">SUM(IF(Table1[genres]=R236, Table1[imdb_score]))</f>
        <v>18.5</v>
      </c>
      <c r="U236" cm="1">
        <f t="array" ref="U236">MEDIAN(IF(Table1[genres]=R236, Table1[imdb_score]))</f>
        <v>6.1</v>
      </c>
      <c r="V236" cm="1">
        <f t="array" ref="V236">MAX(IF(Table1[genres]=R236, Table1[imdb_score]))</f>
        <v>6.6</v>
      </c>
      <c r="W236" cm="1">
        <f t="array" ref="W236">MIN(IF(Table1[genres]=R236, Table1[imdb_score]))</f>
        <v>5.8</v>
      </c>
      <c r="X236" t="e" cm="1">
        <f t="array" ref="X236">MODE(IF(Table1[genres]=R236, Table1[imdb_score]))</f>
        <v>#N/A</v>
      </c>
      <c r="Y236" s="2" cm="1">
        <f t="array" ref="Y236">VAR(IF(Table1[genres]=R236, Table1[imdb_score]))</f>
        <v>0.16333333333333327</v>
      </c>
      <c r="Z236" s="2" cm="1">
        <f t="array" ref="Z236">STDEV(IF(Table1[genres]=R236, Table1[imdb_score]))</f>
        <v>0.40414518843273795</v>
      </c>
      <c r="AA236" s="3" cm="1">
        <f t="array" ref="AA236">AVERAGE(IF(Table1[genres]=R236, Table1[imdb_score]))</f>
        <v>6.166666666666667</v>
      </c>
    </row>
    <row r="237" spans="1:27" x14ac:dyDescent="0.3">
      <c r="A237" t="s">
        <v>274</v>
      </c>
      <c r="B237">
        <v>391</v>
      </c>
      <c r="C237">
        <v>109</v>
      </c>
      <c r="D237">
        <v>26236603</v>
      </c>
      <c r="E237" t="s">
        <v>459</v>
      </c>
      <c r="F237" t="s">
        <v>861</v>
      </c>
      <c r="G237" t="s">
        <v>862</v>
      </c>
      <c r="H237">
        <v>251349</v>
      </c>
      <c r="I237">
        <v>547</v>
      </c>
      <c r="J237" t="s">
        <v>29</v>
      </c>
      <c r="K237" t="s">
        <v>30</v>
      </c>
      <c r="L237">
        <v>6000000</v>
      </c>
      <c r="M237">
        <v>2008</v>
      </c>
      <c r="N237">
        <v>7.9</v>
      </c>
      <c r="O237">
        <f>Table1[[#This Row],[gross]]-Table1[[#This Row],[budget]]</f>
        <v>20236603</v>
      </c>
      <c r="R237" t="s">
        <v>4443</v>
      </c>
      <c r="S237">
        <f>COUNTIF(Table1[genres],R237)</f>
        <v>3</v>
      </c>
      <c r="T237" cm="1">
        <f t="array" ref="T237">SUM(IF(Table1[genres]=R237, Table1[imdb_score]))</f>
        <v>18.600000000000001</v>
      </c>
      <c r="U237" cm="1">
        <f t="array" ref="U237">MEDIAN(IF(Table1[genres]=R237, Table1[imdb_score]))</f>
        <v>6.4</v>
      </c>
      <c r="V237" cm="1">
        <f t="array" ref="V237">MAX(IF(Table1[genres]=R237, Table1[imdb_score]))</f>
        <v>6.6</v>
      </c>
      <c r="W237" cm="1">
        <f t="array" ref="W237">MIN(IF(Table1[genres]=R237, Table1[imdb_score]))</f>
        <v>5.6</v>
      </c>
      <c r="X237" t="e" cm="1">
        <f t="array" ref="X237">MODE(IF(Table1[genres]=R237, Table1[imdb_score]))</f>
        <v>#N/A</v>
      </c>
      <c r="Y237" s="2" cm="1">
        <f t="array" ref="Y237">VAR(IF(Table1[genres]=R237, Table1[imdb_score]))</f>
        <v>0.28000000000000014</v>
      </c>
      <c r="Z237" s="2" cm="1">
        <f t="array" ref="Z237">STDEV(IF(Table1[genres]=R237, Table1[imdb_score]))</f>
        <v>0.52915026221291828</v>
      </c>
      <c r="AA237" s="3" cm="1">
        <f t="array" ref="AA237">AVERAGE(IF(Table1[genres]=R237, Table1[imdb_score]))</f>
        <v>6.2</v>
      </c>
    </row>
    <row r="238" spans="1:27" x14ac:dyDescent="0.3">
      <c r="A238" t="s">
        <v>603</v>
      </c>
      <c r="B238">
        <v>285</v>
      </c>
      <c r="C238">
        <v>121</v>
      </c>
      <c r="D238">
        <v>23618786</v>
      </c>
      <c r="E238" t="s">
        <v>864</v>
      </c>
      <c r="F238" t="s">
        <v>865</v>
      </c>
      <c r="G238" t="s">
        <v>866</v>
      </c>
      <c r="H238">
        <v>352695</v>
      </c>
      <c r="I238">
        <v>687</v>
      </c>
      <c r="J238" t="s">
        <v>29</v>
      </c>
      <c r="K238" t="s">
        <v>200</v>
      </c>
      <c r="L238">
        <v>8000000</v>
      </c>
      <c r="M238">
        <v>2007</v>
      </c>
      <c r="N238">
        <v>7.9</v>
      </c>
      <c r="O238">
        <f>Table1[[#This Row],[gross]]-Table1[[#This Row],[budget]]</f>
        <v>15618786</v>
      </c>
      <c r="R238" t="s">
        <v>4518</v>
      </c>
      <c r="S238">
        <f>COUNTIF(Table1[genres],R238)</f>
        <v>3</v>
      </c>
      <c r="T238" cm="1">
        <f t="array" ref="T238">SUM(IF(Table1[genres]=R238, Table1[imdb_score]))</f>
        <v>17</v>
      </c>
      <c r="U238" cm="1">
        <f t="array" ref="U238">MEDIAN(IF(Table1[genres]=R238, Table1[imdb_score]))</f>
        <v>5.9</v>
      </c>
      <c r="V238" cm="1">
        <f t="array" ref="V238">MAX(IF(Table1[genres]=R238, Table1[imdb_score]))</f>
        <v>6.6</v>
      </c>
      <c r="W238" cm="1">
        <f t="array" ref="W238">MIN(IF(Table1[genres]=R238, Table1[imdb_score]))</f>
        <v>4.5</v>
      </c>
      <c r="X238" t="e" cm="1">
        <f t="array" ref="X238">MODE(IF(Table1[genres]=R238, Table1[imdb_score]))</f>
        <v>#N/A</v>
      </c>
      <c r="Y238" s="2" cm="1">
        <f t="array" ref="Y238">VAR(IF(Table1[genres]=R238, Table1[imdb_score]))</f>
        <v>1.143333333333338</v>
      </c>
      <c r="Z238" s="2" cm="1">
        <f t="array" ref="Z238">STDEV(IF(Table1[genres]=R238, Table1[imdb_score]))</f>
        <v>1.0692676621563648</v>
      </c>
      <c r="AA238" s="3" cm="1">
        <f t="array" ref="AA238">AVERAGE(IF(Table1[genres]=R238, Table1[imdb_score]))</f>
        <v>5.666666666666667</v>
      </c>
    </row>
    <row r="239" spans="1:27" x14ac:dyDescent="0.3">
      <c r="A239" t="s">
        <v>867</v>
      </c>
      <c r="B239">
        <v>58</v>
      </c>
      <c r="C239">
        <v>134</v>
      </c>
      <c r="D239">
        <v>22954968</v>
      </c>
      <c r="E239" t="s">
        <v>588</v>
      </c>
      <c r="F239" t="s">
        <v>136</v>
      </c>
      <c r="G239" t="s">
        <v>868</v>
      </c>
      <c r="H239">
        <v>45703</v>
      </c>
      <c r="I239">
        <v>156</v>
      </c>
      <c r="J239" t="s">
        <v>29</v>
      </c>
      <c r="K239" t="s">
        <v>200</v>
      </c>
      <c r="L239">
        <v>11500000</v>
      </c>
      <c r="M239">
        <v>1993</v>
      </c>
      <c r="N239">
        <v>7.9</v>
      </c>
      <c r="O239">
        <f>Table1[[#This Row],[gross]]-Table1[[#This Row],[budget]]</f>
        <v>11454968</v>
      </c>
      <c r="R239" t="s">
        <v>4803</v>
      </c>
      <c r="S239">
        <f>COUNTIF(Table1[genres],R239)</f>
        <v>3</v>
      </c>
      <c r="T239" cm="1">
        <f t="array" ref="T239">SUM(IF(Table1[genres]=R239, Table1[imdb_score]))</f>
        <v>17.899999999999999</v>
      </c>
      <c r="U239" cm="1">
        <f t="array" ref="U239">MEDIAN(IF(Table1[genres]=R239, Table1[imdb_score]))</f>
        <v>6</v>
      </c>
      <c r="V239" cm="1">
        <f t="array" ref="V239">MAX(IF(Table1[genres]=R239, Table1[imdb_score]))</f>
        <v>6.5</v>
      </c>
      <c r="W239" cm="1">
        <f t="array" ref="W239">MIN(IF(Table1[genres]=R239, Table1[imdb_score]))</f>
        <v>5.4</v>
      </c>
      <c r="X239" t="e" cm="1">
        <f t="array" ref="X239">MODE(IF(Table1[genres]=R239, Table1[imdb_score]))</f>
        <v>#N/A</v>
      </c>
      <c r="Y239" s="2" cm="1">
        <f t="array" ref="Y239">VAR(IF(Table1[genres]=R239, Table1[imdb_score]))</f>
        <v>0.30333333333333312</v>
      </c>
      <c r="Z239" s="2" cm="1">
        <f t="array" ref="Z239">STDEV(IF(Table1[genres]=R239, Table1[imdb_score]))</f>
        <v>0.55075705472861003</v>
      </c>
      <c r="AA239" s="3" cm="1">
        <f t="array" ref="AA239">AVERAGE(IF(Table1[genres]=R239, Table1[imdb_score]))</f>
        <v>5.9666666666666659</v>
      </c>
    </row>
    <row r="240" spans="1:27" x14ac:dyDescent="0.3">
      <c r="A240" t="s">
        <v>562</v>
      </c>
      <c r="B240">
        <v>153</v>
      </c>
      <c r="C240">
        <v>155</v>
      </c>
      <c r="D240">
        <v>26384919</v>
      </c>
      <c r="E240" t="s">
        <v>92</v>
      </c>
      <c r="F240" t="s">
        <v>576</v>
      </c>
      <c r="G240" t="s">
        <v>869</v>
      </c>
      <c r="H240">
        <v>189032</v>
      </c>
      <c r="I240">
        <v>560</v>
      </c>
      <c r="J240" t="s">
        <v>29</v>
      </c>
      <c r="K240" t="s">
        <v>30</v>
      </c>
      <c r="L240">
        <v>15000000</v>
      </c>
      <c r="M240">
        <v>1997</v>
      </c>
      <c r="N240">
        <v>7.9</v>
      </c>
      <c r="O240">
        <f>Table1[[#This Row],[gross]]-Table1[[#This Row],[budget]]</f>
        <v>11384919</v>
      </c>
      <c r="R240" t="s">
        <v>4930</v>
      </c>
      <c r="S240">
        <f>COUNTIF(Table1[genres],R240)</f>
        <v>3</v>
      </c>
      <c r="T240" cm="1">
        <f t="array" ref="T240">SUM(IF(Table1[genres]=R240, Table1[imdb_score]))</f>
        <v>19</v>
      </c>
      <c r="U240" cm="1">
        <f t="array" ref="U240">MEDIAN(IF(Table1[genres]=R240, Table1[imdb_score]))</f>
        <v>6.3</v>
      </c>
      <c r="V240" cm="1">
        <f t="array" ref="V240">MAX(IF(Table1[genres]=R240, Table1[imdb_score]))</f>
        <v>6.5</v>
      </c>
      <c r="W240" cm="1">
        <f t="array" ref="W240">MIN(IF(Table1[genres]=R240, Table1[imdb_score]))</f>
        <v>6.2</v>
      </c>
      <c r="X240" t="e" cm="1">
        <f t="array" ref="X240">MODE(IF(Table1[genres]=R240, Table1[imdb_score]))</f>
        <v>#N/A</v>
      </c>
      <c r="Y240" s="2" cm="1">
        <f t="array" ref="Y240">VAR(IF(Table1[genres]=R240, Table1[imdb_score]))</f>
        <v>2.3333333333333317E-2</v>
      </c>
      <c r="Z240" s="2" cm="1">
        <f t="array" ref="Z240">STDEV(IF(Table1[genres]=R240, Table1[imdb_score]))</f>
        <v>0.15275252316519461</v>
      </c>
      <c r="AA240" s="3" cm="1">
        <f t="array" ref="AA240">AVERAGE(IF(Table1[genres]=R240, Table1[imdb_score]))</f>
        <v>6.333333333333333</v>
      </c>
    </row>
    <row r="241" spans="1:27" x14ac:dyDescent="0.3">
      <c r="A241" t="s">
        <v>54</v>
      </c>
      <c r="B241">
        <v>596</v>
      </c>
      <c r="C241">
        <v>187</v>
      </c>
      <c r="D241">
        <v>54116191</v>
      </c>
      <c r="E241" t="s">
        <v>871</v>
      </c>
      <c r="F241" t="s">
        <v>872</v>
      </c>
      <c r="G241" t="s">
        <v>873</v>
      </c>
      <c r="H241">
        <v>272839</v>
      </c>
      <c r="I241">
        <v>1018</v>
      </c>
      <c r="J241" t="s">
        <v>29</v>
      </c>
      <c r="K241" t="s">
        <v>30</v>
      </c>
      <c r="L241">
        <v>44000000</v>
      </c>
      <c r="M241">
        <v>2015</v>
      </c>
      <c r="N241">
        <v>7.9</v>
      </c>
      <c r="O241">
        <f>Table1[[#This Row],[gross]]-Table1[[#This Row],[budget]]</f>
        <v>10116191</v>
      </c>
      <c r="R241" t="s">
        <v>5599</v>
      </c>
      <c r="S241">
        <f>COUNTIF(Table1[genres],R241)</f>
        <v>3</v>
      </c>
      <c r="T241" cm="1">
        <f t="array" ref="T241">SUM(IF(Table1[genres]=R241, Table1[imdb_score]))</f>
        <v>16.100000000000001</v>
      </c>
      <c r="U241" cm="1">
        <f t="array" ref="U241">MEDIAN(IF(Table1[genres]=R241, Table1[imdb_score]))</f>
        <v>6.2</v>
      </c>
      <c r="V241" cm="1">
        <f t="array" ref="V241">MAX(IF(Table1[genres]=R241, Table1[imdb_score]))</f>
        <v>6.2</v>
      </c>
      <c r="W241" cm="1">
        <f t="array" ref="W241">MIN(IF(Table1[genres]=R241, Table1[imdb_score]))</f>
        <v>3.7</v>
      </c>
      <c r="X241" cm="1">
        <f t="array" ref="X241">MODE(IF(Table1[genres]=R241, Table1[imdb_score]))</f>
        <v>6.2</v>
      </c>
      <c r="Y241" s="2" cm="1">
        <f t="array" ref="Y241">VAR(IF(Table1[genres]=R241, Table1[imdb_score]))</f>
        <v>2.0833333333333286</v>
      </c>
      <c r="Z241" s="2" cm="1">
        <f t="array" ref="Z241">STDEV(IF(Table1[genres]=R241, Table1[imdb_score]))</f>
        <v>1.4433756729740628</v>
      </c>
      <c r="AA241" s="3" cm="1">
        <f t="array" ref="AA241">AVERAGE(IF(Table1[genres]=R241, Table1[imdb_score]))</f>
        <v>5.3666666666666671</v>
      </c>
    </row>
    <row r="242" spans="1:27" x14ac:dyDescent="0.3">
      <c r="A242" t="s">
        <v>549</v>
      </c>
      <c r="B242">
        <v>232</v>
      </c>
      <c r="C242">
        <v>85</v>
      </c>
      <c r="D242">
        <v>9437933</v>
      </c>
      <c r="E242" t="s">
        <v>875</v>
      </c>
      <c r="F242" t="s">
        <v>876</v>
      </c>
      <c r="G242" t="s">
        <v>877</v>
      </c>
      <c r="H242">
        <v>90827</v>
      </c>
      <c r="I242">
        <v>329</v>
      </c>
      <c r="J242" t="s">
        <v>29</v>
      </c>
      <c r="K242" t="s">
        <v>361</v>
      </c>
      <c r="L242">
        <v>180000</v>
      </c>
      <c r="M242">
        <v>2007</v>
      </c>
      <c r="N242">
        <v>7.9</v>
      </c>
      <c r="O242">
        <f>Table1[[#This Row],[gross]]-Table1[[#This Row],[budget]]</f>
        <v>9257933</v>
      </c>
      <c r="R242" t="s">
        <v>5651</v>
      </c>
      <c r="S242">
        <f>COUNTIF(Table1[genres],R242)</f>
        <v>3</v>
      </c>
      <c r="T242" cm="1">
        <f t="array" ref="T242">SUM(IF(Table1[genres]=R242, Table1[imdb_score]))</f>
        <v>17.100000000000001</v>
      </c>
      <c r="U242" cm="1">
        <f t="array" ref="U242">MEDIAN(IF(Table1[genres]=R242, Table1[imdb_score]))</f>
        <v>5.9</v>
      </c>
      <c r="V242" cm="1">
        <f t="array" ref="V242">MAX(IF(Table1[genres]=R242, Table1[imdb_score]))</f>
        <v>6.2</v>
      </c>
      <c r="W242" cm="1">
        <f t="array" ref="W242">MIN(IF(Table1[genres]=R242, Table1[imdb_score]))</f>
        <v>5</v>
      </c>
      <c r="X242" t="e" cm="1">
        <f t="array" ref="X242">MODE(IF(Table1[genres]=R242, Table1[imdb_score]))</f>
        <v>#N/A</v>
      </c>
      <c r="Y242" s="2" cm="1">
        <f t="array" ref="Y242">VAR(IF(Table1[genres]=R242, Table1[imdb_score]))</f>
        <v>0.39000000000000018</v>
      </c>
      <c r="Z242" s="2" cm="1">
        <f t="array" ref="Z242">STDEV(IF(Table1[genres]=R242, Table1[imdb_score]))</f>
        <v>0.62449979983983994</v>
      </c>
      <c r="AA242" s="3" cm="1">
        <f t="array" ref="AA242">AVERAGE(IF(Table1[genres]=R242, Table1[imdb_score]))</f>
        <v>5.7</v>
      </c>
    </row>
    <row r="243" spans="1:27" x14ac:dyDescent="0.3">
      <c r="A243" t="s">
        <v>784</v>
      </c>
      <c r="B243">
        <v>60</v>
      </c>
      <c r="C243">
        <v>122</v>
      </c>
      <c r="D243">
        <v>26830000</v>
      </c>
      <c r="E243" t="s">
        <v>575</v>
      </c>
      <c r="F243" t="s">
        <v>837</v>
      </c>
      <c r="G243" t="s">
        <v>878</v>
      </c>
      <c r="H243">
        <v>101888</v>
      </c>
      <c r="I243">
        <v>365</v>
      </c>
      <c r="J243" t="s">
        <v>29</v>
      </c>
      <c r="K243" t="s">
        <v>30</v>
      </c>
      <c r="L243">
        <v>18000000</v>
      </c>
      <c r="M243">
        <v>1989</v>
      </c>
      <c r="N243">
        <v>7.9</v>
      </c>
      <c r="O243">
        <f>Table1[[#This Row],[gross]]-Table1[[#This Row],[budget]]</f>
        <v>8830000</v>
      </c>
      <c r="R243" t="s">
        <v>6312</v>
      </c>
      <c r="S243">
        <f>COUNTIF(Table1[genres],R243)</f>
        <v>3</v>
      </c>
      <c r="T243" cm="1">
        <f t="array" ref="T243">SUM(IF(Table1[genres]=R243, Table1[imdb_score]))</f>
        <v>15.499999999999998</v>
      </c>
      <c r="U243" cm="1">
        <f t="array" ref="U243">MEDIAN(IF(Table1[genres]=R243, Table1[imdb_score]))</f>
        <v>5.0999999999999996</v>
      </c>
      <c r="V243" cm="1">
        <f t="array" ref="V243">MAX(IF(Table1[genres]=R243, Table1[imdb_score]))</f>
        <v>5.8</v>
      </c>
      <c r="W243" cm="1">
        <f t="array" ref="W243">MIN(IF(Table1[genres]=R243, Table1[imdb_score]))</f>
        <v>4.5999999999999996</v>
      </c>
      <c r="X243" t="e" cm="1">
        <f t="array" ref="X243">MODE(IF(Table1[genres]=R243, Table1[imdb_score]))</f>
        <v>#N/A</v>
      </c>
      <c r="Y243" s="2" cm="1">
        <f t="array" ref="Y243">VAR(IF(Table1[genres]=R243, Table1[imdb_score]))</f>
        <v>0.36333333333333345</v>
      </c>
      <c r="Z243" s="2" cm="1">
        <f t="array" ref="Z243">STDEV(IF(Table1[genres]=R243, Table1[imdb_score]))</f>
        <v>0.60277137733417097</v>
      </c>
      <c r="AA243" s="3" cm="1">
        <f t="array" ref="AA243">AVERAGE(IF(Table1[genres]=R243, Table1[imdb_score]))</f>
        <v>5.1666666666666661</v>
      </c>
    </row>
    <row r="244" spans="1:27" x14ac:dyDescent="0.3">
      <c r="A244" t="s">
        <v>784</v>
      </c>
      <c r="B244">
        <v>60</v>
      </c>
      <c r="C244">
        <v>122</v>
      </c>
      <c r="D244">
        <v>26830000</v>
      </c>
      <c r="E244" t="s">
        <v>575</v>
      </c>
      <c r="F244" t="s">
        <v>837</v>
      </c>
      <c r="G244" t="s">
        <v>878</v>
      </c>
      <c r="H244">
        <v>101889</v>
      </c>
      <c r="I244">
        <v>365</v>
      </c>
      <c r="J244" t="s">
        <v>29</v>
      </c>
      <c r="K244" t="s">
        <v>30</v>
      </c>
      <c r="L244">
        <v>18000000</v>
      </c>
      <c r="M244">
        <v>1989</v>
      </c>
      <c r="N244">
        <v>7.9</v>
      </c>
      <c r="O244">
        <f>Table1[[#This Row],[gross]]-Table1[[#This Row],[budget]]</f>
        <v>8830000</v>
      </c>
      <c r="R244" t="s">
        <v>6380</v>
      </c>
      <c r="S244">
        <f>COUNTIF(Table1[genres],R244)</f>
        <v>3</v>
      </c>
      <c r="T244" cm="1">
        <f t="array" ref="T244">SUM(IF(Table1[genres]=R244, Table1[imdb_score]))</f>
        <v>14.999999999999998</v>
      </c>
      <c r="U244" cm="1">
        <f t="array" ref="U244">MEDIAN(IF(Table1[genres]=R244, Table1[imdb_score]))</f>
        <v>5.6</v>
      </c>
      <c r="V244" cm="1">
        <f t="array" ref="V244">MAX(IF(Table1[genres]=R244, Table1[imdb_score]))</f>
        <v>5.8</v>
      </c>
      <c r="W244" cm="1">
        <f t="array" ref="W244">MIN(IF(Table1[genres]=R244, Table1[imdb_score]))</f>
        <v>3.6</v>
      </c>
      <c r="X244" t="e" cm="1">
        <f t="array" ref="X244">MODE(IF(Table1[genres]=R244, Table1[imdb_score]))</f>
        <v>#N/A</v>
      </c>
      <c r="Y244" s="2" cm="1">
        <f t="array" ref="Y244">VAR(IF(Table1[genres]=R244, Table1[imdb_score]))</f>
        <v>1.4800000000000111</v>
      </c>
      <c r="Z244" s="2" cm="1">
        <f t="array" ref="Z244">STDEV(IF(Table1[genres]=R244, Table1[imdb_score]))</f>
        <v>1.2165525060596485</v>
      </c>
      <c r="AA244" s="3" cm="1">
        <f t="array" ref="AA244">AVERAGE(IF(Table1[genres]=R244, Table1[imdb_score]))</f>
        <v>4.9999999999999991</v>
      </c>
    </row>
    <row r="245" spans="1:27" x14ac:dyDescent="0.3">
      <c r="A245" t="s">
        <v>587</v>
      </c>
      <c r="B245">
        <v>405</v>
      </c>
      <c r="C245">
        <v>109</v>
      </c>
      <c r="D245">
        <v>8114507</v>
      </c>
      <c r="E245" t="s">
        <v>588</v>
      </c>
      <c r="F245" t="s">
        <v>880</v>
      </c>
      <c r="G245" t="s">
        <v>881</v>
      </c>
      <c r="H245">
        <v>95362</v>
      </c>
      <c r="I245">
        <v>270</v>
      </c>
      <c r="J245" t="s">
        <v>29</v>
      </c>
      <c r="K245" t="s">
        <v>30</v>
      </c>
      <c r="L245">
        <v>3000000</v>
      </c>
      <c r="M245">
        <v>2013</v>
      </c>
      <c r="N245">
        <v>7.9</v>
      </c>
      <c r="O245">
        <f>Table1[[#This Row],[gross]]-Table1[[#This Row],[budget]]</f>
        <v>5114507</v>
      </c>
      <c r="R245" t="s">
        <v>6631</v>
      </c>
      <c r="S245">
        <f>COUNTIF(Table1[genres],R245)</f>
        <v>3</v>
      </c>
      <c r="T245" cm="1">
        <f t="array" ref="T245">SUM(IF(Table1[genres]=R245, Table1[imdb_score]))</f>
        <v>16.3</v>
      </c>
      <c r="U245" cm="1">
        <f t="array" ref="U245">MEDIAN(IF(Table1[genres]=R245, Table1[imdb_score]))</f>
        <v>5.5</v>
      </c>
      <c r="V245" cm="1">
        <f t="array" ref="V245">MAX(IF(Table1[genres]=R245, Table1[imdb_score]))</f>
        <v>5.6</v>
      </c>
      <c r="W245" cm="1">
        <f t="array" ref="W245">MIN(IF(Table1[genres]=R245, Table1[imdb_score]))</f>
        <v>5.2</v>
      </c>
      <c r="X245" t="e" cm="1">
        <f t="array" ref="X245">MODE(IF(Table1[genres]=R245, Table1[imdb_score]))</f>
        <v>#N/A</v>
      </c>
      <c r="Y245" s="2" cm="1">
        <f t="array" ref="Y245">VAR(IF(Table1[genres]=R245, Table1[imdb_score]))</f>
        <v>4.3333333333333231E-2</v>
      </c>
      <c r="Z245" s="2" cm="1">
        <f t="array" ref="Z245">STDEV(IF(Table1[genres]=R245, Table1[imdb_score]))</f>
        <v>0.20816659994661302</v>
      </c>
      <c r="AA245" s="3" cm="1">
        <f t="array" ref="AA245">AVERAGE(IF(Table1[genres]=R245, Table1[imdb_score]))</f>
        <v>5.4333333333333336</v>
      </c>
    </row>
    <row r="246" spans="1:27" x14ac:dyDescent="0.3">
      <c r="A246" t="s">
        <v>247</v>
      </c>
      <c r="B246">
        <v>233</v>
      </c>
      <c r="C246">
        <v>113</v>
      </c>
      <c r="D246">
        <v>1185783</v>
      </c>
      <c r="E246" t="s">
        <v>92</v>
      </c>
      <c r="F246" t="s">
        <v>883</v>
      </c>
      <c r="G246" t="s">
        <v>884</v>
      </c>
      <c r="H246">
        <v>44763</v>
      </c>
      <c r="I246">
        <v>172</v>
      </c>
      <c r="J246" t="s">
        <v>164</v>
      </c>
      <c r="K246" t="s">
        <v>885</v>
      </c>
      <c r="L246">
        <v>590000</v>
      </c>
      <c r="M246">
        <v>2007</v>
      </c>
      <c r="N246">
        <v>7.9</v>
      </c>
      <c r="O246">
        <f>Table1[[#This Row],[gross]]-Table1[[#This Row],[budget]]</f>
        <v>595783</v>
      </c>
      <c r="R246" t="s">
        <v>6634</v>
      </c>
      <c r="S246">
        <f>COUNTIF(Table1[genres],R246)</f>
        <v>3</v>
      </c>
      <c r="T246" cm="1">
        <f t="array" ref="T246">SUM(IF(Table1[genres]=R246, Table1[imdb_score]))</f>
        <v>15</v>
      </c>
      <c r="U246" cm="1">
        <f t="array" ref="U246">MEDIAN(IF(Table1[genres]=R246, Table1[imdb_score]))</f>
        <v>4.9000000000000004</v>
      </c>
      <c r="V246" cm="1">
        <f t="array" ref="V246">MAX(IF(Table1[genres]=R246, Table1[imdb_score]))</f>
        <v>5.5</v>
      </c>
      <c r="W246" cm="1">
        <f t="array" ref="W246">MIN(IF(Table1[genres]=R246, Table1[imdb_score]))</f>
        <v>4.5999999999999996</v>
      </c>
      <c r="X246" t="e" cm="1">
        <f t="array" ref="X246">MODE(IF(Table1[genres]=R246, Table1[imdb_score]))</f>
        <v>#N/A</v>
      </c>
      <c r="Y246" s="2" cm="1">
        <f t="array" ref="Y246">VAR(IF(Table1[genres]=R246, Table1[imdb_score]))</f>
        <v>0.21000000000000013</v>
      </c>
      <c r="Z246" s="2" cm="1">
        <f t="array" ref="Z246">STDEV(IF(Table1[genres]=R246, Table1[imdb_score]))</f>
        <v>0.45825756949558416</v>
      </c>
      <c r="AA246" s="3" cm="1">
        <f t="array" ref="AA246">AVERAGE(IF(Table1[genres]=R246, Table1[imdb_score]))</f>
        <v>5</v>
      </c>
    </row>
    <row r="247" spans="1:27" x14ac:dyDescent="0.3">
      <c r="A247" t="s">
        <v>692</v>
      </c>
      <c r="B247">
        <v>415</v>
      </c>
      <c r="C247">
        <v>97</v>
      </c>
      <c r="D247">
        <v>5009677</v>
      </c>
      <c r="E247" t="s">
        <v>887</v>
      </c>
      <c r="F247" t="s">
        <v>150</v>
      </c>
      <c r="G247" t="s">
        <v>888</v>
      </c>
      <c r="H247">
        <v>260607</v>
      </c>
      <c r="I247">
        <v>485</v>
      </c>
      <c r="J247" t="s">
        <v>29</v>
      </c>
      <c r="K247" t="s">
        <v>200</v>
      </c>
      <c r="L247">
        <v>5000000</v>
      </c>
      <c r="M247">
        <v>2009</v>
      </c>
      <c r="N247">
        <v>7.9</v>
      </c>
      <c r="O247">
        <f>Table1[[#This Row],[gross]]-Table1[[#This Row],[budget]]</f>
        <v>9677</v>
      </c>
      <c r="R247" t="s">
        <v>6953</v>
      </c>
      <c r="S247">
        <f>COUNTIF(Table1[genres],R247)</f>
        <v>3</v>
      </c>
      <c r="T247" cm="1">
        <f t="array" ref="T247">SUM(IF(Table1[genres]=R247, Table1[imdb_score]))</f>
        <v>12.000000000000002</v>
      </c>
      <c r="U247" cm="1">
        <f t="array" ref="U247">MEDIAN(IF(Table1[genres]=R247, Table1[imdb_score]))</f>
        <v>4.9000000000000004</v>
      </c>
      <c r="V247" cm="1">
        <f t="array" ref="V247">MAX(IF(Table1[genres]=R247, Table1[imdb_score]))</f>
        <v>5.2</v>
      </c>
      <c r="W247" cm="1">
        <f t="array" ref="W247">MIN(IF(Table1[genres]=R247, Table1[imdb_score]))</f>
        <v>1.9</v>
      </c>
      <c r="X247" t="e" cm="1">
        <f t="array" ref="X247">MODE(IF(Table1[genres]=R247, Table1[imdb_score]))</f>
        <v>#N/A</v>
      </c>
      <c r="Y247" s="2" cm="1">
        <f t="array" ref="Y247">VAR(IF(Table1[genres]=R247, Table1[imdb_score]))</f>
        <v>3.3299999999999947</v>
      </c>
      <c r="Z247" s="2" cm="1">
        <f t="array" ref="Z247">STDEV(IF(Table1[genres]=R247, Table1[imdb_score]))</f>
        <v>1.8248287590894645</v>
      </c>
      <c r="AA247" s="3" cm="1">
        <f t="array" ref="AA247">AVERAGE(IF(Table1[genres]=R247, Table1[imdb_score]))</f>
        <v>4.0000000000000009</v>
      </c>
    </row>
    <row r="248" spans="1:27" x14ac:dyDescent="0.3">
      <c r="A248" t="s">
        <v>244</v>
      </c>
      <c r="B248">
        <v>94</v>
      </c>
      <c r="C248">
        <v>114</v>
      </c>
      <c r="D248">
        <v>1221261</v>
      </c>
      <c r="E248" t="s">
        <v>208</v>
      </c>
      <c r="F248" t="s">
        <v>410</v>
      </c>
      <c r="G248" t="s">
        <v>890</v>
      </c>
      <c r="H248">
        <v>38215</v>
      </c>
      <c r="I248">
        <v>125</v>
      </c>
      <c r="J248" t="s">
        <v>174</v>
      </c>
      <c r="K248" t="s">
        <v>412</v>
      </c>
      <c r="L248">
        <v>1500000</v>
      </c>
      <c r="M248">
        <v>2000</v>
      </c>
      <c r="N248">
        <v>7.9</v>
      </c>
      <c r="O248">
        <f>Table1[[#This Row],[gross]]-Table1[[#This Row],[budget]]</f>
        <v>-278739</v>
      </c>
      <c r="R248" t="s">
        <v>66</v>
      </c>
      <c r="S248">
        <f>COUNTIF(Table1[genres],R248)</f>
        <v>2</v>
      </c>
      <c r="T248" cm="1">
        <f t="array" ref="T248">SUM(IF(Table1[genres]=R248, Table1[imdb_score]))</f>
        <v>16.2</v>
      </c>
      <c r="U248" cm="1">
        <f t="array" ref="U248">MEDIAN(IF(Table1[genres]=R248, Table1[imdb_score]))</f>
        <v>8.1</v>
      </c>
      <c r="V248" cm="1">
        <f t="array" ref="V248">MAX(IF(Table1[genres]=R248, Table1[imdb_score]))</f>
        <v>8.9</v>
      </c>
      <c r="W248" cm="1">
        <f t="array" ref="W248">MIN(IF(Table1[genres]=R248, Table1[imdb_score]))</f>
        <v>7.3</v>
      </c>
      <c r="X248" t="e" cm="1">
        <f t="array" ref="X248">MODE(IF(Table1[genres]=R248, Table1[imdb_score]))</f>
        <v>#N/A</v>
      </c>
      <c r="Y248" s="2" cm="1">
        <f t="array" ref="Y248">VAR(IF(Table1[genres]=R248, Table1[imdb_score]))</f>
        <v>1.2800000000000007</v>
      </c>
      <c r="Z248" s="2" cm="1">
        <f t="array" ref="Z248">STDEV(IF(Table1[genres]=R248, Table1[imdb_score]))</f>
        <v>1.1313708498984762</v>
      </c>
      <c r="AA248" s="3" cm="1">
        <f t="array" ref="AA248">AVERAGE(IF(Table1[genres]=R248, Table1[imdb_score]))</f>
        <v>8.1</v>
      </c>
    </row>
    <row r="249" spans="1:27" x14ac:dyDescent="0.3">
      <c r="A249" t="s">
        <v>267</v>
      </c>
      <c r="B249">
        <v>112</v>
      </c>
      <c r="C249">
        <v>97</v>
      </c>
      <c r="D249">
        <v>3629758</v>
      </c>
      <c r="E249" t="s">
        <v>220</v>
      </c>
      <c r="F249" t="s">
        <v>892</v>
      </c>
      <c r="G249" t="s">
        <v>893</v>
      </c>
      <c r="H249">
        <v>44151</v>
      </c>
      <c r="I249">
        <v>110</v>
      </c>
      <c r="J249" t="s">
        <v>90</v>
      </c>
      <c r="K249" t="s">
        <v>241</v>
      </c>
      <c r="L249">
        <v>5500000</v>
      </c>
      <c r="M249">
        <v>2004</v>
      </c>
      <c r="N249">
        <v>7.9</v>
      </c>
      <c r="O249">
        <f>Table1[[#This Row],[gross]]-Table1[[#This Row],[budget]]</f>
        <v>-1870242</v>
      </c>
      <c r="R249" t="s">
        <v>253</v>
      </c>
      <c r="S249">
        <f>COUNTIF(Table1[genres],R249)</f>
        <v>2</v>
      </c>
      <c r="T249" cm="1">
        <f t="array" ref="T249">SUM(IF(Table1[genres]=R249, Table1[imdb_score]))</f>
        <v>15.5</v>
      </c>
      <c r="U249" cm="1">
        <f t="array" ref="U249">MEDIAN(IF(Table1[genres]=R249, Table1[imdb_score]))</f>
        <v>7.75</v>
      </c>
      <c r="V249" cm="1">
        <f t="array" ref="V249">MAX(IF(Table1[genres]=R249, Table1[imdb_score]))</f>
        <v>8.4</v>
      </c>
      <c r="W249" cm="1">
        <f t="array" ref="W249">MIN(IF(Table1[genres]=R249, Table1[imdb_score]))</f>
        <v>7.1</v>
      </c>
      <c r="X249" t="e" cm="1">
        <f t="array" ref="X249">MODE(IF(Table1[genres]=R249, Table1[imdb_score]))</f>
        <v>#N/A</v>
      </c>
      <c r="Y249" s="2" cm="1">
        <f t="array" ref="Y249">VAR(IF(Table1[genres]=R249, Table1[imdb_score]))</f>
        <v>0.84500000000000097</v>
      </c>
      <c r="Z249" s="2" cm="1">
        <f t="array" ref="Z249">STDEV(IF(Table1[genres]=R249, Table1[imdb_score]))</f>
        <v>0.9192388155425123</v>
      </c>
      <c r="AA249" s="3" cm="1">
        <f t="array" ref="AA249">AVERAGE(IF(Table1[genres]=R249, Table1[imdb_score]))</f>
        <v>7.75</v>
      </c>
    </row>
    <row r="250" spans="1:27" x14ac:dyDescent="0.3">
      <c r="A250" t="s">
        <v>251</v>
      </c>
      <c r="B250">
        <v>111</v>
      </c>
      <c r="C250">
        <v>112</v>
      </c>
      <c r="D250">
        <v>375723</v>
      </c>
      <c r="E250" t="s">
        <v>73</v>
      </c>
      <c r="F250" t="s">
        <v>895</v>
      </c>
      <c r="G250" t="s">
        <v>896</v>
      </c>
      <c r="H250">
        <v>7025</v>
      </c>
      <c r="I250">
        <v>26</v>
      </c>
      <c r="J250" t="s">
        <v>122</v>
      </c>
      <c r="K250" t="s">
        <v>123</v>
      </c>
      <c r="L250">
        <v>4000000</v>
      </c>
      <c r="M250">
        <v>2015</v>
      </c>
      <c r="N250">
        <v>7.9</v>
      </c>
      <c r="O250">
        <f>Table1[[#This Row],[gross]]-Table1[[#This Row],[budget]]</f>
        <v>-3624277</v>
      </c>
      <c r="R250" t="s">
        <v>323</v>
      </c>
      <c r="S250">
        <f>COUNTIF(Table1[genres],R250)</f>
        <v>2</v>
      </c>
      <c r="T250" cm="1">
        <f t="array" ref="T250">SUM(IF(Table1[genres]=R250, Table1[imdb_score]))</f>
        <v>16.5</v>
      </c>
      <c r="U250" cm="1">
        <f t="array" ref="U250">MEDIAN(IF(Table1[genres]=R250, Table1[imdb_score]))</f>
        <v>8.25</v>
      </c>
      <c r="V250" cm="1">
        <f t="array" ref="V250">MAX(IF(Table1[genres]=R250, Table1[imdb_score]))</f>
        <v>8.3000000000000007</v>
      </c>
      <c r="W250" cm="1">
        <f t="array" ref="W250">MIN(IF(Table1[genres]=R250, Table1[imdb_score]))</f>
        <v>8.1999999999999993</v>
      </c>
      <c r="X250" t="e" cm="1">
        <f t="array" ref="X250">MODE(IF(Table1[genres]=R250, Table1[imdb_score]))</f>
        <v>#N/A</v>
      </c>
      <c r="Y250" s="2" cm="1">
        <f t="array" ref="Y250">VAR(IF(Table1[genres]=R250, Table1[imdb_score]))</f>
        <v>5.0000000000001424E-3</v>
      </c>
      <c r="Z250" s="2" cm="1">
        <f t="array" ref="Z250">STDEV(IF(Table1[genres]=R250, Table1[imdb_score]))</f>
        <v>7.0710678118655765E-2</v>
      </c>
      <c r="AA250" s="3" cm="1">
        <f t="array" ref="AA250">AVERAGE(IF(Table1[genres]=R250, Table1[imdb_score]))</f>
        <v>8.25</v>
      </c>
    </row>
    <row r="251" spans="1:27" x14ac:dyDescent="0.3">
      <c r="A251" t="s">
        <v>67</v>
      </c>
      <c r="B251">
        <v>251</v>
      </c>
      <c r="C251">
        <v>141</v>
      </c>
      <c r="D251">
        <v>13753931</v>
      </c>
      <c r="E251" t="s">
        <v>575</v>
      </c>
      <c r="F251" t="s">
        <v>898</v>
      </c>
      <c r="G251" t="s">
        <v>899</v>
      </c>
      <c r="H251">
        <v>132149</v>
      </c>
      <c r="I251">
        <v>316</v>
      </c>
      <c r="J251" t="s">
        <v>124</v>
      </c>
      <c r="K251" t="s">
        <v>30</v>
      </c>
      <c r="L251">
        <v>19000000</v>
      </c>
      <c r="M251">
        <v>2006</v>
      </c>
      <c r="N251">
        <v>7.9</v>
      </c>
      <c r="O251">
        <f>Table1[[#This Row],[gross]]-Table1[[#This Row],[budget]]</f>
        <v>-5246069</v>
      </c>
      <c r="R251" t="s">
        <v>467</v>
      </c>
      <c r="S251">
        <f>COUNTIF(Table1[genres],R251)</f>
        <v>2</v>
      </c>
      <c r="T251" cm="1">
        <f t="array" ref="T251">SUM(IF(Table1[genres]=R251, Table1[imdb_score]))</f>
        <v>12.7</v>
      </c>
      <c r="U251" cm="1">
        <f t="array" ref="U251">MEDIAN(IF(Table1[genres]=R251, Table1[imdb_score]))</f>
        <v>6.35</v>
      </c>
      <c r="V251" cm="1">
        <f t="array" ref="V251">MAX(IF(Table1[genres]=R251, Table1[imdb_score]))</f>
        <v>8.1</v>
      </c>
      <c r="W251" cm="1">
        <f t="array" ref="W251">MIN(IF(Table1[genres]=R251, Table1[imdb_score]))</f>
        <v>4.5999999999999996</v>
      </c>
      <c r="X251" t="e" cm="1">
        <f t="array" ref="X251">MODE(IF(Table1[genres]=R251, Table1[imdb_score]))</f>
        <v>#N/A</v>
      </c>
      <c r="Y251" s="2" cm="1">
        <f t="array" ref="Y251">VAR(IF(Table1[genres]=R251, Table1[imdb_score]))</f>
        <v>6.125</v>
      </c>
      <c r="Z251" s="2" cm="1">
        <f t="array" ref="Z251">STDEV(IF(Table1[genres]=R251, Table1[imdb_score]))</f>
        <v>2.4748737341529163</v>
      </c>
      <c r="AA251" s="3" cm="1">
        <f t="array" ref="AA251">AVERAGE(IF(Table1[genres]=R251, Table1[imdb_score]))</f>
        <v>6.35</v>
      </c>
    </row>
    <row r="252" spans="1:27" x14ac:dyDescent="0.3">
      <c r="A252" t="s">
        <v>527</v>
      </c>
      <c r="B252">
        <v>80</v>
      </c>
      <c r="C252">
        <v>193</v>
      </c>
      <c r="D252">
        <v>21500000</v>
      </c>
      <c r="E252" t="s">
        <v>901</v>
      </c>
      <c r="F252" t="s">
        <v>902</v>
      </c>
      <c r="G252" t="s">
        <v>903</v>
      </c>
      <c r="H252">
        <v>45271</v>
      </c>
      <c r="I252">
        <v>170</v>
      </c>
      <c r="J252" t="s">
        <v>29</v>
      </c>
      <c r="K252" t="s">
        <v>30</v>
      </c>
      <c r="L252">
        <v>27000000</v>
      </c>
      <c r="M252">
        <v>1983</v>
      </c>
      <c r="N252">
        <v>7.9</v>
      </c>
      <c r="O252">
        <f>Table1[[#This Row],[gross]]-Table1[[#This Row],[budget]]</f>
        <v>-5500000</v>
      </c>
      <c r="R252" t="s">
        <v>511</v>
      </c>
      <c r="S252">
        <f>COUNTIF(Table1[genres],R252)</f>
        <v>2</v>
      </c>
      <c r="T252" cm="1">
        <f t="array" ref="T252">SUM(IF(Table1[genres]=R252, Table1[imdb_score]))</f>
        <v>15.2</v>
      </c>
      <c r="U252" cm="1">
        <f t="array" ref="U252">MEDIAN(IF(Table1[genres]=R252, Table1[imdb_score]))</f>
        <v>7.6</v>
      </c>
      <c r="V252" cm="1">
        <f t="array" ref="V252">MAX(IF(Table1[genres]=R252, Table1[imdb_score]))</f>
        <v>8.1</v>
      </c>
      <c r="W252" cm="1">
        <f t="array" ref="W252">MIN(IF(Table1[genres]=R252, Table1[imdb_score]))</f>
        <v>7.1</v>
      </c>
      <c r="X252" t="e" cm="1">
        <f t="array" ref="X252">MODE(IF(Table1[genres]=R252, Table1[imdb_score]))</f>
        <v>#N/A</v>
      </c>
      <c r="Y252" s="2" cm="1">
        <f t="array" ref="Y252">VAR(IF(Table1[genres]=R252, Table1[imdb_score]))</f>
        <v>0.5</v>
      </c>
      <c r="Z252" s="2" cm="1">
        <f t="array" ref="Z252">STDEV(IF(Table1[genres]=R252, Table1[imdb_score]))</f>
        <v>0.70710678118654757</v>
      </c>
      <c r="AA252" s="3" cm="1">
        <f t="array" ref="AA252">AVERAGE(IF(Table1[genres]=R252, Table1[imdb_score]))</f>
        <v>7.6</v>
      </c>
    </row>
    <row r="253" spans="1:27" x14ac:dyDescent="0.3">
      <c r="A253" t="s">
        <v>905</v>
      </c>
      <c r="B253">
        <v>447</v>
      </c>
      <c r="C253">
        <v>127</v>
      </c>
      <c r="D253">
        <v>225377</v>
      </c>
      <c r="E253" t="s">
        <v>588</v>
      </c>
      <c r="F253" t="s">
        <v>906</v>
      </c>
      <c r="G253" t="s">
        <v>907</v>
      </c>
      <c r="H253">
        <v>70382</v>
      </c>
      <c r="I253">
        <v>190</v>
      </c>
      <c r="J253" t="s">
        <v>90</v>
      </c>
      <c r="K253" t="s">
        <v>241</v>
      </c>
      <c r="L253">
        <v>8900000</v>
      </c>
      <c r="M253">
        <v>2012</v>
      </c>
      <c r="N253">
        <v>7.9</v>
      </c>
      <c r="O253">
        <f>Table1[[#This Row],[gross]]-Table1[[#This Row],[budget]]</f>
        <v>-8674623</v>
      </c>
      <c r="R253" t="s">
        <v>558</v>
      </c>
      <c r="S253">
        <f>COUNTIF(Table1[genres],R253)</f>
        <v>2</v>
      </c>
      <c r="T253" cm="1">
        <f t="array" ref="T253">SUM(IF(Table1[genres]=R253, Table1[imdb_score]))</f>
        <v>13.399999999999999</v>
      </c>
      <c r="U253" cm="1">
        <f t="array" ref="U253">MEDIAN(IF(Table1[genres]=R253, Table1[imdb_score]))</f>
        <v>6.6999999999999993</v>
      </c>
      <c r="V253" cm="1">
        <f t="array" ref="V253">MAX(IF(Table1[genres]=R253, Table1[imdb_score]))</f>
        <v>8.1</v>
      </c>
      <c r="W253" cm="1">
        <f t="array" ref="W253">MIN(IF(Table1[genres]=R253, Table1[imdb_score]))</f>
        <v>5.3</v>
      </c>
      <c r="X253" t="e" cm="1">
        <f t="array" ref="X253">MODE(IF(Table1[genres]=R253, Table1[imdb_score]))</f>
        <v>#N/A</v>
      </c>
      <c r="Y253" s="2" cm="1">
        <f t="array" ref="Y253">VAR(IF(Table1[genres]=R253, Table1[imdb_score]))</f>
        <v>3.9200000000000159</v>
      </c>
      <c r="Z253" s="2" cm="1">
        <f t="array" ref="Z253">STDEV(IF(Table1[genres]=R253, Table1[imdb_score]))</f>
        <v>1.9798989873223372</v>
      </c>
      <c r="AA253" s="3" cm="1">
        <f t="array" ref="AA253">AVERAGE(IF(Table1[genres]=R253, Table1[imdb_score]))</f>
        <v>6.6999999999999993</v>
      </c>
    </row>
    <row r="254" spans="1:27" x14ac:dyDescent="0.3">
      <c r="A254" t="s">
        <v>273</v>
      </c>
      <c r="B254">
        <v>99</v>
      </c>
      <c r="C254">
        <v>80</v>
      </c>
      <c r="D254">
        <v>71442</v>
      </c>
      <c r="E254" t="s">
        <v>909</v>
      </c>
      <c r="F254" t="s">
        <v>910</v>
      </c>
      <c r="G254" t="s">
        <v>911</v>
      </c>
      <c r="H254">
        <v>12029</v>
      </c>
      <c r="I254">
        <v>32</v>
      </c>
      <c r="J254" t="s">
        <v>90</v>
      </c>
      <c r="K254" t="s">
        <v>241</v>
      </c>
      <c r="L254">
        <v>9600000</v>
      </c>
      <c r="M254">
        <v>2012</v>
      </c>
      <c r="N254">
        <v>7.9</v>
      </c>
      <c r="O254">
        <f>Table1[[#This Row],[gross]]-Table1[[#This Row],[budget]]</f>
        <v>-9528558</v>
      </c>
      <c r="R254" t="s">
        <v>567</v>
      </c>
      <c r="S254">
        <f>COUNTIF(Table1[genres],R254)</f>
        <v>2</v>
      </c>
      <c r="T254" cm="1">
        <f t="array" ref="T254">SUM(IF(Table1[genres]=R254, Table1[imdb_score]))</f>
        <v>15.8</v>
      </c>
      <c r="U254" cm="1">
        <f t="array" ref="U254">MEDIAN(IF(Table1[genres]=R254, Table1[imdb_score]))</f>
        <v>7.9</v>
      </c>
      <c r="V254" cm="1">
        <f t="array" ref="V254">MAX(IF(Table1[genres]=R254, Table1[imdb_score]))</f>
        <v>8.1</v>
      </c>
      <c r="W254" cm="1">
        <f t="array" ref="W254">MIN(IF(Table1[genres]=R254, Table1[imdb_score]))</f>
        <v>7.7</v>
      </c>
      <c r="X254" t="e" cm="1">
        <f t="array" ref="X254">MODE(IF(Table1[genres]=R254, Table1[imdb_score]))</f>
        <v>#N/A</v>
      </c>
      <c r="Y254" s="2" cm="1">
        <f t="array" ref="Y254">VAR(IF(Table1[genres]=R254, Table1[imdb_score]))</f>
        <v>7.9999999999999793E-2</v>
      </c>
      <c r="Z254" s="2" cm="1">
        <f t="array" ref="Z254">STDEV(IF(Table1[genres]=R254, Table1[imdb_score]))</f>
        <v>0.28284271247461862</v>
      </c>
      <c r="AA254" s="3" cm="1">
        <f t="array" ref="AA254">AVERAGE(IF(Table1[genres]=R254, Table1[imdb_score]))</f>
        <v>7.9</v>
      </c>
    </row>
    <row r="255" spans="1:27" x14ac:dyDescent="0.3">
      <c r="A255" t="s">
        <v>753</v>
      </c>
      <c r="B255">
        <v>148</v>
      </c>
      <c r="C255">
        <v>127</v>
      </c>
      <c r="D255">
        <v>5887457</v>
      </c>
      <c r="E255" t="s">
        <v>913</v>
      </c>
      <c r="F255" t="s">
        <v>482</v>
      </c>
      <c r="G255" t="s">
        <v>914</v>
      </c>
      <c r="H255">
        <v>142416</v>
      </c>
      <c r="I255">
        <v>420</v>
      </c>
      <c r="J255" t="s">
        <v>29</v>
      </c>
      <c r="K255" t="s">
        <v>30</v>
      </c>
      <c r="L255">
        <v>18000000</v>
      </c>
      <c r="M255">
        <v>1994</v>
      </c>
      <c r="N255">
        <v>7.9</v>
      </c>
      <c r="O255">
        <f>Table1[[#This Row],[gross]]-Table1[[#This Row],[budget]]</f>
        <v>-12112543</v>
      </c>
      <c r="R255" t="s">
        <v>611</v>
      </c>
      <c r="S255">
        <f>COUNTIF(Table1[genres],R255)</f>
        <v>2</v>
      </c>
      <c r="T255" cm="1">
        <f t="array" ref="T255">SUM(IF(Table1[genres]=R255, Table1[imdb_score]))</f>
        <v>14.899999999999999</v>
      </c>
      <c r="U255" cm="1">
        <f t="array" ref="U255">MEDIAN(IF(Table1[genres]=R255, Table1[imdb_score]))</f>
        <v>7.4499999999999993</v>
      </c>
      <c r="V255" cm="1">
        <f t="array" ref="V255">MAX(IF(Table1[genres]=R255, Table1[imdb_score]))</f>
        <v>8.1</v>
      </c>
      <c r="W255" cm="1">
        <f t="array" ref="W255">MIN(IF(Table1[genres]=R255, Table1[imdb_score]))</f>
        <v>6.8</v>
      </c>
      <c r="X255" t="e" cm="1">
        <f t="array" ref="X255">MODE(IF(Table1[genres]=R255, Table1[imdb_score]))</f>
        <v>#N/A</v>
      </c>
      <c r="Y255" s="2" cm="1">
        <f t="array" ref="Y255">VAR(IF(Table1[genres]=R255, Table1[imdb_score]))</f>
        <v>0.84499999999999975</v>
      </c>
      <c r="Z255" s="2" cm="1">
        <f t="array" ref="Z255">STDEV(IF(Table1[genres]=R255, Table1[imdb_score]))</f>
        <v>0.91923881554251163</v>
      </c>
      <c r="AA255" s="3" cm="1">
        <f t="array" ref="AA255">AVERAGE(IF(Table1[genres]=R255, Table1[imdb_score]))</f>
        <v>7.4499999999999993</v>
      </c>
    </row>
    <row r="256" spans="1:27" x14ac:dyDescent="0.3">
      <c r="A256" t="s">
        <v>915</v>
      </c>
      <c r="B256">
        <v>126</v>
      </c>
      <c r="C256">
        <v>127</v>
      </c>
      <c r="D256">
        <v>5128124</v>
      </c>
      <c r="E256" t="s">
        <v>379</v>
      </c>
      <c r="F256" t="s">
        <v>136</v>
      </c>
      <c r="G256" t="s">
        <v>916</v>
      </c>
      <c r="H256">
        <v>44198</v>
      </c>
      <c r="I256">
        <v>251</v>
      </c>
      <c r="J256" t="s">
        <v>29</v>
      </c>
      <c r="K256" t="s">
        <v>83</v>
      </c>
      <c r="L256">
        <v>25000000</v>
      </c>
      <c r="M256">
        <v>2005</v>
      </c>
      <c r="N256">
        <v>7.9</v>
      </c>
      <c r="O256">
        <f>Table1[[#This Row],[gross]]-Table1[[#This Row],[budget]]</f>
        <v>-19871876</v>
      </c>
      <c r="R256" t="s">
        <v>630</v>
      </c>
      <c r="S256">
        <f>COUNTIF(Table1[genres],R256)</f>
        <v>2</v>
      </c>
      <c r="T256" cm="1">
        <f t="array" ref="T256">SUM(IF(Table1[genres]=R256, Table1[imdb_score]))</f>
        <v>15.8</v>
      </c>
      <c r="U256" cm="1">
        <f t="array" ref="U256">MEDIAN(IF(Table1[genres]=R256, Table1[imdb_score]))</f>
        <v>7.9</v>
      </c>
      <c r="V256" cm="1">
        <f t="array" ref="V256">MAX(IF(Table1[genres]=R256, Table1[imdb_score]))</f>
        <v>8</v>
      </c>
      <c r="W256" cm="1">
        <f t="array" ref="W256">MIN(IF(Table1[genres]=R256, Table1[imdb_score]))</f>
        <v>7.8</v>
      </c>
      <c r="X256" t="e" cm="1">
        <f t="array" ref="X256">MODE(IF(Table1[genres]=R256, Table1[imdb_score]))</f>
        <v>#N/A</v>
      </c>
      <c r="Y256" s="2" cm="1">
        <f t="array" ref="Y256">VAR(IF(Table1[genres]=R256, Table1[imdb_score]))</f>
        <v>2.0000000000000035E-2</v>
      </c>
      <c r="Z256" s="2" cm="1">
        <f t="array" ref="Z256">STDEV(IF(Table1[genres]=R256, Table1[imdb_score]))</f>
        <v>0.14142135623730964</v>
      </c>
      <c r="AA256" s="3" cm="1">
        <f t="array" ref="AA256">AVERAGE(IF(Table1[genres]=R256, Table1[imdb_score]))</f>
        <v>7.9</v>
      </c>
    </row>
    <row r="257" spans="1:27" x14ac:dyDescent="0.3">
      <c r="A257" t="s">
        <v>917</v>
      </c>
      <c r="B257">
        <v>149</v>
      </c>
      <c r="C257">
        <v>152</v>
      </c>
      <c r="D257">
        <v>32522352</v>
      </c>
      <c r="E257" t="s">
        <v>918</v>
      </c>
      <c r="F257" t="s">
        <v>436</v>
      </c>
      <c r="G257" t="s">
        <v>919</v>
      </c>
      <c r="H257">
        <v>207287</v>
      </c>
      <c r="I257">
        <v>822</v>
      </c>
      <c r="J257" t="s">
        <v>29</v>
      </c>
      <c r="K257" t="s">
        <v>30</v>
      </c>
      <c r="L257">
        <v>60000000</v>
      </c>
      <c r="M257">
        <v>2000</v>
      </c>
      <c r="N257">
        <v>7.9</v>
      </c>
      <c r="O257">
        <f>Table1[[#This Row],[gross]]-Table1[[#This Row],[budget]]</f>
        <v>-27477648</v>
      </c>
      <c r="R257" t="s">
        <v>687</v>
      </c>
      <c r="S257">
        <f>COUNTIF(Table1[genres],R257)</f>
        <v>2</v>
      </c>
      <c r="T257" cm="1">
        <f t="array" ref="T257">SUM(IF(Table1[genres]=R257, Table1[imdb_score]))</f>
        <v>15.9</v>
      </c>
      <c r="U257" cm="1">
        <f t="array" ref="U257">MEDIAN(IF(Table1[genres]=R257, Table1[imdb_score]))</f>
        <v>7.95</v>
      </c>
      <c r="V257" cm="1">
        <f t="array" ref="V257">MAX(IF(Table1[genres]=R257, Table1[imdb_score]))</f>
        <v>8</v>
      </c>
      <c r="W257" cm="1">
        <f t="array" ref="W257">MIN(IF(Table1[genres]=R257, Table1[imdb_score]))</f>
        <v>7.9</v>
      </c>
      <c r="X257" t="e" cm="1">
        <f t="array" ref="X257">MODE(IF(Table1[genres]=R257, Table1[imdb_score]))</f>
        <v>#N/A</v>
      </c>
      <c r="Y257" s="2" cm="1">
        <f t="array" ref="Y257">VAR(IF(Table1[genres]=R257, Table1[imdb_score]))</f>
        <v>4.9999999999999645E-3</v>
      </c>
      <c r="Z257" s="2" cm="1">
        <f t="array" ref="Z257">STDEV(IF(Table1[genres]=R257, Table1[imdb_score]))</f>
        <v>7.0710678118654502E-2</v>
      </c>
      <c r="AA257" s="3" cm="1">
        <f t="array" ref="AA257">AVERAGE(IF(Table1[genres]=R257, Table1[imdb_score]))</f>
        <v>7.95</v>
      </c>
    </row>
    <row r="258" spans="1:27" x14ac:dyDescent="0.3">
      <c r="A258" t="s">
        <v>920</v>
      </c>
      <c r="B258">
        <v>177</v>
      </c>
      <c r="C258">
        <v>123</v>
      </c>
      <c r="D258">
        <v>64286</v>
      </c>
      <c r="E258" t="s">
        <v>588</v>
      </c>
      <c r="F258" t="s">
        <v>921</v>
      </c>
      <c r="G258" t="s">
        <v>922</v>
      </c>
      <c r="H258">
        <v>396396</v>
      </c>
      <c r="I258">
        <v>1111</v>
      </c>
      <c r="J258" t="s">
        <v>29</v>
      </c>
      <c r="K258" t="s">
        <v>30</v>
      </c>
      <c r="L258">
        <v>29000000</v>
      </c>
      <c r="M258">
        <v>2004</v>
      </c>
      <c r="N258">
        <v>7.9</v>
      </c>
      <c r="O258">
        <f>Table1[[#This Row],[gross]]-Table1[[#This Row],[budget]]</f>
        <v>-28935714</v>
      </c>
      <c r="R258" t="s">
        <v>718</v>
      </c>
      <c r="S258">
        <f>COUNTIF(Table1[genres],R258)</f>
        <v>2</v>
      </c>
      <c r="T258" cm="1">
        <f t="array" ref="T258">SUM(IF(Table1[genres]=R258, Table1[imdb_score]))</f>
        <v>15.8</v>
      </c>
      <c r="U258" cm="1">
        <f t="array" ref="U258">MEDIAN(IF(Table1[genres]=R258, Table1[imdb_score]))</f>
        <v>7.9</v>
      </c>
      <c r="V258" cm="1">
        <f t="array" ref="V258">MAX(IF(Table1[genres]=R258, Table1[imdb_score]))</f>
        <v>8</v>
      </c>
      <c r="W258" cm="1">
        <f t="array" ref="W258">MIN(IF(Table1[genres]=R258, Table1[imdb_score]))</f>
        <v>7.8</v>
      </c>
      <c r="X258" t="e" cm="1">
        <f t="array" ref="X258">MODE(IF(Table1[genres]=R258, Table1[imdb_score]))</f>
        <v>#N/A</v>
      </c>
      <c r="Y258" s="2" cm="1">
        <f t="array" ref="Y258">VAR(IF(Table1[genres]=R258, Table1[imdb_score]))</f>
        <v>2.0000000000000035E-2</v>
      </c>
      <c r="Z258" s="2" cm="1">
        <f t="array" ref="Z258">STDEV(IF(Table1[genres]=R258, Table1[imdb_score]))</f>
        <v>0.14142135623730964</v>
      </c>
      <c r="AA258" s="3" cm="1">
        <f t="array" ref="AA258">AVERAGE(IF(Table1[genres]=R258, Table1[imdb_score]))</f>
        <v>7.9</v>
      </c>
    </row>
    <row r="259" spans="1:27" x14ac:dyDescent="0.3">
      <c r="A259" t="s">
        <v>724</v>
      </c>
      <c r="B259">
        <v>283</v>
      </c>
      <c r="C259">
        <v>80</v>
      </c>
      <c r="D259">
        <v>84961</v>
      </c>
      <c r="E259" t="s">
        <v>923</v>
      </c>
      <c r="F259" t="s">
        <v>924</v>
      </c>
      <c r="G259" t="s">
        <v>925</v>
      </c>
      <c r="H259">
        <v>149414</v>
      </c>
      <c r="I259">
        <v>841</v>
      </c>
      <c r="J259" t="s">
        <v>139</v>
      </c>
      <c r="K259" t="s">
        <v>926</v>
      </c>
      <c r="L259">
        <v>31000000</v>
      </c>
      <c r="M259">
        <v>2002</v>
      </c>
      <c r="N259">
        <v>7.9</v>
      </c>
      <c r="O259">
        <f>Table1[[#This Row],[gross]]-Table1[[#This Row],[budget]]</f>
        <v>-30915039</v>
      </c>
      <c r="R259" t="s">
        <v>731</v>
      </c>
      <c r="S259">
        <f>COUNTIF(Table1[genres],R259)</f>
        <v>2</v>
      </c>
      <c r="T259" cm="1">
        <f t="array" ref="T259">SUM(IF(Table1[genres]=R259, Table1[imdb_score]))</f>
        <v>13.8</v>
      </c>
      <c r="U259" cm="1">
        <f t="array" ref="U259">MEDIAN(IF(Table1[genres]=R259, Table1[imdb_score]))</f>
        <v>6.9</v>
      </c>
      <c r="V259" cm="1">
        <f t="array" ref="V259">MAX(IF(Table1[genres]=R259, Table1[imdb_score]))</f>
        <v>8</v>
      </c>
      <c r="W259" cm="1">
        <f t="array" ref="W259">MIN(IF(Table1[genres]=R259, Table1[imdb_score]))</f>
        <v>5.8</v>
      </c>
      <c r="X259" t="e" cm="1">
        <f t="array" ref="X259">MODE(IF(Table1[genres]=R259, Table1[imdb_score]))</f>
        <v>#N/A</v>
      </c>
      <c r="Y259" s="2" cm="1">
        <f t="array" ref="Y259">VAR(IF(Table1[genres]=R259, Table1[imdb_score]))</f>
        <v>2.4199999999999875</v>
      </c>
      <c r="Z259" s="2" cm="1">
        <f t="array" ref="Z259">STDEV(IF(Table1[genres]=R259, Table1[imdb_score]))</f>
        <v>1.5556349186104006</v>
      </c>
      <c r="AA259" s="3" cm="1">
        <f t="array" ref="AA259">AVERAGE(IF(Table1[genres]=R259, Table1[imdb_score]))</f>
        <v>6.9</v>
      </c>
    </row>
    <row r="260" spans="1:27" x14ac:dyDescent="0.3">
      <c r="A260" t="s">
        <v>927</v>
      </c>
      <c r="B260">
        <v>209</v>
      </c>
      <c r="C260">
        <v>157</v>
      </c>
      <c r="D260">
        <v>28965197</v>
      </c>
      <c r="E260" t="s">
        <v>832</v>
      </c>
      <c r="F260" t="s">
        <v>34</v>
      </c>
      <c r="G260" t="s">
        <v>928</v>
      </c>
      <c r="H260">
        <v>133526</v>
      </c>
      <c r="I260">
        <v>521</v>
      </c>
      <c r="J260" t="s">
        <v>29</v>
      </c>
      <c r="K260" t="s">
        <v>30</v>
      </c>
      <c r="L260">
        <v>68000000</v>
      </c>
      <c r="M260">
        <v>1999</v>
      </c>
      <c r="N260">
        <v>7.9</v>
      </c>
      <c r="O260">
        <f>Table1[[#This Row],[gross]]-Table1[[#This Row],[budget]]</f>
        <v>-39034803</v>
      </c>
      <c r="R260" t="s">
        <v>787</v>
      </c>
      <c r="S260">
        <f>COUNTIF(Table1[genres],R260)</f>
        <v>2</v>
      </c>
      <c r="T260" cm="1">
        <f t="array" ref="T260">SUM(IF(Table1[genres]=R260, Table1[imdb_score]))</f>
        <v>15.9</v>
      </c>
      <c r="U260" cm="1">
        <f t="array" ref="U260">MEDIAN(IF(Table1[genres]=R260, Table1[imdb_score]))</f>
        <v>7.95</v>
      </c>
      <c r="V260" cm="1">
        <f t="array" ref="V260">MAX(IF(Table1[genres]=R260, Table1[imdb_score]))</f>
        <v>8</v>
      </c>
      <c r="W260" cm="1">
        <f t="array" ref="W260">MIN(IF(Table1[genres]=R260, Table1[imdb_score]))</f>
        <v>7.9</v>
      </c>
      <c r="X260" t="e" cm="1">
        <f t="array" ref="X260">MODE(IF(Table1[genres]=R260, Table1[imdb_score]))</f>
        <v>#N/A</v>
      </c>
      <c r="Y260" s="2" cm="1">
        <f t="array" ref="Y260">VAR(IF(Table1[genres]=R260, Table1[imdb_score]))</f>
        <v>4.9999999999999645E-3</v>
      </c>
      <c r="Z260" s="2" cm="1">
        <f t="array" ref="Z260">STDEV(IF(Table1[genres]=R260, Table1[imdb_score]))</f>
        <v>7.0710678118654502E-2</v>
      </c>
      <c r="AA260" s="3" cm="1">
        <f t="array" ref="AA260">AVERAGE(IF(Table1[genres]=R260, Table1[imdb_score]))</f>
        <v>7.95</v>
      </c>
    </row>
    <row r="261" spans="1:27" x14ac:dyDescent="0.3">
      <c r="A261" t="s">
        <v>326</v>
      </c>
      <c r="B261">
        <v>372</v>
      </c>
      <c r="C261">
        <v>109</v>
      </c>
      <c r="D261">
        <v>35286428</v>
      </c>
      <c r="E261" t="s">
        <v>600</v>
      </c>
      <c r="F261" t="s">
        <v>930</v>
      </c>
      <c r="G261" t="s">
        <v>931</v>
      </c>
      <c r="H261">
        <v>361767</v>
      </c>
      <c r="I261">
        <v>1206</v>
      </c>
      <c r="J261" t="s">
        <v>29</v>
      </c>
      <c r="K261" t="s">
        <v>30</v>
      </c>
      <c r="L261">
        <v>76000000</v>
      </c>
      <c r="M261">
        <v>2006</v>
      </c>
      <c r="N261">
        <v>7.9</v>
      </c>
      <c r="O261">
        <f>Table1[[#This Row],[gross]]-Table1[[#This Row],[budget]]</f>
        <v>-40713572</v>
      </c>
      <c r="R261" t="s">
        <v>819</v>
      </c>
      <c r="S261">
        <f>COUNTIF(Table1[genres],R261)</f>
        <v>2</v>
      </c>
      <c r="T261" cm="1">
        <f t="array" ref="T261">SUM(IF(Table1[genres]=R261, Table1[imdb_score]))</f>
        <v>15.600000000000001</v>
      </c>
      <c r="U261" cm="1">
        <f t="array" ref="U261">MEDIAN(IF(Table1[genres]=R261, Table1[imdb_score]))</f>
        <v>7.8000000000000007</v>
      </c>
      <c r="V261" cm="1">
        <f t="array" ref="V261">MAX(IF(Table1[genres]=R261, Table1[imdb_score]))</f>
        <v>7.9</v>
      </c>
      <c r="W261" cm="1">
        <f t="array" ref="W261">MIN(IF(Table1[genres]=R261, Table1[imdb_score]))</f>
        <v>7.7</v>
      </c>
      <c r="X261" t="e" cm="1">
        <f t="array" ref="X261">MODE(IF(Table1[genres]=R261, Table1[imdb_score]))</f>
        <v>#N/A</v>
      </c>
      <c r="Y261" s="2" cm="1">
        <f t="array" ref="Y261">VAR(IF(Table1[genres]=R261, Table1[imdb_score]))</f>
        <v>2.0000000000000035E-2</v>
      </c>
      <c r="Z261" s="2" cm="1">
        <f t="array" ref="Z261">STDEV(IF(Table1[genres]=R261, Table1[imdb_score]))</f>
        <v>0.14142135623730964</v>
      </c>
      <c r="AA261" s="3" cm="1">
        <f t="array" ref="AA261">AVERAGE(IF(Table1[genres]=R261, Table1[imdb_score]))</f>
        <v>7.8000000000000007</v>
      </c>
    </row>
    <row r="262" spans="1:27" x14ac:dyDescent="0.3">
      <c r="A262" t="s">
        <v>824</v>
      </c>
      <c r="B262">
        <v>585</v>
      </c>
      <c r="C262">
        <v>113</v>
      </c>
      <c r="D262">
        <v>100189501</v>
      </c>
      <c r="E262" t="s">
        <v>248</v>
      </c>
      <c r="F262" t="s">
        <v>649</v>
      </c>
      <c r="G262" t="s">
        <v>933</v>
      </c>
      <c r="H262">
        <v>431620</v>
      </c>
      <c r="I262">
        <v>741</v>
      </c>
      <c r="J262" t="s">
        <v>29</v>
      </c>
      <c r="K262" t="s">
        <v>30</v>
      </c>
      <c r="L262">
        <v>178000000</v>
      </c>
      <c r="M262">
        <v>2014</v>
      </c>
      <c r="N262">
        <v>7.9</v>
      </c>
      <c r="O262">
        <f>Table1[[#This Row],[gross]]-Table1[[#This Row],[budget]]</f>
        <v>-77810499</v>
      </c>
      <c r="R262" t="s">
        <v>1039</v>
      </c>
      <c r="S262">
        <f>COUNTIF(Table1[genres],R262)</f>
        <v>2</v>
      </c>
      <c r="T262" cm="1">
        <f t="array" ref="T262">SUM(IF(Table1[genres]=R262, Table1[imdb_score]))</f>
        <v>15.5</v>
      </c>
      <c r="U262" cm="1">
        <f t="array" ref="U262">MEDIAN(IF(Table1[genres]=R262, Table1[imdb_score]))</f>
        <v>7.75</v>
      </c>
      <c r="V262" cm="1">
        <f t="array" ref="V262">MAX(IF(Table1[genres]=R262, Table1[imdb_score]))</f>
        <v>7.8</v>
      </c>
      <c r="W262" cm="1">
        <f t="array" ref="W262">MIN(IF(Table1[genres]=R262, Table1[imdb_score]))</f>
        <v>7.7</v>
      </c>
      <c r="X262" t="e" cm="1">
        <f t="array" ref="X262">MODE(IF(Table1[genres]=R262, Table1[imdb_score]))</f>
        <v>#N/A</v>
      </c>
      <c r="Y262" s="2" cm="1">
        <f t="array" ref="Y262">VAR(IF(Table1[genres]=R262, Table1[imdb_score]))</f>
        <v>4.9999999999999645E-3</v>
      </c>
      <c r="Z262" s="2" cm="1">
        <f t="array" ref="Z262">STDEV(IF(Table1[genres]=R262, Table1[imdb_score]))</f>
        <v>7.0710678118654502E-2</v>
      </c>
      <c r="AA262" s="3" cm="1">
        <f t="array" ref="AA262">AVERAGE(IF(Table1[genres]=R262, Table1[imdb_score]))</f>
        <v>7.75</v>
      </c>
    </row>
    <row r="263" spans="1:27" x14ac:dyDescent="0.3">
      <c r="A263" t="s">
        <v>934</v>
      </c>
      <c r="B263">
        <v>334</v>
      </c>
      <c r="C263">
        <v>108</v>
      </c>
      <c r="D263">
        <v>277313371</v>
      </c>
      <c r="E263" t="s">
        <v>676</v>
      </c>
      <c r="F263" t="s">
        <v>486</v>
      </c>
      <c r="G263" t="s">
        <v>935</v>
      </c>
      <c r="H263">
        <v>583341</v>
      </c>
      <c r="I263">
        <v>626</v>
      </c>
      <c r="J263" t="s">
        <v>29</v>
      </c>
      <c r="K263" t="s">
        <v>30</v>
      </c>
      <c r="L263">
        <v>35000000</v>
      </c>
      <c r="M263">
        <v>2009</v>
      </c>
      <c r="N263">
        <v>7.8</v>
      </c>
      <c r="O263">
        <f>Table1[[#This Row],[gross]]-Table1[[#This Row],[budget]]</f>
        <v>242313371</v>
      </c>
      <c r="R263" t="s">
        <v>1093</v>
      </c>
      <c r="S263">
        <f>COUNTIF(Table1[genres],R263)</f>
        <v>2</v>
      </c>
      <c r="T263" cm="1">
        <f t="array" ref="T263">SUM(IF(Table1[genres]=R263, Table1[imdb_score]))</f>
        <v>15.1</v>
      </c>
      <c r="U263" cm="1">
        <f t="array" ref="U263">MEDIAN(IF(Table1[genres]=R263, Table1[imdb_score]))</f>
        <v>7.55</v>
      </c>
      <c r="V263" cm="1">
        <f t="array" ref="V263">MAX(IF(Table1[genres]=R263, Table1[imdb_score]))</f>
        <v>7.8</v>
      </c>
      <c r="W263" cm="1">
        <f t="array" ref="W263">MIN(IF(Table1[genres]=R263, Table1[imdb_score]))</f>
        <v>7.3</v>
      </c>
      <c r="X263" t="e" cm="1">
        <f t="array" ref="X263">MODE(IF(Table1[genres]=R263, Table1[imdb_score]))</f>
        <v>#N/A</v>
      </c>
      <c r="Y263" s="2" cm="1">
        <f t="array" ref="Y263">VAR(IF(Table1[genres]=R263, Table1[imdb_score]))</f>
        <v>0.125</v>
      </c>
      <c r="Z263" s="2" cm="1">
        <f t="array" ref="Z263">STDEV(IF(Table1[genres]=R263, Table1[imdb_score]))</f>
        <v>0.35355339059327379</v>
      </c>
      <c r="AA263" s="3" cm="1">
        <f t="array" ref="AA263">AVERAGE(IF(Table1[genres]=R263, Table1[imdb_score]))</f>
        <v>7.55</v>
      </c>
    </row>
    <row r="264" spans="1:27" x14ac:dyDescent="0.3">
      <c r="A264" t="s">
        <v>936</v>
      </c>
      <c r="B264">
        <v>435</v>
      </c>
      <c r="C264">
        <v>100</v>
      </c>
      <c r="D264">
        <v>257756197</v>
      </c>
      <c r="E264" t="s">
        <v>849</v>
      </c>
      <c r="F264" t="s">
        <v>27</v>
      </c>
      <c r="G264" t="s">
        <v>937</v>
      </c>
      <c r="H264">
        <v>246698</v>
      </c>
      <c r="I264">
        <v>471</v>
      </c>
      <c r="J264" t="s">
        <v>29</v>
      </c>
      <c r="K264" t="s">
        <v>581</v>
      </c>
      <c r="L264">
        <v>60000000</v>
      </c>
      <c r="M264">
        <v>2014</v>
      </c>
      <c r="N264">
        <v>7.8</v>
      </c>
      <c r="O264">
        <f>Table1[[#This Row],[gross]]-Table1[[#This Row],[budget]]</f>
        <v>197756197</v>
      </c>
      <c r="R264" t="s">
        <v>1116</v>
      </c>
      <c r="S264">
        <f>COUNTIF(Table1[genres],R264)</f>
        <v>2</v>
      </c>
      <c r="T264" cm="1">
        <f t="array" ref="T264">SUM(IF(Table1[genres]=R264, Table1[imdb_score]))</f>
        <v>14.7</v>
      </c>
      <c r="U264" cm="1">
        <f t="array" ref="U264">MEDIAN(IF(Table1[genres]=R264, Table1[imdb_score]))</f>
        <v>7.35</v>
      </c>
      <c r="V264" cm="1">
        <f t="array" ref="V264">MAX(IF(Table1[genres]=R264, Table1[imdb_score]))</f>
        <v>7.8</v>
      </c>
      <c r="W264" cm="1">
        <f t="array" ref="W264">MIN(IF(Table1[genres]=R264, Table1[imdb_score]))</f>
        <v>6.9</v>
      </c>
      <c r="X264" t="e" cm="1">
        <f t="array" ref="X264">MODE(IF(Table1[genres]=R264, Table1[imdb_score]))</f>
        <v>#N/A</v>
      </c>
      <c r="Y264" s="2" cm="1">
        <f t="array" ref="Y264">VAR(IF(Table1[genres]=R264, Table1[imdb_score]))</f>
        <v>0.40499999999999947</v>
      </c>
      <c r="Z264" s="2" cm="1">
        <f t="array" ref="Z264">STDEV(IF(Table1[genres]=R264, Table1[imdb_score]))</f>
        <v>0.6363961030678924</v>
      </c>
      <c r="AA264" s="3" cm="1">
        <f t="array" ref="AA264">AVERAGE(IF(Table1[genres]=R264, Table1[imdb_score]))</f>
        <v>7.35</v>
      </c>
    </row>
    <row r="265" spans="1:27" x14ac:dyDescent="0.3">
      <c r="A265" t="s">
        <v>802</v>
      </c>
      <c r="B265">
        <v>370</v>
      </c>
      <c r="C265">
        <v>106</v>
      </c>
      <c r="D265">
        <v>362645141</v>
      </c>
      <c r="E265" t="s">
        <v>938</v>
      </c>
      <c r="F265" t="s">
        <v>740</v>
      </c>
      <c r="G265" t="s">
        <v>939</v>
      </c>
      <c r="H265">
        <v>106072</v>
      </c>
      <c r="I265">
        <v>398</v>
      </c>
      <c r="J265" t="s">
        <v>29</v>
      </c>
      <c r="K265" t="s">
        <v>200</v>
      </c>
      <c r="L265">
        <v>175000000</v>
      </c>
      <c r="M265">
        <v>2016</v>
      </c>
      <c r="N265">
        <v>7.8</v>
      </c>
      <c r="O265">
        <f>Table1[[#This Row],[gross]]-Table1[[#This Row],[budget]]</f>
        <v>187645141</v>
      </c>
      <c r="R265" t="s">
        <v>1141</v>
      </c>
      <c r="S265">
        <f>COUNTIF(Table1[genres],R265)</f>
        <v>2</v>
      </c>
      <c r="T265" cm="1">
        <f t="array" ref="T265">SUM(IF(Table1[genres]=R265, Table1[imdb_score]))</f>
        <v>14</v>
      </c>
      <c r="U265" cm="1">
        <f t="array" ref="U265">MEDIAN(IF(Table1[genres]=R265, Table1[imdb_score]))</f>
        <v>7</v>
      </c>
      <c r="V265" cm="1">
        <f t="array" ref="V265">MAX(IF(Table1[genres]=R265, Table1[imdb_score]))</f>
        <v>7.8</v>
      </c>
      <c r="W265" cm="1">
        <f t="array" ref="W265">MIN(IF(Table1[genres]=R265, Table1[imdb_score]))</f>
        <v>6.2</v>
      </c>
      <c r="X265" t="e" cm="1">
        <f t="array" ref="X265">MODE(IF(Table1[genres]=R265, Table1[imdb_score]))</f>
        <v>#N/A</v>
      </c>
      <c r="Y265" s="2" cm="1">
        <f t="array" ref="Y265">VAR(IF(Table1[genres]=R265, Table1[imdb_score]))</f>
        <v>1.2800000000000011</v>
      </c>
      <c r="Z265" s="2" cm="1">
        <f t="array" ref="Z265">STDEV(IF(Table1[genres]=R265, Table1[imdb_score]))</f>
        <v>1.1313708498984765</v>
      </c>
      <c r="AA265" s="3" cm="1">
        <f t="array" ref="AA265">AVERAGE(IF(Table1[genres]=R265, Table1[imdb_score]))</f>
        <v>7</v>
      </c>
    </row>
    <row r="266" spans="1:27" x14ac:dyDescent="0.3">
      <c r="A266" t="s">
        <v>802</v>
      </c>
      <c r="B266">
        <v>370</v>
      </c>
      <c r="C266">
        <v>106</v>
      </c>
      <c r="D266">
        <v>362645141</v>
      </c>
      <c r="E266" t="s">
        <v>938</v>
      </c>
      <c r="F266" t="s">
        <v>740</v>
      </c>
      <c r="G266" t="s">
        <v>939</v>
      </c>
      <c r="H266">
        <v>106221</v>
      </c>
      <c r="I266">
        <v>398</v>
      </c>
      <c r="J266" t="s">
        <v>29</v>
      </c>
      <c r="K266" t="s">
        <v>200</v>
      </c>
      <c r="L266">
        <v>175000000</v>
      </c>
      <c r="M266">
        <v>2016</v>
      </c>
      <c r="N266">
        <v>7.8</v>
      </c>
      <c r="O266">
        <f>Table1[[#This Row],[gross]]-Table1[[#This Row],[budget]]</f>
        <v>187645141</v>
      </c>
      <c r="R266" t="s">
        <v>1176</v>
      </c>
      <c r="S266">
        <f>COUNTIF(Table1[genres],R266)</f>
        <v>2</v>
      </c>
      <c r="T266" cm="1">
        <f t="array" ref="T266">SUM(IF(Table1[genres]=R266, Table1[imdb_score]))</f>
        <v>15.2</v>
      </c>
      <c r="U266" cm="1">
        <f t="array" ref="U266">MEDIAN(IF(Table1[genres]=R266, Table1[imdb_score]))</f>
        <v>7.6</v>
      </c>
      <c r="V266" cm="1">
        <f t="array" ref="V266">MAX(IF(Table1[genres]=R266, Table1[imdb_score]))</f>
        <v>7.7</v>
      </c>
      <c r="W266" cm="1">
        <f t="array" ref="W266">MIN(IF(Table1[genres]=R266, Table1[imdb_score]))</f>
        <v>7.5</v>
      </c>
      <c r="X266" t="e" cm="1">
        <f t="array" ref="X266">MODE(IF(Table1[genres]=R266, Table1[imdb_score]))</f>
        <v>#N/A</v>
      </c>
      <c r="Y266" s="2" cm="1">
        <f t="array" ref="Y266">VAR(IF(Table1[genres]=R266, Table1[imdb_score]))</f>
        <v>2.0000000000000035E-2</v>
      </c>
      <c r="Z266" s="2" cm="1">
        <f t="array" ref="Z266">STDEV(IF(Table1[genres]=R266, Table1[imdb_score]))</f>
        <v>0.14142135623730964</v>
      </c>
      <c r="AA266" s="3" cm="1">
        <f t="array" ref="AA266">AVERAGE(IF(Table1[genres]=R266, Table1[imdb_score]))</f>
        <v>7.6</v>
      </c>
    </row>
    <row r="267" spans="1:27" x14ac:dyDescent="0.3">
      <c r="A267" t="s">
        <v>326</v>
      </c>
      <c r="B267">
        <v>738</v>
      </c>
      <c r="C267">
        <v>91</v>
      </c>
      <c r="D267">
        <v>274084951</v>
      </c>
      <c r="E267" t="s">
        <v>940</v>
      </c>
      <c r="F267" t="s">
        <v>941</v>
      </c>
      <c r="G267" t="s">
        <v>942</v>
      </c>
      <c r="H267">
        <v>582917</v>
      </c>
      <c r="I267">
        <v>1885</v>
      </c>
      <c r="J267" t="s">
        <v>29</v>
      </c>
      <c r="K267" t="s">
        <v>200</v>
      </c>
      <c r="L267">
        <v>100000000</v>
      </c>
      <c r="M267">
        <v>2013</v>
      </c>
      <c r="N267">
        <v>7.8</v>
      </c>
      <c r="O267">
        <f>Table1[[#This Row],[gross]]-Table1[[#This Row],[budget]]</f>
        <v>174084951</v>
      </c>
      <c r="R267" t="s">
        <v>1184</v>
      </c>
      <c r="S267">
        <f>COUNTIF(Table1[genres],R267)</f>
        <v>2</v>
      </c>
      <c r="T267" cm="1">
        <f t="array" ref="T267">SUM(IF(Table1[genres]=R267, Table1[imdb_score]))</f>
        <v>13.9</v>
      </c>
      <c r="U267" cm="1">
        <f t="array" ref="U267">MEDIAN(IF(Table1[genres]=R267, Table1[imdb_score]))</f>
        <v>6.95</v>
      </c>
      <c r="V267" cm="1">
        <f t="array" ref="V267">MAX(IF(Table1[genres]=R267, Table1[imdb_score]))</f>
        <v>7.7</v>
      </c>
      <c r="W267" cm="1">
        <f t="array" ref="W267">MIN(IF(Table1[genres]=R267, Table1[imdb_score]))</f>
        <v>6.2</v>
      </c>
      <c r="X267" t="e" cm="1">
        <f t="array" ref="X267">MODE(IF(Table1[genres]=R267, Table1[imdb_score]))</f>
        <v>#N/A</v>
      </c>
      <c r="Y267" s="2" cm="1">
        <f t="array" ref="Y267">VAR(IF(Table1[genres]=R267, Table1[imdb_score]))</f>
        <v>1.1250000000000142</v>
      </c>
      <c r="Z267" s="2" cm="1">
        <f t="array" ref="Z267">STDEV(IF(Table1[genres]=R267, Table1[imdb_score]))</f>
        <v>1.0606601717798281</v>
      </c>
      <c r="AA267" s="3" cm="1">
        <f t="array" ref="AA267">AVERAGE(IF(Table1[genres]=R267, Table1[imdb_score]))</f>
        <v>6.95</v>
      </c>
    </row>
    <row r="268" spans="1:27" x14ac:dyDescent="0.3">
      <c r="A268" t="s">
        <v>943</v>
      </c>
      <c r="B268">
        <v>119</v>
      </c>
      <c r="C268">
        <v>130</v>
      </c>
      <c r="D268">
        <v>183875760</v>
      </c>
      <c r="E268" t="s">
        <v>944</v>
      </c>
      <c r="F268" t="s">
        <v>79</v>
      </c>
      <c r="G268" t="s">
        <v>945</v>
      </c>
      <c r="H268">
        <v>213668</v>
      </c>
      <c r="I268">
        <v>270</v>
      </c>
      <c r="J268" t="s">
        <v>29</v>
      </c>
      <c r="K268" t="s">
        <v>30</v>
      </c>
      <c r="L268">
        <v>44000000</v>
      </c>
      <c r="M268">
        <v>1993</v>
      </c>
      <c r="N268">
        <v>7.8</v>
      </c>
      <c r="O268">
        <f>Table1[[#This Row],[gross]]-Table1[[#This Row],[budget]]</f>
        <v>139875760</v>
      </c>
      <c r="R268" t="s">
        <v>1196</v>
      </c>
      <c r="S268">
        <f>COUNTIF(Table1[genres],R268)</f>
        <v>2</v>
      </c>
      <c r="T268" cm="1">
        <f t="array" ref="T268">SUM(IF(Table1[genres]=R268, Table1[imdb_score]))</f>
        <v>15.4</v>
      </c>
      <c r="U268" cm="1">
        <f t="array" ref="U268">MEDIAN(IF(Table1[genres]=R268, Table1[imdb_score]))</f>
        <v>7.7</v>
      </c>
      <c r="V268" cm="1">
        <f t="array" ref="V268">MAX(IF(Table1[genres]=R268, Table1[imdb_score]))</f>
        <v>7.7</v>
      </c>
      <c r="W268" cm="1">
        <f t="array" ref="W268">MIN(IF(Table1[genres]=R268, Table1[imdb_score]))</f>
        <v>7.7</v>
      </c>
      <c r="X268" cm="1">
        <f t="array" ref="X268">MODE(IF(Table1[genres]=R268, Table1[imdb_score]))</f>
        <v>7.7</v>
      </c>
      <c r="Y268" s="2" cm="1">
        <f t="array" ref="Y268">VAR(IF(Table1[genres]=R268, Table1[imdb_score]))</f>
        <v>0</v>
      </c>
      <c r="Z268" s="2" cm="1">
        <f t="array" ref="Z268">STDEV(IF(Table1[genres]=R268, Table1[imdb_score]))</f>
        <v>0</v>
      </c>
      <c r="AA268" s="3" cm="1">
        <f t="array" ref="AA268">AVERAGE(IF(Table1[genres]=R268, Table1[imdb_score]))</f>
        <v>7.7</v>
      </c>
    </row>
    <row r="269" spans="1:27" x14ac:dyDescent="0.3">
      <c r="A269" t="s">
        <v>326</v>
      </c>
      <c r="B269">
        <v>274</v>
      </c>
      <c r="C269">
        <v>142</v>
      </c>
      <c r="D269">
        <v>249358727</v>
      </c>
      <c r="E269" t="s">
        <v>946</v>
      </c>
      <c r="F269" t="s">
        <v>947</v>
      </c>
      <c r="G269" t="s">
        <v>948</v>
      </c>
      <c r="H269">
        <v>382255</v>
      </c>
      <c r="I269">
        <v>1504</v>
      </c>
      <c r="J269" t="s">
        <v>29</v>
      </c>
      <c r="K269" t="s">
        <v>200</v>
      </c>
      <c r="L269">
        <v>130000000</v>
      </c>
      <c r="M269">
        <v>2004</v>
      </c>
      <c r="N269">
        <v>7.8</v>
      </c>
      <c r="O269">
        <f>Table1[[#This Row],[gross]]-Table1[[#This Row],[budget]]</f>
        <v>119358727</v>
      </c>
      <c r="R269" t="s">
        <v>1347</v>
      </c>
      <c r="S269">
        <f>COUNTIF(Table1[genres],R269)</f>
        <v>2</v>
      </c>
      <c r="T269" cm="1">
        <f t="array" ref="T269">SUM(IF(Table1[genres]=R269, Table1[imdb_score]))</f>
        <v>14.4</v>
      </c>
      <c r="U269" cm="1">
        <f t="array" ref="U269">MEDIAN(IF(Table1[genres]=R269, Table1[imdb_score]))</f>
        <v>7.2</v>
      </c>
      <c r="V269" cm="1">
        <f t="array" ref="V269">MAX(IF(Table1[genres]=R269, Table1[imdb_score]))</f>
        <v>7.7</v>
      </c>
      <c r="W269" cm="1">
        <f t="array" ref="W269">MIN(IF(Table1[genres]=R269, Table1[imdb_score]))</f>
        <v>6.7</v>
      </c>
      <c r="X269" t="e" cm="1">
        <f t="array" ref="X269">MODE(IF(Table1[genres]=R269, Table1[imdb_score]))</f>
        <v>#N/A</v>
      </c>
      <c r="Y269" s="2" cm="1">
        <f t="array" ref="Y269">VAR(IF(Table1[genres]=R269, Table1[imdb_score]))</f>
        <v>0.5</v>
      </c>
      <c r="Z269" s="2" cm="1">
        <f t="array" ref="Z269">STDEV(IF(Table1[genres]=R269, Table1[imdb_score]))</f>
        <v>0.70710678118654757</v>
      </c>
      <c r="AA269" s="3" cm="1">
        <f t="array" ref="AA269">AVERAGE(IF(Table1[genres]=R269, Table1[imdb_score]))</f>
        <v>7.2</v>
      </c>
    </row>
    <row r="270" spans="1:27" x14ac:dyDescent="0.3">
      <c r="A270" t="s">
        <v>561</v>
      </c>
      <c r="B270">
        <v>121</v>
      </c>
      <c r="C270">
        <v>93</v>
      </c>
      <c r="D270">
        <v>119500000</v>
      </c>
      <c r="E270" t="s">
        <v>950</v>
      </c>
      <c r="F270" t="s">
        <v>677</v>
      </c>
      <c r="G270" t="s">
        <v>951</v>
      </c>
      <c r="H270">
        <v>95294</v>
      </c>
      <c r="I270">
        <v>363</v>
      </c>
      <c r="J270" t="s">
        <v>29</v>
      </c>
      <c r="K270" t="s">
        <v>30</v>
      </c>
      <c r="L270">
        <v>2600000</v>
      </c>
      <c r="M270">
        <v>1974</v>
      </c>
      <c r="N270">
        <v>7.8</v>
      </c>
      <c r="O270">
        <f>Table1[[#This Row],[gross]]-Table1[[#This Row],[budget]]</f>
        <v>116900000</v>
      </c>
      <c r="R270" t="s">
        <v>1407</v>
      </c>
      <c r="S270">
        <f>COUNTIF(Table1[genres],R270)</f>
        <v>2</v>
      </c>
      <c r="T270" cm="1">
        <f t="array" ref="T270">SUM(IF(Table1[genres]=R270, Table1[imdb_score]))</f>
        <v>13.2</v>
      </c>
      <c r="U270" cm="1">
        <f t="array" ref="U270">MEDIAN(IF(Table1[genres]=R270, Table1[imdb_score]))</f>
        <v>6.6</v>
      </c>
      <c r="V270" cm="1">
        <f t="array" ref="V270">MAX(IF(Table1[genres]=R270, Table1[imdb_score]))</f>
        <v>7.6</v>
      </c>
      <c r="W270" cm="1">
        <f t="array" ref="W270">MIN(IF(Table1[genres]=R270, Table1[imdb_score]))</f>
        <v>5.6</v>
      </c>
      <c r="X270" t="e" cm="1">
        <f t="array" ref="X270">MODE(IF(Table1[genres]=R270, Table1[imdb_score]))</f>
        <v>#N/A</v>
      </c>
      <c r="Y270" s="2" cm="1">
        <f t="array" ref="Y270">VAR(IF(Table1[genres]=R270, Table1[imdb_score]))</f>
        <v>2</v>
      </c>
      <c r="Z270" s="2" cm="1">
        <f t="array" ref="Z270">STDEV(IF(Table1[genres]=R270, Table1[imdb_score]))</f>
        <v>1.4142135623730951</v>
      </c>
      <c r="AA270" s="3" cm="1">
        <f t="array" ref="AA270">AVERAGE(IF(Table1[genres]=R270, Table1[imdb_score]))</f>
        <v>6.6</v>
      </c>
    </row>
    <row r="271" spans="1:27" x14ac:dyDescent="0.3">
      <c r="A271" t="s">
        <v>311</v>
      </c>
      <c r="B271">
        <v>326</v>
      </c>
      <c r="C271">
        <v>133</v>
      </c>
      <c r="D271">
        <v>124868837</v>
      </c>
      <c r="E271" t="s">
        <v>588</v>
      </c>
      <c r="F271" t="s">
        <v>952</v>
      </c>
      <c r="G271" t="s">
        <v>953</v>
      </c>
      <c r="H271">
        <v>249688</v>
      </c>
      <c r="I271">
        <v>548</v>
      </c>
      <c r="J271" t="s">
        <v>29</v>
      </c>
      <c r="K271" t="s">
        <v>30</v>
      </c>
      <c r="L271">
        <v>12000000</v>
      </c>
      <c r="M271">
        <v>2014</v>
      </c>
      <c r="N271">
        <v>7.8</v>
      </c>
      <c r="O271">
        <f>Table1[[#This Row],[gross]]-Table1[[#This Row],[budget]]</f>
        <v>112868837</v>
      </c>
      <c r="R271" t="s">
        <v>1421</v>
      </c>
      <c r="S271">
        <f>COUNTIF(Table1[genres],R271)</f>
        <v>2</v>
      </c>
      <c r="T271" cm="1">
        <f t="array" ref="T271">SUM(IF(Table1[genres]=R271, Table1[imdb_score]))</f>
        <v>15.1</v>
      </c>
      <c r="U271" cm="1">
        <f t="array" ref="U271">MEDIAN(IF(Table1[genres]=R271, Table1[imdb_score]))</f>
        <v>7.55</v>
      </c>
      <c r="V271" cm="1">
        <f t="array" ref="V271">MAX(IF(Table1[genres]=R271, Table1[imdb_score]))</f>
        <v>7.6</v>
      </c>
      <c r="W271" cm="1">
        <f t="array" ref="W271">MIN(IF(Table1[genres]=R271, Table1[imdb_score]))</f>
        <v>7.5</v>
      </c>
      <c r="X271" t="e" cm="1">
        <f t="array" ref="X271">MODE(IF(Table1[genres]=R271, Table1[imdb_score]))</f>
        <v>#N/A</v>
      </c>
      <c r="Y271" s="2" cm="1">
        <f t="array" ref="Y271">VAR(IF(Table1[genres]=R271, Table1[imdb_score]))</f>
        <v>4.9999999999999645E-3</v>
      </c>
      <c r="Z271" s="2" cm="1">
        <f t="array" ref="Z271">STDEV(IF(Table1[genres]=R271, Table1[imdb_score]))</f>
        <v>7.0710678118654502E-2</v>
      </c>
      <c r="AA271" s="3" cm="1">
        <f t="array" ref="AA271">AVERAGE(IF(Table1[genres]=R271, Table1[imdb_score]))</f>
        <v>7.55</v>
      </c>
    </row>
    <row r="272" spans="1:27" x14ac:dyDescent="0.3">
      <c r="A272" t="s">
        <v>822</v>
      </c>
      <c r="B272">
        <v>539</v>
      </c>
      <c r="C272">
        <v>122</v>
      </c>
      <c r="D272">
        <v>132088910</v>
      </c>
      <c r="E272" t="s">
        <v>699</v>
      </c>
      <c r="F272" t="s">
        <v>694</v>
      </c>
      <c r="G272" t="s">
        <v>954</v>
      </c>
      <c r="H272">
        <v>533607</v>
      </c>
      <c r="I272">
        <v>692</v>
      </c>
      <c r="J272" t="s">
        <v>29</v>
      </c>
      <c r="K272" t="s">
        <v>30</v>
      </c>
      <c r="L272">
        <v>21000000</v>
      </c>
      <c r="M272">
        <v>2012</v>
      </c>
      <c r="N272">
        <v>7.8</v>
      </c>
      <c r="O272">
        <f>Table1[[#This Row],[gross]]-Table1[[#This Row],[budget]]</f>
        <v>111088910</v>
      </c>
      <c r="R272" t="s">
        <v>1469</v>
      </c>
      <c r="S272">
        <f>COUNTIF(Table1[genres],R272)</f>
        <v>2</v>
      </c>
      <c r="T272" cm="1">
        <f t="array" ref="T272">SUM(IF(Table1[genres]=R272, Table1[imdb_score]))</f>
        <v>13.6</v>
      </c>
      <c r="U272" cm="1">
        <f t="array" ref="U272">MEDIAN(IF(Table1[genres]=R272, Table1[imdb_score]))</f>
        <v>6.8</v>
      </c>
      <c r="V272" cm="1">
        <f t="array" ref="V272">MAX(IF(Table1[genres]=R272, Table1[imdb_score]))</f>
        <v>7.6</v>
      </c>
      <c r="W272" cm="1">
        <f t="array" ref="W272">MIN(IF(Table1[genres]=R272, Table1[imdb_score]))</f>
        <v>6</v>
      </c>
      <c r="X272" t="e" cm="1">
        <f t="array" ref="X272">MODE(IF(Table1[genres]=R272, Table1[imdb_score]))</f>
        <v>#N/A</v>
      </c>
      <c r="Y272" s="2" cm="1">
        <f t="array" ref="Y272">VAR(IF(Table1[genres]=R272, Table1[imdb_score]))</f>
        <v>1.2800000000000011</v>
      </c>
      <c r="Z272" s="2" cm="1">
        <f t="array" ref="Z272">STDEV(IF(Table1[genres]=R272, Table1[imdb_score]))</f>
        <v>1.1313708498984765</v>
      </c>
      <c r="AA272" s="3" cm="1">
        <f t="array" ref="AA272">AVERAGE(IF(Table1[genres]=R272, Table1[imdb_score]))</f>
        <v>6.8</v>
      </c>
    </row>
    <row r="273" spans="1:27" x14ac:dyDescent="0.3">
      <c r="A273" t="s">
        <v>245</v>
      </c>
      <c r="B273">
        <v>750</v>
      </c>
      <c r="C273">
        <v>143</v>
      </c>
      <c r="D273">
        <v>304360277</v>
      </c>
      <c r="E273" t="s">
        <v>715</v>
      </c>
      <c r="F273" t="s">
        <v>955</v>
      </c>
      <c r="G273" t="s">
        <v>956</v>
      </c>
      <c r="H273">
        <v>522030</v>
      </c>
      <c r="I273">
        <v>1498</v>
      </c>
      <c r="J273" t="s">
        <v>29</v>
      </c>
      <c r="K273" t="s">
        <v>200</v>
      </c>
      <c r="L273">
        <v>200000000</v>
      </c>
      <c r="M273">
        <v>2012</v>
      </c>
      <c r="N273">
        <v>7.8</v>
      </c>
      <c r="O273">
        <f>Table1[[#This Row],[gross]]-Table1[[#This Row],[budget]]</f>
        <v>104360277</v>
      </c>
      <c r="R273" t="s">
        <v>1481</v>
      </c>
      <c r="S273">
        <f>COUNTIF(Table1[genres],R273)</f>
        <v>2</v>
      </c>
      <c r="T273" cm="1">
        <f t="array" ref="T273">SUM(IF(Table1[genres]=R273, Table1[imdb_score]))</f>
        <v>13.6</v>
      </c>
      <c r="U273" cm="1">
        <f t="array" ref="U273">MEDIAN(IF(Table1[genres]=R273, Table1[imdb_score]))</f>
        <v>6.8</v>
      </c>
      <c r="V273" cm="1">
        <f t="array" ref="V273">MAX(IF(Table1[genres]=R273, Table1[imdb_score]))</f>
        <v>7.6</v>
      </c>
      <c r="W273" cm="1">
        <f t="array" ref="W273">MIN(IF(Table1[genres]=R273, Table1[imdb_score]))</f>
        <v>6</v>
      </c>
      <c r="X273" t="e" cm="1">
        <f t="array" ref="X273">MODE(IF(Table1[genres]=R273, Table1[imdb_score]))</f>
        <v>#N/A</v>
      </c>
      <c r="Y273" s="2" cm="1">
        <f t="array" ref="Y273">VAR(IF(Table1[genres]=R273, Table1[imdb_score]))</f>
        <v>1.2800000000000011</v>
      </c>
      <c r="Z273" s="2" cm="1">
        <f t="array" ref="Z273">STDEV(IF(Table1[genres]=R273, Table1[imdb_score]))</f>
        <v>1.1313708498984765</v>
      </c>
      <c r="AA273" s="3" cm="1">
        <f t="array" ref="AA273">AVERAGE(IF(Table1[genres]=R273, Table1[imdb_score]))</f>
        <v>6.8</v>
      </c>
    </row>
    <row r="274" spans="1:27" x14ac:dyDescent="0.3">
      <c r="A274" t="s">
        <v>245</v>
      </c>
      <c r="B274">
        <v>750</v>
      </c>
      <c r="C274">
        <v>143</v>
      </c>
      <c r="D274">
        <v>304360277</v>
      </c>
      <c r="E274" t="s">
        <v>715</v>
      </c>
      <c r="F274" t="s">
        <v>955</v>
      </c>
      <c r="G274" t="s">
        <v>956</v>
      </c>
      <c r="H274">
        <v>522048</v>
      </c>
      <c r="I274">
        <v>1498</v>
      </c>
      <c r="J274" t="s">
        <v>29</v>
      </c>
      <c r="K274" t="s">
        <v>200</v>
      </c>
      <c r="L274">
        <v>200000000</v>
      </c>
      <c r="M274">
        <v>2012</v>
      </c>
      <c r="N274">
        <v>7.8</v>
      </c>
      <c r="O274">
        <f>Table1[[#This Row],[gross]]-Table1[[#This Row],[budget]]</f>
        <v>104360277</v>
      </c>
      <c r="R274" t="s">
        <v>1517</v>
      </c>
      <c r="S274">
        <f>COUNTIF(Table1[genres],R274)</f>
        <v>2</v>
      </c>
      <c r="T274" cm="1">
        <f t="array" ref="T274">SUM(IF(Table1[genres]=R274, Table1[imdb_score]))</f>
        <v>13.2</v>
      </c>
      <c r="U274" cm="1">
        <f t="array" ref="U274">MEDIAN(IF(Table1[genres]=R274, Table1[imdb_score]))</f>
        <v>6.6</v>
      </c>
      <c r="V274" cm="1">
        <f t="array" ref="V274">MAX(IF(Table1[genres]=R274, Table1[imdb_score]))</f>
        <v>7.6</v>
      </c>
      <c r="W274" cm="1">
        <f t="array" ref="W274">MIN(IF(Table1[genres]=R274, Table1[imdb_score]))</f>
        <v>5.6</v>
      </c>
      <c r="X274" t="e" cm="1">
        <f t="array" ref="X274">MODE(IF(Table1[genres]=R274, Table1[imdb_score]))</f>
        <v>#N/A</v>
      </c>
      <c r="Y274" s="2" cm="1">
        <f t="array" ref="Y274">VAR(IF(Table1[genres]=R274, Table1[imdb_score]))</f>
        <v>2</v>
      </c>
      <c r="Z274" s="2" cm="1">
        <f t="array" ref="Z274">STDEV(IF(Table1[genres]=R274, Table1[imdb_score]))</f>
        <v>1.4142135623730951</v>
      </c>
      <c r="AA274" s="3" cm="1">
        <f t="array" ref="AA274">AVERAGE(IF(Table1[genres]=R274, Table1[imdb_score]))</f>
        <v>6.6</v>
      </c>
    </row>
    <row r="275" spans="1:27" x14ac:dyDescent="0.3">
      <c r="A275" t="s">
        <v>499</v>
      </c>
      <c r="B275">
        <v>239</v>
      </c>
      <c r="C275">
        <v>108</v>
      </c>
      <c r="D275">
        <v>176049130</v>
      </c>
      <c r="E275" t="s">
        <v>500</v>
      </c>
      <c r="F275" t="s">
        <v>496</v>
      </c>
      <c r="G275" t="s">
        <v>957</v>
      </c>
      <c r="H275">
        <v>348232</v>
      </c>
      <c r="I275">
        <v>806</v>
      </c>
      <c r="J275" t="s">
        <v>29</v>
      </c>
      <c r="K275" t="s">
        <v>30</v>
      </c>
      <c r="L275">
        <v>75000000</v>
      </c>
      <c r="M275">
        <v>2004</v>
      </c>
      <c r="N275">
        <v>7.8</v>
      </c>
      <c r="O275">
        <f>Table1[[#This Row],[gross]]-Table1[[#This Row],[budget]]</f>
        <v>101049130</v>
      </c>
      <c r="R275" t="s">
        <v>1557</v>
      </c>
      <c r="S275">
        <f>COUNTIF(Table1[genres],R275)</f>
        <v>2</v>
      </c>
      <c r="T275" cm="1">
        <f t="array" ref="T275">SUM(IF(Table1[genres]=R275, Table1[imdb_score]))</f>
        <v>14.6</v>
      </c>
      <c r="U275" cm="1">
        <f t="array" ref="U275">MEDIAN(IF(Table1[genres]=R275, Table1[imdb_score]))</f>
        <v>7.3</v>
      </c>
      <c r="V275" cm="1">
        <f t="array" ref="V275">MAX(IF(Table1[genres]=R275, Table1[imdb_score]))</f>
        <v>7.6</v>
      </c>
      <c r="W275" cm="1">
        <f t="array" ref="W275">MIN(IF(Table1[genres]=R275, Table1[imdb_score]))</f>
        <v>7</v>
      </c>
      <c r="X275" t="e" cm="1">
        <f t="array" ref="X275">MODE(IF(Table1[genres]=R275, Table1[imdb_score]))</f>
        <v>#N/A</v>
      </c>
      <c r="Y275" s="2" cm="1">
        <f t="array" ref="Y275">VAR(IF(Table1[genres]=R275, Table1[imdb_score]))</f>
        <v>0.1799999999999998</v>
      </c>
      <c r="Z275" s="2" cm="1">
        <f t="array" ref="Z275">STDEV(IF(Table1[genres]=R275, Table1[imdb_score]))</f>
        <v>0.42426406871192829</v>
      </c>
      <c r="AA275" s="3" cm="1">
        <f t="array" ref="AA275">AVERAGE(IF(Table1[genres]=R275, Table1[imdb_score]))</f>
        <v>7.3</v>
      </c>
    </row>
    <row r="276" spans="1:27" x14ac:dyDescent="0.3">
      <c r="A276" t="s">
        <v>959</v>
      </c>
      <c r="B276">
        <v>186</v>
      </c>
      <c r="C276">
        <v>116</v>
      </c>
      <c r="D276">
        <v>183405771</v>
      </c>
      <c r="E276" t="s">
        <v>543</v>
      </c>
      <c r="F276" t="s">
        <v>93</v>
      </c>
      <c r="G276" t="s">
        <v>960</v>
      </c>
      <c r="H276">
        <v>402645</v>
      </c>
      <c r="I276">
        <v>845</v>
      </c>
      <c r="J276" t="s">
        <v>29</v>
      </c>
      <c r="K276" t="s">
        <v>30</v>
      </c>
      <c r="L276">
        <v>85000000</v>
      </c>
      <c r="M276">
        <v>2001</v>
      </c>
      <c r="N276">
        <v>7.8</v>
      </c>
      <c r="O276">
        <f>Table1[[#This Row],[gross]]-Table1[[#This Row],[budget]]</f>
        <v>98405771</v>
      </c>
      <c r="R276" t="s">
        <v>1665</v>
      </c>
      <c r="S276">
        <f>COUNTIF(Table1[genres],R276)</f>
        <v>2</v>
      </c>
      <c r="T276" cm="1">
        <f t="array" ref="T276">SUM(IF(Table1[genres]=R276, Table1[imdb_score]))</f>
        <v>14.5</v>
      </c>
      <c r="U276" cm="1">
        <f t="array" ref="U276">MEDIAN(IF(Table1[genres]=R276, Table1[imdb_score]))</f>
        <v>7.25</v>
      </c>
      <c r="V276" cm="1">
        <f t="array" ref="V276">MAX(IF(Table1[genres]=R276, Table1[imdb_score]))</f>
        <v>7.5</v>
      </c>
      <c r="W276" cm="1">
        <f t="array" ref="W276">MIN(IF(Table1[genres]=R276, Table1[imdb_score]))</f>
        <v>7</v>
      </c>
      <c r="X276" t="e" cm="1">
        <f t="array" ref="X276">MODE(IF(Table1[genres]=R276, Table1[imdb_score]))</f>
        <v>#N/A</v>
      </c>
      <c r="Y276" s="2" cm="1">
        <f t="array" ref="Y276">VAR(IF(Table1[genres]=R276, Table1[imdb_score]))</f>
        <v>0.125</v>
      </c>
      <c r="Z276" s="2" cm="1">
        <f t="array" ref="Z276">STDEV(IF(Table1[genres]=R276, Table1[imdb_score]))</f>
        <v>0.35355339059327379</v>
      </c>
      <c r="AA276" s="3" cm="1">
        <f t="array" ref="AA276">AVERAGE(IF(Table1[genres]=R276, Table1[imdb_score]))</f>
        <v>7.25</v>
      </c>
    </row>
    <row r="277" spans="1:27" x14ac:dyDescent="0.3">
      <c r="A277" t="s">
        <v>308</v>
      </c>
      <c r="B277">
        <v>145</v>
      </c>
      <c r="C277">
        <v>139</v>
      </c>
      <c r="D277">
        <v>102300000</v>
      </c>
      <c r="E277" t="s">
        <v>962</v>
      </c>
      <c r="F277" t="s">
        <v>963</v>
      </c>
      <c r="G277" t="s">
        <v>964</v>
      </c>
      <c r="H277">
        <v>107408</v>
      </c>
      <c r="I277">
        <v>259</v>
      </c>
      <c r="J277" t="s">
        <v>29</v>
      </c>
      <c r="K277" t="s">
        <v>30</v>
      </c>
      <c r="L277">
        <v>6000000</v>
      </c>
      <c r="M277">
        <v>1964</v>
      </c>
      <c r="N277">
        <v>7.8</v>
      </c>
      <c r="O277">
        <f>Table1[[#This Row],[gross]]-Table1[[#This Row],[budget]]</f>
        <v>96300000</v>
      </c>
      <c r="R277" t="s">
        <v>1717</v>
      </c>
      <c r="S277">
        <f>COUNTIF(Table1[genres],R277)</f>
        <v>2</v>
      </c>
      <c r="T277" cm="1">
        <f t="array" ref="T277">SUM(IF(Table1[genres]=R277, Table1[imdb_score]))</f>
        <v>14.3</v>
      </c>
      <c r="U277" cm="1">
        <f t="array" ref="U277">MEDIAN(IF(Table1[genres]=R277, Table1[imdb_score]))</f>
        <v>7.15</v>
      </c>
      <c r="V277" cm="1">
        <f t="array" ref="V277">MAX(IF(Table1[genres]=R277, Table1[imdb_score]))</f>
        <v>7.5</v>
      </c>
      <c r="W277" cm="1">
        <f t="array" ref="W277">MIN(IF(Table1[genres]=R277, Table1[imdb_score]))</f>
        <v>6.8</v>
      </c>
      <c r="X277" t="e" cm="1">
        <f t="array" ref="X277">MODE(IF(Table1[genres]=R277, Table1[imdb_score]))</f>
        <v>#N/A</v>
      </c>
      <c r="Y277" s="2" cm="1">
        <f t="array" ref="Y277">VAR(IF(Table1[genres]=R277, Table1[imdb_score]))</f>
        <v>0.24500000000000011</v>
      </c>
      <c r="Z277" s="2" cm="1">
        <f t="array" ref="Z277">STDEV(IF(Table1[genres]=R277, Table1[imdb_score]))</f>
        <v>0.4949747468305834</v>
      </c>
      <c r="AA277" s="3" cm="1">
        <f t="array" ref="AA277">AVERAGE(IF(Table1[genres]=R277, Table1[imdb_score]))</f>
        <v>7.15</v>
      </c>
    </row>
    <row r="278" spans="1:27" x14ac:dyDescent="0.3">
      <c r="A278" t="s">
        <v>387</v>
      </c>
      <c r="B278">
        <v>576</v>
      </c>
      <c r="C278">
        <v>136</v>
      </c>
      <c r="D278">
        <v>259746958</v>
      </c>
      <c r="E278" t="s">
        <v>248</v>
      </c>
      <c r="F278" t="s">
        <v>740</v>
      </c>
      <c r="G278" t="s">
        <v>966</v>
      </c>
      <c r="H278">
        <v>496749</v>
      </c>
      <c r="I278">
        <v>742</v>
      </c>
      <c r="J278" t="s">
        <v>29</v>
      </c>
      <c r="K278" t="s">
        <v>30</v>
      </c>
      <c r="L278">
        <v>170000000</v>
      </c>
      <c r="M278">
        <v>2014</v>
      </c>
      <c r="N278">
        <v>7.8</v>
      </c>
      <c r="O278">
        <f>Table1[[#This Row],[gross]]-Table1[[#This Row],[budget]]</f>
        <v>89746958</v>
      </c>
      <c r="R278" t="s">
        <v>1720</v>
      </c>
      <c r="S278">
        <f>COUNTIF(Table1[genres],R278)</f>
        <v>2</v>
      </c>
      <c r="T278" cm="1">
        <f t="array" ref="T278">SUM(IF(Table1[genres]=R278, Table1[imdb_score]))</f>
        <v>14.9</v>
      </c>
      <c r="U278" cm="1">
        <f t="array" ref="U278">MEDIAN(IF(Table1[genres]=R278, Table1[imdb_score]))</f>
        <v>7.45</v>
      </c>
      <c r="V278" cm="1">
        <f t="array" ref="V278">MAX(IF(Table1[genres]=R278, Table1[imdb_score]))</f>
        <v>7.5</v>
      </c>
      <c r="W278" cm="1">
        <f t="array" ref="W278">MIN(IF(Table1[genres]=R278, Table1[imdb_score]))</f>
        <v>7.4</v>
      </c>
      <c r="X278" t="e" cm="1">
        <f t="array" ref="X278">MODE(IF(Table1[genres]=R278, Table1[imdb_score]))</f>
        <v>#N/A</v>
      </c>
      <c r="Y278" s="2" cm="1">
        <f t="array" ref="Y278">VAR(IF(Table1[genres]=R278, Table1[imdb_score]))</f>
        <v>4.9999999999999645E-3</v>
      </c>
      <c r="Z278" s="2" cm="1">
        <f t="array" ref="Z278">STDEV(IF(Table1[genres]=R278, Table1[imdb_score]))</f>
        <v>7.0710678118654502E-2</v>
      </c>
      <c r="AA278" s="3" cm="1">
        <f t="array" ref="AA278">AVERAGE(IF(Table1[genres]=R278, Table1[imdb_score]))</f>
        <v>7.45</v>
      </c>
    </row>
    <row r="279" spans="1:27" x14ac:dyDescent="0.3">
      <c r="A279" t="s">
        <v>968</v>
      </c>
      <c r="B279">
        <v>157</v>
      </c>
      <c r="C279">
        <v>120</v>
      </c>
      <c r="D279">
        <v>115648585</v>
      </c>
      <c r="E279" t="s">
        <v>379</v>
      </c>
      <c r="F279" t="s">
        <v>921</v>
      </c>
      <c r="G279" t="s">
        <v>969</v>
      </c>
      <c r="H279">
        <v>160776</v>
      </c>
      <c r="I279">
        <v>402</v>
      </c>
      <c r="J279" t="s">
        <v>29</v>
      </c>
      <c r="K279" t="s">
        <v>30</v>
      </c>
      <c r="L279">
        <v>30000000</v>
      </c>
      <c r="M279">
        <v>2000</v>
      </c>
      <c r="N279">
        <v>7.8</v>
      </c>
      <c r="O279">
        <f>Table1[[#This Row],[gross]]-Table1[[#This Row],[budget]]</f>
        <v>85648585</v>
      </c>
      <c r="R279" t="s">
        <v>1746</v>
      </c>
      <c r="S279">
        <f>COUNTIF(Table1[genres],R279)</f>
        <v>2</v>
      </c>
      <c r="T279" cm="1">
        <f t="array" ref="T279">SUM(IF(Table1[genres]=R279, Table1[imdb_score]))</f>
        <v>14</v>
      </c>
      <c r="U279" cm="1">
        <f t="array" ref="U279">MEDIAN(IF(Table1[genres]=R279, Table1[imdb_score]))</f>
        <v>7</v>
      </c>
      <c r="V279" cm="1">
        <f t="array" ref="V279">MAX(IF(Table1[genres]=R279, Table1[imdb_score]))</f>
        <v>7.5</v>
      </c>
      <c r="W279" cm="1">
        <f t="array" ref="W279">MIN(IF(Table1[genres]=R279, Table1[imdb_score]))</f>
        <v>6.5</v>
      </c>
      <c r="X279" t="e" cm="1">
        <f t="array" ref="X279">MODE(IF(Table1[genres]=R279, Table1[imdb_score]))</f>
        <v>#N/A</v>
      </c>
      <c r="Y279" s="2" cm="1">
        <f t="array" ref="Y279">VAR(IF(Table1[genres]=R279, Table1[imdb_score]))</f>
        <v>0.5</v>
      </c>
      <c r="Z279" s="2" cm="1">
        <f t="array" ref="Z279">STDEV(IF(Table1[genres]=R279, Table1[imdb_score]))</f>
        <v>0.70710678118654757</v>
      </c>
      <c r="AA279" s="3" cm="1">
        <f t="array" ref="AA279">AVERAGE(IF(Table1[genres]=R279, Table1[imdb_score]))</f>
        <v>7</v>
      </c>
    </row>
    <row r="280" spans="1:27" x14ac:dyDescent="0.3">
      <c r="A280" t="s">
        <v>353</v>
      </c>
      <c r="B280">
        <v>134</v>
      </c>
      <c r="C280">
        <v>88</v>
      </c>
      <c r="D280">
        <v>83400000</v>
      </c>
      <c r="E280" t="s">
        <v>676</v>
      </c>
      <c r="F280" t="s">
        <v>970</v>
      </c>
      <c r="G280" t="s">
        <v>971</v>
      </c>
      <c r="H280">
        <v>160281</v>
      </c>
      <c r="I280">
        <v>427</v>
      </c>
      <c r="J280" t="s">
        <v>29</v>
      </c>
      <c r="K280" t="s">
        <v>30</v>
      </c>
      <c r="L280">
        <v>3500000</v>
      </c>
      <c r="M280">
        <v>1980</v>
      </c>
      <c r="N280">
        <v>7.8</v>
      </c>
      <c r="O280">
        <f>Table1[[#This Row],[gross]]-Table1[[#This Row],[budget]]</f>
        <v>79900000</v>
      </c>
      <c r="R280" t="s">
        <v>1839</v>
      </c>
      <c r="S280">
        <f>COUNTIF(Table1[genres],R280)</f>
        <v>2</v>
      </c>
      <c r="T280" cm="1">
        <f t="array" ref="T280">SUM(IF(Table1[genres]=R280, Table1[imdb_score]))</f>
        <v>15</v>
      </c>
      <c r="U280" cm="1">
        <f t="array" ref="U280">MEDIAN(IF(Table1[genres]=R280, Table1[imdb_score]))</f>
        <v>7.5</v>
      </c>
      <c r="V280" cm="1">
        <f t="array" ref="V280">MAX(IF(Table1[genres]=R280, Table1[imdb_score]))</f>
        <v>7.5</v>
      </c>
      <c r="W280" cm="1">
        <f t="array" ref="W280">MIN(IF(Table1[genres]=R280, Table1[imdb_score]))</f>
        <v>7.5</v>
      </c>
      <c r="X280" cm="1">
        <f t="array" ref="X280">MODE(IF(Table1[genres]=R280, Table1[imdb_score]))</f>
        <v>7.5</v>
      </c>
      <c r="Y280" s="2" cm="1">
        <f t="array" ref="Y280">VAR(IF(Table1[genres]=R280, Table1[imdb_score]))</f>
        <v>0</v>
      </c>
      <c r="Z280" s="2" cm="1">
        <f t="array" ref="Z280">STDEV(IF(Table1[genres]=R280, Table1[imdb_score]))</f>
        <v>0</v>
      </c>
      <c r="AA280" s="3" cm="1">
        <f t="array" ref="AA280">AVERAGE(IF(Table1[genres]=R280, Table1[imdb_score]))</f>
        <v>7.5</v>
      </c>
    </row>
    <row r="281" spans="1:27" x14ac:dyDescent="0.3">
      <c r="A281" t="s">
        <v>59</v>
      </c>
      <c r="B281">
        <v>70</v>
      </c>
      <c r="C281">
        <v>154</v>
      </c>
      <c r="D281">
        <v>94175854</v>
      </c>
      <c r="E281" t="s">
        <v>92</v>
      </c>
      <c r="F281" t="s">
        <v>973</v>
      </c>
      <c r="G281" t="s">
        <v>974</v>
      </c>
      <c r="H281">
        <v>60988</v>
      </c>
      <c r="I281">
        <v>199</v>
      </c>
      <c r="J281" t="s">
        <v>29</v>
      </c>
      <c r="K281" t="s">
        <v>30</v>
      </c>
      <c r="L281">
        <v>15000000</v>
      </c>
      <c r="M281">
        <v>1985</v>
      </c>
      <c r="N281">
        <v>7.8</v>
      </c>
      <c r="O281">
        <f>Table1[[#This Row],[gross]]-Table1[[#This Row],[budget]]</f>
        <v>79175854</v>
      </c>
      <c r="R281" t="s">
        <v>1935</v>
      </c>
      <c r="S281">
        <f>COUNTIF(Table1[genres],R281)</f>
        <v>2</v>
      </c>
      <c r="T281" cm="1">
        <f t="array" ref="T281">SUM(IF(Table1[genres]=R281, Table1[imdb_score]))</f>
        <v>14.3</v>
      </c>
      <c r="U281" cm="1">
        <f t="array" ref="U281">MEDIAN(IF(Table1[genres]=R281, Table1[imdb_score]))</f>
        <v>7.15</v>
      </c>
      <c r="V281" cm="1">
        <f t="array" ref="V281">MAX(IF(Table1[genres]=R281, Table1[imdb_score]))</f>
        <v>7.4</v>
      </c>
      <c r="W281" cm="1">
        <f t="array" ref="W281">MIN(IF(Table1[genres]=R281, Table1[imdb_score]))</f>
        <v>6.9</v>
      </c>
      <c r="X281" t="e" cm="1">
        <f t="array" ref="X281">MODE(IF(Table1[genres]=R281, Table1[imdb_score]))</f>
        <v>#N/A</v>
      </c>
      <c r="Y281" s="2" cm="1">
        <f t="array" ref="Y281">VAR(IF(Table1[genres]=R281, Table1[imdb_score]))</f>
        <v>0.125</v>
      </c>
      <c r="Z281" s="2" cm="1">
        <f t="array" ref="Z281">STDEV(IF(Table1[genres]=R281, Table1[imdb_score]))</f>
        <v>0.35355339059327379</v>
      </c>
      <c r="AA281" s="3" cm="1">
        <f t="array" ref="AA281">AVERAGE(IF(Table1[genres]=R281, Table1[imdb_score]))</f>
        <v>7.15</v>
      </c>
    </row>
    <row r="282" spans="1:27" x14ac:dyDescent="0.3">
      <c r="A282" t="s">
        <v>72</v>
      </c>
      <c r="B282">
        <v>125</v>
      </c>
      <c r="C282">
        <v>108</v>
      </c>
      <c r="D282">
        <v>118500000</v>
      </c>
      <c r="E282" t="s">
        <v>180</v>
      </c>
      <c r="F282" t="s">
        <v>181</v>
      </c>
      <c r="G282" t="s">
        <v>976</v>
      </c>
      <c r="H282">
        <v>340085</v>
      </c>
      <c r="I282">
        <v>327</v>
      </c>
      <c r="J282" t="s">
        <v>29</v>
      </c>
      <c r="K282" t="s">
        <v>30</v>
      </c>
      <c r="L282">
        <v>40000000</v>
      </c>
      <c r="M282">
        <v>1989</v>
      </c>
      <c r="N282">
        <v>7.8</v>
      </c>
      <c r="O282">
        <f>Table1[[#This Row],[gross]]-Table1[[#This Row],[budget]]</f>
        <v>78500000</v>
      </c>
      <c r="R282" t="s">
        <v>1981</v>
      </c>
      <c r="S282">
        <f>COUNTIF(Table1[genres],R282)</f>
        <v>2</v>
      </c>
      <c r="T282" cm="1">
        <f t="array" ref="T282">SUM(IF(Table1[genres]=R282, Table1[imdb_score]))</f>
        <v>13.9</v>
      </c>
      <c r="U282" cm="1">
        <f t="array" ref="U282">MEDIAN(IF(Table1[genres]=R282, Table1[imdb_score]))</f>
        <v>6.95</v>
      </c>
      <c r="V282" cm="1">
        <f t="array" ref="V282">MAX(IF(Table1[genres]=R282, Table1[imdb_score]))</f>
        <v>7.4</v>
      </c>
      <c r="W282" cm="1">
        <f t="array" ref="W282">MIN(IF(Table1[genres]=R282, Table1[imdb_score]))</f>
        <v>6.5</v>
      </c>
      <c r="X282" t="e" cm="1">
        <f t="array" ref="X282">MODE(IF(Table1[genres]=R282, Table1[imdb_score]))</f>
        <v>#N/A</v>
      </c>
      <c r="Y282" s="2" cm="1">
        <f t="array" ref="Y282">VAR(IF(Table1[genres]=R282, Table1[imdb_score]))</f>
        <v>0.4050000000000003</v>
      </c>
      <c r="Z282" s="2" cm="1">
        <f t="array" ref="Z282">STDEV(IF(Table1[genres]=R282, Table1[imdb_score]))</f>
        <v>0.63639610306789296</v>
      </c>
      <c r="AA282" s="3" cm="1">
        <f t="array" ref="AA282">AVERAGE(IF(Table1[genres]=R282, Table1[imdb_score]))</f>
        <v>6.95</v>
      </c>
    </row>
    <row r="283" spans="1:27" x14ac:dyDescent="0.3">
      <c r="A283" t="s">
        <v>978</v>
      </c>
      <c r="B283">
        <v>300</v>
      </c>
      <c r="C283">
        <v>134</v>
      </c>
      <c r="D283">
        <v>102310175</v>
      </c>
      <c r="E283" t="s">
        <v>211</v>
      </c>
      <c r="F283" t="s">
        <v>979</v>
      </c>
      <c r="G283" t="s">
        <v>980</v>
      </c>
      <c r="H283">
        <v>64989</v>
      </c>
      <c r="I283">
        <v>279</v>
      </c>
      <c r="J283" t="s">
        <v>29</v>
      </c>
      <c r="K283" t="s">
        <v>30</v>
      </c>
      <c r="L283">
        <v>40000000</v>
      </c>
      <c r="M283">
        <v>2016</v>
      </c>
      <c r="N283">
        <v>7.8</v>
      </c>
      <c r="O283">
        <f>Table1[[#This Row],[gross]]-Table1[[#This Row],[budget]]</f>
        <v>62310175</v>
      </c>
      <c r="R283" t="s">
        <v>2086</v>
      </c>
      <c r="S283">
        <f>COUNTIF(Table1[genres],R283)</f>
        <v>2</v>
      </c>
      <c r="T283" cm="1">
        <f t="array" ref="T283">SUM(IF(Table1[genres]=R283, Table1[imdb_score]))</f>
        <v>14.2</v>
      </c>
      <c r="U283" cm="1">
        <f t="array" ref="U283">MEDIAN(IF(Table1[genres]=R283, Table1[imdb_score]))</f>
        <v>7.1</v>
      </c>
      <c r="V283" cm="1">
        <f t="array" ref="V283">MAX(IF(Table1[genres]=R283, Table1[imdb_score]))</f>
        <v>7.4</v>
      </c>
      <c r="W283" cm="1">
        <f t="array" ref="W283">MIN(IF(Table1[genres]=R283, Table1[imdb_score]))</f>
        <v>6.8</v>
      </c>
      <c r="X283" t="e" cm="1">
        <f t="array" ref="X283">MODE(IF(Table1[genres]=R283, Table1[imdb_score]))</f>
        <v>#N/A</v>
      </c>
      <c r="Y283" s="2" cm="1">
        <f t="array" ref="Y283">VAR(IF(Table1[genres]=R283, Table1[imdb_score]))</f>
        <v>0.18000000000000033</v>
      </c>
      <c r="Z283" s="2" cm="1">
        <f t="array" ref="Z283">STDEV(IF(Table1[genres]=R283, Table1[imdb_score]))</f>
        <v>0.4242640687119289</v>
      </c>
      <c r="AA283" s="3" cm="1">
        <f t="array" ref="AA283">AVERAGE(IF(Table1[genres]=R283, Table1[imdb_score]))</f>
        <v>7.1</v>
      </c>
    </row>
    <row r="284" spans="1:27" x14ac:dyDescent="0.3">
      <c r="A284" t="s">
        <v>982</v>
      </c>
      <c r="B284">
        <v>64</v>
      </c>
      <c r="C284">
        <v>112</v>
      </c>
      <c r="D284">
        <v>57504069</v>
      </c>
      <c r="E284" t="s">
        <v>26</v>
      </c>
      <c r="F284" t="s">
        <v>983</v>
      </c>
      <c r="G284" t="s">
        <v>984</v>
      </c>
      <c r="H284">
        <v>94139</v>
      </c>
      <c r="I284">
        <v>183</v>
      </c>
      <c r="J284" t="s">
        <v>29</v>
      </c>
      <c r="K284" t="s">
        <v>30</v>
      </c>
      <c r="L284">
        <v>6000000</v>
      </c>
      <c r="M284">
        <v>1991</v>
      </c>
      <c r="N284">
        <v>7.8</v>
      </c>
      <c r="O284">
        <f>Table1[[#This Row],[gross]]-Table1[[#This Row],[budget]]</f>
        <v>51504069</v>
      </c>
      <c r="R284" t="s">
        <v>2088</v>
      </c>
      <c r="S284">
        <f>COUNTIF(Table1[genres],R284)</f>
        <v>2</v>
      </c>
      <c r="T284" cm="1">
        <f t="array" ref="T284">SUM(IF(Table1[genres]=R284, Table1[imdb_score]))</f>
        <v>14.8</v>
      </c>
      <c r="U284" cm="1">
        <f t="array" ref="U284">MEDIAN(IF(Table1[genres]=R284, Table1[imdb_score]))</f>
        <v>7.4</v>
      </c>
      <c r="V284" cm="1">
        <f t="array" ref="V284">MAX(IF(Table1[genres]=R284, Table1[imdb_score]))</f>
        <v>7.4</v>
      </c>
      <c r="W284" cm="1">
        <f t="array" ref="W284">MIN(IF(Table1[genres]=R284, Table1[imdb_score]))</f>
        <v>7.4</v>
      </c>
      <c r="X284" cm="1">
        <f t="array" ref="X284">MODE(IF(Table1[genres]=R284, Table1[imdb_score]))</f>
        <v>7.4</v>
      </c>
      <c r="Y284" s="2" cm="1">
        <f t="array" ref="Y284">VAR(IF(Table1[genres]=R284, Table1[imdb_score]))</f>
        <v>0</v>
      </c>
      <c r="Z284" s="2" cm="1">
        <f t="array" ref="Z284">STDEV(IF(Table1[genres]=R284, Table1[imdb_score]))</f>
        <v>0</v>
      </c>
      <c r="AA284" s="3" cm="1">
        <f t="array" ref="AA284">AVERAGE(IF(Table1[genres]=R284, Table1[imdb_score]))</f>
        <v>7.4</v>
      </c>
    </row>
    <row r="285" spans="1:27" x14ac:dyDescent="0.3">
      <c r="A285" t="s">
        <v>986</v>
      </c>
      <c r="B285">
        <v>62</v>
      </c>
      <c r="C285">
        <v>124</v>
      </c>
      <c r="D285">
        <v>54800000</v>
      </c>
      <c r="E285" t="s">
        <v>92</v>
      </c>
      <c r="F285" t="s">
        <v>774</v>
      </c>
      <c r="G285" t="s">
        <v>987</v>
      </c>
      <c r="H285">
        <v>35130</v>
      </c>
      <c r="I285">
        <v>283</v>
      </c>
      <c r="J285" t="s">
        <v>29</v>
      </c>
      <c r="K285" t="s">
        <v>30</v>
      </c>
      <c r="L285">
        <v>6000000</v>
      </c>
      <c r="M285">
        <v>1980</v>
      </c>
      <c r="N285">
        <v>7.8</v>
      </c>
      <c r="O285">
        <f>Table1[[#This Row],[gross]]-Table1[[#This Row],[budget]]</f>
        <v>48800000</v>
      </c>
      <c r="R285" t="s">
        <v>2138</v>
      </c>
      <c r="S285">
        <f>COUNTIF(Table1[genres],R285)</f>
        <v>2</v>
      </c>
      <c r="T285" cm="1">
        <f t="array" ref="T285">SUM(IF(Table1[genres]=R285, Table1[imdb_score]))</f>
        <v>13.7</v>
      </c>
      <c r="U285" cm="1">
        <f t="array" ref="U285">MEDIAN(IF(Table1[genres]=R285, Table1[imdb_score]))</f>
        <v>6.85</v>
      </c>
      <c r="V285" cm="1">
        <f t="array" ref="V285">MAX(IF(Table1[genres]=R285, Table1[imdb_score]))</f>
        <v>7.3</v>
      </c>
      <c r="W285" cm="1">
        <f t="array" ref="W285">MIN(IF(Table1[genres]=R285, Table1[imdb_score]))</f>
        <v>6.4</v>
      </c>
      <c r="X285" t="e" cm="1">
        <f t="array" ref="X285">MODE(IF(Table1[genres]=R285, Table1[imdb_score]))</f>
        <v>#N/A</v>
      </c>
      <c r="Y285" s="2" cm="1">
        <f t="array" ref="Y285">VAR(IF(Table1[genres]=R285, Table1[imdb_score]))</f>
        <v>0.40499999999999947</v>
      </c>
      <c r="Z285" s="2" cm="1">
        <f t="array" ref="Z285">STDEV(IF(Table1[genres]=R285, Table1[imdb_score]))</f>
        <v>0.6363961030678924</v>
      </c>
      <c r="AA285" s="3" cm="1">
        <f t="array" ref="AA285">AVERAGE(IF(Table1[genres]=R285, Table1[imdb_score]))</f>
        <v>6.85</v>
      </c>
    </row>
    <row r="286" spans="1:27" x14ac:dyDescent="0.3">
      <c r="A286" t="s">
        <v>989</v>
      </c>
      <c r="B286">
        <v>164</v>
      </c>
      <c r="C286">
        <v>110</v>
      </c>
      <c r="D286">
        <v>51100000</v>
      </c>
      <c r="E286" t="s">
        <v>715</v>
      </c>
      <c r="F286" t="s">
        <v>990</v>
      </c>
      <c r="G286" t="s">
        <v>991</v>
      </c>
      <c r="H286">
        <v>139432</v>
      </c>
      <c r="I286">
        <v>418</v>
      </c>
      <c r="J286" t="s">
        <v>29</v>
      </c>
      <c r="K286" t="s">
        <v>200</v>
      </c>
      <c r="L286">
        <v>3000000</v>
      </c>
      <c r="M286">
        <v>1964</v>
      </c>
      <c r="N286">
        <v>7.8</v>
      </c>
      <c r="O286">
        <f>Table1[[#This Row],[gross]]-Table1[[#This Row],[budget]]</f>
        <v>48100000</v>
      </c>
      <c r="R286" t="s">
        <v>2197</v>
      </c>
      <c r="S286">
        <f>COUNTIF(Table1[genres],R286)</f>
        <v>2</v>
      </c>
      <c r="T286" cm="1">
        <f t="array" ref="T286">SUM(IF(Table1[genres]=R286, Table1[imdb_score]))</f>
        <v>12.5</v>
      </c>
      <c r="U286" cm="1">
        <f t="array" ref="U286">MEDIAN(IF(Table1[genres]=R286, Table1[imdb_score]))</f>
        <v>6.25</v>
      </c>
      <c r="V286" cm="1">
        <f t="array" ref="V286">MAX(IF(Table1[genres]=R286, Table1[imdb_score]))</f>
        <v>7.3</v>
      </c>
      <c r="W286" cm="1">
        <f t="array" ref="W286">MIN(IF(Table1[genres]=R286, Table1[imdb_score]))</f>
        <v>5.2</v>
      </c>
      <c r="X286" t="e" cm="1">
        <f t="array" ref="X286">MODE(IF(Table1[genres]=R286, Table1[imdb_score]))</f>
        <v>#N/A</v>
      </c>
      <c r="Y286" s="2" cm="1">
        <f t="array" ref="Y286">VAR(IF(Table1[genres]=R286, Table1[imdb_score]))</f>
        <v>2.2049999999999983</v>
      </c>
      <c r="Z286" s="2" cm="1">
        <f t="array" ref="Z286">STDEV(IF(Table1[genres]=R286, Table1[imdb_score]))</f>
        <v>1.4849242404917493</v>
      </c>
      <c r="AA286" s="3" cm="1">
        <f t="array" ref="AA286">AVERAGE(IF(Table1[genres]=R286, Table1[imdb_score]))</f>
        <v>6.25</v>
      </c>
    </row>
    <row r="287" spans="1:27" x14ac:dyDescent="0.3">
      <c r="A287" t="s">
        <v>397</v>
      </c>
      <c r="B287">
        <v>217</v>
      </c>
      <c r="C287">
        <v>107</v>
      </c>
      <c r="D287">
        <v>59735548</v>
      </c>
      <c r="E287" t="s">
        <v>993</v>
      </c>
      <c r="F287" t="s">
        <v>863</v>
      </c>
      <c r="G287" t="s">
        <v>994</v>
      </c>
      <c r="H287">
        <v>290949</v>
      </c>
      <c r="I287">
        <v>629</v>
      </c>
      <c r="J287" t="s">
        <v>29</v>
      </c>
      <c r="K287" t="s">
        <v>30</v>
      </c>
      <c r="L287">
        <v>15000000</v>
      </c>
      <c r="M287">
        <v>1987</v>
      </c>
      <c r="N287">
        <v>7.8</v>
      </c>
      <c r="O287">
        <f>Table1[[#This Row],[gross]]-Table1[[#This Row],[budget]]</f>
        <v>44735548</v>
      </c>
      <c r="R287" t="s">
        <v>2200</v>
      </c>
      <c r="S287">
        <f>COUNTIF(Table1[genres],R287)</f>
        <v>2</v>
      </c>
      <c r="T287" cm="1">
        <f t="array" ref="T287">SUM(IF(Table1[genres]=R287, Table1[imdb_score]))</f>
        <v>14</v>
      </c>
      <c r="U287" cm="1">
        <f t="array" ref="U287">MEDIAN(IF(Table1[genres]=R287, Table1[imdb_score]))</f>
        <v>7</v>
      </c>
      <c r="V287" cm="1">
        <f t="array" ref="V287">MAX(IF(Table1[genres]=R287, Table1[imdb_score]))</f>
        <v>7.3</v>
      </c>
      <c r="W287" cm="1">
        <f t="array" ref="W287">MIN(IF(Table1[genres]=R287, Table1[imdb_score]))</f>
        <v>6.7</v>
      </c>
      <c r="X287" t="e" cm="1">
        <f t="array" ref="X287">MODE(IF(Table1[genres]=R287, Table1[imdb_score]))</f>
        <v>#N/A</v>
      </c>
      <c r="Y287" s="2" cm="1">
        <f t="array" ref="Y287">VAR(IF(Table1[genres]=R287, Table1[imdb_score]))</f>
        <v>0.1799999999999998</v>
      </c>
      <c r="Z287" s="2" cm="1">
        <f t="array" ref="Z287">STDEV(IF(Table1[genres]=R287, Table1[imdb_score]))</f>
        <v>0.42426406871192829</v>
      </c>
      <c r="AA287" s="3" cm="1">
        <f t="array" ref="AA287">AVERAGE(IF(Table1[genres]=R287, Table1[imdb_score]))</f>
        <v>7</v>
      </c>
    </row>
    <row r="288" spans="1:27" x14ac:dyDescent="0.3">
      <c r="A288" t="s">
        <v>996</v>
      </c>
      <c r="B288">
        <v>426</v>
      </c>
      <c r="C288">
        <v>130</v>
      </c>
      <c r="D288">
        <v>70235322</v>
      </c>
      <c r="E288" t="s">
        <v>997</v>
      </c>
      <c r="F288" t="s">
        <v>921</v>
      </c>
      <c r="G288" t="s">
        <v>998</v>
      </c>
      <c r="H288">
        <v>182983</v>
      </c>
      <c r="I288">
        <v>374</v>
      </c>
      <c r="J288" t="s">
        <v>29</v>
      </c>
      <c r="K288" t="s">
        <v>30</v>
      </c>
      <c r="L288">
        <v>28000000</v>
      </c>
      <c r="M288">
        <v>2015</v>
      </c>
      <c r="N288">
        <v>7.8</v>
      </c>
      <c r="O288">
        <f>Table1[[#This Row],[gross]]-Table1[[#This Row],[budget]]</f>
        <v>42235322</v>
      </c>
      <c r="R288" t="s">
        <v>2204</v>
      </c>
      <c r="S288">
        <f>COUNTIF(Table1[genres],R288)</f>
        <v>2</v>
      </c>
      <c r="T288" cm="1">
        <f t="array" ref="T288">SUM(IF(Table1[genres]=R288, Table1[imdb_score]))</f>
        <v>13.5</v>
      </c>
      <c r="U288" cm="1">
        <f t="array" ref="U288">MEDIAN(IF(Table1[genres]=R288, Table1[imdb_score]))</f>
        <v>6.75</v>
      </c>
      <c r="V288" cm="1">
        <f t="array" ref="V288">MAX(IF(Table1[genres]=R288, Table1[imdb_score]))</f>
        <v>7.3</v>
      </c>
      <c r="W288" cm="1">
        <f t="array" ref="W288">MIN(IF(Table1[genres]=R288, Table1[imdb_score]))</f>
        <v>6.2</v>
      </c>
      <c r="X288" t="e" cm="1">
        <f t="array" ref="X288">MODE(IF(Table1[genres]=R288, Table1[imdb_score]))</f>
        <v>#N/A</v>
      </c>
      <c r="Y288" s="2" cm="1">
        <f t="array" ref="Y288">VAR(IF(Table1[genres]=R288, Table1[imdb_score]))</f>
        <v>0.60499999999999965</v>
      </c>
      <c r="Z288" s="2" cm="1">
        <f t="array" ref="Z288">STDEV(IF(Table1[genres]=R288, Table1[imdb_score]))</f>
        <v>0.77781745930520207</v>
      </c>
      <c r="AA288" s="3" cm="1">
        <f t="array" ref="AA288">AVERAGE(IF(Table1[genres]=R288, Table1[imdb_score]))</f>
        <v>6.75</v>
      </c>
    </row>
    <row r="289" spans="1:27" x14ac:dyDescent="0.3">
      <c r="A289" t="s">
        <v>1000</v>
      </c>
      <c r="B289">
        <v>265</v>
      </c>
      <c r="C289">
        <v>101</v>
      </c>
      <c r="D289">
        <v>44566004</v>
      </c>
      <c r="E289" t="s">
        <v>92</v>
      </c>
      <c r="F289" t="s">
        <v>740</v>
      </c>
      <c r="G289" t="s">
        <v>1001</v>
      </c>
      <c r="H289">
        <v>321283</v>
      </c>
      <c r="I289">
        <v>1848</v>
      </c>
      <c r="J289" t="s">
        <v>29</v>
      </c>
      <c r="K289" t="s">
        <v>30</v>
      </c>
      <c r="L289">
        <v>4000000</v>
      </c>
      <c r="M289">
        <v>2003</v>
      </c>
      <c r="N289">
        <v>7.8</v>
      </c>
      <c r="O289">
        <f>Table1[[#This Row],[gross]]-Table1[[#This Row],[budget]]</f>
        <v>40566004</v>
      </c>
      <c r="R289" t="s">
        <v>2299</v>
      </c>
      <c r="S289">
        <f>COUNTIF(Table1[genres],R289)</f>
        <v>2</v>
      </c>
      <c r="T289" cm="1">
        <f t="array" ref="T289">SUM(IF(Table1[genres]=R289, Table1[imdb_score]))</f>
        <v>14.5</v>
      </c>
      <c r="U289" cm="1">
        <f t="array" ref="U289">MEDIAN(IF(Table1[genres]=R289, Table1[imdb_score]))</f>
        <v>7.25</v>
      </c>
      <c r="V289" cm="1">
        <f t="array" ref="V289">MAX(IF(Table1[genres]=R289, Table1[imdb_score]))</f>
        <v>7.3</v>
      </c>
      <c r="W289" cm="1">
        <f t="array" ref="W289">MIN(IF(Table1[genres]=R289, Table1[imdb_score]))</f>
        <v>7.2</v>
      </c>
      <c r="X289" t="e" cm="1">
        <f t="array" ref="X289">MODE(IF(Table1[genres]=R289, Table1[imdb_score]))</f>
        <v>#N/A</v>
      </c>
      <c r="Y289" s="2" cm="1">
        <f t="array" ref="Y289">VAR(IF(Table1[genres]=R289, Table1[imdb_score]))</f>
        <v>4.9999999999999645E-3</v>
      </c>
      <c r="Z289" s="2" cm="1">
        <f t="array" ref="Z289">STDEV(IF(Table1[genres]=R289, Table1[imdb_score]))</f>
        <v>7.0710678118654502E-2</v>
      </c>
      <c r="AA289" s="3" cm="1">
        <f t="array" ref="AA289">AVERAGE(IF(Table1[genres]=R289, Table1[imdb_score]))</f>
        <v>7.25</v>
      </c>
    </row>
    <row r="290" spans="1:27" x14ac:dyDescent="0.3">
      <c r="A290" t="s">
        <v>661</v>
      </c>
      <c r="B290">
        <v>590</v>
      </c>
      <c r="C290">
        <v>132</v>
      </c>
      <c r="D290">
        <v>228756232</v>
      </c>
      <c r="E290" t="s">
        <v>248</v>
      </c>
      <c r="F290" t="s">
        <v>512</v>
      </c>
      <c r="G290" t="s">
        <v>1003</v>
      </c>
      <c r="H290">
        <v>395573</v>
      </c>
      <c r="I290">
        <v>1171</v>
      </c>
      <c r="J290" t="s">
        <v>29</v>
      </c>
      <c r="K290" t="s">
        <v>30</v>
      </c>
      <c r="L290">
        <v>190000000</v>
      </c>
      <c r="M290">
        <v>2013</v>
      </c>
      <c r="N290">
        <v>7.8</v>
      </c>
      <c r="O290">
        <f>Table1[[#This Row],[gross]]-Table1[[#This Row],[budget]]</f>
        <v>38756232</v>
      </c>
      <c r="R290" t="s">
        <v>2337</v>
      </c>
      <c r="S290">
        <f>COUNTIF(Table1[genres],R290)</f>
        <v>2</v>
      </c>
      <c r="T290" cm="1">
        <f t="array" ref="T290">SUM(IF(Table1[genres]=R290, Table1[imdb_score]))</f>
        <v>13.5</v>
      </c>
      <c r="U290" cm="1">
        <f t="array" ref="U290">MEDIAN(IF(Table1[genres]=R290, Table1[imdb_score]))</f>
        <v>6.75</v>
      </c>
      <c r="V290" cm="1">
        <f t="array" ref="V290">MAX(IF(Table1[genres]=R290, Table1[imdb_score]))</f>
        <v>7.3</v>
      </c>
      <c r="W290" cm="1">
        <f t="array" ref="W290">MIN(IF(Table1[genres]=R290, Table1[imdb_score]))</f>
        <v>6.2</v>
      </c>
      <c r="X290" t="e" cm="1">
        <f t="array" ref="X290">MODE(IF(Table1[genres]=R290, Table1[imdb_score]))</f>
        <v>#N/A</v>
      </c>
      <c r="Y290" s="2" cm="1">
        <f t="array" ref="Y290">VAR(IF(Table1[genres]=R290, Table1[imdb_score]))</f>
        <v>0.60499999999999965</v>
      </c>
      <c r="Z290" s="2" cm="1">
        <f t="array" ref="Z290">STDEV(IF(Table1[genres]=R290, Table1[imdb_score]))</f>
        <v>0.77781745930520207</v>
      </c>
      <c r="AA290" s="3" cm="1">
        <f t="array" ref="AA290">AVERAGE(IF(Table1[genres]=R290, Table1[imdb_score]))</f>
        <v>6.75</v>
      </c>
    </row>
    <row r="291" spans="1:27" x14ac:dyDescent="0.3">
      <c r="A291" t="s">
        <v>1005</v>
      </c>
      <c r="B291">
        <v>79</v>
      </c>
      <c r="C291">
        <v>129</v>
      </c>
      <c r="D291">
        <v>54000000</v>
      </c>
      <c r="E291" t="s">
        <v>92</v>
      </c>
      <c r="F291" t="s">
        <v>1006</v>
      </c>
      <c r="G291" t="s">
        <v>1007</v>
      </c>
      <c r="H291">
        <v>26310</v>
      </c>
      <c r="I291">
        <v>154</v>
      </c>
      <c r="J291" t="s">
        <v>29</v>
      </c>
      <c r="K291" t="s">
        <v>30</v>
      </c>
      <c r="L291">
        <v>16000000</v>
      </c>
      <c r="M291">
        <v>1982</v>
      </c>
      <c r="N291">
        <v>7.8</v>
      </c>
      <c r="O291">
        <f>Table1[[#This Row],[gross]]-Table1[[#This Row],[budget]]</f>
        <v>38000000</v>
      </c>
      <c r="R291" t="s">
        <v>2353</v>
      </c>
      <c r="S291">
        <f>COUNTIF(Table1[genres],R291)</f>
        <v>2</v>
      </c>
      <c r="T291" cm="1">
        <f t="array" ref="T291">SUM(IF(Table1[genres]=R291, Table1[imdb_score]))</f>
        <v>13.899999999999999</v>
      </c>
      <c r="U291" cm="1">
        <f t="array" ref="U291">MEDIAN(IF(Table1[genres]=R291, Table1[imdb_score]))</f>
        <v>6.9499999999999993</v>
      </c>
      <c r="V291" cm="1">
        <f t="array" ref="V291">MAX(IF(Table1[genres]=R291, Table1[imdb_score]))</f>
        <v>7.3</v>
      </c>
      <c r="W291" cm="1">
        <f t="array" ref="W291">MIN(IF(Table1[genres]=R291, Table1[imdb_score]))</f>
        <v>6.6</v>
      </c>
      <c r="X291" t="e" cm="1">
        <f t="array" ref="X291">MODE(IF(Table1[genres]=R291, Table1[imdb_score]))</f>
        <v>#N/A</v>
      </c>
      <c r="Y291" s="2" cm="1">
        <f t="array" ref="Y291">VAR(IF(Table1[genres]=R291, Table1[imdb_score]))</f>
        <v>0.24500000000000011</v>
      </c>
      <c r="Z291" s="2" cm="1">
        <f t="array" ref="Z291">STDEV(IF(Table1[genres]=R291, Table1[imdb_score]))</f>
        <v>0.4949747468305834</v>
      </c>
      <c r="AA291" s="3" cm="1">
        <f t="array" ref="AA291">AVERAGE(IF(Table1[genres]=R291, Table1[imdb_score]))</f>
        <v>6.9499999999999993</v>
      </c>
    </row>
    <row r="292" spans="1:27" x14ac:dyDescent="0.3">
      <c r="A292" t="s">
        <v>927</v>
      </c>
      <c r="B292">
        <v>89</v>
      </c>
      <c r="C292">
        <v>117</v>
      </c>
      <c r="D292">
        <v>72455275</v>
      </c>
      <c r="E292" t="s">
        <v>1009</v>
      </c>
      <c r="F292" t="s">
        <v>1010</v>
      </c>
      <c r="G292" t="s">
        <v>1011</v>
      </c>
      <c r="H292">
        <v>113068</v>
      </c>
      <c r="I292">
        <v>382</v>
      </c>
      <c r="J292" t="s">
        <v>29</v>
      </c>
      <c r="K292" t="s">
        <v>30</v>
      </c>
      <c r="L292">
        <v>40000000</v>
      </c>
      <c r="M292">
        <v>1992</v>
      </c>
      <c r="N292">
        <v>7.8</v>
      </c>
      <c r="O292">
        <f>Table1[[#This Row],[gross]]-Table1[[#This Row],[budget]]</f>
        <v>32455275</v>
      </c>
      <c r="R292" t="s">
        <v>2441</v>
      </c>
      <c r="S292">
        <f>COUNTIF(Table1[genres],R292)</f>
        <v>2</v>
      </c>
      <c r="T292" cm="1">
        <f t="array" ref="T292">SUM(IF(Table1[genres]=R292, Table1[imdb_score]))</f>
        <v>13.5</v>
      </c>
      <c r="U292" cm="1">
        <f t="array" ref="U292">MEDIAN(IF(Table1[genres]=R292, Table1[imdb_score]))</f>
        <v>6.75</v>
      </c>
      <c r="V292" cm="1">
        <f t="array" ref="V292">MAX(IF(Table1[genres]=R292, Table1[imdb_score]))</f>
        <v>7.2</v>
      </c>
      <c r="W292" cm="1">
        <f t="array" ref="W292">MIN(IF(Table1[genres]=R292, Table1[imdb_score]))</f>
        <v>6.3</v>
      </c>
      <c r="X292" t="e" cm="1">
        <f t="array" ref="X292">MODE(IF(Table1[genres]=R292, Table1[imdb_score]))</f>
        <v>#N/A</v>
      </c>
      <c r="Y292" s="2" cm="1">
        <f t="array" ref="Y292">VAR(IF(Table1[genres]=R292, Table1[imdb_score]))</f>
        <v>0.4050000000000003</v>
      </c>
      <c r="Z292" s="2" cm="1">
        <f t="array" ref="Z292">STDEV(IF(Table1[genres]=R292, Table1[imdb_score]))</f>
        <v>0.63639610306789296</v>
      </c>
      <c r="AA292" s="3" cm="1">
        <f t="array" ref="AA292">AVERAGE(IF(Table1[genres]=R292, Table1[imdb_score]))</f>
        <v>6.75</v>
      </c>
    </row>
    <row r="293" spans="1:27" x14ac:dyDescent="0.3">
      <c r="A293" t="s">
        <v>1013</v>
      </c>
      <c r="B293">
        <v>84</v>
      </c>
      <c r="C293">
        <v>134</v>
      </c>
      <c r="D293">
        <v>56505065</v>
      </c>
      <c r="E293" t="s">
        <v>1014</v>
      </c>
      <c r="F293" t="s">
        <v>249</v>
      </c>
      <c r="G293" t="s">
        <v>1015</v>
      </c>
      <c r="H293">
        <v>95241</v>
      </c>
      <c r="I293">
        <v>439</v>
      </c>
      <c r="J293" t="s">
        <v>29</v>
      </c>
      <c r="K293" t="s">
        <v>30</v>
      </c>
      <c r="L293">
        <v>25000000</v>
      </c>
      <c r="M293">
        <v>1993</v>
      </c>
      <c r="N293">
        <v>7.8</v>
      </c>
      <c r="O293">
        <f>Table1[[#This Row],[gross]]-Table1[[#This Row],[budget]]</f>
        <v>31505065</v>
      </c>
      <c r="R293" t="s">
        <v>2469</v>
      </c>
      <c r="S293">
        <f>COUNTIF(Table1[genres],R293)</f>
        <v>2</v>
      </c>
      <c r="T293" cm="1">
        <f t="array" ref="T293">SUM(IF(Table1[genres]=R293, Table1[imdb_score]))</f>
        <v>14.4</v>
      </c>
      <c r="U293" cm="1">
        <f t="array" ref="U293">MEDIAN(IF(Table1[genres]=R293, Table1[imdb_score]))</f>
        <v>7.2</v>
      </c>
      <c r="V293" cm="1">
        <f t="array" ref="V293">MAX(IF(Table1[genres]=R293, Table1[imdb_score]))</f>
        <v>7.2</v>
      </c>
      <c r="W293" cm="1">
        <f t="array" ref="W293">MIN(IF(Table1[genres]=R293, Table1[imdb_score]))</f>
        <v>7.2</v>
      </c>
      <c r="X293" cm="1">
        <f t="array" ref="X293">MODE(IF(Table1[genres]=R293, Table1[imdb_score]))</f>
        <v>7.2</v>
      </c>
      <c r="Y293" s="2" cm="1">
        <f t="array" ref="Y293">VAR(IF(Table1[genres]=R293, Table1[imdb_score]))</f>
        <v>0</v>
      </c>
      <c r="Z293" s="2" cm="1">
        <f t="array" ref="Z293">STDEV(IF(Table1[genres]=R293, Table1[imdb_score]))</f>
        <v>0</v>
      </c>
      <c r="AA293" s="3" cm="1">
        <f t="array" ref="AA293">AVERAGE(IF(Table1[genres]=R293, Table1[imdb_score]))</f>
        <v>7.2</v>
      </c>
    </row>
    <row r="294" spans="1:27" x14ac:dyDescent="0.3">
      <c r="A294" t="s">
        <v>1017</v>
      </c>
      <c r="B294">
        <v>163</v>
      </c>
      <c r="C294">
        <v>81</v>
      </c>
      <c r="D294">
        <v>52008288</v>
      </c>
      <c r="E294" t="s">
        <v>1018</v>
      </c>
      <c r="F294" t="s">
        <v>294</v>
      </c>
      <c r="G294" t="s">
        <v>1019</v>
      </c>
      <c r="H294">
        <v>162037</v>
      </c>
      <c r="I294">
        <v>928</v>
      </c>
      <c r="J294" t="s">
        <v>29</v>
      </c>
      <c r="K294" t="s">
        <v>30</v>
      </c>
      <c r="L294">
        <v>21000000</v>
      </c>
      <c r="M294">
        <v>1999</v>
      </c>
      <c r="N294">
        <v>7.8</v>
      </c>
      <c r="O294">
        <f>Table1[[#This Row],[gross]]-Table1[[#This Row],[budget]]</f>
        <v>31008288</v>
      </c>
      <c r="R294" t="s">
        <v>2575</v>
      </c>
      <c r="S294">
        <f>COUNTIF(Table1[genres],R294)</f>
        <v>2</v>
      </c>
      <c r="T294" cm="1">
        <f t="array" ref="T294">SUM(IF(Table1[genres]=R294, Table1[imdb_score]))</f>
        <v>13.9</v>
      </c>
      <c r="U294" cm="1">
        <f t="array" ref="U294">MEDIAN(IF(Table1[genres]=R294, Table1[imdb_score]))</f>
        <v>6.95</v>
      </c>
      <c r="V294" cm="1">
        <f t="array" ref="V294">MAX(IF(Table1[genres]=R294, Table1[imdb_score]))</f>
        <v>7.2</v>
      </c>
      <c r="W294" cm="1">
        <f t="array" ref="W294">MIN(IF(Table1[genres]=R294, Table1[imdb_score]))</f>
        <v>6.7</v>
      </c>
      <c r="X294" t="e" cm="1">
        <f t="array" ref="X294">MODE(IF(Table1[genres]=R294, Table1[imdb_score]))</f>
        <v>#N/A</v>
      </c>
      <c r="Y294" s="2" cm="1">
        <f t="array" ref="Y294">VAR(IF(Table1[genres]=R294, Table1[imdb_score]))</f>
        <v>0.125</v>
      </c>
      <c r="Z294" s="2" cm="1">
        <f t="array" ref="Z294">STDEV(IF(Table1[genres]=R294, Table1[imdb_score]))</f>
        <v>0.35355339059327379</v>
      </c>
      <c r="AA294" s="3" cm="1">
        <f t="array" ref="AA294">AVERAGE(IF(Table1[genres]=R294, Table1[imdb_score]))</f>
        <v>6.95</v>
      </c>
    </row>
    <row r="295" spans="1:27" x14ac:dyDescent="0.3">
      <c r="A295" t="s">
        <v>190</v>
      </c>
      <c r="B295">
        <v>300</v>
      </c>
      <c r="C295">
        <v>176</v>
      </c>
      <c r="D295">
        <v>130127620</v>
      </c>
      <c r="E295" t="s">
        <v>116</v>
      </c>
      <c r="F295" t="s">
        <v>837</v>
      </c>
      <c r="G295" t="s">
        <v>1021</v>
      </c>
      <c r="H295">
        <v>324671</v>
      </c>
      <c r="I295">
        <v>458</v>
      </c>
      <c r="J295" t="s">
        <v>29</v>
      </c>
      <c r="K295" t="s">
        <v>30</v>
      </c>
      <c r="L295">
        <v>100000000</v>
      </c>
      <c r="M295">
        <v>2007</v>
      </c>
      <c r="N295">
        <v>7.8</v>
      </c>
      <c r="O295">
        <f>Table1[[#This Row],[gross]]-Table1[[#This Row],[budget]]</f>
        <v>30127620</v>
      </c>
      <c r="R295" t="s">
        <v>2719</v>
      </c>
      <c r="S295">
        <f>COUNTIF(Table1[genres],R295)</f>
        <v>2</v>
      </c>
      <c r="T295" cm="1">
        <f t="array" ref="T295">SUM(IF(Table1[genres]=R295, Table1[imdb_score]))</f>
        <v>10.5</v>
      </c>
      <c r="U295" cm="1">
        <f t="array" ref="U295">MEDIAN(IF(Table1[genres]=R295, Table1[imdb_score]))</f>
        <v>5.25</v>
      </c>
      <c r="V295" cm="1">
        <f t="array" ref="V295">MAX(IF(Table1[genres]=R295, Table1[imdb_score]))</f>
        <v>7.2</v>
      </c>
      <c r="W295" cm="1">
        <f t="array" ref="W295">MIN(IF(Table1[genres]=R295, Table1[imdb_score]))</f>
        <v>3.3</v>
      </c>
      <c r="X295" t="e" cm="1">
        <f t="array" ref="X295">MODE(IF(Table1[genres]=R295, Table1[imdb_score]))</f>
        <v>#N/A</v>
      </c>
      <c r="Y295" s="2" cm="1">
        <f t="array" ref="Y295">VAR(IF(Table1[genres]=R295, Table1[imdb_score]))</f>
        <v>7.605000000000004</v>
      </c>
      <c r="Z295" s="2" cm="1">
        <f t="array" ref="Z295">STDEV(IF(Table1[genres]=R295, Table1[imdb_score]))</f>
        <v>2.7577164466275361</v>
      </c>
      <c r="AA295" s="3" cm="1">
        <f t="array" ref="AA295">AVERAGE(IF(Table1[genres]=R295, Table1[imdb_score]))</f>
        <v>5.25</v>
      </c>
    </row>
    <row r="296" spans="1:27" x14ac:dyDescent="0.3">
      <c r="A296" t="s">
        <v>546</v>
      </c>
      <c r="B296">
        <v>487</v>
      </c>
      <c r="C296">
        <v>94</v>
      </c>
      <c r="D296">
        <v>45507053</v>
      </c>
      <c r="E296" t="s">
        <v>1022</v>
      </c>
      <c r="F296" t="s">
        <v>55</v>
      </c>
      <c r="G296" t="s">
        <v>1023</v>
      </c>
      <c r="H296">
        <v>237848</v>
      </c>
      <c r="I296">
        <v>377</v>
      </c>
      <c r="J296" t="s">
        <v>29</v>
      </c>
      <c r="K296" t="s">
        <v>30</v>
      </c>
      <c r="L296">
        <v>16000000</v>
      </c>
      <c r="M296">
        <v>2012</v>
      </c>
      <c r="N296">
        <v>7.8</v>
      </c>
      <c r="O296">
        <f>Table1[[#This Row],[gross]]-Table1[[#This Row],[budget]]</f>
        <v>29507053</v>
      </c>
      <c r="R296" t="s">
        <v>2730</v>
      </c>
      <c r="S296">
        <f>COUNTIF(Table1[genres],R296)</f>
        <v>2</v>
      </c>
      <c r="T296" cm="1">
        <f t="array" ref="T296">SUM(IF(Table1[genres]=R296, Table1[imdb_score]))</f>
        <v>11.1</v>
      </c>
      <c r="U296" cm="1">
        <f t="array" ref="U296">MEDIAN(IF(Table1[genres]=R296, Table1[imdb_score]))</f>
        <v>5.55</v>
      </c>
      <c r="V296" cm="1">
        <f t="array" ref="V296">MAX(IF(Table1[genres]=R296, Table1[imdb_score]))</f>
        <v>7.2</v>
      </c>
      <c r="W296" cm="1">
        <f t="array" ref="W296">MIN(IF(Table1[genres]=R296, Table1[imdb_score]))</f>
        <v>3.9</v>
      </c>
      <c r="X296" t="e" cm="1">
        <f t="array" ref="X296">MODE(IF(Table1[genres]=R296, Table1[imdb_score]))</f>
        <v>#N/A</v>
      </c>
      <c r="Y296" s="2" cm="1">
        <f t="array" ref="Y296">VAR(IF(Table1[genres]=R296, Table1[imdb_score]))</f>
        <v>5.4450000000000003</v>
      </c>
      <c r="Z296" s="2" cm="1">
        <f t="array" ref="Z296">STDEV(IF(Table1[genres]=R296, Table1[imdb_score]))</f>
        <v>2.3334523779156071</v>
      </c>
      <c r="AA296" s="3" cm="1">
        <f t="array" ref="AA296">AVERAGE(IF(Table1[genres]=R296, Table1[imdb_score]))</f>
        <v>5.55</v>
      </c>
    </row>
    <row r="297" spans="1:27" x14ac:dyDescent="0.3">
      <c r="A297" t="s">
        <v>1025</v>
      </c>
      <c r="B297">
        <v>226</v>
      </c>
      <c r="C297">
        <v>101</v>
      </c>
      <c r="D297">
        <v>51676606</v>
      </c>
      <c r="E297" t="s">
        <v>1026</v>
      </c>
      <c r="F297" t="s">
        <v>482</v>
      </c>
      <c r="G297" t="s">
        <v>1027</v>
      </c>
      <c r="H297">
        <v>174591</v>
      </c>
      <c r="I297">
        <v>632</v>
      </c>
      <c r="J297" t="s">
        <v>29</v>
      </c>
      <c r="K297" t="s">
        <v>30</v>
      </c>
      <c r="L297">
        <v>25000000</v>
      </c>
      <c r="M297">
        <v>2004</v>
      </c>
      <c r="N297">
        <v>7.8</v>
      </c>
      <c r="O297">
        <f>Table1[[#This Row],[gross]]-Table1[[#This Row],[budget]]</f>
        <v>26676606</v>
      </c>
      <c r="R297" t="s">
        <v>2806</v>
      </c>
      <c r="S297">
        <f>COUNTIF(Table1[genres],R297)</f>
        <v>2</v>
      </c>
      <c r="T297" cm="1">
        <f t="array" ref="T297">SUM(IF(Table1[genres]=R297, Table1[imdb_score]))</f>
        <v>10.399999999999999</v>
      </c>
      <c r="U297" cm="1">
        <f t="array" ref="U297">MEDIAN(IF(Table1[genres]=R297, Table1[imdb_score]))</f>
        <v>5.1999999999999993</v>
      </c>
      <c r="V297" cm="1">
        <f t="array" ref="V297">MAX(IF(Table1[genres]=R297, Table1[imdb_score]))</f>
        <v>7.1</v>
      </c>
      <c r="W297" cm="1">
        <f t="array" ref="W297">MIN(IF(Table1[genres]=R297, Table1[imdb_score]))</f>
        <v>3.3</v>
      </c>
      <c r="X297" t="e" cm="1">
        <f t="array" ref="X297">MODE(IF(Table1[genres]=R297, Table1[imdb_score]))</f>
        <v>#N/A</v>
      </c>
      <c r="Y297" s="2" cm="1">
        <f t="array" ref="Y297">VAR(IF(Table1[genres]=R297, Table1[imdb_score]))</f>
        <v>7.2200000000000131</v>
      </c>
      <c r="Z297" s="2" cm="1">
        <f t="array" ref="Z297">STDEV(IF(Table1[genres]=R297, Table1[imdb_score]))</f>
        <v>2.6870057685088828</v>
      </c>
      <c r="AA297" s="3" cm="1">
        <f t="array" ref="AA297">AVERAGE(IF(Table1[genres]=R297, Table1[imdb_score]))</f>
        <v>5.1999999999999993</v>
      </c>
    </row>
    <row r="298" spans="1:27" x14ac:dyDescent="0.3">
      <c r="A298" t="s">
        <v>341</v>
      </c>
      <c r="B298">
        <v>377</v>
      </c>
      <c r="C298">
        <v>101</v>
      </c>
      <c r="D298">
        <v>189412677</v>
      </c>
      <c r="E298" t="s">
        <v>1029</v>
      </c>
      <c r="F298" t="s">
        <v>1030</v>
      </c>
      <c r="G298" t="s">
        <v>1031</v>
      </c>
      <c r="H298">
        <v>272534</v>
      </c>
      <c r="I298">
        <v>345</v>
      </c>
      <c r="J298" t="s">
        <v>29</v>
      </c>
      <c r="K298" t="s">
        <v>30</v>
      </c>
      <c r="L298">
        <v>165000000</v>
      </c>
      <c r="M298">
        <v>2012</v>
      </c>
      <c r="N298">
        <v>7.8</v>
      </c>
      <c r="O298">
        <f>Table1[[#This Row],[gross]]-Table1[[#This Row],[budget]]</f>
        <v>24412677</v>
      </c>
      <c r="R298" t="s">
        <v>2811</v>
      </c>
      <c r="S298">
        <f>COUNTIF(Table1[genres],R298)</f>
        <v>2</v>
      </c>
      <c r="T298" cm="1">
        <f t="array" ref="T298">SUM(IF(Table1[genres]=R298, Table1[imdb_score]))</f>
        <v>12.3</v>
      </c>
      <c r="U298" cm="1">
        <f t="array" ref="U298">MEDIAN(IF(Table1[genres]=R298, Table1[imdb_score]))</f>
        <v>6.15</v>
      </c>
      <c r="V298" cm="1">
        <f t="array" ref="V298">MAX(IF(Table1[genres]=R298, Table1[imdb_score]))</f>
        <v>7.1</v>
      </c>
      <c r="W298" cm="1">
        <f t="array" ref="W298">MIN(IF(Table1[genres]=R298, Table1[imdb_score]))</f>
        <v>5.2</v>
      </c>
      <c r="X298" t="e" cm="1">
        <f t="array" ref="X298">MODE(IF(Table1[genres]=R298, Table1[imdb_score]))</f>
        <v>#N/A</v>
      </c>
      <c r="Y298" s="2" cm="1">
        <f t="array" ref="Y298">VAR(IF(Table1[genres]=R298, Table1[imdb_score]))</f>
        <v>1.8049999999999926</v>
      </c>
      <c r="Z298" s="2" cm="1">
        <f t="array" ref="Z298">STDEV(IF(Table1[genres]=R298, Table1[imdb_score]))</f>
        <v>1.3435028842544376</v>
      </c>
      <c r="AA298" s="3" cm="1">
        <f t="array" ref="AA298">AVERAGE(IF(Table1[genres]=R298, Table1[imdb_score]))</f>
        <v>6.15</v>
      </c>
    </row>
    <row r="299" spans="1:27" x14ac:dyDescent="0.3">
      <c r="A299" t="s">
        <v>292</v>
      </c>
      <c r="B299">
        <v>588</v>
      </c>
      <c r="C299">
        <v>119</v>
      </c>
      <c r="D299">
        <v>42335698</v>
      </c>
      <c r="E299" t="s">
        <v>699</v>
      </c>
      <c r="F299" t="s">
        <v>490</v>
      </c>
      <c r="G299" t="s">
        <v>1033</v>
      </c>
      <c r="H299">
        <v>395087</v>
      </c>
      <c r="I299">
        <v>1101</v>
      </c>
      <c r="J299" t="s">
        <v>29</v>
      </c>
      <c r="K299" t="s">
        <v>30</v>
      </c>
      <c r="L299">
        <v>18000000</v>
      </c>
      <c r="M299">
        <v>2014</v>
      </c>
      <c r="N299">
        <v>7.8</v>
      </c>
      <c r="O299">
        <f>Table1[[#This Row],[gross]]-Table1[[#This Row],[budget]]</f>
        <v>24335698</v>
      </c>
      <c r="R299" t="s">
        <v>3028</v>
      </c>
      <c r="S299">
        <f>COUNTIF(Table1[genres],R299)</f>
        <v>2</v>
      </c>
      <c r="T299" cm="1">
        <f t="array" ref="T299">SUM(IF(Table1[genres]=R299, Table1[imdb_score]))</f>
        <v>13.2</v>
      </c>
      <c r="U299" cm="1">
        <f t="array" ref="U299">MEDIAN(IF(Table1[genres]=R299, Table1[imdb_score]))</f>
        <v>6.6</v>
      </c>
      <c r="V299" cm="1">
        <f t="array" ref="V299">MAX(IF(Table1[genres]=R299, Table1[imdb_score]))</f>
        <v>7.1</v>
      </c>
      <c r="W299" cm="1">
        <f t="array" ref="W299">MIN(IF(Table1[genres]=R299, Table1[imdb_score]))</f>
        <v>6.1</v>
      </c>
      <c r="X299" t="e" cm="1">
        <f t="array" ref="X299">MODE(IF(Table1[genres]=R299, Table1[imdb_score]))</f>
        <v>#N/A</v>
      </c>
      <c r="Y299" s="2" cm="1">
        <f t="array" ref="Y299">VAR(IF(Table1[genres]=R299, Table1[imdb_score]))</f>
        <v>0.5</v>
      </c>
      <c r="Z299" s="2" cm="1">
        <f t="array" ref="Z299">STDEV(IF(Table1[genres]=R299, Table1[imdb_score]))</f>
        <v>0.70710678118654757</v>
      </c>
      <c r="AA299" s="3" cm="1">
        <f t="array" ref="AA299">AVERAGE(IF(Table1[genres]=R299, Table1[imdb_score]))</f>
        <v>6.6</v>
      </c>
    </row>
    <row r="300" spans="1:27" x14ac:dyDescent="0.3">
      <c r="A300" t="s">
        <v>304</v>
      </c>
      <c r="B300">
        <v>75</v>
      </c>
      <c r="C300">
        <v>219</v>
      </c>
      <c r="D300">
        <v>43984230</v>
      </c>
      <c r="E300" t="s">
        <v>60</v>
      </c>
      <c r="F300" t="s">
        <v>1035</v>
      </c>
      <c r="G300" t="s">
        <v>1036</v>
      </c>
      <c r="H300">
        <v>70274</v>
      </c>
      <c r="I300">
        <v>133</v>
      </c>
      <c r="J300" t="s">
        <v>29</v>
      </c>
      <c r="K300" t="s">
        <v>926</v>
      </c>
      <c r="L300">
        <v>23000000</v>
      </c>
      <c r="M300">
        <v>1987</v>
      </c>
      <c r="N300">
        <v>7.8</v>
      </c>
      <c r="O300">
        <f>Table1[[#This Row],[gross]]-Table1[[#This Row],[budget]]</f>
        <v>20984230</v>
      </c>
      <c r="R300" t="s">
        <v>3086</v>
      </c>
      <c r="S300">
        <f>COUNTIF(Table1[genres],R300)</f>
        <v>2</v>
      </c>
      <c r="T300" cm="1">
        <f t="array" ref="T300">SUM(IF(Table1[genres]=R300, Table1[imdb_score]))</f>
        <v>13.9</v>
      </c>
      <c r="U300" cm="1">
        <f t="array" ref="U300">MEDIAN(IF(Table1[genres]=R300, Table1[imdb_score]))</f>
        <v>6.95</v>
      </c>
      <c r="V300" cm="1">
        <f t="array" ref="V300">MAX(IF(Table1[genres]=R300, Table1[imdb_score]))</f>
        <v>7</v>
      </c>
      <c r="W300" cm="1">
        <f t="array" ref="W300">MIN(IF(Table1[genres]=R300, Table1[imdb_score]))</f>
        <v>6.9</v>
      </c>
      <c r="X300" t="e" cm="1">
        <f t="array" ref="X300">MODE(IF(Table1[genres]=R300, Table1[imdb_score]))</f>
        <v>#N/A</v>
      </c>
      <c r="Y300" s="2" cm="1">
        <f t="array" ref="Y300">VAR(IF(Table1[genres]=R300, Table1[imdb_score]))</f>
        <v>4.9999999999999645E-3</v>
      </c>
      <c r="Z300" s="2" cm="1">
        <f t="array" ref="Z300">STDEV(IF(Table1[genres]=R300, Table1[imdb_score]))</f>
        <v>7.0710678118654502E-2</v>
      </c>
      <c r="AA300" s="3" cm="1">
        <f t="array" ref="AA300">AVERAGE(IF(Table1[genres]=R300, Table1[imdb_score]))</f>
        <v>6.95</v>
      </c>
    </row>
    <row r="301" spans="1:27" x14ac:dyDescent="0.3">
      <c r="A301" t="s">
        <v>1038</v>
      </c>
      <c r="B301">
        <v>316</v>
      </c>
      <c r="C301">
        <v>123</v>
      </c>
      <c r="D301">
        <v>50921738</v>
      </c>
      <c r="E301" t="s">
        <v>1039</v>
      </c>
      <c r="F301" t="s">
        <v>512</v>
      </c>
      <c r="G301" t="s">
        <v>1040</v>
      </c>
      <c r="H301">
        <v>192930</v>
      </c>
      <c r="I301">
        <v>581</v>
      </c>
      <c r="J301" t="s">
        <v>29</v>
      </c>
      <c r="K301" t="s">
        <v>200</v>
      </c>
      <c r="L301">
        <v>30000000</v>
      </c>
      <c r="M301">
        <v>2007</v>
      </c>
      <c r="N301">
        <v>7.8</v>
      </c>
      <c r="O301">
        <f>Table1[[#This Row],[gross]]-Table1[[#This Row],[budget]]</f>
        <v>20921738</v>
      </c>
      <c r="R301" t="s">
        <v>3316</v>
      </c>
      <c r="S301">
        <f>COUNTIF(Table1[genres],R301)</f>
        <v>2</v>
      </c>
      <c r="T301" cm="1">
        <f t="array" ref="T301">SUM(IF(Table1[genres]=R301, Table1[imdb_score]))</f>
        <v>13.9</v>
      </c>
      <c r="U301" cm="1">
        <f t="array" ref="U301">MEDIAN(IF(Table1[genres]=R301, Table1[imdb_score]))</f>
        <v>6.95</v>
      </c>
      <c r="V301" cm="1">
        <f t="array" ref="V301">MAX(IF(Table1[genres]=R301, Table1[imdb_score]))</f>
        <v>7</v>
      </c>
      <c r="W301" cm="1">
        <f t="array" ref="W301">MIN(IF(Table1[genres]=R301, Table1[imdb_score]))</f>
        <v>6.9</v>
      </c>
      <c r="X301" t="e" cm="1">
        <f t="array" ref="X301">MODE(IF(Table1[genres]=R301, Table1[imdb_score]))</f>
        <v>#N/A</v>
      </c>
      <c r="Y301" s="2" cm="1">
        <f t="array" ref="Y301">VAR(IF(Table1[genres]=R301, Table1[imdb_score]))</f>
        <v>4.9999999999999645E-3</v>
      </c>
      <c r="Z301" s="2" cm="1">
        <f t="array" ref="Z301">STDEV(IF(Table1[genres]=R301, Table1[imdb_score]))</f>
        <v>7.0710678118654502E-2</v>
      </c>
      <c r="AA301" s="3" cm="1">
        <f t="array" ref="AA301">AVERAGE(IF(Table1[genres]=R301, Table1[imdb_score]))</f>
        <v>6.95</v>
      </c>
    </row>
    <row r="302" spans="1:27" x14ac:dyDescent="0.3">
      <c r="A302" t="s">
        <v>1042</v>
      </c>
      <c r="B302">
        <v>676</v>
      </c>
      <c r="C302">
        <v>100</v>
      </c>
      <c r="D302">
        <v>35054909</v>
      </c>
      <c r="E302" t="s">
        <v>26</v>
      </c>
      <c r="F302" t="s">
        <v>921</v>
      </c>
      <c r="G302" t="s">
        <v>1043</v>
      </c>
      <c r="H302">
        <v>431578</v>
      </c>
      <c r="I302">
        <v>1264</v>
      </c>
      <c r="J302" t="s">
        <v>29</v>
      </c>
      <c r="K302" t="s">
        <v>30</v>
      </c>
      <c r="L302">
        <v>15000000</v>
      </c>
      <c r="M302">
        <v>2011</v>
      </c>
      <c r="N302">
        <v>7.8</v>
      </c>
      <c r="O302">
        <f>Table1[[#This Row],[gross]]-Table1[[#This Row],[budget]]</f>
        <v>20054909</v>
      </c>
      <c r="R302" t="s">
        <v>3345</v>
      </c>
      <c r="S302">
        <f>COUNTIF(Table1[genres],R302)</f>
        <v>2</v>
      </c>
      <c r="T302" cm="1">
        <f t="array" ref="T302">SUM(IF(Table1[genres]=R302, Table1[imdb_score]))</f>
        <v>12</v>
      </c>
      <c r="U302" cm="1">
        <f t="array" ref="U302">MEDIAN(IF(Table1[genres]=R302, Table1[imdb_score]))</f>
        <v>6</v>
      </c>
      <c r="V302" cm="1">
        <f t="array" ref="V302">MAX(IF(Table1[genres]=R302, Table1[imdb_score]))</f>
        <v>7</v>
      </c>
      <c r="W302" cm="1">
        <f t="array" ref="W302">MIN(IF(Table1[genres]=R302, Table1[imdb_score]))</f>
        <v>5</v>
      </c>
      <c r="X302" t="e" cm="1">
        <f t="array" ref="X302">MODE(IF(Table1[genres]=R302, Table1[imdb_score]))</f>
        <v>#N/A</v>
      </c>
      <c r="Y302" s="2" cm="1">
        <f t="array" ref="Y302">VAR(IF(Table1[genres]=R302, Table1[imdb_score]))</f>
        <v>2</v>
      </c>
      <c r="Z302" s="2" cm="1">
        <f t="array" ref="Z302">STDEV(IF(Table1[genres]=R302, Table1[imdb_score]))</f>
        <v>1.4142135623730951</v>
      </c>
      <c r="AA302" s="3" cm="1">
        <f t="array" ref="AA302">AVERAGE(IF(Table1[genres]=R302, Table1[imdb_score]))</f>
        <v>6</v>
      </c>
    </row>
    <row r="303" spans="1:27" x14ac:dyDescent="0.3">
      <c r="A303" t="s">
        <v>435</v>
      </c>
      <c r="B303">
        <v>197</v>
      </c>
      <c r="C303">
        <v>107</v>
      </c>
      <c r="D303">
        <v>45506619</v>
      </c>
      <c r="E303" t="s">
        <v>1045</v>
      </c>
      <c r="F303" t="s">
        <v>635</v>
      </c>
      <c r="G303" t="s">
        <v>1046</v>
      </c>
      <c r="H303">
        <v>225102</v>
      </c>
      <c r="I303">
        <v>862</v>
      </c>
      <c r="J303" t="s">
        <v>29</v>
      </c>
      <c r="K303" t="s">
        <v>200</v>
      </c>
      <c r="L303">
        <v>26000000</v>
      </c>
      <c r="M303">
        <v>2000</v>
      </c>
      <c r="N303">
        <v>7.8</v>
      </c>
      <c r="O303">
        <f>Table1[[#This Row],[gross]]-Table1[[#This Row],[budget]]</f>
        <v>19506619</v>
      </c>
      <c r="R303" t="s">
        <v>3352</v>
      </c>
      <c r="S303">
        <f>COUNTIF(Table1[genres],R303)</f>
        <v>2</v>
      </c>
      <c r="T303" cm="1">
        <f t="array" ref="T303">SUM(IF(Table1[genres]=R303, Table1[imdb_score]))</f>
        <v>12.8</v>
      </c>
      <c r="U303" cm="1">
        <f t="array" ref="U303">MEDIAN(IF(Table1[genres]=R303, Table1[imdb_score]))</f>
        <v>6.4</v>
      </c>
      <c r="V303" cm="1">
        <f t="array" ref="V303">MAX(IF(Table1[genres]=R303, Table1[imdb_score]))</f>
        <v>7</v>
      </c>
      <c r="W303" cm="1">
        <f t="array" ref="W303">MIN(IF(Table1[genres]=R303, Table1[imdb_score]))</f>
        <v>5.8</v>
      </c>
      <c r="X303" t="e" cm="1">
        <f t="array" ref="X303">MODE(IF(Table1[genres]=R303, Table1[imdb_score]))</f>
        <v>#N/A</v>
      </c>
      <c r="Y303" s="2" cm="1">
        <f t="array" ref="Y303">VAR(IF(Table1[genres]=R303, Table1[imdb_score]))</f>
        <v>0.7200000000000002</v>
      </c>
      <c r="Z303" s="2" cm="1">
        <f t="array" ref="Z303">STDEV(IF(Table1[genres]=R303, Table1[imdb_score]))</f>
        <v>0.84852813742385713</v>
      </c>
      <c r="AA303" s="3" cm="1">
        <f t="array" ref="AA303">AVERAGE(IF(Table1[genres]=R303, Table1[imdb_score]))</f>
        <v>6.4</v>
      </c>
    </row>
    <row r="304" spans="1:27" x14ac:dyDescent="0.3">
      <c r="A304" t="s">
        <v>91</v>
      </c>
      <c r="B304">
        <v>517</v>
      </c>
      <c r="C304">
        <v>158</v>
      </c>
      <c r="D304">
        <v>102515793</v>
      </c>
      <c r="E304" t="s">
        <v>140</v>
      </c>
      <c r="F304" t="s">
        <v>568</v>
      </c>
      <c r="G304" t="s">
        <v>1048</v>
      </c>
      <c r="H304">
        <v>330152</v>
      </c>
      <c r="I304">
        <v>632</v>
      </c>
      <c r="J304" t="s">
        <v>29</v>
      </c>
      <c r="K304" t="s">
        <v>30</v>
      </c>
      <c r="L304">
        <v>90000000</v>
      </c>
      <c r="M304">
        <v>2011</v>
      </c>
      <c r="N304">
        <v>7.8</v>
      </c>
      <c r="O304">
        <f>Table1[[#This Row],[gross]]-Table1[[#This Row],[budget]]</f>
        <v>12515793</v>
      </c>
      <c r="R304" t="s">
        <v>3363</v>
      </c>
      <c r="S304">
        <f>COUNTIF(Table1[genres],R304)</f>
        <v>2</v>
      </c>
      <c r="T304" cm="1">
        <f t="array" ref="T304">SUM(IF(Table1[genres]=R304, Table1[imdb_score]))</f>
        <v>13.8</v>
      </c>
      <c r="U304" cm="1">
        <f t="array" ref="U304">MEDIAN(IF(Table1[genres]=R304, Table1[imdb_score]))</f>
        <v>6.9</v>
      </c>
      <c r="V304" cm="1">
        <f t="array" ref="V304">MAX(IF(Table1[genres]=R304, Table1[imdb_score]))</f>
        <v>7</v>
      </c>
      <c r="W304" cm="1">
        <f t="array" ref="W304">MIN(IF(Table1[genres]=R304, Table1[imdb_score]))</f>
        <v>6.8</v>
      </c>
      <c r="X304" t="e" cm="1">
        <f t="array" ref="X304">MODE(IF(Table1[genres]=R304, Table1[imdb_score]))</f>
        <v>#N/A</v>
      </c>
      <c r="Y304" s="2" cm="1">
        <f t="array" ref="Y304">VAR(IF(Table1[genres]=R304, Table1[imdb_score]))</f>
        <v>2.0000000000000035E-2</v>
      </c>
      <c r="Z304" s="2" cm="1">
        <f t="array" ref="Z304">STDEV(IF(Table1[genres]=R304, Table1[imdb_score]))</f>
        <v>0.14142135623730964</v>
      </c>
      <c r="AA304" s="3" cm="1">
        <f t="array" ref="AA304">AVERAGE(IF(Table1[genres]=R304, Table1[imdb_score]))</f>
        <v>6.9</v>
      </c>
    </row>
    <row r="305" spans="1:27" x14ac:dyDescent="0.3">
      <c r="A305" t="s">
        <v>261</v>
      </c>
      <c r="B305">
        <v>283</v>
      </c>
      <c r="C305">
        <v>139</v>
      </c>
      <c r="D305">
        <v>50859889</v>
      </c>
      <c r="E305" t="s">
        <v>1050</v>
      </c>
      <c r="F305" t="s">
        <v>1051</v>
      </c>
      <c r="G305" t="s">
        <v>1052</v>
      </c>
      <c r="H305">
        <v>236000</v>
      </c>
      <c r="I305">
        <v>1043</v>
      </c>
      <c r="J305" t="s">
        <v>143</v>
      </c>
      <c r="K305" t="s">
        <v>30</v>
      </c>
      <c r="L305">
        <v>40000000</v>
      </c>
      <c r="M305">
        <v>2006</v>
      </c>
      <c r="N305">
        <v>7.8</v>
      </c>
      <c r="O305">
        <f>Table1[[#This Row],[gross]]-Table1[[#This Row],[budget]]</f>
        <v>10859889</v>
      </c>
      <c r="R305" t="s">
        <v>3413</v>
      </c>
      <c r="S305">
        <f>COUNTIF(Table1[genres],R305)</f>
        <v>2</v>
      </c>
      <c r="T305" cm="1">
        <f t="array" ref="T305">SUM(IF(Table1[genres]=R305, Table1[imdb_score]))</f>
        <v>12</v>
      </c>
      <c r="U305" cm="1">
        <f t="array" ref="U305">MEDIAN(IF(Table1[genres]=R305, Table1[imdb_score]))</f>
        <v>6</v>
      </c>
      <c r="V305" cm="1">
        <f t="array" ref="V305">MAX(IF(Table1[genres]=R305, Table1[imdb_score]))</f>
        <v>6.9</v>
      </c>
      <c r="W305" cm="1">
        <f t="array" ref="W305">MIN(IF(Table1[genres]=R305, Table1[imdb_score]))</f>
        <v>5.0999999999999996</v>
      </c>
      <c r="X305" t="e" cm="1">
        <f t="array" ref="X305">MODE(IF(Table1[genres]=R305, Table1[imdb_score]))</f>
        <v>#N/A</v>
      </c>
      <c r="Y305" s="2" cm="1">
        <f t="array" ref="Y305">VAR(IF(Table1[genres]=R305, Table1[imdb_score]))</f>
        <v>1.6200000000000045</v>
      </c>
      <c r="Z305" s="2" cm="1">
        <f t="array" ref="Z305">STDEV(IF(Table1[genres]=R305, Table1[imdb_score]))</f>
        <v>1.2727922061357873</v>
      </c>
      <c r="AA305" s="3" cm="1">
        <f t="array" ref="AA305">AVERAGE(IF(Table1[genres]=R305, Table1[imdb_score]))</f>
        <v>6</v>
      </c>
    </row>
    <row r="306" spans="1:27" x14ac:dyDescent="0.3">
      <c r="A306" t="s">
        <v>1038</v>
      </c>
      <c r="B306">
        <v>177</v>
      </c>
      <c r="C306">
        <v>135</v>
      </c>
      <c r="D306">
        <v>38372662</v>
      </c>
      <c r="E306" t="s">
        <v>588</v>
      </c>
      <c r="F306" t="s">
        <v>1054</v>
      </c>
      <c r="G306" t="s">
        <v>1055</v>
      </c>
      <c r="H306">
        <v>193455</v>
      </c>
      <c r="I306">
        <v>1058</v>
      </c>
      <c r="J306" t="s">
        <v>29</v>
      </c>
      <c r="K306" t="s">
        <v>241</v>
      </c>
      <c r="L306">
        <v>28000000</v>
      </c>
      <c r="M306">
        <v>2005</v>
      </c>
      <c r="N306">
        <v>7.8</v>
      </c>
      <c r="O306">
        <f>Table1[[#This Row],[gross]]-Table1[[#This Row],[budget]]</f>
        <v>10372662</v>
      </c>
      <c r="R306" t="s">
        <v>3447</v>
      </c>
      <c r="S306">
        <f>COUNTIF(Table1[genres],R306)</f>
        <v>2</v>
      </c>
      <c r="T306" cm="1">
        <f t="array" ref="T306">SUM(IF(Table1[genres]=R306, Table1[imdb_score]))</f>
        <v>12</v>
      </c>
      <c r="U306" cm="1">
        <f t="array" ref="U306">MEDIAN(IF(Table1[genres]=R306, Table1[imdb_score]))</f>
        <v>6</v>
      </c>
      <c r="V306" cm="1">
        <f t="array" ref="V306">MAX(IF(Table1[genres]=R306, Table1[imdb_score]))</f>
        <v>6.9</v>
      </c>
      <c r="W306" cm="1">
        <f t="array" ref="W306">MIN(IF(Table1[genres]=R306, Table1[imdb_score]))</f>
        <v>5.0999999999999996</v>
      </c>
      <c r="X306" t="e" cm="1">
        <f t="array" ref="X306">MODE(IF(Table1[genres]=R306, Table1[imdb_score]))</f>
        <v>#N/A</v>
      </c>
      <c r="Y306" s="2" cm="1">
        <f t="array" ref="Y306">VAR(IF(Table1[genres]=R306, Table1[imdb_score]))</f>
        <v>1.6200000000000045</v>
      </c>
      <c r="Z306" s="2" cm="1">
        <f t="array" ref="Z306">STDEV(IF(Table1[genres]=R306, Table1[imdb_score]))</f>
        <v>1.2727922061357873</v>
      </c>
      <c r="AA306" s="3" cm="1">
        <f t="array" ref="AA306">AVERAGE(IF(Table1[genres]=R306, Table1[imdb_score]))</f>
        <v>6</v>
      </c>
    </row>
    <row r="307" spans="1:27" x14ac:dyDescent="0.3">
      <c r="A307" t="s">
        <v>685</v>
      </c>
      <c r="B307">
        <v>242</v>
      </c>
      <c r="C307">
        <v>112</v>
      </c>
      <c r="D307">
        <v>22858926</v>
      </c>
      <c r="E307" t="s">
        <v>1056</v>
      </c>
      <c r="F307" t="s">
        <v>1057</v>
      </c>
      <c r="G307" t="s">
        <v>1058</v>
      </c>
      <c r="H307">
        <v>254404</v>
      </c>
      <c r="I307">
        <v>840</v>
      </c>
      <c r="J307" t="s">
        <v>29</v>
      </c>
      <c r="K307" t="s">
        <v>30</v>
      </c>
      <c r="L307">
        <v>13000000</v>
      </c>
      <c r="M307">
        <v>1999</v>
      </c>
      <c r="N307">
        <v>7.8</v>
      </c>
      <c r="O307">
        <f>Table1[[#This Row],[gross]]-Table1[[#This Row],[budget]]</f>
        <v>9858926</v>
      </c>
      <c r="R307" t="s">
        <v>3651</v>
      </c>
      <c r="S307">
        <f>COUNTIF(Table1[genres],R307)</f>
        <v>2</v>
      </c>
      <c r="T307" cm="1">
        <f t="array" ref="T307">SUM(IF(Table1[genres]=R307, Table1[imdb_score]))</f>
        <v>12.7</v>
      </c>
      <c r="U307" cm="1">
        <f t="array" ref="U307">MEDIAN(IF(Table1[genres]=R307, Table1[imdb_score]))</f>
        <v>6.35</v>
      </c>
      <c r="V307" cm="1">
        <f t="array" ref="V307">MAX(IF(Table1[genres]=R307, Table1[imdb_score]))</f>
        <v>6.9</v>
      </c>
      <c r="W307" cm="1">
        <f t="array" ref="W307">MIN(IF(Table1[genres]=R307, Table1[imdb_score]))</f>
        <v>5.8</v>
      </c>
      <c r="X307" t="e" cm="1">
        <f t="array" ref="X307">MODE(IF(Table1[genres]=R307, Table1[imdb_score]))</f>
        <v>#N/A</v>
      </c>
      <c r="Y307" s="2" cm="1">
        <f t="array" ref="Y307">VAR(IF(Table1[genres]=R307, Table1[imdb_score]))</f>
        <v>0.60500000000000065</v>
      </c>
      <c r="Z307" s="2" cm="1">
        <f t="array" ref="Z307">STDEV(IF(Table1[genres]=R307, Table1[imdb_score]))</f>
        <v>0.77781745930520274</v>
      </c>
      <c r="AA307" s="3" cm="1">
        <f t="array" ref="AA307">AVERAGE(IF(Table1[genres]=R307, Table1[imdb_score]))</f>
        <v>6.35</v>
      </c>
    </row>
    <row r="308" spans="1:27" x14ac:dyDescent="0.3">
      <c r="A308" t="s">
        <v>1059</v>
      </c>
      <c r="B308">
        <v>117</v>
      </c>
      <c r="C308">
        <v>147</v>
      </c>
      <c r="D308">
        <v>41954997</v>
      </c>
      <c r="E308" t="s">
        <v>116</v>
      </c>
      <c r="F308" t="s">
        <v>482</v>
      </c>
      <c r="G308" t="s">
        <v>1060</v>
      </c>
      <c r="H308">
        <v>225122</v>
      </c>
      <c r="I308">
        <v>234</v>
      </c>
      <c r="J308" t="s">
        <v>29</v>
      </c>
      <c r="K308" t="s">
        <v>30</v>
      </c>
      <c r="L308">
        <v>35000000</v>
      </c>
      <c r="M308">
        <v>1997</v>
      </c>
      <c r="N308">
        <v>7.8</v>
      </c>
      <c r="O308">
        <f>Table1[[#This Row],[gross]]-Table1[[#This Row],[budget]]</f>
        <v>6954997</v>
      </c>
      <c r="R308" t="s">
        <v>3797</v>
      </c>
      <c r="S308">
        <f>COUNTIF(Table1[genres],R308)</f>
        <v>2</v>
      </c>
      <c r="T308" cm="1">
        <f t="array" ref="T308">SUM(IF(Table1[genres]=R308, Table1[imdb_score]))</f>
        <v>12.7</v>
      </c>
      <c r="U308" cm="1">
        <f t="array" ref="U308">MEDIAN(IF(Table1[genres]=R308, Table1[imdb_score]))</f>
        <v>6.35</v>
      </c>
      <c r="V308" cm="1">
        <f t="array" ref="V308">MAX(IF(Table1[genres]=R308, Table1[imdb_score]))</f>
        <v>6.8</v>
      </c>
      <c r="W308" cm="1">
        <f t="array" ref="W308">MIN(IF(Table1[genres]=R308, Table1[imdb_score]))</f>
        <v>5.9</v>
      </c>
      <c r="X308" t="e" cm="1">
        <f t="array" ref="X308">MODE(IF(Table1[genres]=R308, Table1[imdb_score]))</f>
        <v>#N/A</v>
      </c>
      <c r="Y308" s="2" cm="1">
        <f t="array" ref="Y308">VAR(IF(Table1[genres]=R308, Table1[imdb_score]))</f>
        <v>0.40499999999999947</v>
      </c>
      <c r="Z308" s="2" cm="1">
        <f t="array" ref="Z308">STDEV(IF(Table1[genres]=R308, Table1[imdb_score]))</f>
        <v>0.6363961030678924</v>
      </c>
      <c r="AA308" s="3" cm="1">
        <f t="array" ref="AA308">AVERAGE(IF(Table1[genres]=R308, Table1[imdb_score]))</f>
        <v>6.35</v>
      </c>
    </row>
    <row r="309" spans="1:27" x14ac:dyDescent="0.3">
      <c r="A309" t="s">
        <v>860</v>
      </c>
      <c r="B309">
        <v>433</v>
      </c>
      <c r="C309">
        <v>115</v>
      </c>
      <c r="D309">
        <v>17613460</v>
      </c>
      <c r="E309" t="s">
        <v>1061</v>
      </c>
      <c r="F309" t="s">
        <v>1062</v>
      </c>
      <c r="G309" t="s">
        <v>1063</v>
      </c>
      <c r="H309">
        <v>91082</v>
      </c>
      <c r="I309">
        <v>274</v>
      </c>
      <c r="J309" t="s">
        <v>29</v>
      </c>
      <c r="K309" t="s">
        <v>30</v>
      </c>
      <c r="L309">
        <v>12000000</v>
      </c>
      <c r="M309">
        <v>2013</v>
      </c>
      <c r="N309">
        <v>7.8</v>
      </c>
      <c r="O309">
        <f>Table1[[#This Row],[gross]]-Table1[[#This Row],[budget]]</f>
        <v>5613460</v>
      </c>
      <c r="R309" t="s">
        <v>3894</v>
      </c>
      <c r="S309">
        <f>COUNTIF(Table1[genres],R309)</f>
        <v>2</v>
      </c>
      <c r="T309" cm="1">
        <f t="array" ref="T309">SUM(IF(Table1[genres]=R309, Table1[imdb_score]))</f>
        <v>12.1</v>
      </c>
      <c r="U309" cm="1">
        <f t="array" ref="U309">MEDIAN(IF(Table1[genres]=R309, Table1[imdb_score]))</f>
        <v>6.05</v>
      </c>
      <c r="V309" cm="1">
        <f t="array" ref="V309">MAX(IF(Table1[genres]=R309, Table1[imdb_score]))</f>
        <v>6.8</v>
      </c>
      <c r="W309" cm="1">
        <f t="array" ref="W309">MIN(IF(Table1[genres]=R309, Table1[imdb_score]))</f>
        <v>5.3</v>
      </c>
      <c r="X309" t="e" cm="1">
        <f t="array" ref="X309">MODE(IF(Table1[genres]=R309, Table1[imdb_score]))</f>
        <v>#N/A</v>
      </c>
      <c r="Y309" s="2" cm="1">
        <f t="array" ref="Y309">VAR(IF(Table1[genres]=R309, Table1[imdb_score]))</f>
        <v>1.125</v>
      </c>
      <c r="Z309" s="2" cm="1">
        <f t="array" ref="Z309">STDEV(IF(Table1[genres]=R309, Table1[imdb_score]))</f>
        <v>1.0606601717798212</v>
      </c>
      <c r="AA309" s="3" cm="1">
        <f t="array" ref="AA309">AVERAGE(IF(Table1[genres]=R309, Table1[imdb_score]))</f>
        <v>6.05</v>
      </c>
    </row>
    <row r="310" spans="1:27" x14ac:dyDescent="0.3">
      <c r="A310" t="s">
        <v>949</v>
      </c>
      <c r="B310">
        <v>181</v>
      </c>
      <c r="C310">
        <v>81</v>
      </c>
      <c r="D310">
        <v>7267324</v>
      </c>
      <c r="E310" t="s">
        <v>26</v>
      </c>
      <c r="F310" t="s">
        <v>1064</v>
      </c>
      <c r="G310" t="s">
        <v>1065</v>
      </c>
      <c r="H310">
        <v>161471</v>
      </c>
      <c r="I310">
        <v>709</v>
      </c>
      <c r="J310" t="s">
        <v>96</v>
      </c>
      <c r="K310" t="s">
        <v>227</v>
      </c>
      <c r="L310">
        <v>3500000</v>
      </c>
      <c r="M310">
        <v>1998</v>
      </c>
      <c r="N310">
        <v>7.8</v>
      </c>
      <c r="O310">
        <f>Table1[[#This Row],[gross]]-Table1[[#This Row],[budget]]</f>
        <v>3767324</v>
      </c>
      <c r="R310" t="s">
        <v>4041</v>
      </c>
      <c r="S310">
        <f>COUNTIF(Table1[genres],R310)</f>
        <v>2</v>
      </c>
      <c r="T310" cm="1">
        <f t="array" ref="T310">SUM(IF(Table1[genres]=R310, Table1[imdb_score]))</f>
        <v>11.2</v>
      </c>
      <c r="U310" cm="1">
        <f t="array" ref="U310">MEDIAN(IF(Table1[genres]=R310, Table1[imdb_score]))</f>
        <v>5.6</v>
      </c>
      <c r="V310" cm="1">
        <f t="array" ref="V310">MAX(IF(Table1[genres]=R310, Table1[imdb_score]))</f>
        <v>6.7</v>
      </c>
      <c r="W310" cm="1">
        <f t="array" ref="W310">MIN(IF(Table1[genres]=R310, Table1[imdb_score]))</f>
        <v>4.5</v>
      </c>
      <c r="X310" t="e" cm="1">
        <f t="array" ref="X310">MODE(IF(Table1[genres]=R310, Table1[imdb_score]))</f>
        <v>#N/A</v>
      </c>
      <c r="Y310" s="2" cm="1">
        <f t="array" ref="Y310">VAR(IF(Table1[genres]=R310, Table1[imdb_score]))</f>
        <v>2.4200000000000088</v>
      </c>
      <c r="Z310" s="2" cm="1">
        <f t="array" ref="Z310">STDEV(IF(Table1[genres]=R310, Table1[imdb_score]))</f>
        <v>1.5556349186104075</v>
      </c>
      <c r="AA310" s="3" cm="1">
        <f t="array" ref="AA310">AVERAGE(IF(Table1[genres]=R310, Table1[imdb_score]))</f>
        <v>5.6</v>
      </c>
    </row>
    <row r="311" spans="1:27" x14ac:dyDescent="0.3">
      <c r="A311" t="s">
        <v>386</v>
      </c>
      <c r="B311">
        <v>274</v>
      </c>
      <c r="C311">
        <v>123</v>
      </c>
      <c r="D311">
        <v>15294553</v>
      </c>
      <c r="E311" t="s">
        <v>1066</v>
      </c>
      <c r="F311" t="s">
        <v>1067</v>
      </c>
      <c r="G311" t="s">
        <v>1068</v>
      </c>
      <c r="H311">
        <v>202341</v>
      </c>
      <c r="I311">
        <v>391</v>
      </c>
      <c r="J311" t="s">
        <v>29</v>
      </c>
      <c r="K311" t="s">
        <v>200</v>
      </c>
      <c r="L311">
        <v>12000000</v>
      </c>
      <c r="M311">
        <v>2013</v>
      </c>
      <c r="N311">
        <v>7.8</v>
      </c>
      <c r="O311">
        <f>Table1[[#This Row],[gross]]-Table1[[#This Row],[budget]]</f>
        <v>3294553</v>
      </c>
      <c r="R311" t="s">
        <v>4168</v>
      </c>
      <c r="S311">
        <f>COUNTIF(Table1[genres],R311)</f>
        <v>2</v>
      </c>
      <c r="T311" cm="1">
        <f t="array" ref="T311">SUM(IF(Table1[genres]=R311, Table1[imdb_score]))</f>
        <v>12.100000000000001</v>
      </c>
      <c r="U311" cm="1">
        <f t="array" ref="U311">MEDIAN(IF(Table1[genres]=R311, Table1[imdb_score]))</f>
        <v>6.0500000000000007</v>
      </c>
      <c r="V311" cm="1">
        <f t="array" ref="V311">MAX(IF(Table1[genres]=R311, Table1[imdb_score]))</f>
        <v>6.7</v>
      </c>
      <c r="W311" cm="1">
        <f t="array" ref="W311">MIN(IF(Table1[genres]=R311, Table1[imdb_score]))</f>
        <v>5.4</v>
      </c>
      <c r="X311" t="e" cm="1">
        <f t="array" ref="X311">MODE(IF(Table1[genres]=R311, Table1[imdb_score]))</f>
        <v>#N/A</v>
      </c>
      <c r="Y311" s="2" cm="1">
        <f t="array" ref="Y311">VAR(IF(Table1[genres]=R311, Table1[imdb_score]))</f>
        <v>0.84499999999999886</v>
      </c>
      <c r="Z311" s="2" cm="1">
        <f t="array" ref="Z311">STDEV(IF(Table1[genres]=R311, Table1[imdb_score]))</f>
        <v>0.91923881554251119</v>
      </c>
      <c r="AA311" s="3" cm="1">
        <f t="array" ref="AA311">AVERAGE(IF(Table1[genres]=R311, Table1[imdb_score]))</f>
        <v>6.0500000000000007</v>
      </c>
    </row>
    <row r="312" spans="1:27" x14ac:dyDescent="0.3">
      <c r="A312" t="s">
        <v>333</v>
      </c>
      <c r="B312">
        <v>195</v>
      </c>
      <c r="C312">
        <v>104</v>
      </c>
      <c r="D312">
        <v>4231500</v>
      </c>
      <c r="E312" t="s">
        <v>588</v>
      </c>
      <c r="F312" t="s">
        <v>1070</v>
      </c>
      <c r="G312" t="s">
        <v>1071</v>
      </c>
      <c r="H312">
        <v>30479</v>
      </c>
      <c r="I312">
        <v>162</v>
      </c>
      <c r="J312" t="s">
        <v>103</v>
      </c>
      <c r="K312" t="s">
        <v>767</v>
      </c>
      <c r="L312">
        <v>1000000</v>
      </c>
      <c r="M312">
        <v>2013</v>
      </c>
      <c r="N312">
        <v>7.8</v>
      </c>
      <c r="O312">
        <f>Table1[[#This Row],[gross]]-Table1[[#This Row],[budget]]</f>
        <v>3231500</v>
      </c>
      <c r="R312" t="s">
        <v>4364</v>
      </c>
      <c r="S312">
        <f>COUNTIF(Table1[genres],R312)</f>
        <v>2</v>
      </c>
      <c r="T312" cm="1">
        <f t="array" ref="T312">SUM(IF(Table1[genres]=R312, Table1[imdb_score]))</f>
        <v>12.8</v>
      </c>
      <c r="U312" cm="1">
        <f t="array" ref="U312">MEDIAN(IF(Table1[genres]=R312, Table1[imdb_score]))</f>
        <v>6.4</v>
      </c>
      <c r="V312" cm="1">
        <f t="array" ref="V312">MAX(IF(Table1[genres]=R312, Table1[imdb_score]))</f>
        <v>6.7</v>
      </c>
      <c r="W312" cm="1">
        <f t="array" ref="W312">MIN(IF(Table1[genres]=R312, Table1[imdb_score]))</f>
        <v>6.1</v>
      </c>
      <c r="X312" t="e" cm="1">
        <f t="array" ref="X312">MODE(IF(Table1[genres]=R312, Table1[imdb_score]))</f>
        <v>#N/A</v>
      </c>
      <c r="Y312" s="2" cm="1">
        <f t="array" ref="Y312">VAR(IF(Table1[genres]=R312, Table1[imdb_score]))</f>
        <v>0.18000000000000033</v>
      </c>
      <c r="Z312" s="2" cm="1">
        <f t="array" ref="Z312">STDEV(IF(Table1[genres]=R312, Table1[imdb_score]))</f>
        <v>0.4242640687119289</v>
      </c>
      <c r="AA312" s="3" cm="1">
        <f t="array" ref="AA312">AVERAGE(IF(Table1[genres]=R312, Table1[imdb_score]))</f>
        <v>6.4</v>
      </c>
    </row>
    <row r="313" spans="1:27" x14ac:dyDescent="0.3">
      <c r="A313" t="s">
        <v>1072</v>
      </c>
      <c r="B313">
        <v>136</v>
      </c>
      <c r="C313">
        <v>102</v>
      </c>
      <c r="D313">
        <v>3151130</v>
      </c>
      <c r="E313" t="s">
        <v>676</v>
      </c>
      <c r="F313" t="s">
        <v>1073</v>
      </c>
      <c r="G313" t="s">
        <v>1074</v>
      </c>
      <c r="H313">
        <v>181749</v>
      </c>
      <c r="I313">
        <v>615</v>
      </c>
      <c r="J313" t="s">
        <v>29</v>
      </c>
      <c r="K313" t="s">
        <v>30</v>
      </c>
      <c r="L313">
        <v>230000</v>
      </c>
      <c r="M313">
        <v>1994</v>
      </c>
      <c r="N313">
        <v>7.8</v>
      </c>
      <c r="O313">
        <f>Table1[[#This Row],[gross]]-Table1[[#This Row],[budget]]</f>
        <v>2921130</v>
      </c>
      <c r="R313" t="s">
        <v>4495</v>
      </c>
      <c r="S313">
        <f>COUNTIF(Table1[genres],R313)</f>
        <v>2</v>
      </c>
      <c r="T313" cm="1">
        <f t="array" ref="T313">SUM(IF(Table1[genres]=R313, Table1[imdb_score]))</f>
        <v>12.5</v>
      </c>
      <c r="U313" cm="1">
        <f t="array" ref="U313">MEDIAN(IF(Table1[genres]=R313, Table1[imdb_score]))</f>
        <v>6.25</v>
      </c>
      <c r="V313" cm="1">
        <f t="array" ref="V313">MAX(IF(Table1[genres]=R313, Table1[imdb_score]))</f>
        <v>6.6</v>
      </c>
      <c r="W313" cm="1">
        <f t="array" ref="W313">MIN(IF(Table1[genres]=R313, Table1[imdb_score]))</f>
        <v>5.9</v>
      </c>
      <c r="X313" t="e" cm="1">
        <f t="array" ref="X313">MODE(IF(Table1[genres]=R313, Table1[imdb_score]))</f>
        <v>#N/A</v>
      </c>
      <c r="Y313" s="2" cm="1">
        <f t="array" ref="Y313">VAR(IF(Table1[genres]=R313, Table1[imdb_score]))</f>
        <v>0.2449999999999995</v>
      </c>
      <c r="Z313" s="2" cm="1">
        <f t="array" ref="Z313">STDEV(IF(Table1[genres]=R313, Table1[imdb_score]))</f>
        <v>0.49497474683058273</v>
      </c>
      <c r="AA313" s="3" cm="1">
        <f t="array" ref="AA313">AVERAGE(IF(Table1[genres]=R313, Table1[imdb_score]))</f>
        <v>6.25</v>
      </c>
    </row>
    <row r="314" spans="1:27" x14ac:dyDescent="0.3">
      <c r="A314" t="s">
        <v>362</v>
      </c>
      <c r="B314">
        <v>66</v>
      </c>
      <c r="C314">
        <v>81</v>
      </c>
      <c r="D314">
        <v>3000000</v>
      </c>
      <c r="E314" t="s">
        <v>1076</v>
      </c>
      <c r="F314" t="s">
        <v>1077</v>
      </c>
      <c r="G314" t="s">
        <v>1078</v>
      </c>
      <c r="H314">
        <v>13269</v>
      </c>
      <c r="I314">
        <v>98</v>
      </c>
      <c r="J314" t="s">
        <v>29</v>
      </c>
      <c r="K314" t="s">
        <v>30</v>
      </c>
      <c r="L314">
        <v>609000</v>
      </c>
      <c r="M314">
        <v>1935</v>
      </c>
      <c r="N314">
        <v>7.8</v>
      </c>
      <c r="O314">
        <f>Table1[[#This Row],[gross]]-Table1[[#This Row],[budget]]</f>
        <v>2391000</v>
      </c>
      <c r="R314" t="s">
        <v>4642</v>
      </c>
      <c r="S314">
        <f>COUNTIF(Table1[genres],R314)</f>
        <v>2</v>
      </c>
      <c r="T314" cm="1">
        <f t="array" ref="T314">SUM(IF(Table1[genres]=R314, Table1[imdb_score]))</f>
        <v>11.1</v>
      </c>
      <c r="U314" cm="1">
        <f t="array" ref="U314">MEDIAN(IF(Table1[genres]=R314, Table1[imdb_score]))</f>
        <v>5.55</v>
      </c>
      <c r="V314" cm="1">
        <f t="array" ref="V314">MAX(IF(Table1[genres]=R314, Table1[imdb_score]))</f>
        <v>6.6</v>
      </c>
      <c r="W314" cm="1">
        <f t="array" ref="W314">MIN(IF(Table1[genres]=R314, Table1[imdb_score]))</f>
        <v>4.5</v>
      </c>
      <c r="X314" t="e" cm="1">
        <f t="array" ref="X314">MODE(IF(Table1[genres]=R314, Table1[imdb_score]))</f>
        <v>#N/A</v>
      </c>
      <c r="Y314" s="2" cm="1">
        <f t="array" ref="Y314">VAR(IF(Table1[genres]=R314, Table1[imdb_score]))</f>
        <v>2.2049999999999983</v>
      </c>
      <c r="Z314" s="2" cm="1">
        <f t="array" ref="Z314">STDEV(IF(Table1[genres]=R314, Table1[imdb_score]))</f>
        <v>1.4849242404917493</v>
      </c>
      <c r="AA314" s="3" cm="1">
        <f t="array" ref="AA314">AVERAGE(IF(Table1[genres]=R314, Table1[imdb_score]))</f>
        <v>5.55</v>
      </c>
    </row>
    <row r="315" spans="1:27" x14ac:dyDescent="0.3">
      <c r="A315" t="s">
        <v>1080</v>
      </c>
      <c r="B315">
        <v>252</v>
      </c>
      <c r="C315">
        <v>37</v>
      </c>
      <c r="D315">
        <v>5923044</v>
      </c>
      <c r="E315" t="s">
        <v>1081</v>
      </c>
      <c r="F315" t="s">
        <v>1082</v>
      </c>
      <c r="G315" t="s">
        <v>1083</v>
      </c>
      <c r="H315">
        <v>113451</v>
      </c>
      <c r="I315">
        <v>537</v>
      </c>
      <c r="J315" t="s">
        <v>29</v>
      </c>
      <c r="K315" t="s">
        <v>30</v>
      </c>
      <c r="L315">
        <v>3600000</v>
      </c>
      <c r="M315">
        <v>1987</v>
      </c>
      <c r="N315">
        <v>7.8</v>
      </c>
      <c r="O315">
        <f>Table1[[#This Row],[gross]]-Table1[[#This Row],[budget]]</f>
        <v>2323044</v>
      </c>
      <c r="R315" t="s">
        <v>4698</v>
      </c>
      <c r="S315">
        <f>COUNTIF(Table1[genres],R315)</f>
        <v>2</v>
      </c>
      <c r="T315" cm="1">
        <f t="array" ref="T315">SUM(IF(Table1[genres]=R315, Table1[imdb_score]))</f>
        <v>12.5</v>
      </c>
      <c r="U315" cm="1">
        <f t="array" ref="U315">MEDIAN(IF(Table1[genres]=R315, Table1[imdb_score]))</f>
        <v>6.25</v>
      </c>
      <c r="V315" cm="1">
        <f t="array" ref="V315">MAX(IF(Table1[genres]=R315, Table1[imdb_score]))</f>
        <v>6.6</v>
      </c>
      <c r="W315" cm="1">
        <f t="array" ref="W315">MIN(IF(Table1[genres]=R315, Table1[imdb_score]))</f>
        <v>5.9</v>
      </c>
      <c r="X315" t="e" cm="1">
        <f t="array" ref="X315">MODE(IF(Table1[genres]=R315, Table1[imdb_score]))</f>
        <v>#N/A</v>
      </c>
      <c r="Y315" s="2" cm="1">
        <f t="array" ref="Y315">VAR(IF(Table1[genres]=R315, Table1[imdb_score]))</f>
        <v>0.2449999999999995</v>
      </c>
      <c r="Z315" s="2" cm="1">
        <f t="array" ref="Z315">STDEV(IF(Table1[genres]=R315, Table1[imdb_score]))</f>
        <v>0.49497474683058273</v>
      </c>
      <c r="AA315" s="3" cm="1">
        <f t="array" ref="AA315">AVERAGE(IF(Table1[genres]=R315, Table1[imdb_score]))</f>
        <v>6.25</v>
      </c>
    </row>
    <row r="316" spans="1:27" x14ac:dyDescent="0.3">
      <c r="A316" t="s">
        <v>396</v>
      </c>
      <c r="B316">
        <v>194</v>
      </c>
      <c r="C316">
        <v>90</v>
      </c>
      <c r="D316">
        <v>2957978</v>
      </c>
      <c r="E316" t="s">
        <v>1084</v>
      </c>
      <c r="F316" t="s">
        <v>1085</v>
      </c>
      <c r="G316" t="s">
        <v>1086</v>
      </c>
      <c r="H316">
        <v>40481</v>
      </c>
      <c r="I316">
        <v>134</v>
      </c>
      <c r="J316" t="s">
        <v>29</v>
      </c>
      <c r="K316" t="s">
        <v>200</v>
      </c>
      <c r="L316">
        <v>1000000</v>
      </c>
      <c r="M316">
        <v>2008</v>
      </c>
      <c r="N316">
        <v>7.8</v>
      </c>
      <c r="O316">
        <f>Table1[[#This Row],[gross]]-Table1[[#This Row],[budget]]</f>
        <v>1957978</v>
      </c>
      <c r="R316" t="s">
        <v>4869</v>
      </c>
      <c r="S316">
        <f>COUNTIF(Table1[genres],R316)</f>
        <v>2</v>
      </c>
      <c r="T316" cm="1">
        <f t="array" ref="T316">SUM(IF(Table1[genres]=R316, Table1[imdb_score]))</f>
        <v>12.2</v>
      </c>
      <c r="U316" cm="1">
        <f t="array" ref="U316">MEDIAN(IF(Table1[genres]=R316, Table1[imdb_score]))</f>
        <v>6.1</v>
      </c>
      <c r="V316" cm="1">
        <f t="array" ref="V316">MAX(IF(Table1[genres]=R316, Table1[imdb_score]))</f>
        <v>6.5</v>
      </c>
      <c r="W316" cm="1">
        <f t="array" ref="W316">MIN(IF(Table1[genres]=R316, Table1[imdb_score]))</f>
        <v>5.7</v>
      </c>
      <c r="X316" t="e" cm="1">
        <f t="array" ref="X316">MODE(IF(Table1[genres]=R316, Table1[imdb_score]))</f>
        <v>#N/A</v>
      </c>
      <c r="Y316" s="2" cm="1">
        <f t="array" ref="Y316">VAR(IF(Table1[genres]=R316, Table1[imdb_score]))</f>
        <v>0.31999999999999984</v>
      </c>
      <c r="Z316" s="2" cm="1">
        <f t="array" ref="Z316">STDEV(IF(Table1[genres]=R316, Table1[imdb_score]))</f>
        <v>0.5656854249492379</v>
      </c>
      <c r="AA316" s="3" cm="1">
        <f t="array" ref="AA316">AVERAGE(IF(Table1[genres]=R316, Table1[imdb_score]))</f>
        <v>6.1</v>
      </c>
    </row>
    <row r="317" spans="1:27" x14ac:dyDescent="0.3">
      <c r="A317" t="s">
        <v>1087</v>
      </c>
      <c r="B317">
        <v>144</v>
      </c>
      <c r="C317">
        <v>89</v>
      </c>
      <c r="D317">
        <v>10824921</v>
      </c>
      <c r="E317" t="s">
        <v>676</v>
      </c>
      <c r="F317" t="s">
        <v>1088</v>
      </c>
      <c r="G317" t="s">
        <v>1089</v>
      </c>
      <c r="H317">
        <v>200293</v>
      </c>
      <c r="I317">
        <v>621</v>
      </c>
      <c r="J317" t="s">
        <v>29</v>
      </c>
      <c r="K317" t="s">
        <v>30</v>
      </c>
      <c r="L317">
        <v>10000000</v>
      </c>
      <c r="M317">
        <v>1999</v>
      </c>
      <c r="N317">
        <v>7.8</v>
      </c>
      <c r="O317">
        <f>Table1[[#This Row],[gross]]-Table1[[#This Row],[budget]]</f>
        <v>824921</v>
      </c>
      <c r="R317" t="s">
        <v>4890</v>
      </c>
      <c r="S317">
        <f>COUNTIF(Table1[genres],R317)</f>
        <v>2</v>
      </c>
      <c r="T317" cm="1">
        <f t="array" ref="T317">SUM(IF(Table1[genres]=R317, Table1[imdb_score]))</f>
        <v>11.7</v>
      </c>
      <c r="U317" cm="1">
        <f t="array" ref="U317">MEDIAN(IF(Table1[genres]=R317, Table1[imdb_score]))</f>
        <v>5.85</v>
      </c>
      <c r="V317" cm="1">
        <f t="array" ref="V317">MAX(IF(Table1[genres]=R317, Table1[imdb_score]))</f>
        <v>6.5</v>
      </c>
      <c r="W317" cm="1">
        <f t="array" ref="W317">MIN(IF(Table1[genres]=R317, Table1[imdb_score]))</f>
        <v>5.2</v>
      </c>
      <c r="X317" t="e" cm="1">
        <f t="array" ref="X317">MODE(IF(Table1[genres]=R317, Table1[imdb_score]))</f>
        <v>#N/A</v>
      </c>
      <c r="Y317" s="2" cm="1">
        <f t="array" ref="Y317">VAR(IF(Table1[genres]=R317, Table1[imdb_score]))</f>
        <v>0.84500000000001307</v>
      </c>
      <c r="Z317" s="2" cm="1">
        <f t="array" ref="Z317">STDEV(IF(Table1[genres]=R317, Table1[imdb_score]))</f>
        <v>0.91923881554251885</v>
      </c>
      <c r="AA317" s="3" cm="1">
        <f t="array" ref="AA317">AVERAGE(IF(Table1[genres]=R317, Table1[imdb_score]))</f>
        <v>5.85</v>
      </c>
    </row>
    <row r="318" spans="1:27" x14ac:dyDescent="0.3">
      <c r="A318" t="s">
        <v>867</v>
      </c>
      <c r="B318">
        <v>29</v>
      </c>
      <c r="C318">
        <v>140</v>
      </c>
      <c r="D318">
        <v>3130592</v>
      </c>
      <c r="E318" t="s">
        <v>588</v>
      </c>
      <c r="F318" t="s">
        <v>1091</v>
      </c>
      <c r="G318" t="s">
        <v>1092</v>
      </c>
      <c r="H318">
        <v>10755</v>
      </c>
      <c r="I318">
        <v>69</v>
      </c>
      <c r="J318" t="s">
        <v>29</v>
      </c>
      <c r="K318" t="s">
        <v>200</v>
      </c>
      <c r="L318">
        <v>2600000</v>
      </c>
      <c r="M318">
        <v>1987</v>
      </c>
      <c r="N318">
        <v>7.8</v>
      </c>
      <c r="O318">
        <f>Table1[[#This Row],[gross]]-Table1[[#This Row],[budget]]</f>
        <v>530592</v>
      </c>
      <c r="R318" t="s">
        <v>4981</v>
      </c>
      <c r="S318">
        <f>COUNTIF(Table1[genres],R318)</f>
        <v>2</v>
      </c>
      <c r="T318" cm="1">
        <f t="array" ref="T318">SUM(IF(Table1[genres]=R318, Table1[imdb_score]))</f>
        <v>9.5</v>
      </c>
      <c r="U318" cm="1">
        <f t="array" ref="U318">MEDIAN(IF(Table1[genres]=R318, Table1[imdb_score]))</f>
        <v>4.75</v>
      </c>
      <c r="V318" cm="1">
        <f t="array" ref="V318">MAX(IF(Table1[genres]=R318, Table1[imdb_score]))</f>
        <v>6.5</v>
      </c>
      <c r="W318" cm="1">
        <f t="array" ref="W318">MIN(IF(Table1[genres]=R318, Table1[imdb_score]))</f>
        <v>3</v>
      </c>
      <c r="X318" t="e" cm="1">
        <f t="array" ref="X318">MODE(IF(Table1[genres]=R318, Table1[imdb_score]))</f>
        <v>#N/A</v>
      </c>
      <c r="Y318" s="2" cm="1">
        <f t="array" ref="Y318">VAR(IF(Table1[genres]=R318, Table1[imdb_score]))</f>
        <v>6.125</v>
      </c>
      <c r="Z318" s="2" cm="1">
        <f t="array" ref="Z318">STDEV(IF(Table1[genres]=R318, Table1[imdb_score]))</f>
        <v>2.4748737341529163</v>
      </c>
      <c r="AA318" s="3" cm="1">
        <f t="array" ref="AA318">AVERAGE(IF(Table1[genres]=R318, Table1[imdb_score]))</f>
        <v>4.75</v>
      </c>
    </row>
    <row r="319" spans="1:27" x14ac:dyDescent="0.3">
      <c r="A319" t="s">
        <v>358</v>
      </c>
      <c r="B319">
        <v>110</v>
      </c>
      <c r="C319">
        <v>88</v>
      </c>
      <c r="D319">
        <v>1523883</v>
      </c>
      <c r="E319" t="s">
        <v>1093</v>
      </c>
      <c r="F319" t="s">
        <v>1094</v>
      </c>
      <c r="G319" t="s">
        <v>1095</v>
      </c>
      <c r="H319">
        <v>9037</v>
      </c>
      <c r="I319">
        <v>70</v>
      </c>
      <c r="J319" t="s">
        <v>29</v>
      </c>
      <c r="K319" t="s">
        <v>30</v>
      </c>
      <c r="L319">
        <v>1750211</v>
      </c>
      <c r="M319">
        <v>2005</v>
      </c>
      <c r="N319">
        <v>7.8</v>
      </c>
      <c r="O319">
        <f>Table1[[#This Row],[gross]]-Table1[[#This Row],[budget]]</f>
        <v>-226328</v>
      </c>
      <c r="R319" t="s">
        <v>5091</v>
      </c>
      <c r="S319">
        <f>COUNTIF(Table1[genres],R319)</f>
        <v>2</v>
      </c>
      <c r="T319" cm="1">
        <f t="array" ref="T319">SUM(IF(Table1[genres]=R319, Table1[imdb_score]))</f>
        <v>12.100000000000001</v>
      </c>
      <c r="U319" cm="1">
        <f t="array" ref="U319">MEDIAN(IF(Table1[genres]=R319, Table1[imdb_score]))</f>
        <v>6.0500000000000007</v>
      </c>
      <c r="V319" cm="1">
        <f t="array" ref="V319">MAX(IF(Table1[genres]=R319, Table1[imdb_score]))</f>
        <v>6.4</v>
      </c>
      <c r="W319" cm="1">
        <f t="array" ref="W319">MIN(IF(Table1[genres]=R319, Table1[imdb_score]))</f>
        <v>5.7</v>
      </c>
      <c r="X319" t="e" cm="1">
        <f t="array" ref="X319">MODE(IF(Table1[genres]=R319, Table1[imdb_score]))</f>
        <v>#N/A</v>
      </c>
      <c r="Y319" s="2" cm="1">
        <f t="array" ref="Y319">VAR(IF(Table1[genres]=R319, Table1[imdb_score]))</f>
        <v>0.24500000000000011</v>
      </c>
      <c r="Z319" s="2" cm="1">
        <f t="array" ref="Z319">STDEV(IF(Table1[genres]=R319, Table1[imdb_score]))</f>
        <v>0.4949747468305834</v>
      </c>
      <c r="AA319" s="3" cm="1">
        <f t="array" ref="AA319">AVERAGE(IF(Table1[genres]=R319, Table1[imdb_score]))</f>
        <v>6.0500000000000007</v>
      </c>
    </row>
    <row r="320" spans="1:27" x14ac:dyDescent="0.3">
      <c r="A320" t="s">
        <v>818</v>
      </c>
      <c r="B320">
        <v>295</v>
      </c>
      <c r="C320">
        <v>122</v>
      </c>
      <c r="D320">
        <v>53574088</v>
      </c>
      <c r="E320" t="s">
        <v>1097</v>
      </c>
      <c r="F320" t="s">
        <v>40</v>
      </c>
      <c r="G320" t="s">
        <v>1098</v>
      </c>
      <c r="H320">
        <v>237872</v>
      </c>
      <c r="I320">
        <v>560</v>
      </c>
      <c r="J320" t="s">
        <v>29</v>
      </c>
      <c r="K320" t="s">
        <v>30</v>
      </c>
      <c r="L320">
        <v>55000000</v>
      </c>
      <c r="M320">
        <v>2007</v>
      </c>
      <c r="N320">
        <v>7.8</v>
      </c>
      <c r="O320">
        <f>Table1[[#This Row],[gross]]-Table1[[#This Row],[budget]]</f>
        <v>-1425912</v>
      </c>
      <c r="R320" t="s">
        <v>5150</v>
      </c>
      <c r="S320">
        <f>COUNTIF(Table1[genres],R320)</f>
        <v>2</v>
      </c>
      <c r="T320" cm="1">
        <f t="array" ref="T320">SUM(IF(Table1[genres]=R320, Table1[imdb_score]))</f>
        <v>12.8</v>
      </c>
      <c r="U320" cm="1">
        <f t="array" ref="U320">MEDIAN(IF(Table1[genres]=R320, Table1[imdb_score]))</f>
        <v>6.4</v>
      </c>
      <c r="V320" cm="1">
        <f t="array" ref="V320">MAX(IF(Table1[genres]=R320, Table1[imdb_score]))</f>
        <v>6.4</v>
      </c>
      <c r="W320" cm="1">
        <f t="array" ref="W320">MIN(IF(Table1[genres]=R320, Table1[imdb_score]))</f>
        <v>6.4</v>
      </c>
      <c r="X320" cm="1">
        <f t="array" ref="X320">MODE(IF(Table1[genres]=R320, Table1[imdb_score]))</f>
        <v>6.4</v>
      </c>
      <c r="Y320" s="2" cm="1">
        <f t="array" ref="Y320">VAR(IF(Table1[genres]=R320, Table1[imdb_score]))</f>
        <v>0</v>
      </c>
      <c r="Z320" s="2" cm="1">
        <f t="array" ref="Z320">STDEV(IF(Table1[genres]=R320, Table1[imdb_score]))</f>
        <v>0</v>
      </c>
      <c r="AA320" s="3" cm="1">
        <f t="array" ref="AA320">AVERAGE(IF(Table1[genres]=R320, Table1[imdb_score]))</f>
        <v>6.4</v>
      </c>
    </row>
    <row r="321" spans="1:27" x14ac:dyDescent="0.3">
      <c r="A321" t="s">
        <v>91</v>
      </c>
      <c r="B321">
        <v>157</v>
      </c>
      <c r="C321">
        <v>129</v>
      </c>
      <c r="D321">
        <v>48265581</v>
      </c>
      <c r="E321" t="s">
        <v>269</v>
      </c>
      <c r="F321" t="s">
        <v>1100</v>
      </c>
      <c r="G321" t="s">
        <v>1101</v>
      </c>
      <c r="H321">
        <v>261069</v>
      </c>
      <c r="I321">
        <v>506</v>
      </c>
      <c r="J321" t="s">
        <v>29</v>
      </c>
      <c r="K321" t="s">
        <v>30</v>
      </c>
      <c r="L321">
        <v>50000000</v>
      </c>
      <c r="M321">
        <v>1997</v>
      </c>
      <c r="N321">
        <v>7.8</v>
      </c>
      <c r="O321">
        <f>Table1[[#This Row],[gross]]-Table1[[#This Row],[budget]]</f>
        <v>-1734419</v>
      </c>
      <c r="R321" t="s">
        <v>5212</v>
      </c>
      <c r="S321">
        <f>COUNTIF(Table1[genres],R321)</f>
        <v>2</v>
      </c>
      <c r="T321" cm="1">
        <f t="array" ref="T321">SUM(IF(Table1[genres]=R321, Table1[imdb_score]))</f>
        <v>11.9</v>
      </c>
      <c r="U321" cm="1">
        <f t="array" ref="U321">MEDIAN(IF(Table1[genres]=R321, Table1[imdb_score]))</f>
        <v>5.95</v>
      </c>
      <c r="V321" cm="1">
        <f t="array" ref="V321">MAX(IF(Table1[genres]=R321, Table1[imdb_score]))</f>
        <v>6.4</v>
      </c>
      <c r="W321" cm="1">
        <f t="array" ref="W321">MIN(IF(Table1[genres]=R321, Table1[imdb_score]))</f>
        <v>5.5</v>
      </c>
      <c r="X321" t="e" cm="1">
        <f t="array" ref="X321">MODE(IF(Table1[genres]=R321, Table1[imdb_score]))</f>
        <v>#N/A</v>
      </c>
      <c r="Y321" s="2" cm="1">
        <f t="array" ref="Y321">VAR(IF(Table1[genres]=R321, Table1[imdb_score]))</f>
        <v>0.4050000000000003</v>
      </c>
      <c r="Z321" s="2" cm="1">
        <f t="array" ref="Z321">STDEV(IF(Table1[genres]=R321, Table1[imdb_score]))</f>
        <v>0.63639610306789296</v>
      </c>
      <c r="AA321" s="3" cm="1">
        <f t="array" ref="AA321">AVERAGE(IF(Table1[genres]=R321, Table1[imdb_score]))</f>
        <v>5.95</v>
      </c>
    </row>
    <row r="322" spans="1:27" x14ac:dyDescent="0.3">
      <c r="A322" t="s">
        <v>1102</v>
      </c>
      <c r="B322">
        <v>120</v>
      </c>
      <c r="C322">
        <v>100</v>
      </c>
      <c r="D322">
        <v>10725228</v>
      </c>
      <c r="E322" t="s">
        <v>1103</v>
      </c>
      <c r="F322" t="s">
        <v>150</v>
      </c>
      <c r="G322" t="s">
        <v>1104</v>
      </c>
      <c r="H322">
        <v>75675</v>
      </c>
      <c r="I322">
        <v>365</v>
      </c>
      <c r="J322" t="s">
        <v>29</v>
      </c>
      <c r="K322" t="s">
        <v>30</v>
      </c>
      <c r="L322">
        <v>12500000</v>
      </c>
      <c r="M322">
        <v>1992</v>
      </c>
      <c r="N322">
        <v>7.8</v>
      </c>
      <c r="O322">
        <f>Table1[[#This Row],[gross]]-Table1[[#This Row],[budget]]</f>
        <v>-1774772</v>
      </c>
      <c r="R322" t="s">
        <v>5323</v>
      </c>
      <c r="S322">
        <f>COUNTIF(Table1[genres],R322)</f>
        <v>2</v>
      </c>
      <c r="T322" cm="1">
        <f t="array" ref="T322">SUM(IF(Table1[genres]=R322, Table1[imdb_score]))</f>
        <v>10.600000000000001</v>
      </c>
      <c r="U322" cm="1">
        <f t="array" ref="U322">MEDIAN(IF(Table1[genres]=R322, Table1[imdb_score]))</f>
        <v>5.3000000000000007</v>
      </c>
      <c r="V322" cm="1">
        <f t="array" ref="V322">MAX(IF(Table1[genres]=R322, Table1[imdb_score]))</f>
        <v>6.4</v>
      </c>
      <c r="W322" cm="1">
        <f t="array" ref="W322">MIN(IF(Table1[genres]=R322, Table1[imdb_score]))</f>
        <v>4.2</v>
      </c>
      <c r="X322" t="e" cm="1">
        <f t="array" ref="X322">MODE(IF(Table1[genres]=R322, Table1[imdb_score]))</f>
        <v>#N/A</v>
      </c>
      <c r="Y322" s="2" cm="1">
        <f t="array" ref="Y322">VAR(IF(Table1[genres]=R322, Table1[imdb_score]))</f>
        <v>2.4199999999999946</v>
      </c>
      <c r="Z322" s="2" cm="1">
        <f t="array" ref="Z322">STDEV(IF(Table1[genres]=R322, Table1[imdb_score]))</f>
        <v>1.5556349186104028</v>
      </c>
      <c r="AA322" s="3" cm="1">
        <f t="array" ref="AA322">AVERAGE(IF(Table1[genres]=R322, Table1[imdb_score]))</f>
        <v>5.3000000000000007</v>
      </c>
    </row>
    <row r="323" spans="1:27" x14ac:dyDescent="0.3">
      <c r="A323" t="s">
        <v>1106</v>
      </c>
      <c r="B323">
        <v>80</v>
      </c>
      <c r="C323">
        <v>118</v>
      </c>
      <c r="D323">
        <v>9170214</v>
      </c>
      <c r="E323" t="s">
        <v>588</v>
      </c>
      <c r="F323" t="s">
        <v>482</v>
      </c>
      <c r="G323" t="s">
        <v>1107</v>
      </c>
      <c r="H323">
        <v>171882</v>
      </c>
      <c r="I323">
        <v>292</v>
      </c>
      <c r="J323" t="s">
        <v>29</v>
      </c>
      <c r="K323" t="s">
        <v>30</v>
      </c>
      <c r="L323">
        <v>11000000</v>
      </c>
      <c r="M323">
        <v>1993</v>
      </c>
      <c r="N323">
        <v>7.8</v>
      </c>
      <c r="O323">
        <f>Table1[[#This Row],[gross]]-Table1[[#This Row],[budget]]</f>
        <v>-1829786</v>
      </c>
      <c r="R323" t="s">
        <v>5332</v>
      </c>
      <c r="S323">
        <f>COUNTIF(Table1[genres],R323)</f>
        <v>2</v>
      </c>
      <c r="T323" cm="1">
        <f t="array" ref="T323">SUM(IF(Table1[genres]=R323, Table1[imdb_score]))</f>
        <v>12.600000000000001</v>
      </c>
      <c r="U323" cm="1">
        <f t="array" ref="U323">MEDIAN(IF(Table1[genres]=R323, Table1[imdb_score]))</f>
        <v>6.3000000000000007</v>
      </c>
      <c r="V323" cm="1">
        <f t="array" ref="V323">MAX(IF(Table1[genres]=R323, Table1[imdb_score]))</f>
        <v>6.4</v>
      </c>
      <c r="W323" cm="1">
        <f t="array" ref="W323">MIN(IF(Table1[genres]=R323, Table1[imdb_score]))</f>
        <v>6.2</v>
      </c>
      <c r="X323" t="e" cm="1">
        <f t="array" ref="X323">MODE(IF(Table1[genres]=R323, Table1[imdb_score]))</f>
        <v>#N/A</v>
      </c>
      <c r="Y323" s="2" cm="1">
        <f t="array" ref="Y323">VAR(IF(Table1[genres]=R323, Table1[imdb_score]))</f>
        <v>2.0000000000000035E-2</v>
      </c>
      <c r="Z323" s="2" cm="1">
        <f t="array" ref="Z323">STDEV(IF(Table1[genres]=R323, Table1[imdb_score]))</f>
        <v>0.14142135623730964</v>
      </c>
      <c r="AA323" s="3" cm="1">
        <f t="array" ref="AA323">AVERAGE(IF(Table1[genres]=R323, Table1[imdb_score]))</f>
        <v>6.3000000000000007</v>
      </c>
    </row>
    <row r="324" spans="1:27" x14ac:dyDescent="0.3">
      <c r="A324" t="s">
        <v>320</v>
      </c>
      <c r="B324">
        <v>30</v>
      </c>
      <c r="C324">
        <v>119</v>
      </c>
      <c r="D324">
        <v>4958</v>
      </c>
      <c r="E324" t="s">
        <v>1109</v>
      </c>
      <c r="F324" t="s">
        <v>1110</v>
      </c>
      <c r="G324" t="s">
        <v>1111</v>
      </c>
      <c r="H324">
        <v>9689</v>
      </c>
      <c r="I324">
        <v>23</v>
      </c>
      <c r="J324" t="s">
        <v>29</v>
      </c>
      <c r="K324" t="s">
        <v>675</v>
      </c>
      <c r="L324">
        <v>2000000</v>
      </c>
      <c r="M324">
        <v>2008</v>
      </c>
      <c r="N324">
        <v>7.8</v>
      </c>
      <c r="O324">
        <f>Table1[[#This Row],[gross]]-Table1[[#This Row],[budget]]</f>
        <v>-1995042</v>
      </c>
      <c r="R324" t="s">
        <v>5339</v>
      </c>
      <c r="S324">
        <f>COUNTIF(Table1[genres],R324)</f>
        <v>2</v>
      </c>
      <c r="T324" cm="1">
        <f t="array" ref="T324">SUM(IF(Table1[genres]=R324, Table1[imdb_score]))</f>
        <v>11.7</v>
      </c>
      <c r="U324" cm="1">
        <f t="array" ref="U324">MEDIAN(IF(Table1[genres]=R324, Table1[imdb_score]))</f>
        <v>5.85</v>
      </c>
      <c r="V324" cm="1">
        <f t="array" ref="V324">MAX(IF(Table1[genres]=R324, Table1[imdb_score]))</f>
        <v>6.4</v>
      </c>
      <c r="W324" cm="1">
        <f t="array" ref="W324">MIN(IF(Table1[genres]=R324, Table1[imdb_score]))</f>
        <v>5.3</v>
      </c>
      <c r="X324" t="e" cm="1">
        <f t="array" ref="X324">MODE(IF(Table1[genres]=R324, Table1[imdb_score]))</f>
        <v>#N/A</v>
      </c>
      <c r="Y324" s="2" cm="1">
        <f t="array" ref="Y324">VAR(IF(Table1[genres]=R324, Table1[imdb_score]))</f>
        <v>0.60500000000000065</v>
      </c>
      <c r="Z324" s="2" cm="1">
        <f t="array" ref="Z324">STDEV(IF(Table1[genres]=R324, Table1[imdb_score]))</f>
        <v>0.77781745930520274</v>
      </c>
      <c r="AA324" s="3" cm="1">
        <f t="array" ref="AA324">AVERAGE(IF(Table1[genres]=R324, Table1[imdb_score]))</f>
        <v>5.85</v>
      </c>
    </row>
    <row r="325" spans="1:27" x14ac:dyDescent="0.3">
      <c r="A325" t="s">
        <v>367</v>
      </c>
      <c r="B325">
        <v>167</v>
      </c>
      <c r="C325">
        <v>80</v>
      </c>
      <c r="D325">
        <v>7002255</v>
      </c>
      <c r="E325" t="s">
        <v>1112</v>
      </c>
      <c r="F325" t="s">
        <v>1113</v>
      </c>
      <c r="G325" t="s">
        <v>1114</v>
      </c>
      <c r="H325">
        <v>42462</v>
      </c>
      <c r="I325">
        <v>312</v>
      </c>
      <c r="J325" t="s">
        <v>90</v>
      </c>
      <c r="K325" t="s">
        <v>241</v>
      </c>
      <c r="L325">
        <v>9500000</v>
      </c>
      <c r="M325">
        <v>2003</v>
      </c>
      <c r="N325">
        <v>7.8</v>
      </c>
      <c r="O325">
        <f>Table1[[#This Row],[gross]]-Table1[[#This Row],[budget]]</f>
        <v>-2497745</v>
      </c>
      <c r="R325" t="s">
        <v>5401</v>
      </c>
      <c r="S325">
        <f>COUNTIF(Table1[genres],R325)</f>
        <v>2</v>
      </c>
      <c r="T325" cm="1">
        <f t="array" ref="T325">SUM(IF(Table1[genres]=R325, Table1[imdb_score]))</f>
        <v>11.399999999999999</v>
      </c>
      <c r="U325" cm="1">
        <f t="array" ref="U325">MEDIAN(IF(Table1[genres]=R325, Table1[imdb_score]))</f>
        <v>5.6999999999999993</v>
      </c>
      <c r="V325" cm="1">
        <f t="array" ref="V325">MAX(IF(Table1[genres]=R325, Table1[imdb_score]))</f>
        <v>6.3</v>
      </c>
      <c r="W325" cm="1">
        <f t="array" ref="W325">MIN(IF(Table1[genres]=R325, Table1[imdb_score]))</f>
        <v>5.0999999999999996</v>
      </c>
      <c r="X325" t="e" cm="1">
        <f t="array" ref="X325">MODE(IF(Table1[genres]=R325, Table1[imdb_score]))</f>
        <v>#N/A</v>
      </c>
      <c r="Y325" s="2" cm="1">
        <f t="array" ref="Y325">VAR(IF(Table1[genres]=R325, Table1[imdb_score]))</f>
        <v>0.71999999999999886</v>
      </c>
      <c r="Z325" s="2" cm="1">
        <f t="array" ref="Z325">STDEV(IF(Table1[genres]=R325, Table1[imdb_score]))</f>
        <v>0.84852813742385635</v>
      </c>
      <c r="AA325" s="3" cm="1">
        <f t="array" ref="AA325">AVERAGE(IF(Table1[genres]=R325, Table1[imdb_score]))</f>
        <v>5.6999999999999993</v>
      </c>
    </row>
    <row r="326" spans="1:27" x14ac:dyDescent="0.3">
      <c r="A326" t="s">
        <v>713</v>
      </c>
      <c r="B326">
        <v>377</v>
      </c>
      <c r="C326">
        <v>99</v>
      </c>
      <c r="D326">
        <v>17104669</v>
      </c>
      <c r="E326" t="s">
        <v>1116</v>
      </c>
      <c r="F326" t="s">
        <v>1117</v>
      </c>
      <c r="G326" t="s">
        <v>1118</v>
      </c>
      <c r="H326">
        <v>99353</v>
      </c>
      <c r="I326">
        <v>354</v>
      </c>
      <c r="J326" t="s">
        <v>53</v>
      </c>
      <c r="K326" t="s">
        <v>1119</v>
      </c>
      <c r="L326">
        <v>20000000</v>
      </c>
      <c r="M326">
        <v>2004</v>
      </c>
      <c r="N326">
        <v>7.8</v>
      </c>
      <c r="O326">
        <f>Table1[[#This Row],[gross]]-Table1[[#This Row],[budget]]</f>
        <v>-2895331</v>
      </c>
      <c r="R326" t="s">
        <v>5484</v>
      </c>
      <c r="S326">
        <f>COUNTIF(Table1[genres],R326)</f>
        <v>2</v>
      </c>
      <c r="T326" cm="1">
        <f t="array" ref="T326">SUM(IF(Table1[genres]=R326, Table1[imdb_score]))</f>
        <v>12.1</v>
      </c>
      <c r="U326" cm="1">
        <f t="array" ref="U326">MEDIAN(IF(Table1[genres]=R326, Table1[imdb_score]))</f>
        <v>6.05</v>
      </c>
      <c r="V326" cm="1">
        <f t="array" ref="V326">MAX(IF(Table1[genres]=R326, Table1[imdb_score]))</f>
        <v>6.3</v>
      </c>
      <c r="W326" cm="1">
        <f t="array" ref="W326">MIN(IF(Table1[genres]=R326, Table1[imdb_score]))</f>
        <v>5.8</v>
      </c>
      <c r="X326" t="e" cm="1">
        <f t="array" ref="X326">MODE(IF(Table1[genres]=R326, Table1[imdb_score]))</f>
        <v>#N/A</v>
      </c>
      <c r="Y326" s="2" cm="1">
        <f t="array" ref="Y326">VAR(IF(Table1[genres]=R326, Table1[imdb_score]))</f>
        <v>0.125</v>
      </c>
      <c r="Z326" s="2" cm="1">
        <f t="array" ref="Z326">STDEV(IF(Table1[genres]=R326, Table1[imdb_score]))</f>
        <v>0.35355339059327379</v>
      </c>
      <c r="AA326" s="3" cm="1">
        <f t="array" ref="AA326">AVERAGE(IF(Table1[genres]=R326, Table1[imdb_score]))</f>
        <v>6.05</v>
      </c>
    </row>
    <row r="327" spans="1:27" x14ac:dyDescent="0.3">
      <c r="A327" t="s">
        <v>1120</v>
      </c>
      <c r="B327">
        <v>108</v>
      </c>
      <c r="C327">
        <v>95</v>
      </c>
      <c r="D327">
        <v>3029081</v>
      </c>
      <c r="E327" t="s">
        <v>1121</v>
      </c>
      <c r="F327" t="s">
        <v>1120</v>
      </c>
      <c r="G327" t="s">
        <v>1122</v>
      </c>
      <c r="H327">
        <v>26300</v>
      </c>
      <c r="I327">
        <v>231</v>
      </c>
      <c r="J327" t="s">
        <v>29</v>
      </c>
      <c r="K327" t="s">
        <v>30</v>
      </c>
      <c r="L327">
        <v>6000000</v>
      </c>
      <c r="M327">
        <v>2001</v>
      </c>
      <c r="N327">
        <v>7.8</v>
      </c>
      <c r="O327">
        <f>Table1[[#This Row],[gross]]-Table1[[#This Row],[budget]]</f>
        <v>-2970919</v>
      </c>
      <c r="R327" t="s">
        <v>5492</v>
      </c>
      <c r="S327">
        <f>COUNTIF(Table1[genres],R327)</f>
        <v>2</v>
      </c>
      <c r="T327" cm="1">
        <f t="array" ref="T327">SUM(IF(Table1[genres]=R327, Table1[imdb_score]))</f>
        <v>12.2</v>
      </c>
      <c r="U327" cm="1">
        <f t="array" ref="U327">MEDIAN(IF(Table1[genres]=R327, Table1[imdb_score]))</f>
        <v>6.1</v>
      </c>
      <c r="V327" cm="1">
        <f t="array" ref="V327">MAX(IF(Table1[genres]=R327, Table1[imdb_score]))</f>
        <v>6.3</v>
      </c>
      <c r="W327" cm="1">
        <f t="array" ref="W327">MIN(IF(Table1[genres]=R327, Table1[imdb_score]))</f>
        <v>5.9</v>
      </c>
      <c r="X327" t="e" cm="1">
        <f t="array" ref="X327">MODE(IF(Table1[genres]=R327, Table1[imdb_score]))</f>
        <v>#N/A</v>
      </c>
      <c r="Y327" s="2" cm="1">
        <f t="array" ref="Y327">VAR(IF(Table1[genres]=R327, Table1[imdb_score]))</f>
        <v>7.9999999999999793E-2</v>
      </c>
      <c r="Z327" s="2" cm="1">
        <f t="array" ref="Z327">STDEV(IF(Table1[genres]=R327, Table1[imdb_score]))</f>
        <v>0.28284271247461862</v>
      </c>
      <c r="AA327" s="3" cm="1">
        <f t="array" ref="AA327">AVERAGE(IF(Table1[genres]=R327, Table1[imdb_score]))</f>
        <v>6.1</v>
      </c>
    </row>
    <row r="328" spans="1:27" x14ac:dyDescent="0.3">
      <c r="A328" t="s">
        <v>348</v>
      </c>
      <c r="B328">
        <v>185</v>
      </c>
      <c r="C328">
        <v>94</v>
      </c>
      <c r="D328">
        <v>9030581</v>
      </c>
      <c r="E328" t="s">
        <v>205</v>
      </c>
      <c r="F328" t="s">
        <v>1123</v>
      </c>
      <c r="G328" t="s">
        <v>1124</v>
      </c>
      <c r="H328">
        <v>132386</v>
      </c>
      <c r="I328">
        <v>398</v>
      </c>
      <c r="J328" t="s">
        <v>29</v>
      </c>
      <c r="K328" t="s">
        <v>200</v>
      </c>
      <c r="L328">
        <v>12500000</v>
      </c>
      <c r="M328">
        <v>2008</v>
      </c>
      <c r="N328">
        <v>7.8</v>
      </c>
      <c r="O328">
        <f>Table1[[#This Row],[gross]]-Table1[[#This Row],[budget]]</f>
        <v>-3469419</v>
      </c>
      <c r="R328" t="s">
        <v>5509</v>
      </c>
      <c r="S328">
        <f>COUNTIF(Table1[genres],R328)</f>
        <v>2</v>
      </c>
      <c r="T328" cm="1">
        <f t="array" ref="T328">SUM(IF(Table1[genres]=R328, Table1[imdb_score]))</f>
        <v>12</v>
      </c>
      <c r="U328" cm="1">
        <f t="array" ref="U328">MEDIAN(IF(Table1[genres]=R328, Table1[imdb_score]))</f>
        <v>6</v>
      </c>
      <c r="V328" cm="1">
        <f t="array" ref="V328">MAX(IF(Table1[genres]=R328, Table1[imdb_score]))</f>
        <v>6.3</v>
      </c>
      <c r="W328" cm="1">
        <f t="array" ref="W328">MIN(IF(Table1[genres]=R328, Table1[imdb_score]))</f>
        <v>5.7</v>
      </c>
      <c r="X328" t="e" cm="1">
        <f t="array" ref="X328">MODE(IF(Table1[genres]=R328, Table1[imdb_score]))</f>
        <v>#N/A</v>
      </c>
      <c r="Y328" s="2" cm="1">
        <f t="array" ref="Y328">VAR(IF(Table1[genres]=R328, Table1[imdb_score]))</f>
        <v>0.1799999999999998</v>
      </c>
      <c r="Z328" s="2" cm="1">
        <f t="array" ref="Z328">STDEV(IF(Table1[genres]=R328, Table1[imdb_score]))</f>
        <v>0.42426406871192829</v>
      </c>
      <c r="AA328" s="3" cm="1">
        <f t="array" ref="AA328">AVERAGE(IF(Table1[genres]=R328, Table1[imdb_score]))</f>
        <v>6</v>
      </c>
    </row>
    <row r="329" spans="1:27" x14ac:dyDescent="0.3">
      <c r="A329" t="s">
        <v>318</v>
      </c>
      <c r="B329">
        <v>54</v>
      </c>
      <c r="C329">
        <v>122</v>
      </c>
      <c r="D329">
        <v>713413</v>
      </c>
      <c r="E329" t="s">
        <v>1103</v>
      </c>
      <c r="F329" t="s">
        <v>1125</v>
      </c>
      <c r="G329" t="s">
        <v>1126</v>
      </c>
      <c r="H329">
        <v>9171</v>
      </c>
      <c r="I329">
        <v>68</v>
      </c>
      <c r="J329" t="s">
        <v>76</v>
      </c>
      <c r="K329" t="s">
        <v>1127</v>
      </c>
      <c r="L329">
        <v>4500000</v>
      </c>
      <c r="M329">
        <v>1997</v>
      </c>
      <c r="N329">
        <v>7.8</v>
      </c>
      <c r="O329">
        <f>Table1[[#This Row],[gross]]-Table1[[#This Row],[budget]]</f>
        <v>-3786587</v>
      </c>
      <c r="R329" t="s">
        <v>5567</v>
      </c>
      <c r="S329">
        <f>COUNTIF(Table1[genres],R329)</f>
        <v>2</v>
      </c>
      <c r="T329" cm="1">
        <f t="array" ref="T329">SUM(IF(Table1[genres]=R329, Table1[imdb_score]))</f>
        <v>12.4</v>
      </c>
      <c r="U329" cm="1">
        <f t="array" ref="U329">MEDIAN(IF(Table1[genres]=R329, Table1[imdb_score]))</f>
        <v>6.2</v>
      </c>
      <c r="V329" cm="1">
        <f t="array" ref="V329">MAX(IF(Table1[genres]=R329, Table1[imdb_score]))</f>
        <v>6.2</v>
      </c>
      <c r="W329" cm="1">
        <f t="array" ref="W329">MIN(IF(Table1[genres]=R329, Table1[imdb_score]))</f>
        <v>6.2</v>
      </c>
      <c r="X329" cm="1">
        <f t="array" ref="X329">MODE(IF(Table1[genres]=R329, Table1[imdb_score]))</f>
        <v>6.2</v>
      </c>
      <c r="Y329" s="2" cm="1">
        <f t="array" ref="Y329">VAR(IF(Table1[genres]=R329, Table1[imdb_score]))</f>
        <v>0</v>
      </c>
      <c r="Z329" s="2" cm="1">
        <f t="array" ref="Z329">STDEV(IF(Table1[genres]=R329, Table1[imdb_score]))</f>
        <v>0</v>
      </c>
      <c r="AA329" s="3" cm="1">
        <f t="array" ref="AA329">AVERAGE(IF(Table1[genres]=R329, Table1[imdb_score]))</f>
        <v>6.2</v>
      </c>
    </row>
    <row r="330" spans="1:27" x14ac:dyDescent="0.3">
      <c r="A330" t="s">
        <v>1128</v>
      </c>
      <c r="B330">
        <v>202</v>
      </c>
      <c r="C330">
        <v>110</v>
      </c>
      <c r="D330">
        <v>22494487</v>
      </c>
      <c r="E330" t="s">
        <v>140</v>
      </c>
      <c r="F330" t="s">
        <v>55</v>
      </c>
      <c r="G330" t="s">
        <v>1129</v>
      </c>
      <c r="H330">
        <v>262153</v>
      </c>
      <c r="I330">
        <v>507</v>
      </c>
      <c r="J330" t="s">
        <v>29</v>
      </c>
      <c r="K330" t="s">
        <v>227</v>
      </c>
      <c r="L330">
        <v>27000000</v>
      </c>
      <c r="M330">
        <v>2006</v>
      </c>
      <c r="N330">
        <v>7.8</v>
      </c>
      <c r="O330">
        <f>Table1[[#This Row],[gross]]-Table1[[#This Row],[budget]]</f>
        <v>-4505513</v>
      </c>
      <c r="R330" t="s">
        <v>5577</v>
      </c>
      <c r="S330">
        <f>COUNTIF(Table1[genres],R330)</f>
        <v>2</v>
      </c>
      <c r="T330" cm="1">
        <f t="array" ref="T330">SUM(IF(Table1[genres]=R330, Table1[imdb_score]))</f>
        <v>11.9</v>
      </c>
      <c r="U330" cm="1">
        <f t="array" ref="U330">MEDIAN(IF(Table1[genres]=R330, Table1[imdb_score]))</f>
        <v>5.95</v>
      </c>
      <c r="V330" cm="1">
        <f t="array" ref="V330">MAX(IF(Table1[genres]=R330, Table1[imdb_score]))</f>
        <v>6.2</v>
      </c>
      <c r="W330" cm="1">
        <f t="array" ref="W330">MIN(IF(Table1[genres]=R330, Table1[imdb_score]))</f>
        <v>5.7</v>
      </c>
      <c r="X330" t="e" cm="1">
        <f t="array" ref="X330">MODE(IF(Table1[genres]=R330, Table1[imdb_score]))</f>
        <v>#N/A</v>
      </c>
      <c r="Y330" s="2" cm="1">
        <f t="array" ref="Y330">VAR(IF(Table1[genres]=R330, Table1[imdb_score]))</f>
        <v>0.125</v>
      </c>
      <c r="Z330" s="2" cm="1">
        <f t="array" ref="Z330">STDEV(IF(Table1[genres]=R330, Table1[imdb_score]))</f>
        <v>0.35355339059327379</v>
      </c>
      <c r="AA330" s="3" cm="1">
        <f t="array" ref="AA330">AVERAGE(IF(Table1[genres]=R330, Table1[imdb_score]))</f>
        <v>5.95</v>
      </c>
    </row>
    <row r="331" spans="1:27" x14ac:dyDescent="0.3">
      <c r="A331" t="s">
        <v>1128</v>
      </c>
      <c r="B331">
        <v>202</v>
      </c>
      <c r="C331">
        <v>110</v>
      </c>
      <c r="D331">
        <v>22494487</v>
      </c>
      <c r="E331" t="s">
        <v>140</v>
      </c>
      <c r="F331" t="s">
        <v>55</v>
      </c>
      <c r="G331" t="s">
        <v>1129</v>
      </c>
      <c r="H331">
        <v>262160</v>
      </c>
      <c r="I331">
        <v>507</v>
      </c>
      <c r="J331" t="s">
        <v>29</v>
      </c>
      <c r="K331" t="s">
        <v>227</v>
      </c>
      <c r="L331">
        <v>27000000</v>
      </c>
      <c r="M331">
        <v>2006</v>
      </c>
      <c r="N331">
        <v>7.8</v>
      </c>
      <c r="O331">
        <f>Table1[[#This Row],[gross]]-Table1[[#This Row],[budget]]</f>
        <v>-4505513</v>
      </c>
      <c r="R331" t="s">
        <v>5629</v>
      </c>
      <c r="S331">
        <f>COUNTIF(Table1[genres],R331)</f>
        <v>2</v>
      </c>
      <c r="T331" cm="1">
        <f t="array" ref="T331">SUM(IF(Table1[genres]=R331, Table1[imdb_score]))</f>
        <v>12.3</v>
      </c>
      <c r="U331" cm="1">
        <f t="array" ref="U331">MEDIAN(IF(Table1[genres]=R331, Table1[imdb_score]))</f>
        <v>6.15</v>
      </c>
      <c r="V331" cm="1">
        <f t="array" ref="V331">MAX(IF(Table1[genres]=R331, Table1[imdb_score]))</f>
        <v>6.2</v>
      </c>
      <c r="W331" cm="1">
        <f t="array" ref="W331">MIN(IF(Table1[genres]=R331, Table1[imdb_score]))</f>
        <v>6.1</v>
      </c>
      <c r="X331" t="e" cm="1">
        <f t="array" ref="X331">MODE(IF(Table1[genres]=R331, Table1[imdb_score]))</f>
        <v>#N/A</v>
      </c>
      <c r="Y331" s="2" cm="1">
        <f t="array" ref="Y331">VAR(IF(Table1[genres]=R331, Table1[imdb_score]))</f>
        <v>5.000000000000053E-3</v>
      </c>
      <c r="Z331" s="2" cm="1">
        <f t="array" ref="Z331">STDEV(IF(Table1[genres]=R331, Table1[imdb_score]))</f>
        <v>7.0710678118655126E-2</v>
      </c>
      <c r="AA331" s="3" cm="1">
        <f t="array" ref="AA331">AVERAGE(IF(Table1[genres]=R331, Table1[imdb_score]))</f>
        <v>6.15</v>
      </c>
    </row>
    <row r="332" spans="1:27" x14ac:dyDescent="0.3">
      <c r="A332" t="s">
        <v>905</v>
      </c>
      <c r="B332">
        <v>292</v>
      </c>
      <c r="C332">
        <v>144</v>
      </c>
      <c r="D332">
        <v>2222647</v>
      </c>
      <c r="E332" t="s">
        <v>257</v>
      </c>
      <c r="F332" t="s">
        <v>1131</v>
      </c>
      <c r="G332" t="s">
        <v>1132</v>
      </c>
      <c r="H332">
        <v>52958</v>
      </c>
      <c r="I332">
        <v>193</v>
      </c>
      <c r="J332" t="s">
        <v>96</v>
      </c>
      <c r="K332" t="s">
        <v>227</v>
      </c>
      <c r="L332">
        <v>12000000</v>
      </c>
      <c r="M332">
        <v>2009</v>
      </c>
      <c r="N332">
        <v>7.8</v>
      </c>
      <c r="O332">
        <f>Table1[[#This Row],[gross]]-Table1[[#This Row],[budget]]</f>
        <v>-9777353</v>
      </c>
      <c r="R332" t="s">
        <v>5680</v>
      </c>
      <c r="S332">
        <f>COUNTIF(Table1[genres],R332)</f>
        <v>2</v>
      </c>
      <c r="T332" cm="1">
        <f t="array" ref="T332">SUM(IF(Table1[genres]=R332, Table1[imdb_score]))</f>
        <v>12</v>
      </c>
      <c r="U332" cm="1">
        <f t="array" ref="U332">MEDIAN(IF(Table1[genres]=R332, Table1[imdb_score]))</f>
        <v>6</v>
      </c>
      <c r="V332" cm="1">
        <f t="array" ref="V332">MAX(IF(Table1[genres]=R332, Table1[imdb_score]))</f>
        <v>6.2</v>
      </c>
      <c r="W332" cm="1">
        <f t="array" ref="W332">MIN(IF(Table1[genres]=R332, Table1[imdb_score]))</f>
        <v>5.8</v>
      </c>
      <c r="X332" t="e" cm="1">
        <f t="array" ref="X332">MODE(IF(Table1[genres]=R332, Table1[imdb_score]))</f>
        <v>#N/A</v>
      </c>
      <c r="Y332" s="2" cm="1">
        <f t="array" ref="Y332">VAR(IF(Table1[genres]=R332, Table1[imdb_score]))</f>
        <v>8.000000000000014E-2</v>
      </c>
      <c r="Z332" s="2" cm="1">
        <f t="array" ref="Z332">STDEV(IF(Table1[genres]=R332, Table1[imdb_score]))</f>
        <v>0.28284271247461928</v>
      </c>
      <c r="AA332" s="3" cm="1">
        <f t="array" ref="AA332">AVERAGE(IF(Table1[genres]=R332, Table1[imdb_score]))</f>
        <v>6</v>
      </c>
    </row>
    <row r="333" spans="1:27" x14ac:dyDescent="0.3">
      <c r="A333" t="s">
        <v>315</v>
      </c>
      <c r="B333">
        <v>124</v>
      </c>
      <c r="C333">
        <v>131</v>
      </c>
      <c r="D333">
        <v>85433</v>
      </c>
      <c r="E333" t="s">
        <v>1133</v>
      </c>
      <c r="F333" t="s">
        <v>1134</v>
      </c>
      <c r="G333" t="s">
        <v>1135</v>
      </c>
      <c r="H333">
        <v>69676</v>
      </c>
      <c r="I333">
        <v>131</v>
      </c>
      <c r="J333" t="s">
        <v>29</v>
      </c>
      <c r="K333" t="s">
        <v>70</v>
      </c>
      <c r="L333">
        <v>13500000</v>
      </c>
      <c r="M333">
        <v>2013</v>
      </c>
      <c r="N333">
        <v>7.8</v>
      </c>
      <c r="O333">
        <f>Table1[[#This Row],[gross]]-Table1[[#This Row],[budget]]</f>
        <v>-13414567</v>
      </c>
      <c r="R333" t="s">
        <v>5705</v>
      </c>
      <c r="S333">
        <f>COUNTIF(Table1[genres],R333)</f>
        <v>2</v>
      </c>
      <c r="T333" cm="1">
        <f t="array" ref="T333">SUM(IF(Table1[genres]=R333, Table1[imdb_score]))</f>
        <v>11.7</v>
      </c>
      <c r="U333" cm="1">
        <f t="array" ref="U333">MEDIAN(IF(Table1[genres]=R333, Table1[imdb_score]))</f>
        <v>5.85</v>
      </c>
      <c r="V333" cm="1">
        <f t="array" ref="V333">MAX(IF(Table1[genres]=R333, Table1[imdb_score]))</f>
        <v>6.2</v>
      </c>
      <c r="W333" cm="1">
        <f t="array" ref="W333">MIN(IF(Table1[genres]=R333, Table1[imdb_score]))</f>
        <v>5.5</v>
      </c>
      <c r="X333" t="e" cm="1">
        <f t="array" ref="X333">MODE(IF(Table1[genres]=R333, Table1[imdb_score]))</f>
        <v>#N/A</v>
      </c>
      <c r="Y333" s="2" cm="1">
        <f t="array" ref="Y333">VAR(IF(Table1[genres]=R333, Table1[imdb_score]))</f>
        <v>0.24500000000000011</v>
      </c>
      <c r="Z333" s="2" cm="1">
        <f t="array" ref="Z333">STDEV(IF(Table1[genres]=R333, Table1[imdb_score]))</f>
        <v>0.4949747468305834</v>
      </c>
      <c r="AA333" s="3" cm="1">
        <f t="array" ref="AA333">AVERAGE(IF(Table1[genres]=R333, Table1[imdb_score]))</f>
        <v>5.85</v>
      </c>
    </row>
    <row r="334" spans="1:27" x14ac:dyDescent="0.3">
      <c r="A334" t="s">
        <v>1137</v>
      </c>
      <c r="B334">
        <v>85</v>
      </c>
      <c r="C334">
        <v>150</v>
      </c>
      <c r="D334">
        <v>4414535</v>
      </c>
      <c r="E334" t="s">
        <v>92</v>
      </c>
      <c r="F334" t="s">
        <v>668</v>
      </c>
      <c r="G334" t="s">
        <v>1138</v>
      </c>
      <c r="H334">
        <v>30618</v>
      </c>
      <c r="I334">
        <v>224</v>
      </c>
      <c r="J334" t="s">
        <v>29</v>
      </c>
      <c r="K334" t="s">
        <v>200</v>
      </c>
      <c r="L334">
        <v>18000000</v>
      </c>
      <c r="M334">
        <v>1996</v>
      </c>
      <c r="N334">
        <v>7.8</v>
      </c>
      <c r="O334">
        <f>Table1[[#This Row],[gross]]-Table1[[#This Row],[budget]]</f>
        <v>-13585465</v>
      </c>
      <c r="R334" t="s">
        <v>6067</v>
      </c>
      <c r="S334">
        <f>COUNTIF(Table1[genres],R334)</f>
        <v>2</v>
      </c>
      <c r="T334" cm="1">
        <f t="array" ref="T334">SUM(IF(Table1[genres]=R334, Table1[imdb_score]))</f>
        <v>12</v>
      </c>
      <c r="U334" cm="1">
        <f t="array" ref="U334">MEDIAN(IF(Table1[genres]=R334, Table1[imdb_score]))</f>
        <v>6</v>
      </c>
      <c r="V334" cm="1">
        <f t="array" ref="V334">MAX(IF(Table1[genres]=R334, Table1[imdb_score]))</f>
        <v>6</v>
      </c>
      <c r="W334" cm="1">
        <f t="array" ref="W334">MIN(IF(Table1[genres]=R334, Table1[imdb_score]))</f>
        <v>6</v>
      </c>
      <c r="X334" cm="1">
        <f t="array" ref="X334">MODE(IF(Table1[genres]=R334, Table1[imdb_score]))</f>
        <v>6</v>
      </c>
      <c r="Y334" s="2" cm="1">
        <f t="array" ref="Y334">VAR(IF(Table1[genres]=R334, Table1[imdb_score]))</f>
        <v>0</v>
      </c>
      <c r="Z334" s="2" cm="1">
        <f t="array" ref="Z334">STDEV(IF(Table1[genres]=R334, Table1[imdb_score]))</f>
        <v>0</v>
      </c>
      <c r="AA334" s="3" cm="1">
        <f t="array" ref="AA334">AVERAGE(IF(Table1[genres]=R334, Table1[imdb_score]))</f>
        <v>6</v>
      </c>
    </row>
    <row r="335" spans="1:27" x14ac:dyDescent="0.3">
      <c r="A335" t="s">
        <v>541</v>
      </c>
      <c r="B335">
        <v>500</v>
      </c>
      <c r="C335">
        <v>132</v>
      </c>
      <c r="D335">
        <v>146405371</v>
      </c>
      <c r="E335" t="s">
        <v>248</v>
      </c>
      <c r="F335" t="s">
        <v>694</v>
      </c>
      <c r="G335" t="s">
        <v>1139</v>
      </c>
      <c r="H335">
        <v>518537</v>
      </c>
      <c r="I335">
        <v>698</v>
      </c>
      <c r="J335" t="s">
        <v>29</v>
      </c>
      <c r="K335" t="s">
        <v>30</v>
      </c>
      <c r="L335">
        <v>160000000</v>
      </c>
      <c r="M335">
        <v>2011</v>
      </c>
      <c r="N335">
        <v>7.8</v>
      </c>
      <c r="O335">
        <f>Table1[[#This Row],[gross]]-Table1[[#This Row],[budget]]</f>
        <v>-13594629</v>
      </c>
      <c r="R335" t="s">
        <v>6106</v>
      </c>
      <c r="S335">
        <f>COUNTIF(Table1[genres],R335)</f>
        <v>2</v>
      </c>
      <c r="T335" cm="1">
        <f t="array" ref="T335">SUM(IF(Table1[genres]=R335, Table1[imdb_score]))</f>
        <v>10.8</v>
      </c>
      <c r="U335" cm="1">
        <f t="array" ref="U335">MEDIAN(IF(Table1[genres]=R335, Table1[imdb_score]))</f>
        <v>5.4</v>
      </c>
      <c r="V335" cm="1">
        <f t="array" ref="V335">MAX(IF(Table1[genres]=R335, Table1[imdb_score]))</f>
        <v>5.9</v>
      </c>
      <c r="W335" cm="1">
        <f t="array" ref="W335">MIN(IF(Table1[genres]=R335, Table1[imdb_score]))</f>
        <v>4.9000000000000004</v>
      </c>
      <c r="X335" t="e" cm="1">
        <f t="array" ref="X335">MODE(IF(Table1[genres]=R335, Table1[imdb_score]))</f>
        <v>#N/A</v>
      </c>
      <c r="Y335" s="2" cm="1">
        <f t="array" ref="Y335">VAR(IF(Table1[genres]=R335, Table1[imdb_score]))</f>
        <v>0.5</v>
      </c>
      <c r="Z335" s="2" cm="1">
        <f t="array" ref="Z335">STDEV(IF(Table1[genres]=R335, Table1[imdb_score]))</f>
        <v>0.70710678118654757</v>
      </c>
      <c r="AA335" s="3" cm="1">
        <f t="array" ref="AA335">AVERAGE(IF(Table1[genres]=R335, Table1[imdb_score]))</f>
        <v>5.4</v>
      </c>
    </row>
    <row r="336" spans="1:27" x14ac:dyDescent="0.3">
      <c r="A336" t="s">
        <v>1140</v>
      </c>
      <c r="B336">
        <v>231</v>
      </c>
      <c r="C336">
        <v>145</v>
      </c>
      <c r="D336">
        <v>4398392</v>
      </c>
      <c r="E336" t="s">
        <v>1141</v>
      </c>
      <c r="F336" t="s">
        <v>1142</v>
      </c>
      <c r="G336" t="s">
        <v>1143</v>
      </c>
      <c r="H336">
        <v>59507</v>
      </c>
      <c r="I336">
        <v>232</v>
      </c>
      <c r="J336" t="s">
        <v>76</v>
      </c>
      <c r="K336" t="s">
        <v>1127</v>
      </c>
      <c r="L336">
        <v>21000000</v>
      </c>
      <c r="M336">
        <v>2006</v>
      </c>
      <c r="N336">
        <v>7.8</v>
      </c>
      <c r="O336">
        <f>Table1[[#This Row],[gross]]-Table1[[#This Row],[budget]]</f>
        <v>-16601608</v>
      </c>
      <c r="R336" t="s">
        <v>6516</v>
      </c>
      <c r="S336">
        <f>COUNTIF(Table1[genres],R336)</f>
        <v>2</v>
      </c>
      <c r="T336" cm="1">
        <f t="array" ref="T336">SUM(IF(Table1[genres]=R336, Table1[imdb_score]))</f>
        <v>10.5</v>
      </c>
      <c r="U336" cm="1">
        <f t="array" ref="U336">MEDIAN(IF(Table1[genres]=R336, Table1[imdb_score]))</f>
        <v>5.25</v>
      </c>
      <c r="V336" cm="1">
        <f t="array" ref="V336">MAX(IF(Table1[genres]=R336, Table1[imdb_score]))</f>
        <v>5.6</v>
      </c>
      <c r="W336" cm="1">
        <f t="array" ref="W336">MIN(IF(Table1[genres]=R336, Table1[imdb_score]))</f>
        <v>4.9000000000000004</v>
      </c>
      <c r="X336" t="e" cm="1">
        <f t="array" ref="X336">MODE(IF(Table1[genres]=R336, Table1[imdb_score]))</f>
        <v>#N/A</v>
      </c>
      <c r="Y336" s="2" cm="1">
        <f t="array" ref="Y336">VAR(IF(Table1[genres]=R336, Table1[imdb_score]))</f>
        <v>0.2449999999999995</v>
      </c>
      <c r="Z336" s="2" cm="1">
        <f t="array" ref="Z336">STDEV(IF(Table1[genres]=R336, Table1[imdb_score]))</f>
        <v>0.49497474683058273</v>
      </c>
      <c r="AA336" s="3" cm="1">
        <f t="array" ref="AA336">AVERAGE(IF(Table1[genres]=R336, Table1[imdb_score]))</f>
        <v>5.25</v>
      </c>
    </row>
    <row r="337" spans="1:27" x14ac:dyDescent="0.3">
      <c r="A337" t="s">
        <v>546</v>
      </c>
      <c r="B337">
        <v>335</v>
      </c>
      <c r="C337">
        <v>87</v>
      </c>
      <c r="D337">
        <v>20999103</v>
      </c>
      <c r="E337" t="s">
        <v>1145</v>
      </c>
      <c r="F337" t="s">
        <v>520</v>
      </c>
      <c r="G337" t="s">
        <v>1146</v>
      </c>
      <c r="H337">
        <v>139114</v>
      </c>
      <c r="I337">
        <v>245</v>
      </c>
      <c r="J337" t="s">
        <v>29</v>
      </c>
      <c r="K337" t="s">
        <v>30</v>
      </c>
      <c r="L337">
        <v>40000000</v>
      </c>
      <c r="M337">
        <v>2009</v>
      </c>
      <c r="N337">
        <v>7.8</v>
      </c>
      <c r="O337">
        <f>Table1[[#This Row],[gross]]-Table1[[#This Row],[budget]]</f>
        <v>-19000897</v>
      </c>
      <c r="R337" t="s">
        <v>6550</v>
      </c>
      <c r="S337">
        <f>COUNTIF(Table1[genres],R337)</f>
        <v>2</v>
      </c>
      <c r="T337" cm="1">
        <f t="array" ref="T337">SUM(IF(Table1[genres]=R337, Table1[imdb_score]))</f>
        <v>11</v>
      </c>
      <c r="U337" cm="1">
        <f t="array" ref="U337">MEDIAN(IF(Table1[genres]=R337, Table1[imdb_score]))</f>
        <v>5.5</v>
      </c>
      <c r="V337" cm="1">
        <f t="array" ref="V337">MAX(IF(Table1[genres]=R337, Table1[imdb_score]))</f>
        <v>5.6</v>
      </c>
      <c r="W337" cm="1">
        <f t="array" ref="W337">MIN(IF(Table1[genres]=R337, Table1[imdb_score]))</f>
        <v>5.4</v>
      </c>
      <c r="X337" t="e" cm="1">
        <f t="array" ref="X337">MODE(IF(Table1[genres]=R337, Table1[imdb_score]))</f>
        <v>#N/A</v>
      </c>
      <c r="Y337" s="2" cm="1">
        <f t="array" ref="Y337">VAR(IF(Table1[genres]=R337, Table1[imdb_score]))</f>
        <v>1.9999999999999858E-2</v>
      </c>
      <c r="Z337" s="2" cm="1">
        <f t="array" ref="Z337">STDEV(IF(Table1[genres]=R337, Table1[imdb_score]))</f>
        <v>0.141421356237309</v>
      </c>
      <c r="AA337" s="3" cm="1">
        <f t="array" ref="AA337">AVERAGE(IF(Table1[genres]=R337, Table1[imdb_score]))</f>
        <v>5.5</v>
      </c>
    </row>
    <row r="338" spans="1:27" x14ac:dyDescent="0.3">
      <c r="A338" t="s">
        <v>67</v>
      </c>
      <c r="B338">
        <v>264</v>
      </c>
      <c r="C338">
        <v>141</v>
      </c>
      <c r="D338">
        <v>35707327</v>
      </c>
      <c r="E338" t="s">
        <v>140</v>
      </c>
      <c r="F338" t="s">
        <v>1148</v>
      </c>
      <c r="G338" t="s">
        <v>1149</v>
      </c>
      <c r="H338">
        <v>199056</v>
      </c>
      <c r="I338">
        <v>387</v>
      </c>
      <c r="J338" t="s">
        <v>29</v>
      </c>
      <c r="K338" t="s">
        <v>30</v>
      </c>
      <c r="L338">
        <v>55000000</v>
      </c>
      <c r="M338">
        <v>2008</v>
      </c>
      <c r="N338">
        <v>7.8</v>
      </c>
      <c r="O338">
        <f>Table1[[#This Row],[gross]]-Table1[[#This Row],[budget]]</f>
        <v>-19292673</v>
      </c>
      <c r="R338" t="s">
        <v>6554</v>
      </c>
      <c r="S338">
        <f>COUNTIF(Table1[genres],R338)</f>
        <v>2</v>
      </c>
      <c r="T338" cm="1">
        <f t="array" ref="T338">SUM(IF(Table1[genres]=R338, Table1[imdb_score]))</f>
        <v>11.2</v>
      </c>
      <c r="U338" cm="1">
        <f t="array" ref="U338">MEDIAN(IF(Table1[genres]=R338, Table1[imdb_score]))</f>
        <v>5.6</v>
      </c>
      <c r="V338" cm="1">
        <f t="array" ref="V338">MAX(IF(Table1[genres]=R338, Table1[imdb_score]))</f>
        <v>5.6</v>
      </c>
      <c r="W338" cm="1">
        <f t="array" ref="W338">MIN(IF(Table1[genres]=R338, Table1[imdb_score]))</f>
        <v>5.6</v>
      </c>
      <c r="X338" cm="1">
        <f t="array" ref="X338">MODE(IF(Table1[genres]=R338, Table1[imdb_score]))</f>
        <v>5.6</v>
      </c>
      <c r="Y338" s="2" cm="1">
        <f t="array" ref="Y338">VAR(IF(Table1[genres]=R338, Table1[imdb_score]))</f>
        <v>0</v>
      </c>
      <c r="Z338" s="2" cm="1">
        <f t="array" ref="Z338">STDEV(IF(Table1[genres]=R338, Table1[imdb_score]))</f>
        <v>0</v>
      </c>
      <c r="AA338" s="3" cm="1">
        <f t="array" ref="AA338">AVERAGE(IF(Table1[genres]=R338, Table1[imdb_score]))</f>
        <v>5.6</v>
      </c>
    </row>
    <row r="339" spans="1:27" x14ac:dyDescent="0.3">
      <c r="A339" t="s">
        <v>336</v>
      </c>
      <c r="B339">
        <v>113</v>
      </c>
      <c r="C339">
        <v>104</v>
      </c>
      <c r="D339">
        <v>19406406</v>
      </c>
      <c r="E339" t="s">
        <v>718</v>
      </c>
      <c r="F339" t="s">
        <v>1151</v>
      </c>
      <c r="G339" t="s">
        <v>1152</v>
      </c>
      <c r="H339">
        <v>7630</v>
      </c>
      <c r="I339">
        <v>42</v>
      </c>
      <c r="J339" t="s">
        <v>90</v>
      </c>
      <c r="K339" t="s">
        <v>241</v>
      </c>
      <c r="L339">
        <v>40000000</v>
      </c>
      <c r="M339">
        <v>2009</v>
      </c>
      <c r="N339">
        <v>7.8</v>
      </c>
      <c r="O339">
        <f>Table1[[#This Row],[gross]]-Table1[[#This Row],[budget]]</f>
        <v>-20593594</v>
      </c>
      <c r="R339" t="s">
        <v>6570</v>
      </c>
      <c r="S339">
        <f>COUNTIF(Table1[genres],R339)</f>
        <v>2</v>
      </c>
      <c r="T339" cm="1">
        <f t="array" ref="T339">SUM(IF(Table1[genres]=R339, Table1[imdb_score]))</f>
        <v>11.2</v>
      </c>
      <c r="U339" cm="1">
        <f t="array" ref="U339">MEDIAN(IF(Table1[genres]=R339, Table1[imdb_score]))</f>
        <v>5.6</v>
      </c>
      <c r="V339" cm="1">
        <f t="array" ref="V339">MAX(IF(Table1[genres]=R339, Table1[imdb_score]))</f>
        <v>5.6</v>
      </c>
      <c r="W339" cm="1">
        <f t="array" ref="W339">MIN(IF(Table1[genres]=R339, Table1[imdb_score]))</f>
        <v>5.6</v>
      </c>
      <c r="X339" cm="1">
        <f t="array" ref="X339">MODE(IF(Table1[genres]=R339, Table1[imdb_score]))</f>
        <v>5.6</v>
      </c>
      <c r="Y339" s="2" cm="1">
        <f t="array" ref="Y339">VAR(IF(Table1[genres]=R339, Table1[imdb_score]))</f>
        <v>0</v>
      </c>
      <c r="Z339" s="2" cm="1">
        <f t="array" ref="Z339">STDEV(IF(Table1[genres]=R339, Table1[imdb_score]))</f>
        <v>0</v>
      </c>
      <c r="AA339" s="3" cm="1">
        <f t="array" ref="AA339">AVERAGE(IF(Table1[genres]=R339, Table1[imdb_score]))</f>
        <v>5.6</v>
      </c>
    </row>
    <row r="340" spans="1:27" x14ac:dyDescent="0.3">
      <c r="A340" t="s">
        <v>322</v>
      </c>
      <c r="B340">
        <v>115</v>
      </c>
      <c r="C340">
        <v>116</v>
      </c>
      <c r="D340">
        <v>1050445</v>
      </c>
      <c r="E340" t="s">
        <v>1154</v>
      </c>
      <c r="F340" t="s">
        <v>1155</v>
      </c>
      <c r="G340" t="s">
        <v>1156</v>
      </c>
      <c r="H340">
        <v>21394</v>
      </c>
      <c r="I340">
        <v>147</v>
      </c>
      <c r="J340" t="s">
        <v>90</v>
      </c>
      <c r="K340" t="s">
        <v>241</v>
      </c>
      <c r="L340">
        <v>22000000</v>
      </c>
      <c r="M340">
        <v>2005</v>
      </c>
      <c r="N340">
        <v>7.8</v>
      </c>
      <c r="O340">
        <f>Table1[[#This Row],[gross]]-Table1[[#This Row],[budget]]</f>
        <v>-20949555</v>
      </c>
      <c r="R340" t="s">
        <v>6773</v>
      </c>
      <c r="S340">
        <f>COUNTIF(Table1[genres],R340)</f>
        <v>2</v>
      </c>
      <c r="T340" cm="1">
        <f t="array" ref="T340">SUM(IF(Table1[genres]=R340, Table1[imdb_score]))</f>
        <v>9.9</v>
      </c>
      <c r="U340" cm="1">
        <f t="array" ref="U340">MEDIAN(IF(Table1[genres]=R340, Table1[imdb_score]))</f>
        <v>4.95</v>
      </c>
      <c r="V340" cm="1">
        <f t="array" ref="V340">MAX(IF(Table1[genres]=R340, Table1[imdb_score]))</f>
        <v>5.4</v>
      </c>
      <c r="W340" cm="1">
        <f t="array" ref="W340">MIN(IF(Table1[genres]=R340, Table1[imdb_score]))</f>
        <v>4.5</v>
      </c>
      <c r="X340" t="e" cm="1">
        <f t="array" ref="X340">MODE(IF(Table1[genres]=R340, Table1[imdb_score]))</f>
        <v>#N/A</v>
      </c>
      <c r="Y340" s="2" cm="1">
        <f t="array" ref="Y340">VAR(IF(Table1[genres]=R340, Table1[imdb_score]))</f>
        <v>0.4050000000000003</v>
      </c>
      <c r="Z340" s="2" cm="1">
        <f t="array" ref="Z340">STDEV(IF(Table1[genres]=R340, Table1[imdb_score]))</f>
        <v>0.63639610306789296</v>
      </c>
      <c r="AA340" s="3" cm="1">
        <f t="array" ref="AA340">AVERAGE(IF(Table1[genres]=R340, Table1[imdb_score]))</f>
        <v>4.95</v>
      </c>
    </row>
    <row r="341" spans="1:27" x14ac:dyDescent="0.3">
      <c r="A341" t="s">
        <v>91</v>
      </c>
      <c r="B341">
        <v>362</v>
      </c>
      <c r="C341">
        <v>166</v>
      </c>
      <c r="D341">
        <v>127490802</v>
      </c>
      <c r="E341" t="s">
        <v>1066</v>
      </c>
      <c r="F341" t="s">
        <v>93</v>
      </c>
      <c r="G341" t="s">
        <v>1158</v>
      </c>
      <c r="H341">
        <v>459346</v>
      </c>
      <c r="I341">
        <v>822</v>
      </c>
      <c r="J341" t="s">
        <v>29</v>
      </c>
      <c r="K341" t="s">
        <v>30</v>
      </c>
      <c r="L341">
        <v>150000000</v>
      </c>
      <c r="M341">
        <v>2008</v>
      </c>
      <c r="N341">
        <v>7.8</v>
      </c>
      <c r="O341">
        <f>Table1[[#This Row],[gross]]-Table1[[#This Row],[budget]]</f>
        <v>-22509198</v>
      </c>
      <c r="R341" t="s">
        <v>6789</v>
      </c>
      <c r="S341">
        <f>COUNTIF(Table1[genres],R341)</f>
        <v>2</v>
      </c>
      <c r="T341" cm="1">
        <f t="array" ref="T341">SUM(IF(Table1[genres]=R341, Table1[imdb_score]))</f>
        <v>9.6999999999999993</v>
      </c>
      <c r="U341" cm="1">
        <f t="array" ref="U341">MEDIAN(IF(Table1[genres]=R341, Table1[imdb_score]))</f>
        <v>4.8499999999999996</v>
      </c>
      <c r="V341" cm="1">
        <f t="array" ref="V341">MAX(IF(Table1[genres]=R341, Table1[imdb_score]))</f>
        <v>5.4</v>
      </c>
      <c r="W341" cm="1">
        <f t="array" ref="W341">MIN(IF(Table1[genres]=R341, Table1[imdb_score]))</f>
        <v>4.3</v>
      </c>
      <c r="X341" t="e" cm="1">
        <f t="array" ref="X341">MODE(IF(Table1[genres]=R341, Table1[imdb_score]))</f>
        <v>#N/A</v>
      </c>
      <c r="Y341" s="2" cm="1">
        <f t="array" ref="Y341">VAR(IF(Table1[genres]=R341, Table1[imdb_score]))</f>
        <v>0.60500000000001108</v>
      </c>
      <c r="Z341" s="2" cm="1">
        <f t="array" ref="Z341">STDEV(IF(Table1[genres]=R341, Table1[imdb_score]))</f>
        <v>0.7778174593052094</v>
      </c>
      <c r="AA341" s="3" cm="1">
        <f t="array" ref="AA341">AVERAGE(IF(Table1[genres]=R341, Table1[imdb_score]))</f>
        <v>4.8499999999999996</v>
      </c>
    </row>
    <row r="342" spans="1:27" x14ac:dyDescent="0.3">
      <c r="A342" t="s">
        <v>1160</v>
      </c>
      <c r="B342">
        <v>175</v>
      </c>
      <c r="C342">
        <v>106</v>
      </c>
      <c r="D342">
        <v>12339633</v>
      </c>
      <c r="E342" t="s">
        <v>600</v>
      </c>
      <c r="F342" t="s">
        <v>1161</v>
      </c>
      <c r="G342" t="s">
        <v>1162</v>
      </c>
      <c r="H342">
        <v>220591</v>
      </c>
      <c r="I342">
        <v>641</v>
      </c>
      <c r="J342" t="s">
        <v>29</v>
      </c>
      <c r="K342" t="s">
        <v>30</v>
      </c>
      <c r="L342">
        <v>36000000</v>
      </c>
      <c r="M342">
        <v>1997</v>
      </c>
      <c r="N342">
        <v>7.8</v>
      </c>
      <c r="O342">
        <f>Table1[[#This Row],[gross]]-Table1[[#This Row],[budget]]</f>
        <v>-23660367</v>
      </c>
      <c r="R342" t="s">
        <v>6805</v>
      </c>
      <c r="S342">
        <f>COUNTIF(Table1[genres],R342)</f>
        <v>2</v>
      </c>
      <c r="T342" cm="1">
        <f t="array" ref="T342">SUM(IF(Table1[genres]=R342, Table1[imdb_score]))</f>
        <v>9.4</v>
      </c>
      <c r="U342" cm="1">
        <f t="array" ref="U342">MEDIAN(IF(Table1[genres]=R342, Table1[imdb_score]))</f>
        <v>4.7</v>
      </c>
      <c r="V342" cm="1">
        <f t="array" ref="V342">MAX(IF(Table1[genres]=R342, Table1[imdb_score]))</f>
        <v>5.4</v>
      </c>
      <c r="W342" cm="1">
        <f t="array" ref="W342">MIN(IF(Table1[genres]=R342, Table1[imdb_score]))</f>
        <v>4</v>
      </c>
      <c r="X342" t="e" cm="1">
        <f t="array" ref="X342">MODE(IF(Table1[genres]=R342, Table1[imdb_score]))</f>
        <v>#N/A</v>
      </c>
      <c r="Y342" s="2" cm="1">
        <f t="array" ref="Y342">VAR(IF(Table1[genres]=R342, Table1[imdb_score]))</f>
        <v>0.97999999999999687</v>
      </c>
      <c r="Z342" s="2" cm="1">
        <f t="array" ref="Z342">STDEV(IF(Table1[genres]=R342, Table1[imdb_score]))</f>
        <v>0.98994949366116491</v>
      </c>
      <c r="AA342" s="3" cm="1">
        <f t="array" ref="AA342">AVERAGE(IF(Table1[genres]=R342, Table1[imdb_score]))</f>
        <v>4.7</v>
      </c>
    </row>
    <row r="343" spans="1:27" x14ac:dyDescent="0.3">
      <c r="A343" t="s">
        <v>345</v>
      </c>
      <c r="B343">
        <v>324</v>
      </c>
      <c r="C343">
        <v>100</v>
      </c>
      <c r="D343">
        <v>200807262</v>
      </c>
      <c r="E343" t="s">
        <v>630</v>
      </c>
      <c r="F343" t="s">
        <v>1164</v>
      </c>
      <c r="G343" t="s">
        <v>1165</v>
      </c>
      <c r="H343">
        <v>294810</v>
      </c>
      <c r="I343">
        <v>387</v>
      </c>
      <c r="J343" t="s">
        <v>29</v>
      </c>
      <c r="K343" t="s">
        <v>30</v>
      </c>
      <c r="L343">
        <v>260000000</v>
      </c>
      <c r="M343">
        <v>2010</v>
      </c>
      <c r="N343">
        <v>7.8</v>
      </c>
      <c r="O343">
        <f>Table1[[#This Row],[gross]]-Table1[[#This Row],[budget]]</f>
        <v>-59192738</v>
      </c>
      <c r="R343" t="s">
        <v>6849</v>
      </c>
      <c r="S343">
        <f>COUNTIF(Table1[genres],R343)</f>
        <v>2</v>
      </c>
      <c r="T343" cm="1">
        <f t="array" ref="T343">SUM(IF(Table1[genres]=R343, Table1[imdb_score]))</f>
        <v>9.8000000000000007</v>
      </c>
      <c r="U343" cm="1">
        <f t="array" ref="U343">MEDIAN(IF(Table1[genres]=R343, Table1[imdb_score]))</f>
        <v>4.9000000000000004</v>
      </c>
      <c r="V343" cm="1">
        <f t="array" ref="V343">MAX(IF(Table1[genres]=R343, Table1[imdb_score]))</f>
        <v>5.3</v>
      </c>
      <c r="W343" cm="1">
        <f t="array" ref="W343">MIN(IF(Table1[genres]=R343, Table1[imdb_score]))</f>
        <v>4.5</v>
      </c>
      <c r="X343" t="e" cm="1">
        <f t="array" ref="X343">MODE(IF(Table1[genres]=R343, Table1[imdb_score]))</f>
        <v>#N/A</v>
      </c>
      <c r="Y343" s="2" cm="1">
        <f t="array" ref="Y343">VAR(IF(Table1[genres]=R343, Table1[imdb_score]))</f>
        <v>0.31999999999999984</v>
      </c>
      <c r="Z343" s="2" cm="1">
        <f t="array" ref="Z343">STDEV(IF(Table1[genres]=R343, Table1[imdb_score]))</f>
        <v>0.5656854249492379</v>
      </c>
      <c r="AA343" s="3" cm="1">
        <f t="array" ref="AA343">AVERAGE(IF(Table1[genres]=R343, Table1[imdb_score]))</f>
        <v>4.9000000000000004</v>
      </c>
    </row>
    <row r="344" spans="1:27" x14ac:dyDescent="0.3">
      <c r="A344" t="s">
        <v>505</v>
      </c>
      <c r="B344">
        <v>119</v>
      </c>
      <c r="C344">
        <v>108</v>
      </c>
      <c r="D344">
        <v>1339152</v>
      </c>
      <c r="E344" t="s">
        <v>1166</v>
      </c>
      <c r="F344" t="s">
        <v>1167</v>
      </c>
      <c r="G344" t="s">
        <v>1168</v>
      </c>
      <c r="H344">
        <v>28276</v>
      </c>
      <c r="I344">
        <v>64</v>
      </c>
      <c r="J344" t="s">
        <v>29</v>
      </c>
      <c r="K344" t="s">
        <v>241</v>
      </c>
      <c r="L344">
        <v>81200000</v>
      </c>
      <c r="M344">
        <v>2015</v>
      </c>
      <c r="N344">
        <v>7.8</v>
      </c>
      <c r="O344">
        <f>Table1[[#This Row],[gross]]-Table1[[#This Row],[budget]]</f>
        <v>-79860848</v>
      </c>
      <c r="R344" t="s">
        <v>6873</v>
      </c>
      <c r="S344">
        <f>COUNTIF(Table1[genres],R344)</f>
        <v>2</v>
      </c>
      <c r="T344" cm="1">
        <f t="array" ref="T344">SUM(IF(Table1[genres]=R344, Table1[imdb_score]))</f>
        <v>10.6</v>
      </c>
      <c r="U344" cm="1">
        <f t="array" ref="U344">MEDIAN(IF(Table1[genres]=R344, Table1[imdb_score]))</f>
        <v>5.3</v>
      </c>
      <c r="V344" cm="1">
        <f t="array" ref="V344">MAX(IF(Table1[genres]=R344, Table1[imdb_score]))</f>
        <v>5.3</v>
      </c>
      <c r="W344" cm="1">
        <f t="array" ref="W344">MIN(IF(Table1[genres]=R344, Table1[imdb_score]))</f>
        <v>5.3</v>
      </c>
      <c r="X344" cm="1">
        <f t="array" ref="X344">MODE(IF(Table1[genres]=R344, Table1[imdb_score]))</f>
        <v>5.3</v>
      </c>
      <c r="Y344" s="2" cm="1">
        <f t="array" ref="Y344">VAR(IF(Table1[genres]=R344, Table1[imdb_score]))</f>
        <v>0</v>
      </c>
      <c r="Z344" s="2" cm="1">
        <f t="array" ref="Z344">STDEV(IF(Table1[genres]=R344, Table1[imdb_score]))</f>
        <v>0</v>
      </c>
      <c r="AA344" s="3" cm="1">
        <f t="array" ref="AA344">AVERAGE(IF(Table1[genres]=R344, Table1[imdb_score]))</f>
        <v>5.3</v>
      </c>
    </row>
    <row r="345" spans="1:27" x14ac:dyDescent="0.3">
      <c r="A345" t="s">
        <v>185</v>
      </c>
      <c r="B345">
        <v>315</v>
      </c>
      <c r="C345">
        <v>194</v>
      </c>
      <c r="D345">
        <v>658672302</v>
      </c>
      <c r="E345" t="s">
        <v>588</v>
      </c>
      <c r="F345" t="s">
        <v>87</v>
      </c>
      <c r="G345" t="s">
        <v>1170</v>
      </c>
      <c r="H345">
        <v>793059</v>
      </c>
      <c r="I345">
        <v>2528</v>
      </c>
      <c r="J345" t="s">
        <v>29</v>
      </c>
      <c r="K345" t="s">
        <v>30</v>
      </c>
      <c r="L345">
        <v>200000000</v>
      </c>
      <c r="M345">
        <v>1997</v>
      </c>
      <c r="N345">
        <v>7.7</v>
      </c>
      <c r="O345">
        <f>Table1[[#This Row],[gross]]-Table1[[#This Row],[budget]]</f>
        <v>458672302</v>
      </c>
      <c r="R345" t="s">
        <v>6925</v>
      </c>
      <c r="S345">
        <f>COUNTIF(Table1[genres],R345)</f>
        <v>2</v>
      </c>
      <c r="T345" cm="1">
        <f t="array" ref="T345">SUM(IF(Table1[genres]=R345, Table1[imdb_score]))</f>
        <v>10.6</v>
      </c>
      <c r="U345" cm="1">
        <f t="array" ref="U345">MEDIAN(IF(Table1[genres]=R345, Table1[imdb_score]))</f>
        <v>5.3</v>
      </c>
      <c r="V345" cm="1">
        <f t="array" ref="V345">MAX(IF(Table1[genres]=R345, Table1[imdb_score]))</f>
        <v>5.3</v>
      </c>
      <c r="W345" cm="1">
        <f t="array" ref="W345">MIN(IF(Table1[genres]=R345, Table1[imdb_score]))</f>
        <v>5.3</v>
      </c>
      <c r="X345" cm="1">
        <f t="array" ref="X345">MODE(IF(Table1[genres]=R345, Table1[imdb_score]))</f>
        <v>5.3</v>
      </c>
      <c r="Y345" s="2" cm="1">
        <f t="array" ref="Y345">VAR(IF(Table1[genres]=R345, Table1[imdb_score]))</f>
        <v>0</v>
      </c>
      <c r="Z345" s="2" cm="1">
        <f t="array" ref="Z345">STDEV(IF(Table1[genres]=R345, Table1[imdb_score]))</f>
        <v>0</v>
      </c>
      <c r="AA345" s="3" cm="1">
        <f t="array" ref="AA345">AVERAGE(IF(Table1[genres]=R345, Table1[imdb_score]))</f>
        <v>5.3</v>
      </c>
    </row>
    <row r="346" spans="1:27" x14ac:dyDescent="0.3">
      <c r="A346" t="s">
        <v>1172</v>
      </c>
      <c r="B346">
        <v>261</v>
      </c>
      <c r="C346">
        <v>129</v>
      </c>
      <c r="D346">
        <v>255950375</v>
      </c>
      <c r="E346" t="s">
        <v>379</v>
      </c>
      <c r="F346" t="s">
        <v>1173</v>
      </c>
      <c r="G346" t="s">
        <v>1174</v>
      </c>
      <c r="H346">
        <v>223127</v>
      </c>
      <c r="I346">
        <v>420</v>
      </c>
      <c r="J346" t="s">
        <v>29</v>
      </c>
      <c r="K346" t="s">
        <v>30</v>
      </c>
      <c r="L346">
        <v>29000000</v>
      </c>
      <c r="M346">
        <v>2009</v>
      </c>
      <c r="N346">
        <v>7.7</v>
      </c>
      <c r="O346">
        <f>Table1[[#This Row],[gross]]-Table1[[#This Row],[budget]]</f>
        <v>226950375</v>
      </c>
      <c r="R346" t="s">
        <v>6929</v>
      </c>
      <c r="S346">
        <f>COUNTIF(Table1[genres],R346)</f>
        <v>2</v>
      </c>
      <c r="T346" cm="1">
        <f t="array" ref="T346">SUM(IF(Table1[genres]=R346, Table1[imdb_score]))</f>
        <v>9.6999999999999993</v>
      </c>
      <c r="U346" cm="1">
        <f t="array" ref="U346">MEDIAN(IF(Table1[genres]=R346, Table1[imdb_score]))</f>
        <v>4.8499999999999996</v>
      </c>
      <c r="V346" cm="1">
        <f t="array" ref="V346">MAX(IF(Table1[genres]=R346, Table1[imdb_score]))</f>
        <v>5.2</v>
      </c>
      <c r="W346" cm="1">
        <f t="array" ref="W346">MIN(IF(Table1[genres]=R346, Table1[imdb_score]))</f>
        <v>4.5</v>
      </c>
      <c r="X346" t="e" cm="1">
        <f t="array" ref="X346">MODE(IF(Table1[genres]=R346, Table1[imdb_score]))</f>
        <v>#N/A</v>
      </c>
      <c r="Y346" s="2" cm="1">
        <f t="array" ref="Y346">VAR(IF(Table1[genres]=R346, Table1[imdb_score]))</f>
        <v>0.24500000000000011</v>
      </c>
      <c r="Z346" s="2" cm="1">
        <f t="array" ref="Z346">STDEV(IF(Table1[genres]=R346, Table1[imdb_score]))</f>
        <v>0.4949747468305834</v>
      </c>
      <c r="AA346" s="3" cm="1">
        <f t="array" ref="AA346">AVERAGE(IF(Table1[genres]=R346, Table1[imdb_score]))</f>
        <v>4.8499999999999996</v>
      </c>
    </row>
    <row r="347" spans="1:27" x14ac:dyDescent="0.3">
      <c r="A347" t="s">
        <v>488</v>
      </c>
      <c r="B347">
        <v>145</v>
      </c>
      <c r="C347">
        <v>83</v>
      </c>
      <c r="D347">
        <v>184925485</v>
      </c>
      <c r="E347" t="s">
        <v>1176</v>
      </c>
      <c r="F347" t="s">
        <v>1177</v>
      </c>
      <c r="G347" t="s">
        <v>1178</v>
      </c>
      <c r="H347">
        <v>133348</v>
      </c>
      <c r="I347">
        <v>204</v>
      </c>
      <c r="J347" t="s">
        <v>29</v>
      </c>
      <c r="K347" t="s">
        <v>30</v>
      </c>
      <c r="L347">
        <v>2000000</v>
      </c>
      <c r="M347">
        <v>1937</v>
      </c>
      <c r="N347">
        <v>7.7</v>
      </c>
      <c r="O347">
        <f>Table1[[#This Row],[gross]]-Table1[[#This Row],[budget]]</f>
        <v>182925485</v>
      </c>
      <c r="R347" t="s">
        <v>6934</v>
      </c>
      <c r="S347">
        <f>COUNTIF(Table1[genres],R347)</f>
        <v>2</v>
      </c>
      <c r="T347" cm="1">
        <f t="array" ref="T347">SUM(IF(Table1[genres]=R347, Table1[imdb_score]))</f>
        <v>9.5</v>
      </c>
      <c r="U347" cm="1">
        <f t="array" ref="U347">MEDIAN(IF(Table1[genres]=R347, Table1[imdb_score]))</f>
        <v>4.75</v>
      </c>
      <c r="V347" cm="1">
        <f t="array" ref="V347">MAX(IF(Table1[genres]=R347, Table1[imdb_score]))</f>
        <v>5.2</v>
      </c>
      <c r="W347" cm="1">
        <f t="array" ref="W347">MIN(IF(Table1[genres]=R347, Table1[imdb_score]))</f>
        <v>4.3</v>
      </c>
      <c r="X347" t="e" cm="1">
        <f t="array" ref="X347">MODE(IF(Table1[genres]=R347, Table1[imdb_score]))</f>
        <v>#N/A</v>
      </c>
      <c r="Y347" s="2" cm="1">
        <f t="array" ref="Y347">VAR(IF(Table1[genres]=R347, Table1[imdb_score]))</f>
        <v>0.4050000000000003</v>
      </c>
      <c r="Z347" s="2" cm="1">
        <f t="array" ref="Z347">STDEV(IF(Table1[genres]=R347, Table1[imdb_score]))</f>
        <v>0.63639610306789296</v>
      </c>
      <c r="AA347" s="3" cm="1">
        <f t="array" ref="AA347">AVERAGE(IF(Table1[genres]=R347, Table1[imdb_score]))</f>
        <v>4.75</v>
      </c>
    </row>
    <row r="348" spans="1:27" x14ac:dyDescent="0.3">
      <c r="A348" t="s">
        <v>654</v>
      </c>
      <c r="B348">
        <v>304</v>
      </c>
      <c r="C348">
        <v>87</v>
      </c>
      <c r="D348">
        <v>251501645</v>
      </c>
      <c r="E348" t="s">
        <v>1180</v>
      </c>
      <c r="F348" t="s">
        <v>834</v>
      </c>
      <c r="G348" t="s">
        <v>1181</v>
      </c>
      <c r="H348">
        <v>385943</v>
      </c>
      <c r="I348">
        <v>296</v>
      </c>
      <c r="J348" t="s">
        <v>29</v>
      </c>
      <c r="K348" t="s">
        <v>30</v>
      </c>
      <c r="L348">
        <v>69000000</v>
      </c>
      <c r="M348">
        <v>2010</v>
      </c>
      <c r="N348">
        <v>7.7</v>
      </c>
      <c r="O348">
        <f>Table1[[#This Row],[gross]]-Table1[[#This Row],[budget]]</f>
        <v>182501645</v>
      </c>
      <c r="R348" t="s">
        <v>7104</v>
      </c>
      <c r="S348">
        <f>COUNTIF(Table1[genres],R348)</f>
        <v>2</v>
      </c>
      <c r="T348" cm="1">
        <f t="array" ref="T348">SUM(IF(Table1[genres]=R348, Table1[imdb_score]))</f>
        <v>9.4</v>
      </c>
      <c r="U348" cm="1">
        <f t="array" ref="U348">MEDIAN(IF(Table1[genres]=R348, Table1[imdb_score]))</f>
        <v>4.7</v>
      </c>
      <c r="V348" cm="1">
        <f t="array" ref="V348">MAX(IF(Table1[genres]=R348, Table1[imdb_score]))</f>
        <v>5</v>
      </c>
      <c r="W348" cm="1">
        <f t="array" ref="W348">MIN(IF(Table1[genres]=R348, Table1[imdb_score]))</f>
        <v>4.4000000000000004</v>
      </c>
      <c r="X348" t="e" cm="1">
        <f t="array" ref="X348">MODE(IF(Table1[genres]=R348, Table1[imdb_score]))</f>
        <v>#N/A</v>
      </c>
      <c r="Y348" s="2" cm="1">
        <f t="array" ref="Y348">VAR(IF(Table1[genres]=R348, Table1[imdb_score]))</f>
        <v>0.1799999999999998</v>
      </c>
      <c r="Z348" s="2" cm="1">
        <f t="array" ref="Z348">STDEV(IF(Table1[genres]=R348, Table1[imdb_score]))</f>
        <v>0.42426406871192829</v>
      </c>
      <c r="AA348" s="3" cm="1">
        <f t="array" ref="AA348">AVERAGE(IF(Table1[genres]=R348, Table1[imdb_score]))</f>
        <v>4.7</v>
      </c>
    </row>
    <row r="349" spans="1:27" x14ac:dyDescent="0.3">
      <c r="A349" t="s">
        <v>1183</v>
      </c>
      <c r="B349">
        <v>460</v>
      </c>
      <c r="C349">
        <v>117</v>
      </c>
      <c r="D349">
        <v>210592590</v>
      </c>
      <c r="E349" t="s">
        <v>1184</v>
      </c>
      <c r="F349" t="s">
        <v>400</v>
      </c>
      <c r="G349" t="s">
        <v>1185</v>
      </c>
      <c r="H349">
        <v>607235</v>
      </c>
      <c r="I349">
        <v>2073</v>
      </c>
      <c r="J349" t="s">
        <v>29</v>
      </c>
      <c r="K349" t="s">
        <v>30</v>
      </c>
      <c r="L349">
        <v>65000000</v>
      </c>
      <c r="M349">
        <v>2006</v>
      </c>
      <c r="N349">
        <v>7.7</v>
      </c>
      <c r="O349">
        <f>Table1[[#This Row],[gross]]-Table1[[#This Row],[budget]]</f>
        <v>145592590</v>
      </c>
      <c r="R349" t="s">
        <v>7251</v>
      </c>
      <c r="S349">
        <f>COUNTIF(Table1[genres],R349)</f>
        <v>2</v>
      </c>
      <c r="T349" cm="1">
        <f t="array" ref="T349">SUM(IF(Table1[genres]=R349, Table1[imdb_score]))</f>
        <v>9.1999999999999993</v>
      </c>
      <c r="U349" cm="1">
        <f t="array" ref="U349">MEDIAN(IF(Table1[genres]=R349, Table1[imdb_score]))</f>
        <v>4.5999999999999996</v>
      </c>
      <c r="V349" cm="1">
        <f t="array" ref="V349">MAX(IF(Table1[genres]=R349, Table1[imdb_score]))</f>
        <v>4.5999999999999996</v>
      </c>
      <c r="W349" cm="1">
        <f t="array" ref="W349">MIN(IF(Table1[genres]=R349, Table1[imdb_score]))</f>
        <v>4.5999999999999996</v>
      </c>
      <c r="X349" cm="1">
        <f t="array" ref="X349">MODE(IF(Table1[genres]=R349, Table1[imdb_score]))</f>
        <v>4.5999999999999996</v>
      </c>
      <c r="Y349" s="2" cm="1">
        <f t="array" ref="Y349">VAR(IF(Table1[genres]=R349, Table1[imdb_score]))</f>
        <v>0</v>
      </c>
      <c r="Z349" s="2" cm="1">
        <f t="array" ref="Z349">STDEV(IF(Table1[genres]=R349, Table1[imdb_score]))</f>
        <v>0</v>
      </c>
      <c r="AA349" s="3" cm="1">
        <f t="array" ref="AA349">AVERAGE(IF(Table1[genres]=R349, Table1[imdb_score]))</f>
        <v>4.5999999999999996</v>
      </c>
    </row>
    <row r="350" spans="1:27" x14ac:dyDescent="0.3">
      <c r="A350" t="s">
        <v>72</v>
      </c>
      <c r="B350">
        <v>221</v>
      </c>
      <c r="C350">
        <v>143</v>
      </c>
      <c r="D350">
        <v>233630478</v>
      </c>
      <c r="E350" t="s">
        <v>1187</v>
      </c>
      <c r="F350" t="s">
        <v>74</v>
      </c>
      <c r="G350" t="s">
        <v>1188</v>
      </c>
      <c r="H350">
        <v>394317</v>
      </c>
      <c r="I350">
        <v>1051</v>
      </c>
      <c r="J350" t="s">
        <v>29</v>
      </c>
      <c r="K350" t="s">
        <v>30</v>
      </c>
      <c r="L350">
        <v>90000000</v>
      </c>
      <c r="M350">
        <v>2000</v>
      </c>
      <c r="N350">
        <v>7.7</v>
      </c>
      <c r="O350">
        <f>Table1[[#This Row],[gross]]-Table1[[#This Row],[budget]]</f>
        <v>143630478</v>
      </c>
      <c r="R350" t="s">
        <v>7371</v>
      </c>
      <c r="S350">
        <f>COUNTIF(Table1[genres],R350)</f>
        <v>2</v>
      </c>
      <c r="T350" cm="1">
        <f t="array" ref="T350">SUM(IF(Table1[genres]=R350, Table1[imdb_score]))</f>
        <v>7.8000000000000007</v>
      </c>
      <c r="U350" cm="1">
        <f t="array" ref="U350">MEDIAN(IF(Table1[genres]=R350, Table1[imdb_score]))</f>
        <v>3.9000000000000004</v>
      </c>
      <c r="V350" cm="1">
        <f t="array" ref="V350">MAX(IF(Table1[genres]=R350, Table1[imdb_score]))</f>
        <v>4.2</v>
      </c>
      <c r="W350" cm="1">
        <f t="array" ref="W350">MIN(IF(Table1[genres]=R350, Table1[imdb_score]))</f>
        <v>3.6</v>
      </c>
      <c r="X350" t="e" cm="1">
        <f t="array" ref="X350">MODE(IF(Table1[genres]=R350, Table1[imdb_score]))</f>
        <v>#N/A</v>
      </c>
      <c r="Y350" s="2" cm="1">
        <f t="array" ref="Y350">VAR(IF(Table1[genres]=R350, Table1[imdb_score]))</f>
        <v>0.18000000000000005</v>
      </c>
      <c r="Z350" s="2" cm="1">
        <f t="array" ref="Z350">STDEV(IF(Table1[genres]=R350, Table1[imdb_score]))</f>
        <v>0.42426406871192857</v>
      </c>
      <c r="AA350" s="3" cm="1">
        <f t="array" ref="AA350">AVERAGE(IF(Table1[genres]=R350, Table1[imdb_score]))</f>
        <v>3.9000000000000004</v>
      </c>
    </row>
    <row r="351" spans="1:27" x14ac:dyDescent="0.3">
      <c r="A351" t="s">
        <v>522</v>
      </c>
      <c r="B351">
        <v>493</v>
      </c>
      <c r="C351">
        <v>110</v>
      </c>
      <c r="D351">
        <v>171031347</v>
      </c>
      <c r="E351" t="s">
        <v>639</v>
      </c>
      <c r="F351" t="s">
        <v>496</v>
      </c>
      <c r="G351" t="s">
        <v>1189</v>
      </c>
      <c r="H351">
        <v>240962</v>
      </c>
      <c r="I351">
        <v>724</v>
      </c>
      <c r="J351" t="s">
        <v>29</v>
      </c>
      <c r="K351" t="s">
        <v>30</v>
      </c>
      <c r="L351">
        <v>38000000</v>
      </c>
      <c r="M351">
        <v>2010</v>
      </c>
      <c r="N351">
        <v>7.7</v>
      </c>
      <c r="O351">
        <f>Table1[[#This Row],[gross]]-Table1[[#This Row],[budget]]</f>
        <v>133031347</v>
      </c>
      <c r="R351" t="s">
        <v>166</v>
      </c>
      <c r="S351">
        <f>COUNTIF(Table1[genres],R351)</f>
        <v>1</v>
      </c>
      <c r="T351" cm="1">
        <f t="array" ref="T351">SUM(IF(Table1[genres]=R351, Table1[imdb_score]))</f>
        <v>8.5</v>
      </c>
      <c r="U351" cm="1">
        <f t="array" ref="U351">MEDIAN(IF(Table1[genres]=R351, Table1[imdb_score]))</f>
        <v>8.5</v>
      </c>
      <c r="V351" cm="1">
        <f t="array" ref="V351">MAX(IF(Table1[genres]=R351, Table1[imdb_score]))</f>
        <v>8.5</v>
      </c>
      <c r="W351" cm="1">
        <f t="array" ref="W351">MIN(IF(Table1[genres]=R351, Table1[imdb_score]))</f>
        <v>8.5</v>
      </c>
      <c r="X351" t="e" cm="1">
        <f t="array" ref="X351">MODE(IF(Table1[genres]=R351, Table1[imdb_score]))</f>
        <v>#N/A</v>
      </c>
      <c r="Y351" s="2" t="e" cm="1">
        <f t="array" ref="Y351">VAR(IF(Table1[genres]=R351, Table1[imdb_score]))</f>
        <v>#DIV/0!</v>
      </c>
      <c r="Z351" s="2" t="e" cm="1">
        <f t="array" ref="Z351">STDEV(IF(Table1[genres]=R351, Table1[imdb_score]))</f>
        <v>#DIV/0!</v>
      </c>
      <c r="AA351" s="3" cm="1">
        <f t="array" ref="AA351">AVERAGE(IF(Table1[genres]=R351, Table1[imdb_score]))</f>
        <v>8.5</v>
      </c>
    </row>
    <row r="352" spans="1:27" x14ac:dyDescent="0.3">
      <c r="A352" t="s">
        <v>59</v>
      </c>
      <c r="B352">
        <v>171</v>
      </c>
      <c r="C352">
        <v>135</v>
      </c>
      <c r="D352">
        <v>128300000</v>
      </c>
      <c r="E352" t="s">
        <v>373</v>
      </c>
      <c r="F352" t="s">
        <v>1190</v>
      </c>
      <c r="G352" t="s">
        <v>1191</v>
      </c>
      <c r="H352">
        <v>139288</v>
      </c>
      <c r="I352">
        <v>339</v>
      </c>
      <c r="J352" t="s">
        <v>29</v>
      </c>
      <c r="K352" t="s">
        <v>30</v>
      </c>
      <c r="L352">
        <v>19400870</v>
      </c>
      <c r="M352">
        <v>1977</v>
      </c>
      <c r="N352">
        <v>7.7</v>
      </c>
      <c r="O352">
        <f>Table1[[#This Row],[gross]]-Table1[[#This Row],[budget]]</f>
        <v>108899130</v>
      </c>
      <c r="R352" t="s">
        <v>195</v>
      </c>
      <c r="S352">
        <f>COUNTIF(Table1[genres],R352)</f>
        <v>1</v>
      </c>
      <c r="T352" cm="1">
        <f t="array" ref="T352">SUM(IF(Table1[genres]=R352, Table1[imdb_score]))</f>
        <v>8.5</v>
      </c>
      <c r="U352" cm="1">
        <f t="array" ref="U352">MEDIAN(IF(Table1[genres]=R352, Table1[imdb_score]))</f>
        <v>8.5</v>
      </c>
      <c r="V352" cm="1">
        <f t="array" ref="V352">MAX(IF(Table1[genres]=R352, Table1[imdb_score]))</f>
        <v>8.5</v>
      </c>
      <c r="W352" cm="1">
        <f t="array" ref="W352">MIN(IF(Table1[genres]=R352, Table1[imdb_score]))</f>
        <v>8.5</v>
      </c>
      <c r="X352" t="e" cm="1">
        <f t="array" ref="X352">MODE(IF(Table1[genres]=R352, Table1[imdb_score]))</f>
        <v>#N/A</v>
      </c>
      <c r="Y352" s="2" t="e" cm="1">
        <f t="array" ref="Y352">VAR(IF(Table1[genres]=R352, Table1[imdb_score]))</f>
        <v>#DIV/0!</v>
      </c>
      <c r="Z352" s="2" t="e" cm="1">
        <f t="array" ref="Z352">STDEV(IF(Table1[genres]=R352, Table1[imdb_score]))</f>
        <v>#DIV/0!</v>
      </c>
      <c r="AA352" s="3" cm="1">
        <f t="array" ref="AA352">AVERAGE(IF(Table1[genres]=R352, Table1[imdb_score]))</f>
        <v>8.5</v>
      </c>
    </row>
    <row r="353" spans="1:27" x14ac:dyDescent="0.3">
      <c r="A353" t="s">
        <v>1192</v>
      </c>
      <c r="B353">
        <v>156</v>
      </c>
      <c r="C353">
        <v>139</v>
      </c>
      <c r="D353">
        <v>147637474</v>
      </c>
      <c r="E353" t="s">
        <v>699</v>
      </c>
      <c r="F353" t="s">
        <v>1193</v>
      </c>
      <c r="G353" t="s">
        <v>1194</v>
      </c>
      <c r="H353">
        <v>224671</v>
      </c>
      <c r="I353">
        <v>470</v>
      </c>
      <c r="J353" t="s">
        <v>29</v>
      </c>
      <c r="K353" t="s">
        <v>30</v>
      </c>
      <c r="L353">
        <v>50000000</v>
      </c>
      <c r="M353">
        <v>1997</v>
      </c>
      <c r="N353">
        <v>7.7</v>
      </c>
      <c r="O353">
        <f>Table1[[#This Row],[gross]]-Table1[[#This Row],[budget]]</f>
        <v>97637474</v>
      </c>
      <c r="R353" t="s">
        <v>279</v>
      </c>
      <c r="S353">
        <f>COUNTIF(Table1[genres],R353)</f>
        <v>1</v>
      </c>
      <c r="T353" cm="1">
        <f t="array" ref="T353">SUM(IF(Table1[genres]=R353, Table1[imdb_score]))</f>
        <v>8.4</v>
      </c>
      <c r="U353" cm="1">
        <f t="array" ref="U353">MEDIAN(IF(Table1[genres]=R353, Table1[imdb_score]))</f>
        <v>8.4</v>
      </c>
      <c r="V353" cm="1">
        <f t="array" ref="V353">MAX(IF(Table1[genres]=R353, Table1[imdb_score]))</f>
        <v>8.4</v>
      </c>
      <c r="W353" cm="1">
        <f t="array" ref="W353">MIN(IF(Table1[genres]=R353, Table1[imdb_score]))</f>
        <v>8.4</v>
      </c>
      <c r="X353" t="e" cm="1">
        <f t="array" ref="X353">MODE(IF(Table1[genres]=R353, Table1[imdb_score]))</f>
        <v>#N/A</v>
      </c>
      <c r="Y353" s="2" t="e" cm="1">
        <f t="array" ref="Y353">VAR(IF(Table1[genres]=R353, Table1[imdb_score]))</f>
        <v>#DIV/0!</v>
      </c>
      <c r="Z353" s="2" t="e" cm="1">
        <f t="array" ref="Z353">STDEV(IF(Table1[genres]=R353, Table1[imdb_score]))</f>
        <v>#DIV/0!</v>
      </c>
      <c r="AA353" s="3" cm="1">
        <f t="array" ref="AA353">AVERAGE(IF(Table1[genres]=R353, Table1[imdb_score]))</f>
        <v>8.4</v>
      </c>
    </row>
    <row r="354" spans="1:27" x14ac:dyDescent="0.3">
      <c r="A354" t="s">
        <v>532</v>
      </c>
      <c r="B354">
        <v>656</v>
      </c>
      <c r="C354">
        <v>130</v>
      </c>
      <c r="D354">
        <v>136019448</v>
      </c>
      <c r="E354" t="s">
        <v>1196</v>
      </c>
      <c r="F354" t="s">
        <v>1197</v>
      </c>
      <c r="G354" t="s">
        <v>1198</v>
      </c>
      <c r="H354">
        <v>452465</v>
      </c>
      <c r="I354">
        <v>695</v>
      </c>
      <c r="J354" t="s">
        <v>29</v>
      </c>
      <c r="K354" t="s">
        <v>30</v>
      </c>
      <c r="L354">
        <v>44500000</v>
      </c>
      <c r="M354">
        <v>2012</v>
      </c>
      <c r="N354">
        <v>7.7</v>
      </c>
      <c r="O354">
        <f>Table1[[#This Row],[gross]]-Table1[[#This Row],[budget]]</f>
        <v>91519448</v>
      </c>
      <c r="R354" t="s">
        <v>293</v>
      </c>
      <c r="S354">
        <f>COUNTIF(Table1[genres],R354)</f>
        <v>1</v>
      </c>
      <c r="T354" cm="1">
        <f t="array" ref="T354">SUM(IF(Table1[genres]=R354, Table1[imdb_score]))</f>
        <v>8.4</v>
      </c>
      <c r="U354" cm="1">
        <f t="array" ref="U354">MEDIAN(IF(Table1[genres]=R354, Table1[imdb_score]))</f>
        <v>8.4</v>
      </c>
      <c r="V354" cm="1">
        <f t="array" ref="V354">MAX(IF(Table1[genres]=R354, Table1[imdb_score]))</f>
        <v>8.4</v>
      </c>
      <c r="W354" cm="1">
        <f t="array" ref="W354">MIN(IF(Table1[genres]=R354, Table1[imdb_score]))</f>
        <v>8.4</v>
      </c>
      <c r="X354" t="e" cm="1">
        <f t="array" ref="X354">MODE(IF(Table1[genres]=R354, Table1[imdb_score]))</f>
        <v>#N/A</v>
      </c>
      <c r="Y354" s="2" t="e" cm="1">
        <f t="array" ref="Y354">VAR(IF(Table1[genres]=R354, Table1[imdb_score]))</f>
        <v>#DIV/0!</v>
      </c>
      <c r="Z354" s="2" t="e" cm="1">
        <f t="array" ref="Z354">STDEV(IF(Table1[genres]=R354, Table1[imdb_score]))</f>
        <v>#DIV/0!</v>
      </c>
      <c r="AA354" s="3" cm="1">
        <f t="array" ref="AA354">AVERAGE(IF(Table1[genres]=R354, Table1[imdb_score]))</f>
        <v>8.4</v>
      </c>
    </row>
    <row r="355" spans="1:27" x14ac:dyDescent="0.3">
      <c r="A355" t="s">
        <v>613</v>
      </c>
      <c r="B355">
        <v>437</v>
      </c>
      <c r="C355">
        <v>133</v>
      </c>
      <c r="D355">
        <v>109712885</v>
      </c>
      <c r="E355" t="s">
        <v>459</v>
      </c>
      <c r="F355" t="s">
        <v>503</v>
      </c>
      <c r="G355" t="s">
        <v>1200</v>
      </c>
      <c r="H355">
        <v>146708</v>
      </c>
      <c r="I355">
        <v>362</v>
      </c>
      <c r="J355" t="s">
        <v>29</v>
      </c>
      <c r="K355" t="s">
        <v>30</v>
      </c>
      <c r="L355">
        <v>35000000</v>
      </c>
      <c r="M355">
        <v>2015</v>
      </c>
      <c r="N355">
        <v>7.7</v>
      </c>
      <c r="O355">
        <f>Table1[[#This Row],[gross]]-Table1[[#This Row],[budget]]</f>
        <v>74712885</v>
      </c>
      <c r="R355" t="s">
        <v>299</v>
      </c>
      <c r="S355">
        <f>COUNTIF(Table1[genres],R355)</f>
        <v>1</v>
      </c>
      <c r="T355" cm="1">
        <f t="array" ref="T355">SUM(IF(Table1[genres]=R355, Table1[imdb_score]))</f>
        <v>8.3000000000000007</v>
      </c>
      <c r="U355" cm="1">
        <f t="array" ref="U355">MEDIAN(IF(Table1[genres]=R355, Table1[imdb_score]))</f>
        <v>8.3000000000000007</v>
      </c>
      <c r="V355" cm="1">
        <f t="array" ref="V355">MAX(IF(Table1[genres]=R355, Table1[imdb_score]))</f>
        <v>8.3000000000000007</v>
      </c>
      <c r="W355" cm="1">
        <f t="array" ref="W355">MIN(IF(Table1[genres]=R355, Table1[imdb_score]))</f>
        <v>8.3000000000000007</v>
      </c>
      <c r="X355" t="e" cm="1">
        <f t="array" ref="X355">MODE(IF(Table1[genres]=R355, Table1[imdb_score]))</f>
        <v>#N/A</v>
      </c>
      <c r="Y355" s="2" t="e" cm="1">
        <f t="array" ref="Y355">VAR(IF(Table1[genres]=R355, Table1[imdb_score]))</f>
        <v>#DIV/0!</v>
      </c>
      <c r="Z355" s="2" t="e" cm="1">
        <f t="array" ref="Z355">STDEV(IF(Table1[genres]=R355, Table1[imdb_score]))</f>
        <v>#DIV/0!</v>
      </c>
      <c r="AA355" s="3" cm="1">
        <f t="array" ref="AA355">AVERAGE(IF(Table1[genres]=R355, Table1[imdb_score]))</f>
        <v>8.3000000000000007</v>
      </c>
    </row>
    <row r="356" spans="1:27" x14ac:dyDescent="0.3">
      <c r="A356" t="s">
        <v>725</v>
      </c>
      <c r="B356">
        <v>357</v>
      </c>
      <c r="C356">
        <v>134</v>
      </c>
      <c r="D356">
        <v>83025853</v>
      </c>
      <c r="E356" t="s">
        <v>588</v>
      </c>
      <c r="F356" t="s">
        <v>601</v>
      </c>
      <c r="G356" t="s">
        <v>1202</v>
      </c>
      <c r="H356">
        <v>259837</v>
      </c>
      <c r="I356">
        <v>2254</v>
      </c>
      <c r="J356" t="s">
        <v>29</v>
      </c>
      <c r="K356" t="s">
        <v>30</v>
      </c>
      <c r="L356">
        <v>14000000</v>
      </c>
      <c r="M356">
        <v>2005</v>
      </c>
      <c r="N356">
        <v>7.7</v>
      </c>
      <c r="O356">
        <f>Table1[[#This Row],[gross]]-Table1[[#This Row],[budget]]</f>
        <v>69025853</v>
      </c>
      <c r="R356" t="s">
        <v>330</v>
      </c>
      <c r="S356">
        <f>COUNTIF(Table1[genres],R356)</f>
        <v>1</v>
      </c>
      <c r="T356" cm="1">
        <f t="array" ref="T356">SUM(IF(Table1[genres]=R356, Table1[imdb_score]))</f>
        <v>8.3000000000000007</v>
      </c>
      <c r="U356" cm="1">
        <f t="array" ref="U356">MEDIAN(IF(Table1[genres]=R356, Table1[imdb_score]))</f>
        <v>8.3000000000000007</v>
      </c>
      <c r="V356" cm="1">
        <f t="array" ref="V356">MAX(IF(Table1[genres]=R356, Table1[imdb_score]))</f>
        <v>8.3000000000000007</v>
      </c>
      <c r="W356" cm="1">
        <f t="array" ref="W356">MIN(IF(Table1[genres]=R356, Table1[imdb_score]))</f>
        <v>8.3000000000000007</v>
      </c>
      <c r="X356" t="e" cm="1">
        <f t="array" ref="X356">MODE(IF(Table1[genres]=R356, Table1[imdb_score]))</f>
        <v>#N/A</v>
      </c>
      <c r="Y356" s="2" t="e" cm="1">
        <f t="array" ref="Y356">VAR(IF(Table1[genres]=R356, Table1[imdb_score]))</f>
        <v>#DIV/0!</v>
      </c>
      <c r="Z356" s="2" t="e" cm="1">
        <f t="array" ref="Z356">STDEV(IF(Table1[genres]=R356, Table1[imdb_score]))</f>
        <v>#DIV/0!</v>
      </c>
      <c r="AA356" s="3" cm="1">
        <f t="array" ref="AA356">AVERAGE(IF(Table1[genres]=R356, Table1[imdb_score]))</f>
        <v>8.3000000000000007</v>
      </c>
    </row>
    <row r="357" spans="1:27" x14ac:dyDescent="0.3">
      <c r="A357" t="s">
        <v>828</v>
      </c>
      <c r="B357">
        <v>148</v>
      </c>
      <c r="C357">
        <v>116</v>
      </c>
      <c r="D357">
        <v>78900000</v>
      </c>
      <c r="E357" t="s">
        <v>248</v>
      </c>
      <c r="F357" t="s">
        <v>1204</v>
      </c>
      <c r="G357" t="s">
        <v>1205</v>
      </c>
      <c r="H357">
        <v>91414</v>
      </c>
      <c r="I357">
        <v>359</v>
      </c>
      <c r="J357" t="s">
        <v>29</v>
      </c>
      <c r="K357" t="s">
        <v>30</v>
      </c>
      <c r="L357">
        <v>11000000</v>
      </c>
      <c r="M357">
        <v>1982</v>
      </c>
      <c r="N357">
        <v>7.7</v>
      </c>
      <c r="O357">
        <f>Table1[[#This Row],[gross]]-Table1[[#This Row],[budget]]</f>
        <v>67900000</v>
      </c>
      <c r="R357" t="s">
        <v>355</v>
      </c>
      <c r="S357">
        <f>COUNTIF(Table1[genres],R357)</f>
        <v>1</v>
      </c>
      <c r="T357" cm="1">
        <f t="array" ref="T357">SUM(IF(Table1[genres]=R357, Table1[imdb_score]))</f>
        <v>8.3000000000000007</v>
      </c>
      <c r="U357" cm="1">
        <f t="array" ref="U357">MEDIAN(IF(Table1[genres]=R357, Table1[imdb_score]))</f>
        <v>8.3000000000000007</v>
      </c>
      <c r="V357" cm="1">
        <f t="array" ref="V357">MAX(IF(Table1[genres]=R357, Table1[imdb_score]))</f>
        <v>8.3000000000000007</v>
      </c>
      <c r="W357" cm="1">
        <f t="array" ref="W357">MIN(IF(Table1[genres]=R357, Table1[imdb_score]))</f>
        <v>8.3000000000000007</v>
      </c>
      <c r="X357" t="e" cm="1">
        <f t="array" ref="X357">MODE(IF(Table1[genres]=R357, Table1[imdb_score]))</f>
        <v>#N/A</v>
      </c>
      <c r="Y357" s="2" t="e" cm="1">
        <f t="array" ref="Y357">VAR(IF(Table1[genres]=R357, Table1[imdb_score]))</f>
        <v>#DIV/0!</v>
      </c>
      <c r="Z357" s="2" t="e" cm="1">
        <f t="array" ref="Z357">STDEV(IF(Table1[genres]=R357, Table1[imdb_score]))</f>
        <v>#DIV/0!</v>
      </c>
      <c r="AA357" s="3" cm="1">
        <f t="array" ref="AA357">AVERAGE(IF(Table1[genres]=R357, Table1[imdb_score]))</f>
        <v>8.3000000000000007</v>
      </c>
    </row>
    <row r="358" spans="1:27" x14ac:dyDescent="0.3">
      <c r="A358" t="s">
        <v>91</v>
      </c>
      <c r="B358">
        <v>556</v>
      </c>
      <c r="C358">
        <v>120</v>
      </c>
      <c r="D358">
        <v>96917897</v>
      </c>
      <c r="E358" t="s">
        <v>393</v>
      </c>
      <c r="F358" t="s">
        <v>1207</v>
      </c>
      <c r="G358" t="s">
        <v>1208</v>
      </c>
      <c r="H358">
        <v>479453</v>
      </c>
      <c r="I358">
        <v>696</v>
      </c>
      <c r="J358" t="s">
        <v>29</v>
      </c>
      <c r="K358" t="s">
        <v>30</v>
      </c>
      <c r="L358">
        <v>40000000</v>
      </c>
      <c r="M358">
        <v>2010</v>
      </c>
      <c r="N358">
        <v>7.7</v>
      </c>
      <c r="O358">
        <f>Table1[[#This Row],[gross]]-Table1[[#This Row],[budget]]</f>
        <v>56917897</v>
      </c>
      <c r="R358" t="s">
        <v>405</v>
      </c>
      <c r="S358">
        <f>COUNTIF(Table1[genres],R358)</f>
        <v>1</v>
      </c>
      <c r="T358" cm="1">
        <f t="array" ref="T358">SUM(IF(Table1[genres]=R358, Table1[imdb_score]))</f>
        <v>8.1999999999999993</v>
      </c>
      <c r="U358" cm="1">
        <f t="array" ref="U358">MEDIAN(IF(Table1[genres]=R358, Table1[imdb_score]))</f>
        <v>8.1999999999999993</v>
      </c>
      <c r="V358" cm="1">
        <f t="array" ref="V358">MAX(IF(Table1[genres]=R358, Table1[imdb_score]))</f>
        <v>8.1999999999999993</v>
      </c>
      <c r="W358" cm="1">
        <f t="array" ref="W358">MIN(IF(Table1[genres]=R358, Table1[imdb_score]))</f>
        <v>8.1999999999999993</v>
      </c>
      <c r="X358" t="e" cm="1">
        <f t="array" ref="X358">MODE(IF(Table1[genres]=R358, Table1[imdb_score]))</f>
        <v>#N/A</v>
      </c>
      <c r="Y358" s="2" t="e" cm="1">
        <f t="array" ref="Y358">VAR(IF(Table1[genres]=R358, Table1[imdb_score]))</f>
        <v>#DIV/0!</v>
      </c>
      <c r="Z358" s="2" t="e" cm="1">
        <f t="array" ref="Z358">STDEV(IF(Table1[genres]=R358, Table1[imdb_score]))</f>
        <v>#DIV/0!</v>
      </c>
      <c r="AA358" s="3" cm="1">
        <f t="array" ref="AA358">AVERAGE(IF(Table1[genres]=R358, Table1[imdb_score]))</f>
        <v>8.1999999999999993</v>
      </c>
    </row>
    <row r="359" spans="1:27" x14ac:dyDescent="0.3">
      <c r="A359" t="s">
        <v>978</v>
      </c>
      <c r="B359">
        <v>287</v>
      </c>
      <c r="C359">
        <v>103</v>
      </c>
      <c r="D359">
        <v>55153403</v>
      </c>
      <c r="E359" t="s">
        <v>211</v>
      </c>
      <c r="F359" t="s">
        <v>1210</v>
      </c>
      <c r="G359" t="s">
        <v>1211</v>
      </c>
      <c r="H359">
        <v>299127</v>
      </c>
      <c r="I359">
        <v>1509</v>
      </c>
      <c r="J359" t="s">
        <v>29</v>
      </c>
      <c r="K359" t="s">
        <v>30</v>
      </c>
      <c r="L359">
        <v>1200000</v>
      </c>
      <c r="M359">
        <v>2004</v>
      </c>
      <c r="N359">
        <v>7.7</v>
      </c>
      <c r="O359">
        <f>Table1[[#This Row],[gross]]-Table1[[#This Row],[budget]]</f>
        <v>53953403</v>
      </c>
      <c r="R359" t="s">
        <v>439</v>
      </c>
      <c r="S359">
        <f>COUNTIF(Table1[genres],R359)</f>
        <v>1</v>
      </c>
      <c r="T359" cm="1">
        <f t="array" ref="T359">SUM(IF(Table1[genres]=R359, Table1[imdb_score]))</f>
        <v>8.1999999999999993</v>
      </c>
      <c r="U359" cm="1">
        <f t="array" ref="U359">MEDIAN(IF(Table1[genres]=R359, Table1[imdb_score]))</f>
        <v>8.1999999999999993</v>
      </c>
      <c r="V359" cm="1">
        <f t="array" ref="V359">MAX(IF(Table1[genres]=R359, Table1[imdb_score]))</f>
        <v>8.1999999999999993</v>
      </c>
      <c r="W359" cm="1">
        <f t="array" ref="W359">MIN(IF(Table1[genres]=R359, Table1[imdb_score]))</f>
        <v>8.1999999999999993</v>
      </c>
      <c r="X359" t="e" cm="1">
        <f t="array" ref="X359">MODE(IF(Table1[genres]=R359, Table1[imdb_score]))</f>
        <v>#N/A</v>
      </c>
      <c r="Y359" s="2" t="e" cm="1">
        <f t="array" ref="Y359">VAR(IF(Table1[genres]=R359, Table1[imdb_score]))</f>
        <v>#DIV/0!</v>
      </c>
      <c r="Z359" s="2" t="e" cm="1">
        <f t="array" ref="Z359">STDEV(IF(Table1[genres]=R359, Table1[imdb_score]))</f>
        <v>#DIV/0!</v>
      </c>
      <c r="AA359" s="3" cm="1">
        <f t="array" ref="AA359">AVERAGE(IF(Table1[genres]=R359, Table1[imdb_score]))</f>
        <v>8.1999999999999993</v>
      </c>
    </row>
    <row r="360" spans="1:27" x14ac:dyDescent="0.3">
      <c r="A360" t="s">
        <v>1213</v>
      </c>
      <c r="B360">
        <v>445</v>
      </c>
      <c r="C360">
        <v>88</v>
      </c>
      <c r="D360">
        <v>75590286</v>
      </c>
      <c r="E360" t="s">
        <v>1214</v>
      </c>
      <c r="F360" t="s">
        <v>490</v>
      </c>
      <c r="G360" t="s">
        <v>1215</v>
      </c>
      <c r="H360">
        <v>386217</v>
      </c>
      <c r="I360">
        <v>553</v>
      </c>
      <c r="J360" t="s">
        <v>29</v>
      </c>
      <c r="K360" t="s">
        <v>30</v>
      </c>
      <c r="L360">
        <v>23600000</v>
      </c>
      <c r="M360">
        <v>2009</v>
      </c>
      <c r="N360">
        <v>7.7</v>
      </c>
      <c r="O360">
        <f>Table1[[#This Row],[gross]]-Table1[[#This Row],[budget]]</f>
        <v>51990286</v>
      </c>
      <c r="R360" t="s">
        <v>444</v>
      </c>
      <c r="S360">
        <f>COUNTIF(Table1[genres],R360)</f>
        <v>1</v>
      </c>
      <c r="T360" cm="1">
        <f t="array" ref="T360">SUM(IF(Table1[genres]=R360, Table1[imdb_score]))</f>
        <v>8.1999999999999993</v>
      </c>
      <c r="U360" cm="1">
        <f t="array" ref="U360">MEDIAN(IF(Table1[genres]=R360, Table1[imdb_score]))</f>
        <v>8.1999999999999993</v>
      </c>
      <c r="V360" cm="1">
        <f t="array" ref="V360">MAX(IF(Table1[genres]=R360, Table1[imdb_score]))</f>
        <v>8.1999999999999993</v>
      </c>
      <c r="W360" cm="1">
        <f t="array" ref="W360">MIN(IF(Table1[genres]=R360, Table1[imdb_score]))</f>
        <v>8.1999999999999993</v>
      </c>
      <c r="X360" t="e" cm="1">
        <f t="array" ref="X360">MODE(IF(Table1[genres]=R360, Table1[imdb_score]))</f>
        <v>#N/A</v>
      </c>
      <c r="Y360" s="2" t="e" cm="1">
        <f t="array" ref="Y360">VAR(IF(Table1[genres]=R360, Table1[imdb_score]))</f>
        <v>#DIV/0!</v>
      </c>
      <c r="Z360" s="2" t="e" cm="1">
        <f t="array" ref="Z360">STDEV(IF(Table1[genres]=R360, Table1[imdb_score]))</f>
        <v>#DIV/0!</v>
      </c>
      <c r="AA360" s="3" cm="1">
        <f t="array" ref="AA360">AVERAGE(IF(Table1[genres]=R360, Table1[imdb_score]))</f>
        <v>8.1999999999999993</v>
      </c>
    </row>
    <row r="361" spans="1:27" x14ac:dyDescent="0.3">
      <c r="A361" t="s">
        <v>134</v>
      </c>
      <c r="B361">
        <v>68</v>
      </c>
      <c r="C361">
        <v>125</v>
      </c>
      <c r="D361">
        <v>77324422</v>
      </c>
      <c r="E361" t="s">
        <v>92</v>
      </c>
      <c r="F361" t="s">
        <v>837</v>
      </c>
      <c r="G361" t="s">
        <v>1217</v>
      </c>
      <c r="H361">
        <v>178731</v>
      </c>
      <c r="I361">
        <v>261</v>
      </c>
      <c r="J361" t="s">
        <v>29</v>
      </c>
      <c r="K361" t="s">
        <v>30</v>
      </c>
      <c r="L361">
        <v>26000000</v>
      </c>
      <c r="M361">
        <v>1993</v>
      </c>
      <c r="N361">
        <v>7.7</v>
      </c>
      <c r="O361">
        <f>Table1[[#This Row],[gross]]-Table1[[#This Row],[budget]]</f>
        <v>51324422</v>
      </c>
      <c r="R361" t="s">
        <v>508</v>
      </c>
      <c r="S361">
        <f>COUNTIF(Table1[genres],R361)</f>
        <v>1</v>
      </c>
      <c r="T361" cm="1">
        <f t="array" ref="T361">SUM(IF(Table1[genres]=R361, Table1[imdb_score]))</f>
        <v>8.1</v>
      </c>
      <c r="U361" cm="1">
        <f t="array" ref="U361">MEDIAN(IF(Table1[genres]=R361, Table1[imdb_score]))</f>
        <v>8.1</v>
      </c>
      <c r="V361" cm="1">
        <f t="array" ref="V361">MAX(IF(Table1[genres]=R361, Table1[imdb_score]))</f>
        <v>8.1</v>
      </c>
      <c r="W361" cm="1">
        <f t="array" ref="W361">MIN(IF(Table1[genres]=R361, Table1[imdb_score]))</f>
        <v>8.1</v>
      </c>
      <c r="X361" t="e" cm="1">
        <f t="array" ref="X361">MODE(IF(Table1[genres]=R361, Table1[imdb_score]))</f>
        <v>#N/A</v>
      </c>
      <c r="Y361" s="2" t="e" cm="1">
        <f t="array" ref="Y361">VAR(IF(Table1[genres]=R361, Table1[imdb_score]))</f>
        <v>#DIV/0!</v>
      </c>
      <c r="Z361" s="2" t="e" cm="1">
        <f t="array" ref="Z361">STDEV(IF(Table1[genres]=R361, Table1[imdb_score]))</f>
        <v>#DIV/0!</v>
      </c>
      <c r="AA361" s="3" cm="1">
        <f t="array" ref="AA361">AVERAGE(IF(Table1[genres]=R361, Table1[imdb_score]))</f>
        <v>8.1</v>
      </c>
    </row>
    <row r="362" spans="1:27" x14ac:dyDescent="0.3">
      <c r="A362" t="s">
        <v>539</v>
      </c>
      <c r="B362">
        <v>487</v>
      </c>
      <c r="C362">
        <v>94</v>
      </c>
      <c r="D362">
        <v>56816662</v>
      </c>
      <c r="E362" t="s">
        <v>519</v>
      </c>
      <c r="F362" t="s">
        <v>1219</v>
      </c>
      <c r="G362" t="s">
        <v>1220</v>
      </c>
      <c r="H362">
        <v>301149</v>
      </c>
      <c r="I362">
        <v>509</v>
      </c>
      <c r="J362" t="s">
        <v>29</v>
      </c>
      <c r="K362" t="s">
        <v>408</v>
      </c>
      <c r="L362">
        <v>17000000</v>
      </c>
      <c r="M362">
        <v>2011</v>
      </c>
      <c r="N362">
        <v>7.7</v>
      </c>
      <c r="O362">
        <f>Table1[[#This Row],[gross]]-Table1[[#This Row],[budget]]</f>
        <v>39816662</v>
      </c>
      <c r="R362" t="s">
        <v>524</v>
      </c>
      <c r="S362">
        <f>COUNTIF(Table1[genres],R362)</f>
        <v>1</v>
      </c>
      <c r="T362" cm="1">
        <f t="array" ref="T362">SUM(IF(Table1[genres]=R362, Table1[imdb_score]))</f>
        <v>8.1</v>
      </c>
      <c r="U362" cm="1">
        <f t="array" ref="U362">MEDIAN(IF(Table1[genres]=R362, Table1[imdb_score]))</f>
        <v>8.1</v>
      </c>
      <c r="V362" cm="1">
        <f t="array" ref="V362">MAX(IF(Table1[genres]=R362, Table1[imdb_score]))</f>
        <v>8.1</v>
      </c>
      <c r="W362" cm="1">
        <f t="array" ref="W362">MIN(IF(Table1[genres]=R362, Table1[imdb_score]))</f>
        <v>8.1</v>
      </c>
      <c r="X362" t="e" cm="1">
        <f t="array" ref="X362">MODE(IF(Table1[genres]=R362, Table1[imdb_score]))</f>
        <v>#N/A</v>
      </c>
      <c r="Y362" s="2" t="e" cm="1">
        <f t="array" ref="Y362">VAR(IF(Table1[genres]=R362, Table1[imdb_score]))</f>
        <v>#DIV/0!</v>
      </c>
      <c r="Z362" s="2" t="e" cm="1">
        <f t="array" ref="Z362">STDEV(IF(Table1[genres]=R362, Table1[imdb_score]))</f>
        <v>#DIV/0!</v>
      </c>
      <c r="AA362" s="3" cm="1">
        <f t="array" ref="AA362">AVERAGE(IF(Table1[genres]=R362, Table1[imdb_score]))</f>
        <v>8.1</v>
      </c>
    </row>
    <row r="363" spans="1:27" x14ac:dyDescent="0.3">
      <c r="A363" t="s">
        <v>780</v>
      </c>
      <c r="B363">
        <v>209</v>
      </c>
      <c r="C363">
        <v>178</v>
      </c>
      <c r="D363">
        <v>75305995</v>
      </c>
      <c r="E363" t="s">
        <v>1222</v>
      </c>
      <c r="F363" t="s">
        <v>1223</v>
      </c>
      <c r="G363" t="s">
        <v>1224</v>
      </c>
      <c r="H363">
        <v>110394</v>
      </c>
      <c r="I363">
        <v>433</v>
      </c>
      <c r="J363" t="s">
        <v>29</v>
      </c>
      <c r="K363" t="s">
        <v>30</v>
      </c>
      <c r="L363">
        <v>40000000</v>
      </c>
      <c r="M363">
        <v>2004</v>
      </c>
      <c r="N363">
        <v>7.7</v>
      </c>
      <c r="O363">
        <f>Table1[[#This Row],[gross]]-Table1[[#This Row],[budget]]</f>
        <v>35305995</v>
      </c>
      <c r="R363" t="s">
        <v>547</v>
      </c>
      <c r="S363">
        <f>COUNTIF(Table1[genres],R363)</f>
        <v>1</v>
      </c>
      <c r="T363" cm="1">
        <f t="array" ref="T363">SUM(IF(Table1[genres]=R363, Table1[imdb_score]))</f>
        <v>8.1</v>
      </c>
      <c r="U363" cm="1">
        <f t="array" ref="U363">MEDIAN(IF(Table1[genres]=R363, Table1[imdb_score]))</f>
        <v>8.1</v>
      </c>
      <c r="V363" cm="1">
        <f t="array" ref="V363">MAX(IF(Table1[genres]=R363, Table1[imdb_score]))</f>
        <v>8.1</v>
      </c>
      <c r="W363" cm="1">
        <f t="array" ref="W363">MIN(IF(Table1[genres]=R363, Table1[imdb_score]))</f>
        <v>8.1</v>
      </c>
      <c r="X363" t="e" cm="1">
        <f t="array" ref="X363">MODE(IF(Table1[genres]=R363, Table1[imdb_score]))</f>
        <v>#N/A</v>
      </c>
      <c r="Y363" s="2" t="e" cm="1">
        <f t="array" ref="Y363">VAR(IF(Table1[genres]=R363, Table1[imdb_score]))</f>
        <v>#DIV/0!</v>
      </c>
      <c r="Z363" s="2" t="e" cm="1">
        <f t="array" ref="Z363">STDEV(IF(Table1[genres]=R363, Table1[imdb_score]))</f>
        <v>#DIV/0!</v>
      </c>
      <c r="AA363" s="3" cm="1">
        <f t="array" ref="AA363">AVERAGE(IF(Table1[genres]=R363, Table1[imdb_score]))</f>
        <v>8.1</v>
      </c>
    </row>
    <row r="364" spans="1:27" x14ac:dyDescent="0.3">
      <c r="A364" t="s">
        <v>1226</v>
      </c>
      <c r="B364">
        <v>355</v>
      </c>
      <c r="C364">
        <v>109</v>
      </c>
      <c r="D364">
        <v>40983001</v>
      </c>
      <c r="E364" t="s">
        <v>208</v>
      </c>
      <c r="F364" t="s">
        <v>601</v>
      </c>
      <c r="G364" t="s">
        <v>1227</v>
      </c>
      <c r="H364">
        <v>181025</v>
      </c>
      <c r="I364">
        <v>336</v>
      </c>
      <c r="J364" t="s">
        <v>29</v>
      </c>
      <c r="K364" t="s">
        <v>30</v>
      </c>
      <c r="L364">
        <v>7000000</v>
      </c>
      <c r="M364">
        <v>2012</v>
      </c>
      <c r="N364">
        <v>7.7</v>
      </c>
      <c r="O364">
        <f>Table1[[#This Row],[gross]]-Table1[[#This Row],[budget]]</f>
        <v>33983001</v>
      </c>
      <c r="R364" t="s">
        <v>551</v>
      </c>
      <c r="S364">
        <f>COUNTIF(Table1[genres],R364)</f>
        <v>1</v>
      </c>
      <c r="T364" cm="1">
        <f t="array" ref="T364">SUM(IF(Table1[genres]=R364, Table1[imdb_score]))</f>
        <v>8.1</v>
      </c>
      <c r="U364" cm="1">
        <f t="array" ref="U364">MEDIAN(IF(Table1[genres]=R364, Table1[imdb_score]))</f>
        <v>8.1</v>
      </c>
      <c r="V364" cm="1">
        <f t="array" ref="V364">MAX(IF(Table1[genres]=R364, Table1[imdb_score]))</f>
        <v>8.1</v>
      </c>
      <c r="W364" cm="1">
        <f t="array" ref="W364">MIN(IF(Table1[genres]=R364, Table1[imdb_score]))</f>
        <v>8.1</v>
      </c>
      <c r="X364" t="e" cm="1">
        <f t="array" ref="X364">MODE(IF(Table1[genres]=R364, Table1[imdb_score]))</f>
        <v>#N/A</v>
      </c>
      <c r="Y364" s="2" t="e" cm="1">
        <f t="array" ref="Y364">VAR(IF(Table1[genres]=R364, Table1[imdb_score]))</f>
        <v>#DIV/0!</v>
      </c>
      <c r="Z364" s="2" t="e" cm="1">
        <f t="array" ref="Z364">STDEV(IF(Table1[genres]=R364, Table1[imdb_score]))</f>
        <v>#DIV/0!</v>
      </c>
      <c r="AA364" s="3" cm="1">
        <f t="array" ref="AA364">AVERAGE(IF(Table1[genres]=R364, Table1[imdb_score]))</f>
        <v>8.1</v>
      </c>
    </row>
    <row r="365" spans="1:27" x14ac:dyDescent="0.3">
      <c r="A365" t="s">
        <v>1229</v>
      </c>
      <c r="B365">
        <v>109</v>
      </c>
      <c r="C365">
        <v>122</v>
      </c>
      <c r="D365">
        <v>76261036</v>
      </c>
      <c r="E365" t="s">
        <v>208</v>
      </c>
      <c r="F365" t="s">
        <v>837</v>
      </c>
      <c r="G365" t="s">
        <v>1230</v>
      </c>
      <c r="H365">
        <v>305929</v>
      </c>
      <c r="I365">
        <v>633</v>
      </c>
      <c r="J365" t="s">
        <v>29</v>
      </c>
      <c r="K365" t="s">
        <v>30</v>
      </c>
      <c r="L365">
        <v>45000000</v>
      </c>
      <c r="M365">
        <v>2001</v>
      </c>
      <c r="N365">
        <v>7.7</v>
      </c>
      <c r="O365">
        <f>Table1[[#This Row],[gross]]-Table1[[#This Row],[budget]]</f>
        <v>31261036</v>
      </c>
      <c r="R365" t="s">
        <v>571</v>
      </c>
      <c r="S365">
        <f>COUNTIF(Table1[genres],R365)</f>
        <v>1</v>
      </c>
      <c r="T365" cm="1">
        <f t="array" ref="T365">SUM(IF(Table1[genres]=R365, Table1[imdb_score]))</f>
        <v>8.1</v>
      </c>
      <c r="U365" cm="1">
        <f t="array" ref="U365">MEDIAN(IF(Table1[genres]=R365, Table1[imdb_score]))</f>
        <v>8.1</v>
      </c>
      <c r="V365" cm="1">
        <f t="array" ref="V365">MAX(IF(Table1[genres]=R365, Table1[imdb_score]))</f>
        <v>8.1</v>
      </c>
      <c r="W365" cm="1">
        <f t="array" ref="W365">MIN(IF(Table1[genres]=R365, Table1[imdb_score]))</f>
        <v>8.1</v>
      </c>
      <c r="X365" t="e" cm="1">
        <f t="array" ref="X365">MODE(IF(Table1[genres]=R365, Table1[imdb_score]))</f>
        <v>#N/A</v>
      </c>
      <c r="Y365" s="2" t="e" cm="1">
        <f t="array" ref="Y365">VAR(IF(Table1[genres]=R365, Table1[imdb_score]))</f>
        <v>#DIV/0!</v>
      </c>
      <c r="Z365" s="2" t="e" cm="1">
        <f t="array" ref="Z365">STDEV(IF(Table1[genres]=R365, Table1[imdb_score]))</f>
        <v>#DIV/0!</v>
      </c>
      <c r="AA365" s="3" cm="1">
        <f t="array" ref="AA365">AVERAGE(IF(Table1[genres]=R365, Table1[imdb_score]))</f>
        <v>8.1</v>
      </c>
    </row>
    <row r="366" spans="1:27" x14ac:dyDescent="0.3">
      <c r="A366" t="s">
        <v>1231</v>
      </c>
      <c r="B366">
        <v>71</v>
      </c>
      <c r="C366">
        <v>105</v>
      </c>
      <c r="D366">
        <v>35811509</v>
      </c>
      <c r="E366" t="s">
        <v>819</v>
      </c>
      <c r="F366" t="s">
        <v>1232</v>
      </c>
      <c r="G366" t="s">
        <v>1233</v>
      </c>
      <c r="H366">
        <v>43013</v>
      </c>
      <c r="I366">
        <v>104</v>
      </c>
      <c r="J366" t="s">
        <v>29</v>
      </c>
      <c r="K366" t="s">
        <v>581</v>
      </c>
      <c r="L366">
        <v>5500000</v>
      </c>
      <c r="M366">
        <v>1996</v>
      </c>
      <c r="N366">
        <v>7.7</v>
      </c>
      <c r="O366">
        <f>Table1[[#This Row],[gross]]-Table1[[#This Row],[budget]]</f>
        <v>30311509</v>
      </c>
      <c r="R366" t="s">
        <v>595</v>
      </c>
      <c r="S366">
        <f>COUNTIF(Table1[genres],R366)</f>
        <v>1</v>
      </c>
      <c r="T366" cm="1">
        <f t="array" ref="T366">SUM(IF(Table1[genres]=R366, Table1[imdb_score]))</f>
        <v>8.1</v>
      </c>
      <c r="U366" cm="1">
        <f t="array" ref="U366">MEDIAN(IF(Table1[genres]=R366, Table1[imdb_score]))</f>
        <v>8.1</v>
      </c>
      <c r="V366" cm="1">
        <f t="array" ref="V366">MAX(IF(Table1[genres]=R366, Table1[imdb_score]))</f>
        <v>8.1</v>
      </c>
      <c r="W366" cm="1">
        <f t="array" ref="W366">MIN(IF(Table1[genres]=R366, Table1[imdb_score]))</f>
        <v>8.1</v>
      </c>
      <c r="X366" t="e" cm="1">
        <f t="array" ref="X366">MODE(IF(Table1[genres]=R366, Table1[imdb_score]))</f>
        <v>#N/A</v>
      </c>
      <c r="Y366" s="2" t="e" cm="1">
        <f t="array" ref="Y366">VAR(IF(Table1[genres]=R366, Table1[imdb_score]))</f>
        <v>#DIV/0!</v>
      </c>
      <c r="Z366" s="2" t="e" cm="1">
        <f t="array" ref="Z366">STDEV(IF(Table1[genres]=R366, Table1[imdb_score]))</f>
        <v>#DIV/0!</v>
      </c>
      <c r="AA366" s="3" cm="1">
        <f t="array" ref="AA366">AVERAGE(IF(Table1[genres]=R366, Table1[imdb_score]))</f>
        <v>8.1</v>
      </c>
    </row>
    <row r="367" spans="1:27" x14ac:dyDescent="0.3">
      <c r="A367" t="s">
        <v>59</v>
      </c>
      <c r="B367">
        <v>252</v>
      </c>
      <c r="C367">
        <v>145</v>
      </c>
      <c r="D367">
        <v>132014112</v>
      </c>
      <c r="E367" t="s">
        <v>1235</v>
      </c>
      <c r="F367" t="s">
        <v>649</v>
      </c>
      <c r="G367" t="s">
        <v>1236</v>
      </c>
      <c r="H367">
        <v>399651</v>
      </c>
      <c r="I367">
        <v>1331</v>
      </c>
      <c r="J367" t="s">
        <v>29</v>
      </c>
      <c r="K367" t="s">
        <v>30</v>
      </c>
      <c r="L367">
        <v>102000000</v>
      </c>
      <c r="M367">
        <v>2002</v>
      </c>
      <c r="N367">
        <v>7.7</v>
      </c>
      <c r="O367">
        <f>Table1[[#This Row],[gross]]-Table1[[#This Row],[budget]]</f>
        <v>30014112</v>
      </c>
      <c r="R367" t="s">
        <v>617</v>
      </c>
      <c r="S367">
        <f>COUNTIF(Table1[genres],R367)</f>
        <v>1</v>
      </c>
      <c r="T367" cm="1">
        <f t="array" ref="T367">SUM(IF(Table1[genres]=R367, Table1[imdb_score]))</f>
        <v>8.1</v>
      </c>
      <c r="U367" cm="1">
        <f t="array" ref="U367">MEDIAN(IF(Table1[genres]=R367, Table1[imdb_score]))</f>
        <v>8.1</v>
      </c>
      <c r="V367" cm="1">
        <f t="array" ref="V367">MAX(IF(Table1[genres]=R367, Table1[imdb_score]))</f>
        <v>8.1</v>
      </c>
      <c r="W367" cm="1">
        <f t="array" ref="W367">MIN(IF(Table1[genres]=R367, Table1[imdb_score]))</f>
        <v>8.1</v>
      </c>
      <c r="X367" t="e" cm="1">
        <f t="array" ref="X367">MODE(IF(Table1[genres]=R367, Table1[imdb_score]))</f>
        <v>#N/A</v>
      </c>
      <c r="Y367" s="2" t="e" cm="1">
        <f t="array" ref="Y367">VAR(IF(Table1[genres]=R367, Table1[imdb_score]))</f>
        <v>#DIV/0!</v>
      </c>
      <c r="Z367" s="2" t="e" cm="1">
        <f t="array" ref="Z367">STDEV(IF(Table1[genres]=R367, Table1[imdb_score]))</f>
        <v>#DIV/0!</v>
      </c>
      <c r="AA367" s="3" cm="1">
        <f t="array" ref="AA367">AVERAGE(IF(Table1[genres]=R367, Table1[imdb_score]))</f>
        <v>8.1</v>
      </c>
    </row>
    <row r="368" spans="1:27" x14ac:dyDescent="0.3">
      <c r="A368" t="s">
        <v>1225</v>
      </c>
      <c r="B368">
        <v>327</v>
      </c>
      <c r="C368">
        <v>100</v>
      </c>
      <c r="D368">
        <v>34963967</v>
      </c>
      <c r="E368" t="s">
        <v>699</v>
      </c>
      <c r="F368" t="s">
        <v>1238</v>
      </c>
      <c r="G368" t="s">
        <v>1239</v>
      </c>
      <c r="H368">
        <v>270441</v>
      </c>
      <c r="I368">
        <v>378</v>
      </c>
      <c r="J368" t="s">
        <v>29</v>
      </c>
      <c r="K368" t="s">
        <v>30</v>
      </c>
      <c r="L368">
        <v>8000000</v>
      </c>
      <c r="M368">
        <v>2011</v>
      </c>
      <c r="N368">
        <v>7.7</v>
      </c>
      <c r="O368">
        <f>Table1[[#This Row],[gross]]-Table1[[#This Row],[budget]]</f>
        <v>26963967</v>
      </c>
      <c r="R368" t="s">
        <v>634</v>
      </c>
      <c r="S368">
        <f>COUNTIF(Table1[genres],R368)</f>
        <v>1</v>
      </c>
      <c r="T368" cm="1">
        <f t="array" ref="T368">SUM(IF(Table1[genres]=R368, Table1[imdb_score]))</f>
        <v>8</v>
      </c>
      <c r="U368" cm="1">
        <f t="array" ref="U368">MEDIAN(IF(Table1[genres]=R368, Table1[imdb_score]))</f>
        <v>8</v>
      </c>
      <c r="V368" cm="1">
        <f t="array" ref="V368">MAX(IF(Table1[genres]=R368, Table1[imdb_score]))</f>
        <v>8</v>
      </c>
      <c r="W368" cm="1">
        <f t="array" ref="W368">MIN(IF(Table1[genres]=R368, Table1[imdb_score]))</f>
        <v>8</v>
      </c>
      <c r="X368" t="e" cm="1">
        <f t="array" ref="X368">MODE(IF(Table1[genres]=R368, Table1[imdb_score]))</f>
        <v>#N/A</v>
      </c>
      <c r="Y368" s="2" t="e" cm="1">
        <f t="array" ref="Y368">VAR(IF(Table1[genres]=R368, Table1[imdb_score]))</f>
        <v>#DIV/0!</v>
      </c>
      <c r="Z368" s="2" t="e" cm="1">
        <f t="array" ref="Z368">STDEV(IF(Table1[genres]=R368, Table1[imdb_score]))</f>
        <v>#DIV/0!</v>
      </c>
      <c r="AA368" s="3" cm="1">
        <f t="array" ref="AA368">AVERAGE(IF(Table1[genres]=R368, Table1[imdb_score]))</f>
        <v>8</v>
      </c>
    </row>
    <row r="369" spans="1:27" x14ac:dyDescent="0.3">
      <c r="A369" t="s">
        <v>725</v>
      </c>
      <c r="B369">
        <v>69</v>
      </c>
      <c r="C369">
        <v>136</v>
      </c>
      <c r="D369">
        <v>42700000</v>
      </c>
      <c r="E369" t="s">
        <v>588</v>
      </c>
      <c r="F369" t="s">
        <v>398</v>
      </c>
      <c r="G369" t="s">
        <v>1241</v>
      </c>
      <c r="H369">
        <v>78392</v>
      </c>
      <c r="I369">
        <v>196</v>
      </c>
      <c r="J369" t="s">
        <v>29</v>
      </c>
      <c r="K369" t="s">
        <v>30</v>
      </c>
      <c r="L369">
        <v>16500000</v>
      </c>
      <c r="M369">
        <v>1995</v>
      </c>
      <c r="N369">
        <v>7.7</v>
      </c>
      <c r="O369">
        <f>Table1[[#This Row],[gross]]-Table1[[#This Row],[budget]]</f>
        <v>26200000</v>
      </c>
      <c r="R369" t="s">
        <v>644</v>
      </c>
      <c r="S369">
        <f>COUNTIF(Table1[genres],R369)</f>
        <v>1</v>
      </c>
      <c r="T369" cm="1">
        <f t="array" ref="T369">SUM(IF(Table1[genres]=R369, Table1[imdb_score]))</f>
        <v>8</v>
      </c>
      <c r="U369" cm="1">
        <f t="array" ref="U369">MEDIAN(IF(Table1[genres]=R369, Table1[imdb_score]))</f>
        <v>8</v>
      </c>
      <c r="V369" cm="1">
        <f t="array" ref="V369">MAX(IF(Table1[genres]=R369, Table1[imdb_score]))</f>
        <v>8</v>
      </c>
      <c r="W369" cm="1">
        <f t="array" ref="W369">MIN(IF(Table1[genres]=R369, Table1[imdb_score]))</f>
        <v>8</v>
      </c>
      <c r="X369" t="e" cm="1">
        <f t="array" ref="X369">MODE(IF(Table1[genres]=R369, Table1[imdb_score]))</f>
        <v>#N/A</v>
      </c>
      <c r="Y369" s="2" t="e" cm="1">
        <f t="array" ref="Y369">VAR(IF(Table1[genres]=R369, Table1[imdb_score]))</f>
        <v>#DIV/0!</v>
      </c>
      <c r="Z369" s="2" t="e" cm="1">
        <f t="array" ref="Z369">STDEV(IF(Table1[genres]=R369, Table1[imdb_score]))</f>
        <v>#DIV/0!</v>
      </c>
      <c r="AA369" s="3" cm="1">
        <f t="array" ref="AA369">AVERAGE(IF(Table1[genres]=R369, Table1[imdb_score]))</f>
        <v>8</v>
      </c>
    </row>
    <row r="370" spans="1:27" x14ac:dyDescent="0.3">
      <c r="A370" t="s">
        <v>1243</v>
      </c>
      <c r="B370">
        <v>331</v>
      </c>
      <c r="C370">
        <v>95</v>
      </c>
      <c r="D370">
        <v>32391374</v>
      </c>
      <c r="E370" t="s">
        <v>699</v>
      </c>
      <c r="F370" t="s">
        <v>1238</v>
      </c>
      <c r="G370" t="s">
        <v>1244</v>
      </c>
      <c r="H370">
        <v>376600</v>
      </c>
      <c r="I370">
        <v>494</v>
      </c>
      <c r="J370" t="s">
        <v>29</v>
      </c>
      <c r="K370" t="s">
        <v>30</v>
      </c>
      <c r="L370">
        <v>7500000</v>
      </c>
      <c r="M370">
        <v>2009</v>
      </c>
      <c r="N370">
        <v>7.7</v>
      </c>
      <c r="O370">
        <f>Table1[[#This Row],[gross]]-Table1[[#This Row],[budget]]</f>
        <v>24891374</v>
      </c>
      <c r="R370" t="s">
        <v>711</v>
      </c>
      <c r="S370">
        <f>COUNTIF(Table1[genres],R370)</f>
        <v>1</v>
      </c>
      <c r="T370" cm="1">
        <f t="array" ref="T370">SUM(IF(Table1[genres]=R370, Table1[imdb_score]))</f>
        <v>8</v>
      </c>
      <c r="U370" cm="1">
        <f t="array" ref="U370">MEDIAN(IF(Table1[genres]=R370, Table1[imdb_score]))</f>
        <v>8</v>
      </c>
      <c r="V370" cm="1">
        <f t="array" ref="V370">MAX(IF(Table1[genres]=R370, Table1[imdb_score]))</f>
        <v>8</v>
      </c>
      <c r="W370" cm="1">
        <f t="array" ref="W370">MIN(IF(Table1[genres]=R370, Table1[imdb_score]))</f>
        <v>8</v>
      </c>
      <c r="X370" t="e" cm="1">
        <f t="array" ref="X370">MODE(IF(Table1[genres]=R370, Table1[imdb_score]))</f>
        <v>#N/A</v>
      </c>
      <c r="Y370" s="2" t="e" cm="1">
        <f t="array" ref="Y370">VAR(IF(Table1[genres]=R370, Table1[imdb_score]))</f>
        <v>#DIV/0!</v>
      </c>
      <c r="Z370" s="2" t="e" cm="1">
        <f t="array" ref="Z370">STDEV(IF(Table1[genres]=R370, Table1[imdb_score]))</f>
        <v>#DIV/0!</v>
      </c>
      <c r="AA370" s="3" cm="1">
        <f t="array" ref="AA370">AVERAGE(IF(Table1[genres]=R370, Table1[imdb_score]))</f>
        <v>8</v>
      </c>
    </row>
    <row r="371" spans="1:27" x14ac:dyDescent="0.3">
      <c r="A371" t="s">
        <v>245</v>
      </c>
      <c r="B371">
        <v>226</v>
      </c>
      <c r="C371">
        <v>117</v>
      </c>
      <c r="D371">
        <v>104054514</v>
      </c>
      <c r="E371" t="s">
        <v>208</v>
      </c>
      <c r="F371" t="s">
        <v>74</v>
      </c>
      <c r="G371" t="s">
        <v>1246</v>
      </c>
      <c r="H371">
        <v>200359</v>
      </c>
      <c r="I371">
        <v>1009</v>
      </c>
      <c r="J371" t="s">
        <v>29</v>
      </c>
      <c r="K371" t="s">
        <v>30</v>
      </c>
      <c r="L371">
        <v>80000000</v>
      </c>
      <c r="M371">
        <v>2002</v>
      </c>
      <c r="N371">
        <v>7.7</v>
      </c>
      <c r="O371">
        <f>Table1[[#This Row],[gross]]-Table1[[#This Row],[budget]]</f>
        <v>24054514</v>
      </c>
      <c r="R371" t="s">
        <v>743</v>
      </c>
      <c r="S371">
        <f>COUNTIF(Table1[genres],R371)</f>
        <v>1</v>
      </c>
      <c r="T371" cm="1">
        <f t="array" ref="T371">SUM(IF(Table1[genres]=R371, Table1[imdb_score]))</f>
        <v>8</v>
      </c>
      <c r="U371" cm="1">
        <f t="array" ref="U371">MEDIAN(IF(Table1[genres]=R371, Table1[imdb_score]))</f>
        <v>8</v>
      </c>
      <c r="V371" cm="1">
        <f t="array" ref="V371">MAX(IF(Table1[genres]=R371, Table1[imdb_score]))</f>
        <v>8</v>
      </c>
      <c r="W371" cm="1">
        <f t="array" ref="W371">MIN(IF(Table1[genres]=R371, Table1[imdb_score]))</f>
        <v>8</v>
      </c>
      <c r="X371" t="e" cm="1">
        <f t="array" ref="X371">MODE(IF(Table1[genres]=R371, Table1[imdb_score]))</f>
        <v>#N/A</v>
      </c>
      <c r="Y371" s="2" t="e" cm="1">
        <f t="array" ref="Y371">VAR(IF(Table1[genres]=R371, Table1[imdb_score]))</f>
        <v>#DIV/0!</v>
      </c>
      <c r="Z371" s="2" t="e" cm="1">
        <f t="array" ref="Z371">STDEV(IF(Table1[genres]=R371, Table1[imdb_score]))</f>
        <v>#DIV/0!</v>
      </c>
      <c r="AA371" s="3" cm="1">
        <f t="array" ref="AA371">AVERAGE(IF(Table1[genres]=R371, Table1[imdb_score]))</f>
        <v>8</v>
      </c>
    </row>
    <row r="372" spans="1:27" x14ac:dyDescent="0.3">
      <c r="A372" t="s">
        <v>396</v>
      </c>
      <c r="B372">
        <v>419</v>
      </c>
      <c r="C372">
        <v>123</v>
      </c>
      <c r="D372">
        <v>35887263</v>
      </c>
      <c r="E372" t="s">
        <v>607</v>
      </c>
      <c r="F372" t="s">
        <v>1248</v>
      </c>
      <c r="G372" t="s">
        <v>1249</v>
      </c>
      <c r="H372">
        <v>265507</v>
      </c>
      <c r="I372">
        <v>388</v>
      </c>
      <c r="J372" t="s">
        <v>29</v>
      </c>
      <c r="K372" t="s">
        <v>200</v>
      </c>
      <c r="L372">
        <v>15000000</v>
      </c>
      <c r="M372">
        <v>2014</v>
      </c>
      <c r="N372">
        <v>7.7</v>
      </c>
      <c r="O372">
        <f>Table1[[#This Row],[gross]]-Table1[[#This Row],[budget]]</f>
        <v>20887263</v>
      </c>
      <c r="R372" t="s">
        <v>750</v>
      </c>
      <c r="S372">
        <f>COUNTIF(Table1[genres],R372)</f>
        <v>1</v>
      </c>
      <c r="T372" cm="1">
        <f t="array" ref="T372">SUM(IF(Table1[genres]=R372, Table1[imdb_score]))</f>
        <v>8</v>
      </c>
      <c r="U372" cm="1">
        <f t="array" ref="U372">MEDIAN(IF(Table1[genres]=R372, Table1[imdb_score]))</f>
        <v>8</v>
      </c>
      <c r="V372" cm="1">
        <f t="array" ref="V372">MAX(IF(Table1[genres]=R372, Table1[imdb_score]))</f>
        <v>8</v>
      </c>
      <c r="W372" cm="1">
        <f t="array" ref="W372">MIN(IF(Table1[genres]=R372, Table1[imdb_score]))</f>
        <v>8</v>
      </c>
      <c r="X372" t="e" cm="1">
        <f t="array" ref="X372">MODE(IF(Table1[genres]=R372, Table1[imdb_score]))</f>
        <v>#N/A</v>
      </c>
      <c r="Y372" s="2" t="e" cm="1">
        <f t="array" ref="Y372">VAR(IF(Table1[genres]=R372, Table1[imdb_score]))</f>
        <v>#DIV/0!</v>
      </c>
      <c r="Z372" s="2" t="e" cm="1">
        <f t="array" ref="Z372">STDEV(IF(Table1[genres]=R372, Table1[imdb_score]))</f>
        <v>#DIV/0!</v>
      </c>
      <c r="AA372" s="3" cm="1">
        <f t="array" ref="AA372">AVERAGE(IF(Table1[genres]=R372, Table1[imdb_score]))</f>
        <v>8</v>
      </c>
    </row>
    <row r="373" spans="1:27" x14ac:dyDescent="0.3">
      <c r="A373" t="s">
        <v>1251</v>
      </c>
      <c r="B373">
        <v>51</v>
      </c>
      <c r="C373">
        <v>119</v>
      </c>
      <c r="D373">
        <v>34700000</v>
      </c>
      <c r="E373" t="s">
        <v>588</v>
      </c>
      <c r="F373" t="s">
        <v>106</v>
      </c>
      <c r="G373" t="s">
        <v>1252</v>
      </c>
      <c r="H373">
        <v>52846</v>
      </c>
      <c r="I373">
        <v>143</v>
      </c>
      <c r="J373" t="s">
        <v>29</v>
      </c>
      <c r="K373" t="s">
        <v>30</v>
      </c>
      <c r="L373">
        <v>14000000</v>
      </c>
      <c r="M373">
        <v>1988</v>
      </c>
      <c r="N373">
        <v>7.7</v>
      </c>
      <c r="O373">
        <f>Table1[[#This Row],[gross]]-Table1[[#This Row],[budget]]</f>
        <v>20700000</v>
      </c>
      <c r="R373" t="s">
        <v>769</v>
      </c>
      <c r="S373">
        <f>COUNTIF(Table1[genres],R373)</f>
        <v>1</v>
      </c>
      <c r="T373" cm="1">
        <f t="array" ref="T373">SUM(IF(Table1[genres]=R373, Table1[imdb_score]))</f>
        <v>8</v>
      </c>
      <c r="U373" cm="1">
        <f t="array" ref="U373">MEDIAN(IF(Table1[genres]=R373, Table1[imdb_score]))</f>
        <v>8</v>
      </c>
      <c r="V373" cm="1">
        <f t="array" ref="V373">MAX(IF(Table1[genres]=R373, Table1[imdb_score]))</f>
        <v>8</v>
      </c>
      <c r="W373" cm="1">
        <f t="array" ref="W373">MIN(IF(Table1[genres]=R373, Table1[imdb_score]))</f>
        <v>8</v>
      </c>
      <c r="X373" t="e" cm="1">
        <f t="array" ref="X373">MODE(IF(Table1[genres]=R373, Table1[imdb_score]))</f>
        <v>#N/A</v>
      </c>
      <c r="Y373" s="2" t="e" cm="1">
        <f t="array" ref="Y373">VAR(IF(Table1[genres]=R373, Table1[imdb_score]))</f>
        <v>#DIV/0!</v>
      </c>
      <c r="Z373" s="2" t="e" cm="1">
        <f t="array" ref="Z373">STDEV(IF(Table1[genres]=R373, Table1[imdb_score]))</f>
        <v>#DIV/0!</v>
      </c>
      <c r="AA373" s="3" cm="1">
        <f t="array" ref="AA373">AVERAGE(IF(Table1[genres]=R373, Table1[imdb_score]))</f>
        <v>8</v>
      </c>
    </row>
    <row r="374" spans="1:27" x14ac:dyDescent="0.3">
      <c r="A374" t="s">
        <v>1254</v>
      </c>
      <c r="B374">
        <v>138</v>
      </c>
      <c r="C374">
        <v>131</v>
      </c>
      <c r="D374">
        <v>54228104</v>
      </c>
      <c r="E374" t="s">
        <v>1255</v>
      </c>
      <c r="F374" t="s">
        <v>1256</v>
      </c>
      <c r="G374" t="s">
        <v>1257</v>
      </c>
      <c r="H374">
        <v>104991</v>
      </c>
      <c r="I374">
        <v>544</v>
      </c>
      <c r="J374" t="s">
        <v>29</v>
      </c>
      <c r="K374" t="s">
        <v>200</v>
      </c>
      <c r="L374">
        <v>35000000</v>
      </c>
      <c r="M374">
        <v>2002</v>
      </c>
      <c r="N374">
        <v>7.7</v>
      </c>
      <c r="O374">
        <f>Table1[[#This Row],[gross]]-Table1[[#This Row],[budget]]</f>
        <v>19228104</v>
      </c>
      <c r="R374" t="s">
        <v>794</v>
      </c>
      <c r="S374">
        <f>COUNTIF(Table1[genres],R374)</f>
        <v>1</v>
      </c>
      <c r="T374" cm="1">
        <f t="array" ref="T374">SUM(IF(Table1[genres]=R374, Table1[imdb_score]))</f>
        <v>7.9</v>
      </c>
      <c r="U374" cm="1">
        <f t="array" ref="U374">MEDIAN(IF(Table1[genres]=R374, Table1[imdb_score]))</f>
        <v>7.9</v>
      </c>
      <c r="V374" cm="1">
        <f t="array" ref="V374">MAX(IF(Table1[genres]=R374, Table1[imdb_score]))</f>
        <v>7.9</v>
      </c>
      <c r="W374" cm="1">
        <f t="array" ref="W374">MIN(IF(Table1[genres]=R374, Table1[imdb_score]))</f>
        <v>7.9</v>
      </c>
      <c r="X374" t="e" cm="1">
        <f t="array" ref="X374">MODE(IF(Table1[genres]=R374, Table1[imdb_score]))</f>
        <v>#N/A</v>
      </c>
      <c r="Y374" s="2" t="e" cm="1">
        <f t="array" ref="Y374">VAR(IF(Table1[genres]=R374, Table1[imdb_score]))</f>
        <v>#DIV/0!</v>
      </c>
      <c r="Z374" s="2" t="e" cm="1">
        <f t="array" ref="Z374">STDEV(IF(Table1[genres]=R374, Table1[imdb_score]))</f>
        <v>#DIV/0!</v>
      </c>
      <c r="AA374" s="3" cm="1">
        <f t="array" ref="AA374">AVERAGE(IF(Table1[genres]=R374, Table1[imdb_score]))</f>
        <v>7.9</v>
      </c>
    </row>
    <row r="375" spans="1:27" x14ac:dyDescent="0.3">
      <c r="A375" t="s">
        <v>541</v>
      </c>
      <c r="B375">
        <v>447</v>
      </c>
      <c r="C375">
        <v>117</v>
      </c>
      <c r="D375">
        <v>48043505</v>
      </c>
      <c r="E375" t="s">
        <v>1259</v>
      </c>
      <c r="F375" t="s">
        <v>1260</v>
      </c>
      <c r="G375" t="s">
        <v>1261</v>
      </c>
      <c r="H375">
        <v>435864</v>
      </c>
      <c r="I375">
        <v>801</v>
      </c>
      <c r="J375" t="s">
        <v>29</v>
      </c>
      <c r="K375" t="s">
        <v>200</v>
      </c>
      <c r="L375">
        <v>30000000</v>
      </c>
      <c r="M375">
        <v>2010</v>
      </c>
      <c r="N375">
        <v>7.7</v>
      </c>
      <c r="O375">
        <f>Table1[[#This Row],[gross]]-Table1[[#This Row],[budget]]</f>
        <v>18043505</v>
      </c>
      <c r="R375" t="s">
        <v>808</v>
      </c>
      <c r="S375">
        <f>COUNTIF(Table1[genres],R375)</f>
        <v>1</v>
      </c>
      <c r="T375" cm="1">
        <f t="array" ref="T375">SUM(IF(Table1[genres]=R375, Table1[imdb_score]))</f>
        <v>7.9</v>
      </c>
      <c r="U375" cm="1">
        <f t="array" ref="U375">MEDIAN(IF(Table1[genres]=R375, Table1[imdb_score]))</f>
        <v>7.9</v>
      </c>
      <c r="V375" cm="1">
        <f t="array" ref="V375">MAX(IF(Table1[genres]=R375, Table1[imdb_score]))</f>
        <v>7.9</v>
      </c>
      <c r="W375" cm="1">
        <f t="array" ref="W375">MIN(IF(Table1[genres]=R375, Table1[imdb_score]))</f>
        <v>7.9</v>
      </c>
      <c r="X375" t="e" cm="1">
        <f t="array" ref="X375">MODE(IF(Table1[genres]=R375, Table1[imdb_score]))</f>
        <v>#N/A</v>
      </c>
      <c r="Y375" s="2" t="e" cm="1">
        <f t="array" ref="Y375">VAR(IF(Table1[genres]=R375, Table1[imdb_score]))</f>
        <v>#DIV/0!</v>
      </c>
      <c r="Z375" s="2" t="e" cm="1">
        <f t="array" ref="Z375">STDEV(IF(Table1[genres]=R375, Table1[imdb_score]))</f>
        <v>#DIV/0!</v>
      </c>
      <c r="AA375" s="3" cm="1">
        <f t="array" ref="AA375">AVERAGE(IF(Table1[genres]=R375, Table1[imdb_score]))</f>
        <v>7.9</v>
      </c>
    </row>
    <row r="376" spans="1:27" x14ac:dyDescent="0.3">
      <c r="A376" t="s">
        <v>839</v>
      </c>
      <c r="B376">
        <v>151</v>
      </c>
      <c r="C376">
        <v>110</v>
      </c>
      <c r="D376">
        <v>21994911</v>
      </c>
      <c r="E376" t="s">
        <v>220</v>
      </c>
      <c r="F376" t="s">
        <v>1263</v>
      </c>
      <c r="G376" t="s">
        <v>1264</v>
      </c>
      <c r="H376">
        <v>98354</v>
      </c>
      <c r="I376">
        <v>433</v>
      </c>
      <c r="J376" t="s">
        <v>29</v>
      </c>
      <c r="K376" t="s">
        <v>200</v>
      </c>
      <c r="L376">
        <v>5000000</v>
      </c>
      <c r="M376">
        <v>2000</v>
      </c>
      <c r="N376">
        <v>7.7</v>
      </c>
      <c r="O376">
        <f>Table1[[#This Row],[gross]]-Table1[[#This Row],[budget]]</f>
        <v>16994911</v>
      </c>
      <c r="R376" t="s">
        <v>843</v>
      </c>
      <c r="S376">
        <f>COUNTIF(Table1[genres],R376)</f>
        <v>1</v>
      </c>
      <c r="T376" cm="1">
        <f t="array" ref="T376">SUM(IF(Table1[genres]=R376, Table1[imdb_score]))</f>
        <v>7.9</v>
      </c>
      <c r="U376" cm="1">
        <f t="array" ref="U376">MEDIAN(IF(Table1[genres]=R376, Table1[imdb_score]))</f>
        <v>7.9</v>
      </c>
      <c r="V376" cm="1">
        <f t="array" ref="V376">MAX(IF(Table1[genres]=R376, Table1[imdb_score]))</f>
        <v>7.9</v>
      </c>
      <c r="W376" cm="1">
        <f t="array" ref="W376">MIN(IF(Table1[genres]=R376, Table1[imdb_score]))</f>
        <v>7.9</v>
      </c>
      <c r="X376" t="e" cm="1">
        <f t="array" ref="X376">MODE(IF(Table1[genres]=R376, Table1[imdb_score]))</f>
        <v>#N/A</v>
      </c>
      <c r="Y376" s="2" t="e" cm="1">
        <f t="array" ref="Y376">VAR(IF(Table1[genres]=R376, Table1[imdb_score]))</f>
        <v>#DIV/0!</v>
      </c>
      <c r="Z376" s="2" t="e" cm="1">
        <f t="array" ref="Z376">STDEV(IF(Table1[genres]=R376, Table1[imdb_score]))</f>
        <v>#DIV/0!</v>
      </c>
      <c r="AA376" s="3" cm="1">
        <f t="array" ref="AA376">AVERAGE(IF(Table1[genres]=R376, Table1[imdb_score]))</f>
        <v>7.9</v>
      </c>
    </row>
    <row r="377" spans="1:27" x14ac:dyDescent="0.3">
      <c r="A377" t="s">
        <v>190</v>
      </c>
      <c r="B377">
        <v>200</v>
      </c>
      <c r="C377">
        <v>152</v>
      </c>
      <c r="D377">
        <v>108638745</v>
      </c>
      <c r="E377" t="s">
        <v>575</v>
      </c>
      <c r="F377" t="s">
        <v>1266</v>
      </c>
      <c r="G377" t="s">
        <v>1267</v>
      </c>
      <c r="H377">
        <v>292022</v>
      </c>
      <c r="I377">
        <v>1103</v>
      </c>
      <c r="J377" t="s">
        <v>29</v>
      </c>
      <c r="K377" t="s">
        <v>30</v>
      </c>
      <c r="L377">
        <v>92000000</v>
      </c>
      <c r="M377">
        <v>2001</v>
      </c>
      <c r="N377">
        <v>7.7</v>
      </c>
      <c r="O377">
        <f>Table1[[#This Row],[gross]]-Table1[[#This Row],[budget]]</f>
        <v>16638745</v>
      </c>
      <c r="R377" t="s">
        <v>852</v>
      </c>
      <c r="S377">
        <f>COUNTIF(Table1[genres],R377)</f>
        <v>1</v>
      </c>
      <c r="T377" cm="1">
        <f t="array" ref="T377">SUM(IF(Table1[genres]=R377, Table1[imdb_score]))</f>
        <v>7.9</v>
      </c>
      <c r="U377" cm="1">
        <f t="array" ref="U377">MEDIAN(IF(Table1[genres]=R377, Table1[imdb_score]))</f>
        <v>7.9</v>
      </c>
      <c r="V377" cm="1">
        <f t="array" ref="V377">MAX(IF(Table1[genres]=R377, Table1[imdb_score]))</f>
        <v>7.9</v>
      </c>
      <c r="W377" cm="1">
        <f t="array" ref="W377">MIN(IF(Table1[genres]=R377, Table1[imdb_score]))</f>
        <v>7.9</v>
      </c>
      <c r="X377" t="e" cm="1">
        <f t="array" ref="X377">MODE(IF(Table1[genres]=R377, Table1[imdb_score]))</f>
        <v>#N/A</v>
      </c>
      <c r="Y377" s="2" t="e" cm="1">
        <f t="array" ref="Y377">VAR(IF(Table1[genres]=R377, Table1[imdb_score]))</f>
        <v>#DIV/0!</v>
      </c>
      <c r="Z377" s="2" t="e" cm="1">
        <f t="array" ref="Z377">STDEV(IF(Table1[genres]=R377, Table1[imdb_score]))</f>
        <v>#DIV/0!</v>
      </c>
      <c r="AA377" s="3" cm="1">
        <f t="array" ref="AA377">AVERAGE(IF(Table1[genres]=R377, Table1[imdb_score]))</f>
        <v>7.9</v>
      </c>
    </row>
    <row r="378" spans="1:27" x14ac:dyDescent="0.3">
      <c r="A378" t="s">
        <v>480</v>
      </c>
      <c r="B378">
        <v>75</v>
      </c>
      <c r="C378">
        <v>89</v>
      </c>
      <c r="D378">
        <v>27281507</v>
      </c>
      <c r="E378" t="s">
        <v>1269</v>
      </c>
      <c r="F378" t="s">
        <v>1270</v>
      </c>
      <c r="G378" t="s">
        <v>1271</v>
      </c>
      <c r="H378">
        <v>33850</v>
      </c>
      <c r="I378">
        <v>147</v>
      </c>
      <c r="J378" t="s">
        <v>29</v>
      </c>
      <c r="K378" t="s">
        <v>30</v>
      </c>
      <c r="L378">
        <v>12000000</v>
      </c>
      <c r="M378">
        <v>1992</v>
      </c>
      <c r="N378">
        <v>7.7</v>
      </c>
      <c r="O378">
        <f>Table1[[#This Row],[gross]]-Table1[[#This Row],[budget]]</f>
        <v>15281507</v>
      </c>
      <c r="R378" t="s">
        <v>864</v>
      </c>
      <c r="S378">
        <f>COUNTIF(Table1[genres],R378)</f>
        <v>1</v>
      </c>
      <c r="T378" cm="1">
        <f t="array" ref="T378">SUM(IF(Table1[genres]=R378, Table1[imdb_score]))</f>
        <v>7.9</v>
      </c>
      <c r="U378" cm="1">
        <f t="array" ref="U378">MEDIAN(IF(Table1[genres]=R378, Table1[imdb_score]))</f>
        <v>7.9</v>
      </c>
      <c r="V378" cm="1">
        <f t="array" ref="V378">MAX(IF(Table1[genres]=R378, Table1[imdb_score]))</f>
        <v>7.9</v>
      </c>
      <c r="W378" cm="1">
        <f t="array" ref="W378">MIN(IF(Table1[genres]=R378, Table1[imdb_score]))</f>
        <v>7.9</v>
      </c>
      <c r="X378" t="e" cm="1">
        <f t="array" ref="X378">MODE(IF(Table1[genres]=R378, Table1[imdb_score]))</f>
        <v>#N/A</v>
      </c>
      <c r="Y378" s="2" t="e" cm="1">
        <f t="array" ref="Y378">VAR(IF(Table1[genres]=R378, Table1[imdb_score]))</f>
        <v>#DIV/0!</v>
      </c>
      <c r="Z378" s="2" t="e" cm="1">
        <f t="array" ref="Z378">STDEV(IF(Table1[genres]=R378, Table1[imdb_score]))</f>
        <v>#DIV/0!</v>
      </c>
      <c r="AA378" s="3" cm="1">
        <f t="array" ref="AA378">AVERAGE(IF(Table1[genres]=R378, Table1[imdb_score]))</f>
        <v>7.9</v>
      </c>
    </row>
    <row r="379" spans="1:27" x14ac:dyDescent="0.3">
      <c r="A379" t="s">
        <v>1273</v>
      </c>
      <c r="B379">
        <v>310</v>
      </c>
      <c r="C379">
        <v>100</v>
      </c>
      <c r="D379">
        <v>75280058</v>
      </c>
      <c r="E379" t="s">
        <v>1274</v>
      </c>
      <c r="F379" t="s">
        <v>1275</v>
      </c>
      <c r="G379" t="s">
        <v>1276</v>
      </c>
      <c r="H379">
        <v>143121</v>
      </c>
      <c r="I379">
        <v>279</v>
      </c>
      <c r="J379" t="s">
        <v>29</v>
      </c>
      <c r="K379" t="s">
        <v>30</v>
      </c>
      <c r="L379">
        <v>60000000</v>
      </c>
      <c r="M379">
        <v>2009</v>
      </c>
      <c r="N379">
        <v>7.7</v>
      </c>
      <c r="O379">
        <f>Table1[[#This Row],[gross]]-Table1[[#This Row],[budget]]</f>
        <v>15280058</v>
      </c>
      <c r="R379" t="s">
        <v>871</v>
      </c>
      <c r="S379">
        <f>COUNTIF(Table1[genres],R379)</f>
        <v>1</v>
      </c>
      <c r="T379" cm="1">
        <f t="array" ref="T379">SUM(IF(Table1[genres]=R379, Table1[imdb_score]))</f>
        <v>7.9</v>
      </c>
      <c r="U379" cm="1">
        <f t="array" ref="U379">MEDIAN(IF(Table1[genres]=R379, Table1[imdb_score]))</f>
        <v>7.9</v>
      </c>
      <c r="V379" cm="1">
        <f t="array" ref="V379">MAX(IF(Table1[genres]=R379, Table1[imdb_score]))</f>
        <v>7.9</v>
      </c>
      <c r="W379" cm="1">
        <f t="array" ref="W379">MIN(IF(Table1[genres]=R379, Table1[imdb_score]))</f>
        <v>7.9</v>
      </c>
      <c r="X379" t="e" cm="1">
        <f t="array" ref="X379">MODE(IF(Table1[genres]=R379, Table1[imdb_score]))</f>
        <v>#N/A</v>
      </c>
      <c r="Y379" s="2" t="e" cm="1">
        <f t="array" ref="Y379">VAR(IF(Table1[genres]=R379, Table1[imdb_score]))</f>
        <v>#DIV/0!</v>
      </c>
      <c r="Z379" s="2" t="e" cm="1">
        <f t="array" ref="Z379">STDEV(IF(Table1[genres]=R379, Table1[imdb_score]))</f>
        <v>#DIV/0!</v>
      </c>
      <c r="AA379" s="3" cm="1">
        <f t="array" ref="AA379">AVERAGE(IF(Table1[genres]=R379, Table1[imdb_score]))</f>
        <v>7.9</v>
      </c>
    </row>
    <row r="380" spans="1:27" x14ac:dyDescent="0.3">
      <c r="A380" t="s">
        <v>857</v>
      </c>
      <c r="B380">
        <v>61</v>
      </c>
      <c r="C380">
        <v>202</v>
      </c>
      <c r="D380">
        <v>48169908</v>
      </c>
      <c r="E380" t="s">
        <v>655</v>
      </c>
      <c r="F380" t="s">
        <v>837</v>
      </c>
      <c r="G380" t="s">
        <v>1278</v>
      </c>
      <c r="H380">
        <v>63923</v>
      </c>
      <c r="I380">
        <v>156</v>
      </c>
      <c r="J380" t="s">
        <v>29</v>
      </c>
      <c r="K380" t="s">
        <v>30</v>
      </c>
      <c r="L380">
        <v>33000000</v>
      </c>
      <c r="M380">
        <v>1992</v>
      </c>
      <c r="N380">
        <v>7.7</v>
      </c>
      <c r="O380">
        <f>Table1[[#This Row],[gross]]-Table1[[#This Row],[budget]]</f>
        <v>15169908</v>
      </c>
      <c r="R380" t="s">
        <v>909</v>
      </c>
      <c r="S380">
        <f>COUNTIF(Table1[genres],R380)</f>
        <v>1</v>
      </c>
      <c r="T380" cm="1">
        <f t="array" ref="T380">SUM(IF(Table1[genres]=R380, Table1[imdb_score]))</f>
        <v>7.9</v>
      </c>
      <c r="U380" cm="1">
        <f t="array" ref="U380">MEDIAN(IF(Table1[genres]=R380, Table1[imdb_score]))</f>
        <v>7.9</v>
      </c>
      <c r="V380" cm="1">
        <f t="array" ref="V380">MAX(IF(Table1[genres]=R380, Table1[imdb_score]))</f>
        <v>7.9</v>
      </c>
      <c r="W380" cm="1">
        <f t="array" ref="W380">MIN(IF(Table1[genres]=R380, Table1[imdb_score]))</f>
        <v>7.9</v>
      </c>
      <c r="X380" t="e" cm="1">
        <f t="array" ref="X380">MODE(IF(Table1[genres]=R380, Table1[imdb_score]))</f>
        <v>#N/A</v>
      </c>
      <c r="Y380" s="2" t="e" cm="1">
        <f t="array" ref="Y380">VAR(IF(Table1[genres]=R380, Table1[imdb_score]))</f>
        <v>#DIV/0!</v>
      </c>
      <c r="Z380" s="2" t="e" cm="1">
        <f t="array" ref="Z380">STDEV(IF(Table1[genres]=R380, Table1[imdb_score]))</f>
        <v>#DIV/0!</v>
      </c>
      <c r="AA380" s="3" cm="1">
        <f t="array" ref="AA380">AVERAGE(IF(Table1[genres]=R380, Table1[imdb_score]))</f>
        <v>7.9</v>
      </c>
    </row>
    <row r="381" spans="1:27" x14ac:dyDescent="0.3">
      <c r="A381" t="s">
        <v>664</v>
      </c>
      <c r="B381">
        <v>202</v>
      </c>
      <c r="C381">
        <v>123</v>
      </c>
      <c r="D381">
        <v>69951824</v>
      </c>
      <c r="E381" t="s">
        <v>588</v>
      </c>
      <c r="F381" t="s">
        <v>665</v>
      </c>
      <c r="G381" t="s">
        <v>1280</v>
      </c>
      <c r="H381">
        <v>232710</v>
      </c>
      <c r="I381">
        <v>599</v>
      </c>
      <c r="J381" t="s">
        <v>29</v>
      </c>
      <c r="K381" t="s">
        <v>30</v>
      </c>
      <c r="L381">
        <v>55000000</v>
      </c>
      <c r="M381">
        <v>2008</v>
      </c>
      <c r="N381">
        <v>7.7</v>
      </c>
      <c r="O381">
        <f>Table1[[#This Row],[gross]]-Table1[[#This Row],[budget]]</f>
        <v>14951824</v>
      </c>
      <c r="R381" t="s">
        <v>918</v>
      </c>
      <c r="S381">
        <f>COUNTIF(Table1[genres],R381)</f>
        <v>1</v>
      </c>
      <c r="T381" cm="1">
        <f t="array" ref="T381">SUM(IF(Table1[genres]=R381, Table1[imdb_score]))</f>
        <v>7.9</v>
      </c>
      <c r="U381" cm="1">
        <f t="array" ref="U381">MEDIAN(IF(Table1[genres]=R381, Table1[imdb_score]))</f>
        <v>7.9</v>
      </c>
      <c r="V381" cm="1">
        <f t="array" ref="V381">MAX(IF(Table1[genres]=R381, Table1[imdb_score]))</f>
        <v>7.9</v>
      </c>
      <c r="W381" cm="1">
        <f t="array" ref="W381">MIN(IF(Table1[genres]=R381, Table1[imdb_score]))</f>
        <v>7.9</v>
      </c>
      <c r="X381" t="e" cm="1">
        <f t="array" ref="X381">MODE(IF(Table1[genres]=R381, Table1[imdb_score]))</f>
        <v>#N/A</v>
      </c>
      <c r="Y381" s="2" t="e" cm="1">
        <f t="array" ref="Y381">VAR(IF(Table1[genres]=R381, Table1[imdb_score]))</f>
        <v>#DIV/0!</v>
      </c>
      <c r="Z381" s="2" t="e" cm="1">
        <f t="array" ref="Z381">STDEV(IF(Table1[genres]=R381, Table1[imdb_score]))</f>
        <v>#DIV/0!</v>
      </c>
      <c r="AA381" s="3" cm="1">
        <f t="array" ref="AA381">AVERAGE(IF(Table1[genres]=R381, Table1[imdb_score]))</f>
        <v>7.9</v>
      </c>
    </row>
    <row r="382" spans="1:27" x14ac:dyDescent="0.3">
      <c r="A382" t="s">
        <v>386</v>
      </c>
      <c r="B382">
        <v>218</v>
      </c>
      <c r="C382">
        <v>129</v>
      </c>
      <c r="D382">
        <v>59365105</v>
      </c>
      <c r="E382" t="s">
        <v>699</v>
      </c>
      <c r="F382" t="s">
        <v>656</v>
      </c>
      <c r="G382" t="s">
        <v>1281</v>
      </c>
      <c r="H382">
        <v>318634</v>
      </c>
      <c r="I382">
        <v>1004</v>
      </c>
      <c r="J382" t="s">
        <v>29</v>
      </c>
      <c r="K382" t="s">
        <v>200</v>
      </c>
      <c r="L382">
        <v>45000000</v>
      </c>
      <c r="M382">
        <v>2003</v>
      </c>
      <c r="N382">
        <v>7.7</v>
      </c>
      <c r="O382">
        <f>Table1[[#This Row],[gross]]-Table1[[#This Row],[budget]]</f>
        <v>14365105</v>
      </c>
      <c r="R382" t="s">
        <v>944</v>
      </c>
      <c r="S382">
        <f>COUNTIF(Table1[genres],R382)</f>
        <v>1</v>
      </c>
      <c r="T382" cm="1">
        <f t="array" ref="T382">SUM(IF(Table1[genres]=R382, Table1[imdb_score]))</f>
        <v>7.8</v>
      </c>
      <c r="U382" cm="1">
        <f t="array" ref="U382">MEDIAN(IF(Table1[genres]=R382, Table1[imdb_score]))</f>
        <v>7.8</v>
      </c>
      <c r="V382" cm="1">
        <f t="array" ref="V382">MAX(IF(Table1[genres]=R382, Table1[imdb_score]))</f>
        <v>7.8</v>
      </c>
      <c r="W382" cm="1">
        <f t="array" ref="W382">MIN(IF(Table1[genres]=R382, Table1[imdb_score]))</f>
        <v>7.8</v>
      </c>
      <c r="X382" t="e" cm="1">
        <f t="array" ref="X382">MODE(IF(Table1[genres]=R382, Table1[imdb_score]))</f>
        <v>#N/A</v>
      </c>
      <c r="Y382" s="2" t="e" cm="1">
        <f t="array" ref="Y382">VAR(IF(Table1[genres]=R382, Table1[imdb_score]))</f>
        <v>#DIV/0!</v>
      </c>
      <c r="Z382" s="2" t="e" cm="1">
        <f t="array" ref="Z382">STDEV(IF(Table1[genres]=R382, Table1[imdb_score]))</f>
        <v>#DIV/0!</v>
      </c>
      <c r="AA382" s="3" cm="1">
        <f t="array" ref="AA382">AVERAGE(IF(Table1[genres]=R382, Table1[imdb_score]))</f>
        <v>7.8</v>
      </c>
    </row>
    <row r="383" spans="1:27" x14ac:dyDescent="0.3">
      <c r="A383" t="s">
        <v>326</v>
      </c>
      <c r="B383">
        <v>173</v>
      </c>
      <c r="C383">
        <v>106</v>
      </c>
      <c r="D383">
        <v>13622333</v>
      </c>
      <c r="E383" t="s">
        <v>1022</v>
      </c>
      <c r="F383" t="s">
        <v>1282</v>
      </c>
      <c r="G383" t="s">
        <v>1283</v>
      </c>
      <c r="H383">
        <v>91377</v>
      </c>
      <c r="I383">
        <v>385</v>
      </c>
      <c r="J383" t="s">
        <v>174</v>
      </c>
      <c r="K383" t="s">
        <v>585</v>
      </c>
      <c r="L383">
        <v>2000000</v>
      </c>
      <c r="M383">
        <v>2001</v>
      </c>
      <c r="N383">
        <v>7.7</v>
      </c>
      <c r="O383">
        <f>Table1[[#This Row],[gross]]-Table1[[#This Row],[budget]]</f>
        <v>11622333</v>
      </c>
      <c r="R383" t="s">
        <v>962</v>
      </c>
      <c r="S383">
        <f>COUNTIF(Table1[genres],R383)</f>
        <v>1</v>
      </c>
      <c r="T383" cm="1">
        <f t="array" ref="T383">SUM(IF(Table1[genres]=R383, Table1[imdb_score]))</f>
        <v>7.8</v>
      </c>
      <c r="U383" cm="1">
        <f t="array" ref="U383">MEDIAN(IF(Table1[genres]=R383, Table1[imdb_score]))</f>
        <v>7.8</v>
      </c>
      <c r="V383" cm="1">
        <f t="array" ref="V383">MAX(IF(Table1[genres]=R383, Table1[imdb_score]))</f>
        <v>7.8</v>
      </c>
      <c r="W383" cm="1">
        <f t="array" ref="W383">MIN(IF(Table1[genres]=R383, Table1[imdb_score]))</f>
        <v>7.8</v>
      </c>
      <c r="X383" t="e" cm="1">
        <f t="array" ref="X383">MODE(IF(Table1[genres]=R383, Table1[imdb_score]))</f>
        <v>#N/A</v>
      </c>
      <c r="Y383" s="2" t="e" cm="1">
        <f t="array" ref="Y383">VAR(IF(Table1[genres]=R383, Table1[imdb_score]))</f>
        <v>#DIV/0!</v>
      </c>
      <c r="Z383" s="2" t="e" cm="1">
        <f t="array" ref="Z383">STDEV(IF(Table1[genres]=R383, Table1[imdb_score]))</f>
        <v>#DIV/0!</v>
      </c>
      <c r="AA383" s="3" cm="1">
        <f t="array" ref="AA383">AVERAGE(IF(Table1[genres]=R383, Table1[imdb_score]))</f>
        <v>7.8</v>
      </c>
    </row>
    <row r="384" spans="1:27" x14ac:dyDescent="0.3">
      <c r="A384" t="s">
        <v>443</v>
      </c>
      <c r="B384">
        <v>252</v>
      </c>
      <c r="C384">
        <v>121</v>
      </c>
      <c r="D384">
        <v>17605861</v>
      </c>
      <c r="E384" t="s">
        <v>1196</v>
      </c>
      <c r="F384" t="s">
        <v>1285</v>
      </c>
      <c r="G384" t="s">
        <v>1286</v>
      </c>
      <c r="H384">
        <v>145580</v>
      </c>
      <c r="I384">
        <v>351</v>
      </c>
      <c r="J384" t="s">
        <v>29</v>
      </c>
      <c r="K384" t="s">
        <v>200</v>
      </c>
      <c r="L384">
        <v>6000000</v>
      </c>
      <c r="M384">
        <v>2006</v>
      </c>
      <c r="N384">
        <v>7.7</v>
      </c>
      <c r="O384">
        <f>Table1[[#This Row],[gross]]-Table1[[#This Row],[budget]]</f>
        <v>11605861</v>
      </c>
      <c r="R384" t="s">
        <v>1009</v>
      </c>
      <c r="S384">
        <f>COUNTIF(Table1[genres],R384)</f>
        <v>1</v>
      </c>
      <c r="T384" cm="1">
        <f t="array" ref="T384">SUM(IF(Table1[genres]=R384, Table1[imdb_score]))</f>
        <v>7.8</v>
      </c>
      <c r="U384" cm="1">
        <f t="array" ref="U384">MEDIAN(IF(Table1[genres]=R384, Table1[imdb_score]))</f>
        <v>7.8</v>
      </c>
      <c r="V384" cm="1">
        <f t="array" ref="V384">MAX(IF(Table1[genres]=R384, Table1[imdb_score]))</f>
        <v>7.8</v>
      </c>
      <c r="W384" cm="1">
        <f t="array" ref="W384">MIN(IF(Table1[genres]=R384, Table1[imdb_score]))</f>
        <v>7.8</v>
      </c>
      <c r="X384" t="e" cm="1">
        <f t="array" ref="X384">MODE(IF(Table1[genres]=R384, Table1[imdb_score]))</f>
        <v>#N/A</v>
      </c>
      <c r="Y384" s="2" t="e" cm="1">
        <f t="array" ref="Y384">VAR(IF(Table1[genres]=R384, Table1[imdb_score]))</f>
        <v>#DIV/0!</v>
      </c>
      <c r="Z384" s="2" t="e" cm="1">
        <f t="array" ref="Z384">STDEV(IF(Table1[genres]=R384, Table1[imdb_score]))</f>
        <v>#DIV/0!</v>
      </c>
      <c r="AA384" s="3" cm="1">
        <f t="array" ref="AA384">AVERAGE(IF(Table1[genres]=R384, Table1[imdb_score]))</f>
        <v>7.8</v>
      </c>
    </row>
    <row r="385" spans="1:27" x14ac:dyDescent="0.3">
      <c r="A385" t="s">
        <v>1287</v>
      </c>
      <c r="B385">
        <v>197</v>
      </c>
      <c r="C385">
        <v>101</v>
      </c>
      <c r="D385">
        <v>12995673</v>
      </c>
      <c r="E385" t="s">
        <v>1288</v>
      </c>
      <c r="F385" t="s">
        <v>1289</v>
      </c>
      <c r="G385" t="s">
        <v>1290</v>
      </c>
      <c r="H385">
        <v>52286</v>
      </c>
      <c r="I385">
        <v>345</v>
      </c>
      <c r="J385" t="s">
        <v>29</v>
      </c>
      <c r="K385" t="s">
        <v>30</v>
      </c>
      <c r="L385">
        <v>2500000</v>
      </c>
      <c r="M385">
        <v>2008</v>
      </c>
      <c r="N385">
        <v>7.7</v>
      </c>
      <c r="O385">
        <f>Table1[[#This Row],[gross]]-Table1[[#This Row],[budget]]</f>
        <v>10495673</v>
      </c>
      <c r="R385" t="s">
        <v>1014</v>
      </c>
      <c r="S385">
        <f>COUNTIF(Table1[genres],R385)</f>
        <v>1</v>
      </c>
      <c r="T385" cm="1">
        <f t="array" ref="T385">SUM(IF(Table1[genres]=R385, Table1[imdb_score]))</f>
        <v>7.8</v>
      </c>
      <c r="U385" cm="1">
        <f t="array" ref="U385">MEDIAN(IF(Table1[genres]=R385, Table1[imdb_score]))</f>
        <v>7.8</v>
      </c>
      <c r="V385" cm="1">
        <f t="array" ref="V385">MAX(IF(Table1[genres]=R385, Table1[imdb_score]))</f>
        <v>7.8</v>
      </c>
      <c r="W385" cm="1">
        <f t="array" ref="W385">MIN(IF(Table1[genres]=R385, Table1[imdb_score]))</f>
        <v>7.8</v>
      </c>
      <c r="X385" t="e" cm="1">
        <f t="array" ref="X385">MODE(IF(Table1[genres]=R385, Table1[imdb_score]))</f>
        <v>#N/A</v>
      </c>
      <c r="Y385" s="2" t="e" cm="1">
        <f t="array" ref="Y385">VAR(IF(Table1[genres]=R385, Table1[imdb_score]))</f>
        <v>#DIV/0!</v>
      </c>
      <c r="Z385" s="2" t="e" cm="1">
        <f t="array" ref="Z385">STDEV(IF(Table1[genres]=R385, Table1[imdb_score]))</f>
        <v>#DIV/0!</v>
      </c>
      <c r="AA385" s="3" cm="1">
        <f t="array" ref="AA385">AVERAGE(IF(Table1[genres]=R385, Table1[imdb_score]))</f>
        <v>7.8</v>
      </c>
    </row>
    <row r="386" spans="1:27" x14ac:dyDescent="0.3">
      <c r="A386" t="s">
        <v>461</v>
      </c>
      <c r="B386">
        <v>489</v>
      </c>
      <c r="C386">
        <v>108</v>
      </c>
      <c r="D386">
        <v>25440971</v>
      </c>
      <c r="E386" t="s">
        <v>217</v>
      </c>
      <c r="F386" t="s">
        <v>1291</v>
      </c>
      <c r="G386" t="s">
        <v>1292</v>
      </c>
      <c r="H386">
        <v>289508</v>
      </c>
      <c r="I386">
        <v>611</v>
      </c>
      <c r="J386" t="s">
        <v>29</v>
      </c>
      <c r="K386" t="s">
        <v>200</v>
      </c>
      <c r="L386">
        <v>15000000</v>
      </c>
      <c r="M386">
        <v>2015</v>
      </c>
      <c r="N386">
        <v>7.7</v>
      </c>
      <c r="O386">
        <f>Table1[[#This Row],[gross]]-Table1[[#This Row],[budget]]</f>
        <v>10440971</v>
      </c>
      <c r="R386" t="s">
        <v>1018</v>
      </c>
      <c r="S386">
        <f>COUNTIF(Table1[genres],R386)</f>
        <v>1</v>
      </c>
      <c r="T386" cm="1">
        <f t="array" ref="T386">SUM(IF(Table1[genres]=R386, Table1[imdb_score]))</f>
        <v>7.8</v>
      </c>
      <c r="U386" cm="1">
        <f t="array" ref="U386">MEDIAN(IF(Table1[genres]=R386, Table1[imdb_score]))</f>
        <v>7.8</v>
      </c>
      <c r="V386" cm="1">
        <f t="array" ref="V386">MAX(IF(Table1[genres]=R386, Table1[imdb_score]))</f>
        <v>7.8</v>
      </c>
      <c r="W386" cm="1">
        <f t="array" ref="W386">MIN(IF(Table1[genres]=R386, Table1[imdb_score]))</f>
        <v>7.8</v>
      </c>
      <c r="X386" t="e" cm="1">
        <f t="array" ref="X386">MODE(IF(Table1[genres]=R386, Table1[imdb_score]))</f>
        <v>#N/A</v>
      </c>
      <c r="Y386" s="2" t="e" cm="1">
        <f t="array" ref="Y386">VAR(IF(Table1[genres]=R386, Table1[imdb_score]))</f>
        <v>#DIV/0!</v>
      </c>
      <c r="Z386" s="2" t="e" cm="1">
        <f t="array" ref="Z386">STDEV(IF(Table1[genres]=R386, Table1[imdb_score]))</f>
        <v>#DIV/0!</v>
      </c>
      <c r="AA386" s="3" cm="1">
        <f t="array" ref="AA386">AVERAGE(IF(Table1[genres]=R386, Table1[imdb_score]))</f>
        <v>7.8</v>
      </c>
    </row>
    <row r="387" spans="1:27" x14ac:dyDescent="0.3">
      <c r="A387" t="s">
        <v>546</v>
      </c>
      <c r="B387">
        <v>179</v>
      </c>
      <c r="C387">
        <v>93</v>
      </c>
      <c r="D387">
        <v>17096053</v>
      </c>
      <c r="E387" t="s">
        <v>73</v>
      </c>
      <c r="F387" t="s">
        <v>520</v>
      </c>
      <c r="G387" t="s">
        <v>1293</v>
      </c>
      <c r="H387">
        <v>134458</v>
      </c>
      <c r="I387">
        <v>640</v>
      </c>
      <c r="J387" t="s">
        <v>29</v>
      </c>
      <c r="K387" t="s">
        <v>30</v>
      </c>
      <c r="L387">
        <v>9000000</v>
      </c>
      <c r="M387">
        <v>1998</v>
      </c>
      <c r="N387">
        <v>7.7</v>
      </c>
      <c r="O387">
        <f>Table1[[#This Row],[gross]]-Table1[[#This Row],[budget]]</f>
        <v>8096053</v>
      </c>
      <c r="R387" t="s">
        <v>1026</v>
      </c>
      <c r="S387">
        <f>COUNTIF(Table1[genres],R387)</f>
        <v>1</v>
      </c>
      <c r="T387" cm="1">
        <f t="array" ref="T387">SUM(IF(Table1[genres]=R387, Table1[imdb_score]))</f>
        <v>7.8</v>
      </c>
      <c r="U387" cm="1">
        <f t="array" ref="U387">MEDIAN(IF(Table1[genres]=R387, Table1[imdb_score]))</f>
        <v>7.8</v>
      </c>
      <c r="V387" cm="1">
        <f t="array" ref="V387">MAX(IF(Table1[genres]=R387, Table1[imdb_score]))</f>
        <v>7.8</v>
      </c>
      <c r="W387" cm="1">
        <f t="array" ref="W387">MIN(IF(Table1[genres]=R387, Table1[imdb_score]))</f>
        <v>7.8</v>
      </c>
      <c r="X387" t="e" cm="1">
        <f t="array" ref="X387">MODE(IF(Table1[genres]=R387, Table1[imdb_score]))</f>
        <v>#N/A</v>
      </c>
      <c r="Y387" s="2" t="e" cm="1">
        <f t="array" ref="Y387">VAR(IF(Table1[genres]=R387, Table1[imdb_score]))</f>
        <v>#DIV/0!</v>
      </c>
      <c r="Z387" s="2" t="e" cm="1">
        <f t="array" ref="Z387">STDEV(IF(Table1[genres]=R387, Table1[imdb_score]))</f>
        <v>#DIV/0!</v>
      </c>
      <c r="AA387" s="3" cm="1">
        <f t="array" ref="AA387">AVERAGE(IF(Table1[genres]=R387, Table1[imdb_score]))</f>
        <v>7.8</v>
      </c>
    </row>
    <row r="388" spans="1:27" x14ac:dyDescent="0.3">
      <c r="A388" t="s">
        <v>539</v>
      </c>
      <c r="B388">
        <v>278</v>
      </c>
      <c r="C388">
        <v>119</v>
      </c>
      <c r="D388">
        <v>23089926</v>
      </c>
      <c r="E388" t="s">
        <v>1294</v>
      </c>
      <c r="F388" t="s">
        <v>740</v>
      </c>
      <c r="G388" t="s">
        <v>1295</v>
      </c>
      <c r="H388">
        <v>166269</v>
      </c>
      <c r="I388">
        <v>735</v>
      </c>
      <c r="J388" t="s">
        <v>29</v>
      </c>
      <c r="K388" t="s">
        <v>200</v>
      </c>
      <c r="L388">
        <v>15000000</v>
      </c>
      <c r="M388">
        <v>2005</v>
      </c>
      <c r="N388">
        <v>7.7</v>
      </c>
      <c r="O388">
        <f>Table1[[#This Row],[gross]]-Table1[[#This Row],[budget]]</f>
        <v>8089926</v>
      </c>
      <c r="R388" t="s">
        <v>1045</v>
      </c>
      <c r="S388">
        <f>COUNTIF(Table1[genres],R388)</f>
        <v>1</v>
      </c>
      <c r="T388" cm="1">
        <f t="array" ref="T388">SUM(IF(Table1[genres]=R388, Table1[imdb_score]))</f>
        <v>7.8</v>
      </c>
      <c r="U388" cm="1">
        <f t="array" ref="U388">MEDIAN(IF(Table1[genres]=R388, Table1[imdb_score]))</f>
        <v>7.8</v>
      </c>
      <c r="V388" cm="1">
        <f t="array" ref="V388">MAX(IF(Table1[genres]=R388, Table1[imdb_score]))</f>
        <v>7.8</v>
      </c>
      <c r="W388" cm="1">
        <f t="array" ref="W388">MIN(IF(Table1[genres]=R388, Table1[imdb_score]))</f>
        <v>7.8</v>
      </c>
      <c r="X388" t="e" cm="1">
        <f t="array" ref="X388">MODE(IF(Table1[genres]=R388, Table1[imdb_score]))</f>
        <v>#N/A</v>
      </c>
      <c r="Y388" s="2" t="e" cm="1">
        <f t="array" ref="Y388">VAR(IF(Table1[genres]=R388, Table1[imdb_score]))</f>
        <v>#DIV/0!</v>
      </c>
      <c r="Z388" s="2" t="e" cm="1">
        <f t="array" ref="Z388">STDEV(IF(Table1[genres]=R388, Table1[imdb_score]))</f>
        <v>#DIV/0!</v>
      </c>
      <c r="AA388" s="3" cm="1">
        <f t="array" ref="AA388">AVERAGE(IF(Table1[genres]=R388, Table1[imdb_score]))</f>
        <v>7.8</v>
      </c>
    </row>
    <row r="389" spans="1:27" x14ac:dyDescent="0.3">
      <c r="A389" t="s">
        <v>1296</v>
      </c>
      <c r="B389">
        <v>122</v>
      </c>
      <c r="C389">
        <v>111</v>
      </c>
      <c r="D389">
        <v>9180275</v>
      </c>
      <c r="E389" t="s">
        <v>92</v>
      </c>
      <c r="F389" t="s">
        <v>167</v>
      </c>
      <c r="G389" t="s">
        <v>1297</v>
      </c>
      <c r="H389">
        <v>22145</v>
      </c>
      <c r="I389">
        <v>231</v>
      </c>
      <c r="J389" t="s">
        <v>29</v>
      </c>
      <c r="K389" t="s">
        <v>30</v>
      </c>
      <c r="L389">
        <v>1200000</v>
      </c>
      <c r="M389">
        <v>2000</v>
      </c>
      <c r="N389">
        <v>7.7</v>
      </c>
      <c r="O389">
        <f>Table1[[#This Row],[gross]]-Table1[[#This Row],[budget]]</f>
        <v>7980275</v>
      </c>
      <c r="R389" t="s">
        <v>1084</v>
      </c>
      <c r="S389">
        <f>COUNTIF(Table1[genres],R389)</f>
        <v>1</v>
      </c>
      <c r="T389" cm="1">
        <f t="array" ref="T389">SUM(IF(Table1[genres]=R389, Table1[imdb_score]))</f>
        <v>7.8</v>
      </c>
      <c r="U389" cm="1">
        <f t="array" ref="U389">MEDIAN(IF(Table1[genres]=R389, Table1[imdb_score]))</f>
        <v>7.8</v>
      </c>
      <c r="V389" cm="1">
        <f t="array" ref="V389">MAX(IF(Table1[genres]=R389, Table1[imdb_score]))</f>
        <v>7.8</v>
      </c>
      <c r="W389" cm="1">
        <f t="array" ref="W389">MIN(IF(Table1[genres]=R389, Table1[imdb_score]))</f>
        <v>7.8</v>
      </c>
      <c r="X389" t="e" cm="1">
        <f t="array" ref="X389">MODE(IF(Table1[genres]=R389, Table1[imdb_score]))</f>
        <v>#N/A</v>
      </c>
      <c r="Y389" s="2" t="e" cm="1">
        <f t="array" ref="Y389">VAR(IF(Table1[genres]=R389, Table1[imdb_score]))</f>
        <v>#DIV/0!</v>
      </c>
      <c r="Z389" s="2" t="e" cm="1">
        <f t="array" ref="Z389">STDEV(IF(Table1[genres]=R389, Table1[imdb_score]))</f>
        <v>#DIV/0!</v>
      </c>
      <c r="AA389" s="3" cm="1">
        <f t="array" ref="AA389">AVERAGE(IF(Table1[genres]=R389, Table1[imdb_score]))</f>
        <v>7.8</v>
      </c>
    </row>
    <row r="390" spans="1:27" x14ac:dyDescent="0.3">
      <c r="A390" t="s">
        <v>746</v>
      </c>
      <c r="B390">
        <v>171</v>
      </c>
      <c r="C390">
        <v>146</v>
      </c>
      <c r="D390">
        <v>77862546</v>
      </c>
      <c r="E390" t="s">
        <v>39</v>
      </c>
      <c r="F390" t="s">
        <v>837</v>
      </c>
      <c r="G390" t="s">
        <v>1298</v>
      </c>
      <c r="H390">
        <v>266310</v>
      </c>
      <c r="I390">
        <v>690</v>
      </c>
      <c r="J390" t="s">
        <v>29</v>
      </c>
      <c r="K390" t="s">
        <v>30</v>
      </c>
      <c r="L390">
        <v>70000000</v>
      </c>
      <c r="M390">
        <v>2004</v>
      </c>
      <c r="N390">
        <v>7.7</v>
      </c>
      <c r="O390">
        <f>Table1[[#This Row],[gross]]-Table1[[#This Row],[budget]]</f>
        <v>7862546</v>
      </c>
      <c r="R390" t="s">
        <v>1097</v>
      </c>
      <c r="S390">
        <f>COUNTIF(Table1[genres],R390)</f>
        <v>1</v>
      </c>
      <c r="T390" cm="1">
        <f t="array" ref="T390">SUM(IF(Table1[genres]=R390, Table1[imdb_score]))</f>
        <v>7.8</v>
      </c>
      <c r="U390" cm="1">
        <f t="array" ref="U390">MEDIAN(IF(Table1[genres]=R390, Table1[imdb_score]))</f>
        <v>7.8</v>
      </c>
      <c r="V390" cm="1">
        <f t="array" ref="V390">MAX(IF(Table1[genres]=R390, Table1[imdb_score]))</f>
        <v>7.8</v>
      </c>
      <c r="W390" cm="1">
        <f t="array" ref="W390">MIN(IF(Table1[genres]=R390, Table1[imdb_score]))</f>
        <v>7.8</v>
      </c>
      <c r="X390" t="e" cm="1">
        <f t="array" ref="X390">MODE(IF(Table1[genres]=R390, Table1[imdb_score]))</f>
        <v>#N/A</v>
      </c>
      <c r="Y390" s="2" t="e" cm="1">
        <f t="array" ref="Y390">VAR(IF(Table1[genres]=R390, Table1[imdb_score]))</f>
        <v>#DIV/0!</v>
      </c>
      <c r="Z390" s="2" t="e" cm="1">
        <f t="array" ref="Z390">STDEV(IF(Table1[genres]=R390, Table1[imdb_score]))</f>
        <v>#DIV/0!</v>
      </c>
      <c r="AA390" s="3" cm="1">
        <f t="array" ref="AA390">AVERAGE(IF(Table1[genres]=R390, Table1[imdb_score]))</f>
        <v>7.8</v>
      </c>
    </row>
    <row r="391" spans="1:27" x14ac:dyDescent="0.3">
      <c r="A391" t="s">
        <v>256</v>
      </c>
      <c r="B391">
        <v>154</v>
      </c>
      <c r="C391">
        <v>89</v>
      </c>
      <c r="D391">
        <v>5739376</v>
      </c>
      <c r="E391" t="s">
        <v>73</v>
      </c>
      <c r="F391" t="s">
        <v>1299</v>
      </c>
      <c r="G391" t="s">
        <v>1300</v>
      </c>
      <c r="H391">
        <v>58260</v>
      </c>
      <c r="I391">
        <v>286</v>
      </c>
      <c r="J391" t="s">
        <v>29</v>
      </c>
      <c r="K391" t="s">
        <v>30</v>
      </c>
      <c r="L391">
        <v>500000</v>
      </c>
      <c r="M391">
        <v>2003</v>
      </c>
      <c r="N391">
        <v>7.7</v>
      </c>
      <c r="O391">
        <f>Table1[[#This Row],[gross]]-Table1[[#This Row],[budget]]</f>
        <v>5239376</v>
      </c>
      <c r="R391" t="s">
        <v>1112</v>
      </c>
      <c r="S391">
        <f>COUNTIF(Table1[genres],R391)</f>
        <v>1</v>
      </c>
      <c r="T391" cm="1">
        <f t="array" ref="T391">SUM(IF(Table1[genres]=R391, Table1[imdb_score]))</f>
        <v>7.8</v>
      </c>
      <c r="U391" cm="1">
        <f t="array" ref="U391">MEDIAN(IF(Table1[genres]=R391, Table1[imdb_score]))</f>
        <v>7.8</v>
      </c>
      <c r="V391" cm="1">
        <f t="array" ref="V391">MAX(IF(Table1[genres]=R391, Table1[imdb_score]))</f>
        <v>7.8</v>
      </c>
      <c r="W391" cm="1">
        <f t="array" ref="W391">MIN(IF(Table1[genres]=R391, Table1[imdb_score]))</f>
        <v>7.8</v>
      </c>
      <c r="X391" t="e" cm="1">
        <f t="array" ref="X391">MODE(IF(Table1[genres]=R391, Table1[imdb_score]))</f>
        <v>#N/A</v>
      </c>
      <c r="Y391" s="2" t="e" cm="1">
        <f t="array" ref="Y391">VAR(IF(Table1[genres]=R391, Table1[imdb_score]))</f>
        <v>#DIV/0!</v>
      </c>
      <c r="Z391" s="2" t="e" cm="1">
        <f t="array" ref="Z391">STDEV(IF(Table1[genres]=R391, Table1[imdb_score]))</f>
        <v>#DIV/0!</v>
      </c>
      <c r="AA391" s="3" cm="1">
        <f t="array" ref="AA391">AVERAGE(IF(Table1[genres]=R391, Table1[imdb_score]))</f>
        <v>7.8</v>
      </c>
    </row>
    <row r="392" spans="1:27" x14ac:dyDescent="0.3">
      <c r="A392" t="s">
        <v>685</v>
      </c>
      <c r="B392">
        <v>241</v>
      </c>
      <c r="C392">
        <v>81</v>
      </c>
      <c r="D392">
        <v>22245861</v>
      </c>
      <c r="E392" t="s">
        <v>73</v>
      </c>
      <c r="F392" t="s">
        <v>1302</v>
      </c>
      <c r="G392" t="s">
        <v>1303</v>
      </c>
      <c r="H392">
        <v>143251</v>
      </c>
      <c r="I392">
        <v>710</v>
      </c>
      <c r="J392" t="s">
        <v>29</v>
      </c>
      <c r="K392" t="s">
        <v>30</v>
      </c>
      <c r="L392">
        <v>19000000</v>
      </c>
      <c r="M392">
        <v>2002</v>
      </c>
      <c r="N392">
        <v>7.7</v>
      </c>
      <c r="O392">
        <f>Table1[[#This Row],[gross]]-Table1[[#This Row],[budget]]</f>
        <v>3245861</v>
      </c>
      <c r="R392" t="s">
        <v>1121</v>
      </c>
      <c r="S392">
        <f>COUNTIF(Table1[genres],R392)</f>
        <v>1</v>
      </c>
      <c r="T392" cm="1">
        <f t="array" ref="T392">SUM(IF(Table1[genres]=R392, Table1[imdb_score]))</f>
        <v>7.8</v>
      </c>
      <c r="U392" cm="1">
        <f t="array" ref="U392">MEDIAN(IF(Table1[genres]=R392, Table1[imdb_score]))</f>
        <v>7.8</v>
      </c>
      <c r="V392" cm="1">
        <f t="array" ref="V392">MAX(IF(Table1[genres]=R392, Table1[imdb_score]))</f>
        <v>7.8</v>
      </c>
      <c r="W392" cm="1">
        <f t="array" ref="W392">MIN(IF(Table1[genres]=R392, Table1[imdb_score]))</f>
        <v>7.8</v>
      </c>
      <c r="X392" t="e" cm="1">
        <f t="array" ref="X392">MODE(IF(Table1[genres]=R392, Table1[imdb_score]))</f>
        <v>#N/A</v>
      </c>
      <c r="Y392" s="2" t="e" cm="1">
        <f t="array" ref="Y392">VAR(IF(Table1[genres]=R392, Table1[imdb_score]))</f>
        <v>#DIV/0!</v>
      </c>
      <c r="Z392" s="2" t="e" cm="1">
        <f t="array" ref="Z392">STDEV(IF(Table1[genres]=R392, Table1[imdb_score]))</f>
        <v>#DIV/0!</v>
      </c>
      <c r="AA392" s="3" cm="1">
        <f t="array" ref="AA392">AVERAGE(IF(Table1[genres]=R392, Table1[imdb_score]))</f>
        <v>7.8</v>
      </c>
    </row>
    <row r="393" spans="1:27" x14ac:dyDescent="0.3">
      <c r="A393" t="s">
        <v>484</v>
      </c>
      <c r="B393">
        <v>65</v>
      </c>
      <c r="C393">
        <v>89</v>
      </c>
      <c r="D393">
        <v>2300000</v>
      </c>
      <c r="E393" t="s">
        <v>1076</v>
      </c>
      <c r="F393" t="s">
        <v>1077</v>
      </c>
      <c r="G393" t="s">
        <v>1304</v>
      </c>
      <c r="H393">
        <v>7921</v>
      </c>
      <c r="I393">
        <v>97</v>
      </c>
      <c r="J393" t="s">
        <v>29</v>
      </c>
      <c r="K393" t="s">
        <v>30</v>
      </c>
      <c r="L393">
        <v>439000</v>
      </c>
      <c r="M393">
        <v>1933</v>
      </c>
      <c r="N393">
        <v>7.7</v>
      </c>
      <c r="O393">
        <f>Table1[[#This Row],[gross]]-Table1[[#This Row],[budget]]</f>
        <v>1861000</v>
      </c>
      <c r="R393" t="s">
        <v>1133</v>
      </c>
      <c r="S393">
        <f>COUNTIF(Table1[genres],R393)</f>
        <v>1</v>
      </c>
      <c r="T393" cm="1">
        <f t="array" ref="T393">SUM(IF(Table1[genres]=R393, Table1[imdb_score]))</f>
        <v>7.8</v>
      </c>
      <c r="U393" cm="1">
        <f t="array" ref="U393">MEDIAN(IF(Table1[genres]=R393, Table1[imdb_score]))</f>
        <v>7.8</v>
      </c>
      <c r="V393" cm="1">
        <f t="array" ref="V393">MAX(IF(Table1[genres]=R393, Table1[imdb_score]))</f>
        <v>7.8</v>
      </c>
      <c r="W393" cm="1">
        <f t="array" ref="W393">MIN(IF(Table1[genres]=R393, Table1[imdb_score]))</f>
        <v>7.8</v>
      </c>
      <c r="X393" t="e" cm="1">
        <f t="array" ref="X393">MODE(IF(Table1[genres]=R393, Table1[imdb_score]))</f>
        <v>#N/A</v>
      </c>
      <c r="Y393" s="2" t="e" cm="1">
        <f t="array" ref="Y393">VAR(IF(Table1[genres]=R393, Table1[imdb_score]))</f>
        <v>#DIV/0!</v>
      </c>
      <c r="Z393" s="2" t="e" cm="1">
        <f t="array" ref="Z393">STDEV(IF(Table1[genres]=R393, Table1[imdb_score]))</f>
        <v>#DIV/0!</v>
      </c>
      <c r="AA393" s="3" cm="1">
        <f t="array" ref="AA393">AVERAGE(IF(Table1[genres]=R393, Table1[imdb_score]))</f>
        <v>7.8</v>
      </c>
    </row>
    <row r="394" spans="1:27" x14ac:dyDescent="0.3">
      <c r="A394" t="s">
        <v>1137</v>
      </c>
      <c r="B394">
        <v>46</v>
      </c>
      <c r="C394">
        <v>137</v>
      </c>
      <c r="D394">
        <v>10161099</v>
      </c>
      <c r="E394" t="s">
        <v>1305</v>
      </c>
      <c r="F394" t="s">
        <v>1306</v>
      </c>
      <c r="G394" t="s">
        <v>1307</v>
      </c>
      <c r="H394">
        <v>23441</v>
      </c>
      <c r="I394">
        <v>108</v>
      </c>
      <c r="J394" t="s">
        <v>29</v>
      </c>
      <c r="K394" t="s">
        <v>200</v>
      </c>
      <c r="L394">
        <v>9000000</v>
      </c>
      <c r="M394">
        <v>1989</v>
      </c>
      <c r="N394">
        <v>7.7</v>
      </c>
      <c r="O394">
        <f>Table1[[#This Row],[gross]]-Table1[[#This Row],[budget]]</f>
        <v>1161099</v>
      </c>
      <c r="R394" t="s">
        <v>1145</v>
      </c>
      <c r="S394">
        <f>COUNTIF(Table1[genres],R394)</f>
        <v>1</v>
      </c>
      <c r="T394" cm="1">
        <f t="array" ref="T394">SUM(IF(Table1[genres]=R394, Table1[imdb_score]))</f>
        <v>7.8</v>
      </c>
      <c r="U394" cm="1">
        <f t="array" ref="U394">MEDIAN(IF(Table1[genres]=R394, Table1[imdb_score]))</f>
        <v>7.8</v>
      </c>
      <c r="V394" cm="1">
        <f t="array" ref="V394">MAX(IF(Table1[genres]=R394, Table1[imdb_score]))</f>
        <v>7.8</v>
      </c>
      <c r="W394" cm="1">
        <f t="array" ref="W394">MIN(IF(Table1[genres]=R394, Table1[imdb_score]))</f>
        <v>7.8</v>
      </c>
      <c r="X394" t="e" cm="1">
        <f t="array" ref="X394">MODE(IF(Table1[genres]=R394, Table1[imdb_score]))</f>
        <v>#N/A</v>
      </c>
      <c r="Y394" s="2" t="e" cm="1">
        <f t="array" ref="Y394">VAR(IF(Table1[genres]=R394, Table1[imdb_score]))</f>
        <v>#DIV/0!</v>
      </c>
      <c r="Z394" s="2" t="e" cm="1">
        <f t="array" ref="Z394">STDEV(IF(Table1[genres]=R394, Table1[imdb_score]))</f>
        <v>#DIV/0!</v>
      </c>
      <c r="AA394" s="3" cm="1">
        <f t="array" ref="AA394">AVERAGE(IF(Table1[genres]=R394, Table1[imdb_score]))</f>
        <v>7.8</v>
      </c>
    </row>
    <row r="395" spans="1:27" x14ac:dyDescent="0.3">
      <c r="A395" t="s">
        <v>587</v>
      </c>
      <c r="B395">
        <v>152</v>
      </c>
      <c r="C395">
        <v>102</v>
      </c>
      <c r="D395">
        <v>7993039</v>
      </c>
      <c r="E395" t="s">
        <v>676</v>
      </c>
      <c r="F395" t="s">
        <v>1308</v>
      </c>
      <c r="G395" t="s">
        <v>1309</v>
      </c>
      <c r="H395">
        <v>120036</v>
      </c>
      <c r="I395">
        <v>408</v>
      </c>
      <c r="J395" t="s">
        <v>29</v>
      </c>
      <c r="K395" t="s">
        <v>30</v>
      </c>
      <c r="L395">
        <v>6900000</v>
      </c>
      <c r="M395">
        <v>1993</v>
      </c>
      <c r="N395">
        <v>7.7</v>
      </c>
      <c r="O395">
        <f>Table1[[#This Row],[gross]]-Table1[[#This Row],[budget]]</f>
        <v>1093039</v>
      </c>
      <c r="R395" t="s">
        <v>1154</v>
      </c>
      <c r="S395">
        <f>COUNTIF(Table1[genres],R395)</f>
        <v>1</v>
      </c>
      <c r="T395" cm="1">
        <f t="array" ref="T395">SUM(IF(Table1[genres]=R395, Table1[imdb_score]))</f>
        <v>7.8</v>
      </c>
      <c r="U395" cm="1">
        <f t="array" ref="U395">MEDIAN(IF(Table1[genres]=R395, Table1[imdb_score]))</f>
        <v>7.8</v>
      </c>
      <c r="V395" cm="1">
        <f t="array" ref="V395">MAX(IF(Table1[genres]=R395, Table1[imdb_score]))</f>
        <v>7.8</v>
      </c>
      <c r="W395" cm="1">
        <f t="array" ref="W395">MIN(IF(Table1[genres]=R395, Table1[imdb_score]))</f>
        <v>7.8</v>
      </c>
      <c r="X395" t="e" cm="1">
        <f t="array" ref="X395">MODE(IF(Table1[genres]=R395, Table1[imdb_score]))</f>
        <v>#N/A</v>
      </c>
      <c r="Y395" s="2" t="e" cm="1">
        <f t="array" ref="Y395">VAR(IF(Table1[genres]=R395, Table1[imdb_score]))</f>
        <v>#DIV/0!</v>
      </c>
      <c r="Z395" s="2" t="e" cm="1">
        <f t="array" ref="Z395">STDEV(IF(Table1[genres]=R395, Table1[imdb_score]))</f>
        <v>#DIV/0!</v>
      </c>
      <c r="AA395" s="3" cm="1">
        <f t="array" ref="AA395">AVERAGE(IF(Table1[genres]=R395, Table1[imdb_score]))</f>
        <v>7.8</v>
      </c>
    </row>
    <row r="396" spans="1:27" x14ac:dyDescent="0.3">
      <c r="A396" t="s">
        <v>474</v>
      </c>
      <c r="B396">
        <v>87</v>
      </c>
      <c r="C396">
        <v>92</v>
      </c>
      <c r="D396">
        <v>1677838</v>
      </c>
      <c r="E396" t="s">
        <v>1310</v>
      </c>
      <c r="F396" t="s">
        <v>1311</v>
      </c>
      <c r="G396" t="s">
        <v>1312</v>
      </c>
      <c r="H396">
        <v>11283</v>
      </c>
      <c r="I396">
        <v>155</v>
      </c>
      <c r="J396" t="s">
        <v>29</v>
      </c>
      <c r="K396" t="s">
        <v>30</v>
      </c>
      <c r="L396">
        <v>1000000</v>
      </c>
      <c r="M396">
        <v>2006</v>
      </c>
      <c r="N396">
        <v>7.7</v>
      </c>
      <c r="O396">
        <f>Table1[[#This Row],[gross]]-Table1[[#This Row],[budget]]</f>
        <v>677838</v>
      </c>
      <c r="R396" t="s">
        <v>1166</v>
      </c>
      <c r="S396">
        <f>COUNTIF(Table1[genres],R396)</f>
        <v>1</v>
      </c>
      <c r="T396" cm="1">
        <f t="array" ref="T396">SUM(IF(Table1[genres]=R396, Table1[imdb_score]))</f>
        <v>7.8</v>
      </c>
      <c r="U396" cm="1">
        <f t="array" ref="U396">MEDIAN(IF(Table1[genres]=R396, Table1[imdb_score]))</f>
        <v>7.8</v>
      </c>
      <c r="V396" cm="1">
        <f t="array" ref="V396">MAX(IF(Table1[genres]=R396, Table1[imdb_score]))</f>
        <v>7.8</v>
      </c>
      <c r="W396" cm="1">
        <f t="array" ref="W396">MIN(IF(Table1[genres]=R396, Table1[imdb_score]))</f>
        <v>7.8</v>
      </c>
      <c r="X396" t="e" cm="1">
        <f t="array" ref="X396">MODE(IF(Table1[genres]=R396, Table1[imdb_score]))</f>
        <v>#N/A</v>
      </c>
      <c r="Y396" s="2" t="e" cm="1">
        <f t="array" ref="Y396">VAR(IF(Table1[genres]=R396, Table1[imdb_score]))</f>
        <v>#DIV/0!</v>
      </c>
      <c r="Z396" s="2" t="e" cm="1">
        <f t="array" ref="Z396">STDEV(IF(Table1[genres]=R396, Table1[imdb_score]))</f>
        <v>#DIV/0!</v>
      </c>
      <c r="AA396" s="3" cm="1">
        <f t="array" ref="AA396">AVERAGE(IF(Table1[genres]=R396, Table1[imdb_score]))</f>
        <v>7.8</v>
      </c>
    </row>
    <row r="397" spans="1:27" x14ac:dyDescent="0.3">
      <c r="A397" t="s">
        <v>470</v>
      </c>
      <c r="B397">
        <v>143</v>
      </c>
      <c r="C397">
        <v>97</v>
      </c>
      <c r="D397">
        <v>469947</v>
      </c>
      <c r="E397" t="s">
        <v>588</v>
      </c>
      <c r="F397" t="s">
        <v>1313</v>
      </c>
      <c r="G397" t="s">
        <v>1314</v>
      </c>
      <c r="H397">
        <v>19846</v>
      </c>
      <c r="I397">
        <v>68</v>
      </c>
      <c r="J397" t="s">
        <v>29</v>
      </c>
      <c r="K397" t="s">
        <v>200</v>
      </c>
      <c r="L397">
        <v>120000</v>
      </c>
      <c r="M397">
        <v>2011</v>
      </c>
      <c r="N397">
        <v>7.7</v>
      </c>
      <c r="O397">
        <f>Table1[[#This Row],[gross]]-Table1[[#This Row],[budget]]</f>
        <v>349947</v>
      </c>
      <c r="R397" t="s">
        <v>1214</v>
      </c>
      <c r="S397">
        <f>COUNTIF(Table1[genres],R397)</f>
        <v>1</v>
      </c>
      <c r="T397" cm="1">
        <f t="array" ref="T397">SUM(IF(Table1[genres]=R397, Table1[imdb_score]))</f>
        <v>7.7</v>
      </c>
      <c r="U397" cm="1">
        <f t="array" ref="U397">MEDIAN(IF(Table1[genres]=R397, Table1[imdb_score]))</f>
        <v>7.7</v>
      </c>
      <c r="V397" cm="1">
        <f t="array" ref="V397">MAX(IF(Table1[genres]=R397, Table1[imdb_score]))</f>
        <v>7.7</v>
      </c>
      <c r="W397" cm="1">
        <f t="array" ref="W397">MIN(IF(Table1[genres]=R397, Table1[imdb_score]))</f>
        <v>7.7</v>
      </c>
      <c r="X397" t="e" cm="1">
        <f t="array" ref="X397">MODE(IF(Table1[genres]=R397, Table1[imdb_score]))</f>
        <v>#N/A</v>
      </c>
      <c r="Y397" s="2" t="e" cm="1">
        <f t="array" ref="Y397">VAR(IF(Table1[genres]=R397, Table1[imdb_score]))</f>
        <v>#DIV/0!</v>
      </c>
      <c r="Z397" s="2" t="e" cm="1">
        <f t="array" ref="Z397">STDEV(IF(Table1[genres]=R397, Table1[imdb_score]))</f>
        <v>#DIV/0!</v>
      </c>
      <c r="AA397" s="3" cm="1">
        <f t="array" ref="AA397">AVERAGE(IF(Table1[genres]=R397, Table1[imdb_score]))</f>
        <v>7.7</v>
      </c>
    </row>
    <row r="398" spans="1:27" x14ac:dyDescent="0.3">
      <c r="A398" t="s">
        <v>1315</v>
      </c>
      <c r="B398">
        <v>105</v>
      </c>
      <c r="C398">
        <v>87</v>
      </c>
      <c r="D398">
        <v>515005</v>
      </c>
      <c r="E398" t="s">
        <v>1316</v>
      </c>
      <c r="F398" t="s">
        <v>1317</v>
      </c>
      <c r="G398" t="s">
        <v>1318</v>
      </c>
      <c r="H398">
        <v>31429</v>
      </c>
      <c r="I398">
        <v>219</v>
      </c>
      <c r="J398" t="s">
        <v>29</v>
      </c>
      <c r="K398" t="s">
        <v>200</v>
      </c>
      <c r="L398">
        <v>560000</v>
      </c>
      <c r="M398">
        <v>1964</v>
      </c>
      <c r="N398">
        <v>7.7</v>
      </c>
      <c r="O398">
        <f>Table1[[#This Row],[gross]]-Table1[[#This Row],[budget]]</f>
        <v>-44995</v>
      </c>
      <c r="R398" t="s">
        <v>1255</v>
      </c>
      <c r="S398">
        <f>COUNTIF(Table1[genres],R398)</f>
        <v>1</v>
      </c>
      <c r="T398" cm="1">
        <f t="array" ref="T398">SUM(IF(Table1[genres]=R398, Table1[imdb_score]))</f>
        <v>7.7</v>
      </c>
      <c r="U398" cm="1">
        <f t="array" ref="U398">MEDIAN(IF(Table1[genres]=R398, Table1[imdb_score]))</f>
        <v>7.7</v>
      </c>
      <c r="V398" cm="1">
        <f t="array" ref="V398">MAX(IF(Table1[genres]=R398, Table1[imdb_score]))</f>
        <v>7.7</v>
      </c>
      <c r="W398" cm="1">
        <f t="array" ref="W398">MIN(IF(Table1[genres]=R398, Table1[imdb_score]))</f>
        <v>7.7</v>
      </c>
      <c r="X398" t="e" cm="1">
        <f t="array" ref="X398">MODE(IF(Table1[genres]=R398, Table1[imdb_score]))</f>
        <v>#N/A</v>
      </c>
      <c r="Y398" s="2" t="e" cm="1">
        <f t="array" ref="Y398">VAR(IF(Table1[genres]=R398, Table1[imdb_score]))</f>
        <v>#DIV/0!</v>
      </c>
      <c r="Z398" s="2" t="e" cm="1">
        <f t="array" ref="Z398">STDEV(IF(Table1[genres]=R398, Table1[imdb_score]))</f>
        <v>#DIV/0!</v>
      </c>
      <c r="AA398" s="3" cm="1">
        <f t="array" ref="AA398">AVERAGE(IF(Table1[genres]=R398, Table1[imdb_score]))</f>
        <v>7.7</v>
      </c>
    </row>
    <row r="399" spans="1:27" x14ac:dyDescent="0.3">
      <c r="A399" t="s">
        <v>463</v>
      </c>
      <c r="B399">
        <v>11</v>
      </c>
      <c r="C399">
        <v>106</v>
      </c>
      <c r="D399">
        <v>1111</v>
      </c>
      <c r="E399" t="s">
        <v>1319</v>
      </c>
      <c r="F399" t="s">
        <v>1320</v>
      </c>
      <c r="G399" t="s">
        <v>1321</v>
      </c>
      <c r="H399">
        <v>771</v>
      </c>
      <c r="I399">
        <v>10</v>
      </c>
      <c r="J399" t="s">
        <v>29</v>
      </c>
      <c r="K399" t="s">
        <v>30</v>
      </c>
      <c r="L399">
        <v>200000</v>
      </c>
      <c r="M399">
        <v>2006</v>
      </c>
      <c r="N399">
        <v>7.7</v>
      </c>
      <c r="O399">
        <f>Table1[[#This Row],[gross]]-Table1[[#This Row],[budget]]</f>
        <v>-198889</v>
      </c>
      <c r="R399" t="s">
        <v>1269</v>
      </c>
      <c r="S399">
        <f>COUNTIF(Table1[genres],R399)</f>
        <v>1</v>
      </c>
      <c r="T399" cm="1">
        <f t="array" ref="T399">SUM(IF(Table1[genres]=R399, Table1[imdb_score]))</f>
        <v>7.7</v>
      </c>
      <c r="U399" cm="1">
        <f t="array" ref="U399">MEDIAN(IF(Table1[genres]=R399, Table1[imdb_score]))</f>
        <v>7.7</v>
      </c>
      <c r="V399" cm="1">
        <f t="array" ref="V399">MAX(IF(Table1[genres]=R399, Table1[imdb_score]))</f>
        <v>7.7</v>
      </c>
      <c r="W399" cm="1">
        <f t="array" ref="W399">MIN(IF(Table1[genres]=R399, Table1[imdb_score]))</f>
        <v>7.7</v>
      </c>
      <c r="X399" t="e" cm="1">
        <f t="array" ref="X399">MODE(IF(Table1[genres]=R399, Table1[imdb_score]))</f>
        <v>#N/A</v>
      </c>
      <c r="Y399" s="2" t="e" cm="1">
        <f t="array" ref="Y399">VAR(IF(Table1[genres]=R399, Table1[imdb_score]))</f>
        <v>#DIV/0!</v>
      </c>
      <c r="Z399" s="2" t="e" cm="1">
        <f t="array" ref="Z399">STDEV(IF(Table1[genres]=R399, Table1[imdb_score]))</f>
        <v>#DIV/0!</v>
      </c>
      <c r="AA399" s="3" cm="1">
        <f t="array" ref="AA399">AVERAGE(IF(Table1[genres]=R399, Table1[imdb_score]))</f>
        <v>7.7</v>
      </c>
    </row>
    <row r="400" spans="1:27" x14ac:dyDescent="0.3">
      <c r="A400" t="s">
        <v>434</v>
      </c>
      <c r="B400">
        <v>94</v>
      </c>
      <c r="C400">
        <v>130</v>
      </c>
      <c r="D400">
        <v>9473382</v>
      </c>
      <c r="E400" t="s">
        <v>1323</v>
      </c>
      <c r="F400" t="s">
        <v>1324</v>
      </c>
      <c r="G400" t="s">
        <v>1325</v>
      </c>
      <c r="H400">
        <v>26832</v>
      </c>
      <c r="I400">
        <v>247</v>
      </c>
      <c r="J400" t="s">
        <v>90</v>
      </c>
      <c r="K400" t="s">
        <v>442</v>
      </c>
      <c r="L400">
        <v>10000000</v>
      </c>
      <c r="M400">
        <v>1998</v>
      </c>
      <c r="N400">
        <v>7.7</v>
      </c>
      <c r="O400">
        <f>Table1[[#This Row],[gross]]-Table1[[#This Row],[budget]]</f>
        <v>-526618</v>
      </c>
      <c r="R400" t="s">
        <v>1274</v>
      </c>
      <c r="S400">
        <f>COUNTIF(Table1[genres],R400)</f>
        <v>1</v>
      </c>
      <c r="T400" cm="1">
        <f t="array" ref="T400">SUM(IF(Table1[genres]=R400, Table1[imdb_score]))</f>
        <v>7.7</v>
      </c>
      <c r="U400" cm="1">
        <f t="array" ref="U400">MEDIAN(IF(Table1[genres]=R400, Table1[imdb_score]))</f>
        <v>7.7</v>
      </c>
      <c r="V400" cm="1">
        <f t="array" ref="V400">MAX(IF(Table1[genres]=R400, Table1[imdb_score]))</f>
        <v>7.7</v>
      </c>
      <c r="W400" cm="1">
        <f t="array" ref="W400">MIN(IF(Table1[genres]=R400, Table1[imdb_score]))</f>
        <v>7.7</v>
      </c>
      <c r="X400" t="e" cm="1">
        <f t="array" ref="X400">MODE(IF(Table1[genres]=R400, Table1[imdb_score]))</f>
        <v>#N/A</v>
      </c>
      <c r="Y400" s="2" t="e" cm="1">
        <f t="array" ref="Y400">VAR(IF(Table1[genres]=R400, Table1[imdb_score]))</f>
        <v>#DIV/0!</v>
      </c>
      <c r="Z400" s="2" t="e" cm="1">
        <f t="array" ref="Z400">STDEV(IF(Table1[genres]=R400, Table1[imdb_score]))</f>
        <v>#DIV/0!</v>
      </c>
      <c r="AA400" s="3" cm="1">
        <f t="array" ref="AA400">AVERAGE(IF(Table1[genres]=R400, Table1[imdb_score]))</f>
        <v>7.7</v>
      </c>
    </row>
    <row r="401" spans="1:27" x14ac:dyDescent="0.3">
      <c r="A401" t="s">
        <v>1326</v>
      </c>
      <c r="B401">
        <v>120</v>
      </c>
      <c r="C401">
        <v>112</v>
      </c>
      <c r="D401">
        <v>4306697</v>
      </c>
      <c r="E401" t="s">
        <v>92</v>
      </c>
      <c r="F401" t="s">
        <v>1327</v>
      </c>
      <c r="G401" t="s">
        <v>1328</v>
      </c>
      <c r="H401">
        <v>26720</v>
      </c>
      <c r="I401">
        <v>196</v>
      </c>
      <c r="J401" t="s">
        <v>29</v>
      </c>
      <c r="K401" t="s">
        <v>442</v>
      </c>
      <c r="L401">
        <v>5000000</v>
      </c>
      <c r="M401">
        <v>1997</v>
      </c>
      <c r="N401">
        <v>7.7</v>
      </c>
      <c r="O401">
        <f>Table1[[#This Row],[gross]]-Table1[[#This Row],[budget]]</f>
        <v>-693303</v>
      </c>
      <c r="R401" t="s">
        <v>1288</v>
      </c>
      <c r="S401">
        <f>COUNTIF(Table1[genres],R401)</f>
        <v>1</v>
      </c>
      <c r="T401" cm="1">
        <f t="array" ref="T401">SUM(IF(Table1[genres]=R401, Table1[imdb_score]))</f>
        <v>7.7</v>
      </c>
      <c r="U401" cm="1">
        <f t="array" ref="U401">MEDIAN(IF(Table1[genres]=R401, Table1[imdb_score]))</f>
        <v>7.7</v>
      </c>
      <c r="V401" cm="1">
        <f t="array" ref="V401">MAX(IF(Table1[genres]=R401, Table1[imdb_score]))</f>
        <v>7.7</v>
      </c>
      <c r="W401" cm="1">
        <f t="array" ref="W401">MIN(IF(Table1[genres]=R401, Table1[imdb_score]))</f>
        <v>7.7</v>
      </c>
      <c r="X401" t="e" cm="1">
        <f t="array" ref="X401">MODE(IF(Table1[genres]=R401, Table1[imdb_score]))</f>
        <v>#N/A</v>
      </c>
      <c r="Y401" s="2" t="e" cm="1">
        <f t="array" ref="Y401">VAR(IF(Table1[genres]=R401, Table1[imdb_score]))</f>
        <v>#DIV/0!</v>
      </c>
      <c r="Z401" s="2" t="e" cm="1">
        <f t="array" ref="Z401">STDEV(IF(Table1[genres]=R401, Table1[imdb_score]))</f>
        <v>#DIV/0!</v>
      </c>
      <c r="AA401" s="3" cm="1">
        <f t="array" ref="AA401">AVERAGE(IF(Table1[genres]=R401, Table1[imdb_score]))</f>
        <v>7.7</v>
      </c>
    </row>
    <row r="402" spans="1:27" x14ac:dyDescent="0.3">
      <c r="A402" t="s">
        <v>495</v>
      </c>
      <c r="B402">
        <v>84</v>
      </c>
      <c r="C402">
        <v>53</v>
      </c>
      <c r="D402">
        <v>274661</v>
      </c>
      <c r="E402" t="s">
        <v>1330</v>
      </c>
      <c r="F402" t="s">
        <v>495</v>
      </c>
      <c r="G402" t="s">
        <v>1331</v>
      </c>
      <c r="H402">
        <v>10564</v>
      </c>
      <c r="I402">
        <v>40</v>
      </c>
      <c r="J402" t="s">
        <v>29</v>
      </c>
      <c r="K402" t="s">
        <v>30</v>
      </c>
      <c r="L402">
        <v>1000000</v>
      </c>
      <c r="M402">
        <v>2007</v>
      </c>
      <c r="N402">
        <v>7.7</v>
      </c>
      <c r="O402">
        <f>Table1[[#This Row],[gross]]-Table1[[#This Row],[budget]]</f>
        <v>-725339</v>
      </c>
      <c r="R402" t="s">
        <v>1305</v>
      </c>
      <c r="S402">
        <f>COUNTIF(Table1[genres],R402)</f>
        <v>1</v>
      </c>
      <c r="T402" cm="1">
        <f t="array" ref="T402">SUM(IF(Table1[genres]=R402, Table1[imdb_score]))</f>
        <v>7.7</v>
      </c>
      <c r="U402" cm="1">
        <f t="array" ref="U402">MEDIAN(IF(Table1[genres]=R402, Table1[imdb_score]))</f>
        <v>7.7</v>
      </c>
      <c r="V402" cm="1">
        <f t="array" ref="V402">MAX(IF(Table1[genres]=R402, Table1[imdb_score]))</f>
        <v>7.7</v>
      </c>
      <c r="W402" cm="1">
        <f t="array" ref="W402">MIN(IF(Table1[genres]=R402, Table1[imdb_score]))</f>
        <v>7.7</v>
      </c>
      <c r="X402" t="e" cm="1">
        <f t="array" ref="X402">MODE(IF(Table1[genres]=R402, Table1[imdb_score]))</f>
        <v>#N/A</v>
      </c>
      <c r="Y402" s="2" t="e" cm="1">
        <f t="array" ref="Y402">VAR(IF(Table1[genres]=R402, Table1[imdb_score]))</f>
        <v>#DIV/0!</v>
      </c>
      <c r="Z402" s="2" t="e" cm="1">
        <f t="array" ref="Z402">STDEV(IF(Table1[genres]=R402, Table1[imdb_score]))</f>
        <v>#DIV/0!</v>
      </c>
      <c r="AA402" s="3" cm="1">
        <f t="array" ref="AA402">AVERAGE(IF(Table1[genres]=R402, Table1[imdb_score]))</f>
        <v>7.7</v>
      </c>
    </row>
    <row r="403" spans="1:27" x14ac:dyDescent="0.3">
      <c r="A403" t="s">
        <v>447</v>
      </c>
      <c r="B403">
        <v>153</v>
      </c>
      <c r="C403">
        <v>121</v>
      </c>
      <c r="D403">
        <v>4063859</v>
      </c>
      <c r="E403" t="s">
        <v>588</v>
      </c>
      <c r="F403" t="s">
        <v>1332</v>
      </c>
      <c r="G403" t="s">
        <v>1333</v>
      </c>
      <c r="H403">
        <v>114407</v>
      </c>
      <c r="I403">
        <v>225</v>
      </c>
      <c r="J403" t="s">
        <v>96</v>
      </c>
      <c r="K403" t="s">
        <v>227</v>
      </c>
      <c r="L403">
        <v>4800000</v>
      </c>
      <c r="M403">
        <v>2003</v>
      </c>
      <c r="N403">
        <v>7.7</v>
      </c>
      <c r="O403">
        <f>Table1[[#This Row],[gross]]-Table1[[#This Row],[budget]]</f>
        <v>-736141</v>
      </c>
      <c r="R403" t="s">
        <v>1319</v>
      </c>
      <c r="S403">
        <f>COUNTIF(Table1[genres],R403)</f>
        <v>1</v>
      </c>
      <c r="T403" cm="1">
        <f t="array" ref="T403">SUM(IF(Table1[genres]=R403, Table1[imdb_score]))</f>
        <v>7.7</v>
      </c>
      <c r="U403" cm="1">
        <f t="array" ref="U403">MEDIAN(IF(Table1[genres]=R403, Table1[imdb_score]))</f>
        <v>7.7</v>
      </c>
      <c r="V403" cm="1">
        <f t="array" ref="V403">MAX(IF(Table1[genres]=R403, Table1[imdb_score]))</f>
        <v>7.7</v>
      </c>
      <c r="W403" cm="1">
        <f t="array" ref="W403">MIN(IF(Table1[genres]=R403, Table1[imdb_score]))</f>
        <v>7.7</v>
      </c>
      <c r="X403" t="e" cm="1">
        <f t="array" ref="X403">MODE(IF(Table1[genres]=R403, Table1[imdb_score]))</f>
        <v>#N/A</v>
      </c>
      <c r="Y403" s="2" t="e" cm="1">
        <f t="array" ref="Y403">VAR(IF(Table1[genres]=R403, Table1[imdb_score]))</f>
        <v>#DIV/0!</v>
      </c>
      <c r="Z403" s="2" t="e" cm="1">
        <f t="array" ref="Z403">STDEV(IF(Table1[genres]=R403, Table1[imdb_score]))</f>
        <v>#DIV/0!</v>
      </c>
      <c r="AA403" s="3" cm="1">
        <f t="array" ref="AA403">AVERAGE(IF(Table1[genres]=R403, Table1[imdb_score]))</f>
        <v>7.7</v>
      </c>
    </row>
    <row r="404" spans="1:27" x14ac:dyDescent="0.3">
      <c r="A404" t="s">
        <v>427</v>
      </c>
      <c r="B404">
        <v>73</v>
      </c>
      <c r="C404">
        <v>141</v>
      </c>
      <c r="D404">
        <v>6173485</v>
      </c>
      <c r="E404" t="s">
        <v>393</v>
      </c>
      <c r="F404" t="s">
        <v>1335</v>
      </c>
      <c r="G404" t="s">
        <v>1336</v>
      </c>
      <c r="H404">
        <v>10672</v>
      </c>
      <c r="I404">
        <v>84</v>
      </c>
      <c r="J404" t="s">
        <v>29</v>
      </c>
      <c r="K404" t="s">
        <v>227</v>
      </c>
      <c r="L404">
        <v>7000000</v>
      </c>
      <c r="M404">
        <v>2001</v>
      </c>
      <c r="N404">
        <v>7.7</v>
      </c>
      <c r="O404">
        <f>Table1[[#This Row],[gross]]-Table1[[#This Row],[budget]]</f>
        <v>-826515</v>
      </c>
      <c r="R404" t="s">
        <v>1323</v>
      </c>
      <c r="S404">
        <f>COUNTIF(Table1[genres],R404)</f>
        <v>1</v>
      </c>
      <c r="T404" cm="1">
        <f t="array" ref="T404">SUM(IF(Table1[genres]=R404, Table1[imdb_score]))</f>
        <v>7.7</v>
      </c>
      <c r="U404" cm="1">
        <f t="array" ref="U404">MEDIAN(IF(Table1[genres]=R404, Table1[imdb_score]))</f>
        <v>7.7</v>
      </c>
      <c r="V404" cm="1">
        <f t="array" ref="V404">MAX(IF(Table1[genres]=R404, Table1[imdb_score]))</f>
        <v>7.7</v>
      </c>
      <c r="W404" cm="1">
        <f t="array" ref="W404">MIN(IF(Table1[genres]=R404, Table1[imdb_score]))</f>
        <v>7.7</v>
      </c>
      <c r="X404" t="e" cm="1">
        <f t="array" ref="X404">MODE(IF(Table1[genres]=R404, Table1[imdb_score]))</f>
        <v>#N/A</v>
      </c>
      <c r="Y404" s="2" t="e" cm="1">
        <f t="array" ref="Y404">VAR(IF(Table1[genres]=R404, Table1[imdb_score]))</f>
        <v>#DIV/0!</v>
      </c>
      <c r="Z404" s="2" t="e" cm="1">
        <f t="array" ref="Z404">STDEV(IF(Table1[genres]=R404, Table1[imdb_score]))</f>
        <v>#DIV/0!</v>
      </c>
      <c r="AA404" s="3" cm="1">
        <f t="array" ref="AA404">AVERAGE(IF(Table1[genres]=R404, Table1[imdb_score]))</f>
        <v>7.7</v>
      </c>
    </row>
    <row r="405" spans="1:27" x14ac:dyDescent="0.3">
      <c r="A405" t="s">
        <v>466</v>
      </c>
      <c r="B405">
        <v>172</v>
      </c>
      <c r="C405">
        <v>101</v>
      </c>
      <c r="D405">
        <v>327919</v>
      </c>
      <c r="E405" t="s">
        <v>26</v>
      </c>
      <c r="F405" t="s">
        <v>1338</v>
      </c>
      <c r="G405" t="s">
        <v>1339</v>
      </c>
      <c r="H405">
        <v>99177</v>
      </c>
      <c r="I405">
        <v>192</v>
      </c>
      <c r="J405" t="s">
        <v>29</v>
      </c>
      <c r="K405" t="s">
        <v>200</v>
      </c>
      <c r="L405">
        <v>1500000</v>
      </c>
      <c r="M405">
        <v>2006</v>
      </c>
      <c r="N405">
        <v>7.7</v>
      </c>
      <c r="O405">
        <f>Table1[[#This Row],[gross]]-Table1[[#This Row],[budget]]</f>
        <v>-1172081</v>
      </c>
      <c r="R405" t="s">
        <v>1330</v>
      </c>
      <c r="S405">
        <f>COUNTIF(Table1[genres],R405)</f>
        <v>1</v>
      </c>
      <c r="T405" cm="1">
        <f t="array" ref="T405">SUM(IF(Table1[genres]=R405, Table1[imdb_score]))</f>
        <v>7.7</v>
      </c>
      <c r="U405" cm="1">
        <f t="array" ref="U405">MEDIAN(IF(Table1[genres]=R405, Table1[imdb_score]))</f>
        <v>7.7</v>
      </c>
      <c r="V405" cm="1">
        <f t="array" ref="V405">MAX(IF(Table1[genres]=R405, Table1[imdb_score]))</f>
        <v>7.7</v>
      </c>
      <c r="W405" cm="1">
        <f t="array" ref="W405">MIN(IF(Table1[genres]=R405, Table1[imdb_score]))</f>
        <v>7.7</v>
      </c>
      <c r="X405" t="e" cm="1">
        <f t="array" ref="X405">MODE(IF(Table1[genres]=R405, Table1[imdb_score]))</f>
        <v>#N/A</v>
      </c>
      <c r="Y405" s="2" t="e" cm="1">
        <f t="array" ref="Y405">VAR(IF(Table1[genres]=R405, Table1[imdb_score]))</f>
        <v>#DIV/0!</v>
      </c>
      <c r="Z405" s="2" t="e" cm="1">
        <f t="array" ref="Z405">STDEV(IF(Table1[genres]=R405, Table1[imdb_score]))</f>
        <v>#DIV/0!</v>
      </c>
      <c r="AA405" s="3" cm="1">
        <f t="array" ref="AA405">AVERAGE(IF(Table1[genres]=R405, Table1[imdb_score]))</f>
        <v>7.7</v>
      </c>
    </row>
    <row r="406" spans="1:27" x14ac:dyDescent="0.3">
      <c r="A406" t="s">
        <v>499</v>
      </c>
      <c r="B406">
        <v>92</v>
      </c>
      <c r="C406">
        <v>107</v>
      </c>
      <c r="D406">
        <v>768045</v>
      </c>
      <c r="E406" t="s">
        <v>575</v>
      </c>
      <c r="F406" t="s">
        <v>1340</v>
      </c>
      <c r="G406" t="s">
        <v>1341</v>
      </c>
      <c r="H406">
        <v>19732</v>
      </c>
      <c r="I406">
        <v>120</v>
      </c>
      <c r="J406" t="s">
        <v>29</v>
      </c>
      <c r="K406" t="s">
        <v>200</v>
      </c>
      <c r="L406">
        <v>2000000</v>
      </c>
      <c r="M406">
        <v>2002</v>
      </c>
      <c r="N406">
        <v>7.7</v>
      </c>
      <c r="O406">
        <f>Table1[[#This Row],[gross]]-Table1[[#This Row],[budget]]</f>
        <v>-1231955</v>
      </c>
      <c r="R406" t="s">
        <v>1344</v>
      </c>
      <c r="S406">
        <f>COUNTIF(Table1[genres],R406)</f>
        <v>1</v>
      </c>
      <c r="T406" cm="1">
        <f t="array" ref="T406">SUM(IF(Table1[genres]=R406, Table1[imdb_score]))</f>
        <v>7.7</v>
      </c>
      <c r="U406" cm="1">
        <f t="array" ref="U406">MEDIAN(IF(Table1[genres]=R406, Table1[imdb_score]))</f>
        <v>7.7</v>
      </c>
      <c r="V406" cm="1">
        <f t="array" ref="V406">MAX(IF(Table1[genres]=R406, Table1[imdb_score]))</f>
        <v>7.7</v>
      </c>
      <c r="W406" cm="1">
        <f t="array" ref="W406">MIN(IF(Table1[genres]=R406, Table1[imdb_score]))</f>
        <v>7.7</v>
      </c>
      <c r="X406" t="e" cm="1">
        <f t="array" ref="X406">MODE(IF(Table1[genres]=R406, Table1[imdb_score]))</f>
        <v>#N/A</v>
      </c>
      <c r="Y406" s="2" t="e" cm="1">
        <f t="array" ref="Y406">VAR(IF(Table1[genres]=R406, Table1[imdb_score]))</f>
        <v>#DIV/0!</v>
      </c>
      <c r="Z406" s="2" t="e" cm="1">
        <f t="array" ref="Z406">STDEV(IF(Table1[genres]=R406, Table1[imdb_score]))</f>
        <v>#DIV/0!</v>
      </c>
      <c r="AA406" s="3" cm="1">
        <f t="array" ref="AA406">AVERAGE(IF(Table1[genres]=R406, Table1[imdb_score]))</f>
        <v>7.7</v>
      </c>
    </row>
    <row r="407" spans="1:27" x14ac:dyDescent="0.3">
      <c r="A407" t="s">
        <v>857</v>
      </c>
      <c r="B407">
        <v>202</v>
      </c>
      <c r="C407">
        <v>108</v>
      </c>
      <c r="D407">
        <v>13060843</v>
      </c>
      <c r="E407" t="s">
        <v>92</v>
      </c>
      <c r="F407" t="s">
        <v>436</v>
      </c>
      <c r="G407" t="s">
        <v>1343</v>
      </c>
      <c r="H407">
        <v>149528</v>
      </c>
      <c r="I407">
        <v>454</v>
      </c>
      <c r="J407" t="s">
        <v>29</v>
      </c>
      <c r="K407" t="s">
        <v>30</v>
      </c>
      <c r="L407">
        <v>15000000</v>
      </c>
      <c r="M407">
        <v>2002</v>
      </c>
      <c r="N407">
        <v>7.7</v>
      </c>
      <c r="O407">
        <f>Table1[[#This Row],[gross]]-Table1[[#This Row],[budget]]</f>
        <v>-1939157</v>
      </c>
      <c r="R407" t="s">
        <v>1376</v>
      </c>
      <c r="S407">
        <f>COUNTIF(Table1[genres],R407)</f>
        <v>1</v>
      </c>
      <c r="T407" cm="1">
        <f t="array" ref="T407">SUM(IF(Table1[genres]=R407, Table1[imdb_score]))</f>
        <v>7.7</v>
      </c>
      <c r="U407" cm="1">
        <f t="array" ref="U407">MEDIAN(IF(Table1[genres]=R407, Table1[imdb_score]))</f>
        <v>7.7</v>
      </c>
      <c r="V407" cm="1">
        <f t="array" ref="V407">MAX(IF(Table1[genres]=R407, Table1[imdb_score]))</f>
        <v>7.7</v>
      </c>
      <c r="W407" cm="1">
        <f t="array" ref="W407">MIN(IF(Table1[genres]=R407, Table1[imdb_score]))</f>
        <v>7.7</v>
      </c>
      <c r="X407" t="e" cm="1">
        <f t="array" ref="X407">MODE(IF(Table1[genres]=R407, Table1[imdb_score]))</f>
        <v>#N/A</v>
      </c>
      <c r="Y407" s="2" t="e" cm="1">
        <f t="array" ref="Y407">VAR(IF(Table1[genres]=R407, Table1[imdb_score]))</f>
        <v>#DIV/0!</v>
      </c>
      <c r="Z407" s="2" t="e" cm="1">
        <f t="array" ref="Z407">STDEV(IF(Table1[genres]=R407, Table1[imdb_score]))</f>
        <v>#DIV/0!</v>
      </c>
      <c r="AA407" s="3" cm="1">
        <f t="array" ref="AA407">AVERAGE(IF(Table1[genres]=R407, Table1[imdb_score]))</f>
        <v>7.7</v>
      </c>
    </row>
    <row r="408" spans="1:27" x14ac:dyDescent="0.3">
      <c r="A408" t="s">
        <v>477</v>
      </c>
      <c r="B408">
        <v>90</v>
      </c>
      <c r="C408">
        <v>92</v>
      </c>
      <c r="D408">
        <v>7927</v>
      </c>
      <c r="E408" t="s">
        <v>1344</v>
      </c>
      <c r="F408" t="s">
        <v>1345</v>
      </c>
      <c r="G408" t="s">
        <v>1346</v>
      </c>
      <c r="H408">
        <v>19236</v>
      </c>
      <c r="I408">
        <v>175</v>
      </c>
      <c r="J408" t="s">
        <v>29</v>
      </c>
      <c r="K408" t="s">
        <v>30</v>
      </c>
      <c r="L408">
        <v>2300000</v>
      </c>
      <c r="M408">
        <v>1947</v>
      </c>
      <c r="N408">
        <v>7.7</v>
      </c>
      <c r="O408">
        <f>Table1[[#This Row],[gross]]-Table1[[#This Row],[budget]]</f>
        <v>-2292073</v>
      </c>
      <c r="R408" t="s">
        <v>1390</v>
      </c>
      <c r="S408">
        <f>COUNTIF(Table1[genres],R408)</f>
        <v>1</v>
      </c>
      <c r="T408" cm="1">
        <f t="array" ref="T408">SUM(IF(Table1[genres]=R408, Table1[imdb_score]))</f>
        <v>7.7</v>
      </c>
      <c r="U408" cm="1">
        <f t="array" ref="U408">MEDIAN(IF(Table1[genres]=R408, Table1[imdb_score]))</f>
        <v>7.7</v>
      </c>
      <c r="V408" cm="1">
        <f t="array" ref="V408">MAX(IF(Table1[genres]=R408, Table1[imdb_score]))</f>
        <v>7.7</v>
      </c>
      <c r="W408" cm="1">
        <f t="array" ref="W408">MIN(IF(Table1[genres]=R408, Table1[imdb_score]))</f>
        <v>7.7</v>
      </c>
      <c r="X408" t="e" cm="1">
        <f t="array" ref="X408">MODE(IF(Table1[genres]=R408, Table1[imdb_score]))</f>
        <v>#N/A</v>
      </c>
      <c r="Y408" s="2" t="e" cm="1">
        <f t="array" ref="Y408">VAR(IF(Table1[genres]=R408, Table1[imdb_score]))</f>
        <v>#DIV/0!</v>
      </c>
      <c r="Z408" s="2" t="e" cm="1">
        <f t="array" ref="Z408">STDEV(IF(Table1[genres]=R408, Table1[imdb_score]))</f>
        <v>#DIV/0!</v>
      </c>
      <c r="AA408" s="3" cm="1">
        <f t="array" ref="AA408">AVERAGE(IF(Table1[genres]=R408, Table1[imdb_score]))</f>
        <v>7.7</v>
      </c>
    </row>
    <row r="409" spans="1:27" x14ac:dyDescent="0.3">
      <c r="A409" t="s">
        <v>457</v>
      </c>
      <c r="B409">
        <v>135</v>
      </c>
      <c r="C409">
        <v>112</v>
      </c>
      <c r="D409">
        <v>3432342</v>
      </c>
      <c r="E409" t="s">
        <v>1347</v>
      </c>
      <c r="F409" t="s">
        <v>1348</v>
      </c>
      <c r="G409" t="s">
        <v>1349</v>
      </c>
      <c r="H409">
        <v>24921</v>
      </c>
      <c r="I409">
        <v>166</v>
      </c>
      <c r="J409" t="s">
        <v>90</v>
      </c>
      <c r="K409" t="s">
        <v>442</v>
      </c>
      <c r="L409">
        <v>6000000</v>
      </c>
      <c r="M409">
        <v>2003</v>
      </c>
      <c r="N409">
        <v>7.7</v>
      </c>
      <c r="O409">
        <f>Table1[[#This Row],[gross]]-Table1[[#This Row],[budget]]</f>
        <v>-2567658</v>
      </c>
      <c r="R409" t="s">
        <v>1398</v>
      </c>
      <c r="S409">
        <f>COUNTIF(Table1[genres],R409)</f>
        <v>1</v>
      </c>
      <c r="T409" cm="1">
        <f t="array" ref="T409">SUM(IF(Table1[genres]=R409, Table1[imdb_score]))</f>
        <v>7.7</v>
      </c>
      <c r="U409" cm="1">
        <f t="array" ref="U409">MEDIAN(IF(Table1[genres]=R409, Table1[imdb_score]))</f>
        <v>7.7</v>
      </c>
      <c r="V409" cm="1">
        <f t="array" ref="V409">MAX(IF(Table1[genres]=R409, Table1[imdb_score]))</f>
        <v>7.7</v>
      </c>
      <c r="W409" cm="1">
        <f t="array" ref="W409">MIN(IF(Table1[genres]=R409, Table1[imdb_score]))</f>
        <v>7.7</v>
      </c>
      <c r="X409" t="e" cm="1">
        <f t="array" ref="X409">MODE(IF(Table1[genres]=R409, Table1[imdb_score]))</f>
        <v>#N/A</v>
      </c>
      <c r="Y409" s="2" t="e" cm="1">
        <f t="array" ref="Y409">VAR(IF(Table1[genres]=R409, Table1[imdb_score]))</f>
        <v>#DIV/0!</v>
      </c>
      <c r="Z409" s="2" t="e" cm="1">
        <f t="array" ref="Z409">STDEV(IF(Table1[genres]=R409, Table1[imdb_score]))</f>
        <v>#DIV/0!</v>
      </c>
      <c r="AA409" s="3" cm="1">
        <f t="array" ref="AA409">AVERAGE(IF(Table1[genres]=R409, Table1[imdb_score]))</f>
        <v>7.7</v>
      </c>
    </row>
    <row r="410" spans="1:27" x14ac:dyDescent="0.3">
      <c r="A410" t="s">
        <v>1350</v>
      </c>
      <c r="B410">
        <v>183</v>
      </c>
      <c r="C410">
        <v>122</v>
      </c>
      <c r="D410">
        <v>871577</v>
      </c>
      <c r="E410" t="s">
        <v>1222</v>
      </c>
      <c r="F410" t="s">
        <v>1351</v>
      </c>
      <c r="G410" t="s">
        <v>1352</v>
      </c>
      <c r="H410">
        <v>51353</v>
      </c>
      <c r="I410">
        <v>143</v>
      </c>
      <c r="J410" t="s">
        <v>29</v>
      </c>
      <c r="K410" t="s">
        <v>200</v>
      </c>
      <c r="L410">
        <v>4500000</v>
      </c>
      <c r="M410">
        <v>2007</v>
      </c>
      <c r="N410">
        <v>7.7</v>
      </c>
      <c r="O410">
        <f>Table1[[#This Row],[gross]]-Table1[[#This Row],[budget]]</f>
        <v>-3628423</v>
      </c>
      <c r="R410" t="s">
        <v>1444</v>
      </c>
      <c r="S410">
        <f>COUNTIF(Table1[genres],R410)</f>
        <v>1</v>
      </c>
      <c r="T410" cm="1">
        <f t="array" ref="T410">SUM(IF(Table1[genres]=R410, Table1[imdb_score]))</f>
        <v>7.6</v>
      </c>
      <c r="U410" cm="1">
        <f t="array" ref="U410">MEDIAN(IF(Table1[genres]=R410, Table1[imdb_score]))</f>
        <v>7.6</v>
      </c>
      <c r="V410" cm="1">
        <f t="array" ref="V410">MAX(IF(Table1[genres]=R410, Table1[imdb_score]))</f>
        <v>7.6</v>
      </c>
      <c r="W410" cm="1">
        <f t="array" ref="W410">MIN(IF(Table1[genres]=R410, Table1[imdb_score]))</f>
        <v>7.6</v>
      </c>
      <c r="X410" t="e" cm="1">
        <f t="array" ref="X410">MODE(IF(Table1[genres]=R410, Table1[imdb_score]))</f>
        <v>#N/A</v>
      </c>
      <c r="Y410" s="2" t="e" cm="1">
        <f t="array" ref="Y410">VAR(IF(Table1[genres]=R410, Table1[imdb_score]))</f>
        <v>#DIV/0!</v>
      </c>
      <c r="Z410" s="2" t="e" cm="1">
        <f t="array" ref="Z410">STDEV(IF(Table1[genres]=R410, Table1[imdb_score]))</f>
        <v>#DIV/0!</v>
      </c>
      <c r="AA410" s="3" cm="1">
        <f t="array" ref="AA410">AVERAGE(IF(Table1[genres]=R410, Table1[imdb_score]))</f>
        <v>7.6</v>
      </c>
    </row>
    <row r="411" spans="1:27" x14ac:dyDescent="0.3">
      <c r="A411" t="s">
        <v>292</v>
      </c>
      <c r="B411">
        <v>192</v>
      </c>
      <c r="C411">
        <v>124</v>
      </c>
      <c r="D411">
        <v>16248701</v>
      </c>
      <c r="E411" t="s">
        <v>92</v>
      </c>
      <c r="F411" t="s">
        <v>761</v>
      </c>
      <c r="G411" t="s">
        <v>1353</v>
      </c>
      <c r="H411">
        <v>189683</v>
      </c>
      <c r="I411">
        <v>559</v>
      </c>
      <c r="J411" t="s">
        <v>29</v>
      </c>
      <c r="K411" t="s">
        <v>30</v>
      </c>
      <c r="L411">
        <v>20000000</v>
      </c>
      <c r="M411">
        <v>2003</v>
      </c>
      <c r="N411">
        <v>7.7</v>
      </c>
      <c r="O411">
        <f>Table1[[#This Row],[gross]]-Table1[[#This Row],[budget]]</f>
        <v>-3751299</v>
      </c>
      <c r="R411" t="s">
        <v>1485</v>
      </c>
      <c r="S411">
        <f>COUNTIF(Table1[genres],R411)</f>
        <v>1</v>
      </c>
      <c r="T411" cm="1">
        <f t="array" ref="T411">SUM(IF(Table1[genres]=R411, Table1[imdb_score]))</f>
        <v>7.6</v>
      </c>
      <c r="U411" cm="1">
        <f t="array" ref="U411">MEDIAN(IF(Table1[genres]=R411, Table1[imdb_score]))</f>
        <v>7.6</v>
      </c>
      <c r="V411" cm="1">
        <f t="array" ref="V411">MAX(IF(Table1[genres]=R411, Table1[imdb_score]))</f>
        <v>7.6</v>
      </c>
      <c r="W411" cm="1">
        <f t="array" ref="W411">MIN(IF(Table1[genres]=R411, Table1[imdb_score]))</f>
        <v>7.6</v>
      </c>
      <c r="X411" t="e" cm="1">
        <f t="array" ref="X411">MODE(IF(Table1[genres]=R411, Table1[imdb_score]))</f>
        <v>#N/A</v>
      </c>
      <c r="Y411" s="2" t="e" cm="1">
        <f t="array" ref="Y411">VAR(IF(Table1[genres]=R411, Table1[imdb_score]))</f>
        <v>#DIV/0!</v>
      </c>
      <c r="Z411" s="2" t="e" cm="1">
        <f t="array" ref="Z411">STDEV(IF(Table1[genres]=R411, Table1[imdb_score]))</f>
        <v>#DIV/0!</v>
      </c>
      <c r="AA411" s="3" cm="1">
        <f t="array" ref="AA411">AVERAGE(IF(Table1[genres]=R411, Table1[imdb_score]))</f>
        <v>7.6</v>
      </c>
    </row>
    <row r="412" spans="1:27" x14ac:dyDescent="0.3">
      <c r="A412" t="s">
        <v>455</v>
      </c>
      <c r="B412">
        <v>64</v>
      </c>
      <c r="C412">
        <v>113</v>
      </c>
      <c r="D412">
        <v>146402</v>
      </c>
      <c r="E412" t="s">
        <v>73</v>
      </c>
      <c r="F412" t="s">
        <v>1354</v>
      </c>
      <c r="G412" t="s">
        <v>1355</v>
      </c>
      <c r="H412">
        <v>9913</v>
      </c>
      <c r="I412">
        <v>38</v>
      </c>
      <c r="J412" t="s">
        <v>174</v>
      </c>
      <c r="K412" t="s">
        <v>408</v>
      </c>
      <c r="L412">
        <v>4000000</v>
      </c>
      <c r="M412">
        <v>2002</v>
      </c>
      <c r="N412">
        <v>7.7</v>
      </c>
      <c r="O412">
        <f>Table1[[#This Row],[gross]]-Table1[[#This Row],[budget]]</f>
        <v>-3853598</v>
      </c>
      <c r="R412" t="s">
        <v>1588</v>
      </c>
      <c r="S412">
        <f>COUNTIF(Table1[genres],R412)</f>
        <v>1</v>
      </c>
      <c r="T412" cm="1">
        <f t="array" ref="T412">SUM(IF(Table1[genres]=R412, Table1[imdb_score]))</f>
        <v>7.6</v>
      </c>
      <c r="U412" cm="1">
        <f t="array" ref="U412">MEDIAN(IF(Table1[genres]=R412, Table1[imdb_score]))</f>
        <v>7.6</v>
      </c>
      <c r="V412" cm="1">
        <f t="array" ref="V412">MAX(IF(Table1[genres]=R412, Table1[imdb_score]))</f>
        <v>7.6</v>
      </c>
      <c r="W412" cm="1">
        <f t="array" ref="W412">MIN(IF(Table1[genres]=R412, Table1[imdb_score]))</f>
        <v>7.6</v>
      </c>
      <c r="X412" t="e" cm="1">
        <f t="array" ref="X412">MODE(IF(Table1[genres]=R412, Table1[imdb_score]))</f>
        <v>#N/A</v>
      </c>
      <c r="Y412" s="2" t="e" cm="1">
        <f t="array" ref="Y412">VAR(IF(Table1[genres]=R412, Table1[imdb_score]))</f>
        <v>#DIV/0!</v>
      </c>
      <c r="Z412" s="2" t="e" cm="1">
        <f t="array" ref="Z412">STDEV(IF(Table1[genres]=R412, Table1[imdb_score]))</f>
        <v>#DIV/0!</v>
      </c>
      <c r="AA412" s="3" cm="1">
        <f t="array" ref="AA412">AVERAGE(IF(Table1[genres]=R412, Table1[imdb_score]))</f>
        <v>7.6</v>
      </c>
    </row>
    <row r="413" spans="1:27" x14ac:dyDescent="0.3">
      <c r="A413" t="s">
        <v>1356</v>
      </c>
      <c r="B413">
        <v>204</v>
      </c>
      <c r="C413">
        <v>94</v>
      </c>
      <c r="D413">
        <v>1082044</v>
      </c>
      <c r="E413" t="s">
        <v>224</v>
      </c>
      <c r="F413" t="s">
        <v>40</v>
      </c>
      <c r="G413" t="s">
        <v>1357</v>
      </c>
      <c r="H413">
        <v>281649</v>
      </c>
      <c r="I413">
        <v>458</v>
      </c>
      <c r="J413" t="s">
        <v>29</v>
      </c>
      <c r="K413" t="s">
        <v>408</v>
      </c>
      <c r="L413">
        <v>5000000</v>
      </c>
      <c r="M413">
        <v>2004</v>
      </c>
      <c r="N413">
        <v>7.7</v>
      </c>
      <c r="O413">
        <f>Table1[[#This Row],[gross]]-Table1[[#This Row],[budget]]</f>
        <v>-3917956</v>
      </c>
      <c r="R413" t="s">
        <v>1601</v>
      </c>
      <c r="S413">
        <f>COUNTIF(Table1[genres],R413)</f>
        <v>1</v>
      </c>
      <c r="T413" cm="1">
        <f t="array" ref="T413">SUM(IF(Table1[genres]=R413, Table1[imdb_score]))</f>
        <v>7.6</v>
      </c>
      <c r="U413" cm="1">
        <f t="array" ref="U413">MEDIAN(IF(Table1[genres]=R413, Table1[imdb_score]))</f>
        <v>7.6</v>
      </c>
      <c r="V413" cm="1">
        <f t="array" ref="V413">MAX(IF(Table1[genres]=R413, Table1[imdb_score]))</f>
        <v>7.6</v>
      </c>
      <c r="W413" cm="1">
        <f t="array" ref="W413">MIN(IF(Table1[genres]=R413, Table1[imdb_score]))</f>
        <v>7.6</v>
      </c>
      <c r="X413" t="e" cm="1">
        <f t="array" ref="X413">MODE(IF(Table1[genres]=R413, Table1[imdb_score]))</f>
        <v>#N/A</v>
      </c>
      <c r="Y413" s="2" t="e" cm="1">
        <f t="array" ref="Y413">VAR(IF(Table1[genres]=R413, Table1[imdb_score]))</f>
        <v>#DIV/0!</v>
      </c>
      <c r="Z413" s="2" t="e" cm="1">
        <f t="array" ref="Z413">STDEV(IF(Table1[genres]=R413, Table1[imdb_score]))</f>
        <v>#DIV/0!</v>
      </c>
      <c r="AA413" s="3" cm="1">
        <f t="array" ref="AA413">AVERAGE(IF(Table1[genres]=R413, Table1[imdb_score]))</f>
        <v>7.6</v>
      </c>
    </row>
    <row r="414" spans="1:27" x14ac:dyDescent="0.3">
      <c r="A414" t="s">
        <v>492</v>
      </c>
      <c r="B414">
        <v>118</v>
      </c>
      <c r="C414">
        <v>75</v>
      </c>
      <c r="D414">
        <v>686383</v>
      </c>
      <c r="E414" t="s">
        <v>160</v>
      </c>
      <c r="F414" t="s">
        <v>1358</v>
      </c>
      <c r="G414" t="s">
        <v>1359</v>
      </c>
      <c r="H414">
        <v>22811</v>
      </c>
      <c r="I414">
        <v>71</v>
      </c>
      <c r="J414" t="s">
        <v>29</v>
      </c>
      <c r="K414" t="s">
        <v>241</v>
      </c>
      <c r="L414">
        <v>6500000</v>
      </c>
      <c r="M414">
        <v>2009</v>
      </c>
      <c r="N414">
        <v>7.7</v>
      </c>
      <c r="O414">
        <f>Table1[[#This Row],[gross]]-Table1[[#This Row],[budget]]</f>
        <v>-5813617</v>
      </c>
      <c r="R414" t="s">
        <v>1686</v>
      </c>
      <c r="S414">
        <f>COUNTIF(Table1[genres],R414)</f>
        <v>1</v>
      </c>
      <c r="T414" cm="1">
        <f t="array" ref="T414">SUM(IF(Table1[genres]=R414, Table1[imdb_score]))</f>
        <v>7.5</v>
      </c>
      <c r="U414" cm="1">
        <f t="array" ref="U414">MEDIAN(IF(Table1[genres]=R414, Table1[imdb_score]))</f>
        <v>7.5</v>
      </c>
      <c r="V414" cm="1">
        <f t="array" ref="V414">MAX(IF(Table1[genres]=R414, Table1[imdb_score]))</f>
        <v>7.5</v>
      </c>
      <c r="W414" cm="1">
        <f t="array" ref="W414">MIN(IF(Table1[genres]=R414, Table1[imdb_score]))</f>
        <v>7.5</v>
      </c>
      <c r="X414" t="e" cm="1">
        <f t="array" ref="X414">MODE(IF(Table1[genres]=R414, Table1[imdb_score]))</f>
        <v>#N/A</v>
      </c>
      <c r="Y414" s="2" t="e" cm="1">
        <f t="array" ref="Y414">VAR(IF(Table1[genres]=R414, Table1[imdb_score]))</f>
        <v>#DIV/0!</v>
      </c>
      <c r="Z414" s="2" t="e" cm="1">
        <f t="array" ref="Z414">STDEV(IF(Table1[genres]=R414, Table1[imdb_score]))</f>
        <v>#DIV/0!</v>
      </c>
      <c r="AA414" s="3" cm="1">
        <f t="array" ref="AA414">AVERAGE(IF(Table1[genres]=R414, Table1[imdb_score]))</f>
        <v>7.5</v>
      </c>
    </row>
    <row r="415" spans="1:27" x14ac:dyDescent="0.3">
      <c r="A415" t="s">
        <v>423</v>
      </c>
      <c r="B415">
        <v>280</v>
      </c>
      <c r="C415">
        <v>172</v>
      </c>
      <c r="D415">
        <v>2835886</v>
      </c>
      <c r="E415" t="s">
        <v>92</v>
      </c>
      <c r="F415" t="s">
        <v>1361</v>
      </c>
      <c r="G415" t="s">
        <v>1362</v>
      </c>
      <c r="H415">
        <v>55516</v>
      </c>
      <c r="I415">
        <v>124</v>
      </c>
      <c r="J415" t="s">
        <v>69</v>
      </c>
      <c r="K415" t="s">
        <v>70</v>
      </c>
      <c r="L415">
        <v>9200000</v>
      </c>
      <c r="M415">
        <v>2013</v>
      </c>
      <c r="N415">
        <v>7.7</v>
      </c>
      <c r="O415">
        <f>Table1[[#This Row],[gross]]-Table1[[#This Row],[budget]]</f>
        <v>-6364114</v>
      </c>
      <c r="R415" t="s">
        <v>1709</v>
      </c>
      <c r="S415">
        <f>COUNTIF(Table1[genres],R415)</f>
        <v>1</v>
      </c>
      <c r="T415" cm="1">
        <f t="array" ref="T415">SUM(IF(Table1[genres]=R415, Table1[imdb_score]))</f>
        <v>7.5</v>
      </c>
      <c r="U415" cm="1">
        <f t="array" ref="U415">MEDIAN(IF(Table1[genres]=R415, Table1[imdb_score]))</f>
        <v>7.5</v>
      </c>
      <c r="V415" cm="1">
        <f t="array" ref="V415">MAX(IF(Table1[genres]=R415, Table1[imdb_score]))</f>
        <v>7.5</v>
      </c>
      <c r="W415" cm="1">
        <f t="array" ref="W415">MIN(IF(Table1[genres]=R415, Table1[imdb_score]))</f>
        <v>7.5</v>
      </c>
      <c r="X415" t="e" cm="1">
        <f t="array" ref="X415">MODE(IF(Table1[genres]=R415, Table1[imdb_score]))</f>
        <v>#N/A</v>
      </c>
      <c r="Y415" s="2" t="e" cm="1">
        <f t="array" ref="Y415">VAR(IF(Table1[genres]=R415, Table1[imdb_score]))</f>
        <v>#DIV/0!</v>
      </c>
      <c r="Z415" s="2" t="e" cm="1">
        <f t="array" ref="Z415">STDEV(IF(Table1[genres]=R415, Table1[imdb_score]))</f>
        <v>#DIV/0!</v>
      </c>
      <c r="AA415" s="3" cm="1">
        <f t="array" ref="AA415">AVERAGE(IF(Table1[genres]=R415, Table1[imdb_score]))</f>
        <v>7.5</v>
      </c>
    </row>
    <row r="416" spans="1:27" x14ac:dyDescent="0.3">
      <c r="A416" t="s">
        <v>929</v>
      </c>
      <c r="B416">
        <v>169</v>
      </c>
      <c r="C416">
        <v>125</v>
      </c>
      <c r="D416">
        <v>3753806</v>
      </c>
      <c r="E416" t="s">
        <v>26</v>
      </c>
      <c r="F416" t="s">
        <v>1363</v>
      </c>
      <c r="G416" t="s">
        <v>1364</v>
      </c>
      <c r="H416">
        <v>20307</v>
      </c>
      <c r="I416">
        <v>165</v>
      </c>
      <c r="J416" t="s">
        <v>29</v>
      </c>
      <c r="K416" t="s">
        <v>200</v>
      </c>
      <c r="L416">
        <v>11000000</v>
      </c>
      <c r="M416">
        <v>2004</v>
      </c>
      <c r="N416">
        <v>7.7</v>
      </c>
      <c r="O416">
        <f>Table1[[#This Row],[gross]]-Table1[[#This Row],[budget]]</f>
        <v>-7246194</v>
      </c>
      <c r="R416" t="s">
        <v>1711</v>
      </c>
      <c r="S416">
        <f>COUNTIF(Table1[genres],R416)</f>
        <v>1</v>
      </c>
      <c r="T416" cm="1">
        <f t="array" ref="T416">SUM(IF(Table1[genres]=R416, Table1[imdb_score]))</f>
        <v>7.5</v>
      </c>
      <c r="U416" cm="1">
        <f t="array" ref="U416">MEDIAN(IF(Table1[genres]=R416, Table1[imdb_score]))</f>
        <v>7.5</v>
      </c>
      <c r="V416" cm="1">
        <f t="array" ref="V416">MAX(IF(Table1[genres]=R416, Table1[imdb_score]))</f>
        <v>7.5</v>
      </c>
      <c r="W416" cm="1">
        <f t="array" ref="W416">MIN(IF(Table1[genres]=R416, Table1[imdb_score]))</f>
        <v>7.5</v>
      </c>
      <c r="X416" t="e" cm="1">
        <f t="array" ref="X416">MODE(IF(Table1[genres]=R416, Table1[imdb_score]))</f>
        <v>#N/A</v>
      </c>
      <c r="Y416" s="2" t="e" cm="1">
        <f t="array" ref="Y416">VAR(IF(Table1[genres]=R416, Table1[imdb_score]))</f>
        <v>#DIV/0!</v>
      </c>
      <c r="Z416" s="2" t="e" cm="1">
        <f t="array" ref="Z416">STDEV(IF(Table1[genres]=R416, Table1[imdb_score]))</f>
        <v>#DIV/0!</v>
      </c>
      <c r="AA416" s="3" cm="1">
        <f t="array" ref="AA416">AVERAGE(IF(Table1[genres]=R416, Table1[imdb_score]))</f>
        <v>7.5</v>
      </c>
    </row>
    <row r="417" spans="1:27" x14ac:dyDescent="0.3">
      <c r="A417" t="s">
        <v>1365</v>
      </c>
      <c r="B417">
        <v>356</v>
      </c>
      <c r="C417">
        <v>96</v>
      </c>
      <c r="D417">
        <v>17114882</v>
      </c>
      <c r="E417" t="s">
        <v>1366</v>
      </c>
      <c r="F417" t="s">
        <v>1367</v>
      </c>
      <c r="G417" t="s">
        <v>1368</v>
      </c>
      <c r="H417">
        <v>189249</v>
      </c>
      <c r="I417">
        <v>398</v>
      </c>
      <c r="J417" t="s">
        <v>29</v>
      </c>
      <c r="K417" t="s">
        <v>30</v>
      </c>
      <c r="L417">
        <v>25000000</v>
      </c>
      <c r="M417">
        <v>2007</v>
      </c>
      <c r="N417">
        <v>7.7</v>
      </c>
      <c r="O417">
        <f>Table1[[#This Row],[gross]]-Table1[[#This Row],[budget]]</f>
        <v>-7885118</v>
      </c>
      <c r="R417" t="s">
        <v>1739</v>
      </c>
      <c r="S417">
        <f>COUNTIF(Table1[genres],R417)</f>
        <v>1</v>
      </c>
      <c r="T417" cm="1">
        <f t="array" ref="T417">SUM(IF(Table1[genres]=R417, Table1[imdb_score]))</f>
        <v>7.5</v>
      </c>
      <c r="U417" cm="1">
        <f t="array" ref="U417">MEDIAN(IF(Table1[genres]=R417, Table1[imdb_score]))</f>
        <v>7.5</v>
      </c>
      <c r="V417" cm="1">
        <f t="array" ref="V417">MAX(IF(Table1[genres]=R417, Table1[imdb_score]))</f>
        <v>7.5</v>
      </c>
      <c r="W417" cm="1">
        <f t="array" ref="W417">MIN(IF(Table1[genres]=R417, Table1[imdb_score]))</f>
        <v>7.5</v>
      </c>
      <c r="X417" t="e" cm="1">
        <f t="array" ref="X417">MODE(IF(Table1[genres]=R417, Table1[imdb_score]))</f>
        <v>#N/A</v>
      </c>
      <c r="Y417" s="2" t="e" cm="1">
        <f t="array" ref="Y417">VAR(IF(Table1[genres]=R417, Table1[imdb_score]))</f>
        <v>#DIV/0!</v>
      </c>
      <c r="Z417" s="2" t="e" cm="1">
        <f t="array" ref="Z417">STDEV(IF(Table1[genres]=R417, Table1[imdb_score]))</f>
        <v>#DIV/0!</v>
      </c>
      <c r="AA417" s="3" cm="1">
        <f t="array" ref="AA417">AVERAGE(IF(Table1[genres]=R417, Table1[imdb_score]))</f>
        <v>7.5</v>
      </c>
    </row>
    <row r="418" spans="1:27" x14ac:dyDescent="0.3">
      <c r="A418" t="s">
        <v>363</v>
      </c>
      <c r="B418">
        <v>156</v>
      </c>
      <c r="C418">
        <v>118</v>
      </c>
      <c r="D418">
        <v>10562387</v>
      </c>
      <c r="E418" t="s">
        <v>1061</v>
      </c>
      <c r="F418" t="s">
        <v>482</v>
      </c>
      <c r="G418" t="s">
        <v>1369</v>
      </c>
      <c r="H418">
        <v>213226</v>
      </c>
      <c r="I418">
        <v>648</v>
      </c>
      <c r="J418" t="s">
        <v>29</v>
      </c>
      <c r="K418" t="s">
        <v>30</v>
      </c>
      <c r="L418">
        <v>18500000</v>
      </c>
      <c r="M418">
        <v>1998</v>
      </c>
      <c r="N418">
        <v>7.7</v>
      </c>
      <c r="O418">
        <f>Table1[[#This Row],[gross]]-Table1[[#This Row],[budget]]</f>
        <v>-7937613</v>
      </c>
      <c r="R418" t="s">
        <v>1781</v>
      </c>
      <c r="S418">
        <f>COUNTIF(Table1[genres],R418)</f>
        <v>1</v>
      </c>
      <c r="T418" cm="1">
        <f t="array" ref="T418">SUM(IF(Table1[genres]=R418, Table1[imdb_score]))</f>
        <v>7.5</v>
      </c>
      <c r="U418" cm="1">
        <f t="array" ref="U418">MEDIAN(IF(Table1[genres]=R418, Table1[imdb_score]))</f>
        <v>7.5</v>
      </c>
      <c r="V418" cm="1">
        <f t="array" ref="V418">MAX(IF(Table1[genres]=R418, Table1[imdb_score]))</f>
        <v>7.5</v>
      </c>
      <c r="W418" cm="1">
        <f t="array" ref="W418">MIN(IF(Table1[genres]=R418, Table1[imdb_score]))</f>
        <v>7.5</v>
      </c>
      <c r="X418" t="e" cm="1">
        <f t="array" ref="X418">MODE(IF(Table1[genres]=R418, Table1[imdb_score]))</f>
        <v>#N/A</v>
      </c>
      <c r="Y418" s="2" t="e" cm="1">
        <f t="array" ref="Y418">VAR(IF(Table1[genres]=R418, Table1[imdb_score]))</f>
        <v>#DIV/0!</v>
      </c>
      <c r="Z418" s="2" t="e" cm="1">
        <f t="array" ref="Z418">STDEV(IF(Table1[genres]=R418, Table1[imdb_score]))</f>
        <v>#DIV/0!</v>
      </c>
      <c r="AA418" s="3" cm="1">
        <f t="array" ref="AA418">AVERAGE(IF(Table1[genres]=R418, Table1[imdb_score]))</f>
        <v>7.5</v>
      </c>
    </row>
    <row r="419" spans="1:27" x14ac:dyDescent="0.3">
      <c r="A419" t="s">
        <v>432</v>
      </c>
      <c r="B419">
        <v>149</v>
      </c>
      <c r="C419">
        <v>132</v>
      </c>
      <c r="D419">
        <v>119922</v>
      </c>
      <c r="E419" t="s">
        <v>575</v>
      </c>
      <c r="F419" t="s">
        <v>1370</v>
      </c>
      <c r="G419" t="s">
        <v>1371</v>
      </c>
      <c r="H419">
        <v>8429</v>
      </c>
      <c r="I419">
        <v>62</v>
      </c>
      <c r="J419" t="s">
        <v>139</v>
      </c>
      <c r="K419" t="s">
        <v>926</v>
      </c>
      <c r="L419">
        <v>12000000</v>
      </c>
      <c r="M419">
        <v>2009</v>
      </c>
      <c r="N419">
        <v>7.7</v>
      </c>
      <c r="O419">
        <f>Table1[[#This Row],[gross]]-Table1[[#This Row],[budget]]</f>
        <v>-11880078</v>
      </c>
      <c r="R419" t="s">
        <v>1818</v>
      </c>
      <c r="S419">
        <f>COUNTIF(Table1[genres],R419)</f>
        <v>1</v>
      </c>
      <c r="T419" cm="1">
        <f t="array" ref="T419">SUM(IF(Table1[genres]=R419, Table1[imdb_score]))</f>
        <v>7.5</v>
      </c>
      <c r="U419" cm="1">
        <f t="array" ref="U419">MEDIAN(IF(Table1[genres]=R419, Table1[imdb_score]))</f>
        <v>7.5</v>
      </c>
      <c r="V419" cm="1">
        <f t="array" ref="V419">MAX(IF(Table1[genres]=R419, Table1[imdb_score]))</f>
        <v>7.5</v>
      </c>
      <c r="W419" cm="1">
        <f t="array" ref="W419">MIN(IF(Table1[genres]=R419, Table1[imdb_score]))</f>
        <v>7.5</v>
      </c>
      <c r="X419" t="e" cm="1">
        <f t="array" ref="X419">MODE(IF(Table1[genres]=R419, Table1[imdb_score]))</f>
        <v>#N/A</v>
      </c>
      <c r="Y419" s="2" t="e" cm="1">
        <f t="array" ref="Y419">VAR(IF(Table1[genres]=R419, Table1[imdb_score]))</f>
        <v>#DIV/0!</v>
      </c>
      <c r="Z419" s="2" t="e" cm="1">
        <f t="array" ref="Z419">STDEV(IF(Table1[genres]=R419, Table1[imdb_score]))</f>
        <v>#DIV/0!</v>
      </c>
      <c r="AA419" s="3" cm="1">
        <f t="array" ref="AA419">AVERAGE(IF(Table1[genres]=R419, Table1[imdb_score]))</f>
        <v>7.5</v>
      </c>
    </row>
    <row r="420" spans="1:27" x14ac:dyDescent="0.3">
      <c r="A420" t="s">
        <v>528</v>
      </c>
      <c r="B420">
        <v>87</v>
      </c>
      <c r="C420">
        <v>90</v>
      </c>
      <c r="D420">
        <v>1752214</v>
      </c>
      <c r="E420" t="s">
        <v>699</v>
      </c>
      <c r="F420" t="s">
        <v>1372</v>
      </c>
      <c r="G420" t="s">
        <v>1373</v>
      </c>
      <c r="H420">
        <v>60460</v>
      </c>
      <c r="I420">
        <v>104</v>
      </c>
      <c r="J420" t="s">
        <v>29</v>
      </c>
      <c r="K420" t="s">
        <v>30</v>
      </c>
      <c r="L420">
        <v>14000000</v>
      </c>
      <c r="M420">
        <v>2010</v>
      </c>
      <c r="N420">
        <v>7.7</v>
      </c>
      <c r="O420">
        <f>Table1[[#This Row],[gross]]-Table1[[#This Row],[budget]]</f>
        <v>-12247786</v>
      </c>
      <c r="R420" t="s">
        <v>1842</v>
      </c>
      <c r="S420">
        <f>COUNTIF(Table1[genres],R420)</f>
        <v>1</v>
      </c>
      <c r="T420" cm="1">
        <f t="array" ref="T420">SUM(IF(Table1[genres]=R420, Table1[imdb_score]))</f>
        <v>7.5</v>
      </c>
      <c r="U420" cm="1">
        <f t="array" ref="U420">MEDIAN(IF(Table1[genres]=R420, Table1[imdb_score]))</f>
        <v>7.5</v>
      </c>
      <c r="V420" cm="1">
        <f t="array" ref="V420">MAX(IF(Table1[genres]=R420, Table1[imdb_score]))</f>
        <v>7.5</v>
      </c>
      <c r="W420" cm="1">
        <f t="array" ref="W420">MIN(IF(Table1[genres]=R420, Table1[imdb_score]))</f>
        <v>7.5</v>
      </c>
      <c r="X420" t="e" cm="1">
        <f t="array" ref="X420">MODE(IF(Table1[genres]=R420, Table1[imdb_score]))</f>
        <v>#N/A</v>
      </c>
      <c r="Y420" s="2" t="e" cm="1">
        <f t="array" ref="Y420">VAR(IF(Table1[genres]=R420, Table1[imdb_score]))</f>
        <v>#DIV/0!</v>
      </c>
      <c r="Z420" s="2" t="e" cm="1">
        <f t="array" ref="Z420">STDEV(IF(Table1[genres]=R420, Table1[imdb_score]))</f>
        <v>#DIV/0!</v>
      </c>
      <c r="AA420" s="3" cm="1">
        <f t="array" ref="AA420">AVERAGE(IF(Table1[genres]=R420, Table1[imdb_score]))</f>
        <v>7.5</v>
      </c>
    </row>
    <row r="421" spans="1:27" x14ac:dyDescent="0.3">
      <c r="A421" t="s">
        <v>1375</v>
      </c>
      <c r="B421">
        <v>222</v>
      </c>
      <c r="C421">
        <v>111</v>
      </c>
      <c r="D421">
        <v>14337579</v>
      </c>
      <c r="E421" t="s">
        <v>1376</v>
      </c>
      <c r="F421" t="s">
        <v>1377</v>
      </c>
      <c r="G421" t="s">
        <v>1378</v>
      </c>
      <c r="H421">
        <v>156929</v>
      </c>
      <c r="I421">
        <v>624</v>
      </c>
      <c r="J421" t="s">
        <v>29</v>
      </c>
      <c r="K421" t="s">
        <v>581</v>
      </c>
      <c r="L421">
        <v>27000000</v>
      </c>
      <c r="M421">
        <v>1998</v>
      </c>
      <c r="N421">
        <v>7.7</v>
      </c>
      <c r="O421">
        <f>Table1[[#This Row],[gross]]-Table1[[#This Row],[budget]]</f>
        <v>-12662421</v>
      </c>
      <c r="R421" t="s">
        <v>1862</v>
      </c>
      <c r="S421">
        <f>COUNTIF(Table1[genres],R421)</f>
        <v>1</v>
      </c>
      <c r="T421" cm="1">
        <f t="array" ref="T421">SUM(IF(Table1[genres]=R421, Table1[imdb_score]))</f>
        <v>7.5</v>
      </c>
      <c r="U421" cm="1">
        <f t="array" ref="U421">MEDIAN(IF(Table1[genres]=R421, Table1[imdb_score]))</f>
        <v>7.5</v>
      </c>
      <c r="V421" cm="1">
        <f t="array" ref="V421">MAX(IF(Table1[genres]=R421, Table1[imdb_score]))</f>
        <v>7.5</v>
      </c>
      <c r="W421" cm="1">
        <f t="array" ref="W421">MIN(IF(Table1[genres]=R421, Table1[imdb_score]))</f>
        <v>7.5</v>
      </c>
      <c r="X421" t="e" cm="1">
        <f t="array" ref="X421">MODE(IF(Table1[genres]=R421, Table1[imdb_score]))</f>
        <v>#N/A</v>
      </c>
      <c r="Y421" s="2" t="e" cm="1">
        <f t="array" ref="Y421">VAR(IF(Table1[genres]=R421, Table1[imdb_score]))</f>
        <v>#DIV/0!</v>
      </c>
      <c r="Z421" s="2" t="e" cm="1">
        <f t="array" ref="Z421">STDEV(IF(Table1[genres]=R421, Table1[imdb_score]))</f>
        <v>#DIV/0!</v>
      </c>
      <c r="AA421" s="3" cm="1">
        <f t="array" ref="AA421">AVERAGE(IF(Table1[genres]=R421, Table1[imdb_score]))</f>
        <v>7.5</v>
      </c>
    </row>
    <row r="422" spans="1:27" x14ac:dyDescent="0.3">
      <c r="A422" t="s">
        <v>438</v>
      </c>
      <c r="B422">
        <v>25</v>
      </c>
      <c r="C422">
        <v>125</v>
      </c>
      <c r="D422">
        <v>4068087</v>
      </c>
      <c r="E422" t="s">
        <v>60</v>
      </c>
      <c r="F422" t="s">
        <v>1379</v>
      </c>
      <c r="G422" t="s">
        <v>1380</v>
      </c>
      <c r="H422">
        <v>2164</v>
      </c>
      <c r="I422">
        <v>74</v>
      </c>
      <c r="J422" t="s">
        <v>29</v>
      </c>
      <c r="K422" t="s">
        <v>442</v>
      </c>
      <c r="L422">
        <v>17000000</v>
      </c>
      <c r="M422">
        <v>2003</v>
      </c>
      <c r="N422">
        <v>7.7</v>
      </c>
      <c r="O422">
        <f>Table1[[#This Row],[gross]]-Table1[[#This Row],[budget]]</f>
        <v>-12931913</v>
      </c>
      <c r="R422" t="s">
        <v>1865</v>
      </c>
      <c r="S422">
        <f>COUNTIF(Table1[genres],R422)</f>
        <v>1</v>
      </c>
      <c r="T422" cm="1">
        <f t="array" ref="T422">SUM(IF(Table1[genres]=R422, Table1[imdb_score]))</f>
        <v>7.5</v>
      </c>
      <c r="U422" cm="1">
        <f t="array" ref="U422">MEDIAN(IF(Table1[genres]=R422, Table1[imdb_score]))</f>
        <v>7.5</v>
      </c>
      <c r="V422" cm="1">
        <f t="array" ref="V422">MAX(IF(Table1[genres]=R422, Table1[imdb_score]))</f>
        <v>7.5</v>
      </c>
      <c r="W422" cm="1">
        <f t="array" ref="W422">MIN(IF(Table1[genres]=R422, Table1[imdb_score]))</f>
        <v>7.5</v>
      </c>
      <c r="X422" t="e" cm="1">
        <f t="array" ref="X422">MODE(IF(Table1[genres]=R422, Table1[imdb_score]))</f>
        <v>#N/A</v>
      </c>
      <c r="Y422" s="2" t="e" cm="1">
        <f t="array" ref="Y422">VAR(IF(Table1[genres]=R422, Table1[imdb_score]))</f>
        <v>#DIV/0!</v>
      </c>
      <c r="Z422" s="2" t="e" cm="1">
        <f t="array" ref="Z422">STDEV(IF(Table1[genres]=R422, Table1[imdb_score]))</f>
        <v>#DIV/0!</v>
      </c>
      <c r="AA422" s="3" cm="1">
        <f t="array" ref="AA422">AVERAGE(IF(Table1[genres]=R422, Table1[imdb_score]))</f>
        <v>7.5</v>
      </c>
    </row>
    <row r="423" spans="1:27" x14ac:dyDescent="0.3">
      <c r="A423" t="s">
        <v>450</v>
      </c>
      <c r="B423">
        <v>185</v>
      </c>
      <c r="C423">
        <v>120</v>
      </c>
      <c r="D423">
        <v>23947</v>
      </c>
      <c r="E423" t="s">
        <v>448</v>
      </c>
      <c r="F423" t="s">
        <v>729</v>
      </c>
      <c r="G423" t="s">
        <v>1381</v>
      </c>
      <c r="H423">
        <v>357579</v>
      </c>
      <c r="I423">
        <v>1100</v>
      </c>
      <c r="J423" t="s">
        <v>29</v>
      </c>
      <c r="K423" t="s">
        <v>30</v>
      </c>
      <c r="L423">
        <v>13000000</v>
      </c>
      <c r="M423">
        <v>2004</v>
      </c>
      <c r="N423">
        <v>7.7</v>
      </c>
      <c r="O423">
        <f>Table1[[#This Row],[gross]]-Table1[[#This Row],[budget]]</f>
        <v>-12976053</v>
      </c>
      <c r="R423" t="s">
        <v>1869</v>
      </c>
      <c r="S423">
        <f>COUNTIF(Table1[genres],R423)</f>
        <v>1</v>
      </c>
      <c r="T423" cm="1">
        <f t="array" ref="T423">SUM(IF(Table1[genres]=R423, Table1[imdb_score]))</f>
        <v>7.5</v>
      </c>
      <c r="U423" cm="1">
        <f t="array" ref="U423">MEDIAN(IF(Table1[genres]=R423, Table1[imdb_score]))</f>
        <v>7.5</v>
      </c>
      <c r="V423" cm="1">
        <f t="array" ref="V423">MAX(IF(Table1[genres]=R423, Table1[imdb_score]))</f>
        <v>7.5</v>
      </c>
      <c r="W423" cm="1">
        <f t="array" ref="W423">MIN(IF(Table1[genres]=R423, Table1[imdb_score]))</f>
        <v>7.5</v>
      </c>
      <c r="X423" t="e" cm="1">
        <f t="array" ref="X423">MODE(IF(Table1[genres]=R423, Table1[imdb_score]))</f>
        <v>#N/A</v>
      </c>
      <c r="Y423" s="2" t="e" cm="1">
        <f t="array" ref="Y423">VAR(IF(Table1[genres]=R423, Table1[imdb_score]))</f>
        <v>#DIV/0!</v>
      </c>
      <c r="Z423" s="2" t="e" cm="1">
        <f t="array" ref="Z423">STDEV(IF(Table1[genres]=R423, Table1[imdb_score]))</f>
        <v>#DIV/0!</v>
      </c>
      <c r="AA423" s="3" cm="1">
        <f t="array" ref="AA423">AVERAGE(IF(Table1[genres]=R423, Table1[imdb_score]))</f>
        <v>7.5</v>
      </c>
    </row>
    <row r="424" spans="1:27" x14ac:dyDescent="0.3">
      <c r="A424" t="s">
        <v>1382</v>
      </c>
      <c r="B424">
        <v>22</v>
      </c>
      <c r="C424">
        <v>271</v>
      </c>
      <c r="D424">
        <v>10769960</v>
      </c>
      <c r="E424" t="s">
        <v>575</v>
      </c>
      <c r="F424" t="s">
        <v>1383</v>
      </c>
      <c r="G424" t="s">
        <v>1384</v>
      </c>
      <c r="H424">
        <v>21940</v>
      </c>
      <c r="I424">
        <v>256</v>
      </c>
      <c r="J424" t="s">
        <v>29</v>
      </c>
      <c r="K424" t="s">
        <v>30</v>
      </c>
      <c r="L424">
        <v>25000000</v>
      </c>
      <c r="M424">
        <v>1993</v>
      </c>
      <c r="N424">
        <v>7.7</v>
      </c>
      <c r="O424">
        <f>Table1[[#This Row],[gross]]-Table1[[#This Row],[budget]]</f>
        <v>-14230040</v>
      </c>
      <c r="R424" t="s">
        <v>1878</v>
      </c>
      <c r="S424">
        <f>COUNTIF(Table1[genres],R424)</f>
        <v>1</v>
      </c>
      <c r="T424" cm="1">
        <f t="array" ref="T424">SUM(IF(Table1[genres]=R424, Table1[imdb_score]))</f>
        <v>7.5</v>
      </c>
      <c r="U424" cm="1">
        <f t="array" ref="U424">MEDIAN(IF(Table1[genres]=R424, Table1[imdb_score]))</f>
        <v>7.5</v>
      </c>
      <c r="V424" cm="1">
        <f t="array" ref="V424">MAX(IF(Table1[genres]=R424, Table1[imdb_score]))</f>
        <v>7.5</v>
      </c>
      <c r="W424" cm="1">
        <f t="array" ref="W424">MIN(IF(Table1[genres]=R424, Table1[imdb_score]))</f>
        <v>7.5</v>
      </c>
      <c r="X424" t="e" cm="1">
        <f t="array" ref="X424">MODE(IF(Table1[genres]=R424, Table1[imdb_score]))</f>
        <v>#N/A</v>
      </c>
      <c r="Y424" s="2" t="e" cm="1">
        <f t="array" ref="Y424">VAR(IF(Table1[genres]=R424, Table1[imdb_score]))</f>
        <v>#DIV/0!</v>
      </c>
      <c r="Z424" s="2" t="e" cm="1">
        <f t="array" ref="Z424">STDEV(IF(Table1[genres]=R424, Table1[imdb_score]))</f>
        <v>#DIV/0!</v>
      </c>
      <c r="AA424" s="3" cm="1">
        <f t="array" ref="AA424">AVERAGE(IF(Table1[genres]=R424, Table1[imdb_score]))</f>
        <v>7.5</v>
      </c>
    </row>
    <row r="425" spans="1:27" x14ac:dyDescent="0.3">
      <c r="A425" t="s">
        <v>392</v>
      </c>
      <c r="B425">
        <v>302</v>
      </c>
      <c r="C425">
        <v>122</v>
      </c>
      <c r="D425">
        <v>18593156</v>
      </c>
      <c r="E425" t="s">
        <v>92</v>
      </c>
      <c r="F425" t="s">
        <v>1385</v>
      </c>
      <c r="G425" t="s">
        <v>1386</v>
      </c>
      <c r="H425">
        <v>88682</v>
      </c>
      <c r="I425">
        <v>241</v>
      </c>
      <c r="J425" t="s">
        <v>29</v>
      </c>
      <c r="K425" t="s">
        <v>30</v>
      </c>
      <c r="L425">
        <v>35000000</v>
      </c>
      <c r="M425">
        <v>2008</v>
      </c>
      <c r="N425">
        <v>7.7</v>
      </c>
      <c r="O425">
        <f>Table1[[#This Row],[gross]]-Table1[[#This Row],[budget]]</f>
        <v>-16406844</v>
      </c>
      <c r="R425" t="s">
        <v>1888</v>
      </c>
      <c r="S425">
        <f>COUNTIF(Table1[genres],R425)</f>
        <v>1</v>
      </c>
      <c r="T425" cm="1">
        <f t="array" ref="T425">SUM(IF(Table1[genres]=R425, Table1[imdb_score]))</f>
        <v>7.4</v>
      </c>
      <c r="U425" cm="1">
        <f t="array" ref="U425">MEDIAN(IF(Table1[genres]=R425, Table1[imdb_score]))</f>
        <v>7.4</v>
      </c>
      <c r="V425" cm="1">
        <f t="array" ref="V425">MAX(IF(Table1[genres]=R425, Table1[imdb_score]))</f>
        <v>7.4</v>
      </c>
      <c r="W425" cm="1">
        <f t="array" ref="W425">MIN(IF(Table1[genres]=R425, Table1[imdb_score]))</f>
        <v>7.4</v>
      </c>
      <c r="X425" t="e" cm="1">
        <f t="array" ref="X425">MODE(IF(Table1[genres]=R425, Table1[imdb_score]))</f>
        <v>#N/A</v>
      </c>
      <c r="Y425" s="2" t="e" cm="1">
        <f t="array" ref="Y425">VAR(IF(Table1[genres]=R425, Table1[imdb_score]))</f>
        <v>#DIV/0!</v>
      </c>
      <c r="Z425" s="2" t="e" cm="1">
        <f t="array" ref="Z425">STDEV(IF(Table1[genres]=R425, Table1[imdb_score]))</f>
        <v>#DIV/0!</v>
      </c>
      <c r="AA425" s="3" cm="1">
        <f t="array" ref="AA425">AVERAGE(IF(Table1[genres]=R425, Table1[imdb_score]))</f>
        <v>7.4</v>
      </c>
    </row>
    <row r="426" spans="1:27" x14ac:dyDescent="0.3">
      <c r="A426" t="s">
        <v>118</v>
      </c>
      <c r="B426">
        <v>256</v>
      </c>
      <c r="C426">
        <v>101</v>
      </c>
      <c r="D426">
        <v>15081783</v>
      </c>
      <c r="E426" t="s">
        <v>160</v>
      </c>
      <c r="F426" t="s">
        <v>1387</v>
      </c>
      <c r="G426" t="s">
        <v>1388</v>
      </c>
      <c r="H426">
        <v>85589</v>
      </c>
      <c r="I426">
        <v>144</v>
      </c>
      <c r="J426" t="s">
        <v>124</v>
      </c>
      <c r="K426" t="s">
        <v>128</v>
      </c>
      <c r="L426">
        <v>34000000</v>
      </c>
      <c r="M426">
        <v>2008</v>
      </c>
      <c r="N426">
        <v>7.7</v>
      </c>
      <c r="O426">
        <f>Table1[[#This Row],[gross]]-Table1[[#This Row],[budget]]</f>
        <v>-18918217</v>
      </c>
      <c r="R426" t="s">
        <v>1926</v>
      </c>
      <c r="S426">
        <f>COUNTIF(Table1[genres],R426)</f>
        <v>1</v>
      </c>
      <c r="T426" cm="1">
        <f t="array" ref="T426">SUM(IF(Table1[genres]=R426, Table1[imdb_score]))</f>
        <v>7.4</v>
      </c>
      <c r="U426" cm="1">
        <f t="array" ref="U426">MEDIAN(IF(Table1[genres]=R426, Table1[imdb_score]))</f>
        <v>7.4</v>
      </c>
      <c r="V426" cm="1">
        <f t="array" ref="V426">MAX(IF(Table1[genres]=R426, Table1[imdb_score]))</f>
        <v>7.4</v>
      </c>
      <c r="W426" cm="1">
        <f t="array" ref="W426">MIN(IF(Table1[genres]=R426, Table1[imdb_score]))</f>
        <v>7.4</v>
      </c>
      <c r="X426" t="e" cm="1">
        <f t="array" ref="X426">MODE(IF(Table1[genres]=R426, Table1[imdb_score]))</f>
        <v>#N/A</v>
      </c>
      <c r="Y426" s="2" t="e" cm="1">
        <f t="array" ref="Y426">VAR(IF(Table1[genres]=R426, Table1[imdb_score]))</f>
        <v>#DIV/0!</v>
      </c>
      <c r="Z426" s="2" t="e" cm="1">
        <f t="array" ref="Z426">STDEV(IF(Table1[genres]=R426, Table1[imdb_score]))</f>
        <v>#DIV/0!</v>
      </c>
      <c r="AA426" s="3" cm="1">
        <f t="array" ref="AA426">AVERAGE(IF(Table1[genres]=R426, Table1[imdb_score]))</f>
        <v>7.4</v>
      </c>
    </row>
    <row r="427" spans="1:27" x14ac:dyDescent="0.3">
      <c r="A427" t="s">
        <v>1183</v>
      </c>
      <c r="B427">
        <v>451</v>
      </c>
      <c r="C427">
        <v>215</v>
      </c>
      <c r="D427">
        <v>107503316</v>
      </c>
      <c r="E427" t="s">
        <v>1390</v>
      </c>
      <c r="F427" t="s">
        <v>1391</v>
      </c>
      <c r="G427" t="s">
        <v>1392</v>
      </c>
      <c r="H427">
        <v>392474</v>
      </c>
      <c r="I427">
        <v>1229</v>
      </c>
      <c r="J427" t="s">
        <v>29</v>
      </c>
      <c r="K427" t="s">
        <v>30</v>
      </c>
      <c r="L427">
        <v>130000000</v>
      </c>
      <c r="M427">
        <v>2009</v>
      </c>
      <c r="N427">
        <v>7.7</v>
      </c>
      <c r="O427">
        <f>Table1[[#This Row],[gross]]-Table1[[#This Row],[budget]]</f>
        <v>-22496684</v>
      </c>
      <c r="R427" t="s">
        <v>1966</v>
      </c>
      <c r="S427">
        <f>COUNTIF(Table1[genres],R427)</f>
        <v>1</v>
      </c>
      <c r="T427" cm="1">
        <f t="array" ref="T427">SUM(IF(Table1[genres]=R427, Table1[imdb_score]))</f>
        <v>7.4</v>
      </c>
      <c r="U427" cm="1">
        <f t="array" ref="U427">MEDIAN(IF(Table1[genres]=R427, Table1[imdb_score]))</f>
        <v>7.4</v>
      </c>
      <c r="V427" cm="1">
        <f t="array" ref="V427">MAX(IF(Table1[genres]=R427, Table1[imdb_score]))</f>
        <v>7.4</v>
      </c>
      <c r="W427" cm="1">
        <f t="array" ref="W427">MIN(IF(Table1[genres]=R427, Table1[imdb_score]))</f>
        <v>7.4</v>
      </c>
      <c r="X427" t="e" cm="1">
        <f t="array" ref="X427">MODE(IF(Table1[genres]=R427, Table1[imdb_score]))</f>
        <v>#N/A</v>
      </c>
      <c r="Y427" s="2" t="e" cm="1">
        <f t="array" ref="Y427">VAR(IF(Table1[genres]=R427, Table1[imdb_score]))</f>
        <v>#DIV/0!</v>
      </c>
      <c r="Z427" s="2" t="e" cm="1">
        <f t="array" ref="Z427">STDEV(IF(Table1[genres]=R427, Table1[imdb_score]))</f>
        <v>#DIV/0!</v>
      </c>
      <c r="AA427" s="3" cm="1">
        <f t="array" ref="AA427">AVERAGE(IF(Table1[genres]=R427, Table1[imdb_score]))</f>
        <v>7.4</v>
      </c>
    </row>
    <row r="428" spans="1:27" x14ac:dyDescent="0.3">
      <c r="A428" t="s">
        <v>784</v>
      </c>
      <c r="B428">
        <v>190</v>
      </c>
      <c r="C428">
        <v>154</v>
      </c>
      <c r="D428">
        <v>111110575</v>
      </c>
      <c r="E428" t="s">
        <v>1393</v>
      </c>
      <c r="F428" t="s">
        <v>649</v>
      </c>
      <c r="G428" t="s">
        <v>1394</v>
      </c>
      <c r="H428">
        <v>317166</v>
      </c>
      <c r="I428">
        <v>928</v>
      </c>
      <c r="J428" t="s">
        <v>29</v>
      </c>
      <c r="K428" t="s">
        <v>30</v>
      </c>
      <c r="L428">
        <v>140000000</v>
      </c>
      <c r="M428">
        <v>2003</v>
      </c>
      <c r="N428">
        <v>7.7</v>
      </c>
      <c r="O428">
        <f>Table1[[#This Row],[gross]]-Table1[[#This Row],[budget]]</f>
        <v>-28889425</v>
      </c>
      <c r="R428" t="s">
        <v>1987</v>
      </c>
      <c r="S428">
        <f>COUNTIF(Table1[genres],R428)</f>
        <v>1</v>
      </c>
      <c r="T428" cm="1">
        <f t="array" ref="T428">SUM(IF(Table1[genres]=R428, Table1[imdb_score]))</f>
        <v>7.4</v>
      </c>
      <c r="U428" cm="1">
        <f t="array" ref="U428">MEDIAN(IF(Table1[genres]=R428, Table1[imdb_score]))</f>
        <v>7.4</v>
      </c>
      <c r="V428" cm="1">
        <f t="array" ref="V428">MAX(IF(Table1[genres]=R428, Table1[imdb_score]))</f>
        <v>7.4</v>
      </c>
      <c r="W428" cm="1">
        <f t="array" ref="W428">MIN(IF(Table1[genres]=R428, Table1[imdb_score]))</f>
        <v>7.4</v>
      </c>
      <c r="X428" t="e" cm="1">
        <f t="array" ref="X428">MODE(IF(Table1[genres]=R428, Table1[imdb_score]))</f>
        <v>#N/A</v>
      </c>
      <c r="Y428" s="2" t="e" cm="1">
        <f t="array" ref="Y428">VAR(IF(Table1[genres]=R428, Table1[imdb_score]))</f>
        <v>#DIV/0!</v>
      </c>
      <c r="Z428" s="2" t="e" cm="1">
        <f t="array" ref="Z428">STDEV(IF(Table1[genres]=R428, Table1[imdb_score]))</f>
        <v>#DIV/0!</v>
      </c>
      <c r="AA428" s="3" cm="1">
        <f t="array" ref="AA428">AVERAGE(IF(Table1[genres]=R428, Table1[imdb_score]))</f>
        <v>7.4</v>
      </c>
    </row>
    <row r="429" spans="1:27" x14ac:dyDescent="0.3">
      <c r="A429" t="s">
        <v>1395</v>
      </c>
      <c r="B429">
        <v>173</v>
      </c>
      <c r="C429">
        <v>126</v>
      </c>
      <c r="D429">
        <v>63540020</v>
      </c>
      <c r="E429" t="s">
        <v>248</v>
      </c>
      <c r="F429" t="s">
        <v>1308</v>
      </c>
      <c r="G429" t="s">
        <v>1396</v>
      </c>
      <c r="H429">
        <v>343274</v>
      </c>
      <c r="I429">
        <v>742</v>
      </c>
      <c r="J429" t="s">
        <v>29</v>
      </c>
      <c r="K429" t="s">
        <v>241</v>
      </c>
      <c r="L429">
        <v>93000000</v>
      </c>
      <c r="M429">
        <v>1997</v>
      </c>
      <c r="N429">
        <v>7.7</v>
      </c>
      <c r="O429">
        <f>Table1[[#This Row],[gross]]-Table1[[#This Row],[budget]]</f>
        <v>-29459980</v>
      </c>
      <c r="R429" t="s">
        <v>2041</v>
      </c>
      <c r="S429">
        <f>COUNTIF(Table1[genres],R429)</f>
        <v>1</v>
      </c>
      <c r="T429" cm="1">
        <f t="array" ref="T429">SUM(IF(Table1[genres]=R429, Table1[imdb_score]))</f>
        <v>7.4</v>
      </c>
      <c r="U429" cm="1">
        <f t="array" ref="U429">MEDIAN(IF(Table1[genres]=R429, Table1[imdb_score]))</f>
        <v>7.4</v>
      </c>
      <c r="V429" cm="1">
        <f t="array" ref="V429">MAX(IF(Table1[genres]=R429, Table1[imdb_score]))</f>
        <v>7.4</v>
      </c>
      <c r="W429" cm="1">
        <f t="array" ref="W429">MIN(IF(Table1[genres]=R429, Table1[imdb_score]))</f>
        <v>7.4</v>
      </c>
      <c r="X429" t="e" cm="1">
        <f t="array" ref="X429">MODE(IF(Table1[genres]=R429, Table1[imdb_score]))</f>
        <v>#N/A</v>
      </c>
      <c r="Y429" s="2" t="e" cm="1">
        <f t="array" ref="Y429">VAR(IF(Table1[genres]=R429, Table1[imdb_score]))</f>
        <v>#DIV/0!</v>
      </c>
      <c r="Z429" s="2" t="e" cm="1">
        <f t="array" ref="Z429">STDEV(IF(Table1[genres]=R429, Table1[imdb_score]))</f>
        <v>#DIV/0!</v>
      </c>
      <c r="AA429" s="3" cm="1">
        <f t="array" ref="AA429">AVERAGE(IF(Table1[genres]=R429, Table1[imdb_score]))</f>
        <v>7.4</v>
      </c>
    </row>
    <row r="430" spans="1:27" x14ac:dyDescent="0.3">
      <c r="A430" t="s">
        <v>541</v>
      </c>
      <c r="B430">
        <v>228</v>
      </c>
      <c r="C430">
        <v>127</v>
      </c>
      <c r="D430">
        <v>38345403</v>
      </c>
      <c r="E430" t="s">
        <v>567</v>
      </c>
      <c r="F430" t="s">
        <v>1256</v>
      </c>
      <c r="G430" t="s">
        <v>1397</v>
      </c>
      <c r="H430">
        <v>212085</v>
      </c>
      <c r="I430">
        <v>492</v>
      </c>
      <c r="J430" t="s">
        <v>29</v>
      </c>
      <c r="K430" t="s">
        <v>200</v>
      </c>
      <c r="L430">
        <v>70000000</v>
      </c>
      <c r="M430">
        <v>2007</v>
      </c>
      <c r="N430">
        <v>7.7</v>
      </c>
      <c r="O430">
        <f>Table1[[#This Row],[gross]]-Table1[[#This Row],[budget]]</f>
        <v>-31654597</v>
      </c>
      <c r="R430" t="s">
        <v>2061</v>
      </c>
      <c r="S430">
        <f>COUNTIF(Table1[genres],R430)</f>
        <v>1</v>
      </c>
      <c r="T430" cm="1">
        <f t="array" ref="T430">SUM(IF(Table1[genres]=R430, Table1[imdb_score]))</f>
        <v>7.4</v>
      </c>
      <c r="U430" cm="1">
        <f t="array" ref="U430">MEDIAN(IF(Table1[genres]=R430, Table1[imdb_score]))</f>
        <v>7.4</v>
      </c>
      <c r="V430" cm="1">
        <f t="array" ref="V430">MAX(IF(Table1[genres]=R430, Table1[imdb_score]))</f>
        <v>7.4</v>
      </c>
      <c r="W430" cm="1">
        <f t="array" ref="W430">MIN(IF(Table1[genres]=R430, Table1[imdb_score]))</f>
        <v>7.4</v>
      </c>
      <c r="X430" t="e" cm="1">
        <f t="array" ref="X430">MODE(IF(Table1[genres]=R430, Table1[imdb_score]))</f>
        <v>#N/A</v>
      </c>
      <c r="Y430" s="2" t="e" cm="1">
        <f t="array" ref="Y430">VAR(IF(Table1[genres]=R430, Table1[imdb_score]))</f>
        <v>#DIV/0!</v>
      </c>
      <c r="Z430" s="2" t="e" cm="1">
        <f t="array" ref="Z430">STDEV(IF(Table1[genres]=R430, Table1[imdb_score]))</f>
        <v>#DIV/0!</v>
      </c>
      <c r="AA430" s="3" cm="1">
        <f t="array" ref="AA430">AVERAGE(IF(Table1[genres]=R430, Table1[imdb_score]))</f>
        <v>7.4</v>
      </c>
    </row>
    <row r="431" spans="1:27" x14ac:dyDescent="0.3">
      <c r="A431" t="s">
        <v>91</v>
      </c>
      <c r="B431">
        <v>377</v>
      </c>
      <c r="C431">
        <v>162</v>
      </c>
      <c r="D431">
        <v>33048353</v>
      </c>
      <c r="E431" t="s">
        <v>1398</v>
      </c>
      <c r="F431" t="s">
        <v>388</v>
      </c>
      <c r="G431" t="s">
        <v>1399</v>
      </c>
      <c r="H431">
        <v>301279</v>
      </c>
      <c r="I431">
        <v>589</v>
      </c>
      <c r="J431" t="s">
        <v>29</v>
      </c>
      <c r="K431" t="s">
        <v>30</v>
      </c>
      <c r="L431">
        <v>65000000</v>
      </c>
      <c r="M431">
        <v>2007</v>
      </c>
      <c r="N431">
        <v>7.7</v>
      </c>
      <c r="O431">
        <f>Table1[[#This Row],[gross]]-Table1[[#This Row],[budget]]</f>
        <v>-31951647</v>
      </c>
      <c r="R431" t="s">
        <v>2070</v>
      </c>
      <c r="S431">
        <f>COUNTIF(Table1[genres],R431)</f>
        <v>1</v>
      </c>
      <c r="T431" cm="1">
        <f t="array" ref="T431">SUM(IF(Table1[genres]=R431, Table1[imdb_score]))</f>
        <v>7.4</v>
      </c>
      <c r="U431" cm="1">
        <f t="array" ref="U431">MEDIAN(IF(Table1[genres]=R431, Table1[imdb_score]))</f>
        <v>7.4</v>
      </c>
      <c r="V431" cm="1">
        <f t="array" ref="V431">MAX(IF(Table1[genres]=R431, Table1[imdb_score]))</f>
        <v>7.4</v>
      </c>
      <c r="W431" cm="1">
        <f t="array" ref="W431">MIN(IF(Table1[genres]=R431, Table1[imdb_score]))</f>
        <v>7.4</v>
      </c>
      <c r="X431" t="e" cm="1">
        <f t="array" ref="X431">MODE(IF(Table1[genres]=R431, Table1[imdb_score]))</f>
        <v>#N/A</v>
      </c>
      <c r="Y431" s="2" t="e" cm="1">
        <f t="array" ref="Y431">VAR(IF(Table1[genres]=R431, Table1[imdb_score]))</f>
        <v>#DIV/0!</v>
      </c>
      <c r="Z431" s="2" t="e" cm="1">
        <f t="array" ref="Z431">STDEV(IF(Table1[genres]=R431, Table1[imdb_score]))</f>
        <v>#DIV/0!</v>
      </c>
      <c r="AA431" s="3" cm="1">
        <f t="array" ref="AA431">AVERAGE(IF(Table1[genres]=R431, Table1[imdb_score]))</f>
        <v>7.4</v>
      </c>
    </row>
    <row r="432" spans="1:27" x14ac:dyDescent="0.3">
      <c r="A432" t="s">
        <v>288</v>
      </c>
      <c r="B432">
        <v>186</v>
      </c>
      <c r="C432">
        <v>133</v>
      </c>
      <c r="D432">
        <v>6167817</v>
      </c>
      <c r="E432" t="s">
        <v>1039</v>
      </c>
      <c r="F432" t="s">
        <v>1400</v>
      </c>
      <c r="G432" t="s">
        <v>1401</v>
      </c>
      <c r="H432">
        <v>62607</v>
      </c>
      <c r="I432">
        <v>239</v>
      </c>
      <c r="J432" t="s">
        <v>90</v>
      </c>
      <c r="K432" t="s">
        <v>241</v>
      </c>
      <c r="L432">
        <v>47000000</v>
      </c>
      <c r="M432">
        <v>2004</v>
      </c>
      <c r="N432">
        <v>7.7</v>
      </c>
      <c r="O432">
        <f>Table1[[#This Row],[gross]]-Table1[[#This Row],[budget]]</f>
        <v>-40832183</v>
      </c>
      <c r="R432" t="s">
        <v>2083</v>
      </c>
      <c r="S432">
        <f>COUNTIF(Table1[genres],R432)</f>
        <v>1</v>
      </c>
      <c r="T432" cm="1">
        <f t="array" ref="T432">SUM(IF(Table1[genres]=R432, Table1[imdb_score]))</f>
        <v>7.4</v>
      </c>
      <c r="U432" cm="1">
        <f t="array" ref="U432">MEDIAN(IF(Table1[genres]=R432, Table1[imdb_score]))</f>
        <v>7.4</v>
      </c>
      <c r="V432" cm="1">
        <f t="array" ref="V432">MAX(IF(Table1[genres]=R432, Table1[imdb_score]))</f>
        <v>7.4</v>
      </c>
      <c r="W432" cm="1">
        <f t="array" ref="W432">MIN(IF(Table1[genres]=R432, Table1[imdb_score]))</f>
        <v>7.4</v>
      </c>
      <c r="X432" t="e" cm="1">
        <f t="array" ref="X432">MODE(IF(Table1[genres]=R432, Table1[imdb_score]))</f>
        <v>#N/A</v>
      </c>
      <c r="Y432" s="2" t="e" cm="1">
        <f t="array" ref="Y432">VAR(IF(Table1[genres]=R432, Table1[imdb_score]))</f>
        <v>#DIV/0!</v>
      </c>
      <c r="Z432" s="2" t="e" cm="1">
        <f t="array" ref="Z432">STDEV(IF(Table1[genres]=R432, Table1[imdb_score]))</f>
        <v>#DIV/0!</v>
      </c>
      <c r="AA432" s="3" cm="1">
        <f t="array" ref="AA432">AVERAGE(IF(Table1[genres]=R432, Table1[imdb_score]))</f>
        <v>7.4</v>
      </c>
    </row>
    <row r="433" spans="1:27" x14ac:dyDescent="0.3">
      <c r="A433" t="s">
        <v>268</v>
      </c>
      <c r="B433">
        <v>202</v>
      </c>
      <c r="C433">
        <v>112</v>
      </c>
      <c r="D433">
        <v>211667</v>
      </c>
      <c r="E433" t="s">
        <v>26</v>
      </c>
      <c r="F433" t="s">
        <v>270</v>
      </c>
      <c r="G433" t="s">
        <v>1402</v>
      </c>
      <c r="H433">
        <v>53508</v>
      </c>
      <c r="I433">
        <v>131</v>
      </c>
      <c r="J433" t="s">
        <v>133</v>
      </c>
      <c r="K433" t="s">
        <v>272</v>
      </c>
      <c r="L433">
        <v>4200000000</v>
      </c>
      <c r="M433">
        <v>2005</v>
      </c>
      <c r="N433">
        <v>7.7</v>
      </c>
      <c r="O433">
        <f>Table1[[#This Row],[gross]]-Table1[[#This Row],[budget]]</f>
        <v>-4199788333</v>
      </c>
      <c r="R433" t="s">
        <v>2097</v>
      </c>
      <c r="S433">
        <f>COUNTIF(Table1[genres],R433)</f>
        <v>1</v>
      </c>
      <c r="T433" cm="1">
        <f t="array" ref="T433">SUM(IF(Table1[genres]=R433, Table1[imdb_score]))</f>
        <v>7.4</v>
      </c>
      <c r="U433" cm="1">
        <f t="array" ref="U433">MEDIAN(IF(Table1[genres]=R433, Table1[imdb_score]))</f>
        <v>7.4</v>
      </c>
      <c r="V433" cm="1">
        <f t="array" ref="V433">MAX(IF(Table1[genres]=R433, Table1[imdb_score]))</f>
        <v>7.4</v>
      </c>
      <c r="W433" cm="1">
        <f t="array" ref="W433">MIN(IF(Table1[genres]=R433, Table1[imdb_score]))</f>
        <v>7.4</v>
      </c>
      <c r="X433" t="e" cm="1">
        <f t="array" ref="X433">MODE(IF(Table1[genres]=R433, Table1[imdb_score]))</f>
        <v>#N/A</v>
      </c>
      <c r="Y433" s="2" t="e" cm="1">
        <f t="array" ref="Y433">VAR(IF(Table1[genres]=R433, Table1[imdb_score]))</f>
        <v>#DIV/0!</v>
      </c>
      <c r="Z433" s="2" t="e" cm="1">
        <f t="array" ref="Z433">STDEV(IF(Table1[genres]=R433, Table1[imdb_score]))</f>
        <v>#DIV/0!</v>
      </c>
      <c r="AA433" s="3" cm="1">
        <f t="array" ref="AA433">AVERAGE(IF(Table1[genres]=R433, Table1[imdb_score]))</f>
        <v>7.4</v>
      </c>
    </row>
    <row r="434" spans="1:27" x14ac:dyDescent="0.3">
      <c r="A434" t="s">
        <v>1403</v>
      </c>
      <c r="B434">
        <v>502</v>
      </c>
      <c r="C434">
        <v>146</v>
      </c>
      <c r="D434">
        <v>424645577</v>
      </c>
      <c r="E434" t="s">
        <v>471</v>
      </c>
      <c r="F434" t="s">
        <v>694</v>
      </c>
      <c r="G434" t="s">
        <v>1404</v>
      </c>
      <c r="H434">
        <v>498397</v>
      </c>
      <c r="I434">
        <v>706</v>
      </c>
      <c r="J434" t="s">
        <v>29</v>
      </c>
      <c r="K434" t="s">
        <v>30</v>
      </c>
      <c r="L434">
        <v>130000000</v>
      </c>
      <c r="M434">
        <v>2013</v>
      </c>
      <c r="N434">
        <v>7.6</v>
      </c>
      <c r="O434">
        <f>Table1[[#This Row],[gross]]-Table1[[#This Row],[budget]]</f>
        <v>294645577</v>
      </c>
      <c r="R434" t="s">
        <v>2099</v>
      </c>
      <c r="S434">
        <f>COUNTIF(Table1[genres],R434)</f>
        <v>1</v>
      </c>
      <c r="T434" cm="1">
        <f t="array" ref="T434">SUM(IF(Table1[genres]=R434, Table1[imdb_score]))</f>
        <v>7.4</v>
      </c>
      <c r="U434" cm="1">
        <f t="array" ref="U434">MEDIAN(IF(Table1[genres]=R434, Table1[imdb_score]))</f>
        <v>7.4</v>
      </c>
      <c r="V434" cm="1">
        <f t="array" ref="V434">MAX(IF(Table1[genres]=R434, Table1[imdb_score]))</f>
        <v>7.4</v>
      </c>
      <c r="W434" cm="1">
        <f t="array" ref="W434">MIN(IF(Table1[genres]=R434, Table1[imdb_score]))</f>
        <v>7.4</v>
      </c>
      <c r="X434" t="e" cm="1">
        <f t="array" ref="X434">MODE(IF(Table1[genres]=R434, Table1[imdb_score]))</f>
        <v>#N/A</v>
      </c>
      <c r="Y434" s="2" t="e" cm="1">
        <f t="array" ref="Y434">VAR(IF(Table1[genres]=R434, Table1[imdb_score]))</f>
        <v>#DIV/0!</v>
      </c>
      <c r="Z434" s="2" t="e" cm="1">
        <f t="array" ref="Z434">STDEV(IF(Table1[genres]=R434, Table1[imdb_score]))</f>
        <v>#DIV/0!</v>
      </c>
      <c r="AA434" s="3" cm="1">
        <f t="array" ref="AA434">AVERAGE(IF(Table1[genres]=R434, Table1[imdb_score]))</f>
        <v>7.4</v>
      </c>
    </row>
    <row r="435" spans="1:27" x14ac:dyDescent="0.3">
      <c r="A435" t="s">
        <v>97</v>
      </c>
      <c r="B435">
        <v>359</v>
      </c>
      <c r="C435">
        <v>140</v>
      </c>
      <c r="D435">
        <v>380262555</v>
      </c>
      <c r="E435" t="s">
        <v>78</v>
      </c>
      <c r="F435" t="s">
        <v>418</v>
      </c>
      <c r="G435" t="s">
        <v>1405</v>
      </c>
      <c r="H435">
        <v>520104</v>
      </c>
      <c r="I435">
        <v>3286</v>
      </c>
      <c r="J435" t="s">
        <v>29</v>
      </c>
      <c r="K435" t="s">
        <v>30</v>
      </c>
      <c r="L435">
        <v>113000000</v>
      </c>
      <c r="M435">
        <v>2005</v>
      </c>
      <c r="N435">
        <v>7.6</v>
      </c>
      <c r="O435">
        <f>Table1[[#This Row],[gross]]-Table1[[#This Row],[budget]]</f>
        <v>267262555</v>
      </c>
      <c r="R435" t="s">
        <v>2107</v>
      </c>
      <c r="S435">
        <f>COUNTIF(Table1[genres],R435)</f>
        <v>1</v>
      </c>
      <c r="T435" cm="1">
        <f t="array" ref="T435">SUM(IF(Table1[genres]=R435, Table1[imdb_score]))</f>
        <v>7.3</v>
      </c>
      <c r="U435" cm="1">
        <f t="array" ref="U435">MEDIAN(IF(Table1[genres]=R435, Table1[imdb_score]))</f>
        <v>7.3</v>
      </c>
      <c r="V435" cm="1">
        <f t="array" ref="V435">MAX(IF(Table1[genres]=R435, Table1[imdb_score]))</f>
        <v>7.3</v>
      </c>
      <c r="W435" cm="1">
        <f t="array" ref="W435">MIN(IF(Table1[genres]=R435, Table1[imdb_score]))</f>
        <v>7.3</v>
      </c>
      <c r="X435" t="e" cm="1">
        <f t="array" ref="X435">MODE(IF(Table1[genres]=R435, Table1[imdb_score]))</f>
        <v>#N/A</v>
      </c>
      <c r="Y435" s="2" t="e" cm="1">
        <f t="array" ref="Y435">VAR(IF(Table1[genres]=R435, Table1[imdb_score]))</f>
        <v>#DIV/0!</v>
      </c>
      <c r="Z435" s="2" t="e" cm="1">
        <f t="array" ref="Z435">STDEV(IF(Table1[genres]=R435, Table1[imdb_score]))</f>
        <v>#DIV/0!</v>
      </c>
      <c r="AA435" s="3" cm="1">
        <f t="array" ref="AA435">AVERAGE(IF(Table1[genres]=R435, Table1[imdb_score]))</f>
        <v>7.3</v>
      </c>
    </row>
    <row r="436" spans="1:27" x14ac:dyDescent="0.3">
      <c r="A436" t="s">
        <v>628</v>
      </c>
      <c r="B436">
        <v>406</v>
      </c>
      <c r="C436">
        <v>102</v>
      </c>
      <c r="D436">
        <v>400736600</v>
      </c>
      <c r="E436" t="s">
        <v>1407</v>
      </c>
      <c r="F436" t="s">
        <v>1408</v>
      </c>
      <c r="G436" t="s">
        <v>1409</v>
      </c>
      <c r="H436">
        <v>421658</v>
      </c>
      <c r="I436">
        <v>904</v>
      </c>
      <c r="J436" t="s">
        <v>29</v>
      </c>
      <c r="K436" t="s">
        <v>30</v>
      </c>
      <c r="L436">
        <v>150000000</v>
      </c>
      <c r="M436">
        <v>2013</v>
      </c>
      <c r="N436">
        <v>7.6</v>
      </c>
      <c r="O436">
        <f>Table1[[#This Row],[gross]]-Table1[[#This Row],[budget]]</f>
        <v>250736600</v>
      </c>
      <c r="R436" t="s">
        <v>2122</v>
      </c>
      <c r="S436">
        <f>COUNTIF(Table1[genres],R436)</f>
        <v>1</v>
      </c>
      <c r="T436" cm="1">
        <f t="array" ref="T436">SUM(IF(Table1[genres]=R436, Table1[imdb_score]))</f>
        <v>7.3</v>
      </c>
      <c r="U436" cm="1">
        <f t="array" ref="U436">MEDIAN(IF(Table1[genres]=R436, Table1[imdb_score]))</f>
        <v>7.3</v>
      </c>
      <c r="V436" cm="1">
        <f t="array" ref="V436">MAX(IF(Table1[genres]=R436, Table1[imdb_score]))</f>
        <v>7.3</v>
      </c>
      <c r="W436" cm="1">
        <f t="array" ref="W436">MIN(IF(Table1[genres]=R436, Table1[imdb_score]))</f>
        <v>7.3</v>
      </c>
      <c r="X436" t="e" cm="1">
        <f t="array" ref="X436">MODE(IF(Table1[genres]=R436, Table1[imdb_score]))</f>
        <v>#N/A</v>
      </c>
      <c r="Y436" s="2" t="e" cm="1">
        <f t="array" ref="Y436">VAR(IF(Table1[genres]=R436, Table1[imdb_score]))</f>
        <v>#DIV/0!</v>
      </c>
      <c r="Z436" s="2" t="e" cm="1">
        <f t="array" ref="Z436">STDEV(IF(Table1[genres]=R436, Table1[imdb_score]))</f>
        <v>#DIV/0!</v>
      </c>
      <c r="AA436" s="3" cm="1">
        <f t="array" ref="AA436">AVERAGE(IF(Table1[genres]=R436, Table1[imdb_score]))</f>
        <v>7.3</v>
      </c>
    </row>
    <row r="437" spans="1:27" x14ac:dyDescent="0.3">
      <c r="A437" t="s">
        <v>753</v>
      </c>
      <c r="B437">
        <v>186</v>
      </c>
      <c r="C437">
        <v>126</v>
      </c>
      <c r="D437">
        <v>251188924</v>
      </c>
      <c r="E437" t="s">
        <v>171</v>
      </c>
      <c r="F437" t="s">
        <v>1411</v>
      </c>
      <c r="G437" t="s">
        <v>1412</v>
      </c>
      <c r="H437">
        <v>269033</v>
      </c>
      <c r="I437">
        <v>817</v>
      </c>
      <c r="J437" t="s">
        <v>29</v>
      </c>
      <c r="K437" t="s">
        <v>30</v>
      </c>
      <c r="L437">
        <v>35000000</v>
      </c>
      <c r="M437">
        <v>1989</v>
      </c>
      <c r="N437">
        <v>7.6</v>
      </c>
      <c r="O437">
        <f>Table1[[#This Row],[gross]]-Table1[[#This Row],[budget]]</f>
        <v>216188924</v>
      </c>
      <c r="R437" t="s">
        <v>2128</v>
      </c>
      <c r="S437">
        <f>COUNTIF(Table1[genres],R437)</f>
        <v>1</v>
      </c>
      <c r="T437" cm="1">
        <f t="array" ref="T437">SUM(IF(Table1[genres]=R437, Table1[imdb_score]))</f>
        <v>7.3</v>
      </c>
      <c r="U437" cm="1">
        <f t="array" ref="U437">MEDIAN(IF(Table1[genres]=R437, Table1[imdb_score]))</f>
        <v>7.3</v>
      </c>
      <c r="V437" cm="1">
        <f t="array" ref="V437">MAX(IF(Table1[genres]=R437, Table1[imdb_score]))</f>
        <v>7.3</v>
      </c>
      <c r="W437" cm="1">
        <f t="array" ref="W437">MIN(IF(Table1[genres]=R437, Table1[imdb_score]))</f>
        <v>7.3</v>
      </c>
      <c r="X437" t="e" cm="1">
        <f t="array" ref="X437">MODE(IF(Table1[genres]=R437, Table1[imdb_score]))</f>
        <v>#N/A</v>
      </c>
      <c r="Y437" s="2" t="e" cm="1">
        <f t="array" ref="Y437">VAR(IF(Table1[genres]=R437, Table1[imdb_score]))</f>
        <v>#DIV/0!</v>
      </c>
      <c r="Z437" s="2" t="e" cm="1">
        <f t="array" ref="Z437">STDEV(IF(Table1[genres]=R437, Table1[imdb_score]))</f>
        <v>#DIV/0!</v>
      </c>
      <c r="AA437" s="3" cm="1">
        <f t="array" ref="AA437">AVERAGE(IF(Table1[genres]=R437, Table1[imdb_score]))</f>
        <v>7.3</v>
      </c>
    </row>
    <row r="438" spans="1:27" x14ac:dyDescent="0.3">
      <c r="A438" t="s">
        <v>59</v>
      </c>
      <c r="B438">
        <v>148</v>
      </c>
      <c r="C438">
        <v>118</v>
      </c>
      <c r="D438">
        <v>179870271</v>
      </c>
      <c r="E438" t="s">
        <v>171</v>
      </c>
      <c r="F438" t="s">
        <v>79</v>
      </c>
      <c r="G438" t="s">
        <v>1414</v>
      </c>
      <c r="H438">
        <v>329969</v>
      </c>
      <c r="I438">
        <v>524</v>
      </c>
      <c r="J438" t="s">
        <v>29</v>
      </c>
      <c r="K438" t="s">
        <v>30</v>
      </c>
      <c r="L438">
        <v>28000000</v>
      </c>
      <c r="M438">
        <v>1984</v>
      </c>
      <c r="N438">
        <v>7.6</v>
      </c>
      <c r="O438">
        <f>Table1[[#This Row],[gross]]-Table1[[#This Row],[budget]]</f>
        <v>151870271</v>
      </c>
      <c r="R438" t="s">
        <v>2146</v>
      </c>
      <c r="S438">
        <f>COUNTIF(Table1[genres],R438)</f>
        <v>1</v>
      </c>
      <c r="T438" cm="1">
        <f t="array" ref="T438">SUM(IF(Table1[genres]=R438, Table1[imdb_score]))</f>
        <v>7.3</v>
      </c>
      <c r="U438" cm="1">
        <f t="array" ref="U438">MEDIAN(IF(Table1[genres]=R438, Table1[imdb_score]))</f>
        <v>7.3</v>
      </c>
      <c r="V438" cm="1">
        <f t="array" ref="V438">MAX(IF(Table1[genres]=R438, Table1[imdb_score]))</f>
        <v>7.3</v>
      </c>
      <c r="W438" cm="1">
        <f t="array" ref="W438">MIN(IF(Table1[genres]=R438, Table1[imdb_score]))</f>
        <v>7.3</v>
      </c>
      <c r="X438" t="e" cm="1">
        <f t="array" ref="X438">MODE(IF(Table1[genres]=R438, Table1[imdb_score]))</f>
        <v>#N/A</v>
      </c>
      <c r="Y438" s="2" t="e" cm="1">
        <f t="array" ref="Y438">VAR(IF(Table1[genres]=R438, Table1[imdb_score]))</f>
        <v>#DIV/0!</v>
      </c>
      <c r="Z438" s="2" t="e" cm="1">
        <f t="array" ref="Z438">STDEV(IF(Table1[genres]=R438, Table1[imdb_score]))</f>
        <v>#DIV/0!</v>
      </c>
      <c r="AA438" s="3" cm="1">
        <f t="array" ref="AA438">AVERAGE(IF(Table1[genres]=R438, Table1[imdb_score]))</f>
        <v>7.3</v>
      </c>
    </row>
    <row r="439" spans="1:27" x14ac:dyDescent="0.3">
      <c r="A439" t="s">
        <v>1059</v>
      </c>
      <c r="B439">
        <v>295</v>
      </c>
      <c r="C439">
        <v>157</v>
      </c>
      <c r="D439">
        <v>289994397</v>
      </c>
      <c r="E439" t="s">
        <v>946</v>
      </c>
      <c r="F439" t="s">
        <v>1416</v>
      </c>
      <c r="G439" t="s">
        <v>1417</v>
      </c>
      <c r="H439">
        <v>385670</v>
      </c>
      <c r="I439">
        <v>1896</v>
      </c>
      <c r="J439" t="s">
        <v>29</v>
      </c>
      <c r="K439" t="s">
        <v>200</v>
      </c>
      <c r="L439">
        <v>150000000</v>
      </c>
      <c r="M439">
        <v>2005</v>
      </c>
      <c r="N439">
        <v>7.6</v>
      </c>
      <c r="O439">
        <f>Table1[[#This Row],[gross]]-Table1[[#This Row],[budget]]</f>
        <v>139994397</v>
      </c>
      <c r="R439" t="s">
        <v>2164</v>
      </c>
      <c r="S439">
        <f>COUNTIF(Table1[genres],R439)</f>
        <v>1</v>
      </c>
      <c r="T439" cm="1">
        <f t="array" ref="T439">SUM(IF(Table1[genres]=R439, Table1[imdb_score]))</f>
        <v>7.3</v>
      </c>
      <c r="U439" cm="1">
        <f t="array" ref="U439">MEDIAN(IF(Table1[genres]=R439, Table1[imdb_score]))</f>
        <v>7.3</v>
      </c>
      <c r="V439" cm="1">
        <f t="array" ref="V439">MAX(IF(Table1[genres]=R439, Table1[imdb_score]))</f>
        <v>7.3</v>
      </c>
      <c r="W439" cm="1">
        <f t="array" ref="W439">MIN(IF(Table1[genres]=R439, Table1[imdb_score]))</f>
        <v>7.3</v>
      </c>
      <c r="X439" t="e" cm="1">
        <f t="array" ref="X439">MODE(IF(Table1[genres]=R439, Table1[imdb_score]))</f>
        <v>#N/A</v>
      </c>
      <c r="Y439" s="2" t="e" cm="1">
        <f t="array" ref="Y439">VAR(IF(Table1[genres]=R439, Table1[imdb_score]))</f>
        <v>#DIV/0!</v>
      </c>
      <c r="Z439" s="2" t="e" cm="1">
        <f t="array" ref="Z439">STDEV(IF(Table1[genres]=R439, Table1[imdb_score]))</f>
        <v>#DIV/0!</v>
      </c>
      <c r="AA439" s="3" cm="1">
        <f t="array" ref="AA439">AVERAGE(IF(Table1[genres]=R439, Table1[imdb_score]))</f>
        <v>7.3</v>
      </c>
    </row>
    <row r="440" spans="1:27" x14ac:dyDescent="0.3">
      <c r="A440" t="s">
        <v>851</v>
      </c>
      <c r="B440">
        <v>94</v>
      </c>
      <c r="C440">
        <v>109</v>
      </c>
      <c r="D440">
        <v>141600000</v>
      </c>
      <c r="E440" t="s">
        <v>676</v>
      </c>
      <c r="F440" t="s">
        <v>853</v>
      </c>
      <c r="G440" t="s">
        <v>1419</v>
      </c>
      <c r="H440">
        <v>90177</v>
      </c>
      <c r="I440">
        <v>257</v>
      </c>
      <c r="J440" t="s">
        <v>29</v>
      </c>
      <c r="K440" t="s">
        <v>30</v>
      </c>
      <c r="L440">
        <v>3000000</v>
      </c>
      <c r="M440">
        <v>1978</v>
      </c>
      <c r="N440">
        <v>7.6</v>
      </c>
      <c r="O440">
        <f>Table1[[#This Row],[gross]]-Table1[[#This Row],[budget]]</f>
        <v>138600000</v>
      </c>
      <c r="R440" t="s">
        <v>2242</v>
      </c>
      <c r="S440">
        <f>COUNTIF(Table1[genres],R440)</f>
        <v>1</v>
      </c>
      <c r="T440" cm="1">
        <f t="array" ref="T440">SUM(IF(Table1[genres]=R440, Table1[imdb_score]))</f>
        <v>7.3</v>
      </c>
      <c r="U440" cm="1">
        <f t="array" ref="U440">MEDIAN(IF(Table1[genres]=R440, Table1[imdb_score]))</f>
        <v>7.3</v>
      </c>
      <c r="V440" cm="1">
        <f t="array" ref="V440">MAX(IF(Table1[genres]=R440, Table1[imdb_score]))</f>
        <v>7.3</v>
      </c>
      <c r="W440" cm="1">
        <f t="array" ref="W440">MIN(IF(Table1[genres]=R440, Table1[imdb_score]))</f>
        <v>7.3</v>
      </c>
      <c r="X440" t="e" cm="1">
        <f t="array" ref="X440">MODE(IF(Table1[genres]=R440, Table1[imdb_score]))</f>
        <v>#N/A</v>
      </c>
      <c r="Y440" s="2" t="e" cm="1">
        <f t="array" ref="Y440">VAR(IF(Table1[genres]=R440, Table1[imdb_score]))</f>
        <v>#DIV/0!</v>
      </c>
      <c r="Z440" s="2" t="e" cm="1">
        <f t="array" ref="Z440">STDEV(IF(Table1[genres]=R440, Table1[imdb_score]))</f>
        <v>#DIV/0!</v>
      </c>
      <c r="AA440" s="3" cm="1">
        <f t="array" ref="AA440">AVERAGE(IF(Table1[genres]=R440, Table1[imdb_score]))</f>
        <v>7.3</v>
      </c>
    </row>
    <row r="441" spans="1:27" x14ac:dyDescent="0.3">
      <c r="A441" t="s">
        <v>337</v>
      </c>
      <c r="B441">
        <v>415</v>
      </c>
      <c r="C441">
        <v>128</v>
      </c>
      <c r="D441">
        <v>209019489</v>
      </c>
      <c r="E441" t="s">
        <v>1421</v>
      </c>
      <c r="F441" t="s">
        <v>388</v>
      </c>
      <c r="G441" t="s">
        <v>1422</v>
      </c>
      <c r="H441">
        <v>477300</v>
      </c>
      <c r="I441">
        <v>621</v>
      </c>
      <c r="J441" t="s">
        <v>29</v>
      </c>
      <c r="K441" t="s">
        <v>30</v>
      </c>
      <c r="L441">
        <v>90000000</v>
      </c>
      <c r="M441">
        <v>2009</v>
      </c>
      <c r="N441">
        <v>7.6</v>
      </c>
      <c r="O441">
        <f>Table1[[#This Row],[gross]]-Table1[[#This Row],[budget]]</f>
        <v>119019489</v>
      </c>
      <c r="R441" t="s">
        <v>2251</v>
      </c>
      <c r="S441">
        <f>COUNTIF(Table1[genres],R441)</f>
        <v>1</v>
      </c>
      <c r="T441" cm="1">
        <f t="array" ref="T441">SUM(IF(Table1[genres]=R441, Table1[imdb_score]))</f>
        <v>7.3</v>
      </c>
      <c r="U441" cm="1">
        <f t="array" ref="U441">MEDIAN(IF(Table1[genres]=R441, Table1[imdb_score]))</f>
        <v>7.3</v>
      </c>
      <c r="V441" cm="1">
        <f t="array" ref="V441">MAX(IF(Table1[genres]=R441, Table1[imdb_score]))</f>
        <v>7.3</v>
      </c>
      <c r="W441" cm="1">
        <f t="array" ref="W441">MIN(IF(Table1[genres]=R441, Table1[imdb_score]))</f>
        <v>7.3</v>
      </c>
      <c r="X441" t="e" cm="1">
        <f t="array" ref="X441">MODE(IF(Table1[genres]=R441, Table1[imdb_score]))</f>
        <v>#N/A</v>
      </c>
      <c r="Y441" s="2" t="e" cm="1">
        <f t="array" ref="Y441">VAR(IF(Table1[genres]=R441, Table1[imdb_score]))</f>
        <v>#DIV/0!</v>
      </c>
      <c r="Z441" s="2" t="e" cm="1">
        <f t="array" ref="Z441">STDEV(IF(Table1[genres]=R441, Table1[imdb_score]))</f>
        <v>#DIV/0!</v>
      </c>
      <c r="AA441" s="3" cm="1">
        <f t="array" ref="AA441">AVERAGE(IF(Table1[genres]=R441, Table1[imdb_score]))</f>
        <v>7.3</v>
      </c>
    </row>
    <row r="442" spans="1:27" x14ac:dyDescent="0.3">
      <c r="A442" t="s">
        <v>1424</v>
      </c>
      <c r="B442">
        <v>193</v>
      </c>
      <c r="C442">
        <v>103</v>
      </c>
      <c r="D442">
        <v>176387405</v>
      </c>
      <c r="E442" t="s">
        <v>316</v>
      </c>
      <c r="F442" t="s">
        <v>1425</v>
      </c>
      <c r="G442" t="s">
        <v>1426</v>
      </c>
      <c r="H442">
        <v>328159</v>
      </c>
      <c r="I442">
        <v>467</v>
      </c>
      <c r="J442" t="s">
        <v>29</v>
      </c>
      <c r="K442" t="s">
        <v>30</v>
      </c>
      <c r="L442">
        <v>59000000</v>
      </c>
      <c r="M442">
        <v>2002</v>
      </c>
      <c r="N442">
        <v>7.6</v>
      </c>
      <c r="O442">
        <f>Table1[[#This Row],[gross]]-Table1[[#This Row],[budget]]</f>
        <v>117387405</v>
      </c>
      <c r="R442" t="s">
        <v>2280</v>
      </c>
      <c r="S442">
        <f>COUNTIF(Table1[genres],R442)</f>
        <v>1</v>
      </c>
      <c r="T442" cm="1">
        <f t="array" ref="T442">SUM(IF(Table1[genres]=R442, Table1[imdb_score]))</f>
        <v>7.3</v>
      </c>
      <c r="U442" cm="1">
        <f t="array" ref="U442">MEDIAN(IF(Table1[genres]=R442, Table1[imdb_score]))</f>
        <v>7.3</v>
      </c>
      <c r="V442" cm="1">
        <f t="array" ref="V442">MAX(IF(Table1[genres]=R442, Table1[imdb_score]))</f>
        <v>7.3</v>
      </c>
      <c r="W442" cm="1">
        <f t="array" ref="W442">MIN(IF(Table1[genres]=R442, Table1[imdb_score]))</f>
        <v>7.3</v>
      </c>
      <c r="X442" t="e" cm="1">
        <f t="array" ref="X442">MODE(IF(Table1[genres]=R442, Table1[imdb_score]))</f>
        <v>#N/A</v>
      </c>
      <c r="Y442" s="2" t="e" cm="1">
        <f t="array" ref="Y442">VAR(IF(Table1[genres]=R442, Table1[imdb_score]))</f>
        <v>#DIV/0!</v>
      </c>
      <c r="Z442" s="2" t="e" cm="1">
        <f t="array" ref="Z442">STDEV(IF(Table1[genres]=R442, Table1[imdb_score]))</f>
        <v>#DIV/0!</v>
      </c>
      <c r="AA442" s="3" cm="1">
        <f t="array" ref="AA442">AVERAGE(IF(Table1[genres]=R442, Table1[imdb_score]))</f>
        <v>7.3</v>
      </c>
    </row>
    <row r="443" spans="1:27" x14ac:dyDescent="0.3">
      <c r="A443" t="s">
        <v>392</v>
      </c>
      <c r="B443">
        <v>159</v>
      </c>
      <c r="C443">
        <v>140</v>
      </c>
      <c r="D443">
        <v>172071312</v>
      </c>
      <c r="E443" t="s">
        <v>901</v>
      </c>
      <c r="F443" t="s">
        <v>74</v>
      </c>
      <c r="G443" t="s">
        <v>1428</v>
      </c>
      <c r="H443">
        <v>208817</v>
      </c>
      <c r="I443">
        <v>296</v>
      </c>
      <c r="J443" t="s">
        <v>29</v>
      </c>
      <c r="K443" t="s">
        <v>30</v>
      </c>
      <c r="L443">
        <v>62000000</v>
      </c>
      <c r="M443">
        <v>1995</v>
      </c>
      <c r="N443">
        <v>7.6</v>
      </c>
      <c r="O443">
        <f>Table1[[#This Row],[gross]]-Table1[[#This Row],[budget]]</f>
        <v>110071312</v>
      </c>
      <c r="R443" t="s">
        <v>2325</v>
      </c>
      <c r="S443">
        <f>COUNTIF(Table1[genres],R443)</f>
        <v>1</v>
      </c>
      <c r="T443" cm="1">
        <f t="array" ref="T443">SUM(IF(Table1[genres]=R443, Table1[imdb_score]))</f>
        <v>7.3</v>
      </c>
      <c r="U443" cm="1">
        <f t="array" ref="U443">MEDIAN(IF(Table1[genres]=R443, Table1[imdb_score]))</f>
        <v>7.3</v>
      </c>
      <c r="V443" cm="1">
        <f t="array" ref="V443">MAX(IF(Table1[genres]=R443, Table1[imdb_score]))</f>
        <v>7.3</v>
      </c>
      <c r="W443" cm="1">
        <f t="array" ref="W443">MIN(IF(Table1[genres]=R443, Table1[imdb_score]))</f>
        <v>7.3</v>
      </c>
      <c r="X443" t="e" cm="1">
        <f t="array" ref="X443">MODE(IF(Table1[genres]=R443, Table1[imdb_score]))</f>
        <v>#N/A</v>
      </c>
      <c r="Y443" s="2" t="e" cm="1">
        <f t="array" ref="Y443">VAR(IF(Table1[genres]=R443, Table1[imdb_score]))</f>
        <v>#DIV/0!</v>
      </c>
      <c r="Z443" s="2" t="e" cm="1">
        <f t="array" ref="Z443">STDEV(IF(Table1[genres]=R443, Table1[imdb_score]))</f>
        <v>#DIV/0!</v>
      </c>
      <c r="AA443" s="3" cm="1">
        <f t="array" ref="AA443">AVERAGE(IF(Table1[genres]=R443, Table1[imdb_score]))</f>
        <v>7.3</v>
      </c>
    </row>
    <row r="444" spans="1:27" x14ac:dyDescent="0.3">
      <c r="A444" t="s">
        <v>967</v>
      </c>
      <c r="B444">
        <v>256</v>
      </c>
      <c r="C444">
        <v>119</v>
      </c>
      <c r="D444">
        <v>121463226</v>
      </c>
      <c r="E444" t="s">
        <v>676</v>
      </c>
      <c r="F444" t="s">
        <v>490</v>
      </c>
      <c r="G444" t="s">
        <v>1430</v>
      </c>
      <c r="H444">
        <v>422606</v>
      </c>
      <c r="I444">
        <v>555</v>
      </c>
      <c r="J444" t="s">
        <v>29</v>
      </c>
      <c r="K444" t="s">
        <v>30</v>
      </c>
      <c r="L444">
        <v>20000000</v>
      </c>
      <c r="M444">
        <v>2007</v>
      </c>
      <c r="N444">
        <v>7.6</v>
      </c>
      <c r="O444">
        <f>Table1[[#This Row],[gross]]-Table1[[#This Row],[budget]]</f>
        <v>101463226</v>
      </c>
      <c r="R444" t="s">
        <v>2327</v>
      </c>
      <c r="S444">
        <f>COUNTIF(Table1[genres],R444)</f>
        <v>1</v>
      </c>
      <c r="T444" cm="1">
        <f t="array" ref="T444">SUM(IF(Table1[genres]=R444, Table1[imdb_score]))</f>
        <v>7.3</v>
      </c>
      <c r="U444" cm="1">
        <f t="array" ref="U444">MEDIAN(IF(Table1[genres]=R444, Table1[imdb_score]))</f>
        <v>7.3</v>
      </c>
      <c r="V444" cm="1">
        <f t="array" ref="V444">MAX(IF(Table1[genres]=R444, Table1[imdb_score]))</f>
        <v>7.3</v>
      </c>
      <c r="W444" cm="1">
        <f t="array" ref="W444">MIN(IF(Table1[genres]=R444, Table1[imdb_score]))</f>
        <v>7.3</v>
      </c>
      <c r="X444" t="e" cm="1">
        <f t="array" ref="X444">MODE(IF(Table1[genres]=R444, Table1[imdb_score]))</f>
        <v>#N/A</v>
      </c>
      <c r="Y444" s="2" t="e" cm="1">
        <f t="array" ref="Y444">VAR(IF(Table1[genres]=R444, Table1[imdb_score]))</f>
        <v>#DIV/0!</v>
      </c>
      <c r="Z444" s="2" t="e" cm="1">
        <f t="array" ref="Z444">STDEV(IF(Table1[genres]=R444, Table1[imdb_score]))</f>
        <v>#DIV/0!</v>
      </c>
      <c r="AA444" s="3" cm="1">
        <f t="array" ref="AA444">AVERAGE(IF(Table1[genres]=R444, Table1[imdb_score]))</f>
        <v>7.3</v>
      </c>
    </row>
    <row r="445" spans="1:27" x14ac:dyDescent="0.3">
      <c r="A445" t="s">
        <v>528</v>
      </c>
      <c r="B445">
        <v>81</v>
      </c>
      <c r="C445">
        <v>138</v>
      </c>
      <c r="D445">
        <v>141340178</v>
      </c>
      <c r="E445" t="s">
        <v>224</v>
      </c>
      <c r="F445" t="s">
        <v>649</v>
      </c>
      <c r="G445" t="s">
        <v>1432</v>
      </c>
      <c r="H445">
        <v>181879</v>
      </c>
      <c r="I445">
        <v>319</v>
      </c>
      <c r="J445" t="s">
        <v>29</v>
      </c>
      <c r="K445" t="s">
        <v>30</v>
      </c>
      <c r="L445">
        <v>40000000</v>
      </c>
      <c r="M445">
        <v>1992</v>
      </c>
      <c r="N445">
        <v>7.6</v>
      </c>
      <c r="O445">
        <f>Table1[[#This Row],[gross]]-Table1[[#This Row],[budget]]</f>
        <v>101340178</v>
      </c>
      <c r="R445" t="s">
        <v>2384</v>
      </c>
      <c r="S445">
        <f>COUNTIF(Table1[genres],R445)</f>
        <v>1</v>
      </c>
      <c r="T445" cm="1">
        <f t="array" ref="T445">SUM(IF(Table1[genres]=R445, Table1[imdb_score]))</f>
        <v>7.3</v>
      </c>
      <c r="U445" cm="1">
        <f t="array" ref="U445">MEDIAN(IF(Table1[genres]=R445, Table1[imdb_score]))</f>
        <v>7.3</v>
      </c>
      <c r="V445" cm="1">
        <f t="array" ref="V445">MAX(IF(Table1[genres]=R445, Table1[imdb_score]))</f>
        <v>7.3</v>
      </c>
      <c r="W445" cm="1">
        <f t="array" ref="W445">MIN(IF(Table1[genres]=R445, Table1[imdb_score]))</f>
        <v>7.3</v>
      </c>
      <c r="X445" t="e" cm="1">
        <f t="array" ref="X445">MODE(IF(Table1[genres]=R445, Table1[imdb_score]))</f>
        <v>#N/A</v>
      </c>
      <c r="Y445" s="2" t="e" cm="1">
        <f t="array" ref="Y445">VAR(IF(Table1[genres]=R445, Table1[imdb_score]))</f>
        <v>#DIV/0!</v>
      </c>
      <c r="Z445" s="2" t="e" cm="1">
        <f t="array" ref="Z445">STDEV(IF(Table1[genres]=R445, Table1[imdb_score]))</f>
        <v>#DIV/0!</v>
      </c>
      <c r="AA445" s="3" cm="1">
        <f t="array" ref="AA445">AVERAGE(IF(Table1[genres]=R445, Table1[imdb_score]))</f>
        <v>7.3</v>
      </c>
    </row>
    <row r="446" spans="1:27" x14ac:dyDescent="0.3">
      <c r="A446" t="s">
        <v>397</v>
      </c>
      <c r="B446">
        <v>104</v>
      </c>
      <c r="C446">
        <v>135</v>
      </c>
      <c r="D446">
        <v>122012643</v>
      </c>
      <c r="E446" t="s">
        <v>715</v>
      </c>
      <c r="F446" t="s">
        <v>1434</v>
      </c>
      <c r="G446" t="s">
        <v>1435</v>
      </c>
      <c r="H446">
        <v>143696</v>
      </c>
      <c r="I446">
        <v>241</v>
      </c>
      <c r="J446" t="s">
        <v>29</v>
      </c>
      <c r="K446" t="s">
        <v>30</v>
      </c>
      <c r="L446">
        <v>30000000</v>
      </c>
      <c r="M446">
        <v>1990</v>
      </c>
      <c r="N446">
        <v>7.6</v>
      </c>
      <c r="O446">
        <f>Table1[[#This Row],[gross]]-Table1[[#This Row],[budget]]</f>
        <v>92012643</v>
      </c>
      <c r="R446" t="s">
        <v>2389</v>
      </c>
      <c r="S446">
        <f>COUNTIF(Table1[genres],R446)</f>
        <v>1</v>
      </c>
      <c r="T446" cm="1">
        <f t="array" ref="T446">SUM(IF(Table1[genres]=R446, Table1[imdb_score]))</f>
        <v>7.3</v>
      </c>
      <c r="U446" cm="1">
        <f t="array" ref="U446">MEDIAN(IF(Table1[genres]=R446, Table1[imdb_score]))</f>
        <v>7.3</v>
      </c>
      <c r="V446" cm="1">
        <f t="array" ref="V446">MAX(IF(Table1[genres]=R446, Table1[imdb_score]))</f>
        <v>7.3</v>
      </c>
      <c r="W446" cm="1">
        <f t="array" ref="W446">MIN(IF(Table1[genres]=R446, Table1[imdb_score]))</f>
        <v>7.3</v>
      </c>
      <c r="X446" t="e" cm="1">
        <f t="array" ref="X446">MODE(IF(Table1[genres]=R446, Table1[imdb_score]))</f>
        <v>#N/A</v>
      </c>
      <c r="Y446" s="2" t="e" cm="1">
        <f t="array" ref="Y446">VAR(IF(Table1[genres]=R446, Table1[imdb_score]))</f>
        <v>#DIV/0!</v>
      </c>
      <c r="Z446" s="2" t="e" cm="1">
        <f t="array" ref="Z446">STDEV(IF(Table1[genres]=R446, Table1[imdb_score]))</f>
        <v>#DIV/0!</v>
      </c>
      <c r="AA446" s="3" cm="1">
        <f t="array" ref="AA446">AVERAGE(IF(Table1[genres]=R446, Table1[imdb_score]))</f>
        <v>7.3</v>
      </c>
    </row>
    <row r="447" spans="1:27" x14ac:dyDescent="0.3">
      <c r="A447" t="s">
        <v>409</v>
      </c>
      <c r="B447">
        <v>488</v>
      </c>
      <c r="C447">
        <v>158</v>
      </c>
      <c r="D447">
        <v>148775460</v>
      </c>
      <c r="E447" t="s">
        <v>1437</v>
      </c>
      <c r="F447" t="s">
        <v>565</v>
      </c>
      <c r="G447" t="s">
        <v>1438</v>
      </c>
      <c r="H447">
        <v>243834</v>
      </c>
      <c r="I447">
        <v>845</v>
      </c>
      <c r="J447" t="s">
        <v>29</v>
      </c>
      <c r="K447" t="s">
        <v>30</v>
      </c>
      <c r="L447">
        <v>61000000</v>
      </c>
      <c r="M447">
        <v>2012</v>
      </c>
      <c r="N447">
        <v>7.6</v>
      </c>
      <c r="O447">
        <f>Table1[[#This Row],[gross]]-Table1[[#This Row],[budget]]</f>
        <v>87775460</v>
      </c>
      <c r="R447" t="s">
        <v>2418</v>
      </c>
      <c r="S447">
        <f>COUNTIF(Table1[genres],R447)</f>
        <v>1</v>
      </c>
      <c r="T447" cm="1">
        <f t="array" ref="T447">SUM(IF(Table1[genres]=R447, Table1[imdb_score]))</f>
        <v>7.3</v>
      </c>
      <c r="U447" cm="1">
        <f t="array" ref="U447">MEDIAN(IF(Table1[genres]=R447, Table1[imdb_score]))</f>
        <v>7.3</v>
      </c>
      <c r="V447" cm="1">
        <f t="array" ref="V447">MAX(IF(Table1[genres]=R447, Table1[imdb_score]))</f>
        <v>7.3</v>
      </c>
      <c r="W447" cm="1">
        <f t="array" ref="W447">MIN(IF(Table1[genres]=R447, Table1[imdb_score]))</f>
        <v>7.3</v>
      </c>
      <c r="X447" t="e" cm="1">
        <f t="array" ref="X447">MODE(IF(Table1[genres]=R447, Table1[imdb_score]))</f>
        <v>#N/A</v>
      </c>
      <c r="Y447" s="2" t="e" cm="1">
        <f t="array" ref="Y447">VAR(IF(Table1[genres]=R447, Table1[imdb_score]))</f>
        <v>#DIV/0!</v>
      </c>
      <c r="Z447" s="2" t="e" cm="1">
        <f t="array" ref="Z447">STDEV(IF(Table1[genres]=R447, Table1[imdb_score]))</f>
        <v>#DIV/0!</v>
      </c>
      <c r="AA447" s="3" cm="1">
        <f t="array" ref="AA447">AVERAGE(IF(Table1[genres]=R447, Table1[imdb_score]))</f>
        <v>7.3</v>
      </c>
    </row>
    <row r="448" spans="1:27" x14ac:dyDescent="0.3">
      <c r="A448" t="s">
        <v>505</v>
      </c>
      <c r="B448">
        <v>266</v>
      </c>
      <c r="C448">
        <v>92</v>
      </c>
      <c r="D448">
        <v>215395021</v>
      </c>
      <c r="E448" t="s">
        <v>1440</v>
      </c>
      <c r="F448" t="s">
        <v>1148</v>
      </c>
      <c r="G448" t="s">
        <v>1441</v>
      </c>
      <c r="H448">
        <v>307029</v>
      </c>
      <c r="I448">
        <v>360</v>
      </c>
      <c r="J448" t="s">
        <v>29</v>
      </c>
      <c r="K448" t="s">
        <v>30</v>
      </c>
      <c r="L448">
        <v>130000000</v>
      </c>
      <c r="M448">
        <v>2008</v>
      </c>
      <c r="N448">
        <v>7.6</v>
      </c>
      <c r="O448">
        <f>Table1[[#This Row],[gross]]-Table1[[#This Row],[budget]]</f>
        <v>85395021</v>
      </c>
      <c r="R448" t="s">
        <v>2434</v>
      </c>
      <c r="S448">
        <f>COUNTIF(Table1[genres],R448)</f>
        <v>1</v>
      </c>
      <c r="T448" cm="1">
        <f t="array" ref="T448">SUM(IF(Table1[genres]=R448, Table1[imdb_score]))</f>
        <v>7.3</v>
      </c>
      <c r="U448" cm="1">
        <f t="array" ref="U448">MEDIAN(IF(Table1[genres]=R448, Table1[imdb_score]))</f>
        <v>7.3</v>
      </c>
      <c r="V448" cm="1">
        <f t="array" ref="V448">MAX(IF(Table1[genres]=R448, Table1[imdb_score]))</f>
        <v>7.3</v>
      </c>
      <c r="W448" cm="1">
        <f t="array" ref="W448">MIN(IF(Table1[genres]=R448, Table1[imdb_score]))</f>
        <v>7.3</v>
      </c>
      <c r="X448" t="e" cm="1">
        <f t="array" ref="X448">MODE(IF(Table1[genres]=R448, Table1[imdb_score]))</f>
        <v>#N/A</v>
      </c>
      <c r="Y448" s="2" t="e" cm="1">
        <f t="array" ref="Y448">VAR(IF(Table1[genres]=R448, Table1[imdb_score]))</f>
        <v>#DIV/0!</v>
      </c>
      <c r="Z448" s="2" t="e" cm="1">
        <f t="array" ref="Z448">STDEV(IF(Table1[genres]=R448, Table1[imdb_score]))</f>
        <v>#DIV/0!</v>
      </c>
      <c r="AA448" s="3" cm="1">
        <f t="array" ref="AA448">AVERAGE(IF(Table1[genres]=R448, Table1[imdb_score]))</f>
        <v>7.3</v>
      </c>
    </row>
    <row r="449" spans="1:27" x14ac:dyDescent="0.3">
      <c r="A449" t="s">
        <v>1443</v>
      </c>
      <c r="B449">
        <v>319</v>
      </c>
      <c r="C449">
        <v>121</v>
      </c>
      <c r="D449">
        <v>125069696</v>
      </c>
      <c r="E449" t="s">
        <v>1444</v>
      </c>
      <c r="F449" t="s">
        <v>1445</v>
      </c>
      <c r="G449" t="s">
        <v>1446</v>
      </c>
      <c r="H449">
        <v>203963</v>
      </c>
      <c r="I449">
        <v>420</v>
      </c>
      <c r="J449" t="s">
        <v>29</v>
      </c>
      <c r="K449" t="s">
        <v>30</v>
      </c>
      <c r="L449">
        <v>40000000</v>
      </c>
      <c r="M449">
        <v>2013</v>
      </c>
      <c r="N449">
        <v>7.6</v>
      </c>
      <c r="O449">
        <f>Table1[[#This Row],[gross]]-Table1[[#This Row],[budget]]</f>
        <v>85069696</v>
      </c>
      <c r="R449" t="s">
        <v>2452</v>
      </c>
      <c r="S449">
        <f>COUNTIF(Table1[genres],R449)</f>
        <v>1</v>
      </c>
      <c r="T449" cm="1">
        <f t="array" ref="T449">SUM(IF(Table1[genres]=R449, Table1[imdb_score]))</f>
        <v>7.2</v>
      </c>
      <c r="U449" cm="1">
        <f t="array" ref="U449">MEDIAN(IF(Table1[genres]=R449, Table1[imdb_score]))</f>
        <v>7.2</v>
      </c>
      <c r="V449" cm="1">
        <f t="array" ref="V449">MAX(IF(Table1[genres]=R449, Table1[imdb_score]))</f>
        <v>7.2</v>
      </c>
      <c r="W449" cm="1">
        <f t="array" ref="W449">MIN(IF(Table1[genres]=R449, Table1[imdb_score]))</f>
        <v>7.2</v>
      </c>
      <c r="X449" t="e" cm="1">
        <f t="array" ref="X449">MODE(IF(Table1[genres]=R449, Table1[imdb_score]))</f>
        <v>#N/A</v>
      </c>
      <c r="Y449" s="2" t="e" cm="1">
        <f t="array" ref="Y449">VAR(IF(Table1[genres]=R449, Table1[imdb_score]))</f>
        <v>#DIV/0!</v>
      </c>
      <c r="Z449" s="2" t="e" cm="1">
        <f t="array" ref="Z449">STDEV(IF(Table1[genres]=R449, Table1[imdb_score]))</f>
        <v>#DIV/0!</v>
      </c>
      <c r="AA449" s="3" cm="1">
        <f t="array" ref="AA449">AVERAGE(IF(Table1[genres]=R449, Table1[imdb_score]))</f>
        <v>7.2</v>
      </c>
    </row>
    <row r="450" spans="1:27" x14ac:dyDescent="0.3">
      <c r="A450" t="s">
        <v>1448</v>
      </c>
      <c r="B450">
        <v>529</v>
      </c>
      <c r="C450">
        <v>105</v>
      </c>
      <c r="D450">
        <v>176740650</v>
      </c>
      <c r="E450" t="s">
        <v>1449</v>
      </c>
      <c r="F450" t="s">
        <v>1450</v>
      </c>
      <c r="G450" t="s">
        <v>1451</v>
      </c>
      <c r="H450">
        <v>403836</v>
      </c>
      <c r="I450">
        <v>646</v>
      </c>
      <c r="J450" t="s">
        <v>29</v>
      </c>
      <c r="K450" t="s">
        <v>30</v>
      </c>
      <c r="L450">
        <v>93000000</v>
      </c>
      <c r="M450">
        <v>2011</v>
      </c>
      <c r="N450">
        <v>7.6</v>
      </c>
      <c r="O450">
        <f>Table1[[#This Row],[gross]]-Table1[[#This Row],[budget]]</f>
        <v>83740650</v>
      </c>
      <c r="R450" t="s">
        <v>2476</v>
      </c>
      <c r="S450">
        <f>COUNTIF(Table1[genres],R450)</f>
        <v>1</v>
      </c>
      <c r="T450" cm="1">
        <f t="array" ref="T450">SUM(IF(Table1[genres]=R450, Table1[imdb_score]))</f>
        <v>7.2</v>
      </c>
      <c r="U450" cm="1">
        <f t="array" ref="U450">MEDIAN(IF(Table1[genres]=R450, Table1[imdb_score]))</f>
        <v>7.2</v>
      </c>
      <c r="V450" cm="1">
        <f t="array" ref="V450">MAX(IF(Table1[genres]=R450, Table1[imdb_score]))</f>
        <v>7.2</v>
      </c>
      <c r="W450" cm="1">
        <f t="array" ref="W450">MIN(IF(Table1[genres]=R450, Table1[imdb_score]))</f>
        <v>7.2</v>
      </c>
      <c r="X450" t="e" cm="1">
        <f t="array" ref="X450">MODE(IF(Table1[genres]=R450, Table1[imdb_score]))</f>
        <v>#N/A</v>
      </c>
      <c r="Y450" s="2" t="e" cm="1">
        <f t="array" ref="Y450">VAR(IF(Table1[genres]=R450, Table1[imdb_score]))</f>
        <v>#DIV/0!</v>
      </c>
      <c r="Z450" s="2" t="e" cm="1">
        <f t="array" ref="Z450">STDEV(IF(Table1[genres]=R450, Table1[imdb_score]))</f>
        <v>#DIV/0!</v>
      </c>
      <c r="AA450" s="3" cm="1">
        <f t="array" ref="AA450">AVERAGE(IF(Table1[genres]=R450, Table1[imdb_score]))</f>
        <v>7.2</v>
      </c>
    </row>
    <row r="451" spans="1:27" x14ac:dyDescent="0.3">
      <c r="A451" t="s">
        <v>554</v>
      </c>
      <c r="B451">
        <v>239</v>
      </c>
      <c r="C451">
        <v>101</v>
      </c>
      <c r="D451">
        <v>96471845</v>
      </c>
      <c r="E451" t="s">
        <v>1453</v>
      </c>
      <c r="F451" t="s">
        <v>1454</v>
      </c>
      <c r="G451" t="s">
        <v>1455</v>
      </c>
      <c r="H451">
        <v>268581</v>
      </c>
      <c r="I451">
        <v>1109</v>
      </c>
      <c r="J451" t="s">
        <v>29</v>
      </c>
      <c r="K451" t="s">
        <v>30</v>
      </c>
      <c r="L451">
        <v>17000000</v>
      </c>
      <c r="M451">
        <v>2001</v>
      </c>
      <c r="N451">
        <v>7.6</v>
      </c>
      <c r="O451">
        <f>Table1[[#This Row],[gross]]-Table1[[#This Row],[budget]]</f>
        <v>79471845</v>
      </c>
      <c r="R451" t="s">
        <v>2490</v>
      </c>
      <c r="S451">
        <f>COUNTIF(Table1[genres],R451)</f>
        <v>1</v>
      </c>
      <c r="T451" cm="1">
        <f t="array" ref="T451">SUM(IF(Table1[genres]=R451, Table1[imdb_score]))</f>
        <v>7.2</v>
      </c>
      <c r="U451" cm="1">
        <f t="array" ref="U451">MEDIAN(IF(Table1[genres]=R451, Table1[imdb_score]))</f>
        <v>7.2</v>
      </c>
      <c r="V451" cm="1">
        <f t="array" ref="V451">MAX(IF(Table1[genres]=R451, Table1[imdb_score]))</f>
        <v>7.2</v>
      </c>
      <c r="W451" cm="1">
        <f t="array" ref="W451">MIN(IF(Table1[genres]=R451, Table1[imdb_score]))</f>
        <v>7.2</v>
      </c>
      <c r="X451" t="e" cm="1">
        <f t="array" ref="X451">MODE(IF(Table1[genres]=R451, Table1[imdb_score]))</f>
        <v>#N/A</v>
      </c>
      <c r="Y451" s="2" t="e" cm="1">
        <f t="array" ref="Y451">VAR(IF(Table1[genres]=R451, Table1[imdb_score]))</f>
        <v>#DIV/0!</v>
      </c>
      <c r="Z451" s="2" t="e" cm="1">
        <f t="array" ref="Z451">STDEV(IF(Table1[genres]=R451, Table1[imdb_score]))</f>
        <v>#DIV/0!</v>
      </c>
      <c r="AA451" s="3" cm="1">
        <f t="array" ref="AA451">AVERAGE(IF(Table1[genres]=R451, Table1[imdb_score]))</f>
        <v>7.2</v>
      </c>
    </row>
    <row r="452" spans="1:27" x14ac:dyDescent="0.3">
      <c r="A452" t="s">
        <v>528</v>
      </c>
      <c r="B452">
        <v>114</v>
      </c>
      <c r="C452">
        <v>89</v>
      </c>
      <c r="D452">
        <v>92823600</v>
      </c>
      <c r="E452" t="s">
        <v>699</v>
      </c>
      <c r="F452" t="s">
        <v>1457</v>
      </c>
      <c r="G452" t="s">
        <v>1458</v>
      </c>
      <c r="H452">
        <v>149108</v>
      </c>
      <c r="I452">
        <v>273</v>
      </c>
      <c r="J452" t="s">
        <v>29</v>
      </c>
      <c r="K452" t="s">
        <v>30</v>
      </c>
      <c r="L452">
        <v>16000000</v>
      </c>
      <c r="M452">
        <v>1989</v>
      </c>
      <c r="N452">
        <v>7.6</v>
      </c>
      <c r="O452">
        <f>Table1[[#This Row],[gross]]-Table1[[#This Row],[budget]]</f>
        <v>76823600</v>
      </c>
      <c r="R452" t="s">
        <v>2519</v>
      </c>
      <c r="S452">
        <f>COUNTIF(Table1[genres],R452)</f>
        <v>1</v>
      </c>
      <c r="T452" cm="1">
        <f t="array" ref="T452">SUM(IF(Table1[genres]=R452, Table1[imdb_score]))</f>
        <v>7.2</v>
      </c>
      <c r="U452" cm="1">
        <f t="array" ref="U452">MEDIAN(IF(Table1[genres]=R452, Table1[imdb_score]))</f>
        <v>7.2</v>
      </c>
      <c r="V452" cm="1">
        <f t="array" ref="V452">MAX(IF(Table1[genres]=R452, Table1[imdb_score]))</f>
        <v>7.2</v>
      </c>
      <c r="W452" cm="1">
        <f t="array" ref="W452">MIN(IF(Table1[genres]=R452, Table1[imdb_score]))</f>
        <v>7.2</v>
      </c>
      <c r="X452" t="e" cm="1">
        <f t="array" ref="X452">MODE(IF(Table1[genres]=R452, Table1[imdb_score]))</f>
        <v>#N/A</v>
      </c>
      <c r="Y452" s="2" t="e" cm="1">
        <f t="array" ref="Y452">VAR(IF(Table1[genres]=R452, Table1[imdb_score]))</f>
        <v>#DIV/0!</v>
      </c>
      <c r="Z452" s="2" t="e" cm="1">
        <f t="array" ref="Z452">STDEV(IF(Table1[genres]=R452, Table1[imdb_score]))</f>
        <v>#DIV/0!</v>
      </c>
      <c r="AA452" s="3" cm="1">
        <f t="array" ref="AA452">AVERAGE(IF(Table1[genres]=R452, Table1[imdb_score]))</f>
        <v>7.2</v>
      </c>
    </row>
    <row r="453" spans="1:27" x14ac:dyDescent="0.3">
      <c r="A453" t="s">
        <v>959</v>
      </c>
      <c r="B453">
        <v>223</v>
      </c>
      <c r="C453">
        <v>190</v>
      </c>
      <c r="D453">
        <v>124107476</v>
      </c>
      <c r="E453" t="s">
        <v>208</v>
      </c>
      <c r="F453" t="s">
        <v>1460</v>
      </c>
      <c r="G453" t="s">
        <v>1461</v>
      </c>
      <c r="H453">
        <v>170684</v>
      </c>
      <c r="I453">
        <v>867</v>
      </c>
      <c r="J453" t="s">
        <v>29</v>
      </c>
      <c r="K453" t="s">
        <v>30</v>
      </c>
      <c r="L453">
        <v>48000000</v>
      </c>
      <c r="M453">
        <v>2000</v>
      </c>
      <c r="N453">
        <v>7.6</v>
      </c>
      <c r="O453">
        <f>Table1[[#This Row],[gross]]-Table1[[#This Row],[budget]]</f>
        <v>76107476</v>
      </c>
      <c r="R453" t="s">
        <v>2541</v>
      </c>
      <c r="S453">
        <f>COUNTIF(Table1[genres],R453)</f>
        <v>1</v>
      </c>
      <c r="T453" cm="1">
        <f t="array" ref="T453">SUM(IF(Table1[genres]=R453, Table1[imdb_score]))</f>
        <v>7.2</v>
      </c>
      <c r="U453" cm="1">
        <f t="array" ref="U453">MEDIAN(IF(Table1[genres]=R453, Table1[imdb_score]))</f>
        <v>7.2</v>
      </c>
      <c r="V453" cm="1">
        <f t="array" ref="V453">MAX(IF(Table1[genres]=R453, Table1[imdb_score]))</f>
        <v>7.2</v>
      </c>
      <c r="W453" cm="1">
        <f t="array" ref="W453">MIN(IF(Table1[genres]=R453, Table1[imdb_score]))</f>
        <v>7.2</v>
      </c>
      <c r="X453" t="e" cm="1">
        <f t="array" ref="X453">MODE(IF(Table1[genres]=R453, Table1[imdb_score]))</f>
        <v>#N/A</v>
      </c>
      <c r="Y453" s="2" t="e" cm="1">
        <f t="array" ref="Y453">VAR(IF(Table1[genres]=R453, Table1[imdb_score]))</f>
        <v>#DIV/0!</v>
      </c>
      <c r="Z453" s="2" t="e" cm="1">
        <f t="array" ref="Z453">STDEV(IF(Table1[genres]=R453, Table1[imdb_score]))</f>
        <v>#DIV/0!</v>
      </c>
      <c r="AA453" s="3" cm="1">
        <f t="array" ref="AA453">AVERAGE(IF(Table1[genres]=R453, Table1[imdb_score]))</f>
        <v>7.2</v>
      </c>
    </row>
    <row r="454" spans="1:27" x14ac:dyDescent="0.3">
      <c r="A454" t="s">
        <v>667</v>
      </c>
      <c r="B454">
        <v>169</v>
      </c>
      <c r="C454">
        <v>80</v>
      </c>
      <c r="D454">
        <v>77413017</v>
      </c>
      <c r="E454" t="s">
        <v>1310</v>
      </c>
      <c r="F454" t="s">
        <v>27</v>
      </c>
      <c r="G454" t="s">
        <v>1463</v>
      </c>
      <c r="H454">
        <v>45984</v>
      </c>
      <c r="I454">
        <v>331</v>
      </c>
      <c r="J454" t="s">
        <v>90</v>
      </c>
      <c r="K454" t="s">
        <v>241</v>
      </c>
      <c r="L454">
        <v>8000000</v>
      </c>
      <c r="M454">
        <v>2005</v>
      </c>
      <c r="N454">
        <v>7.6</v>
      </c>
      <c r="O454">
        <f>Table1[[#This Row],[gross]]-Table1[[#This Row],[budget]]</f>
        <v>69413017</v>
      </c>
      <c r="R454" t="s">
        <v>2561</v>
      </c>
      <c r="S454">
        <f>COUNTIF(Table1[genres],R454)</f>
        <v>1</v>
      </c>
      <c r="T454" cm="1">
        <f t="array" ref="T454">SUM(IF(Table1[genres]=R454, Table1[imdb_score]))</f>
        <v>7.2</v>
      </c>
      <c r="U454" cm="1">
        <f t="array" ref="U454">MEDIAN(IF(Table1[genres]=R454, Table1[imdb_score]))</f>
        <v>7.2</v>
      </c>
      <c r="V454" cm="1">
        <f t="array" ref="V454">MAX(IF(Table1[genres]=R454, Table1[imdb_score]))</f>
        <v>7.2</v>
      </c>
      <c r="W454" cm="1">
        <f t="array" ref="W454">MIN(IF(Table1[genres]=R454, Table1[imdb_score]))</f>
        <v>7.2</v>
      </c>
      <c r="X454" t="e" cm="1">
        <f t="array" ref="X454">MODE(IF(Table1[genres]=R454, Table1[imdb_score]))</f>
        <v>#N/A</v>
      </c>
      <c r="Y454" s="2" t="e" cm="1">
        <f t="array" ref="Y454">VAR(IF(Table1[genres]=R454, Table1[imdb_score]))</f>
        <v>#DIV/0!</v>
      </c>
      <c r="Z454" s="2" t="e" cm="1">
        <f t="array" ref="Z454">STDEV(IF(Table1[genres]=R454, Table1[imdb_score]))</f>
        <v>#DIV/0!</v>
      </c>
      <c r="AA454" s="3" cm="1">
        <f t="array" ref="AA454">AVERAGE(IF(Table1[genres]=R454, Table1[imdb_score]))</f>
        <v>7.2</v>
      </c>
    </row>
    <row r="455" spans="1:27" x14ac:dyDescent="0.3">
      <c r="A455" t="s">
        <v>532</v>
      </c>
      <c r="B455">
        <v>378</v>
      </c>
      <c r="C455">
        <v>150</v>
      </c>
      <c r="D455">
        <v>92173235</v>
      </c>
      <c r="E455" t="s">
        <v>208</v>
      </c>
      <c r="F455" t="s">
        <v>1465</v>
      </c>
      <c r="G455" t="s">
        <v>1466</v>
      </c>
      <c r="H455">
        <v>280228</v>
      </c>
      <c r="I455">
        <v>420</v>
      </c>
      <c r="J455" t="s">
        <v>29</v>
      </c>
      <c r="K455" t="s">
        <v>30</v>
      </c>
      <c r="L455">
        <v>37000000</v>
      </c>
      <c r="M455">
        <v>2010</v>
      </c>
      <c r="N455">
        <v>7.6</v>
      </c>
      <c r="O455">
        <f>Table1[[#This Row],[gross]]-Table1[[#This Row],[budget]]</f>
        <v>55173235</v>
      </c>
      <c r="R455" t="s">
        <v>2572</v>
      </c>
      <c r="S455">
        <f>COUNTIF(Table1[genres],R455)</f>
        <v>1</v>
      </c>
      <c r="T455" cm="1">
        <f t="array" ref="T455">SUM(IF(Table1[genres]=R455, Table1[imdb_score]))</f>
        <v>7.2</v>
      </c>
      <c r="U455" cm="1">
        <f t="array" ref="U455">MEDIAN(IF(Table1[genres]=R455, Table1[imdb_score]))</f>
        <v>7.2</v>
      </c>
      <c r="V455" cm="1">
        <f t="array" ref="V455">MAX(IF(Table1[genres]=R455, Table1[imdb_score]))</f>
        <v>7.2</v>
      </c>
      <c r="W455" cm="1">
        <f t="array" ref="W455">MIN(IF(Table1[genres]=R455, Table1[imdb_score]))</f>
        <v>7.2</v>
      </c>
      <c r="X455" t="e" cm="1">
        <f t="array" ref="X455">MODE(IF(Table1[genres]=R455, Table1[imdb_score]))</f>
        <v>#N/A</v>
      </c>
      <c r="Y455" s="2" t="e" cm="1">
        <f t="array" ref="Y455">VAR(IF(Table1[genres]=R455, Table1[imdb_score]))</f>
        <v>#DIV/0!</v>
      </c>
      <c r="Z455" s="2" t="e" cm="1">
        <f t="array" ref="Z455">STDEV(IF(Table1[genres]=R455, Table1[imdb_score]))</f>
        <v>#DIV/0!</v>
      </c>
      <c r="AA455" s="3" cm="1">
        <f t="array" ref="AA455">AVERAGE(IF(Table1[genres]=R455, Table1[imdb_score]))</f>
        <v>7.2</v>
      </c>
    </row>
    <row r="456" spans="1:27" x14ac:dyDescent="0.3">
      <c r="A456" t="s">
        <v>1468</v>
      </c>
      <c r="B456">
        <v>143</v>
      </c>
      <c r="C456">
        <v>111</v>
      </c>
      <c r="D456">
        <v>92001027</v>
      </c>
      <c r="E456" t="s">
        <v>1469</v>
      </c>
      <c r="F456" t="s">
        <v>1470</v>
      </c>
      <c r="G456" t="s">
        <v>1471</v>
      </c>
      <c r="H456">
        <v>97838</v>
      </c>
      <c r="I456">
        <v>286</v>
      </c>
      <c r="J456" t="s">
        <v>29</v>
      </c>
      <c r="K456" t="s">
        <v>30</v>
      </c>
      <c r="L456">
        <v>45000000</v>
      </c>
      <c r="M456">
        <v>1996</v>
      </c>
      <c r="N456">
        <v>7.6</v>
      </c>
      <c r="O456">
        <f>Table1[[#This Row],[gross]]-Table1[[#This Row],[budget]]</f>
        <v>47001027</v>
      </c>
      <c r="R456" t="s">
        <v>2606</v>
      </c>
      <c r="S456">
        <f>COUNTIF(Table1[genres],R456)</f>
        <v>1</v>
      </c>
      <c r="T456" cm="1">
        <f t="array" ref="T456">SUM(IF(Table1[genres]=R456, Table1[imdb_score]))</f>
        <v>7.2</v>
      </c>
      <c r="U456" cm="1">
        <f t="array" ref="U456">MEDIAN(IF(Table1[genres]=R456, Table1[imdb_score]))</f>
        <v>7.2</v>
      </c>
      <c r="V456" cm="1">
        <f t="array" ref="V456">MAX(IF(Table1[genres]=R456, Table1[imdb_score]))</f>
        <v>7.2</v>
      </c>
      <c r="W456" cm="1">
        <f t="array" ref="W456">MIN(IF(Table1[genres]=R456, Table1[imdb_score]))</f>
        <v>7.2</v>
      </c>
      <c r="X456" t="e" cm="1">
        <f t="array" ref="X456">MODE(IF(Table1[genres]=R456, Table1[imdb_score]))</f>
        <v>#N/A</v>
      </c>
      <c r="Y456" s="2" t="e" cm="1">
        <f t="array" ref="Y456">VAR(IF(Table1[genres]=R456, Table1[imdb_score]))</f>
        <v>#DIV/0!</v>
      </c>
      <c r="Z456" s="2" t="e" cm="1">
        <f t="array" ref="Z456">STDEV(IF(Table1[genres]=R456, Table1[imdb_score]))</f>
        <v>#DIV/0!</v>
      </c>
      <c r="AA456" s="3" cm="1">
        <f t="array" ref="AA456">AVERAGE(IF(Table1[genres]=R456, Table1[imdb_score]))</f>
        <v>7.2</v>
      </c>
    </row>
    <row r="457" spans="1:27" x14ac:dyDescent="0.3">
      <c r="A457" t="s">
        <v>1473</v>
      </c>
      <c r="B457">
        <v>120</v>
      </c>
      <c r="C457">
        <v>123</v>
      </c>
      <c r="D457">
        <v>105264608</v>
      </c>
      <c r="E457" t="s">
        <v>1474</v>
      </c>
      <c r="F457" t="s">
        <v>93</v>
      </c>
      <c r="G457" t="s">
        <v>1475</v>
      </c>
      <c r="H457">
        <v>239752</v>
      </c>
      <c r="I457">
        <v>406</v>
      </c>
      <c r="J457" t="s">
        <v>29</v>
      </c>
      <c r="K457" t="s">
        <v>30</v>
      </c>
      <c r="L457">
        <v>60000000</v>
      </c>
      <c r="M457">
        <v>1994</v>
      </c>
      <c r="N457">
        <v>7.6</v>
      </c>
      <c r="O457">
        <f>Table1[[#This Row],[gross]]-Table1[[#This Row],[budget]]</f>
        <v>45264608</v>
      </c>
      <c r="R457" t="s">
        <v>2675</v>
      </c>
      <c r="S457">
        <f>COUNTIF(Table1[genres],R457)</f>
        <v>1</v>
      </c>
      <c r="T457" cm="1">
        <f t="array" ref="T457">SUM(IF(Table1[genres]=R457, Table1[imdb_score]))</f>
        <v>7.2</v>
      </c>
      <c r="U457" cm="1">
        <f t="array" ref="U457">MEDIAN(IF(Table1[genres]=R457, Table1[imdb_score]))</f>
        <v>7.2</v>
      </c>
      <c r="V457" cm="1">
        <f t="array" ref="V457">MAX(IF(Table1[genres]=R457, Table1[imdb_score]))</f>
        <v>7.2</v>
      </c>
      <c r="W457" cm="1">
        <f t="array" ref="W457">MIN(IF(Table1[genres]=R457, Table1[imdb_score]))</f>
        <v>7.2</v>
      </c>
      <c r="X457" t="e" cm="1">
        <f t="array" ref="X457">MODE(IF(Table1[genres]=R457, Table1[imdb_score]))</f>
        <v>#N/A</v>
      </c>
      <c r="Y457" s="2" t="e" cm="1">
        <f t="array" ref="Y457">VAR(IF(Table1[genres]=R457, Table1[imdb_score]))</f>
        <v>#DIV/0!</v>
      </c>
      <c r="Z457" s="2" t="e" cm="1">
        <f t="array" ref="Z457">STDEV(IF(Table1[genres]=R457, Table1[imdb_score]))</f>
        <v>#DIV/0!</v>
      </c>
      <c r="AA457" s="3" cm="1">
        <f t="array" ref="AA457">AVERAGE(IF(Table1[genres]=R457, Table1[imdb_score]))</f>
        <v>7.2</v>
      </c>
    </row>
    <row r="458" spans="1:27" x14ac:dyDescent="0.3">
      <c r="A458" t="s">
        <v>857</v>
      </c>
      <c r="B458">
        <v>230</v>
      </c>
      <c r="C458">
        <v>129</v>
      </c>
      <c r="D458">
        <v>88504640</v>
      </c>
      <c r="E458" t="s">
        <v>140</v>
      </c>
      <c r="F458" t="s">
        <v>837</v>
      </c>
      <c r="G458" t="s">
        <v>1477</v>
      </c>
      <c r="H458">
        <v>273108</v>
      </c>
      <c r="I458">
        <v>646</v>
      </c>
      <c r="J458" t="s">
        <v>29</v>
      </c>
      <c r="K458" t="s">
        <v>30</v>
      </c>
      <c r="L458">
        <v>45000000</v>
      </c>
      <c r="M458">
        <v>2006</v>
      </c>
      <c r="N458">
        <v>7.6</v>
      </c>
      <c r="O458">
        <f>Table1[[#This Row],[gross]]-Table1[[#This Row],[budget]]</f>
        <v>43504640</v>
      </c>
      <c r="R458" t="s">
        <v>2693</v>
      </c>
      <c r="S458">
        <f>COUNTIF(Table1[genres],R458)</f>
        <v>1</v>
      </c>
      <c r="T458" cm="1">
        <f t="array" ref="T458">SUM(IF(Table1[genres]=R458, Table1[imdb_score]))</f>
        <v>7.2</v>
      </c>
      <c r="U458" cm="1">
        <f t="array" ref="U458">MEDIAN(IF(Table1[genres]=R458, Table1[imdb_score]))</f>
        <v>7.2</v>
      </c>
      <c r="V458" cm="1">
        <f t="array" ref="V458">MAX(IF(Table1[genres]=R458, Table1[imdb_score]))</f>
        <v>7.2</v>
      </c>
      <c r="W458" cm="1">
        <f t="array" ref="W458">MIN(IF(Table1[genres]=R458, Table1[imdb_score]))</f>
        <v>7.2</v>
      </c>
      <c r="X458" t="e" cm="1">
        <f t="array" ref="X458">MODE(IF(Table1[genres]=R458, Table1[imdb_score]))</f>
        <v>#N/A</v>
      </c>
      <c r="Y458" s="2" t="e" cm="1">
        <f t="array" ref="Y458">VAR(IF(Table1[genres]=R458, Table1[imdb_score]))</f>
        <v>#DIV/0!</v>
      </c>
      <c r="Z458" s="2" t="e" cm="1">
        <f t="array" ref="Z458">STDEV(IF(Table1[genres]=R458, Table1[imdb_score]))</f>
        <v>#DIV/0!</v>
      </c>
      <c r="AA458" s="3" cm="1">
        <f t="array" ref="AA458">AVERAGE(IF(Table1[genres]=R458, Table1[imdb_score]))</f>
        <v>7.2</v>
      </c>
    </row>
    <row r="459" spans="1:27" x14ac:dyDescent="0.3">
      <c r="A459" t="s">
        <v>586</v>
      </c>
      <c r="B459">
        <v>41</v>
      </c>
      <c r="C459">
        <v>115</v>
      </c>
      <c r="D459">
        <v>44456509</v>
      </c>
      <c r="E459" t="s">
        <v>73</v>
      </c>
      <c r="F459" t="s">
        <v>586</v>
      </c>
      <c r="G459" t="s">
        <v>1479</v>
      </c>
      <c r="H459">
        <v>22105</v>
      </c>
      <c r="I459">
        <v>81</v>
      </c>
      <c r="J459" t="s">
        <v>174</v>
      </c>
      <c r="K459" t="s">
        <v>585</v>
      </c>
      <c r="L459">
        <v>5000000</v>
      </c>
      <c r="M459">
        <v>2013</v>
      </c>
      <c r="N459">
        <v>7.6</v>
      </c>
      <c r="O459">
        <f>Table1[[#This Row],[gross]]-Table1[[#This Row],[budget]]</f>
        <v>39456509</v>
      </c>
      <c r="R459" t="s">
        <v>2712</v>
      </c>
      <c r="S459">
        <f>COUNTIF(Table1[genres],R459)</f>
        <v>1</v>
      </c>
      <c r="T459" cm="1">
        <f t="array" ref="T459">SUM(IF(Table1[genres]=R459, Table1[imdb_score]))</f>
        <v>7.2</v>
      </c>
      <c r="U459" cm="1">
        <f t="array" ref="U459">MEDIAN(IF(Table1[genres]=R459, Table1[imdb_score]))</f>
        <v>7.2</v>
      </c>
      <c r="V459" cm="1">
        <f t="array" ref="V459">MAX(IF(Table1[genres]=R459, Table1[imdb_score]))</f>
        <v>7.2</v>
      </c>
      <c r="W459" cm="1">
        <f t="array" ref="W459">MIN(IF(Table1[genres]=R459, Table1[imdb_score]))</f>
        <v>7.2</v>
      </c>
      <c r="X459" t="e" cm="1">
        <f t="array" ref="X459">MODE(IF(Table1[genres]=R459, Table1[imdb_score]))</f>
        <v>#N/A</v>
      </c>
      <c r="Y459" s="2" t="e" cm="1">
        <f t="array" ref="Y459">VAR(IF(Table1[genres]=R459, Table1[imdb_score]))</f>
        <v>#DIV/0!</v>
      </c>
      <c r="Z459" s="2" t="e" cm="1">
        <f t="array" ref="Z459">STDEV(IF(Table1[genres]=R459, Table1[imdb_score]))</f>
        <v>#DIV/0!</v>
      </c>
      <c r="AA459" s="3" cm="1">
        <f t="array" ref="AA459">AVERAGE(IF(Table1[genres]=R459, Table1[imdb_score]))</f>
        <v>7.2</v>
      </c>
    </row>
    <row r="460" spans="1:27" x14ac:dyDescent="0.3">
      <c r="A460" t="s">
        <v>1069</v>
      </c>
      <c r="B460">
        <v>521</v>
      </c>
      <c r="C460">
        <v>130</v>
      </c>
      <c r="D460">
        <v>208543795</v>
      </c>
      <c r="E460" t="s">
        <v>1481</v>
      </c>
      <c r="F460" t="s">
        <v>1482</v>
      </c>
      <c r="G460" t="s">
        <v>1483</v>
      </c>
      <c r="H460">
        <v>317542</v>
      </c>
      <c r="I460">
        <v>620</v>
      </c>
      <c r="J460" t="s">
        <v>29</v>
      </c>
      <c r="K460" t="s">
        <v>30</v>
      </c>
      <c r="L460">
        <v>170000000</v>
      </c>
      <c r="M460">
        <v>2014</v>
      </c>
      <c r="N460">
        <v>7.6</v>
      </c>
      <c r="O460">
        <f>Table1[[#This Row],[gross]]-Table1[[#This Row],[budget]]</f>
        <v>38543795</v>
      </c>
      <c r="R460" t="s">
        <v>2716</v>
      </c>
      <c r="S460">
        <f>COUNTIF(Table1[genres],R460)</f>
        <v>1</v>
      </c>
      <c r="T460" cm="1">
        <f t="array" ref="T460">SUM(IF(Table1[genres]=R460, Table1[imdb_score]))</f>
        <v>7.2</v>
      </c>
      <c r="U460" cm="1">
        <f t="array" ref="U460">MEDIAN(IF(Table1[genres]=R460, Table1[imdb_score]))</f>
        <v>7.2</v>
      </c>
      <c r="V460" cm="1">
        <f t="array" ref="V460">MAX(IF(Table1[genres]=R460, Table1[imdb_score]))</f>
        <v>7.2</v>
      </c>
      <c r="W460" cm="1">
        <f t="array" ref="W460">MIN(IF(Table1[genres]=R460, Table1[imdb_score]))</f>
        <v>7.2</v>
      </c>
      <c r="X460" t="e" cm="1">
        <f t="array" ref="X460">MODE(IF(Table1[genres]=R460, Table1[imdb_score]))</f>
        <v>#N/A</v>
      </c>
      <c r="Y460" s="2" t="e" cm="1">
        <f t="array" ref="Y460">VAR(IF(Table1[genres]=R460, Table1[imdb_score]))</f>
        <v>#DIV/0!</v>
      </c>
      <c r="Z460" s="2" t="e" cm="1">
        <f t="array" ref="Z460">STDEV(IF(Table1[genres]=R460, Table1[imdb_score]))</f>
        <v>#DIV/0!</v>
      </c>
      <c r="AA460" s="3" cm="1">
        <f t="array" ref="AA460">AVERAGE(IF(Table1[genres]=R460, Table1[imdb_score]))</f>
        <v>7.2</v>
      </c>
    </row>
    <row r="461" spans="1:27" x14ac:dyDescent="0.3">
      <c r="A461" t="s">
        <v>574</v>
      </c>
      <c r="B461">
        <v>120</v>
      </c>
      <c r="C461">
        <v>152</v>
      </c>
      <c r="D461">
        <v>43650000</v>
      </c>
      <c r="E461" t="s">
        <v>1485</v>
      </c>
      <c r="F461" t="s">
        <v>1486</v>
      </c>
      <c r="G461" t="s">
        <v>1487</v>
      </c>
      <c r="H461">
        <v>71919</v>
      </c>
      <c r="I461">
        <v>316</v>
      </c>
      <c r="J461" t="s">
        <v>29</v>
      </c>
      <c r="K461" t="s">
        <v>30</v>
      </c>
      <c r="L461">
        <v>6000000</v>
      </c>
      <c r="M461">
        <v>1961</v>
      </c>
      <c r="N461">
        <v>7.6</v>
      </c>
      <c r="O461">
        <f>Table1[[#This Row],[gross]]-Table1[[#This Row],[budget]]</f>
        <v>37650000</v>
      </c>
      <c r="R461" t="s">
        <v>2722</v>
      </c>
      <c r="S461">
        <f>COUNTIF(Table1[genres],R461)</f>
        <v>1</v>
      </c>
      <c r="T461" cm="1">
        <f t="array" ref="T461">SUM(IF(Table1[genres]=R461, Table1[imdb_score]))</f>
        <v>7.2</v>
      </c>
      <c r="U461" cm="1">
        <f t="array" ref="U461">MEDIAN(IF(Table1[genres]=R461, Table1[imdb_score]))</f>
        <v>7.2</v>
      </c>
      <c r="V461" cm="1">
        <f t="array" ref="V461">MAX(IF(Table1[genres]=R461, Table1[imdb_score]))</f>
        <v>7.2</v>
      </c>
      <c r="W461" cm="1">
        <f t="array" ref="W461">MIN(IF(Table1[genres]=R461, Table1[imdb_score]))</f>
        <v>7.2</v>
      </c>
      <c r="X461" t="e" cm="1">
        <f t="array" ref="X461">MODE(IF(Table1[genres]=R461, Table1[imdb_score]))</f>
        <v>#N/A</v>
      </c>
      <c r="Y461" s="2" t="e" cm="1">
        <f t="array" ref="Y461">VAR(IF(Table1[genres]=R461, Table1[imdb_score]))</f>
        <v>#DIV/0!</v>
      </c>
      <c r="Z461" s="2" t="e" cm="1">
        <f t="array" ref="Z461">STDEV(IF(Table1[genres]=R461, Table1[imdb_score]))</f>
        <v>#DIV/0!</v>
      </c>
      <c r="AA461" s="3" cm="1">
        <f t="array" ref="AA461">AVERAGE(IF(Table1[genres]=R461, Table1[imdb_score]))</f>
        <v>7.2</v>
      </c>
    </row>
    <row r="462" spans="1:27" x14ac:dyDescent="0.3">
      <c r="A462" t="s">
        <v>420</v>
      </c>
      <c r="B462">
        <v>224</v>
      </c>
      <c r="C462">
        <v>113</v>
      </c>
      <c r="D462">
        <v>45063889</v>
      </c>
      <c r="E462" t="s">
        <v>1489</v>
      </c>
      <c r="F462" t="s">
        <v>1490</v>
      </c>
      <c r="G462" t="s">
        <v>1491</v>
      </c>
      <c r="H462">
        <v>297250</v>
      </c>
      <c r="I462">
        <v>1441</v>
      </c>
      <c r="J462" t="s">
        <v>29</v>
      </c>
      <c r="K462" t="s">
        <v>200</v>
      </c>
      <c r="L462">
        <v>8000000</v>
      </c>
      <c r="M462">
        <v>2002</v>
      </c>
      <c r="N462">
        <v>7.6</v>
      </c>
      <c r="O462">
        <f>Table1[[#This Row],[gross]]-Table1[[#This Row],[budget]]</f>
        <v>37063889</v>
      </c>
      <c r="R462" t="s">
        <v>2726</v>
      </c>
      <c r="S462">
        <f>COUNTIF(Table1[genres],R462)</f>
        <v>1</v>
      </c>
      <c r="T462" cm="1">
        <f t="array" ref="T462">SUM(IF(Table1[genres]=R462, Table1[imdb_score]))</f>
        <v>7.2</v>
      </c>
      <c r="U462" cm="1">
        <f t="array" ref="U462">MEDIAN(IF(Table1[genres]=R462, Table1[imdb_score]))</f>
        <v>7.2</v>
      </c>
      <c r="V462" cm="1">
        <f t="array" ref="V462">MAX(IF(Table1[genres]=R462, Table1[imdb_score]))</f>
        <v>7.2</v>
      </c>
      <c r="W462" cm="1">
        <f t="array" ref="W462">MIN(IF(Table1[genres]=R462, Table1[imdb_score]))</f>
        <v>7.2</v>
      </c>
      <c r="X462" t="e" cm="1">
        <f t="array" ref="X462">MODE(IF(Table1[genres]=R462, Table1[imdb_score]))</f>
        <v>#N/A</v>
      </c>
      <c r="Y462" s="2" t="e" cm="1">
        <f t="array" ref="Y462">VAR(IF(Table1[genres]=R462, Table1[imdb_score]))</f>
        <v>#DIV/0!</v>
      </c>
      <c r="Z462" s="2" t="e" cm="1">
        <f t="array" ref="Z462">STDEV(IF(Table1[genres]=R462, Table1[imdb_score]))</f>
        <v>#DIV/0!</v>
      </c>
      <c r="AA462" s="3" cm="1">
        <f t="array" ref="AA462">AVERAGE(IF(Table1[genres]=R462, Table1[imdb_score]))</f>
        <v>7.2</v>
      </c>
    </row>
    <row r="463" spans="1:27" x14ac:dyDescent="0.3">
      <c r="A463" t="s">
        <v>570</v>
      </c>
      <c r="B463">
        <v>61</v>
      </c>
      <c r="C463">
        <v>197</v>
      </c>
      <c r="D463">
        <v>46300000</v>
      </c>
      <c r="E463" t="s">
        <v>1493</v>
      </c>
      <c r="F463" t="s">
        <v>1494</v>
      </c>
      <c r="G463" t="s">
        <v>1495</v>
      </c>
      <c r="H463">
        <v>29323</v>
      </c>
      <c r="I463">
        <v>344</v>
      </c>
      <c r="J463" t="s">
        <v>29</v>
      </c>
      <c r="K463" t="s">
        <v>30</v>
      </c>
      <c r="L463">
        <v>9400000</v>
      </c>
      <c r="M463">
        <v>1963</v>
      </c>
      <c r="N463">
        <v>7.6</v>
      </c>
      <c r="O463">
        <f>Table1[[#This Row],[gross]]-Table1[[#This Row],[budget]]</f>
        <v>36900000</v>
      </c>
      <c r="R463" t="s">
        <v>2740</v>
      </c>
      <c r="S463">
        <f>COUNTIF(Table1[genres],R463)</f>
        <v>1</v>
      </c>
      <c r="T463" cm="1">
        <f t="array" ref="T463">SUM(IF(Table1[genres]=R463, Table1[imdb_score]))</f>
        <v>7.1</v>
      </c>
      <c r="U463" cm="1">
        <f t="array" ref="U463">MEDIAN(IF(Table1[genres]=R463, Table1[imdb_score]))</f>
        <v>7.1</v>
      </c>
      <c r="V463" cm="1">
        <f t="array" ref="V463">MAX(IF(Table1[genres]=R463, Table1[imdb_score]))</f>
        <v>7.1</v>
      </c>
      <c r="W463" cm="1">
        <f t="array" ref="W463">MIN(IF(Table1[genres]=R463, Table1[imdb_score]))</f>
        <v>7.1</v>
      </c>
      <c r="X463" t="e" cm="1">
        <f t="array" ref="X463">MODE(IF(Table1[genres]=R463, Table1[imdb_score]))</f>
        <v>#N/A</v>
      </c>
      <c r="Y463" s="2" t="e" cm="1">
        <f t="array" ref="Y463">VAR(IF(Table1[genres]=R463, Table1[imdb_score]))</f>
        <v>#DIV/0!</v>
      </c>
      <c r="Z463" s="2" t="e" cm="1">
        <f t="array" ref="Z463">STDEV(IF(Table1[genres]=R463, Table1[imdb_score]))</f>
        <v>#DIV/0!</v>
      </c>
      <c r="AA463" s="3" cm="1">
        <f t="array" ref="AA463">AVERAGE(IF(Table1[genres]=R463, Table1[imdb_score]))</f>
        <v>7.1</v>
      </c>
    </row>
    <row r="464" spans="1:27" x14ac:dyDescent="0.3">
      <c r="A464" t="s">
        <v>610</v>
      </c>
      <c r="B464">
        <v>151</v>
      </c>
      <c r="C464">
        <v>110</v>
      </c>
      <c r="D464">
        <v>56154094</v>
      </c>
      <c r="E464" t="s">
        <v>588</v>
      </c>
      <c r="F464" t="s">
        <v>1497</v>
      </c>
      <c r="G464" t="s">
        <v>1498</v>
      </c>
      <c r="H464">
        <v>44723</v>
      </c>
      <c r="I464">
        <v>130</v>
      </c>
      <c r="J464" t="s">
        <v>29</v>
      </c>
      <c r="K464" t="s">
        <v>200</v>
      </c>
      <c r="L464">
        <v>20000000</v>
      </c>
      <c r="M464">
        <v>2016</v>
      </c>
      <c r="N464">
        <v>7.6</v>
      </c>
      <c r="O464">
        <f>Table1[[#This Row],[gross]]-Table1[[#This Row],[budget]]</f>
        <v>36154094</v>
      </c>
      <c r="R464" t="s">
        <v>2761</v>
      </c>
      <c r="S464">
        <f>COUNTIF(Table1[genres],R464)</f>
        <v>1</v>
      </c>
      <c r="T464" cm="1">
        <f t="array" ref="T464">SUM(IF(Table1[genres]=R464, Table1[imdb_score]))</f>
        <v>7.1</v>
      </c>
      <c r="U464" cm="1">
        <f t="array" ref="U464">MEDIAN(IF(Table1[genres]=R464, Table1[imdb_score]))</f>
        <v>7.1</v>
      </c>
      <c r="V464" cm="1">
        <f t="array" ref="V464">MAX(IF(Table1[genres]=R464, Table1[imdb_score]))</f>
        <v>7.1</v>
      </c>
      <c r="W464" cm="1">
        <f t="array" ref="W464">MIN(IF(Table1[genres]=R464, Table1[imdb_score]))</f>
        <v>7.1</v>
      </c>
      <c r="X464" t="e" cm="1">
        <f t="array" ref="X464">MODE(IF(Table1[genres]=R464, Table1[imdb_score]))</f>
        <v>#N/A</v>
      </c>
      <c r="Y464" s="2" t="e" cm="1">
        <f t="array" ref="Y464">VAR(IF(Table1[genres]=R464, Table1[imdb_score]))</f>
        <v>#DIV/0!</v>
      </c>
      <c r="Z464" s="2" t="e" cm="1">
        <f t="array" ref="Z464">STDEV(IF(Table1[genres]=R464, Table1[imdb_score]))</f>
        <v>#DIV/0!</v>
      </c>
      <c r="AA464" s="3" cm="1">
        <f t="array" ref="AA464">AVERAGE(IF(Table1[genres]=R464, Table1[imdb_score]))</f>
        <v>7.1</v>
      </c>
    </row>
    <row r="465" spans="1:27" x14ac:dyDescent="0.3">
      <c r="A465" t="s">
        <v>927</v>
      </c>
      <c r="B465">
        <v>299</v>
      </c>
      <c r="C465">
        <v>120</v>
      </c>
      <c r="D465">
        <v>100003492</v>
      </c>
      <c r="E465" t="s">
        <v>208</v>
      </c>
      <c r="F465" t="s">
        <v>649</v>
      </c>
      <c r="G465" t="s">
        <v>1500</v>
      </c>
      <c r="H465">
        <v>293662</v>
      </c>
      <c r="I465">
        <v>836</v>
      </c>
      <c r="J465" t="s">
        <v>29</v>
      </c>
      <c r="K465" t="s">
        <v>30</v>
      </c>
      <c r="L465">
        <v>65000000</v>
      </c>
      <c r="M465">
        <v>2004</v>
      </c>
      <c r="N465">
        <v>7.6</v>
      </c>
      <c r="O465">
        <f>Table1[[#This Row],[gross]]-Table1[[#This Row],[budget]]</f>
        <v>35003492</v>
      </c>
      <c r="R465" t="s">
        <v>2768</v>
      </c>
      <c r="S465">
        <f>COUNTIF(Table1[genres],R465)</f>
        <v>1</v>
      </c>
      <c r="T465" cm="1">
        <f t="array" ref="T465">SUM(IF(Table1[genres]=R465, Table1[imdb_score]))</f>
        <v>7.1</v>
      </c>
      <c r="U465" cm="1">
        <f t="array" ref="U465">MEDIAN(IF(Table1[genres]=R465, Table1[imdb_score]))</f>
        <v>7.1</v>
      </c>
      <c r="V465" cm="1">
        <f t="array" ref="V465">MAX(IF(Table1[genres]=R465, Table1[imdb_score]))</f>
        <v>7.1</v>
      </c>
      <c r="W465" cm="1">
        <f t="array" ref="W465">MIN(IF(Table1[genres]=R465, Table1[imdb_score]))</f>
        <v>7.1</v>
      </c>
      <c r="X465" t="e" cm="1">
        <f t="array" ref="X465">MODE(IF(Table1[genres]=R465, Table1[imdb_score]))</f>
        <v>#N/A</v>
      </c>
      <c r="Y465" s="2" t="e" cm="1">
        <f t="array" ref="Y465">VAR(IF(Table1[genres]=R465, Table1[imdb_score]))</f>
        <v>#DIV/0!</v>
      </c>
      <c r="Z465" s="2" t="e" cm="1">
        <f t="array" ref="Z465">STDEV(IF(Table1[genres]=R465, Table1[imdb_score]))</f>
        <v>#DIV/0!</v>
      </c>
      <c r="AA465" s="3" cm="1">
        <f t="array" ref="AA465">AVERAGE(IF(Table1[genres]=R465, Table1[imdb_score]))</f>
        <v>7.1</v>
      </c>
    </row>
    <row r="466" spans="1:27" x14ac:dyDescent="0.3">
      <c r="A466" t="s">
        <v>1502</v>
      </c>
      <c r="B466">
        <v>83</v>
      </c>
      <c r="C466">
        <v>121</v>
      </c>
      <c r="D466">
        <v>40158000</v>
      </c>
      <c r="E466" t="s">
        <v>875</v>
      </c>
      <c r="F466" t="s">
        <v>635</v>
      </c>
      <c r="G466" t="s">
        <v>1503</v>
      </c>
      <c r="H466">
        <v>63931</v>
      </c>
      <c r="I466">
        <v>241</v>
      </c>
      <c r="J466" t="s">
        <v>29</v>
      </c>
      <c r="K466" t="s">
        <v>83</v>
      </c>
      <c r="L466">
        <v>7000000</v>
      </c>
      <c r="M466">
        <v>1993</v>
      </c>
      <c r="N466">
        <v>7.6</v>
      </c>
      <c r="O466">
        <f>Table1[[#This Row],[gross]]-Table1[[#This Row],[budget]]</f>
        <v>33158000</v>
      </c>
      <c r="R466" t="s">
        <v>2772</v>
      </c>
      <c r="S466">
        <f>COUNTIF(Table1[genres],R466)</f>
        <v>1</v>
      </c>
      <c r="T466" cm="1">
        <f t="array" ref="T466">SUM(IF(Table1[genres]=R466, Table1[imdb_score]))</f>
        <v>7.1</v>
      </c>
      <c r="U466" cm="1">
        <f t="array" ref="U466">MEDIAN(IF(Table1[genres]=R466, Table1[imdb_score]))</f>
        <v>7.1</v>
      </c>
      <c r="V466" cm="1">
        <f t="array" ref="V466">MAX(IF(Table1[genres]=R466, Table1[imdb_score]))</f>
        <v>7.1</v>
      </c>
      <c r="W466" cm="1">
        <f t="array" ref="W466">MIN(IF(Table1[genres]=R466, Table1[imdb_score]))</f>
        <v>7.1</v>
      </c>
      <c r="X466" t="e" cm="1">
        <f t="array" ref="X466">MODE(IF(Table1[genres]=R466, Table1[imdb_score]))</f>
        <v>#N/A</v>
      </c>
      <c r="Y466" s="2" t="e" cm="1">
        <f t="array" ref="Y466">VAR(IF(Table1[genres]=R466, Table1[imdb_score]))</f>
        <v>#DIV/0!</v>
      </c>
      <c r="Z466" s="2" t="e" cm="1">
        <f t="array" ref="Z466">STDEV(IF(Table1[genres]=R466, Table1[imdb_score]))</f>
        <v>#DIV/0!</v>
      </c>
      <c r="AA466" s="3" cm="1">
        <f t="array" ref="AA466">AVERAGE(IF(Table1[genres]=R466, Table1[imdb_score]))</f>
        <v>7.1</v>
      </c>
    </row>
    <row r="467" spans="1:27" x14ac:dyDescent="0.3">
      <c r="A467" t="s">
        <v>59</v>
      </c>
      <c r="B467">
        <v>459</v>
      </c>
      <c r="C467">
        <v>142</v>
      </c>
      <c r="D467">
        <v>72306065</v>
      </c>
      <c r="E467" t="s">
        <v>696</v>
      </c>
      <c r="F467" t="s">
        <v>74</v>
      </c>
      <c r="G467" t="s">
        <v>1505</v>
      </c>
      <c r="H467">
        <v>178118</v>
      </c>
      <c r="I467">
        <v>355</v>
      </c>
      <c r="J467" t="s">
        <v>29</v>
      </c>
      <c r="K467" t="s">
        <v>30</v>
      </c>
      <c r="L467">
        <v>40000000</v>
      </c>
      <c r="M467">
        <v>2015</v>
      </c>
      <c r="N467">
        <v>7.6</v>
      </c>
      <c r="O467">
        <f>Table1[[#This Row],[gross]]-Table1[[#This Row],[budget]]</f>
        <v>32306065</v>
      </c>
      <c r="R467" t="s">
        <v>2803</v>
      </c>
      <c r="S467">
        <f>COUNTIF(Table1[genres],R467)</f>
        <v>1</v>
      </c>
      <c r="T467" cm="1">
        <f t="array" ref="T467">SUM(IF(Table1[genres]=R467, Table1[imdb_score]))</f>
        <v>7.1</v>
      </c>
      <c r="U467" cm="1">
        <f t="array" ref="U467">MEDIAN(IF(Table1[genres]=R467, Table1[imdb_score]))</f>
        <v>7.1</v>
      </c>
      <c r="V467" cm="1">
        <f t="array" ref="V467">MAX(IF(Table1[genres]=R467, Table1[imdb_score]))</f>
        <v>7.1</v>
      </c>
      <c r="W467" cm="1">
        <f t="array" ref="W467">MIN(IF(Table1[genres]=R467, Table1[imdb_score]))</f>
        <v>7.1</v>
      </c>
      <c r="X467" t="e" cm="1">
        <f t="array" ref="X467">MODE(IF(Table1[genres]=R467, Table1[imdb_score]))</f>
        <v>#N/A</v>
      </c>
      <c r="Y467" s="2" t="e" cm="1">
        <f t="array" ref="Y467">VAR(IF(Table1[genres]=R467, Table1[imdb_score]))</f>
        <v>#DIV/0!</v>
      </c>
      <c r="Z467" s="2" t="e" cm="1">
        <f t="array" ref="Z467">STDEV(IF(Table1[genres]=R467, Table1[imdb_score]))</f>
        <v>#DIV/0!</v>
      </c>
      <c r="AA467" s="3" cm="1">
        <f t="array" ref="AA467">AVERAGE(IF(Table1[genres]=R467, Table1[imdb_score]))</f>
        <v>7.1</v>
      </c>
    </row>
    <row r="468" spans="1:27" x14ac:dyDescent="0.3">
      <c r="A468" t="s">
        <v>546</v>
      </c>
      <c r="B468">
        <v>220</v>
      </c>
      <c r="C468">
        <v>110</v>
      </c>
      <c r="D468">
        <v>52353636</v>
      </c>
      <c r="E468" t="s">
        <v>73</v>
      </c>
      <c r="F468" t="s">
        <v>520</v>
      </c>
      <c r="G468" t="s">
        <v>1507</v>
      </c>
      <c r="H468">
        <v>209133</v>
      </c>
      <c r="I468">
        <v>962</v>
      </c>
      <c r="J468" t="s">
        <v>29</v>
      </c>
      <c r="K468" t="s">
        <v>30</v>
      </c>
      <c r="L468">
        <v>21000000</v>
      </c>
      <c r="M468">
        <v>2001</v>
      </c>
      <c r="N468">
        <v>7.6</v>
      </c>
      <c r="O468">
        <f>Table1[[#This Row],[gross]]-Table1[[#This Row],[budget]]</f>
        <v>31353636</v>
      </c>
      <c r="R468" t="s">
        <v>2833</v>
      </c>
      <c r="S468">
        <f>COUNTIF(Table1[genres],R468)</f>
        <v>1</v>
      </c>
      <c r="T468" cm="1">
        <f t="array" ref="T468">SUM(IF(Table1[genres]=R468, Table1[imdb_score]))</f>
        <v>7.1</v>
      </c>
      <c r="U468" cm="1">
        <f t="array" ref="U468">MEDIAN(IF(Table1[genres]=R468, Table1[imdb_score]))</f>
        <v>7.1</v>
      </c>
      <c r="V468" cm="1">
        <f t="array" ref="V468">MAX(IF(Table1[genres]=R468, Table1[imdb_score]))</f>
        <v>7.1</v>
      </c>
      <c r="W468" cm="1">
        <f t="array" ref="W468">MIN(IF(Table1[genres]=R468, Table1[imdb_score]))</f>
        <v>7.1</v>
      </c>
      <c r="X468" t="e" cm="1">
        <f t="array" ref="X468">MODE(IF(Table1[genres]=R468, Table1[imdb_score]))</f>
        <v>#N/A</v>
      </c>
      <c r="Y468" s="2" t="e" cm="1">
        <f t="array" ref="Y468">VAR(IF(Table1[genres]=R468, Table1[imdb_score]))</f>
        <v>#DIV/0!</v>
      </c>
      <c r="Z468" s="2" t="e" cm="1">
        <f t="array" ref="Z468">STDEV(IF(Table1[genres]=R468, Table1[imdb_score]))</f>
        <v>#DIV/0!</v>
      </c>
      <c r="AA468" s="3" cm="1">
        <f t="array" ref="AA468">AVERAGE(IF(Table1[genres]=R468, Table1[imdb_score]))</f>
        <v>7.1</v>
      </c>
    </row>
    <row r="469" spans="1:27" x14ac:dyDescent="0.3">
      <c r="A469" t="s">
        <v>591</v>
      </c>
      <c r="B469">
        <v>53</v>
      </c>
      <c r="C469">
        <v>112</v>
      </c>
      <c r="D469">
        <v>36500000</v>
      </c>
      <c r="E469" t="s">
        <v>116</v>
      </c>
      <c r="F469" t="s">
        <v>67</v>
      </c>
      <c r="G469" t="s">
        <v>1509</v>
      </c>
      <c r="H469">
        <v>87090</v>
      </c>
      <c r="I469">
        <v>142</v>
      </c>
      <c r="J469" t="s">
        <v>29</v>
      </c>
      <c r="K469" t="s">
        <v>30</v>
      </c>
      <c r="L469">
        <v>8000000</v>
      </c>
      <c r="M469">
        <v>1979</v>
      </c>
      <c r="N469">
        <v>7.6</v>
      </c>
      <c r="O469">
        <f>Table1[[#This Row],[gross]]-Table1[[#This Row],[budget]]</f>
        <v>28500000</v>
      </c>
      <c r="R469" t="s">
        <v>2836</v>
      </c>
      <c r="S469">
        <f>COUNTIF(Table1[genres],R469)</f>
        <v>1</v>
      </c>
      <c r="T469" cm="1">
        <f t="array" ref="T469">SUM(IF(Table1[genres]=R469, Table1[imdb_score]))</f>
        <v>7.1</v>
      </c>
      <c r="U469" cm="1">
        <f t="array" ref="U469">MEDIAN(IF(Table1[genres]=R469, Table1[imdb_score]))</f>
        <v>7.1</v>
      </c>
      <c r="V469" cm="1">
        <f t="array" ref="V469">MAX(IF(Table1[genres]=R469, Table1[imdb_score]))</f>
        <v>7.1</v>
      </c>
      <c r="W469" cm="1">
        <f t="array" ref="W469">MIN(IF(Table1[genres]=R469, Table1[imdb_score]))</f>
        <v>7.1</v>
      </c>
      <c r="X469" t="e" cm="1">
        <f t="array" ref="X469">MODE(IF(Table1[genres]=R469, Table1[imdb_score]))</f>
        <v>#N/A</v>
      </c>
      <c r="Y469" s="2" t="e" cm="1">
        <f t="array" ref="Y469">VAR(IF(Table1[genres]=R469, Table1[imdb_score]))</f>
        <v>#DIV/0!</v>
      </c>
      <c r="Z469" s="2" t="e" cm="1">
        <f t="array" ref="Z469">STDEV(IF(Table1[genres]=R469, Table1[imdb_score]))</f>
        <v>#DIV/0!</v>
      </c>
      <c r="AA469" s="3" cm="1">
        <f t="array" ref="AA469">AVERAGE(IF(Table1[genres]=R469, Table1[imdb_score]))</f>
        <v>7.1</v>
      </c>
    </row>
    <row r="470" spans="1:27" x14ac:dyDescent="0.3">
      <c r="A470" t="s">
        <v>1511</v>
      </c>
      <c r="B470">
        <v>123</v>
      </c>
      <c r="C470">
        <v>111</v>
      </c>
      <c r="D470">
        <v>31968347</v>
      </c>
      <c r="E470" t="s">
        <v>588</v>
      </c>
      <c r="F470" t="s">
        <v>1302</v>
      </c>
      <c r="G470" t="s">
        <v>1512</v>
      </c>
      <c r="H470">
        <v>93894</v>
      </c>
      <c r="I470">
        <v>286</v>
      </c>
      <c r="J470" t="s">
        <v>29</v>
      </c>
      <c r="K470" t="s">
        <v>30</v>
      </c>
      <c r="L470">
        <v>3600000</v>
      </c>
      <c r="M470">
        <v>1995</v>
      </c>
      <c r="N470">
        <v>7.6</v>
      </c>
      <c r="O470">
        <f>Table1[[#This Row],[gross]]-Table1[[#This Row],[budget]]</f>
        <v>28368347</v>
      </c>
      <c r="R470" t="s">
        <v>2850</v>
      </c>
      <c r="S470">
        <f>COUNTIF(Table1[genres],R470)</f>
        <v>1</v>
      </c>
      <c r="T470" cm="1">
        <f t="array" ref="T470">SUM(IF(Table1[genres]=R470, Table1[imdb_score]))</f>
        <v>7.1</v>
      </c>
      <c r="U470" cm="1">
        <f t="array" ref="U470">MEDIAN(IF(Table1[genres]=R470, Table1[imdb_score]))</f>
        <v>7.1</v>
      </c>
      <c r="V470" cm="1">
        <f t="array" ref="V470">MAX(IF(Table1[genres]=R470, Table1[imdb_score]))</f>
        <v>7.1</v>
      </c>
      <c r="W470" cm="1">
        <f t="array" ref="W470">MIN(IF(Table1[genres]=R470, Table1[imdb_score]))</f>
        <v>7.1</v>
      </c>
      <c r="X470" t="e" cm="1">
        <f t="array" ref="X470">MODE(IF(Table1[genres]=R470, Table1[imdb_score]))</f>
        <v>#N/A</v>
      </c>
      <c r="Y470" s="2" t="e" cm="1">
        <f t="array" ref="Y470">VAR(IF(Table1[genres]=R470, Table1[imdb_score]))</f>
        <v>#DIV/0!</v>
      </c>
      <c r="Z470" s="2" t="e" cm="1">
        <f t="array" ref="Z470">STDEV(IF(Table1[genres]=R470, Table1[imdb_score]))</f>
        <v>#DIV/0!</v>
      </c>
      <c r="AA470" s="3" cm="1">
        <f t="array" ref="AA470">AVERAGE(IF(Table1[genres]=R470, Table1[imdb_score]))</f>
        <v>7.1</v>
      </c>
    </row>
    <row r="471" spans="1:27" x14ac:dyDescent="0.3">
      <c r="A471" t="s">
        <v>1090</v>
      </c>
      <c r="B471">
        <v>77</v>
      </c>
      <c r="C471">
        <v>122</v>
      </c>
      <c r="D471">
        <v>39025000</v>
      </c>
      <c r="E471" t="s">
        <v>26</v>
      </c>
      <c r="F471" t="s">
        <v>1514</v>
      </c>
      <c r="G471" t="s">
        <v>1515</v>
      </c>
      <c r="H471">
        <v>73193</v>
      </c>
      <c r="I471">
        <v>190</v>
      </c>
      <c r="J471" t="s">
        <v>29</v>
      </c>
      <c r="K471" t="s">
        <v>200</v>
      </c>
      <c r="L471">
        <v>11000000</v>
      </c>
      <c r="M471">
        <v>1995</v>
      </c>
      <c r="N471">
        <v>7.6</v>
      </c>
      <c r="O471">
        <f>Table1[[#This Row],[gross]]-Table1[[#This Row],[budget]]</f>
        <v>28025000</v>
      </c>
      <c r="R471" t="s">
        <v>2901</v>
      </c>
      <c r="S471">
        <f>COUNTIF(Table1[genres],R471)</f>
        <v>1</v>
      </c>
      <c r="T471" cm="1">
        <f t="array" ref="T471">SUM(IF(Table1[genres]=R471, Table1[imdb_score]))</f>
        <v>7.1</v>
      </c>
      <c r="U471" cm="1">
        <f t="array" ref="U471">MEDIAN(IF(Table1[genres]=R471, Table1[imdb_score]))</f>
        <v>7.1</v>
      </c>
      <c r="V471" cm="1">
        <f t="array" ref="V471">MAX(IF(Table1[genres]=R471, Table1[imdb_score]))</f>
        <v>7.1</v>
      </c>
      <c r="W471" cm="1">
        <f t="array" ref="W471">MIN(IF(Table1[genres]=R471, Table1[imdb_score]))</f>
        <v>7.1</v>
      </c>
      <c r="X471" t="e" cm="1">
        <f t="array" ref="X471">MODE(IF(Table1[genres]=R471, Table1[imdb_score]))</f>
        <v>#N/A</v>
      </c>
      <c r="Y471" s="2" t="e" cm="1">
        <f t="array" ref="Y471">VAR(IF(Table1[genres]=R471, Table1[imdb_score]))</f>
        <v>#DIV/0!</v>
      </c>
      <c r="Z471" s="2" t="e" cm="1">
        <f t="array" ref="Z471">STDEV(IF(Table1[genres]=R471, Table1[imdb_score]))</f>
        <v>#DIV/0!</v>
      </c>
      <c r="AA471" s="3" cm="1">
        <f t="array" ref="AA471">AVERAGE(IF(Table1[genres]=R471, Table1[imdb_score]))</f>
        <v>7.1</v>
      </c>
    </row>
    <row r="472" spans="1:27" x14ac:dyDescent="0.3">
      <c r="A472" t="s">
        <v>1375</v>
      </c>
      <c r="B472">
        <v>118</v>
      </c>
      <c r="C472">
        <v>98</v>
      </c>
      <c r="D472">
        <v>50693162</v>
      </c>
      <c r="E472" t="s">
        <v>1517</v>
      </c>
      <c r="F472" t="s">
        <v>1518</v>
      </c>
      <c r="G472" t="s">
        <v>1519</v>
      </c>
      <c r="H472">
        <v>136580</v>
      </c>
      <c r="I472">
        <v>545</v>
      </c>
      <c r="J472" t="s">
        <v>29</v>
      </c>
      <c r="K472" t="s">
        <v>30</v>
      </c>
      <c r="L472">
        <v>23000000</v>
      </c>
      <c r="M472">
        <v>1994</v>
      </c>
      <c r="N472">
        <v>7.6</v>
      </c>
      <c r="O472">
        <f>Table1[[#This Row],[gross]]-Table1[[#This Row],[budget]]</f>
        <v>27693162</v>
      </c>
      <c r="R472" t="s">
        <v>2913</v>
      </c>
      <c r="S472">
        <f>COUNTIF(Table1[genres],R472)</f>
        <v>1</v>
      </c>
      <c r="T472" cm="1">
        <f t="array" ref="T472">SUM(IF(Table1[genres]=R472, Table1[imdb_score]))</f>
        <v>7.1</v>
      </c>
      <c r="U472" cm="1">
        <f t="array" ref="U472">MEDIAN(IF(Table1[genres]=R472, Table1[imdb_score]))</f>
        <v>7.1</v>
      </c>
      <c r="V472" cm="1">
        <f t="array" ref="V472">MAX(IF(Table1[genres]=R472, Table1[imdb_score]))</f>
        <v>7.1</v>
      </c>
      <c r="W472" cm="1">
        <f t="array" ref="W472">MIN(IF(Table1[genres]=R472, Table1[imdb_score]))</f>
        <v>7.1</v>
      </c>
      <c r="X472" t="e" cm="1">
        <f t="array" ref="X472">MODE(IF(Table1[genres]=R472, Table1[imdb_score]))</f>
        <v>#N/A</v>
      </c>
      <c r="Y472" s="2" t="e" cm="1">
        <f t="array" ref="Y472">VAR(IF(Table1[genres]=R472, Table1[imdb_score]))</f>
        <v>#DIV/0!</v>
      </c>
      <c r="Z472" s="2" t="e" cm="1">
        <f t="array" ref="Z472">STDEV(IF(Table1[genres]=R472, Table1[imdb_score]))</f>
        <v>#DIV/0!</v>
      </c>
      <c r="AA472" s="3" cm="1">
        <f t="array" ref="AA472">AVERAGE(IF(Table1[genres]=R472, Table1[imdb_score]))</f>
        <v>7.1</v>
      </c>
    </row>
    <row r="473" spans="1:27" x14ac:dyDescent="0.3">
      <c r="A473" t="s">
        <v>1251</v>
      </c>
      <c r="B473">
        <v>354</v>
      </c>
      <c r="C473">
        <v>98</v>
      </c>
      <c r="D473">
        <v>37707719</v>
      </c>
      <c r="E473" t="s">
        <v>393</v>
      </c>
      <c r="F473" t="s">
        <v>1521</v>
      </c>
      <c r="G473" t="s">
        <v>1522</v>
      </c>
      <c r="H473">
        <v>76094</v>
      </c>
      <c r="I473">
        <v>233</v>
      </c>
      <c r="J473" t="s">
        <v>29</v>
      </c>
      <c r="K473" t="s">
        <v>200</v>
      </c>
      <c r="L473">
        <v>12000000</v>
      </c>
      <c r="M473">
        <v>2013</v>
      </c>
      <c r="N473">
        <v>7.6</v>
      </c>
      <c r="O473">
        <f>Table1[[#This Row],[gross]]-Table1[[#This Row],[budget]]</f>
        <v>25707719</v>
      </c>
      <c r="R473" t="s">
        <v>2931</v>
      </c>
      <c r="S473">
        <f>COUNTIF(Table1[genres],R473)</f>
        <v>1</v>
      </c>
      <c r="T473" cm="1">
        <f t="array" ref="T473">SUM(IF(Table1[genres]=R473, Table1[imdb_score]))</f>
        <v>7.1</v>
      </c>
      <c r="U473" cm="1">
        <f t="array" ref="U473">MEDIAN(IF(Table1[genres]=R473, Table1[imdb_score]))</f>
        <v>7.1</v>
      </c>
      <c r="V473" cm="1">
        <f t="array" ref="V473">MAX(IF(Table1[genres]=R473, Table1[imdb_score]))</f>
        <v>7.1</v>
      </c>
      <c r="W473" cm="1">
        <f t="array" ref="W473">MIN(IF(Table1[genres]=R473, Table1[imdb_score]))</f>
        <v>7.1</v>
      </c>
      <c r="X473" t="e" cm="1">
        <f t="array" ref="X473">MODE(IF(Table1[genres]=R473, Table1[imdb_score]))</f>
        <v>#N/A</v>
      </c>
      <c r="Y473" s="2" t="e" cm="1">
        <f t="array" ref="Y473">VAR(IF(Table1[genres]=R473, Table1[imdb_score]))</f>
        <v>#DIV/0!</v>
      </c>
      <c r="Z473" s="2" t="e" cm="1">
        <f t="array" ref="Z473">STDEV(IF(Table1[genres]=R473, Table1[imdb_score]))</f>
        <v>#DIV/0!</v>
      </c>
      <c r="AA473" s="3" cm="1">
        <f t="array" ref="AA473">AVERAGE(IF(Table1[genres]=R473, Table1[imdb_score]))</f>
        <v>7.1</v>
      </c>
    </row>
    <row r="474" spans="1:27" x14ac:dyDescent="0.3">
      <c r="A474" t="s">
        <v>763</v>
      </c>
      <c r="B474">
        <v>419</v>
      </c>
      <c r="C474">
        <v>133</v>
      </c>
      <c r="D474">
        <v>75605492</v>
      </c>
      <c r="E474" t="s">
        <v>379</v>
      </c>
      <c r="F474" t="s">
        <v>436</v>
      </c>
      <c r="G474" t="s">
        <v>1523</v>
      </c>
      <c r="H474">
        <v>283563</v>
      </c>
      <c r="I474">
        <v>312</v>
      </c>
      <c r="J474" t="s">
        <v>29</v>
      </c>
      <c r="K474" t="s">
        <v>30</v>
      </c>
      <c r="L474">
        <v>50000000</v>
      </c>
      <c r="M474">
        <v>2011</v>
      </c>
      <c r="N474">
        <v>7.6</v>
      </c>
      <c r="O474">
        <f>Table1[[#This Row],[gross]]-Table1[[#This Row],[budget]]</f>
        <v>25605492</v>
      </c>
      <c r="R474" t="s">
        <v>2933</v>
      </c>
      <c r="S474">
        <f>COUNTIF(Table1[genres],R474)</f>
        <v>1</v>
      </c>
      <c r="T474" cm="1">
        <f t="array" ref="T474">SUM(IF(Table1[genres]=R474, Table1[imdb_score]))</f>
        <v>7.1</v>
      </c>
      <c r="U474" cm="1">
        <f t="array" ref="U474">MEDIAN(IF(Table1[genres]=R474, Table1[imdb_score]))</f>
        <v>7.1</v>
      </c>
      <c r="V474" cm="1">
        <f t="array" ref="V474">MAX(IF(Table1[genres]=R474, Table1[imdb_score]))</f>
        <v>7.1</v>
      </c>
      <c r="W474" cm="1">
        <f t="array" ref="W474">MIN(IF(Table1[genres]=R474, Table1[imdb_score]))</f>
        <v>7.1</v>
      </c>
      <c r="X474" t="e" cm="1">
        <f t="array" ref="X474">MODE(IF(Table1[genres]=R474, Table1[imdb_score]))</f>
        <v>#N/A</v>
      </c>
      <c r="Y474" s="2" t="e" cm="1">
        <f t="array" ref="Y474">VAR(IF(Table1[genres]=R474, Table1[imdb_score]))</f>
        <v>#DIV/0!</v>
      </c>
      <c r="Z474" s="2" t="e" cm="1">
        <f t="array" ref="Z474">STDEV(IF(Table1[genres]=R474, Table1[imdb_score]))</f>
        <v>#DIV/0!</v>
      </c>
      <c r="AA474" s="3" cm="1">
        <f t="array" ref="AA474">AVERAGE(IF(Table1[genres]=R474, Table1[imdb_score]))</f>
        <v>7.1</v>
      </c>
    </row>
    <row r="475" spans="1:27" x14ac:dyDescent="0.3">
      <c r="A475" t="s">
        <v>1334</v>
      </c>
      <c r="B475">
        <v>205</v>
      </c>
      <c r="C475">
        <v>102</v>
      </c>
      <c r="D475">
        <v>26781723</v>
      </c>
      <c r="E475" t="s">
        <v>699</v>
      </c>
      <c r="F475" t="s">
        <v>1524</v>
      </c>
      <c r="G475" t="s">
        <v>1525</v>
      </c>
      <c r="H475">
        <v>187595</v>
      </c>
      <c r="I475">
        <v>978</v>
      </c>
      <c r="J475" t="s">
        <v>29</v>
      </c>
      <c r="K475" t="s">
        <v>30</v>
      </c>
      <c r="L475">
        <v>2500000</v>
      </c>
      <c r="M475">
        <v>2004</v>
      </c>
      <c r="N475">
        <v>7.6</v>
      </c>
      <c r="O475">
        <f>Table1[[#This Row],[gross]]-Table1[[#This Row],[budget]]</f>
        <v>24281723</v>
      </c>
      <c r="R475" t="s">
        <v>2939</v>
      </c>
      <c r="S475">
        <f>COUNTIF(Table1[genres],R475)</f>
        <v>1</v>
      </c>
      <c r="T475" cm="1">
        <f t="array" ref="T475">SUM(IF(Table1[genres]=R475, Table1[imdb_score]))</f>
        <v>7.1</v>
      </c>
      <c r="U475" cm="1">
        <f t="array" ref="U475">MEDIAN(IF(Table1[genres]=R475, Table1[imdb_score]))</f>
        <v>7.1</v>
      </c>
      <c r="V475" cm="1">
        <f t="array" ref="V475">MAX(IF(Table1[genres]=R475, Table1[imdb_score]))</f>
        <v>7.1</v>
      </c>
      <c r="W475" cm="1">
        <f t="array" ref="W475">MIN(IF(Table1[genres]=R475, Table1[imdb_score]))</f>
        <v>7.1</v>
      </c>
      <c r="X475" t="e" cm="1">
        <f t="array" ref="X475">MODE(IF(Table1[genres]=R475, Table1[imdb_score]))</f>
        <v>#N/A</v>
      </c>
      <c r="Y475" s="2" t="e" cm="1">
        <f t="array" ref="Y475">VAR(IF(Table1[genres]=R475, Table1[imdb_score]))</f>
        <v>#DIV/0!</v>
      </c>
      <c r="Z475" s="2" t="e" cm="1">
        <f t="array" ref="Z475">STDEV(IF(Table1[genres]=R475, Table1[imdb_score]))</f>
        <v>#DIV/0!</v>
      </c>
      <c r="AA475" s="3" cm="1">
        <f t="array" ref="AA475">AVERAGE(IF(Table1[genres]=R475, Table1[imdb_score]))</f>
        <v>7.1</v>
      </c>
    </row>
    <row r="476" spans="1:27" x14ac:dyDescent="0.3">
      <c r="A476" t="s">
        <v>1526</v>
      </c>
      <c r="B476">
        <v>236</v>
      </c>
      <c r="C476">
        <v>110</v>
      </c>
      <c r="D476">
        <v>39825798</v>
      </c>
      <c r="E476" t="s">
        <v>1527</v>
      </c>
      <c r="F476" t="s">
        <v>1377</v>
      </c>
      <c r="G476" t="s">
        <v>1528</v>
      </c>
      <c r="H476">
        <v>295375</v>
      </c>
      <c r="I476">
        <v>645</v>
      </c>
      <c r="J476" t="s">
        <v>29</v>
      </c>
      <c r="K476" t="s">
        <v>30</v>
      </c>
      <c r="L476">
        <v>16000000</v>
      </c>
      <c r="M476">
        <v>2006</v>
      </c>
      <c r="N476">
        <v>7.6</v>
      </c>
      <c r="O476">
        <f>Table1[[#This Row],[gross]]-Table1[[#This Row],[budget]]</f>
        <v>23825798</v>
      </c>
      <c r="R476" t="s">
        <v>2947</v>
      </c>
      <c r="S476">
        <f>COUNTIF(Table1[genres],R476)</f>
        <v>1</v>
      </c>
      <c r="T476" cm="1">
        <f t="array" ref="T476">SUM(IF(Table1[genres]=R476, Table1[imdb_score]))</f>
        <v>7.1</v>
      </c>
      <c r="U476" cm="1">
        <f t="array" ref="U476">MEDIAN(IF(Table1[genres]=R476, Table1[imdb_score]))</f>
        <v>7.1</v>
      </c>
      <c r="V476" cm="1">
        <f t="array" ref="V476">MAX(IF(Table1[genres]=R476, Table1[imdb_score]))</f>
        <v>7.1</v>
      </c>
      <c r="W476" cm="1">
        <f t="array" ref="W476">MIN(IF(Table1[genres]=R476, Table1[imdb_score]))</f>
        <v>7.1</v>
      </c>
      <c r="X476" t="e" cm="1">
        <f t="array" ref="X476">MODE(IF(Table1[genres]=R476, Table1[imdb_score]))</f>
        <v>#N/A</v>
      </c>
      <c r="Y476" s="2" t="e" cm="1">
        <f t="array" ref="Y476">VAR(IF(Table1[genres]=R476, Table1[imdb_score]))</f>
        <v>#DIV/0!</v>
      </c>
      <c r="Z476" s="2" t="e" cm="1">
        <f t="array" ref="Z476">STDEV(IF(Table1[genres]=R476, Table1[imdb_score]))</f>
        <v>#DIV/0!</v>
      </c>
      <c r="AA476" s="3" cm="1">
        <f t="array" ref="AA476">AVERAGE(IF(Table1[genres]=R476, Table1[imdb_score]))</f>
        <v>7.1</v>
      </c>
    </row>
    <row r="477" spans="1:27" x14ac:dyDescent="0.3">
      <c r="A477" t="s">
        <v>582</v>
      </c>
      <c r="B477">
        <v>147</v>
      </c>
      <c r="C477">
        <v>124</v>
      </c>
      <c r="D477">
        <v>52937130</v>
      </c>
      <c r="E477" t="s">
        <v>116</v>
      </c>
      <c r="F477" t="s">
        <v>482</v>
      </c>
      <c r="G477" t="s">
        <v>1529</v>
      </c>
      <c r="H477">
        <v>198066</v>
      </c>
      <c r="I477">
        <v>426</v>
      </c>
      <c r="J477" t="s">
        <v>29</v>
      </c>
      <c r="K477" t="s">
        <v>30</v>
      </c>
      <c r="L477">
        <v>30000000</v>
      </c>
      <c r="M477">
        <v>2001</v>
      </c>
      <c r="N477">
        <v>7.6</v>
      </c>
      <c r="O477">
        <f>Table1[[#This Row],[gross]]-Table1[[#This Row],[budget]]</f>
        <v>22937130</v>
      </c>
      <c r="R477" t="s">
        <v>2954</v>
      </c>
      <c r="S477">
        <f>COUNTIF(Table1[genres],R477)</f>
        <v>1</v>
      </c>
      <c r="T477" cm="1">
        <f t="array" ref="T477">SUM(IF(Table1[genres]=R477, Table1[imdb_score]))</f>
        <v>7.1</v>
      </c>
      <c r="U477" cm="1">
        <f t="array" ref="U477">MEDIAN(IF(Table1[genres]=R477, Table1[imdb_score]))</f>
        <v>7.1</v>
      </c>
      <c r="V477" cm="1">
        <f t="array" ref="V477">MAX(IF(Table1[genres]=R477, Table1[imdb_score]))</f>
        <v>7.1</v>
      </c>
      <c r="W477" cm="1">
        <f t="array" ref="W477">MIN(IF(Table1[genres]=R477, Table1[imdb_score]))</f>
        <v>7.1</v>
      </c>
      <c r="X477" t="e" cm="1">
        <f t="array" ref="X477">MODE(IF(Table1[genres]=R477, Table1[imdb_score]))</f>
        <v>#N/A</v>
      </c>
      <c r="Y477" s="2" t="e" cm="1">
        <f t="array" ref="Y477">VAR(IF(Table1[genres]=R477, Table1[imdb_score]))</f>
        <v>#DIV/0!</v>
      </c>
      <c r="Z477" s="2" t="e" cm="1">
        <f t="array" ref="Z477">STDEV(IF(Table1[genres]=R477, Table1[imdb_score]))</f>
        <v>#DIV/0!</v>
      </c>
      <c r="AA477" s="3" cm="1">
        <f t="array" ref="AA477">AVERAGE(IF(Table1[genres]=R477, Table1[imdb_score]))</f>
        <v>7.1</v>
      </c>
    </row>
    <row r="478" spans="1:27" x14ac:dyDescent="0.3">
      <c r="A478" t="s">
        <v>1284</v>
      </c>
      <c r="B478">
        <v>239</v>
      </c>
      <c r="C478">
        <v>92</v>
      </c>
      <c r="D478">
        <v>24792061</v>
      </c>
      <c r="E478" t="s">
        <v>73</v>
      </c>
      <c r="F478" t="s">
        <v>221</v>
      </c>
      <c r="G478" t="s">
        <v>1530</v>
      </c>
      <c r="H478">
        <v>191998</v>
      </c>
      <c r="I478">
        <v>323</v>
      </c>
      <c r="J478" t="s">
        <v>29</v>
      </c>
      <c r="K478" t="s">
        <v>30</v>
      </c>
      <c r="L478">
        <v>6500000</v>
      </c>
      <c r="M478">
        <v>2005</v>
      </c>
      <c r="N478">
        <v>7.6</v>
      </c>
      <c r="O478">
        <f>Table1[[#This Row],[gross]]-Table1[[#This Row],[budget]]</f>
        <v>18292061</v>
      </c>
      <c r="R478" t="s">
        <v>2971</v>
      </c>
      <c r="S478">
        <f>COUNTIF(Table1[genres],R478)</f>
        <v>1</v>
      </c>
      <c r="T478" cm="1">
        <f t="array" ref="T478">SUM(IF(Table1[genres]=R478, Table1[imdb_score]))</f>
        <v>7.1</v>
      </c>
      <c r="U478" cm="1">
        <f t="array" ref="U478">MEDIAN(IF(Table1[genres]=R478, Table1[imdb_score]))</f>
        <v>7.1</v>
      </c>
      <c r="V478" cm="1">
        <f t="array" ref="V478">MAX(IF(Table1[genres]=R478, Table1[imdb_score]))</f>
        <v>7.1</v>
      </c>
      <c r="W478" cm="1">
        <f t="array" ref="W478">MIN(IF(Table1[genres]=R478, Table1[imdb_score]))</f>
        <v>7.1</v>
      </c>
      <c r="X478" t="e" cm="1">
        <f t="array" ref="X478">MODE(IF(Table1[genres]=R478, Table1[imdb_score]))</f>
        <v>#N/A</v>
      </c>
      <c r="Y478" s="2" t="e" cm="1">
        <f t="array" ref="Y478">VAR(IF(Table1[genres]=R478, Table1[imdb_score]))</f>
        <v>#DIV/0!</v>
      </c>
      <c r="Z478" s="2" t="e" cm="1">
        <f t="array" ref="Z478">STDEV(IF(Table1[genres]=R478, Table1[imdb_score]))</f>
        <v>#DIV/0!</v>
      </c>
      <c r="AA478" s="3" cm="1">
        <f t="array" ref="AA478">AVERAGE(IF(Table1[genres]=R478, Table1[imdb_score]))</f>
        <v>7.1</v>
      </c>
    </row>
    <row r="479" spans="1:27" x14ac:dyDescent="0.3">
      <c r="A479" t="s">
        <v>1531</v>
      </c>
      <c r="B479">
        <v>129</v>
      </c>
      <c r="C479">
        <v>132</v>
      </c>
      <c r="D479">
        <v>40270895</v>
      </c>
      <c r="E479" t="s">
        <v>92</v>
      </c>
      <c r="F479" t="s">
        <v>1532</v>
      </c>
      <c r="G479" t="s">
        <v>1533</v>
      </c>
      <c r="H479">
        <v>121937</v>
      </c>
      <c r="I479">
        <v>431</v>
      </c>
      <c r="J479" t="s">
        <v>29</v>
      </c>
      <c r="K479" t="s">
        <v>30</v>
      </c>
      <c r="L479">
        <v>22000000</v>
      </c>
      <c r="M479">
        <v>2001</v>
      </c>
      <c r="N479">
        <v>7.6</v>
      </c>
      <c r="O479">
        <f>Table1[[#This Row],[gross]]-Table1[[#This Row],[budget]]</f>
        <v>18270895</v>
      </c>
      <c r="R479" t="s">
        <v>2981</v>
      </c>
      <c r="S479">
        <f>COUNTIF(Table1[genres],R479)</f>
        <v>1</v>
      </c>
      <c r="T479" cm="1">
        <f t="array" ref="T479">SUM(IF(Table1[genres]=R479, Table1[imdb_score]))</f>
        <v>7.1</v>
      </c>
      <c r="U479" cm="1">
        <f t="array" ref="U479">MEDIAN(IF(Table1[genres]=R479, Table1[imdb_score]))</f>
        <v>7.1</v>
      </c>
      <c r="V479" cm="1">
        <f t="array" ref="V479">MAX(IF(Table1[genres]=R479, Table1[imdb_score]))</f>
        <v>7.1</v>
      </c>
      <c r="W479" cm="1">
        <f t="array" ref="W479">MIN(IF(Table1[genres]=R479, Table1[imdb_score]))</f>
        <v>7.1</v>
      </c>
      <c r="X479" t="e" cm="1">
        <f t="array" ref="X479">MODE(IF(Table1[genres]=R479, Table1[imdb_score]))</f>
        <v>#N/A</v>
      </c>
      <c r="Y479" s="2" t="e" cm="1">
        <f t="array" ref="Y479">VAR(IF(Table1[genres]=R479, Table1[imdb_score]))</f>
        <v>#DIV/0!</v>
      </c>
      <c r="Z479" s="2" t="e" cm="1">
        <f t="array" ref="Z479">STDEV(IF(Table1[genres]=R479, Table1[imdb_score]))</f>
        <v>#DIV/0!</v>
      </c>
      <c r="AA479" s="3" cm="1">
        <f t="array" ref="AA479">AVERAGE(IF(Table1[genres]=R479, Table1[imdb_score]))</f>
        <v>7.1</v>
      </c>
    </row>
    <row r="480" spans="1:27" x14ac:dyDescent="0.3">
      <c r="A480" t="s">
        <v>363</v>
      </c>
      <c r="B480">
        <v>84</v>
      </c>
      <c r="C480">
        <v>137</v>
      </c>
      <c r="D480">
        <v>41895491</v>
      </c>
      <c r="E480" t="s">
        <v>1056</v>
      </c>
      <c r="F480" t="s">
        <v>1167</v>
      </c>
      <c r="G480" t="s">
        <v>1534</v>
      </c>
      <c r="H480">
        <v>63274</v>
      </c>
      <c r="I480">
        <v>170</v>
      </c>
      <c r="J480" t="s">
        <v>29</v>
      </c>
      <c r="K480" t="s">
        <v>30</v>
      </c>
      <c r="L480">
        <v>24000000</v>
      </c>
      <c r="M480">
        <v>1991</v>
      </c>
      <c r="N480">
        <v>7.6</v>
      </c>
      <c r="O480">
        <f>Table1[[#This Row],[gross]]-Table1[[#This Row],[budget]]</f>
        <v>17895491</v>
      </c>
      <c r="R480" t="s">
        <v>2985</v>
      </c>
      <c r="S480">
        <f>COUNTIF(Table1[genres],R480)</f>
        <v>1</v>
      </c>
      <c r="T480" cm="1">
        <f t="array" ref="T480">SUM(IF(Table1[genres]=R480, Table1[imdb_score]))</f>
        <v>7.1</v>
      </c>
      <c r="U480" cm="1">
        <f t="array" ref="U480">MEDIAN(IF(Table1[genres]=R480, Table1[imdb_score]))</f>
        <v>7.1</v>
      </c>
      <c r="V480" cm="1">
        <f t="array" ref="V480">MAX(IF(Table1[genres]=R480, Table1[imdb_score]))</f>
        <v>7.1</v>
      </c>
      <c r="W480" cm="1">
        <f t="array" ref="W480">MIN(IF(Table1[genres]=R480, Table1[imdb_score]))</f>
        <v>7.1</v>
      </c>
      <c r="X480" t="e" cm="1">
        <f t="array" ref="X480">MODE(IF(Table1[genres]=R480, Table1[imdb_score]))</f>
        <v>#N/A</v>
      </c>
      <c r="Y480" s="2" t="e" cm="1">
        <f t="array" ref="Y480">VAR(IF(Table1[genres]=R480, Table1[imdb_score]))</f>
        <v>#DIV/0!</v>
      </c>
      <c r="Z480" s="2" t="e" cm="1">
        <f t="array" ref="Z480">STDEV(IF(Table1[genres]=R480, Table1[imdb_score]))</f>
        <v>#DIV/0!</v>
      </c>
      <c r="AA480" s="3" cm="1">
        <f t="array" ref="AA480">AVERAGE(IF(Table1[genres]=R480, Table1[imdb_score]))</f>
        <v>7.1</v>
      </c>
    </row>
    <row r="481" spans="1:27" x14ac:dyDescent="0.3">
      <c r="A481" t="s">
        <v>1226</v>
      </c>
      <c r="B481">
        <v>406</v>
      </c>
      <c r="C481">
        <v>134</v>
      </c>
      <c r="D481">
        <v>85707116</v>
      </c>
      <c r="E481" t="s">
        <v>130</v>
      </c>
      <c r="F481" t="s">
        <v>93</v>
      </c>
      <c r="G481" t="s">
        <v>1535</v>
      </c>
      <c r="H481">
        <v>303185</v>
      </c>
      <c r="I481">
        <v>701</v>
      </c>
      <c r="J481" t="s">
        <v>29</v>
      </c>
      <c r="K481" t="s">
        <v>30</v>
      </c>
      <c r="L481">
        <v>68000000</v>
      </c>
      <c r="M481">
        <v>2014</v>
      </c>
      <c r="N481">
        <v>7.6</v>
      </c>
      <c r="O481">
        <f>Table1[[#This Row],[gross]]-Table1[[#This Row],[budget]]</f>
        <v>17707116</v>
      </c>
      <c r="R481" t="s">
        <v>2999</v>
      </c>
      <c r="S481">
        <f>COUNTIF(Table1[genres],R481)</f>
        <v>1</v>
      </c>
      <c r="T481" cm="1">
        <f t="array" ref="T481">SUM(IF(Table1[genres]=R481, Table1[imdb_score]))</f>
        <v>7.1</v>
      </c>
      <c r="U481" cm="1">
        <f t="array" ref="U481">MEDIAN(IF(Table1[genres]=R481, Table1[imdb_score]))</f>
        <v>7.1</v>
      </c>
      <c r="V481" cm="1">
        <f t="array" ref="V481">MAX(IF(Table1[genres]=R481, Table1[imdb_score]))</f>
        <v>7.1</v>
      </c>
      <c r="W481" cm="1">
        <f t="array" ref="W481">MIN(IF(Table1[genres]=R481, Table1[imdb_score]))</f>
        <v>7.1</v>
      </c>
      <c r="X481" t="e" cm="1">
        <f t="array" ref="X481">MODE(IF(Table1[genres]=R481, Table1[imdb_score]))</f>
        <v>#N/A</v>
      </c>
      <c r="Y481" s="2" t="e" cm="1">
        <f t="array" ref="Y481">VAR(IF(Table1[genres]=R481, Table1[imdb_score]))</f>
        <v>#DIV/0!</v>
      </c>
      <c r="Z481" s="2" t="e" cm="1">
        <f t="array" ref="Z481">STDEV(IF(Table1[genres]=R481, Table1[imdb_score]))</f>
        <v>#DIV/0!</v>
      </c>
      <c r="AA481" s="3" cm="1">
        <f t="array" ref="AA481">AVERAGE(IF(Table1[genres]=R481, Table1[imdb_score]))</f>
        <v>7.1</v>
      </c>
    </row>
    <row r="482" spans="1:27" x14ac:dyDescent="0.3">
      <c r="A482" t="s">
        <v>219</v>
      </c>
      <c r="B482">
        <v>478</v>
      </c>
      <c r="C482">
        <v>121</v>
      </c>
      <c r="D482">
        <v>46875468</v>
      </c>
      <c r="E482" t="s">
        <v>1536</v>
      </c>
      <c r="F482" t="s">
        <v>1537</v>
      </c>
      <c r="G482" t="s">
        <v>1538</v>
      </c>
      <c r="H482">
        <v>196217</v>
      </c>
      <c r="I482">
        <v>461</v>
      </c>
      <c r="J482" t="s">
        <v>29</v>
      </c>
      <c r="K482" t="s">
        <v>30</v>
      </c>
      <c r="L482">
        <v>30000000</v>
      </c>
      <c r="M482">
        <v>2015</v>
      </c>
      <c r="N482">
        <v>7.6</v>
      </c>
      <c r="O482">
        <f>Table1[[#This Row],[gross]]-Table1[[#This Row],[budget]]</f>
        <v>16875468</v>
      </c>
      <c r="R482" t="s">
        <v>3015</v>
      </c>
      <c r="S482">
        <f>COUNTIF(Table1[genres],R482)</f>
        <v>1</v>
      </c>
      <c r="T482" cm="1">
        <f t="array" ref="T482">SUM(IF(Table1[genres]=R482, Table1[imdb_score]))</f>
        <v>7.1</v>
      </c>
      <c r="U482" cm="1">
        <f t="array" ref="U482">MEDIAN(IF(Table1[genres]=R482, Table1[imdb_score]))</f>
        <v>7.1</v>
      </c>
      <c r="V482" cm="1">
        <f t="array" ref="V482">MAX(IF(Table1[genres]=R482, Table1[imdb_score]))</f>
        <v>7.1</v>
      </c>
      <c r="W482" cm="1">
        <f t="array" ref="W482">MIN(IF(Table1[genres]=R482, Table1[imdb_score]))</f>
        <v>7.1</v>
      </c>
      <c r="X482" t="e" cm="1">
        <f t="array" ref="X482">MODE(IF(Table1[genres]=R482, Table1[imdb_score]))</f>
        <v>#N/A</v>
      </c>
      <c r="Y482" s="2" t="e" cm="1">
        <f t="array" ref="Y482">VAR(IF(Table1[genres]=R482, Table1[imdb_score]))</f>
        <v>#DIV/0!</v>
      </c>
      <c r="Z482" s="2" t="e" cm="1">
        <f t="array" ref="Z482">STDEV(IF(Table1[genres]=R482, Table1[imdb_score]))</f>
        <v>#DIV/0!</v>
      </c>
      <c r="AA482" s="3" cm="1">
        <f t="array" ref="AA482">AVERAGE(IF(Table1[genres]=R482, Table1[imdb_score]))</f>
        <v>7.1</v>
      </c>
    </row>
    <row r="483" spans="1:27" x14ac:dyDescent="0.3">
      <c r="A483" t="s">
        <v>839</v>
      </c>
      <c r="B483">
        <v>174</v>
      </c>
      <c r="C483">
        <v>114</v>
      </c>
      <c r="D483">
        <v>41597830</v>
      </c>
      <c r="E483" t="s">
        <v>588</v>
      </c>
      <c r="F483" t="s">
        <v>1539</v>
      </c>
      <c r="G483" t="s">
        <v>1540</v>
      </c>
      <c r="H483">
        <v>102123</v>
      </c>
      <c r="I483">
        <v>660</v>
      </c>
      <c r="J483" t="s">
        <v>29</v>
      </c>
      <c r="K483" t="s">
        <v>30</v>
      </c>
      <c r="L483">
        <v>25000000</v>
      </c>
      <c r="M483">
        <v>2002</v>
      </c>
      <c r="N483">
        <v>7.6</v>
      </c>
      <c r="O483">
        <f>Table1[[#This Row],[gross]]-Table1[[#This Row],[budget]]</f>
        <v>16597830</v>
      </c>
      <c r="R483" t="s">
        <v>3023</v>
      </c>
      <c r="S483">
        <f>COUNTIF(Table1[genres],R483)</f>
        <v>1</v>
      </c>
      <c r="T483" cm="1">
        <f t="array" ref="T483">SUM(IF(Table1[genres]=R483, Table1[imdb_score]))</f>
        <v>7.1</v>
      </c>
      <c r="U483" cm="1">
        <f t="array" ref="U483">MEDIAN(IF(Table1[genres]=R483, Table1[imdb_score]))</f>
        <v>7.1</v>
      </c>
      <c r="V483" cm="1">
        <f t="array" ref="V483">MAX(IF(Table1[genres]=R483, Table1[imdb_score]))</f>
        <v>7.1</v>
      </c>
      <c r="W483" cm="1">
        <f t="array" ref="W483">MIN(IF(Table1[genres]=R483, Table1[imdb_score]))</f>
        <v>7.1</v>
      </c>
      <c r="X483" t="e" cm="1">
        <f t="array" ref="X483">MODE(IF(Table1[genres]=R483, Table1[imdb_score]))</f>
        <v>#N/A</v>
      </c>
      <c r="Y483" s="2" t="e" cm="1">
        <f t="array" ref="Y483">VAR(IF(Table1[genres]=R483, Table1[imdb_score]))</f>
        <v>#DIV/0!</v>
      </c>
      <c r="Z483" s="2" t="e" cm="1">
        <f t="array" ref="Z483">STDEV(IF(Table1[genres]=R483, Table1[imdb_score]))</f>
        <v>#DIV/0!</v>
      </c>
      <c r="AA483" s="3" cm="1">
        <f t="array" ref="AA483">AVERAGE(IF(Table1[genres]=R483, Table1[imdb_score]))</f>
        <v>7.1</v>
      </c>
    </row>
    <row r="484" spans="1:27" x14ac:dyDescent="0.3">
      <c r="A484" t="s">
        <v>499</v>
      </c>
      <c r="B484">
        <v>279</v>
      </c>
      <c r="C484">
        <v>111</v>
      </c>
      <c r="D484">
        <v>31471430</v>
      </c>
      <c r="E484" t="s">
        <v>696</v>
      </c>
      <c r="F484" t="s">
        <v>1541</v>
      </c>
      <c r="G484" t="s">
        <v>1542</v>
      </c>
      <c r="H484">
        <v>83374</v>
      </c>
      <c r="I484">
        <v>828</v>
      </c>
      <c r="J484" t="s">
        <v>29</v>
      </c>
      <c r="K484" t="s">
        <v>30</v>
      </c>
      <c r="L484">
        <v>15000000</v>
      </c>
      <c r="M484">
        <v>2006</v>
      </c>
      <c r="N484">
        <v>7.6</v>
      </c>
      <c r="O484">
        <f>Table1[[#This Row],[gross]]-Table1[[#This Row],[budget]]</f>
        <v>16471430</v>
      </c>
      <c r="R484" t="s">
        <v>3049</v>
      </c>
      <c r="S484">
        <f>COUNTIF(Table1[genres],R484)</f>
        <v>1</v>
      </c>
      <c r="T484" cm="1">
        <f t="array" ref="T484">SUM(IF(Table1[genres]=R484, Table1[imdb_score]))</f>
        <v>7</v>
      </c>
      <c r="U484" cm="1">
        <f t="array" ref="U484">MEDIAN(IF(Table1[genres]=R484, Table1[imdb_score]))</f>
        <v>7</v>
      </c>
      <c r="V484" cm="1">
        <f t="array" ref="V484">MAX(IF(Table1[genres]=R484, Table1[imdb_score]))</f>
        <v>7</v>
      </c>
      <c r="W484" cm="1">
        <f t="array" ref="W484">MIN(IF(Table1[genres]=R484, Table1[imdb_score]))</f>
        <v>7</v>
      </c>
      <c r="X484" t="e" cm="1">
        <f t="array" ref="X484">MODE(IF(Table1[genres]=R484, Table1[imdb_score]))</f>
        <v>#N/A</v>
      </c>
      <c r="Y484" s="2" t="e" cm="1">
        <f t="array" ref="Y484">VAR(IF(Table1[genres]=R484, Table1[imdb_score]))</f>
        <v>#DIV/0!</v>
      </c>
      <c r="Z484" s="2" t="e" cm="1">
        <f t="array" ref="Z484">STDEV(IF(Table1[genres]=R484, Table1[imdb_score]))</f>
        <v>#DIV/0!</v>
      </c>
      <c r="AA484" s="3" cm="1">
        <f t="array" ref="AA484">AVERAGE(IF(Table1[genres]=R484, Table1[imdb_score]))</f>
        <v>7</v>
      </c>
    </row>
    <row r="485" spans="1:27" x14ac:dyDescent="0.3">
      <c r="A485" t="s">
        <v>837</v>
      </c>
      <c r="B485">
        <v>112</v>
      </c>
      <c r="C485">
        <v>126</v>
      </c>
      <c r="D485">
        <v>30226144</v>
      </c>
      <c r="E485" t="s">
        <v>393</v>
      </c>
      <c r="F485" t="s">
        <v>837</v>
      </c>
      <c r="G485" t="s">
        <v>1543</v>
      </c>
      <c r="H485">
        <v>47626</v>
      </c>
      <c r="I485">
        <v>118</v>
      </c>
      <c r="J485" t="s">
        <v>29</v>
      </c>
      <c r="K485" t="s">
        <v>30</v>
      </c>
      <c r="L485">
        <v>15000000</v>
      </c>
      <c r="M485">
        <v>2007</v>
      </c>
      <c r="N485">
        <v>7.6</v>
      </c>
      <c r="O485">
        <f>Table1[[#This Row],[gross]]-Table1[[#This Row],[budget]]</f>
        <v>15226144</v>
      </c>
      <c r="R485" t="s">
        <v>3090</v>
      </c>
      <c r="S485">
        <f>COUNTIF(Table1[genres],R485)</f>
        <v>1</v>
      </c>
      <c r="T485" cm="1">
        <f t="array" ref="T485">SUM(IF(Table1[genres]=R485, Table1[imdb_score]))</f>
        <v>7</v>
      </c>
      <c r="U485" cm="1">
        <f t="array" ref="U485">MEDIAN(IF(Table1[genres]=R485, Table1[imdb_score]))</f>
        <v>7</v>
      </c>
      <c r="V485" cm="1">
        <f t="array" ref="V485">MAX(IF(Table1[genres]=R485, Table1[imdb_score]))</f>
        <v>7</v>
      </c>
      <c r="W485" cm="1">
        <f t="array" ref="W485">MIN(IF(Table1[genres]=R485, Table1[imdb_score]))</f>
        <v>7</v>
      </c>
      <c r="X485" t="e" cm="1">
        <f t="array" ref="X485">MODE(IF(Table1[genres]=R485, Table1[imdb_score]))</f>
        <v>#N/A</v>
      </c>
      <c r="Y485" s="2" t="e" cm="1">
        <f t="array" ref="Y485">VAR(IF(Table1[genres]=R485, Table1[imdb_score]))</f>
        <v>#DIV/0!</v>
      </c>
      <c r="Z485" s="2" t="e" cm="1">
        <f t="array" ref="Z485">STDEV(IF(Table1[genres]=R485, Table1[imdb_score]))</f>
        <v>#DIV/0!</v>
      </c>
      <c r="AA485" s="3" cm="1">
        <f t="array" ref="AA485">AVERAGE(IF(Table1[genres]=R485, Table1[imdb_score]))</f>
        <v>7</v>
      </c>
    </row>
    <row r="486" spans="1:27" x14ac:dyDescent="0.3">
      <c r="A486" t="s">
        <v>855</v>
      </c>
      <c r="B486">
        <v>149</v>
      </c>
      <c r="C486">
        <v>101</v>
      </c>
      <c r="D486">
        <v>20772796</v>
      </c>
      <c r="E486" t="s">
        <v>228</v>
      </c>
      <c r="F486" t="s">
        <v>1545</v>
      </c>
      <c r="G486" t="s">
        <v>1546</v>
      </c>
      <c r="H486">
        <v>34232</v>
      </c>
      <c r="I486">
        <v>346</v>
      </c>
      <c r="J486" t="s">
        <v>29</v>
      </c>
      <c r="K486" t="s">
        <v>83</v>
      </c>
      <c r="L486">
        <v>6000000</v>
      </c>
      <c r="M486">
        <v>2002</v>
      </c>
      <c r="N486">
        <v>7.6</v>
      </c>
      <c r="O486">
        <f>Table1[[#This Row],[gross]]-Table1[[#This Row],[budget]]</f>
        <v>14772796</v>
      </c>
      <c r="R486" t="s">
        <v>3122</v>
      </c>
      <c r="S486">
        <f>COUNTIF(Table1[genres],R486)</f>
        <v>1</v>
      </c>
      <c r="T486" cm="1">
        <f t="array" ref="T486">SUM(IF(Table1[genres]=R486, Table1[imdb_score]))</f>
        <v>7</v>
      </c>
      <c r="U486" cm="1">
        <f t="array" ref="U486">MEDIAN(IF(Table1[genres]=R486, Table1[imdb_score]))</f>
        <v>7</v>
      </c>
      <c r="V486" cm="1">
        <f t="array" ref="V486">MAX(IF(Table1[genres]=R486, Table1[imdb_score]))</f>
        <v>7</v>
      </c>
      <c r="W486" cm="1">
        <f t="array" ref="W486">MIN(IF(Table1[genres]=R486, Table1[imdb_score]))</f>
        <v>7</v>
      </c>
      <c r="X486" t="e" cm="1">
        <f t="array" ref="X486">MODE(IF(Table1[genres]=R486, Table1[imdb_score]))</f>
        <v>#N/A</v>
      </c>
      <c r="Y486" s="2" t="e" cm="1">
        <f t="array" ref="Y486">VAR(IF(Table1[genres]=R486, Table1[imdb_score]))</f>
        <v>#DIV/0!</v>
      </c>
      <c r="Z486" s="2" t="e" cm="1">
        <f t="array" ref="Z486">STDEV(IF(Table1[genres]=R486, Table1[imdb_score]))</f>
        <v>#DIV/0!</v>
      </c>
      <c r="AA486" s="3" cm="1">
        <f t="array" ref="AA486">AVERAGE(IF(Table1[genres]=R486, Table1[imdb_score]))</f>
        <v>7</v>
      </c>
    </row>
    <row r="487" spans="1:27" x14ac:dyDescent="0.3">
      <c r="A487" t="s">
        <v>33</v>
      </c>
      <c r="B487">
        <v>110</v>
      </c>
      <c r="C487">
        <v>170</v>
      </c>
      <c r="D487">
        <v>66676062</v>
      </c>
      <c r="E487" t="s">
        <v>26</v>
      </c>
      <c r="F487" t="s">
        <v>34</v>
      </c>
      <c r="G487" t="s">
        <v>1547</v>
      </c>
      <c r="H487">
        <v>267980</v>
      </c>
      <c r="I487">
        <v>545</v>
      </c>
      <c r="J487" t="s">
        <v>29</v>
      </c>
      <c r="K487" t="s">
        <v>30</v>
      </c>
      <c r="L487">
        <v>54000000</v>
      </c>
      <c r="M487">
        <v>1990</v>
      </c>
      <c r="N487">
        <v>7.6</v>
      </c>
      <c r="O487">
        <f>Table1[[#This Row],[gross]]-Table1[[#This Row],[budget]]</f>
        <v>12676062</v>
      </c>
      <c r="R487" t="s">
        <v>3135</v>
      </c>
      <c r="S487">
        <f>COUNTIF(Table1[genres],R487)</f>
        <v>1</v>
      </c>
      <c r="T487" cm="1">
        <f t="array" ref="T487">SUM(IF(Table1[genres]=R487, Table1[imdb_score]))</f>
        <v>7</v>
      </c>
      <c r="U487" cm="1">
        <f t="array" ref="U487">MEDIAN(IF(Table1[genres]=R487, Table1[imdb_score]))</f>
        <v>7</v>
      </c>
      <c r="V487" cm="1">
        <f t="array" ref="V487">MAX(IF(Table1[genres]=R487, Table1[imdb_score]))</f>
        <v>7</v>
      </c>
      <c r="W487" cm="1">
        <f t="array" ref="W487">MIN(IF(Table1[genres]=R487, Table1[imdb_score]))</f>
        <v>7</v>
      </c>
      <c r="X487" t="e" cm="1">
        <f t="array" ref="X487">MODE(IF(Table1[genres]=R487, Table1[imdb_score]))</f>
        <v>#N/A</v>
      </c>
      <c r="Y487" s="2" t="e" cm="1">
        <f t="array" ref="Y487">VAR(IF(Table1[genres]=R487, Table1[imdb_score]))</f>
        <v>#DIV/0!</v>
      </c>
      <c r="Z487" s="2" t="e" cm="1">
        <f t="array" ref="Z487">STDEV(IF(Table1[genres]=R487, Table1[imdb_score]))</f>
        <v>#DIV/0!</v>
      </c>
      <c r="AA487" s="3" cm="1">
        <f t="array" ref="AA487">AVERAGE(IF(Table1[genres]=R487, Table1[imdb_score]))</f>
        <v>7</v>
      </c>
    </row>
    <row r="488" spans="1:27" x14ac:dyDescent="0.3">
      <c r="A488" t="s">
        <v>686</v>
      </c>
      <c r="B488">
        <v>65</v>
      </c>
      <c r="C488">
        <v>146</v>
      </c>
      <c r="D488">
        <v>50668906</v>
      </c>
      <c r="E488" t="s">
        <v>379</v>
      </c>
      <c r="F488" t="s">
        <v>837</v>
      </c>
      <c r="G488" t="s">
        <v>1548</v>
      </c>
      <c r="H488">
        <v>76016</v>
      </c>
      <c r="I488">
        <v>265</v>
      </c>
      <c r="J488" t="s">
        <v>29</v>
      </c>
      <c r="K488" t="s">
        <v>30</v>
      </c>
      <c r="L488">
        <v>38000000</v>
      </c>
      <c r="M488">
        <v>1999</v>
      </c>
      <c r="N488">
        <v>7.6</v>
      </c>
      <c r="O488">
        <f>Table1[[#This Row],[gross]]-Table1[[#This Row],[budget]]</f>
        <v>12668906</v>
      </c>
      <c r="R488" t="s">
        <v>3182</v>
      </c>
      <c r="S488">
        <f>COUNTIF(Table1[genres],R488)</f>
        <v>1</v>
      </c>
      <c r="T488" cm="1">
        <f t="array" ref="T488">SUM(IF(Table1[genres]=R488, Table1[imdb_score]))</f>
        <v>7</v>
      </c>
      <c r="U488" cm="1">
        <f t="array" ref="U488">MEDIAN(IF(Table1[genres]=R488, Table1[imdb_score]))</f>
        <v>7</v>
      </c>
      <c r="V488" cm="1">
        <f t="array" ref="V488">MAX(IF(Table1[genres]=R488, Table1[imdb_score]))</f>
        <v>7</v>
      </c>
      <c r="W488" cm="1">
        <f t="array" ref="W488">MIN(IF(Table1[genres]=R488, Table1[imdb_score]))</f>
        <v>7</v>
      </c>
      <c r="X488" t="e" cm="1">
        <f t="array" ref="X488">MODE(IF(Table1[genres]=R488, Table1[imdb_score]))</f>
        <v>#N/A</v>
      </c>
      <c r="Y488" s="2" t="e" cm="1">
        <f t="array" ref="Y488">VAR(IF(Table1[genres]=R488, Table1[imdb_score]))</f>
        <v>#DIV/0!</v>
      </c>
      <c r="Z488" s="2" t="e" cm="1">
        <f t="array" ref="Z488">STDEV(IF(Table1[genres]=R488, Table1[imdb_score]))</f>
        <v>#DIV/0!</v>
      </c>
      <c r="AA488" s="3" cm="1">
        <f t="array" ref="AA488">AVERAGE(IF(Table1[genres]=R488, Table1[imdb_score]))</f>
        <v>7</v>
      </c>
    </row>
    <row r="489" spans="1:27" x14ac:dyDescent="0.3">
      <c r="A489" t="s">
        <v>312</v>
      </c>
      <c r="B489">
        <v>324</v>
      </c>
      <c r="C489">
        <v>128</v>
      </c>
      <c r="D489">
        <v>31838002</v>
      </c>
      <c r="E489" t="s">
        <v>60</v>
      </c>
      <c r="F489" t="s">
        <v>1450</v>
      </c>
      <c r="G489" t="s">
        <v>1549</v>
      </c>
      <c r="H489">
        <v>136673</v>
      </c>
      <c r="I489">
        <v>281</v>
      </c>
      <c r="J489" t="s">
        <v>29</v>
      </c>
      <c r="K489" t="s">
        <v>30</v>
      </c>
      <c r="L489">
        <v>20000000</v>
      </c>
      <c r="M489">
        <v>2008</v>
      </c>
      <c r="N489">
        <v>7.6</v>
      </c>
      <c r="O489">
        <f>Table1[[#This Row],[gross]]-Table1[[#This Row],[budget]]</f>
        <v>11838002</v>
      </c>
      <c r="R489" t="s">
        <v>3188</v>
      </c>
      <c r="S489">
        <f>COUNTIF(Table1[genres],R489)</f>
        <v>1</v>
      </c>
      <c r="T489" cm="1">
        <f t="array" ref="T489">SUM(IF(Table1[genres]=R489, Table1[imdb_score]))</f>
        <v>7</v>
      </c>
      <c r="U489" cm="1">
        <f t="array" ref="U489">MEDIAN(IF(Table1[genres]=R489, Table1[imdb_score]))</f>
        <v>7</v>
      </c>
      <c r="V489" cm="1">
        <f t="array" ref="V489">MAX(IF(Table1[genres]=R489, Table1[imdb_score]))</f>
        <v>7</v>
      </c>
      <c r="W489" cm="1">
        <f t="array" ref="W489">MIN(IF(Table1[genres]=R489, Table1[imdb_score]))</f>
        <v>7</v>
      </c>
      <c r="X489" t="e" cm="1">
        <f t="array" ref="X489">MODE(IF(Table1[genres]=R489, Table1[imdb_score]))</f>
        <v>#N/A</v>
      </c>
      <c r="Y489" s="2" t="e" cm="1">
        <f t="array" ref="Y489">VAR(IF(Table1[genres]=R489, Table1[imdb_score]))</f>
        <v>#DIV/0!</v>
      </c>
      <c r="Z489" s="2" t="e" cm="1">
        <f t="array" ref="Z489">STDEV(IF(Table1[genres]=R489, Table1[imdb_score]))</f>
        <v>#DIV/0!</v>
      </c>
      <c r="AA489" s="3" cm="1">
        <f t="array" ref="AA489">AVERAGE(IF(Table1[genres]=R489, Table1[imdb_score]))</f>
        <v>7</v>
      </c>
    </row>
    <row r="490" spans="1:27" x14ac:dyDescent="0.3">
      <c r="A490" t="s">
        <v>598</v>
      </c>
      <c r="B490">
        <v>82</v>
      </c>
      <c r="C490">
        <v>111</v>
      </c>
      <c r="D490">
        <v>41407470</v>
      </c>
      <c r="E490" t="s">
        <v>157</v>
      </c>
      <c r="F490" t="s">
        <v>1550</v>
      </c>
      <c r="G490" t="s">
        <v>1551</v>
      </c>
      <c r="H490">
        <v>43378</v>
      </c>
      <c r="I490">
        <v>292</v>
      </c>
      <c r="J490" t="s">
        <v>29</v>
      </c>
      <c r="K490" t="s">
        <v>30</v>
      </c>
      <c r="L490">
        <v>30000000</v>
      </c>
      <c r="M490">
        <v>2003</v>
      </c>
      <c r="N490">
        <v>7.6</v>
      </c>
      <c r="O490">
        <f>Table1[[#This Row],[gross]]-Table1[[#This Row],[budget]]</f>
        <v>11407470</v>
      </c>
      <c r="R490" t="s">
        <v>3225</v>
      </c>
      <c r="S490">
        <f>COUNTIF(Table1[genres],R490)</f>
        <v>1</v>
      </c>
      <c r="T490" cm="1">
        <f t="array" ref="T490">SUM(IF(Table1[genres]=R490, Table1[imdb_score]))</f>
        <v>7</v>
      </c>
      <c r="U490" cm="1">
        <f t="array" ref="U490">MEDIAN(IF(Table1[genres]=R490, Table1[imdb_score]))</f>
        <v>7</v>
      </c>
      <c r="V490" cm="1">
        <f t="array" ref="V490">MAX(IF(Table1[genres]=R490, Table1[imdb_score]))</f>
        <v>7</v>
      </c>
      <c r="W490" cm="1">
        <f t="array" ref="W490">MIN(IF(Table1[genres]=R490, Table1[imdb_score]))</f>
        <v>7</v>
      </c>
      <c r="X490" t="e" cm="1">
        <f t="array" ref="X490">MODE(IF(Table1[genres]=R490, Table1[imdb_score]))</f>
        <v>#N/A</v>
      </c>
      <c r="Y490" s="2" t="e" cm="1">
        <f t="array" ref="Y490">VAR(IF(Table1[genres]=R490, Table1[imdb_score]))</f>
        <v>#DIV/0!</v>
      </c>
      <c r="Z490" s="2" t="e" cm="1">
        <f t="array" ref="Z490">STDEV(IF(Table1[genres]=R490, Table1[imdb_score]))</f>
        <v>#DIV/0!</v>
      </c>
      <c r="AA490" s="3" cm="1">
        <f t="array" ref="AA490">AVERAGE(IF(Table1[genres]=R490, Table1[imdb_score]))</f>
        <v>7</v>
      </c>
    </row>
    <row r="491" spans="1:27" x14ac:dyDescent="0.3">
      <c r="A491" t="s">
        <v>397</v>
      </c>
      <c r="B491">
        <v>148</v>
      </c>
      <c r="C491">
        <v>128</v>
      </c>
      <c r="D491">
        <v>100012500</v>
      </c>
      <c r="E491" t="s">
        <v>715</v>
      </c>
      <c r="F491" t="s">
        <v>55</v>
      </c>
      <c r="G491" t="s">
        <v>1552</v>
      </c>
      <c r="H491">
        <v>299258</v>
      </c>
      <c r="I491">
        <v>346</v>
      </c>
      <c r="J491" t="s">
        <v>29</v>
      </c>
      <c r="K491" t="s">
        <v>30</v>
      </c>
      <c r="L491">
        <v>90000000</v>
      </c>
      <c r="M491">
        <v>1995</v>
      </c>
      <c r="N491">
        <v>7.6</v>
      </c>
      <c r="O491">
        <f>Table1[[#This Row],[gross]]-Table1[[#This Row],[budget]]</f>
        <v>10012500</v>
      </c>
      <c r="R491" t="s">
        <v>3241</v>
      </c>
      <c r="S491">
        <f>COUNTIF(Table1[genres],R491)</f>
        <v>1</v>
      </c>
      <c r="T491" cm="1">
        <f t="array" ref="T491">SUM(IF(Table1[genres]=R491, Table1[imdb_score]))</f>
        <v>7</v>
      </c>
      <c r="U491" cm="1">
        <f t="array" ref="U491">MEDIAN(IF(Table1[genres]=R491, Table1[imdb_score]))</f>
        <v>7</v>
      </c>
      <c r="V491" cm="1">
        <f t="array" ref="V491">MAX(IF(Table1[genres]=R491, Table1[imdb_score]))</f>
        <v>7</v>
      </c>
      <c r="W491" cm="1">
        <f t="array" ref="W491">MIN(IF(Table1[genres]=R491, Table1[imdb_score]))</f>
        <v>7</v>
      </c>
      <c r="X491" t="e" cm="1">
        <f t="array" ref="X491">MODE(IF(Table1[genres]=R491, Table1[imdb_score]))</f>
        <v>#N/A</v>
      </c>
      <c r="Y491" s="2" t="e" cm="1">
        <f t="array" ref="Y491">VAR(IF(Table1[genres]=R491, Table1[imdb_score]))</f>
        <v>#DIV/0!</v>
      </c>
      <c r="Z491" s="2" t="e" cm="1">
        <f t="array" ref="Z491">STDEV(IF(Table1[genres]=R491, Table1[imdb_score]))</f>
        <v>#DIV/0!</v>
      </c>
      <c r="AA491" s="3" cm="1">
        <f t="array" ref="AA491">AVERAGE(IF(Table1[genres]=R491, Table1[imdb_score]))</f>
        <v>7</v>
      </c>
    </row>
    <row r="492" spans="1:27" x14ac:dyDescent="0.3">
      <c r="A492" t="s">
        <v>632</v>
      </c>
      <c r="B492">
        <v>77</v>
      </c>
      <c r="C492">
        <v>102</v>
      </c>
      <c r="D492">
        <v>11546543</v>
      </c>
      <c r="E492" t="s">
        <v>1259</v>
      </c>
      <c r="F492" t="s">
        <v>1553</v>
      </c>
      <c r="G492" t="s">
        <v>1554</v>
      </c>
      <c r="H492">
        <v>34520</v>
      </c>
      <c r="I492">
        <v>146</v>
      </c>
      <c r="J492" t="s">
        <v>53</v>
      </c>
      <c r="K492" t="s">
        <v>1119</v>
      </c>
      <c r="L492">
        <v>2000000</v>
      </c>
      <c r="M492">
        <v>1994</v>
      </c>
      <c r="N492">
        <v>7.6</v>
      </c>
      <c r="O492">
        <f>Table1[[#This Row],[gross]]-Table1[[#This Row],[budget]]</f>
        <v>9546543</v>
      </c>
      <c r="R492" t="s">
        <v>3250</v>
      </c>
      <c r="S492">
        <f>COUNTIF(Table1[genres],R492)</f>
        <v>1</v>
      </c>
      <c r="T492" cm="1">
        <f t="array" ref="T492">SUM(IF(Table1[genres]=R492, Table1[imdb_score]))</f>
        <v>7</v>
      </c>
      <c r="U492" cm="1">
        <f t="array" ref="U492">MEDIAN(IF(Table1[genres]=R492, Table1[imdb_score]))</f>
        <v>7</v>
      </c>
      <c r="V492" cm="1">
        <f t="array" ref="V492">MAX(IF(Table1[genres]=R492, Table1[imdb_score]))</f>
        <v>7</v>
      </c>
      <c r="W492" cm="1">
        <f t="array" ref="W492">MIN(IF(Table1[genres]=R492, Table1[imdb_score]))</f>
        <v>7</v>
      </c>
      <c r="X492" t="e" cm="1">
        <f t="array" ref="X492">MODE(IF(Table1[genres]=R492, Table1[imdb_score]))</f>
        <v>#N/A</v>
      </c>
      <c r="Y492" s="2" t="e" cm="1">
        <f t="array" ref="Y492">VAR(IF(Table1[genres]=R492, Table1[imdb_score]))</f>
        <v>#DIV/0!</v>
      </c>
      <c r="Z492" s="2" t="e" cm="1">
        <f t="array" ref="Z492">STDEV(IF(Table1[genres]=R492, Table1[imdb_score]))</f>
        <v>#DIV/0!</v>
      </c>
      <c r="AA492" s="3" cm="1">
        <f t="array" ref="AA492">AVERAGE(IF(Table1[genres]=R492, Table1[imdb_score]))</f>
        <v>7</v>
      </c>
    </row>
    <row r="493" spans="1:27" x14ac:dyDescent="0.3">
      <c r="A493" t="s">
        <v>1556</v>
      </c>
      <c r="B493">
        <v>123</v>
      </c>
      <c r="C493">
        <v>118</v>
      </c>
      <c r="D493">
        <v>11533945</v>
      </c>
      <c r="E493" t="s">
        <v>1557</v>
      </c>
      <c r="F493" t="s">
        <v>1558</v>
      </c>
      <c r="G493" t="s">
        <v>1559</v>
      </c>
      <c r="H493">
        <v>77551</v>
      </c>
      <c r="I493">
        <v>434</v>
      </c>
      <c r="J493" t="s">
        <v>29</v>
      </c>
      <c r="K493" t="s">
        <v>30</v>
      </c>
      <c r="L493">
        <v>2000000</v>
      </c>
      <c r="M493">
        <v>1999</v>
      </c>
      <c r="N493">
        <v>7.6</v>
      </c>
      <c r="O493">
        <f>Table1[[#This Row],[gross]]-Table1[[#This Row],[budget]]</f>
        <v>9533945</v>
      </c>
      <c r="R493" t="s">
        <v>3254</v>
      </c>
      <c r="S493">
        <f>COUNTIF(Table1[genres],R493)</f>
        <v>1</v>
      </c>
      <c r="T493" cm="1">
        <f t="array" ref="T493">SUM(IF(Table1[genres]=R493, Table1[imdb_score]))</f>
        <v>7</v>
      </c>
      <c r="U493" cm="1">
        <f t="array" ref="U493">MEDIAN(IF(Table1[genres]=R493, Table1[imdb_score]))</f>
        <v>7</v>
      </c>
      <c r="V493" cm="1">
        <f t="array" ref="V493">MAX(IF(Table1[genres]=R493, Table1[imdb_score]))</f>
        <v>7</v>
      </c>
      <c r="W493" cm="1">
        <f t="array" ref="W493">MIN(IF(Table1[genres]=R493, Table1[imdb_score]))</f>
        <v>7</v>
      </c>
      <c r="X493" t="e" cm="1">
        <f t="array" ref="X493">MODE(IF(Table1[genres]=R493, Table1[imdb_score]))</f>
        <v>#N/A</v>
      </c>
      <c r="Y493" s="2" t="e" cm="1">
        <f t="array" ref="Y493">VAR(IF(Table1[genres]=R493, Table1[imdb_score]))</f>
        <v>#DIV/0!</v>
      </c>
      <c r="Z493" s="2" t="e" cm="1">
        <f t="array" ref="Z493">STDEV(IF(Table1[genres]=R493, Table1[imdb_score]))</f>
        <v>#DIV/0!</v>
      </c>
      <c r="AA493" s="3" cm="1">
        <f t="array" ref="AA493">AVERAGE(IF(Table1[genres]=R493, Table1[imdb_score]))</f>
        <v>7</v>
      </c>
    </row>
    <row r="494" spans="1:27" x14ac:dyDescent="0.3">
      <c r="A494" t="s">
        <v>1561</v>
      </c>
      <c r="B494">
        <v>77</v>
      </c>
      <c r="C494">
        <v>126</v>
      </c>
      <c r="D494">
        <v>38413606</v>
      </c>
      <c r="E494" t="s">
        <v>1562</v>
      </c>
      <c r="F494" t="s">
        <v>44</v>
      </c>
      <c r="G494" t="s">
        <v>1563</v>
      </c>
      <c r="H494">
        <v>54042</v>
      </c>
      <c r="I494">
        <v>215</v>
      </c>
      <c r="J494" t="s">
        <v>29</v>
      </c>
      <c r="K494" t="s">
        <v>30</v>
      </c>
      <c r="L494">
        <v>30000000</v>
      </c>
      <c r="M494">
        <v>1988</v>
      </c>
      <c r="N494">
        <v>7.6</v>
      </c>
      <c r="O494">
        <f>Table1[[#This Row],[gross]]-Table1[[#This Row],[budget]]</f>
        <v>8413606</v>
      </c>
      <c r="R494" t="s">
        <v>3262</v>
      </c>
      <c r="S494">
        <f>COUNTIF(Table1[genres],R494)</f>
        <v>1</v>
      </c>
      <c r="T494" cm="1">
        <f t="array" ref="T494">SUM(IF(Table1[genres]=R494, Table1[imdb_score]))</f>
        <v>7</v>
      </c>
      <c r="U494" cm="1">
        <f t="array" ref="U494">MEDIAN(IF(Table1[genres]=R494, Table1[imdb_score]))</f>
        <v>7</v>
      </c>
      <c r="V494" cm="1">
        <f t="array" ref="V494">MAX(IF(Table1[genres]=R494, Table1[imdb_score]))</f>
        <v>7</v>
      </c>
      <c r="W494" cm="1">
        <f t="array" ref="W494">MIN(IF(Table1[genres]=R494, Table1[imdb_score]))</f>
        <v>7</v>
      </c>
      <c r="X494" t="e" cm="1">
        <f t="array" ref="X494">MODE(IF(Table1[genres]=R494, Table1[imdb_score]))</f>
        <v>#N/A</v>
      </c>
      <c r="Y494" s="2" t="e" cm="1">
        <f t="array" ref="Y494">VAR(IF(Table1[genres]=R494, Table1[imdb_score]))</f>
        <v>#DIV/0!</v>
      </c>
      <c r="Z494" s="2" t="e" cm="1">
        <f t="array" ref="Z494">STDEV(IF(Table1[genres]=R494, Table1[imdb_score]))</f>
        <v>#DIV/0!</v>
      </c>
      <c r="AA494" s="3" cm="1">
        <f t="array" ref="AA494">AVERAGE(IF(Table1[genres]=R494, Table1[imdb_score]))</f>
        <v>7</v>
      </c>
    </row>
    <row r="495" spans="1:27" x14ac:dyDescent="0.3">
      <c r="A495" t="s">
        <v>1136</v>
      </c>
      <c r="B495">
        <v>68</v>
      </c>
      <c r="C495">
        <v>135</v>
      </c>
      <c r="D495">
        <v>13269963</v>
      </c>
      <c r="E495" t="s">
        <v>257</v>
      </c>
      <c r="F495" t="s">
        <v>145</v>
      </c>
      <c r="G495" t="s">
        <v>1565</v>
      </c>
      <c r="H495">
        <v>23202</v>
      </c>
      <c r="I495">
        <v>173</v>
      </c>
      <c r="J495" t="s">
        <v>29</v>
      </c>
      <c r="K495" t="s">
        <v>30</v>
      </c>
      <c r="L495">
        <v>5000000</v>
      </c>
      <c r="M495">
        <v>1996</v>
      </c>
      <c r="N495">
        <v>7.6</v>
      </c>
      <c r="O495">
        <f>Table1[[#This Row],[gross]]-Table1[[#This Row],[budget]]</f>
        <v>8269963</v>
      </c>
      <c r="R495" t="s">
        <v>3289</v>
      </c>
      <c r="S495">
        <f>COUNTIF(Table1[genres],R495)</f>
        <v>1</v>
      </c>
      <c r="T495" cm="1">
        <f t="array" ref="T495">SUM(IF(Table1[genres]=R495, Table1[imdb_score]))</f>
        <v>7</v>
      </c>
      <c r="U495" cm="1">
        <f t="array" ref="U495">MEDIAN(IF(Table1[genres]=R495, Table1[imdb_score]))</f>
        <v>7</v>
      </c>
      <c r="V495" cm="1">
        <f t="array" ref="V495">MAX(IF(Table1[genres]=R495, Table1[imdb_score]))</f>
        <v>7</v>
      </c>
      <c r="W495" cm="1">
        <f t="array" ref="W495">MIN(IF(Table1[genres]=R495, Table1[imdb_score]))</f>
        <v>7</v>
      </c>
      <c r="X495" t="e" cm="1">
        <f t="array" ref="X495">MODE(IF(Table1[genres]=R495, Table1[imdb_score]))</f>
        <v>#N/A</v>
      </c>
      <c r="Y495" s="2" t="e" cm="1">
        <f t="array" ref="Y495">VAR(IF(Table1[genres]=R495, Table1[imdb_score]))</f>
        <v>#DIV/0!</v>
      </c>
      <c r="Z495" s="2" t="e" cm="1">
        <f t="array" ref="Z495">STDEV(IF(Table1[genres]=R495, Table1[imdb_score]))</f>
        <v>#DIV/0!</v>
      </c>
      <c r="AA495" s="3" cm="1">
        <f t="array" ref="AA495">AVERAGE(IF(Table1[genres]=R495, Table1[imdb_score]))</f>
        <v>7</v>
      </c>
    </row>
    <row r="496" spans="1:27" x14ac:dyDescent="0.3">
      <c r="A496" t="s">
        <v>637</v>
      </c>
      <c r="B496">
        <v>288</v>
      </c>
      <c r="C496">
        <v>102</v>
      </c>
      <c r="D496">
        <v>15047419</v>
      </c>
      <c r="E496" t="s">
        <v>26</v>
      </c>
      <c r="F496" t="s">
        <v>40</v>
      </c>
      <c r="G496" t="s">
        <v>1567</v>
      </c>
      <c r="H496">
        <v>357275</v>
      </c>
      <c r="I496">
        <v>1061</v>
      </c>
      <c r="J496" t="s">
        <v>29</v>
      </c>
      <c r="K496" t="s">
        <v>30</v>
      </c>
      <c r="L496">
        <v>7000000</v>
      </c>
      <c r="M496">
        <v>2000</v>
      </c>
      <c r="N496">
        <v>7.6</v>
      </c>
      <c r="O496">
        <f>Table1[[#This Row],[gross]]-Table1[[#This Row],[budget]]</f>
        <v>8047419</v>
      </c>
      <c r="R496" t="s">
        <v>3296</v>
      </c>
      <c r="S496">
        <f>COUNTIF(Table1[genres],R496)</f>
        <v>1</v>
      </c>
      <c r="T496" cm="1">
        <f t="array" ref="T496">SUM(IF(Table1[genres]=R496, Table1[imdb_score]))</f>
        <v>7</v>
      </c>
      <c r="U496" cm="1">
        <f t="array" ref="U496">MEDIAN(IF(Table1[genres]=R496, Table1[imdb_score]))</f>
        <v>7</v>
      </c>
      <c r="V496" cm="1">
        <f t="array" ref="V496">MAX(IF(Table1[genres]=R496, Table1[imdb_score]))</f>
        <v>7</v>
      </c>
      <c r="W496" cm="1">
        <f t="array" ref="W496">MIN(IF(Table1[genres]=R496, Table1[imdb_score]))</f>
        <v>7</v>
      </c>
      <c r="X496" t="e" cm="1">
        <f t="array" ref="X496">MODE(IF(Table1[genres]=R496, Table1[imdb_score]))</f>
        <v>#N/A</v>
      </c>
      <c r="Y496" s="2" t="e" cm="1">
        <f t="array" ref="Y496">VAR(IF(Table1[genres]=R496, Table1[imdb_score]))</f>
        <v>#DIV/0!</v>
      </c>
      <c r="Z496" s="2" t="e" cm="1">
        <f t="array" ref="Z496">STDEV(IF(Table1[genres]=R496, Table1[imdb_score]))</f>
        <v>#DIV/0!</v>
      </c>
      <c r="AA496" s="3" cm="1">
        <f t="array" ref="AA496">AVERAGE(IF(Table1[genres]=R496, Table1[imdb_score]))</f>
        <v>7</v>
      </c>
    </row>
    <row r="497" spans="1:27" x14ac:dyDescent="0.3">
      <c r="A497" t="s">
        <v>1251</v>
      </c>
      <c r="B497">
        <v>174</v>
      </c>
      <c r="C497">
        <v>113</v>
      </c>
      <c r="D497">
        <v>27277055</v>
      </c>
      <c r="E497" t="s">
        <v>1569</v>
      </c>
      <c r="F497" t="s">
        <v>1570</v>
      </c>
      <c r="G497" t="s">
        <v>1571</v>
      </c>
      <c r="H497">
        <v>143137</v>
      </c>
      <c r="I497">
        <v>602</v>
      </c>
      <c r="J497" t="s">
        <v>29</v>
      </c>
      <c r="K497" t="s">
        <v>200</v>
      </c>
      <c r="L497">
        <v>20000000</v>
      </c>
      <c r="M497">
        <v>2000</v>
      </c>
      <c r="N497">
        <v>7.6</v>
      </c>
      <c r="O497">
        <f>Table1[[#This Row],[gross]]-Table1[[#This Row],[budget]]</f>
        <v>7277055</v>
      </c>
      <c r="R497" t="s">
        <v>3311</v>
      </c>
      <c r="S497">
        <f>COUNTIF(Table1[genres],R497)</f>
        <v>1</v>
      </c>
      <c r="T497" cm="1">
        <f t="array" ref="T497">SUM(IF(Table1[genres]=R497, Table1[imdb_score]))</f>
        <v>7</v>
      </c>
      <c r="U497" cm="1">
        <f t="array" ref="U497">MEDIAN(IF(Table1[genres]=R497, Table1[imdb_score]))</f>
        <v>7</v>
      </c>
      <c r="V497" cm="1">
        <f t="array" ref="V497">MAX(IF(Table1[genres]=R497, Table1[imdb_score]))</f>
        <v>7</v>
      </c>
      <c r="W497" cm="1">
        <f t="array" ref="W497">MIN(IF(Table1[genres]=R497, Table1[imdb_score]))</f>
        <v>7</v>
      </c>
      <c r="X497" t="e" cm="1">
        <f t="array" ref="X497">MODE(IF(Table1[genres]=R497, Table1[imdb_score]))</f>
        <v>#N/A</v>
      </c>
      <c r="Y497" s="2" t="e" cm="1">
        <f t="array" ref="Y497">VAR(IF(Table1[genres]=R497, Table1[imdb_score]))</f>
        <v>#DIV/0!</v>
      </c>
      <c r="Z497" s="2" t="e" cm="1">
        <f t="array" ref="Z497">STDEV(IF(Table1[genres]=R497, Table1[imdb_score]))</f>
        <v>#DIV/0!</v>
      </c>
      <c r="AA497" s="3" cm="1">
        <f t="array" ref="AA497">AVERAGE(IF(Table1[genres]=R497, Table1[imdb_score]))</f>
        <v>7</v>
      </c>
    </row>
    <row r="498" spans="1:27" x14ac:dyDescent="0.3">
      <c r="A498" t="s">
        <v>579</v>
      </c>
      <c r="B498">
        <v>177</v>
      </c>
      <c r="C498">
        <v>87</v>
      </c>
      <c r="D498">
        <v>9003011</v>
      </c>
      <c r="E498" t="s">
        <v>86</v>
      </c>
      <c r="F498" t="s">
        <v>1572</v>
      </c>
      <c r="G498" t="s">
        <v>1573</v>
      </c>
      <c r="H498">
        <v>133966</v>
      </c>
      <c r="I498">
        <v>294</v>
      </c>
      <c r="J498" t="s">
        <v>29</v>
      </c>
      <c r="K498" t="s">
        <v>581</v>
      </c>
      <c r="L498">
        <v>2000000</v>
      </c>
      <c r="M498">
        <v>1981</v>
      </c>
      <c r="N498">
        <v>7.6</v>
      </c>
      <c r="O498">
        <f>Table1[[#This Row],[gross]]-Table1[[#This Row],[budget]]</f>
        <v>7003011</v>
      </c>
      <c r="R498" t="s">
        <v>3330</v>
      </c>
      <c r="S498">
        <f>COUNTIF(Table1[genres],R498)</f>
        <v>1</v>
      </c>
      <c r="T498" cm="1">
        <f t="array" ref="T498">SUM(IF(Table1[genres]=R498, Table1[imdb_score]))</f>
        <v>7</v>
      </c>
      <c r="U498" cm="1">
        <f t="array" ref="U498">MEDIAN(IF(Table1[genres]=R498, Table1[imdb_score]))</f>
        <v>7</v>
      </c>
      <c r="V498" cm="1">
        <f t="array" ref="V498">MAX(IF(Table1[genres]=R498, Table1[imdb_score]))</f>
        <v>7</v>
      </c>
      <c r="W498" cm="1">
        <f t="array" ref="W498">MIN(IF(Table1[genres]=R498, Table1[imdb_score]))</f>
        <v>7</v>
      </c>
      <c r="X498" t="e" cm="1">
        <f t="array" ref="X498">MODE(IF(Table1[genres]=R498, Table1[imdb_score]))</f>
        <v>#N/A</v>
      </c>
      <c r="Y498" s="2" t="e" cm="1">
        <f t="array" ref="Y498">VAR(IF(Table1[genres]=R498, Table1[imdb_score]))</f>
        <v>#DIV/0!</v>
      </c>
      <c r="Z498" s="2" t="e" cm="1">
        <f t="array" ref="Z498">STDEV(IF(Table1[genres]=R498, Table1[imdb_score]))</f>
        <v>#DIV/0!</v>
      </c>
      <c r="AA498" s="3" cm="1">
        <f t="array" ref="AA498">AVERAGE(IF(Table1[genres]=R498, Table1[imdb_score]))</f>
        <v>7</v>
      </c>
    </row>
    <row r="499" spans="1:27" x14ac:dyDescent="0.3">
      <c r="A499" t="s">
        <v>1374</v>
      </c>
      <c r="B499">
        <v>209</v>
      </c>
      <c r="C499">
        <v>127</v>
      </c>
      <c r="D499">
        <v>57386369</v>
      </c>
      <c r="E499" t="s">
        <v>1437</v>
      </c>
      <c r="F499" t="s">
        <v>1574</v>
      </c>
      <c r="G499" t="s">
        <v>1575</v>
      </c>
      <c r="H499">
        <v>224013</v>
      </c>
      <c r="I499">
        <v>2319</v>
      </c>
      <c r="J499" t="s">
        <v>29</v>
      </c>
      <c r="K499" t="s">
        <v>30</v>
      </c>
      <c r="L499">
        <v>52500000</v>
      </c>
      <c r="M499">
        <v>2001</v>
      </c>
      <c r="N499">
        <v>7.6</v>
      </c>
      <c r="O499">
        <f>Table1[[#This Row],[gross]]-Table1[[#This Row],[budget]]</f>
        <v>4886369</v>
      </c>
      <c r="R499" t="s">
        <v>3338</v>
      </c>
      <c r="S499">
        <f>COUNTIF(Table1[genres],R499)</f>
        <v>1</v>
      </c>
      <c r="T499" cm="1">
        <f t="array" ref="T499">SUM(IF(Table1[genres]=R499, Table1[imdb_score]))</f>
        <v>7</v>
      </c>
      <c r="U499" cm="1">
        <f t="array" ref="U499">MEDIAN(IF(Table1[genres]=R499, Table1[imdb_score]))</f>
        <v>7</v>
      </c>
      <c r="V499" cm="1">
        <f t="array" ref="V499">MAX(IF(Table1[genres]=R499, Table1[imdb_score]))</f>
        <v>7</v>
      </c>
      <c r="W499" cm="1">
        <f t="array" ref="W499">MIN(IF(Table1[genres]=R499, Table1[imdb_score]))</f>
        <v>7</v>
      </c>
      <c r="X499" t="e" cm="1">
        <f t="array" ref="X499">MODE(IF(Table1[genres]=R499, Table1[imdb_score]))</f>
        <v>#N/A</v>
      </c>
      <c r="Y499" s="2" t="e" cm="1">
        <f t="array" ref="Y499">VAR(IF(Table1[genres]=R499, Table1[imdb_score]))</f>
        <v>#DIV/0!</v>
      </c>
      <c r="Z499" s="2" t="e" cm="1">
        <f t="array" ref="Z499">STDEV(IF(Table1[genres]=R499, Table1[imdb_score]))</f>
        <v>#DIV/0!</v>
      </c>
      <c r="AA499" s="3" cm="1">
        <f t="array" ref="AA499">AVERAGE(IF(Table1[genres]=R499, Table1[imdb_score]))</f>
        <v>7</v>
      </c>
    </row>
    <row r="500" spans="1:27" x14ac:dyDescent="0.3">
      <c r="A500" t="s">
        <v>642</v>
      </c>
      <c r="B500">
        <v>481</v>
      </c>
      <c r="C500">
        <v>102</v>
      </c>
      <c r="D500">
        <v>4105123</v>
      </c>
      <c r="E500" t="s">
        <v>1576</v>
      </c>
      <c r="F500" t="s">
        <v>1577</v>
      </c>
      <c r="G500" t="s">
        <v>1578</v>
      </c>
      <c r="H500">
        <v>148221</v>
      </c>
      <c r="I500">
        <v>316</v>
      </c>
      <c r="J500" t="s">
        <v>114</v>
      </c>
      <c r="K500" t="s">
        <v>1579</v>
      </c>
      <c r="L500">
        <v>1100000</v>
      </c>
      <c r="M500">
        <v>2011</v>
      </c>
      <c r="N500">
        <v>7.6</v>
      </c>
      <c r="O500">
        <f>Table1[[#This Row],[gross]]-Table1[[#This Row],[budget]]</f>
        <v>3005123</v>
      </c>
      <c r="R500" t="s">
        <v>3341</v>
      </c>
      <c r="S500">
        <f>COUNTIF(Table1[genres],R500)</f>
        <v>1</v>
      </c>
      <c r="T500" cm="1">
        <f t="array" ref="T500">SUM(IF(Table1[genres]=R500, Table1[imdb_score]))</f>
        <v>7</v>
      </c>
      <c r="U500" cm="1">
        <f t="array" ref="U500">MEDIAN(IF(Table1[genres]=R500, Table1[imdb_score]))</f>
        <v>7</v>
      </c>
      <c r="V500" cm="1">
        <f t="array" ref="V500">MAX(IF(Table1[genres]=R500, Table1[imdb_score]))</f>
        <v>7</v>
      </c>
      <c r="W500" cm="1">
        <f t="array" ref="W500">MIN(IF(Table1[genres]=R500, Table1[imdb_score]))</f>
        <v>7</v>
      </c>
      <c r="X500" t="e" cm="1">
        <f t="array" ref="X500">MODE(IF(Table1[genres]=R500, Table1[imdb_score]))</f>
        <v>#N/A</v>
      </c>
      <c r="Y500" s="2" t="e" cm="1">
        <f t="array" ref="Y500">VAR(IF(Table1[genres]=R500, Table1[imdb_score]))</f>
        <v>#DIV/0!</v>
      </c>
      <c r="Z500" s="2" t="e" cm="1">
        <f t="array" ref="Z500">STDEV(IF(Table1[genres]=R500, Table1[imdb_score]))</f>
        <v>#DIV/0!</v>
      </c>
      <c r="AA500" s="3" cm="1">
        <f t="array" ref="AA500">AVERAGE(IF(Table1[genres]=R500, Table1[imdb_score]))</f>
        <v>7</v>
      </c>
    </row>
    <row r="501" spans="1:27" x14ac:dyDescent="0.3">
      <c r="A501" t="s">
        <v>578</v>
      </c>
      <c r="B501">
        <v>252</v>
      </c>
      <c r="C501">
        <v>131</v>
      </c>
      <c r="D501">
        <v>21483154</v>
      </c>
      <c r="E501" t="s">
        <v>205</v>
      </c>
      <c r="F501" t="s">
        <v>1581</v>
      </c>
      <c r="G501" t="s">
        <v>1582</v>
      </c>
      <c r="H501">
        <v>98741</v>
      </c>
      <c r="I501">
        <v>236</v>
      </c>
      <c r="J501" t="s">
        <v>29</v>
      </c>
      <c r="K501" t="s">
        <v>30</v>
      </c>
      <c r="L501">
        <v>19000000</v>
      </c>
      <c r="M501">
        <v>2013</v>
      </c>
      <c r="N501">
        <v>7.6</v>
      </c>
      <c r="O501">
        <f>Table1[[#This Row],[gross]]-Table1[[#This Row],[budget]]</f>
        <v>2483154</v>
      </c>
      <c r="R501" t="s">
        <v>3356</v>
      </c>
      <c r="S501">
        <f>COUNTIF(Table1[genres],R501)</f>
        <v>1</v>
      </c>
      <c r="T501" cm="1">
        <f t="array" ref="T501">SUM(IF(Table1[genres]=R501, Table1[imdb_score]))</f>
        <v>7</v>
      </c>
      <c r="U501" cm="1">
        <f t="array" ref="U501">MEDIAN(IF(Table1[genres]=R501, Table1[imdb_score]))</f>
        <v>7</v>
      </c>
      <c r="V501" cm="1">
        <f t="array" ref="V501">MAX(IF(Table1[genres]=R501, Table1[imdb_score]))</f>
        <v>7</v>
      </c>
      <c r="W501" cm="1">
        <f t="array" ref="W501">MIN(IF(Table1[genres]=R501, Table1[imdb_score]))</f>
        <v>7</v>
      </c>
      <c r="X501" t="e" cm="1">
        <f t="array" ref="X501">MODE(IF(Table1[genres]=R501, Table1[imdb_score]))</f>
        <v>#N/A</v>
      </c>
      <c r="Y501" s="2" t="e" cm="1">
        <f t="array" ref="Y501">VAR(IF(Table1[genres]=R501, Table1[imdb_score]))</f>
        <v>#DIV/0!</v>
      </c>
      <c r="Z501" s="2" t="e" cm="1">
        <f t="array" ref="Z501">STDEV(IF(Table1[genres]=R501, Table1[imdb_score]))</f>
        <v>#DIV/0!</v>
      </c>
      <c r="AA501" s="3" cm="1">
        <f t="array" ref="AA501">AVERAGE(IF(Table1[genres]=R501, Table1[imdb_score]))</f>
        <v>7</v>
      </c>
    </row>
    <row r="502" spans="1:27" x14ac:dyDescent="0.3">
      <c r="A502" t="s">
        <v>839</v>
      </c>
      <c r="B502">
        <v>299</v>
      </c>
      <c r="C502">
        <v>124</v>
      </c>
      <c r="D502">
        <v>34180954</v>
      </c>
      <c r="E502" t="s">
        <v>588</v>
      </c>
      <c r="F502" t="s">
        <v>351</v>
      </c>
      <c r="G502" t="s">
        <v>1583</v>
      </c>
      <c r="H502">
        <v>189812</v>
      </c>
      <c r="I502">
        <v>370</v>
      </c>
      <c r="J502" t="s">
        <v>29</v>
      </c>
      <c r="K502" t="s">
        <v>30</v>
      </c>
      <c r="L502">
        <v>32000000</v>
      </c>
      <c r="M502">
        <v>2008</v>
      </c>
      <c r="N502">
        <v>7.6</v>
      </c>
      <c r="O502">
        <f>Table1[[#This Row],[gross]]-Table1[[#This Row],[budget]]</f>
        <v>2180954</v>
      </c>
      <c r="R502" t="s">
        <v>3397</v>
      </c>
      <c r="S502">
        <f>COUNTIF(Table1[genres],R502)</f>
        <v>1</v>
      </c>
      <c r="T502" cm="1">
        <f t="array" ref="T502">SUM(IF(Table1[genres]=R502, Table1[imdb_score]))</f>
        <v>6.9</v>
      </c>
      <c r="U502" cm="1">
        <f t="array" ref="U502">MEDIAN(IF(Table1[genres]=R502, Table1[imdb_score]))</f>
        <v>6.9</v>
      </c>
      <c r="V502" cm="1">
        <f t="array" ref="V502">MAX(IF(Table1[genres]=R502, Table1[imdb_score]))</f>
        <v>6.9</v>
      </c>
      <c r="W502" cm="1">
        <f t="array" ref="W502">MIN(IF(Table1[genres]=R502, Table1[imdb_score]))</f>
        <v>6.9</v>
      </c>
      <c r="X502" t="e" cm="1">
        <f t="array" ref="X502">MODE(IF(Table1[genres]=R502, Table1[imdb_score]))</f>
        <v>#N/A</v>
      </c>
      <c r="Y502" s="2" t="e" cm="1">
        <f t="array" ref="Y502">VAR(IF(Table1[genres]=R502, Table1[imdb_score]))</f>
        <v>#DIV/0!</v>
      </c>
      <c r="Z502" s="2" t="e" cm="1">
        <f t="array" ref="Z502">STDEV(IF(Table1[genres]=R502, Table1[imdb_score]))</f>
        <v>#DIV/0!</v>
      </c>
      <c r="AA502" s="3" cm="1">
        <f t="array" ref="AA502">AVERAGE(IF(Table1[genres]=R502, Table1[imdb_score]))</f>
        <v>6.9</v>
      </c>
    </row>
    <row r="503" spans="1:27" x14ac:dyDescent="0.3">
      <c r="A503" t="s">
        <v>647</v>
      </c>
      <c r="B503">
        <v>281</v>
      </c>
      <c r="C503">
        <v>99</v>
      </c>
      <c r="D503">
        <v>9166863</v>
      </c>
      <c r="E503" t="s">
        <v>588</v>
      </c>
      <c r="F503" t="s">
        <v>656</v>
      </c>
      <c r="G503" t="s">
        <v>1584</v>
      </c>
      <c r="H503">
        <v>83182</v>
      </c>
      <c r="I503">
        <v>247</v>
      </c>
      <c r="J503" t="s">
        <v>29</v>
      </c>
      <c r="K503" t="s">
        <v>30</v>
      </c>
      <c r="L503">
        <v>7000000</v>
      </c>
      <c r="M503">
        <v>2009</v>
      </c>
      <c r="N503">
        <v>7.6</v>
      </c>
      <c r="O503">
        <f>Table1[[#This Row],[gross]]-Table1[[#This Row],[budget]]</f>
        <v>2166863</v>
      </c>
      <c r="R503" t="s">
        <v>3400</v>
      </c>
      <c r="S503">
        <f>COUNTIF(Table1[genres],R503)</f>
        <v>1</v>
      </c>
      <c r="T503" cm="1">
        <f t="array" ref="T503">SUM(IF(Table1[genres]=R503, Table1[imdb_score]))</f>
        <v>6.9</v>
      </c>
      <c r="U503" cm="1">
        <f t="array" ref="U503">MEDIAN(IF(Table1[genres]=R503, Table1[imdb_score]))</f>
        <v>6.9</v>
      </c>
      <c r="V503" cm="1">
        <f t="array" ref="V503">MAX(IF(Table1[genres]=R503, Table1[imdb_score]))</f>
        <v>6.9</v>
      </c>
      <c r="W503" cm="1">
        <f t="array" ref="W503">MIN(IF(Table1[genres]=R503, Table1[imdb_score]))</f>
        <v>6.9</v>
      </c>
      <c r="X503" t="e" cm="1">
        <f t="array" ref="X503">MODE(IF(Table1[genres]=R503, Table1[imdb_score]))</f>
        <v>#N/A</v>
      </c>
      <c r="Y503" s="2" t="e" cm="1">
        <f t="array" ref="Y503">VAR(IF(Table1[genres]=R503, Table1[imdb_score]))</f>
        <v>#DIV/0!</v>
      </c>
      <c r="Z503" s="2" t="e" cm="1">
        <f t="array" ref="Z503">STDEV(IF(Table1[genres]=R503, Table1[imdb_score]))</f>
        <v>#DIV/0!</v>
      </c>
      <c r="AA503" s="3" cm="1">
        <f t="array" ref="AA503">AVERAGE(IF(Table1[genres]=R503, Table1[imdb_score]))</f>
        <v>6.9</v>
      </c>
    </row>
    <row r="504" spans="1:27" x14ac:dyDescent="0.3">
      <c r="A504" t="s">
        <v>1025</v>
      </c>
      <c r="B504">
        <v>253</v>
      </c>
      <c r="C504">
        <v>113</v>
      </c>
      <c r="D504">
        <v>40137776</v>
      </c>
      <c r="E504" t="s">
        <v>1585</v>
      </c>
      <c r="F504" t="s">
        <v>1586</v>
      </c>
      <c r="G504" t="s">
        <v>1587</v>
      </c>
      <c r="H504">
        <v>186977</v>
      </c>
      <c r="I504">
        <v>529</v>
      </c>
      <c r="J504" t="s">
        <v>29</v>
      </c>
      <c r="K504" t="s">
        <v>30</v>
      </c>
      <c r="L504">
        <v>38000000</v>
      </c>
      <c r="M504">
        <v>2006</v>
      </c>
      <c r="N504">
        <v>7.6</v>
      </c>
      <c r="O504">
        <f>Table1[[#This Row],[gross]]-Table1[[#This Row],[budget]]</f>
        <v>2137776</v>
      </c>
      <c r="R504" t="s">
        <v>3442</v>
      </c>
      <c r="S504">
        <f>COUNTIF(Table1[genres],R504)</f>
        <v>1</v>
      </c>
      <c r="T504" cm="1">
        <f t="array" ref="T504">SUM(IF(Table1[genres]=R504, Table1[imdb_score]))</f>
        <v>6.9</v>
      </c>
      <c r="U504" cm="1">
        <f t="array" ref="U504">MEDIAN(IF(Table1[genres]=R504, Table1[imdb_score]))</f>
        <v>6.9</v>
      </c>
      <c r="V504" cm="1">
        <f t="array" ref="V504">MAX(IF(Table1[genres]=R504, Table1[imdb_score]))</f>
        <v>6.9</v>
      </c>
      <c r="W504" cm="1">
        <f t="array" ref="W504">MIN(IF(Table1[genres]=R504, Table1[imdb_score]))</f>
        <v>6.9</v>
      </c>
      <c r="X504" t="e" cm="1">
        <f t="array" ref="X504">MODE(IF(Table1[genres]=R504, Table1[imdb_score]))</f>
        <v>#N/A</v>
      </c>
      <c r="Y504" s="2" t="e" cm="1">
        <f t="array" ref="Y504">VAR(IF(Table1[genres]=R504, Table1[imdb_score]))</f>
        <v>#DIV/0!</v>
      </c>
      <c r="Z504" s="2" t="e" cm="1">
        <f t="array" ref="Z504">STDEV(IF(Table1[genres]=R504, Table1[imdb_score]))</f>
        <v>#DIV/0!</v>
      </c>
      <c r="AA504" s="3" cm="1">
        <f t="array" ref="AA504">AVERAGE(IF(Table1[genres]=R504, Table1[imdb_score]))</f>
        <v>6.9</v>
      </c>
    </row>
    <row r="505" spans="1:27" x14ac:dyDescent="0.3">
      <c r="A505" t="s">
        <v>620</v>
      </c>
      <c r="B505">
        <v>70</v>
      </c>
      <c r="C505">
        <v>108</v>
      </c>
      <c r="D505">
        <v>2047570</v>
      </c>
      <c r="E505" t="s">
        <v>1588</v>
      </c>
      <c r="F505" t="s">
        <v>1589</v>
      </c>
      <c r="G505" t="s">
        <v>1590</v>
      </c>
      <c r="H505">
        <v>6790</v>
      </c>
      <c r="I505">
        <v>80</v>
      </c>
      <c r="J505" t="s">
        <v>29</v>
      </c>
      <c r="K505" t="s">
        <v>30</v>
      </c>
      <c r="L505">
        <v>500000</v>
      </c>
      <c r="M505">
        <v>1999</v>
      </c>
      <c r="N505">
        <v>7.6</v>
      </c>
      <c r="O505">
        <f>Table1[[#This Row],[gross]]-Table1[[#This Row],[budget]]</f>
        <v>1547570</v>
      </c>
      <c r="R505" t="s">
        <v>3452</v>
      </c>
      <c r="S505">
        <f>COUNTIF(Table1[genres],R505)</f>
        <v>1</v>
      </c>
      <c r="T505" cm="1">
        <f t="array" ref="T505">SUM(IF(Table1[genres]=R505, Table1[imdb_score]))</f>
        <v>6.9</v>
      </c>
      <c r="U505" cm="1">
        <f t="array" ref="U505">MEDIAN(IF(Table1[genres]=R505, Table1[imdb_score]))</f>
        <v>6.9</v>
      </c>
      <c r="V505" cm="1">
        <f t="array" ref="V505">MAX(IF(Table1[genres]=R505, Table1[imdb_score]))</f>
        <v>6.9</v>
      </c>
      <c r="W505" cm="1">
        <f t="array" ref="W505">MIN(IF(Table1[genres]=R505, Table1[imdb_score]))</f>
        <v>6.9</v>
      </c>
      <c r="X505" t="e" cm="1">
        <f t="array" ref="X505">MODE(IF(Table1[genres]=R505, Table1[imdb_score]))</f>
        <v>#N/A</v>
      </c>
      <c r="Y505" s="2" t="e" cm="1">
        <f t="array" ref="Y505">VAR(IF(Table1[genres]=R505, Table1[imdb_score]))</f>
        <v>#DIV/0!</v>
      </c>
      <c r="Z505" s="2" t="e" cm="1">
        <f t="array" ref="Z505">STDEV(IF(Table1[genres]=R505, Table1[imdb_score]))</f>
        <v>#DIV/0!</v>
      </c>
      <c r="AA505" s="3" cm="1">
        <f t="array" ref="AA505">AVERAGE(IF(Table1[genres]=R505, Table1[imdb_score]))</f>
        <v>6.9</v>
      </c>
    </row>
    <row r="506" spans="1:27" x14ac:dyDescent="0.3">
      <c r="A506" t="s">
        <v>115</v>
      </c>
      <c r="B506">
        <v>114</v>
      </c>
      <c r="C506">
        <v>164</v>
      </c>
      <c r="D506">
        <v>8373585</v>
      </c>
      <c r="E506" t="s">
        <v>92</v>
      </c>
      <c r="F506" t="s">
        <v>77</v>
      </c>
      <c r="G506" t="s">
        <v>1591</v>
      </c>
      <c r="H506">
        <v>39680</v>
      </c>
      <c r="I506">
        <v>308</v>
      </c>
      <c r="J506" t="s">
        <v>29</v>
      </c>
      <c r="K506" t="s">
        <v>30</v>
      </c>
      <c r="L506">
        <v>7000000</v>
      </c>
      <c r="M506">
        <v>1988</v>
      </c>
      <c r="N506">
        <v>7.6</v>
      </c>
      <c r="O506">
        <f>Table1[[#This Row],[gross]]-Table1[[#This Row],[budget]]</f>
        <v>1373585</v>
      </c>
      <c r="R506" t="s">
        <v>3461</v>
      </c>
      <c r="S506">
        <f>COUNTIF(Table1[genres],R506)</f>
        <v>1</v>
      </c>
      <c r="T506" cm="1">
        <f t="array" ref="T506">SUM(IF(Table1[genres]=R506, Table1[imdb_score]))</f>
        <v>6.9</v>
      </c>
      <c r="U506" cm="1">
        <f t="array" ref="U506">MEDIAN(IF(Table1[genres]=R506, Table1[imdb_score]))</f>
        <v>6.9</v>
      </c>
      <c r="V506" cm="1">
        <f t="array" ref="V506">MAX(IF(Table1[genres]=R506, Table1[imdb_score]))</f>
        <v>6.9</v>
      </c>
      <c r="W506" cm="1">
        <f t="array" ref="W506">MIN(IF(Table1[genres]=R506, Table1[imdb_score]))</f>
        <v>6.9</v>
      </c>
      <c r="X506" t="e" cm="1">
        <f t="array" ref="X506">MODE(IF(Table1[genres]=R506, Table1[imdb_score]))</f>
        <v>#N/A</v>
      </c>
      <c r="Y506" s="2" t="e" cm="1">
        <f t="array" ref="Y506">VAR(IF(Table1[genres]=R506, Table1[imdb_score]))</f>
        <v>#DIV/0!</v>
      </c>
      <c r="Z506" s="2" t="e" cm="1">
        <f t="array" ref="Z506">STDEV(IF(Table1[genres]=R506, Table1[imdb_score]))</f>
        <v>#DIV/0!</v>
      </c>
      <c r="AA506" s="3" cm="1">
        <f t="array" ref="AA506">AVERAGE(IF(Table1[genres]=R506, Table1[imdb_score]))</f>
        <v>6.9</v>
      </c>
    </row>
    <row r="507" spans="1:27" x14ac:dyDescent="0.3">
      <c r="A507" t="s">
        <v>1108</v>
      </c>
      <c r="B507">
        <v>388</v>
      </c>
      <c r="C507">
        <v>131</v>
      </c>
      <c r="D507">
        <v>15700000</v>
      </c>
      <c r="E507" t="s">
        <v>1593</v>
      </c>
      <c r="F507" t="s">
        <v>1465</v>
      </c>
      <c r="G507" t="s">
        <v>1594</v>
      </c>
      <c r="H507">
        <v>332065</v>
      </c>
      <c r="I507">
        <v>876</v>
      </c>
      <c r="J507" t="s">
        <v>29</v>
      </c>
      <c r="K507" t="s">
        <v>30</v>
      </c>
      <c r="L507">
        <v>15000000</v>
      </c>
      <c r="M507">
        <v>2008</v>
      </c>
      <c r="N507">
        <v>7.6</v>
      </c>
      <c r="O507">
        <f>Table1[[#This Row],[gross]]-Table1[[#This Row],[budget]]</f>
        <v>700000</v>
      </c>
      <c r="R507" t="s">
        <v>3480</v>
      </c>
      <c r="S507">
        <f>COUNTIF(Table1[genres],R507)</f>
        <v>1</v>
      </c>
      <c r="T507" cm="1">
        <f t="array" ref="T507">SUM(IF(Table1[genres]=R507, Table1[imdb_score]))</f>
        <v>6.9</v>
      </c>
      <c r="U507" cm="1">
        <f t="array" ref="U507">MEDIAN(IF(Table1[genres]=R507, Table1[imdb_score]))</f>
        <v>6.9</v>
      </c>
      <c r="V507" cm="1">
        <f t="array" ref="V507">MAX(IF(Table1[genres]=R507, Table1[imdb_score]))</f>
        <v>6.9</v>
      </c>
      <c r="W507" cm="1">
        <f t="array" ref="W507">MIN(IF(Table1[genres]=R507, Table1[imdb_score]))</f>
        <v>6.9</v>
      </c>
      <c r="X507" t="e" cm="1">
        <f t="array" ref="X507">MODE(IF(Table1[genres]=R507, Table1[imdb_score]))</f>
        <v>#N/A</v>
      </c>
      <c r="Y507" s="2" t="e" cm="1">
        <f t="array" ref="Y507">VAR(IF(Table1[genres]=R507, Table1[imdb_score]))</f>
        <v>#DIV/0!</v>
      </c>
      <c r="Z507" s="2" t="e" cm="1">
        <f t="array" ref="Z507">STDEV(IF(Table1[genres]=R507, Table1[imdb_score]))</f>
        <v>#DIV/0!</v>
      </c>
      <c r="AA507" s="3" cm="1">
        <f t="array" ref="AA507">AVERAGE(IF(Table1[genres]=R507, Table1[imdb_score]))</f>
        <v>6.9</v>
      </c>
    </row>
    <row r="508" spans="1:27" x14ac:dyDescent="0.3">
      <c r="A508" t="s">
        <v>420</v>
      </c>
      <c r="B508">
        <v>450</v>
      </c>
      <c r="C508">
        <v>94</v>
      </c>
      <c r="D508">
        <v>18329466</v>
      </c>
      <c r="E508" t="s">
        <v>1595</v>
      </c>
      <c r="F508" t="s">
        <v>1450</v>
      </c>
      <c r="G508" t="s">
        <v>1596</v>
      </c>
      <c r="H508">
        <v>279179</v>
      </c>
      <c r="I508">
        <v>440</v>
      </c>
      <c r="J508" t="s">
        <v>29</v>
      </c>
      <c r="K508" t="s">
        <v>30</v>
      </c>
      <c r="L508">
        <v>18000000</v>
      </c>
      <c r="M508">
        <v>2010</v>
      </c>
      <c r="N508">
        <v>7.6</v>
      </c>
      <c r="O508">
        <f>Table1[[#This Row],[gross]]-Table1[[#This Row],[budget]]</f>
        <v>329466</v>
      </c>
      <c r="R508" t="s">
        <v>3488</v>
      </c>
      <c r="S508">
        <f>COUNTIF(Table1[genres],R508)</f>
        <v>1</v>
      </c>
      <c r="T508" cm="1">
        <f t="array" ref="T508">SUM(IF(Table1[genres]=R508, Table1[imdb_score]))</f>
        <v>6.9</v>
      </c>
      <c r="U508" cm="1">
        <f t="array" ref="U508">MEDIAN(IF(Table1[genres]=R508, Table1[imdb_score]))</f>
        <v>6.9</v>
      </c>
      <c r="V508" cm="1">
        <f t="array" ref="V508">MAX(IF(Table1[genres]=R508, Table1[imdb_score]))</f>
        <v>6.9</v>
      </c>
      <c r="W508" cm="1">
        <f t="array" ref="W508">MIN(IF(Table1[genres]=R508, Table1[imdb_score]))</f>
        <v>6.9</v>
      </c>
      <c r="X508" t="e" cm="1">
        <f t="array" ref="X508">MODE(IF(Table1[genres]=R508, Table1[imdb_score]))</f>
        <v>#N/A</v>
      </c>
      <c r="Y508" s="2" t="e" cm="1">
        <f t="array" ref="Y508">VAR(IF(Table1[genres]=R508, Table1[imdb_score]))</f>
        <v>#DIV/0!</v>
      </c>
      <c r="Z508" s="2" t="e" cm="1">
        <f t="array" ref="Z508">STDEV(IF(Table1[genres]=R508, Table1[imdb_score]))</f>
        <v>#DIV/0!</v>
      </c>
      <c r="AA508" s="3" cm="1">
        <f t="array" ref="AA508">AVERAGE(IF(Table1[genres]=R508, Table1[imdb_score]))</f>
        <v>6.9</v>
      </c>
    </row>
    <row r="509" spans="1:27" x14ac:dyDescent="0.3">
      <c r="A509" t="s">
        <v>660</v>
      </c>
      <c r="B509">
        <v>21</v>
      </c>
      <c r="C509">
        <v>90</v>
      </c>
      <c r="D509">
        <v>277233</v>
      </c>
      <c r="E509" t="s">
        <v>289</v>
      </c>
      <c r="F509" t="s">
        <v>1598</v>
      </c>
      <c r="G509" t="s">
        <v>1599</v>
      </c>
      <c r="H509">
        <v>2631</v>
      </c>
      <c r="I509">
        <v>26</v>
      </c>
      <c r="J509" t="s">
        <v>29</v>
      </c>
      <c r="K509" t="s">
        <v>30</v>
      </c>
      <c r="L509">
        <v>40000</v>
      </c>
      <c r="M509">
        <v>1999</v>
      </c>
      <c r="N509">
        <v>7.6</v>
      </c>
      <c r="O509">
        <f>Table1[[#This Row],[gross]]-Table1[[#This Row],[budget]]</f>
        <v>237233</v>
      </c>
      <c r="R509" t="s">
        <v>3494</v>
      </c>
      <c r="S509">
        <f>COUNTIF(Table1[genres],R509)</f>
        <v>1</v>
      </c>
      <c r="T509" cm="1">
        <f t="array" ref="T509">SUM(IF(Table1[genres]=R509, Table1[imdb_score]))</f>
        <v>6.9</v>
      </c>
      <c r="U509" cm="1">
        <f t="array" ref="U509">MEDIAN(IF(Table1[genres]=R509, Table1[imdb_score]))</f>
        <v>6.9</v>
      </c>
      <c r="V509" cm="1">
        <f t="array" ref="V509">MAX(IF(Table1[genres]=R509, Table1[imdb_score]))</f>
        <v>6.9</v>
      </c>
      <c r="W509" cm="1">
        <f t="array" ref="W509">MIN(IF(Table1[genres]=R509, Table1[imdb_score]))</f>
        <v>6.9</v>
      </c>
      <c r="X509" t="e" cm="1">
        <f t="array" ref="X509">MODE(IF(Table1[genres]=R509, Table1[imdb_score]))</f>
        <v>#N/A</v>
      </c>
      <c r="Y509" s="2" t="e" cm="1">
        <f t="array" ref="Y509">VAR(IF(Table1[genres]=R509, Table1[imdb_score]))</f>
        <v>#DIV/0!</v>
      </c>
      <c r="Z509" s="2" t="e" cm="1">
        <f t="array" ref="Z509">STDEV(IF(Table1[genres]=R509, Table1[imdb_score]))</f>
        <v>#DIV/0!</v>
      </c>
      <c r="AA509" s="3" cm="1">
        <f t="array" ref="AA509">AVERAGE(IF(Table1[genres]=R509, Table1[imdb_score]))</f>
        <v>6.9</v>
      </c>
    </row>
    <row r="510" spans="1:27" x14ac:dyDescent="0.3">
      <c r="A510" t="s">
        <v>658</v>
      </c>
      <c r="B510">
        <v>31</v>
      </c>
      <c r="C510">
        <v>91</v>
      </c>
      <c r="D510">
        <v>287761</v>
      </c>
      <c r="E510" t="s">
        <v>1601</v>
      </c>
      <c r="F510" t="s">
        <v>1602</v>
      </c>
      <c r="G510" t="s">
        <v>1603</v>
      </c>
      <c r="H510">
        <v>2482</v>
      </c>
      <c r="I510">
        <v>16</v>
      </c>
      <c r="J510" t="s">
        <v>29</v>
      </c>
      <c r="K510" t="s">
        <v>83</v>
      </c>
      <c r="L510">
        <v>1000000</v>
      </c>
      <c r="M510">
        <v>2013</v>
      </c>
      <c r="N510">
        <v>7.6</v>
      </c>
      <c r="O510">
        <f>Table1[[#This Row],[gross]]-Table1[[#This Row],[budget]]</f>
        <v>-712239</v>
      </c>
      <c r="R510" t="s">
        <v>3503</v>
      </c>
      <c r="S510">
        <f>COUNTIF(Table1[genres],R510)</f>
        <v>1</v>
      </c>
      <c r="T510" cm="1">
        <f t="array" ref="T510">SUM(IF(Table1[genres]=R510, Table1[imdb_score]))</f>
        <v>6.9</v>
      </c>
      <c r="U510" cm="1">
        <f t="array" ref="U510">MEDIAN(IF(Table1[genres]=R510, Table1[imdb_score]))</f>
        <v>6.9</v>
      </c>
      <c r="V510" cm="1">
        <f t="array" ref="V510">MAX(IF(Table1[genres]=R510, Table1[imdb_score]))</f>
        <v>6.9</v>
      </c>
      <c r="W510" cm="1">
        <f t="array" ref="W510">MIN(IF(Table1[genres]=R510, Table1[imdb_score]))</f>
        <v>6.9</v>
      </c>
      <c r="X510" t="e" cm="1">
        <f t="array" ref="X510">MODE(IF(Table1[genres]=R510, Table1[imdb_score]))</f>
        <v>#N/A</v>
      </c>
      <c r="Y510" s="2" t="e" cm="1">
        <f t="array" ref="Y510">VAR(IF(Table1[genres]=R510, Table1[imdb_score]))</f>
        <v>#DIV/0!</v>
      </c>
      <c r="Z510" s="2" t="e" cm="1">
        <f t="array" ref="Z510">STDEV(IF(Table1[genres]=R510, Table1[imdb_score]))</f>
        <v>#DIV/0!</v>
      </c>
      <c r="AA510" s="3" cm="1">
        <f t="array" ref="AA510">AVERAGE(IF(Table1[genres]=R510, Table1[imdb_score]))</f>
        <v>6.9</v>
      </c>
    </row>
    <row r="511" spans="1:27" x14ac:dyDescent="0.3">
      <c r="A511" t="s">
        <v>1360</v>
      </c>
      <c r="B511">
        <v>50</v>
      </c>
      <c r="C511">
        <v>84</v>
      </c>
      <c r="D511">
        <v>2892582</v>
      </c>
      <c r="E511" t="s">
        <v>676</v>
      </c>
      <c r="F511" t="s">
        <v>1605</v>
      </c>
      <c r="G511" t="s">
        <v>1606</v>
      </c>
      <c r="H511">
        <v>22697</v>
      </c>
      <c r="I511">
        <v>202</v>
      </c>
      <c r="J511" t="s">
        <v>29</v>
      </c>
      <c r="K511" t="s">
        <v>30</v>
      </c>
      <c r="L511">
        <v>4000000</v>
      </c>
      <c r="M511">
        <v>1996</v>
      </c>
      <c r="N511">
        <v>7.6</v>
      </c>
      <c r="O511">
        <f>Table1[[#This Row],[gross]]-Table1[[#This Row],[budget]]</f>
        <v>-1107418</v>
      </c>
      <c r="R511" t="s">
        <v>3512</v>
      </c>
      <c r="S511">
        <f>COUNTIF(Table1[genres],R511)</f>
        <v>1</v>
      </c>
      <c r="T511" cm="1">
        <f t="array" ref="T511">SUM(IF(Table1[genres]=R511, Table1[imdb_score]))</f>
        <v>6.9</v>
      </c>
      <c r="U511" cm="1">
        <f t="array" ref="U511">MEDIAN(IF(Table1[genres]=R511, Table1[imdb_score]))</f>
        <v>6.9</v>
      </c>
      <c r="V511" cm="1">
        <f t="array" ref="V511">MAX(IF(Table1[genres]=R511, Table1[imdb_score]))</f>
        <v>6.9</v>
      </c>
      <c r="W511" cm="1">
        <f t="array" ref="W511">MIN(IF(Table1[genres]=R511, Table1[imdb_score]))</f>
        <v>6.9</v>
      </c>
      <c r="X511" t="e" cm="1">
        <f t="array" ref="X511">MODE(IF(Table1[genres]=R511, Table1[imdb_score]))</f>
        <v>#N/A</v>
      </c>
      <c r="Y511" s="2" t="e" cm="1">
        <f t="array" ref="Y511">VAR(IF(Table1[genres]=R511, Table1[imdb_score]))</f>
        <v>#DIV/0!</v>
      </c>
      <c r="Z511" s="2" t="e" cm="1">
        <f t="array" ref="Z511">STDEV(IF(Table1[genres]=R511, Table1[imdb_score]))</f>
        <v>#DIV/0!</v>
      </c>
      <c r="AA511" s="3" cm="1">
        <f t="array" ref="AA511">AVERAGE(IF(Table1[genres]=R511, Table1[imdb_score]))</f>
        <v>6.9</v>
      </c>
    </row>
    <row r="512" spans="1:27" x14ac:dyDescent="0.3">
      <c r="A512" t="s">
        <v>539</v>
      </c>
      <c r="B512">
        <v>64</v>
      </c>
      <c r="C512">
        <v>88</v>
      </c>
      <c r="D512">
        <v>14792779</v>
      </c>
      <c r="E512" t="s">
        <v>676</v>
      </c>
      <c r="F512" t="s">
        <v>1608</v>
      </c>
      <c r="G512" t="s">
        <v>1609</v>
      </c>
      <c r="H512">
        <v>24256</v>
      </c>
      <c r="I512">
        <v>91</v>
      </c>
      <c r="J512" t="s">
        <v>29</v>
      </c>
      <c r="K512" t="s">
        <v>30</v>
      </c>
      <c r="L512">
        <v>16000000</v>
      </c>
      <c r="M512">
        <v>1987</v>
      </c>
      <c r="N512">
        <v>7.6</v>
      </c>
      <c r="O512">
        <f>Table1[[#This Row],[gross]]-Table1[[#This Row],[budget]]</f>
        <v>-1207221</v>
      </c>
      <c r="R512" t="s">
        <v>3539</v>
      </c>
      <c r="S512">
        <f>COUNTIF(Table1[genres],R512)</f>
        <v>1</v>
      </c>
      <c r="T512" cm="1">
        <f t="array" ref="T512">SUM(IF(Table1[genres]=R512, Table1[imdb_score]))</f>
        <v>6.9</v>
      </c>
      <c r="U512" cm="1">
        <f t="array" ref="U512">MEDIAN(IF(Table1[genres]=R512, Table1[imdb_score]))</f>
        <v>6.9</v>
      </c>
      <c r="V512" cm="1">
        <f t="array" ref="V512">MAX(IF(Table1[genres]=R512, Table1[imdb_score]))</f>
        <v>6.9</v>
      </c>
      <c r="W512" cm="1">
        <f t="array" ref="W512">MIN(IF(Table1[genres]=R512, Table1[imdb_score]))</f>
        <v>6.9</v>
      </c>
      <c r="X512" t="e" cm="1">
        <f t="array" ref="X512">MODE(IF(Table1[genres]=R512, Table1[imdb_score]))</f>
        <v>#N/A</v>
      </c>
      <c r="Y512" s="2" t="e" cm="1">
        <f t="array" ref="Y512">VAR(IF(Table1[genres]=R512, Table1[imdb_score]))</f>
        <v>#DIV/0!</v>
      </c>
      <c r="Z512" s="2" t="e" cm="1">
        <f t="array" ref="Z512">STDEV(IF(Table1[genres]=R512, Table1[imdb_score]))</f>
        <v>#DIV/0!</v>
      </c>
      <c r="AA512" s="3" cm="1">
        <f t="array" ref="AA512">AVERAGE(IF(Table1[genres]=R512, Table1[imdb_score]))</f>
        <v>6.9</v>
      </c>
    </row>
    <row r="513" spans="1:27" x14ac:dyDescent="0.3">
      <c r="A513" t="s">
        <v>1080</v>
      </c>
      <c r="B513">
        <v>221</v>
      </c>
      <c r="C513">
        <v>88</v>
      </c>
      <c r="D513">
        <v>11501093</v>
      </c>
      <c r="E513" t="s">
        <v>1610</v>
      </c>
      <c r="F513" t="s">
        <v>1611</v>
      </c>
      <c r="G513" t="s">
        <v>1612</v>
      </c>
      <c r="H513">
        <v>128850</v>
      </c>
      <c r="I513">
        <v>604</v>
      </c>
      <c r="J513" t="s">
        <v>29</v>
      </c>
      <c r="K513" t="s">
        <v>30</v>
      </c>
      <c r="L513">
        <v>13000000</v>
      </c>
      <c r="M513">
        <v>1992</v>
      </c>
      <c r="N513">
        <v>7.6</v>
      </c>
      <c r="O513">
        <f>Table1[[#This Row],[gross]]-Table1[[#This Row],[budget]]</f>
        <v>-1498907</v>
      </c>
      <c r="R513" t="s">
        <v>3601</v>
      </c>
      <c r="S513">
        <f>COUNTIF(Table1[genres],R513)</f>
        <v>1</v>
      </c>
      <c r="T513" cm="1">
        <f t="array" ref="T513">SUM(IF(Table1[genres]=R513, Table1[imdb_score]))</f>
        <v>6.9</v>
      </c>
      <c r="U513" cm="1">
        <f t="array" ref="U513">MEDIAN(IF(Table1[genres]=R513, Table1[imdb_score]))</f>
        <v>6.9</v>
      </c>
      <c r="V513" cm="1">
        <f t="array" ref="V513">MAX(IF(Table1[genres]=R513, Table1[imdb_score]))</f>
        <v>6.9</v>
      </c>
      <c r="W513" cm="1">
        <f t="array" ref="W513">MIN(IF(Table1[genres]=R513, Table1[imdb_score]))</f>
        <v>6.9</v>
      </c>
      <c r="X513" t="e" cm="1">
        <f t="array" ref="X513">MODE(IF(Table1[genres]=R513, Table1[imdb_score]))</f>
        <v>#N/A</v>
      </c>
      <c r="Y513" s="2" t="e" cm="1">
        <f t="array" ref="Y513">VAR(IF(Table1[genres]=R513, Table1[imdb_score]))</f>
        <v>#DIV/0!</v>
      </c>
      <c r="Z513" s="2" t="e" cm="1">
        <f t="array" ref="Z513">STDEV(IF(Table1[genres]=R513, Table1[imdb_score]))</f>
        <v>#DIV/0!</v>
      </c>
      <c r="AA513" s="3" cm="1">
        <f t="array" ref="AA513">AVERAGE(IF(Table1[genres]=R513, Table1[imdb_score]))</f>
        <v>6.9</v>
      </c>
    </row>
    <row r="514" spans="1:27" x14ac:dyDescent="0.3">
      <c r="A514" t="s">
        <v>624</v>
      </c>
      <c r="B514">
        <v>72</v>
      </c>
      <c r="C514">
        <v>106</v>
      </c>
      <c r="D514">
        <v>395592</v>
      </c>
      <c r="E514" t="s">
        <v>588</v>
      </c>
      <c r="F514" t="s">
        <v>1613</v>
      </c>
      <c r="G514" t="s">
        <v>1614</v>
      </c>
      <c r="H514">
        <v>21202</v>
      </c>
      <c r="I514">
        <v>134</v>
      </c>
      <c r="J514" t="s">
        <v>29</v>
      </c>
      <c r="K514" t="s">
        <v>408</v>
      </c>
      <c r="L514">
        <v>2000000</v>
      </c>
      <c r="M514">
        <v>2003</v>
      </c>
      <c r="N514">
        <v>7.6</v>
      </c>
      <c r="O514">
        <f>Table1[[#This Row],[gross]]-Table1[[#This Row],[budget]]</f>
        <v>-1604408</v>
      </c>
      <c r="R514" t="s">
        <v>3616</v>
      </c>
      <c r="S514">
        <f>COUNTIF(Table1[genres],R514)</f>
        <v>1</v>
      </c>
      <c r="T514" cm="1">
        <f t="array" ref="T514">SUM(IF(Table1[genres]=R514, Table1[imdb_score]))</f>
        <v>6.9</v>
      </c>
      <c r="U514" cm="1">
        <f t="array" ref="U514">MEDIAN(IF(Table1[genres]=R514, Table1[imdb_score]))</f>
        <v>6.9</v>
      </c>
      <c r="V514" cm="1">
        <f t="array" ref="V514">MAX(IF(Table1[genres]=R514, Table1[imdb_score]))</f>
        <v>6.9</v>
      </c>
      <c r="W514" cm="1">
        <f t="array" ref="W514">MIN(IF(Table1[genres]=R514, Table1[imdb_score]))</f>
        <v>6.9</v>
      </c>
      <c r="X514" t="e" cm="1">
        <f t="array" ref="X514">MODE(IF(Table1[genres]=R514, Table1[imdb_score]))</f>
        <v>#N/A</v>
      </c>
      <c r="Y514" s="2" t="e" cm="1">
        <f t="array" ref="Y514">VAR(IF(Table1[genres]=R514, Table1[imdb_score]))</f>
        <v>#DIV/0!</v>
      </c>
      <c r="Z514" s="2" t="e" cm="1">
        <f t="array" ref="Z514">STDEV(IF(Table1[genres]=R514, Table1[imdb_score]))</f>
        <v>#DIV/0!</v>
      </c>
      <c r="AA514" s="3" cm="1">
        <f t="array" ref="AA514">AVERAGE(IF(Table1[genres]=R514, Table1[imdb_score]))</f>
        <v>6.9</v>
      </c>
    </row>
    <row r="515" spans="1:27" x14ac:dyDescent="0.3">
      <c r="A515" t="s">
        <v>1615</v>
      </c>
      <c r="B515">
        <v>158</v>
      </c>
      <c r="C515">
        <v>126</v>
      </c>
      <c r="D515">
        <v>13005485</v>
      </c>
      <c r="E515" t="s">
        <v>92</v>
      </c>
      <c r="F515" t="s">
        <v>1616</v>
      </c>
      <c r="G515" t="s">
        <v>1617</v>
      </c>
      <c r="H515">
        <v>56665</v>
      </c>
      <c r="I515">
        <v>469</v>
      </c>
      <c r="J515" t="s">
        <v>29</v>
      </c>
      <c r="K515" t="s">
        <v>30</v>
      </c>
      <c r="L515">
        <v>15000000</v>
      </c>
      <c r="M515">
        <v>2003</v>
      </c>
      <c r="N515">
        <v>7.6</v>
      </c>
      <c r="O515">
        <f>Table1[[#This Row],[gross]]-Table1[[#This Row],[budget]]</f>
        <v>-1994515</v>
      </c>
      <c r="R515" t="s">
        <v>3630</v>
      </c>
      <c r="S515">
        <f>COUNTIF(Table1[genres],R515)</f>
        <v>1</v>
      </c>
      <c r="T515" cm="1">
        <f t="array" ref="T515">SUM(IF(Table1[genres]=R515, Table1[imdb_score]))</f>
        <v>6.9</v>
      </c>
      <c r="U515" cm="1">
        <f t="array" ref="U515">MEDIAN(IF(Table1[genres]=R515, Table1[imdb_score]))</f>
        <v>6.9</v>
      </c>
      <c r="V515" cm="1">
        <f t="array" ref="V515">MAX(IF(Table1[genres]=R515, Table1[imdb_score]))</f>
        <v>6.9</v>
      </c>
      <c r="W515" cm="1">
        <f t="array" ref="W515">MIN(IF(Table1[genres]=R515, Table1[imdb_score]))</f>
        <v>6.9</v>
      </c>
      <c r="X515" t="e" cm="1">
        <f t="array" ref="X515">MODE(IF(Table1[genres]=R515, Table1[imdb_score]))</f>
        <v>#N/A</v>
      </c>
      <c r="Y515" s="2" t="e" cm="1">
        <f t="array" ref="Y515">VAR(IF(Table1[genres]=R515, Table1[imdb_score]))</f>
        <v>#DIV/0!</v>
      </c>
      <c r="Z515" s="2" t="e" cm="1">
        <f t="array" ref="Z515">STDEV(IF(Table1[genres]=R515, Table1[imdb_score]))</f>
        <v>#DIV/0!</v>
      </c>
      <c r="AA515" s="3" cm="1">
        <f t="array" ref="AA515">AVERAGE(IF(Table1[genres]=R515, Table1[imdb_score]))</f>
        <v>6.9</v>
      </c>
    </row>
    <row r="516" spans="1:27" x14ac:dyDescent="0.3">
      <c r="A516" t="s">
        <v>594</v>
      </c>
      <c r="B516">
        <v>14</v>
      </c>
      <c r="C516">
        <v>112</v>
      </c>
      <c r="D516">
        <v>173783</v>
      </c>
      <c r="E516" t="s">
        <v>1310</v>
      </c>
      <c r="F516" t="s">
        <v>1618</v>
      </c>
      <c r="G516" t="s">
        <v>1619</v>
      </c>
      <c r="H516">
        <v>578</v>
      </c>
      <c r="I516">
        <v>34</v>
      </c>
      <c r="J516" t="s">
        <v>29</v>
      </c>
      <c r="K516" t="s">
        <v>30</v>
      </c>
      <c r="L516">
        <v>2500000</v>
      </c>
      <c r="M516">
        <v>2008</v>
      </c>
      <c r="N516">
        <v>7.6</v>
      </c>
      <c r="O516">
        <f>Table1[[#This Row],[gross]]-Table1[[#This Row],[budget]]</f>
        <v>-2326217</v>
      </c>
      <c r="R516" t="s">
        <v>3638</v>
      </c>
      <c r="S516">
        <f>COUNTIF(Table1[genres],R516)</f>
        <v>1</v>
      </c>
      <c r="T516" cm="1">
        <f t="array" ref="T516">SUM(IF(Table1[genres]=R516, Table1[imdb_score]))</f>
        <v>6.9</v>
      </c>
      <c r="U516" cm="1">
        <f t="array" ref="U516">MEDIAN(IF(Table1[genres]=R516, Table1[imdb_score]))</f>
        <v>6.9</v>
      </c>
      <c r="V516" cm="1">
        <f t="array" ref="V516">MAX(IF(Table1[genres]=R516, Table1[imdb_score]))</f>
        <v>6.9</v>
      </c>
      <c r="W516" cm="1">
        <f t="array" ref="W516">MIN(IF(Table1[genres]=R516, Table1[imdb_score]))</f>
        <v>6.9</v>
      </c>
      <c r="X516" t="e" cm="1">
        <f t="array" ref="X516">MODE(IF(Table1[genres]=R516, Table1[imdb_score]))</f>
        <v>#N/A</v>
      </c>
      <c r="Y516" s="2" t="e" cm="1">
        <f t="array" ref="Y516">VAR(IF(Table1[genres]=R516, Table1[imdb_score]))</f>
        <v>#DIV/0!</v>
      </c>
      <c r="Z516" s="2" t="e" cm="1">
        <f t="array" ref="Z516">STDEV(IF(Table1[genres]=R516, Table1[imdb_score]))</f>
        <v>#DIV/0!</v>
      </c>
      <c r="AA516" s="3" cm="1">
        <f t="array" ref="AA516">AVERAGE(IF(Table1[genres]=R516, Table1[imdb_score]))</f>
        <v>6.9</v>
      </c>
    </row>
    <row r="517" spans="1:27" x14ac:dyDescent="0.3">
      <c r="A517" t="s">
        <v>1025</v>
      </c>
      <c r="B517">
        <v>201</v>
      </c>
      <c r="C517">
        <v>128</v>
      </c>
      <c r="D517">
        <v>15797907</v>
      </c>
      <c r="E517" t="s">
        <v>92</v>
      </c>
      <c r="F517" t="s">
        <v>1621</v>
      </c>
      <c r="G517" t="s">
        <v>1622</v>
      </c>
      <c r="H517">
        <v>68119</v>
      </c>
      <c r="I517">
        <v>230</v>
      </c>
      <c r="J517" t="s">
        <v>71</v>
      </c>
      <c r="K517" t="s">
        <v>30</v>
      </c>
      <c r="L517">
        <v>20000000</v>
      </c>
      <c r="M517">
        <v>2007</v>
      </c>
      <c r="N517">
        <v>7.6</v>
      </c>
      <c r="O517">
        <f>Table1[[#This Row],[gross]]-Table1[[#This Row],[budget]]</f>
        <v>-4202093</v>
      </c>
      <c r="R517" t="s">
        <v>3643</v>
      </c>
      <c r="S517">
        <f>COUNTIF(Table1[genres],R517)</f>
        <v>1</v>
      </c>
      <c r="T517" cm="1">
        <f t="array" ref="T517">SUM(IF(Table1[genres]=R517, Table1[imdb_score]))</f>
        <v>6.9</v>
      </c>
      <c r="U517" cm="1">
        <f t="array" ref="U517">MEDIAN(IF(Table1[genres]=R517, Table1[imdb_score]))</f>
        <v>6.9</v>
      </c>
      <c r="V517" cm="1">
        <f t="array" ref="V517">MAX(IF(Table1[genres]=R517, Table1[imdb_score]))</f>
        <v>6.9</v>
      </c>
      <c r="W517" cm="1">
        <f t="array" ref="W517">MIN(IF(Table1[genres]=R517, Table1[imdb_score]))</f>
        <v>6.9</v>
      </c>
      <c r="X517" t="e" cm="1">
        <f t="array" ref="X517">MODE(IF(Table1[genres]=R517, Table1[imdb_score]))</f>
        <v>#N/A</v>
      </c>
      <c r="Y517" s="2" t="e" cm="1">
        <f t="array" ref="Y517">VAR(IF(Table1[genres]=R517, Table1[imdb_score]))</f>
        <v>#DIV/0!</v>
      </c>
      <c r="Z517" s="2" t="e" cm="1">
        <f t="array" ref="Z517">STDEV(IF(Table1[genres]=R517, Table1[imdb_score]))</f>
        <v>#DIV/0!</v>
      </c>
      <c r="AA517" s="3" cm="1">
        <f t="array" ref="AA517">AVERAGE(IF(Table1[genres]=R517, Table1[imdb_score]))</f>
        <v>6.9</v>
      </c>
    </row>
    <row r="518" spans="1:27" x14ac:dyDescent="0.3">
      <c r="A518" t="s">
        <v>651</v>
      </c>
      <c r="B518">
        <v>47</v>
      </c>
      <c r="C518">
        <v>98</v>
      </c>
      <c r="D518">
        <v>795126</v>
      </c>
      <c r="E518" t="s">
        <v>1624</v>
      </c>
      <c r="F518" t="s">
        <v>1625</v>
      </c>
      <c r="G518" t="s">
        <v>1626</v>
      </c>
      <c r="H518">
        <v>4976</v>
      </c>
      <c r="I518">
        <v>52</v>
      </c>
      <c r="J518" t="s">
        <v>29</v>
      </c>
      <c r="K518" t="s">
        <v>442</v>
      </c>
      <c r="L518">
        <v>6000000</v>
      </c>
      <c r="M518">
        <v>2004</v>
      </c>
      <c r="N518">
        <v>7.6</v>
      </c>
      <c r="O518">
        <f>Table1[[#This Row],[gross]]-Table1[[#This Row],[budget]]</f>
        <v>-5204874</v>
      </c>
      <c r="R518" t="s">
        <v>3676</v>
      </c>
      <c r="S518">
        <f>COUNTIF(Table1[genres],R518)</f>
        <v>1</v>
      </c>
      <c r="T518" cm="1">
        <f t="array" ref="T518">SUM(IF(Table1[genres]=R518, Table1[imdb_score]))</f>
        <v>6.9</v>
      </c>
      <c r="U518" cm="1">
        <f t="array" ref="U518">MEDIAN(IF(Table1[genres]=R518, Table1[imdb_score]))</f>
        <v>6.9</v>
      </c>
      <c r="V518" cm="1">
        <f t="array" ref="V518">MAX(IF(Table1[genres]=R518, Table1[imdb_score]))</f>
        <v>6.9</v>
      </c>
      <c r="W518" cm="1">
        <f t="array" ref="W518">MIN(IF(Table1[genres]=R518, Table1[imdb_score]))</f>
        <v>6.9</v>
      </c>
      <c r="X518" t="e" cm="1">
        <f t="array" ref="X518">MODE(IF(Table1[genres]=R518, Table1[imdb_score]))</f>
        <v>#N/A</v>
      </c>
      <c r="Y518" s="2" t="e" cm="1">
        <f t="array" ref="Y518">VAR(IF(Table1[genres]=R518, Table1[imdb_score]))</f>
        <v>#DIV/0!</v>
      </c>
      <c r="Z518" s="2" t="e" cm="1">
        <f t="array" ref="Z518">STDEV(IF(Table1[genres]=R518, Table1[imdb_score]))</f>
        <v>#DIV/0!</v>
      </c>
      <c r="AA518" s="3" cm="1">
        <f t="array" ref="AA518">AVERAGE(IF(Table1[genres]=R518, Table1[imdb_score]))</f>
        <v>6.9</v>
      </c>
    </row>
    <row r="519" spans="1:27" x14ac:dyDescent="0.3">
      <c r="A519" t="s">
        <v>929</v>
      </c>
      <c r="B519">
        <v>81</v>
      </c>
      <c r="C519">
        <v>121</v>
      </c>
      <c r="D519">
        <v>112935</v>
      </c>
      <c r="E519" t="s">
        <v>92</v>
      </c>
      <c r="F519" t="s">
        <v>1627</v>
      </c>
      <c r="G519" t="s">
        <v>1628</v>
      </c>
      <c r="H519">
        <v>8161</v>
      </c>
      <c r="I519">
        <v>94</v>
      </c>
      <c r="J519" t="s">
        <v>29</v>
      </c>
      <c r="K519" t="s">
        <v>200</v>
      </c>
      <c r="L519">
        <v>9000000</v>
      </c>
      <c r="M519">
        <v>2002</v>
      </c>
      <c r="N519">
        <v>7.6</v>
      </c>
      <c r="O519">
        <f>Table1[[#This Row],[gross]]-Table1[[#This Row],[budget]]</f>
        <v>-8887065</v>
      </c>
      <c r="R519" t="s">
        <v>3696</v>
      </c>
      <c r="S519">
        <f>COUNTIF(Table1[genres],R519)</f>
        <v>1</v>
      </c>
      <c r="T519" cm="1">
        <f t="array" ref="T519">SUM(IF(Table1[genres]=R519, Table1[imdb_score]))</f>
        <v>6.8</v>
      </c>
      <c r="U519" cm="1">
        <f t="array" ref="U519">MEDIAN(IF(Table1[genres]=R519, Table1[imdb_score]))</f>
        <v>6.8</v>
      </c>
      <c r="V519" cm="1">
        <f t="array" ref="V519">MAX(IF(Table1[genres]=R519, Table1[imdb_score]))</f>
        <v>6.8</v>
      </c>
      <c r="W519" cm="1">
        <f t="array" ref="W519">MIN(IF(Table1[genres]=R519, Table1[imdb_score]))</f>
        <v>6.8</v>
      </c>
      <c r="X519" t="e" cm="1">
        <f t="array" ref="X519">MODE(IF(Table1[genres]=R519, Table1[imdb_score]))</f>
        <v>#N/A</v>
      </c>
      <c r="Y519" s="2" t="e" cm="1">
        <f t="array" ref="Y519">VAR(IF(Table1[genres]=R519, Table1[imdb_score]))</f>
        <v>#DIV/0!</v>
      </c>
      <c r="Z519" s="2" t="e" cm="1">
        <f t="array" ref="Z519">STDEV(IF(Table1[genres]=R519, Table1[imdb_score]))</f>
        <v>#DIV/0!</v>
      </c>
      <c r="AA519" s="3" cm="1">
        <f t="array" ref="AA519">AVERAGE(IF(Table1[genres]=R519, Table1[imdb_score]))</f>
        <v>6.8</v>
      </c>
    </row>
    <row r="520" spans="1:27" x14ac:dyDescent="0.3">
      <c r="A520" t="s">
        <v>409</v>
      </c>
      <c r="B520">
        <v>145</v>
      </c>
      <c r="C520">
        <v>98</v>
      </c>
      <c r="D520">
        <v>449558</v>
      </c>
      <c r="E520" t="s">
        <v>379</v>
      </c>
      <c r="F520" t="s">
        <v>1338</v>
      </c>
      <c r="G520" t="s">
        <v>1630</v>
      </c>
      <c r="H520">
        <v>32307</v>
      </c>
      <c r="I520">
        <v>75</v>
      </c>
      <c r="J520" t="s">
        <v>29</v>
      </c>
      <c r="K520" t="s">
        <v>200</v>
      </c>
      <c r="L520">
        <v>10000000</v>
      </c>
      <c r="M520">
        <v>2009</v>
      </c>
      <c r="N520">
        <v>7.6</v>
      </c>
      <c r="O520">
        <f>Table1[[#This Row],[gross]]-Table1[[#This Row],[budget]]</f>
        <v>-9550442</v>
      </c>
      <c r="R520" t="s">
        <v>3702</v>
      </c>
      <c r="S520">
        <f>COUNTIF(Table1[genres],R520)</f>
        <v>1</v>
      </c>
      <c r="T520" cm="1">
        <f t="array" ref="T520">SUM(IF(Table1[genres]=R520, Table1[imdb_score]))</f>
        <v>6.8</v>
      </c>
      <c r="U520" cm="1">
        <f t="array" ref="U520">MEDIAN(IF(Table1[genres]=R520, Table1[imdb_score]))</f>
        <v>6.8</v>
      </c>
      <c r="V520" cm="1">
        <f t="array" ref="V520">MAX(IF(Table1[genres]=R520, Table1[imdb_score]))</f>
        <v>6.8</v>
      </c>
      <c r="W520" cm="1">
        <f t="array" ref="W520">MIN(IF(Table1[genres]=R520, Table1[imdb_score]))</f>
        <v>6.8</v>
      </c>
      <c r="X520" t="e" cm="1">
        <f t="array" ref="X520">MODE(IF(Table1[genres]=R520, Table1[imdb_score]))</f>
        <v>#N/A</v>
      </c>
      <c r="Y520" s="2" t="e" cm="1">
        <f t="array" ref="Y520">VAR(IF(Table1[genres]=R520, Table1[imdb_score]))</f>
        <v>#DIV/0!</v>
      </c>
      <c r="Z520" s="2" t="e" cm="1">
        <f t="array" ref="Z520">STDEV(IF(Table1[genres]=R520, Table1[imdb_score]))</f>
        <v>#DIV/0!</v>
      </c>
      <c r="AA520" s="3" cm="1">
        <f t="array" ref="AA520">AVERAGE(IF(Table1[genres]=R520, Table1[imdb_score]))</f>
        <v>6.8</v>
      </c>
    </row>
    <row r="521" spans="1:27" x14ac:dyDescent="0.3">
      <c r="A521" t="s">
        <v>863</v>
      </c>
      <c r="B521">
        <v>223</v>
      </c>
      <c r="C521">
        <v>103</v>
      </c>
      <c r="D521">
        <v>4235837</v>
      </c>
      <c r="E521" t="s">
        <v>1632</v>
      </c>
      <c r="F521" t="s">
        <v>388</v>
      </c>
      <c r="G521" t="s">
        <v>1633</v>
      </c>
      <c r="H521">
        <v>175962</v>
      </c>
      <c r="I521">
        <v>336</v>
      </c>
      <c r="J521" t="s">
        <v>29</v>
      </c>
      <c r="K521" t="s">
        <v>30</v>
      </c>
      <c r="L521">
        <v>15000000</v>
      </c>
      <c r="M521">
        <v>2005</v>
      </c>
      <c r="N521">
        <v>7.6</v>
      </c>
      <c r="O521">
        <f>Table1[[#This Row],[gross]]-Table1[[#This Row],[budget]]</f>
        <v>-10764163</v>
      </c>
      <c r="R521" t="s">
        <v>3730</v>
      </c>
      <c r="S521">
        <f>COUNTIF(Table1[genres],R521)</f>
        <v>1</v>
      </c>
      <c r="T521" cm="1">
        <f t="array" ref="T521">SUM(IF(Table1[genres]=R521, Table1[imdb_score]))</f>
        <v>6.8</v>
      </c>
      <c r="U521" cm="1">
        <f t="array" ref="U521">MEDIAN(IF(Table1[genres]=R521, Table1[imdb_score]))</f>
        <v>6.8</v>
      </c>
      <c r="V521" cm="1">
        <f t="array" ref="V521">MAX(IF(Table1[genres]=R521, Table1[imdb_score]))</f>
        <v>6.8</v>
      </c>
      <c r="W521" cm="1">
        <f t="array" ref="W521">MIN(IF(Table1[genres]=R521, Table1[imdb_score]))</f>
        <v>6.8</v>
      </c>
      <c r="X521" t="e" cm="1">
        <f t="array" ref="X521">MODE(IF(Table1[genres]=R521, Table1[imdb_score]))</f>
        <v>#N/A</v>
      </c>
      <c r="Y521" s="2" t="e" cm="1">
        <f t="array" ref="Y521">VAR(IF(Table1[genres]=R521, Table1[imdb_score]))</f>
        <v>#DIV/0!</v>
      </c>
      <c r="Z521" s="2" t="e" cm="1">
        <f t="array" ref="Z521">STDEV(IF(Table1[genres]=R521, Table1[imdb_score]))</f>
        <v>#DIV/0!</v>
      </c>
      <c r="AA521" s="3" cm="1">
        <f t="array" ref="AA521">AVERAGE(IF(Table1[genres]=R521, Table1[imdb_score]))</f>
        <v>6.8</v>
      </c>
    </row>
    <row r="522" spans="1:27" x14ac:dyDescent="0.3">
      <c r="A522" t="s">
        <v>663</v>
      </c>
      <c r="B522">
        <v>67</v>
      </c>
      <c r="C522">
        <v>89</v>
      </c>
      <c r="D522">
        <v>313436</v>
      </c>
      <c r="E522" t="s">
        <v>73</v>
      </c>
      <c r="F522" t="s">
        <v>1635</v>
      </c>
      <c r="G522" t="s">
        <v>1636</v>
      </c>
      <c r="H522">
        <v>12244</v>
      </c>
      <c r="I522">
        <v>95</v>
      </c>
      <c r="J522" t="s">
        <v>153</v>
      </c>
      <c r="K522" t="s">
        <v>1637</v>
      </c>
      <c r="L522">
        <v>15500000</v>
      </c>
      <c r="M522">
        <v>2001</v>
      </c>
      <c r="N522">
        <v>7.6</v>
      </c>
      <c r="O522">
        <f>Table1[[#This Row],[gross]]-Table1[[#This Row],[budget]]</f>
        <v>-15186564</v>
      </c>
      <c r="R522" t="s">
        <v>3763</v>
      </c>
      <c r="S522">
        <f>COUNTIF(Table1[genres],R522)</f>
        <v>1</v>
      </c>
      <c r="T522" cm="1">
        <f t="array" ref="T522">SUM(IF(Table1[genres]=R522, Table1[imdb_score]))</f>
        <v>6.8</v>
      </c>
      <c r="U522" cm="1">
        <f t="array" ref="U522">MEDIAN(IF(Table1[genres]=R522, Table1[imdb_score]))</f>
        <v>6.8</v>
      </c>
      <c r="V522" cm="1">
        <f t="array" ref="V522">MAX(IF(Table1[genres]=R522, Table1[imdb_score]))</f>
        <v>6.8</v>
      </c>
      <c r="W522" cm="1">
        <f t="array" ref="W522">MIN(IF(Table1[genres]=R522, Table1[imdb_score]))</f>
        <v>6.8</v>
      </c>
      <c r="X522" t="e" cm="1">
        <f t="array" ref="X522">MODE(IF(Table1[genres]=R522, Table1[imdb_score]))</f>
        <v>#N/A</v>
      </c>
      <c r="Y522" s="2" t="e" cm="1">
        <f t="array" ref="Y522">VAR(IF(Table1[genres]=R522, Table1[imdb_score]))</f>
        <v>#DIV/0!</v>
      </c>
      <c r="Z522" s="2" t="e" cm="1">
        <f t="array" ref="Z522">STDEV(IF(Table1[genres]=R522, Table1[imdb_score]))</f>
        <v>#DIV/0!</v>
      </c>
      <c r="AA522" s="3" cm="1">
        <f t="array" ref="AA522">AVERAGE(IF(Table1[genres]=R522, Table1[imdb_score]))</f>
        <v>6.8</v>
      </c>
    </row>
    <row r="523" spans="1:27" x14ac:dyDescent="0.3">
      <c r="A523" t="s">
        <v>185</v>
      </c>
      <c r="B523">
        <v>82</v>
      </c>
      <c r="C523">
        <v>171</v>
      </c>
      <c r="D523">
        <v>54222000</v>
      </c>
      <c r="E523" t="s">
        <v>940</v>
      </c>
      <c r="F523" t="s">
        <v>249</v>
      </c>
      <c r="G523" t="s">
        <v>1639</v>
      </c>
      <c r="H523">
        <v>131217</v>
      </c>
      <c r="I523">
        <v>380</v>
      </c>
      <c r="J523" t="s">
        <v>29</v>
      </c>
      <c r="K523" t="s">
        <v>30</v>
      </c>
      <c r="L523">
        <v>69500000</v>
      </c>
      <c r="M523">
        <v>1989</v>
      </c>
      <c r="N523">
        <v>7.6</v>
      </c>
      <c r="O523">
        <f>Table1[[#This Row],[gross]]-Table1[[#This Row],[budget]]</f>
        <v>-15278000</v>
      </c>
      <c r="R523" t="s">
        <v>3834</v>
      </c>
      <c r="S523">
        <f>COUNTIF(Table1[genres],R523)</f>
        <v>1</v>
      </c>
      <c r="T523" cm="1">
        <f t="array" ref="T523">SUM(IF(Table1[genres]=R523, Table1[imdb_score]))</f>
        <v>6.8</v>
      </c>
      <c r="U523" cm="1">
        <f t="array" ref="U523">MEDIAN(IF(Table1[genres]=R523, Table1[imdb_score]))</f>
        <v>6.8</v>
      </c>
      <c r="V523" cm="1">
        <f t="array" ref="V523">MAX(IF(Table1[genres]=R523, Table1[imdb_score]))</f>
        <v>6.8</v>
      </c>
      <c r="W523" cm="1">
        <f t="array" ref="W523">MIN(IF(Table1[genres]=R523, Table1[imdb_score]))</f>
        <v>6.8</v>
      </c>
      <c r="X523" t="e" cm="1">
        <f t="array" ref="X523">MODE(IF(Table1[genres]=R523, Table1[imdb_score]))</f>
        <v>#N/A</v>
      </c>
      <c r="Y523" s="2" t="e" cm="1">
        <f t="array" ref="Y523">VAR(IF(Table1[genres]=R523, Table1[imdb_score]))</f>
        <v>#DIV/0!</v>
      </c>
      <c r="Z523" s="2" t="e" cm="1">
        <f t="array" ref="Z523">STDEV(IF(Table1[genres]=R523, Table1[imdb_score]))</f>
        <v>#DIV/0!</v>
      </c>
      <c r="AA523" s="3" cm="1">
        <f t="array" ref="AA523">AVERAGE(IF(Table1[genres]=R523, Table1[imdb_score]))</f>
        <v>6.8</v>
      </c>
    </row>
    <row r="524" spans="1:27" x14ac:dyDescent="0.3">
      <c r="A524" t="s">
        <v>1600</v>
      </c>
      <c r="B524">
        <v>156</v>
      </c>
      <c r="C524">
        <v>215</v>
      </c>
      <c r="D524">
        <v>36385763</v>
      </c>
      <c r="E524" t="s">
        <v>205</v>
      </c>
      <c r="F524" t="s">
        <v>1641</v>
      </c>
      <c r="G524" t="s">
        <v>1642</v>
      </c>
      <c r="H524">
        <v>138941</v>
      </c>
      <c r="I524">
        <v>1448</v>
      </c>
      <c r="J524" t="s">
        <v>29</v>
      </c>
      <c r="K524" t="s">
        <v>30</v>
      </c>
      <c r="L524">
        <v>52000000</v>
      </c>
      <c r="M524">
        <v>1998</v>
      </c>
      <c r="N524">
        <v>7.6</v>
      </c>
      <c r="O524">
        <f>Table1[[#This Row],[gross]]-Table1[[#This Row],[budget]]</f>
        <v>-15614237</v>
      </c>
      <c r="R524" t="s">
        <v>3847</v>
      </c>
      <c r="S524">
        <f>COUNTIF(Table1[genres],R524)</f>
        <v>1</v>
      </c>
      <c r="T524" cm="1">
        <f t="array" ref="T524">SUM(IF(Table1[genres]=R524, Table1[imdb_score]))</f>
        <v>6.8</v>
      </c>
      <c r="U524" cm="1">
        <f t="array" ref="U524">MEDIAN(IF(Table1[genres]=R524, Table1[imdb_score]))</f>
        <v>6.8</v>
      </c>
      <c r="V524" cm="1">
        <f t="array" ref="V524">MAX(IF(Table1[genres]=R524, Table1[imdb_score]))</f>
        <v>6.8</v>
      </c>
      <c r="W524" cm="1">
        <f t="array" ref="W524">MIN(IF(Table1[genres]=R524, Table1[imdb_score]))</f>
        <v>6.8</v>
      </c>
      <c r="X524" t="e" cm="1">
        <f t="array" ref="X524">MODE(IF(Table1[genres]=R524, Table1[imdb_score]))</f>
        <v>#N/A</v>
      </c>
      <c r="Y524" s="2" t="e" cm="1">
        <f t="array" ref="Y524">VAR(IF(Table1[genres]=R524, Table1[imdb_score]))</f>
        <v>#DIV/0!</v>
      </c>
      <c r="Z524" s="2" t="e" cm="1">
        <f t="array" ref="Z524">STDEV(IF(Table1[genres]=R524, Table1[imdb_score]))</f>
        <v>#DIV/0!</v>
      </c>
      <c r="AA524" s="3" cm="1">
        <f t="array" ref="AA524">AVERAGE(IF(Table1[genres]=R524, Table1[imdb_score]))</f>
        <v>6.8</v>
      </c>
    </row>
    <row r="525" spans="1:27" x14ac:dyDescent="0.3">
      <c r="A525" t="s">
        <v>1115</v>
      </c>
      <c r="B525">
        <v>187</v>
      </c>
      <c r="C525">
        <v>131</v>
      </c>
      <c r="D525">
        <v>51396781</v>
      </c>
      <c r="E525" t="s">
        <v>575</v>
      </c>
      <c r="F525" t="s">
        <v>1644</v>
      </c>
      <c r="G525" t="s">
        <v>1645</v>
      </c>
      <c r="H525">
        <v>188887</v>
      </c>
      <c r="I525">
        <v>662</v>
      </c>
      <c r="J525" t="s">
        <v>29</v>
      </c>
      <c r="K525" t="s">
        <v>30</v>
      </c>
      <c r="L525">
        <v>68000000</v>
      </c>
      <c r="M525">
        <v>2001</v>
      </c>
      <c r="N525">
        <v>7.6</v>
      </c>
      <c r="O525">
        <f>Table1[[#This Row],[gross]]-Table1[[#This Row],[budget]]</f>
        <v>-16603219</v>
      </c>
      <c r="R525" t="s">
        <v>3858</v>
      </c>
      <c r="S525">
        <f>COUNTIF(Table1[genres],R525)</f>
        <v>1</v>
      </c>
      <c r="T525" cm="1">
        <f t="array" ref="T525">SUM(IF(Table1[genres]=R525, Table1[imdb_score]))</f>
        <v>6.8</v>
      </c>
      <c r="U525" cm="1">
        <f t="array" ref="U525">MEDIAN(IF(Table1[genres]=R525, Table1[imdb_score]))</f>
        <v>6.8</v>
      </c>
      <c r="V525" cm="1">
        <f t="array" ref="V525">MAX(IF(Table1[genres]=R525, Table1[imdb_score]))</f>
        <v>6.8</v>
      </c>
      <c r="W525" cm="1">
        <f t="array" ref="W525">MIN(IF(Table1[genres]=R525, Table1[imdb_score]))</f>
        <v>6.8</v>
      </c>
      <c r="X525" t="e" cm="1">
        <f t="array" ref="X525">MODE(IF(Table1[genres]=R525, Table1[imdb_score]))</f>
        <v>#N/A</v>
      </c>
      <c r="Y525" s="2" t="e" cm="1">
        <f t="array" ref="Y525">VAR(IF(Table1[genres]=R525, Table1[imdb_score]))</f>
        <v>#DIV/0!</v>
      </c>
      <c r="Z525" s="2" t="e" cm="1">
        <f t="array" ref="Z525">STDEV(IF(Table1[genres]=R525, Table1[imdb_score]))</f>
        <v>#DIV/0!</v>
      </c>
      <c r="AA525" s="3" cm="1">
        <f t="array" ref="AA525">AVERAGE(IF(Table1[genres]=R525, Table1[imdb_score]))</f>
        <v>6.8</v>
      </c>
    </row>
    <row r="526" spans="1:27" x14ac:dyDescent="0.3">
      <c r="A526" t="s">
        <v>705</v>
      </c>
      <c r="B526">
        <v>251</v>
      </c>
      <c r="C526">
        <v>137</v>
      </c>
      <c r="D526">
        <v>5459824</v>
      </c>
      <c r="E526" t="s">
        <v>588</v>
      </c>
      <c r="F526" t="s">
        <v>351</v>
      </c>
      <c r="G526" t="s">
        <v>1647</v>
      </c>
      <c r="H526">
        <v>92781</v>
      </c>
      <c r="I526">
        <v>320</v>
      </c>
      <c r="J526" t="s">
        <v>29</v>
      </c>
      <c r="K526" t="s">
        <v>30</v>
      </c>
      <c r="L526">
        <v>26000000</v>
      </c>
      <c r="M526">
        <v>2006</v>
      </c>
      <c r="N526">
        <v>7.6</v>
      </c>
      <c r="O526">
        <f>Table1[[#This Row],[gross]]-Table1[[#This Row],[budget]]</f>
        <v>-20540176</v>
      </c>
      <c r="R526" t="s">
        <v>3874</v>
      </c>
      <c r="S526">
        <f>COUNTIF(Table1[genres],R526)</f>
        <v>1</v>
      </c>
      <c r="T526" cm="1">
        <f t="array" ref="T526">SUM(IF(Table1[genres]=R526, Table1[imdb_score]))</f>
        <v>6.8</v>
      </c>
      <c r="U526" cm="1">
        <f t="array" ref="U526">MEDIAN(IF(Table1[genres]=R526, Table1[imdb_score]))</f>
        <v>6.8</v>
      </c>
      <c r="V526" cm="1">
        <f t="array" ref="V526">MAX(IF(Table1[genres]=R526, Table1[imdb_score]))</f>
        <v>6.8</v>
      </c>
      <c r="W526" cm="1">
        <f t="array" ref="W526">MIN(IF(Table1[genres]=R526, Table1[imdb_score]))</f>
        <v>6.8</v>
      </c>
      <c r="X526" t="e" cm="1">
        <f t="array" ref="X526">MODE(IF(Table1[genres]=R526, Table1[imdb_score]))</f>
        <v>#N/A</v>
      </c>
      <c r="Y526" s="2" t="e" cm="1">
        <f t="array" ref="Y526">VAR(IF(Table1[genres]=R526, Table1[imdb_score]))</f>
        <v>#DIV/0!</v>
      </c>
      <c r="Z526" s="2" t="e" cm="1">
        <f t="array" ref="Z526">STDEV(IF(Table1[genres]=R526, Table1[imdb_score]))</f>
        <v>#DIV/0!</v>
      </c>
      <c r="AA526" s="3" cm="1">
        <f t="array" ref="AA526">AVERAGE(IF(Table1[genres]=R526, Table1[imdb_score]))</f>
        <v>6.8</v>
      </c>
    </row>
    <row r="527" spans="1:27" x14ac:dyDescent="0.3">
      <c r="A527" t="s">
        <v>59</v>
      </c>
      <c r="B527">
        <v>298</v>
      </c>
      <c r="C527">
        <v>163</v>
      </c>
      <c r="D527">
        <v>47379090</v>
      </c>
      <c r="E527" t="s">
        <v>696</v>
      </c>
      <c r="F527" t="s">
        <v>1648</v>
      </c>
      <c r="G527" t="s">
        <v>1649</v>
      </c>
      <c r="H527">
        <v>176936</v>
      </c>
      <c r="I527">
        <v>824</v>
      </c>
      <c r="J527" t="s">
        <v>29</v>
      </c>
      <c r="K527" t="s">
        <v>241</v>
      </c>
      <c r="L527">
        <v>70000000</v>
      </c>
      <c r="M527">
        <v>2005</v>
      </c>
      <c r="N527">
        <v>7.6</v>
      </c>
      <c r="O527">
        <f>Table1[[#This Row],[gross]]-Table1[[#This Row],[budget]]</f>
        <v>-22620910</v>
      </c>
      <c r="R527" t="s">
        <v>3890</v>
      </c>
      <c r="S527">
        <f>COUNTIF(Table1[genres],R527)</f>
        <v>1</v>
      </c>
      <c r="T527" cm="1">
        <f t="array" ref="T527">SUM(IF(Table1[genres]=R527, Table1[imdb_score]))</f>
        <v>6.8</v>
      </c>
      <c r="U527" cm="1">
        <f t="array" ref="U527">MEDIAN(IF(Table1[genres]=R527, Table1[imdb_score]))</f>
        <v>6.8</v>
      </c>
      <c r="V527" cm="1">
        <f t="array" ref="V527">MAX(IF(Table1[genres]=R527, Table1[imdb_score]))</f>
        <v>6.8</v>
      </c>
      <c r="W527" cm="1">
        <f t="array" ref="W527">MIN(IF(Table1[genres]=R527, Table1[imdb_score]))</f>
        <v>6.8</v>
      </c>
      <c r="X527" t="e" cm="1">
        <f t="array" ref="X527">MODE(IF(Table1[genres]=R527, Table1[imdb_score]))</f>
        <v>#N/A</v>
      </c>
      <c r="Y527" s="2" t="e" cm="1">
        <f t="array" ref="Y527">VAR(IF(Table1[genres]=R527, Table1[imdb_score]))</f>
        <v>#DIV/0!</v>
      </c>
      <c r="Z527" s="2" t="e" cm="1">
        <f t="array" ref="Z527">STDEV(IF(Table1[genres]=R527, Table1[imdb_score]))</f>
        <v>#DIV/0!</v>
      </c>
      <c r="AA527" s="3" cm="1">
        <f t="array" ref="AA527">AVERAGE(IF(Table1[genres]=R527, Table1[imdb_score]))</f>
        <v>6.8</v>
      </c>
    </row>
    <row r="528" spans="1:27" x14ac:dyDescent="0.3">
      <c r="A528" t="s">
        <v>1160</v>
      </c>
      <c r="B528">
        <v>168</v>
      </c>
      <c r="C528">
        <v>122</v>
      </c>
      <c r="D528">
        <v>24127895</v>
      </c>
      <c r="E528" t="s">
        <v>208</v>
      </c>
      <c r="F528" t="s">
        <v>1302</v>
      </c>
      <c r="G528" t="s">
        <v>1651</v>
      </c>
      <c r="H528">
        <v>248123</v>
      </c>
      <c r="I528">
        <v>437</v>
      </c>
      <c r="J528" t="s">
        <v>29</v>
      </c>
      <c r="K528" t="s">
        <v>30</v>
      </c>
      <c r="L528">
        <v>50000000</v>
      </c>
      <c r="M528">
        <v>2005</v>
      </c>
      <c r="N528">
        <v>7.6</v>
      </c>
      <c r="O528">
        <f>Table1[[#This Row],[gross]]-Table1[[#This Row],[budget]]</f>
        <v>-25872105</v>
      </c>
      <c r="R528" t="s">
        <v>3924</v>
      </c>
      <c r="S528">
        <f>COUNTIF(Table1[genres],R528)</f>
        <v>1</v>
      </c>
      <c r="T528" cm="1">
        <f t="array" ref="T528">SUM(IF(Table1[genres]=R528, Table1[imdb_score]))</f>
        <v>6.8</v>
      </c>
      <c r="U528" cm="1">
        <f t="array" ref="U528">MEDIAN(IF(Table1[genres]=R528, Table1[imdb_score]))</f>
        <v>6.8</v>
      </c>
      <c r="V528" cm="1">
        <f t="array" ref="V528">MAX(IF(Table1[genres]=R528, Table1[imdb_score]))</f>
        <v>6.8</v>
      </c>
      <c r="W528" cm="1">
        <f t="array" ref="W528">MIN(IF(Table1[genres]=R528, Table1[imdb_score]))</f>
        <v>6.8</v>
      </c>
      <c r="X528" t="e" cm="1">
        <f t="array" ref="X528">MODE(IF(Table1[genres]=R528, Table1[imdb_score]))</f>
        <v>#N/A</v>
      </c>
      <c r="Y528" s="2" t="e" cm="1">
        <f t="array" ref="Y528">VAR(IF(Table1[genres]=R528, Table1[imdb_score]))</f>
        <v>#DIV/0!</v>
      </c>
      <c r="Z528" s="2" t="e" cm="1">
        <f t="array" ref="Z528">STDEV(IF(Table1[genres]=R528, Table1[imdb_score]))</f>
        <v>#DIV/0!</v>
      </c>
      <c r="AA528" s="3" cm="1">
        <f t="array" ref="AA528">AVERAGE(IF(Table1[genres]=R528, Table1[imdb_score]))</f>
        <v>6.8</v>
      </c>
    </row>
    <row r="529" spans="1:27" x14ac:dyDescent="0.3">
      <c r="A529" t="s">
        <v>710</v>
      </c>
      <c r="B529">
        <v>371</v>
      </c>
      <c r="C529">
        <v>114</v>
      </c>
      <c r="D529">
        <v>18996755</v>
      </c>
      <c r="E529" t="s">
        <v>224</v>
      </c>
      <c r="F529" t="s">
        <v>761</v>
      </c>
      <c r="G529" t="s">
        <v>1653</v>
      </c>
      <c r="H529">
        <v>145270</v>
      </c>
      <c r="I529">
        <v>322</v>
      </c>
      <c r="J529" t="s">
        <v>29</v>
      </c>
      <c r="K529" t="s">
        <v>408</v>
      </c>
      <c r="L529">
        <v>45000000</v>
      </c>
      <c r="M529">
        <v>2012</v>
      </c>
      <c r="N529">
        <v>7.6</v>
      </c>
      <c r="O529">
        <f>Table1[[#This Row],[gross]]-Table1[[#This Row],[budget]]</f>
        <v>-26003245</v>
      </c>
      <c r="R529" t="s">
        <v>3931</v>
      </c>
      <c r="S529">
        <f>COUNTIF(Table1[genres],R529)</f>
        <v>1</v>
      </c>
      <c r="T529" cm="1">
        <f t="array" ref="T529">SUM(IF(Table1[genres]=R529, Table1[imdb_score]))</f>
        <v>6.8</v>
      </c>
      <c r="U529" cm="1">
        <f t="array" ref="U529">MEDIAN(IF(Table1[genres]=R529, Table1[imdb_score]))</f>
        <v>6.8</v>
      </c>
      <c r="V529" cm="1">
        <f t="array" ref="V529">MAX(IF(Table1[genres]=R529, Table1[imdb_score]))</f>
        <v>6.8</v>
      </c>
      <c r="W529" cm="1">
        <f t="array" ref="W529">MIN(IF(Table1[genres]=R529, Table1[imdb_score]))</f>
        <v>6.8</v>
      </c>
      <c r="X529" t="e" cm="1">
        <f t="array" ref="X529">MODE(IF(Table1[genres]=R529, Table1[imdb_score]))</f>
        <v>#N/A</v>
      </c>
      <c r="Y529" s="2" t="e" cm="1">
        <f t="array" ref="Y529">VAR(IF(Table1[genres]=R529, Table1[imdb_score]))</f>
        <v>#DIV/0!</v>
      </c>
      <c r="Z529" s="2" t="e" cm="1">
        <f t="array" ref="Z529">STDEV(IF(Table1[genres]=R529, Table1[imdb_score]))</f>
        <v>#DIV/0!</v>
      </c>
      <c r="AA529" s="3" cm="1">
        <f t="array" ref="AA529">AVERAGE(IF(Table1[genres]=R529, Table1[imdb_score]))</f>
        <v>6.8</v>
      </c>
    </row>
    <row r="530" spans="1:27" x14ac:dyDescent="0.3">
      <c r="A530" t="s">
        <v>1655</v>
      </c>
      <c r="B530">
        <v>250</v>
      </c>
      <c r="C530">
        <v>189</v>
      </c>
      <c r="D530">
        <v>25031037</v>
      </c>
      <c r="E530" t="s">
        <v>1656</v>
      </c>
      <c r="F530" t="s">
        <v>54</v>
      </c>
      <c r="G530" t="s">
        <v>1657</v>
      </c>
      <c r="H530">
        <v>155496</v>
      </c>
      <c r="I530">
        <v>532</v>
      </c>
      <c r="J530" t="s">
        <v>29</v>
      </c>
      <c r="K530" t="s">
        <v>30</v>
      </c>
      <c r="L530">
        <v>53000000</v>
      </c>
      <c r="M530">
        <v>2007</v>
      </c>
      <c r="N530">
        <v>7.6</v>
      </c>
      <c r="O530">
        <f>Table1[[#This Row],[gross]]-Table1[[#This Row],[budget]]</f>
        <v>-27968963</v>
      </c>
      <c r="R530" t="s">
        <v>3936</v>
      </c>
      <c r="S530">
        <f>COUNTIF(Table1[genres],R530)</f>
        <v>1</v>
      </c>
      <c r="T530" cm="1">
        <f t="array" ref="T530">SUM(IF(Table1[genres]=R530, Table1[imdb_score]))</f>
        <v>6.8</v>
      </c>
      <c r="U530" cm="1">
        <f t="array" ref="U530">MEDIAN(IF(Table1[genres]=R530, Table1[imdb_score]))</f>
        <v>6.8</v>
      </c>
      <c r="V530" cm="1">
        <f t="array" ref="V530">MAX(IF(Table1[genres]=R530, Table1[imdb_score]))</f>
        <v>6.8</v>
      </c>
      <c r="W530" cm="1">
        <f t="array" ref="W530">MIN(IF(Table1[genres]=R530, Table1[imdb_score]))</f>
        <v>6.8</v>
      </c>
      <c r="X530" t="e" cm="1">
        <f t="array" ref="X530">MODE(IF(Table1[genres]=R530, Table1[imdb_score]))</f>
        <v>#N/A</v>
      </c>
      <c r="Y530" s="2" t="e" cm="1">
        <f t="array" ref="Y530">VAR(IF(Table1[genres]=R530, Table1[imdb_score]))</f>
        <v>#DIV/0!</v>
      </c>
      <c r="Z530" s="2" t="e" cm="1">
        <f t="array" ref="Z530">STDEV(IF(Table1[genres]=R530, Table1[imdb_score]))</f>
        <v>#DIV/0!</v>
      </c>
      <c r="AA530" s="3" cm="1">
        <f t="array" ref="AA530">AVERAGE(IF(Table1[genres]=R530, Table1[imdb_score]))</f>
        <v>6.8</v>
      </c>
    </row>
    <row r="531" spans="1:27" x14ac:dyDescent="0.3">
      <c r="A531" t="s">
        <v>286</v>
      </c>
      <c r="B531">
        <v>284</v>
      </c>
      <c r="C531">
        <v>100</v>
      </c>
      <c r="D531">
        <v>1196752</v>
      </c>
      <c r="E531" t="s">
        <v>208</v>
      </c>
      <c r="F531" t="s">
        <v>1658</v>
      </c>
      <c r="G531" t="s">
        <v>1659</v>
      </c>
      <c r="H531">
        <v>79353</v>
      </c>
      <c r="I531">
        <v>121</v>
      </c>
      <c r="J531" t="s">
        <v>153</v>
      </c>
      <c r="K531" t="s">
        <v>1637</v>
      </c>
      <c r="L531">
        <v>30300000</v>
      </c>
      <c r="M531">
        <v>2011</v>
      </c>
      <c r="N531">
        <v>7.6</v>
      </c>
      <c r="O531">
        <f>Table1[[#This Row],[gross]]-Table1[[#This Row],[budget]]</f>
        <v>-29103248</v>
      </c>
      <c r="R531" t="s">
        <v>3943</v>
      </c>
      <c r="S531">
        <f>COUNTIF(Table1[genres],R531)</f>
        <v>1</v>
      </c>
      <c r="T531" cm="1">
        <f t="array" ref="T531">SUM(IF(Table1[genres]=R531, Table1[imdb_score]))</f>
        <v>6.8</v>
      </c>
      <c r="U531" cm="1">
        <f t="array" ref="U531">MEDIAN(IF(Table1[genres]=R531, Table1[imdb_score]))</f>
        <v>6.8</v>
      </c>
      <c r="V531" cm="1">
        <f t="array" ref="V531">MAX(IF(Table1[genres]=R531, Table1[imdb_score]))</f>
        <v>6.8</v>
      </c>
      <c r="W531" cm="1">
        <f t="array" ref="W531">MIN(IF(Table1[genres]=R531, Table1[imdb_score]))</f>
        <v>6.8</v>
      </c>
      <c r="X531" t="e" cm="1">
        <f t="array" ref="X531">MODE(IF(Table1[genres]=R531, Table1[imdb_score]))</f>
        <v>#N/A</v>
      </c>
      <c r="Y531" s="2" t="e" cm="1">
        <f t="array" ref="Y531">VAR(IF(Table1[genres]=R531, Table1[imdb_score]))</f>
        <v>#DIV/0!</v>
      </c>
      <c r="Z531" s="2" t="e" cm="1">
        <f t="array" ref="Z531">STDEV(IF(Table1[genres]=R531, Table1[imdb_score]))</f>
        <v>#DIV/0!</v>
      </c>
      <c r="AA531" s="3" cm="1">
        <f t="array" ref="AA531">AVERAGE(IF(Table1[genres]=R531, Table1[imdb_score]))</f>
        <v>6.8</v>
      </c>
    </row>
    <row r="532" spans="1:27" x14ac:dyDescent="0.3">
      <c r="A532" t="s">
        <v>724</v>
      </c>
      <c r="B532">
        <v>248</v>
      </c>
      <c r="C532">
        <v>119</v>
      </c>
      <c r="D532">
        <v>11041228</v>
      </c>
      <c r="E532" t="s">
        <v>1660</v>
      </c>
      <c r="F532" t="s">
        <v>1661</v>
      </c>
      <c r="G532" t="s">
        <v>1662</v>
      </c>
      <c r="H532">
        <v>92295</v>
      </c>
      <c r="I532">
        <v>420</v>
      </c>
      <c r="J532" t="s">
        <v>139</v>
      </c>
      <c r="K532" t="s">
        <v>926</v>
      </c>
      <c r="L532">
        <v>100000000</v>
      </c>
      <c r="M532">
        <v>2004</v>
      </c>
      <c r="N532">
        <v>7.6</v>
      </c>
      <c r="O532">
        <f>Table1[[#This Row],[gross]]-Table1[[#This Row],[budget]]</f>
        <v>-88958772</v>
      </c>
      <c r="R532" t="s">
        <v>3960</v>
      </c>
      <c r="S532">
        <f>COUNTIF(Table1[genres],R532)</f>
        <v>1</v>
      </c>
      <c r="T532" cm="1">
        <f t="array" ref="T532">SUM(IF(Table1[genres]=R532, Table1[imdb_score]))</f>
        <v>6.8</v>
      </c>
      <c r="U532" cm="1">
        <f t="array" ref="U532">MEDIAN(IF(Table1[genres]=R532, Table1[imdb_score]))</f>
        <v>6.8</v>
      </c>
      <c r="V532" cm="1">
        <f t="array" ref="V532">MAX(IF(Table1[genres]=R532, Table1[imdb_score]))</f>
        <v>6.8</v>
      </c>
      <c r="W532" cm="1">
        <f t="array" ref="W532">MIN(IF(Table1[genres]=R532, Table1[imdb_score]))</f>
        <v>6.8</v>
      </c>
      <c r="X532" t="e" cm="1">
        <f t="array" ref="X532">MODE(IF(Table1[genres]=R532, Table1[imdb_score]))</f>
        <v>#N/A</v>
      </c>
      <c r="Y532" s="2" t="e" cm="1">
        <f t="array" ref="Y532">VAR(IF(Table1[genres]=R532, Table1[imdb_score]))</f>
        <v>#DIV/0!</v>
      </c>
      <c r="Z532" s="2" t="e" cm="1">
        <f t="array" ref="Z532">STDEV(IF(Table1[genres]=R532, Table1[imdb_score]))</f>
        <v>#DIV/0!</v>
      </c>
      <c r="AA532" s="3" cm="1">
        <f t="array" ref="AA532">AVERAGE(IF(Table1[genres]=R532, Table1[imdb_score]))</f>
        <v>6.8</v>
      </c>
    </row>
    <row r="533" spans="1:27" x14ac:dyDescent="0.3">
      <c r="A533" t="s">
        <v>724</v>
      </c>
      <c r="B533">
        <v>136</v>
      </c>
      <c r="C533">
        <v>146</v>
      </c>
      <c r="D533">
        <v>9213</v>
      </c>
      <c r="E533" t="s">
        <v>383</v>
      </c>
      <c r="F533" t="s">
        <v>40</v>
      </c>
      <c r="G533" t="s">
        <v>1663</v>
      </c>
      <c r="H533">
        <v>38690</v>
      </c>
      <c r="I533">
        <v>130</v>
      </c>
      <c r="J533" t="s">
        <v>139</v>
      </c>
      <c r="K533" t="s">
        <v>926</v>
      </c>
      <c r="L533">
        <v>94000000</v>
      </c>
      <c r="M533">
        <v>2011</v>
      </c>
      <c r="N533">
        <v>7.6</v>
      </c>
      <c r="O533">
        <f>Table1[[#This Row],[gross]]-Table1[[#This Row],[budget]]</f>
        <v>-93990787</v>
      </c>
      <c r="R533" t="s">
        <v>3966</v>
      </c>
      <c r="S533">
        <f>COUNTIF(Table1[genres],R533)</f>
        <v>1</v>
      </c>
      <c r="T533" cm="1">
        <f t="array" ref="T533">SUM(IF(Table1[genres]=R533, Table1[imdb_score]))</f>
        <v>6.8</v>
      </c>
      <c r="U533" cm="1">
        <f t="array" ref="U533">MEDIAN(IF(Table1[genres]=R533, Table1[imdb_score]))</f>
        <v>6.8</v>
      </c>
      <c r="V533" cm="1">
        <f t="array" ref="V533">MAX(IF(Table1[genres]=R533, Table1[imdb_score]))</f>
        <v>6.8</v>
      </c>
      <c r="W533" cm="1">
        <f t="array" ref="W533">MIN(IF(Table1[genres]=R533, Table1[imdb_score]))</f>
        <v>6.8</v>
      </c>
      <c r="X533" t="e" cm="1">
        <f t="array" ref="X533">MODE(IF(Table1[genres]=R533, Table1[imdb_score]))</f>
        <v>#N/A</v>
      </c>
      <c r="Y533" s="2" t="e" cm="1">
        <f t="array" ref="Y533">VAR(IF(Table1[genres]=R533, Table1[imdb_score]))</f>
        <v>#DIV/0!</v>
      </c>
      <c r="Z533" s="2" t="e" cm="1">
        <f t="array" ref="Z533">STDEV(IF(Table1[genres]=R533, Table1[imdb_score]))</f>
        <v>#DIV/0!</v>
      </c>
      <c r="AA533" s="3" cm="1">
        <f t="array" ref="AA533">AVERAGE(IF(Table1[genres]=R533, Table1[imdb_score]))</f>
        <v>6.8</v>
      </c>
    </row>
    <row r="534" spans="1:27" x14ac:dyDescent="0.3">
      <c r="A534" t="s">
        <v>654</v>
      </c>
      <c r="B534">
        <v>306</v>
      </c>
      <c r="C534">
        <v>98</v>
      </c>
      <c r="D534">
        <v>368049635</v>
      </c>
      <c r="E534" t="s">
        <v>1665</v>
      </c>
      <c r="F534" t="s">
        <v>834</v>
      </c>
      <c r="G534" t="s">
        <v>1666</v>
      </c>
      <c r="H534">
        <v>286877</v>
      </c>
      <c r="I534">
        <v>284</v>
      </c>
      <c r="J534" t="s">
        <v>29</v>
      </c>
      <c r="K534" t="s">
        <v>30</v>
      </c>
      <c r="L534">
        <v>76000000</v>
      </c>
      <c r="M534">
        <v>2013</v>
      </c>
      <c r="N534">
        <v>7.5</v>
      </c>
      <c r="O534">
        <f>Table1[[#This Row],[gross]]-Table1[[#This Row],[budget]]</f>
        <v>292049635</v>
      </c>
      <c r="R534" t="s">
        <v>3970</v>
      </c>
      <c r="S534">
        <f>COUNTIF(Table1[genres],R534)</f>
        <v>1</v>
      </c>
      <c r="T534" cm="1">
        <f t="array" ref="T534">SUM(IF(Table1[genres]=R534, Table1[imdb_score]))</f>
        <v>6.8</v>
      </c>
      <c r="U534" cm="1">
        <f t="array" ref="U534">MEDIAN(IF(Table1[genres]=R534, Table1[imdb_score]))</f>
        <v>6.8</v>
      </c>
      <c r="V534" cm="1">
        <f t="array" ref="V534">MAX(IF(Table1[genres]=R534, Table1[imdb_score]))</f>
        <v>6.8</v>
      </c>
      <c r="W534" cm="1">
        <f t="array" ref="W534">MIN(IF(Table1[genres]=R534, Table1[imdb_score]))</f>
        <v>6.8</v>
      </c>
      <c r="X534" t="e" cm="1">
        <f t="array" ref="X534">MODE(IF(Table1[genres]=R534, Table1[imdb_score]))</f>
        <v>#N/A</v>
      </c>
      <c r="Y534" s="2" t="e" cm="1">
        <f t="array" ref="Y534">VAR(IF(Table1[genres]=R534, Table1[imdb_score]))</f>
        <v>#DIV/0!</v>
      </c>
      <c r="Z534" s="2" t="e" cm="1">
        <f t="array" ref="Z534">STDEV(IF(Table1[genres]=R534, Table1[imdb_score]))</f>
        <v>#DIV/0!</v>
      </c>
      <c r="AA534" s="3" cm="1">
        <f t="array" ref="AA534">AVERAGE(IF(Table1[genres]=R534, Table1[imdb_score]))</f>
        <v>6.8</v>
      </c>
    </row>
    <row r="535" spans="1:27" x14ac:dyDescent="0.3">
      <c r="A535" t="s">
        <v>1668</v>
      </c>
      <c r="B535">
        <v>102</v>
      </c>
      <c r="C535">
        <v>103</v>
      </c>
      <c r="D535">
        <v>285761243</v>
      </c>
      <c r="E535" t="s">
        <v>1669</v>
      </c>
      <c r="F535" t="s">
        <v>1670</v>
      </c>
      <c r="G535" t="s">
        <v>1671</v>
      </c>
      <c r="H535">
        <v>311075</v>
      </c>
      <c r="I535">
        <v>305</v>
      </c>
      <c r="J535" t="s">
        <v>29</v>
      </c>
      <c r="K535" t="s">
        <v>30</v>
      </c>
      <c r="L535">
        <v>18000000</v>
      </c>
      <c r="M535">
        <v>1990</v>
      </c>
      <c r="N535">
        <v>7.5</v>
      </c>
      <c r="O535">
        <f>Table1[[#This Row],[gross]]-Table1[[#This Row],[budget]]</f>
        <v>267761243</v>
      </c>
      <c r="R535" t="s">
        <v>3984</v>
      </c>
      <c r="S535">
        <f>COUNTIF(Table1[genres],R535)</f>
        <v>1</v>
      </c>
      <c r="T535" cm="1">
        <f t="array" ref="T535">SUM(IF(Table1[genres]=R535, Table1[imdb_score]))</f>
        <v>6.8</v>
      </c>
      <c r="U535" cm="1">
        <f t="array" ref="U535">MEDIAN(IF(Table1[genres]=R535, Table1[imdb_score]))</f>
        <v>6.8</v>
      </c>
      <c r="V535" cm="1">
        <f t="array" ref="V535">MAX(IF(Table1[genres]=R535, Table1[imdb_score]))</f>
        <v>6.8</v>
      </c>
      <c r="W535" cm="1">
        <f t="array" ref="W535">MIN(IF(Table1[genres]=R535, Table1[imdb_score]))</f>
        <v>6.8</v>
      </c>
      <c r="X535" t="e" cm="1">
        <f t="array" ref="X535">MODE(IF(Table1[genres]=R535, Table1[imdb_score]))</f>
        <v>#N/A</v>
      </c>
      <c r="Y535" s="2" t="e" cm="1">
        <f t="array" ref="Y535">VAR(IF(Table1[genres]=R535, Table1[imdb_score]))</f>
        <v>#DIV/0!</v>
      </c>
      <c r="Z535" s="2" t="e" cm="1">
        <f t="array" ref="Z535">STDEV(IF(Table1[genres]=R535, Table1[imdb_score]))</f>
        <v>#DIV/0!</v>
      </c>
      <c r="AA535" s="3" cm="1">
        <f t="array" ref="AA535">AVERAGE(IF(Table1[genres]=R535, Table1[imdb_score]))</f>
        <v>6.8</v>
      </c>
    </row>
    <row r="536" spans="1:27" x14ac:dyDescent="0.3">
      <c r="A536" t="s">
        <v>277</v>
      </c>
      <c r="B536">
        <v>635</v>
      </c>
      <c r="C536">
        <v>141</v>
      </c>
      <c r="D536">
        <v>458991599</v>
      </c>
      <c r="E536" t="s">
        <v>248</v>
      </c>
      <c r="F536" t="s">
        <v>464</v>
      </c>
      <c r="G536" t="s">
        <v>1672</v>
      </c>
      <c r="H536">
        <v>462669</v>
      </c>
      <c r="I536">
        <v>1117</v>
      </c>
      <c r="J536" t="s">
        <v>29</v>
      </c>
      <c r="K536" t="s">
        <v>30</v>
      </c>
      <c r="L536">
        <v>250000000</v>
      </c>
      <c r="M536">
        <v>2015</v>
      </c>
      <c r="N536">
        <v>7.5</v>
      </c>
      <c r="O536">
        <f>Table1[[#This Row],[gross]]-Table1[[#This Row],[budget]]</f>
        <v>208991599</v>
      </c>
      <c r="R536" t="s">
        <v>4073</v>
      </c>
      <c r="S536">
        <f>COUNTIF(Table1[genres],R536)</f>
        <v>1</v>
      </c>
      <c r="T536" cm="1">
        <f t="array" ref="T536">SUM(IF(Table1[genres]=R536, Table1[imdb_score]))</f>
        <v>6.7</v>
      </c>
      <c r="U536" cm="1">
        <f t="array" ref="U536">MEDIAN(IF(Table1[genres]=R536, Table1[imdb_score]))</f>
        <v>6.7</v>
      </c>
      <c r="V536" cm="1">
        <f t="array" ref="V536">MAX(IF(Table1[genres]=R536, Table1[imdb_score]))</f>
        <v>6.7</v>
      </c>
      <c r="W536" cm="1">
        <f t="array" ref="W536">MIN(IF(Table1[genres]=R536, Table1[imdb_score]))</f>
        <v>6.7</v>
      </c>
      <c r="X536" t="e" cm="1">
        <f t="array" ref="X536">MODE(IF(Table1[genres]=R536, Table1[imdb_score]))</f>
        <v>#N/A</v>
      </c>
      <c r="Y536" s="2" t="e" cm="1">
        <f t="array" ref="Y536">VAR(IF(Table1[genres]=R536, Table1[imdb_score]))</f>
        <v>#DIV/0!</v>
      </c>
      <c r="Z536" s="2" t="e" cm="1">
        <f t="array" ref="Z536">STDEV(IF(Table1[genres]=R536, Table1[imdb_score]))</f>
        <v>#DIV/0!</v>
      </c>
      <c r="AA536" s="3" cm="1">
        <f t="array" ref="AA536">AVERAGE(IF(Table1[genres]=R536, Table1[imdb_score]))</f>
        <v>6.7</v>
      </c>
    </row>
    <row r="537" spans="1:27" x14ac:dyDescent="0.3">
      <c r="A537" t="s">
        <v>1668</v>
      </c>
      <c r="B537">
        <v>258</v>
      </c>
      <c r="C537">
        <v>159</v>
      </c>
      <c r="D537">
        <v>317557891</v>
      </c>
      <c r="E537" t="s">
        <v>1674</v>
      </c>
      <c r="F537" t="s">
        <v>947</v>
      </c>
      <c r="G537" t="s">
        <v>1675</v>
      </c>
      <c r="H537">
        <v>444683</v>
      </c>
      <c r="I537">
        <v>1571</v>
      </c>
      <c r="J537" t="s">
        <v>29</v>
      </c>
      <c r="K537" t="s">
        <v>200</v>
      </c>
      <c r="L537">
        <v>125000000</v>
      </c>
      <c r="M537">
        <v>2001</v>
      </c>
      <c r="N537">
        <v>7.5</v>
      </c>
      <c r="O537">
        <f>Table1[[#This Row],[gross]]-Table1[[#This Row],[budget]]</f>
        <v>192557891</v>
      </c>
      <c r="R537" t="s">
        <v>4151</v>
      </c>
      <c r="S537">
        <f>COUNTIF(Table1[genres],R537)</f>
        <v>1</v>
      </c>
      <c r="T537" cm="1">
        <f t="array" ref="T537">SUM(IF(Table1[genres]=R537, Table1[imdb_score]))</f>
        <v>6.7</v>
      </c>
      <c r="U537" cm="1">
        <f t="array" ref="U537">MEDIAN(IF(Table1[genres]=R537, Table1[imdb_score]))</f>
        <v>6.7</v>
      </c>
      <c r="V537" cm="1">
        <f t="array" ref="V537">MAX(IF(Table1[genres]=R537, Table1[imdb_score]))</f>
        <v>6.7</v>
      </c>
      <c r="W537" cm="1">
        <f t="array" ref="W537">MIN(IF(Table1[genres]=R537, Table1[imdb_score]))</f>
        <v>6.7</v>
      </c>
      <c r="X537" t="e" cm="1">
        <f t="array" ref="X537">MODE(IF(Table1[genres]=R537, Table1[imdb_score]))</f>
        <v>#N/A</v>
      </c>
      <c r="Y537" s="2" t="e" cm="1">
        <f t="array" ref="Y537">VAR(IF(Table1[genres]=R537, Table1[imdb_score]))</f>
        <v>#DIV/0!</v>
      </c>
      <c r="Z537" s="2" t="e" cm="1">
        <f t="array" ref="Z537">STDEV(IF(Table1[genres]=R537, Table1[imdb_score]))</f>
        <v>#DIV/0!</v>
      </c>
      <c r="AA537" s="3" cm="1">
        <f t="array" ref="AA537">AVERAGE(IF(Table1[genres]=R537, Table1[imdb_score]))</f>
        <v>6.7</v>
      </c>
    </row>
    <row r="538" spans="1:27" x14ac:dyDescent="0.3">
      <c r="A538" t="s">
        <v>1130</v>
      </c>
      <c r="B538">
        <v>329</v>
      </c>
      <c r="C538">
        <v>138</v>
      </c>
      <c r="D538">
        <v>292000866</v>
      </c>
      <c r="E538" t="s">
        <v>946</v>
      </c>
      <c r="F538" t="s">
        <v>1416</v>
      </c>
      <c r="G538" t="s">
        <v>1676</v>
      </c>
      <c r="H538">
        <v>355137</v>
      </c>
      <c r="I538">
        <v>1108</v>
      </c>
      <c r="J538" t="s">
        <v>29</v>
      </c>
      <c r="K538" t="s">
        <v>200</v>
      </c>
      <c r="L538">
        <v>150000000</v>
      </c>
      <c r="M538">
        <v>2007</v>
      </c>
      <c r="N538">
        <v>7.5</v>
      </c>
      <c r="O538">
        <f>Table1[[#This Row],[gross]]-Table1[[#This Row],[budget]]</f>
        <v>142000866</v>
      </c>
      <c r="R538" t="s">
        <v>4203</v>
      </c>
      <c r="S538">
        <f>COUNTIF(Table1[genres],R538)</f>
        <v>1</v>
      </c>
      <c r="T538" cm="1">
        <f t="array" ref="T538">SUM(IF(Table1[genres]=R538, Table1[imdb_score]))</f>
        <v>6.7</v>
      </c>
      <c r="U538" cm="1">
        <f t="array" ref="U538">MEDIAN(IF(Table1[genres]=R538, Table1[imdb_score]))</f>
        <v>6.7</v>
      </c>
      <c r="V538" cm="1">
        <f t="array" ref="V538">MAX(IF(Table1[genres]=R538, Table1[imdb_score]))</f>
        <v>6.7</v>
      </c>
      <c r="W538" cm="1">
        <f t="array" ref="W538">MIN(IF(Table1[genres]=R538, Table1[imdb_score]))</f>
        <v>6.7</v>
      </c>
      <c r="X538" t="e" cm="1">
        <f t="array" ref="X538">MODE(IF(Table1[genres]=R538, Table1[imdb_score]))</f>
        <v>#N/A</v>
      </c>
      <c r="Y538" s="2" t="e" cm="1">
        <f t="array" ref="Y538">VAR(IF(Table1[genres]=R538, Table1[imdb_score]))</f>
        <v>#DIV/0!</v>
      </c>
      <c r="Z538" s="2" t="e" cm="1">
        <f t="array" ref="Z538">STDEV(IF(Table1[genres]=R538, Table1[imdb_score]))</f>
        <v>#DIV/0!</v>
      </c>
      <c r="AA538" s="3" cm="1">
        <f t="array" ref="AA538">AVERAGE(IF(Table1[genres]=R538, Table1[imdb_score]))</f>
        <v>6.7</v>
      </c>
    </row>
    <row r="539" spans="1:27" x14ac:dyDescent="0.3">
      <c r="A539" t="s">
        <v>1284</v>
      </c>
      <c r="B539">
        <v>387</v>
      </c>
      <c r="C539">
        <v>96</v>
      </c>
      <c r="D539">
        <v>143492840</v>
      </c>
      <c r="E539" t="s">
        <v>699</v>
      </c>
      <c r="F539" t="s">
        <v>221</v>
      </c>
      <c r="G539" t="s">
        <v>1678</v>
      </c>
      <c r="H539">
        <v>414335</v>
      </c>
      <c r="I539">
        <v>881</v>
      </c>
      <c r="J539" t="s">
        <v>29</v>
      </c>
      <c r="K539" t="s">
        <v>30</v>
      </c>
      <c r="L539">
        <v>7500000</v>
      </c>
      <c r="M539">
        <v>2007</v>
      </c>
      <c r="N539">
        <v>7.5</v>
      </c>
      <c r="O539">
        <f>Table1[[#This Row],[gross]]-Table1[[#This Row],[budget]]</f>
        <v>135992840</v>
      </c>
      <c r="R539" t="s">
        <v>4231</v>
      </c>
      <c r="S539">
        <f>COUNTIF(Table1[genres],R539)</f>
        <v>1</v>
      </c>
      <c r="T539" cm="1">
        <f t="array" ref="T539">SUM(IF(Table1[genres]=R539, Table1[imdb_score]))</f>
        <v>6.7</v>
      </c>
      <c r="U539" cm="1">
        <f t="array" ref="U539">MEDIAN(IF(Table1[genres]=R539, Table1[imdb_score]))</f>
        <v>6.7</v>
      </c>
      <c r="V539" cm="1">
        <f t="array" ref="V539">MAX(IF(Table1[genres]=R539, Table1[imdb_score]))</f>
        <v>6.7</v>
      </c>
      <c r="W539" cm="1">
        <f t="array" ref="W539">MIN(IF(Table1[genres]=R539, Table1[imdb_score]))</f>
        <v>6.7</v>
      </c>
      <c r="X539" t="e" cm="1">
        <f t="array" ref="X539">MODE(IF(Table1[genres]=R539, Table1[imdb_score]))</f>
        <v>#N/A</v>
      </c>
      <c r="Y539" s="2" t="e" cm="1">
        <f t="array" ref="Y539">VAR(IF(Table1[genres]=R539, Table1[imdb_score]))</f>
        <v>#DIV/0!</v>
      </c>
      <c r="Z539" s="2" t="e" cm="1">
        <f t="array" ref="Z539">STDEV(IF(Table1[genres]=R539, Table1[imdb_score]))</f>
        <v>#DIV/0!</v>
      </c>
      <c r="AA539" s="3" cm="1">
        <f t="array" ref="AA539">AVERAGE(IF(Table1[genres]=R539, Table1[imdb_score]))</f>
        <v>6.7</v>
      </c>
    </row>
    <row r="540" spans="1:27" x14ac:dyDescent="0.3">
      <c r="A540" t="s">
        <v>1284</v>
      </c>
      <c r="B540">
        <v>387</v>
      </c>
      <c r="C540">
        <v>96</v>
      </c>
      <c r="D540">
        <v>143492840</v>
      </c>
      <c r="E540" t="s">
        <v>699</v>
      </c>
      <c r="F540" t="s">
        <v>221</v>
      </c>
      <c r="G540" t="s">
        <v>1678</v>
      </c>
      <c r="H540">
        <v>414345</v>
      </c>
      <c r="I540">
        <v>881</v>
      </c>
      <c r="J540" t="s">
        <v>29</v>
      </c>
      <c r="K540" t="s">
        <v>30</v>
      </c>
      <c r="L540">
        <v>7500000</v>
      </c>
      <c r="M540">
        <v>2007</v>
      </c>
      <c r="N540">
        <v>7.5</v>
      </c>
      <c r="O540">
        <f>Table1[[#This Row],[gross]]-Table1[[#This Row],[budget]]</f>
        <v>135992840</v>
      </c>
      <c r="R540" t="s">
        <v>4245</v>
      </c>
      <c r="S540">
        <f>COUNTIF(Table1[genres],R540)</f>
        <v>1</v>
      </c>
      <c r="T540" cm="1">
        <f t="array" ref="T540">SUM(IF(Table1[genres]=R540, Table1[imdb_score]))</f>
        <v>6.7</v>
      </c>
      <c r="U540" cm="1">
        <f t="array" ref="U540">MEDIAN(IF(Table1[genres]=R540, Table1[imdb_score]))</f>
        <v>6.7</v>
      </c>
      <c r="V540" cm="1">
        <f t="array" ref="V540">MAX(IF(Table1[genres]=R540, Table1[imdb_score]))</f>
        <v>6.7</v>
      </c>
      <c r="W540" cm="1">
        <f t="array" ref="W540">MIN(IF(Table1[genres]=R540, Table1[imdb_score]))</f>
        <v>6.7</v>
      </c>
      <c r="X540" t="e" cm="1">
        <f t="array" ref="X540">MODE(IF(Table1[genres]=R540, Table1[imdb_score]))</f>
        <v>#N/A</v>
      </c>
      <c r="Y540" s="2" t="e" cm="1">
        <f t="array" ref="Y540">VAR(IF(Table1[genres]=R540, Table1[imdb_score]))</f>
        <v>#DIV/0!</v>
      </c>
      <c r="Z540" s="2" t="e" cm="1">
        <f t="array" ref="Z540">STDEV(IF(Table1[genres]=R540, Table1[imdb_score]))</f>
        <v>#DIV/0!</v>
      </c>
      <c r="AA540" s="3" cm="1">
        <f t="array" ref="AA540">AVERAGE(IF(Table1[genres]=R540, Table1[imdb_score]))</f>
        <v>6.7</v>
      </c>
    </row>
    <row r="541" spans="1:27" x14ac:dyDescent="0.3">
      <c r="A541" t="s">
        <v>978</v>
      </c>
      <c r="B541">
        <v>511</v>
      </c>
      <c r="C541">
        <v>112</v>
      </c>
      <c r="D541">
        <v>137387272</v>
      </c>
      <c r="E541" t="s">
        <v>211</v>
      </c>
      <c r="F541" t="s">
        <v>910</v>
      </c>
      <c r="G541" t="s">
        <v>1681</v>
      </c>
      <c r="H541">
        <v>300110</v>
      </c>
      <c r="I541">
        <v>807</v>
      </c>
      <c r="J541" t="s">
        <v>29</v>
      </c>
      <c r="K541" t="s">
        <v>30</v>
      </c>
      <c r="L541">
        <v>20000000</v>
      </c>
      <c r="M541">
        <v>2013</v>
      </c>
      <c r="N541">
        <v>7.5</v>
      </c>
      <c r="O541">
        <f>Table1[[#This Row],[gross]]-Table1[[#This Row],[budget]]</f>
        <v>117387272</v>
      </c>
      <c r="R541" t="s">
        <v>4252</v>
      </c>
      <c r="S541">
        <f>COUNTIF(Table1[genres],R541)</f>
        <v>1</v>
      </c>
      <c r="T541" cm="1">
        <f t="array" ref="T541">SUM(IF(Table1[genres]=R541, Table1[imdb_score]))</f>
        <v>6.7</v>
      </c>
      <c r="U541" cm="1">
        <f t="array" ref="U541">MEDIAN(IF(Table1[genres]=R541, Table1[imdb_score]))</f>
        <v>6.7</v>
      </c>
      <c r="V541" cm="1">
        <f t="array" ref="V541">MAX(IF(Table1[genres]=R541, Table1[imdb_score]))</f>
        <v>6.7</v>
      </c>
      <c r="W541" cm="1">
        <f t="array" ref="W541">MIN(IF(Table1[genres]=R541, Table1[imdb_score]))</f>
        <v>6.7</v>
      </c>
      <c r="X541" t="e" cm="1">
        <f t="array" ref="X541">MODE(IF(Table1[genres]=R541, Table1[imdb_score]))</f>
        <v>#N/A</v>
      </c>
      <c r="Y541" s="2" t="e" cm="1">
        <f t="array" ref="Y541">VAR(IF(Table1[genres]=R541, Table1[imdb_score]))</f>
        <v>#DIV/0!</v>
      </c>
      <c r="Z541" s="2" t="e" cm="1">
        <f t="array" ref="Z541">STDEV(IF(Table1[genres]=R541, Table1[imdb_score]))</f>
        <v>#DIV/0!</v>
      </c>
      <c r="AA541" s="3" cm="1">
        <f t="array" ref="AA541">AVERAGE(IF(Table1[genres]=R541, Table1[imdb_score]))</f>
        <v>6.7</v>
      </c>
    </row>
    <row r="542" spans="1:27" x14ac:dyDescent="0.3">
      <c r="A542" t="s">
        <v>97</v>
      </c>
      <c r="B542">
        <v>100</v>
      </c>
      <c r="C542">
        <v>112</v>
      </c>
      <c r="D542">
        <v>115000000</v>
      </c>
      <c r="E542" t="s">
        <v>1683</v>
      </c>
      <c r="F542" t="s">
        <v>79</v>
      </c>
      <c r="G542" t="s">
        <v>1684</v>
      </c>
      <c r="H542">
        <v>63839</v>
      </c>
      <c r="I542">
        <v>238</v>
      </c>
      <c r="J542" t="s">
        <v>29</v>
      </c>
      <c r="K542" t="s">
        <v>30</v>
      </c>
      <c r="L542">
        <v>777000</v>
      </c>
      <c r="M542">
        <v>1973</v>
      </c>
      <c r="N542">
        <v>7.5</v>
      </c>
      <c r="O542">
        <f>Table1[[#This Row],[gross]]-Table1[[#This Row],[budget]]</f>
        <v>114223000</v>
      </c>
      <c r="R542" t="s">
        <v>4279</v>
      </c>
      <c r="S542">
        <f>COUNTIF(Table1[genres],R542)</f>
        <v>1</v>
      </c>
      <c r="T542" cm="1">
        <f t="array" ref="T542">SUM(IF(Table1[genres]=R542, Table1[imdb_score]))</f>
        <v>6.7</v>
      </c>
      <c r="U542" cm="1">
        <f t="array" ref="U542">MEDIAN(IF(Table1[genres]=R542, Table1[imdb_score]))</f>
        <v>6.7</v>
      </c>
      <c r="V542" cm="1">
        <f t="array" ref="V542">MAX(IF(Table1[genres]=R542, Table1[imdb_score]))</f>
        <v>6.7</v>
      </c>
      <c r="W542" cm="1">
        <f t="array" ref="W542">MIN(IF(Table1[genres]=R542, Table1[imdb_score]))</f>
        <v>6.7</v>
      </c>
      <c r="X542" t="e" cm="1">
        <f t="array" ref="X542">MODE(IF(Table1[genres]=R542, Table1[imdb_score]))</f>
        <v>#N/A</v>
      </c>
      <c r="Y542" s="2" t="e" cm="1">
        <f t="array" ref="Y542">VAR(IF(Table1[genres]=R542, Table1[imdb_score]))</f>
        <v>#DIV/0!</v>
      </c>
      <c r="Z542" s="2" t="e" cm="1">
        <f t="array" ref="Z542">STDEV(IF(Table1[genres]=R542, Table1[imdb_score]))</f>
        <v>#DIV/0!</v>
      </c>
      <c r="AA542" s="3" cm="1">
        <f t="array" ref="AA542">AVERAGE(IF(Table1[genres]=R542, Table1[imdb_score]))</f>
        <v>6.7</v>
      </c>
    </row>
    <row r="543" spans="1:27" x14ac:dyDescent="0.3">
      <c r="A543" t="s">
        <v>391</v>
      </c>
      <c r="B543">
        <v>288</v>
      </c>
      <c r="C543">
        <v>122</v>
      </c>
      <c r="D543">
        <v>119078393</v>
      </c>
      <c r="E543" t="s">
        <v>1686</v>
      </c>
      <c r="F543" t="s">
        <v>1687</v>
      </c>
      <c r="G543" t="s">
        <v>1688</v>
      </c>
      <c r="H543">
        <v>113152</v>
      </c>
      <c r="I543">
        <v>1416</v>
      </c>
      <c r="J543" t="s">
        <v>29</v>
      </c>
      <c r="K543" t="s">
        <v>30</v>
      </c>
      <c r="L543">
        <v>6000000</v>
      </c>
      <c r="M543">
        <v>2004</v>
      </c>
      <c r="N543">
        <v>7.5</v>
      </c>
      <c r="O543">
        <f>Table1[[#This Row],[gross]]-Table1[[#This Row],[budget]]</f>
        <v>113078393</v>
      </c>
      <c r="R543" t="s">
        <v>4319</v>
      </c>
      <c r="S543">
        <f>COUNTIF(Table1[genres],R543)</f>
        <v>1</v>
      </c>
      <c r="T543" cm="1">
        <f t="array" ref="T543">SUM(IF(Table1[genres]=R543, Table1[imdb_score]))</f>
        <v>6.7</v>
      </c>
      <c r="U543" cm="1">
        <f t="array" ref="U543">MEDIAN(IF(Table1[genres]=R543, Table1[imdb_score]))</f>
        <v>6.7</v>
      </c>
      <c r="V543" cm="1">
        <f t="array" ref="V543">MAX(IF(Table1[genres]=R543, Table1[imdb_score]))</f>
        <v>6.7</v>
      </c>
      <c r="W543" cm="1">
        <f t="array" ref="W543">MIN(IF(Table1[genres]=R543, Table1[imdb_score]))</f>
        <v>6.7</v>
      </c>
      <c r="X543" t="e" cm="1">
        <f t="array" ref="X543">MODE(IF(Table1[genres]=R543, Table1[imdb_score]))</f>
        <v>#N/A</v>
      </c>
      <c r="Y543" s="2" t="e" cm="1">
        <f t="array" ref="Y543">VAR(IF(Table1[genres]=R543, Table1[imdb_score]))</f>
        <v>#DIV/0!</v>
      </c>
      <c r="Z543" s="2" t="e" cm="1">
        <f t="array" ref="Z543">STDEV(IF(Table1[genres]=R543, Table1[imdb_score]))</f>
        <v>#DIV/0!</v>
      </c>
      <c r="AA543" s="3" cm="1">
        <f t="array" ref="AA543">AVERAGE(IF(Table1[genres]=R543, Table1[imdb_score]))</f>
        <v>6.7</v>
      </c>
    </row>
    <row r="544" spans="1:27" x14ac:dyDescent="0.3">
      <c r="A544" t="s">
        <v>149</v>
      </c>
      <c r="B544">
        <v>289</v>
      </c>
      <c r="C544">
        <v>134</v>
      </c>
      <c r="D544">
        <v>214948780</v>
      </c>
      <c r="E544" t="s">
        <v>693</v>
      </c>
      <c r="F544" t="s">
        <v>565</v>
      </c>
      <c r="G544" t="s">
        <v>1690</v>
      </c>
      <c r="H544">
        <v>405973</v>
      </c>
      <c r="I544">
        <v>1055</v>
      </c>
      <c r="J544" t="s">
        <v>29</v>
      </c>
      <c r="K544" t="s">
        <v>442</v>
      </c>
      <c r="L544">
        <v>110000000</v>
      </c>
      <c r="M544">
        <v>2003</v>
      </c>
      <c r="N544">
        <v>7.5</v>
      </c>
      <c r="O544">
        <f>Table1[[#This Row],[gross]]-Table1[[#This Row],[budget]]</f>
        <v>104948780</v>
      </c>
      <c r="R544" t="s">
        <v>4325</v>
      </c>
      <c r="S544">
        <f>COUNTIF(Table1[genres],R544)</f>
        <v>1</v>
      </c>
      <c r="T544" cm="1">
        <f t="array" ref="T544">SUM(IF(Table1[genres]=R544, Table1[imdb_score]))</f>
        <v>6.7</v>
      </c>
      <c r="U544" cm="1">
        <f t="array" ref="U544">MEDIAN(IF(Table1[genres]=R544, Table1[imdb_score]))</f>
        <v>6.7</v>
      </c>
      <c r="V544" cm="1">
        <f t="array" ref="V544">MAX(IF(Table1[genres]=R544, Table1[imdb_score]))</f>
        <v>6.7</v>
      </c>
      <c r="W544" cm="1">
        <f t="array" ref="W544">MIN(IF(Table1[genres]=R544, Table1[imdb_score]))</f>
        <v>6.7</v>
      </c>
      <c r="X544" t="e" cm="1">
        <f t="array" ref="X544">MODE(IF(Table1[genres]=R544, Table1[imdb_score]))</f>
        <v>#N/A</v>
      </c>
      <c r="Y544" s="2" t="e" cm="1">
        <f t="array" ref="Y544">VAR(IF(Table1[genres]=R544, Table1[imdb_score]))</f>
        <v>#DIV/0!</v>
      </c>
      <c r="Z544" s="2" t="e" cm="1">
        <f t="array" ref="Z544">STDEV(IF(Table1[genres]=R544, Table1[imdb_score]))</f>
        <v>#DIV/0!</v>
      </c>
      <c r="AA544" s="3" cm="1">
        <f t="array" ref="AA544">AVERAGE(IF(Table1[genres]=R544, Table1[imdb_score]))</f>
        <v>6.7</v>
      </c>
    </row>
    <row r="545" spans="1:27" x14ac:dyDescent="0.3">
      <c r="A545" t="s">
        <v>801</v>
      </c>
      <c r="B545">
        <v>105</v>
      </c>
      <c r="C545">
        <v>88</v>
      </c>
      <c r="D545">
        <v>84300000</v>
      </c>
      <c r="E545" t="s">
        <v>1176</v>
      </c>
      <c r="F545" t="s">
        <v>1691</v>
      </c>
      <c r="G545" t="s">
        <v>1692</v>
      </c>
      <c r="H545">
        <v>90360</v>
      </c>
      <c r="I545">
        <v>147</v>
      </c>
      <c r="J545" t="s">
        <v>29</v>
      </c>
      <c r="K545" t="s">
        <v>30</v>
      </c>
      <c r="L545">
        <v>2600000</v>
      </c>
      <c r="M545">
        <v>1940</v>
      </c>
      <c r="N545">
        <v>7.5</v>
      </c>
      <c r="O545">
        <f>Table1[[#This Row],[gross]]-Table1[[#This Row],[budget]]</f>
        <v>81700000</v>
      </c>
      <c r="R545" t="s">
        <v>4328</v>
      </c>
      <c r="S545">
        <f>COUNTIF(Table1[genres],R545)</f>
        <v>1</v>
      </c>
      <c r="T545" cm="1">
        <f t="array" ref="T545">SUM(IF(Table1[genres]=R545, Table1[imdb_score]))</f>
        <v>6.7</v>
      </c>
      <c r="U545" cm="1">
        <f t="array" ref="U545">MEDIAN(IF(Table1[genres]=R545, Table1[imdb_score]))</f>
        <v>6.7</v>
      </c>
      <c r="V545" cm="1">
        <f t="array" ref="V545">MAX(IF(Table1[genres]=R545, Table1[imdb_score]))</f>
        <v>6.7</v>
      </c>
      <c r="W545" cm="1">
        <f t="array" ref="W545">MIN(IF(Table1[genres]=R545, Table1[imdb_score]))</f>
        <v>6.7</v>
      </c>
      <c r="X545" t="e" cm="1">
        <f t="array" ref="X545">MODE(IF(Table1[genres]=R545, Table1[imdb_score]))</f>
        <v>#N/A</v>
      </c>
      <c r="Y545" s="2" t="e" cm="1">
        <f t="array" ref="Y545">VAR(IF(Table1[genres]=R545, Table1[imdb_score]))</f>
        <v>#DIV/0!</v>
      </c>
      <c r="Z545" s="2" t="e" cm="1">
        <f t="array" ref="Z545">STDEV(IF(Table1[genres]=R545, Table1[imdb_score]))</f>
        <v>#DIV/0!</v>
      </c>
      <c r="AA545" s="3" cm="1">
        <f t="array" ref="AA545">AVERAGE(IF(Table1[genres]=R545, Table1[imdb_score]))</f>
        <v>6.7</v>
      </c>
    </row>
    <row r="546" spans="1:27" x14ac:dyDescent="0.3">
      <c r="A546" t="s">
        <v>337</v>
      </c>
      <c r="B546">
        <v>382</v>
      </c>
      <c r="C546">
        <v>129</v>
      </c>
      <c r="D546">
        <v>186830669</v>
      </c>
      <c r="E546" t="s">
        <v>1421</v>
      </c>
      <c r="F546" t="s">
        <v>388</v>
      </c>
      <c r="G546" t="s">
        <v>1694</v>
      </c>
      <c r="H546">
        <v>338635</v>
      </c>
      <c r="I546">
        <v>412</v>
      </c>
      <c r="J546" t="s">
        <v>29</v>
      </c>
      <c r="K546" t="s">
        <v>30</v>
      </c>
      <c r="L546">
        <v>125000000</v>
      </c>
      <c r="M546">
        <v>2011</v>
      </c>
      <c r="N546">
        <v>7.5</v>
      </c>
      <c r="O546">
        <f>Table1[[#This Row],[gross]]-Table1[[#This Row],[budget]]</f>
        <v>61830669</v>
      </c>
      <c r="R546" t="s">
        <v>4343</v>
      </c>
      <c r="S546">
        <f>COUNTIF(Table1[genres],R546)</f>
        <v>1</v>
      </c>
      <c r="T546" cm="1">
        <f t="array" ref="T546">SUM(IF(Table1[genres]=R546, Table1[imdb_score]))</f>
        <v>6.7</v>
      </c>
      <c r="U546" cm="1">
        <f t="array" ref="U546">MEDIAN(IF(Table1[genres]=R546, Table1[imdb_score]))</f>
        <v>6.7</v>
      </c>
      <c r="V546" cm="1">
        <f t="array" ref="V546">MAX(IF(Table1[genres]=R546, Table1[imdb_score]))</f>
        <v>6.7</v>
      </c>
      <c r="W546" cm="1">
        <f t="array" ref="W546">MIN(IF(Table1[genres]=R546, Table1[imdb_score]))</f>
        <v>6.7</v>
      </c>
      <c r="X546" t="e" cm="1">
        <f t="array" ref="X546">MODE(IF(Table1[genres]=R546, Table1[imdb_score]))</f>
        <v>#N/A</v>
      </c>
      <c r="Y546" s="2" t="e" cm="1">
        <f t="array" ref="Y546">VAR(IF(Table1[genres]=R546, Table1[imdb_score]))</f>
        <v>#DIV/0!</v>
      </c>
      <c r="Z546" s="2" t="e" cm="1">
        <f t="array" ref="Z546">STDEV(IF(Table1[genres]=R546, Table1[imdb_score]))</f>
        <v>#DIV/0!</v>
      </c>
      <c r="AA546" s="3" cm="1">
        <f t="array" ref="AA546">AVERAGE(IF(Table1[genres]=R546, Table1[imdb_score]))</f>
        <v>6.7</v>
      </c>
    </row>
    <row r="547" spans="1:27" x14ac:dyDescent="0.3">
      <c r="A547" t="s">
        <v>860</v>
      </c>
      <c r="B547">
        <v>285</v>
      </c>
      <c r="C547">
        <v>126</v>
      </c>
      <c r="D547">
        <v>71502303</v>
      </c>
      <c r="E547" t="s">
        <v>1022</v>
      </c>
      <c r="F547" t="s">
        <v>1696</v>
      </c>
      <c r="G547" t="s">
        <v>1697</v>
      </c>
      <c r="H547">
        <v>149966</v>
      </c>
      <c r="I547">
        <v>835</v>
      </c>
      <c r="J547" t="s">
        <v>29</v>
      </c>
      <c r="K547" t="s">
        <v>30</v>
      </c>
      <c r="L547">
        <v>12000000</v>
      </c>
      <c r="M547">
        <v>2004</v>
      </c>
      <c r="N547">
        <v>7.5</v>
      </c>
      <c r="O547">
        <f>Table1[[#This Row],[gross]]-Table1[[#This Row],[budget]]</f>
        <v>59502303</v>
      </c>
      <c r="R547" t="s">
        <v>4346</v>
      </c>
      <c r="S547">
        <f>COUNTIF(Table1[genres],R547)</f>
        <v>1</v>
      </c>
      <c r="T547" cm="1">
        <f t="array" ref="T547">SUM(IF(Table1[genres]=R547, Table1[imdb_score]))</f>
        <v>6.7</v>
      </c>
      <c r="U547" cm="1">
        <f t="array" ref="U547">MEDIAN(IF(Table1[genres]=R547, Table1[imdb_score]))</f>
        <v>6.7</v>
      </c>
      <c r="V547" cm="1">
        <f t="array" ref="V547">MAX(IF(Table1[genres]=R547, Table1[imdb_score]))</f>
        <v>6.7</v>
      </c>
      <c r="W547" cm="1">
        <f t="array" ref="W547">MIN(IF(Table1[genres]=R547, Table1[imdb_score]))</f>
        <v>6.7</v>
      </c>
      <c r="X547" t="e" cm="1">
        <f t="array" ref="X547">MODE(IF(Table1[genres]=R547, Table1[imdb_score]))</f>
        <v>#N/A</v>
      </c>
      <c r="Y547" s="2" t="e" cm="1">
        <f t="array" ref="Y547">VAR(IF(Table1[genres]=R547, Table1[imdb_score]))</f>
        <v>#DIV/0!</v>
      </c>
      <c r="Z547" s="2" t="e" cm="1">
        <f t="array" ref="Z547">STDEV(IF(Table1[genres]=R547, Table1[imdb_score]))</f>
        <v>#DIV/0!</v>
      </c>
      <c r="AA547" s="3" cm="1">
        <f t="array" ref="AA547">AVERAGE(IF(Table1[genres]=R547, Table1[imdb_score]))</f>
        <v>6.7</v>
      </c>
    </row>
    <row r="548" spans="1:27" x14ac:dyDescent="0.3">
      <c r="A548" t="s">
        <v>753</v>
      </c>
      <c r="B548">
        <v>109</v>
      </c>
      <c r="C548">
        <v>92</v>
      </c>
      <c r="D548">
        <v>73326666</v>
      </c>
      <c r="E548" t="s">
        <v>1699</v>
      </c>
      <c r="F548" t="s">
        <v>1605</v>
      </c>
      <c r="G548" t="s">
        <v>1700</v>
      </c>
      <c r="H548">
        <v>189413</v>
      </c>
      <c r="I548">
        <v>306</v>
      </c>
      <c r="J548" t="s">
        <v>29</v>
      </c>
      <c r="K548" t="s">
        <v>30</v>
      </c>
      <c r="L548">
        <v>15000000</v>
      </c>
      <c r="M548">
        <v>1988</v>
      </c>
      <c r="N548">
        <v>7.5</v>
      </c>
      <c r="O548">
        <f>Table1[[#This Row],[gross]]-Table1[[#This Row],[budget]]</f>
        <v>58326666</v>
      </c>
      <c r="R548" t="s">
        <v>4381</v>
      </c>
      <c r="S548">
        <f>COUNTIF(Table1[genres],R548)</f>
        <v>1</v>
      </c>
      <c r="T548" cm="1">
        <f t="array" ref="T548">SUM(IF(Table1[genres]=R548, Table1[imdb_score]))</f>
        <v>6.6</v>
      </c>
      <c r="U548" cm="1">
        <f t="array" ref="U548">MEDIAN(IF(Table1[genres]=R548, Table1[imdb_score]))</f>
        <v>6.6</v>
      </c>
      <c r="V548" cm="1">
        <f t="array" ref="V548">MAX(IF(Table1[genres]=R548, Table1[imdb_score]))</f>
        <v>6.6</v>
      </c>
      <c r="W548" cm="1">
        <f t="array" ref="W548">MIN(IF(Table1[genres]=R548, Table1[imdb_score]))</f>
        <v>6.6</v>
      </c>
      <c r="X548" t="e" cm="1">
        <f t="array" ref="X548">MODE(IF(Table1[genres]=R548, Table1[imdb_score]))</f>
        <v>#N/A</v>
      </c>
      <c r="Y548" s="2" t="e" cm="1">
        <f t="array" ref="Y548">VAR(IF(Table1[genres]=R548, Table1[imdb_score]))</f>
        <v>#DIV/0!</v>
      </c>
      <c r="Z548" s="2" t="e" cm="1">
        <f t="array" ref="Z548">STDEV(IF(Table1[genres]=R548, Table1[imdb_score]))</f>
        <v>#DIV/0!</v>
      </c>
      <c r="AA548" s="3" cm="1">
        <f t="array" ref="AA548">AVERAGE(IF(Table1[genres]=R548, Table1[imdb_score]))</f>
        <v>6.6</v>
      </c>
    </row>
    <row r="549" spans="1:27" x14ac:dyDescent="0.3">
      <c r="A549" t="s">
        <v>1702</v>
      </c>
      <c r="B549">
        <v>216</v>
      </c>
      <c r="C549">
        <v>128</v>
      </c>
      <c r="D549">
        <v>95001343</v>
      </c>
      <c r="E549" t="s">
        <v>379</v>
      </c>
      <c r="F549" t="s">
        <v>79</v>
      </c>
      <c r="G549" t="s">
        <v>1703</v>
      </c>
      <c r="H549">
        <v>66511</v>
      </c>
      <c r="I549">
        <v>200</v>
      </c>
      <c r="J549" t="s">
        <v>29</v>
      </c>
      <c r="K549" t="s">
        <v>30</v>
      </c>
      <c r="L549">
        <v>40000000</v>
      </c>
      <c r="M549">
        <v>2013</v>
      </c>
      <c r="N549">
        <v>7.5</v>
      </c>
      <c r="O549">
        <f>Table1[[#This Row],[gross]]-Table1[[#This Row],[budget]]</f>
        <v>55001343</v>
      </c>
      <c r="R549" t="s">
        <v>4393</v>
      </c>
      <c r="S549">
        <f>COUNTIF(Table1[genres],R549)</f>
        <v>1</v>
      </c>
      <c r="T549" cm="1">
        <f t="array" ref="T549">SUM(IF(Table1[genres]=R549, Table1[imdb_score]))</f>
        <v>6.6</v>
      </c>
      <c r="U549" cm="1">
        <f t="array" ref="U549">MEDIAN(IF(Table1[genres]=R549, Table1[imdb_score]))</f>
        <v>6.6</v>
      </c>
      <c r="V549" cm="1">
        <f t="array" ref="V549">MAX(IF(Table1[genres]=R549, Table1[imdb_score]))</f>
        <v>6.6</v>
      </c>
      <c r="W549" cm="1">
        <f t="array" ref="W549">MIN(IF(Table1[genres]=R549, Table1[imdb_score]))</f>
        <v>6.6</v>
      </c>
      <c r="X549" t="e" cm="1">
        <f t="array" ref="X549">MODE(IF(Table1[genres]=R549, Table1[imdb_score]))</f>
        <v>#N/A</v>
      </c>
      <c r="Y549" s="2" t="e" cm="1">
        <f t="array" ref="Y549">VAR(IF(Table1[genres]=R549, Table1[imdb_score]))</f>
        <v>#DIV/0!</v>
      </c>
      <c r="Z549" s="2" t="e" cm="1">
        <f t="array" ref="Z549">STDEV(IF(Table1[genres]=R549, Table1[imdb_score]))</f>
        <v>#DIV/0!</v>
      </c>
      <c r="AA549" s="3" cm="1">
        <f t="array" ref="AA549">AVERAGE(IF(Table1[genres]=R549, Table1[imdb_score]))</f>
        <v>6.6</v>
      </c>
    </row>
    <row r="550" spans="1:27" x14ac:dyDescent="0.3">
      <c r="A550" t="s">
        <v>1140</v>
      </c>
      <c r="B550">
        <v>196</v>
      </c>
      <c r="C550">
        <v>113</v>
      </c>
      <c r="D550">
        <v>119412921</v>
      </c>
      <c r="E550" t="s">
        <v>105</v>
      </c>
      <c r="F550" t="s">
        <v>1704</v>
      </c>
      <c r="G550" t="s">
        <v>1705</v>
      </c>
      <c r="H550">
        <v>240241</v>
      </c>
      <c r="I550">
        <v>391</v>
      </c>
      <c r="J550" t="s">
        <v>29</v>
      </c>
      <c r="K550" t="s">
        <v>30</v>
      </c>
      <c r="L550">
        <v>65000000</v>
      </c>
      <c r="M550">
        <v>1990</v>
      </c>
      <c r="N550">
        <v>7.5</v>
      </c>
      <c r="O550">
        <f>Table1[[#This Row],[gross]]-Table1[[#This Row],[budget]]</f>
        <v>54412921</v>
      </c>
      <c r="R550" t="s">
        <v>4476</v>
      </c>
      <c r="S550">
        <f>COUNTIF(Table1[genres],R550)</f>
        <v>1</v>
      </c>
      <c r="T550" cm="1">
        <f t="array" ref="T550">SUM(IF(Table1[genres]=R550, Table1[imdb_score]))</f>
        <v>6.6</v>
      </c>
      <c r="U550" cm="1">
        <f t="array" ref="U550">MEDIAN(IF(Table1[genres]=R550, Table1[imdb_score]))</f>
        <v>6.6</v>
      </c>
      <c r="V550" cm="1">
        <f t="array" ref="V550">MAX(IF(Table1[genres]=R550, Table1[imdb_score]))</f>
        <v>6.6</v>
      </c>
      <c r="W550" cm="1">
        <f t="array" ref="W550">MIN(IF(Table1[genres]=R550, Table1[imdb_score]))</f>
        <v>6.6</v>
      </c>
      <c r="X550" t="e" cm="1">
        <f t="array" ref="X550">MODE(IF(Table1[genres]=R550, Table1[imdb_score]))</f>
        <v>#N/A</v>
      </c>
      <c r="Y550" s="2" t="e" cm="1">
        <f t="array" ref="Y550">VAR(IF(Table1[genres]=R550, Table1[imdb_score]))</f>
        <v>#DIV/0!</v>
      </c>
      <c r="Z550" s="2" t="e" cm="1">
        <f t="array" ref="Z550">STDEV(IF(Table1[genres]=R550, Table1[imdb_score]))</f>
        <v>#DIV/0!</v>
      </c>
      <c r="AA550" s="3" cm="1">
        <f t="array" ref="AA550">AVERAGE(IF(Table1[genres]=R550, Table1[imdb_score]))</f>
        <v>6.6</v>
      </c>
    </row>
    <row r="551" spans="1:27" x14ac:dyDescent="0.3">
      <c r="A551" t="s">
        <v>1130</v>
      </c>
      <c r="B551">
        <v>375</v>
      </c>
      <c r="C551">
        <v>153</v>
      </c>
      <c r="D551">
        <v>301956980</v>
      </c>
      <c r="E551" t="s">
        <v>946</v>
      </c>
      <c r="F551" t="s">
        <v>398</v>
      </c>
      <c r="G551" t="s">
        <v>1707</v>
      </c>
      <c r="H551">
        <v>321795</v>
      </c>
      <c r="I551">
        <v>973</v>
      </c>
      <c r="J551" t="s">
        <v>29</v>
      </c>
      <c r="K551" t="s">
        <v>200</v>
      </c>
      <c r="L551">
        <v>250000000</v>
      </c>
      <c r="M551">
        <v>2009</v>
      </c>
      <c r="N551">
        <v>7.5</v>
      </c>
      <c r="O551">
        <f>Table1[[#This Row],[gross]]-Table1[[#This Row],[budget]]</f>
        <v>51956980</v>
      </c>
      <c r="R551" t="s">
        <v>4484</v>
      </c>
      <c r="S551">
        <f>COUNTIF(Table1[genres],R551)</f>
        <v>1</v>
      </c>
      <c r="T551" cm="1">
        <f t="array" ref="T551">SUM(IF(Table1[genres]=R551, Table1[imdb_score]))</f>
        <v>6.6</v>
      </c>
      <c r="U551" cm="1">
        <f t="array" ref="U551">MEDIAN(IF(Table1[genres]=R551, Table1[imdb_score]))</f>
        <v>6.6</v>
      </c>
      <c r="V551" cm="1">
        <f t="array" ref="V551">MAX(IF(Table1[genres]=R551, Table1[imdb_score]))</f>
        <v>6.6</v>
      </c>
      <c r="W551" cm="1">
        <f t="array" ref="W551">MIN(IF(Table1[genres]=R551, Table1[imdb_score]))</f>
        <v>6.6</v>
      </c>
      <c r="X551" t="e" cm="1">
        <f t="array" ref="X551">MODE(IF(Table1[genres]=R551, Table1[imdb_score]))</f>
        <v>#N/A</v>
      </c>
      <c r="Y551" s="2" t="e" cm="1">
        <f t="array" ref="Y551">VAR(IF(Table1[genres]=R551, Table1[imdb_score]))</f>
        <v>#DIV/0!</v>
      </c>
      <c r="Z551" s="2" t="e" cm="1">
        <f t="array" ref="Z551">STDEV(IF(Table1[genres]=R551, Table1[imdb_score]))</f>
        <v>#DIV/0!</v>
      </c>
      <c r="AA551" s="3" cm="1">
        <f t="array" ref="AA551">AVERAGE(IF(Table1[genres]=R551, Table1[imdb_score]))</f>
        <v>6.6</v>
      </c>
    </row>
    <row r="552" spans="1:27" x14ac:dyDescent="0.3">
      <c r="A552" t="s">
        <v>1172</v>
      </c>
      <c r="B552">
        <v>405</v>
      </c>
      <c r="C552">
        <v>125</v>
      </c>
      <c r="D552">
        <v>83299761</v>
      </c>
      <c r="E552" t="s">
        <v>1709</v>
      </c>
      <c r="F552" t="s">
        <v>74</v>
      </c>
      <c r="G552" t="s">
        <v>1710</v>
      </c>
      <c r="H552">
        <v>117719</v>
      </c>
      <c r="I552">
        <v>306</v>
      </c>
      <c r="J552" t="s">
        <v>29</v>
      </c>
      <c r="K552" t="s">
        <v>30</v>
      </c>
      <c r="L552">
        <v>35000000</v>
      </c>
      <c r="M552">
        <v>2013</v>
      </c>
      <c r="N552">
        <v>7.5</v>
      </c>
      <c r="O552">
        <f>Table1[[#This Row],[gross]]-Table1[[#This Row],[budget]]</f>
        <v>48299761</v>
      </c>
      <c r="R552" t="s">
        <v>4509</v>
      </c>
      <c r="S552">
        <f>COUNTIF(Table1[genres],R552)</f>
        <v>1</v>
      </c>
      <c r="T552" cm="1">
        <f t="array" ref="T552">SUM(IF(Table1[genres]=R552, Table1[imdb_score]))</f>
        <v>6.6</v>
      </c>
      <c r="U552" cm="1">
        <f t="array" ref="U552">MEDIAN(IF(Table1[genres]=R552, Table1[imdb_score]))</f>
        <v>6.6</v>
      </c>
      <c r="V552" cm="1">
        <f t="array" ref="V552">MAX(IF(Table1[genres]=R552, Table1[imdb_score]))</f>
        <v>6.6</v>
      </c>
      <c r="W552" cm="1">
        <f t="array" ref="W552">MIN(IF(Table1[genres]=R552, Table1[imdb_score]))</f>
        <v>6.6</v>
      </c>
      <c r="X552" t="e" cm="1">
        <f t="array" ref="X552">MODE(IF(Table1[genres]=R552, Table1[imdb_score]))</f>
        <v>#N/A</v>
      </c>
      <c r="Y552" s="2" t="e" cm="1">
        <f t="array" ref="Y552">VAR(IF(Table1[genres]=R552, Table1[imdb_score]))</f>
        <v>#DIV/0!</v>
      </c>
      <c r="Z552" s="2" t="e" cm="1">
        <f t="array" ref="Z552">STDEV(IF(Table1[genres]=R552, Table1[imdb_score]))</f>
        <v>#DIV/0!</v>
      </c>
      <c r="AA552" s="3" cm="1">
        <f t="array" ref="AA552">AVERAGE(IF(Table1[genres]=R552, Table1[imdb_score]))</f>
        <v>6.6</v>
      </c>
    </row>
    <row r="553" spans="1:27" x14ac:dyDescent="0.3">
      <c r="A553" t="s">
        <v>33</v>
      </c>
      <c r="B553">
        <v>181</v>
      </c>
      <c r="C553">
        <v>155</v>
      </c>
      <c r="D553">
        <v>82522790</v>
      </c>
      <c r="E553" t="s">
        <v>1711</v>
      </c>
      <c r="F553" t="s">
        <v>106</v>
      </c>
      <c r="G553" t="s">
        <v>1712</v>
      </c>
      <c r="H553">
        <v>143835</v>
      </c>
      <c r="I553">
        <v>654</v>
      </c>
      <c r="J553" t="s">
        <v>29</v>
      </c>
      <c r="K553" t="s">
        <v>30</v>
      </c>
      <c r="L553">
        <v>40000000</v>
      </c>
      <c r="M553">
        <v>1992</v>
      </c>
      <c r="N553">
        <v>7.5</v>
      </c>
      <c r="O553">
        <f>Table1[[#This Row],[gross]]-Table1[[#This Row],[budget]]</f>
        <v>42522790</v>
      </c>
      <c r="R553" t="s">
        <v>4555</v>
      </c>
      <c r="S553">
        <f>COUNTIF(Table1[genres],R553)</f>
        <v>1</v>
      </c>
      <c r="T553" cm="1">
        <f t="array" ref="T553">SUM(IF(Table1[genres]=R553, Table1[imdb_score]))</f>
        <v>6.6</v>
      </c>
      <c r="U553" cm="1">
        <f t="array" ref="U553">MEDIAN(IF(Table1[genres]=R553, Table1[imdb_score]))</f>
        <v>6.6</v>
      </c>
      <c r="V553" cm="1">
        <f t="array" ref="V553">MAX(IF(Table1[genres]=R553, Table1[imdb_score]))</f>
        <v>6.6</v>
      </c>
      <c r="W553" cm="1">
        <f t="array" ref="W553">MIN(IF(Table1[genres]=R553, Table1[imdb_score]))</f>
        <v>6.6</v>
      </c>
      <c r="X553" t="e" cm="1">
        <f t="array" ref="X553">MODE(IF(Table1[genres]=R553, Table1[imdb_score]))</f>
        <v>#N/A</v>
      </c>
      <c r="Y553" s="2" t="e" cm="1">
        <f t="array" ref="Y553">VAR(IF(Table1[genres]=R553, Table1[imdb_score]))</f>
        <v>#DIV/0!</v>
      </c>
      <c r="Z553" s="2" t="e" cm="1">
        <f t="array" ref="Z553">STDEV(IF(Table1[genres]=R553, Table1[imdb_score]))</f>
        <v>#DIV/0!</v>
      </c>
      <c r="AA553" s="3" cm="1">
        <f t="array" ref="AA553">AVERAGE(IF(Table1[genres]=R553, Table1[imdb_score]))</f>
        <v>6.6</v>
      </c>
    </row>
    <row r="554" spans="1:27" x14ac:dyDescent="0.3">
      <c r="A554" t="s">
        <v>1713</v>
      </c>
      <c r="B554">
        <v>54</v>
      </c>
      <c r="C554">
        <v>120</v>
      </c>
      <c r="D554">
        <v>52929168</v>
      </c>
      <c r="E554" t="s">
        <v>338</v>
      </c>
      <c r="F554" t="s">
        <v>1714</v>
      </c>
      <c r="G554" t="s">
        <v>1715</v>
      </c>
      <c r="H554">
        <v>82743</v>
      </c>
      <c r="I554">
        <v>201</v>
      </c>
      <c r="J554" t="s">
        <v>29</v>
      </c>
      <c r="K554" t="s">
        <v>30</v>
      </c>
      <c r="L554">
        <v>11000000</v>
      </c>
      <c r="M554">
        <v>1992</v>
      </c>
      <c r="N554">
        <v>7.5</v>
      </c>
      <c r="O554">
        <f>Table1[[#This Row],[gross]]-Table1[[#This Row],[budget]]</f>
        <v>41929168</v>
      </c>
      <c r="R554" t="s">
        <v>4557</v>
      </c>
      <c r="S554">
        <f>COUNTIF(Table1[genres],R554)</f>
        <v>1</v>
      </c>
      <c r="T554" cm="1">
        <f t="array" ref="T554">SUM(IF(Table1[genres]=R554, Table1[imdb_score]))</f>
        <v>6.6</v>
      </c>
      <c r="U554" cm="1">
        <f t="array" ref="U554">MEDIAN(IF(Table1[genres]=R554, Table1[imdb_score]))</f>
        <v>6.6</v>
      </c>
      <c r="V554" cm="1">
        <f t="array" ref="V554">MAX(IF(Table1[genres]=R554, Table1[imdb_score]))</f>
        <v>6.6</v>
      </c>
      <c r="W554" cm="1">
        <f t="array" ref="W554">MIN(IF(Table1[genres]=R554, Table1[imdb_score]))</f>
        <v>6.6</v>
      </c>
      <c r="X554" t="e" cm="1">
        <f t="array" ref="X554">MODE(IF(Table1[genres]=R554, Table1[imdb_score]))</f>
        <v>#N/A</v>
      </c>
      <c r="Y554" s="2" t="e" cm="1">
        <f t="array" ref="Y554">VAR(IF(Table1[genres]=R554, Table1[imdb_score]))</f>
        <v>#DIV/0!</v>
      </c>
      <c r="Z554" s="2" t="e" cm="1">
        <f t="array" ref="Z554">STDEV(IF(Table1[genres]=R554, Table1[imdb_score]))</f>
        <v>#DIV/0!</v>
      </c>
      <c r="AA554" s="3" cm="1">
        <f t="array" ref="AA554">AVERAGE(IF(Table1[genres]=R554, Table1[imdb_score]))</f>
        <v>6.6</v>
      </c>
    </row>
    <row r="555" spans="1:27" x14ac:dyDescent="0.3">
      <c r="A555" t="s">
        <v>784</v>
      </c>
      <c r="B555">
        <v>57</v>
      </c>
      <c r="C555">
        <v>133</v>
      </c>
      <c r="D555">
        <v>66528842</v>
      </c>
      <c r="E555" t="s">
        <v>1717</v>
      </c>
      <c r="F555" t="s">
        <v>136</v>
      </c>
      <c r="G555" t="s">
        <v>1718</v>
      </c>
      <c r="H555">
        <v>112175</v>
      </c>
      <c r="I555">
        <v>329</v>
      </c>
      <c r="J555" t="s">
        <v>29</v>
      </c>
      <c r="K555" t="s">
        <v>30</v>
      </c>
      <c r="L555">
        <v>30000000</v>
      </c>
      <c r="M555">
        <v>1994</v>
      </c>
      <c r="N555">
        <v>7.5</v>
      </c>
      <c r="O555">
        <f>Table1[[#This Row],[gross]]-Table1[[#This Row],[budget]]</f>
        <v>36528842</v>
      </c>
      <c r="R555" t="s">
        <v>4576</v>
      </c>
      <c r="S555">
        <f>COUNTIF(Table1[genres],R555)</f>
        <v>1</v>
      </c>
      <c r="T555" cm="1">
        <f t="array" ref="T555">SUM(IF(Table1[genres]=R555, Table1[imdb_score]))</f>
        <v>6.6</v>
      </c>
      <c r="U555" cm="1">
        <f t="array" ref="U555">MEDIAN(IF(Table1[genres]=R555, Table1[imdb_score]))</f>
        <v>6.6</v>
      </c>
      <c r="V555" cm="1">
        <f t="array" ref="V555">MAX(IF(Table1[genres]=R555, Table1[imdb_score]))</f>
        <v>6.6</v>
      </c>
      <c r="W555" cm="1">
        <f t="array" ref="W555">MIN(IF(Table1[genres]=R555, Table1[imdb_score]))</f>
        <v>6.6</v>
      </c>
      <c r="X555" t="e" cm="1">
        <f t="array" ref="X555">MODE(IF(Table1[genres]=R555, Table1[imdb_score]))</f>
        <v>#N/A</v>
      </c>
      <c r="Y555" s="2" t="e" cm="1">
        <f t="array" ref="Y555">VAR(IF(Table1[genres]=R555, Table1[imdb_score]))</f>
        <v>#DIV/0!</v>
      </c>
      <c r="Z555" s="2" t="e" cm="1">
        <f t="array" ref="Z555">STDEV(IF(Table1[genres]=R555, Table1[imdb_score]))</f>
        <v>#DIV/0!</v>
      </c>
      <c r="AA555" s="3" cm="1">
        <f t="array" ref="AA555">AVERAGE(IF(Table1[genres]=R555, Table1[imdb_score]))</f>
        <v>6.6</v>
      </c>
    </row>
    <row r="556" spans="1:27" x14ac:dyDescent="0.3">
      <c r="A556" t="s">
        <v>458</v>
      </c>
      <c r="B556">
        <v>129</v>
      </c>
      <c r="C556">
        <v>135</v>
      </c>
      <c r="D556">
        <v>64371181</v>
      </c>
      <c r="E556" t="s">
        <v>1720</v>
      </c>
      <c r="F556" t="s">
        <v>1721</v>
      </c>
      <c r="G556" t="s">
        <v>1722</v>
      </c>
      <c r="H556">
        <v>36636</v>
      </c>
      <c r="I556">
        <v>289</v>
      </c>
      <c r="J556" t="s">
        <v>29</v>
      </c>
      <c r="K556" t="s">
        <v>30</v>
      </c>
      <c r="L556">
        <v>28000000</v>
      </c>
      <c r="M556">
        <v>2004</v>
      </c>
      <c r="N556">
        <v>7.5</v>
      </c>
      <c r="O556">
        <f>Table1[[#This Row],[gross]]-Table1[[#This Row],[budget]]</f>
        <v>36371181</v>
      </c>
      <c r="R556" t="s">
        <v>4622</v>
      </c>
      <c r="S556">
        <f>COUNTIF(Table1[genres],R556)</f>
        <v>1</v>
      </c>
      <c r="T556" cm="1">
        <f t="array" ref="T556">SUM(IF(Table1[genres]=R556, Table1[imdb_score]))</f>
        <v>6.6</v>
      </c>
      <c r="U556" cm="1">
        <f t="array" ref="U556">MEDIAN(IF(Table1[genres]=R556, Table1[imdb_score]))</f>
        <v>6.6</v>
      </c>
      <c r="V556" cm="1">
        <f t="array" ref="V556">MAX(IF(Table1[genres]=R556, Table1[imdb_score]))</f>
        <v>6.6</v>
      </c>
      <c r="W556" cm="1">
        <f t="array" ref="W556">MIN(IF(Table1[genres]=R556, Table1[imdb_score]))</f>
        <v>6.6</v>
      </c>
      <c r="X556" t="e" cm="1">
        <f t="array" ref="X556">MODE(IF(Table1[genres]=R556, Table1[imdb_score]))</f>
        <v>#N/A</v>
      </c>
      <c r="Y556" s="2" t="e" cm="1">
        <f t="array" ref="Y556">VAR(IF(Table1[genres]=R556, Table1[imdb_score]))</f>
        <v>#DIV/0!</v>
      </c>
      <c r="Z556" s="2" t="e" cm="1">
        <f t="array" ref="Z556">STDEV(IF(Table1[genres]=R556, Table1[imdb_score]))</f>
        <v>#DIV/0!</v>
      </c>
      <c r="AA556" s="3" cm="1">
        <f t="array" ref="AA556">AVERAGE(IF(Table1[genres]=R556, Table1[imdb_score]))</f>
        <v>6.6</v>
      </c>
    </row>
    <row r="557" spans="1:27" x14ac:dyDescent="0.3">
      <c r="A557" t="s">
        <v>638</v>
      </c>
      <c r="B557">
        <v>153</v>
      </c>
      <c r="C557">
        <v>139</v>
      </c>
      <c r="D557">
        <v>58328680</v>
      </c>
      <c r="E557" t="s">
        <v>1724</v>
      </c>
      <c r="F557" t="s">
        <v>703</v>
      </c>
      <c r="G557" t="s">
        <v>1725</v>
      </c>
      <c r="H557">
        <v>54096</v>
      </c>
      <c r="I557">
        <v>494</v>
      </c>
      <c r="J557" t="s">
        <v>29</v>
      </c>
      <c r="K557" t="s">
        <v>30</v>
      </c>
      <c r="L557">
        <v>22000000</v>
      </c>
      <c r="M557">
        <v>2003</v>
      </c>
      <c r="N557">
        <v>7.5</v>
      </c>
      <c r="O557">
        <f>Table1[[#This Row],[gross]]-Table1[[#This Row],[budget]]</f>
        <v>36328680</v>
      </c>
      <c r="R557" t="s">
        <v>4633</v>
      </c>
      <c r="S557">
        <f>COUNTIF(Table1[genres],R557)</f>
        <v>1</v>
      </c>
      <c r="T557" cm="1">
        <f t="array" ref="T557">SUM(IF(Table1[genres]=R557, Table1[imdb_score]))</f>
        <v>6.6</v>
      </c>
      <c r="U557" cm="1">
        <f t="array" ref="U557">MEDIAN(IF(Table1[genres]=R557, Table1[imdb_score]))</f>
        <v>6.6</v>
      </c>
      <c r="V557" cm="1">
        <f t="array" ref="V557">MAX(IF(Table1[genres]=R557, Table1[imdb_score]))</f>
        <v>6.6</v>
      </c>
      <c r="W557" cm="1">
        <f t="array" ref="W557">MIN(IF(Table1[genres]=R557, Table1[imdb_score]))</f>
        <v>6.6</v>
      </c>
      <c r="X557" t="e" cm="1">
        <f t="array" ref="X557">MODE(IF(Table1[genres]=R557, Table1[imdb_score]))</f>
        <v>#N/A</v>
      </c>
      <c r="Y557" s="2" t="e" cm="1">
        <f t="array" ref="Y557">VAR(IF(Table1[genres]=R557, Table1[imdb_score]))</f>
        <v>#DIV/0!</v>
      </c>
      <c r="Z557" s="2" t="e" cm="1">
        <f t="array" ref="Z557">STDEV(IF(Table1[genres]=R557, Table1[imdb_score]))</f>
        <v>#DIV/0!</v>
      </c>
      <c r="AA557" s="3" cm="1">
        <f t="array" ref="AA557">AVERAGE(IF(Table1[genres]=R557, Table1[imdb_score]))</f>
        <v>6.6</v>
      </c>
    </row>
    <row r="558" spans="1:27" x14ac:dyDescent="0.3">
      <c r="A558" t="s">
        <v>67</v>
      </c>
      <c r="B558">
        <v>69</v>
      </c>
      <c r="C558">
        <v>135</v>
      </c>
      <c r="D558">
        <v>70960517</v>
      </c>
      <c r="E558" t="s">
        <v>588</v>
      </c>
      <c r="F558" t="s">
        <v>67</v>
      </c>
      <c r="G558" t="s">
        <v>1727</v>
      </c>
      <c r="H558">
        <v>54631</v>
      </c>
      <c r="I558">
        <v>192</v>
      </c>
      <c r="J558" t="s">
        <v>29</v>
      </c>
      <c r="K558" t="s">
        <v>30</v>
      </c>
      <c r="L558">
        <v>35000000</v>
      </c>
      <c r="M558">
        <v>1995</v>
      </c>
      <c r="N558">
        <v>7.5</v>
      </c>
      <c r="O558">
        <f>Table1[[#This Row],[gross]]-Table1[[#This Row],[budget]]</f>
        <v>35960517</v>
      </c>
      <c r="R558" t="s">
        <v>4688</v>
      </c>
      <c r="S558">
        <f>COUNTIF(Table1[genres],R558)</f>
        <v>1</v>
      </c>
      <c r="T558" cm="1">
        <f t="array" ref="T558">SUM(IF(Table1[genres]=R558, Table1[imdb_score]))</f>
        <v>6.6</v>
      </c>
      <c r="U558" cm="1">
        <f t="array" ref="U558">MEDIAN(IF(Table1[genres]=R558, Table1[imdb_score]))</f>
        <v>6.6</v>
      </c>
      <c r="V558" cm="1">
        <f t="array" ref="V558">MAX(IF(Table1[genres]=R558, Table1[imdb_score]))</f>
        <v>6.6</v>
      </c>
      <c r="W558" cm="1">
        <f t="array" ref="W558">MIN(IF(Table1[genres]=R558, Table1[imdb_score]))</f>
        <v>6.6</v>
      </c>
      <c r="X558" t="e" cm="1">
        <f t="array" ref="X558">MODE(IF(Table1[genres]=R558, Table1[imdb_score]))</f>
        <v>#N/A</v>
      </c>
      <c r="Y558" s="2" t="e" cm="1">
        <f t="array" ref="Y558">VAR(IF(Table1[genres]=R558, Table1[imdb_score]))</f>
        <v>#DIV/0!</v>
      </c>
      <c r="Z558" s="2" t="e" cm="1">
        <f t="array" ref="Z558">STDEV(IF(Table1[genres]=R558, Table1[imdb_score]))</f>
        <v>#DIV/0!</v>
      </c>
      <c r="AA558" s="3" cm="1">
        <f t="array" ref="AA558">AVERAGE(IF(Table1[genres]=R558, Table1[imdb_score]))</f>
        <v>6.6</v>
      </c>
    </row>
    <row r="559" spans="1:27" x14ac:dyDescent="0.3">
      <c r="A559" t="s">
        <v>705</v>
      </c>
      <c r="B559">
        <v>179</v>
      </c>
      <c r="C559">
        <v>138</v>
      </c>
      <c r="D559">
        <v>35918429</v>
      </c>
      <c r="E559" t="s">
        <v>26</v>
      </c>
      <c r="F559" t="s">
        <v>1729</v>
      </c>
      <c r="G559" t="s">
        <v>1730</v>
      </c>
      <c r="H559">
        <v>32415</v>
      </c>
      <c r="I559">
        <v>510</v>
      </c>
      <c r="J559" t="s">
        <v>29</v>
      </c>
      <c r="K559" t="s">
        <v>30</v>
      </c>
      <c r="L559">
        <v>1700000</v>
      </c>
      <c r="M559">
        <v>2001</v>
      </c>
      <c r="N559">
        <v>7.5</v>
      </c>
      <c r="O559">
        <f>Table1[[#This Row],[gross]]-Table1[[#This Row],[budget]]</f>
        <v>34218429</v>
      </c>
      <c r="R559" t="s">
        <v>4693</v>
      </c>
      <c r="S559">
        <f>COUNTIF(Table1[genres],R559)</f>
        <v>1</v>
      </c>
      <c r="T559" cm="1">
        <f t="array" ref="T559">SUM(IF(Table1[genres]=R559, Table1[imdb_score]))</f>
        <v>6.6</v>
      </c>
      <c r="U559" cm="1">
        <f t="array" ref="U559">MEDIAN(IF(Table1[genres]=R559, Table1[imdb_score]))</f>
        <v>6.6</v>
      </c>
      <c r="V559" cm="1">
        <f t="array" ref="V559">MAX(IF(Table1[genres]=R559, Table1[imdb_score]))</f>
        <v>6.6</v>
      </c>
      <c r="W559" cm="1">
        <f t="array" ref="W559">MIN(IF(Table1[genres]=R559, Table1[imdb_score]))</f>
        <v>6.6</v>
      </c>
      <c r="X559" t="e" cm="1">
        <f t="array" ref="X559">MODE(IF(Table1[genres]=R559, Table1[imdb_score]))</f>
        <v>#N/A</v>
      </c>
      <c r="Y559" s="2" t="e" cm="1">
        <f t="array" ref="Y559">VAR(IF(Table1[genres]=R559, Table1[imdb_score]))</f>
        <v>#DIV/0!</v>
      </c>
      <c r="Z559" s="2" t="e" cm="1">
        <f t="array" ref="Z559">STDEV(IF(Table1[genres]=R559, Table1[imdb_score]))</f>
        <v>#DIV/0!</v>
      </c>
      <c r="AA559" s="3" cm="1">
        <f t="array" ref="AA559">AVERAGE(IF(Table1[genres]=R559, Table1[imdb_score]))</f>
        <v>6.6</v>
      </c>
    </row>
    <row r="560" spans="1:27" x14ac:dyDescent="0.3">
      <c r="A560" t="s">
        <v>749</v>
      </c>
      <c r="B560">
        <v>364</v>
      </c>
      <c r="C560">
        <v>128</v>
      </c>
      <c r="D560">
        <v>52066000</v>
      </c>
      <c r="E560" t="s">
        <v>60</v>
      </c>
      <c r="F560" t="s">
        <v>1285</v>
      </c>
      <c r="G560" t="s">
        <v>1732</v>
      </c>
      <c r="H560">
        <v>61114</v>
      </c>
      <c r="I560">
        <v>212</v>
      </c>
      <c r="J560" t="s">
        <v>29</v>
      </c>
      <c r="K560" t="s">
        <v>200</v>
      </c>
      <c r="L560">
        <v>20000000</v>
      </c>
      <c r="M560">
        <v>2014</v>
      </c>
      <c r="N560">
        <v>7.5</v>
      </c>
      <c r="O560">
        <f>Table1[[#This Row],[gross]]-Table1[[#This Row],[budget]]</f>
        <v>32066000</v>
      </c>
      <c r="R560" t="s">
        <v>4736</v>
      </c>
      <c r="S560">
        <f>COUNTIF(Table1[genres],R560)</f>
        <v>1</v>
      </c>
      <c r="T560" cm="1">
        <f t="array" ref="T560">SUM(IF(Table1[genres]=R560, Table1[imdb_score]))</f>
        <v>6.5</v>
      </c>
      <c r="U560" cm="1">
        <f t="array" ref="U560">MEDIAN(IF(Table1[genres]=R560, Table1[imdb_score]))</f>
        <v>6.5</v>
      </c>
      <c r="V560" cm="1">
        <f t="array" ref="V560">MAX(IF(Table1[genres]=R560, Table1[imdb_score]))</f>
        <v>6.5</v>
      </c>
      <c r="W560" cm="1">
        <f t="array" ref="W560">MIN(IF(Table1[genres]=R560, Table1[imdb_score]))</f>
        <v>6.5</v>
      </c>
      <c r="X560" t="e" cm="1">
        <f t="array" ref="X560">MODE(IF(Table1[genres]=R560, Table1[imdb_score]))</f>
        <v>#N/A</v>
      </c>
      <c r="Y560" s="2" t="e" cm="1">
        <f t="array" ref="Y560">VAR(IF(Table1[genres]=R560, Table1[imdb_score]))</f>
        <v>#DIV/0!</v>
      </c>
      <c r="Z560" s="2" t="e" cm="1">
        <f t="array" ref="Z560">STDEV(IF(Table1[genres]=R560, Table1[imdb_score]))</f>
        <v>#DIV/0!</v>
      </c>
      <c r="AA560" s="3" cm="1">
        <f t="array" ref="AA560">AVERAGE(IF(Table1[genres]=R560, Table1[imdb_score]))</f>
        <v>6.5</v>
      </c>
    </row>
    <row r="561" spans="1:27" x14ac:dyDescent="0.3">
      <c r="A561" t="s">
        <v>1734</v>
      </c>
      <c r="B561">
        <v>277</v>
      </c>
      <c r="C561">
        <v>88</v>
      </c>
      <c r="D561">
        <v>30859000</v>
      </c>
      <c r="E561" t="s">
        <v>840</v>
      </c>
      <c r="F561" t="s">
        <v>1735</v>
      </c>
      <c r="G561" t="s">
        <v>1736</v>
      </c>
      <c r="H561">
        <v>96410</v>
      </c>
      <c r="I561">
        <v>826</v>
      </c>
      <c r="J561" t="s">
        <v>29</v>
      </c>
      <c r="K561" t="s">
        <v>30</v>
      </c>
      <c r="L561">
        <v>83532</v>
      </c>
      <c r="M561">
        <v>1974</v>
      </c>
      <c r="N561">
        <v>7.5</v>
      </c>
      <c r="O561">
        <f>Table1[[#This Row],[gross]]-Table1[[#This Row],[budget]]</f>
        <v>30775468</v>
      </c>
      <c r="R561" t="s">
        <v>4746</v>
      </c>
      <c r="S561">
        <f>COUNTIF(Table1[genres],R561)</f>
        <v>1</v>
      </c>
      <c r="T561" cm="1">
        <f t="array" ref="T561">SUM(IF(Table1[genres]=R561, Table1[imdb_score]))</f>
        <v>6.5</v>
      </c>
      <c r="U561" cm="1">
        <f t="array" ref="U561">MEDIAN(IF(Table1[genres]=R561, Table1[imdb_score]))</f>
        <v>6.5</v>
      </c>
      <c r="V561" cm="1">
        <f t="array" ref="V561">MAX(IF(Table1[genres]=R561, Table1[imdb_score]))</f>
        <v>6.5</v>
      </c>
      <c r="W561" cm="1">
        <f t="array" ref="W561">MIN(IF(Table1[genres]=R561, Table1[imdb_score]))</f>
        <v>6.5</v>
      </c>
      <c r="X561" t="e" cm="1">
        <f t="array" ref="X561">MODE(IF(Table1[genres]=R561, Table1[imdb_score]))</f>
        <v>#N/A</v>
      </c>
      <c r="Y561" s="2" t="e" cm="1">
        <f t="array" ref="Y561">VAR(IF(Table1[genres]=R561, Table1[imdb_score]))</f>
        <v>#DIV/0!</v>
      </c>
      <c r="Z561" s="2" t="e" cm="1">
        <f t="array" ref="Z561">STDEV(IF(Table1[genres]=R561, Table1[imdb_score]))</f>
        <v>#DIV/0!</v>
      </c>
      <c r="AA561" s="3" cm="1">
        <f t="array" ref="AA561">AVERAGE(IF(Table1[genres]=R561, Table1[imdb_score]))</f>
        <v>6.5</v>
      </c>
    </row>
    <row r="562" spans="1:27" x14ac:dyDescent="0.3">
      <c r="A562" t="s">
        <v>1734</v>
      </c>
      <c r="B562">
        <v>277</v>
      </c>
      <c r="C562">
        <v>88</v>
      </c>
      <c r="D562">
        <v>30859000</v>
      </c>
      <c r="E562" t="s">
        <v>840</v>
      </c>
      <c r="F562" t="s">
        <v>1735</v>
      </c>
      <c r="G562" t="s">
        <v>1736</v>
      </c>
      <c r="H562">
        <v>96411</v>
      </c>
      <c r="I562">
        <v>826</v>
      </c>
      <c r="J562" t="s">
        <v>29</v>
      </c>
      <c r="K562" t="s">
        <v>30</v>
      </c>
      <c r="L562">
        <v>83532</v>
      </c>
      <c r="M562">
        <v>1974</v>
      </c>
      <c r="N562">
        <v>7.5</v>
      </c>
      <c r="O562">
        <f>Table1[[#This Row],[gross]]-Table1[[#This Row],[budget]]</f>
        <v>30775468</v>
      </c>
      <c r="R562" t="s">
        <v>4753</v>
      </c>
      <c r="S562">
        <f>COUNTIF(Table1[genres],R562)</f>
        <v>1</v>
      </c>
      <c r="T562" cm="1">
        <f t="array" ref="T562">SUM(IF(Table1[genres]=R562, Table1[imdb_score]))</f>
        <v>6.5</v>
      </c>
      <c r="U562" cm="1">
        <f t="array" ref="U562">MEDIAN(IF(Table1[genres]=R562, Table1[imdb_score]))</f>
        <v>6.5</v>
      </c>
      <c r="V562" cm="1">
        <f t="array" ref="V562">MAX(IF(Table1[genres]=R562, Table1[imdb_score]))</f>
        <v>6.5</v>
      </c>
      <c r="W562" cm="1">
        <f t="array" ref="W562">MIN(IF(Table1[genres]=R562, Table1[imdb_score]))</f>
        <v>6.5</v>
      </c>
      <c r="X562" t="e" cm="1">
        <f t="array" ref="X562">MODE(IF(Table1[genres]=R562, Table1[imdb_score]))</f>
        <v>#N/A</v>
      </c>
      <c r="Y562" s="2" t="e" cm="1">
        <f t="array" ref="Y562">VAR(IF(Table1[genres]=R562, Table1[imdb_score]))</f>
        <v>#DIV/0!</v>
      </c>
      <c r="Z562" s="2" t="e" cm="1">
        <f t="array" ref="Z562">STDEV(IF(Table1[genres]=R562, Table1[imdb_score]))</f>
        <v>#DIV/0!</v>
      </c>
      <c r="AA562" s="3" cm="1">
        <f t="array" ref="AA562">AVERAGE(IF(Table1[genres]=R562, Table1[imdb_score]))</f>
        <v>6.5</v>
      </c>
    </row>
    <row r="563" spans="1:27" x14ac:dyDescent="0.3">
      <c r="A563" t="s">
        <v>804</v>
      </c>
      <c r="B563">
        <v>143</v>
      </c>
      <c r="C563">
        <v>88</v>
      </c>
      <c r="D563">
        <v>120618403</v>
      </c>
      <c r="E563" t="s">
        <v>1739</v>
      </c>
      <c r="F563" t="s">
        <v>1740</v>
      </c>
      <c r="G563" t="s">
        <v>1741</v>
      </c>
      <c r="H563">
        <v>171792</v>
      </c>
      <c r="I563">
        <v>222</v>
      </c>
      <c r="J563" t="s">
        <v>29</v>
      </c>
      <c r="K563" t="s">
        <v>30</v>
      </c>
      <c r="L563">
        <v>90000000</v>
      </c>
      <c r="M563">
        <v>1998</v>
      </c>
      <c r="N563">
        <v>7.5</v>
      </c>
      <c r="O563">
        <f>Table1[[#This Row],[gross]]-Table1[[#This Row],[budget]]</f>
        <v>30618403</v>
      </c>
      <c r="R563" t="s">
        <v>4763</v>
      </c>
      <c r="S563">
        <f>COUNTIF(Table1[genres],R563)</f>
        <v>1</v>
      </c>
      <c r="T563" cm="1">
        <f t="array" ref="T563">SUM(IF(Table1[genres]=R563, Table1[imdb_score]))</f>
        <v>6.5</v>
      </c>
      <c r="U563" cm="1">
        <f t="array" ref="U563">MEDIAN(IF(Table1[genres]=R563, Table1[imdb_score]))</f>
        <v>6.5</v>
      </c>
      <c r="V563" cm="1">
        <f t="array" ref="V563">MAX(IF(Table1[genres]=R563, Table1[imdb_score]))</f>
        <v>6.5</v>
      </c>
      <c r="W563" cm="1">
        <f t="array" ref="W563">MIN(IF(Table1[genres]=R563, Table1[imdb_score]))</f>
        <v>6.5</v>
      </c>
      <c r="X563" t="e" cm="1">
        <f t="array" ref="X563">MODE(IF(Table1[genres]=R563, Table1[imdb_score]))</f>
        <v>#N/A</v>
      </c>
      <c r="Y563" s="2" t="e" cm="1">
        <f t="array" ref="Y563">VAR(IF(Table1[genres]=R563, Table1[imdb_score]))</f>
        <v>#DIV/0!</v>
      </c>
      <c r="Z563" s="2" t="e" cm="1">
        <f t="array" ref="Z563">STDEV(IF(Table1[genres]=R563, Table1[imdb_score]))</f>
        <v>#DIV/0!</v>
      </c>
      <c r="AA563" s="3" cm="1">
        <f t="array" ref="AA563">AVERAGE(IF(Table1[genres]=R563, Table1[imdb_score]))</f>
        <v>6.5</v>
      </c>
    </row>
    <row r="564" spans="1:27" x14ac:dyDescent="0.3">
      <c r="A564" t="s">
        <v>54</v>
      </c>
      <c r="B564">
        <v>140</v>
      </c>
      <c r="C564">
        <v>154</v>
      </c>
      <c r="D564">
        <v>39647595</v>
      </c>
      <c r="E564" t="s">
        <v>543</v>
      </c>
      <c r="F564" t="s">
        <v>44</v>
      </c>
      <c r="G564" t="s">
        <v>1742</v>
      </c>
      <c r="H564">
        <v>239540</v>
      </c>
      <c r="I564">
        <v>462</v>
      </c>
      <c r="J564" t="s">
        <v>29</v>
      </c>
      <c r="K564" t="s">
        <v>30</v>
      </c>
      <c r="L564">
        <v>12000000</v>
      </c>
      <c r="M564">
        <v>1997</v>
      </c>
      <c r="N564">
        <v>7.5</v>
      </c>
      <c r="O564">
        <f>Table1[[#This Row],[gross]]-Table1[[#This Row],[budget]]</f>
        <v>27647595</v>
      </c>
      <c r="R564" t="s">
        <v>4777</v>
      </c>
      <c r="S564">
        <f>COUNTIF(Table1[genres],R564)</f>
        <v>1</v>
      </c>
      <c r="T564" cm="1">
        <f t="array" ref="T564">SUM(IF(Table1[genres]=R564, Table1[imdb_score]))</f>
        <v>6.5</v>
      </c>
      <c r="U564" cm="1">
        <f t="array" ref="U564">MEDIAN(IF(Table1[genres]=R564, Table1[imdb_score]))</f>
        <v>6.5</v>
      </c>
      <c r="V564" cm="1">
        <f t="array" ref="V564">MAX(IF(Table1[genres]=R564, Table1[imdb_score]))</f>
        <v>6.5</v>
      </c>
      <c r="W564" cm="1">
        <f t="array" ref="W564">MIN(IF(Table1[genres]=R564, Table1[imdb_score]))</f>
        <v>6.5</v>
      </c>
      <c r="X564" t="e" cm="1">
        <f t="array" ref="X564">MODE(IF(Table1[genres]=R564, Table1[imdb_score]))</f>
        <v>#N/A</v>
      </c>
      <c r="Y564" s="2" t="e" cm="1">
        <f t="array" ref="Y564">VAR(IF(Table1[genres]=R564, Table1[imdb_score]))</f>
        <v>#DIV/0!</v>
      </c>
      <c r="Z564" s="2" t="e" cm="1">
        <f t="array" ref="Z564">STDEV(IF(Table1[genres]=R564, Table1[imdb_score]))</f>
        <v>#DIV/0!</v>
      </c>
      <c r="AA564" s="3" cm="1">
        <f t="array" ref="AA564">AVERAGE(IF(Table1[genres]=R564, Table1[imdb_score]))</f>
        <v>6.5</v>
      </c>
    </row>
    <row r="565" spans="1:27" x14ac:dyDescent="0.3">
      <c r="A565" t="s">
        <v>776</v>
      </c>
      <c r="B565">
        <v>351</v>
      </c>
      <c r="C565">
        <v>111</v>
      </c>
      <c r="D565">
        <v>38317535</v>
      </c>
      <c r="E565" t="s">
        <v>588</v>
      </c>
      <c r="F565" t="s">
        <v>1263</v>
      </c>
      <c r="G565" t="s">
        <v>1744</v>
      </c>
      <c r="H565">
        <v>73249</v>
      </c>
      <c r="I565">
        <v>212</v>
      </c>
      <c r="J565" t="s">
        <v>29</v>
      </c>
      <c r="K565" t="s">
        <v>200</v>
      </c>
      <c r="L565">
        <v>11000000</v>
      </c>
      <c r="M565">
        <v>2015</v>
      </c>
      <c r="N565">
        <v>7.5</v>
      </c>
      <c r="O565">
        <f>Table1[[#This Row],[gross]]-Table1[[#This Row],[budget]]</f>
        <v>27317535</v>
      </c>
      <c r="R565" t="s">
        <v>4780</v>
      </c>
      <c r="S565">
        <f>COUNTIF(Table1[genres],R565)</f>
        <v>1</v>
      </c>
      <c r="T565" cm="1">
        <f t="array" ref="T565">SUM(IF(Table1[genres]=R565, Table1[imdb_score]))</f>
        <v>6.5</v>
      </c>
      <c r="U565" cm="1">
        <f t="array" ref="U565">MEDIAN(IF(Table1[genres]=R565, Table1[imdb_score]))</f>
        <v>6.5</v>
      </c>
      <c r="V565" cm="1">
        <f t="array" ref="V565">MAX(IF(Table1[genres]=R565, Table1[imdb_score]))</f>
        <v>6.5</v>
      </c>
      <c r="W565" cm="1">
        <f t="array" ref="W565">MIN(IF(Table1[genres]=R565, Table1[imdb_score]))</f>
        <v>6.5</v>
      </c>
      <c r="X565" t="e" cm="1">
        <f t="array" ref="X565">MODE(IF(Table1[genres]=R565, Table1[imdb_score]))</f>
        <v>#N/A</v>
      </c>
      <c r="Y565" s="2" t="e" cm="1">
        <f t="array" ref="Y565">VAR(IF(Table1[genres]=R565, Table1[imdb_score]))</f>
        <v>#DIV/0!</v>
      </c>
      <c r="Z565" s="2" t="e" cm="1">
        <f t="array" ref="Z565">STDEV(IF(Table1[genres]=R565, Table1[imdb_score]))</f>
        <v>#DIV/0!</v>
      </c>
      <c r="AA565" s="3" cm="1">
        <f t="array" ref="AA565">AVERAGE(IF(Table1[genres]=R565, Table1[imdb_score]))</f>
        <v>6.5</v>
      </c>
    </row>
    <row r="566" spans="1:27" x14ac:dyDescent="0.3">
      <c r="A566" t="s">
        <v>814</v>
      </c>
      <c r="B566">
        <v>209</v>
      </c>
      <c r="C566">
        <v>85</v>
      </c>
      <c r="D566">
        <v>56068547</v>
      </c>
      <c r="E566" t="s">
        <v>1746</v>
      </c>
      <c r="F566" t="s">
        <v>1747</v>
      </c>
      <c r="G566" t="s">
        <v>1748</v>
      </c>
      <c r="H566">
        <v>98160</v>
      </c>
      <c r="I566">
        <v>307</v>
      </c>
      <c r="J566" t="s">
        <v>29</v>
      </c>
      <c r="K566" t="s">
        <v>200</v>
      </c>
      <c r="L566">
        <v>30000000</v>
      </c>
      <c r="M566">
        <v>2005</v>
      </c>
      <c r="N566">
        <v>7.5</v>
      </c>
      <c r="O566">
        <f>Table1[[#This Row],[gross]]-Table1[[#This Row],[budget]]</f>
        <v>26068547</v>
      </c>
      <c r="R566" t="s">
        <v>4818</v>
      </c>
      <c r="S566">
        <f>COUNTIF(Table1[genres],R566)</f>
        <v>1</v>
      </c>
      <c r="T566" cm="1">
        <f t="array" ref="T566">SUM(IF(Table1[genres]=R566, Table1[imdb_score]))</f>
        <v>6.5</v>
      </c>
      <c r="U566" cm="1">
        <f t="array" ref="U566">MEDIAN(IF(Table1[genres]=R566, Table1[imdb_score]))</f>
        <v>6.5</v>
      </c>
      <c r="V566" cm="1">
        <f t="array" ref="V566">MAX(IF(Table1[genres]=R566, Table1[imdb_score]))</f>
        <v>6.5</v>
      </c>
      <c r="W566" cm="1">
        <f t="array" ref="W566">MIN(IF(Table1[genres]=R566, Table1[imdb_score]))</f>
        <v>6.5</v>
      </c>
      <c r="X566" t="e" cm="1">
        <f t="array" ref="X566">MODE(IF(Table1[genres]=R566, Table1[imdb_score]))</f>
        <v>#N/A</v>
      </c>
      <c r="Y566" s="2" t="e" cm="1">
        <f t="array" ref="Y566">VAR(IF(Table1[genres]=R566, Table1[imdb_score]))</f>
        <v>#DIV/0!</v>
      </c>
      <c r="Z566" s="2" t="e" cm="1">
        <f t="array" ref="Z566">STDEV(IF(Table1[genres]=R566, Table1[imdb_score]))</f>
        <v>#DIV/0!</v>
      </c>
      <c r="AA566" s="3" cm="1">
        <f t="array" ref="AA566">AVERAGE(IF(Table1[genres]=R566, Table1[imdb_score]))</f>
        <v>6.5</v>
      </c>
    </row>
    <row r="567" spans="1:27" x14ac:dyDescent="0.3">
      <c r="A567" t="s">
        <v>1750</v>
      </c>
      <c r="B567">
        <v>256</v>
      </c>
      <c r="C567">
        <v>101</v>
      </c>
      <c r="D567">
        <v>26505000</v>
      </c>
      <c r="E567" t="s">
        <v>626</v>
      </c>
      <c r="F567" t="s">
        <v>482</v>
      </c>
      <c r="G567" t="s">
        <v>1751</v>
      </c>
      <c r="H567">
        <v>149285</v>
      </c>
      <c r="I567">
        <v>668</v>
      </c>
      <c r="J567" t="s">
        <v>29</v>
      </c>
      <c r="K567" t="s">
        <v>30</v>
      </c>
      <c r="L567">
        <v>1800000</v>
      </c>
      <c r="M567">
        <v>1984</v>
      </c>
      <c r="N567">
        <v>7.5</v>
      </c>
      <c r="O567">
        <f>Table1[[#This Row],[gross]]-Table1[[#This Row],[budget]]</f>
        <v>24705000</v>
      </c>
      <c r="R567" t="s">
        <v>4844</v>
      </c>
      <c r="S567">
        <f>COUNTIF(Table1[genres],R567)</f>
        <v>1</v>
      </c>
      <c r="T567" cm="1">
        <f t="array" ref="T567">SUM(IF(Table1[genres]=R567, Table1[imdb_score]))</f>
        <v>6.5</v>
      </c>
      <c r="U567" cm="1">
        <f t="array" ref="U567">MEDIAN(IF(Table1[genres]=R567, Table1[imdb_score]))</f>
        <v>6.5</v>
      </c>
      <c r="V567" cm="1">
        <f t="array" ref="V567">MAX(IF(Table1[genres]=R567, Table1[imdb_score]))</f>
        <v>6.5</v>
      </c>
      <c r="W567" cm="1">
        <f t="array" ref="W567">MIN(IF(Table1[genres]=R567, Table1[imdb_score]))</f>
        <v>6.5</v>
      </c>
      <c r="X567" t="e" cm="1">
        <f t="array" ref="X567">MODE(IF(Table1[genres]=R567, Table1[imdb_score]))</f>
        <v>#N/A</v>
      </c>
      <c r="Y567" s="2" t="e" cm="1">
        <f t="array" ref="Y567">VAR(IF(Table1[genres]=R567, Table1[imdb_score]))</f>
        <v>#DIV/0!</v>
      </c>
      <c r="Z567" s="2" t="e" cm="1">
        <f t="array" ref="Z567">STDEV(IF(Table1[genres]=R567, Table1[imdb_score]))</f>
        <v>#DIV/0!</v>
      </c>
      <c r="AA567" s="3" cm="1">
        <f t="array" ref="AA567">AVERAGE(IF(Table1[genres]=R567, Table1[imdb_score]))</f>
        <v>6.5</v>
      </c>
    </row>
    <row r="568" spans="1:27" x14ac:dyDescent="0.3">
      <c r="A568" t="s">
        <v>1750</v>
      </c>
      <c r="B568">
        <v>256</v>
      </c>
      <c r="C568">
        <v>101</v>
      </c>
      <c r="D568">
        <v>26505000</v>
      </c>
      <c r="E568" t="s">
        <v>626</v>
      </c>
      <c r="F568" t="s">
        <v>482</v>
      </c>
      <c r="G568" t="s">
        <v>1751</v>
      </c>
      <c r="H568">
        <v>149293</v>
      </c>
      <c r="I568">
        <v>668</v>
      </c>
      <c r="J568" t="s">
        <v>29</v>
      </c>
      <c r="K568" t="s">
        <v>30</v>
      </c>
      <c r="L568">
        <v>1800000</v>
      </c>
      <c r="M568">
        <v>1984</v>
      </c>
      <c r="N568">
        <v>7.5</v>
      </c>
      <c r="O568">
        <f>Table1[[#This Row],[gross]]-Table1[[#This Row],[budget]]</f>
        <v>24705000</v>
      </c>
      <c r="R568" t="s">
        <v>4903</v>
      </c>
      <c r="S568">
        <f>COUNTIF(Table1[genres],R568)</f>
        <v>1</v>
      </c>
      <c r="T568" cm="1">
        <f t="array" ref="T568">SUM(IF(Table1[genres]=R568, Table1[imdb_score]))</f>
        <v>6.5</v>
      </c>
      <c r="U568" cm="1">
        <f t="array" ref="U568">MEDIAN(IF(Table1[genres]=R568, Table1[imdb_score]))</f>
        <v>6.5</v>
      </c>
      <c r="V568" cm="1">
        <f t="array" ref="V568">MAX(IF(Table1[genres]=R568, Table1[imdb_score]))</f>
        <v>6.5</v>
      </c>
      <c r="W568" cm="1">
        <f t="array" ref="W568">MIN(IF(Table1[genres]=R568, Table1[imdb_score]))</f>
        <v>6.5</v>
      </c>
      <c r="X568" t="e" cm="1">
        <f t="array" ref="X568">MODE(IF(Table1[genres]=R568, Table1[imdb_score]))</f>
        <v>#N/A</v>
      </c>
      <c r="Y568" s="2" t="e" cm="1">
        <f t="array" ref="Y568">VAR(IF(Table1[genres]=R568, Table1[imdb_score]))</f>
        <v>#DIV/0!</v>
      </c>
      <c r="Z568" s="2" t="e" cm="1">
        <f t="array" ref="Z568">STDEV(IF(Table1[genres]=R568, Table1[imdb_score]))</f>
        <v>#DIV/0!</v>
      </c>
      <c r="AA568" s="3" cm="1">
        <f t="array" ref="AA568">AVERAGE(IF(Table1[genres]=R568, Table1[imdb_score]))</f>
        <v>6.5</v>
      </c>
    </row>
    <row r="569" spans="1:27" x14ac:dyDescent="0.3">
      <c r="A569" t="s">
        <v>1544</v>
      </c>
      <c r="B569">
        <v>28</v>
      </c>
      <c r="C569">
        <v>97</v>
      </c>
      <c r="D569">
        <v>27900000</v>
      </c>
      <c r="E569" t="s">
        <v>208</v>
      </c>
      <c r="F569" t="s">
        <v>1754</v>
      </c>
      <c r="G569" t="s">
        <v>1755</v>
      </c>
      <c r="H569">
        <v>39508</v>
      </c>
      <c r="I569">
        <v>96</v>
      </c>
      <c r="J569" t="s">
        <v>29</v>
      </c>
      <c r="K569" t="s">
        <v>30</v>
      </c>
      <c r="L569">
        <v>3500000</v>
      </c>
      <c r="M569">
        <v>1993</v>
      </c>
      <c r="N569">
        <v>7.5</v>
      </c>
      <c r="O569">
        <f>Table1[[#This Row],[gross]]-Table1[[#This Row],[budget]]</f>
        <v>24400000</v>
      </c>
      <c r="R569" t="s">
        <v>4942</v>
      </c>
      <c r="S569">
        <f>COUNTIF(Table1[genres],R569)</f>
        <v>1</v>
      </c>
      <c r="T569" cm="1">
        <f t="array" ref="T569">SUM(IF(Table1[genres]=R569, Table1[imdb_score]))</f>
        <v>6.5</v>
      </c>
      <c r="U569" cm="1">
        <f t="array" ref="U569">MEDIAN(IF(Table1[genres]=R569, Table1[imdb_score]))</f>
        <v>6.5</v>
      </c>
      <c r="V569" cm="1">
        <f t="array" ref="V569">MAX(IF(Table1[genres]=R569, Table1[imdb_score]))</f>
        <v>6.5</v>
      </c>
      <c r="W569" cm="1">
        <f t="array" ref="W569">MIN(IF(Table1[genres]=R569, Table1[imdb_score]))</f>
        <v>6.5</v>
      </c>
      <c r="X569" t="e" cm="1">
        <f t="array" ref="X569">MODE(IF(Table1[genres]=R569, Table1[imdb_score]))</f>
        <v>#N/A</v>
      </c>
      <c r="Y569" s="2" t="e" cm="1">
        <f t="array" ref="Y569">VAR(IF(Table1[genres]=R569, Table1[imdb_score]))</f>
        <v>#DIV/0!</v>
      </c>
      <c r="Z569" s="2" t="e" cm="1">
        <f t="array" ref="Z569">STDEV(IF(Table1[genres]=R569, Table1[imdb_score]))</f>
        <v>#DIV/0!</v>
      </c>
      <c r="AA569" s="3" cm="1">
        <f t="array" ref="AA569">AVERAGE(IF(Table1[genres]=R569, Table1[imdb_score]))</f>
        <v>6.5</v>
      </c>
    </row>
    <row r="570" spans="1:27" x14ac:dyDescent="0.3">
      <c r="A570" t="s">
        <v>1757</v>
      </c>
      <c r="B570">
        <v>351</v>
      </c>
      <c r="C570">
        <v>93</v>
      </c>
      <c r="D570">
        <v>31501218</v>
      </c>
      <c r="E570" t="s">
        <v>60</v>
      </c>
      <c r="F570" t="s">
        <v>388</v>
      </c>
      <c r="G570" t="s">
        <v>1758</v>
      </c>
      <c r="H570">
        <v>84070</v>
      </c>
      <c r="I570">
        <v>526</v>
      </c>
      <c r="J570" t="s">
        <v>29</v>
      </c>
      <c r="K570" t="s">
        <v>30</v>
      </c>
      <c r="L570">
        <v>7500000</v>
      </c>
      <c r="M570">
        <v>2005</v>
      </c>
      <c r="N570">
        <v>7.5</v>
      </c>
      <c r="O570">
        <f>Table1[[#This Row],[gross]]-Table1[[#This Row],[budget]]</f>
        <v>24001218</v>
      </c>
      <c r="R570" t="s">
        <v>4992</v>
      </c>
      <c r="S570">
        <f>COUNTIF(Table1[genres],R570)</f>
        <v>1</v>
      </c>
      <c r="T570" cm="1">
        <f t="array" ref="T570">SUM(IF(Table1[genres]=R570, Table1[imdb_score]))</f>
        <v>6.5</v>
      </c>
      <c r="U570" cm="1">
        <f t="array" ref="U570">MEDIAN(IF(Table1[genres]=R570, Table1[imdb_score]))</f>
        <v>6.5</v>
      </c>
      <c r="V570" cm="1">
        <f t="array" ref="V570">MAX(IF(Table1[genres]=R570, Table1[imdb_score]))</f>
        <v>6.5</v>
      </c>
      <c r="W570" cm="1">
        <f t="array" ref="W570">MIN(IF(Table1[genres]=R570, Table1[imdb_score]))</f>
        <v>6.5</v>
      </c>
      <c r="X570" t="e" cm="1">
        <f t="array" ref="X570">MODE(IF(Table1[genres]=R570, Table1[imdb_score]))</f>
        <v>#N/A</v>
      </c>
      <c r="Y570" s="2" t="e" cm="1">
        <f t="array" ref="Y570">VAR(IF(Table1[genres]=R570, Table1[imdb_score]))</f>
        <v>#DIV/0!</v>
      </c>
      <c r="Z570" s="2" t="e" cm="1">
        <f t="array" ref="Z570">STDEV(IF(Table1[genres]=R570, Table1[imdb_score]))</f>
        <v>#DIV/0!</v>
      </c>
      <c r="AA570" s="3" cm="1">
        <f t="array" ref="AA570">AVERAGE(IF(Table1[genres]=R570, Table1[imdb_score]))</f>
        <v>6.5</v>
      </c>
    </row>
    <row r="571" spans="1:27" x14ac:dyDescent="0.3">
      <c r="A571" t="s">
        <v>1075</v>
      </c>
      <c r="B571">
        <v>167</v>
      </c>
      <c r="C571">
        <v>115</v>
      </c>
      <c r="D571">
        <v>24800000</v>
      </c>
      <c r="E571" t="s">
        <v>715</v>
      </c>
      <c r="F571" t="s">
        <v>1760</v>
      </c>
      <c r="G571" t="s">
        <v>1761</v>
      </c>
      <c r="H571">
        <v>89403</v>
      </c>
      <c r="I571">
        <v>358</v>
      </c>
      <c r="J571" t="s">
        <v>29</v>
      </c>
      <c r="K571" t="s">
        <v>200</v>
      </c>
      <c r="L571">
        <v>2000000</v>
      </c>
      <c r="M571">
        <v>1963</v>
      </c>
      <c r="N571">
        <v>7.5</v>
      </c>
      <c r="O571">
        <f>Table1[[#This Row],[gross]]-Table1[[#This Row],[budget]]</f>
        <v>22800000</v>
      </c>
      <c r="R571" t="s">
        <v>5050</v>
      </c>
      <c r="S571">
        <f>COUNTIF(Table1[genres],R571)</f>
        <v>1</v>
      </c>
      <c r="T571" cm="1">
        <f t="array" ref="T571">SUM(IF(Table1[genres]=R571, Table1[imdb_score]))</f>
        <v>6.5</v>
      </c>
      <c r="U571" cm="1">
        <f t="array" ref="U571">MEDIAN(IF(Table1[genres]=R571, Table1[imdb_score]))</f>
        <v>6.5</v>
      </c>
      <c r="V571" cm="1">
        <f t="array" ref="V571">MAX(IF(Table1[genres]=R571, Table1[imdb_score]))</f>
        <v>6.5</v>
      </c>
      <c r="W571" cm="1">
        <f t="array" ref="W571">MIN(IF(Table1[genres]=R571, Table1[imdb_score]))</f>
        <v>6.5</v>
      </c>
      <c r="X571" t="e" cm="1">
        <f t="array" ref="X571">MODE(IF(Table1[genres]=R571, Table1[imdb_score]))</f>
        <v>#N/A</v>
      </c>
      <c r="Y571" s="2" t="e" cm="1">
        <f t="array" ref="Y571">VAR(IF(Table1[genres]=R571, Table1[imdb_score]))</f>
        <v>#DIV/0!</v>
      </c>
      <c r="Z571" s="2" t="e" cm="1">
        <f t="array" ref="Z571">STDEV(IF(Table1[genres]=R571, Table1[imdb_score]))</f>
        <v>#DIV/0!</v>
      </c>
      <c r="AA571" s="3" cm="1">
        <f t="array" ref="AA571">AVERAGE(IF(Table1[genres]=R571, Table1[imdb_score]))</f>
        <v>6.5</v>
      </c>
    </row>
    <row r="572" spans="1:27" x14ac:dyDescent="0.3">
      <c r="A572" t="s">
        <v>692</v>
      </c>
      <c r="B572">
        <v>522</v>
      </c>
      <c r="C572">
        <v>93</v>
      </c>
      <c r="D572">
        <v>54696902</v>
      </c>
      <c r="E572" t="s">
        <v>1763</v>
      </c>
      <c r="F572" t="s">
        <v>601</v>
      </c>
      <c r="G572" t="s">
        <v>1764</v>
      </c>
      <c r="H572">
        <v>379462</v>
      </c>
      <c r="I572">
        <v>571</v>
      </c>
      <c r="J572" t="s">
        <v>29</v>
      </c>
      <c r="K572" t="s">
        <v>30</v>
      </c>
      <c r="L572">
        <v>32000000</v>
      </c>
      <c r="M572">
        <v>2011</v>
      </c>
      <c r="N572">
        <v>7.5</v>
      </c>
      <c r="O572">
        <f>Table1[[#This Row],[gross]]-Table1[[#This Row],[budget]]</f>
        <v>22696902</v>
      </c>
      <c r="R572" t="s">
        <v>5060</v>
      </c>
      <c r="S572">
        <f>COUNTIF(Table1[genres],R572)</f>
        <v>1</v>
      </c>
      <c r="T572" cm="1">
        <f t="array" ref="T572">SUM(IF(Table1[genres]=R572, Table1[imdb_score]))</f>
        <v>6.5</v>
      </c>
      <c r="U572" cm="1">
        <f t="array" ref="U572">MEDIAN(IF(Table1[genres]=R572, Table1[imdb_score]))</f>
        <v>6.5</v>
      </c>
      <c r="V572" cm="1">
        <f t="array" ref="V572">MAX(IF(Table1[genres]=R572, Table1[imdb_score]))</f>
        <v>6.5</v>
      </c>
      <c r="W572" cm="1">
        <f t="array" ref="W572">MIN(IF(Table1[genres]=R572, Table1[imdb_score]))</f>
        <v>6.5</v>
      </c>
      <c r="X572" t="e" cm="1">
        <f t="array" ref="X572">MODE(IF(Table1[genres]=R572, Table1[imdb_score]))</f>
        <v>#N/A</v>
      </c>
      <c r="Y572" s="2" t="e" cm="1">
        <f t="array" ref="Y572">VAR(IF(Table1[genres]=R572, Table1[imdb_score]))</f>
        <v>#DIV/0!</v>
      </c>
      <c r="Z572" s="2" t="e" cm="1">
        <f t="array" ref="Z572">STDEV(IF(Table1[genres]=R572, Table1[imdb_score]))</f>
        <v>#DIV/0!</v>
      </c>
      <c r="AA572" s="3" cm="1">
        <f t="array" ref="AA572">AVERAGE(IF(Table1[genres]=R572, Table1[imdb_score]))</f>
        <v>6.5</v>
      </c>
    </row>
    <row r="573" spans="1:27" x14ac:dyDescent="0.3">
      <c r="A573" t="s">
        <v>1229</v>
      </c>
      <c r="B573">
        <v>305</v>
      </c>
      <c r="C573">
        <v>124</v>
      </c>
      <c r="D573">
        <v>52418902</v>
      </c>
      <c r="E573" t="s">
        <v>459</v>
      </c>
      <c r="F573" t="s">
        <v>601</v>
      </c>
      <c r="G573" t="s">
        <v>1766</v>
      </c>
      <c r="H573">
        <v>147128</v>
      </c>
      <c r="I573">
        <v>277</v>
      </c>
      <c r="J573" t="s">
        <v>29</v>
      </c>
      <c r="K573" t="s">
        <v>30</v>
      </c>
      <c r="L573">
        <v>30000000</v>
      </c>
      <c r="M573">
        <v>2015</v>
      </c>
      <c r="N573">
        <v>7.5</v>
      </c>
      <c r="O573">
        <f>Table1[[#This Row],[gross]]-Table1[[#This Row],[budget]]</f>
        <v>22418902</v>
      </c>
      <c r="R573" t="s">
        <v>5066</v>
      </c>
      <c r="S573">
        <f>COUNTIF(Table1[genres],R573)</f>
        <v>1</v>
      </c>
      <c r="T573" cm="1">
        <f t="array" ref="T573">SUM(IF(Table1[genres]=R573, Table1[imdb_score]))</f>
        <v>6.5</v>
      </c>
      <c r="U573" cm="1">
        <f t="array" ref="U573">MEDIAN(IF(Table1[genres]=R573, Table1[imdb_score]))</f>
        <v>6.5</v>
      </c>
      <c r="V573" cm="1">
        <f t="array" ref="V573">MAX(IF(Table1[genres]=R573, Table1[imdb_score]))</f>
        <v>6.5</v>
      </c>
      <c r="W573" cm="1">
        <f t="array" ref="W573">MIN(IF(Table1[genres]=R573, Table1[imdb_score]))</f>
        <v>6.5</v>
      </c>
      <c r="X573" t="e" cm="1">
        <f t="array" ref="X573">MODE(IF(Table1[genres]=R573, Table1[imdb_score]))</f>
        <v>#N/A</v>
      </c>
      <c r="Y573" s="2" t="e" cm="1">
        <f t="array" ref="Y573">VAR(IF(Table1[genres]=R573, Table1[imdb_score]))</f>
        <v>#DIV/0!</v>
      </c>
      <c r="Z573" s="2" t="e" cm="1">
        <f t="array" ref="Z573">STDEV(IF(Table1[genres]=R573, Table1[imdb_score]))</f>
        <v>#DIV/0!</v>
      </c>
      <c r="AA573" s="3" cm="1">
        <f t="array" ref="AA573">AVERAGE(IF(Table1[genres]=R573, Table1[imdb_score]))</f>
        <v>6.5</v>
      </c>
    </row>
    <row r="574" spans="1:27" x14ac:dyDescent="0.3">
      <c r="A574" t="s">
        <v>119</v>
      </c>
      <c r="B574">
        <v>226</v>
      </c>
      <c r="C574">
        <v>129</v>
      </c>
      <c r="D574">
        <v>33565375</v>
      </c>
      <c r="E574" t="s">
        <v>1527</v>
      </c>
      <c r="F574" t="s">
        <v>1768</v>
      </c>
      <c r="G574" t="s">
        <v>1769</v>
      </c>
      <c r="H574">
        <v>111351</v>
      </c>
      <c r="I574">
        <v>568</v>
      </c>
      <c r="J574" t="s">
        <v>29</v>
      </c>
      <c r="K574" t="s">
        <v>200</v>
      </c>
      <c r="L574">
        <v>15000000</v>
      </c>
      <c r="M574">
        <v>2005</v>
      </c>
      <c r="N574">
        <v>7.5</v>
      </c>
      <c r="O574">
        <f>Table1[[#This Row],[gross]]-Table1[[#This Row],[budget]]</f>
        <v>18565375</v>
      </c>
      <c r="R574" t="s">
        <v>5073</v>
      </c>
      <c r="S574">
        <f>COUNTIF(Table1[genres],R574)</f>
        <v>1</v>
      </c>
      <c r="T574" cm="1">
        <f t="array" ref="T574">SUM(IF(Table1[genres]=R574, Table1[imdb_score]))</f>
        <v>6.4</v>
      </c>
      <c r="U574" cm="1">
        <f t="array" ref="U574">MEDIAN(IF(Table1[genres]=R574, Table1[imdb_score]))</f>
        <v>6.4</v>
      </c>
      <c r="V574" cm="1">
        <f t="array" ref="V574">MAX(IF(Table1[genres]=R574, Table1[imdb_score]))</f>
        <v>6.4</v>
      </c>
      <c r="W574" cm="1">
        <f t="array" ref="W574">MIN(IF(Table1[genres]=R574, Table1[imdb_score]))</f>
        <v>6.4</v>
      </c>
      <c r="X574" t="e" cm="1">
        <f t="array" ref="X574">MODE(IF(Table1[genres]=R574, Table1[imdb_score]))</f>
        <v>#N/A</v>
      </c>
      <c r="Y574" s="2" t="e" cm="1">
        <f t="array" ref="Y574">VAR(IF(Table1[genres]=R574, Table1[imdb_score]))</f>
        <v>#DIV/0!</v>
      </c>
      <c r="Z574" s="2" t="e" cm="1">
        <f t="array" ref="Z574">STDEV(IF(Table1[genres]=R574, Table1[imdb_score]))</f>
        <v>#DIV/0!</v>
      </c>
      <c r="AA574" s="3" cm="1">
        <f t="array" ref="AA574">AVERAGE(IF(Table1[genres]=R574, Table1[imdb_score]))</f>
        <v>6.4</v>
      </c>
    </row>
    <row r="575" spans="1:27" x14ac:dyDescent="0.3">
      <c r="A575" t="s">
        <v>1770</v>
      </c>
      <c r="B575">
        <v>84</v>
      </c>
      <c r="C575">
        <v>123</v>
      </c>
      <c r="D575">
        <v>36581633</v>
      </c>
      <c r="E575" t="s">
        <v>116</v>
      </c>
      <c r="F575" t="s">
        <v>1771</v>
      </c>
      <c r="G575" t="s">
        <v>1772</v>
      </c>
      <c r="H575">
        <v>52533</v>
      </c>
      <c r="I575">
        <v>235</v>
      </c>
      <c r="J575" t="s">
        <v>29</v>
      </c>
      <c r="K575" t="s">
        <v>227</v>
      </c>
      <c r="L575">
        <v>21000000</v>
      </c>
      <c r="M575">
        <v>2007</v>
      </c>
      <c r="N575">
        <v>7.5</v>
      </c>
      <c r="O575">
        <f>Table1[[#This Row],[gross]]-Table1[[#This Row],[budget]]</f>
        <v>15581633</v>
      </c>
      <c r="R575" t="s">
        <v>5099</v>
      </c>
      <c r="S575">
        <f>COUNTIF(Table1[genres],R575)</f>
        <v>1</v>
      </c>
      <c r="T575" cm="1">
        <f t="array" ref="T575">SUM(IF(Table1[genres]=R575, Table1[imdb_score]))</f>
        <v>6.4</v>
      </c>
      <c r="U575" cm="1">
        <f t="array" ref="U575">MEDIAN(IF(Table1[genres]=R575, Table1[imdb_score]))</f>
        <v>6.4</v>
      </c>
      <c r="V575" cm="1">
        <f t="array" ref="V575">MAX(IF(Table1[genres]=R575, Table1[imdb_score]))</f>
        <v>6.4</v>
      </c>
      <c r="W575" cm="1">
        <f t="array" ref="W575">MIN(IF(Table1[genres]=R575, Table1[imdb_score]))</f>
        <v>6.4</v>
      </c>
      <c r="X575" t="e" cm="1">
        <f t="array" ref="X575">MODE(IF(Table1[genres]=R575, Table1[imdb_score]))</f>
        <v>#N/A</v>
      </c>
      <c r="Y575" s="2" t="e" cm="1">
        <f t="array" ref="Y575">VAR(IF(Table1[genres]=R575, Table1[imdb_score]))</f>
        <v>#DIV/0!</v>
      </c>
      <c r="Z575" s="2" t="e" cm="1">
        <f t="array" ref="Z575">STDEV(IF(Table1[genres]=R575, Table1[imdb_score]))</f>
        <v>#DIV/0!</v>
      </c>
      <c r="AA575" s="3" cm="1">
        <f t="array" ref="AA575">AVERAGE(IF(Table1[genres]=R575, Table1[imdb_score]))</f>
        <v>6.4</v>
      </c>
    </row>
    <row r="576" spans="1:27" x14ac:dyDescent="0.3">
      <c r="A576" t="s">
        <v>613</v>
      </c>
      <c r="B576">
        <v>327</v>
      </c>
      <c r="C576">
        <v>85</v>
      </c>
      <c r="D576">
        <v>16097842</v>
      </c>
      <c r="E576" t="s">
        <v>607</v>
      </c>
      <c r="F576" t="s">
        <v>1773</v>
      </c>
      <c r="G576" t="s">
        <v>1774</v>
      </c>
      <c r="H576">
        <v>53919</v>
      </c>
      <c r="I576">
        <v>168</v>
      </c>
      <c r="J576" t="s">
        <v>29</v>
      </c>
      <c r="K576" t="s">
        <v>30</v>
      </c>
      <c r="L576">
        <v>900000</v>
      </c>
      <c r="M576">
        <v>2013</v>
      </c>
      <c r="N576">
        <v>7.5</v>
      </c>
      <c r="O576">
        <f>Table1[[#This Row],[gross]]-Table1[[#This Row],[budget]]</f>
        <v>15197842</v>
      </c>
      <c r="R576" t="s">
        <v>5233</v>
      </c>
      <c r="S576">
        <f>COUNTIF(Table1[genres],R576)</f>
        <v>1</v>
      </c>
      <c r="T576" cm="1">
        <f t="array" ref="T576">SUM(IF(Table1[genres]=R576, Table1[imdb_score]))</f>
        <v>6.4</v>
      </c>
      <c r="U576" cm="1">
        <f t="array" ref="U576">MEDIAN(IF(Table1[genres]=R576, Table1[imdb_score]))</f>
        <v>6.4</v>
      </c>
      <c r="V576" cm="1">
        <f t="array" ref="V576">MAX(IF(Table1[genres]=R576, Table1[imdb_score]))</f>
        <v>6.4</v>
      </c>
      <c r="W576" cm="1">
        <f t="array" ref="W576">MIN(IF(Table1[genres]=R576, Table1[imdb_score]))</f>
        <v>6.4</v>
      </c>
      <c r="X576" t="e" cm="1">
        <f t="array" ref="X576">MODE(IF(Table1[genres]=R576, Table1[imdb_score]))</f>
        <v>#N/A</v>
      </c>
      <c r="Y576" s="2" t="e" cm="1">
        <f t="array" ref="Y576">VAR(IF(Table1[genres]=R576, Table1[imdb_score]))</f>
        <v>#DIV/0!</v>
      </c>
      <c r="Z576" s="2" t="e" cm="1">
        <f t="array" ref="Z576">STDEV(IF(Table1[genres]=R576, Table1[imdb_score]))</f>
        <v>#DIV/0!</v>
      </c>
      <c r="AA576" s="3" cm="1">
        <f t="array" ref="AA576">AVERAGE(IF(Table1[genres]=R576, Table1[imdb_score]))</f>
        <v>6.4</v>
      </c>
    </row>
    <row r="577" spans="1:27" x14ac:dyDescent="0.3">
      <c r="A577" t="s">
        <v>1020</v>
      </c>
      <c r="B577">
        <v>309</v>
      </c>
      <c r="C577">
        <v>101</v>
      </c>
      <c r="D577">
        <v>18656400</v>
      </c>
      <c r="E577" t="s">
        <v>92</v>
      </c>
      <c r="F577" t="s">
        <v>430</v>
      </c>
      <c r="G577" t="s">
        <v>1775</v>
      </c>
      <c r="H577">
        <v>86077</v>
      </c>
      <c r="I577">
        <v>195</v>
      </c>
      <c r="J577" t="s">
        <v>29</v>
      </c>
      <c r="K577" t="s">
        <v>30</v>
      </c>
      <c r="L577">
        <v>5000000</v>
      </c>
      <c r="M577">
        <v>2014</v>
      </c>
      <c r="N577">
        <v>7.5</v>
      </c>
      <c r="O577">
        <f>Table1[[#This Row],[gross]]-Table1[[#This Row],[budget]]</f>
        <v>13656400</v>
      </c>
      <c r="R577" t="s">
        <v>5261</v>
      </c>
      <c r="S577">
        <f>COUNTIF(Table1[genres],R577)</f>
        <v>1</v>
      </c>
      <c r="T577" cm="1">
        <f t="array" ref="T577">SUM(IF(Table1[genres]=R577, Table1[imdb_score]))</f>
        <v>6.4</v>
      </c>
      <c r="U577" cm="1">
        <f t="array" ref="U577">MEDIAN(IF(Table1[genres]=R577, Table1[imdb_score]))</f>
        <v>6.4</v>
      </c>
      <c r="V577" cm="1">
        <f t="array" ref="V577">MAX(IF(Table1[genres]=R577, Table1[imdb_score]))</f>
        <v>6.4</v>
      </c>
      <c r="W577" cm="1">
        <f t="array" ref="W577">MIN(IF(Table1[genres]=R577, Table1[imdb_score]))</f>
        <v>6.4</v>
      </c>
      <c r="X577" t="e" cm="1">
        <f t="array" ref="X577">MODE(IF(Table1[genres]=R577, Table1[imdb_score]))</f>
        <v>#N/A</v>
      </c>
      <c r="Y577" s="2" t="e" cm="1">
        <f t="array" ref="Y577">VAR(IF(Table1[genres]=R577, Table1[imdb_score]))</f>
        <v>#DIV/0!</v>
      </c>
      <c r="Z577" s="2" t="e" cm="1">
        <f t="array" ref="Z577">STDEV(IF(Table1[genres]=R577, Table1[imdb_score]))</f>
        <v>#DIV/0!</v>
      </c>
      <c r="AA577" s="3" cm="1">
        <f t="array" ref="AA577">AVERAGE(IF(Table1[genres]=R577, Table1[imdb_score]))</f>
        <v>6.4</v>
      </c>
    </row>
    <row r="578" spans="1:27" x14ac:dyDescent="0.3">
      <c r="A578" t="s">
        <v>786</v>
      </c>
      <c r="B578">
        <v>293</v>
      </c>
      <c r="C578">
        <v>104</v>
      </c>
      <c r="D578">
        <v>33422556</v>
      </c>
      <c r="E578" t="s">
        <v>257</v>
      </c>
      <c r="F578" t="s">
        <v>436</v>
      </c>
      <c r="G578" t="s">
        <v>1776</v>
      </c>
      <c r="H578">
        <v>99236</v>
      </c>
      <c r="I578">
        <v>321</v>
      </c>
      <c r="J578" t="s">
        <v>29</v>
      </c>
      <c r="K578" t="s">
        <v>30</v>
      </c>
      <c r="L578">
        <v>20000000</v>
      </c>
      <c r="M578">
        <v>2008</v>
      </c>
      <c r="N578">
        <v>7.5</v>
      </c>
      <c r="O578">
        <f>Table1[[#This Row],[gross]]-Table1[[#This Row],[budget]]</f>
        <v>13422556</v>
      </c>
      <c r="R578" t="s">
        <v>5272</v>
      </c>
      <c r="S578">
        <f>COUNTIF(Table1[genres],R578)</f>
        <v>1</v>
      </c>
      <c r="T578" cm="1">
        <f t="array" ref="T578">SUM(IF(Table1[genres]=R578, Table1[imdb_score]))</f>
        <v>6.4</v>
      </c>
      <c r="U578" cm="1">
        <f t="array" ref="U578">MEDIAN(IF(Table1[genres]=R578, Table1[imdb_score]))</f>
        <v>6.4</v>
      </c>
      <c r="V578" cm="1">
        <f t="array" ref="V578">MAX(IF(Table1[genres]=R578, Table1[imdb_score]))</f>
        <v>6.4</v>
      </c>
      <c r="W578" cm="1">
        <f t="array" ref="W578">MIN(IF(Table1[genres]=R578, Table1[imdb_score]))</f>
        <v>6.4</v>
      </c>
      <c r="X578" t="e" cm="1">
        <f t="array" ref="X578">MODE(IF(Table1[genres]=R578, Table1[imdb_score]))</f>
        <v>#N/A</v>
      </c>
      <c r="Y578" s="2" t="e" cm="1">
        <f t="array" ref="Y578">VAR(IF(Table1[genres]=R578, Table1[imdb_score]))</f>
        <v>#DIV/0!</v>
      </c>
      <c r="Z578" s="2" t="e" cm="1">
        <f t="array" ref="Z578">STDEV(IF(Table1[genres]=R578, Table1[imdb_score]))</f>
        <v>#DIV/0!</v>
      </c>
      <c r="AA578" s="3" cm="1">
        <f t="array" ref="AA578">AVERAGE(IF(Table1[genres]=R578, Table1[imdb_score]))</f>
        <v>6.4</v>
      </c>
    </row>
    <row r="579" spans="1:27" x14ac:dyDescent="0.3">
      <c r="A579" t="s">
        <v>1360</v>
      </c>
      <c r="B579">
        <v>119</v>
      </c>
      <c r="C579">
        <v>90</v>
      </c>
      <c r="D579">
        <v>18621249</v>
      </c>
      <c r="E579" t="s">
        <v>676</v>
      </c>
      <c r="F579" t="s">
        <v>1777</v>
      </c>
      <c r="G579" t="s">
        <v>1778</v>
      </c>
      <c r="H579">
        <v>45859</v>
      </c>
      <c r="I579">
        <v>340</v>
      </c>
      <c r="J579" t="s">
        <v>29</v>
      </c>
      <c r="K579" t="s">
        <v>30</v>
      </c>
      <c r="L579">
        <v>6000000</v>
      </c>
      <c r="M579">
        <v>2000</v>
      </c>
      <c r="N579">
        <v>7.5</v>
      </c>
      <c r="O579">
        <f>Table1[[#This Row],[gross]]-Table1[[#This Row],[budget]]</f>
        <v>12621249</v>
      </c>
      <c r="R579" t="s">
        <v>5317</v>
      </c>
      <c r="S579">
        <f>COUNTIF(Table1[genres],R579)</f>
        <v>1</v>
      </c>
      <c r="T579" cm="1">
        <f t="array" ref="T579">SUM(IF(Table1[genres]=R579, Table1[imdb_score]))</f>
        <v>6.4</v>
      </c>
      <c r="U579" cm="1">
        <f t="array" ref="U579">MEDIAN(IF(Table1[genres]=R579, Table1[imdb_score]))</f>
        <v>6.4</v>
      </c>
      <c r="V579" cm="1">
        <f t="array" ref="V579">MAX(IF(Table1[genres]=R579, Table1[imdb_score]))</f>
        <v>6.4</v>
      </c>
      <c r="W579" cm="1">
        <f t="array" ref="W579">MIN(IF(Table1[genres]=R579, Table1[imdb_score]))</f>
        <v>6.4</v>
      </c>
      <c r="X579" t="e" cm="1">
        <f t="array" ref="X579">MODE(IF(Table1[genres]=R579, Table1[imdb_score]))</f>
        <v>#N/A</v>
      </c>
      <c r="Y579" s="2" t="e" cm="1">
        <f t="array" ref="Y579">VAR(IF(Table1[genres]=R579, Table1[imdb_score]))</f>
        <v>#DIV/0!</v>
      </c>
      <c r="Z579" s="2" t="e" cm="1">
        <f t="array" ref="Z579">STDEV(IF(Table1[genres]=R579, Table1[imdb_score]))</f>
        <v>#DIV/0!</v>
      </c>
      <c r="AA579" s="3" cm="1">
        <f t="array" ref="AA579">AVERAGE(IF(Table1[genres]=R579, Table1[imdb_score]))</f>
        <v>6.4</v>
      </c>
    </row>
    <row r="580" spans="1:27" x14ac:dyDescent="0.3">
      <c r="A580" t="s">
        <v>648</v>
      </c>
      <c r="B580">
        <v>73</v>
      </c>
      <c r="C580">
        <v>147</v>
      </c>
      <c r="D580">
        <v>53300852</v>
      </c>
      <c r="E580" t="s">
        <v>208</v>
      </c>
      <c r="F580" t="s">
        <v>44</v>
      </c>
      <c r="G580" t="s">
        <v>1779</v>
      </c>
      <c r="H580">
        <v>154487</v>
      </c>
      <c r="I580">
        <v>259</v>
      </c>
      <c r="J580" t="s">
        <v>29</v>
      </c>
      <c r="K580" t="s">
        <v>30</v>
      </c>
      <c r="L580">
        <v>44000000</v>
      </c>
      <c r="M580">
        <v>1996</v>
      </c>
      <c r="N580">
        <v>7.5</v>
      </c>
      <c r="O580">
        <f>Table1[[#This Row],[gross]]-Table1[[#This Row],[budget]]</f>
        <v>9300852</v>
      </c>
      <c r="R580" t="s">
        <v>5361</v>
      </c>
      <c r="S580">
        <f>COUNTIF(Table1[genres],R580)</f>
        <v>1</v>
      </c>
      <c r="T580" cm="1">
        <f t="array" ref="T580">SUM(IF(Table1[genres]=R580, Table1[imdb_score]))</f>
        <v>6.4</v>
      </c>
      <c r="U580" cm="1">
        <f t="array" ref="U580">MEDIAN(IF(Table1[genres]=R580, Table1[imdb_score]))</f>
        <v>6.4</v>
      </c>
      <c r="V580" cm="1">
        <f t="array" ref="V580">MAX(IF(Table1[genres]=R580, Table1[imdb_score]))</f>
        <v>6.4</v>
      </c>
      <c r="W580" cm="1">
        <f t="array" ref="W580">MIN(IF(Table1[genres]=R580, Table1[imdb_score]))</f>
        <v>6.4</v>
      </c>
      <c r="X580" t="e" cm="1">
        <f t="array" ref="X580">MODE(IF(Table1[genres]=R580, Table1[imdb_score]))</f>
        <v>#N/A</v>
      </c>
      <c r="Y580" s="2" t="e" cm="1">
        <f t="array" ref="Y580">VAR(IF(Table1[genres]=R580, Table1[imdb_score]))</f>
        <v>#DIV/0!</v>
      </c>
      <c r="Z580" s="2" t="e" cm="1">
        <f t="array" ref="Z580">STDEV(IF(Table1[genres]=R580, Table1[imdb_score]))</f>
        <v>#DIV/0!</v>
      </c>
      <c r="AA580" s="3" cm="1">
        <f t="array" ref="AA580">AVERAGE(IF(Table1[genres]=R580, Table1[imdb_score]))</f>
        <v>6.4</v>
      </c>
    </row>
    <row r="581" spans="1:27" x14ac:dyDescent="0.3">
      <c r="A581" t="s">
        <v>292</v>
      </c>
      <c r="B581">
        <v>285</v>
      </c>
      <c r="C581">
        <v>143</v>
      </c>
      <c r="D581">
        <v>34300771</v>
      </c>
      <c r="E581" t="s">
        <v>92</v>
      </c>
      <c r="F581" t="s">
        <v>93</v>
      </c>
      <c r="G581" t="s">
        <v>1780</v>
      </c>
      <c r="H581">
        <v>243799</v>
      </c>
      <c r="I581">
        <v>908</v>
      </c>
      <c r="J581" t="s">
        <v>29</v>
      </c>
      <c r="K581" t="s">
        <v>241</v>
      </c>
      <c r="L581">
        <v>25000000</v>
      </c>
      <c r="M581">
        <v>2006</v>
      </c>
      <c r="N581">
        <v>7.5</v>
      </c>
      <c r="O581">
        <f>Table1[[#This Row],[gross]]-Table1[[#This Row],[budget]]</f>
        <v>9300771</v>
      </c>
      <c r="R581" t="s">
        <v>5374</v>
      </c>
      <c r="S581">
        <f>COUNTIF(Table1[genres],R581)</f>
        <v>1</v>
      </c>
      <c r="T581" cm="1">
        <f t="array" ref="T581">SUM(IF(Table1[genres]=R581, Table1[imdb_score]))</f>
        <v>6.3</v>
      </c>
      <c r="U581" cm="1">
        <f t="array" ref="U581">MEDIAN(IF(Table1[genres]=R581, Table1[imdb_score]))</f>
        <v>6.3</v>
      </c>
      <c r="V581" cm="1">
        <f t="array" ref="V581">MAX(IF(Table1[genres]=R581, Table1[imdb_score]))</f>
        <v>6.3</v>
      </c>
      <c r="W581" cm="1">
        <f t="array" ref="W581">MIN(IF(Table1[genres]=R581, Table1[imdb_score]))</f>
        <v>6.3</v>
      </c>
      <c r="X581" t="e" cm="1">
        <f t="array" ref="X581">MODE(IF(Table1[genres]=R581, Table1[imdb_score]))</f>
        <v>#N/A</v>
      </c>
      <c r="Y581" s="2" t="e" cm="1">
        <f t="array" ref="Y581">VAR(IF(Table1[genres]=R581, Table1[imdb_score]))</f>
        <v>#DIV/0!</v>
      </c>
      <c r="Z581" s="2" t="e" cm="1">
        <f t="array" ref="Z581">STDEV(IF(Table1[genres]=R581, Table1[imdb_score]))</f>
        <v>#DIV/0!</v>
      </c>
      <c r="AA581" s="3" cm="1">
        <f t="array" ref="AA581">AVERAGE(IF(Table1[genres]=R581, Table1[imdb_score]))</f>
        <v>6.3</v>
      </c>
    </row>
    <row r="582" spans="1:27" x14ac:dyDescent="0.3">
      <c r="A582" t="s">
        <v>733</v>
      </c>
      <c r="B582">
        <v>56</v>
      </c>
      <c r="C582">
        <v>153</v>
      </c>
      <c r="D582">
        <v>16800000</v>
      </c>
      <c r="E582" t="s">
        <v>1781</v>
      </c>
      <c r="F582" t="s">
        <v>1782</v>
      </c>
      <c r="G582" t="s">
        <v>1783</v>
      </c>
      <c r="H582">
        <v>25303</v>
      </c>
      <c r="I582">
        <v>138</v>
      </c>
      <c r="J582" t="s">
        <v>29</v>
      </c>
      <c r="K582" t="s">
        <v>200</v>
      </c>
      <c r="L582">
        <v>10000000</v>
      </c>
      <c r="M582">
        <v>1968</v>
      </c>
      <c r="N582">
        <v>7.5</v>
      </c>
      <c r="O582">
        <f>Table1[[#This Row],[gross]]-Table1[[#This Row],[budget]]</f>
        <v>6800000</v>
      </c>
      <c r="R582" t="s">
        <v>5387</v>
      </c>
      <c r="S582">
        <f>COUNTIF(Table1[genres],R582)</f>
        <v>1</v>
      </c>
      <c r="T582" cm="1">
        <f t="array" ref="T582">SUM(IF(Table1[genres]=R582, Table1[imdb_score]))</f>
        <v>6.3</v>
      </c>
      <c r="U582" cm="1">
        <f t="array" ref="U582">MEDIAN(IF(Table1[genres]=R582, Table1[imdb_score]))</f>
        <v>6.3</v>
      </c>
      <c r="V582" cm="1">
        <f t="array" ref="V582">MAX(IF(Table1[genres]=R582, Table1[imdb_score]))</f>
        <v>6.3</v>
      </c>
      <c r="W582" cm="1">
        <f t="array" ref="W582">MIN(IF(Table1[genres]=R582, Table1[imdb_score]))</f>
        <v>6.3</v>
      </c>
      <c r="X582" t="e" cm="1">
        <f t="array" ref="X582">MODE(IF(Table1[genres]=R582, Table1[imdb_score]))</f>
        <v>#N/A</v>
      </c>
      <c r="Y582" s="2" t="e" cm="1">
        <f t="array" ref="Y582">VAR(IF(Table1[genres]=R582, Table1[imdb_score]))</f>
        <v>#DIV/0!</v>
      </c>
      <c r="Z582" s="2" t="e" cm="1">
        <f t="array" ref="Z582">STDEV(IF(Table1[genres]=R582, Table1[imdb_score]))</f>
        <v>#DIV/0!</v>
      </c>
      <c r="AA582" s="3" cm="1">
        <f t="array" ref="AA582">AVERAGE(IF(Table1[genres]=R582, Table1[imdb_score]))</f>
        <v>6.3</v>
      </c>
    </row>
    <row r="583" spans="1:27" x14ac:dyDescent="0.3">
      <c r="A583" t="s">
        <v>391</v>
      </c>
      <c r="B583">
        <v>40</v>
      </c>
      <c r="C583">
        <v>91</v>
      </c>
      <c r="D583">
        <v>6706368</v>
      </c>
      <c r="E583" t="s">
        <v>1310</v>
      </c>
      <c r="F583" t="s">
        <v>391</v>
      </c>
      <c r="G583" t="s">
        <v>1784</v>
      </c>
      <c r="H583">
        <v>22800</v>
      </c>
      <c r="I583">
        <v>133</v>
      </c>
      <c r="J583" t="s">
        <v>29</v>
      </c>
      <c r="K583" t="s">
        <v>30</v>
      </c>
      <c r="L583">
        <v>160000</v>
      </c>
      <c r="M583">
        <v>1989</v>
      </c>
      <c r="N583">
        <v>7.5</v>
      </c>
      <c r="O583">
        <f>Table1[[#This Row],[gross]]-Table1[[#This Row],[budget]]</f>
        <v>6546368</v>
      </c>
      <c r="R583" t="s">
        <v>5405</v>
      </c>
      <c r="S583">
        <f>COUNTIF(Table1[genres],R583)</f>
        <v>1</v>
      </c>
      <c r="T583" cm="1">
        <f t="array" ref="T583">SUM(IF(Table1[genres]=R583, Table1[imdb_score]))</f>
        <v>6.3</v>
      </c>
      <c r="U583" cm="1">
        <f t="array" ref="U583">MEDIAN(IF(Table1[genres]=R583, Table1[imdb_score]))</f>
        <v>6.3</v>
      </c>
      <c r="V583" cm="1">
        <f t="array" ref="V583">MAX(IF(Table1[genres]=R583, Table1[imdb_score]))</f>
        <v>6.3</v>
      </c>
      <c r="W583" cm="1">
        <f t="array" ref="W583">MIN(IF(Table1[genres]=R583, Table1[imdb_score]))</f>
        <v>6.3</v>
      </c>
      <c r="X583" t="e" cm="1">
        <f t="array" ref="X583">MODE(IF(Table1[genres]=R583, Table1[imdb_score]))</f>
        <v>#N/A</v>
      </c>
      <c r="Y583" s="2" t="e" cm="1">
        <f t="array" ref="Y583">VAR(IF(Table1[genres]=R583, Table1[imdb_score]))</f>
        <v>#DIV/0!</v>
      </c>
      <c r="Z583" s="2" t="e" cm="1">
        <f t="array" ref="Z583">STDEV(IF(Table1[genres]=R583, Table1[imdb_score]))</f>
        <v>#DIV/0!</v>
      </c>
      <c r="AA583" s="3" cm="1">
        <f t="array" ref="AA583">AVERAGE(IF(Table1[genres]=R583, Table1[imdb_score]))</f>
        <v>6.3</v>
      </c>
    </row>
    <row r="584" spans="1:27" x14ac:dyDescent="0.3">
      <c r="A584" t="s">
        <v>48</v>
      </c>
      <c r="B584">
        <v>422</v>
      </c>
      <c r="C584">
        <v>164</v>
      </c>
      <c r="D584">
        <v>255108370</v>
      </c>
      <c r="E584" t="s">
        <v>845</v>
      </c>
      <c r="F584" t="s">
        <v>846</v>
      </c>
      <c r="G584" t="s">
        <v>1785</v>
      </c>
      <c r="H584">
        <v>354228</v>
      </c>
      <c r="I584">
        <v>802</v>
      </c>
      <c r="J584" t="s">
        <v>29</v>
      </c>
      <c r="K584" t="s">
        <v>83</v>
      </c>
      <c r="L584">
        <v>250000000</v>
      </c>
      <c r="M584">
        <v>2014</v>
      </c>
      <c r="N584">
        <v>7.5</v>
      </c>
      <c r="O584">
        <f>Table1[[#This Row],[gross]]-Table1[[#This Row],[budget]]</f>
        <v>5108370</v>
      </c>
      <c r="R584" t="s">
        <v>5412</v>
      </c>
      <c r="S584">
        <f>COUNTIF(Table1[genres],R584)</f>
        <v>1</v>
      </c>
      <c r="T584" cm="1">
        <f t="array" ref="T584">SUM(IF(Table1[genres]=R584, Table1[imdb_score]))</f>
        <v>6.3</v>
      </c>
      <c r="U584" cm="1">
        <f t="array" ref="U584">MEDIAN(IF(Table1[genres]=R584, Table1[imdb_score]))</f>
        <v>6.3</v>
      </c>
      <c r="V584" cm="1">
        <f t="array" ref="V584">MAX(IF(Table1[genres]=R584, Table1[imdb_score]))</f>
        <v>6.3</v>
      </c>
      <c r="W584" cm="1">
        <f t="array" ref="W584">MIN(IF(Table1[genres]=R584, Table1[imdb_score]))</f>
        <v>6.3</v>
      </c>
      <c r="X584" t="e" cm="1">
        <f t="array" ref="X584">MODE(IF(Table1[genres]=R584, Table1[imdb_score]))</f>
        <v>#N/A</v>
      </c>
      <c r="Y584" s="2" t="e" cm="1">
        <f t="array" ref="Y584">VAR(IF(Table1[genres]=R584, Table1[imdb_score]))</f>
        <v>#DIV/0!</v>
      </c>
      <c r="Z584" s="2" t="e" cm="1">
        <f t="array" ref="Z584">STDEV(IF(Table1[genres]=R584, Table1[imdb_score]))</f>
        <v>#DIV/0!</v>
      </c>
      <c r="AA584" s="3" cm="1">
        <f t="array" ref="AA584">AVERAGE(IF(Table1[genres]=R584, Table1[imdb_score]))</f>
        <v>6.3</v>
      </c>
    </row>
    <row r="585" spans="1:27" x14ac:dyDescent="0.3">
      <c r="A585" t="s">
        <v>1786</v>
      </c>
      <c r="B585">
        <v>141</v>
      </c>
      <c r="C585">
        <v>124</v>
      </c>
      <c r="D585">
        <v>30012990</v>
      </c>
      <c r="E585" t="s">
        <v>60</v>
      </c>
      <c r="F585" t="s">
        <v>1787</v>
      </c>
      <c r="G585" t="s">
        <v>1788</v>
      </c>
      <c r="H585">
        <v>75973</v>
      </c>
      <c r="I585">
        <v>409</v>
      </c>
      <c r="J585" t="s">
        <v>29</v>
      </c>
      <c r="K585" t="s">
        <v>200</v>
      </c>
      <c r="L585">
        <v>25000000</v>
      </c>
      <c r="M585">
        <v>1998</v>
      </c>
      <c r="N585">
        <v>7.5</v>
      </c>
      <c r="O585">
        <f>Table1[[#This Row],[gross]]-Table1[[#This Row],[budget]]</f>
        <v>5012990</v>
      </c>
      <c r="R585" t="s">
        <v>5418</v>
      </c>
      <c r="S585">
        <f>COUNTIF(Table1[genres],R585)</f>
        <v>1</v>
      </c>
      <c r="T585" cm="1">
        <f t="array" ref="T585">SUM(IF(Table1[genres]=R585, Table1[imdb_score]))</f>
        <v>6.3</v>
      </c>
      <c r="U585" cm="1">
        <f t="array" ref="U585">MEDIAN(IF(Table1[genres]=R585, Table1[imdb_score]))</f>
        <v>6.3</v>
      </c>
      <c r="V585" cm="1">
        <f t="array" ref="V585">MAX(IF(Table1[genres]=R585, Table1[imdb_score]))</f>
        <v>6.3</v>
      </c>
      <c r="W585" cm="1">
        <f t="array" ref="W585">MIN(IF(Table1[genres]=R585, Table1[imdb_score]))</f>
        <v>6.3</v>
      </c>
      <c r="X585" t="e" cm="1">
        <f t="array" ref="X585">MODE(IF(Table1[genres]=R585, Table1[imdb_score]))</f>
        <v>#N/A</v>
      </c>
      <c r="Y585" s="2" t="e" cm="1">
        <f t="array" ref="Y585">VAR(IF(Table1[genres]=R585, Table1[imdb_score]))</f>
        <v>#DIV/0!</v>
      </c>
      <c r="Z585" s="2" t="e" cm="1">
        <f t="array" ref="Z585">STDEV(IF(Table1[genres]=R585, Table1[imdb_score]))</f>
        <v>#DIV/0!</v>
      </c>
      <c r="AA585" s="3" cm="1">
        <f t="array" ref="AA585">AVERAGE(IF(Table1[genres]=R585, Table1[imdb_score]))</f>
        <v>6.3</v>
      </c>
    </row>
    <row r="586" spans="1:27" x14ac:dyDescent="0.3">
      <c r="A586" t="s">
        <v>780</v>
      </c>
      <c r="B586">
        <v>117</v>
      </c>
      <c r="C586">
        <v>136</v>
      </c>
      <c r="D586">
        <v>60984028</v>
      </c>
      <c r="E586" t="s">
        <v>269</v>
      </c>
      <c r="F586" t="s">
        <v>106</v>
      </c>
      <c r="G586" t="s">
        <v>1789</v>
      </c>
      <c r="H586">
        <v>259519</v>
      </c>
      <c r="I586">
        <v>431</v>
      </c>
      <c r="J586" t="s">
        <v>29</v>
      </c>
      <c r="K586" t="s">
        <v>30</v>
      </c>
      <c r="L586">
        <v>57000000</v>
      </c>
      <c r="M586">
        <v>1997</v>
      </c>
      <c r="N586">
        <v>7.5</v>
      </c>
      <c r="O586">
        <f>Table1[[#This Row],[gross]]-Table1[[#This Row],[budget]]</f>
        <v>3984028</v>
      </c>
      <c r="R586" t="s">
        <v>5461</v>
      </c>
      <c r="S586">
        <f>COUNTIF(Table1[genres],R586)</f>
        <v>1</v>
      </c>
      <c r="T586" cm="1">
        <f t="array" ref="T586">SUM(IF(Table1[genres]=R586, Table1[imdb_score]))</f>
        <v>6.3</v>
      </c>
      <c r="U586" cm="1">
        <f t="array" ref="U586">MEDIAN(IF(Table1[genres]=R586, Table1[imdb_score]))</f>
        <v>6.3</v>
      </c>
      <c r="V586" cm="1">
        <f t="array" ref="V586">MAX(IF(Table1[genres]=R586, Table1[imdb_score]))</f>
        <v>6.3</v>
      </c>
      <c r="W586" cm="1">
        <f t="array" ref="W586">MIN(IF(Table1[genres]=R586, Table1[imdb_score]))</f>
        <v>6.3</v>
      </c>
      <c r="X586" t="e" cm="1">
        <f t="array" ref="X586">MODE(IF(Table1[genres]=R586, Table1[imdb_score]))</f>
        <v>#N/A</v>
      </c>
      <c r="Y586" s="2" t="e" cm="1">
        <f t="array" ref="Y586">VAR(IF(Table1[genres]=R586, Table1[imdb_score]))</f>
        <v>#DIV/0!</v>
      </c>
      <c r="Z586" s="2" t="e" cm="1">
        <f t="array" ref="Z586">STDEV(IF(Table1[genres]=R586, Table1[imdb_score]))</f>
        <v>#DIV/0!</v>
      </c>
      <c r="AA586" s="3" cm="1">
        <f t="array" ref="AA586">AVERAGE(IF(Table1[genres]=R586, Table1[imdb_score]))</f>
        <v>6.3</v>
      </c>
    </row>
    <row r="587" spans="1:27" x14ac:dyDescent="0.3">
      <c r="A587" t="s">
        <v>806</v>
      </c>
      <c r="B587">
        <v>74</v>
      </c>
      <c r="C587">
        <v>88</v>
      </c>
      <c r="D587">
        <v>4771000</v>
      </c>
      <c r="E587" t="s">
        <v>73</v>
      </c>
      <c r="F587" t="s">
        <v>1791</v>
      </c>
      <c r="G587" t="s">
        <v>1792</v>
      </c>
      <c r="H587">
        <v>26513</v>
      </c>
      <c r="I587">
        <v>174</v>
      </c>
      <c r="J587" t="s">
        <v>29</v>
      </c>
      <c r="K587" t="s">
        <v>30</v>
      </c>
      <c r="L587">
        <v>800000</v>
      </c>
      <c r="M587">
        <v>1995</v>
      </c>
      <c r="N587">
        <v>7.5</v>
      </c>
      <c r="O587">
        <f>Table1[[#This Row],[gross]]-Table1[[#This Row],[budget]]</f>
        <v>3971000</v>
      </c>
      <c r="R587" t="s">
        <v>5476</v>
      </c>
      <c r="S587">
        <f>COUNTIF(Table1[genres],R587)</f>
        <v>1</v>
      </c>
      <c r="T587" cm="1">
        <f t="array" ref="T587">SUM(IF(Table1[genres]=R587, Table1[imdb_score]))</f>
        <v>6.3</v>
      </c>
      <c r="U587" cm="1">
        <f t="array" ref="U587">MEDIAN(IF(Table1[genres]=R587, Table1[imdb_score]))</f>
        <v>6.3</v>
      </c>
      <c r="V587" cm="1">
        <f t="array" ref="V587">MAX(IF(Table1[genres]=R587, Table1[imdb_score]))</f>
        <v>6.3</v>
      </c>
      <c r="W587" cm="1">
        <f t="array" ref="W587">MIN(IF(Table1[genres]=R587, Table1[imdb_score]))</f>
        <v>6.3</v>
      </c>
      <c r="X587" t="e" cm="1">
        <f t="array" ref="X587">MODE(IF(Table1[genres]=R587, Table1[imdb_score]))</f>
        <v>#N/A</v>
      </c>
      <c r="Y587" s="2" t="e" cm="1">
        <f t="array" ref="Y587">VAR(IF(Table1[genres]=R587, Table1[imdb_score]))</f>
        <v>#DIV/0!</v>
      </c>
      <c r="Z587" s="2" t="e" cm="1">
        <f t="array" ref="Z587">STDEV(IF(Table1[genres]=R587, Table1[imdb_score]))</f>
        <v>#DIV/0!</v>
      </c>
      <c r="AA587" s="3" cm="1">
        <f t="array" ref="AA587">AVERAGE(IF(Table1[genres]=R587, Table1[imdb_score]))</f>
        <v>6.3</v>
      </c>
    </row>
    <row r="588" spans="1:27" x14ac:dyDescent="0.3">
      <c r="A588" t="s">
        <v>710</v>
      </c>
      <c r="B588">
        <v>300</v>
      </c>
      <c r="C588">
        <v>105</v>
      </c>
      <c r="D588">
        <v>7159147</v>
      </c>
      <c r="E588" t="s">
        <v>269</v>
      </c>
      <c r="F588" t="s">
        <v>1794</v>
      </c>
      <c r="G588" t="s">
        <v>1795</v>
      </c>
      <c r="H588">
        <v>120189</v>
      </c>
      <c r="I588">
        <v>308</v>
      </c>
      <c r="J588" t="s">
        <v>174</v>
      </c>
      <c r="K588" t="s">
        <v>408</v>
      </c>
      <c r="L588">
        <v>3400000</v>
      </c>
      <c r="M588">
        <v>2007</v>
      </c>
      <c r="N588">
        <v>7.5</v>
      </c>
      <c r="O588">
        <f>Table1[[#This Row],[gross]]-Table1[[#This Row],[budget]]</f>
        <v>3759147</v>
      </c>
      <c r="R588" t="s">
        <v>5518</v>
      </c>
      <c r="S588">
        <f>COUNTIF(Table1[genres],R588)</f>
        <v>1</v>
      </c>
      <c r="T588" cm="1">
        <f t="array" ref="T588">SUM(IF(Table1[genres]=R588, Table1[imdb_score]))</f>
        <v>6.3</v>
      </c>
      <c r="U588" cm="1">
        <f t="array" ref="U588">MEDIAN(IF(Table1[genres]=R588, Table1[imdb_score]))</f>
        <v>6.3</v>
      </c>
      <c r="V588" cm="1">
        <f t="array" ref="V588">MAX(IF(Table1[genres]=R588, Table1[imdb_score]))</f>
        <v>6.3</v>
      </c>
      <c r="W588" cm="1">
        <f t="array" ref="W588">MIN(IF(Table1[genres]=R588, Table1[imdb_score]))</f>
        <v>6.3</v>
      </c>
      <c r="X588" t="e" cm="1">
        <f t="array" ref="X588">MODE(IF(Table1[genres]=R588, Table1[imdb_score]))</f>
        <v>#N/A</v>
      </c>
      <c r="Y588" s="2" t="e" cm="1">
        <f t="array" ref="Y588">VAR(IF(Table1[genres]=R588, Table1[imdb_score]))</f>
        <v>#DIV/0!</v>
      </c>
      <c r="Z588" s="2" t="e" cm="1">
        <f t="array" ref="Z588">STDEV(IF(Table1[genres]=R588, Table1[imdb_score]))</f>
        <v>#DIV/0!</v>
      </c>
      <c r="AA588" s="3" cm="1">
        <f t="array" ref="AA588">AVERAGE(IF(Table1[genres]=R588, Table1[imdb_score]))</f>
        <v>6.3</v>
      </c>
    </row>
    <row r="589" spans="1:27" x14ac:dyDescent="0.3">
      <c r="A589" t="s">
        <v>790</v>
      </c>
      <c r="B589">
        <v>155</v>
      </c>
      <c r="C589">
        <v>101</v>
      </c>
      <c r="D589">
        <v>6517198</v>
      </c>
      <c r="E589" t="s">
        <v>26</v>
      </c>
      <c r="F589" t="s">
        <v>1797</v>
      </c>
      <c r="G589" t="s">
        <v>1798</v>
      </c>
      <c r="H589">
        <v>30474</v>
      </c>
      <c r="I589">
        <v>172</v>
      </c>
      <c r="J589" t="s">
        <v>174</v>
      </c>
      <c r="K589" t="s">
        <v>1799</v>
      </c>
      <c r="L589">
        <v>3000000</v>
      </c>
      <c r="M589">
        <v>2004</v>
      </c>
      <c r="N589">
        <v>7.5</v>
      </c>
      <c r="O589">
        <f>Table1[[#This Row],[gross]]-Table1[[#This Row],[budget]]</f>
        <v>3517198</v>
      </c>
      <c r="R589" t="s">
        <v>5524</v>
      </c>
      <c r="S589">
        <f>COUNTIF(Table1[genres],R589)</f>
        <v>1</v>
      </c>
      <c r="T589" cm="1">
        <f t="array" ref="T589">SUM(IF(Table1[genres]=R589, Table1[imdb_score]))</f>
        <v>6.3</v>
      </c>
      <c r="U589" cm="1">
        <f t="array" ref="U589">MEDIAN(IF(Table1[genres]=R589, Table1[imdb_score]))</f>
        <v>6.3</v>
      </c>
      <c r="V589" cm="1">
        <f t="array" ref="V589">MAX(IF(Table1[genres]=R589, Table1[imdb_score]))</f>
        <v>6.3</v>
      </c>
      <c r="W589" cm="1">
        <f t="array" ref="W589">MIN(IF(Table1[genres]=R589, Table1[imdb_score]))</f>
        <v>6.3</v>
      </c>
      <c r="X589" t="e" cm="1">
        <f t="array" ref="X589">MODE(IF(Table1[genres]=R589, Table1[imdb_score]))</f>
        <v>#N/A</v>
      </c>
      <c r="Y589" s="2" t="e" cm="1">
        <f t="array" ref="Y589">VAR(IF(Table1[genres]=R589, Table1[imdb_score]))</f>
        <v>#DIV/0!</v>
      </c>
      <c r="Z589" s="2" t="e" cm="1">
        <f t="array" ref="Z589">STDEV(IF(Table1[genres]=R589, Table1[imdb_score]))</f>
        <v>#DIV/0!</v>
      </c>
      <c r="AA589" s="3" cm="1">
        <f t="array" ref="AA589">AVERAGE(IF(Table1[genres]=R589, Table1[imdb_score]))</f>
        <v>6.3</v>
      </c>
    </row>
    <row r="590" spans="1:27" x14ac:dyDescent="0.3">
      <c r="A590" t="s">
        <v>274</v>
      </c>
      <c r="B590">
        <v>138</v>
      </c>
      <c r="C590">
        <v>84</v>
      </c>
      <c r="D590">
        <v>3216970</v>
      </c>
      <c r="E590" t="s">
        <v>269</v>
      </c>
      <c r="F590" t="s">
        <v>861</v>
      </c>
      <c r="G590" t="s">
        <v>1800</v>
      </c>
      <c r="H590">
        <v>142619</v>
      </c>
      <c r="I590">
        <v>586</v>
      </c>
      <c r="J590" t="s">
        <v>29</v>
      </c>
      <c r="K590" t="s">
        <v>30</v>
      </c>
      <c r="L590">
        <v>60000</v>
      </c>
      <c r="M590">
        <v>1998</v>
      </c>
      <c r="N590">
        <v>7.5</v>
      </c>
      <c r="O590">
        <f>Table1[[#This Row],[gross]]-Table1[[#This Row],[budget]]</f>
        <v>3156970</v>
      </c>
      <c r="R590" t="s">
        <v>5527</v>
      </c>
      <c r="S590">
        <f>COUNTIF(Table1[genres],R590)</f>
        <v>1</v>
      </c>
      <c r="T590" cm="1">
        <f t="array" ref="T590">SUM(IF(Table1[genres]=R590, Table1[imdb_score]))</f>
        <v>6.3</v>
      </c>
      <c r="U590" cm="1">
        <f t="array" ref="U590">MEDIAN(IF(Table1[genres]=R590, Table1[imdb_score]))</f>
        <v>6.3</v>
      </c>
      <c r="V590" cm="1">
        <f t="array" ref="V590">MAX(IF(Table1[genres]=R590, Table1[imdb_score]))</f>
        <v>6.3</v>
      </c>
      <c r="W590" cm="1">
        <f t="array" ref="W590">MIN(IF(Table1[genres]=R590, Table1[imdb_score]))</f>
        <v>6.3</v>
      </c>
      <c r="X590" t="e" cm="1">
        <f t="array" ref="X590">MODE(IF(Table1[genres]=R590, Table1[imdb_score]))</f>
        <v>#N/A</v>
      </c>
      <c r="Y590" s="2" t="e" cm="1">
        <f t="array" ref="Y590">VAR(IF(Table1[genres]=R590, Table1[imdb_score]))</f>
        <v>#DIV/0!</v>
      </c>
      <c r="Z590" s="2" t="e" cm="1">
        <f t="array" ref="Z590">STDEV(IF(Table1[genres]=R590, Table1[imdb_score]))</f>
        <v>#DIV/0!</v>
      </c>
      <c r="AA590" s="3" cm="1">
        <f t="array" ref="AA590">AVERAGE(IF(Table1[genres]=R590, Table1[imdb_score]))</f>
        <v>6.3</v>
      </c>
    </row>
    <row r="591" spans="1:27" x14ac:dyDescent="0.3">
      <c r="A591" t="s">
        <v>1801</v>
      </c>
      <c r="B591">
        <v>127</v>
      </c>
      <c r="C591">
        <v>105</v>
      </c>
      <c r="D591">
        <v>6390032</v>
      </c>
      <c r="E591" t="s">
        <v>393</v>
      </c>
      <c r="F591" t="s">
        <v>1802</v>
      </c>
      <c r="G591" t="s">
        <v>1803</v>
      </c>
      <c r="H591">
        <v>24977</v>
      </c>
      <c r="I591">
        <v>229</v>
      </c>
      <c r="J591" t="s">
        <v>29</v>
      </c>
      <c r="K591" t="s">
        <v>30</v>
      </c>
      <c r="L591">
        <v>3500000</v>
      </c>
      <c r="M591">
        <v>1998</v>
      </c>
      <c r="N591">
        <v>7.5</v>
      </c>
      <c r="O591">
        <f>Table1[[#This Row],[gross]]-Table1[[#This Row],[budget]]</f>
        <v>2890032</v>
      </c>
      <c r="R591" t="s">
        <v>5530</v>
      </c>
      <c r="S591">
        <f>COUNTIF(Table1[genres],R591)</f>
        <v>1</v>
      </c>
      <c r="T591" cm="1">
        <f t="array" ref="T591">SUM(IF(Table1[genres]=R591, Table1[imdb_score]))</f>
        <v>6.3</v>
      </c>
      <c r="U591" cm="1">
        <f t="array" ref="U591">MEDIAN(IF(Table1[genres]=R591, Table1[imdb_score]))</f>
        <v>6.3</v>
      </c>
      <c r="V591" cm="1">
        <f t="array" ref="V591">MAX(IF(Table1[genres]=R591, Table1[imdb_score]))</f>
        <v>6.3</v>
      </c>
      <c r="W591" cm="1">
        <f t="array" ref="W591">MIN(IF(Table1[genres]=R591, Table1[imdb_score]))</f>
        <v>6.3</v>
      </c>
      <c r="X591" t="e" cm="1">
        <f t="array" ref="X591">MODE(IF(Table1[genres]=R591, Table1[imdb_score]))</f>
        <v>#N/A</v>
      </c>
      <c r="Y591" s="2" t="e" cm="1">
        <f t="array" ref="Y591">VAR(IF(Table1[genres]=R591, Table1[imdb_score]))</f>
        <v>#DIV/0!</v>
      </c>
      <c r="Z591" s="2" t="e" cm="1">
        <f t="array" ref="Z591">STDEV(IF(Table1[genres]=R591, Table1[imdb_score]))</f>
        <v>#DIV/0!</v>
      </c>
      <c r="AA591" s="3" cm="1">
        <f t="array" ref="AA591">AVERAGE(IF(Table1[genres]=R591, Table1[imdb_score]))</f>
        <v>6.3</v>
      </c>
    </row>
    <row r="592" spans="1:27" x14ac:dyDescent="0.3">
      <c r="A592" t="s">
        <v>793</v>
      </c>
      <c r="B592">
        <v>71</v>
      </c>
      <c r="C592">
        <v>98</v>
      </c>
      <c r="D592">
        <v>2938208</v>
      </c>
      <c r="E592" t="s">
        <v>699</v>
      </c>
      <c r="F592" t="s">
        <v>1804</v>
      </c>
      <c r="G592" t="s">
        <v>1805</v>
      </c>
      <c r="H592">
        <v>7143</v>
      </c>
      <c r="I592">
        <v>52</v>
      </c>
      <c r="J592" t="s">
        <v>29</v>
      </c>
      <c r="K592" t="s">
        <v>30</v>
      </c>
      <c r="L592">
        <v>225000</v>
      </c>
      <c r="M592">
        <v>1990</v>
      </c>
      <c r="N592">
        <v>7.5</v>
      </c>
      <c r="O592">
        <f>Table1[[#This Row],[gross]]-Table1[[#This Row],[budget]]</f>
        <v>2713208</v>
      </c>
      <c r="R592" t="s">
        <v>5542</v>
      </c>
      <c r="S592">
        <f>COUNTIF(Table1[genres],R592)</f>
        <v>1</v>
      </c>
      <c r="T592" cm="1">
        <f t="array" ref="T592">SUM(IF(Table1[genres]=R592, Table1[imdb_score]))</f>
        <v>6.3</v>
      </c>
      <c r="U592" cm="1">
        <f t="array" ref="U592">MEDIAN(IF(Table1[genres]=R592, Table1[imdb_score]))</f>
        <v>6.3</v>
      </c>
      <c r="V592" cm="1">
        <f t="array" ref="V592">MAX(IF(Table1[genres]=R592, Table1[imdb_score]))</f>
        <v>6.3</v>
      </c>
      <c r="W592" cm="1">
        <f t="array" ref="W592">MIN(IF(Table1[genres]=R592, Table1[imdb_score]))</f>
        <v>6.3</v>
      </c>
      <c r="X592" t="e" cm="1">
        <f t="array" ref="X592">MODE(IF(Table1[genres]=R592, Table1[imdb_score]))</f>
        <v>#N/A</v>
      </c>
      <c r="Y592" s="2" t="e" cm="1">
        <f t="array" ref="Y592">VAR(IF(Table1[genres]=R592, Table1[imdb_score]))</f>
        <v>#DIV/0!</v>
      </c>
      <c r="Z592" s="2" t="e" cm="1">
        <f t="array" ref="Z592">STDEV(IF(Table1[genres]=R592, Table1[imdb_score]))</f>
        <v>#DIV/0!</v>
      </c>
      <c r="AA592" s="3" cm="1">
        <f t="array" ref="AA592">AVERAGE(IF(Table1[genres]=R592, Table1[imdb_score]))</f>
        <v>6.3</v>
      </c>
    </row>
    <row r="593" spans="1:27" x14ac:dyDescent="0.3">
      <c r="A593" t="s">
        <v>768</v>
      </c>
      <c r="B593">
        <v>148</v>
      </c>
      <c r="C593">
        <v>114</v>
      </c>
      <c r="D593">
        <v>31655091</v>
      </c>
      <c r="E593" t="s">
        <v>220</v>
      </c>
      <c r="F593" t="s">
        <v>313</v>
      </c>
      <c r="G593" t="s">
        <v>1806</v>
      </c>
      <c r="H593">
        <v>87331</v>
      </c>
      <c r="I593">
        <v>364</v>
      </c>
      <c r="J593" t="s">
        <v>29</v>
      </c>
      <c r="K593" t="s">
        <v>30</v>
      </c>
      <c r="L593">
        <v>30000000</v>
      </c>
      <c r="M593">
        <v>2007</v>
      </c>
      <c r="N593">
        <v>7.5</v>
      </c>
      <c r="O593">
        <f>Table1[[#This Row],[gross]]-Table1[[#This Row],[budget]]</f>
        <v>1655091</v>
      </c>
      <c r="R593" t="s">
        <v>5547</v>
      </c>
      <c r="S593">
        <f>COUNTIF(Table1[genres],R593)</f>
        <v>1</v>
      </c>
      <c r="T593" cm="1">
        <f t="array" ref="T593">SUM(IF(Table1[genres]=R593, Table1[imdb_score]))</f>
        <v>6.3</v>
      </c>
      <c r="U593" cm="1">
        <f t="array" ref="U593">MEDIAN(IF(Table1[genres]=R593, Table1[imdb_score]))</f>
        <v>6.3</v>
      </c>
      <c r="V593" cm="1">
        <f t="array" ref="V593">MAX(IF(Table1[genres]=R593, Table1[imdb_score]))</f>
        <v>6.3</v>
      </c>
      <c r="W593" cm="1">
        <f t="array" ref="W593">MIN(IF(Table1[genres]=R593, Table1[imdb_score]))</f>
        <v>6.3</v>
      </c>
      <c r="X593" t="e" cm="1">
        <f t="array" ref="X593">MODE(IF(Table1[genres]=R593, Table1[imdb_score]))</f>
        <v>#N/A</v>
      </c>
      <c r="Y593" s="2" t="e" cm="1">
        <f t="array" ref="Y593">VAR(IF(Table1[genres]=R593, Table1[imdb_score]))</f>
        <v>#DIV/0!</v>
      </c>
      <c r="Z593" s="2" t="e" cm="1">
        <f t="array" ref="Z593">STDEV(IF(Table1[genres]=R593, Table1[imdb_score]))</f>
        <v>#DIV/0!</v>
      </c>
      <c r="AA593" s="3" cm="1">
        <f t="array" ref="AA593">AVERAGE(IF(Table1[genres]=R593, Table1[imdb_score]))</f>
        <v>6.3</v>
      </c>
    </row>
    <row r="594" spans="1:27" x14ac:dyDescent="0.3">
      <c r="A594" t="s">
        <v>1807</v>
      </c>
      <c r="B594">
        <v>106</v>
      </c>
      <c r="C594">
        <v>110</v>
      </c>
      <c r="D594">
        <v>2365931</v>
      </c>
      <c r="E594" t="s">
        <v>1808</v>
      </c>
      <c r="F594" t="s">
        <v>1809</v>
      </c>
      <c r="G594" t="s">
        <v>1810</v>
      </c>
      <c r="H594">
        <v>36657</v>
      </c>
      <c r="I594">
        <v>318</v>
      </c>
      <c r="J594" t="s">
        <v>29</v>
      </c>
      <c r="K594" t="s">
        <v>30</v>
      </c>
      <c r="L594">
        <v>1500000</v>
      </c>
      <c r="M594">
        <v>1998</v>
      </c>
      <c r="N594">
        <v>7.5</v>
      </c>
      <c r="O594">
        <f>Table1[[#This Row],[gross]]-Table1[[#This Row],[budget]]</f>
        <v>865931</v>
      </c>
      <c r="R594" t="s">
        <v>5558</v>
      </c>
      <c r="S594">
        <f>COUNTIF(Table1[genres],R594)</f>
        <v>1</v>
      </c>
      <c r="T594" cm="1">
        <f t="array" ref="T594">SUM(IF(Table1[genres]=R594, Table1[imdb_score]))</f>
        <v>6.3</v>
      </c>
      <c r="U594" cm="1">
        <f t="array" ref="U594">MEDIAN(IF(Table1[genres]=R594, Table1[imdb_score]))</f>
        <v>6.3</v>
      </c>
      <c r="V594" cm="1">
        <f t="array" ref="V594">MAX(IF(Table1[genres]=R594, Table1[imdb_score]))</f>
        <v>6.3</v>
      </c>
      <c r="W594" cm="1">
        <f t="array" ref="W594">MIN(IF(Table1[genres]=R594, Table1[imdb_score]))</f>
        <v>6.3</v>
      </c>
      <c r="X594" t="e" cm="1">
        <f t="array" ref="X594">MODE(IF(Table1[genres]=R594, Table1[imdb_score]))</f>
        <v>#N/A</v>
      </c>
      <c r="Y594" s="2" t="e" cm="1">
        <f t="array" ref="Y594">VAR(IF(Table1[genres]=R594, Table1[imdb_score]))</f>
        <v>#DIV/0!</v>
      </c>
      <c r="Z594" s="2" t="e" cm="1">
        <f t="array" ref="Z594">STDEV(IF(Table1[genres]=R594, Table1[imdb_score]))</f>
        <v>#DIV/0!</v>
      </c>
      <c r="AA594" s="3" cm="1">
        <f t="array" ref="AA594">AVERAGE(IF(Table1[genres]=R594, Table1[imdb_score]))</f>
        <v>6.3</v>
      </c>
    </row>
    <row r="595" spans="1:27" x14ac:dyDescent="0.3">
      <c r="A595" t="s">
        <v>797</v>
      </c>
      <c r="B595">
        <v>64</v>
      </c>
      <c r="C595">
        <v>90</v>
      </c>
      <c r="D595">
        <v>673780</v>
      </c>
      <c r="E595" t="s">
        <v>92</v>
      </c>
      <c r="F595" t="s">
        <v>1811</v>
      </c>
      <c r="G595" t="s">
        <v>1812</v>
      </c>
      <c r="H595">
        <v>4555</v>
      </c>
      <c r="I595">
        <v>26</v>
      </c>
      <c r="J595" t="s">
        <v>156</v>
      </c>
      <c r="K595" t="s">
        <v>231</v>
      </c>
      <c r="L595">
        <v>10000</v>
      </c>
      <c r="M595">
        <v>2000</v>
      </c>
      <c r="N595">
        <v>7.5</v>
      </c>
      <c r="O595">
        <f>Table1[[#This Row],[gross]]-Table1[[#This Row],[budget]]</f>
        <v>663780</v>
      </c>
      <c r="R595" t="s">
        <v>5560</v>
      </c>
      <c r="S595">
        <f>COUNTIF(Table1[genres],R595)</f>
        <v>1</v>
      </c>
      <c r="T595" cm="1">
        <f t="array" ref="T595">SUM(IF(Table1[genres]=R595, Table1[imdb_score]))</f>
        <v>6.3</v>
      </c>
      <c r="U595" cm="1">
        <f t="array" ref="U595">MEDIAN(IF(Table1[genres]=R595, Table1[imdb_score]))</f>
        <v>6.3</v>
      </c>
      <c r="V595" cm="1">
        <f t="array" ref="V595">MAX(IF(Table1[genres]=R595, Table1[imdb_score]))</f>
        <v>6.3</v>
      </c>
      <c r="W595" cm="1">
        <f t="array" ref="W595">MIN(IF(Table1[genres]=R595, Table1[imdb_score]))</f>
        <v>6.3</v>
      </c>
      <c r="X595" t="e" cm="1">
        <f t="array" ref="X595">MODE(IF(Table1[genres]=R595, Table1[imdb_score]))</f>
        <v>#N/A</v>
      </c>
      <c r="Y595" s="2" t="e" cm="1">
        <f t="array" ref="Y595">VAR(IF(Table1[genres]=R595, Table1[imdb_score]))</f>
        <v>#DIV/0!</v>
      </c>
      <c r="Z595" s="2" t="e" cm="1">
        <f t="array" ref="Z595">STDEV(IF(Table1[genres]=R595, Table1[imdb_score]))</f>
        <v>#DIV/0!</v>
      </c>
      <c r="AA595" s="3" cm="1">
        <f t="array" ref="AA595">AVERAGE(IF(Table1[genres]=R595, Table1[imdb_score]))</f>
        <v>6.3</v>
      </c>
    </row>
    <row r="596" spans="1:27" x14ac:dyDescent="0.3">
      <c r="A596" t="s">
        <v>1813</v>
      </c>
      <c r="B596">
        <v>75</v>
      </c>
      <c r="C596">
        <v>90</v>
      </c>
      <c r="D596">
        <v>241816</v>
      </c>
      <c r="E596" t="s">
        <v>92</v>
      </c>
      <c r="F596" t="s">
        <v>1814</v>
      </c>
      <c r="G596" t="s">
        <v>1815</v>
      </c>
      <c r="H596">
        <v>6246</v>
      </c>
      <c r="I596">
        <v>76</v>
      </c>
      <c r="J596" t="s">
        <v>29</v>
      </c>
      <c r="K596" t="s">
        <v>30</v>
      </c>
      <c r="L596">
        <v>42000</v>
      </c>
      <c r="M596">
        <v>2000</v>
      </c>
      <c r="N596">
        <v>7.5</v>
      </c>
      <c r="O596">
        <f>Table1[[#This Row],[gross]]-Table1[[#This Row],[budget]]</f>
        <v>199816</v>
      </c>
      <c r="R596" t="s">
        <v>5594</v>
      </c>
      <c r="S596">
        <f>COUNTIF(Table1[genres],R596)</f>
        <v>1</v>
      </c>
      <c r="T596" cm="1">
        <f t="array" ref="T596">SUM(IF(Table1[genres]=R596, Table1[imdb_score]))</f>
        <v>6.2</v>
      </c>
      <c r="U596" cm="1">
        <f t="array" ref="U596">MEDIAN(IF(Table1[genres]=R596, Table1[imdb_score]))</f>
        <v>6.2</v>
      </c>
      <c r="V596" cm="1">
        <f t="array" ref="V596">MAX(IF(Table1[genres]=R596, Table1[imdb_score]))</f>
        <v>6.2</v>
      </c>
      <c r="W596" cm="1">
        <f t="array" ref="W596">MIN(IF(Table1[genres]=R596, Table1[imdb_score]))</f>
        <v>6.2</v>
      </c>
      <c r="X596" t="e" cm="1">
        <f t="array" ref="X596">MODE(IF(Table1[genres]=R596, Table1[imdb_score]))</f>
        <v>#N/A</v>
      </c>
      <c r="Y596" s="2" t="e" cm="1">
        <f t="array" ref="Y596">VAR(IF(Table1[genres]=R596, Table1[imdb_score]))</f>
        <v>#DIV/0!</v>
      </c>
      <c r="Z596" s="2" t="e" cm="1">
        <f t="array" ref="Z596">STDEV(IF(Table1[genres]=R596, Table1[imdb_score]))</f>
        <v>#DIV/0!</v>
      </c>
      <c r="AA596" s="3" cm="1">
        <f t="array" ref="AA596">AVERAGE(IF(Table1[genres]=R596, Table1[imdb_score]))</f>
        <v>6.2</v>
      </c>
    </row>
    <row r="597" spans="1:27" x14ac:dyDescent="0.3">
      <c r="A597" t="s">
        <v>1817</v>
      </c>
      <c r="B597">
        <v>74</v>
      </c>
      <c r="C597">
        <v>94</v>
      </c>
      <c r="D597">
        <v>6165429</v>
      </c>
      <c r="E597" t="s">
        <v>1818</v>
      </c>
      <c r="F597" t="s">
        <v>1819</v>
      </c>
      <c r="G597" t="s">
        <v>1820</v>
      </c>
      <c r="H597">
        <v>23486</v>
      </c>
      <c r="I597">
        <v>249</v>
      </c>
      <c r="J597" t="s">
        <v>32</v>
      </c>
      <c r="K597" t="s">
        <v>581</v>
      </c>
      <c r="L597">
        <v>6000000</v>
      </c>
      <c r="M597">
        <v>2002</v>
      </c>
      <c r="N597">
        <v>7.5</v>
      </c>
      <c r="O597">
        <f>Table1[[#This Row],[gross]]-Table1[[#This Row],[budget]]</f>
        <v>165429</v>
      </c>
      <c r="R597" t="s">
        <v>5609</v>
      </c>
      <c r="S597">
        <f>COUNTIF(Table1[genres],R597)</f>
        <v>1</v>
      </c>
      <c r="T597" cm="1">
        <f t="array" ref="T597">SUM(IF(Table1[genres]=R597, Table1[imdb_score]))</f>
        <v>6.2</v>
      </c>
      <c r="U597" cm="1">
        <f t="array" ref="U597">MEDIAN(IF(Table1[genres]=R597, Table1[imdb_score]))</f>
        <v>6.2</v>
      </c>
      <c r="V597" cm="1">
        <f t="array" ref="V597">MAX(IF(Table1[genres]=R597, Table1[imdb_score]))</f>
        <v>6.2</v>
      </c>
      <c r="W597" cm="1">
        <f t="array" ref="W597">MIN(IF(Table1[genres]=R597, Table1[imdb_score]))</f>
        <v>6.2</v>
      </c>
      <c r="X597" t="e" cm="1">
        <f t="array" ref="X597">MODE(IF(Table1[genres]=R597, Table1[imdb_score]))</f>
        <v>#N/A</v>
      </c>
      <c r="Y597" s="2" t="e" cm="1">
        <f t="array" ref="Y597">VAR(IF(Table1[genres]=R597, Table1[imdb_score]))</f>
        <v>#DIV/0!</v>
      </c>
      <c r="Z597" s="2" t="e" cm="1">
        <f t="array" ref="Z597">STDEV(IF(Table1[genres]=R597, Table1[imdb_score]))</f>
        <v>#DIV/0!</v>
      </c>
      <c r="AA597" s="3" cm="1">
        <f t="array" ref="AA597">AVERAGE(IF(Table1[genres]=R597, Table1[imdb_score]))</f>
        <v>6.2</v>
      </c>
    </row>
    <row r="598" spans="1:27" x14ac:dyDescent="0.3">
      <c r="A598" t="s">
        <v>811</v>
      </c>
      <c r="B598">
        <v>22</v>
      </c>
      <c r="C598">
        <v>86</v>
      </c>
      <c r="D598">
        <v>111300</v>
      </c>
      <c r="E598" t="s">
        <v>1310</v>
      </c>
      <c r="F598" t="s">
        <v>1821</v>
      </c>
      <c r="G598" t="s">
        <v>1822</v>
      </c>
      <c r="H598">
        <v>575</v>
      </c>
      <c r="I598">
        <v>6</v>
      </c>
      <c r="J598" t="s">
        <v>29</v>
      </c>
      <c r="K598" t="s">
        <v>30</v>
      </c>
      <c r="L598">
        <v>225000</v>
      </c>
      <c r="M598">
        <v>2012</v>
      </c>
      <c r="N598">
        <v>7.5</v>
      </c>
      <c r="O598">
        <f>Table1[[#This Row],[gross]]-Table1[[#This Row],[budget]]</f>
        <v>-113700</v>
      </c>
      <c r="R598" t="s">
        <v>5611</v>
      </c>
      <c r="S598">
        <f>COUNTIF(Table1[genres],R598)</f>
        <v>1</v>
      </c>
      <c r="T598" cm="1">
        <f t="array" ref="T598">SUM(IF(Table1[genres]=R598, Table1[imdb_score]))</f>
        <v>6.2</v>
      </c>
      <c r="U598" cm="1">
        <f t="array" ref="U598">MEDIAN(IF(Table1[genres]=R598, Table1[imdb_score]))</f>
        <v>6.2</v>
      </c>
      <c r="V598" cm="1">
        <f t="array" ref="V598">MAX(IF(Table1[genres]=R598, Table1[imdb_score]))</f>
        <v>6.2</v>
      </c>
      <c r="W598" cm="1">
        <f t="array" ref="W598">MIN(IF(Table1[genres]=R598, Table1[imdb_score]))</f>
        <v>6.2</v>
      </c>
      <c r="X598" t="e" cm="1">
        <f t="array" ref="X598">MODE(IF(Table1[genres]=R598, Table1[imdb_score]))</f>
        <v>#N/A</v>
      </c>
      <c r="Y598" s="2" t="e" cm="1">
        <f t="array" ref="Y598">VAR(IF(Table1[genres]=R598, Table1[imdb_score]))</f>
        <v>#DIV/0!</v>
      </c>
      <c r="Z598" s="2" t="e" cm="1">
        <f t="array" ref="Z598">STDEV(IF(Table1[genres]=R598, Table1[imdb_score]))</f>
        <v>#DIV/0!</v>
      </c>
      <c r="AA598" s="3" cm="1">
        <f t="array" ref="AA598">AVERAGE(IF(Table1[genres]=R598, Table1[imdb_score]))</f>
        <v>6.2</v>
      </c>
    </row>
    <row r="599" spans="1:27" x14ac:dyDescent="0.3">
      <c r="A599" t="s">
        <v>1623</v>
      </c>
      <c r="B599">
        <v>154</v>
      </c>
      <c r="C599">
        <v>124</v>
      </c>
      <c r="D599">
        <v>19661987</v>
      </c>
      <c r="E599" t="s">
        <v>92</v>
      </c>
      <c r="F599" t="s">
        <v>1823</v>
      </c>
      <c r="G599" t="s">
        <v>1824</v>
      </c>
      <c r="H599">
        <v>83786</v>
      </c>
      <c r="I599">
        <v>231</v>
      </c>
      <c r="J599" t="s">
        <v>29</v>
      </c>
      <c r="K599" t="s">
        <v>30</v>
      </c>
      <c r="L599">
        <v>20000000</v>
      </c>
      <c r="M599">
        <v>2007</v>
      </c>
      <c r="N599">
        <v>7.5</v>
      </c>
      <c r="O599">
        <f>Table1[[#This Row],[gross]]-Table1[[#This Row],[budget]]</f>
        <v>-338013</v>
      </c>
      <c r="R599" t="s">
        <v>5645</v>
      </c>
      <c r="S599">
        <f>COUNTIF(Table1[genres],R599)</f>
        <v>1</v>
      </c>
      <c r="T599" cm="1">
        <f t="array" ref="T599">SUM(IF(Table1[genres]=R599, Table1[imdb_score]))</f>
        <v>6.2</v>
      </c>
      <c r="U599" cm="1">
        <f t="array" ref="U599">MEDIAN(IF(Table1[genres]=R599, Table1[imdb_score]))</f>
        <v>6.2</v>
      </c>
      <c r="V599" cm="1">
        <f t="array" ref="V599">MAX(IF(Table1[genres]=R599, Table1[imdb_score]))</f>
        <v>6.2</v>
      </c>
      <c r="W599" cm="1">
        <f t="array" ref="W599">MIN(IF(Table1[genres]=R599, Table1[imdb_score]))</f>
        <v>6.2</v>
      </c>
      <c r="X599" t="e" cm="1">
        <f t="array" ref="X599">MODE(IF(Table1[genres]=R599, Table1[imdb_score]))</f>
        <v>#N/A</v>
      </c>
      <c r="Y599" s="2" t="e" cm="1">
        <f t="array" ref="Y599">VAR(IF(Table1[genres]=R599, Table1[imdb_score]))</f>
        <v>#DIV/0!</v>
      </c>
      <c r="Z599" s="2" t="e" cm="1">
        <f t="array" ref="Z599">STDEV(IF(Table1[genres]=R599, Table1[imdb_score]))</f>
        <v>#DIV/0!</v>
      </c>
      <c r="AA599" s="3" cm="1">
        <f t="array" ref="AA599">AVERAGE(IF(Table1[genres]=R599, Table1[imdb_score]))</f>
        <v>6.2</v>
      </c>
    </row>
    <row r="600" spans="1:27" x14ac:dyDescent="0.3">
      <c r="A600" t="s">
        <v>1365</v>
      </c>
      <c r="B600">
        <v>441</v>
      </c>
      <c r="C600">
        <v>96</v>
      </c>
      <c r="D600">
        <v>31493782</v>
      </c>
      <c r="E600" t="s">
        <v>208</v>
      </c>
      <c r="F600" t="s">
        <v>1367</v>
      </c>
      <c r="G600" t="s">
        <v>1825</v>
      </c>
      <c r="H600">
        <v>186606</v>
      </c>
      <c r="I600">
        <v>1125</v>
      </c>
      <c r="J600" t="s">
        <v>29</v>
      </c>
      <c r="K600" t="s">
        <v>30</v>
      </c>
      <c r="L600">
        <v>32000000</v>
      </c>
      <c r="M600">
        <v>2005</v>
      </c>
      <c r="N600">
        <v>7.5</v>
      </c>
      <c r="O600">
        <f>Table1[[#This Row],[gross]]-Table1[[#This Row],[budget]]</f>
        <v>-506218</v>
      </c>
      <c r="R600" t="s">
        <v>5657</v>
      </c>
      <c r="S600">
        <f>COUNTIF(Table1[genres],R600)</f>
        <v>1</v>
      </c>
      <c r="T600" cm="1">
        <f t="array" ref="T600">SUM(IF(Table1[genres]=R600, Table1[imdb_score]))</f>
        <v>6.2</v>
      </c>
      <c r="U600" cm="1">
        <f t="array" ref="U600">MEDIAN(IF(Table1[genres]=R600, Table1[imdb_score]))</f>
        <v>6.2</v>
      </c>
      <c r="V600" cm="1">
        <f t="array" ref="V600">MAX(IF(Table1[genres]=R600, Table1[imdb_score]))</f>
        <v>6.2</v>
      </c>
      <c r="W600" cm="1">
        <f t="array" ref="W600">MIN(IF(Table1[genres]=R600, Table1[imdb_score]))</f>
        <v>6.2</v>
      </c>
      <c r="X600" t="e" cm="1">
        <f t="array" ref="X600">MODE(IF(Table1[genres]=R600, Table1[imdb_score]))</f>
        <v>#N/A</v>
      </c>
      <c r="Y600" s="2" t="e" cm="1">
        <f t="array" ref="Y600">VAR(IF(Table1[genres]=R600, Table1[imdb_score]))</f>
        <v>#DIV/0!</v>
      </c>
      <c r="Z600" s="2" t="e" cm="1">
        <f t="array" ref="Z600">STDEV(IF(Table1[genres]=R600, Table1[imdb_score]))</f>
        <v>#DIV/0!</v>
      </c>
      <c r="AA600" s="3" cm="1">
        <f t="array" ref="AA600">AVERAGE(IF(Table1[genres]=R600, Table1[imdb_score]))</f>
        <v>6.2</v>
      </c>
    </row>
    <row r="601" spans="1:27" x14ac:dyDescent="0.3">
      <c r="A601" t="s">
        <v>1080</v>
      </c>
      <c r="B601">
        <v>125</v>
      </c>
      <c r="C601">
        <v>121</v>
      </c>
      <c r="D601">
        <v>16311763</v>
      </c>
      <c r="E601" t="s">
        <v>208</v>
      </c>
      <c r="F601" t="s">
        <v>1088</v>
      </c>
      <c r="G601" t="s">
        <v>1827</v>
      </c>
      <c r="H601">
        <v>50656</v>
      </c>
      <c r="I601">
        <v>416</v>
      </c>
      <c r="J601" t="s">
        <v>29</v>
      </c>
      <c r="K601" t="s">
        <v>200</v>
      </c>
      <c r="L601">
        <v>17000000</v>
      </c>
      <c r="M601">
        <v>1998</v>
      </c>
      <c r="N601">
        <v>7.5</v>
      </c>
      <c r="O601">
        <f>Table1[[#This Row],[gross]]-Table1[[#This Row],[budget]]</f>
        <v>-688237</v>
      </c>
      <c r="R601" t="s">
        <v>5666</v>
      </c>
      <c r="S601">
        <f>COUNTIF(Table1[genres],R601)</f>
        <v>1</v>
      </c>
      <c r="T601" cm="1">
        <f t="array" ref="T601">SUM(IF(Table1[genres]=R601, Table1[imdb_score]))</f>
        <v>6.2</v>
      </c>
      <c r="U601" cm="1">
        <f t="array" ref="U601">MEDIAN(IF(Table1[genres]=R601, Table1[imdb_score]))</f>
        <v>6.2</v>
      </c>
      <c r="V601" cm="1">
        <f t="array" ref="V601">MAX(IF(Table1[genres]=R601, Table1[imdb_score]))</f>
        <v>6.2</v>
      </c>
      <c r="W601" cm="1">
        <f t="array" ref="W601">MIN(IF(Table1[genres]=R601, Table1[imdb_score]))</f>
        <v>6.2</v>
      </c>
      <c r="X601" t="e" cm="1">
        <f t="array" ref="X601">MODE(IF(Table1[genres]=R601, Table1[imdb_score]))</f>
        <v>#N/A</v>
      </c>
      <c r="Y601" s="2" t="e" cm="1">
        <f t="array" ref="Y601">VAR(IF(Table1[genres]=R601, Table1[imdb_score]))</f>
        <v>#DIV/0!</v>
      </c>
      <c r="Z601" s="2" t="e" cm="1">
        <f t="array" ref="Z601">STDEV(IF(Table1[genres]=R601, Table1[imdb_score]))</f>
        <v>#DIV/0!</v>
      </c>
      <c r="AA601" s="3" cm="1">
        <f t="array" ref="AA601">AVERAGE(IF(Table1[genres]=R601, Table1[imdb_score]))</f>
        <v>6.2</v>
      </c>
    </row>
    <row r="602" spans="1:27" x14ac:dyDescent="0.3">
      <c r="A602" t="s">
        <v>779</v>
      </c>
      <c r="B602">
        <v>136</v>
      </c>
      <c r="C602">
        <v>111</v>
      </c>
      <c r="D602">
        <v>7691700</v>
      </c>
      <c r="E602" t="s">
        <v>205</v>
      </c>
      <c r="F602" t="s">
        <v>1828</v>
      </c>
      <c r="G602" t="s">
        <v>1829</v>
      </c>
      <c r="H602">
        <v>12937</v>
      </c>
      <c r="I602">
        <v>73</v>
      </c>
      <c r="J602" t="s">
        <v>90</v>
      </c>
      <c r="K602" t="s">
        <v>241</v>
      </c>
      <c r="L602">
        <v>10000000</v>
      </c>
      <c r="M602">
        <v>2010</v>
      </c>
      <c r="N602">
        <v>7.5</v>
      </c>
      <c r="O602">
        <f>Table1[[#This Row],[gross]]-Table1[[#This Row],[budget]]</f>
        <v>-2308300</v>
      </c>
      <c r="R602" t="s">
        <v>5671</v>
      </c>
      <c r="S602">
        <f>COUNTIF(Table1[genres],R602)</f>
        <v>1</v>
      </c>
      <c r="T602" cm="1">
        <f t="array" ref="T602">SUM(IF(Table1[genres]=R602, Table1[imdb_score]))</f>
        <v>6.2</v>
      </c>
      <c r="U602" cm="1">
        <f t="array" ref="U602">MEDIAN(IF(Table1[genres]=R602, Table1[imdb_score]))</f>
        <v>6.2</v>
      </c>
      <c r="V602" cm="1">
        <f t="array" ref="V602">MAX(IF(Table1[genres]=R602, Table1[imdb_score]))</f>
        <v>6.2</v>
      </c>
      <c r="W602" cm="1">
        <f t="array" ref="W602">MIN(IF(Table1[genres]=R602, Table1[imdb_score]))</f>
        <v>6.2</v>
      </c>
      <c r="X602" t="e" cm="1">
        <f t="array" ref="X602">MODE(IF(Table1[genres]=R602, Table1[imdb_score]))</f>
        <v>#N/A</v>
      </c>
      <c r="Y602" s="2" t="e" cm="1">
        <f t="array" ref="Y602">VAR(IF(Table1[genres]=R602, Table1[imdb_score]))</f>
        <v>#DIV/0!</v>
      </c>
      <c r="Z602" s="2" t="e" cm="1">
        <f t="array" ref="Z602">STDEV(IF(Table1[genres]=R602, Table1[imdb_score]))</f>
        <v>#DIV/0!</v>
      </c>
      <c r="AA602" s="3" cm="1">
        <f t="array" ref="AA602">AVERAGE(IF(Table1[genres]=R602, Table1[imdb_score]))</f>
        <v>6.2</v>
      </c>
    </row>
    <row r="603" spans="1:27" x14ac:dyDescent="0.3">
      <c r="A603" t="s">
        <v>1830</v>
      </c>
      <c r="B603">
        <v>99</v>
      </c>
      <c r="C603">
        <v>125</v>
      </c>
      <c r="D603">
        <v>15561627</v>
      </c>
      <c r="E603" t="s">
        <v>92</v>
      </c>
      <c r="F603" t="s">
        <v>1831</v>
      </c>
      <c r="G603" t="s">
        <v>1832</v>
      </c>
      <c r="H603">
        <v>39105</v>
      </c>
      <c r="I603">
        <v>359</v>
      </c>
      <c r="J603" t="s">
        <v>29</v>
      </c>
      <c r="K603" t="s">
        <v>30</v>
      </c>
      <c r="L603">
        <v>18000000</v>
      </c>
      <c r="M603">
        <v>2001</v>
      </c>
      <c r="N603">
        <v>7.5</v>
      </c>
      <c r="O603">
        <f>Table1[[#This Row],[gross]]-Table1[[#This Row],[budget]]</f>
        <v>-2438373</v>
      </c>
      <c r="R603" t="s">
        <v>5677</v>
      </c>
      <c r="S603">
        <f>COUNTIF(Table1[genres],R603)</f>
        <v>1</v>
      </c>
      <c r="T603" cm="1">
        <f t="array" ref="T603">SUM(IF(Table1[genres]=R603, Table1[imdb_score]))</f>
        <v>6.2</v>
      </c>
      <c r="U603" cm="1">
        <f t="array" ref="U603">MEDIAN(IF(Table1[genres]=R603, Table1[imdb_score]))</f>
        <v>6.2</v>
      </c>
      <c r="V603" cm="1">
        <f t="array" ref="V603">MAX(IF(Table1[genres]=R603, Table1[imdb_score]))</f>
        <v>6.2</v>
      </c>
      <c r="W603" cm="1">
        <f t="array" ref="W603">MIN(IF(Table1[genres]=R603, Table1[imdb_score]))</f>
        <v>6.2</v>
      </c>
      <c r="X603" t="e" cm="1">
        <f t="array" ref="X603">MODE(IF(Table1[genres]=R603, Table1[imdb_score]))</f>
        <v>#N/A</v>
      </c>
      <c r="Y603" s="2" t="e" cm="1">
        <f t="array" ref="Y603">VAR(IF(Table1[genres]=R603, Table1[imdb_score]))</f>
        <v>#DIV/0!</v>
      </c>
      <c r="Z603" s="2" t="e" cm="1">
        <f t="array" ref="Z603">STDEV(IF(Table1[genres]=R603, Table1[imdb_score]))</f>
        <v>#DIV/0!</v>
      </c>
      <c r="AA603" s="3" cm="1">
        <f t="array" ref="AA603">AVERAGE(IF(Table1[genres]=R603, Table1[imdb_score]))</f>
        <v>6.2</v>
      </c>
    </row>
    <row r="604" spans="1:27" x14ac:dyDescent="0.3">
      <c r="A604" t="s">
        <v>1833</v>
      </c>
      <c r="B604">
        <v>56</v>
      </c>
      <c r="C604">
        <v>104</v>
      </c>
      <c r="D604">
        <v>2600000</v>
      </c>
      <c r="E604" t="s">
        <v>205</v>
      </c>
      <c r="F604" t="s">
        <v>388</v>
      </c>
      <c r="G604" t="s">
        <v>1834</v>
      </c>
      <c r="H604">
        <v>11612</v>
      </c>
      <c r="I604">
        <v>88</v>
      </c>
      <c r="J604" t="s">
        <v>29</v>
      </c>
      <c r="K604" t="s">
        <v>200</v>
      </c>
      <c r="L604">
        <v>6000000</v>
      </c>
      <c r="M604">
        <v>1995</v>
      </c>
      <c r="N604">
        <v>7.5</v>
      </c>
      <c r="O604">
        <f>Table1[[#This Row],[gross]]-Table1[[#This Row],[budget]]</f>
        <v>-3400000</v>
      </c>
      <c r="R604" t="s">
        <v>5693</v>
      </c>
      <c r="S604">
        <f>COUNTIF(Table1[genres],R604)</f>
        <v>1</v>
      </c>
      <c r="T604" cm="1">
        <f t="array" ref="T604">SUM(IF(Table1[genres]=R604, Table1[imdb_score]))</f>
        <v>6.2</v>
      </c>
      <c r="U604" cm="1">
        <f t="array" ref="U604">MEDIAN(IF(Table1[genres]=R604, Table1[imdb_score]))</f>
        <v>6.2</v>
      </c>
      <c r="V604" cm="1">
        <f t="array" ref="V604">MAX(IF(Table1[genres]=R604, Table1[imdb_score]))</f>
        <v>6.2</v>
      </c>
      <c r="W604" cm="1">
        <f t="array" ref="W604">MIN(IF(Table1[genres]=R604, Table1[imdb_score]))</f>
        <v>6.2</v>
      </c>
      <c r="X604" t="e" cm="1">
        <f t="array" ref="X604">MODE(IF(Table1[genres]=R604, Table1[imdb_score]))</f>
        <v>#N/A</v>
      </c>
      <c r="Y604" s="2" t="e" cm="1">
        <f t="array" ref="Y604">VAR(IF(Table1[genres]=R604, Table1[imdb_score]))</f>
        <v>#DIV/0!</v>
      </c>
      <c r="Z604" s="2" t="e" cm="1">
        <f t="array" ref="Z604">STDEV(IF(Table1[genres]=R604, Table1[imdb_score]))</f>
        <v>#DIV/0!</v>
      </c>
      <c r="AA604" s="3" cm="1">
        <f t="array" ref="AA604">AVERAGE(IF(Table1[genres]=R604, Table1[imdb_score]))</f>
        <v>6.2</v>
      </c>
    </row>
    <row r="605" spans="1:27" x14ac:dyDescent="0.3">
      <c r="A605" t="s">
        <v>773</v>
      </c>
      <c r="B605">
        <v>389</v>
      </c>
      <c r="C605">
        <v>112</v>
      </c>
      <c r="D605">
        <v>1738692</v>
      </c>
      <c r="E605" t="s">
        <v>224</v>
      </c>
      <c r="F605" t="s">
        <v>1835</v>
      </c>
      <c r="G605" t="s">
        <v>1836</v>
      </c>
      <c r="H605">
        <v>95529</v>
      </c>
      <c r="I605">
        <v>301</v>
      </c>
      <c r="J605" t="s">
        <v>29</v>
      </c>
      <c r="K605" t="s">
        <v>200</v>
      </c>
      <c r="L605">
        <v>7000000</v>
      </c>
      <c r="M605">
        <v>2011</v>
      </c>
      <c r="N605">
        <v>7.5</v>
      </c>
      <c r="O605">
        <f>Table1[[#This Row],[gross]]-Table1[[#This Row],[budget]]</f>
        <v>-5261308</v>
      </c>
      <c r="R605" t="s">
        <v>5703</v>
      </c>
      <c r="S605">
        <f>COUNTIF(Table1[genres],R605)</f>
        <v>1</v>
      </c>
      <c r="T605" cm="1">
        <f t="array" ref="T605">SUM(IF(Table1[genres]=R605, Table1[imdb_score]))</f>
        <v>6.2</v>
      </c>
      <c r="U605" cm="1">
        <f t="array" ref="U605">MEDIAN(IF(Table1[genres]=R605, Table1[imdb_score]))</f>
        <v>6.2</v>
      </c>
      <c r="V605" cm="1">
        <f t="array" ref="V605">MAX(IF(Table1[genres]=R605, Table1[imdb_score]))</f>
        <v>6.2</v>
      </c>
      <c r="W605" cm="1">
        <f t="array" ref="W605">MIN(IF(Table1[genres]=R605, Table1[imdb_score]))</f>
        <v>6.2</v>
      </c>
      <c r="X605" t="e" cm="1">
        <f t="array" ref="X605">MODE(IF(Table1[genres]=R605, Table1[imdb_score]))</f>
        <v>#N/A</v>
      </c>
      <c r="Y605" s="2" t="e" cm="1">
        <f t="array" ref="Y605">VAR(IF(Table1[genres]=R605, Table1[imdb_score]))</f>
        <v>#DIV/0!</v>
      </c>
      <c r="Z605" s="2" t="e" cm="1">
        <f t="array" ref="Z605">STDEV(IF(Table1[genres]=R605, Table1[imdb_score]))</f>
        <v>#DIV/0!</v>
      </c>
      <c r="AA605" s="3" cm="1">
        <f t="array" ref="AA605">AVERAGE(IF(Table1[genres]=R605, Table1[imdb_score]))</f>
        <v>6.2</v>
      </c>
    </row>
    <row r="606" spans="1:27" x14ac:dyDescent="0.3">
      <c r="A606" t="s">
        <v>539</v>
      </c>
      <c r="B606">
        <v>67</v>
      </c>
      <c r="C606">
        <v>98</v>
      </c>
      <c r="D606">
        <v>13383737</v>
      </c>
      <c r="E606" t="s">
        <v>338</v>
      </c>
      <c r="F606" t="s">
        <v>1574</v>
      </c>
      <c r="G606" t="s">
        <v>1837</v>
      </c>
      <c r="H606">
        <v>29385</v>
      </c>
      <c r="I606">
        <v>86</v>
      </c>
      <c r="J606" t="s">
        <v>29</v>
      </c>
      <c r="K606" t="s">
        <v>30</v>
      </c>
      <c r="L606">
        <v>20000000</v>
      </c>
      <c r="M606">
        <v>1994</v>
      </c>
      <c r="N606">
        <v>7.5</v>
      </c>
      <c r="O606">
        <f>Table1[[#This Row],[gross]]-Table1[[#This Row],[budget]]</f>
        <v>-6616263</v>
      </c>
      <c r="R606" t="s">
        <v>5707</v>
      </c>
      <c r="S606">
        <f>COUNTIF(Table1[genres],R606)</f>
        <v>1</v>
      </c>
      <c r="T606" cm="1">
        <f t="array" ref="T606">SUM(IF(Table1[genres]=R606, Table1[imdb_score]))</f>
        <v>6.2</v>
      </c>
      <c r="U606" cm="1">
        <f t="array" ref="U606">MEDIAN(IF(Table1[genres]=R606, Table1[imdb_score]))</f>
        <v>6.2</v>
      </c>
      <c r="V606" cm="1">
        <f t="array" ref="V606">MAX(IF(Table1[genres]=R606, Table1[imdb_score]))</f>
        <v>6.2</v>
      </c>
      <c r="W606" cm="1">
        <f t="array" ref="W606">MIN(IF(Table1[genres]=R606, Table1[imdb_score]))</f>
        <v>6.2</v>
      </c>
      <c r="X606" t="e" cm="1">
        <f t="array" ref="X606">MODE(IF(Table1[genres]=R606, Table1[imdb_score]))</f>
        <v>#N/A</v>
      </c>
      <c r="Y606" s="2" t="e" cm="1">
        <f t="array" ref="Y606">VAR(IF(Table1[genres]=R606, Table1[imdb_score]))</f>
        <v>#DIV/0!</v>
      </c>
      <c r="Z606" s="2" t="e" cm="1">
        <f t="array" ref="Z606">STDEV(IF(Table1[genres]=R606, Table1[imdb_score]))</f>
        <v>#DIV/0!</v>
      </c>
      <c r="AA606" s="3" cm="1">
        <f t="array" ref="AA606">AVERAGE(IF(Table1[genres]=R606, Table1[imdb_score]))</f>
        <v>6.2</v>
      </c>
    </row>
    <row r="607" spans="1:27" x14ac:dyDescent="0.3">
      <c r="A607" t="s">
        <v>783</v>
      </c>
      <c r="B607">
        <v>216</v>
      </c>
      <c r="C607">
        <v>106</v>
      </c>
      <c r="D607">
        <v>15785632</v>
      </c>
      <c r="E607" t="s">
        <v>1839</v>
      </c>
      <c r="F607" t="s">
        <v>565</v>
      </c>
      <c r="G607" t="s">
        <v>1840</v>
      </c>
      <c r="H607">
        <v>32507</v>
      </c>
      <c r="I607">
        <v>119</v>
      </c>
      <c r="J607" t="s">
        <v>29</v>
      </c>
      <c r="K607" t="s">
        <v>200</v>
      </c>
      <c r="L607">
        <v>23000000</v>
      </c>
      <c r="M607">
        <v>2016</v>
      </c>
      <c r="N607">
        <v>7.5</v>
      </c>
      <c r="O607">
        <f>Table1[[#This Row],[gross]]-Table1[[#This Row],[budget]]</f>
        <v>-7214368</v>
      </c>
      <c r="R607" t="s">
        <v>5723</v>
      </c>
      <c r="S607">
        <f>COUNTIF(Table1[genres],R607)</f>
        <v>1</v>
      </c>
      <c r="T607" cm="1">
        <f t="array" ref="T607">SUM(IF(Table1[genres]=R607, Table1[imdb_score]))</f>
        <v>6.2</v>
      </c>
      <c r="U607" cm="1">
        <f t="array" ref="U607">MEDIAN(IF(Table1[genres]=R607, Table1[imdb_score]))</f>
        <v>6.2</v>
      </c>
      <c r="V607" cm="1">
        <f t="array" ref="V607">MAX(IF(Table1[genres]=R607, Table1[imdb_score]))</f>
        <v>6.2</v>
      </c>
      <c r="W607" cm="1">
        <f t="array" ref="W607">MIN(IF(Table1[genres]=R607, Table1[imdb_score]))</f>
        <v>6.2</v>
      </c>
      <c r="X607" t="e" cm="1">
        <f t="array" ref="X607">MODE(IF(Table1[genres]=R607, Table1[imdb_score]))</f>
        <v>#N/A</v>
      </c>
      <c r="Y607" s="2" t="e" cm="1">
        <f t="array" ref="Y607">VAR(IF(Table1[genres]=R607, Table1[imdb_score]))</f>
        <v>#DIV/0!</v>
      </c>
      <c r="Z607" s="2" t="e" cm="1">
        <f t="array" ref="Z607">STDEV(IF(Table1[genres]=R607, Table1[imdb_score]))</f>
        <v>#DIV/0!</v>
      </c>
      <c r="AA607" s="3" cm="1">
        <f t="array" ref="AA607">AVERAGE(IF(Table1[genres]=R607, Table1[imdb_score]))</f>
        <v>6.2</v>
      </c>
    </row>
    <row r="608" spans="1:27" x14ac:dyDescent="0.3">
      <c r="A608" t="s">
        <v>783</v>
      </c>
      <c r="B608">
        <v>216</v>
      </c>
      <c r="C608">
        <v>106</v>
      </c>
      <c r="D608">
        <v>15785632</v>
      </c>
      <c r="E608" t="s">
        <v>1839</v>
      </c>
      <c r="F608" t="s">
        <v>565</v>
      </c>
      <c r="G608" t="s">
        <v>1840</v>
      </c>
      <c r="H608">
        <v>32513</v>
      </c>
      <c r="I608">
        <v>119</v>
      </c>
      <c r="J608" t="s">
        <v>29</v>
      </c>
      <c r="K608" t="s">
        <v>200</v>
      </c>
      <c r="L608">
        <v>23000000</v>
      </c>
      <c r="M608">
        <v>2016</v>
      </c>
      <c r="N608">
        <v>7.5</v>
      </c>
      <c r="O608">
        <f>Table1[[#This Row],[gross]]-Table1[[#This Row],[budget]]</f>
        <v>-7214368</v>
      </c>
      <c r="R608" t="s">
        <v>5730</v>
      </c>
      <c r="S608">
        <f>COUNTIF(Table1[genres],R608)</f>
        <v>1</v>
      </c>
      <c r="T608" cm="1">
        <f t="array" ref="T608">SUM(IF(Table1[genres]=R608, Table1[imdb_score]))</f>
        <v>6.2</v>
      </c>
      <c r="U608" cm="1">
        <f t="array" ref="U608">MEDIAN(IF(Table1[genres]=R608, Table1[imdb_score]))</f>
        <v>6.2</v>
      </c>
      <c r="V608" cm="1">
        <f t="array" ref="V608">MAX(IF(Table1[genres]=R608, Table1[imdb_score]))</f>
        <v>6.2</v>
      </c>
      <c r="W608" cm="1">
        <f t="array" ref="W608">MIN(IF(Table1[genres]=R608, Table1[imdb_score]))</f>
        <v>6.2</v>
      </c>
      <c r="X608" t="e" cm="1">
        <f t="array" ref="X608">MODE(IF(Table1[genres]=R608, Table1[imdb_score]))</f>
        <v>#N/A</v>
      </c>
      <c r="Y608" s="2" t="e" cm="1">
        <f t="array" ref="Y608">VAR(IF(Table1[genres]=R608, Table1[imdb_score]))</f>
        <v>#DIV/0!</v>
      </c>
      <c r="Z608" s="2" t="e" cm="1">
        <f t="array" ref="Z608">STDEV(IF(Table1[genres]=R608, Table1[imdb_score]))</f>
        <v>#DIV/0!</v>
      </c>
      <c r="AA608" s="3" cm="1">
        <f t="array" ref="AA608">AVERAGE(IF(Table1[genres]=R608, Table1[imdb_score]))</f>
        <v>6.2</v>
      </c>
    </row>
    <row r="609" spans="1:27" x14ac:dyDescent="0.3">
      <c r="A609" t="s">
        <v>115</v>
      </c>
      <c r="B609">
        <v>267</v>
      </c>
      <c r="C609">
        <v>170</v>
      </c>
      <c r="D609">
        <v>102608827</v>
      </c>
      <c r="E609" t="s">
        <v>393</v>
      </c>
      <c r="F609" t="s">
        <v>87</v>
      </c>
      <c r="G609" t="s">
        <v>1841</v>
      </c>
      <c r="H609">
        <v>264318</v>
      </c>
      <c r="I609">
        <v>799</v>
      </c>
      <c r="J609" t="s">
        <v>29</v>
      </c>
      <c r="K609" t="s">
        <v>30</v>
      </c>
      <c r="L609">
        <v>110000000</v>
      </c>
      <c r="M609">
        <v>2004</v>
      </c>
      <c r="N609">
        <v>7.5</v>
      </c>
      <c r="O609">
        <f>Table1[[#This Row],[gross]]-Table1[[#This Row],[budget]]</f>
        <v>-7391173</v>
      </c>
      <c r="R609" t="s">
        <v>5755</v>
      </c>
      <c r="S609">
        <f>COUNTIF(Table1[genres],R609)</f>
        <v>1</v>
      </c>
      <c r="T609" cm="1">
        <f t="array" ref="T609">SUM(IF(Table1[genres]=R609, Table1[imdb_score]))</f>
        <v>6.2</v>
      </c>
      <c r="U609" cm="1">
        <f t="array" ref="U609">MEDIAN(IF(Table1[genres]=R609, Table1[imdb_score]))</f>
        <v>6.2</v>
      </c>
      <c r="V609" cm="1">
        <f t="array" ref="V609">MAX(IF(Table1[genres]=R609, Table1[imdb_score]))</f>
        <v>6.2</v>
      </c>
      <c r="W609" cm="1">
        <f t="array" ref="W609">MIN(IF(Table1[genres]=R609, Table1[imdb_score]))</f>
        <v>6.2</v>
      </c>
      <c r="X609" t="e" cm="1">
        <f t="array" ref="X609">MODE(IF(Table1[genres]=R609, Table1[imdb_score]))</f>
        <v>#N/A</v>
      </c>
      <c r="Y609" s="2" t="e" cm="1">
        <f t="array" ref="Y609">VAR(IF(Table1[genres]=R609, Table1[imdb_score]))</f>
        <v>#DIV/0!</v>
      </c>
      <c r="Z609" s="2" t="e" cm="1">
        <f t="array" ref="Z609">STDEV(IF(Table1[genres]=R609, Table1[imdb_score]))</f>
        <v>#DIV/0!</v>
      </c>
      <c r="AA609" s="3" cm="1">
        <f t="array" ref="AA609">AVERAGE(IF(Table1[genres]=R609, Table1[imdb_score]))</f>
        <v>6.2</v>
      </c>
    </row>
    <row r="610" spans="1:27" x14ac:dyDescent="0.3">
      <c r="A610" t="s">
        <v>1560</v>
      </c>
      <c r="B610">
        <v>172</v>
      </c>
      <c r="C610">
        <v>107</v>
      </c>
      <c r="D610">
        <v>5023275</v>
      </c>
      <c r="E610" t="s">
        <v>1842</v>
      </c>
      <c r="F610" t="s">
        <v>1843</v>
      </c>
      <c r="G610" t="s">
        <v>1844</v>
      </c>
      <c r="H610">
        <v>34194</v>
      </c>
      <c r="I610">
        <v>199</v>
      </c>
      <c r="J610" t="s">
        <v>29</v>
      </c>
      <c r="K610" t="s">
        <v>241</v>
      </c>
      <c r="L610">
        <v>15000000</v>
      </c>
      <c r="M610">
        <v>2005</v>
      </c>
      <c r="N610">
        <v>7.5</v>
      </c>
      <c r="O610">
        <f>Table1[[#This Row],[gross]]-Table1[[#This Row],[budget]]</f>
        <v>-9976725</v>
      </c>
      <c r="R610" t="s">
        <v>5757</v>
      </c>
      <c r="S610">
        <f>COUNTIF(Table1[genres],R610)</f>
        <v>1</v>
      </c>
      <c r="T610" cm="1">
        <f t="array" ref="T610">SUM(IF(Table1[genres]=R610, Table1[imdb_score]))</f>
        <v>6.2</v>
      </c>
      <c r="U610" cm="1">
        <f t="array" ref="U610">MEDIAN(IF(Table1[genres]=R610, Table1[imdb_score]))</f>
        <v>6.2</v>
      </c>
      <c r="V610" cm="1">
        <f t="array" ref="V610">MAX(IF(Table1[genres]=R610, Table1[imdb_score]))</f>
        <v>6.2</v>
      </c>
      <c r="W610" cm="1">
        <f t="array" ref="W610">MIN(IF(Table1[genres]=R610, Table1[imdb_score]))</f>
        <v>6.2</v>
      </c>
      <c r="X610" t="e" cm="1">
        <f t="array" ref="X610">MODE(IF(Table1[genres]=R610, Table1[imdb_score]))</f>
        <v>#N/A</v>
      </c>
      <c r="Y610" s="2" t="e" cm="1">
        <f t="array" ref="Y610">VAR(IF(Table1[genres]=R610, Table1[imdb_score]))</f>
        <v>#DIV/0!</v>
      </c>
      <c r="Z610" s="2" t="e" cm="1">
        <f t="array" ref="Z610">STDEV(IF(Table1[genres]=R610, Table1[imdb_score]))</f>
        <v>#DIV/0!</v>
      </c>
      <c r="AA610" s="3" cm="1">
        <f t="array" ref="AA610">AVERAGE(IF(Table1[genres]=R610, Table1[imdb_score]))</f>
        <v>6.2</v>
      </c>
    </row>
    <row r="611" spans="1:27" x14ac:dyDescent="0.3">
      <c r="A611" t="s">
        <v>725</v>
      </c>
      <c r="B611">
        <v>124</v>
      </c>
      <c r="C611">
        <v>112</v>
      </c>
      <c r="D611">
        <v>7837632</v>
      </c>
      <c r="E611" t="s">
        <v>92</v>
      </c>
      <c r="F611" t="s">
        <v>359</v>
      </c>
      <c r="G611" t="s">
        <v>1845</v>
      </c>
      <c r="H611">
        <v>46396</v>
      </c>
      <c r="I611">
        <v>287</v>
      </c>
      <c r="J611" t="s">
        <v>29</v>
      </c>
      <c r="K611" t="s">
        <v>30</v>
      </c>
      <c r="L611">
        <v>18000000</v>
      </c>
      <c r="M611">
        <v>1997</v>
      </c>
      <c r="N611">
        <v>7.5</v>
      </c>
      <c r="O611">
        <f>Table1[[#This Row],[gross]]-Table1[[#This Row],[budget]]</f>
        <v>-10162368</v>
      </c>
      <c r="R611" t="s">
        <v>5765</v>
      </c>
      <c r="S611">
        <f>COUNTIF(Table1[genres],R611)</f>
        <v>1</v>
      </c>
      <c r="T611" cm="1">
        <f t="array" ref="T611">SUM(IF(Table1[genres]=R611, Table1[imdb_score]))</f>
        <v>6.1</v>
      </c>
      <c r="U611" cm="1">
        <f t="array" ref="U611">MEDIAN(IF(Table1[genres]=R611, Table1[imdb_score]))</f>
        <v>6.1</v>
      </c>
      <c r="V611" cm="1">
        <f t="array" ref="V611">MAX(IF(Table1[genres]=R611, Table1[imdb_score]))</f>
        <v>6.1</v>
      </c>
      <c r="W611" cm="1">
        <f t="array" ref="W611">MIN(IF(Table1[genres]=R611, Table1[imdb_score]))</f>
        <v>6.1</v>
      </c>
      <c r="X611" t="e" cm="1">
        <f t="array" ref="X611">MODE(IF(Table1[genres]=R611, Table1[imdb_score]))</f>
        <v>#N/A</v>
      </c>
      <c r="Y611" s="2" t="e" cm="1">
        <f t="array" ref="Y611">VAR(IF(Table1[genres]=R611, Table1[imdb_score]))</f>
        <v>#DIV/0!</v>
      </c>
      <c r="Z611" s="2" t="e" cm="1">
        <f t="array" ref="Z611">STDEV(IF(Table1[genres]=R611, Table1[imdb_score]))</f>
        <v>#DIV/0!</v>
      </c>
      <c r="AA611" s="3" cm="1">
        <f t="array" ref="AA611">AVERAGE(IF(Table1[genres]=R611, Table1[imdb_score]))</f>
        <v>6.1</v>
      </c>
    </row>
    <row r="612" spans="1:27" x14ac:dyDescent="0.3">
      <c r="A612" t="s">
        <v>1846</v>
      </c>
      <c r="B612">
        <v>79</v>
      </c>
      <c r="C612">
        <v>160</v>
      </c>
      <c r="D612">
        <v>14500000</v>
      </c>
      <c r="E612" t="s">
        <v>1393</v>
      </c>
      <c r="F612" t="s">
        <v>1847</v>
      </c>
      <c r="G612" t="s">
        <v>1848</v>
      </c>
      <c r="H612">
        <v>25019</v>
      </c>
      <c r="I612">
        <v>159</v>
      </c>
      <c r="J612" t="s">
        <v>29</v>
      </c>
      <c r="K612" t="s">
        <v>128</v>
      </c>
      <c r="L612">
        <v>25000000</v>
      </c>
      <c r="M612">
        <v>1970</v>
      </c>
      <c r="N612">
        <v>7.5</v>
      </c>
      <c r="O612">
        <f>Table1[[#This Row],[gross]]-Table1[[#This Row],[budget]]</f>
        <v>-10500000</v>
      </c>
      <c r="R612" t="s">
        <v>5771</v>
      </c>
      <c r="S612">
        <f>COUNTIF(Table1[genres],R612)</f>
        <v>1</v>
      </c>
      <c r="T612" cm="1">
        <f t="array" ref="T612">SUM(IF(Table1[genres]=R612, Table1[imdb_score]))</f>
        <v>6.1</v>
      </c>
      <c r="U612" cm="1">
        <f t="array" ref="U612">MEDIAN(IF(Table1[genres]=R612, Table1[imdb_score]))</f>
        <v>6.1</v>
      </c>
      <c r="V612" cm="1">
        <f t="array" ref="V612">MAX(IF(Table1[genres]=R612, Table1[imdb_score]))</f>
        <v>6.1</v>
      </c>
      <c r="W612" cm="1">
        <f t="array" ref="W612">MIN(IF(Table1[genres]=R612, Table1[imdb_score]))</f>
        <v>6.1</v>
      </c>
      <c r="X612" t="e" cm="1">
        <f t="array" ref="X612">MODE(IF(Table1[genres]=R612, Table1[imdb_score]))</f>
        <v>#N/A</v>
      </c>
      <c r="Y612" s="2" t="e" cm="1">
        <f t="array" ref="Y612">VAR(IF(Table1[genres]=R612, Table1[imdb_score]))</f>
        <v>#DIV/0!</v>
      </c>
      <c r="Z612" s="2" t="e" cm="1">
        <f t="array" ref="Z612">STDEV(IF(Table1[genres]=R612, Table1[imdb_score]))</f>
        <v>#DIV/0!</v>
      </c>
      <c r="AA612" s="3" cm="1">
        <f t="array" ref="AA612">AVERAGE(IF(Table1[genres]=R612, Table1[imdb_score]))</f>
        <v>6.1</v>
      </c>
    </row>
    <row r="613" spans="1:27" x14ac:dyDescent="0.3">
      <c r="A613" t="s">
        <v>1849</v>
      </c>
      <c r="B613">
        <v>143</v>
      </c>
      <c r="C613">
        <v>125</v>
      </c>
      <c r="D613">
        <v>8047690</v>
      </c>
      <c r="E613" t="s">
        <v>588</v>
      </c>
      <c r="F613" t="s">
        <v>1385</v>
      </c>
      <c r="G613" t="s">
        <v>1850</v>
      </c>
      <c r="H613">
        <v>77656</v>
      </c>
      <c r="I613">
        <v>220</v>
      </c>
      <c r="J613" t="s">
        <v>139</v>
      </c>
      <c r="K613" t="s">
        <v>926</v>
      </c>
      <c r="L613">
        <v>19400000</v>
      </c>
      <c r="M613">
        <v>2006</v>
      </c>
      <c r="N613">
        <v>7.5</v>
      </c>
      <c r="O613">
        <f>Table1[[#This Row],[gross]]-Table1[[#This Row],[budget]]</f>
        <v>-11352310</v>
      </c>
      <c r="R613" t="s">
        <v>5777</v>
      </c>
      <c r="S613">
        <f>COUNTIF(Table1[genres],R613)</f>
        <v>1</v>
      </c>
      <c r="T613" cm="1">
        <f t="array" ref="T613">SUM(IF(Table1[genres]=R613, Table1[imdb_score]))</f>
        <v>6.1</v>
      </c>
      <c r="U613" cm="1">
        <f t="array" ref="U613">MEDIAN(IF(Table1[genres]=R613, Table1[imdb_score]))</f>
        <v>6.1</v>
      </c>
      <c r="V613" cm="1">
        <f t="array" ref="V613">MAX(IF(Table1[genres]=R613, Table1[imdb_score]))</f>
        <v>6.1</v>
      </c>
      <c r="W613" cm="1">
        <f t="array" ref="W613">MIN(IF(Table1[genres]=R613, Table1[imdb_score]))</f>
        <v>6.1</v>
      </c>
      <c r="X613" t="e" cm="1">
        <f t="array" ref="X613">MODE(IF(Table1[genres]=R613, Table1[imdb_score]))</f>
        <v>#N/A</v>
      </c>
      <c r="Y613" s="2" t="e" cm="1">
        <f t="array" ref="Y613">VAR(IF(Table1[genres]=R613, Table1[imdb_score]))</f>
        <v>#DIV/0!</v>
      </c>
      <c r="Z613" s="2" t="e" cm="1">
        <f t="array" ref="Z613">STDEV(IF(Table1[genres]=R613, Table1[imdb_score]))</f>
        <v>#DIV/0!</v>
      </c>
      <c r="AA613" s="3" cm="1">
        <f t="array" ref="AA613">AVERAGE(IF(Table1[genres]=R613, Table1[imdb_score]))</f>
        <v>6.1</v>
      </c>
    </row>
    <row r="614" spans="1:27" x14ac:dyDescent="0.3">
      <c r="A614" t="s">
        <v>1851</v>
      </c>
      <c r="B614">
        <v>194</v>
      </c>
      <c r="C614">
        <v>129</v>
      </c>
      <c r="D614">
        <v>261481</v>
      </c>
      <c r="E614" t="s">
        <v>739</v>
      </c>
      <c r="F614" t="s">
        <v>1852</v>
      </c>
      <c r="G614" t="s">
        <v>1853</v>
      </c>
      <c r="H614">
        <v>41496</v>
      </c>
      <c r="I614">
        <v>210</v>
      </c>
      <c r="J614" t="s">
        <v>53</v>
      </c>
      <c r="K614" t="s">
        <v>1119</v>
      </c>
      <c r="L614">
        <v>12000000</v>
      </c>
      <c r="M614">
        <v>2004</v>
      </c>
      <c r="N614">
        <v>7.5</v>
      </c>
      <c r="O614">
        <f>Table1[[#This Row],[gross]]-Table1[[#This Row],[budget]]</f>
        <v>-11738519</v>
      </c>
      <c r="R614" t="s">
        <v>5783</v>
      </c>
      <c r="S614">
        <f>COUNTIF(Table1[genres],R614)</f>
        <v>1</v>
      </c>
      <c r="T614" cm="1">
        <f t="array" ref="T614">SUM(IF(Table1[genres]=R614, Table1[imdb_score]))</f>
        <v>6.1</v>
      </c>
      <c r="U614" cm="1">
        <f t="array" ref="U614">MEDIAN(IF(Table1[genres]=R614, Table1[imdb_score]))</f>
        <v>6.1</v>
      </c>
      <c r="V614" cm="1">
        <f t="array" ref="V614">MAX(IF(Table1[genres]=R614, Table1[imdb_score]))</f>
        <v>6.1</v>
      </c>
      <c r="W614" cm="1">
        <f t="array" ref="W614">MIN(IF(Table1[genres]=R614, Table1[imdb_score]))</f>
        <v>6.1</v>
      </c>
      <c r="X614" t="e" cm="1">
        <f t="array" ref="X614">MODE(IF(Table1[genres]=R614, Table1[imdb_score]))</f>
        <v>#N/A</v>
      </c>
      <c r="Y614" s="2" t="e" cm="1">
        <f t="array" ref="Y614">VAR(IF(Table1[genres]=R614, Table1[imdb_score]))</f>
        <v>#DIV/0!</v>
      </c>
      <c r="Z614" s="2" t="e" cm="1">
        <f t="array" ref="Z614">STDEV(IF(Table1[genres]=R614, Table1[imdb_score]))</f>
        <v>#DIV/0!</v>
      </c>
      <c r="AA614" s="3" cm="1">
        <f t="array" ref="AA614">AVERAGE(IF(Table1[genres]=R614, Table1[imdb_score]))</f>
        <v>6.1</v>
      </c>
    </row>
    <row r="615" spans="1:27" x14ac:dyDescent="0.3">
      <c r="A615" t="s">
        <v>831</v>
      </c>
      <c r="B615">
        <v>69</v>
      </c>
      <c r="C615">
        <v>120</v>
      </c>
      <c r="D615">
        <v>214202</v>
      </c>
      <c r="E615" t="s">
        <v>208</v>
      </c>
      <c r="F615" t="s">
        <v>1854</v>
      </c>
      <c r="G615" t="s">
        <v>1855</v>
      </c>
      <c r="H615">
        <v>14831</v>
      </c>
      <c r="I615">
        <v>75</v>
      </c>
      <c r="J615" t="s">
        <v>29</v>
      </c>
      <c r="K615" t="s">
        <v>227</v>
      </c>
      <c r="L615">
        <v>12000000</v>
      </c>
      <c r="M615">
        <v>2007</v>
      </c>
      <c r="N615">
        <v>7.5</v>
      </c>
      <c r="O615">
        <f>Table1[[#This Row],[gross]]-Table1[[#This Row],[budget]]</f>
        <v>-11785798</v>
      </c>
      <c r="R615" t="s">
        <v>5795</v>
      </c>
      <c r="S615">
        <f>COUNTIF(Table1[genres],R615)</f>
        <v>1</v>
      </c>
      <c r="T615" cm="1">
        <f t="array" ref="T615">SUM(IF(Table1[genres]=R615, Table1[imdb_score]))</f>
        <v>6.1</v>
      </c>
      <c r="U615" cm="1">
        <f t="array" ref="U615">MEDIAN(IF(Table1[genres]=R615, Table1[imdb_score]))</f>
        <v>6.1</v>
      </c>
      <c r="V615" cm="1">
        <f t="array" ref="V615">MAX(IF(Table1[genres]=R615, Table1[imdb_score]))</f>
        <v>6.1</v>
      </c>
      <c r="W615" cm="1">
        <f t="array" ref="W615">MIN(IF(Table1[genres]=R615, Table1[imdb_score]))</f>
        <v>6.1</v>
      </c>
      <c r="X615" t="e" cm="1">
        <f t="array" ref="X615">MODE(IF(Table1[genres]=R615, Table1[imdb_score]))</f>
        <v>#N/A</v>
      </c>
      <c r="Y615" s="2" t="e" cm="1">
        <f t="array" ref="Y615">VAR(IF(Table1[genres]=R615, Table1[imdb_score]))</f>
        <v>#DIV/0!</v>
      </c>
      <c r="Z615" s="2" t="e" cm="1">
        <f t="array" ref="Z615">STDEV(IF(Table1[genres]=R615, Table1[imdb_score]))</f>
        <v>#DIV/0!</v>
      </c>
      <c r="AA615" s="3" cm="1">
        <f t="array" ref="AA615">AVERAGE(IF(Table1[genres]=R615, Table1[imdb_score]))</f>
        <v>6.1</v>
      </c>
    </row>
    <row r="616" spans="1:27" x14ac:dyDescent="0.3">
      <c r="A616" t="s">
        <v>757</v>
      </c>
      <c r="B616">
        <v>245</v>
      </c>
      <c r="C616">
        <v>124</v>
      </c>
      <c r="D616">
        <v>3081925</v>
      </c>
      <c r="E616" t="s">
        <v>699</v>
      </c>
      <c r="F616" t="s">
        <v>436</v>
      </c>
      <c r="G616" t="s">
        <v>1856</v>
      </c>
      <c r="H616">
        <v>55842</v>
      </c>
      <c r="I616">
        <v>274</v>
      </c>
      <c r="J616" t="s">
        <v>29</v>
      </c>
      <c r="K616" t="s">
        <v>30</v>
      </c>
      <c r="L616">
        <v>21000000</v>
      </c>
      <c r="M616">
        <v>2008</v>
      </c>
      <c r="N616">
        <v>7.5</v>
      </c>
      <c r="O616">
        <f>Table1[[#This Row],[gross]]-Table1[[#This Row],[budget]]</f>
        <v>-17918075</v>
      </c>
      <c r="R616" t="s">
        <v>5803</v>
      </c>
      <c r="S616">
        <f>COUNTIF(Table1[genres],R616)</f>
        <v>1</v>
      </c>
      <c r="T616" cm="1">
        <f t="array" ref="T616">SUM(IF(Table1[genres]=R616, Table1[imdb_score]))</f>
        <v>6.1</v>
      </c>
      <c r="U616" cm="1">
        <f t="array" ref="U616">MEDIAN(IF(Table1[genres]=R616, Table1[imdb_score]))</f>
        <v>6.1</v>
      </c>
      <c r="V616" cm="1">
        <f t="array" ref="V616">MAX(IF(Table1[genres]=R616, Table1[imdb_score]))</f>
        <v>6.1</v>
      </c>
      <c r="W616" cm="1">
        <f t="array" ref="W616">MIN(IF(Table1[genres]=R616, Table1[imdb_score]))</f>
        <v>6.1</v>
      </c>
      <c r="X616" t="e" cm="1">
        <f t="array" ref="X616">MODE(IF(Table1[genres]=R616, Table1[imdb_score]))</f>
        <v>#N/A</v>
      </c>
      <c r="Y616" s="2" t="e" cm="1">
        <f t="array" ref="Y616">VAR(IF(Table1[genres]=R616, Table1[imdb_score]))</f>
        <v>#DIV/0!</v>
      </c>
      <c r="Z616" s="2" t="e" cm="1">
        <f t="array" ref="Z616">STDEV(IF(Table1[genres]=R616, Table1[imdb_score]))</f>
        <v>#DIV/0!</v>
      </c>
      <c r="AA616" s="3" cm="1">
        <f t="array" ref="AA616">AVERAGE(IF(Table1[genres]=R616, Table1[imdb_score]))</f>
        <v>6.1</v>
      </c>
    </row>
    <row r="617" spans="1:27" x14ac:dyDescent="0.3">
      <c r="A617" t="s">
        <v>1857</v>
      </c>
      <c r="B617">
        <v>146</v>
      </c>
      <c r="C617">
        <v>107</v>
      </c>
      <c r="D617">
        <v>1190018</v>
      </c>
      <c r="E617" t="s">
        <v>1449</v>
      </c>
      <c r="F617" t="s">
        <v>40</v>
      </c>
      <c r="G617" t="s">
        <v>1858</v>
      </c>
      <c r="H617">
        <v>261317</v>
      </c>
      <c r="I617">
        <v>1137</v>
      </c>
      <c r="J617" t="s">
        <v>29</v>
      </c>
      <c r="K617" t="s">
        <v>30</v>
      </c>
      <c r="L617">
        <v>20000000</v>
      </c>
      <c r="M617">
        <v>2002</v>
      </c>
      <c r="N617">
        <v>7.5</v>
      </c>
      <c r="O617">
        <f>Table1[[#This Row],[gross]]-Table1[[#This Row],[budget]]</f>
        <v>-18809982</v>
      </c>
      <c r="R617" t="s">
        <v>5837</v>
      </c>
      <c r="S617">
        <f>COUNTIF(Table1[genres],R617)</f>
        <v>1</v>
      </c>
      <c r="T617" cm="1">
        <f t="array" ref="T617">SUM(IF(Table1[genres]=R617, Table1[imdb_score]))</f>
        <v>6.1</v>
      </c>
      <c r="U617" cm="1">
        <f t="array" ref="U617">MEDIAN(IF(Table1[genres]=R617, Table1[imdb_score]))</f>
        <v>6.1</v>
      </c>
      <c r="V617" cm="1">
        <f t="array" ref="V617">MAX(IF(Table1[genres]=R617, Table1[imdb_score]))</f>
        <v>6.1</v>
      </c>
      <c r="W617" cm="1">
        <f t="array" ref="W617">MIN(IF(Table1[genres]=R617, Table1[imdb_score]))</f>
        <v>6.1</v>
      </c>
      <c r="X617" t="e" cm="1">
        <f t="array" ref="X617">MODE(IF(Table1[genres]=R617, Table1[imdb_score]))</f>
        <v>#N/A</v>
      </c>
      <c r="Y617" s="2" t="e" cm="1">
        <f t="array" ref="Y617">VAR(IF(Table1[genres]=R617, Table1[imdb_score]))</f>
        <v>#DIV/0!</v>
      </c>
      <c r="Z617" s="2" t="e" cm="1">
        <f t="array" ref="Z617">STDEV(IF(Table1[genres]=R617, Table1[imdb_score]))</f>
        <v>#DIV/0!</v>
      </c>
      <c r="AA617" s="3" cm="1">
        <f t="array" ref="AA617">AVERAGE(IF(Table1[genres]=R617, Table1[imdb_score]))</f>
        <v>6.1</v>
      </c>
    </row>
    <row r="618" spans="1:27" x14ac:dyDescent="0.3">
      <c r="A618" t="s">
        <v>115</v>
      </c>
      <c r="B618">
        <v>233</v>
      </c>
      <c r="C618">
        <v>216</v>
      </c>
      <c r="D618">
        <v>77679638</v>
      </c>
      <c r="E618" t="s">
        <v>26</v>
      </c>
      <c r="F618" t="s">
        <v>87</v>
      </c>
      <c r="G618" t="s">
        <v>1859</v>
      </c>
      <c r="H618">
        <v>314033</v>
      </c>
      <c r="I618">
        <v>1166</v>
      </c>
      <c r="J618" t="s">
        <v>29</v>
      </c>
      <c r="K618" t="s">
        <v>30</v>
      </c>
      <c r="L618">
        <v>100000000</v>
      </c>
      <c r="M618">
        <v>2002</v>
      </c>
      <c r="N618">
        <v>7.5</v>
      </c>
      <c r="O618">
        <f>Table1[[#This Row],[gross]]-Table1[[#This Row],[budget]]</f>
        <v>-22320362</v>
      </c>
      <c r="R618" t="s">
        <v>5849</v>
      </c>
      <c r="S618">
        <f>COUNTIF(Table1[genres],R618)</f>
        <v>1</v>
      </c>
      <c r="T618" cm="1">
        <f t="array" ref="T618">SUM(IF(Table1[genres]=R618, Table1[imdb_score]))</f>
        <v>6.1</v>
      </c>
      <c r="U618" cm="1">
        <f t="array" ref="U618">MEDIAN(IF(Table1[genres]=R618, Table1[imdb_score]))</f>
        <v>6.1</v>
      </c>
      <c r="V618" cm="1">
        <f t="array" ref="V618">MAX(IF(Table1[genres]=R618, Table1[imdb_score]))</f>
        <v>6.1</v>
      </c>
      <c r="W618" cm="1">
        <f t="array" ref="W618">MIN(IF(Table1[genres]=R618, Table1[imdb_score]))</f>
        <v>6.1</v>
      </c>
      <c r="X618" t="e" cm="1">
        <f t="array" ref="X618">MODE(IF(Table1[genres]=R618, Table1[imdb_score]))</f>
        <v>#N/A</v>
      </c>
      <c r="Y618" s="2" t="e" cm="1">
        <f t="array" ref="Y618">VAR(IF(Table1[genres]=R618, Table1[imdb_score]))</f>
        <v>#DIV/0!</v>
      </c>
      <c r="Z618" s="2" t="e" cm="1">
        <f t="array" ref="Z618">STDEV(IF(Table1[genres]=R618, Table1[imdb_score]))</f>
        <v>#DIV/0!</v>
      </c>
      <c r="AA618" s="3" cm="1">
        <f t="array" ref="AA618">AVERAGE(IF(Table1[genres]=R618, Table1[imdb_score]))</f>
        <v>6.1</v>
      </c>
    </row>
    <row r="619" spans="1:27" x14ac:dyDescent="0.3">
      <c r="A619" t="s">
        <v>848</v>
      </c>
      <c r="B619">
        <v>17</v>
      </c>
      <c r="C619">
        <v>147</v>
      </c>
      <c r="D619">
        <v>5899797</v>
      </c>
      <c r="E619" t="s">
        <v>60</v>
      </c>
      <c r="F619" t="s">
        <v>837</v>
      </c>
      <c r="G619" t="s">
        <v>1860</v>
      </c>
      <c r="H619">
        <v>9913</v>
      </c>
      <c r="I619">
        <v>51</v>
      </c>
      <c r="J619" t="s">
        <v>29</v>
      </c>
      <c r="K619" t="s">
        <v>200</v>
      </c>
      <c r="L619">
        <v>29000000</v>
      </c>
      <c r="M619">
        <v>1987</v>
      </c>
      <c r="N619">
        <v>7.5</v>
      </c>
      <c r="O619">
        <f>Table1[[#This Row],[gross]]-Table1[[#This Row],[budget]]</f>
        <v>-23100203</v>
      </c>
      <c r="R619" t="s">
        <v>5858</v>
      </c>
      <c r="S619">
        <f>COUNTIF(Table1[genres],R619)</f>
        <v>1</v>
      </c>
      <c r="T619" cm="1">
        <f t="array" ref="T619">SUM(IF(Table1[genres]=R619, Table1[imdb_score]))</f>
        <v>6.1</v>
      </c>
      <c r="U619" cm="1">
        <f t="array" ref="U619">MEDIAN(IF(Table1[genres]=R619, Table1[imdb_score]))</f>
        <v>6.1</v>
      </c>
      <c r="V619" cm="1">
        <f t="array" ref="V619">MAX(IF(Table1[genres]=R619, Table1[imdb_score]))</f>
        <v>6.1</v>
      </c>
      <c r="W619" cm="1">
        <f t="array" ref="W619">MIN(IF(Table1[genres]=R619, Table1[imdb_score]))</f>
        <v>6.1</v>
      </c>
      <c r="X619" t="e" cm="1">
        <f t="array" ref="X619">MODE(IF(Table1[genres]=R619, Table1[imdb_score]))</f>
        <v>#N/A</v>
      </c>
      <c r="Y619" s="2" t="e" cm="1">
        <f t="array" ref="Y619">VAR(IF(Table1[genres]=R619, Table1[imdb_score]))</f>
        <v>#DIV/0!</v>
      </c>
      <c r="Z619" s="2" t="e" cm="1">
        <f t="array" ref="Z619">STDEV(IF(Table1[genres]=R619, Table1[imdb_score]))</f>
        <v>#DIV/0!</v>
      </c>
      <c r="AA619" s="3" cm="1">
        <f t="array" ref="AA619">AVERAGE(IF(Table1[genres]=R619, Table1[imdb_score]))</f>
        <v>6.1</v>
      </c>
    </row>
    <row r="620" spans="1:27" x14ac:dyDescent="0.3">
      <c r="A620" t="s">
        <v>1861</v>
      </c>
      <c r="B620">
        <v>273</v>
      </c>
      <c r="C620">
        <v>160</v>
      </c>
      <c r="D620">
        <v>3904982</v>
      </c>
      <c r="E620" t="s">
        <v>1862</v>
      </c>
      <c r="F620" t="s">
        <v>93</v>
      </c>
      <c r="G620" t="s">
        <v>1863</v>
      </c>
      <c r="H620">
        <v>136104</v>
      </c>
      <c r="I620">
        <v>415</v>
      </c>
      <c r="J620" t="s">
        <v>29</v>
      </c>
      <c r="K620" t="s">
        <v>30</v>
      </c>
      <c r="L620">
        <v>30000000</v>
      </c>
      <c r="M620">
        <v>2007</v>
      </c>
      <c r="N620">
        <v>7.5</v>
      </c>
      <c r="O620">
        <f>Table1[[#This Row],[gross]]-Table1[[#This Row],[budget]]</f>
        <v>-26095018</v>
      </c>
      <c r="R620" t="s">
        <v>5862</v>
      </c>
      <c r="S620">
        <f>COUNTIF(Table1[genres],R620)</f>
        <v>1</v>
      </c>
      <c r="T620" cm="1">
        <f t="array" ref="T620">SUM(IF(Table1[genres]=R620, Table1[imdb_score]))</f>
        <v>6.1</v>
      </c>
      <c r="U620" cm="1">
        <f t="array" ref="U620">MEDIAN(IF(Table1[genres]=R620, Table1[imdb_score]))</f>
        <v>6.1</v>
      </c>
      <c r="V620" cm="1">
        <f t="array" ref="V620">MAX(IF(Table1[genres]=R620, Table1[imdb_score]))</f>
        <v>6.1</v>
      </c>
      <c r="W620" cm="1">
        <f t="array" ref="W620">MIN(IF(Table1[genres]=R620, Table1[imdb_score]))</f>
        <v>6.1</v>
      </c>
      <c r="X620" t="e" cm="1">
        <f t="array" ref="X620">MODE(IF(Table1[genres]=R620, Table1[imdb_score]))</f>
        <v>#N/A</v>
      </c>
      <c r="Y620" s="2" t="e" cm="1">
        <f t="array" ref="Y620">VAR(IF(Table1[genres]=R620, Table1[imdb_score]))</f>
        <v>#DIV/0!</v>
      </c>
      <c r="Z620" s="2" t="e" cm="1">
        <f t="array" ref="Z620">STDEV(IF(Table1[genres]=R620, Table1[imdb_score]))</f>
        <v>#DIV/0!</v>
      </c>
      <c r="AA620" s="3" cm="1">
        <f t="array" ref="AA620">AVERAGE(IF(Table1[genres]=R620, Table1[imdb_score]))</f>
        <v>6.1</v>
      </c>
    </row>
    <row r="621" spans="1:27" x14ac:dyDescent="0.3">
      <c r="A621" t="s">
        <v>603</v>
      </c>
      <c r="B621">
        <v>393</v>
      </c>
      <c r="C621">
        <v>112</v>
      </c>
      <c r="D621">
        <v>31494270</v>
      </c>
      <c r="E621" t="s">
        <v>1865</v>
      </c>
      <c r="F621" t="s">
        <v>1866</v>
      </c>
      <c r="G621" t="s">
        <v>1867</v>
      </c>
      <c r="H621">
        <v>273921</v>
      </c>
      <c r="I621">
        <v>522</v>
      </c>
      <c r="J621" t="s">
        <v>29</v>
      </c>
      <c r="K621" t="s">
        <v>30</v>
      </c>
      <c r="L621">
        <v>60000000</v>
      </c>
      <c r="M621">
        <v>2010</v>
      </c>
      <c r="N621">
        <v>7.5</v>
      </c>
      <c r="O621">
        <f>Table1[[#This Row],[gross]]-Table1[[#This Row],[budget]]</f>
        <v>-28505730</v>
      </c>
      <c r="R621" t="s">
        <v>5899</v>
      </c>
      <c r="S621">
        <f>COUNTIF(Table1[genres],R621)</f>
        <v>1</v>
      </c>
      <c r="T621" cm="1">
        <f t="array" ref="T621">SUM(IF(Table1[genres]=R621, Table1[imdb_score]))</f>
        <v>6.1</v>
      </c>
      <c r="U621" cm="1">
        <f t="array" ref="U621">MEDIAN(IF(Table1[genres]=R621, Table1[imdb_score]))</f>
        <v>6.1</v>
      </c>
      <c r="V621" cm="1">
        <f t="array" ref="V621">MAX(IF(Table1[genres]=R621, Table1[imdb_score]))</f>
        <v>6.1</v>
      </c>
      <c r="W621" cm="1">
        <f t="array" ref="W621">MIN(IF(Table1[genres]=R621, Table1[imdb_score]))</f>
        <v>6.1</v>
      </c>
      <c r="X621" t="e" cm="1">
        <f t="array" ref="X621">MODE(IF(Table1[genres]=R621, Table1[imdb_score]))</f>
        <v>#N/A</v>
      </c>
      <c r="Y621" s="2" t="e" cm="1">
        <f t="array" ref="Y621">VAR(IF(Table1[genres]=R621, Table1[imdb_score]))</f>
        <v>#DIV/0!</v>
      </c>
      <c r="Z621" s="2" t="e" cm="1">
        <f t="array" ref="Z621">STDEV(IF(Table1[genres]=R621, Table1[imdb_score]))</f>
        <v>#DIV/0!</v>
      </c>
      <c r="AA621" s="3" cm="1">
        <f t="array" ref="AA621">AVERAGE(IF(Table1[genres]=R621, Table1[imdb_score]))</f>
        <v>6.1</v>
      </c>
    </row>
    <row r="622" spans="1:27" x14ac:dyDescent="0.3">
      <c r="A622" t="s">
        <v>1566</v>
      </c>
      <c r="B622">
        <v>141</v>
      </c>
      <c r="C622">
        <v>130</v>
      </c>
      <c r="D622">
        <v>19593740</v>
      </c>
      <c r="E622" t="s">
        <v>208</v>
      </c>
      <c r="F622" t="s">
        <v>150</v>
      </c>
      <c r="G622" t="s">
        <v>1868</v>
      </c>
      <c r="H622">
        <v>88270</v>
      </c>
      <c r="I622">
        <v>420</v>
      </c>
      <c r="J622" t="s">
        <v>29</v>
      </c>
      <c r="K622" t="s">
        <v>30</v>
      </c>
      <c r="L622">
        <v>50000000</v>
      </c>
      <c r="M622">
        <v>2003</v>
      </c>
      <c r="N622">
        <v>7.5</v>
      </c>
      <c r="O622">
        <f>Table1[[#This Row],[gross]]-Table1[[#This Row],[budget]]</f>
        <v>-30406260</v>
      </c>
      <c r="R622" t="s">
        <v>5921</v>
      </c>
      <c r="S622">
        <f>COUNTIF(Table1[genres],R622)</f>
        <v>1</v>
      </c>
      <c r="T622" cm="1">
        <f t="array" ref="T622">SUM(IF(Table1[genres]=R622, Table1[imdb_score]))</f>
        <v>6.1</v>
      </c>
      <c r="U622" cm="1">
        <f t="array" ref="U622">MEDIAN(IF(Table1[genres]=R622, Table1[imdb_score]))</f>
        <v>6.1</v>
      </c>
      <c r="V622" cm="1">
        <f t="array" ref="V622">MAX(IF(Table1[genres]=R622, Table1[imdb_score]))</f>
        <v>6.1</v>
      </c>
      <c r="W622" cm="1">
        <f t="array" ref="W622">MIN(IF(Table1[genres]=R622, Table1[imdb_score]))</f>
        <v>6.1</v>
      </c>
      <c r="X622" t="e" cm="1">
        <f t="array" ref="X622">MODE(IF(Table1[genres]=R622, Table1[imdb_score]))</f>
        <v>#N/A</v>
      </c>
      <c r="Y622" s="2" t="e" cm="1">
        <f t="array" ref="Y622">VAR(IF(Table1[genres]=R622, Table1[imdb_score]))</f>
        <v>#DIV/0!</v>
      </c>
      <c r="Z622" s="2" t="e" cm="1">
        <f t="array" ref="Z622">STDEV(IF(Table1[genres]=R622, Table1[imdb_score]))</f>
        <v>#DIV/0!</v>
      </c>
      <c r="AA622" s="3" cm="1">
        <f t="array" ref="AA622">AVERAGE(IF(Table1[genres]=R622, Table1[imdb_score]))</f>
        <v>6.1</v>
      </c>
    </row>
    <row r="623" spans="1:27" x14ac:dyDescent="0.3">
      <c r="A623" t="s">
        <v>949</v>
      </c>
      <c r="B623">
        <v>226</v>
      </c>
      <c r="C623">
        <v>147</v>
      </c>
      <c r="D623">
        <v>2208939</v>
      </c>
      <c r="E623" t="s">
        <v>1869</v>
      </c>
      <c r="F623" t="s">
        <v>1870</v>
      </c>
      <c r="G623" t="s">
        <v>1871</v>
      </c>
      <c r="H623">
        <v>190490</v>
      </c>
      <c r="I623">
        <v>482</v>
      </c>
      <c r="J623" t="s">
        <v>29</v>
      </c>
      <c r="K623" t="s">
        <v>227</v>
      </c>
      <c r="L623">
        <v>50000000</v>
      </c>
      <c r="M623">
        <v>2006</v>
      </c>
      <c r="N623">
        <v>7.5</v>
      </c>
      <c r="O623">
        <f>Table1[[#This Row],[gross]]-Table1[[#This Row],[budget]]</f>
        <v>-47791061</v>
      </c>
      <c r="R623" t="s">
        <v>5940</v>
      </c>
      <c r="S623">
        <f>COUNTIF(Table1[genres],R623)</f>
        <v>1</v>
      </c>
      <c r="T623" cm="1">
        <f t="array" ref="T623">SUM(IF(Table1[genres]=R623, Table1[imdb_score]))</f>
        <v>6.1</v>
      </c>
      <c r="U623" cm="1">
        <f t="array" ref="U623">MEDIAN(IF(Table1[genres]=R623, Table1[imdb_score]))</f>
        <v>6.1</v>
      </c>
      <c r="V623" cm="1">
        <f t="array" ref="V623">MAX(IF(Table1[genres]=R623, Table1[imdb_score]))</f>
        <v>6.1</v>
      </c>
      <c r="W623" cm="1">
        <f t="array" ref="W623">MIN(IF(Table1[genres]=R623, Table1[imdb_score]))</f>
        <v>6.1</v>
      </c>
      <c r="X623" t="e" cm="1">
        <f t="array" ref="X623">MODE(IF(Table1[genres]=R623, Table1[imdb_score]))</f>
        <v>#N/A</v>
      </c>
      <c r="Y623" s="2" t="e" cm="1">
        <f t="array" ref="Y623">VAR(IF(Table1[genres]=R623, Table1[imdb_score]))</f>
        <v>#DIV/0!</v>
      </c>
      <c r="Z623" s="2" t="e" cm="1">
        <f t="array" ref="Z623">STDEV(IF(Table1[genres]=R623, Table1[imdb_score]))</f>
        <v>#DIV/0!</v>
      </c>
      <c r="AA623" s="3" cm="1">
        <f t="array" ref="AA623">AVERAGE(IF(Table1[genres]=R623, Table1[imdb_score]))</f>
        <v>6.1</v>
      </c>
    </row>
    <row r="624" spans="1:27" x14ac:dyDescent="0.3">
      <c r="A624" t="s">
        <v>1872</v>
      </c>
      <c r="B624">
        <v>322</v>
      </c>
      <c r="C624">
        <v>122</v>
      </c>
      <c r="D624">
        <v>130468626</v>
      </c>
      <c r="E624" t="s">
        <v>86</v>
      </c>
      <c r="F624" t="s">
        <v>1873</v>
      </c>
      <c r="G624" t="s">
        <v>1874</v>
      </c>
      <c r="H624">
        <v>53607</v>
      </c>
      <c r="I624">
        <v>432</v>
      </c>
      <c r="J624" t="s">
        <v>29</v>
      </c>
      <c r="K624" t="s">
        <v>30</v>
      </c>
      <c r="L624">
        <v>185000000</v>
      </c>
      <c r="M624">
        <v>2016</v>
      </c>
      <c r="N624">
        <v>7.5</v>
      </c>
      <c r="O624">
        <f>Table1[[#This Row],[gross]]-Table1[[#This Row],[budget]]</f>
        <v>-54531374</v>
      </c>
      <c r="R624" t="s">
        <v>5948</v>
      </c>
      <c r="S624">
        <f>COUNTIF(Table1[genres],R624)</f>
        <v>1</v>
      </c>
      <c r="T624" cm="1">
        <f t="array" ref="T624">SUM(IF(Table1[genres]=R624, Table1[imdb_score]))</f>
        <v>6.1</v>
      </c>
      <c r="U624" cm="1">
        <f t="array" ref="U624">MEDIAN(IF(Table1[genres]=R624, Table1[imdb_score]))</f>
        <v>6.1</v>
      </c>
      <c r="V624" cm="1">
        <f t="array" ref="V624">MAX(IF(Table1[genres]=R624, Table1[imdb_score]))</f>
        <v>6.1</v>
      </c>
      <c r="W624" cm="1">
        <f t="array" ref="W624">MIN(IF(Table1[genres]=R624, Table1[imdb_score]))</f>
        <v>6.1</v>
      </c>
      <c r="X624" t="e" cm="1">
        <f t="array" ref="X624">MODE(IF(Table1[genres]=R624, Table1[imdb_score]))</f>
        <v>#N/A</v>
      </c>
      <c r="Y624" s="2" t="e" cm="1">
        <f t="array" ref="Y624">VAR(IF(Table1[genres]=R624, Table1[imdb_score]))</f>
        <v>#DIV/0!</v>
      </c>
      <c r="Z624" s="2" t="e" cm="1">
        <f t="array" ref="Z624">STDEV(IF(Table1[genres]=R624, Table1[imdb_score]))</f>
        <v>#DIV/0!</v>
      </c>
      <c r="AA624" s="3" cm="1">
        <f t="array" ref="AA624">AVERAGE(IF(Table1[genres]=R624, Table1[imdb_score]))</f>
        <v>6.1</v>
      </c>
    </row>
    <row r="625" spans="1:27" x14ac:dyDescent="0.3">
      <c r="A625" t="s">
        <v>949</v>
      </c>
      <c r="B625">
        <v>511</v>
      </c>
      <c r="C625">
        <v>172</v>
      </c>
      <c r="D625">
        <v>27098580</v>
      </c>
      <c r="E625" t="s">
        <v>373</v>
      </c>
      <c r="F625" t="s">
        <v>74</v>
      </c>
      <c r="G625" t="s">
        <v>1876</v>
      </c>
      <c r="H625">
        <v>284825</v>
      </c>
      <c r="I625">
        <v>828</v>
      </c>
      <c r="J625" t="s">
        <v>29</v>
      </c>
      <c r="K625" t="s">
        <v>227</v>
      </c>
      <c r="L625">
        <v>102000000</v>
      </c>
      <c r="M625">
        <v>2012</v>
      </c>
      <c r="N625">
        <v>7.5</v>
      </c>
      <c r="O625">
        <f>Table1[[#This Row],[gross]]-Table1[[#This Row],[budget]]</f>
        <v>-74901420</v>
      </c>
      <c r="R625" t="s">
        <v>5955</v>
      </c>
      <c r="S625">
        <f>COUNTIF(Table1[genres],R625)</f>
        <v>1</v>
      </c>
      <c r="T625" cm="1">
        <f t="array" ref="T625">SUM(IF(Table1[genres]=R625, Table1[imdb_score]))</f>
        <v>6.1</v>
      </c>
      <c r="U625" cm="1">
        <f t="array" ref="U625">MEDIAN(IF(Table1[genres]=R625, Table1[imdb_score]))</f>
        <v>6.1</v>
      </c>
      <c r="V625" cm="1">
        <f t="array" ref="V625">MAX(IF(Table1[genres]=R625, Table1[imdb_score]))</f>
        <v>6.1</v>
      </c>
      <c r="W625" cm="1">
        <f t="array" ref="W625">MIN(IF(Table1[genres]=R625, Table1[imdb_score]))</f>
        <v>6.1</v>
      </c>
      <c r="X625" t="e" cm="1">
        <f t="array" ref="X625">MODE(IF(Table1[genres]=R625, Table1[imdb_score]))</f>
        <v>#N/A</v>
      </c>
      <c r="Y625" s="2" t="e" cm="1">
        <f t="array" ref="Y625">VAR(IF(Table1[genres]=R625, Table1[imdb_score]))</f>
        <v>#DIV/0!</v>
      </c>
      <c r="Z625" s="2" t="e" cm="1">
        <f t="array" ref="Z625">STDEV(IF(Table1[genres]=R625, Table1[imdb_score]))</f>
        <v>#DIV/0!</v>
      </c>
      <c r="AA625" s="3" cm="1">
        <f t="array" ref="AA625">AVERAGE(IF(Table1[genres]=R625, Table1[imdb_score]))</f>
        <v>6.1</v>
      </c>
    </row>
    <row r="626" spans="1:27" x14ac:dyDescent="0.3">
      <c r="A626" t="s">
        <v>115</v>
      </c>
      <c r="B626">
        <v>682</v>
      </c>
      <c r="C626">
        <v>126</v>
      </c>
      <c r="D626">
        <v>73820094</v>
      </c>
      <c r="E626" t="s">
        <v>1878</v>
      </c>
      <c r="F626" t="s">
        <v>1879</v>
      </c>
      <c r="G626" t="s">
        <v>1880</v>
      </c>
      <c r="H626">
        <v>245333</v>
      </c>
      <c r="I626">
        <v>678</v>
      </c>
      <c r="J626" t="s">
        <v>29</v>
      </c>
      <c r="K626" t="s">
        <v>30</v>
      </c>
      <c r="L626">
        <v>170000000</v>
      </c>
      <c r="M626">
        <v>2011</v>
      </c>
      <c r="N626">
        <v>7.5</v>
      </c>
      <c r="O626">
        <f>Table1[[#This Row],[gross]]-Table1[[#This Row],[budget]]</f>
        <v>-96179906</v>
      </c>
      <c r="R626" t="s">
        <v>5967</v>
      </c>
      <c r="S626">
        <f>COUNTIF(Table1[genres],R626)</f>
        <v>1</v>
      </c>
      <c r="T626" cm="1">
        <f t="array" ref="T626">SUM(IF(Table1[genres]=R626, Table1[imdb_score]))</f>
        <v>6</v>
      </c>
      <c r="U626" cm="1">
        <f t="array" ref="U626">MEDIAN(IF(Table1[genres]=R626, Table1[imdb_score]))</f>
        <v>6</v>
      </c>
      <c r="V626" cm="1">
        <f t="array" ref="V626">MAX(IF(Table1[genres]=R626, Table1[imdb_score]))</f>
        <v>6</v>
      </c>
      <c r="W626" cm="1">
        <f t="array" ref="W626">MIN(IF(Table1[genres]=R626, Table1[imdb_score]))</f>
        <v>6</v>
      </c>
      <c r="X626" t="e" cm="1">
        <f t="array" ref="X626">MODE(IF(Table1[genres]=R626, Table1[imdb_score]))</f>
        <v>#N/A</v>
      </c>
      <c r="Y626" s="2" t="e" cm="1">
        <f t="array" ref="Y626">VAR(IF(Table1[genres]=R626, Table1[imdb_score]))</f>
        <v>#DIV/0!</v>
      </c>
      <c r="Z626" s="2" t="e" cm="1">
        <f t="array" ref="Z626">STDEV(IF(Table1[genres]=R626, Table1[imdb_score]))</f>
        <v>#DIV/0!</v>
      </c>
      <c r="AA626" s="3" cm="1">
        <f t="array" ref="AA626">AVERAGE(IF(Table1[genres]=R626, Table1[imdb_score]))</f>
        <v>6</v>
      </c>
    </row>
    <row r="627" spans="1:27" x14ac:dyDescent="0.3">
      <c r="A627" t="s">
        <v>1668</v>
      </c>
      <c r="B627">
        <v>232</v>
      </c>
      <c r="C627">
        <v>174</v>
      </c>
      <c r="D627">
        <v>261970615</v>
      </c>
      <c r="E627" t="s">
        <v>946</v>
      </c>
      <c r="F627" t="s">
        <v>947</v>
      </c>
      <c r="G627" t="s">
        <v>1882</v>
      </c>
      <c r="H627">
        <v>387616</v>
      </c>
      <c r="I627">
        <v>858</v>
      </c>
      <c r="J627" t="s">
        <v>29</v>
      </c>
      <c r="K627" t="s">
        <v>200</v>
      </c>
      <c r="L627">
        <v>100000000</v>
      </c>
      <c r="M627">
        <v>2002</v>
      </c>
      <c r="N627">
        <v>7.4</v>
      </c>
      <c r="O627">
        <f>Table1[[#This Row],[gross]]-Table1[[#This Row],[budget]]</f>
        <v>161970615</v>
      </c>
      <c r="R627" t="s">
        <v>5993</v>
      </c>
      <c r="S627">
        <f>COUNTIF(Table1[genres],R627)</f>
        <v>1</v>
      </c>
      <c r="T627" cm="1">
        <f t="array" ref="T627">SUM(IF(Table1[genres]=R627, Table1[imdb_score]))</f>
        <v>6</v>
      </c>
      <c r="U627" cm="1">
        <f t="array" ref="U627">MEDIAN(IF(Table1[genres]=R627, Table1[imdb_score]))</f>
        <v>6</v>
      </c>
      <c r="V627" cm="1">
        <f t="array" ref="V627">MAX(IF(Table1[genres]=R627, Table1[imdb_score]))</f>
        <v>6</v>
      </c>
      <c r="W627" cm="1">
        <f t="array" ref="W627">MIN(IF(Table1[genres]=R627, Table1[imdb_score]))</f>
        <v>6</v>
      </c>
      <c r="X627" t="e" cm="1">
        <f t="array" ref="X627">MODE(IF(Table1[genres]=R627, Table1[imdb_score]))</f>
        <v>#N/A</v>
      </c>
      <c r="Y627" s="2" t="e" cm="1">
        <f t="array" ref="Y627">VAR(IF(Table1[genres]=R627, Table1[imdb_score]))</f>
        <v>#DIV/0!</v>
      </c>
      <c r="Z627" s="2" t="e" cm="1">
        <f t="array" ref="Z627">STDEV(IF(Table1[genres]=R627, Table1[imdb_score]))</f>
        <v>#DIV/0!</v>
      </c>
      <c r="AA627" s="3" cm="1">
        <f t="array" ref="AA627">AVERAGE(IF(Table1[genres]=R627, Table1[imdb_score]))</f>
        <v>6</v>
      </c>
    </row>
    <row r="628" spans="1:27" x14ac:dyDescent="0.3">
      <c r="A628" t="s">
        <v>1884</v>
      </c>
      <c r="B628">
        <v>94</v>
      </c>
      <c r="C628">
        <v>116</v>
      </c>
      <c r="D628">
        <v>177200000</v>
      </c>
      <c r="E628" t="s">
        <v>699</v>
      </c>
      <c r="F628" t="s">
        <v>520</v>
      </c>
      <c r="G628" t="s">
        <v>1885</v>
      </c>
      <c r="H628">
        <v>77366</v>
      </c>
      <c r="I628">
        <v>194</v>
      </c>
      <c r="J628" t="s">
        <v>29</v>
      </c>
      <c r="K628" t="s">
        <v>30</v>
      </c>
      <c r="L628">
        <v>22000000</v>
      </c>
      <c r="M628">
        <v>1982</v>
      </c>
      <c r="N628">
        <v>7.4</v>
      </c>
      <c r="O628">
        <f>Table1[[#This Row],[gross]]-Table1[[#This Row],[budget]]</f>
        <v>155200000</v>
      </c>
      <c r="R628" t="s">
        <v>6001</v>
      </c>
      <c r="S628">
        <f>COUNTIF(Table1[genres],R628)</f>
        <v>1</v>
      </c>
      <c r="T628" cm="1">
        <f t="array" ref="T628">SUM(IF(Table1[genres]=R628, Table1[imdb_score]))</f>
        <v>6</v>
      </c>
      <c r="U628" cm="1">
        <f t="array" ref="U628">MEDIAN(IF(Table1[genres]=R628, Table1[imdb_score]))</f>
        <v>6</v>
      </c>
      <c r="V628" cm="1">
        <f t="array" ref="V628">MAX(IF(Table1[genres]=R628, Table1[imdb_score]))</f>
        <v>6</v>
      </c>
      <c r="W628" cm="1">
        <f t="array" ref="W628">MIN(IF(Table1[genres]=R628, Table1[imdb_score]))</f>
        <v>6</v>
      </c>
      <c r="X628" t="e" cm="1">
        <f t="array" ref="X628">MODE(IF(Table1[genres]=R628, Table1[imdb_score]))</f>
        <v>#N/A</v>
      </c>
      <c r="Y628" s="2" t="e" cm="1">
        <f t="array" ref="Y628">VAR(IF(Table1[genres]=R628, Table1[imdb_score]))</f>
        <v>#DIV/0!</v>
      </c>
      <c r="Z628" s="2" t="e" cm="1">
        <f t="array" ref="Z628">STDEV(IF(Table1[genres]=R628, Table1[imdb_score]))</f>
        <v>#DIV/0!</v>
      </c>
      <c r="AA628" s="3" cm="1">
        <f t="array" ref="AA628">AVERAGE(IF(Table1[genres]=R628, Table1[imdb_score]))</f>
        <v>6</v>
      </c>
    </row>
    <row r="629" spans="1:27" x14ac:dyDescent="0.3">
      <c r="A629" t="s">
        <v>59</v>
      </c>
      <c r="B629">
        <v>538</v>
      </c>
      <c r="C629">
        <v>150</v>
      </c>
      <c r="D629">
        <v>182204440</v>
      </c>
      <c r="E629" t="s">
        <v>262</v>
      </c>
      <c r="F629" t="s">
        <v>1238</v>
      </c>
      <c r="G629" t="s">
        <v>1886</v>
      </c>
      <c r="H629">
        <v>197412</v>
      </c>
      <c r="I629">
        <v>720</v>
      </c>
      <c r="J629" t="s">
        <v>29</v>
      </c>
      <c r="K629" t="s">
        <v>30</v>
      </c>
      <c r="L629">
        <v>65000000</v>
      </c>
      <c r="M629">
        <v>2012</v>
      </c>
      <c r="N629">
        <v>7.4</v>
      </c>
      <c r="O629">
        <f>Table1[[#This Row],[gross]]-Table1[[#This Row],[budget]]</f>
        <v>117204440</v>
      </c>
      <c r="R629" t="s">
        <v>6007</v>
      </c>
      <c r="S629">
        <f>COUNTIF(Table1[genres],R629)</f>
        <v>1</v>
      </c>
      <c r="T629" cm="1">
        <f t="array" ref="T629">SUM(IF(Table1[genres]=R629, Table1[imdb_score]))</f>
        <v>6</v>
      </c>
      <c r="U629" cm="1">
        <f t="array" ref="U629">MEDIAN(IF(Table1[genres]=R629, Table1[imdb_score]))</f>
        <v>6</v>
      </c>
      <c r="V629" cm="1">
        <f t="array" ref="V629">MAX(IF(Table1[genres]=R629, Table1[imdb_score]))</f>
        <v>6</v>
      </c>
      <c r="W629" cm="1">
        <f t="array" ref="W629">MIN(IF(Table1[genres]=R629, Table1[imdb_score]))</f>
        <v>6</v>
      </c>
      <c r="X629" t="e" cm="1">
        <f t="array" ref="X629">MODE(IF(Table1[genres]=R629, Table1[imdb_score]))</f>
        <v>#N/A</v>
      </c>
      <c r="Y629" s="2" t="e" cm="1">
        <f t="array" ref="Y629">VAR(IF(Table1[genres]=R629, Table1[imdb_score]))</f>
        <v>#DIV/0!</v>
      </c>
      <c r="Z629" s="2" t="e" cm="1">
        <f t="array" ref="Z629">STDEV(IF(Table1[genres]=R629, Table1[imdb_score]))</f>
        <v>#DIV/0!</v>
      </c>
      <c r="AA629" s="3" cm="1">
        <f t="array" ref="AA629">AVERAGE(IF(Table1[genres]=R629, Table1[imdb_score]))</f>
        <v>6</v>
      </c>
    </row>
    <row r="630" spans="1:27" x14ac:dyDescent="0.3">
      <c r="A630" t="s">
        <v>908</v>
      </c>
      <c r="B630">
        <v>299</v>
      </c>
      <c r="C630">
        <v>87</v>
      </c>
      <c r="D630">
        <v>183132370</v>
      </c>
      <c r="E630" t="s">
        <v>1888</v>
      </c>
      <c r="F630" t="s">
        <v>1889</v>
      </c>
      <c r="G630" t="s">
        <v>1890</v>
      </c>
      <c r="H630">
        <v>259083</v>
      </c>
      <c r="I630">
        <v>763</v>
      </c>
      <c r="J630" t="s">
        <v>29</v>
      </c>
      <c r="K630" t="s">
        <v>30</v>
      </c>
      <c r="L630">
        <v>75000000</v>
      </c>
      <c r="M630">
        <v>2007</v>
      </c>
      <c r="N630">
        <v>7.4</v>
      </c>
      <c r="O630">
        <f>Table1[[#This Row],[gross]]-Table1[[#This Row],[budget]]</f>
        <v>108132370</v>
      </c>
      <c r="R630" t="s">
        <v>6042</v>
      </c>
      <c r="S630">
        <f>COUNTIF(Table1[genres],R630)</f>
        <v>1</v>
      </c>
      <c r="T630" cm="1">
        <f t="array" ref="T630">SUM(IF(Table1[genres]=R630, Table1[imdb_score]))</f>
        <v>6</v>
      </c>
      <c r="U630" cm="1">
        <f t="array" ref="U630">MEDIAN(IF(Table1[genres]=R630, Table1[imdb_score]))</f>
        <v>6</v>
      </c>
      <c r="V630" cm="1">
        <f t="array" ref="V630">MAX(IF(Table1[genres]=R630, Table1[imdb_score]))</f>
        <v>6</v>
      </c>
      <c r="W630" cm="1">
        <f t="array" ref="W630">MIN(IF(Table1[genres]=R630, Table1[imdb_score]))</f>
        <v>6</v>
      </c>
      <c r="X630" t="e" cm="1">
        <f t="array" ref="X630">MODE(IF(Table1[genres]=R630, Table1[imdb_score]))</f>
        <v>#N/A</v>
      </c>
      <c r="Y630" s="2" t="e" cm="1">
        <f t="array" ref="Y630">VAR(IF(Table1[genres]=R630, Table1[imdb_score]))</f>
        <v>#DIV/0!</v>
      </c>
      <c r="Z630" s="2" t="e" cm="1">
        <f t="array" ref="Z630">STDEV(IF(Table1[genres]=R630, Table1[imdb_score]))</f>
        <v>#DIV/0!</v>
      </c>
      <c r="AA630" s="3" cm="1">
        <f t="array" ref="AA630">AVERAGE(IF(Table1[genres]=R630, Table1[imdb_score]))</f>
        <v>6</v>
      </c>
    </row>
    <row r="631" spans="1:27" x14ac:dyDescent="0.3">
      <c r="A631" t="s">
        <v>1892</v>
      </c>
      <c r="B631">
        <v>61</v>
      </c>
      <c r="C631">
        <v>99</v>
      </c>
      <c r="D631">
        <v>106593296</v>
      </c>
      <c r="E631" t="s">
        <v>157</v>
      </c>
      <c r="F631" t="s">
        <v>27</v>
      </c>
      <c r="G631" t="s">
        <v>1893</v>
      </c>
      <c r="H631">
        <v>72324</v>
      </c>
      <c r="I631">
        <v>134</v>
      </c>
      <c r="J631" t="s">
        <v>29</v>
      </c>
      <c r="K631" t="s">
        <v>30</v>
      </c>
      <c r="L631">
        <v>7500000</v>
      </c>
      <c r="M631">
        <v>1989</v>
      </c>
      <c r="N631">
        <v>7.4</v>
      </c>
      <c r="O631">
        <f>Table1[[#This Row],[gross]]-Table1[[#This Row],[budget]]</f>
        <v>99093296</v>
      </c>
      <c r="R631" t="s">
        <v>6052</v>
      </c>
      <c r="S631">
        <f>COUNTIF(Table1[genres],R631)</f>
        <v>1</v>
      </c>
      <c r="T631" cm="1">
        <f t="array" ref="T631">SUM(IF(Table1[genres]=R631, Table1[imdb_score]))</f>
        <v>6</v>
      </c>
      <c r="U631" cm="1">
        <f t="array" ref="U631">MEDIAN(IF(Table1[genres]=R631, Table1[imdb_score]))</f>
        <v>6</v>
      </c>
      <c r="V631" cm="1">
        <f t="array" ref="V631">MAX(IF(Table1[genres]=R631, Table1[imdb_score]))</f>
        <v>6</v>
      </c>
      <c r="W631" cm="1">
        <f t="array" ref="W631">MIN(IF(Table1[genres]=R631, Table1[imdb_score]))</f>
        <v>6</v>
      </c>
      <c r="X631" t="e" cm="1">
        <f t="array" ref="X631">MODE(IF(Table1[genres]=R631, Table1[imdb_score]))</f>
        <v>#N/A</v>
      </c>
      <c r="Y631" s="2" t="e" cm="1">
        <f t="array" ref="Y631">VAR(IF(Table1[genres]=R631, Table1[imdb_score]))</f>
        <v>#DIV/0!</v>
      </c>
      <c r="Z631" s="2" t="e" cm="1">
        <f t="array" ref="Z631">STDEV(IF(Table1[genres]=R631, Table1[imdb_score]))</f>
        <v>#DIV/0!</v>
      </c>
      <c r="AA631" s="3" cm="1">
        <f t="array" ref="AA631">AVERAGE(IF(Table1[genres]=R631, Table1[imdb_score]))</f>
        <v>6</v>
      </c>
    </row>
    <row r="632" spans="1:27" x14ac:dyDescent="0.3">
      <c r="A632" t="s">
        <v>149</v>
      </c>
      <c r="B632">
        <v>290</v>
      </c>
      <c r="C632">
        <v>104</v>
      </c>
      <c r="D632">
        <v>157299717</v>
      </c>
      <c r="E632" t="s">
        <v>248</v>
      </c>
      <c r="F632" t="s">
        <v>565</v>
      </c>
      <c r="G632" t="s">
        <v>1895</v>
      </c>
      <c r="H632">
        <v>452928</v>
      </c>
      <c r="I632">
        <v>1401</v>
      </c>
      <c r="J632" t="s">
        <v>29</v>
      </c>
      <c r="K632" t="s">
        <v>30</v>
      </c>
      <c r="L632">
        <v>75000000</v>
      </c>
      <c r="M632">
        <v>2000</v>
      </c>
      <c r="N632">
        <v>7.4</v>
      </c>
      <c r="O632">
        <f>Table1[[#This Row],[gross]]-Table1[[#This Row],[budget]]</f>
        <v>82299717</v>
      </c>
      <c r="R632" t="s">
        <v>6064</v>
      </c>
      <c r="S632">
        <f>COUNTIF(Table1[genres],R632)</f>
        <v>1</v>
      </c>
      <c r="T632" cm="1">
        <f t="array" ref="T632">SUM(IF(Table1[genres]=R632, Table1[imdb_score]))</f>
        <v>6</v>
      </c>
      <c r="U632" cm="1">
        <f t="array" ref="U632">MEDIAN(IF(Table1[genres]=R632, Table1[imdb_score]))</f>
        <v>6</v>
      </c>
      <c r="V632" cm="1">
        <f t="array" ref="V632">MAX(IF(Table1[genres]=R632, Table1[imdb_score]))</f>
        <v>6</v>
      </c>
      <c r="W632" cm="1">
        <f t="array" ref="W632">MIN(IF(Table1[genres]=R632, Table1[imdb_score]))</f>
        <v>6</v>
      </c>
      <c r="X632" t="e" cm="1">
        <f t="array" ref="X632">MODE(IF(Table1[genres]=R632, Table1[imdb_score]))</f>
        <v>#N/A</v>
      </c>
      <c r="Y632" s="2" t="e" cm="1">
        <f t="array" ref="Y632">VAR(IF(Table1[genres]=R632, Table1[imdb_score]))</f>
        <v>#DIV/0!</v>
      </c>
      <c r="Z632" s="2" t="e" cm="1">
        <f t="array" ref="Z632">STDEV(IF(Table1[genres]=R632, Table1[imdb_score]))</f>
        <v>#DIV/0!</v>
      </c>
      <c r="AA632" s="3" cm="1">
        <f t="array" ref="AA632">AVERAGE(IF(Table1[genres]=R632, Table1[imdb_score]))</f>
        <v>6</v>
      </c>
    </row>
    <row r="633" spans="1:27" x14ac:dyDescent="0.3">
      <c r="A633" t="s">
        <v>1897</v>
      </c>
      <c r="B633">
        <v>71</v>
      </c>
      <c r="C633">
        <v>149</v>
      </c>
      <c r="D633">
        <v>108706165</v>
      </c>
      <c r="E633" t="s">
        <v>208</v>
      </c>
      <c r="F633" t="s">
        <v>150</v>
      </c>
      <c r="G633" t="s">
        <v>1898</v>
      </c>
      <c r="H633">
        <v>99558</v>
      </c>
      <c r="I633">
        <v>236</v>
      </c>
      <c r="J633" t="s">
        <v>29</v>
      </c>
      <c r="K633" t="s">
        <v>30</v>
      </c>
      <c r="L633">
        <v>40000000</v>
      </c>
      <c r="M633">
        <v>1996</v>
      </c>
      <c r="N633">
        <v>7.4</v>
      </c>
      <c r="O633">
        <f>Table1[[#This Row],[gross]]-Table1[[#This Row],[budget]]</f>
        <v>68706165</v>
      </c>
      <c r="R633" t="s">
        <v>6073</v>
      </c>
      <c r="S633">
        <f>COUNTIF(Table1[genres],R633)</f>
        <v>1</v>
      </c>
      <c r="T633" cm="1">
        <f t="array" ref="T633">SUM(IF(Table1[genres]=R633, Table1[imdb_score]))</f>
        <v>6</v>
      </c>
      <c r="U633" cm="1">
        <f t="array" ref="U633">MEDIAN(IF(Table1[genres]=R633, Table1[imdb_score]))</f>
        <v>6</v>
      </c>
      <c r="V633" cm="1">
        <f t="array" ref="V633">MAX(IF(Table1[genres]=R633, Table1[imdb_score]))</f>
        <v>6</v>
      </c>
      <c r="W633" cm="1">
        <f t="array" ref="W633">MIN(IF(Table1[genres]=R633, Table1[imdb_score]))</f>
        <v>6</v>
      </c>
      <c r="X633" t="e" cm="1">
        <f t="array" ref="X633">MODE(IF(Table1[genres]=R633, Table1[imdb_score]))</f>
        <v>#N/A</v>
      </c>
      <c r="Y633" s="2" t="e" cm="1">
        <f t="array" ref="Y633">VAR(IF(Table1[genres]=R633, Table1[imdb_score]))</f>
        <v>#DIV/0!</v>
      </c>
      <c r="Z633" s="2" t="e" cm="1">
        <f t="array" ref="Z633">STDEV(IF(Table1[genres]=R633, Table1[imdb_score]))</f>
        <v>#DIV/0!</v>
      </c>
      <c r="AA633" s="3" cm="1">
        <f t="array" ref="AA633">AVERAGE(IF(Table1[genres]=R633, Table1[imdb_score]))</f>
        <v>6</v>
      </c>
    </row>
    <row r="634" spans="1:27" x14ac:dyDescent="0.3">
      <c r="A634" t="s">
        <v>1734</v>
      </c>
      <c r="B634">
        <v>223</v>
      </c>
      <c r="C634">
        <v>120</v>
      </c>
      <c r="D634">
        <v>76600000</v>
      </c>
      <c r="E634" t="s">
        <v>1900</v>
      </c>
      <c r="F634" t="s">
        <v>1901</v>
      </c>
      <c r="G634" t="s">
        <v>1902</v>
      </c>
      <c r="H634">
        <v>105446</v>
      </c>
      <c r="I634">
        <v>321</v>
      </c>
      <c r="J634" t="s">
        <v>29</v>
      </c>
      <c r="K634" t="s">
        <v>30</v>
      </c>
      <c r="L634">
        <v>10700000</v>
      </c>
      <c r="M634">
        <v>1982</v>
      </c>
      <c r="N634">
        <v>7.4</v>
      </c>
      <c r="O634">
        <f>Table1[[#This Row],[gross]]-Table1[[#This Row],[budget]]</f>
        <v>65900000</v>
      </c>
      <c r="R634" t="s">
        <v>6076</v>
      </c>
      <c r="S634">
        <f>COUNTIF(Table1[genres],R634)</f>
        <v>1</v>
      </c>
      <c r="T634" cm="1">
        <f t="array" ref="T634">SUM(IF(Table1[genres]=R634, Table1[imdb_score]))</f>
        <v>6</v>
      </c>
      <c r="U634" cm="1">
        <f t="array" ref="U634">MEDIAN(IF(Table1[genres]=R634, Table1[imdb_score]))</f>
        <v>6</v>
      </c>
      <c r="V634" cm="1">
        <f t="array" ref="V634">MAX(IF(Table1[genres]=R634, Table1[imdb_score]))</f>
        <v>6</v>
      </c>
      <c r="W634" cm="1">
        <f t="array" ref="W634">MIN(IF(Table1[genres]=R634, Table1[imdb_score]))</f>
        <v>6</v>
      </c>
      <c r="X634" t="e" cm="1">
        <f t="array" ref="X634">MODE(IF(Table1[genres]=R634, Table1[imdb_score]))</f>
        <v>#N/A</v>
      </c>
      <c r="Y634" s="2" t="e" cm="1">
        <f t="array" ref="Y634">VAR(IF(Table1[genres]=R634, Table1[imdb_score]))</f>
        <v>#DIV/0!</v>
      </c>
      <c r="Z634" s="2" t="e" cm="1">
        <f t="array" ref="Z634">STDEV(IF(Table1[genres]=R634, Table1[imdb_score]))</f>
        <v>#DIV/0!</v>
      </c>
      <c r="AA634" s="3" cm="1">
        <f t="array" ref="AA634">AVERAGE(IF(Table1[genres]=R634, Table1[imdb_score]))</f>
        <v>6</v>
      </c>
    </row>
    <row r="635" spans="1:27" x14ac:dyDescent="0.3">
      <c r="A635" t="s">
        <v>1734</v>
      </c>
      <c r="B635">
        <v>223</v>
      </c>
      <c r="C635">
        <v>120</v>
      </c>
      <c r="D635">
        <v>76600000</v>
      </c>
      <c r="E635" t="s">
        <v>1900</v>
      </c>
      <c r="F635" t="s">
        <v>1901</v>
      </c>
      <c r="G635" t="s">
        <v>1902</v>
      </c>
      <c r="H635">
        <v>105448</v>
      </c>
      <c r="I635">
        <v>321</v>
      </c>
      <c r="J635" t="s">
        <v>29</v>
      </c>
      <c r="K635" t="s">
        <v>30</v>
      </c>
      <c r="L635">
        <v>10700000</v>
      </c>
      <c r="M635">
        <v>1982</v>
      </c>
      <c r="N635">
        <v>7.4</v>
      </c>
      <c r="O635">
        <f>Table1[[#This Row],[gross]]-Table1[[#This Row],[budget]]</f>
        <v>65900000</v>
      </c>
      <c r="R635" t="s">
        <v>6079</v>
      </c>
      <c r="S635">
        <f>COUNTIF(Table1[genres],R635)</f>
        <v>1</v>
      </c>
      <c r="T635" cm="1">
        <f t="array" ref="T635">SUM(IF(Table1[genres]=R635, Table1[imdb_score]))</f>
        <v>6</v>
      </c>
      <c r="U635" cm="1">
        <f t="array" ref="U635">MEDIAN(IF(Table1[genres]=R635, Table1[imdb_score]))</f>
        <v>6</v>
      </c>
      <c r="V635" cm="1">
        <f t="array" ref="V635">MAX(IF(Table1[genres]=R635, Table1[imdb_score]))</f>
        <v>6</v>
      </c>
      <c r="W635" cm="1">
        <f t="array" ref="W635">MIN(IF(Table1[genres]=R635, Table1[imdb_score]))</f>
        <v>6</v>
      </c>
      <c r="X635" t="e" cm="1">
        <f t="array" ref="X635">MODE(IF(Table1[genres]=R635, Table1[imdb_score]))</f>
        <v>#N/A</v>
      </c>
      <c r="Y635" s="2" t="e" cm="1">
        <f t="array" ref="Y635">VAR(IF(Table1[genres]=R635, Table1[imdb_score]))</f>
        <v>#DIV/0!</v>
      </c>
      <c r="Z635" s="2" t="e" cm="1">
        <f t="array" ref="Z635">STDEV(IF(Table1[genres]=R635, Table1[imdb_score]))</f>
        <v>#DIV/0!</v>
      </c>
      <c r="AA635" s="3" cm="1">
        <f t="array" ref="AA635">AVERAGE(IF(Table1[genres]=R635, Table1[imdb_score]))</f>
        <v>6</v>
      </c>
    </row>
    <row r="636" spans="1:27" x14ac:dyDescent="0.3">
      <c r="A636" t="s">
        <v>633</v>
      </c>
      <c r="B636">
        <v>432</v>
      </c>
      <c r="C636">
        <v>133</v>
      </c>
      <c r="D636">
        <v>209364921</v>
      </c>
      <c r="E636" t="s">
        <v>715</v>
      </c>
      <c r="F636" t="s">
        <v>649</v>
      </c>
      <c r="G636" t="s">
        <v>1905</v>
      </c>
      <c r="H636">
        <v>365104</v>
      </c>
      <c r="I636">
        <v>512</v>
      </c>
      <c r="J636" t="s">
        <v>29</v>
      </c>
      <c r="K636" t="s">
        <v>30</v>
      </c>
      <c r="L636">
        <v>145000000</v>
      </c>
      <c r="M636">
        <v>2011</v>
      </c>
      <c r="N636">
        <v>7.4</v>
      </c>
      <c r="O636">
        <f>Table1[[#This Row],[gross]]-Table1[[#This Row],[budget]]</f>
        <v>64364921</v>
      </c>
      <c r="R636" t="s">
        <v>6087</v>
      </c>
      <c r="S636">
        <f>COUNTIF(Table1[genres],R636)</f>
        <v>1</v>
      </c>
      <c r="T636" cm="1">
        <f t="array" ref="T636">SUM(IF(Table1[genres]=R636, Table1[imdb_score]))</f>
        <v>6</v>
      </c>
      <c r="U636" cm="1">
        <f t="array" ref="U636">MEDIAN(IF(Table1[genres]=R636, Table1[imdb_score]))</f>
        <v>6</v>
      </c>
      <c r="V636" cm="1">
        <f t="array" ref="V636">MAX(IF(Table1[genres]=R636, Table1[imdb_score]))</f>
        <v>6</v>
      </c>
      <c r="W636" cm="1">
        <f t="array" ref="W636">MIN(IF(Table1[genres]=R636, Table1[imdb_score]))</f>
        <v>6</v>
      </c>
      <c r="X636" t="e" cm="1">
        <f t="array" ref="X636">MODE(IF(Table1[genres]=R636, Table1[imdb_score]))</f>
        <v>#N/A</v>
      </c>
      <c r="Y636" s="2" t="e" cm="1">
        <f t="array" ref="Y636">VAR(IF(Table1[genres]=R636, Table1[imdb_score]))</f>
        <v>#DIV/0!</v>
      </c>
      <c r="Z636" s="2" t="e" cm="1">
        <f t="array" ref="Z636">STDEV(IF(Table1[genres]=R636, Table1[imdb_score]))</f>
        <v>#DIV/0!</v>
      </c>
      <c r="AA636" s="3" cm="1">
        <f t="array" ref="AA636">AVERAGE(IF(Table1[genres]=R636, Table1[imdb_score]))</f>
        <v>6</v>
      </c>
    </row>
    <row r="637" spans="1:27" x14ac:dyDescent="0.3">
      <c r="A637" t="s">
        <v>1907</v>
      </c>
      <c r="B637">
        <v>122</v>
      </c>
      <c r="C637">
        <v>136</v>
      </c>
      <c r="D637">
        <v>134006721</v>
      </c>
      <c r="E637" t="s">
        <v>715</v>
      </c>
      <c r="F637" t="s">
        <v>1302</v>
      </c>
      <c r="G637" t="s">
        <v>1908</v>
      </c>
      <c r="H637">
        <v>259492</v>
      </c>
      <c r="I637">
        <v>415</v>
      </c>
      <c r="J637" t="s">
        <v>29</v>
      </c>
      <c r="K637" t="s">
        <v>30</v>
      </c>
      <c r="L637">
        <v>75000000</v>
      </c>
      <c r="M637">
        <v>1996</v>
      </c>
      <c r="N637">
        <v>7.4</v>
      </c>
      <c r="O637">
        <f>Table1[[#This Row],[gross]]-Table1[[#This Row],[budget]]</f>
        <v>59006721</v>
      </c>
      <c r="R637" t="s">
        <v>6099</v>
      </c>
      <c r="S637">
        <f>COUNTIF(Table1[genres],R637)</f>
        <v>1</v>
      </c>
      <c r="T637" cm="1">
        <f t="array" ref="T637">SUM(IF(Table1[genres]=R637, Table1[imdb_score]))</f>
        <v>5.9</v>
      </c>
      <c r="U637" cm="1">
        <f t="array" ref="U637">MEDIAN(IF(Table1[genres]=R637, Table1[imdb_score]))</f>
        <v>5.9</v>
      </c>
      <c r="V637" cm="1">
        <f t="array" ref="V637">MAX(IF(Table1[genres]=R637, Table1[imdb_score]))</f>
        <v>5.9</v>
      </c>
      <c r="W637" cm="1">
        <f t="array" ref="W637">MIN(IF(Table1[genres]=R637, Table1[imdb_score]))</f>
        <v>5.9</v>
      </c>
      <c r="X637" t="e" cm="1">
        <f t="array" ref="X637">MODE(IF(Table1[genres]=R637, Table1[imdb_score]))</f>
        <v>#N/A</v>
      </c>
      <c r="Y637" s="2" t="e" cm="1">
        <f t="array" ref="Y637">VAR(IF(Table1[genres]=R637, Table1[imdb_score]))</f>
        <v>#DIV/0!</v>
      </c>
      <c r="Z637" s="2" t="e" cm="1">
        <f t="array" ref="Z637">STDEV(IF(Table1[genres]=R637, Table1[imdb_score]))</f>
        <v>#DIV/0!</v>
      </c>
      <c r="AA637" s="3" cm="1">
        <f t="array" ref="AA637">AVERAGE(IF(Table1[genres]=R637, Table1[imdb_score]))</f>
        <v>5.9</v>
      </c>
    </row>
    <row r="638" spans="1:27" x14ac:dyDescent="0.3">
      <c r="A638" t="s">
        <v>1284</v>
      </c>
      <c r="B638">
        <v>391</v>
      </c>
      <c r="C638">
        <v>108</v>
      </c>
      <c r="D638">
        <v>83813460</v>
      </c>
      <c r="E638" t="s">
        <v>588</v>
      </c>
      <c r="F638" t="s">
        <v>221</v>
      </c>
      <c r="G638" t="s">
        <v>1910</v>
      </c>
      <c r="H638">
        <v>270238</v>
      </c>
      <c r="I638">
        <v>452</v>
      </c>
      <c r="J638" t="s">
        <v>29</v>
      </c>
      <c r="K638" t="s">
        <v>30</v>
      </c>
      <c r="L638">
        <v>25000000</v>
      </c>
      <c r="M638">
        <v>2009</v>
      </c>
      <c r="N638">
        <v>7.4</v>
      </c>
      <c r="O638">
        <f>Table1[[#This Row],[gross]]-Table1[[#This Row],[budget]]</f>
        <v>58813460</v>
      </c>
      <c r="R638" t="s">
        <v>6155</v>
      </c>
      <c r="S638">
        <f>COUNTIF(Table1[genres],R638)</f>
        <v>1</v>
      </c>
      <c r="T638" cm="1">
        <f t="array" ref="T638">SUM(IF(Table1[genres]=R638, Table1[imdb_score]))</f>
        <v>5.9</v>
      </c>
      <c r="U638" cm="1">
        <f t="array" ref="U638">MEDIAN(IF(Table1[genres]=R638, Table1[imdb_score]))</f>
        <v>5.9</v>
      </c>
      <c r="V638" cm="1">
        <f t="array" ref="V638">MAX(IF(Table1[genres]=R638, Table1[imdb_score]))</f>
        <v>5.9</v>
      </c>
      <c r="W638" cm="1">
        <f t="array" ref="W638">MIN(IF(Table1[genres]=R638, Table1[imdb_score]))</f>
        <v>5.9</v>
      </c>
      <c r="X638" t="e" cm="1">
        <f t="array" ref="X638">MODE(IF(Table1[genres]=R638, Table1[imdb_score]))</f>
        <v>#N/A</v>
      </c>
      <c r="Y638" s="2" t="e" cm="1">
        <f t="array" ref="Y638">VAR(IF(Table1[genres]=R638, Table1[imdb_score]))</f>
        <v>#DIV/0!</v>
      </c>
      <c r="Z638" s="2" t="e" cm="1">
        <f t="array" ref="Z638">STDEV(IF(Table1[genres]=R638, Table1[imdb_score]))</f>
        <v>#DIV/0!</v>
      </c>
      <c r="AA638" s="3" cm="1">
        <f t="array" ref="AA638">AVERAGE(IF(Table1[genres]=R638, Table1[imdb_score]))</f>
        <v>5.9</v>
      </c>
    </row>
    <row r="639" spans="1:27" x14ac:dyDescent="0.3">
      <c r="A639" t="s">
        <v>1108</v>
      </c>
      <c r="B639">
        <v>558</v>
      </c>
      <c r="C639">
        <v>157</v>
      </c>
      <c r="D639">
        <v>95720716</v>
      </c>
      <c r="E639" t="s">
        <v>696</v>
      </c>
      <c r="F639" t="s">
        <v>1912</v>
      </c>
      <c r="G639" t="s">
        <v>1913</v>
      </c>
      <c r="H639">
        <v>216032</v>
      </c>
      <c r="I639">
        <v>640</v>
      </c>
      <c r="J639" t="s">
        <v>29</v>
      </c>
      <c r="K639" t="s">
        <v>30</v>
      </c>
      <c r="L639">
        <v>40000000</v>
      </c>
      <c r="M639">
        <v>2012</v>
      </c>
      <c r="N639">
        <v>7.4</v>
      </c>
      <c r="O639">
        <f>Table1[[#This Row],[gross]]-Table1[[#This Row],[budget]]</f>
        <v>55720716</v>
      </c>
      <c r="R639" t="s">
        <v>6169</v>
      </c>
      <c r="S639">
        <f>COUNTIF(Table1[genres],R639)</f>
        <v>1</v>
      </c>
      <c r="T639" cm="1">
        <f t="array" ref="T639">SUM(IF(Table1[genres]=R639, Table1[imdb_score]))</f>
        <v>5.9</v>
      </c>
      <c r="U639" cm="1">
        <f t="array" ref="U639">MEDIAN(IF(Table1[genres]=R639, Table1[imdb_score]))</f>
        <v>5.9</v>
      </c>
      <c r="V639" cm="1">
        <f t="array" ref="V639">MAX(IF(Table1[genres]=R639, Table1[imdb_score]))</f>
        <v>5.9</v>
      </c>
      <c r="W639" cm="1">
        <f t="array" ref="W639">MIN(IF(Table1[genres]=R639, Table1[imdb_score]))</f>
        <v>5.9</v>
      </c>
      <c r="X639" t="e" cm="1">
        <f t="array" ref="X639">MODE(IF(Table1[genres]=R639, Table1[imdb_score]))</f>
        <v>#N/A</v>
      </c>
      <c r="Y639" s="2" t="e" cm="1">
        <f t="array" ref="Y639">VAR(IF(Table1[genres]=R639, Table1[imdb_score]))</f>
        <v>#DIV/0!</v>
      </c>
      <c r="Z639" s="2" t="e" cm="1">
        <f t="array" ref="Z639">STDEV(IF(Table1[genres]=R639, Table1[imdb_score]))</f>
        <v>#DIV/0!</v>
      </c>
      <c r="AA639" s="3" cm="1">
        <f t="array" ref="AA639">AVERAGE(IF(Table1[genres]=R639, Table1[imdb_score]))</f>
        <v>5.9</v>
      </c>
    </row>
    <row r="640" spans="1:27" x14ac:dyDescent="0.3">
      <c r="A640" t="s">
        <v>415</v>
      </c>
      <c r="B640">
        <v>83</v>
      </c>
      <c r="C640">
        <v>112</v>
      </c>
      <c r="D640">
        <v>65500000</v>
      </c>
      <c r="E640" t="s">
        <v>1915</v>
      </c>
      <c r="F640" t="s">
        <v>79</v>
      </c>
      <c r="G640" t="s">
        <v>1916</v>
      </c>
      <c r="H640">
        <v>66966</v>
      </c>
      <c r="I640">
        <v>175</v>
      </c>
      <c r="J640" t="s">
        <v>29</v>
      </c>
      <c r="K640" t="s">
        <v>30</v>
      </c>
      <c r="L640">
        <v>12000000</v>
      </c>
      <c r="M640">
        <v>1985</v>
      </c>
      <c r="N640">
        <v>7.4</v>
      </c>
      <c r="O640">
        <f>Table1[[#This Row],[gross]]-Table1[[#This Row],[budget]]</f>
        <v>53500000</v>
      </c>
      <c r="R640" t="s">
        <v>6172</v>
      </c>
      <c r="S640">
        <f>COUNTIF(Table1[genres],R640)</f>
        <v>1</v>
      </c>
      <c r="T640" cm="1">
        <f t="array" ref="T640">SUM(IF(Table1[genres]=R640, Table1[imdb_score]))</f>
        <v>5.9</v>
      </c>
      <c r="U640" cm="1">
        <f t="array" ref="U640">MEDIAN(IF(Table1[genres]=R640, Table1[imdb_score]))</f>
        <v>5.9</v>
      </c>
      <c r="V640" cm="1">
        <f t="array" ref="V640">MAX(IF(Table1[genres]=R640, Table1[imdb_score]))</f>
        <v>5.9</v>
      </c>
      <c r="W640" cm="1">
        <f t="array" ref="W640">MIN(IF(Table1[genres]=R640, Table1[imdb_score]))</f>
        <v>5.9</v>
      </c>
      <c r="X640" t="e" cm="1">
        <f t="array" ref="X640">MODE(IF(Table1[genres]=R640, Table1[imdb_score]))</f>
        <v>#N/A</v>
      </c>
      <c r="Y640" s="2" t="e" cm="1">
        <f t="array" ref="Y640">VAR(IF(Table1[genres]=R640, Table1[imdb_score]))</f>
        <v>#DIV/0!</v>
      </c>
      <c r="Z640" s="2" t="e" cm="1">
        <f t="array" ref="Z640">STDEV(IF(Table1[genres]=R640, Table1[imdb_score]))</f>
        <v>#DIV/0!</v>
      </c>
      <c r="AA640" s="3" cm="1">
        <f t="array" ref="AA640">AVERAGE(IF(Table1[genres]=R640, Table1[imdb_score]))</f>
        <v>5.9</v>
      </c>
    </row>
    <row r="641" spans="1:27" x14ac:dyDescent="0.3">
      <c r="A641" t="s">
        <v>961</v>
      </c>
      <c r="B641">
        <v>116</v>
      </c>
      <c r="C641">
        <v>162</v>
      </c>
      <c r="D641">
        <v>78651430</v>
      </c>
      <c r="E641" t="s">
        <v>555</v>
      </c>
      <c r="F641" t="s">
        <v>656</v>
      </c>
      <c r="G641" t="s">
        <v>1917</v>
      </c>
      <c r="H641">
        <v>142067</v>
      </c>
      <c r="I641">
        <v>457</v>
      </c>
      <c r="J641" t="s">
        <v>29</v>
      </c>
      <c r="K641" t="s">
        <v>30</v>
      </c>
      <c r="L641">
        <v>27000000</v>
      </c>
      <c r="M641">
        <v>1996</v>
      </c>
      <c r="N641">
        <v>7.4</v>
      </c>
      <c r="O641">
        <f>Table1[[#This Row],[gross]]-Table1[[#This Row],[budget]]</f>
        <v>51651430</v>
      </c>
      <c r="R641" t="s">
        <v>6188</v>
      </c>
      <c r="S641">
        <f>COUNTIF(Table1[genres],R641)</f>
        <v>1</v>
      </c>
      <c r="T641" cm="1">
        <f t="array" ref="T641">SUM(IF(Table1[genres]=R641, Table1[imdb_score]))</f>
        <v>5.9</v>
      </c>
      <c r="U641" cm="1">
        <f t="array" ref="U641">MEDIAN(IF(Table1[genres]=R641, Table1[imdb_score]))</f>
        <v>5.9</v>
      </c>
      <c r="V641" cm="1">
        <f t="array" ref="V641">MAX(IF(Table1[genres]=R641, Table1[imdb_score]))</f>
        <v>5.9</v>
      </c>
      <c r="W641" cm="1">
        <f t="array" ref="W641">MIN(IF(Table1[genres]=R641, Table1[imdb_score]))</f>
        <v>5.9</v>
      </c>
      <c r="X641" t="e" cm="1">
        <f t="array" ref="X641">MODE(IF(Table1[genres]=R641, Table1[imdb_score]))</f>
        <v>#N/A</v>
      </c>
      <c r="Y641" s="2" t="e" cm="1">
        <f t="array" ref="Y641">VAR(IF(Table1[genres]=R641, Table1[imdb_score]))</f>
        <v>#DIV/0!</v>
      </c>
      <c r="Z641" s="2" t="e" cm="1">
        <f t="array" ref="Z641">STDEV(IF(Table1[genres]=R641, Table1[imdb_score]))</f>
        <v>#DIV/0!</v>
      </c>
      <c r="AA641" s="3" cm="1">
        <f t="array" ref="AA641">AVERAGE(IF(Table1[genres]=R641, Table1[imdb_score]))</f>
        <v>5.9</v>
      </c>
    </row>
    <row r="642" spans="1:27" x14ac:dyDescent="0.3">
      <c r="A642" t="s">
        <v>1919</v>
      </c>
      <c r="B642">
        <v>517</v>
      </c>
      <c r="C642">
        <v>117</v>
      </c>
      <c r="D642">
        <v>180191634</v>
      </c>
      <c r="E642" t="s">
        <v>1920</v>
      </c>
      <c r="F642" t="s">
        <v>1921</v>
      </c>
      <c r="G642" t="s">
        <v>1922</v>
      </c>
      <c r="H642">
        <v>313866</v>
      </c>
      <c r="I642">
        <v>549</v>
      </c>
      <c r="J642" t="s">
        <v>29</v>
      </c>
      <c r="K642" t="s">
        <v>30</v>
      </c>
      <c r="L642">
        <v>130000000</v>
      </c>
      <c r="M642">
        <v>2015</v>
      </c>
      <c r="N642">
        <v>7.4</v>
      </c>
      <c r="O642">
        <f>Table1[[#This Row],[gross]]-Table1[[#This Row],[budget]]</f>
        <v>50191634</v>
      </c>
      <c r="R642" t="s">
        <v>6214</v>
      </c>
      <c r="S642">
        <f>COUNTIF(Table1[genres],R642)</f>
        <v>1</v>
      </c>
      <c r="T642" cm="1">
        <f t="array" ref="T642">SUM(IF(Table1[genres]=R642, Table1[imdb_score]))</f>
        <v>5.9</v>
      </c>
      <c r="U642" cm="1">
        <f t="array" ref="U642">MEDIAN(IF(Table1[genres]=R642, Table1[imdb_score]))</f>
        <v>5.9</v>
      </c>
      <c r="V642" cm="1">
        <f t="array" ref="V642">MAX(IF(Table1[genres]=R642, Table1[imdb_score]))</f>
        <v>5.9</v>
      </c>
      <c r="W642" cm="1">
        <f t="array" ref="W642">MIN(IF(Table1[genres]=R642, Table1[imdb_score]))</f>
        <v>5.9</v>
      </c>
      <c r="X642" t="e" cm="1">
        <f t="array" ref="X642">MODE(IF(Table1[genres]=R642, Table1[imdb_score]))</f>
        <v>#N/A</v>
      </c>
      <c r="Y642" s="2" t="e" cm="1">
        <f t="array" ref="Y642">VAR(IF(Table1[genres]=R642, Table1[imdb_score]))</f>
        <v>#DIV/0!</v>
      </c>
      <c r="Z642" s="2" t="e" cm="1">
        <f t="array" ref="Z642">STDEV(IF(Table1[genres]=R642, Table1[imdb_score]))</f>
        <v>#DIV/0!</v>
      </c>
      <c r="AA642" s="3" cm="1">
        <f t="array" ref="AA642">AVERAGE(IF(Table1[genres]=R642, Table1[imdb_score]))</f>
        <v>5.9</v>
      </c>
    </row>
    <row r="643" spans="1:27" x14ac:dyDescent="0.3">
      <c r="A643" t="s">
        <v>528</v>
      </c>
      <c r="B643">
        <v>207</v>
      </c>
      <c r="C643">
        <v>97</v>
      </c>
      <c r="D643">
        <v>93452056</v>
      </c>
      <c r="E643" t="s">
        <v>1061</v>
      </c>
      <c r="F643" t="s">
        <v>27</v>
      </c>
      <c r="G643" t="s">
        <v>1924</v>
      </c>
      <c r="H643">
        <v>184795</v>
      </c>
      <c r="I643">
        <v>310</v>
      </c>
      <c r="J643" t="s">
        <v>29</v>
      </c>
      <c r="K643" t="s">
        <v>30</v>
      </c>
      <c r="L643">
        <v>45000000</v>
      </c>
      <c r="M643">
        <v>2007</v>
      </c>
      <c r="N643">
        <v>7.4</v>
      </c>
      <c r="O643">
        <f>Table1[[#This Row],[gross]]-Table1[[#This Row],[budget]]</f>
        <v>48452056</v>
      </c>
      <c r="R643" t="s">
        <v>6220</v>
      </c>
      <c r="S643">
        <f>COUNTIF(Table1[genres],R643)</f>
        <v>1</v>
      </c>
      <c r="T643" cm="1">
        <f t="array" ref="T643">SUM(IF(Table1[genres]=R643, Table1[imdb_score]))</f>
        <v>5.9</v>
      </c>
      <c r="U643" cm="1">
        <f t="array" ref="U643">MEDIAN(IF(Table1[genres]=R643, Table1[imdb_score]))</f>
        <v>5.9</v>
      </c>
      <c r="V643" cm="1">
        <f t="array" ref="V643">MAX(IF(Table1[genres]=R643, Table1[imdb_score]))</f>
        <v>5.9</v>
      </c>
      <c r="W643" cm="1">
        <f t="array" ref="W643">MIN(IF(Table1[genres]=R643, Table1[imdb_score]))</f>
        <v>5.9</v>
      </c>
      <c r="X643" t="e" cm="1">
        <f t="array" ref="X643">MODE(IF(Table1[genres]=R643, Table1[imdb_score]))</f>
        <v>#N/A</v>
      </c>
      <c r="Y643" s="2" t="e" cm="1">
        <f t="array" ref="Y643">VAR(IF(Table1[genres]=R643, Table1[imdb_score]))</f>
        <v>#DIV/0!</v>
      </c>
      <c r="Z643" s="2" t="e" cm="1">
        <f t="array" ref="Z643">STDEV(IF(Table1[genres]=R643, Table1[imdb_score]))</f>
        <v>#DIV/0!</v>
      </c>
      <c r="AA643" s="3" cm="1">
        <f t="array" ref="AA643">AVERAGE(IF(Table1[genres]=R643, Table1[imdb_score]))</f>
        <v>5.9</v>
      </c>
    </row>
    <row r="644" spans="1:27" x14ac:dyDescent="0.3">
      <c r="A644" t="s">
        <v>72</v>
      </c>
      <c r="B644">
        <v>111</v>
      </c>
      <c r="C644">
        <v>118</v>
      </c>
      <c r="D644">
        <v>87666629</v>
      </c>
      <c r="E644" t="s">
        <v>1926</v>
      </c>
      <c r="F644" t="s">
        <v>181</v>
      </c>
      <c r="G644" t="s">
        <v>1927</v>
      </c>
      <c r="H644">
        <v>283480</v>
      </c>
      <c r="I644">
        <v>263</v>
      </c>
      <c r="J644" t="s">
        <v>29</v>
      </c>
      <c r="K644" t="s">
        <v>30</v>
      </c>
      <c r="L644">
        <v>40000000</v>
      </c>
      <c r="M644">
        <v>1990</v>
      </c>
      <c r="N644">
        <v>7.4</v>
      </c>
      <c r="O644">
        <f>Table1[[#This Row],[gross]]-Table1[[#This Row],[budget]]</f>
        <v>47666629</v>
      </c>
      <c r="R644" t="s">
        <v>6222</v>
      </c>
      <c r="S644">
        <f>COUNTIF(Table1[genres],R644)</f>
        <v>1</v>
      </c>
      <c r="T644" cm="1">
        <f t="array" ref="T644">SUM(IF(Table1[genres]=R644, Table1[imdb_score]))</f>
        <v>5.9</v>
      </c>
      <c r="U644" cm="1">
        <f t="array" ref="U644">MEDIAN(IF(Table1[genres]=R644, Table1[imdb_score]))</f>
        <v>5.9</v>
      </c>
      <c r="V644" cm="1">
        <f t="array" ref="V644">MAX(IF(Table1[genres]=R644, Table1[imdb_score]))</f>
        <v>5.9</v>
      </c>
      <c r="W644" cm="1">
        <f t="array" ref="W644">MIN(IF(Table1[genres]=R644, Table1[imdb_score]))</f>
        <v>5.9</v>
      </c>
      <c r="X644" t="e" cm="1">
        <f t="array" ref="X644">MODE(IF(Table1[genres]=R644, Table1[imdb_score]))</f>
        <v>#N/A</v>
      </c>
      <c r="Y644" s="2" t="e" cm="1">
        <f t="array" ref="Y644">VAR(IF(Table1[genres]=R644, Table1[imdb_score]))</f>
        <v>#DIV/0!</v>
      </c>
      <c r="Z644" s="2" t="e" cm="1">
        <f t="array" ref="Z644">STDEV(IF(Table1[genres]=R644, Table1[imdb_score]))</f>
        <v>#DIV/0!</v>
      </c>
      <c r="AA644" s="3" cm="1">
        <f t="array" ref="AA644">AVERAGE(IF(Table1[genres]=R644, Table1[imdb_score]))</f>
        <v>5.9</v>
      </c>
    </row>
    <row r="645" spans="1:27" x14ac:dyDescent="0.3">
      <c r="A645" t="s">
        <v>518</v>
      </c>
      <c r="B645">
        <v>55</v>
      </c>
      <c r="C645">
        <v>98</v>
      </c>
      <c r="D645">
        <v>61400000</v>
      </c>
      <c r="E645" t="s">
        <v>1929</v>
      </c>
      <c r="F645" t="s">
        <v>1930</v>
      </c>
      <c r="G645" t="s">
        <v>1931</v>
      </c>
      <c r="H645">
        <v>71183</v>
      </c>
      <c r="I645">
        <v>183</v>
      </c>
      <c r="J645" t="s">
        <v>29</v>
      </c>
      <c r="K645" t="s">
        <v>30</v>
      </c>
      <c r="L645">
        <v>15000000</v>
      </c>
      <c r="M645">
        <v>1983</v>
      </c>
      <c r="N645">
        <v>7.4</v>
      </c>
      <c r="O645">
        <f>Table1[[#This Row],[gross]]-Table1[[#This Row],[budget]]</f>
        <v>46400000</v>
      </c>
      <c r="R645" t="s">
        <v>6234</v>
      </c>
      <c r="S645">
        <f>COUNTIF(Table1[genres],R645)</f>
        <v>1</v>
      </c>
      <c r="T645" cm="1">
        <f t="array" ref="T645">SUM(IF(Table1[genres]=R645, Table1[imdb_score]))</f>
        <v>5.9</v>
      </c>
      <c r="U645" cm="1">
        <f t="array" ref="U645">MEDIAN(IF(Table1[genres]=R645, Table1[imdb_score]))</f>
        <v>5.9</v>
      </c>
      <c r="V645" cm="1">
        <f t="array" ref="V645">MAX(IF(Table1[genres]=R645, Table1[imdb_score]))</f>
        <v>5.9</v>
      </c>
      <c r="W645" cm="1">
        <f t="array" ref="W645">MIN(IF(Table1[genres]=R645, Table1[imdb_score]))</f>
        <v>5.9</v>
      </c>
      <c r="X645" t="e" cm="1">
        <f t="array" ref="X645">MODE(IF(Table1[genres]=R645, Table1[imdb_score]))</f>
        <v>#N/A</v>
      </c>
      <c r="Y645" s="2" t="e" cm="1">
        <f t="array" ref="Y645">VAR(IF(Table1[genres]=R645, Table1[imdb_score]))</f>
        <v>#DIV/0!</v>
      </c>
      <c r="Z645" s="2" t="e" cm="1">
        <f t="array" ref="Z645">STDEV(IF(Table1[genres]=R645, Table1[imdb_score]))</f>
        <v>#DIV/0!</v>
      </c>
      <c r="AA645" s="3" cm="1">
        <f t="array" ref="AA645">AVERAGE(IF(Table1[genres]=R645, Table1[imdb_score]))</f>
        <v>5.9</v>
      </c>
    </row>
    <row r="646" spans="1:27" x14ac:dyDescent="0.3">
      <c r="A646" t="s">
        <v>1580</v>
      </c>
      <c r="B646">
        <v>465</v>
      </c>
      <c r="C646">
        <v>131</v>
      </c>
      <c r="D646">
        <v>195000874</v>
      </c>
      <c r="E646" t="s">
        <v>715</v>
      </c>
      <c r="F646" t="s">
        <v>649</v>
      </c>
      <c r="G646" t="s">
        <v>1933</v>
      </c>
      <c r="H646">
        <v>232187</v>
      </c>
      <c r="I646">
        <v>440</v>
      </c>
      <c r="J646" t="s">
        <v>29</v>
      </c>
      <c r="K646" t="s">
        <v>926</v>
      </c>
      <c r="L646">
        <v>150000000</v>
      </c>
      <c r="M646">
        <v>2015</v>
      </c>
      <c r="N646">
        <v>7.4</v>
      </c>
      <c r="O646">
        <f>Table1[[#This Row],[gross]]-Table1[[#This Row],[budget]]</f>
        <v>45000874</v>
      </c>
      <c r="R646" t="s">
        <v>6241</v>
      </c>
      <c r="S646">
        <f>COUNTIF(Table1[genres],R646)</f>
        <v>1</v>
      </c>
      <c r="T646" cm="1">
        <f t="array" ref="T646">SUM(IF(Table1[genres]=R646, Table1[imdb_score]))</f>
        <v>5.9</v>
      </c>
      <c r="U646" cm="1">
        <f t="array" ref="U646">MEDIAN(IF(Table1[genres]=R646, Table1[imdb_score]))</f>
        <v>5.9</v>
      </c>
      <c r="V646" cm="1">
        <f t="array" ref="V646">MAX(IF(Table1[genres]=R646, Table1[imdb_score]))</f>
        <v>5.9</v>
      </c>
      <c r="W646" cm="1">
        <f t="array" ref="W646">MIN(IF(Table1[genres]=R646, Table1[imdb_score]))</f>
        <v>5.9</v>
      </c>
      <c r="X646" t="e" cm="1">
        <f t="array" ref="X646">MODE(IF(Table1[genres]=R646, Table1[imdb_score]))</f>
        <v>#N/A</v>
      </c>
      <c r="Y646" s="2" t="e" cm="1">
        <f t="array" ref="Y646">VAR(IF(Table1[genres]=R646, Table1[imdb_score]))</f>
        <v>#DIV/0!</v>
      </c>
      <c r="Z646" s="2" t="e" cm="1">
        <f t="array" ref="Z646">STDEV(IF(Table1[genres]=R646, Table1[imdb_score]))</f>
        <v>#DIV/0!</v>
      </c>
      <c r="AA646" s="3" cm="1">
        <f t="array" ref="AA646">AVERAGE(IF(Table1[genres]=R646, Table1[imdb_score]))</f>
        <v>5.9</v>
      </c>
    </row>
    <row r="647" spans="1:27" x14ac:dyDescent="0.3">
      <c r="A647" t="s">
        <v>1322</v>
      </c>
      <c r="B647">
        <v>589</v>
      </c>
      <c r="C647">
        <v>119</v>
      </c>
      <c r="D647">
        <v>66468315</v>
      </c>
      <c r="E647" t="s">
        <v>1935</v>
      </c>
      <c r="F647" t="s">
        <v>1238</v>
      </c>
      <c r="G647" t="s">
        <v>1936</v>
      </c>
      <c r="H647">
        <v>428916</v>
      </c>
      <c r="I647">
        <v>667</v>
      </c>
      <c r="J647" t="s">
        <v>29</v>
      </c>
      <c r="K647" t="s">
        <v>30</v>
      </c>
      <c r="L647">
        <v>30000000</v>
      </c>
      <c r="M647">
        <v>2012</v>
      </c>
      <c r="N647">
        <v>7.4</v>
      </c>
      <c r="O647">
        <f>Table1[[#This Row],[gross]]-Table1[[#This Row],[budget]]</f>
        <v>36468315</v>
      </c>
      <c r="R647" t="s">
        <v>6244</v>
      </c>
      <c r="S647">
        <f>COUNTIF(Table1[genres],R647)</f>
        <v>1</v>
      </c>
      <c r="T647" cm="1">
        <f t="array" ref="T647">SUM(IF(Table1[genres]=R647, Table1[imdb_score]))</f>
        <v>5.9</v>
      </c>
      <c r="U647" cm="1">
        <f t="array" ref="U647">MEDIAN(IF(Table1[genres]=R647, Table1[imdb_score]))</f>
        <v>5.9</v>
      </c>
      <c r="V647" cm="1">
        <f t="array" ref="V647">MAX(IF(Table1[genres]=R647, Table1[imdb_score]))</f>
        <v>5.9</v>
      </c>
      <c r="W647" cm="1">
        <f t="array" ref="W647">MIN(IF(Table1[genres]=R647, Table1[imdb_score]))</f>
        <v>5.9</v>
      </c>
      <c r="X647" t="e" cm="1">
        <f t="array" ref="X647">MODE(IF(Table1[genres]=R647, Table1[imdb_score]))</f>
        <v>#N/A</v>
      </c>
      <c r="Y647" s="2" t="e" cm="1">
        <f t="array" ref="Y647">VAR(IF(Table1[genres]=R647, Table1[imdb_score]))</f>
        <v>#DIV/0!</v>
      </c>
      <c r="Z647" s="2" t="e" cm="1">
        <f t="array" ref="Z647">STDEV(IF(Table1[genres]=R647, Table1[imdb_score]))</f>
        <v>#DIV/0!</v>
      </c>
      <c r="AA647" s="3" cm="1">
        <f t="array" ref="AA647">AVERAGE(IF(Table1[genres]=R647, Table1[imdb_score]))</f>
        <v>5.9</v>
      </c>
    </row>
    <row r="648" spans="1:27" x14ac:dyDescent="0.3">
      <c r="A648" t="s">
        <v>1938</v>
      </c>
      <c r="B648">
        <v>310</v>
      </c>
      <c r="C648">
        <v>118</v>
      </c>
      <c r="D648">
        <v>84244877</v>
      </c>
      <c r="E648" t="s">
        <v>699</v>
      </c>
      <c r="F648" t="s">
        <v>921</v>
      </c>
      <c r="G648" t="s">
        <v>1939</v>
      </c>
      <c r="H648">
        <v>375456</v>
      </c>
      <c r="I648">
        <v>292</v>
      </c>
      <c r="J648" t="s">
        <v>29</v>
      </c>
      <c r="K648" t="s">
        <v>30</v>
      </c>
      <c r="L648">
        <v>50000000</v>
      </c>
      <c r="M648">
        <v>2011</v>
      </c>
      <c r="N648">
        <v>7.4</v>
      </c>
      <c r="O648">
        <f>Table1[[#This Row],[gross]]-Table1[[#This Row],[budget]]</f>
        <v>34244877</v>
      </c>
      <c r="R648" t="s">
        <v>6246</v>
      </c>
      <c r="S648">
        <f>COUNTIF(Table1[genres],R648)</f>
        <v>1</v>
      </c>
      <c r="T648" cm="1">
        <f t="array" ref="T648">SUM(IF(Table1[genres]=R648, Table1[imdb_score]))</f>
        <v>5.9</v>
      </c>
      <c r="U648" cm="1">
        <f t="array" ref="U648">MEDIAN(IF(Table1[genres]=R648, Table1[imdb_score]))</f>
        <v>5.9</v>
      </c>
      <c r="V648" cm="1">
        <f t="array" ref="V648">MAX(IF(Table1[genres]=R648, Table1[imdb_score]))</f>
        <v>5.9</v>
      </c>
      <c r="W648" cm="1">
        <f t="array" ref="W648">MIN(IF(Table1[genres]=R648, Table1[imdb_score]))</f>
        <v>5.9</v>
      </c>
      <c r="X648" t="e" cm="1">
        <f t="array" ref="X648">MODE(IF(Table1[genres]=R648, Table1[imdb_score]))</f>
        <v>#N/A</v>
      </c>
      <c r="Y648" s="2" t="e" cm="1">
        <f t="array" ref="Y648">VAR(IF(Table1[genres]=R648, Table1[imdb_score]))</f>
        <v>#DIV/0!</v>
      </c>
      <c r="Z648" s="2" t="e" cm="1">
        <f t="array" ref="Z648">STDEV(IF(Table1[genres]=R648, Table1[imdb_score]))</f>
        <v>#DIV/0!</v>
      </c>
      <c r="AA648" s="3" cm="1">
        <f t="array" ref="AA648">AVERAGE(IF(Table1[genres]=R648, Table1[imdb_score]))</f>
        <v>5.9</v>
      </c>
    </row>
    <row r="649" spans="1:27" x14ac:dyDescent="0.3">
      <c r="A649" t="s">
        <v>518</v>
      </c>
      <c r="B649">
        <v>71</v>
      </c>
      <c r="C649">
        <v>98</v>
      </c>
      <c r="D649">
        <v>39800000</v>
      </c>
      <c r="E649" t="s">
        <v>1941</v>
      </c>
      <c r="F649" t="s">
        <v>520</v>
      </c>
      <c r="G649" t="s">
        <v>1942</v>
      </c>
      <c r="H649">
        <v>81599</v>
      </c>
      <c r="I649">
        <v>250</v>
      </c>
      <c r="J649" t="s">
        <v>29</v>
      </c>
      <c r="K649" t="s">
        <v>30</v>
      </c>
      <c r="L649">
        <v>6000000</v>
      </c>
      <c r="M649">
        <v>1980</v>
      </c>
      <c r="N649">
        <v>7.4</v>
      </c>
      <c r="O649">
        <f>Table1[[#This Row],[gross]]-Table1[[#This Row],[budget]]</f>
        <v>33800000</v>
      </c>
      <c r="R649" t="s">
        <v>6254</v>
      </c>
      <c r="S649">
        <f>COUNTIF(Table1[genres],R649)</f>
        <v>1</v>
      </c>
      <c r="T649" cm="1">
        <f t="array" ref="T649">SUM(IF(Table1[genres]=R649, Table1[imdb_score]))</f>
        <v>5.9</v>
      </c>
      <c r="U649" cm="1">
        <f t="array" ref="U649">MEDIAN(IF(Table1[genres]=R649, Table1[imdb_score]))</f>
        <v>5.9</v>
      </c>
      <c r="V649" cm="1">
        <f t="array" ref="V649">MAX(IF(Table1[genres]=R649, Table1[imdb_score]))</f>
        <v>5.9</v>
      </c>
      <c r="W649" cm="1">
        <f t="array" ref="W649">MIN(IF(Table1[genres]=R649, Table1[imdb_score]))</f>
        <v>5.9</v>
      </c>
      <c r="X649" t="e" cm="1">
        <f t="array" ref="X649">MODE(IF(Table1[genres]=R649, Table1[imdb_score]))</f>
        <v>#N/A</v>
      </c>
      <c r="Y649" s="2" t="e" cm="1">
        <f t="array" ref="Y649">VAR(IF(Table1[genres]=R649, Table1[imdb_score]))</f>
        <v>#DIV/0!</v>
      </c>
      <c r="Z649" s="2" t="e" cm="1">
        <f t="array" ref="Z649">STDEV(IF(Table1[genres]=R649, Table1[imdb_score]))</f>
        <v>#DIV/0!</v>
      </c>
      <c r="AA649" s="3" cm="1">
        <f t="array" ref="AA649">AVERAGE(IF(Table1[genres]=R649, Table1[imdb_score]))</f>
        <v>5.9</v>
      </c>
    </row>
    <row r="650" spans="1:27" x14ac:dyDescent="0.3">
      <c r="A650" t="s">
        <v>1183</v>
      </c>
      <c r="B650">
        <v>287</v>
      </c>
      <c r="C650">
        <v>110</v>
      </c>
      <c r="D650">
        <v>58885635</v>
      </c>
      <c r="E650" t="s">
        <v>1656</v>
      </c>
      <c r="F650" t="s">
        <v>1944</v>
      </c>
      <c r="G650" t="s">
        <v>1945</v>
      </c>
      <c r="H650">
        <v>194422</v>
      </c>
      <c r="I650">
        <v>1057</v>
      </c>
      <c r="J650" t="s">
        <v>29</v>
      </c>
      <c r="K650" t="s">
        <v>30</v>
      </c>
      <c r="L650">
        <v>26000000</v>
      </c>
      <c r="M650">
        <v>2004</v>
      </c>
      <c r="N650">
        <v>7.4</v>
      </c>
      <c r="O650">
        <f>Table1[[#This Row],[gross]]-Table1[[#This Row],[budget]]</f>
        <v>32885635</v>
      </c>
      <c r="R650" t="s">
        <v>6258</v>
      </c>
      <c r="S650">
        <f>COUNTIF(Table1[genres],R650)</f>
        <v>1</v>
      </c>
      <c r="T650" cm="1">
        <f t="array" ref="T650">SUM(IF(Table1[genres]=R650, Table1[imdb_score]))</f>
        <v>5.9</v>
      </c>
      <c r="U650" cm="1">
        <f t="array" ref="U650">MEDIAN(IF(Table1[genres]=R650, Table1[imdb_score]))</f>
        <v>5.9</v>
      </c>
      <c r="V650" cm="1">
        <f t="array" ref="V650">MAX(IF(Table1[genres]=R650, Table1[imdb_score]))</f>
        <v>5.9</v>
      </c>
      <c r="W650" cm="1">
        <f t="array" ref="W650">MIN(IF(Table1[genres]=R650, Table1[imdb_score]))</f>
        <v>5.9</v>
      </c>
      <c r="X650" t="e" cm="1">
        <f t="array" ref="X650">MODE(IF(Table1[genres]=R650, Table1[imdb_score]))</f>
        <v>#N/A</v>
      </c>
      <c r="Y650" s="2" t="e" cm="1">
        <f t="array" ref="Y650">VAR(IF(Table1[genres]=R650, Table1[imdb_score]))</f>
        <v>#DIV/0!</v>
      </c>
      <c r="Z650" s="2" t="e" cm="1">
        <f t="array" ref="Z650">STDEV(IF(Table1[genres]=R650, Table1[imdb_score]))</f>
        <v>#DIV/0!</v>
      </c>
      <c r="AA650" s="3" cm="1">
        <f t="array" ref="AA650">AVERAGE(IF(Table1[genres]=R650, Table1[imdb_score]))</f>
        <v>5.9</v>
      </c>
    </row>
    <row r="651" spans="1:27" x14ac:dyDescent="0.3">
      <c r="A651" t="s">
        <v>1183</v>
      </c>
      <c r="B651">
        <v>287</v>
      </c>
      <c r="C651">
        <v>110</v>
      </c>
      <c r="D651">
        <v>58885635</v>
      </c>
      <c r="E651" t="s">
        <v>1656</v>
      </c>
      <c r="F651" t="s">
        <v>1944</v>
      </c>
      <c r="G651" t="s">
        <v>1945</v>
      </c>
      <c r="H651">
        <v>194426</v>
      </c>
      <c r="I651">
        <v>1057</v>
      </c>
      <c r="J651" t="s">
        <v>29</v>
      </c>
      <c r="K651" t="s">
        <v>30</v>
      </c>
      <c r="L651">
        <v>26000000</v>
      </c>
      <c r="M651">
        <v>2004</v>
      </c>
      <c r="N651">
        <v>7.4</v>
      </c>
      <c r="O651">
        <f>Table1[[#This Row],[gross]]-Table1[[#This Row],[budget]]</f>
        <v>32885635</v>
      </c>
      <c r="R651" t="s">
        <v>6268</v>
      </c>
      <c r="S651">
        <f>COUNTIF(Table1[genres],R651)</f>
        <v>1</v>
      </c>
      <c r="T651" cm="1">
        <f t="array" ref="T651">SUM(IF(Table1[genres]=R651, Table1[imdb_score]))</f>
        <v>5.8</v>
      </c>
      <c r="U651" cm="1">
        <f t="array" ref="U651">MEDIAN(IF(Table1[genres]=R651, Table1[imdb_score]))</f>
        <v>5.8</v>
      </c>
      <c r="V651" cm="1">
        <f t="array" ref="V651">MAX(IF(Table1[genres]=R651, Table1[imdb_score]))</f>
        <v>5.8</v>
      </c>
      <c r="W651" cm="1">
        <f t="array" ref="W651">MIN(IF(Table1[genres]=R651, Table1[imdb_score]))</f>
        <v>5.8</v>
      </c>
      <c r="X651" t="e" cm="1">
        <f t="array" ref="X651">MODE(IF(Table1[genres]=R651, Table1[imdb_score]))</f>
        <v>#N/A</v>
      </c>
      <c r="Y651" s="2" t="e" cm="1">
        <f t="array" ref="Y651">VAR(IF(Table1[genres]=R651, Table1[imdb_score]))</f>
        <v>#DIV/0!</v>
      </c>
      <c r="Z651" s="2" t="e" cm="1">
        <f t="array" ref="Z651">STDEV(IF(Table1[genres]=R651, Table1[imdb_score]))</f>
        <v>#DIV/0!</v>
      </c>
      <c r="AA651" s="3" cm="1">
        <f t="array" ref="AA651">AVERAGE(IF(Table1[genres]=R651, Table1[imdb_score]))</f>
        <v>5.8</v>
      </c>
    </row>
    <row r="652" spans="1:27" x14ac:dyDescent="0.3">
      <c r="A652" t="s">
        <v>1948</v>
      </c>
      <c r="B652">
        <v>80</v>
      </c>
      <c r="C652">
        <v>101</v>
      </c>
      <c r="D652">
        <v>41227069</v>
      </c>
      <c r="E652" t="s">
        <v>588</v>
      </c>
      <c r="F652" t="s">
        <v>1949</v>
      </c>
      <c r="G652" t="s">
        <v>1950</v>
      </c>
      <c r="H652">
        <v>162701</v>
      </c>
      <c r="I652">
        <v>962</v>
      </c>
      <c r="J652" t="s">
        <v>29</v>
      </c>
      <c r="K652" t="s">
        <v>30</v>
      </c>
      <c r="L652">
        <v>11000000</v>
      </c>
      <c r="M652">
        <v>2002</v>
      </c>
      <c r="N652">
        <v>7.4</v>
      </c>
      <c r="O652">
        <f>Table1[[#This Row],[gross]]-Table1[[#This Row],[budget]]</f>
        <v>30227069</v>
      </c>
      <c r="R652" t="s">
        <v>6275</v>
      </c>
      <c r="S652">
        <f>COUNTIF(Table1[genres],R652)</f>
        <v>1</v>
      </c>
      <c r="T652" cm="1">
        <f t="array" ref="T652">SUM(IF(Table1[genres]=R652, Table1[imdb_score]))</f>
        <v>5.8</v>
      </c>
      <c r="U652" cm="1">
        <f t="array" ref="U652">MEDIAN(IF(Table1[genres]=R652, Table1[imdb_score]))</f>
        <v>5.8</v>
      </c>
      <c r="V652" cm="1">
        <f t="array" ref="V652">MAX(IF(Table1[genres]=R652, Table1[imdb_score]))</f>
        <v>5.8</v>
      </c>
      <c r="W652" cm="1">
        <f t="array" ref="W652">MIN(IF(Table1[genres]=R652, Table1[imdb_score]))</f>
        <v>5.8</v>
      </c>
      <c r="X652" t="e" cm="1">
        <f t="array" ref="X652">MODE(IF(Table1[genres]=R652, Table1[imdb_score]))</f>
        <v>#N/A</v>
      </c>
      <c r="Y652" s="2" t="e" cm="1">
        <f t="array" ref="Y652">VAR(IF(Table1[genres]=R652, Table1[imdb_score]))</f>
        <v>#DIV/0!</v>
      </c>
      <c r="Z652" s="2" t="e" cm="1">
        <f t="array" ref="Z652">STDEV(IF(Table1[genres]=R652, Table1[imdb_score]))</f>
        <v>#DIV/0!</v>
      </c>
      <c r="AA652" s="3" cm="1">
        <f t="array" ref="AA652">AVERAGE(IF(Table1[genres]=R652, Table1[imdb_score]))</f>
        <v>5.8</v>
      </c>
    </row>
    <row r="653" spans="1:27" x14ac:dyDescent="0.3">
      <c r="A653" t="s">
        <v>493</v>
      </c>
      <c r="B653">
        <v>114</v>
      </c>
      <c r="C653">
        <v>126</v>
      </c>
      <c r="D653">
        <v>43848100</v>
      </c>
      <c r="E653" t="s">
        <v>26</v>
      </c>
      <c r="F653" t="s">
        <v>1951</v>
      </c>
      <c r="G653" t="s">
        <v>1952</v>
      </c>
      <c r="H653">
        <v>119150</v>
      </c>
      <c r="I653">
        <v>219</v>
      </c>
      <c r="J653" t="s">
        <v>29</v>
      </c>
      <c r="K653" t="s">
        <v>30</v>
      </c>
      <c r="L653">
        <v>15000000</v>
      </c>
      <c r="M653">
        <v>1987</v>
      </c>
      <c r="N653">
        <v>7.4</v>
      </c>
      <c r="O653">
        <f>Table1[[#This Row],[gross]]-Table1[[#This Row],[budget]]</f>
        <v>28848100</v>
      </c>
      <c r="R653" t="s">
        <v>6284</v>
      </c>
      <c r="S653">
        <f>COUNTIF(Table1[genres],R653)</f>
        <v>1</v>
      </c>
      <c r="T653" cm="1">
        <f t="array" ref="T653">SUM(IF(Table1[genres]=R653, Table1[imdb_score]))</f>
        <v>5.8</v>
      </c>
      <c r="U653" cm="1">
        <f t="array" ref="U653">MEDIAN(IF(Table1[genres]=R653, Table1[imdb_score]))</f>
        <v>5.8</v>
      </c>
      <c r="V653" cm="1">
        <f t="array" ref="V653">MAX(IF(Table1[genres]=R653, Table1[imdb_score]))</f>
        <v>5.8</v>
      </c>
      <c r="W653" cm="1">
        <f t="array" ref="W653">MIN(IF(Table1[genres]=R653, Table1[imdb_score]))</f>
        <v>5.8</v>
      </c>
      <c r="X653" t="e" cm="1">
        <f t="array" ref="X653">MODE(IF(Table1[genres]=R653, Table1[imdb_score]))</f>
        <v>#N/A</v>
      </c>
      <c r="Y653" s="2" t="e" cm="1">
        <f t="array" ref="Y653">VAR(IF(Table1[genres]=R653, Table1[imdb_score]))</f>
        <v>#DIV/0!</v>
      </c>
      <c r="Z653" s="2" t="e" cm="1">
        <f t="array" ref="Z653">STDEV(IF(Table1[genres]=R653, Table1[imdb_score]))</f>
        <v>#DIV/0!</v>
      </c>
      <c r="AA653" s="3" cm="1">
        <f t="array" ref="AA653">AVERAGE(IF(Table1[genres]=R653, Table1[imdb_score]))</f>
        <v>5.8</v>
      </c>
    </row>
    <row r="654" spans="1:27" x14ac:dyDescent="0.3">
      <c r="A654" t="s">
        <v>855</v>
      </c>
      <c r="B654">
        <v>113</v>
      </c>
      <c r="C654">
        <v>129</v>
      </c>
      <c r="D654">
        <v>44469602</v>
      </c>
      <c r="E654" t="s">
        <v>379</v>
      </c>
      <c r="F654" t="s">
        <v>1954</v>
      </c>
      <c r="G654" t="s">
        <v>1955</v>
      </c>
      <c r="H654">
        <v>23480</v>
      </c>
      <c r="I654">
        <v>83</v>
      </c>
      <c r="J654" t="s">
        <v>29</v>
      </c>
      <c r="K654" t="s">
        <v>30</v>
      </c>
      <c r="L654">
        <v>17000000</v>
      </c>
      <c r="M654">
        <v>2015</v>
      </c>
      <c r="N654">
        <v>7.4</v>
      </c>
      <c r="O654">
        <f>Table1[[#This Row],[gross]]-Table1[[#This Row],[budget]]</f>
        <v>27469602</v>
      </c>
      <c r="R654" t="s">
        <v>6336</v>
      </c>
      <c r="S654">
        <f>COUNTIF(Table1[genres],R654)</f>
        <v>1</v>
      </c>
      <c r="T654" cm="1">
        <f t="array" ref="T654">SUM(IF(Table1[genres]=R654, Table1[imdb_score]))</f>
        <v>5.8</v>
      </c>
      <c r="U654" cm="1">
        <f t="array" ref="U654">MEDIAN(IF(Table1[genres]=R654, Table1[imdb_score]))</f>
        <v>5.8</v>
      </c>
      <c r="V654" cm="1">
        <f t="array" ref="V654">MAX(IF(Table1[genres]=R654, Table1[imdb_score]))</f>
        <v>5.8</v>
      </c>
      <c r="W654" cm="1">
        <f t="array" ref="W654">MIN(IF(Table1[genres]=R654, Table1[imdb_score]))</f>
        <v>5.8</v>
      </c>
      <c r="X654" t="e" cm="1">
        <f t="array" ref="X654">MODE(IF(Table1[genres]=R654, Table1[imdb_score]))</f>
        <v>#N/A</v>
      </c>
      <c r="Y654" s="2" t="e" cm="1">
        <f t="array" ref="Y654">VAR(IF(Table1[genres]=R654, Table1[imdb_score]))</f>
        <v>#DIV/0!</v>
      </c>
      <c r="Z654" s="2" t="e" cm="1">
        <f t="array" ref="Z654">STDEV(IF(Table1[genres]=R654, Table1[imdb_score]))</f>
        <v>#DIV/0!</v>
      </c>
      <c r="AA654" s="3" cm="1">
        <f t="array" ref="AA654">AVERAGE(IF(Table1[genres]=R654, Table1[imdb_score]))</f>
        <v>5.8</v>
      </c>
    </row>
    <row r="655" spans="1:27" x14ac:dyDescent="0.3">
      <c r="A655" t="s">
        <v>848</v>
      </c>
      <c r="B655">
        <v>56</v>
      </c>
      <c r="C655">
        <v>175</v>
      </c>
      <c r="D655">
        <v>50800000</v>
      </c>
      <c r="E655" t="s">
        <v>575</v>
      </c>
      <c r="F655" t="s">
        <v>1957</v>
      </c>
      <c r="G655" t="s">
        <v>1958</v>
      </c>
      <c r="H655">
        <v>40277</v>
      </c>
      <c r="I655">
        <v>210</v>
      </c>
      <c r="J655" t="s">
        <v>29</v>
      </c>
      <c r="K655" t="s">
        <v>30</v>
      </c>
      <c r="L655">
        <v>26000000</v>
      </c>
      <c r="M655">
        <v>1977</v>
      </c>
      <c r="N655">
        <v>7.4</v>
      </c>
      <c r="O655">
        <f>Table1[[#This Row],[gross]]-Table1[[#This Row],[budget]]</f>
        <v>24800000</v>
      </c>
      <c r="R655" t="s">
        <v>6348</v>
      </c>
      <c r="S655">
        <f>COUNTIF(Table1[genres],R655)</f>
        <v>1</v>
      </c>
      <c r="T655" cm="1">
        <f t="array" ref="T655">SUM(IF(Table1[genres]=R655, Table1[imdb_score]))</f>
        <v>5.8</v>
      </c>
      <c r="U655" cm="1">
        <f t="array" ref="U655">MEDIAN(IF(Table1[genres]=R655, Table1[imdb_score]))</f>
        <v>5.8</v>
      </c>
      <c r="V655" cm="1">
        <f t="array" ref="V655">MAX(IF(Table1[genres]=R655, Table1[imdb_score]))</f>
        <v>5.8</v>
      </c>
      <c r="W655" cm="1">
        <f t="array" ref="W655">MIN(IF(Table1[genres]=R655, Table1[imdb_score]))</f>
        <v>5.8</v>
      </c>
      <c r="X655" t="e" cm="1">
        <f t="array" ref="X655">MODE(IF(Table1[genres]=R655, Table1[imdb_score]))</f>
        <v>#N/A</v>
      </c>
      <c r="Y655" s="2" t="e" cm="1">
        <f t="array" ref="Y655">VAR(IF(Table1[genres]=R655, Table1[imdb_score]))</f>
        <v>#DIV/0!</v>
      </c>
      <c r="Z655" s="2" t="e" cm="1">
        <f t="array" ref="Z655">STDEV(IF(Table1[genres]=R655, Table1[imdb_score]))</f>
        <v>#DIV/0!</v>
      </c>
      <c r="AA655" s="3" cm="1">
        <f t="array" ref="AA655">AVERAGE(IF(Table1[genres]=R655, Table1[imdb_score]))</f>
        <v>5.8</v>
      </c>
    </row>
    <row r="656" spans="1:27" x14ac:dyDescent="0.3">
      <c r="A656" t="s">
        <v>807</v>
      </c>
      <c r="B656">
        <v>216</v>
      </c>
      <c r="C656">
        <v>118</v>
      </c>
      <c r="D656">
        <v>73343413</v>
      </c>
      <c r="E656" t="s">
        <v>208</v>
      </c>
      <c r="F656" t="s">
        <v>400</v>
      </c>
      <c r="G656" t="s">
        <v>1960</v>
      </c>
      <c r="H656">
        <v>217480</v>
      </c>
      <c r="I656">
        <v>429</v>
      </c>
      <c r="J656" t="s">
        <v>29</v>
      </c>
      <c r="K656" t="s">
        <v>30</v>
      </c>
      <c r="L656">
        <v>50000000</v>
      </c>
      <c r="M656">
        <v>2009</v>
      </c>
      <c r="N656">
        <v>7.4</v>
      </c>
      <c r="O656">
        <f>Table1[[#This Row],[gross]]-Table1[[#This Row],[budget]]</f>
        <v>23343413</v>
      </c>
      <c r="R656" t="s">
        <v>6354</v>
      </c>
      <c r="S656">
        <f>COUNTIF(Table1[genres],R656)</f>
        <v>1</v>
      </c>
      <c r="T656" cm="1">
        <f t="array" ref="T656">SUM(IF(Table1[genres]=R656, Table1[imdb_score]))</f>
        <v>5.8</v>
      </c>
      <c r="U656" cm="1">
        <f t="array" ref="U656">MEDIAN(IF(Table1[genres]=R656, Table1[imdb_score]))</f>
        <v>5.8</v>
      </c>
      <c r="V656" cm="1">
        <f t="array" ref="V656">MAX(IF(Table1[genres]=R656, Table1[imdb_score]))</f>
        <v>5.8</v>
      </c>
      <c r="W656" cm="1">
        <f t="array" ref="W656">MIN(IF(Table1[genres]=R656, Table1[imdb_score]))</f>
        <v>5.8</v>
      </c>
      <c r="X656" t="e" cm="1">
        <f t="array" ref="X656">MODE(IF(Table1[genres]=R656, Table1[imdb_score]))</f>
        <v>#N/A</v>
      </c>
      <c r="Y656" s="2" t="e" cm="1">
        <f t="array" ref="Y656">VAR(IF(Table1[genres]=R656, Table1[imdb_score]))</f>
        <v>#DIV/0!</v>
      </c>
      <c r="Z656" s="2" t="e" cm="1">
        <f t="array" ref="Z656">STDEV(IF(Table1[genres]=R656, Table1[imdb_score]))</f>
        <v>#DIV/0!</v>
      </c>
      <c r="AA656" s="3" cm="1">
        <f t="array" ref="AA656">AVERAGE(IF(Table1[genres]=R656, Table1[imdb_score]))</f>
        <v>5.8</v>
      </c>
    </row>
    <row r="657" spans="1:27" x14ac:dyDescent="0.3">
      <c r="A657" t="s">
        <v>1962</v>
      </c>
      <c r="B657">
        <v>94</v>
      </c>
      <c r="C657">
        <v>91</v>
      </c>
      <c r="D657">
        <v>24788807</v>
      </c>
      <c r="E657" t="s">
        <v>676</v>
      </c>
      <c r="F657" t="s">
        <v>1340</v>
      </c>
      <c r="G657" t="s">
        <v>1963</v>
      </c>
      <c r="H657">
        <v>21245</v>
      </c>
      <c r="I657">
        <v>213</v>
      </c>
      <c r="J657" t="s">
        <v>29</v>
      </c>
      <c r="K657" t="s">
        <v>200</v>
      </c>
      <c r="L657">
        <v>3000000</v>
      </c>
      <c r="M657">
        <v>1998</v>
      </c>
      <c r="N657">
        <v>7.4</v>
      </c>
      <c r="O657">
        <f>Table1[[#This Row],[gross]]-Table1[[#This Row],[budget]]</f>
        <v>21788807</v>
      </c>
      <c r="R657" t="s">
        <v>6368</v>
      </c>
      <c r="S657">
        <f>COUNTIF(Table1[genres],R657)</f>
        <v>1</v>
      </c>
      <c r="T657" cm="1">
        <f t="array" ref="T657">SUM(IF(Table1[genres]=R657, Table1[imdb_score]))</f>
        <v>5.8</v>
      </c>
      <c r="U657" cm="1">
        <f t="array" ref="U657">MEDIAN(IF(Table1[genres]=R657, Table1[imdb_score]))</f>
        <v>5.8</v>
      </c>
      <c r="V657" cm="1">
        <f t="array" ref="V657">MAX(IF(Table1[genres]=R657, Table1[imdb_score]))</f>
        <v>5.8</v>
      </c>
      <c r="W657" cm="1">
        <f t="array" ref="W657">MIN(IF(Table1[genres]=R657, Table1[imdb_score]))</f>
        <v>5.8</v>
      </c>
      <c r="X657" t="e" cm="1">
        <f t="array" ref="X657">MODE(IF(Table1[genres]=R657, Table1[imdb_score]))</f>
        <v>#N/A</v>
      </c>
      <c r="Y657" s="2" t="e" cm="1">
        <f t="array" ref="Y657">VAR(IF(Table1[genres]=R657, Table1[imdb_score]))</f>
        <v>#DIV/0!</v>
      </c>
      <c r="Z657" s="2" t="e" cm="1">
        <f t="array" ref="Z657">STDEV(IF(Table1[genres]=R657, Table1[imdb_score]))</f>
        <v>#DIV/0!</v>
      </c>
      <c r="AA657" s="3" cm="1">
        <f t="array" ref="AA657">AVERAGE(IF(Table1[genres]=R657, Table1[imdb_score]))</f>
        <v>5.8</v>
      </c>
    </row>
    <row r="658" spans="1:27" x14ac:dyDescent="0.3">
      <c r="A658" t="s">
        <v>763</v>
      </c>
      <c r="B658">
        <v>271</v>
      </c>
      <c r="C658">
        <v>110</v>
      </c>
      <c r="D658">
        <v>28747570</v>
      </c>
      <c r="E658" t="s">
        <v>116</v>
      </c>
      <c r="F658" t="s">
        <v>436</v>
      </c>
      <c r="G658" t="s">
        <v>1965</v>
      </c>
      <c r="H658">
        <v>100571</v>
      </c>
      <c r="I658">
        <v>416</v>
      </c>
      <c r="J658" t="s">
        <v>29</v>
      </c>
      <c r="K658" t="s">
        <v>442</v>
      </c>
      <c r="L658">
        <v>7000000</v>
      </c>
      <c r="M658">
        <v>2005</v>
      </c>
      <c r="N658">
        <v>7.4</v>
      </c>
      <c r="O658">
        <f>Table1[[#This Row],[gross]]-Table1[[#This Row],[budget]]</f>
        <v>21747570</v>
      </c>
      <c r="R658" t="s">
        <v>6414</v>
      </c>
      <c r="S658">
        <f>COUNTIF(Table1[genres],R658)</f>
        <v>1</v>
      </c>
      <c r="T658" cm="1">
        <f t="array" ref="T658">SUM(IF(Table1[genres]=R658, Table1[imdb_score]))</f>
        <v>5.7</v>
      </c>
      <c r="U658" cm="1">
        <f t="array" ref="U658">MEDIAN(IF(Table1[genres]=R658, Table1[imdb_score]))</f>
        <v>5.7</v>
      </c>
      <c r="V658" cm="1">
        <f t="array" ref="V658">MAX(IF(Table1[genres]=R658, Table1[imdb_score]))</f>
        <v>5.7</v>
      </c>
      <c r="W658" cm="1">
        <f t="array" ref="W658">MIN(IF(Table1[genres]=R658, Table1[imdb_score]))</f>
        <v>5.7</v>
      </c>
      <c r="X658" t="e" cm="1">
        <f t="array" ref="X658">MODE(IF(Table1[genres]=R658, Table1[imdb_score]))</f>
        <v>#N/A</v>
      </c>
      <c r="Y658" s="2" t="e" cm="1">
        <f t="array" ref="Y658">VAR(IF(Table1[genres]=R658, Table1[imdb_score]))</f>
        <v>#DIV/0!</v>
      </c>
      <c r="Z658" s="2" t="e" cm="1">
        <f t="array" ref="Z658">STDEV(IF(Table1[genres]=R658, Table1[imdb_score]))</f>
        <v>#DIV/0!</v>
      </c>
      <c r="AA658" s="3" cm="1">
        <f t="array" ref="AA658">AVERAGE(IF(Table1[genres]=R658, Table1[imdb_score]))</f>
        <v>5.7</v>
      </c>
    </row>
    <row r="659" spans="1:27" x14ac:dyDescent="0.3">
      <c r="A659" t="s">
        <v>1072</v>
      </c>
      <c r="B659">
        <v>206</v>
      </c>
      <c r="C659">
        <v>130</v>
      </c>
      <c r="D659">
        <v>30651422</v>
      </c>
      <c r="E659" t="s">
        <v>1966</v>
      </c>
      <c r="F659" t="s">
        <v>496</v>
      </c>
      <c r="G659" t="s">
        <v>1967</v>
      </c>
      <c r="H659">
        <v>181737</v>
      </c>
      <c r="I659">
        <v>1015</v>
      </c>
      <c r="J659" t="s">
        <v>29</v>
      </c>
      <c r="K659" t="s">
        <v>30</v>
      </c>
      <c r="L659">
        <v>10000000</v>
      </c>
      <c r="M659">
        <v>1999</v>
      </c>
      <c r="N659">
        <v>7.4</v>
      </c>
      <c r="O659">
        <f>Table1[[#This Row],[gross]]-Table1[[#This Row],[budget]]</f>
        <v>20651422</v>
      </c>
      <c r="R659" t="s">
        <v>6433</v>
      </c>
      <c r="S659">
        <f>COUNTIF(Table1[genres],R659)</f>
        <v>1</v>
      </c>
      <c r="T659" cm="1">
        <f t="array" ref="T659">SUM(IF(Table1[genres]=R659, Table1[imdb_score]))</f>
        <v>5.7</v>
      </c>
      <c r="U659" cm="1">
        <f t="array" ref="U659">MEDIAN(IF(Table1[genres]=R659, Table1[imdb_score]))</f>
        <v>5.7</v>
      </c>
      <c r="V659" cm="1">
        <f t="array" ref="V659">MAX(IF(Table1[genres]=R659, Table1[imdb_score]))</f>
        <v>5.7</v>
      </c>
      <c r="W659" cm="1">
        <f t="array" ref="W659">MIN(IF(Table1[genres]=R659, Table1[imdb_score]))</f>
        <v>5.7</v>
      </c>
      <c r="X659" t="e" cm="1">
        <f t="array" ref="X659">MODE(IF(Table1[genres]=R659, Table1[imdb_score]))</f>
        <v>#N/A</v>
      </c>
      <c r="Y659" s="2" t="e" cm="1">
        <f t="array" ref="Y659">VAR(IF(Table1[genres]=R659, Table1[imdb_score]))</f>
        <v>#DIV/0!</v>
      </c>
      <c r="Z659" s="2" t="e" cm="1">
        <f t="array" ref="Z659">STDEV(IF(Table1[genres]=R659, Table1[imdb_score]))</f>
        <v>#DIV/0!</v>
      </c>
      <c r="AA659" s="3" cm="1">
        <f t="array" ref="AA659">AVERAGE(IF(Table1[genres]=R659, Table1[imdb_score]))</f>
        <v>5.7</v>
      </c>
    </row>
    <row r="660" spans="1:27" x14ac:dyDescent="0.3">
      <c r="A660" t="s">
        <v>920</v>
      </c>
      <c r="B660">
        <v>148</v>
      </c>
      <c r="C660">
        <v>109</v>
      </c>
      <c r="D660">
        <v>49185998</v>
      </c>
      <c r="E660" t="s">
        <v>92</v>
      </c>
      <c r="F660" t="s">
        <v>1969</v>
      </c>
      <c r="G660" t="s">
        <v>1970</v>
      </c>
      <c r="H660">
        <v>74476</v>
      </c>
      <c r="I660">
        <v>184</v>
      </c>
      <c r="J660" t="s">
        <v>29</v>
      </c>
      <c r="K660" t="s">
        <v>30</v>
      </c>
      <c r="L660">
        <v>30000000</v>
      </c>
      <c r="M660">
        <v>2009</v>
      </c>
      <c r="N660">
        <v>7.4</v>
      </c>
      <c r="O660">
        <f>Table1[[#This Row],[gross]]-Table1[[#This Row],[budget]]</f>
        <v>19185998</v>
      </c>
      <c r="R660" t="s">
        <v>6436</v>
      </c>
      <c r="S660">
        <f>COUNTIF(Table1[genres],R660)</f>
        <v>1</v>
      </c>
      <c r="T660" cm="1">
        <f t="array" ref="T660">SUM(IF(Table1[genres]=R660, Table1[imdb_score]))</f>
        <v>5.7</v>
      </c>
      <c r="U660" cm="1">
        <f t="array" ref="U660">MEDIAN(IF(Table1[genres]=R660, Table1[imdb_score]))</f>
        <v>5.7</v>
      </c>
      <c r="V660" cm="1">
        <f t="array" ref="V660">MAX(IF(Table1[genres]=R660, Table1[imdb_score]))</f>
        <v>5.7</v>
      </c>
      <c r="W660" cm="1">
        <f t="array" ref="W660">MIN(IF(Table1[genres]=R660, Table1[imdb_score]))</f>
        <v>5.7</v>
      </c>
      <c r="X660" t="e" cm="1">
        <f t="array" ref="X660">MODE(IF(Table1[genres]=R660, Table1[imdb_score]))</f>
        <v>#N/A</v>
      </c>
      <c r="Y660" s="2" t="e" cm="1">
        <f t="array" ref="Y660">VAR(IF(Table1[genres]=R660, Table1[imdb_score]))</f>
        <v>#DIV/0!</v>
      </c>
      <c r="Z660" s="2" t="e" cm="1">
        <f t="array" ref="Z660">STDEV(IF(Table1[genres]=R660, Table1[imdb_score]))</f>
        <v>#DIV/0!</v>
      </c>
      <c r="AA660" s="3" cm="1">
        <f t="array" ref="AA660">AVERAGE(IF(Table1[genres]=R660, Table1[imdb_score]))</f>
        <v>5.7</v>
      </c>
    </row>
    <row r="661" spans="1:27" x14ac:dyDescent="0.3">
      <c r="A661" t="s">
        <v>1072</v>
      </c>
      <c r="B661">
        <v>174</v>
      </c>
      <c r="C661">
        <v>97</v>
      </c>
      <c r="D661">
        <v>24138847</v>
      </c>
      <c r="E661" t="s">
        <v>676</v>
      </c>
      <c r="F661" t="s">
        <v>154</v>
      </c>
      <c r="G661" t="s">
        <v>1972</v>
      </c>
      <c r="H661">
        <v>114797</v>
      </c>
      <c r="I661">
        <v>472</v>
      </c>
      <c r="J661" t="s">
        <v>29</v>
      </c>
      <c r="K661" t="s">
        <v>30</v>
      </c>
      <c r="L661">
        <v>5000000</v>
      </c>
      <c r="M661">
        <v>2006</v>
      </c>
      <c r="N661">
        <v>7.4</v>
      </c>
      <c r="O661">
        <f>Table1[[#This Row],[gross]]-Table1[[#This Row],[budget]]</f>
        <v>19138847</v>
      </c>
      <c r="R661" t="s">
        <v>6447</v>
      </c>
      <c r="S661">
        <f>COUNTIF(Table1[genres],R661)</f>
        <v>1</v>
      </c>
      <c r="T661" cm="1">
        <f t="array" ref="T661">SUM(IF(Table1[genres]=R661, Table1[imdb_score]))</f>
        <v>5.7</v>
      </c>
      <c r="U661" cm="1">
        <f t="array" ref="U661">MEDIAN(IF(Table1[genres]=R661, Table1[imdb_score]))</f>
        <v>5.7</v>
      </c>
      <c r="V661" cm="1">
        <f t="array" ref="V661">MAX(IF(Table1[genres]=R661, Table1[imdb_score]))</f>
        <v>5.7</v>
      </c>
      <c r="W661" cm="1">
        <f t="array" ref="W661">MIN(IF(Table1[genres]=R661, Table1[imdb_score]))</f>
        <v>5.7</v>
      </c>
      <c r="X661" t="e" cm="1">
        <f t="array" ref="X661">MODE(IF(Table1[genres]=R661, Table1[imdb_score]))</f>
        <v>#N/A</v>
      </c>
      <c r="Y661" s="2" t="e" cm="1">
        <f t="array" ref="Y661">VAR(IF(Table1[genres]=R661, Table1[imdb_score]))</f>
        <v>#DIV/0!</v>
      </c>
      <c r="Z661" s="2" t="e" cm="1">
        <f t="array" ref="Z661">STDEV(IF(Table1[genres]=R661, Table1[imdb_score]))</f>
        <v>#DIV/0!</v>
      </c>
      <c r="AA661" s="3" cm="1">
        <f t="array" ref="AA661">AVERAGE(IF(Table1[genres]=R661, Table1[imdb_score]))</f>
        <v>5.7</v>
      </c>
    </row>
    <row r="662" spans="1:27" x14ac:dyDescent="0.3">
      <c r="A662" t="s">
        <v>867</v>
      </c>
      <c r="B662">
        <v>55</v>
      </c>
      <c r="C662">
        <v>117</v>
      </c>
      <c r="D662">
        <v>20966644</v>
      </c>
      <c r="E662" t="s">
        <v>588</v>
      </c>
      <c r="F662" t="s">
        <v>1974</v>
      </c>
      <c r="G662" t="s">
        <v>1975</v>
      </c>
      <c r="H662">
        <v>29610</v>
      </c>
      <c r="I662">
        <v>94</v>
      </c>
      <c r="J662" t="s">
        <v>29</v>
      </c>
      <c r="K662" t="s">
        <v>200</v>
      </c>
      <c r="L662">
        <v>3000000</v>
      </c>
      <c r="M662">
        <v>1985</v>
      </c>
      <c r="N662">
        <v>7.4</v>
      </c>
      <c r="O662">
        <f>Table1[[#This Row],[gross]]-Table1[[#This Row],[budget]]</f>
        <v>17966644</v>
      </c>
      <c r="R662" t="s">
        <v>6475</v>
      </c>
      <c r="S662">
        <f>COUNTIF(Table1[genres],R662)</f>
        <v>1</v>
      </c>
      <c r="T662" cm="1">
        <f t="array" ref="T662">SUM(IF(Table1[genres]=R662, Table1[imdb_score]))</f>
        <v>5.7</v>
      </c>
      <c r="U662" cm="1">
        <f t="array" ref="U662">MEDIAN(IF(Table1[genres]=R662, Table1[imdb_score]))</f>
        <v>5.7</v>
      </c>
      <c r="V662" cm="1">
        <f t="array" ref="V662">MAX(IF(Table1[genres]=R662, Table1[imdb_score]))</f>
        <v>5.7</v>
      </c>
      <c r="W662" cm="1">
        <f t="array" ref="W662">MIN(IF(Table1[genres]=R662, Table1[imdb_score]))</f>
        <v>5.7</v>
      </c>
      <c r="X662" t="e" cm="1">
        <f t="array" ref="X662">MODE(IF(Table1[genres]=R662, Table1[imdb_score]))</f>
        <v>#N/A</v>
      </c>
      <c r="Y662" s="2" t="e" cm="1">
        <f t="array" ref="Y662">VAR(IF(Table1[genres]=R662, Table1[imdb_score]))</f>
        <v>#DIV/0!</v>
      </c>
      <c r="Z662" s="2" t="e" cm="1">
        <f t="array" ref="Z662">STDEV(IF(Table1[genres]=R662, Table1[imdb_score]))</f>
        <v>#DIV/0!</v>
      </c>
      <c r="AA662" s="3" cm="1">
        <f t="array" ref="AA662">AVERAGE(IF(Table1[genres]=R662, Table1[imdb_score]))</f>
        <v>5.7</v>
      </c>
    </row>
    <row r="663" spans="1:27" x14ac:dyDescent="0.3">
      <c r="A663" t="s">
        <v>886</v>
      </c>
      <c r="B663">
        <v>276</v>
      </c>
      <c r="C663">
        <v>103</v>
      </c>
      <c r="D663">
        <v>21501098</v>
      </c>
      <c r="E663" t="s">
        <v>73</v>
      </c>
      <c r="F663" t="s">
        <v>834</v>
      </c>
      <c r="G663" t="s">
        <v>1977</v>
      </c>
      <c r="H663">
        <v>115813</v>
      </c>
      <c r="I663">
        <v>216</v>
      </c>
      <c r="J663" t="s">
        <v>29</v>
      </c>
      <c r="K663" t="s">
        <v>30</v>
      </c>
      <c r="L663">
        <v>5000000</v>
      </c>
      <c r="M663">
        <v>2013</v>
      </c>
      <c r="N663">
        <v>7.4</v>
      </c>
      <c r="O663">
        <f>Table1[[#This Row],[gross]]-Table1[[#This Row],[budget]]</f>
        <v>16501098</v>
      </c>
      <c r="R663" t="s">
        <v>6481</v>
      </c>
      <c r="S663">
        <f>COUNTIF(Table1[genres],R663)</f>
        <v>1</v>
      </c>
      <c r="T663" cm="1">
        <f t="array" ref="T663">SUM(IF(Table1[genres]=R663, Table1[imdb_score]))</f>
        <v>5.7</v>
      </c>
      <c r="U663" cm="1">
        <f t="array" ref="U663">MEDIAN(IF(Table1[genres]=R663, Table1[imdb_score]))</f>
        <v>5.7</v>
      </c>
      <c r="V663" cm="1">
        <f t="array" ref="V663">MAX(IF(Table1[genres]=R663, Table1[imdb_score]))</f>
        <v>5.7</v>
      </c>
      <c r="W663" cm="1">
        <f t="array" ref="W663">MIN(IF(Table1[genres]=R663, Table1[imdb_score]))</f>
        <v>5.7</v>
      </c>
      <c r="X663" t="e" cm="1">
        <f t="array" ref="X663">MODE(IF(Table1[genres]=R663, Table1[imdb_score]))</f>
        <v>#N/A</v>
      </c>
      <c r="Y663" s="2" t="e" cm="1">
        <f t="array" ref="Y663">VAR(IF(Table1[genres]=R663, Table1[imdb_score]))</f>
        <v>#DIV/0!</v>
      </c>
      <c r="Z663" s="2" t="e" cm="1">
        <f t="array" ref="Z663">STDEV(IF(Table1[genres]=R663, Table1[imdb_score]))</f>
        <v>#DIV/0!</v>
      </c>
      <c r="AA663" s="3" cm="1">
        <f t="array" ref="AA663">AVERAGE(IF(Table1[genres]=R663, Table1[imdb_score]))</f>
        <v>5.7</v>
      </c>
    </row>
    <row r="664" spans="1:27" x14ac:dyDescent="0.3">
      <c r="A664" t="s">
        <v>1137</v>
      </c>
      <c r="B664">
        <v>41</v>
      </c>
      <c r="C664">
        <v>111</v>
      </c>
      <c r="D664">
        <v>22551000</v>
      </c>
      <c r="E664" t="s">
        <v>699</v>
      </c>
      <c r="F664" t="s">
        <v>106</v>
      </c>
      <c r="G664" t="s">
        <v>1979</v>
      </c>
      <c r="H664">
        <v>37269</v>
      </c>
      <c r="I664">
        <v>165</v>
      </c>
      <c r="J664" t="s">
        <v>29</v>
      </c>
      <c r="K664" t="s">
        <v>200</v>
      </c>
      <c r="L664">
        <v>8000000</v>
      </c>
      <c r="M664">
        <v>1993</v>
      </c>
      <c r="N664">
        <v>7.4</v>
      </c>
      <c r="O664">
        <f>Table1[[#This Row],[gross]]-Table1[[#This Row],[budget]]</f>
        <v>14551000</v>
      </c>
      <c r="R664" t="s">
        <v>6483</v>
      </c>
      <c r="S664">
        <f>COUNTIF(Table1[genres],R664)</f>
        <v>1</v>
      </c>
      <c r="T664" cm="1">
        <f t="array" ref="T664">SUM(IF(Table1[genres]=R664, Table1[imdb_score]))</f>
        <v>5.7</v>
      </c>
      <c r="U664" cm="1">
        <f t="array" ref="U664">MEDIAN(IF(Table1[genres]=R664, Table1[imdb_score]))</f>
        <v>5.7</v>
      </c>
      <c r="V664" cm="1">
        <f t="array" ref="V664">MAX(IF(Table1[genres]=R664, Table1[imdb_score]))</f>
        <v>5.7</v>
      </c>
      <c r="W664" cm="1">
        <f t="array" ref="W664">MIN(IF(Table1[genres]=R664, Table1[imdb_score]))</f>
        <v>5.7</v>
      </c>
      <c r="X664" t="e" cm="1">
        <f t="array" ref="X664">MODE(IF(Table1[genres]=R664, Table1[imdb_score]))</f>
        <v>#N/A</v>
      </c>
      <c r="Y664" s="2" t="e" cm="1">
        <f t="array" ref="Y664">VAR(IF(Table1[genres]=R664, Table1[imdb_score]))</f>
        <v>#DIV/0!</v>
      </c>
      <c r="Z664" s="2" t="e" cm="1">
        <f t="array" ref="Z664">STDEV(IF(Table1[genres]=R664, Table1[imdb_score]))</f>
        <v>#DIV/0!</v>
      </c>
      <c r="AA664" s="3" cm="1">
        <f t="array" ref="AA664">AVERAGE(IF(Table1[genres]=R664, Table1[imdb_score]))</f>
        <v>5.7</v>
      </c>
    </row>
    <row r="665" spans="1:27" x14ac:dyDescent="0.3">
      <c r="A665" t="s">
        <v>1163</v>
      </c>
      <c r="B665">
        <v>159</v>
      </c>
      <c r="C665">
        <v>116</v>
      </c>
      <c r="D665">
        <v>22201636</v>
      </c>
      <c r="E665" t="s">
        <v>1981</v>
      </c>
      <c r="F665" t="s">
        <v>1982</v>
      </c>
      <c r="G665" t="s">
        <v>1983</v>
      </c>
      <c r="H665">
        <v>33567</v>
      </c>
      <c r="I665">
        <v>206</v>
      </c>
      <c r="J665" t="s">
        <v>29</v>
      </c>
      <c r="K665" t="s">
        <v>30</v>
      </c>
      <c r="L665">
        <v>8000000</v>
      </c>
      <c r="M665">
        <v>2005</v>
      </c>
      <c r="N665">
        <v>7.4</v>
      </c>
      <c r="O665">
        <f>Table1[[#This Row],[gross]]-Table1[[#This Row],[budget]]</f>
        <v>14201636</v>
      </c>
      <c r="R665" t="s">
        <v>6535</v>
      </c>
      <c r="S665">
        <f>COUNTIF(Table1[genres],R665)</f>
        <v>1</v>
      </c>
      <c r="T665" cm="1">
        <f t="array" ref="T665">SUM(IF(Table1[genres]=R665, Table1[imdb_score]))</f>
        <v>5.6</v>
      </c>
      <c r="U665" cm="1">
        <f t="array" ref="U665">MEDIAN(IF(Table1[genres]=R665, Table1[imdb_score]))</f>
        <v>5.6</v>
      </c>
      <c r="V665" cm="1">
        <f t="array" ref="V665">MAX(IF(Table1[genres]=R665, Table1[imdb_score]))</f>
        <v>5.6</v>
      </c>
      <c r="W665" cm="1">
        <f t="array" ref="W665">MIN(IF(Table1[genres]=R665, Table1[imdb_score]))</f>
        <v>5.6</v>
      </c>
      <c r="X665" t="e" cm="1">
        <f t="array" ref="X665">MODE(IF(Table1[genres]=R665, Table1[imdb_score]))</f>
        <v>#N/A</v>
      </c>
      <c r="Y665" s="2" t="e" cm="1">
        <f t="array" ref="Y665">VAR(IF(Table1[genres]=R665, Table1[imdb_score]))</f>
        <v>#DIV/0!</v>
      </c>
      <c r="Z665" s="2" t="e" cm="1">
        <f t="array" ref="Z665">STDEV(IF(Table1[genres]=R665, Table1[imdb_score]))</f>
        <v>#DIV/0!</v>
      </c>
      <c r="AA665" s="3" cm="1">
        <f t="array" ref="AA665">AVERAGE(IF(Table1[genres]=R665, Table1[imdb_score]))</f>
        <v>5.6</v>
      </c>
    </row>
    <row r="666" spans="1:27" x14ac:dyDescent="0.3">
      <c r="A666" t="s">
        <v>1881</v>
      </c>
      <c r="B666">
        <v>128</v>
      </c>
      <c r="C666">
        <v>123</v>
      </c>
      <c r="D666">
        <v>25776062</v>
      </c>
      <c r="E666" t="s">
        <v>607</v>
      </c>
      <c r="F666" t="s">
        <v>1984</v>
      </c>
      <c r="G666" t="s">
        <v>1985</v>
      </c>
      <c r="H666">
        <v>61651</v>
      </c>
      <c r="I666">
        <v>271</v>
      </c>
      <c r="J666" t="s">
        <v>29</v>
      </c>
      <c r="K666" t="s">
        <v>30</v>
      </c>
      <c r="L666">
        <v>12000000</v>
      </c>
      <c r="M666">
        <v>2002</v>
      </c>
      <c r="N666">
        <v>7.4</v>
      </c>
      <c r="O666">
        <f>Table1[[#This Row],[gross]]-Table1[[#This Row],[budget]]</f>
        <v>13776062</v>
      </c>
      <c r="R666" t="s">
        <v>6545</v>
      </c>
      <c r="S666">
        <f>COUNTIF(Table1[genres],R666)</f>
        <v>1</v>
      </c>
      <c r="T666" cm="1">
        <f t="array" ref="T666">SUM(IF(Table1[genres]=R666, Table1[imdb_score]))</f>
        <v>5.6</v>
      </c>
      <c r="U666" cm="1">
        <f t="array" ref="U666">MEDIAN(IF(Table1[genres]=R666, Table1[imdb_score]))</f>
        <v>5.6</v>
      </c>
      <c r="V666" cm="1">
        <f t="array" ref="V666">MAX(IF(Table1[genres]=R666, Table1[imdb_score]))</f>
        <v>5.6</v>
      </c>
      <c r="W666" cm="1">
        <f t="array" ref="W666">MIN(IF(Table1[genres]=R666, Table1[imdb_score]))</f>
        <v>5.6</v>
      </c>
      <c r="X666" t="e" cm="1">
        <f t="array" ref="X666">MODE(IF(Table1[genres]=R666, Table1[imdb_score]))</f>
        <v>#N/A</v>
      </c>
      <c r="Y666" s="2" t="e" cm="1">
        <f t="array" ref="Y666">VAR(IF(Table1[genres]=R666, Table1[imdb_score]))</f>
        <v>#DIV/0!</v>
      </c>
      <c r="Z666" s="2" t="e" cm="1">
        <f t="array" ref="Z666">STDEV(IF(Table1[genres]=R666, Table1[imdb_score]))</f>
        <v>#DIV/0!</v>
      </c>
      <c r="AA666" s="3" cm="1">
        <f t="array" ref="AA666">AVERAGE(IF(Table1[genres]=R666, Table1[imdb_score]))</f>
        <v>5.6</v>
      </c>
    </row>
    <row r="667" spans="1:27" x14ac:dyDescent="0.3">
      <c r="A667" t="s">
        <v>753</v>
      </c>
      <c r="B667">
        <v>267</v>
      </c>
      <c r="C667">
        <v>77</v>
      </c>
      <c r="D667">
        <v>53337608</v>
      </c>
      <c r="E667" t="s">
        <v>1987</v>
      </c>
      <c r="F667" t="s">
        <v>482</v>
      </c>
      <c r="G667" t="s">
        <v>1988</v>
      </c>
      <c r="H667">
        <v>188785</v>
      </c>
      <c r="I667">
        <v>467</v>
      </c>
      <c r="J667" t="s">
        <v>29</v>
      </c>
      <c r="K667" t="s">
        <v>30</v>
      </c>
      <c r="L667">
        <v>40000000</v>
      </c>
      <c r="M667">
        <v>2005</v>
      </c>
      <c r="N667">
        <v>7.4</v>
      </c>
      <c r="O667">
        <f>Table1[[#This Row],[gross]]-Table1[[#This Row],[budget]]</f>
        <v>13337608</v>
      </c>
      <c r="R667" t="s">
        <v>6558</v>
      </c>
      <c r="S667">
        <f>COUNTIF(Table1[genres],R667)</f>
        <v>1</v>
      </c>
      <c r="T667" cm="1">
        <f t="array" ref="T667">SUM(IF(Table1[genres]=R667, Table1[imdb_score]))</f>
        <v>5.6</v>
      </c>
      <c r="U667" cm="1">
        <f t="array" ref="U667">MEDIAN(IF(Table1[genres]=R667, Table1[imdb_score]))</f>
        <v>5.6</v>
      </c>
      <c r="V667" cm="1">
        <f t="array" ref="V667">MAX(IF(Table1[genres]=R667, Table1[imdb_score]))</f>
        <v>5.6</v>
      </c>
      <c r="W667" cm="1">
        <f t="array" ref="W667">MIN(IF(Table1[genres]=R667, Table1[imdb_score]))</f>
        <v>5.6</v>
      </c>
      <c r="X667" t="e" cm="1">
        <f t="array" ref="X667">MODE(IF(Table1[genres]=R667, Table1[imdb_score]))</f>
        <v>#N/A</v>
      </c>
      <c r="Y667" s="2" t="e" cm="1">
        <f t="array" ref="Y667">VAR(IF(Table1[genres]=R667, Table1[imdb_score]))</f>
        <v>#DIV/0!</v>
      </c>
      <c r="Z667" s="2" t="e" cm="1">
        <f t="array" ref="Z667">STDEV(IF(Table1[genres]=R667, Table1[imdb_score]))</f>
        <v>#DIV/0!</v>
      </c>
      <c r="AA667" s="3" cm="1">
        <f t="array" ref="AA667">AVERAGE(IF(Table1[genres]=R667, Table1[imdb_score]))</f>
        <v>5.6</v>
      </c>
    </row>
    <row r="668" spans="1:27" x14ac:dyDescent="0.3">
      <c r="A668" t="s">
        <v>1989</v>
      </c>
      <c r="B668">
        <v>111</v>
      </c>
      <c r="C668">
        <v>107</v>
      </c>
      <c r="D668">
        <v>28014536</v>
      </c>
      <c r="E668" t="s">
        <v>1990</v>
      </c>
      <c r="F668" t="s">
        <v>294</v>
      </c>
      <c r="G668" t="s">
        <v>1991</v>
      </c>
      <c r="H668">
        <v>73347</v>
      </c>
      <c r="I668">
        <v>296</v>
      </c>
      <c r="J668" t="s">
        <v>29</v>
      </c>
      <c r="K668" t="s">
        <v>30</v>
      </c>
      <c r="L668">
        <v>15000000</v>
      </c>
      <c r="M668">
        <v>1997</v>
      </c>
      <c r="N668">
        <v>7.4</v>
      </c>
      <c r="O668">
        <f>Table1[[#This Row],[gross]]-Table1[[#This Row],[budget]]</f>
        <v>13014536</v>
      </c>
      <c r="R668" t="s">
        <v>6565</v>
      </c>
      <c r="S668">
        <f>COUNTIF(Table1[genres],R668)</f>
        <v>1</v>
      </c>
      <c r="T668" cm="1">
        <f t="array" ref="T668">SUM(IF(Table1[genres]=R668, Table1[imdb_score]))</f>
        <v>5.6</v>
      </c>
      <c r="U668" cm="1">
        <f t="array" ref="U668">MEDIAN(IF(Table1[genres]=R668, Table1[imdb_score]))</f>
        <v>5.6</v>
      </c>
      <c r="V668" cm="1">
        <f t="array" ref="V668">MAX(IF(Table1[genres]=R668, Table1[imdb_score]))</f>
        <v>5.6</v>
      </c>
      <c r="W668" cm="1">
        <f t="array" ref="W668">MIN(IF(Table1[genres]=R668, Table1[imdb_score]))</f>
        <v>5.6</v>
      </c>
      <c r="X668" t="e" cm="1">
        <f t="array" ref="X668">MODE(IF(Table1[genres]=R668, Table1[imdb_score]))</f>
        <v>#N/A</v>
      </c>
      <c r="Y668" s="2" t="e" cm="1">
        <f t="array" ref="Y668">VAR(IF(Table1[genres]=R668, Table1[imdb_score]))</f>
        <v>#DIV/0!</v>
      </c>
      <c r="Z668" s="2" t="e" cm="1">
        <f t="array" ref="Z668">STDEV(IF(Table1[genres]=R668, Table1[imdb_score]))</f>
        <v>#DIV/0!</v>
      </c>
      <c r="AA668" s="3" cm="1">
        <f t="array" ref="AA668">AVERAGE(IF(Table1[genres]=R668, Table1[imdb_score]))</f>
        <v>5.6</v>
      </c>
    </row>
    <row r="669" spans="1:27" x14ac:dyDescent="0.3">
      <c r="A669" t="s">
        <v>1301</v>
      </c>
      <c r="B669">
        <v>368</v>
      </c>
      <c r="C669">
        <v>130</v>
      </c>
      <c r="D669">
        <v>21589307</v>
      </c>
      <c r="E669" t="s">
        <v>92</v>
      </c>
      <c r="F669" t="s">
        <v>145</v>
      </c>
      <c r="G669" t="s">
        <v>1992</v>
      </c>
      <c r="H669">
        <v>135286</v>
      </c>
      <c r="I669">
        <v>261</v>
      </c>
      <c r="J669" t="s">
        <v>29</v>
      </c>
      <c r="K669" t="s">
        <v>30</v>
      </c>
      <c r="L669">
        <v>10000000</v>
      </c>
      <c r="M669">
        <v>2012</v>
      </c>
      <c r="N669">
        <v>7.4</v>
      </c>
      <c r="O669">
        <f>Table1[[#This Row],[gross]]-Table1[[#This Row],[budget]]</f>
        <v>11589307</v>
      </c>
      <c r="R669" t="s">
        <v>6584</v>
      </c>
      <c r="S669">
        <f>COUNTIF(Table1[genres],R669)</f>
        <v>1</v>
      </c>
      <c r="T669" cm="1">
        <f t="array" ref="T669">SUM(IF(Table1[genres]=R669, Table1[imdb_score]))</f>
        <v>5.6</v>
      </c>
      <c r="U669" cm="1">
        <f t="array" ref="U669">MEDIAN(IF(Table1[genres]=R669, Table1[imdb_score]))</f>
        <v>5.6</v>
      </c>
      <c r="V669" cm="1">
        <f t="array" ref="V669">MAX(IF(Table1[genres]=R669, Table1[imdb_score]))</f>
        <v>5.6</v>
      </c>
      <c r="W669" cm="1">
        <f t="array" ref="W669">MIN(IF(Table1[genres]=R669, Table1[imdb_score]))</f>
        <v>5.6</v>
      </c>
      <c r="X669" t="e" cm="1">
        <f t="array" ref="X669">MODE(IF(Table1[genres]=R669, Table1[imdb_score]))</f>
        <v>#N/A</v>
      </c>
      <c r="Y669" s="2" t="e" cm="1">
        <f t="array" ref="Y669">VAR(IF(Table1[genres]=R669, Table1[imdb_score]))</f>
        <v>#DIV/0!</v>
      </c>
      <c r="Z669" s="2" t="e" cm="1">
        <f t="array" ref="Z669">STDEV(IF(Table1[genres]=R669, Table1[imdb_score]))</f>
        <v>#DIV/0!</v>
      </c>
      <c r="AA669" s="3" cm="1">
        <f t="array" ref="AA669">AVERAGE(IF(Table1[genres]=R669, Table1[imdb_score]))</f>
        <v>5.6</v>
      </c>
    </row>
    <row r="670" spans="1:27" x14ac:dyDescent="0.3">
      <c r="A670" t="s">
        <v>1993</v>
      </c>
      <c r="B670">
        <v>128</v>
      </c>
      <c r="C670">
        <v>121</v>
      </c>
      <c r="D670">
        <v>22905674</v>
      </c>
      <c r="E670" t="s">
        <v>26</v>
      </c>
      <c r="F670" t="s">
        <v>496</v>
      </c>
      <c r="G670" t="s">
        <v>1994</v>
      </c>
      <c r="H670">
        <v>121676</v>
      </c>
      <c r="I670">
        <v>290</v>
      </c>
      <c r="J670" t="s">
        <v>29</v>
      </c>
      <c r="K670" t="s">
        <v>30</v>
      </c>
      <c r="L670">
        <v>12000000</v>
      </c>
      <c r="M670">
        <v>1998</v>
      </c>
      <c r="N670">
        <v>7.4</v>
      </c>
      <c r="O670">
        <f>Table1[[#This Row],[gross]]-Table1[[#This Row],[budget]]</f>
        <v>10905674</v>
      </c>
      <c r="R670" t="s">
        <v>6586</v>
      </c>
      <c r="S670">
        <f>COUNTIF(Table1[genres],R670)</f>
        <v>1</v>
      </c>
      <c r="T670" cm="1">
        <f t="array" ref="T670">SUM(IF(Table1[genres]=R670, Table1[imdb_score]))</f>
        <v>5.6</v>
      </c>
      <c r="U670" cm="1">
        <f t="array" ref="U670">MEDIAN(IF(Table1[genres]=R670, Table1[imdb_score]))</f>
        <v>5.6</v>
      </c>
      <c r="V670" cm="1">
        <f t="array" ref="V670">MAX(IF(Table1[genres]=R670, Table1[imdb_score]))</f>
        <v>5.6</v>
      </c>
      <c r="W670" cm="1">
        <f t="array" ref="W670">MIN(IF(Table1[genres]=R670, Table1[imdb_score]))</f>
        <v>5.6</v>
      </c>
      <c r="X670" t="e" cm="1">
        <f t="array" ref="X670">MODE(IF(Table1[genres]=R670, Table1[imdb_score]))</f>
        <v>#N/A</v>
      </c>
      <c r="Y670" s="2" t="e" cm="1">
        <f t="array" ref="Y670">VAR(IF(Table1[genres]=R670, Table1[imdb_score]))</f>
        <v>#DIV/0!</v>
      </c>
      <c r="Z670" s="2" t="e" cm="1">
        <f t="array" ref="Z670">STDEV(IF(Table1[genres]=R670, Table1[imdb_score]))</f>
        <v>#DIV/0!</v>
      </c>
      <c r="AA670" s="3" cm="1">
        <f t="array" ref="AA670">AVERAGE(IF(Table1[genres]=R670, Table1[imdb_score]))</f>
        <v>5.6</v>
      </c>
    </row>
    <row r="671" spans="1:27" x14ac:dyDescent="0.3">
      <c r="A671" t="s">
        <v>72</v>
      </c>
      <c r="B671">
        <v>159</v>
      </c>
      <c r="C671">
        <v>150</v>
      </c>
      <c r="D671">
        <v>100853835</v>
      </c>
      <c r="E671" t="s">
        <v>217</v>
      </c>
      <c r="F671" t="s">
        <v>145</v>
      </c>
      <c r="G671" t="s">
        <v>1996</v>
      </c>
      <c r="H671">
        <v>200556</v>
      </c>
      <c r="I671">
        <v>611</v>
      </c>
      <c r="J671" t="s">
        <v>29</v>
      </c>
      <c r="K671" t="s">
        <v>30</v>
      </c>
      <c r="L671">
        <v>90000000</v>
      </c>
      <c r="M671">
        <v>1997</v>
      </c>
      <c r="N671">
        <v>7.4</v>
      </c>
      <c r="O671">
        <f>Table1[[#This Row],[gross]]-Table1[[#This Row],[budget]]</f>
        <v>10853835</v>
      </c>
      <c r="R671" t="s">
        <v>6590</v>
      </c>
      <c r="S671">
        <f>COUNTIF(Table1[genres],R671)</f>
        <v>1</v>
      </c>
      <c r="T671" cm="1">
        <f t="array" ref="T671">SUM(IF(Table1[genres]=R671, Table1[imdb_score]))</f>
        <v>5.6</v>
      </c>
      <c r="U671" cm="1">
        <f t="array" ref="U671">MEDIAN(IF(Table1[genres]=R671, Table1[imdb_score]))</f>
        <v>5.6</v>
      </c>
      <c r="V671" cm="1">
        <f t="array" ref="V671">MAX(IF(Table1[genres]=R671, Table1[imdb_score]))</f>
        <v>5.6</v>
      </c>
      <c r="W671" cm="1">
        <f t="array" ref="W671">MIN(IF(Table1[genres]=R671, Table1[imdb_score]))</f>
        <v>5.6</v>
      </c>
      <c r="X671" t="e" cm="1">
        <f t="array" ref="X671">MODE(IF(Table1[genres]=R671, Table1[imdb_score]))</f>
        <v>#N/A</v>
      </c>
      <c r="Y671" s="2" t="e" cm="1">
        <f t="array" ref="Y671">VAR(IF(Table1[genres]=R671, Table1[imdb_score]))</f>
        <v>#DIV/0!</v>
      </c>
      <c r="Z671" s="2" t="e" cm="1">
        <f t="array" ref="Z671">STDEV(IF(Table1[genres]=R671, Table1[imdb_score]))</f>
        <v>#DIV/0!</v>
      </c>
      <c r="AA671" s="3" cm="1">
        <f t="array" ref="AA671">AVERAGE(IF(Table1[genres]=R671, Table1[imdb_score]))</f>
        <v>5.6</v>
      </c>
    </row>
    <row r="672" spans="1:27" x14ac:dyDescent="0.3">
      <c r="A672" t="s">
        <v>194</v>
      </c>
      <c r="B672">
        <v>52</v>
      </c>
      <c r="C672">
        <v>164</v>
      </c>
      <c r="D672">
        <v>26400000</v>
      </c>
      <c r="E672" t="s">
        <v>901</v>
      </c>
      <c r="F672" t="s">
        <v>1997</v>
      </c>
      <c r="G672" t="s">
        <v>1998</v>
      </c>
      <c r="H672">
        <v>12980</v>
      </c>
      <c r="I672">
        <v>89</v>
      </c>
      <c r="J672" t="s">
        <v>29</v>
      </c>
      <c r="K672" t="s">
        <v>200</v>
      </c>
      <c r="L672">
        <v>16000000</v>
      </c>
      <c r="M672">
        <v>1984</v>
      </c>
      <c r="N672">
        <v>7.4</v>
      </c>
      <c r="O672">
        <f>Table1[[#This Row],[gross]]-Table1[[#This Row],[budget]]</f>
        <v>10400000</v>
      </c>
      <c r="R672" t="s">
        <v>6600</v>
      </c>
      <c r="S672">
        <f>COUNTIF(Table1[genres],R672)</f>
        <v>1</v>
      </c>
      <c r="T672" cm="1">
        <f t="array" ref="T672">SUM(IF(Table1[genres]=R672, Table1[imdb_score]))</f>
        <v>5.6</v>
      </c>
      <c r="U672" cm="1">
        <f t="array" ref="U672">MEDIAN(IF(Table1[genres]=R672, Table1[imdb_score]))</f>
        <v>5.6</v>
      </c>
      <c r="V672" cm="1">
        <f t="array" ref="V672">MAX(IF(Table1[genres]=R672, Table1[imdb_score]))</f>
        <v>5.6</v>
      </c>
      <c r="W672" cm="1">
        <f t="array" ref="W672">MIN(IF(Table1[genres]=R672, Table1[imdb_score]))</f>
        <v>5.6</v>
      </c>
      <c r="X672" t="e" cm="1">
        <f t="array" ref="X672">MODE(IF(Table1[genres]=R672, Table1[imdb_score]))</f>
        <v>#N/A</v>
      </c>
      <c r="Y672" s="2" t="e" cm="1">
        <f t="array" ref="Y672">VAR(IF(Table1[genres]=R672, Table1[imdb_score]))</f>
        <v>#DIV/0!</v>
      </c>
      <c r="Z672" s="2" t="e" cm="1">
        <f t="array" ref="Z672">STDEV(IF(Table1[genres]=R672, Table1[imdb_score]))</f>
        <v>#DIV/0!</v>
      </c>
      <c r="AA672" s="3" cm="1">
        <f t="array" ref="AA672">AVERAGE(IF(Table1[genres]=R672, Table1[imdb_score]))</f>
        <v>5.6</v>
      </c>
    </row>
    <row r="673" spans="1:27" x14ac:dyDescent="0.3">
      <c r="A673" t="s">
        <v>549</v>
      </c>
      <c r="B673">
        <v>283</v>
      </c>
      <c r="C673">
        <v>104</v>
      </c>
      <c r="D673">
        <v>16168741</v>
      </c>
      <c r="E673" t="s">
        <v>220</v>
      </c>
      <c r="F673" t="s">
        <v>2000</v>
      </c>
      <c r="G673" t="s">
        <v>2001</v>
      </c>
      <c r="H673">
        <v>99430</v>
      </c>
      <c r="I673">
        <v>182</v>
      </c>
      <c r="J673" t="s">
        <v>29</v>
      </c>
      <c r="K673" t="s">
        <v>30</v>
      </c>
      <c r="L673">
        <v>8000000</v>
      </c>
      <c r="M673">
        <v>2013</v>
      </c>
      <c r="N673">
        <v>7.4</v>
      </c>
      <c r="O673">
        <f>Table1[[#This Row],[gross]]-Table1[[#This Row],[budget]]</f>
        <v>8168741</v>
      </c>
      <c r="R673" t="s">
        <v>6618</v>
      </c>
      <c r="S673">
        <f>COUNTIF(Table1[genres],R673)</f>
        <v>1</v>
      </c>
      <c r="T673" cm="1">
        <f t="array" ref="T673">SUM(IF(Table1[genres]=R673, Table1[imdb_score]))</f>
        <v>5.6</v>
      </c>
      <c r="U673" cm="1">
        <f t="array" ref="U673">MEDIAN(IF(Table1[genres]=R673, Table1[imdb_score]))</f>
        <v>5.6</v>
      </c>
      <c r="V673" cm="1">
        <f t="array" ref="V673">MAX(IF(Table1[genres]=R673, Table1[imdb_score]))</f>
        <v>5.6</v>
      </c>
      <c r="W673" cm="1">
        <f t="array" ref="W673">MIN(IF(Table1[genres]=R673, Table1[imdb_score]))</f>
        <v>5.6</v>
      </c>
      <c r="X673" t="e" cm="1">
        <f t="array" ref="X673">MODE(IF(Table1[genres]=R673, Table1[imdb_score]))</f>
        <v>#N/A</v>
      </c>
      <c r="Y673" s="2" t="e" cm="1">
        <f t="array" ref="Y673">VAR(IF(Table1[genres]=R673, Table1[imdb_score]))</f>
        <v>#DIV/0!</v>
      </c>
      <c r="Z673" s="2" t="e" cm="1">
        <f t="array" ref="Z673">STDEV(IF(Table1[genres]=R673, Table1[imdb_score]))</f>
        <v>#DIV/0!</v>
      </c>
      <c r="AA673" s="3" cm="1">
        <f t="array" ref="AA673">AVERAGE(IF(Table1[genres]=R673, Table1[imdb_score]))</f>
        <v>5.6</v>
      </c>
    </row>
    <row r="674" spans="1:27" x14ac:dyDescent="0.3">
      <c r="A674" t="s">
        <v>889</v>
      </c>
      <c r="B674">
        <v>169</v>
      </c>
      <c r="C674">
        <v>103</v>
      </c>
      <c r="D674">
        <v>9013113</v>
      </c>
      <c r="E674" t="s">
        <v>1061</v>
      </c>
      <c r="F674" t="s">
        <v>2003</v>
      </c>
      <c r="G674" t="s">
        <v>2004</v>
      </c>
      <c r="H674">
        <v>36321</v>
      </c>
      <c r="I674">
        <v>230</v>
      </c>
      <c r="J674" t="s">
        <v>29</v>
      </c>
      <c r="K674" t="s">
        <v>30</v>
      </c>
      <c r="L674">
        <v>1000000</v>
      </c>
      <c r="M674">
        <v>2005</v>
      </c>
      <c r="N674">
        <v>7.4</v>
      </c>
      <c r="O674">
        <f>Table1[[#This Row],[gross]]-Table1[[#This Row],[budget]]</f>
        <v>8013113</v>
      </c>
      <c r="R674" t="s">
        <v>6643</v>
      </c>
      <c r="S674">
        <f>COUNTIF(Table1[genres],R674)</f>
        <v>1</v>
      </c>
      <c r="T674" cm="1">
        <f t="array" ref="T674">SUM(IF(Table1[genres]=R674, Table1[imdb_score]))</f>
        <v>5.5</v>
      </c>
      <c r="U674" cm="1">
        <f t="array" ref="U674">MEDIAN(IF(Table1[genres]=R674, Table1[imdb_score]))</f>
        <v>5.5</v>
      </c>
      <c r="V674" cm="1">
        <f t="array" ref="V674">MAX(IF(Table1[genres]=R674, Table1[imdb_score]))</f>
        <v>5.5</v>
      </c>
      <c r="W674" cm="1">
        <f t="array" ref="W674">MIN(IF(Table1[genres]=R674, Table1[imdb_score]))</f>
        <v>5.5</v>
      </c>
      <c r="X674" t="e" cm="1">
        <f t="array" ref="X674">MODE(IF(Table1[genres]=R674, Table1[imdb_score]))</f>
        <v>#N/A</v>
      </c>
      <c r="Y674" s="2" t="e" cm="1">
        <f t="array" ref="Y674">VAR(IF(Table1[genres]=R674, Table1[imdb_score]))</f>
        <v>#DIV/0!</v>
      </c>
      <c r="Z674" s="2" t="e" cm="1">
        <f t="array" ref="Z674">STDEV(IF(Table1[genres]=R674, Table1[imdb_score]))</f>
        <v>#DIV/0!</v>
      </c>
      <c r="AA674" s="3" cm="1">
        <f t="array" ref="AA674">AVERAGE(IF(Table1[genres]=R674, Table1[imdb_score]))</f>
        <v>5.5</v>
      </c>
    </row>
    <row r="675" spans="1:27" x14ac:dyDescent="0.3">
      <c r="A675" t="s">
        <v>2005</v>
      </c>
      <c r="B675">
        <v>137</v>
      </c>
      <c r="C675">
        <v>114</v>
      </c>
      <c r="D675">
        <v>13876974</v>
      </c>
      <c r="E675" t="s">
        <v>699</v>
      </c>
      <c r="F675" t="s">
        <v>2006</v>
      </c>
      <c r="G675" t="s">
        <v>2007</v>
      </c>
      <c r="H675">
        <v>19397</v>
      </c>
      <c r="I675">
        <v>214</v>
      </c>
      <c r="J675" t="s">
        <v>103</v>
      </c>
      <c r="K675" t="s">
        <v>767</v>
      </c>
      <c r="L675">
        <v>7000000</v>
      </c>
      <c r="M675">
        <v>2001</v>
      </c>
      <c r="N675">
        <v>7.4</v>
      </c>
      <c r="O675">
        <f>Table1[[#This Row],[gross]]-Table1[[#This Row],[budget]]</f>
        <v>6876974</v>
      </c>
      <c r="R675" t="s">
        <v>6655</v>
      </c>
      <c r="S675">
        <f>COUNTIF(Table1[genres],R675)</f>
        <v>1</v>
      </c>
      <c r="T675" cm="1">
        <f t="array" ref="T675">SUM(IF(Table1[genres]=R675, Table1[imdb_score]))</f>
        <v>5.5</v>
      </c>
      <c r="U675" cm="1">
        <f t="array" ref="U675">MEDIAN(IF(Table1[genres]=R675, Table1[imdb_score]))</f>
        <v>5.5</v>
      </c>
      <c r="V675" cm="1">
        <f t="array" ref="V675">MAX(IF(Table1[genres]=R675, Table1[imdb_score]))</f>
        <v>5.5</v>
      </c>
      <c r="W675" cm="1">
        <f t="array" ref="W675">MIN(IF(Table1[genres]=R675, Table1[imdb_score]))</f>
        <v>5.5</v>
      </c>
      <c r="X675" t="e" cm="1">
        <f t="array" ref="X675">MODE(IF(Table1[genres]=R675, Table1[imdb_score]))</f>
        <v>#N/A</v>
      </c>
      <c r="Y675" s="2" t="e" cm="1">
        <f t="array" ref="Y675">VAR(IF(Table1[genres]=R675, Table1[imdb_score]))</f>
        <v>#DIV/0!</v>
      </c>
      <c r="Z675" s="2" t="e" cm="1">
        <f t="array" ref="Z675">STDEV(IF(Table1[genres]=R675, Table1[imdb_score]))</f>
        <v>#DIV/0!</v>
      </c>
      <c r="AA675" s="3" cm="1">
        <f t="array" ref="AA675">AVERAGE(IF(Table1[genres]=R675, Table1[imdb_score]))</f>
        <v>5.5</v>
      </c>
    </row>
    <row r="676" spans="1:27" x14ac:dyDescent="0.3">
      <c r="A676" t="s">
        <v>932</v>
      </c>
      <c r="B676">
        <v>377</v>
      </c>
      <c r="C676">
        <v>112</v>
      </c>
      <c r="D676">
        <v>9701559</v>
      </c>
      <c r="E676" t="s">
        <v>588</v>
      </c>
      <c r="F676" t="s">
        <v>921</v>
      </c>
      <c r="G676" t="s">
        <v>2008</v>
      </c>
      <c r="H676">
        <v>141425</v>
      </c>
      <c r="I676">
        <v>283</v>
      </c>
      <c r="J676" t="s">
        <v>29</v>
      </c>
      <c r="K676" t="s">
        <v>30</v>
      </c>
      <c r="L676">
        <v>3500000</v>
      </c>
      <c r="M676">
        <v>2010</v>
      </c>
      <c r="N676">
        <v>7.4</v>
      </c>
      <c r="O676">
        <f>Table1[[#This Row],[gross]]-Table1[[#This Row],[budget]]</f>
        <v>6201559</v>
      </c>
      <c r="R676" t="s">
        <v>6707</v>
      </c>
      <c r="S676">
        <f>COUNTIF(Table1[genres],R676)</f>
        <v>1</v>
      </c>
      <c r="T676" cm="1">
        <f t="array" ref="T676">SUM(IF(Table1[genres]=R676, Table1[imdb_score]))</f>
        <v>5.5</v>
      </c>
      <c r="U676" cm="1">
        <f t="array" ref="U676">MEDIAN(IF(Table1[genres]=R676, Table1[imdb_score]))</f>
        <v>5.5</v>
      </c>
      <c r="V676" cm="1">
        <f t="array" ref="V676">MAX(IF(Table1[genres]=R676, Table1[imdb_score]))</f>
        <v>5.5</v>
      </c>
      <c r="W676" cm="1">
        <f t="array" ref="W676">MIN(IF(Table1[genres]=R676, Table1[imdb_score]))</f>
        <v>5.5</v>
      </c>
      <c r="X676" t="e" cm="1">
        <f t="array" ref="X676">MODE(IF(Table1[genres]=R676, Table1[imdb_score]))</f>
        <v>#N/A</v>
      </c>
      <c r="Y676" s="2" t="e" cm="1">
        <f t="array" ref="Y676">VAR(IF(Table1[genres]=R676, Table1[imdb_score]))</f>
        <v>#DIV/0!</v>
      </c>
      <c r="Z676" s="2" t="e" cm="1">
        <f t="array" ref="Z676">STDEV(IF(Table1[genres]=R676, Table1[imdb_score]))</f>
        <v>#DIV/0!</v>
      </c>
      <c r="AA676" s="3" cm="1">
        <f t="array" ref="AA676">AVERAGE(IF(Table1[genres]=R676, Table1[imdb_score]))</f>
        <v>5.5</v>
      </c>
    </row>
    <row r="677" spans="1:27" x14ac:dyDescent="0.3">
      <c r="A677" t="s">
        <v>2009</v>
      </c>
      <c r="B677">
        <v>110</v>
      </c>
      <c r="C677">
        <v>88</v>
      </c>
      <c r="D677">
        <v>7362100</v>
      </c>
      <c r="E677" t="s">
        <v>73</v>
      </c>
      <c r="F677" t="s">
        <v>2010</v>
      </c>
      <c r="G677" t="s">
        <v>2011</v>
      </c>
      <c r="H677">
        <v>60295</v>
      </c>
      <c r="I677">
        <v>232</v>
      </c>
      <c r="J677" t="s">
        <v>29</v>
      </c>
      <c r="K677" t="s">
        <v>30</v>
      </c>
      <c r="L677">
        <v>1500000</v>
      </c>
      <c r="M677">
        <v>2005</v>
      </c>
      <c r="N677">
        <v>7.4</v>
      </c>
      <c r="O677">
        <f>Table1[[#This Row],[gross]]-Table1[[#This Row],[budget]]</f>
        <v>5862100</v>
      </c>
      <c r="R677" t="s">
        <v>6724</v>
      </c>
      <c r="S677">
        <f>COUNTIF(Table1[genres],R677)</f>
        <v>1</v>
      </c>
      <c r="T677" cm="1">
        <f t="array" ref="T677">SUM(IF(Table1[genres]=R677, Table1[imdb_score]))</f>
        <v>5.5</v>
      </c>
      <c r="U677" cm="1">
        <f t="array" ref="U677">MEDIAN(IF(Table1[genres]=R677, Table1[imdb_score]))</f>
        <v>5.5</v>
      </c>
      <c r="V677" cm="1">
        <f t="array" ref="V677">MAX(IF(Table1[genres]=R677, Table1[imdb_score]))</f>
        <v>5.5</v>
      </c>
      <c r="W677" cm="1">
        <f t="array" ref="W677">MIN(IF(Table1[genres]=R677, Table1[imdb_score]))</f>
        <v>5.5</v>
      </c>
      <c r="X677" t="e" cm="1">
        <f t="array" ref="X677">MODE(IF(Table1[genres]=R677, Table1[imdb_score]))</f>
        <v>#N/A</v>
      </c>
      <c r="Y677" s="2" t="e" cm="1">
        <f t="array" ref="Y677">VAR(IF(Table1[genres]=R677, Table1[imdb_score]))</f>
        <v>#DIV/0!</v>
      </c>
      <c r="Z677" s="2" t="e" cm="1">
        <f t="array" ref="Z677">STDEV(IF(Table1[genres]=R677, Table1[imdb_score]))</f>
        <v>#DIV/0!</v>
      </c>
      <c r="AA677" s="3" cm="1">
        <f t="array" ref="AA677">AVERAGE(IF(Table1[genres]=R677, Table1[imdb_score]))</f>
        <v>5.5</v>
      </c>
    </row>
    <row r="678" spans="1:27" x14ac:dyDescent="0.3">
      <c r="A678" t="s">
        <v>894</v>
      </c>
      <c r="B678">
        <v>60</v>
      </c>
      <c r="C678">
        <v>91</v>
      </c>
      <c r="D678">
        <v>8108247</v>
      </c>
      <c r="E678" t="s">
        <v>588</v>
      </c>
      <c r="F678" t="s">
        <v>1524</v>
      </c>
      <c r="G678" t="s">
        <v>2012</v>
      </c>
      <c r="H678">
        <v>9607</v>
      </c>
      <c r="I678">
        <v>174</v>
      </c>
      <c r="J678" t="s">
        <v>29</v>
      </c>
      <c r="K678" t="s">
        <v>30</v>
      </c>
      <c r="L678">
        <v>3300000</v>
      </c>
      <c r="M678">
        <v>2006</v>
      </c>
      <c r="N678">
        <v>7.4</v>
      </c>
      <c r="O678">
        <f>Table1[[#This Row],[gross]]-Table1[[#This Row],[budget]]</f>
        <v>4808247</v>
      </c>
      <c r="R678" t="s">
        <v>6729</v>
      </c>
      <c r="S678">
        <f>COUNTIF(Table1[genres],R678)</f>
        <v>1</v>
      </c>
      <c r="T678" cm="1">
        <f t="array" ref="T678">SUM(IF(Table1[genres]=R678, Table1[imdb_score]))</f>
        <v>5.5</v>
      </c>
      <c r="U678" cm="1">
        <f t="array" ref="U678">MEDIAN(IF(Table1[genres]=R678, Table1[imdb_score]))</f>
        <v>5.5</v>
      </c>
      <c r="V678" cm="1">
        <f t="array" ref="V678">MAX(IF(Table1[genres]=R678, Table1[imdb_score]))</f>
        <v>5.5</v>
      </c>
      <c r="W678" cm="1">
        <f t="array" ref="W678">MIN(IF(Table1[genres]=R678, Table1[imdb_score]))</f>
        <v>5.5</v>
      </c>
      <c r="X678" t="e" cm="1">
        <f t="array" ref="X678">MODE(IF(Table1[genres]=R678, Table1[imdb_score]))</f>
        <v>#N/A</v>
      </c>
      <c r="Y678" s="2" t="e" cm="1">
        <f t="array" ref="Y678">VAR(IF(Table1[genres]=R678, Table1[imdb_score]))</f>
        <v>#DIV/0!</v>
      </c>
      <c r="Z678" s="2" t="e" cm="1">
        <f t="array" ref="Z678">STDEV(IF(Table1[genres]=R678, Table1[imdb_score]))</f>
        <v>#DIV/0!</v>
      </c>
      <c r="AA678" s="3" cm="1">
        <f t="array" ref="AA678">AVERAGE(IF(Table1[genres]=R678, Table1[imdb_score]))</f>
        <v>5.5</v>
      </c>
    </row>
    <row r="679" spans="1:27" x14ac:dyDescent="0.3">
      <c r="A679" t="s">
        <v>824</v>
      </c>
      <c r="B679">
        <v>77</v>
      </c>
      <c r="C679">
        <v>96</v>
      </c>
      <c r="D679">
        <v>4505922</v>
      </c>
      <c r="E679" t="s">
        <v>73</v>
      </c>
      <c r="F679" t="s">
        <v>802</v>
      </c>
      <c r="G679" t="s">
        <v>2013</v>
      </c>
      <c r="H679">
        <v>63951</v>
      </c>
      <c r="I679">
        <v>252</v>
      </c>
      <c r="J679" t="s">
        <v>29</v>
      </c>
      <c r="K679" t="s">
        <v>30</v>
      </c>
      <c r="L679">
        <v>200000</v>
      </c>
      <c r="M679">
        <v>1996</v>
      </c>
      <c r="N679">
        <v>7.4</v>
      </c>
      <c r="O679">
        <f>Table1[[#This Row],[gross]]-Table1[[#This Row],[budget]]</f>
        <v>4305922</v>
      </c>
      <c r="R679" t="s">
        <v>6735</v>
      </c>
      <c r="S679">
        <f>COUNTIF(Table1[genres],R679)</f>
        <v>1</v>
      </c>
      <c r="T679" cm="1">
        <f t="array" ref="T679">SUM(IF(Table1[genres]=R679, Table1[imdb_score]))</f>
        <v>5.4</v>
      </c>
      <c r="U679" cm="1">
        <f t="array" ref="U679">MEDIAN(IF(Table1[genres]=R679, Table1[imdb_score]))</f>
        <v>5.4</v>
      </c>
      <c r="V679" cm="1">
        <f t="array" ref="V679">MAX(IF(Table1[genres]=R679, Table1[imdb_score]))</f>
        <v>5.4</v>
      </c>
      <c r="W679" cm="1">
        <f t="array" ref="W679">MIN(IF(Table1[genres]=R679, Table1[imdb_score]))</f>
        <v>5.4</v>
      </c>
      <c r="X679" t="e" cm="1">
        <f t="array" ref="X679">MODE(IF(Table1[genres]=R679, Table1[imdb_score]))</f>
        <v>#N/A</v>
      </c>
      <c r="Y679" s="2" t="e" cm="1">
        <f t="array" ref="Y679">VAR(IF(Table1[genres]=R679, Table1[imdb_score]))</f>
        <v>#DIV/0!</v>
      </c>
      <c r="Z679" s="2" t="e" cm="1">
        <f t="array" ref="Z679">STDEV(IF(Table1[genres]=R679, Table1[imdb_score]))</f>
        <v>#DIV/0!</v>
      </c>
      <c r="AA679" s="3" cm="1">
        <f t="array" ref="AA679">AVERAGE(IF(Table1[genres]=R679, Table1[imdb_score]))</f>
        <v>5.4</v>
      </c>
    </row>
    <row r="680" spans="1:27" x14ac:dyDescent="0.3">
      <c r="A680" t="s">
        <v>897</v>
      </c>
      <c r="B680">
        <v>149</v>
      </c>
      <c r="C680">
        <v>91</v>
      </c>
      <c r="D680">
        <v>4946250</v>
      </c>
      <c r="E680" t="s">
        <v>232</v>
      </c>
      <c r="F680" t="s">
        <v>2014</v>
      </c>
      <c r="G680" t="s">
        <v>2015</v>
      </c>
      <c r="H680">
        <v>9540</v>
      </c>
      <c r="I680">
        <v>80</v>
      </c>
      <c r="J680" t="s">
        <v>29</v>
      </c>
      <c r="K680" t="s">
        <v>30</v>
      </c>
      <c r="L680">
        <v>1000000</v>
      </c>
      <c r="M680">
        <v>2013</v>
      </c>
      <c r="N680">
        <v>7.4</v>
      </c>
      <c r="O680">
        <f>Table1[[#This Row],[gross]]-Table1[[#This Row],[budget]]</f>
        <v>3946250</v>
      </c>
      <c r="R680" t="s">
        <v>6746</v>
      </c>
      <c r="S680">
        <f>COUNTIF(Table1[genres],R680)</f>
        <v>1</v>
      </c>
      <c r="T680" cm="1">
        <f t="array" ref="T680">SUM(IF(Table1[genres]=R680, Table1[imdb_score]))</f>
        <v>5.4</v>
      </c>
      <c r="U680" cm="1">
        <f t="array" ref="U680">MEDIAN(IF(Table1[genres]=R680, Table1[imdb_score]))</f>
        <v>5.4</v>
      </c>
      <c r="V680" cm="1">
        <f t="array" ref="V680">MAX(IF(Table1[genres]=R680, Table1[imdb_score]))</f>
        <v>5.4</v>
      </c>
      <c r="W680" cm="1">
        <f t="array" ref="W680">MIN(IF(Table1[genres]=R680, Table1[imdb_score]))</f>
        <v>5.4</v>
      </c>
      <c r="X680" t="e" cm="1">
        <f t="array" ref="X680">MODE(IF(Table1[genres]=R680, Table1[imdb_score]))</f>
        <v>#N/A</v>
      </c>
      <c r="Y680" s="2" t="e" cm="1">
        <f t="array" ref="Y680">VAR(IF(Table1[genres]=R680, Table1[imdb_score]))</f>
        <v>#DIV/0!</v>
      </c>
      <c r="Z680" s="2" t="e" cm="1">
        <f t="array" ref="Z680">STDEV(IF(Table1[genres]=R680, Table1[imdb_score]))</f>
        <v>#DIV/0!</v>
      </c>
      <c r="AA680" s="3" cm="1">
        <f t="array" ref="AA680">AVERAGE(IF(Table1[genres]=R680, Table1[imdb_score]))</f>
        <v>5.4</v>
      </c>
    </row>
    <row r="681" spans="1:27" x14ac:dyDescent="0.3">
      <c r="A681" t="s">
        <v>848</v>
      </c>
      <c r="B681">
        <v>23</v>
      </c>
      <c r="C681">
        <v>115</v>
      </c>
      <c r="D681">
        <v>25842000</v>
      </c>
      <c r="E681" t="s">
        <v>607</v>
      </c>
      <c r="F681" t="s">
        <v>136</v>
      </c>
      <c r="G681" t="s">
        <v>2016</v>
      </c>
      <c r="H681">
        <v>13455</v>
      </c>
      <c r="I681">
        <v>87</v>
      </c>
      <c r="J681" t="s">
        <v>29</v>
      </c>
      <c r="K681" t="s">
        <v>200</v>
      </c>
      <c r="L681">
        <v>22000000</v>
      </c>
      <c r="M681">
        <v>1993</v>
      </c>
      <c r="N681">
        <v>7.4</v>
      </c>
      <c r="O681">
        <f>Table1[[#This Row],[gross]]-Table1[[#This Row],[budget]]</f>
        <v>3842000</v>
      </c>
      <c r="R681" t="s">
        <v>6756</v>
      </c>
      <c r="S681">
        <f>COUNTIF(Table1[genres],R681)</f>
        <v>1</v>
      </c>
      <c r="T681" cm="1">
        <f t="array" ref="T681">SUM(IF(Table1[genres]=R681, Table1[imdb_score]))</f>
        <v>5.4</v>
      </c>
      <c r="U681" cm="1">
        <f t="array" ref="U681">MEDIAN(IF(Table1[genres]=R681, Table1[imdb_score]))</f>
        <v>5.4</v>
      </c>
      <c r="V681" cm="1">
        <f t="array" ref="V681">MAX(IF(Table1[genres]=R681, Table1[imdb_score]))</f>
        <v>5.4</v>
      </c>
      <c r="W681" cm="1">
        <f t="array" ref="W681">MIN(IF(Table1[genres]=R681, Table1[imdb_score]))</f>
        <v>5.4</v>
      </c>
      <c r="X681" t="e" cm="1">
        <f t="array" ref="X681">MODE(IF(Table1[genres]=R681, Table1[imdb_score]))</f>
        <v>#N/A</v>
      </c>
      <c r="Y681" s="2" t="e" cm="1">
        <f t="array" ref="Y681">VAR(IF(Table1[genres]=R681, Table1[imdb_score]))</f>
        <v>#DIV/0!</v>
      </c>
      <c r="Z681" s="2" t="e" cm="1">
        <f t="array" ref="Z681">STDEV(IF(Table1[genres]=R681, Table1[imdb_score]))</f>
        <v>#DIV/0!</v>
      </c>
      <c r="AA681" s="3" cm="1">
        <f t="array" ref="AA681">AVERAGE(IF(Table1[genres]=R681, Table1[imdb_score]))</f>
        <v>5.4</v>
      </c>
    </row>
    <row r="682" spans="1:27" x14ac:dyDescent="0.3">
      <c r="A682" t="s">
        <v>1907</v>
      </c>
      <c r="B682">
        <v>204</v>
      </c>
      <c r="C682">
        <v>144</v>
      </c>
      <c r="D682">
        <v>52822418</v>
      </c>
      <c r="E682" t="s">
        <v>2017</v>
      </c>
      <c r="F682" t="s">
        <v>2018</v>
      </c>
      <c r="G682" t="s">
        <v>2019</v>
      </c>
      <c r="H682">
        <v>47764</v>
      </c>
      <c r="I682">
        <v>219</v>
      </c>
      <c r="J682" t="s">
        <v>29</v>
      </c>
      <c r="K682" t="s">
        <v>30</v>
      </c>
      <c r="L682">
        <v>50000000</v>
      </c>
      <c r="M682">
        <v>2016</v>
      </c>
      <c r="N682">
        <v>7.4</v>
      </c>
      <c r="O682">
        <f>Table1[[#This Row],[gross]]-Table1[[#This Row],[budget]]</f>
        <v>2822418</v>
      </c>
      <c r="R682" t="s">
        <v>6759</v>
      </c>
      <c r="S682">
        <f>COUNTIF(Table1[genres],R682)</f>
        <v>1</v>
      </c>
      <c r="T682" cm="1">
        <f t="array" ref="T682">SUM(IF(Table1[genres]=R682, Table1[imdb_score]))</f>
        <v>5.4</v>
      </c>
      <c r="U682" cm="1">
        <f t="array" ref="U682">MEDIAN(IF(Table1[genres]=R682, Table1[imdb_score]))</f>
        <v>5.4</v>
      </c>
      <c r="V682" cm="1">
        <f t="array" ref="V682">MAX(IF(Table1[genres]=R682, Table1[imdb_score]))</f>
        <v>5.4</v>
      </c>
      <c r="W682" cm="1">
        <f t="array" ref="W682">MIN(IF(Table1[genres]=R682, Table1[imdb_score]))</f>
        <v>5.4</v>
      </c>
      <c r="X682" t="e" cm="1">
        <f t="array" ref="X682">MODE(IF(Table1[genres]=R682, Table1[imdb_score]))</f>
        <v>#N/A</v>
      </c>
      <c r="Y682" s="2" t="e" cm="1">
        <f t="array" ref="Y682">VAR(IF(Table1[genres]=R682, Table1[imdb_score]))</f>
        <v>#DIV/0!</v>
      </c>
      <c r="Z682" s="2" t="e" cm="1">
        <f t="array" ref="Z682">STDEV(IF(Table1[genres]=R682, Table1[imdb_score]))</f>
        <v>#DIV/0!</v>
      </c>
      <c r="AA682" s="3" cm="1">
        <f t="array" ref="AA682">AVERAGE(IF(Table1[genres]=R682, Table1[imdb_score]))</f>
        <v>5.4</v>
      </c>
    </row>
    <row r="683" spans="1:27" x14ac:dyDescent="0.3">
      <c r="A683" t="s">
        <v>879</v>
      </c>
      <c r="B683">
        <v>16</v>
      </c>
      <c r="C683">
        <v>104</v>
      </c>
      <c r="D683">
        <v>12514138</v>
      </c>
      <c r="E683" t="s">
        <v>588</v>
      </c>
      <c r="F683" t="s">
        <v>2020</v>
      </c>
      <c r="G683" t="s">
        <v>2021</v>
      </c>
      <c r="H683">
        <v>2801</v>
      </c>
      <c r="I683">
        <v>28</v>
      </c>
      <c r="J683" t="s">
        <v>29</v>
      </c>
      <c r="K683" t="s">
        <v>30</v>
      </c>
      <c r="L683">
        <v>10000000</v>
      </c>
      <c r="M683">
        <v>1997</v>
      </c>
      <c r="N683">
        <v>7.4</v>
      </c>
      <c r="O683">
        <f>Table1[[#This Row],[gross]]-Table1[[#This Row],[budget]]</f>
        <v>2514138</v>
      </c>
      <c r="R683" t="s">
        <v>6778</v>
      </c>
      <c r="S683">
        <f>COUNTIF(Table1[genres],R683)</f>
        <v>1</v>
      </c>
      <c r="T683" cm="1">
        <f t="array" ref="T683">SUM(IF(Table1[genres]=R683, Table1[imdb_score]))</f>
        <v>5.4</v>
      </c>
      <c r="U683" cm="1">
        <f t="array" ref="U683">MEDIAN(IF(Table1[genres]=R683, Table1[imdb_score]))</f>
        <v>5.4</v>
      </c>
      <c r="V683" cm="1">
        <f t="array" ref="V683">MAX(IF(Table1[genres]=R683, Table1[imdb_score]))</f>
        <v>5.4</v>
      </c>
      <c r="W683" cm="1">
        <f t="array" ref="W683">MIN(IF(Table1[genres]=R683, Table1[imdb_score]))</f>
        <v>5.4</v>
      </c>
      <c r="X683" t="e" cm="1">
        <f t="array" ref="X683">MODE(IF(Table1[genres]=R683, Table1[imdb_score]))</f>
        <v>#N/A</v>
      </c>
      <c r="Y683" s="2" t="e" cm="1">
        <f t="array" ref="Y683">VAR(IF(Table1[genres]=R683, Table1[imdb_score]))</f>
        <v>#DIV/0!</v>
      </c>
      <c r="Z683" s="2" t="e" cm="1">
        <f t="array" ref="Z683">STDEV(IF(Table1[genres]=R683, Table1[imdb_score]))</f>
        <v>#DIV/0!</v>
      </c>
      <c r="AA683" s="3" cm="1">
        <f t="array" ref="AA683">AVERAGE(IF(Table1[genres]=R683, Table1[imdb_score]))</f>
        <v>5.4</v>
      </c>
    </row>
    <row r="684" spans="1:27" x14ac:dyDescent="0.3">
      <c r="A684" t="s">
        <v>1105</v>
      </c>
      <c r="B684">
        <v>220</v>
      </c>
      <c r="C684">
        <v>92</v>
      </c>
      <c r="D684">
        <v>17508670</v>
      </c>
      <c r="E684" t="s">
        <v>1915</v>
      </c>
      <c r="F684" t="s">
        <v>2022</v>
      </c>
      <c r="G684" t="s">
        <v>2023</v>
      </c>
      <c r="H684">
        <v>64625</v>
      </c>
      <c r="I684">
        <v>281</v>
      </c>
      <c r="J684" t="s">
        <v>29</v>
      </c>
      <c r="K684" t="s">
        <v>200</v>
      </c>
      <c r="L684">
        <v>15000000</v>
      </c>
      <c r="M684">
        <v>2006</v>
      </c>
      <c r="N684">
        <v>7.4</v>
      </c>
      <c r="O684">
        <f>Table1[[#This Row],[gross]]-Table1[[#This Row],[budget]]</f>
        <v>2508670</v>
      </c>
      <c r="R684" t="s">
        <v>6781</v>
      </c>
      <c r="S684">
        <f>COUNTIF(Table1[genres],R684)</f>
        <v>1</v>
      </c>
      <c r="T684" cm="1">
        <f t="array" ref="T684">SUM(IF(Table1[genres]=R684, Table1[imdb_score]))</f>
        <v>5.4</v>
      </c>
      <c r="U684" cm="1">
        <f t="array" ref="U684">MEDIAN(IF(Table1[genres]=R684, Table1[imdb_score]))</f>
        <v>5.4</v>
      </c>
      <c r="V684" cm="1">
        <f t="array" ref="V684">MAX(IF(Table1[genres]=R684, Table1[imdb_score]))</f>
        <v>5.4</v>
      </c>
      <c r="W684" cm="1">
        <f t="array" ref="W684">MIN(IF(Table1[genres]=R684, Table1[imdb_score]))</f>
        <v>5.4</v>
      </c>
      <c r="X684" t="e" cm="1">
        <f t="array" ref="X684">MODE(IF(Table1[genres]=R684, Table1[imdb_score]))</f>
        <v>#N/A</v>
      </c>
      <c r="Y684" s="2" t="e" cm="1">
        <f t="array" ref="Y684">VAR(IF(Table1[genres]=R684, Table1[imdb_score]))</f>
        <v>#DIV/0!</v>
      </c>
      <c r="Z684" s="2" t="e" cm="1">
        <f t="array" ref="Z684">STDEV(IF(Table1[genres]=R684, Table1[imdb_score]))</f>
        <v>#DIV/0!</v>
      </c>
      <c r="AA684" s="3" cm="1">
        <f t="array" ref="AA684">AVERAGE(IF(Table1[genres]=R684, Table1[imdb_score]))</f>
        <v>5.4</v>
      </c>
    </row>
    <row r="685" spans="1:27" x14ac:dyDescent="0.3">
      <c r="A685" t="s">
        <v>1150</v>
      </c>
      <c r="B685">
        <v>181</v>
      </c>
      <c r="C685">
        <v>107</v>
      </c>
      <c r="D685">
        <v>15854988</v>
      </c>
      <c r="E685" t="s">
        <v>588</v>
      </c>
      <c r="F685" t="s">
        <v>902</v>
      </c>
      <c r="G685" t="s">
        <v>2024</v>
      </c>
      <c r="H685">
        <v>36542</v>
      </c>
      <c r="I685">
        <v>378</v>
      </c>
      <c r="J685" t="s">
        <v>29</v>
      </c>
      <c r="K685" t="s">
        <v>30</v>
      </c>
      <c r="L685">
        <v>13500000</v>
      </c>
      <c r="M685">
        <v>2002</v>
      </c>
      <c r="N685">
        <v>7.4</v>
      </c>
      <c r="O685">
        <f>Table1[[#This Row],[gross]]-Table1[[#This Row],[budget]]</f>
        <v>2354988</v>
      </c>
      <c r="R685" t="s">
        <v>6786</v>
      </c>
      <c r="S685">
        <f>COUNTIF(Table1[genres],R685)</f>
        <v>1</v>
      </c>
      <c r="T685" cm="1">
        <f t="array" ref="T685">SUM(IF(Table1[genres]=R685, Table1[imdb_score]))</f>
        <v>5.4</v>
      </c>
      <c r="U685" cm="1">
        <f t="array" ref="U685">MEDIAN(IF(Table1[genres]=R685, Table1[imdb_score]))</f>
        <v>5.4</v>
      </c>
      <c r="V685" cm="1">
        <f t="array" ref="V685">MAX(IF(Table1[genres]=R685, Table1[imdb_score]))</f>
        <v>5.4</v>
      </c>
      <c r="W685" cm="1">
        <f t="array" ref="W685">MIN(IF(Table1[genres]=R685, Table1[imdb_score]))</f>
        <v>5.4</v>
      </c>
      <c r="X685" t="e" cm="1">
        <f t="array" ref="X685">MODE(IF(Table1[genres]=R685, Table1[imdb_score]))</f>
        <v>#N/A</v>
      </c>
      <c r="Y685" s="2" t="e" cm="1">
        <f t="array" ref="Y685">VAR(IF(Table1[genres]=R685, Table1[imdb_score]))</f>
        <v>#DIV/0!</v>
      </c>
      <c r="Z685" s="2" t="e" cm="1">
        <f t="array" ref="Z685">STDEV(IF(Table1[genres]=R685, Table1[imdb_score]))</f>
        <v>#DIV/0!</v>
      </c>
      <c r="AA685" s="3" cm="1">
        <f t="array" ref="AA685">AVERAGE(IF(Table1[genres]=R685, Table1[imdb_score]))</f>
        <v>5.4</v>
      </c>
    </row>
    <row r="686" spans="1:27" x14ac:dyDescent="0.3">
      <c r="A686" t="s">
        <v>522</v>
      </c>
      <c r="B686">
        <v>535</v>
      </c>
      <c r="C686">
        <v>104</v>
      </c>
      <c r="D686">
        <v>13214255</v>
      </c>
      <c r="E686" t="s">
        <v>220</v>
      </c>
      <c r="F686" t="s">
        <v>2025</v>
      </c>
      <c r="G686" t="s">
        <v>2026</v>
      </c>
      <c r="H686">
        <v>96233</v>
      </c>
      <c r="I686">
        <v>313</v>
      </c>
      <c r="J686" t="s">
        <v>29</v>
      </c>
      <c r="K686" t="s">
        <v>30</v>
      </c>
      <c r="L686">
        <v>11000000</v>
      </c>
      <c r="M686">
        <v>2013</v>
      </c>
      <c r="N686">
        <v>7.4</v>
      </c>
      <c r="O686">
        <f>Table1[[#This Row],[gross]]-Table1[[#This Row],[budget]]</f>
        <v>2214255</v>
      </c>
      <c r="R686" t="s">
        <v>6817</v>
      </c>
      <c r="S686">
        <f>COUNTIF(Table1[genres],R686)</f>
        <v>1</v>
      </c>
      <c r="T686" cm="1">
        <f t="array" ref="T686">SUM(IF(Table1[genres]=R686, Table1[imdb_score]))</f>
        <v>5.4</v>
      </c>
      <c r="U686" cm="1">
        <f t="array" ref="U686">MEDIAN(IF(Table1[genres]=R686, Table1[imdb_score]))</f>
        <v>5.4</v>
      </c>
      <c r="V686" cm="1">
        <f t="array" ref="V686">MAX(IF(Table1[genres]=R686, Table1[imdb_score]))</f>
        <v>5.4</v>
      </c>
      <c r="W686" cm="1">
        <f t="array" ref="W686">MIN(IF(Table1[genres]=R686, Table1[imdb_score]))</f>
        <v>5.4</v>
      </c>
      <c r="X686" t="e" cm="1">
        <f t="array" ref="X686">MODE(IF(Table1[genres]=R686, Table1[imdb_score]))</f>
        <v>#N/A</v>
      </c>
      <c r="Y686" s="2" t="e" cm="1">
        <f t="array" ref="Y686">VAR(IF(Table1[genres]=R686, Table1[imdb_score]))</f>
        <v>#DIV/0!</v>
      </c>
      <c r="Z686" s="2" t="e" cm="1">
        <f t="array" ref="Z686">STDEV(IF(Table1[genres]=R686, Table1[imdb_score]))</f>
        <v>#DIV/0!</v>
      </c>
      <c r="AA686" s="3" cm="1">
        <f t="array" ref="AA686">AVERAGE(IF(Table1[genres]=R686, Table1[imdb_score]))</f>
        <v>5.4</v>
      </c>
    </row>
    <row r="687" spans="1:27" x14ac:dyDescent="0.3">
      <c r="A687" t="s">
        <v>2027</v>
      </c>
      <c r="B687">
        <v>140</v>
      </c>
      <c r="C687">
        <v>120</v>
      </c>
      <c r="D687">
        <v>50173190</v>
      </c>
      <c r="E687" t="s">
        <v>887</v>
      </c>
      <c r="F687" t="s">
        <v>150</v>
      </c>
      <c r="G687" t="s">
        <v>2028</v>
      </c>
      <c r="H687">
        <v>148490</v>
      </c>
      <c r="I687">
        <v>537</v>
      </c>
      <c r="J687" t="s">
        <v>29</v>
      </c>
      <c r="K687" t="s">
        <v>30</v>
      </c>
      <c r="L687">
        <v>48000000</v>
      </c>
      <c r="M687">
        <v>2001</v>
      </c>
      <c r="N687">
        <v>7.4</v>
      </c>
      <c r="O687">
        <f>Table1[[#This Row],[gross]]-Table1[[#This Row],[budget]]</f>
        <v>2173190</v>
      </c>
      <c r="R687" t="s">
        <v>6820</v>
      </c>
      <c r="S687">
        <f>COUNTIF(Table1[genres],R687)</f>
        <v>1</v>
      </c>
      <c r="T687" cm="1">
        <f t="array" ref="T687">SUM(IF(Table1[genres]=R687, Table1[imdb_score]))</f>
        <v>5.4</v>
      </c>
      <c r="U687" cm="1">
        <f t="array" ref="U687">MEDIAN(IF(Table1[genres]=R687, Table1[imdb_score]))</f>
        <v>5.4</v>
      </c>
      <c r="V687" cm="1">
        <f t="array" ref="V687">MAX(IF(Table1[genres]=R687, Table1[imdb_score]))</f>
        <v>5.4</v>
      </c>
      <c r="W687" cm="1">
        <f t="array" ref="W687">MIN(IF(Table1[genres]=R687, Table1[imdb_score]))</f>
        <v>5.4</v>
      </c>
      <c r="X687" t="e" cm="1">
        <f t="array" ref="X687">MODE(IF(Table1[genres]=R687, Table1[imdb_score]))</f>
        <v>#N/A</v>
      </c>
      <c r="Y687" s="2" t="e" cm="1">
        <f t="array" ref="Y687">VAR(IF(Table1[genres]=R687, Table1[imdb_score]))</f>
        <v>#DIV/0!</v>
      </c>
      <c r="Z687" s="2" t="e" cm="1">
        <f t="array" ref="Z687">STDEV(IF(Table1[genres]=R687, Table1[imdb_score]))</f>
        <v>#DIV/0!</v>
      </c>
      <c r="AA687" s="3" cm="1">
        <f t="array" ref="AA687">AVERAGE(IF(Table1[genres]=R687, Table1[imdb_score]))</f>
        <v>5.4</v>
      </c>
    </row>
    <row r="688" spans="1:27" x14ac:dyDescent="0.3">
      <c r="A688" t="s">
        <v>900</v>
      </c>
      <c r="B688">
        <v>151</v>
      </c>
      <c r="C688">
        <v>91</v>
      </c>
      <c r="D688">
        <v>3885134</v>
      </c>
      <c r="E688" t="s">
        <v>73</v>
      </c>
      <c r="F688" t="s">
        <v>2030</v>
      </c>
      <c r="G688" t="s">
        <v>2031</v>
      </c>
      <c r="H688">
        <v>31130</v>
      </c>
      <c r="I688">
        <v>243</v>
      </c>
      <c r="J688" t="s">
        <v>29</v>
      </c>
      <c r="K688" t="s">
        <v>30</v>
      </c>
      <c r="L688">
        <v>2000000</v>
      </c>
      <c r="M688">
        <v>2005</v>
      </c>
      <c r="N688">
        <v>7.4</v>
      </c>
      <c r="O688">
        <f>Table1[[#This Row],[gross]]-Table1[[#This Row],[budget]]</f>
        <v>1885134</v>
      </c>
      <c r="R688" t="s">
        <v>6828</v>
      </c>
      <c r="S688">
        <f>COUNTIF(Table1[genres],R688)</f>
        <v>1</v>
      </c>
      <c r="T688" cm="1">
        <f t="array" ref="T688">SUM(IF(Table1[genres]=R688, Table1[imdb_score]))</f>
        <v>5.4</v>
      </c>
      <c r="U688" cm="1">
        <f t="array" ref="U688">MEDIAN(IF(Table1[genres]=R688, Table1[imdb_score]))</f>
        <v>5.4</v>
      </c>
      <c r="V688" cm="1">
        <f t="array" ref="V688">MAX(IF(Table1[genres]=R688, Table1[imdb_score]))</f>
        <v>5.4</v>
      </c>
      <c r="W688" cm="1">
        <f t="array" ref="W688">MIN(IF(Table1[genres]=R688, Table1[imdb_score]))</f>
        <v>5.4</v>
      </c>
      <c r="X688" t="e" cm="1">
        <f t="array" ref="X688">MODE(IF(Table1[genres]=R688, Table1[imdb_score]))</f>
        <v>#N/A</v>
      </c>
      <c r="Y688" s="2" t="e" cm="1">
        <f t="array" ref="Y688">VAR(IF(Table1[genres]=R688, Table1[imdb_score]))</f>
        <v>#DIV/0!</v>
      </c>
      <c r="Z688" s="2" t="e" cm="1">
        <f t="array" ref="Z688">STDEV(IF(Table1[genres]=R688, Table1[imdb_score]))</f>
        <v>#DIV/0!</v>
      </c>
      <c r="AA688" s="3" cm="1">
        <f t="array" ref="AA688">AVERAGE(IF(Table1[genres]=R688, Table1[imdb_score]))</f>
        <v>5.4</v>
      </c>
    </row>
    <row r="689" spans="1:27" x14ac:dyDescent="0.3">
      <c r="A689" t="s">
        <v>912</v>
      </c>
      <c r="B689">
        <v>105</v>
      </c>
      <c r="C689">
        <v>83</v>
      </c>
      <c r="D689">
        <v>1127331</v>
      </c>
      <c r="E689" t="s">
        <v>92</v>
      </c>
      <c r="F689" t="s">
        <v>2033</v>
      </c>
      <c r="G689" t="s">
        <v>2034</v>
      </c>
      <c r="H689">
        <v>7559</v>
      </c>
      <c r="I689">
        <v>77</v>
      </c>
      <c r="J689" t="s">
        <v>71</v>
      </c>
      <c r="K689" t="s">
        <v>2035</v>
      </c>
      <c r="L689">
        <v>46000</v>
      </c>
      <c r="M689">
        <v>2003</v>
      </c>
      <c r="N689">
        <v>7.4</v>
      </c>
      <c r="O689">
        <f>Table1[[#This Row],[gross]]-Table1[[#This Row],[budget]]</f>
        <v>1081331</v>
      </c>
      <c r="R689" t="s">
        <v>6837</v>
      </c>
      <c r="S689">
        <f>COUNTIF(Table1[genres],R689)</f>
        <v>1</v>
      </c>
      <c r="T689" cm="1">
        <f t="array" ref="T689">SUM(IF(Table1[genres]=R689, Table1[imdb_score]))</f>
        <v>5.3</v>
      </c>
      <c r="U689" cm="1">
        <f t="array" ref="U689">MEDIAN(IF(Table1[genres]=R689, Table1[imdb_score]))</f>
        <v>5.3</v>
      </c>
      <c r="V689" cm="1">
        <f t="array" ref="V689">MAX(IF(Table1[genres]=R689, Table1[imdb_score]))</f>
        <v>5.3</v>
      </c>
      <c r="W689" cm="1">
        <f t="array" ref="W689">MIN(IF(Table1[genres]=R689, Table1[imdb_score]))</f>
        <v>5.3</v>
      </c>
      <c r="X689" t="e" cm="1">
        <f t="array" ref="X689">MODE(IF(Table1[genres]=R689, Table1[imdb_score]))</f>
        <v>#N/A</v>
      </c>
      <c r="Y689" s="2" t="e" cm="1">
        <f t="array" ref="Y689">VAR(IF(Table1[genres]=R689, Table1[imdb_score]))</f>
        <v>#DIV/0!</v>
      </c>
      <c r="Z689" s="2" t="e" cm="1">
        <f t="array" ref="Z689">STDEV(IF(Table1[genres]=R689, Table1[imdb_score]))</f>
        <v>#DIV/0!</v>
      </c>
      <c r="AA689" s="3" cm="1">
        <f t="array" ref="AA689">AVERAGE(IF(Table1[genres]=R689, Table1[imdb_score]))</f>
        <v>5.3</v>
      </c>
    </row>
    <row r="690" spans="1:27" x14ac:dyDescent="0.3">
      <c r="A690" t="s">
        <v>882</v>
      </c>
      <c r="B690">
        <v>149</v>
      </c>
      <c r="C690">
        <v>104</v>
      </c>
      <c r="D690">
        <v>6670712</v>
      </c>
      <c r="E690" t="s">
        <v>73</v>
      </c>
      <c r="F690" t="s">
        <v>1835</v>
      </c>
      <c r="G690" t="s">
        <v>2036</v>
      </c>
      <c r="H690">
        <v>27301</v>
      </c>
      <c r="I690">
        <v>101</v>
      </c>
      <c r="J690" t="s">
        <v>29</v>
      </c>
      <c r="K690" t="s">
        <v>30</v>
      </c>
      <c r="L690">
        <v>6000000</v>
      </c>
      <c r="M690">
        <v>2009</v>
      </c>
      <c r="N690">
        <v>7.4</v>
      </c>
      <c r="O690">
        <f>Table1[[#This Row],[gross]]-Table1[[#This Row],[budget]]</f>
        <v>670712</v>
      </c>
      <c r="R690" t="s">
        <v>6855</v>
      </c>
      <c r="S690">
        <f>COUNTIF(Table1[genres],R690)</f>
        <v>1</v>
      </c>
      <c r="T690" cm="1">
        <f t="array" ref="T690">SUM(IF(Table1[genres]=R690, Table1[imdb_score]))</f>
        <v>5.3</v>
      </c>
      <c r="U690" cm="1">
        <f t="array" ref="U690">MEDIAN(IF(Table1[genres]=R690, Table1[imdb_score]))</f>
        <v>5.3</v>
      </c>
      <c r="V690" cm="1">
        <f t="array" ref="V690">MAX(IF(Table1[genres]=R690, Table1[imdb_score]))</f>
        <v>5.3</v>
      </c>
      <c r="W690" cm="1">
        <f t="array" ref="W690">MIN(IF(Table1[genres]=R690, Table1[imdb_score]))</f>
        <v>5.3</v>
      </c>
      <c r="X690" t="e" cm="1">
        <f t="array" ref="X690">MODE(IF(Table1[genres]=R690, Table1[imdb_score]))</f>
        <v>#N/A</v>
      </c>
      <c r="Y690" s="2" t="e" cm="1">
        <f t="array" ref="Y690">VAR(IF(Table1[genres]=R690, Table1[imdb_score]))</f>
        <v>#DIV/0!</v>
      </c>
      <c r="Z690" s="2" t="e" cm="1">
        <f t="array" ref="Z690">STDEV(IF(Table1[genres]=R690, Table1[imdb_score]))</f>
        <v>#DIV/0!</v>
      </c>
      <c r="AA690" s="3" cm="1">
        <f t="array" ref="AA690">AVERAGE(IF(Table1[genres]=R690, Table1[imdb_score]))</f>
        <v>5.3</v>
      </c>
    </row>
    <row r="691" spans="1:27" x14ac:dyDescent="0.3">
      <c r="A691" t="s">
        <v>891</v>
      </c>
      <c r="B691">
        <v>29</v>
      </c>
      <c r="C691">
        <v>93</v>
      </c>
      <c r="D691">
        <v>155984</v>
      </c>
      <c r="E691" t="s">
        <v>1310</v>
      </c>
      <c r="F691" t="s">
        <v>2038</v>
      </c>
      <c r="G691" t="s">
        <v>2039</v>
      </c>
      <c r="H691">
        <v>586</v>
      </c>
      <c r="I691">
        <v>9</v>
      </c>
      <c r="J691" t="s">
        <v>29</v>
      </c>
      <c r="K691" t="s">
        <v>30</v>
      </c>
      <c r="L691">
        <v>160000</v>
      </c>
      <c r="M691">
        <v>2009</v>
      </c>
      <c r="N691">
        <v>7.4</v>
      </c>
      <c r="O691">
        <f>Table1[[#This Row],[gross]]-Table1[[#This Row],[budget]]</f>
        <v>-4016</v>
      </c>
      <c r="R691" t="s">
        <v>6894</v>
      </c>
      <c r="S691">
        <f>COUNTIF(Table1[genres],R691)</f>
        <v>1</v>
      </c>
      <c r="T691" cm="1">
        <f t="array" ref="T691">SUM(IF(Table1[genres]=R691, Table1[imdb_score]))</f>
        <v>5.3</v>
      </c>
      <c r="U691" cm="1">
        <f t="array" ref="U691">MEDIAN(IF(Table1[genres]=R691, Table1[imdb_score]))</f>
        <v>5.3</v>
      </c>
      <c r="V691" cm="1">
        <f t="array" ref="V691">MAX(IF(Table1[genres]=R691, Table1[imdb_score]))</f>
        <v>5.3</v>
      </c>
      <c r="W691" cm="1">
        <f t="array" ref="W691">MIN(IF(Table1[genres]=R691, Table1[imdb_score]))</f>
        <v>5.3</v>
      </c>
      <c r="X691" t="e" cm="1">
        <f t="array" ref="X691">MODE(IF(Table1[genres]=R691, Table1[imdb_score]))</f>
        <v>#N/A</v>
      </c>
      <c r="Y691" s="2" t="e" cm="1">
        <f t="array" ref="Y691">VAR(IF(Table1[genres]=R691, Table1[imdb_score]))</f>
        <v>#DIV/0!</v>
      </c>
      <c r="Z691" s="2" t="e" cm="1">
        <f t="array" ref="Z691">STDEV(IF(Table1[genres]=R691, Table1[imdb_score]))</f>
        <v>#DIV/0!</v>
      </c>
      <c r="AA691" s="3" cm="1">
        <f t="array" ref="AA691">AVERAGE(IF(Table1[genres]=R691, Table1[imdb_score]))</f>
        <v>5.3</v>
      </c>
    </row>
    <row r="692" spans="1:27" x14ac:dyDescent="0.3">
      <c r="A692" t="s">
        <v>1654</v>
      </c>
      <c r="B692">
        <v>168</v>
      </c>
      <c r="C692">
        <v>104</v>
      </c>
      <c r="D692">
        <v>1900725</v>
      </c>
      <c r="E692" t="s">
        <v>2041</v>
      </c>
      <c r="F692" t="s">
        <v>2042</v>
      </c>
      <c r="G692" t="s">
        <v>2043</v>
      </c>
      <c r="H692">
        <v>43205</v>
      </c>
      <c r="I692">
        <v>232</v>
      </c>
      <c r="J692" t="s">
        <v>29</v>
      </c>
      <c r="K692" t="s">
        <v>581</v>
      </c>
      <c r="L692">
        <v>2000000</v>
      </c>
      <c r="M692">
        <v>2005</v>
      </c>
      <c r="N692">
        <v>7.4</v>
      </c>
      <c r="O692">
        <f>Table1[[#This Row],[gross]]-Table1[[#This Row],[budget]]</f>
        <v>-99275</v>
      </c>
      <c r="R692" t="s">
        <v>6898</v>
      </c>
      <c r="S692">
        <f>COUNTIF(Table1[genres],R692)</f>
        <v>1</v>
      </c>
      <c r="T692" cm="1">
        <f t="array" ref="T692">SUM(IF(Table1[genres]=R692, Table1[imdb_score]))</f>
        <v>5.3</v>
      </c>
      <c r="U692" cm="1">
        <f t="array" ref="U692">MEDIAN(IF(Table1[genres]=R692, Table1[imdb_score]))</f>
        <v>5.3</v>
      </c>
      <c r="V692" cm="1">
        <f t="array" ref="V692">MAX(IF(Table1[genres]=R692, Table1[imdb_score]))</f>
        <v>5.3</v>
      </c>
      <c r="W692" cm="1">
        <f t="array" ref="W692">MIN(IF(Table1[genres]=R692, Table1[imdb_score]))</f>
        <v>5.3</v>
      </c>
      <c r="X692" t="e" cm="1">
        <f t="array" ref="X692">MODE(IF(Table1[genres]=R692, Table1[imdb_score]))</f>
        <v>#N/A</v>
      </c>
      <c r="Y692" s="2" t="e" cm="1">
        <f t="array" ref="Y692">VAR(IF(Table1[genres]=R692, Table1[imdb_score]))</f>
        <v>#DIV/0!</v>
      </c>
      <c r="Z692" s="2" t="e" cm="1">
        <f t="array" ref="Z692">STDEV(IF(Table1[genres]=R692, Table1[imdb_score]))</f>
        <v>#DIV/0!</v>
      </c>
      <c r="AA692" s="3" cm="1">
        <f t="array" ref="AA692">AVERAGE(IF(Table1[genres]=R692, Table1[imdb_score]))</f>
        <v>5.3</v>
      </c>
    </row>
    <row r="693" spans="1:27" x14ac:dyDescent="0.3">
      <c r="A693" t="s">
        <v>2044</v>
      </c>
      <c r="B693">
        <v>168</v>
      </c>
      <c r="C693">
        <v>87</v>
      </c>
      <c r="D693">
        <v>8579684</v>
      </c>
      <c r="E693" t="s">
        <v>676</v>
      </c>
      <c r="F693" t="s">
        <v>1299</v>
      </c>
      <c r="G693" t="s">
        <v>2045</v>
      </c>
      <c r="H693">
        <v>89547</v>
      </c>
      <c r="I693">
        <v>199</v>
      </c>
      <c r="J693" t="s">
        <v>29</v>
      </c>
      <c r="K693" t="s">
        <v>30</v>
      </c>
      <c r="L693">
        <v>9000000</v>
      </c>
      <c r="M693">
        <v>2007</v>
      </c>
      <c r="N693">
        <v>7.4</v>
      </c>
      <c r="O693">
        <f>Table1[[#This Row],[gross]]-Table1[[#This Row],[budget]]</f>
        <v>-420316</v>
      </c>
      <c r="R693" t="s">
        <v>6942</v>
      </c>
      <c r="S693">
        <f>COUNTIF(Table1[genres],R693)</f>
        <v>1</v>
      </c>
      <c r="T693" cm="1">
        <f t="array" ref="T693">SUM(IF(Table1[genres]=R693, Table1[imdb_score]))</f>
        <v>5.2</v>
      </c>
      <c r="U693" cm="1">
        <f t="array" ref="U693">MEDIAN(IF(Table1[genres]=R693, Table1[imdb_score]))</f>
        <v>5.2</v>
      </c>
      <c r="V693" cm="1">
        <f t="array" ref="V693">MAX(IF(Table1[genres]=R693, Table1[imdb_score]))</f>
        <v>5.2</v>
      </c>
      <c r="W693" cm="1">
        <f t="array" ref="W693">MIN(IF(Table1[genres]=R693, Table1[imdb_score]))</f>
        <v>5.2</v>
      </c>
      <c r="X693" t="e" cm="1">
        <f t="array" ref="X693">MODE(IF(Table1[genres]=R693, Table1[imdb_score]))</f>
        <v>#N/A</v>
      </c>
      <c r="Y693" s="2" t="e" cm="1">
        <f t="array" ref="Y693">VAR(IF(Table1[genres]=R693, Table1[imdb_score]))</f>
        <v>#DIV/0!</v>
      </c>
      <c r="Z693" s="2" t="e" cm="1">
        <f t="array" ref="Z693">STDEV(IF(Table1[genres]=R693, Table1[imdb_score]))</f>
        <v>#DIV/0!</v>
      </c>
      <c r="AA693" s="3" cm="1">
        <f t="array" ref="AA693">AVERAGE(IF(Table1[genres]=R693, Table1[imdb_score]))</f>
        <v>5.2</v>
      </c>
    </row>
    <row r="694" spans="1:27" x14ac:dyDescent="0.3">
      <c r="A694" t="s">
        <v>115</v>
      </c>
      <c r="B694">
        <v>112</v>
      </c>
      <c r="C694">
        <v>112</v>
      </c>
      <c r="D694">
        <v>32645</v>
      </c>
      <c r="E694" t="s">
        <v>1915</v>
      </c>
      <c r="F694" t="s">
        <v>44</v>
      </c>
      <c r="G694" t="s">
        <v>2047</v>
      </c>
      <c r="H694">
        <v>67797</v>
      </c>
      <c r="I694">
        <v>223</v>
      </c>
      <c r="J694" t="s">
        <v>29</v>
      </c>
      <c r="K694" t="s">
        <v>30</v>
      </c>
      <c r="L694">
        <v>500000</v>
      </c>
      <c r="M694">
        <v>1973</v>
      </c>
      <c r="N694">
        <v>7.4</v>
      </c>
      <c r="O694">
        <f>Table1[[#This Row],[gross]]-Table1[[#This Row],[budget]]</f>
        <v>-467355</v>
      </c>
      <c r="R694" t="s">
        <v>6958</v>
      </c>
      <c r="S694">
        <f>COUNTIF(Table1[genres],R694)</f>
        <v>1</v>
      </c>
      <c r="T694" cm="1">
        <f t="array" ref="T694">SUM(IF(Table1[genres]=R694, Table1[imdb_score]))</f>
        <v>5.2</v>
      </c>
      <c r="U694" cm="1">
        <f t="array" ref="U694">MEDIAN(IF(Table1[genres]=R694, Table1[imdb_score]))</f>
        <v>5.2</v>
      </c>
      <c r="V694" cm="1">
        <f t="array" ref="V694">MAX(IF(Table1[genres]=R694, Table1[imdb_score]))</f>
        <v>5.2</v>
      </c>
      <c r="W694" cm="1">
        <f t="array" ref="W694">MIN(IF(Table1[genres]=R694, Table1[imdb_score]))</f>
        <v>5.2</v>
      </c>
      <c r="X694" t="e" cm="1">
        <f t="array" ref="X694">MODE(IF(Table1[genres]=R694, Table1[imdb_score]))</f>
        <v>#N/A</v>
      </c>
      <c r="Y694" s="2" t="e" cm="1">
        <f t="array" ref="Y694">VAR(IF(Table1[genres]=R694, Table1[imdb_score]))</f>
        <v>#DIV/0!</v>
      </c>
      <c r="Z694" s="2" t="e" cm="1">
        <f t="array" ref="Z694">STDEV(IF(Table1[genres]=R694, Table1[imdb_score]))</f>
        <v>#DIV/0!</v>
      </c>
      <c r="AA694" s="3" cm="1">
        <f t="array" ref="AA694">AVERAGE(IF(Table1[genres]=R694, Table1[imdb_score]))</f>
        <v>5.2</v>
      </c>
    </row>
    <row r="695" spans="1:27" x14ac:dyDescent="0.3">
      <c r="A695" t="s">
        <v>104</v>
      </c>
      <c r="B695">
        <v>120</v>
      </c>
      <c r="C695">
        <v>109</v>
      </c>
      <c r="D695">
        <v>3798532</v>
      </c>
      <c r="E695" t="s">
        <v>1915</v>
      </c>
      <c r="F695" t="s">
        <v>2049</v>
      </c>
      <c r="G695" t="s">
        <v>2050</v>
      </c>
      <c r="H695">
        <v>41138</v>
      </c>
      <c r="I695">
        <v>208</v>
      </c>
      <c r="J695" t="s">
        <v>29</v>
      </c>
      <c r="K695" t="s">
        <v>30</v>
      </c>
      <c r="L695">
        <v>4500000</v>
      </c>
      <c r="M695">
        <v>1996</v>
      </c>
      <c r="N695">
        <v>7.4</v>
      </c>
      <c r="O695">
        <f>Table1[[#This Row],[gross]]-Table1[[#This Row],[budget]]</f>
        <v>-701468</v>
      </c>
      <c r="R695" t="s">
        <v>6963</v>
      </c>
      <c r="S695">
        <f>COUNTIF(Table1[genres],R695)</f>
        <v>1</v>
      </c>
      <c r="T695" cm="1">
        <f t="array" ref="T695">SUM(IF(Table1[genres]=R695, Table1[imdb_score]))</f>
        <v>5.2</v>
      </c>
      <c r="U695" cm="1">
        <f t="array" ref="U695">MEDIAN(IF(Table1[genres]=R695, Table1[imdb_score]))</f>
        <v>5.2</v>
      </c>
      <c r="V695" cm="1">
        <f t="array" ref="V695">MAX(IF(Table1[genres]=R695, Table1[imdb_score]))</f>
        <v>5.2</v>
      </c>
      <c r="W695" cm="1">
        <f t="array" ref="W695">MIN(IF(Table1[genres]=R695, Table1[imdb_score]))</f>
        <v>5.2</v>
      </c>
      <c r="X695" t="e" cm="1">
        <f t="array" ref="X695">MODE(IF(Table1[genres]=R695, Table1[imdb_score]))</f>
        <v>#N/A</v>
      </c>
      <c r="Y695" s="2" t="e" cm="1">
        <f t="array" ref="Y695">VAR(IF(Table1[genres]=R695, Table1[imdb_score]))</f>
        <v>#DIV/0!</v>
      </c>
      <c r="Z695" s="2" t="e" cm="1">
        <f t="array" ref="Z695">STDEV(IF(Table1[genres]=R695, Table1[imdb_score]))</f>
        <v>#DIV/0!</v>
      </c>
      <c r="AA695" s="3" cm="1">
        <f t="array" ref="AA695">AVERAGE(IF(Table1[genres]=R695, Table1[imdb_score]))</f>
        <v>5.2</v>
      </c>
    </row>
    <row r="696" spans="1:27" x14ac:dyDescent="0.3">
      <c r="A696" t="s">
        <v>1099</v>
      </c>
      <c r="B696">
        <v>122</v>
      </c>
      <c r="C696">
        <v>111</v>
      </c>
      <c r="D696">
        <v>6200756</v>
      </c>
      <c r="E696" t="s">
        <v>73</v>
      </c>
      <c r="F696" t="s">
        <v>740</v>
      </c>
      <c r="G696" t="s">
        <v>2052</v>
      </c>
      <c r="H696">
        <v>96129</v>
      </c>
      <c r="I696">
        <v>488</v>
      </c>
      <c r="J696" t="s">
        <v>29</v>
      </c>
      <c r="K696" t="s">
        <v>30</v>
      </c>
      <c r="L696">
        <v>7000000</v>
      </c>
      <c r="M696">
        <v>2001</v>
      </c>
      <c r="N696">
        <v>7.4</v>
      </c>
      <c r="O696">
        <f>Table1[[#This Row],[gross]]-Table1[[#This Row],[budget]]</f>
        <v>-799244</v>
      </c>
      <c r="R696" t="s">
        <v>6977</v>
      </c>
      <c r="S696">
        <f>COUNTIF(Table1[genres],R696)</f>
        <v>1</v>
      </c>
      <c r="T696" cm="1">
        <f t="array" ref="T696">SUM(IF(Table1[genres]=R696, Table1[imdb_score]))</f>
        <v>5.2</v>
      </c>
      <c r="U696" cm="1">
        <f t="array" ref="U696">MEDIAN(IF(Table1[genres]=R696, Table1[imdb_score]))</f>
        <v>5.2</v>
      </c>
      <c r="V696" cm="1">
        <f t="array" ref="V696">MAX(IF(Table1[genres]=R696, Table1[imdb_score]))</f>
        <v>5.2</v>
      </c>
      <c r="W696" cm="1">
        <f t="array" ref="W696">MIN(IF(Table1[genres]=R696, Table1[imdb_score]))</f>
        <v>5.2</v>
      </c>
      <c r="X696" t="e" cm="1">
        <f t="array" ref="X696">MODE(IF(Table1[genres]=R696, Table1[imdb_score]))</f>
        <v>#N/A</v>
      </c>
      <c r="Y696" s="2" t="e" cm="1">
        <f t="array" ref="Y696">VAR(IF(Table1[genres]=R696, Table1[imdb_score]))</f>
        <v>#DIV/0!</v>
      </c>
      <c r="Z696" s="2" t="e" cm="1">
        <f t="array" ref="Z696">STDEV(IF(Table1[genres]=R696, Table1[imdb_score]))</f>
        <v>#DIV/0!</v>
      </c>
      <c r="AA696" s="3" cm="1">
        <f t="array" ref="AA696">AVERAGE(IF(Table1[genres]=R696, Table1[imdb_score]))</f>
        <v>5.2</v>
      </c>
    </row>
    <row r="697" spans="1:27" x14ac:dyDescent="0.3">
      <c r="A697" t="s">
        <v>904</v>
      </c>
      <c r="B697">
        <v>117</v>
      </c>
      <c r="C697">
        <v>88</v>
      </c>
      <c r="D697">
        <v>104077</v>
      </c>
      <c r="E697" t="s">
        <v>1585</v>
      </c>
      <c r="F697" t="s">
        <v>2053</v>
      </c>
      <c r="G697" t="s">
        <v>2054</v>
      </c>
      <c r="H697">
        <v>46076</v>
      </c>
      <c r="I697">
        <v>88</v>
      </c>
      <c r="J697" t="s">
        <v>29</v>
      </c>
      <c r="K697" t="s">
        <v>30</v>
      </c>
      <c r="L697">
        <v>1000000</v>
      </c>
      <c r="M697">
        <v>2006</v>
      </c>
      <c r="N697">
        <v>7.4</v>
      </c>
      <c r="O697">
        <f>Table1[[#This Row],[gross]]-Table1[[#This Row],[budget]]</f>
        <v>-895923</v>
      </c>
      <c r="R697" t="s">
        <v>6986</v>
      </c>
      <c r="S697">
        <f>COUNTIF(Table1[genres],R697)</f>
        <v>1</v>
      </c>
      <c r="T697" cm="1">
        <f t="array" ref="T697">SUM(IF(Table1[genres]=R697, Table1[imdb_score]))</f>
        <v>5.2</v>
      </c>
      <c r="U697" cm="1">
        <f t="array" ref="U697">MEDIAN(IF(Table1[genres]=R697, Table1[imdb_score]))</f>
        <v>5.2</v>
      </c>
      <c r="V697" cm="1">
        <f t="array" ref="V697">MAX(IF(Table1[genres]=R697, Table1[imdb_score]))</f>
        <v>5.2</v>
      </c>
      <c r="W697" cm="1">
        <f t="array" ref="W697">MIN(IF(Table1[genres]=R697, Table1[imdb_score]))</f>
        <v>5.2</v>
      </c>
      <c r="X697" t="e" cm="1">
        <f t="array" ref="X697">MODE(IF(Table1[genres]=R697, Table1[imdb_score]))</f>
        <v>#N/A</v>
      </c>
      <c r="Y697" s="2" t="e" cm="1">
        <f t="array" ref="Y697">VAR(IF(Table1[genres]=R697, Table1[imdb_score]))</f>
        <v>#DIV/0!</v>
      </c>
      <c r="Z697" s="2" t="e" cm="1">
        <f t="array" ref="Z697">STDEV(IF(Table1[genres]=R697, Table1[imdb_score]))</f>
        <v>#DIV/0!</v>
      </c>
      <c r="AA697" s="3" cm="1">
        <f t="array" ref="AA697">AVERAGE(IF(Table1[genres]=R697, Table1[imdb_score]))</f>
        <v>5.2</v>
      </c>
    </row>
    <row r="698" spans="1:27" x14ac:dyDescent="0.3">
      <c r="A698" t="s">
        <v>870</v>
      </c>
      <c r="B698">
        <v>15</v>
      </c>
      <c r="C698">
        <v>135</v>
      </c>
      <c r="D698">
        <v>638951</v>
      </c>
      <c r="E698" t="s">
        <v>92</v>
      </c>
      <c r="F698" t="s">
        <v>2055</v>
      </c>
      <c r="G698" t="s">
        <v>2056</v>
      </c>
      <c r="H698">
        <v>775</v>
      </c>
      <c r="I698">
        <v>19</v>
      </c>
      <c r="J698" t="s">
        <v>184</v>
      </c>
      <c r="K698" t="s">
        <v>30</v>
      </c>
      <c r="L698">
        <v>1592000</v>
      </c>
      <c r="M698">
        <v>2006</v>
      </c>
      <c r="N698">
        <v>7.4</v>
      </c>
      <c r="O698">
        <f>Table1[[#This Row],[gross]]-Table1[[#This Row],[budget]]</f>
        <v>-953049</v>
      </c>
      <c r="R698" t="s">
        <v>6988</v>
      </c>
      <c r="S698">
        <f>COUNTIF(Table1[genres],R698)</f>
        <v>1</v>
      </c>
      <c r="T698" cm="1">
        <f t="array" ref="T698">SUM(IF(Table1[genres]=R698, Table1[imdb_score]))</f>
        <v>5.2</v>
      </c>
      <c r="U698" cm="1">
        <f t="array" ref="U698">MEDIAN(IF(Table1[genres]=R698, Table1[imdb_score]))</f>
        <v>5.2</v>
      </c>
      <c r="V698" cm="1">
        <f t="array" ref="V698">MAX(IF(Table1[genres]=R698, Table1[imdb_score]))</f>
        <v>5.2</v>
      </c>
      <c r="W698" cm="1">
        <f t="array" ref="W698">MIN(IF(Table1[genres]=R698, Table1[imdb_score]))</f>
        <v>5.2</v>
      </c>
      <c r="X698" t="e" cm="1">
        <f t="array" ref="X698">MODE(IF(Table1[genres]=R698, Table1[imdb_score]))</f>
        <v>#N/A</v>
      </c>
      <c r="Y698" s="2" t="e" cm="1">
        <f t="array" ref="Y698">VAR(IF(Table1[genres]=R698, Table1[imdb_score]))</f>
        <v>#DIV/0!</v>
      </c>
      <c r="Z698" s="2" t="e" cm="1">
        <f t="array" ref="Z698">STDEV(IF(Table1[genres]=R698, Table1[imdb_score]))</f>
        <v>#DIV/0!</v>
      </c>
      <c r="AA698" s="3" cm="1">
        <f t="array" ref="AA698">AVERAGE(IF(Table1[genres]=R698, Table1[imdb_score]))</f>
        <v>5.2</v>
      </c>
    </row>
    <row r="699" spans="1:27" x14ac:dyDescent="0.3">
      <c r="A699" t="s">
        <v>541</v>
      </c>
      <c r="B699">
        <v>149</v>
      </c>
      <c r="C699">
        <v>105</v>
      </c>
      <c r="D699">
        <v>2338695</v>
      </c>
      <c r="E699" t="s">
        <v>208</v>
      </c>
      <c r="F699" t="s">
        <v>176</v>
      </c>
      <c r="G699" t="s">
        <v>2057</v>
      </c>
      <c r="H699">
        <v>134070</v>
      </c>
      <c r="I699">
        <v>263</v>
      </c>
      <c r="J699" t="s">
        <v>29</v>
      </c>
      <c r="K699" t="s">
        <v>200</v>
      </c>
      <c r="L699">
        <v>4000000</v>
      </c>
      <c r="M699">
        <v>2004</v>
      </c>
      <c r="N699">
        <v>7.4</v>
      </c>
      <c r="O699">
        <f>Table1[[#This Row],[gross]]-Table1[[#This Row],[budget]]</f>
        <v>-1661305</v>
      </c>
      <c r="R699" t="s">
        <v>6991</v>
      </c>
      <c r="S699">
        <f>COUNTIF(Table1[genres],R699)</f>
        <v>1</v>
      </c>
      <c r="T699" cm="1">
        <f t="array" ref="T699">SUM(IF(Table1[genres]=R699, Table1[imdb_score]))</f>
        <v>5.2</v>
      </c>
      <c r="U699" cm="1">
        <f t="array" ref="U699">MEDIAN(IF(Table1[genres]=R699, Table1[imdb_score]))</f>
        <v>5.2</v>
      </c>
      <c r="V699" cm="1">
        <f t="array" ref="V699">MAX(IF(Table1[genres]=R699, Table1[imdb_score]))</f>
        <v>5.2</v>
      </c>
      <c r="W699" cm="1">
        <f t="array" ref="W699">MIN(IF(Table1[genres]=R699, Table1[imdb_score]))</f>
        <v>5.2</v>
      </c>
      <c r="X699" t="e" cm="1">
        <f t="array" ref="X699">MODE(IF(Table1[genres]=R699, Table1[imdb_score]))</f>
        <v>#N/A</v>
      </c>
      <c r="Y699" s="2" t="e" cm="1">
        <f t="array" ref="Y699">VAR(IF(Table1[genres]=R699, Table1[imdb_score]))</f>
        <v>#DIV/0!</v>
      </c>
      <c r="Z699" s="2" t="e" cm="1">
        <f t="array" ref="Z699">STDEV(IF(Table1[genres]=R699, Table1[imdb_score]))</f>
        <v>#DIV/0!</v>
      </c>
      <c r="AA699" s="3" cm="1">
        <f t="array" ref="AA699">AVERAGE(IF(Table1[genres]=R699, Table1[imdb_score]))</f>
        <v>5.2</v>
      </c>
    </row>
    <row r="700" spans="1:27" x14ac:dyDescent="0.3">
      <c r="A700" t="s">
        <v>1251</v>
      </c>
      <c r="B700">
        <v>137</v>
      </c>
      <c r="C700">
        <v>97</v>
      </c>
      <c r="D700">
        <v>8111360</v>
      </c>
      <c r="E700" t="s">
        <v>208</v>
      </c>
      <c r="F700" t="s">
        <v>2059</v>
      </c>
      <c r="G700" t="s">
        <v>2060</v>
      </c>
      <c r="H700">
        <v>34848</v>
      </c>
      <c r="I700">
        <v>203</v>
      </c>
      <c r="J700" t="s">
        <v>29</v>
      </c>
      <c r="K700" t="s">
        <v>200</v>
      </c>
      <c r="L700">
        <v>10000000</v>
      </c>
      <c r="M700">
        <v>2002</v>
      </c>
      <c r="N700">
        <v>7.4</v>
      </c>
      <c r="O700">
        <f>Table1[[#This Row],[gross]]-Table1[[#This Row],[budget]]</f>
        <v>-1888640</v>
      </c>
      <c r="R700" t="s">
        <v>6993</v>
      </c>
      <c r="S700">
        <f>COUNTIF(Table1[genres],R700)</f>
        <v>1</v>
      </c>
      <c r="T700" cm="1">
        <f t="array" ref="T700">SUM(IF(Table1[genres]=R700, Table1[imdb_score]))</f>
        <v>5.2</v>
      </c>
      <c r="U700" cm="1">
        <f t="array" ref="U700">MEDIAN(IF(Table1[genres]=R700, Table1[imdb_score]))</f>
        <v>5.2</v>
      </c>
      <c r="V700" cm="1">
        <f t="array" ref="V700">MAX(IF(Table1[genres]=R700, Table1[imdb_score]))</f>
        <v>5.2</v>
      </c>
      <c r="W700" cm="1">
        <f t="array" ref="W700">MIN(IF(Table1[genres]=R700, Table1[imdb_score]))</f>
        <v>5.2</v>
      </c>
      <c r="X700" t="e" cm="1">
        <f t="array" ref="X700">MODE(IF(Table1[genres]=R700, Table1[imdb_score]))</f>
        <v>#N/A</v>
      </c>
      <c r="Y700" s="2" t="e" cm="1">
        <f t="array" ref="Y700">VAR(IF(Table1[genres]=R700, Table1[imdb_score]))</f>
        <v>#DIV/0!</v>
      </c>
      <c r="Z700" s="2" t="e" cm="1">
        <f t="array" ref="Z700">STDEV(IF(Table1[genres]=R700, Table1[imdb_score]))</f>
        <v>#DIV/0!</v>
      </c>
      <c r="AA700" s="3" cm="1">
        <f t="array" ref="AA700">AVERAGE(IF(Table1[genres]=R700, Table1[imdb_score]))</f>
        <v>5.2</v>
      </c>
    </row>
    <row r="701" spans="1:27" x14ac:dyDescent="0.3">
      <c r="A701" t="s">
        <v>48</v>
      </c>
      <c r="B701">
        <v>93</v>
      </c>
      <c r="C701">
        <v>108</v>
      </c>
      <c r="D701">
        <v>3049135</v>
      </c>
      <c r="E701" t="s">
        <v>2061</v>
      </c>
      <c r="F701" t="s">
        <v>351</v>
      </c>
      <c r="G701" t="s">
        <v>2062</v>
      </c>
      <c r="H701">
        <v>50197</v>
      </c>
      <c r="I701">
        <v>265</v>
      </c>
      <c r="J701" t="s">
        <v>29</v>
      </c>
      <c r="K701" t="s">
        <v>83</v>
      </c>
      <c r="L701">
        <v>5000000</v>
      </c>
      <c r="M701">
        <v>1994</v>
      </c>
      <c r="N701">
        <v>7.4</v>
      </c>
      <c r="O701">
        <f>Table1[[#This Row],[gross]]-Table1[[#This Row],[budget]]</f>
        <v>-1950865</v>
      </c>
      <c r="R701" t="s">
        <v>7010</v>
      </c>
      <c r="S701">
        <f>COUNTIF(Table1[genres],R701)</f>
        <v>1</v>
      </c>
      <c r="T701" cm="1">
        <f t="array" ref="T701">SUM(IF(Table1[genres]=R701, Table1[imdb_score]))</f>
        <v>5.0999999999999996</v>
      </c>
      <c r="U701" cm="1">
        <f t="array" ref="U701">MEDIAN(IF(Table1[genres]=R701, Table1[imdb_score]))</f>
        <v>5.0999999999999996</v>
      </c>
      <c r="V701" cm="1">
        <f t="array" ref="V701">MAX(IF(Table1[genres]=R701, Table1[imdb_score]))</f>
        <v>5.0999999999999996</v>
      </c>
      <c r="W701" cm="1">
        <f t="array" ref="W701">MIN(IF(Table1[genres]=R701, Table1[imdb_score]))</f>
        <v>5.0999999999999996</v>
      </c>
      <c r="X701" t="e" cm="1">
        <f t="array" ref="X701">MODE(IF(Table1[genres]=R701, Table1[imdb_score]))</f>
        <v>#N/A</v>
      </c>
      <c r="Y701" s="2" t="e" cm="1">
        <f t="array" ref="Y701">VAR(IF(Table1[genres]=R701, Table1[imdb_score]))</f>
        <v>#DIV/0!</v>
      </c>
      <c r="Z701" s="2" t="e" cm="1">
        <f t="array" ref="Z701">STDEV(IF(Table1[genres]=R701, Table1[imdb_score]))</f>
        <v>#DIV/0!</v>
      </c>
      <c r="AA701" s="3" cm="1">
        <f t="array" ref="AA701">AVERAGE(IF(Table1[genres]=R701, Table1[imdb_score]))</f>
        <v>5.0999999999999996</v>
      </c>
    </row>
    <row r="702" spans="1:27" x14ac:dyDescent="0.3">
      <c r="A702" t="s">
        <v>831</v>
      </c>
      <c r="B702">
        <v>40</v>
      </c>
      <c r="C702">
        <v>98</v>
      </c>
      <c r="D702">
        <v>95016</v>
      </c>
      <c r="E702" t="s">
        <v>2063</v>
      </c>
      <c r="F702" t="s">
        <v>2064</v>
      </c>
      <c r="G702" t="s">
        <v>2065</v>
      </c>
      <c r="H702">
        <v>11074</v>
      </c>
      <c r="I702">
        <v>56</v>
      </c>
      <c r="J702" t="s">
        <v>96</v>
      </c>
      <c r="K702" t="s">
        <v>227</v>
      </c>
      <c r="L702">
        <v>2700000</v>
      </c>
      <c r="M702">
        <v>2004</v>
      </c>
      <c r="N702">
        <v>7.4</v>
      </c>
      <c r="O702">
        <f>Table1[[#This Row],[gross]]-Table1[[#This Row],[budget]]</f>
        <v>-2604984</v>
      </c>
      <c r="R702" t="s">
        <v>7013</v>
      </c>
      <c r="S702">
        <f>COUNTIF(Table1[genres],R702)</f>
        <v>1</v>
      </c>
      <c r="T702" cm="1">
        <f t="array" ref="T702">SUM(IF(Table1[genres]=R702, Table1[imdb_score]))</f>
        <v>5.0999999999999996</v>
      </c>
      <c r="U702" cm="1">
        <f t="array" ref="U702">MEDIAN(IF(Table1[genres]=R702, Table1[imdb_score]))</f>
        <v>5.0999999999999996</v>
      </c>
      <c r="V702" cm="1">
        <f t="array" ref="V702">MAX(IF(Table1[genres]=R702, Table1[imdb_score]))</f>
        <v>5.0999999999999996</v>
      </c>
      <c r="W702" cm="1">
        <f t="array" ref="W702">MIN(IF(Table1[genres]=R702, Table1[imdb_score]))</f>
        <v>5.0999999999999996</v>
      </c>
      <c r="X702" t="e" cm="1">
        <f t="array" ref="X702">MODE(IF(Table1[genres]=R702, Table1[imdb_score]))</f>
        <v>#N/A</v>
      </c>
      <c r="Y702" s="2" t="e" cm="1">
        <f t="array" ref="Y702">VAR(IF(Table1[genres]=R702, Table1[imdb_score]))</f>
        <v>#DIV/0!</v>
      </c>
      <c r="Z702" s="2" t="e" cm="1">
        <f t="array" ref="Z702">STDEV(IF(Table1[genres]=R702, Table1[imdb_score]))</f>
        <v>#DIV/0!</v>
      </c>
      <c r="AA702" s="3" cm="1">
        <f t="array" ref="AA702">AVERAGE(IF(Table1[genres]=R702, Table1[imdb_score]))</f>
        <v>5.0999999999999996</v>
      </c>
    </row>
    <row r="703" spans="1:27" x14ac:dyDescent="0.3">
      <c r="A703" t="s">
        <v>2066</v>
      </c>
      <c r="B703">
        <v>276</v>
      </c>
      <c r="C703">
        <v>141</v>
      </c>
      <c r="D703">
        <v>47105085</v>
      </c>
      <c r="E703" t="s">
        <v>26</v>
      </c>
      <c r="F703" t="s">
        <v>388</v>
      </c>
      <c r="G703" t="s">
        <v>2067</v>
      </c>
      <c r="H703">
        <v>136973</v>
      </c>
      <c r="I703">
        <v>275</v>
      </c>
      <c r="J703" t="s">
        <v>29</v>
      </c>
      <c r="K703" t="s">
        <v>30</v>
      </c>
      <c r="L703">
        <v>50000000</v>
      </c>
      <c r="M703">
        <v>2014</v>
      </c>
      <c r="N703">
        <v>7.4</v>
      </c>
      <c r="O703">
        <f>Table1[[#This Row],[gross]]-Table1[[#This Row],[budget]]</f>
        <v>-2894915</v>
      </c>
      <c r="R703" t="s">
        <v>7018</v>
      </c>
      <c r="S703">
        <f>COUNTIF(Table1[genres],R703)</f>
        <v>1</v>
      </c>
      <c r="T703" cm="1">
        <f t="array" ref="T703">SUM(IF(Table1[genres]=R703, Table1[imdb_score]))</f>
        <v>5.0999999999999996</v>
      </c>
      <c r="U703" cm="1">
        <f t="array" ref="U703">MEDIAN(IF(Table1[genres]=R703, Table1[imdb_score]))</f>
        <v>5.0999999999999996</v>
      </c>
      <c r="V703" cm="1">
        <f t="array" ref="V703">MAX(IF(Table1[genres]=R703, Table1[imdb_score]))</f>
        <v>5.0999999999999996</v>
      </c>
      <c r="W703" cm="1">
        <f t="array" ref="W703">MIN(IF(Table1[genres]=R703, Table1[imdb_score]))</f>
        <v>5.0999999999999996</v>
      </c>
      <c r="X703" t="e" cm="1">
        <f t="array" ref="X703">MODE(IF(Table1[genres]=R703, Table1[imdb_score]))</f>
        <v>#N/A</v>
      </c>
      <c r="Y703" s="2" t="e" cm="1">
        <f t="array" ref="Y703">VAR(IF(Table1[genres]=R703, Table1[imdb_score]))</f>
        <v>#DIV/0!</v>
      </c>
      <c r="Z703" s="2" t="e" cm="1">
        <f t="array" ref="Z703">STDEV(IF(Table1[genres]=R703, Table1[imdb_score]))</f>
        <v>#DIV/0!</v>
      </c>
      <c r="AA703" s="3" cm="1">
        <f t="array" ref="AA703">AVERAGE(IF(Table1[genres]=R703, Table1[imdb_score]))</f>
        <v>5.0999999999999996</v>
      </c>
    </row>
    <row r="704" spans="1:27" x14ac:dyDescent="0.3">
      <c r="A704" t="s">
        <v>1301</v>
      </c>
      <c r="B704">
        <v>359</v>
      </c>
      <c r="C704">
        <v>121</v>
      </c>
      <c r="D704">
        <v>1729969</v>
      </c>
      <c r="E704" t="s">
        <v>224</v>
      </c>
      <c r="F704" t="s">
        <v>2068</v>
      </c>
      <c r="G704" t="s">
        <v>2069</v>
      </c>
      <c r="H704">
        <v>68211</v>
      </c>
      <c r="I704">
        <v>219</v>
      </c>
      <c r="J704" t="s">
        <v>29</v>
      </c>
      <c r="K704" t="s">
        <v>30</v>
      </c>
      <c r="L704">
        <v>5000000</v>
      </c>
      <c r="M704">
        <v>2011</v>
      </c>
      <c r="N704">
        <v>7.4</v>
      </c>
      <c r="O704">
        <f>Table1[[#This Row],[gross]]-Table1[[#This Row],[budget]]</f>
        <v>-3270031</v>
      </c>
      <c r="R704" t="s">
        <v>7034</v>
      </c>
      <c r="S704">
        <f>COUNTIF(Table1[genres],R704)</f>
        <v>1</v>
      </c>
      <c r="T704" cm="1">
        <f t="array" ref="T704">SUM(IF(Table1[genres]=R704, Table1[imdb_score]))</f>
        <v>5.0999999999999996</v>
      </c>
      <c r="U704" cm="1">
        <f t="array" ref="U704">MEDIAN(IF(Table1[genres]=R704, Table1[imdb_score]))</f>
        <v>5.0999999999999996</v>
      </c>
      <c r="V704" cm="1">
        <f t="array" ref="V704">MAX(IF(Table1[genres]=R704, Table1[imdb_score]))</f>
        <v>5.0999999999999996</v>
      </c>
      <c r="W704" cm="1">
        <f t="array" ref="W704">MIN(IF(Table1[genres]=R704, Table1[imdb_score]))</f>
        <v>5.0999999999999996</v>
      </c>
      <c r="X704" t="e" cm="1">
        <f t="array" ref="X704">MODE(IF(Table1[genres]=R704, Table1[imdb_score]))</f>
        <v>#N/A</v>
      </c>
      <c r="Y704" s="2" t="e" cm="1">
        <f t="array" ref="Y704">VAR(IF(Table1[genres]=R704, Table1[imdb_score]))</f>
        <v>#DIV/0!</v>
      </c>
      <c r="Z704" s="2" t="e" cm="1">
        <f t="array" ref="Z704">STDEV(IF(Table1[genres]=R704, Table1[imdb_score]))</f>
        <v>#DIV/0!</v>
      </c>
      <c r="AA704" s="3" cm="1">
        <f t="array" ref="AA704">AVERAGE(IF(Table1[genres]=R704, Table1[imdb_score]))</f>
        <v>5.0999999999999996</v>
      </c>
    </row>
    <row r="705" spans="1:27" x14ac:dyDescent="0.3">
      <c r="A705" t="s">
        <v>929</v>
      </c>
      <c r="B705">
        <v>103</v>
      </c>
      <c r="C705">
        <v>154</v>
      </c>
      <c r="D705">
        <v>6201757</v>
      </c>
      <c r="E705" t="s">
        <v>2070</v>
      </c>
      <c r="F705" t="s">
        <v>1574</v>
      </c>
      <c r="G705" t="s">
        <v>2071</v>
      </c>
      <c r="H705">
        <v>10037</v>
      </c>
      <c r="I705">
        <v>202</v>
      </c>
      <c r="J705" t="s">
        <v>29</v>
      </c>
      <c r="K705" t="s">
        <v>200</v>
      </c>
      <c r="L705">
        <v>10000000</v>
      </c>
      <c r="M705">
        <v>1999</v>
      </c>
      <c r="N705">
        <v>7.4</v>
      </c>
      <c r="O705">
        <f>Table1[[#This Row],[gross]]-Table1[[#This Row],[budget]]</f>
        <v>-3798243</v>
      </c>
      <c r="R705" t="s">
        <v>7052</v>
      </c>
      <c r="S705">
        <f>COUNTIF(Table1[genres],R705)</f>
        <v>1</v>
      </c>
      <c r="T705" cm="1">
        <f t="array" ref="T705">SUM(IF(Table1[genres]=R705, Table1[imdb_score]))</f>
        <v>5.0999999999999996</v>
      </c>
      <c r="U705" cm="1">
        <f t="array" ref="U705">MEDIAN(IF(Table1[genres]=R705, Table1[imdb_score]))</f>
        <v>5.0999999999999996</v>
      </c>
      <c r="V705" cm="1">
        <f t="array" ref="V705">MAX(IF(Table1[genres]=R705, Table1[imdb_score]))</f>
        <v>5.0999999999999996</v>
      </c>
      <c r="W705" cm="1">
        <f t="array" ref="W705">MIN(IF(Table1[genres]=R705, Table1[imdb_score]))</f>
        <v>5.0999999999999996</v>
      </c>
      <c r="X705" t="e" cm="1">
        <f t="array" ref="X705">MODE(IF(Table1[genres]=R705, Table1[imdb_score]))</f>
        <v>#N/A</v>
      </c>
      <c r="Y705" s="2" t="e" cm="1">
        <f t="array" ref="Y705">VAR(IF(Table1[genres]=R705, Table1[imdb_score]))</f>
        <v>#DIV/0!</v>
      </c>
      <c r="Z705" s="2" t="e" cm="1">
        <f t="array" ref="Z705">STDEV(IF(Table1[genres]=R705, Table1[imdb_score]))</f>
        <v>#DIV/0!</v>
      </c>
      <c r="AA705" s="3" cm="1">
        <f t="array" ref="AA705">AVERAGE(IF(Table1[genres]=R705, Table1[imdb_score]))</f>
        <v>5.0999999999999996</v>
      </c>
    </row>
    <row r="706" spans="1:27" x14ac:dyDescent="0.3">
      <c r="A706" t="s">
        <v>1816</v>
      </c>
      <c r="B706">
        <v>226</v>
      </c>
      <c r="C706">
        <v>106</v>
      </c>
      <c r="D706">
        <v>5949693</v>
      </c>
      <c r="E706" t="s">
        <v>699</v>
      </c>
      <c r="F706" t="s">
        <v>921</v>
      </c>
      <c r="G706" t="s">
        <v>2072</v>
      </c>
      <c r="H706">
        <v>114762</v>
      </c>
      <c r="I706">
        <v>299</v>
      </c>
      <c r="J706" t="s">
        <v>29</v>
      </c>
      <c r="K706" t="s">
        <v>30</v>
      </c>
      <c r="L706">
        <v>12000000</v>
      </c>
      <c r="M706">
        <v>2007</v>
      </c>
      <c r="N706">
        <v>7.4</v>
      </c>
      <c r="O706">
        <f>Table1[[#This Row],[gross]]-Table1[[#This Row],[budget]]</f>
        <v>-6050307</v>
      </c>
      <c r="R706" t="s">
        <v>7056</v>
      </c>
      <c r="S706">
        <f>COUNTIF(Table1[genres],R706)</f>
        <v>1</v>
      </c>
      <c r="T706" cm="1">
        <f t="array" ref="T706">SUM(IF(Table1[genres]=R706, Table1[imdb_score]))</f>
        <v>5.0999999999999996</v>
      </c>
      <c r="U706" cm="1">
        <f t="array" ref="U706">MEDIAN(IF(Table1[genres]=R706, Table1[imdb_score]))</f>
        <v>5.0999999999999996</v>
      </c>
      <c r="V706" cm="1">
        <f t="array" ref="V706">MAX(IF(Table1[genres]=R706, Table1[imdb_score]))</f>
        <v>5.0999999999999996</v>
      </c>
      <c r="W706" cm="1">
        <f t="array" ref="W706">MIN(IF(Table1[genres]=R706, Table1[imdb_score]))</f>
        <v>5.0999999999999996</v>
      </c>
      <c r="X706" t="e" cm="1">
        <f t="array" ref="X706">MODE(IF(Table1[genres]=R706, Table1[imdb_score]))</f>
        <v>#N/A</v>
      </c>
      <c r="Y706" s="2" t="e" cm="1">
        <f t="array" ref="Y706">VAR(IF(Table1[genres]=R706, Table1[imdb_score]))</f>
        <v>#DIV/0!</v>
      </c>
      <c r="Z706" s="2" t="e" cm="1">
        <f t="array" ref="Z706">STDEV(IF(Table1[genres]=R706, Table1[imdb_score]))</f>
        <v>#DIV/0!</v>
      </c>
      <c r="AA706" s="3" cm="1">
        <f t="array" ref="AA706">AVERAGE(IF(Table1[genres]=R706, Table1[imdb_score]))</f>
        <v>5.0999999999999996</v>
      </c>
    </row>
    <row r="707" spans="1:27" x14ac:dyDescent="0.3">
      <c r="A707" t="s">
        <v>527</v>
      </c>
      <c r="B707">
        <v>132</v>
      </c>
      <c r="C707">
        <v>124</v>
      </c>
      <c r="D707">
        <v>7060876</v>
      </c>
      <c r="E707" t="s">
        <v>393</v>
      </c>
      <c r="F707" t="s">
        <v>351</v>
      </c>
      <c r="G707" t="s">
        <v>2073</v>
      </c>
      <c r="H707">
        <v>44795</v>
      </c>
      <c r="I707">
        <v>314</v>
      </c>
      <c r="J707" t="s">
        <v>29</v>
      </c>
      <c r="K707" t="s">
        <v>200</v>
      </c>
      <c r="L707">
        <v>13500000</v>
      </c>
      <c r="M707">
        <v>2000</v>
      </c>
      <c r="N707">
        <v>7.4</v>
      </c>
      <c r="O707">
        <f>Table1[[#This Row],[gross]]-Table1[[#This Row],[budget]]</f>
        <v>-6439124</v>
      </c>
      <c r="R707" t="s">
        <v>7065</v>
      </c>
      <c r="S707">
        <f>COUNTIF(Table1[genres],R707)</f>
        <v>1</v>
      </c>
      <c r="T707" cm="1">
        <f t="array" ref="T707">SUM(IF(Table1[genres]=R707, Table1[imdb_score]))</f>
        <v>5.0999999999999996</v>
      </c>
      <c r="U707" cm="1">
        <f t="array" ref="U707">MEDIAN(IF(Table1[genres]=R707, Table1[imdb_score]))</f>
        <v>5.0999999999999996</v>
      </c>
      <c r="V707" cm="1">
        <f t="array" ref="V707">MAX(IF(Table1[genres]=R707, Table1[imdb_score]))</f>
        <v>5.0999999999999996</v>
      </c>
      <c r="W707" cm="1">
        <f t="array" ref="W707">MIN(IF(Table1[genres]=R707, Table1[imdb_score]))</f>
        <v>5.0999999999999996</v>
      </c>
      <c r="X707" t="e" cm="1">
        <f t="array" ref="X707">MODE(IF(Table1[genres]=R707, Table1[imdb_score]))</f>
        <v>#N/A</v>
      </c>
      <c r="Y707" s="2" t="e" cm="1">
        <f t="array" ref="Y707">VAR(IF(Table1[genres]=R707, Table1[imdb_score]))</f>
        <v>#DIV/0!</v>
      </c>
      <c r="Z707" s="2" t="e" cm="1">
        <f t="array" ref="Z707">STDEV(IF(Table1[genres]=R707, Table1[imdb_score]))</f>
        <v>#DIV/0!</v>
      </c>
      <c r="AA707" s="3" cm="1">
        <f t="array" ref="AA707">AVERAGE(IF(Table1[genres]=R707, Table1[imdb_score]))</f>
        <v>5.0999999999999996</v>
      </c>
    </row>
    <row r="708" spans="1:27" x14ac:dyDescent="0.3">
      <c r="A708" t="s">
        <v>539</v>
      </c>
      <c r="B708">
        <v>104</v>
      </c>
      <c r="C708">
        <v>96</v>
      </c>
      <c r="D708">
        <v>10569071</v>
      </c>
      <c r="E708" t="s">
        <v>676</v>
      </c>
      <c r="F708" t="s">
        <v>539</v>
      </c>
      <c r="G708" t="s">
        <v>2074</v>
      </c>
      <c r="H708">
        <v>35586</v>
      </c>
      <c r="I708">
        <v>131</v>
      </c>
      <c r="J708" t="s">
        <v>29</v>
      </c>
      <c r="K708" t="s">
        <v>30</v>
      </c>
      <c r="L708">
        <v>20000000</v>
      </c>
      <c r="M708">
        <v>1997</v>
      </c>
      <c r="N708">
        <v>7.4</v>
      </c>
      <c r="O708">
        <f>Table1[[#This Row],[gross]]-Table1[[#This Row],[budget]]</f>
        <v>-9430929</v>
      </c>
      <c r="R708" t="s">
        <v>7074</v>
      </c>
      <c r="S708">
        <f>COUNTIF(Table1[genres],R708)</f>
        <v>1</v>
      </c>
      <c r="T708" cm="1">
        <f t="array" ref="T708">SUM(IF(Table1[genres]=R708, Table1[imdb_score]))</f>
        <v>5.0999999999999996</v>
      </c>
      <c r="U708" cm="1">
        <f t="array" ref="U708">MEDIAN(IF(Table1[genres]=R708, Table1[imdb_score]))</f>
        <v>5.0999999999999996</v>
      </c>
      <c r="V708" cm="1">
        <f t="array" ref="V708">MAX(IF(Table1[genres]=R708, Table1[imdb_score]))</f>
        <v>5.0999999999999996</v>
      </c>
      <c r="W708" cm="1">
        <f t="array" ref="W708">MIN(IF(Table1[genres]=R708, Table1[imdb_score]))</f>
        <v>5.0999999999999996</v>
      </c>
      <c r="X708" t="e" cm="1">
        <f t="array" ref="X708">MODE(IF(Table1[genres]=R708, Table1[imdb_score]))</f>
        <v>#N/A</v>
      </c>
      <c r="Y708" s="2" t="e" cm="1">
        <f t="array" ref="Y708">VAR(IF(Table1[genres]=R708, Table1[imdb_score]))</f>
        <v>#DIV/0!</v>
      </c>
      <c r="Z708" s="2" t="e" cm="1">
        <f t="array" ref="Z708">STDEV(IF(Table1[genres]=R708, Table1[imdb_score]))</f>
        <v>#DIV/0!</v>
      </c>
      <c r="AA708" s="3" cm="1">
        <f t="array" ref="AA708">AVERAGE(IF(Table1[genres]=R708, Table1[imdb_score]))</f>
        <v>5.0999999999999996</v>
      </c>
    </row>
    <row r="709" spans="1:27" x14ac:dyDescent="0.3">
      <c r="A709" t="s">
        <v>1186</v>
      </c>
      <c r="B709">
        <v>157</v>
      </c>
      <c r="C709">
        <v>122</v>
      </c>
      <c r="D709">
        <v>6855137</v>
      </c>
      <c r="E709" t="s">
        <v>39</v>
      </c>
      <c r="F709" t="s">
        <v>2075</v>
      </c>
      <c r="G709" t="s">
        <v>2076</v>
      </c>
      <c r="H709">
        <v>88590</v>
      </c>
      <c r="I709">
        <v>419</v>
      </c>
      <c r="J709" t="s">
        <v>29</v>
      </c>
      <c r="K709" t="s">
        <v>227</v>
      </c>
      <c r="L709">
        <v>17000000</v>
      </c>
      <c r="M709">
        <v>2006</v>
      </c>
      <c r="N709">
        <v>7.4</v>
      </c>
      <c r="O709">
        <f>Table1[[#This Row],[gross]]-Table1[[#This Row],[budget]]</f>
        <v>-10144863</v>
      </c>
      <c r="R709" t="s">
        <v>7078</v>
      </c>
      <c r="S709">
        <f>COUNTIF(Table1[genres],R709)</f>
        <v>1</v>
      </c>
      <c r="T709" cm="1">
        <f t="array" ref="T709">SUM(IF(Table1[genres]=R709, Table1[imdb_score]))</f>
        <v>5.0999999999999996</v>
      </c>
      <c r="U709" cm="1">
        <f t="array" ref="U709">MEDIAN(IF(Table1[genres]=R709, Table1[imdb_score]))</f>
        <v>5.0999999999999996</v>
      </c>
      <c r="V709" cm="1">
        <f t="array" ref="V709">MAX(IF(Table1[genres]=R709, Table1[imdb_score]))</f>
        <v>5.0999999999999996</v>
      </c>
      <c r="W709" cm="1">
        <f t="array" ref="W709">MIN(IF(Table1[genres]=R709, Table1[imdb_score]))</f>
        <v>5.0999999999999996</v>
      </c>
      <c r="X709" t="e" cm="1">
        <f t="array" ref="X709">MODE(IF(Table1[genres]=R709, Table1[imdb_score]))</f>
        <v>#N/A</v>
      </c>
      <c r="Y709" s="2" t="e" cm="1">
        <f t="array" ref="Y709">VAR(IF(Table1[genres]=R709, Table1[imdb_score]))</f>
        <v>#DIV/0!</v>
      </c>
      <c r="Z709" s="2" t="e" cm="1">
        <f t="array" ref="Z709">STDEV(IF(Table1[genres]=R709, Table1[imdb_score]))</f>
        <v>#DIV/0!</v>
      </c>
      <c r="AA709" s="3" cm="1">
        <f t="array" ref="AA709">AVERAGE(IF(Table1[genres]=R709, Table1[imdb_score]))</f>
        <v>5.0999999999999996</v>
      </c>
    </row>
    <row r="710" spans="1:27" x14ac:dyDescent="0.3">
      <c r="A710" t="s">
        <v>536</v>
      </c>
      <c r="B710">
        <v>239</v>
      </c>
      <c r="C710">
        <v>133</v>
      </c>
      <c r="D710">
        <v>21129348</v>
      </c>
      <c r="E710" t="s">
        <v>1915</v>
      </c>
      <c r="F710" t="s">
        <v>2077</v>
      </c>
      <c r="G710" t="s">
        <v>2078</v>
      </c>
      <c r="H710">
        <v>146364</v>
      </c>
      <c r="I710">
        <v>237</v>
      </c>
      <c r="J710" t="s">
        <v>29</v>
      </c>
      <c r="K710" t="s">
        <v>30</v>
      </c>
      <c r="L710">
        <v>35000000</v>
      </c>
      <c r="M710">
        <v>2010</v>
      </c>
      <c r="N710">
        <v>7.4</v>
      </c>
      <c r="O710">
        <f>Table1[[#This Row],[gross]]-Table1[[#This Row],[budget]]</f>
        <v>-13870652</v>
      </c>
      <c r="R710" t="s">
        <v>7088</v>
      </c>
      <c r="S710">
        <f>COUNTIF(Table1[genres],R710)</f>
        <v>1</v>
      </c>
      <c r="T710" cm="1">
        <f t="array" ref="T710">SUM(IF(Table1[genres]=R710, Table1[imdb_score]))</f>
        <v>5</v>
      </c>
      <c r="U710" cm="1">
        <f t="array" ref="U710">MEDIAN(IF(Table1[genres]=R710, Table1[imdb_score]))</f>
        <v>5</v>
      </c>
      <c r="V710" cm="1">
        <f t="array" ref="V710">MAX(IF(Table1[genres]=R710, Table1[imdb_score]))</f>
        <v>5</v>
      </c>
      <c r="W710" cm="1">
        <f t="array" ref="W710">MIN(IF(Table1[genres]=R710, Table1[imdb_score]))</f>
        <v>5</v>
      </c>
      <c r="X710" t="e" cm="1">
        <f t="array" ref="X710">MODE(IF(Table1[genres]=R710, Table1[imdb_score]))</f>
        <v>#N/A</v>
      </c>
      <c r="Y710" s="2" t="e" cm="1">
        <f t="array" ref="Y710">VAR(IF(Table1[genres]=R710, Table1[imdb_score]))</f>
        <v>#DIV/0!</v>
      </c>
      <c r="Z710" s="2" t="e" cm="1">
        <f t="array" ref="Z710">STDEV(IF(Table1[genres]=R710, Table1[imdb_score]))</f>
        <v>#DIV/0!</v>
      </c>
      <c r="AA710" s="3" cm="1">
        <f t="array" ref="AA710">AVERAGE(IF(Table1[genres]=R710, Table1[imdb_score]))</f>
        <v>5</v>
      </c>
    </row>
    <row r="711" spans="1:27" x14ac:dyDescent="0.3">
      <c r="A711" t="s">
        <v>742</v>
      </c>
      <c r="B711">
        <v>140</v>
      </c>
      <c r="C711">
        <v>139</v>
      </c>
      <c r="D711">
        <v>74205</v>
      </c>
      <c r="E711" t="s">
        <v>92</v>
      </c>
      <c r="F711" t="s">
        <v>2079</v>
      </c>
      <c r="G711" t="s">
        <v>2080</v>
      </c>
      <c r="H711">
        <v>18646</v>
      </c>
      <c r="I711">
        <v>81</v>
      </c>
      <c r="J711" t="s">
        <v>29</v>
      </c>
      <c r="K711" t="s">
        <v>371</v>
      </c>
      <c r="L711">
        <v>14200000</v>
      </c>
      <c r="M711">
        <v>2005</v>
      </c>
      <c r="N711">
        <v>7.4</v>
      </c>
      <c r="O711">
        <f>Table1[[#This Row],[gross]]-Table1[[#This Row],[budget]]</f>
        <v>-14125795</v>
      </c>
      <c r="R711" t="s">
        <v>7101</v>
      </c>
      <c r="S711">
        <f>COUNTIF(Table1[genres],R711)</f>
        <v>1</v>
      </c>
      <c r="T711" cm="1">
        <f t="array" ref="T711">SUM(IF(Table1[genres]=R711, Table1[imdb_score]))</f>
        <v>5</v>
      </c>
      <c r="U711" cm="1">
        <f t="array" ref="U711">MEDIAN(IF(Table1[genres]=R711, Table1[imdb_score]))</f>
        <v>5</v>
      </c>
      <c r="V711" cm="1">
        <f t="array" ref="V711">MAX(IF(Table1[genres]=R711, Table1[imdb_score]))</f>
        <v>5</v>
      </c>
      <c r="W711" cm="1">
        <f t="array" ref="W711">MIN(IF(Table1[genres]=R711, Table1[imdb_score]))</f>
        <v>5</v>
      </c>
      <c r="X711" t="e" cm="1">
        <f t="array" ref="X711">MODE(IF(Table1[genres]=R711, Table1[imdb_score]))</f>
        <v>#N/A</v>
      </c>
      <c r="Y711" s="2" t="e" cm="1">
        <f t="array" ref="Y711">VAR(IF(Table1[genres]=R711, Table1[imdb_score]))</f>
        <v>#DIV/0!</v>
      </c>
      <c r="Z711" s="2" t="e" cm="1">
        <f t="array" ref="Z711">STDEV(IF(Table1[genres]=R711, Table1[imdb_score]))</f>
        <v>#DIV/0!</v>
      </c>
      <c r="AA711" s="3" cm="1">
        <f t="array" ref="AA711">AVERAGE(IF(Table1[genres]=R711, Table1[imdb_score]))</f>
        <v>5</v>
      </c>
    </row>
    <row r="712" spans="1:27" x14ac:dyDescent="0.3">
      <c r="A712" t="s">
        <v>110</v>
      </c>
      <c r="B712">
        <v>140</v>
      </c>
      <c r="C712">
        <v>118</v>
      </c>
      <c r="D712">
        <v>34580635</v>
      </c>
      <c r="E712" t="s">
        <v>913</v>
      </c>
      <c r="F712" t="s">
        <v>2081</v>
      </c>
      <c r="G712" t="s">
        <v>2082</v>
      </c>
      <c r="H712">
        <v>100743</v>
      </c>
      <c r="I712">
        <v>549</v>
      </c>
      <c r="J712" t="s">
        <v>29</v>
      </c>
      <c r="K712" t="s">
        <v>200</v>
      </c>
      <c r="L712">
        <v>52000000</v>
      </c>
      <c r="M712">
        <v>1999</v>
      </c>
      <c r="N712">
        <v>7.4</v>
      </c>
      <c r="O712">
        <f>Table1[[#This Row],[gross]]-Table1[[#This Row],[budget]]</f>
        <v>-17419365</v>
      </c>
      <c r="R712" t="s">
        <v>7111</v>
      </c>
      <c r="S712">
        <f>COUNTIF(Table1[genres],R712)</f>
        <v>1</v>
      </c>
      <c r="T712" cm="1">
        <f t="array" ref="T712">SUM(IF(Table1[genres]=R712, Table1[imdb_score]))</f>
        <v>5</v>
      </c>
      <c r="U712" cm="1">
        <f t="array" ref="U712">MEDIAN(IF(Table1[genres]=R712, Table1[imdb_score]))</f>
        <v>5</v>
      </c>
      <c r="V712" cm="1">
        <f t="array" ref="V712">MAX(IF(Table1[genres]=R712, Table1[imdb_score]))</f>
        <v>5</v>
      </c>
      <c r="W712" cm="1">
        <f t="array" ref="W712">MIN(IF(Table1[genres]=R712, Table1[imdb_score]))</f>
        <v>5</v>
      </c>
      <c r="X712" t="e" cm="1">
        <f t="array" ref="X712">MODE(IF(Table1[genres]=R712, Table1[imdb_score]))</f>
        <v>#N/A</v>
      </c>
      <c r="Y712" s="2" t="e" cm="1">
        <f t="array" ref="Y712">VAR(IF(Table1[genres]=R712, Table1[imdb_score]))</f>
        <v>#DIV/0!</v>
      </c>
      <c r="Z712" s="2" t="e" cm="1">
        <f t="array" ref="Z712">STDEV(IF(Table1[genres]=R712, Table1[imdb_score]))</f>
        <v>#DIV/0!</v>
      </c>
      <c r="AA712" s="3" cm="1">
        <f t="array" ref="AA712">AVERAGE(IF(Table1[genres]=R712, Table1[imdb_score]))</f>
        <v>5</v>
      </c>
    </row>
    <row r="713" spans="1:27" x14ac:dyDescent="0.3">
      <c r="A713" t="s">
        <v>1897</v>
      </c>
      <c r="B713">
        <v>153</v>
      </c>
      <c r="C713">
        <v>143</v>
      </c>
      <c r="D713">
        <v>51225796</v>
      </c>
      <c r="E713" t="s">
        <v>2083</v>
      </c>
      <c r="F713" t="s">
        <v>400</v>
      </c>
      <c r="G713" t="s">
        <v>2084</v>
      </c>
      <c r="H713">
        <v>96654</v>
      </c>
      <c r="I713">
        <v>2047</v>
      </c>
      <c r="J713" t="s">
        <v>29</v>
      </c>
      <c r="K713" t="s">
        <v>200</v>
      </c>
      <c r="L713">
        <v>70000000</v>
      </c>
      <c r="M713">
        <v>2004</v>
      </c>
      <c r="N713">
        <v>7.4</v>
      </c>
      <c r="O713">
        <f>Table1[[#This Row],[gross]]-Table1[[#This Row],[budget]]</f>
        <v>-18774204</v>
      </c>
      <c r="R713" t="s">
        <v>7139</v>
      </c>
      <c r="S713">
        <f>COUNTIF(Table1[genres],R713)</f>
        <v>1</v>
      </c>
      <c r="T713" cm="1">
        <f t="array" ref="T713">SUM(IF(Table1[genres]=R713, Table1[imdb_score]))</f>
        <v>4.9000000000000004</v>
      </c>
      <c r="U713" cm="1">
        <f t="array" ref="U713">MEDIAN(IF(Table1[genres]=R713, Table1[imdb_score]))</f>
        <v>4.9000000000000004</v>
      </c>
      <c r="V713" cm="1">
        <f t="array" ref="V713">MAX(IF(Table1[genres]=R713, Table1[imdb_score]))</f>
        <v>4.9000000000000004</v>
      </c>
      <c r="W713" cm="1">
        <f t="array" ref="W713">MIN(IF(Table1[genres]=R713, Table1[imdb_score]))</f>
        <v>4.9000000000000004</v>
      </c>
      <c r="X713" t="e" cm="1">
        <f t="array" ref="X713">MODE(IF(Table1[genres]=R713, Table1[imdb_score]))</f>
        <v>#N/A</v>
      </c>
      <c r="Y713" s="2" t="e" cm="1">
        <f t="array" ref="Y713">VAR(IF(Table1[genres]=R713, Table1[imdb_score]))</f>
        <v>#DIV/0!</v>
      </c>
      <c r="Z713" s="2" t="e" cm="1">
        <f t="array" ref="Z713">STDEV(IF(Table1[genres]=R713, Table1[imdb_score]))</f>
        <v>#DIV/0!</v>
      </c>
      <c r="AA713" s="3" cm="1">
        <f t="array" ref="AA713">AVERAGE(IF(Table1[genres]=R713, Table1[imdb_score]))</f>
        <v>4.9000000000000004</v>
      </c>
    </row>
    <row r="714" spans="1:27" x14ac:dyDescent="0.3">
      <c r="A714" t="s">
        <v>2085</v>
      </c>
      <c r="B714">
        <v>160</v>
      </c>
      <c r="C714">
        <v>184</v>
      </c>
      <c r="D714">
        <v>476270</v>
      </c>
      <c r="E714" t="s">
        <v>2086</v>
      </c>
      <c r="F714" t="s">
        <v>1064</v>
      </c>
      <c r="G714" t="s">
        <v>2087</v>
      </c>
      <c r="H714">
        <v>29602</v>
      </c>
      <c r="I714">
        <v>110</v>
      </c>
      <c r="J714" t="s">
        <v>96</v>
      </c>
      <c r="K714" t="s">
        <v>227</v>
      </c>
      <c r="L714">
        <v>20000000</v>
      </c>
      <c r="M714">
        <v>2008</v>
      </c>
      <c r="N714">
        <v>7.4</v>
      </c>
      <c r="O714">
        <f>Table1[[#This Row],[gross]]-Table1[[#This Row],[budget]]</f>
        <v>-19523730</v>
      </c>
      <c r="R714" t="s">
        <v>7146</v>
      </c>
      <c r="S714">
        <f>COUNTIF(Table1[genres],R714)</f>
        <v>1</v>
      </c>
      <c r="T714" cm="1">
        <f t="array" ref="T714">SUM(IF(Table1[genres]=R714, Table1[imdb_score]))</f>
        <v>4.9000000000000004</v>
      </c>
      <c r="U714" cm="1">
        <f t="array" ref="U714">MEDIAN(IF(Table1[genres]=R714, Table1[imdb_score]))</f>
        <v>4.9000000000000004</v>
      </c>
      <c r="V714" cm="1">
        <f t="array" ref="V714">MAX(IF(Table1[genres]=R714, Table1[imdb_score]))</f>
        <v>4.9000000000000004</v>
      </c>
      <c r="W714" cm="1">
        <f t="array" ref="W714">MIN(IF(Table1[genres]=R714, Table1[imdb_score]))</f>
        <v>4.9000000000000004</v>
      </c>
      <c r="X714" t="e" cm="1">
        <f t="array" ref="X714">MODE(IF(Table1[genres]=R714, Table1[imdb_score]))</f>
        <v>#N/A</v>
      </c>
      <c r="Y714" s="2" t="e" cm="1">
        <f t="array" ref="Y714">VAR(IF(Table1[genres]=R714, Table1[imdb_score]))</f>
        <v>#DIV/0!</v>
      </c>
      <c r="Z714" s="2" t="e" cm="1">
        <f t="array" ref="Z714">STDEV(IF(Table1[genres]=R714, Table1[imdb_score]))</f>
        <v>#DIV/0!</v>
      </c>
      <c r="AA714" s="3" cm="1">
        <f t="array" ref="AA714">AVERAGE(IF(Table1[genres]=R714, Table1[imdb_score]))</f>
        <v>4.9000000000000004</v>
      </c>
    </row>
    <row r="715" spans="1:27" x14ac:dyDescent="0.3">
      <c r="A715" t="s">
        <v>1881</v>
      </c>
      <c r="B715">
        <v>156</v>
      </c>
      <c r="C715">
        <v>133</v>
      </c>
      <c r="D715">
        <v>24343673</v>
      </c>
      <c r="E715" t="s">
        <v>2088</v>
      </c>
      <c r="F715" t="s">
        <v>1134</v>
      </c>
      <c r="G715" t="s">
        <v>2089</v>
      </c>
      <c r="H715">
        <v>91860</v>
      </c>
      <c r="I715">
        <v>524</v>
      </c>
      <c r="J715" t="s">
        <v>29</v>
      </c>
      <c r="K715" t="s">
        <v>30</v>
      </c>
      <c r="L715">
        <v>45000000</v>
      </c>
      <c r="M715">
        <v>2007</v>
      </c>
      <c r="N715">
        <v>7.4</v>
      </c>
      <c r="O715">
        <f>Table1[[#This Row],[gross]]-Table1[[#This Row],[budget]]</f>
        <v>-20656327</v>
      </c>
      <c r="R715" t="s">
        <v>7149</v>
      </c>
      <c r="S715">
        <f>COUNTIF(Table1[genres],R715)</f>
        <v>1</v>
      </c>
      <c r="T715" cm="1">
        <f t="array" ref="T715">SUM(IF(Table1[genres]=R715, Table1[imdb_score]))</f>
        <v>4.9000000000000004</v>
      </c>
      <c r="U715" cm="1">
        <f t="array" ref="U715">MEDIAN(IF(Table1[genres]=R715, Table1[imdb_score]))</f>
        <v>4.9000000000000004</v>
      </c>
      <c r="V715" cm="1">
        <f t="array" ref="V715">MAX(IF(Table1[genres]=R715, Table1[imdb_score]))</f>
        <v>4.9000000000000004</v>
      </c>
      <c r="W715" cm="1">
        <f t="array" ref="W715">MIN(IF(Table1[genres]=R715, Table1[imdb_score]))</f>
        <v>4.9000000000000004</v>
      </c>
      <c r="X715" t="e" cm="1">
        <f t="array" ref="X715">MODE(IF(Table1[genres]=R715, Table1[imdb_score]))</f>
        <v>#N/A</v>
      </c>
      <c r="Y715" s="2" t="e" cm="1">
        <f t="array" ref="Y715">VAR(IF(Table1[genres]=R715, Table1[imdb_score]))</f>
        <v>#DIV/0!</v>
      </c>
      <c r="Z715" s="2" t="e" cm="1">
        <f t="array" ref="Z715">STDEV(IF(Table1[genres]=R715, Table1[imdb_score]))</f>
        <v>#DIV/0!</v>
      </c>
      <c r="AA715" s="3" cm="1">
        <f t="array" ref="AA715">AVERAGE(IF(Table1[genres]=R715, Table1[imdb_score]))</f>
        <v>4.9000000000000004</v>
      </c>
    </row>
    <row r="716" spans="1:27" x14ac:dyDescent="0.3">
      <c r="A716" t="s">
        <v>1881</v>
      </c>
      <c r="B716">
        <v>156</v>
      </c>
      <c r="C716">
        <v>133</v>
      </c>
      <c r="D716">
        <v>24343673</v>
      </c>
      <c r="E716" t="s">
        <v>2088</v>
      </c>
      <c r="F716" t="s">
        <v>1134</v>
      </c>
      <c r="G716" t="s">
        <v>2089</v>
      </c>
      <c r="H716">
        <v>91863</v>
      </c>
      <c r="I716">
        <v>524</v>
      </c>
      <c r="J716" t="s">
        <v>29</v>
      </c>
      <c r="K716" t="s">
        <v>30</v>
      </c>
      <c r="L716">
        <v>45000000</v>
      </c>
      <c r="M716">
        <v>2007</v>
      </c>
      <c r="N716">
        <v>7.4</v>
      </c>
      <c r="O716">
        <f>Table1[[#This Row],[gross]]-Table1[[#This Row],[budget]]</f>
        <v>-20656327</v>
      </c>
      <c r="R716" t="s">
        <v>7165</v>
      </c>
      <c r="S716">
        <f>COUNTIF(Table1[genres],R716)</f>
        <v>1</v>
      </c>
      <c r="T716" cm="1">
        <f t="array" ref="T716">SUM(IF(Table1[genres]=R716, Table1[imdb_score]))</f>
        <v>4.9000000000000004</v>
      </c>
      <c r="U716" cm="1">
        <f t="array" ref="U716">MEDIAN(IF(Table1[genres]=R716, Table1[imdb_score]))</f>
        <v>4.9000000000000004</v>
      </c>
      <c r="V716" cm="1">
        <f t="array" ref="V716">MAX(IF(Table1[genres]=R716, Table1[imdb_score]))</f>
        <v>4.9000000000000004</v>
      </c>
      <c r="W716" cm="1">
        <f t="array" ref="W716">MIN(IF(Table1[genres]=R716, Table1[imdb_score]))</f>
        <v>4.9000000000000004</v>
      </c>
      <c r="X716" t="e" cm="1">
        <f t="array" ref="X716">MODE(IF(Table1[genres]=R716, Table1[imdb_score]))</f>
        <v>#N/A</v>
      </c>
      <c r="Y716" s="2" t="e" cm="1">
        <f t="array" ref="Y716">VAR(IF(Table1[genres]=R716, Table1[imdb_score]))</f>
        <v>#DIV/0!</v>
      </c>
      <c r="Z716" s="2" t="e" cm="1">
        <f t="array" ref="Z716">STDEV(IF(Table1[genres]=R716, Table1[imdb_score]))</f>
        <v>#DIV/0!</v>
      </c>
      <c r="AA716" s="3" cm="1">
        <f t="array" ref="AA716">AVERAGE(IF(Table1[genres]=R716, Table1[imdb_score]))</f>
        <v>4.9000000000000004</v>
      </c>
    </row>
    <row r="717" spans="1:27" x14ac:dyDescent="0.3">
      <c r="A717" t="s">
        <v>67</v>
      </c>
      <c r="B717">
        <v>306</v>
      </c>
      <c r="C717">
        <v>134</v>
      </c>
      <c r="D717">
        <v>37479778</v>
      </c>
      <c r="E717" t="s">
        <v>1720</v>
      </c>
      <c r="F717" t="s">
        <v>496</v>
      </c>
      <c r="G717" t="s">
        <v>2090</v>
      </c>
      <c r="H717">
        <v>124222</v>
      </c>
      <c r="I717">
        <v>259</v>
      </c>
      <c r="J717" t="s">
        <v>29</v>
      </c>
      <c r="K717" t="s">
        <v>30</v>
      </c>
      <c r="L717">
        <v>60000000</v>
      </c>
      <c r="M717">
        <v>2009</v>
      </c>
      <c r="N717">
        <v>7.4</v>
      </c>
      <c r="O717">
        <f>Table1[[#This Row],[gross]]-Table1[[#This Row],[budget]]</f>
        <v>-22520222</v>
      </c>
      <c r="R717" t="s">
        <v>7180</v>
      </c>
      <c r="S717">
        <f>COUNTIF(Table1[genres],R717)</f>
        <v>1</v>
      </c>
      <c r="T717" cm="1">
        <f t="array" ref="T717">SUM(IF(Table1[genres]=R717, Table1[imdb_score]))</f>
        <v>4.8</v>
      </c>
      <c r="U717" cm="1">
        <f t="array" ref="U717">MEDIAN(IF(Table1[genres]=R717, Table1[imdb_score]))</f>
        <v>4.8</v>
      </c>
      <c r="V717" cm="1">
        <f t="array" ref="V717">MAX(IF(Table1[genres]=R717, Table1[imdb_score]))</f>
        <v>4.8</v>
      </c>
      <c r="W717" cm="1">
        <f t="array" ref="W717">MIN(IF(Table1[genres]=R717, Table1[imdb_score]))</f>
        <v>4.8</v>
      </c>
      <c r="X717" t="e" cm="1">
        <f t="array" ref="X717">MODE(IF(Table1[genres]=R717, Table1[imdb_score]))</f>
        <v>#N/A</v>
      </c>
      <c r="Y717" s="2" t="e" cm="1">
        <f t="array" ref="Y717">VAR(IF(Table1[genres]=R717, Table1[imdb_score]))</f>
        <v>#DIV/0!</v>
      </c>
      <c r="Z717" s="2" t="e" cm="1">
        <f t="array" ref="Z717">STDEV(IF(Table1[genres]=R717, Table1[imdb_score]))</f>
        <v>#DIV/0!</v>
      </c>
      <c r="AA717" s="3" cm="1">
        <f t="array" ref="AA717">AVERAGE(IF(Table1[genres]=R717, Table1[imdb_score]))</f>
        <v>4.8</v>
      </c>
    </row>
    <row r="718" spans="1:27" x14ac:dyDescent="0.3">
      <c r="A718" t="s">
        <v>72</v>
      </c>
      <c r="B718">
        <v>335</v>
      </c>
      <c r="C718">
        <v>123</v>
      </c>
      <c r="D718">
        <v>10137502</v>
      </c>
      <c r="E718" t="s">
        <v>1595</v>
      </c>
      <c r="F718" t="s">
        <v>1238</v>
      </c>
      <c r="G718" t="s">
        <v>2091</v>
      </c>
      <c r="H718">
        <v>77394</v>
      </c>
      <c r="I718">
        <v>195</v>
      </c>
      <c r="J718" t="s">
        <v>29</v>
      </c>
      <c r="K718" t="s">
        <v>30</v>
      </c>
      <c r="L718">
        <v>35000000</v>
      </c>
      <c r="M718">
        <v>2015</v>
      </c>
      <c r="N718">
        <v>7.4</v>
      </c>
      <c r="O718">
        <f>Table1[[#This Row],[gross]]-Table1[[#This Row],[budget]]</f>
        <v>-24862498</v>
      </c>
      <c r="R718" t="s">
        <v>7183</v>
      </c>
      <c r="S718">
        <f>COUNTIF(Table1[genres],R718)</f>
        <v>1</v>
      </c>
      <c r="T718" cm="1">
        <f t="array" ref="T718">SUM(IF(Table1[genres]=R718, Table1[imdb_score]))</f>
        <v>4.8</v>
      </c>
      <c r="U718" cm="1">
        <f t="array" ref="U718">MEDIAN(IF(Table1[genres]=R718, Table1[imdb_score]))</f>
        <v>4.8</v>
      </c>
      <c r="V718" cm="1">
        <f t="array" ref="V718">MAX(IF(Table1[genres]=R718, Table1[imdb_score]))</f>
        <v>4.8</v>
      </c>
      <c r="W718" cm="1">
        <f t="array" ref="W718">MIN(IF(Table1[genres]=R718, Table1[imdb_score]))</f>
        <v>4.8</v>
      </c>
      <c r="X718" t="e" cm="1">
        <f t="array" ref="X718">MODE(IF(Table1[genres]=R718, Table1[imdb_score]))</f>
        <v>#N/A</v>
      </c>
      <c r="Y718" s="2" t="e" cm="1">
        <f t="array" ref="Y718">VAR(IF(Table1[genres]=R718, Table1[imdb_score]))</f>
        <v>#DIV/0!</v>
      </c>
      <c r="Z718" s="2" t="e" cm="1">
        <f t="array" ref="Z718">STDEV(IF(Table1[genres]=R718, Table1[imdb_score]))</f>
        <v>#DIV/0!</v>
      </c>
      <c r="AA718" s="3" cm="1">
        <f t="array" ref="AA718">AVERAGE(IF(Table1[genres]=R718, Table1[imdb_score]))</f>
        <v>4.8</v>
      </c>
    </row>
    <row r="719" spans="1:27" x14ac:dyDescent="0.3">
      <c r="A719" t="s">
        <v>334</v>
      </c>
      <c r="B719">
        <v>173</v>
      </c>
      <c r="C719">
        <v>107</v>
      </c>
      <c r="D719">
        <v>19389454</v>
      </c>
      <c r="E719" t="s">
        <v>73</v>
      </c>
      <c r="F719" t="s">
        <v>388</v>
      </c>
      <c r="G719" t="s">
        <v>2092</v>
      </c>
      <c r="H719">
        <v>54643</v>
      </c>
      <c r="I719">
        <v>335</v>
      </c>
      <c r="J719" t="s">
        <v>29</v>
      </c>
      <c r="K719" t="s">
        <v>30</v>
      </c>
      <c r="L719">
        <v>55000000</v>
      </c>
      <c r="M719">
        <v>2000</v>
      </c>
      <c r="N719">
        <v>7.4</v>
      </c>
      <c r="O719">
        <f>Table1[[#This Row],[gross]]-Table1[[#This Row],[budget]]</f>
        <v>-35610546</v>
      </c>
      <c r="R719" t="s">
        <v>7192</v>
      </c>
      <c r="S719">
        <f>COUNTIF(Table1[genres],R719)</f>
        <v>1</v>
      </c>
      <c r="T719" cm="1">
        <f t="array" ref="T719">SUM(IF(Table1[genres]=R719, Table1[imdb_score]))</f>
        <v>4.8</v>
      </c>
      <c r="U719" cm="1">
        <f t="array" ref="U719">MEDIAN(IF(Table1[genres]=R719, Table1[imdb_score]))</f>
        <v>4.8</v>
      </c>
      <c r="V719" cm="1">
        <f t="array" ref="V719">MAX(IF(Table1[genres]=R719, Table1[imdb_score]))</f>
        <v>4.8</v>
      </c>
      <c r="W719" cm="1">
        <f t="array" ref="W719">MIN(IF(Table1[genres]=R719, Table1[imdb_score]))</f>
        <v>4.8</v>
      </c>
      <c r="X719" t="e" cm="1">
        <f t="array" ref="X719">MODE(IF(Table1[genres]=R719, Table1[imdb_score]))</f>
        <v>#N/A</v>
      </c>
      <c r="Y719" s="2" t="e" cm="1">
        <f t="array" ref="Y719">VAR(IF(Table1[genres]=R719, Table1[imdb_score]))</f>
        <v>#DIV/0!</v>
      </c>
      <c r="Z719" s="2" t="e" cm="1">
        <f t="array" ref="Z719">STDEV(IF(Table1[genres]=R719, Table1[imdb_score]))</f>
        <v>#DIV/0!</v>
      </c>
      <c r="AA719" s="3" cm="1">
        <f t="array" ref="AA719">AVERAGE(IF(Table1[genres]=R719, Table1[imdb_score]))</f>
        <v>4.8</v>
      </c>
    </row>
    <row r="720" spans="1:27" x14ac:dyDescent="0.3">
      <c r="A720" t="s">
        <v>415</v>
      </c>
      <c r="B720">
        <v>244</v>
      </c>
      <c r="C720">
        <v>138</v>
      </c>
      <c r="D720">
        <v>93926386</v>
      </c>
      <c r="E720" t="s">
        <v>2094</v>
      </c>
      <c r="F720" t="s">
        <v>2095</v>
      </c>
      <c r="G720" t="s">
        <v>2096</v>
      </c>
      <c r="H720">
        <v>168207</v>
      </c>
      <c r="I720">
        <v>684</v>
      </c>
      <c r="J720" t="s">
        <v>29</v>
      </c>
      <c r="K720" t="s">
        <v>30</v>
      </c>
      <c r="L720">
        <v>150000000</v>
      </c>
      <c r="M720">
        <v>2003</v>
      </c>
      <c r="N720">
        <v>7.4</v>
      </c>
      <c r="O720">
        <f>Table1[[#This Row],[gross]]-Table1[[#This Row],[budget]]</f>
        <v>-56073614</v>
      </c>
      <c r="R720" t="s">
        <v>7207</v>
      </c>
      <c r="S720">
        <f>COUNTIF(Table1[genres],R720)</f>
        <v>1</v>
      </c>
      <c r="T720" cm="1">
        <f t="array" ref="T720">SUM(IF(Table1[genres]=R720, Table1[imdb_score]))</f>
        <v>4.8</v>
      </c>
      <c r="U720" cm="1">
        <f t="array" ref="U720">MEDIAN(IF(Table1[genres]=R720, Table1[imdb_score]))</f>
        <v>4.8</v>
      </c>
      <c r="V720" cm="1">
        <f t="array" ref="V720">MAX(IF(Table1[genres]=R720, Table1[imdb_score]))</f>
        <v>4.8</v>
      </c>
      <c r="W720" cm="1">
        <f t="array" ref="W720">MIN(IF(Table1[genres]=R720, Table1[imdb_score]))</f>
        <v>4.8</v>
      </c>
      <c r="X720" t="e" cm="1">
        <f t="array" ref="X720">MODE(IF(Table1[genres]=R720, Table1[imdb_score]))</f>
        <v>#N/A</v>
      </c>
      <c r="Y720" s="2" t="e" cm="1">
        <f t="array" ref="Y720">VAR(IF(Table1[genres]=R720, Table1[imdb_score]))</f>
        <v>#DIV/0!</v>
      </c>
      <c r="Z720" s="2" t="e" cm="1">
        <f t="array" ref="Z720">STDEV(IF(Table1[genres]=R720, Table1[imdb_score]))</f>
        <v>#DIV/0!</v>
      </c>
      <c r="AA720" s="3" cm="1">
        <f t="array" ref="AA720">AVERAGE(IF(Table1[genres]=R720, Table1[imdb_score]))</f>
        <v>4.8</v>
      </c>
    </row>
    <row r="721" spans="1:27" x14ac:dyDescent="0.3">
      <c r="A721" t="s">
        <v>59</v>
      </c>
      <c r="B721">
        <v>440</v>
      </c>
      <c r="C721">
        <v>107</v>
      </c>
      <c r="D721">
        <v>77564037</v>
      </c>
      <c r="E721" t="s">
        <v>2097</v>
      </c>
      <c r="F721" t="s">
        <v>1385</v>
      </c>
      <c r="G721" t="s">
        <v>2098</v>
      </c>
      <c r="H721">
        <v>177383</v>
      </c>
      <c r="I721">
        <v>447</v>
      </c>
      <c r="J721" t="s">
        <v>29</v>
      </c>
      <c r="K721" t="s">
        <v>30</v>
      </c>
      <c r="L721">
        <v>135000000</v>
      </c>
      <c r="M721">
        <v>2011</v>
      </c>
      <c r="N721">
        <v>7.4</v>
      </c>
      <c r="O721">
        <f>Table1[[#This Row],[gross]]-Table1[[#This Row],[budget]]</f>
        <v>-57435963</v>
      </c>
      <c r="R721" t="s">
        <v>7212</v>
      </c>
      <c r="S721">
        <f>COUNTIF(Table1[genres],R721)</f>
        <v>1</v>
      </c>
      <c r="T721" cm="1">
        <f t="array" ref="T721">SUM(IF(Table1[genres]=R721, Table1[imdb_score]))</f>
        <v>4.7</v>
      </c>
      <c r="U721" cm="1">
        <f t="array" ref="U721">MEDIAN(IF(Table1[genres]=R721, Table1[imdb_score]))</f>
        <v>4.7</v>
      </c>
      <c r="V721" cm="1">
        <f t="array" ref="V721">MAX(IF(Table1[genres]=R721, Table1[imdb_score]))</f>
        <v>4.7</v>
      </c>
      <c r="W721" cm="1">
        <f t="array" ref="W721">MIN(IF(Table1[genres]=R721, Table1[imdb_score]))</f>
        <v>4.7</v>
      </c>
      <c r="X721" t="e" cm="1">
        <f t="array" ref="X721">MODE(IF(Table1[genres]=R721, Table1[imdb_score]))</f>
        <v>#N/A</v>
      </c>
      <c r="Y721" s="2" t="e" cm="1">
        <f t="array" ref="Y721">VAR(IF(Table1[genres]=R721, Table1[imdb_score]))</f>
        <v>#DIV/0!</v>
      </c>
      <c r="Z721" s="2" t="e" cm="1">
        <f t="array" ref="Z721">STDEV(IF(Table1[genres]=R721, Table1[imdb_score]))</f>
        <v>#DIV/0!</v>
      </c>
      <c r="AA721" s="3" cm="1">
        <f t="array" ref="AA721">AVERAGE(IF(Table1[genres]=R721, Table1[imdb_score]))</f>
        <v>4.7</v>
      </c>
    </row>
    <row r="722" spans="1:27" x14ac:dyDescent="0.3">
      <c r="A722" t="s">
        <v>874</v>
      </c>
      <c r="B722">
        <v>99</v>
      </c>
      <c r="C722">
        <v>113</v>
      </c>
      <c r="D722">
        <v>617228</v>
      </c>
      <c r="E722" t="s">
        <v>2099</v>
      </c>
      <c r="F722" t="s">
        <v>2100</v>
      </c>
      <c r="G722" t="s">
        <v>2101</v>
      </c>
      <c r="H722">
        <v>6183</v>
      </c>
      <c r="I722">
        <v>27</v>
      </c>
      <c r="J722" t="s">
        <v>58</v>
      </c>
      <c r="K722" t="s">
        <v>2102</v>
      </c>
      <c r="L722">
        <v>84450000</v>
      </c>
      <c r="M722">
        <v>2006</v>
      </c>
      <c r="N722">
        <v>7.4</v>
      </c>
      <c r="O722">
        <f>Table1[[#This Row],[gross]]-Table1[[#This Row],[budget]]</f>
        <v>-83832772</v>
      </c>
      <c r="R722" t="s">
        <v>7237</v>
      </c>
      <c r="S722">
        <f>COUNTIF(Table1[genres],R722)</f>
        <v>1</v>
      </c>
      <c r="T722" cm="1">
        <f t="array" ref="T722">SUM(IF(Table1[genres]=R722, Table1[imdb_score]))</f>
        <v>4.7</v>
      </c>
      <c r="U722" cm="1">
        <f t="array" ref="U722">MEDIAN(IF(Table1[genres]=R722, Table1[imdb_score]))</f>
        <v>4.7</v>
      </c>
      <c r="V722" cm="1">
        <f t="array" ref="V722">MAX(IF(Table1[genres]=R722, Table1[imdb_score]))</f>
        <v>4.7</v>
      </c>
      <c r="W722" cm="1">
        <f t="array" ref="W722">MIN(IF(Table1[genres]=R722, Table1[imdb_score]))</f>
        <v>4.7</v>
      </c>
      <c r="X722" t="e" cm="1">
        <f t="array" ref="X722">MODE(IF(Table1[genres]=R722, Table1[imdb_score]))</f>
        <v>#N/A</v>
      </c>
      <c r="Y722" s="2" t="e" cm="1">
        <f t="array" ref="Y722">VAR(IF(Table1[genres]=R722, Table1[imdb_score]))</f>
        <v>#DIV/0!</v>
      </c>
      <c r="Z722" s="2" t="e" cm="1">
        <f t="array" ref="Z722">STDEV(IF(Table1[genres]=R722, Table1[imdb_score]))</f>
        <v>#DIV/0!</v>
      </c>
      <c r="AA722" s="3" cm="1">
        <f t="array" ref="AA722">AVERAGE(IF(Table1[genres]=R722, Table1[imdb_score]))</f>
        <v>4.7</v>
      </c>
    </row>
    <row r="723" spans="1:27" x14ac:dyDescent="0.3">
      <c r="A723" t="s">
        <v>2103</v>
      </c>
      <c r="B723">
        <v>160</v>
      </c>
      <c r="C723">
        <v>150</v>
      </c>
      <c r="D723">
        <v>626809</v>
      </c>
      <c r="E723" t="s">
        <v>2094</v>
      </c>
      <c r="F723" t="s">
        <v>1661</v>
      </c>
      <c r="G723" t="s">
        <v>2104</v>
      </c>
      <c r="H723">
        <v>36894</v>
      </c>
      <c r="I723">
        <v>105</v>
      </c>
      <c r="J723" t="s">
        <v>139</v>
      </c>
      <c r="K723" t="s">
        <v>926</v>
      </c>
      <c r="L723">
        <v>553632000</v>
      </c>
      <c r="M723">
        <v>2008</v>
      </c>
      <c r="N723">
        <v>7.4</v>
      </c>
      <c r="O723">
        <f>Table1[[#This Row],[gross]]-Table1[[#This Row],[budget]]</f>
        <v>-553005191</v>
      </c>
      <c r="R723" t="s">
        <v>7240</v>
      </c>
      <c r="S723">
        <f>COUNTIF(Table1[genres],R723)</f>
        <v>1</v>
      </c>
      <c r="T723" cm="1">
        <f t="array" ref="T723">SUM(IF(Table1[genres]=R723, Table1[imdb_score]))</f>
        <v>4.7</v>
      </c>
      <c r="U723" cm="1">
        <f t="array" ref="U723">MEDIAN(IF(Table1[genres]=R723, Table1[imdb_score]))</f>
        <v>4.7</v>
      </c>
      <c r="V723" cm="1">
        <f t="array" ref="V723">MAX(IF(Table1[genres]=R723, Table1[imdb_score]))</f>
        <v>4.7</v>
      </c>
      <c r="W723" cm="1">
        <f t="array" ref="W723">MIN(IF(Table1[genres]=R723, Table1[imdb_score]))</f>
        <v>4.7</v>
      </c>
      <c r="X723" t="e" cm="1">
        <f t="array" ref="X723">MODE(IF(Table1[genres]=R723, Table1[imdb_score]))</f>
        <v>#N/A</v>
      </c>
      <c r="Y723" s="2" t="e" cm="1">
        <f t="array" ref="Y723">VAR(IF(Table1[genres]=R723, Table1[imdb_score]))</f>
        <v>#DIV/0!</v>
      </c>
      <c r="Z723" s="2" t="e" cm="1">
        <f t="array" ref="Z723">STDEV(IF(Table1[genres]=R723, Table1[imdb_score]))</f>
        <v>#DIV/0!</v>
      </c>
      <c r="AA723" s="3" cm="1">
        <f t="array" ref="AA723">AVERAGE(IF(Table1[genres]=R723, Table1[imdb_score]))</f>
        <v>4.7</v>
      </c>
    </row>
    <row r="724" spans="1:27" x14ac:dyDescent="0.3">
      <c r="A724" t="s">
        <v>1389</v>
      </c>
      <c r="B724">
        <v>673</v>
      </c>
      <c r="C724">
        <v>142</v>
      </c>
      <c r="D724">
        <v>407999255</v>
      </c>
      <c r="E724" t="s">
        <v>940</v>
      </c>
      <c r="F724" t="s">
        <v>694</v>
      </c>
      <c r="G724" t="s">
        <v>2105</v>
      </c>
      <c r="H724">
        <v>701607</v>
      </c>
      <c r="I724">
        <v>1959</v>
      </c>
      <c r="J724" t="s">
        <v>29</v>
      </c>
      <c r="K724" t="s">
        <v>30</v>
      </c>
      <c r="L724">
        <v>78000000</v>
      </c>
      <c r="M724">
        <v>2012</v>
      </c>
      <c r="N724">
        <v>7.3</v>
      </c>
      <c r="O724">
        <f>Table1[[#This Row],[gross]]-Table1[[#This Row],[budget]]</f>
        <v>329999255</v>
      </c>
      <c r="R724" t="s">
        <v>7255</v>
      </c>
      <c r="S724">
        <f>COUNTIF(Table1[genres],R724)</f>
        <v>1</v>
      </c>
      <c r="T724" cm="1">
        <f t="array" ref="T724">SUM(IF(Table1[genres]=R724, Table1[imdb_score]))</f>
        <v>4.5999999999999996</v>
      </c>
      <c r="U724" cm="1">
        <f t="array" ref="U724">MEDIAN(IF(Table1[genres]=R724, Table1[imdb_score]))</f>
        <v>4.5999999999999996</v>
      </c>
      <c r="V724" cm="1">
        <f t="array" ref="V724">MAX(IF(Table1[genres]=R724, Table1[imdb_score]))</f>
        <v>4.5999999999999996</v>
      </c>
      <c r="W724" cm="1">
        <f t="array" ref="W724">MIN(IF(Table1[genres]=R724, Table1[imdb_score]))</f>
        <v>4.5999999999999996</v>
      </c>
      <c r="X724" t="e" cm="1">
        <f t="array" ref="X724">MODE(IF(Table1[genres]=R724, Table1[imdb_score]))</f>
        <v>#N/A</v>
      </c>
      <c r="Y724" s="2" t="e" cm="1">
        <f t="array" ref="Y724">VAR(IF(Table1[genres]=R724, Table1[imdb_score]))</f>
        <v>#DIV/0!</v>
      </c>
      <c r="Z724" s="2" t="e" cm="1">
        <f t="array" ref="Z724">STDEV(IF(Table1[genres]=R724, Table1[imdb_score]))</f>
        <v>#DIV/0!</v>
      </c>
      <c r="AA724" s="3" cm="1">
        <f t="array" ref="AA724">AVERAGE(IF(Table1[genres]=R724, Table1[imdb_score]))</f>
        <v>4.5999999999999996</v>
      </c>
    </row>
    <row r="725" spans="1:27" x14ac:dyDescent="0.3">
      <c r="A725" t="s">
        <v>67</v>
      </c>
      <c r="B725">
        <v>490</v>
      </c>
      <c r="C725">
        <v>133</v>
      </c>
      <c r="D725">
        <v>350123553</v>
      </c>
      <c r="E725" t="s">
        <v>2107</v>
      </c>
      <c r="F725" t="s">
        <v>486</v>
      </c>
      <c r="G725" t="s">
        <v>2108</v>
      </c>
      <c r="H725">
        <v>325264</v>
      </c>
      <c r="I725">
        <v>916</v>
      </c>
      <c r="J725" t="s">
        <v>29</v>
      </c>
      <c r="K725" t="s">
        <v>30</v>
      </c>
      <c r="L725">
        <v>58800000</v>
      </c>
      <c r="M725">
        <v>2014</v>
      </c>
      <c r="N725">
        <v>7.3</v>
      </c>
      <c r="O725">
        <f>Table1[[#This Row],[gross]]-Table1[[#This Row],[budget]]</f>
        <v>291323553</v>
      </c>
      <c r="R725" t="s">
        <v>7294</v>
      </c>
      <c r="S725">
        <f>COUNTIF(Table1[genres],R725)</f>
        <v>1</v>
      </c>
      <c r="T725" cm="1">
        <f t="array" ref="T725">SUM(IF(Table1[genres]=R725, Table1[imdb_score]))</f>
        <v>4.5</v>
      </c>
      <c r="U725" cm="1">
        <f t="array" ref="U725">MEDIAN(IF(Table1[genres]=R725, Table1[imdb_score]))</f>
        <v>4.5</v>
      </c>
      <c r="V725" cm="1">
        <f t="array" ref="V725">MAX(IF(Table1[genres]=R725, Table1[imdb_score]))</f>
        <v>4.5</v>
      </c>
      <c r="W725" cm="1">
        <f t="array" ref="W725">MIN(IF(Table1[genres]=R725, Table1[imdb_score]))</f>
        <v>4.5</v>
      </c>
      <c r="X725" t="e" cm="1">
        <f t="array" ref="X725">MODE(IF(Table1[genres]=R725, Table1[imdb_score]))</f>
        <v>#N/A</v>
      </c>
      <c r="Y725" s="2" t="e" cm="1">
        <f t="array" ref="Y725">VAR(IF(Table1[genres]=R725, Table1[imdb_score]))</f>
        <v>#DIV/0!</v>
      </c>
      <c r="Z725" s="2" t="e" cm="1">
        <f t="array" ref="Z725">STDEV(IF(Table1[genres]=R725, Table1[imdb_score]))</f>
        <v>#DIV/0!</v>
      </c>
      <c r="AA725" s="3" cm="1">
        <f t="array" ref="AA725">AVERAGE(IF(Table1[genres]=R725, Table1[imdb_score]))</f>
        <v>4.5</v>
      </c>
    </row>
    <row r="726" spans="1:27" x14ac:dyDescent="0.3">
      <c r="A726" t="s">
        <v>1080</v>
      </c>
      <c r="B726">
        <v>291</v>
      </c>
      <c r="C726">
        <v>121</v>
      </c>
      <c r="D726">
        <v>403706375</v>
      </c>
      <c r="E726" t="s">
        <v>2110</v>
      </c>
      <c r="F726" t="s">
        <v>221</v>
      </c>
      <c r="G726" t="s">
        <v>2111</v>
      </c>
      <c r="H726">
        <v>544665</v>
      </c>
      <c r="I726">
        <v>2012</v>
      </c>
      <c r="J726" t="s">
        <v>29</v>
      </c>
      <c r="K726" t="s">
        <v>30</v>
      </c>
      <c r="L726">
        <v>139000000</v>
      </c>
      <c r="M726">
        <v>2002</v>
      </c>
      <c r="N726">
        <v>7.3</v>
      </c>
      <c r="O726">
        <f>Table1[[#This Row],[gross]]-Table1[[#This Row],[budget]]</f>
        <v>264706375</v>
      </c>
      <c r="R726" t="s">
        <v>7302</v>
      </c>
      <c r="S726">
        <f>COUNTIF(Table1[genres],R726)</f>
        <v>1</v>
      </c>
      <c r="T726" cm="1">
        <f t="array" ref="T726">SUM(IF(Table1[genres]=R726, Table1[imdb_score]))</f>
        <v>4.5</v>
      </c>
      <c r="U726" cm="1">
        <f t="array" ref="U726">MEDIAN(IF(Table1[genres]=R726, Table1[imdb_score]))</f>
        <v>4.5</v>
      </c>
      <c r="V726" cm="1">
        <f t="array" ref="V726">MAX(IF(Table1[genres]=R726, Table1[imdb_score]))</f>
        <v>4.5</v>
      </c>
      <c r="W726" cm="1">
        <f t="array" ref="W726">MIN(IF(Table1[genres]=R726, Table1[imdb_score]))</f>
        <v>4.5</v>
      </c>
      <c r="X726" t="e" cm="1">
        <f t="array" ref="X726">MODE(IF(Table1[genres]=R726, Table1[imdb_score]))</f>
        <v>#N/A</v>
      </c>
      <c r="Y726" s="2" t="e" cm="1">
        <f t="array" ref="Y726">VAR(IF(Table1[genres]=R726, Table1[imdb_score]))</f>
        <v>#DIV/0!</v>
      </c>
      <c r="Z726" s="2" t="e" cm="1">
        <f t="array" ref="Z726">STDEV(IF(Table1[genres]=R726, Table1[imdb_score]))</f>
        <v>#DIV/0!</v>
      </c>
      <c r="AA726" s="3" cm="1">
        <f t="array" ref="AA726">AVERAGE(IF(Table1[genres]=R726, Table1[imdb_score]))</f>
        <v>4.5</v>
      </c>
    </row>
    <row r="727" spans="1:27" x14ac:dyDescent="0.3">
      <c r="A727" t="s">
        <v>1561</v>
      </c>
      <c r="B727">
        <v>94</v>
      </c>
      <c r="C727">
        <v>105</v>
      </c>
      <c r="D727">
        <v>234760500</v>
      </c>
      <c r="E727" t="s">
        <v>2113</v>
      </c>
      <c r="F727" t="s">
        <v>2114</v>
      </c>
      <c r="G727" t="s">
        <v>2115</v>
      </c>
      <c r="H727">
        <v>126464</v>
      </c>
      <c r="I727">
        <v>175</v>
      </c>
      <c r="J727" t="s">
        <v>29</v>
      </c>
      <c r="K727" t="s">
        <v>30</v>
      </c>
      <c r="L727">
        <v>14000000</v>
      </c>
      <c r="M727">
        <v>1984</v>
      </c>
      <c r="N727">
        <v>7.3</v>
      </c>
      <c r="O727">
        <f>Table1[[#This Row],[gross]]-Table1[[#This Row],[budget]]</f>
        <v>220760500</v>
      </c>
      <c r="R727" t="s">
        <v>7304</v>
      </c>
      <c r="S727">
        <f>COUNTIF(Table1[genres],R727)</f>
        <v>1</v>
      </c>
      <c r="T727" cm="1">
        <f t="array" ref="T727">SUM(IF(Table1[genres]=R727, Table1[imdb_score]))</f>
        <v>4.5</v>
      </c>
      <c r="U727" cm="1">
        <f t="array" ref="U727">MEDIAN(IF(Table1[genres]=R727, Table1[imdb_score]))</f>
        <v>4.5</v>
      </c>
      <c r="V727" cm="1">
        <f t="array" ref="V727">MAX(IF(Table1[genres]=R727, Table1[imdb_score]))</f>
        <v>4.5</v>
      </c>
      <c r="W727" cm="1">
        <f t="array" ref="W727">MIN(IF(Table1[genres]=R727, Table1[imdb_score]))</f>
        <v>4.5</v>
      </c>
      <c r="X727" t="e" cm="1">
        <f t="array" ref="X727">MODE(IF(Table1[genres]=R727, Table1[imdb_score]))</f>
        <v>#N/A</v>
      </c>
      <c r="Y727" s="2" t="e" cm="1">
        <f t="array" ref="Y727">VAR(IF(Table1[genres]=R727, Table1[imdb_score]))</f>
        <v>#DIV/0!</v>
      </c>
      <c r="Z727" s="2" t="e" cm="1">
        <f t="array" ref="Z727">STDEV(IF(Table1[genres]=R727, Table1[imdb_score]))</f>
        <v>#DIV/0!</v>
      </c>
      <c r="AA727" s="3" cm="1">
        <f t="array" ref="AA727">AVERAGE(IF(Table1[genres]=R727, Table1[imdb_score]))</f>
        <v>4.5</v>
      </c>
    </row>
    <row r="728" spans="1:27" x14ac:dyDescent="0.3">
      <c r="A728" t="s">
        <v>481</v>
      </c>
      <c r="B728">
        <v>313</v>
      </c>
      <c r="C728">
        <v>151</v>
      </c>
      <c r="D728">
        <v>423032628</v>
      </c>
      <c r="E728" t="s">
        <v>309</v>
      </c>
      <c r="F728" t="s">
        <v>482</v>
      </c>
      <c r="G728" t="s">
        <v>2117</v>
      </c>
      <c r="H728">
        <v>522040</v>
      </c>
      <c r="I728">
        <v>1832</v>
      </c>
      <c r="J728" t="s">
        <v>29</v>
      </c>
      <c r="K728" t="s">
        <v>30</v>
      </c>
      <c r="L728">
        <v>225000000</v>
      </c>
      <c r="M728">
        <v>2006</v>
      </c>
      <c r="N728">
        <v>7.3</v>
      </c>
      <c r="O728">
        <f>Table1[[#This Row],[gross]]-Table1[[#This Row],[budget]]</f>
        <v>198032628</v>
      </c>
      <c r="R728" t="s">
        <v>7327</v>
      </c>
      <c r="S728">
        <f>COUNTIF(Table1[genres],R728)</f>
        <v>1</v>
      </c>
      <c r="T728" cm="1">
        <f t="array" ref="T728">SUM(IF(Table1[genres]=R728, Table1[imdb_score]))</f>
        <v>4.4000000000000004</v>
      </c>
      <c r="U728" cm="1">
        <f t="array" ref="U728">MEDIAN(IF(Table1[genres]=R728, Table1[imdb_score]))</f>
        <v>4.4000000000000004</v>
      </c>
      <c r="V728" cm="1">
        <f t="array" ref="V728">MAX(IF(Table1[genres]=R728, Table1[imdb_score]))</f>
        <v>4.4000000000000004</v>
      </c>
      <c r="W728" cm="1">
        <f t="array" ref="W728">MIN(IF(Table1[genres]=R728, Table1[imdb_score]))</f>
        <v>4.4000000000000004</v>
      </c>
      <c r="X728" t="e" cm="1">
        <f t="array" ref="X728">MODE(IF(Table1[genres]=R728, Table1[imdb_score]))</f>
        <v>#N/A</v>
      </c>
      <c r="Y728" s="2" t="e" cm="1">
        <f t="array" ref="Y728">VAR(IF(Table1[genres]=R728, Table1[imdb_score]))</f>
        <v>#DIV/0!</v>
      </c>
      <c r="Z728" s="2" t="e" cm="1">
        <f t="array" ref="Z728">STDEV(IF(Table1[genres]=R728, Table1[imdb_score]))</f>
        <v>#DIV/0!</v>
      </c>
      <c r="AA728" s="3" cm="1">
        <f t="array" ref="AA728">AVERAGE(IF(Table1[genres]=R728, Table1[imdb_score]))</f>
        <v>4.4000000000000004</v>
      </c>
    </row>
    <row r="729" spans="1:27" x14ac:dyDescent="0.3">
      <c r="A729" t="s">
        <v>1080</v>
      </c>
      <c r="B729">
        <v>300</v>
      </c>
      <c r="C729">
        <v>135</v>
      </c>
      <c r="D729">
        <v>373377893</v>
      </c>
      <c r="E729" t="s">
        <v>2110</v>
      </c>
      <c r="F729" t="s">
        <v>221</v>
      </c>
      <c r="G729" t="s">
        <v>2119</v>
      </c>
      <c r="H729">
        <v>411164</v>
      </c>
      <c r="I729">
        <v>1303</v>
      </c>
      <c r="J729" t="s">
        <v>29</v>
      </c>
      <c r="K729" t="s">
        <v>30</v>
      </c>
      <c r="L729">
        <v>200000000</v>
      </c>
      <c r="M729">
        <v>2004</v>
      </c>
      <c r="N729">
        <v>7.3</v>
      </c>
      <c r="O729">
        <f>Table1[[#This Row],[gross]]-Table1[[#This Row],[budget]]</f>
        <v>173377893</v>
      </c>
      <c r="R729" t="s">
        <v>7333</v>
      </c>
      <c r="S729">
        <f>COUNTIF(Table1[genres],R729)</f>
        <v>1</v>
      </c>
      <c r="T729" cm="1">
        <f t="array" ref="T729">SUM(IF(Table1[genres]=R729, Table1[imdb_score]))</f>
        <v>4.4000000000000004</v>
      </c>
      <c r="U729" cm="1">
        <f t="array" ref="U729">MEDIAN(IF(Table1[genres]=R729, Table1[imdb_score]))</f>
        <v>4.4000000000000004</v>
      </c>
      <c r="V729" cm="1">
        <f t="array" ref="V729">MAX(IF(Table1[genres]=R729, Table1[imdb_score]))</f>
        <v>4.4000000000000004</v>
      </c>
      <c r="W729" cm="1">
        <f t="array" ref="W729">MIN(IF(Table1[genres]=R729, Table1[imdb_score]))</f>
        <v>4.4000000000000004</v>
      </c>
      <c r="X729" t="e" cm="1">
        <f t="array" ref="X729">MODE(IF(Table1[genres]=R729, Table1[imdb_score]))</f>
        <v>#N/A</v>
      </c>
      <c r="Y729" s="2" t="e" cm="1">
        <f t="array" ref="Y729">VAR(IF(Table1[genres]=R729, Table1[imdb_score]))</f>
        <v>#DIV/0!</v>
      </c>
      <c r="Z729" s="2" t="e" cm="1">
        <f t="array" ref="Z729">STDEV(IF(Table1[genres]=R729, Table1[imdb_score]))</f>
        <v>#DIV/0!</v>
      </c>
      <c r="AA729" s="3" cm="1">
        <f t="array" ref="AA729">AVERAGE(IF(Table1[genres]=R729, Table1[imdb_score]))</f>
        <v>4.4000000000000004</v>
      </c>
    </row>
    <row r="730" spans="1:27" x14ac:dyDescent="0.3">
      <c r="A730" t="s">
        <v>2121</v>
      </c>
      <c r="B730">
        <v>175</v>
      </c>
      <c r="C730">
        <v>98</v>
      </c>
      <c r="D730">
        <v>250147615</v>
      </c>
      <c r="E730" t="s">
        <v>2122</v>
      </c>
      <c r="F730" t="s">
        <v>665</v>
      </c>
      <c r="G730" t="s">
        <v>2123</v>
      </c>
      <c r="H730">
        <v>403014</v>
      </c>
      <c r="I730">
        <v>289</v>
      </c>
      <c r="J730" t="s">
        <v>29</v>
      </c>
      <c r="K730" t="s">
        <v>30</v>
      </c>
      <c r="L730">
        <v>90000000</v>
      </c>
      <c r="M730">
        <v>1997</v>
      </c>
      <c r="N730">
        <v>7.3</v>
      </c>
      <c r="O730">
        <f>Table1[[#This Row],[gross]]-Table1[[#This Row],[budget]]</f>
        <v>160147615</v>
      </c>
      <c r="R730" t="s">
        <v>7338</v>
      </c>
      <c r="S730">
        <f>COUNTIF(Table1[genres],R730)</f>
        <v>1</v>
      </c>
      <c r="T730" cm="1">
        <f t="array" ref="T730">SUM(IF(Table1[genres]=R730, Table1[imdb_score]))</f>
        <v>4.4000000000000004</v>
      </c>
      <c r="U730" cm="1">
        <f t="array" ref="U730">MEDIAN(IF(Table1[genres]=R730, Table1[imdb_score]))</f>
        <v>4.4000000000000004</v>
      </c>
      <c r="V730" cm="1">
        <f t="array" ref="V730">MAX(IF(Table1[genres]=R730, Table1[imdb_score]))</f>
        <v>4.4000000000000004</v>
      </c>
      <c r="W730" cm="1">
        <f t="array" ref="W730">MIN(IF(Table1[genres]=R730, Table1[imdb_score]))</f>
        <v>4.4000000000000004</v>
      </c>
      <c r="X730" t="e" cm="1">
        <f t="array" ref="X730">MODE(IF(Table1[genres]=R730, Table1[imdb_score]))</f>
        <v>#N/A</v>
      </c>
      <c r="Y730" s="2" t="e" cm="1">
        <f t="array" ref="Y730">VAR(IF(Table1[genres]=R730, Table1[imdb_score]))</f>
        <v>#DIV/0!</v>
      </c>
      <c r="Z730" s="2" t="e" cm="1">
        <f t="array" ref="Z730">STDEV(IF(Table1[genres]=R730, Table1[imdb_score]))</f>
        <v>#DIV/0!</v>
      </c>
      <c r="AA730" s="3" cm="1">
        <f t="array" ref="AA730">AVERAGE(IF(Table1[genres]=R730, Table1[imdb_score]))</f>
        <v>4.4000000000000004</v>
      </c>
    </row>
    <row r="731" spans="1:27" x14ac:dyDescent="0.3">
      <c r="A731" t="s">
        <v>972</v>
      </c>
      <c r="B731">
        <v>84</v>
      </c>
      <c r="C731">
        <v>113</v>
      </c>
      <c r="D731">
        <v>127175354</v>
      </c>
      <c r="E731" t="s">
        <v>676</v>
      </c>
      <c r="F731" t="s">
        <v>2125</v>
      </c>
      <c r="G731" t="s">
        <v>2126</v>
      </c>
      <c r="H731">
        <v>288451</v>
      </c>
      <c r="I731">
        <v>438</v>
      </c>
      <c r="J731" t="s">
        <v>29</v>
      </c>
      <c r="K731" t="s">
        <v>30</v>
      </c>
      <c r="L731">
        <v>16000000</v>
      </c>
      <c r="M731">
        <v>1994</v>
      </c>
      <c r="N731">
        <v>7.3</v>
      </c>
      <c r="O731">
        <f>Table1[[#This Row],[gross]]-Table1[[#This Row],[budget]]</f>
        <v>111175354</v>
      </c>
      <c r="R731" t="s">
        <v>7353</v>
      </c>
      <c r="S731">
        <f>COUNTIF(Table1[genres],R731)</f>
        <v>1</v>
      </c>
      <c r="T731" cm="1">
        <f t="array" ref="T731">SUM(IF(Table1[genres]=R731, Table1[imdb_score]))</f>
        <v>4.3</v>
      </c>
      <c r="U731" cm="1">
        <f t="array" ref="U731">MEDIAN(IF(Table1[genres]=R731, Table1[imdb_score]))</f>
        <v>4.3</v>
      </c>
      <c r="V731" cm="1">
        <f t="array" ref="V731">MAX(IF(Table1[genres]=R731, Table1[imdb_score]))</f>
        <v>4.3</v>
      </c>
      <c r="W731" cm="1">
        <f t="array" ref="W731">MIN(IF(Table1[genres]=R731, Table1[imdb_score]))</f>
        <v>4.3</v>
      </c>
      <c r="X731" t="e" cm="1">
        <f t="array" ref="X731">MODE(IF(Table1[genres]=R731, Table1[imdb_score]))</f>
        <v>#N/A</v>
      </c>
      <c r="Y731" s="2" t="e" cm="1">
        <f t="array" ref="Y731">VAR(IF(Table1[genres]=R731, Table1[imdb_score]))</f>
        <v>#DIV/0!</v>
      </c>
      <c r="Z731" s="2" t="e" cm="1">
        <f t="array" ref="Z731">STDEV(IF(Table1[genres]=R731, Table1[imdb_score]))</f>
        <v>#DIV/0!</v>
      </c>
      <c r="AA731" s="3" cm="1">
        <f t="array" ref="AA731">AVERAGE(IF(Table1[genres]=R731, Table1[imdb_score]))</f>
        <v>4.3</v>
      </c>
    </row>
    <row r="732" spans="1:27" x14ac:dyDescent="0.3">
      <c r="A732" t="s">
        <v>648</v>
      </c>
      <c r="B732">
        <v>62</v>
      </c>
      <c r="C732">
        <v>121</v>
      </c>
      <c r="D732">
        <v>123922370</v>
      </c>
      <c r="E732" t="s">
        <v>2128</v>
      </c>
      <c r="F732" t="s">
        <v>313</v>
      </c>
      <c r="G732" t="s">
        <v>2129</v>
      </c>
      <c r="H732">
        <v>98348</v>
      </c>
      <c r="I732">
        <v>131</v>
      </c>
      <c r="J732" t="s">
        <v>29</v>
      </c>
      <c r="K732" t="s">
        <v>30</v>
      </c>
      <c r="L732">
        <v>13000000</v>
      </c>
      <c r="M732">
        <v>1987</v>
      </c>
      <c r="N732">
        <v>7.3</v>
      </c>
      <c r="O732">
        <f>Table1[[#This Row],[gross]]-Table1[[#This Row],[budget]]</f>
        <v>110922370</v>
      </c>
      <c r="R732" t="s">
        <v>7373</v>
      </c>
      <c r="S732">
        <f>COUNTIF(Table1[genres],R732)</f>
        <v>1</v>
      </c>
      <c r="T732" cm="1">
        <f t="array" ref="T732">SUM(IF(Table1[genres]=R732, Table1[imdb_score]))</f>
        <v>4.2</v>
      </c>
      <c r="U732" cm="1">
        <f t="array" ref="U732">MEDIAN(IF(Table1[genres]=R732, Table1[imdb_score]))</f>
        <v>4.2</v>
      </c>
      <c r="V732" cm="1">
        <f t="array" ref="V732">MAX(IF(Table1[genres]=R732, Table1[imdb_score]))</f>
        <v>4.2</v>
      </c>
      <c r="W732" cm="1">
        <f t="array" ref="W732">MIN(IF(Table1[genres]=R732, Table1[imdb_score]))</f>
        <v>4.2</v>
      </c>
      <c r="X732" t="e" cm="1">
        <f t="array" ref="X732">MODE(IF(Table1[genres]=R732, Table1[imdb_score]))</f>
        <v>#N/A</v>
      </c>
      <c r="Y732" s="2" t="e" cm="1">
        <f t="array" ref="Y732">VAR(IF(Table1[genres]=R732, Table1[imdb_score]))</f>
        <v>#DIV/0!</v>
      </c>
      <c r="Z732" s="2" t="e" cm="1">
        <f t="array" ref="Z732">STDEV(IF(Table1[genres]=R732, Table1[imdb_score]))</f>
        <v>#DIV/0!</v>
      </c>
      <c r="AA732" s="3" cm="1">
        <f t="array" ref="AA732">AVERAGE(IF(Table1[genres]=R732, Table1[imdb_score]))</f>
        <v>4.2</v>
      </c>
    </row>
    <row r="733" spans="1:27" x14ac:dyDescent="0.3">
      <c r="A733" t="s">
        <v>1287</v>
      </c>
      <c r="B733">
        <v>343</v>
      </c>
      <c r="C733">
        <v>82</v>
      </c>
      <c r="D733">
        <v>128505958</v>
      </c>
      <c r="E733" t="s">
        <v>676</v>
      </c>
      <c r="F733" t="s">
        <v>2131</v>
      </c>
      <c r="G733" t="s">
        <v>2132</v>
      </c>
      <c r="H733">
        <v>297014</v>
      </c>
      <c r="I733">
        <v>1198</v>
      </c>
      <c r="J733" t="s">
        <v>29</v>
      </c>
      <c r="K733" t="s">
        <v>30</v>
      </c>
      <c r="L733">
        <v>18000000</v>
      </c>
      <c r="M733">
        <v>2006</v>
      </c>
      <c r="N733">
        <v>7.3</v>
      </c>
      <c r="O733">
        <f>Table1[[#This Row],[gross]]-Table1[[#This Row],[budget]]</f>
        <v>110505958</v>
      </c>
      <c r="R733" t="s">
        <v>7406</v>
      </c>
      <c r="S733">
        <f>COUNTIF(Table1[genres],R733)</f>
        <v>1</v>
      </c>
      <c r="T733" cm="1">
        <f t="array" ref="T733">SUM(IF(Table1[genres]=R733, Table1[imdb_score]))</f>
        <v>4</v>
      </c>
      <c r="U733" cm="1">
        <f t="array" ref="U733">MEDIAN(IF(Table1[genres]=R733, Table1[imdb_score]))</f>
        <v>4</v>
      </c>
      <c r="V733" cm="1">
        <f t="array" ref="V733">MAX(IF(Table1[genres]=R733, Table1[imdb_score]))</f>
        <v>4</v>
      </c>
      <c r="W733" cm="1">
        <f t="array" ref="W733">MIN(IF(Table1[genres]=R733, Table1[imdb_score]))</f>
        <v>4</v>
      </c>
      <c r="X733" t="e" cm="1">
        <f t="array" ref="X733">MODE(IF(Table1[genres]=R733, Table1[imdb_score]))</f>
        <v>#N/A</v>
      </c>
      <c r="Y733" s="2" t="e" cm="1">
        <f t="array" ref="Y733">VAR(IF(Table1[genres]=R733, Table1[imdb_score]))</f>
        <v>#DIV/0!</v>
      </c>
      <c r="Z733" s="2" t="e" cm="1">
        <f t="array" ref="Z733">STDEV(IF(Table1[genres]=R733, Table1[imdb_score]))</f>
        <v>#DIV/0!</v>
      </c>
      <c r="AA733" s="3" cm="1">
        <f t="array" ref="AA733">AVERAGE(IF(Table1[genres]=R733, Table1[imdb_score]))</f>
        <v>4</v>
      </c>
    </row>
    <row r="734" spans="1:27" x14ac:dyDescent="0.3">
      <c r="A734" t="s">
        <v>822</v>
      </c>
      <c r="B734">
        <v>538</v>
      </c>
      <c r="C734">
        <v>138</v>
      </c>
      <c r="D734">
        <v>150117807</v>
      </c>
      <c r="E734" t="s">
        <v>26</v>
      </c>
      <c r="F734" t="s">
        <v>694</v>
      </c>
      <c r="G734" t="s">
        <v>2133</v>
      </c>
      <c r="H734">
        <v>358416</v>
      </c>
      <c r="I734">
        <v>751</v>
      </c>
      <c r="J734" t="s">
        <v>29</v>
      </c>
      <c r="K734" t="s">
        <v>30</v>
      </c>
      <c r="L734">
        <v>40000000</v>
      </c>
      <c r="M734">
        <v>2013</v>
      </c>
      <c r="N734">
        <v>7.3</v>
      </c>
      <c r="O734">
        <f>Table1[[#This Row],[gross]]-Table1[[#This Row],[budget]]</f>
        <v>110117807</v>
      </c>
      <c r="R734" t="s">
        <v>7414</v>
      </c>
      <c r="S734">
        <f>COUNTIF(Table1[genres],R734)</f>
        <v>1</v>
      </c>
      <c r="T734" cm="1">
        <f t="array" ref="T734">SUM(IF(Table1[genres]=R734, Table1[imdb_score]))</f>
        <v>4</v>
      </c>
      <c r="U734" cm="1">
        <f t="array" ref="U734">MEDIAN(IF(Table1[genres]=R734, Table1[imdb_score]))</f>
        <v>4</v>
      </c>
      <c r="V734" cm="1">
        <f t="array" ref="V734">MAX(IF(Table1[genres]=R734, Table1[imdb_score]))</f>
        <v>4</v>
      </c>
      <c r="W734" cm="1">
        <f t="array" ref="W734">MIN(IF(Table1[genres]=R734, Table1[imdb_score]))</f>
        <v>4</v>
      </c>
      <c r="X734" t="e" cm="1">
        <f t="array" ref="X734">MODE(IF(Table1[genres]=R734, Table1[imdb_score]))</f>
        <v>#N/A</v>
      </c>
      <c r="Y734" s="2" t="e" cm="1">
        <f t="array" ref="Y734">VAR(IF(Table1[genres]=R734, Table1[imdb_score]))</f>
        <v>#DIV/0!</v>
      </c>
      <c r="Z734" s="2" t="e" cm="1">
        <f t="array" ref="Z734">STDEV(IF(Table1[genres]=R734, Table1[imdb_score]))</f>
        <v>#DIV/0!</v>
      </c>
      <c r="AA734" s="3" cm="1">
        <f t="array" ref="AA734">AVERAGE(IF(Table1[genres]=R734, Table1[imdb_score]))</f>
        <v>4</v>
      </c>
    </row>
    <row r="735" spans="1:27" x14ac:dyDescent="0.3">
      <c r="A735" t="s">
        <v>917</v>
      </c>
      <c r="B735">
        <v>109</v>
      </c>
      <c r="C735">
        <v>139</v>
      </c>
      <c r="D735">
        <v>153620822</v>
      </c>
      <c r="E735" t="s">
        <v>2063</v>
      </c>
      <c r="F735" t="s">
        <v>649</v>
      </c>
      <c r="G735" t="s">
        <v>2135</v>
      </c>
      <c r="H735">
        <v>189923</v>
      </c>
      <c r="I735">
        <v>318</v>
      </c>
      <c r="J735" t="s">
        <v>29</v>
      </c>
      <c r="K735" t="s">
        <v>30</v>
      </c>
      <c r="L735">
        <v>50000000</v>
      </c>
      <c r="M735">
        <v>1996</v>
      </c>
      <c r="N735">
        <v>7.3</v>
      </c>
      <c r="O735">
        <f>Table1[[#This Row],[gross]]-Table1[[#This Row],[budget]]</f>
        <v>103620822</v>
      </c>
      <c r="R735" t="s">
        <v>7443</v>
      </c>
      <c r="S735">
        <f>COUNTIF(Table1[genres],R735)</f>
        <v>1</v>
      </c>
      <c r="T735" cm="1">
        <f t="array" ref="T735">SUM(IF(Table1[genres]=R735, Table1[imdb_score]))</f>
        <v>3.7</v>
      </c>
      <c r="U735" cm="1">
        <f t="array" ref="U735">MEDIAN(IF(Table1[genres]=R735, Table1[imdb_score]))</f>
        <v>3.7</v>
      </c>
      <c r="V735" cm="1">
        <f t="array" ref="V735">MAX(IF(Table1[genres]=R735, Table1[imdb_score]))</f>
        <v>3.7</v>
      </c>
      <c r="W735" cm="1">
        <f t="array" ref="W735">MIN(IF(Table1[genres]=R735, Table1[imdb_score]))</f>
        <v>3.7</v>
      </c>
      <c r="X735" t="e" cm="1">
        <f t="array" ref="X735">MODE(IF(Table1[genres]=R735, Table1[imdb_score]))</f>
        <v>#N/A</v>
      </c>
      <c r="Y735" s="2" t="e" cm="1">
        <f t="array" ref="Y735">VAR(IF(Table1[genres]=R735, Table1[imdb_score]))</f>
        <v>#DIV/0!</v>
      </c>
      <c r="Z735" s="2" t="e" cm="1">
        <f t="array" ref="Z735">STDEV(IF(Table1[genres]=R735, Table1[imdb_score]))</f>
        <v>#DIV/0!</v>
      </c>
      <c r="AA735" s="3" cm="1">
        <f t="array" ref="AA735">AVERAGE(IF(Table1[genres]=R735, Table1[imdb_score]))</f>
        <v>3.7</v>
      </c>
    </row>
    <row r="736" spans="1:27" x14ac:dyDescent="0.3">
      <c r="A736" t="s">
        <v>2137</v>
      </c>
      <c r="B736">
        <v>99</v>
      </c>
      <c r="C736">
        <v>130</v>
      </c>
      <c r="D736">
        <v>114968774</v>
      </c>
      <c r="E736" t="s">
        <v>2138</v>
      </c>
      <c r="F736" t="s">
        <v>74</v>
      </c>
      <c r="G736" t="s">
        <v>2139</v>
      </c>
      <c r="H736">
        <v>153468</v>
      </c>
      <c r="I736">
        <v>204</v>
      </c>
      <c r="J736" t="s">
        <v>29</v>
      </c>
      <c r="K736" t="s">
        <v>30</v>
      </c>
      <c r="L736">
        <v>18000000</v>
      </c>
      <c r="M736">
        <v>1988</v>
      </c>
      <c r="N736">
        <v>7.3</v>
      </c>
      <c r="O736">
        <f>Table1[[#This Row],[gross]]-Table1[[#This Row],[budget]]</f>
        <v>96968774</v>
      </c>
      <c r="R736" t="s">
        <v>7458</v>
      </c>
      <c r="S736">
        <f>COUNTIF(Table1[genres],R736)</f>
        <v>1</v>
      </c>
      <c r="T736" cm="1">
        <f t="array" ref="T736">SUM(IF(Table1[genres]=R736, Table1[imdb_score]))</f>
        <v>3.6</v>
      </c>
      <c r="U736" cm="1">
        <f t="array" ref="U736">MEDIAN(IF(Table1[genres]=R736, Table1[imdb_score]))</f>
        <v>3.6</v>
      </c>
      <c r="V736" cm="1">
        <f t="array" ref="V736">MAX(IF(Table1[genres]=R736, Table1[imdb_score]))</f>
        <v>3.6</v>
      </c>
      <c r="W736" cm="1">
        <f t="array" ref="W736">MIN(IF(Table1[genres]=R736, Table1[imdb_score]))</f>
        <v>3.6</v>
      </c>
      <c r="X736" t="e" cm="1">
        <f t="array" ref="X736">MODE(IF(Table1[genres]=R736, Table1[imdb_score]))</f>
        <v>#N/A</v>
      </c>
      <c r="Y736" s="2" t="e" cm="1">
        <f t="array" ref="Y736">VAR(IF(Table1[genres]=R736, Table1[imdb_score]))</f>
        <v>#DIV/0!</v>
      </c>
      <c r="Z736" s="2" t="e" cm="1">
        <f t="array" ref="Z736">STDEV(IF(Table1[genres]=R736, Table1[imdb_score]))</f>
        <v>#DIV/0!</v>
      </c>
      <c r="AA736" s="3" cm="1">
        <f t="array" ref="AA736">AVERAGE(IF(Table1[genres]=R736, Table1[imdb_score]))</f>
        <v>3.6</v>
      </c>
    </row>
    <row r="737" spans="1:27" x14ac:dyDescent="0.3">
      <c r="A737" t="s">
        <v>1872</v>
      </c>
      <c r="B737">
        <v>342</v>
      </c>
      <c r="C737">
        <v>132</v>
      </c>
      <c r="D737">
        <v>209805005</v>
      </c>
      <c r="E737" t="s">
        <v>1576</v>
      </c>
      <c r="F737" t="s">
        <v>2075</v>
      </c>
      <c r="G737" t="s">
        <v>2141</v>
      </c>
      <c r="H737">
        <v>284792</v>
      </c>
      <c r="I737">
        <v>366</v>
      </c>
      <c r="J737" t="s">
        <v>29</v>
      </c>
      <c r="K737" t="s">
        <v>30</v>
      </c>
      <c r="L737">
        <v>125000000</v>
      </c>
      <c r="M737">
        <v>2011</v>
      </c>
      <c r="N737">
        <v>7.3</v>
      </c>
      <c r="O737">
        <f>Table1[[#This Row],[gross]]-Table1[[#This Row],[budget]]</f>
        <v>84805005</v>
      </c>
      <c r="R737" t="s">
        <v>7460</v>
      </c>
      <c r="S737">
        <f>COUNTIF(Table1[genres],R737)</f>
        <v>1</v>
      </c>
      <c r="T737" cm="1">
        <f t="array" ref="T737">SUM(IF(Table1[genres]=R737, Table1[imdb_score]))</f>
        <v>3.6</v>
      </c>
      <c r="U737" cm="1">
        <f t="array" ref="U737">MEDIAN(IF(Table1[genres]=R737, Table1[imdb_score]))</f>
        <v>3.6</v>
      </c>
      <c r="V737" cm="1">
        <f t="array" ref="V737">MAX(IF(Table1[genres]=R737, Table1[imdb_score]))</f>
        <v>3.6</v>
      </c>
      <c r="W737" cm="1">
        <f t="array" ref="W737">MIN(IF(Table1[genres]=R737, Table1[imdb_score]))</f>
        <v>3.6</v>
      </c>
      <c r="X737" t="e" cm="1">
        <f t="array" ref="X737">MODE(IF(Table1[genres]=R737, Table1[imdb_score]))</f>
        <v>#N/A</v>
      </c>
      <c r="Y737" s="2" t="e" cm="1">
        <f t="array" ref="Y737">VAR(IF(Table1[genres]=R737, Table1[imdb_score]))</f>
        <v>#DIV/0!</v>
      </c>
      <c r="Z737" s="2" t="e" cm="1">
        <f t="array" ref="Z737">STDEV(IF(Table1[genres]=R737, Table1[imdb_score]))</f>
        <v>#DIV/0!</v>
      </c>
      <c r="AA737" s="3" cm="1">
        <f t="array" ref="AA737">AVERAGE(IF(Table1[genres]=R737, Table1[imdb_score]))</f>
        <v>3.6</v>
      </c>
    </row>
    <row r="738" spans="1:27" x14ac:dyDescent="0.3">
      <c r="A738" t="s">
        <v>1204</v>
      </c>
      <c r="B738">
        <v>106</v>
      </c>
      <c r="C738">
        <v>119</v>
      </c>
      <c r="D738">
        <v>109713132</v>
      </c>
      <c r="E738" t="s">
        <v>180</v>
      </c>
      <c r="F738" t="s">
        <v>1204</v>
      </c>
      <c r="G738" t="s">
        <v>2143</v>
      </c>
      <c r="H738">
        <v>61621</v>
      </c>
      <c r="I738">
        <v>219</v>
      </c>
      <c r="J738" t="s">
        <v>29</v>
      </c>
      <c r="K738" t="s">
        <v>30</v>
      </c>
      <c r="L738">
        <v>25000000</v>
      </c>
      <c r="M738">
        <v>1986</v>
      </c>
      <c r="N738">
        <v>7.3</v>
      </c>
      <c r="O738">
        <f>Table1[[#This Row],[gross]]-Table1[[#This Row],[budget]]</f>
        <v>84713132</v>
      </c>
      <c r="R738" t="s">
        <v>7471</v>
      </c>
      <c r="S738">
        <f>COUNTIF(Table1[genres],R738)</f>
        <v>1</v>
      </c>
      <c r="T738" cm="1">
        <f t="array" ref="T738">SUM(IF(Table1[genres]=R738, Table1[imdb_score]))</f>
        <v>3.5</v>
      </c>
      <c r="U738" cm="1">
        <f t="array" ref="U738">MEDIAN(IF(Table1[genres]=R738, Table1[imdb_score]))</f>
        <v>3.5</v>
      </c>
      <c r="V738" cm="1">
        <f t="array" ref="V738">MAX(IF(Table1[genres]=R738, Table1[imdb_score]))</f>
        <v>3.5</v>
      </c>
      <c r="W738" cm="1">
        <f t="array" ref="W738">MIN(IF(Table1[genres]=R738, Table1[imdb_score]))</f>
        <v>3.5</v>
      </c>
      <c r="X738" t="e" cm="1">
        <f t="array" ref="X738">MODE(IF(Table1[genres]=R738, Table1[imdb_score]))</f>
        <v>#N/A</v>
      </c>
      <c r="Y738" s="2" t="e" cm="1">
        <f t="array" ref="Y738">VAR(IF(Table1[genres]=R738, Table1[imdb_score]))</f>
        <v>#DIV/0!</v>
      </c>
      <c r="Z738" s="2" t="e" cm="1">
        <f t="array" ref="Z738">STDEV(IF(Table1[genres]=R738, Table1[imdb_score]))</f>
        <v>#DIV/0!</v>
      </c>
      <c r="AA738" s="3" cm="1">
        <f t="array" ref="AA738">AVERAGE(IF(Table1[genres]=R738, Table1[imdb_score]))</f>
        <v>3.5</v>
      </c>
    </row>
    <row r="739" spans="1:27" x14ac:dyDescent="0.3">
      <c r="A739" t="s">
        <v>2145</v>
      </c>
      <c r="B739">
        <v>169</v>
      </c>
      <c r="C739">
        <v>188</v>
      </c>
      <c r="D739">
        <v>134218018</v>
      </c>
      <c r="E739" t="s">
        <v>2146</v>
      </c>
      <c r="F739" t="s">
        <v>425</v>
      </c>
      <c r="G739" t="s">
        <v>2147</v>
      </c>
      <c r="H739">
        <v>126357</v>
      </c>
      <c r="I739">
        <v>497</v>
      </c>
      <c r="J739" t="s">
        <v>29</v>
      </c>
      <c r="K739" t="s">
        <v>30</v>
      </c>
      <c r="L739">
        <v>55000000</v>
      </c>
      <c r="M739">
        <v>1978</v>
      </c>
      <c r="N739">
        <v>7.3</v>
      </c>
      <c r="O739">
        <f>Table1[[#This Row],[gross]]-Table1[[#This Row],[budget]]</f>
        <v>79218018</v>
      </c>
      <c r="R739" t="s">
        <v>7486</v>
      </c>
      <c r="S739">
        <f>COUNTIF(Table1[genres],R739)</f>
        <v>1</v>
      </c>
      <c r="T739" cm="1">
        <f t="array" ref="T739">SUM(IF(Table1[genres]=R739, Table1[imdb_score]))</f>
        <v>3.3</v>
      </c>
      <c r="U739" cm="1">
        <f t="array" ref="U739">MEDIAN(IF(Table1[genres]=R739, Table1[imdb_score]))</f>
        <v>3.3</v>
      </c>
      <c r="V739" cm="1">
        <f t="array" ref="V739">MAX(IF(Table1[genres]=R739, Table1[imdb_score]))</f>
        <v>3.3</v>
      </c>
      <c r="W739" cm="1">
        <f t="array" ref="W739">MIN(IF(Table1[genres]=R739, Table1[imdb_score]))</f>
        <v>3.3</v>
      </c>
      <c r="X739" t="e" cm="1">
        <f t="array" ref="X739">MODE(IF(Table1[genres]=R739, Table1[imdb_score]))</f>
        <v>#N/A</v>
      </c>
      <c r="Y739" s="2" t="e" cm="1">
        <f t="array" ref="Y739">VAR(IF(Table1[genres]=R739, Table1[imdb_score]))</f>
        <v>#DIV/0!</v>
      </c>
      <c r="Z739" s="2" t="e" cm="1">
        <f t="array" ref="Z739">STDEV(IF(Table1[genres]=R739, Table1[imdb_score]))</f>
        <v>#DIV/0!</v>
      </c>
      <c r="AA739" s="3" cm="1">
        <f t="array" ref="AA739">AVERAGE(IF(Table1[genres]=R739, Table1[imdb_score]))</f>
        <v>3.3</v>
      </c>
    </row>
    <row r="740" spans="1:27" x14ac:dyDescent="0.3">
      <c r="A740" t="s">
        <v>2149</v>
      </c>
      <c r="B740">
        <v>42</v>
      </c>
      <c r="C740">
        <v>143</v>
      </c>
      <c r="D740">
        <v>82528097</v>
      </c>
      <c r="E740" t="s">
        <v>220</v>
      </c>
      <c r="F740" t="s">
        <v>2150</v>
      </c>
      <c r="G740" t="s">
        <v>2151</v>
      </c>
      <c r="H740">
        <v>30230</v>
      </c>
      <c r="I740">
        <v>154</v>
      </c>
      <c r="J740" t="s">
        <v>29</v>
      </c>
      <c r="K740" t="s">
        <v>30</v>
      </c>
      <c r="L740">
        <v>6500000</v>
      </c>
      <c r="M740">
        <v>1995</v>
      </c>
      <c r="N740">
        <v>7.3</v>
      </c>
      <c r="O740">
        <f>Table1[[#This Row],[gross]]-Table1[[#This Row],[budget]]</f>
        <v>76028097</v>
      </c>
      <c r="R740" t="s">
        <v>7494</v>
      </c>
      <c r="S740">
        <f>COUNTIF(Table1[genres],R740)</f>
        <v>1</v>
      </c>
      <c r="T740" cm="1">
        <f t="array" ref="T740">SUM(IF(Table1[genres]=R740, Table1[imdb_score]))</f>
        <v>3.3</v>
      </c>
      <c r="U740" cm="1">
        <f t="array" ref="U740">MEDIAN(IF(Table1[genres]=R740, Table1[imdb_score]))</f>
        <v>3.3</v>
      </c>
      <c r="V740" cm="1">
        <f t="array" ref="V740">MAX(IF(Table1[genres]=R740, Table1[imdb_score]))</f>
        <v>3.3</v>
      </c>
      <c r="W740" cm="1">
        <f t="array" ref="W740">MIN(IF(Table1[genres]=R740, Table1[imdb_score]))</f>
        <v>3.3</v>
      </c>
      <c r="X740" t="e" cm="1">
        <f t="array" ref="X740">MODE(IF(Table1[genres]=R740, Table1[imdb_score]))</f>
        <v>#N/A</v>
      </c>
      <c r="Y740" s="2" t="e" cm="1">
        <f t="array" ref="Y740">VAR(IF(Table1[genres]=R740, Table1[imdb_score]))</f>
        <v>#DIV/0!</v>
      </c>
      <c r="Z740" s="2" t="e" cm="1">
        <f t="array" ref="Z740">STDEV(IF(Table1[genres]=R740, Table1[imdb_score]))</f>
        <v>#DIV/0!</v>
      </c>
      <c r="AA740" s="3" cm="1">
        <f t="array" ref="AA740">AVERAGE(IF(Table1[genres]=R740, Table1[imdb_score]))</f>
        <v>3.3</v>
      </c>
    </row>
    <row r="741" spans="1:27" x14ac:dyDescent="0.3">
      <c r="A741" t="s">
        <v>959</v>
      </c>
      <c r="B741">
        <v>169</v>
      </c>
      <c r="C741">
        <v>131</v>
      </c>
      <c r="D741">
        <v>125548685</v>
      </c>
      <c r="E741" t="s">
        <v>393</v>
      </c>
      <c r="F741" t="s">
        <v>2153</v>
      </c>
      <c r="G741" t="s">
        <v>2154</v>
      </c>
      <c r="H741">
        <v>135246</v>
      </c>
      <c r="I741">
        <v>498</v>
      </c>
      <c r="J741" t="s">
        <v>29</v>
      </c>
      <c r="K741" t="s">
        <v>30</v>
      </c>
      <c r="L741">
        <v>52000000</v>
      </c>
      <c r="M741">
        <v>2000</v>
      </c>
      <c r="N741">
        <v>7.3</v>
      </c>
      <c r="O741">
        <f>Table1[[#This Row],[gross]]-Table1[[#This Row],[budget]]</f>
        <v>73548685</v>
      </c>
      <c r="R741" t="s">
        <v>7499</v>
      </c>
      <c r="S741">
        <f>COUNTIF(Table1[genres],R741)</f>
        <v>1</v>
      </c>
      <c r="T741" cm="1">
        <f t="array" ref="T741">SUM(IF(Table1[genres]=R741, Table1[imdb_score]))</f>
        <v>3.1</v>
      </c>
      <c r="U741" cm="1">
        <f t="array" ref="U741">MEDIAN(IF(Table1[genres]=R741, Table1[imdb_score]))</f>
        <v>3.1</v>
      </c>
      <c r="V741" cm="1">
        <f t="array" ref="V741">MAX(IF(Table1[genres]=R741, Table1[imdb_score]))</f>
        <v>3.1</v>
      </c>
      <c r="W741" cm="1">
        <f t="array" ref="W741">MIN(IF(Table1[genres]=R741, Table1[imdb_score]))</f>
        <v>3.1</v>
      </c>
      <c r="X741" t="e" cm="1">
        <f t="array" ref="X741">MODE(IF(Table1[genres]=R741, Table1[imdb_score]))</f>
        <v>#N/A</v>
      </c>
      <c r="Y741" s="2" t="e" cm="1">
        <f t="array" ref="Y741">VAR(IF(Table1[genres]=R741, Table1[imdb_score]))</f>
        <v>#DIV/0!</v>
      </c>
      <c r="Z741" s="2" t="e" cm="1">
        <f t="array" ref="Z741">STDEV(IF(Table1[genres]=R741, Table1[imdb_score]))</f>
        <v>#DIV/0!</v>
      </c>
      <c r="AA741" s="3" cm="1">
        <f t="array" ref="AA741">AVERAGE(IF(Table1[genres]=R741, Table1[imdb_score]))</f>
        <v>3.1</v>
      </c>
    </row>
    <row r="742" spans="1:27" x14ac:dyDescent="0.3">
      <c r="A742" t="s">
        <v>992</v>
      </c>
      <c r="B742">
        <v>376</v>
      </c>
      <c r="C742">
        <v>104</v>
      </c>
      <c r="D742">
        <v>268488329</v>
      </c>
      <c r="E742" t="s">
        <v>296</v>
      </c>
      <c r="F742" t="s">
        <v>478</v>
      </c>
      <c r="G742" t="s">
        <v>2156</v>
      </c>
      <c r="H742">
        <v>235025</v>
      </c>
      <c r="I742">
        <v>265</v>
      </c>
      <c r="J742" t="s">
        <v>29</v>
      </c>
      <c r="K742" t="s">
        <v>30</v>
      </c>
      <c r="L742">
        <v>200000000</v>
      </c>
      <c r="M742">
        <v>2013</v>
      </c>
      <c r="N742">
        <v>7.3</v>
      </c>
      <c r="O742">
        <f>Table1[[#This Row],[gross]]-Table1[[#This Row],[budget]]</f>
        <v>68488329</v>
      </c>
      <c r="R742" t="s">
        <v>7503</v>
      </c>
      <c r="S742">
        <f>COUNTIF(Table1[genres],R742)</f>
        <v>1</v>
      </c>
      <c r="T742" cm="1">
        <f t="array" ref="T742">SUM(IF(Table1[genres]=R742, Table1[imdb_score]))</f>
        <v>3</v>
      </c>
      <c r="U742" cm="1">
        <f t="array" ref="U742">MEDIAN(IF(Table1[genres]=R742, Table1[imdb_score]))</f>
        <v>3</v>
      </c>
      <c r="V742" cm="1">
        <f t="array" ref="V742">MAX(IF(Table1[genres]=R742, Table1[imdb_score]))</f>
        <v>3</v>
      </c>
      <c r="W742" cm="1">
        <f t="array" ref="W742">MIN(IF(Table1[genres]=R742, Table1[imdb_score]))</f>
        <v>3</v>
      </c>
      <c r="X742" t="e" cm="1">
        <f t="array" ref="X742">MODE(IF(Table1[genres]=R742, Table1[imdb_score]))</f>
        <v>#N/A</v>
      </c>
      <c r="Y742" s="2" t="e" cm="1">
        <f t="array" ref="Y742">VAR(IF(Table1[genres]=R742, Table1[imdb_score]))</f>
        <v>#DIV/0!</v>
      </c>
      <c r="Z742" s="2" t="e" cm="1">
        <f t="array" ref="Z742">STDEV(IF(Table1[genres]=R742, Table1[imdb_score]))</f>
        <v>#DIV/0!</v>
      </c>
      <c r="AA742" s="3" cm="1">
        <f t="array" ref="AA742">AVERAGE(IF(Table1[genres]=R742, Table1[imdb_score]))</f>
        <v>3</v>
      </c>
    </row>
    <row r="743" spans="1:27" x14ac:dyDescent="0.3">
      <c r="A743" t="s">
        <v>72</v>
      </c>
      <c r="B743">
        <v>449</v>
      </c>
      <c r="C743">
        <v>138</v>
      </c>
      <c r="D743">
        <v>93749203</v>
      </c>
      <c r="E743" t="s">
        <v>224</v>
      </c>
      <c r="F743" t="s">
        <v>837</v>
      </c>
      <c r="G743" t="s">
        <v>2158</v>
      </c>
      <c r="H743">
        <v>264047</v>
      </c>
      <c r="I743">
        <v>491</v>
      </c>
      <c r="J743" t="s">
        <v>29</v>
      </c>
      <c r="K743" t="s">
        <v>30</v>
      </c>
      <c r="L743">
        <v>31000000</v>
      </c>
      <c r="M743">
        <v>2012</v>
      </c>
      <c r="N743">
        <v>7.3</v>
      </c>
      <c r="O743">
        <f>Table1[[#This Row],[gross]]-Table1[[#This Row],[budget]]</f>
        <v>62749203</v>
      </c>
      <c r="R743" t="s">
        <v>7507</v>
      </c>
      <c r="S743">
        <f>COUNTIF(Table1[genres],R743)</f>
        <v>1</v>
      </c>
      <c r="T743" cm="1">
        <f t="array" ref="T743">SUM(IF(Table1[genres]=R743, Table1[imdb_score]))</f>
        <v>2.9</v>
      </c>
      <c r="U743" cm="1">
        <f t="array" ref="U743">MEDIAN(IF(Table1[genres]=R743, Table1[imdb_score]))</f>
        <v>2.9</v>
      </c>
      <c r="V743" cm="1">
        <f t="array" ref="V743">MAX(IF(Table1[genres]=R743, Table1[imdb_score]))</f>
        <v>2.9</v>
      </c>
      <c r="W743" cm="1">
        <f t="array" ref="W743">MIN(IF(Table1[genres]=R743, Table1[imdb_score]))</f>
        <v>2.9</v>
      </c>
      <c r="X743" t="e" cm="1">
        <f t="array" ref="X743">MODE(IF(Table1[genres]=R743, Table1[imdb_score]))</f>
        <v>#N/A</v>
      </c>
      <c r="Y743" s="2" t="e" cm="1">
        <f t="array" ref="Y743">VAR(IF(Table1[genres]=R743, Table1[imdb_score]))</f>
        <v>#DIV/0!</v>
      </c>
      <c r="Z743" s="2" t="e" cm="1">
        <f t="array" ref="Z743">STDEV(IF(Table1[genres]=R743, Table1[imdb_score]))</f>
        <v>#DIV/0!</v>
      </c>
      <c r="AA743" s="3" cm="1">
        <f t="array" ref="AA743">AVERAGE(IF(Table1[genres]=R743, Table1[imdb_score]))</f>
        <v>2.9</v>
      </c>
    </row>
    <row r="744" spans="1:27" x14ac:dyDescent="0.3">
      <c r="A744" t="s">
        <v>860</v>
      </c>
      <c r="B744">
        <v>549</v>
      </c>
      <c r="C744">
        <v>115</v>
      </c>
      <c r="D744">
        <v>82624961</v>
      </c>
      <c r="E744" t="s">
        <v>73</v>
      </c>
      <c r="F744" t="s">
        <v>952</v>
      </c>
      <c r="G744" t="s">
        <v>2160</v>
      </c>
      <c r="H744">
        <v>205284</v>
      </c>
      <c r="I744">
        <v>439</v>
      </c>
      <c r="J744" t="s">
        <v>29</v>
      </c>
      <c r="K744" t="s">
        <v>30</v>
      </c>
      <c r="L744">
        <v>20000000</v>
      </c>
      <c r="M744">
        <v>2011</v>
      </c>
      <c r="N744">
        <v>7.3</v>
      </c>
      <c r="O744">
        <f>Table1[[#This Row],[gross]]-Table1[[#This Row],[budget]]</f>
        <v>62624961</v>
      </c>
      <c r="R744" t="s">
        <v>7513</v>
      </c>
      <c r="S744">
        <f>COUNTIF(Table1[genres],R744)</f>
        <v>1</v>
      </c>
      <c r="T744" cm="1">
        <f t="array" ref="T744">SUM(IF(Table1[genres]=R744, Table1[imdb_score]))</f>
        <v>2.8</v>
      </c>
      <c r="U744" cm="1">
        <f t="array" ref="U744">MEDIAN(IF(Table1[genres]=R744, Table1[imdb_score]))</f>
        <v>2.8</v>
      </c>
      <c r="V744" cm="1">
        <f t="array" ref="V744">MAX(IF(Table1[genres]=R744, Table1[imdb_score]))</f>
        <v>2.8</v>
      </c>
      <c r="W744" cm="1">
        <f t="array" ref="W744">MIN(IF(Table1[genres]=R744, Table1[imdb_score]))</f>
        <v>2.8</v>
      </c>
      <c r="X744" t="e" cm="1">
        <f t="array" ref="X744">MODE(IF(Table1[genres]=R744, Table1[imdb_score]))</f>
        <v>#N/A</v>
      </c>
      <c r="Y744" s="2" t="e" cm="1">
        <f t="array" ref="Y744">VAR(IF(Table1[genres]=R744, Table1[imdb_score]))</f>
        <v>#DIV/0!</v>
      </c>
      <c r="Z744" s="2" t="e" cm="1">
        <f t="array" ref="Z744">STDEV(IF(Table1[genres]=R744, Table1[imdb_score]))</f>
        <v>#DIV/0!</v>
      </c>
      <c r="AA744" s="3" cm="1">
        <f t="array" ref="AA744">AVERAGE(IF(Table1[genres]=R744, Table1[imdb_score]))</f>
        <v>2.8</v>
      </c>
    </row>
    <row r="745" spans="1:27" x14ac:dyDescent="0.3">
      <c r="A745" t="s">
        <v>1473</v>
      </c>
      <c r="B745">
        <v>63</v>
      </c>
      <c r="C745">
        <v>112</v>
      </c>
      <c r="D745">
        <v>62549000</v>
      </c>
      <c r="E745" t="s">
        <v>1915</v>
      </c>
      <c r="F745" t="s">
        <v>1574</v>
      </c>
      <c r="G745" t="s">
        <v>2162</v>
      </c>
      <c r="H745">
        <v>41361</v>
      </c>
      <c r="I745">
        <v>148</v>
      </c>
      <c r="J745" t="s">
        <v>29</v>
      </c>
      <c r="K745" t="s">
        <v>200</v>
      </c>
      <c r="L745">
        <v>2300000</v>
      </c>
      <c r="M745">
        <v>1992</v>
      </c>
      <c r="N745">
        <v>7.3</v>
      </c>
      <c r="O745">
        <f>Table1[[#This Row],[gross]]-Table1[[#This Row],[budget]]</f>
        <v>60249000</v>
      </c>
      <c r="R745" t="s">
        <v>7522</v>
      </c>
      <c r="S745">
        <f>COUNTIF(Table1[genres],R745)</f>
        <v>1</v>
      </c>
      <c r="T745" cm="1">
        <f t="array" ref="T745">SUM(IF(Table1[genres]=R745, Table1[imdb_score]))</f>
        <v>2.5</v>
      </c>
      <c r="U745" cm="1">
        <f t="array" ref="U745">MEDIAN(IF(Table1[genres]=R745, Table1[imdb_score]))</f>
        <v>2.5</v>
      </c>
      <c r="V745" cm="1">
        <f t="array" ref="V745">MAX(IF(Table1[genres]=R745, Table1[imdb_score]))</f>
        <v>2.5</v>
      </c>
      <c r="W745" cm="1">
        <f t="array" ref="W745">MIN(IF(Table1[genres]=R745, Table1[imdb_score]))</f>
        <v>2.5</v>
      </c>
      <c r="X745" t="e" cm="1">
        <f t="array" ref="X745">MODE(IF(Table1[genres]=R745, Table1[imdb_score]))</f>
        <v>#N/A</v>
      </c>
      <c r="Y745" s="2" t="e" cm="1">
        <f t="array" ref="Y745">VAR(IF(Table1[genres]=R745, Table1[imdb_score]))</f>
        <v>#DIV/0!</v>
      </c>
      <c r="Z745" s="2" t="e" cm="1">
        <f t="array" ref="Z745">STDEV(IF(Table1[genres]=R745, Table1[imdb_score]))</f>
        <v>#DIV/0!</v>
      </c>
      <c r="AA745" s="3" cm="1">
        <f t="array" ref="AA745">AVERAGE(IF(Table1[genres]=R745, Table1[imdb_score]))</f>
        <v>2.5</v>
      </c>
    </row>
    <row r="746" spans="1:27" x14ac:dyDescent="0.3">
      <c r="A746" t="s">
        <v>995</v>
      </c>
      <c r="B746">
        <v>411</v>
      </c>
      <c r="C746">
        <v>104</v>
      </c>
      <c r="D746">
        <v>71897215</v>
      </c>
      <c r="E746" t="s">
        <v>2164</v>
      </c>
      <c r="F746" t="s">
        <v>486</v>
      </c>
      <c r="G746" t="s">
        <v>2165</v>
      </c>
      <c r="H746">
        <v>126893</v>
      </c>
      <c r="I746">
        <v>440</v>
      </c>
      <c r="J746" t="s">
        <v>29</v>
      </c>
      <c r="K746" t="s">
        <v>30</v>
      </c>
      <c r="L746">
        <v>15000000</v>
      </c>
      <c r="M746">
        <v>2016</v>
      </c>
      <c r="N746">
        <v>7.3</v>
      </c>
      <c r="O746">
        <f>Table1[[#This Row],[gross]]-Table1[[#This Row],[budget]]</f>
        <v>56897215</v>
      </c>
      <c r="R746" t="s">
        <v>7533</v>
      </c>
      <c r="S746">
        <f>COUNTIF(Table1[genres],R746)</f>
        <v>1</v>
      </c>
      <c r="T746" cm="1">
        <f t="array" ref="T746">SUM(IF(Table1[genres]=R746, Table1[imdb_score]))</f>
        <v>2.1</v>
      </c>
      <c r="U746" cm="1">
        <f t="array" ref="U746">MEDIAN(IF(Table1[genres]=R746, Table1[imdb_score]))</f>
        <v>2.1</v>
      </c>
      <c r="V746" cm="1">
        <f t="array" ref="V746">MAX(IF(Table1[genres]=R746, Table1[imdb_score]))</f>
        <v>2.1</v>
      </c>
      <c r="W746" cm="1">
        <f t="array" ref="W746">MIN(IF(Table1[genres]=R746, Table1[imdb_score]))</f>
        <v>2.1</v>
      </c>
      <c r="X746" t="e" cm="1">
        <f t="array" ref="X746">MODE(IF(Table1[genres]=R746, Table1[imdb_score]))</f>
        <v>#N/A</v>
      </c>
      <c r="Y746" s="2" t="e" cm="1">
        <f t="array" ref="Y746">VAR(IF(Table1[genres]=R746, Table1[imdb_score]))</f>
        <v>#DIV/0!</v>
      </c>
      <c r="Z746" s="2" t="e" cm="1">
        <f t="array" ref="Z746">STDEV(IF(Table1[genres]=R746, Table1[imdb_score]))</f>
        <v>#DIV/0!</v>
      </c>
      <c r="AA746" s="3" cm="1">
        <f t="array" ref="AA746">AVERAGE(IF(Table1[genres]=R746, Table1[imdb_score]))</f>
        <v>2.1</v>
      </c>
    </row>
    <row r="747" spans="1:27" x14ac:dyDescent="0.3">
      <c r="A747" t="s">
        <v>2166</v>
      </c>
      <c r="B747">
        <v>257</v>
      </c>
      <c r="C747">
        <v>98</v>
      </c>
      <c r="D747">
        <v>187165546</v>
      </c>
      <c r="E747" t="s">
        <v>296</v>
      </c>
      <c r="F747" t="s">
        <v>468</v>
      </c>
      <c r="G747" t="s">
        <v>2167</v>
      </c>
      <c r="H747">
        <v>150618</v>
      </c>
      <c r="I747">
        <v>195</v>
      </c>
      <c r="J747" t="s">
        <v>29</v>
      </c>
      <c r="K747" t="s">
        <v>30</v>
      </c>
      <c r="L747">
        <v>135000000</v>
      </c>
      <c r="M747">
        <v>2013</v>
      </c>
      <c r="N747">
        <v>7.3</v>
      </c>
      <c r="O747">
        <f>Table1[[#This Row],[gross]]-Table1[[#This Row],[budget]]</f>
        <v>52165546</v>
      </c>
    </row>
    <row r="748" spans="1:27" x14ac:dyDescent="0.3">
      <c r="A748" t="s">
        <v>1251</v>
      </c>
      <c r="B748">
        <v>280</v>
      </c>
      <c r="C748">
        <v>94</v>
      </c>
      <c r="D748">
        <v>56437947</v>
      </c>
      <c r="E748" t="s">
        <v>393</v>
      </c>
      <c r="F748" t="s">
        <v>2168</v>
      </c>
      <c r="G748" t="s">
        <v>2169</v>
      </c>
      <c r="H748">
        <v>85333</v>
      </c>
      <c r="I748">
        <v>421</v>
      </c>
      <c r="J748" t="s">
        <v>29</v>
      </c>
      <c r="K748" t="s">
        <v>200</v>
      </c>
      <c r="L748">
        <v>9800000</v>
      </c>
      <c r="M748">
        <v>2006</v>
      </c>
      <c r="N748">
        <v>7.3</v>
      </c>
      <c r="O748">
        <f>Table1[[#This Row],[gross]]-Table1[[#This Row],[budget]]</f>
        <v>46637947</v>
      </c>
    </row>
    <row r="749" spans="1:27" x14ac:dyDescent="0.3">
      <c r="A749" t="s">
        <v>1106</v>
      </c>
      <c r="B749">
        <v>152</v>
      </c>
      <c r="C749">
        <v>121</v>
      </c>
      <c r="D749">
        <v>71309760</v>
      </c>
      <c r="E749" t="s">
        <v>588</v>
      </c>
      <c r="F749" t="s">
        <v>2171</v>
      </c>
      <c r="G749" t="s">
        <v>2172</v>
      </c>
      <c r="H749">
        <v>150308</v>
      </c>
      <c r="I749">
        <v>498</v>
      </c>
      <c r="J749" t="s">
        <v>29</v>
      </c>
      <c r="K749" t="s">
        <v>200</v>
      </c>
      <c r="L749">
        <v>25000000</v>
      </c>
      <c r="M749">
        <v>2000</v>
      </c>
      <c r="N749">
        <v>7.3</v>
      </c>
      <c r="O749">
        <f>Table1[[#This Row],[gross]]-Table1[[#This Row],[budget]]</f>
        <v>46309760</v>
      </c>
    </row>
    <row r="750" spans="1:27" x14ac:dyDescent="0.3">
      <c r="A750" t="s">
        <v>115</v>
      </c>
      <c r="B750">
        <v>120</v>
      </c>
      <c r="C750">
        <v>128</v>
      </c>
      <c r="D750">
        <v>79100000</v>
      </c>
      <c r="E750" t="s">
        <v>543</v>
      </c>
      <c r="F750" t="s">
        <v>44</v>
      </c>
      <c r="G750" t="s">
        <v>2174</v>
      </c>
      <c r="H750">
        <v>127503</v>
      </c>
      <c r="I750">
        <v>261</v>
      </c>
      <c r="J750" t="s">
        <v>29</v>
      </c>
      <c r="K750" t="s">
        <v>30</v>
      </c>
      <c r="L750">
        <v>35000000</v>
      </c>
      <c r="M750">
        <v>1991</v>
      </c>
      <c r="N750">
        <v>7.3</v>
      </c>
      <c r="O750">
        <f>Table1[[#This Row],[gross]]-Table1[[#This Row],[budget]]</f>
        <v>44100000</v>
      </c>
    </row>
    <row r="751" spans="1:27" x14ac:dyDescent="0.3">
      <c r="A751" t="s">
        <v>2176</v>
      </c>
      <c r="B751">
        <v>384</v>
      </c>
      <c r="C751">
        <v>125</v>
      </c>
      <c r="D751">
        <v>117698894</v>
      </c>
      <c r="E751" t="s">
        <v>1366</v>
      </c>
      <c r="F751" t="s">
        <v>27</v>
      </c>
      <c r="G751" t="s">
        <v>2177</v>
      </c>
      <c r="H751">
        <v>447979</v>
      </c>
      <c r="I751">
        <v>629</v>
      </c>
      <c r="J751" t="s">
        <v>29</v>
      </c>
      <c r="K751" t="s">
        <v>30</v>
      </c>
      <c r="L751">
        <v>75000000</v>
      </c>
      <c r="M751">
        <v>2013</v>
      </c>
      <c r="N751">
        <v>7.3</v>
      </c>
      <c r="O751">
        <f>Table1[[#This Row],[gross]]-Table1[[#This Row],[budget]]</f>
        <v>42698894</v>
      </c>
    </row>
    <row r="752" spans="1:27" x14ac:dyDescent="0.3">
      <c r="A752" t="s">
        <v>2179</v>
      </c>
      <c r="B752">
        <v>118</v>
      </c>
      <c r="C752">
        <v>120</v>
      </c>
      <c r="D752">
        <v>81593527</v>
      </c>
      <c r="E752" t="s">
        <v>2180</v>
      </c>
      <c r="F752" t="s">
        <v>2075</v>
      </c>
      <c r="G752" t="s">
        <v>2181</v>
      </c>
      <c r="H752">
        <v>48806</v>
      </c>
      <c r="I752">
        <v>263</v>
      </c>
      <c r="J752" t="s">
        <v>29</v>
      </c>
      <c r="K752" t="s">
        <v>30</v>
      </c>
      <c r="L752">
        <v>40000000</v>
      </c>
      <c r="M752">
        <v>2006</v>
      </c>
      <c r="N752">
        <v>7.3</v>
      </c>
      <c r="O752">
        <f>Table1[[#This Row],[gross]]-Table1[[#This Row],[budget]]</f>
        <v>41593527</v>
      </c>
    </row>
    <row r="753" spans="1:15" x14ac:dyDescent="0.3">
      <c r="A753" t="s">
        <v>961</v>
      </c>
      <c r="B753">
        <v>203</v>
      </c>
      <c r="C753">
        <v>139</v>
      </c>
      <c r="D753">
        <v>81292135</v>
      </c>
      <c r="E753" t="s">
        <v>208</v>
      </c>
      <c r="F753" t="s">
        <v>436</v>
      </c>
      <c r="G753" t="s">
        <v>2183</v>
      </c>
      <c r="H753">
        <v>137891</v>
      </c>
      <c r="I753">
        <v>696</v>
      </c>
      <c r="J753" t="s">
        <v>29</v>
      </c>
      <c r="K753" t="s">
        <v>30</v>
      </c>
      <c r="L753">
        <v>40000000</v>
      </c>
      <c r="M753">
        <v>1999</v>
      </c>
      <c r="N753">
        <v>7.3</v>
      </c>
      <c r="O753">
        <f>Table1[[#This Row],[gross]]-Table1[[#This Row],[budget]]</f>
        <v>41292135</v>
      </c>
    </row>
    <row r="754" spans="1:15" x14ac:dyDescent="0.3">
      <c r="A754" t="s">
        <v>1374</v>
      </c>
      <c r="B754">
        <v>490</v>
      </c>
      <c r="C754">
        <v>143</v>
      </c>
      <c r="D754">
        <v>144812796</v>
      </c>
      <c r="E754" t="s">
        <v>588</v>
      </c>
      <c r="F754" t="s">
        <v>87</v>
      </c>
      <c r="G754" t="s">
        <v>2185</v>
      </c>
      <c r="H754">
        <v>362912</v>
      </c>
      <c r="I754">
        <v>753</v>
      </c>
      <c r="J754" t="s">
        <v>29</v>
      </c>
      <c r="K754" t="s">
        <v>581</v>
      </c>
      <c r="L754">
        <v>105000000</v>
      </c>
      <c r="M754">
        <v>2013</v>
      </c>
      <c r="N754">
        <v>7.3</v>
      </c>
      <c r="O754">
        <f>Table1[[#This Row],[gross]]-Table1[[#This Row],[budget]]</f>
        <v>39812796</v>
      </c>
    </row>
    <row r="755" spans="1:15" x14ac:dyDescent="0.3">
      <c r="A755" t="s">
        <v>1374</v>
      </c>
      <c r="B755">
        <v>490</v>
      </c>
      <c r="C755">
        <v>143</v>
      </c>
      <c r="D755">
        <v>144812796</v>
      </c>
      <c r="E755" t="s">
        <v>588</v>
      </c>
      <c r="F755" t="s">
        <v>87</v>
      </c>
      <c r="G755" t="s">
        <v>2185</v>
      </c>
      <c r="H755">
        <v>362933</v>
      </c>
      <c r="I755">
        <v>753</v>
      </c>
      <c r="J755" t="s">
        <v>29</v>
      </c>
      <c r="K755" t="s">
        <v>581</v>
      </c>
      <c r="L755">
        <v>105000000</v>
      </c>
      <c r="M755">
        <v>2013</v>
      </c>
      <c r="N755">
        <v>7.3</v>
      </c>
      <c r="O755">
        <f>Table1[[#This Row],[gross]]-Table1[[#This Row],[budget]]</f>
        <v>39812796</v>
      </c>
    </row>
    <row r="756" spans="1:15" x14ac:dyDescent="0.3">
      <c r="A756" t="s">
        <v>746</v>
      </c>
      <c r="B756">
        <v>82</v>
      </c>
      <c r="C756">
        <v>123</v>
      </c>
      <c r="D756">
        <v>91400000</v>
      </c>
      <c r="E756" t="s">
        <v>2017</v>
      </c>
      <c r="F756" t="s">
        <v>837</v>
      </c>
      <c r="G756" t="s">
        <v>2188</v>
      </c>
      <c r="H756">
        <v>81026</v>
      </c>
      <c r="I756">
        <v>194</v>
      </c>
      <c r="J756" t="s">
        <v>29</v>
      </c>
      <c r="K756" t="s">
        <v>30</v>
      </c>
      <c r="L756">
        <v>53000000</v>
      </c>
      <c r="M756">
        <v>1995</v>
      </c>
      <c r="N756">
        <v>7.3</v>
      </c>
      <c r="O756">
        <f>Table1[[#This Row],[gross]]-Table1[[#This Row],[budget]]</f>
        <v>38400000</v>
      </c>
    </row>
    <row r="757" spans="1:15" x14ac:dyDescent="0.3">
      <c r="A757" t="s">
        <v>1079</v>
      </c>
      <c r="B757">
        <v>323</v>
      </c>
      <c r="C757">
        <v>109</v>
      </c>
      <c r="D757">
        <v>47536959</v>
      </c>
      <c r="E757" t="s">
        <v>92</v>
      </c>
      <c r="F757" t="s">
        <v>2190</v>
      </c>
      <c r="G757" t="s">
        <v>2191</v>
      </c>
      <c r="H757">
        <v>86955</v>
      </c>
      <c r="I757">
        <v>275</v>
      </c>
      <c r="J757" t="s">
        <v>29</v>
      </c>
      <c r="K757" t="s">
        <v>30</v>
      </c>
      <c r="L757">
        <v>10000000</v>
      </c>
      <c r="M757">
        <v>2009</v>
      </c>
      <c r="N757">
        <v>7.3</v>
      </c>
      <c r="O757">
        <f>Table1[[#This Row],[gross]]-Table1[[#This Row],[budget]]</f>
        <v>37536959</v>
      </c>
    </row>
    <row r="758" spans="1:15" x14ac:dyDescent="0.3">
      <c r="A758" t="s">
        <v>1079</v>
      </c>
      <c r="B758">
        <v>323</v>
      </c>
      <c r="C758">
        <v>109</v>
      </c>
      <c r="D758">
        <v>47536959</v>
      </c>
      <c r="E758" t="s">
        <v>92</v>
      </c>
      <c r="F758" t="s">
        <v>2190</v>
      </c>
      <c r="G758" t="s">
        <v>2191</v>
      </c>
      <c r="H758">
        <v>86956</v>
      </c>
      <c r="I758">
        <v>275</v>
      </c>
      <c r="J758" t="s">
        <v>29</v>
      </c>
      <c r="K758" t="s">
        <v>30</v>
      </c>
      <c r="L758">
        <v>10000000</v>
      </c>
      <c r="M758">
        <v>2009</v>
      </c>
      <c r="N758">
        <v>7.3</v>
      </c>
      <c r="O758">
        <f>Table1[[#This Row],[gross]]-Table1[[#This Row],[budget]]</f>
        <v>37536959</v>
      </c>
    </row>
    <row r="759" spans="1:15" x14ac:dyDescent="0.3">
      <c r="A759" t="s">
        <v>2194</v>
      </c>
      <c r="B759">
        <v>264</v>
      </c>
      <c r="C759">
        <v>124</v>
      </c>
      <c r="D759">
        <v>46377022</v>
      </c>
      <c r="E759" t="s">
        <v>73</v>
      </c>
      <c r="F759" t="s">
        <v>1729</v>
      </c>
      <c r="G759" t="s">
        <v>2195</v>
      </c>
      <c r="H759">
        <v>75306</v>
      </c>
      <c r="I759">
        <v>266</v>
      </c>
      <c r="J759" t="s">
        <v>29</v>
      </c>
      <c r="K759" t="s">
        <v>200</v>
      </c>
      <c r="L759">
        <v>10000000</v>
      </c>
      <c r="M759">
        <v>2011</v>
      </c>
      <c r="N759">
        <v>7.3</v>
      </c>
      <c r="O759">
        <f>Table1[[#This Row],[gross]]-Table1[[#This Row],[budget]]</f>
        <v>36377022</v>
      </c>
    </row>
    <row r="760" spans="1:15" x14ac:dyDescent="0.3">
      <c r="A760" t="s">
        <v>1737</v>
      </c>
      <c r="B760">
        <v>24</v>
      </c>
      <c r="C760">
        <v>69</v>
      </c>
      <c r="D760">
        <v>48092846</v>
      </c>
      <c r="E760" t="s">
        <v>2197</v>
      </c>
      <c r="F760" t="s">
        <v>2198</v>
      </c>
      <c r="G760" t="s">
        <v>2199</v>
      </c>
      <c r="H760">
        <v>61753</v>
      </c>
      <c r="I760">
        <v>133</v>
      </c>
      <c r="J760" t="s">
        <v>29</v>
      </c>
      <c r="K760" t="s">
        <v>30</v>
      </c>
      <c r="L760">
        <v>12500000</v>
      </c>
      <c r="M760">
        <v>1988</v>
      </c>
      <c r="N760">
        <v>7.3</v>
      </c>
      <c r="O760">
        <f>Table1[[#This Row],[gross]]-Table1[[#This Row],[budget]]</f>
        <v>35592846</v>
      </c>
    </row>
    <row r="761" spans="1:15" x14ac:dyDescent="0.3">
      <c r="A761" t="s">
        <v>1607</v>
      </c>
      <c r="B761">
        <v>27</v>
      </c>
      <c r="C761">
        <v>115</v>
      </c>
      <c r="D761">
        <v>50003300</v>
      </c>
      <c r="E761" t="s">
        <v>2200</v>
      </c>
      <c r="F761" t="s">
        <v>40</v>
      </c>
      <c r="G761" t="s">
        <v>2201</v>
      </c>
      <c r="H761">
        <v>36624</v>
      </c>
      <c r="I761">
        <v>132</v>
      </c>
      <c r="J761" t="s">
        <v>29</v>
      </c>
      <c r="K761" t="s">
        <v>30</v>
      </c>
      <c r="L761">
        <v>15000000</v>
      </c>
      <c r="M761">
        <v>1994</v>
      </c>
      <c r="N761">
        <v>7.3</v>
      </c>
      <c r="O761">
        <f>Table1[[#This Row],[gross]]-Table1[[#This Row],[budget]]</f>
        <v>35003300</v>
      </c>
    </row>
    <row r="762" spans="1:15" x14ac:dyDescent="0.3">
      <c r="A762" t="s">
        <v>67</v>
      </c>
      <c r="B762">
        <v>38</v>
      </c>
      <c r="C762">
        <v>115</v>
      </c>
      <c r="D762">
        <v>41400000</v>
      </c>
      <c r="E762" t="s">
        <v>66</v>
      </c>
      <c r="F762" t="s">
        <v>67</v>
      </c>
      <c r="G762" t="s">
        <v>2202</v>
      </c>
      <c r="H762">
        <v>39451</v>
      </c>
      <c r="I762">
        <v>138</v>
      </c>
      <c r="J762" t="s">
        <v>29</v>
      </c>
      <c r="K762" t="s">
        <v>30</v>
      </c>
      <c r="L762">
        <v>6900000</v>
      </c>
      <c r="M762">
        <v>1985</v>
      </c>
      <c r="N762">
        <v>7.3</v>
      </c>
      <c r="O762">
        <f>Table1[[#This Row],[gross]]-Table1[[#This Row],[budget]]</f>
        <v>34500000</v>
      </c>
    </row>
    <row r="763" spans="1:15" x14ac:dyDescent="0.3">
      <c r="A763" t="s">
        <v>1389</v>
      </c>
      <c r="B763">
        <v>175</v>
      </c>
      <c r="C763">
        <v>140</v>
      </c>
      <c r="D763">
        <v>120147445</v>
      </c>
      <c r="E763" t="s">
        <v>2204</v>
      </c>
      <c r="F763" t="s">
        <v>1167</v>
      </c>
      <c r="G763" t="s">
        <v>2205</v>
      </c>
      <c r="H763">
        <v>57661</v>
      </c>
      <c r="I763">
        <v>455</v>
      </c>
      <c r="J763" t="s">
        <v>29</v>
      </c>
      <c r="K763" t="s">
        <v>30</v>
      </c>
      <c r="L763">
        <v>87000000</v>
      </c>
      <c r="M763">
        <v>2003</v>
      </c>
      <c r="N763">
        <v>7.3</v>
      </c>
      <c r="O763">
        <f>Table1[[#This Row],[gross]]-Table1[[#This Row],[budget]]</f>
        <v>33147445</v>
      </c>
    </row>
    <row r="764" spans="1:15" x14ac:dyDescent="0.3">
      <c r="A764" t="s">
        <v>1568</v>
      </c>
      <c r="B764">
        <v>273</v>
      </c>
      <c r="C764">
        <v>112</v>
      </c>
      <c r="D764">
        <v>39462438</v>
      </c>
      <c r="E764" t="s">
        <v>875</v>
      </c>
      <c r="F764" t="s">
        <v>1167</v>
      </c>
      <c r="G764" t="s">
        <v>2206</v>
      </c>
      <c r="H764">
        <v>67760</v>
      </c>
      <c r="I764">
        <v>226</v>
      </c>
      <c r="J764" t="s">
        <v>29</v>
      </c>
      <c r="K764" t="s">
        <v>30</v>
      </c>
      <c r="L764">
        <v>7000000</v>
      </c>
      <c r="M764">
        <v>2009</v>
      </c>
      <c r="N764">
        <v>7.3</v>
      </c>
      <c r="O764">
        <f>Table1[[#This Row],[gross]]-Table1[[#This Row],[budget]]</f>
        <v>32462438</v>
      </c>
    </row>
    <row r="765" spans="1:15" x14ac:dyDescent="0.3">
      <c r="A765" t="s">
        <v>1106</v>
      </c>
      <c r="B765">
        <v>180</v>
      </c>
      <c r="C765">
        <v>122</v>
      </c>
      <c r="D765">
        <v>54235441</v>
      </c>
      <c r="E765" t="s">
        <v>73</v>
      </c>
      <c r="F765" t="s">
        <v>2208</v>
      </c>
      <c r="G765" t="s">
        <v>2209</v>
      </c>
      <c r="H765">
        <v>52894</v>
      </c>
      <c r="I765">
        <v>185</v>
      </c>
      <c r="J765" t="s">
        <v>29</v>
      </c>
      <c r="K765" t="s">
        <v>30</v>
      </c>
      <c r="L765">
        <v>22000000</v>
      </c>
      <c r="M765">
        <v>2014</v>
      </c>
      <c r="N765">
        <v>7.3</v>
      </c>
      <c r="O765">
        <f>Table1[[#This Row],[gross]]-Table1[[#This Row],[budget]]</f>
        <v>32235441</v>
      </c>
    </row>
    <row r="766" spans="1:15" x14ac:dyDescent="0.3">
      <c r="A766" t="s">
        <v>2103</v>
      </c>
      <c r="B766">
        <v>155</v>
      </c>
      <c r="C766">
        <v>138</v>
      </c>
      <c r="D766">
        <v>112225777</v>
      </c>
      <c r="E766" t="s">
        <v>2211</v>
      </c>
      <c r="F766" t="s">
        <v>1302</v>
      </c>
      <c r="G766" t="s">
        <v>2212</v>
      </c>
      <c r="H766">
        <v>283967</v>
      </c>
      <c r="I766">
        <v>535</v>
      </c>
      <c r="J766" t="s">
        <v>29</v>
      </c>
      <c r="K766" t="s">
        <v>30</v>
      </c>
      <c r="L766">
        <v>80000000</v>
      </c>
      <c r="M766">
        <v>1997</v>
      </c>
      <c r="N766">
        <v>7.3</v>
      </c>
      <c r="O766">
        <f>Table1[[#This Row],[gross]]-Table1[[#This Row],[budget]]</f>
        <v>32225777</v>
      </c>
    </row>
    <row r="767" spans="1:15" x14ac:dyDescent="0.3">
      <c r="A767" t="s">
        <v>999</v>
      </c>
      <c r="B767">
        <v>275</v>
      </c>
      <c r="C767">
        <v>102</v>
      </c>
      <c r="D767">
        <v>44134898</v>
      </c>
      <c r="E767" t="s">
        <v>73</v>
      </c>
      <c r="F767" t="s">
        <v>520</v>
      </c>
      <c r="G767" t="s">
        <v>2214</v>
      </c>
      <c r="H767">
        <v>72803</v>
      </c>
      <c r="I767">
        <v>171</v>
      </c>
      <c r="J767" t="s">
        <v>29</v>
      </c>
      <c r="K767" t="s">
        <v>30</v>
      </c>
      <c r="L767">
        <v>13000000</v>
      </c>
      <c r="M767">
        <v>2014</v>
      </c>
      <c r="N767">
        <v>7.3</v>
      </c>
      <c r="O767">
        <f>Table1[[#This Row],[gross]]-Table1[[#This Row],[budget]]</f>
        <v>31134898</v>
      </c>
    </row>
    <row r="768" spans="1:15" x14ac:dyDescent="0.3">
      <c r="A768" t="s">
        <v>985</v>
      </c>
      <c r="B768">
        <v>185</v>
      </c>
      <c r="C768">
        <v>109</v>
      </c>
      <c r="D768">
        <v>34468224</v>
      </c>
      <c r="E768" t="s">
        <v>2216</v>
      </c>
      <c r="F768" t="s">
        <v>2217</v>
      </c>
      <c r="G768" t="s">
        <v>2218</v>
      </c>
      <c r="H768">
        <v>105568</v>
      </c>
      <c r="I768">
        <v>533</v>
      </c>
      <c r="J768" t="s">
        <v>29</v>
      </c>
      <c r="K768" t="s">
        <v>30</v>
      </c>
      <c r="L768">
        <v>4500000</v>
      </c>
      <c r="M768">
        <v>2003</v>
      </c>
      <c r="N768">
        <v>7.3</v>
      </c>
      <c r="O768">
        <f>Table1[[#This Row],[gross]]-Table1[[#This Row],[budget]]</f>
        <v>29968224</v>
      </c>
    </row>
    <row r="769" spans="1:15" x14ac:dyDescent="0.3">
      <c r="A769" t="s">
        <v>1096</v>
      </c>
      <c r="B769">
        <v>109</v>
      </c>
      <c r="C769">
        <v>110</v>
      </c>
      <c r="D769">
        <v>37766350</v>
      </c>
      <c r="E769" t="s">
        <v>92</v>
      </c>
      <c r="F769" t="s">
        <v>2219</v>
      </c>
      <c r="G769" t="s">
        <v>2220</v>
      </c>
      <c r="H769">
        <v>19440</v>
      </c>
      <c r="I769">
        <v>56</v>
      </c>
      <c r="J769" t="s">
        <v>29</v>
      </c>
      <c r="K769" t="s">
        <v>30</v>
      </c>
      <c r="L769">
        <v>11000000</v>
      </c>
      <c r="M769">
        <v>2008</v>
      </c>
      <c r="N769">
        <v>7.3</v>
      </c>
      <c r="O769">
        <f>Table1[[#This Row],[gross]]-Table1[[#This Row],[budget]]</f>
        <v>26766350</v>
      </c>
    </row>
    <row r="770" spans="1:15" x14ac:dyDescent="0.3">
      <c r="A770" t="s">
        <v>2221</v>
      </c>
      <c r="B770">
        <v>213</v>
      </c>
      <c r="C770">
        <v>102</v>
      </c>
      <c r="D770">
        <v>71423726</v>
      </c>
      <c r="E770" t="s">
        <v>180</v>
      </c>
      <c r="F770" t="s">
        <v>398</v>
      </c>
      <c r="G770" t="s">
        <v>2222</v>
      </c>
      <c r="H770">
        <v>123558</v>
      </c>
      <c r="I770">
        <v>609</v>
      </c>
      <c r="J770" t="s">
        <v>29</v>
      </c>
      <c r="K770" t="s">
        <v>30</v>
      </c>
      <c r="L770">
        <v>45000000</v>
      </c>
      <c r="M770">
        <v>1999</v>
      </c>
      <c r="N770">
        <v>7.3</v>
      </c>
      <c r="O770">
        <f>Table1[[#This Row],[gross]]-Table1[[#This Row],[budget]]</f>
        <v>26423726</v>
      </c>
    </row>
    <row r="771" spans="1:15" x14ac:dyDescent="0.3">
      <c r="A771" t="s">
        <v>807</v>
      </c>
      <c r="B771">
        <v>20</v>
      </c>
      <c r="C771">
        <v>97</v>
      </c>
      <c r="D771">
        <v>27900000</v>
      </c>
      <c r="E771" t="s">
        <v>73</v>
      </c>
      <c r="F771" t="s">
        <v>2223</v>
      </c>
      <c r="G771" t="s">
        <v>2224</v>
      </c>
      <c r="H771">
        <v>74626</v>
      </c>
      <c r="I771">
        <v>157</v>
      </c>
      <c r="J771" t="s">
        <v>29</v>
      </c>
      <c r="K771" t="s">
        <v>30</v>
      </c>
      <c r="L771">
        <v>3500000</v>
      </c>
      <c r="M771">
        <v>1995</v>
      </c>
      <c r="N771">
        <v>7.3</v>
      </c>
      <c r="O771">
        <f>Table1[[#This Row],[gross]]-Table1[[#This Row],[budget]]</f>
        <v>24400000</v>
      </c>
    </row>
    <row r="772" spans="1:15" x14ac:dyDescent="0.3">
      <c r="A772" t="s">
        <v>2225</v>
      </c>
      <c r="B772">
        <v>299</v>
      </c>
      <c r="C772">
        <v>119</v>
      </c>
      <c r="D772">
        <v>49024969</v>
      </c>
      <c r="E772" t="s">
        <v>140</v>
      </c>
      <c r="F772" t="s">
        <v>1729</v>
      </c>
      <c r="G772" t="s">
        <v>2226</v>
      </c>
      <c r="H772">
        <v>133367</v>
      </c>
      <c r="I772">
        <v>363</v>
      </c>
      <c r="J772" t="s">
        <v>29</v>
      </c>
      <c r="K772" t="s">
        <v>30</v>
      </c>
      <c r="L772">
        <v>25000000</v>
      </c>
      <c r="M772">
        <v>2007</v>
      </c>
      <c r="N772">
        <v>7.3</v>
      </c>
      <c r="O772">
        <f>Table1[[#This Row],[gross]]-Table1[[#This Row],[budget]]</f>
        <v>24024969</v>
      </c>
    </row>
    <row r="773" spans="1:15" x14ac:dyDescent="0.3">
      <c r="A773" t="s">
        <v>1337</v>
      </c>
      <c r="B773">
        <v>203</v>
      </c>
      <c r="C773">
        <v>109</v>
      </c>
      <c r="D773">
        <v>33305037</v>
      </c>
      <c r="E773" t="s">
        <v>60</v>
      </c>
      <c r="F773" t="s">
        <v>468</v>
      </c>
      <c r="G773" t="s">
        <v>2227</v>
      </c>
      <c r="H773">
        <v>33856</v>
      </c>
      <c r="I773">
        <v>147</v>
      </c>
      <c r="J773" t="s">
        <v>29</v>
      </c>
      <c r="K773" t="s">
        <v>200</v>
      </c>
      <c r="L773">
        <v>11000000</v>
      </c>
      <c r="M773">
        <v>2015</v>
      </c>
      <c r="N773">
        <v>7.3</v>
      </c>
      <c r="O773">
        <f>Table1[[#This Row],[gross]]-Table1[[#This Row],[budget]]</f>
        <v>22305037</v>
      </c>
    </row>
    <row r="774" spans="1:15" x14ac:dyDescent="0.3">
      <c r="A774" t="s">
        <v>746</v>
      </c>
      <c r="B774">
        <v>81</v>
      </c>
      <c r="C774">
        <v>140</v>
      </c>
      <c r="D774">
        <v>111544445</v>
      </c>
      <c r="E774" t="s">
        <v>1536</v>
      </c>
      <c r="F774" t="s">
        <v>665</v>
      </c>
      <c r="G774" t="s">
        <v>2228</v>
      </c>
      <c r="H774">
        <v>188116</v>
      </c>
      <c r="I774">
        <v>415</v>
      </c>
      <c r="J774" t="s">
        <v>29</v>
      </c>
      <c r="K774" t="s">
        <v>30</v>
      </c>
      <c r="L774">
        <v>90000000</v>
      </c>
      <c r="M774">
        <v>1998</v>
      </c>
      <c r="N774">
        <v>7.3</v>
      </c>
      <c r="O774">
        <f>Table1[[#This Row],[gross]]-Table1[[#This Row],[budget]]</f>
        <v>21544445</v>
      </c>
    </row>
    <row r="775" spans="1:15" x14ac:dyDescent="0.3">
      <c r="A775" t="s">
        <v>2130</v>
      </c>
      <c r="B775">
        <v>187</v>
      </c>
      <c r="C775">
        <v>131</v>
      </c>
      <c r="D775">
        <v>41300105</v>
      </c>
      <c r="E775" t="s">
        <v>257</v>
      </c>
      <c r="F775" t="s">
        <v>1828</v>
      </c>
      <c r="G775" t="s">
        <v>2229</v>
      </c>
      <c r="H775">
        <v>65201</v>
      </c>
      <c r="I775">
        <v>651</v>
      </c>
      <c r="J775" t="s">
        <v>29</v>
      </c>
      <c r="K775" t="s">
        <v>200</v>
      </c>
      <c r="L775">
        <v>19800000</v>
      </c>
      <c r="M775">
        <v>2001</v>
      </c>
      <c r="N775">
        <v>7.3</v>
      </c>
      <c r="O775">
        <f>Table1[[#This Row],[gross]]-Table1[[#This Row],[budget]]</f>
        <v>21500105</v>
      </c>
    </row>
    <row r="776" spans="1:15" x14ac:dyDescent="0.3">
      <c r="A776" t="s">
        <v>818</v>
      </c>
      <c r="B776">
        <v>136</v>
      </c>
      <c r="C776">
        <v>91</v>
      </c>
      <c r="D776">
        <v>51475962</v>
      </c>
      <c r="E776" t="s">
        <v>214</v>
      </c>
      <c r="F776" t="s">
        <v>1197</v>
      </c>
      <c r="G776" t="s">
        <v>2230</v>
      </c>
      <c r="H776">
        <v>177828</v>
      </c>
      <c r="I776">
        <v>714</v>
      </c>
      <c r="J776" t="s">
        <v>29</v>
      </c>
      <c r="K776" t="s">
        <v>30</v>
      </c>
      <c r="L776">
        <v>30000000</v>
      </c>
      <c r="M776">
        <v>2003</v>
      </c>
      <c r="N776">
        <v>7.3</v>
      </c>
      <c r="O776">
        <f>Table1[[#This Row],[gross]]-Table1[[#This Row],[budget]]</f>
        <v>21475962</v>
      </c>
    </row>
    <row r="777" spans="1:15" x14ac:dyDescent="0.3">
      <c r="A777" t="s">
        <v>1024</v>
      </c>
      <c r="B777">
        <v>233</v>
      </c>
      <c r="C777">
        <v>95</v>
      </c>
      <c r="D777">
        <v>148337537</v>
      </c>
      <c r="E777" t="s">
        <v>2231</v>
      </c>
      <c r="F777" t="s">
        <v>221</v>
      </c>
      <c r="G777" t="s">
        <v>2232</v>
      </c>
      <c r="H777">
        <v>172754</v>
      </c>
      <c r="I777">
        <v>187</v>
      </c>
      <c r="J777" t="s">
        <v>29</v>
      </c>
      <c r="K777" t="s">
        <v>30</v>
      </c>
      <c r="L777">
        <v>130000000</v>
      </c>
      <c r="M777">
        <v>2010</v>
      </c>
      <c r="N777">
        <v>7.3</v>
      </c>
      <c r="O777">
        <f>Table1[[#This Row],[gross]]-Table1[[#This Row],[budget]]</f>
        <v>18337537</v>
      </c>
    </row>
    <row r="778" spans="1:15" x14ac:dyDescent="0.3">
      <c r="A778" t="s">
        <v>2233</v>
      </c>
      <c r="B778">
        <v>274</v>
      </c>
      <c r="C778">
        <v>118</v>
      </c>
      <c r="D778">
        <v>57981889</v>
      </c>
      <c r="E778" t="s">
        <v>208</v>
      </c>
      <c r="F778" t="s">
        <v>145</v>
      </c>
      <c r="G778" t="s">
        <v>2234</v>
      </c>
      <c r="H778">
        <v>173848</v>
      </c>
      <c r="I778">
        <v>203</v>
      </c>
      <c r="J778" t="s">
        <v>29</v>
      </c>
      <c r="K778" t="s">
        <v>30</v>
      </c>
      <c r="L778">
        <v>40000000</v>
      </c>
      <c r="M778">
        <v>2011</v>
      </c>
      <c r="N778">
        <v>7.3</v>
      </c>
      <c r="O778">
        <f>Table1[[#This Row],[gross]]-Table1[[#This Row],[budget]]</f>
        <v>17981889</v>
      </c>
    </row>
    <row r="779" spans="1:15" x14ac:dyDescent="0.3">
      <c r="A779" t="s">
        <v>59</v>
      </c>
      <c r="B779">
        <v>151</v>
      </c>
      <c r="C779">
        <v>128</v>
      </c>
      <c r="D779">
        <v>77032279</v>
      </c>
      <c r="E779" t="s">
        <v>73</v>
      </c>
      <c r="F779" t="s">
        <v>74</v>
      </c>
      <c r="G779" t="s">
        <v>2235</v>
      </c>
      <c r="H779">
        <v>303864</v>
      </c>
      <c r="I779">
        <v>596</v>
      </c>
      <c r="J779" t="s">
        <v>29</v>
      </c>
      <c r="K779" t="s">
        <v>30</v>
      </c>
      <c r="L779">
        <v>60000000</v>
      </c>
      <c r="M779">
        <v>2004</v>
      </c>
      <c r="N779">
        <v>7.3</v>
      </c>
      <c r="O779">
        <f>Table1[[#This Row],[gross]]-Table1[[#This Row],[budget]]</f>
        <v>17032279</v>
      </c>
    </row>
    <row r="780" spans="1:15" x14ac:dyDescent="0.3">
      <c r="A780" t="s">
        <v>539</v>
      </c>
      <c r="B780">
        <v>415</v>
      </c>
      <c r="C780">
        <v>98</v>
      </c>
      <c r="D780">
        <v>33404871</v>
      </c>
      <c r="E780" t="s">
        <v>92</v>
      </c>
      <c r="F780" t="s">
        <v>2236</v>
      </c>
      <c r="G780" t="s">
        <v>2237</v>
      </c>
      <c r="H780">
        <v>150082</v>
      </c>
      <c r="I780">
        <v>384</v>
      </c>
      <c r="J780" t="s">
        <v>29</v>
      </c>
      <c r="K780" t="s">
        <v>30</v>
      </c>
      <c r="L780">
        <v>18000000</v>
      </c>
      <c r="M780">
        <v>2013</v>
      </c>
      <c r="N780">
        <v>7.3</v>
      </c>
      <c r="O780">
        <f>Table1[[#This Row],[gross]]-Table1[[#This Row],[budget]]</f>
        <v>15404871</v>
      </c>
    </row>
    <row r="781" spans="1:15" x14ac:dyDescent="0.3">
      <c r="A781" t="s">
        <v>1034</v>
      </c>
      <c r="B781">
        <v>284</v>
      </c>
      <c r="C781">
        <v>90</v>
      </c>
      <c r="D781">
        <v>165230261</v>
      </c>
      <c r="E781" t="s">
        <v>1440</v>
      </c>
      <c r="F781" t="s">
        <v>1148</v>
      </c>
      <c r="G781" t="s">
        <v>2238</v>
      </c>
      <c r="H781">
        <v>182718</v>
      </c>
      <c r="I781">
        <v>209</v>
      </c>
      <c r="J781" t="s">
        <v>29</v>
      </c>
      <c r="K781" t="s">
        <v>30</v>
      </c>
      <c r="L781">
        <v>150000000</v>
      </c>
      <c r="M781">
        <v>2011</v>
      </c>
      <c r="N781">
        <v>7.3</v>
      </c>
      <c r="O781">
        <f>Table1[[#This Row],[gross]]-Table1[[#This Row],[budget]]</f>
        <v>15230261</v>
      </c>
    </row>
    <row r="782" spans="1:15" x14ac:dyDescent="0.3">
      <c r="A782" t="s">
        <v>1075</v>
      </c>
      <c r="B782">
        <v>184</v>
      </c>
      <c r="C782">
        <v>110</v>
      </c>
      <c r="D782">
        <v>16067035</v>
      </c>
      <c r="E782" t="s">
        <v>715</v>
      </c>
      <c r="F782" t="s">
        <v>2239</v>
      </c>
      <c r="G782" t="s">
        <v>2240</v>
      </c>
      <c r="H782">
        <v>116642</v>
      </c>
      <c r="I782">
        <v>389</v>
      </c>
      <c r="J782" t="s">
        <v>29</v>
      </c>
      <c r="K782" t="s">
        <v>200</v>
      </c>
      <c r="L782">
        <v>1100000</v>
      </c>
      <c r="M782">
        <v>1962</v>
      </c>
      <c r="N782">
        <v>7.3</v>
      </c>
      <c r="O782">
        <f>Table1[[#This Row],[gross]]-Table1[[#This Row],[budget]]</f>
        <v>14967035</v>
      </c>
    </row>
    <row r="783" spans="1:15" x14ac:dyDescent="0.3">
      <c r="A783" t="s">
        <v>2241</v>
      </c>
      <c r="B783">
        <v>168</v>
      </c>
      <c r="C783">
        <v>118</v>
      </c>
      <c r="D783">
        <v>44983704</v>
      </c>
      <c r="E783" t="s">
        <v>2242</v>
      </c>
      <c r="F783" t="s">
        <v>902</v>
      </c>
      <c r="G783" t="s">
        <v>2243</v>
      </c>
      <c r="H783">
        <v>81866</v>
      </c>
      <c r="I783">
        <v>510</v>
      </c>
      <c r="J783" t="s">
        <v>29</v>
      </c>
      <c r="K783" t="s">
        <v>30</v>
      </c>
      <c r="L783">
        <v>31000000</v>
      </c>
      <c r="M783">
        <v>2000</v>
      </c>
      <c r="N783">
        <v>7.3</v>
      </c>
      <c r="O783">
        <f>Table1[[#This Row],[gross]]-Table1[[#This Row],[budget]]</f>
        <v>13983704</v>
      </c>
    </row>
    <row r="784" spans="1:15" x14ac:dyDescent="0.3">
      <c r="A784" t="s">
        <v>1796</v>
      </c>
      <c r="B784">
        <v>322</v>
      </c>
      <c r="C784">
        <v>121</v>
      </c>
      <c r="D784">
        <v>37738400</v>
      </c>
      <c r="E784" t="s">
        <v>92</v>
      </c>
      <c r="F784" t="s">
        <v>512</v>
      </c>
      <c r="G784" t="s">
        <v>2244</v>
      </c>
      <c r="H784">
        <v>67797</v>
      </c>
      <c r="I784">
        <v>285</v>
      </c>
      <c r="J784" t="s">
        <v>29</v>
      </c>
      <c r="K784" t="s">
        <v>30</v>
      </c>
      <c r="L784">
        <v>25000000</v>
      </c>
      <c r="M784">
        <v>2013</v>
      </c>
      <c r="N784">
        <v>7.3</v>
      </c>
      <c r="O784">
        <f>Table1[[#This Row],[gross]]-Table1[[#This Row],[budget]]</f>
        <v>12738400</v>
      </c>
    </row>
    <row r="785" spans="1:15" x14ac:dyDescent="0.3">
      <c r="A785" t="s">
        <v>2245</v>
      </c>
      <c r="B785">
        <v>136</v>
      </c>
      <c r="C785">
        <v>111</v>
      </c>
      <c r="D785">
        <v>71844424</v>
      </c>
      <c r="E785" t="s">
        <v>232</v>
      </c>
      <c r="F785" t="s">
        <v>2246</v>
      </c>
      <c r="G785" t="s">
        <v>2247</v>
      </c>
      <c r="H785">
        <v>33158</v>
      </c>
      <c r="I785">
        <v>223</v>
      </c>
      <c r="J785" t="s">
        <v>29</v>
      </c>
      <c r="K785" t="s">
        <v>30</v>
      </c>
      <c r="L785">
        <v>60000000</v>
      </c>
      <c r="M785">
        <v>2009</v>
      </c>
      <c r="N785">
        <v>7.3</v>
      </c>
      <c r="O785">
        <f>Table1[[#This Row],[gross]]-Table1[[#This Row],[budget]]</f>
        <v>11844424</v>
      </c>
    </row>
    <row r="786" spans="1:15" x14ac:dyDescent="0.3">
      <c r="A786" t="s">
        <v>1072</v>
      </c>
      <c r="B786">
        <v>147</v>
      </c>
      <c r="C786">
        <v>113</v>
      </c>
      <c r="D786">
        <v>12006514</v>
      </c>
      <c r="E786" t="s">
        <v>699</v>
      </c>
      <c r="F786" t="s">
        <v>496</v>
      </c>
      <c r="G786" t="s">
        <v>2248</v>
      </c>
      <c r="H786">
        <v>114070</v>
      </c>
      <c r="I786">
        <v>500</v>
      </c>
      <c r="J786" t="s">
        <v>29</v>
      </c>
      <c r="K786" t="s">
        <v>30</v>
      </c>
      <c r="L786">
        <v>250000</v>
      </c>
      <c r="M786">
        <v>1997</v>
      </c>
      <c r="N786">
        <v>7.3</v>
      </c>
      <c r="O786">
        <f>Table1[[#This Row],[gross]]-Table1[[#This Row],[budget]]</f>
        <v>11756514</v>
      </c>
    </row>
    <row r="787" spans="1:15" x14ac:dyDescent="0.3">
      <c r="A787" t="s">
        <v>2250</v>
      </c>
      <c r="B787">
        <v>193</v>
      </c>
      <c r="C787">
        <v>100</v>
      </c>
      <c r="D787">
        <v>11529368</v>
      </c>
      <c r="E787" t="s">
        <v>2251</v>
      </c>
      <c r="F787" t="s">
        <v>2252</v>
      </c>
      <c r="G787" t="s">
        <v>2253</v>
      </c>
      <c r="H787">
        <v>85028</v>
      </c>
      <c r="I787">
        <v>404</v>
      </c>
      <c r="J787" t="s">
        <v>29</v>
      </c>
      <c r="K787" t="s">
        <v>30</v>
      </c>
      <c r="L787">
        <v>65000</v>
      </c>
      <c r="M787">
        <v>2004</v>
      </c>
      <c r="N787">
        <v>7.3</v>
      </c>
      <c r="O787">
        <f>Table1[[#This Row],[gross]]-Table1[[#This Row],[budget]]</f>
        <v>11464368</v>
      </c>
    </row>
    <row r="788" spans="1:15" x14ac:dyDescent="0.3">
      <c r="A788" t="s">
        <v>1032</v>
      </c>
      <c r="B788">
        <v>663</v>
      </c>
      <c r="C788">
        <v>93</v>
      </c>
      <c r="D788">
        <v>12784397</v>
      </c>
      <c r="E788" t="s">
        <v>2255</v>
      </c>
      <c r="F788" t="s">
        <v>537</v>
      </c>
      <c r="G788" t="s">
        <v>2256</v>
      </c>
      <c r="H788">
        <v>70336</v>
      </c>
      <c r="I788">
        <v>269</v>
      </c>
      <c r="J788" t="s">
        <v>29</v>
      </c>
      <c r="K788" t="s">
        <v>30</v>
      </c>
      <c r="L788">
        <v>1800000</v>
      </c>
      <c r="M788">
        <v>2012</v>
      </c>
      <c r="N788">
        <v>7.3</v>
      </c>
      <c r="O788">
        <f>Table1[[#This Row],[gross]]-Table1[[#This Row],[budget]]</f>
        <v>10984397</v>
      </c>
    </row>
    <row r="789" spans="1:15" x14ac:dyDescent="0.3">
      <c r="A789" t="s">
        <v>2257</v>
      </c>
      <c r="B789">
        <v>180</v>
      </c>
      <c r="C789">
        <v>103</v>
      </c>
      <c r="D789">
        <v>17474107</v>
      </c>
      <c r="E789" t="s">
        <v>305</v>
      </c>
      <c r="F789" t="s">
        <v>2258</v>
      </c>
      <c r="G789" t="s">
        <v>2259</v>
      </c>
      <c r="H789">
        <v>56605</v>
      </c>
      <c r="I789">
        <v>89</v>
      </c>
      <c r="J789" t="s">
        <v>29</v>
      </c>
      <c r="K789" t="s">
        <v>30</v>
      </c>
      <c r="L789">
        <v>7000000</v>
      </c>
      <c r="M789">
        <v>2015</v>
      </c>
      <c r="N789">
        <v>7.3</v>
      </c>
      <c r="O789">
        <f>Table1[[#This Row],[gross]]-Table1[[#This Row],[budget]]</f>
        <v>10474107</v>
      </c>
    </row>
    <row r="790" spans="1:15" x14ac:dyDescent="0.3">
      <c r="A790" t="s">
        <v>824</v>
      </c>
      <c r="B790">
        <v>137</v>
      </c>
      <c r="C790">
        <v>102</v>
      </c>
      <c r="D790">
        <v>16842303</v>
      </c>
      <c r="E790" t="s">
        <v>338</v>
      </c>
      <c r="F790" t="s">
        <v>1613</v>
      </c>
      <c r="G790" t="s">
        <v>2261</v>
      </c>
      <c r="H790">
        <v>59474</v>
      </c>
      <c r="I790">
        <v>418</v>
      </c>
      <c r="J790" t="s">
        <v>29</v>
      </c>
      <c r="K790" t="s">
        <v>30</v>
      </c>
      <c r="L790">
        <v>6500000</v>
      </c>
      <c r="M790">
        <v>1999</v>
      </c>
      <c r="N790">
        <v>7.3</v>
      </c>
      <c r="O790">
        <f>Table1[[#This Row],[gross]]-Table1[[#This Row],[budget]]</f>
        <v>10342303</v>
      </c>
    </row>
    <row r="791" spans="1:15" x14ac:dyDescent="0.3">
      <c r="A791" t="s">
        <v>915</v>
      </c>
      <c r="B791">
        <v>222</v>
      </c>
      <c r="C791">
        <v>111</v>
      </c>
      <c r="D791">
        <v>30028592</v>
      </c>
      <c r="E791" t="s">
        <v>1915</v>
      </c>
      <c r="F791" t="s">
        <v>339</v>
      </c>
      <c r="G791" t="s">
        <v>2262</v>
      </c>
      <c r="H791">
        <v>152247</v>
      </c>
      <c r="I791">
        <v>189</v>
      </c>
      <c r="J791" t="s">
        <v>29</v>
      </c>
      <c r="K791" t="s">
        <v>200</v>
      </c>
      <c r="L791">
        <v>20000000</v>
      </c>
      <c r="M791">
        <v>2008</v>
      </c>
      <c r="N791">
        <v>7.3</v>
      </c>
      <c r="O791">
        <f>Table1[[#This Row],[gross]]-Table1[[#This Row],[budget]]</f>
        <v>10028592</v>
      </c>
    </row>
    <row r="792" spans="1:15" x14ac:dyDescent="0.3">
      <c r="A792" t="s">
        <v>451</v>
      </c>
      <c r="B792">
        <v>172</v>
      </c>
      <c r="C792">
        <v>93</v>
      </c>
      <c r="D792">
        <v>13008928</v>
      </c>
      <c r="E792" t="s">
        <v>2263</v>
      </c>
      <c r="F792" t="s">
        <v>2264</v>
      </c>
      <c r="G792" t="s">
        <v>2265</v>
      </c>
      <c r="H792">
        <v>73501</v>
      </c>
      <c r="I792">
        <v>333</v>
      </c>
      <c r="J792" t="s">
        <v>29</v>
      </c>
      <c r="K792" t="s">
        <v>30</v>
      </c>
      <c r="L792">
        <v>4000000</v>
      </c>
      <c r="M792">
        <v>1988</v>
      </c>
      <c r="N792">
        <v>7.3</v>
      </c>
      <c r="O792">
        <f>Table1[[#This Row],[gross]]-Table1[[#This Row],[budget]]</f>
        <v>9008928</v>
      </c>
    </row>
    <row r="793" spans="1:15" x14ac:dyDescent="0.3">
      <c r="A793" t="s">
        <v>2267</v>
      </c>
      <c r="B793">
        <v>31</v>
      </c>
      <c r="C793">
        <v>109</v>
      </c>
      <c r="D793">
        <v>14821531</v>
      </c>
      <c r="E793" t="s">
        <v>92</v>
      </c>
      <c r="F793" t="s">
        <v>2268</v>
      </c>
      <c r="G793" t="s">
        <v>2269</v>
      </c>
      <c r="H793">
        <v>6915</v>
      </c>
      <c r="I793">
        <v>209</v>
      </c>
      <c r="J793" t="s">
        <v>29</v>
      </c>
      <c r="K793" t="s">
        <v>30</v>
      </c>
      <c r="L793">
        <v>6000000</v>
      </c>
      <c r="M793">
        <v>1997</v>
      </c>
      <c r="N793">
        <v>7.3</v>
      </c>
      <c r="O793">
        <f>Table1[[#This Row],[gross]]-Table1[[#This Row],[budget]]</f>
        <v>8821531</v>
      </c>
    </row>
    <row r="794" spans="1:15" x14ac:dyDescent="0.3">
      <c r="A794" t="s">
        <v>312</v>
      </c>
      <c r="B794">
        <v>137</v>
      </c>
      <c r="C794">
        <v>136</v>
      </c>
      <c r="D794">
        <v>51768623</v>
      </c>
      <c r="E794" t="s">
        <v>92</v>
      </c>
      <c r="F794" t="s">
        <v>2270</v>
      </c>
      <c r="G794" t="s">
        <v>2271</v>
      </c>
      <c r="H794">
        <v>73006</v>
      </c>
      <c r="I794">
        <v>297</v>
      </c>
      <c r="J794" t="s">
        <v>29</v>
      </c>
      <c r="K794" t="s">
        <v>30</v>
      </c>
      <c r="L794">
        <v>43000000</v>
      </c>
      <c r="M794">
        <v>2000</v>
      </c>
      <c r="N794">
        <v>7.3</v>
      </c>
      <c r="O794">
        <f>Table1[[#This Row],[gross]]-Table1[[#This Row],[budget]]</f>
        <v>8768623</v>
      </c>
    </row>
    <row r="795" spans="1:15" x14ac:dyDescent="0.3">
      <c r="A795" t="s">
        <v>837</v>
      </c>
      <c r="B795">
        <v>121</v>
      </c>
      <c r="C795">
        <v>117</v>
      </c>
      <c r="D795">
        <v>21078145</v>
      </c>
      <c r="E795" t="s">
        <v>393</v>
      </c>
      <c r="F795" t="s">
        <v>837</v>
      </c>
      <c r="G795" t="s">
        <v>2273</v>
      </c>
      <c r="H795">
        <v>26493</v>
      </c>
      <c r="I795">
        <v>159</v>
      </c>
      <c r="J795" t="s">
        <v>29</v>
      </c>
      <c r="K795" t="s">
        <v>30</v>
      </c>
      <c r="L795">
        <v>12500000</v>
      </c>
      <c r="M795">
        <v>2002</v>
      </c>
      <c r="N795">
        <v>7.3</v>
      </c>
      <c r="O795">
        <f>Table1[[#This Row],[gross]]-Table1[[#This Row],[budget]]</f>
        <v>8578145</v>
      </c>
    </row>
    <row r="796" spans="1:15" x14ac:dyDescent="0.3">
      <c r="A796" t="s">
        <v>1342</v>
      </c>
      <c r="B796">
        <v>278</v>
      </c>
      <c r="C796">
        <v>100</v>
      </c>
      <c r="D796">
        <v>12574715</v>
      </c>
      <c r="E796" t="s">
        <v>92</v>
      </c>
      <c r="F796" t="s">
        <v>2274</v>
      </c>
      <c r="G796" t="s">
        <v>2275</v>
      </c>
      <c r="H796">
        <v>112138</v>
      </c>
      <c r="I796">
        <v>237</v>
      </c>
      <c r="J796" t="s">
        <v>29</v>
      </c>
      <c r="K796" t="s">
        <v>200</v>
      </c>
      <c r="L796">
        <v>4500000</v>
      </c>
      <c r="M796">
        <v>2009</v>
      </c>
      <c r="N796">
        <v>7.3</v>
      </c>
      <c r="O796">
        <f>Table1[[#This Row],[gross]]-Table1[[#This Row],[budget]]</f>
        <v>8074715</v>
      </c>
    </row>
    <row r="797" spans="1:15" x14ac:dyDescent="0.3">
      <c r="A797" t="s">
        <v>2276</v>
      </c>
      <c r="B797">
        <v>212</v>
      </c>
      <c r="C797">
        <v>98</v>
      </c>
      <c r="D797">
        <v>33987757</v>
      </c>
      <c r="E797" t="s">
        <v>588</v>
      </c>
      <c r="F797" t="s">
        <v>418</v>
      </c>
      <c r="G797" t="s">
        <v>2277</v>
      </c>
      <c r="H797">
        <v>168314</v>
      </c>
      <c r="I797">
        <v>903</v>
      </c>
      <c r="J797" t="s">
        <v>29</v>
      </c>
      <c r="K797" t="s">
        <v>30</v>
      </c>
      <c r="L797">
        <v>27000000</v>
      </c>
      <c r="M797">
        <v>2004</v>
      </c>
      <c r="N797">
        <v>7.3</v>
      </c>
      <c r="O797">
        <f>Table1[[#This Row],[gross]]-Table1[[#This Row],[budget]]</f>
        <v>6987757</v>
      </c>
    </row>
    <row r="798" spans="1:15" x14ac:dyDescent="0.3">
      <c r="A798" t="s">
        <v>860</v>
      </c>
      <c r="B798">
        <v>175</v>
      </c>
      <c r="C798">
        <v>103</v>
      </c>
      <c r="D798">
        <v>14879556</v>
      </c>
      <c r="E798" t="s">
        <v>73</v>
      </c>
      <c r="F798" t="s">
        <v>167</v>
      </c>
      <c r="G798" t="s">
        <v>2278</v>
      </c>
      <c r="H798">
        <v>73640</v>
      </c>
      <c r="I798">
        <v>441</v>
      </c>
      <c r="J798" t="s">
        <v>29</v>
      </c>
      <c r="K798" t="s">
        <v>30</v>
      </c>
      <c r="L798">
        <v>8000000</v>
      </c>
      <c r="M798">
        <v>1999</v>
      </c>
      <c r="N798">
        <v>7.3</v>
      </c>
      <c r="O798">
        <f>Table1[[#This Row],[gross]]-Table1[[#This Row],[budget]]</f>
        <v>6879556</v>
      </c>
    </row>
    <row r="799" spans="1:15" x14ac:dyDescent="0.3">
      <c r="A799" t="s">
        <v>1655</v>
      </c>
      <c r="B799">
        <v>165</v>
      </c>
      <c r="C799">
        <v>108</v>
      </c>
      <c r="D799">
        <v>25753840</v>
      </c>
      <c r="E799" t="s">
        <v>2280</v>
      </c>
      <c r="F799" t="s">
        <v>54</v>
      </c>
      <c r="G799" t="s">
        <v>2281</v>
      </c>
      <c r="H799">
        <v>219091</v>
      </c>
      <c r="I799">
        <v>592</v>
      </c>
      <c r="J799" t="s">
        <v>29</v>
      </c>
      <c r="K799" t="s">
        <v>30</v>
      </c>
      <c r="L799">
        <v>19000000</v>
      </c>
      <c r="M799">
        <v>1996</v>
      </c>
      <c r="N799">
        <v>7.3</v>
      </c>
      <c r="O799">
        <f>Table1[[#This Row],[gross]]-Table1[[#This Row],[budget]]</f>
        <v>6753840</v>
      </c>
    </row>
    <row r="800" spans="1:15" x14ac:dyDescent="0.3">
      <c r="A800" t="s">
        <v>932</v>
      </c>
      <c r="B800">
        <v>417</v>
      </c>
      <c r="C800">
        <v>140</v>
      </c>
      <c r="D800">
        <v>21383298</v>
      </c>
      <c r="E800" t="s">
        <v>208</v>
      </c>
      <c r="F800" t="s">
        <v>921</v>
      </c>
      <c r="G800" t="s">
        <v>2283</v>
      </c>
      <c r="H800">
        <v>187170</v>
      </c>
      <c r="I800">
        <v>376</v>
      </c>
      <c r="J800" t="s">
        <v>29</v>
      </c>
      <c r="K800" t="s">
        <v>30</v>
      </c>
      <c r="L800">
        <v>15000000</v>
      </c>
      <c r="M800">
        <v>2012</v>
      </c>
      <c r="N800">
        <v>7.3</v>
      </c>
      <c r="O800">
        <f>Table1[[#This Row],[gross]]-Table1[[#This Row],[budget]]</f>
        <v>6383298</v>
      </c>
    </row>
    <row r="801" spans="1:15" x14ac:dyDescent="0.3">
      <c r="A801" t="s">
        <v>818</v>
      </c>
      <c r="B801">
        <v>133</v>
      </c>
      <c r="C801">
        <v>127</v>
      </c>
      <c r="D801">
        <v>28871190</v>
      </c>
      <c r="E801" t="s">
        <v>393</v>
      </c>
      <c r="F801" t="s">
        <v>1148</v>
      </c>
      <c r="G801" t="s">
        <v>2284</v>
      </c>
      <c r="H801">
        <v>125421</v>
      </c>
      <c r="I801">
        <v>385</v>
      </c>
      <c r="J801" t="s">
        <v>29</v>
      </c>
      <c r="K801" t="s">
        <v>30</v>
      </c>
      <c r="L801">
        <v>24000000</v>
      </c>
      <c r="M801">
        <v>1999</v>
      </c>
      <c r="N801">
        <v>7.3</v>
      </c>
      <c r="O801">
        <f>Table1[[#This Row],[gross]]-Table1[[#This Row],[budget]]</f>
        <v>4871190</v>
      </c>
    </row>
    <row r="802" spans="1:15" x14ac:dyDescent="0.3">
      <c r="A802" t="s">
        <v>2286</v>
      </c>
      <c r="B802">
        <v>80</v>
      </c>
      <c r="C802">
        <v>97</v>
      </c>
      <c r="D802">
        <v>2856622</v>
      </c>
      <c r="E802" t="s">
        <v>73</v>
      </c>
      <c r="F802" t="s">
        <v>2287</v>
      </c>
      <c r="G802" t="s">
        <v>2288</v>
      </c>
      <c r="H802">
        <v>11550</v>
      </c>
      <c r="I802">
        <v>197</v>
      </c>
      <c r="J802" t="s">
        <v>29</v>
      </c>
      <c r="K802" t="s">
        <v>442</v>
      </c>
      <c r="L802">
        <v>25000</v>
      </c>
      <c r="M802">
        <v>1997</v>
      </c>
      <c r="N802">
        <v>7.3</v>
      </c>
      <c r="O802">
        <f>Table1[[#This Row],[gross]]-Table1[[#This Row],[budget]]</f>
        <v>2831622</v>
      </c>
    </row>
    <row r="803" spans="1:15" x14ac:dyDescent="0.3">
      <c r="A803" t="s">
        <v>1002</v>
      </c>
      <c r="B803">
        <v>161</v>
      </c>
      <c r="C803">
        <v>100</v>
      </c>
      <c r="D803">
        <v>13103828</v>
      </c>
      <c r="E803" t="s">
        <v>208</v>
      </c>
      <c r="F803" t="s">
        <v>145</v>
      </c>
      <c r="G803" t="s">
        <v>2290</v>
      </c>
      <c r="H803">
        <v>59982</v>
      </c>
      <c r="I803">
        <v>463</v>
      </c>
      <c r="J803" t="s">
        <v>29</v>
      </c>
      <c r="K803" t="s">
        <v>30</v>
      </c>
      <c r="L803">
        <v>11000000</v>
      </c>
      <c r="M803">
        <v>2001</v>
      </c>
      <c r="N803">
        <v>7.3</v>
      </c>
      <c r="O803">
        <f>Table1[[#This Row],[gross]]-Table1[[#This Row],[budget]]</f>
        <v>2103828</v>
      </c>
    </row>
    <row r="804" spans="1:15" x14ac:dyDescent="0.3">
      <c r="A804" t="s">
        <v>988</v>
      </c>
      <c r="B804">
        <v>39</v>
      </c>
      <c r="C804">
        <v>109</v>
      </c>
      <c r="D804">
        <v>3050934</v>
      </c>
      <c r="E804" t="s">
        <v>220</v>
      </c>
      <c r="F804" t="s">
        <v>2291</v>
      </c>
      <c r="G804" t="s">
        <v>2292</v>
      </c>
      <c r="H804">
        <v>2794</v>
      </c>
      <c r="I804">
        <v>78</v>
      </c>
      <c r="J804" t="s">
        <v>29</v>
      </c>
      <c r="K804" t="s">
        <v>30</v>
      </c>
      <c r="L804">
        <v>1800000</v>
      </c>
      <c r="M804">
        <v>2000</v>
      </c>
      <c r="N804">
        <v>7.3</v>
      </c>
      <c r="O804">
        <f>Table1[[#This Row],[gross]]-Table1[[#This Row],[budget]]</f>
        <v>1250934</v>
      </c>
    </row>
    <row r="805" spans="1:15" x14ac:dyDescent="0.3">
      <c r="A805" t="s">
        <v>2294</v>
      </c>
      <c r="B805">
        <v>54</v>
      </c>
      <c r="C805">
        <v>111</v>
      </c>
      <c r="D805">
        <v>985341</v>
      </c>
      <c r="E805" t="s">
        <v>92</v>
      </c>
      <c r="F805" t="s">
        <v>2295</v>
      </c>
      <c r="G805" t="s">
        <v>2296</v>
      </c>
      <c r="H805">
        <v>3479</v>
      </c>
      <c r="I805">
        <v>87</v>
      </c>
      <c r="J805" t="s">
        <v>29</v>
      </c>
      <c r="K805" t="s">
        <v>30</v>
      </c>
      <c r="L805">
        <v>500000</v>
      </c>
      <c r="M805">
        <v>1999</v>
      </c>
      <c r="N805">
        <v>7.3</v>
      </c>
      <c r="O805">
        <f>Table1[[#This Row],[gross]]-Table1[[#This Row],[budget]]</f>
        <v>485341</v>
      </c>
    </row>
    <row r="806" spans="1:15" x14ac:dyDescent="0.3">
      <c r="A806" t="s">
        <v>1564</v>
      </c>
      <c r="B806">
        <v>97</v>
      </c>
      <c r="C806">
        <v>110</v>
      </c>
      <c r="D806">
        <v>10200000</v>
      </c>
      <c r="E806" t="s">
        <v>269</v>
      </c>
      <c r="F806" t="s">
        <v>2297</v>
      </c>
      <c r="G806" t="s">
        <v>2298</v>
      </c>
      <c r="H806">
        <v>18697</v>
      </c>
      <c r="I806">
        <v>263</v>
      </c>
      <c r="J806" t="s">
        <v>29</v>
      </c>
      <c r="K806" t="s">
        <v>30</v>
      </c>
      <c r="L806">
        <v>10000000</v>
      </c>
      <c r="M806">
        <v>1997</v>
      </c>
      <c r="N806">
        <v>7.3</v>
      </c>
      <c r="O806">
        <f>Table1[[#This Row],[gross]]-Table1[[#This Row],[budget]]</f>
        <v>200000</v>
      </c>
    </row>
    <row r="807" spans="1:15" x14ac:dyDescent="0.3">
      <c r="A807" t="s">
        <v>1028</v>
      </c>
      <c r="B807">
        <v>156</v>
      </c>
      <c r="C807">
        <v>95</v>
      </c>
      <c r="D807">
        <v>50150619</v>
      </c>
      <c r="E807" t="s">
        <v>2299</v>
      </c>
      <c r="F807" t="s">
        <v>2300</v>
      </c>
      <c r="G807" t="s">
        <v>2301</v>
      </c>
      <c r="H807">
        <v>45580</v>
      </c>
      <c r="I807">
        <v>102</v>
      </c>
      <c r="J807" t="s">
        <v>29</v>
      </c>
      <c r="K807" t="s">
        <v>30</v>
      </c>
      <c r="L807">
        <v>50000000</v>
      </c>
      <c r="M807">
        <v>2014</v>
      </c>
      <c r="N807">
        <v>7.3</v>
      </c>
      <c r="O807">
        <f>Table1[[#This Row],[gross]]-Table1[[#This Row],[budget]]</f>
        <v>150619</v>
      </c>
    </row>
    <row r="808" spans="1:15" x14ac:dyDescent="0.3">
      <c r="A808" t="s">
        <v>2302</v>
      </c>
      <c r="B808">
        <v>99</v>
      </c>
      <c r="C808">
        <v>90</v>
      </c>
      <c r="D808">
        <v>489220</v>
      </c>
      <c r="E808" t="s">
        <v>1763</v>
      </c>
      <c r="F808" t="s">
        <v>2303</v>
      </c>
      <c r="G808" t="s">
        <v>2304</v>
      </c>
      <c r="H808">
        <v>160511</v>
      </c>
      <c r="I808">
        <v>696</v>
      </c>
      <c r="J808" t="s">
        <v>29</v>
      </c>
      <c r="K808" t="s">
        <v>442</v>
      </c>
      <c r="L808">
        <v>365000</v>
      </c>
      <c r="M808">
        <v>1997</v>
      </c>
      <c r="N808">
        <v>7.3</v>
      </c>
      <c r="O808">
        <f>Table1[[#This Row],[gross]]-Table1[[#This Row],[budget]]</f>
        <v>124220</v>
      </c>
    </row>
    <row r="809" spans="1:15" x14ac:dyDescent="0.3">
      <c r="A809" t="s">
        <v>1037</v>
      </c>
      <c r="B809">
        <v>126</v>
      </c>
      <c r="C809">
        <v>90</v>
      </c>
      <c r="D809">
        <v>603943</v>
      </c>
      <c r="E809" t="s">
        <v>26</v>
      </c>
      <c r="F809" t="s">
        <v>2306</v>
      </c>
      <c r="G809" t="s">
        <v>2307</v>
      </c>
      <c r="H809">
        <v>26407</v>
      </c>
      <c r="I809">
        <v>154</v>
      </c>
      <c r="J809" t="s">
        <v>29</v>
      </c>
      <c r="K809" t="s">
        <v>30</v>
      </c>
      <c r="L809">
        <v>500000</v>
      </c>
      <c r="M809">
        <v>2004</v>
      </c>
      <c r="N809">
        <v>7.3</v>
      </c>
      <c r="O809">
        <f>Table1[[#This Row],[gross]]-Table1[[#This Row],[budget]]</f>
        <v>103943</v>
      </c>
    </row>
    <row r="810" spans="1:15" x14ac:dyDescent="0.3">
      <c r="A810" t="s">
        <v>1995</v>
      </c>
      <c r="B810">
        <v>152</v>
      </c>
      <c r="C810">
        <v>94</v>
      </c>
      <c r="D810">
        <v>2912363</v>
      </c>
      <c r="E810" t="s">
        <v>26</v>
      </c>
      <c r="F810" t="s">
        <v>2309</v>
      </c>
      <c r="G810" t="s">
        <v>2310</v>
      </c>
      <c r="H810">
        <v>25063</v>
      </c>
      <c r="I810">
        <v>177</v>
      </c>
      <c r="J810" t="s">
        <v>189</v>
      </c>
      <c r="K810" t="s">
        <v>200</v>
      </c>
      <c r="L810">
        <v>3000000</v>
      </c>
      <c r="M810">
        <v>2005</v>
      </c>
      <c r="N810">
        <v>7.3</v>
      </c>
      <c r="O810">
        <f>Table1[[#This Row],[gross]]-Table1[[#This Row],[budget]]</f>
        <v>-87637</v>
      </c>
    </row>
    <row r="811" spans="1:15" x14ac:dyDescent="0.3">
      <c r="A811" t="s">
        <v>493</v>
      </c>
      <c r="B811">
        <v>40</v>
      </c>
      <c r="C811">
        <v>110</v>
      </c>
      <c r="D811">
        <v>3468572</v>
      </c>
      <c r="E811" t="s">
        <v>92</v>
      </c>
      <c r="F811" t="s">
        <v>1518</v>
      </c>
      <c r="G811" t="s">
        <v>2311</v>
      </c>
      <c r="H811">
        <v>10073</v>
      </c>
      <c r="I811">
        <v>78</v>
      </c>
      <c r="J811" t="s">
        <v>29</v>
      </c>
      <c r="K811" t="s">
        <v>30</v>
      </c>
      <c r="L811">
        <v>4000000</v>
      </c>
      <c r="M811">
        <v>1988</v>
      </c>
      <c r="N811">
        <v>7.3</v>
      </c>
      <c r="O811">
        <f>Table1[[#This Row],[gross]]-Table1[[#This Row],[budget]]</f>
        <v>-531428</v>
      </c>
    </row>
    <row r="812" spans="1:15" x14ac:dyDescent="0.3">
      <c r="A812" t="s">
        <v>1016</v>
      </c>
      <c r="B812">
        <v>261</v>
      </c>
      <c r="C812">
        <v>96</v>
      </c>
      <c r="D812">
        <v>5359774</v>
      </c>
      <c r="E812" t="s">
        <v>2312</v>
      </c>
      <c r="F812" t="s">
        <v>576</v>
      </c>
      <c r="G812" t="s">
        <v>2313</v>
      </c>
      <c r="H812">
        <v>64794</v>
      </c>
      <c r="I812">
        <v>131</v>
      </c>
      <c r="J812" t="s">
        <v>29</v>
      </c>
      <c r="K812" t="s">
        <v>361</v>
      </c>
      <c r="L812">
        <v>6000000</v>
      </c>
      <c r="M812">
        <v>2011</v>
      </c>
      <c r="N812">
        <v>7.3</v>
      </c>
      <c r="O812">
        <f>Table1[[#This Row],[gross]]-Table1[[#This Row],[budget]]</f>
        <v>-640226</v>
      </c>
    </row>
    <row r="813" spans="1:15" x14ac:dyDescent="0.3">
      <c r="A813" t="s">
        <v>1008</v>
      </c>
      <c r="B813">
        <v>40</v>
      </c>
      <c r="C813">
        <v>97</v>
      </c>
      <c r="D813">
        <v>144431</v>
      </c>
      <c r="E813" t="s">
        <v>1093</v>
      </c>
      <c r="F813" t="s">
        <v>2314</v>
      </c>
      <c r="G813" t="s">
        <v>2315</v>
      </c>
      <c r="H813">
        <v>1290</v>
      </c>
      <c r="I813">
        <v>13</v>
      </c>
      <c r="J813" t="s">
        <v>29</v>
      </c>
      <c r="K813" t="s">
        <v>200</v>
      </c>
      <c r="L813">
        <v>1000000</v>
      </c>
      <c r="M813">
        <v>2006</v>
      </c>
      <c r="N813">
        <v>7.3</v>
      </c>
      <c r="O813">
        <f>Table1[[#This Row],[gross]]-Table1[[#This Row],[budget]]</f>
        <v>-855569</v>
      </c>
    </row>
    <row r="814" spans="1:15" x14ac:dyDescent="0.3">
      <c r="A814" t="s">
        <v>1488</v>
      </c>
      <c r="B814">
        <v>88</v>
      </c>
      <c r="C814">
        <v>111</v>
      </c>
      <c r="D814">
        <v>3895664</v>
      </c>
      <c r="E814" t="s">
        <v>73</v>
      </c>
      <c r="F814" t="s">
        <v>2317</v>
      </c>
      <c r="G814" t="s">
        <v>2318</v>
      </c>
      <c r="H814">
        <v>34383</v>
      </c>
      <c r="I814">
        <v>149</v>
      </c>
      <c r="J814" t="s">
        <v>90</v>
      </c>
      <c r="K814" t="s">
        <v>241</v>
      </c>
      <c r="L814">
        <v>5300000</v>
      </c>
      <c r="M814">
        <v>2002</v>
      </c>
      <c r="N814">
        <v>7.3</v>
      </c>
      <c r="O814">
        <f>Table1[[#This Row],[gross]]-Table1[[#This Row],[budget]]</f>
        <v>-1404336</v>
      </c>
    </row>
    <row r="815" spans="1:15" x14ac:dyDescent="0.3">
      <c r="A815" t="s">
        <v>498</v>
      </c>
      <c r="B815">
        <v>486</v>
      </c>
      <c r="C815">
        <v>101</v>
      </c>
      <c r="D815">
        <v>4000304</v>
      </c>
      <c r="E815" t="s">
        <v>92</v>
      </c>
      <c r="F815" t="s">
        <v>324</v>
      </c>
      <c r="G815" t="s">
        <v>2319</v>
      </c>
      <c r="H815">
        <v>145395</v>
      </c>
      <c r="I815">
        <v>375</v>
      </c>
      <c r="J815" t="s">
        <v>29</v>
      </c>
      <c r="K815" t="s">
        <v>200</v>
      </c>
      <c r="L815">
        <v>6500000</v>
      </c>
      <c r="M815">
        <v>2011</v>
      </c>
      <c r="N815">
        <v>7.3</v>
      </c>
      <c r="O815">
        <f>Table1[[#This Row],[gross]]-Table1[[#This Row],[budget]]</f>
        <v>-2499696</v>
      </c>
    </row>
    <row r="816" spans="1:15" x14ac:dyDescent="0.3">
      <c r="A816" t="s">
        <v>1049</v>
      </c>
      <c r="B816">
        <v>162</v>
      </c>
      <c r="C816">
        <v>63</v>
      </c>
      <c r="D816">
        <v>26687172</v>
      </c>
      <c r="E816" t="s">
        <v>2320</v>
      </c>
      <c r="F816" t="s">
        <v>2321</v>
      </c>
      <c r="G816" t="s">
        <v>2322</v>
      </c>
      <c r="H816">
        <v>15600</v>
      </c>
      <c r="I816">
        <v>55</v>
      </c>
      <c r="J816" t="s">
        <v>29</v>
      </c>
      <c r="K816" t="s">
        <v>30</v>
      </c>
      <c r="L816">
        <v>30000000</v>
      </c>
      <c r="M816">
        <v>2011</v>
      </c>
      <c r="N816">
        <v>7.3</v>
      </c>
      <c r="O816">
        <f>Table1[[#This Row],[gross]]-Table1[[#This Row],[budget]]</f>
        <v>-3312828</v>
      </c>
    </row>
    <row r="817" spans="1:15" x14ac:dyDescent="0.3">
      <c r="A817" t="s">
        <v>977</v>
      </c>
      <c r="B817">
        <v>73</v>
      </c>
      <c r="C817">
        <v>111</v>
      </c>
      <c r="D817">
        <v>228524</v>
      </c>
      <c r="E817" t="s">
        <v>73</v>
      </c>
      <c r="F817" t="s">
        <v>2323</v>
      </c>
      <c r="G817" t="s">
        <v>2324</v>
      </c>
      <c r="H817">
        <v>8708</v>
      </c>
      <c r="I817">
        <v>56</v>
      </c>
      <c r="J817" t="s">
        <v>29</v>
      </c>
      <c r="K817" t="s">
        <v>30</v>
      </c>
      <c r="L817">
        <v>4000000</v>
      </c>
      <c r="M817">
        <v>2004</v>
      </c>
      <c r="N817">
        <v>7.3</v>
      </c>
      <c r="O817">
        <f>Table1[[#This Row],[gross]]-Table1[[#This Row],[budget]]</f>
        <v>-3771476</v>
      </c>
    </row>
    <row r="818" spans="1:15" x14ac:dyDescent="0.3">
      <c r="A818" t="s">
        <v>1629</v>
      </c>
      <c r="B818">
        <v>198</v>
      </c>
      <c r="C818">
        <v>120</v>
      </c>
      <c r="D818">
        <v>5484375</v>
      </c>
      <c r="E818" t="s">
        <v>2325</v>
      </c>
      <c r="F818" t="s">
        <v>40</v>
      </c>
      <c r="G818" t="s">
        <v>2326</v>
      </c>
      <c r="H818">
        <v>84641</v>
      </c>
      <c r="I818">
        <v>205</v>
      </c>
      <c r="J818" t="s">
        <v>29</v>
      </c>
      <c r="K818" t="s">
        <v>30</v>
      </c>
      <c r="L818">
        <v>10000000</v>
      </c>
      <c r="M818">
        <v>2006</v>
      </c>
      <c r="N818">
        <v>7.3</v>
      </c>
      <c r="O818">
        <f>Table1[[#This Row],[gross]]-Table1[[#This Row],[budget]]</f>
        <v>-4515625</v>
      </c>
    </row>
    <row r="819" spans="1:15" x14ac:dyDescent="0.3">
      <c r="A819" t="s">
        <v>1041</v>
      </c>
      <c r="B819">
        <v>328</v>
      </c>
      <c r="C819">
        <v>90</v>
      </c>
      <c r="D819">
        <v>3442820</v>
      </c>
      <c r="E819" t="s">
        <v>2327</v>
      </c>
      <c r="F819" t="s">
        <v>2328</v>
      </c>
      <c r="G819" t="s">
        <v>2329</v>
      </c>
      <c r="H819">
        <v>31489</v>
      </c>
      <c r="I819">
        <v>140</v>
      </c>
      <c r="J819" t="s">
        <v>29</v>
      </c>
      <c r="K819" t="s">
        <v>30</v>
      </c>
      <c r="L819">
        <v>8000000</v>
      </c>
      <c r="M819">
        <v>2015</v>
      </c>
      <c r="N819">
        <v>7.3</v>
      </c>
      <c r="O819">
        <f>Table1[[#This Row],[gross]]-Table1[[#This Row],[budget]]</f>
        <v>-4557180</v>
      </c>
    </row>
    <row r="820" spans="1:15" x14ac:dyDescent="0.3">
      <c r="A820" t="s">
        <v>1044</v>
      </c>
      <c r="B820">
        <v>27</v>
      </c>
      <c r="C820">
        <v>90</v>
      </c>
      <c r="D820">
        <v>124720</v>
      </c>
      <c r="E820" t="s">
        <v>588</v>
      </c>
      <c r="F820" t="s">
        <v>2330</v>
      </c>
      <c r="G820" t="s">
        <v>2331</v>
      </c>
      <c r="H820">
        <v>1560</v>
      </c>
      <c r="I820">
        <v>15</v>
      </c>
      <c r="J820" t="s">
        <v>29</v>
      </c>
      <c r="K820" t="s">
        <v>30</v>
      </c>
      <c r="L820">
        <v>5000000</v>
      </c>
      <c r="M820">
        <v>2008</v>
      </c>
      <c r="N820">
        <v>7.3</v>
      </c>
      <c r="O820">
        <f>Table1[[#This Row],[gross]]-Table1[[#This Row],[budget]]</f>
        <v>-4875280</v>
      </c>
    </row>
    <row r="821" spans="1:15" x14ac:dyDescent="0.3">
      <c r="A821" t="s">
        <v>807</v>
      </c>
      <c r="B821">
        <v>68</v>
      </c>
      <c r="C821">
        <v>140</v>
      </c>
      <c r="D821">
        <v>44484065</v>
      </c>
      <c r="E821" t="s">
        <v>1536</v>
      </c>
      <c r="F821" t="s">
        <v>150</v>
      </c>
      <c r="G821" t="s">
        <v>2333</v>
      </c>
      <c r="H821">
        <v>107227</v>
      </c>
      <c r="I821">
        <v>279</v>
      </c>
      <c r="J821" t="s">
        <v>29</v>
      </c>
      <c r="K821" t="s">
        <v>227</v>
      </c>
      <c r="L821">
        <v>50000000</v>
      </c>
      <c r="M821">
        <v>1998</v>
      </c>
      <c r="N821">
        <v>7.3</v>
      </c>
      <c r="O821">
        <f>Table1[[#This Row],[gross]]-Table1[[#This Row],[budget]]</f>
        <v>-5515935</v>
      </c>
    </row>
    <row r="822" spans="1:15" x14ac:dyDescent="0.3">
      <c r="A822" t="s">
        <v>929</v>
      </c>
      <c r="B822">
        <v>248</v>
      </c>
      <c r="C822">
        <v>129</v>
      </c>
      <c r="D822">
        <v>3205244</v>
      </c>
      <c r="E822" t="s">
        <v>73</v>
      </c>
      <c r="F822" t="s">
        <v>1574</v>
      </c>
      <c r="G822" t="s">
        <v>2335</v>
      </c>
      <c r="H822">
        <v>23629</v>
      </c>
      <c r="I822">
        <v>141</v>
      </c>
      <c r="J822" t="s">
        <v>29</v>
      </c>
      <c r="K822" t="s">
        <v>200</v>
      </c>
      <c r="L822">
        <v>10000000</v>
      </c>
      <c r="M822">
        <v>2010</v>
      </c>
      <c r="N822">
        <v>7.3</v>
      </c>
      <c r="O822">
        <f>Table1[[#This Row],[gross]]-Table1[[#This Row],[budget]]</f>
        <v>-6794756</v>
      </c>
    </row>
    <row r="823" spans="1:15" x14ac:dyDescent="0.3">
      <c r="A823" t="s">
        <v>562</v>
      </c>
      <c r="B823">
        <v>251</v>
      </c>
      <c r="C823">
        <v>95</v>
      </c>
      <c r="D823">
        <v>17791031</v>
      </c>
      <c r="E823" t="s">
        <v>2337</v>
      </c>
      <c r="F823" t="s">
        <v>1823</v>
      </c>
      <c r="G823" t="s">
        <v>2338</v>
      </c>
      <c r="H823">
        <v>109855</v>
      </c>
      <c r="I823">
        <v>888</v>
      </c>
      <c r="J823" t="s">
        <v>29</v>
      </c>
      <c r="K823" t="s">
        <v>30</v>
      </c>
      <c r="L823">
        <v>25000000</v>
      </c>
      <c r="M823">
        <v>2002</v>
      </c>
      <c r="N823">
        <v>7.3</v>
      </c>
      <c r="O823">
        <f>Table1[[#This Row],[gross]]-Table1[[#This Row],[budget]]</f>
        <v>-7208969</v>
      </c>
    </row>
    <row r="824" spans="1:15" x14ac:dyDescent="0.3">
      <c r="A824" t="s">
        <v>1429</v>
      </c>
      <c r="B824">
        <v>165</v>
      </c>
      <c r="C824">
        <v>120</v>
      </c>
      <c r="D824">
        <v>4857376</v>
      </c>
      <c r="E824" t="s">
        <v>699</v>
      </c>
      <c r="F824" t="s">
        <v>478</v>
      </c>
      <c r="G824" t="s">
        <v>2340</v>
      </c>
      <c r="H824">
        <v>63084</v>
      </c>
      <c r="I824">
        <v>123</v>
      </c>
      <c r="J824" t="s">
        <v>90</v>
      </c>
      <c r="K824" t="s">
        <v>241</v>
      </c>
      <c r="L824">
        <v>13000000</v>
      </c>
      <c r="M824">
        <v>2006</v>
      </c>
      <c r="N824">
        <v>7.3</v>
      </c>
      <c r="O824">
        <f>Table1[[#This Row],[gross]]-Table1[[#This Row],[budget]]</f>
        <v>-8142624</v>
      </c>
    </row>
    <row r="825" spans="1:15" x14ac:dyDescent="0.3">
      <c r="A825" t="s">
        <v>2342</v>
      </c>
      <c r="B825">
        <v>44</v>
      </c>
      <c r="C825">
        <v>120</v>
      </c>
      <c r="D825">
        <v>1055654</v>
      </c>
      <c r="E825" t="s">
        <v>2343</v>
      </c>
      <c r="F825" t="s">
        <v>2344</v>
      </c>
      <c r="G825" t="s">
        <v>2345</v>
      </c>
      <c r="H825">
        <v>20426</v>
      </c>
      <c r="I825">
        <v>175</v>
      </c>
      <c r="J825" t="s">
        <v>29</v>
      </c>
      <c r="K825" t="s">
        <v>227</v>
      </c>
      <c r="L825">
        <v>10000000</v>
      </c>
      <c r="M825">
        <v>2006</v>
      </c>
      <c r="N825">
        <v>7.3</v>
      </c>
      <c r="O825">
        <f>Table1[[#This Row],[gross]]-Table1[[#This Row],[budget]]</f>
        <v>-8944346</v>
      </c>
    </row>
    <row r="826" spans="1:15" x14ac:dyDescent="0.3">
      <c r="A826" t="s">
        <v>298</v>
      </c>
      <c r="B826">
        <v>280</v>
      </c>
      <c r="C826">
        <v>159</v>
      </c>
      <c r="D826">
        <v>55637680</v>
      </c>
      <c r="E826" t="s">
        <v>269</v>
      </c>
      <c r="F826" t="s">
        <v>649</v>
      </c>
      <c r="G826" t="s">
        <v>2347</v>
      </c>
      <c r="H826">
        <v>227071</v>
      </c>
      <c r="I826">
        <v>1500</v>
      </c>
      <c r="J826" t="s">
        <v>29</v>
      </c>
      <c r="K826" t="s">
        <v>200</v>
      </c>
      <c r="L826">
        <v>65000000</v>
      </c>
      <c r="M826">
        <v>1999</v>
      </c>
      <c r="N826">
        <v>7.3</v>
      </c>
      <c r="O826">
        <f>Table1[[#This Row],[gross]]-Table1[[#This Row],[budget]]</f>
        <v>-9362320</v>
      </c>
    </row>
    <row r="827" spans="1:15" x14ac:dyDescent="0.3">
      <c r="A827" t="s">
        <v>713</v>
      </c>
      <c r="B827">
        <v>246</v>
      </c>
      <c r="C827">
        <v>85</v>
      </c>
      <c r="D827">
        <v>488872</v>
      </c>
      <c r="E827" t="s">
        <v>2349</v>
      </c>
      <c r="F827" t="s">
        <v>2350</v>
      </c>
      <c r="G827" t="s">
        <v>2351</v>
      </c>
      <c r="H827">
        <v>56923</v>
      </c>
      <c r="I827">
        <v>243</v>
      </c>
      <c r="J827" t="s">
        <v>53</v>
      </c>
      <c r="K827" t="s">
        <v>1119</v>
      </c>
      <c r="L827">
        <v>10000000</v>
      </c>
      <c r="M827">
        <v>2001</v>
      </c>
      <c r="N827">
        <v>7.3</v>
      </c>
      <c r="O827">
        <f>Table1[[#This Row],[gross]]-Table1[[#This Row],[budget]]</f>
        <v>-9511128</v>
      </c>
    </row>
    <row r="828" spans="1:15" x14ac:dyDescent="0.3">
      <c r="A828" t="s">
        <v>2029</v>
      </c>
      <c r="B828">
        <v>152</v>
      </c>
      <c r="C828">
        <v>135</v>
      </c>
      <c r="D828">
        <v>128486</v>
      </c>
      <c r="E828" t="s">
        <v>2353</v>
      </c>
      <c r="F828" t="s">
        <v>2354</v>
      </c>
      <c r="G828" t="s">
        <v>2355</v>
      </c>
      <c r="H828">
        <v>26156</v>
      </c>
      <c r="I828">
        <v>74</v>
      </c>
      <c r="J828" t="s">
        <v>133</v>
      </c>
      <c r="K828" t="s">
        <v>272</v>
      </c>
      <c r="L828">
        <v>10000000</v>
      </c>
      <c r="M828">
        <v>2008</v>
      </c>
      <c r="N828">
        <v>7.3</v>
      </c>
      <c r="O828">
        <f>Table1[[#This Row],[gross]]-Table1[[#This Row],[budget]]</f>
        <v>-9871514</v>
      </c>
    </row>
    <row r="829" spans="1:15" x14ac:dyDescent="0.3">
      <c r="A829" t="s">
        <v>2357</v>
      </c>
      <c r="B829">
        <v>141</v>
      </c>
      <c r="C829">
        <v>78</v>
      </c>
      <c r="D829">
        <v>89296573</v>
      </c>
      <c r="E829" t="s">
        <v>296</v>
      </c>
      <c r="F829" t="s">
        <v>2358</v>
      </c>
      <c r="G829" t="s">
        <v>2359</v>
      </c>
      <c r="H829">
        <v>128285</v>
      </c>
      <c r="I829">
        <v>297</v>
      </c>
      <c r="J829" t="s">
        <v>29</v>
      </c>
      <c r="K829" t="s">
        <v>30</v>
      </c>
      <c r="L829">
        <v>100000000</v>
      </c>
      <c r="M829">
        <v>2000</v>
      </c>
      <c r="N829">
        <v>7.3</v>
      </c>
      <c r="O829">
        <f>Table1[[#This Row],[gross]]-Table1[[#This Row],[budget]]</f>
        <v>-10703427</v>
      </c>
    </row>
    <row r="830" spans="1:15" x14ac:dyDescent="0.3">
      <c r="A830" t="s">
        <v>1004</v>
      </c>
      <c r="B830">
        <v>38</v>
      </c>
      <c r="C830">
        <v>100</v>
      </c>
      <c r="D830">
        <v>860002</v>
      </c>
      <c r="E830" t="s">
        <v>2180</v>
      </c>
      <c r="F830" t="s">
        <v>2361</v>
      </c>
      <c r="G830" t="s">
        <v>2362</v>
      </c>
      <c r="H830">
        <v>6454</v>
      </c>
      <c r="I830">
        <v>43</v>
      </c>
      <c r="J830" t="s">
        <v>29</v>
      </c>
      <c r="K830" t="s">
        <v>30</v>
      </c>
      <c r="L830">
        <v>12000000</v>
      </c>
      <c r="M830">
        <v>2005</v>
      </c>
      <c r="N830">
        <v>7.3</v>
      </c>
      <c r="O830">
        <f>Table1[[#This Row],[gross]]-Table1[[#This Row],[budget]]</f>
        <v>-11139998</v>
      </c>
    </row>
    <row r="831" spans="1:15" x14ac:dyDescent="0.3">
      <c r="A831" t="s">
        <v>1566</v>
      </c>
      <c r="B831">
        <v>99</v>
      </c>
      <c r="C831">
        <v>145</v>
      </c>
      <c r="D831">
        <v>13038660</v>
      </c>
      <c r="E831" t="s">
        <v>92</v>
      </c>
      <c r="F831" t="s">
        <v>1581</v>
      </c>
      <c r="G831" t="s">
        <v>2364</v>
      </c>
      <c r="H831">
        <v>16995</v>
      </c>
      <c r="I831">
        <v>163</v>
      </c>
      <c r="J831" t="s">
        <v>29</v>
      </c>
      <c r="K831" t="s">
        <v>30</v>
      </c>
      <c r="L831">
        <v>25000000</v>
      </c>
      <c r="M831">
        <v>1999</v>
      </c>
      <c r="N831">
        <v>7.3</v>
      </c>
      <c r="O831">
        <f>Table1[[#This Row],[gross]]-Table1[[#This Row],[budget]]</f>
        <v>-11961340</v>
      </c>
    </row>
    <row r="832" spans="1:15" x14ac:dyDescent="0.3">
      <c r="A832" t="s">
        <v>245</v>
      </c>
      <c r="B832">
        <v>323</v>
      </c>
      <c r="C832">
        <v>119</v>
      </c>
      <c r="D832">
        <v>22877808</v>
      </c>
      <c r="E832" t="s">
        <v>588</v>
      </c>
      <c r="F832" t="s">
        <v>87</v>
      </c>
      <c r="G832" t="s">
        <v>2366</v>
      </c>
      <c r="H832">
        <v>152591</v>
      </c>
      <c r="I832">
        <v>414</v>
      </c>
      <c r="J832" t="s">
        <v>29</v>
      </c>
      <c r="K832" t="s">
        <v>30</v>
      </c>
      <c r="L832">
        <v>35000000</v>
      </c>
      <c r="M832">
        <v>2008</v>
      </c>
      <c r="N832">
        <v>7.3</v>
      </c>
      <c r="O832">
        <f>Table1[[#This Row],[gross]]-Table1[[#This Row],[budget]]</f>
        <v>-12122192</v>
      </c>
    </row>
    <row r="833" spans="1:15" x14ac:dyDescent="0.3">
      <c r="A833" t="s">
        <v>337</v>
      </c>
      <c r="B833">
        <v>209</v>
      </c>
      <c r="C833">
        <v>114</v>
      </c>
      <c r="D833">
        <v>5694401</v>
      </c>
      <c r="E833" t="s">
        <v>1576</v>
      </c>
      <c r="F833" t="s">
        <v>176</v>
      </c>
      <c r="G833" t="s">
        <v>2368</v>
      </c>
      <c r="H833">
        <v>194489</v>
      </c>
      <c r="I833">
        <v>192</v>
      </c>
      <c r="J833" t="s">
        <v>29</v>
      </c>
      <c r="K833" t="s">
        <v>200</v>
      </c>
      <c r="L833">
        <v>18000000</v>
      </c>
      <c r="M833">
        <v>2008</v>
      </c>
      <c r="N833">
        <v>7.3</v>
      </c>
      <c r="O833">
        <f>Table1[[#This Row],[gross]]-Table1[[#This Row],[budget]]</f>
        <v>-12305599</v>
      </c>
    </row>
    <row r="834" spans="1:15" x14ac:dyDescent="0.3">
      <c r="A834" t="s">
        <v>958</v>
      </c>
      <c r="B834">
        <v>216</v>
      </c>
      <c r="C834">
        <v>161</v>
      </c>
      <c r="D834">
        <v>336467</v>
      </c>
      <c r="E834" t="s">
        <v>2255</v>
      </c>
      <c r="F834" t="s">
        <v>2370</v>
      </c>
      <c r="G834" t="s">
        <v>2371</v>
      </c>
      <c r="H834">
        <v>45449</v>
      </c>
      <c r="I834">
        <v>192</v>
      </c>
      <c r="J834" t="s">
        <v>29</v>
      </c>
      <c r="K834" t="s">
        <v>241</v>
      </c>
      <c r="L834">
        <v>13000000</v>
      </c>
      <c r="M834">
        <v>2009</v>
      </c>
      <c r="N834">
        <v>7.3</v>
      </c>
      <c r="O834">
        <f>Table1[[#This Row],[gross]]-Table1[[#This Row],[budget]]</f>
        <v>-12663533</v>
      </c>
    </row>
    <row r="835" spans="1:15" x14ac:dyDescent="0.3">
      <c r="A835" t="s">
        <v>2373</v>
      </c>
      <c r="B835">
        <v>149</v>
      </c>
      <c r="C835">
        <v>122</v>
      </c>
      <c r="D835">
        <v>41609593</v>
      </c>
      <c r="E835" t="s">
        <v>2374</v>
      </c>
      <c r="F835" t="s">
        <v>44</v>
      </c>
      <c r="G835" t="s">
        <v>2375</v>
      </c>
      <c r="H835">
        <v>145422</v>
      </c>
      <c r="I835">
        <v>572</v>
      </c>
      <c r="J835" t="s">
        <v>29</v>
      </c>
      <c r="K835" t="s">
        <v>200</v>
      </c>
      <c r="L835">
        <v>55000000</v>
      </c>
      <c r="M835">
        <v>1998</v>
      </c>
      <c r="N835">
        <v>7.3</v>
      </c>
      <c r="O835">
        <f>Table1[[#This Row],[gross]]-Table1[[#This Row],[budget]]</f>
        <v>-13390407</v>
      </c>
    </row>
    <row r="836" spans="1:15" x14ac:dyDescent="0.3">
      <c r="A836" t="s">
        <v>451</v>
      </c>
      <c r="B836">
        <v>180</v>
      </c>
      <c r="C836">
        <v>99</v>
      </c>
      <c r="D836">
        <v>11100000</v>
      </c>
      <c r="E836" t="s">
        <v>2377</v>
      </c>
      <c r="F836" t="s">
        <v>2378</v>
      </c>
      <c r="G836" t="s">
        <v>2379</v>
      </c>
      <c r="H836">
        <v>92464</v>
      </c>
      <c r="I836">
        <v>331</v>
      </c>
      <c r="J836" t="s">
        <v>29</v>
      </c>
      <c r="K836" t="s">
        <v>30</v>
      </c>
      <c r="L836">
        <v>25000000</v>
      </c>
      <c r="M836">
        <v>1986</v>
      </c>
      <c r="N836">
        <v>7.3</v>
      </c>
      <c r="O836">
        <f>Table1[[#This Row],[gross]]-Table1[[#This Row],[budget]]</f>
        <v>-13900000</v>
      </c>
    </row>
    <row r="837" spans="1:15" x14ac:dyDescent="0.3">
      <c r="A837" t="s">
        <v>2380</v>
      </c>
      <c r="B837">
        <v>160</v>
      </c>
      <c r="C837">
        <v>126</v>
      </c>
      <c r="D837">
        <v>5701643</v>
      </c>
      <c r="E837" t="s">
        <v>283</v>
      </c>
      <c r="F837" t="s">
        <v>2381</v>
      </c>
      <c r="G837" t="s">
        <v>2382</v>
      </c>
      <c r="H837">
        <v>37635</v>
      </c>
      <c r="I837">
        <v>165</v>
      </c>
      <c r="J837" t="s">
        <v>148</v>
      </c>
      <c r="K837" t="s">
        <v>2383</v>
      </c>
      <c r="L837">
        <v>20000000</v>
      </c>
      <c r="M837">
        <v>2007</v>
      </c>
      <c r="N837">
        <v>7.3</v>
      </c>
      <c r="O837">
        <f>Table1[[#This Row],[gross]]-Table1[[#This Row],[budget]]</f>
        <v>-14298357</v>
      </c>
    </row>
    <row r="838" spans="1:15" x14ac:dyDescent="0.3">
      <c r="A838" t="s">
        <v>965</v>
      </c>
      <c r="B838">
        <v>78</v>
      </c>
      <c r="C838">
        <v>120</v>
      </c>
      <c r="D838">
        <v>634277</v>
      </c>
      <c r="E838" t="s">
        <v>2384</v>
      </c>
      <c r="F838" t="s">
        <v>2317</v>
      </c>
      <c r="G838" t="s">
        <v>2385</v>
      </c>
      <c r="H838">
        <v>5166</v>
      </c>
      <c r="I838">
        <v>27</v>
      </c>
      <c r="J838" t="s">
        <v>90</v>
      </c>
      <c r="K838" t="s">
        <v>241</v>
      </c>
      <c r="L838">
        <v>16000000</v>
      </c>
      <c r="M838">
        <v>2007</v>
      </c>
      <c r="N838">
        <v>7.3</v>
      </c>
      <c r="O838">
        <f>Table1[[#This Row],[gross]]-Table1[[#This Row],[budget]]</f>
        <v>-15365723</v>
      </c>
    </row>
    <row r="839" spans="1:15" x14ac:dyDescent="0.3">
      <c r="A839" t="s">
        <v>855</v>
      </c>
      <c r="B839">
        <v>155</v>
      </c>
      <c r="C839">
        <v>126</v>
      </c>
      <c r="D839">
        <v>18324242</v>
      </c>
      <c r="E839" t="s">
        <v>92</v>
      </c>
      <c r="F839" t="s">
        <v>1465</v>
      </c>
      <c r="G839" t="s">
        <v>2387</v>
      </c>
      <c r="H839">
        <v>32815</v>
      </c>
      <c r="I839">
        <v>214</v>
      </c>
      <c r="J839" t="s">
        <v>29</v>
      </c>
      <c r="K839" t="s">
        <v>30</v>
      </c>
      <c r="L839">
        <v>35000000</v>
      </c>
      <c r="M839">
        <v>2005</v>
      </c>
      <c r="N839">
        <v>7.3</v>
      </c>
      <c r="O839">
        <f>Table1[[#This Row],[gross]]-Table1[[#This Row],[budget]]</f>
        <v>-16675758</v>
      </c>
    </row>
    <row r="840" spans="1:15" x14ac:dyDescent="0.3">
      <c r="A840" t="s">
        <v>1047</v>
      </c>
      <c r="B840">
        <v>129</v>
      </c>
      <c r="C840">
        <v>74</v>
      </c>
      <c r="D840">
        <v>60507228</v>
      </c>
      <c r="E840" t="s">
        <v>2389</v>
      </c>
      <c r="F840" t="s">
        <v>2390</v>
      </c>
      <c r="G840" t="s">
        <v>2391</v>
      </c>
      <c r="H840">
        <v>27543</v>
      </c>
      <c r="I840">
        <v>186</v>
      </c>
      <c r="J840" t="s">
        <v>29</v>
      </c>
      <c r="K840" t="s">
        <v>30</v>
      </c>
      <c r="L840">
        <v>80000000</v>
      </c>
      <c r="M840">
        <v>1999</v>
      </c>
      <c r="N840">
        <v>7.3</v>
      </c>
      <c r="O840">
        <f>Table1[[#This Row],[gross]]-Table1[[#This Row],[budget]]</f>
        <v>-19492772</v>
      </c>
    </row>
    <row r="841" spans="1:15" x14ac:dyDescent="0.3">
      <c r="A841" t="s">
        <v>420</v>
      </c>
      <c r="B841">
        <v>308</v>
      </c>
      <c r="C841">
        <v>107</v>
      </c>
      <c r="D841">
        <v>3675072</v>
      </c>
      <c r="E841" t="s">
        <v>471</v>
      </c>
      <c r="F841" t="s">
        <v>2393</v>
      </c>
      <c r="G841" t="s">
        <v>2394</v>
      </c>
      <c r="H841">
        <v>190132</v>
      </c>
      <c r="I841">
        <v>801</v>
      </c>
      <c r="J841" t="s">
        <v>29</v>
      </c>
      <c r="K841" t="s">
        <v>200</v>
      </c>
      <c r="L841">
        <v>26000000</v>
      </c>
      <c r="M841">
        <v>2007</v>
      </c>
      <c r="N841">
        <v>7.3</v>
      </c>
      <c r="O841">
        <f>Table1[[#This Row],[gross]]-Table1[[#This Row],[budget]]</f>
        <v>-22324928</v>
      </c>
    </row>
    <row r="842" spans="1:15" x14ac:dyDescent="0.3">
      <c r="A842" t="s">
        <v>149</v>
      </c>
      <c r="B842">
        <v>396</v>
      </c>
      <c r="C842">
        <v>144</v>
      </c>
      <c r="D842">
        <v>154985087</v>
      </c>
      <c r="E842" t="s">
        <v>248</v>
      </c>
      <c r="F842" t="s">
        <v>694</v>
      </c>
      <c r="G842" t="s">
        <v>2396</v>
      </c>
      <c r="H842">
        <v>148379</v>
      </c>
      <c r="I842">
        <v>622</v>
      </c>
      <c r="J842" t="s">
        <v>29</v>
      </c>
      <c r="K842" t="s">
        <v>30</v>
      </c>
      <c r="L842">
        <v>178000000</v>
      </c>
      <c r="M842">
        <v>2016</v>
      </c>
      <c r="N842">
        <v>7.3</v>
      </c>
      <c r="O842">
        <f>Table1[[#This Row],[gross]]-Table1[[#This Row],[budget]]</f>
        <v>-23014913</v>
      </c>
    </row>
    <row r="843" spans="1:15" x14ac:dyDescent="0.3">
      <c r="A843" t="s">
        <v>706</v>
      </c>
      <c r="B843">
        <v>188</v>
      </c>
      <c r="C843">
        <v>100</v>
      </c>
      <c r="D843">
        <v>10991381</v>
      </c>
      <c r="E843" t="s">
        <v>655</v>
      </c>
      <c r="F843" t="s">
        <v>1142</v>
      </c>
      <c r="G843" t="s">
        <v>2398</v>
      </c>
      <c r="H843">
        <v>44931</v>
      </c>
      <c r="I843">
        <v>100</v>
      </c>
      <c r="J843" t="s">
        <v>29</v>
      </c>
      <c r="K843" t="s">
        <v>200</v>
      </c>
      <c r="L843">
        <v>35000000</v>
      </c>
      <c r="M843">
        <v>2009</v>
      </c>
      <c r="N843">
        <v>7.3</v>
      </c>
      <c r="O843">
        <f>Table1[[#This Row],[gross]]-Table1[[#This Row],[budget]]</f>
        <v>-24008619</v>
      </c>
    </row>
    <row r="844" spans="1:15" x14ac:dyDescent="0.3">
      <c r="A844" t="s">
        <v>274</v>
      </c>
      <c r="B844">
        <v>274</v>
      </c>
      <c r="C844">
        <v>96</v>
      </c>
      <c r="D844">
        <v>10139254</v>
      </c>
      <c r="E844" t="s">
        <v>373</v>
      </c>
      <c r="F844" t="s">
        <v>565</v>
      </c>
      <c r="G844" t="s">
        <v>2400</v>
      </c>
      <c r="H844">
        <v>190990</v>
      </c>
      <c r="I844">
        <v>915</v>
      </c>
      <c r="J844" t="s">
        <v>29</v>
      </c>
      <c r="K844" t="s">
        <v>30</v>
      </c>
      <c r="L844">
        <v>35000000</v>
      </c>
      <c r="M844">
        <v>2006</v>
      </c>
      <c r="N844">
        <v>7.3</v>
      </c>
      <c r="O844">
        <f>Table1[[#This Row],[gross]]-Table1[[#This Row],[budget]]</f>
        <v>-24860746</v>
      </c>
    </row>
    <row r="845" spans="1:15" x14ac:dyDescent="0.3">
      <c r="A845" t="s">
        <v>1654</v>
      </c>
      <c r="B845">
        <v>355</v>
      </c>
      <c r="C845">
        <v>111</v>
      </c>
      <c r="D845">
        <v>56692</v>
      </c>
      <c r="E845" t="s">
        <v>529</v>
      </c>
      <c r="F845" t="s">
        <v>1367</v>
      </c>
      <c r="G845" t="s">
        <v>2402</v>
      </c>
      <c r="H845">
        <v>177401</v>
      </c>
      <c r="I845">
        <v>504</v>
      </c>
      <c r="J845" t="s">
        <v>29</v>
      </c>
      <c r="K845" t="s">
        <v>30</v>
      </c>
      <c r="L845">
        <v>25000000</v>
      </c>
      <c r="M845">
        <v>2009</v>
      </c>
      <c r="N845">
        <v>7.3</v>
      </c>
      <c r="O845">
        <f>Table1[[#This Row],[gross]]-Table1[[#This Row],[budget]]</f>
        <v>-24943308</v>
      </c>
    </row>
    <row r="846" spans="1:15" x14ac:dyDescent="0.3">
      <c r="A846" t="s">
        <v>546</v>
      </c>
      <c r="B846">
        <v>259</v>
      </c>
      <c r="C846">
        <v>119</v>
      </c>
      <c r="D846">
        <v>24006726</v>
      </c>
      <c r="E846" t="s">
        <v>1061</v>
      </c>
      <c r="F846" t="s">
        <v>520</v>
      </c>
      <c r="G846" t="s">
        <v>2404</v>
      </c>
      <c r="H846">
        <v>139535</v>
      </c>
      <c r="I846">
        <v>632</v>
      </c>
      <c r="J846" t="s">
        <v>29</v>
      </c>
      <c r="K846" t="s">
        <v>30</v>
      </c>
      <c r="L846">
        <v>50000000</v>
      </c>
      <c r="M846">
        <v>2004</v>
      </c>
      <c r="N846">
        <v>7.3</v>
      </c>
      <c r="O846">
        <f>Table1[[#This Row],[gross]]-Table1[[#This Row],[budget]]</f>
        <v>-25993274</v>
      </c>
    </row>
    <row r="847" spans="1:15" x14ac:dyDescent="0.3">
      <c r="A847" t="s">
        <v>435</v>
      </c>
      <c r="B847">
        <v>77</v>
      </c>
      <c r="C847">
        <v>111</v>
      </c>
      <c r="D847">
        <v>2869369</v>
      </c>
      <c r="E847" t="s">
        <v>1699</v>
      </c>
      <c r="F847" t="s">
        <v>2328</v>
      </c>
      <c r="G847" t="s">
        <v>2406</v>
      </c>
      <c r="H847">
        <v>65474</v>
      </c>
      <c r="I847">
        <v>211</v>
      </c>
      <c r="J847" t="s">
        <v>29</v>
      </c>
      <c r="K847" t="s">
        <v>200</v>
      </c>
      <c r="L847">
        <v>30000000</v>
      </c>
      <c r="M847">
        <v>1994</v>
      </c>
      <c r="N847">
        <v>7.3</v>
      </c>
      <c r="O847">
        <f>Table1[[#This Row],[gross]]-Table1[[#This Row],[budget]]</f>
        <v>-27130631</v>
      </c>
    </row>
    <row r="848" spans="1:15" x14ac:dyDescent="0.3">
      <c r="A848" t="s">
        <v>2408</v>
      </c>
      <c r="B848">
        <v>229</v>
      </c>
      <c r="C848">
        <v>145</v>
      </c>
      <c r="D848">
        <v>57010853</v>
      </c>
      <c r="E848" t="s">
        <v>588</v>
      </c>
      <c r="F848" t="s">
        <v>1852</v>
      </c>
      <c r="G848" t="s">
        <v>2409</v>
      </c>
      <c r="H848">
        <v>119286</v>
      </c>
      <c r="I848">
        <v>548</v>
      </c>
      <c r="J848" t="s">
        <v>29</v>
      </c>
      <c r="K848" t="s">
        <v>30</v>
      </c>
      <c r="L848">
        <v>85000000</v>
      </c>
      <c r="M848">
        <v>2005</v>
      </c>
      <c r="N848">
        <v>7.3</v>
      </c>
      <c r="O848">
        <f>Table1[[#This Row],[gross]]-Table1[[#This Row],[budget]]</f>
        <v>-27989147</v>
      </c>
    </row>
    <row r="849" spans="1:15" x14ac:dyDescent="0.3">
      <c r="A849" t="s">
        <v>337</v>
      </c>
      <c r="B849">
        <v>362</v>
      </c>
      <c r="C849">
        <v>116</v>
      </c>
      <c r="D849">
        <v>45434443</v>
      </c>
      <c r="E849" t="s">
        <v>2411</v>
      </c>
      <c r="F849" t="s">
        <v>1256</v>
      </c>
      <c r="G849" t="s">
        <v>2412</v>
      </c>
      <c r="H849">
        <v>175960</v>
      </c>
      <c r="I849">
        <v>360</v>
      </c>
      <c r="J849" t="s">
        <v>29</v>
      </c>
      <c r="K849" t="s">
        <v>30</v>
      </c>
      <c r="L849">
        <v>75000000</v>
      </c>
      <c r="M849">
        <v>2015</v>
      </c>
      <c r="N849">
        <v>7.3</v>
      </c>
      <c r="O849">
        <f>Table1[[#This Row],[gross]]-Table1[[#This Row],[budget]]</f>
        <v>-29565557</v>
      </c>
    </row>
    <row r="850" spans="1:15" x14ac:dyDescent="0.3">
      <c r="A850" t="s">
        <v>2414</v>
      </c>
      <c r="B850">
        <v>86</v>
      </c>
      <c r="C850">
        <v>130</v>
      </c>
      <c r="D850">
        <v>9589875</v>
      </c>
      <c r="E850" t="s">
        <v>379</v>
      </c>
      <c r="F850" t="s">
        <v>902</v>
      </c>
      <c r="G850" t="s">
        <v>2415</v>
      </c>
      <c r="H850">
        <v>16673</v>
      </c>
      <c r="I850">
        <v>45</v>
      </c>
      <c r="J850" t="s">
        <v>29</v>
      </c>
      <c r="K850" t="s">
        <v>30</v>
      </c>
      <c r="L850">
        <v>40000000</v>
      </c>
      <c r="M850">
        <v>2008</v>
      </c>
      <c r="N850">
        <v>7.3</v>
      </c>
      <c r="O850">
        <f>Table1[[#This Row],[gross]]-Table1[[#This Row],[budget]]</f>
        <v>-30410125</v>
      </c>
    </row>
    <row r="851" spans="1:15" x14ac:dyDescent="0.3">
      <c r="A851" t="s">
        <v>2417</v>
      </c>
      <c r="B851">
        <v>362</v>
      </c>
      <c r="C851">
        <v>114</v>
      </c>
      <c r="D851">
        <v>58229120</v>
      </c>
      <c r="E851" t="s">
        <v>2418</v>
      </c>
      <c r="F851" t="s">
        <v>2330</v>
      </c>
      <c r="G851" t="s">
        <v>2419</v>
      </c>
      <c r="H851">
        <v>236421</v>
      </c>
      <c r="I851">
        <v>515</v>
      </c>
      <c r="J851" t="s">
        <v>29</v>
      </c>
      <c r="K851" t="s">
        <v>30</v>
      </c>
      <c r="L851">
        <v>90000000</v>
      </c>
      <c r="M851">
        <v>2013</v>
      </c>
      <c r="N851">
        <v>7.3</v>
      </c>
      <c r="O851">
        <f>Table1[[#This Row],[gross]]-Table1[[#This Row],[budget]]</f>
        <v>-31770880</v>
      </c>
    </row>
    <row r="852" spans="1:15" x14ac:dyDescent="0.3">
      <c r="A852" t="s">
        <v>981</v>
      </c>
      <c r="B852">
        <v>98</v>
      </c>
      <c r="C852">
        <v>110</v>
      </c>
      <c r="D852">
        <v>49413</v>
      </c>
      <c r="E852" t="s">
        <v>1576</v>
      </c>
      <c r="F852" t="s">
        <v>2421</v>
      </c>
      <c r="G852" t="s">
        <v>2422</v>
      </c>
      <c r="H852">
        <v>6919</v>
      </c>
      <c r="I852">
        <v>26</v>
      </c>
      <c r="J852" t="s">
        <v>53</v>
      </c>
      <c r="K852" t="s">
        <v>1119</v>
      </c>
      <c r="L852">
        <v>35000000</v>
      </c>
      <c r="M852">
        <v>2006</v>
      </c>
      <c r="N852">
        <v>7.3</v>
      </c>
      <c r="O852">
        <f>Table1[[#This Row],[gross]]-Table1[[#This Row],[budget]]</f>
        <v>-34950587</v>
      </c>
    </row>
    <row r="853" spans="1:15" x14ac:dyDescent="0.3">
      <c r="A853" t="s">
        <v>1012</v>
      </c>
      <c r="B853">
        <v>256</v>
      </c>
      <c r="C853">
        <v>97</v>
      </c>
      <c r="D853">
        <v>103400692</v>
      </c>
      <c r="E853" t="s">
        <v>160</v>
      </c>
      <c r="F853" t="s">
        <v>565</v>
      </c>
      <c r="G853" t="s">
        <v>2424</v>
      </c>
      <c r="H853">
        <v>123553</v>
      </c>
      <c r="I853">
        <v>174</v>
      </c>
      <c r="J853" t="s">
        <v>29</v>
      </c>
      <c r="K853" t="s">
        <v>30</v>
      </c>
      <c r="L853">
        <v>145000000</v>
      </c>
      <c r="M853">
        <v>2012</v>
      </c>
      <c r="N853">
        <v>7.3</v>
      </c>
      <c r="O853">
        <f>Table1[[#This Row],[gross]]-Table1[[#This Row],[budget]]</f>
        <v>-41599308</v>
      </c>
    </row>
    <row r="854" spans="1:15" x14ac:dyDescent="0.3">
      <c r="A854" t="s">
        <v>1053</v>
      </c>
      <c r="B854">
        <v>80</v>
      </c>
      <c r="C854">
        <v>45</v>
      </c>
      <c r="D854">
        <v>145109</v>
      </c>
      <c r="E854" t="s">
        <v>1593</v>
      </c>
      <c r="F854" t="s">
        <v>2426</v>
      </c>
      <c r="G854" t="s">
        <v>2427</v>
      </c>
      <c r="H854">
        <v>14247</v>
      </c>
      <c r="I854">
        <v>44</v>
      </c>
      <c r="J854" t="s">
        <v>64</v>
      </c>
      <c r="K854" t="s">
        <v>371</v>
      </c>
      <c r="L854">
        <v>45000000</v>
      </c>
      <c r="M854">
        <v>2008</v>
      </c>
      <c r="N854">
        <v>7.3</v>
      </c>
      <c r="O854">
        <f>Table1[[#This Row],[gross]]-Table1[[#This Row],[budget]]</f>
        <v>-44854891</v>
      </c>
    </row>
    <row r="855" spans="1:15" x14ac:dyDescent="0.3">
      <c r="A855" t="s">
        <v>915</v>
      </c>
      <c r="B855">
        <v>162</v>
      </c>
      <c r="C855">
        <v>145</v>
      </c>
      <c r="D855">
        <v>34566746</v>
      </c>
      <c r="E855" t="s">
        <v>696</v>
      </c>
      <c r="F855" t="s">
        <v>1327</v>
      </c>
      <c r="G855" t="s">
        <v>2429</v>
      </c>
      <c r="H855">
        <v>45231</v>
      </c>
      <c r="I855">
        <v>315</v>
      </c>
      <c r="J855" t="s">
        <v>29</v>
      </c>
      <c r="K855" t="s">
        <v>30</v>
      </c>
      <c r="L855">
        <v>80000000</v>
      </c>
      <c r="M855">
        <v>2000</v>
      </c>
      <c r="N855">
        <v>7.3</v>
      </c>
      <c r="O855">
        <f>Table1[[#This Row],[gross]]-Table1[[#This Row],[budget]]</f>
        <v>-45433254</v>
      </c>
    </row>
    <row r="856" spans="1:15" x14ac:dyDescent="0.3">
      <c r="A856" t="s">
        <v>975</v>
      </c>
      <c r="B856">
        <v>61</v>
      </c>
      <c r="C856">
        <v>112</v>
      </c>
      <c r="D856">
        <v>3058380</v>
      </c>
      <c r="E856" t="s">
        <v>588</v>
      </c>
      <c r="F856" t="s">
        <v>2431</v>
      </c>
      <c r="G856" t="s">
        <v>2432</v>
      </c>
      <c r="H856">
        <v>4767</v>
      </c>
      <c r="I856">
        <v>69</v>
      </c>
      <c r="J856" t="s">
        <v>90</v>
      </c>
      <c r="K856" t="s">
        <v>241</v>
      </c>
      <c r="L856">
        <v>100000000</v>
      </c>
      <c r="M856">
        <v>2000</v>
      </c>
      <c r="N856">
        <v>7.3</v>
      </c>
      <c r="O856">
        <f>Table1[[#This Row],[gross]]-Table1[[#This Row],[budget]]</f>
        <v>-96941620</v>
      </c>
    </row>
    <row r="857" spans="1:15" x14ac:dyDescent="0.3">
      <c r="A857" t="s">
        <v>2279</v>
      </c>
      <c r="B857">
        <v>69</v>
      </c>
      <c r="C857">
        <v>132</v>
      </c>
      <c r="D857">
        <v>274299</v>
      </c>
      <c r="E857" t="s">
        <v>2434</v>
      </c>
      <c r="F857" t="s">
        <v>225</v>
      </c>
      <c r="G857" t="s">
        <v>2435</v>
      </c>
      <c r="H857">
        <v>11077</v>
      </c>
      <c r="I857">
        <v>55</v>
      </c>
      <c r="J857" t="s">
        <v>29</v>
      </c>
      <c r="K857" t="s">
        <v>241</v>
      </c>
      <c r="L857">
        <v>103000000</v>
      </c>
      <c r="M857">
        <v>2002</v>
      </c>
      <c r="N857">
        <v>7.3</v>
      </c>
      <c r="O857">
        <f>Table1[[#This Row],[gross]]-Table1[[#This Row],[budget]]</f>
        <v>-102725701</v>
      </c>
    </row>
    <row r="858" spans="1:15" x14ac:dyDescent="0.3">
      <c r="A858" t="s">
        <v>692</v>
      </c>
      <c r="B858">
        <v>275</v>
      </c>
      <c r="C858">
        <v>123</v>
      </c>
      <c r="D858">
        <v>46978995</v>
      </c>
      <c r="E858" t="s">
        <v>309</v>
      </c>
      <c r="F858" t="s">
        <v>2274</v>
      </c>
      <c r="G858" t="s">
        <v>2437</v>
      </c>
      <c r="H858">
        <v>111609</v>
      </c>
      <c r="I858">
        <v>781</v>
      </c>
      <c r="J858" t="s">
        <v>29</v>
      </c>
      <c r="K858" t="s">
        <v>30</v>
      </c>
      <c r="L858">
        <v>160000000</v>
      </c>
      <c r="M858">
        <v>2016</v>
      </c>
      <c r="N858">
        <v>7.3</v>
      </c>
      <c r="O858">
        <f>Table1[[#This Row],[gross]]-Table1[[#This Row],[budget]]</f>
        <v>-113021005</v>
      </c>
    </row>
    <row r="859" spans="1:15" x14ac:dyDescent="0.3">
      <c r="A859" t="s">
        <v>798</v>
      </c>
      <c r="B859">
        <v>205</v>
      </c>
      <c r="C859">
        <v>93</v>
      </c>
      <c r="D859">
        <v>436471036</v>
      </c>
      <c r="E859" t="s">
        <v>2299</v>
      </c>
      <c r="F859" t="s">
        <v>2438</v>
      </c>
      <c r="G859" t="s">
        <v>2439</v>
      </c>
      <c r="H859">
        <v>314630</v>
      </c>
      <c r="I859">
        <v>483</v>
      </c>
      <c r="J859" t="s">
        <v>29</v>
      </c>
      <c r="K859" t="s">
        <v>30</v>
      </c>
      <c r="L859">
        <v>150000000</v>
      </c>
      <c r="M859">
        <v>2004</v>
      </c>
      <c r="N859">
        <v>7.2</v>
      </c>
      <c r="O859">
        <f>Table1[[#This Row],[gross]]-Table1[[#This Row],[budget]]</f>
        <v>286471036</v>
      </c>
    </row>
    <row r="860" spans="1:15" x14ac:dyDescent="0.3">
      <c r="A860" t="s">
        <v>863</v>
      </c>
      <c r="B860">
        <v>608</v>
      </c>
      <c r="C860">
        <v>195</v>
      </c>
      <c r="D860">
        <v>408992272</v>
      </c>
      <c r="E860" t="s">
        <v>248</v>
      </c>
      <c r="F860" t="s">
        <v>388</v>
      </c>
      <c r="G860" t="s">
        <v>2440</v>
      </c>
      <c r="H860">
        <v>557489</v>
      </c>
      <c r="I860">
        <v>1187</v>
      </c>
      <c r="J860" t="s">
        <v>29</v>
      </c>
      <c r="K860" t="s">
        <v>30</v>
      </c>
      <c r="L860">
        <v>200000000</v>
      </c>
      <c r="M860">
        <v>2013</v>
      </c>
      <c r="N860">
        <v>7.2</v>
      </c>
      <c r="O860">
        <f>Table1[[#This Row],[gross]]-Table1[[#This Row],[budget]]</f>
        <v>208992272</v>
      </c>
    </row>
    <row r="861" spans="1:15" x14ac:dyDescent="0.3">
      <c r="A861" t="s">
        <v>1793</v>
      </c>
      <c r="B861">
        <v>124</v>
      </c>
      <c r="C861">
        <v>110</v>
      </c>
      <c r="D861">
        <v>181360000</v>
      </c>
      <c r="E861" t="s">
        <v>2441</v>
      </c>
      <c r="F861" t="s">
        <v>2442</v>
      </c>
      <c r="G861" t="s">
        <v>2443</v>
      </c>
      <c r="H861">
        <v>170027</v>
      </c>
      <c r="I861">
        <v>350</v>
      </c>
      <c r="J861" t="s">
        <v>29</v>
      </c>
      <c r="K861" t="s">
        <v>30</v>
      </c>
      <c r="L861">
        <v>6000000</v>
      </c>
      <c r="M861">
        <v>1978</v>
      </c>
      <c r="N861">
        <v>7.2</v>
      </c>
      <c r="O861">
        <f>Table1[[#This Row],[gross]]-Table1[[#This Row],[budget]]</f>
        <v>175360000</v>
      </c>
    </row>
    <row r="862" spans="1:15" x14ac:dyDescent="0.3">
      <c r="A862" t="s">
        <v>978</v>
      </c>
      <c r="B862">
        <v>424</v>
      </c>
      <c r="C862">
        <v>140</v>
      </c>
      <c r="D862">
        <v>350034110</v>
      </c>
      <c r="E862" t="s">
        <v>1576</v>
      </c>
      <c r="F862" t="s">
        <v>339</v>
      </c>
      <c r="G862" t="s">
        <v>2444</v>
      </c>
      <c r="H862">
        <v>278232</v>
      </c>
      <c r="I862">
        <v>657</v>
      </c>
      <c r="J862" t="s">
        <v>29</v>
      </c>
      <c r="K862" t="s">
        <v>30</v>
      </c>
      <c r="L862">
        <v>190000000</v>
      </c>
      <c r="M862">
        <v>2015</v>
      </c>
      <c r="N862">
        <v>7.2</v>
      </c>
      <c r="O862">
        <f>Table1[[#This Row],[gross]]-Table1[[#This Row],[budget]]</f>
        <v>160034110</v>
      </c>
    </row>
    <row r="863" spans="1:15" x14ac:dyDescent="0.3">
      <c r="A863" t="s">
        <v>2446</v>
      </c>
      <c r="B863">
        <v>183</v>
      </c>
      <c r="C863">
        <v>106</v>
      </c>
      <c r="D863">
        <v>148170000</v>
      </c>
      <c r="E863" t="s">
        <v>1610</v>
      </c>
      <c r="F863" t="s">
        <v>2447</v>
      </c>
      <c r="G863" t="s">
        <v>2448</v>
      </c>
      <c r="H863">
        <v>142293</v>
      </c>
      <c r="I863">
        <v>245</v>
      </c>
      <c r="J863" t="s">
        <v>29</v>
      </c>
      <c r="K863" t="s">
        <v>30</v>
      </c>
      <c r="L863">
        <v>11000000</v>
      </c>
      <c r="M863">
        <v>1984</v>
      </c>
      <c r="N863">
        <v>7.2</v>
      </c>
      <c r="O863">
        <f>Table1[[#This Row],[gross]]-Table1[[#This Row],[budget]]</f>
        <v>137170000</v>
      </c>
    </row>
    <row r="864" spans="1:15" x14ac:dyDescent="0.3">
      <c r="A864" t="s">
        <v>104</v>
      </c>
      <c r="B864">
        <v>275</v>
      </c>
      <c r="C864">
        <v>138</v>
      </c>
      <c r="D864">
        <v>281492479</v>
      </c>
      <c r="E864" t="s">
        <v>105</v>
      </c>
      <c r="F864" t="s">
        <v>2449</v>
      </c>
      <c r="G864" t="s">
        <v>2450</v>
      </c>
      <c r="H864">
        <v>421818</v>
      </c>
      <c r="I864">
        <v>2789</v>
      </c>
      <c r="J864" t="s">
        <v>29</v>
      </c>
      <c r="K864" t="s">
        <v>30</v>
      </c>
      <c r="L864">
        <v>150000000</v>
      </c>
      <c r="M864">
        <v>2003</v>
      </c>
      <c r="N864">
        <v>7.2</v>
      </c>
      <c r="O864">
        <f>Table1[[#This Row],[gross]]-Table1[[#This Row],[budget]]</f>
        <v>131492479</v>
      </c>
    </row>
    <row r="865" spans="1:15" x14ac:dyDescent="0.3">
      <c r="A865" t="s">
        <v>2408</v>
      </c>
      <c r="B865">
        <v>223</v>
      </c>
      <c r="C865">
        <v>113</v>
      </c>
      <c r="D865">
        <v>170684505</v>
      </c>
      <c r="E865" t="s">
        <v>2452</v>
      </c>
      <c r="F865" t="s">
        <v>2453</v>
      </c>
      <c r="G865" t="s">
        <v>2454</v>
      </c>
      <c r="H865">
        <v>172080</v>
      </c>
      <c r="I865">
        <v>1017</v>
      </c>
      <c r="J865" t="s">
        <v>29</v>
      </c>
      <c r="K865" t="s">
        <v>30</v>
      </c>
      <c r="L865">
        <v>45000000</v>
      </c>
      <c r="M865">
        <v>2002</v>
      </c>
      <c r="N865">
        <v>7.2</v>
      </c>
      <c r="O865">
        <f>Table1[[#This Row],[gross]]-Table1[[#This Row],[budget]]</f>
        <v>125684505</v>
      </c>
    </row>
    <row r="866" spans="1:15" x14ac:dyDescent="0.3">
      <c r="A866" t="s">
        <v>302</v>
      </c>
      <c r="B866">
        <v>256</v>
      </c>
      <c r="C866">
        <v>117</v>
      </c>
      <c r="D866">
        <v>244052771</v>
      </c>
      <c r="E866" t="s">
        <v>2455</v>
      </c>
      <c r="F866" t="s">
        <v>254</v>
      </c>
      <c r="G866" t="s">
        <v>2456</v>
      </c>
      <c r="H866">
        <v>263853</v>
      </c>
      <c r="I866">
        <v>584</v>
      </c>
      <c r="J866" t="s">
        <v>29</v>
      </c>
      <c r="K866" t="s">
        <v>30</v>
      </c>
      <c r="L866">
        <v>120000000</v>
      </c>
      <c r="M866">
        <v>2006</v>
      </c>
      <c r="N866">
        <v>7.2</v>
      </c>
      <c r="O866">
        <f>Table1[[#This Row],[gross]]-Table1[[#This Row],[budget]]</f>
        <v>124052771</v>
      </c>
    </row>
    <row r="867" spans="1:15" x14ac:dyDescent="0.3">
      <c r="A867" t="s">
        <v>1403</v>
      </c>
      <c r="B867">
        <v>323</v>
      </c>
      <c r="C867">
        <v>104</v>
      </c>
      <c r="D867">
        <v>256386216</v>
      </c>
      <c r="E867" t="s">
        <v>2457</v>
      </c>
      <c r="F867" t="s">
        <v>665</v>
      </c>
      <c r="G867" t="s">
        <v>2458</v>
      </c>
      <c r="H867">
        <v>530870</v>
      </c>
      <c r="I867">
        <v>1413</v>
      </c>
      <c r="J867" t="s">
        <v>29</v>
      </c>
      <c r="K867" t="s">
        <v>30</v>
      </c>
      <c r="L867">
        <v>150000000</v>
      </c>
      <c r="M867">
        <v>2007</v>
      </c>
      <c r="N867">
        <v>7.2</v>
      </c>
      <c r="O867">
        <f>Table1[[#This Row],[gross]]-Table1[[#This Row],[budget]]</f>
        <v>106386216</v>
      </c>
    </row>
    <row r="868" spans="1:15" x14ac:dyDescent="0.3">
      <c r="A868" t="s">
        <v>936</v>
      </c>
      <c r="B868">
        <v>375</v>
      </c>
      <c r="C868">
        <v>109</v>
      </c>
      <c r="D868">
        <v>138447667</v>
      </c>
      <c r="E868" t="s">
        <v>2113</v>
      </c>
      <c r="F868" t="s">
        <v>2300</v>
      </c>
      <c r="G868" t="s">
        <v>2459</v>
      </c>
      <c r="H868">
        <v>408302</v>
      </c>
      <c r="I868">
        <v>345</v>
      </c>
      <c r="J868" t="s">
        <v>29</v>
      </c>
      <c r="K868" t="s">
        <v>30</v>
      </c>
      <c r="L868">
        <v>42000000</v>
      </c>
      <c r="M868">
        <v>2012</v>
      </c>
      <c r="N868">
        <v>7.2</v>
      </c>
      <c r="O868">
        <f>Table1[[#This Row],[gross]]-Table1[[#This Row],[budget]]</f>
        <v>96447667</v>
      </c>
    </row>
    <row r="869" spans="1:15" x14ac:dyDescent="0.3">
      <c r="A869" t="s">
        <v>2461</v>
      </c>
      <c r="B869">
        <v>114</v>
      </c>
      <c r="C869">
        <v>116</v>
      </c>
      <c r="D869">
        <v>121248145</v>
      </c>
      <c r="E869" t="s">
        <v>2374</v>
      </c>
      <c r="F869" t="s">
        <v>106</v>
      </c>
      <c r="G869" t="s">
        <v>2462</v>
      </c>
      <c r="H869">
        <v>260981</v>
      </c>
      <c r="I869">
        <v>373</v>
      </c>
      <c r="J869" t="s">
        <v>29</v>
      </c>
      <c r="K869" t="s">
        <v>30</v>
      </c>
      <c r="L869">
        <v>25000000</v>
      </c>
      <c r="M869">
        <v>1994</v>
      </c>
      <c r="N869">
        <v>7.2</v>
      </c>
      <c r="O869">
        <f>Table1[[#This Row],[gross]]-Table1[[#This Row],[budget]]</f>
        <v>96248145</v>
      </c>
    </row>
    <row r="870" spans="1:15" x14ac:dyDescent="0.3">
      <c r="A870" t="s">
        <v>1750</v>
      </c>
      <c r="B870">
        <v>242</v>
      </c>
      <c r="C870">
        <v>103</v>
      </c>
      <c r="D870">
        <v>103001286</v>
      </c>
      <c r="E870" t="s">
        <v>2463</v>
      </c>
      <c r="F870" t="s">
        <v>2464</v>
      </c>
      <c r="G870" t="s">
        <v>2465</v>
      </c>
      <c r="H870">
        <v>222018</v>
      </c>
      <c r="I870">
        <v>869</v>
      </c>
      <c r="J870" t="s">
        <v>29</v>
      </c>
      <c r="K870" t="s">
        <v>30</v>
      </c>
      <c r="L870">
        <v>15000000</v>
      </c>
      <c r="M870">
        <v>1996</v>
      </c>
      <c r="N870">
        <v>7.2</v>
      </c>
      <c r="O870">
        <f>Table1[[#This Row],[gross]]-Table1[[#This Row],[budget]]</f>
        <v>88001286</v>
      </c>
    </row>
    <row r="871" spans="1:15" x14ac:dyDescent="0.3">
      <c r="A871" t="s">
        <v>1079</v>
      </c>
      <c r="B871">
        <v>304</v>
      </c>
      <c r="C871">
        <v>132</v>
      </c>
      <c r="D871">
        <v>116631310</v>
      </c>
      <c r="E871" t="s">
        <v>393</v>
      </c>
      <c r="F871" t="s">
        <v>2466</v>
      </c>
      <c r="G871" t="s">
        <v>2467</v>
      </c>
      <c r="H871">
        <v>87665</v>
      </c>
      <c r="I871">
        <v>323</v>
      </c>
      <c r="J871" t="s">
        <v>29</v>
      </c>
      <c r="K871" t="s">
        <v>30</v>
      </c>
      <c r="L871">
        <v>30000000</v>
      </c>
      <c r="M871">
        <v>2013</v>
      </c>
      <c r="N871">
        <v>7.2</v>
      </c>
      <c r="O871">
        <f>Table1[[#This Row],[gross]]-Table1[[#This Row],[budget]]</f>
        <v>86631310</v>
      </c>
    </row>
    <row r="872" spans="1:15" x14ac:dyDescent="0.3">
      <c r="A872" t="s">
        <v>502</v>
      </c>
      <c r="B872">
        <v>81</v>
      </c>
      <c r="C872">
        <v>126</v>
      </c>
      <c r="D872">
        <v>90800000</v>
      </c>
      <c r="E872" t="s">
        <v>2469</v>
      </c>
      <c r="F872" t="s">
        <v>2470</v>
      </c>
      <c r="G872" t="s">
        <v>2471</v>
      </c>
      <c r="H872">
        <v>126907</v>
      </c>
      <c r="I872">
        <v>235</v>
      </c>
      <c r="J872" t="s">
        <v>29</v>
      </c>
      <c r="K872" t="s">
        <v>30</v>
      </c>
      <c r="L872">
        <v>8000000</v>
      </c>
      <c r="M872">
        <v>1984</v>
      </c>
      <c r="N872">
        <v>7.2</v>
      </c>
      <c r="O872">
        <f>Table1[[#This Row],[gross]]-Table1[[#This Row],[budget]]</f>
        <v>82800000</v>
      </c>
    </row>
    <row r="873" spans="1:15" x14ac:dyDescent="0.3">
      <c r="A873" t="s">
        <v>502</v>
      </c>
      <c r="B873">
        <v>81</v>
      </c>
      <c r="C873">
        <v>126</v>
      </c>
      <c r="D873">
        <v>90800000</v>
      </c>
      <c r="E873" t="s">
        <v>2469</v>
      </c>
      <c r="F873" t="s">
        <v>2470</v>
      </c>
      <c r="G873" t="s">
        <v>2471</v>
      </c>
      <c r="H873">
        <v>126916</v>
      </c>
      <c r="I873">
        <v>235</v>
      </c>
      <c r="J873" t="s">
        <v>29</v>
      </c>
      <c r="K873" t="s">
        <v>30</v>
      </c>
      <c r="L873">
        <v>8000000</v>
      </c>
      <c r="M873">
        <v>1984</v>
      </c>
      <c r="N873">
        <v>7.2</v>
      </c>
      <c r="O873">
        <f>Table1[[#This Row],[gross]]-Table1[[#This Row],[budget]]</f>
        <v>82800000</v>
      </c>
    </row>
    <row r="874" spans="1:15" x14ac:dyDescent="0.3">
      <c r="A874" t="s">
        <v>2194</v>
      </c>
      <c r="B874">
        <v>134</v>
      </c>
      <c r="C874">
        <v>123</v>
      </c>
      <c r="D874">
        <v>100241322</v>
      </c>
      <c r="E874" t="s">
        <v>699</v>
      </c>
      <c r="F874" t="s">
        <v>1729</v>
      </c>
      <c r="G874" t="s">
        <v>2473</v>
      </c>
      <c r="H874">
        <v>175524</v>
      </c>
      <c r="I874">
        <v>752</v>
      </c>
      <c r="J874" t="s">
        <v>29</v>
      </c>
      <c r="K874" t="s">
        <v>30</v>
      </c>
      <c r="L874">
        <v>25000000</v>
      </c>
      <c r="M874">
        <v>1998</v>
      </c>
      <c r="N874">
        <v>7.2</v>
      </c>
      <c r="O874">
        <f>Table1[[#This Row],[gross]]-Table1[[#This Row],[budget]]</f>
        <v>75241322</v>
      </c>
    </row>
    <row r="875" spans="1:15" x14ac:dyDescent="0.3">
      <c r="A875" t="s">
        <v>2137</v>
      </c>
      <c r="B875">
        <v>41</v>
      </c>
      <c r="C875">
        <v>128</v>
      </c>
      <c r="D875">
        <v>107458785</v>
      </c>
      <c r="E875" t="s">
        <v>1624</v>
      </c>
      <c r="F875" t="s">
        <v>74</v>
      </c>
      <c r="G875" t="s">
        <v>2474</v>
      </c>
      <c r="H875">
        <v>71754</v>
      </c>
      <c r="I875">
        <v>166</v>
      </c>
      <c r="J875" t="s">
        <v>29</v>
      </c>
      <c r="K875" t="s">
        <v>30</v>
      </c>
      <c r="L875">
        <v>40000000</v>
      </c>
      <c r="M875">
        <v>1992</v>
      </c>
      <c r="N875">
        <v>7.2</v>
      </c>
      <c r="O875">
        <f>Table1[[#This Row],[gross]]-Table1[[#This Row],[budget]]</f>
        <v>67458785</v>
      </c>
    </row>
    <row r="876" spans="1:15" x14ac:dyDescent="0.3">
      <c r="A876" t="s">
        <v>1183</v>
      </c>
      <c r="B876">
        <v>733</v>
      </c>
      <c r="C876">
        <v>143</v>
      </c>
      <c r="D876">
        <v>291021565</v>
      </c>
      <c r="E876" t="s">
        <v>78</v>
      </c>
      <c r="F876" t="s">
        <v>1256</v>
      </c>
      <c r="G876" t="s">
        <v>2475</v>
      </c>
      <c r="H876">
        <v>548573</v>
      </c>
      <c r="I876">
        <v>2536</v>
      </c>
      <c r="J876" t="s">
        <v>29</v>
      </c>
      <c r="K876" t="s">
        <v>30</v>
      </c>
      <c r="L876">
        <v>225000000</v>
      </c>
      <c r="M876">
        <v>2013</v>
      </c>
      <c r="N876">
        <v>7.2</v>
      </c>
      <c r="O876">
        <f>Table1[[#This Row],[gross]]-Table1[[#This Row],[budget]]</f>
        <v>66021565</v>
      </c>
    </row>
    <row r="877" spans="1:15" x14ac:dyDescent="0.3">
      <c r="A877" t="s">
        <v>372</v>
      </c>
      <c r="B877">
        <v>180</v>
      </c>
      <c r="C877">
        <v>85</v>
      </c>
      <c r="D877">
        <v>145771527</v>
      </c>
      <c r="E877" t="s">
        <v>2476</v>
      </c>
      <c r="F877" t="s">
        <v>2477</v>
      </c>
      <c r="G877" t="s">
        <v>2478</v>
      </c>
      <c r="H877">
        <v>117212</v>
      </c>
      <c r="I877">
        <v>367</v>
      </c>
      <c r="J877" t="s">
        <v>29</v>
      </c>
      <c r="K877" t="s">
        <v>30</v>
      </c>
      <c r="L877">
        <v>80000000</v>
      </c>
      <c r="M877">
        <v>2002</v>
      </c>
      <c r="N877">
        <v>7.2</v>
      </c>
      <c r="O877">
        <f>Table1[[#This Row],[gross]]-Table1[[#This Row],[budget]]</f>
        <v>65771527</v>
      </c>
    </row>
    <row r="878" spans="1:15" x14ac:dyDescent="0.3">
      <c r="A878" t="s">
        <v>1242</v>
      </c>
      <c r="B878">
        <v>181</v>
      </c>
      <c r="C878">
        <v>96</v>
      </c>
      <c r="D878">
        <v>82234139</v>
      </c>
      <c r="E878" t="s">
        <v>938</v>
      </c>
      <c r="F878" t="s">
        <v>2479</v>
      </c>
      <c r="G878" t="s">
        <v>2480</v>
      </c>
      <c r="H878">
        <v>110390</v>
      </c>
      <c r="I878">
        <v>522</v>
      </c>
      <c r="J878" t="s">
        <v>29</v>
      </c>
      <c r="K878" t="s">
        <v>30</v>
      </c>
      <c r="L878">
        <v>17000000</v>
      </c>
      <c r="M878">
        <v>2007</v>
      </c>
      <c r="N878">
        <v>7.2</v>
      </c>
      <c r="O878">
        <f>Table1[[#This Row],[gross]]-Table1[[#This Row],[budget]]</f>
        <v>65234139</v>
      </c>
    </row>
    <row r="879" spans="1:15" x14ac:dyDescent="0.3">
      <c r="A879" t="s">
        <v>996</v>
      </c>
      <c r="B879">
        <v>181</v>
      </c>
      <c r="C879">
        <v>98</v>
      </c>
      <c r="D879">
        <v>84136909</v>
      </c>
      <c r="E879" t="s">
        <v>676</v>
      </c>
      <c r="F879" t="s">
        <v>2481</v>
      </c>
      <c r="G879" t="s">
        <v>2482</v>
      </c>
      <c r="H879">
        <v>267921</v>
      </c>
      <c r="I879">
        <v>577</v>
      </c>
      <c r="J879" t="s">
        <v>29</v>
      </c>
      <c r="K879" t="s">
        <v>30</v>
      </c>
      <c r="L879">
        <v>26000000</v>
      </c>
      <c r="M879">
        <v>2004</v>
      </c>
      <c r="N879">
        <v>7.2</v>
      </c>
      <c r="O879">
        <f>Table1[[#This Row],[gross]]-Table1[[#This Row],[budget]]</f>
        <v>58136909</v>
      </c>
    </row>
    <row r="880" spans="1:15" x14ac:dyDescent="0.3">
      <c r="A880" t="s">
        <v>1884</v>
      </c>
      <c r="B880">
        <v>66</v>
      </c>
      <c r="C880">
        <v>161</v>
      </c>
      <c r="D880">
        <v>87100000</v>
      </c>
      <c r="E880" t="s">
        <v>607</v>
      </c>
      <c r="F880" t="s">
        <v>1539</v>
      </c>
      <c r="G880" t="s">
        <v>2483</v>
      </c>
      <c r="H880">
        <v>52339</v>
      </c>
      <c r="I880">
        <v>200</v>
      </c>
      <c r="J880" t="s">
        <v>29</v>
      </c>
      <c r="K880" t="s">
        <v>30</v>
      </c>
      <c r="L880">
        <v>31000000</v>
      </c>
      <c r="M880">
        <v>1985</v>
      </c>
      <c r="N880">
        <v>7.2</v>
      </c>
      <c r="O880">
        <f>Table1[[#This Row],[gross]]-Table1[[#This Row],[budget]]</f>
        <v>56100000</v>
      </c>
    </row>
    <row r="881" spans="1:15" x14ac:dyDescent="0.3">
      <c r="A881" t="s">
        <v>493</v>
      </c>
      <c r="B881">
        <v>72</v>
      </c>
      <c r="C881">
        <v>145</v>
      </c>
      <c r="D881">
        <v>70001698</v>
      </c>
      <c r="E881" t="s">
        <v>238</v>
      </c>
      <c r="F881" t="s">
        <v>649</v>
      </c>
      <c r="G881" t="s">
        <v>2484</v>
      </c>
      <c r="H881">
        <v>76842</v>
      </c>
      <c r="I881">
        <v>173</v>
      </c>
      <c r="J881" t="s">
        <v>29</v>
      </c>
      <c r="K881" t="s">
        <v>30</v>
      </c>
      <c r="L881">
        <v>14000000</v>
      </c>
      <c r="M881">
        <v>1989</v>
      </c>
      <c r="N881">
        <v>7.2</v>
      </c>
      <c r="O881">
        <f>Table1[[#This Row],[gross]]-Table1[[#This Row],[budget]]</f>
        <v>56001698</v>
      </c>
    </row>
    <row r="882" spans="1:15" x14ac:dyDescent="0.3">
      <c r="A882" t="s">
        <v>2485</v>
      </c>
      <c r="B882">
        <v>90</v>
      </c>
      <c r="C882">
        <v>125</v>
      </c>
      <c r="D882">
        <v>58800000</v>
      </c>
      <c r="E882" t="s">
        <v>379</v>
      </c>
      <c r="F882" t="s">
        <v>2486</v>
      </c>
      <c r="G882" t="s">
        <v>2487</v>
      </c>
      <c r="H882">
        <v>40511</v>
      </c>
      <c r="I882">
        <v>213</v>
      </c>
      <c r="J882" t="s">
        <v>29</v>
      </c>
      <c r="K882" t="s">
        <v>200</v>
      </c>
      <c r="L882">
        <v>5500000</v>
      </c>
      <c r="M882">
        <v>1981</v>
      </c>
      <c r="N882">
        <v>7.2</v>
      </c>
      <c r="O882">
        <f>Table1[[#This Row],[gross]]-Table1[[#This Row],[budget]]</f>
        <v>53300000</v>
      </c>
    </row>
    <row r="883" spans="1:15" x14ac:dyDescent="0.3">
      <c r="A883" t="s">
        <v>1258</v>
      </c>
      <c r="B883">
        <v>488</v>
      </c>
      <c r="C883">
        <v>93</v>
      </c>
      <c r="D883">
        <v>237282182</v>
      </c>
      <c r="E883" t="s">
        <v>296</v>
      </c>
      <c r="F883" t="s">
        <v>421</v>
      </c>
      <c r="G883" t="s">
        <v>2488</v>
      </c>
      <c r="H883">
        <v>273556</v>
      </c>
      <c r="I883">
        <v>428</v>
      </c>
      <c r="J883" t="s">
        <v>29</v>
      </c>
      <c r="K883" t="s">
        <v>30</v>
      </c>
      <c r="L883">
        <v>185000000</v>
      </c>
      <c r="M883">
        <v>2012</v>
      </c>
      <c r="N883">
        <v>7.2</v>
      </c>
      <c r="O883">
        <f>Table1[[#This Row],[gross]]-Table1[[#This Row],[budget]]</f>
        <v>52282182</v>
      </c>
    </row>
    <row r="884" spans="1:15" x14ac:dyDescent="0.3">
      <c r="A884" t="s">
        <v>934</v>
      </c>
      <c r="B884">
        <v>123</v>
      </c>
      <c r="C884">
        <v>88</v>
      </c>
      <c r="D884">
        <v>74608545</v>
      </c>
      <c r="E884" t="s">
        <v>676</v>
      </c>
      <c r="F884" t="s">
        <v>1586</v>
      </c>
      <c r="G884" t="s">
        <v>2489</v>
      </c>
      <c r="H884">
        <v>185258</v>
      </c>
      <c r="I884">
        <v>404</v>
      </c>
      <c r="J884" t="s">
        <v>29</v>
      </c>
      <c r="K884" t="s">
        <v>30</v>
      </c>
      <c r="L884">
        <v>24000000</v>
      </c>
      <c r="M884">
        <v>2003</v>
      </c>
      <c r="N884">
        <v>7.2</v>
      </c>
      <c r="O884">
        <f>Table1[[#This Row],[gross]]-Table1[[#This Row],[budget]]</f>
        <v>50608545</v>
      </c>
    </row>
    <row r="885" spans="1:15" x14ac:dyDescent="0.3">
      <c r="A885" t="s">
        <v>1148</v>
      </c>
      <c r="B885">
        <v>322</v>
      </c>
      <c r="C885">
        <v>137</v>
      </c>
      <c r="D885">
        <v>115603980</v>
      </c>
      <c r="E885" t="s">
        <v>2490</v>
      </c>
      <c r="F885" t="s">
        <v>2491</v>
      </c>
      <c r="G885" t="s">
        <v>2492</v>
      </c>
      <c r="H885">
        <v>103589</v>
      </c>
      <c r="I885">
        <v>351</v>
      </c>
      <c r="J885" t="s">
        <v>29</v>
      </c>
      <c r="K885" t="s">
        <v>30</v>
      </c>
      <c r="L885">
        <v>65000000</v>
      </c>
      <c r="M885">
        <v>2014</v>
      </c>
      <c r="N885">
        <v>7.2</v>
      </c>
      <c r="O885">
        <f>Table1[[#This Row],[gross]]-Table1[[#This Row],[budget]]</f>
        <v>50603980</v>
      </c>
    </row>
    <row r="886" spans="1:15" x14ac:dyDescent="0.3">
      <c r="A886" t="s">
        <v>714</v>
      </c>
      <c r="B886">
        <v>137</v>
      </c>
      <c r="C886">
        <v>130</v>
      </c>
      <c r="D886">
        <v>106635996</v>
      </c>
      <c r="E886" t="s">
        <v>715</v>
      </c>
      <c r="F886" t="s">
        <v>2494</v>
      </c>
      <c r="G886" t="s">
        <v>2495</v>
      </c>
      <c r="H886">
        <v>199025</v>
      </c>
      <c r="I886">
        <v>416</v>
      </c>
      <c r="J886" t="s">
        <v>29</v>
      </c>
      <c r="K886" t="s">
        <v>200</v>
      </c>
      <c r="L886">
        <v>58000000</v>
      </c>
      <c r="M886">
        <v>1995</v>
      </c>
      <c r="N886">
        <v>7.2</v>
      </c>
      <c r="O886">
        <f>Table1[[#This Row],[gross]]-Table1[[#This Row],[budget]]</f>
        <v>48635996</v>
      </c>
    </row>
    <row r="887" spans="1:15" x14ac:dyDescent="0.3">
      <c r="A887" t="s">
        <v>1179</v>
      </c>
      <c r="B887">
        <v>223</v>
      </c>
      <c r="C887">
        <v>112</v>
      </c>
      <c r="D887">
        <v>64998368</v>
      </c>
      <c r="E887" t="s">
        <v>342</v>
      </c>
      <c r="F887" t="s">
        <v>1866</v>
      </c>
      <c r="G887" t="s">
        <v>2496</v>
      </c>
      <c r="H887">
        <v>213898</v>
      </c>
      <c r="I887">
        <v>250</v>
      </c>
      <c r="J887" t="s">
        <v>29</v>
      </c>
      <c r="K887" t="s">
        <v>30</v>
      </c>
      <c r="L887">
        <v>17000000</v>
      </c>
      <c r="M887">
        <v>2012</v>
      </c>
      <c r="N887">
        <v>7.2</v>
      </c>
      <c r="O887">
        <f>Table1[[#This Row],[gross]]-Table1[[#This Row],[budget]]</f>
        <v>47998368</v>
      </c>
    </row>
    <row r="888" spans="1:15" x14ac:dyDescent="0.3">
      <c r="A888" t="s">
        <v>1229</v>
      </c>
      <c r="B888">
        <v>292</v>
      </c>
      <c r="C888">
        <v>132</v>
      </c>
      <c r="D888">
        <v>101530738</v>
      </c>
      <c r="E888" t="s">
        <v>1576</v>
      </c>
      <c r="F888" t="s">
        <v>837</v>
      </c>
      <c r="G888" t="s">
        <v>2498</v>
      </c>
      <c r="H888">
        <v>229574</v>
      </c>
      <c r="I888">
        <v>436</v>
      </c>
      <c r="J888" t="s">
        <v>29</v>
      </c>
      <c r="K888" t="s">
        <v>30</v>
      </c>
      <c r="L888">
        <v>55000000</v>
      </c>
      <c r="M888">
        <v>2014</v>
      </c>
      <c r="N888">
        <v>7.2</v>
      </c>
      <c r="O888">
        <f>Table1[[#This Row],[gross]]-Table1[[#This Row],[budget]]</f>
        <v>46530738</v>
      </c>
    </row>
    <row r="889" spans="1:15" x14ac:dyDescent="0.3">
      <c r="A889" t="s">
        <v>503</v>
      </c>
      <c r="B889">
        <v>285</v>
      </c>
      <c r="C889">
        <v>139</v>
      </c>
      <c r="D889">
        <v>70269171</v>
      </c>
      <c r="E889" t="s">
        <v>459</v>
      </c>
      <c r="F889" t="s">
        <v>503</v>
      </c>
      <c r="G889" t="s">
        <v>2500</v>
      </c>
      <c r="H889">
        <v>162130</v>
      </c>
      <c r="I889">
        <v>962</v>
      </c>
      <c r="J889" t="s">
        <v>29</v>
      </c>
      <c r="K889" t="s">
        <v>30</v>
      </c>
      <c r="L889">
        <v>24000000</v>
      </c>
      <c r="M889">
        <v>2006</v>
      </c>
      <c r="N889">
        <v>7.2</v>
      </c>
      <c r="O889">
        <f>Table1[[#This Row],[gross]]-Table1[[#This Row],[budget]]</f>
        <v>46269171</v>
      </c>
    </row>
    <row r="890" spans="1:15" x14ac:dyDescent="0.3">
      <c r="A890" t="s">
        <v>828</v>
      </c>
      <c r="B890">
        <v>112</v>
      </c>
      <c r="C890">
        <v>110</v>
      </c>
      <c r="D890">
        <v>74888996</v>
      </c>
      <c r="E890" t="s">
        <v>86</v>
      </c>
      <c r="F890" t="s">
        <v>1204</v>
      </c>
      <c r="G890" t="s">
        <v>2501</v>
      </c>
      <c r="H890">
        <v>55513</v>
      </c>
      <c r="I890">
        <v>188</v>
      </c>
      <c r="J890" t="s">
        <v>29</v>
      </c>
      <c r="K890" t="s">
        <v>30</v>
      </c>
      <c r="L890">
        <v>30000000</v>
      </c>
      <c r="M890">
        <v>1991</v>
      </c>
      <c r="N890">
        <v>7.2</v>
      </c>
      <c r="O890">
        <f>Table1[[#This Row],[gross]]-Table1[[#This Row],[budget]]</f>
        <v>44888996</v>
      </c>
    </row>
    <row r="891" spans="1:15" x14ac:dyDescent="0.3">
      <c r="A891" t="s">
        <v>302</v>
      </c>
      <c r="B891">
        <v>117</v>
      </c>
      <c r="C891">
        <v>95</v>
      </c>
      <c r="D891">
        <v>162792677</v>
      </c>
      <c r="E891" t="s">
        <v>296</v>
      </c>
      <c r="F891" t="s">
        <v>150</v>
      </c>
      <c r="G891" t="s">
        <v>2502</v>
      </c>
      <c r="H891">
        <v>211226</v>
      </c>
      <c r="I891">
        <v>317</v>
      </c>
      <c r="J891" t="s">
        <v>29</v>
      </c>
      <c r="K891" t="s">
        <v>30</v>
      </c>
      <c r="L891">
        <v>120000000</v>
      </c>
      <c r="M891">
        <v>1998</v>
      </c>
      <c r="N891">
        <v>7.2</v>
      </c>
      <c r="O891">
        <f>Table1[[#This Row],[gross]]-Table1[[#This Row],[budget]]</f>
        <v>42792677</v>
      </c>
    </row>
    <row r="892" spans="1:15" x14ac:dyDescent="0.3">
      <c r="A892" t="s">
        <v>2503</v>
      </c>
      <c r="B892">
        <v>122</v>
      </c>
      <c r="C892">
        <v>91</v>
      </c>
      <c r="D892">
        <v>45857453</v>
      </c>
      <c r="E892" t="s">
        <v>1683</v>
      </c>
      <c r="F892" t="s">
        <v>1729</v>
      </c>
      <c r="G892" t="s">
        <v>2504</v>
      </c>
      <c r="H892">
        <v>82232</v>
      </c>
      <c r="I892">
        <v>174</v>
      </c>
      <c r="J892" t="s">
        <v>29</v>
      </c>
      <c r="K892" t="s">
        <v>200</v>
      </c>
      <c r="L892">
        <v>3500000</v>
      </c>
      <c r="M892">
        <v>1997</v>
      </c>
      <c r="N892">
        <v>7.2</v>
      </c>
      <c r="O892">
        <f>Table1[[#This Row],[gross]]-Table1[[#This Row],[budget]]</f>
        <v>42357453</v>
      </c>
    </row>
    <row r="893" spans="1:15" x14ac:dyDescent="0.3">
      <c r="A893" t="s">
        <v>2266</v>
      </c>
      <c r="B893">
        <v>241</v>
      </c>
      <c r="C893">
        <v>121</v>
      </c>
      <c r="D893">
        <v>75274748</v>
      </c>
      <c r="E893" t="s">
        <v>73</v>
      </c>
      <c r="F893" t="s">
        <v>44</v>
      </c>
      <c r="G893" t="s">
        <v>2505</v>
      </c>
      <c r="H893">
        <v>130661</v>
      </c>
      <c r="I893">
        <v>304</v>
      </c>
      <c r="J893" t="s">
        <v>29</v>
      </c>
      <c r="K893" t="s">
        <v>30</v>
      </c>
      <c r="L893">
        <v>35000000</v>
      </c>
      <c r="M893">
        <v>2015</v>
      </c>
      <c r="N893">
        <v>7.2</v>
      </c>
      <c r="O893">
        <f>Table1[[#This Row],[gross]]-Table1[[#This Row],[budget]]</f>
        <v>40274748</v>
      </c>
    </row>
    <row r="894" spans="1:15" x14ac:dyDescent="0.3">
      <c r="A894" t="s">
        <v>1199</v>
      </c>
      <c r="B894">
        <v>57</v>
      </c>
      <c r="C894">
        <v>107</v>
      </c>
      <c r="D894">
        <v>49797148</v>
      </c>
      <c r="E894" t="s">
        <v>1941</v>
      </c>
      <c r="F894" t="s">
        <v>2506</v>
      </c>
      <c r="G894" t="s">
        <v>2507</v>
      </c>
      <c r="H894">
        <v>49007</v>
      </c>
      <c r="I894">
        <v>97</v>
      </c>
      <c r="J894" t="s">
        <v>29</v>
      </c>
      <c r="K894" t="s">
        <v>30</v>
      </c>
      <c r="L894">
        <v>11000000</v>
      </c>
      <c r="M894">
        <v>1989</v>
      </c>
      <c r="N894">
        <v>7.2</v>
      </c>
      <c r="O894">
        <f>Table1[[#This Row],[gross]]-Table1[[#This Row],[budget]]</f>
        <v>38797148</v>
      </c>
    </row>
    <row r="895" spans="1:15" x14ac:dyDescent="0.3">
      <c r="A895" t="s">
        <v>2460</v>
      </c>
      <c r="B895">
        <v>127</v>
      </c>
      <c r="C895">
        <v>136</v>
      </c>
      <c r="D895">
        <v>67253092</v>
      </c>
      <c r="E895" t="s">
        <v>459</v>
      </c>
      <c r="F895" t="s">
        <v>2300</v>
      </c>
      <c r="G895" t="s">
        <v>2508</v>
      </c>
      <c r="H895">
        <v>92702</v>
      </c>
      <c r="I895">
        <v>209</v>
      </c>
      <c r="J895" t="s">
        <v>29</v>
      </c>
      <c r="K895" t="s">
        <v>30</v>
      </c>
      <c r="L895">
        <v>30000000</v>
      </c>
      <c r="M895">
        <v>2005</v>
      </c>
      <c r="N895">
        <v>7.2</v>
      </c>
      <c r="O895">
        <f>Table1[[#This Row],[gross]]-Table1[[#This Row],[budget]]</f>
        <v>37253092</v>
      </c>
    </row>
    <row r="896" spans="1:15" x14ac:dyDescent="0.3">
      <c r="A896" t="s">
        <v>860</v>
      </c>
      <c r="B896">
        <v>217</v>
      </c>
      <c r="C896">
        <v>125</v>
      </c>
      <c r="D896">
        <v>65010106</v>
      </c>
      <c r="E896" t="s">
        <v>73</v>
      </c>
      <c r="F896" t="s">
        <v>2509</v>
      </c>
      <c r="G896" t="s">
        <v>2510</v>
      </c>
      <c r="H896">
        <v>107557</v>
      </c>
      <c r="I896">
        <v>612</v>
      </c>
      <c r="J896" t="s">
        <v>29</v>
      </c>
      <c r="K896" t="s">
        <v>30</v>
      </c>
      <c r="L896">
        <v>30000000</v>
      </c>
      <c r="M896">
        <v>2002</v>
      </c>
      <c r="N896">
        <v>7.2</v>
      </c>
      <c r="O896">
        <f>Table1[[#This Row],[gross]]-Table1[[#This Row],[budget]]</f>
        <v>35010106</v>
      </c>
    </row>
    <row r="897" spans="1:15" x14ac:dyDescent="0.3">
      <c r="A897" t="s">
        <v>2511</v>
      </c>
      <c r="B897">
        <v>253</v>
      </c>
      <c r="C897">
        <v>118</v>
      </c>
      <c r="D897">
        <v>62877175</v>
      </c>
      <c r="E897" t="s">
        <v>699</v>
      </c>
      <c r="F897" t="s">
        <v>2512</v>
      </c>
      <c r="G897" t="s">
        <v>2513</v>
      </c>
      <c r="H897">
        <v>217507</v>
      </c>
      <c r="I897">
        <v>325</v>
      </c>
      <c r="J897" t="s">
        <v>29</v>
      </c>
      <c r="K897" t="s">
        <v>30</v>
      </c>
      <c r="L897">
        <v>30000000</v>
      </c>
      <c r="M897">
        <v>2008</v>
      </c>
      <c r="N897">
        <v>7.2</v>
      </c>
      <c r="O897">
        <f>Table1[[#This Row],[gross]]-Table1[[#This Row],[budget]]</f>
        <v>32877175</v>
      </c>
    </row>
    <row r="898" spans="1:15" x14ac:dyDescent="0.3">
      <c r="A898" t="s">
        <v>185</v>
      </c>
      <c r="B898">
        <v>94</v>
      </c>
      <c r="C898">
        <v>141</v>
      </c>
      <c r="D898">
        <v>146282411</v>
      </c>
      <c r="E898" t="s">
        <v>2515</v>
      </c>
      <c r="F898" t="s">
        <v>841</v>
      </c>
      <c r="G898" t="s">
        <v>2516</v>
      </c>
      <c r="H898">
        <v>190439</v>
      </c>
      <c r="I898">
        <v>351</v>
      </c>
      <c r="J898" t="s">
        <v>29</v>
      </c>
      <c r="K898" t="s">
        <v>30</v>
      </c>
      <c r="L898">
        <v>115000000</v>
      </c>
      <c r="M898">
        <v>1994</v>
      </c>
      <c r="N898">
        <v>7.2</v>
      </c>
      <c r="O898">
        <f>Table1[[#This Row],[gross]]-Table1[[#This Row],[budget]]</f>
        <v>31282411</v>
      </c>
    </row>
    <row r="899" spans="1:15" x14ac:dyDescent="0.3">
      <c r="A899" t="s">
        <v>1968</v>
      </c>
      <c r="B899">
        <v>208</v>
      </c>
      <c r="C899">
        <v>88</v>
      </c>
      <c r="D899">
        <v>130174897</v>
      </c>
      <c r="E899" t="s">
        <v>316</v>
      </c>
      <c r="F899" t="s">
        <v>2517</v>
      </c>
      <c r="G899" t="s">
        <v>2518</v>
      </c>
      <c r="H899">
        <v>27918</v>
      </c>
      <c r="I899">
        <v>155</v>
      </c>
      <c r="J899" t="s">
        <v>29</v>
      </c>
      <c r="K899" t="s">
        <v>30</v>
      </c>
      <c r="L899">
        <v>99000000</v>
      </c>
      <c r="M899">
        <v>2015</v>
      </c>
      <c r="N899">
        <v>7.2</v>
      </c>
      <c r="O899">
        <f>Table1[[#This Row],[gross]]-Table1[[#This Row],[budget]]</f>
        <v>31174897</v>
      </c>
    </row>
    <row r="900" spans="1:15" x14ac:dyDescent="0.3">
      <c r="A900" t="s">
        <v>1864</v>
      </c>
      <c r="B900">
        <v>160</v>
      </c>
      <c r="C900">
        <v>123</v>
      </c>
      <c r="D900">
        <v>59699513</v>
      </c>
      <c r="E900" t="s">
        <v>2519</v>
      </c>
      <c r="F900" t="s">
        <v>1434</v>
      </c>
      <c r="G900" t="s">
        <v>2520</v>
      </c>
      <c r="H900">
        <v>20827</v>
      </c>
      <c r="I900">
        <v>136</v>
      </c>
      <c r="J900" t="s">
        <v>29</v>
      </c>
      <c r="K900" t="s">
        <v>30</v>
      </c>
      <c r="L900">
        <v>35000000</v>
      </c>
      <c r="M900">
        <v>2010</v>
      </c>
      <c r="N900">
        <v>7.2</v>
      </c>
      <c r="O900">
        <f>Table1[[#This Row],[gross]]-Table1[[#This Row],[budget]]</f>
        <v>24699513</v>
      </c>
    </row>
    <row r="901" spans="1:15" x14ac:dyDescent="0.3">
      <c r="A901" t="s">
        <v>1604</v>
      </c>
      <c r="B901">
        <v>354</v>
      </c>
      <c r="C901">
        <v>129</v>
      </c>
      <c r="D901">
        <v>134520804</v>
      </c>
      <c r="E901" t="s">
        <v>715</v>
      </c>
      <c r="F901" t="s">
        <v>55</v>
      </c>
      <c r="G901" t="s">
        <v>2521</v>
      </c>
      <c r="H901">
        <v>336235</v>
      </c>
      <c r="I901">
        <v>782</v>
      </c>
      <c r="J901" t="s">
        <v>29</v>
      </c>
      <c r="K901" t="s">
        <v>30</v>
      </c>
      <c r="L901">
        <v>110000000</v>
      </c>
      <c r="M901">
        <v>2007</v>
      </c>
      <c r="N901">
        <v>7.2</v>
      </c>
      <c r="O901">
        <f>Table1[[#This Row],[gross]]-Table1[[#This Row],[budget]]</f>
        <v>24520804</v>
      </c>
    </row>
    <row r="902" spans="1:15" x14ac:dyDescent="0.3">
      <c r="A902" t="s">
        <v>959</v>
      </c>
      <c r="B902">
        <v>58</v>
      </c>
      <c r="C902">
        <v>100</v>
      </c>
      <c r="D902">
        <v>24741700</v>
      </c>
      <c r="E902" t="s">
        <v>92</v>
      </c>
      <c r="F902" t="s">
        <v>2522</v>
      </c>
      <c r="G902" t="s">
        <v>2523</v>
      </c>
      <c r="H902">
        <v>37785</v>
      </c>
      <c r="I902">
        <v>95</v>
      </c>
      <c r="J902" t="s">
        <v>29</v>
      </c>
      <c r="K902" t="s">
        <v>30</v>
      </c>
      <c r="L902">
        <v>1200000</v>
      </c>
      <c r="M902">
        <v>1989</v>
      </c>
      <c r="N902">
        <v>7.2</v>
      </c>
      <c r="O902">
        <f>Table1[[#This Row],[gross]]-Table1[[#This Row],[budget]]</f>
        <v>23541700</v>
      </c>
    </row>
    <row r="903" spans="1:15" x14ac:dyDescent="0.3">
      <c r="A903" t="s">
        <v>2524</v>
      </c>
      <c r="B903">
        <v>342</v>
      </c>
      <c r="C903">
        <v>100</v>
      </c>
      <c r="D903">
        <v>26005908</v>
      </c>
      <c r="E903" t="s">
        <v>2525</v>
      </c>
      <c r="F903" t="s">
        <v>2526</v>
      </c>
      <c r="G903" t="s">
        <v>2527</v>
      </c>
      <c r="H903">
        <v>154938</v>
      </c>
      <c r="I903">
        <v>1100</v>
      </c>
      <c r="J903" t="s">
        <v>29</v>
      </c>
      <c r="K903" t="s">
        <v>200</v>
      </c>
      <c r="L903">
        <v>3500000</v>
      </c>
      <c r="M903">
        <v>2005</v>
      </c>
      <c r="N903">
        <v>7.2</v>
      </c>
      <c r="O903">
        <f>Table1[[#This Row],[gross]]-Table1[[#This Row],[budget]]</f>
        <v>22505908</v>
      </c>
    </row>
    <row r="904" spans="1:15" x14ac:dyDescent="0.3">
      <c r="A904" t="s">
        <v>2528</v>
      </c>
      <c r="B904">
        <v>133</v>
      </c>
      <c r="C904">
        <v>97</v>
      </c>
      <c r="D904">
        <v>38176108</v>
      </c>
      <c r="E904" t="s">
        <v>699</v>
      </c>
      <c r="F904" t="s">
        <v>1238</v>
      </c>
      <c r="G904" t="s">
        <v>2529</v>
      </c>
      <c r="H904">
        <v>222099</v>
      </c>
      <c r="I904">
        <v>549</v>
      </c>
      <c r="J904" t="s">
        <v>29</v>
      </c>
      <c r="K904" t="s">
        <v>30</v>
      </c>
      <c r="L904">
        <v>16000000</v>
      </c>
      <c r="M904">
        <v>1999</v>
      </c>
      <c r="N904">
        <v>7.2</v>
      </c>
      <c r="O904">
        <f>Table1[[#This Row],[gross]]-Table1[[#This Row],[budget]]</f>
        <v>22176108</v>
      </c>
    </row>
    <row r="905" spans="1:15" x14ac:dyDescent="0.3">
      <c r="A905" t="s">
        <v>38</v>
      </c>
      <c r="B905">
        <v>185</v>
      </c>
      <c r="C905">
        <v>118</v>
      </c>
      <c r="D905">
        <v>67263182</v>
      </c>
      <c r="E905" t="s">
        <v>269</v>
      </c>
      <c r="F905" t="s">
        <v>34</v>
      </c>
      <c r="G905" t="s">
        <v>2530</v>
      </c>
      <c r="H905">
        <v>218771</v>
      </c>
      <c r="I905">
        <v>651</v>
      </c>
      <c r="J905" t="s">
        <v>29</v>
      </c>
      <c r="K905" t="s">
        <v>30</v>
      </c>
      <c r="L905">
        <v>46000000</v>
      </c>
      <c r="M905">
        <v>2002</v>
      </c>
      <c r="N905">
        <v>7.2</v>
      </c>
      <c r="O905">
        <f>Table1[[#This Row],[gross]]-Table1[[#This Row],[budget]]</f>
        <v>21263182</v>
      </c>
    </row>
    <row r="906" spans="1:15" x14ac:dyDescent="0.3">
      <c r="A906" t="s">
        <v>1245</v>
      </c>
      <c r="B906">
        <v>224</v>
      </c>
      <c r="C906">
        <v>95</v>
      </c>
      <c r="D906">
        <v>76137505</v>
      </c>
      <c r="E906" t="s">
        <v>682</v>
      </c>
      <c r="F906" t="s">
        <v>1263</v>
      </c>
      <c r="G906" t="s">
        <v>2531</v>
      </c>
      <c r="H906">
        <v>49207</v>
      </c>
      <c r="I906">
        <v>174</v>
      </c>
      <c r="J906" t="s">
        <v>29</v>
      </c>
      <c r="K906" t="s">
        <v>200</v>
      </c>
      <c r="L906">
        <v>55000000</v>
      </c>
      <c r="M906">
        <v>2014</v>
      </c>
      <c r="N906">
        <v>7.2</v>
      </c>
      <c r="O906">
        <f>Table1[[#This Row],[gross]]-Table1[[#This Row],[budget]]</f>
        <v>21137505</v>
      </c>
    </row>
    <row r="907" spans="1:15" x14ac:dyDescent="0.3">
      <c r="A907" t="s">
        <v>475</v>
      </c>
      <c r="B907">
        <v>294</v>
      </c>
      <c r="C907">
        <v>106</v>
      </c>
      <c r="D907">
        <v>94999143</v>
      </c>
      <c r="E907" t="s">
        <v>217</v>
      </c>
      <c r="F907" t="s">
        <v>568</v>
      </c>
      <c r="G907" t="s">
        <v>2532</v>
      </c>
      <c r="H907">
        <v>245152</v>
      </c>
      <c r="I907">
        <v>1344</v>
      </c>
      <c r="J907" t="s">
        <v>29</v>
      </c>
      <c r="K907" t="s">
        <v>30</v>
      </c>
      <c r="L907">
        <v>75000000</v>
      </c>
      <c r="M907">
        <v>2000</v>
      </c>
      <c r="N907">
        <v>7.2</v>
      </c>
      <c r="O907">
        <f>Table1[[#This Row],[gross]]-Table1[[#This Row],[budget]]</f>
        <v>19999143</v>
      </c>
    </row>
    <row r="908" spans="1:15" x14ac:dyDescent="0.3">
      <c r="A908" t="s">
        <v>451</v>
      </c>
      <c r="B908">
        <v>201</v>
      </c>
      <c r="C908">
        <v>106</v>
      </c>
      <c r="D908">
        <v>25244700</v>
      </c>
      <c r="E908" t="s">
        <v>105</v>
      </c>
      <c r="F908" t="s">
        <v>2533</v>
      </c>
      <c r="G908" t="s">
        <v>2534</v>
      </c>
      <c r="H908">
        <v>91017</v>
      </c>
      <c r="I908">
        <v>284</v>
      </c>
      <c r="J908" t="s">
        <v>29</v>
      </c>
      <c r="K908" t="s">
        <v>200</v>
      </c>
      <c r="L908">
        <v>6000000</v>
      </c>
      <c r="M908">
        <v>1981</v>
      </c>
      <c r="N908">
        <v>7.2</v>
      </c>
      <c r="O908">
        <f>Table1[[#This Row],[gross]]-Table1[[#This Row],[budget]]</f>
        <v>19244700</v>
      </c>
    </row>
    <row r="909" spans="1:15" x14ac:dyDescent="0.3">
      <c r="A909" t="s">
        <v>1655</v>
      </c>
      <c r="B909">
        <v>93</v>
      </c>
      <c r="C909">
        <v>104</v>
      </c>
      <c r="D909">
        <v>25625110</v>
      </c>
      <c r="E909" t="s">
        <v>1576</v>
      </c>
      <c r="F909" t="s">
        <v>54</v>
      </c>
      <c r="G909" t="s">
        <v>2535</v>
      </c>
      <c r="H909">
        <v>138707</v>
      </c>
      <c r="I909">
        <v>202</v>
      </c>
      <c r="J909" t="s">
        <v>29</v>
      </c>
      <c r="K909" t="s">
        <v>30</v>
      </c>
      <c r="L909">
        <v>7000000</v>
      </c>
      <c r="M909">
        <v>1995</v>
      </c>
      <c r="N909">
        <v>7.2</v>
      </c>
      <c r="O909">
        <f>Table1[[#This Row],[gross]]-Table1[[#This Row],[budget]]</f>
        <v>18625110</v>
      </c>
    </row>
    <row r="910" spans="1:15" x14ac:dyDescent="0.3">
      <c r="A910" t="s">
        <v>1182</v>
      </c>
      <c r="B910">
        <v>214</v>
      </c>
      <c r="C910">
        <v>112</v>
      </c>
      <c r="D910">
        <v>42478175</v>
      </c>
      <c r="E910" t="s">
        <v>1066</v>
      </c>
      <c r="F910" t="s">
        <v>79</v>
      </c>
      <c r="G910" t="s">
        <v>2537</v>
      </c>
      <c r="H910">
        <v>93767</v>
      </c>
      <c r="I910">
        <v>209</v>
      </c>
      <c r="J910" t="s">
        <v>29</v>
      </c>
      <c r="K910" t="s">
        <v>30</v>
      </c>
      <c r="L910">
        <v>25000000</v>
      </c>
      <c r="M910">
        <v>2015</v>
      </c>
      <c r="N910">
        <v>7.2</v>
      </c>
      <c r="O910">
        <f>Table1[[#This Row],[gross]]-Table1[[#This Row],[budget]]</f>
        <v>17478175</v>
      </c>
    </row>
    <row r="911" spans="1:15" x14ac:dyDescent="0.3">
      <c r="A911" t="s">
        <v>1838</v>
      </c>
      <c r="B911">
        <v>98</v>
      </c>
      <c r="C911">
        <v>129</v>
      </c>
      <c r="D911">
        <v>48814909</v>
      </c>
      <c r="E911" t="s">
        <v>393</v>
      </c>
      <c r="F911" t="s">
        <v>44</v>
      </c>
      <c r="G911" t="s">
        <v>2539</v>
      </c>
      <c r="H911">
        <v>89424</v>
      </c>
      <c r="I911">
        <v>224</v>
      </c>
      <c r="J911" t="s">
        <v>29</v>
      </c>
      <c r="K911" t="s">
        <v>30</v>
      </c>
      <c r="L911">
        <v>32000000</v>
      </c>
      <c r="M911">
        <v>2000</v>
      </c>
      <c r="N911">
        <v>7.2</v>
      </c>
      <c r="O911">
        <f>Table1[[#This Row],[gross]]-Table1[[#This Row],[budget]]</f>
        <v>16814909</v>
      </c>
    </row>
    <row r="912" spans="1:15" x14ac:dyDescent="0.3">
      <c r="A912" t="s">
        <v>961</v>
      </c>
      <c r="B912">
        <v>198</v>
      </c>
      <c r="C912">
        <v>154</v>
      </c>
      <c r="D912">
        <v>95632614</v>
      </c>
      <c r="E912" t="s">
        <v>2541</v>
      </c>
      <c r="F912" t="s">
        <v>436</v>
      </c>
      <c r="G912" t="s">
        <v>2542</v>
      </c>
      <c r="H912">
        <v>118483</v>
      </c>
      <c r="I912">
        <v>674</v>
      </c>
      <c r="J912" t="s">
        <v>29</v>
      </c>
      <c r="K912" t="s">
        <v>30</v>
      </c>
      <c r="L912">
        <v>79000000</v>
      </c>
      <c r="M912">
        <v>2003</v>
      </c>
      <c r="N912">
        <v>7.2</v>
      </c>
      <c r="O912">
        <f>Table1[[#This Row],[gross]]-Table1[[#This Row],[budget]]</f>
        <v>16632614</v>
      </c>
    </row>
    <row r="913" spans="1:15" x14ac:dyDescent="0.3">
      <c r="A913" t="s">
        <v>703</v>
      </c>
      <c r="B913">
        <v>95</v>
      </c>
      <c r="C913">
        <v>134</v>
      </c>
      <c r="D913">
        <v>20733485</v>
      </c>
      <c r="E913" t="s">
        <v>92</v>
      </c>
      <c r="F913" t="s">
        <v>2544</v>
      </c>
      <c r="G913" t="s">
        <v>2545</v>
      </c>
      <c r="H913">
        <v>11622</v>
      </c>
      <c r="I913">
        <v>157</v>
      </c>
      <c r="J913" t="s">
        <v>29</v>
      </c>
      <c r="K913" t="s">
        <v>30</v>
      </c>
      <c r="L913">
        <v>5000000</v>
      </c>
      <c r="M913">
        <v>1997</v>
      </c>
      <c r="N913">
        <v>7.2</v>
      </c>
      <c r="O913">
        <f>Table1[[#This Row],[gross]]-Table1[[#This Row],[budget]]</f>
        <v>15733485</v>
      </c>
    </row>
    <row r="914" spans="1:15" x14ac:dyDescent="0.3">
      <c r="A914" t="s">
        <v>33</v>
      </c>
      <c r="B914">
        <v>60</v>
      </c>
      <c r="C914">
        <v>114</v>
      </c>
      <c r="D914">
        <v>25600000</v>
      </c>
      <c r="E914" t="s">
        <v>26</v>
      </c>
      <c r="F914" t="s">
        <v>649</v>
      </c>
      <c r="G914" t="s">
        <v>2547</v>
      </c>
      <c r="H914">
        <v>57363</v>
      </c>
      <c r="I914">
        <v>308</v>
      </c>
      <c r="J914" t="s">
        <v>29</v>
      </c>
      <c r="K914" t="s">
        <v>30</v>
      </c>
      <c r="L914">
        <v>10000000</v>
      </c>
      <c r="M914">
        <v>1983</v>
      </c>
      <c r="N914">
        <v>7.2</v>
      </c>
      <c r="O914">
        <f>Table1[[#This Row],[gross]]-Table1[[#This Row],[budget]]</f>
        <v>15600000</v>
      </c>
    </row>
    <row r="915" spans="1:15" x14ac:dyDescent="0.3">
      <c r="A915" t="s">
        <v>2549</v>
      </c>
      <c r="B915">
        <v>210</v>
      </c>
      <c r="C915">
        <v>124</v>
      </c>
      <c r="D915">
        <v>92930005</v>
      </c>
      <c r="E915" t="s">
        <v>208</v>
      </c>
      <c r="F915" t="s">
        <v>436</v>
      </c>
      <c r="G915" t="s">
        <v>2550</v>
      </c>
      <c r="H915">
        <v>204063</v>
      </c>
      <c r="I915">
        <v>764</v>
      </c>
      <c r="J915" t="s">
        <v>29</v>
      </c>
      <c r="K915" t="s">
        <v>227</v>
      </c>
      <c r="L915">
        <v>78000000</v>
      </c>
      <c r="M915">
        <v>2002</v>
      </c>
      <c r="N915">
        <v>7.2</v>
      </c>
      <c r="O915">
        <f>Table1[[#This Row],[gross]]-Table1[[#This Row],[budget]]</f>
        <v>14930005</v>
      </c>
    </row>
    <row r="916" spans="1:15" x14ac:dyDescent="0.3">
      <c r="A916" t="s">
        <v>59</v>
      </c>
      <c r="B916">
        <v>388</v>
      </c>
      <c r="C916">
        <v>146</v>
      </c>
      <c r="D916">
        <v>79883359</v>
      </c>
      <c r="E916" t="s">
        <v>205</v>
      </c>
      <c r="F916" t="s">
        <v>2551</v>
      </c>
      <c r="G916" t="s">
        <v>2552</v>
      </c>
      <c r="H916">
        <v>116159</v>
      </c>
      <c r="I916">
        <v>488</v>
      </c>
      <c r="J916" t="s">
        <v>29</v>
      </c>
      <c r="K916" t="s">
        <v>30</v>
      </c>
      <c r="L916">
        <v>66000000</v>
      </c>
      <c r="M916">
        <v>2011</v>
      </c>
      <c r="N916">
        <v>7.2</v>
      </c>
      <c r="O916">
        <f>Table1[[#This Row],[gross]]-Table1[[#This Row],[budget]]</f>
        <v>13883359</v>
      </c>
    </row>
    <row r="917" spans="1:15" x14ac:dyDescent="0.3">
      <c r="A917" t="s">
        <v>1096</v>
      </c>
      <c r="B917">
        <v>68</v>
      </c>
      <c r="C917">
        <v>124</v>
      </c>
      <c r="D917">
        <v>27441122</v>
      </c>
      <c r="E917" t="s">
        <v>2343</v>
      </c>
      <c r="F917" t="s">
        <v>2554</v>
      </c>
      <c r="G917" t="s">
        <v>2555</v>
      </c>
      <c r="H917">
        <v>14322</v>
      </c>
      <c r="I917">
        <v>116</v>
      </c>
      <c r="J917" t="s">
        <v>29</v>
      </c>
      <c r="K917" t="s">
        <v>30</v>
      </c>
      <c r="L917">
        <v>15000000</v>
      </c>
      <c r="M917">
        <v>2000</v>
      </c>
      <c r="N917">
        <v>7.2</v>
      </c>
      <c r="O917">
        <f>Table1[[#This Row],[gross]]-Table1[[#This Row],[budget]]</f>
        <v>12441122</v>
      </c>
    </row>
    <row r="918" spans="1:15" x14ac:dyDescent="0.3">
      <c r="A918" t="s">
        <v>48</v>
      </c>
      <c r="B918">
        <v>446</v>
      </c>
      <c r="C918">
        <v>201</v>
      </c>
      <c r="D918">
        <v>218051260</v>
      </c>
      <c r="E918" t="s">
        <v>1660</v>
      </c>
      <c r="F918" t="s">
        <v>761</v>
      </c>
      <c r="G918" t="s">
        <v>2557</v>
      </c>
      <c r="H918">
        <v>316018</v>
      </c>
      <c r="I918">
        <v>2618</v>
      </c>
      <c r="J918" t="s">
        <v>29</v>
      </c>
      <c r="K918" t="s">
        <v>83</v>
      </c>
      <c r="L918">
        <v>207000000</v>
      </c>
      <c r="M918">
        <v>2005</v>
      </c>
      <c r="N918">
        <v>7.2</v>
      </c>
      <c r="O918">
        <f>Table1[[#This Row],[gross]]-Table1[[#This Row],[budget]]</f>
        <v>11051260</v>
      </c>
    </row>
    <row r="919" spans="1:15" x14ac:dyDescent="0.3">
      <c r="A919" t="s">
        <v>48</v>
      </c>
      <c r="B919">
        <v>446</v>
      </c>
      <c r="C919">
        <v>201</v>
      </c>
      <c r="D919">
        <v>218051260</v>
      </c>
      <c r="E919" t="s">
        <v>1660</v>
      </c>
      <c r="F919" t="s">
        <v>761</v>
      </c>
      <c r="G919" t="s">
        <v>2557</v>
      </c>
      <c r="H919">
        <v>316020</v>
      </c>
      <c r="I919">
        <v>2618</v>
      </c>
      <c r="J919" t="s">
        <v>29</v>
      </c>
      <c r="K919" t="s">
        <v>83</v>
      </c>
      <c r="L919">
        <v>207000000</v>
      </c>
      <c r="M919">
        <v>2005</v>
      </c>
      <c r="N919">
        <v>7.2</v>
      </c>
      <c r="O919">
        <f>Table1[[#This Row],[gross]]-Table1[[#This Row],[budget]]</f>
        <v>11051260</v>
      </c>
    </row>
    <row r="920" spans="1:15" x14ac:dyDescent="0.3">
      <c r="A920" t="s">
        <v>48</v>
      </c>
      <c r="B920">
        <v>446</v>
      </c>
      <c r="C920">
        <v>201</v>
      </c>
      <c r="D920">
        <v>218051260</v>
      </c>
      <c r="E920" t="s">
        <v>1660</v>
      </c>
      <c r="F920" t="s">
        <v>761</v>
      </c>
      <c r="G920" t="s">
        <v>2557</v>
      </c>
      <c r="H920">
        <v>316027</v>
      </c>
      <c r="I920">
        <v>2618</v>
      </c>
      <c r="J920" t="s">
        <v>29</v>
      </c>
      <c r="K920" t="s">
        <v>83</v>
      </c>
      <c r="L920">
        <v>207000000</v>
      </c>
      <c r="M920">
        <v>2005</v>
      </c>
      <c r="N920">
        <v>7.2</v>
      </c>
      <c r="O920">
        <f>Table1[[#This Row],[gross]]-Table1[[#This Row],[budget]]</f>
        <v>11051260</v>
      </c>
    </row>
    <row r="921" spans="1:15" x14ac:dyDescent="0.3">
      <c r="A921" t="s">
        <v>648</v>
      </c>
      <c r="B921">
        <v>42</v>
      </c>
      <c r="C921">
        <v>110</v>
      </c>
      <c r="D921">
        <v>14100000</v>
      </c>
      <c r="E921" t="s">
        <v>73</v>
      </c>
      <c r="F921" t="s">
        <v>2559</v>
      </c>
      <c r="G921" t="s">
        <v>2560</v>
      </c>
      <c r="H921">
        <v>14995</v>
      </c>
      <c r="I921">
        <v>87</v>
      </c>
      <c r="J921" t="s">
        <v>29</v>
      </c>
      <c r="K921" t="s">
        <v>30</v>
      </c>
      <c r="L921">
        <v>5000000</v>
      </c>
      <c r="M921">
        <v>1982</v>
      </c>
      <c r="N921">
        <v>7.2</v>
      </c>
      <c r="O921">
        <f>Table1[[#This Row],[gross]]-Table1[[#This Row],[budget]]</f>
        <v>9100000</v>
      </c>
    </row>
    <row r="922" spans="1:15" x14ac:dyDescent="0.3">
      <c r="A922" t="s">
        <v>349</v>
      </c>
      <c r="B922">
        <v>114</v>
      </c>
      <c r="C922">
        <v>100</v>
      </c>
      <c r="D922">
        <v>11694528</v>
      </c>
      <c r="E922" t="s">
        <v>2561</v>
      </c>
      <c r="F922" t="s">
        <v>2562</v>
      </c>
      <c r="G922" t="s">
        <v>2563</v>
      </c>
      <c r="H922">
        <v>7721</v>
      </c>
      <c r="I922">
        <v>72</v>
      </c>
      <c r="J922" t="s">
        <v>29</v>
      </c>
      <c r="K922" t="s">
        <v>30</v>
      </c>
      <c r="L922">
        <v>3000000</v>
      </c>
      <c r="M922">
        <v>2005</v>
      </c>
      <c r="N922">
        <v>7.2</v>
      </c>
      <c r="O922">
        <f>Table1[[#This Row],[gross]]-Table1[[#This Row],[budget]]</f>
        <v>8694528</v>
      </c>
    </row>
    <row r="923" spans="1:15" x14ac:dyDescent="0.3">
      <c r="A923" t="s">
        <v>59</v>
      </c>
      <c r="B923">
        <v>77</v>
      </c>
      <c r="C923">
        <v>155</v>
      </c>
      <c r="D923">
        <v>44175394</v>
      </c>
      <c r="E923" t="s">
        <v>2564</v>
      </c>
      <c r="F923" t="s">
        <v>136</v>
      </c>
      <c r="G923" t="s">
        <v>2565</v>
      </c>
      <c r="H923">
        <v>56509</v>
      </c>
      <c r="I923">
        <v>227</v>
      </c>
      <c r="J923" t="s">
        <v>29</v>
      </c>
      <c r="K923" t="s">
        <v>30</v>
      </c>
      <c r="L923">
        <v>36000000</v>
      </c>
      <c r="M923">
        <v>1997</v>
      </c>
      <c r="N923">
        <v>7.2</v>
      </c>
      <c r="O923">
        <f>Table1[[#This Row],[gross]]-Table1[[#This Row],[budget]]</f>
        <v>8175394</v>
      </c>
    </row>
    <row r="924" spans="1:15" x14ac:dyDescent="0.3">
      <c r="A924" t="s">
        <v>539</v>
      </c>
      <c r="B924">
        <v>275</v>
      </c>
      <c r="C924">
        <v>96</v>
      </c>
      <c r="D924">
        <v>23213577</v>
      </c>
      <c r="E924" t="s">
        <v>588</v>
      </c>
      <c r="F924" t="s">
        <v>740</v>
      </c>
      <c r="G924" t="s">
        <v>2567</v>
      </c>
      <c r="H924">
        <v>198111</v>
      </c>
      <c r="I924">
        <v>365</v>
      </c>
      <c r="J924" t="s">
        <v>29</v>
      </c>
      <c r="K924" t="s">
        <v>408</v>
      </c>
      <c r="L924">
        <v>15500000</v>
      </c>
      <c r="M924">
        <v>2008</v>
      </c>
      <c r="N924">
        <v>7.2</v>
      </c>
      <c r="O924">
        <f>Table1[[#This Row],[gross]]-Table1[[#This Row],[budget]]</f>
        <v>7713577</v>
      </c>
    </row>
    <row r="925" spans="1:15" x14ac:dyDescent="0.3">
      <c r="A925" t="s">
        <v>25</v>
      </c>
      <c r="B925">
        <v>330</v>
      </c>
      <c r="C925">
        <v>126</v>
      </c>
      <c r="D925">
        <v>25592632</v>
      </c>
      <c r="E925" t="s">
        <v>626</v>
      </c>
      <c r="F925" t="s">
        <v>1385</v>
      </c>
      <c r="G925" t="s">
        <v>2569</v>
      </c>
      <c r="H925">
        <v>220475</v>
      </c>
      <c r="I925">
        <v>1066</v>
      </c>
      <c r="J925" t="s">
        <v>29</v>
      </c>
      <c r="K925" t="s">
        <v>30</v>
      </c>
      <c r="L925">
        <v>18000000</v>
      </c>
      <c r="M925">
        <v>2007</v>
      </c>
      <c r="N925">
        <v>7.2</v>
      </c>
      <c r="O925">
        <f>Table1[[#This Row],[gross]]-Table1[[#This Row],[budget]]</f>
        <v>7592632</v>
      </c>
    </row>
    <row r="926" spans="1:15" x14ac:dyDescent="0.3">
      <c r="A926" t="s">
        <v>2571</v>
      </c>
      <c r="B926">
        <v>46</v>
      </c>
      <c r="C926">
        <v>133</v>
      </c>
      <c r="D926">
        <v>33200000</v>
      </c>
      <c r="E926" t="s">
        <v>2572</v>
      </c>
      <c r="F926" t="s">
        <v>1434</v>
      </c>
      <c r="G926" t="s">
        <v>2573</v>
      </c>
      <c r="H926">
        <v>28247</v>
      </c>
      <c r="I926">
        <v>149</v>
      </c>
      <c r="J926" t="s">
        <v>29</v>
      </c>
      <c r="K926" t="s">
        <v>30</v>
      </c>
      <c r="L926">
        <v>26000000</v>
      </c>
      <c r="M926">
        <v>1985</v>
      </c>
      <c r="N926">
        <v>7.2</v>
      </c>
      <c r="O926">
        <f>Table1[[#This Row],[gross]]-Table1[[#This Row],[budget]]</f>
        <v>7200000</v>
      </c>
    </row>
    <row r="927" spans="1:15" x14ac:dyDescent="0.3">
      <c r="A927" t="s">
        <v>1247</v>
      </c>
      <c r="B927">
        <v>337</v>
      </c>
      <c r="C927">
        <v>95</v>
      </c>
      <c r="D927">
        <v>5997134</v>
      </c>
      <c r="E927" t="s">
        <v>2575</v>
      </c>
      <c r="F927" t="s">
        <v>2576</v>
      </c>
      <c r="G927" t="s">
        <v>2577</v>
      </c>
      <c r="H927">
        <v>36381</v>
      </c>
      <c r="I927">
        <v>126</v>
      </c>
      <c r="J927" t="s">
        <v>29</v>
      </c>
      <c r="K927" t="s">
        <v>30</v>
      </c>
      <c r="L927">
        <v>1000000</v>
      </c>
      <c r="M927">
        <v>2012</v>
      </c>
      <c r="N927">
        <v>7.2</v>
      </c>
      <c r="O927">
        <f>Table1[[#This Row],[gross]]-Table1[[#This Row],[budget]]</f>
        <v>4997134</v>
      </c>
    </row>
    <row r="928" spans="1:15" x14ac:dyDescent="0.3">
      <c r="A928" t="s">
        <v>1265</v>
      </c>
      <c r="B928">
        <v>56</v>
      </c>
      <c r="C928">
        <v>89</v>
      </c>
      <c r="D928">
        <v>6719300</v>
      </c>
      <c r="E928" t="s">
        <v>73</v>
      </c>
      <c r="F928" t="s">
        <v>2578</v>
      </c>
      <c r="G928" t="s">
        <v>2579</v>
      </c>
      <c r="H928">
        <v>8224</v>
      </c>
      <c r="I928">
        <v>132</v>
      </c>
      <c r="J928" t="s">
        <v>29</v>
      </c>
      <c r="K928" t="s">
        <v>442</v>
      </c>
      <c r="L928">
        <v>2000000</v>
      </c>
      <c r="M928">
        <v>1998</v>
      </c>
      <c r="N928">
        <v>7.2</v>
      </c>
      <c r="O928">
        <f>Table1[[#This Row],[gross]]-Table1[[#This Row],[budget]]</f>
        <v>4719300</v>
      </c>
    </row>
    <row r="929" spans="1:15" x14ac:dyDescent="0.3">
      <c r="A929" t="s">
        <v>1216</v>
      </c>
      <c r="B929">
        <v>365</v>
      </c>
      <c r="C929">
        <v>100</v>
      </c>
      <c r="D929">
        <v>6531491</v>
      </c>
      <c r="E929" t="s">
        <v>92</v>
      </c>
      <c r="F929" t="s">
        <v>694</v>
      </c>
      <c r="G929" t="s">
        <v>2581</v>
      </c>
      <c r="H929">
        <v>111658</v>
      </c>
      <c r="I929">
        <v>297</v>
      </c>
      <c r="J929" t="s">
        <v>29</v>
      </c>
      <c r="K929" t="s">
        <v>30</v>
      </c>
      <c r="L929">
        <v>2000000</v>
      </c>
      <c r="M929">
        <v>2010</v>
      </c>
      <c r="N929">
        <v>7.2</v>
      </c>
      <c r="O929">
        <f>Table1[[#This Row],[gross]]-Table1[[#This Row],[budget]]</f>
        <v>4531491</v>
      </c>
    </row>
    <row r="930" spans="1:15" x14ac:dyDescent="0.3">
      <c r="A930" t="s">
        <v>1872</v>
      </c>
      <c r="B930">
        <v>51</v>
      </c>
      <c r="C930">
        <v>98</v>
      </c>
      <c r="D930">
        <v>3799339</v>
      </c>
      <c r="E930" t="s">
        <v>424</v>
      </c>
      <c r="F930" t="s">
        <v>2582</v>
      </c>
      <c r="G930" t="s">
        <v>2583</v>
      </c>
      <c r="H930">
        <v>8000</v>
      </c>
      <c r="I930">
        <v>138</v>
      </c>
      <c r="J930" t="s">
        <v>29</v>
      </c>
      <c r="K930" t="s">
        <v>30</v>
      </c>
      <c r="L930">
        <v>250000</v>
      </c>
      <c r="M930">
        <v>2002</v>
      </c>
      <c r="N930">
        <v>7.2</v>
      </c>
      <c r="O930">
        <f>Table1[[#This Row],[gross]]-Table1[[#This Row],[budget]]</f>
        <v>3549339</v>
      </c>
    </row>
    <row r="931" spans="1:15" x14ac:dyDescent="0.3">
      <c r="A931" t="s">
        <v>1326</v>
      </c>
      <c r="B931">
        <v>53</v>
      </c>
      <c r="C931">
        <v>103</v>
      </c>
      <c r="D931">
        <v>5132222</v>
      </c>
      <c r="E931" t="s">
        <v>2585</v>
      </c>
      <c r="F931" t="s">
        <v>1327</v>
      </c>
      <c r="G931" t="s">
        <v>2586</v>
      </c>
      <c r="H931">
        <v>14112</v>
      </c>
      <c r="I931">
        <v>83</v>
      </c>
      <c r="J931" t="s">
        <v>29</v>
      </c>
      <c r="K931" t="s">
        <v>442</v>
      </c>
      <c r="L931">
        <v>2000000</v>
      </c>
      <c r="M931">
        <v>1994</v>
      </c>
      <c r="N931">
        <v>7.2</v>
      </c>
      <c r="O931">
        <f>Table1[[#This Row],[gross]]-Table1[[#This Row],[budget]]</f>
        <v>3132222</v>
      </c>
    </row>
    <row r="932" spans="1:15" x14ac:dyDescent="0.3">
      <c r="A932" t="s">
        <v>1175</v>
      </c>
      <c r="B932">
        <v>158</v>
      </c>
      <c r="C932">
        <v>113</v>
      </c>
      <c r="D932">
        <v>19057024</v>
      </c>
      <c r="E932" t="s">
        <v>588</v>
      </c>
      <c r="F932" t="s">
        <v>1416</v>
      </c>
      <c r="G932" t="s">
        <v>2588</v>
      </c>
      <c r="H932">
        <v>113963</v>
      </c>
      <c r="I932">
        <v>361</v>
      </c>
      <c r="J932" t="s">
        <v>29</v>
      </c>
      <c r="K932" t="s">
        <v>30</v>
      </c>
      <c r="L932">
        <v>16000000</v>
      </c>
      <c r="M932">
        <v>2010</v>
      </c>
      <c r="N932">
        <v>7.2</v>
      </c>
      <c r="O932">
        <f>Table1[[#This Row],[gross]]-Table1[[#This Row],[budget]]</f>
        <v>3057024</v>
      </c>
    </row>
    <row r="933" spans="1:15" x14ac:dyDescent="0.3">
      <c r="A933" t="s">
        <v>1986</v>
      </c>
      <c r="B933">
        <v>127</v>
      </c>
      <c r="C933">
        <v>105</v>
      </c>
      <c r="D933">
        <v>10460089</v>
      </c>
      <c r="E933" t="s">
        <v>140</v>
      </c>
      <c r="F933" t="s">
        <v>1969</v>
      </c>
      <c r="G933" t="s">
        <v>2590</v>
      </c>
      <c r="H933">
        <v>34098</v>
      </c>
      <c r="I933">
        <v>214</v>
      </c>
      <c r="J933" t="s">
        <v>29</v>
      </c>
      <c r="K933" t="s">
        <v>30</v>
      </c>
      <c r="L933">
        <v>7500000</v>
      </c>
      <c r="M933">
        <v>2002</v>
      </c>
      <c r="N933">
        <v>7.2</v>
      </c>
      <c r="O933">
        <f>Table1[[#This Row],[gross]]-Table1[[#This Row],[budget]]</f>
        <v>2960089</v>
      </c>
    </row>
    <row r="934" spans="1:15" x14ac:dyDescent="0.3">
      <c r="A934" t="s">
        <v>2040</v>
      </c>
      <c r="B934">
        <v>155</v>
      </c>
      <c r="C934">
        <v>117</v>
      </c>
      <c r="D934">
        <v>24362501</v>
      </c>
      <c r="E934" t="s">
        <v>208</v>
      </c>
      <c r="F934" t="s">
        <v>1167</v>
      </c>
      <c r="G934" t="s">
        <v>2591</v>
      </c>
      <c r="H934">
        <v>69980</v>
      </c>
      <c r="I934">
        <v>591</v>
      </c>
      <c r="J934" t="s">
        <v>29</v>
      </c>
      <c r="K934" t="s">
        <v>30</v>
      </c>
      <c r="L934">
        <v>21500000</v>
      </c>
      <c r="M934">
        <v>1999</v>
      </c>
      <c r="N934">
        <v>7.2</v>
      </c>
      <c r="O934">
        <f>Table1[[#This Row],[gross]]-Table1[[#This Row],[budget]]</f>
        <v>2862501</v>
      </c>
    </row>
    <row r="935" spans="1:15" x14ac:dyDescent="0.3">
      <c r="A935" t="s">
        <v>1017</v>
      </c>
      <c r="B935">
        <v>233</v>
      </c>
      <c r="C935">
        <v>98</v>
      </c>
      <c r="D935">
        <v>32774834</v>
      </c>
      <c r="E935" t="s">
        <v>1259</v>
      </c>
      <c r="F935" t="s">
        <v>2592</v>
      </c>
      <c r="G935" t="s">
        <v>2593</v>
      </c>
      <c r="H935">
        <v>136048</v>
      </c>
      <c r="I935">
        <v>700</v>
      </c>
      <c r="J935" t="s">
        <v>29</v>
      </c>
      <c r="K935" t="s">
        <v>30</v>
      </c>
      <c r="L935">
        <v>30000000</v>
      </c>
      <c r="M935">
        <v>2004</v>
      </c>
      <c r="N935">
        <v>7.2</v>
      </c>
      <c r="O935">
        <f>Table1[[#This Row],[gross]]-Table1[[#This Row],[budget]]</f>
        <v>2774834</v>
      </c>
    </row>
    <row r="936" spans="1:15" x14ac:dyDescent="0.3">
      <c r="A936" t="s">
        <v>1925</v>
      </c>
      <c r="B936">
        <v>261</v>
      </c>
      <c r="C936">
        <v>105</v>
      </c>
      <c r="D936">
        <v>5776314</v>
      </c>
      <c r="E936" t="s">
        <v>699</v>
      </c>
      <c r="F936" t="s">
        <v>1425</v>
      </c>
      <c r="G936" t="s">
        <v>2595</v>
      </c>
      <c r="H936">
        <v>73349</v>
      </c>
      <c r="I936">
        <v>142</v>
      </c>
      <c r="J936" t="s">
        <v>29</v>
      </c>
      <c r="K936" t="s">
        <v>30</v>
      </c>
      <c r="L936">
        <v>3200000</v>
      </c>
      <c r="M936">
        <v>2010</v>
      </c>
      <c r="N936">
        <v>7.2</v>
      </c>
      <c r="O936">
        <f>Table1[[#This Row],[gross]]-Table1[[#This Row],[budget]]</f>
        <v>2576314</v>
      </c>
    </row>
    <row r="937" spans="1:15" x14ac:dyDescent="0.3">
      <c r="A937" t="s">
        <v>115</v>
      </c>
      <c r="B937">
        <v>56</v>
      </c>
      <c r="C937">
        <v>139</v>
      </c>
      <c r="D937">
        <v>32000000</v>
      </c>
      <c r="E937" t="s">
        <v>588</v>
      </c>
      <c r="F937" t="s">
        <v>1943</v>
      </c>
      <c r="G937" t="s">
        <v>2597</v>
      </c>
      <c r="H937">
        <v>36267</v>
      </c>
      <c r="I937">
        <v>150</v>
      </c>
      <c r="J937" t="s">
        <v>29</v>
      </c>
      <c r="K937" t="s">
        <v>30</v>
      </c>
      <c r="L937">
        <v>30000000</v>
      </c>
      <c r="M937">
        <v>1993</v>
      </c>
      <c r="N937">
        <v>7.2</v>
      </c>
      <c r="O937">
        <f>Table1[[#This Row],[gross]]-Table1[[#This Row],[budget]]</f>
        <v>2000000</v>
      </c>
    </row>
    <row r="938" spans="1:15" x14ac:dyDescent="0.3">
      <c r="A938" t="s">
        <v>1201</v>
      </c>
      <c r="B938">
        <v>208</v>
      </c>
      <c r="C938">
        <v>106</v>
      </c>
      <c r="D938">
        <v>2694973</v>
      </c>
      <c r="E938" t="s">
        <v>92</v>
      </c>
      <c r="F938" t="s">
        <v>921</v>
      </c>
      <c r="G938" t="s">
        <v>2599</v>
      </c>
      <c r="H938">
        <v>70885</v>
      </c>
      <c r="I938">
        <v>189</v>
      </c>
      <c r="J938" t="s">
        <v>29</v>
      </c>
      <c r="K938" t="s">
        <v>30</v>
      </c>
      <c r="L938">
        <v>700000</v>
      </c>
      <c r="M938">
        <v>2006</v>
      </c>
      <c r="N938">
        <v>7.2</v>
      </c>
      <c r="O938">
        <f>Table1[[#This Row],[gross]]-Table1[[#This Row],[budget]]</f>
        <v>1994973</v>
      </c>
    </row>
    <row r="939" spans="1:15" x14ac:dyDescent="0.3">
      <c r="A939" t="s">
        <v>1237</v>
      </c>
      <c r="B939">
        <v>181</v>
      </c>
      <c r="C939">
        <v>97</v>
      </c>
      <c r="D939">
        <v>2508841</v>
      </c>
      <c r="E939" t="s">
        <v>26</v>
      </c>
      <c r="F939" t="s">
        <v>2600</v>
      </c>
      <c r="G939" t="s">
        <v>2601</v>
      </c>
      <c r="H939">
        <v>21746</v>
      </c>
      <c r="I939">
        <v>93</v>
      </c>
      <c r="J939" t="s">
        <v>29</v>
      </c>
      <c r="K939" t="s">
        <v>30</v>
      </c>
      <c r="L939">
        <v>1000000</v>
      </c>
      <c r="M939">
        <v>2008</v>
      </c>
      <c r="N939">
        <v>7.2</v>
      </c>
      <c r="O939">
        <f>Table1[[#This Row],[gross]]-Table1[[#This Row],[budget]]</f>
        <v>1508841</v>
      </c>
    </row>
    <row r="940" spans="1:15" x14ac:dyDescent="0.3">
      <c r="A940" t="s">
        <v>2203</v>
      </c>
      <c r="B940">
        <v>59</v>
      </c>
      <c r="C940">
        <v>88</v>
      </c>
      <c r="D940">
        <v>2073984</v>
      </c>
      <c r="E940" t="s">
        <v>588</v>
      </c>
      <c r="F940" t="s">
        <v>2603</v>
      </c>
      <c r="G940" t="s">
        <v>2604</v>
      </c>
      <c r="H940">
        <v>4743</v>
      </c>
      <c r="I940">
        <v>135</v>
      </c>
      <c r="J940" t="s">
        <v>29</v>
      </c>
      <c r="K940" t="s">
        <v>241</v>
      </c>
      <c r="L940">
        <v>800000</v>
      </c>
      <c r="M940">
        <v>2002</v>
      </c>
      <c r="N940">
        <v>7.2</v>
      </c>
      <c r="O940">
        <f>Table1[[#This Row],[gross]]-Table1[[#This Row],[budget]]</f>
        <v>1273984</v>
      </c>
    </row>
    <row r="941" spans="1:15" x14ac:dyDescent="0.3">
      <c r="A941" t="s">
        <v>1272</v>
      </c>
      <c r="B941">
        <v>72</v>
      </c>
      <c r="C941">
        <v>88</v>
      </c>
      <c r="D941">
        <v>592014</v>
      </c>
      <c r="E941" t="s">
        <v>2606</v>
      </c>
      <c r="F941" t="s">
        <v>2607</v>
      </c>
      <c r="G941" t="s">
        <v>2608</v>
      </c>
      <c r="H941">
        <v>5709</v>
      </c>
      <c r="I941">
        <v>114</v>
      </c>
      <c r="J941" t="s">
        <v>29</v>
      </c>
      <c r="K941" t="s">
        <v>30</v>
      </c>
      <c r="L941">
        <v>218</v>
      </c>
      <c r="M941">
        <v>2003</v>
      </c>
      <c r="N941">
        <v>7.2</v>
      </c>
      <c r="O941">
        <f>Table1[[#This Row],[gross]]-Table1[[#This Row],[budget]]</f>
        <v>591796</v>
      </c>
    </row>
    <row r="942" spans="1:15" x14ac:dyDescent="0.3">
      <c r="A942" t="s">
        <v>1464</v>
      </c>
      <c r="B942">
        <v>64</v>
      </c>
      <c r="C942">
        <v>97</v>
      </c>
      <c r="D942">
        <v>1141829</v>
      </c>
      <c r="E942" t="s">
        <v>26</v>
      </c>
      <c r="F942" t="s">
        <v>2610</v>
      </c>
      <c r="G942" t="s">
        <v>2611</v>
      </c>
      <c r="H942">
        <v>8509</v>
      </c>
      <c r="I942">
        <v>109</v>
      </c>
      <c r="J942" t="s">
        <v>29</v>
      </c>
      <c r="K942" t="s">
        <v>30</v>
      </c>
      <c r="L942">
        <v>700000</v>
      </c>
      <c r="M942">
        <v>2001</v>
      </c>
      <c r="N942">
        <v>7.2</v>
      </c>
      <c r="O942">
        <f>Table1[[#This Row],[gross]]-Table1[[#This Row],[budget]]</f>
        <v>441829</v>
      </c>
    </row>
    <row r="943" spans="1:15" x14ac:dyDescent="0.3">
      <c r="A943" t="s">
        <v>1195</v>
      </c>
      <c r="B943">
        <v>103</v>
      </c>
      <c r="C943">
        <v>109</v>
      </c>
      <c r="D943">
        <v>16346122</v>
      </c>
      <c r="E943" t="s">
        <v>92</v>
      </c>
      <c r="F943" t="s">
        <v>506</v>
      </c>
      <c r="G943" t="s">
        <v>2613</v>
      </c>
      <c r="H943">
        <v>25549</v>
      </c>
      <c r="I943">
        <v>171</v>
      </c>
      <c r="J943" t="s">
        <v>29</v>
      </c>
      <c r="K943" t="s">
        <v>30</v>
      </c>
      <c r="L943">
        <v>16000000</v>
      </c>
      <c r="M943">
        <v>2002</v>
      </c>
      <c r="N943">
        <v>7.2</v>
      </c>
      <c r="O943">
        <f>Table1[[#This Row],[gross]]-Table1[[#This Row],[budget]]</f>
        <v>346122</v>
      </c>
    </row>
    <row r="944" spans="1:15" x14ac:dyDescent="0.3">
      <c r="A944" t="s">
        <v>1329</v>
      </c>
      <c r="B944">
        <v>11</v>
      </c>
      <c r="C944">
        <v>114</v>
      </c>
      <c r="D944">
        <v>1001437</v>
      </c>
      <c r="E944" t="s">
        <v>588</v>
      </c>
      <c r="F944" t="s">
        <v>2615</v>
      </c>
      <c r="G944" t="s">
        <v>2616</v>
      </c>
      <c r="H944">
        <v>2039</v>
      </c>
      <c r="I944">
        <v>28</v>
      </c>
      <c r="J944" t="s">
        <v>29</v>
      </c>
      <c r="K944" t="s">
        <v>30</v>
      </c>
      <c r="L944">
        <v>800000</v>
      </c>
      <c r="M944">
        <v>1993</v>
      </c>
      <c r="N944">
        <v>7.2</v>
      </c>
      <c r="O944">
        <f>Table1[[#This Row],[gross]]-Table1[[#This Row],[budget]]</f>
        <v>201437</v>
      </c>
    </row>
    <row r="945" spans="1:15" x14ac:dyDescent="0.3">
      <c r="A945" t="s">
        <v>615</v>
      </c>
      <c r="B945">
        <v>401</v>
      </c>
      <c r="C945">
        <v>110</v>
      </c>
      <c r="D945">
        <v>14989761</v>
      </c>
      <c r="E945" t="s">
        <v>338</v>
      </c>
      <c r="F945" t="s">
        <v>2618</v>
      </c>
      <c r="G945" t="s">
        <v>2619</v>
      </c>
      <c r="H945">
        <v>185845</v>
      </c>
      <c r="I945">
        <v>284</v>
      </c>
      <c r="J945" t="s">
        <v>29</v>
      </c>
      <c r="K945" t="s">
        <v>200</v>
      </c>
      <c r="L945">
        <v>15000000</v>
      </c>
      <c r="M945">
        <v>2012</v>
      </c>
      <c r="N945">
        <v>7.2</v>
      </c>
      <c r="O945">
        <f>Table1[[#This Row],[gross]]-Table1[[#This Row],[budget]]</f>
        <v>-10239</v>
      </c>
    </row>
    <row r="946" spans="1:15" x14ac:dyDescent="0.3">
      <c r="A946" t="s">
        <v>1218</v>
      </c>
      <c r="B946">
        <v>16</v>
      </c>
      <c r="C946">
        <v>100</v>
      </c>
      <c r="D946">
        <v>982214</v>
      </c>
      <c r="E946" t="s">
        <v>92</v>
      </c>
      <c r="F946" t="s">
        <v>2621</v>
      </c>
      <c r="G946" t="s">
        <v>2622</v>
      </c>
      <c r="H946">
        <v>1976</v>
      </c>
      <c r="I946">
        <v>51</v>
      </c>
      <c r="J946" t="s">
        <v>29</v>
      </c>
      <c r="K946" t="s">
        <v>30</v>
      </c>
      <c r="L946">
        <v>1000000</v>
      </c>
      <c r="M946">
        <v>1998</v>
      </c>
      <c r="N946">
        <v>7.2</v>
      </c>
      <c r="O946">
        <f>Table1[[#This Row],[gross]]-Table1[[#This Row],[budget]]</f>
        <v>-17786</v>
      </c>
    </row>
    <row r="947" spans="1:15" x14ac:dyDescent="0.3">
      <c r="A947" t="s">
        <v>2624</v>
      </c>
      <c r="B947">
        <v>35</v>
      </c>
      <c r="C947">
        <v>107</v>
      </c>
      <c r="D947">
        <v>819939</v>
      </c>
      <c r="E947" t="s">
        <v>699</v>
      </c>
      <c r="F947" t="s">
        <v>1238</v>
      </c>
      <c r="G947" t="s">
        <v>2625</v>
      </c>
      <c r="H947">
        <v>14580</v>
      </c>
      <c r="I947">
        <v>252</v>
      </c>
      <c r="J947" t="s">
        <v>29</v>
      </c>
      <c r="K947" t="s">
        <v>30</v>
      </c>
      <c r="L947">
        <v>850000</v>
      </c>
      <c r="M947">
        <v>2003</v>
      </c>
      <c r="N947">
        <v>7.2</v>
      </c>
      <c r="O947">
        <f>Table1[[#This Row],[gross]]-Table1[[#This Row],[budget]]</f>
        <v>-30061</v>
      </c>
    </row>
    <row r="948" spans="1:15" x14ac:dyDescent="0.3">
      <c r="A948" t="s">
        <v>1147</v>
      </c>
      <c r="B948">
        <v>195</v>
      </c>
      <c r="C948">
        <v>122</v>
      </c>
      <c r="D948">
        <v>3950029</v>
      </c>
      <c r="E948" t="s">
        <v>92</v>
      </c>
      <c r="F948" t="s">
        <v>2627</v>
      </c>
      <c r="G948" t="s">
        <v>2628</v>
      </c>
      <c r="H948">
        <v>12411</v>
      </c>
      <c r="I948">
        <v>89</v>
      </c>
      <c r="J948" t="s">
        <v>90</v>
      </c>
      <c r="K948" t="s">
        <v>241</v>
      </c>
      <c r="L948">
        <v>4000000</v>
      </c>
      <c r="M948">
        <v>2010</v>
      </c>
      <c r="N948">
        <v>7.2</v>
      </c>
      <c r="O948">
        <f>Table1[[#This Row],[gross]]-Table1[[#This Row],[budget]]</f>
        <v>-49971</v>
      </c>
    </row>
    <row r="949" spans="1:15" x14ac:dyDescent="0.3">
      <c r="A949" t="s">
        <v>1153</v>
      </c>
      <c r="B949">
        <v>12</v>
      </c>
      <c r="C949">
        <v>119</v>
      </c>
      <c r="D949">
        <v>798341</v>
      </c>
      <c r="E949" t="s">
        <v>1103</v>
      </c>
      <c r="F949" t="s">
        <v>453</v>
      </c>
      <c r="G949" t="s">
        <v>2630</v>
      </c>
      <c r="H949">
        <v>983</v>
      </c>
      <c r="I949">
        <v>63</v>
      </c>
      <c r="J949" t="s">
        <v>29</v>
      </c>
      <c r="K949" t="s">
        <v>30</v>
      </c>
      <c r="L949">
        <v>1000000</v>
      </c>
      <c r="M949">
        <v>2001</v>
      </c>
      <c r="N949">
        <v>7.2</v>
      </c>
      <c r="O949">
        <f>Table1[[#This Row],[gross]]-Table1[[#This Row],[budget]]</f>
        <v>-201659</v>
      </c>
    </row>
    <row r="950" spans="1:15" x14ac:dyDescent="0.3">
      <c r="A950" t="s">
        <v>1250</v>
      </c>
      <c r="B950">
        <v>109</v>
      </c>
      <c r="C950">
        <v>95</v>
      </c>
      <c r="D950">
        <v>1060591</v>
      </c>
      <c r="E950" t="s">
        <v>699</v>
      </c>
      <c r="F950" t="s">
        <v>2632</v>
      </c>
      <c r="G950" t="s">
        <v>2633</v>
      </c>
      <c r="H950">
        <v>9750</v>
      </c>
      <c r="I950">
        <v>66</v>
      </c>
      <c r="J950" t="s">
        <v>37</v>
      </c>
      <c r="K950" t="s">
        <v>241</v>
      </c>
      <c r="L950">
        <v>1300000</v>
      </c>
      <c r="M950">
        <v>2007</v>
      </c>
      <c r="N950">
        <v>7.2</v>
      </c>
      <c r="O950">
        <f>Table1[[#This Row],[gross]]-Table1[[#This Row],[budget]]</f>
        <v>-239409</v>
      </c>
    </row>
    <row r="951" spans="1:15" x14ac:dyDescent="0.3">
      <c r="A951" t="s">
        <v>478</v>
      </c>
      <c r="B951">
        <v>43</v>
      </c>
      <c r="C951">
        <v>95</v>
      </c>
      <c r="D951">
        <v>695229</v>
      </c>
      <c r="E951" t="s">
        <v>73</v>
      </c>
      <c r="F951" t="s">
        <v>478</v>
      </c>
      <c r="G951" t="s">
        <v>2635</v>
      </c>
      <c r="H951">
        <v>11369</v>
      </c>
      <c r="I951">
        <v>65</v>
      </c>
      <c r="J951" t="s">
        <v>29</v>
      </c>
      <c r="K951" t="s">
        <v>30</v>
      </c>
      <c r="L951">
        <v>1300000</v>
      </c>
      <c r="M951">
        <v>1996</v>
      </c>
      <c r="N951">
        <v>7.2</v>
      </c>
      <c r="O951">
        <f>Table1[[#This Row],[gross]]-Table1[[#This Row],[budget]]</f>
        <v>-604771</v>
      </c>
    </row>
    <row r="952" spans="1:15" x14ac:dyDescent="0.3">
      <c r="A952" t="s">
        <v>1234</v>
      </c>
      <c r="B952">
        <v>84</v>
      </c>
      <c r="C952">
        <v>98</v>
      </c>
      <c r="D952">
        <v>406035</v>
      </c>
      <c r="E952" t="s">
        <v>92</v>
      </c>
      <c r="F952" t="s">
        <v>921</v>
      </c>
      <c r="G952" t="s">
        <v>2637</v>
      </c>
      <c r="H952">
        <v>30314</v>
      </c>
      <c r="I952">
        <v>159</v>
      </c>
      <c r="J952" t="s">
        <v>29</v>
      </c>
      <c r="K952" t="s">
        <v>30</v>
      </c>
      <c r="L952">
        <v>1500000</v>
      </c>
      <c r="M952">
        <v>2001</v>
      </c>
      <c r="N952">
        <v>7.2</v>
      </c>
      <c r="O952">
        <f>Table1[[#This Row],[gross]]-Table1[[#This Row],[budget]]</f>
        <v>-1093965</v>
      </c>
    </row>
    <row r="953" spans="1:15" x14ac:dyDescent="0.3">
      <c r="A953" t="s">
        <v>1000</v>
      </c>
      <c r="B953">
        <v>152</v>
      </c>
      <c r="C953">
        <v>90</v>
      </c>
      <c r="D953">
        <v>4859475</v>
      </c>
      <c r="E953" t="s">
        <v>588</v>
      </c>
      <c r="F953" t="s">
        <v>2639</v>
      </c>
      <c r="G953" t="s">
        <v>2640</v>
      </c>
      <c r="H953">
        <v>116910</v>
      </c>
      <c r="I953">
        <v>520</v>
      </c>
      <c r="J953" t="s">
        <v>29</v>
      </c>
      <c r="K953" t="s">
        <v>30</v>
      </c>
      <c r="L953">
        <v>6000000</v>
      </c>
      <c r="M953">
        <v>1999</v>
      </c>
      <c r="N953">
        <v>7.2</v>
      </c>
      <c r="O953">
        <f>Table1[[#This Row],[gross]]-Table1[[#This Row],[budget]]</f>
        <v>-1140525</v>
      </c>
    </row>
    <row r="954" spans="1:15" x14ac:dyDescent="0.3">
      <c r="A954" t="s">
        <v>1268</v>
      </c>
      <c r="B954">
        <v>10</v>
      </c>
      <c r="C954">
        <v>89</v>
      </c>
      <c r="D954">
        <v>444044</v>
      </c>
      <c r="E954" t="s">
        <v>92</v>
      </c>
      <c r="F954" t="s">
        <v>2642</v>
      </c>
      <c r="G954" t="s">
        <v>2643</v>
      </c>
      <c r="H954">
        <v>744</v>
      </c>
      <c r="I954">
        <v>19</v>
      </c>
      <c r="J954" t="s">
        <v>29</v>
      </c>
      <c r="K954" t="s">
        <v>30</v>
      </c>
      <c r="L954">
        <v>1900000</v>
      </c>
      <c r="M954">
        <v>2015</v>
      </c>
      <c r="N954">
        <v>7.2</v>
      </c>
      <c r="O954">
        <f>Table1[[#This Row],[gross]]-Table1[[#This Row],[budget]]</f>
        <v>-1455956</v>
      </c>
    </row>
    <row r="955" spans="1:15" x14ac:dyDescent="0.3">
      <c r="A955" t="s">
        <v>1253</v>
      </c>
      <c r="B955">
        <v>210</v>
      </c>
      <c r="C955">
        <v>95</v>
      </c>
      <c r="D955">
        <v>143523463</v>
      </c>
      <c r="E955" t="s">
        <v>1440</v>
      </c>
      <c r="F955" t="s">
        <v>221</v>
      </c>
      <c r="G955" t="s">
        <v>2645</v>
      </c>
      <c r="H955">
        <v>64322</v>
      </c>
      <c r="I955">
        <v>145</v>
      </c>
      <c r="J955" t="s">
        <v>29</v>
      </c>
      <c r="K955" t="s">
        <v>30</v>
      </c>
      <c r="L955">
        <v>145000000</v>
      </c>
      <c r="M955">
        <v>2016</v>
      </c>
      <c r="N955">
        <v>7.2</v>
      </c>
      <c r="O955">
        <f>Table1[[#This Row],[gross]]-Table1[[#This Row],[budget]]</f>
        <v>-1476537</v>
      </c>
    </row>
    <row r="956" spans="1:15" x14ac:dyDescent="0.3">
      <c r="A956" t="s">
        <v>1144</v>
      </c>
      <c r="B956">
        <v>35</v>
      </c>
      <c r="C956">
        <v>123</v>
      </c>
      <c r="D956">
        <v>26893</v>
      </c>
      <c r="E956" t="s">
        <v>424</v>
      </c>
      <c r="F956" t="s">
        <v>751</v>
      </c>
      <c r="G956" t="s">
        <v>2647</v>
      </c>
      <c r="H956">
        <v>4391</v>
      </c>
      <c r="I956">
        <v>26</v>
      </c>
      <c r="J956" t="s">
        <v>90</v>
      </c>
      <c r="K956" t="s">
        <v>241</v>
      </c>
      <c r="L956">
        <v>1600000</v>
      </c>
      <c r="M956">
        <v>1969</v>
      </c>
      <c r="N956">
        <v>7.2</v>
      </c>
      <c r="O956">
        <f>Table1[[#This Row],[gross]]-Table1[[#This Row],[budget]]</f>
        <v>-1573107</v>
      </c>
    </row>
    <row r="957" spans="1:15" x14ac:dyDescent="0.3">
      <c r="A957" t="s">
        <v>1212</v>
      </c>
      <c r="B957">
        <v>163</v>
      </c>
      <c r="C957">
        <v>101</v>
      </c>
      <c r="D957">
        <v>6350058</v>
      </c>
      <c r="E957" t="s">
        <v>699</v>
      </c>
      <c r="F957" t="s">
        <v>2648</v>
      </c>
      <c r="G957" t="s">
        <v>2649</v>
      </c>
      <c r="H957">
        <v>106098</v>
      </c>
      <c r="I957">
        <v>150</v>
      </c>
      <c r="J957" t="s">
        <v>29</v>
      </c>
      <c r="K957" t="s">
        <v>30</v>
      </c>
      <c r="L957">
        <v>8000000</v>
      </c>
      <c r="M957">
        <v>2010</v>
      </c>
      <c r="N957">
        <v>7.2</v>
      </c>
      <c r="O957">
        <f>Table1[[#This Row],[gross]]-Table1[[#This Row],[budget]]</f>
        <v>-1649942</v>
      </c>
    </row>
    <row r="958" spans="1:15" x14ac:dyDescent="0.3">
      <c r="A958" t="s">
        <v>1279</v>
      </c>
      <c r="B958">
        <v>173</v>
      </c>
      <c r="C958">
        <v>66</v>
      </c>
      <c r="D958">
        <v>38108</v>
      </c>
      <c r="E958" t="s">
        <v>2651</v>
      </c>
      <c r="F958" t="s">
        <v>2652</v>
      </c>
      <c r="G958" t="s">
        <v>2653</v>
      </c>
      <c r="H958">
        <v>40878</v>
      </c>
      <c r="I958">
        <v>124</v>
      </c>
      <c r="J958" t="s">
        <v>174</v>
      </c>
      <c r="K958" t="s">
        <v>408</v>
      </c>
      <c r="L958">
        <v>2600000</v>
      </c>
      <c r="M958">
        <v>2007</v>
      </c>
      <c r="N958">
        <v>7.2</v>
      </c>
      <c r="O958">
        <f>Table1[[#This Row],[gross]]-Table1[[#This Row],[budget]]</f>
        <v>-2561892</v>
      </c>
    </row>
    <row r="959" spans="1:15" x14ac:dyDescent="0.3">
      <c r="A959" t="s">
        <v>493</v>
      </c>
      <c r="B959">
        <v>82</v>
      </c>
      <c r="C959">
        <v>140</v>
      </c>
      <c r="D959">
        <v>35183792</v>
      </c>
      <c r="E959" t="s">
        <v>2655</v>
      </c>
      <c r="F959" t="s">
        <v>1518</v>
      </c>
      <c r="G959" t="s">
        <v>2656</v>
      </c>
      <c r="H959">
        <v>68159</v>
      </c>
      <c r="I959">
        <v>209</v>
      </c>
      <c r="J959" t="s">
        <v>29</v>
      </c>
      <c r="K959" t="s">
        <v>30</v>
      </c>
      <c r="L959">
        <v>38000000</v>
      </c>
      <c r="M959">
        <v>1991</v>
      </c>
      <c r="N959">
        <v>7.2</v>
      </c>
      <c r="O959">
        <f>Table1[[#This Row],[gross]]-Table1[[#This Row],[budget]]</f>
        <v>-2816208</v>
      </c>
    </row>
    <row r="960" spans="1:15" x14ac:dyDescent="0.3">
      <c r="A960" t="s">
        <v>1262</v>
      </c>
      <c r="B960">
        <v>205</v>
      </c>
      <c r="C960">
        <v>93</v>
      </c>
      <c r="D960">
        <v>611709</v>
      </c>
      <c r="E960" t="s">
        <v>73</v>
      </c>
      <c r="F960" t="s">
        <v>2658</v>
      </c>
      <c r="G960" t="s">
        <v>2659</v>
      </c>
      <c r="H960">
        <v>15267</v>
      </c>
      <c r="I960">
        <v>41</v>
      </c>
      <c r="J960" t="s">
        <v>90</v>
      </c>
      <c r="K960" t="s">
        <v>2660</v>
      </c>
      <c r="L960">
        <v>3850000</v>
      </c>
      <c r="M960">
        <v>2011</v>
      </c>
      <c r="N960">
        <v>7.2</v>
      </c>
      <c r="O960">
        <f>Table1[[#This Row],[gross]]-Table1[[#This Row],[budget]]</f>
        <v>-3238291</v>
      </c>
    </row>
    <row r="961" spans="1:15" x14ac:dyDescent="0.3">
      <c r="A961" t="s">
        <v>1790</v>
      </c>
      <c r="B961">
        <v>161</v>
      </c>
      <c r="C961">
        <v>125</v>
      </c>
      <c r="D961">
        <v>1110286</v>
      </c>
      <c r="E961" t="s">
        <v>588</v>
      </c>
      <c r="F961" t="s">
        <v>761</v>
      </c>
      <c r="G961" t="s">
        <v>2662</v>
      </c>
      <c r="H961">
        <v>9727</v>
      </c>
      <c r="I961">
        <v>65</v>
      </c>
      <c r="J961" t="s">
        <v>29</v>
      </c>
      <c r="K961" t="s">
        <v>30</v>
      </c>
      <c r="L961">
        <v>4825000</v>
      </c>
      <c r="M961">
        <v>2009</v>
      </c>
      <c r="N961">
        <v>7.2</v>
      </c>
      <c r="O961">
        <f>Table1[[#This Row],[gross]]-Table1[[#This Row],[budget]]</f>
        <v>-3714714</v>
      </c>
    </row>
    <row r="962" spans="1:15" x14ac:dyDescent="0.3">
      <c r="A962" t="s">
        <v>1228</v>
      </c>
      <c r="B962">
        <v>129</v>
      </c>
      <c r="C962">
        <v>99</v>
      </c>
      <c r="D962">
        <v>2207975</v>
      </c>
      <c r="E962" t="s">
        <v>2564</v>
      </c>
      <c r="F962" t="s">
        <v>2664</v>
      </c>
      <c r="G962" t="s">
        <v>2665</v>
      </c>
      <c r="H962">
        <v>28855</v>
      </c>
      <c r="I962">
        <v>190</v>
      </c>
      <c r="J962" t="s">
        <v>29</v>
      </c>
      <c r="K962" t="s">
        <v>30</v>
      </c>
      <c r="L962">
        <v>6000000</v>
      </c>
      <c r="M962">
        <v>2003</v>
      </c>
      <c r="N962">
        <v>7.2</v>
      </c>
      <c r="O962">
        <f>Table1[[#This Row],[gross]]-Table1[[#This Row],[budget]]</f>
        <v>-3792025</v>
      </c>
    </row>
    <row r="963" spans="1:15" x14ac:dyDescent="0.3">
      <c r="A963" t="s">
        <v>1072</v>
      </c>
      <c r="B963">
        <v>93</v>
      </c>
      <c r="C963">
        <v>123</v>
      </c>
      <c r="D963">
        <v>2122561</v>
      </c>
      <c r="E963" t="s">
        <v>289</v>
      </c>
      <c r="F963" t="s">
        <v>154</v>
      </c>
      <c r="G963" t="s">
        <v>2666</v>
      </c>
      <c r="H963">
        <v>99033</v>
      </c>
      <c r="I963">
        <v>434</v>
      </c>
      <c r="J963" t="s">
        <v>29</v>
      </c>
      <c r="K963" t="s">
        <v>30</v>
      </c>
      <c r="L963">
        <v>6000000</v>
      </c>
      <c r="M963">
        <v>1995</v>
      </c>
      <c r="N963">
        <v>7.2</v>
      </c>
      <c r="O963">
        <f>Table1[[#This Row],[gross]]-Table1[[#This Row],[budget]]</f>
        <v>-3877439</v>
      </c>
    </row>
    <row r="964" spans="1:15" x14ac:dyDescent="0.3">
      <c r="A964" t="s">
        <v>1221</v>
      </c>
      <c r="B964">
        <v>87</v>
      </c>
      <c r="C964">
        <v>100</v>
      </c>
      <c r="D964">
        <v>513836</v>
      </c>
      <c r="E964" t="s">
        <v>699</v>
      </c>
      <c r="F964" t="s">
        <v>2667</v>
      </c>
      <c r="G964" t="s">
        <v>2668</v>
      </c>
      <c r="H964">
        <v>6304</v>
      </c>
      <c r="I964">
        <v>21</v>
      </c>
      <c r="J964" t="s">
        <v>90</v>
      </c>
      <c r="K964" t="s">
        <v>241</v>
      </c>
      <c r="L964">
        <v>4600000</v>
      </c>
      <c r="M964">
        <v>2010</v>
      </c>
      <c r="N964">
        <v>7.2</v>
      </c>
      <c r="O964">
        <f>Table1[[#This Row],[gross]]-Table1[[#This Row],[budget]]</f>
        <v>-4086164</v>
      </c>
    </row>
    <row r="965" spans="1:15" x14ac:dyDescent="0.3">
      <c r="A965" t="s">
        <v>1240</v>
      </c>
      <c r="B965">
        <v>224</v>
      </c>
      <c r="C965">
        <v>97</v>
      </c>
      <c r="D965">
        <v>1818681</v>
      </c>
      <c r="E965" t="s">
        <v>39</v>
      </c>
      <c r="F965" t="s">
        <v>2669</v>
      </c>
      <c r="G965" t="s">
        <v>2670</v>
      </c>
      <c r="H965">
        <v>74435</v>
      </c>
      <c r="I965">
        <v>224</v>
      </c>
      <c r="J965" t="s">
        <v>29</v>
      </c>
      <c r="K965" t="s">
        <v>200</v>
      </c>
      <c r="L965">
        <v>7300000</v>
      </c>
      <c r="M965">
        <v>2009</v>
      </c>
      <c r="N965">
        <v>7.2</v>
      </c>
      <c r="O965">
        <f>Table1[[#This Row],[gross]]-Table1[[#This Row],[budget]]</f>
        <v>-5481319</v>
      </c>
    </row>
    <row r="966" spans="1:15" x14ac:dyDescent="0.3">
      <c r="A966" t="s">
        <v>1909</v>
      </c>
      <c r="B966">
        <v>163</v>
      </c>
      <c r="C966">
        <v>113</v>
      </c>
      <c r="D966">
        <v>1094798</v>
      </c>
      <c r="E966" t="s">
        <v>997</v>
      </c>
      <c r="F966" t="s">
        <v>1644</v>
      </c>
      <c r="G966" t="s">
        <v>2671</v>
      </c>
      <c r="H966">
        <v>11158</v>
      </c>
      <c r="I966">
        <v>73</v>
      </c>
      <c r="J966" t="s">
        <v>29</v>
      </c>
      <c r="K966" t="s">
        <v>200</v>
      </c>
      <c r="L966">
        <v>7200000</v>
      </c>
      <c r="M966">
        <v>2010</v>
      </c>
      <c r="N966">
        <v>7.2</v>
      </c>
      <c r="O966">
        <f>Table1[[#This Row],[gross]]-Table1[[#This Row],[budget]]</f>
        <v>-6105202</v>
      </c>
    </row>
    <row r="967" spans="1:15" x14ac:dyDescent="0.3">
      <c r="A967" t="s">
        <v>1203</v>
      </c>
      <c r="B967">
        <v>217</v>
      </c>
      <c r="C967">
        <v>105</v>
      </c>
      <c r="D967">
        <v>66637</v>
      </c>
      <c r="E967" t="s">
        <v>555</v>
      </c>
      <c r="F967" t="s">
        <v>478</v>
      </c>
      <c r="G967" t="s">
        <v>2672</v>
      </c>
      <c r="H967">
        <v>29608</v>
      </c>
      <c r="I967">
        <v>92</v>
      </c>
      <c r="J967" t="s">
        <v>29</v>
      </c>
      <c r="K967" t="s">
        <v>30</v>
      </c>
      <c r="L967">
        <v>6500000</v>
      </c>
      <c r="M967">
        <v>2009</v>
      </c>
      <c r="N967">
        <v>7.2</v>
      </c>
      <c r="O967">
        <f>Table1[[#This Row],[gross]]-Table1[[#This Row],[budget]]</f>
        <v>-6433363</v>
      </c>
    </row>
    <row r="968" spans="1:15" x14ac:dyDescent="0.3">
      <c r="A968" t="s">
        <v>2673</v>
      </c>
      <c r="B968">
        <v>157</v>
      </c>
      <c r="C968">
        <v>123</v>
      </c>
      <c r="D968">
        <v>33508922</v>
      </c>
      <c r="E968" t="s">
        <v>92</v>
      </c>
      <c r="F968" t="s">
        <v>150</v>
      </c>
      <c r="G968" t="s">
        <v>2674</v>
      </c>
      <c r="H968">
        <v>95860</v>
      </c>
      <c r="I968">
        <v>660</v>
      </c>
      <c r="J968" t="s">
        <v>29</v>
      </c>
      <c r="K968" t="s">
        <v>30</v>
      </c>
      <c r="L968">
        <v>40000000</v>
      </c>
      <c r="M968">
        <v>2000</v>
      </c>
      <c r="N968">
        <v>7.2</v>
      </c>
      <c r="O968">
        <f>Table1[[#This Row],[gross]]-Table1[[#This Row],[budget]]</f>
        <v>-6491078</v>
      </c>
    </row>
    <row r="969" spans="1:15" x14ac:dyDescent="0.3">
      <c r="A969" t="s">
        <v>1069</v>
      </c>
      <c r="B969">
        <v>390</v>
      </c>
      <c r="C969">
        <v>116</v>
      </c>
      <c r="D969">
        <v>12134420</v>
      </c>
      <c r="E969" t="s">
        <v>2675</v>
      </c>
      <c r="F969" t="s">
        <v>1879</v>
      </c>
      <c r="G969" t="s">
        <v>2676</v>
      </c>
      <c r="H969">
        <v>92237</v>
      </c>
      <c r="I969">
        <v>366</v>
      </c>
      <c r="J969" t="s">
        <v>29</v>
      </c>
      <c r="K969" t="s">
        <v>200</v>
      </c>
      <c r="L969">
        <v>20000000</v>
      </c>
      <c r="M969">
        <v>2010</v>
      </c>
      <c r="N969">
        <v>7.2</v>
      </c>
      <c r="O969">
        <f>Table1[[#This Row],[gross]]-Table1[[#This Row],[budget]]</f>
        <v>-7865580</v>
      </c>
    </row>
    <row r="970" spans="1:15" x14ac:dyDescent="0.3">
      <c r="A970" t="s">
        <v>2678</v>
      </c>
      <c r="B970">
        <v>94</v>
      </c>
      <c r="C970">
        <v>98</v>
      </c>
      <c r="D970">
        <v>1754319</v>
      </c>
      <c r="E970" t="s">
        <v>588</v>
      </c>
      <c r="F970" t="s">
        <v>2679</v>
      </c>
      <c r="G970" t="s">
        <v>2680</v>
      </c>
      <c r="H970">
        <v>13174</v>
      </c>
      <c r="I970">
        <v>81</v>
      </c>
      <c r="J970" t="s">
        <v>29</v>
      </c>
      <c r="K970" t="s">
        <v>30</v>
      </c>
      <c r="L970">
        <v>10000000</v>
      </c>
      <c r="M970">
        <v>2011</v>
      </c>
      <c r="N970">
        <v>7.2</v>
      </c>
      <c r="O970">
        <f>Table1[[#This Row],[gross]]-Table1[[#This Row],[budget]]</f>
        <v>-8245681</v>
      </c>
    </row>
    <row r="971" spans="1:15" x14ac:dyDescent="0.3">
      <c r="A971" t="s">
        <v>2681</v>
      </c>
      <c r="B971">
        <v>80</v>
      </c>
      <c r="C971">
        <v>132</v>
      </c>
      <c r="D971">
        <v>1309849</v>
      </c>
      <c r="E971" t="s">
        <v>588</v>
      </c>
      <c r="F971" t="s">
        <v>930</v>
      </c>
      <c r="G971" t="s">
        <v>2682</v>
      </c>
      <c r="H971">
        <v>9395</v>
      </c>
      <c r="I971">
        <v>103</v>
      </c>
      <c r="J971" t="s">
        <v>29</v>
      </c>
      <c r="K971" t="s">
        <v>200</v>
      </c>
      <c r="L971">
        <v>10000000</v>
      </c>
      <c r="M971">
        <v>2002</v>
      </c>
      <c r="N971">
        <v>7.2</v>
      </c>
      <c r="O971">
        <f>Table1[[#This Row],[gross]]-Table1[[#This Row],[budget]]</f>
        <v>-8690151</v>
      </c>
    </row>
    <row r="972" spans="1:15" x14ac:dyDescent="0.3">
      <c r="A972" t="s">
        <v>1209</v>
      </c>
      <c r="B972">
        <v>82</v>
      </c>
      <c r="C972">
        <v>104</v>
      </c>
      <c r="D972">
        <v>1011054</v>
      </c>
      <c r="E972" t="s">
        <v>208</v>
      </c>
      <c r="F972" t="s">
        <v>436</v>
      </c>
      <c r="G972" t="s">
        <v>2684</v>
      </c>
      <c r="H972">
        <v>10585</v>
      </c>
      <c r="I972">
        <v>83</v>
      </c>
      <c r="J972" t="s">
        <v>29</v>
      </c>
      <c r="K972" t="s">
        <v>442</v>
      </c>
      <c r="L972">
        <v>10000000</v>
      </c>
      <c r="M972">
        <v>2003</v>
      </c>
      <c r="N972">
        <v>7.2</v>
      </c>
      <c r="O972">
        <f>Table1[[#This Row],[gross]]-Table1[[#This Row],[budget]]</f>
        <v>-8988946</v>
      </c>
    </row>
    <row r="973" spans="1:15" x14ac:dyDescent="0.3">
      <c r="A973" t="s">
        <v>1171</v>
      </c>
      <c r="B973">
        <v>81</v>
      </c>
      <c r="C973">
        <v>114</v>
      </c>
      <c r="D973">
        <v>447750</v>
      </c>
      <c r="E973" t="s">
        <v>208</v>
      </c>
      <c r="F973" t="s">
        <v>2685</v>
      </c>
      <c r="G973" t="s">
        <v>2686</v>
      </c>
      <c r="H973">
        <v>18520</v>
      </c>
      <c r="I973">
        <v>133</v>
      </c>
      <c r="J973" t="s">
        <v>29</v>
      </c>
      <c r="K973" t="s">
        <v>30</v>
      </c>
      <c r="L973">
        <v>10000000</v>
      </c>
      <c r="M973">
        <v>2000</v>
      </c>
      <c r="N973">
        <v>7.2</v>
      </c>
      <c r="O973">
        <f>Table1[[#This Row],[gross]]-Table1[[#This Row],[budget]]</f>
        <v>-9552250</v>
      </c>
    </row>
    <row r="974" spans="1:15" x14ac:dyDescent="0.3">
      <c r="A974" t="s">
        <v>539</v>
      </c>
      <c r="B974">
        <v>218</v>
      </c>
      <c r="C974">
        <v>92</v>
      </c>
      <c r="D974">
        <v>5306447</v>
      </c>
      <c r="E974" t="s">
        <v>289</v>
      </c>
      <c r="F974" t="s">
        <v>1618</v>
      </c>
      <c r="G974" t="s">
        <v>2687</v>
      </c>
      <c r="H974">
        <v>58967</v>
      </c>
      <c r="I974">
        <v>169</v>
      </c>
      <c r="J974" t="s">
        <v>29</v>
      </c>
      <c r="K974" t="s">
        <v>30</v>
      </c>
      <c r="L974">
        <v>15000000</v>
      </c>
      <c r="M974">
        <v>2009</v>
      </c>
      <c r="N974">
        <v>7.2</v>
      </c>
      <c r="O974">
        <f>Table1[[#This Row],[gross]]-Table1[[#This Row],[budget]]</f>
        <v>-9693553</v>
      </c>
    </row>
    <row r="975" spans="1:15" x14ac:dyDescent="0.3">
      <c r="A975" t="s">
        <v>2688</v>
      </c>
      <c r="B975">
        <v>112</v>
      </c>
      <c r="C975">
        <v>110</v>
      </c>
      <c r="D975">
        <v>5900000</v>
      </c>
      <c r="E975" t="s">
        <v>309</v>
      </c>
      <c r="F975" t="s">
        <v>2689</v>
      </c>
      <c r="G975" t="s">
        <v>2690</v>
      </c>
      <c r="H975">
        <v>98629</v>
      </c>
      <c r="I975">
        <v>316</v>
      </c>
      <c r="J975" t="s">
        <v>29</v>
      </c>
      <c r="K975" t="s">
        <v>200</v>
      </c>
      <c r="L975">
        <v>16000000</v>
      </c>
      <c r="M975">
        <v>1986</v>
      </c>
      <c r="N975">
        <v>7.2</v>
      </c>
      <c r="O975">
        <f>Table1[[#This Row],[gross]]-Table1[[#This Row],[budget]]</f>
        <v>-10100000</v>
      </c>
    </row>
    <row r="976" spans="1:15" x14ac:dyDescent="0.3">
      <c r="A976" t="s">
        <v>812</v>
      </c>
      <c r="B976">
        <v>141</v>
      </c>
      <c r="C976">
        <v>84</v>
      </c>
      <c r="D976">
        <v>1197786</v>
      </c>
      <c r="E976" t="s">
        <v>1576</v>
      </c>
      <c r="F976" t="s">
        <v>2691</v>
      </c>
      <c r="G976" t="s">
        <v>2692</v>
      </c>
      <c r="H976">
        <v>55928</v>
      </c>
      <c r="I976">
        <v>157</v>
      </c>
      <c r="J976" t="s">
        <v>90</v>
      </c>
      <c r="K976" t="s">
        <v>241</v>
      </c>
      <c r="L976">
        <v>12000000</v>
      </c>
      <c r="M976">
        <v>2004</v>
      </c>
      <c r="N976">
        <v>7.2</v>
      </c>
      <c r="O976">
        <f>Table1[[#This Row],[gross]]-Table1[[#This Row],[budget]]</f>
        <v>-10802214</v>
      </c>
    </row>
    <row r="977" spans="1:15" x14ac:dyDescent="0.3">
      <c r="A977" t="s">
        <v>481</v>
      </c>
      <c r="B977">
        <v>362</v>
      </c>
      <c r="C977">
        <v>107</v>
      </c>
      <c r="D977">
        <v>123207194</v>
      </c>
      <c r="E977" t="s">
        <v>2693</v>
      </c>
      <c r="F977" t="s">
        <v>482</v>
      </c>
      <c r="G977" t="s">
        <v>2694</v>
      </c>
      <c r="H977">
        <v>183208</v>
      </c>
      <c r="I977">
        <v>337</v>
      </c>
      <c r="J977" t="s">
        <v>29</v>
      </c>
      <c r="K977" t="s">
        <v>30</v>
      </c>
      <c r="L977">
        <v>135000000</v>
      </c>
      <c r="M977">
        <v>2011</v>
      </c>
      <c r="N977">
        <v>7.2</v>
      </c>
      <c r="O977">
        <f>Table1[[#This Row],[gross]]-Table1[[#This Row],[budget]]</f>
        <v>-11792806</v>
      </c>
    </row>
    <row r="978" spans="1:15" x14ac:dyDescent="0.3">
      <c r="A978" t="s">
        <v>1962</v>
      </c>
      <c r="B978">
        <v>160</v>
      </c>
      <c r="C978">
        <v>99</v>
      </c>
      <c r="D978">
        <v>8855646</v>
      </c>
      <c r="E978" t="s">
        <v>529</v>
      </c>
      <c r="F978" t="s">
        <v>44</v>
      </c>
      <c r="G978" t="s">
        <v>2695</v>
      </c>
      <c r="H978">
        <v>49855</v>
      </c>
      <c r="I978">
        <v>117</v>
      </c>
      <c r="J978" t="s">
        <v>29</v>
      </c>
      <c r="K978" t="s">
        <v>30</v>
      </c>
      <c r="L978">
        <v>21000000</v>
      </c>
      <c r="M978">
        <v>2009</v>
      </c>
      <c r="N978">
        <v>7.2</v>
      </c>
      <c r="O978">
        <f>Table1[[#This Row],[gross]]-Table1[[#This Row],[budget]]</f>
        <v>-12144354</v>
      </c>
    </row>
    <row r="979" spans="1:15" x14ac:dyDescent="0.3">
      <c r="A979" t="s">
        <v>420</v>
      </c>
      <c r="B979">
        <v>412</v>
      </c>
      <c r="C979">
        <v>122</v>
      </c>
      <c r="D979">
        <v>17750583</v>
      </c>
      <c r="E979" t="s">
        <v>393</v>
      </c>
      <c r="F979" t="s">
        <v>351</v>
      </c>
      <c r="G979" t="s">
        <v>2696</v>
      </c>
      <c r="H979">
        <v>93548</v>
      </c>
      <c r="I979">
        <v>307</v>
      </c>
      <c r="J979" t="s">
        <v>29</v>
      </c>
      <c r="K979" t="s">
        <v>200</v>
      </c>
      <c r="L979">
        <v>30000000</v>
      </c>
      <c r="M979">
        <v>2015</v>
      </c>
      <c r="N979">
        <v>7.2</v>
      </c>
      <c r="O979">
        <f>Table1[[#This Row],[gross]]-Table1[[#This Row],[budget]]</f>
        <v>-12249417</v>
      </c>
    </row>
    <row r="980" spans="1:15" x14ac:dyDescent="0.3">
      <c r="A980" t="s">
        <v>1473</v>
      </c>
      <c r="B980">
        <v>90</v>
      </c>
      <c r="C980">
        <v>102</v>
      </c>
      <c r="D980">
        <v>10660147</v>
      </c>
      <c r="E980" t="s">
        <v>588</v>
      </c>
      <c r="F980" t="s">
        <v>2697</v>
      </c>
      <c r="G980" t="s">
        <v>2698</v>
      </c>
      <c r="H980">
        <v>17740</v>
      </c>
      <c r="I980">
        <v>165</v>
      </c>
      <c r="J980" t="s">
        <v>29</v>
      </c>
      <c r="K980" t="s">
        <v>200</v>
      </c>
      <c r="L980">
        <v>23000000</v>
      </c>
      <c r="M980">
        <v>1999</v>
      </c>
      <c r="N980">
        <v>7.2</v>
      </c>
      <c r="O980">
        <f>Table1[[#This Row],[gross]]-Table1[[#This Row],[budget]]</f>
        <v>-12339853</v>
      </c>
    </row>
    <row r="981" spans="1:15" x14ac:dyDescent="0.3">
      <c r="A981" t="s">
        <v>1701</v>
      </c>
      <c r="B981">
        <v>328</v>
      </c>
      <c r="C981">
        <v>103</v>
      </c>
      <c r="D981">
        <v>2412045</v>
      </c>
      <c r="E981" t="s">
        <v>739</v>
      </c>
      <c r="F981" t="s">
        <v>1207</v>
      </c>
      <c r="G981" t="s">
        <v>2699</v>
      </c>
      <c r="H981">
        <v>109873</v>
      </c>
      <c r="I981">
        <v>320</v>
      </c>
      <c r="J981" t="s">
        <v>29</v>
      </c>
      <c r="K981" t="s">
        <v>200</v>
      </c>
      <c r="L981">
        <v>15000000</v>
      </c>
      <c r="M981">
        <v>2010</v>
      </c>
      <c r="N981">
        <v>7.2</v>
      </c>
      <c r="O981">
        <f>Table1[[#This Row],[gross]]-Table1[[#This Row],[budget]]</f>
        <v>-12587955</v>
      </c>
    </row>
    <row r="982" spans="1:15" x14ac:dyDescent="0.3">
      <c r="A982" t="s">
        <v>1157</v>
      </c>
      <c r="B982">
        <v>146</v>
      </c>
      <c r="C982">
        <v>118</v>
      </c>
      <c r="D982">
        <v>2849142</v>
      </c>
      <c r="E982" t="s">
        <v>92</v>
      </c>
      <c r="F982" t="s">
        <v>2700</v>
      </c>
      <c r="G982" t="s">
        <v>2701</v>
      </c>
      <c r="H982">
        <v>24104</v>
      </c>
      <c r="I982">
        <v>88</v>
      </c>
      <c r="J982" t="s">
        <v>29</v>
      </c>
      <c r="K982" t="s">
        <v>30</v>
      </c>
      <c r="L982">
        <v>16000000</v>
      </c>
      <c r="M982">
        <v>2007</v>
      </c>
      <c r="N982">
        <v>7.2</v>
      </c>
      <c r="O982">
        <f>Table1[[#This Row],[gross]]-Table1[[#This Row],[budget]]</f>
        <v>-13150858</v>
      </c>
    </row>
    <row r="983" spans="1:15" x14ac:dyDescent="0.3">
      <c r="A983" t="s">
        <v>2702</v>
      </c>
      <c r="B983">
        <v>116</v>
      </c>
      <c r="C983">
        <v>116</v>
      </c>
      <c r="D983">
        <v>6002756</v>
      </c>
      <c r="E983" t="s">
        <v>379</v>
      </c>
      <c r="F983" t="s">
        <v>400</v>
      </c>
      <c r="G983" t="s">
        <v>2703</v>
      </c>
      <c r="H983">
        <v>24997</v>
      </c>
      <c r="I983">
        <v>75</v>
      </c>
      <c r="J983" t="s">
        <v>29</v>
      </c>
      <c r="K983" t="s">
        <v>30</v>
      </c>
      <c r="L983">
        <v>20000000</v>
      </c>
      <c r="M983">
        <v>2012</v>
      </c>
      <c r="N983">
        <v>7.2</v>
      </c>
      <c r="O983">
        <f>Table1[[#This Row],[gross]]-Table1[[#This Row],[budget]]</f>
        <v>-13997244</v>
      </c>
    </row>
    <row r="984" spans="1:15" x14ac:dyDescent="0.3">
      <c r="A984" t="s">
        <v>1229</v>
      </c>
      <c r="B984">
        <v>198</v>
      </c>
      <c r="C984">
        <v>124</v>
      </c>
      <c r="D984">
        <v>46975183</v>
      </c>
      <c r="E984" t="s">
        <v>1536</v>
      </c>
      <c r="F984" t="s">
        <v>2704</v>
      </c>
      <c r="G984" t="s">
        <v>2705</v>
      </c>
      <c r="H984">
        <v>256213</v>
      </c>
      <c r="I984">
        <v>338</v>
      </c>
      <c r="J984" t="s">
        <v>29</v>
      </c>
      <c r="K984" t="s">
        <v>30</v>
      </c>
      <c r="L984">
        <v>61000000</v>
      </c>
      <c r="M984">
        <v>2007</v>
      </c>
      <c r="N984">
        <v>7.2</v>
      </c>
      <c r="O984">
        <f>Table1[[#This Row],[gross]]-Table1[[#This Row],[budget]]</f>
        <v>-14024817</v>
      </c>
    </row>
    <row r="985" spans="1:15" x14ac:dyDescent="0.3">
      <c r="A985" t="s">
        <v>2293</v>
      </c>
      <c r="B985">
        <v>79</v>
      </c>
      <c r="C985">
        <v>103</v>
      </c>
      <c r="D985">
        <v>676698</v>
      </c>
      <c r="E985" t="s">
        <v>140</v>
      </c>
      <c r="F985" t="s">
        <v>394</v>
      </c>
      <c r="G985" t="s">
        <v>2706</v>
      </c>
      <c r="H985">
        <v>26730</v>
      </c>
      <c r="I985">
        <v>180</v>
      </c>
      <c r="J985" t="s">
        <v>29</v>
      </c>
      <c r="K985" t="s">
        <v>30</v>
      </c>
      <c r="L985">
        <v>18000000</v>
      </c>
      <c r="M985">
        <v>2002</v>
      </c>
      <c r="N985">
        <v>7.2</v>
      </c>
      <c r="O985">
        <f>Table1[[#This Row],[gross]]-Table1[[#This Row],[budget]]</f>
        <v>-17323302</v>
      </c>
    </row>
    <row r="986" spans="1:15" x14ac:dyDescent="0.3">
      <c r="A986" t="s">
        <v>1159</v>
      </c>
      <c r="B986">
        <v>28</v>
      </c>
      <c r="C986">
        <v>117</v>
      </c>
      <c r="D986">
        <v>777423</v>
      </c>
      <c r="E986" t="s">
        <v>379</v>
      </c>
      <c r="F986" t="s">
        <v>2707</v>
      </c>
      <c r="G986" t="s">
        <v>2708</v>
      </c>
      <c r="H986">
        <v>5841</v>
      </c>
      <c r="I986">
        <v>57</v>
      </c>
      <c r="J986" t="s">
        <v>29</v>
      </c>
      <c r="K986" t="s">
        <v>30</v>
      </c>
      <c r="L986">
        <v>25000000</v>
      </c>
      <c r="M986">
        <v>1998</v>
      </c>
      <c r="N986">
        <v>7.2</v>
      </c>
      <c r="O986">
        <f>Table1[[#This Row],[gross]]-Table1[[#This Row],[budget]]</f>
        <v>-24222577</v>
      </c>
    </row>
    <row r="987" spans="1:15" x14ac:dyDescent="0.3">
      <c r="A987" t="s">
        <v>288</v>
      </c>
      <c r="B987">
        <v>213</v>
      </c>
      <c r="C987">
        <v>105</v>
      </c>
      <c r="D987">
        <v>1260917</v>
      </c>
      <c r="E987" t="s">
        <v>2113</v>
      </c>
      <c r="F987" t="s">
        <v>2710</v>
      </c>
      <c r="G987" t="s">
        <v>2711</v>
      </c>
      <c r="H987">
        <v>24657</v>
      </c>
      <c r="I987">
        <v>71</v>
      </c>
      <c r="J987" t="s">
        <v>90</v>
      </c>
      <c r="K987" t="s">
        <v>241</v>
      </c>
      <c r="L987">
        <v>27000000</v>
      </c>
      <c r="M987">
        <v>2009</v>
      </c>
      <c r="N987">
        <v>7.2</v>
      </c>
      <c r="O987">
        <f>Table1[[#This Row],[gross]]-Table1[[#This Row],[budget]]</f>
        <v>-25739083</v>
      </c>
    </row>
    <row r="988" spans="1:15" x14ac:dyDescent="0.3">
      <c r="A988" t="s">
        <v>1277</v>
      </c>
      <c r="B988">
        <v>10</v>
      </c>
      <c r="C988">
        <v>80</v>
      </c>
      <c r="D988">
        <v>669276</v>
      </c>
      <c r="E988" t="s">
        <v>2712</v>
      </c>
      <c r="F988" t="s">
        <v>2533</v>
      </c>
      <c r="G988" t="s">
        <v>2713</v>
      </c>
      <c r="H988">
        <v>2541</v>
      </c>
      <c r="I988">
        <v>47</v>
      </c>
      <c r="J988" t="s">
        <v>29</v>
      </c>
      <c r="K988" t="s">
        <v>200</v>
      </c>
      <c r="L988">
        <v>28000000</v>
      </c>
      <c r="M988">
        <v>1993</v>
      </c>
      <c r="N988">
        <v>7.2</v>
      </c>
      <c r="O988">
        <f>Table1[[#This Row],[gross]]-Table1[[#This Row],[budget]]</f>
        <v>-27330724</v>
      </c>
    </row>
    <row r="989" spans="1:15" x14ac:dyDescent="0.3">
      <c r="A989" t="s">
        <v>237</v>
      </c>
      <c r="B989">
        <v>343</v>
      </c>
      <c r="C989">
        <v>128</v>
      </c>
      <c r="D989">
        <v>15523168</v>
      </c>
      <c r="E989" t="s">
        <v>214</v>
      </c>
      <c r="F989" t="s">
        <v>2714</v>
      </c>
      <c r="G989" t="s">
        <v>2715</v>
      </c>
      <c r="H989">
        <v>132423</v>
      </c>
      <c r="I989">
        <v>349</v>
      </c>
      <c r="J989" t="s">
        <v>29</v>
      </c>
      <c r="K989" t="s">
        <v>241</v>
      </c>
      <c r="L989">
        <v>45000000</v>
      </c>
      <c r="M989">
        <v>2010</v>
      </c>
      <c r="N989">
        <v>7.2</v>
      </c>
      <c r="O989">
        <f>Table1[[#This Row],[gross]]-Table1[[#This Row],[budget]]</f>
        <v>-29476832</v>
      </c>
    </row>
    <row r="990" spans="1:15" x14ac:dyDescent="0.3">
      <c r="A990" t="s">
        <v>1206</v>
      </c>
      <c r="B990">
        <v>78</v>
      </c>
      <c r="C990">
        <v>105</v>
      </c>
      <c r="D990">
        <v>2126511</v>
      </c>
      <c r="E990" t="s">
        <v>2716</v>
      </c>
      <c r="F990" t="s">
        <v>2717</v>
      </c>
      <c r="G990" t="s">
        <v>2718</v>
      </c>
      <c r="H990">
        <v>21912</v>
      </c>
      <c r="I990">
        <v>45</v>
      </c>
      <c r="J990" t="s">
        <v>53</v>
      </c>
      <c r="K990" t="s">
        <v>1119</v>
      </c>
      <c r="L990">
        <v>36000000</v>
      </c>
      <c r="M990">
        <v>2015</v>
      </c>
      <c r="N990">
        <v>7.2</v>
      </c>
      <c r="O990">
        <f>Table1[[#This Row],[gross]]-Table1[[#This Row],[budget]]</f>
        <v>-33873489</v>
      </c>
    </row>
    <row r="991" spans="1:15" x14ac:dyDescent="0.3">
      <c r="A991" t="s">
        <v>278</v>
      </c>
      <c r="B991">
        <v>220</v>
      </c>
      <c r="C991">
        <v>196</v>
      </c>
      <c r="D991">
        <v>133228348</v>
      </c>
      <c r="E991" t="s">
        <v>2719</v>
      </c>
      <c r="F991" t="s">
        <v>93</v>
      </c>
      <c r="G991" t="s">
        <v>2720</v>
      </c>
      <c r="H991">
        <v>381672</v>
      </c>
      <c r="I991">
        <v>1694</v>
      </c>
      <c r="J991" t="s">
        <v>29</v>
      </c>
      <c r="K991" t="s">
        <v>30</v>
      </c>
      <c r="L991">
        <v>175000000</v>
      </c>
      <c r="M991">
        <v>2004</v>
      </c>
      <c r="N991">
        <v>7.2</v>
      </c>
      <c r="O991">
        <f>Table1[[#This Row],[gross]]-Table1[[#This Row],[budget]]</f>
        <v>-41771652</v>
      </c>
    </row>
    <row r="992" spans="1:15" x14ac:dyDescent="0.3">
      <c r="A992" t="s">
        <v>1140</v>
      </c>
      <c r="B992">
        <v>192</v>
      </c>
      <c r="C992">
        <v>129</v>
      </c>
      <c r="D992">
        <v>54700065</v>
      </c>
      <c r="E992" t="s">
        <v>2722</v>
      </c>
      <c r="F992" t="s">
        <v>2723</v>
      </c>
      <c r="G992" t="s">
        <v>2724</v>
      </c>
      <c r="H992">
        <v>221521</v>
      </c>
      <c r="I992">
        <v>1049</v>
      </c>
      <c r="J992" t="s">
        <v>29</v>
      </c>
      <c r="K992" t="s">
        <v>30</v>
      </c>
      <c r="L992">
        <v>105000000</v>
      </c>
      <c r="M992">
        <v>1997</v>
      </c>
      <c r="N992">
        <v>7.2</v>
      </c>
      <c r="O992">
        <f>Table1[[#This Row],[gross]]-Table1[[#This Row],[budget]]</f>
        <v>-50299935</v>
      </c>
    </row>
    <row r="993" spans="1:15" x14ac:dyDescent="0.3">
      <c r="A993" t="s">
        <v>554</v>
      </c>
      <c r="B993">
        <v>180</v>
      </c>
      <c r="C993">
        <v>141</v>
      </c>
      <c r="D993">
        <v>617840</v>
      </c>
      <c r="E993" t="s">
        <v>2726</v>
      </c>
      <c r="F993" t="s">
        <v>2727</v>
      </c>
      <c r="G993" t="s">
        <v>2728</v>
      </c>
      <c r="H993">
        <v>52496</v>
      </c>
      <c r="I993">
        <v>172</v>
      </c>
      <c r="J993" t="s">
        <v>29</v>
      </c>
      <c r="K993" t="s">
        <v>408</v>
      </c>
      <c r="L993">
        <v>70000000</v>
      </c>
      <c r="M993">
        <v>2009</v>
      </c>
      <c r="N993">
        <v>7.2</v>
      </c>
      <c r="O993">
        <f>Table1[[#This Row],[gross]]-Table1[[#This Row],[budget]]</f>
        <v>-69382160</v>
      </c>
    </row>
    <row r="994" spans="1:15" x14ac:dyDescent="0.3">
      <c r="A994" t="s">
        <v>190</v>
      </c>
      <c r="B994">
        <v>239</v>
      </c>
      <c r="C994">
        <v>194</v>
      </c>
      <c r="D994">
        <v>47396698</v>
      </c>
      <c r="E994" t="s">
        <v>2094</v>
      </c>
      <c r="F994" t="s">
        <v>61</v>
      </c>
      <c r="G994" t="s">
        <v>2729</v>
      </c>
      <c r="H994">
        <v>217373</v>
      </c>
      <c r="I994">
        <v>942</v>
      </c>
      <c r="J994" t="s">
        <v>29</v>
      </c>
      <c r="K994" t="s">
        <v>30</v>
      </c>
      <c r="L994">
        <v>130000000</v>
      </c>
      <c r="M994">
        <v>2005</v>
      </c>
      <c r="N994">
        <v>7.2</v>
      </c>
      <c r="O994">
        <f>Table1[[#This Row],[gross]]-Table1[[#This Row],[budget]]</f>
        <v>-82603302</v>
      </c>
    </row>
    <row r="995" spans="1:15" x14ac:dyDescent="0.3">
      <c r="A995" t="s">
        <v>1169</v>
      </c>
      <c r="B995">
        <v>35</v>
      </c>
      <c r="C995">
        <v>115</v>
      </c>
      <c r="D995">
        <v>1687311</v>
      </c>
      <c r="E995" t="s">
        <v>2730</v>
      </c>
      <c r="F995" t="s">
        <v>2731</v>
      </c>
      <c r="G995" t="s">
        <v>2732</v>
      </c>
      <c r="H995">
        <v>2412</v>
      </c>
      <c r="I995">
        <v>40</v>
      </c>
      <c r="J995" t="s">
        <v>174</v>
      </c>
      <c r="K995" t="s">
        <v>408</v>
      </c>
      <c r="L995">
        <v>700000000</v>
      </c>
      <c r="M995">
        <v>1998</v>
      </c>
      <c r="N995">
        <v>7.2</v>
      </c>
      <c r="O995">
        <f>Table1[[#This Row],[gross]]-Table1[[#This Row],[budget]]</f>
        <v>-698312689</v>
      </c>
    </row>
    <row r="996" spans="1:15" x14ac:dyDescent="0.3">
      <c r="A996" t="s">
        <v>1907</v>
      </c>
      <c r="B996">
        <v>396</v>
      </c>
      <c r="C996">
        <v>144</v>
      </c>
      <c r="D996">
        <v>318759914</v>
      </c>
      <c r="E996" t="s">
        <v>248</v>
      </c>
      <c r="F996" t="s">
        <v>1854</v>
      </c>
      <c r="G996" t="s">
        <v>2733</v>
      </c>
      <c r="H996">
        <v>513158</v>
      </c>
      <c r="I996">
        <v>1782</v>
      </c>
      <c r="J996" t="s">
        <v>29</v>
      </c>
      <c r="K996" t="s">
        <v>30</v>
      </c>
      <c r="L996">
        <v>150000000</v>
      </c>
      <c r="M996">
        <v>2007</v>
      </c>
      <c r="N996">
        <v>7.1</v>
      </c>
      <c r="O996">
        <f>Table1[[#This Row],[gross]]-Table1[[#This Row],[budget]]</f>
        <v>168759914</v>
      </c>
    </row>
    <row r="997" spans="1:15" x14ac:dyDescent="0.3">
      <c r="A997" t="s">
        <v>2734</v>
      </c>
      <c r="B997">
        <v>171</v>
      </c>
      <c r="C997">
        <v>107</v>
      </c>
      <c r="D997">
        <v>176483808</v>
      </c>
      <c r="E997" t="s">
        <v>289</v>
      </c>
      <c r="F997" t="s">
        <v>2735</v>
      </c>
      <c r="G997" t="s">
        <v>2736</v>
      </c>
      <c r="H997">
        <v>247289</v>
      </c>
      <c r="I997">
        <v>611</v>
      </c>
      <c r="J997" t="s">
        <v>29</v>
      </c>
      <c r="K997" t="s">
        <v>30</v>
      </c>
      <c r="L997">
        <v>23000000</v>
      </c>
      <c r="M997">
        <v>1998</v>
      </c>
      <c r="N997">
        <v>7.1</v>
      </c>
      <c r="O997">
        <f>Table1[[#This Row],[gross]]-Table1[[#This Row],[budget]]</f>
        <v>153483808</v>
      </c>
    </row>
    <row r="998" spans="1:15" x14ac:dyDescent="0.3">
      <c r="A998" t="s">
        <v>936</v>
      </c>
      <c r="B998">
        <v>330</v>
      </c>
      <c r="C998">
        <v>112</v>
      </c>
      <c r="D998">
        <v>191616238</v>
      </c>
      <c r="E998" t="s">
        <v>2113</v>
      </c>
      <c r="F998" t="s">
        <v>2300</v>
      </c>
      <c r="G998" t="s">
        <v>2737</v>
      </c>
      <c r="H998">
        <v>258186</v>
      </c>
      <c r="I998">
        <v>322</v>
      </c>
      <c r="J998" t="s">
        <v>29</v>
      </c>
      <c r="K998" t="s">
        <v>30</v>
      </c>
      <c r="L998">
        <v>50000000</v>
      </c>
      <c r="M998">
        <v>2014</v>
      </c>
      <c r="N998">
        <v>7.1</v>
      </c>
      <c r="O998">
        <f>Table1[[#This Row],[gross]]-Table1[[#This Row],[budget]]</f>
        <v>141616238</v>
      </c>
    </row>
    <row r="999" spans="1:15" x14ac:dyDescent="0.3">
      <c r="A999" t="s">
        <v>346</v>
      </c>
      <c r="B999">
        <v>154</v>
      </c>
      <c r="C999">
        <v>110</v>
      </c>
      <c r="D999">
        <v>180965237</v>
      </c>
      <c r="E999" t="s">
        <v>715</v>
      </c>
      <c r="F999" t="s">
        <v>649</v>
      </c>
      <c r="G999" t="s">
        <v>2739</v>
      </c>
      <c r="H999">
        <v>300542</v>
      </c>
      <c r="I999">
        <v>378</v>
      </c>
      <c r="J999" t="s">
        <v>29</v>
      </c>
      <c r="K999" t="s">
        <v>30</v>
      </c>
      <c r="L999">
        <v>80000000</v>
      </c>
      <c r="M999">
        <v>1996</v>
      </c>
      <c r="N999">
        <v>7.1</v>
      </c>
      <c r="O999">
        <f>Table1[[#This Row],[gross]]-Table1[[#This Row],[budget]]</f>
        <v>100965237</v>
      </c>
    </row>
    <row r="1000" spans="1:15" x14ac:dyDescent="0.3">
      <c r="A1000" t="s">
        <v>2260</v>
      </c>
      <c r="B1000">
        <v>156</v>
      </c>
      <c r="C1000">
        <v>101</v>
      </c>
      <c r="D1000">
        <v>117224271</v>
      </c>
      <c r="E1000" t="s">
        <v>2740</v>
      </c>
      <c r="F1000" t="s">
        <v>2741</v>
      </c>
      <c r="G1000" t="s">
        <v>2742</v>
      </c>
      <c r="H1000">
        <v>47794</v>
      </c>
      <c r="I1000">
        <v>81</v>
      </c>
      <c r="J1000" t="s">
        <v>29</v>
      </c>
      <c r="K1000" t="s">
        <v>30</v>
      </c>
      <c r="L1000">
        <v>20000000</v>
      </c>
      <c r="M1000">
        <v>2010</v>
      </c>
      <c r="N1000">
        <v>7.1</v>
      </c>
      <c r="O1000">
        <f>Table1[[#This Row],[gross]]-Table1[[#This Row],[budget]]</f>
        <v>97224271</v>
      </c>
    </row>
    <row r="1001" spans="1:15" x14ac:dyDescent="0.3">
      <c r="A1001" t="s">
        <v>2548</v>
      </c>
      <c r="B1001">
        <v>217</v>
      </c>
      <c r="C1001">
        <v>133</v>
      </c>
      <c r="D1001">
        <v>109243478</v>
      </c>
      <c r="E1001" t="s">
        <v>289</v>
      </c>
      <c r="F1001" t="s">
        <v>834</v>
      </c>
      <c r="G1001" t="s">
        <v>2743</v>
      </c>
      <c r="H1001">
        <v>313797</v>
      </c>
      <c r="I1001">
        <v>546</v>
      </c>
      <c r="J1001" t="s">
        <v>29</v>
      </c>
      <c r="K1001" t="s">
        <v>30</v>
      </c>
      <c r="L1001">
        <v>26000000</v>
      </c>
      <c r="M1001">
        <v>2005</v>
      </c>
      <c r="N1001">
        <v>7.1</v>
      </c>
      <c r="O1001">
        <f>Table1[[#This Row],[gross]]-Table1[[#This Row],[budget]]</f>
        <v>83243478</v>
      </c>
    </row>
    <row r="1002" spans="1:15" x14ac:dyDescent="0.3">
      <c r="A1002" t="s">
        <v>2596</v>
      </c>
      <c r="B1002">
        <v>180</v>
      </c>
      <c r="C1002">
        <v>115</v>
      </c>
      <c r="D1002">
        <v>143151473</v>
      </c>
      <c r="E1002" t="s">
        <v>157</v>
      </c>
      <c r="F1002" t="s">
        <v>2745</v>
      </c>
      <c r="G1002" t="s">
        <v>2746</v>
      </c>
      <c r="H1002">
        <v>116681</v>
      </c>
      <c r="I1002">
        <v>320</v>
      </c>
      <c r="J1002" t="s">
        <v>29</v>
      </c>
      <c r="K1002" t="s">
        <v>30</v>
      </c>
      <c r="L1002">
        <v>60000000</v>
      </c>
      <c r="M1002">
        <v>2008</v>
      </c>
      <c r="N1002">
        <v>7.1</v>
      </c>
      <c r="O1002">
        <f>Table1[[#This Row],[gross]]-Table1[[#This Row],[budget]]</f>
        <v>83151473</v>
      </c>
    </row>
    <row r="1003" spans="1:15" x14ac:dyDescent="0.3">
      <c r="A1003" t="s">
        <v>661</v>
      </c>
      <c r="B1003">
        <v>539</v>
      </c>
      <c r="C1003">
        <v>112</v>
      </c>
      <c r="D1003">
        <v>126975169</v>
      </c>
      <c r="E1003" t="s">
        <v>1763</v>
      </c>
      <c r="F1003" t="s">
        <v>2747</v>
      </c>
      <c r="G1003" t="s">
        <v>2748</v>
      </c>
      <c r="H1003">
        <v>287822</v>
      </c>
      <c r="I1003">
        <v>849</v>
      </c>
      <c r="J1003" t="s">
        <v>29</v>
      </c>
      <c r="K1003" t="s">
        <v>30</v>
      </c>
      <c r="L1003">
        <v>50000000</v>
      </c>
      <c r="M1003">
        <v>2011</v>
      </c>
      <c r="N1003">
        <v>7.1</v>
      </c>
      <c r="O1003">
        <f>Table1[[#This Row],[gross]]-Table1[[#This Row],[budget]]</f>
        <v>76975169</v>
      </c>
    </row>
    <row r="1004" spans="1:15" x14ac:dyDescent="0.3">
      <c r="A1004" t="s">
        <v>1431</v>
      </c>
      <c r="B1004">
        <v>84</v>
      </c>
      <c r="C1004">
        <v>114</v>
      </c>
      <c r="D1004">
        <v>79568000</v>
      </c>
      <c r="E1004" t="s">
        <v>448</v>
      </c>
      <c r="F1004" t="s">
        <v>167</v>
      </c>
      <c r="G1004" t="s">
        <v>2749</v>
      </c>
      <c r="H1004">
        <v>71842</v>
      </c>
      <c r="I1004">
        <v>152</v>
      </c>
      <c r="J1004" t="s">
        <v>29</v>
      </c>
      <c r="K1004" t="s">
        <v>30</v>
      </c>
      <c r="L1004">
        <v>12000000</v>
      </c>
      <c r="M1004">
        <v>1983</v>
      </c>
      <c r="N1004">
        <v>7.1</v>
      </c>
      <c r="O1004">
        <f>Table1[[#This Row],[gross]]-Table1[[#This Row],[budget]]</f>
        <v>67568000</v>
      </c>
    </row>
    <row r="1005" spans="1:15" x14ac:dyDescent="0.3">
      <c r="A1005" t="s">
        <v>1959</v>
      </c>
      <c r="B1005">
        <v>256</v>
      </c>
      <c r="C1005">
        <v>91</v>
      </c>
      <c r="D1005">
        <v>148313048</v>
      </c>
      <c r="E1005" t="s">
        <v>682</v>
      </c>
      <c r="F1005" t="s">
        <v>478</v>
      </c>
      <c r="G1005" t="s">
        <v>2750</v>
      </c>
      <c r="H1005">
        <v>164148</v>
      </c>
      <c r="I1005">
        <v>168</v>
      </c>
      <c r="J1005" t="s">
        <v>29</v>
      </c>
      <c r="K1005" t="s">
        <v>30</v>
      </c>
      <c r="L1005">
        <v>85000000</v>
      </c>
      <c r="M1005">
        <v>2012</v>
      </c>
      <c r="N1005">
        <v>7.1</v>
      </c>
      <c r="O1005">
        <f>Table1[[#This Row],[gross]]-Table1[[#This Row],[budget]]</f>
        <v>63313048</v>
      </c>
    </row>
    <row r="1006" spans="1:15" x14ac:dyDescent="0.3">
      <c r="A1006" t="s">
        <v>2751</v>
      </c>
      <c r="B1006">
        <v>414</v>
      </c>
      <c r="C1006">
        <v>89</v>
      </c>
      <c r="D1006">
        <v>64572496</v>
      </c>
      <c r="E1006" t="s">
        <v>600</v>
      </c>
      <c r="F1006" t="s">
        <v>2752</v>
      </c>
      <c r="G1006" t="s">
        <v>2753</v>
      </c>
      <c r="H1006">
        <v>204327</v>
      </c>
      <c r="I1006">
        <v>471</v>
      </c>
      <c r="J1006" t="s">
        <v>29</v>
      </c>
      <c r="K1006" t="s">
        <v>30</v>
      </c>
      <c r="L1006">
        <v>12000000</v>
      </c>
      <c r="M1006">
        <v>2012</v>
      </c>
      <c r="N1006">
        <v>7.1</v>
      </c>
      <c r="O1006">
        <f>Table1[[#This Row],[gross]]-Table1[[#This Row],[budget]]</f>
        <v>52572496</v>
      </c>
    </row>
    <row r="1007" spans="1:15" x14ac:dyDescent="0.3">
      <c r="A1007" t="s">
        <v>2754</v>
      </c>
      <c r="B1007">
        <v>262</v>
      </c>
      <c r="C1007">
        <v>92</v>
      </c>
      <c r="D1007">
        <v>58401464</v>
      </c>
      <c r="E1007" t="s">
        <v>289</v>
      </c>
      <c r="F1007" t="s">
        <v>490</v>
      </c>
      <c r="G1007" t="s">
        <v>2755</v>
      </c>
      <c r="H1007">
        <v>276746</v>
      </c>
      <c r="I1007">
        <v>264</v>
      </c>
      <c r="J1007" t="s">
        <v>29</v>
      </c>
      <c r="K1007" t="s">
        <v>30</v>
      </c>
      <c r="L1007">
        <v>8000000</v>
      </c>
      <c r="M1007">
        <v>2010</v>
      </c>
      <c r="N1007">
        <v>7.1</v>
      </c>
      <c r="O1007">
        <f>Table1[[#This Row],[gross]]-Table1[[#This Row],[budget]]</f>
        <v>50401464</v>
      </c>
    </row>
    <row r="1008" spans="1:15" x14ac:dyDescent="0.3">
      <c r="A1008" t="s">
        <v>1059</v>
      </c>
      <c r="B1008">
        <v>84</v>
      </c>
      <c r="C1008">
        <v>117</v>
      </c>
      <c r="D1008">
        <v>52700832</v>
      </c>
      <c r="E1008" t="s">
        <v>699</v>
      </c>
      <c r="F1008" t="s">
        <v>1828</v>
      </c>
      <c r="G1008" t="s">
        <v>2757</v>
      </c>
      <c r="H1008">
        <v>107923</v>
      </c>
      <c r="I1008">
        <v>197</v>
      </c>
      <c r="J1008" t="s">
        <v>29</v>
      </c>
      <c r="K1008" t="s">
        <v>200</v>
      </c>
      <c r="L1008">
        <v>4500000</v>
      </c>
      <c r="M1008">
        <v>1994</v>
      </c>
      <c r="N1008">
        <v>7.1</v>
      </c>
      <c r="O1008">
        <f>Table1[[#This Row],[gross]]-Table1[[#This Row],[budget]]</f>
        <v>48200832</v>
      </c>
    </row>
    <row r="1009" spans="1:15" x14ac:dyDescent="0.3">
      <c r="A1009" t="s">
        <v>2758</v>
      </c>
      <c r="B1009">
        <v>142</v>
      </c>
      <c r="C1009">
        <v>124</v>
      </c>
      <c r="D1009">
        <v>117541000</v>
      </c>
      <c r="E1009" t="s">
        <v>175</v>
      </c>
      <c r="F1009" t="s">
        <v>55</v>
      </c>
      <c r="G1009" t="s">
        <v>2759</v>
      </c>
      <c r="H1009">
        <v>269858</v>
      </c>
      <c r="I1009">
        <v>316</v>
      </c>
      <c r="J1009" t="s">
        <v>29</v>
      </c>
      <c r="K1009" t="s">
        <v>30</v>
      </c>
      <c r="L1009">
        <v>70000000</v>
      </c>
      <c r="M1009">
        <v>1990</v>
      </c>
      <c r="N1009">
        <v>7.1</v>
      </c>
      <c r="O1009">
        <f>Table1[[#This Row],[gross]]-Table1[[#This Row],[budget]]</f>
        <v>47541000</v>
      </c>
    </row>
    <row r="1010" spans="1:15" x14ac:dyDescent="0.3">
      <c r="A1010" t="s">
        <v>943</v>
      </c>
      <c r="B1010">
        <v>106</v>
      </c>
      <c r="C1010">
        <v>117</v>
      </c>
      <c r="D1010">
        <v>67325559</v>
      </c>
      <c r="E1010" t="s">
        <v>2761</v>
      </c>
      <c r="F1010" t="s">
        <v>2762</v>
      </c>
      <c r="G1010" t="s">
        <v>2763</v>
      </c>
      <c r="H1010">
        <v>58222</v>
      </c>
      <c r="I1010">
        <v>331</v>
      </c>
      <c r="J1010" t="s">
        <v>29</v>
      </c>
      <c r="K1010" t="s">
        <v>30</v>
      </c>
      <c r="L1010">
        <v>20000000</v>
      </c>
      <c r="M1010">
        <v>2003</v>
      </c>
      <c r="N1010">
        <v>7.1</v>
      </c>
      <c r="O1010">
        <f>Table1[[#This Row],[gross]]-Table1[[#This Row],[budget]]</f>
        <v>47325559</v>
      </c>
    </row>
    <row r="1011" spans="1:15" x14ac:dyDescent="0.3">
      <c r="A1011" t="s">
        <v>587</v>
      </c>
      <c r="B1011">
        <v>204</v>
      </c>
      <c r="C1011">
        <v>108</v>
      </c>
      <c r="D1011">
        <v>81257845</v>
      </c>
      <c r="E1011" t="s">
        <v>2765</v>
      </c>
      <c r="F1011" t="s">
        <v>2766</v>
      </c>
      <c r="G1011" t="s">
        <v>2767</v>
      </c>
      <c r="H1011">
        <v>210680</v>
      </c>
      <c r="I1011">
        <v>479</v>
      </c>
      <c r="J1011" t="s">
        <v>29</v>
      </c>
      <c r="K1011" t="s">
        <v>30</v>
      </c>
      <c r="L1011">
        <v>35000000</v>
      </c>
      <c r="M1011">
        <v>2003</v>
      </c>
      <c r="N1011">
        <v>7.1</v>
      </c>
      <c r="O1011">
        <f>Table1[[#This Row],[gross]]-Table1[[#This Row],[budget]]</f>
        <v>46257845</v>
      </c>
    </row>
    <row r="1012" spans="1:15" x14ac:dyDescent="0.3">
      <c r="A1012" t="s">
        <v>2514</v>
      </c>
      <c r="B1012">
        <v>398</v>
      </c>
      <c r="C1012">
        <v>103</v>
      </c>
      <c r="D1012">
        <v>88625922</v>
      </c>
      <c r="E1012" t="s">
        <v>2768</v>
      </c>
      <c r="F1012" t="s">
        <v>2769</v>
      </c>
      <c r="G1012" t="s">
        <v>2770</v>
      </c>
      <c r="H1012">
        <v>75176</v>
      </c>
      <c r="I1012">
        <v>252</v>
      </c>
      <c r="J1012" t="s">
        <v>29</v>
      </c>
      <c r="K1012" t="s">
        <v>30</v>
      </c>
      <c r="L1012">
        <v>45000000</v>
      </c>
      <c r="M1012">
        <v>2011</v>
      </c>
      <c r="N1012">
        <v>7.1</v>
      </c>
      <c r="O1012">
        <f>Table1[[#This Row],[gross]]-Table1[[#This Row],[budget]]</f>
        <v>43625922</v>
      </c>
    </row>
    <row r="1013" spans="1:15" x14ac:dyDescent="0.3">
      <c r="A1013" t="s">
        <v>2771</v>
      </c>
      <c r="B1013">
        <v>222</v>
      </c>
      <c r="C1013">
        <v>107</v>
      </c>
      <c r="D1013">
        <v>127706877</v>
      </c>
      <c r="E1013" t="s">
        <v>2772</v>
      </c>
      <c r="F1013" t="s">
        <v>2773</v>
      </c>
      <c r="G1013" t="s">
        <v>2774</v>
      </c>
      <c r="H1013">
        <v>142496</v>
      </c>
      <c r="I1013">
        <v>399</v>
      </c>
      <c r="J1013" t="s">
        <v>29</v>
      </c>
      <c r="K1013" t="s">
        <v>30</v>
      </c>
      <c r="L1013">
        <v>85000000</v>
      </c>
      <c r="M1013">
        <v>2007</v>
      </c>
      <c r="N1013">
        <v>7.1</v>
      </c>
      <c r="O1013">
        <f>Table1[[#This Row],[gross]]-Table1[[#This Row],[budget]]</f>
        <v>42706877</v>
      </c>
    </row>
    <row r="1014" spans="1:15" x14ac:dyDescent="0.3">
      <c r="A1014" t="s">
        <v>1099</v>
      </c>
      <c r="B1014">
        <v>195</v>
      </c>
      <c r="C1014">
        <v>98</v>
      </c>
      <c r="D1014">
        <v>60057639</v>
      </c>
      <c r="E1014" t="s">
        <v>305</v>
      </c>
      <c r="F1014" t="s">
        <v>2776</v>
      </c>
      <c r="G1014" t="s">
        <v>2777</v>
      </c>
      <c r="H1014">
        <v>107815</v>
      </c>
      <c r="I1014">
        <v>485</v>
      </c>
      <c r="J1014" t="s">
        <v>29</v>
      </c>
      <c r="K1014" t="s">
        <v>30</v>
      </c>
      <c r="L1014">
        <v>18000000</v>
      </c>
      <c r="M1014">
        <v>2003</v>
      </c>
      <c r="N1014">
        <v>7.1</v>
      </c>
      <c r="O1014">
        <f>Table1[[#This Row],[gross]]-Table1[[#This Row],[budget]]</f>
        <v>42057639</v>
      </c>
    </row>
    <row r="1015" spans="1:15" x14ac:dyDescent="0.3">
      <c r="A1015" t="s">
        <v>1447</v>
      </c>
      <c r="B1015">
        <v>297</v>
      </c>
      <c r="C1015">
        <v>108</v>
      </c>
      <c r="D1015">
        <v>43771291</v>
      </c>
      <c r="E1015" t="s">
        <v>214</v>
      </c>
      <c r="F1015" t="s">
        <v>2778</v>
      </c>
      <c r="G1015" t="s">
        <v>2779</v>
      </c>
      <c r="H1015">
        <v>79909</v>
      </c>
      <c r="I1015">
        <v>279</v>
      </c>
      <c r="J1015" t="s">
        <v>29</v>
      </c>
      <c r="K1015" t="s">
        <v>30</v>
      </c>
      <c r="L1015">
        <v>5000000</v>
      </c>
      <c r="M1015">
        <v>2015</v>
      </c>
      <c r="N1015">
        <v>7.1</v>
      </c>
      <c r="O1015">
        <f>Table1[[#This Row],[gross]]-Table1[[#This Row],[budget]]</f>
        <v>38771291</v>
      </c>
    </row>
    <row r="1016" spans="1:15" x14ac:dyDescent="0.3">
      <c r="A1016" t="s">
        <v>1447</v>
      </c>
      <c r="B1016">
        <v>297</v>
      </c>
      <c r="C1016">
        <v>108</v>
      </c>
      <c r="D1016">
        <v>43771291</v>
      </c>
      <c r="E1016" t="s">
        <v>214</v>
      </c>
      <c r="F1016" t="s">
        <v>2778</v>
      </c>
      <c r="G1016" t="s">
        <v>2779</v>
      </c>
      <c r="H1016">
        <v>79916</v>
      </c>
      <c r="I1016">
        <v>279</v>
      </c>
      <c r="J1016" t="s">
        <v>29</v>
      </c>
      <c r="K1016" t="s">
        <v>30</v>
      </c>
      <c r="L1016">
        <v>5000000</v>
      </c>
      <c r="M1016">
        <v>2015</v>
      </c>
      <c r="N1016">
        <v>7.1</v>
      </c>
      <c r="O1016">
        <f>Table1[[#This Row],[gross]]-Table1[[#This Row],[budget]]</f>
        <v>38771291</v>
      </c>
    </row>
    <row r="1017" spans="1:15" x14ac:dyDescent="0.3">
      <c r="A1017" t="s">
        <v>2032</v>
      </c>
      <c r="B1017">
        <v>486</v>
      </c>
      <c r="C1017">
        <v>112</v>
      </c>
      <c r="D1017">
        <v>206360018</v>
      </c>
      <c r="E1017" t="s">
        <v>309</v>
      </c>
      <c r="F1017" t="s">
        <v>464</v>
      </c>
      <c r="G1017" t="s">
        <v>2782</v>
      </c>
      <c r="H1017">
        <v>414070</v>
      </c>
      <c r="I1017">
        <v>532</v>
      </c>
      <c r="J1017" t="s">
        <v>29</v>
      </c>
      <c r="K1017" t="s">
        <v>30</v>
      </c>
      <c r="L1017">
        <v>170000000</v>
      </c>
      <c r="M1017">
        <v>2013</v>
      </c>
      <c r="N1017">
        <v>7.1</v>
      </c>
      <c r="O1017">
        <f>Table1[[#This Row],[gross]]-Table1[[#This Row],[budget]]</f>
        <v>36360018</v>
      </c>
    </row>
    <row r="1018" spans="1:15" x14ac:dyDescent="0.3">
      <c r="A1018" t="s">
        <v>1897</v>
      </c>
      <c r="B1018">
        <v>216</v>
      </c>
      <c r="C1018">
        <v>81</v>
      </c>
      <c r="D1018">
        <v>46563158</v>
      </c>
      <c r="E1018" t="s">
        <v>543</v>
      </c>
      <c r="F1018" t="s">
        <v>2783</v>
      </c>
      <c r="G1018" t="s">
        <v>2784</v>
      </c>
      <c r="H1018">
        <v>207934</v>
      </c>
      <c r="I1018">
        <v>629</v>
      </c>
      <c r="J1018" t="s">
        <v>29</v>
      </c>
      <c r="K1018" t="s">
        <v>30</v>
      </c>
      <c r="L1018">
        <v>13000000</v>
      </c>
      <c r="M1018">
        <v>2002</v>
      </c>
      <c r="N1018">
        <v>7.1</v>
      </c>
      <c r="O1018">
        <f>Table1[[#This Row],[gross]]-Table1[[#This Row],[budget]]</f>
        <v>33563158</v>
      </c>
    </row>
    <row r="1019" spans="1:15" x14ac:dyDescent="0.3">
      <c r="A1019" t="s">
        <v>2249</v>
      </c>
      <c r="B1019">
        <v>112</v>
      </c>
      <c r="C1019">
        <v>123</v>
      </c>
      <c r="D1019">
        <v>46800000</v>
      </c>
      <c r="E1019" t="s">
        <v>86</v>
      </c>
      <c r="F1019" t="s">
        <v>2785</v>
      </c>
      <c r="G1019" t="s">
        <v>2786</v>
      </c>
      <c r="H1019">
        <v>76477</v>
      </c>
      <c r="I1019">
        <v>275</v>
      </c>
      <c r="J1019" t="s">
        <v>29</v>
      </c>
      <c r="K1019" t="s">
        <v>200</v>
      </c>
      <c r="L1019">
        <v>14000000</v>
      </c>
      <c r="M1019">
        <v>1977</v>
      </c>
      <c r="N1019">
        <v>7.1</v>
      </c>
      <c r="O1019">
        <f>Table1[[#This Row],[gross]]-Table1[[#This Row],[budget]]</f>
        <v>32800000</v>
      </c>
    </row>
    <row r="1020" spans="1:15" x14ac:dyDescent="0.3">
      <c r="A1020" t="s">
        <v>2787</v>
      </c>
      <c r="B1020">
        <v>315</v>
      </c>
      <c r="C1020">
        <v>111</v>
      </c>
      <c r="D1020">
        <v>90356857</v>
      </c>
      <c r="E1020" t="s">
        <v>1562</v>
      </c>
      <c r="F1020" t="s">
        <v>55</v>
      </c>
      <c r="G1020" t="s">
        <v>2788</v>
      </c>
      <c r="H1020">
        <v>238916</v>
      </c>
      <c r="I1020">
        <v>328</v>
      </c>
      <c r="J1020" t="s">
        <v>29</v>
      </c>
      <c r="K1020" t="s">
        <v>30</v>
      </c>
      <c r="L1020">
        <v>58000000</v>
      </c>
      <c r="M1020">
        <v>2010</v>
      </c>
      <c r="N1020">
        <v>7.1</v>
      </c>
      <c r="O1020">
        <f>Table1[[#This Row],[gross]]-Table1[[#This Row],[budget]]</f>
        <v>32356857</v>
      </c>
    </row>
    <row r="1021" spans="1:15" x14ac:dyDescent="0.3">
      <c r="A1021" t="s">
        <v>1702</v>
      </c>
      <c r="B1021">
        <v>143</v>
      </c>
      <c r="C1021">
        <v>90</v>
      </c>
      <c r="D1021">
        <v>81517441</v>
      </c>
      <c r="E1021" t="s">
        <v>39</v>
      </c>
      <c r="F1021" t="s">
        <v>2790</v>
      </c>
      <c r="G1021" t="s">
        <v>2791</v>
      </c>
      <c r="H1021">
        <v>111368</v>
      </c>
      <c r="I1021">
        <v>394</v>
      </c>
      <c r="J1021" t="s">
        <v>29</v>
      </c>
      <c r="K1021" t="s">
        <v>30</v>
      </c>
      <c r="L1021">
        <v>50000000</v>
      </c>
      <c r="M1021">
        <v>1999</v>
      </c>
      <c r="N1021">
        <v>7.1</v>
      </c>
      <c r="O1021">
        <f>Table1[[#This Row],[gross]]-Table1[[#This Row],[budget]]</f>
        <v>31517441</v>
      </c>
    </row>
    <row r="1022" spans="1:15" x14ac:dyDescent="0.3">
      <c r="A1022" t="s">
        <v>2792</v>
      </c>
      <c r="B1022">
        <v>215</v>
      </c>
      <c r="C1022">
        <v>105</v>
      </c>
      <c r="D1022">
        <v>71347010</v>
      </c>
      <c r="E1022" t="s">
        <v>289</v>
      </c>
      <c r="F1022" t="s">
        <v>221</v>
      </c>
      <c r="G1022" t="s">
        <v>2793</v>
      </c>
      <c r="H1022">
        <v>166194</v>
      </c>
      <c r="I1022">
        <v>215</v>
      </c>
      <c r="J1022" t="s">
        <v>29</v>
      </c>
      <c r="K1022" t="s">
        <v>30</v>
      </c>
      <c r="L1022">
        <v>40000000</v>
      </c>
      <c r="M1022">
        <v>2009</v>
      </c>
      <c r="N1022">
        <v>7.1</v>
      </c>
      <c r="O1022">
        <f>Table1[[#This Row],[gross]]-Table1[[#This Row],[budget]]</f>
        <v>31347010</v>
      </c>
    </row>
    <row r="1023" spans="1:15" x14ac:dyDescent="0.3">
      <c r="A1023" t="s">
        <v>1757</v>
      </c>
      <c r="B1023">
        <v>421</v>
      </c>
      <c r="C1023">
        <v>101</v>
      </c>
      <c r="D1023">
        <v>40962534</v>
      </c>
      <c r="E1023" t="s">
        <v>92</v>
      </c>
      <c r="F1023" t="s">
        <v>921</v>
      </c>
      <c r="G1023" t="s">
        <v>2795</v>
      </c>
      <c r="H1023">
        <v>188652</v>
      </c>
      <c r="I1023">
        <v>288</v>
      </c>
      <c r="J1023" t="s">
        <v>29</v>
      </c>
      <c r="K1023" t="s">
        <v>30</v>
      </c>
      <c r="L1023">
        <v>12500000</v>
      </c>
      <c r="M1023">
        <v>2011</v>
      </c>
      <c r="N1023">
        <v>7.1</v>
      </c>
      <c r="O1023">
        <f>Table1[[#This Row],[gross]]-Table1[[#This Row],[budget]]</f>
        <v>28462534</v>
      </c>
    </row>
    <row r="1024" spans="1:15" x14ac:dyDescent="0.3">
      <c r="A1024" t="s">
        <v>648</v>
      </c>
      <c r="B1024">
        <v>130</v>
      </c>
      <c r="C1024">
        <v>97</v>
      </c>
      <c r="D1024">
        <v>43022524</v>
      </c>
      <c r="E1024" t="s">
        <v>73</v>
      </c>
      <c r="F1024" t="s">
        <v>44</v>
      </c>
      <c r="G1024" t="s">
        <v>2797</v>
      </c>
      <c r="H1024">
        <v>67604</v>
      </c>
      <c r="I1024">
        <v>218</v>
      </c>
      <c r="J1024" t="s">
        <v>29</v>
      </c>
      <c r="K1024" t="s">
        <v>30</v>
      </c>
      <c r="L1024">
        <v>15000000</v>
      </c>
      <c r="M1024">
        <v>1997</v>
      </c>
      <c r="N1024">
        <v>7.1</v>
      </c>
      <c r="O1024">
        <f>Table1[[#This Row],[gross]]-Table1[[#This Row],[budget]]</f>
        <v>28022524</v>
      </c>
    </row>
    <row r="1025" spans="1:15" x14ac:dyDescent="0.3">
      <c r="A1025" t="s">
        <v>1025</v>
      </c>
      <c r="B1025">
        <v>153</v>
      </c>
      <c r="C1025">
        <v>112</v>
      </c>
      <c r="D1025">
        <v>31252964</v>
      </c>
      <c r="E1025" t="s">
        <v>588</v>
      </c>
      <c r="F1025" t="s">
        <v>2799</v>
      </c>
      <c r="G1025" t="s">
        <v>2800</v>
      </c>
      <c r="H1025">
        <v>71495</v>
      </c>
      <c r="I1025">
        <v>522</v>
      </c>
      <c r="J1025" t="s">
        <v>29</v>
      </c>
      <c r="K1025" t="s">
        <v>30</v>
      </c>
      <c r="L1025">
        <v>4000000</v>
      </c>
      <c r="M1025">
        <v>2001</v>
      </c>
      <c r="N1025">
        <v>7.1</v>
      </c>
      <c r="O1025">
        <f>Table1[[#This Row],[gross]]-Table1[[#This Row],[budget]]</f>
        <v>27252964</v>
      </c>
    </row>
    <row r="1026" spans="1:15" x14ac:dyDescent="0.3">
      <c r="A1026" t="s">
        <v>2802</v>
      </c>
      <c r="B1026">
        <v>110</v>
      </c>
      <c r="C1026">
        <v>106</v>
      </c>
      <c r="D1026">
        <v>43853424</v>
      </c>
      <c r="E1026" t="s">
        <v>2803</v>
      </c>
      <c r="F1026" t="s">
        <v>902</v>
      </c>
      <c r="G1026" t="s">
        <v>2804</v>
      </c>
      <c r="H1026">
        <v>35514</v>
      </c>
      <c r="I1026">
        <v>114</v>
      </c>
      <c r="J1026" t="s">
        <v>29</v>
      </c>
      <c r="K1026" t="s">
        <v>30</v>
      </c>
      <c r="L1026">
        <v>18000000</v>
      </c>
      <c r="M1026">
        <v>2011</v>
      </c>
      <c r="N1026">
        <v>7.1</v>
      </c>
      <c r="O1026">
        <f>Table1[[#This Row],[gross]]-Table1[[#This Row],[budget]]</f>
        <v>25853424</v>
      </c>
    </row>
    <row r="1027" spans="1:15" x14ac:dyDescent="0.3">
      <c r="A1027" t="s">
        <v>346</v>
      </c>
      <c r="B1027">
        <v>121</v>
      </c>
      <c r="C1027">
        <v>104</v>
      </c>
      <c r="D1027">
        <v>31899000</v>
      </c>
      <c r="E1027" t="s">
        <v>2806</v>
      </c>
      <c r="F1027" t="s">
        <v>2807</v>
      </c>
      <c r="G1027" t="s">
        <v>2808</v>
      </c>
      <c r="H1027">
        <v>23986</v>
      </c>
      <c r="I1027">
        <v>201</v>
      </c>
      <c r="J1027" t="s">
        <v>29</v>
      </c>
      <c r="K1027" t="s">
        <v>30</v>
      </c>
      <c r="L1027">
        <v>6500000</v>
      </c>
      <c r="M1027">
        <v>1980</v>
      </c>
      <c r="N1027">
        <v>7.1</v>
      </c>
      <c r="O1027">
        <f>Table1[[#This Row],[gross]]-Table1[[#This Row],[budget]]</f>
        <v>25399000</v>
      </c>
    </row>
    <row r="1028" spans="1:15" x14ac:dyDescent="0.3">
      <c r="A1028" t="s">
        <v>2810</v>
      </c>
      <c r="B1028">
        <v>184</v>
      </c>
      <c r="C1028">
        <v>110</v>
      </c>
      <c r="D1028">
        <v>70001065</v>
      </c>
      <c r="E1028" t="s">
        <v>2811</v>
      </c>
      <c r="F1028" t="s">
        <v>2812</v>
      </c>
      <c r="G1028" t="s">
        <v>2813</v>
      </c>
      <c r="H1028">
        <v>191437</v>
      </c>
      <c r="I1028">
        <v>582</v>
      </c>
      <c r="J1028" t="s">
        <v>29</v>
      </c>
      <c r="K1028" t="s">
        <v>30</v>
      </c>
      <c r="L1028">
        <v>45000000</v>
      </c>
      <c r="M1028">
        <v>1998</v>
      </c>
      <c r="N1028">
        <v>7.1</v>
      </c>
      <c r="O1028">
        <f>Table1[[#This Row],[gross]]-Table1[[#This Row],[budget]]</f>
        <v>25001065</v>
      </c>
    </row>
    <row r="1029" spans="1:15" x14ac:dyDescent="0.3">
      <c r="A1029" t="s">
        <v>1375</v>
      </c>
      <c r="B1029">
        <v>225</v>
      </c>
      <c r="C1029">
        <v>115</v>
      </c>
      <c r="D1029">
        <v>144795350</v>
      </c>
      <c r="E1029" t="s">
        <v>1235</v>
      </c>
      <c r="F1029" t="s">
        <v>665</v>
      </c>
      <c r="G1029" t="s">
        <v>2815</v>
      </c>
      <c r="H1029">
        <v>387632</v>
      </c>
      <c r="I1029">
        <v>789</v>
      </c>
      <c r="J1029" t="s">
        <v>29</v>
      </c>
      <c r="K1029" t="s">
        <v>30</v>
      </c>
      <c r="L1029">
        <v>120000000</v>
      </c>
      <c r="M1029">
        <v>2004</v>
      </c>
      <c r="N1029">
        <v>7.1</v>
      </c>
      <c r="O1029">
        <f>Table1[[#This Row],[gross]]-Table1[[#This Row],[budget]]</f>
        <v>24795350</v>
      </c>
    </row>
    <row r="1030" spans="1:15" x14ac:dyDescent="0.3">
      <c r="A1030" t="s">
        <v>2787</v>
      </c>
      <c r="B1030">
        <v>214</v>
      </c>
      <c r="C1030">
        <v>107</v>
      </c>
      <c r="D1030">
        <v>63411478</v>
      </c>
      <c r="E1030" t="s">
        <v>350</v>
      </c>
      <c r="F1030" t="s">
        <v>2816</v>
      </c>
      <c r="G1030" t="s">
        <v>2817</v>
      </c>
      <c r="H1030">
        <v>114925</v>
      </c>
      <c r="I1030">
        <v>234</v>
      </c>
      <c r="J1030" t="s">
        <v>29</v>
      </c>
      <c r="K1030" t="s">
        <v>30</v>
      </c>
      <c r="L1030">
        <v>39000000</v>
      </c>
      <c r="M1030">
        <v>2009</v>
      </c>
      <c r="N1030">
        <v>7.1</v>
      </c>
      <c r="O1030">
        <f>Table1[[#This Row],[gross]]-Table1[[#This Row],[budget]]</f>
        <v>24411478</v>
      </c>
    </row>
    <row r="1031" spans="1:15" x14ac:dyDescent="0.3">
      <c r="A1031" t="s">
        <v>1770</v>
      </c>
      <c r="B1031">
        <v>131</v>
      </c>
      <c r="C1031">
        <v>126</v>
      </c>
      <c r="D1031">
        <v>53680848</v>
      </c>
      <c r="E1031" t="s">
        <v>588</v>
      </c>
      <c r="F1031" t="s">
        <v>400</v>
      </c>
      <c r="G1031" t="s">
        <v>2818</v>
      </c>
      <c r="H1031">
        <v>167967</v>
      </c>
      <c r="I1031">
        <v>243</v>
      </c>
      <c r="J1031" t="s">
        <v>29</v>
      </c>
      <c r="K1031" t="s">
        <v>30</v>
      </c>
      <c r="L1031">
        <v>30000000</v>
      </c>
      <c r="M1031">
        <v>2007</v>
      </c>
      <c r="N1031">
        <v>7.1</v>
      </c>
      <c r="O1031">
        <f>Table1[[#This Row],[gross]]-Table1[[#This Row],[budget]]</f>
        <v>23680848</v>
      </c>
    </row>
    <row r="1032" spans="1:15" x14ac:dyDescent="0.3">
      <c r="A1032" t="s">
        <v>706</v>
      </c>
      <c r="B1032">
        <v>349</v>
      </c>
      <c r="C1032">
        <v>115</v>
      </c>
      <c r="D1032">
        <v>37877959</v>
      </c>
      <c r="E1032" t="s">
        <v>429</v>
      </c>
      <c r="F1032" t="s">
        <v>1142</v>
      </c>
      <c r="G1032" t="s">
        <v>2820</v>
      </c>
      <c r="H1032">
        <v>86664</v>
      </c>
      <c r="I1032">
        <v>252</v>
      </c>
      <c r="J1032" t="s">
        <v>29</v>
      </c>
      <c r="K1032" t="s">
        <v>30</v>
      </c>
      <c r="L1032">
        <v>15000000</v>
      </c>
      <c r="M1032">
        <v>2014</v>
      </c>
      <c r="N1032">
        <v>7.1</v>
      </c>
      <c r="O1032">
        <f>Table1[[#This Row],[gross]]-Table1[[#This Row],[budget]]</f>
        <v>22877959</v>
      </c>
    </row>
    <row r="1033" spans="1:15" x14ac:dyDescent="0.3">
      <c r="A1033" t="s">
        <v>1456</v>
      </c>
      <c r="B1033">
        <v>323</v>
      </c>
      <c r="C1033">
        <v>106</v>
      </c>
      <c r="D1033">
        <v>20803237</v>
      </c>
      <c r="E1033" t="s">
        <v>73</v>
      </c>
      <c r="F1033" t="s">
        <v>2479</v>
      </c>
      <c r="G1033" t="s">
        <v>2822</v>
      </c>
      <c r="H1033">
        <v>110616</v>
      </c>
      <c r="I1033">
        <v>291</v>
      </c>
      <c r="J1033" t="s">
        <v>29</v>
      </c>
      <c r="K1033" t="s">
        <v>30</v>
      </c>
      <c r="L1033">
        <v>3500000</v>
      </c>
      <c r="M1033">
        <v>2010</v>
      </c>
      <c r="N1033">
        <v>7.1</v>
      </c>
      <c r="O1033">
        <f>Table1[[#This Row],[gross]]-Table1[[#This Row],[budget]]</f>
        <v>17303237</v>
      </c>
    </row>
    <row r="1034" spans="1:15" x14ac:dyDescent="0.3">
      <c r="A1034" t="s">
        <v>2824</v>
      </c>
      <c r="B1034">
        <v>100</v>
      </c>
      <c r="C1034">
        <v>100</v>
      </c>
      <c r="D1034">
        <v>18488314</v>
      </c>
      <c r="E1034" t="s">
        <v>1632</v>
      </c>
      <c r="F1034" t="s">
        <v>2825</v>
      </c>
      <c r="G1034" t="s">
        <v>2826</v>
      </c>
      <c r="H1034">
        <v>76151</v>
      </c>
      <c r="I1034">
        <v>333</v>
      </c>
      <c r="J1034" t="s">
        <v>29</v>
      </c>
      <c r="K1034" t="s">
        <v>30</v>
      </c>
      <c r="L1034">
        <v>1200000</v>
      </c>
      <c r="M1034">
        <v>2001</v>
      </c>
      <c r="N1034">
        <v>7.1</v>
      </c>
      <c r="O1034">
        <f>Table1[[#This Row],[gross]]-Table1[[#This Row],[budget]]</f>
        <v>17288314</v>
      </c>
    </row>
    <row r="1035" spans="1:15" x14ac:dyDescent="0.3">
      <c r="A1035" t="s">
        <v>1452</v>
      </c>
      <c r="B1035">
        <v>173</v>
      </c>
      <c r="C1035">
        <v>108</v>
      </c>
      <c r="D1035">
        <v>19067631</v>
      </c>
      <c r="E1035" t="s">
        <v>699</v>
      </c>
      <c r="F1035" t="s">
        <v>2828</v>
      </c>
      <c r="G1035" t="s">
        <v>2829</v>
      </c>
      <c r="H1035">
        <v>37714</v>
      </c>
      <c r="I1035">
        <v>204</v>
      </c>
      <c r="J1035" t="s">
        <v>29</v>
      </c>
      <c r="K1035" t="s">
        <v>30</v>
      </c>
      <c r="L1035">
        <v>2000000</v>
      </c>
      <c r="M1035">
        <v>2007</v>
      </c>
      <c r="N1035">
        <v>7.1</v>
      </c>
      <c r="O1035">
        <f>Table1[[#This Row],[gross]]-Table1[[#This Row],[budget]]</f>
        <v>17067631</v>
      </c>
    </row>
    <row r="1036" spans="1:15" x14ac:dyDescent="0.3">
      <c r="A1036" t="s">
        <v>2445</v>
      </c>
      <c r="B1036">
        <v>214</v>
      </c>
      <c r="C1036">
        <v>112</v>
      </c>
      <c r="D1036">
        <v>39235088</v>
      </c>
      <c r="E1036" t="s">
        <v>197</v>
      </c>
      <c r="F1036" t="s">
        <v>788</v>
      </c>
      <c r="G1036" t="s">
        <v>2830</v>
      </c>
      <c r="H1036">
        <v>193962</v>
      </c>
      <c r="I1036">
        <v>805</v>
      </c>
      <c r="J1036" t="s">
        <v>29</v>
      </c>
      <c r="K1036" t="s">
        <v>30</v>
      </c>
      <c r="L1036">
        <v>23000000</v>
      </c>
      <c r="M1036">
        <v>2000</v>
      </c>
      <c r="N1036">
        <v>7.1</v>
      </c>
      <c r="O1036">
        <f>Table1[[#This Row],[gross]]-Table1[[#This Row],[budget]]</f>
        <v>16235088</v>
      </c>
    </row>
    <row r="1037" spans="1:15" x14ac:dyDescent="0.3">
      <c r="A1037" t="s">
        <v>561</v>
      </c>
      <c r="B1037">
        <v>103</v>
      </c>
      <c r="C1037">
        <v>96</v>
      </c>
      <c r="D1037">
        <v>38119483</v>
      </c>
      <c r="E1037" t="s">
        <v>180</v>
      </c>
      <c r="F1037" t="s">
        <v>2831</v>
      </c>
      <c r="G1037" t="s">
        <v>2832</v>
      </c>
      <c r="H1037">
        <v>136667</v>
      </c>
      <c r="I1037">
        <v>273</v>
      </c>
      <c r="J1037" t="s">
        <v>29</v>
      </c>
      <c r="K1037" t="s">
        <v>30</v>
      </c>
      <c r="L1037">
        <v>22700000</v>
      </c>
      <c r="M1037">
        <v>1987</v>
      </c>
      <c r="N1037">
        <v>7.1</v>
      </c>
      <c r="O1037">
        <f>Table1[[#This Row],[gross]]-Table1[[#This Row],[budget]]</f>
        <v>15419483</v>
      </c>
    </row>
    <row r="1038" spans="1:15" x14ac:dyDescent="0.3">
      <c r="A1038" t="s">
        <v>822</v>
      </c>
      <c r="B1038">
        <v>150</v>
      </c>
      <c r="C1038">
        <v>114</v>
      </c>
      <c r="D1038">
        <v>60652036</v>
      </c>
      <c r="E1038" t="s">
        <v>2833</v>
      </c>
      <c r="F1038" t="s">
        <v>1921</v>
      </c>
      <c r="G1038" t="s">
        <v>2834</v>
      </c>
      <c r="H1038">
        <v>137854</v>
      </c>
      <c r="I1038">
        <v>560</v>
      </c>
      <c r="J1038" t="s">
        <v>29</v>
      </c>
      <c r="K1038" t="s">
        <v>30</v>
      </c>
      <c r="L1038">
        <v>48000000</v>
      </c>
      <c r="M1038">
        <v>1999</v>
      </c>
      <c r="N1038">
        <v>7.1</v>
      </c>
      <c r="O1038">
        <f>Table1[[#This Row],[gross]]-Table1[[#This Row],[budget]]</f>
        <v>12652036</v>
      </c>
    </row>
    <row r="1039" spans="1:15" x14ac:dyDescent="0.3">
      <c r="A1039" t="s">
        <v>1459</v>
      </c>
      <c r="B1039">
        <v>413</v>
      </c>
      <c r="C1039">
        <v>106</v>
      </c>
      <c r="D1039">
        <v>62453315</v>
      </c>
      <c r="E1039" t="s">
        <v>2836</v>
      </c>
      <c r="F1039" t="s">
        <v>496</v>
      </c>
      <c r="G1039" t="s">
        <v>2837</v>
      </c>
      <c r="H1039">
        <v>200035</v>
      </c>
      <c r="I1039">
        <v>407</v>
      </c>
      <c r="J1039" t="s">
        <v>29</v>
      </c>
      <c r="K1039" t="s">
        <v>30</v>
      </c>
      <c r="L1039">
        <v>50200000</v>
      </c>
      <c r="M1039">
        <v>2011</v>
      </c>
      <c r="N1039">
        <v>7.1</v>
      </c>
      <c r="O1039">
        <f>Table1[[#This Row],[gross]]-Table1[[#This Row],[budget]]</f>
        <v>12253315</v>
      </c>
    </row>
    <row r="1040" spans="1:15" x14ac:dyDescent="0.3">
      <c r="A1040" t="s">
        <v>2678</v>
      </c>
      <c r="B1040">
        <v>158</v>
      </c>
      <c r="C1040">
        <v>101</v>
      </c>
      <c r="D1040">
        <v>40566655</v>
      </c>
      <c r="E1040" t="s">
        <v>699</v>
      </c>
      <c r="F1040" t="s">
        <v>2839</v>
      </c>
      <c r="G1040" t="s">
        <v>2840</v>
      </c>
      <c r="H1040">
        <v>144021</v>
      </c>
      <c r="I1040">
        <v>391</v>
      </c>
      <c r="J1040" t="s">
        <v>29</v>
      </c>
      <c r="K1040" t="s">
        <v>200</v>
      </c>
      <c r="L1040">
        <v>30000000</v>
      </c>
      <c r="M1040">
        <v>2002</v>
      </c>
      <c r="N1040">
        <v>7.1</v>
      </c>
      <c r="O1040">
        <f>Table1[[#This Row],[gross]]-Table1[[#This Row],[budget]]</f>
        <v>10566655</v>
      </c>
    </row>
    <row r="1041" spans="1:15" x14ac:dyDescent="0.3">
      <c r="A1041" t="s">
        <v>2451</v>
      </c>
      <c r="B1041">
        <v>231</v>
      </c>
      <c r="C1041">
        <v>93</v>
      </c>
      <c r="D1041">
        <v>17536788</v>
      </c>
      <c r="E1041" t="s">
        <v>699</v>
      </c>
      <c r="F1041" t="s">
        <v>2842</v>
      </c>
      <c r="G1041" t="s">
        <v>2843</v>
      </c>
      <c r="H1041">
        <v>49240</v>
      </c>
      <c r="I1041">
        <v>142</v>
      </c>
      <c r="J1041" t="s">
        <v>29</v>
      </c>
      <c r="K1041" t="s">
        <v>30</v>
      </c>
      <c r="L1041">
        <v>8000000</v>
      </c>
      <c r="M1041">
        <v>2013</v>
      </c>
      <c r="N1041">
        <v>7.1</v>
      </c>
      <c r="O1041">
        <f>Table1[[#This Row],[gross]]-Table1[[#This Row],[budget]]</f>
        <v>9536788</v>
      </c>
    </row>
    <row r="1042" spans="1:15" x14ac:dyDescent="0.3">
      <c r="A1042" t="s">
        <v>481</v>
      </c>
      <c r="B1042">
        <v>302</v>
      </c>
      <c r="C1042">
        <v>169</v>
      </c>
      <c r="D1042">
        <v>309404152</v>
      </c>
      <c r="E1042" t="s">
        <v>309</v>
      </c>
      <c r="F1042" t="s">
        <v>482</v>
      </c>
      <c r="G1042" t="s">
        <v>2845</v>
      </c>
      <c r="H1042">
        <v>471220</v>
      </c>
      <c r="I1042">
        <v>1238</v>
      </c>
      <c r="J1042" t="s">
        <v>29</v>
      </c>
      <c r="K1042" t="s">
        <v>30</v>
      </c>
      <c r="L1042">
        <v>300000000</v>
      </c>
      <c r="M1042">
        <v>2007</v>
      </c>
      <c r="N1042">
        <v>7.1</v>
      </c>
      <c r="O1042">
        <f>Table1[[#This Row],[gross]]-Table1[[#This Row],[budget]]</f>
        <v>9404152</v>
      </c>
    </row>
    <row r="1043" spans="1:15" x14ac:dyDescent="0.3">
      <c r="A1043" t="s">
        <v>2847</v>
      </c>
      <c r="B1043">
        <v>150</v>
      </c>
      <c r="C1043">
        <v>88</v>
      </c>
      <c r="D1043">
        <v>18225165</v>
      </c>
      <c r="E1043" t="s">
        <v>1929</v>
      </c>
      <c r="F1043" t="s">
        <v>2848</v>
      </c>
      <c r="G1043" t="s">
        <v>2849</v>
      </c>
      <c r="H1043">
        <v>155262</v>
      </c>
      <c r="I1043">
        <v>316</v>
      </c>
      <c r="J1043" t="s">
        <v>29</v>
      </c>
      <c r="K1043" t="s">
        <v>30</v>
      </c>
      <c r="L1043">
        <v>9000000</v>
      </c>
      <c r="M1043">
        <v>2004</v>
      </c>
      <c r="N1043">
        <v>7.1</v>
      </c>
      <c r="O1043">
        <f>Table1[[#This Row],[gross]]-Table1[[#This Row],[budget]]</f>
        <v>9225165</v>
      </c>
    </row>
    <row r="1044" spans="1:15" x14ac:dyDescent="0.3">
      <c r="A1044" t="s">
        <v>1737</v>
      </c>
      <c r="B1044">
        <v>78</v>
      </c>
      <c r="C1044">
        <v>94</v>
      </c>
      <c r="D1044">
        <v>58297830</v>
      </c>
      <c r="E1044" t="s">
        <v>2850</v>
      </c>
      <c r="F1044" t="s">
        <v>2639</v>
      </c>
      <c r="G1044" t="s">
        <v>2851</v>
      </c>
      <c r="H1044">
        <v>86347</v>
      </c>
      <c r="I1044">
        <v>191</v>
      </c>
      <c r="J1044" t="s">
        <v>29</v>
      </c>
      <c r="K1044" t="s">
        <v>30</v>
      </c>
      <c r="L1044">
        <v>50000000</v>
      </c>
      <c r="M1044">
        <v>1997</v>
      </c>
      <c r="N1044">
        <v>7.1</v>
      </c>
      <c r="O1044">
        <f>Table1[[#This Row],[gross]]-Table1[[#This Row],[budget]]</f>
        <v>8297830</v>
      </c>
    </row>
    <row r="1045" spans="1:15" x14ac:dyDescent="0.3">
      <c r="A1045" t="s">
        <v>149</v>
      </c>
      <c r="B1045">
        <v>269</v>
      </c>
      <c r="C1045">
        <v>121</v>
      </c>
      <c r="D1045">
        <v>83077470</v>
      </c>
      <c r="E1045" t="s">
        <v>1593</v>
      </c>
      <c r="F1045" t="s">
        <v>649</v>
      </c>
      <c r="G1045" t="s">
        <v>2852</v>
      </c>
      <c r="H1045">
        <v>183247</v>
      </c>
      <c r="I1045">
        <v>440</v>
      </c>
      <c r="J1045" t="s">
        <v>29</v>
      </c>
      <c r="K1045" t="s">
        <v>30</v>
      </c>
      <c r="L1045">
        <v>75000000</v>
      </c>
      <c r="M1045">
        <v>2008</v>
      </c>
      <c r="N1045">
        <v>7.1</v>
      </c>
      <c r="O1045">
        <f>Table1[[#This Row],[gross]]-Table1[[#This Row],[budget]]</f>
        <v>8077470</v>
      </c>
    </row>
    <row r="1046" spans="1:15" x14ac:dyDescent="0.3">
      <c r="A1046" t="s">
        <v>1329</v>
      </c>
      <c r="B1046">
        <v>61</v>
      </c>
      <c r="C1046">
        <v>113</v>
      </c>
      <c r="D1046">
        <v>9054736</v>
      </c>
      <c r="E1046" t="s">
        <v>92</v>
      </c>
      <c r="F1046" t="s">
        <v>2854</v>
      </c>
      <c r="G1046" t="s">
        <v>2855</v>
      </c>
      <c r="H1046">
        <v>5744</v>
      </c>
      <c r="I1046">
        <v>57</v>
      </c>
      <c r="J1046" t="s">
        <v>29</v>
      </c>
      <c r="K1046" t="s">
        <v>30</v>
      </c>
      <c r="L1046">
        <v>2700000</v>
      </c>
      <c r="M1046">
        <v>1997</v>
      </c>
      <c r="N1046">
        <v>7.1</v>
      </c>
      <c r="O1046">
        <f>Table1[[#This Row],[gross]]-Table1[[#This Row],[budget]]</f>
        <v>6354736</v>
      </c>
    </row>
    <row r="1047" spans="1:15" x14ac:dyDescent="0.3">
      <c r="A1047" t="s">
        <v>33</v>
      </c>
      <c r="B1047">
        <v>91</v>
      </c>
      <c r="C1047">
        <v>135</v>
      </c>
      <c r="D1047">
        <v>45856732</v>
      </c>
      <c r="E1047" t="s">
        <v>208</v>
      </c>
      <c r="F1047" t="s">
        <v>496</v>
      </c>
      <c r="G1047" t="s">
        <v>2857</v>
      </c>
      <c r="H1047">
        <v>46221</v>
      </c>
      <c r="I1047">
        <v>141</v>
      </c>
      <c r="J1047" t="s">
        <v>29</v>
      </c>
      <c r="K1047" t="s">
        <v>30</v>
      </c>
      <c r="L1047">
        <v>40000000</v>
      </c>
      <c r="M1047">
        <v>1997</v>
      </c>
      <c r="N1047">
        <v>7.1</v>
      </c>
      <c r="O1047">
        <f>Table1[[#This Row],[gross]]-Table1[[#This Row],[budget]]</f>
        <v>5856732</v>
      </c>
    </row>
    <row r="1048" spans="1:15" x14ac:dyDescent="0.3">
      <c r="A1048" t="s">
        <v>2859</v>
      </c>
      <c r="B1048">
        <v>132</v>
      </c>
      <c r="C1048">
        <v>96</v>
      </c>
      <c r="D1048">
        <v>16667084</v>
      </c>
      <c r="E1048" t="s">
        <v>2860</v>
      </c>
      <c r="F1048" t="s">
        <v>2861</v>
      </c>
      <c r="G1048" t="s">
        <v>2862</v>
      </c>
      <c r="H1048">
        <v>90070</v>
      </c>
      <c r="I1048">
        <v>248</v>
      </c>
      <c r="J1048" t="s">
        <v>29</v>
      </c>
      <c r="K1048" t="s">
        <v>30</v>
      </c>
      <c r="L1048">
        <v>11000000</v>
      </c>
      <c r="M1048">
        <v>1990</v>
      </c>
      <c r="N1048">
        <v>7.1</v>
      </c>
      <c r="O1048">
        <f>Table1[[#This Row],[gross]]-Table1[[#This Row],[budget]]</f>
        <v>5667084</v>
      </c>
    </row>
    <row r="1049" spans="1:15" x14ac:dyDescent="0.3">
      <c r="A1049" t="s">
        <v>1480</v>
      </c>
      <c r="B1049">
        <v>216</v>
      </c>
      <c r="C1049">
        <v>102</v>
      </c>
      <c r="D1049">
        <v>11434867</v>
      </c>
      <c r="E1049" t="s">
        <v>1527</v>
      </c>
      <c r="F1049" t="s">
        <v>221</v>
      </c>
      <c r="G1049" t="s">
        <v>2864</v>
      </c>
      <c r="H1049">
        <v>59637</v>
      </c>
      <c r="I1049">
        <v>130</v>
      </c>
      <c r="J1049" t="s">
        <v>29</v>
      </c>
      <c r="K1049" t="s">
        <v>30</v>
      </c>
      <c r="L1049">
        <v>6000000</v>
      </c>
      <c r="M1049">
        <v>2012</v>
      </c>
      <c r="N1049">
        <v>7.1</v>
      </c>
      <c r="O1049">
        <f>Table1[[#This Row],[gross]]-Table1[[#This Row],[budget]]</f>
        <v>5434867</v>
      </c>
    </row>
    <row r="1050" spans="1:15" x14ac:dyDescent="0.3">
      <c r="A1050" t="s">
        <v>2179</v>
      </c>
      <c r="B1050">
        <v>43</v>
      </c>
      <c r="C1050">
        <v>120</v>
      </c>
      <c r="D1050">
        <v>36733909</v>
      </c>
      <c r="E1050" t="s">
        <v>1595</v>
      </c>
      <c r="F1050" t="s">
        <v>2866</v>
      </c>
      <c r="G1050" t="s">
        <v>2867</v>
      </c>
      <c r="H1050">
        <v>38949</v>
      </c>
      <c r="I1050">
        <v>112</v>
      </c>
      <c r="J1050" t="s">
        <v>29</v>
      </c>
      <c r="K1050" t="s">
        <v>30</v>
      </c>
      <c r="L1050">
        <v>32000000</v>
      </c>
      <c r="M1050">
        <v>1993</v>
      </c>
      <c r="N1050">
        <v>7.1</v>
      </c>
      <c r="O1050">
        <f>Table1[[#This Row],[gross]]-Table1[[#This Row],[budget]]</f>
        <v>4733909</v>
      </c>
    </row>
    <row r="1051" spans="1:15" x14ac:dyDescent="0.3">
      <c r="A1051" t="s">
        <v>1506</v>
      </c>
      <c r="B1051">
        <v>220</v>
      </c>
      <c r="C1051">
        <v>95</v>
      </c>
      <c r="D1051">
        <v>6851969</v>
      </c>
      <c r="E1051" t="s">
        <v>699</v>
      </c>
      <c r="F1051" t="s">
        <v>952</v>
      </c>
      <c r="G1051" t="s">
        <v>2869</v>
      </c>
      <c r="H1051">
        <v>105591</v>
      </c>
      <c r="I1051">
        <v>178</v>
      </c>
      <c r="J1051" t="s">
        <v>29</v>
      </c>
      <c r="K1051" t="s">
        <v>30</v>
      </c>
      <c r="L1051">
        <v>2500000</v>
      </c>
      <c r="M1051">
        <v>2013</v>
      </c>
      <c r="N1051">
        <v>7.1</v>
      </c>
      <c r="O1051">
        <f>Table1[[#This Row],[gross]]-Table1[[#This Row],[budget]]</f>
        <v>4351969</v>
      </c>
    </row>
    <row r="1052" spans="1:15" x14ac:dyDescent="0.3">
      <c r="A1052" t="s">
        <v>1415</v>
      </c>
      <c r="B1052">
        <v>466</v>
      </c>
      <c r="C1052">
        <v>127</v>
      </c>
      <c r="D1052">
        <v>24104113</v>
      </c>
      <c r="E1052" t="s">
        <v>269</v>
      </c>
      <c r="F1052" t="s">
        <v>512</v>
      </c>
      <c r="G1052" t="s">
        <v>2871</v>
      </c>
      <c r="H1052">
        <v>149066</v>
      </c>
      <c r="I1052">
        <v>517</v>
      </c>
      <c r="J1052" t="s">
        <v>29</v>
      </c>
      <c r="K1052" t="s">
        <v>241</v>
      </c>
      <c r="L1052">
        <v>20000000</v>
      </c>
      <c r="M1052">
        <v>2011</v>
      </c>
      <c r="N1052">
        <v>7.1</v>
      </c>
      <c r="O1052">
        <f>Table1[[#This Row],[gross]]-Table1[[#This Row],[budget]]</f>
        <v>4104113</v>
      </c>
    </row>
    <row r="1053" spans="1:15" x14ac:dyDescent="0.3">
      <c r="A1053" t="s">
        <v>312</v>
      </c>
      <c r="B1053">
        <v>63</v>
      </c>
      <c r="C1053">
        <v>104</v>
      </c>
      <c r="D1053">
        <v>6401336</v>
      </c>
      <c r="E1053" t="s">
        <v>92</v>
      </c>
      <c r="F1053" t="s">
        <v>106</v>
      </c>
      <c r="G1053" t="s">
        <v>2873</v>
      </c>
      <c r="H1053">
        <v>36996</v>
      </c>
      <c r="I1053">
        <v>153</v>
      </c>
      <c r="J1053" t="s">
        <v>29</v>
      </c>
      <c r="K1053" t="s">
        <v>30</v>
      </c>
      <c r="L1053">
        <v>2500000</v>
      </c>
      <c r="M1053">
        <v>1991</v>
      </c>
      <c r="N1053">
        <v>7.1</v>
      </c>
      <c r="O1053">
        <f>Table1[[#This Row],[gross]]-Table1[[#This Row],[budget]]</f>
        <v>3901336</v>
      </c>
    </row>
    <row r="1054" spans="1:15" x14ac:dyDescent="0.3">
      <c r="A1054" t="s">
        <v>1838</v>
      </c>
      <c r="B1054">
        <v>117</v>
      </c>
      <c r="C1054">
        <v>128</v>
      </c>
      <c r="D1054">
        <v>37432299</v>
      </c>
      <c r="E1054" t="s">
        <v>588</v>
      </c>
      <c r="F1054" t="s">
        <v>2875</v>
      </c>
      <c r="G1054" t="s">
        <v>2876</v>
      </c>
      <c r="H1054">
        <v>50041</v>
      </c>
      <c r="I1054">
        <v>116</v>
      </c>
      <c r="J1054" t="s">
        <v>29</v>
      </c>
      <c r="K1054" t="s">
        <v>30</v>
      </c>
      <c r="L1054">
        <v>34000000</v>
      </c>
      <c r="M1054">
        <v>2015</v>
      </c>
      <c r="N1054">
        <v>7.1</v>
      </c>
      <c r="O1054">
        <f>Table1[[#This Row],[gross]]-Table1[[#This Row],[budget]]</f>
        <v>3432299</v>
      </c>
    </row>
    <row r="1055" spans="1:15" x14ac:dyDescent="0.3">
      <c r="A1055" t="s">
        <v>2878</v>
      </c>
      <c r="B1055">
        <v>192</v>
      </c>
      <c r="C1055">
        <v>142</v>
      </c>
      <c r="D1055">
        <v>113330342</v>
      </c>
      <c r="E1055" t="s">
        <v>1393</v>
      </c>
      <c r="F1055" t="s">
        <v>2799</v>
      </c>
      <c r="G1055" t="s">
        <v>2879</v>
      </c>
      <c r="H1055">
        <v>207613</v>
      </c>
      <c r="I1055">
        <v>1144</v>
      </c>
      <c r="J1055" t="s">
        <v>29</v>
      </c>
      <c r="K1055" t="s">
        <v>30</v>
      </c>
      <c r="L1055">
        <v>110000000</v>
      </c>
      <c r="M1055">
        <v>2000</v>
      </c>
      <c r="N1055">
        <v>7.1</v>
      </c>
      <c r="O1055">
        <f>Table1[[#This Row],[gross]]-Table1[[#This Row],[budget]]</f>
        <v>3330342</v>
      </c>
    </row>
    <row r="1056" spans="1:15" x14ac:dyDescent="0.3">
      <c r="A1056" t="s">
        <v>1864</v>
      </c>
      <c r="B1056">
        <v>141</v>
      </c>
      <c r="C1056">
        <v>124</v>
      </c>
      <c r="D1056">
        <v>78120196</v>
      </c>
      <c r="E1056" t="s">
        <v>1393</v>
      </c>
      <c r="F1056" t="s">
        <v>2881</v>
      </c>
      <c r="G1056" t="s">
        <v>2882</v>
      </c>
      <c r="H1056">
        <v>103241</v>
      </c>
      <c r="I1056">
        <v>742</v>
      </c>
      <c r="J1056" t="s">
        <v>29</v>
      </c>
      <c r="K1056" t="s">
        <v>30</v>
      </c>
      <c r="L1056">
        <v>75000000</v>
      </c>
      <c r="M1056">
        <v>2002</v>
      </c>
      <c r="N1056">
        <v>7.1</v>
      </c>
      <c r="O1056">
        <f>Table1[[#This Row],[gross]]-Table1[[#This Row],[budget]]</f>
        <v>3120196</v>
      </c>
    </row>
    <row r="1057" spans="1:15" x14ac:dyDescent="0.3">
      <c r="A1057" t="s">
        <v>1420</v>
      </c>
      <c r="B1057">
        <v>20</v>
      </c>
      <c r="C1057">
        <v>120</v>
      </c>
      <c r="D1057">
        <v>3773863</v>
      </c>
      <c r="E1057" t="s">
        <v>92</v>
      </c>
      <c r="F1057" t="s">
        <v>2884</v>
      </c>
      <c r="G1057" t="s">
        <v>2885</v>
      </c>
      <c r="H1057">
        <v>4583</v>
      </c>
      <c r="I1057">
        <v>55</v>
      </c>
      <c r="J1057" t="s">
        <v>29</v>
      </c>
      <c r="K1057" t="s">
        <v>30</v>
      </c>
      <c r="L1057">
        <v>1000000</v>
      </c>
      <c r="M1057">
        <v>2009</v>
      </c>
      <c r="N1057">
        <v>7.1</v>
      </c>
      <c r="O1057">
        <f>Table1[[#This Row],[gross]]-Table1[[#This Row],[budget]]</f>
        <v>2773863</v>
      </c>
    </row>
    <row r="1058" spans="1:15" x14ac:dyDescent="0.3">
      <c r="A1058" t="s">
        <v>1499</v>
      </c>
      <c r="B1058">
        <v>45</v>
      </c>
      <c r="C1058">
        <v>99</v>
      </c>
      <c r="D1058">
        <v>4600000</v>
      </c>
      <c r="E1058" t="s">
        <v>26</v>
      </c>
      <c r="F1058" t="s">
        <v>106</v>
      </c>
      <c r="G1058" t="s">
        <v>2887</v>
      </c>
      <c r="H1058">
        <v>11763</v>
      </c>
      <c r="I1058">
        <v>111</v>
      </c>
      <c r="J1058" t="s">
        <v>29</v>
      </c>
      <c r="K1058" t="s">
        <v>30</v>
      </c>
      <c r="L1058">
        <v>1900000</v>
      </c>
      <c r="M1058">
        <v>1986</v>
      </c>
      <c r="N1058">
        <v>7.1</v>
      </c>
      <c r="O1058">
        <f>Table1[[#This Row],[gross]]-Table1[[#This Row],[budget]]</f>
        <v>2700000</v>
      </c>
    </row>
    <row r="1059" spans="1:15" x14ac:dyDescent="0.3">
      <c r="A1059" t="s">
        <v>2889</v>
      </c>
      <c r="B1059">
        <v>217</v>
      </c>
      <c r="C1059">
        <v>105</v>
      </c>
      <c r="D1059">
        <v>28501651</v>
      </c>
      <c r="E1059" t="s">
        <v>224</v>
      </c>
      <c r="F1059" t="s">
        <v>418</v>
      </c>
      <c r="G1059" t="s">
        <v>2890</v>
      </c>
      <c r="H1059">
        <v>88035</v>
      </c>
      <c r="I1059">
        <v>201</v>
      </c>
      <c r="J1059" t="s">
        <v>29</v>
      </c>
      <c r="K1059" t="s">
        <v>30</v>
      </c>
      <c r="L1059">
        <v>26000000</v>
      </c>
      <c r="M1059">
        <v>2009</v>
      </c>
      <c r="N1059">
        <v>7.1</v>
      </c>
      <c r="O1059">
        <f>Table1[[#This Row],[gross]]-Table1[[#This Row],[budget]]</f>
        <v>2501651</v>
      </c>
    </row>
    <row r="1060" spans="1:15" x14ac:dyDescent="0.3">
      <c r="A1060" t="s">
        <v>2889</v>
      </c>
      <c r="B1060">
        <v>217</v>
      </c>
      <c r="C1060">
        <v>105</v>
      </c>
      <c r="D1060">
        <v>28501651</v>
      </c>
      <c r="E1060" t="s">
        <v>224</v>
      </c>
      <c r="F1060" t="s">
        <v>418</v>
      </c>
      <c r="G1060" t="s">
        <v>2890</v>
      </c>
      <c r="H1060">
        <v>88037</v>
      </c>
      <c r="I1060">
        <v>201</v>
      </c>
      <c r="J1060" t="s">
        <v>29</v>
      </c>
      <c r="K1060" t="s">
        <v>30</v>
      </c>
      <c r="L1060">
        <v>26000000</v>
      </c>
      <c r="M1060">
        <v>2009</v>
      </c>
      <c r="N1060">
        <v>7.1</v>
      </c>
      <c r="O1060">
        <f>Table1[[#This Row],[gross]]-Table1[[#This Row],[budget]]</f>
        <v>2501651</v>
      </c>
    </row>
    <row r="1061" spans="1:15" x14ac:dyDescent="0.3">
      <c r="A1061" t="s">
        <v>1423</v>
      </c>
      <c r="B1061">
        <v>150</v>
      </c>
      <c r="C1061">
        <v>120</v>
      </c>
      <c r="D1061">
        <v>18663911</v>
      </c>
      <c r="E1061" t="s">
        <v>607</v>
      </c>
      <c r="F1061" t="s">
        <v>2892</v>
      </c>
      <c r="G1061" t="s">
        <v>2893</v>
      </c>
      <c r="H1061">
        <v>46204</v>
      </c>
      <c r="I1061">
        <v>151</v>
      </c>
      <c r="J1061" t="s">
        <v>29</v>
      </c>
      <c r="K1061" t="s">
        <v>200</v>
      </c>
      <c r="L1061">
        <v>16500000</v>
      </c>
      <c r="M1061">
        <v>2007</v>
      </c>
      <c r="N1061">
        <v>7.1</v>
      </c>
      <c r="O1061">
        <f>Table1[[#This Row],[gross]]-Table1[[#This Row],[budget]]</f>
        <v>2163911</v>
      </c>
    </row>
    <row r="1062" spans="1:15" x14ac:dyDescent="0.3">
      <c r="A1062" t="s">
        <v>959</v>
      </c>
      <c r="B1062">
        <v>450</v>
      </c>
      <c r="C1062">
        <v>106</v>
      </c>
      <c r="D1062">
        <v>32154410</v>
      </c>
      <c r="E1062" t="s">
        <v>208</v>
      </c>
      <c r="F1062" t="s">
        <v>2300</v>
      </c>
      <c r="G1062" t="s">
        <v>2895</v>
      </c>
      <c r="H1062">
        <v>148327</v>
      </c>
      <c r="I1062">
        <v>274</v>
      </c>
      <c r="J1062" t="s">
        <v>29</v>
      </c>
      <c r="K1062" t="s">
        <v>30</v>
      </c>
      <c r="L1062">
        <v>30000000</v>
      </c>
      <c r="M1062">
        <v>2013</v>
      </c>
      <c r="N1062">
        <v>7.1</v>
      </c>
      <c r="O1062">
        <f>Table1[[#This Row],[gross]]-Table1[[#This Row],[budget]]</f>
        <v>2154410</v>
      </c>
    </row>
    <row r="1063" spans="1:15" x14ac:dyDescent="0.3">
      <c r="A1063" t="s">
        <v>959</v>
      </c>
      <c r="B1063">
        <v>450</v>
      </c>
      <c r="C1063">
        <v>106</v>
      </c>
      <c r="D1063">
        <v>32154410</v>
      </c>
      <c r="E1063" t="s">
        <v>208</v>
      </c>
      <c r="F1063" t="s">
        <v>2300</v>
      </c>
      <c r="G1063" t="s">
        <v>2895</v>
      </c>
      <c r="H1063">
        <v>148334</v>
      </c>
      <c r="I1063">
        <v>274</v>
      </c>
      <c r="J1063" t="s">
        <v>29</v>
      </c>
      <c r="K1063" t="s">
        <v>30</v>
      </c>
      <c r="L1063">
        <v>30000000</v>
      </c>
      <c r="M1063">
        <v>2013</v>
      </c>
      <c r="N1063">
        <v>7.1</v>
      </c>
      <c r="O1063">
        <f>Table1[[#This Row],[gross]]-Table1[[#This Row],[budget]]</f>
        <v>2154410</v>
      </c>
    </row>
    <row r="1064" spans="1:15" x14ac:dyDescent="0.3">
      <c r="A1064" t="s">
        <v>2051</v>
      </c>
      <c r="B1064">
        <v>131</v>
      </c>
      <c r="C1064">
        <v>80</v>
      </c>
      <c r="D1064">
        <v>2360184</v>
      </c>
      <c r="E1064" t="s">
        <v>73</v>
      </c>
      <c r="F1064" t="s">
        <v>2897</v>
      </c>
      <c r="G1064" t="s">
        <v>2898</v>
      </c>
      <c r="H1064">
        <v>18035</v>
      </c>
      <c r="I1064">
        <v>177</v>
      </c>
      <c r="J1064" t="s">
        <v>29</v>
      </c>
      <c r="K1064" t="s">
        <v>30</v>
      </c>
      <c r="L1064">
        <v>300000</v>
      </c>
      <c r="M1064">
        <v>2003</v>
      </c>
      <c r="N1064">
        <v>7.1</v>
      </c>
      <c r="O1064">
        <f>Table1[[#This Row],[gross]]-Table1[[#This Row],[budget]]</f>
        <v>2060184</v>
      </c>
    </row>
    <row r="1065" spans="1:15" x14ac:dyDescent="0.3">
      <c r="A1065" t="s">
        <v>1555</v>
      </c>
      <c r="B1065">
        <v>290</v>
      </c>
      <c r="C1065">
        <v>107</v>
      </c>
      <c r="D1065">
        <v>5354039</v>
      </c>
      <c r="E1065" t="s">
        <v>832</v>
      </c>
      <c r="F1065" t="s">
        <v>150</v>
      </c>
      <c r="G1065" t="s">
        <v>2899</v>
      </c>
      <c r="H1065">
        <v>92599</v>
      </c>
      <c r="I1065">
        <v>225</v>
      </c>
      <c r="J1065" t="s">
        <v>29</v>
      </c>
      <c r="K1065" t="s">
        <v>30</v>
      </c>
      <c r="L1065">
        <v>3500000</v>
      </c>
      <c r="M1065">
        <v>2011</v>
      </c>
      <c r="N1065">
        <v>7.1</v>
      </c>
      <c r="O1065">
        <f>Table1[[#This Row],[gross]]-Table1[[#This Row],[budget]]</f>
        <v>1854039</v>
      </c>
    </row>
    <row r="1066" spans="1:15" x14ac:dyDescent="0.3">
      <c r="A1066" t="s">
        <v>1520</v>
      </c>
      <c r="B1066">
        <v>263</v>
      </c>
      <c r="C1066">
        <v>79</v>
      </c>
      <c r="D1066">
        <v>31743332</v>
      </c>
      <c r="E1066" t="s">
        <v>2901</v>
      </c>
      <c r="F1066" t="s">
        <v>2902</v>
      </c>
      <c r="G1066" t="s">
        <v>2903</v>
      </c>
      <c r="H1066">
        <v>111117</v>
      </c>
      <c r="I1066">
        <v>245</v>
      </c>
      <c r="J1066" t="s">
        <v>29</v>
      </c>
      <c r="K1066" t="s">
        <v>30</v>
      </c>
      <c r="L1066">
        <v>30000000</v>
      </c>
      <c r="M1066">
        <v>2009</v>
      </c>
      <c r="N1066">
        <v>7.1</v>
      </c>
      <c r="O1066">
        <f>Table1[[#This Row],[gross]]-Table1[[#This Row],[budget]]</f>
        <v>1743332</v>
      </c>
    </row>
    <row r="1067" spans="1:15" x14ac:dyDescent="0.3">
      <c r="A1067" t="s">
        <v>1496</v>
      </c>
      <c r="B1067">
        <v>160</v>
      </c>
      <c r="C1067">
        <v>100</v>
      </c>
      <c r="D1067">
        <v>9176553</v>
      </c>
      <c r="E1067" t="s">
        <v>257</v>
      </c>
      <c r="F1067" t="s">
        <v>520</v>
      </c>
      <c r="G1067" t="s">
        <v>2905</v>
      </c>
      <c r="H1067">
        <v>19147</v>
      </c>
      <c r="I1067">
        <v>97</v>
      </c>
      <c r="J1067" t="s">
        <v>29</v>
      </c>
      <c r="K1067" t="s">
        <v>30</v>
      </c>
      <c r="L1067">
        <v>7500000</v>
      </c>
      <c r="M1067">
        <v>2009</v>
      </c>
      <c r="N1067">
        <v>7.1</v>
      </c>
      <c r="O1067">
        <f>Table1[[#This Row],[gross]]-Table1[[#This Row],[budget]]</f>
        <v>1676553</v>
      </c>
    </row>
    <row r="1068" spans="1:15" x14ac:dyDescent="0.3">
      <c r="A1068" t="s">
        <v>1020</v>
      </c>
      <c r="B1068">
        <v>69</v>
      </c>
      <c r="C1068">
        <v>90</v>
      </c>
      <c r="D1068">
        <v>1689999</v>
      </c>
      <c r="E1068" t="s">
        <v>92</v>
      </c>
      <c r="F1068" t="s">
        <v>2907</v>
      </c>
      <c r="G1068" t="s">
        <v>2908</v>
      </c>
      <c r="H1068">
        <v>3675</v>
      </c>
      <c r="I1068">
        <v>48</v>
      </c>
      <c r="J1068" t="s">
        <v>174</v>
      </c>
      <c r="K1068" t="s">
        <v>30</v>
      </c>
      <c r="L1068">
        <v>400000</v>
      </c>
      <c r="M1068">
        <v>2006</v>
      </c>
      <c r="N1068">
        <v>7.1</v>
      </c>
      <c r="O1068">
        <f>Table1[[#This Row],[gross]]-Table1[[#This Row],[budget]]</f>
        <v>1289999</v>
      </c>
    </row>
    <row r="1069" spans="1:15" x14ac:dyDescent="0.3">
      <c r="A1069" t="s">
        <v>587</v>
      </c>
      <c r="B1069">
        <v>61</v>
      </c>
      <c r="C1069">
        <v>100</v>
      </c>
      <c r="D1069">
        <v>1227508</v>
      </c>
      <c r="E1069" t="s">
        <v>73</v>
      </c>
      <c r="F1069" t="s">
        <v>2910</v>
      </c>
      <c r="G1069" t="s">
        <v>2911</v>
      </c>
      <c r="H1069">
        <v>15103</v>
      </c>
      <c r="I1069">
        <v>80</v>
      </c>
      <c r="J1069" t="s">
        <v>29</v>
      </c>
      <c r="K1069" t="s">
        <v>30</v>
      </c>
      <c r="L1069">
        <v>23000</v>
      </c>
      <c r="M1069">
        <v>1991</v>
      </c>
      <c r="N1069">
        <v>7.1</v>
      </c>
      <c r="O1069">
        <f>Table1[[#This Row],[gross]]-Table1[[#This Row],[budget]]</f>
        <v>1204508</v>
      </c>
    </row>
    <row r="1070" spans="1:15" x14ac:dyDescent="0.3">
      <c r="A1070" t="s">
        <v>2289</v>
      </c>
      <c r="B1070">
        <v>252</v>
      </c>
      <c r="C1070">
        <v>89</v>
      </c>
      <c r="D1070">
        <v>3325638</v>
      </c>
      <c r="E1070" t="s">
        <v>2913</v>
      </c>
      <c r="F1070" t="s">
        <v>2914</v>
      </c>
      <c r="G1070" t="s">
        <v>2915</v>
      </c>
      <c r="H1070">
        <v>52509</v>
      </c>
      <c r="I1070">
        <v>84</v>
      </c>
      <c r="J1070" t="s">
        <v>29</v>
      </c>
      <c r="K1070" t="s">
        <v>30</v>
      </c>
      <c r="L1070">
        <v>2500000</v>
      </c>
      <c r="M1070">
        <v>2012</v>
      </c>
      <c r="N1070">
        <v>7.1</v>
      </c>
      <c r="O1070">
        <f>Table1[[#This Row],[gross]]-Table1[[#This Row],[budget]]</f>
        <v>825638</v>
      </c>
    </row>
    <row r="1071" spans="1:15" x14ac:dyDescent="0.3">
      <c r="A1071" t="s">
        <v>1980</v>
      </c>
      <c r="B1071">
        <v>189</v>
      </c>
      <c r="C1071">
        <v>80</v>
      </c>
      <c r="D1071">
        <v>856942</v>
      </c>
      <c r="E1071" t="s">
        <v>92</v>
      </c>
      <c r="F1071" t="s">
        <v>2917</v>
      </c>
      <c r="G1071" t="s">
        <v>2918</v>
      </c>
      <c r="H1071">
        <v>12241</v>
      </c>
      <c r="I1071">
        <v>112</v>
      </c>
      <c r="J1071" t="s">
        <v>29</v>
      </c>
      <c r="K1071" t="s">
        <v>30</v>
      </c>
      <c r="L1071">
        <v>200000</v>
      </c>
      <c r="M1071">
        <v>2008</v>
      </c>
      <c r="N1071">
        <v>7.1</v>
      </c>
      <c r="O1071">
        <f>Table1[[#This Row],[gross]]-Table1[[#This Row],[budget]]</f>
        <v>656942</v>
      </c>
    </row>
    <row r="1072" spans="1:15" x14ac:dyDescent="0.3">
      <c r="A1072" t="s">
        <v>2920</v>
      </c>
      <c r="B1072">
        <v>231</v>
      </c>
      <c r="C1072">
        <v>104</v>
      </c>
      <c r="D1072">
        <v>1007962</v>
      </c>
      <c r="E1072" t="s">
        <v>208</v>
      </c>
      <c r="F1072" t="s">
        <v>2921</v>
      </c>
      <c r="G1072" t="s">
        <v>2922</v>
      </c>
      <c r="H1072">
        <v>131969</v>
      </c>
      <c r="I1072">
        <v>651</v>
      </c>
      <c r="J1072" t="s">
        <v>29</v>
      </c>
      <c r="K1072" t="s">
        <v>30</v>
      </c>
      <c r="L1072">
        <v>950000</v>
      </c>
      <c r="M1072">
        <v>2005</v>
      </c>
      <c r="N1072">
        <v>7.1</v>
      </c>
      <c r="O1072">
        <f>Table1[[#This Row],[gross]]-Table1[[#This Row],[budget]]</f>
        <v>57962</v>
      </c>
    </row>
    <row r="1073" spans="1:15" x14ac:dyDescent="0.3">
      <c r="A1073" t="s">
        <v>2134</v>
      </c>
      <c r="B1073">
        <v>163</v>
      </c>
      <c r="C1073">
        <v>104</v>
      </c>
      <c r="D1073">
        <v>4046737</v>
      </c>
      <c r="E1073" t="s">
        <v>699</v>
      </c>
      <c r="F1073" t="s">
        <v>2924</v>
      </c>
      <c r="G1073" t="s">
        <v>2925</v>
      </c>
      <c r="H1073">
        <v>67949</v>
      </c>
      <c r="I1073">
        <v>390</v>
      </c>
      <c r="J1073" t="s">
        <v>29</v>
      </c>
      <c r="K1073" t="s">
        <v>30</v>
      </c>
      <c r="L1073">
        <v>4000000</v>
      </c>
      <c r="M1073">
        <v>2002</v>
      </c>
      <c r="N1073">
        <v>7.1</v>
      </c>
      <c r="O1073">
        <f>Table1[[#This Row],[gross]]-Table1[[#This Row],[budget]]</f>
        <v>46737</v>
      </c>
    </row>
    <row r="1074" spans="1:15" x14ac:dyDescent="0.3">
      <c r="A1074" t="s">
        <v>1513</v>
      </c>
      <c r="B1074">
        <v>365</v>
      </c>
      <c r="C1074">
        <v>84</v>
      </c>
      <c r="D1074">
        <v>379122</v>
      </c>
      <c r="E1074" t="s">
        <v>699</v>
      </c>
      <c r="F1074" t="s">
        <v>2077</v>
      </c>
      <c r="G1074" t="s">
        <v>2927</v>
      </c>
      <c r="H1074">
        <v>10143</v>
      </c>
      <c r="I1074">
        <v>54</v>
      </c>
      <c r="J1074" t="s">
        <v>29</v>
      </c>
      <c r="K1074" t="s">
        <v>200</v>
      </c>
      <c r="L1074">
        <v>450000</v>
      </c>
      <c r="M1074">
        <v>2005</v>
      </c>
      <c r="N1074">
        <v>7.1</v>
      </c>
      <c r="O1074">
        <f>Table1[[#This Row],[gross]]-Table1[[#This Row],[budget]]</f>
        <v>-70878</v>
      </c>
    </row>
    <row r="1075" spans="1:15" x14ac:dyDescent="0.3">
      <c r="A1075" t="s">
        <v>1418</v>
      </c>
      <c r="B1075">
        <v>219</v>
      </c>
      <c r="C1075">
        <v>123</v>
      </c>
      <c r="D1075">
        <v>34531832</v>
      </c>
      <c r="E1075" t="s">
        <v>379</v>
      </c>
      <c r="F1075" t="s">
        <v>665</v>
      </c>
      <c r="G1075" t="s">
        <v>2929</v>
      </c>
      <c r="H1075">
        <v>44788</v>
      </c>
      <c r="I1075">
        <v>138</v>
      </c>
      <c r="J1075" t="s">
        <v>29</v>
      </c>
      <c r="K1075" t="s">
        <v>200</v>
      </c>
      <c r="L1075">
        <v>35000000</v>
      </c>
      <c r="M1075">
        <v>2015</v>
      </c>
      <c r="N1075">
        <v>7.1</v>
      </c>
      <c r="O1075">
        <f>Table1[[#This Row],[gross]]-Table1[[#This Row],[budget]]</f>
        <v>-468168</v>
      </c>
    </row>
    <row r="1076" spans="1:15" x14ac:dyDescent="0.3">
      <c r="A1076" t="s">
        <v>629</v>
      </c>
      <c r="B1076">
        <v>228</v>
      </c>
      <c r="C1076">
        <v>97</v>
      </c>
      <c r="D1076">
        <v>104374107</v>
      </c>
      <c r="E1076" t="s">
        <v>2931</v>
      </c>
      <c r="F1076" t="s">
        <v>973</v>
      </c>
      <c r="G1076" t="s">
        <v>2932</v>
      </c>
      <c r="H1076">
        <v>89351</v>
      </c>
      <c r="I1076">
        <v>214</v>
      </c>
      <c r="J1076" t="s">
        <v>29</v>
      </c>
      <c r="K1076" t="s">
        <v>30</v>
      </c>
      <c r="L1076">
        <v>105000000</v>
      </c>
      <c r="M1076">
        <v>2009</v>
      </c>
      <c r="N1076">
        <v>7.1</v>
      </c>
      <c r="O1076">
        <f>Table1[[#This Row],[gross]]-Table1[[#This Row],[budget]]</f>
        <v>-625893</v>
      </c>
    </row>
    <row r="1077" spans="1:15" x14ac:dyDescent="0.3">
      <c r="A1077" t="s">
        <v>1484</v>
      </c>
      <c r="B1077">
        <v>41</v>
      </c>
      <c r="C1077">
        <v>102</v>
      </c>
      <c r="D1077">
        <v>2956000</v>
      </c>
      <c r="E1077" t="s">
        <v>2933</v>
      </c>
      <c r="F1077" t="s">
        <v>2934</v>
      </c>
      <c r="G1077" t="s">
        <v>2935</v>
      </c>
      <c r="H1077">
        <v>3258</v>
      </c>
      <c r="I1077">
        <v>54</v>
      </c>
      <c r="J1077" t="s">
        <v>29</v>
      </c>
      <c r="K1077" t="s">
        <v>30</v>
      </c>
      <c r="L1077">
        <v>3700000</v>
      </c>
      <c r="M1077">
        <v>1948</v>
      </c>
      <c r="N1077">
        <v>7.1</v>
      </c>
      <c r="O1077">
        <f>Table1[[#This Row],[gross]]-Table1[[#This Row],[budget]]</f>
        <v>-744000</v>
      </c>
    </row>
    <row r="1078" spans="1:15" x14ac:dyDescent="0.3">
      <c r="A1078" t="s">
        <v>1801</v>
      </c>
      <c r="B1078">
        <v>188</v>
      </c>
      <c r="C1078">
        <v>118</v>
      </c>
      <c r="D1078">
        <v>10214647</v>
      </c>
      <c r="E1078" t="s">
        <v>393</v>
      </c>
      <c r="F1078" t="s">
        <v>61</v>
      </c>
      <c r="G1078" t="s">
        <v>2936</v>
      </c>
      <c r="H1078">
        <v>42689</v>
      </c>
      <c r="I1078">
        <v>204</v>
      </c>
      <c r="J1078" t="s">
        <v>29</v>
      </c>
      <c r="K1078" t="s">
        <v>30</v>
      </c>
      <c r="L1078">
        <v>11000000</v>
      </c>
      <c r="M1078">
        <v>2004</v>
      </c>
      <c r="N1078">
        <v>7.1</v>
      </c>
      <c r="O1078">
        <f>Table1[[#This Row],[gross]]-Table1[[#This Row],[budget]]</f>
        <v>-785353</v>
      </c>
    </row>
    <row r="1079" spans="1:15" x14ac:dyDescent="0.3">
      <c r="A1079" t="s">
        <v>1510</v>
      </c>
      <c r="B1079">
        <v>279</v>
      </c>
      <c r="C1079">
        <v>90</v>
      </c>
      <c r="D1079">
        <v>258113</v>
      </c>
      <c r="E1079" t="s">
        <v>208</v>
      </c>
      <c r="F1079" t="s">
        <v>1062</v>
      </c>
      <c r="G1079" t="s">
        <v>2937</v>
      </c>
      <c r="H1079">
        <v>42678</v>
      </c>
      <c r="I1079">
        <v>135</v>
      </c>
      <c r="J1079" t="s">
        <v>29</v>
      </c>
      <c r="K1079" t="s">
        <v>30</v>
      </c>
      <c r="L1079">
        <v>1066167</v>
      </c>
      <c r="M1079">
        <v>2013</v>
      </c>
      <c r="N1079">
        <v>7.1</v>
      </c>
      <c r="O1079">
        <f>Table1[[#This Row],[gross]]-Table1[[#This Row],[budget]]</f>
        <v>-808054</v>
      </c>
    </row>
    <row r="1080" spans="1:15" x14ac:dyDescent="0.3">
      <c r="A1080" t="s">
        <v>1467</v>
      </c>
      <c r="B1080">
        <v>79</v>
      </c>
      <c r="C1080">
        <v>104</v>
      </c>
      <c r="D1080">
        <v>3287435</v>
      </c>
      <c r="E1080" t="s">
        <v>92</v>
      </c>
      <c r="F1080" t="s">
        <v>145</v>
      </c>
      <c r="G1080" t="s">
        <v>2938</v>
      </c>
      <c r="H1080">
        <v>8603</v>
      </c>
      <c r="I1080">
        <v>115</v>
      </c>
      <c r="J1080" t="s">
        <v>29</v>
      </c>
      <c r="K1080" t="s">
        <v>30</v>
      </c>
      <c r="L1080">
        <v>4500000</v>
      </c>
      <c r="M1080">
        <v>2001</v>
      </c>
      <c r="N1080">
        <v>7.1</v>
      </c>
      <c r="O1080">
        <f>Table1[[#This Row],[gross]]-Table1[[#This Row],[budget]]</f>
        <v>-1212565</v>
      </c>
    </row>
    <row r="1081" spans="1:15" x14ac:dyDescent="0.3">
      <c r="A1081" t="s">
        <v>1510</v>
      </c>
      <c r="B1081">
        <v>322</v>
      </c>
      <c r="C1081">
        <v>95</v>
      </c>
      <c r="D1081">
        <v>3219029</v>
      </c>
      <c r="E1081" t="s">
        <v>2939</v>
      </c>
      <c r="F1081" t="s">
        <v>2940</v>
      </c>
      <c r="G1081" t="s">
        <v>2941</v>
      </c>
      <c r="H1081">
        <v>28845</v>
      </c>
      <c r="I1081">
        <v>125</v>
      </c>
      <c r="J1081" t="s">
        <v>29</v>
      </c>
      <c r="K1081" t="s">
        <v>30</v>
      </c>
      <c r="L1081">
        <v>5000000</v>
      </c>
      <c r="M1081">
        <v>2015</v>
      </c>
      <c r="N1081">
        <v>7.1</v>
      </c>
      <c r="O1081">
        <f>Table1[[#This Row],[gross]]-Table1[[#This Row],[budget]]</f>
        <v>-1780971</v>
      </c>
    </row>
    <row r="1082" spans="1:15" x14ac:dyDescent="0.3">
      <c r="A1082" t="s">
        <v>1501</v>
      </c>
      <c r="B1082">
        <v>47</v>
      </c>
      <c r="C1082">
        <v>99</v>
      </c>
      <c r="D1082">
        <v>104257</v>
      </c>
      <c r="E1082" t="s">
        <v>2765</v>
      </c>
      <c r="F1082" t="s">
        <v>2942</v>
      </c>
      <c r="G1082" t="s">
        <v>2943</v>
      </c>
      <c r="H1082">
        <v>19194</v>
      </c>
      <c r="I1082">
        <v>160</v>
      </c>
      <c r="J1082" t="s">
        <v>29</v>
      </c>
      <c r="K1082" t="s">
        <v>200</v>
      </c>
      <c r="L1082">
        <v>2200000</v>
      </c>
      <c r="M1082">
        <v>1999</v>
      </c>
      <c r="N1082">
        <v>7.1</v>
      </c>
      <c r="O1082">
        <f>Table1[[#This Row],[gross]]-Table1[[#This Row],[budget]]</f>
        <v>-2095743</v>
      </c>
    </row>
    <row r="1083" spans="1:15" x14ac:dyDescent="0.3">
      <c r="A1083" t="s">
        <v>1516</v>
      </c>
      <c r="B1083">
        <v>28</v>
      </c>
      <c r="C1083">
        <v>80</v>
      </c>
      <c r="D1083">
        <v>99851</v>
      </c>
      <c r="E1083" t="s">
        <v>1310</v>
      </c>
      <c r="F1083" t="s">
        <v>2944</v>
      </c>
      <c r="G1083" t="s">
        <v>2945</v>
      </c>
      <c r="H1083">
        <v>1138</v>
      </c>
      <c r="I1083">
        <v>30</v>
      </c>
      <c r="J1083" t="s">
        <v>29</v>
      </c>
      <c r="K1083" t="s">
        <v>30</v>
      </c>
      <c r="L1083">
        <v>2500000</v>
      </c>
      <c r="M1083">
        <v>2010</v>
      </c>
      <c r="N1083">
        <v>7.1</v>
      </c>
      <c r="O1083">
        <f>Table1[[#This Row],[gross]]-Table1[[#This Row],[budget]]</f>
        <v>-2400149</v>
      </c>
    </row>
    <row r="1084" spans="1:15" x14ac:dyDescent="0.3">
      <c r="A1084" t="s">
        <v>587</v>
      </c>
      <c r="B1084">
        <v>232</v>
      </c>
      <c r="C1084">
        <v>100</v>
      </c>
      <c r="D1084">
        <v>5480996</v>
      </c>
      <c r="E1084" t="s">
        <v>2947</v>
      </c>
      <c r="F1084" t="s">
        <v>388</v>
      </c>
      <c r="G1084" t="s">
        <v>2948</v>
      </c>
      <c r="H1084">
        <v>89383</v>
      </c>
      <c r="I1084">
        <v>293</v>
      </c>
      <c r="J1084" t="s">
        <v>29</v>
      </c>
      <c r="K1084" t="s">
        <v>30</v>
      </c>
      <c r="L1084">
        <v>8700000</v>
      </c>
      <c r="M1084">
        <v>2006</v>
      </c>
      <c r="N1084">
        <v>7.1</v>
      </c>
      <c r="O1084">
        <f>Table1[[#This Row],[gross]]-Table1[[#This Row],[budget]]</f>
        <v>-3219004</v>
      </c>
    </row>
    <row r="1085" spans="1:15" x14ac:dyDescent="0.3">
      <c r="A1085" t="s">
        <v>1478</v>
      </c>
      <c r="B1085">
        <v>111</v>
      </c>
      <c r="C1085">
        <v>103</v>
      </c>
      <c r="D1085">
        <v>542860</v>
      </c>
      <c r="E1085" t="s">
        <v>575</v>
      </c>
      <c r="F1085" t="s">
        <v>2949</v>
      </c>
      <c r="G1085" t="s">
        <v>2950</v>
      </c>
      <c r="H1085">
        <v>9230</v>
      </c>
      <c r="I1085">
        <v>37</v>
      </c>
      <c r="J1085" t="s">
        <v>76</v>
      </c>
      <c r="K1085" t="s">
        <v>1127</v>
      </c>
      <c r="L1085">
        <v>4000000</v>
      </c>
      <c r="M1085">
        <v>2008</v>
      </c>
      <c r="N1085">
        <v>7.1</v>
      </c>
      <c r="O1085">
        <f>Table1[[#This Row],[gross]]-Table1[[#This Row],[budget]]</f>
        <v>-3457140</v>
      </c>
    </row>
    <row r="1086" spans="1:15" x14ac:dyDescent="0.3">
      <c r="A1086" t="s">
        <v>1105</v>
      </c>
      <c r="B1086">
        <v>100</v>
      </c>
      <c r="C1086">
        <v>91</v>
      </c>
      <c r="D1086">
        <v>1292119</v>
      </c>
      <c r="E1086" t="s">
        <v>607</v>
      </c>
      <c r="F1086" t="s">
        <v>351</v>
      </c>
      <c r="G1086" t="s">
        <v>2951</v>
      </c>
      <c r="H1086">
        <v>14786</v>
      </c>
      <c r="I1086">
        <v>144</v>
      </c>
      <c r="J1086" t="s">
        <v>29</v>
      </c>
      <c r="K1086" t="s">
        <v>200</v>
      </c>
      <c r="L1086">
        <v>5500000</v>
      </c>
      <c r="M1086">
        <v>2001</v>
      </c>
      <c r="N1086">
        <v>7.1</v>
      </c>
      <c r="O1086">
        <f>Table1[[#This Row],[gross]]-Table1[[#This Row],[budget]]</f>
        <v>-4207881</v>
      </c>
    </row>
    <row r="1087" spans="1:15" x14ac:dyDescent="0.3">
      <c r="A1087" t="s">
        <v>742</v>
      </c>
      <c r="B1087">
        <v>439</v>
      </c>
      <c r="C1087">
        <v>130</v>
      </c>
      <c r="D1087">
        <v>3029870</v>
      </c>
      <c r="E1087" t="s">
        <v>373</v>
      </c>
      <c r="F1087" t="s">
        <v>2952</v>
      </c>
      <c r="G1087" t="s">
        <v>2953</v>
      </c>
      <c r="H1087">
        <v>128729</v>
      </c>
      <c r="I1087">
        <v>551</v>
      </c>
      <c r="J1087" t="s">
        <v>29</v>
      </c>
      <c r="K1087" t="s">
        <v>371</v>
      </c>
      <c r="L1087">
        <v>7400000</v>
      </c>
      <c r="M1087">
        <v>2011</v>
      </c>
      <c r="N1087">
        <v>7.1</v>
      </c>
      <c r="O1087">
        <f>Table1[[#This Row],[gross]]-Table1[[#This Row],[budget]]</f>
        <v>-4370130</v>
      </c>
    </row>
    <row r="1088" spans="1:15" x14ac:dyDescent="0.3">
      <c r="A1088" t="s">
        <v>1436</v>
      </c>
      <c r="B1088">
        <v>128</v>
      </c>
      <c r="C1088">
        <v>111</v>
      </c>
      <c r="D1088">
        <v>3076425</v>
      </c>
      <c r="E1088" t="s">
        <v>2954</v>
      </c>
      <c r="F1088" t="s">
        <v>751</v>
      </c>
      <c r="G1088" t="s">
        <v>2955</v>
      </c>
      <c r="H1088">
        <v>23660</v>
      </c>
      <c r="I1088">
        <v>162</v>
      </c>
      <c r="J1088" t="s">
        <v>90</v>
      </c>
      <c r="K1088" t="s">
        <v>241</v>
      </c>
      <c r="L1088">
        <v>8000000</v>
      </c>
      <c r="M1088">
        <v>2002</v>
      </c>
      <c r="N1088">
        <v>7.1</v>
      </c>
      <c r="O1088">
        <f>Table1[[#This Row],[gross]]-Table1[[#This Row],[budget]]</f>
        <v>-4923575</v>
      </c>
    </row>
    <row r="1089" spans="1:15" x14ac:dyDescent="0.3">
      <c r="A1089" t="s">
        <v>959</v>
      </c>
      <c r="B1089">
        <v>111</v>
      </c>
      <c r="C1089">
        <v>89</v>
      </c>
      <c r="D1089">
        <v>3193102</v>
      </c>
      <c r="E1089" t="s">
        <v>140</v>
      </c>
      <c r="F1089" t="s">
        <v>2854</v>
      </c>
      <c r="G1089" t="s">
        <v>2956</v>
      </c>
      <c r="H1089">
        <v>24412</v>
      </c>
      <c r="I1089">
        <v>240</v>
      </c>
      <c r="J1089" t="s">
        <v>29</v>
      </c>
      <c r="K1089" t="s">
        <v>30</v>
      </c>
      <c r="L1089">
        <v>9000000</v>
      </c>
      <c r="M1089">
        <v>1999</v>
      </c>
      <c r="N1089">
        <v>7.1</v>
      </c>
      <c r="O1089">
        <f>Table1[[#This Row],[gross]]-Table1[[#This Row],[budget]]</f>
        <v>-5806898</v>
      </c>
    </row>
    <row r="1090" spans="1:15" x14ac:dyDescent="0.3">
      <c r="A1090" t="s">
        <v>546</v>
      </c>
      <c r="B1090">
        <v>83</v>
      </c>
      <c r="C1090">
        <v>91</v>
      </c>
      <c r="D1090">
        <v>1040879</v>
      </c>
      <c r="E1090" t="s">
        <v>305</v>
      </c>
      <c r="F1090" t="s">
        <v>2957</v>
      </c>
      <c r="G1090" t="s">
        <v>2958</v>
      </c>
      <c r="H1090">
        <v>54478</v>
      </c>
      <c r="I1090">
        <v>184</v>
      </c>
      <c r="J1090" t="s">
        <v>29</v>
      </c>
      <c r="K1090" t="s">
        <v>30</v>
      </c>
      <c r="L1090">
        <v>7000000</v>
      </c>
      <c r="M1090">
        <v>1996</v>
      </c>
      <c r="N1090">
        <v>7.1</v>
      </c>
      <c r="O1090">
        <f>Table1[[#This Row],[gross]]-Table1[[#This Row],[budget]]</f>
        <v>-5959121</v>
      </c>
    </row>
    <row r="1091" spans="1:15" x14ac:dyDescent="0.3">
      <c r="A1091" t="s">
        <v>1136</v>
      </c>
      <c r="B1091">
        <v>46</v>
      </c>
      <c r="C1091">
        <v>126</v>
      </c>
      <c r="D1091">
        <v>1997807</v>
      </c>
      <c r="E1091" t="s">
        <v>621</v>
      </c>
      <c r="F1091" t="s">
        <v>2959</v>
      </c>
      <c r="G1091" t="s">
        <v>2960</v>
      </c>
      <c r="H1091">
        <v>5158</v>
      </c>
      <c r="I1091">
        <v>140</v>
      </c>
      <c r="J1091" t="s">
        <v>29</v>
      </c>
      <c r="K1091" t="s">
        <v>30</v>
      </c>
      <c r="L1091">
        <v>8000000</v>
      </c>
      <c r="M1091">
        <v>1999</v>
      </c>
      <c r="N1091">
        <v>7.1</v>
      </c>
      <c r="O1091">
        <f>Table1[[#This Row],[gross]]-Table1[[#This Row],[budget]]</f>
        <v>-6002193</v>
      </c>
    </row>
    <row r="1092" spans="1:15" x14ac:dyDescent="0.3">
      <c r="A1092" t="s">
        <v>1462</v>
      </c>
      <c r="B1092">
        <v>134</v>
      </c>
      <c r="C1092">
        <v>106</v>
      </c>
      <c r="D1092">
        <v>382946</v>
      </c>
      <c r="E1092" t="s">
        <v>92</v>
      </c>
      <c r="F1092" t="s">
        <v>1238</v>
      </c>
      <c r="G1092" t="s">
        <v>2962</v>
      </c>
      <c r="H1092">
        <v>43965</v>
      </c>
      <c r="I1092">
        <v>99</v>
      </c>
      <c r="J1092" t="s">
        <v>29</v>
      </c>
      <c r="K1092" t="s">
        <v>30</v>
      </c>
      <c r="L1092">
        <v>7000000</v>
      </c>
      <c r="M1092">
        <v>2010</v>
      </c>
      <c r="N1092">
        <v>7.1</v>
      </c>
      <c r="O1092">
        <f>Table1[[#This Row],[gross]]-Table1[[#This Row],[budget]]</f>
        <v>-6617054</v>
      </c>
    </row>
    <row r="1093" spans="1:15" x14ac:dyDescent="0.3">
      <c r="A1093" t="s">
        <v>1406</v>
      </c>
      <c r="B1093">
        <v>96</v>
      </c>
      <c r="C1093">
        <v>135</v>
      </c>
      <c r="D1093">
        <v>3041803</v>
      </c>
      <c r="E1093" t="s">
        <v>588</v>
      </c>
      <c r="F1093" t="s">
        <v>2963</v>
      </c>
      <c r="G1093" t="s">
        <v>2964</v>
      </c>
      <c r="H1093">
        <v>6377</v>
      </c>
      <c r="I1093">
        <v>181</v>
      </c>
      <c r="J1093" t="s">
        <v>29</v>
      </c>
      <c r="K1093" t="s">
        <v>200</v>
      </c>
      <c r="L1093">
        <v>10000000</v>
      </c>
      <c r="M1093">
        <v>2000</v>
      </c>
      <c r="N1093">
        <v>7.1</v>
      </c>
      <c r="O1093">
        <f>Table1[[#This Row],[gross]]-Table1[[#This Row],[budget]]</f>
        <v>-6958197</v>
      </c>
    </row>
    <row r="1094" spans="1:15" x14ac:dyDescent="0.3">
      <c r="A1094" t="s">
        <v>245</v>
      </c>
      <c r="B1094">
        <v>262</v>
      </c>
      <c r="C1094">
        <v>125</v>
      </c>
      <c r="D1094">
        <v>62647540</v>
      </c>
      <c r="E1094" t="s">
        <v>130</v>
      </c>
      <c r="F1094" t="s">
        <v>601</v>
      </c>
      <c r="G1094" t="s">
        <v>2965</v>
      </c>
      <c r="H1094">
        <v>143525</v>
      </c>
      <c r="I1094">
        <v>657</v>
      </c>
      <c r="J1094" t="s">
        <v>29</v>
      </c>
      <c r="K1094" t="s">
        <v>227</v>
      </c>
      <c r="L1094">
        <v>70000000</v>
      </c>
      <c r="M1094">
        <v>2005</v>
      </c>
      <c r="N1094">
        <v>7.1</v>
      </c>
      <c r="O1094">
        <f>Table1[[#This Row],[gross]]-Table1[[#This Row],[budget]]</f>
        <v>-7352460</v>
      </c>
    </row>
    <row r="1095" spans="1:15" x14ac:dyDescent="0.3">
      <c r="A1095" t="s">
        <v>245</v>
      </c>
      <c r="B1095">
        <v>217</v>
      </c>
      <c r="C1095">
        <v>98</v>
      </c>
      <c r="D1095">
        <v>9430988</v>
      </c>
      <c r="E1095" t="s">
        <v>699</v>
      </c>
      <c r="F1095" t="s">
        <v>1605</v>
      </c>
      <c r="G1095" t="s">
        <v>2966</v>
      </c>
      <c r="H1095">
        <v>45992</v>
      </c>
      <c r="I1095">
        <v>115</v>
      </c>
      <c r="J1095" t="s">
        <v>29</v>
      </c>
      <c r="K1095" t="s">
        <v>30</v>
      </c>
      <c r="L1095">
        <v>17000000</v>
      </c>
      <c r="M1095">
        <v>2009</v>
      </c>
      <c r="N1095">
        <v>7.1</v>
      </c>
      <c r="O1095">
        <f>Table1[[#This Row],[gross]]-Table1[[#This Row],[budget]]</f>
        <v>-7569012</v>
      </c>
    </row>
    <row r="1096" spans="1:15" x14ac:dyDescent="0.3">
      <c r="A1096" t="s">
        <v>2276</v>
      </c>
      <c r="B1096">
        <v>269</v>
      </c>
      <c r="C1096">
        <v>102</v>
      </c>
      <c r="D1096">
        <v>66636385</v>
      </c>
      <c r="E1096" t="s">
        <v>997</v>
      </c>
      <c r="F1096" t="s">
        <v>436</v>
      </c>
      <c r="G1096" t="s">
        <v>2967</v>
      </c>
      <c r="H1096">
        <v>88451</v>
      </c>
      <c r="I1096">
        <v>289</v>
      </c>
      <c r="J1096" t="s">
        <v>29</v>
      </c>
      <c r="K1096" t="s">
        <v>30</v>
      </c>
      <c r="L1096">
        <v>75000000</v>
      </c>
      <c r="M1096">
        <v>2007</v>
      </c>
      <c r="N1096">
        <v>7.1</v>
      </c>
      <c r="O1096">
        <f>Table1[[#This Row],[gross]]-Table1[[#This Row],[budget]]</f>
        <v>-8363615</v>
      </c>
    </row>
    <row r="1097" spans="1:15" x14ac:dyDescent="0.3">
      <c r="A1097" t="s">
        <v>2282</v>
      </c>
      <c r="B1097">
        <v>190</v>
      </c>
      <c r="C1097">
        <v>110</v>
      </c>
      <c r="D1097">
        <v>3148482</v>
      </c>
      <c r="E1097" t="s">
        <v>588</v>
      </c>
      <c r="F1097" t="s">
        <v>2969</v>
      </c>
      <c r="G1097" t="s">
        <v>2970</v>
      </c>
      <c r="H1097">
        <v>29613</v>
      </c>
      <c r="I1097">
        <v>98</v>
      </c>
      <c r="J1097" t="s">
        <v>29</v>
      </c>
      <c r="K1097" t="s">
        <v>30</v>
      </c>
      <c r="L1097">
        <v>12000000</v>
      </c>
      <c r="M1097">
        <v>2008</v>
      </c>
      <c r="N1097">
        <v>7.1</v>
      </c>
      <c r="O1097">
        <f>Table1[[#This Row],[gross]]-Table1[[#This Row],[budget]]</f>
        <v>-8851518</v>
      </c>
    </row>
    <row r="1098" spans="1:15" x14ac:dyDescent="0.3">
      <c r="A1098" t="s">
        <v>1251</v>
      </c>
      <c r="B1098">
        <v>137</v>
      </c>
      <c r="C1098">
        <v>103</v>
      </c>
      <c r="D1098">
        <v>11034436</v>
      </c>
      <c r="E1098" t="s">
        <v>2971</v>
      </c>
      <c r="F1098" t="s">
        <v>1644</v>
      </c>
      <c r="G1098" t="s">
        <v>2972</v>
      </c>
      <c r="H1098">
        <v>13505</v>
      </c>
      <c r="I1098">
        <v>180</v>
      </c>
      <c r="J1098" t="s">
        <v>29</v>
      </c>
      <c r="K1098" t="s">
        <v>200</v>
      </c>
      <c r="L1098">
        <v>20000000</v>
      </c>
      <c r="M1098">
        <v>2005</v>
      </c>
      <c r="N1098">
        <v>7.1</v>
      </c>
      <c r="O1098">
        <f>Table1[[#This Row],[gross]]-Table1[[#This Row],[budget]]</f>
        <v>-8965564</v>
      </c>
    </row>
    <row r="1099" spans="1:15" x14ac:dyDescent="0.3">
      <c r="A1099" t="s">
        <v>1492</v>
      </c>
      <c r="B1099">
        <v>131</v>
      </c>
      <c r="C1099">
        <v>101</v>
      </c>
      <c r="D1099">
        <v>2060953</v>
      </c>
      <c r="E1099" t="s">
        <v>1453</v>
      </c>
      <c r="F1099" t="s">
        <v>2924</v>
      </c>
      <c r="G1099" t="s">
        <v>2973</v>
      </c>
      <c r="H1099">
        <v>29990</v>
      </c>
      <c r="I1099">
        <v>316</v>
      </c>
      <c r="J1099" t="s">
        <v>29</v>
      </c>
      <c r="K1099" t="s">
        <v>2102</v>
      </c>
      <c r="L1099">
        <v>12000000</v>
      </c>
      <c r="M1099">
        <v>1999</v>
      </c>
      <c r="N1099">
        <v>7.1</v>
      </c>
      <c r="O1099">
        <f>Table1[[#This Row],[gross]]-Table1[[#This Row],[budget]]</f>
        <v>-9939047</v>
      </c>
    </row>
    <row r="1100" spans="1:15" x14ac:dyDescent="0.3">
      <c r="A1100" t="s">
        <v>1472</v>
      </c>
      <c r="B1100">
        <v>78</v>
      </c>
      <c r="C1100">
        <v>104</v>
      </c>
      <c r="D1100">
        <v>1779284</v>
      </c>
      <c r="E1100" t="s">
        <v>73</v>
      </c>
      <c r="F1100" t="s">
        <v>2974</v>
      </c>
      <c r="G1100" t="s">
        <v>2975</v>
      </c>
      <c r="H1100">
        <v>12047</v>
      </c>
      <c r="I1100">
        <v>122</v>
      </c>
      <c r="J1100" t="s">
        <v>29</v>
      </c>
      <c r="K1100" t="s">
        <v>30</v>
      </c>
      <c r="L1100">
        <v>12000000</v>
      </c>
      <c r="M1100">
        <v>2002</v>
      </c>
      <c r="N1100">
        <v>7.1</v>
      </c>
      <c r="O1100">
        <f>Table1[[#This Row],[gross]]-Table1[[#This Row],[budget]]</f>
        <v>-10220716</v>
      </c>
    </row>
    <row r="1101" spans="1:15" x14ac:dyDescent="0.3">
      <c r="A1101" t="s">
        <v>1476</v>
      </c>
      <c r="B1101">
        <v>93</v>
      </c>
      <c r="C1101">
        <v>104</v>
      </c>
      <c r="D1101">
        <v>7739049</v>
      </c>
      <c r="E1101" t="s">
        <v>699</v>
      </c>
      <c r="F1101" t="s">
        <v>2977</v>
      </c>
      <c r="G1101" t="s">
        <v>2978</v>
      </c>
      <c r="H1101">
        <v>10680</v>
      </c>
      <c r="I1101">
        <v>112</v>
      </c>
      <c r="J1101" t="s">
        <v>29</v>
      </c>
      <c r="K1101" t="s">
        <v>442</v>
      </c>
      <c r="L1101">
        <v>18000000</v>
      </c>
      <c r="M1101">
        <v>2004</v>
      </c>
      <c r="N1101">
        <v>7.1</v>
      </c>
      <c r="O1101">
        <f>Table1[[#This Row],[gross]]-Table1[[#This Row],[budget]]</f>
        <v>-10260951</v>
      </c>
    </row>
    <row r="1102" spans="1:15" x14ac:dyDescent="0.3">
      <c r="A1102" t="s">
        <v>499</v>
      </c>
      <c r="B1102">
        <v>267</v>
      </c>
      <c r="C1102">
        <v>123</v>
      </c>
      <c r="D1102">
        <v>108521835</v>
      </c>
      <c r="E1102" t="s">
        <v>175</v>
      </c>
      <c r="F1102" t="s">
        <v>496</v>
      </c>
      <c r="G1102" t="s">
        <v>2979</v>
      </c>
      <c r="H1102">
        <v>40123</v>
      </c>
      <c r="I1102">
        <v>297</v>
      </c>
      <c r="J1102" t="s">
        <v>29</v>
      </c>
      <c r="K1102" t="s">
        <v>200</v>
      </c>
      <c r="L1102">
        <v>120000000</v>
      </c>
      <c r="M1102">
        <v>2016</v>
      </c>
      <c r="N1102">
        <v>7.1</v>
      </c>
      <c r="O1102">
        <f>Table1[[#This Row],[gross]]-Table1[[#This Row],[budget]]</f>
        <v>-11478165</v>
      </c>
    </row>
    <row r="1103" spans="1:15" x14ac:dyDescent="0.3">
      <c r="A1103" t="s">
        <v>2254</v>
      </c>
      <c r="B1103">
        <v>361</v>
      </c>
      <c r="C1103">
        <v>121</v>
      </c>
      <c r="D1103">
        <v>43247140</v>
      </c>
      <c r="E1103" t="s">
        <v>2981</v>
      </c>
      <c r="F1103" t="s">
        <v>2752</v>
      </c>
      <c r="G1103" t="s">
        <v>2982</v>
      </c>
      <c r="H1103">
        <v>134625</v>
      </c>
      <c r="I1103">
        <v>265</v>
      </c>
      <c r="J1103" t="s">
        <v>29</v>
      </c>
      <c r="K1103" t="s">
        <v>200</v>
      </c>
      <c r="L1103">
        <v>55000000</v>
      </c>
      <c r="M1103">
        <v>2015</v>
      </c>
      <c r="N1103">
        <v>7.1</v>
      </c>
      <c r="O1103">
        <f>Table1[[#This Row],[gross]]-Table1[[#This Row],[budget]]</f>
        <v>-11752860</v>
      </c>
    </row>
    <row r="1104" spans="1:15" x14ac:dyDescent="0.3">
      <c r="A1104" t="s">
        <v>1005</v>
      </c>
      <c r="B1104">
        <v>94</v>
      </c>
      <c r="C1104">
        <v>125</v>
      </c>
      <c r="D1104">
        <v>1172769</v>
      </c>
      <c r="E1104" t="s">
        <v>413</v>
      </c>
      <c r="F1104" t="s">
        <v>1299</v>
      </c>
      <c r="G1104" t="s">
        <v>2983</v>
      </c>
      <c r="H1104">
        <v>28068</v>
      </c>
      <c r="I1104">
        <v>108</v>
      </c>
      <c r="J1104" t="s">
        <v>29</v>
      </c>
      <c r="K1104" t="s">
        <v>227</v>
      </c>
      <c r="L1104">
        <v>13000000</v>
      </c>
      <c r="M1104">
        <v>2006</v>
      </c>
      <c r="N1104">
        <v>7.1</v>
      </c>
      <c r="O1104">
        <f>Table1[[#This Row],[gross]]-Table1[[#This Row],[budget]]</f>
        <v>-11827231</v>
      </c>
    </row>
    <row r="1105" spans="1:15" x14ac:dyDescent="0.3">
      <c r="A1105" t="s">
        <v>2681</v>
      </c>
      <c r="B1105">
        <v>129</v>
      </c>
      <c r="C1105">
        <v>118</v>
      </c>
      <c r="D1105">
        <v>1150403</v>
      </c>
      <c r="E1105" t="s">
        <v>116</v>
      </c>
      <c r="F1105" t="s">
        <v>1385</v>
      </c>
      <c r="G1105" t="s">
        <v>2984</v>
      </c>
      <c r="H1105">
        <v>14143</v>
      </c>
      <c r="I1105">
        <v>102</v>
      </c>
      <c r="J1105" t="s">
        <v>29</v>
      </c>
      <c r="K1105" t="s">
        <v>30</v>
      </c>
      <c r="L1105">
        <v>13000000</v>
      </c>
      <c r="M1105">
        <v>2006</v>
      </c>
      <c r="N1105">
        <v>7.1</v>
      </c>
      <c r="O1105">
        <f>Table1[[#This Row],[gross]]-Table1[[#This Row],[budget]]</f>
        <v>-11849597</v>
      </c>
    </row>
    <row r="1106" spans="1:15" x14ac:dyDescent="0.3">
      <c r="A1106" t="s">
        <v>1427</v>
      </c>
      <c r="B1106">
        <v>186</v>
      </c>
      <c r="C1106">
        <v>116</v>
      </c>
      <c r="D1106">
        <v>4435083</v>
      </c>
      <c r="E1106" t="s">
        <v>2985</v>
      </c>
      <c r="F1106" t="s">
        <v>2551</v>
      </c>
      <c r="G1106" t="s">
        <v>2986</v>
      </c>
      <c r="H1106">
        <v>27882</v>
      </c>
      <c r="I1106">
        <v>119</v>
      </c>
      <c r="J1106" t="s">
        <v>29</v>
      </c>
      <c r="K1106" t="s">
        <v>581</v>
      </c>
      <c r="L1106">
        <v>18000000</v>
      </c>
      <c r="M1106">
        <v>2013</v>
      </c>
      <c r="N1106">
        <v>7.1</v>
      </c>
      <c r="O1106">
        <f>Table1[[#This Row],[gross]]-Table1[[#This Row],[budget]]</f>
        <v>-13564917</v>
      </c>
    </row>
    <row r="1107" spans="1:15" x14ac:dyDescent="0.3">
      <c r="A1107" t="s">
        <v>2988</v>
      </c>
      <c r="B1107">
        <v>167</v>
      </c>
      <c r="C1107">
        <v>109</v>
      </c>
      <c r="D1107">
        <v>1357042</v>
      </c>
      <c r="E1107" t="s">
        <v>832</v>
      </c>
      <c r="F1107" t="s">
        <v>2989</v>
      </c>
      <c r="G1107" t="s">
        <v>2990</v>
      </c>
      <c r="H1107">
        <v>53977</v>
      </c>
      <c r="I1107">
        <v>125</v>
      </c>
      <c r="J1107" t="s">
        <v>29</v>
      </c>
      <c r="K1107" t="s">
        <v>2991</v>
      </c>
      <c r="L1107">
        <v>15000000</v>
      </c>
      <c r="M1107">
        <v>2011</v>
      </c>
      <c r="N1107">
        <v>7.1</v>
      </c>
      <c r="O1107">
        <f>Table1[[#This Row],[gross]]-Table1[[#This Row],[budget]]</f>
        <v>-13642958</v>
      </c>
    </row>
    <row r="1108" spans="1:15" x14ac:dyDescent="0.3">
      <c r="A1108" t="s">
        <v>2993</v>
      </c>
      <c r="B1108">
        <v>119</v>
      </c>
      <c r="C1108">
        <v>107</v>
      </c>
      <c r="D1108">
        <v>11008432</v>
      </c>
      <c r="E1108" t="s">
        <v>379</v>
      </c>
      <c r="F1108" t="s">
        <v>2799</v>
      </c>
      <c r="G1108" t="s">
        <v>2994</v>
      </c>
      <c r="H1108">
        <v>43903</v>
      </c>
      <c r="I1108">
        <v>194</v>
      </c>
      <c r="J1108" t="s">
        <v>29</v>
      </c>
      <c r="K1108" t="s">
        <v>30</v>
      </c>
      <c r="L1108">
        <v>25000000</v>
      </c>
      <c r="M1108">
        <v>2005</v>
      </c>
      <c r="N1108">
        <v>7.1</v>
      </c>
      <c r="O1108">
        <f>Table1[[#This Row],[gross]]-Table1[[#This Row],[budget]]</f>
        <v>-13991568</v>
      </c>
    </row>
    <row r="1109" spans="1:15" x14ac:dyDescent="0.3">
      <c r="A1109" t="s">
        <v>1413</v>
      </c>
      <c r="B1109">
        <v>117</v>
      </c>
      <c r="C1109">
        <v>131</v>
      </c>
      <c r="D1109">
        <v>3752725</v>
      </c>
      <c r="E1109" t="s">
        <v>588</v>
      </c>
      <c r="F1109" t="s">
        <v>34</v>
      </c>
      <c r="G1109" t="s">
        <v>2995</v>
      </c>
      <c r="H1109">
        <v>29715</v>
      </c>
      <c r="I1109">
        <v>161</v>
      </c>
      <c r="J1109" t="s">
        <v>29</v>
      </c>
      <c r="K1109" t="s">
        <v>30</v>
      </c>
      <c r="L1109">
        <v>18000000</v>
      </c>
      <c r="M1109">
        <v>2004</v>
      </c>
      <c r="N1109">
        <v>7.1</v>
      </c>
      <c r="O1109">
        <f>Table1[[#This Row],[gross]]-Table1[[#This Row],[budget]]</f>
        <v>-14247275</v>
      </c>
    </row>
    <row r="1110" spans="1:15" x14ac:dyDescent="0.3">
      <c r="A1110" t="s">
        <v>562</v>
      </c>
      <c r="B1110">
        <v>546</v>
      </c>
      <c r="C1110">
        <v>144</v>
      </c>
      <c r="D1110">
        <v>16377274</v>
      </c>
      <c r="E1110" t="s">
        <v>92</v>
      </c>
      <c r="F1110" t="s">
        <v>2996</v>
      </c>
      <c r="G1110" t="s">
        <v>2997</v>
      </c>
      <c r="H1110">
        <v>105144</v>
      </c>
      <c r="I1110">
        <v>405</v>
      </c>
      <c r="J1110" t="s">
        <v>29</v>
      </c>
      <c r="K1110" t="s">
        <v>30</v>
      </c>
      <c r="L1110">
        <v>32000000</v>
      </c>
      <c r="M1110">
        <v>2012</v>
      </c>
      <c r="N1110">
        <v>7.1</v>
      </c>
      <c r="O1110">
        <f>Table1[[#This Row],[gross]]-Table1[[#This Row],[budget]]</f>
        <v>-15622726</v>
      </c>
    </row>
    <row r="1111" spans="1:15" x14ac:dyDescent="0.3">
      <c r="A1111" t="s">
        <v>1473</v>
      </c>
      <c r="B1111">
        <v>44</v>
      </c>
      <c r="C1111">
        <v>133</v>
      </c>
      <c r="D1111">
        <v>11030963</v>
      </c>
      <c r="E1111" t="s">
        <v>511</v>
      </c>
      <c r="F1111" t="s">
        <v>398</v>
      </c>
      <c r="G1111" t="s">
        <v>2998</v>
      </c>
      <c r="H1111">
        <v>24145</v>
      </c>
      <c r="I1111">
        <v>93</v>
      </c>
      <c r="J1111" t="s">
        <v>29</v>
      </c>
      <c r="K1111" t="s">
        <v>200</v>
      </c>
      <c r="L1111">
        <v>28000000</v>
      </c>
      <c r="M1111">
        <v>1996</v>
      </c>
      <c r="N1111">
        <v>7.1</v>
      </c>
      <c r="O1111">
        <f>Table1[[#This Row],[gross]]-Table1[[#This Row],[budget]]</f>
        <v>-16969037</v>
      </c>
    </row>
    <row r="1112" spans="1:15" x14ac:dyDescent="0.3">
      <c r="A1112" t="s">
        <v>1817</v>
      </c>
      <c r="B1112">
        <v>149</v>
      </c>
      <c r="C1112">
        <v>101</v>
      </c>
      <c r="D1112">
        <v>12987647</v>
      </c>
      <c r="E1112" t="s">
        <v>2999</v>
      </c>
      <c r="F1112" t="s">
        <v>1802</v>
      </c>
      <c r="G1112" t="s">
        <v>3000</v>
      </c>
      <c r="H1112">
        <v>24019</v>
      </c>
      <c r="I1112">
        <v>199</v>
      </c>
      <c r="J1112" t="s">
        <v>29</v>
      </c>
      <c r="K1112" t="s">
        <v>200</v>
      </c>
      <c r="L1112">
        <v>30000000</v>
      </c>
      <c r="M1112">
        <v>2002</v>
      </c>
      <c r="N1112">
        <v>7.1</v>
      </c>
      <c r="O1112">
        <f>Table1[[#This Row],[gross]]-Table1[[#This Row],[budget]]</f>
        <v>-17012353</v>
      </c>
    </row>
    <row r="1113" spans="1:15" x14ac:dyDescent="0.3">
      <c r="A1113" t="s">
        <v>1439</v>
      </c>
      <c r="B1113">
        <v>183</v>
      </c>
      <c r="C1113">
        <v>111</v>
      </c>
      <c r="D1113">
        <v>4190530</v>
      </c>
      <c r="E1113" t="s">
        <v>205</v>
      </c>
      <c r="F1113" t="s">
        <v>3002</v>
      </c>
      <c r="G1113" t="s">
        <v>3003</v>
      </c>
      <c r="H1113">
        <v>53341</v>
      </c>
      <c r="I1113">
        <v>185</v>
      </c>
      <c r="J1113" t="s">
        <v>29</v>
      </c>
      <c r="K1113" t="s">
        <v>581</v>
      </c>
      <c r="L1113">
        <v>22500000</v>
      </c>
      <c r="M1113">
        <v>2014</v>
      </c>
      <c r="N1113">
        <v>7.1</v>
      </c>
      <c r="O1113">
        <f>Table1[[#This Row],[gross]]-Table1[[#This Row],[budget]]</f>
        <v>-18309470</v>
      </c>
    </row>
    <row r="1114" spans="1:15" x14ac:dyDescent="0.3">
      <c r="A1114" t="s">
        <v>59</v>
      </c>
      <c r="B1114">
        <v>281</v>
      </c>
      <c r="C1114">
        <v>146</v>
      </c>
      <c r="D1114">
        <v>78616689</v>
      </c>
      <c r="E1114" t="s">
        <v>144</v>
      </c>
      <c r="F1114" t="s">
        <v>1550</v>
      </c>
      <c r="G1114" t="s">
        <v>3004</v>
      </c>
      <c r="H1114">
        <v>238747</v>
      </c>
      <c r="I1114">
        <v>2153</v>
      </c>
      <c r="J1114" t="s">
        <v>29</v>
      </c>
      <c r="K1114" t="s">
        <v>30</v>
      </c>
      <c r="L1114">
        <v>100000000</v>
      </c>
      <c r="M1114">
        <v>2001</v>
      </c>
      <c r="N1114">
        <v>7.1</v>
      </c>
      <c r="O1114">
        <f>Table1[[#This Row],[gross]]-Table1[[#This Row],[budget]]</f>
        <v>-21383311</v>
      </c>
    </row>
    <row r="1115" spans="1:15" x14ac:dyDescent="0.3">
      <c r="A1115" t="s">
        <v>3006</v>
      </c>
      <c r="B1115">
        <v>96</v>
      </c>
      <c r="C1115">
        <v>131</v>
      </c>
      <c r="D1115">
        <v>43532294</v>
      </c>
      <c r="E1115" t="s">
        <v>459</v>
      </c>
      <c r="F1115" t="s">
        <v>145</v>
      </c>
      <c r="G1115" t="s">
        <v>3007</v>
      </c>
      <c r="H1115">
        <v>46951</v>
      </c>
      <c r="I1115">
        <v>175</v>
      </c>
      <c r="J1115" t="s">
        <v>29</v>
      </c>
      <c r="K1115" t="s">
        <v>30</v>
      </c>
      <c r="L1115">
        <v>65000000</v>
      </c>
      <c r="M1115">
        <v>2006</v>
      </c>
      <c r="N1115">
        <v>7.1</v>
      </c>
      <c r="O1115">
        <f>Table1[[#This Row],[gross]]-Table1[[#This Row],[budget]]</f>
        <v>-21467706</v>
      </c>
    </row>
    <row r="1116" spans="1:15" x14ac:dyDescent="0.3">
      <c r="A1116" t="s">
        <v>1826</v>
      </c>
      <c r="B1116">
        <v>432</v>
      </c>
      <c r="C1116">
        <v>95</v>
      </c>
      <c r="D1116">
        <v>13401683</v>
      </c>
      <c r="E1116" t="s">
        <v>105</v>
      </c>
      <c r="F1116" t="s">
        <v>3008</v>
      </c>
      <c r="G1116" t="s">
        <v>3009</v>
      </c>
      <c r="H1116">
        <v>203458</v>
      </c>
      <c r="I1116">
        <v>588</v>
      </c>
      <c r="J1116" t="s">
        <v>29</v>
      </c>
      <c r="K1116" t="s">
        <v>200</v>
      </c>
      <c r="L1116">
        <v>35000000</v>
      </c>
      <c r="M1116">
        <v>2012</v>
      </c>
      <c r="N1116">
        <v>7.1</v>
      </c>
      <c r="O1116">
        <f>Table1[[#This Row],[gross]]-Table1[[#This Row],[budget]]</f>
        <v>-21598317</v>
      </c>
    </row>
    <row r="1117" spans="1:15" x14ac:dyDescent="0.3">
      <c r="A1117" t="s">
        <v>1826</v>
      </c>
      <c r="B1117">
        <v>432</v>
      </c>
      <c r="C1117">
        <v>95</v>
      </c>
      <c r="D1117">
        <v>13401683</v>
      </c>
      <c r="E1117" t="s">
        <v>105</v>
      </c>
      <c r="F1117" t="s">
        <v>3008</v>
      </c>
      <c r="G1117" t="s">
        <v>3009</v>
      </c>
      <c r="H1117">
        <v>203461</v>
      </c>
      <c r="I1117">
        <v>588</v>
      </c>
      <c r="J1117" t="s">
        <v>29</v>
      </c>
      <c r="K1117" t="s">
        <v>200</v>
      </c>
      <c r="L1117">
        <v>35000000</v>
      </c>
      <c r="M1117">
        <v>2012</v>
      </c>
      <c r="N1117">
        <v>7.1</v>
      </c>
      <c r="O1117">
        <f>Table1[[#This Row],[gross]]-Table1[[#This Row],[budget]]</f>
        <v>-21598317</v>
      </c>
    </row>
    <row r="1118" spans="1:15" x14ac:dyDescent="0.3">
      <c r="A1118" t="s">
        <v>1443</v>
      </c>
      <c r="B1118">
        <v>234</v>
      </c>
      <c r="C1118">
        <v>110</v>
      </c>
      <c r="D1118">
        <v>47456450</v>
      </c>
      <c r="E1118" t="s">
        <v>417</v>
      </c>
      <c r="F1118" t="s">
        <v>3010</v>
      </c>
      <c r="G1118" t="s">
        <v>3011</v>
      </c>
      <c r="H1118">
        <v>101386</v>
      </c>
      <c r="I1118">
        <v>289</v>
      </c>
      <c r="J1118" t="s">
        <v>29</v>
      </c>
      <c r="K1118" t="s">
        <v>30</v>
      </c>
      <c r="L1118">
        <v>70000000</v>
      </c>
      <c r="M1118">
        <v>2007</v>
      </c>
      <c r="N1118">
        <v>7.1</v>
      </c>
      <c r="O1118">
        <f>Table1[[#This Row],[gross]]-Table1[[#This Row],[budget]]</f>
        <v>-22543550</v>
      </c>
    </row>
    <row r="1119" spans="1:15" x14ac:dyDescent="0.3">
      <c r="A1119" t="s">
        <v>1508</v>
      </c>
      <c r="B1119">
        <v>161</v>
      </c>
      <c r="C1119">
        <v>94</v>
      </c>
      <c r="D1119">
        <v>6301131</v>
      </c>
      <c r="E1119" t="s">
        <v>217</v>
      </c>
      <c r="F1119" t="s">
        <v>2328</v>
      </c>
      <c r="G1119" t="s">
        <v>3013</v>
      </c>
      <c r="H1119">
        <v>92850</v>
      </c>
      <c r="I1119">
        <v>263</v>
      </c>
      <c r="J1119" t="s">
        <v>29</v>
      </c>
      <c r="K1119" t="s">
        <v>30</v>
      </c>
      <c r="L1119">
        <v>29000000</v>
      </c>
      <c r="M1119">
        <v>2005</v>
      </c>
      <c r="N1119">
        <v>7.1</v>
      </c>
      <c r="O1119">
        <f>Table1[[#This Row],[gross]]-Table1[[#This Row],[budget]]</f>
        <v>-22698869</v>
      </c>
    </row>
    <row r="1120" spans="1:15" x14ac:dyDescent="0.3">
      <c r="A1120" t="s">
        <v>3014</v>
      </c>
      <c r="B1120">
        <v>327</v>
      </c>
      <c r="C1120">
        <v>127</v>
      </c>
      <c r="D1120">
        <v>85463309</v>
      </c>
      <c r="E1120" t="s">
        <v>3015</v>
      </c>
      <c r="F1120" t="s">
        <v>565</v>
      </c>
      <c r="G1120" t="s">
        <v>3016</v>
      </c>
      <c r="H1120">
        <v>254841</v>
      </c>
      <c r="I1120">
        <v>426</v>
      </c>
      <c r="J1120" t="s">
        <v>29</v>
      </c>
      <c r="K1120" t="s">
        <v>30</v>
      </c>
      <c r="L1120">
        <v>110000000</v>
      </c>
      <c r="M1120">
        <v>2011</v>
      </c>
      <c r="N1120">
        <v>7.1</v>
      </c>
      <c r="O1120">
        <f>Table1[[#This Row],[gross]]-Table1[[#This Row],[budget]]</f>
        <v>-24536691</v>
      </c>
    </row>
    <row r="1121" spans="1:15" x14ac:dyDescent="0.3">
      <c r="A1121" t="s">
        <v>2116</v>
      </c>
      <c r="B1121">
        <v>118</v>
      </c>
      <c r="C1121">
        <v>134</v>
      </c>
      <c r="D1121">
        <v>183662</v>
      </c>
      <c r="E1121" t="s">
        <v>73</v>
      </c>
      <c r="F1121" t="s">
        <v>3017</v>
      </c>
      <c r="G1121" t="s">
        <v>3018</v>
      </c>
      <c r="H1121">
        <v>18395</v>
      </c>
      <c r="I1121">
        <v>48</v>
      </c>
      <c r="J1121" t="s">
        <v>90</v>
      </c>
      <c r="K1121" t="s">
        <v>241</v>
      </c>
      <c r="L1121">
        <v>25000000</v>
      </c>
      <c r="M1121">
        <v>2010</v>
      </c>
      <c r="N1121">
        <v>7.1</v>
      </c>
      <c r="O1121">
        <f>Table1[[#This Row],[gross]]-Table1[[#This Row],[budget]]</f>
        <v>-24816338</v>
      </c>
    </row>
    <row r="1122" spans="1:15" x14ac:dyDescent="0.3">
      <c r="A1122" t="s">
        <v>1883</v>
      </c>
      <c r="B1122">
        <v>211</v>
      </c>
      <c r="C1122">
        <v>141</v>
      </c>
      <c r="D1122">
        <v>8324748</v>
      </c>
      <c r="E1122" t="s">
        <v>60</v>
      </c>
      <c r="F1122" t="s">
        <v>2309</v>
      </c>
      <c r="G1122" t="s">
        <v>3019</v>
      </c>
      <c r="H1122">
        <v>21223</v>
      </c>
      <c r="I1122">
        <v>108</v>
      </c>
      <c r="J1122" t="s">
        <v>29</v>
      </c>
      <c r="K1122" t="s">
        <v>200</v>
      </c>
      <c r="L1122">
        <v>35000000</v>
      </c>
      <c r="M1122">
        <v>2013</v>
      </c>
      <c r="N1122">
        <v>7.1</v>
      </c>
      <c r="O1122">
        <f>Table1[[#This Row],[gross]]-Table1[[#This Row],[budget]]</f>
        <v>-26675252</v>
      </c>
    </row>
    <row r="1123" spans="1:15" x14ac:dyDescent="0.3">
      <c r="A1123" t="s">
        <v>261</v>
      </c>
      <c r="B1123">
        <v>406</v>
      </c>
      <c r="C1123">
        <v>120</v>
      </c>
      <c r="D1123">
        <v>499263</v>
      </c>
      <c r="E1123" t="s">
        <v>92</v>
      </c>
      <c r="F1123" t="s">
        <v>3020</v>
      </c>
      <c r="G1123" t="s">
        <v>3021</v>
      </c>
      <c r="H1123">
        <v>179235</v>
      </c>
      <c r="I1123">
        <v>2814</v>
      </c>
      <c r="J1123" t="s">
        <v>43</v>
      </c>
      <c r="K1123" t="s">
        <v>30</v>
      </c>
      <c r="L1123">
        <v>30000000</v>
      </c>
      <c r="M1123">
        <v>2004</v>
      </c>
      <c r="N1123">
        <v>7.1</v>
      </c>
      <c r="O1123">
        <f>Table1[[#This Row],[gross]]-Table1[[#This Row],[budget]]</f>
        <v>-29500737</v>
      </c>
    </row>
    <row r="1124" spans="1:15" x14ac:dyDescent="0.3">
      <c r="A1124" t="s">
        <v>190</v>
      </c>
      <c r="B1124">
        <v>238</v>
      </c>
      <c r="C1124">
        <v>128</v>
      </c>
      <c r="D1124">
        <v>39380442</v>
      </c>
      <c r="E1124" t="s">
        <v>417</v>
      </c>
      <c r="F1124" t="s">
        <v>87</v>
      </c>
      <c r="G1124" t="s">
        <v>3022</v>
      </c>
      <c r="H1124">
        <v>174248</v>
      </c>
      <c r="I1124">
        <v>263</v>
      </c>
      <c r="J1124" t="s">
        <v>29</v>
      </c>
      <c r="K1124" t="s">
        <v>30</v>
      </c>
      <c r="L1124">
        <v>70000000</v>
      </c>
      <c r="M1124">
        <v>2008</v>
      </c>
      <c r="N1124">
        <v>7.1</v>
      </c>
      <c r="O1124">
        <f>Table1[[#This Row],[gross]]-Table1[[#This Row],[budget]]</f>
        <v>-30619558</v>
      </c>
    </row>
    <row r="1125" spans="1:15" x14ac:dyDescent="0.3">
      <c r="A1125" t="s">
        <v>288</v>
      </c>
      <c r="B1125">
        <v>122</v>
      </c>
      <c r="C1125">
        <v>105</v>
      </c>
      <c r="D1125">
        <v>99462</v>
      </c>
      <c r="E1125" t="s">
        <v>3023</v>
      </c>
      <c r="F1125" t="s">
        <v>215</v>
      </c>
      <c r="G1125" t="s">
        <v>3024</v>
      </c>
      <c r="H1125">
        <v>11347</v>
      </c>
      <c r="I1125">
        <v>28</v>
      </c>
      <c r="J1125" t="s">
        <v>29</v>
      </c>
      <c r="K1125" t="s">
        <v>241</v>
      </c>
      <c r="L1125">
        <v>33000000</v>
      </c>
      <c r="M1125">
        <v>2013</v>
      </c>
      <c r="N1125">
        <v>7.1</v>
      </c>
      <c r="O1125">
        <f>Table1[[#This Row],[gross]]-Table1[[#This Row],[budget]]</f>
        <v>-32900538</v>
      </c>
    </row>
    <row r="1126" spans="1:15" x14ac:dyDescent="0.3">
      <c r="A1126" t="s">
        <v>493</v>
      </c>
      <c r="B1126">
        <v>83</v>
      </c>
      <c r="C1126">
        <v>212</v>
      </c>
      <c r="D1126">
        <v>13560960</v>
      </c>
      <c r="E1126" t="s">
        <v>60</v>
      </c>
      <c r="F1126" t="s">
        <v>136</v>
      </c>
      <c r="G1126" t="s">
        <v>3025</v>
      </c>
      <c r="H1126">
        <v>23996</v>
      </c>
      <c r="I1126">
        <v>161</v>
      </c>
      <c r="J1126" t="s">
        <v>29</v>
      </c>
      <c r="K1126" t="s">
        <v>30</v>
      </c>
      <c r="L1126">
        <v>50000000</v>
      </c>
      <c r="M1126">
        <v>1995</v>
      </c>
      <c r="N1126">
        <v>7.1</v>
      </c>
      <c r="O1126">
        <f>Table1[[#This Row],[gross]]-Table1[[#This Row],[budget]]</f>
        <v>-36439040</v>
      </c>
    </row>
    <row r="1127" spans="1:15" x14ac:dyDescent="0.3">
      <c r="A1127" t="s">
        <v>2789</v>
      </c>
      <c r="B1127">
        <v>67</v>
      </c>
      <c r="C1127">
        <v>125</v>
      </c>
      <c r="D1127">
        <v>1027749</v>
      </c>
      <c r="E1127" t="s">
        <v>205</v>
      </c>
      <c r="F1127" t="s">
        <v>2783</v>
      </c>
      <c r="G1127" t="s">
        <v>3026</v>
      </c>
      <c r="H1127">
        <v>8087</v>
      </c>
      <c r="I1127">
        <v>33</v>
      </c>
      <c r="J1127" t="s">
        <v>29</v>
      </c>
      <c r="K1127" t="s">
        <v>581</v>
      </c>
      <c r="L1127">
        <v>40000000</v>
      </c>
      <c r="M1127">
        <v>2008</v>
      </c>
      <c r="N1127">
        <v>7.1</v>
      </c>
      <c r="O1127">
        <f>Table1[[#This Row],[gross]]-Table1[[#This Row],[budget]]</f>
        <v>-38972251</v>
      </c>
    </row>
    <row r="1128" spans="1:15" x14ac:dyDescent="0.3">
      <c r="A1128" t="s">
        <v>1433</v>
      </c>
      <c r="B1128">
        <v>106</v>
      </c>
      <c r="C1128">
        <v>113</v>
      </c>
      <c r="D1128">
        <v>128978</v>
      </c>
      <c r="E1128" t="s">
        <v>3028</v>
      </c>
      <c r="F1128" t="s">
        <v>924</v>
      </c>
      <c r="G1128" t="s">
        <v>3029</v>
      </c>
      <c r="H1128">
        <v>22897</v>
      </c>
      <c r="I1128">
        <v>61</v>
      </c>
      <c r="J1128" t="s">
        <v>139</v>
      </c>
      <c r="K1128" t="s">
        <v>1119</v>
      </c>
      <c r="L1128">
        <v>40000000</v>
      </c>
      <c r="M1128">
        <v>2007</v>
      </c>
      <c r="N1128">
        <v>7.1</v>
      </c>
      <c r="O1128">
        <f>Table1[[#This Row],[gross]]-Table1[[#This Row],[budget]]</f>
        <v>-39871022</v>
      </c>
    </row>
    <row r="1129" spans="1:15" x14ac:dyDescent="0.3">
      <c r="A1129" t="s">
        <v>1115</v>
      </c>
      <c r="B1129">
        <v>88</v>
      </c>
      <c r="C1129">
        <v>109</v>
      </c>
      <c r="D1129">
        <v>18947630</v>
      </c>
      <c r="E1129" t="s">
        <v>2180</v>
      </c>
      <c r="F1129" t="s">
        <v>3031</v>
      </c>
      <c r="G1129" t="s">
        <v>3032</v>
      </c>
      <c r="H1129">
        <v>11798</v>
      </c>
      <c r="I1129">
        <v>124</v>
      </c>
      <c r="J1129" t="s">
        <v>29</v>
      </c>
      <c r="K1129" t="s">
        <v>241</v>
      </c>
      <c r="L1129">
        <v>59660000</v>
      </c>
      <c r="M1129">
        <v>2004</v>
      </c>
      <c r="N1129">
        <v>7.1</v>
      </c>
      <c r="O1129">
        <f>Table1[[#This Row],[gross]]-Table1[[#This Row],[budget]]</f>
        <v>-40712370</v>
      </c>
    </row>
    <row r="1130" spans="1:15" x14ac:dyDescent="0.3">
      <c r="A1130" t="s">
        <v>1561</v>
      </c>
      <c r="B1130">
        <v>98</v>
      </c>
      <c r="C1130">
        <v>178</v>
      </c>
      <c r="D1130">
        <v>44606335</v>
      </c>
      <c r="E1130" t="s">
        <v>1066</v>
      </c>
      <c r="F1130" t="s">
        <v>136</v>
      </c>
      <c r="G1130" t="s">
        <v>3034</v>
      </c>
      <c r="H1130">
        <v>169023</v>
      </c>
      <c r="I1130">
        <v>703</v>
      </c>
      <c r="J1130" t="s">
        <v>29</v>
      </c>
      <c r="K1130" t="s">
        <v>30</v>
      </c>
      <c r="L1130">
        <v>90000000</v>
      </c>
      <c r="M1130">
        <v>1998</v>
      </c>
      <c r="N1130">
        <v>7.1</v>
      </c>
      <c r="O1130">
        <f>Table1[[#This Row],[gross]]-Table1[[#This Row],[budget]]</f>
        <v>-45393665</v>
      </c>
    </row>
    <row r="1131" spans="1:15" x14ac:dyDescent="0.3">
      <c r="A1131" t="s">
        <v>1504</v>
      </c>
      <c r="B1131">
        <v>190</v>
      </c>
      <c r="C1131">
        <v>97</v>
      </c>
      <c r="D1131">
        <v>46440491</v>
      </c>
      <c r="E1131" t="s">
        <v>296</v>
      </c>
      <c r="F1131" t="s">
        <v>1574</v>
      </c>
      <c r="G1131" t="s">
        <v>3035</v>
      </c>
      <c r="H1131">
        <v>35446</v>
      </c>
      <c r="I1131">
        <v>78</v>
      </c>
      <c r="J1131" t="s">
        <v>29</v>
      </c>
      <c r="K1131" t="s">
        <v>200</v>
      </c>
      <c r="L1131">
        <v>100000000</v>
      </c>
      <c r="M1131">
        <v>2011</v>
      </c>
      <c r="N1131">
        <v>7.1</v>
      </c>
      <c r="O1131">
        <f>Table1[[#This Row],[gross]]-Table1[[#This Row],[budget]]</f>
        <v>-53559509</v>
      </c>
    </row>
    <row r="1132" spans="1:15" x14ac:dyDescent="0.3">
      <c r="A1132" t="s">
        <v>67</v>
      </c>
      <c r="B1132">
        <v>279</v>
      </c>
      <c r="C1132">
        <v>135</v>
      </c>
      <c r="D1132">
        <v>33574332</v>
      </c>
      <c r="E1132" t="s">
        <v>575</v>
      </c>
      <c r="F1132" t="s">
        <v>2075</v>
      </c>
      <c r="G1132" t="s">
        <v>3037</v>
      </c>
      <c r="H1132">
        <v>101221</v>
      </c>
      <c r="I1132">
        <v>415</v>
      </c>
      <c r="J1132" t="s">
        <v>29</v>
      </c>
      <c r="K1132" t="s">
        <v>30</v>
      </c>
      <c r="L1132">
        <v>90000000</v>
      </c>
      <c r="M1132">
        <v>2006</v>
      </c>
      <c r="N1132">
        <v>7.1</v>
      </c>
      <c r="O1132">
        <f>Table1[[#This Row],[gross]]-Table1[[#This Row],[budget]]</f>
        <v>-56425668</v>
      </c>
    </row>
    <row r="1133" spans="1:15" x14ac:dyDescent="0.3">
      <c r="A1133" t="s">
        <v>629</v>
      </c>
      <c r="B1133">
        <v>127</v>
      </c>
      <c r="C1133">
        <v>95</v>
      </c>
      <c r="D1133">
        <v>38120554</v>
      </c>
      <c r="E1133" t="s">
        <v>253</v>
      </c>
      <c r="F1133" t="s">
        <v>1238</v>
      </c>
      <c r="G1133" t="s">
        <v>3039</v>
      </c>
      <c r="H1133">
        <v>71527</v>
      </c>
      <c r="I1133">
        <v>217</v>
      </c>
      <c r="J1133" t="s">
        <v>29</v>
      </c>
      <c r="K1133" t="s">
        <v>30</v>
      </c>
      <c r="L1133">
        <v>140000000</v>
      </c>
      <c r="M1133">
        <v>2002</v>
      </c>
      <c r="N1133">
        <v>7.1</v>
      </c>
      <c r="O1133">
        <f>Table1[[#This Row],[gross]]-Table1[[#This Row],[budget]]</f>
        <v>-101879446</v>
      </c>
    </row>
    <row r="1134" spans="1:15" x14ac:dyDescent="0.3">
      <c r="A1134" t="s">
        <v>1442</v>
      </c>
      <c r="B1134">
        <v>112</v>
      </c>
      <c r="C1134">
        <v>111</v>
      </c>
      <c r="D1134">
        <v>11905519</v>
      </c>
      <c r="E1134" t="s">
        <v>39</v>
      </c>
      <c r="F1134" t="s">
        <v>3040</v>
      </c>
      <c r="G1134" t="s">
        <v>3041</v>
      </c>
      <c r="H1134">
        <v>30210</v>
      </c>
      <c r="I1134">
        <v>214</v>
      </c>
      <c r="J1134" t="s">
        <v>179</v>
      </c>
      <c r="K1134" t="s">
        <v>3042</v>
      </c>
      <c r="L1134">
        <v>200000000</v>
      </c>
      <c r="M1134">
        <v>2005</v>
      </c>
      <c r="N1134">
        <v>7.1</v>
      </c>
      <c r="O1134">
        <f>Table1[[#This Row],[gross]]-Table1[[#This Row],[budget]]</f>
        <v>-188094481</v>
      </c>
    </row>
    <row r="1135" spans="1:15" x14ac:dyDescent="0.3">
      <c r="A1135" t="s">
        <v>1410</v>
      </c>
      <c r="B1135">
        <v>73</v>
      </c>
      <c r="C1135">
        <v>134</v>
      </c>
      <c r="D1135">
        <v>195888</v>
      </c>
      <c r="E1135" t="s">
        <v>555</v>
      </c>
      <c r="F1135" t="s">
        <v>3043</v>
      </c>
      <c r="G1135" t="s">
        <v>3044</v>
      </c>
      <c r="H1135">
        <v>5603</v>
      </c>
      <c r="I1135">
        <v>45</v>
      </c>
      <c r="J1135" t="s">
        <v>109</v>
      </c>
      <c r="K1135" t="s">
        <v>3045</v>
      </c>
      <c r="L1135">
        <v>2500000000</v>
      </c>
      <c r="M1135">
        <v>2005</v>
      </c>
      <c r="N1135">
        <v>7.1</v>
      </c>
      <c r="O1135">
        <f>Table1[[#This Row],[gross]]-Table1[[#This Row],[budget]]</f>
        <v>-2499804112</v>
      </c>
    </row>
    <row r="1136" spans="1:15" x14ac:dyDescent="0.3">
      <c r="A1136" t="s">
        <v>1689</v>
      </c>
      <c r="B1136">
        <v>644</v>
      </c>
      <c r="C1136">
        <v>124</v>
      </c>
      <c r="D1136">
        <v>652177271</v>
      </c>
      <c r="E1136" t="s">
        <v>86</v>
      </c>
      <c r="F1136" t="s">
        <v>2079</v>
      </c>
      <c r="G1136" t="s">
        <v>3047</v>
      </c>
      <c r="H1136">
        <v>418214</v>
      </c>
      <c r="I1136">
        <v>1290</v>
      </c>
      <c r="J1136" t="s">
        <v>29</v>
      </c>
      <c r="K1136" t="s">
        <v>30</v>
      </c>
      <c r="L1136">
        <v>150000000</v>
      </c>
      <c r="M1136">
        <v>2015</v>
      </c>
      <c r="N1136">
        <v>7</v>
      </c>
      <c r="O1136">
        <f>Table1[[#This Row],[gross]]-Table1[[#This Row],[budget]]</f>
        <v>502177271</v>
      </c>
    </row>
    <row r="1137" spans="1:15" x14ac:dyDescent="0.3">
      <c r="A1137" t="s">
        <v>3001</v>
      </c>
      <c r="B1137">
        <v>77</v>
      </c>
      <c r="C1137">
        <v>127</v>
      </c>
      <c r="D1137">
        <v>217631306</v>
      </c>
      <c r="E1137" t="s">
        <v>3049</v>
      </c>
      <c r="F1137" t="s">
        <v>3050</v>
      </c>
      <c r="G1137" t="s">
        <v>3051</v>
      </c>
      <c r="H1137">
        <v>154199</v>
      </c>
      <c r="I1137">
        <v>252</v>
      </c>
      <c r="J1137" t="s">
        <v>29</v>
      </c>
      <c r="K1137" t="s">
        <v>30</v>
      </c>
      <c r="L1137">
        <v>22000000</v>
      </c>
      <c r="M1137">
        <v>1990</v>
      </c>
      <c r="N1137">
        <v>7</v>
      </c>
      <c r="O1137">
        <f>Table1[[#This Row],[gross]]-Table1[[#This Row],[budget]]</f>
        <v>195631306</v>
      </c>
    </row>
    <row r="1138" spans="1:15" x14ac:dyDescent="0.3">
      <c r="A1138" t="s">
        <v>2781</v>
      </c>
      <c r="B1138">
        <v>457</v>
      </c>
      <c r="C1138">
        <v>112</v>
      </c>
      <c r="D1138">
        <v>218628680</v>
      </c>
      <c r="E1138" t="s">
        <v>1699</v>
      </c>
      <c r="F1138" t="s">
        <v>2512</v>
      </c>
      <c r="G1138" t="s">
        <v>3053</v>
      </c>
      <c r="H1138">
        <v>471644</v>
      </c>
      <c r="I1138">
        <v>623</v>
      </c>
      <c r="J1138" t="s">
        <v>29</v>
      </c>
      <c r="K1138" t="s">
        <v>30</v>
      </c>
      <c r="L1138">
        <v>50000000</v>
      </c>
      <c r="M1138">
        <v>2012</v>
      </c>
      <c r="N1138">
        <v>7</v>
      </c>
      <c r="O1138">
        <f>Table1[[#This Row],[gross]]-Table1[[#This Row],[budget]]</f>
        <v>168628680</v>
      </c>
    </row>
    <row r="1139" spans="1:15" x14ac:dyDescent="0.3">
      <c r="A1139" t="s">
        <v>2548</v>
      </c>
      <c r="B1139">
        <v>251</v>
      </c>
      <c r="C1139">
        <v>133</v>
      </c>
      <c r="D1139">
        <v>148734225</v>
      </c>
      <c r="E1139" t="s">
        <v>289</v>
      </c>
      <c r="F1139" t="s">
        <v>518</v>
      </c>
      <c r="G1139" t="s">
        <v>3055</v>
      </c>
      <c r="H1139">
        <v>298590</v>
      </c>
      <c r="I1139">
        <v>559</v>
      </c>
      <c r="J1139" t="s">
        <v>29</v>
      </c>
      <c r="K1139" t="s">
        <v>30</v>
      </c>
      <c r="L1139">
        <v>30000000</v>
      </c>
      <c r="M1139">
        <v>2007</v>
      </c>
      <c r="N1139">
        <v>7</v>
      </c>
      <c r="O1139">
        <f>Table1[[#This Row],[gross]]-Table1[[#This Row],[budget]]</f>
        <v>118734225</v>
      </c>
    </row>
    <row r="1140" spans="1:15" x14ac:dyDescent="0.3">
      <c r="A1140" t="s">
        <v>2285</v>
      </c>
      <c r="B1140">
        <v>289</v>
      </c>
      <c r="C1140">
        <v>118</v>
      </c>
      <c r="D1140">
        <v>150368971</v>
      </c>
      <c r="E1140" t="s">
        <v>338</v>
      </c>
      <c r="F1140" t="s">
        <v>3056</v>
      </c>
      <c r="G1140" t="s">
        <v>3057</v>
      </c>
      <c r="H1140">
        <v>316671</v>
      </c>
      <c r="I1140">
        <v>301</v>
      </c>
      <c r="J1140" t="s">
        <v>29</v>
      </c>
      <c r="K1140" t="s">
        <v>30</v>
      </c>
      <c r="L1140">
        <v>37000000</v>
      </c>
      <c r="M1140">
        <v>2013</v>
      </c>
      <c r="N1140">
        <v>7</v>
      </c>
      <c r="O1140">
        <f>Table1[[#This Row],[gross]]-Table1[[#This Row],[budget]]</f>
        <v>113368971</v>
      </c>
    </row>
    <row r="1141" spans="1:15" x14ac:dyDescent="0.3">
      <c r="A1141" t="s">
        <v>802</v>
      </c>
      <c r="B1141">
        <v>453</v>
      </c>
      <c r="C1141">
        <v>124</v>
      </c>
      <c r="D1141">
        <v>312057433</v>
      </c>
      <c r="E1141" t="s">
        <v>248</v>
      </c>
      <c r="F1141" t="s">
        <v>388</v>
      </c>
      <c r="G1141" t="s">
        <v>3058</v>
      </c>
      <c r="H1141">
        <v>522371</v>
      </c>
      <c r="I1141">
        <v>723</v>
      </c>
      <c r="J1141" t="s">
        <v>29</v>
      </c>
      <c r="K1141" t="s">
        <v>30</v>
      </c>
      <c r="L1141">
        <v>200000000</v>
      </c>
      <c r="M1141">
        <v>2010</v>
      </c>
      <c r="N1141">
        <v>7</v>
      </c>
      <c r="O1141">
        <f>Table1[[#This Row],[gross]]-Table1[[#This Row],[budget]]</f>
        <v>112057433</v>
      </c>
    </row>
    <row r="1142" spans="1:15" x14ac:dyDescent="0.3">
      <c r="A1142" t="s">
        <v>2677</v>
      </c>
      <c r="B1142">
        <v>150</v>
      </c>
      <c r="C1142">
        <v>108</v>
      </c>
      <c r="D1142">
        <v>166225040</v>
      </c>
      <c r="E1142" t="s">
        <v>676</v>
      </c>
      <c r="F1142" t="s">
        <v>44</v>
      </c>
      <c r="G1142" t="s">
        <v>3060</v>
      </c>
      <c r="H1142">
        <v>260442</v>
      </c>
      <c r="I1142">
        <v>507</v>
      </c>
      <c r="J1142" t="s">
        <v>29</v>
      </c>
      <c r="K1142" t="s">
        <v>30</v>
      </c>
      <c r="L1142">
        <v>55000000</v>
      </c>
      <c r="M1142">
        <v>2000</v>
      </c>
      <c r="N1142">
        <v>7</v>
      </c>
      <c r="O1142">
        <f>Table1[[#This Row],[gross]]-Table1[[#This Row],[budget]]</f>
        <v>111225040</v>
      </c>
    </row>
    <row r="1143" spans="1:15" x14ac:dyDescent="0.3">
      <c r="A1143" t="s">
        <v>2093</v>
      </c>
      <c r="B1143">
        <v>188</v>
      </c>
      <c r="C1143">
        <v>94</v>
      </c>
      <c r="D1143">
        <v>196573705</v>
      </c>
      <c r="E1143" t="s">
        <v>1440</v>
      </c>
      <c r="F1143" t="s">
        <v>3062</v>
      </c>
      <c r="G1143" t="s">
        <v>3063</v>
      </c>
      <c r="H1143">
        <v>166791</v>
      </c>
      <c r="I1143">
        <v>132</v>
      </c>
      <c r="J1143" t="s">
        <v>29</v>
      </c>
      <c r="K1143" t="s">
        <v>30</v>
      </c>
      <c r="L1143">
        <v>90000000</v>
      </c>
      <c r="M1143">
        <v>2009</v>
      </c>
      <c r="N1143">
        <v>7</v>
      </c>
      <c r="O1143">
        <f>Table1[[#This Row],[gross]]-Table1[[#This Row],[budget]]</f>
        <v>106573705</v>
      </c>
    </row>
    <row r="1144" spans="1:15" x14ac:dyDescent="0.3">
      <c r="A1144" t="s">
        <v>1137</v>
      </c>
      <c r="B1144">
        <v>343</v>
      </c>
      <c r="C1144">
        <v>105</v>
      </c>
      <c r="D1144">
        <v>201148159</v>
      </c>
      <c r="E1144" t="s">
        <v>3065</v>
      </c>
      <c r="F1144" t="s">
        <v>3066</v>
      </c>
      <c r="G1144" t="s">
        <v>3067</v>
      </c>
      <c r="H1144">
        <v>103737</v>
      </c>
      <c r="I1144">
        <v>322</v>
      </c>
      <c r="J1144" t="s">
        <v>29</v>
      </c>
      <c r="K1144" t="s">
        <v>30</v>
      </c>
      <c r="L1144">
        <v>95000000</v>
      </c>
      <c r="M1144">
        <v>2015</v>
      </c>
      <c r="N1144">
        <v>7</v>
      </c>
      <c r="O1144">
        <f>Table1[[#This Row],[gross]]-Table1[[#This Row],[budget]]</f>
        <v>106148159</v>
      </c>
    </row>
    <row r="1145" spans="1:15" x14ac:dyDescent="0.3">
      <c r="A1145" t="s">
        <v>1137</v>
      </c>
      <c r="B1145">
        <v>343</v>
      </c>
      <c r="C1145">
        <v>105</v>
      </c>
      <c r="D1145">
        <v>201148159</v>
      </c>
      <c r="E1145" t="s">
        <v>3065</v>
      </c>
      <c r="F1145" t="s">
        <v>3066</v>
      </c>
      <c r="G1145" t="s">
        <v>3067</v>
      </c>
      <c r="H1145">
        <v>103749</v>
      </c>
      <c r="I1145">
        <v>323</v>
      </c>
      <c r="J1145" t="s">
        <v>29</v>
      </c>
      <c r="K1145" t="s">
        <v>30</v>
      </c>
      <c r="L1145">
        <v>95000000</v>
      </c>
      <c r="M1145">
        <v>2015</v>
      </c>
      <c r="N1145">
        <v>7</v>
      </c>
      <c r="O1145">
        <f>Table1[[#This Row],[gross]]-Table1[[#This Row],[budget]]</f>
        <v>106148159</v>
      </c>
    </row>
    <row r="1146" spans="1:15" x14ac:dyDescent="0.3">
      <c r="A1146" t="s">
        <v>1733</v>
      </c>
      <c r="B1146">
        <v>61</v>
      </c>
      <c r="C1146">
        <v>94</v>
      </c>
      <c r="D1146">
        <v>121697350</v>
      </c>
      <c r="E1146" t="s">
        <v>2765</v>
      </c>
      <c r="F1146" t="s">
        <v>2477</v>
      </c>
      <c r="G1146" t="s">
        <v>3069</v>
      </c>
      <c r="H1146">
        <v>114610</v>
      </c>
      <c r="I1146">
        <v>176</v>
      </c>
      <c r="J1146" t="s">
        <v>29</v>
      </c>
      <c r="K1146" t="s">
        <v>30</v>
      </c>
      <c r="L1146">
        <v>20000000</v>
      </c>
      <c r="M1146">
        <v>1992</v>
      </c>
      <c r="N1146">
        <v>7</v>
      </c>
      <c r="O1146">
        <f>Table1[[#This Row],[gross]]-Table1[[#This Row],[budget]]</f>
        <v>101697350</v>
      </c>
    </row>
    <row r="1147" spans="1:15" x14ac:dyDescent="0.3">
      <c r="A1147" t="s">
        <v>3071</v>
      </c>
      <c r="B1147">
        <v>145</v>
      </c>
      <c r="C1147">
        <v>95</v>
      </c>
      <c r="D1147">
        <v>101736215</v>
      </c>
      <c r="E1147" t="s">
        <v>676</v>
      </c>
      <c r="F1147" t="s">
        <v>3072</v>
      </c>
      <c r="G1147" t="s">
        <v>3073</v>
      </c>
      <c r="H1147">
        <v>315549</v>
      </c>
      <c r="I1147">
        <v>789</v>
      </c>
      <c r="J1147" t="s">
        <v>29</v>
      </c>
      <c r="K1147" t="s">
        <v>30</v>
      </c>
      <c r="L1147">
        <v>11000000</v>
      </c>
      <c r="M1147">
        <v>1999</v>
      </c>
      <c r="N1147">
        <v>7</v>
      </c>
      <c r="O1147">
        <f>Table1[[#This Row],[gross]]-Table1[[#This Row],[budget]]</f>
        <v>90736215</v>
      </c>
    </row>
    <row r="1148" spans="1:15" x14ac:dyDescent="0.3">
      <c r="A1148" t="s">
        <v>753</v>
      </c>
      <c r="B1148">
        <v>153</v>
      </c>
      <c r="C1148">
        <v>126</v>
      </c>
      <c r="D1148">
        <v>162831698</v>
      </c>
      <c r="E1148" t="s">
        <v>533</v>
      </c>
      <c r="F1148" t="s">
        <v>1411</v>
      </c>
      <c r="G1148" t="s">
        <v>3075</v>
      </c>
      <c r="H1148">
        <v>215255</v>
      </c>
      <c r="I1148">
        <v>610</v>
      </c>
      <c r="J1148" t="s">
        <v>29</v>
      </c>
      <c r="K1148" t="s">
        <v>30</v>
      </c>
      <c r="L1148">
        <v>80000000</v>
      </c>
      <c r="M1148">
        <v>1992</v>
      </c>
      <c r="N1148">
        <v>7</v>
      </c>
      <c r="O1148">
        <f>Table1[[#This Row],[gross]]-Table1[[#This Row],[budget]]</f>
        <v>82831698</v>
      </c>
    </row>
    <row r="1149" spans="1:15" x14ac:dyDescent="0.3">
      <c r="A1149" t="s">
        <v>334</v>
      </c>
      <c r="B1149">
        <v>119</v>
      </c>
      <c r="C1149">
        <v>110</v>
      </c>
      <c r="D1149">
        <v>116724075</v>
      </c>
      <c r="E1149" t="s">
        <v>220</v>
      </c>
      <c r="F1149" t="s">
        <v>3077</v>
      </c>
      <c r="G1149" t="s">
        <v>3078</v>
      </c>
      <c r="H1149">
        <v>187181</v>
      </c>
      <c r="I1149">
        <v>564</v>
      </c>
      <c r="J1149" t="s">
        <v>29</v>
      </c>
      <c r="K1149" t="s">
        <v>30</v>
      </c>
      <c r="L1149">
        <v>41000000</v>
      </c>
      <c r="M1149">
        <v>2002</v>
      </c>
      <c r="N1149">
        <v>7</v>
      </c>
      <c r="O1149">
        <f>Table1[[#This Row],[gross]]-Table1[[#This Row],[budget]]</f>
        <v>75724075</v>
      </c>
    </row>
    <row r="1150" spans="1:15" x14ac:dyDescent="0.3">
      <c r="A1150" t="s">
        <v>2468</v>
      </c>
      <c r="B1150">
        <v>150</v>
      </c>
      <c r="C1150">
        <v>124</v>
      </c>
      <c r="D1150">
        <v>116006080</v>
      </c>
      <c r="E1150" t="s">
        <v>699</v>
      </c>
      <c r="F1150" t="s">
        <v>2153</v>
      </c>
      <c r="G1150" t="s">
        <v>3080</v>
      </c>
      <c r="H1150">
        <v>203269</v>
      </c>
      <c r="I1150">
        <v>602</v>
      </c>
      <c r="J1150" t="s">
        <v>29</v>
      </c>
      <c r="K1150" t="s">
        <v>200</v>
      </c>
      <c r="L1150">
        <v>42000000</v>
      </c>
      <c r="M1150">
        <v>1999</v>
      </c>
      <c r="N1150">
        <v>7</v>
      </c>
      <c r="O1150">
        <f>Table1[[#This Row],[gross]]-Table1[[#This Row],[budget]]</f>
        <v>74006080</v>
      </c>
    </row>
    <row r="1151" spans="1:15" x14ac:dyDescent="0.3">
      <c r="A1151" t="s">
        <v>3082</v>
      </c>
      <c r="B1151">
        <v>159</v>
      </c>
      <c r="C1151">
        <v>97</v>
      </c>
      <c r="D1151">
        <v>86049418</v>
      </c>
      <c r="E1151" t="s">
        <v>676</v>
      </c>
      <c r="F1151" t="s">
        <v>3083</v>
      </c>
      <c r="G1151" t="s">
        <v>3084</v>
      </c>
      <c r="H1151">
        <v>245989</v>
      </c>
      <c r="I1151">
        <v>554</v>
      </c>
      <c r="J1151" t="s">
        <v>29</v>
      </c>
      <c r="K1151" t="s">
        <v>30</v>
      </c>
      <c r="L1151">
        <v>17000000</v>
      </c>
      <c r="M1151">
        <v>2004</v>
      </c>
      <c r="N1151">
        <v>7</v>
      </c>
      <c r="O1151">
        <f>Table1[[#This Row],[gross]]-Table1[[#This Row],[budget]]</f>
        <v>69049418</v>
      </c>
    </row>
    <row r="1152" spans="1:15" x14ac:dyDescent="0.3">
      <c r="A1152" t="s">
        <v>2058</v>
      </c>
      <c r="B1152">
        <v>187</v>
      </c>
      <c r="C1152">
        <v>84</v>
      </c>
      <c r="D1152">
        <v>106793915</v>
      </c>
      <c r="E1152" t="s">
        <v>3086</v>
      </c>
      <c r="F1152" t="s">
        <v>3087</v>
      </c>
      <c r="G1152" t="s">
        <v>3088</v>
      </c>
      <c r="H1152">
        <v>140499</v>
      </c>
      <c r="I1152">
        <v>358</v>
      </c>
      <c r="J1152" t="s">
        <v>29</v>
      </c>
      <c r="K1152" t="s">
        <v>200</v>
      </c>
      <c r="L1152">
        <v>45000000</v>
      </c>
      <c r="M1152">
        <v>2000</v>
      </c>
      <c r="N1152">
        <v>7</v>
      </c>
      <c r="O1152">
        <f>Table1[[#This Row],[gross]]-Table1[[#This Row],[budget]]</f>
        <v>61793915</v>
      </c>
    </row>
    <row r="1153" spans="1:15" x14ac:dyDescent="0.3">
      <c r="A1153" t="s">
        <v>1716</v>
      </c>
      <c r="B1153">
        <v>401</v>
      </c>
      <c r="C1153">
        <v>97</v>
      </c>
      <c r="D1153">
        <v>241407328</v>
      </c>
      <c r="E1153" t="s">
        <v>3090</v>
      </c>
      <c r="F1153" t="s">
        <v>1148</v>
      </c>
      <c r="G1153" t="s">
        <v>3091</v>
      </c>
      <c r="H1153">
        <v>252257</v>
      </c>
      <c r="I1153">
        <v>634</v>
      </c>
      <c r="J1153" t="s">
        <v>29</v>
      </c>
      <c r="K1153" t="s">
        <v>30</v>
      </c>
      <c r="L1153">
        <v>180000000</v>
      </c>
      <c r="M1153">
        <v>2014</v>
      </c>
      <c r="N1153">
        <v>7</v>
      </c>
      <c r="O1153">
        <f>Table1[[#This Row],[gross]]-Table1[[#This Row],[budget]]</f>
        <v>61407328</v>
      </c>
    </row>
    <row r="1154" spans="1:15" x14ac:dyDescent="0.3">
      <c r="A1154" t="s">
        <v>1813</v>
      </c>
      <c r="B1154">
        <v>232</v>
      </c>
      <c r="C1154">
        <v>117</v>
      </c>
      <c r="D1154">
        <v>87341380</v>
      </c>
      <c r="E1154" t="s">
        <v>2113</v>
      </c>
      <c r="F1154" t="s">
        <v>1450</v>
      </c>
      <c r="G1154" t="s">
        <v>3093</v>
      </c>
      <c r="H1154">
        <v>255257</v>
      </c>
      <c r="I1154">
        <v>374</v>
      </c>
      <c r="J1154" t="s">
        <v>29</v>
      </c>
      <c r="K1154" t="s">
        <v>30</v>
      </c>
      <c r="L1154">
        <v>27000000</v>
      </c>
      <c r="M1154">
        <v>2008</v>
      </c>
      <c r="N1154">
        <v>7</v>
      </c>
      <c r="O1154">
        <f>Table1[[#This Row],[gross]]-Table1[[#This Row],[budget]]</f>
        <v>60341380</v>
      </c>
    </row>
    <row r="1155" spans="1:15" x14ac:dyDescent="0.3">
      <c r="A1155" t="s">
        <v>1172</v>
      </c>
      <c r="B1155">
        <v>92</v>
      </c>
      <c r="C1155">
        <v>127</v>
      </c>
      <c r="D1155">
        <v>75597042</v>
      </c>
      <c r="E1155" t="s">
        <v>3095</v>
      </c>
      <c r="F1155" t="s">
        <v>902</v>
      </c>
      <c r="G1155" t="s">
        <v>3096</v>
      </c>
      <c r="H1155">
        <v>26434</v>
      </c>
      <c r="I1155">
        <v>174</v>
      </c>
      <c r="J1155" t="s">
        <v>29</v>
      </c>
      <c r="K1155" t="s">
        <v>30</v>
      </c>
      <c r="L1155">
        <v>20000000</v>
      </c>
      <c r="M1155">
        <v>2002</v>
      </c>
      <c r="N1155">
        <v>7</v>
      </c>
      <c r="O1155">
        <f>Table1[[#This Row],[gross]]-Table1[[#This Row],[budget]]</f>
        <v>55597042</v>
      </c>
    </row>
    <row r="1156" spans="1:15" x14ac:dyDescent="0.3">
      <c r="A1156" t="s">
        <v>1753</v>
      </c>
      <c r="B1156">
        <v>89</v>
      </c>
      <c r="C1156">
        <v>87</v>
      </c>
      <c r="D1156">
        <v>85416609</v>
      </c>
      <c r="E1156" t="s">
        <v>296</v>
      </c>
      <c r="F1156" t="s">
        <v>740</v>
      </c>
      <c r="G1156" t="s">
        <v>3098</v>
      </c>
      <c r="H1156">
        <v>58906</v>
      </c>
      <c r="I1156">
        <v>186</v>
      </c>
      <c r="J1156" t="s">
        <v>29</v>
      </c>
      <c r="K1156" t="s">
        <v>30</v>
      </c>
      <c r="L1156">
        <v>30000000</v>
      </c>
      <c r="M1156">
        <v>2004</v>
      </c>
      <c r="N1156">
        <v>7</v>
      </c>
      <c r="O1156">
        <f>Table1[[#This Row],[gross]]-Table1[[#This Row],[budget]]</f>
        <v>55416609</v>
      </c>
    </row>
    <row r="1157" spans="1:15" x14ac:dyDescent="0.3">
      <c r="A1157" t="s">
        <v>1069</v>
      </c>
      <c r="B1157">
        <v>459</v>
      </c>
      <c r="C1157">
        <v>85</v>
      </c>
      <c r="D1157">
        <v>80034302</v>
      </c>
      <c r="E1157" t="s">
        <v>3100</v>
      </c>
      <c r="F1157" t="s">
        <v>3101</v>
      </c>
      <c r="G1157" t="s">
        <v>3102</v>
      </c>
      <c r="H1157">
        <v>296787</v>
      </c>
      <c r="I1157">
        <v>2192</v>
      </c>
      <c r="J1157" t="s">
        <v>29</v>
      </c>
      <c r="K1157" t="s">
        <v>30</v>
      </c>
      <c r="L1157">
        <v>25000000</v>
      </c>
      <c r="M1157">
        <v>2008</v>
      </c>
      <c r="N1157">
        <v>7</v>
      </c>
      <c r="O1157">
        <f>Table1[[#This Row],[gross]]-Table1[[#This Row],[budget]]</f>
        <v>55034302</v>
      </c>
    </row>
    <row r="1158" spans="1:15" x14ac:dyDescent="0.3">
      <c r="A1158" t="s">
        <v>1075</v>
      </c>
      <c r="B1158">
        <v>129</v>
      </c>
      <c r="C1158">
        <v>130</v>
      </c>
      <c r="D1158">
        <v>63600000</v>
      </c>
      <c r="E1158" t="s">
        <v>715</v>
      </c>
      <c r="F1158" t="s">
        <v>3104</v>
      </c>
      <c r="G1158" t="s">
        <v>3105</v>
      </c>
      <c r="H1158">
        <v>82073</v>
      </c>
      <c r="I1158">
        <v>275</v>
      </c>
      <c r="J1158" t="s">
        <v>29</v>
      </c>
      <c r="K1158" t="s">
        <v>200</v>
      </c>
      <c r="L1158">
        <v>9000000</v>
      </c>
      <c r="M1158">
        <v>1965</v>
      </c>
      <c r="N1158">
        <v>7</v>
      </c>
      <c r="O1158">
        <f>Table1[[#This Row],[gross]]-Table1[[#This Row],[budget]]</f>
        <v>54600000</v>
      </c>
    </row>
    <row r="1159" spans="1:15" x14ac:dyDescent="0.3">
      <c r="A1159" t="s">
        <v>3107</v>
      </c>
      <c r="B1159">
        <v>252</v>
      </c>
      <c r="C1159">
        <v>123</v>
      </c>
      <c r="D1159">
        <v>94125426</v>
      </c>
      <c r="E1159" t="s">
        <v>607</v>
      </c>
      <c r="F1159" t="s">
        <v>1539</v>
      </c>
      <c r="G1159" t="s">
        <v>3108</v>
      </c>
      <c r="H1159">
        <v>79264</v>
      </c>
      <c r="I1159">
        <v>277</v>
      </c>
      <c r="J1159" t="s">
        <v>29</v>
      </c>
      <c r="K1159" t="s">
        <v>30</v>
      </c>
      <c r="L1159">
        <v>40000000</v>
      </c>
      <c r="M1159">
        <v>2009</v>
      </c>
      <c r="N1159">
        <v>7</v>
      </c>
      <c r="O1159">
        <f>Table1[[#This Row],[gross]]-Table1[[#This Row],[budget]]</f>
        <v>54125426</v>
      </c>
    </row>
    <row r="1160" spans="1:15" x14ac:dyDescent="0.3">
      <c r="A1160" t="s">
        <v>2093</v>
      </c>
      <c r="B1160">
        <v>240</v>
      </c>
      <c r="C1160">
        <v>96</v>
      </c>
      <c r="D1160">
        <v>143618384</v>
      </c>
      <c r="E1160" t="s">
        <v>2320</v>
      </c>
      <c r="F1160" t="s">
        <v>2892</v>
      </c>
      <c r="G1160" t="s">
        <v>3110</v>
      </c>
      <c r="H1160">
        <v>165333</v>
      </c>
      <c r="I1160">
        <v>186</v>
      </c>
      <c r="J1160" t="s">
        <v>29</v>
      </c>
      <c r="K1160" t="s">
        <v>30</v>
      </c>
      <c r="L1160">
        <v>90000000</v>
      </c>
      <c r="M1160">
        <v>2011</v>
      </c>
      <c r="N1160">
        <v>7</v>
      </c>
      <c r="O1160">
        <f>Table1[[#This Row],[gross]]-Table1[[#This Row],[budget]]</f>
        <v>53618384</v>
      </c>
    </row>
    <row r="1161" spans="1:15" x14ac:dyDescent="0.3">
      <c r="A1161" t="s">
        <v>807</v>
      </c>
      <c r="B1161">
        <v>155</v>
      </c>
      <c r="C1161">
        <v>111</v>
      </c>
      <c r="D1161">
        <v>106126012</v>
      </c>
      <c r="E1161" t="s">
        <v>1576</v>
      </c>
      <c r="F1161" t="s">
        <v>339</v>
      </c>
      <c r="G1161" t="s">
        <v>3112</v>
      </c>
      <c r="H1161">
        <v>285623</v>
      </c>
      <c r="I1161">
        <v>497</v>
      </c>
      <c r="J1161" t="s">
        <v>29</v>
      </c>
      <c r="K1161" t="s">
        <v>30</v>
      </c>
      <c r="L1161">
        <v>60000000</v>
      </c>
      <c r="M1161">
        <v>2003</v>
      </c>
      <c r="N1161">
        <v>7</v>
      </c>
      <c r="O1161">
        <f>Table1[[#This Row],[gross]]-Table1[[#This Row],[budget]]</f>
        <v>46126012</v>
      </c>
    </row>
    <row r="1162" spans="1:15" x14ac:dyDescent="0.3">
      <c r="A1162" t="s">
        <v>3114</v>
      </c>
      <c r="B1162">
        <v>359</v>
      </c>
      <c r="C1162">
        <v>106</v>
      </c>
      <c r="D1162">
        <v>91439400</v>
      </c>
      <c r="E1162" t="s">
        <v>500</v>
      </c>
      <c r="F1162" t="s">
        <v>61</v>
      </c>
      <c r="G1162" t="s">
        <v>3115</v>
      </c>
      <c r="H1162">
        <v>200647</v>
      </c>
      <c r="I1162">
        <v>384</v>
      </c>
      <c r="J1162" t="s">
        <v>29</v>
      </c>
      <c r="K1162" t="s">
        <v>200</v>
      </c>
      <c r="L1162">
        <v>50000000</v>
      </c>
      <c r="M1162">
        <v>2014</v>
      </c>
      <c r="N1162">
        <v>7</v>
      </c>
      <c r="O1162">
        <f>Table1[[#This Row],[gross]]-Table1[[#This Row],[budget]]</f>
        <v>41439400</v>
      </c>
    </row>
    <row r="1163" spans="1:15" x14ac:dyDescent="0.3">
      <c r="A1163" t="s">
        <v>3117</v>
      </c>
      <c r="B1163">
        <v>92</v>
      </c>
      <c r="C1163">
        <v>121</v>
      </c>
      <c r="D1163">
        <v>65703412</v>
      </c>
      <c r="E1163" t="s">
        <v>699</v>
      </c>
      <c r="F1163" t="s">
        <v>1809</v>
      </c>
      <c r="G1163" t="s">
        <v>3118</v>
      </c>
      <c r="H1163">
        <v>57958</v>
      </c>
      <c r="I1163">
        <v>345</v>
      </c>
      <c r="J1163" t="s">
        <v>29</v>
      </c>
      <c r="K1163" t="s">
        <v>30</v>
      </c>
      <c r="L1163">
        <v>26000000</v>
      </c>
      <c r="M1163">
        <v>1998</v>
      </c>
      <c r="N1163">
        <v>7</v>
      </c>
      <c r="O1163">
        <f>Table1[[#This Row],[gross]]-Table1[[#This Row],[budget]]</f>
        <v>39703412</v>
      </c>
    </row>
    <row r="1164" spans="1:15" x14ac:dyDescent="0.3">
      <c r="A1164" t="s">
        <v>115</v>
      </c>
      <c r="B1164">
        <v>59</v>
      </c>
      <c r="C1164">
        <v>119</v>
      </c>
      <c r="D1164">
        <v>52293982</v>
      </c>
      <c r="E1164" t="s">
        <v>459</v>
      </c>
      <c r="F1164" t="s">
        <v>649</v>
      </c>
      <c r="G1164" t="s">
        <v>3120</v>
      </c>
      <c r="H1164">
        <v>57831</v>
      </c>
      <c r="I1164">
        <v>115</v>
      </c>
      <c r="J1164" t="s">
        <v>29</v>
      </c>
      <c r="K1164" t="s">
        <v>30</v>
      </c>
      <c r="L1164">
        <v>13800000</v>
      </c>
      <c r="M1164">
        <v>1986</v>
      </c>
      <c r="N1164">
        <v>7</v>
      </c>
      <c r="O1164">
        <f>Table1[[#This Row],[gross]]-Table1[[#This Row],[budget]]</f>
        <v>38493982</v>
      </c>
    </row>
    <row r="1165" spans="1:15" x14ac:dyDescent="0.3">
      <c r="A1165" t="s">
        <v>363</v>
      </c>
      <c r="B1165">
        <v>139</v>
      </c>
      <c r="C1165">
        <v>103</v>
      </c>
      <c r="D1165">
        <v>42365600</v>
      </c>
      <c r="E1165" t="s">
        <v>3122</v>
      </c>
      <c r="F1165" t="s">
        <v>3123</v>
      </c>
      <c r="G1165" t="s">
        <v>3124</v>
      </c>
      <c r="H1165">
        <v>45890</v>
      </c>
      <c r="I1165">
        <v>177</v>
      </c>
      <c r="J1165" t="s">
        <v>29</v>
      </c>
      <c r="K1165" t="s">
        <v>200</v>
      </c>
      <c r="L1165">
        <v>5000000</v>
      </c>
      <c r="M1165">
        <v>1981</v>
      </c>
      <c r="N1165">
        <v>7</v>
      </c>
      <c r="O1165">
        <f>Table1[[#This Row],[gross]]-Table1[[#This Row],[budget]]</f>
        <v>37365600</v>
      </c>
    </row>
    <row r="1166" spans="1:15" x14ac:dyDescent="0.3">
      <c r="A1166" t="s">
        <v>2677</v>
      </c>
      <c r="B1166">
        <v>129</v>
      </c>
      <c r="C1166">
        <v>68</v>
      </c>
      <c r="D1166">
        <v>53868030</v>
      </c>
      <c r="E1166" t="s">
        <v>338</v>
      </c>
      <c r="F1166" t="s">
        <v>1586</v>
      </c>
      <c r="G1166" t="s">
        <v>3126</v>
      </c>
      <c r="H1166">
        <v>183425</v>
      </c>
      <c r="I1166">
        <v>425</v>
      </c>
      <c r="J1166" t="s">
        <v>29</v>
      </c>
      <c r="K1166" t="s">
        <v>30</v>
      </c>
      <c r="L1166">
        <v>17000000</v>
      </c>
      <c r="M1166">
        <v>1997</v>
      </c>
      <c r="N1166">
        <v>7</v>
      </c>
      <c r="O1166">
        <f>Table1[[#This Row],[gross]]-Table1[[#This Row],[budget]]</f>
        <v>36868030</v>
      </c>
    </row>
    <row r="1167" spans="1:15" x14ac:dyDescent="0.3">
      <c r="A1167" t="s">
        <v>920</v>
      </c>
      <c r="B1167">
        <v>129</v>
      </c>
      <c r="C1167">
        <v>116</v>
      </c>
      <c r="D1167">
        <v>71026631</v>
      </c>
      <c r="E1167" t="s">
        <v>208</v>
      </c>
      <c r="F1167" t="s">
        <v>837</v>
      </c>
      <c r="G1167" t="s">
        <v>3128</v>
      </c>
      <c r="H1167">
        <v>98899</v>
      </c>
      <c r="I1167">
        <v>394</v>
      </c>
      <c r="J1167" t="s">
        <v>29</v>
      </c>
      <c r="K1167" t="s">
        <v>30</v>
      </c>
      <c r="L1167">
        <v>36000000</v>
      </c>
      <c r="M1167">
        <v>2002</v>
      </c>
      <c r="N1167">
        <v>7</v>
      </c>
      <c r="O1167">
        <f>Table1[[#This Row],[gross]]-Table1[[#This Row],[budget]]</f>
        <v>35026631</v>
      </c>
    </row>
    <row r="1168" spans="1:15" x14ac:dyDescent="0.3">
      <c r="A1168" t="s">
        <v>2305</v>
      </c>
      <c r="B1168">
        <v>34</v>
      </c>
      <c r="C1168">
        <v>129</v>
      </c>
      <c r="D1168">
        <v>34522221</v>
      </c>
      <c r="E1168" t="s">
        <v>92</v>
      </c>
      <c r="F1168" t="s">
        <v>3130</v>
      </c>
      <c r="G1168" t="s">
        <v>3131</v>
      </c>
      <c r="H1168">
        <v>15401</v>
      </c>
      <c r="I1168">
        <v>175</v>
      </c>
      <c r="J1168" t="s">
        <v>29</v>
      </c>
      <c r="K1168" t="s">
        <v>30</v>
      </c>
      <c r="L1168">
        <v>2000000</v>
      </c>
      <c r="M1168">
        <v>2011</v>
      </c>
      <c r="N1168">
        <v>7</v>
      </c>
      <c r="O1168">
        <f>Table1[[#This Row],[gross]]-Table1[[#This Row],[budget]]</f>
        <v>32522221</v>
      </c>
    </row>
    <row r="1169" spans="1:15" x14ac:dyDescent="0.3">
      <c r="A1169" t="s">
        <v>1243</v>
      </c>
      <c r="B1169">
        <v>599</v>
      </c>
      <c r="C1169">
        <v>153</v>
      </c>
      <c r="D1169">
        <v>262030663</v>
      </c>
      <c r="E1169" t="s">
        <v>309</v>
      </c>
      <c r="F1169" t="s">
        <v>490</v>
      </c>
      <c r="G1169" t="s">
        <v>3133</v>
      </c>
      <c r="H1169">
        <v>451803</v>
      </c>
      <c r="I1169">
        <v>1225</v>
      </c>
      <c r="J1169" t="s">
        <v>29</v>
      </c>
      <c r="K1169" t="s">
        <v>30</v>
      </c>
      <c r="L1169">
        <v>230000000</v>
      </c>
      <c r="M1169">
        <v>2012</v>
      </c>
      <c r="N1169">
        <v>7</v>
      </c>
      <c r="O1169">
        <f>Table1[[#This Row],[gross]]-Table1[[#This Row],[budget]]</f>
        <v>32030663</v>
      </c>
    </row>
    <row r="1170" spans="1:15" x14ac:dyDescent="0.3">
      <c r="A1170" t="s">
        <v>1706</v>
      </c>
      <c r="B1170">
        <v>120</v>
      </c>
      <c r="C1170">
        <v>99</v>
      </c>
      <c r="D1170">
        <v>101217900</v>
      </c>
      <c r="E1170" t="s">
        <v>3135</v>
      </c>
      <c r="F1170" t="s">
        <v>3136</v>
      </c>
      <c r="G1170" t="s">
        <v>3137</v>
      </c>
      <c r="H1170">
        <v>91093</v>
      </c>
      <c r="I1170">
        <v>353</v>
      </c>
      <c r="J1170" t="s">
        <v>29</v>
      </c>
      <c r="K1170" t="s">
        <v>30</v>
      </c>
      <c r="L1170">
        <v>70000000</v>
      </c>
      <c r="M1170">
        <v>1998</v>
      </c>
      <c r="N1170">
        <v>7</v>
      </c>
      <c r="O1170">
        <f>Table1[[#This Row],[gross]]-Table1[[#This Row],[budget]]</f>
        <v>31217900</v>
      </c>
    </row>
    <row r="1171" spans="1:15" x14ac:dyDescent="0.3">
      <c r="A1171" t="s">
        <v>1137</v>
      </c>
      <c r="B1171">
        <v>516</v>
      </c>
      <c r="C1171">
        <v>115</v>
      </c>
      <c r="D1171">
        <v>181015141</v>
      </c>
      <c r="E1171" t="s">
        <v>309</v>
      </c>
      <c r="F1171" t="s">
        <v>464</v>
      </c>
      <c r="G1171" t="s">
        <v>3138</v>
      </c>
      <c r="H1171">
        <v>536314</v>
      </c>
      <c r="I1171">
        <v>738</v>
      </c>
      <c r="J1171" t="s">
        <v>29</v>
      </c>
      <c r="K1171" t="s">
        <v>30</v>
      </c>
      <c r="L1171">
        <v>150000000</v>
      </c>
      <c r="M1171">
        <v>2011</v>
      </c>
      <c r="N1171">
        <v>7</v>
      </c>
      <c r="O1171">
        <f>Table1[[#This Row],[gross]]-Table1[[#This Row],[budget]]</f>
        <v>31015141</v>
      </c>
    </row>
    <row r="1172" spans="1:15" x14ac:dyDescent="0.3">
      <c r="A1172" t="s">
        <v>1604</v>
      </c>
      <c r="B1172">
        <v>226</v>
      </c>
      <c r="C1172">
        <v>133</v>
      </c>
      <c r="D1172">
        <v>51483949</v>
      </c>
      <c r="E1172" t="s">
        <v>3139</v>
      </c>
      <c r="F1172" t="s">
        <v>3140</v>
      </c>
      <c r="G1172" t="s">
        <v>3141</v>
      </c>
      <c r="H1172">
        <v>208092</v>
      </c>
      <c r="I1172">
        <v>806</v>
      </c>
      <c r="J1172" t="s">
        <v>29</v>
      </c>
      <c r="K1172" t="s">
        <v>200</v>
      </c>
      <c r="L1172">
        <v>22000000</v>
      </c>
      <c r="M1172">
        <v>2003</v>
      </c>
      <c r="N1172">
        <v>7</v>
      </c>
      <c r="O1172">
        <f>Table1[[#This Row],[gross]]-Table1[[#This Row],[budget]]</f>
        <v>29483949</v>
      </c>
    </row>
    <row r="1173" spans="1:15" x14ac:dyDescent="0.3">
      <c r="A1173" t="s">
        <v>2308</v>
      </c>
      <c r="B1173">
        <v>79</v>
      </c>
      <c r="C1173">
        <v>95</v>
      </c>
      <c r="D1173">
        <v>34099640</v>
      </c>
      <c r="E1173" t="s">
        <v>3095</v>
      </c>
      <c r="F1173" t="s">
        <v>3142</v>
      </c>
      <c r="G1173" t="s">
        <v>3143</v>
      </c>
      <c r="H1173">
        <v>16651</v>
      </c>
      <c r="I1173">
        <v>149</v>
      </c>
      <c r="J1173" t="s">
        <v>29</v>
      </c>
      <c r="K1173" t="s">
        <v>30</v>
      </c>
      <c r="L1173">
        <v>5000000</v>
      </c>
      <c r="M1173">
        <v>2000</v>
      </c>
      <c r="N1173">
        <v>7</v>
      </c>
      <c r="O1173">
        <f>Table1[[#This Row],[gross]]-Table1[[#This Row],[budget]]</f>
        <v>29099640</v>
      </c>
    </row>
    <row r="1174" spans="1:15" x14ac:dyDescent="0.3">
      <c r="A1174" t="s">
        <v>2145</v>
      </c>
      <c r="B1174">
        <v>88</v>
      </c>
      <c r="C1174">
        <v>101</v>
      </c>
      <c r="D1174">
        <v>60328558</v>
      </c>
      <c r="E1174" t="s">
        <v>1056</v>
      </c>
      <c r="F1174" t="s">
        <v>520</v>
      </c>
      <c r="G1174" t="s">
        <v>3145</v>
      </c>
      <c r="H1174">
        <v>61396</v>
      </c>
      <c r="I1174">
        <v>159</v>
      </c>
      <c r="J1174" t="s">
        <v>29</v>
      </c>
      <c r="K1174" t="s">
        <v>30</v>
      </c>
      <c r="L1174">
        <v>32000000</v>
      </c>
      <c r="M1174">
        <v>1988</v>
      </c>
      <c r="N1174">
        <v>7</v>
      </c>
      <c r="O1174">
        <f>Table1[[#This Row],[gross]]-Table1[[#This Row],[budget]]</f>
        <v>28328558</v>
      </c>
    </row>
    <row r="1175" spans="1:15" x14ac:dyDescent="0.3">
      <c r="A1175" t="s">
        <v>1592</v>
      </c>
      <c r="B1175">
        <v>72</v>
      </c>
      <c r="C1175">
        <v>251</v>
      </c>
      <c r="D1175">
        <v>57750000</v>
      </c>
      <c r="E1175" t="s">
        <v>655</v>
      </c>
      <c r="F1175" t="s">
        <v>2902</v>
      </c>
      <c r="G1175" t="s">
        <v>3146</v>
      </c>
      <c r="H1175">
        <v>21554</v>
      </c>
      <c r="I1175">
        <v>192</v>
      </c>
      <c r="J1175" t="s">
        <v>29</v>
      </c>
      <c r="K1175" t="s">
        <v>200</v>
      </c>
      <c r="L1175">
        <v>31115000</v>
      </c>
      <c r="M1175">
        <v>1963</v>
      </c>
      <c r="N1175">
        <v>7</v>
      </c>
      <c r="O1175">
        <f>Table1[[#This Row],[gross]]-Table1[[#This Row],[budget]]</f>
        <v>26635000</v>
      </c>
    </row>
    <row r="1176" spans="1:15" x14ac:dyDescent="0.3">
      <c r="A1176" t="s">
        <v>3147</v>
      </c>
      <c r="B1176">
        <v>77</v>
      </c>
      <c r="C1176">
        <v>92</v>
      </c>
      <c r="D1176">
        <v>38624000</v>
      </c>
      <c r="E1176" t="s">
        <v>1941</v>
      </c>
      <c r="F1176" t="s">
        <v>1823</v>
      </c>
      <c r="G1176" t="s">
        <v>3148</v>
      </c>
      <c r="H1176">
        <v>156143</v>
      </c>
      <c r="I1176">
        <v>289</v>
      </c>
      <c r="J1176" t="s">
        <v>29</v>
      </c>
      <c r="K1176" t="s">
        <v>30</v>
      </c>
      <c r="L1176">
        <v>12000000</v>
      </c>
      <c r="M1176">
        <v>1996</v>
      </c>
      <c r="N1176">
        <v>7</v>
      </c>
      <c r="O1176">
        <f>Table1[[#This Row],[gross]]-Table1[[#This Row],[budget]]</f>
        <v>26624000</v>
      </c>
    </row>
    <row r="1177" spans="1:15" x14ac:dyDescent="0.3">
      <c r="A1177" t="s">
        <v>936</v>
      </c>
      <c r="B1177">
        <v>191</v>
      </c>
      <c r="C1177">
        <v>90</v>
      </c>
      <c r="D1177">
        <v>124870275</v>
      </c>
      <c r="E1177" t="s">
        <v>1665</v>
      </c>
      <c r="F1177" t="s">
        <v>3150</v>
      </c>
      <c r="G1177" t="s">
        <v>3151</v>
      </c>
      <c r="H1177">
        <v>152601</v>
      </c>
      <c r="I1177">
        <v>156</v>
      </c>
      <c r="J1177" t="s">
        <v>29</v>
      </c>
      <c r="K1177" t="s">
        <v>30</v>
      </c>
      <c r="L1177">
        <v>100000000</v>
      </c>
      <c r="M1177">
        <v>2009</v>
      </c>
      <c r="N1177">
        <v>7</v>
      </c>
      <c r="O1177">
        <f>Table1[[#This Row],[gross]]-Table1[[#This Row],[budget]]</f>
        <v>24870275</v>
      </c>
    </row>
    <row r="1178" spans="1:15" x14ac:dyDescent="0.3">
      <c r="A1178" t="s">
        <v>522</v>
      </c>
      <c r="B1178">
        <v>341</v>
      </c>
      <c r="C1178">
        <v>96</v>
      </c>
      <c r="D1178">
        <v>60338891</v>
      </c>
      <c r="E1178" t="s">
        <v>73</v>
      </c>
      <c r="F1178" t="s">
        <v>221</v>
      </c>
      <c r="G1178" t="s">
        <v>3152</v>
      </c>
      <c r="H1178">
        <v>248468</v>
      </c>
      <c r="I1178">
        <v>545</v>
      </c>
      <c r="J1178" t="s">
        <v>29</v>
      </c>
      <c r="K1178" t="s">
        <v>30</v>
      </c>
      <c r="L1178">
        <v>37000000</v>
      </c>
      <c r="M1178">
        <v>2008</v>
      </c>
      <c r="N1178">
        <v>7</v>
      </c>
      <c r="O1178">
        <f>Table1[[#This Row],[gross]]-Table1[[#This Row],[budget]]</f>
        <v>23338891</v>
      </c>
    </row>
    <row r="1179" spans="1:15" x14ac:dyDescent="0.3">
      <c r="A1179" t="s">
        <v>1580</v>
      </c>
      <c r="B1179">
        <v>387</v>
      </c>
      <c r="C1179">
        <v>130</v>
      </c>
      <c r="D1179">
        <v>80033643</v>
      </c>
      <c r="E1179" t="s">
        <v>3153</v>
      </c>
      <c r="F1179" t="s">
        <v>649</v>
      </c>
      <c r="G1179" t="s">
        <v>3154</v>
      </c>
      <c r="H1179">
        <v>226570</v>
      </c>
      <c r="I1179">
        <v>448</v>
      </c>
      <c r="J1179" t="s">
        <v>29</v>
      </c>
      <c r="K1179" t="s">
        <v>30</v>
      </c>
      <c r="L1179">
        <v>60000000</v>
      </c>
      <c r="M1179">
        <v>2012</v>
      </c>
      <c r="N1179">
        <v>7</v>
      </c>
      <c r="O1179">
        <f>Table1[[#This Row],[gross]]-Table1[[#This Row],[budget]]</f>
        <v>20033643</v>
      </c>
    </row>
    <row r="1180" spans="1:15" x14ac:dyDescent="0.3">
      <c r="A1180" t="s">
        <v>1580</v>
      </c>
      <c r="B1180">
        <v>387</v>
      </c>
      <c r="C1180">
        <v>130</v>
      </c>
      <c r="D1180">
        <v>80033643</v>
      </c>
      <c r="E1180" t="s">
        <v>3153</v>
      </c>
      <c r="F1180" t="s">
        <v>649</v>
      </c>
      <c r="G1180" t="s">
        <v>3154</v>
      </c>
      <c r="H1180">
        <v>226583</v>
      </c>
      <c r="I1180">
        <v>448</v>
      </c>
      <c r="J1180" t="s">
        <v>29</v>
      </c>
      <c r="K1180" t="s">
        <v>30</v>
      </c>
      <c r="L1180">
        <v>60000000</v>
      </c>
      <c r="M1180">
        <v>2012</v>
      </c>
      <c r="N1180">
        <v>7</v>
      </c>
      <c r="O1180">
        <f>Table1[[#This Row],[gross]]-Table1[[#This Row],[budget]]</f>
        <v>20033643</v>
      </c>
    </row>
    <row r="1181" spans="1:15" x14ac:dyDescent="0.3">
      <c r="A1181" t="s">
        <v>2417</v>
      </c>
      <c r="B1181">
        <v>308</v>
      </c>
      <c r="C1181">
        <v>121</v>
      </c>
      <c r="D1181">
        <v>110416702</v>
      </c>
      <c r="E1181" t="s">
        <v>1259</v>
      </c>
      <c r="F1181" t="s">
        <v>388</v>
      </c>
      <c r="G1181" t="s">
        <v>3155</v>
      </c>
      <c r="H1181">
        <v>307539</v>
      </c>
      <c r="I1181">
        <v>577</v>
      </c>
      <c r="J1181" t="s">
        <v>29</v>
      </c>
      <c r="K1181" t="s">
        <v>30</v>
      </c>
      <c r="L1181">
        <v>92000000</v>
      </c>
      <c r="M1181">
        <v>2008</v>
      </c>
      <c r="N1181">
        <v>7</v>
      </c>
      <c r="O1181">
        <f>Table1[[#This Row],[gross]]-Table1[[#This Row],[budget]]</f>
        <v>18416702</v>
      </c>
    </row>
    <row r="1182" spans="1:15" x14ac:dyDescent="0.3">
      <c r="A1182" t="s">
        <v>3156</v>
      </c>
      <c r="B1182">
        <v>142</v>
      </c>
      <c r="C1182">
        <v>121</v>
      </c>
      <c r="D1182">
        <v>83892374</v>
      </c>
      <c r="E1182" t="s">
        <v>217</v>
      </c>
      <c r="F1182" t="s">
        <v>2902</v>
      </c>
      <c r="G1182" t="s">
        <v>3157</v>
      </c>
      <c r="H1182">
        <v>85720</v>
      </c>
      <c r="I1182">
        <v>297</v>
      </c>
      <c r="J1182" t="s">
        <v>29</v>
      </c>
      <c r="K1182" t="s">
        <v>30</v>
      </c>
      <c r="L1182">
        <v>66000000</v>
      </c>
      <c r="M1182">
        <v>1998</v>
      </c>
      <c r="N1182">
        <v>7</v>
      </c>
      <c r="O1182">
        <f>Table1[[#This Row],[gross]]-Table1[[#This Row],[budget]]</f>
        <v>17892374</v>
      </c>
    </row>
    <row r="1183" spans="1:15" x14ac:dyDescent="0.3">
      <c r="A1183" t="s">
        <v>3158</v>
      </c>
      <c r="B1183">
        <v>170</v>
      </c>
      <c r="C1183">
        <v>93</v>
      </c>
      <c r="D1183">
        <v>27829874</v>
      </c>
      <c r="E1183" t="s">
        <v>1576</v>
      </c>
      <c r="F1183" t="s">
        <v>339</v>
      </c>
      <c r="G1183" t="s">
        <v>3159</v>
      </c>
      <c r="H1183">
        <v>196422</v>
      </c>
      <c r="I1183">
        <v>444</v>
      </c>
      <c r="J1183" t="s">
        <v>29</v>
      </c>
      <c r="K1183" t="s">
        <v>30</v>
      </c>
      <c r="L1183">
        <v>12000000</v>
      </c>
      <c r="M1183">
        <v>2006</v>
      </c>
      <c r="N1183">
        <v>7</v>
      </c>
      <c r="O1183">
        <f>Table1[[#This Row],[gross]]-Table1[[#This Row],[budget]]</f>
        <v>15829874</v>
      </c>
    </row>
    <row r="1184" spans="1:15" x14ac:dyDescent="0.3">
      <c r="A1184" t="s">
        <v>1695</v>
      </c>
      <c r="B1184">
        <v>274</v>
      </c>
      <c r="C1184">
        <v>100</v>
      </c>
      <c r="D1184">
        <v>28637507</v>
      </c>
      <c r="E1184" t="s">
        <v>2457</v>
      </c>
      <c r="F1184" t="s">
        <v>1465</v>
      </c>
      <c r="G1184" t="s">
        <v>3161</v>
      </c>
      <c r="H1184">
        <v>212167</v>
      </c>
      <c r="I1184">
        <v>713</v>
      </c>
      <c r="J1184" t="s">
        <v>29</v>
      </c>
      <c r="K1184" t="s">
        <v>200</v>
      </c>
      <c r="L1184">
        <v>15000000</v>
      </c>
      <c r="M1184">
        <v>2007</v>
      </c>
      <c r="N1184">
        <v>7</v>
      </c>
      <c r="O1184">
        <f>Table1[[#This Row],[gross]]-Table1[[#This Row],[budget]]</f>
        <v>13637507</v>
      </c>
    </row>
    <row r="1185" spans="1:15" x14ac:dyDescent="0.3">
      <c r="A1185" t="s">
        <v>1756</v>
      </c>
      <c r="B1185">
        <v>203</v>
      </c>
      <c r="C1185">
        <v>86</v>
      </c>
      <c r="D1185">
        <v>14564027</v>
      </c>
      <c r="E1185" t="s">
        <v>1900</v>
      </c>
      <c r="F1185" t="s">
        <v>3163</v>
      </c>
      <c r="G1185" t="s">
        <v>3164</v>
      </c>
      <c r="H1185">
        <v>76407</v>
      </c>
      <c r="I1185">
        <v>335</v>
      </c>
      <c r="J1185" t="s">
        <v>29</v>
      </c>
      <c r="K1185" t="s">
        <v>200</v>
      </c>
      <c r="L1185">
        <v>1000000</v>
      </c>
      <c r="M1185">
        <v>1987</v>
      </c>
      <c r="N1185">
        <v>7</v>
      </c>
      <c r="O1185">
        <f>Table1[[#This Row],[gross]]-Table1[[#This Row],[budget]]</f>
        <v>13564027</v>
      </c>
    </row>
    <row r="1186" spans="1:15" x14ac:dyDescent="0.3">
      <c r="A1186" t="s">
        <v>1025</v>
      </c>
      <c r="B1186">
        <v>654</v>
      </c>
      <c r="C1186">
        <v>123</v>
      </c>
      <c r="D1186">
        <v>202351611</v>
      </c>
      <c r="E1186" t="s">
        <v>3165</v>
      </c>
      <c r="F1186" t="s">
        <v>3166</v>
      </c>
      <c r="G1186" t="s">
        <v>3167</v>
      </c>
      <c r="H1186">
        <v>465019</v>
      </c>
      <c r="I1186">
        <v>995</v>
      </c>
      <c r="J1186" t="s">
        <v>29</v>
      </c>
      <c r="K1186" t="s">
        <v>30</v>
      </c>
      <c r="L1186">
        <v>190000000</v>
      </c>
      <c r="M1186">
        <v>2013</v>
      </c>
      <c r="N1186">
        <v>7</v>
      </c>
      <c r="O1186">
        <f>Table1[[#This Row],[gross]]-Table1[[#This Row],[budget]]</f>
        <v>12351611</v>
      </c>
    </row>
    <row r="1187" spans="1:15" x14ac:dyDescent="0.3">
      <c r="A1187" t="s">
        <v>1728</v>
      </c>
      <c r="B1187">
        <v>634</v>
      </c>
      <c r="C1187">
        <v>95</v>
      </c>
      <c r="D1187">
        <v>42043633</v>
      </c>
      <c r="E1187" t="s">
        <v>3169</v>
      </c>
      <c r="F1187" t="s">
        <v>464</v>
      </c>
      <c r="G1187" t="s">
        <v>3170</v>
      </c>
      <c r="H1187">
        <v>277172</v>
      </c>
      <c r="I1187">
        <v>986</v>
      </c>
      <c r="J1187" t="s">
        <v>29</v>
      </c>
      <c r="K1187" t="s">
        <v>30</v>
      </c>
      <c r="L1187">
        <v>30000000</v>
      </c>
      <c r="M1187">
        <v>2012</v>
      </c>
      <c r="N1187">
        <v>7</v>
      </c>
      <c r="O1187">
        <f>Table1[[#This Row],[gross]]-Table1[[#This Row],[budget]]</f>
        <v>12043633</v>
      </c>
    </row>
    <row r="1188" spans="1:15" x14ac:dyDescent="0.3">
      <c r="A1188" t="s">
        <v>1816</v>
      </c>
      <c r="B1188">
        <v>151</v>
      </c>
      <c r="C1188">
        <v>124</v>
      </c>
      <c r="D1188">
        <v>36447959</v>
      </c>
      <c r="E1188" t="s">
        <v>379</v>
      </c>
      <c r="F1188" t="s">
        <v>2881</v>
      </c>
      <c r="G1188" t="s">
        <v>3172</v>
      </c>
      <c r="H1188">
        <v>35833</v>
      </c>
      <c r="I1188">
        <v>96</v>
      </c>
      <c r="J1188" t="s">
        <v>29</v>
      </c>
      <c r="K1188" t="s">
        <v>30</v>
      </c>
      <c r="L1188">
        <v>25000000</v>
      </c>
      <c r="M1188">
        <v>2014</v>
      </c>
      <c r="N1188">
        <v>7</v>
      </c>
      <c r="O1188">
        <f>Table1[[#This Row],[gross]]-Table1[[#This Row],[budget]]</f>
        <v>11447959</v>
      </c>
    </row>
    <row r="1189" spans="1:15" x14ac:dyDescent="0.3">
      <c r="A1189" t="s">
        <v>1568</v>
      </c>
      <c r="B1189">
        <v>391</v>
      </c>
      <c r="C1189">
        <v>123</v>
      </c>
      <c r="D1189">
        <v>62563543</v>
      </c>
      <c r="E1189" t="s">
        <v>116</v>
      </c>
      <c r="F1189" t="s">
        <v>482</v>
      </c>
      <c r="G1189" t="s">
        <v>3174</v>
      </c>
      <c r="H1189">
        <v>115216</v>
      </c>
      <c r="I1189">
        <v>289</v>
      </c>
      <c r="J1189" t="s">
        <v>29</v>
      </c>
      <c r="K1189" t="s">
        <v>30</v>
      </c>
      <c r="L1189">
        <v>53000000</v>
      </c>
      <c r="M1189">
        <v>2015</v>
      </c>
      <c r="N1189">
        <v>7</v>
      </c>
      <c r="O1189">
        <f>Table1[[#This Row],[gross]]-Table1[[#This Row],[budget]]</f>
        <v>9563543</v>
      </c>
    </row>
    <row r="1190" spans="1:15" x14ac:dyDescent="0.3">
      <c r="A1190" t="s">
        <v>2946</v>
      </c>
      <c r="B1190">
        <v>164</v>
      </c>
      <c r="C1190">
        <v>99</v>
      </c>
      <c r="D1190">
        <v>21133087</v>
      </c>
      <c r="E1190" t="s">
        <v>211</v>
      </c>
      <c r="F1190" t="s">
        <v>2866</v>
      </c>
      <c r="G1190" t="s">
        <v>3176</v>
      </c>
      <c r="H1190">
        <v>62468</v>
      </c>
      <c r="I1190">
        <v>374</v>
      </c>
      <c r="J1190" t="s">
        <v>29</v>
      </c>
      <c r="K1190" t="s">
        <v>30</v>
      </c>
      <c r="L1190">
        <v>12000000</v>
      </c>
      <c r="M1190">
        <v>1999</v>
      </c>
      <c r="N1190">
        <v>7</v>
      </c>
      <c r="O1190">
        <f>Table1[[#This Row],[gross]]-Table1[[#This Row],[budget]]</f>
        <v>9133087</v>
      </c>
    </row>
    <row r="1191" spans="1:15" x14ac:dyDescent="0.3">
      <c r="A1191" t="s">
        <v>1631</v>
      </c>
      <c r="B1191">
        <v>132</v>
      </c>
      <c r="C1191">
        <v>120</v>
      </c>
      <c r="D1191">
        <v>16938179</v>
      </c>
      <c r="E1191" t="s">
        <v>208</v>
      </c>
      <c r="F1191" t="s">
        <v>788</v>
      </c>
      <c r="G1191" t="s">
        <v>3177</v>
      </c>
      <c r="H1191">
        <v>41313</v>
      </c>
      <c r="I1191">
        <v>246</v>
      </c>
      <c r="J1191" t="s">
        <v>29</v>
      </c>
      <c r="K1191" t="s">
        <v>30</v>
      </c>
      <c r="L1191">
        <v>8000000</v>
      </c>
      <c r="M1191">
        <v>2000</v>
      </c>
      <c r="N1191">
        <v>7</v>
      </c>
      <c r="O1191">
        <f>Table1[[#This Row],[gross]]-Table1[[#This Row],[budget]]</f>
        <v>8938179</v>
      </c>
    </row>
    <row r="1192" spans="1:15" x14ac:dyDescent="0.3">
      <c r="A1192" t="s">
        <v>1337</v>
      </c>
      <c r="B1192">
        <v>386</v>
      </c>
      <c r="C1192">
        <v>99</v>
      </c>
      <c r="D1192">
        <v>14597405</v>
      </c>
      <c r="E1192" t="s">
        <v>393</v>
      </c>
      <c r="F1192" t="s">
        <v>1248</v>
      </c>
      <c r="G1192" t="s">
        <v>3178</v>
      </c>
      <c r="H1192">
        <v>71679</v>
      </c>
      <c r="I1192">
        <v>216</v>
      </c>
      <c r="J1192" t="s">
        <v>29</v>
      </c>
      <c r="K1192" t="s">
        <v>200</v>
      </c>
      <c r="L1192">
        <v>6400000</v>
      </c>
      <c r="M1192">
        <v>2011</v>
      </c>
      <c r="N1192">
        <v>7</v>
      </c>
      <c r="O1192">
        <f>Table1[[#This Row],[gross]]-Table1[[#This Row],[budget]]</f>
        <v>8197405</v>
      </c>
    </row>
    <row r="1193" spans="1:15" x14ac:dyDescent="0.3">
      <c r="A1193" t="s">
        <v>603</v>
      </c>
      <c r="B1193">
        <v>427</v>
      </c>
      <c r="C1193">
        <v>109</v>
      </c>
      <c r="D1193">
        <v>26003149</v>
      </c>
      <c r="E1193" t="s">
        <v>3179</v>
      </c>
      <c r="F1193" t="s">
        <v>1870</v>
      </c>
      <c r="G1193" t="s">
        <v>3180</v>
      </c>
      <c r="H1193">
        <v>185587</v>
      </c>
      <c r="I1193">
        <v>401</v>
      </c>
      <c r="J1193" t="s">
        <v>29</v>
      </c>
      <c r="K1193" t="s">
        <v>200</v>
      </c>
      <c r="L1193">
        <v>20000000</v>
      </c>
      <c r="M1193">
        <v>2013</v>
      </c>
      <c r="N1193">
        <v>7</v>
      </c>
      <c r="O1193">
        <f>Table1[[#This Row],[gross]]-Table1[[#This Row],[budget]]</f>
        <v>6003149</v>
      </c>
    </row>
    <row r="1194" spans="1:15" x14ac:dyDescent="0.3">
      <c r="A1194" t="s">
        <v>1762</v>
      </c>
      <c r="B1194">
        <v>21</v>
      </c>
      <c r="C1194">
        <v>81</v>
      </c>
      <c r="D1194">
        <v>5228617</v>
      </c>
      <c r="E1194" t="s">
        <v>676</v>
      </c>
      <c r="F1194" t="s">
        <v>1762</v>
      </c>
      <c r="G1194" t="s">
        <v>3181</v>
      </c>
      <c r="H1194">
        <v>2770</v>
      </c>
      <c r="I1194">
        <v>32</v>
      </c>
      <c r="J1194" t="s">
        <v>29</v>
      </c>
      <c r="K1194" t="s">
        <v>30</v>
      </c>
      <c r="L1194">
        <v>100000</v>
      </c>
      <c r="M1194">
        <v>1987</v>
      </c>
      <c r="N1194">
        <v>7</v>
      </c>
      <c r="O1194">
        <f>Table1[[#This Row],[gross]]-Table1[[#This Row],[budget]]</f>
        <v>5128617</v>
      </c>
    </row>
    <row r="1195" spans="1:15" x14ac:dyDescent="0.3">
      <c r="A1195" t="s">
        <v>1186</v>
      </c>
      <c r="B1195">
        <v>157</v>
      </c>
      <c r="C1195">
        <v>101</v>
      </c>
      <c r="D1195">
        <v>8243880</v>
      </c>
      <c r="E1195" t="s">
        <v>3182</v>
      </c>
      <c r="F1195" t="s">
        <v>3183</v>
      </c>
      <c r="G1195" t="s">
        <v>3184</v>
      </c>
      <c r="H1195">
        <v>28714</v>
      </c>
      <c r="I1195">
        <v>215</v>
      </c>
      <c r="J1195" t="s">
        <v>29</v>
      </c>
      <c r="K1195" t="s">
        <v>30</v>
      </c>
      <c r="L1195">
        <v>3200000</v>
      </c>
      <c r="M1195">
        <v>2003</v>
      </c>
      <c r="N1195">
        <v>7</v>
      </c>
      <c r="O1195">
        <f>Table1[[#This Row],[gross]]-Table1[[#This Row],[budget]]</f>
        <v>5043880</v>
      </c>
    </row>
    <row r="1196" spans="1:15" x14ac:dyDescent="0.3">
      <c r="A1196" t="s">
        <v>753</v>
      </c>
      <c r="B1196">
        <v>325</v>
      </c>
      <c r="C1196">
        <v>106</v>
      </c>
      <c r="D1196">
        <v>14479776</v>
      </c>
      <c r="E1196" t="s">
        <v>1557</v>
      </c>
      <c r="F1196" t="s">
        <v>3185</v>
      </c>
      <c r="G1196" t="s">
        <v>3186</v>
      </c>
      <c r="H1196">
        <v>55539</v>
      </c>
      <c r="I1196">
        <v>147</v>
      </c>
      <c r="J1196" t="s">
        <v>29</v>
      </c>
      <c r="K1196" t="s">
        <v>30</v>
      </c>
      <c r="L1196">
        <v>10000000</v>
      </c>
      <c r="M1196">
        <v>2014</v>
      </c>
      <c r="N1196">
        <v>7</v>
      </c>
      <c r="O1196">
        <f>Table1[[#This Row],[gross]]-Table1[[#This Row],[budget]]</f>
        <v>4479776</v>
      </c>
    </row>
    <row r="1197" spans="1:15" x14ac:dyDescent="0.3">
      <c r="A1197" t="s">
        <v>1679</v>
      </c>
      <c r="B1197">
        <v>21</v>
      </c>
      <c r="C1197">
        <v>107</v>
      </c>
      <c r="D1197">
        <v>8000000</v>
      </c>
      <c r="E1197" t="s">
        <v>3188</v>
      </c>
      <c r="F1197" t="s">
        <v>3189</v>
      </c>
      <c r="G1197" t="s">
        <v>3190</v>
      </c>
      <c r="H1197">
        <v>3167</v>
      </c>
      <c r="I1197">
        <v>90</v>
      </c>
      <c r="J1197" t="s">
        <v>29</v>
      </c>
      <c r="K1197" t="s">
        <v>30</v>
      </c>
      <c r="L1197">
        <v>3768785</v>
      </c>
      <c r="M1197">
        <v>1950</v>
      </c>
      <c r="N1197">
        <v>7</v>
      </c>
      <c r="O1197">
        <f>Table1[[#This Row],[gross]]-Table1[[#This Row],[budget]]</f>
        <v>4231215</v>
      </c>
    </row>
    <row r="1198" spans="1:15" x14ac:dyDescent="0.3">
      <c r="A1198" t="s">
        <v>1689</v>
      </c>
      <c r="B1198">
        <v>271</v>
      </c>
      <c r="C1198">
        <v>86</v>
      </c>
      <c r="D1198">
        <v>4007792</v>
      </c>
      <c r="E1198" t="s">
        <v>699</v>
      </c>
      <c r="F1198" t="s">
        <v>3192</v>
      </c>
      <c r="G1198" t="s">
        <v>3193</v>
      </c>
      <c r="H1198">
        <v>101287</v>
      </c>
      <c r="I1198">
        <v>260</v>
      </c>
      <c r="J1198" t="s">
        <v>29</v>
      </c>
      <c r="K1198" t="s">
        <v>30</v>
      </c>
      <c r="L1198">
        <v>750000</v>
      </c>
      <c r="M1198">
        <v>2012</v>
      </c>
      <c r="N1198">
        <v>7</v>
      </c>
      <c r="O1198">
        <f>Table1[[#This Row],[gross]]-Table1[[#This Row],[budget]]</f>
        <v>3257792</v>
      </c>
    </row>
    <row r="1199" spans="1:15" x14ac:dyDescent="0.3">
      <c r="A1199" t="s">
        <v>1749</v>
      </c>
      <c r="B1199">
        <v>75</v>
      </c>
      <c r="C1199">
        <v>90</v>
      </c>
      <c r="D1199">
        <v>5844929</v>
      </c>
      <c r="E1199" t="s">
        <v>73</v>
      </c>
      <c r="F1199" t="s">
        <v>3194</v>
      </c>
      <c r="G1199" t="s">
        <v>3195</v>
      </c>
      <c r="H1199">
        <v>6000</v>
      </c>
      <c r="I1199">
        <v>109</v>
      </c>
      <c r="J1199" t="s">
        <v>29</v>
      </c>
      <c r="K1199" t="s">
        <v>30</v>
      </c>
      <c r="L1199">
        <v>3000000</v>
      </c>
      <c r="M1199">
        <v>2002</v>
      </c>
      <c r="N1199">
        <v>7</v>
      </c>
      <c r="O1199">
        <f>Table1[[#This Row],[gross]]-Table1[[#This Row],[budget]]</f>
        <v>2844929</v>
      </c>
    </row>
    <row r="1200" spans="1:15" x14ac:dyDescent="0.3">
      <c r="A1200" t="s">
        <v>1620</v>
      </c>
      <c r="B1200">
        <v>115</v>
      </c>
      <c r="C1200">
        <v>122</v>
      </c>
      <c r="D1200">
        <v>8596914</v>
      </c>
      <c r="E1200" t="s">
        <v>393</v>
      </c>
      <c r="F1200" t="s">
        <v>3196</v>
      </c>
      <c r="G1200" t="s">
        <v>3197</v>
      </c>
      <c r="H1200">
        <v>23023</v>
      </c>
      <c r="I1200">
        <v>148</v>
      </c>
      <c r="J1200" t="s">
        <v>29</v>
      </c>
      <c r="K1200" t="s">
        <v>30</v>
      </c>
      <c r="L1200">
        <v>6000000</v>
      </c>
      <c r="M1200">
        <v>2000</v>
      </c>
      <c r="N1200">
        <v>7</v>
      </c>
      <c r="O1200">
        <f>Table1[[#This Row],[gross]]-Table1[[#This Row],[budget]]</f>
        <v>2596914</v>
      </c>
    </row>
    <row r="1201" spans="1:15" x14ac:dyDescent="0.3">
      <c r="A1201" t="s">
        <v>522</v>
      </c>
      <c r="B1201">
        <v>341</v>
      </c>
      <c r="C1201">
        <v>106</v>
      </c>
      <c r="D1201">
        <v>9190525</v>
      </c>
      <c r="E1201" t="s">
        <v>73</v>
      </c>
      <c r="F1201" t="s">
        <v>3199</v>
      </c>
      <c r="G1201" t="s">
        <v>3200</v>
      </c>
      <c r="H1201">
        <v>102125</v>
      </c>
      <c r="I1201">
        <v>324</v>
      </c>
      <c r="J1201" t="s">
        <v>29</v>
      </c>
      <c r="K1201" t="s">
        <v>30</v>
      </c>
      <c r="L1201">
        <v>7000000</v>
      </c>
      <c r="M1201">
        <v>2009</v>
      </c>
      <c r="N1201">
        <v>7</v>
      </c>
      <c r="O1201">
        <f>Table1[[#This Row],[gross]]-Table1[[#This Row],[budget]]</f>
        <v>2190525</v>
      </c>
    </row>
    <row r="1202" spans="1:15" x14ac:dyDescent="0.3">
      <c r="A1202" t="s">
        <v>1673</v>
      </c>
      <c r="B1202">
        <v>47</v>
      </c>
      <c r="C1202">
        <v>108</v>
      </c>
      <c r="D1202">
        <v>11703287</v>
      </c>
      <c r="E1202" t="s">
        <v>529</v>
      </c>
      <c r="F1202" t="s">
        <v>3201</v>
      </c>
      <c r="G1202" t="s">
        <v>3202</v>
      </c>
      <c r="H1202">
        <v>4360</v>
      </c>
      <c r="I1202">
        <v>148</v>
      </c>
      <c r="J1202" t="s">
        <v>29</v>
      </c>
      <c r="K1202" t="s">
        <v>30</v>
      </c>
      <c r="L1202">
        <v>10000000</v>
      </c>
      <c r="M1202">
        <v>2005</v>
      </c>
      <c r="N1202">
        <v>7</v>
      </c>
      <c r="O1202">
        <f>Table1[[#This Row],[gross]]-Table1[[#This Row],[budget]]</f>
        <v>1703287</v>
      </c>
    </row>
    <row r="1203" spans="1:15" x14ac:dyDescent="0.3">
      <c r="A1203" t="s">
        <v>1226</v>
      </c>
      <c r="B1203">
        <v>118</v>
      </c>
      <c r="C1203">
        <v>116</v>
      </c>
      <c r="D1203">
        <v>3335839</v>
      </c>
      <c r="E1203" t="s">
        <v>39</v>
      </c>
      <c r="F1203" t="s">
        <v>221</v>
      </c>
      <c r="G1203" t="s">
        <v>3204</v>
      </c>
      <c r="H1203">
        <v>54657</v>
      </c>
      <c r="I1203">
        <v>222</v>
      </c>
      <c r="J1203" t="s">
        <v>29</v>
      </c>
      <c r="K1203" t="s">
        <v>30</v>
      </c>
      <c r="L1203">
        <v>2000000</v>
      </c>
      <c r="M1203">
        <v>2005</v>
      </c>
      <c r="N1203">
        <v>7</v>
      </c>
      <c r="O1203">
        <f>Table1[[#This Row],[gross]]-Table1[[#This Row],[budget]]</f>
        <v>1335839</v>
      </c>
    </row>
    <row r="1204" spans="1:15" x14ac:dyDescent="0.3">
      <c r="A1204" t="s">
        <v>1743</v>
      </c>
      <c r="B1204">
        <v>242</v>
      </c>
      <c r="C1204">
        <v>92</v>
      </c>
      <c r="D1204">
        <v>1316074</v>
      </c>
      <c r="E1204" t="s">
        <v>739</v>
      </c>
      <c r="F1204" t="s">
        <v>3206</v>
      </c>
      <c r="G1204" t="s">
        <v>3207</v>
      </c>
      <c r="H1204">
        <v>71387</v>
      </c>
      <c r="I1204">
        <v>228</v>
      </c>
      <c r="J1204" t="s">
        <v>29</v>
      </c>
      <c r="K1204" t="s">
        <v>30</v>
      </c>
      <c r="L1204">
        <v>100000</v>
      </c>
      <c r="M1204">
        <v>2011</v>
      </c>
      <c r="N1204">
        <v>7</v>
      </c>
      <c r="O1204">
        <f>Table1[[#This Row],[gross]]-Table1[[#This Row],[budget]]</f>
        <v>1216074</v>
      </c>
    </row>
    <row r="1205" spans="1:15" x14ac:dyDescent="0.3">
      <c r="A1205" t="s">
        <v>1597</v>
      </c>
      <c r="B1205">
        <v>59</v>
      </c>
      <c r="C1205">
        <v>150</v>
      </c>
      <c r="D1205">
        <v>6157157</v>
      </c>
      <c r="E1205" t="s">
        <v>73</v>
      </c>
      <c r="F1205" t="s">
        <v>3209</v>
      </c>
      <c r="G1205" t="s">
        <v>3210</v>
      </c>
      <c r="H1205">
        <v>21416</v>
      </c>
      <c r="I1205">
        <v>198</v>
      </c>
      <c r="J1205" t="s">
        <v>29</v>
      </c>
      <c r="K1205" t="s">
        <v>30</v>
      </c>
      <c r="L1205">
        <v>5000000</v>
      </c>
      <c r="M1205">
        <v>1989</v>
      </c>
      <c r="N1205">
        <v>7</v>
      </c>
      <c r="O1205">
        <f>Table1[[#This Row],[gross]]-Table1[[#This Row],[budget]]</f>
        <v>1157157</v>
      </c>
    </row>
    <row r="1206" spans="1:15" x14ac:dyDescent="0.3">
      <c r="A1206" t="s">
        <v>3211</v>
      </c>
      <c r="B1206">
        <v>358</v>
      </c>
      <c r="C1206">
        <v>128</v>
      </c>
      <c r="D1206">
        <v>50815288</v>
      </c>
      <c r="E1206" t="s">
        <v>224</v>
      </c>
      <c r="F1206" t="s">
        <v>496</v>
      </c>
      <c r="G1206" t="s">
        <v>3212</v>
      </c>
      <c r="H1206">
        <v>109188</v>
      </c>
      <c r="I1206">
        <v>625</v>
      </c>
      <c r="J1206" t="s">
        <v>29</v>
      </c>
      <c r="K1206" t="s">
        <v>30</v>
      </c>
      <c r="L1206">
        <v>50000000</v>
      </c>
      <c r="M1206">
        <v>2005</v>
      </c>
      <c r="N1206">
        <v>7</v>
      </c>
      <c r="O1206">
        <f>Table1[[#This Row],[gross]]-Table1[[#This Row],[budget]]</f>
        <v>815288</v>
      </c>
    </row>
    <row r="1207" spans="1:15" x14ac:dyDescent="0.3">
      <c r="A1207" t="s">
        <v>3211</v>
      </c>
      <c r="B1207">
        <v>358</v>
      </c>
      <c r="C1207">
        <v>128</v>
      </c>
      <c r="D1207">
        <v>50815288</v>
      </c>
      <c r="E1207" t="s">
        <v>224</v>
      </c>
      <c r="F1207" t="s">
        <v>496</v>
      </c>
      <c r="G1207" t="s">
        <v>3212</v>
      </c>
      <c r="H1207">
        <v>109191</v>
      </c>
      <c r="I1207">
        <v>625</v>
      </c>
      <c r="J1207" t="s">
        <v>29</v>
      </c>
      <c r="K1207" t="s">
        <v>30</v>
      </c>
      <c r="L1207">
        <v>50000000</v>
      </c>
      <c r="M1207">
        <v>2005</v>
      </c>
      <c r="N1207">
        <v>7</v>
      </c>
      <c r="O1207">
        <f>Table1[[#This Row],[gross]]-Table1[[#This Row],[budget]]</f>
        <v>815288</v>
      </c>
    </row>
    <row r="1208" spans="1:15" x14ac:dyDescent="0.3">
      <c r="A1208" t="s">
        <v>1682</v>
      </c>
      <c r="B1208">
        <v>38</v>
      </c>
      <c r="C1208">
        <v>106</v>
      </c>
      <c r="D1208">
        <v>1027119</v>
      </c>
      <c r="E1208" t="s">
        <v>92</v>
      </c>
      <c r="F1208" t="s">
        <v>3215</v>
      </c>
      <c r="G1208" t="s">
        <v>3216</v>
      </c>
      <c r="H1208">
        <v>2742</v>
      </c>
      <c r="I1208">
        <v>73</v>
      </c>
      <c r="J1208" t="s">
        <v>29</v>
      </c>
      <c r="K1208" t="s">
        <v>30</v>
      </c>
      <c r="L1208">
        <v>225000</v>
      </c>
      <c r="M1208">
        <v>2000</v>
      </c>
      <c r="N1208">
        <v>7</v>
      </c>
      <c r="O1208">
        <f>Table1[[#This Row],[gross]]-Table1[[#This Row],[budget]]</f>
        <v>802119</v>
      </c>
    </row>
    <row r="1209" spans="1:15" x14ac:dyDescent="0.3">
      <c r="A1209" t="s">
        <v>1738</v>
      </c>
      <c r="B1209">
        <v>51</v>
      </c>
      <c r="C1209">
        <v>94</v>
      </c>
      <c r="D1209">
        <v>1744858</v>
      </c>
      <c r="E1209" t="s">
        <v>2063</v>
      </c>
      <c r="F1209" t="s">
        <v>3217</v>
      </c>
      <c r="G1209" t="s">
        <v>3218</v>
      </c>
      <c r="H1209">
        <v>6084</v>
      </c>
      <c r="I1209">
        <v>120</v>
      </c>
      <c r="J1209" t="s">
        <v>29</v>
      </c>
      <c r="K1209" t="s">
        <v>30</v>
      </c>
      <c r="L1209">
        <v>1000000</v>
      </c>
      <c r="M1209">
        <v>2000</v>
      </c>
      <c r="N1209">
        <v>7</v>
      </c>
      <c r="O1209">
        <f>Table1[[#This Row],[gross]]-Table1[[#This Row],[budget]]</f>
        <v>744858</v>
      </c>
    </row>
    <row r="1210" spans="1:15" x14ac:dyDescent="0.3">
      <c r="A1210" t="s">
        <v>1765</v>
      </c>
      <c r="B1210">
        <v>143</v>
      </c>
      <c r="C1210">
        <v>77</v>
      </c>
      <c r="D1210">
        <v>424760</v>
      </c>
      <c r="E1210" t="s">
        <v>600</v>
      </c>
      <c r="F1210" t="s">
        <v>1765</v>
      </c>
      <c r="G1210" t="s">
        <v>3220</v>
      </c>
      <c r="H1210">
        <v>72639</v>
      </c>
      <c r="I1210">
        <v>371</v>
      </c>
      <c r="J1210" t="s">
        <v>29</v>
      </c>
      <c r="K1210" t="s">
        <v>30</v>
      </c>
      <c r="L1210">
        <v>7000</v>
      </c>
      <c r="M1210">
        <v>2004</v>
      </c>
      <c r="N1210">
        <v>7</v>
      </c>
      <c r="O1210">
        <f>Table1[[#This Row],[gross]]-Table1[[#This Row],[budget]]</f>
        <v>417760</v>
      </c>
    </row>
    <row r="1211" spans="1:15" x14ac:dyDescent="0.3">
      <c r="A1211" t="s">
        <v>1752</v>
      </c>
      <c r="B1211">
        <v>88</v>
      </c>
      <c r="C1211">
        <v>90</v>
      </c>
      <c r="D1211">
        <v>110536</v>
      </c>
      <c r="E1211" t="s">
        <v>2860</v>
      </c>
      <c r="F1211" t="s">
        <v>3222</v>
      </c>
      <c r="G1211" t="s">
        <v>3223</v>
      </c>
      <c r="H1211">
        <v>4117</v>
      </c>
      <c r="I1211">
        <v>118</v>
      </c>
      <c r="J1211" t="s">
        <v>29</v>
      </c>
      <c r="K1211" t="s">
        <v>30</v>
      </c>
      <c r="L1211">
        <v>40000</v>
      </c>
      <c r="M1211">
        <v>2001</v>
      </c>
      <c r="N1211">
        <v>7</v>
      </c>
      <c r="O1211">
        <f>Table1[[#This Row],[gross]]-Table1[[#This Row],[budget]]</f>
        <v>70536</v>
      </c>
    </row>
    <row r="1212" spans="1:15" x14ac:dyDescent="0.3">
      <c r="A1212" t="s">
        <v>1767</v>
      </c>
      <c r="B1212">
        <v>19</v>
      </c>
      <c r="C1212">
        <v>75</v>
      </c>
      <c r="D1212">
        <v>203134</v>
      </c>
      <c r="E1212" t="s">
        <v>3225</v>
      </c>
      <c r="F1212" t="s">
        <v>3226</v>
      </c>
      <c r="G1212" t="s">
        <v>3227</v>
      </c>
      <c r="H1212">
        <v>1428</v>
      </c>
      <c r="I1212">
        <v>21</v>
      </c>
      <c r="J1212" t="s">
        <v>29</v>
      </c>
      <c r="K1212" t="s">
        <v>30</v>
      </c>
      <c r="L1212">
        <v>250000</v>
      </c>
      <c r="M1212">
        <v>1997</v>
      </c>
      <c r="N1212">
        <v>7</v>
      </c>
      <c r="O1212">
        <f>Table1[[#This Row],[gross]]-Table1[[#This Row],[budget]]</f>
        <v>-46866</v>
      </c>
    </row>
    <row r="1213" spans="1:15" x14ac:dyDescent="0.3">
      <c r="A1213" t="s">
        <v>1698</v>
      </c>
      <c r="B1213">
        <v>111</v>
      </c>
      <c r="C1213">
        <v>100</v>
      </c>
      <c r="D1213">
        <v>15500000</v>
      </c>
      <c r="E1213" t="s">
        <v>1763</v>
      </c>
      <c r="F1213" t="s">
        <v>3229</v>
      </c>
      <c r="G1213" t="s">
        <v>3230</v>
      </c>
      <c r="H1213">
        <v>51996</v>
      </c>
      <c r="I1213">
        <v>302</v>
      </c>
      <c r="J1213" t="s">
        <v>29</v>
      </c>
      <c r="K1213" t="s">
        <v>227</v>
      </c>
      <c r="L1213">
        <v>16000000</v>
      </c>
      <c r="M1213">
        <v>1999</v>
      </c>
      <c r="N1213">
        <v>7</v>
      </c>
      <c r="O1213">
        <f>Table1[[#This Row],[gross]]-Table1[[#This Row],[budget]]</f>
        <v>-500000</v>
      </c>
    </row>
    <row r="1214" spans="1:15" x14ac:dyDescent="0.3">
      <c r="A1214" t="s">
        <v>1719</v>
      </c>
      <c r="B1214">
        <v>28</v>
      </c>
      <c r="C1214">
        <v>97</v>
      </c>
      <c r="D1214">
        <v>464655</v>
      </c>
      <c r="E1214" t="s">
        <v>73</v>
      </c>
      <c r="F1214" t="s">
        <v>2464</v>
      </c>
      <c r="G1214" t="s">
        <v>3232</v>
      </c>
      <c r="H1214">
        <v>1524</v>
      </c>
      <c r="I1214">
        <v>29</v>
      </c>
      <c r="J1214" t="s">
        <v>29</v>
      </c>
      <c r="K1214" t="s">
        <v>30</v>
      </c>
      <c r="L1214">
        <v>1000000</v>
      </c>
      <c r="M1214">
        <v>1997</v>
      </c>
      <c r="N1214">
        <v>7</v>
      </c>
      <c r="O1214">
        <f>Table1[[#This Row],[gross]]-Table1[[#This Row],[budget]]</f>
        <v>-535345</v>
      </c>
    </row>
    <row r="1215" spans="1:15" x14ac:dyDescent="0.3">
      <c r="A1215" t="s">
        <v>1680</v>
      </c>
      <c r="B1215">
        <v>74</v>
      </c>
      <c r="C1215">
        <v>107</v>
      </c>
      <c r="D1215">
        <v>1282084</v>
      </c>
      <c r="E1215" t="s">
        <v>92</v>
      </c>
      <c r="F1215" t="s">
        <v>552</v>
      </c>
      <c r="G1215" t="s">
        <v>3233</v>
      </c>
      <c r="H1215">
        <v>6221</v>
      </c>
      <c r="I1215">
        <v>87</v>
      </c>
      <c r="J1215" t="s">
        <v>29</v>
      </c>
      <c r="K1215" t="s">
        <v>30</v>
      </c>
      <c r="L1215">
        <v>2500000</v>
      </c>
      <c r="M1215">
        <v>1999</v>
      </c>
      <c r="N1215">
        <v>7</v>
      </c>
      <c r="O1215">
        <f>Table1[[#This Row],[gross]]-Table1[[#This Row],[budget]]</f>
        <v>-1217916</v>
      </c>
    </row>
    <row r="1216" spans="1:15" x14ac:dyDescent="0.3">
      <c r="A1216" t="s">
        <v>1342</v>
      </c>
      <c r="B1216">
        <v>221</v>
      </c>
      <c r="C1216">
        <v>107</v>
      </c>
      <c r="D1216">
        <v>13766014</v>
      </c>
      <c r="E1216" t="s">
        <v>588</v>
      </c>
      <c r="F1216" t="s">
        <v>2892</v>
      </c>
      <c r="G1216" t="s">
        <v>3235</v>
      </c>
      <c r="H1216">
        <v>106111</v>
      </c>
      <c r="I1216">
        <v>181</v>
      </c>
      <c r="J1216" t="s">
        <v>29</v>
      </c>
      <c r="K1216" t="s">
        <v>30</v>
      </c>
      <c r="L1216">
        <v>15000000</v>
      </c>
      <c r="M1216">
        <v>2011</v>
      </c>
      <c r="N1216">
        <v>7</v>
      </c>
      <c r="O1216">
        <f>Table1[[#This Row],[gross]]-Table1[[#This Row],[budget]]</f>
        <v>-1233986</v>
      </c>
    </row>
    <row r="1217" spans="1:15" x14ac:dyDescent="0.3">
      <c r="A1217" t="s">
        <v>1731</v>
      </c>
      <c r="B1217">
        <v>363</v>
      </c>
      <c r="C1217">
        <v>95</v>
      </c>
      <c r="D1217">
        <v>1028658</v>
      </c>
      <c r="E1217" t="s">
        <v>269</v>
      </c>
      <c r="F1217" t="s">
        <v>468</v>
      </c>
      <c r="G1217" t="s">
        <v>3237</v>
      </c>
      <c r="H1217">
        <v>118684</v>
      </c>
      <c r="I1217">
        <v>447</v>
      </c>
      <c r="J1217" t="s">
        <v>29</v>
      </c>
      <c r="K1217" t="s">
        <v>408</v>
      </c>
      <c r="L1217">
        <v>3000000</v>
      </c>
      <c r="M1217">
        <v>2010</v>
      </c>
      <c r="N1217">
        <v>7</v>
      </c>
      <c r="O1217">
        <f>Table1[[#This Row],[gross]]-Table1[[#This Row],[budget]]</f>
        <v>-1971342</v>
      </c>
    </row>
    <row r="1218" spans="1:15" x14ac:dyDescent="0.3">
      <c r="A1218" t="s">
        <v>2580</v>
      </c>
      <c r="B1218">
        <v>136</v>
      </c>
      <c r="C1218">
        <v>126</v>
      </c>
      <c r="D1218">
        <v>17804273</v>
      </c>
      <c r="E1218" t="s">
        <v>224</v>
      </c>
      <c r="F1218" t="s">
        <v>1167</v>
      </c>
      <c r="G1218" t="s">
        <v>3239</v>
      </c>
      <c r="H1218">
        <v>20449</v>
      </c>
      <c r="I1218">
        <v>370</v>
      </c>
      <c r="J1218" t="s">
        <v>29</v>
      </c>
      <c r="K1218" t="s">
        <v>30</v>
      </c>
      <c r="L1218">
        <v>20000000</v>
      </c>
      <c r="M1218">
        <v>2000</v>
      </c>
      <c r="N1218">
        <v>7</v>
      </c>
      <c r="O1218">
        <f>Table1[[#This Row],[gross]]-Table1[[#This Row],[budget]]</f>
        <v>-2195727</v>
      </c>
    </row>
    <row r="1219" spans="1:15" x14ac:dyDescent="0.3">
      <c r="A1219" t="s">
        <v>1464</v>
      </c>
      <c r="B1219">
        <v>163</v>
      </c>
      <c r="C1219">
        <v>112</v>
      </c>
      <c r="D1219">
        <v>2445646</v>
      </c>
      <c r="E1219" t="s">
        <v>3241</v>
      </c>
      <c r="F1219" t="s">
        <v>1465</v>
      </c>
      <c r="G1219" t="s">
        <v>3242</v>
      </c>
      <c r="H1219">
        <v>32382</v>
      </c>
      <c r="I1219">
        <v>99</v>
      </c>
      <c r="J1219" t="s">
        <v>29</v>
      </c>
      <c r="K1219" t="s">
        <v>30</v>
      </c>
      <c r="L1219">
        <v>5000000</v>
      </c>
      <c r="M1219">
        <v>2014</v>
      </c>
      <c r="N1219">
        <v>7</v>
      </c>
      <c r="O1219">
        <f>Table1[[#This Row],[gross]]-Table1[[#This Row],[budget]]</f>
        <v>-2554354</v>
      </c>
    </row>
    <row r="1220" spans="1:15" x14ac:dyDescent="0.3">
      <c r="A1220" t="s">
        <v>967</v>
      </c>
      <c r="B1220">
        <v>342</v>
      </c>
      <c r="C1220">
        <v>109</v>
      </c>
      <c r="D1220">
        <v>37371385</v>
      </c>
      <c r="E1220" t="s">
        <v>180</v>
      </c>
      <c r="F1220" t="s">
        <v>3244</v>
      </c>
      <c r="G1220" t="s">
        <v>3245</v>
      </c>
      <c r="H1220">
        <v>192462</v>
      </c>
      <c r="I1220">
        <v>334</v>
      </c>
      <c r="J1220" t="s">
        <v>29</v>
      </c>
      <c r="K1220" t="s">
        <v>30</v>
      </c>
      <c r="L1220">
        <v>40000000</v>
      </c>
      <c r="M1220">
        <v>2011</v>
      </c>
      <c r="N1220">
        <v>7</v>
      </c>
      <c r="O1220">
        <f>Table1[[#This Row],[gross]]-Table1[[#This Row],[budget]]</f>
        <v>-2628615</v>
      </c>
    </row>
    <row r="1221" spans="1:15" x14ac:dyDescent="0.3">
      <c r="A1221" t="s">
        <v>1120</v>
      </c>
      <c r="B1221">
        <v>248</v>
      </c>
      <c r="C1221">
        <v>91</v>
      </c>
      <c r="D1221">
        <v>2221809</v>
      </c>
      <c r="E1221" t="s">
        <v>92</v>
      </c>
      <c r="F1221" t="s">
        <v>1532</v>
      </c>
      <c r="G1221" t="s">
        <v>3247</v>
      </c>
      <c r="H1221">
        <v>40618</v>
      </c>
      <c r="I1221">
        <v>144</v>
      </c>
      <c r="J1221" t="s">
        <v>29</v>
      </c>
      <c r="K1221" t="s">
        <v>30</v>
      </c>
      <c r="L1221">
        <v>5000000</v>
      </c>
      <c r="M1221">
        <v>2010</v>
      </c>
      <c r="N1221">
        <v>7</v>
      </c>
      <c r="O1221">
        <f>Table1[[#This Row],[gross]]-Table1[[#This Row],[budget]]</f>
        <v>-2778191</v>
      </c>
    </row>
    <row r="1222" spans="1:15" x14ac:dyDescent="0.3">
      <c r="A1222" t="s">
        <v>1652</v>
      </c>
      <c r="B1222">
        <v>195</v>
      </c>
      <c r="C1222">
        <v>112</v>
      </c>
      <c r="D1222">
        <v>11204499</v>
      </c>
      <c r="E1222" t="s">
        <v>2564</v>
      </c>
      <c r="F1222" t="s">
        <v>136</v>
      </c>
      <c r="G1222" t="s">
        <v>3248</v>
      </c>
      <c r="H1222">
        <v>38142</v>
      </c>
      <c r="I1222">
        <v>270</v>
      </c>
      <c r="J1222" t="s">
        <v>29</v>
      </c>
      <c r="K1222" t="s">
        <v>30</v>
      </c>
      <c r="L1222">
        <v>14000000</v>
      </c>
      <c r="M1222">
        <v>2006</v>
      </c>
      <c r="N1222">
        <v>7</v>
      </c>
      <c r="O1222">
        <f>Table1[[#This Row],[gross]]-Table1[[#This Row],[budget]]</f>
        <v>-2795501</v>
      </c>
    </row>
    <row r="1223" spans="1:15" x14ac:dyDescent="0.3">
      <c r="A1223" t="s">
        <v>927</v>
      </c>
      <c r="B1223">
        <v>357</v>
      </c>
      <c r="C1223">
        <v>140</v>
      </c>
      <c r="D1223">
        <v>97030725</v>
      </c>
      <c r="E1223" t="s">
        <v>3250</v>
      </c>
      <c r="F1223" t="s">
        <v>482</v>
      </c>
      <c r="G1223" t="s">
        <v>3251</v>
      </c>
      <c r="H1223">
        <v>230931</v>
      </c>
      <c r="I1223">
        <v>585</v>
      </c>
      <c r="J1223" t="s">
        <v>29</v>
      </c>
      <c r="K1223" t="s">
        <v>30</v>
      </c>
      <c r="L1223">
        <v>100000000</v>
      </c>
      <c r="M1223">
        <v>2009</v>
      </c>
      <c r="N1223">
        <v>7</v>
      </c>
      <c r="O1223">
        <f>Table1[[#This Row],[gross]]-Table1[[#This Row],[budget]]</f>
        <v>-2969275</v>
      </c>
    </row>
    <row r="1224" spans="1:15" x14ac:dyDescent="0.3">
      <c r="A1224" t="s">
        <v>3253</v>
      </c>
      <c r="B1224">
        <v>81</v>
      </c>
      <c r="C1224">
        <v>116</v>
      </c>
      <c r="D1224">
        <v>1980338</v>
      </c>
      <c r="E1224" t="s">
        <v>3254</v>
      </c>
      <c r="F1224" t="s">
        <v>3255</v>
      </c>
      <c r="G1224" t="s">
        <v>3256</v>
      </c>
      <c r="H1224">
        <v>12366</v>
      </c>
      <c r="I1224">
        <v>151</v>
      </c>
      <c r="J1224" t="s">
        <v>29</v>
      </c>
      <c r="K1224" t="s">
        <v>30</v>
      </c>
      <c r="L1224">
        <v>5000000</v>
      </c>
      <c r="M1224">
        <v>1998</v>
      </c>
      <c r="N1224">
        <v>7</v>
      </c>
      <c r="O1224">
        <f>Table1[[#This Row],[gross]]-Table1[[#This Row],[budget]]</f>
        <v>-3019662</v>
      </c>
    </row>
    <row r="1225" spans="1:15" x14ac:dyDescent="0.3">
      <c r="A1225" t="s">
        <v>1708</v>
      </c>
      <c r="B1225">
        <v>41</v>
      </c>
      <c r="C1225">
        <v>99</v>
      </c>
      <c r="D1225">
        <v>562059</v>
      </c>
      <c r="E1225" t="s">
        <v>224</v>
      </c>
      <c r="F1225" t="s">
        <v>3257</v>
      </c>
      <c r="G1225" t="s">
        <v>3258</v>
      </c>
      <c r="H1225">
        <v>8535</v>
      </c>
      <c r="I1225">
        <v>113</v>
      </c>
      <c r="J1225" t="s">
        <v>29</v>
      </c>
      <c r="K1225" t="s">
        <v>30</v>
      </c>
      <c r="L1225">
        <v>4000000</v>
      </c>
      <c r="M1225">
        <v>2002</v>
      </c>
      <c r="N1225">
        <v>7</v>
      </c>
      <c r="O1225">
        <f>Table1[[#This Row],[gross]]-Table1[[#This Row],[budget]]</f>
        <v>-3437941</v>
      </c>
    </row>
    <row r="1226" spans="1:15" x14ac:dyDescent="0.3">
      <c r="A1226" t="s">
        <v>190</v>
      </c>
      <c r="B1226">
        <v>775</v>
      </c>
      <c r="C1226">
        <v>124</v>
      </c>
      <c r="D1226">
        <v>126464904</v>
      </c>
      <c r="E1226" t="s">
        <v>327</v>
      </c>
      <c r="F1226" t="s">
        <v>324</v>
      </c>
      <c r="G1226" t="s">
        <v>3260</v>
      </c>
      <c r="H1226">
        <v>456260</v>
      </c>
      <c r="I1226">
        <v>2326</v>
      </c>
      <c r="J1226" t="s">
        <v>29</v>
      </c>
      <c r="K1226" t="s">
        <v>30</v>
      </c>
      <c r="L1226">
        <v>130000000</v>
      </c>
      <c r="M1226">
        <v>2012</v>
      </c>
      <c r="N1226">
        <v>7</v>
      </c>
      <c r="O1226">
        <f>Table1[[#This Row],[gross]]-Table1[[#This Row],[budget]]</f>
        <v>-3535096</v>
      </c>
    </row>
    <row r="1227" spans="1:15" x14ac:dyDescent="0.3">
      <c r="A1227" t="s">
        <v>753</v>
      </c>
      <c r="B1227">
        <v>370</v>
      </c>
      <c r="C1227">
        <v>87</v>
      </c>
      <c r="D1227">
        <v>35287788</v>
      </c>
      <c r="E1227" t="s">
        <v>3262</v>
      </c>
      <c r="F1227" t="s">
        <v>2902</v>
      </c>
      <c r="G1227" t="s">
        <v>3263</v>
      </c>
      <c r="H1227">
        <v>73886</v>
      </c>
      <c r="I1227">
        <v>165</v>
      </c>
      <c r="J1227" t="s">
        <v>29</v>
      </c>
      <c r="K1227" t="s">
        <v>30</v>
      </c>
      <c r="L1227">
        <v>39000000</v>
      </c>
      <c r="M1227">
        <v>2012</v>
      </c>
      <c r="N1227">
        <v>7</v>
      </c>
      <c r="O1227">
        <f>Table1[[#This Row],[gross]]-Table1[[#This Row],[budget]]</f>
        <v>-3712212</v>
      </c>
    </row>
    <row r="1228" spans="1:15" x14ac:dyDescent="0.3">
      <c r="A1228" t="s">
        <v>1664</v>
      </c>
      <c r="B1228">
        <v>81</v>
      </c>
      <c r="C1228">
        <v>109</v>
      </c>
      <c r="D1228">
        <v>8134217</v>
      </c>
      <c r="E1228" t="s">
        <v>1222</v>
      </c>
      <c r="F1228" t="s">
        <v>3265</v>
      </c>
      <c r="G1228" t="s">
        <v>3266</v>
      </c>
      <c r="H1228">
        <v>15412</v>
      </c>
      <c r="I1228">
        <v>90</v>
      </c>
      <c r="J1228" t="s">
        <v>29</v>
      </c>
      <c r="K1228" t="s">
        <v>30</v>
      </c>
      <c r="L1228">
        <v>12000000</v>
      </c>
      <c r="M1228">
        <v>2008</v>
      </c>
      <c r="N1228">
        <v>7</v>
      </c>
      <c r="O1228">
        <f>Table1[[#This Row],[gross]]-Table1[[#This Row],[budget]]</f>
        <v>-3865783</v>
      </c>
    </row>
    <row r="1229" spans="1:15" x14ac:dyDescent="0.3">
      <c r="A1229" t="s">
        <v>1225</v>
      </c>
      <c r="B1229">
        <v>147</v>
      </c>
      <c r="C1229">
        <v>99</v>
      </c>
      <c r="D1229">
        <v>2077046</v>
      </c>
      <c r="E1229" t="s">
        <v>699</v>
      </c>
      <c r="F1229" t="s">
        <v>3268</v>
      </c>
      <c r="G1229" t="s">
        <v>3269</v>
      </c>
      <c r="H1229">
        <v>27266</v>
      </c>
      <c r="I1229">
        <v>75</v>
      </c>
      <c r="J1229" t="s">
        <v>29</v>
      </c>
      <c r="K1229" t="s">
        <v>30</v>
      </c>
      <c r="L1229">
        <v>6000000</v>
      </c>
      <c r="M1229">
        <v>2008</v>
      </c>
      <c r="N1229">
        <v>7</v>
      </c>
      <c r="O1229">
        <f>Table1[[#This Row],[gross]]-Table1[[#This Row],[budget]]</f>
        <v>-3922954</v>
      </c>
    </row>
    <row r="1230" spans="1:15" x14ac:dyDescent="0.3">
      <c r="A1230" t="s">
        <v>1745</v>
      </c>
      <c r="B1230">
        <v>328</v>
      </c>
      <c r="C1230">
        <v>92</v>
      </c>
      <c r="D1230">
        <v>55994557</v>
      </c>
      <c r="E1230" t="s">
        <v>296</v>
      </c>
      <c r="F1230" t="s">
        <v>1866</v>
      </c>
      <c r="G1230" t="s">
        <v>3271</v>
      </c>
      <c r="H1230">
        <v>72287</v>
      </c>
      <c r="I1230">
        <v>176</v>
      </c>
      <c r="J1230" t="s">
        <v>29</v>
      </c>
      <c r="K1230" t="s">
        <v>30</v>
      </c>
      <c r="L1230">
        <v>60000000</v>
      </c>
      <c r="M1230">
        <v>2012</v>
      </c>
      <c r="N1230">
        <v>7</v>
      </c>
      <c r="O1230">
        <f>Table1[[#This Row],[gross]]-Table1[[#This Row],[budget]]</f>
        <v>-4005443</v>
      </c>
    </row>
    <row r="1231" spans="1:15" x14ac:dyDescent="0.3">
      <c r="A1231" t="s">
        <v>1502</v>
      </c>
      <c r="B1231">
        <v>222</v>
      </c>
      <c r="C1231">
        <v>119</v>
      </c>
      <c r="D1231">
        <v>4440055</v>
      </c>
      <c r="E1231" t="s">
        <v>607</v>
      </c>
      <c r="F1231" t="s">
        <v>2618</v>
      </c>
      <c r="G1231" t="s">
        <v>3273</v>
      </c>
      <c r="H1231">
        <v>21360</v>
      </c>
      <c r="I1231">
        <v>110</v>
      </c>
      <c r="J1231" t="s">
        <v>29</v>
      </c>
      <c r="K1231" t="s">
        <v>200</v>
      </c>
      <c r="L1231">
        <v>8500000</v>
      </c>
      <c r="M1231">
        <v>2009</v>
      </c>
      <c r="N1231">
        <v>7</v>
      </c>
      <c r="O1231">
        <f>Table1[[#This Row],[gross]]-Table1[[#This Row],[budget]]</f>
        <v>-4059945</v>
      </c>
    </row>
    <row r="1232" spans="1:15" x14ac:dyDescent="0.3">
      <c r="A1232" t="s">
        <v>3012</v>
      </c>
      <c r="B1232">
        <v>136</v>
      </c>
      <c r="C1232">
        <v>99</v>
      </c>
      <c r="D1232">
        <v>4681503</v>
      </c>
      <c r="E1232" t="s">
        <v>73</v>
      </c>
      <c r="F1232" t="s">
        <v>2974</v>
      </c>
      <c r="G1232" t="s">
        <v>3275</v>
      </c>
      <c r="H1232">
        <v>29058</v>
      </c>
      <c r="I1232">
        <v>238</v>
      </c>
      <c r="J1232" t="s">
        <v>29</v>
      </c>
      <c r="K1232" t="s">
        <v>30</v>
      </c>
      <c r="L1232">
        <v>9000000</v>
      </c>
      <c r="M1232">
        <v>2002</v>
      </c>
      <c r="N1232">
        <v>7</v>
      </c>
      <c r="O1232">
        <f>Table1[[#This Row],[gross]]-Table1[[#This Row],[budget]]</f>
        <v>-4318497</v>
      </c>
    </row>
    <row r="1233" spans="1:15" x14ac:dyDescent="0.3">
      <c r="A1233" t="s">
        <v>1634</v>
      </c>
      <c r="B1233">
        <v>181</v>
      </c>
      <c r="C1233">
        <v>120</v>
      </c>
      <c r="D1233">
        <v>5004648</v>
      </c>
      <c r="E1233" t="s">
        <v>588</v>
      </c>
      <c r="F1233" t="s">
        <v>3277</v>
      </c>
      <c r="G1233" t="s">
        <v>3278</v>
      </c>
      <c r="H1233">
        <v>14031</v>
      </c>
      <c r="I1233">
        <v>114</v>
      </c>
      <c r="J1233" t="s">
        <v>69</v>
      </c>
      <c r="K1233" t="s">
        <v>70</v>
      </c>
      <c r="L1233">
        <v>10000000</v>
      </c>
      <c r="M1233">
        <v>2009</v>
      </c>
      <c r="N1233">
        <v>7</v>
      </c>
      <c r="O1233">
        <f>Table1[[#This Row],[gross]]-Table1[[#This Row],[budget]]</f>
        <v>-4995352</v>
      </c>
    </row>
    <row r="1234" spans="1:15" x14ac:dyDescent="0.3">
      <c r="A1234" t="s">
        <v>1163</v>
      </c>
      <c r="B1234">
        <v>197</v>
      </c>
      <c r="C1234">
        <v>116</v>
      </c>
      <c r="D1234">
        <v>9396487</v>
      </c>
      <c r="E1234" t="s">
        <v>220</v>
      </c>
      <c r="F1234" t="s">
        <v>2025</v>
      </c>
      <c r="G1234" t="s">
        <v>3280</v>
      </c>
      <c r="H1234">
        <v>52421</v>
      </c>
      <c r="I1234">
        <v>200</v>
      </c>
      <c r="J1234" t="s">
        <v>29</v>
      </c>
      <c r="K1234" t="s">
        <v>30</v>
      </c>
      <c r="L1234">
        <v>15000000</v>
      </c>
      <c r="M1234">
        <v>2006</v>
      </c>
      <c r="N1234">
        <v>7</v>
      </c>
      <c r="O1234">
        <f>Table1[[#This Row],[gross]]-Table1[[#This Row],[budget]]</f>
        <v>-5603513</v>
      </c>
    </row>
    <row r="1235" spans="1:15" x14ac:dyDescent="0.3">
      <c r="A1235" t="s">
        <v>1726</v>
      </c>
      <c r="B1235">
        <v>46</v>
      </c>
      <c r="C1235">
        <v>96</v>
      </c>
      <c r="D1235">
        <v>371081</v>
      </c>
      <c r="E1235" t="s">
        <v>73</v>
      </c>
      <c r="F1235" t="s">
        <v>313</v>
      </c>
      <c r="G1235" t="s">
        <v>3281</v>
      </c>
      <c r="H1235">
        <v>7479</v>
      </c>
      <c r="I1235">
        <v>86</v>
      </c>
      <c r="J1235" t="s">
        <v>29</v>
      </c>
      <c r="K1235" t="s">
        <v>30</v>
      </c>
      <c r="L1235">
        <v>6000000</v>
      </c>
      <c r="M1235">
        <v>2004</v>
      </c>
      <c r="N1235">
        <v>7</v>
      </c>
      <c r="O1235">
        <f>Table1[[#This Row],[gross]]-Table1[[#This Row],[budget]]</f>
        <v>-5628919</v>
      </c>
    </row>
    <row r="1236" spans="1:15" x14ac:dyDescent="0.3">
      <c r="A1236" t="s">
        <v>1042</v>
      </c>
      <c r="B1236">
        <v>253</v>
      </c>
      <c r="C1236">
        <v>118</v>
      </c>
      <c r="D1236">
        <v>1330827</v>
      </c>
      <c r="E1236" t="s">
        <v>840</v>
      </c>
      <c r="F1236" t="s">
        <v>106</v>
      </c>
      <c r="G1236" t="s">
        <v>3282</v>
      </c>
      <c r="H1236">
        <v>9866</v>
      </c>
      <c r="I1236">
        <v>73</v>
      </c>
      <c r="J1236" t="s">
        <v>29</v>
      </c>
      <c r="K1236" t="s">
        <v>241</v>
      </c>
      <c r="L1236">
        <v>7000000</v>
      </c>
      <c r="M1236">
        <v>2016</v>
      </c>
      <c r="N1236">
        <v>7</v>
      </c>
      <c r="O1236">
        <f>Table1[[#This Row],[gross]]-Table1[[#This Row],[budget]]</f>
        <v>-5669173</v>
      </c>
    </row>
    <row r="1237" spans="1:15" x14ac:dyDescent="0.3">
      <c r="A1237" t="s">
        <v>2002</v>
      </c>
      <c r="B1237">
        <v>184</v>
      </c>
      <c r="C1237">
        <v>112</v>
      </c>
      <c r="D1237">
        <v>6615578</v>
      </c>
      <c r="E1237" t="s">
        <v>607</v>
      </c>
      <c r="F1237" t="s">
        <v>3284</v>
      </c>
      <c r="G1237" t="s">
        <v>3285</v>
      </c>
      <c r="H1237">
        <v>15352</v>
      </c>
      <c r="I1237">
        <v>82</v>
      </c>
      <c r="J1237" t="s">
        <v>29</v>
      </c>
      <c r="K1237" t="s">
        <v>227</v>
      </c>
      <c r="L1237">
        <v>13000000</v>
      </c>
      <c r="M1237">
        <v>2009</v>
      </c>
      <c r="N1237">
        <v>7</v>
      </c>
      <c r="O1237">
        <f>Table1[[#This Row],[gross]]-Table1[[#This Row],[budget]]</f>
        <v>-6384422</v>
      </c>
    </row>
    <row r="1238" spans="1:15" x14ac:dyDescent="0.3">
      <c r="A1238" t="s">
        <v>1677</v>
      </c>
      <c r="B1238">
        <v>74</v>
      </c>
      <c r="C1238">
        <v>108</v>
      </c>
      <c r="D1238">
        <v>49526</v>
      </c>
      <c r="E1238" t="s">
        <v>73</v>
      </c>
      <c r="F1238" t="s">
        <v>2306</v>
      </c>
      <c r="G1238" t="s">
        <v>3287</v>
      </c>
      <c r="H1238">
        <v>16299</v>
      </c>
      <c r="I1238">
        <v>129</v>
      </c>
      <c r="J1238" t="s">
        <v>29</v>
      </c>
      <c r="K1238" t="s">
        <v>30</v>
      </c>
      <c r="L1238">
        <v>6800000</v>
      </c>
      <c r="M1238">
        <v>2005</v>
      </c>
      <c r="N1238">
        <v>7</v>
      </c>
      <c r="O1238">
        <f>Table1[[#This Row],[gross]]-Table1[[#This Row],[budget]]</f>
        <v>-6750474</v>
      </c>
    </row>
    <row r="1239" spans="1:15" x14ac:dyDescent="0.3">
      <c r="A1239" t="s">
        <v>1759</v>
      </c>
      <c r="B1239">
        <v>106</v>
      </c>
      <c r="C1239">
        <v>83</v>
      </c>
      <c r="D1239">
        <v>73215310</v>
      </c>
      <c r="E1239" t="s">
        <v>3289</v>
      </c>
      <c r="F1239" t="s">
        <v>496</v>
      </c>
      <c r="G1239" t="s">
        <v>3290</v>
      </c>
      <c r="H1239">
        <v>44143</v>
      </c>
      <c r="I1239">
        <v>216</v>
      </c>
      <c r="J1239" t="s">
        <v>29</v>
      </c>
      <c r="K1239" t="s">
        <v>30</v>
      </c>
      <c r="L1239">
        <v>80000000</v>
      </c>
      <c r="M1239">
        <v>2002</v>
      </c>
      <c r="N1239">
        <v>7</v>
      </c>
      <c r="O1239">
        <f>Table1[[#This Row],[gross]]-Table1[[#This Row],[budget]]</f>
        <v>-6784690</v>
      </c>
    </row>
    <row r="1240" spans="1:15" x14ac:dyDescent="0.3">
      <c r="A1240" t="s">
        <v>2536</v>
      </c>
      <c r="B1240">
        <v>64</v>
      </c>
      <c r="C1240">
        <v>127</v>
      </c>
      <c r="D1240">
        <v>23209440</v>
      </c>
      <c r="E1240" t="s">
        <v>92</v>
      </c>
      <c r="F1240" t="s">
        <v>1539</v>
      </c>
      <c r="G1240" t="s">
        <v>3292</v>
      </c>
      <c r="H1240">
        <v>9283</v>
      </c>
      <c r="I1240">
        <v>112</v>
      </c>
      <c r="J1240" t="s">
        <v>29</v>
      </c>
      <c r="K1240" t="s">
        <v>30</v>
      </c>
      <c r="L1240">
        <v>30000000</v>
      </c>
      <c r="M1240">
        <v>1998</v>
      </c>
      <c r="N1240">
        <v>7</v>
      </c>
      <c r="O1240">
        <f>Table1[[#This Row],[gross]]-Table1[[#This Row],[budget]]</f>
        <v>-6790560</v>
      </c>
    </row>
    <row r="1241" spans="1:15" x14ac:dyDescent="0.3">
      <c r="A1241" t="s">
        <v>1723</v>
      </c>
      <c r="B1241">
        <v>146</v>
      </c>
      <c r="C1241">
        <v>97</v>
      </c>
      <c r="D1241">
        <v>3950294</v>
      </c>
      <c r="E1241" t="s">
        <v>699</v>
      </c>
      <c r="F1241" t="s">
        <v>388</v>
      </c>
      <c r="G1241" t="s">
        <v>3294</v>
      </c>
      <c r="H1241">
        <v>56654</v>
      </c>
      <c r="I1241">
        <v>124</v>
      </c>
      <c r="J1241" t="s">
        <v>29</v>
      </c>
      <c r="K1241" t="s">
        <v>30</v>
      </c>
      <c r="L1241">
        <v>12000000</v>
      </c>
      <c r="M1241">
        <v>2007</v>
      </c>
      <c r="N1241">
        <v>7</v>
      </c>
      <c r="O1241">
        <f>Table1[[#This Row],[gross]]-Table1[[#This Row],[budget]]</f>
        <v>-8049706</v>
      </c>
    </row>
    <row r="1242" spans="1:15" x14ac:dyDescent="0.3">
      <c r="A1242" t="s">
        <v>404</v>
      </c>
      <c r="B1242">
        <v>345</v>
      </c>
      <c r="C1242">
        <v>120</v>
      </c>
      <c r="D1242">
        <v>75754670</v>
      </c>
      <c r="E1242" t="s">
        <v>3296</v>
      </c>
      <c r="F1242" t="s">
        <v>2781</v>
      </c>
      <c r="G1242" t="s">
        <v>3297</v>
      </c>
      <c r="H1242">
        <v>208422</v>
      </c>
      <c r="I1242">
        <v>342</v>
      </c>
      <c r="J1242" t="s">
        <v>29</v>
      </c>
      <c r="K1242" t="s">
        <v>30</v>
      </c>
      <c r="L1242">
        <v>85000000</v>
      </c>
      <c r="M1242">
        <v>2008</v>
      </c>
      <c r="N1242">
        <v>7</v>
      </c>
      <c r="O1242">
        <f>Table1[[#This Row],[gross]]-Table1[[#This Row],[budget]]</f>
        <v>-9245330</v>
      </c>
    </row>
    <row r="1243" spans="1:15" x14ac:dyDescent="0.3">
      <c r="A1243" t="s">
        <v>1685</v>
      </c>
      <c r="B1243">
        <v>109</v>
      </c>
      <c r="C1243">
        <v>106</v>
      </c>
      <c r="D1243">
        <v>58214</v>
      </c>
      <c r="E1243" t="s">
        <v>208</v>
      </c>
      <c r="F1243" t="s">
        <v>3299</v>
      </c>
      <c r="G1243" t="s">
        <v>3300</v>
      </c>
      <c r="H1243">
        <v>34224</v>
      </c>
      <c r="I1243">
        <v>137</v>
      </c>
      <c r="J1243" t="s">
        <v>29</v>
      </c>
      <c r="K1243" t="s">
        <v>30</v>
      </c>
      <c r="L1243">
        <v>9500000</v>
      </c>
      <c r="M1243">
        <v>2010</v>
      </c>
      <c r="N1243">
        <v>7</v>
      </c>
      <c r="O1243">
        <f>Table1[[#This Row],[gross]]-Table1[[#This Row],[budget]]</f>
        <v>-9441786</v>
      </c>
    </row>
    <row r="1244" spans="1:15" x14ac:dyDescent="0.3">
      <c r="A1244" t="s">
        <v>1667</v>
      </c>
      <c r="B1244">
        <v>61</v>
      </c>
      <c r="C1244">
        <v>109</v>
      </c>
      <c r="D1244">
        <v>2326407</v>
      </c>
      <c r="E1244" t="s">
        <v>92</v>
      </c>
      <c r="F1244" t="s">
        <v>1644</v>
      </c>
      <c r="G1244" t="s">
        <v>3302</v>
      </c>
      <c r="H1244">
        <v>5016</v>
      </c>
      <c r="I1244">
        <v>99</v>
      </c>
      <c r="J1244" t="s">
        <v>29</v>
      </c>
      <c r="K1244" t="s">
        <v>200</v>
      </c>
      <c r="L1244">
        <v>12000000</v>
      </c>
      <c r="M1244">
        <v>2001</v>
      </c>
      <c r="N1244">
        <v>7</v>
      </c>
      <c r="O1244">
        <f>Table1[[#This Row],[gross]]-Table1[[#This Row],[budget]]</f>
        <v>-9673593</v>
      </c>
    </row>
    <row r="1245" spans="1:15" x14ac:dyDescent="0.3">
      <c r="A1245" t="s">
        <v>959</v>
      </c>
      <c r="B1245">
        <v>158</v>
      </c>
      <c r="C1245">
        <v>123</v>
      </c>
      <c r="D1245">
        <v>37339525</v>
      </c>
      <c r="E1245" t="s">
        <v>1915</v>
      </c>
      <c r="F1245" t="s">
        <v>576</v>
      </c>
      <c r="G1245" t="s">
        <v>3304</v>
      </c>
      <c r="H1245">
        <v>71708</v>
      </c>
      <c r="I1245">
        <v>307</v>
      </c>
      <c r="J1245" t="s">
        <v>29</v>
      </c>
      <c r="K1245" t="s">
        <v>30</v>
      </c>
      <c r="L1245">
        <v>48000000</v>
      </c>
      <c r="M1245">
        <v>1998</v>
      </c>
      <c r="N1245">
        <v>7</v>
      </c>
      <c r="O1245">
        <f>Table1[[#This Row],[gross]]-Table1[[#This Row],[budget]]</f>
        <v>-10660475</v>
      </c>
    </row>
    <row r="1246" spans="1:15" x14ac:dyDescent="0.3">
      <c r="A1246" t="s">
        <v>1668</v>
      </c>
      <c r="B1246">
        <v>146</v>
      </c>
      <c r="C1246">
        <v>135</v>
      </c>
      <c r="D1246">
        <v>29077547</v>
      </c>
      <c r="E1246" t="s">
        <v>1437</v>
      </c>
      <c r="F1246" t="s">
        <v>544</v>
      </c>
      <c r="G1246" t="s">
        <v>3306</v>
      </c>
      <c r="H1246">
        <v>41685</v>
      </c>
      <c r="I1246">
        <v>754</v>
      </c>
      <c r="J1246" t="s">
        <v>29</v>
      </c>
      <c r="K1246" t="s">
        <v>30</v>
      </c>
      <c r="L1246">
        <v>40000000</v>
      </c>
      <c r="M1246">
        <v>2005</v>
      </c>
      <c r="N1246">
        <v>7</v>
      </c>
      <c r="O1246">
        <f>Table1[[#This Row],[gross]]-Table1[[#This Row],[budget]]</f>
        <v>-10922453</v>
      </c>
    </row>
    <row r="1247" spans="1:15" x14ac:dyDescent="0.3">
      <c r="A1247" t="s">
        <v>1640</v>
      </c>
      <c r="B1247">
        <v>41</v>
      </c>
      <c r="C1247">
        <v>118</v>
      </c>
      <c r="D1247">
        <v>1089445</v>
      </c>
      <c r="E1247" t="s">
        <v>3307</v>
      </c>
      <c r="F1247" t="s">
        <v>3308</v>
      </c>
      <c r="G1247" t="s">
        <v>3309</v>
      </c>
      <c r="H1247">
        <v>2676</v>
      </c>
      <c r="I1247">
        <v>33</v>
      </c>
      <c r="J1247" t="s">
        <v>29</v>
      </c>
      <c r="K1247" t="s">
        <v>442</v>
      </c>
      <c r="L1247">
        <v>12500000</v>
      </c>
      <c r="M1247">
        <v>2009</v>
      </c>
      <c r="N1247">
        <v>7</v>
      </c>
      <c r="O1247">
        <f>Table1[[#This Row],[gross]]-Table1[[#This Row],[budget]]</f>
        <v>-11410555</v>
      </c>
    </row>
    <row r="1248" spans="1:15" x14ac:dyDescent="0.3">
      <c r="A1248" t="s">
        <v>986</v>
      </c>
      <c r="B1248">
        <v>199</v>
      </c>
      <c r="C1248">
        <v>122</v>
      </c>
      <c r="D1248">
        <v>11538204</v>
      </c>
      <c r="E1248" t="s">
        <v>3311</v>
      </c>
      <c r="F1248" t="s">
        <v>568</v>
      </c>
      <c r="G1248" t="s">
        <v>3312</v>
      </c>
      <c r="H1248">
        <v>23696</v>
      </c>
      <c r="I1248">
        <v>135</v>
      </c>
      <c r="J1248" t="s">
        <v>29</v>
      </c>
      <c r="K1248" t="s">
        <v>30</v>
      </c>
      <c r="L1248">
        <v>25000000</v>
      </c>
      <c r="M1248">
        <v>2010</v>
      </c>
      <c r="N1248">
        <v>7</v>
      </c>
      <c r="O1248">
        <f>Table1[[#This Row],[gross]]-Table1[[#This Row],[budget]]</f>
        <v>-13461796</v>
      </c>
    </row>
    <row r="1249" spans="1:15" x14ac:dyDescent="0.3">
      <c r="A1249" t="s">
        <v>1555</v>
      </c>
      <c r="B1249">
        <v>350</v>
      </c>
      <c r="C1249">
        <v>125</v>
      </c>
      <c r="D1249">
        <v>5749134</v>
      </c>
      <c r="E1249" t="s">
        <v>39</v>
      </c>
      <c r="F1249" t="s">
        <v>1285</v>
      </c>
      <c r="G1249" t="s">
        <v>3314</v>
      </c>
      <c r="H1249">
        <v>45799</v>
      </c>
      <c r="I1249">
        <v>180</v>
      </c>
      <c r="J1249" t="s">
        <v>29</v>
      </c>
      <c r="K1249" t="s">
        <v>30</v>
      </c>
      <c r="L1249">
        <v>20000000</v>
      </c>
      <c r="M1249">
        <v>2014</v>
      </c>
      <c r="N1249">
        <v>7</v>
      </c>
      <c r="O1249">
        <f>Table1[[#This Row],[gross]]-Table1[[#This Row],[budget]]</f>
        <v>-14250866</v>
      </c>
    </row>
    <row r="1250" spans="1:15" x14ac:dyDescent="0.3">
      <c r="A1250" t="s">
        <v>1526</v>
      </c>
      <c r="B1250">
        <v>57</v>
      </c>
      <c r="C1250">
        <v>115</v>
      </c>
      <c r="D1250">
        <v>183088</v>
      </c>
      <c r="E1250" t="s">
        <v>3316</v>
      </c>
      <c r="F1250" t="s">
        <v>3196</v>
      </c>
      <c r="G1250" t="s">
        <v>3317</v>
      </c>
      <c r="H1250">
        <v>11704</v>
      </c>
      <c r="I1250">
        <v>36</v>
      </c>
      <c r="J1250" t="s">
        <v>29</v>
      </c>
      <c r="K1250" t="s">
        <v>30</v>
      </c>
      <c r="L1250">
        <v>15000000</v>
      </c>
      <c r="M1250">
        <v>2008</v>
      </c>
      <c r="N1250">
        <v>7</v>
      </c>
      <c r="O1250">
        <f>Table1[[#This Row],[gross]]-Table1[[#This Row],[budget]]</f>
        <v>-14816912</v>
      </c>
    </row>
    <row r="1251" spans="1:15" x14ac:dyDescent="0.3">
      <c r="A1251" t="s">
        <v>1638</v>
      </c>
      <c r="B1251">
        <v>99</v>
      </c>
      <c r="C1251">
        <v>119</v>
      </c>
      <c r="D1251">
        <v>4234040</v>
      </c>
      <c r="E1251" t="s">
        <v>393</v>
      </c>
      <c r="F1251" t="s">
        <v>3319</v>
      </c>
      <c r="G1251" t="s">
        <v>3320</v>
      </c>
      <c r="H1251">
        <v>14301</v>
      </c>
      <c r="I1251">
        <v>45</v>
      </c>
      <c r="J1251" t="s">
        <v>29</v>
      </c>
      <c r="K1251" t="s">
        <v>30</v>
      </c>
      <c r="L1251">
        <v>20000000</v>
      </c>
      <c r="M1251">
        <v>2008</v>
      </c>
      <c r="N1251">
        <v>7</v>
      </c>
      <c r="O1251">
        <f>Table1[[#This Row],[gross]]-Table1[[#This Row],[budget]]</f>
        <v>-15765960</v>
      </c>
    </row>
    <row r="1252" spans="1:15" x14ac:dyDescent="0.3">
      <c r="A1252" t="s">
        <v>1150</v>
      </c>
      <c r="B1252">
        <v>231</v>
      </c>
      <c r="C1252">
        <v>135</v>
      </c>
      <c r="D1252">
        <v>4001121</v>
      </c>
      <c r="E1252" t="s">
        <v>1222</v>
      </c>
      <c r="F1252" t="s">
        <v>40</v>
      </c>
      <c r="G1252" t="s">
        <v>3321</v>
      </c>
      <c r="H1252">
        <v>48346</v>
      </c>
      <c r="I1252">
        <v>230</v>
      </c>
      <c r="J1252" t="s">
        <v>29</v>
      </c>
      <c r="K1252" t="s">
        <v>30</v>
      </c>
      <c r="L1252">
        <v>20000000</v>
      </c>
      <c r="M1252">
        <v>2007</v>
      </c>
      <c r="N1252">
        <v>7</v>
      </c>
      <c r="O1252">
        <f>Table1[[#This Row],[gross]]-Table1[[#This Row],[budget]]</f>
        <v>-15998879</v>
      </c>
    </row>
    <row r="1253" spans="1:15" x14ac:dyDescent="0.3">
      <c r="A1253" t="s">
        <v>915</v>
      </c>
      <c r="B1253">
        <v>29</v>
      </c>
      <c r="C1253">
        <v>132</v>
      </c>
      <c r="D1253">
        <v>8600000</v>
      </c>
      <c r="E1253" t="s">
        <v>3322</v>
      </c>
      <c r="F1253" t="s">
        <v>61</v>
      </c>
      <c r="G1253" t="s">
        <v>3323</v>
      </c>
      <c r="H1253">
        <v>17982</v>
      </c>
      <c r="I1253">
        <v>95</v>
      </c>
      <c r="J1253" t="s">
        <v>29</v>
      </c>
      <c r="K1253" t="s">
        <v>200</v>
      </c>
      <c r="L1253">
        <v>25000000</v>
      </c>
      <c r="M1253">
        <v>1984</v>
      </c>
      <c r="N1253">
        <v>7</v>
      </c>
      <c r="O1253">
        <f>Table1[[#This Row],[gross]]-Table1[[#This Row],[budget]]</f>
        <v>-16400000</v>
      </c>
    </row>
    <row r="1254" spans="1:15" x14ac:dyDescent="0.3">
      <c r="A1254" t="s">
        <v>1128</v>
      </c>
      <c r="B1254">
        <v>98</v>
      </c>
      <c r="C1254">
        <v>114</v>
      </c>
      <c r="D1254">
        <v>12831121</v>
      </c>
      <c r="E1254" t="s">
        <v>1527</v>
      </c>
      <c r="F1254" t="s">
        <v>3324</v>
      </c>
      <c r="G1254" t="s">
        <v>3325</v>
      </c>
      <c r="H1254">
        <v>44979</v>
      </c>
      <c r="I1254">
        <v>298</v>
      </c>
      <c r="J1254" t="s">
        <v>29</v>
      </c>
      <c r="K1254" t="s">
        <v>30</v>
      </c>
      <c r="L1254">
        <v>30000000</v>
      </c>
      <c r="M1254">
        <v>2004</v>
      </c>
      <c r="N1254">
        <v>7</v>
      </c>
      <c r="O1254">
        <f>Table1[[#This Row],[gross]]-Table1[[#This Row],[budget]]</f>
        <v>-17168879</v>
      </c>
    </row>
    <row r="1255" spans="1:15" x14ac:dyDescent="0.3">
      <c r="A1255" t="s">
        <v>420</v>
      </c>
      <c r="B1255">
        <v>393</v>
      </c>
      <c r="C1255">
        <v>101</v>
      </c>
      <c r="D1255">
        <v>2319187</v>
      </c>
      <c r="E1255" t="s">
        <v>140</v>
      </c>
      <c r="F1255" t="s">
        <v>544</v>
      </c>
      <c r="G1255" t="s">
        <v>3327</v>
      </c>
      <c r="H1255">
        <v>92640</v>
      </c>
      <c r="I1255">
        <v>212</v>
      </c>
      <c r="J1255" t="s">
        <v>29</v>
      </c>
      <c r="K1255" t="s">
        <v>200</v>
      </c>
      <c r="L1255">
        <v>20000000</v>
      </c>
      <c r="M1255">
        <v>2013</v>
      </c>
      <c r="N1255">
        <v>7</v>
      </c>
      <c r="O1255">
        <f>Table1[[#This Row],[gross]]-Table1[[#This Row],[budget]]</f>
        <v>-17680813</v>
      </c>
    </row>
    <row r="1256" spans="1:15" x14ac:dyDescent="0.3">
      <c r="A1256" t="s">
        <v>1643</v>
      </c>
      <c r="B1256">
        <v>27</v>
      </c>
      <c r="C1256">
        <v>118</v>
      </c>
      <c r="D1256">
        <v>2246000</v>
      </c>
      <c r="E1256" t="s">
        <v>379</v>
      </c>
      <c r="F1256" t="s">
        <v>3328</v>
      </c>
      <c r="G1256" t="s">
        <v>3329</v>
      </c>
      <c r="H1256">
        <v>2302</v>
      </c>
      <c r="I1256">
        <v>20</v>
      </c>
      <c r="J1256" t="s">
        <v>29</v>
      </c>
      <c r="K1256" t="s">
        <v>30</v>
      </c>
      <c r="L1256">
        <v>20000000</v>
      </c>
      <c r="M1256">
        <v>2015</v>
      </c>
      <c r="N1256">
        <v>7</v>
      </c>
      <c r="O1256">
        <f>Table1[[#This Row],[gross]]-Table1[[#This Row],[budget]]</f>
        <v>-17754000</v>
      </c>
    </row>
    <row r="1257" spans="1:15" x14ac:dyDescent="0.3">
      <c r="A1257" t="s">
        <v>1693</v>
      </c>
      <c r="B1257">
        <v>337</v>
      </c>
      <c r="C1257">
        <v>103</v>
      </c>
      <c r="D1257">
        <v>252652</v>
      </c>
      <c r="E1257" t="s">
        <v>3330</v>
      </c>
      <c r="F1257" t="s">
        <v>3331</v>
      </c>
      <c r="G1257" t="s">
        <v>3332</v>
      </c>
      <c r="H1257">
        <v>54104</v>
      </c>
      <c r="I1257">
        <v>199</v>
      </c>
      <c r="J1257" t="s">
        <v>153</v>
      </c>
      <c r="K1257" t="s">
        <v>1637</v>
      </c>
      <c r="L1257">
        <v>19900000</v>
      </c>
      <c r="M1257">
        <v>2010</v>
      </c>
      <c r="N1257">
        <v>7</v>
      </c>
      <c r="O1257">
        <f>Table1[[#This Row],[gross]]-Table1[[#This Row],[budget]]</f>
        <v>-19647348</v>
      </c>
    </row>
    <row r="1258" spans="1:15" x14ac:dyDescent="0.3">
      <c r="A1258" t="s">
        <v>2176</v>
      </c>
      <c r="B1258">
        <v>177</v>
      </c>
      <c r="C1258">
        <v>103</v>
      </c>
      <c r="D1258">
        <v>24520892</v>
      </c>
      <c r="E1258" t="s">
        <v>39</v>
      </c>
      <c r="F1258" t="s">
        <v>27</v>
      </c>
      <c r="G1258" t="s">
        <v>3333</v>
      </c>
      <c r="H1258">
        <v>85198</v>
      </c>
      <c r="I1258">
        <v>303</v>
      </c>
      <c r="J1258" t="s">
        <v>29</v>
      </c>
      <c r="K1258" t="s">
        <v>241</v>
      </c>
      <c r="L1258">
        <v>45000000</v>
      </c>
      <c r="M1258">
        <v>2005</v>
      </c>
      <c r="N1258">
        <v>7</v>
      </c>
      <c r="O1258">
        <f>Table1[[#This Row],[gross]]-Table1[[#This Row],[budget]]</f>
        <v>-20479108</v>
      </c>
    </row>
    <row r="1259" spans="1:15" x14ac:dyDescent="0.3">
      <c r="A1259" t="s">
        <v>1106</v>
      </c>
      <c r="B1259">
        <v>107</v>
      </c>
      <c r="C1259">
        <v>108</v>
      </c>
      <c r="D1259">
        <v>8535575</v>
      </c>
      <c r="E1259" t="s">
        <v>92</v>
      </c>
      <c r="F1259" t="s">
        <v>27</v>
      </c>
      <c r="G1259" t="s">
        <v>3334</v>
      </c>
      <c r="H1259">
        <v>24033</v>
      </c>
      <c r="I1259">
        <v>152</v>
      </c>
      <c r="J1259" t="s">
        <v>29</v>
      </c>
      <c r="K1259" t="s">
        <v>30</v>
      </c>
      <c r="L1259">
        <v>30000000</v>
      </c>
      <c r="M1259">
        <v>2005</v>
      </c>
      <c r="N1259">
        <v>7</v>
      </c>
      <c r="O1259">
        <f>Table1[[#This Row],[gross]]-Table1[[#This Row],[budget]]</f>
        <v>-21464425</v>
      </c>
    </row>
    <row r="1260" spans="1:15" x14ac:dyDescent="0.3">
      <c r="A1260" t="s">
        <v>115</v>
      </c>
      <c r="B1260">
        <v>85</v>
      </c>
      <c r="C1260">
        <v>134</v>
      </c>
      <c r="D1260">
        <v>5532301</v>
      </c>
      <c r="E1260" t="s">
        <v>262</v>
      </c>
      <c r="F1260" t="s">
        <v>3335</v>
      </c>
      <c r="G1260" t="s">
        <v>3336</v>
      </c>
      <c r="H1260">
        <v>21606</v>
      </c>
      <c r="I1260">
        <v>117</v>
      </c>
      <c r="J1260" t="s">
        <v>29</v>
      </c>
      <c r="K1260" t="s">
        <v>30</v>
      </c>
      <c r="L1260">
        <v>28000000</v>
      </c>
      <c r="M1260">
        <v>1997</v>
      </c>
      <c r="N1260">
        <v>7</v>
      </c>
      <c r="O1260">
        <f>Table1[[#This Row],[gross]]-Table1[[#This Row],[budget]]</f>
        <v>-22467699</v>
      </c>
    </row>
    <row r="1261" spans="1:15" x14ac:dyDescent="0.3">
      <c r="A1261" t="s">
        <v>1183</v>
      </c>
      <c r="B1261">
        <v>188</v>
      </c>
      <c r="C1261">
        <v>101</v>
      </c>
      <c r="D1261">
        <v>55673333</v>
      </c>
      <c r="E1261" t="s">
        <v>3338</v>
      </c>
      <c r="F1261" t="s">
        <v>2618</v>
      </c>
      <c r="G1261" t="s">
        <v>3339</v>
      </c>
      <c r="H1261">
        <v>65785</v>
      </c>
      <c r="I1261">
        <v>160</v>
      </c>
      <c r="J1261" t="s">
        <v>29</v>
      </c>
      <c r="K1261" t="s">
        <v>30</v>
      </c>
      <c r="L1261">
        <v>80000000</v>
      </c>
      <c r="M1261">
        <v>2010</v>
      </c>
      <c r="N1261">
        <v>7</v>
      </c>
      <c r="O1261">
        <f>Table1[[#This Row],[gross]]-Table1[[#This Row],[budget]]</f>
        <v>-24326667</v>
      </c>
    </row>
    <row r="1262" spans="1:15" x14ac:dyDescent="0.3">
      <c r="A1262" t="s">
        <v>1964</v>
      </c>
      <c r="B1262">
        <v>124</v>
      </c>
      <c r="C1262">
        <v>88</v>
      </c>
      <c r="D1262">
        <v>2975649</v>
      </c>
      <c r="E1262" t="s">
        <v>607</v>
      </c>
      <c r="F1262" t="s">
        <v>1581</v>
      </c>
      <c r="G1262" t="s">
        <v>3340</v>
      </c>
      <c r="H1262">
        <v>23864</v>
      </c>
      <c r="I1262">
        <v>142</v>
      </c>
      <c r="J1262" t="s">
        <v>29</v>
      </c>
      <c r="K1262" t="s">
        <v>200</v>
      </c>
      <c r="L1262">
        <v>30000000</v>
      </c>
      <c r="M1262">
        <v>2006</v>
      </c>
      <c r="N1262">
        <v>7</v>
      </c>
      <c r="O1262">
        <f>Table1[[#This Row],[gross]]-Table1[[#This Row],[budget]]</f>
        <v>-27024351</v>
      </c>
    </row>
    <row r="1263" spans="1:15" x14ac:dyDescent="0.3">
      <c r="A1263" t="s">
        <v>1702</v>
      </c>
      <c r="B1263">
        <v>260</v>
      </c>
      <c r="C1263">
        <v>132</v>
      </c>
      <c r="D1263">
        <v>1865774</v>
      </c>
      <c r="E1263" t="s">
        <v>3341</v>
      </c>
      <c r="F1263" t="s">
        <v>176</v>
      </c>
      <c r="G1263" t="s">
        <v>3342</v>
      </c>
      <c r="H1263">
        <v>87682</v>
      </c>
      <c r="I1263">
        <v>174</v>
      </c>
      <c r="J1263" t="s">
        <v>29</v>
      </c>
      <c r="K1263" t="s">
        <v>200</v>
      </c>
      <c r="L1263">
        <v>30000000</v>
      </c>
      <c r="M1263">
        <v>2015</v>
      </c>
      <c r="N1263">
        <v>7</v>
      </c>
      <c r="O1263">
        <f>Table1[[#This Row],[gross]]-Table1[[#This Row],[budget]]</f>
        <v>-28134226</v>
      </c>
    </row>
    <row r="1264" spans="1:15" x14ac:dyDescent="0.3">
      <c r="A1264" t="s">
        <v>1650</v>
      </c>
      <c r="B1264">
        <v>121</v>
      </c>
      <c r="C1264">
        <v>113</v>
      </c>
      <c r="D1264">
        <v>55350897</v>
      </c>
      <c r="E1264" t="s">
        <v>1066</v>
      </c>
      <c r="F1264" t="s">
        <v>313</v>
      </c>
      <c r="G1264" t="s">
        <v>3343</v>
      </c>
      <c r="H1264">
        <v>83560</v>
      </c>
      <c r="I1264">
        <v>619</v>
      </c>
      <c r="J1264" t="s">
        <v>29</v>
      </c>
      <c r="K1264" t="s">
        <v>30</v>
      </c>
      <c r="L1264">
        <v>85000000</v>
      </c>
      <c r="M1264">
        <v>1998</v>
      </c>
      <c r="N1264">
        <v>7</v>
      </c>
      <c r="O1264">
        <f>Table1[[#This Row],[gross]]-Table1[[#This Row],[budget]]</f>
        <v>-29649103</v>
      </c>
    </row>
    <row r="1265" spans="1:15" x14ac:dyDescent="0.3">
      <c r="A1265" t="s">
        <v>1999</v>
      </c>
      <c r="B1265">
        <v>539</v>
      </c>
      <c r="C1265">
        <v>124</v>
      </c>
      <c r="D1265">
        <v>89021735</v>
      </c>
      <c r="E1265" t="s">
        <v>3345</v>
      </c>
      <c r="F1265" t="s">
        <v>27</v>
      </c>
      <c r="G1265" t="s">
        <v>3346</v>
      </c>
      <c r="H1265">
        <v>387436</v>
      </c>
      <c r="I1265">
        <v>892</v>
      </c>
      <c r="J1265" t="s">
        <v>29</v>
      </c>
      <c r="K1265" t="s">
        <v>30</v>
      </c>
      <c r="L1265">
        <v>120000000</v>
      </c>
      <c r="M1265">
        <v>2013</v>
      </c>
      <c r="N1265">
        <v>7</v>
      </c>
      <c r="O1265">
        <f>Table1[[#This Row],[gross]]-Table1[[#This Row],[budget]]</f>
        <v>-30978265</v>
      </c>
    </row>
    <row r="1266" spans="1:15" x14ac:dyDescent="0.3">
      <c r="A1266" t="s">
        <v>1115</v>
      </c>
      <c r="B1266">
        <v>76</v>
      </c>
      <c r="C1266">
        <v>136</v>
      </c>
      <c r="D1266">
        <v>37901509</v>
      </c>
      <c r="E1266" t="s">
        <v>283</v>
      </c>
      <c r="F1266" t="s">
        <v>93</v>
      </c>
      <c r="G1266" t="s">
        <v>3347</v>
      </c>
      <c r="H1266">
        <v>96385</v>
      </c>
      <c r="I1266">
        <v>119</v>
      </c>
      <c r="J1266" t="s">
        <v>29</v>
      </c>
      <c r="K1266" t="s">
        <v>30</v>
      </c>
      <c r="L1266">
        <v>70000000</v>
      </c>
      <c r="M1266">
        <v>1997</v>
      </c>
      <c r="N1266">
        <v>7</v>
      </c>
      <c r="O1266">
        <f>Table1[[#This Row],[gross]]-Table1[[#This Row],[budget]]</f>
        <v>-32098491</v>
      </c>
    </row>
    <row r="1267" spans="1:15" x14ac:dyDescent="0.3">
      <c r="A1267" t="s">
        <v>1646</v>
      </c>
      <c r="B1267">
        <v>488</v>
      </c>
      <c r="C1267">
        <v>126</v>
      </c>
      <c r="D1267">
        <v>4563029</v>
      </c>
      <c r="E1267" t="s">
        <v>1449</v>
      </c>
      <c r="F1267" t="s">
        <v>2393</v>
      </c>
      <c r="G1267" t="s">
        <v>3349</v>
      </c>
      <c r="H1267">
        <v>181472</v>
      </c>
      <c r="I1267">
        <v>514</v>
      </c>
      <c r="J1267" t="s">
        <v>29</v>
      </c>
      <c r="K1267" t="s">
        <v>272</v>
      </c>
      <c r="L1267">
        <v>39200000</v>
      </c>
      <c r="M1267">
        <v>2013</v>
      </c>
      <c r="N1267">
        <v>7</v>
      </c>
      <c r="O1267">
        <f>Table1[[#This Row],[gross]]-Table1[[#This Row],[budget]]</f>
        <v>-34636971</v>
      </c>
    </row>
    <row r="1268" spans="1:15" x14ac:dyDescent="0.3">
      <c r="A1268" t="s">
        <v>724</v>
      </c>
      <c r="B1268">
        <v>189</v>
      </c>
      <c r="C1268">
        <v>114</v>
      </c>
      <c r="D1268">
        <v>6565495</v>
      </c>
      <c r="E1268" t="s">
        <v>588</v>
      </c>
      <c r="F1268" t="s">
        <v>1852</v>
      </c>
      <c r="G1268" t="s">
        <v>3350</v>
      </c>
      <c r="H1268">
        <v>36455</v>
      </c>
      <c r="I1268">
        <v>229</v>
      </c>
      <c r="J1268" t="s">
        <v>139</v>
      </c>
      <c r="K1268" t="s">
        <v>926</v>
      </c>
      <c r="L1268">
        <v>45000000</v>
      </c>
      <c r="M1268">
        <v>2006</v>
      </c>
      <c r="N1268">
        <v>7</v>
      </c>
      <c r="O1268">
        <f>Table1[[#This Row],[gross]]-Table1[[#This Row],[budget]]</f>
        <v>-38434505</v>
      </c>
    </row>
    <row r="1269" spans="1:15" x14ac:dyDescent="0.3">
      <c r="A1269" t="s">
        <v>3103</v>
      </c>
      <c r="B1269">
        <v>16</v>
      </c>
      <c r="C1269">
        <v>107</v>
      </c>
      <c r="D1269">
        <v>700000</v>
      </c>
      <c r="E1269" t="s">
        <v>3352</v>
      </c>
      <c r="F1269" t="s">
        <v>3353</v>
      </c>
      <c r="G1269" t="s">
        <v>3354</v>
      </c>
      <c r="H1269">
        <v>24438</v>
      </c>
      <c r="I1269">
        <v>78</v>
      </c>
      <c r="J1269" t="s">
        <v>90</v>
      </c>
      <c r="K1269" t="s">
        <v>241</v>
      </c>
      <c r="L1269">
        <v>50000000</v>
      </c>
      <c r="M1269">
        <v>1993</v>
      </c>
      <c r="N1269">
        <v>7</v>
      </c>
      <c r="O1269">
        <f>Table1[[#This Row],[gross]]-Table1[[#This Row],[budget]]</f>
        <v>-49300000</v>
      </c>
    </row>
    <row r="1270" spans="1:15" x14ac:dyDescent="0.3">
      <c r="A1270" t="s">
        <v>392</v>
      </c>
      <c r="B1270">
        <v>289</v>
      </c>
      <c r="C1270">
        <v>122</v>
      </c>
      <c r="D1270">
        <v>24985612</v>
      </c>
      <c r="E1270" t="s">
        <v>3356</v>
      </c>
      <c r="F1270" t="s">
        <v>464</v>
      </c>
      <c r="G1270" t="s">
        <v>3357</v>
      </c>
      <c r="H1270">
        <v>71782</v>
      </c>
      <c r="I1270">
        <v>161</v>
      </c>
      <c r="J1270" t="s">
        <v>29</v>
      </c>
      <c r="K1270" t="s">
        <v>30</v>
      </c>
      <c r="L1270">
        <v>100000000</v>
      </c>
      <c r="M1270">
        <v>2015</v>
      </c>
      <c r="N1270">
        <v>7</v>
      </c>
      <c r="O1270">
        <f>Table1[[#This Row],[gross]]-Table1[[#This Row],[budget]]</f>
        <v>-75014388</v>
      </c>
    </row>
    <row r="1271" spans="1:15" x14ac:dyDescent="0.3">
      <c r="A1271" t="s">
        <v>404</v>
      </c>
      <c r="B1271">
        <v>575</v>
      </c>
      <c r="C1271">
        <v>131</v>
      </c>
      <c r="D1271">
        <v>101785482</v>
      </c>
      <c r="E1271" t="s">
        <v>248</v>
      </c>
      <c r="F1271" t="s">
        <v>930</v>
      </c>
      <c r="G1271" t="s">
        <v>3359</v>
      </c>
      <c r="H1271">
        <v>381148</v>
      </c>
      <c r="I1271">
        <v>1106</v>
      </c>
      <c r="J1271" t="s">
        <v>29</v>
      </c>
      <c r="K1271" t="s">
        <v>30</v>
      </c>
      <c r="L1271">
        <v>190000000</v>
      </c>
      <c r="M1271">
        <v>2013</v>
      </c>
      <c r="N1271">
        <v>7</v>
      </c>
      <c r="O1271">
        <f>Table1[[#This Row],[gross]]-Table1[[#This Row],[budget]]</f>
        <v>-88214518</v>
      </c>
    </row>
    <row r="1272" spans="1:15" x14ac:dyDescent="0.3">
      <c r="A1272" t="s">
        <v>746</v>
      </c>
      <c r="B1272">
        <v>142</v>
      </c>
      <c r="C1272">
        <v>114</v>
      </c>
      <c r="D1272">
        <v>26871</v>
      </c>
      <c r="E1272" t="s">
        <v>1576</v>
      </c>
      <c r="F1272" t="s">
        <v>93</v>
      </c>
      <c r="G1272" t="s">
        <v>3361</v>
      </c>
      <c r="H1272">
        <v>121259</v>
      </c>
      <c r="I1272">
        <v>361</v>
      </c>
      <c r="J1272" t="s">
        <v>29</v>
      </c>
      <c r="K1272" t="s">
        <v>227</v>
      </c>
      <c r="L1272">
        <v>92000000</v>
      </c>
      <c r="M1272">
        <v>2001</v>
      </c>
      <c r="N1272">
        <v>7</v>
      </c>
      <c r="O1272">
        <f>Table1[[#This Row],[gross]]-Table1[[#This Row],[budget]]</f>
        <v>-91973129</v>
      </c>
    </row>
    <row r="1273" spans="1:15" x14ac:dyDescent="0.3">
      <c r="A1273" t="s">
        <v>1646</v>
      </c>
      <c r="B1273">
        <v>363</v>
      </c>
      <c r="C1273">
        <v>110</v>
      </c>
      <c r="D1273">
        <v>2201412</v>
      </c>
      <c r="E1273" t="s">
        <v>3363</v>
      </c>
      <c r="F1273" t="s">
        <v>3364</v>
      </c>
      <c r="G1273" t="s">
        <v>3365</v>
      </c>
      <c r="H1273">
        <v>68883</v>
      </c>
      <c r="I1273">
        <v>279</v>
      </c>
      <c r="J1273" t="s">
        <v>133</v>
      </c>
      <c r="K1273" t="s">
        <v>272</v>
      </c>
      <c r="L1273">
        <v>12215500000</v>
      </c>
      <c r="M1273">
        <v>2006</v>
      </c>
      <c r="N1273">
        <v>7</v>
      </c>
      <c r="O1273">
        <f>Table1[[#This Row],[gross]]-Table1[[#This Row],[budget]]</f>
        <v>-12213298588</v>
      </c>
    </row>
    <row r="1274" spans="1:15" x14ac:dyDescent="0.3">
      <c r="A1274" t="s">
        <v>2878</v>
      </c>
      <c r="B1274">
        <v>185</v>
      </c>
      <c r="C1274">
        <v>154</v>
      </c>
      <c r="D1274">
        <v>306124059</v>
      </c>
      <c r="E1274" t="s">
        <v>248</v>
      </c>
      <c r="F1274" t="s">
        <v>665</v>
      </c>
      <c r="G1274" t="s">
        <v>3367</v>
      </c>
      <c r="H1274">
        <v>430055</v>
      </c>
      <c r="I1274">
        <v>856</v>
      </c>
      <c r="J1274" t="s">
        <v>29</v>
      </c>
      <c r="K1274" t="s">
        <v>30</v>
      </c>
      <c r="L1274">
        <v>75000000</v>
      </c>
      <c r="M1274">
        <v>1996</v>
      </c>
      <c r="N1274">
        <v>6.9</v>
      </c>
      <c r="O1274">
        <f>Table1[[#This Row],[gross]]-Table1[[#This Row],[budget]]</f>
        <v>231124059</v>
      </c>
    </row>
    <row r="1275" spans="1:15" x14ac:dyDescent="0.3">
      <c r="A1275" t="s">
        <v>1668</v>
      </c>
      <c r="B1275">
        <v>57</v>
      </c>
      <c r="C1275">
        <v>125</v>
      </c>
      <c r="D1275">
        <v>219200000</v>
      </c>
      <c r="E1275" t="s">
        <v>3369</v>
      </c>
      <c r="F1275" t="s">
        <v>313</v>
      </c>
      <c r="G1275" t="s">
        <v>3370</v>
      </c>
      <c r="H1275">
        <v>181380</v>
      </c>
      <c r="I1275">
        <v>223</v>
      </c>
      <c r="J1275" t="s">
        <v>29</v>
      </c>
      <c r="K1275" t="s">
        <v>30</v>
      </c>
      <c r="L1275">
        <v>25000000</v>
      </c>
      <c r="M1275">
        <v>1993</v>
      </c>
      <c r="N1275">
        <v>6.9</v>
      </c>
      <c r="O1275">
        <f>Table1[[#This Row],[gross]]-Table1[[#This Row],[budget]]</f>
        <v>194200000</v>
      </c>
    </row>
    <row r="1276" spans="1:15" x14ac:dyDescent="0.3">
      <c r="A1276" t="s">
        <v>3371</v>
      </c>
      <c r="B1276">
        <v>82</v>
      </c>
      <c r="C1276">
        <v>125</v>
      </c>
      <c r="D1276">
        <v>178406268</v>
      </c>
      <c r="E1276" t="s">
        <v>289</v>
      </c>
      <c r="F1276" t="s">
        <v>2153</v>
      </c>
      <c r="G1276" t="s">
        <v>3372</v>
      </c>
      <c r="H1276">
        <v>213476</v>
      </c>
      <c r="I1276">
        <v>271</v>
      </c>
      <c r="J1276" t="s">
        <v>29</v>
      </c>
      <c r="K1276" t="s">
        <v>30</v>
      </c>
      <c r="L1276">
        <v>14000000</v>
      </c>
      <c r="M1276">
        <v>1990</v>
      </c>
      <c r="N1276">
        <v>6.9</v>
      </c>
      <c r="O1276">
        <f>Table1[[#This Row],[gross]]-Table1[[#This Row],[budget]]</f>
        <v>164406268</v>
      </c>
    </row>
    <row r="1277" spans="1:15" x14ac:dyDescent="0.3">
      <c r="A1277" t="s">
        <v>746</v>
      </c>
      <c r="B1277">
        <v>173</v>
      </c>
      <c r="C1277">
        <v>110</v>
      </c>
      <c r="D1277">
        <v>176781728</v>
      </c>
      <c r="E1277" t="s">
        <v>191</v>
      </c>
      <c r="F1277" t="s">
        <v>649</v>
      </c>
      <c r="G1277" t="s">
        <v>3374</v>
      </c>
      <c r="H1277">
        <v>219171</v>
      </c>
      <c r="I1277">
        <v>388</v>
      </c>
      <c r="J1277" t="s">
        <v>29</v>
      </c>
      <c r="K1277" t="s">
        <v>30</v>
      </c>
      <c r="L1277">
        <v>15000000</v>
      </c>
      <c r="M1277">
        <v>1986</v>
      </c>
      <c r="N1277">
        <v>6.9</v>
      </c>
      <c r="O1277">
        <f>Table1[[#This Row],[gross]]-Table1[[#This Row],[budget]]</f>
        <v>161781728</v>
      </c>
    </row>
    <row r="1278" spans="1:15" x14ac:dyDescent="0.3">
      <c r="A1278" t="s">
        <v>3054</v>
      </c>
      <c r="B1278">
        <v>94</v>
      </c>
      <c r="C1278">
        <v>119</v>
      </c>
      <c r="D1278">
        <v>156645693</v>
      </c>
      <c r="E1278" t="s">
        <v>1294</v>
      </c>
      <c r="F1278" t="s">
        <v>1714</v>
      </c>
      <c r="G1278" t="s">
        <v>3375</v>
      </c>
      <c r="H1278">
        <v>55101</v>
      </c>
      <c r="I1278">
        <v>201</v>
      </c>
      <c r="J1278" t="s">
        <v>29</v>
      </c>
      <c r="K1278" t="s">
        <v>30</v>
      </c>
      <c r="L1278">
        <v>14000000</v>
      </c>
      <c r="M1278">
        <v>1987</v>
      </c>
      <c r="N1278">
        <v>6.9</v>
      </c>
      <c r="O1278">
        <f>Table1[[#This Row],[gross]]-Table1[[#This Row],[budget]]</f>
        <v>142645693</v>
      </c>
    </row>
    <row r="1279" spans="1:15" x14ac:dyDescent="0.3">
      <c r="A1279" t="s">
        <v>802</v>
      </c>
      <c r="B1279">
        <v>152</v>
      </c>
      <c r="C1279">
        <v>97</v>
      </c>
      <c r="D1279">
        <v>173381405</v>
      </c>
      <c r="E1279" t="s">
        <v>3376</v>
      </c>
      <c r="F1279" t="s">
        <v>1299</v>
      </c>
      <c r="G1279" t="s">
        <v>3377</v>
      </c>
      <c r="H1279">
        <v>147597</v>
      </c>
      <c r="I1279">
        <v>395</v>
      </c>
      <c r="J1279" t="s">
        <v>29</v>
      </c>
      <c r="K1279" t="s">
        <v>30</v>
      </c>
      <c r="L1279">
        <v>33000000</v>
      </c>
      <c r="M1279">
        <v>2003</v>
      </c>
      <c r="N1279">
        <v>6.9</v>
      </c>
      <c r="O1279">
        <f>Table1[[#This Row],[gross]]-Table1[[#This Row],[budget]]</f>
        <v>140381405</v>
      </c>
    </row>
    <row r="1280" spans="1:15" x14ac:dyDescent="0.3">
      <c r="A1280" t="s">
        <v>2272</v>
      </c>
      <c r="B1280">
        <v>181</v>
      </c>
      <c r="C1280">
        <v>86</v>
      </c>
      <c r="D1280">
        <v>193136719</v>
      </c>
      <c r="E1280" t="s">
        <v>316</v>
      </c>
      <c r="F1280" t="s">
        <v>1754</v>
      </c>
      <c r="G1280" t="s">
        <v>3379</v>
      </c>
      <c r="H1280">
        <v>266636</v>
      </c>
      <c r="I1280">
        <v>385</v>
      </c>
      <c r="J1280" t="s">
        <v>29</v>
      </c>
      <c r="K1280" t="s">
        <v>30</v>
      </c>
      <c r="L1280">
        <v>75000000</v>
      </c>
      <c r="M1280">
        <v>2005</v>
      </c>
      <c r="N1280">
        <v>6.9</v>
      </c>
      <c r="O1280">
        <f>Table1[[#This Row],[gross]]-Table1[[#This Row],[budget]]</f>
        <v>118136719</v>
      </c>
    </row>
    <row r="1281" spans="1:15" x14ac:dyDescent="0.3">
      <c r="A1281" t="s">
        <v>1254</v>
      </c>
      <c r="B1281">
        <v>67</v>
      </c>
      <c r="C1281">
        <v>155</v>
      </c>
      <c r="D1281">
        <v>165500000</v>
      </c>
      <c r="E1281" t="s">
        <v>1660</v>
      </c>
      <c r="F1281" t="s">
        <v>398</v>
      </c>
      <c r="G1281" t="s">
        <v>3381</v>
      </c>
      <c r="H1281">
        <v>145257</v>
      </c>
      <c r="I1281">
        <v>322</v>
      </c>
      <c r="J1281" t="s">
        <v>29</v>
      </c>
      <c r="K1281" t="s">
        <v>30</v>
      </c>
      <c r="L1281">
        <v>48000000</v>
      </c>
      <c r="M1281">
        <v>1991</v>
      </c>
      <c r="N1281">
        <v>6.9</v>
      </c>
      <c r="O1281">
        <f>Table1[[#This Row],[gross]]-Table1[[#This Row],[budget]]</f>
        <v>117500000</v>
      </c>
    </row>
    <row r="1282" spans="1:15" x14ac:dyDescent="0.3">
      <c r="A1282" t="s">
        <v>2093</v>
      </c>
      <c r="B1282">
        <v>164</v>
      </c>
      <c r="C1282">
        <v>115</v>
      </c>
      <c r="D1282">
        <v>195329763</v>
      </c>
      <c r="E1282" t="s">
        <v>849</v>
      </c>
      <c r="F1282" t="s">
        <v>3062</v>
      </c>
      <c r="G1282" t="s">
        <v>3383</v>
      </c>
      <c r="H1282">
        <v>194249</v>
      </c>
      <c r="I1282">
        <v>253</v>
      </c>
      <c r="J1282" t="s">
        <v>29</v>
      </c>
      <c r="K1282" t="s">
        <v>30</v>
      </c>
      <c r="L1282">
        <v>80000000</v>
      </c>
      <c r="M1282">
        <v>2006</v>
      </c>
      <c r="N1282">
        <v>6.9</v>
      </c>
      <c r="O1282">
        <f>Table1[[#This Row],[gross]]-Table1[[#This Row],[budget]]</f>
        <v>115329763</v>
      </c>
    </row>
    <row r="1283" spans="1:15" x14ac:dyDescent="0.3">
      <c r="A1283" t="s">
        <v>798</v>
      </c>
      <c r="B1283">
        <v>284</v>
      </c>
      <c r="C1283">
        <v>150</v>
      </c>
      <c r="D1283">
        <v>291709845</v>
      </c>
      <c r="E1283" t="s">
        <v>1674</v>
      </c>
      <c r="F1283" t="s">
        <v>1574</v>
      </c>
      <c r="G1283" t="s">
        <v>3385</v>
      </c>
      <c r="H1283">
        <v>286506</v>
      </c>
      <c r="I1283">
        <v>1463</v>
      </c>
      <c r="J1283" t="s">
        <v>29</v>
      </c>
      <c r="K1283" t="s">
        <v>30</v>
      </c>
      <c r="L1283">
        <v>180000000</v>
      </c>
      <c r="M1283">
        <v>2005</v>
      </c>
      <c r="N1283">
        <v>6.9</v>
      </c>
      <c r="O1283">
        <f>Table1[[#This Row],[gross]]-Table1[[#This Row],[budget]]</f>
        <v>111709845</v>
      </c>
    </row>
    <row r="1284" spans="1:15" x14ac:dyDescent="0.3">
      <c r="A1284" t="s">
        <v>3387</v>
      </c>
      <c r="B1284">
        <v>57</v>
      </c>
      <c r="C1284">
        <v>114</v>
      </c>
      <c r="D1284">
        <v>119938730</v>
      </c>
      <c r="E1284" t="s">
        <v>1116</v>
      </c>
      <c r="F1284" t="s">
        <v>3388</v>
      </c>
      <c r="G1284" t="s">
        <v>3389</v>
      </c>
      <c r="H1284">
        <v>265818</v>
      </c>
      <c r="I1284">
        <v>213</v>
      </c>
      <c r="J1284" t="s">
        <v>29</v>
      </c>
      <c r="K1284" t="s">
        <v>30</v>
      </c>
      <c r="L1284">
        <v>18000000</v>
      </c>
      <c r="M1284">
        <v>1994</v>
      </c>
      <c r="N1284">
        <v>6.9</v>
      </c>
      <c r="O1284">
        <f>Table1[[#This Row],[gross]]-Table1[[#This Row],[budget]]</f>
        <v>101938730</v>
      </c>
    </row>
    <row r="1285" spans="1:15" x14ac:dyDescent="0.3">
      <c r="A1285" t="s">
        <v>3391</v>
      </c>
      <c r="B1285">
        <v>340</v>
      </c>
      <c r="C1285">
        <v>106</v>
      </c>
      <c r="D1285">
        <v>117528646</v>
      </c>
      <c r="E1285" t="s">
        <v>338</v>
      </c>
      <c r="F1285" t="s">
        <v>150</v>
      </c>
      <c r="G1285" t="s">
        <v>3392</v>
      </c>
      <c r="H1285">
        <v>353442</v>
      </c>
      <c r="I1285">
        <v>387</v>
      </c>
      <c r="J1285" t="s">
        <v>29</v>
      </c>
      <c r="K1285" t="s">
        <v>30</v>
      </c>
      <c r="L1285">
        <v>35000000</v>
      </c>
      <c r="M1285">
        <v>2011</v>
      </c>
      <c r="N1285">
        <v>6.9</v>
      </c>
      <c r="O1285">
        <f>Table1[[#This Row],[gross]]-Table1[[#This Row],[budget]]</f>
        <v>82528646</v>
      </c>
    </row>
    <row r="1286" spans="1:15" x14ac:dyDescent="0.3">
      <c r="A1286" t="s">
        <v>1183</v>
      </c>
      <c r="B1286">
        <v>673</v>
      </c>
      <c r="C1286">
        <v>183</v>
      </c>
      <c r="D1286">
        <v>330249062</v>
      </c>
      <c r="E1286" t="s">
        <v>248</v>
      </c>
      <c r="F1286" t="s">
        <v>1256</v>
      </c>
      <c r="G1286" t="s">
        <v>3394</v>
      </c>
      <c r="H1286">
        <v>371639</v>
      </c>
      <c r="I1286">
        <v>3018</v>
      </c>
      <c r="J1286" t="s">
        <v>29</v>
      </c>
      <c r="K1286" t="s">
        <v>30</v>
      </c>
      <c r="L1286">
        <v>250000000</v>
      </c>
      <c r="M1286">
        <v>2016</v>
      </c>
      <c r="N1286">
        <v>6.9</v>
      </c>
      <c r="O1286">
        <f>Table1[[#This Row],[gross]]-Table1[[#This Row],[budget]]</f>
        <v>80249062</v>
      </c>
    </row>
    <row r="1287" spans="1:15" x14ac:dyDescent="0.3">
      <c r="A1287" t="s">
        <v>3396</v>
      </c>
      <c r="B1287">
        <v>52</v>
      </c>
      <c r="C1287">
        <v>117</v>
      </c>
      <c r="D1287">
        <v>85300000</v>
      </c>
      <c r="E1287" t="s">
        <v>3397</v>
      </c>
      <c r="F1287" t="s">
        <v>520</v>
      </c>
      <c r="G1287" t="s">
        <v>3398</v>
      </c>
      <c r="H1287">
        <v>48629</v>
      </c>
      <c r="I1287">
        <v>134</v>
      </c>
      <c r="J1287" t="s">
        <v>29</v>
      </c>
      <c r="K1287" t="s">
        <v>30</v>
      </c>
      <c r="L1287">
        <v>10000000</v>
      </c>
      <c r="M1287">
        <v>1981</v>
      </c>
      <c r="N1287">
        <v>6.9</v>
      </c>
      <c r="O1287">
        <f>Table1[[#This Row],[gross]]-Table1[[#This Row],[budget]]</f>
        <v>75300000</v>
      </c>
    </row>
    <row r="1288" spans="1:15" x14ac:dyDescent="0.3">
      <c r="A1288" t="s">
        <v>2827</v>
      </c>
      <c r="B1288">
        <v>193</v>
      </c>
      <c r="C1288">
        <v>131</v>
      </c>
      <c r="D1288">
        <v>173005002</v>
      </c>
      <c r="E1288" t="s">
        <v>3400</v>
      </c>
      <c r="F1288" t="s">
        <v>1302</v>
      </c>
      <c r="G1288" t="s">
        <v>3401</v>
      </c>
      <c r="H1288">
        <v>255447</v>
      </c>
      <c r="I1288">
        <v>692</v>
      </c>
      <c r="J1288" t="s">
        <v>29</v>
      </c>
      <c r="K1288" t="s">
        <v>30</v>
      </c>
      <c r="L1288">
        <v>100000000</v>
      </c>
      <c r="M1288">
        <v>2004</v>
      </c>
      <c r="N1288">
        <v>6.9</v>
      </c>
      <c r="O1288">
        <f>Table1[[#This Row],[gross]]-Table1[[#This Row],[budget]]</f>
        <v>73005002</v>
      </c>
    </row>
    <row r="1289" spans="1:15" x14ac:dyDescent="0.3">
      <c r="A1289" t="s">
        <v>2272</v>
      </c>
      <c r="B1289">
        <v>211</v>
      </c>
      <c r="C1289">
        <v>93</v>
      </c>
      <c r="D1289">
        <v>216366733</v>
      </c>
      <c r="E1289" t="s">
        <v>316</v>
      </c>
      <c r="F1289" t="s">
        <v>1754</v>
      </c>
      <c r="G1289" t="s">
        <v>3403</v>
      </c>
      <c r="H1289">
        <v>119213</v>
      </c>
      <c r="I1289">
        <v>154</v>
      </c>
      <c r="J1289" t="s">
        <v>29</v>
      </c>
      <c r="K1289" t="s">
        <v>30</v>
      </c>
      <c r="L1289">
        <v>145000000</v>
      </c>
      <c r="M1289">
        <v>2012</v>
      </c>
      <c r="N1289">
        <v>6.9</v>
      </c>
      <c r="O1289">
        <f>Table1[[#This Row],[gross]]-Table1[[#This Row],[budget]]</f>
        <v>71366733</v>
      </c>
    </row>
    <row r="1290" spans="1:15" x14ac:dyDescent="0.3">
      <c r="A1290" t="s">
        <v>3198</v>
      </c>
      <c r="B1290">
        <v>61</v>
      </c>
      <c r="C1290">
        <v>78</v>
      </c>
      <c r="D1290">
        <v>72217000</v>
      </c>
      <c r="E1290" t="s">
        <v>676</v>
      </c>
      <c r="F1290" t="s">
        <v>3405</v>
      </c>
      <c r="G1290" t="s">
        <v>3406</v>
      </c>
      <c r="H1290">
        <v>216486</v>
      </c>
      <c r="I1290">
        <v>242</v>
      </c>
      <c r="J1290" t="s">
        <v>29</v>
      </c>
      <c r="K1290" t="s">
        <v>30</v>
      </c>
      <c r="L1290">
        <v>12000000</v>
      </c>
      <c r="M1290">
        <v>1994</v>
      </c>
      <c r="N1290">
        <v>6.9</v>
      </c>
      <c r="O1290">
        <f>Table1[[#This Row],[gross]]-Table1[[#This Row],[budget]]</f>
        <v>60217000</v>
      </c>
    </row>
    <row r="1291" spans="1:15" x14ac:dyDescent="0.3">
      <c r="A1291" t="s">
        <v>2293</v>
      </c>
      <c r="B1291">
        <v>253</v>
      </c>
      <c r="C1291">
        <v>105</v>
      </c>
      <c r="D1291">
        <v>80050171</v>
      </c>
      <c r="E1291" t="s">
        <v>269</v>
      </c>
      <c r="F1291" t="s">
        <v>3408</v>
      </c>
      <c r="G1291" t="s">
        <v>3409</v>
      </c>
      <c r="H1291">
        <v>186982</v>
      </c>
      <c r="I1291">
        <v>491</v>
      </c>
      <c r="J1291" t="s">
        <v>29</v>
      </c>
      <c r="K1291" t="s">
        <v>30</v>
      </c>
      <c r="L1291">
        <v>20000000</v>
      </c>
      <c r="M1291">
        <v>2007</v>
      </c>
      <c r="N1291">
        <v>6.9</v>
      </c>
      <c r="O1291">
        <f>Table1[[#This Row],[gross]]-Table1[[#This Row],[budget]]</f>
        <v>60050171</v>
      </c>
    </row>
    <row r="1292" spans="1:15" x14ac:dyDescent="0.3">
      <c r="A1292" t="s">
        <v>2293</v>
      </c>
      <c r="B1292">
        <v>253</v>
      </c>
      <c r="C1292">
        <v>105</v>
      </c>
      <c r="D1292">
        <v>80050171</v>
      </c>
      <c r="E1292" t="s">
        <v>269</v>
      </c>
      <c r="F1292" t="s">
        <v>3408</v>
      </c>
      <c r="G1292" t="s">
        <v>3409</v>
      </c>
      <c r="H1292">
        <v>186984</v>
      </c>
      <c r="I1292">
        <v>491</v>
      </c>
      <c r="J1292" t="s">
        <v>29</v>
      </c>
      <c r="K1292" t="s">
        <v>30</v>
      </c>
      <c r="L1292">
        <v>20000000</v>
      </c>
      <c r="M1292">
        <v>2007</v>
      </c>
      <c r="N1292">
        <v>6.9</v>
      </c>
      <c r="O1292">
        <f>Table1[[#This Row],[gross]]-Table1[[#This Row],[budget]]</f>
        <v>60050171</v>
      </c>
    </row>
    <row r="1293" spans="1:15" x14ac:dyDescent="0.3">
      <c r="A1293" t="s">
        <v>1817</v>
      </c>
      <c r="B1293">
        <v>42</v>
      </c>
      <c r="C1293">
        <v>141</v>
      </c>
      <c r="D1293">
        <v>122012710</v>
      </c>
      <c r="E1293" t="s">
        <v>39</v>
      </c>
      <c r="F1293" t="s">
        <v>79</v>
      </c>
      <c r="G1293" t="s">
        <v>3412</v>
      </c>
      <c r="H1293">
        <v>69663</v>
      </c>
      <c r="I1293">
        <v>133</v>
      </c>
      <c r="J1293" t="s">
        <v>29</v>
      </c>
      <c r="K1293" t="s">
        <v>30</v>
      </c>
      <c r="L1293">
        <v>62000000</v>
      </c>
      <c r="M1293">
        <v>1994</v>
      </c>
      <c r="N1293">
        <v>6.9</v>
      </c>
      <c r="O1293">
        <f>Table1[[#This Row],[gross]]-Table1[[#This Row],[budget]]</f>
        <v>60012710</v>
      </c>
    </row>
    <row r="1294" spans="1:15" x14ac:dyDescent="0.3">
      <c r="A1294" t="s">
        <v>2827</v>
      </c>
      <c r="B1294">
        <v>39</v>
      </c>
      <c r="C1294">
        <v>98</v>
      </c>
      <c r="D1294">
        <v>68856263</v>
      </c>
      <c r="E1294" t="s">
        <v>3413</v>
      </c>
      <c r="F1294" t="s">
        <v>3414</v>
      </c>
      <c r="G1294" t="s">
        <v>3415</v>
      </c>
      <c r="H1294">
        <v>69733</v>
      </c>
      <c r="I1294">
        <v>97</v>
      </c>
      <c r="J1294" t="s">
        <v>29</v>
      </c>
      <c r="K1294" t="s">
        <v>30</v>
      </c>
      <c r="L1294">
        <v>15000000</v>
      </c>
      <c r="M1294">
        <v>1993</v>
      </c>
      <c r="N1294">
        <v>6.9</v>
      </c>
      <c r="O1294">
        <f>Table1[[#This Row],[gross]]-Table1[[#This Row],[budget]]</f>
        <v>53856263</v>
      </c>
    </row>
    <row r="1295" spans="1:15" x14ac:dyDescent="0.3">
      <c r="A1295" t="s">
        <v>1976</v>
      </c>
      <c r="B1295">
        <v>159</v>
      </c>
      <c r="C1295">
        <v>81</v>
      </c>
      <c r="D1295">
        <v>56536016</v>
      </c>
      <c r="E1295" t="s">
        <v>626</v>
      </c>
      <c r="F1295" t="s">
        <v>2707</v>
      </c>
      <c r="G1295" t="s">
        <v>3416</v>
      </c>
      <c r="H1295">
        <v>13523</v>
      </c>
      <c r="I1295">
        <v>95</v>
      </c>
      <c r="J1295" t="s">
        <v>29</v>
      </c>
      <c r="K1295" t="s">
        <v>30</v>
      </c>
      <c r="L1295">
        <v>4900000</v>
      </c>
      <c r="M1295">
        <v>2016</v>
      </c>
      <c r="N1295">
        <v>6.9</v>
      </c>
      <c r="O1295">
        <f>Table1[[#This Row],[gross]]-Table1[[#This Row],[budget]]</f>
        <v>51636016</v>
      </c>
    </row>
    <row r="1296" spans="1:15" x14ac:dyDescent="0.3">
      <c r="A1296" t="s">
        <v>3205</v>
      </c>
      <c r="B1296">
        <v>220</v>
      </c>
      <c r="C1296">
        <v>92</v>
      </c>
      <c r="D1296">
        <v>44540956</v>
      </c>
      <c r="E1296" t="s">
        <v>676</v>
      </c>
      <c r="F1296" t="s">
        <v>3418</v>
      </c>
      <c r="G1296" t="s">
        <v>3419</v>
      </c>
      <c r="H1296">
        <v>161448</v>
      </c>
      <c r="I1296">
        <v>1473</v>
      </c>
      <c r="J1296" t="s">
        <v>29</v>
      </c>
      <c r="K1296" t="s">
        <v>30</v>
      </c>
      <c r="L1296">
        <v>400000</v>
      </c>
      <c r="M1296">
        <v>2004</v>
      </c>
      <c r="N1296">
        <v>6.9</v>
      </c>
      <c r="O1296">
        <f>Table1[[#This Row],[gross]]-Table1[[#This Row],[budget]]</f>
        <v>44140956</v>
      </c>
    </row>
    <row r="1297" spans="1:15" x14ac:dyDescent="0.3">
      <c r="A1297" t="s">
        <v>2121</v>
      </c>
      <c r="B1297">
        <v>96</v>
      </c>
      <c r="C1297">
        <v>105</v>
      </c>
      <c r="D1297">
        <v>72077000</v>
      </c>
      <c r="E1297" t="s">
        <v>2312</v>
      </c>
      <c r="F1297" t="s">
        <v>781</v>
      </c>
      <c r="G1297" t="s">
        <v>3420</v>
      </c>
      <c r="H1297">
        <v>62986</v>
      </c>
      <c r="I1297">
        <v>150</v>
      </c>
      <c r="J1297" t="s">
        <v>29</v>
      </c>
      <c r="K1297" t="s">
        <v>30</v>
      </c>
      <c r="L1297">
        <v>30250000</v>
      </c>
      <c r="M1297">
        <v>1995</v>
      </c>
      <c r="N1297">
        <v>6.9</v>
      </c>
      <c r="O1297">
        <f>Table1[[#This Row],[gross]]-Table1[[#This Row],[budget]]</f>
        <v>41827000</v>
      </c>
    </row>
    <row r="1298" spans="1:15" x14ac:dyDescent="0.3">
      <c r="A1298" t="s">
        <v>3422</v>
      </c>
      <c r="B1298">
        <v>173</v>
      </c>
      <c r="C1298">
        <v>101</v>
      </c>
      <c r="D1298">
        <v>67266300</v>
      </c>
      <c r="E1298" t="s">
        <v>676</v>
      </c>
      <c r="F1298" t="s">
        <v>3423</v>
      </c>
      <c r="G1298" t="s">
        <v>3424</v>
      </c>
      <c r="H1298">
        <v>195255</v>
      </c>
      <c r="I1298">
        <v>170</v>
      </c>
      <c r="J1298" t="s">
        <v>29</v>
      </c>
      <c r="K1298" t="s">
        <v>227</v>
      </c>
      <c r="L1298">
        <v>28000000</v>
      </c>
      <c r="M1298">
        <v>2008</v>
      </c>
      <c r="N1298">
        <v>6.9</v>
      </c>
      <c r="O1298">
        <f>Table1[[#This Row],[gross]]-Table1[[#This Row],[budget]]</f>
        <v>39266300</v>
      </c>
    </row>
    <row r="1299" spans="1:15" x14ac:dyDescent="0.3">
      <c r="A1299" t="s">
        <v>1817</v>
      </c>
      <c r="B1299">
        <v>47</v>
      </c>
      <c r="C1299">
        <v>117</v>
      </c>
      <c r="D1299">
        <v>83287363</v>
      </c>
      <c r="E1299" t="s">
        <v>175</v>
      </c>
      <c r="F1299" t="s">
        <v>79</v>
      </c>
      <c r="G1299" t="s">
        <v>3426</v>
      </c>
      <c r="H1299">
        <v>81442</v>
      </c>
      <c r="I1299">
        <v>137</v>
      </c>
      <c r="J1299" t="s">
        <v>29</v>
      </c>
      <c r="K1299" t="s">
        <v>30</v>
      </c>
      <c r="L1299">
        <v>45000000</v>
      </c>
      <c r="M1299">
        <v>1992</v>
      </c>
      <c r="N1299">
        <v>6.9</v>
      </c>
      <c r="O1299">
        <f>Table1[[#This Row],[gross]]-Table1[[#This Row],[budget]]</f>
        <v>38287363</v>
      </c>
    </row>
    <row r="1300" spans="1:15" x14ac:dyDescent="0.3">
      <c r="A1300" t="s">
        <v>3191</v>
      </c>
      <c r="B1300">
        <v>510</v>
      </c>
      <c r="C1300">
        <v>124</v>
      </c>
      <c r="D1300">
        <v>176636816</v>
      </c>
      <c r="E1300" t="s">
        <v>248</v>
      </c>
      <c r="F1300" t="s">
        <v>2393</v>
      </c>
      <c r="G1300" t="s">
        <v>3428</v>
      </c>
      <c r="H1300">
        <v>508818</v>
      </c>
      <c r="I1300">
        <v>679</v>
      </c>
      <c r="J1300" t="s">
        <v>29</v>
      </c>
      <c r="K1300" t="s">
        <v>30</v>
      </c>
      <c r="L1300">
        <v>140000000</v>
      </c>
      <c r="M1300">
        <v>2011</v>
      </c>
      <c r="N1300">
        <v>6.9</v>
      </c>
      <c r="O1300">
        <f>Table1[[#This Row],[gross]]-Table1[[#This Row],[budget]]</f>
        <v>36636816</v>
      </c>
    </row>
    <row r="1301" spans="1:15" x14ac:dyDescent="0.3">
      <c r="A1301" t="s">
        <v>1838</v>
      </c>
      <c r="B1301">
        <v>34</v>
      </c>
      <c r="C1301">
        <v>115</v>
      </c>
      <c r="D1301">
        <v>43490057</v>
      </c>
      <c r="E1301" t="s">
        <v>73</v>
      </c>
      <c r="F1301" t="s">
        <v>3430</v>
      </c>
      <c r="G1301" t="s">
        <v>3431</v>
      </c>
      <c r="H1301">
        <v>5275</v>
      </c>
      <c r="I1301">
        <v>30</v>
      </c>
      <c r="J1301" t="s">
        <v>29</v>
      </c>
      <c r="K1301" t="s">
        <v>30</v>
      </c>
      <c r="L1301">
        <v>7500000</v>
      </c>
      <c r="M1301">
        <v>1997</v>
      </c>
      <c r="N1301">
        <v>6.9</v>
      </c>
      <c r="O1301">
        <f>Table1[[#This Row],[gross]]-Table1[[#This Row],[budget]]</f>
        <v>35990057</v>
      </c>
    </row>
    <row r="1302" spans="1:15" x14ac:dyDescent="0.3">
      <c r="A1302" t="s">
        <v>996</v>
      </c>
      <c r="B1302">
        <v>173</v>
      </c>
      <c r="C1302">
        <v>106</v>
      </c>
      <c r="D1302">
        <v>100468793</v>
      </c>
      <c r="E1302" t="s">
        <v>676</v>
      </c>
      <c r="F1302" t="s">
        <v>1586</v>
      </c>
      <c r="G1302" t="s">
        <v>3433</v>
      </c>
      <c r="H1302">
        <v>212499</v>
      </c>
      <c r="I1302">
        <v>277</v>
      </c>
      <c r="J1302" t="s">
        <v>29</v>
      </c>
      <c r="K1302" t="s">
        <v>30</v>
      </c>
      <c r="L1302">
        <v>65000000</v>
      </c>
      <c r="M1302">
        <v>2008</v>
      </c>
      <c r="N1302">
        <v>6.9</v>
      </c>
      <c r="O1302">
        <f>Table1[[#This Row],[gross]]-Table1[[#This Row],[budget]]</f>
        <v>35468793</v>
      </c>
    </row>
    <row r="1303" spans="1:15" x14ac:dyDescent="0.3">
      <c r="A1303" t="s">
        <v>3435</v>
      </c>
      <c r="B1303">
        <v>131</v>
      </c>
      <c r="C1303">
        <v>113</v>
      </c>
      <c r="D1303">
        <v>72279690</v>
      </c>
      <c r="E1303" t="s">
        <v>228</v>
      </c>
      <c r="F1303" t="s">
        <v>27</v>
      </c>
      <c r="G1303" t="s">
        <v>3436</v>
      </c>
      <c r="H1303">
        <v>17948</v>
      </c>
      <c r="I1303">
        <v>86</v>
      </c>
      <c r="J1303" t="s">
        <v>29</v>
      </c>
      <c r="K1303" t="s">
        <v>30</v>
      </c>
      <c r="L1303">
        <v>37000000</v>
      </c>
      <c r="M1303">
        <v>2011</v>
      </c>
      <c r="N1303">
        <v>6.9</v>
      </c>
      <c r="O1303">
        <f>Table1[[#This Row],[gross]]-Table1[[#This Row],[budget]]</f>
        <v>35279690</v>
      </c>
    </row>
    <row r="1304" spans="1:15" x14ac:dyDescent="0.3">
      <c r="A1304" t="s">
        <v>818</v>
      </c>
      <c r="B1304">
        <v>131</v>
      </c>
      <c r="C1304">
        <v>120</v>
      </c>
      <c r="D1304">
        <v>44886089</v>
      </c>
      <c r="E1304" t="s">
        <v>208</v>
      </c>
      <c r="F1304" t="s">
        <v>44</v>
      </c>
      <c r="G1304" t="s">
        <v>3438</v>
      </c>
      <c r="H1304">
        <v>69576</v>
      </c>
      <c r="I1304">
        <v>207</v>
      </c>
      <c r="J1304" t="s">
        <v>29</v>
      </c>
      <c r="K1304" t="s">
        <v>30</v>
      </c>
      <c r="L1304">
        <v>10000000</v>
      </c>
      <c r="M1304">
        <v>1997</v>
      </c>
      <c r="N1304">
        <v>6.9</v>
      </c>
      <c r="O1304">
        <f>Table1[[#This Row],[gross]]-Table1[[#This Row],[budget]]</f>
        <v>34886089</v>
      </c>
    </row>
    <row r="1305" spans="1:15" x14ac:dyDescent="0.3">
      <c r="A1305" t="s">
        <v>2249</v>
      </c>
      <c r="B1305">
        <v>130</v>
      </c>
      <c r="C1305">
        <v>117</v>
      </c>
      <c r="D1305">
        <v>43100000</v>
      </c>
      <c r="E1305" t="s">
        <v>715</v>
      </c>
      <c r="F1305" t="s">
        <v>2533</v>
      </c>
      <c r="G1305" t="s">
        <v>3440</v>
      </c>
      <c r="H1305">
        <v>75280</v>
      </c>
      <c r="I1305">
        <v>267</v>
      </c>
      <c r="J1305" t="s">
        <v>29</v>
      </c>
      <c r="K1305" t="s">
        <v>200</v>
      </c>
      <c r="L1305">
        <v>9500000</v>
      </c>
      <c r="M1305">
        <v>1967</v>
      </c>
      <c r="N1305">
        <v>6.9</v>
      </c>
      <c r="O1305">
        <f>Table1[[#This Row],[gross]]-Table1[[#This Row],[budget]]</f>
        <v>33600000</v>
      </c>
    </row>
    <row r="1306" spans="1:15" x14ac:dyDescent="0.3">
      <c r="A1306" t="s">
        <v>917</v>
      </c>
      <c r="B1306">
        <v>153</v>
      </c>
      <c r="C1306">
        <v>141</v>
      </c>
      <c r="D1306">
        <v>100614858</v>
      </c>
      <c r="E1306" t="s">
        <v>3442</v>
      </c>
      <c r="F1306" t="s">
        <v>649</v>
      </c>
      <c r="G1306" t="s">
        <v>3443</v>
      </c>
      <c r="H1306">
        <v>206776</v>
      </c>
      <c r="I1306">
        <v>1248</v>
      </c>
      <c r="J1306" t="s">
        <v>29</v>
      </c>
      <c r="K1306" t="s">
        <v>30</v>
      </c>
      <c r="L1306">
        <v>68000000</v>
      </c>
      <c r="M1306">
        <v>2001</v>
      </c>
      <c r="N1306">
        <v>6.9</v>
      </c>
      <c r="O1306">
        <f>Table1[[#This Row],[gross]]-Table1[[#This Row],[budget]]</f>
        <v>32614858</v>
      </c>
    </row>
    <row r="1307" spans="1:15" x14ac:dyDescent="0.3">
      <c r="A1307" t="s">
        <v>959</v>
      </c>
      <c r="B1307">
        <v>238</v>
      </c>
      <c r="C1307">
        <v>122</v>
      </c>
      <c r="D1307">
        <v>117144465</v>
      </c>
      <c r="E1307" t="s">
        <v>543</v>
      </c>
      <c r="F1307" t="s">
        <v>34</v>
      </c>
      <c r="G1307" t="s">
        <v>3445</v>
      </c>
      <c r="H1307">
        <v>256928</v>
      </c>
      <c r="I1307">
        <v>288</v>
      </c>
      <c r="J1307" t="s">
        <v>29</v>
      </c>
      <c r="K1307" t="s">
        <v>30</v>
      </c>
      <c r="L1307">
        <v>85000000</v>
      </c>
      <c r="M1307">
        <v>2007</v>
      </c>
      <c r="N1307">
        <v>6.9</v>
      </c>
      <c r="O1307">
        <f>Table1[[#This Row],[gross]]-Table1[[#This Row],[budget]]</f>
        <v>32144465</v>
      </c>
    </row>
    <row r="1308" spans="1:15" x14ac:dyDescent="0.3">
      <c r="A1308" t="s">
        <v>1225</v>
      </c>
      <c r="B1308">
        <v>452</v>
      </c>
      <c r="C1308">
        <v>98</v>
      </c>
      <c r="D1308">
        <v>66359959</v>
      </c>
      <c r="E1308" t="s">
        <v>3447</v>
      </c>
      <c r="F1308" t="s">
        <v>3448</v>
      </c>
      <c r="G1308" t="s">
        <v>3449</v>
      </c>
      <c r="H1308">
        <v>184641</v>
      </c>
      <c r="I1308">
        <v>326</v>
      </c>
      <c r="J1308" t="s">
        <v>29</v>
      </c>
      <c r="K1308" t="s">
        <v>30</v>
      </c>
      <c r="L1308">
        <v>35000000</v>
      </c>
      <c r="M1308">
        <v>2013</v>
      </c>
      <c r="N1308">
        <v>6.9</v>
      </c>
      <c r="O1308">
        <f>Table1[[#This Row],[gross]]-Table1[[#This Row],[budget]]</f>
        <v>31359959</v>
      </c>
    </row>
    <row r="1309" spans="1:15" x14ac:dyDescent="0.3">
      <c r="A1309" t="s">
        <v>3114</v>
      </c>
      <c r="B1309">
        <v>349</v>
      </c>
      <c r="C1309">
        <v>113</v>
      </c>
      <c r="D1309">
        <v>61094903</v>
      </c>
      <c r="E1309" t="s">
        <v>500</v>
      </c>
      <c r="F1309" t="s">
        <v>61</v>
      </c>
      <c r="G1309" t="s">
        <v>3450</v>
      </c>
      <c r="H1309">
        <v>210542</v>
      </c>
      <c r="I1309">
        <v>332</v>
      </c>
      <c r="J1309" t="s">
        <v>29</v>
      </c>
      <c r="K1309" t="s">
        <v>200</v>
      </c>
      <c r="L1309">
        <v>30000000</v>
      </c>
      <c r="M1309">
        <v>2011</v>
      </c>
      <c r="N1309">
        <v>6.9</v>
      </c>
      <c r="O1309">
        <f>Table1[[#This Row],[gross]]-Table1[[#This Row],[budget]]</f>
        <v>31094903</v>
      </c>
    </row>
    <row r="1310" spans="1:15" x14ac:dyDescent="0.3">
      <c r="A1310" t="s">
        <v>3114</v>
      </c>
      <c r="B1310">
        <v>349</v>
      </c>
      <c r="C1310">
        <v>113</v>
      </c>
      <c r="D1310">
        <v>61094903</v>
      </c>
      <c r="E1310" t="s">
        <v>500</v>
      </c>
      <c r="F1310" t="s">
        <v>61</v>
      </c>
      <c r="G1310" t="s">
        <v>3450</v>
      </c>
      <c r="H1310">
        <v>210548</v>
      </c>
      <c r="I1310">
        <v>332</v>
      </c>
      <c r="J1310" t="s">
        <v>29</v>
      </c>
      <c r="K1310" t="s">
        <v>200</v>
      </c>
      <c r="L1310">
        <v>30000000</v>
      </c>
      <c r="M1310">
        <v>2011</v>
      </c>
      <c r="N1310">
        <v>6.9</v>
      </c>
      <c r="O1310">
        <f>Table1[[#This Row],[gross]]-Table1[[#This Row],[budget]]</f>
        <v>31094903</v>
      </c>
    </row>
    <row r="1311" spans="1:15" x14ac:dyDescent="0.3">
      <c r="A1311" t="s">
        <v>2149</v>
      </c>
      <c r="B1311">
        <v>81</v>
      </c>
      <c r="C1311">
        <v>90</v>
      </c>
      <c r="D1311">
        <v>40485039</v>
      </c>
      <c r="E1311" t="s">
        <v>3452</v>
      </c>
      <c r="F1311" t="s">
        <v>106</v>
      </c>
      <c r="G1311" t="s">
        <v>3453</v>
      </c>
      <c r="H1311">
        <v>85362</v>
      </c>
      <c r="I1311">
        <v>181</v>
      </c>
      <c r="J1311" t="s">
        <v>29</v>
      </c>
      <c r="K1311" t="s">
        <v>30</v>
      </c>
      <c r="L1311">
        <v>10000000</v>
      </c>
      <c r="M1311">
        <v>1989</v>
      </c>
      <c r="N1311">
        <v>6.9</v>
      </c>
      <c r="O1311">
        <f>Table1[[#This Row],[gross]]-Table1[[#This Row],[budget]]</f>
        <v>30485039</v>
      </c>
    </row>
    <row r="1312" spans="1:15" x14ac:dyDescent="0.3">
      <c r="A1312" t="s">
        <v>982</v>
      </c>
      <c r="B1312">
        <v>123</v>
      </c>
      <c r="C1312">
        <v>109</v>
      </c>
      <c r="D1312">
        <v>74484168</v>
      </c>
      <c r="E1312" t="s">
        <v>1536</v>
      </c>
      <c r="F1312" t="s">
        <v>3455</v>
      </c>
      <c r="G1312" t="s">
        <v>3456</v>
      </c>
      <c r="H1312">
        <v>109894</v>
      </c>
      <c r="I1312">
        <v>340</v>
      </c>
      <c r="J1312" t="s">
        <v>29</v>
      </c>
      <c r="K1312" t="s">
        <v>30</v>
      </c>
      <c r="L1312">
        <v>45000000</v>
      </c>
      <c r="M1312">
        <v>2005</v>
      </c>
      <c r="N1312">
        <v>6.9</v>
      </c>
      <c r="O1312">
        <f>Table1[[#This Row],[gross]]-Table1[[#This Row],[budget]]</f>
        <v>29484168</v>
      </c>
    </row>
    <row r="1313" spans="1:15" x14ac:dyDescent="0.3">
      <c r="A1313" t="s">
        <v>3458</v>
      </c>
      <c r="B1313">
        <v>101</v>
      </c>
      <c r="C1313">
        <v>97</v>
      </c>
      <c r="D1313">
        <v>38201895</v>
      </c>
      <c r="E1313" t="s">
        <v>588</v>
      </c>
      <c r="F1313" t="s">
        <v>3459</v>
      </c>
      <c r="G1313" t="s">
        <v>3460</v>
      </c>
      <c r="H1313">
        <v>149222</v>
      </c>
      <c r="I1313">
        <v>749</v>
      </c>
      <c r="J1313" t="s">
        <v>29</v>
      </c>
      <c r="K1313" t="s">
        <v>30</v>
      </c>
      <c r="L1313">
        <v>10500000</v>
      </c>
      <c r="M1313">
        <v>1999</v>
      </c>
      <c r="N1313">
        <v>6.9</v>
      </c>
      <c r="O1313">
        <f>Table1[[#This Row],[gross]]-Table1[[#This Row],[budget]]</f>
        <v>27701895</v>
      </c>
    </row>
    <row r="1314" spans="1:15" x14ac:dyDescent="0.3">
      <c r="A1314" t="s">
        <v>1911</v>
      </c>
      <c r="B1314">
        <v>55</v>
      </c>
      <c r="C1314">
        <v>109</v>
      </c>
      <c r="D1314">
        <v>33000000</v>
      </c>
      <c r="E1314" t="s">
        <v>3461</v>
      </c>
      <c r="F1314" t="s">
        <v>1608</v>
      </c>
      <c r="G1314" t="s">
        <v>3462</v>
      </c>
      <c r="H1314">
        <v>9424</v>
      </c>
      <c r="I1314">
        <v>109</v>
      </c>
      <c r="J1314" t="s">
        <v>29</v>
      </c>
      <c r="K1314" t="s">
        <v>30</v>
      </c>
      <c r="L1314">
        <v>10000000</v>
      </c>
      <c r="M1314">
        <v>1985</v>
      </c>
      <c r="N1314">
        <v>6.9</v>
      </c>
      <c r="O1314">
        <f>Table1[[#This Row],[gross]]-Table1[[#This Row],[budget]]</f>
        <v>23000000</v>
      </c>
    </row>
    <row r="1315" spans="1:15" x14ac:dyDescent="0.3">
      <c r="A1315" t="s">
        <v>3463</v>
      </c>
      <c r="B1315">
        <v>122</v>
      </c>
      <c r="C1315">
        <v>82</v>
      </c>
      <c r="D1315">
        <v>49968653</v>
      </c>
      <c r="E1315" t="s">
        <v>289</v>
      </c>
      <c r="F1315" t="s">
        <v>3464</v>
      </c>
      <c r="G1315" t="s">
        <v>3465</v>
      </c>
      <c r="H1315">
        <v>85423</v>
      </c>
      <c r="I1315">
        <v>374</v>
      </c>
      <c r="J1315" t="s">
        <v>29</v>
      </c>
      <c r="K1315" t="s">
        <v>30</v>
      </c>
      <c r="L1315">
        <v>28000000</v>
      </c>
      <c r="M1315">
        <v>2001</v>
      </c>
      <c r="N1315">
        <v>6.9</v>
      </c>
      <c r="O1315">
        <f>Table1[[#This Row],[gross]]-Table1[[#This Row],[budget]]</f>
        <v>21968653</v>
      </c>
    </row>
    <row r="1316" spans="1:15" x14ac:dyDescent="0.3">
      <c r="A1316" t="s">
        <v>1403</v>
      </c>
      <c r="B1316">
        <v>279</v>
      </c>
      <c r="C1316">
        <v>120</v>
      </c>
      <c r="D1316">
        <v>58700247</v>
      </c>
      <c r="E1316" t="s">
        <v>588</v>
      </c>
      <c r="F1316" t="s">
        <v>1416</v>
      </c>
      <c r="G1316" t="s">
        <v>3467</v>
      </c>
      <c r="H1316">
        <v>95367</v>
      </c>
      <c r="I1316">
        <v>260</v>
      </c>
      <c r="J1316" t="s">
        <v>29</v>
      </c>
      <c r="K1316" t="s">
        <v>30</v>
      </c>
      <c r="L1316">
        <v>38000000</v>
      </c>
      <c r="M1316">
        <v>2011</v>
      </c>
      <c r="N1316">
        <v>6.9</v>
      </c>
      <c r="O1316">
        <f>Table1[[#This Row],[gross]]-Table1[[#This Row],[budget]]</f>
        <v>20700247</v>
      </c>
    </row>
    <row r="1317" spans="1:15" x14ac:dyDescent="0.3">
      <c r="A1317" t="s">
        <v>1887</v>
      </c>
      <c r="B1317">
        <v>32</v>
      </c>
      <c r="C1317">
        <v>125</v>
      </c>
      <c r="D1317">
        <v>29200000</v>
      </c>
      <c r="E1317" t="s">
        <v>875</v>
      </c>
      <c r="F1317" t="s">
        <v>3468</v>
      </c>
      <c r="G1317" t="s">
        <v>3469</v>
      </c>
      <c r="H1317">
        <v>6142</v>
      </c>
      <c r="I1317">
        <v>52</v>
      </c>
      <c r="J1317" t="s">
        <v>29</v>
      </c>
      <c r="K1317" t="s">
        <v>30</v>
      </c>
      <c r="L1317">
        <v>8500000</v>
      </c>
      <c r="M1317">
        <v>1979</v>
      </c>
      <c r="N1317">
        <v>6.9</v>
      </c>
      <c r="O1317">
        <f>Table1[[#This Row],[gross]]-Table1[[#This Row],[budget]]</f>
        <v>20700000</v>
      </c>
    </row>
    <row r="1318" spans="1:15" x14ac:dyDescent="0.3">
      <c r="A1318" t="s">
        <v>2257</v>
      </c>
      <c r="B1318">
        <v>18</v>
      </c>
      <c r="C1318">
        <v>106</v>
      </c>
      <c r="D1318">
        <v>25047631</v>
      </c>
      <c r="E1318" t="s">
        <v>699</v>
      </c>
      <c r="F1318" t="s">
        <v>2685</v>
      </c>
      <c r="G1318" t="s">
        <v>3470</v>
      </c>
      <c r="H1318">
        <v>6585</v>
      </c>
      <c r="I1318">
        <v>50</v>
      </c>
      <c r="J1318" t="s">
        <v>29</v>
      </c>
      <c r="K1318" t="s">
        <v>30</v>
      </c>
      <c r="L1318">
        <v>6000000</v>
      </c>
      <c r="M1318">
        <v>1999</v>
      </c>
      <c r="N1318">
        <v>6.9</v>
      </c>
      <c r="O1318">
        <f>Table1[[#This Row],[gross]]-Table1[[#This Row],[budget]]</f>
        <v>19047631</v>
      </c>
    </row>
    <row r="1319" spans="1:15" x14ac:dyDescent="0.3">
      <c r="A1319" t="s">
        <v>2775</v>
      </c>
      <c r="B1319">
        <v>166</v>
      </c>
      <c r="C1319">
        <v>129</v>
      </c>
      <c r="D1319">
        <v>37567440</v>
      </c>
      <c r="E1319" t="s">
        <v>845</v>
      </c>
      <c r="F1319" t="s">
        <v>3471</v>
      </c>
      <c r="G1319" t="s">
        <v>3472</v>
      </c>
      <c r="H1319">
        <v>113065</v>
      </c>
      <c r="I1319">
        <v>337</v>
      </c>
      <c r="J1319" t="s">
        <v>29</v>
      </c>
      <c r="K1319" t="s">
        <v>30</v>
      </c>
      <c r="L1319">
        <v>20000000</v>
      </c>
      <c r="M1319">
        <v>1982</v>
      </c>
      <c r="N1319">
        <v>6.9</v>
      </c>
      <c r="O1319">
        <f>Table1[[#This Row],[gross]]-Table1[[#This Row],[budget]]</f>
        <v>17567440</v>
      </c>
    </row>
    <row r="1320" spans="1:15" x14ac:dyDescent="0.3">
      <c r="A1320" t="s">
        <v>2775</v>
      </c>
      <c r="B1320">
        <v>166</v>
      </c>
      <c r="C1320">
        <v>129</v>
      </c>
      <c r="D1320">
        <v>37567440</v>
      </c>
      <c r="E1320" t="s">
        <v>845</v>
      </c>
      <c r="F1320" t="s">
        <v>3471</v>
      </c>
      <c r="G1320" t="s">
        <v>3472</v>
      </c>
      <c r="H1320">
        <v>113068</v>
      </c>
      <c r="I1320">
        <v>337</v>
      </c>
      <c r="J1320" t="s">
        <v>29</v>
      </c>
      <c r="K1320" t="s">
        <v>30</v>
      </c>
      <c r="L1320">
        <v>20000000</v>
      </c>
      <c r="M1320">
        <v>1982</v>
      </c>
      <c r="N1320">
        <v>6.9</v>
      </c>
      <c r="O1320">
        <f>Table1[[#This Row],[gross]]-Table1[[#This Row],[budget]]</f>
        <v>17567440</v>
      </c>
    </row>
    <row r="1321" spans="1:15" x14ac:dyDescent="0.3">
      <c r="A1321" t="s">
        <v>3474</v>
      </c>
      <c r="B1321">
        <v>74</v>
      </c>
      <c r="C1321">
        <v>109</v>
      </c>
      <c r="D1321">
        <v>52277485</v>
      </c>
      <c r="E1321" t="s">
        <v>379</v>
      </c>
      <c r="F1321" t="s">
        <v>2554</v>
      </c>
      <c r="G1321" t="s">
        <v>3475</v>
      </c>
      <c r="H1321">
        <v>32370</v>
      </c>
      <c r="I1321">
        <v>196</v>
      </c>
      <c r="J1321" t="s">
        <v>29</v>
      </c>
      <c r="K1321" t="s">
        <v>30</v>
      </c>
      <c r="L1321">
        <v>35000000</v>
      </c>
      <c r="M1321">
        <v>2003</v>
      </c>
      <c r="N1321">
        <v>6.9</v>
      </c>
      <c r="O1321">
        <f>Table1[[#This Row],[gross]]-Table1[[#This Row],[budget]]</f>
        <v>17277485</v>
      </c>
    </row>
    <row r="1322" spans="1:15" x14ac:dyDescent="0.3">
      <c r="A1322" t="s">
        <v>1544</v>
      </c>
      <c r="B1322">
        <v>325</v>
      </c>
      <c r="C1322">
        <v>118</v>
      </c>
      <c r="D1322">
        <v>94822707</v>
      </c>
      <c r="E1322" t="s">
        <v>1050</v>
      </c>
      <c r="F1322" t="s">
        <v>837</v>
      </c>
      <c r="G1322" t="s">
        <v>3476</v>
      </c>
      <c r="H1322">
        <v>227072</v>
      </c>
      <c r="I1322">
        <v>560</v>
      </c>
      <c r="J1322" t="s">
        <v>29</v>
      </c>
      <c r="K1322" t="s">
        <v>30</v>
      </c>
      <c r="L1322">
        <v>80000000</v>
      </c>
      <c r="M1322">
        <v>2010</v>
      </c>
      <c r="N1322">
        <v>6.9</v>
      </c>
      <c r="O1322">
        <f>Table1[[#This Row],[gross]]-Table1[[#This Row],[budget]]</f>
        <v>14822707</v>
      </c>
    </row>
    <row r="1323" spans="1:15" x14ac:dyDescent="0.3">
      <c r="A1323" t="s">
        <v>2709</v>
      </c>
      <c r="B1323">
        <v>72</v>
      </c>
      <c r="C1323">
        <v>93</v>
      </c>
      <c r="D1323">
        <v>50129186</v>
      </c>
      <c r="E1323" t="s">
        <v>1536</v>
      </c>
      <c r="F1323" t="s">
        <v>3478</v>
      </c>
      <c r="G1323" t="s">
        <v>3479</v>
      </c>
      <c r="H1323">
        <v>38399</v>
      </c>
      <c r="I1323">
        <v>218</v>
      </c>
      <c r="J1323" t="s">
        <v>29</v>
      </c>
      <c r="K1323" t="s">
        <v>30</v>
      </c>
      <c r="L1323">
        <v>36000000</v>
      </c>
      <c r="M1323">
        <v>1997</v>
      </c>
      <c r="N1323">
        <v>6.9</v>
      </c>
      <c r="O1323">
        <f>Table1[[#This Row],[gross]]-Table1[[#This Row],[budget]]</f>
        <v>14129186</v>
      </c>
    </row>
    <row r="1324" spans="1:15" x14ac:dyDescent="0.3">
      <c r="A1324" t="s">
        <v>2044</v>
      </c>
      <c r="B1324">
        <v>63</v>
      </c>
      <c r="C1324">
        <v>102</v>
      </c>
      <c r="D1324">
        <v>38747385</v>
      </c>
      <c r="E1324" t="s">
        <v>3480</v>
      </c>
      <c r="F1324" t="s">
        <v>520</v>
      </c>
      <c r="G1324" t="s">
        <v>3481</v>
      </c>
      <c r="H1324">
        <v>49349</v>
      </c>
      <c r="I1324">
        <v>165</v>
      </c>
      <c r="J1324" t="s">
        <v>29</v>
      </c>
      <c r="K1324" t="s">
        <v>30</v>
      </c>
      <c r="L1324">
        <v>25000000</v>
      </c>
      <c r="M1324">
        <v>1986</v>
      </c>
      <c r="N1324">
        <v>6.9</v>
      </c>
      <c r="O1324">
        <f>Table1[[#This Row],[gross]]-Table1[[#This Row],[budget]]</f>
        <v>13747385</v>
      </c>
    </row>
    <row r="1325" spans="1:15" x14ac:dyDescent="0.3">
      <c r="A1325" t="s">
        <v>1928</v>
      </c>
      <c r="B1325">
        <v>533</v>
      </c>
      <c r="C1325">
        <v>100</v>
      </c>
      <c r="D1325">
        <v>14673301</v>
      </c>
      <c r="E1325" t="s">
        <v>2463</v>
      </c>
      <c r="F1325" t="s">
        <v>3482</v>
      </c>
      <c r="G1325" t="s">
        <v>3483</v>
      </c>
      <c r="H1325">
        <v>112899</v>
      </c>
      <c r="I1325">
        <v>631</v>
      </c>
      <c r="J1325" t="s">
        <v>29</v>
      </c>
      <c r="K1325" t="s">
        <v>30</v>
      </c>
      <c r="L1325">
        <v>2000000</v>
      </c>
      <c r="M1325">
        <v>2014</v>
      </c>
      <c r="N1325">
        <v>6.9</v>
      </c>
      <c r="O1325">
        <f>Table1[[#This Row],[gross]]-Table1[[#This Row],[budget]]</f>
        <v>12673301</v>
      </c>
    </row>
    <row r="1326" spans="1:15" x14ac:dyDescent="0.3">
      <c r="A1326" t="s">
        <v>1877</v>
      </c>
      <c r="B1326">
        <v>32</v>
      </c>
      <c r="C1326">
        <v>144</v>
      </c>
      <c r="D1326">
        <v>20400000</v>
      </c>
      <c r="E1326" t="s">
        <v>1724</v>
      </c>
      <c r="F1326" t="s">
        <v>1847</v>
      </c>
      <c r="G1326" t="s">
        <v>3484</v>
      </c>
      <c r="H1326">
        <v>6304</v>
      </c>
      <c r="I1326">
        <v>87</v>
      </c>
      <c r="J1326" t="s">
        <v>29</v>
      </c>
      <c r="K1326" t="s">
        <v>30</v>
      </c>
      <c r="L1326">
        <v>8000000</v>
      </c>
      <c r="M1326">
        <v>1946</v>
      </c>
      <c r="N1326">
        <v>6.9</v>
      </c>
      <c r="O1326">
        <f>Table1[[#This Row],[gross]]-Table1[[#This Row],[budget]]</f>
        <v>12400000</v>
      </c>
    </row>
    <row r="1327" spans="1:15" x14ac:dyDescent="0.3">
      <c r="A1327" t="s">
        <v>2194</v>
      </c>
      <c r="B1327">
        <v>258</v>
      </c>
      <c r="C1327">
        <v>113</v>
      </c>
      <c r="D1327">
        <v>31146570</v>
      </c>
      <c r="E1327" t="s">
        <v>224</v>
      </c>
      <c r="F1327" t="s">
        <v>1729</v>
      </c>
      <c r="G1327" t="s">
        <v>3485</v>
      </c>
      <c r="H1327">
        <v>55441</v>
      </c>
      <c r="I1327">
        <v>165</v>
      </c>
      <c r="J1327" t="s">
        <v>29</v>
      </c>
      <c r="K1327" t="s">
        <v>30</v>
      </c>
      <c r="L1327">
        <v>20000000</v>
      </c>
      <c r="M1327">
        <v>2010</v>
      </c>
      <c r="N1327">
        <v>6.9</v>
      </c>
      <c r="O1327">
        <f>Table1[[#This Row],[gross]]-Table1[[#This Row],[budget]]</f>
        <v>11146570</v>
      </c>
    </row>
    <row r="1328" spans="1:15" x14ac:dyDescent="0.3">
      <c r="A1328" t="s">
        <v>3487</v>
      </c>
      <c r="B1328">
        <v>261</v>
      </c>
      <c r="C1328">
        <v>109</v>
      </c>
      <c r="D1328">
        <v>16901126</v>
      </c>
      <c r="E1328" t="s">
        <v>3488</v>
      </c>
      <c r="F1328" t="s">
        <v>3489</v>
      </c>
      <c r="G1328" t="s">
        <v>3490</v>
      </c>
      <c r="H1328">
        <v>76267</v>
      </c>
      <c r="I1328">
        <v>687</v>
      </c>
      <c r="J1328" t="s">
        <v>29</v>
      </c>
      <c r="K1328" t="s">
        <v>30</v>
      </c>
      <c r="L1328">
        <v>7000000</v>
      </c>
      <c r="M1328">
        <v>2005</v>
      </c>
      <c r="N1328">
        <v>6.9</v>
      </c>
      <c r="O1328">
        <f>Table1[[#This Row],[gross]]-Table1[[#This Row],[budget]]</f>
        <v>9901126</v>
      </c>
    </row>
    <row r="1329" spans="1:15" x14ac:dyDescent="0.3">
      <c r="A1329" t="s">
        <v>1623</v>
      </c>
      <c r="B1329">
        <v>125</v>
      </c>
      <c r="C1329">
        <v>118</v>
      </c>
      <c r="D1329">
        <v>18761993</v>
      </c>
      <c r="E1329" t="s">
        <v>73</v>
      </c>
      <c r="F1329" t="s">
        <v>2150</v>
      </c>
      <c r="G1329" t="s">
        <v>3491</v>
      </c>
      <c r="H1329">
        <v>19007</v>
      </c>
      <c r="I1329">
        <v>219</v>
      </c>
      <c r="J1329" t="s">
        <v>29</v>
      </c>
      <c r="K1329" t="s">
        <v>30</v>
      </c>
      <c r="L1329">
        <v>9000000</v>
      </c>
      <c r="M1329">
        <v>2005</v>
      </c>
      <c r="N1329">
        <v>6.9</v>
      </c>
      <c r="O1329">
        <f>Table1[[#This Row],[gross]]-Table1[[#This Row],[budget]]</f>
        <v>9761993</v>
      </c>
    </row>
    <row r="1330" spans="1:15" x14ac:dyDescent="0.3">
      <c r="A1330" t="s">
        <v>1899</v>
      </c>
      <c r="B1330">
        <v>106</v>
      </c>
      <c r="C1330">
        <v>115</v>
      </c>
      <c r="D1330">
        <v>32662299</v>
      </c>
      <c r="E1330" t="s">
        <v>699</v>
      </c>
      <c r="F1330" t="s">
        <v>294</v>
      </c>
      <c r="G1330" t="s">
        <v>3493</v>
      </c>
      <c r="H1330">
        <v>16469</v>
      </c>
      <c r="I1330">
        <v>275</v>
      </c>
      <c r="J1330" t="s">
        <v>29</v>
      </c>
      <c r="K1330" t="s">
        <v>30</v>
      </c>
      <c r="L1330">
        <v>24000000</v>
      </c>
      <c r="M1330">
        <v>2000</v>
      </c>
      <c r="N1330">
        <v>6.9</v>
      </c>
      <c r="O1330">
        <f>Table1[[#This Row],[gross]]-Table1[[#This Row],[budget]]</f>
        <v>8662299</v>
      </c>
    </row>
    <row r="1331" spans="1:15" x14ac:dyDescent="0.3">
      <c r="A1331" t="s">
        <v>1891</v>
      </c>
      <c r="B1331">
        <v>85</v>
      </c>
      <c r="C1331">
        <v>125</v>
      </c>
      <c r="D1331">
        <v>38432823</v>
      </c>
      <c r="E1331" t="s">
        <v>3494</v>
      </c>
      <c r="F1331" t="s">
        <v>3495</v>
      </c>
      <c r="G1331" t="s">
        <v>3496</v>
      </c>
      <c r="H1331">
        <v>33067</v>
      </c>
      <c r="I1331">
        <v>134</v>
      </c>
      <c r="J1331" t="s">
        <v>29</v>
      </c>
      <c r="K1331" t="s">
        <v>30</v>
      </c>
      <c r="L1331">
        <v>30000000</v>
      </c>
      <c r="M1331">
        <v>2006</v>
      </c>
      <c r="N1331">
        <v>6.9</v>
      </c>
      <c r="O1331">
        <f>Table1[[#This Row],[gross]]-Table1[[#This Row],[budget]]</f>
        <v>8432823</v>
      </c>
    </row>
    <row r="1332" spans="1:15" x14ac:dyDescent="0.3">
      <c r="A1332" t="s">
        <v>1072</v>
      </c>
      <c r="B1332">
        <v>181</v>
      </c>
      <c r="C1332">
        <v>104</v>
      </c>
      <c r="D1332">
        <v>30059386</v>
      </c>
      <c r="E1332" t="s">
        <v>676</v>
      </c>
      <c r="F1332" t="s">
        <v>1586</v>
      </c>
      <c r="G1332" t="s">
        <v>3498</v>
      </c>
      <c r="H1332">
        <v>128593</v>
      </c>
      <c r="I1332">
        <v>867</v>
      </c>
      <c r="J1332" t="s">
        <v>29</v>
      </c>
      <c r="K1332" t="s">
        <v>30</v>
      </c>
      <c r="L1332">
        <v>22000000</v>
      </c>
      <c r="M1332">
        <v>2001</v>
      </c>
      <c r="N1332">
        <v>6.9</v>
      </c>
      <c r="O1332">
        <f>Table1[[#This Row],[gross]]-Table1[[#This Row],[budget]]</f>
        <v>8059386</v>
      </c>
    </row>
    <row r="1333" spans="1:15" x14ac:dyDescent="0.3">
      <c r="A1333" t="s">
        <v>2282</v>
      </c>
      <c r="B1333">
        <v>222</v>
      </c>
      <c r="C1333">
        <v>117</v>
      </c>
      <c r="D1333">
        <v>28563179</v>
      </c>
      <c r="E1333" t="s">
        <v>208</v>
      </c>
      <c r="F1333" t="s">
        <v>703</v>
      </c>
      <c r="G1333" t="s">
        <v>3499</v>
      </c>
      <c r="H1333">
        <v>72693</v>
      </c>
      <c r="I1333">
        <v>199</v>
      </c>
      <c r="J1333" t="s">
        <v>29</v>
      </c>
      <c r="K1333" t="s">
        <v>30</v>
      </c>
      <c r="L1333">
        <v>21000000</v>
      </c>
      <c r="M1333">
        <v>2007</v>
      </c>
      <c r="N1333">
        <v>6.9</v>
      </c>
      <c r="O1333">
        <f>Table1[[#This Row],[gross]]-Table1[[#This Row],[budget]]</f>
        <v>7563179</v>
      </c>
    </row>
    <row r="1334" spans="1:15" x14ac:dyDescent="0.3">
      <c r="A1334" t="s">
        <v>67</v>
      </c>
      <c r="B1334">
        <v>249</v>
      </c>
      <c r="C1334">
        <v>134</v>
      </c>
      <c r="D1334">
        <v>47034272</v>
      </c>
      <c r="E1334" t="s">
        <v>2655</v>
      </c>
      <c r="F1334" t="s">
        <v>3501</v>
      </c>
      <c r="G1334" t="s">
        <v>3502</v>
      </c>
      <c r="H1334">
        <v>25465</v>
      </c>
      <c r="I1334">
        <v>190</v>
      </c>
      <c r="J1334" t="s">
        <v>29</v>
      </c>
      <c r="K1334" t="s">
        <v>30</v>
      </c>
      <c r="L1334">
        <v>40000000</v>
      </c>
      <c r="M1334">
        <v>2014</v>
      </c>
      <c r="N1334">
        <v>6.9</v>
      </c>
      <c r="O1334">
        <f>Table1[[#This Row],[gross]]-Table1[[#This Row],[budget]]</f>
        <v>7034272</v>
      </c>
    </row>
    <row r="1335" spans="1:15" x14ac:dyDescent="0.3">
      <c r="A1335" t="s">
        <v>1971</v>
      </c>
      <c r="B1335">
        <v>82</v>
      </c>
      <c r="C1335">
        <v>86</v>
      </c>
      <c r="D1335">
        <v>5518918</v>
      </c>
      <c r="E1335" t="s">
        <v>3503</v>
      </c>
      <c r="F1335" t="s">
        <v>3083</v>
      </c>
      <c r="G1335" t="s">
        <v>3504</v>
      </c>
      <c r="H1335">
        <v>12160</v>
      </c>
      <c r="I1335">
        <v>73</v>
      </c>
      <c r="J1335" t="s">
        <v>29</v>
      </c>
      <c r="K1335" t="s">
        <v>30</v>
      </c>
      <c r="L1335">
        <v>750000</v>
      </c>
      <c r="M1335">
        <v>2007</v>
      </c>
      <c r="N1335">
        <v>6.9</v>
      </c>
      <c r="O1335">
        <f>Table1[[#This Row],[gross]]-Table1[[#This Row],[budget]]</f>
        <v>4768918</v>
      </c>
    </row>
    <row r="1336" spans="1:15" x14ac:dyDescent="0.3">
      <c r="A1336" t="s">
        <v>2392</v>
      </c>
      <c r="B1336">
        <v>105</v>
      </c>
      <c r="C1336">
        <v>97</v>
      </c>
      <c r="D1336">
        <v>18535191</v>
      </c>
      <c r="E1336" t="s">
        <v>289</v>
      </c>
      <c r="F1336" t="s">
        <v>294</v>
      </c>
      <c r="G1336" t="s">
        <v>3505</v>
      </c>
      <c r="H1336">
        <v>12980</v>
      </c>
      <c r="I1336">
        <v>132</v>
      </c>
      <c r="J1336" t="s">
        <v>29</v>
      </c>
      <c r="K1336" t="s">
        <v>200</v>
      </c>
      <c r="L1336">
        <v>14000000</v>
      </c>
      <c r="M1336">
        <v>1999</v>
      </c>
      <c r="N1336">
        <v>6.9</v>
      </c>
      <c r="O1336">
        <f>Table1[[#This Row],[gross]]-Table1[[#This Row],[budget]]</f>
        <v>4535191</v>
      </c>
    </row>
    <row r="1337" spans="1:15" x14ac:dyDescent="0.3">
      <c r="A1337" t="s">
        <v>1956</v>
      </c>
      <c r="B1337">
        <v>195</v>
      </c>
      <c r="C1337">
        <v>91</v>
      </c>
      <c r="D1337">
        <v>12055108</v>
      </c>
      <c r="E1337" t="s">
        <v>73</v>
      </c>
      <c r="F1337" t="s">
        <v>3308</v>
      </c>
      <c r="G1337" t="s">
        <v>3506</v>
      </c>
      <c r="H1337">
        <v>61151</v>
      </c>
      <c r="I1337">
        <v>134</v>
      </c>
      <c r="J1337" t="s">
        <v>29</v>
      </c>
      <c r="K1337" t="s">
        <v>30</v>
      </c>
      <c r="L1337">
        <v>8000000</v>
      </c>
      <c r="M1337">
        <v>2008</v>
      </c>
      <c r="N1337">
        <v>6.9</v>
      </c>
      <c r="O1337">
        <f>Table1[[#This Row],[gross]]-Table1[[#This Row],[budget]]</f>
        <v>4055108</v>
      </c>
    </row>
    <row r="1338" spans="1:15" x14ac:dyDescent="0.3">
      <c r="A1338" t="s">
        <v>2451</v>
      </c>
      <c r="B1338">
        <v>71</v>
      </c>
      <c r="C1338">
        <v>91</v>
      </c>
      <c r="D1338">
        <v>4186931</v>
      </c>
      <c r="E1338" t="s">
        <v>699</v>
      </c>
      <c r="F1338" t="s">
        <v>3507</v>
      </c>
      <c r="G1338" t="s">
        <v>3508</v>
      </c>
      <c r="H1338">
        <v>6041</v>
      </c>
      <c r="I1338">
        <v>85</v>
      </c>
      <c r="J1338" t="s">
        <v>29</v>
      </c>
      <c r="K1338" t="s">
        <v>30</v>
      </c>
      <c r="L1338">
        <v>250000</v>
      </c>
      <c r="M1338">
        <v>2001</v>
      </c>
      <c r="N1338">
        <v>6.9</v>
      </c>
      <c r="O1338">
        <f>Table1[[#This Row],[gross]]-Table1[[#This Row],[budget]]</f>
        <v>3936931</v>
      </c>
    </row>
    <row r="1339" spans="1:15" x14ac:dyDescent="0.3">
      <c r="A1339" t="s">
        <v>1953</v>
      </c>
      <c r="B1339">
        <v>121</v>
      </c>
      <c r="C1339">
        <v>92</v>
      </c>
      <c r="D1339">
        <v>8786715</v>
      </c>
      <c r="E1339" t="s">
        <v>73</v>
      </c>
      <c r="F1339" t="s">
        <v>1670</v>
      </c>
      <c r="G1339" t="s">
        <v>3510</v>
      </c>
      <c r="H1339">
        <v>40274</v>
      </c>
      <c r="I1339">
        <v>324</v>
      </c>
      <c r="J1339" t="s">
        <v>29</v>
      </c>
      <c r="K1339" t="s">
        <v>30</v>
      </c>
      <c r="L1339">
        <v>5000000</v>
      </c>
      <c r="M1339">
        <v>2004</v>
      </c>
      <c r="N1339">
        <v>6.9</v>
      </c>
      <c r="O1339">
        <f>Table1[[#This Row],[gross]]-Table1[[#This Row],[budget]]</f>
        <v>3786715</v>
      </c>
    </row>
    <row r="1340" spans="1:15" x14ac:dyDescent="0.3">
      <c r="A1340" t="s">
        <v>3511</v>
      </c>
      <c r="B1340">
        <v>44</v>
      </c>
      <c r="C1340">
        <v>139</v>
      </c>
      <c r="D1340">
        <v>31600000</v>
      </c>
      <c r="E1340" t="s">
        <v>3512</v>
      </c>
      <c r="F1340" t="s">
        <v>61</v>
      </c>
      <c r="G1340" t="s">
        <v>3513</v>
      </c>
      <c r="H1340">
        <v>34427</v>
      </c>
      <c r="I1340">
        <v>126</v>
      </c>
      <c r="J1340" t="s">
        <v>29</v>
      </c>
      <c r="K1340" t="s">
        <v>30</v>
      </c>
      <c r="L1340">
        <v>28000000</v>
      </c>
      <c r="M1340">
        <v>1995</v>
      </c>
      <c r="N1340">
        <v>6.9</v>
      </c>
      <c r="O1340">
        <f>Table1[[#This Row],[gross]]-Table1[[#This Row],[budget]]</f>
        <v>3600000</v>
      </c>
    </row>
    <row r="1341" spans="1:15" x14ac:dyDescent="0.3">
      <c r="A1341" t="s">
        <v>1894</v>
      </c>
      <c r="B1341">
        <v>62</v>
      </c>
      <c r="C1341">
        <v>117</v>
      </c>
      <c r="D1341">
        <v>14348123</v>
      </c>
      <c r="E1341" t="s">
        <v>3316</v>
      </c>
      <c r="F1341" t="s">
        <v>3515</v>
      </c>
      <c r="G1341" t="s">
        <v>3516</v>
      </c>
      <c r="H1341">
        <v>9323</v>
      </c>
      <c r="I1341">
        <v>157</v>
      </c>
      <c r="J1341" t="s">
        <v>29</v>
      </c>
      <c r="K1341" t="s">
        <v>70</v>
      </c>
      <c r="L1341">
        <v>12000000</v>
      </c>
      <c r="M1341">
        <v>1999</v>
      </c>
      <c r="N1341">
        <v>6.9</v>
      </c>
      <c r="O1341">
        <f>Table1[[#This Row],[gross]]-Table1[[#This Row],[budget]]</f>
        <v>2348123</v>
      </c>
    </row>
    <row r="1342" spans="1:15" x14ac:dyDescent="0.3">
      <c r="A1342" t="s">
        <v>1946</v>
      </c>
      <c r="B1342">
        <v>82</v>
      </c>
      <c r="C1342">
        <v>96</v>
      </c>
      <c r="D1342">
        <v>4170647</v>
      </c>
      <c r="E1342" t="s">
        <v>73</v>
      </c>
      <c r="F1342" t="s">
        <v>1768</v>
      </c>
      <c r="G1342" t="s">
        <v>3517</v>
      </c>
      <c r="H1342">
        <v>14548</v>
      </c>
      <c r="I1342">
        <v>161</v>
      </c>
      <c r="J1342" t="s">
        <v>29</v>
      </c>
      <c r="K1342" t="s">
        <v>200</v>
      </c>
      <c r="L1342">
        <v>1900000</v>
      </c>
      <c r="M1342">
        <v>1999</v>
      </c>
      <c r="N1342">
        <v>6.9</v>
      </c>
      <c r="O1342">
        <f>Table1[[#This Row],[gross]]-Table1[[#This Row],[budget]]</f>
        <v>2270647</v>
      </c>
    </row>
    <row r="1343" spans="1:15" x14ac:dyDescent="0.3">
      <c r="A1343" t="s">
        <v>1655</v>
      </c>
      <c r="B1343">
        <v>56</v>
      </c>
      <c r="C1343">
        <v>81</v>
      </c>
      <c r="D1343">
        <v>2040920</v>
      </c>
      <c r="E1343" t="s">
        <v>747</v>
      </c>
      <c r="F1343" t="s">
        <v>3518</v>
      </c>
      <c r="G1343" t="s">
        <v>3519</v>
      </c>
      <c r="H1343">
        <v>52055</v>
      </c>
      <c r="I1343">
        <v>130</v>
      </c>
      <c r="J1343" t="s">
        <v>174</v>
      </c>
      <c r="K1343" t="s">
        <v>30</v>
      </c>
      <c r="L1343">
        <v>7000</v>
      </c>
      <c r="M1343">
        <v>1992</v>
      </c>
      <c r="N1343">
        <v>6.9</v>
      </c>
      <c r="O1343">
        <f>Table1[[#This Row],[gross]]-Table1[[#This Row],[budget]]</f>
        <v>2033920</v>
      </c>
    </row>
    <row r="1344" spans="1:15" x14ac:dyDescent="0.3">
      <c r="A1344" t="s">
        <v>2002</v>
      </c>
      <c r="B1344">
        <v>83</v>
      </c>
      <c r="C1344">
        <v>109</v>
      </c>
      <c r="D1344">
        <v>14060950</v>
      </c>
      <c r="E1344" t="s">
        <v>92</v>
      </c>
      <c r="F1344" t="s">
        <v>3520</v>
      </c>
      <c r="G1344" t="s">
        <v>3521</v>
      </c>
      <c r="H1344">
        <v>14354</v>
      </c>
      <c r="I1344">
        <v>139</v>
      </c>
      <c r="J1344" t="s">
        <v>29</v>
      </c>
      <c r="K1344" t="s">
        <v>30</v>
      </c>
      <c r="L1344">
        <v>12500000</v>
      </c>
      <c r="M1344">
        <v>2002</v>
      </c>
      <c r="N1344">
        <v>6.9</v>
      </c>
      <c r="O1344">
        <f>Table1[[#This Row],[gross]]-Table1[[#This Row],[budget]]</f>
        <v>1560950</v>
      </c>
    </row>
    <row r="1345" spans="1:15" x14ac:dyDescent="0.3">
      <c r="A1345" t="s">
        <v>1488</v>
      </c>
      <c r="B1345">
        <v>29</v>
      </c>
      <c r="C1345">
        <v>91</v>
      </c>
      <c r="D1345">
        <v>1652472</v>
      </c>
      <c r="E1345" t="s">
        <v>289</v>
      </c>
      <c r="F1345" t="s">
        <v>3522</v>
      </c>
      <c r="G1345" t="s">
        <v>3523</v>
      </c>
      <c r="H1345">
        <v>2843</v>
      </c>
      <c r="I1345">
        <v>25</v>
      </c>
      <c r="J1345" t="s">
        <v>90</v>
      </c>
      <c r="K1345" t="s">
        <v>241</v>
      </c>
      <c r="L1345">
        <v>300000</v>
      </c>
      <c r="M1345">
        <v>1996</v>
      </c>
      <c r="N1345">
        <v>6.9</v>
      </c>
      <c r="O1345">
        <f>Table1[[#This Row],[gross]]-Table1[[#This Row],[budget]]</f>
        <v>1352472</v>
      </c>
    </row>
    <row r="1346" spans="1:15" x14ac:dyDescent="0.3">
      <c r="A1346" t="s">
        <v>2738</v>
      </c>
      <c r="B1346">
        <v>112</v>
      </c>
      <c r="C1346">
        <v>109</v>
      </c>
      <c r="D1346">
        <v>2706659</v>
      </c>
      <c r="E1346" t="s">
        <v>73</v>
      </c>
      <c r="F1346" t="s">
        <v>2274</v>
      </c>
      <c r="G1346" t="s">
        <v>3524</v>
      </c>
      <c r="H1346">
        <v>17770</v>
      </c>
      <c r="I1346">
        <v>172</v>
      </c>
      <c r="J1346" t="s">
        <v>29</v>
      </c>
      <c r="K1346" t="s">
        <v>200</v>
      </c>
      <c r="L1346">
        <v>2000000</v>
      </c>
      <c r="M1346">
        <v>2006</v>
      </c>
      <c r="N1346">
        <v>6.9</v>
      </c>
      <c r="O1346">
        <f>Table1[[#This Row],[gross]]-Table1[[#This Row],[budget]]</f>
        <v>706659</v>
      </c>
    </row>
    <row r="1347" spans="1:15" x14ac:dyDescent="0.3">
      <c r="A1347" t="s">
        <v>1937</v>
      </c>
      <c r="B1347">
        <v>75</v>
      </c>
      <c r="C1347">
        <v>98</v>
      </c>
      <c r="D1347">
        <v>32701088</v>
      </c>
      <c r="E1347" t="s">
        <v>3095</v>
      </c>
      <c r="F1347" t="s">
        <v>3526</v>
      </c>
      <c r="G1347" t="s">
        <v>3527</v>
      </c>
      <c r="H1347">
        <v>10018</v>
      </c>
      <c r="I1347">
        <v>108</v>
      </c>
      <c r="J1347" t="s">
        <v>29</v>
      </c>
      <c r="K1347" t="s">
        <v>30</v>
      </c>
      <c r="L1347">
        <v>32000000</v>
      </c>
      <c r="M1347">
        <v>2005</v>
      </c>
      <c r="N1347">
        <v>6.9</v>
      </c>
      <c r="O1347">
        <f>Table1[[#This Row],[gross]]-Table1[[#This Row],[budget]]</f>
        <v>701088</v>
      </c>
    </row>
    <row r="1348" spans="1:15" x14ac:dyDescent="0.3">
      <c r="A1348" t="s">
        <v>489</v>
      </c>
      <c r="B1348">
        <v>165</v>
      </c>
      <c r="C1348">
        <v>139</v>
      </c>
      <c r="D1348">
        <v>30513940</v>
      </c>
      <c r="E1348" t="s">
        <v>1222</v>
      </c>
      <c r="F1348" t="s">
        <v>3529</v>
      </c>
      <c r="G1348" t="s">
        <v>3530</v>
      </c>
      <c r="H1348">
        <v>15843</v>
      </c>
      <c r="I1348">
        <v>104</v>
      </c>
      <c r="J1348" t="s">
        <v>29</v>
      </c>
      <c r="K1348" t="s">
        <v>30</v>
      </c>
      <c r="L1348">
        <v>30000000</v>
      </c>
      <c r="M1348">
        <v>2014</v>
      </c>
      <c r="N1348">
        <v>6.9</v>
      </c>
      <c r="O1348">
        <f>Table1[[#This Row],[gross]]-Table1[[#This Row],[budget]]</f>
        <v>513940</v>
      </c>
    </row>
    <row r="1349" spans="1:15" x14ac:dyDescent="0.3">
      <c r="A1349" t="s">
        <v>1906</v>
      </c>
      <c r="B1349">
        <v>194</v>
      </c>
      <c r="C1349">
        <v>110</v>
      </c>
      <c r="D1349">
        <v>13823741</v>
      </c>
      <c r="E1349" t="s">
        <v>655</v>
      </c>
      <c r="F1349" t="s">
        <v>2274</v>
      </c>
      <c r="G1349" t="s">
        <v>3532</v>
      </c>
      <c r="H1349">
        <v>61777</v>
      </c>
      <c r="I1349">
        <v>140</v>
      </c>
      <c r="J1349" t="s">
        <v>29</v>
      </c>
      <c r="K1349" t="s">
        <v>200</v>
      </c>
      <c r="L1349">
        <v>13500000</v>
      </c>
      <c r="M1349">
        <v>2008</v>
      </c>
      <c r="N1349">
        <v>6.9</v>
      </c>
      <c r="O1349">
        <f>Table1[[#This Row],[gross]]-Table1[[#This Row],[budget]]</f>
        <v>323741</v>
      </c>
    </row>
    <row r="1350" spans="1:15" x14ac:dyDescent="0.3">
      <c r="A1350" t="s">
        <v>3099</v>
      </c>
      <c r="B1350">
        <v>196</v>
      </c>
      <c r="C1350">
        <v>92</v>
      </c>
      <c r="D1350">
        <v>8279017</v>
      </c>
      <c r="E1350" t="s">
        <v>3533</v>
      </c>
      <c r="F1350" t="s">
        <v>3534</v>
      </c>
      <c r="G1350" t="s">
        <v>3535</v>
      </c>
      <c r="H1350">
        <v>34191</v>
      </c>
      <c r="I1350">
        <v>339</v>
      </c>
      <c r="J1350" t="s">
        <v>29</v>
      </c>
      <c r="K1350" t="s">
        <v>200</v>
      </c>
      <c r="L1350">
        <v>8000000</v>
      </c>
      <c r="M1350">
        <v>2000</v>
      </c>
      <c r="N1350">
        <v>6.9</v>
      </c>
      <c r="O1350">
        <f>Table1[[#This Row],[gross]]-Table1[[#This Row],[budget]]</f>
        <v>279017</v>
      </c>
    </row>
    <row r="1351" spans="1:15" x14ac:dyDescent="0.3">
      <c r="A1351" t="s">
        <v>1429</v>
      </c>
      <c r="B1351">
        <v>81</v>
      </c>
      <c r="C1351">
        <v>110</v>
      </c>
      <c r="D1351">
        <v>136007</v>
      </c>
      <c r="E1351" t="s">
        <v>875</v>
      </c>
      <c r="F1351" t="s">
        <v>3536</v>
      </c>
      <c r="G1351" t="s">
        <v>3537</v>
      </c>
      <c r="H1351">
        <v>3924</v>
      </c>
      <c r="I1351">
        <v>39</v>
      </c>
      <c r="J1351" t="s">
        <v>90</v>
      </c>
      <c r="K1351" t="s">
        <v>241</v>
      </c>
      <c r="L1351">
        <v>4500</v>
      </c>
      <c r="M1351">
        <v>2004</v>
      </c>
      <c r="N1351">
        <v>6.9</v>
      </c>
      <c r="O1351">
        <f>Table1[[#This Row],[gross]]-Table1[[#This Row],[budget]]</f>
        <v>131507</v>
      </c>
    </row>
    <row r="1352" spans="1:15" x14ac:dyDescent="0.3">
      <c r="A1352" t="s">
        <v>2048</v>
      </c>
      <c r="B1352">
        <v>80</v>
      </c>
      <c r="C1352">
        <v>91</v>
      </c>
      <c r="D1352">
        <v>100117603</v>
      </c>
      <c r="E1352" t="s">
        <v>3539</v>
      </c>
      <c r="F1352" t="s">
        <v>3050</v>
      </c>
      <c r="G1352" t="s">
        <v>3540</v>
      </c>
      <c r="H1352">
        <v>102933</v>
      </c>
      <c r="I1352">
        <v>230</v>
      </c>
      <c r="J1352" t="s">
        <v>29</v>
      </c>
      <c r="K1352" t="s">
        <v>30</v>
      </c>
      <c r="L1352">
        <v>100000000</v>
      </c>
      <c r="M1352">
        <v>1996</v>
      </c>
      <c r="N1352">
        <v>6.9</v>
      </c>
      <c r="O1352">
        <f>Table1[[#This Row],[gross]]-Table1[[#This Row],[budget]]</f>
        <v>117603</v>
      </c>
    </row>
    <row r="1353" spans="1:15" x14ac:dyDescent="0.3">
      <c r="A1353" t="s">
        <v>74</v>
      </c>
      <c r="B1353">
        <v>75</v>
      </c>
      <c r="C1353">
        <v>149</v>
      </c>
      <c r="D1353">
        <v>25809813</v>
      </c>
      <c r="E1353" t="s">
        <v>1683</v>
      </c>
      <c r="F1353" t="s">
        <v>74</v>
      </c>
      <c r="G1353" t="s">
        <v>3542</v>
      </c>
      <c r="H1353">
        <v>50311</v>
      </c>
      <c r="I1353">
        <v>212</v>
      </c>
      <c r="J1353" t="s">
        <v>29</v>
      </c>
      <c r="K1353" t="s">
        <v>30</v>
      </c>
      <c r="L1353">
        <v>26000000</v>
      </c>
      <c r="M1353">
        <v>1996</v>
      </c>
      <c r="N1353">
        <v>6.9</v>
      </c>
      <c r="O1353">
        <f>Table1[[#This Row],[gross]]-Table1[[#This Row],[budget]]</f>
        <v>-190187</v>
      </c>
    </row>
    <row r="1354" spans="1:15" x14ac:dyDescent="0.3">
      <c r="A1354" t="s">
        <v>1973</v>
      </c>
      <c r="B1354">
        <v>203</v>
      </c>
      <c r="C1354">
        <v>82</v>
      </c>
      <c r="D1354">
        <v>126387</v>
      </c>
      <c r="E1354" t="s">
        <v>626</v>
      </c>
      <c r="F1354" t="s">
        <v>3544</v>
      </c>
      <c r="G1354" t="s">
        <v>3545</v>
      </c>
      <c r="H1354">
        <v>14985</v>
      </c>
      <c r="I1354">
        <v>253</v>
      </c>
      <c r="J1354" t="s">
        <v>69</v>
      </c>
      <c r="K1354" t="s">
        <v>70</v>
      </c>
      <c r="L1354">
        <v>400000</v>
      </c>
      <c r="M1354">
        <v>1981</v>
      </c>
      <c r="N1354">
        <v>6.9</v>
      </c>
      <c r="O1354">
        <f>Table1[[#This Row],[gross]]-Table1[[#This Row],[budget]]</f>
        <v>-273613</v>
      </c>
    </row>
    <row r="1355" spans="1:15" x14ac:dyDescent="0.3">
      <c r="A1355" t="s">
        <v>1914</v>
      </c>
      <c r="B1355">
        <v>42</v>
      </c>
      <c r="C1355">
        <v>108</v>
      </c>
      <c r="D1355">
        <v>2961991</v>
      </c>
      <c r="E1355" t="s">
        <v>393</v>
      </c>
      <c r="F1355" t="s">
        <v>1482</v>
      </c>
      <c r="G1355" t="s">
        <v>3547</v>
      </c>
      <c r="H1355">
        <v>15885</v>
      </c>
      <c r="I1355">
        <v>78</v>
      </c>
      <c r="J1355" t="s">
        <v>29</v>
      </c>
      <c r="K1355" t="s">
        <v>30</v>
      </c>
      <c r="L1355">
        <v>3300000</v>
      </c>
      <c r="M1355">
        <v>1996</v>
      </c>
      <c r="N1355">
        <v>6.9</v>
      </c>
      <c r="O1355">
        <f>Table1[[#This Row],[gross]]-Table1[[#This Row],[budget]]</f>
        <v>-338009</v>
      </c>
    </row>
    <row r="1356" spans="1:15" x14ac:dyDescent="0.3">
      <c r="A1356" t="s">
        <v>857</v>
      </c>
      <c r="B1356">
        <v>25</v>
      </c>
      <c r="C1356">
        <v>115</v>
      </c>
      <c r="D1356">
        <v>13640000</v>
      </c>
      <c r="E1356" t="s">
        <v>73</v>
      </c>
      <c r="F1356" t="s">
        <v>2554</v>
      </c>
      <c r="G1356" t="s">
        <v>3549</v>
      </c>
      <c r="H1356">
        <v>6011</v>
      </c>
      <c r="I1356">
        <v>39</v>
      </c>
      <c r="J1356" t="s">
        <v>29</v>
      </c>
      <c r="K1356" t="s">
        <v>30</v>
      </c>
      <c r="L1356">
        <v>14000000</v>
      </c>
      <c r="M1356">
        <v>1994</v>
      </c>
      <c r="N1356">
        <v>6.9</v>
      </c>
      <c r="O1356">
        <f>Table1[[#This Row],[gross]]-Table1[[#This Row],[budget]]</f>
        <v>-360000</v>
      </c>
    </row>
    <row r="1357" spans="1:15" x14ac:dyDescent="0.3">
      <c r="A1357" t="s">
        <v>1918</v>
      </c>
      <c r="B1357">
        <v>168</v>
      </c>
      <c r="C1357">
        <v>102</v>
      </c>
      <c r="D1357">
        <v>1477002</v>
      </c>
      <c r="E1357" t="s">
        <v>588</v>
      </c>
      <c r="F1357" t="s">
        <v>2952</v>
      </c>
      <c r="G1357" t="s">
        <v>3551</v>
      </c>
      <c r="H1357">
        <v>16645</v>
      </c>
      <c r="I1357">
        <v>72</v>
      </c>
      <c r="J1357" t="s">
        <v>29</v>
      </c>
      <c r="K1357" t="s">
        <v>30</v>
      </c>
      <c r="L1357">
        <v>2000000</v>
      </c>
      <c r="M1357">
        <v>2015</v>
      </c>
      <c r="N1357">
        <v>6.9</v>
      </c>
      <c r="O1357">
        <f>Table1[[#This Row],[gross]]-Table1[[#This Row],[budget]]</f>
        <v>-522998</v>
      </c>
    </row>
    <row r="1358" spans="1:15" x14ac:dyDescent="0.3">
      <c r="A1358" t="s">
        <v>1932</v>
      </c>
      <c r="B1358">
        <v>76</v>
      </c>
      <c r="C1358">
        <v>100</v>
      </c>
      <c r="D1358">
        <v>396035</v>
      </c>
      <c r="E1358" t="s">
        <v>588</v>
      </c>
      <c r="F1358" t="s">
        <v>3553</v>
      </c>
      <c r="G1358" t="s">
        <v>3554</v>
      </c>
      <c r="H1358">
        <v>2725</v>
      </c>
      <c r="I1358">
        <v>48</v>
      </c>
      <c r="J1358" t="s">
        <v>29</v>
      </c>
      <c r="K1358" t="s">
        <v>200</v>
      </c>
      <c r="L1358">
        <v>1000000</v>
      </c>
      <c r="M1358">
        <v>2004</v>
      </c>
      <c r="N1358">
        <v>6.9</v>
      </c>
      <c r="O1358">
        <f>Table1[[#This Row],[gross]]-Table1[[#This Row],[budget]]</f>
        <v>-603965</v>
      </c>
    </row>
    <row r="1359" spans="1:15" x14ac:dyDescent="0.3">
      <c r="A1359" t="s">
        <v>1978</v>
      </c>
      <c r="B1359">
        <v>56</v>
      </c>
      <c r="C1359">
        <v>81</v>
      </c>
      <c r="D1359">
        <v>6387</v>
      </c>
      <c r="E1359" t="s">
        <v>515</v>
      </c>
      <c r="F1359" t="s">
        <v>3556</v>
      </c>
      <c r="G1359" t="s">
        <v>3557</v>
      </c>
      <c r="H1359">
        <v>4862</v>
      </c>
      <c r="I1359">
        <v>37</v>
      </c>
      <c r="J1359" t="s">
        <v>29</v>
      </c>
      <c r="K1359" t="s">
        <v>30</v>
      </c>
      <c r="L1359">
        <v>1000000</v>
      </c>
      <c r="M1359">
        <v>2006</v>
      </c>
      <c r="N1359">
        <v>6.9</v>
      </c>
      <c r="O1359">
        <f>Table1[[#This Row],[gross]]-Table1[[#This Row],[budget]]</f>
        <v>-993613</v>
      </c>
    </row>
    <row r="1360" spans="1:15" x14ac:dyDescent="0.3">
      <c r="A1360" t="s">
        <v>1813</v>
      </c>
      <c r="B1360">
        <v>88</v>
      </c>
      <c r="C1360">
        <v>108</v>
      </c>
      <c r="D1360">
        <v>548712</v>
      </c>
      <c r="E1360" t="s">
        <v>588</v>
      </c>
      <c r="F1360" t="s">
        <v>3559</v>
      </c>
      <c r="G1360" t="s">
        <v>3560</v>
      </c>
      <c r="H1360">
        <v>9233</v>
      </c>
      <c r="I1360">
        <v>126</v>
      </c>
      <c r="J1360" t="s">
        <v>29</v>
      </c>
      <c r="K1360" t="s">
        <v>30</v>
      </c>
      <c r="L1360">
        <v>2500000</v>
      </c>
      <c r="M1360">
        <v>2003</v>
      </c>
      <c r="N1360">
        <v>6.9</v>
      </c>
      <c r="O1360">
        <f>Table1[[#This Row],[gross]]-Table1[[#This Row],[budget]]</f>
        <v>-1951288</v>
      </c>
    </row>
    <row r="1361" spans="1:15" x14ac:dyDescent="0.3">
      <c r="A1361" t="s">
        <v>1904</v>
      </c>
      <c r="B1361">
        <v>230</v>
      </c>
      <c r="C1361">
        <v>111</v>
      </c>
      <c r="D1361">
        <v>13034417</v>
      </c>
      <c r="E1361" t="s">
        <v>459</v>
      </c>
      <c r="F1361" t="s">
        <v>3562</v>
      </c>
      <c r="G1361" t="s">
        <v>3563</v>
      </c>
      <c r="H1361">
        <v>55665</v>
      </c>
      <c r="I1361">
        <v>118</v>
      </c>
      <c r="J1361" t="s">
        <v>29</v>
      </c>
      <c r="K1361" t="s">
        <v>30</v>
      </c>
      <c r="L1361">
        <v>15000000</v>
      </c>
      <c r="M1361">
        <v>2009</v>
      </c>
      <c r="N1361">
        <v>6.9</v>
      </c>
      <c r="O1361">
        <f>Table1[[#This Row],[gross]]-Table1[[#This Row],[budget]]</f>
        <v>-1965583</v>
      </c>
    </row>
    <row r="1362" spans="1:15" x14ac:dyDescent="0.3">
      <c r="A1362" t="s">
        <v>2734</v>
      </c>
      <c r="B1362">
        <v>62</v>
      </c>
      <c r="C1362">
        <v>117</v>
      </c>
      <c r="D1362">
        <v>24944213</v>
      </c>
      <c r="E1362" t="s">
        <v>1941</v>
      </c>
      <c r="F1362" t="s">
        <v>520</v>
      </c>
      <c r="G1362" t="s">
        <v>3565</v>
      </c>
      <c r="H1362">
        <v>63459</v>
      </c>
      <c r="I1362">
        <v>185</v>
      </c>
      <c r="J1362" t="s">
        <v>29</v>
      </c>
      <c r="K1362" t="s">
        <v>30</v>
      </c>
      <c r="L1362">
        <v>27000000</v>
      </c>
      <c r="M1362">
        <v>1996</v>
      </c>
      <c r="N1362">
        <v>6.9</v>
      </c>
      <c r="O1362">
        <f>Table1[[#This Row],[gross]]-Table1[[#This Row],[budget]]</f>
        <v>-2055787</v>
      </c>
    </row>
    <row r="1363" spans="1:15" x14ac:dyDescent="0.3">
      <c r="A1363" t="s">
        <v>1136</v>
      </c>
      <c r="B1363">
        <v>68</v>
      </c>
      <c r="C1363">
        <v>141</v>
      </c>
      <c r="D1363">
        <v>3064356</v>
      </c>
      <c r="E1363" t="s">
        <v>588</v>
      </c>
      <c r="F1363" t="s">
        <v>3567</v>
      </c>
      <c r="G1363" t="s">
        <v>3568</v>
      </c>
      <c r="H1363">
        <v>3433</v>
      </c>
      <c r="I1363">
        <v>81</v>
      </c>
      <c r="J1363" t="s">
        <v>29</v>
      </c>
      <c r="K1363" t="s">
        <v>30</v>
      </c>
      <c r="L1363">
        <v>5600000</v>
      </c>
      <c r="M1363">
        <v>2002</v>
      </c>
      <c r="N1363">
        <v>6.9</v>
      </c>
      <c r="O1363">
        <f>Table1[[#This Row],[gross]]-Table1[[#This Row],[budget]]</f>
        <v>-2535644</v>
      </c>
    </row>
    <row r="1364" spans="1:15" x14ac:dyDescent="0.3">
      <c r="A1364" t="s">
        <v>1923</v>
      </c>
      <c r="B1364">
        <v>116</v>
      </c>
      <c r="C1364">
        <v>101</v>
      </c>
      <c r="D1364">
        <v>864959</v>
      </c>
      <c r="E1364" t="s">
        <v>845</v>
      </c>
      <c r="F1364" t="s">
        <v>3570</v>
      </c>
      <c r="G1364" t="s">
        <v>3571</v>
      </c>
      <c r="H1364">
        <v>20275</v>
      </c>
      <c r="I1364">
        <v>151</v>
      </c>
      <c r="J1364" t="s">
        <v>29</v>
      </c>
      <c r="K1364" t="s">
        <v>200</v>
      </c>
      <c r="L1364">
        <v>4000000</v>
      </c>
      <c r="M1364">
        <v>2005</v>
      </c>
      <c r="N1364">
        <v>6.9</v>
      </c>
      <c r="O1364">
        <f>Table1[[#This Row],[gross]]-Table1[[#This Row],[budget]]</f>
        <v>-3135041</v>
      </c>
    </row>
    <row r="1365" spans="1:15" x14ac:dyDescent="0.3">
      <c r="A1365" t="s">
        <v>857</v>
      </c>
      <c r="B1365">
        <v>48</v>
      </c>
      <c r="C1365">
        <v>136</v>
      </c>
      <c r="D1365">
        <v>21554585</v>
      </c>
      <c r="E1365" t="s">
        <v>459</v>
      </c>
      <c r="F1365" t="s">
        <v>837</v>
      </c>
      <c r="G1365" t="s">
        <v>3572</v>
      </c>
      <c r="H1365">
        <v>36108</v>
      </c>
      <c r="I1365">
        <v>109</v>
      </c>
      <c r="J1365" t="s">
        <v>29</v>
      </c>
      <c r="K1365" t="s">
        <v>30</v>
      </c>
      <c r="L1365">
        <v>25000000</v>
      </c>
      <c r="M1365">
        <v>1998</v>
      </c>
      <c r="N1365">
        <v>6.9</v>
      </c>
      <c r="O1365">
        <f>Table1[[#This Row],[gross]]-Table1[[#This Row],[budget]]</f>
        <v>-3445415</v>
      </c>
    </row>
    <row r="1366" spans="1:15" x14ac:dyDescent="0.3">
      <c r="A1366" t="s">
        <v>1813</v>
      </c>
      <c r="B1366">
        <v>232</v>
      </c>
      <c r="C1366">
        <v>117</v>
      </c>
      <c r="D1366">
        <v>371897</v>
      </c>
      <c r="E1366" t="s">
        <v>92</v>
      </c>
      <c r="F1366" t="s">
        <v>1302</v>
      </c>
      <c r="G1366" t="s">
        <v>3574</v>
      </c>
      <c r="H1366">
        <v>36494</v>
      </c>
      <c r="I1366">
        <v>118</v>
      </c>
      <c r="J1366" t="s">
        <v>29</v>
      </c>
      <c r="K1366" t="s">
        <v>30</v>
      </c>
      <c r="L1366">
        <v>4000000</v>
      </c>
      <c r="M1366">
        <v>2013</v>
      </c>
      <c r="N1366">
        <v>6.9</v>
      </c>
      <c r="O1366">
        <f>Table1[[#This Row],[gross]]-Table1[[#This Row],[budget]]</f>
        <v>-3628103</v>
      </c>
    </row>
    <row r="1367" spans="1:15" x14ac:dyDescent="0.3">
      <c r="A1367" t="s">
        <v>1934</v>
      </c>
      <c r="B1367">
        <v>61</v>
      </c>
      <c r="C1367">
        <v>99</v>
      </c>
      <c r="D1367">
        <v>19959</v>
      </c>
      <c r="E1367" t="s">
        <v>92</v>
      </c>
      <c r="F1367" t="s">
        <v>3576</v>
      </c>
      <c r="G1367" t="s">
        <v>3577</v>
      </c>
      <c r="H1367">
        <v>3579</v>
      </c>
      <c r="I1367">
        <v>14</v>
      </c>
      <c r="J1367" t="s">
        <v>29</v>
      </c>
      <c r="K1367" t="s">
        <v>3578</v>
      </c>
      <c r="L1367">
        <v>3800000</v>
      </c>
      <c r="M1367">
        <v>2009</v>
      </c>
      <c r="N1367">
        <v>6.9</v>
      </c>
      <c r="O1367">
        <f>Table1[[#This Row],[gross]]-Table1[[#This Row],[budget]]</f>
        <v>-3780041</v>
      </c>
    </row>
    <row r="1368" spans="1:15" x14ac:dyDescent="0.3">
      <c r="A1368" t="s">
        <v>1875</v>
      </c>
      <c r="B1368">
        <v>50</v>
      </c>
      <c r="C1368">
        <v>176</v>
      </c>
      <c r="D1368">
        <v>3047539</v>
      </c>
      <c r="E1368" t="s">
        <v>588</v>
      </c>
      <c r="F1368" t="s">
        <v>765</v>
      </c>
      <c r="G1368" t="s">
        <v>3580</v>
      </c>
      <c r="H1368">
        <v>42296</v>
      </c>
      <c r="I1368">
        <v>286</v>
      </c>
      <c r="J1368" t="s">
        <v>103</v>
      </c>
      <c r="K1368" t="s">
        <v>767</v>
      </c>
      <c r="L1368">
        <v>7217600</v>
      </c>
      <c r="M1368">
        <v>2012</v>
      </c>
      <c r="N1368">
        <v>6.9</v>
      </c>
      <c r="O1368">
        <f>Table1[[#This Row],[gross]]-Table1[[#This Row],[budget]]</f>
        <v>-4170061</v>
      </c>
    </row>
    <row r="1369" spans="1:15" x14ac:dyDescent="0.3">
      <c r="A1369" t="s">
        <v>1896</v>
      </c>
      <c r="B1369">
        <v>200</v>
      </c>
      <c r="C1369">
        <v>116</v>
      </c>
      <c r="D1369">
        <v>2268296</v>
      </c>
      <c r="E1369" t="s">
        <v>224</v>
      </c>
      <c r="F1369" t="s">
        <v>2952</v>
      </c>
      <c r="G1369" t="s">
        <v>3582</v>
      </c>
      <c r="H1369">
        <v>41856</v>
      </c>
      <c r="I1369">
        <v>119</v>
      </c>
      <c r="J1369" t="s">
        <v>29</v>
      </c>
      <c r="K1369" t="s">
        <v>200</v>
      </c>
      <c r="L1369">
        <v>6500000</v>
      </c>
      <c r="M1369">
        <v>2013</v>
      </c>
      <c r="N1369">
        <v>6.9</v>
      </c>
      <c r="O1369">
        <f>Table1[[#This Row],[gross]]-Table1[[#This Row],[budget]]</f>
        <v>-4231704</v>
      </c>
    </row>
    <row r="1370" spans="1:15" x14ac:dyDescent="0.3">
      <c r="A1370" t="s">
        <v>1284</v>
      </c>
      <c r="B1370">
        <v>217</v>
      </c>
      <c r="C1370">
        <v>111</v>
      </c>
      <c r="D1370">
        <v>13362308</v>
      </c>
      <c r="E1370" t="s">
        <v>92</v>
      </c>
      <c r="F1370" t="s">
        <v>221</v>
      </c>
      <c r="G1370" t="s">
        <v>3584</v>
      </c>
      <c r="H1370">
        <v>31898</v>
      </c>
      <c r="I1370">
        <v>111</v>
      </c>
      <c r="J1370" t="s">
        <v>29</v>
      </c>
      <c r="K1370" t="s">
        <v>30</v>
      </c>
      <c r="L1370">
        <v>18000000</v>
      </c>
      <c r="M1370">
        <v>2013</v>
      </c>
      <c r="N1370">
        <v>6.9</v>
      </c>
      <c r="O1370">
        <f>Table1[[#This Row],[gross]]-Table1[[#This Row],[budget]]</f>
        <v>-4637692</v>
      </c>
    </row>
    <row r="1371" spans="1:15" x14ac:dyDescent="0.3">
      <c r="A1371" t="s">
        <v>2392</v>
      </c>
      <c r="B1371">
        <v>104</v>
      </c>
      <c r="C1371">
        <v>97</v>
      </c>
      <c r="D1371">
        <v>8378141</v>
      </c>
      <c r="E1371" t="s">
        <v>699</v>
      </c>
      <c r="F1371" t="s">
        <v>656</v>
      </c>
      <c r="G1371" t="s">
        <v>3586</v>
      </c>
      <c r="H1371">
        <v>18966</v>
      </c>
      <c r="I1371">
        <v>141</v>
      </c>
      <c r="J1371" t="s">
        <v>29</v>
      </c>
      <c r="K1371" t="s">
        <v>200</v>
      </c>
      <c r="L1371">
        <v>15000000</v>
      </c>
      <c r="M1371">
        <v>2002</v>
      </c>
      <c r="N1371">
        <v>6.9</v>
      </c>
      <c r="O1371">
        <f>Table1[[#This Row],[gross]]-Table1[[#This Row],[budget]]</f>
        <v>-6621859</v>
      </c>
    </row>
    <row r="1372" spans="1:15" x14ac:dyDescent="0.3">
      <c r="A1372" t="s">
        <v>1943</v>
      </c>
      <c r="B1372">
        <v>49</v>
      </c>
      <c r="C1372">
        <v>97</v>
      </c>
      <c r="D1372">
        <v>233103</v>
      </c>
      <c r="E1372" t="s">
        <v>92</v>
      </c>
      <c r="F1372" t="s">
        <v>1581</v>
      </c>
      <c r="G1372" t="s">
        <v>3588</v>
      </c>
      <c r="H1372">
        <v>2670</v>
      </c>
      <c r="I1372">
        <v>50</v>
      </c>
      <c r="J1372" t="s">
        <v>29</v>
      </c>
      <c r="K1372" t="s">
        <v>200</v>
      </c>
      <c r="L1372">
        <v>7000000</v>
      </c>
      <c r="M1372">
        <v>2005</v>
      </c>
      <c r="N1372">
        <v>6.9</v>
      </c>
      <c r="O1372">
        <f>Table1[[#This Row],[gross]]-Table1[[#This Row],[budget]]</f>
        <v>-6766897</v>
      </c>
    </row>
    <row r="1373" spans="1:15" x14ac:dyDescent="0.3">
      <c r="A1373" t="s">
        <v>1231</v>
      </c>
      <c r="B1373">
        <v>135</v>
      </c>
      <c r="C1373">
        <v>101</v>
      </c>
      <c r="D1373">
        <v>24185781</v>
      </c>
      <c r="E1373" t="s">
        <v>257</v>
      </c>
      <c r="F1373" t="s">
        <v>136</v>
      </c>
      <c r="G1373" t="s">
        <v>3590</v>
      </c>
      <c r="H1373">
        <v>30339</v>
      </c>
      <c r="I1373">
        <v>268</v>
      </c>
      <c r="J1373" t="s">
        <v>29</v>
      </c>
      <c r="K1373" t="s">
        <v>30</v>
      </c>
      <c r="L1373">
        <v>31000000</v>
      </c>
      <c r="M1373">
        <v>2001</v>
      </c>
      <c r="N1373">
        <v>6.9</v>
      </c>
      <c r="O1373">
        <f>Table1[[#This Row],[gross]]-Table1[[#This Row],[budget]]</f>
        <v>-6814219</v>
      </c>
    </row>
    <row r="1374" spans="1:15" x14ac:dyDescent="0.3">
      <c r="A1374" t="s">
        <v>2499</v>
      </c>
      <c r="B1374">
        <v>90</v>
      </c>
      <c r="C1374">
        <v>92</v>
      </c>
      <c r="D1374">
        <v>1071240</v>
      </c>
      <c r="E1374" t="s">
        <v>393</v>
      </c>
      <c r="F1374" t="s">
        <v>656</v>
      </c>
      <c r="G1374" t="s">
        <v>3592</v>
      </c>
      <c r="H1374">
        <v>3571</v>
      </c>
      <c r="I1374">
        <v>34</v>
      </c>
      <c r="J1374" t="s">
        <v>29</v>
      </c>
      <c r="K1374" t="s">
        <v>200</v>
      </c>
      <c r="L1374">
        <v>8000000</v>
      </c>
      <c r="M1374">
        <v>2007</v>
      </c>
      <c r="N1374">
        <v>6.9</v>
      </c>
      <c r="O1374">
        <f>Table1[[#This Row],[gross]]-Table1[[#This Row],[budget]]</f>
        <v>-6928760</v>
      </c>
    </row>
    <row r="1375" spans="1:15" x14ac:dyDescent="0.3">
      <c r="A1375" t="s">
        <v>1961</v>
      </c>
      <c r="B1375">
        <v>85</v>
      </c>
      <c r="C1375">
        <v>90</v>
      </c>
      <c r="D1375">
        <v>671240</v>
      </c>
      <c r="E1375" t="s">
        <v>699</v>
      </c>
      <c r="F1375" t="s">
        <v>3593</v>
      </c>
      <c r="G1375" t="s">
        <v>3594</v>
      </c>
      <c r="H1375">
        <v>23023</v>
      </c>
      <c r="I1375">
        <v>149</v>
      </c>
      <c r="J1375" t="s">
        <v>29</v>
      </c>
      <c r="K1375" t="s">
        <v>200</v>
      </c>
      <c r="L1375">
        <v>7900000</v>
      </c>
      <c r="M1375">
        <v>2005</v>
      </c>
      <c r="N1375">
        <v>6.9</v>
      </c>
      <c r="O1375">
        <f>Table1[[#This Row],[gross]]-Table1[[#This Row],[budget]]</f>
        <v>-7228760</v>
      </c>
    </row>
    <row r="1376" spans="1:15" x14ac:dyDescent="0.3">
      <c r="A1376" t="s">
        <v>1713</v>
      </c>
      <c r="B1376">
        <v>68</v>
      </c>
      <c r="C1376">
        <v>98</v>
      </c>
      <c r="D1376">
        <v>117190</v>
      </c>
      <c r="E1376" t="s">
        <v>2113</v>
      </c>
      <c r="F1376" t="s">
        <v>3596</v>
      </c>
      <c r="G1376" t="s">
        <v>3597</v>
      </c>
      <c r="H1376">
        <v>29994</v>
      </c>
      <c r="I1376">
        <v>86</v>
      </c>
      <c r="J1376" t="s">
        <v>29</v>
      </c>
      <c r="K1376" t="s">
        <v>200</v>
      </c>
      <c r="L1376">
        <v>8000000</v>
      </c>
      <c r="M1376">
        <v>2010</v>
      </c>
      <c r="N1376">
        <v>6.9</v>
      </c>
      <c r="O1376">
        <f>Table1[[#This Row],[gross]]-Table1[[#This Row],[budget]]</f>
        <v>-7882810</v>
      </c>
    </row>
    <row r="1377" spans="1:15" x14ac:dyDescent="0.3">
      <c r="A1377" t="s">
        <v>2584</v>
      </c>
      <c r="B1377">
        <v>221</v>
      </c>
      <c r="C1377">
        <v>106</v>
      </c>
      <c r="D1377">
        <v>1939441</v>
      </c>
      <c r="E1377" t="s">
        <v>116</v>
      </c>
      <c r="F1377" t="s">
        <v>2393</v>
      </c>
      <c r="G1377" t="s">
        <v>3599</v>
      </c>
      <c r="H1377">
        <v>55567</v>
      </c>
      <c r="I1377">
        <v>144</v>
      </c>
      <c r="J1377" t="s">
        <v>29</v>
      </c>
      <c r="K1377" t="s">
        <v>30</v>
      </c>
      <c r="L1377">
        <v>10000000</v>
      </c>
      <c r="M1377">
        <v>2012</v>
      </c>
      <c r="N1377">
        <v>6.9</v>
      </c>
      <c r="O1377">
        <f>Table1[[#This Row],[gross]]-Table1[[#This Row],[budget]]</f>
        <v>-8060559</v>
      </c>
    </row>
    <row r="1378" spans="1:15" x14ac:dyDescent="0.3">
      <c r="A1378" t="s">
        <v>839</v>
      </c>
      <c r="B1378">
        <v>283</v>
      </c>
      <c r="C1378">
        <v>129</v>
      </c>
      <c r="D1378">
        <v>31836745</v>
      </c>
      <c r="E1378" t="s">
        <v>3601</v>
      </c>
      <c r="F1378" t="s">
        <v>74</v>
      </c>
      <c r="G1378" t="s">
        <v>3602</v>
      </c>
      <c r="H1378">
        <v>81298</v>
      </c>
      <c r="I1378">
        <v>341</v>
      </c>
      <c r="J1378" t="s">
        <v>29</v>
      </c>
      <c r="K1378" t="s">
        <v>30</v>
      </c>
      <c r="L1378">
        <v>40000000</v>
      </c>
      <c r="M1378">
        <v>2011</v>
      </c>
      <c r="N1378">
        <v>6.9</v>
      </c>
      <c r="O1378">
        <f>Table1[[#This Row],[gross]]-Table1[[#This Row],[budget]]</f>
        <v>-8163255</v>
      </c>
    </row>
    <row r="1379" spans="1:15" x14ac:dyDescent="0.3">
      <c r="A1379" t="s">
        <v>1702</v>
      </c>
      <c r="B1379">
        <v>167</v>
      </c>
      <c r="C1379">
        <v>144</v>
      </c>
      <c r="D1379">
        <v>56083966</v>
      </c>
      <c r="E1379" t="s">
        <v>3604</v>
      </c>
      <c r="F1379" t="s">
        <v>2799</v>
      </c>
      <c r="G1379" t="s">
        <v>3605</v>
      </c>
      <c r="H1379">
        <v>137003</v>
      </c>
      <c r="I1379">
        <v>658</v>
      </c>
      <c r="J1379" t="s">
        <v>29</v>
      </c>
      <c r="K1379" t="s">
        <v>30</v>
      </c>
      <c r="L1379">
        <v>65000000</v>
      </c>
      <c r="M1379">
        <v>2001</v>
      </c>
      <c r="N1379">
        <v>6.9</v>
      </c>
      <c r="O1379">
        <f>Table1[[#This Row],[gross]]-Table1[[#This Row],[budget]]</f>
        <v>-8916034</v>
      </c>
    </row>
    <row r="1380" spans="1:15" x14ac:dyDescent="0.3">
      <c r="A1380" t="s">
        <v>3607</v>
      </c>
      <c r="B1380">
        <v>60</v>
      </c>
      <c r="C1380">
        <v>114</v>
      </c>
      <c r="D1380">
        <v>18252684</v>
      </c>
      <c r="E1380" t="s">
        <v>157</v>
      </c>
      <c r="F1380" t="s">
        <v>2897</v>
      </c>
      <c r="G1380" t="s">
        <v>3608</v>
      </c>
      <c r="H1380">
        <v>18366</v>
      </c>
      <c r="I1380">
        <v>219</v>
      </c>
      <c r="J1380" t="s">
        <v>29</v>
      </c>
      <c r="K1380" t="s">
        <v>30</v>
      </c>
      <c r="L1380">
        <v>30000000</v>
      </c>
      <c r="M1380">
        <v>1998</v>
      </c>
      <c r="N1380">
        <v>6.9</v>
      </c>
      <c r="O1380">
        <f>Table1[[#This Row],[gross]]-Table1[[#This Row],[budget]]</f>
        <v>-11747316</v>
      </c>
    </row>
    <row r="1381" spans="1:15" x14ac:dyDescent="0.3">
      <c r="A1381" t="s">
        <v>2037</v>
      </c>
      <c r="B1381">
        <v>120</v>
      </c>
      <c r="C1381">
        <v>127</v>
      </c>
      <c r="D1381">
        <v>12188642</v>
      </c>
      <c r="E1381" t="s">
        <v>60</v>
      </c>
      <c r="F1381" t="s">
        <v>3610</v>
      </c>
      <c r="G1381" t="s">
        <v>3611</v>
      </c>
      <c r="H1381">
        <v>21098</v>
      </c>
      <c r="I1381">
        <v>56</v>
      </c>
      <c r="J1381" t="s">
        <v>29</v>
      </c>
      <c r="K1381" t="s">
        <v>3612</v>
      </c>
      <c r="L1381">
        <v>26000000</v>
      </c>
      <c r="M1381">
        <v>2015</v>
      </c>
      <c r="N1381">
        <v>6.9</v>
      </c>
      <c r="O1381">
        <f>Table1[[#This Row],[gross]]-Table1[[#This Row],[budget]]</f>
        <v>-13811358</v>
      </c>
    </row>
    <row r="1382" spans="1:15" x14ac:dyDescent="0.3">
      <c r="A1382" t="s">
        <v>1226</v>
      </c>
      <c r="B1382">
        <v>418</v>
      </c>
      <c r="C1382">
        <v>123</v>
      </c>
      <c r="D1382">
        <v>161087183</v>
      </c>
      <c r="E1382" t="s">
        <v>1920</v>
      </c>
      <c r="F1382" t="s">
        <v>665</v>
      </c>
      <c r="G1382" t="s">
        <v>3614</v>
      </c>
      <c r="H1382">
        <v>118992</v>
      </c>
      <c r="I1382">
        <v>971</v>
      </c>
      <c r="J1382" t="s">
        <v>29</v>
      </c>
      <c r="K1382" t="s">
        <v>30</v>
      </c>
      <c r="L1382">
        <v>175000000</v>
      </c>
      <c r="M1382">
        <v>2016</v>
      </c>
      <c r="N1382">
        <v>6.9</v>
      </c>
      <c r="O1382">
        <f>Table1[[#This Row],[gross]]-Table1[[#This Row],[budget]]</f>
        <v>-13912817</v>
      </c>
    </row>
    <row r="1383" spans="1:15" x14ac:dyDescent="0.3">
      <c r="A1383" t="s">
        <v>1940</v>
      </c>
      <c r="B1383">
        <v>109</v>
      </c>
      <c r="C1383">
        <v>98</v>
      </c>
      <c r="D1383">
        <v>353743</v>
      </c>
      <c r="E1383" t="s">
        <v>3616</v>
      </c>
      <c r="F1383" t="s">
        <v>3617</v>
      </c>
      <c r="G1383" t="s">
        <v>3618</v>
      </c>
      <c r="H1383">
        <v>20730</v>
      </c>
      <c r="I1383">
        <v>111</v>
      </c>
      <c r="J1383" t="s">
        <v>29</v>
      </c>
      <c r="K1383" t="s">
        <v>200</v>
      </c>
      <c r="L1383">
        <v>15000000</v>
      </c>
      <c r="M1383">
        <v>2001</v>
      </c>
      <c r="N1383">
        <v>6.9</v>
      </c>
      <c r="O1383">
        <f>Table1[[#This Row],[gross]]-Table1[[#This Row],[budget]]</f>
        <v>-14646257</v>
      </c>
    </row>
    <row r="1384" spans="1:15" x14ac:dyDescent="0.3">
      <c r="A1384" t="s">
        <v>1897</v>
      </c>
      <c r="B1384">
        <v>106</v>
      </c>
      <c r="C1384">
        <v>98</v>
      </c>
      <c r="D1384">
        <v>1569918</v>
      </c>
      <c r="E1384" t="s">
        <v>2216</v>
      </c>
      <c r="F1384" t="s">
        <v>3620</v>
      </c>
      <c r="G1384" t="s">
        <v>3621</v>
      </c>
      <c r="H1384">
        <v>16234</v>
      </c>
      <c r="I1384">
        <v>113</v>
      </c>
      <c r="J1384" t="s">
        <v>29</v>
      </c>
      <c r="K1384" t="s">
        <v>361</v>
      </c>
      <c r="L1384">
        <v>17000000</v>
      </c>
      <c r="M1384">
        <v>2003</v>
      </c>
      <c r="N1384">
        <v>6.9</v>
      </c>
      <c r="O1384">
        <f>Table1[[#This Row],[gross]]-Table1[[#This Row],[budget]]</f>
        <v>-15430082</v>
      </c>
    </row>
    <row r="1385" spans="1:15" x14ac:dyDescent="0.3">
      <c r="A1385" t="s">
        <v>1322</v>
      </c>
      <c r="B1385">
        <v>182</v>
      </c>
      <c r="C1385">
        <v>114</v>
      </c>
      <c r="D1385">
        <v>3519627</v>
      </c>
      <c r="E1385" t="s">
        <v>1022</v>
      </c>
      <c r="F1385" t="s">
        <v>3623</v>
      </c>
      <c r="G1385" t="s">
        <v>3624</v>
      </c>
      <c r="H1385">
        <v>41737</v>
      </c>
      <c r="I1385">
        <v>105</v>
      </c>
      <c r="J1385" t="s">
        <v>29</v>
      </c>
      <c r="K1385" t="s">
        <v>30</v>
      </c>
      <c r="L1385">
        <v>20000000</v>
      </c>
      <c r="M1385">
        <v>2008</v>
      </c>
      <c r="N1385">
        <v>6.9</v>
      </c>
      <c r="O1385">
        <f>Table1[[#This Row],[gross]]-Table1[[#This Row],[budget]]</f>
        <v>-16480373</v>
      </c>
    </row>
    <row r="1386" spans="1:15" x14ac:dyDescent="0.3">
      <c r="A1386" t="s">
        <v>661</v>
      </c>
      <c r="B1386">
        <v>310</v>
      </c>
      <c r="C1386">
        <v>124</v>
      </c>
      <c r="D1386">
        <v>133382309</v>
      </c>
      <c r="E1386" t="s">
        <v>715</v>
      </c>
      <c r="F1386" t="s">
        <v>436</v>
      </c>
      <c r="G1386" t="s">
        <v>3626</v>
      </c>
      <c r="H1386">
        <v>256695</v>
      </c>
      <c r="I1386">
        <v>871</v>
      </c>
      <c r="J1386" t="s">
        <v>29</v>
      </c>
      <c r="K1386" t="s">
        <v>30</v>
      </c>
      <c r="L1386">
        <v>150000000</v>
      </c>
      <c r="M1386">
        <v>2006</v>
      </c>
      <c r="N1386">
        <v>6.9</v>
      </c>
      <c r="O1386">
        <f>Table1[[#This Row],[gross]]-Table1[[#This Row],[budget]]</f>
        <v>-16617691</v>
      </c>
    </row>
    <row r="1387" spans="1:15" x14ac:dyDescent="0.3">
      <c r="A1387" t="s">
        <v>671</v>
      </c>
      <c r="B1387">
        <v>371</v>
      </c>
      <c r="C1387">
        <v>120</v>
      </c>
      <c r="D1387">
        <v>31569268</v>
      </c>
      <c r="E1387" t="s">
        <v>1935</v>
      </c>
      <c r="F1387" t="s">
        <v>565</v>
      </c>
      <c r="G1387" t="s">
        <v>3628</v>
      </c>
      <c r="H1387">
        <v>172965</v>
      </c>
      <c r="I1387">
        <v>627</v>
      </c>
      <c r="J1387" t="s">
        <v>29</v>
      </c>
      <c r="K1387" t="s">
        <v>30</v>
      </c>
      <c r="L1387">
        <v>49000000</v>
      </c>
      <c r="M1387">
        <v>2015</v>
      </c>
      <c r="N1387">
        <v>6.9</v>
      </c>
      <c r="O1387">
        <f>Table1[[#This Row],[gross]]-Table1[[#This Row],[budget]]</f>
        <v>-17430732</v>
      </c>
    </row>
    <row r="1388" spans="1:15" x14ac:dyDescent="0.3">
      <c r="A1388" t="s">
        <v>1903</v>
      </c>
      <c r="B1388">
        <v>69</v>
      </c>
      <c r="C1388">
        <v>114</v>
      </c>
      <c r="D1388">
        <v>2353728</v>
      </c>
      <c r="E1388" t="s">
        <v>3630</v>
      </c>
      <c r="F1388" t="s">
        <v>3631</v>
      </c>
      <c r="G1388" t="s">
        <v>3632</v>
      </c>
      <c r="H1388">
        <v>4293</v>
      </c>
      <c r="I1388">
        <v>53</v>
      </c>
      <c r="J1388" t="s">
        <v>90</v>
      </c>
      <c r="K1388" t="s">
        <v>241</v>
      </c>
      <c r="L1388">
        <v>20000000</v>
      </c>
      <c r="M1388">
        <v>2003</v>
      </c>
      <c r="N1388">
        <v>6.9</v>
      </c>
      <c r="O1388">
        <f>Table1[[#This Row],[gross]]-Table1[[#This Row],[budget]]</f>
        <v>-17646272</v>
      </c>
    </row>
    <row r="1389" spans="1:15" x14ac:dyDescent="0.3">
      <c r="A1389" t="s">
        <v>2266</v>
      </c>
      <c r="B1389">
        <v>157</v>
      </c>
      <c r="C1389">
        <v>138</v>
      </c>
      <c r="D1389">
        <v>63224849</v>
      </c>
      <c r="E1389" t="s">
        <v>289</v>
      </c>
      <c r="F1389" t="s">
        <v>351</v>
      </c>
      <c r="G1389" t="s">
        <v>3634</v>
      </c>
      <c r="H1389">
        <v>182757</v>
      </c>
      <c r="I1389">
        <v>483</v>
      </c>
      <c r="J1389" t="s">
        <v>29</v>
      </c>
      <c r="K1389" t="s">
        <v>30</v>
      </c>
      <c r="L1389">
        <v>85000000</v>
      </c>
      <c r="M1389">
        <v>2006</v>
      </c>
      <c r="N1389">
        <v>6.9</v>
      </c>
      <c r="O1389">
        <f>Table1[[#This Row],[gross]]-Table1[[#This Row],[budget]]</f>
        <v>-21775151</v>
      </c>
    </row>
    <row r="1390" spans="1:15" x14ac:dyDescent="0.3">
      <c r="A1390" t="s">
        <v>2571</v>
      </c>
      <c r="B1390">
        <v>65</v>
      </c>
      <c r="C1390">
        <v>112</v>
      </c>
      <c r="D1390">
        <v>4554569</v>
      </c>
      <c r="E1390" t="s">
        <v>73</v>
      </c>
      <c r="F1390" t="s">
        <v>3559</v>
      </c>
      <c r="G1390" t="s">
        <v>3636</v>
      </c>
      <c r="H1390">
        <v>8134</v>
      </c>
      <c r="I1390">
        <v>123</v>
      </c>
      <c r="J1390" t="s">
        <v>29</v>
      </c>
      <c r="K1390" t="s">
        <v>30</v>
      </c>
      <c r="L1390">
        <v>28000000</v>
      </c>
      <c r="M1390">
        <v>1999</v>
      </c>
      <c r="N1390">
        <v>6.9</v>
      </c>
      <c r="O1390">
        <f>Table1[[#This Row],[gross]]-Table1[[#This Row],[budget]]</f>
        <v>-23445431</v>
      </c>
    </row>
    <row r="1391" spans="1:15" x14ac:dyDescent="0.3">
      <c r="A1391" t="s">
        <v>2046</v>
      </c>
      <c r="B1391">
        <v>94</v>
      </c>
      <c r="C1391">
        <v>101</v>
      </c>
      <c r="D1391">
        <v>876671</v>
      </c>
      <c r="E1391" t="s">
        <v>3638</v>
      </c>
      <c r="F1391" t="s">
        <v>3639</v>
      </c>
      <c r="G1391" t="s">
        <v>3640</v>
      </c>
      <c r="H1391">
        <v>22010</v>
      </c>
      <c r="I1391">
        <v>90</v>
      </c>
      <c r="J1391" t="s">
        <v>29</v>
      </c>
      <c r="K1391" t="s">
        <v>30</v>
      </c>
      <c r="L1391">
        <v>25000000</v>
      </c>
      <c r="M1391">
        <v>2007</v>
      </c>
      <c r="N1391">
        <v>6.9</v>
      </c>
      <c r="O1391">
        <f>Table1[[#This Row],[gross]]-Table1[[#This Row],[budget]]</f>
        <v>-24123329</v>
      </c>
    </row>
    <row r="1392" spans="1:15" x14ac:dyDescent="0.3">
      <c r="A1392" t="s">
        <v>3642</v>
      </c>
      <c r="B1392">
        <v>196</v>
      </c>
      <c r="C1392">
        <v>129</v>
      </c>
      <c r="D1392">
        <v>64685359</v>
      </c>
      <c r="E1392" t="s">
        <v>3643</v>
      </c>
      <c r="F1392" t="s">
        <v>947</v>
      </c>
      <c r="G1392" t="s">
        <v>3644</v>
      </c>
      <c r="H1392">
        <v>40862</v>
      </c>
      <c r="I1392">
        <v>139</v>
      </c>
      <c r="J1392" t="s">
        <v>29</v>
      </c>
      <c r="K1392" t="s">
        <v>30</v>
      </c>
      <c r="L1392">
        <v>90000000</v>
      </c>
      <c r="M1392">
        <v>2016</v>
      </c>
      <c r="N1392">
        <v>6.9</v>
      </c>
      <c r="O1392">
        <f>Table1[[#This Row],[gross]]-Table1[[#This Row],[budget]]</f>
        <v>-25314641</v>
      </c>
    </row>
    <row r="1393" spans="1:15" x14ac:dyDescent="0.3">
      <c r="A1393" t="s">
        <v>2878</v>
      </c>
      <c r="B1393">
        <v>288</v>
      </c>
      <c r="C1393">
        <v>130</v>
      </c>
      <c r="D1393">
        <v>4463292</v>
      </c>
      <c r="E1393" t="s">
        <v>696</v>
      </c>
      <c r="F1393" t="s">
        <v>3646</v>
      </c>
      <c r="G1393" t="s">
        <v>3647</v>
      </c>
      <c r="H1393">
        <v>34488</v>
      </c>
      <c r="I1393">
        <v>136</v>
      </c>
      <c r="J1393" t="s">
        <v>29</v>
      </c>
      <c r="K1393" t="s">
        <v>200</v>
      </c>
      <c r="L1393">
        <v>30000000</v>
      </c>
      <c r="M1393">
        <v>2011</v>
      </c>
      <c r="N1393">
        <v>6.9</v>
      </c>
      <c r="O1393">
        <f>Table1[[#This Row],[gross]]-Table1[[#This Row],[budget]]</f>
        <v>-25536708</v>
      </c>
    </row>
    <row r="1394" spans="1:15" x14ac:dyDescent="0.3">
      <c r="A1394" t="s">
        <v>190</v>
      </c>
      <c r="B1394">
        <v>147</v>
      </c>
      <c r="C1394">
        <v>117</v>
      </c>
      <c r="D1394">
        <v>7458269</v>
      </c>
      <c r="E1394" t="s">
        <v>699</v>
      </c>
      <c r="F1394" t="s">
        <v>1768</v>
      </c>
      <c r="G1394" t="s">
        <v>3649</v>
      </c>
      <c r="H1394">
        <v>70698</v>
      </c>
      <c r="I1394">
        <v>196</v>
      </c>
      <c r="J1394" t="s">
        <v>29</v>
      </c>
      <c r="K1394" t="s">
        <v>30</v>
      </c>
      <c r="L1394">
        <v>35000000</v>
      </c>
      <c r="M1394">
        <v>2006</v>
      </c>
      <c r="N1394">
        <v>6.9</v>
      </c>
      <c r="O1394">
        <f>Table1[[#This Row],[gross]]-Table1[[#This Row],[budget]]</f>
        <v>-27541731</v>
      </c>
    </row>
    <row r="1395" spans="1:15" x14ac:dyDescent="0.3">
      <c r="A1395" t="s">
        <v>2357</v>
      </c>
      <c r="B1395">
        <v>18</v>
      </c>
      <c r="C1395">
        <v>75</v>
      </c>
      <c r="D1395">
        <v>3562749</v>
      </c>
      <c r="E1395" t="s">
        <v>3651</v>
      </c>
      <c r="F1395" t="s">
        <v>3652</v>
      </c>
      <c r="G1395" t="s">
        <v>3653</v>
      </c>
      <c r="H1395">
        <v>5600</v>
      </c>
      <c r="I1395">
        <v>49</v>
      </c>
      <c r="J1395" t="s">
        <v>29</v>
      </c>
      <c r="K1395" t="s">
        <v>30</v>
      </c>
      <c r="L1395">
        <v>32000000</v>
      </c>
      <c r="M1395">
        <v>1997</v>
      </c>
      <c r="N1395">
        <v>6.9</v>
      </c>
      <c r="O1395">
        <f>Table1[[#This Row],[gross]]-Table1[[#This Row],[budget]]</f>
        <v>-28437251</v>
      </c>
    </row>
    <row r="1396" spans="1:15" x14ac:dyDescent="0.3">
      <c r="A1396" t="s">
        <v>1090</v>
      </c>
      <c r="B1396">
        <v>70</v>
      </c>
      <c r="C1396">
        <v>132</v>
      </c>
      <c r="D1396">
        <v>2899970</v>
      </c>
      <c r="E1396" t="s">
        <v>92</v>
      </c>
      <c r="F1396" t="s">
        <v>520</v>
      </c>
      <c r="G1396" t="s">
        <v>3655</v>
      </c>
      <c r="H1396">
        <v>8039</v>
      </c>
      <c r="I1396">
        <v>161</v>
      </c>
      <c r="J1396" t="s">
        <v>29</v>
      </c>
      <c r="K1396" t="s">
        <v>30</v>
      </c>
      <c r="L1396">
        <v>32000000</v>
      </c>
      <c r="M1396">
        <v>1999</v>
      </c>
      <c r="N1396">
        <v>6.9</v>
      </c>
      <c r="O1396">
        <f>Table1[[#This Row],[gross]]-Table1[[#This Row],[budget]]</f>
        <v>-29100030</v>
      </c>
    </row>
    <row r="1397" spans="1:15" x14ac:dyDescent="0.3">
      <c r="A1397" t="s">
        <v>2145</v>
      </c>
      <c r="B1397">
        <v>10</v>
      </c>
      <c r="C1397">
        <v>114</v>
      </c>
      <c r="D1397">
        <v>4651977</v>
      </c>
      <c r="E1397" t="s">
        <v>92</v>
      </c>
      <c r="F1397" t="s">
        <v>774</v>
      </c>
      <c r="G1397" t="s">
        <v>3657</v>
      </c>
      <c r="H1397">
        <v>10410</v>
      </c>
      <c r="I1397">
        <v>71</v>
      </c>
      <c r="J1397" t="s">
        <v>29</v>
      </c>
      <c r="K1397" t="s">
        <v>30</v>
      </c>
      <c r="L1397">
        <v>35000000</v>
      </c>
      <c r="M1397">
        <v>1992</v>
      </c>
      <c r="N1397">
        <v>6.9</v>
      </c>
      <c r="O1397">
        <f>Table1[[#This Row],[gross]]-Table1[[#This Row],[budget]]</f>
        <v>-30348023</v>
      </c>
    </row>
    <row r="1398" spans="1:15" x14ac:dyDescent="0.3">
      <c r="A1398" t="s">
        <v>3659</v>
      </c>
      <c r="B1398">
        <v>196</v>
      </c>
      <c r="C1398">
        <v>92</v>
      </c>
      <c r="D1398">
        <v>111505642</v>
      </c>
      <c r="E1398" t="s">
        <v>1029</v>
      </c>
      <c r="F1398" t="s">
        <v>1944</v>
      </c>
      <c r="G1398" t="s">
        <v>3660</v>
      </c>
      <c r="H1398">
        <v>47900</v>
      </c>
      <c r="I1398">
        <v>130</v>
      </c>
      <c r="J1398" t="s">
        <v>29</v>
      </c>
      <c r="K1398" t="s">
        <v>30</v>
      </c>
      <c r="L1398">
        <v>145000000</v>
      </c>
      <c r="M1398">
        <v>2014</v>
      </c>
      <c r="N1398">
        <v>6.9</v>
      </c>
      <c r="O1398">
        <f>Table1[[#This Row],[gross]]-Table1[[#This Row],[budget]]</f>
        <v>-33494358</v>
      </c>
    </row>
    <row r="1399" spans="1:15" x14ac:dyDescent="0.3">
      <c r="A1399" t="s">
        <v>1947</v>
      </c>
      <c r="B1399">
        <v>225</v>
      </c>
      <c r="C1399">
        <v>96</v>
      </c>
      <c r="D1399">
        <v>114053579</v>
      </c>
      <c r="E1399" t="s">
        <v>3086</v>
      </c>
      <c r="F1399" t="s">
        <v>1879</v>
      </c>
      <c r="G1399" t="s">
        <v>3662</v>
      </c>
      <c r="H1399">
        <v>146766</v>
      </c>
      <c r="I1399">
        <v>178</v>
      </c>
      <c r="J1399" t="s">
        <v>29</v>
      </c>
      <c r="K1399" t="s">
        <v>30</v>
      </c>
      <c r="L1399">
        <v>150000000</v>
      </c>
      <c r="M1399">
        <v>2008</v>
      </c>
      <c r="N1399">
        <v>6.9</v>
      </c>
      <c r="O1399">
        <f>Table1[[#This Row],[gross]]-Table1[[#This Row],[budget]]</f>
        <v>-35946421</v>
      </c>
    </row>
    <row r="1400" spans="1:15" x14ac:dyDescent="0.3">
      <c r="A1400" t="s">
        <v>1786</v>
      </c>
      <c r="B1400">
        <v>202</v>
      </c>
      <c r="C1400">
        <v>114</v>
      </c>
      <c r="D1400">
        <v>16264475</v>
      </c>
      <c r="E1400" t="s">
        <v>262</v>
      </c>
      <c r="F1400" t="s">
        <v>1248</v>
      </c>
      <c r="G1400" t="s">
        <v>3664</v>
      </c>
      <c r="H1400">
        <v>54787</v>
      </c>
      <c r="I1400">
        <v>216</v>
      </c>
      <c r="J1400" t="s">
        <v>29</v>
      </c>
      <c r="K1400" t="s">
        <v>200</v>
      </c>
      <c r="L1400">
        <v>55000000</v>
      </c>
      <c r="M1400">
        <v>2007</v>
      </c>
      <c r="N1400">
        <v>6.9</v>
      </c>
      <c r="O1400">
        <f>Table1[[#This Row],[gross]]-Table1[[#This Row],[budget]]</f>
        <v>-38735525</v>
      </c>
    </row>
    <row r="1401" spans="1:15" x14ac:dyDescent="0.3">
      <c r="A1401" t="s">
        <v>2580</v>
      </c>
      <c r="B1401">
        <v>110</v>
      </c>
      <c r="C1401">
        <v>131</v>
      </c>
      <c r="D1401">
        <v>18208078</v>
      </c>
      <c r="E1401" t="s">
        <v>417</v>
      </c>
      <c r="F1401" t="s">
        <v>3308</v>
      </c>
      <c r="G1401" t="s">
        <v>3665</v>
      </c>
      <c r="H1401">
        <v>57100</v>
      </c>
      <c r="I1401">
        <v>281</v>
      </c>
      <c r="J1401" t="s">
        <v>29</v>
      </c>
      <c r="K1401" t="s">
        <v>30</v>
      </c>
      <c r="L1401">
        <v>60000000</v>
      </c>
      <c r="M1401">
        <v>2001</v>
      </c>
      <c r="N1401">
        <v>6.9</v>
      </c>
      <c r="O1401">
        <f>Table1[[#This Row],[gross]]-Table1[[#This Row],[budget]]</f>
        <v>-41791922</v>
      </c>
    </row>
    <row r="1402" spans="1:15" x14ac:dyDescent="0.3">
      <c r="A1402" t="s">
        <v>2980</v>
      </c>
      <c r="B1402">
        <v>82</v>
      </c>
      <c r="C1402">
        <v>89</v>
      </c>
      <c r="D1402">
        <v>50802661</v>
      </c>
      <c r="E1402" t="s">
        <v>3666</v>
      </c>
      <c r="F1402" t="s">
        <v>3667</v>
      </c>
      <c r="G1402" t="s">
        <v>3668</v>
      </c>
      <c r="H1402">
        <v>58300</v>
      </c>
      <c r="I1402">
        <v>139</v>
      </c>
      <c r="J1402" t="s">
        <v>29</v>
      </c>
      <c r="K1402" t="s">
        <v>30</v>
      </c>
      <c r="L1402">
        <v>95000000</v>
      </c>
      <c r="M1402">
        <v>2000</v>
      </c>
      <c r="N1402">
        <v>6.9</v>
      </c>
      <c r="O1402">
        <f>Table1[[#This Row],[gross]]-Table1[[#This Row],[budget]]</f>
        <v>-44197339</v>
      </c>
    </row>
    <row r="1403" spans="1:15" x14ac:dyDescent="0.3">
      <c r="A1403" t="s">
        <v>25</v>
      </c>
      <c r="B1403">
        <v>128</v>
      </c>
      <c r="C1403">
        <v>152</v>
      </c>
      <c r="D1403">
        <v>27796042</v>
      </c>
      <c r="E1403" t="s">
        <v>588</v>
      </c>
      <c r="F1403" t="s">
        <v>2902</v>
      </c>
      <c r="G1403" t="s">
        <v>3670</v>
      </c>
      <c r="H1403">
        <v>45031</v>
      </c>
      <c r="I1403">
        <v>376</v>
      </c>
      <c r="J1403" t="s">
        <v>29</v>
      </c>
      <c r="K1403" t="s">
        <v>30</v>
      </c>
      <c r="L1403">
        <v>72000000</v>
      </c>
      <c r="M1403">
        <v>2001</v>
      </c>
      <c r="N1403">
        <v>6.9</v>
      </c>
      <c r="O1403">
        <f>Table1[[#This Row],[gross]]-Table1[[#This Row],[budget]]</f>
        <v>-44203958</v>
      </c>
    </row>
    <row r="1404" spans="1:15" x14ac:dyDescent="0.3">
      <c r="A1404" t="s">
        <v>237</v>
      </c>
      <c r="B1404">
        <v>127</v>
      </c>
      <c r="C1404">
        <v>130</v>
      </c>
      <c r="D1404">
        <v>1987287</v>
      </c>
      <c r="E1404" t="s">
        <v>26</v>
      </c>
      <c r="F1404" t="s">
        <v>3671</v>
      </c>
      <c r="G1404" t="s">
        <v>3672</v>
      </c>
      <c r="H1404">
        <v>25474</v>
      </c>
      <c r="I1404">
        <v>138</v>
      </c>
      <c r="J1404" t="s">
        <v>29</v>
      </c>
      <c r="K1404" t="s">
        <v>200</v>
      </c>
      <c r="L1404">
        <v>50000000</v>
      </c>
      <c r="M1404">
        <v>2005</v>
      </c>
      <c r="N1404">
        <v>6.9</v>
      </c>
      <c r="O1404">
        <f>Table1[[#This Row],[gross]]-Table1[[#This Row],[budget]]</f>
        <v>-48012713</v>
      </c>
    </row>
    <row r="1405" spans="1:15" x14ac:dyDescent="0.3">
      <c r="A1405" t="s">
        <v>499</v>
      </c>
      <c r="B1405">
        <v>266</v>
      </c>
      <c r="C1405">
        <v>115</v>
      </c>
      <c r="D1405">
        <v>35024475</v>
      </c>
      <c r="E1405" t="s">
        <v>2017</v>
      </c>
      <c r="F1405" t="s">
        <v>496</v>
      </c>
      <c r="G1405" t="s">
        <v>3673</v>
      </c>
      <c r="H1405">
        <v>110364</v>
      </c>
      <c r="I1405">
        <v>261</v>
      </c>
      <c r="J1405" t="s">
        <v>29</v>
      </c>
      <c r="K1405" t="s">
        <v>241</v>
      </c>
      <c r="L1405">
        <v>100000000</v>
      </c>
      <c r="M1405">
        <v>2010</v>
      </c>
      <c r="N1405">
        <v>6.9</v>
      </c>
      <c r="O1405">
        <f>Table1[[#This Row],[gross]]-Table1[[#This Row],[budget]]</f>
        <v>-64975525</v>
      </c>
    </row>
    <row r="1406" spans="1:15" x14ac:dyDescent="0.3">
      <c r="A1406" t="s">
        <v>1907</v>
      </c>
      <c r="B1406">
        <v>257</v>
      </c>
      <c r="C1406">
        <v>136</v>
      </c>
      <c r="D1406">
        <v>35799026</v>
      </c>
      <c r="E1406" t="s">
        <v>3674</v>
      </c>
      <c r="F1406" t="s">
        <v>740</v>
      </c>
      <c r="G1406" t="s">
        <v>3675</v>
      </c>
      <c r="H1406">
        <v>263329</v>
      </c>
      <c r="I1406">
        <v>899</v>
      </c>
      <c r="J1406" t="s">
        <v>29</v>
      </c>
      <c r="K1406" t="s">
        <v>30</v>
      </c>
      <c r="L1406">
        <v>126000000</v>
      </c>
      <c r="M1406">
        <v>2005</v>
      </c>
      <c r="N1406">
        <v>6.9</v>
      </c>
      <c r="O1406">
        <f>Table1[[#This Row],[gross]]-Table1[[#This Row],[budget]]</f>
        <v>-90200974</v>
      </c>
    </row>
    <row r="1407" spans="1:15" x14ac:dyDescent="0.3">
      <c r="A1407" t="s">
        <v>1907</v>
      </c>
      <c r="B1407">
        <v>257</v>
      </c>
      <c r="C1407">
        <v>136</v>
      </c>
      <c r="D1407">
        <v>35799026</v>
      </c>
      <c r="E1407" t="s">
        <v>3674</v>
      </c>
      <c r="F1407" t="s">
        <v>740</v>
      </c>
      <c r="G1407" t="s">
        <v>3675</v>
      </c>
      <c r="H1407">
        <v>263336</v>
      </c>
      <c r="I1407">
        <v>899</v>
      </c>
      <c r="J1407" t="s">
        <v>29</v>
      </c>
      <c r="K1407" t="s">
        <v>30</v>
      </c>
      <c r="L1407">
        <v>126000000</v>
      </c>
      <c r="M1407">
        <v>2005</v>
      </c>
      <c r="N1407">
        <v>6.9</v>
      </c>
      <c r="O1407">
        <f>Table1[[#This Row],[gross]]-Table1[[#This Row],[budget]]</f>
        <v>-90200974</v>
      </c>
    </row>
    <row r="1408" spans="1:15" x14ac:dyDescent="0.3">
      <c r="A1408" t="s">
        <v>616</v>
      </c>
      <c r="B1408">
        <v>105</v>
      </c>
      <c r="C1408">
        <v>103</v>
      </c>
      <c r="D1408">
        <v>410388</v>
      </c>
      <c r="E1408" t="s">
        <v>3676</v>
      </c>
      <c r="F1408" t="s">
        <v>3677</v>
      </c>
      <c r="G1408" t="s">
        <v>3678</v>
      </c>
      <c r="H1408">
        <v>13727</v>
      </c>
      <c r="I1408">
        <v>79</v>
      </c>
      <c r="J1408" t="s">
        <v>124</v>
      </c>
      <c r="K1408" t="s">
        <v>128</v>
      </c>
      <c r="L1408">
        <v>2127519898</v>
      </c>
      <c r="M1408">
        <v>2004</v>
      </c>
      <c r="N1408">
        <v>6.9</v>
      </c>
      <c r="O1408">
        <f>Table1[[#This Row],[gross]]-Table1[[#This Row],[budget]]</f>
        <v>-2127109510</v>
      </c>
    </row>
    <row r="1409" spans="1:15" x14ac:dyDescent="0.3">
      <c r="A1409" t="s">
        <v>2210</v>
      </c>
      <c r="B1409">
        <v>165</v>
      </c>
      <c r="C1409">
        <v>87</v>
      </c>
      <c r="D1409">
        <v>323505540</v>
      </c>
      <c r="E1409" t="s">
        <v>1180</v>
      </c>
      <c r="F1409" t="s">
        <v>1521</v>
      </c>
      <c r="G1409" t="s">
        <v>3679</v>
      </c>
      <c r="H1409">
        <v>24407</v>
      </c>
      <c r="I1409">
        <v>155</v>
      </c>
      <c r="J1409" t="s">
        <v>29</v>
      </c>
      <c r="K1409" t="s">
        <v>128</v>
      </c>
      <c r="L1409">
        <v>75000000</v>
      </c>
      <c r="M1409">
        <v>2016</v>
      </c>
      <c r="N1409">
        <v>6.8</v>
      </c>
      <c r="O1409">
        <f>Table1[[#This Row],[gross]]-Table1[[#This Row],[budget]]</f>
        <v>248505540</v>
      </c>
    </row>
    <row r="1410" spans="1:15" x14ac:dyDescent="0.3">
      <c r="A1410" t="s">
        <v>3680</v>
      </c>
      <c r="B1410">
        <v>371</v>
      </c>
      <c r="C1410">
        <v>131</v>
      </c>
      <c r="D1410">
        <v>169076745</v>
      </c>
      <c r="E1410" t="s">
        <v>289</v>
      </c>
      <c r="F1410" t="s">
        <v>3681</v>
      </c>
      <c r="G1410" t="s">
        <v>3682</v>
      </c>
      <c r="H1410">
        <v>218711</v>
      </c>
      <c r="I1410">
        <v>485</v>
      </c>
      <c r="J1410" t="s">
        <v>29</v>
      </c>
      <c r="K1410" t="s">
        <v>30</v>
      </c>
      <c r="L1410">
        <v>32500000</v>
      </c>
      <c r="M1410">
        <v>2011</v>
      </c>
      <c r="N1410">
        <v>6.8</v>
      </c>
      <c r="O1410">
        <f>Table1[[#This Row],[gross]]-Table1[[#This Row],[budget]]</f>
        <v>136576745</v>
      </c>
    </row>
    <row r="1411" spans="1:15" x14ac:dyDescent="0.3">
      <c r="A1411" t="s">
        <v>3198</v>
      </c>
      <c r="B1411">
        <v>73</v>
      </c>
      <c r="C1411">
        <v>86</v>
      </c>
      <c r="D1411">
        <v>181395380</v>
      </c>
      <c r="E1411" t="s">
        <v>519</v>
      </c>
      <c r="F1411" t="s">
        <v>3684</v>
      </c>
      <c r="G1411" t="s">
        <v>3685</v>
      </c>
      <c r="H1411">
        <v>220392</v>
      </c>
      <c r="I1411">
        <v>243</v>
      </c>
      <c r="J1411" t="s">
        <v>29</v>
      </c>
      <c r="K1411" t="s">
        <v>30</v>
      </c>
      <c r="L1411">
        <v>45000000</v>
      </c>
      <c r="M1411">
        <v>1997</v>
      </c>
      <c r="N1411">
        <v>6.8</v>
      </c>
      <c r="O1411">
        <f>Table1[[#This Row],[gross]]-Table1[[#This Row],[budget]]</f>
        <v>136395380</v>
      </c>
    </row>
    <row r="1412" spans="1:15" x14ac:dyDescent="0.3">
      <c r="A1412" t="s">
        <v>1884</v>
      </c>
      <c r="B1412">
        <v>56</v>
      </c>
      <c r="C1412">
        <v>154</v>
      </c>
      <c r="D1412">
        <v>158348400</v>
      </c>
      <c r="E1412" t="s">
        <v>269</v>
      </c>
      <c r="F1412" t="s">
        <v>649</v>
      </c>
      <c r="G1412" t="s">
        <v>3686</v>
      </c>
      <c r="H1412">
        <v>88844</v>
      </c>
      <c r="I1412">
        <v>142</v>
      </c>
      <c r="J1412" t="s">
        <v>29</v>
      </c>
      <c r="K1412" t="s">
        <v>30</v>
      </c>
      <c r="L1412">
        <v>42000000</v>
      </c>
      <c r="M1412">
        <v>1993</v>
      </c>
      <c r="N1412">
        <v>6.8</v>
      </c>
      <c r="O1412">
        <f>Table1[[#This Row],[gross]]-Table1[[#This Row],[budget]]</f>
        <v>116348400</v>
      </c>
    </row>
    <row r="1413" spans="1:15" x14ac:dyDescent="0.3">
      <c r="A1413" t="s">
        <v>2159</v>
      </c>
      <c r="B1413">
        <v>214</v>
      </c>
      <c r="C1413">
        <v>104</v>
      </c>
      <c r="D1413">
        <v>125014030</v>
      </c>
      <c r="E1413" t="s">
        <v>588</v>
      </c>
      <c r="F1413" t="s">
        <v>2300</v>
      </c>
      <c r="G1413" t="s">
        <v>3687</v>
      </c>
      <c r="H1413">
        <v>145852</v>
      </c>
      <c r="I1413">
        <v>164</v>
      </c>
      <c r="J1413" t="s">
        <v>29</v>
      </c>
      <c r="K1413" t="s">
        <v>30</v>
      </c>
      <c r="L1413">
        <v>30000000</v>
      </c>
      <c r="M1413">
        <v>2012</v>
      </c>
      <c r="N1413">
        <v>6.8</v>
      </c>
      <c r="O1413">
        <f>Table1[[#This Row],[gross]]-Table1[[#This Row],[budget]]</f>
        <v>95014030</v>
      </c>
    </row>
    <row r="1414" spans="1:15" x14ac:dyDescent="0.3">
      <c r="A1414" t="s">
        <v>2596</v>
      </c>
      <c r="B1414">
        <v>208</v>
      </c>
      <c r="C1414">
        <v>109</v>
      </c>
      <c r="D1414">
        <v>124732962</v>
      </c>
      <c r="E1414" t="s">
        <v>699</v>
      </c>
      <c r="F1414" t="s">
        <v>1539</v>
      </c>
      <c r="G1414" t="s">
        <v>3688</v>
      </c>
      <c r="H1414">
        <v>286178</v>
      </c>
      <c r="I1414">
        <v>631</v>
      </c>
      <c r="J1414" t="s">
        <v>29</v>
      </c>
      <c r="K1414" t="s">
        <v>30</v>
      </c>
      <c r="L1414">
        <v>35000000</v>
      </c>
      <c r="M1414">
        <v>2006</v>
      </c>
      <c r="N1414">
        <v>6.8</v>
      </c>
      <c r="O1414">
        <f>Table1[[#This Row],[gross]]-Table1[[#This Row],[budget]]</f>
        <v>89732962</v>
      </c>
    </row>
    <row r="1415" spans="1:15" x14ac:dyDescent="0.3">
      <c r="A1415" t="s">
        <v>2121</v>
      </c>
      <c r="B1415">
        <v>55</v>
      </c>
      <c r="C1415">
        <v>99</v>
      </c>
      <c r="D1415">
        <v>113502246</v>
      </c>
      <c r="E1415" t="s">
        <v>1699</v>
      </c>
      <c r="F1415" t="s">
        <v>1809</v>
      </c>
      <c r="G1415" t="s">
        <v>3690</v>
      </c>
      <c r="H1415">
        <v>96607</v>
      </c>
      <c r="I1415">
        <v>125</v>
      </c>
      <c r="J1415" t="s">
        <v>29</v>
      </c>
      <c r="K1415" t="s">
        <v>30</v>
      </c>
      <c r="L1415">
        <v>38000000</v>
      </c>
      <c r="M1415">
        <v>1991</v>
      </c>
      <c r="N1415">
        <v>6.8</v>
      </c>
      <c r="O1415">
        <f>Table1[[#This Row],[gross]]-Table1[[#This Row],[budget]]</f>
        <v>75502246</v>
      </c>
    </row>
    <row r="1416" spans="1:15" x14ac:dyDescent="0.3">
      <c r="A1416" t="s">
        <v>2316</v>
      </c>
      <c r="B1416">
        <v>166</v>
      </c>
      <c r="C1416">
        <v>83</v>
      </c>
      <c r="D1416">
        <v>155019340</v>
      </c>
      <c r="E1416" t="s">
        <v>316</v>
      </c>
      <c r="F1416" t="s">
        <v>55</v>
      </c>
      <c r="G1416" t="s">
        <v>3691</v>
      </c>
      <c r="H1416">
        <v>127345</v>
      </c>
      <c r="I1416">
        <v>250</v>
      </c>
      <c r="J1416" t="s">
        <v>29</v>
      </c>
      <c r="K1416" t="s">
        <v>30</v>
      </c>
      <c r="L1416">
        <v>80000000</v>
      </c>
      <c r="M1416">
        <v>2006</v>
      </c>
      <c r="N1416">
        <v>6.8</v>
      </c>
      <c r="O1416">
        <f>Table1[[#This Row],[gross]]-Table1[[#This Row],[budget]]</f>
        <v>75019340</v>
      </c>
    </row>
    <row r="1417" spans="1:15" x14ac:dyDescent="0.3">
      <c r="A1417" t="s">
        <v>2566</v>
      </c>
      <c r="B1417">
        <v>297</v>
      </c>
      <c r="C1417">
        <v>113</v>
      </c>
      <c r="D1417">
        <v>102413606</v>
      </c>
      <c r="E1417" t="s">
        <v>1235</v>
      </c>
      <c r="F1417" t="s">
        <v>3692</v>
      </c>
      <c r="G1417" t="s">
        <v>3693</v>
      </c>
      <c r="H1417">
        <v>310903</v>
      </c>
      <c r="I1417">
        <v>524</v>
      </c>
      <c r="J1417" t="s">
        <v>29</v>
      </c>
      <c r="K1417" t="s">
        <v>30</v>
      </c>
      <c r="L1417">
        <v>34000000</v>
      </c>
      <c r="M1417">
        <v>2014</v>
      </c>
      <c r="N1417">
        <v>6.8</v>
      </c>
      <c r="O1417">
        <f>Table1[[#This Row],[gross]]-Table1[[#This Row],[budget]]</f>
        <v>68413606</v>
      </c>
    </row>
    <row r="1418" spans="1:15" x14ac:dyDescent="0.3">
      <c r="A1418" t="s">
        <v>3694</v>
      </c>
      <c r="B1418">
        <v>43</v>
      </c>
      <c r="C1418">
        <v>85</v>
      </c>
      <c r="D1418">
        <v>86930411</v>
      </c>
      <c r="E1418" t="s">
        <v>338</v>
      </c>
      <c r="F1418" t="s">
        <v>3652</v>
      </c>
      <c r="G1418" t="s">
        <v>3695</v>
      </c>
      <c r="H1418">
        <v>83269</v>
      </c>
      <c r="I1418">
        <v>87</v>
      </c>
      <c r="J1418" t="s">
        <v>29</v>
      </c>
      <c r="K1418" t="s">
        <v>30</v>
      </c>
      <c r="L1418">
        <v>23000000</v>
      </c>
      <c r="M1418">
        <v>1991</v>
      </c>
      <c r="N1418">
        <v>6.8</v>
      </c>
      <c r="O1418">
        <f>Table1[[#This Row],[gross]]-Table1[[#This Row],[budget]]</f>
        <v>63930411</v>
      </c>
    </row>
    <row r="1419" spans="1:15" x14ac:dyDescent="0.3">
      <c r="A1419" t="s">
        <v>1315</v>
      </c>
      <c r="B1419">
        <v>121</v>
      </c>
      <c r="C1419">
        <v>116</v>
      </c>
      <c r="D1419">
        <v>108200000</v>
      </c>
      <c r="E1419" t="s">
        <v>3696</v>
      </c>
      <c r="F1419" t="s">
        <v>3697</v>
      </c>
      <c r="G1419" t="s">
        <v>3698</v>
      </c>
      <c r="H1419">
        <v>76331</v>
      </c>
      <c r="I1419">
        <v>269</v>
      </c>
      <c r="J1419" t="s">
        <v>29</v>
      </c>
      <c r="K1419" t="s">
        <v>30</v>
      </c>
      <c r="L1419">
        <v>54000000</v>
      </c>
      <c r="M1419">
        <v>1980</v>
      </c>
      <c r="N1419">
        <v>6.8</v>
      </c>
      <c r="O1419">
        <f>Table1[[#This Row],[gross]]-Table1[[#This Row],[budget]]</f>
        <v>54200000</v>
      </c>
    </row>
    <row r="1420" spans="1:15" x14ac:dyDescent="0.3">
      <c r="A1420" t="s">
        <v>978</v>
      </c>
      <c r="B1420">
        <v>445</v>
      </c>
      <c r="C1420">
        <v>103</v>
      </c>
      <c r="D1420">
        <v>53991137</v>
      </c>
      <c r="E1420" t="s">
        <v>3169</v>
      </c>
      <c r="F1420" t="s">
        <v>3700</v>
      </c>
      <c r="G1420" t="s">
        <v>3701</v>
      </c>
      <c r="H1420">
        <v>202800</v>
      </c>
      <c r="I1420">
        <v>752</v>
      </c>
      <c r="J1420" t="s">
        <v>29</v>
      </c>
      <c r="K1420" t="s">
        <v>30</v>
      </c>
      <c r="L1420">
        <v>1500000</v>
      </c>
      <c r="M1420">
        <v>2010</v>
      </c>
      <c r="N1420">
        <v>6.8</v>
      </c>
      <c r="O1420">
        <f>Table1[[#This Row],[gross]]-Table1[[#This Row],[budget]]</f>
        <v>52491137</v>
      </c>
    </row>
    <row r="1421" spans="1:15" x14ac:dyDescent="0.3">
      <c r="A1421" t="s">
        <v>1087</v>
      </c>
      <c r="B1421">
        <v>63</v>
      </c>
      <c r="C1421">
        <v>81</v>
      </c>
      <c r="D1421">
        <v>63071133</v>
      </c>
      <c r="E1421" t="s">
        <v>3702</v>
      </c>
      <c r="F1421" t="s">
        <v>55</v>
      </c>
      <c r="G1421" t="s">
        <v>3703</v>
      </c>
      <c r="H1421">
        <v>42892</v>
      </c>
      <c r="I1421">
        <v>154</v>
      </c>
      <c r="J1421" t="s">
        <v>29</v>
      </c>
      <c r="K1421" t="s">
        <v>30</v>
      </c>
      <c r="L1421">
        <v>12000000</v>
      </c>
      <c r="M1421">
        <v>1996</v>
      </c>
      <c r="N1421">
        <v>6.8</v>
      </c>
      <c r="O1421">
        <f>Table1[[#This Row],[gross]]-Table1[[#This Row],[budget]]</f>
        <v>51071133</v>
      </c>
    </row>
    <row r="1422" spans="1:15" x14ac:dyDescent="0.3">
      <c r="A1422" t="s">
        <v>2037</v>
      </c>
      <c r="B1422">
        <v>63</v>
      </c>
      <c r="C1422">
        <v>109</v>
      </c>
      <c r="D1422">
        <v>61693523</v>
      </c>
      <c r="E1422" t="s">
        <v>92</v>
      </c>
      <c r="F1422" t="s">
        <v>3010</v>
      </c>
      <c r="G1422" t="s">
        <v>3705</v>
      </c>
      <c r="H1422">
        <v>6276</v>
      </c>
      <c r="I1422">
        <v>55</v>
      </c>
      <c r="J1422" t="s">
        <v>29</v>
      </c>
      <c r="K1422" t="s">
        <v>30</v>
      </c>
      <c r="L1422">
        <v>13000000</v>
      </c>
      <c r="M1422">
        <v>2016</v>
      </c>
      <c r="N1422">
        <v>6.8</v>
      </c>
      <c r="O1422">
        <f>Table1[[#This Row],[gross]]-Table1[[#This Row],[budget]]</f>
        <v>48693523</v>
      </c>
    </row>
    <row r="1423" spans="1:15" x14ac:dyDescent="0.3">
      <c r="A1423" t="s">
        <v>2142</v>
      </c>
      <c r="B1423">
        <v>18</v>
      </c>
      <c r="C1423">
        <v>108</v>
      </c>
      <c r="D1423">
        <v>54215416</v>
      </c>
      <c r="E1423" t="s">
        <v>1222</v>
      </c>
      <c r="F1423" t="s">
        <v>3706</v>
      </c>
      <c r="G1423" t="s">
        <v>3707</v>
      </c>
      <c r="H1423">
        <v>21409</v>
      </c>
      <c r="I1423">
        <v>63</v>
      </c>
      <c r="J1423" t="s">
        <v>29</v>
      </c>
      <c r="K1423" t="s">
        <v>30</v>
      </c>
      <c r="L1423">
        <v>6500000</v>
      </c>
      <c r="M1423">
        <v>1987</v>
      </c>
      <c r="N1423">
        <v>6.8</v>
      </c>
      <c r="O1423">
        <f>Table1[[#This Row],[gross]]-Table1[[#This Row],[budget]]</f>
        <v>47715416</v>
      </c>
    </row>
    <row r="1424" spans="1:15" x14ac:dyDescent="0.3">
      <c r="A1424" t="s">
        <v>91</v>
      </c>
      <c r="B1424">
        <v>233</v>
      </c>
      <c r="C1424">
        <v>112</v>
      </c>
      <c r="D1424">
        <v>95308367</v>
      </c>
      <c r="E1424" t="s">
        <v>208</v>
      </c>
      <c r="F1424" t="s">
        <v>430</v>
      </c>
      <c r="G1424" t="s">
        <v>3709</v>
      </c>
      <c r="H1424">
        <v>206104</v>
      </c>
      <c r="I1424">
        <v>850</v>
      </c>
      <c r="J1424" t="s">
        <v>29</v>
      </c>
      <c r="K1424" t="s">
        <v>30</v>
      </c>
      <c r="L1424">
        <v>48000000</v>
      </c>
      <c r="M1424">
        <v>2002</v>
      </c>
      <c r="N1424">
        <v>6.8</v>
      </c>
      <c r="O1424">
        <f>Table1[[#This Row],[gross]]-Table1[[#This Row],[budget]]</f>
        <v>47308367</v>
      </c>
    </row>
    <row r="1425" spans="1:15" x14ac:dyDescent="0.3">
      <c r="A1425" t="s">
        <v>2744</v>
      </c>
      <c r="B1425">
        <v>314</v>
      </c>
      <c r="C1425">
        <v>114</v>
      </c>
      <c r="D1425">
        <v>71975611</v>
      </c>
      <c r="E1425" t="s">
        <v>1900</v>
      </c>
      <c r="F1425" t="s">
        <v>3710</v>
      </c>
      <c r="G1425" t="s">
        <v>3711</v>
      </c>
      <c r="H1425">
        <v>209396</v>
      </c>
      <c r="I1425">
        <v>580</v>
      </c>
      <c r="J1425" t="s">
        <v>29</v>
      </c>
      <c r="K1425" t="s">
        <v>30</v>
      </c>
      <c r="L1425">
        <v>25000000</v>
      </c>
      <c r="M1425">
        <v>2007</v>
      </c>
      <c r="N1425">
        <v>6.8</v>
      </c>
      <c r="O1425">
        <f>Table1[[#This Row],[gross]]-Table1[[#This Row],[budget]]</f>
        <v>46975611</v>
      </c>
    </row>
    <row r="1426" spans="1:15" x14ac:dyDescent="0.3">
      <c r="A1426" t="s">
        <v>1907</v>
      </c>
      <c r="B1426">
        <v>63</v>
      </c>
      <c r="C1426">
        <v>119</v>
      </c>
      <c r="D1426">
        <v>65807024</v>
      </c>
      <c r="E1426" t="s">
        <v>3713</v>
      </c>
      <c r="F1426" t="s">
        <v>665</v>
      </c>
      <c r="G1426" t="s">
        <v>3714</v>
      </c>
      <c r="H1426">
        <v>172405</v>
      </c>
      <c r="I1426">
        <v>203</v>
      </c>
      <c r="J1426" t="s">
        <v>29</v>
      </c>
      <c r="K1426" t="s">
        <v>30</v>
      </c>
      <c r="L1426">
        <v>19000000</v>
      </c>
      <c r="M1426">
        <v>1995</v>
      </c>
      <c r="N1426">
        <v>6.8</v>
      </c>
      <c r="O1426">
        <f>Table1[[#This Row],[gross]]-Table1[[#This Row],[budget]]</f>
        <v>46807024</v>
      </c>
    </row>
    <row r="1427" spans="1:15" x14ac:dyDescent="0.3">
      <c r="A1427" t="s">
        <v>3716</v>
      </c>
      <c r="B1427">
        <v>144</v>
      </c>
      <c r="C1427">
        <v>123</v>
      </c>
      <c r="D1427">
        <v>81159365</v>
      </c>
      <c r="E1427" t="s">
        <v>208</v>
      </c>
      <c r="F1427" t="s">
        <v>150</v>
      </c>
      <c r="G1427" t="s">
        <v>3717</v>
      </c>
      <c r="H1427">
        <v>191470</v>
      </c>
      <c r="I1427">
        <v>278</v>
      </c>
      <c r="J1427" t="s">
        <v>29</v>
      </c>
      <c r="K1427" t="s">
        <v>30</v>
      </c>
      <c r="L1427">
        <v>35000000</v>
      </c>
      <c r="M1427">
        <v>2008</v>
      </c>
      <c r="N1427">
        <v>6.8</v>
      </c>
      <c r="O1427">
        <f>Table1[[#This Row],[gross]]-Table1[[#This Row],[budget]]</f>
        <v>46159365</v>
      </c>
    </row>
    <row r="1428" spans="1:15" x14ac:dyDescent="0.3">
      <c r="A1428" t="s">
        <v>3466</v>
      </c>
      <c r="B1428">
        <v>147</v>
      </c>
      <c r="C1428">
        <v>99</v>
      </c>
      <c r="D1428">
        <v>120776832</v>
      </c>
      <c r="E1428" t="s">
        <v>289</v>
      </c>
      <c r="F1428" t="s">
        <v>1823</v>
      </c>
      <c r="G1428" t="s">
        <v>3718</v>
      </c>
      <c r="H1428">
        <v>266103</v>
      </c>
      <c r="I1428">
        <v>456</v>
      </c>
      <c r="J1428" t="s">
        <v>29</v>
      </c>
      <c r="K1428" t="s">
        <v>30</v>
      </c>
      <c r="L1428">
        <v>75000000</v>
      </c>
      <c r="M1428">
        <v>2004</v>
      </c>
      <c r="N1428">
        <v>6.8</v>
      </c>
      <c r="O1428">
        <f>Table1[[#This Row],[gross]]-Table1[[#This Row],[budget]]</f>
        <v>45776832</v>
      </c>
    </row>
    <row r="1429" spans="1:15" x14ac:dyDescent="0.3">
      <c r="A1429" t="s">
        <v>3500</v>
      </c>
      <c r="B1429">
        <v>411</v>
      </c>
      <c r="C1429">
        <v>110</v>
      </c>
      <c r="D1429">
        <v>48056940</v>
      </c>
      <c r="E1429" t="s">
        <v>2463</v>
      </c>
      <c r="F1429" t="s">
        <v>3720</v>
      </c>
      <c r="G1429" t="s">
        <v>3721</v>
      </c>
      <c r="H1429">
        <v>155153</v>
      </c>
      <c r="I1429">
        <v>524</v>
      </c>
      <c r="J1429" t="s">
        <v>29</v>
      </c>
      <c r="K1429" t="s">
        <v>30</v>
      </c>
      <c r="L1429">
        <v>3000000</v>
      </c>
      <c r="M1429">
        <v>2012</v>
      </c>
      <c r="N1429">
        <v>6.8</v>
      </c>
      <c r="O1429">
        <f>Table1[[#This Row],[gross]]-Table1[[#This Row],[budget]]</f>
        <v>45056940</v>
      </c>
    </row>
    <row r="1430" spans="1:15" x14ac:dyDescent="0.3">
      <c r="A1430" t="s">
        <v>3722</v>
      </c>
      <c r="B1430">
        <v>88</v>
      </c>
      <c r="C1430">
        <v>97</v>
      </c>
      <c r="D1430">
        <v>56631572</v>
      </c>
      <c r="E1430" t="s">
        <v>289</v>
      </c>
      <c r="F1430" t="s">
        <v>3723</v>
      </c>
      <c r="G1430" t="s">
        <v>3724</v>
      </c>
      <c r="H1430">
        <v>123390</v>
      </c>
      <c r="I1430">
        <v>248</v>
      </c>
      <c r="J1430" t="s">
        <v>29</v>
      </c>
      <c r="K1430" t="s">
        <v>30</v>
      </c>
      <c r="L1430">
        <v>12000000</v>
      </c>
      <c r="M1430">
        <v>1995</v>
      </c>
      <c r="N1430">
        <v>6.8</v>
      </c>
      <c r="O1430">
        <f>Table1[[#This Row],[gross]]-Table1[[#This Row],[budget]]</f>
        <v>44631572</v>
      </c>
    </row>
    <row r="1431" spans="1:15" x14ac:dyDescent="0.3">
      <c r="A1431" t="s">
        <v>2992</v>
      </c>
      <c r="B1431">
        <v>31</v>
      </c>
      <c r="C1431">
        <v>102</v>
      </c>
      <c r="D1431">
        <v>59847242</v>
      </c>
      <c r="E1431" t="s">
        <v>3369</v>
      </c>
      <c r="F1431" t="s">
        <v>1670</v>
      </c>
      <c r="G1431" t="s">
        <v>3726</v>
      </c>
      <c r="H1431">
        <v>55895</v>
      </c>
      <c r="I1431">
        <v>115</v>
      </c>
      <c r="J1431" t="s">
        <v>29</v>
      </c>
      <c r="K1431" t="s">
        <v>30</v>
      </c>
      <c r="L1431">
        <v>16500000</v>
      </c>
      <c r="M1431">
        <v>1991</v>
      </c>
      <c r="N1431">
        <v>6.8</v>
      </c>
      <c r="O1431">
        <f>Table1[[#This Row],[gross]]-Table1[[#This Row],[budget]]</f>
        <v>43347242</v>
      </c>
    </row>
    <row r="1432" spans="1:15" x14ac:dyDescent="0.3">
      <c r="A1432" t="s">
        <v>2558</v>
      </c>
      <c r="B1432">
        <v>298</v>
      </c>
      <c r="C1432">
        <v>115</v>
      </c>
      <c r="D1432">
        <v>126149655</v>
      </c>
      <c r="E1432" t="s">
        <v>3153</v>
      </c>
      <c r="F1432" t="s">
        <v>837</v>
      </c>
      <c r="G1432" t="s">
        <v>3728</v>
      </c>
      <c r="H1432">
        <v>166693</v>
      </c>
      <c r="I1432">
        <v>276</v>
      </c>
      <c r="J1432" t="s">
        <v>29</v>
      </c>
      <c r="K1432" t="s">
        <v>30</v>
      </c>
      <c r="L1432">
        <v>85000000</v>
      </c>
      <c r="M1432">
        <v>2012</v>
      </c>
      <c r="N1432">
        <v>6.8</v>
      </c>
      <c r="O1432">
        <f>Table1[[#This Row],[gross]]-Table1[[#This Row],[budget]]</f>
        <v>41149655</v>
      </c>
    </row>
    <row r="1433" spans="1:15" x14ac:dyDescent="0.3">
      <c r="A1433" t="s">
        <v>3497</v>
      </c>
      <c r="B1433">
        <v>43</v>
      </c>
      <c r="C1433">
        <v>113</v>
      </c>
      <c r="D1433">
        <v>58571513</v>
      </c>
      <c r="E1433" t="s">
        <v>140</v>
      </c>
      <c r="F1433" t="s">
        <v>34</v>
      </c>
      <c r="G1433" t="s">
        <v>3729</v>
      </c>
      <c r="H1433">
        <v>30213</v>
      </c>
      <c r="I1433">
        <v>112</v>
      </c>
      <c r="J1433" t="s">
        <v>29</v>
      </c>
      <c r="K1433" t="s">
        <v>30</v>
      </c>
      <c r="L1433">
        <v>19000000</v>
      </c>
      <c r="M1433">
        <v>1989</v>
      </c>
      <c r="N1433">
        <v>6.8</v>
      </c>
      <c r="O1433">
        <f>Table1[[#This Row],[gross]]-Table1[[#This Row],[budget]]</f>
        <v>39571513</v>
      </c>
    </row>
    <row r="1434" spans="1:15" x14ac:dyDescent="0.3">
      <c r="A1434" t="s">
        <v>2144</v>
      </c>
      <c r="B1434">
        <v>141</v>
      </c>
      <c r="C1434">
        <v>107</v>
      </c>
      <c r="D1434">
        <v>50461335</v>
      </c>
      <c r="E1434" t="s">
        <v>3730</v>
      </c>
      <c r="F1434" t="s">
        <v>1879</v>
      </c>
      <c r="G1434" t="s">
        <v>3731</v>
      </c>
      <c r="H1434">
        <v>83893</v>
      </c>
      <c r="I1434">
        <v>132</v>
      </c>
      <c r="J1434" t="s">
        <v>29</v>
      </c>
      <c r="K1434" t="s">
        <v>30</v>
      </c>
      <c r="L1434">
        <v>11000000</v>
      </c>
      <c r="M1434">
        <v>2014</v>
      </c>
      <c r="N1434">
        <v>6.8</v>
      </c>
      <c r="O1434">
        <f>Table1[[#This Row],[gross]]-Table1[[#This Row],[budget]]</f>
        <v>39461335</v>
      </c>
    </row>
    <row r="1435" spans="1:15" x14ac:dyDescent="0.3">
      <c r="A1435" t="s">
        <v>3114</v>
      </c>
      <c r="B1435">
        <v>186</v>
      </c>
      <c r="C1435">
        <v>86</v>
      </c>
      <c r="D1435">
        <v>54257433</v>
      </c>
      <c r="E1435" t="s">
        <v>3732</v>
      </c>
      <c r="F1435" t="s">
        <v>3733</v>
      </c>
      <c r="G1435" t="s">
        <v>3734</v>
      </c>
      <c r="H1435">
        <v>12983</v>
      </c>
      <c r="I1435">
        <v>139</v>
      </c>
      <c r="J1435" t="s">
        <v>29</v>
      </c>
      <c r="K1435" t="s">
        <v>30</v>
      </c>
      <c r="L1435">
        <v>17000000</v>
      </c>
      <c r="M1435">
        <v>2016</v>
      </c>
      <c r="N1435">
        <v>6.8</v>
      </c>
      <c r="O1435">
        <f>Table1[[#This Row],[gross]]-Table1[[#This Row],[budget]]</f>
        <v>37257433</v>
      </c>
    </row>
    <row r="1436" spans="1:15" x14ac:dyDescent="0.3">
      <c r="A1436" t="s">
        <v>1964</v>
      </c>
      <c r="B1436">
        <v>79</v>
      </c>
      <c r="C1436">
        <v>91</v>
      </c>
      <c r="D1436">
        <v>66600000</v>
      </c>
      <c r="E1436" t="s">
        <v>157</v>
      </c>
      <c r="F1436" t="s">
        <v>2977</v>
      </c>
      <c r="G1436" t="s">
        <v>3736</v>
      </c>
      <c r="H1436">
        <v>94435</v>
      </c>
      <c r="I1436">
        <v>182</v>
      </c>
      <c r="J1436" t="s">
        <v>29</v>
      </c>
      <c r="K1436" t="s">
        <v>581</v>
      </c>
      <c r="L1436">
        <v>30000000</v>
      </c>
      <c r="M1436">
        <v>1995</v>
      </c>
      <c r="N1436">
        <v>6.8</v>
      </c>
      <c r="O1436">
        <f>Table1[[#This Row],[gross]]-Table1[[#This Row],[budget]]</f>
        <v>36600000</v>
      </c>
    </row>
    <row r="1437" spans="1:15" x14ac:dyDescent="0.3">
      <c r="A1437" t="s">
        <v>2556</v>
      </c>
      <c r="B1437">
        <v>112</v>
      </c>
      <c r="C1437">
        <v>127</v>
      </c>
      <c r="D1437">
        <v>62300000</v>
      </c>
      <c r="E1437" t="s">
        <v>715</v>
      </c>
      <c r="F1437" t="s">
        <v>3738</v>
      </c>
      <c r="G1437" t="s">
        <v>3739</v>
      </c>
      <c r="H1437">
        <v>72085</v>
      </c>
      <c r="I1437">
        <v>263</v>
      </c>
      <c r="J1437" t="s">
        <v>29</v>
      </c>
      <c r="K1437" t="s">
        <v>200</v>
      </c>
      <c r="L1437">
        <v>28000000</v>
      </c>
      <c r="M1437">
        <v>1981</v>
      </c>
      <c r="N1437">
        <v>6.8</v>
      </c>
      <c r="O1437">
        <f>Table1[[#This Row],[gross]]-Table1[[#This Row],[budget]]</f>
        <v>34300000</v>
      </c>
    </row>
    <row r="1438" spans="1:15" x14ac:dyDescent="0.3">
      <c r="A1438" t="s">
        <v>1374</v>
      </c>
      <c r="B1438">
        <v>106</v>
      </c>
      <c r="C1438">
        <v>120</v>
      </c>
      <c r="D1438">
        <v>46338728</v>
      </c>
      <c r="E1438" t="s">
        <v>588</v>
      </c>
      <c r="F1438" t="s">
        <v>87</v>
      </c>
      <c r="G1438" t="s">
        <v>3740</v>
      </c>
      <c r="H1438">
        <v>167750</v>
      </c>
      <c r="I1438">
        <v>506</v>
      </c>
      <c r="J1438" t="s">
        <v>29</v>
      </c>
      <c r="K1438" t="s">
        <v>30</v>
      </c>
      <c r="L1438">
        <v>14500000</v>
      </c>
      <c r="M1438">
        <v>1996</v>
      </c>
      <c r="N1438">
        <v>6.8</v>
      </c>
      <c r="O1438">
        <f>Table1[[#This Row],[gross]]-Table1[[#This Row],[budget]]</f>
        <v>31838728</v>
      </c>
    </row>
    <row r="1439" spans="1:15" x14ac:dyDescent="0.3">
      <c r="A1439" t="s">
        <v>2148</v>
      </c>
      <c r="B1439">
        <v>50</v>
      </c>
      <c r="C1439">
        <v>107</v>
      </c>
      <c r="D1439">
        <v>44726644</v>
      </c>
      <c r="E1439" t="s">
        <v>3741</v>
      </c>
      <c r="F1439" t="s">
        <v>3742</v>
      </c>
      <c r="G1439" t="s">
        <v>3743</v>
      </c>
      <c r="H1439">
        <v>42614</v>
      </c>
      <c r="I1439">
        <v>120</v>
      </c>
      <c r="J1439" t="s">
        <v>29</v>
      </c>
      <c r="K1439" t="s">
        <v>30</v>
      </c>
      <c r="L1439">
        <v>13000000</v>
      </c>
      <c r="M1439">
        <v>1988</v>
      </c>
      <c r="N1439">
        <v>6.8</v>
      </c>
      <c r="O1439">
        <f>Table1[[#This Row],[gross]]-Table1[[#This Row],[budget]]</f>
        <v>31726644</v>
      </c>
    </row>
    <row r="1440" spans="1:15" x14ac:dyDescent="0.3">
      <c r="A1440" t="s">
        <v>2118</v>
      </c>
      <c r="B1440">
        <v>42</v>
      </c>
      <c r="C1440">
        <v>135</v>
      </c>
      <c r="D1440">
        <v>36000000</v>
      </c>
      <c r="E1440" t="s">
        <v>2564</v>
      </c>
      <c r="F1440" t="s">
        <v>3744</v>
      </c>
      <c r="G1440" t="s">
        <v>3745</v>
      </c>
      <c r="H1440">
        <v>6359</v>
      </c>
      <c r="I1440">
        <v>69</v>
      </c>
      <c r="J1440" t="s">
        <v>29</v>
      </c>
      <c r="K1440" t="s">
        <v>30</v>
      </c>
      <c r="L1440">
        <v>5000000</v>
      </c>
      <c r="M1440">
        <v>1953</v>
      </c>
      <c r="N1440">
        <v>6.8</v>
      </c>
      <c r="O1440">
        <f>Table1[[#This Row],[gross]]-Table1[[#This Row],[budget]]</f>
        <v>31000000</v>
      </c>
    </row>
    <row r="1441" spans="1:15" x14ac:dyDescent="0.3">
      <c r="A1441" t="s">
        <v>989</v>
      </c>
      <c r="B1441">
        <v>136</v>
      </c>
      <c r="C1441">
        <v>121</v>
      </c>
      <c r="D1441">
        <v>35400000</v>
      </c>
      <c r="E1441" t="s">
        <v>715</v>
      </c>
      <c r="F1441" t="s">
        <v>3747</v>
      </c>
      <c r="G1441" t="s">
        <v>3748</v>
      </c>
      <c r="H1441">
        <v>74957</v>
      </c>
      <c r="I1441">
        <v>251</v>
      </c>
      <c r="J1441" t="s">
        <v>29</v>
      </c>
      <c r="K1441" t="s">
        <v>200</v>
      </c>
      <c r="L1441">
        <v>7000000</v>
      </c>
      <c r="M1441">
        <v>1973</v>
      </c>
      <c r="N1441">
        <v>6.8</v>
      </c>
      <c r="O1441">
        <f>Table1[[#This Row],[gross]]-Table1[[#This Row],[budget]]</f>
        <v>28400000</v>
      </c>
    </row>
    <row r="1442" spans="1:15" x14ac:dyDescent="0.3">
      <c r="A1442" t="s">
        <v>1919</v>
      </c>
      <c r="B1442">
        <v>190</v>
      </c>
      <c r="C1442">
        <v>104</v>
      </c>
      <c r="D1442">
        <v>97680195</v>
      </c>
      <c r="E1442" t="s">
        <v>289</v>
      </c>
      <c r="F1442" t="s">
        <v>486</v>
      </c>
      <c r="G1442" t="s">
        <v>3749</v>
      </c>
      <c r="H1442">
        <v>271691</v>
      </c>
      <c r="I1442">
        <v>243</v>
      </c>
      <c r="J1442" t="s">
        <v>29</v>
      </c>
      <c r="K1442" t="s">
        <v>30</v>
      </c>
      <c r="L1442">
        <v>70000000</v>
      </c>
      <c r="M1442">
        <v>2008</v>
      </c>
      <c r="N1442">
        <v>6.8</v>
      </c>
      <c r="O1442">
        <f>Table1[[#This Row],[gross]]-Table1[[#This Row],[budget]]</f>
        <v>27680195</v>
      </c>
    </row>
    <row r="1443" spans="1:15" x14ac:dyDescent="0.3">
      <c r="A1443" t="s">
        <v>807</v>
      </c>
      <c r="B1443">
        <v>29</v>
      </c>
      <c r="C1443">
        <v>123</v>
      </c>
      <c r="D1443">
        <v>36049108</v>
      </c>
      <c r="E1443" t="s">
        <v>747</v>
      </c>
      <c r="F1443" t="s">
        <v>690</v>
      </c>
      <c r="G1443" t="s">
        <v>3751</v>
      </c>
      <c r="H1443">
        <v>10139</v>
      </c>
      <c r="I1443">
        <v>70</v>
      </c>
      <c r="J1443" t="s">
        <v>29</v>
      </c>
      <c r="K1443" t="s">
        <v>30</v>
      </c>
      <c r="L1443">
        <v>9000000</v>
      </c>
      <c r="M1443">
        <v>1996</v>
      </c>
      <c r="N1443">
        <v>6.8</v>
      </c>
      <c r="O1443">
        <f>Table1[[#This Row],[gross]]-Table1[[#This Row],[budget]]</f>
        <v>27049108</v>
      </c>
    </row>
    <row r="1444" spans="1:15" x14ac:dyDescent="0.3">
      <c r="A1444" t="s">
        <v>1986</v>
      </c>
      <c r="B1444">
        <v>408</v>
      </c>
      <c r="C1444">
        <v>117</v>
      </c>
      <c r="D1444">
        <v>51533608</v>
      </c>
      <c r="E1444" t="s">
        <v>1050</v>
      </c>
      <c r="F1444" t="s">
        <v>61</v>
      </c>
      <c r="G1444" t="s">
        <v>3753</v>
      </c>
      <c r="H1444">
        <v>203111</v>
      </c>
      <c r="I1444">
        <v>755</v>
      </c>
      <c r="J1444" t="s">
        <v>29</v>
      </c>
      <c r="K1444" t="s">
        <v>30</v>
      </c>
      <c r="L1444">
        <v>25000000</v>
      </c>
      <c r="M1444">
        <v>2011</v>
      </c>
      <c r="N1444">
        <v>6.8</v>
      </c>
      <c r="O1444">
        <f>Table1[[#This Row],[gross]]-Table1[[#This Row],[budget]]</f>
        <v>26533608</v>
      </c>
    </row>
    <row r="1445" spans="1:15" x14ac:dyDescent="0.3">
      <c r="A1445" t="s">
        <v>3669</v>
      </c>
      <c r="B1445">
        <v>139</v>
      </c>
      <c r="C1445">
        <v>123</v>
      </c>
      <c r="D1445">
        <v>101087161</v>
      </c>
      <c r="E1445" t="s">
        <v>1576</v>
      </c>
      <c r="F1445" t="s">
        <v>478</v>
      </c>
      <c r="G1445" t="s">
        <v>3754</v>
      </c>
      <c r="H1445">
        <v>225282</v>
      </c>
      <c r="I1445">
        <v>339</v>
      </c>
      <c r="J1445" t="s">
        <v>29</v>
      </c>
      <c r="K1445" t="s">
        <v>30</v>
      </c>
      <c r="L1445">
        <v>75000000</v>
      </c>
      <c r="M1445">
        <v>1997</v>
      </c>
      <c r="N1445">
        <v>6.8</v>
      </c>
      <c r="O1445">
        <f>Table1[[#This Row],[gross]]-Table1[[#This Row],[budget]]</f>
        <v>26087161</v>
      </c>
    </row>
    <row r="1446" spans="1:15" x14ac:dyDescent="0.3">
      <c r="A1446" t="s">
        <v>2549</v>
      </c>
      <c r="B1446">
        <v>334</v>
      </c>
      <c r="C1446">
        <v>104</v>
      </c>
      <c r="D1446">
        <v>234360014</v>
      </c>
      <c r="E1446" t="s">
        <v>693</v>
      </c>
      <c r="F1446" t="s">
        <v>565</v>
      </c>
      <c r="G1446" t="s">
        <v>3755</v>
      </c>
      <c r="H1446">
        <v>383427</v>
      </c>
      <c r="I1446">
        <v>1912</v>
      </c>
      <c r="J1446" t="s">
        <v>29</v>
      </c>
      <c r="K1446" t="s">
        <v>442</v>
      </c>
      <c r="L1446">
        <v>210000000</v>
      </c>
      <c r="M1446">
        <v>2006</v>
      </c>
      <c r="N1446">
        <v>6.8</v>
      </c>
      <c r="O1446">
        <f>Table1[[#This Row],[gross]]-Table1[[#This Row],[budget]]</f>
        <v>24360014</v>
      </c>
    </row>
    <row r="1447" spans="1:15" x14ac:dyDescent="0.3">
      <c r="A1447" t="s">
        <v>968</v>
      </c>
      <c r="B1447">
        <v>61</v>
      </c>
      <c r="C1447">
        <v>111</v>
      </c>
      <c r="D1447">
        <v>42652003</v>
      </c>
      <c r="E1447" t="s">
        <v>3756</v>
      </c>
      <c r="F1447" t="s">
        <v>3757</v>
      </c>
      <c r="G1447" t="s">
        <v>3758</v>
      </c>
      <c r="H1447">
        <v>18915</v>
      </c>
      <c r="I1447">
        <v>87</v>
      </c>
      <c r="J1447" t="s">
        <v>29</v>
      </c>
      <c r="K1447" t="s">
        <v>30</v>
      </c>
      <c r="L1447">
        <v>20000000</v>
      </c>
      <c r="M1447">
        <v>2015</v>
      </c>
      <c r="N1447">
        <v>6.8</v>
      </c>
      <c r="O1447">
        <f>Table1[[#This Row],[gross]]-Table1[[#This Row],[budget]]</f>
        <v>22652003</v>
      </c>
    </row>
    <row r="1448" spans="1:15" x14ac:dyDescent="0.3">
      <c r="A1448" t="s">
        <v>3291</v>
      </c>
      <c r="B1448">
        <v>203</v>
      </c>
      <c r="C1448">
        <v>103</v>
      </c>
      <c r="D1448">
        <v>27285953</v>
      </c>
      <c r="E1448" t="s">
        <v>175</v>
      </c>
      <c r="F1448" t="s">
        <v>3759</v>
      </c>
      <c r="G1448" t="s">
        <v>3760</v>
      </c>
      <c r="H1448">
        <v>48675</v>
      </c>
      <c r="I1448">
        <v>214</v>
      </c>
      <c r="J1448" t="s">
        <v>29</v>
      </c>
      <c r="K1448" t="s">
        <v>30</v>
      </c>
      <c r="L1448">
        <v>5000000</v>
      </c>
      <c r="M1448">
        <v>2015</v>
      </c>
      <c r="N1448">
        <v>6.8</v>
      </c>
      <c r="O1448">
        <f>Table1[[#This Row],[gross]]-Table1[[#This Row],[budget]]</f>
        <v>22285953</v>
      </c>
    </row>
    <row r="1449" spans="1:15" x14ac:dyDescent="0.3">
      <c r="A1449" t="s">
        <v>2193</v>
      </c>
      <c r="B1449">
        <v>425</v>
      </c>
      <c r="C1449">
        <v>92</v>
      </c>
      <c r="D1449">
        <v>25138292</v>
      </c>
      <c r="E1449" t="s">
        <v>2463</v>
      </c>
      <c r="F1449" t="s">
        <v>3761</v>
      </c>
      <c r="G1449" t="s">
        <v>3762</v>
      </c>
      <c r="H1449">
        <v>66483</v>
      </c>
      <c r="I1449">
        <v>452</v>
      </c>
      <c r="J1449" t="s">
        <v>29</v>
      </c>
      <c r="K1449" t="s">
        <v>30</v>
      </c>
      <c r="L1449">
        <v>3500000</v>
      </c>
      <c r="M1449">
        <v>2015</v>
      </c>
      <c r="N1449">
        <v>6.8</v>
      </c>
      <c r="O1449">
        <f>Table1[[#This Row],[gross]]-Table1[[#This Row],[budget]]</f>
        <v>21638292</v>
      </c>
    </row>
    <row r="1450" spans="1:15" x14ac:dyDescent="0.3">
      <c r="A1450" t="s">
        <v>397</v>
      </c>
      <c r="B1450">
        <v>152</v>
      </c>
      <c r="C1450">
        <v>113</v>
      </c>
      <c r="D1450">
        <v>69304264</v>
      </c>
      <c r="E1450" t="s">
        <v>3763</v>
      </c>
      <c r="F1450" t="s">
        <v>861</v>
      </c>
      <c r="G1450" t="s">
        <v>3764</v>
      </c>
      <c r="H1450">
        <v>73068</v>
      </c>
      <c r="I1450">
        <v>419</v>
      </c>
      <c r="J1450" t="s">
        <v>29</v>
      </c>
      <c r="K1450" t="s">
        <v>30</v>
      </c>
      <c r="L1450">
        <v>48000000</v>
      </c>
      <c r="M1450">
        <v>1999</v>
      </c>
      <c r="N1450">
        <v>6.8</v>
      </c>
      <c r="O1450">
        <f>Table1[[#This Row],[gross]]-Table1[[#This Row],[budget]]</f>
        <v>21304264</v>
      </c>
    </row>
    <row r="1451" spans="1:15" x14ac:dyDescent="0.3">
      <c r="A1451" t="s">
        <v>493</v>
      </c>
      <c r="B1451">
        <v>171</v>
      </c>
      <c r="C1451">
        <v>156</v>
      </c>
      <c r="D1451">
        <v>75530832</v>
      </c>
      <c r="E1451" t="s">
        <v>459</v>
      </c>
      <c r="F1451" t="s">
        <v>34</v>
      </c>
      <c r="G1451" t="s">
        <v>3766</v>
      </c>
      <c r="H1451">
        <v>97047</v>
      </c>
      <c r="I1451">
        <v>452</v>
      </c>
      <c r="J1451" t="s">
        <v>29</v>
      </c>
      <c r="K1451" t="s">
        <v>30</v>
      </c>
      <c r="L1451">
        <v>55000000</v>
      </c>
      <c r="M1451">
        <v>1999</v>
      </c>
      <c r="N1451">
        <v>6.8</v>
      </c>
      <c r="O1451">
        <f>Table1[[#This Row],[gross]]-Table1[[#This Row],[budget]]</f>
        <v>20530832</v>
      </c>
    </row>
    <row r="1452" spans="1:15" x14ac:dyDescent="0.3">
      <c r="A1452" t="s">
        <v>451</v>
      </c>
      <c r="B1452">
        <v>212</v>
      </c>
      <c r="C1452">
        <v>89</v>
      </c>
      <c r="D1452">
        <v>21378000</v>
      </c>
      <c r="E1452" t="s">
        <v>1900</v>
      </c>
      <c r="F1452" t="s">
        <v>841</v>
      </c>
      <c r="G1452" t="s">
        <v>3767</v>
      </c>
      <c r="H1452">
        <v>46492</v>
      </c>
      <c r="I1452">
        <v>335</v>
      </c>
      <c r="J1452" t="s">
        <v>29</v>
      </c>
      <c r="K1452" t="s">
        <v>30</v>
      </c>
      <c r="L1452">
        <v>1000000</v>
      </c>
      <c r="M1452">
        <v>1980</v>
      </c>
      <c r="N1452">
        <v>6.8</v>
      </c>
      <c r="O1452">
        <f>Table1[[#This Row],[gross]]-Table1[[#This Row],[budget]]</f>
        <v>20378000</v>
      </c>
    </row>
    <row r="1453" spans="1:15" x14ac:dyDescent="0.3">
      <c r="A1453" t="s">
        <v>451</v>
      </c>
      <c r="B1453">
        <v>212</v>
      </c>
      <c r="C1453">
        <v>89</v>
      </c>
      <c r="D1453">
        <v>21378000</v>
      </c>
      <c r="E1453" t="s">
        <v>1900</v>
      </c>
      <c r="F1453" t="s">
        <v>841</v>
      </c>
      <c r="G1453" t="s">
        <v>3767</v>
      </c>
      <c r="H1453">
        <v>46493</v>
      </c>
      <c r="I1453">
        <v>335</v>
      </c>
      <c r="J1453" t="s">
        <v>29</v>
      </c>
      <c r="K1453" t="s">
        <v>30</v>
      </c>
      <c r="L1453">
        <v>1000000</v>
      </c>
      <c r="M1453">
        <v>1980</v>
      </c>
      <c r="N1453">
        <v>6.8</v>
      </c>
      <c r="O1453">
        <f>Table1[[#This Row],[gross]]-Table1[[#This Row],[budget]]</f>
        <v>20378000</v>
      </c>
    </row>
    <row r="1454" spans="1:15" x14ac:dyDescent="0.3">
      <c r="A1454" t="s">
        <v>1701</v>
      </c>
      <c r="B1454">
        <v>207</v>
      </c>
      <c r="C1454">
        <v>96</v>
      </c>
      <c r="D1454">
        <v>31597131</v>
      </c>
      <c r="E1454" t="s">
        <v>224</v>
      </c>
      <c r="F1454" t="s">
        <v>313</v>
      </c>
      <c r="G1454" t="s">
        <v>3770</v>
      </c>
      <c r="H1454">
        <v>97938</v>
      </c>
      <c r="I1454">
        <v>605</v>
      </c>
      <c r="J1454" t="s">
        <v>29</v>
      </c>
      <c r="K1454" t="s">
        <v>30</v>
      </c>
      <c r="L1454">
        <v>12000000</v>
      </c>
      <c r="M1454">
        <v>2002</v>
      </c>
      <c r="N1454">
        <v>6.8</v>
      </c>
      <c r="O1454">
        <f>Table1[[#This Row],[gross]]-Table1[[#This Row],[budget]]</f>
        <v>19597131</v>
      </c>
    </row>
    <row r="1455" spans="1:15" x14ac:dyDescent="0.3">
      <c r="A1455" t="s">
        <v>2120</v>
      </c>
      <c r="B1455">
        <v>78</v>
      </c>
      <c r="C1455">
        <v>120</v>
      </c>
      <c r="D1455">
        <v>33771174</v>
      </c>
      <c r="E1455" t="s">
        <v>699</v>
      </c>
      <c r="F1455" t="s">
        <v>418</v>
      </c>
      <c r="G1455" t="s">
        <v>3772</v>
      </c>
      <c r="H1455">
        <v>27044</v>
      </c>
      <c r="I1455">
        <v>240</v>
      </c>
      <c r="J1455" t="s">
        <v>29</v>
      </c>
      <c r="K1455" t="s">
        <v>30</v>
      </c>
      <c r="L1455">
        <v>15000000</v>
      </c>
      <c r="M1455">
        <v>2000</v>
      </c>
      <c r="N1455">
        <v>6.8</v>
      </c>
      <c r="O1455">
        <f>Table1[[#This Row],[gross]]-Table1[[#This Row],[budget]]</f>
        <v>18771174</v>
      </c>
    </row>
    <row r="1456" spans="1:15" x14ac:dyDescent="0.3">
      <c r="A1456" t="s">
        <v>2124</v>
      </c>
      <c r="B1456">
        <v>112</v>
      </c>
      <c r="C1456">
        <v>119</v>
      </c>
      <c r="D1456">
        <v>25000000</v>
      </c>
      <c r="E1456" t="s">
        <v>248</v>
      </c>
      <c r="F1456" t="s">
        <v>3774</v>
      </c>
      <c r="G1456" t="s">
        <v>3775</v>
      </c>
      <c r="H1456">
        <v>39847</v>
      </c>
      <c r="I1456">
        <v>242</v>
      </c>
      <c r="J1456" t="s">
        <v>29</v>
      </c>
      <c r="K1456" t="s">
        <v>30</v>
      </c>
      <c r="L1456">
        <v>9000000</v>
      </c>
      <c r="M1456">
        <v>1976</v>
      </c>
      <c r="N1456">
        <v>6.8</v>
      </c>
      <c r="O1456">
        <f>Table1[[#This Row],[gross]]-Table1[[#This Row],[budget]]</f>
        <v>16000000</v>
      </c>
    </row>
    <row r="1457" spans="1:15" x14ac:dyDescent="0.3">
      <c r="A1457" t="s">
        <v>2112</v>
      </c>
      <c r="B1457">
        <v>143</v>
      </c>
      <c r="C1457">
        <v>142</v>
      </c>
      <c r="D1457">
        <v>22800000</v>
      </c>
      <c r="E1457" t="s">
        <v>715</v>
      </c>
      <c r="F1457" t="s">
        <v>3777</v>
      </c>
      <c r="G1457" t="s">
        <v>3778</v>
      </c>
      <c r="H1457">
        <v>59941</v>
      </c>
      <c r="I1457">
        <v>452</v>
      </c>
      <c r="J1457" t="s">
        <v>29</v>
      </c>
      <c r="K1457" t="s">
        <v>200</v>
      </c>
      <c r="L1457">
        <v>7000000</v>
      </c>
      <c r="M1457">
        <v>1969</v>
      </c>
      <c r="N1457">
        <v>6.8</v>
      </c>
      <c r="O1457">
        <f>Table1[[#This Row],[gross]]-Table1[[#This Row],[budget]]</f>
        <v>15800000</v>
      </c>
    </row>
    <row r="1458" spans="1:15" x14ac:dyDescent="0.3">
      <c r="A1458" t="s">
        <v>2186</v>
      </c>
      <c r="B1458">
        <v>91</v>
      </c>
      <c r="C1458">
        <v>94</v>
      </c>
      <c r="D1458">
        <v>16101109</v>
      </c>
      <c r="E1458" t="s">
        <v>676</v>
      </c>
      <c r="F1458" t="s">
        <v>468</v>
      </c>
      <c r="G1458" t="s">
        <v>3780</v>
      </c>
      <c r="H1458">
        <v>76467</v>
      </c>
      <c r="I1458">
        <v>236</v>
      </c>
      <c r="J1458" t="s">
        <v>29</v>
      </c>
      <c r="K1458" t="s">
        <v>30</v>
      </c>
      <c r="L1458">
        <v>3000000</v>
      </c>
      <c r="M1458">
        <v>2005</v>
      </c>
      <c r="N1458">
        <v>6.8</v>
      </c>
      <c r="O1458">
        <f>Table1[[#This Row],[gross]]-Table1[[#This Row],[budget]]</f>
        <v>13101109</v>
      </c>
    </row>
    <row r="1459" spans="1:15" x14ac:dyDescent="0.3">
      <c r="A1459" t="s">
        <v>2170</v>
      </c>
      <c r="B1459">
        <v>175</v>
      </c>
      <c r="C1459">
        <v>99</v>
      </c>
      <c r="D1459">
        <v>52320979</v>
      </c>
      <c r="E1459" t="s">
        <v>1066</v>
      </c>
      <c r="F1459" t="s">
        <v>106</v>
      </c>
      <c r="G1459" t="s">
        <v>3782</v>
      </c>
      <c r="H1459">
        <v>114321</v>
      </c>
      <c r="I1459">
        <v>548</v>
      </c>
      <c r="J1459" t="s">
        <v>29</v>
      </c>
      <c r="K1459" t="s">
        <v>30</v>
      </c>
      <c r="L1459">
        <v>40000000</v>
      </c>
      <c r="M1459">
        <v>2006</v>
      </c>
      <c r="N1459">
        <v>6.8</v>
      </c>
      <c r="O1459">
        <f>Table1[[#This Row],[gross]]-Table1[[#This Row],[budget]]</f>
        <v>12320979</v>
      </c>
    </row>
    <row r="1460" spans="1:15" x14ac:dyDescent="0.3">
      <c r="A1460" t="s">
        <v>1604</v>
      </c>
      <c r="B1460">
        <v>206</v>
      </c>
      <c r="C1460">
        <v>102</v>
      </c>
      <c r="D1460">
        <v>62318875</v>
      </c>
      <c r="E1460" t="s">
        <v>693</v>
      </c>
      <c r="F1460" t="s">
        <v>3140</v>
      </c>
      <c r="G1460" t="s">
        <v>3784</v>
      </c>
      <c r="H1460">
        <v>156225</v>
      </c>
      <c r="I1460">
        <v>502</v>
      </c>
      <c r="J1460" t="s">
        <v>29</v>
      </c>
      <c r="K1460" t="s">
        <v>30</v>
      </c>
      <c r="L1460">
        <v>50000000</v>
      </c>
      <c r="M1460">
        <v>2006</v>
      </c>
      <c r="N1460">
        <v>6.8</v>
      </c>
      <c r="O1460">
        <f>Table1[[#This Row],[gross]]-Table1[[#This Row],[budget]]</f>
        <v>12318875</v>
      </c>
    </row>
    <row r="1461" spans="1:15" x14ac:dyDescent="0.3">
      <c r="A1461" t="s">
        <v>2196</v>
      </c>
      <c r="B1461">
        <v>61</v>
      </c>
      <c r="C1461">
        <v>92</v>
      </c>
      <c r="D1461">
        <v>11806119</v>
      </c>
      <c r="E1461" t="s">
        <v>611</v>
      </c>
      <c r="F1461" t="s">
        <v>3786</v>
      </c>
      <c r="G1461" t="s">
        <v>3787</v>
      </c>
      <c r="H1461">
        <v>57578</v>
      </c>
      <c r="I1461">
        <v>210</v>
      </c>
      <c r="J1461" t="s">
        <v>29</v>
      </c>
      <c r="K1461" t="s">
        <v>30</v>
      </c>
      <c r="L1461">
        <v>1100000</v>
      </c>
      <c r="M1461">
        <v>1988</v>
      </c>
      <c r="N1461">
        <v>6.8</v>
      </c>
      <c r="O1461">
        <f>Table1[[#This Row],[gross]]-Table1[[#This Row],[budget]]</f>
        <v>10706119</v>
      </c>
    </row>
    <row r="1462" spans="1:15" x14ac:dyDescent="0.3">
      <c r="A1462" t="s">
        <v>2130</v>
      </c>
      <c r="B1462">
        <v>211</v>
      </c>
      <c r="C1462">
        <v>105</v>
      </c>
      <c r="D1462">
        <v>20338609</v>
      </c>
      <c r="E1462" t="s">
        <v>1683</v>
      </c>
      <c r="F1462" t="s">
        <v>1539</v>
      </c>
      <c r="G1462" t="s">
        <v>3789</v>
      </c>
      <c r="H1462">
        <v>19655</v>
      </c>
      <c r="I1462">
        <v>280</v>
      </c>
      <c r="J1462" t="s">
        <v>29</v>
      </c>
      <c r="K1462" t="s">
        <v>30</v>
      </c>
      <c r="L1462">
        <v>10000000</v>
      </c>
      <c r="M1462">
        <v>2006</v>
      </c>
      <c r="N1462">
        <v>6.8</v>
      </c>
      <c r="O1462">
        <f>Table1[[#This Row],[gross]]-Table1[[#This Row],[budget]]</f>
        <v>10338609</v>
      </c>
    </row>
    <row r="1463" spans="1:15" x14ac:dyDescent="0.3">
      <c r="A1463" t="s">
        <v>1038</v>
      </c>
      <c r="B1463">
        <v>417</v>
      </c>
      <c r="C1463">
        <v>111</v>
      </c>
      <c r="D1463">
        <v>40247512</v>
      </c>
      <c r="E1463" t="s">
        <v>417</v>
      </c>
      <c r="F1463" t="s">
        <v>3791</v>
      </c>
      <c r="G1463" t="s">
        <v>3792</v>
      </c>
      <c r="H1463">
        <v>159198</v>
      </c>
      <c r="I1463">
        <v>438</v>
      </c>
      <c r="J1463" t="s">
        <v>29</v>
      </c>
      <c r="K1463" t="s">
        <v>30</v>
      </c>
      <c r="L1463">
        <v>30000000</v>
      </c>
      <c r="M1463">
        <v>2011</v>
      </c>
      <c r="N1463">
        <v>6.8</v>
      </c>
      <c r="O1463">
        <f>Table1[[#This Row],[gross]]-Table1[[#This Row],[budget]]</f>
        <v>10247512</v>
      </c>
    </row>
    <row r="1464" spans="1:15" x14ac:dyDescent="0.3">
      <c r="A1464" t="s">
        <v>989</v>
      </c>
      <c r="B1464">
        <v>118</v>
      </c>
      <c r="C1464">
        <v>125</v>
      </c>
      <c r="D1464">
        <v>21000000</v>
      </c>
      <c r="E1464" t="s">
        <v>715</v>
      </c>
      <c r="F1464" t="s">
        <v>81</v>
      </c>
      <c r="G1464" t="s">
        <v>3793</v>
      </c>
      <c r="H1464">
        <v>73950</v>
      </c>
      <c r="I1464">
        <v>258</v>
      </c>
      <c r="J1464" t="s">
        <v>29</v>
      </c>
      <c r="K1464" t="s">
        <v>200</v>
      </c>
      <c r="L1464">
        <v>13000000</v>
      </c>
      <c r="M1464">
        <v>1974</v>
      </c>
      <c r="N1464">
        <v>6.8</v>
      </c>
      <c r="O1464">
        <f>Table1[[#This Row],[gross]]-Table1[[#This Row],[budget]]</f>
        <v>8000000</v>
      </c>
    </row>
    <row r="1465" spans="1:15" x14ac:dyDescent="0.3">
      <c r="A1465" t="s">
        <v>822</v>
      </c>
      <c r="B1465">
        <v>50</v>
      </c>
      <c r="C1465">
        <v>92</v>
      </c>
      <c r="D1465">
        <v>14891000</v>
      </c>
      <c r="E1465" t="s">
        <v>676</v>
      </c>
      <c r="F1465" t="s">
        <v>3515</v>
      </c>
      <c r="G1465" t="s">
        <v>3795</v>
      </c>
      <c r="H1465">
        <v>15088</v>
      </c>
      <c r="I1465">
        <v>105</v>
      </c>
      <c r="J1465" t="s">
        <v>29</v>
      </c>
      <c r="K1465" t="s">
        <v>30</v>
      </c>
      <c r="L1465">
        <v>7000000</v>
      </c>
      <c r="M1465">
        <v>1996</v>
      </c>
      <c r="N1465">
        <v>6.8</v>
      </c>
      <c r="O1465">
        <f>Table1[[#This Row],[gross]]-Table1[[#This Row],[budget]]</f>
        <v>7891000</v>
      </c>
    </row>
    <row r="1466" spans="1:15" x14ac:dyDescent="0.3">
      <c r="A1466" t="s">
        <v>2993</v>
      </c>
      <c r="B1466">
        <v>122</v>
      </c>
      <c r="C1466">
        <v>101</v>
      </c>
      <c r="D1466">
        <v>37617947</v>
      </c>
      <c r="E1466" t="s">
        <v>3797</v>
      </c>
      <c r="F1466" t="s">
        <v>1545</v>
      </c>
      <c r="G1466" t="s">
        <v>3798</v>
      </c>
      <c r="H1466">
        <v>8143</v>
      </c>
      <c r="I1466">
        <v>203</v>
      </c>
      <c r="J1466" t="s">
        <v>29</v>
      </c>
      <c r="K1466" t="s">
        <v>30</v>
      </c>
      <c r="L1466">
        <v>30000000</v>
      </c>
      <c r="M1466">
        <v>2006</v>
      </c>
      <c r="N1466">
        <v>6.8</v>
      </c>
      <c r="O1466">
        <f>Table1[[#This Row],[gross]]-Table1[[#This Row],[budget]]</f>
        <v>7617947</v>
      </c>
    </row>
    <row r="1467" spans="1:15" x14ac:dyDescent="0.3">
      <c r="A1467" t="s">
        <v>2173</v>
      </c>
      <c r="B1467">
        <v>175</v>
      </c>
      <c r="C1467">
        <v>98</v>
      </c>
      <c r="D1467">
        <v>18381787</v>
      </c>
      <c r="E1467" t="s">
        <v>73</v>
      </c>
      <c r="F1467" t="s">
        <v>3800</v>
      </c>
      <c r="G1467" t="s">
        <v>3801</v>
      </c>
      <c r="H1467">
        <v>15684</v>
      </c>
      <c r="I1467">
        <v>126</v>
      </c>
      <c r="J1467" t="s">
        <v>29</v>
      </c>
      <c r="K1467" t="s">
        <v>200</v>
      </c>
      <c r="L1467">
        <v>11000000</v>
      </c>
      <c r="M1467">
        <v>2012</v>
      </c>
      <c r="N1467">
        <v>6.8</v>
      </c>
      <c r="O1467">
        <f>Table1[[#This Row],[gross]]-Table1[[#This Row],[budget]]</f>
        <v>7381787</v>
      </c>
    </row>
    <row r="1468" spans="1:15" x14ac:dyDescent="0.3">
      <c r="A1468" t="s">
        <v>1226</v>
      </c>
      <c r="B1468">
        <v>190</v>
      </c>
      <c r="C1468">
        <v>109</v>
      </c>
      <c r="D1468">
        <v>26415649</v>
      </c>
      <c r="E1468" t="s">
        <v>39</v>
      </c>
      <c r="F1468" t="s">
        <v>106</v>
      </c>
      <c r="G1468" t="s">
        <v>3803</v>
      </c>
      <c r="H1468">
        <v>94892</v>
      </c>
      <c r="I1468">
        <v>189</v>
      </c>
      <c r="J1468" t="s">
        <v>29</v>
      </c>
      <c r="K1468" t="s">
        <v>30</v>
      </c>
      <c r="L1468">
        <v>20000000</v>
      </c>
      <c r="M1468">
        <v>2008</v>
      </c>
      <c r="N1468">
        <v>6.8</v>
      </c>
      <c r="O1468">
        <f>Table1[[#This Row],[gross]]-Table1[[#This Row],[budget]]</f>
        <v>6415649</v>
      </c>
    </row>
    <row r="1469" spans="1:15" x14ac:dyDescent="0.3">
      <c r="A1469" t="s">
        <v>2176</v>
      </c>
      <c r="B1469">
        <v>171</v>
      </c>
      <c r="C1469">
        <v>92</v>
      </c>
      <c r="D1469">
        <v>25296447</v>
      </c>
      <c r="E1469" t="s">
        <v>1576</v>
      </c>
      <c r="F1469" t="s">
        <v>339</v>
      </c>
      <c r="G1469" t="s">
        <v>3805</v>
      </c>
      <c r="H1469">
        <v>237248</v>
      </c>
      <c r="I1469">
        <v>460</v>
      </c>
      <c r="J1469" t="s">
        <v>29</v>
      </c>
      <c r="K1469" t="s">
        <v>241</v>
      </c>
      <c r="L1469">
        <v>21000000</v>
      </c>
      <c r="M1469">
        <v>2002</v>
      </c>
      <c r="N1469">
        <v>6.8</v>
      </c>
      <c r="O1469">
        <f>Table1[[#This Row],[gross]]-Table1[[#This Row],[budget]]</f>
        <v>4296447</v>
      </c>
    </row>
    <row r="1470" spans="1:15" x14ac:dyDescent="0.3">
      <c r="A1470" t="s">
        <v>587</v>
      </c>
      <c r="B1470">
        <v>231</v>
      </c>
      <c r="C1470">
        <v>99</v>
      </c>
      <c r="D1470">
        <v>9203192</v>
      </c>
      <c r="E1470" t="s">
        <v>305</v>
      </c>
      <c r="F1470" t="s">
        <v>145</v>
      </c>
      <c r="G1470" t="s">
        <v>3807</v>
      </c>
      <c r="H1470">
        <v>45396</v>
      </c>
      <c r="I1470">
        <v>136</v>
      </c>
      <c r="J1470" t="s">
        <v>29</v>
      </c>
      <c r="K1470" t="s">
        <v>30</v>
      </c>
      <c r="L1470">
        <v>5000000</v>
      </c>
      <c r="M1470">
        <v>2011</v>
      </c>
      <c r="N1470">
        <v>6.8</v>
      </c>
      <c r="O1470">
        <f>Table1[[#This Row],[gross]]-Table1[[#This Row],[budget]]</f>
        <v>4203192</v>
      </c>
    </row>
    <row r="1471" spans="1:15" x14ac:dyDescent="0.3">
      <c r="A1471" t="s">
        <v>2127</v>
      </c>
      <c r="B1471">
        <v>85</v>
      </c>
      <c r="C1471">
        <v>118</v>
      </c>
      <c r="D1471">
        <v>5709616</v>
      </c>
      <c r="E1471" t="s">
        <v>588</v>
      </c>
      <c r="F1471" t="s">
        <v>3809</v>
      </c>
      <c r="G1471" t="s">
        <v>3810</v>
      </c>
      <c r="H1471">
        <v>11088</v>
      </c>
      <c r="I1471">
        <v>110</v>
      </c>
      <c r="J1471" t="s">
        <v>174</v>
      </c>
      <c r="K1471" t="s">
        <v>585</v>
      </c>
      <c r="L1471">
        <v>1800000</v>
      </c>
      <c r="M1471">
        <v>2002</v>
      </c>
      <c r="N1471">
        <v>6.8</v>
      </c>
      <c r="O1471">
        <f>Table1[[#This Row],[gross]]-Table1[[#This Row],[budget]]</f>
        <v>3909616</v>
      </c>
    </row>
    <row r="1472" spans="1:15" x14ac:dyDescent="0.3">
      <c r="A1472" t="s">
        <v>3396</v>
      </c>
      <c r="B1472">
        <v>159</v>
      </c>
      <c r="C1472">
        <v>110</v>
      </c>
      <c r="D1472">
        <v>28831145</v>
      </c>
      <c r="E1472" t="s">
        <v>459</v>
      </c>
      <c r="F1472" t="s">
        <v>3010</v>
      </c>
      <c r="G1472" t="s">
        <v>3812</v>
      </c>
      <c r="H1472">
        <v>39357</v>
      </c>
      <c r="I1472">
        <v>113</v>
      </c>
      <c r="J1472" t="s">
        <v>29</v>
      </c>
      <c r="K1472" t="s">
        <v>30</v>
      </c>
      <c r="L1472">
        <v>25000000</v>
      </c>
      <c r="M1472">
        <v>2014</v>
      </c>
      <c r="N1472">
        <v>6.8</v>
      </c>
      <c r="O1472">
        <f>Table1[[#This Row],[gross]]-Table1[[#This Row],[budget]]</f>
        <v>3831145</v>
      </c>
    </row>
    <row r="1473" spans="1:15" x14ac:dyDescent="0.3">
      <c r="A1473" t="s">
        <v>857</v>
      </c>
      <c r="B1473">
        <v>28</v>
      </c>
      <c r="C1473">
        <v>120</v>
      </c>
      <c r="D1473">
        <v>5731103</v>
      </c>
      <c r="E1473" t="s">
        <v>2564</v>
      </c>
      <c r="F1473" t="s">
        <v>2776</v>
      </c>
      <c r="G1473" t="s">
        <v>3814</v>
      </c>
      <c r="H1473">
        <v>4100</v>
      </c>
      <c r="I1473">
        <v>35</v>
      </c>
      <c r="J1473" t="s">
        <v>29</v>
      </c>
      <c r="K1473" t="s">
        <v>30</v>
      </c>
      <c r="L1473">
        <v>2400000</v>
      </c>
      <c r="M1473">
        <v>1996</v>
      </c>
      <c r="N1473">
        <v>6.8</v>
      </c>
      <c r="O1473">
        <f>Table1[[#This Row],[gross]]-Table1[[#This Row],[budget]]</f>
        <v>3331103</v>
      </c>
    </row>
    <row r="1474" spans="1:15" x14ac:dyDescent="0.3">
      <c r="A1474" t="s">
        <v>2993</v>
      </c>
      <c r="B1474">
        <v>126</v>
      </c>
      <c r="C1474">
        <v>100</v>
      </c>
      <c r="D1474">
        <v>4599680</v>
      </c>
      <c r="E1474" t="s">
        <v>92</v>
      </c>
      <c r="F1474" t="s">
        <v>635</v>
      </c>
      <c r="G1474" t="s">
        <v>3816</v>
      </c>
      <c r="H1474">
        <v>68222</v>
      </c>
      <c r="I1474">
        <v>545</v>
      </c>
      <c r="J1474" t="s">
        <v>29</v>
      </c>
      <c r="K1474" t="s">
        <v>30</v>
      </c>
      <c r="L1474">
        <v>1500000</v>
      </c>
      <c r="M1474">
        <v>2003</v>
      </c>
      <c r="N1474">
        <v>6.8</v>
      </c>
      <c r="O1474">
        <f>Table1[[#This Row],[gross]]-Table1[[#This Row],[budget]]</f>
        <v>3099680</v>
      </c>
    </row>
    <row r="1475" spans="1:15" x14ac:dyDescent="0.3">
      <c r="A1475" t="s">
        <v>2044</v>
      </c>
      <c r="B1475">
        <v>141</v>
      </c>
      <c r="C1475">
        <v>124</v>
      </c>
      <c r="D1475">
        <v>71069884</v>
      </c>
      <c r="E1475" t="s">
        <v>208</v>
      </c>
      <c r="F1475" t="s">
        <v>44</v>
      </c>
      <c r="G1475" t="s">
        <v>3817</v>
      </c>
      <c r="H1475">
        <v>101899</v>
      </c>
      <c r="I1475">
        <v>445</v>
      </c>
      <c r="J1475" t="s">
        <v>29</v>
      </c>
      <c r="K1475" t="s">
        <v>30</v>
      </c>
      <c r="L1475">
        <v>68000000</v>
      </c>
      <c r="M1475">
        <v>2001</v>
      </c>
      <c r="N1475">
        <v>6.8</v>
      </c>
      <c r="O1475">
        <f>Table1[[#This Row],[gross]]-Table1[[#This Row],[budget]]</f>
        <v>3069884</v>
      </c>
    </row>
    <row r="1476" spans="1:15" x14ac:dyDescent="0.3">
      <c r="A1476" t="s">
        <v>528</v>
      </c>
      <c r="B1476">
        <v>75</v>
      </c>
      <c r="C1476">
        <v>114</v>
      </c>
      <c r="D1476">
        <v>65000000</v>
      </c>
      <c r="E1476" t="s">
        <v>699</v>
      </c>
      <c r="F1476" t="s">
        <v>3819</v>
      </c>
      <c r="G1476" t="s">
        <v>3820</v>
      </c>
      <c r="H1476">
        <v>43027</v>
      </c>
      <c r="I1476">
        <v>214</v>
      </c>
      <c r="J1476" t="s">
        <v>29</v>
      </c>
      <c r="K1476" t="s">
        <v>30</v>
      </c>
      <c r="L1476">
        <v>62000000</v>
      </c>
      <c r="M1476">
        <v>1995</v>
      </c>
      <c r="N1476">
        <v>6.8</v>
      </c>
      <c r="O1476">
        <f>Table1[[#This Row],[gross]]-Table1[[#This Row],[budget]]</f>
        <v>3000000</v>
      </c>
    </row>
    <row r="1477" spans="1:15" x14ac:dyDescent="0.3">
      <c r="A1477" t="s">
        <v>3351</v>
      </c>
      <c r="B1477">
        <v>88</v>
      </c>
      <c r="C1477">
        <v>99</v>
      </c>
      <c r="D1477">
        <v>11883495</v>
      </c>
      <c r="E1477" t="s">
        <v>1585</v>
      </c>
      <c r="F1477" t="s">
        <v>3821</v>
      </c>
      <c r="G1477" t="s">
        <v>3822</v>
      </c>
      <c r="H1477">
        <v>52805</v>
      </c>
      <c r="I1477">
        <v>278</v>
      </c>
      <c r="J1477" t="s">
        <v>29</v>
      </c>
      <c r="K1477" t="s">
        <v>200</v>
      </c>
      <c r="L1477">
        <v>9000000</v>
      </c>
      <c r="M1477">
        <v>1998</v>
      </c>
      <c r="N1477">
        <v>6.8</v>
      </c>
      <c r="O1477">
        <f>Table1[[#This Row],[gross]]-Table1[[#This Row],[budget]]</f>
        <v>2883495</v>
      </c>
    </row>
    <row r="1478" spans="1:15" x14ac:dyDescent="0.3">
      <c r="A1478" t="s">
        <v>2046</v>
      </c>
      <c r="B1478">
        <v>191</v>
      </c>
      <c r="C1478">
        <v>96</v>
      </c>
      <c r="D1478">
        <v>12570442</v>
      </c>
      <c r="E1478" t="s">
        <v>3824</v>
      </c>
      <c r="F1478" t="s">
        <v>2330</v>
      </c>
      <c r="G1478" t="s">
        <v>3825</v>
      </c>
      <c r="H1478">
        <v>40514</v>
      </c>
      <c r="I1478">
        <v>234</v>
      </c>
      <c r="J1478" t="s">
        <v>29</v>
      </c>
      <c r="K1478" t="s">
        <v>30</v>
      </c>
      <c r="L1478">
        <v>10000000</v>
      </c>
      <c r="M1478">
        <v>2005</v>
      </c>
      <c r="N1478">
        <v>6.8</v>
      </c>
      <c r="O1478">
        <f>Table1[[#This Row],[gross]]-Table1[[#This Row],[budget]]</f>
        <v>2570442</v>
      </c>
    </row>
    <row r="1479" spans="1:15" x14ac:dyDescent="0.3">
      <c r="A1479" t="s">
        <v>1350</v>
      </c>
      <c r="B1479">
        <v>291</v>
      </c>
      <c r="C1479">
        <v>122</v>
      </c>
      <c r="D1479">
        <v>17237244</v>
      </c>
      <c r="E1479" t="s">
        <v>208</v>
      </c>
      <c r="F1479" t="s">
        <v>436</v>
      </c>
      <c r="G1479" t="s">
        <v>3826</v>
      </c>
      <c r="H1479">
        <v>57210</v>
      </c>
      <c r="I1479">
        <v>158</v>
      </c>
      <c r="J1479" t="s">
        <v>29</v>
      </c>
      <c r="K1479" t="s">
        <v>200</v>
      </c>
      <c r="L1479">
        <v>15000000</v>
      </c>
      <c r="M1479">
        <v>2014</v>
      </c>
      <c r="N1479">
        <v>6.8</v>
      </c>
      <c r="O1479">
        <f>Table1[[#This Row],[gross]]-Table1[[#This Row],[budget]]</f>
        <v>2237244</v>
      </c>
    </row>
    <row r="1480" spans="1:15" x14ac:dyDescent="0.3">
      <c r="A1480" t="s">
        <v>1999</v>
      </c>
      <c r="B1480">
        <v>469</v>
      </c>
      <c r="C1480">
        <v>125</v>
      </c>
      <c r="D1480">
        <v>172051787</v>
      </c>
      <c r="E1480" t="s">
        <v>248</v>
      </c>
      <c r="F1480" t="s">
        <v>1167</v>
      </c>
      <c r="G1480" t="s">
        <v>3828</v>
      </c>
      <c r="H1480">
        <v>264183</v>
      </c>
      <c r="I1480">
        <v>665</v>
      </c>
      <c r="J1480" t="s">
        <v>29</v>
      </c>
      <c r="K1480" t="s">
        <v>30</v>
      </c>
      <c r="L1480">
        <v>170000000</v>
      </c>
      <c r="M1480">
        <v>2010</v>
      </c>
      <c r="N1480">
        <v>6.8</v>
      </c>
      <c r="O1480">
        <f>Table1[[#This Row],[gross]]-Table1[[#This Row],[budget]]</f>
        <v>2051787</v>
      </c>
    </row>
    <row r="1481" spans="1:15" x14ac:dyDescent="0.3">
      <c r="A1481" t="s">
        <v>1999</v>
      </c>
      <c r="B1481">
        <v>469</v>
      </c>
      <c r="C1481">
        <v>125</v>
      </c>
      <c r="D1481">
        <v>172051787</v>
      </c>
      <c r="E1481" t="s">
        <v>248</v>
      </c>
      <c r="F1481" t="s">
        <v>1167</v>
      </c>
      <c r="G1481" t="s">
        <v>3828</v>
      </c>
      <c r="H1481">
        <v>264186</v>
      </c>
      <c r="I1481">
        <v>665</v>
      </c>
      <c r="J1481" t="s">
        <v>29</v>
      </c>
      <c r="K1481" t="s">
        <v>30</v>
      </c>
      <c r="L1481">
        <v>170000000</v>
      </c>
      <c r="M1481">
        <v>2010</v>
      </c>
      <c r="N1481">
        <v>6.8</v>
      </c>
      <c r="O1481">
        <f>Table1[[#This Row],[gross]]-Table1[[#This Row],[budget]]</f>
        <v>2051787</v>
      </c>
    </row>
    <row r="1482" spans="1:15" x14ac:dyDescent="0.3">
      <c r="A1482" t="s">
        <v>3348</v>
      </c>
      <c r="B1482">
        <v>251</v>
      </c>
      <c r="C1482">
        <v>89</v>
      </c>
      <c r="D1482">
        <v>3645438</v>
      </c>
      <c r="E1482" t="s">
        <v>626</v>
      </c>
      <c r="F1482" t="s">
        <v>3830</v>
      </c>
      <c r="G1482" t="s">
        <v>3831</v>
      </c>
      <c r="H1482">
        <v>55040</v>
      </c>
      <c r="I1482">
        <v>539</v>
      </c>
      <c r="J1482" t="s">
        <v>90</v>
      </c>
      <c r="K1482" t="s">
        <v>241</v>
      </c>
      <c r="L1482">
        <v>2200000</v>
      </c>
      <c r="M1482">
        <v>2003</v>
      </c>
      <c r="N1482">
        <v>6.8</v>
      </c>
      <c r="O1482">
        <f>Table1[[#This Row],[gross]]-Table1[[#This Row],[budget]]</f>
        <v>1445438</v>
      </c>
    </row>
    <row r="1483" spans="1:15" x14ac:dyDescent="0.3">
      <c r="A1483" t="s">
        <v>3833</v>
      </c>
      <c r="B1483">
        <v>20</v>
      </c>
      <c r="C1483">
        <v>119</v>
      </c>
      <c r="D1483">
        <v>21413105</v>
      </c>
      <c r="E1483" t="s">
        <v>3834</v>
      </c>
      <c r="F1483" t="s">
        <v>398</v>
      </c>
      <c r="G1483" t="s">
        <v>3835</v>
      </c>
      <c r="H1483">
        <v>15230</v>
      </c>
      <c r="I1483">
        <v>97</v>
      </c>
      <c r="J1483" t="s">
        <v>29</v>
      </c>
      <c r="K1483" t="s">
        <v>581</v>
      </c>
      <c r="L1483">
        <v>20000000</v>
      </c>
      <c r="M1483">
        <v>1990</v>
      </c>
      <c r="N1483">
        <v>6.8</v>
      </c>
      <c r="O1483">
        <f>Table1[[#This Row],[gross]]-Table1[[#This Row],[budget]]</f>
        <v>1413105</v>
      </c>
    </row>
    <row r="1484" spans="1:15" x14ac:dyDescent="0.3">
      <c r="A1484" t="s">
        <v>312</v>
      </c>
      <c r="B1484">
        <v>59</v>
      </c>
      <c r="C1484">
        <v>106</v>
      </c>
      <c r="D1484">
        <v>21200000</v>
      </c>
      <c r="E1484" t="s">
        <v>305</v>
      </c>
      <c r="F1484" t="s">
        <v>3837</v>
      </c>
      <c r="G1484" t="s">
        <v>3838</v>
      </c>
      <c r="H1484">
        <v>34774</v>
      </c>
      <c r="I1484">
        <v>162</v>
      </c>
      <c r="J1484" t="s">
        <v>29</v>
      </c>
      <c r="K1484" t="s">
        <v>30</v>
      </c>
      <c r="L1484">
        <v>20000000</v>
      </c>
      <c r="M1484">
        <v>1995</v>
      </c>
      <c r="N1484">
        <v>6.8</v>
      </c>
      <c r="O1484">
        <f>Table1[[#This Row],[gross]]-Table1[[#This Row],[budget]]</f>
        <v>1200000</v>
      </c>
    </row>
    <row r="1485" spans="1:15" x14ac:dyDescent="0.3">
      <c r="A1485" t="s">
        <v>2140</v>
      </c>
      <c r="B1485">
        <v>276</v>
      </c>
      <c r="C1485">
        <v>109</v>
      </c>
      <c r="D1485">
        <v>51019112</v>
      </c>
      <c r="E1485" t="s">
        <v>180</v>
      </c>
      <c r="F1485" t="s">
        <v>3559</v>
      </c>
      <c r="G1485" t="s">
        <v>3839</v>
      </c>
      <c r="H1485">
        <v>155745</v>
      </c>
      <c r="I1485">
        <v>1053</v>
      </c>
      <c r="J1485" t="s">
        <v>29</v>
      </c>
      <c r="K1485" t="s">
        <v>30</v>
      </c>
      <c r="L1485">
        <v>50000000</v>
      </c>
      <c r="M1485">
        <v>2005</v>
      </c>
      <c r="N1485">
        <v>6.8</v>
      </c>
      <c r="O1485">
        <f>Table1[[#This Row],[gross]]-Table1[[#This Row],[budget]]</f>
        <v>1019112</v>
      </c>
    </row>
    <row r="1486" spans="1:15" x14ac:dyDescent="0.3">
      <c r="A1486" t="s">
        <v>2187</v>
      </c>
      <c r="B1486">
        <v>29</v>
      </c>
      <c r="C1486">
        <v>93</v>
      </c>
      <c r="D1486">
        <v>906666</v>
      </c>
      <c r="E1486" t="s">
        <v>1310</v>
      </c>
      <c r="F1486" t="s">
        <v>3841</v>
      </c>
      <c r="G1486" t="s">
        <v>3842</v>
      </c>
      <c r="H1486">
        <v>154</v>
      </c>
      <c r="I1486">
        <v>5</v>
      </c>
      <c r="J1486" t="s">
        <v>29</v>
      </c>
      <c r="K1486" t="s">
        <v>30</v>
      </c>
      <c r="L1486">
        <v>500000</v>
      </c>
      <c r="M1486">
        <v>2011</v>
      </c>
      <c r="N1486">
        <v>6.8</v>
      </c>
      <c r="O1486">
        <f>Table1[[#This Row],[gross]]-Table1[[#This Row],[budget]]</f>
        <v>406666</v>
      </c>
    </row>
    <row r="1487" spans="1:15" x14ac:dyDescent="0.3">
      <c r="A1487" t="s">
        <v>2451</v>
      </c>
      <c r="B1487">
        <v>18</v>
      </c>
      <c r="C1487">
        <v>86</v>
      </c>
      <c r="D1487">
        <v>1277257</v>
      </c>
      <c r="E1487" t="s">
        <v>699</v>
      </c>
      <c r="F1487" t="s">
        <v>3844</v>
      </c>
      <c r="G1487" t="s">
        <v>3845</v>
      </c>
      <c r="H1487">
        <v>2629</v>
      </c>
      <c r="I1487">
        <v>32</v>
      </c>
      <c r="J1487" t="s">
        <v>29</v>
      </c>
      <c r="K1487" t="s">
        <v>200</v>
      </c>
      <c r="L1487">
        <v>1000000</v>
      </c>
      <c r="M1487">
        <v>1996</v>
      </c>
      <c r="N1487">
        <v>6.8</v>
      </c>
      <c r="O1487">
        <f>Table1[[#This Row],[gross]]-Table1[[#This Row],[budget]]</f>
        <v>277257</v>
      </c>
    </row>
    <row r="1488" spans="1:15" x14ac:dyDescent="0.3">
      <c r="A1488" t="s">
        <v>2207</v>
      </c>
      <c r="B1488">
        <v>193</v>
      </c>
      <c r="C1488">
        <v>88</v>
      </c>
      <c r="D1488">
        <v>59379</v>
      </c>
      <c r="E1488" t="s">
        <v>3847</v>
      </c>
      <c r="F1488" t="s">
        <v>3848</v>
      </c>
      <c r="G1488" t="s">
        <v>3849</v>
      </c>
      <c r="H1488">
        <v>12796</v>
      </c>
      <c r="I1488">
        <v>52</v>
      </c>
      <c r="J1488" t="s">
        <v>29</v>
      </c>
      <c r="K1488" t="s">
        <v>30</v>
      </c>
      <c r="L1488">
        <v>200000</v>
      </c>
      <c r="M1488">
        <v>2013</v>
      </c>
      <c r="N1488">
        <v>6.8</v>
      </c>
      <c r="O1488">
        <f>Table1[[#This Row],[gross]]-Table1[[#This Row],[budget]]</f>
        <v>-140621</v>
      </c>
    </row>
    <row r="1489" spans="1:15" x14ac:dyDescent="0.3">
      <c r="A1489" t="s">
        <v>2189</v>
      </c>
      <c r="B1489">
        <v>112</v>
      </c>
      <c r="C1489">
        <v>93</v>
      </c>
      <c r="D1489">
        <v>48430</v>
      </c>
      <c r="E1489" t="s">
        <v>2312</v>
      </c>
      <c r="F1489" t="s">
        <v>3851</v>
      </c>
      <c r="G1489" t="s">
        <v>3852</v>
      </c>
      <c r="H1489">
        <v>20176</v>
      </c>
      <c r="I1489">
        <v>73</v>
      </c>
      <c r="J1489" t="s">
        <v>29</v>
      </c>
      <c r="K1489" t="s">
        <v>30</v>
      </c>
      <c r="L1489">
        <v>500000</v>
      </c>
      <c r="M1489">
        <v>2010</v>
      </c>
      <c r="N1489">
        <v>6.8</v>
      </c>
      <c r="O1489">
        <f>Table1[[#This Row],[gross]]-Table1[[#This Row],[budget]]</f>
        <v>-451570</v>
      </c>
    </row>
    <row r="1490" spans="1:15" x14ac:dyDescent="0.3">
      <c r="A1490" t="s">
        <v>2213</v>
      </c>
      <c r="B1490">
        <v>124</v>
      </c>
      <c r="C1490">
        <v>86</v>
      </c>
      <c r="D1490">
        <v>992238</v>
      </c>
      <c r="E1490" t="s">
        <v>588</v>
      </c>
      <c r="F1490" t="s">
        <v>777</v>
      </c>
      <c r="G1490" t="s">
        <v>3854</v>
      </c>
      <c r="H1490">
        <v>16349</v>
      </c>
      <c r="I1490">
        <v>103</v>
      </c>
      <c r="J1490" t="s">
        <v>29</v>
      </c>
      <c r="K1490" t="s">
        <v>200</v>
      </c>
      <c r="L1490">
        <v>1700000</v>
      </c>
      <c r="M1490">
        <v>2004</v>
      </c>
      <c r="N1490">
        <v>6.8</v>
      </c>
      <c r="O1490">
        <f>Table1[[#This Row],[gross]]-Table1[[#This Row],[budget]]</f>
        <v>-707762</v>
      </c>
    </row>
    <row r="1491" spans="1:15" x14ac:dyDescent="0.3">
      <c r="A1491" t="s">
        <v>2136</v>
      </c>
      <c r="B1491">
        <v>109</v>
      </c>
      <c r="C1491">
        <v>110</v>
      </c>
      <c r="D1491">
        <v>4040588</v>
      </c>
      <c r="E1491" t="s">
        <v>73</v>
      </c>
      <c r="F1491" t="s">
        <v>398</v>
      </c>
      <c r="G1491" t="s">
        <v>3856</v>
      </c>
      <c r="H1491">
        <v>12233</v>
      </c>
      <c r="I1491">
        <v>89</v>
      </c>
      <c r="J1491" t="s">
        <v>29</v>
      </c>
      <c r="K1491" t="s">
        <v>30</v>
      </c>
      <c r="L1491">
        <v>5000000</v>
      </c>
      <c r="M1491">
        <v>2008</v>
      </c>
      <c r="N1491">
        <v>6.8</v>
      </c>
      <c r="O1491">
        <f>Table1[[#This Row],[gross]]-Table1[[#This Row],[budget]]</f>
        <v>-959412</v>
      </c>
    </row>
    <row r="1492" spans="1:15" x14ac:dyDescent="0.3">
      <c r="A1492" t="s">
        <v>2721</v>
      </c>
      <c r="B1492">
        <v>123</v>
      </c>
      <c r="C1492">
        <v>89</v>
      </c>
      <c r="D1492">
        <v>653621</v>
      </c>
      <c r="E1492" t="s">
        <v>3858</v>
      </c>
      <c r="F1492" t="s">
        <v>3859</v>
      </c>
      <c r="G1492" t="s">
        <v>3860</v>
      </c>
      <c r="H1492">
        <v>5615</v>
      </c>
      <c r="I1492">
        <v>64</v>
      </c>
      <c r="J1492" t="s">
        <v>29</v>
      </c>
      <c r="K1492" t="s">
        <v>30</v>
      </c>
      <c r="L1492">
        <v>2000000</v>
      </c>
      <c r="M1492">
        <v>2005</v>
      </c>
      <c r="N1492">
        <v>6.8</v>
      </c>
      <c r="O1492">
        <f>Table1[[#This Row],[gross]]-Table1[[#This Row],[budget]]</f>
        <v>-1346379</v>
      </c>
    </row>
    <row r="1493" spans="1:15" x14ac:dyDescent="0.3">
      <c r="A1493" t="s">
        <v>2930</v>
      </c>
      <c r="B1493">
        <v>122</v>
      </c>
      <c r="C1493">
        <v>94</v>
      </c>
      <c r="D1493">
        <v>1247453</v>
      </c>
      <c r="E1493" t="s">
        <v>73</v>
      </c>
      <c r="F1493" t="s">
        <v>1521</v>
      </c>
      <c r="G1493" t="s">
        <v>3861</v>
      </c>
      <c r="H1493">
        <v>11202</v>
      </c>
      <c r="I1493">
        <v>123</v>
      </c>
      <c r="J1493" t="s">
        <v>29</v>
      </c>
      <c r="K1493" t="s">
        <v>200</v>
      </c>
      <c r="L1493">
        <v>2800000</v>
      </c>
      <c r="M1493">
        <v>2005</v>
      </c>
      <c r="N1493">
        <v>6.8</v>
      </c>
      <c r="O1493">
        <f>Table1[[#This Row],[gross]]-Table1[[#This Row],[budget]]</f>
        <v>-1552547</v>
      </c>
    </row>
    <row r="1494" spans="1:15" x14ac:dyDescent="0.3">
      <c r="A1494" t="s">
        <v>2152</v>
      </c>
      <c r="B1494">
        <v>92</v>
      </c>
      <c r="C1494">
        <v>106</v>
      </c>
      <c r="D1494">
        <v>410241</v>
      </c>
      <c r="E1494" t="s">
        <v>305</v>
      </c>
      <c r="F1494" t="s">
        <v>506</v>
      </c>
      <c r="G1494" t="s">
        <v>3863</v>
      </c>
      <c r="H1494">
        <v>32357</v>
      </c>
      <c r="I1494">
        <v>199</v>
      </c>
      <c r="J1494" t="s">
        <v>29</v>
      </c>
      <c r="K1494" t="s">
        <v>30</v>
      </c>
      <c r="L1494">
        <v>2000000</v>
      </c>
      <c r="M1494">
        <v>2002</v>
      </c>
      <c r="N1494">
        <v>6.8</v>
      </c>
      <c r="O1494">
        <f>Table1[[#This Row],[gross]]-Table1[[#This Row],[budget]]</f>
        <v>-1589759</v>
      </c>
    </row>
    <row r="1495" spans="1:15" x14ac:dyDescent="0.3">
      <c r="A1495" t="s">
        <v>485</v>
      </c>
      <c r="B1495">
        <v>238</v>
      </c>
      <c r="C1495">
        <v>96</v>
      </c>
      <c r="D1495">
        <v>322157</v>
      </c>
      <c r="E1495" t="s">
        <v>305</v>
      </c>
      <c r="F1495" t="s">
        <v>3865</v>
      </c>
      <c r="G1495" t="s">
        <v>3866</v>
      </c>
      <c r="H1495">
        <v>61787</v>
      </c>
      <c r="I1495">
        <v>203</v>
      </c>
      <c r="J1495" t="s">
        <v>29</v>
      </c>
      <c r="K1495" t="s">
        <v>30</v>
      </c>
      <c r="L1495">
        <v>2500000</v>
      </c>
      <c r="M1495">
        <v>2010</v>
      </c>
      <c r="N1495">
        <v>6.8</v>
      </c>
      <c r="O1495">
        <f>Table1[[#This Row],[gross]]-Table1[[#This Row],[budget]]</f>
        <v>-2177843</v>
      </c>
    </row>
    <row r="1496" spans="1:15" x14ac:dyDescent="0.3">
      <c r="A1496" t="s">
        <v>2155</v>
      </c>
      <c r="B1496">
        <v>39</v>
      </c>
      <c r="C1496">
        <v>106</v>
      </c>
      <c r="D1496">
        <v>886410</v>
      </c>
      <c r="E1496" t="s">
        <v>2564</v>
      </c>
      <c r="F1496" t="s">
        <v>3867</v>
      </c>
      <c r="G1496" t="s">
        <v>3868</v>
      </c>
      <c r="H1496">
        <v>1024</v>
      </c>
      <c r="I1496">
        <v>494</v>
      </c>
      <c r="J1496" t="s">
        <v>174</v>
      </c>
      <c r="K1496" t="s">
        <v>585</v>
      </c>
      <c r="L1496">
        <v>3500000</v>
      </c>
      <c r="M1496">
        <v>1998</v>
      </c>
      <c r="N1496">
        <v>6.8</v>
      </c>
      <c r="O1496">
        <f>Table1[[#This Row],[gross]]-Table1[[#This Row],[budget]]</f>
        <v>-2613590</v>
      </c>
    </row>
    <row r="1497" spans="1:15" x14ac:dyDescent="0.3">
      <c r="A1497" t="s">
        <v>2175</v>
      </c>
      <c r="B1497">
        <v>44</v>
      </c>
      <c r="C1497">
        <v>97</v>
      </c>
      <c r="D1497">
        <v>22200000</v>
      </c>
      <c r="E1497" t="s">
        <v>699</v>
      </c>
      <c r="F1497" t="s">
        <v>482</v>
      </c>
      <c r="G1497" t="s">
        <v>3869</v>
      </c>
      <c r="H1497">
        <v>41310</v>
      </c>
      <c r="I1497">
        <v>117</v>
      </c>
      <c r="J1497" t="s">
        <v>29</v>
      </c>
      <c r="K1497" t="s">
        <v>30</v>
      </c>
      <c r="L1497">
        <v>25000000</v>
      </c>
      <c r="M1497">
        <v>1994</v>
      </c>
      <c r="N1497">
        <v>6.8</v>
      </c>
      <c r="O1497">
        <f>Table1[[#This Row],[gross]]-Table1[[#This Row],[budget]]</f>
        <v>-2800000</v>
      </c>
    </row>
    <row r="1498" spans="1:15" x14ac:dyDescent="0.3">
      <c r="A1498" t="s">
        <v>1544</v>
      </c>
      <c r="B1498">
        <v>208</v>
      </c>
      <c r="C1498">
        <v>122</v>
      </c>
      <c r="D1498">
        <v>31598308</v>
      </c>
      <c r="E1498" t="s">
        <v>211</v>
      </c>
      <c r="F1498" t="s">
        <v>482</v>
      </c>
      <c r="G1498" t="s">
        <v>3870</v>
      </c>
      <c r="H1498">
        <v>124765</v>
      </c>
      <c r="I1498">
        <v>541</v>
      </c>
      <c r="J1498" t="s">
        <v>29</v>
      </c>
      <c r="K1498" t="s">
        <v>30</v>
      </c>
      <c r="L1498">
        <v>35000000</v>
      </c>
      <c r="M1498">
        <v>2001</v>
      </c>
      <c r="N1498">
        <v>6.8</v>
      </c>
      <c r="O1498">
        <f>Table1[[#This Row],[gross]]-Table1[[#This Row],[budget]]</f>
        <v>-3401692</v>
      </c>
    </row>
    <row r="1499" spans="1:15" x14ac:dyDescent="0.3">
      <c r="A1499" t="s">
        <v>2182</v>
      </c>
      <c r="B1499">
        <v>78</v>
      </c>
      <c r="C1499">
        <v>95</v>
      </c>
      <c r="D1499">
        <v>37606</v>
      </c>
      <c r="E1499" t="s">
        <v>305</v>
      </c>
      <c r="F1499" t="s">
        <v>2752</v>
      </c>
      <c r="G1499" t="s">
        <v>3872</v>
      </c>
      <c r="H1499">
        <v>31836</v>
      </c>
      <c r="I1499">
        <v>90</v>
      </c>
      <c r="J1499" t="s">
        <v>29</v>
      </c>
      <c r="K1499" t="s">
        <v>442</v>
      </c>
      <c r="L1499">
        <v>3500000</v>
      </c>
      <c r="M1499">
        <v>2009</v>
      </c>
      <c r="N1499">
        <v>6.8</v>
      </c>
      <c r="O1499">
        <f>Table1[[#This Row],[gross]]-Table1[[#This Row],[budget]]</f>
        <v>-3462394</v>
      </c>
    </row>
    <row r="1500" spans="1:15" x14ac:dyDescent="0.3">
      <c r="A1500" t="s">
        <v>2987</v>
      </c>
      <c r="B1500">
        <v>110</v>
      </c>
      <c r="C1500">
        <v>108</v>
      </c>
      <c r="D1500">
        <v>26525834</v>
      </c>
      <c r="E1500" t="s">
        <v>699</v>
      </c>
      <c r="F1500" t="s">
        <v>2987</v>
      </c>
      <c r="G1500" t="s">
        <v>3873</v>
      </c>
      <c r="H1500">
        <v>21998</v>
      </c>
      <c r="I1500">
        <v>227</v>
      </c>
      <c r="J1500" t="s">
        <v>29</v>
      </c>
      <c r="K1500" t="s">
        <v>30</v>
      </c>
      <c r="L1500">
        <v>30000000</v>
      </c>
      <c r="M1500">
        <v>1998</v>
      </c>
      <c r="N1500">
        <v>6.8</v>
      </c>
      <c r="O1500">
        <f>Table1[[#This Row],[gross]]-Table1[[#This Row],[budget]]</f>
        <v>-3474166</v>
      </c>
    </row>
    <row r="1501" spans="1:15" x14ac:dyDescent="0.3">
      <c r="A1501" t="s">
        <v>2109</v>
      </c>
      <c r="B1501">
        <v>53</v>
      </c>
      <c r="C1501">
        <v>152</v>
      </c>
      <c r="D1501">
        <v>14873</v>
      </c>
      <c r="E1501" t="s">
        <v>3874</v>
      </c>
      <c r="F1501" t="s">
        <v>3875</v>
      </c>
      <c r="G1501" t="s">
        <v>3876</v>
      </c>
      <c r="H1501">
        <v>5294</v>
      </c>
      <c r="I1501">
        <v>67</v>
      </c>
      <c r="J1501" t="s">
        <v>29</v>
      </c>
      <c r="K1501" t="s">
        <v>30</v>
      </c>
      <c r="L1501">
        <v>3800000</v>
      </c>
      <c r="M1501">
        <v>1965</v>
      </c>
      <c r="N1501">
        <v>6.8</v>
      </c>
      <c r="O1501">
        <f>Table1[[#This Row],[gross]]-Table1[[#This Row],[budget]]</f>
        <v>-3785127</v>
      </c>
    </row>
    <row r="1502" spans="1:15" x14ac:dyDescent="0.3">
      <c r="A1502" t="s">
        <v>3877</v>
      </c>
      <c r="B1502">
        <v>19</v>
      </c>
      <c r="C1502">
        <v>103</v>
      </c>
      <c r="D1502">
        <v>1100000</v>
      </c>
      <c r="E1502" t="s">
        <v>26</v>
      </c>
      <c r="F1502" t="s">
        <v>3878</v>
      </c>
      <c r="G1502" t="s">
        <v>3879</v>
      </c>
      <c r="H1502">
        <v>3665</v>
      </c>
      <c r="I1502">
        <v>39</v>
      </c>
      <c r="J1502" t="s">
        <v>29</v>
      </c>
      <c r="K1502" t="s">
        <v>30</v>
      </c>
      <c r="L1502">
        <v>5000000</v>
      </c>
      <c r="M1502">
        <v>1992</v>
      </c>
      <c r="N1502">
        <v>6.8</v>
      </c>
      <c r="O1502">
        <f>Table1[[#This Row],[gross]]-Table1[[#This Row],[budget]]</f>
        <v>-3900000</v>
      </c>
    </row>
    <row r="1503" spans="1:15" x14ac:dyDescent="0.3">
      <c r="A1503" t="s">
        <v>929</v>
      </c>
      <c r="B1503">
        <v>262</v>
      </c>
      <c r="C1503">
        <v>150</v>
      </c>
      <c r="D1503">
        <v>3958500</v>
      </c>
      <c r="E1503" t="s">
        <v>60</v>
      </c>
      <c r="F1503" t="s">
        <v>1627</v>
      </c>
      <c r="G1503" t="s">
        <v>3880</v>
      </c>
      <c r="H1503">
        <v>17933</v>
      </c>
      <c r="I1503">
        <v>165</v>
      </c>
      <c r="J1503" t="s">
        <v>29</v>
      </c>
      <c r="K1503" t="s">
        <v>200</v>
      </c>
      <c r="L1503">
        <v>8200000</v>
      </c>
      <c r="M1503">
        <v>2014</v>
      </c>
      <c r="N1503">
        <v>6.8</v>
      </c>
      <c r="O1503">
        <f>Table1[[#This Row],[gross]]-Table1[[#This Row],[budget]]</f>
        <v>-4241500</v>
      </c>
    </row>
    <row r="1504" spans="1:15" x14ac:dyDescent="0.3">
      <c r="A1504" t="s">
        <v>1564</v>
      </c>
      <c r="B1504">
        <v>158</v>
      </c>
      <c r="C1504">
        <v>99</v>
      </c>
      <c r="D1504">
        <v>2344847</v>
      </c>
      <c r="E1504" t="s">
        <v>459</v>
      </c>
      <c r="F1504" t="s">
        <v>120</v>
      </c>
      <c r="G1504" t="s">
        <v>3881</v>
      </c>
      <c r="H1504">
        <v>18561</v>
      </c>
      <c r="I1504">
        <v>119</v>
      </c>
      <c r="J1504" t="s">
        <v>29</v>
      </c>
      <c r="K1504" t="s">
        <v>30</v>
      </c>
      <c r="L1504">
        <v>7000000</v>
      </c>
      <c r="M1504">
        <v>2008</v>
      </c>
      <c r="N1504">
        <v>6.8</v>
      </c>
      <c r="O1504">
        <f>Table1[[#This Row],[gross]]-Table1[[#This Row],[budget]]</f>
        <v>-4655153</v>
      </c>
    </row>
    <row r="1505" spans="1:15" x14ac:dyDescent="0.3">
      <c r="A1505" t="s">
        <v>2886</v>
      </c>
      <c r="B1505">
        <v>84</v>
      </c>
      <c r="C1505">
        <v>97</v>
      </c>
      <c r="D1505">
        <v>1029017</v>
      </c>
      <c r="E1505" t="s">
        <v>588</v>
      </c>
      <c r="F1505" t="s">
        <v>568</v>
      </c>
      <c r="G1505" t="s">
        <v>3882</v>
      </c>
      <c r="H1505">
        <v>12049</v>
      </c>
      <c r="I1505">
        <v>135</v>
      </c>
      <c r="J1505" t="s">
        <v>29</v>
      </c>
      <c r="K1505" t="s">
        <v>30</v>
      </c>
      <c r="L1505">
        <v>6500000</v>
      </c>
      <c r="M1505">
        <v>2004</v>
      </c>
      <c r="N1505">
        <v>6.8</v>
      </c>
      <c r="O1505">
        <f>Table1[[#This Row],[gross]]-Table1[[#This Row],[budget]]</f>
        <v>-5470983</v>
      </c>
    </row>
    <row r="1506" spans="1:15" x14ac:dyDescent="0.3">
      <c r="A1506" t="s">
        <v>3883</v>
      </c>
      <c r="B1506">
        <v>90</v>
      </c>
      <c r="C1506">
        <v>118</v>
      </c>
      <c r="D1506">
        <v>4280577</v>
      </c>
      <c r="E1506" t="s">
        <v>2343</v>
      </c>
      <c r="F1506" t="s">
        <v>3884</v>
      </c>
      <c r="G1506" t="s">
        <v>3885</v>
      </c>
      <c r="H1506">
        <v>50919</v>
      </c>
      <c r="I1506">
        <v>114</v>
      </c>
      <c r="J1506" t="s">
        <v>29</v>
      </c>
      <c r="K1506" t="s">
        <v>30</v>
      </c>
      <c r="L1506">
        <v>10000000</v>
      </c>
      <c r="M1506">
        <v>2005</v>
      </c>
      <c r="N1506">
        <v>6.8</v>
      </c>
      <c r="O1506">
        <f>Table1[[#This Row],[gross]]-Table1[[#This Row],[budget]]</f>
        <v>-5719423</v>
      </c>
    </row>
    <row r="1507" spans="1:15" x14ac:dyDescent="0.3">
      <c r="A1507" t="s">
        <v>1365</v>
      </c>
      <c r="B1507">
        <v>157</v>
      </c>
      <c r="C1507">
        <v>98</v>
      </c>
      <c r="D1507">
        <v>1641788</v>
      </c>
      <c r="E1507" t="s">
        <v>269</v>
      </c>
      <c r="F1507" t="s">
        <v>3887</v>
      </c>
      <c r="G1507" t="s">
        <v>3888</v>
      </c>
      <c r="H1507">
        <v>30096</v>
      </c>
      <c r="I1507">
        <v>213</v>
      </c>
      <c r="J1507" t="s">
        <v>29</v>
      </c>
      <c r="K1507" t="s">
        <v>442</v>
      </c>
      <c r="L1507">
        <v>8000000</v>
      </c>
      <c r="M1507">
        <v>2002</v>
      </c>
      <c r="N1507">
        <v>6.8</v>
      </c>
      <c r="O1507">
        <f>Table1[[#This Row],[gross]]-Table1[[#This Row],[budget]]</f>
        <v>-6358212</v>
      </c>
    </row>
    <row r="1508" spans="1:15" x14ac:dyDescent="0.3">
      <c r="A1508" t="s">
        <v>2414</v>
      </c>
      <c r="B1508">
        <v>52</v>
      </c>
      <c r="C1508">
        <v>115</v>
      </c>
      <c r="D1508">
        <v>529766</v>
      </c>
      <c r="E1508" t="s">
        <v>26</v>
      </c>
      <c r="F1508" t="s">
        <v>478</v>
      </c>
      <c r="G1508" t="s">
        <v>3889</v>
      </c>
      <c r="H1508">
        <v>22345</v>
      </c>
      <c r="I1508">
        <v>144</v>
      </c>
      <c r="J1508" t="s">
        <v>29</v>
      </c>
      <c r="K1508" t="s">
        <v>30</v>
      </c>
      <c r="L1508">
        <v>7000000</v>
      </c>
      <c r="M1508">
        <v>1995</v>
      </c>
      <c r="N1508">
        <v>6.8</v>
      </c>
      <c r="O1508">
        <f>Table1[[#This Row],[gross]]-Table1[[#This Row],[budget]]</f>
        <v>-6470234</v>
      </c>
    </row>
    <row r="1509" spans="1:15" x14ac:dyDescent="0.3">
      <c r="A1509" t="s">
        <v>404</v>
      </c>
      <c r="B1509">
        <v>242</v>
      </c>
      <c r="C1509">
        <v>132</v>
      </c>
      <c r="D1509">
        <v>59035104</v>
      </c>
      <c r="E1509" t="s">
        <v>3890</v>
      </c>
      <c r="F1509" t="s">
        <v>3891</v>
      </c>
      <c r="G1509" t="s">
        <v>3892</v>
      </c>
      <c r="H1509">
        <v>244566</v>
      </c>
      <c r="I1509">
        <v>597</v>
      </c>
      <c r="J1509" t="s">
        <v>29</v>
      </c>
      <c r="K1509" t="s">
        <v>30</v>
      </c>
      <c r="L1509">
        <v>66000000</v>
      </c>
      <c r="M1509">
        <v>2004</v>
      </c>
      <c r="N1509">
        <v>6.8</v>
      </c>
      <c r="O1509">
        <f>Table1[[#This Row],[gross]]-Table1[[#This Row],[budget]]</f>
        <v>-6964896</v>
      </c>
    </row>
    <row r="1510" spans="1:15" x14ac:dyDescent="0.3">
      <c r="A1510" t="s">
        <v>354</v>
      </c>
      <c r="B1510">
        <v>23</v>
      </c>
      <c r="C1510">
        <v>106</v>
      </c>
      <c r="D1510">
        <v>532190</v>
      </c>
      <c r="E1510" t="s">
        <v>3894</v>
      </c>
      <c r="F1510" t="s">
        <v>3837</v>
      </c>
      <c r="G1510" t="s">
        <v>3895</v>
      </c>
      <c r="H1510">
        <v>5673</v>
      </c>
      <c r="I1510">
        <v>37</v>
      </c>
      <c r="J1510" t="s">
        <v>29</v>
      </c>
      <c r="K1510" t="s">
        <v>30</v>
      </c>
      <c r="L1510">
        <v>8000000</v>
      </c>
      <c r="M1510">
        <v>1997</v>
      </c>
      <c r="N1510">
        <v>6.8</v>
      </c>
      <c r="O1510">
        <f>Table1[[#This Row],[gross]]-Table1[[#This Row],[budget]]</f>
        <v>-7467810</v>
      </c>
    </row>
    <row r="1511" spans="1:15" x14ac:dyDescent="0.3">
      <c r="A1511" t="s">
        <v>2192</v>
      </c>
      <c r="B1511">
        <v>140</v>
      </c>
      <c r="C1511">
        <v>93</v>
      </c>
      <c r="D1511">
        <v>298110</v>
      </c>
      <c r="E1511" t="s">
        <v>3363</v>
      </c>
      <c r="F1511" t="s">
        <v>3897</v>
      </c>
      <c r="G1511" t="s">
        <v>3898</v>
      </c>
      <c r="H1511">
        <v>25055</v>
      </c>
      <c r="I1511">
        <v>98</v>
      </c>
      <c r="J1511" t="s">
        <v>29</v>
      </c>
      <c r="K1511" t="s">
        <v>442</v>
      </c>
      <c r="L1511">
        <v>8000000</v>
      </c>
      <c r="M1511">
        <v>2006</v>
      </c>
      <c r="N1511">
        <v>6.8</v>
      </c>
      <c r="O1511">
        <f>Table1[[#This Row],[gross]]-Table1[[#This Row],[budget]]</f>
        <v>-7701890</v>
      </c>
    </row>
    <row r="1512" spans="1:15" x14ac:dyDescent="0.3">
      <c r="A1512" t="s">
        <v>2178</v>
      </c>
      <c r="B1512">
        <v>219</v>
      </c>
      <c r="C1512">
        <v>96</v>
      </c>
      <c r="D1512">
        <v>50807639</v>
      </c>
      <c r="E1512" t="s">
        <v>296</v>
      </c>
      <c r="F1512" t="s">
        <v>3899</v>
      </c>
      <c r="G1512" t="s">
        <v>3900</v>
      </c>
      <c r="H1512">
        <v>40883</v>
      </c>
      <c r="I1512">
        <v>122</v>
      </c>
      <c r="J1512" t="s">
        <v>29</v>
      </c>
      <c r="K1512" t="s">
        <v>30</v>
      </c>
      <c r="L1512">
        <v>60000000</v>
      </c>
      <c r="M1512">
        <v>2014</v>
      </c>
      <c r="N1512">
        <v>6.8</v>
      </c>
      <c r="O1512">
        <f>Table1[[#This Row],[gross]]-Table1[[#This Row],[budget]]</f>
        <v>-9192361</v>
      </c>
    </row>
    <row r="1513" spans="1:15" x14ac:dyDescent="0.3">
      <c r="A1513" t="s">
        <v>2580</v>
      </c>
      <c r="B1513">
        <v>104</v>
      </c>
      <c r="C1513">
        <v>112</v>
      </c>
      <c r="D1513">
        <v>3169424</v>
      </c>
      <c r="E1513" t="s">
        <v>459</v>
      </c>
      <c r="F1513" t="s">
        <v>3902</v>
      </c>
      <c r="G1513" t="s">
        <v>3903</v>
      </c>
      <c r="H1513">
        <v>18442</v>
      </c>
      <c r="I1513">
        <v>59</v>
      </c>
      <c r="J1513" t="s">
        <v>29</v>
      </c>
      <c r="K1513" t="s">
        <v>30</v>
      </c>
      <c r="L1513">
        <v>13000000</v>
      </c>
      <c r="M1513">
        <v>2007</v>
      </c>
      <c r="N1513">
        <v>6.8</v>
      </c>
      <c r="O1513">
        <f>Table1[[#This Row],[gross]]-Table1[[#This Row],[budget]]</f>
        <v>-9830576</v>
      </c>
    </row>
    <row r="1514" spans="1:15" x14ac:dyDescent="0.3">
      <c r="A1514" t="s">
        <v>539</v>
      </c>
      <c r="B1514">
        <v>69</v>
      </c>
      <c r="C1514">
        <v>101</v>
      </c>
      <c r="D1514">
        <v>9714482</v>
      </c>
      <c r="E1514" t="s">
        <v>1076</v>
      </c>
      <c r="F1514" t="s">
        <v>3904</v>
      </c>
      <c r="G1514" t="s">
        <v>3905</v>
      </c>
      <c r="H1514">
        <v>30083</v>
      </c>
      <c r="I1514">
        <v>140</v>
      </c>
      <c r="J1514" t="s">
        <v>29</v>
      </c>
      <c r="K1514" t="s">
        <v>30</v>
      </c>
      <c r="L1514">
        <v>20000000</v>
      </c>
      <c r="M1514">
        <v>1996</v>
      </c>
      <c r="N1514">
        <v>6.8</v>
      </c>
      <c r="O1514">
        <f>Table1[[#This Row],[gross]]-Table1[[#This Row],[budget]]</f>
        <v>-10285518</v>
      </c>
    </row>
    <row r="1515" spans="1:15" x14ac:dyDescent="0.3">
      <c r="A1515" t="s">
        <v>268</v>
      </c>
      <c r="B1515">
        <v>469</v>
      </c>
      <c r="C1515">
        <v>99</v>
      </c>
      <c r="D1515">
        <v>1702277</v>
      </c>
      <c r="E1515" t="s">
        <v>224</v>
      </c>
      <c r="F1515" t="s">
        <v>3906</v>
      </c>
      <c r="G1515" t="s">
        <v>3907</v>
      </c>
      <c r="H1515">
        <v>84620</v>
      </c>
      <c r="I1515">
        <v>235</v>
      </c>
      <c r="J1515" t="s">
        <v>29</v>
      </c>
      <c r="K1515" t="s">
        <v>200</v>
      </c>
      <c r="L1515">
        <v>12000000</v>
      </c>
      <c r="M1515">
        <v>2013</v>
      </c>
      <c r="N1515">
        <v>6.8</v>
      </c>
      <c r="O1515">
        <f>Table1[[#This Row],[gross]]-Table1[[#This Row],[budget]]</f>
        <v>-10297723</v>
      </c>
    </row>
    <row r="1516" spans="1:15" x14ac:dyDescent="0.3">
      <c r="A1516" t="s">
        <v>3765</v>
      </c>
      <c r="B1516">
        <v>126</v>
      </c>
      <c r="C1516">
        <v>110</v>
      </c>
      <c r="D1516">
        <v>14589444</v>
      </c>
      <c r="E1516" t="s">
        <v>699</v>
      </c>
      <c r="F1516" t="s">
        <v>3908</v>
      </c>
      <c r="G1516" t="s">
        <v>3909</v>
      </c>
      <c r="H1516">
        <v>171151</v>
      </c>
      <c r="I1516">
        <v>513</v>
      </c>
      <c r="J1516" t="s">
        <v>29</v>
      </c>
      <c r="K1516" t="s">
        <v>30</v>
      </c>
      <c r="L1516">
        <v>25000000</v>
      </c>
      <c r="M1516">
        <v>2004</v>
      </c>
      <c r="N1516">
        <v>6.8</v>
      </c>
      <c r="O1516">
        <f>Table1[[#This Row],[gross]]-Table1[[#This Row],[budget]]</f>
        <v>-10410556</v>
      </c>
    </row>
    <row r="1517" spans="1:15" x14ac:dyDescent="0.3">
      <c r="A1517" t="s">
        <v>978</v>
      </c>
      <c r="B1517">
        <v>166</v>
      </c>
      <c r="C1517">
        <v>111</v>
      </c>
      <c r="D1517">
        <v>9525276</v>
      </c>
      <c r="E1517" t="s">
        <v>1576</v>
      </c>
      <c r="F1517" t="s">
        <v>3911</v>
      </c>
      <c r="G1517" t="s">
        <v>3912</v>
      </c>
      <c r="H1517">
        <v>60156</v>
      </c>
      <c r="I1517">
        <v>299</v>
      </c>
      <c r="J1517" t="s">
        <v>29</v>
      </c>
      <c r="K1517" t="s">
        <v>30</v>
      </c>
      <c r="L1517">
        <v>20000000</v>
      </c>
      <c r="M1517">
        <v>2007</v>
      </c>
      <c r="N1517">
        <v>6.8</v>
      </c>
      <c r="O1517">
        <f>Table1[[#This Row],[gross]]-Table1[[#This Row],[budget]]</f>
        <v>-10474724</v>
      </c>
    </row>
    <row r="1518" spans="1:15" x14ac:dyDescent="0.3">
      <c r="A1518" t="s">
        <v>2161</v>
      </c>
      <c r="B1518">
        <v>78</v>
      </c>
      <c r="C1518">
        <v>104</v>
      </c>
      <c r="D1518">
        <v>352786</v>
      </c>
      <c r="E1518" t="s">
        <v>1222</v>
      </c>
      <c r="F1518" t="s">
        <v>3913</v>
      </c>
      <c r="G1518" t="s">
        <v>3914</v>
      </c>
      <c r="H1518">
        <v>11132</v>
      </c>
      <c r="I1518">
        <v>86</v>
      </c>
      <c r="J1518" t="s">
        <v>29</v>
      </c>
      <c r="K1518" t="s">
        <v>30</v>
      </c>
      <c r="L1518">
        <v>11000000</v>
      </c>
      <c r="M1518">
        <v>2006</v>
      </c>
      <c r="N1518">
        <v>6.8</v>
      </c>
      <c r="O1518">
        <f>Table1[[#This Row],[gross]]-Table1[[#This Row],[budget]]</f>
        <v>-10647214</v>
      </c>
    </row>
    <row r="1519" spans="1:15" x14ac:dyDescent="0.3">
      <c r="A1519" t="s">
        <v>1568</v>
      </c>
      <c r="B1519">
        <v>288</v>
      </c>
      <c r="C1519">
        <v>116</v>
      </c>
      <c r="D1519">
        <v>11326836</v>
      </c>
      <c r="E1519" t="s">
        <v>208</v>
      </c>
      <c r="F1519" t="s">
        <v>40</v>
      </c>
      <c r="G1519" t="s">
        <v>3915</v>
      </c>
      <c r="H1519">
        <v>83171</v>
      </c>
      <c r="I1519">
        <v>231</v>
      </c>
      <c r="J1519" t="s">
        <v>29</v>
      </c>
      <c r="K1519" t="s">
        <v>30</v>
      </c>
      <c r="L1519">
        <v>22000000</v>
      </c>
      <c r="M1519">
        <v>2013</v>
      </c>
      <c r="N1519">
        <v>6.8</v>
      </c>
      <c r="O1519">
        <f>Table1[[#This Row],[gross]]-Table1[[#This Row],[budget]]</f>
        <v>-10673164</v>
      </c>
    </row>
    <row r="1520" spans="1:15" x14ac:dyDescent="0.3">
      <c r="A1520" t="s">
        <v>2184</v>
      </c>
      <c r="B1520">
        <v>42</v>
      </c>
      <c r="C1520">
        <v>95</v>
      </c>
      <c r="D1520">
        <v>4193025</v>
      </c>
      <c r="E1520" t="s">
        <v>2765</v>
      </c>
      <c r="F1520" t="s">
        <v>3904</v>
      </c>
      <c r="G1520" t="s">
        <v>3917</v>
      </c>
      <c r="H1520">
        <v>30682</v>
      </c>
      <c r="I1520">
        <v>194</v>
      </c>
      <c r="J1520" t="s">
        <v>29</v>
      </c>
      <c r="K1520" t="s">
        <v>30</v>
      </c>
      <c r="L1520">
        <v>15000000</v>
      </c>
      <c r="M1520">
        <v>1999</v>
      </c>
      <c r="N1520">
        <v>6.8</v>
      </c>
      <c r="O1520">
        <f>Table1[[#This Row],[gross]]-Table1[[#This Row],[budget]]</f>
        <v>-10806975</v>
      </c>
    </row>
    <row r="1521" spans="1:15" x14ac:dyDescent="0.3">
      <c r="A1521" t="s">
        <v>1473</v>
      </c>
      <c r="B1521">
        <v>123</v>
      </c>
      <c r="C1521">
        <v>111</v>
      </c>
      <c r="D1521">
        <v>548934</v>
      </c>
      <c r="E1521" t="s">
        <v>2585</v>
      </c>
      <c r="F1521" t="s">
        <v>3919</v>
      </c>
      <c r="G1521" t="s">
        <v>3920</v>
      </c>
      <c r="H1521">
        <v>16863</v>
      </c>
      <c r="I1521">
        <v>57</v>
      </c>
      <c r="J1521" t="s">
        <v>29</v>
      </c>
      <c r="K1521" t="s">
        <v>361</v>
      </c>
      <c r="L1521">
        <v>12000000</v>
      </c>
      <c r="M1521">
        <v>2009</v>
      </c>
      <c r="N1521">
        <v>6.8</v>
      </c>
      <c r="O1521">
        <f>Table1[[#This Row],[gross]]-Table1[[#This Row],[budget]]</f>
        <v>-11451066</v>
      </c>
    </row>
    <row r="1522" spans="1:15" x14ac:dyDescent="0.3">
      <c r="A1522" t="s">
        <v>824</v>
      </c>
      <c r="B1522">
        <v>214</v>
      </c>
      <c r="C1522">
        <v>108</v>
      </c>
      <c r="D1522">
        <v>9528092</v>
      </c>
      <c r="E1522" t="s">
        <v>832</v>
      </c>
      <c r="F1522" t="s">
        <v>761</v>
      </c>
      <c r="G1522" t="s">
        <v>3922</v>
      </c>
      <c r="H1522">
        <v>38513</v>
      </c>
      <c r="I1522">
        <v>127</v>
      </c>
      <c r="J1522" t="s">
        <v>29</v>
      </c>
      <c r="K1522" t="s">
        <v>30</v>
      </c>
      <c r="L1522">
        <v>22000000</v>
      </c>
      <c r="M1522">
        <v>2010</v>
      </c>
      <c r="N1522">
        <v>6.8</v>
      </c>
      <c r="O1522">
        <f>Table1[[#This Row],[gross]]-Table1[[#This Row],[budget]]</f>
        <v>-12471908</v>
      </c>
    </row>
    <row r="1523" spans="1:15" x14ac:dyDescent="0.3">
      <c r="A1523" t="s">
        <v>648</v>
      </c>
      <c r="B1523">
        <v>64</v>
      </c>
      <c r="C1523">
        <v>109</v>
      </c>
      <c r="D1523">
        <v>4250320</v>
      </c>
      <c r="E1523" t="s">
        <v>3924</v>
      </c>
      <c r="F1523" t="s">
        <v>3925</v>
      </c>
      <c r="G1523" t="s">
        <v>3926</v>
      </c>
      <c r="H1523">
        <v>14870</v>
      </c>
      <c r="I1523">
        <v>86</v>
      </c>
      <c r="J1523" t="s">
        <v>29</v>
      </c>
      <c r="K1523" t="s">
        <v>30</v>
      </c>
      <c r="L1523">
        <v>18000000</v>
      </c>
      <c r="M1523">
        <v>1985</v>
      </c>
      <c r="N1523">
        <v>6.8</v>
      </c>
      <c r="O1523">
        <f>Table1[[#This Row],[gross]]-Table1[[#This Row],[budget]]</f>
        <v>-13749680</v>
      </c>
    </row>
    <row r="1524" spans="1:15" x14ac:dyDescent="0.3">
      <c r="A1524" t="s">
        <v>2163</v>
      </c>
      <c r="B1524">
        <v>60</v>
      </c>
      <c r="C1524">
        <v>102</v>
      </c>
      <c r="D1524">
        <v>317040</v>
      </c>
      <c r="E1524" t="s">
        <v>588</v>
      </c>
      <c r="F1524" t="s">
        <v>430</v>
      </c>
      <c r="G1524" t="s">
        <v>3927</v>
      </c>
      <c r="H1524">
        <v>6723</v>
      </c>
      <c r="I1524">
        <v>36</v>
      </c>
      <c r="J1524" t="s">
        <v>29</v>
      </c>
      <c r="K1524" t="s">
        <v>30</v>
      </c>
      <c r="L1524">
        <v>15500000</v>
      </c>
      <c r="M1524">
        <v>2008</v>
      </c>
      <c r="N1524">
        <v>6.8</v>
      </c>
      <c r="O1524">
        <f>Table1[[#This Row],[gross]]-Table1[[#This Row],[budget]]</f>
        <v>-15182960</v>
      </c>
    </row>
    <row r="1525" spans="1:15" x14ac:dyDescent="0.3">
      <c r="A1525" t="s">
        <v>2176</v>
      </c>
      <c r="B1525">
        <v>354</v>
      </c>
      <c r="C1525">
        <v>135</v>
      </c>
      <c r="D1525">
        <v>134518390</v>
      </c>
      <c r="E1525" t="s">
        <v>248</v>
      </c>
      <c r="F1525" t="s">
        <v>1944</v>
      </c>
      <c r="G1525" t="s">
        <v>3928</v>
      </c>
      <c r="H1525">
        <v>326286</v>
      </c>
      <c r="I1525">
        <v>643</v>
      </c>
      <c r="J1525" t="s">
        <v>29</v>
      </c>
      <c r="K1525" t="s">
        <v>30</v>
      </c>
      <c r="L1525">
        <v>150000000</v>
      </c>
      <c r="M1525">
        <v>2008</v>
      </c>
      <c r="N1525">
        <v>6.8</v>
      </c>
      <c r="O1525">
        <f>Table1[[#This Row],[gross]]-Table1[[#This Row],[budget]]</f>
        <v>-15481610</v>
      </c>
    </row>
    <row r="1526" spans="1:15" x14ac:dyDescent="0.3">
      <c r="A1526" t="s">
        <v>3930</v>
      </c>
      <c r="B1526">
        <v>62</v>
      </c>
      <c r="C1526">
        <v>110</v>
      </c>
      <c r="D1526">
        <v>38553833</v>
      </c>
      <c r="E1526" t="s">
        <v>3931</v>
      </c>
      <c r="F1526" t="s">
        <v>1729</v>
      </c>
      <c r="G1526" t="s">
        <v>3932</v>
      </c>
      <c r="H1526">
        <v>46239</v>
      </c>
      <c r="I1526">
        <v>155</v>
      </c>
      <c r="J1526" t="s">
        <v>29</v>
      </c>
      <c r="K1526" t="s">
        <v>30</v>
      </c>
      <c r="L1526">
        <v>55000000</v>
      </c>
      <c r="M1526">
        <v>1996</v>
      </c>
      <c r="N1526">
        <v>6.8</v>
      </c>
      <c r="O1526">
        <f>Table1[[#This Row],[gross]]-Table1[[#This Row],[budget]]</f>
        <v>-16446167</v>
      </c>
    </row>
    <row r="1527" spans="1:15" x14ac:dyDescent="0.3">
      <c r="A1527" t="s">
        <v>1995</v>
      </c>
      <c r="B1527">
        <v>131</v>
      </c>
      <c r="C1527">
        <v>122</v>
      </c>
      <c r="D1527">
        <v>9664316</v>
      </c>
      <c r="E1527" t="s">
        <v>224</v>
      </c>
      <c r="F1527" t="s">
        <v>221</v>
      </c>
      <c r="G1527" t="s">
        <v>3934</v>
      </c>
      <c r="H1527">
        <v>47203</v>
      </c>
      <c r="I1527">
        <v>197</v>
      </c>
      <c r="J1527" t="s">
        <v>29</v>
      </c>
      <c r="K1527" t="s">
        <v>30</v>
      </c>
      <c r="L1527">
        <v>27500000</v>
      </c>
      <c r="M1527">
        <v>2007</v>
      </c>
      <c r="N1527">
        <v>6.8</v>
      </c>
      <c r="O1527">
        <f>Table1[[#This Row],[gross]]-Table1[[#This Row],[budget]]</f>
        <v>-17835684</v>
      </c>
    </row>
    <row r="1528" spans="1:15" x14ac:dyDescent="0.3">
      <c r="A1528" t="s">
        <v>746</v>
      </c>
      <c r="B1528">
        <v>316</v>
      </c>
      <c r="C1528">
        <v>98</v>
      </c>
      <c r="D1528">
        <v>81557479</v>
      </c>
      <c r="E1528" t="s">
        <v>175</v>
      </c>
      <c r="F1528" t="s">
        <v>837</v>
      </c>
      <c r="G1528" t="s">
        <v>3935</v>
      </c>
      <c r="H1528">
        <v>149947</v>
      </c>
      <c r="I1528">
        <v>326</v>
      </c>
      <c r="J1528" t="s">
        <v>29</v>
      </c>
      <c r="K1528" t="s">
        <v>30</v>
      </c>
      <c r="L1528">
        <v>100000000</v>
      </c>
      <c r="M1528">
        <v>2010</v>
      </c>
      <c r="N1528">
        <v>6.8</v>
      </c>
      <c r="O1528">
        <f>Table1[[#This Row],[gross]]-Table1[[#This Row],[budget]]</f>
        <v>-18442521</v>
      </c>
    </row>
    <row r="1529" spans="1:15" x14ac:dyDescent="0.3">
      <c r="A1529" t="s">
        <v>539</v>
      </c>
      <c r="B1529">
        <v>116</v>
      </c>
      <c r="C1529">
        <v>103</v>
      </c>
      <c r="D1529">
        <v>7496522</v>
      </c>
      <c r="E1529" t="s">
        <v>3936</v>
      </c>
      <c r="F1529" t="s">
        <v>539</v>
      </c>
      <c r="G1529" t="s">
        <v>3937</v>
      </c>
      <c r="H1529">
        <v>31798</v>
      </c>
      <c r="I1529">
        <v>178</v>
      </c>
      <c r="J1529" t="s">
        <v>29</v>
      </c>
      <c r="K1529" t="s">
        <v>30</v>
      </c>
      <c r="L1529">
        <v>26000000</v>
      </c>
      <c r="M1529">
        <v>2001</v>
      </c>
      <c r="N1529">
        <v>6.8</v>
      </c>
      <c r="O1529">
        <f>Table1[[#This Row],[gross]]-Table1[[#This Row],[budget]]</f>
        <v>-18503478</v>
      </c>
    </row>
    <row r="1530" spans="1:15" x14ac:dyDescent="0.3">
      <c r="A1530" t="s">
        <v>2157</v>
      </c>
      <c r="B1530">
        <v>118</v>
      </c>
      <c r="C1530">
        <v>106</v>
      </c>
      <c r="D1530">
        <v>7486906</v>
      </c>
      <c r="E1530" t="s">
        <v>157</v>
      </c>
      <c r="F1530" t="s">
        <v>2897</v>
      </c>
      <c r="G1530" t="s">
        <v>3938</v>
      </c>
      <c r="H1530">
        <v>17436</v>
      </c>
      <c r="I1530">
        <v>71</v>
      </c>
      <c r="J1530" t="s">
        <v>29</v>
      </c>
      <c r="K1530" t="s">
        <v>30</v>
      </c>
      <c r="L1530">
        <v>27000000</v>
      </c>
      <c r="M1530">
        <v>2007</v>
      </c>
      <c r="N1530">
        <v>6.8</v>
      </c>
      <c r="O1530">
        <f>Table1[[#This Row],[gross]]-Table1[[#This Row],[budget]]</f>
        <v>-19513094</v>
      </c>
    </row>
    <row r="1531" spans="1:15" x14ac:dyDescent="0.3">
      <c r="A1531" t="s">
        <v>1231</v>
      </c>
      <c r="B1531">
        <v>95</v>
      </c>
      <c r="C1531">
        <v>127</v>
      </c>
      <c r="D1531">
        <v>14378353</v>
      </c>
      <c r="E1531" t="s">
        <v>1527</v>
      </c>
      <c r="F1531" t="s">
        <v>3940</v>
      </c>
      <c r="G1531" t="s">
        <v>3941</v>
      </c>
      <c r="H1531">
        <v>12375</v>
      </c>
      <c r="I1531">
        <v>194</v>
      </c>
      <c r="J1531" t="s">
        <v>29</v>
      </c>
      <c r="K1531" t="s">
        <v>30</v>
      </c>
      <c r="L1531">
        <v>36000000</v>
      </c>
      <c r="M1531">
        <v>1999</v>
      </c>
      <c r="N1531">
        <v>6.8</v>
      </c>
      <c r="O1531">
        <f>Table1[[#This Row],[gross]]-Table1[[#This Row],[budget]]</f>
        <v>-21621647</v>
      </c>
    </row>
    <row r="1532" spans="1:15" x14ac:dyDescent="0.3">
      <c r="A1532" t="s">
        <v>2835</v>
      </c>
      <c r="B1532">
        <v>219</v>
      </c>
      <c r="C1532">
        <v>108</v>
      </c>
      <c r="D1532">
        <v>10326062</v>
      </c>
      <c r="E1532" t="s">
        <v>3943</v>
      </c>
      <c r="F1532" t="s">
        <v>3944</v>
      </c>
      <c r="G1532" t="s">
        <v>3945</v>
      </c>
      <c r="H1532">
        <v>121432</v>
      </c>
      <c r="I1532">
        <v>310</v>
      </c>
      <c r="J1532" t="s">
        <v>29</v>
      </c>
      <c r="K1532" t="s">
        <v>227</v>
      </c>
      <c r="L1532">
        <v>33000000</v>
      </c>
      <c r="M1532">
        <v>2009</v>
      </c>
      <c r="N1532">
        <v>6.8</v>
      </c>
      <c r="O1532">
        <f>Table1[[#This Row],[gross]]-Table1[[#This Row],[budget]]</f>
        <v>-22673938</v>
      </c>
    </row>
    <row r="1533" spans="1:15" x14ac:dyDescent="0.3">
      <c r="A1533" t="s">
        <v>685</v>
      </c>
      <c r="B1533">
        <v>333</v>
      </c>
      <c r="C1533">
        <v>101</v>
      </c>
      <c r="D1533">
        <v>77222184</v>
      </c>
      <c r="E1533" t="s">
        <v>938</v>
      </c>
      <c r="F1533" t="s">
        <v>1605</v>
      </c>
      <c r="G1533" t="s">
        <v>3947</v>
      </c>
      <c r="H1533">
        <v>87677</v>
      </c>
      <c r="I1533">
        <v>388</v>
      </c>
      <c r="J1533" t="s">
        <v>29</v>
      </c>
      <c r="K1533" t="s">
        <v>227</v>
      </c>
      <c r="L1533">
        <v>100000000</v>
      </c>
      <c r="M1533">
        <v>2009</v>
      </c>
      <c r="N1533">
        <v>6.8</v>
      </c>
      <c r="O1533">
        <f>Table1[[#This Row],[gross]]-Table1[[#This Row],[budget]]</f>
        <v>-22777816</v>
      </c>
    </row>
    <row r="1534" spans="1:15" x14ac:dyDescent="0.3">
      <c r="A1534" t="s">
        <v>1106</v>
      </c>
      <c r="B1534">
        <v>119</v>
      </c>
      <c r="C1534">
        <v>111</v>
      </c>
      <c r="D1534">
        <v>11405825</v>
      </c>
      <c r="E1534" t="s">
        <v>92</v>
      </c>
      <c r="F1534" t="s">
        <v>150</v>
      </c>
      <c r="G1534" t="s">
        <v>3949</v>
      </c>
      <c r="H1534">
        <v>28542</v>
      </c>
      <c r="I1534">
        <v>208</v>
      </c>
      <c r="J1534" t="s">
        <v>29</v>
      </c>
      <c r="K1534" t="s">
        <v>30</v>
      </c>
      <c r="L1534">
        <v>35000000</v>
      </c>
      <c r="M1534">
        <v>2001</v>
      </c>
      <c r="N1534">
        <v>6.8</v>
      </c>
      <c r="O1534">
        <f>Table1[[#This Row],[gross]]-Table1[[#This Row],[budget]]</f>
        <v>-23594175</v>
      </c>
    </row>
    <row r="1535" spans="1:15" x14ac:dyDescent="0.3">
      <c r="A1535" t="s">
        <v>587</v>
      </c>
      <c r="B1535">
        <v>160</v>
      </c>
      <c r="C1535">
        <v>107</v>
      </c>
      <c r="D1535">
        <v>1186957</v>
      </c>
      <c r="E1535" t="s">
        <v>92</v>
      </c>
      <c r="F1535" t="s">
        <v>3951</v>
      </c>
      <c r="G1535" t="s">
        <v>3952</v>
      </c>
      <c r="H1535">
        <v>9264</v>
      </c>
      <c r="I1535">
        <v>69</v>
      </c>
      <c r="J1535" t="s">
        <v>29</v>
      </c>
      <c r="K1535" t="s">
        <v>200</v>
      </c>
      <c r="L1535">
        <v>25000000</v>
      </c>
      <c r="M1535">
        <v>2008</v>
      </c>
      <c r="N1535">
        <v>6.8</v>
      </c>
      <c r="O1535">
        <f>Table1[[#This Row],[gross]]-Table1[[#This Row],[budget]]</f>
        <v>-23813043</v>
      </c>
    </row>
    <row r="1536" spans="1:15" x14ac:dyDescent="0.3">
      <c r="A1536" t="s">
        <v>428</v>
      </c>
      <c r="B1536">
        <v>150</v>
      </c>
      <c r="C1536">
        <v>124</v>
      </c>
      <c r="D1536">
        <v>19719930</v>
      </c>
      <c r="E1536" t="s">
        <v>140</v>
      </c>
      <c r="F1536" t="s">
        <v>3953</v>
      </c>
      <c r="G1536" t="s">
        <v>3954</v>
      </c>
      <c r="H1536">
        <v>42621</v>
      </c>
      <c r="I1536">
        <v>531</v>
      </c>
      <c r="J1536" t="s">
        <v>29</v>
      </c>
      <c r="K1536" t="s">
        <v>30</v>
      </c>
      <c r="L1536">
        <v>45000000</v>
      </c>
      <c r="M1536">
        <v>2001</v>
      </c>
      <c r="N1536">
        <v>6.8</v>
      </c>
      <c r="O1536">
        <f>Table1[[#This Row],[gross]]-Table1[[#This Row],[budget]]</f>
        <v>-25280070</v>
      </c>
    </row>
    <row r="1537" spans="1:15" x14ac:dyDescent="0.3">
      <c r="A1537" t="s">
        <v>1365</v>
      </c>
      <c r="B1537">
        <v>196</v>
      </c>
      <c r="C1537">
        <v>115</v>
      </c>
      <c r="D1537">
        <v>2840417</v>
      </c>
      <c r="E1537" t="s">
        <v>2263</v>
      </c>
      <c r="F1537" t="s">
        <v>2328</v>
      </c>
      <c r="G1537" t="s">
        <v>3956</v>
      </c>
      <c r="H1537">
        <v>77493</v>
      </c>
      <c r="I1537">
        <v>527</v>
      </c>
      <c r="J1537" t="s">
        <v>29</v>
      </c>
      <c r="K1537" t="s">
        <v>442</v>
      </c>
      <c r="L1537">
        <v>31000000</v>
      </c>
      <c r="M1537">
        <v>1999</v>
      </c>
      <c r="N1537">
        <v>6.8</v>
      </c>
      <c r="O1537">
        <f>Table1[[#This Row],[gross]]-Table1[[#This Row],[budget]]</f>
        <v>-28159583</v>
      </c>
    </row>
    <row r="1538" spans="1:15" x14ac:dyDescent="0.3">
      <c r="A1538" t="s">
        <v>1025</v>
      </c>
      <c r="B1538">
        <v>134</v>
      </c>
      <c r="C1538">
        <v>129</v>
      </c>
      <c r="D1538">
        <v>537580</v>
      </c>
      <c r="E1538" t="s">
        <v>2086</v>
      </c>
      <c r="F1538" t="s">
        <v>400</v>
      </c>
      <c r="G1538" t="s">
        <v>3958</v>
      </c>
      <c r="H1538">
        <v>52972</v>
      </c>
      <c r="I1538">
        <v>124</v>
      </c>
      <c r="J1538" t="s">
        <v>29</v>
      </c>
      <c r="K1538" t="s">
        <v>30</v>
      </c>
      <c r="L1538">
        <v>30000000</v>
      </c>
      <c r="M1538">
        <v>2011</v>
      </c>
      <c r="N1538">
        <v>6.8</v>
      </c>
      <c r="O1538">
        <f>Table1[[#This Row],[gross]]-Table1[[#This Row],[budget]]</f>
        <v>-29462420</v>
      </c>
    </row>
    <row r="1539" spans="1:15" x14ac:dyDescent="0.3">
      <c r="A1539" t="s">
        <v>363</v>
      </c>
      <c r="B1539">
        <v>292</v>
      </c>
      <c r="C1539">
        <v>123</v>
      </c>
      <c r="D1539">
        <v>7689458</v>
      </c>
      <c r="E1539" t="s">
        <v>3960</v>
      </c>
      <c r="F1539" t="s">
        <v>1207</v>
      </c>
      <c r="G1539" t="s">
        <v>3961</v>
      </c>
      <c r="H1539">
        <v>126307</v>
      </c>
      <c r="I1539">
        <v>210</v>
      </c>
      <c r="J1539" t="s">
        <v>29</v>
      </c>
      <c r="K1539" t="s">
        <v>200</v>
      </c>
      <c r="L1539">
        <v>40000000</v>
      </c>
      <c r="M1539">
        <v>2009</v>
      </c>
      <c r="N1539">
        <v>6.8</v>
      </c>
      <c r="O1539">
        <f>Table1[[#This Row],[gross]]-Table1[[#This Row],[budget]]</f>
        <v>-32310542</v>
      </c>
    </row>
    <row r="1540" spans="1:15" x14ac:dyDescent="0.3">
      <c r="A1540" t="s">
        <v>725</v>
      </c>
      <c r="B1540">
        <v>95</v>
      </c>
      <c r="C1540">
        <v>148</v>
      </c>
      <c r="D1540">
        <v>630779</v>
      </c>
      <c r="E1540" t="s">
        <v>1717</v>
      </c>
      <c r="F1540" t="s">
        <v>3963</v>
      </c>
      <c r="G1540" t="s">
        <v>3964</v>
      </c>
      <c r="H1540">
        <v>11101</v>
      </c>
      <c r="I1540">
        <v>159</v>
      </c>
      <c r="J1540" t="s">
        <v>29</v>
      </c>
      <c r="K1540" t="s">
        <v>30</v>
      </c>
      <c r="L1540">
        <v>35000000</v>
      </c>
      <c r="M1540">
        <v>1999</v>
      </c>
      <c r="N1540">
        <v>6.8</v>
      </c>
      <c r="O1540">
        <f>Table1[[#This Row],[gross]]-Table1[[#This Row],[budget]]</f>
        <v>-34369221</v>
      </c>
    </row>
    <row r="1541" spans="1:15" x14ac:dyDescent="0.3">
      <c r="A1541" t="s">
        <v>2048</v>
      </c>
      <c r="B1541">
        <v>146</v>
      </c>
      <c r="C1541">
        <v>95</v>
      </c>
      <c r="D1541">
        <v>84037039</v>
      </c>
      <c r="E1541" t="s">
        <v>3966</v>
      </c>
      <c r="F1541" t="s">
        <v>1204</v>
      </c>
      <c r="G1541" t="s">
        <v>3967</v>
      </c>
      <c r="H1541">
        <v>72591</v>
      </c>
      <c r="I1541">
        <v>289</v>
      </c>
      <c r="J1541" t="s">
        <v>29</v>
      </c>
      <c r="K1541" t="s">
        <v>30</v>
      </c>
      <c r="L1541">
        <v>120000000</v>
      </c>
      <c r="M1541">
        <v>2001</v>
      </c>
      <c r="N1541">
        <v>6.8</v>
      </c>
      <c r="O1541">
        <f>Table1[[#This Row],[gross]]-Table1[[#This Row],[budget]]</f>
        <v>-35962961</v>
      </c>
    </row>
    <row r="1542" spans="1:15" x14ac:dyDescent="0.3">
      <c r="A1542" t="s">
        <v>115</v>
      </c>
      <c r="B1542">
        <v>163</v>
      </c>
      <c r="C1542">
        <v>121</v>
      </c>
      <c r="D1542">
        <v>16640210</v>
      </c>
      <c r="E1542" t="s">
        <v>224</v>
      </c>
      <c r="F1542" t="s">
        <v>1302</v>
      </c>
      <c r="G1542" t="s">
        <v>3969</v>
      </c>
      <c r="H1542">
        <v>53028</v>
      </c>
      <c r="I1542">
        <v>382</v>
      </c>
      <c r="J1542" t="s">
        <v>29</v>
      </c>
      <c r="K1542" t="s">
        <v>30</v>
      </c>
      <c r="L1542">
        <v>55000000</v>
      </c>
      <c r="M1542">
        <v>1999</v>
      </c>
      <c r="N1542">
        <v>6.8</v>
      </c>
      <c r="O1542">
        <f>Table1[[#This Row],[gross]]-Table1[[#This Row],[budget]]</f>
        <v>-38359790</v>
      </c>
    </row>
    <row r="1543" spans="1:15" x14ac:dyDescent="0.3">
      <c r="A1543" t="s">
        <v>2215</v>
      </c>
      <c r="B1543">
        <v>154</v>
      </c>
      <c r="C1543">
        <v>85</v>
      </c>
      <c r="D1543">
        <v>58867694</v>
      </c>
      <c r="E1543" t="s">
        <v>3970</v>
      </c>
      <c r="F1543" t="s">
        <v>1167</v>
      </c>
      <c r="G1543" t="s">
        <v>3971</v>
      </c>
      <c r="H1543">
        <v>54077</v>
      </c>
      <c r="I1543">
        <v>112</v>
      </c>
      <c r="J1543" t="s">
        <v>29</v>
      </c>
      <c r="K1543" t="s">
        <v>30</v>
      </c>
      <c r="L1543">
        <v>100000000</v>
      </c>
      <c r="M1543">
        <v>2007</v>
      </c>
      <c r="N1543">
        <v>6.8</v>
      </c>
      <c r="O1543">
        <f>Table1[[#This Row],[gross]]-Table1[[#This Row],[budget]]</f>
        <v>-41132306</v>
      </c>
    </row>
    <row r="1544" spans="1:15" x14ac:dyDescent="0.3">
      <c r="A1544" t="s">
        <v>1668</v>
      </c>
      <c r="B1544">
        <v>93</v>
      </c>
      <c r="C1544">
        <v>132</v>
      </c>
      <c r="D1544">
        <v>58220776</v>
      </c>
      <c r="E1544" t="s">
        <v>515</v>
      </c>
      <c r="F1544" t="s">
        <v>313</v>
      </c>
      <c r="G1544" t="s">
        <v>3973</v>
      </c>
      <c r="H1544">
        <v>87785</v>
      </c>
      <c r="I1544">
        <v>362</v>
      </c>
      <c r="J1544" t="s">
        <v>29</v>
      </c>
      <c r="K1544" t="s">
        <v>30</v>
      </c>
      <c r="L1544">
        <v>100000000</v>
      </c>
      <c r="M1544">
        <v>1999</v>
      </c>
      <c r="N1544">
        <v>6.8</v>
      </c>
      <c r="O1544">
        <f>Table1[[#This Row],[gross]]-Table1[[#This Row],[budget]]</f>
        <v>-41779224</v>
      </c>
    </row>
    <row r="1545" spans="1:15" x14ac:dyDescent="0.3">
      <c r="A1545" t="s">
        <v>2106</v>
      </c>
      <c r="B1545">
        <v>102</v>
      </c>
      <c r="C1545">
        <v>325</v>
      </c>
      <c r="D1545">
        <v>1500000</v>
      </c>
      <c r="E1545" t="s">
        <v>639</v>
      </c>
      <c r="F1545" t="s">
        <v>1167</v>
      </c>
      <c r="G1545" t="s">
        <v>3975</v>
      </c>
      <c r="H1545">
        <v>9830</v>
      </c>
      <c r="I1545">
        <v>189</v>
      </c>
      <c r="J1545" t="s">
        <v>29</v>
      </c>
      <c r="K1545" t="s">
        <v>30</v>
      </c>
      <c r="L1545">
        <v>44000000</v>
      </c>
      <c r="M1545">
        <v>1980</v>
      </c>
      <c r="N1545">
        <v>6.8</v>
      </c>
      <c r="O1545">
        <f>Table1[[#This Row],[gross]]-Table1[[#This Row],[budget]]</f>
        <v>-42500000</v>
      </c>
    </row>
    <row r="1546" spans="1:15" x14ac:dyDescent="0.3">
      <c r="A1546" t="s">
        <v>245</v>
      </c>
      <c r="B1546">
        <v>602</v>
      </c>
      <c r="C1546">
        <v>148</v>
      </c>
      <c r="D1546">
        <v>200074175</v>
      </c>
      <c r="E1546" t="s">
        <v>715</v>
      </c>
      <c r="F1546" t="s">
        <v>3185</v>
      </c>
      <c r="G1546" t="s">
        <v>3977</v>
      </c>
      <c r="H1546">
        <v>275868</v>
      </c>
      <c r="I1546">
        <v>994</v>
      </c>
      <c r="J1546" t="s">
        <v>29</v>
      </c>
      <c r="K1546" t="s">
        <v>200</v>
      </c>
      <c r="L1546">
        <v>245000000</v>
      </c>
      <c r="M1546">
        <v>2015</v>
      </c>
      <c r="N1546">
        <v>6.8</v>
      </c>
      <c r="O1546">
        <f>Table1[[#This Row],[gross]]-Table1[[#This Row],[budget]]</f>
        <v>-44925825</v>
      </c>
    </row>
    <row r="1547" spans="1:15" x14ac:dyDescent="0.3">
      <c r="A1547" t="s">
        <v>2121</v>
      </c>
      <c r="B1547">
        <v>451</v>
      </c>
      <c r="C1547">
        <v>106</v>
      </c>
      <c r="D1547">
        <v>179020854</v>
      </c>
      <c r="E1547" t="s">
        <v>3979</v>
      </c>
      <c r="F1547" t="s">
        <v>665</v>
      </c>
      <c r="G1547" t="s">
        <v>3980</v>
      </c>
      <c r="H1547">
        <v>268154</v>
      </c>
      <c r="I1547">
        <v>341</v>
      </c>
      <c r="J1547" t="s">
        <v>29</v>
      </c>
      <c r="K1547" t="s">
        <v>30</v>
      </c>
      <c r="L1547">
        <v>225000000</v>
      </c>
      <c r="M1547">
        <v>2012</v>
      </c>
      <c r="N1547">
        <v>6.8</v>
      </c>
      <c r="O1547">
        <f>Table1[[#This Row],[gross]]-Table1[[#This Row],[budget]]</f>
        <v>-45979146</v>
      </c>
    </row>
    <row r="1548" spans="1:15" x14ac:dyDescent="0.3">
      <c r="A1548" t="s">
        <v>927</v>
      </c>
      <c r="B1548">
        <v>174</v>
      </c>
      <c r="C1548">
        <v>165</v>
      </c>
      <c r="D1548">
        <v>58183966</v>
      </c>
      <c r="E1548" t="s">
        <v>379</v>
      </c>
      <c r="F1548" t="s">
        <v>665</v>
      </c>
      <c r="G1548" t="s">
        <v>3982</v>
      </c>
      <c r="H1548">
        <v>79186</v>
      </c>
      <c r="I1548">
        <v>386</v>
      </c>
      <c r="J1548" t="s">
        <v>29</v>
      </c>
      <c r="K1548" t="s">
        <v>30</v>
      </c>
      <c r="L1548">
        <v>107000000</v>
      </c>
      <c r="M1548">
        <v>2001</v>
      </c>
      <c r="N1548">
        <v>6.8</v>
      </c>
      <c r="O1548">
        <f>Table1[[#This Row],[gross]]-Table1[[#This Row],[budget]]</f>
        <v>-48816034</v>
      </c>
    </row>
    <row r="1549" spans="1:15" x14ac:dyDescent="0.3">
      <c r="A1549" t="s">
        <v>72</v>
      </c>
      <c r="B1549">
        <v>240</v>
      </c>
      <c r="C1549">
        <v>96</v>
      </c>
      <c r="D1549">
        <v>137850096</v>
      </c>
      <c r="E1549" t="s">
        <v>3984</v>
      </c>
      <c r="F1549" t="s">
        <v>568</v>
      </c>
      <c r="G1549" t="s">
        <v>3985</v>
      </c>
      <c r="H1549">
        <v>72809</v>
      </c>
      <c r="I1549">
        <v>249</v>
      </c>
      <c r="J1549" t="s">
        <v>29</v>
      </c>
      <c r="K1549" t="s">
        <v>30</v>
      </c>
      <c r="L1549">
        <v>200000000</v>
      </c>
      <c r="M1549">
        <v>2009</v>
      </c>
      <c r="N1549">
        <v>6.8</v>
      </c>
      <c r="O1549">
        <f>Table1[[#This Row],[gross]]-Table1[[#This Row],[budget]]</f>
        <v>-62149904</v>
      </c>
    </row>
    <row r="1550" spans="1:15" x14ac:dyDescent="0.3">
      <c r="A1550" t="s">
        <v>59</v>
      </c>
      <c r="B1550">
        <v>252</v>
      </c>
      <c r="C1550">
        <v>117</v>
      </c>
      <c r="D1550">
        <v>52792307</v>
      </c>
      <c r="E1550" t="s">
        <v>1674</v>
      </c>
      <c r="F1550" t="s">
        <v>3987</v>
      </c>
      <c r="G1550" t="s">
        <v>3988</v>
      </c>
      <c r="H1550">
        <v>12572</v>
      </c>
      <c r="I1550">
        <v>106</v>
      </c>
      <c r="J1550" t="s">
        <v>29</v>
      </c>
      <c r="K1550" t="s">
        <v>200</v>
      </c>
      <c r="L1550">
        <v>140000000</v>
      </c>
      <c r="M1550">
        <v>2016</v>
      </c>
      <c r="N1550">
        <v>6.8</v>
      </c>
      <c r="O1550">
        <f>Table1[[#This Row],[gross]]-Table1[[#This Row],[budget]]</f>
        <v>-87207693</v>
      </c>
    </row>
    <row r="1551" spans="1:15" x14ac:dyDescent="0.3">
      <c r="A1551" t="s">
        <v>1403</v>
      </c>
      <c r="B1551">
        <v>403</v>
      </c>
      <c r="C1551">
        <v>123</v>
      </c>
      <c r="D1551">
        <v>337103873</v>
      </c>
      <c r="E1551" t="s">
        <v>471</v>
      </c>
      <c r="F1551" t="s">
        <v>694</v>
      </c>
      <c r="G1551" t="s">
        <v>3990</v>
      </c>
      <c r="H1551">
        <v>305008</v>
      </c>
      <c r="I1551">
        <v>591</v>
      </c>
      <c r="J1551" t="s">
        <v>29</v>
      </c>
      <c r="K1551" t="s">
        <v>30</v>
      </c>
      <c r="L1551">
        <v>125000000</v>
      </c>
      <c r="M1551">
        <v>2014</v>
      </c>
      <c r="N1551">
        <v>6.7</v>
      </c>
      <c r="O1551">
        <f>Table1[[#This Row],[gross]]-Table1[[#This Row],[budget]]</f>
        <v>212103873</v>
      </c>
    </row>
    <row r="1552" spans="1:15" x14ac:dyDescent="0.3">
      <c r="A1552" t="s">
        <v>97</v>
      </c>
      <c r="B1552">
        <v>284</v>
      </c>
      <c r="C1552">
        <v>142</v>
      </c>
      <c r="D1552">
        <v>310675583</v>
      </c>
      <c r="E1552" t="s">
        <v>78</v>
      </c>
      <c r="F1552" t="s">
        <v>418</v>
      </c>
      <c r="G1552" t="s">
        <v>3991</v>
      </c>
      <c r="H1552">
        <v>464310</v>
      </c>
      <c r="I1552">
        <v>3516</v>
      </c>
      <c r="J1552" t="s">
        <v>29</v>
      </c>
      <c r="K1552" t="s">
        <v>30</v>
      </c>
      <c r="L1552">
        <v>115000000</v>
      </c>
      <c r="M1552">
        <v>2002</v>
      </c>
      <c r="N1552">
        <v>6.7</v>
      </c>
      <c r="O1552">
        <f>Table1[[#This Row],[gross]]-Table1[[#This Row],[budget]]</f>
        <v>195675583</v>
      </c>
    </row>
    <row r="1553" spans="1:15" x14ac:dyDescent="0.3">
      <c r="A1553" t="s">
        <v>3198</v>
      </c>
      <c r="B1553">
        <v>191</v>
      </c>
      <c r="C1553">
        <v>101</v>
      </c>
      <c r="D1553">
        <v>242589580</v>
      </c>
      <c r="E1553" t="s">
        <v>73</v>
      </c>
      <c r="F1553" t="s">
        <v>27</v>
      </c>
      <c r="G1553" t="s">
        <v>3993</v>
      </c>
      <c r="H1553">
        <v>296904</v>
      </c>
      <c r="I1553">
        <v>604</v>
      </c>
      <c r="J1553" t="s">
        <v>29</v>
      </c>
      <c r="K1553" t="s">
        <v>30</v>
      </c>
      <c r="L1553">
        <v>81000000</v>
      </c>
      <c r="M1553">
        <v>2003</v>
      </c>
      <c r="N1553">
        <v>6.7</v>
      </c>
      <c r="O1553">
        <f>Table1[[#This Row],[gross]]-Table1[[#This Row],[budget]]</f>
        <v>161589580</v>
      </c>
    </row>
    <row r="1554" spans="1:15" x14ac:dyDescent="0.3">
      <c r="A1554" t="s">
        <v>475</v>
      </c>
      <c r="B1554">
        <v>208</v>
      </c>
      <c r="C1554">
        <v>106</v>
      </c>
      <c r="D1554">
        <v>227965690</v>
      </c>
      <c r="E1554" t="s">
        <v>600</v>
      </c>
      <c r="F1554" t="s">
        <v>2306</v>
      </c>
      <c r="G1554" t="s">
        <v>3995</v>
      </c>
      <c r="H1554">
        <v>271592</v>
      </c>
      <c r="I1554">
        <v>2335</v>
      </c>
      <c r="J1554" t="s">
        <v>29</v>
      </c>
      <c r="K1554" t="s">
        <v>30</v>
      </c>
      <c r="L1554">
        <v>72000000</v>
      </c>
      <c r="M1554">
        <v>2002</v>
      </c>
      <c r="N1554">
        <v>6.7</v>
      </c>
      <c r="O1554">
        <f>Table1[[#This Row],[gross]]-Table1[[#This Row],[budget]]</f>
        <v>155965690</v>
      </c>
    </row>
    <row r="1555" spans="1:15" x14ac:dyDescent="0.3">
      <c r="A1555" t="s">
        <v>3746</v>
      </c>
      <c r="B1555">
        <v>224</v>
      </c>
      <c r="C1555">
        <v>108</v>
      </c>
      <c r="D1555">
        <v>163947053</v>
      </c>
      <c r="E1555" t="s">
        <v>699</v>
      </c>
      <c r="F1555" t="s">
        <v>468</v>
      </c>
      <c r="G1555" t="s">
        <v>3997</v>
      </c>
      <c r="H1555">
        <v>227824</v>
      </c>
      <c r="I1555">
        <v>273</v>
      </c>
      <c r="J1555" t="s">
        <v>29</v>
      </c>
      <c r="K1555" t="s">
        <v>30</v>
      </c>
      <c r="L1555">
        <v>40000000</v>
      </c>
      <c r="M1555">
        <v>2009</v>
      </c>
      <c r="N1555">
        <v>6.7</v>
      </c>
      <c r="O1555">
        <f>Table1[[#This Row],[gross]]-Table1[[#This Row],[budget]]</f>
        <v>123947053</v>
      </c>
    </row>
    <row r="1556" spans="1:15" x14ac:dyDescent="0.3">
      <c r="A1556" t="s">
        <v>2145</v>
      </c>
      <c r="B1556">
        <v>68</v>
      </c>
      <c r="C1556">
        <v>121</v>
      </c>
      <c r="D1556">
        <v>144731527</v>
      </c>
      <c r="E1556" t="s">
        <v>1576</v>
      </c>
      <c r="F1556" t="s">
        <v>3999</v>
      </c>
      <c r="G1556" t="s">
        <v>4000</v>
      </c>
      <c r="H1556">
        <v>128010</v>
      </c>
      <c r="I1556">
        <v>136</v>
      </c>
      <c r="J1556" t="s">
        <v>29</v>
      </c>
      <c r="K1556" t="s">
        <v>30</v>
      </c>
      <c r="L1556">
        <v>35000000</v>
      </c>
      <c r="M1556">
        <v>1992</v>
      </c>
      <c r="N1556">
        <v>6.7</v>
      </c>
      <c r="O1556">
        <f>Table1[[#This Row],[gross]]-Table1[[#This Row],[budget]]</f>
        <v>109731527</v>
      </c>
    </row>
    <row r="1557" spans="1:15" x14ac:dyDescent="0.3">
      <c r="A1557" t="s">
        <v>4002</v>
      </c>
      <c r="B1557">
        <v>187</v>
      </c>
      <c r="C1557">
        <v>106</v>
      </c>
      <c r="D1557">
        <v>144512310</v>
      </c>
      <c r="E1557" t="s">
        <v>1576</v>
      </c>
      <c r="F1557" t="s">
        <v>2075</v>
      </c>
      <c r="G1557" t="s">
        <v>4003</v>
      </c>
      <c r="H1557">
        <v>272223</v>
      </c>
      <c r="I1557">
        <v>988</v>
      </c>
      <c r="J1557" t="s">
        <v>29</v>
      </c>
      <c r="K1557" t="s">
        <v>30</v>
      </c>
      <c r="L1557">
        <v>38000000</v>
      </c>
      <c r="M1557">
        <v>2001</v>
      </c>
      <c r="N1557">
        <v>6.7</v>
      </c>
      <c r="O1557">
        <f>Table1[[#This Row],[gross]]-Table1[[#This Row],[budget]]</f>
        <v>106512310</v>
      </c>
    </row>
    <row r="1558" spans="1:15" x14ac:dyDescent="0.3">
      <c r="A1558" t="s">
        <v>4002</v>
      </c>
      <c r="B1558">
        <v>187</v>
      </c>
      <c r="C1558">
        <v>106</v>
      </c>
      <c r="D1558">
        <v>144512310</v>
      </c>
      <c r="E1558" t="s">
        <v>1576</v>
      </c>
      <c r="F1558" t="s">
        <v>2075</v>
      </c>
      <c r="G1558" t="s">
        <v>4003</v>
      </c>
      <c r="H1558">
        <v>272227</v>
      </c>
      <c r="I1558">
        <v>988</v>
      </c>
      <c r="J1558" t="s">
        <v>29</v>
      </c>
      <c r="K1558" t="s">
        <v>30</v>
      </c>
      <c r="L1558">
        <v>38000000</v>
      </c>
      <c r="M1558">
        <v>2001</v>
      </c>
      <c r="N1558">
        <v>6.7</v>
      </c>
      <c r="O1558">
        <f>Table1[[#This Row],[gross]]-Table1[[#This Row],[budget]]</f>
        <v>106512310</v>
      </c>
    </row>
    <row r="1559" spans="1:15" x14ac:dyDescent="0.3">
      <c r="A1559" t="s">
        <v>2285</v>
      </c>
      <c r="B1559">
        <v>191</v>
      </c>
      <c r="C1559">
        <v>92</v>
      </c>
      <c r="D1559">
        <v>114324072</v>
      </c>
      <c r="E1559" t="s">
        <v>1941</v>
      </c>
      <c r="F1559" t="s">
        <v>1088</v>
      </c>
      <c r="G1559" t="s">
        <v>4006</v>
      </c>
      <c r="H1559">
        <v>185338</v>
      </c>
      <c r="I1559">
        <v>392</v>
      </c>
      <c r="J1559" t="s">
        <v>29</v>
      </c>
      <c r="K1559" t="s">
        <v>30</v>
      </c>
      <c r="L1559">
        <v>20000000</v>
      </c>
      <c r="M1559">
        <v>2004</v>
      </c>
      <c r="N1559">
        <v>6.7</v>
      </c>
      <c r="O1559">
        <f>Table1[[#This Row],[gross]]-Table1[[#This Row],[budget]]</f>
        <v>94324072</v>
      </c>
    </row>
    <row r="1560" spans="1:15" x14ac:dyDescent="0.3">
      <c r="A1560" t="s">
        <v>2285</v>
      </c>
      <c r="B1560">
        <v>191</v>
      </c>
      <c r="C1560">
        <v>92</v>
      </c>
      <c r="D1560">
        <v>114324072</v>
      </c>
      <c r="E1560" t="s">
        <v>1941</v>
      </c>
      <c r="F1560" t="s">
        <v>1088</v>
      </c>
      <c r="G1560" t="s">
        <v>4006</v>
      </c>
      <c r="H1560">
        <v>185345</v>
      </c>
      <c r="I1560">
        <v>392</v>
      </c>
      <c r="J1560" t="s">
        <v>29</v>
      </c>
      <c r="K1560" t="s">
        <v>30</v>
      </c>
      <c r="L1560">
        <v>20000000</v>
      </c>
      <c r="M1560">
        <v>2004</v>
      </c>
      <c r="N1560">
        <v>6.7</v>
      </c>
      <c r="O1560">
        <f>Table1[[#This Row],[gross]]-Table1[[#This Row],[budget]]</f>
        <v>94324072</v>
      </c>
    </row>
    <row r="1561" spans="1:15" x14ac:dyDescent="0.3">
      <c r="A1561" t="s">
        <v>1959</v>
      </c>
      <c r="B1561">
        <v>152</v>
      </c>
      <c r="C1561">
        <v>89</v>
      </c>
      <c r="D1561">
        <v>169692572</v>
      </c>
      <c r="E1561" t="s">
        <v>682</v>
      </c>
      <c r="F1561" t="s">
        <v>478</v>
      </c>
      <c r="G1561" t="s">
        <v>4009</v>
      </c>
      <c r="H1561">
        <v>56501</v>
      </c>
      <c r="I1561">
        <v>97</v>
      </c>
      <c r="J1561" t="s">
        <v>29</v>
      </c>
      <c r="K1561" t="s">
        <v>30</v>
      </c>
      <c r="L1561">
        <v>80000000</v>
      </c>
      <c r="M1561">
        <v>2015</v>
      </c>
      <c r="N1561">
        <v>6.7</v>
      </c>
      <c r="O1561">
        <f>Table1[[#This Row],[gross]]-Table1[[#This Row],[budget]]</f>
        <v>89692572</v>
      </c>
    </row>
    <row r="1562" spans="1:15" x14ac:dyDescent="0.3">
      <c r="A1562" t="s">
        <v>3198</v>
      </c>
      <c r="B1562">
        <v>55</v>
      </c>
      <c r="C1562">
        <v>115</v>
      </c>
      <c r="D1562">
        <v>135014968</v>
      </c>
      <c r="E1562" t="s">
        <v>2575</v>
      </c>
      <c r="F1562" t="s">
        <v>313</v>
      </c>
      <c r="G1562" t="s">
        <v>4011</v>
      </c>
      <c r="H1562">
        <v>80580</v>
      </c>
      <c r="I1562">
        <v>375</v>
      </c>
      <c r="J1562" t="s">
        <v>29</v>
      </c>
      <c r="K1562" t="s">
        <v>30</v>
      </c>
      <c r="L1562">
        <v>50000000</v>
      </c>
      <c r="M1562">
        <v>1998</v>
      </c>
      <c r="N1562">
        <v>6.7</v>
      </c>
      <c r="O1562">
        <f>Table1[[#This Row],[gross]]-Table1[[#This Row],[budget]]</f>
        <v>85014968</v>
      </c>
    </row>
    <row r="1563" spans="1:15" x14ac:dyDescent="0.3">
      <c r="A1563" t="s">
        <v>4013</v>
      </c>
      <c r="B1563">
        <v>45</v>
      </c>
      <c r="C1563">
        <v>96</v>
      </c>
      <c r="D1563">
        <v>81200000</v>
      </c>
      <c r="E1563" t="s">
        <v>676</v>
      </c>
      <c r="F1563" t="s">
        <v>2559</v>
      </c>
      <c r="G1563" t="s">
        <v>4014</v>
      </c>
      <c r="H1563">
        <v>87739</v>
      </c>
      <c r="I1563">
        <v>133</v>
      </c>
      <c r="J1563" t="s">
        <v>29</v>
      </c>
      <c r="K1563" t="s">
        <v>30</v>
      </c>
      <c r="L1563">
        <v>4500000</v>
      </c>
      <c r="M1563">
        <v>1984</v>
      </c>
      <c r="N1563">
        <v>6.7</v>
      </c>
      <c r="O1563">
        <f>Table1[[#This Row],[gross]]-Table1[[#This Row],[budget]]</f>
        <v>76700000</v>
      </c>
    </row>
    <row r="1564" spans="1:15" x14ac:dyDescent="0.3">
      <c r="A1564" t="s">
        <v>518</v>
      </c>
      <c r="B1564">
        <v>145</v>
      </c>
      <c r="C1564">
        <v>103</v>
      </c>
      <c r="D1564">
        <v>106694016</v>
      </c>
      <c r="E1564" t="s">
        <v>338</v>
      </c>
      <c r="F1564" t="s">
        <v>44</v>
      </c>
      <c r="G1564" t="s">
        <v>4016</v>
      </c>
      <c r="H1564">
        <v>123940</v>
      </c>
      <c r="I1564">
        <v>337</v>
      </c>
      <c r="J1564" t="s">
        <v>29</v>
      </c>
      <c r="K1564" t="s">
        <v>30</v>
      </c>
      <c r="L1564">
        <v>30000000</v>
      </c>
      <c r="M1564">
        <v>1999</v>
      </c>
      <c r="N1564">
        <v>6.7</v>
      </c>
      <c r="O1564">
        <f>Table1[[#This Row],[gross]]-Table1[[#This Row],[budget]]</f>
        <v>76694016</v>
      </c>
    </row>
    <row r="1565" spans="1:15" x14ac:dyDescent="0.3">
      <c r="A1565" t="s">
        <v>2493</v>
      </c>
      <c r="B1565">
        <v>418</v>
      </c>
      <c r="C1565">
        <v>107</v>
      </c>
      <c r="D1565">
        <v>101470202</v>
      </c>
      <c r="E1565" t="s">
        <v>1699</v>
      </c>
      <c r="F1565" t="s">
        <v>2300</v>
      </c>
      <c r="G1565" t="s">
        <v>4018</v>
      </c>
      <c r="H1565">
        <v>310540</v>
      </c>
      <c r="I1565">
        <v>669</v>
      </c>
      <c r="J1565" t="s">
        <v>29</v>
      </c>
      <c r="K1565" t="s">
        <v>30</v>
      </c>
      <c r="L1565">
        <v>32000000</v>
      </c>
      <c r="M1565">
        <v>2013</v>
      </c>
      <c r="N1565">
        <v>6.7</v>
      </c>
      <c r="O1565">
        <f>Table1[[#This Row],[gross]]-Table1[[#This Row],[budget]]</f>
        <v>69470202</v>
      </c>
    </row>
    <row r="1566" spans="1:15" x14ac:dyDescent="0.3">
      <c r="A1566" t="s">
        <v>1526</v>
      </c>
      <c r="B1566">
        <v>459</v>
      </c>
      <c r="C1566">
        <v>139</v>
      </c>
      <c r="D1566">
        <v>150832203</v>
      </c>
      <c r="E1566" t="s">
        <v>327</v>
      </c>
      <c r="F1566" t="s">
        <v>351</v>
      </c>
      <c r="G1566" t="s">
        <v>4019</v>
      </c>
      <c r="H1566">
        <v>341058</v>
      </c>
      <c r="I1566">
        <v>713</v>
      </c>
      <c r="J1566" t="s">
        <v>29</v>
      </c>
      <c r="K1566" t="s">
        <v>30</v>
      </c>
      <c r="L1566">
        <v>85000000</v>
      </c>
      <c r="M1566">
        <v>2014</v>
      </c>
      <c r="N1566">
        <v>6.7</v>
      </c>
      <c r="O1566">
        <f>Table1[[#This Row],[gross]]-Table1[[#This Row],[budget]]</f>
        <v>65832203</v>
      </c>
    </row>
    <row r="1567" spans="1:15" x14ac:dyDescent="0.3">
      <c r="A1567" t="s">
        <v>3144</v>
      </c>
      <c r="B1567">
        <v>316</v>
      </c>
      <c r="C1567">
        <v>110</v>
      </c>
      <c r="D1567">
        <v>134568845</v>
      </c>
      <c r="E1567" t="s">
        <v>4020</v>
      </c>
      <c r="F1567" t="s">
        <v>1148</v>
      </c>
      <c r="G1567" t="s">
        <v>4021</v>
      </c>
      <c r="H1567">
        <v>299852</v>
      </c>
      <c r="I1567">
        <v>713</v>
      </c>
      <c r="J1567" t="s">
        <v>29</v>
      </c>
      <c r="K1567" t="s">
        <v>30</v>
      </c>
      <c r="L1567">
        <v>75000000</v>
      </c>
      <c r="M1567">
        <v>2008</v>
      </c>
      <c r="N1567">
        <v>6.7</v>
      </c>
      <c r="O1567">
        <f>Table1[[#This Row],[gross]]-Table1[[#This Row],[budget]]</f>
        <v>59568845</v>
      </c>
    </row>
    <row r="1568" spans="1:15" x14ac:dyDescent="0.3">
      <c r="A1568" t="s">
        <v>753</v>
      </c>
      <c r="B1568">
        <v>276</v>
      </c>
      <c r="C1568">
        <v>115</v>
      </c>
      <c r="D1568">
        <v>206456431</v>
      </c>
      <c r="E1568" t="s">
        <v>4023</v>
      </c>
      <c r="F1568" t="s">
        <v>482</v>
      </c>
      <c r="G1568" t="s">
        <v>4024</v>
      </c>
      <c r="H1568">
        <v>320284</v>
      </c>
      <c r="I1568">
        <v>1361</v>
      </c>
      <c r="J1568" t="s">
        <v>29</v>
      </c>
      <c r="K1568" t="s">
        <v>30</v>
      </c>
      <c r="L1568">
        <v>150000000</v>
      </c>
      <c r="M1568">
        <v>2005</v>
      </c>
      <c r="N1568">
        <v>6.7</v>
      </c>
      <c r="O1568">
        <f>Table1[[#This Row],[gross]]-Table1[[#This Row],[budget]]</f>
        <v>56456431</v>
      </c>
    </row>
    <row r="1569" spans="1:15" x14ac:dyDescent="0.3">
      <c r="A1569" t="s">
        <v>3500</v>
      </c>
      <c r="B1569">
        <v>233</v>
      </c>
      <c r="C1569">
        <v>122</v>
      </c>
      <c r="D1569">
        <v>75072454</v>
      </c>
      <c r="E1569" t="s">
        <v>3732</v>
      </c>
      <c r="F1569" t="s">
        <v>1729</v>
      </c>
      <c r="G1569" t="s">
        <v>4026</v>
      </c>
      <c r="H1569">
        <v>96569</v>
      </c>
      <c r="I1569">
        <v>522</v>
      </c>
      <c r="J1569" t="s">
        <v>29</v>
      </c>
      <c r="K1569" t="s">
        <v>30</v>
      </c>
      <c r="L1569">
        <v>20000000</v>
      </c>
      <c r="M1569">
        <v>2005</v>
      </c>
      <c r="N1569">
        <v>6.7</v>
      </c>
      <c r="O1569">
        <f>Table1[[#This Row],[gross]]-Table1[[#This Row],[budget]]</f>
        <v>55072454</v>
      </c>
    </row>
    <row r="1570" spans="1:15" x14ac:dyDescent="0.3">
      <c r="A1570" t="s">
        <v>4028</v>
      </c>
      <c r="B1570">
        <v>56</v>
      </c>
      <c r="C1570">
        <v>123</v>
      </c>
      <c r="D1570">
        <v>70492685</v>
      </c>
      <c r="E1570" t="s">
        <v>73</v>
      </c>
      <c r="F1570" t="s">
        <v>4029</v>
      </c>
      <c r="G1570" t="s">
        <v>4030</v>
      </c>
      <c r="H1570">
        <v>11600</v>
      </c>
      <c r="I1570">
        <v>64</v>
      </c>
      <c r="J1570" t="s">
        <v>29</v>
      </c>
      <c r="K1570" t="s">
        <v>30</v>
      </c>
      <c r="L1570">
        <v>17000000</v>
      </c>
      <c r="M1570">
        <v>2013</v>
      </c>
      <c r="N1570">
        <v>6.7</v>
      </c>
      <c r="O1570">
        <f>Table1[[#This Row],[gross]]-Table1[[#This Row],[budget]]</f>
        <v>53492685</v>
      </c>
    </row>
    <row r="1571" spans="1:15" x14ac:dyDescent="0.3">
      <c r="A1571" t="s">
        <v>59</v>
      </c>
      <c r="B1571">
        <v>75</v>
      </c>
      <c r="C1571">
        <v>142</v>
      </c>
      <c r="D1571">
        <v>119654900</v>
      </c>
      <c r="E1571" t="s">
        <v>4023</v>
      </c>
      <c r="F1571" t="s">
        <v>313</v>
      </c>
      <c r="G1571" t="s">
        <v>4032</v>
      </c>
      <c r="H1571">
        <v>182802</v>
      </c>
      <c r="I1571">
        <v>363</v>
      </c>
      <c r="J1571" t="s">
        <v>29</v>
      </c>
      <c r="K1571" t="s">
        <v>30</v>
      </c>
      <c r="L1571">
        <v>70000000</v>
      </c>
      <c r="M1571">
        <v>1991</v>
      </c>
      <c r="N1571">
        <v>6.7</v>
      </c>
      <c r="O1571">
        <f>Table1[[#This Row],[gross]]-Table1[[#This Row],[budget]]</f>
        <v>49654900</v>
      </c>
    </row>
    <row r="1572" spans="1:15" x14ac:dyDescent="0.3">
      <c r="A1572" t="s">
        <v>1897</v>
      </c>
      <c r="B1572">
        <v>39</v>
      </c>
      <c r="C1572">
        <v>119</v>
      </c>
      <c r="D1572">
        <v>92115211</v>
      </c>
      <c r="E1572" t="s">
        <v>140</v>
      </c>
      <c r="F1572" t="s">
        <v>4034</v>
      </c>
      <c r="G1572" t="s">
        <v>4035</v>
      </c>
      <c r="H1572">
        <v>45798</v>
      </c>
      <c r="I1572">
        <v>94</v>
      </c>
      <c r="J1572" t="s">
        <v>29</v>
      </c>
      <c r="K1572" t="s">
        <v>30</v>
      </c>
      <c r="L1572">
        <v>45000000</v>
      </c>
      <c r="M1572">
        <v>1994</v>
      </c>
      <c r="N1572">
        <v>6.7</v>
      </c>
      <c r="O1572">
        <f>Table1[[#This Row],[gross]]-Table1[[#This Row],[budget]]</f>
        <v>47115211</v>
      </c>
    </row>
    <row r="1573" spans="1:15" x14ac:dyDescent="0.3">
      <c r="A1573" t="s">
        <v>2388</v>
      </c>
      <c r="B1573">
        <v>168</v>
      </c>
      <c r="C1573">
        <v>97</v>
      </c>
      <c r="D1573">
        <v>71500556</v>
      </c>
      <c r="E1573" t="s">
        <v>699</v>
      </c>
      <c r="F1573" t="s">
        <v>656</v>
      </c>
      <c r="G1573" t="s">
        <v>4037</v>
      </c>
      <c r="H1573">
        <v>171568</v>
      </c>
      <c r="I1573">
        <v>571</v>
      </c>
      <c r="J1573" t="s">
        <v>29</v>
      </c>
      <c r="K1573" t="s">
        <v>200</v>
      </c>
      <c r="L1573">
        <v>26000000</v>
      </c>
      <c r="M1573">
        <v>2001</v>
      </c>
      <c r="N1573">
        <v>6.7</v>
      </c>
      <c r="O1573">
        <f>Table1[[#This Row],[gross]]-Table1[[#This Row],[budget]]</f>
        <v>45500556</v>
      </c>
    </row>
    <row r="1574" spans="1:15" x14ac:dyDescent="0.3">
      <c r="A1574" t="s">
        <v>2266</v>
      </c>
      <c r="B1574">
        <v>145</v>
      </c>
      <c r="C1574">
        <v>128</v>
      </c>
      <c r="D1574">
        <v>124590960</v>
      </c>
      <c r="E1574" t="s">
        <v>699</v>
      </c>
      <c r="F1574" t="s">
        <v>106</v>
      </c>
      <c r="G1574" t="s">
        <v>4039</v>
      </c>
      <c r="H1574">
        <v>91092</v>
      </c>
      <c r="I1574">
        <v>402</v>
      </c>
      <c r="J1574" t="s">
        <v>29</v>
      </c>
      <c r="K1574" t="s">
        <v>30</v>
      </c>
      <c r="L1574">
        <v>80000000</v>
      </c>
      <c r="M1574">
        <v>2003</v>
      </c>
      <c r="N1574">
        <v>6.7</v>
      </c>
      <c r="O1574">
        <f>Table1[[#This Row],[gross]]-Table1[[#This Row],[budget]]</f>
        <v>44590960</v>
      </c>
    </row>
    <row r="1575" spans="1:15" x14ac:dyDescent="0.3">
      <c r="A1575" t="s">
        <v>1948</v>
      </c>
      <c r="B1575">
        <v>219</v>
      </c>
      <c r="C1575">
        <v>117</v>
      </c>
      <c r="D1575">
        <v>118823091</v>
      </c>
      <c r="E1575" t="s">
        <v>4041</v>
      </c>
      <c r="F1575" t="s">
        <v>4042</v>
      </c>
      <c r="G1575" t="s">
        <v>4043</v>
      </c>
      <c r="H1575">
        <v>98693</v>
      </c>
      <c r="I1575">
        <v>401</v>
      </c>
      <c r="J1575" t="s">
        <v>29</v>
      </c>
      <c r="K1575" t="s">
        <v>30</v>
      </c>
      <c r="L1575">
        <v>75000000</v>
      </c>
      <c r="M1575">
        <v>2007</v>
      </c>
      <c r="N1575">
        <v>6.7</v>
      </c>
      <c r="O1575">
        <f>Table1[[#This Row],[gross]]-Table1[[#This Row],[budget]]</f>
        <v>43823091</v>
      </c>
    </row>
    <row r="1576" spans="1:15" x14ac:dyDescent="0.3">
      <c r="A1576" t="s">
        <v>1106</v>
      </c>
      <c r="B1576">
        <v>184</v>
      </c>
      <c r="C1576">
        <v>115</v>
      </c>
      <c r="D1576">
        <v>71346930</v>
      </c>
      <c r="E1576" t="s">
        <v>1294</v>
      </c>
      <c r="F1576" t="s">
        <v>4045</v>
      </c>
      <c r="G1576" t="s">
        <v>4046</v>
      </c>
      <c r="H1576">
        <v>78008</v>
      </c>
      <c r="I1576">
        <v>160</v>
      </c>
      <c r="J1576" t="s">
        <v>29</v>
      </c>
      <c r="K1576" t="s">
        <v>30</v>
      </c>
      <c r="L1576">
        <v>28000000</v>
      </c>
      <c r="M1576">
        <v>2013</v>
      </c>
      <c r="N1576">
        <v>6.7</v>
      </c>
      <c r="O1576">
        <f>Table1[[#This Row],[gross]]-Table1[[#This Row],[budget]]</f>
        <v>43346930</v>
      </c>
    </row>
    <row r="1577" spans="1:15" x14ac:dyDescent="0.3">
      <c r="A1577" t="s">
        <v>2401</v>
      </c>
      <c r="B1577">
        <v>229</v>
      </c>
      <c r="C1577">
        <v>93</v>
      </c>
      <c r="D1577">
        <v>54724272</v>
      </c>
      <c r="E1577" t="s">
        <v>338</v>
      </c>
      <c r="F1577" t="s">
        <v>4047</v>
      </c>
      <c r="G1577" t="s">
        <v>4048</v>
      </c>
      <c r="H1577">
        <v>157051</v>
      </c>
      <c r="I1577">
        <v>261</v>
      </c>
      <c r="J1577" t="s">
        <v>29</v>
      </c>
      <c r="K1577" t="s">
        <v>30</v>
      </c>
      <c r="L1577">
        <v>12000000</v>
      </c>
      <c r="M1577">
        <v>2012</v>
      </c>
      <c r="N1577">
        <v>6.7</v>
      </c>
      <c r="O1577">
        <f>Table1[[#This Row],[gross]]-Table1[[#This Row],[budget]]</f>
        <v>42724272</v>
      </c>
    </row>
    <row r="1578" spans="1:15" x14ac:dyDescent="0.3">
      <c r="A1578" t="s">
        <v>2316</v>
      </c>
      <c r="B1578">
        <v>165</v>
      </c>
      <c r="C1578">
        <v>94</v>
      </c>
      <c r="D1578">
        <v>177343675</v>
      </c>
      <c r="E1578" t="s">
        <v>4049</v>
      </c>
      <c r="F1578" t="s">
        <v>4050</v>
      </c>
      <c r="G1578" t="s">
        <v>4051</v>
      </c>
      <c r="H1578">
        <v>70121</v>
      </c>
      <c r="I1578">
        <v>214</v>
      </c>
      <c r="J1578" t="s">
        <v>29</v>
      </c>
      <c r="K1578" t="s">
        <v>30</v>
      </c>
      <c r="L1578">
        <v>135000000</v>
      </c>
      <c r="M1578">
        <v>2015</v>
      </c>
      <c r="N1578">
        <v>6.7</v>
      </c>
      <c r="O1578">
        <f>Table1[[#This Row],[gross]]-Table1[[#This Row],[budget]]</f>
        <v>42343675</v>
      </c>
    </row>
    <row r="1579" spans="1:15" x14ac:dyDescent="0.3">
      <c r="A1579" t="s">
        <v>2316</v>
      </c>
      <c r="B1579">
        <v>165</v>
      </c>
      <c r="C1579">
        <v>94</v>
      </c>
      <c r="D1579">
        <v>177343675</v>
      </c>
      <c r="E1579" t="s">
        <v>4049</v>
      </c>
      <c r="F1579" t="s">
        <v>4050</v>
      </c>
      <c r="G1579" t="s">
        <v>4051</v>
      </c>
      <c r="H1579">
        <v>70133</v>
      </c>
      <c r="I1579">
        <v>214</v>
      </c>
      <c r="J1579" t="s">
        <v>29</v>
      </c>
      <c r="K1579" t="s">
        <v>30</v>
      </c>
      <c r="L1579">
        <v>135000000</v>
      </c>
      <c r="M1579">
        <v>2015</v>
      </c>
      <c r="N1579">
        <v>6.7</v>
      </c>
      <c r="O1579">
        <f>Table1[[#This Row],[gross]]-Table1[[#This Row],[budget]]</f>
        <v>42343675</v>
      </c>
    </row>
    <row r="1580" spans="1:15" x14ac:dyDescent="0.3">
      <c r="A1580" t="s">
        <v>2316</v>
      </c>
      <c r="B1580">
        <v>165</v>
      </c>
      <c r="C1580">
        <v>94</v>
      </c>
      <c r="D1580">
        <v>177343675</v>
      </c>
      <c r="E1580" t="s">
        <v>4049</v>
      </c>
      <c r="F1580" t="s">
        <v>4050</v>
      </c>
      <c r="G1580" t="s">
        <v>4051</v>
      </c>
      <c r="H1580">
        <v>70136</v>
      </c>
      <c r="I1580">
        <v>214</v>
      </c>
      <c r="J1580" t="s">
        <v>29</v>
      </c>
      <c r="K1580" t="s">
        <v>30</v>
      </c>
      <c r="L1580">
        <v>135000000</v>
      </c>
      <c r="M1580">
        <v>2015</v>
      </c>
      <c r="N1580">
        <v>6.7</v>
      </c>
      <c r="O1580">
        <f>Table1[[#This Row],[gross]]-Table1[[#This Row],[budget]]</f>
        <v>42343675</v>
      </c>
    </row>
    <row r="1581" spans="1:15" x14ac:dyDescent="0.3">
      <c r="A1581" t="s">
        <v>1668</v>
      </c>
      <c r="B1581">
        <v>65</v>
      </c>
      <c r="C1581">
        <v>124</v>
      </c>
      <c r="D1581">
        <v>91030827</v>
      </c>
      <c r="E1581" t="s">
        <v>73</v>
      </c>
      <c r="F1581" t="s">
        <v>2153</v>
      </c>
      <c r="G1581" t="s">
        <v>4054</v>
      </c>
      <c r="H1581">
        <v>46482</v>
      </c>
      <c r="I1581">
        <v>252</v>
      </c>
      <c r="J1581" t="s">
        <v>29</v>
      </c>
      <c r="K1581" t="s">
        <v>30</v>
      </c>
      <c r="L1581">
        <v>50000000</v>
      </c>
      <c r="M1581">
        <v>1998</v>
      </c>
      <c r="N1581">
        <v>6.7</v>
      </c>
      <c r="O1581">
        <f>Table1[[#This Row],[gross]]-Table1[[#This Row],[budget]]</f>
        <v>41030827</v>
      </c>
    </row>
    <row r="1582" spans="1:15" x14ac:dyDescent="0.3">
      <c r="A1582" t="s">
        <v>1356</v>
      </c>
      <c r="B1582">
        <v>285</v>
      </c>
      <c r="C1582">
        <v>94</v>
      </c>
      <c r="D1582">
        <v>51872378</v>
      </c>
      <c r="E1582" t="s">
        <v>543</v>
      </c>
      <c r="F1582" t="s">
        <v>4055</v>
      </c>
      <c r="G1582" t="s">
        <v>4056</v>
      </c>
      <c r="H1582">
        <v>88241</v>
      </c>
      <c r="I1582">
        <v>266</v>
      </c>
      <c r="J1582" t="s">
        <v>29</v>
      </c>
      <c r="K1582" t="s">
        <v>30</v>
      </c>
      <c r="L1582">
        <v>13000000</v>
      </c>
      <c r="M1582">
        <v>2013</v>
      </c>
      <c r="N1582">
        <v>6.7</v>
      </c>
      <c r="O1582">
        <f>Table1[[#This Row],[gross]]-Table1[[#This Row],[budget]]</f>
        <v>38872378</v>
      </c>
    </row>
    <row r="1583" spans="1:15" x14ac:dyDescent="0.3">
      <c r="A1583" t="s">
        <v>989</v>
      </c>
      <c r="B1583">
        <v>120</v>
      </c>
      <c r="C1583">
        <v>120</v>
      </c>
      <c r="D1583">
        <v>43800000</v>
      </c>
      <c r="E1583" t="s">
        <v>715</v>
      </c>
      <c r="F1583" t="s">
        <v>3104</v>
      </c>
      <c r="G1583" t="s">
        <v>4057</v>
      </c>
      <c r="H1583">
        <v>74249</v>
      </c>
      <c r="I1583">
        <v>276</v>
      </c>
      <c r="J1583" t="s">
        <v>29</v>
      </c>
      <c r="K1583" t="s">
        <v>200</v>
      </c>
      <c r="L1583">
        <v>7200000</v>
      </c>
      <c r="M1583">
        <v>1971</v>
      </c>
      <c r="N1583">
        <v>6.7</v>
      </c>
      <c r="O1583">
        <f>Table1[[#This Row],[gross]]-Table1[[#This Row],[budget]]</f>
        <v>36600000</v>
      </c>
    </row>
    <row r="1584" spans="1:15" x14ac:dyDescent="0.3">
      <c r="A1584" t="s">
        <v>1713</v>
      </c>
      <c r="B1584">
        <v>129</v>
      </c>
      <c r="C1584">
        <v>98</v>
      </c>
      <c r="D1584">
        <v>57262492</v>
      </c>
      <c r="E1584" t="s">
        <v>338</v>
      </c>
      <c r="F1584" t="s">
        <v>55</v>
      </c>
      <c r="G1584" t="s">
        <v>4058</v>
      </c>
      <c r="H1584">
        <v>90374</v>
      </c>
      <c r="I1584">
        <v>318</v>
      </c>
      <c r="J1584" t="s">
        <v>29</v>
      </c>
      <c r="K1584" t="s">
        <v>30</v>
      </c>
      <c r="L1584">
        <v>24000000</v>
      </c>
      <c r="M1584">
        <v>2000</v>
      </c>
      <c r="N1584">
        <v>6.7</v>
      </c>
      <c r="O1584">
        <f>Table1[[#This Row],[gross]]-Table1[[#This Row],[budget]]</f>
        <v>33262492</v>
      </c>
    </row>
    <row r="1585" spans="1:15" x14ac:dyDescent="0.3">
      <c r="A1585" t="s">
        <v>2332</v>
      </c>
      <c r="B1585">
        <v>44</v>
      </c>
      <c r="C1585">
        <v>152</v>
      </c>
      <c r="D1585">
        <v>36000000</v>
      </c>
      <c r="E1585" t="s">
        <v>2200</v>
      </c>
      <c r="F1585" t="s">
        <v>4059</v>
      </c>
      <c r="G1585" t="s">
        <v>4060</v>
      </c>
      <c r="H1585">
        <v>9456</v>
      </c>
      <c r="I1585">
        <v>107</v>
      </c>
      <c r="J1585" t="s">
        <v>29</v>
      </c>
      <c r="K1585" t="s">
        <v>30</v>
      </c>
      <c r="L1585">
        <v>4000000</v>
      </c>
      <c r="M1585">
        <v>1952</v>
      </c>
      <c r="N1585">
        <v>6.7</v>
      </c>
      <c r="O1585">
        <f>Table1[[#This Row],[gross]]-Table1[[#This Row],[budget]]</f>
        <v>32000000</v>
      </c>
    </row>
    <row r="1586" spans="1:15" x14ac:dyDescent="0.3">
      <c r="A1586" t="s">
        <v>4062</v>
      </c>
      <c r="B1586">
        <v>211</v>
      </c>
      <c r="C1586">
        <v>98</v>
      </c>
      <c r="D1586">
        <v>53302314</v>
      </c>
      <c r="E1586" t="s">
        <v>840</v>
      </c>
      <c r="F1586" t="s">
        <v>4063</v>
      </c>
      <c r="G1586" t="s">
        <v>4064</v>
      </c>
      <c r="H1586">
        <v>181058</v>
      </c>
      <c r="I1586">
        <v>674</v>
      </c>
      <c r="J1586" t="s">
        <v>29</v>
      </c>
      <c r="K1586" t="s">
        <v>30</v>
      </c>
      <c r="L1586">
        <v>23000000</v>
      </c>
      <c r="M1586">
        <v>2000</v>
      </c>
      <c r="N1586">
        <v>6.7</v>
      </c>
      <c r="O1586">
        <f>Table1[[#This Row],[gross]]-Table1[[#This Row],[budget]]</f>
        <v>30302314</v>
      </c>
    </row>
    <row r="1587" spans="1:15" x14ac:dyDescent="0.3">
      <c r="A1587" t="s">
        <v>2272</v>
      </c>
      <c r="B1587">
        <v>167</v>
      </c>
      <c r="C1587">
        <v>89</v>
      </c>
      <c r="D1587">
        <v>179982968</v>
      </c>
      <c r="E1587" t="s">
        <v>1440</v>
      </c>
      <c r="F1587" t="s">
        <v>2776</v>
      </c>
      <c r="G1587" t="s">
        <v>4066</v>
      </c>
      <c r="H1587">
        <v>146019</v>
      </c>
      <c r="I1587">
        <v>119</v>
      </c>
      <c r="J1587" t="s">
        <v>29</v>
      </c>
      <c r="K1587" t="s">
        <v>30</v>
      </c>
      <c r="L1587">
        <v>150000000</v>
      </c>
      <c r="M1587">
        <v>2008</v>
      </c>
      <c r="N1587">
        <v>6.7</v>
      </c>
      <c r="O1587">
        <f>Table1[[#This Row],[gross]]-Table1[[#This Row],[budget]]</f>
        <v>29982968</v>
      </c>
    </row>
    <row r="1588" spans="1:15" x14ac:dyDescent="0.3">
      <c r="A1588" t="s">
        <v>1995</v>
      </c>
      <c r="B1588">
        <v>350</v>
      </c>
      <c r="C1588">
        <v>119</v>
      </c>
      <c r="D1588">
        <v>179883016</v>
      </c>
      <c r="E1588" t="s">
        <v>693</v>
      </c>
      <c r="F1588" t="s">
        <v>565</v>
      </c>
      <c r="G1588" t="s">
        <v>4067</v>
      </c>
      <c r="H1588">
        <v>361924</v>
      </c>
      <c r="I1588">
        <v>641</v>
      </c>
      <c r="J1588" t="s">
        <v>29</v>
      </c>
      <c r="K1588" t="s">
        <v>30</v>
      </c>
      <c r="L1588">
        <v>150000000</v>
      </c>
      <c r="M1588">
        <v>2009</v>
      </c>
      <c r="N1588">
        <v>6.7</v>
      </c>
      <c r="O1588">
        <f>Table1[[#This Row],[gross]]-Table1[[#This Row],[budget]]</f>
        <v>29883016</v>
      </c>
    </row>
    <row r="1589" spans="1:15" x14ac:dyDescent="0.3">
      <c r="A1589" t="s">
        <v>2436</v>
      </c>
      <c r="B1589">
        <v>26</v>
      </c>
      <c r="C1589">
        <v>75</v>
      </c>
      <c r="D1589">
        <v>32230907</v>
      </c>
      <c r="E1589" t="s">
        <v>4068</v>
      </c>
      <c r="F1589" t="s">
        <v>4069</v>
      </c>
      <c r="G1589" t="s">
        <v>4070</v>
      </c>
      <c r="H1589">
        <v>6062</v>
      </c>
      <c r="I1589">
        <v>30</v>
      </c>
      <c r="J1589" t="s">
        <v>29</v>
      </c>
      <c r="K1589" t="s">
        <v>30</v>
      </c>
      <c r="L1589">
        <v>2500000</v>
      </c>
      <c r="M1589">
        <v>2013</v>
      </c>
      <c r="N1589">
        <v>6.7</v>
      </c>
      <c r="O1589">
        <f>Table1[[#This Row],[gross]]-Table1[[#This Row],[budget]]</f>
        <v>29730907</v>
      </c>
    </row>
    <row r="1590" spans="1:15" x14ac:dyDescent="0.3">
      <c r="A1590" t="s">
        <v>2961</v>
      </c>
      <c r="B1590">
        <v>161</v>
      </c>
      <c r="C1590">
        <v>112</v>
      </c>
      <c r="D1590">
        <v>32541719</v>
      </c>
      <c r="E1590" t="s">
        <v>2063</v>
      </c>
      <c r="F1590" t="s">
        <v>1768</v>
      </c>
      <c r="G1590" t="s">
        <v>4071</v>
      </c>
      <c r="H1590">
        <v>89806</v>
      </c>
      <c r="I1590">
        <v>438</v>
      </c>
      <c r="J1590" t="s">
        <v>29</v>
      </c>
      <c r="K1590" t="s">
        <v>200</v>
      </c>
      <c r="L1590">
        <v>3500159</v>
      </c>
      <c r="M1590">
        <v>2002</v>
      </c>
      <c r="N1590">
        <v>6.7</v>
      </c>
      <c r="O1590">
        <f>Table1[[#This Row],[gross]]-Table1[[#This Row],[budget]]</f>
        <v>29041560</v>
      </c>
    </row>
    <row r="1591" spans="1:15" x14ac:dyDescent="0.3">
      <c r="A1591" t="s">
        <v>714</v>
      </c>
      <c r="B1591">
        <v>156</v>
      </c>
      <c r="C1591">
        <v>136</v>
      </c>
      <c r="D1591">
        <v>93771072</v>
      </c>
      <c r="E1591" t="s">
        <v>4073</v>
      </c>
      <c r="F1591" t="s">
        <v>136</v>
      </c>
      <c r="G1591" t="s">
        <v>4074</v>
      </c>
      <c r="H1591">
        <v>135404</v>
      </c>
      <c r="I1591">
        <v>318</v>
      </c>
      <c r="J1591" t="s">
        <v>29</v>
      </c>
      <c r="K1591" t="s">
        <v>30</v>
      </c>
      <c r="L1591">
        <v>65000000</v>
      </c>
      <c r="M1591">
        <v>1998</v>
      </c>
      <c r="N1591">
        <v>6.7</v>
      </c>
      <c r="O1591">
        <f>Table1[[#This Row],[gross]]-Table1[[#This Row],[budget]]</f>
        <v>28771072</v>
      </c>
    </row>
    <row r="1592" spans="1:15" x14ac:dyDescent="0.3">
      <c r="A1592" t="s">
        <v>404</v>
      </c>
      <c r="B1592">
        <v>224</v>
      </c>
      <c r="C1592">
        <v>117</v>
      </c>
      <c r="D1592">
        <v>81645152</v>
      </c>
      <c r="E1592" t="s">
        <v>4075</v>
      </c>
      <c r="F1592" t="s">
        <v>3944</v>
      </c>
      <c r="G1592" t="s">
        <v>4076</v>
      </c>
      <c r="H1592">
        <v>158267</v>
      </c>
      <c r="I1592">
        <v>559</v>
      </c>
      <c r="J1592" t="s">
        <v>29</v>
      </c>
      <c r="K1592" t="s">
        <v>30</v>
      </c>
      <c r="L1592">
        <v>54000000</v>
      </c>
      <c r="M1592">
        <v>2002</v>
      </c>
      <c r="N1592">
        <v>6.7</v>
      </c>
      <c r="O1592">
        <f>Table1[[#This Row],[gross]]-Table1[[#This Row],[budget]]</f>
        <v>27645152</v>
      </c>
    </row>
    <row r="1593" spans="1:15" x14ac:dyDescent="0.3">
      <c r="A1593" t="s">
        <v>2348</v>
      </c>
      <c r="B1593">
        <v>111</v>
      </c>
      <c r="C1593">
        <v>113</v>
      </c>
      <c r="D1593">
        <v>43601508</v>
      </c>
      <c r="E1593" t="s">
        <v>699</v>
      </c>
      <c r="F1593" t="s">
        <v>4077</v>
      </c>
      <c r="G1593" t="s">
        <v>4078</v>
      </c>
      <c r="H1593">
        <v>35718</v>
      </c>
      <c r="I1593">
        <v>317</v>
      </c>
      <c r="J1593" t="s">
        <v>29</v>
      </c>
      <c r="K1593" t="s">
        <v>30</v>
      </c>
      <c r="L1593">
        <v>18000000</v>
      </c>
      <c r="M1593">
        <v>2003</v>
      </c>
      <c r="N1593">
        <v>6.7</v>
      </c>
      <c r="O1593">
        <f>Table1[[#This Row],[gross]]-Table1[[#This Row],[budget]]</f>
        <v>25601508</v>
      </c>
    </row>
    <row r="1594" spans="1:15" x14ac:dyDescent="0.3">
      <c r="A1594" t="s">
        <v>4028</v>
      </c>
      <c r="B1594">
        <v>32</v>
      </c>
      <c r="C1594">
        <v>120</v>
      </c>
      <c r="D1594">
        <v>34074895</v>
      </c>
      <c r="E1594" t="s">
        <v>73</v>
      </c>
      <c r="F1594" t="s">
        <v>4029</v>
      </c>
      <c r="G1594" t="s">
        <v>4080</v>
      </c>
      <c r="H1594">
        <v>6525</v>
      </c>
      <c r="I1594">
        <v>79</v>
      </c>
      <c r="J1594" t="s">
        <v>29</v>
      </c>
      <c r="K1594" t="s">
        <v>30</v>
      </c>
      <c r="L1594">
        <v>9000000</v>
      </c>
      <c r="M1594">
        <v>1999</v>
      </c>
      <c r="N1594">
        <v>6.7</v>
      </c>
      <c r="O1594">
        <f>Table1[[#This Row],[gross]]-Table1[[#This Row],[budget]]</f>
        <v>25074895</v>
      </c>
    </row>
    <row r="1595" spans="1:15" x14ac:dyDescent="0.3">
      <c r="A1595" t="s">
        <v>2420</v>
      </c>
      <c r="B1595">
        <v>62</v>
      </c>
      <c r="C1595">
        <v>89</v>
      </c>
      <c r="D1595">
        <v>32333860</v>
      </c>
      <c r="E1595" t="s">
        <v>1259</v>
      </c>
      <c r="F1595" t="s">
        <v>4082</v>
      </c>
      <c r="G1595" t="s">
        <v>4083</v>
      </c>
      <c r="H1595">
        <v>29843</v>
      </c>
      <c r="I1595">
        <v>81</v>
      </c>
      <c r="J1595" t="s">
        <v>53</v>
      </c>
      <c r="K1595" t="s">
        <v>1119</v>
      </c>
      <c r="L1595">
        <v>7500000</v>
      </c>
      <c r="M1595">
        <v>1995</v>
      </c>
      <c r="N1595">
        <v>6.7</v>
      </c>
      <c r="O1595">
        <f>Table1[[#This Row],[gross]]-Table1[[#This Row],[budget]]</f>
        <v>24833860</v>
      </c>
    </row>
    <row r="1596" spans="1:15" x14ac:dyDescent="0.3">
      <c r="A1596" t="s">
        <v>3451</v>
      </c>
      <c r="B1596">
        <v>110</v>
      </c>
      <c r="C1596">
        <v>114</v>
      </c>
      <c r="D1596">
        <v>78745923</v>
      </c>
      <c r="E1596" t="s">
        <v>1066</v>
      </c>
      <c r="F1596" t="s">
        <v>1302</v>
      </c>
      <c r="G1596" t="s">
        <v>4085</v>
      </c>
      <c r="H1596">
        <v>94407</v>
      </c>
      <c r="I1596">
        <v>322</v>
      </c>
      <c r="J1596" t="s">
        <v>29</v>
      </c>
      <c r="K1596" t="s">
        <v>227</v>
      </c>
      <c r="L1596">
        <v>55000000</v>
      </c>
      <c r="M1596">
        <v>1998</v>
      </c>
      <c r="N1596">
        <v>6.7</v>
      </c>
      <c r="O1596">
        <f>Table1[[#This Row],[gross]]-Table1[[#This Row],[budget]]</f>
        <v>23745923</v>
      </c>
    </row>
    <row r="1597" spans="1:15" x14ac:dyDescent="0.3">
      <c r="A1597" t="s">
        <v>2203</v>
      </c>
      <c r="B1597">
        <v>166</v>
      </c>
      <c r="C1597">
        <v>90</v>
      </c>
      <c r="D1597">
        <v>31487293</v>
      </c>
      <c r="E1597" t="s">
        <v>1569</v>
      </c>
      <c r="F1597" t="s">
        <v>4087</v>
      </c>
      <c r="G1597" t="s">
        <v>4088</v>
      </c>
      <c r="H1597">
        <v>74887</v>
      </c>
      <c r="I1597">
        <v>129</v>
      </c>
      <c r="J1597" t="s">
        <v>29</v>
      </c>
      <c r="K1597" t="s">
        <v>30</v>
      </c>
      <c r="L1597">
        <v>9000000</v>
      </c>
      <c r="M1597">
        <v>2008</v>
      </c>
      <c r="N1597">
        <v>6.7</v>
      </c>
      <c r="O1597">
        <f>Table1[[#This Row],[gross]]-Table1[[#This Row],[budget]]</f>
        <v>22487293</v>
      </c>
    </row>
    <row r="1598" spans="1:15" x14ac:dyDescent="0.3">
      <c r="A1598" t="s">
        <v>2556</v>
      </c>
      <c r="B1598">
        <v>105</v>
      </c>
      <c r="C1598">
        <v>130</v>
      </c>
      <c r="D1598">
        <v>51185897</v>
      </c>
      <c r="E1598" t="s">
        <v>715</v>
      </c>
      <c r="F1598" t="s">
        <v>4089</v>
      </c>
      <c r="G1598" t="s">
        <v>4090</v>
      </c>
      <c r="H1598">
        <v>69457</v>
      </c>
      <c r="I1598">
        <v>271</v>
      </c>
      <c r="J1598" t="s">
        <v>29</v>
      </c>
      <c r="K1598" t="s">
        <v>200</v>
      </c>
      <c r="L1598">
        <v>30000000</v>
      </c>
      <c r="M1598">
        <v>1987</v>
      </c>
      <c r="N1598">
        <v>6.7</v>
      </c>
      <c r="O1598">
        <f>Table1[[#This Row],[gross]]-Table1[[#This Row],[budget]]</f>
        <v>21185897</v>
      </c>
    </row>
    <row r="1599" spans="1:15" x14ac:dyDescent="0.3">
      <c r="A1599" t="s">
        <v>1793</v>
      </c>
      <c r="B1599">
        <v>10</v>
      </c>
      <c r="C1599">
        <v>107</v>
      </c>
      <c r="D1599">
        <v>34793160</v>
      </c>
      <c r="E1599" t="s">
        <v>529</v>
      </c>
      <c r="F1599" t="s">
        <v>4092</v>
      </c>
      <c r="G1599" t="s">
        <v>4093</v>
      </c>
      <c r="H1599">
        <v>15730</v>
      </c>
      <c r="I1599">
        <v>31</v>
      </c>
      <c r="J1599" t="s">
        <v>29</v>
      </c>
      <c r="K1599" t="s">
        <v>30</v>
      </c>
      <c r="L1599">
        <v>14000000</v>
      </c>
      <c r="M1599">
        <v>1991</v>
      </c>
      <c r="N1599">
        <v>6.7</v>
      </c>
      <c r="O1599">
        <f>Table1[[#This Row],[gross]]-Table1[[#This Row],[budget]]</f>
        <v>20793160</v>
      </c>
    </row>
    <row r="1600" spans="1:15" x14ac:dyDescent="0.3">
      <c r="A1600" t="s">
        <v>3457</v>
      </c>
      <c r="B1600">
        <v>49</v>
      </c>
      <c r="C1600">
        <v>98</v>
      </c>
      <c r="D1600">
        <v>44455658</v>
      </c>
      <c r="E1600" t="s">
        <v>1493</v>
      </c>
      <c r="F1600" t="s">
        <v>4095</v>
      </c>
      <c r="G1600" t="s">
        <v>4096</v>
      </c>
      <c r="H1600">
        <v>36253</v>
      </c>
      <c r="I1600">
        <v>92</v>
      </c>
      <c r="J1600" t="s">
        <v>29</v>
      </c>
      <c r="K1600" t="s">
        <v>30</v>
      </c>
      <c r="L1600">
        <v>25000000</v>
      </c>
      <c r="M1600">
        <v>1997</v>
      </c>
      <c r="N1600">
        <v>6.7</v>
      </c>
      <c r="O1600">
        <f>Table1[[#This Row],[gross]]-Table1[[#This Row],[budget]]</f>
        <v>19455658</v>
      </c>
    </row>
    <row r="1601" spans="1:15" x14ac:dyDescent="0.3">
      <c r="A1601" t="s">
        <v>3111</v>
      </c>
      <c r="B1601">
        <v>246</v>
      </c>
      <c r="C1601">
        <v>90</v>
      </c>
      <c r="D1601">
        <v>149234747</v>
      </c>
      <c r="E1601" t="s">
        <v>849</v>
      </c>
      <c r="F1601" t="s">
        <v>1984</v>
      </c>
      <c r="G1601" t="s">
        <v>4098</v>
      </c>
      <c r="H1601">
        <v>114287</v>
      </c>
      <c r="I1601">
        <v>137</v>
      </c>
      <c r="J1601" t="s">
        <v>29</v>
      </c>
      <c r="K1601" t="s">
        <v>30</v>
      </c>
      <c r="L1601">
        <v>130000000</v>
      </c>
      <c r="M1601">
        <v>2011</v>
      </c>
      <c r="N1601">
        <v>6.7</v>
      </c>
      <c r="O1601">
        <f>Table1[[#This Row],[gross]]-Table1[[#This Row],[budget]]</f>
        <v>19234747</v>
      </c>
    </row>
    <row r="1602" spans="1:15" x14ac:dyDescent="0.3">
      <c r="A1602" t="s">
        <v>996</v>
      </c>
      <c r="B1602">
        <v>265</v>
      </c>
      <c r="C1602">
        <v>116</v>
      </c>
      <c r="D1602">
        <v>119219978</v>
      </c>
      <c r="E1602" t="s">
        <v>2113</v>
      </c>
      <c r="F1602" t="s">
        <v>3495</v>
      </c>
      <c r="G1602" t="s">
        <v>4100</v>
      </c>
      <c r="H1602">
        <v>189806</v>
      </c>
      <c r="I1602">
        <v>316</v>
      </c>
      <c r="J1602" t="s">
        <v>29</v>
      </c>
      <c r="K1602" t="s">
        <v>30</v>
      </c>
      <c r="L1602">
        <v>100000000</v>
      </c>
      <c r="M1602">
        <v>2010</v>
      </c>
      <c r="N1602">
        <v>6.7</v>
      </c>
      <c r="O1602">
        <f>Table1[[#This Row],[gross]]-Table1[[#This Row],[budget]]</f>
        <v>19219978</v>
      </c>
    </row>
    <row r="1603" spans="1:15" x14ac:dyDescent="0.3">
      <c r="A1603" t="s">
        <v>1986</v>
      </c>
      <c r="B1603">
        <v>186</v>
      </c>
      <c r="C1603">
        <v>109</v>
      </c>
      <c r="D1603">
        <v>35635046</v>
      </c>
      <c r="E1603" t="s">
        <v>39</v>
      </c>
      <c r="F1603" t="s">
        <v>468</v>
      </c>
      <c r="G1603" t="s">
        <v>4102</v>
      </c>
      <c r="H1603">
        <v>121058</v>
      </c>
      <c r="I1603">
        <v>482</v>
      </c>
      <c r="J1603" t="s">
        <v>29</v>
      </c>
      <c r="K1603" t="s">
        <v>200</v>
      </c>
      <c r="L1603">
        <v>17000000</v>
      </c>
      <c r="M1603">
        <v>2006</v>
      </c>
      <c r="N1603">
        <v>6.7</v>
      </c>
      <c r="O1603">
        <f>Table1[[#This Row],[gross]]-Table1[[#This Row],[budget]]</f>
        <v>18635046</v>
      </c>
    </row>
    <row r="1604" spans="1:15" x14ac:dyDescent="0.3">
      <c r="A1604" t="s">
        <v>1817</v>
      </c>
      <c r="B1604">
        <v>75</v>
      </c>
      <c r="C1604">
        <v>118</v>
      </c>
      <c r="D1604">
        <v>66488090</v>
      </c>
      <c r="E1604" t="s">
        <v>140</v>
      </c>
      <c r="F1604" t="s">
        <v>837</v>
      </c>
      <c r="G1604" t="s">
        <v>4104</v>
      </c>
      <c r="H1604">
        <v>120202</v>
      </c>
      <c r="I1604">
        <v>397</v>
      </c>
      <c r="J1604" t="s">
        <v>29</v>
      </c>
      <c r="K1604" t="s">
        <v>30</v>
      </c>
      <c r="L1604">
        <v>48000000</v>
      </c>
      <c r="M1604">
        <v>1999</v>
      </c>
      <c r="N1604">
        <v>6.7</v>
      </c>
      <c r="O1604">
        <f>Table1[[#This Row],[gross]]-Table1[[#This Row],[budget]]</f>
        <v>18488090</v>
      </c>
    </row>
    <row r="1605" spans="1:15" x14ac:dyDescent="0.3">
      <c r="A1605" t="s">
        <v>2365</v>
      </c>
      <c r="B1605">
        <v>391</v>
      </c>
      <c r="C1605">
        <v>105</v>
      </c>
      <c r="D1605">
        <v>26589953</v>
      </c>
      <c r="E1605" t="s">
        <v>1576</v>
      </c>
      <c r="F1605" t="s">
        <v>44</v>
      </c>
      <c r="G1605" t="s">
        <v>4106</v>
      </c>
      <c r="H1605">
        <v>165792</v>
      </c>
      <c r="I1605">
        <v>392</v>
      </c>
      <c r="J1605" t="s">
        <v>29</v>
      </c>
      <c r="K1605" t="s">
        <v>30</v>
      </c>
      <c r="L1605">
        <v>10500000</v>
      </c>
      <c r="M1605">
        <v>2010</v>
      </c>
      <c r="N1605">
        <v>6.7</v>
      </c>
      <c r="O1605">
        <f>Table1[[#This Row],[gross]]-Table1[[#This Row],[budget]]</f>
        <v>16089953</v>
      </c>
    </row>
    <row r="1606" spans="1:15" x14ac:dyDescent="0.3">
      <c r="A1606" t="s">
        <v>2549</v>
      </c>
      <c r="B1606">
        <v>121</v>
      </c>
      <c r="C1606">
        <v>125</v>
      </c>
      <c r="D1606">
        <v>75764085</v>
      </c>
      <c r="E1606" t="s">
        <v>1585</v>
      </c>
      <c r="F1606" t="s">
        <v>1302</v>
      </c>
      <c r="G1606" t="s">
        <v>4108</v>
      </c>
      <c r="H1606">
        <v>85844</v>
      </c>
      <c r="I1606">
        <v>322</v>
      </c>
      <c r="J1606" t="s">
        <v>29</v>
      </c>
      <c r="K1606" t="s">
        <v>30</v>
      </c>
      <c r="L1606">
        <v>60000000</v>
      </c>
      <c r="M1606">
        <v>2000</v>
      </c>
      <c r="N1606">
        <v>6.7</v>
      </c>
      <c r="O1606">
        <f>Table1[[#This Row],[gross]]-Table1[[#This Row],[budget]]</f>
        <v>15764085</v>
      </c>
    </row>
    <row r="1607" spans="1:15" x14ac:dyDescent="0.3">
      <c r="A1607" t="s">
        <v>2336</v>
      </c>
      <c r="B1607">
        <v>37</v>
      </c>
      <c r="C1607">
        <v>127</v>
      </c>
      <c r="D1607">
        <v>35422828</v>
      </c>
      <c r="E1607" t="s">
        <v>1222</v>
      </c>
      <c r="F1607" t="s">
        <v>4110</v>
      </c>
      <c r="G1607" t="s">
        <v>4111</v>
      </c>
      <c r="H1607">
        <v>19126</v>
      </c>
      <c r="I1607">
        <v>155</v>
      </c>
      <c r="J1607" t="s">
        <v>29</v>
      </c>
      <c r="K1607" t="s">
        <v>30</v>
      </c>
      <c r="L1607">
        <v>20000000</v>
      </c>
      <c r="M1607">
        <v>1997</v>
      </c>
      <c r="N1607">
        <v>6.7</v>
      </c>
      <c r="O1607">
        <f>Table1[[#This Row],[gross]]-Table1[[#This Row],[budget]]</f>
        <v>15422828</v>
      </c>
    </row>
    <row r="1608" spans="1:15" x14ac:dyDescent="0.3">
      <c r="A1608" t="s">
        <v>2460</v>
      </c>
      <c r="B1608">
        <v>50</v>
      </c>
      <c r="C1608">
        <v>115</v>
      </c>
      <c r="D1608">
        <v>30127963</v>
      </c>
      <c r="E1608" t="s">
        <v>3095</v>
      </c>
      <c r="F1608" t="s">
        <v>4113</v>
      </c>
      <c r="G1608" t="s">
        <v>4114</v>
      </c>
      <c r="H1608">
        <v>12596</v>
      </c>
      <c r="I1608">
        <v>64</v>
      </c>
      <c r="J1608" t="s">
        <v>29</v>
      </c>
      <c r="K1608" t="s">
        <v>30</v>
      </c>
      <c r="L1608">
        <v>15000000</v>
      </c>
      <c r="M1608">
        <v>2014</v>
      </c>
      <c r="N1608">
        <v>6.7</v>
      </c>
      <c r="O1608">
        <f>Table1[[#This Row],[gross]]-Table1[[#This Row],[budget]]</f>
        <v>15127963</v>
      </c>
    </row>
    <row r="1609" spans="1:15" x14ac:dyDescent="0.3">
      <c r="A1609" t="s">
        <v>2254</v>
      </c>
      <c r="B1609">
        <v>265</v>
      </c>
      <c r="C1609">
        <v>109</v>
      </c>
      <c r="D1609">
        <v>75573300</v>
      </c>
      <c r="E1609" t="s">
        <v>3713</v>
      </c>
      <c r="F1609" t="s">
        <v>837</v>
      </c>
      <c r="G1609" t="s">
        <v>4116</v>
      </c>
      <c r="H1609">
        <v>156898</v>
      </c>
      <c r="I1609">
        <v>172</v>
      </c>
      <c r="J1609" t="s">
        <v>29</v>
      </c>
      <c r="K1609" t="s">
        <v>30</v>
      </c>
      <c r="L1609">
        <v>61000000</v>
      </c>
      <c r="M1609">
        <v>2013</v>
      </c>
      <c r="N1609">
        <v>6.7</v>
      </c>
      <c r="O1609">
        <f>Table1[[#This Row],[gross]]-Table1[[#This Row],[budget]]</f>
        <v>14573300</v>
      </c>
    </row>
    <row r="1610" spans="1:15" x14ac:dyDescent="0.3">
      <c r="A1610" t="s">
        <v>2472</v>
      </c>
      <c r="B1610">
        <v>268</v>
      </c>
      <c r="C1610">
        <v>98</v>
      </c>
      <c r="D1610">
        <v>41008532</v>
      </c>
      <c r="E1610" t="s">
        <v>208</v>
      </c>
      <c r="F1610" t="s">
        <v>2153</v>
      </c>
      <c r="G1610" t="s">
        <v>4118</v>
      </c>
      <c r="H1610">
        <v>19611</v>
      </c>
      <c r="I1610">
        <v>103</v>
      </c>
      <c r="J1610" t="s">
        <v>29</v>
      </c>
      <c r="K1610" t="s">
        <v>30</v>
      </c>
      <c r="L1610">
        <v>27000000</v>
      </c>
      <c r="M1610">
        <v>2016</v>
      </c>
      <c r="N1610">
        <v>6.7</v>
      </c>
      <c r="O1610">
        <f>Table1[[#This Row],[gross]]-Table1[[#This Row],[budget]]</f>
        <v>14008532</v>
      </c>
    </row>
    <row r="1611" spans="1:15" x14ac:dyDescent="0.3">
      <c r="A1611" t="s">
        <v>818</v>
      </c>
      <c r="B1611">
        <v>440</v>
      </c>
      <c r="C1611">
        <v>138</v>
      </c>
      <c r="D1611">
        <v>132550960</v>
      </c>
      <c r="E1611" t="s">
        <v>86</v>
      </c>
      <c r="F1611" t="s">
        <v>565</v>
      </c>
      <c r="G1611" t="s">
        <v>4120</v>
      </c>
      <c r="H1611">
        <v>328067</v>
      </c>
      <c r="I1611">
        <v>533</v>
      </c>
      <c r="J1611" t="s">
        <v>29</v>
      </c>
      <c r="K1611" t="s">
        <v>30</v>
      </c>
      <c r="L1611">
        <v>120000000</v>
      </c>
      <c r="M1611">
        <v>2013</v>
      </c>
      <c r="N1611">
        <v>6.7</v>
      </c>
      <c r="O1611">
        <f>Table1[[#This Row],[gross]]-Table1[[#This Row],[budget]]</f>
        <v>12550960</v>
      </c>
    </row>
    <row r="1612" spans="1:15" x14ac:dyDescent="0.3">
      <c r="A1612" t="s">
        <v>2245</v>
      </c>
      <c r="B1612">
        <v>36</v>
      </c>
      <c r="C1612">
        <v>96</v>
      </c>
      <c r="D1612">
        <v>39514713</v>
      </c>
      <c r="E1612" t="s">
        <v>4122</v>
      </c>
      <c r="F1612" t="s">
        <v>4123</v>
      </c>
      <c r="G1612" t="s">
        <v>4124</v>
      </c>
      <c r="H1612">
        <v>60494</v>
      </c>
      <c r="I1612">
        <v>132</v>
      </c>
      <c r="J1612" t="s">
        <v>29</v>
      </c>
      <c r="K1612" t="s">
        <v>30</v>
      </c>
      <c r="L1612">
        <v>28000000</v>
      </c>
      <c r="M1612">
        <v>1993</v>
      </c>
      <c r="N1612">
        <v>6.7</v>
      </c>
      <c r="O1612">
        <f>Table1[[#This Row],[gross]]-Table1[[#This Row],[budget]]</f>
        <v>11514713</v>
      </c>
    </row>
    <row r="1613" spans="1:15" x14ac:dyDescent="0.3">
      <c r="A1613" t="s">
        <v>3804</v>
      </c>
      <c r="B1613">
        <v>81</v>
      </c>
      <c r="C1613">
        <v>103</v>
      </c>
      <c r="D1613">
        <v>26161406</v>
      </c>
      <c r="E1613" t="s">
        <v>4023</v>
      </c>
      <c r="F1613" t="s">
        <v>4126</v>
      </c>
      <c r="G1613" t="s">
        <v>4127</v>
      </c>
      <c r="H1613">
        <v>13874</v>
      </c>
      <c r="I1613">
        <v>52</v>
      </c>
      <c r="J1613" t="s">
        <v>29</v>
      </c>
      <c r="K1613" t="s">
        <v>30</v>
      </c>
      <c r="L1613">
        <v>15000000</v>
      </c>
      <c r="M1613">
        <v>2010</v>
      </c>
      <c r="N1613">
        <v>6.7</v>
      </c>
      <c r="O1613">
        <f>Table1[[#This Row],[gross]]-Table1[[#This Row],[budget]]</f>
        <v>11161406</v>
      </c>
    </row>
    <row r="1614" spans="1:15" x14ac:dyDescent="0.3">
      <c r="A1614" t="s">
        <v>1229</v>
      </c>
      <c r="B1614">
        <v>197</v>
      </c>
      <c r="C1614">
        <v>132</v>
      </c>
      <c r="D1614">
        <v>27154426</v>
      </c>
      <c r="E1614" t="s">
        <v>208</v>
      </c>
      <c r="F1614" t="s">
        <v>576</v>
      </c>
      <c r="G1614" t="s">
        <v>4129</v>
      </c>
      <c r="H1614">
        <v>52852</v>
      </c>
      <c r="I1614">
        <v>138</v>
      </c>
      <c r="J1614" t="s">
        <v>29</v>
      </c>
      <c r="K1614" t="s">
        <v>30</v>
      </c>
      <c r="L1614">
        <v>17000000</v>
      </c>
      <c r="M1614">
        <v>2009</v>
      </c>
      <c r="N1614">
        <v>6.7</v>
      </c>
      <c r="O1614">
        <f>Table1[[#This Row],[gross]]-Table1[[#This Row],[budget]]</f>
        <v>10154426</v>
      </c>
    </row>
    <row r="1615" spans="1:15" x14ac:dyDescent="0.3">
      <c r="A1615" t="s">
        <v>2305</v>
      </c>
      <c r="B1615">
        <v>31</v>
      </c>
      <c r="C1615">
        <v>111</v>
      </c>
      <c r="D1615">
        <v>10174663</v>
      </c>
      <c r="E1615" t="s">
        <v>459</v>
      </c>
      <c r="F1615" t="s">
        <v>2305</v>
      </c>
      <c r="G1615" t="s">
        <v>4131</v>
      </c>
      <c r="H1615">
        <v>12399</v>
      </c>
      <c r="I1615">
        <v>382</v>
      </c>
      <c r="J1615" t="s">
        <v>29</v>
      </c>
      <c r="K1615" t="s">
        <v>30</v>
      </c>
      <c r="L1615">
        <v>100000</v>
      </c>
      <c r="M1615">
        <v>2006</v>
      </c>
      <c r="N1615">
        <v>6.7</v>
      </c>
      <c r="O1615">
        <f>Table1[[#This Row],[gross]]-Table1[[#This Row],[budget]]</f>
        <v>10074663</v>
      </c>
    </row>
    <row r="1616" spans="1:15" x14ac:dyDescent="0.3">
      <c r="A1616" t="s">
        <v>4133</v>
      </c>
      <c r="B1616">
        <v>40</v>
      </c>
      <c r="C1616">
        <v>82</v>
      </c>
      <c r="D1616">
        <v>17278980</v>
      </c>
      <c r="E1616" t="s">
        <v>338</v>
      </c>
      <c r="F1616" t="s">
        <v>4134</v>
      </c>
      <c r="G1616" t="s">
        <v>4135</v>
      </c>
      <c r="H1616">
        <v>48225</v>
      </c>
      <c r="I1616">
        <v>164</v>
      </c>
      <c r="J1616" t="s">
        <v>29</v>
      </c>
      <c r="K1616" t="s">
        <v>30</v>
      </c>
      <c r="L1616">
        <v>8000000</v>
      </c>
      <c r="M1616">
        <v>1998</v>
      </c>
      <c r="N1616">
        <v>6.7</v>
      </c>
      <c r="O1616">
        <f>Table1[[#This Row],[gross]]-Table1[[#This Row],[budget]]</f>
        <v>9278980</v>
      </c>
    </row>
    <row r="1617" spans="1:15" x14ac:dyDescent="0.3">
      <c r="A1617" t="s">
        <v>2405</v>
      </c>
      <c r="B1617">
        <v>66</v>
      </c>
      <c r="C1617">
        <v>92</v>
      </c>
      <c r="D1617">
        <v>21088568</v>
      </c>
      <c r="E1617" t="s">
        <v>4137</v>
      </c>
      <c r="F1617" t="s">
        <v>791</v>
      </c>
      <c r="G1617" t="s">
        <v>4138</v>
      </c>
      <c r="H1617">
        <v>16646</v>
      </c>
      <c r="I1617">
        <v>104</v>
      </c>
      <c r="J1617" t="s">
        <v>29</v>
      </c>
      <c r="K1617" t="s">
        <v>30</v>
      </c>
      <c r="L1617">
        <v>13000000</v>
      </c>
      <c r="M1617">
        <v>1995</v>
      </c>
      <c r="N1617">
        <v>6.7</v>
      </c>
      <c r="O1617">
        <f>Table1[[#This Row],[gross]]-Table1[[#This Row],[budget]]</f>
        <v>8088568</v>
      </c>
    </row>
    <row r="1618" spans="1:15" x14ac:dyDescent="0.3">
      <c r="A1618" t="s">
        <v>2369</v>
      </c>
      <c r="B1618">
        <v>73</v>
      </c>
      <c r="C1618">
        <v>101</v>
      </c>
      <c r="D1618">
        <v>17655201</v>
      </c>
      <c r="E1618" t="s">
        <v>228</v>
      </c>
      <c r="F1618" t="s">
        <v>4140</v>
      </c>
      <c r="G1618" t="s">
        <v>4141</v>
      </c>
      <c r="H1618">
        <v>4719</v>
      </c>
      <c r="I1618">
        <v>24</v>
      </c>
      <c r="J1618" t="s">
        <v>29</v>
      </c>
      <c r="K1618" t="s">
        <v>30</v>
      </c>
      <c r="L1618">
        <v>10000000</v>
      </c>
      <c r="M1618">
        <v>2008</v>
      </c>
      <c r="N1618">
        <v>6.7</v>
      </c>
      <c r="O1618">
        <f>Table1[[#This Row],[gross]]-Table1[[#This Row],[budget]]</f>
        <v>7655201</v>
      </c>
    </row>
    <row r="1619" spans="1:15" x14ac:dyDescent="0.3">
      <c r="A1619" t="s">
        <v>1424</v>
      </c>
      <c r="B1619">
        <v>203</v>
      </c>
      <c r="C1619">
        <v>102</v>
      </c>
      <c r="D1619">
        <v>107515297</v>
      </c>
      <c r="E1619" t="s">
        <v>160</v>
      </c>
      <c r="F1619" t="s">
        <v>2479</v>
      </c>
      <c r="G1619" t="s">
        <v>4143</v>
      </c>
      <c r="H1619">
        <v>85833</v>
      </c>
      <c r="I1619">
        <v>113</v>
      </c>
      <c r="J1619" t="s">
        <v>29</v>
      </c>
      <c r="K1619" t="s">
        <v>30</v>
      </c>
      <c r="L1619">
        <v>100000000</v>
      </c>
      <c r="M1619">
        <v>2013</v>
      </c>
      <c r="N1619">
        <v>6.7</v>
      </c>
      <c r="O1619">
        <f>Table1[[#This Row],[gross]]-Table1[[#This Row],[budget]]</f>
        <v>7515297</v>
      </c>
    </row>
    <row r="1620" spans="1:15" x14ac:dyDescent="0.3">
      <c r="A1620" t="s">
        <v>2497</v>
      </c>
      <c r="B1620">
        <v>291</v>
      </c>
      <c r="C1620">
        <v>113</v>
      </c>
      <c r="D1620">
        <v>56724080</v>
      </c>
      <c r="E1620" t="s">
        <v>676</v>
      </c>
      <c r="F1620" t="s">
        <v>3072</v>
      </c>
      <c r="G1620" t="s">
        <v>4144</v>
      </c>
      <c r="H1620">
        <v>172112</v>
      </c>
      <c r="I1620">
        <v>181</v>
      </c>
      <c r="J1620" t="s">
        <v>29</v>
      </c>
      <c r="K1620" t="s">
        <v>30</v>
      </c>
      <c r="L1620">
        <v>50000000</v>
      </c>
      <c r="M1620">
        <v>2012</v>
      </c>
      <c r="N1620">
        <v>6.7</v>
      </c>
      <c r="O1620">
        <f>Table1[[#This Row],[gross]]-Table1[[#This Row],[budget]]</f>
        <v>6724080</v>
      </c>
    </row>
    <row r="1621" spans="1:15" x14ac:dyDescent="0.3">
      <c r="A1621" t="s">
        <v>3857</v>
      </c>
      <c r="B1621">
        <v>226</v>
      </c>
      <c r="C1621">
        <v>100</v>
      </c>
      <c r="D1621">
        <v>39532308</v>
      </c>
      <c r="E1621" t="s">
        <v>993</v>
      </c>
      <c r="F1621" t="s">
        <v>1308</v>
      </c>
      <c r="G1621" t="s">
        <v>4145</v>
      </c>
      <c r="H1621">
        <v>198701</v>
      </c>
      <c r="I1621">
        <v>1138</v>
      </c>
      <c r="J1621" t="s">
        <v>29</v>
      </c>
      <c r="K1621" t="s">
        <v>200</v>
      </c>
      <c r="L1621">
        <v>33000000</v>
      </c>
      <c r="M1621">
        <v>2002</v>
      </c>
      <c r="N1621">
        <v>6.7</v>
      </c>
      <c r="O1621">
        <f>Table1[[#This Row],[gross]]-Table1[[#This Row],[budget]]</f>
        <v>6532308</v>
      </c>
    </row>
    <row r="1622" spans="1:15" x14ac:dyDescent="0.3">
      <c r="A1622" t="s">
        <v>539</v>
      </c>
      <c r="B1622">
        <v>177</v>
      </c>
      <c r="C1622">
        <v>96</v>
      </c>
      <c r="D1622">
        <v>10515579</v>
      </c>
      <c r="E1622" t="s">
        <v>1632</v>
      </c>
      <c r="F1622" t="s">
        <v>740</v>
      </c>
      <c r="G1622" t="s">
        <v>4147</v>
      </c>
      <c r="H1622">
        <v>66840</v>
      </c>
      <c r="I1622">
        <v>248</v>
      </c>
      <c r="J1622" t="s">
        <v>29</v>
      </c>
      <c r="K1622" t="s">
        <v>200</v>
      </c>
      <c r="L1622">
        <v>4000000</v>
      </c>
      <c r="M1622">
        <v>2006</v>
      </c>
      <c r="N1622">
        <v>6.7</v>
      </c>
      <c r="O1622">
        <f>Table1[[#This Row],[gross]]-Table1[[#This Row],[budget]]</f>
        <v>6515579</v>
      </c>
    </row>
    <row r="1623" spans="1:15" x14ac:dyDescent="0.3">
      <c r="A1623" t="s">
        <v>4148</v>
      </c>
      <c r="B1623">
        <v>110</v>
      </c>
      <c r="C1623">
        <v>97</v>
      </c>
      <c r="D1623">
        <v>7022940</v>
      </c>
      <c r="E1623" t="s">
        <v>699</v>
      </c>
      <c r="F1623" t="s">
        <v>4149</v>
      </c>
      <c r="G1623" t="s">
        <v>4150</v>
      </c>
      <c r="H1623">
        <v>14018</v>
      </c>
      <c r="I1623">
        <v>190</v>
      </c>
      <c r="J1623" t="s">
        <v>29</v>
      </c>
      <c r="K1623" t="s">
        <v>30</v>
      </c>
      <c r="L1623">
        <v>1000000</v>
      </c>
      <c r="M1623">
        <v>2001</v>
      </c>
      <c r="N1623">
        <v>6.7</v>
      </c>
      <c r="O1623">
        <f>Table1[[#This Row],[gross]]-Table1[[#This Row],[budget]]</f>
        <v>6022940</v>
      </c>
    </row>
    <row r="1624" spans="1:15" x14ac:dyDescent="0.3">
      <c r="A1624" t="s">
        <v>2433</v>
      </c>
      <c r="B1624">
        <v>67</v>
      </c>
      <c r="C1624">
        <v>80</v>
      </c>
      <c r="D1624">
        <v>5000000</v>
      </c>
      <c r="E1624" t="s">
        <v>4151</v>
      </c>
      <c r="F1624" t="s">
        <v>4152</v>
      </c>
      <c r="G1624" t="s">
        <v>4153</v>
      </c>
      <c r="H1624">
        <v>4812</v>
      </c>
      <c r="I1624">
        <v>88</v>
      </c>
      <c r="J1624" t="s">
        <v>29</v>
      </c>
      <c r="K1624" t="s">
        <v>30</v>
      </c>
      <c r="L1624">
        <v>210000</v>
      </c>
      <c r="M1624">
        <v>1953</v>
      </c>
      <c r="N1624">
        <v>6.7</v>
      </c>
      <c r="O1624">
        <f>Table1[[#This Row],[gross]]-Table1[[#This Row],[budget]]</f>
        <v>4790000</v>
      </c>
    </row>
    <row r="1625" spans="1:15" x14ac:dyDescent="0.3">
      <c r="A1625" t="s">
        <v>2341</v>
      </c>
      <c r="B1625">
        <v>101</v>
      </c>
      <c r="C1625">
        <v>118</v>
      </c>
      <c r="D1625">
        <v>34703228</v>
      </c>
      <c r="E1625" t="s">
        <v>220</v>
      </c>
      <c r="F1625" t="s">
        <v>2554</v>
      </c>
      <c r="G1625" t="s">
        <v>4155</v>
      </c>
      <c r="H1625">
        <v>21767</v>
      </c>
      <c r="I1625">
        <v>127</v>
      </c>
      <c r="J1625" t="s">
        <v>29</v>
      </c>
      <c r="K1625" t="s">
        <v>30</v>
      </c>
      <c r="L1625">
        <v>30000000</v>
      </c>
      <c r="M1625">
        <v>2006</v>
      </c>
      <c r="N1625">
        <v>6.7</v>
      </c>
      <c r="O1625">
        <f>Table1[[#This Row],[gross]]-Table1[[#This Row],[budget]]</f>
        <v>4703228</v>
      </c>
    </row>
    <row r="1626" spans="1:15" x14ac:dyDescent="0.3">
      <c r="A1626" t="s">
        <v>2308</v>
      </c>
      <c r="B1626">
        <v>69</v>
      </c>
      <c r="C1626">
        <v>90</v>
      </c>
      <c r="D1626">
        <v>19158074</v>
      </c>
      <c r="E1626" t="s">
        <v>3065</v>
      </c>
      <c r="F1626" t="s">
        <v>4156</v>
      </c>
      <c r="G1626" t="s">
        <v>4157</v>
      </c>
      <c r="H1626">
        <v>17983</v>
      </c>
      <c r="I1626">
        <v>127</v>
      </c>
      <c r="J1626" t="s">
        <v>29</v>
      </c>
      <c r="K1626" t="s">
        <v>30</v>
      </c>
      <c r="L1626">
        <v>15000000</v>
      </c>
      <c r="M1626">
        <v>2002</v>
      </c>
      <c r="N1626">
        <v>6.7</v>
      </c>
      <c r="O1626">
        <f>Table1[[#This Row],[gross]]-Table1[[#This Row],[budget]]</f>
        <v>4158074</v>
      </c>
    </row>
    <row r="1627" spans="1:15" x14ac:dyDescent="0.3">
      <c r="A1627" t="s">
        <v>2413</v>
      </c>
      <c r="B1627">
        <v>206</v>
      </c>
      <c r="C1627">
        <v>90</v>
      </c>
      <c r="D1627">
        <v>3388210</v>
      </c>
      <c r="E1627" t="s">
        <v>588</v>
      </c>
      <c r="F1627" t="s">
        <v>694</v>
      </c>
      <c r="G1627" t="s">
        <v>4159</v>
      </c>
      <c r="H1627">
        <v>46813</v>
      </c>
      <c r="I1627">
        <v>150</v>
      </c>
      <c r="J1627" t="s">
        <v>29</v>
      </c>
      <c r="K1627" t="s">
        <v>30</v>
      </c>
      <c r="L1627">
        <v>250000</v>
      </c>
      <c r="M1627">
        <v>2011</v>
      </c>
      <c r="N1627">
        <v>6.7</v>
      </c>
      <c r="O1627">
        <f>Table1[[#This Row],[gross]]-Table1[[#This Row],[budget]]</f>
        <v>3138210</v>
      </c>
    </row>
    <row r="1628" spans="1:15" x14ac:dyDescent="0.3">
      <c r="A1628" t="s">
        <v>1243</v>
      </c>
      <c r="B1628">
        <v>495</v>
      </c>
      <c r="C1628">
        <v>142</v>
      </c>
      <c r="D1628">
        <v>202853933</v>
      </c>
      <c r="E1628" t="s">
        <v>78</v>
      </c>
      <c r="F1628" t="s">
        <v>490</v>
      </c>
      <c r="G1628" t="s">
        <v>4160</v>
      </c>
      <c r="H1628">
        <v>321227</v>
      </c>
      <c r="I1628">
        <v>1067</v>
      </c>
      <c r="J1628" t="s">
        <v>29</v>
      </c>
      <c r="K1628" t="s">
        <v>30</v>
      </c>
      <c r="L1628">
        <v>200000000</v>
      </c>
      <c r="M1628">
        <v>2014</v>
      </c>
      <c r="N1628">
        <v>6.7</v>
      </c>
      <c r="O1628">
        <f>Table1[[#This Row],[gross]]-Table1[[#This Row],[budget]]</f>
        <v>2853933</v>
      </c>
    </row>
    <row r="1629" spans="1:15" x14ac:dyDescent="0.3">
      <c r="A1629" t="s">
        <v>3054</v>
      </c>
      <c r="B1629">
        <v>152</v>
      </c>
      <c r="C1629">
        <v>124</v>
      </c>
      <c r="D1629">
        <v>52752475</v>
      </c>
      <c r="E1629" t="s">
        <v>224</v>
      </c>
      <c r="F1629" t="s">
        <v>4161</v>
      </c>
      <c r="G1629" t="s">
        <v>4162</v>
      </c>
      <c r="H1629">
        <v>63067</v>
      </c>
      <c r="I1629">
        <v>533</v>
      </c>
      <c r="J1629" t="s">
        <v>29</v>
      </c>
      <c r="K1629" t="s">
        <v>30</v>
      </c>
      <c r="L1629">
        <v>50000000</v>
      </c>
      <c r="M1629">
        <v>2002</v>
      </c>
      <c r="N1629">
        <v>6.7</v>
      </c>
      <c r="O1629">
        <f>Table1[[#This Row],[gross]]-Table1[[#This Row],[budget]]</f>
        <v>2752475</v>
      </c>
    </row>
    <row r="1630" spans="1:15" x14ac:dyDescent="0.3">
      <c r="A1630" t="s">
        <v>2598</v>
      </c>
      <c r="B1630">
        <v>143</v>
      </c>
      <c r="C1630">
        <v>110</v>
      </c>
      <c r="D1630">
        <v>6525762</v>
      </c>
      <c r="E1630" t="s">
        <v>699</v>
      </c>
      <c r="F1630" t="s">
        <v>1831</v>
      </c>
      <c r="G1630" t="s">
        <v>4163</v>
      </c>
      <c r="H1630">
        <v>44339</v>
      </c>
      <c r="I1630">
        <v>425</v>
      </c>
      <c r="J1630" t="s">
        <v>29</v>
      </c>
      <c r="K1630" t="s">
        <v>30</v>
      </c>
      <c r="L1630">
        <v>4000000</v>
      </c>
      <c r="M1630">
        <v>2002</v>
      </c>
      <c r="N1630">
        <v>6.7</v>
      </c>
      <c r="O1630">
        <f>Table1[[#This Row],[gross]]-Table1[[#This Row],[budget]]</f>
        <v>2525762</v>
      </c>
    </row>
    <row r="1631" spans="1:15" x14ac:dyDescent="0.3">
      <c r="A1631" t="s">
        <v>1356</v>
      </c>
      <c r="B1631">
        <v>38</v>
      </c>
      <c r="C1631">
        <v>104</v>
      </c>
      <c r="D1631">
        <v>3386698</v>
      </c>
      <c r="E1631" t="s">
        <v>699</v>
      </c>
      <c r="F1631" t="s">
        <v>436</v>
      </c>
      <c r="G1631" t="s">
        <v>4164</v>
      </c>
      <c r="H1631">
        <v>4195</v>
      </c>
      <c r="I1631">
        <v>86</v>
      </c>
      <c r="J1631" t="s">
        <v>29</v>
      </c>
      <c r="K1631" t="s">
        <v>30</v>
      </c>
      <c r="L1631">
        <v>1000000</v>
      </c>
      <c r="M1631">
        <v>1998</v>
      </c>
      <c r="N1631">
        <v>6.7</v>
      </c>
      <c r="O1631">
        <f>Table1[[#This Row],[gross]]-Table1[[#This Row],[budget]]</f>
        <v>2386698</v>
      </c>
    </row>
    <row r="1632" spans="1:15" x14ac:dyDescent="0.3">
      <c r="A1632" t="s">
        <v>784</v>
      </c>
      <c r="B1632">
        <v>219</v>
      </c>
      <c r="C1632">
        <v>112</v>
      </c>
      <c r="D1632">
        <v>32357532</v>
      </c>
      <c r="E1632" t="s">
        <v>699</v>
      </c>
      <c r="F1632" t="s">
        <v>601</v>
      </c>
      <c r="G1632" t="s">
        <v>4165</v>
      </c>
      <c r="H1632">
        <v>143368</v>
      </c>
      <c r="I1632">
        <v>215</v>
      </c>
      <c r="J1632" t="s">
        <v>29</v>
      </c>
      <c r="K1632" t="s">
        <v>30</v>
      </c>
      <c r="L1632">
        <v>30000000</v>
      </c>
      <c r="M1632">
        <v>2010</v>
      </c>
      <c r="N1632">
        <v>6.7</v>
      </c>
      <c r="O1632">
        <f>Table1[[#This Row],[gross]]-Table1[[#This Row],[budget]]</f>
        <v>2357532</v>
      </c>
    </row>
    <row r="1633" spans="1:15" x14ac:dyDescent="0.3">
      <c r="A1633" t="s">
        <v>2407</v>
      </c>
      <c r="B1633">
        <v>67</v>
      </c>
      <c r="C1633">
        <v>92</v>
      </c>
      <c r="D1633">
        <v>6239558</v>
      </c>
      <c r="E1633" t="s">
        <v>73</v>
      </c>
      <c r="F1633" t="s">
        <v>4166</v>
      </c>
      <c r="G1633" t="s">
        <v>4167</v>
      </c>
      <c r="H1633">
        <v>5548</v>
      </c>
      <c r="I1633">
        <v>67</v>
      </c>
      <c r="J1633" t="s">
        <v>29</v>
      </c>
      <c r="K1633" t="s">
        <v>442</v>
      </c>
      <c r="L1633">
        <v>5000000</v>
      </c>
      <c r="M1633">
        <v>2003</v>
      </c>
      <c r="N1633">
        <v>6.7</v>
      </c>
      <c r="O1633">
        <f>Table1[[#This Row],[gross]]-Table1[[#This Row],[budget]]</f>
        <v>1239558</v>
      </c>
    </row>
    <row r="1634" spans="1:15" x14ac:dyDescent="0.3">
      <c r="A1634" t="s">
        <v>2145</v>
      </c>
      <c r="B1634">
        <v>80</v>
      </c>
      <c r="C1634">
        <v>135</v>
      </c>
      <c r="D1634">
        <v>76081498</v>
      </c>
      <c r="E1634" t="s">
        <v>4168</v>
      </c>
      <c r="F1634" t="s">
        <v>2153</v>
      </c>
      <c r="G1634" t="s">
        <v>4169</v>
      </c>
      <c r="H1634">
        <v>76099</v>
      </c>
      <c r="I1634">
        <v>162</v>
      </c>
      <c r="J1634" t="s">
        <v>29</v>
      </c>
      <c r="K1634" t="s">
        <v>30</v>
      </c>
      <c r="L1634">
        <v>75000000</v>
      </c>
      <c r="M1634">
        <v>1997</v>
      </c>
      <c r="N1634">
        <v>6.7</v>
      </c>
      <c r="O1634">
        <f>Table1[[#This Row],[gross]]-Table1[[#This Row],[budget]]</f>
        <v>1081498</v>
      </c>
    </row>
    <row r="1635" spans="1:15" x14ac:dyDescent="0.3">
      <c r="A1635" t="s">
        <v>458</v>
      </c>
      <c r="B1635">
        <v>64</v>
      </c>
      <c r="C1635">
        <v>102</v>
      </c>
      <c r="D1635">
        <v>1281176</v>
      </c>
      <c r="E1635" t="s">
        <v>73</v>
      </c>
      <c r="F1635" t="s">
        <v>4170</v>
      </c>
      <c r="G1635" t="s">
        <v>4171</v>
      </c>
      <c r="H1635">
        <v>2932</v>
      </c>
      <c r="I1635">
        <v>73</v>
      </c>
      <c r="J1635" t="s">
        <v>29</v>
      </c>
      <c r="K1635" t="s">
        <v>30</v>
      </c>
      <c r="L1635">
        <v>312000</v>
      </c>
      <c r="M1635">
        <v>1999</v>
      </c>
      <c r="N1635">
        <v>6.7</v>
      </c>
      <c r="O1635">
        <f>Table1[[#This Row],[gross]]-Table1[[#This Row],[budget]]</f>
        <v>969176</v>
      </c>
    </row>
    <row r="1636" spans="1:15" x14ac:dyDescent="0.3">
      <c r="A1636" t="s">
        <v>2002</v>
      </c>
      <c r="B1636">
        <v>85</v>
      </c>
      <c r="C1636">
        <v>118</v>
      </c>
      <c r="D1636">
        <v>26761283</v>
      </c>
      <c r="E1636" t="s">
        <v>588</v>
      </c>
      <c r="F1636" t="s">
        <v>4172</v>
      </c>
      <c r="G1636" t="s">
        <v>4173</v>
      </c>
      <c r="H1636">
        <v>43084</v>
      </c>
      <c r="I1636">
        <v>99</v>
      </c>
      <c r="J1636" t="s">
        <v>29</v>
      </c>
      <c r="K1636" t="s">
        <v>30</v>
      </c>
      <c r="L1636">
        <v>26000000</v>
      </c>
      <c r="M1636">
        <v>2014</v>
      </c>
      <c r="N1636">
        <v>6.7</v>
      </c>
      <c r="O1636">
        <f>Table1[[#This Row],[gross]]-Table1[[#This Row],[budget]]</f>
        <v>761283</v>
      </c>
    </row>
    <row r="1637" spans="1:15" x14ac:dyDescent="0.3">
      <c r="A1637" t="s">
        <v>2376</v>
      </c>
      <c r="B1637">
        <v>9</v>
      </c>
      <c r="C1637">
        <v>100</v>
      </c>
      <c r="D1637">
        <v>902835</v>
      </c>
      <c r="E1637" t="s">
        <v>699</v>
      </c>
      <c r="F1637" t="s">
        <v>4175</v>
      </c>
      <c r="G1637" t="s">
        <v>4176</v>
      </c>
      <c r="H1637">
        <v>1489</v>
      </c>
      <c r="I1637">
        <v>40</v>
      </c>
      <c r="J1637" t="s">
        <v>29</v>
      </c>
      <c r="K1637" t="s">
        <v>30</v>
      </c>
      <c r="L1637">
        <v>250000</v>
      </c>
      <c r="M1637">
        <v>2001</v>
      </c>
      <c r="N1637">
        <v>6.7</v>
      </c>
      <c r="O1637">
        <f>Table1[[#This Row],[gross]]-Table1[[#This Row],[budget]]</f>
        <v>652835</v>
      </c>
    </row>
    <row r="1638" spans="1:15" x14ac:dyDescent="0.3">
      <c r="A1638" t="s">
        <v>2356</v>
      </c>
      <c r="B1638">
        <v>51</v>
      </c>
      <c r="C1638">
        <v>110</v>
      </c>
      <c r="D1638">
        <v>4301331</v>
      </c>
      <c r="E1638" t="s">
        <v>1699</v>
      </c>
      <c r="F1638" t="s">
        <v>1984</v>
      </c>
      <c r="G1638" t="s">
        <v>4178</v>
      </c>
      <c r="H1638">
        <v>78241</v>
      </c>
      <c r="I1638">
        <v>177</v>
      </c>
      <c r="J1638" t="s">
        <v>29</v>
      </c>
      <c r="K1638" t="s">
        <v>30</v>
      </c>
      <c r="L1638">
        <v>4000000</v>
      </c>
      <c r="M1638">
        <v>1995</v>
      </c>
      <c r="N1638">
        <v>6.7</v>
      </c>
      <c r="O1638">
        <f>Table1[[#This Row],[gross]]-Table1[[#This Row],[budget]]</f>
        <v>301331</v>
      </c>
    </row>
    <row r="1639" spans="1:15" x14ac:dyDescent="0.3">
      <c r="A1639" t="s">
        <v>67</v>
      </c>
      <c r="B1639">
        <v>76</v>
      </c>
      <c r="C1639">
        <v>121</v>
      </c>
      <c r="D1639">
        <v>50007168</v>
      </c>
      <c r="E1639" t="s">
        <v>39</v>
      </c>
      <c r="F1639" t="s">
        <v>67</v>
      </c>
      <c r="G1639" t="s">
        <v>4180</v>
      </c>
      <c r="H1639">
        <v>39529</v>
      </c>
      <c r="I1639">
        <v>142</v>
      </c>
      <c r="J1639" t="s">
        <v>29</v>
      </c>
      <c r="K1639" t="s">
        <v>30</v>
      </c>
      <c r="L1639">
        <v>50000000</v>
      </c>
      <c r="M1639">
        <v>1997</v>
      </c>
      <c r="N1639">
        <v>6.7</v>
      </c>
      <c r="O1639">
        <f>Table1[[#This Row],[gross]]-Table1[[#This Row],[budget]]</f>
        <v>7168</v>
      </c>
    </row>
    <row r="1640" spans="1:15" x14ac:dyDescent="0.3">
      <c r="A1640" t="s">
        <v>1980</v>
      </c>
      <c r="B1640">
        <v>88</v>
      </c>
      <c r="C1640">
        <v>76</v>
      </c>
      <c r="D1640">
        <v>255352</v>
      </c>
      <c r="E1640" t="s">
        <v>92</v>
      </c>
      <c r="F1640" t="s">
        <v>4182</v>
      </c>
      <c r="G1640" t="s">
        <v>4183</v>
      </c>
      <c r="H1640">
        <v>4423</v>
      </c>
      <c r="I1640">
        <v>57</v>
      </c>
      <c r="J1640" t="s">
        <v>29</v>
      </c>
      <c r="K1640" t="s">
        <v>30</v>
      </c>
      <c r="L1640">
        <v>300000</v>
      </c>
      <c r="M1640">
        <v>2006</v>
      </c>
      <c r="N1640">
        <v>6.7</v>
      </c>
      <c r="O1640">
        <f>Table1[[#This Row],[gross]]-Table1[[#This Row],[budget]]</f>
        <v>-44648</v>
      </c>
    </row>
    <row r="1641" spans="1:15" x14ac:dyDescent="0.3">
      <c r="A1641" t="s">
        <v>2403</v>
      </c>
      <c r="B1641">
        <v>114</v>
      </c>
      <c r="C1641">
        <v>93</v>
      </c>
      <c r="D1641">
        <v>145540</v>
      </c>
      <c r="E1641" t="s">
        <v>3533</v>
      </c>
      <c r="F1641" t="s">
        <v>4185</v>
      </c>
      <c r="G1641" t="s">
        <v>4186</v>
      </c>
      <c r="H1641">
        <v>26773</v>
      </c>
      <c r="I1641">
        <v>277</v>
      </c>
      <c r="J1641" t="s">
        <v>29</v>
      </c>
      <c r="K1641" t="s">
        <v>30</v>
      </c>
      <c r="L1641">
        <v>500000</v>
      </c>
      <c r="M1641">
        <v>2002</v>
      </c>
      <c r="N1641">
        <v>6.7</v>
      </c>
      <c r="O1641">
        <f>Table1[[#This Row],[gross]]-Table1[[#This Row],[budget]]</f>
        <v>-354460</v>
      </c>
    </row>
    <row r="1642" spans="1:15" x14ac:dyDescent="0.3">
      <c r="A1642" t="s">
        <v>2425</v>
      </c>
      <c r="B1642">
        <v>44</v>
      </c>
      <c r="C1642">
        <v>88</v>
      </c>
      <c r="D1642">
        <v>464126</v>
      </c>
      <c r="E1642" t="s">
        <v>92</v>
      </c>
      <c r="F1642" t="s">
        <v>1616</v>
      </c>
      <c r="G1642" t="s">
        <v>4188</v>
      </c>
      <c r="H1642">
        <v>3142</v>
      </c>
      <c r="I1642">
        <v>68</v>
      </c>
      <c r="J1642" t="s">
        <v>29</v>
      </c>
      <c r="K1642" t="s">
        <v>30</v>
      </c>
      <c r="L1642">
        <v>1000000</v>
      </c>
      <c r="M1642">
        <v>2002</v>
      </c>
      <c r="N1642">
        <v>6.7</v>
      </c>
      <c r="O1642">
        <f>Table1[[#This Row],[gross]]-Table1[[#This Row],[budget]]</f>
        <v>-535874</v>
      </c>
    </row>
    <row r="1643" spans="1:15" x14ac:dyDescent="0.3">
      <c r="A1643" t="s">
        <v>2352</v>
      </c>
      <c r="B1643">
        <v>75</v>
      </c>
      <c r="C1643">
        <v>112</v>
      </c>
      <c r="D1643">
        <v>712294</v>
      </c>
      <c r="E1643" t="s">
        <v>92</v>
      </c>
      <c r="F1643" t="s">
        <v>4190</v>
      </c>
      <c r="G1643" t="s">
        <v>4191</v>
      </c>
      <c r="H1643">
        <v>9408</v>
      </c>
      <c r="I1643">
        <v>68</v>
      </c>
      <c r="J1643" t="s">
        <v>29</v>
      </c>
      <c r="K1643" t="s">
        <v>30</v>
      </c>
      <c r="L1643">
        <v>1500000</v>
      </c>
      <c r="M1643">
        <v>2005</v>
      </c>
      <c r="N1643">
        <v>6.7</v>
      </c>
      <c r="O1643">
        <f>Table1[[#This Row],[gross]]-Table1[[#This Row],[budget]]</f>
        <v>-787706</v>
      </c>
    </row>
    <row r="1644" spans="1:15" x14ac:dyDescent="0.3">
      <c r="A1644" t="s">
        <v>2738</v>
      </c>
      <c r="B1644">
        <v>68</v>
      </c>
      <c r="C1644">
        <v>115</v>
      </c>
      <c r="D1644">
        <v>17174870</v>
      </c>
      <c r="E1644" t="s">
        <v>875</v>
      </c>
      <c r="F1644" t="s">
        <v>4193</v>
      </c>
      <c r="G1644" t="s">
        <v>4194</v>
      </c>
      <c r="H1644">
        <v>15817</v>
      </c>
      <c r="I1644">
        <v>210</v>
      </c>
      <c r="J1644" t="s">
        <v>29</v>
      </c>
      <c r="K1644" t="s">
        <v>30</v>
      </c>
      <c r="L1644">
        <v>18000000</v>
      </c>
      <c r="M1644">
        <v>2000</v>
      </c>
      <c r="N1644">
        <v>6.7</v>
      </c>
      <c r="O1644">
        <f>Table1[[#This Row],[gross]]-Table1[[#This Row],[budget]]</f>
        <v>-825130</v>
      </c>
    </row>
    <row r="1645" spans="1:15" x14ac:dyDescent="0.3">
      <c r="A1645" t="s">
        <v>539</v>
      </c>
      <c r="B1645">
        <v>128</v>
      </c>
      <c r="C1645">
        <v>94</v>
      </c>
      <c r="D1645">
        <v>17071230</v>
      </c>
      <c r="E1645" t="s">
        <v>338</v>
      </c>
      <c r="F1645" t="s">
        <v>539</v>
      </c>
      <c r="G1645" t="s">
        <v>4196</v>
      </c>
      <c r="H1645">
        <v>31169</v>
      </c>
      <c r="I1645">
        <v>192</v>
      </c>
      <c r="J1645" t="s">
        <v>29</v>
      </c>
      <c r="K1645" t="s">
        <v>30</v>
      </c>
      <c r="L1645">
        <v>18000000</v>
      </c>
      <c r="M1645">
        <v>2000</v>
      </c>
      <c r="N1645">
        <v>6.7</v>
      </c>
      <c r="O1645">
        <f>Table1[[#This Row],[gross]]-Table1[[#This Row],[budget]]</f>
        <v>-928770</v>
      </c>
    </row>
    <row r="1646" spans="1:15" x14ac:dyDescent="0.3">
      <c r="A1646" t="s">
        <v>2363</v>
      </c>
      <c r="B1646">
        <v>78</v>
      </c>
      <c r="C1646">
        <v>106</v>
      </c>
      <c r="D1646">
        <v>304124</v>
      </c>
      <c r="E1646" t="s">
        <v>92</v>
      </c>
      <c r="F1646" t="s">
        <v>2731</v>
      </c>
      <c r="G1646" t="s">
        <v>4198</v>
      </c>
      <c r="H1646">
        <v>2720</v>
      </c>
      <c r="I1646">
        <v>37</v>
      </c>
      <c r="J1646" t="s">
        <v>174</v>
      </c>
      <c r="K1646" t="s">
        <v>412</v>
      </c>
      <c r="L1646">
        <v>1400000</v>
      </c>
      <c r="M1646">
        <v>2004</v>
      </c>
      <c r="N1646">
        <v>6.7</v>
      </c>
      <c r="O1646">
        <f>Table1[[#This Row],[gross]]-Table1[[#This Row],[budget]]</f>
        <v>-1095876</v>
      </c>
    </row>
    <row r="1647" spans="1:15" x14ac:dyDescent="0.3">
      <c r="A1647" t="s">
        <v>2399</v>
      </c>
      <c r="B1647">
        <v>178</v>
      </c>
      <c r="C1647">
        <v>95</v>
      </c>
      <c r="D1647">
        <v>3478</v>
      </c>
      <c r="E1647" t="s">
        <v>1900</v>
      </c>
      <c r="F1647" t="s">
        <v>4200</v>
      </c>
      <c r="G1647" t="s">
        <v>4201</v>
      </c>
      <c r="H1647">
        <v>22212</v>
      </c>
      <c r="I1647">
        <v>142</v>
      </c>
      <c r="J1647" t="s">
        <v>29</v>
      </c>
      <c r="K1647" t="s">
        <v>442</v>
      </c>
      <c r="L1647">
        <v>1500000</v>
      </c>
      <c r="M1647">
        <v>2008</v>
      </c>
      <c r="N1647">
        <v>6.7</v>
      </c>
      <c r="O1647">
        <f>Table1[[#This Row],[gross]]-Table1[[#This Row],[budget]]</f>
        <v>-1496522</v>
      </c>
    </row>
    <row r="1648" spans="1:15" x14ac:dyDescent="0.3">
      <c r="A1648" t="s">
        <v>2410</v>
      </c>
      <c r="B1648">
        <v>51</v>
      </c>
      <c r="C1648">
        <v>91</v>
      </c>
      <c r="D1648">
        <v>124494</v>
      </c>
      <c r="E1648" t="s">
        <v>4203</v>
      </c>
      <c r="F1648" t="s">
        <v>4204</v>
      </c>
      <c r="G1648" t="s">
        <v>4205</v>
      </c>
      <c r="H1648">
        <v>5613</v>
      </c>
      <c r="I1648">
        <v>102</v>
      </c>
      <c r="J1648" t="s">
        <v>29</v>
      </c>
      <c r="K1648" t="s">
        <v>30</v>
      </c>
      <c r="L1648">
        <v>2000000</v>
      </c>
      <c r="M1648">
        <v>1998</v>
      </c>
      <c r="N1648">
        <v>6.7</v>
      </c>
      <c r="O1648">
        <f>Table1[[#This Row],[gross]]-Table1[[#This Row],[budget]]</f>
        <v>-1875506</v>
      </c>
    </row>
    <row r="1649" spans="1:15" x14ac:dyDescent="0.3">
      <c r="A1649" t="s">
        <v>2416</v>
      </c>
      <c r="B1649">
        <v>46</v>
      </c>
      <c r="C1649">
        <v>90</v>
      </c>
      <c r="D1649">
        <v>52166</v>
      </c>
      <c r="E1649" t="s">
        <v>92</v>
      </c>
      <c r="F1649" t="s">
        <v>4206</v>
      </c>
      <c r="G1649" t="s">
        <v>4207</v>
      </c>
      <c r="H1649">
        <v>2792</v>
      </c>
      <c r="I1649">
        <v>22</v>
      </c>
      <c r="J1649" t="s">
        <v>29</v>
      </c>
      <c r="K1649" t="s">
        <v>30</v>
      </c>
      <c r="L1649">
        <v>2000000</v>
      </c>
      <c r="M1649">
        <v>2008</v>
      </c>
      <c r="N1649">
        <v>6.7</v>
      </c>
      <c r="O1649">
        <f>Table1[[#This Row],[gross]]-Table1[[#This Row],[budget]]</f>
        <v>-1947834</v>
      </c>
    </row>
    <row r="1650" spans="1:15" x14ac:dyDescent="0.3">
      <c r="A1650" t="s">
        <v>2423</v>
      </c>
      <c r="B1650">
        <v>126</v>
      </c>
      <c r="C1650">
        <v>89</v>
      </c>
      <c r="D1650">
        <v>7764027</v>
      </c>
      <c r="E1650" t="s">
        <v>73</v>
      </c>
      <c r="F1650" t="s">
        <v>4209</v>
      </c>
      <c r="G1650" t="s">
        <v>4210</v>
      </c>
      <c r="H1650">
        <v>38459</v>
      </c>
      <c r="I1650">
        <v>119</v>
      </c>
      <c r="J1650" t="s">
        <v>29</v>
      </c>
      <c r="K1650" t="s">
        <v>30</v>
      </c>
      <c r="L1650">
        <v>10000000</v>
      </c>
      <c r="M1650">
        <v>2013</v>
      </c>
      <c r="N1650">
        <v>6.7</v>
      </c>
      <c r="O1650">
        <f>Table1[[#This Row],[gross]]-Table1[[#This Row],[budget]]</f>
        <v>-2235973</v>
      </c>
    </row>
    <row r="1651" spans="1:15" x14ac:dyDescent="0.3">
      <c r="A1651" t="s">
        <v>1334</v>
      </c>
      <c r="B1651">
        <v>149</v>
      </c>
      <c r="C1651">
        <v>106</v>
      </c>
      <c r="D1651">
        <v>3588432</v>
      </c>
      <c r="E1651" t="s">
        <v>73</v>
      </c>
      <c r="F1651" t="s">
        <v>4050</v>
      </c>
      <c r="G1651" t="s">
        <v>4212</v>
      </c>
      <c r="H1651">
        <v>29341</v>
      </c>
      <c r="I1651">
        <v>93</v>
      </c>
      <c r="J1651" t="s">
        <v>29</v>
      </c>
      <c r="K1651" t="s">
        <v>30</v>
      </c>
      <c r="L1651">
        <v>6000000</v>
      </c>
      <c r="M1651">
        <v>2014</v>
      </c>
      <c r="N1651">
        <v>6.7</v>
      </c>
      <c r="O1651">
        <f>Table1[[#This Row],[gross]]-Table1[[#This Row],[budget]]</f>
        <v>-2411568</v>
      </c>
    </row>
    <row r="1652" spans="1:15" x14ac:dyDescent="0.3">
      <c r="A1652" t="s">
        <v>1160</v>
      </c>
      <c r="B1652">
        <v>360</v>
      </c>
      <c r="C1652">
        <v>109</v>
      </c>
      <c r="D1652">
        <v>37553932</v>
      </c>
      <c r="E1652" t="s">
        <v>672</v>
      </c>
      <c r="F1652" t="s">
        <v>4214</v>
      </c>
      <c r="G1652" t="s">
        <v>4215</v>
      </c>
      <c r="H1652">
        <v>304318</v>
      </c>
      <c r="I1652">
        <v>463</v>
      </c>
      <c r="J1652" t="s">
        <v>29</v>
      </c>
      <c r="K1652" t="s">
        <v>30</v>
      </c>
      <c r="L1652">
        <v>40000000</v>
      </c>
      <c r="M1652">
        <v>2011</v>
      </c>
      <c r="N1652">
        <v>6.7</v>
      </c>
      <c r="O1652">
        <f>Table1[[#This Row],[gross]]-Table1[[#This Row],[budget]]</f>
        <v>-2446068</v>
      </c>
    </row>
    <row r="1653" spans="1:15" x14ac:dyDescent="0.3">
      <c r="A1653" t="s">
        <v>1580</v>
      </c>
      <c r="B1653">
        <v>117</v>
      </c>
      <c r="C1653">
        <v>119</v>
      </c>
      <c r="D1653">
        <v>6047856</v>
      </c>
      <c r="E1653" t="s">
        <v>39</v>
      </c>
      <c r="F1653" t="s">
        <v>4217</v>
      </c>
      <c r="G1653" t="s">
        <v>4218</v>
      </c>
      <c r="H1653">
        <v>27536</v>
      </c>
      <c r="I1653">
        <v>327</v>
      </c>
      <c r="J1653" t="s">
        <v>29</v>
      </c>
      <c r="K1653" t="s">
        <v>30</v>
      </c>
      <c r="L1653">
        <v>8500000</v>
      </c>
      <c r="M1653">
        <v>2000</v>
      </c>
      <c r="N1653">
        <v>6.7</v>
      </c>
      <c r="O1653">
        <f>Table1[[#This Row],[gross]]-Table1[[#This Row],[budget]]</f>
        <v>-2452144</v>
      </c>
    </row>
    <row r="1654" spans="1:15" x14ac:dyDescent="0.3">
      <c r="A1654" t="s">
        <v>3569</v>
      </c>
      <c r="B1654">
        <v>17</v>
      </c>
      <c r="C1654">
        <v>99</v>
      </c>
      <c r="D1654">
        <v>3273588</v>
      </c>
      <c r="E1654" t="s">
        <v>4219</v>
      </c>
      <c r="F1654" t="s">
        <v>4220</v>
      </c>
      <c r="G1654" t="s">
        <v>4221</v>
      </c>
      <c r="H1654">
        <v>4195</v>
      </c>
      <c r="I1654">
        <v>50</v>
      </c>
      <c r="J1654" t="s">
        <v>29</v>
      </c>
      <c r="K1654" t="s">
        <v>30</v>
      </c>
      <c r="L1654">
        <v>6000000</v>
      </c>
      <c r="M1654">
        <v>1993</v>
      </c>
      <c r="N1654">
        <v>6.7</v>
      </c>
      <c r="O1654">
        <f>Table1[[#This Row],[gross]]-Table1[[#This Row],[budget]]</f>
        <v>-2726412</v>
      </c>
    </row>
    <row r="1655" spans="1:15" x14ac:dyDescent="0.3">
      <c r="A1655" t="s">
        <v>1102</v>
      </c>
      <c r="B1655">
        <v>119</v>
      </c>
      <c r="C1655">
        <v>97</v>
      </c>
      <c r="D1655">
        <v>12212417</v>
      </c>
      <c r="E1655" t="s">
        <v>543</v>
      </c>
      <c r="F1655" t="s">
        <v>4223</v>
      </c>
      <c r="G1655" t="s">
        <v>4224</v>
      </c>
      <c r="H1655">
        <v>30643</v>
      </c>
      <c r="I1655">
        <v>144</v>
      </c>
      <c r="J1655" t="s">
        <v>29</v>
      </c>
      <c r="K1655" t="s">
        <v>30</v>
      </c>
      <c r="L1655">
        <v>15000000</v>
      </c>
      <c r="M1655">
        <v>2003</v>
      </c>
      <c r="N1655">
        <v>6.7</v>
      </c>
      <c r="O1655">
        <f>Table1[[#This Row],[gross]]-Table1[[#This Row],[budget]]</f>
        <v>-2787583</v>
      </c>
    </row>
    <row r="1656" spans="1:15" x14ac:dyDescent="0.3">
      <c r="A1656" t="s">
        <v>2395</v>
      </c>
      <c r="B1656">
        <v>20</v>
      </c>
      <c r="C1656">
        <v>97</v>
      </c>
      <c r="D1656">
        <v>39852</v>
      </c>
      <c r="E1656" t="s">
        <v>73</v>
      </c>
      <c r="F1656" t="s">
        <v>3229</v>
      </c>
      <c r="G1656" t="s">
        <v>4226</v>
      </c>
      <c r="H1656">
        <v>1238</v>
      </c>
      <c r="I1656">
        <v>25</v>
      </c>
      <c r="J1656" t="s">
        <v>29</v>
      </c>
      <c r="K1656" t="s">
        <v>30</v>
      </c>
      <c r="L1656">
        <v>3000000</v>
      </c>
      <c r="M1656">
        <v>1999</v>
      </c>
      <c r="N1656">
        <v>6.7</v>
      </c>
      <c r="O1656">
        <f>Table1[[#This Row],[gross]]-Table1[[#This Row],[budget]]</f>
        <v>-2960148</v>
      </c>
    </row>
    <row r="1657" spans="1:15" x14ac:dyDescent="0.3">
      <c r="A1657" t="s">
        <v>2346</v>
      </c>
      <c r="B1657">
        <v>130</v>
      </c>
      <c r="C1657">
        <v>118</v>
      </c>
      <c r="D1657">
        <v>1705139</v>
      </c>
      <c r="E1657" t="s">
        <v>3169</v>
      </c>
      <c r="F1657" t="s">
        <v>4228</v>
      </c>
      <c r="G1657" t="s">
        <v>4229</v>
      </c>
      <c r="H1657">
        <v>4695</v>
      </c>
      <c r="I1657">
        <v>69</v>
      </c>
      <c r="J1657" t="s">
        <v>29</v>
      </c>
      <c r="K1657" t="s">
        <v>30</v>
      </c>
      <c r="L1657">
        <v>4700000</v>
      </c>
      <c r="M1657">
        <v>1988</v>
      </c>
      <c r="N1657">
        <v>6.7</v>
      </c>
      <c r="O1657">
        <f>Table1[[#This Row],[gross]]-Table1[[#This Row],[budget]]</f>
        <v>-2994861</v>
      </c>
    </row>
    <row r="1658" spans="1:15" x14ac:dyDescent="0.3">
      <c r="A1658" t="s">
        <v>2372</v>
      </c>
      <c r="B1658">
        <v>265</v>
      </c>
      <c r="C1658">
        <v>101</v>
      </c>
      <c r="D1658">
        <v>6619173</v>
      </c>
      <c r="E1658" t="s">
        <v>4231</v>
      </c>
      <c r="F1658" t="s">
        <v>834</v>
      </c>
      <c r="G1658" t="s">
        <v>4232</v>
      </c>
      <c r="H1658">
        <v>87203</v>
      </c>
      <c r="I1658">
        <v>221</v>
      </c>
      <c r="J1658" t="s">
        <v>29</v>
      </c>
      <c r="K1658" t="s">
        <v>30</v>
      </c>
      <c r="L1658">
        <v>10000000</v>
      </c>
      <c r="M1658">
        <v>2012</v>
      </c>
      <c r="N1658">
        <v>6.7</v>
      </c>
      <c r="O1658">
        <f>Table1[[#This Row],[gross]]-Table1[[#This Row],[budget]]</f>
        <v>-3380827</v>
      </c>
    </row>
    <row r="1659" spans="1:15" x14ac:dyDescent="0.3">
      <c r="A1659" t="s">
        <v>1790</v>
      </c>
      <c r="B1659">
        <v>222</v>
      </c>
      <c r="C1659">
        <v>113</v>
      </c>
      <c r="D1659">
        <v>3014541</v>
      </c>
      <c r="E1659" t="s">
        <v>92</v>
      </c>
      <c r="F1659" t="s">
        <v>3906</v>
      </c>
      <c r="G1659" t="s">
        <v>4234</v>
      </c>
      <c r="H1659">
        <v>19616</v>
      </c>
      <c r="I1659">
        <v>98</v>
      </c>
      <c r="J1659" t="s">
        <v>29</v>
      </c>
      <c r="K1659" t="s">
        <v>200</v>
      </c>
      <c r="L1659">
        <v>8000000</v>
      </c>
      <c r="M1659">
        <v>2011</v>
      </c>
      <c r="N1659">
        <v>6.7</v>
      </c>
      <c r="O1659">
        <f>Table1[[#This Row],[gross]]-Table1[[#This Row],[budget]]</f>
        <v>-4985459</v>
      </c>
    </row>
    <row r="1660" spans="1:15" x14ac:dyDescent="0.3">
      <c r="A1660" t="s">
        <v>3187</v>
      </c>
      <c r="B1660">
        <v>52</v>
      </c>
      <c r="C1660">
        <v>95</v>
      </c>
      <c r="D1660">
        <v>7881335</v>
      </c>
      <c r="E1660" t="s">
        <v>2312</v>
      </c>
      <c r="F1660" t="s">
        <v>4236</v>
      </c>
      <c r="G1660" t="s">
        <v>4237</v>
      </c>
      <c r="H1660">
        <v>21212</v>
      </c>
      <c r="I1660">
        <v>107</v>
      </c>
      <c r="J1660" t="s">
        <v>29</v>
      </c>
      <c r="K1660" t="s">
        <v>30</v>
      </c>
      <c r="L1660">
        <v>13000000</v>
      </c>
      <c r="M1660">
        <v>1994</v>
      </c>
      <c r="N1660">
        <v>6.7</v>
      </c>
      <c r="O1660">
        <f>Table1[[#This Row],[gross]]-Table1[[#This Row],[budget]]</f>
        <v>-5118665</v>
      </c>
    </row>
    <row r="1661" spans="1:15" x14ac:dyDescent="0.3">
      <c r="A1661" t="s">
        <v>3005</v>
      </c>
      <c r="B1661">
        <v>63</v>
      </c>
      <c r="C1661">
        <v>96</v>
      </c>
      <c r="D1661">
        <v>115862</v>
      </c>
      <c r="E1661" t="s">
        <v>588</v>
      </c>
      <c r="F1661" t="s">
        <v>1912</v>
      </c>
      <c r="G1661" t="s">
        <v>4239</v>
      </c>
      <c r="H1661">
        <v>7394</v>
      </c>
      <c r="I1661">
        <v>50</v>
      </c>
      <c r="J1661" t="s">
        <v>29</v>
      </c>
      <c r="K1661" t="s">
        <v>30</v>
      </c>
      <c r="L1661">
        <v>6000000</v>
      </c>
      <c r="M1661">
        <v>2009</v>
      </c>
      <c r="N1661">
        <v>6.7</v>
      </c>
      <c r="O1661">
        <f>Table1[[#This Row],[gross]]-Table1[[#This Row],[budget]]</f>
        <v>-5884138</v>
      </c>
    </row>
    <row r="1662" spans="1:15" x14ac:dyDescent="0.3">
      <c r="A1662" t="s">
        <v>2428</v>
      </c>
      <c r="B1662">
        <v>27</v>
      </c>
      <c r="C1662">
        <v>85</v>
      </c>
      <c r="D1662">
        <v>70527</v>
      </c>
      <c r="E1662" t="s">
        <v>73</v>
      </c>
      <c r="F1662" t="s">
        <v>3559</v>
      </c>
      <c r="G1662" t="s">
        <v>4240</v>
      </c>
      <c r="H1662">
        <v>7690</v>
      </c>
      <c r="I1662">
        <v>68</v>
      </c>
      <c r="J1662" t="s">
        <v>29</v>
      </c>
      <c r="K1662" t="s">
        <v>30</v>
      </c>
      <c r="L1662">
        <v>6500000</v>
      </c>
      <c r="M1662">
        <v>2004</v>
      </c>
      <c r="N1662">
        <v>6.7</v>
      </c>
      <c r="O1662">
        <f>Table1[[#This Row],[gross]]-Table1[[#This Row],[budget]]</f>
        <v>-6429473</v>
      </c>
    </row>
    <row r="1663" spans="1:15" x14ac:dyDescent="0.3">
      <c r="A1663" t="s">
        <v>2946</v>
      </c>
      <c r="B1663">
        <v>210</v>
      </c>
      <c r="C1663">
        <v>102</v>
      </c>
      <c r="D1663">
        <v>13214030</v>
      </c>
      <c r="E1663" t="s">
        <v>1585</v>
      </c>
      <c r="F1663" t="s">
        <v>4241</v>
      </c>
      <c r="G1663" t="s">
        <v>4242</v>
      </c>
      <c r="H1663">
        <v>60516</v>
      </c>
      <c r="I1663">
        <v>147</v>
      </c>
      <c r="J1663" t="s">
        <v>29</v>
      </c>
      <c r="K1663" t="s">
        <v>30</v>
      </c>
      <c r="L1663">
        <v>20000000</v>
      </c>
      <c r="M1663">
        <v>2008</v>
      </c>
      <c r="N1663">
        <v>6.7</v>
      </c>
      <c r="O1663">
        <f>Table1[[#This Row],[gross]]-Table1[[#This Row],[budget]]</f>
        <v>-6785970</v>
      </c>
    </row>
    <row r="1664" spans="1:15" x14ac:dyDescent="0.3">
      <c r="A1664" t="s">
        <v>2397</v>
      </c>
      <c r="B1664">
        <v>39</v>
      </c>
      <c r="C1664">
        <v>96</v>
      </c>
      <c r="D1664">
        <v>196067</v>
      </c>
      <c r="E1664" t="s">
        <v>588</v>
      </c>
      <c r="F1664" t="s">
        <v>4243</v>
      </c>
      <c r="G1664" t="s">
        <v>4244</v>
      </c>
      <c r="H1664">
        <v>1966</v>
      </c>
      <c r="I1664">
        <v>25</v>
      </c>
      <c r="J1664" t="s">
        <v>29</v>
      </c>
      <c r="K1664" t="s">
        <v>200</v>
      </c>
      <c r="L1664">
        <v>7000000</v>
      </c>
      <c r="M1664">
        <v>2002</v>
      </c>
      <c r="N1664">
        <v>6.7</v>
      </c>
      <c r="O1664">
        <f>Table1[[#This Row],[gross]]-Table1[[#This Row],[budget]]</f>
        <v>-6803933</v>
      </c>
    </row>
    <row r="1665" spans="1:15" x14ac:dyDescent="0.3">
      <c r="A1665" t="s">
        <v>2930</v>
      </c>
      <c r="B1665">
        <v>190</v>
      </c>
      <c r="C1665">
        <v>108</v>
      </c>
      <c r="D1665">
        <v>9172810</v>
      </c>
      <c r="E1665" t="s">
        <v>4245</v>
      </c>
      <c r="F1665" t="s">
        <v>1148</v>
      </c>
      <c r="G1665" t="s">
        <v>4246</v>
      </c>
      <c r="H1665">
        <v>24150</v>
      </c>
      <c r="I1665">
        <v>118</v>
      </c>
      <c r="J1665" t="s">
        <v>29</v>
      </c>
      <c r="K1665" t="s">
        <v>30</v>
      </c>
      <c r="L1665">
        <v>16000000</v>
      </c>
      <c r="M1665">
        <v>2007</v>
      </c>
      <c r="N1665">
        <v>6.7</v>
      </c>
      <c r="O1665">
        <f>Table1[[#This Row],[gross]]-Table1[[#This Row],[budget]]</f>
        <v>-6827190</v>
      </c>
    </row>
    <row r="1666" spans="1:15" x14ac:dyDescent="0.3">
      <c r="A1666" t="s">
        <v>3669</v>
      </c>
      <c r="B1666">
        <v>383</v>
      </c>
      <c r="C1666">
        <v>103</v>
      </c>
      <c r="D1666">
        <v>85017401</v>
      </c>
      <c r="E1666" t="s">
        <v>715</v>
      </c>
      <c r="F1666" t="s">
        <v>339</v>
      </c>
      <c r="G1666" t="s">
        <v>4247</v>
      </c>
      <c r="H1666">
        <v>246803</v>
      </c>
      <c r="I1666">
        <v>474</v>
      </c>
      <c r="J1666" t="s">
        <v>29</v>
      </c>
      <c r="K1666" t="s">
        <v>30</v>
      </c>
      <c r="L1666">
        <v>92000000</v>
      </c>
      <c r="M1666">
        <v>2012</v>
      </c>
      <c r="N1666">
        <v>6.7</v>
      </c>
      <c r="O1666">
        <f>Table1[[#This Row],[gross]]-Table1[[#This Row],[budget]]</f>
        <v>-6982599</v>
      </c>
    </row>
    <row r="1667" spans="1:15" x14ac:dyDescent="0.3">
      <c r="A1667" t="s">
        <v>2334</v>
      </c>
      <c r="B1667">
        <v>52</v>
      </c>
      <c r="C1667">
        <v>144</v>
      </c>
      <c r="D1667">
        <v>2483955</v>
      </c>
      <c r="E1667" t="s">
        <v>588</v>
      </c>
      <c r="F1667" t="s">
        <v>4249</v>
      </c>
      <c r="G1667" t="s">
        <v>4250</v>
      </c>
      <c r="H1667">
        <v>8369</v>
      </c>
      <c r="I1667">
        <v>165</v>
      </c>
      <c r="J1667" t="s">
        <v>29</v>
      </c>
      <c r="K1667" t="s">
        <v>30</v>
      </c>
      <c r="L1667">
        <v>9600000</v>
      </c>
      <c r="M1667">
        <v>2005</v>
      </c>
      <c r="N1667">
        <v>6.7</v>
      </c>
      <c r="O1667">
        <f>Table1[[#This Row],[gross]]-Table1[[#This Row],[budget]]</f>
        <v>-7116045</v>
      </c>
    </row>
    <row r="1668" spans="1:15" x14ac:dyDescent="0.3">
      <c r="A1668" t="s">
        <v>1883</v>
      </c>
      <c r="B1668">
        <v>169</v>
      </c>
      <c r="C1668">
        <v>115</v>
      </c>
      <c r="D1668">
        <v>26814957</v>
      </c>
      <c r="E1668" t="s">
        <v>655</v>
      </c>
      <c r="F1668" t="s">
        <v>418</v>
      </c>
      <c r="G1668" t="s">
        <v>4251</v>
      </c>
      <c r="H1668">
        <v>84357</v>
      </c>
      <c r="I1668">
        <v>252</v>
      </c>
      <c r="J1668" t="s">
        <v>29</v>
      </c>
      <c r="K1668" t="s">
        <v>200</v>
      </c>
      <c r="L1668">
        <v>35000000</v>
      </c>
      <c r="M1668">
        <v>2008</v>
      </c>
      <c r="N1668">
        <v>6.7</v>
      </c>
      <c r="O1668">
        <f>Table1[[#This Row],[gross]]-Table1[[#This Row],[budget]]</f>
        <v>-8185043</v>
      </c>
    </row>
    <row r="1669" spans="1:15" x14ac:dyDescent="0.3">
      <c r="A1669" t="s">
        <v>3162</v>
      </c>
      <c r="B1669">
        <v>147</v>
      </c>
      <c r="C1669">
        <v>150</v>
      </c>
      <c r="D1669">
        <v>140244</v>
      </c>
      <c r="E1669" t="s">
        <v>4252</v>
      </c>
      <c r="F1669" t="s">
        <v>4253</v>
      </c>
      <c r="G1669" t="s">
        <v>4254</v>
      </c>
      <c r="H1669">
        <v>20419</v>
      </c>
      <c r="I1669">
        <v>259</v>
      </c>
      <c r="J1669" t="s">
        <v>29</v>
      </c>
      <c r="K1669" t="s">
        <v>30</v>
      </c>
      <c r="L1669">
        <v>8500000</v>
      </c>
      <c r="M1669">
        <v>2008</v>
      </c>
      <c r="N1669">
        <v>6.7</v>
      </c>
      <c r="O1669">
        <f>Table1[[#This Row],[gross]]-Table1[[#This Row],[budget]]</f>
        <v>-8359756</v>
      </c>
    </row>
    <row r="1670" spans="1:15" x14ac:dyDescent="0.3">
      <c r="A1670" t="s">
        <v>2408</v>
      </c>
      <c r="B1670">
        <v>448</v>
      </c>
      <c r="C1670">
        <v>136</v>
      </c>
      <c r="D1670">
        <v>241063875</v>
      </c>
      <c r="E1670" t="s">
        <v>309</v>
      </c>
      <c r="F1670" t="s">
        <v>482</v>
      </c>
      <c r="G1670" t="s">
        <v>4255</v>
      </c>
      <c r="H1670">
        <v>370704</v>
      </c>
      <c r="I1670">
        <v>484</v>
      </c>
      <c r="J1670" t="s">
        <v>29</v>
      </c>
      <c r="K1670" t="s">
        <v>30</v>
      </c>
      <c r="L1670">
        <v>250000000</v>
      </c>
      <c r="M1670">
        <v>2011</v>
      </c>
      <c r="N1670">
        <v>6.7</v>
      </c>
      <c r="O1670">
        <f>Table1[[#This Row],[gross]]-Table1[[#This Row],[budget]]</f>
        <v>-8936125</v>
      </c>
    </row>
    <row r="1671" spans="1:15" x14ac:dyDescent="0.3">
      <c r="A1671" t="s">
        <v>625</v>
      </c>
      <c r="B1671">
        <v>376</v>
      </c>
      <c r="C1671">
        <v>98</v>
      </c>
      <c r="D1671">
        <v>1987762</v>
      </c>
      <c r="E1671" t="s">
        <v>1915</v>
      </c>
      <c r="F1671" t="s">
        <v>145</v>
      </c>
      <c r="G1671" t="s">
        <v>4256</v>
      </c>
      <c r="H1671">
        <v>59297</v>
      </c>
      <c r="I1671">
        <v>216</v>
      </c>
      <c r="J1671" t="s">
        <v>29</v>
      </c>
      <c r="K1671" t="s">
        <v>30</v>
      </c>
      <c r="L1671">
        <v>11000000</v>
      </c>
      <c r="M1671">
        <v>2011</v>
      </c>
      <c r="N1671">
        <v>6.7</v>
      </c>
      <c r="O1671">
        <f>Table1[[#This Row],[gross]]-Table1[[#This Row],[budget]]</f>
        <v>-9012238</v>
      </c>
    </row>
    <row r="1672" spans="1:15" x14ac:dyDescent="0.3">
      <c r="A1672" t="s">
        <v>1851</v>
      </c>
      <c r="B1672">
        <v>192</v>
      </c>
      <c r="C1672">
        <v>95</v>
      </c>
      <c r="D1672">
        <v>866778</v>
      </c>
      <c r="E1672" t="s">
        <v>588</v>
      </c>
      <c r="F1672" t="s">
        <v>418</v>
      </c>
      <c r="G1672" t="s">
        <v>4257</v>
      </c>
      <c r="H1672">
        <v>44208</v>
      </c>
      <c r="I1672">
        <v>117</v>
      </c>
      <c r="J1672" t="s">
        <v>29</v>
      </c>
      <c r="K1672" t="s">
        <v>1119</v>
      </c>
      <c r="L1672">
        <v>10000000</v>
      </c>
      <c r="M1672">
        <v>2007</v>
      </c>
      <c r="N1672">
        <v>6.7</v>
      </c>
      <c r="O1672">
        <f>Table1[[#This Row],[gross]]-Table1[[#This Row],[budget]]</f>
        <v>-9133222</v>
      </c>
    </row>
    <row r="1673" spans="1:15" x14ac:dyDescent="0.3">
      <c r="A1673" t="s">
        <v>822</v>
      </c>
      <c r="B1673">
        <v>183</v>
      </c>
      <c r="C1673">
        <v>107</v>
      </c>
      <c r="D1673">
        <v>12784713</v>
      </c>
      <c r="E1673" t="s">
        <v>676</v>
      </c>
      <c r="F1673" t="s">
        <v>761</v>
      </c>
      <c r="G1673" t="s">
        <v>4258</v>
      </c>
      <c r="H1673">
        <v>56813</v>
      </c>
      <c r="I1673">
        <v>381</v>
      </c>
      <c r="J1673" t="s">
        <v>29</v>
      </c>
      <c r="K1673" t="s">
        <v>30</v>
      </c>
      <c r="L1673">
        <v>22000000</v>
      </c>
      <c r="M1673">
        <v>2004</v>
      </c>
      <c r="N1673">
        <v>6.7</v>
      </c>
      <c r="O1673">
        <f>Table1[[#This Row],[gross]]-Table1[[#This Row],[budget]]</f>
        <v>-9215287</v>
      </c>
    </row>
    <row r="1674" spans="1:15" x14ac:dyDescent="0.3">
      <c r="A1674" t="s">
        <v>1817</v>
      </c>
      <c r="B1674">
        <v>108</v>
      </c>
      <c r="C1674">
        <v>98</v>
      </c>
      <c r="D1674">
        <v>4291965</v>
      </c>
      <c r="E1674" t="s">
        <v>60</v>
      </c>
      <c r="F1674" t="s">
        <v>4259</v>
      </c>
      <c r="G1674" t="s">
        <v>4260</v>
      </c>
      <c r="H1674">
        <v>9334</v>
      </c>
      <c r="I1674">
        <v>59</v>
      </c>
      <c r="J1674" t="s">
        <v>29</v>
      </c>
      <c r="K1674" t="s">
        <v>241</v>
      </c>
      <c r="L1674">
        <v>14000000</v>
      </c>
      <c r="M1674">
        <v>2006</v>
      </c>
      <c r="N1674">
        <v>6.7</v>
      </c>
      <c r="O1674">
        <f>Table1[[#This Row],[gross]]-Table1[[#This Row],[budget]]</f>
        <v>-9708035</v>
      </c>
    </row>
    <row r="1675" spans="1:15" x14ac:dyDescent="0.3">
      <c r="A1675" t="s">
        <v>3082</v>
      </c>
      <c r="B1675">
        <v>142</v>
      </c>
      <c r="C1675">
        <v>95</v>
      </c>
      <c r="D1675">
        <v>48291624</v>
      </c>
      <c r="E1675" t="s">
        <v>519</v>
      </c>
      <c r="F1675" t="s">
        <v>3418</v>
      </c>
      <c r="G1675" t="s">
        <v>4262</v>
      </c>
      <c r="H1675">
        <v>82819</v>
      </c>
      <c r="I1675">
        <v>263</v>
      </c>
      <c r="J1675" t="s">
        <v>29</v>
      </c>
      <c r="K1675" t="s">
        <v>30</v>
      </c>
      <c r="L1675">
        <v>58000000</v>
      </c>
      <c r="M1675">
        <v>2005</v>
      </c>
      <c r="N1675">
        <v>6.7</v>
      </c>
      <c r="O1675">
        <f>Table1[[#This Row],[gross]]-Table1[[#This Row],[budget]]</f>
        <v>-9708376</v>
      </c>
    </row>
    <row r="1676" spans="1:15" x14ac:dyDescent="0.3">
      <c r="A1676" t="s">
        <v>2386</v>
      </c>
      <c r="B1676">
        <v>45</v>
      </c>
      <c r="C1676">
        <v>98</v>
      </c>
      <c r="D1676">
        <v>12782508</v>
      </c>
      <c r="E1676" t="s">
        <v>92</v>
      </c>
      <c r="F1676" t="s">
        <v>87</v>
      </c>
      <c r="G1676" t="s">
        <v>4264</v>
      </c>
      <c r="H1676">
        <v>20163</v>
      </c>
      <c r="I1676">
        <v>71</v>
      </c>
      <c r="J1676" t="s">
        <v>29</v>
      </c>
      <c r="K1676" t="s">
        <v>30</v>
      </c>
      <c r="L1676">
        <v>23000000</v>
      </c>
      <c r="M1676">
        <v>1996</v>
      </c>
      <c r="N1676">
        <v>6.7</v>
      </c>
      <c r="O1676">
        <f>Table1[[#This Row],[gross]]-Table1[[#This Row],[budget]]</f>
        <v>-10217492</v>
      </c>
    </row>
    <row r="1677" spans="1:15" x14ac:dyDescent="0.3">
      <c r="A1677" t="s">
        <v>104</v>
      </c>
      <c r="B1677">
        <v>245</v>
      </c>
      <c r="C1677">
        <v>129</v>
      </c>
      <c r="D1677">
        <v>139259759</v>
      </c>
      <c r="E1677" t="s">
        <v>105</v>
      </c>
      <c r="F1677" t="s">
        <v>4265</v>
      </c>
      <c r="G1677" t="s">
        <v>4266</v>
      </c>
      <c r="H1677">
        <v>364948</v>
      </c>
      <c r="I1677">
        <v>2121</v>
      </c>
      <c r="J1677" t="s">
        <v>29</v>
      </c>
      <c r="K1677" t="s">
        <v>581</v>
      </c>
      <c r="L1677">
        <v>150000000</v>
      </c>
      <c r="M1677">
        <v>2003</v>
      </c>
      <c r="N1677">
        <v>6.7</v>
      </c>
      <c r="O1677">
        <f>Table1[[#This Row],[gross]]-Table1[[#This Row],[budget]]</f>
        <v>-10740241</v>
      </c>
    </row>
    <row r="1678" spans="1:15" x14ac:dyDescent="0.3">
      <c r="A1678" t="s">
        <v>2225</v>
      </c>
      <c r="B1678">
        <v>436</v>
      </c>
      <c r="C1678">
        <v>135</v>
      </c>
      <c r="D1678">
        <v>113165635</v>
      </c>
      <c r="E1678" t="s">
        <v>715</v>
      </c>
      <c r="F1678" t="s">
        <v>1465</v>
      </c>
      <c r="G1678" t="s">
        <v>4268</v>
      </c>
      <c r="H1678">
        <v>229823</v>
      </c>
      <c r="I1678">
        <v>504</v>
      </c>
      <c r="J1678" t="s">
        <v>29</v>
      </c>
      <c r="K1678" t="s">
        <v>30</v>
      </c>
      <c r="L1678">
        <v>125000000</v>
      </c>
      <c r="M1678">
        <v>2012</v>
      </c>
      <c r="N1678">
        <v>6.7</v>
      </c>
      <c r="O1678">
        <f>Table1[[#This Row],[gross]]-Table1[[#This Row],[budget]]</f>
        <v>-11834365</v>
      </c>
    </row>
    <row r="1679" spans="1:15" x14ac:dyDescent="0.3">
      <c r="A1679" t="s">
        <v>562</v>
      </c>
      <c r="B1679">
        <v>401</v>
      </c>
      <c r="C1679">
        <v>148</v>
      </c>
      <c r="D1679">
        <v>8093318</v>
      </c>
      <c r="E1679" t="s">
        <v>1347</v>
      </c>
      <c r="F1679" t="s">
        <v>4270</v>
      </c>
      <c r="G1679" t="s">
        <v>4271</v>
      </c>
      <c r="H1679">
        <v>61935</v>
      </c>
      <c r="I1679">
        <v>242</v>
      </c>
      <c r="J1679" t="s">
        <v>29</v>
      </c>
      <c r="K1679" t="s">
        <v>30</v>
      </c>
      <c r="L1679">
        <v>20000000</v>
      </c>
      <c r="M1679">
        <v>2014</v>
      </c>
      <c r="N1679">
        <v>6.7</v>
      </c>
      <c r="O1679">
        <f>Table1[[#This Row],[gross]]-Table1[[#This Row],[budget]]</f>
        <v>-11906682</v>
      </c>
    </row>
    <row r="1680" spans="1:15" x14ac:dyDescent="0.3">
      <c r="A1680" t="s">
        <v>2360</v>
      </c>
      <c r="B1680">
        <v>60</v>
      </c>
      <c r="C1680">
        <v>108</v>
      </c>
      <c r="D1680">
        <v>6000000</v>
      </c>
      <c r="E1680" t="s">
        <v>309</v>
      </c>
      <c r="F1680" t="s">
        <v>4272</v>
      </c>
      <c r="G1680" t="s">
        <v>4273</v>
      </c>
      <c r="H1680">
        <v>10832</v>
      </c>
      <c r="I1680">
        <v>102</v>
      </c>
      <c r="J1680" t="s">
        <v>29</v>
      </c>
      <c r="K1680" t="s">
        <v>30</v>
      </c>
      <c r="L1680">
        <v>18000000</v>
      </c>
      <c r="M1680">
        <v>1981</v>
      </c>
      <c r="N1680">
        <v>6.7</v>
      </c>
      <c r="O1680">
        <f>Table1[[#This Row],[gross]]-Table1[[#This Row],[budget]]</f>
        <v>-12000000</v>
      </c>
    </row>
    <row r="1681" spans="1:15" x14ac:dyDescent="0.3">
      <c r="A1681" t="s">
        <v>1356</v>
      </c>
      <c r="B1681">
        <v>150</v>
      </c>
      <c r="C1681">
        <v>111</v>
      </c>
      <c r="D1681">
        <v>2203641</v>
      </c>
      <c r="E1681" t="s">
        <v>140</v>
      </c>
      <c r="F1681" t="s">
        <v>377</v>
      </c>
      <c r="G1681" t="s">
        <v>4275</v>
      </c>
      <c r="H1681">
        <v>42792</v>
      </c>
      <c r="I1681">
        <v>162</v>
      </c>
      <c r="J1681" t="s">
        <v>29</v>
      </c>
      <c r="K1681" t="s">
        <v>408</v>
      </c>
      <c r="L1681">
        <v>15000000</v>
      </c>
      <c r="M1681">
        <v>2008</v>
      </c>
      <c r="N1681">
        <v>6.7</v>
      </c>
      <c r="O1681">
        <f>Table1[[#This Row],[gross]]-Table1[[#This Row],[budget]]</f>
        <v>-12796359</v>
      </c>
    </row>
    <row r="1682" spans="1:15" x14ac:dyDescent="0.3">
      <c r="A1682" t="s">
        <v>2968</v>
      </c>
      <c r="B1682">
        <v>165</v>
      </c>
      <c r="C1682">
        <v>111</v>
      </c>
      <c r="D1682">
        <v>6109075</v>
      </c>
      <c r="E1682" t="s">
        <v>393</v>
      </c>
      <c r="F1682" t="s">
        <v>4276</v>
      </c>
      <c r="G1682" t="s">
        <v>4277</v>
      </c>
      <c r="H1682">
        <v>32003</v>
      </c>
      <c r="I1682">
        <v>65</v>
      </c>
      <c r="J1682" t="s">
        <v>90</v>
      </c>
      <c r="K1682" t="s">
        <v>241</v>
      </c>
      <c r="L1682">
        <v>19430000</v>
      </c>
      <c r="M1682">
        <v>2009</v>
      </c>
      <c r="N1682">
        <v>6.7</v>
      </c>
      <c r="O1682">
        <f>Table1[[#This Row],[gross]]-Table1[[#This Row],[budget]]</f>
        <v>-13320925</v>
      </c>
    </row>
    <row r="1683" spans="1:15" x14ac:dyDescent="0.3">
      <c r="A1683" t="s">
        <v>2367</v>
      </c>
      <c r="B1683">
        <v>112</v>
      </c>
      <c r="C1683">
        <v>105</v>
      </c>
      <c r="D1683">
        <v>63260</v>
      </c>
      <c r="E1683" t="s">
        <v>4279</v>
      </c>
      <c r="F1683" t="s">
        <v>4280</v>
      </c>
      <c r="G1683" t="s">
        <v>4281</v>
      </c>
      <c r="H1683">
        <v>14325</v>
      </c>
      <c r="I1683">
        <v>90</v>
      </c>
      <c r="J1683" t="s">
        <v>29</v>
      </c>
      <c r="K1683" t="s">
        <v>241</v>
      </c>
      <c r="L1683">
        <v>14000000</v>
      </c>
      <c r="M1683">
        <v>2006</v>
      </c>
      <c r="N1683">
        <v>6.7</v>
      </c>
      <c r="O1683">
        <f>Table1[[#This Row],[gross]]-Table1[[#This Row],[budget]]</f>
        <v>-13936740</v>
      </c>
    </row>
    <row r="1684" spans="1:15" x14ac:dyDescent="0.3">
      <c r="A1684" t="s">
        <v>1213</v>
      </c>
      <c r="B1684">
        <v>415</v>
      </c>
      <c r="C1684">
        <v>113</v>
      </c>
      <c r="D1684">
        <v>45996718</v>
      </c>
      <c r="E1684" t="s">
        <v>39</v>
      </c>
      <c r="F1684" t="s">
        <v>921</v>
      </c>
      <c r="G1684" t="s">
        <v>4283</v>
      </c>
      <c r="H1684">
        <v>173530</v>
      </c>
      <c r="I1684">
        <v>264</v>
      </c>
      <c r="J1684" t="s">
        <v>29</v>
      </c>
      <c r="K1684" t="s">
        <v>30</v>
      </c>
      <c r="L1684">
        <v>60000000</v>
      </c>
      <c r="M1684">
        <v>2013</v>
      </c>
      <c r="N1684">
        <v>6.7</v>
      </c>
      <c r="O1684">
        <f>Table1[[#This Row],[gross]]-Table1[[#This Row],[budget]]</f>
        <v>-14003282</v>
      </c>
    </row>
    <row r="1685" spans="1:15" x14ac:dyDescent="0.3">
      <c r="A1685" t="s">
        <v>3451</v>
      </c>
      <c r="B1685">
        <v>111</v>
      </c>
      <c r="C1685">
        <v>112</v>
      </c>
      <c r="D1685">
        <v>6830957</v>
      </c>
      <c r="E1685" t="s">
        <v>588</v>
      </c>
      <c r="F1685" t="s">
        <v>601</v>
      </c>
      <c r="G1685" t="s">
        <v>4284</v>
      </c>
      <c r="H1685">
        <v>11983</v>
      </c>
      <c r="I1685">
        <v>147</v>
      </c>
      <c r="J1685" t="s">
        <v>29</v>
      </c>
      <c r="K1685" t="s">
        <v>30</v>
      </c>
      <c r="L1685">
        <v>21000000</v>
      </c>
      <c r="M1685">
        <v>2002</v>
      </c>
      <c r="N1685">
        <v>6.7</v>
      </c>
      <c r="O1685">
        <f>Table1[[#This Row],[gross]]-Table1[[#This Row],[budget]]</f>
        <v>-14169043</v>
      </c>
    </row>
    <row r="1686" spans="1:15" x14ac:dyDescent="0.3">
      <c r="A1686" t="s">
        <v>458</v>
      </c>
      <c r="B1686">
        <v>154</v>
      </c>
      <c r="C1686">
        <v>130</v>
      </c>
      <c r="D1686">
        <v>15709385</v>
      </c>
      <c r="E1686" t="s">
        <v>208</v>
      </c>
      <c r="F1686" t="s">
        <v>1912</v>
      </c>
      <c r="G1686" t="s">
        <v>4285</v>
      </c>
      <c r="H1686">
        <v>53053</v>
      </c>
      <c r="I1686">
        <v>132</v>
      </c>
      <c r="J1686" t="s">
        <v>29</v>
      </c>
      <c r="K1686" t="s">
        <v>30</v>
      </c>
      <c r="L1686">
        <v>30000000</v>
      </c>
      <c r="M1686">
        <v>2008</v>
      </c>
      <c r="N1686">
        <v>6.7</v>
      </c>
      <c r="O1686">
        <f>Table1[[#This Row],[gross]]-Table1[[#This Row],[budget]]</f>
        <v>-14290615</v>
      </c>
    </row>
    <row r="1687" spans="1:15" x14ac:dyDescent="0.3">
      <c r="A1687" t="s">
        <v>1301</v>
      </c>
      <c r="B1687">
        <v>263</v>
      </c>
      <c r="C1687">
        <v>112</v>
      </c>
      <c r="D1687">
        <v>3707794</v>
      </c>
      <c r="E1687" t="s">
        <v>940</v>
      </c>
      <c r="F1687" t="s">
        <v>2639</v>
      </c>
      <c r="G1687" t="s">
        <v>4286</v>
      </c>
      <c r="H1687">
        <v>31359</v>
      </c>
      <c r="I1687">
        <v>156</v>
      </c>
      <c r="J1687" t="s">
        <v>29</v>
      </c>
      <c r="K1687" t="s">
        <v>4287</v>
      </c>
      <c r="L1687">
        <v>18000000</v>
      </c>
      <c r="M1687">
        <v>2016</v>
      </c>
      <c r="N1687">
        <v>6.7</v>
      </c>
      <c r="O1687">
        <f>Table1[[#This Row],[gross]]-Table1[[#This Row],[budget]]</f>
        <v>-14292206</v>
      </c>
    </row>
    <row r="1688" spans="1:15" x14ac:dyDescent="0.3">
      <c r="A1688" t="s">
        <v>867</v>
      </c>
      <c r="B1688">
        <v>64</v>
      </c>
      <c r="C1688">
        <v>135</v>
      </c>
      <c r="D1688">
        <v>1666262</v>
      </c>
      <c r="E1688" t="s">
        <v>383</v>
      </c>
      <c r="F1688" t="s">
        <v>3646</v>
      </c>
      <c r="G1688" t="s">
        <v>4289</v>
      </c>
      <c r="H1688">
        <v>5321</v>
      </c>
      <c r="I1688">
        <v>78</v>
      </c>
      <c r="J1688" t="s">
        <v>29</v>
      </c>
      <c r="K1688" t="s">
        <v>200</v>
      </c>
      <c r="L1688">
        <v>16000000</v>
      </c>
      <c r="M1688">
        <v>2005</v>
      </c>
      <c r="N1688">
        <v>6.7</v>
      </c>
      <c r="O1688">
        <f>Table1[[#This Row],[gross]]-Table1[[#This Row],[budget]]</f>
        <v>-14333738</v>
      </c>
    </row>
    <row r="1689" spans="1:15" x14ac:dyDescent="0.3">
      <c r="A1689" t="s">
        <v>1607</v>
      </c>
      <c r="B1689">
        <v>28</v>
      </c>
      <c r="C1689">
        <v>132</v>
      </c>
      <c r="D1689">
        <v>1508689</v>
      </c>
      <c r="E1689" t="s">
        <v>588</v>
      </c>
      <c r="F1689" t="s">
        <v>1729</v>
      </c>
      <c r="G1689" t="s">
        <v>4291</v>
      </c>
      <c r="H1689">
        <v>5648</v>
      </c>
      <c r="I1689">
        <v>50</v>
      </c>
      <c r="J1689" t="s">
        <v>29</v>
      </c>
      <c r="K1689" t="s">
        <v>30</v>
      </c>
      <c r="L1689">
        <v>16000000</v>
      </c>
      <c r="M1689">
        <v>1997</v>
      </c>
      <c r="N1689">
        <v>6.7</v>
      </c>
      <c r="O1689">
        <f>Table1[[#This Row],[gross]]-Table1[[#This Row],[budget]]</f>
        <v>-14491311</v>
      </c>
    </row>
    <row r="1690" spans="1:15" x14ac:dyDescent="0.3">
      <c r="A1690" t="s">
        <v>2339</v>
      </c>
      <c r="B1690">
        <v>94</v>
      </c>
      <c r="C1690">
        <v>119</v>
      </c>
      <c r="D1690">
        <v>25178165</v>
      </c>
      <c r="E1690" t="s">
        <v>588</v>
      </c>
      <c r="F1690" t="s">
        <v>106</v>
      </c>
      <c r="G1690" t="s">
        <v>4292</v>
      </c>
      <c r="H1690">
        <v>70292</v>
      </c>
      <c r="I1690">
        <v>274</v>
      </c>
      <c r="J1690" t="s">
        <v>29</v>
      </c>
      <c r="K1690" t="s">
        <v>30</v>
      </c>
      <c r="L1690">
        <v>40000000</v>
      </c>
      <c r="M1690">
        <v>2001</v>
      </c>
      <c r="N1690">
        <v>6.7</v>
      </c>
      <c r="O1690">
        <f>Table1[[#This Row],[gross]]-Table1[[#This Row],[budget]]</f>
        <v>-14821835</v>
      </c>
    </row>
    <row r="1691" spans="1:15" x14ac:dyDescent="0.3">
      <c r="A1691" t="s">
        <v>392</v>
      </c>
      <c r="B1691">
        <v>298</v>
      </c>
      <c r="C1691">
        <v>146</v>
      </c>
      <c r="D1691">
        <v>133375846</v>
      </c>
      <c r="E1691" t="s">
        <v>214</v>
      </c>
      <c r="F1691" t="s">
        <v>74</v>
      </c>
      <c r="G1691" t="s">
        <v>4294</v>
      </c>
      <c r="H1691">
        <v>207839</v>
      </c>
      <c r="I1691">
        <v>435</v>
      </c>
      <c r="J1691" t="s">
        <v>29</v>
      </c>
      <c r="K1691" t="s">
        <v>30</v>
      </c>
      <c r="L1691">
        <v>150000000</v>
      </c>
      <c r="M1691">
        <v>2009</v>
      </c>
      <c r="N1691">
        <v>6.7</v>
      </c>
      <c r="O1691">
        <f>Table1[[#This Row],[gross]]-Table1[[#This Row],[budget]]</f>
        <v>-16624154</v>
      </c>
    </row>
    <row r="1692" spans="1:15" x14ac:dyDescent="0.3">
      <c r="A1692" t="s">
        <v>3253</v>
      </c>
      <c r="B1692">
        <v>171</v>
      </c>
      <c r="C1692">
        <v>120</v>
      </c>
      <c r="D1692">
        <v>18317151</v>
      </c>
      <c r="E1692" t="s">
        <v>2765</v>
      </c>
      <c r="F1692" t="s">
        <v>4296</v>
      </c>
      <c r="G1692" t="s">
        <v>4297</v>
      </c>
      <c r="H1692">
        <v>55630</v>
      </c>
      <c r="I1692">
        <v>200</v>
      </c>
      <c r="J1692" t="s">
        <v>29</v>
      </c>
      <c r="K1692" t="s">
        <v>30</v>
      </c>
      <c r="L1692">
        <v>35000000</v>
      </c>
      <c r="M1692">
        <v>2007</v>
      </c>
      <c r="N1692">
        <v>6.7</v>
      </c>
      <c r="O1692">
        <f>Table1[[#This Row],[gross]]-Table1[[#This Row],[budget]]</f>
        <v>-16682849</v>
      </c>
    </row>
    <row r="1693" spans="1:15" x14ac:dyDescent="0.3">
      <c r="A1693" t="s">
        <v>150</v>
      </c>
      <c r="B1693">
        <v>113</v>
      </c>
      <c r="C1693">
        <v>118</v>
      </c>
      <c r="D1693">
        <v>6144806</v>
      </c>
      <c r="E1693" t="s">
        <v>2655</v>
      </c>
      <c r="F1693" t="s">
        <v>150</v>
      </c>
      <c r="G1693" t="s">
        <v>4298</v>
      </c>
      <c r="H1693">
        <v>12821</v>
      </c>
      <c r="I1693">
        <v>248</v>
      </c>
      <c r="J1693" t="s">
        <v>29</v>
      </c>
      <c r="K1693" t="s">
        <v>30</v>
      </c>
      <c r="L1693">
        <v>23000000</v>
      </c>
      <c r="M1693">
        <v>2004</v>
      </c>
      <c r="N1693">
        <v>6.7</v>
      </c>
      <c r="O1693">
        <f>Table1[[#This Row],[gross]]-Table1[[#This Row],[budget]]</f>
        <v>-16855194</v>
      </c>
    </row>
    <row r="1694" spans="1:15" x14ac:dyDescent="0.3">
      <c r="A1694" t="s">
        <v>1600</v>
      </c>
      <c r="B1694">
        <v>222</v>
      </c>
      <c r="C1694">
        <v>150</v>
      </c>
      <c r="D1694">
        <v>12712093</v>
      </c>
      <c r="E1694" t="s">
        <v>655</v>
      </c>
      <c r="F1694" t="s">
        <v>40</v>
      </c>
      <c r="G1694" t="s">
        <v>4300</v>
      </c>
      <c r="H1694">
        <v>70771</v>
      </c>
      <c r="I1694">
        <v>671</v>
      </c>
      <c r="J1694" t="s">
        <v>29</v>
      </c>
      <c r="K1694" t="s">
        <v>30</v>
      </c>
      <c r="L1694">
        <v>30000000</v>
      </c>
      <c r="M1694">
        <v>2005</v>
      </c>
      <c r="N1694">
        <v>6.7</v>
      </c>
      <c r="O1694">
        <f>Table1[[#This Row],[gross]]-Table1[[#This Row],[budget]]</f>
        <v>-17287907</v>
      </c>
    </row>
    <row r="1695" spans="1:15" x14ac:dyDescent="0.3">
      <c r="A1695" t="s">
        <v>1106</v>
      </c>
      <c r="B1695">
        <v>142</v>
      </c>
      <c r="C1695">
        <v>116</v>
      </c>
      <c r="D1695">
        <v>7156933</v>
      </c>
      <c r="E1695" t="s">
        <v>73</v>
      </c>
      <c r="F1695" t="s">
        <v>2509</v>
      </c>
      <c r="G1695" t="s">
        <v>4301</v>
      </c>
      <c r="H1695">
        <v>14581</v>
      </c>
      <c r="I1695">
        <v>74</v>
      </c>
      <c r="J1695" t="s">
        <v>29</v>
      </c>
      <c r="K1695" t="s">
        <v>30</v>
      </c>
      <c r="L1695">
        <v>25000000</v>
      </c>
      <c r="M1695">
        <v>2006</v>
      </c>
      <c r="N1695">
        <v>6.7</v>
      </c>
      <c r="O1695">
        <f>Table1[[#This Row],[gross]]-Table1[[#This Row],[budget]]</f>
        <v>-17843067</v>
      </c>
    </row>
    <row r="1696" spans="1:15" x14ac:dyDescent="0.3">
      <c r="A1696" t="s">
        <v>1629</v>
      </c>
      <c r="B1696">
        <v>280</v>
      </c>
      <c r="C1696">
        <v>122</v>
      </c>
      <c r="D1696">
        <v>1697956</v>
      </c>
      <c r="E1696" t="s">
        <v>26</v>
      </c>
      <c r="F1696" t="s">
        <v>1302</v>
      </c>
      <c r="G1696" t="s">
        <v>4302</v>
      </c>
      <c r="H1696">
        <v>64944</v>
      </c>
      <c r="I1696">
        <v>212</v>
      </c>
      <c r="J1696" t="s">
        <v>29</v>
      </c>
      <c r="K1696" t="s">
        <v>30</v>
      </c>
      <c r="L1696">
        <v>20000000</v>
      </c>
      <c r="M1696">
        <v>2009</v>
      </c>
      <c r="N1696">
        <v>6.7</v>
      </c>
      <c r="O1696">
        <f>Table1[[#This Row],[gross]]-Table1[[#This Row],[budget]]</f>
        <v>-18302044</v>
      </c>
    </row>
    <row r="1697" spans="1:15" x14ac:dyDescent="0.3">
      <c r="A1697" t="s">
        <v>1600</v>
      </c>
      <c r="B1697">
        <v>584</v>
      </c>
      <c r="C1697">
        <v>139</v>
      </c>
      <c r="D1697">
        <v>13303319</v>
      </c>
      <c r="E1697" t="s">
        <v>2255</v>
      </c>
      <c r="F1697" t="s">
        <v>93</v>
      </c>
      <c r="G1697" t="s">
        <v>4303</v>
      </c>
      <c r="H1697">
        <v>136367</v>
      </c>
      <c r="I1697">
        <v>975</v>
      </c>
      <c r="J1697" t="s">
        <v>29</v>
      </c>
      <c r="K1697" t="s">
        <v>30</v>
      </c>
      <c r="L1697">
        <v>32000000</v>
      </c>
      <c r="M1697">
        <v>2011</v>
      </c>
      <c r="N1697">
        <v>6.7</v>
      </c>
      <c r="O1697">
        <f>Table1[[#This Row],[gross]]-Table1[[#This Row],[budget]]</f>
        <v>-18696681</v>
      </c>
    </row>
    <row r="1698" spans="1:15" x14ac:dyDescent="0.3">
      <c r="A1698" t="s">
        <v>2677</v>
      </c>
      <c r="B1698">
        <v>74</v>
      </c>
      <c r="C1698">
        <v>119</v>
      </c>
      <c r="D1698">
        <v>8888143</v>
      </c>
      <c r="E1698" t="s">
        <v>1624</v>
      </c>
      <c r="F1698" t="s">
        <v>4304</v>
      </c>
      <c r="G1698" t="s">
        <v>4305</v>
      </c>
      <c r="H1698">
        <v>22250</v>
      </c>
      <c r="I1698">
        <v>123</v>
      </c>
      <c r="J1698" t="s">
        <v>29</v>
      </c>
      <c r="K1698" t="s">
        <v>442</v>
      </c>
      <c r="L1698">
        <v>28000000</v>
      </c>
      <c r="M1698">
        <v>1999</v>
      </c>
      <c r="N1698">
        <v>6.7</v>
      </c>
      <c r="O1698">
        <f>Table1[[#This Row],[gross]]-Table1[[#This Row],[budget]]</f>
        <v>-19111857</v>
      </c>
    </row>
    <row r="1699" spans="1:15" x14ac:dyDescent="0.3">
      <c r="A1699" t="s">
        <v>237</v>
      </c>
      <c r="B1699">
        <v>172</v>
      </c>
      <c r="C1699">
        <v>133</v>
      </c>
      <c r="D1699">
        <v>18653746</v>
      </c>
      <c r="E1699" t="s">
        <v>214</v>
      </c>
      <c r="F1699" t="s">
        <v>482</v>
      </c>
      <c r="G1699" t="s">
        <v>4307</v>
      </c>
      <c r="H1699">
        <v>137722</v>
      </c>
      <c r="I1699">
        <v>638</v>
      </c>
      <c r="J1699" t="s">
        <v>29</v>
      </c>
      <c r="K1699" t="s">
        <v>408</v>
      </c>
      <c r="L1699">
        <v>38000000</v>
      </c>
      <c r="M1699">
        <v>1999</v>
      </c>
      <c r="N1699">
        <v>6.7</v>
      </c>
      <c r="O1699">
        <f>Table1[[#This Row],[gross]]-Table1[[#This Row],[budget]]</f>
        <v>-19346254</v>
      </c>
    </row>
    <row r="1700" spans="1:15" x14ac:dyDescent="0.3">
      <c r="A1700" t="s">
        <v>2472</v>
      </c>
      <c r="B1700">
        <v>276</v>
      </c>
      <c r="C1700">
        <v>91</v>
      </c>
      <c r="D1700">
        <v>958319</v>
      </c>
      <c r="E1700" t="s">
        <v>92</v>
      </c>
      <c r="F1700" t="s">
        <v>694</v>
      </c>
      <c r="G1700" t="s">
        <v>4308</v>
      </c>
      <c r="H1700">
        <v>39764</v>
      </c>
      <c r="I1700">
        <v>148</v>
      </c>
      <c r="J1700" t="s">
        <v>29</v>
      </c>
      <c r="K1700" t="s">
        <v>30</v>
      </c>
      <c r="L1700">
        <v>21000000</v>
      </c>
      <c r="M1700">
        <v>2011</v>
      </c>
      <c r="N1700">
        <v>6.7</v>
      </c>
      <c r="O1700">
        <f>Table1[[#This Row],[gross]]-Table1[[#This Row],[budget]]</f>
        <v>-20041681</v>
      </c>
    </row>
    <row r="1701" spans="1:15" x14ac:dyDescent="0.3">
      <c r="A1701" t="s">
        <v>48</v>
      </c>
      <c r="B1701">
        <v>308</v>
      </c>
      <c r="C1701">
        <v>135</v>
      </c>
      <c r="D1701">
        <v>43982842</v>
      </c>
      <c r="E1701" t="s">
        <v>4310</v>
      </c>
      <c r="F1701" t="s">
        <v>4055</v>
      </c>
      <c r="G1701" t="s">
        <v>4311</v>
      </c>
      <c r="H1701">
        <v>125109</v>
      </c>
      <c r="I1701">
        <v>593</v>
      </c>
      <c r="J1701" t="s">
        <v>29</v>
      </c>
      <c r="K1701" t="s">
        <v>30</v>
      </c>
      <c r="L1701">
        <v>65000000</v>
      </c>
      <c r="M1701">
        <v>2009</v>
      </c>
      <c r="N1701">
        <v>6.7</v>
      </c>
      <c r="O1701">
        <f>Table1[[#This Row],[gross]]-Table1[[#This Row],[budget]]</f>
        <v>-21017158</v>
      </c>
    </row>
    <row r="1702" spans="1:15" x14ac:dyDescent="0.3">
      <c r="A1702" t="s">
        <v>48</v>
      </c>
      <c r="B1702">
        <v>308</v>
      </c>
      <c r="C1702">
        <v>135</v>
      </c>
      <c r="D1702">
        <v>43982842</v>
      </c>
      <c r="E1702" t="s">
        <v>4310</v>
      </c>
      <c r="F1702" t="s">
        <v>4055</v>
      </c>
      <c r="G1702" t="s">
        <v>4311</v>
      </c>
      <c r="H1702">
        <v>125114</v>
      </c>
      <c r="I1702">
        <v>593</v>
      </c>
      <c r="J1702" t="s">
        <v>29</v>
      </c>
      <c r="K1702" t="s">
        <v>30</v>
      </c>
      <c r="L1702">
        <v>65000000</v>
      </c>
      <c r="M1702">
        <v>2009</v>
      </c>
      <c r="N1702">
        <v>6.7</v>
      </c>
      <c r="O1702">
        <f>Table1[[#This Row],[gross]]-Table1[[#This Row],[budget]]</f>
        <v>-21017158</v>
      </c>
    </row>
    <row r="1703" spans="1:15" x14ac:dyDescent="0.3">
      <c r="A1703" t="s">
        <v>725</v>
      </c>
      <c r="B1703">
        <v>210</v>
      </c>
      <c r="C1703">
        <v>120</v>
      </c>
      <c r="D1703">
        <v>7443007</v>
      </c>
      <c r="E1703" t="s">
        <v>1683</v>
      </c>
      <c r="F1703" t="s">
        <v>3087</v>
      </c>
      <c r="G1703" t="s">
        <v>4314</v>
      </c>
      <c r="H1703">
        <v>24663</v>
      </c>
      <c r="I1703">
        <v>71</v>
      </c>
      <c r="J1703" t="s">
        <v>29</v>
      </c>
      <c r="K1703" t="s">
        <v>30</v>
      </c>
      <c r="L1703">
        <v>30000000</v>
      </c>
      <c r="M1703">
        <v>2009</v>
      </c>
      <c r="N1703">
        <v>6.7</v>
      </c>
      <c r="O1703">
        <f>Table1[[#This Row],[gross]]-Table1[[#This Row],[budget]]</f>
        <v>-22556993</v>
      </c>
    </row>
    <row r="1704" spans="1:15" x14ac:dyDescent="0.3">
      <c r="A1704" t="s">
        <v>528</v>
      </c>
      <c r="B1704">
        <v>31</v>
      </c>
      <c r="C1704">
        <v>130</v>
      </c>
      <c r="D1704">
        <v>13052741</v>
      </c>
      <c r="E1704" t="s">
        <v>2564</v>
      </c>
      <c r="F1704" t="s">
        <v>4253</v>
      </c>
      <c r="G1704" t="s">
        <v>4315</v>
      </c>
      <c r="H1704">
        <v>8531</v>
      </c>
      <c r="I1704">
        <v>57</v>
      </c>
      <c r="J1704" t="s">
        <v>29</v>
      </c>
      <c r="K1704" t="s">
        <v>30</v>
      </c>
      <c r="L1704">
        <v>36000000</v>
      </c>
      <c r="M1704">
        <v>1996</v>
      </c>
      <c r="N1704">
        <v>6.7</v>
      </c>
      <c r="O1704">
        <f>Table1[[#This Row],[gross]]-Table1[[#This Row],[budget]]</f>
        <v>-22947259</v>
      </c>
    </row>
    <row r="1705" spans="1:15" x14ac:dyDescent="0.3">
      <c r="A1705" t="s">
        <v>2058</v>
      </c>
      <c r="B1705">
        <v>238</v>
      </c>
      <c r="C1705">
        <v>88</v>
      </c>
      <c r="D1705">
        <v>31051126</v>
      </c>
      <c r="E1705" t="s">
        <v>316</v>
      </c>
      <c r="F1705" t="s">
        <v>1984</v>
      </c>
      <c r="G1705" t="s">
        <v>4317</v>
      </c>
      <c r="H1705">
        <v>36877</v>
      </c>
      <c r="I1705">
        <v>101</v>
      </c>
      <c r="J1705" t="s">
        <v>29</v>
      </c>
      <c r="K1705" t="s">
        <v>200</v>
      </c>
      <c r="L1705">
        <v>55000000</v>
      </c>
      <c r="M1705">
        <v>2012</v>
      </c>
      <c r="N1705">
        <v>6.7</v>
      </c>
      <c r="O1705">
        <f>Table1[[#This Row],[gross]]-Table1[[#This Row],[budget]]</f>
        <v>-23948874</v>
      </c>
    </row>
    <row r="1706" spans="1:15" x14ac:dyDescent="0.3">
      <c r="A1706" t="s">
        <v>2744</v>
      </c>
      <c r="B1706">
        <v>286</v>
      </c>
      <c r="C1706">
        <v>115</v>
      </c>
      <c r="D1706">
        <v>25121291</v>
      </c>
      <c r="E1706" t="s">
        <v>4319</v>
      </c>
      <c r="F1706" t="s">
        <v>503</v>
      </c>
      <c r="G1706" t="s">
        <v>4320</v>
      </c>
      <c r="H1706">
        <v>177653</v>
      </c>
      <c r="I1706">
        <v>279</v>
      </c>
      <c r="J1706" t="s">
        <v>29</v>
      </c>
      <c r="K1706" t="s">
        <v>30</v>
      </c>
      <c r="L1706">
        <v>50000000</v>
      </c>
      <c r="M1706">
        <v>2013</v>
      </c>
      <c r="N1706">
        <v>6.7</v>
      </c>
      <c r="O1706">
        <f>Table1[[#This Row],[gross]]-Table1[[#This Row],[budget]]</f>
        <v>-24878709</v>
      </c>
    </row>
    <row r="1707" spans="1:15" x14ac:dyDescent="0.3">
      <c r="A1707" t="s">
        <v>2276</v>
      </c>
      <c r="B1707">
        <v>117</v>
      </c>
      <c r="C1707">
        <v>143</v>
      </c>
      <c r="D1707">
        <v>38966057</v>
      </c>
      <c r="E1707" t="s">
        <v>73</v>
      </c>
      <c r="F1707" t="s">
        <v>3684</v>
      </c>
      <c r="G1707" t="s">
        <v>4321</v>
      </c>
      <c r="H1707">
        <v>23940</v>
      </c>
      <c r="I1707">
        <v>157</v>
      </c>
      <c r="J1707" t="s">
        <v>29</v>
      </c>
      <c r="K1707" t="s">
        <v>241</v>
      </c>
      <c r="L1707">
        <v>65000000</v>
      </c>
      <c r="M1707">
        <v>1998</v>
      </c>
      <c r="N1707">
        <v>6.7</v>
      </c>
      <c r="O1707">
        <f>Table1[[#This Row],[gross]]-Table1[[#This Row],[budget]]</f>
        <v>-26033943</v>
      </c>
    </row>
    <row r="1708" spans="1:15" x14ac:dyDescent="0.3">
      <c r="A1708" t="s">
        <v>1038</v>
      </c>
      <c r="B1708">
        <v>210</v>
      </c>
      <c r="C1708">
        <v>117</v>
      </c>
      <c r="D1708">
        <v>31670931</v>
      </c>
      <c r="E1708" t="s">
        <v>1222</v>
      </c>
      <c r="F1708" t="s">
        <v>388</v>
      </c>
      <c r="G1708" t="s">
        <v>4323</v>
      </c>
      <c r="H1708">
        <v>44099</v>
      </c>
      <c r="I1708">
        <v>143</v>
      </c>
      <c r="J1708" t="s">
        <v>29</v>
      </c>
      <c r="K1708" t="s">
        <v>200</v>
      </c>
      <c r="L1708">
        <v>60000000</v>
      </c>
      <c r="M1708">
        <v>2009</v>
      </c>
      <c r="N1708">
        <v>6.7</v>
      </c>
      <c r="O1708">
        <f>Table1[[#This Row],[gross]]-Table1[[#This Row],[budget]]</f>
        <v>-28329069</v>
      </c>
    </row>
    <row r="1709" spans="1:15" x14ac:dyDescent="0.3">
      <c r="A1709" t="s">
        <v>986</v>
      </c>
      <c r="B1709">
        <v>125</v>
      </c>
      <c r="C1709">
        <v>126</v>
      </c>
      <c r="D1709">
        <v>30695227</v>
      </c>
      <c r="E1709" t="s">
        <v>4325</v>
      </c>
      <c r="F1709" t="s">
        <v>496</v>
      </c>
      <c r="G1709" t="s">
        <v>4326</v>
      </c>
      <c r="H1709">
        <v>45296</v>
      </c>
      <c r="I1709">
        <v>267</v>
      </c>
      <c r="J1709" t="s">
        <v>29</v>
      </c>
      <c r="K1709" t="s">
        <v>30</v>
      </c>
      <c r="L1709">
        <v>60000000</v>
      </c>
      <c r="M1709">
        <v>2000</v>
      </c>
      <c r="N1709">
        <v>6.7</v>
      </c>
      <c r="O1709">
        <f>Table1[[#This Row],[gross]]-Table1[[#This Row],[budget]]</f>
        <v>-29304773</v>
      </c>
    </row>
    <row r="1710" spans="1:15" x14ac:dyDescent="0.3">
      <c r="A1710" t="s">
        <v>1389</v>
      </c>
      <c r="B1710">
        <v>79</v>
      </c>
      <c r="C1710">
        <v>139</v>
      </c>
      <c r="D1710">
        <v>20389967</v>
      </c>
      <c r="E1710" t="s">
        <v>4328</v>
      </c>
      <c r="F1710" t="s">
        <v>145</v>
      </c>
      <c r="G1710" t="s">
        <v>4329</v>
      </c>
      <c r="H1710">
        <v>3077</v>
      </c>
      <c r="I1710">
        <v>47</v>
      </c>
      <c r="J1710" t="s">
        <v>29</v>
      </c>
      <c r="K1710" t="s">
        <v>30</v>
      </c>
      <c r="L1710">
        <v>50000000</v>
      </c>
      <c r="M1710">
        <v>2016</v>
      </c>
      <c r="N1710">
        <v>6.7</v>
      </c>
      <c r="O1710">
        <f>Table1[[#This Row],[gross]]-Table1[[#This Row],[budget]]</f>
        <v>-29610033</v>
      </c>
    </row>
    <row r="1711" spans="1:15" x14ac:dyDescent="0.3">
      <c r="A1711" t="s">
        <v>2221</v>
      </c>
      <c r="B1711">
        <v>234</v>
      </c>
      <c r="C1711">
        <v>116</v>
      </c>
      <c r="D1711">
        <v>53215979</v>
      </c>
      <c r="E1711" t="s">
        <v>1562</v>
      </c>
      <c r="F1711" t="s">
        <v>55</v>
      </c>
      <c r="G1711" t="s">
        <v>4331</v>
      </c>
      <c r="H1711">
        <v>125036</v>
      </c>
      <c r="I1711">
        <v>205</v>
      </c>
      <c r="J1711" t="s">
        <v>29</v>
      </c>
      <c r="K1711" t="s">
        <v>30</v>
      </c>
      <c r="L1711">
        <v>84000000</v>
      </c>
      <c r="M1711">
        <v>2013</v>
      </c>
      <c r="N1711">
        <v>6.7</v>
      </c>
      <c r="O1711">
        <f>Table1[[#This Row],[gross]]-Table1[[#This Row],[budget]]</f>
        <v>-30784021</v>
      </c>
    </row>
    <row r="1712" spans="1:15" x14ac:dyDescent="0.3">
      <c r="A1712" t="s">
        <v>1025</v>
      </c>
      <c r="B1712">
        <v>403</v>
      </c>
      <c r="C1712">
        <v>106</v>
      </c>
      <c r="D1712">
        <v>168368427</v>
      </c>
      <c r="E1712" t="s">
        <v>171</v>
      </c>
      <c r="F1712" t="s">
        <v>4333</v>
      </c>
      <c r="G1712" t="s">
        <v>4334</v>
      </c>
      <c r="H1712">
        <v>330784</v>
      </c>
      <c r="I1712">
        <v>1243</v>
      </c>
      <c r="J1712" t="s">
        <v>29</v>
      </c>
      <c r="K1712" t="s">
        <v>200</v>
      </c>
      <c r="L1712">
        <v>200000000</v>
      </c>
      <c r="M1712">
        <v>2008</v>
      </c>
      <c r="N1712">
        <v>6.7</v>
      </c>
      <c r="O1712">
        <f>Table1[[#This Row],[gross]]-Table1[[#This Row],[budget]]</f>
        <v>-31631573</v>
      </c>
    </row>
    <row r="1713" spans="1:15" x14ac:dyDescent="0.3">
      <c r="A1713" t="s">
        <v>2758</v>
      </c>
      <c r="B1713">
        <v>94</v>
      </c>
      <c r="C1713">
        <v>121</v>
      </c>
      <c r="D1713">
        <v>33328051</v>
      </c>
      <c r="E1713" t="s">
        <v>1536</v>
      </c>
      <c r="F1713" t="s">
        <v>4336</v>
      </c>
      <c r="G1713" t="s">
        <v>4337</v>
      </c>
      <c r="H1713">
        <v>60508</v>
      </c>
      <c r="I1713">
        <v>285</v>
      </c>
      <c r="J1713" t="s">
        <v>29</v>
      </c>
      <c r="K1713" t="s">
        <v>30</v>
      </c>
      <c r="L1713">
        <v>65000000</v>
      </c>
      <c r="M1713">
        <v>1996</v>
      </c>
      <c r="N1713">
        <v>6.7</v>
      </c>
      <c r="O1713">
        <f>Table1[[#This Row],[gross]]-Table1[[#This Row],[budget]]</f>
        <v>-31671949</v>
      </c>
    </row>
    <row r="1714" spans="1:15" x14ac:dyDescent="0.3">
      <c r="A1714" t="s">
        <v>3191</v>
      </c>
      <c r="B1714">
        <v>140</v>
      </c>
      <c r="C1714">
        <v>136</v>
      </c>
      <c r="D1714">
        <v>67286731</v>
      </c>
      <c r="E1714" t="s">
        <v>4339</v>
      </c>
      <c r="F1714" t="s">
        <v>221</v>
      </c>
      <c r="G1714" t="s">
        <v>4340</v>
      </c>
      <c r="H1714">
        <v>67856</v>
      </c>
      <c r="I1714">
        <v>345</v>
      </c>
      <c r="J1714" t="s">
        <v>29</v>
      </c>
      <c r="K1714" t="s">
        <v>30</v>
      </c>
      <c r="L1714">
        <v>100000000</v>
      </c>
      <c r="M1714">
        <v>2004</v>
      </c>
      <c r="N1714">
        <v>6.7</v>
      </c>
      <c r="O1714">
        <f>Table1[[#This Row],[gross]]-Table1[[#This Row],[budget]]</f>
        <v>-32713269</v>
      </c>
    </row>
    <row r="1715" spans="1:15" x14ac:dyDescent="0.3">
      <c r="A1715" t="s">
        <v>3857</v>
      </c>
      <c r="B1715">
        <v>172</v>
      </c>
      <c r="C1715">
        <v>130</v>
      </c>
      <c r="D1715">
        <v>26616590</v>
      </c>
      <c r="E1715" t="s">
        <v>2263</v>
      </c>
      <c r="F1715" t="s">
        <v>3884</v>
      </c>
      <c r="G1715" t="s">
        <v>4342</v>
      </c>
      <c r="H1715">
        <v>120416</v>
      </c>
      <c r="I1715">
        <v>857</v>
      </c>
      <c r="J1715" t="s">
        <v>29</v>
      </c>
      <c r="K1715" t="s">
        <v>200</v>
      </c>
      <c r="L1715">
        <v>60000000</v>
      </c>
      <c r="M1715">
        <v>1997</v>
      </c>
      <c r="N1715">
        <v>6.7</v>
      </c>
      <c r="O1715">
        <f>Table1[[#This Row],[gross]]-Table1[[#This Row],[budget]]</f>
        <v>-33383410</v>
      </c>
    </row>
    <row r="1716" spans="1:15" x14ac:dyDescent="0.3">
      <c r="A1716" t="s">
        <v>2430</v>
      </c>
      <c r="B1716">
        <v>98</v>
      </c>
      <c r="C1716">
        <v>85</v>
      </c>
      <c r="D1716">
        <v>26288320</v>
      </c>
      <c r="E1716" t="s">
        <v>4343</v>
      </c>
      <c r="F1716" t="s">
        <v>93</v>
      </c>
      <c r="G1716" t="s">
        <v>4344</v>
      </c>
      <c r="H1716">
        <v>36144</v>
      </c>
      <c r="I1716">
        <v>91</v>
      </c>
      <c r="J1716" t="s">
        <v>29</v>
      </c>
      <c r="K1716" t="s">
        <v>30</v>
      </c>
      <c r="L1716">
        <v>60000000</v>
      </c>
      <c r="M1716">
        <v>2003</v>
      </c>
      <c r="N1716">
        <v>6.7</v>
      </c>
      <c r="O1716">
        <f>Table1[[#This Row],[gross]]-Table1[[#This Row],[budget]]</f>
        <v>-33711680</v>
      </c>
    </row>
    <row r="1717" spans="1:15" x14ac:dyDescent="0.3">
      <c r="A1717" t="s">
        <v>3117</v>
      </c>
      <c r="B1717">
        <v>91</v>
      </c>
      <c r="C1717">
        <v>148</v>
      </c>
      <c r="D1717">
        <v>39251128</v>
      </c>
      <c r="E1717" t="s">
        <v>4346</v>
      </c>
      <c r="F1717" t="s">
        <v>4347</v>
      </c>
      <c r="G1717" t="s">
        <v>4348</v>
      </c>
      <c r="H1717">
        <v>31080</v>
      </c>
      <c r="I1717">
        <v>217</v>
      </c>
      <c r="J1717" t="s">
        <v>29</v>
      </c>
      <c r="K1717" t="s">
        <v>30</v>
      </c>
      <c r="L1717">
        <v>75000000</v>
      </c>
      <c r="M1717">
        <v>1999</v>
      </c>
      <c r="N1717">
        <v>6.7</v>
      </c>
      <c r="O1717">
        <f>Table1[[#This Row],[gross]]-Table1[[#This Row],[budget]]</f>
        <v>-35748872</v>
      </c>
    </row>
    <row r="1718" spans="1:15" x14ac:dyDescent="0.3">
      <c r="A1718" t="s">
        <v>1443</v>
      </c>
      <c r="B1718">
        <v>151</v>
      </c>
      <c r="C1718">
        <v>104</v>
      </c>
      <c r="D1718">
        <v>47592825</v>
      </c>
      <c r="E1718" t="s">
        <v>4350</v>
      </c>
      <c r="F1718" t="s">
        <v>3495</v>
      </c>
      <c r="G1718" t="s">
        <v>4351</v>
      </c>
      <c r="H1718">
        <v>82731</v>
      </c>
      <c r="I1718">
        <v>255</v>
      </c>
      <c r="J1718" t="s">
        <v>29</v>
      </c>
      <c r="K1718" t="s">
        <v>30</v>
      </c>
      <c r="L1718">
        <v>85000000</v>
      </c>
      <c r="M1718">
        <v>2003</v>
      </c>
      <c r="N1718">
        <v>6.7</v>
      </c>
      <c r="O1718">
        <f>Table1[[#This Row],[gross]]-Table1[[#This Row],[budget]]</f>
        <v>-37407175</v>
      </c>
    </row>
    <row r="1719" spans="1:15" x14ac:dyDescent="0.3">
      <c r="A1719" t="s">
        <v>2445</v>
      </c>
      <c r="B1719">
        <v>207</v>
      </c>
      <c r="C1719">
        <v>134</v>
      </c>
      <c r="D1719">
        <v>57637485</v>
      </c>
      <c r="E1719" t="s">
        <v>86</v>
      </c>
      <c r="F1719" t="s">
        <v>788</v>
      </c>
      <c r="G1719" t="s">
        <v>4353</v>
      </c>
      <c r="H1719">
        <v>183909</v>
      </c>
      <c r="I1719">
        <v>666</v>
      </c>
      <c r="J1719" t="s">
        <v>29</v>
      </c>
      <c r="K1719" t="s">
        <v>30</v>
      </c>
      <c r="L1719">
        <v>105000000</v>
      </c>
      <c r="M1719">
        <v>2004</v>
      </c>
      <c r="N1719">
        <v>6.7</v>
      </c>
      <c r="O1719">
        <f>Table1[[#This Row],[gross]]-Table1[[#This Row],[budget]]</f>
        <v>-47362515</v>
      </c>
    </row>
    <row r="1720" spans="1:15" x14ac:dyDescent="0.3">
      <c r="A1720" t="s">
        <v>1995</v>
      </c>
      <c r="B1720">
        <v>326</v>
      </c>
      <c r="C1720">
        <v>114</v>
      </c>
      <c r="D1720">
        <v>61656849</v>
      </c>
      <c r="E1720" t="s">
        <v>105</v>
      </c>
      <c r="F1720" t="s">
        <v>79</v>
      </c>
      <c r="G1720" t="s">
        <v>4355</v>
      </c>
      <c r="H1720">
        <v>184561</v>
      </c>
      <c r="I1720">
        <v>554</v>
      </c>
      <c r="J1720" t="s">
        <v>29</v>
      </c>
      <c r="K1720" t="s">
        <v>30</v>
      </c>
      <c r="L1720">
        <v>110000000</v>
      </c>
      <c r="M1720">
        <v>2013</v>
      </c>
      <c r="N1720">
        <v>6.7</v>
      </c>
      <c r="O1720">
        <f>Table1[[#This Row],[gross]]-Table1[[#This Row],[budget]]</f>
        <v>-48343151</v>
      </c>
    </row>
    <row r="1721" spans="1:15" x14ac:dyDescent="0.3">
      <c r="A1721" t="s">
        <v>2272</v>
      </c>
      <c r="B1721">
        <v>153</v>
      </c>
      <c r="C1721">
        <v>92</v>
      </c>
      <c r="D1721">
        <v>83348920</v>
      </c>
      <c r="E1721" t="s">
        <v>316</v>
      </c>
      <c r="F1721" t="s">
        <v>512</v>
      </c>
      <c r="G1721" t="s">
        <v>4356</v>
      </c>
      <c r="H1721">
        <v>60230</v>
      </c>
      <c r="I1721">
        <v>118</v>
      </c>
      <c r="J1721" t="s">
        <v>29</v>
      </c>
      <c r="K1721" t="s">
        <v>30</v>
      </c>
      <c r="L1721">
        <v>132000000</v>
      </c>
      <c r="M1721">
        <v>2014</v>
      </c>
      <c r="N1721">
        <v>6.7</v>
      </c>
      <c r="O1721">
        <f>Table1[[#This Row],[gross]]-Table1[[#This Row],[budget]]</f>
        <v>-48651080</v>
      </c>
    </row>
    <row r="1722" spans="1:15" x14ac:dyDescent="0.3">
      <c r="A1722" t="s">
        <v>1108</v>
      </c>
      <c r="B1722">
        <v>136</v>
      </c>
      <c r="C1722">
        <v>138</v>
      </c>
      <c r="D1722">
        <v>35168677</v>
      </c>
      <c r="E1722" t="s">
        <v>1593</v>
      </c>
      <c r="F1722" t="s">
        <v>61</v>
      </c>
      <c r="G1722" t="s">
        <v>4358</v>
      </c>
      <c r="H1722">
        <v>49311</v>
      </c>
      <c r="I1722">
        <v>278</v>
      </c>
      <c r="J1722" t="s">
        <v>29</v>
      </c>
      <c r="K1722" t="s">
        <v>200</v>
      </c>
      <c r="L1722">
        <v>100000000</v>
      </c>
      <c r="M1722">
        <v>2002</v>
      </c>
      <c r="N1722">
        <v>6.7</v>
      </c>
      <c r="O1722">
        <f>Table1[[#This Row],[gross]]-Table1[[#This Row],[budget]]</f>
        <v>-64831323</v>
      </c>
    </row>
    <row r="1723" spans="1:15" x14ac:dyDescent="0.3">
      <c r="A1723" t="s">
        <v>1993</v>
      </c>
      <c r="B1723">
        <v>81</v>
      </c>
      <c r="C1723">
        <v>132</v>
      </c>
      <c r="D1723">
        <v>10166502</v>
      </c>
      <c r="E1723" t="s">
        <v>130</v>
      </c>
      <c r="F1723" t="s">
        <v>1450</v>
      </c>
      <c r="G1723" t="s">
        <v>4360</v>
      </c>
      <c r="H1723">
        <v>18209</v>
      </c>
      <c r="I1723">
        <v>183</v>
      </c>
      <c r="J1723" t="s">
        <v>85</v>
      </c>
      <c r="K1723" t="s">
        <v>30</v>
      </c>
      <c r="L1723">
        <v>80000000</v>
      </c>
      <c r="M1723">
        <v>2005</v>
      </c>
      <c r="N1723">
        <v>6.7</v>
      </c>
      <c r="O1723">
        <f>Table1[[#This Row],[gross]]-Table1[[#This Row],[budget]]</f>
        <v>-69833498</v>
      </c>
    </row>
    <row r="1724" spans="1:15" x14ac:dyDescent="0.3">
      <c r="A1724" t="s">
        <v>2756</v>
      </c>
      <c r="B1724">
        <v>135</v>
      </c>
      <c r="C1724">
        <v>85</v>
      </c>
      <c r="D1724">
        <v>64459316</v>
      </c>
      <c r="E1724" t="s">
        <v>316</v>
      </c>
      <c r="F1724" t="s">
        <v>565</v>
      </c>
      <c r="G1724" t="s">
        <v>4362</v>
      </c>
      <c r="H1724">
        <v>85086</v>
      </c>
      <c r="I1724">
        <v>122</v>
      </c>
      <c r="J1724" t="s">
        <v>29</v>
      </c>
      <c r="K1724" t="s">
        <v>200</v>
      </c>
      <c r="L1724">
        <v>149000000</v>
      </c>
      <c r="M1724">
        <v>2006</v>
      </c>
      <c r="N1724">
        <v>6.7</v>
      </c>
      <c r="O1724">
        <f>Table1[[#This Row],[gross]]-Table1[[#This Row],[budget]]</f>
        <v>-84540684</v>
      </c>
    </row>
    <row r="1725" spans="1:15" x14ac:dyDescent="0.3">
      <c r="A1725" t="s">
        <v>190</v>
      </c>
      <c r="B1725">
        <v>343</v>
      </c>
      <c r="C1725">
        <v>156</v>
      </c>
      <c r="D1725">
        <v>105219735</v>
      </c>
      <c r="E1725" t="s">
        <v>4364</v>
      </c>
      <c r="F1725" t="s">
        <v>4365</v>
      </c>
      <c r="G1725" t="s">
        <v>4366</v>
      </c>
      <c r="H1725">
        <v>211765</v>
      </c>
      <c r="I1725">
        <v>546</v>
      </c>
      <c r="J1725" t="s">
        <v>29</v>
      </c>
      <c r="K1725" t="s">
        <v>30</v>
      </c>
      <c r="L1725">
        <v>200000000</v>
      </c>
      <c r="M1725">
        <v>2010</v>
      </c>
      <c r="N1725">
        <v>6.7</v>
      </c>
      <c r="O1725">
        <f>Table1[[#This Row],[gross]]-Table1[[#This Row],[budget]]</f>
        <v>-94780265</v>
      </c>
    </row>
    <row r="1726" spans="1:15" x14ac:dyDescent="0.3">
      <c r="A1726" t="s">
        <v>4367</v>
      </c>
      <c r="B1726">
        <v>168</v>
      </c>
      <c r="C1726">
        <v>95</v>
      </c>
      <c r="D1726">
        <v>241437427</v>
      </c>
      <c r="E1726" t="s">
        <v>4368</v>
      </c>
      <c r="F1726" t="s">
        <v>4369</v>
      </c>
      <c r="G1726" t="s">
        <v>4370</v>
      </c>
      <c r="H1726">
        <v>102071</v>
      </c>
      <c r="I1726">
        <v>756</v>
      </c>
      <c r="J1726" t="s">
        <v>29</v>
      </c>
      <c r="K1726" t="s">
        <v>30</v>
      </c>
      <c r="L1726">
        <v>5000000</v>
      </c>
      <c r="M1726">
        <v>2002</v>
      </c>
      <c r="N1726">
        <v>6.6</v>
      </c>
      <c r="O1726">
        <f>Table1[[#This Row],[gross]]-Table1[[#This Row],[budget]]</f>
        <v>236437427</v>
      </c>
    </row>
    <row r="1727" spans="1:15" x14ac:dyDescent="0.3">
      <c r="A1727" t="s">
        <v>2677</v>
      </c>
      <c r="B1727">
        <v>199</v>
      </c>
      <c r="C1727">
        <v>95</v>
      </c>
      <c r="D1727">
        <v>205399422</v>
      </c>
      <c r="E1727" t="s">
        <v>1493</v>
      </c>
      <c r="F1727" t="s">
        <v>4372</v>
      </c>
      <c r="G1727" t="s">
        <v>4373</v>
      </c>
      <c r="H1727">
        <v>181225</v>
      </c>
      <c r="I1727">
        <v>784</v>
      </c>
      <c r="J1727" t="s">
        <v>29</v>
      </c>
      <c r="K1727" t="s">
        <v>30</v>
      </c>
      <c r="L1727">
        <v>33000000</v>
      </c>
      <c r="M1727">
        <v>1999</v>
      </c>
      <c r="N1727">
        <v>6.6</v>
      </c>
      <c r="O1727">
        <f>Table1[[#This Row],[gross]]-Table1[[#This Row],[budget]]</f>
        <v>172399422</v>
      </c>
    </row>
    <row r="1728" spans="1:15" x14ac:dyDescent="0.3">
      <c r="A1728" t="s">
        <v>1668</v>
      </c>
      <c r="B1728">
        <v>37</v>
      </c>
      <c r="C1728">
        <v>120</v>
      </c>
      <c r="D1728">
        <v>173585516</v>
      </c>
      <c r="E1728" t="s">
        <v>4375</v>
      </c>
      <c r="F1728" t="s">
        <v>1670</v>
      </c>
      <c r="G1728" t="s">
        <v>4376</v>
      </c>
      <c r="H1728">
        <v>200077</v>
      </c>
      <c r="I1728">
        <v>189</v>
      </c>
      <c r="J1728" t="s">
        <v>29</v>
      </c>
      <c r="K1728" t="s">
        <v>30</v>
      </c>
      <c r="L1728">
        <v>18000000</v>
      </c>
      <c r="M1728">
        <v>1992</v>
      </c>
      <c r="N1728">
        <v>6.6</v>
      </c>
      <c r="O1728">
        <f>Table1[[#This Row],[gross]]-Table1[[#This Row],[budget]]</f>
        <v>155585516</v>
      </c>
    </row>
    <row r="1729" spans="1:15" x14ac:dyDescent="0.3">
      <c r="A1729" t="s">
        <v>2549</v>
      </c>
      <c r="B1729">
        <v>127</v>
      </c>
      <c r="C1729">
        <v>90</v>
      </c>
      <c r="D1729">
        <v>226138454</v>
      </c>
      <c r="E1729" t="s">
        <v>1562</v>
      </c>
      <c r="F1729" t="s">
        <v>4378</v>
      </c>
      <c r="G1729" t="s">
        <v>4379</v>
      </c>
      <c r="H1729">
        <v>160440</v>
      </c>
      <c r="I1729">
        <v>394</v>
      </c>
      <c r="J1729" t="s">
        <v>29</v>
      </c>
      <c r="K1729" t="s">
        <v>30</v>
      </c>
      <c r="L1729">
        <v>90000000</v>
      </c>
      <c r="M1729">
        <v>2001</v>
      </c>
      <c r="N1729">
        <v>6.6</v>
      </c>
      <c r="O1729">
        <f>Table1[[#This Row],[gross]]-Table1[[#This Row],[budget]]</f>
        <v>136138454</v>
      </c>
    </row>
    <row r="1730" spans="1:15" x14ac:dyDescent="0.3">
      <c r="A1730" t="s">
        <v>1403</v>
      </c>
      <c r="B1730">
        <v>389</v>
      </c>
      <c r="C1730">
        <v>137</v>
      </c>
      <c r="D1730">
        <v>281666058</v>
      </c>
      <c r="E1730" t="s">
        <v>4381</v>
      </c>
      <c r="F1730" t="s">
        <v>694</v>
      </c>
      <c r="G1730" t="s">
        <v>4382</v>
      </c>
      <c r="H1730">
        <v>166137</v>
      </c>
      <c r="I1730">
        <v>383</v>
      </c>
      <c r="J1730" t="s">
        <v>29</v>
      </c>
      <c r="K1730" t="s">
        <v>30</v>
      </c>
      <c r="L1730">
        <v>160000000</v>
      </c>
      <c r="M1730">
        <v>2015</v>
      </c>
      <c r="N1730">
        <v>6.6</v>
      </c>
      <c r="O1730">
        <f>Table1[[#This Row],[gross]]-Table1[[#This Row],[budget]]</f>
        <v>121666058</v>
      </c>
    </row>
    <row r="1731" spans="1:15" x14ac:dyDescent="0.3">
      <c r="A1731" t="s">
        <v>3680</v>
      </c>
      <c r="B1731">
        <v>270</v>
      </c>
      <c r="C1731">
        <v>123</v>
      </c>
      <c r="D1731">
        <v>159578352</v>
      </c>
      <c r="E1731" t="s">
        <v>2113</v>
      </c>
      <c r="F1731" t="s">
        <v>3556</v>
      </c>
      <c r="G1731" t="s">
        <v>4384</v>
      </c>
      <c r="H1731">
        <v>133177</v>
      </c>
      <c r="I1731">
        <v>380</v>
      </c>
      <c r="J1731" t="s">
        <v>29</v>
      </c>
      <c r="K1731" t="s">
        <v>30</v>
      </c>
      <c r="L1731">
        <v>43000000</v>
      </c>
      <c r="M1731">
        <v>2013</v>
      </c>
      <c r="N1731">
        <v>6.6</v>
      </c>
      <c r="O1731">
        <f>Table1[[#This Row],[gross]]-Table1[[#This Row],[budget]]</f>
        <v>116578352</v>
      </c>
    </row>
    <row r="1732" spans="1:15" x14ac:dyDescent="0.3">
      <c r="A1732" t="s">
        <v>3117</v>
      </c>
      <c r="B1732">
        <v>171</v>
      </c>
      <c r="C1732">
        <v>118</v>
      </c>
      <c r="D1732">
        <v>177575142</v>
      </c>
      <c r="E1732" t="s">
        <v>289</v>
      </c>
      <c r="F1732" t="s">
        <v>665</v>
      </c>
      <c r="G1732" t="s">
        <v>4386</v>
      </c>
      <c r="H1732">
        <v>244840</v>
      </c>
      <c r="I1732">
        <v>372</v>
      </c>
      <c r="J1732" t="s">
        <v>29</v>
      </c>
      <c r="K1732" t="s">
        <v>30</v>
      </c>
      <c r="L1732">
        <v>70000000</v>
      </c>
      <c r="M1732">
        <v>2005</v>
      </c>
      <c r="N1732">
        <v>6.6</v>
      </c>
      <c r="O1732">
        <f>Table1[[#This Row],[gross]]-Table1[[#This Row],[budget]]</f>
        <v>107575142</v>
      </c>
    </row>
    <row r="1733" spans="1:15" x14ac:dyDescent="0.3">
      <c r="A1733" t="s">
        <v>392</v>
      </c>
      <c r="B1733">
        <v>294</v>
      </c>
      <c r="C1733">
        <v>174</v>
      </c>
      <c r="D1733">
        <v>217536138</v>
      </c>
      <c r="E1733" t="s">
        <v>214</v>
      </c>
      <c r="F1733" t="s">
        <v>74</v>
      </c>
      <c r="G1733" t="s">
        <v>4388</v>
      </c>
      <c r="H1733">
        <v>314253</v>
      </c>
      <c r="I1733">
        <v>1966</v>
      </c>
      <c r="J1733" t="s">
        <v>29</v>
      </c>
      <c r="K1733" t="s">
        <v>30</v>
      </c>
      <c r="L1733">
        <v>125000000</v>
      </c>
      <c r="M1733">
        <v>2006</v>
      </c>
      <c r="N1733">
        <v>6.6</v>
      </c>
      <c r="O1733">
        <f>Table1[[#This Row],[gross]]-Table1[[#This Row],[budget]]</f>
        <v>92536138</v>
      </c>
    </row>
    <row r="1734" spans="1:15" x14ac:dyDescent="0.3">
      <c r="A1734" t="s">
        <v>2260</v>
      </c>
      <c r="B1734">
        <v>157</v>
      </c>
      <c r="C1734">
        <v>102</v>
      </c>
      <c r="D1734">
        <v>101978840</v>
      </c>
      <c r="E1734" t="s">
        <v>676</v>
      </c>
      <c r="F1734" t="s">
        <v>4390</v>
      </c>
      <c r="G1734" t="s">
        <v>4391</v>
      </c>
      <c r="H1734">
        <v>77724</v>
      </c>
      <c r="I1734">
        <v>162</v>
      </c>
      <c r="J1734" t="s">
        <v>29</v>
      </c>
      <c r="K1734" t="s">
        <v>30</v>
      </c>
      <c r="L1734">
        <v>15000000</v>
      </c>
      <c r="M1734">
        <v>2013</v>
      </c>
      <c r="N1734">
        <v>6.6</v>
      </c>
      <c r="O1734">
        <f>Table1[[#This Row],[gross]]-Table1[[#This Row],[budget]]</f>
        <v>86978840</v>
      </c>
    </row>
    <row r="1735" spans="1:15" x14ac:dyDescent="0.3">
      <c r="A1735" t="s">
        <v>2661</v>
      </c>
      <c r="B1735">
        <v>92</v>
      </c>
      <c r="C1735">
        <v>84</v>
      </c>
      <c r="D1735">
        <v>141600000</v>
      </c>
      <c r="E1735" t="s">
        <v>4393</v>
      </c>
      <c r="F1735" t="s">
        <v>40</v>
      </c>
      <c r="G1735" t="s">
        <v>4394</v>
      </c>
      <c r="H1735">
        <v>119675</v>
      </c>
      <c r="I1735">
        <v>216</v>
      </c>
      <c r="J1735" t="s">
        <v>29</v>
      </c>
      <c r="K1735" t="s">
        <v>30</v>
      </c>
      <c r="L1735">
        <v>55000000</v>
      </c>
      <c r="M1735">
        <v>1995</v>
      </c>
      <c r="N1735">
        <v>6.6</v>
      </c>
      <c r="O1735">
        <f>Table1[[#This Row],[gross]]-Table1[[#This Row],[budget]]</f>
        <v>86600000</v>
      </c>
    </row>
    <row r="1736" spans="1:15" x14ac:dyDescent="0.3">
      <c r="A1736" t="s">
        <v>3162</v>
      </c>
      <c r="B1736">
        <v>250</v>
      </c>
      <c r="C1736">
        <v>95</v>
      </c>
      <c r="D1736">
        <v>87025093</v>
      </c>
      <c r="E1736" t="s">
        <v>2463</v>
      </c>
      <c r="F1736" t="s">
        <v>4396</v>
      </c>
      <c r="G1736" t="s">
        <v>4397</v>
      </c>
      <c r="H1736">
        <v>188679</v>
      </c>
      <c r="I1736">
        <v>864</v>
      </c>
      <c r="J1736" t="s">
        <v>29</v>
      </c>
      <c r="K1736" t="s">
        <v>30</v>
      </c>
      <c r="L1736">
        <v>4000000</v>
      </c>
      <c r="M1736">
        <v>2005</v>
      </c>
      <c r="N1736">
        <v>6.6</v>
      </c>
      <c r="O1736">
        <f>Table1[[#This Row],[gross]]-Table1[[#This Row],[budget]]</f>
        <v>83025093</v>
      </c>
    </row>
    <row r="1737" spans="1:15" x14ac:dyDescent="0.3">
      <c r="A1737" t="s">
        <v>3727</v>
      </c>
      <c r="B1737">
        <v>77</v>
      </c>
      <c r="C1737">
        <v>122</v>
      </c>
      <c r="D1737">
        <v>91547205</v>
      </c>
      <c r="E1737" t="s">
        <v>289</v>
      </c>
      <c r="F1737" t="s">
        <v>4399</v>
      </c>
      <c r="G1737" t="s">
        <v>4400</v>
      </c>
      <c r="H1737">
        <v>34579</v>
      </c>
      <c r="I1737">
        <v>62</v>
      </c>
      <c r="J1737" t="s">
        <v>29</v>
      </c>
      <c r="K1737" t="s">
        <v>30</v>
      </c>
      <c r="L1737">
        <v>12000000</v>
      </c>
      <c r="M1737">
        <v>2012</v>
      </c>
      <c r="N1737">
        <v>6.6</v>
      </c>
      <c r="O1737">
        <f>Table1[[#This Row],[gross]]-Table1[[#This Row],[budget]]</f>
        <v>79547205</v>
      </c>
    </row>
    <row r="1738" spans="1:15" x14ac:dyDescent="0.3">
      <c r="A1738" t="s">
        <v>978</v>
      </c>
      <c r="B1738">
        <v>318</v>
      </c>
      <c r="C1738">
        <v>106</v>
      </c>
      <c r="D1738">
        <v>83574831</v>
      </c>
      <c r="E1738" t="s">
        <v>1453</v>
      </c>
      <c r="F1738" t="s">
        <v>3700</v>
      </c>
      <c r="G1738" t="s">
        <v>4402</v>
      </c>
      <c r="H1738">
        <v>109214</v>
      </c>
      <c r="I1738">
        <v>269</v>
      </c>
      <c r="J1738" t="s">
        <v>29</v>
      </c>
      <c r="K1738" t="s">
        <v>30</v>
      </c>
      <c r="L1738">
        <v>5000000</v>
      </c>
      <c r="M1738">
        <v>2013</v>
      </c>
      <c r="N1738">
        <v>6.6</v>
      </c>
      <c r="O1738">
        <f>Table1[[#This Row],[gross]]-Table1[[#This Row],[budget]]</f>
        <v>78574831</v>
      </c>
    </row>
    <row r="1739" spans="1:15" x14ac:dyDescent="0.3">
      <c r="A1739" t="s">
        <v>2285</v>
      </c>
      <c r="B1739">
        <v>177</v>
      </c>
      <c r="C1739">
        <v>107</v>
      </c>
      <c r="D1739">
        <v>126088877</v>
      </c>
      <c r="E1739" t="s">
        <v>2113</v>
      </c>
      <c r="F1739" t="s">
        <v>3495</v>
      </c>
      <c r="G1739" t="s">
        <v>4404</v>
      </c>
      <c r="H1739">
        <v>33354</v>
      </c>
      <c r="I1739">
        <v>110</v>
      </c>
      <c r="J1739" t="s">
        <v>29</v>
      </c>
      <c r="K1739" t="s">
        <v>30</v>
      </c>
      <c r="L1739">
        <v>50000000</v>
      </c>
      <c r="M1739">
        <v>2016</v>
      </c>
      <c r="N1739">
        <v>6.6</v>
      </c>
      <c r="O1739">
        <f>Table1[[#This Row],[gross]]-Table1[[#This Row],[budget]]</f>
        <v>76088877</v>
      </c>
    </row>
    <row r="1740" spans="1:15" x14ac:dyDescent="0.3">
      <c r="A1740" t="s">
        <v>996</v>
      </c>
      <c r="B1740">
        <v>164</v>
      </c>
      <c r="C1740">
        <v>122</v>
      </c>
      <c r="D1740">
        <v>148213377</v>
      </c>
      <c r="E1740" t="s">
        <v>2349</v>
      </c>
      <c r="F1740" t="s">
        <v>1586</v>
      </c>
      <c r="G1740" t="s">
        <v>4406</v>
      </c>
      <c r="H1740">
        <v>130776</v>
      </c>
      <c r="I1740">
        <v>437</v>
      </c>
      <c r="J1740" t="s">
        <v>29</v>
      </c>
      <c r="K1740" t="s">
        <v>30</v>
      </c>
      <c r="L1740">
        <v>73000000</v>
      </c>
      <c r="M1740">
        <v>2006</v>
      </c>
      <c r="N1740">
        <v>6.6</v>
      </c>
      <c r="O1740">
        <f>Table1[[#This Row],[gross]]-Table1[[#This Row],[budget]]</f>
        <v>75213377</v>
      </c>
    </row>
    <row r="1741" spans="1:15" x14ac:dyDescent="0.3">
      <c r="A1741" t="s">
        <v>1968</v>
      </c>
      <c r="B1741">
        <v>233</v>
      </c>
      <c r="C1741">
        <v>88</v>
      </c>
      <c r="D1741">
        <v>161317423</v>
      </c>
      <c r="E1741" t="s">
        <v>316</v>
      </c>
      <c r="F1741" t="s">
        <v>1299</v>
      </c>
      <c r="G1741" t="s">
        <v>4408</v>
      </c>
      <c r="H1741">
        <v>145321</v>
      </c>
      <c r="I1741">
        <v>139</v>
      </c>
      <c r="J1741" t="s">
        <v>29</v>
      </c>
      <c r="K1741" t="s">
        <v>30</v>
      </c>
      <c r="L1741">
        <v>95000000</v>
      </c>
      <c r="M1741">
        <v>2012</v>
      </c>
      <c r="N1741">
        <v>6.6</v>
      </c>
      <c r="O1741">
        <f>Table1[[#This Row],[gross]]-Table1[[#This Row],[budget]]</f>
        <v>66317423</v>
      </c>
    </row>
    <row r="1742" spans="1:15" x14ac:dyDescent="0.3">
      <c r="A1742" t="s">
        <v>1907</v>
      </c>
      <c r="B1742">
        <v>167</v>
      </c>
      <c r="C1742">
        <v>153</v>
      </c>
      <c r="D1742">
        <v>201573391</v>
      </c>
      <c r="E1742" t="s">
        <v>86</v>
      </c>
      <c r="F1742" t="s">
        <v>55</v>
      </c>
      <c r="G1742" t="s">
        <v>4410</v>
      </c>
      <c r="H1742">
        <v>322395</v>
      </c>
      <c r="I1742">
        <v>1171</v>
      </c>
      <c r="J1742" t="s">
        <v>29</v>
      </c>
      <c r="K1742" t="s">
        <v>30</v>
      </c>
      <c r="L1742">
        <v>140000000</v>
      </c>
      <c r="M1742">
        <v>1998</v>
      </c>
      <c r="N1742">
        <v>6.6</v>
      </c>
      <c r="O1742">
        <f>Table1[[#This Row],[gross]]-Table1[[#This Row],[budget]]</f>
        <v>61573391</v>
      </c>
    </row>
    <row r="1743" spans="1:15" x14ac:dyDescent="0.3">
      <c r="A1743" t="s">
        <v>1204</v>
      </c>
      <c r="B1743">
        <v>110</v>
      </c>
      <c r="C1743">
        <v>105</v>
      </c>
      <c r="D1743">
        <v>76400000</v>
      </c>
      <c r="E1743" t="s">
        <v>248</v>
      </c>
      <c r="F1743" t="s">
        <v>1204</v>
      </c>
      <c r="G1743" t="s">
        <v>4412</v>
      </c>
      <c r="H1743">
        <v>58743</v>
      </c>
      <c r="I1743">
        <v>192</v>
      </c>
      <c r="J1743" t="s">
        <v>29</v>
      </c>
      <c r="K1743" t="s">
        <v>30</v>
      </c>
      <c r="L1743">
        <v>17000000</v>
      </c>
      <c r="M1743">
        <v>1984</v>
      </c>
      <c r="N1743">
        <v>6.6</v>
      </c>
      <c r="O1743">
        <f>Table1[[#This Row],[gross]]-Table1[[#This Row],[budget]]</f>
        <v>59400000</v>
      </c>
    </row>
    <row r="1744" spans="1:15" x14ac:dyDescent="0.3">
      <c r="A1744" t="s">
        <v>2260</v>
      </c>
      <c r="B1744">
        <v>106</v>
      </c>
      <c r="C1744">
        <v>87</v>
      </c>
      <c r="D1744">
        <v>64267897</v>
      </c>
      <c r="E1744" t="s">
        <v>4068</v>
      </c>
      <c r="F1744" t="s">
        <v>2741</v>
      </c>
      <c r="G1744" t="s">
        <v>4413</v>
      </c>
      <c r="H1744">
        <v>67992</v>
      </c>
      <c r="I1744">
        <v>327</v>
      </c>
      <c r="J1744" t="s">
        <v>29</v>
      </c>
      <c r="K1744" t="s">
        <v>30</v>
      </c>
      <c r="L1744">
        <v>5000000</v>
      </c>
      <c r="M1744">
        <v>2002</v>
      </c>
      <c r="N1744">
        <v>6.6</v>
      </c>
      <c r="O1744">
        <f>Table1[[#This Row],[gross]]-Table1[[#This Row],[budget]]</f>
        <v>59267897</v>
      </c>
    </row>
    <row r="1745" spans="1:15" x14ac:dyDescent="0.3">
      <c r="A1745" t="s">
        <v>392</v>
      </c>
      <c r="B1745">
        <v>79</v>
      </c>
      <c r="C1745">
        <v>139</v>
      </c>
      <c r="D1745">
        <v>136448821</v>
      </c>
      <c r="E1745" t="s">
        <v>543</v>
      </c>
      <c r="F1745" t="s">
        <v>4414</v>
      </c>
      <c r="G1745" t="s">
        <v>4415</v>
      </c>
      <c r="H1745">
        <v>98989</v>
      </c>
      <c r="I1745">
        <v>158</v>
      </c>
      <c r="J1745" t="s">
        <v>29</v>
      </c>
      <c r="K1745" t="s">
        <v>30</v>
      </c>
      <c r="L1745">
        <v>80000000</v>
      </c>
      <c r="M1745">
        <v>1996</v>
      </c>
      <c r="N1745">
        <v>6.6</v>
      </c>
      <c r="O1745">
        <f>Table1[[#This Row],[gross]]-Table1[[#This Row],[budget]]</f>
        <v>56448821</v>
      </c>
    </row>
    <row r="1746" spans="1:15" x14ac:dyDescent="0.3">
      <c r="A1746" t="s">
        <v>72</v>
      </c>
      <c r="B1746">
        <v>185</v>
      </c>
      <c r="C1746">
        <v>130</v>
      </c>
      <c r="D1746">
        <v>155370362</v>
      </c>
      <c r="E1746" t="s">
        <v>4416</v>
      </c>
      <c r="F1746" t="s">
        <v>79</v>
      </c>
      <c r="G1746" t="s">
        <v>4417</v>
      </c>
      <c r="H1746">
        <v>98403</v>
      </c>
      <c r="I1746">
        <v>683</v>
      </c>
      <c r="J1746" t="s">
        <v>29</v>
      </c>
      <c r="K1746" t="s">
        <v>30</v>
      </c>
      <c r="L1746">
        <v>100000000</v>
      </c>
      <c r="M1746">
        <v>2000</v>
      </c>
      <c r="N1746">
        <v>6.6</v>
      </c>
      <c r="O1746">
        <f>Table1[[#This Row],[gross]]-Table1[[#This Row],[budget]]</f>
        <v>55370362</v>
      </c>
    </row>
    <row r="1747" spans="1:15" x14ac:dyDescent="0.3">
      <c r="A1747" t="s">
        <v>4338</v>
      </c>
      <c r="B1747">
        <v>98</v>
      </c>
      <c r="C1747">
        <v>103</v>
      </c>
      <c r="D1747">
        <v>57469179</v>
      </c>
      <c r="E1747" t="s">
        <v>1900</v>
      </c>
      <c r="F1747" t="s">
        <v>4419</v>
      </c>
      <c r="G1747" t="s">
        <v>4420</v>
      </c>
      <c r="H1747">
        <v>63855</v>
      </c>
      <c r="I1747">
        <v>248</v>
      </c>
      <c r="J1747" t="s">
        <v>29</v>
      </c>
      <c r="K1747" t="s">
        <v>30</v>
      </c>
      <c r="L1747">
        <v>11500000</v>
      </c>
      <c r="M1747">
        <v>1989</v>
      </c>
      <c r="N1747">
        <v>6.6</v>
      </c>
      <c r="O1747">
        <f>Table1[[#This Row],[gross]]-Table1[[#This Row],[budget]]</f>
        <v>45969179</v>
      </c>
    </row>
    <row r="1748" spans="1:15" x14ac:dyDescent="0.3">
      <c r="A1748" t="s">
        <v>2683</v>
      </c>
      <c r="B1748">
        <v>30</v>
      </c>
      <c r="C1748">
        <v>132</v>
      </c>
      <c r="D1748">
        <v>74787599</v>
      </c>
      <c r="E1748" t="s">
        <v>588</v>
      </c>
      <c r="F1748" t="s">
        <v>4421</v>
      </c>
      <c r="G1748" t="s">
        <v>4422</v>
      </c>
      <c r="H1748">
        <v>12549</v>
      </c>
      <c r="I1748">
        <v>109</v>
      </c>
      <c r="J1748" t="s">
        <v>29</v>
      </c>
      <c r="K1748" t="s">
        <v>30</v>
      </c>
      <c r="L1748">
        <v>30000000</v>
      </c>
      <c r="M1748">
        <v>1991</v>
      </c>
      <c r="N1748">
        <v>6.6</v>
      </c>
      <c r="O1748">
        <f>Table1[[#This Row],[gross]]-Table1[[#This Row],[budget]]</f>
        <v>44787599</v>
      </c>
    </row>
    <row r="1749" spans="1:15" x14ac:dyDescent="0.3">
      <c r="A1749" t="s">
        <v>2568</v>
      </c>
      <c r="B1749">
        <v>98</v>
      </c>
      <c r="C1749">
        <v>118</v>
      </c>
      <c r="D1749">
        <v>75668868</v>
      </c>
      <c r="E1749" t="s">
        <v>4424</v>
      </c>
      <c r="F1749" t="s">
        <v>1470</v>
      </c>
      <c r="G1749" t="s">
        <v>4425</v>
      </c>
      <c r="H1749">
        <v>60504</v>
      </c>
      <c r="I1749">
        <v>249</v>
      </c>
      <c r="J1749" t="s">
        <v>29</v>
      </c>
      <c r="K1749" t="s">
        <v>30</v>
      </c>
      <c r="L1749">
        <v>35000000</v>
      </c>
      <c r="M1749">
        <v>1994</v>
      </c>
      <c r="N1749">
        <v>6.6</v>
      </c>
      <c r="O1749">
        <f>Table1[[#This Row],[gross]]-Table1[[#This Row],[budget]]</f>
        <v>40668868</v>
      </c>
    </row>
    <row r="1750" spans="1:15" x14ac:dyDescent="0.3">
      <c r="A1750" t="s">
        <v>2556</v>
      </c>
      <c r="B1750">
        <v>106</v>
      </c>
      <c r="C1750">
        <v>131</v>
      </c>
      <c r="D1750">
        <v>67900000</v>
      </c>
      <c r="E1750" t="s">
        <v>715</v>
      </c>
      <c r="F1750" t="s">
        <v>4426</v>
      </c>
      <c r="G1750" t="s">
        <v>4427</v>
      </c>
      <c r="H1750">
        <v>74374</v>
      </c>
      <c r="I1750">
        <v>225</v>
      </c>
      <c r="J1750" t="s">
        <v>29</v>
      </c>
      <c r="K1750" t="s">
        <v>200</v>
      </c>
      <c r="L1750">
        <v>27500000</v>
      </c>
      <c r="M1750">
        <v>1983</v>
      </c>
      <c r="N1750">
        <v>6.6</v>
      </c>
      <c r="O1750">
        <f>Table1[[#This Row],[gross]]-Table1[[#This Row],[budget]]</f>
        <v>40400000</v>
      </c>
    </row>
    <row r="1751" spans="1:15" x14ac:dyDescent="0.3">
      <c r="A1751" t="s">
        <v>3387</v>
      </c>
      <c r="B1751">
        <v>131</v>
      </c>
      <c r="C1751">
        <v>88</v>
      </c>
      <c r="D1751">
        <v>44793200</v>
      </c>
      <c r="E1751" t="s">
        <v>4137</v>
      </c>
      <c r="F1751" t="s">
        <v>4429</v>
      </c>
      <c r="G1751" t="s">
        <v>4430</v>
      </c>
      <c r="H1751">
        <v>49820</v>
      </c>
      <c r="I1751">
        <v>311</v>
      </c>
      <c r="J1751" t="s">
        <v>29</v>
      </c>
      <c r="K1751" t="s">
        <v>30</v>
      </c>
      <c r="L1751">
        <v>4500000</v>
      </c>
      <c r="M1751">
        <v>1987</v>
      </c>
      <c r="N1751">
        <v>6.6</v>
      </c>
      <c r="O1751">
        <f>Table1[[#This Row],[gross]]-Table1[[#This Row],[budget]]</f>
        <v>40293200</v>
      </c>
    </row>
    <row r="1752" spans="1:15" x14ac:dyDescent="0.3">
      <c r="A1752" t="s">
        <v>2827</v>
      </c>
      <c r="B1752">
        <v>222</v>
      </c>
      <c r="C1752">
        <v>105</v>
      </c>
      <c r="D1752">
        <v>63910583</v>
      </c>
      <c r="E1752" t="s">
        <v>289</v>
      </c>
      <c r="F1752" t="s">
        <v>44</v>
      </c>
      <c r="G1752" t="s">
        <v>4431</v>
      </c>
      <c r="H1752">
        <v>106755</v>
      </c>
      <c r="I1752">
        <v>173</v>
      </c>
      <c r="J1752" t="s">
        <v>29</v>
      </c>
      <c r="K1752" t="s">
        <v>30</v>
      </c>
      <c r="L1752">
        <v>28000000</v>
      </c>
      <c r="M1752">
        <v>2013</v>
      </c>
      <c r="N1752">
        <v>6.6</v>
      </c>
      <c r="O1752">
        <f>Table1[[#This Row],[gross]]-Table1[[#This Row],[budget]]</f>
        <v>35910583</v>
      </c>
    </row>
    <row r="1753" spans="1:15" x14ac:dyDescent="0.3">
      <c r="A1753" t="s">
        <v>1897</v>
      </c>
      <c r="B1753">
        <v>49</v>
      </c>
      <c r="C1753">
        <v>115</v>
      </c>
      <c r="D1753">
        <v>61490000</v>
      </c>
      <c r="E1753" t="s">
        <v>1489</v>
      </c>
      <c r="F1753" t="s">
        <v>2153</v>
      </c>
      <c r="G1753" t="s">
        <v>4433</v>
      </c>
      <c r="H1753">
        <v>62037</v>
      </c>
      <c r="I1753">
        <v>148</v>
      </c>
      <c r="J1753" t="s">
        <v>29</v>
      </c>
      <c r="K1753" t="s">
        <v>30</v>
      </c>
      <c r="L1753">
        <v>26000000</v>
      </c>
      <c r="M1753">
        <v>1990</v>
      </c>
      <c r="N1753">
        <v>6.6</v>
      </c>
      <c r="O1753">
        <f>Table1[[#This Row],[gross]]-Table1[[#This Row],[budget]]</f>
        <v>35490000</v>
      </c>
    </row>
    <row r="1754" spans="1:15" x14ac:dyDescent="0.3">
      <c r="A1754" t="s">
        <v>934</v>
      </c>
      <c r="B1754">
        <v>307</v>
      </c>
      <c r="C1754">
        <v>95</v>
      </c>
      <c r="D1754">
        <v>100448498</v>
      </c>
      <c r="E1754" t="s">
        <v>73</v>
      </c>
      <c r="F1754" t="s">
        <v>388</v>
      </c>
      <c r="G1754" t="s">
        <v>4434</v>
      </c>
      <c r="H1754">
        <v>272789</v>
      </c>
      <c r="I1754">
        <v>285</v>
      </c>
      <c r="J1754" t="s">
        <v>29</v>
      </c>
      <c r="K1754" t="s">
        <v>30</v>
      </c>
      <c r="L1754">
        <v>65000000</v>
      </c>
      <c r="M1754">
        <v>2010</v>
      </c>
      <c r="N1754">
        <v>6.6</v>
      </c>
      <c r="O1754">
        <f>Table1[[#This Row],[gross]]-Table1[[#This Row],[budget]]</f>
        <v>35448498</v>
      </c>
    </row>
    <row r="1755" spans="1:15" x14ac:dyDescent="0.3">
      <c r="A1755" t="s">
        <v>857</v>
      </c>
      <c r="B1755">
        <v>53</v>
      </c>
      <c r="C1755">
        <v>115</v>
      </c>
      <c r="D1755">
        <v>38168022</v>
      </c>
      <c r="E1755" t="s">
        <v>4068</v>
      </c>
      <c r="F1755" t="s">
        <v>2776</v>
      </c>
      <c r="G1755" t="s">
        <v>4436</v>
      </c>
      <c r="H1755">
        <v>4687</v>
      </c>
      <c r="I1755">
        <v>83</v>
      </c>
      <c r="J1755" t="s">
        <v>29</v>
      </c>
      <c r="K1755" t="s">
        <v>30</v>
      </c>
      <c r="L1755">
        <v>3000000</v>
      </c>
      <c r="M1755">
        <v>2000</v>
      </c>
      <c r="N1755">
        <v>6.6</v>
      </c>
      <c r="O1755">
        <f>Table1[[#This Row],[gross]]-Table1[[#This Row],[budget]]</f>
        <v>35168022</v>
      </c>
    </row>
    <row r="1756" spans="1:15" x14ac:dyDescent="0.3">
      <c r="A1756" t="s">
        <v>2414</v>
      </c>
      <c r="B1756">
        <v>83</v>
      </c>
      <c r="C1756">
        <v>115</v>
      </c>
      <c r="D1756">
        <v>60491560</v>
      </c>
      <c r="E1756" t="s">
        <v>140</v>
      </c>
      <c r="F1756" t="s">
        <v>27</v>
      </c>
      <c r="G1756" t="s">
        <v>4437</v>
      </c>
      <c r="H1756">
        <v>50653</v>
      </c>
      <c r="I1756">
        <v>143</v>
      </c>
      <c r="J1756" t="s">
        <v>29</v>
      </c>
      <c r="K1756" t="s">
        <v>30</v>
      </c>
      <c r="L1756">
        <v>27000000</v>
      </c>
      <c r="M1756">
        <v>1997</v>
      </c>
      <c r="N1756">
        <v>6.6</v>
      </c>
      <c r="O1756">
        <f>Table1[[#This Row],[gross]]-Table1[[#This Row],[budget]]</f>
        <v>33491560</v>
      </c>
    </row>
    <row r="1757" spans="1:15" x14ac:dyDescent="0.3">
      <c r="A1757" t="s">
        <v>1826</v>
      </c>
      <c r="B1757">
        <v>235</v>
      </c>
      <c r="C1757">
        <v>90</v>
      </c>
      <c r="D1757">
        <v>72266306</v>
      </c>
      <c r="E1757" t="s">
        <v>140</v>
      </c>
      <c r="F1757" t="s">
        <v>902</v>
      </c>
      <c r="G1757" t="s">
        <v>4438</v>
      </c>
      <c r="H1757">
        <v>127528</v>
      </c>
      <c r="I1757">
        <v>422</v>
      </c>
      <c r="J1757" t="s">
        <v>29</v>
      </c>
      <c r="K1757" t="s">
        <v>30</v>
      </c>
      <c r="L1757">
        <v>40000000</v>
      </c>
      <c r="M1757">
        <v>2008</v>
      </c>
      <c r="N1757">
        <v>6.6</v>
      </c>
      <c r="O1757">
        <f>Table1[[#This Row],[gross]]-Table1[[#This Row],[budget]]</f>
        <v>32266306</v>
      </c>
    </row>
    <row r="1758" spans="1:15" x14ac:dyDescent="0.3">
      <c r="A1758" t="s">
        <v>2756</v>
      </c>
      <c r="B1758">
        <v>103</v>
      </c>
      <c r="C1758">
        <v>99</v>
      </c>
      <c r="D1758">
        <v>52691009</v>
      </c>
      <c r="E1758" t="s">
        <v>1669</v>
      </c>
      <c r="F1758" t="s">
        <v>3623</v>
      </c>
      <c r="G1758" t="s">
        <v>4440</v>
      </c>
      <c r="H1758">
        <v>18727</v>
      </c>
      <c r="I1758">
        <v>45</v>
      </c>
      <c r="J1758" t="s">
        <v>29</v>
      </c>
      <c r="K1758" t="s">
        <v>30</v>
      </c>
      <c r="L1758">
        <v>21000000</v>
      </c>
      <c r="M1758">
        <v>2011</v>
      </c>
      <c r="N1758">
        <v>6.6</v>
      </c>
      <c r="O1758">
        <f>Table1[[#This Row],[gross]]-Table1[[#This Row],[budget]]</f>
        <v>31691009</v>
      </c>
    </row>
    <row r="1759" spans="1:15" x14ac:dyDescent="0.3">
      <c r="A1759" t="s">
        <v>2266</v>
      </c>
      <c r="B1759">
        <v>187</v>
      </c>
      <c r="C1759">
        <v>120</v>
      </c>
      <c r="D1759">
        <v>112703470</v>
      </c>
      <c r="E1759" t="s">
        <v>699</v>
      </c>
      <c r="F1759" t="s">
        <v>1539</v>
      </c>
      <c r="G1759" t="s">
        <v>4441</v>
      </c>
      <c r="H1759">
        <v>69860</v>
      </c>
      <c r="I1759">
        <v>214</v>
      </c>
      <c r="J1759" t="s">
        <v>29</v>
      </c>
      <c r="K1759" t="s">
        <v>30</v>
      </c>
      <c r="L1759">
        <v>85000000</v>
      </c>
      <c r="M1759">
        <v>2009</v>
      </c>
      <c r="N1759">
        <v>6.6</v>
      </c>
      <c r="O1759">
        <f>Table1[[#This Row],[gross]]-Table1[[#This Row],[budget]]</f>
        <v>27703470</v>
      </c>
    </row>
    <row r="1760" spans="1:15" x14ac:dyDescent="0.3">
      <c r="A1760" t="s">
        <v>2051</v>
      </c>
      <c r="B1760">
        <v>169</v>
      </c>
      <c r="C1760">
        <v>105</v>
      </c>
      <c r="D1760">
        <v>51853450</v>
      </c>
      <c r="E1760" t="s">
        <v>4443</v>
      </c>
      <c r="F1760" t="s">
        <v>3010</v>
      </c>
      <c r="G1760" t="s">
        <v>4444</v>
      </c>
      <c r="H1760">
        <v>37398</v>
      </c>
      <c r="I1760">
        <v>110</v>
      </c>
      <c r="J1760" t="s">
        <v>29</v>
      </c>
      <c r="K1760" t="s">
        <v>30</v>
      </c>
      <c r="L1760">
        <v>25000000</v>
      </c>
      <c r="M1760">
        <v>2012</v>
      </c>
      <c r="N1760">
        <v>6.6</v>
      </c>
      <c r="O1760">
        <f>Table1[[#This Row],[gross]]-Table1[[#This Row],[budget]]</f>
        <v>26853450</v>
      </c>
    </row>
    <row r="1761" spans="1:15" x14ac:dyDescent="0.3">
      <c r="A1761" t="s">
        <v>2497</v>
      </c>
      <c r="B1761">
        <v>153</v>
      </c>
      <c r="C1761">
        <v>102</v>
      </c>
      <c r="D1761">
        <v>38087366</v>
      </c>
      <c r="E1761" t="s">
        <v>1929</v>
      </c>
      <c r="F1761" t="s">
        <v>4446</v>
      </c>
      <c r="G1761" t="s">
        <v>4447</v>
      </c>
      <c r="H1761">
        <v>113918</v>
      </c>
      <c r="I1761">
        <v>165</v>
      </c>
      <c r="J1761" t="s">
        <v>29</v>
      </c>
      <c r="K1761" t="s">
        <v>30</v>
      </c>
      <c r="L1761">
        <v>12000000</v>
      </c>
      <c r="M1761">
        <v>2008</v>
      </c>
      <c r="N1761">
        <v>6.6</v>
      </c>
      <c r="O1761">
        <f>Table1[[#This Row],[gross]]-Table1[[#This Row],[budget]]</f>
        <v>26087366</v>
      </c>
    </row>
    <row r="1762" spans="1:15" x14ac:dyDescent="0.3">
      <c r="A1762" t="s">
        <v>2194</v>
      </c>
      <c r="B1762">
        <v>158</v>
      </c>
      <c r="C1762">
        <v>122</v>
      </c>
      <c r="D1762">
        <v>33071558</v>
      </c>
      <c r="E1762" t="s">
        <v>73</v>
      </c>
      <c r="F1762" t="s">
        <v>4448</v>
      </c>
      <c r="G1762" t="s">
        <v>4449</v>
      </c>
      <c r="H1762">
        <v>22369</v>
      </c>
      <c r="I1762">
        <v>100</v>
      </c>
      <c r="J1762" t="s">
        <v>29</v>
      </c>
      <c r="K1762" t="s">
        <v>200</v>
      </c>
      <c r="L1762">
        <v>10000000</v>
      </c>
      <c r="M1762">
        <v>2015</v>
      </c>
      <c r="N1762">
        <v>6.6</v>
      </c>
      <c r="O1762">
        <f>Table1[[#This Row],[gross]]-Table1[[#This Row],[budget]]</f>
        <v>23071558</v>
      </c>
    </row>
    <row r="1763" spans="1:15" x14ac:dyDescent="0.3">
      <c r="A1763" t="s">
        <v>1962</v>
      </c>
      <c r="B1763">
        <v>128</v>
      </c>
      <c r="C1763">
        <v>97</v>
      </c>
      <c r="D1763">
        <v>47124400</v>
      </c>
      <c r="E1763" t="s">
        <v>4122</v>
      </c>
      <c r="F1763" t="s">
        <v>656</v>
      </c>
      <c r="G1763" t="s">
        <v>4451</v>
      </c>
      <c r="H1763">
        <v>49676</v>
      </c>
      <c r="I1763">
        <v>181</v>
      </c>
      <c r="J1763" t="s">
        <v>29</v>
      </c>
      <c r="K1763" t="s">
        <v>30</v>
      </c>
      <c r="L1763">
        <v>25000000</v>
      </c>
      <c r="M1763">
        <v>2005</v>
      </c>
      <c r="N1763">
        <v>6.6</v>
      </c>
      <c r="O1763">
        <f>Table1[[#This Row],[gross]]-Table1[[#This Row],[budget]]</f>
        <v>22124400</v>
      </c>
    </row>
    <row r="1764" spans="1:15" x14ac:dyDescent="0.3">
      <c r="A1764" t="s">
        <v>1238</v>
      </c>
      <c r="B1764">
        <v>364</v>
      </c>
      <c r="C1764">
        <v>90</v>
      </c>
      <c r="D1764">
        <v>24475193</v>
      </c>
      <c r="E1764" t="s">
        <v>699</v>
      </c>
      <c r="F1764" t="s">
        <v>1238</v>
      </c>
      <c r="G1764" t="s">
        <v>4453</v>
      </c>
      <c r="H1764">
        <v>190494</v>
      </c>
      <c r="I1764">
        <v>314</v>
      </c>
      <c r="J1764" t="s">
        <v>29</v>
      </c>
      <c r="K1764" t="s">
        <v>30</v>
      </c>
      <c r="L1764">
        <v>3000000</v>
      </c>
      <c r="M1764">
        <v>2013</v>
      </c>
      <c r="N1764">
        <v>6.6</v>
      </c>
      <c r="O1764">
        <f>Table1[[#This Row],[gross]]-Table1[[#This Row],[budget]]</f>
        <v>21475193</v>
      </c>
    </row>
    <row r="1765" spans="1:15" x14ac:dyDescent="0.3">
      <c r="A1765" t="s">
        <v>2293</v>
      </c>
      <c r="B1765">
        <v>215</v>
      </c>
      <c r="C1765">
        <v>118</v>
      </c>
      <c r="D1765">
        <v>101111837</v>
      </c>
      <c r="E1765" t="s">
        <v>500</v>
      </c>
      <c r="F1765" t="s">
        <v>544</v>
      </c>
      <c r="G1765" t="s">
        <v>4455</v>
      </c>
      <c r="H1765">
        <v>150764</v>
      </c>
      <c r="I1765">
        <v>318</v>
      </c>
      <c r="J1765" t="s">
        <v>29</v>
      </c>
      <c r="K1765" t="s">
        <v>30</v>
      </c>
      <c r="L1765">
        <v>80000000</v>
      </c>
      <c r="M1765">
        <v>2008</v>
      </c>
      <c r="N1765">
        <v>6.6</v>
      </c>
      <c r="O1765">
        <f>Table1[[#This Row],[gross]]-Table1[[#This Row],[budget]]</f>
        <v>21111837</v>
      </c>
    </row>
    <row r="1766" spans="1:15" x14ac:dyDescent="0.3">
      <c r="A1766" t="s">
        <v>2754</v>
      </c>
      <c r="B1766">
        <v>238</v>
      </c>
      <c r="C1766">
        <v>109</v>
      </c>
      <c r="D1766">
        <v>55802754</v>
      </c>
      <c r="E1766" t="s">
        <v>289</v>
      </c>
      <c r="F1766" t="s">
        <v>2512</v>
      </c>
      <c r="G1766" t="s">
        <v>4457</v>
      </c>
      <c r="H1766">
        <v>270228</v>
      </c>
      <c r="I1766">
        <v>194</v>
      </c>
      <c r="J1766" t="s">
        <v>29</v>
      </c>
      <c r="K1766" t="s">
        <v>30</v>
      </c>
      <c r="L1766">
        <v>35000000</v>
      </c>
      <c r="M1766">
        <v>2011</v>
      </c>
      <c r="N1766">
        <v>6.6</v>
      </c>
      <c r="O1766">
        <f>Table1[[#This Row],[gross]]-Table1[[#This Row],[budget]]</f>
        <v>20802754</v>
      </c>
    </row>
    <row r="1767" spans="1:15" x14ac:dyDescent="0.3">
      <c r="A1767" t="s">
        <v>2683</v>
      </c>
      <c r="B1767">
        <v>16</v>
      </c>
      <c r="C1767">
        <v>132</v>
      </c>
      <c r="D1767">
        <v>30400000</v>
      </c>
      <c r="E1767" t="s">
        <v>1437</v>
      </c>
      <c r="F1767" t="s">
        <v>2977</v>
      </c>
      <c r="G1767" t="s">
        <v>4459</v>
      </c>
      <c r="H1767">
        <v>9503</v>
      </c>
      <c r="I1767">
        <v>68</v>
      </c>
      <c r="J1767" t="s">
        <v>29</v>
      </c>
      <c r="K1767" t="s">
        <v>200</v>
      </c>
      <c r="L1767">
        <v>12000000</v>
      </c>
      <c r="M1767">
        <v>1983</v>
      </c>
      <c r="N1767">
        <v>6.6</v>
      </c>
      <c r="O1767">
        <f>Table1[[#This Row],[gross]]-Table1[[#This Row],[budget]]</f>
        <v>18400000</v>
      </c>
    </row>
    <row r="1768" spans="1:15" x14ac:dyDescent="0.3">
      <c r="A1768" t="s">
        <v>278</v>
      </c>
      <c r="B1768">
        <v>64</v>
      </c>
      <c r="C1768">
        <v>127</v>
      </c>
      <c r="D1768">
        <v>67823573</v>
      </c>
      <c r="E1768" t="s">
        <v>417</v>
      </c>
      <c r="F1768" t="s">
        <v>150</v>
      </c>
      <c r="G1768" t="s">
        <v>4461</v>
      </c>
      <c r="H1768">
        <v>91176</v>
      </c>
      <c r="I1768">
        <v>130</v>
      </c>
      <c r="J1768" t="s">
        <v>29</v>
      </c>
      <c r="K1768" t="s">
        <v>30</v>
      </c>
      <c r="L1768">
        <v>50000000</v>
      </c>
      <c r="M1768">
        <v>1995</v>
      </c>
      <c r="N1768">
        <v>6.6</v>
      </c>
      <c r="O1768">
        <f>Table1[[#This Row],[gross]]-Table1[[#This Row],[budget]]</f>
        <v>17823573</v>
      </c>
    </row>
    <row r="1769" spans="1:15" x14ac:dyDescent="0.3">
      <c r="A1769" t="s">
        <v>2570</v>
      </c>
      <c r="B1769">
        <v>241</v>
      </c>
      <c r="C1769">
        <v>114</v>
      </c>
      <c r="D1769">
        <v>32721635</v>
      </c>
      <c r="E1769" t="s">
        <v>4463</v>
      </c>
      <c r="F1769" t="s">
        <v>3171</v>
      </c>
      <c r="G1769" t="s">
        <v>4464</v>
      </c>
      <c r="H1769">
        <v>67822</v>
      </c>
      <c r="I1769">
        <v>279</v>
      </c>
      <c r="J1769" t="s">
        <v>29</v>
      </c>
      <c r="K1769" t="s">
        <v>30</v>
      </c>
      <c r="L1769">
        <v>15000000</v>
      </c>
      <c r="M1769">
        <v>2009</v>
      </c>
      <c r="N1769">
        <v>6.6</v>
      </c>
      <c r="O1769">
        <f>Table1[[#This Row],[gross]]-Table1[[#This Row],[budget]]</f>
        <v>17721635</v>
      </c>
    </row>
    <row r="1770" spans="1:15" x14ac:dyDescent="0.3">
      <c r="A1770" t="s">
        <v>2570</v>
      </c>
      <c r="B1770">
        <v>241</v>
      </c>
      <c r="C1770">
        <v>114</v>
      </c>
      <c r="D1770">
        <v>32721635</v>
      </c>
      <c r="E1770" t="s">
        <v>4463</v>
      </c>
      <c r="F1770" t="s">
        <v>3171</v>
      </c>
      <c r="G1770" t="s">
        <v>4464</v>
      </c>
      <c r="H1770">
        <v>67824</v>
      </c>
      <c r="I1770">
        <v>279</v>
      </c>
      <c r="J1770" t="s">
        <v>29</v>
      </c>
      <c r="K1770" t="s">
        <v>30</v>
      </c>
      <c r="L1770">
        <v>15000000</v>
      </c>
      <c r="M1770">
        <v>2009</v>
      </c>
      <c r="N1770">
        <v>6.6</v>
      </c>
      <c r="O1770">
        <f>Table1[[#This Row],[gross]]-Table1[[#This Row],[budget]]</f>
        <v>17721635</v>
      </c>
    </row>
    <row r="1771" spans="1:15" x14ac:dyDescent="0.3">
      <c r="A1771" t="s">
        <v>2417</v>
      </c>
      <c r="B1771">
        <v>135</v>
      </c>
      <c r="C1771">
        <v>90</v>
      </c>
      <c r="D1771">
        <v>45162741</v>
      </c>
      <c r="E1771" t="s">
        <v>676</v>
      </c>
      <c r="F1771" t="s">
        <v>1308</v>
      </c>
      <c r="G1771" t="s">
        <v>4467</v>
      </c>
      <c r="H1771">
        <v>201084</v>
      </c>
      <c r="I1771">
        <v>523</v>
      </c>
      <c r="J1771" t="s">
        <v>29</v>
      </c>
      <c r="K1771" t="s">
        <v>227</v>
      </c>
      <c r="L1771">
        <v>28000000</v>
      </c>
      <c r="M1771">
        <v>2001</v>
      </c>
      <c r="N1771">
        <v>6.6</v>
      </c>
      <c r="O1771">
        <f>Table1[[#This Row],[gross]]-Table1[[#This Row],[budget]]</f>
        <v>17162741</v>
      </c>
    </row>
    <row r="1772" spans="1:15" x14ac:dyDescent="0.3">
      <c r="A1772" t="s">
        <v>2446</v>
      </c>
      <c r="B1772">
        <v>161</v>
      </c>
      <c r="C1772">
        <v>91</v>
      </c>
      <c r="D1772">
        <v>17986000</v>
      </c>
      <c r="E1772" t="s">
        <v>626</v>
      </c>
      <c r="F1772" t="s">
        <v>4468</v>
      </c>
      <c r="G1772" t="s">
        <v>4469</v>
      </c>
      <c r="H1772">
        <v>22773</v>
      </c>
      <c r="I1772">
        <v>195</v>
      </c>
      <c r="J1772" t="s">
        <v>29</v>
      </c>
      <c r="K1772" t="s">
        <v>30</v>
      </c>
      <c r="L1772">
        <v>1000000</v>
      </c>
      <c r="M1772">
        <v>1981</v>
      </c>
      <c r="N1772">
        <v>6.6</v>
      </c>
      <c r="O1772">
        <f>Table1[[#This Row],[gross]]-Table1[[#This Row],[budget]]</f>
        <v>16986000</v>
      </c>
    </row>
    <row r="1773" spans="1:15" x14ac:dyDescent="0.3">
      <c r="A1773" t="s">
        <v>190</v>
      </c>
      <c r="B1773">
        <v>63</v>
      </c>
      <c r="C1773">
        <v>125</v>
      </c>
      <c r="D1773">
        <v>45645204</v>
      </c>
      <c r="E1773" t="s">
        <v>1576</v>
      </c>
      <c r="F1773" t="s">
        <v>4471</v>
      </c>
      <c r="G1773" t="s">
        <v>4472</v>
      </c>
      <c r="H1773">
        <v>39306</v>
      </c>
      <c r="I1773">
        <v>119</v>
      </c>
      <c r="J1773" t="s">
        <v>29</v>
      </c>
      <c r="K1773" t="s">
        <v>30</v>
      </c>
      <c r="L1773">
        <v>30000000</v>
      </c>
      <c r="M1773">
        <v>1989</v>
      </c>
      <c r="N1773">
        <v>6.6</v>
      </c>
      <c r="O1773">
        <f>Table1[[#This Row],[gross]]-Table1[[#This Row],[budget]]</f>
        <v>15645204</v>
      </c>
    </row>
    <row r="1774" spans="1:15" x14ac:dyDescent="0.3">
      <c r="A1774" t="s">
        <v>959</v>
      </c>
      <c r="B1774">
        <v>436</v>
      </c>
      <c r="C1774">
        <v>106</v>
      </c>
      <c r="D1774">
        <v>75638743</v>
      </c>
      <c r="E1774" t="s">
        <v>224</v>
      </c>
      <c r="F1774" t="s">
        <v>496</v>
      </c>
      <c r="G1774" t="s">
        <v>4474</v>
      </c>
      <c r="H1774">
        <v>180479</v>
      </c>
      <c r="I1774">
        <v>411</v>
      </c>
      <c r="J1774" t="s">
        <v>29</v>
      </c>
      <c r="K1774" t="s">
        <v>30</v>
      </c>
      <c r="L1774">
        <v>60000000</v>
      </c>
      <c r="M1774">
        <v>2011</v>
      </c>
      <c r="N1774">
        <v>6.6</v>
      </c>
      <c r="O1774">
        <f>Table1[[#This Row],[gross]]-Table1[[#This Row],[budget]]</f>
        <v>15638743</v>
      </c>
    </row>
    <row r="1775" spans="1:15" x14ac:dyDescent="0.3">
      <c r="A1775" t="s">
        <v>2709</v>
      </c>
      <c r="B1775">
        <v>178</v>
      </c>
      <c r="C1775">
        <v>116</v>
      </c>
      <c r="D1775">
        <v>77086030</v>
      </c>
      <c r="E1775" t="s">
        <v>4476</v>
      </c>
      <c r="F1775" t="s">
        <v>145</v>
      </c>
      <c r="G1775" t="s">
        <v>4477</v>
      </c>
      <c r="H1775">
        <v>65297</v>
      </c>
      <c r="I1775">
        <v>602</v>
      </c>
      <c r="J1775" t="s">
        <v>29</v>
      </c>
      <c r="K1775" t="s">
        <v>241</v>
      </c>
      <c r="L1775">
        <v>62000000</v>
      </c>
      <c r="M1775">
        <v>2000</v>
      </c>
      <c r="N1775">
        <v>6.6</v>
      </c>
      <c r="O1775">
        <f>Table1[[#This Row],[gross]]-Table1[[#This Row],[budget]]</f>
        <v>15086030</v>
      </c>
    </row>
    <row r="1776" spans="1:15" x14ac:dyDescent="0.3">
      <c r="A1776" t="s">
        <v>3014</v>
      </c>
      <c r="B1776">
        <v>156</v>
      </c>
      <c r="C1776">
        <v>103</v>
      </c>
      <c r="D1776">
        <v>34290142</v>
      </c>
      <c r="E1776" t="s">
        <v>73</v>
      </c>
      <c r="F1776" t="s">
        <v>3083</v>
      </c>
      <c r="G1776" t="s">
        <v>4478</v>
      </c>
      <c r="H1776">
        <v>54242</v>
      </c>
      <c r="I1776">
        <v>145</v>
      </c>
      <c r="J1776" t="s">
        <v>29</v>
      </c>
      <c r="K1776" t="s">
        <v>30</v>
      </c>
      <c r="L1776">
        <v>19800000</v>
      </c>
      <c r="M1776">
        <v>2014</v>
      </c>
      <c r="N1776">
        <v>6.6</v>
      </c>
      <c r="O1776">
        <f>Table1[[#This Row],[gross]]-Table1[[#This Row],[budget]]</f>
        <v>14490142</v>
      </c>
    </row>
    <row r="1777" spans="1:15" x14ac:dyDescent="0.3">
      <c r="A1777" t="s">
        <v>2744</v>
      </c>
      <c r="B1777">
        <v>116</v>
      </c>
      <c r="C1777">
        <v>112</v>
      </c>
      <c r="D1777">
        <v>36020063</v>
      </c>
      <c r="E1777" t="s">
        <v>224</v>
      </c>
      <c r="F1777" t="s">
        <v>4479</v>
      </c>
      <c r="G1777" t="s">
        <v>4480</v>
      </c>
      <c r="H1777">
        <v>62584</v>
      </c>
      <c r="I1777">
        <v>375</v>
      </c>
      <c r="J1777" t="s">
        <v>29</v>
      </c>
      <c r="K1777" t="s">
        <v>30</v>
      </c>
      <c r="L1777">
        <v>22000000</v>
      </c>
      <c r="M1777">
        <v>2005</v>
      </c>
      <c r="N1777">
        <v>6.6</v>
      </c>
      <c r="O1777">
        <f>Table1[[#This Row],[gross]]-Table1[[#This Row],[budget]]</f>
        <v>14020063</v>
      </c>
    </row>
    <row r="1778" spans="1:15" x14ac:dyDescent="0.3">
      <c r="A1778" t="s">
        <v>3373</v>
      </c>
      <c r="B1778">
        <v>88</v>
      </c>
      <c r="C1778">
        <v>119</v>
      </c>
      <c r="D1778">
        <v>39008741</v>
      </c>
      <c r="E1778" t="s">
        <v>3369</v>
      </c>
      <c r="F1778" t="s">
        <v>3101</v>
      </c>
      <c r="G1778" t="s">
        <v>4482</v>
      </c>
      <c r="H1778">
        <v>44838</v>
      </c>
      <c r="I1778">
        <v>223</v>
      </c>
      <c r="J1778" t="s">
        <v>29</v>
      </c>
      <c r="K1778" t="s">
        <v>30</v>
      </c>
      <c r="L1778">
        <v>25000000</v>
      </c>
      <c r="M1778">
        <v>2005</v>
      </c>
      <c r="N1778">
        <v>6.6</v>
      </c>
      <c r="O1778">
        <f>Table1[[#This Row],[gross]]-Table1[[#This Row],[budget]]</f>
        <v>14008741</v>
      </c>
    </row>
    <row r="1779" spans="1:15" x14ac:dyDescent="0.3">
      <c r="A1779" t="s">
        <v>784</v>
      </c>
      <c r="B1779">
        <v>65</v>
      </c>
      <c r="C1779">
        <v>116</v>
      </c>
      <c r="D1779">
        <v>58918501</v>
      </c>
      <c r="E1779" t="s">
        <v>4484</v>
      </c>
      <c r="F1779" t="s">
        <v>837</v>
      </c>
      <c r="G1779" t="s">
        <v>4485</v>
      </c>
      <c r="H1779">
        <v>40126</v>
      </c>
      <c r="I1779">
        <v>107</v>
      </c>
      <c r="J1779" t="s">
        <v>29</v>
      </c>
      <c r="K1779" t="s">
        <v>30</v>
      </c>
      <c r="L1779">
        <v>46000000</v>
      </c>
      <c r="M1779">
        <v>1996</v>
      </c>
      <c r="N1779">
        <v>6.6</v>
      </c>
      <c r="O1779">
        <f>Table1[[#This Row],[gross]]-Table1[[#This Row],[budget]]</f>
        <v>12918501</v>
      </c>
    </row>
    <row r="1780" spans="1:15" x14ac:dyDescent="0.3">
      <c r="A1780" t="s">
        <v>1623</v>
      </c>
      <c r="B1780">
        <v>91</v>
      </c>
      <c r="C1780">
        <v>121</v>
      </c>
      <c r="D1780">
        <v>21569041</v>
      </c>
      <c r="E1780" t="s">
        <v>92</v>
      </c>
      <c r="F1780" t="s">
        <v>1912</v>
      </c>
      <c r="G1780" t="s">
        <v>4486</v>
      </c>
      <c r="H1780">
        <v>8058</v>
      </c>
      <c r="I1780">
        <v>57</v>
      </c>
      <c r="J1780" t="s">
        <v>29</v>
      </c>
      <c r="K1780" t="s">
        <v>30</v>
      </c>
      <c r="L1780">
        <v>9000000</v>
      </c>
      <c r="M1780">
        <v>2014</v>
      </c>
      <c r="N1780">
        <v>6.6</v>
      </c>
      <c r="O1780">
        <f>Table1[[#This Row],[gross]]-Table1[[#This Row],[budget]]</f>
        <v>12569041</v>
      </c>
    </row>
    <row r="1781" spans="1:15" x14ac:dyDescent="0.3">
      <c r="A1781" t="s">
        <v>1080</v>
      </c>
      <c r="B1781">
        <v>397</v>
      </c>
      <c r="C1781">
        <v>99</v>
      </c>
      <c r="D1781">
        <v>42057340</v>
      </c>
      <c r="E1781" t="s">
        <v>840</v>
      </c>
      <c r="F1781" t="s">
        <v>4488</v>
      </c>
      <c r="G1781" t="s">
        <v>4489</v>
      </c>
      <c r="H1781">
        <v>158354</v>
      </c>
      <c r="I1781">
        <v>691</v>
      </c>
      <c r="J1781" t="s">
        <v>29</v>
      </c>
      <c r="K1781" t="s">
        <v>30</v>
      </c>
      <c r="L1781">
        <v>30000000</v>
      </c>
      <c r="M1781">
        <v>2009</v>
      </c>
      <c r="N1781">
        <v>6.6</v>
      </c>
      <c r="O1781">
        <f>Table1[[#This Row],[gross]]-Table1[[#This Row],[budget]]</f>
        <v>12057340</v>
      </c>
    </row>
    <row r="1782" spans="1:15" x14ac:dyDescent="0.3">
      <c r="A1782" t="s">
        <v>3446</v>
      </c>
      <c r="B1782">
        <v>57</v>
      </c>
      <c r="C1782">
        <v>123</v>
      </c>
      <c r="D1782">
        <v>32051917</v>
      </c>
      <c r="E1782" t="s">
        <v>140</v>
      </c>
      <c r="F1782" t="s">
        <v>4491</v>
      </c>
      <c r="G1782" t="s">
        <v>4492</v>
      </c>
      <c r="H1782">
        <v>42315</v>
      </c>
      <c r="I1782">
        <v>140</v>
      </c>
      <c r="J1782" t="s">
        <v>29</v>
      </c>
      <c r="K1782" t="s">
        <v>30</v>
      </c>
      <c r="L1782">
        <v>20000000</v>
      </c>
      <c r="M1782">
        <v>1995</v>
      </c>
      <c r="N1782">
        <v>6.6</v>
      </c>
      <c r="O1782">
        <f>Table1[[#This Row],[gross]]-Table1[[#This Row],[budget]]</f>
        <v>12051917</v>
      </c>
    </row>
    <row r="1783" spans="1:15" x14ac:dyDescent="0.3">
      <c r="A1783" t="s">
        <v>2626</v>
      </c>
      <c r="B1783">
        <v>116</v>
      </c>
      <c r="C1783">
        <v>98</v>
      </c>
      <c r="D1783">
        <v>36833473</v>
      </c>
      <c r="E1783" t="s">
        <v>39</v>
      </c>
      <c r="F1783" t="s">
        <v>924</v>
      </c>
      <c r="G1783" t="s">
        <v>4494</v>
      </c>
      <c r="H1783">
        <v>53126</v>
      </c>
      <c r="I1783">
        <v>254</v>
      </c>
      <c r="J1783" t="s">
        <v>29</v>
      </c>
      <c r="K1783" t="s">
        <v>241</v>
      </c>
      <c r="L1783">
        <v>25000000</v>
      </c>
      <c r="M1783">
        <v>2001</v>
      </c>
      <c r="N1783">
        <v>6.6</v>
      </c>
      <c r="O1783">
        <f>Table1[[#This Row],[gross]]-Table1[[#This Row],[budget]]</f>
        <v>11833473</v>
      </c>
    </row>
    <row r="1784" spans="1:15" x14ac:dyDescent="0.3">
      <c r="A1784" t="s">
        <v>3492</v>
      </c>
      <c r="B1784">
        <v>38</v>
      </c>
      <c r="C1784">
        <v>82</v>
      </c>
      <c r="D1784">
        <v>25571351</v>
      </c>
      <c r="E1784" t="s">
        <v>4495</v>
      </c>
      <c r="F1784" t="s">
        <v>4496</v>
      </c>
      <c r="G1784" t="s">
        <v>4497</v>
      </c>
      <c r="H1784">
        <v>3135</v>
      </c>
      <c r="I1784">
        <v>78</v>
      </c>
      <c r="J1784" t="s">
        <v>29</v>
      </c>
      <c r="K1784" t="s">
        <v>30</v>
      </c>
      <c r="L1784">
        <v>14000000</v>
      </c>
      <c r="M1784">
        <v>2002</v>
      </c>
      <c r="N1784">
        <v>6.6</v>
      </c>
      <c r="O1784">
        <f>Table1[[#This Row],[gross]]-Table1[[#This Row],[budget]]</f>
        <v>11571351</v>
      </c>
    </row>
    <row r="1785" spans="1:15" x14ac:dyDescent="0.3">
      <c r="A1785" t="s">
        <v>2612</v>
      </c>
      <c r="B1785">
        <v>120</v>
      </c>
      <c r="C1785">
        <v>101</v>
      </c>
      <c r="D1785">
        <v>38122105</v>
      </c>
      <c r="E1785" t="s">
        <v>2211</v>
      </c>
      <c r="F1785" t="s">
        <v>3747</v>
      </c>
      <c r="G1785" t="s">
        <v>4498</v>
      </c>
      <c r="H1785">
        <v>112669</v>
      </c>
      <c r="I1785">
        <v>226</v>
      </c>
      <c r="J1785" t="s">
        <v>29</v>
      </c>
      <c r="K1785" t="s">
        <v>30</v>
      </c>
      <c r="L1785">
        <v>27000000</v>
      </c>
      <c r="M1785">
        <v>1987</v>
      </c>
      <c r="N1785">
        <v>6.6</v>
      </c>
      <c r="O1785">
        <f>Table1[[#This Row],[gross]]-Table1[[#This Row],[budget]]</f>
        <v>11122105</v>
      </c>
    </row>
    <row r="1786" spans="1:15" x14ac:dyDescent="0.3">
      <c r="A1786" t="s">
        <v>2641</v>
      </c>
      <c r="B1786">
        <v>164</v>
      </c>
      <c r="C1786">
        <v>92</v>
      </c>
      <c r="D1786">
        <v>45802315</v>
      </c>
      <c r="E1786" t="s">
        <v>693</v>
      </c>
      <c r="F1786" t="s">
        <v>4500</v>
      </c>
      <c r="G1786" t="s">
        <v>4501</v>
      </c>
      <c r="H1786">
        <v>119974</v>
      </c>
      <c r="I1786">
        <v>169</v>
      </c>
      <c r="J1786" t="s">
        <v>29</v>
      </c>
      <c r="K1786" t="s">
        <v>30</v>
      </c>
      <c r="L1786">
        <v>35000000</v>
      </c>
      <c r="M1786">
        <v>2009</v>
      </c>
      <c r="N1786">
        <v>6.6</v>
      </c>
      <c r="O1786">
        <f>Table1[[#This Row],[gross]]-Table1[[#This Row],[budget]]</f>
        <v>10802315</v>
      </c>
    </row>
    <row r="1787" spans="1:15" x14ac:dyDescent="0.3">
      <c r="A1787" t="s">
        <v>3173</v>
      </c>
      <c r="B1787">
        <v>36</v>
      </c>
      <c r="C1787">
        <v>98</v>
      </c>
      <c r="D1787">
        <v>10246600</v>
      </c>
      <c r="E1787" t="s">
        <v>699</v>
      </c>
      <c r="F1787" t="s">
        <v>4502</v>
      </c>
      <c r="G1787" t="s">
        <v>4503</v>
      </c>
      <c r="H1787">
        <v>6375</v>
      </c>
      <c r="I1787">
        <v>36</v>
      </c>
      <c r="J1787" t="s">
        <v>29</v>
      </c>
      <c r="K1787" t="s">
        <v>30</v>
      </c>
      <c r="L1787">
        <v>25000</v>
      </c>
      <c r="M1787">
        <v>1995</v>
      </c>
      <c r="N1787">
        <v>6.6</v>
      </c>
      <c r="O1787">
        <f>Table1[[#This Row],[gross]]-Table1[[#This Row],[budget]]</f>
        <v>10221600</v>
      </c>
    </row>
    <row r="1788" spans="1:15" x14ac:dyDescent="0.3">
      <c r="A1788" t="s">
        <v>1907</v>
      </c>
      <c r="B1788">
        <v>94</v>
      </c>
      <c r="C1788">
        <v>147</v>
      </c>
      <c r="D1788">
        <v>138396624</v>
      </c>
      <c r="E1788" t="s">
        <v>1562</v>
      </c>
      <c r="F1788" t="s">
        <v>665</v>
      </c>
      <c r="G1788" t="s">
        <v>4505</v>
      </c>
      <c r="H1788">
        <v>178126</v>
      </c>
      <c r="I1788">
        <v>511</v>
      </c>
      <c r="J1788" t="s">
        <v>29</v>
      </c>
      <c r="K1788" t="s">
        <v>30</v>
      </c>
      <c r="L1788">
        <v>130000000</v>
      </c>
      <c r="M1788">
        <v>2003</v>
      </c>
      <c r="N1788">
        <v>6.6</v>
      </c>
      <c r="O1788">
        <f>Table1[[#This Row],[gross]]-Table1[[#This Row],[budget]]</f>
        <v>8396624</v>
      </c>
    </row>
    <row r="1789" spans="1:15" x14ac:dyDescent="0.3">
      <c r="A1789" t="s">
        <v>2663</v>
      </c>
      <c r="B1789">
        <v>87</v>
      </c>
      <c r="C1789">
        <v>78</v>
      </c>
      <c r="D1789">
        <v>58336565</v>
      </c>
      <c r="E1789" t="s">
        <v>316</v>
      </c>
      <c r="F1789" t="s">
        <v>1586</v>
      </c>
      <c r="G1789" t="s">
        <v>4507</v>
      </c>
      <c r="H1789">
        <v>12845</v>
      </c>
      <c r="I1789">
        <v>118</v>
      </c>
      <c r="J1789" t="s">
        <v>29</v>
      </c>
      <c r="K1789" t="s">
        <v>30</v>
      </c>
      <c r="L1789">
        <v>50000000</v>
      </c>
      <c r="M1789">
        <v>2006</v>
      </c>
      <c r="N1789">
        <v>6.6</v>
      </c>
      <c r="O1789">
        <f>Table1[[#This Row],[gross]]-Table1[[#This Row],[budget]]</f>
        <v>8336565</v>
      </c>
    </row>
    <row r="1790" spans="1:15" x14ac:dyDescent="0.3">
      <c r="A1790" t="s">
        <v>2629</v>
      </c>
      <c r="B1790">
        <v>56</v>
      </c>
      <c r="C1790">
        <v>98</v>
      </c>
      <c r="D1790">
        <v>16115878</v>
      </c>
      <c r="E1790" t="s">
        <v>4509</v>
      </c>
      <c r="F1790" t="s">
        <v>1367</v>
      </c>
      <c r="G1790" t="s">
        <v>4510</v>
      </c>
      <c r="H1790">
        <v>24438</v>
      </c>
      <c r="I1790">
        <v>194</v>
      </c>
      <c r="J1790" t="s">
        <v>29</v>
      </c>
      <c r="K1790" t="s">
        <v>30</v>
      </c>
      <c r="L1790">
        <v>8000000</v>
      </c>
      <c r="M1790">
        <v>1995</v>
      </c>
      <c r="N1790">
        <v>6.6</v>
      </c>
      <c r="O1790">
        <f>Table1[[#This Row],[gross]]-Table1[[#This Row],[budget]]</f>
        <v>8115878</v>
      </c>
    </row>
    <row r="1791" spans="1:15" x14ac:dyDescent="0.3">
      <c r="A1791" t="s">
        <v>2946</v>
      </c>
      <c r="B1791">
        <v>195</v>
      </c>
      <c r="C1791">
        <v>96</v>
      </c>
      <c r="D1791">
        <v>47781388</v>
      </c>
      <c r="E1791" t="s">
        <v>214</v>
      </c>
      <c r="F1791" t="s">
        <v>482</v>
      </c>
      <c r="G1791" t="s">
        <v>4512</v>
      </c>
      <c r="H1791">
        <v>147504</v>
      </c>
      <c r="I1791">
        <v>531</v>
      </c>
      <c r="J1791" t="s">
        <v>29</v>
      </c>
      <c r="K1791" t="s">
        <v>30</v>
      </c>
      <c r="L1791">
        <v>40000000</v>
      </c>
      <c r="M1791">
        <v>2004</v>
      </c>
      <c r="N1791">
        <v>6.6</v>
      </c>
      <c r="O1791">
        <f>Table1[[#This Row],[gross]]-Table1[[#This Row],[budget]]</f>
        <v>7781388</v>
      </c>
    </row>
    <row r="1792" spans="1:15" x14ac:dyDescent="0.3">
      <c r="A1792" t="s">
        <v>2920</v>
      </c>
      <c r="B1792">
        <v>304</v>
      </c>
      <c r="C1792">
        <v>113</v>
      </c>
      <c r="D1792">
        <v>39568996</v>
      </c>
      <c r="E1792" t="s">
        <v>626</v>
      </c>
      <c r="F1792" t="s">
        <v>4513</v>
      </c>
      <c r="G1792" t="s">
        <v>4514</v>
      </c>
      <c r="H1792">
        <v>138435</v>
      </c>
      <c r="I1792">
        <v>527</v>
      </c>
      <c r="J1792" t="s">
        <v>29</v>
      </c>
      <c r="K1792" t="s">
        <v>30</v>
      </c>
      <c r="L1792">
        <v>32000000</v>
      </c>
      <c r="M1792">
        <v>2007</v>
      </c>
      <c r="N1792">
        <v>6.6</v>
      </c>
      <c r="O1792">
        <f>Table1[[#This Row],[gross]]-Table1[[#This Row],[budget]]</f>
        <v>7568996</v>
      </c>
    </row>
    <row r="1793" spans="1:15" x14ac:dyDescent="0.3">
      <c r="A1793" t="s">
        <v>1072</v>
      </c>
      <c r="B1793">
        <v>247</v>
      </c>
      <c r="C1793">
        <v>101</v>
      </c>
      <c r="D1793">
        <v>31452765</v>
      </c>
      <c r="E1793" t="s">
        <v>289</v>
      </c>
      <c r="F1793" t="s">
        <v>4516</v>
      </c>
      <c r="G1793" t="s">
        <v>4517</v>
      </c>
      <c r="H1793">
        <v>149835</v>
      </c>
      <c r="I1793">
        <v>243</v>
      </c>
      <c r="J1793" t="s">
        <v>29</v>
      </c>
      <c r="K1793" t="s">
        <v>30</v>
      </c>
      <c r="L1793">
        <v>24000000</v>
      </c>
      <c r="M1793">
        <v>2008</v>
      </c>
      <c r="N1793">
        <v>6.6</v>
      </c>
      <c r="O1793">
        <f>Table1[[#This Row],[gross]]-Table1[[#This Row],[budget]]</f>
        <v>7452765</v>
      </c>
    </row>
    <row r="1794" spans="1:15" x14ac:dyDescent="0.3">
      <c r="A1794" t="s">
        <v>3149</v>
      </c>
      <c r="B1794">
        <v>140</v>
      </c>
      <c r="C1794">
        <v>110</v>
      </c>
      <c r="D1794">
        <v>24848292</v>
      </c>
      <c r="E1794" t="s">
        <v>4518</v>
      </c>
      <c r="F1794" t="s">
        <v>192</v>
      </c>
      <c r="G1794" t="s">
        <v>4519</v>
      </c>
      <c r="H1794">
        <v>80556</v>
      </c>
      <c r="I1794">
        <v>184</v>
      </c>
      <c r="J1794" t="s">
        <v>29</v>
      </c>
      <c r="K1794" t="s">
        <v>30</v>
      </c>
      <c r="L1794">
        <v>20000000</v>
      </c>
      <c r="M1794">
        <v>2008</v>
      </c>
      <c r="N1794">
        <v>6.6</v>
      </c>
      <c r="O1794">
        <f>Table1[[#This Row],[gross]]-Table1[[#This Row],[budget]]</f>
        <v>4848292</v>
      </c>
    </row>
    <row r="1795" spans="1:15" x14ac:dyDescent="0.3">
      <c r="A1795" t="s">
        <v>1938</v>
      </c>
      <c r="B1795">
        <v>279</v>
      </c>
      <c r="C1795">
        <v>105</v>
      </c>
      <c r="D1795">
        <v>53846915</v>
      </c>
      <c r="E1795" t="s">
        <v>1808</v>
      </c>
      <c r="F1795" t="s">
        <v>665</v>
      </c>
      <c r="G1795" t="s">
        <v>4521</v>
      </c>
      <c r="H1795">
        <v>149337</v>
      </c>
      <c r="I1795">
        <v>221</v>
      </c>
      <c r="J1795" t="s">
        <v>29</v>
      </c>
      <c r="K1795" t="s">
        <v>30</v>
      </c>
      <c r="L1795">
        <v>50100000</v>
      </c>
      <c r="M1795">
        <v>2015</v>
      </c>
      <c r="N1795">
        <v>6.6</v>
      </c>
      <c r="O1795">
        <f>Table1[[#This Row],[gross]]-Table1[[#This Row],[budget]]</f>
        <v>3746915</v>
      </c>
    </row>
    <row r="1796" spans="1:15" x14ac:dyDescent="0.3">
      <c r="A1796" t="s">
        <v>2556</v>
      </c>
      <c r="B1796">
        <v>117</v>
      </c>
      <c r="C1796">
        <v>133</v>
      </c>
      <c r="D1796">
        <v>34667015</v>
      </c>
      <c r="E1796" t="s">
        <v>715</v>
      </c>
      <c r="F1796" t="s">
        <v>4523</v>
      </c>
      <c r="G1796" t="s">
        <v>4524</v>
      </c>
      <c r="H1796">
        <v>74009</v>
      </c>
      <c r="I1796">
        <v>317</v>
      </c>
      <c r="J1796" t="s">
        <v>29</v>
      </c>
      <c r="K1796" t="s">
        <v>200</v>
      </c>
      <c r="L1796">
        <v>32000000</v>
      </c>
      <c r="M1796">
        <v>1989</v>
      </c>
      <c r="N1796">
        <v>6.6</v>
      </c>
      <c r="O1796">
        <f>Table1[[#This Row],[gross]]-Table1[[#This Row],[budget]]</f>
        <v>2667015</v>
      </c>
    </row>
    <row r="1797" spans="1:15" x14ac:dyDescent="0.3">
      <c r="A1797" t="s">
        <v>67</v>
      </c>
      <c r="B1797">
        <v>392</v>
      </c>
      <c r="C1797">
        <v>137</v>
      </c>
      <c r="D1797">
        <v>37304950</v>
      </c>
      <c r="E1797" t="s">
        <v>116</v>
      </c>
      <c r="F1797" t="s">
        <v>87</v>
      </c>
      <c r="G1797" t="s">
        <v>4525</v>
      </c>
      <c r="H1797">
        <v>102728</v>
      </c>
      <c r="I1797">
        <v>279</v>
      </c>
      <c r="J1797" t="s">
        <v>29</v>
      </c>
      <c r="K1797" t="s">
        <v>30</v>
      </c>
      <c r="L1797">
        <v>35000000</v>
      </c>
      <c r="M1797">
        <v>2011</v>
      </c>
      <c r="N1797">
        <v>6.6</v>
      </c>
      <c r="O1797">
        <f>Table1[[#This Row],[gross]]-Table1[[#This Row],[budget]]</f>
        <v>2304950</v>
      </c>
    </row>
    <row r="1798" spans="1:15" x14ac:dyDescent="0.3">
      <c r="A1798" t="s">
        <v>4511</v>
      </c>
      <c r="B1798">
        <v>146</v>
      </c>
      <c r="C1798">
        <v>110</v>
      </c>
      <c r="D1798">
        <v>56932305</v>
      </c>
      <c r="E1798" t="s">
        <v>2353</v>
      </c>
      <c r="F1798" t="s">
        <v>4527</v>
      </c>
      <c r="G1798" t="s">
        <v>4528</v>
      </c>
      <c r="H1798">
        <v>96690</v>
      </c>
      <c r="I1798">
        <v>293</v>
      </c>
      <c r="J1798" t="s">
        <v>29</v>
      </c>
      <c r="K1798" t="s">
        <v>30</v>
      </c>
      <c r="L1798">
        <v>55000000</v>
      </c>
      <c r="M1798">
        <v>2000</v>
      </c>
      <c r="N1798">
        <v>6.6</v>
      </c>
      <c r="O1798">
        <f>Table1[[#This Row],[gross]]-Table1[[#This Row],[budget]]</f>
        <v>1932305</v>
      </c>
    </row>
    <row r="1799" spans="1:15" x14ac:dyDescent="0.3">
      <c r="A1799" t="s">
        <v>2912</v>
      </c>
      <c r="B1799">
        <v>99</v>
      </c>
      <c r="C1799">
        <v>85</v>
      </c>
      <c r="D1799">
        <v>2199853</v>
      </c>
      <c r="E1799" t="s">
        <v>73</v>
      </c>
      <c r="F1799" t="s">
        <v>3904</v>
      </c>
      <c r="G1799" t="s">
        <v>4530</v>
      </c>
      <c r="H1799">
        <v>19986</v>
      </c>
      <c r="I1799">
        <v>186</v>
      </c>
      <c r="J1799" t="s">
        <v>29</v>
      </c>
      <c r="K1799" t="s">
        <v>30</v>
      </c>
      <c r="L1799">
        <v>1200000</v>
      </c>
      <c r="M1799">
        <v>1999</v>
      </c>
      <c r="N1799">
        <v>6.6</v>
      </c>
      <c r="O1799">
        <f>Table1[[#This Row],[gross]]-Table1[[#This Row],[budget]]</f>
        <v>999853</v>
      </c>
    </row>
    <row r="1800" spans="1:15" x14ac:dyDescent="0.3">
      <c r="A1800" t="s">
        <v>1770</v>
      </c>
      <c r="B1800">
        <v>24</v>
      </c>
      <c r="C1800">
        <v>100</v>
      </c>
      <c r="D1800">
        <v>12902790</v>
      </c>
      <c r="E1800" t="s">
        <v>699</v>
      </c>
      <c r="F1800" t="s">
        <v>635</v>
      </c>
      <c r="G1800" t="s">
        <v>4532</v>
      </c>
      <c r="H1800">
        <v>4052</v>
      </c>
      <c r="I1800">
        <v>88</v>
      </c>
      <c r="J1800" t="s">
        <v>29</v>
      </c>
      <c r="K1800" t="s">
        <v>30</v>
      </c>
      <c r="L1800">
        <v>12000000</v>
      </c>
      <c r="M1800">
        <v>1998</v>
      </c>
      <c r="N1800">
        <v>6.6</v>
      </c>
      <c r="O1800">
        <f>Table1[[#This Row],[gross]]-Table1[[#This Row],[budget]]</f>
        <v>902790</v>
      </c>
    </row>
    <row r="1801" spans="1:15" x14ac:dyDescent="0.3">
      <c r="A1801" t="s">
        <v>2976</v>
      </c>
      <c r="B1801">
        <v>59</v>
      </c>
      <c r="C1801">
        <v>96</v>
      </c>
      <c r="D1801">
        <v>1050600</v>
      </c>
      <c r="E1801" t="s">
        <v>73</v>
      </c>
      <c r="F1801" t="s">
        <v>1193</v>
      </c>
      <c r="G1801" t="s">
        <v>4533</v>
      </c>
      <c r="H1801">
        <v>4662</v>
      </c>
      <c r="I1801">
        <v>136</v>
      </c>
      <c r="J1801" t="s">
        <v>29</v>
      </c>
      <c r="K1801" t="s">
        <v>30</v>
      </c>
      <c r="L1801">
        <v>250000</v>
      </c>
      <c r="M1801">
        <v>2000</v>
      </c>
      <c r="N1801">
        <v>6.6</v>
      </c>
      <c r="O1801">
        <f>Table1[[#This Row],[gross]]-Table1[[#This Row],[budget]]</f>
        <v>800600</v>
      </c>
    </row>
    <row r="1802" spans="1:15" x14ac:dyDescent="0.3">
      <c r="A1802" t="s">
        <v>3149</v>
      </c>
      <c r="B1802">
        <v>350</v>
      </c>
      <c r="C1802">
        <v>103</v>
      </c>
      <c r="D1802">
        <v>28751715</v>
      </c>
      <c r="E1802" t="s">
        <v>2113</v>
      </c>
      <c r="F1802" t="s">
        <v>1879</v>
      </c>
      <c r="G1802" t="s">
        <v>4535</v>
      </c>
      <c r="H1802">
        <v>202967</v>
      </c>
      <c r="I1802">
        <v>378</v>
      </c>
      <c r="J1802" t="s">
        <v>29</v>
      </c>
      <c r="K1802" t="s">
        <v>30</v>
      </c>
      <c r="L1802">
        <v>28000000</v>
      </c>
      <c r="M1802">
        <v>2013</v>
      </c>
      <c r="N1802">
        <v>6.6</v>
      </c>
      <c r="O1802">
        <f>Table1[[#This Row],[gross]]-Table1[[#This Row],[budget]]</f>
        <v>751715</v>
      </c>
    </row>
    <row r="1803" spans="1:15" x14ac:dyDescent="0.3">
      <c r="A1803" t="s">
        <v>2646</v>
      </c>
      <c r="B1803">
        <v>60</v>
      </c>
      <c r="C1803">
        <v>91</v>
      </c>
      <c r="D1803">
        <v>5480318</v>
      </c>
      <c r="E1803" t="s">
        <v>73</v>
      </c>
      <c r="F1803" t="s">
        <v>3904</v>
      </c>
      <c r="G1803" t="s">
        <v>4537</v>
      </c>
      <c r="H1803">
        <v>9427</v>
      </c>
      <c r="I1803">
        <v>79</v>
      </c>
      <c r="J1803" t="s">
        <v>29</v>
      </c>
      <c r="K1803" t="s">
        <v>30</v>
      </c>
      <c r="L1803">
        <v>5000000</v>
      </c>
      <c r="M1803">
        <v>1998</v>
      </c>
      <c r="N1803">
        <v>6.6</v>
      </c>
      <c r="O1803">
        <f>Table1[[#This Row],[gross]]-Table1[[#This Row],[budget]]</f>
        <v>480318</v>
      </c>
    </row>
    <row r="1804" spans="1:15" x14ac:dyDescent="0.3">
      <c r="A1804" t="s">
        <v>3600</v>
      </c>
      <c r="B1804">
        <v>43</v>
      </c>
      <c r="C1804">
        <v>90</v>
      </c>
      <c r="D1804">
        <v>85222</v>
      </c>
      <c r="E1804" t="s">
        <v>1310</v>
      </c>
      <c r="F1804" t="s">
        <v>4538</v>
      </c>
      <c r="G1804" t="s">
        <v>4539</v>
      </c>
      <c r="H1804">
        <v>4285</v>
      </c>
      <c r="I1804">
        <v>84</v>
      </c>
      <c r="J1804" t="s">
        <v>29</v>
      </c>
      <c r="K1804" t="s">
        <v>30</v>
      </c>
      <c r="L1804">
        <v>1100</v>
      </c>
      <c r="M1804">
        <v>2004</v>
      </c>
      <c r="N1804">
        <v>6.6</v>
      </c>
      <c r="O1804">
        <f>Table1[[#This Row],[gross]]-Table1[[#This Row],[budget]]</f>
        <v>84122</v>
      </c>
    </row>
    <row r="1805" spans="1:15" x14ac:dyDescent="0.3">
      <c r="A1805" t="s">
        <v>2644</v>
      </c>
      <c r="B1805">
        <v>34</v>
      </c>
      <c r="C1805">
        <v>92</v>
      </c>
      <c r="D1805">
        <v>12667</v>
      </c>
      <c r="E1805" t="s">
        <v>588</v>
      </c>
      <c r="F1805" t="s">
        <v>339</v>
      </c>
      <c r="G1805" t="s">
        <v>4540</v>
      </c>
      <c r="H1805">
        <v>19336</v>
      </c>
      <c r="I1805">
        <v>90</v>
      </c>
      <c r="J1805" t="s">
        <v>29</v>
      </c>
      <c r="K1805" t="s">
        <v>200</v>
      </c>
      <c r="L1805">
        <v>14000</v>
      </c>
      <c r="M1805">
        <v>2005</v>
      </c>
      <c r="N1805">
        <v>6.6</v>
      </c>
      <c r="O1805">
        <f>Table1[[#This Row],[gross]]-Table1[[#This Row],[budget]]</f>
        <v>-1333</v>
      </c>
    </row>
    <row r="1806" spans="1:15" x14ac:dyDescent="0.3">
      <c r="A1806" t="s">
        <v>2587</v>
      </c>
      <c r="B1806">
        <v>13</v>
      </c>
      <c r="C1806">
        <v>109</v>
      </c>
      <c r="D1806">
        <v>5199</v>
      </c>
      <c r="E1806" t="s">
        <v>459</v>
      </c>
      <c r="F1806" t="s">
        <v>4542</v>
      </c>
      <c r="G1806" t="s">
        <v>4543</v>
      </c>
      <c r="H1806">
        <v>720</v>
      </c>
      <c r="I1806">
        <v>23</v>
      </c>
      <c r="J1806" t="s">
        <v>29</v>
      </c>
      <c r="K1806" t="s">
        <v>30</v>
      </c>
      <c r="L1806">
        <v>200000</v>
      </c>
      <c r="M1806">
        <v>2004</v>
      </c>
      <c r="N1806">
        <v>6.6</v>
      </c>
      <c r="O1806">
        <f>Table1[[#This Row],[gross]]-Table1[[#This Row],[budget]]</f>
        <v>-194801</v>
      </c>
    </row>
    <row r="1807" spans="1:15" x14ac:dyDescent="0.3">
      <c r="A1807" t="s">
        <v>478</v>
      </c>
      <c r="B1807">
        <v>81</v>
      </c>
      <c r="C1807">
        <v>91</v>
      </c>
      <c r="D1807">
        <v>154077</v>
      </c>
      <c r="E1807" t="s">
        <v>73</v>
      </c>
      <c r="F1807" t="s">
        <v>3844</v>
      </c>
      <c r="G1807" t="s">
        <v>4544</v>
      </c>
      <c r="H1807">
        <v>6884</v>
      </c>
      <c r="I1807">
        <v>53</v>
      </c>
      <c r="J1807" t="s">
        <v>29</v>
      </c>
      <c r="K1807" t="s">
        <v>30</v>
      </c>
      <c r="L1807">
        <v>500000</v>
      </c>
      <c r="M1807">
        <v>2005</v>
      </c>
      <c r="N1807">
        <v>6.6</v>
      </c>
      <c r="O1807">
        <f>Table1[[#This Row],[gross]]-Table1[[#This Row],[budget]]</f>
        <v>-345923</v>
      </c>
    </row>
    <row r="1808" spans="1:15" x14ac:dyDescent="0.3">
      <c r="A1808" t="s">
        <v>2650</v>
      </c>
      <c r="B1808">
        <v>18</v>
      </c>
      <c r="C1808">
        <v>90</v>
      </c>
      <c r="D1808">
        <v>13493</v>
      </c>
      <c r="E1808" t="s">
        <v>92</v>
      </c>
      <c r="F1808" t="s">
        <v>3471</v>
      </c>
      <c r="G1808" t="s">
        <v>4545</v>
      </c>
      <c r="H1808">
        <v>531</v>
      </c>
      <c r="I1808">
        <v>19</v>
      </c>
      <c r="J1808" t="s">
        <v>29</v>
      </c>
      <c r="K1808" t="s">
        <v>30</v>
      </c>
      <c r="L1808">
        <v>600000</v>
      </c>
      <c r="M1808">
        <v>1998</v>
      </c>
      <c r="N1808">
        <v>6.6</v>
      </c>
      <c r="O1808">
        <f>Table1[[#This Row],[gross]]-Table1[[#This Row],[budget]]</f>
        <v>-586507</v>
      </c>
    </row>
    <row r="1809" spans="1:15" x14ac:dyDescent="0.3">
      <c r="A1809" t="s">
        <v>1526</v>
      </c>
      <c r="B1809">
        <v>31</v>
      </c>
      <c r="C1809">
        <v>88</v>
      </c>
      <c r="D1809">
        <v>47329</v>
      </c>
      <c r="E1809" t="s">
        <v>92</v>
      </c>
      <c r="F1809" t="s">
        <v>4547</v>
      </c>
      <c r="G1809" t="s">
        <v>4548</v>
      </c>
      <c r="H1809">
        <v>1661</v>
      </c>
      <c r="I1809">
        <v>31</v>
      </c>
      <c r="J1809" t="s">
        <v>29</v>
      </c>
      <c r="K1809" t="s">
        <v>30</v>
      </c>
      <c r="L1809">
        <v>750000</v>
      </c>
      <c r="M1809">
        <v>2002</v>
      </c>
      <c r="N1809">
        <v>6.6</v>
      </c>
      <c r="O1809">
        <f>Table1[[#This Row],[gross]]-Table1[[#This Row],[budget]]</f>
        <v>-702671</v>
      </c>
    </row>
    <row r="1810" spans="1:15" x14ac:dyDescent="0.3">
      <c r="A1810" t="s">
        <v>3910</v>
      </c>
      <c r="B1810">
        <v>23</v>
      </c>
      <c r="C1810">
        <v>89</v>
      </c>
      <c r="D1810">
        <v>2223990</v>
      </c>
      <c r="E1810" t="s">
        <v>4068</v>
      </c>
      <c r="F1810" t="s">
        <v>4550</v>
      </c>
      <c r="G1810" t="s">
        <v>4551</v>
      </c>
      <c r="H1810">
        <v>761</v>
      </c>
      <c r="I1810">
        <v>14</v>
      </c>
      <c r="J1810" t="s">
        <v>29</v>
      </c>
      <c r="K1810" t="s">
        <v>30</v>
      </c>
      <c r="L1810">
        <v>3000000</v>
      </c>
      <c r="M1810">
        <v>2003</v>
      </c>
      <c r="N1810">
        <v>6.6</v>
      </c>
      <c r="O1810">
        <f>Table1[[#This Row],[gross]]-Table1[[#This Row],[budget]]</f>
        <v>-776010</v>
      </c>
    </row>
    <row r="1811" spans="1:15" x14ac:dyDescent="0.3">
      <c r="A1811" t="s">
        <v>1993</v>
      </c>
      <c r="B1811">
        <v>140</v>
      </c>
      <c r="C1811">
        <v>97</v>
      </c>
      <c r="D1811">
        <v>21973182</v>
      </c>
      <c r="E1811" t="s">
        <v>214</v>
      </c>
      <c r="F1811" t="s">
        <v>2075</v>
      </c>
      <c r="G1811" t="s">
        <v>4553</v>
      </c>
      <c r="H1811">
        <v>53415</v>
      </c>
      <c r="I1811">
        <v>339</v>
      </c>
      <c r="J1811" t="s">
        <v>29</v>
      </c>
      <c r="K1811" t="s">
        <v>30</v>
      </c>
      <c r="L1811">
        <v>23000000</v>
      </c>
      <c r="M1811">
        <v>2001</v>
      </c>
      <c r="N1811">
        <v>6.6</v>
      </c>
      <c r="O1811">
        <f>Table1[[#This Row],[gross]]-Table1[[#This Row],[budget]]</f>
        <v>-1026818</v>
      </c>
    </row>
    <row r="1812" spans="1:15" x14ac:dyDescent="0.3">
      <c r="A1812" t="s">
        <v>2725</v>
      </c>
      <c r="B1812">
        <v>190</v>
      </c>
      <c r="C1812">
        <v>91</v>
      </c>
      <c r="D1812">
        <v>73661010</v>
      </c>
      <c r="E1812" t="s">
        <v>4555</v>
      </c>
      <c r="F1812" t="s">
        <v>478</v>
      </c>
      <c r="G1812" t="s">
        <v>4556</v>
      </c>
      <c r="H1812">
        <v>71137</v>
      </c>
      <c r="I1812">
        <v>229</v>
      </c>
      <c r="J1812" t="s">
        <v>29</v>
      </c>
      <c r="K1812" t="s">
        <v>30</v>
      </c>
      <c r="L1812">
        <v>75000000</v>
      </c>
      <c r="M1812">
        <v>2006</v>
      </c>
      <c r="N1812">
        <v>6.6</v>
      </c>
      <c r="O1812">
        <f>Table1[[#This Row],[gross]]-Table1[[#This Row],[budget]]</f>
        <v>-1338990</v>
      </c>
    </row>
    <row r="1813" spans="1:15" x14ac:dyDescent="0.3">
      <c r="A1813" t="s">
        <v>2634</v>
      </c>
      <c r="B1813">
        <v>60</v>
      </c>
      <c r="C1813">
        <v>94</v>
      </c>
      <c r="D1813">
        <v>36830</v>
      </c>
      <c r="E1813" t="s">
        <v>4557</v>
      </c>
      <c r="F1813" t="s">
        <v>2634</v>
      </c>
      <c r="G1813" t="s">
        <v>4558</v>
      </c>
      <c r="H1813">
        <v>3291</v>
      </c>
      <c r="I1813">
        <v>63</v>
      </c>
      <c r="J1813" t="s">
        <v>29</v>
      </c>
      <c r="K1813" t="s">
        <v>200</v>
      </c>
      <c r="L1813">
        <v>1400000</v>
      </c>
      <c r="M1813">
        <v>2004</v>
      </c>
      <c r="N1813">
        <v>6.6</v>
      </c>
      <c r="O1813">
        <f>Table1[[#This Row],[gross]]-Table1[[#This Row],[budget]]</f>
        <v>-1363170</v>
      </c>
    </row>
    <row r="1814" spans="1:15" x14ac:dyDescent="0.3">
      <c r="A1814" t="s">
        <v>2631</v>
      </c>
      <c r="B1814">
        <v>78</v>
      </c>
      <c r="C1814">
        <v>96</v>
      </c>
      <c r="D1814">
        <v>198407</v>
      </c>
      <c r="E1814" t="s">
        <v>92</v>
      </c>
      <c r="F1814" t="s">
        <v>4560</v>
      </c>
      <c r="G1814" t="s">
        <v>4561</v>
      </c>
      <c r="H1814">
        <v>10282</v>
      </c>
      <c r="I1814">
        <v>78</v>
      </c>
      <c r="J1814" t="s">
        <v>29</v>
      </c>
      <c r="K1814" t="s">
        <v>30</v>
      </c>
      <c r="L1814">
        <v>2000000</v>
      </c>
      <c r="M1814">
        <v>2006</v>
      </c>
      <c r="N1814">
        <v>6.6</v>
      </c>
      <c r="O1814">
        <f>Table1[[#This Row],[gross]]-Table1[[#This Row],[budget]]</f>
        <v>-1801593</v>
      </c>
    </row>
    <row r="1815" spans="1:15" x14ac:dyDescent="0.3">
      <c r="A1815" t="s">
        <v>2605</v>
      </c>
      <c r="B1815">
        <v>129</v>
      </c>
      <c r="C1815">
        <v>103</v>
      </c>
      <c r="D1815">
        <v>3093491</v>
      </c>
      <c r="E1815" t="s">
        <v>393</v>
      </c>
      <c r="F1815" t="s">
        <v>4562</v>
      </c>
      <c r="G1815" t="s">
        <v>4563</v>
      </c>
      <c r="H1815">
        <v>8307</v>
      </c>
      <c r="I1815">
        <v>37</v>
      </c>
      <c r="J1815" t="s">
        <v>29</v>
      </c>
      <c r="K1815" t="s">
        <v>30</v>
      </c>
      <c r="L1815">
        <v>5000000</v>
      </c>
      <c r="M1815">
        <v>2014</v>
      </c>
      <c r="N1815">
        <v>6.6</v>
      </c>
      <c r="O1815">
        <f>Table1[[#This Row],[gross]]-Table1[[#This Row],[budget]]</f>
        <v>-1906509</v>
      </c>
    </row>
    <row r="1816" spans="1:15" x14ac:dyDescent="0.3">
      <c r="A1816" t="s">
        <v>2472</v>
      </c>
      <c r="B1816">
        <v>45</v>
      </c>
      <c r="C1816">
        <v>103</v>
      </c>
      <c r="D1816">
        <v>17518220</v>
      </c>
      <c r="E1816" t="s">
        <v>699</v>
      </c>
      <c r="F1816" t="s">
        <v>388</v>
      </c>
      <c r="G1816" t="s">
        <v>4565</v>
      </c>
      <c r="H1816">
        <v>9105</v>
      </c>
      <c r="I1816">
        <v>76</v>
      </c>
      <c r="J1816" t="s">
        <v>29</v>
      </c>
      <c r="K1816" t="s">
        <v>30</v>
      </c>
      <c r="L1816">
        <v>20000000</v>
      </c>
      <c r="M1816">
        <v>1995</v>
      </c>
      <c r="N1816">
        <v>6.6</v>
      </c>
      <c r="O1816">
        <f>Table1[[#This Row],[gross]]-Table1[[#This Row],[budget]]</f>
        <v>-2481780</v>
      </c>
    </row>
    <row r="1817" spans="1:15" x14ac:dyDescent="0.3">
      <c r="A1817" t="s">
        <v>1925</v>
      </c>
      <c r="B1817">
        <v>114</v>
      </c>
      <c r="C1817">
        <v>96</v>
      </c>
      <c r="D1817">
        <v>1325073</v>
      </c>
      <c r="E1817" t="s">
        <v>73</v>
      </c>
      <c r="F1817" t="s">
        <v>4567</v>
      </c>
      <c r="G1817" t="s">
        <v>4568</v>
      </c>
      <c r="H1817">
        <v>18762</v>
      </c>
      <c r="I1817">
        <v>91</v>
      </c>
      <c r="J1817" t="s">
        <v>29</v>
      </c>
      <c r="K1817" t="s">
        <v>30</v>
      </c>
      <c r="L1817">
        <v>4000000</v>
      </c>
      <c r="M1817">
        <v>2005</v>
      </c>
      <c r="N1817">
        <v>6.6</v>
      </c>
      <c r="O1817">
        <f>Table1[[#This Row],[gross]]-Table1[[#This Row],[budget]]</f>
        <v>-2674927</v>
      </c>
    </row>
    <row r="1818" spans="1:15" x14ac:dyDescent="0.3">
      <c r="A1818" t="s">
        <v>2620</v>
      </c>
      <c r="B1818">
        <v>43</v>
      </c>
      <c r="C1818">
        <v>99</v>
      </c>
      <c r="D1818">
        <v>302204</v>
      </c>
      <c r="E1818" t="s">
        <v>4570</v>
      </c>
      <c r="F1818" t="s">
        <v>4571</v>
      </c>
      <c r="G1818" t="s">
        <v>4572</v>
      </c>
      <c r="H1818">
        <v>6705</v>
      </c>
      <c r="I1818">
        <v>53</v>
      </c>
      <c r="J1818" t="s">
        <v>29</v>
      </c>
      <c r="K1818" t="s">
        <v>200</v>
      </c>
      <c r="L1818">
        <v>3000000</v>
      </c>
      <c r="M1818">
        <v>1997</v>
      </c>
      <c r="N1818">
        <v>6.6</v>
      </c>
      <c r="O1818">
        <f>Table1[[#This Row],[gross]]-Table1[[#This Row],[budget]]</f>
        <v>-2697796</v>
      </c>
    </row>
    <row r="1819" spans="1:15" x14ac:dyDescent="0.3">
      <c r="A1819" t="s">
        <v>857</v>
      </c>
      <c r="B1819">
        <v>85</v>
      </c>
      <c r="C1819">
        <v>142</v>
      </c>
      <c r="D1819">
        <v>19283782</v>
      </c>
      <c r="E1819" t="s">
        <v>1915</v>
      </c>
      <c r="F1819" t="s">
        <v>4573</v>
      </c>
      <c r="G1819" t="s">
        <v>4574</v>
      </c>
      <c r="H1819">
        <v>31227</v>
      </c>
      <c r="I1819">
        <v>354</v>
      </c>
      <c r="J1819" t="s">
        <v>29</v>
      </c>
      <c r="K1819" t="s">
        <v>30</v>
      </c>
      <c r="L1819">
        <v>22000000</v>
      </c>
      <c r="M1819">
        <v>1999</v>
      </c>
      <c r="N1819">
        <v>6.6</v>
      </c>
      <c r="O1819">
        <f>Table1[[#This Row],[gross]]-Table1[[#This Row],[budget]]</f>
        <v>-2716218</v>
      </c>
    </row>
    <row r="1820" spans="1:15" x14ac:dyDescent="0.3">
      <c r="A1820" t="s">
        <v>2553</v>
      </c>
      <c r="B1820">
        <v>267</v>
      </c>
      <c r="C1820">
        <v>132</v>
      </c>
      <c r="D1820">
        <v>46982632</v>
      </c>
      <c r="E1820" t="s">
        <v>4576</v>
      </c>
      <c r="F1820" t="s">
        <v>2783</v>
      </c>
      <c r="G1820" t="s">
        <v>4577</v>
      </c>
      <c r="H1820">
        <v>172792</v>
      </c>
      <c r="I1820">
        <v>1740</v>
      </c>
      <c r="J1820" t="s">
        <v>29</v>
      </c>
      <c r="K1820" t="s">
        <v>442</v>
      </c>
      <c r="L1820">
        <v>50000000</v>
      </c>
      <c r="M1820">
        <v>2006</v>
      </c>
      <c r="N1820">
        <v>6.6</v>
      </c>
      <c r="O1820">
        <f>Table1[[#This Row],[gross]]-Table1[[#This Row],[budget]]</f>
        <v>-3017368</v>
      </c>
    </row>
    <row r="1821" spans="1:15" x14ac:dyDescent="0.3">
      <c r="A1821" t="s">
        <v>822</v>
      </c>
      <c r="B1821">
        <v>315</v>
      </c>
      <c r="C1821">
        <v>124</v>
      </c>
      <c r="D1821">
        <v>56443482</v>
      </c>
      <c r="E1821" t="s">
        <v>913</v>
      </c>
      <c r="F1821" t="s">
        <v>694</v>
      </c>
      <c r="G1821" t="s">
        <v>4579</v>
      </c>
      <c r="H1821">
        <v>75329</v>
      </c>
      <c r="I1821">
        <v>256</v>
      </c>
      <c r="J1821" t="s">
        <v>29</v>
      </c>
      <c r="K1821" t="s">
        <v>30</v>
      </c>
      <c r="L1821">
        <v>60000000</v>
      </c>
      <c r="M1821">
        <v>2015</v>
      </c>
      <c r="N1821">
        <v>6.6</v>
      </c>
      <c r="O1821">
        <f>Table1[[#This Row],[gross]]-Table1[[#This Row],[budget]]</f>
        <v>-3556518</v>
      </c>
    </row>
    <row r="1822" spans="1:15" x14ac:dyDescent="0.3">
      <c r="A1822" t="s">
        <v>2602</v>
      </c>
      <c r="B1822">
        <v>91</v>
      </c>
      <c r="C1822">
        <v>104</v>
      </c>
      <c r="D1822">
        <v>1056102</v>
      </c>
      <c r="E1822" t="s">
        <v>140</v>
      </c>
      <c r="F1822" t="s">
        <v>4581</v>
      </c>
      <c r="G1822" t="s">
        <v>4582</v>
      </c>
      <c r="H1822">
        <v>18792</v>
      </c>
      <c r="I1822">
        <v>153</v>
      </c>
      <c r="J1822" t="s">
        <v>29</v>
      </c>
      <c r="K1822" t="s">
        <v>30</v>
      </c>
      <c r="L1822">
        <v>5000000</v>
      </c>
      <c r="M1822">
        <v>2003</v>
      </c>
      <c r="N1822">
        <v>6.6</v>
      </c>
      <c r="O1822">
        <f>Table1[[#This Row],[gross]]-Table1[[#This Row],[budget]]</f>
        <v>-3943898</v>
      </c>
    </row>
    <row r="1823" spans="1:15" x14ac:dyDescent="0.3">
      <c r="A1823" t="s">
        <v>2589</v>
      </c>
      <c r="B1823">
        <v>288</v>
      </c>
      <c r="C1823">
        <v>107</v>
      </c>
      <c r="D1823">
        <v>7918283</v>
      </c>
      <c r="E1823" t="s">
        <v>224</v>
      </c>
      <c r="F1823" t="s">
        <v>2219</v>
      </c>
      <c r="G1823" t="s">
        <v>4584</v>
      </c>
      <c r="H1823">
        <v>41574</v>
      </c>
      <c r="I1823">
        <v>145</v>
      </c>
      <c r="J1823" t="s">
        <v>29</v>
      </c>
      <c r="K1823" t="s">
        <v>30</v>
      </c>
      <c r="L1823">
        <v>12000000</v>
      </c>
      <c r="M1823">
        <v>2012</v>
      </c>
      <c r="N1823">
        <v>6.6</v>
      </c>
      <c r="O1823">
        <f>Table1[[#This Row],[gross]]-Table1[[#This Row],[budget]]</f>
        <v>-4081717</v>
      </c>
    </row>
    <row r="1824" spans="1:15" x14ac:dyDescent="0.3">
      <c r="A1824" t="s">
        <v>2614</v>
      </c>
      <c r="B1824">
        <v>4</v>
      </c>
      <c r="C1824">
        <v>100</v>
      </c>
      <c r="D1824">
        <v>2024854</v>
      </c>
      <c r="E1824" t="s">
        <v>202</v>
      </c>
      <c r="F1824" t="s">
        <v>4586</v>
      </c>
      <c r="G1824" t="s">
        <v>4587</v>
      </c>
      <c r="H1824">
        <v>564</v>
      </c>
      <c r="I1824">
        <v>21</v>
      </c>
      <c r="J1824" t="s">
        <v>29</v>
      </c>
      <c r="K1824" t="s">
        <v>30</v>
      </c>
      <c r="L1824">
        <v>6500000</v>
      </c>
      <c r="M1824">
        <v>2005</v>
      </c>
      <c r="N1824">
        <v>6.6</v>
      </c>
      <c r="O1824">
        <f>Table1[[#This Row],[gross]]-Table1[[#This Row],[budget]]</f>
        <v>-4475146</v>
      </c>
    </row>
    <row r="1825" spans="1:15" x14ac:dyDescent="0.3">
      <c r="A1825" t="s">
        <v>2654</v>
      </c>
      <c r="B1825">
        <v>200</v>
      </c>
      <c r="C1825">
        <v>90</v>
      </c>
      <c r="D1825">
        <v>136432</v>
      </c>
      <c r="E1825" t="s">
        <v>4589</v>
      </c>
      <c r="F1825" t="s">
        <v>2942</v>
      </c>
      <c r="G1825" t="s">
        <v>4590</v>
      </c>
      <c r="H1825">
        <v>31890</v>
      </c>
      <c r="I1825">
        <v>194</v>
      </c>
      <c r="J1825" t="s">
        <v>29</v>
      </c>
      <c r="K1825" t="s">
        <v>200</v>
      </c>
      <c r="L1825">
        <v>5000000</v>
      </c>
      <c r="M1825">
        <v>2006</v>
      </c>
      <c r="N1825">
        <v>6.6</v>
      </c>
      <c r="O1825">
        <f>Table1[[#This Row],[gross]]-Table1[[#This Row],[budget]]</f>
        <v>-4863568</v>
      </c>
    </row>
    <row r="1826" spans="1:15" x14ac:dyDescent="0.3">
      <c r="A1826" t="s">
        <v>67</v>
      </c>
      <c r="B1826">
        <v>91</v>
      </c>
      <c r="C1826">
        <v>155</v>
      </c>
      <c r="D1826">
        <v>25078937</v>
      </c>
      <c r="E1826" t="s">
        <v>140</v>
      </c>
      <c r="F1826" t="s">
        <v>150</v>
      </c>
      <c r="G1826" t="s">
        <v>4592</v>
      </c>
      <c r="H1826">
        <v>31751</v>
      </c>
      <c r="I1826">
        <v>216</v>
      </c>
      <c r="J1826" t="s">
        <v>29</v>
      </c>
      <c r="K1826" t="s">
        <v>30</v>
      </c>
      <c r="L1826">
        <v>30000000</v>
      </c>
      <c r="M1826">
        <v>1997</v>
      </c>
      <c r="N1826">
        <v>6.6</v>
      </c>
      <c r="O1826">
        <f>Table1[[#This Row],[gross]]-Table1[[#This Row],[budget]]</f>
        <v>-4921063</v>
      </c>
    </row>
    <row r="1827" spans="1:15" x14ac:dyDescent="0.3">
      <c r="A1827" t="s">
        <v>3877</v>
      </c>
      <c r="B1827">
        <v>97</v>
      </c>
      <c r="C1827">
        <v>105</v>
      </c>
      <c r="D1827">
        <v>2062066</v>
      </c>
      <c r="E1827" t="s">
        <v>116</v>
      </c>
      <c r="F1827" t="s">
        <v>1311</v>
      </c>
      <c r="G1827" t="s">
        <v>4594</v>
      </c>
      <c r="H1827">
        <v>11387</v>
      </c>
      <c r="I1827">
        <v>147</v>
      </c>
      <c r="J1827" t="s">
        <v>29</v>
      </c>
      <c r="K1827" t="s">
        <v>30</v>
      </c>
      <c r="L1827">
        <v>7000000</v>
      </c>
      <c r="M1827">
        <v>2002</v>
      </c>
      <c r="N1827">
        <v>6.6</v>
      </c>
      <c r="O1827">
        <f>Table1[[#This Row],[gross]]-Table1[[#This Row],[budget]]</f>
        <v>-4937934</v>
      </c>
    </row>
    <row r="1828" spans="1:15" x14ac:dyDescent="0.3">
      <c r="A1828" t="s">
        <v>2543</v>
      </c>
      <c r="B1828">
        <v>43</v>
      </c>
      <c r="C1828">
        <v>145</v>
      </c>
      <c r="D1828">
        <v>5669081</v>
      </c>
      <c r="E1828" t="s">
        <v>575</v>
      </c>
      <c r="F1828" t="s">
        <v>4596</v>
      </c>
      <c r="G1828" t="s">
        <v>4597</v>
      </c>
      <c r="H1828">
        <v>3665</v>
      </c>
      <c r="I1828">
        <v>57</v>
      </c>
      <c r="J1828" t="s">
        <v>174</v>
      </c>
      <c r="K1828" t="s">
        <v>585</v>
      </c>
      <c r="L1828">
        <v>10818775</v>
      </c>
      <c r="M1828">
        <v>2012</v>
      </c>
      <c r="N1828">
        <v>6.6</v>
      </c>
      <c r="O1828">
        <f>Table1[[#This Row],[gross]]-Table1[[#This Row],[budget]]</f>
        <v>-5149694</v>
      </c>
    </row>
    <row r="1829" spans="1:15" x14ac:dyDescent="0.3">
      <c r="A1829" t="s">
        <v>3836</v>
      </c>
      <c r="B1829">
        <v>222</v>
      </c>
      <c r="C1829">
        <v>85</v>
      </c>
      <c r="D1829">
        <v>27024</v>
      </c>
      <c r="E1829" t="s">
        <v>626</v>
      </c>
      <c r="F1829" t="s">
        <v>4599</v>
      </c>
      <c r="G1829" t="s">
        <v>4600</v>
      </c>
      <c r="H1829">
        <v>55597</v>
      </c>
      <c r="I1829">
        <v>148</v>
      </c>
      <c r="J1829" t="s">
        <v>174</v>
      </c>
      <c r="K1829" t="s">
        <v>408</v>
      </c>
      <c r="L1829">
        <v>5600000</v>
      </c>
      <c r="M1829">
        <v>2009</v>
      </c>
      <c r="N1829">
        <v>6.6</v>
      </c>
      <c r="O1829">
        <f>Table1[[#This Row],[gross]]-Table1[[#This Row],[budget]]</f>
        <v>-5572976</v>
      </c>
    </row>
    <row r="1830" spans="1:15" x14ac:dyDescent="0.3">
      <c r="A1830" t="s">
        <v>4044</v>
      </c>
      <c r="B1830">
        <v>71</v>
      </c>
      <c r="C1830">
        <v>118</v>
      </c>
      <c r="D1830">
        <v>9059588</v>
      </c>
      <c r="E1830" t="s">
        <v>1915</v>
      </c>
      <c r="F1830" t="s">
        <v>4602</v>
      </c>
      <c r="G1830" t="s">
        <v>4603</v>
      </c>
      <c r="H1830">
        <v>17261</v>
      </c>
      <c r="I1830">
        <v>125</v>
      </c>
      <c r="J1830" t="s">
        <v>29</v>
      </c>
      <c r="K1830" t="s">
        <v>30</v>
      </c>
      <c r="L1830">
        <v>15000000</v>
      </c>
      <c r="M1830">
        <v>2002</v>
      </c>
      <c r="N1830">
        <v>6.6</v>
      </c>
      <c r="O1830">
        <f>Table1[[#This Row],[gross]]-Table1[[#This Row],[budget]]</f>
        <v>-5940412</v>
      </c>
    </row>
    <row r="1831" spans="1:15" x14ac:dyDescent="0.3">
      <c r="A1831" t="s">
        <v>3446</v>
      </c>
      <c r="B1831">
        <v>34</v>
      </c>
      <c r="C1831">
        <v>94</v>
      </c>
      <c r="D1831">
        <v>13801755</v>
      </c>
      <c r="E1831" t="s">
        <v>1562</v>
      </c>
      <c r="F1831" t="s">
        <v>520</v>
      </c>
      <c r="G1831" t="s">
        <v>4604</v>
      </c>
      <c r="H1831">
        <v>23928</v>
      </c>
      <c r="I1831">
        <v>100</v>
      </c>
      <c r="J1831" t="s">
        <v>29</v>
      </c>
      <c r="K1831" t="s">
        <v>30</v>
      </c>
      <c r="L1831">
        <v>20000000</v>
      </c>
      <c r="M1831">
        <v>1997</v>
      </c>
      <c r="N1831">
        <v>6.6</v>
      </c>
      <c r="O1831">
        <f>Table1[[#This Row],[gross]]-Table1[[#This Row],[budget]]</f>
        <v>-6198245</v>
      </c>
    </row>
    <row r="1832" spans="1:15" x14ac:dyDescent="0.3">
      <c r="A1832" t="s">
        <v>2066</v>
      </c>
      <c r="B1832">
        <v>49</v>
      </c>
      <c r="C1832">
        <v>104</v>
      </c>
      <c r="D1832">
        <v>1789892</v>
      </c>
      <c r="E1832" t="s">
        <v>338</v>
      </c>
      <c r="F1832" t="s">
        <v>683</v>
      </c>
      <c r="G1832" t="s">
        <v>4606</v>
      </c>
      <c r="H1832">
        <v>9494</v>
      </c>
      <c r="I1832">
        <v>109</v>
      </c>
      <c r="J1832" t="s">
        <v>29</v>
      </c>
      <c r="K1832" t="s">
        <v>227</v>
      </c>
      <c r="L1832">
        <v>8000000</v>
      </c>
      <c r="M1832">
        <v>1998</v>
      </c>
      <c r="N1832">
        <v>6.6</v>
      </c>
      <c r="O1832">
        <f>Table1[[#This Row],[gross]]-Table1[[#This Row],[budget]]</f>
        <v>-6210108</v>
      </c>
    </row>
    <row r="1833" spans="1:15" x14ac:dyDescent="0.3">
      <c r="A1833" t="s">
        <v>1796</v>
      </c>
      <c r="B1833">
        <v>175</v>
      </c>
      <c r="C1833">
        <v>101</v>
      </c>
      <c r="D1833">
        <v>13650738</v>
      </c>
      <c r="E1833" t="s">
        <v>73</v>
      </c>
      <c r="F1833" t="s">
        <v>486</v>
      </c>
      <c r="G1833" t="s">
        <v>4608</v>
      </c>
      <c r="H1833">
        <v>61360</v>
      </c>
      <c r="I1833">
        <v>129</v>
      </c>
      <c r="J1833" t="s">
        <v>29</v>
      </c>
      <c r="K1833" t="s">
        <v>30</v>
      </c>
      <c r="L1833">
        <v>20000000</v>
      </c>
      <c r="M1833">
        <v>2015</v>
      </c>
      <c r="N1833">
        <v>6.6</v>
      </c>
      <c r="O1833">
        <f>Table1[[#This Row],[gross]]-Table1[[#This Row],[budget]]</f>
        <v>-6349262</v>
      </c>
    </row>
    <row r="1834" spans="1:15" x14ac:dyDescent="0.3">
      <c r="A1834" t="s">
        <v>2594</v>
      </c>
      <c r="B1834">
        <v>259</v>
      </c>
      <c r="C1834">
        <v>106</v>
      </c>
      <c r="D1834">
        <v>3571735</v>
      </c>
      <c r="E1834" t="s">
        <v>1222</v>
      </c>
      <c r="F1834" t="s">
        <v>430</v>
      </c>
      <c r="G1834" t="s">
        <v>4610</v>
      </c>
      <c r="H1834">
        <v>39260</v>
      </c>
      <c r="I1834">
        <v>129</v>
      </c>
      <c r="J1834" t="s">
        <v>29</v>
      </c>
      <c r="K1834" t="s">
        <v>30</v>
      </c>
      <c r="L1834">
        <v>10000000</v>
      </c>
      <c r="M1834">
        <v>2010</v>
      </c>
      <c r="N1834">
        <v>6.6</v>
      </c>
      <c r="O1834">
        <f>Table1[[#This Row],[gross]]-Table1[[#This Row],[budget]]</f>
        <v>-6428265</v>
      </c>
    </row>
    <row r="1835" spans="1:15" x14ac:dyDescent="0.3">
      <c r="A1835" t="s">
        <v>1830</v>
      </c>
      <c r="B1835">
        <v>119</v>
      </c>
      <c r="C1835">
        <v>125</v>
      </c>
      <c r="D1835">
        <v>13337299</v>
      </c>
      <c r="E1835" t="s">
        <v>2655</v>
      </c>
      <c r="F1835" t="s">
        <v>4612</v>
      </c>
      <c r="G1835" t="s">
        <v>4613</v>
      </c>
      <c r="H1835">
        <v>9649</v>
      </c>
      <c r="I1835">
        <v>226</v>
      </c>
      <c r="J1835" t="s">
        <v>29</v>
      </c>
      <c r="K1835" t="s">
        <v>30</v>
      </c>
      <c r="L1835">
        <v>20000000</v>
      </c>
      <c r="M1835">
        <v>2004</v>
      </c>
      <c r="N1835">
        <v>6.6</v>
      </c>
      <c r="O1835">
        <f>Table1[[#This Row],[gross]]-Table1[[#This Row],[budget]]</f>
        <v>-6662701</v>
      </c>
    </row>
    <row r="1836" spans="1:15" x14ac:dyDescent="0.3">
      <c r="A1836" t="s">
        <v>2638</v>
      </c>
      <c r="B1836">
        <v>92</v>
      </c>
      <c r="C1836">
        <v>93</v>
      </c>
      <c r="D1836">
        <v>17718223</v>
      </c>
      <c r="E1836" t="s">
        <v>676</v>
      </c>
      <c r="F1836" t="s">
        <v>496</v>
      </c>
      <c r="G1836" t="s">
        <v>4615</v>
      </c>
      <c r="H1836">
        <v>162067</v>
      </c>
      <c r="I1836">
        <v>316</v>
      </c>
      <c r="J1836" t="s">
        <v>29</v>
      </c>
      <c r="K1836" t="s">
        <v>30</v>
      </c>
      <c r="L1836">
        <v>25000000</v>
      </c>
      <c r="M1836">
        <v>2004</v>
      </c>
      <c r="N1836">
        <v>6.6</v>
      </c>
      <c r="O1836">
        <f>Table1[[#This Row],[gross]]-Table1[[#This Row],[budget]]</f>
        <v>-7281777</v>
      </c>
    </row>
    <row r="1837" spans="1:15" x14ac:dyDescent="0.3">
      <c r="A1837" t="s">
        <v>312</v>
      </c>
      <c r="B1837">
        <v>242</v>
      </c>
      <c r="C1837">
        <v>106</v>
      </c>
      <c r="D1837">
        <v>7556708</v>
      </c>
      <c r="E1837" t="s">
        <v>92</v>
      </c>
      <c r="F1837" t="s">
        <v>496</v>
      </c>
      <c r="G1837" t="s">
        <v>4617</v>
      </c>
      <c r="H1837">
        <v>30284</v>
      </c>
      <c r="I1837">
        <v>102</v>
      </c>
      <c r="J1837" t="s">
        <v>29</v>
      </c>
      <c r="K1837" t="s">
        <v>30</v>
      </c>
      <c r="L1837">
        <v>15000000</v>
      </c>
      <c r="M1837">
        <v>2012</v>
      </c>
      <c r="N1837">
        <v>6.6</v>
      </c>
      <c r="O1837">
        <f>Table1[[#This Row],[gross]]-Table1[[#This Row],[budget]]</f>
        <v>-7443292</v>
      </c>
    </row>
    <row r="1838" spans="1:15" x14ac:dyDescent="0.3">
      <c r="A1838" t="s">
        <v>1909</v>
      </c>
      <c r="B1838">
        <v>112</v>
      </c>
      <c r="C1838">
        <v>107</v>
      </c>
      <c r="D1838">
        <v>21835784</v>
      </c>
      <c r="E1838" t="s">
        <v>699</v>
      </c>
      <c r="F1838" t="s">
        <v>4618</v>
      </c>
      <c r="G1838" t="s">
        <v>4619</v>
      </c>
      <c r="H1838">
        <v>58297</v>
      </c>
      <c r="I1838">
        <v>161</v>
      </c>
      <c r="J1838" t="s">
        <v>29</v>
      </c>
      <c r="K1838" t="s">
        <v>30</v>
      </c>
      <c r="L1838">
        <v>30000000</v>
      </c>
      <c r="M1838">
        <v>2005</v>
      </c>
      <c r="N1838">
        <v>6.6</v>
      </c>
      <c r="O1838">
        <f>Table1[[#This Row],[gross]]-Table1[[#This Row],[budget]]</f>
        <v>-8164216</v>
      </c>
    </row>
    <row r="1839" spans="1:15" x14ac:dyDescent="0.3">
      <c r="A1839" t="s">
        <v>2617</v>
      </c>
      <c r="B1839">
        <v>30</v>
      </c>
      <c r="C1839">
        <v>100</v>
      </c>
      <c r="D1839">
        <v>3275585</v>
      </c>
      <c r="E1839" t="s">
        <v>39</v>
      </c>
      <c r="F1839" t="s">
        <v>1482</v>
      </c>
      <c r="G1839" t="s">
        <v>4620</v>
      </c>
      <c r="H1839">
        <v>10735</v>
      </c>
      <c r="I1839">
        <v>88</v>
      </c>
      <c r="J1839" t="s">
        <v>29</v>
      </c>
      <c r="K1839" t="s">
        <v>200</v>
      </c>
      <c r="L1839">
        <v>11500000</v>
      </c>
      <c r="M1839">
        <v>1993</v>
      </c>
      <c r="N1839">
        <v>6.6</v>
      </c>
      <c r="O1839">
        <f>Table1[[#This Row],[gross]]-Table1[[#This Row],[budget]]</f>
        <v>-8224415</v>
      </c>
    </row>
    <row r="1840" spans="1:15" x14ac:dyDescent="0.3">
      <c r="A1840" t="s">
        <v>4013</v>
      </c>
      <c r="B1840">
        <v>95</v>
      </c>
      <c r="C1840">
        <v>112</v>
      </c>
      <c r="D1840">
        <v>26494611</v>
      </c>
      <c r="E1840" t="s">
        <v>4622</v>
      </c>
      <c r="F1840" t="s">
        <v>1802</v>
      </c>
      <c r="G1840" t="s">
        <v>4623</v>
      </c>
      <c r="H1840">
        <v>48621</v>
      </c>
      <c r="I1840">
        <v>239</v>
      </c>
      <c r="J1840" t="s">
        <v>29</v>
      </c>
      <c r="K1840" t="s">
        <v>30</v>
      </c>
      <c r="L1840">
        <v>35000000</v>
      </c>
      <c r="M1840">
        <v>1999</v>
      </c>
      <c r="N1840">
        <v>6.6</v>
      </c>
      <c r="O1840">
        <f>Table1[[#This Row],[gross]]-Table1[[#This Row],[budget]]</f>
        <v>-8505389</v>
      </c>
    </row>
    <row r="1841" spans="1:15" x14ac:dyDescent="0.3">
      <c r="A1841" t="s">
        <v>3171</v>
      </c>
      <c r="B1841">
        <v>47</v>
      </c>
      <c r="C1841">
        <v>107</v>
      </c>
      <c r="D1841">
        <v>4741987</v>
      </c>
      <c r="E1841" t="s">
        <v>92</v>
      </c>
      <c r="F1841" t="s">
        <v>1367</v>
      </c>
      <c r="G1841" t="s">
        <v>4624</v>
      </c>
      <c r="H1841">
        <v>6782</v>
      </c>
      <c r="I1841">
        <v>114</v>
      </c>
      <c r="J1841" t="s">
        <v>29</v>
      </c>
      <c r="K1841" t="s">
        <v>30</v>
      </c>
      <c r="L1841">
        <v>14000000</v>
      </c>
      <c r="M1841">
        <v>1999</v>
      </c>
      <c r="N1841">
        <v>6.6</v>
      </c>
      <c r="O1841">
        <f>Table1[[#This Row],[gross]]-Table1[[#This Row],[budget]]</f>
        <v>-9258013</v>
      </c>
    </row>
    <row r="1842" spans="1:15" x14ac:dyDescent="0.3">
      <c r="A1842" t="s">
        <v>481</v>
      </c>
      <c r="B1842">
        <v>156</v>
      </c>
      <c r="C1842">
        <v>102</v>
      </c>
      <c r="D1842">
        <v>12469811</v>
      </c>
      <c r="E1842" t="s">
        <v>73</v>
      </c>
      <c r="F1842" t="s">
        <v>1302</v>
      </c>
      <c r="G1842" t="s">
        <v>4626</v>
      </c>
      <c r="H1842">
        <v>69172</v>
      </c>
      <c r="I1842">
        <v>316</v>
      </c>
      <c r="J1842" t="s">
        <v>29</v>
      </c>
      <c r="K1842" t="s">
        <v>30</v>
      </c>
      <c r="L1842">
        <v>22000000</v>
      </c>
      <c r="M1842">
        <v>2005</v>
      </c>
      <c r="N1842">
        <v>6.6</v>
      </c>
      <c r="O1842">
        <f>Table1[[#This Row],[gross]]-Table1[[#This Row],[budget]]</f>
        <v>-9530189</v>
      </c>
    </row>
    <row r="1843" spans="1:15" x14ac:dyDescent="0.3">
      <c r="A1843" t="s">
        <v>420</v>
      </c>
      <c r="B1843">
        <v>118</v>
      </c>
      <c r="C1843">
        <v>119</v>
      </c>
      <c r="D1843">
        <v>39778599</v>
      </c>
      <c r="E1843" t="s">
        <v>621</v>
      </c>
      <c r="F1843" t="s">
        <v>87</v>
      </c>
      <c r="G1843" t="s">
        <v>4627</v>
      </c>
      <c r="H1843">
        <v>176169</v>
      </c>
      <c r="I1843">
        <v>548</v>
      </c>
      <c r="J1843" t="s">
        <v>29</v>
      </c>
      <c r="K1843" t="s">
        <v>30</v>
      </c>
      <c r="L1843">
        <v>50000000</v>
      </c>
      <c r="M1843">
        <v>2000</v>
      </c>
      <c r="N1843">
        <v>6.6</v>
      </c>
      <c r="O1843">
        <f>Table1[[#This Row],[gross]]-Table1[[#This Row],[budget]]</f>
        <v>-10221401</v>
      </c>
    </row>
    <row r="1844" spans="1:15" x14ac:dyDescent="0.3">
      <c r="A1844" t="s">
        <v>2145</v>
      </c>
      <c r="B1844">
        <v>141</v>
      </c>
      <c r="C1844">
        <v>127</v>
      </c>
      <c r="D1844">
        <v>129734803</v>
      </c>
      <c r="E1844" t="s">
        <v>1576</v>
      </c>
      <c r="F1844" t="s">
        <v>924</v>
      </c>
      <c r="G1844" t="s">
        <v>4629</v>
      </c>
      <c r="H1844">
        <v>127497</v>
      </c>
      <c r="I1844">
        <v>287</v>
      </c>
      <c r="J1844" t="s">
        <v>29</v>
      </c>
      <c r="K1844" t="s">
        <v>30</v>
      </c>
      <c r="L1844">
        <v>140000000</v>
      </c>
      <c r="M1844">
        <v>1998</v>
      </c>
      <c r="N1844">
        <v>6.6</v>
      </c>
      <c r="O1844">
        <f>Table1[[#This Row],[gross]]-Table1[[#This Row],[budget]]</f>
        <v>-10265197</v>
      </c>
    </row>
    <row r="1845" spans="1:15" x14ac:dyDescent="0.3">
      <c r="A1845" t="s">
        <v>3326</v>
      </c>
      <c r="B1845">
        <v>32</v>
      </c>
      <c r="C1845">
        <v>140</v>
      </c>
      <c r="D1845">
        <v>24276500</v>
      </c>
      <c r="E1845" t="s">
        <v>116</v>
      </c>
      <c r="F1845" t="s">
        <v>4585</v>
      </c>
      <c r="G1845" t="s">
        <v>4630</v>
      </c>
      <c r="H1845">
        <v>17124</v>
      </c>
      <c r="I1845">
        <v>68</v>
      </c>
      <c r="J1845" t="s">
        <v>29</v>
      </c>
      <c r="K1845" t="s">
        <v>30</v>
      </c>
      <c r="L1845">
        <v>35000000</v>
      </c>
      <c r="M1845">
        <v>1992</v>
      </c>
      <c r="N1845">
        <v>6.6</v>
      </c>
      <c r="O1845">
        <f>Table1[[#This Row],[gross]]-Table1[[#This Row],[budget]]</f>
        <v>-10723500</v>
      </c>
    </row>
    <row r="1846" spans="1:15" x14ac:dyDescent="0.3">
      <c r="A1846" t="s">
        <v>3669</v>
      </c>
      <c r="B1846">
        <v>252</v>
      </c>
      <c r="C1846">
        <v>93</v>
      </c>
      <c r="D1846">
        <v>29113588</v>
      </c>
      <c r="E1846" t="s">
        <v>1576</v>
      </c>
      <c r="F1846" t="s">
        <v>339</v>
      </c>
      <c r="G1846" t="s">
        <v>4632</v>
      </c>
      <c r="H1846">
        <v>117999</v>
      </c>
      <c r="I1846">
        <v>181</v>
      </c>
      <c r="J1846" t="s">
        <v>29</v>
      </c>
      <c r="K1846" t="s">
        <v>30</v>
      </c>
      <c r="L1846">
        <v>40000000</v>
      </c>
      <c r="M1846">
        <v>2011</v>
      </c>
      <c r="N1846">
        <v>6.6</v>
      </c>
      <c r="O1846">
        <f>Table1[[#This Row],[gross]]-Table1[[#This Row],[budget]]</f>
        <v>-10886412</v>
      </c>
    </row>
    <row r="1847" spans="1:15" x14ac:dyDescent="0.3">
      <c r="A1847" t="s">
        <v>1938</v>
      </c>
      <c r="B1847">
        <v>242</v>
      </c>
      <c r="C1847">
        <v>102</v>
      </c>
      <c r="D1847">
        <v>2035566</v>
      </c>
      <c r="E1847" t="s">
        <v>4633</v>
      </c>
      <c r="F1847" t="s">
        <v>4634</v>
      </c>
      <c r="G1847" t="s">
        <v>4635</v>
      </c>
      <c r="H1847">
        <v>77305</v>
      </c>
      <c r="I1847">
        <v>162</v>
      </c>
      <c r="J1847" t="s">
        <v>29</v>
      </c>
      <c r="K1847" t="s">
        <v>241</v>
      </c>
      <c r="L1847">
        <v>13000000</v>
      </c>
      <c r="M1847">
        <v>2009</v>
      </c>
      <c r="N1847">
        <v>6.6</v>
      </c>
      <c r="O1847">
        <f>Table1[[#This Row],[gross]]-Table1[[#This Row],[budget]]</f>
        <v>-10964434</v>
      </c>
    </row>
    <row r="1848" spans="1:15" x14ac:dyDescent="0.3">
      <c r="A1848" t="s">
        <v>539</v>
      </c>
      <c r="B1848">
        <v>109</v>
      </c>
      <c r="C1848">
        <v>112</v>
      </c>
      <c r="D1848">
        <v>4839383</v>
      </c>
      <c r="E1848" t="s">
        <v>289</v>
      </c>
      <c r="F1848" t="s">
        <v>539</v>
      </c>
      <c r="G1848" t="s">
        <v>4636</v>
      </c>
      <c r="H1848">
        <v>21613</v>
      </c>
      <c r="I1848">
        <v>148</v>
      </c>
      <c r="J1848" t="s">
        <v>29</v>
      </c>
      <c r="K1848" t="s">
        <v>30</v>
      </c>
      <c r="L1848">
        <v>16000000</v>
      </c>
      <c r="M1848">
        <v>2002</v>
      </c>
      <c r="N1848">
        <v>6.6</v>
      </c>
      <c r="O1848">
        <f>Table1[[#This Row],[gross]]-Table1[[#This Row],[budget]]</f>
        <v>-11160617</v>
      </c>
    </row>
    <row r="1849" spans="1:15" x14ac:dyDescent="0.3">
      <c r="A1849" t="s">
        <v>2623</v>
      </c>
      <c r="B1849">
        <v>48</v>
      </c>
      <c r="C1849">
        <v>99</v>
      </c>
      <c r="D1849">
        <v>1227324</v>
      </c>
      <c r="E1849" t="s">
        <v>26</v>
      </c>
      <c r="F1849" t="s">
        <v>2969</v>
      </c>
      <c r="G1849" t="s">
        <v>4637</v>
      </c>
      <c r="H1849">
        <v>6921</v>
      </c>
      <c r="I1849">
        <v>48</v>
      </c>
      <c r="J1849" t="s">
        <v>29</v>
      </c>
      <c r="K1849" t="s">
        <v>30</v>
      </c>
      <c r="L1849">
        <v>12500000</v>
      </c>
      <c r="M1849">
        <v>1996</v>
      </c>
      <c r="N1849">
        <v>6.6</v>
      </c>
      <c r="O1849">
        <f>Table1[[#This Row],[gross]]-Table1[[#This Row],[budget]]</f>
        <v>-11272676</v>
      </c>
    </row>
    <row r="1850" spans="1:15" x14ac:dyDescent="0.3">
      <c r="A1850" t="s">
        <v>2503</v>
      </c>
      <c r="B1850">
        <v>24</v>
      </c>
      <c r="C1850">
        <v>86</v>
      </c>
      <c r="D1850">
        <v>13751</v>
      </c>
      <c r="E1850" t="s">
        <v>228</v>
      </c>
      <c r="F1850" t="s">
        <v>4639</v>
      </c>
      <c r="G1850" t="s">
        <v>4640</v>
      </c>
      <c r="H1850">
        <v>813</v>
      </c>
      <c r="I1850">
        <v>6</v>
      </c>
      <c r="J1850" t="s">
        <v>29</v>
      </c>
      <c r="K1850" t="s">
        <v>581</v>
      </c>
      <c r="L1850">
        <v>11400000</v>
      </c>
      <c r="M1850">
        <v>2006</v>
      </c>
      <c r="N1850">
        <v>6.6</v>
      </c>
      <c r="O1850">
        <f>Table1[[#This Row],[gross]]-Table1[[#This Row],[budget]]</f>
        <v>-11386249</v>
      </c>
    </row>
    <row r="1851" spans="1:15" x14ac:dyDescent="0.3">
      <c r="A1851" t="s">
        <v>2657</v>
      </c>
      <c r="B1851">
        <v>399</v>
      </c>
      <c r="C1851">
        <v>88</v>
      </c>
      <c r="D1851">
        <v>1024175</v>
      </c>
      <c r="E1851" t="s">
        <v>4642</v>
      </c>
      <c r="F1851" t="s">
        <v>4643</v>
      </c>
      <c r="G1851" t="s">
        <v>4644</v>
      </c>
      <c r="H1851">
        <v>82331</v>
      </c>
      <c r="I1851">
        <v>297</v>
      </c>
      <c r="J1851" t="s">
        <v>29</v>
      </c>
      <c r="K1851" t="s">
        <v>200</v>
      </c>
      <c r="L1851">
        <v>13000000</v>
      </c>
      <c r="M1851">
        <v>2011</v>
      </c>
      <c r="N1851">
        <v>6.6</v>
      </c>
      <c r="O1851">
        <f>Table1[[#This Row],[gross]]-Table1[[#This Row],[budget]]</f>
        <v>-11975825</v>
      </c>
    </row>
    <row r="1852" spans="1:15" x14ac:dyDescent="0.3">
      <c r="A1852" t="s">
        <v>2540</v>
      </c>
      <c r="B1852">
        <v>27</v>
      </c>
      <c r="C1852">
        <v>225</v>
      </c>
      <c r="D1852">
        <v>8000000</v>
      </c>
      <c r="E1852" t="s">
        <v>60</v>
      </c>
      <c r="F1852" t="s">
        <v>2902</v>
      </c>
      <c r="G1852" t="s">
        <v>4646</v>
      </c>
      <c r="H1852">
        <v>6484</v>
      </c>
      <c r="I1852">
        <v>100</v>
      </c>
      <c r="J1852" t="s">
        <v>29</v>
      </c>
      <c r="K1852" t="s">
        <v>30</v>
      </c>
      <c r="L1852">
        <v>20000000</v>
      </c>
      <c r="M1852">
        <v>1965</v>
      </c>
      <c r="N1852">
        <v>6.6</v>
      </c>
      <c r="O1852">
        <f>Table1[[#This Row],[gross]]-Table1[[#This Row],[budget]]</f>
        <v>-12000000</v>
      </c>
    </row>
    <row r="1853" spans="1:15" x14ac:dyDescent="0.3">
      <c r="A1853" t="s">
        <v>720</v>
      </c>
      <c r="B1853">
        <v>144</v>
      </c>
      <c r="C1853">
        <v>177</v>
      </c>
      <c r="D1853">
        <v>27400000</v>
      </c>
      <c r="E1853" t="s">
        <v>248</v>
      </c>
      <c r="F1853" t="s">
        <v>1696</v>
      </c>
      <c r="G1853" t="s">
        <v>4648</v>
      </c>
      <c r="H1853">
        <v>97087</v>
      </c>
      <c r="I1853">
        <v>569</v>
      </c>
      <c r="J1853" t="s">
        <v>29</v>
      </c>
      <c r="K1853" t="s">
        <v>30</v>
      </c>
      <c r="L1853">
        <v>40000000</v>
      </c>
      <c r="M1853">
        <v>1984</v>
      </c>
      <c r="N1853">
        <v>6.6</v>
      </c>
      <c r="O1853">
        <f>Table1[[#This Row],[gross]]-Table1[[#This Row],[budget]]</f>
        <v>-12600000</v>
      </c>
    </row>
    <row r="1854" spans="1:15" x14ac:dyDescent="0.3">
      <c r="A1854" t="s">
        <v>1560</v>
      </c>
      <c r="B1854">
        <v>208</v>
      </c>
      <c r="C1854">
        <v>122</v>
      </c>
      <c r="D1854">
        <v>2428883</v>
      </c>
      <c r="E1854" t="s">
        <v>202</v>
      </c>
      <c r="F1854" t="s">
        <v>4650</v>
      </c>
      <c r="G1854" t="s">
        <v>4651</v>
      </c>
      <c r="H1854">
        <v>21370</v>
      </c>
      <c r="I1854">
        <v>132</v>
      </c>
      <c r="J1854" t="s">
        <v>29</v>
      </c>
      <c r="K1854" t="s">
        <v>30</v>
      </c>
      <c r="L1854">
        <v>16000000</v>
      </c>
      <c r="M1854">
        <v>2014</v>
      </c>
      <c r="N1854">
        <v>6.6</v>
      </c>
      <c r="O1854">
        <f>Table1[[#This Row],[gross]]-Table1[[#This Row],[budget]]</f>
        <v>-13571117</v>
      </c>
    </row>
    <row r="1855" spans="1:15" x14ac:dyDescent="0.3">
      <c r="A1855" t="s">
        <v>2282</v>
      </c>
      <c r="B1855">
        <v>230</v>
      </c>
      <c r="C1855">
        <v>120</v>
      </c>
      <c r="D1855">
        <v>1984743</v>
      </c>
      <c r="E1855" t="s">
        <v>588</v>
      </c>
      <c r="F1855" t="s">
        <v>1465</v>
      </c>
      <c r="G1855" t="s">
        <v>4653</v>
      </c>
      <c r="H1855">
        <v>20616</v>
      </c>
      <c r="I1855">
        <v>70</v>
      </c>
      <c r="J1855" t="s">
        <v>29</v>
      </c>
      <c r="K1855" t="s">
        <v>30</v>
      </c>
      <c r="L1855">
        <v>16000000</v>
      </c>
      <c r="M1855">
        <v>2013</v>
      </c>
      <c r="N1855">
        <v>6.6</v>
      </c>
      <c r="O1855">
        <f>Table1[[#This Row],[gross]]-Table1[[#This Row],[budget]]</f>
        <v>-14015257</v>
      </c>
    </row>
    <row r="1856" spans="1:15" x14ac:dyDescent="0.3">
      <c r="A1856" t="s">
        <v>134</v>
      </c>
      <c r="B1856">
        <v>209</v>
      </c>
      <c r="C1856">
        <v>129</v>
      </c>
      <c r="D1856">
        <v>65948711</v>
      </c>
      <c r="E1856" t="s">
        <v>217</v>
      </c>
      <c r="F1856" t="s">
        <v>837</v>
      </c>
      <c r="G1856" t="s">
        <v>4655</v>
      </c>
      <c r="H1856">
        <v>86422</v>
      </c>
      <c r="I1856">
        <v>363</v>
      </c>
      <c r="J1856" t="s">
        <v>29</v>
      </c>
      <c r="K1856" t="s">
        <v>30</v>
      </c>
      <c r="L1856">
        <v>80000000</v>
      </c>
      <c r="M1856">
        <v>2004</v>
      </c>
      <c r="N1856">
        <v>6.6</v>
      </c>
      <c r="O1856">
        <f>Table1[[#This Row],[gross]]-Table1[[#This Row],[budget]]</f>
        <v>-14051289</v>
      </c>
    </row>
    <row r="1857" spans="1:15" x14ac:dyDescent="0.3">
      <c r="A1857" t="s">
        <v>2272</v>
      </c>
      <c r="B1857">
        <v>131</v>
      </c>
      <c r="C1857">
        <v>83</v>
      </c>
      <c r="D1857">
        <v>90646554</v>
      </c>
      <c r="E1857" t="s">
        <v>316</v>
      </c>
      <c r="F1857" t="s">
        <v>503</v>
      </c>
      <c r="G1857" t="s">
        <v>4656</v>
      </c>
      <c r="H1857">
        <v>124641</v>
      </c>
      <c r="I1857">
        <v>289</v>
      </c>
      <c r="J1857" t="s">
        <v>29</v>
      </c>
      <c r="K1857" t="s">
        <v>30</v>
      </c>
      <c r="L1857">
        <v>105000000</v>
      </c>
      <c r="M1857">
        <v>1998</v>
      </c>
      <c r="N1857">
        <v>6.6</v>
      </c>
      <c r="O1857">
        <f>Table1[[#This Row],[gross]]-Table1[[#This Row],[budget]]</f>
        <v>-14353446</v>
      </c>
    </row>
    <row r="1858" spans="1:15" x14ac:dyDescent="0.3">
      <c r="A1858" t="s">
        <v>2145</v>
      </c>
      <c r="B1858">
        <v>199</v>
      </c>
      <c r="C1858">
        <v>102</v>
      </c>
      <c r="D1858">
        <v>36883539</v>
      </c>
      <c r="E1858" t="s">
        <v>39</v>
      </c>
      <c r="F1858" t="s">
        <v>55</v>
      </c>
      <c r="G1858" t="s">
        <v>4658</v>
      </c>
      <c r="H1858">
        <v>112769</v>
      </c>
      <c r="I1858">
        <v>305</v>
      </c>
      <c r="J1858" t="s">
        <v>29</v>
      </c>
      <c r="K1858" t="s">
        <v>227</v>
      </c>
      <c r="L1858">
        <v>52000000</v>
      </c>
      <c r="M1858">
        <v>2006</v>
      </c>
      <c r="N1858">
        <v>6.6</v>
      </c>
      <c r="O1858">
        <f>Table1[[#This Row],[gross]]-Table1[[#This Row],[budget]]</f>
        <v>-15116461</v>
      </c>
    </row>
    <row r="1859" spans="1:15" x14ac:dyDescent="0.3">
      <c r="A1859" t="s">
        <v>2636</v>
      </c>
      <c r="B1859">
        <v>40</v>
      </c>
      <c r="C1859">
        <v>94</v>
      </c>
      <c r="D1859">
        <v>81525</v>
      </c>
      <c r="E1859" t="s">
        <v>3713</v>
      </c>
      <c r="F1859" t="s">
        <v>4660</v>
      </c>
      <c r="G1859" t="s">
        <v>4661</v>
      </c>
      <c r="H1859">
        <v>29392</v>
      </c>
      <c r="I1859">
        <v>91</v>
      </c>
      <c r="J1859" t="s">
        <v>90</v>
      </c>
      <c r="K1859" t="s">
        <v>241</v>
      </c>
      <c r="L1859">
        <v>15300000</v>
      </c>
      <c r="M1859">
        <v>2001</v>
      </c>
      <c r="N1859">
        <v>6.6</v>
      </c>
      <c r="O1859">
        <f>Table1[[#This Row],[gross]]-Table1[[#This Row],[budget]]</f>
        <v>-15218475</v>
      </c>
    </row>
    <row r="1860" spans="1:15" x14ac:dyDescent="0.3">
      <c r="A1860" t="s">
        <v>2574</v>
      </c>
      <c r="B1860">
        <v>152</v>
      </c>
      <c r="C1860">
        <v>113</v>
      </c>
      <c r="D1860">
        <v>34636443</v>
      </c>
      <c r="E1860" t="s">
        <v>1536</v>
      </c>
      <c r="F1860" t="s">
        <v>4206</v>
      </c>
      <c r="G1860" t="s">
        <v>4663</v>
      </c>
      <c r="H1860">
        <v>93790</v>
      </c>
      <c r="I1860">
        <v>288</v>
      </c>
      <c r="J1860" t="s">
        <v>29</v>
      </c>
      <c r="K1860" t="s">
        <v>30</v>
      </c>
      <c r="L1860">
        <v>52000000</v>
      </c>
      <c r="M1860">
        <v>2005</v>
      </c>
      <c r="N1860">
        <v>6.6</v>
      </c>
      <c r="O1860">
        <f>Table1[[#This Row],[gross]]-Table1[[#This Row],[budget]]</f>
        <v>-17363557</v>
      </c>
    </row>
    <row r="1861" spans="1:15" x14ac:dyDescent="0.3">
      <c r="A1861" t="s">
        <v>3082</v>
      </c>
      <c r="B1861">
        <v>198</v>
      </c>
      <c r="C1861">
        <v>107</v>
      </c>
      <c r="D1861">
        <v>71148699</v>
      </c>
      <c r="E1861" t="s">
        <v>1674</v>
      </c>
      <c r="F1861" t="s">
        <v>3136</v>
      </c>
      <c r="G1861" t="s">
        <v>4665</v>
      </c>
      <c r="H1861">
        <v>68935</v>
      </c>
      <c r="I1861">
        <v>125</v>
      </c>
      <c r="J1861" t="s">
        <v>29</v>
      </c>
      <c r="K1861" t="s">
        <v>30</v>
      </c>
      <c r="L1861">
        <v>90000000</v>
      </c>
      <c r="M1861">
        <v>2008</v>
      </c>
      <c r="N1861">
        <v>6.6</v>
      </c>
      <c r="O1861">
        <f>Table1[[#This Row],[gross]]-Table1[[#This Row],[budget]]</f>
        <v>-18851301</v>
      </c>
    </row>
    <row r="1862" spans="1:15" x14ac:dyDescent="0.3">
      <c r="A1862" t="s">
        <v>1473</v>
      </c>
      <c r="B1862">
        <v>105</v>
      </c>
      <c r="C1862">
        <v>109</v>
      </c>
      <c r="D1862">
        <v>3517797</v>
      </c>
      <c r="E1862" t="s">
        <v>747</v>
      </c>
      <c r="F1862" t="s">
        <v>2431</v>
      </c>
      <c r="G1862" t="s">
        <v>4667</v>
      </c>
      <c r="H1862">
        <v>9004</v>
      </c>
      <c r="I1862">
        <v>103</v>
      </c>
      <c r="J1862" t="s">
        <v>29</v>
      </c>
      <c r="K1862" t="s">
        <v>241</v>
      </c>
      <c r="L1862">
        <v>25000000</v>
      </c>
      <c r="M1862">
        <v>2002</v>
      </c>
      <c r="N1862">
        <v>6.6</v>
      </c>
      <c r="O1862">
        <f>Table1[[#This Row],[gross]]-Table1[[#This Row],[budget]]</f>
        <v>-21482203</v>
      </c>
    </row>
    <row r="1863" spans="1:15" x14ac:dyDescent="0.3">
      <c r="A1863" t="s">
        <v>119</v>
      </c>
      <c r="B1863">
        <v>229</v>
      </c>
      <c r="C1863">
        <v>121</v>
      </c>
      <c r="D1863">
        <v>3073392</v>
      </c>
      <c r="E1863" t="s">
        <v>217</v>
      </c>
      <c r="F1863" t="s">
        <v>4669</v>
      </c>
      <c r="G1863" t="s">
        <v>4670</v>
      </c>
      <c r="H1863">
        <v>59462</v>
      </c>
      <c r="I1863">
        <v>300</v>
      </c>
      <c r="J1863" t="s">
        <v>29</v>
      </c>
      <c r="K1863" t="s">
        <v>442</v>
      </c>
      <c r="L1863">
        <v>25000000</v>
      </c>
      <c r="M1863">
        <v>2008</v>
      </c>
      <c r="N1863">
        <v>6.6</v>
      </c>
      <c r="O1863">
        <f>Table1[[#This Row],[gross]]-Table1[[#This Row],[budget]]</f>
        <v>-21926608</v>
      </c>
    </row>
    <row r="1864" spans="1:15" x14ac:dyDescent="0.3">
      <c r="A1864" t="s">
        <v>671</v>
      </c>
      <c r="B1864">
        <v>476</v>
      </c>
      <c r="C1864">
        <v>109</v>
      </c>
      <c r="D1864">
        <v>93050117</v>
      </c>
      <c r="E1864" t="s">
        <v>1449</v>
      </c>
      <c r="F1864" t="s">
        <v>496</v>
      </c>
      <c r="G1864" t="s">
        <v>4671</v>
      </c>
      <c r="H1864">
        <v>338087</v>
      </c>
      <c r="I1864">
        <v>814</v>
      </c>
      <c r="J1864" t="s">
        <v>29</v>
      </c>
      <c r="K1864" t="s">
        <v>30</v>
      </c>
      <c r="L1864">
        <v>115000000</v>
      </c>
      <c r="M1864">
        <v>2013</v>
      </c>
      <c r="N1864">
        <v>6.6</v>
      </c>
      <c r="O1864">
        <f>Table1[[#This Row],[gross]]-Table1[[#This Row],[budget]]</f>
        <v>-21949883</v>
      </c>
    </row>
    <row r="1865" spans="1:15" x14ac:dyDescent="0.3">
      <c r="A1865" t="s">
        <v>2609</v>
      </c>
      <c r="B1865">
        <v>258</v>
      </c>
      <c r="C1865">
        <v>102</v>
      </c>
      <c r="D1865">
        <v>18600911</v>
      </c>
      <c r="E1865" t="s">
        <v>1576</v>
      </c>
      <c r="F1865" t="s">
        <v>4673</v>
      </c>
      <c r="G1865" t="s">
        <v>4674</v>
      </c>
      <c r="H1865">
        <v>125198</v>
      </c>
      <c r="I1865">
        <v>153</v>
      </c>
      <c r="J1865" t="s">
        <v>29</v>
      </c>
      <c r="K1865" t="s">
        <v>30</v>
      </c>
      <c r="L1865">
        <v>42000000</v>
      </c>
      <c r="M1865">
        <v>2012</v>
      </c>
      <c r="N1865">
        <v>6.6</v>
      </c>
      <c r="O1865">
        <f>Table1[[#This Row],[gross]]-Table1[[#This Row],[budget]]</f>
        <v>-23399089</v>
      </c>
    </row>
    <row r="1866" spans="1:15" x14ac:dyDescent="0.3">
      <c r="A1866" t="s">
        <v>3114</v>
      </c>
      <c r="B1866">
        <v>236</v>
      </c>
      <c r="C1866">
        <v>114</v>
      </c>
      <c r="D1866">
        <v>26442251</v>
      </c>
      <c r="E1866" t="s">
        <v>39</v>
      </c>
      <c r="F1866" t="s">
        <v>61</v>
      </c>
      <c r="G1866" t="s">
        <v>4676</v>
      </c>
      <c r="H1866">
        <v>76010</v>
      </c>
      <c r="I1866">
        <v>205</v>
      </c>
      <c r="J1866" t="s">
        <v>29</v>
      </c>
      <c r="K1866" t="s">
        <v>30</v>
      </c>
      <c r="L1866">
        <v>50000000</v>
      </c>
      <c r="M1866">
        <v>2015</v>
      </c>
      <c r="N1866">
        <v>6.6</v>
      </c>
      <c r="O1866">
        <f>Table1[[#This Row],[gross]]-Table1[[#This Row],[budget]]</f>
        <v>-23557749</v>
      </c>
    </row>
    <row r="1867" spans="1:15" x14ac:dyDescent="0.3">
      <c r="A1867" t="s">
        <v>1229</v>
      </c>
      <c r="B1867">
        <v>89</v>
      </c>
      <c r="C1867">
        <v>142</v>
      </c>
      <c r="D1867">
        <v>43426961</v>
      </c>
      <c r="E1867" t="s">
        <v>2017</v>
      </c>
      <c r="F1867" t="s">
        <v>55</v>
      </c>
      <c r="G1867" t="s">
        <v>4678</v>
      </c>
      <c r="H1867">
        <v>93494</v>
      </c>
      <c r="I1867">
        <v>394</v>
      </c>
      <c r="J1867" t="s">
        <v>29</v>
      </c>
      <c r="K1867" t="s">
        <v>30</v>
      </c>
      <c r="L1867">
        <v>70000000</v>
      </c>
      <c r="M1867">
        <v>2003</v>
      </c>
      <c r="N1867">
        <v>6.6</v>
      </c>
      <c r="O1867">
        <f>Table1[[#This Row],[gross]]-Table1[[#This Row],[budget]]</f>
        <v>-26573039</v>
      </c>
    </row>
    <row r="1868" spans="1:15" x14ac:dyDescent="0.3">
      <c r="A1868" t="s">
        <v>190</v>
      </c>
      <c r="B1868">
        <v>37</v>
      </c>
      <c r="C1868">
        <v>129</v>
      </c>
      <c r="D1868">
        <v>10300000</v>
      </c>
      <c r="E1868" t="s">
        <v>529</v>
      </c>
      <c r="F1868" t="s">
        <v>1167</v>
      </c>
      <c r="G1868" t="s">
        <v>4680</v>
      </c>
      <c r="H1868">
        <v>17859</v>
      </c>
      <c r="I1868">
        <v>89</v>
      </c>
      <c r="J1868" t="s">
        <v>29</v>
      </c>
      <c r="K1868" t="s">
        <v>30</v>
      </c>
      <c r="L1868">
        <v>38000000</v>
      </c>
      <c r="M1868">
        <v>1996</v>
      </c>
      <c r="N1868">
        <v>6.6</v>
      </c>
      <c r="O1868">
        <f>Table1[[#This Row],[gross]]-Table1[[#This Row],[budget]]</f>
        <v>-27700000</v>
      </c>
    </row>
    <row r="1869" spans="1:15" x14ac:dyDescent="0.3">
      <c r="A1869" t="s">
        <v>3659</v>
      </c>
      <c r="B1869">
        <v>206</v>
      </c>
      <c r="C1869">
        <v>104</v>
      </c>
      <c r="D1869">
        <v>25040293</v>
      </c>
      <c r="E1869" t="s">
        <v>309</v>
      </c>
      <c r="F1869" t="s">
        <v>924</v>
      </c>
      <c r="G1869" t="s">
        <v>4682</v>
      </c>
      <c r="H1869">
        <v>88049</v>
      </c>
      <c r="I1869">
        <v>279</v>
      </c>
      <c r="J1869" t="s">
        <v>29</v>
      </c>
      <c r="K1869" t="s">
        <v>30</v>
      </c>
      <c r="L1869">
        <v>55000000</v>
      </c>
      <c r="M1869">
        <v>2008</v>
      </c>
      <c r="N1869">
        <v>6.6</v>
      </c>
      <c r="O1869">
        <f>Table1[[#This Row],[gross]]-Table1[[#This Row],[budget]]</f>
        <v>-29959707</v>
      </c>
    </row>
    <row r="1870" spans="1:15" x14ac:dyDescent="0.3">
      <c r="A1870" t="s">
        <v>714</v>
      </c>
      <c r="B1870">
        <v>258</v>
      </c>
      <c r="C1870">
        <v>117</v>
      </c>
      <c r="D1870">
        <v>43290977</v>
      </c>
      <c r="E1870" t="s">
        <v>140</v>
      </c>
      <c r="F1870" t="s">
        <v>4488</v>
      </c>
      <c r="G1870" t="s">
        <v>4684</v>
      </c>
      <c r="H1870">
        <v>75201</v>
      </c>
      <c r="I1870">
        <v>256</v>
      </c>
      <c r="J1870" t="s">
        <v>29</v>
      </c>
      <c r="K1870" t="s">
        <v>200</v>
      </c>
      <c r="L1870">
        <v>80000000</v>
      </c>
      <c r="M1870">
        <v>2010</v>
      </c>
      <c r="N1870">
        <v>6.6</v>
      </c>
      <c r="O1870">
        <f>Table1[[#This Row],[gross]]-Table1[[#This Row],[budget]]</f>
        <v>-36709023</v>
      </c>
    </row>
    <row r="1871" spans="1:15" x14ac:dyDescent="0.3">
      <c r="A1871" t="s">
        <v>2493</v>
      </c>
      <c r="B1871">
        <v>293</v>
      </c>
      <c r="C1871">
        <v>112</v>
      </c>
      <c r="D1871">
        <v>6105175</v>
      </c>
      <c r="E1871" t="s">
        <v>676</v>
      </c>
      <c r="F1871" t="s">
        <v>1450</v>
      </c>
      <c r="G1871" t="s">
        <v>4686</v>
      </c>
      <c r="H1871">
        <v>247020</v>
      </c>
      <c r="I1871">
        <v>835</v>
      </c>
      <c r="J1871" t="s">
        <v>29</v>
      </c>
      <c r="K1871" t="s">
        <v>30</v>
      </c>
      <c r="L1871">
        <v>44000000</v>
      </c>
      <c r="M1871">
        <v>2014</v>
      </c>
      <c r="N1871">
        <v>6.6</v>
      </c>
      <c r="O1871">
        <f>Table1[[#This Row],[gross]]-Table1[[#This Row],[budget]]</f>
        <v>-37894825</v>
      </c>
    </row>
    <row r="1872" spans="1:15" x14ac:dyDescent="0.3">
      <c r="A1872" t="s">
        <v>2571</v>
      </c>
      <c r="B1872">
        <v>40</v>
      </c>
      <c r="C1872">
        <v>212</v>
      </c>
      <c r="D1872">
        <v>25052000</v>
      </c>
      <c r="E1872" t="s">
        <v>4688</v>
      </c>
      <c r="F1872" t="s">
        <v>902</v>
      </c>
      <c r="G1872" t="s">
        <v>4689</v>
      </c>
      <c r="H1872">
        <v>35314</v>
      </c>
      <c r="I1872">
        <v>145</v>
      </c>
      <c r="J1872" t="s">
        <v>29</v>
      </c>
      <c r="K1872" t="s">
        <v>30</v>
      </c>
      <c r="L1872">
        <v>63000000</v>
      </c>
      <c r="M1872">
        <v>1994</v>
      </c>
      <c r="N1872">
        <v>6.6</v>
      </c>
      <c r="O1872">
        <f>Table1[[#This Row],[gross]]-Table1[[#This Row],[budget]]</f>
        <v>-37948000</v>
      </c>
    </row>
    <row r="1873" spans="1:15" x14ac:dyDescent="0.3">
      <c r="A1873" t="s">
        <v>648</v>
      </c>
      <c r="B1873">
        <v>132</v>
      </c>
      <c r="C1873">
        <v>123</v>
      </c>
      <c r="D1873">
        <v>41523271</v>
      </c>
      <c r="E1873" t="s">
        <v>1808</v>
      </c>
      <c r="F1873" t="s">
        <v>55</v>
      </c>
      <c r="G1873" t="s">
        <v>4691</v>
      </c>
      <c r="H1873">
        <v>57038</v>
      </c>
      <c r="I1873">
        <v>261</v>
      </c>
      <c r="J1873" t="s">
        <v>29</v>
      </c>
      <c r="K1873" t="s">
        <v>30</v>
      </c>
      <c r="L1873">
        <v>80000000</v>
      </c>
      <c r="M1873">
        <v>2001</v>
      </c>
      <c r="N1873">
        <v>6.6</v>
      </c>
      <c r="O1873">
        <f>Table1[[#This Row],[gross]]-Table1[[#This Row],[budget]]</f>
        <v>-38476729</v>
      </c>
    </row>
    <row r="1874" spans="1:15" x14ac:dyDescent="0.3">
      <c r="A1874" t="s">
        <v>2546</v>
      </c>
      <c r="B1874">
        <v>123</v>
      </c>
      <c r="C1874">
        <v>140</v>
      </c>
      <c r="D1874">
        <v>13082288</v>
      </c>
      <c r="E1874" t="s">
        <v>4693</v>
      </c>
      <c r="F1874" t="s">
        <v>1450</v>
      </c>
      <c r="G1874" t="s">
        <v>4694</v>
      </c>
      <c r="H1874">
        <v>35565</v>
      </c>
      <c r="I1874">
        <v>247</v>
      </c>
      <c r="J1874" t="s">
        <v>29</v>
      </c>
      <c r="K1874" t="s">
        <v>200</v>
      </c>
      <c r="L1874">
        <v>60000000</v>
      </c>
      <c r="M1874">
        <v>2006</v>
      </c>
      <c r="N1874">
        <v>6.6</v>
      </c>
      <c r="O1874">
        <f>Table1[[#This Row],[gross]]-Table1[[#This Row],[budget]]</f>
        <v>-46917712</v>
      </c>
    </row>
    <row r="1875" spans="1:15" x14ac:dyDescent="0.3">
      <c r="A1875" t="s">
        <v>368</v>
      </c>
      <c r="B1875">
        <v>100</v>
      </c>
      <c r="C1875">
        <v>102</v>
      </c>
      <c r="D1875">
        <v>23106</v>
      </c>
      <c r="E1875" t="s">
        <v>1808</v>
      </c>
      <c r="F1875" t="s">
        <v>4695</v>
      </c>
      <c r="G1875" t="s">
        <v>4696</v>
      </c>
      <c r="H1875">
        <v>9003</v>
      </c>
      <c r="I1875">
        <v>58</v>
      </c>
      <c r="J1875" t="s">
        <v>29</v>
      </c>
      <c r="K1875" t="s">
        <v>70</v>
      </c>
      <c r="L1875">
        <v>50000000</v>
      </c>
      <c r="M1875">
        <v>2004</v>
      </c>
      <c r="N1875">
        <v>6.6</v>
      </c>
      <c r="O1875">
        <f>Table1[[#This Row],[gross]]-Table1[[#This Row],[budget]]</f>
        <v>-49976894</v>
      </c>
    </row>
    <row r="1876" spans="1:15" x14ac:dyDescent="0.3">
      <c r="A1876" t="s">
        <v>1737</v>
      </c>
      <c r="B1876">
        <v>131</v>
      </c>
      <c r="C1876">
        <v>94</v>
      </c>
      <c r="D1876">
        <v>22751979</v>
      </c>
      <c r="E1876" t="s">
        <v>4698</v>
      </c>
      <c r="F1876" t="s">
        <v>496</v>
      </c>
      <c r="G1876" t="s">
        <v>4699</v>
      </c>
      <c r="H1876">
        <v>52244</v>
      </c>
      <c r="I1876">
        <v>377</v>
      </c>
      <c r="J1876" t="s">
        <v>29</v>
      </c>
      <c r="K1876" t="s">
        <v>30</v>
      </c>
      <c r="L1876">
        <v>75000000</v>
      </c>
      <c r="M1876">
        <v>2000</v>
      </c>
      <c r="N1876">
        <v>6.6</v>
      </c>
      <c r="O1876">
        <f>Table1[[#This Row],[gross]]-Table1[[#This Row],[budget]]</f>
        <v>-52248021</v>
      </c>
    </row>
    <row r="1877" spans="1:15" x14ac:dyDescent="0.3">
      <c r="A1877" t="s">
        <v>397</v>
      </c>
      <c r="B1877">
        <v>85</v>
      </c>
      <c r="C1877">
        <v>102</v>
      </c>
      <c r="D1877">
        <v>32694788</v>
      </c>
      <c r="E1877" t="s">
        <v>923</v>
      </c>
      <c r="F1877" t="s">
        <v>3919</v>
      </c>
      <c r="G1877" t="s">
        <v>4701</v>
      </c>
      <c r="H1877">
        <v>101411</v>
      </c>
      <c r="I1877">
        <v>546</v>
      </c>
      <c r="J1877" t="s">
        <v>29</v>
      </c>
      <c r="K1877" t="s">
        <v>30</v>
      </c>
      <c r="L1877">
        <v>85000000</v>
      </c>
      <c r="M1877">
        <v>1999</v>
      </c>
      <c r="N1877">
        <v>6.6</v>
      </c>
      <c r="O1877">
        <f>Table1[[#This Row],[gross]]-Table1[[#This Row],[budget]]</f>
        <v>-52305212</v>
      </c>
    </row>
    <row r="1878" spans="1:15" x14ac:dyDescent="0.3">
      <c r="A1878" t="s">
        <v>1130</v>
      </c>
      <c r="B1878">
        <v>248</v>
      </c>
      <c r="C1878">
        <v>110</v>
      </c>
      <c r="D1878">
        <v>124051759</v>
      </c>
      <c r="E1878" t="s">
        <v>1660</v>
      </c>
      <c r="F1878" t="s">
        <v>3185</v>
      </c>
      <c r="G1878" t="s">
        <v>4703</v>
      </c>
      <c r="H1878">
        <v>42372</v>
      </c>
      <c r="I1878">
        <v>239</v>
      </c>
      <c r="J1878" t="s">
        <v>29</v>
      </c>
      <c r="K1878" t="s">
        <v>30</v>
      </c>
      <c r="L1878">
        <v>180000000</v>
      </c>
      <c r="M1878">
        <v>2016</v>
      </c>
      <c r="N1878">
        <v>6.6</v>
      </c>
      <c r="O1878">
        <f>Table1[[#This Row],[gross]]-Table1[[#This Row],[budget]]</f>
        <v>-55948241</v>
      </c>
    </row>
    <row r="1879" spans="1:15" x14ac:dyDescent="0.3">
      <c r="A1879" t="s">
        <v>2032</v>
      </c>
      <c r="B1879">
        <v>474</v>
      </c>
      <c r="C1879">
        <v>126</v>
      </c>
      <c r="D1879">
        <v>89732035</v>
      </c>
      <c r="E1879" t="s">
        <v>248</v>
      </c>
      <c r="F1879" t="s">
        <v>221</v>
      </c>
      <c r="G1879" t="s">
        <v>4705</v>
      </c>
      <c r="H1879">
        <v>188457</v>
      </c>
      <c r="I1879">
        <v>867</v>
      </c>
      <c r="J1879" t="s">
        <v>29</v>
      </c>
      <c r="K1879" t="s">
        <v>30</v>
      </c>
      <c r="L1879">
        <v>155000000</v>
      </c>
      <c r="M1879">
        <v>2015</v>
      </c>
      <c r="N1879">
        <v>6.6</v>
      </c>
      <c r="O1879">
        <f>Table1[[#This Row],[gross]]-Table1[[#This Row],[budget]]</f>
        <v>-65267965</v>
      </c>
    </row>
    <row r="1880" spans="1:15" x14ac:dyDescent="0.3">
      <c r="A1880" t="s">
        <v>3006</v>
      </c>
      <c r="B1880">
        <v>422</v>
      </c>
      <c r="C1880">
        <v>118</v>
      </c>
      <c r="D1880">
        <v>125320003</v>
      </c>
      <c r="E1880" t="s">
        <v>248</v>
      </c>
      <c r="F1880" t="s">
        <v>40</v>
      </c>
      <c r="G1880" t="s">
        <v>4707</v>
      </c>
      <c r="H1880">
        <v>286095</v>
      </c>
      <c r="I1880">
        <v>974</v>
      </c>
      <c r="J1880" t="s">
        <v>29</v>
      </c>
      <c r="K1880" t="s">
        <v>30</v>
      </c>
      <c r="L1880">
        <v>200000000</v>
      </c>
      <c r="M1880">
        <v>2009</v>
      </c>
      <c r="N1880">
        <v>6.6</v>
      </c>
      <c r="O1880">
        <f>Table1[[#This Row],[gross]]-Table1[[#This Row],[budget]]</f>
        <v>-74679997</v>
      </c>
    </row>
    <row r="1881" spans="1:15" x14ac:dyDescent="0.3">
      <c r="A1881" t="s">
        <v>1374</v>
      </c>
      <c r="B1881">
        <v>245</v>
      </c>
      <c r="C1881">
        <v>165</v>
      </c>
      <c r="D1881">
        <v>49551662</v>
      </c>
      <c r="E1881" t="s">
        <v>4709</v>
      </c>
      <c r="F1881" t="s">
        <v>4265</v>
      </c>
      <c r="G1881" t="s">
        <v>4710</v>
      </c>
      <c r="H1881">
        <v>102338</v>
      </c>
      <c r="I1881">
        <v>450</v>
      </c>
      <c r="J1881" t="s">
        <v>29</v>
      </c>
      <c r="K1881" t="s">
        <v>581</v>
      </c>
      <c r="L1881">
        <v>130000000</v>
      </c>
      <c r="M1881">
        <v>2008</v>
      </c>
      <c r="N1881">
        <v>6.6</v>
      </c>
      <c r="O1881">
        <f>Table1[[#This Row],[gross]]-Table1[[#This Row],[budget]]</f>
        <v>-80448338</v>
      </c>
    </row>
    <row r="1882" spans="1:15" x14ac:dyDescent="0.3">
      <c r="A1882" t="s">
        <v>798</v>
      </c>
      <c r="B1882">
        <v>258</v>
      </c>
      <c r="C1882">
        <v>150</v>
      </c>
      <c r="D1882">
        <v>141614023</v>
      </c>
      <c r="E1882" t="s">
        <v>4712</v>
      </c>
      <c r="F1882" t="s">
        <v>1299</v>
      </c>
      <c r="G1882" t="s">
        <v>4713</v>
      </c>
      <c r="H1882">
        <v>149922</v>
      </c>
      <c r="I1882">
        <v>438</v>
      </c>
      <c r="J1882" t="s">
        <v>29</v>
      </c>
      <c r="K1882" t="s">
        <v>30</v>
      </c>
      <c r="L1882">
        <v>225000000</v>
      </c>
      <c r="M1882">
        <v>2008</v>
      </c>
      <c r="N1882">
        <v>6.6</v>
      </c>
      <c r="O1882">
        <f>Table1[[#This Row],[gross]]-Table1[[#This Row],[budget]]</f>
        <v>-83385977</v>
      </c>
    </row>
    <row r="1883" spans="1:15" x14ac:dyDescent="0.3">
      <c r="A1883" t="s">
        <v>1059</v>
      </c>
      <c r="B1883">
        <v>306</v>
      </c>
      <c r="C1883">
        <v>116</v>
      </c>
      <c r="D1883">
        <v>90755643</v>
      </c>
      <c r="E1883" t="s">
        <v>2110</v>
      </c>
      <c r="F1883" t="s">
        <v>601</v>
      </c>
      <c r="G1883" t="s">
        <v>4715</v>
      </c>
      <c r="H1883">
        <v>222403</v>
      </c>
      <c r="I1883">
        <v>453</v>
      </c>
      <c r="J1883" t="s">
        <v>29</v>
      </c>
      <c r="K1883" t="s">
        <v>30</v>
      </c>
      <c r="L1883">
        <v>200000000</v>
      </c>
      <c r="M1883">
        <v>2010</v>
      </c>
      <c r="N1883">
        <v>6.6</v>
      </c>
      <c r="O1883">
        <f>Table1[[#This Row],[gross]]-Table1[[#This Row],[budget]]</f>
        <v>-109244357</v>
      </c>
    </row>
    <row r="1884" spans="1:15" x14ac:dyDescent="0.3">
      <c r="A1884" t="s">
        <v>72</v>
      </c>
      <c r="B1884">
        <v>188</v>
      </c>
      <c r="C1884">
        <v>100</v>
      </c>
      <c r="D1884">
        <v>665426</v>
      </c>
      <c r="E1884" t="s">
        <v>160</v>
      </c>
      <c r="F1884" t="s">
        <v>74</v>
      </c>
      <c r="G1884" t="s">
        <v>4717</v>
      </c>
      <c r="H1884">
        <v>120798</v>
      </c>
      <c r="I1884">
        <v>444</v>
      </c>
      <c r="J1884" t="s">
        <v>29</v>
      </c>
      <c r="K1884" t="s">
        <v>30</v>
      </c>
      <c r="L1884">
        <v>165000000</v>
      </c>
      <c r="M1884">
        <v>2004</v>
      </c>
      <c r="N1884">
        <v>6.6</v>
      </c>
      <c r="O1884">
        <f>Table1[[#This Row],[gross]]-Table1[[#This Row],[budget]]</f>
        <v>-164334574</v>
      </c>
    </row>
    <row r="1885" spans="1:15" x14ac:dyDescent="0.3">
      <c r="A1885" t="s">
        <v>252</v>
      </c>
      <c r="B1885">
        <v>462</v>
      </c>
      <c r="C1885">
        <v>132</v>
      </c>
      <c r="D1885">
        <v>73058679</v>
      </c>
      <c r="E1885" t="s">
        <v>248</v>
      </c>
      <c r="F1885" t="s">
        <v>4719</v>
      </c>
      <c r="G1885" t="s">
        <v>4720</v>
      </c>
      <c r="H1885">
        <v>212204</v>
      </c>
      <c r="I1885">
        <v>738</v>
      </c>
      <c r="J1885" t="s">
        <v>29</v>
      </c>
      <c r="K1885" t="s">
        <v>30</v>
      </c>
      <c r="L1885">
        <v>263700000</v>
      </c>
      <c r="M1885">
        <v>2012</v>
      </c>
      <c r="N1885">
        <v>6.6</v>
      </c>
      <c r="O1885">
        <f>Table1[[#This Row],[gross]]-Table1[[#This Row],[budget]]</f>
        <v>-190641321</v>
      </c>
    </row>
    <row r="1886" spans="1:15" x14ac:dyDescent="0.3">
      <c r="A1886" t="s">
        <v>2538</v>
      </c>
      <c r="B1886">
        <v>31</v>
      </c>
      <c r="C1886">
        <v>300</v>
      </c>
      <c r="D1886">
        <v>454255</v>
      </c>
      <c r="E1886" t="s">
        <v>2094</v>
      </c>
      <c r="F1886" t="s">
        <v>4722</v>
      </c>
      <c r="G1886" t="s">
        <v>4723</v>
      </c>
      <c r="H1886">
        <v>1666</v>
      </c>
      <c r="I1886">
        <v>47</v>
      </c>
      <c r="J1886" t="s">
        <v>179</v>
      </c>
      <c r="K1886" t="s">
        <v>3042</v>
      </c>
      <c r="L1886">
        <v>400000000</v>
      </c>
      <c r="M1886">
        <v>2001</v>
      </c>
      <c r="N1886">
        <v>6.6</v>
      </c>
      <c r="O1886">
        <f>Table1[[#This Row],[gross]]-Table1[[#This Row],[budget]]</f>
        <v>-399545745</v>
      </c>
    </row>
    <row r="1887" spans="1:15" x14ac:dyDescent="0.3">
      <c r="A1887" t="s">
        <v>97</v>
      </c>
      <c r="B1887">
        <v>320</v>
      </c>
      <c r="C1887">
        <v>136</v>
      </c>
      <c r="D1887">
        <v>474544677</v>
      </c>
      <c r="E1887" t="s">
        <v>78</v>
      </c>
      <c r="F1887" t="s">
        <v>418</v>
      </c>
      <c r="G1887" t="s">
        <v>4725</v>
      </c>
      <c r="H1887">
        <v>534658</v>
      </c>
      <c r="I1887">
        <v>3597</v>
      </c>
      <c r="J1887" t="s">
        <v>29</v>
      </c>
      <c r="K1887" t="s">
        <v>30</v>
      </c>
      <c r="L1887">
        <v>115000000</v>
      </c>
      <c r="M1887">
        <v>1999</v>
      </c>
      <c r="N1887">
        <v>6.5</v>
      </c>
      <c r="O1887">
        <f>Table1[[#This Row],[gross]]-Table1[[#This Row],[budget]]</f>
        <v>359544677</v>
      </c>
    </row>
    <row r="1888" spans="1:15" x14ac:dyDescent="0.3">
      <c r="A1888" t="s">
        <v>934</v>
      </c>
      <c r="B1888">
        <v>383</v>
      </c>
      <c r="C1888">
        <v>102</v>
      </c>
      <c r="D1888">
        <v>254455986</v>
      </c>
      <c r="E1888" t="s">
        <v>676</v>
      </c>
      <c r="F1888" t="s">
        <v>486</v>
      </c>
      <c r="G1888" t="s">
        <v>4726</v>
      </c>
      <c r="H1888">
        <v>375879</v>
      </c>
      <c r="I1888">
        <v>402</v>
      </c>
      <c r="J1888" t="s">
        <v>29</v>
      </c>
      <c r="K1888" t="s">
        <v>30</v>
      </c>
      <c r="L1888">
        <v>80000000</v>
      </c>
      <c r="M1888">
        <v>2011</v>
      </c>
      <c r="N1888">
        <v>6.5</v>
      </c>
      <c r="O1888">
        <f>Table1[[#This Row],[gross]]-Table1[[#This Row],[budget]]</f>
        <v>174455986</v>
      </c>
    </row>
    <row r="1889" spans="1:15" x14ac:dyDescent="0.3">
      <c r="A1889" t="s">
        <v>2900</v>
      </c>
      <c r="B1889">
        <v>35</v>
      </c>
      <c r="C1889">
        <v>93</v>
      </c>
      <c r="D1889">
        <v>174635000</v>
      </c>
      <c r="E1889" t="s">
        <v>1929</v>
      </c>
      <c r="F1889" t="s">
        <v>4728</v>
      </c>
      <c r="G1889" t="s">
        <v>4729</v>
      </c>
      <c r="H1889">
        <v>74743</v>
      </c>
      <c r="I1889">
        <v>93</v>
      </c>
      <c r="J1889" t="s">
        <v>29</v>
      </c>
      <c r="K1889" t="s">
        <v>581</v>
      </c>
      <c r="L1889">
        <v>8800000</v>
      </c>
      <c r="M1889">
        <v>1986</v>
      </c>
      <c r="N1889">
        <v>6.5</v>
      </c>
      <c r="O1889">
        <f>Table1[[#This Row],[gross]]-Table1[[#This Row],[budget]]</f>
        <v>165835000</v>
      </c>
    </row>
    <row r="1890" spans="1:15" x14ac:dyDescent="0.3">
      <c r="A1890" t="s">
        <v>59</v>
      </c>
      <c r="B1890">
        <v>177</v>
      </c>
      <c r="C1890">
        <v>129</v>
      </c>
      <c r="D1890">
        <v>229074524</v>
      </c>
      <c r="E1890" t="s">
        <v>248</v>
      </c>
      <c r="F1890" t="s">
        <v>4730</v>
      </c>
      <c r="G1890" t="s">
        <v>4731</v>
      </c>
      <c r="H1890">
        <v>278362</v>
      </c>
      <c r="I1890">
        <v>552</v>
      </c>
      <c r="J1890" t="s">
        <v>29</v>
      </c>
      <c r="K1890" t="s">
        <v>30</v>
      </c>
      <c r="L1890">
        <v>73000000</v>
      </c>
      <c r="M1890">
        <v>1997</v>
      </c>
      <c r="N1890">
        <v>6.5</v>
      </c>
      <c r="O1890">
        <f>Table1[[#This Row],[gross]]-Table1[[#This Row],[budget]]</f>
        <v>156074524</v>
      </c>
    </row>
    <row r="1891" spans="1:15" x14ac:dyDescent="0.3">
      <c r="A1891" t="s">
        <v>4554</v>
      </c>
      <c r="B1891">
        <v>221</v>
      </c>
      <c r="C1891">
        <v>115</v>
      </c>
      <c r="D1891">
        <v>183436380</v>
      </c>
      <c r="E1891" t="s">
        <v>2765</v>
      </c>
      <c r="F1891" t="s">
        <v>1866</v>
      </c>
      <c r="G1891" t="s">
        <v>4732</v>
      </c>
      <c r="H1891">
        <v>97697</v>
      </c>
      <c r="I1891">
        <v>185</v>
      </c>
      <c r="J1891" t="s">
        <v>29</v>
      </c>
      <c r="K1891" t="s">
        <v>30</v>
      </c>
      <c r="L1891">
        <v>29000000</v>
      </c>
      <c r="M1891">
        <v>2015</v>
      </c>
      <c r="N1891">
        <v>6.5</v>
      </c>
      <c r="O1891">
        <f>Table1[[#This Row],[gross]]-Table1[[#This Row],[budget]]</f>
        <v>154436380</v>
      </c>
    </row>
    <row r="1892" spans="1:15" x14ac:dyDescent="0.3">
      <c r="A1892" t="s">
        <v>753</v>
      </c>
      <c r="B1892">
        <v>451</v>
      </c>
      <c r="C1892">
        <v>108</v>
      </c>
      <c r="D1892">
        <v>334185206</v>
      </c>
      <c r="E1892" t="s">
        <v>1674</v>
      </c>
      <c r="F1892" t="s">
        <v>482</v>
      </c>
      <c r="G1892" t="s">
        <v>4734</v>
      </c>
      <c r="H1892">
        <v>306320</v>
      </c>
      <c r="I1892">
        <v>736</v>
      </c>
      <c r="J1892" t="s">
        <v>29</v>
      </c>
      <c r="K1892" t="s">
        <v>30</v>
      </c>
      <c r="L1892">
        <v>200000000</v>
      </c>
      <c r="M1892">
        <v>2010</v>
      </c>
      <c r="N1892">
        <v>6.5</v>
      </c>
      <c r="O1892">
        <f>Table1[[#This Row],[gross]]-Table1[[#This Row],[budget]]</f>
        <v>134185206</v>
      </c>
    </row>
    <row r="1893" spans="1:15" x14ac:dyDescent="0.3">
      <c r="A1893" t="s">
        <v>753</v>
      </c>
      <c r="B1893">
        <v>451</v>
      </c>
      <c r="C1893">
        <v>108</v>
      </c>
      <c r="D1893">
        <v>334185206</v>
      </c>
      <c r="E1893" t="s">
        <v>1674</v>
      </c>
      <c r="F1893" t="s">
        <v>482</v>
      </c>
      <c r="G1893" t="s">
        <v>4734</v>
      </c>
      <c r="H1893">
        <v>306336</v>
      </c>
      <c r="I1893">
        <v>736</v>
      </c>
      <c r="J1893" t="s">
        <v>29</v>
      </c>
      <c r="K1893" t="s">
        <v>30</v>
      </c>
      <c r="L1893">
        <v>200000000</v>
      </c>
      <c r="M1893">
        <v>2010</v>
      </c>
      <c r="N1893">
        <v>6.5</v>
      </c>
      <c r="O1893">
        <f>Table1[[#This Row],[gross]]-Table1[[#This Row],[budget]]</f>
        <v>134185206</v>
      </c>
    </row>
    <row r="1894" spans="1:15" x14ac:dyDescent="0.3">
      <c r="A1894" t="s">
        <v>59</v>
      </c>
      <c r="B1894">
        <v>401</v>
      </c>
      <c r="C1894">
        <v>116</v>
      </c>
      <c r="D1894">
        <v>234277056</v>
      </c>
      <c r="E1894" t="s">
        <v>471</v>
      </c>
      <c r="F1894" t="s">
        <v>649</v>
      </c>
      <c r="G1894" t="s">
        <v>4735</v>
      </c>
      <c r="H1894">
        <v>334345</v>
      </c>
      <c r="I1894">
        <v>2741</v>
      </c>
      <c r="J1894" t="s">
        <v>29</v>
      </c>
      <c r="K1894" t="s">
        <v>30</v>
      </c>
      <c r="L1894">
        <v>132000000</v>
      </c>
      <c r="M1894">
        <v>2005</v>
      </c>
      <c r="N1894">
        <v>6.5</v>
      </c>
      <c r="O1894">
        <f>Table1[[#This Row],[gross]]-Table1[[#This Row],[budget]]</f>
        <v>102277056</v>
      </c>
    </row>
    <row r="1895" spans="1:15" x14ac:dyDescent="0.3">
      <c r="A1895" t="s">
        <v>579</v>
      </c>
      <c r="B1895">
        <v>206</v>
      </c>
      <c r="C1895">
        <v>108</v>
      </c>
      <c r="D1895">
        <v>197992827</v>
      </c>
      <c r="E1895" t="s">
        <v>4736</v>
      </c>
      <c r="F1895" t="s">
        <v>313</v>
      </c>
      <c r="G1895" t="s">
        <v>4737</v>
      </c>
      <c r="H1895">
        <v>132501</v>
      </c>
      <c r="I1895">
        <v>548</v>
      </c>
      <c r="J1895" t="s">
        <v>29</v>
      </c>
      <c r="K1895" t="s">
        <v>30</v>
      </c>
      <c r="L1895">
        <v>100000000</v>
      </c>
      <c r="M1895">
        <v>2006</v>
      </c>
      <c r="N1895">
        <v>6.5</v>
      </c>
      <c r="O1895">
        <f>Table1[[#This Row],[gross]]-Table1[[#This Row],[budget]]</f>
        <v>97992827</v>
      </c>
    </row>
    <row r="1896" spans="1:15" x14ac:dyDescent="0.3">
      <c r="A1896" t="s">
        <v>2841</v>
      </c>
      <c r="B1896">
        <v>60</v>
      </c>
      <c r="C1896">
        <v>107</v>
      </c>
      <c r="D1896">
        <v>80000000</v>
      </c>
      <c r="E1896" t="s">
        <v>875</v>
      </c>
      <c r="F1896" t="s">
        <v>1532</v>
      </c>
      <c r="G1896" t="s">
        <v>4739</v>
      </c>
      <c r="H1896">
        <v>51459</v>
      </c>
      <c r="I1896">
        <v>113</v>
      </c>
      <c r="J1896" t="s">
        <v>29</v>
      </c>
      <c r="K1896" t="s">
        <v>30</v>
      </c>
      <c r="L1896">
        <v>8200000</v>
      </c>
      <c r="M1896">
        <v>1984</v>
      </c>
      <c r="N1896">
        <v>6.5</v>
      </c>
      <c r="O1896">
        <f>Table1[[#This Row],[gross]]-Table1[[#This Row],[budget]]</f>
        <v>71800000</v>
      </c>
    </row>
    <row r="1897" spans="1:15" x14ac:dyDescent="0.3">
      <c r="A1897" t="s">
        <v>824</v>
      </c>
      <c r="B1897">
        <v>233</v>
      </c>
      <c r="C1897">
        <v>126</v>
      </c>
      <c r="D1897">
        <v>186336103</v>
      </c>
      <c r="E1897" t="s">
        <v>1990</v>
      </c>
      <c r="F1897" t="s">
        <v>93</v>
      </c>
      <c r="G1897" t="s">
        <v>4740</v>
      </c>
      <c r="H1897">
        <v>348861</v>
      </c>
      <c r="I1897">
        <v>798</v>
      </c>
      <c r="J1897" t="s">
        <v>29</v>
      </c>
      <c r="K1897" t="s">
        <v>30</v>
      </c>
      <c r="L1897">
        <v>120000000</v>
      </c>
      <c r="M1897">
        <v>2005</v>
      </c>
      <c r="N1897">
        <v>6.5</v>
      </c>
      <c r="O1897">
        <f>Table1[[#This Row],[gross]]-Table1[[#This Row],[budget]]</f>
        <v>66336103</v>
      </c>
    </row>
    <row r="1898" spans="1:15" x14ac:dyDescent="0.3">
      <c r="A1898" t="s">
        <v>3765</v>
      </c>
      <c r="B1898">
        <v>129</v>
      </c>
      <c r="C1898">
        <v>104</v>
      </c>
      <c r="D1898">
        <v>82389560</v>
      </c>
      <c r="E1898" t="s">
        <v>676</v>
      </c>
      <c r="F1898" t="s">
        <v>4741</v>
      </c>
      <c r="G1898" t="s">
        <v>4742</v>
      </c>
      <c r="H1898">
        <v>106820</v>
      </c>
      <c r="I1898">
        <v>147</v>
      </c>
      <c r="J1898" t="s">
        <v>29</v>
      </c>
      <c r="K1898" t="s">
        <v>30</v>
      </c>
      <c r="L1898">
        <v>17000000</v>
      </c>
      <c r="M1898">
        <v>2014</v>
      </c>
      <c r="N1898">
        <v>6.5</v>
      </c>
      <c r="O1898">
        <f>Table1[[#This Row],[gross]]-Table1[[#This Row],[budget]]</f>
        <v>65389560</v>
      </c>
    </row>
    <row r="1899" spans="1:15" x14ac:dyDescent="0.3">
      <c r="A1899" t="s">
        <v>3525</v>
      </c>
      <c r="B1899">
        <v>285</v>
      </c>
      <c r="C1899">
        <v>103</v>
      </c>
      <c r="D1899">
        <v>71519230</v>
      </c>
      <c r="E1899" t="s">
        <v>4075</v>
      </c>
      <c r="F1899" t="s">
        <v>4743</v>
      </c>
      <c r="G1899" t="s">
        <v>4744</v>
      </c>
      <c r="H1899">
        <v>92364</v>
      </c>
      <c r="I1899">
        <v>244</v>
      </c>
      <c r="J1899" t="s">
        <v>29</v>
      </c>
      <c r="K1899" t="s">
        <v>30</v>
      </c>
      <c r="L1899">
        <v>9000000</v>
      </c>
      <c r="M1899">
        <v>2014</v>
      </c>
      <c r="N1899">
        <v>6.5</v>
      </c>
      <c r="O1899">
        <f>Table1[[#This Row],[gross]]-Table1[[#This Row],[budget]]</f>
        <v>62519230</v>
      </c>
    </row>
    <row r="1900" spans="1:15" x14ac:dyDescent="0.3">
      <c r="A1900" t="s">
        <v>2821</v>
      </c>
      <c r="B1900">
        <v>216</v>
      </c>
      <c r="C1900">
        <v>110</v>
      </c>
      <c r="D1900">
        <v>70011073</v>
      </c>
      <c r="E1900" t="s">
        <v>4746</v>
      </c>
      <c r="F1900" t="s">
        <v>4747</v>
      </c>
      <c r="G1900" t="s">
        <v>4748</v>
      </c>
      <c r="H1900">
        <v>57996</v>
      </c>
      <c r="I1900">
        <v>349</v>
      </c>
      <c r="J1900" t="s">
        <v>29</v>
      </c>
      <c r="K1900" t="s">
        <v>30</v>
      </c>
      <c r="L1900">
        <v>12000000</v>
      </c>
      <c r="M1900">
        <v>2012</v>
      </c>
      <c r="N1900">
        <v>6.5</v>
      </c>
      <c r="O1900">
        <f>Table1[[#This Row],[gross]]-Table1[[#This Row],[budget]]</f>
        <v>58011073</v>
      </c>
    </row>
    <row r="1901" spans="1:15" x14ac:dyDescent="0.3">
      <c r="A1901" t="s">
        <v>3214</v>
      </c>
      <c r="B1901">
        <v>43</v>
      </c>
      <c r="C1901">
        <v>141</v>
      </c>
      <c r="D1901">
        <v>100768056</v>
      </c>
      <c r="E1901" t="s">
        <v>140</v>
      </c>
      <c r="F1901" t="s">
        <v>837</v>
      </c>
      <c r="G1901" t="s">
        <v>4750</v>
      </c>
      <c r="H1901">
        <v>59569</v>
      </c>
      <c r="I1901">
        <v>89</v>
      </c>
      <c r="J1901" t="s">
        <v>29</v>
      </c>
      <c r="K1901" t="s">
        <v>30</v>
      </c>
      <c r="L1901">
        <v>45000000</v>
      </c>
      <c r="M1901">
        <v>1993</v>
      </c>
      <c r="N1901">
        <v>6.5</v>
      </c>
      <c r="O1901">
        <f>Table1[[#This Row],[gross]]-Table1[[#This Row],[budget]]</f>
        <v>55768056</v>
      </c>
    </row>
    <row r="1902" spans="1:15" x14ac:dyDescent="0.3">
      <c r="A1902" t="s">
        <v>475</v>
      </c>
      <c r="B1902">
        <v>261</v>
      </c>
      <c r="C1902">
        <v>108</v>
      </c>
      <c r="D1902">
        <v>114195633</v>
      </c>
      <c r="E1902" t="s">
        <v>1527</v>
      </c>
      <c r="F1902" t="s">
        <v>2079</v>
      </c>
      <c r="G1902" t="s">
        <v>4751</v>
      </c>
      <c r="H1902">
        <v>193770</v>
      </c>
      <c r="I1902">
        <v>2003</v>
      </c>
      <c r="J1902" t="s">
        <v>29</v>
      </c>
      <c r="K1902" t="s">
        <v>30</v>
      </c>
      <c r="L1902">
        <v>60000000</v>
      </c>
      <c r="M1902">
        <v>2004</v>
      </c>
      <c r="N1902">
        <v>6.5</v>
      </c>
      <c r="O1902">
        <f>Table1[[#This Row],[gross]]-Table1[[#This Row],[budget]]</f>
        <v>54195633</v>
      </c>
    </row>
    <row r="1903" spans="1:15" x14ac:dyDescent="0.3">
      <c r="A1903" t="s">
        <v>3746</v>
      </c>
      <c r="B1903">
        <v>107</v>
      </c>
      <c r="C1903">
        <v>104</v>
      </c>
      <c r="D1903">
        <v>65269010</v>
      </c>
      <c r="E1903" t="s">
        <v>4753</v>
      </c>
      <c r="F1903" t="s">
        <v>2300</v>
      </c>
      <c r="G1903" t="s">
        <v>4754</v>
      </c>
      <c r="H1903">
        <v>90938</v>
      </c>
      <c r="I1903">
        <v>271</v>
      </c>
      <c r="J1903" t="s">
        <v>29</v>
      </c>
      <c r="K1903" t="s">
        <v>30</v>
      </c>
      <c r="L1903">
        <v>12000000</v>
      </c>
      <c r="M1903">
        <v>2006</v>
      </c>
      <c r="N1903">
        <v>6.5</v>
      </c>
      <c r="O1903">
        <f>Table1[[#This Row],[gross]]-Table1[[#This Row],[budget]]</f>
        <v>53269010</v>
      </c>
    </row>
    <row r="1904" spans="1:15" x14ac:dyDescent="0.3">
      <c r="A1904" t="s">
        <v>934</v>
      </c>
      <c r="B1904">
        <v>103</v>
      </c>
      <c r="C1904">
        <v>94</v>
      </c>
      <c r="D1904">
        <v>68525609</v>
      </c>
      <c r="E1904" t="s">
        <v>676</v>
      </c>
      <c r="F1904" t="s">
        <v>154</v>
      </c>
      <c r="G1904" t="s">
        <v>4756</v>
      </c>
      <c r="H1904">
        <v>132963</v>
      </c>
      <c r="I1904">
        <v>302</v>
      </c>
      <c r="J1904" t="s">
        <v>29</v>
      </c>
      <c r="K1904" t="s">
        <v>30</v>
      </c>
      <c r="L1904">
        <v>15600000</v>
      </c>
      <c r="M1904">
        <v>2000</v>
      </c>
      <c r="N1904">
        <v>6.5</v>
      </c>
      <c r="O1904">
        <f>Table1[[#This Row],[gross]]-Table1[[#This Row],[budget]]</f>
        <v>52925609</v>
      </c>
    </row>
    <row r="1905" spans="1:15" x14ac:dyDescent="0.3">
      <c r="A1905" t="s">
        <v>3716</v>
      </c>
      <c r="B1905">
        <v>174</v>
      </c>
      <c r="C1905">
        <v>96</v>
      </c>
      <c r="D1905">
        <v>88915214</v>
      </c>
      <c r="E1905" t="s">
        <v>289</v>
      </c>
      <c r="F1905" t="s">
        <v>400</v>
      </c>
      <c r="G1905" t="s">
        <v>4758</v>
      </c>
      <c r="H1905">
        <v>163665</v>
      </c>
      <c r="I1905">
        <v>169</v>
      </c>
      <c r="J1905" t="s">
        <v>29</v>
      </c>
      <c r="K1905" t="s">
        <v>30</v>
      </c>
      <c r="L1905">
        <v>38000000</v>
      </c>
      <c r="M1905">
        <v>2009</v>
      </c>
      <c r="N1905">
        <v>6.5</v>
      </c>
      <c r="O1905">
        <f>Table1[[#This Row],[gross]]-Table1[[#This Row],[budget]]</f>
        <v>50915214</v>
      </c>
    </row>
    <row r="1906" spans="1:15" x14ac:dyDescent="0.3">
      <c r="A1906" t="s">
        <v>3107</v>
      </c>
      <c r="B1906">
        <v>153</v>
      </c>
      <c r="C1906">
        <v>119</v>
      </c>
      <c r="D1906">
        <v>115731542</v>
      </c>
      <c r="E1906" t="s">
        <v>699</v>
      </c>
      <c r="F1906" t="s">
        <v>74</v>
      </c>
      <c r="G1906" t="s">
        <v>4760</v>
      </c>
      <c r="H1906">
        <v>151812</v>
      </c>
      <c r="I1906">
        <v>556</v>
      </c>
      <c r="J1906" t="s">
        <v>29</v>
      </c>
      <c r="K1906" t="s">
        <v>30</v>
      </c>
      <c r="L1906">
        <v>65000000</v>
      </c>
      <c r="M1906">
        <v>1998</v>
      </c>
      <c r="N1906">
        <v>6.5</v>
      </c>
      <c r="O1906">
        <f>Table1[[#This Row],[gross]]-Table1[[#This Row],[budget]]</f>
        <v>50731542</v>
      </c>
    </row>
    <row r="1907" spans="1:15" x14ac:dyDescent="0.3">
      <c r="A1907" t="s">
        <v>3466</v>
      </c>
      <c r="B1907">
        <v>265</v>
      </c>
      <c r="C1907">
        <v>110</v>
      </c>
      <c r="D1907">
        <v>130313314</v>
      </c>
      <c r="E1907" t="s">
        <v>2411</v>
      </c>
      <c r="F1907" t="s">
        <v>520</v>
      </c>
      <c r="G1907" t="s">
        <v>4762</v>
      </c>
      <c r="H1907">
        <v>168172</v>
      </c>
      <c r="I1907">
        <v>380</v>
      </c>
      <c r="J1907" t="s">
        <v>29</v>
      </c>
      <c r="K1907" t="s">
        <v>30</v>
      </c>
      <c r="L1907">
        <v>80000000</v>
      </c>
      <c r="M1907">
        <v>2008</v>
      </c>
      <c r="N1907">
        <v>6.5</v>
      </c>
      <c r="O1907">
        <f>Table1[[#This Row],[gross]]-Table1[[#This Row],[budget]]</f>
        <v>50313314</v>
      </c>
    </row>
    <row r="1908" spans="1:15" x14ac:dyDescent="0.3">
      <c r="A1908" t="s">
        <v>2894</v>
      </c>
      <c r="B1908">
        <v>169</v>
      </c>
      <c r="C1908">
        <v>95</v>
      </c>
      <c r="D1908">
        <v>119793567</v>
      </c>
      <c r="E1908" t="s">
        <v>4763</v>
      </c>
      <c r="F1908" t="s">
        <v>3150</v>
      </c>
      <c r="G1908" t="s">
        <v>4764</v>
      </c>
      <c r="H1908">
        <v>64387</v>
      </c>
      <c r="I1908">
        <v>85</v>
      </c>
      <c r="J1908" t="s">
        <v>29</v>
      </c>
      <c r="K1908" t="s">
        <v>30</v>
      </c>
      <c r="L1908">
        <v>78000000</v>
      </c>
      <c r="M1908">
        <v>2013</v>
      </c>
      <c r="N1908">
        <v>6.5</v>
      </c>
      <c r="O1908">
        <f>Table1[[#This Row],[gross]]-Table1[[#This Row],[budget]]</f>
        <v>41793567</v>
      </c>
    </row>
    <row r="1909" spans="1:15" x14ac:dyDescent="0.3">
      <c r="A1909" t="s">
        <v>2254</v>
      </c>
      <c r="B1909">
        <v>270</v>
      </c>
      <c r="C1909">
        <v>109</v>
      </c>
      <c r="D1909">
        <v>66489425</v>
      </c>
      <c r="E1909" t="s">
        <v>39</v>
      </c>
      <c r="F1909" t="s">
        <v>221</v>
      </c>
      <c r="G1909" t="s">
        <v>4766</v>
      </c>
      <c r="H1909">
        <v>101977</v>
      </c>
      <c r="I1909">
        <v>161</v>
      </c>
      <c r="J1909" t="s">
        <v>29</v>
      </c>
      <c r="K1909" t="s">
        <v>30</v>
      </c>
      <c r="L1909">
        <v>25000000</v>
      </c>
      <c r="M1909">
        <v>2012</v>
      </c>
      <c r="N1909">
        <v>6.5</v>
      </c>
      <c r="O1909">
        <f>Table1[[#This Row],[gross]]-Table1[[#This Row],[budget]]</f>
        <v>41489425</v>
      </c>
    </row>
    <row r="1910" spans="1:15" x14ac:dyDescent="0.3">
      <c r="A1910" t="s">
        <v>2734</v>
      </c>
      <c r="B1910">
        <v>155</v>
      </c>
      <c r="C1910">
        <v>116</v>
      </c>
      <c r="D1910">
        <v>90567722</v>
      </c>
      <c r="E1910" t="s">
        <v>676</v>
      </c>
      <c r="F1910" t="s">
        <v>4768</v>
      </c>
      <c r="G1910" t="s">
        <v>4769</v>
      </c>
      <c r="H1910">
        <v>185878</v>
      </c>
      <c r="I1910">
        <v>481</v>
      </c>
      <c r="J1910" t="s">
        <v>29</v>
      </c>
      <c r="K1910" t="s">
        <v>30</v>
      </c>
      <c r="L1910">
        <v>51000000</v>
      </c>
      <c r="M1910">
        <v>2000</v>
      </c>
      <c r="N1910">
        <v>6.5</v>
      </c>
      <c r="O1910">
        <f>Table1[[#This Row],[gross]]-Table1[[#This Row],[budget]]</f>
        <v>39567722</v>
      </c>
    </row>
    <row r="1911" spans="1:15" x14ac:dyDescent="0.3">
      <c r="A1911" t="s">
        <v>2883</v>
      </c>
      <c r="B1911">
        <v>543</v>
      </c>
      <c r="C1911">
        <v>96</v>
      </c>
      <c r="D1911">
        <v>54239856</v>
      </c>
      <c r="E1911" t="s">
        <v>626</v>
      </c>
      <c r="F1911" t="s">
        <v>4771</v>
      </c>
      <c r="G1911" t="s">
        <v>4772</v>
      </c>
      <c r="H1911">
        <v>125016</v>
      </c>
      <c r="I1911">
        <v>789</v>
      </c>
      <c r="J1911" t="s">
        <v>29</v>
      </c>
      <c r="K1911" t="s">
        <v>30</v>
      </c>
      <c r="L1911">
        <v>17000000</v>
      </c>
      <c r="M1911">
        <v>2013</v>
      </c>
      <c r="N1911">
        <v>6.5</v>
      </c>
      <c r="O1911">
        <f>Table1[[#This Row],[gross]]-Table1[[#This Row],[budget]]</f>
        <v>37239856</v>
      </c>
    </row>
    <row r="1912" spans="1:15" x14ac:dyDescent="0.3">
      <c r="A1912" t="s">
        <v>1231</v>
      </c>
      <c r="B1912">
        <v>170</v>
      </c>
      <c r="C1912">
        <v>101</v>
      </c>
      <c r="D1912">
        <v>60443237</v>
      </c>
      <c r="E1912" t="s">
        <v>588</v>
      </c>
      <c r="F1912" t="s">
        <v>4774</v>
      </c>
      <c r="G1912" t="s">
        <v>4775</v>
      </c>
      <c r="H1912">
        <v>76882</v>
      </c>
      <c r="I1912">
        <v>106</v>
      </c>
      <c r="J1912" t="s">
        <v>29</v>
      </c>
      <c r="K1912" t="s">
        <v>30</v>
      </c>
      <c r="L1912">
        <v>25000000</v>
      </c>
      <c r="M1912">
        <v>2012</v>
      </c>
      <c r="N1912">
        <v>6.5</v>
      </c>
      <c r="O1912">
        <f>Table1[[#This Row],[gross]]-Table1[[#This Row],[budget]]</f>
        <v>35443237</v>
      </c>
    </row>
    <row r="1913" spans="1:15" x14ac:dyDescent="0.3">
      <c r="A1913" t="s">
        <v>2926</v>
      </c>
      <c r="B1913">
        <v>142</v>
      </c>
      <c r="C1913">
        <v>80</v>
      </c>
      <c r="D1913">
        <v>51053787</v>
      </c>
      <c r="E1913" t="s">
        <v>4777</v>
      </c>
      <c r="F1913" t="s">
        <v>2892</v>
      </c>
      <c r="G1913" t="s">
        <v>4778</v>
      </c>
      <c r="H1913">
        <v>45900</v>
      </c>
      <c r="I1913">
        <v>247</v>
      </c>
      <c r="J1913" t="s">
        <v>29</v>
      </c>
      <c r="K1913" t="s">
        <v>30</v>
      </c>
      <c r="L1913">
        <v>17500000</v>
      </c>
      <c r="M1913">
        <v>2005</v>
      </c>
      <c r="N1913">
        <v>6.5</v>
      </c>
      <c r="O1913">
        <f>Table1[[#This Row],[gross]]-Table1[[#This Row],[budget]]</f>
        <v>33553787</v>
      </c>
    </row>
    <row r="1914" spans="1:15" x14ac:dyDescent="0.3">
      <c r="A1914" t="s">
        <v>1801</v>
      </c>
      <c r="B1914">
        <v>241</v>
      </c>
      <c r="C1914">
        <v>130</v>
      </c>
      <c r="D1914">
        <v>103338338</v>
      </c>
      <c r="E1914" t="s">
        <v>4780</v>
      </c>
      <c r="F1914" t="s">
        <v>4781</v>
      </c>
      <c r="G1914" t="s">
        <v>4782</v>
      </c>
      <c r="H1914">
        <v>55901</v>
      </c>
      <c r="I1914">
        <v>503</v>
      </c>
      <c r="J1914" t="s">
        <v>29</v>
      </c>
      <c r="K1914" t="s">
        <v>30</v>
      </c>
      <c r="L1914">
        <v>70000000</v>
      </c>
      <c r="M1914">
        <v>2006</v>
      </c>
      <c r="N1914">
        <v>6.5</v>
      </c>
      <c r="O1914">
        <f>Table1[[#This Row],[gross]]-Table1[[#This Row],[budget]]</f>
        <v>33338338</v>
      </c>
    </row>
    <row r="1915" spans="1:15" x14ac:dyDescent="0.3">
      <c r="A1915" t="s">
        <v>2305</v>
      </c>
      <c r="B1915">
        <v>50</v>
      </c>
      <c r="C1915">
        <v>122</v>
      </c>
      <c r="D1915">
        <v>33451479</v>
      </c>
      <c r="E1915" t="s">
        <v>588</v>
      </c>
      <c r="F1915" t="s">
        <v>4784</v>
      </c>
      <c r="G1915" t="s">
        <v>4785</v>
      </c>
      <c r="H1915">
        <v>17068</v>
      </c>
      <c r="I1915">
        <v>215</v>
      </c>
      <c r="J1915" t="s">
        <v>29</v>
      </c>
      <c r="K1915" t="s">
        <v>30</v>
      </c>
      <c r="L1915">
        <v>500000</v>
      </c>
      <c r="M1915">
        <v>2008</v>
      </c>
      <c r="N1915">
        <v>6.5</v>
      </c>
      <c r="O1915">
        <f>Table1[[#This Row],[gross]]-Table1[[#This Row],[budget]]</f>
        <v>32951479</v>
      </c>
    </row>
    <row r="1916" spans="1:15" x14ac:dyDescent="0.3">
      <c r="A1916" t="s">
        <v>1750</v>
      </c>
      <c r="B1916">
        <v>224</v>
      </c>
      <c r="C1916">
        <v>85</v>
      </c>
      <c r="D1916">
        <v>57859105</v>
      </c>
      <c r="E1916" t="s">
        <v>214</v>
      </c>
      <c r="F1916" t="s">
        <v>4787</v>
      </c>
      <c r="G1916" t="s">
        <v>4788</v>
      </c>
      <c r="H1916">
        <v>94108</v>
      </c>
      <c r="I1916">
        <v>673</v>
      </c>
      <c r="J1916" t="s">
        <v>29</v>
      </c>
      <c r="K1916" t="s">
        <v>30</v>
      </c>
      <c r="L1916">
        <v>26000000</v>
      </c>
      <c r="M1916">
        <v>2005</v>
      </c>
      <c r="N1916">
        <v>6.5</v>
      </c>
      <c r="O1916">
        <f>Table1[[#This Row],[gross]]-Table1[[#This Row],[budget]]</f>
        <v>31859105</v>
      </c>
    </row>
    <row r="1917" spans="1:15" x14ac:dyDescent="0.3">
      <c r="A1917" t="s">
        <v>1229</v>
      </c>
      <c r="B1917">
        <v>358</v>
      </c>
      <c r="C1917">
        <v>119</v>
      </c>
      <c r="D1917">
        <v>98895417</v>
      </c>
      <c r="E1917" t="s">
        <v>175</v>
      </c>
      <c r="F1917" t="s">
        <v>400</v>
      </c>
      <c r="G1917" t="s">
        <v>4790</v>
      </c>
      <c r="H1917">
        <v>203154</v>
      </c>
      <c r="I1917">
        <v>698</v>
      </c>
      <c r="J1917" t="s">
        <v>29</v>
      </c>
      <c r="K1917" t="s">
        <v>30</v>
      </c>
      <c r="L1917">
        <v>70000000</v>
      </c>
      <c r="M1917">
        <v>2013</v>
      </c>
      <c r="N1917">
        <v>6.5</v>
      </c>
      <c r="O1917">
        <f>Table1[[#This Row],[gross]]-Table1[[#This Row],[budget]]</f>
        <v>28895417</v>
      </c>
    </row>
    <row r="1918" spans="1:15" x14ac:dyDescent="0.3">
      <c r="A1918" t="s">
        <v>2819</v>
      </c>
      <c r="B1918">
        <v>238</v>
      </c>
      <c r="C1918">
        <v>112</v>
      </c>
      <c r="D1918">
        <v>42919096</v>
      </c>
      <c r="E1918" t="s">
        <v>417</v>
      </c>
      <c r="F1918" t="s">
        <v>3495</v>
      </c>
      <c r="G1918" t="s">
        <v>4792</v>
      </c>
      <c r="H1918">
        <v>64747</v>
      </c>
      <c r="I1918">
        <v>122</v>
      </c>
      <c r="J1918" t="s">
        <v>29</v>
      </c>
      <c r="K1918" t="s">
        <v>30</v>
      </c>
      <c r="L1918">
        <v>15000000</v>
      </c>
      <c r="M1918">
        <v>2013</v>
      </c>
      <c r="N1918">
        <v>6.5</v>
      </c>
      <c r="O1918">
        <f>Table1[[#This Row],[gross]]-Table1[[#This Row],[budget]]</f>
        <v>27919096</v>
      </c>
    </row>
    <row r="1919" spans="1:15" x14ac:dyDescent="0.3">
      <c r="A1919" t="s">
        <v>2819</v>
      </c>
      <c r="B1919">
        <v>238</v>
      </c>
      <c r="C1919">
        <v>112</v>
      </c>
      <c r="D1919">
        <v>42919096</v>
      </c>
      <c r="E1919" t="s">
        <v>417</v>
      </c>
      <c r="F1919" t="s">
        <v>3495</v>
      </c>
      <c r="G1919" t="s">
        <v>4792</v>
      </c>
      <c r="H1919">
        <v>64748</v>
      </c>
      <c r="I1919">
        <v>122</v>
      </c>
      <c r="J1919" t="s">
        <v>29</v>
      </c>
      <c r="K1919" t="s">
        <v>30</v>
      </c>
      <c r="L1919">
        <v>15000000</v>
      </c>
      <c r="M1919">
        <v>2013</v>
      </c>
      <c r="N1919">
        <v>6.5</v>
      </c>
      <c r="O1919">
        <f>Table1[[#This Row],[gross]]-Table1[[#This Row],[budget]]</f>
        <v>27919096</v>
      </c>
    </row>
    <row r="1920" spans="1:15" x14ac:dyDescent="0.3">
      <c r="A1920" t="s">
        <v>2856</v>
      </c>
      <c r="B1920">
        <v>132</v>
      </c>
      <c r="C1920">
        <v>101</v>
      </c>
      <c r="D1920">
        <v>34017854</v>
      </c>
      <c r="E1920" t="s">
        <v>676</v>
      </c>
      <c r="F1920" t="s">
        <v>4795</v>
      </c>
      <c r="G1920" t="s">
        <v>4796</v>
      </c>
      <c r="H1920">
        <v>51326</v>
      </c>
      <c r="I1920">
        <v>116</v>
      </c>
      <c r="J1920" t="s">
        <v>29</v>
      </c>
      <c r="K1920" t="s">
        <v>30</v>
      </c>
      <c r="L1920">
        <v>8500000</v>
      </c>
      <c r="M1920">
        <v>2015</v>
      </c>
      <c r="N1920">
        <v>6.5</v>
      </c>
      <c r="O1920">
        <f>Table1[[#This Row],[gross]]-Table1[[#This Row],[budget]]</f>
        <v>25517854</v>
      </c>
    </row>
    <row r="1921" spans="1:15" x14ac:dyDescent="0.3">
      <c r="A1921" t="s">
        <v>3629</v>
      </c>
      <c r="B1921">
        <v>142</v>
      </c>
      <c r="C1921">
        <v>87</v>
      </c>
      <c r="D1921">
        <v>33244684</v>
      </c>
      <c r="E1921" t="s">
        <v>1900</v>
      </c>
      <c r="F1921" t="s">
        <v>4798</v>
      </c>
      <c r="G1921" t="s">
        <v>4799</v>
      </c>
      <c r="H1921">
        <v>62038</v>
      </c>
      <c r="I1921">
        <v>281</v>
      </c>
      <c r="J1921" t="s">
        <v>29</v>
      </c>
      <c r="K1921" t="s">
        <v>30</v>
      </c>
      <c r="L1921">
        <v>9000000</v>
      </c>
      <c r="M1921">
        <v>1988</v>
      </c>
      <c r="N1921">
        <v>6.5</v>
      </c>
      <c r="O1921">
        <f>Table1[[#This Row],[gross]]-Table1[[#This Row],[budget]]</f>
        <v>24244684</v>
      </c>
    </row>
    <row r="1922" spans="1:15" x14ac:dyDescent="0.3">
      <c r="A1922" t="s">
        <v>1907</v>
      </c>
      <c r="B1922">
        <v>335</v>
      </c>
      <c r="C1922">
        <v>129</v>
      </c>
      <c r="D1922">
        <v>49874933</v>
      </c>
      <c r="E1922" t="s">
        <v>305</v>
      </c>
      <c r="F1922" t="s">
        <v>3495</v>
      </c>
      <c r="G1922" t="s">
        <v>4801</v>
      </c>
      <c r="H1922">
        <v>161168</v>
      </c>
      <c r="I1922">
        <v>287</v>
      </c>
      <c r="J1922" t="s">
        <v>29</v>
      </c>
      <c r="K1922" t="s">
        <v>30</v>
      </c>
      <c r="L1922">
        <v>26000000</v>
      </c>
      <c r="M1922">
        <v>2013</v>
      </c>
      <c r="N1922">
        <v>6.5</v>
      </c>
      <c r="O1922">
        <f>Table1[[#This Row],[gross]]-Table1[[#This Row],[budget]]</f>
        <v>23874933</v>
      </c>
    </row>
    <row r="1923" spans="1:15" x14ac:dyDescent="0.3">
      <c r="A1923" t="s">
        <v>3704</v>
      </c>
      <c r="B1923">
        <v>219</v>
      </c>
      <c r="C1923">
        <v>94</v>
      </c>
      <c r="D1923">
        <v>198332128</v>
      </c>
      <c r="E1923" t="s">
        <v>4803</v>
      </c>
      <c r="F1923" t="s">
        <v>300</v>
      </c>
      <c r="G1923" t="s">
        <v>4804</v>
      </c>
      <c r="H1923">
        <v>114553</v>
      </c>
      <c r="I1923">
        <v>187</v>
      </c>
      <c r="J1923" t="s">
        <v>29</v>
      </c>
      <c r="K1923" t="s">
        <v>30</v>
      </c>
      <c r="L1923">
        <v>175000000</v>
      </c>
      <c r="M1923">
        <v>2009</v>
      </c>
      <c r="N1923">
        <v>6.5</v>
      </c>
      <c r="O1923">
        <f>Table1[[#This Row],[gross]]-Table1[[#This Row],[budget]]</f>
        <v>23332128</v>
      </c>
    </row>
    <row r="1924" spans="1:15" x14ac:dyDescent="0.3">
      <c r="A1924" t="s">
        <v>3689</v>
      </c>
      <c r="B1924">
        <v>159</v>
      </c>
      <c r="C1924">
        <v>105</v>
      </c>
      <c r="D1924">
        <v>53021560</v>
      </c>
      <c r="E1924" t="s">
        <v>699</v>
      </c>
      <c r="F1924" t="s">
        <v>3646</v>
      </c>
      <c r="G1924" t="s">
        <v>4806</v>
      </c>
      <c r="H1924">
        <v>74630</v>
      </c>
      <c r="I1924">
        <v>156</v>
      </c>
      <c r="J1924" t="s">
        <v>29</v>
      </c>
      <c r="K1924" t="s">
        <v>30</v>
      </c>
      <c r="L1924">
        <v>30000000</v>
      </c>
      <c r="M1924">
        <v>2010</v>
      </c>
      <c r="N1924">
        <v>6.5</v>
      </c>
      <c r="O1924">
        <f>Table1[[#This Row],[gross]]-Table1[[#This Row],[budget]]</f>
        <v>23021560</v>
      </c>
    </row>
    <row r="1925" spans="1:15" x14ac:dyDescent="0.3">
      <c r="A1925" t="s">
        <v>503</v>
      </c>
      <c r="B1925">
        <v>424</v>
      </c>
      <c r="C1925">
        <v>113</v>
      </c>
      <c r="D1925">
        <v>102981571</v>
      </c>
      <c r="E1925" t="s">
        <v>715</v>
      </c>
      <c r="F1925" t="s">
        <v>339</v>
      </c>
      <c r="G1925" t="s">
        <v>4808</v>
      </c>
      <c r="H1925">
        <v>270226</v>
      </c>
      <c r="I1925">
        <v>741</v>
      </c>
      <c r="J1925" t="s">
        <v>29</v>
      </c>
      <c r="K1925" t="s">
        <v>30</v>
      </c>
      <c r="L1925">
        <v>80000000</v>
      </c>
      <c r="M1925">
        <v>2010</v>
      </c>
      <c r="N1925">
        <v>6.5</v>
      </c>
      <c r="O1925">
        <f>Table1[[#This Row],[gross]]-Table1[[#This Row],[budget]]</f>
        <v>22981571</v>
      </c>
    </row>
    <row r="1926" spans="1:15" x14ac:dyDescent="0.3">
      <c r="A1926" t="s">
        <v>2853</v>
      </c>
      <c r="B1926">
        <v>336</v>
      </c>
      <c r="C1926">
        <v>104</v>
      </c>
      <c r="D1926">
        <v>27689474</v>
      </c>
      <c r="E1926" t="s">
        <v>2463</v>
      </c>
      <c r="F1926" t="s">
        <v>4810</v>
      </c>
      <c r="G1926" t="s">
        <v>4811</v>
      </c>
      <c r="H1926">
        <v>85688</v>
      </c>
      <c r="I1926">
        <v>339</v>
      </c>
      <c r="J1926" t="s">
        <v>29</v>
      </c>
      <c r="K1926" t="s">
        <v>30</v>
      </c>
      <c r="L1926">
        <v>5000000</v>
      </c>
      <c r="M1926">
        <v>2013</v>
      </c>
      <c r="N1926">
        <v>6.5</v>
      </c>
      <c r="O1926">
        <f>Table1[[#This Row],[gross]]-Table1[[#This Row],[budget]]</f>
        <v>22689474</v>
      </c>
    </row>
    <row r="1927" spans="1:15" x14ac:dyDescent="0.3">
      <c r="A1927" t="s">
        <v>2468</v>
      </c>
      <c r="B1927">
        <v>167</v>
      </c>
      <c r="C1927">
        <v>91</v>
      </c>
      <c r="D1927">
        <v>66790248</v>
      </c>
      <c r="E1927" t="s">
        <v>224</v>
      </c>
      <c r="F1927" t="s">
        <v>1884</v>
      </c>
      <c r="G1927" t="s">
        <v>4813</v>
      </c>
      <c r="H1927">
        <v>57281</v>
      </c>
      <c r="I1927">
        <v>350</v>
      </c>
      <c r="J1927" t="s">
        <v>29</v>
      </c>
      <c r="K1927" t="s">
        <v>30</v>
      </c>
      <c r="L1927">
        <v>45000000</v>
      </c>
      <c r="M1927">
        <v>2002</v>
      </c>
      <c r="N1927">
        <v>6.5</v>
      </c>
      <c r="O1927">
        <f>Table1[[#This Row],[gross]]-Table1[[#This Row],[budget]]</f>
        <v>21790248</v>
      </c>
    </row>
    <row r="1928" spans="1:15" x14ac:dyDescent="0.3">
      <c r="A1928" t="s">
        <v>1817</v>
      </c>
      <c r="B1928">
        <v>198</v>
      </c>
      <c r="C1928">
        <v>97</v>
      </c>
      <c r="D1928">
        <v>45089048</v>
      </c>
      <c r="E1928" t="s">
        <v>739</v>
      </c>
      <c r="F1928" t="s">
        <v>1167</v>
      </c>
      <c r="G1928" t="s">
        <v>4815</v>
      </c>
      <c r="H1928">
        <v>86251</v>
      </c>
      <c r="I1928">
        <v>260</v>
      </c>
      <c r="J1928" t="s">
        <v>29</v>
      </c>
      <c r="K1928" t="s">
        <v>675</v>
      </c>
      <c r="L1928">
        <v>25000000</v>
      </c>
      <c r="M1928">
        <v>2014</v>
      </c>
      <c r="N1928">
        <v>6.5</v>
      </c>
      <c r="O1928">
        <f>Table1[[#This Row],[gross]]-Table1[[#This Row],[budget]]</f>
        <v>20089048</v>
      </c>
    </row>
    <row r="1929" spans="1:15" x14ac:dyDescent="0.3">
      <c r="A1929" t="s">
        <v>2308</v>
      </c>
      <c r="B1929">
        <v>125</v>
      </c>
      <c r="C1929">
        <v>115</v>
      </c>
      <c r="D1929">
        <v>74540762</v>
      </c>
      <c r="E1929" t="s">
        <v>417</v>
      </c>
      <c r="F1929" t="s">
        <v>2707</v>
      </c>
      <c r="G1929" t="s">
        <v>4817</v>
      </c>
      <c r="H1929">
        <v>48753</v>
      </c>
      <c r="I1929">
        <v>323</v>
      </c>
      <c r="J1929" t="s">
        <v>29</v>
      </c>
      <c r="K1929" t="s">
        <v>30</v>
      </c>
      <c r="L1929">
        <v>55000000</v>
      </c>
      <c r="M1929">
        <v>2004</v>
      </c>
      <c r="N1929">
        <v>6.5</v>
      </c>
      <c r="O1929">
        <f>Table1[[#This Row],[gross]]-Table1[[#This Row],[budget]]</f>
        <v>19540762</v>
      </c>
    </row>
    <row r="1930" spans="1:15" x14ac:dyDescent="0.3">
      <c r="A1930" t="s">
        <v>2446</v>
      </c>
      <c r="B1930">
        <v>78</v>
      </c>
      <c r="C1930">
        <v>101</v>
      </c>
      <c r="D1930">
        <v>29500000</v>
      </c>
      <c r="E1930" t="s">
        <v>4818</v>
      </c>
      <c r="F1930" t="s">
        <v>1889</v>
      </c>
      <c r="G1930" t="s">
        <v>4819</v>
      </c>
      <c r="H1930">
        <v>25613</v>
      </c>
      <c r="I1930">
        <v>121</v>
      </c>
      <c r="J1930" t="s">
        <v>29</v>
      </c>
      <c r="K1930" t="s">
        <v>30</v>
      </c>
      <c r="L1930">
        <v>10000000</v>
      </c>
      <c r="M1930">
        <v>1983</v>
      </c>
      <c r="N1930">
        <v>6.5</v>
      </c>
      <c r="O1930">
        <f>Table1[[#This Row],[gross]]-Table1[[#This Row],[budget]]</f>
        <v>19500000</v>
      </c>
    </row>
    <row r="1931" spans="1:15" x14ac:dyDescent="0.3">
      <c r="A1931" t="s">
        <v>3071</v>
      </c>
      <c r="B1931">
        <v>157</v>
      </c>
      <c r="C1931">
        <v>109</v>
      </c>
      <c r="D1931">
        <v>45489752</v>
      </c>
      <c r="E1931" t="s">
        <v>699</v>
      </c>
      <c r="F1931" t="s">
        <v>740</v>
      </c>
      <c r="G1931" t="s">
        <v>4821</v>
      </c>
      <c r="H1931">
        <v>48973</v>
      </c>
      <c r="I1931">
        <v>214</v>
      </c>
      <c r="J1931" t="s">
        <v>29</v>
      </c>
      <c r="K1931" t="s">
        <v>30</v>
      </c>
      <c r="L1931">
        <v>26000000</v>
      </c>
      <c r="M1931">
        <v>2004</v>
      </c>
      <c r="N1931">
        <v>6.5</v>
      </c>
      <c r="O1931">
        <f>Table1[[#This Row],[gross]]-Table1[[#This Row],[budget]]</f>
        <v>19489752</v>
      </c>
    </row>
    <row r="1932" spans="1:15" x14ac:dyDescent="0.3">
      <c r="A1932" t="s">
        <v>2257</v>
      </c>
      <c r="B1932">
        <v>37</v>
      </c>
      <c r="C1932">
        <v>109</v>
      </c>
      <c r="D1932">
        <v>27362712</v>
      </c>
      <c r="E1932" t="s">
        <v>1569</v>
      </c>
      <c r="F1932" t="s">
        <v>4822</v>
      </c>
      <c r="G1932" t="s">
        <v>4823</v>
      </c>
      <c r="H1932">
        <v>5971</v>
      </c>
      <c r="I1932">
        <v>60</v>
      </c>
      <c r="J1932" t="s">
        <v>29</v>
      </c>
      <c r="K1932" t="s">
        <v>30</v>
      </c>
      <c r="L1932">
        <v>8000000</v>
      </c>
      <c r="M1932">
        <v>2002</v>
      </c>
      <c r="N1932">
        <v>6.5</v>
      </c>
      <c r="O1932">
        <f>Table1[[#This Row],[gross]]-Table1[[#This Row],[budget]]</f>
        <v>19362712</v>
      </c>
    </row>
    <row r="1933" spans="1:15" x14ac:dyDescent="0.3">
      <c r="A1933" t="s">
        <v>3473</v>
      </c>
      <c r="B1933">
        <v>308</v>
      </c>
      <c r="C1933">
        <v>101</v>
      </c>
      <c r="D1933">
        <v>39103378</v>
      </c>
      <c r="E1933" t="s">
        <v>840</v>
      </c>
      <c r="F1933" t="s">
        <v>2783</v>
      </c>
      <c r="G1933" t="s">
        <v>4825</v>
      </c>
      <c r="H1933">
        <v>93272</v>
      </c>
      <c r="I1933">
        <v>251</v>
      </c>
      <c r="J1933" t="s">
        <v>29</v>
      </c>
      <c r="K1933" t="s">
        <v>30</v>
      </c>
      <c r="L1933">
        <v>20000000</v>
      </c>
      <c r="M1933">
        <v>2010</v>
      </c>
      <c r="N1933">
        <v>6.5</v>
      </c>
      <c r="O1933">
        <f>Table1[[#This Row],[gross]]-Table1[[#This Row],[budget]]</f>
        <v>19103378</v>
      </c>
    </row>
    <row r="1934" spans="1:15" x14ac:dyDescent="0.3">
      <c r="A1934" t="s">
        <v>986</v>
      </c>
      <c r="B1934">
        <v>96</v>
      </c>
      <c r="C1934">
        <v>170</v>
      </c>
      <c r="D1934">
        <v>75370763</v>
      </c>
      <c r="E1934" t="s">
        <v>1724</v>
      </c>
      <c r="F1934" t="s">
        <v>740</v>
      </c>
      <c r="G1934" t="s">
        <v>4826</v>
      </c>
      <c r="H1934">
        <v>32353</v>
      </c>
      <c r="I1934">
        <v>263</v>
      </c>
      <c r="J1934" t="s">
        <v>29</v>
      </c>
      <c r="K1934" t="s">
        <v>30</v>
      </c>
      <c r="L1934">
        <v>60000000</v>
      </c>
      <c r="M1934">
        <v>1998</v>
      </c>
      <c r="N1934">
        <v>6.5</v>
      </c>
      <c r="O1934">
        <f>Table1[[#This Row],[gross]]-Table1[[#This Row],[budget]]</f>
        <v>15370763</v>
      </c>
    </row>
    <row r="1935" spans="1:15" x14ac:dyDescent="0.3">
      <c r="A1935" t="s">
        <v>3965</v>
      </c>
      <c r="B1935">
        <v>76</v>
      </c>
      <c r="C1935">
        <v>100</v>
      </c>
      <c r="D1935">
        <v>25339117</v>
      </c>
      <c r="E1935" t="s">
        <v>289</v>
      </c>
      <c r="F1935" t="s">
        <v>2848</v>
      </c>
      <c r="G1935" t="s">
        <v>4828</v>
      </c>
      <c r="H1935">
        <v>37885</v>
      </c>
      <c r="I1935">
        <v>247</v>
      </c>
      <c r="J1935" t="s">
        <v>29</v>
      </c>
      <c r="K1935" t="s">
        <v>30</v>
      </c>
      <c r="L1935">
        <v>10000000</v>
      </c>
      <c r="M1935">
        <v>1998</v>
      </c>
      <c r="N1935">
        <v>6.5</v>
      </c>
      <c r="O1935">
        <f>Table1[[#This Row],[gross]]-Table1[[#This Row],[budget]]</f>
        <v>15339117</v>
      </c>
    </row>
    <row r="1936" spans="1:15" x14ac:dyDescent="0.3">
      <c r="A1936" t="s">
        <v>2789</v>
      </c>
      <c r="B1936">
        <v>160</v>
      </c>
      <c r="C1936">
        <v>119</v>
      </c>
      <c r="D1936">
        <v>125332007</v>
      </c>
      <c r="E1936" t="s">
        <v>715</v>
      </c>
      <c r="F1936" t="s">
        <v>4830</v>
      </c>
      <c r="G1936" t="s">
        <v>4831</v>
      </c>
      <c r="H1936">
        <v>149680</v>
      </c>
      <c r="I1936">
        <v>328</v>
      </c>
      <c r="J1936" t="s">
        <v>29</v>
      </c>
      <c r="K1936" t="s">
        <v>200</v>
      </c>
      <c r="L1936">
        <v>110000000</v>
      </c>
      <c r="M1936">
        <v>1997</v>
      </c>
      <c r="N1936">
        <v>6.5</v>
      </c>
      <c r="O1936">
        <f>Table1[[#This Row],[gross]]-Table1[[#This Row],[budget]]</f>
        <v>15332007</v>
      </c>
    </row>
    <row r="1937" spans="1:15" x14ac:dyDescent="0.3">
      <c r="A1937" t="s">
        <v>2919</v>
      </c>
      <c r="B1937">
        <v>44</v>
      </c>
      <c r="C1937">
        <v>82</v>
      </c>
      <c r="D1937">
        <v>36696761</v>
      </c>
      <c r="E1937" t="s">
        <v>1746</v>
      </c>
      <c r="F1937" t="s">
        <v>4833</v>
      </c>
      <c r="G1937" t="s">
        <v>4834</v>
      </c>
      <c r="H1937">
        <v>6808</v>
      </c>
      <c r="I1937">
        <v>38</v>
      </c>
      <c r="J1937" t="s">
        <v>29</v>
      </c>
      <c r="K1937" t="s">
        <v>30</v>
      </c>
      <c r="L1937">
        <v>23000000</v>
      </c>
      <c r="M1937">
        <v>2001</v>
      </c>
      <c r="N1937">
        <v>6.5</v>
      </c>
      <c r="O1937">
        <f>Table1[[#This Row],[gross]]-Table1[[#This Row],[budget]]</f>
        <v>13696761</v>
      </c>
    </row>
    <row r="1938" spans="1:15" x14ac:dyDescent="0.3">
      <c r="A1938" t="s">
        <v>3886</v>
      </c>
      <c r="B1938">
        <v>161</v>
      </c>
      <c r="C1938">
        <v>102</v>
      </c>
      <c r="D1938">
        <v>25277561</v>
      </c>
      <c r="E1938" t="s">
        <v>289</v>
      </c>
      <c r="F1938" t="s">
        <v>544</v>
      </c>
      <c r="G1938" t="s">
        <v>4836</v>
      </c>
      <c r="H1938">
        <v>21672</v>
      </c>
      <c r="I1938">
        <v>93</v>
      </c>
      <c r="J1938" t="s">
        <v>29</v>
      </c>
      <c r="K1938" t="s">
        <v>30</v>
      </c>
      <c r="L1938">
        <v>12000000</v>
      </c>
      <c r="M1938">
        <v>2014</v>
      </c>
      <c r="N1938">
        <v>6.5</v>
      </c>
      <c r="O1938">
        <f>Table1[[#This Row],[gross]]-Table1[[#This Row],[budget]]</f>
        <v>13277561</v>
      </c>
    </row>
    <row r="1939" spans="1:15" x14ac:dyDescent="0.3">
      <c r="A1939" t="s">
        <v>2805</v>
      </c>
      <c r="B1939">
        <v>83</v>
      </c>
      <c r="C1939">
        <v>114</v>
      </c>
      <c r="D1939">
        <v>30050028</v>
      </c>
      <c r="E1939" t="s">
        <v>175</v>
      </c>
      <c r="F1939" t="s">
        <v>2297</v>
      </c>
      <c r="G1939" t="s">
        <v>4838</v>
      </c>
      <c r="H1939">
        <v>42987</v>
      </c>
      <c r="I1939">
        <v>201</v>
      </c>
      <c r="J1939" t="s">
        <v>29</v>
      </c>
      <c r="K1939" t="s">
        <v>30</v>
      </c>
      <c r="L1939">
        <v>17000000</v>
      </c>
      <c r="M1939">
        <v>1989</v>
      </c>
      <c r="N1939">
        <v>6.5</v>
      </c>
      <c r="O1939">
        <f>Table1[[#This Row],[gross]]-Table1[[#This Row],[budget]]</f>
        <v>13050028</v>
      </c>
    </row>
    <row r="1940" spans="1:15" x14ac:dyDescent="0.3">
      <c r="A1940" t="s">
        <v>959</v>
      </c>
      <c r="B1940">
        <v>248</v>
      </c>
      <c r="C1940">
        <v>108</v>
      </c>
      <c r="D1940">
        <v>33313582</v>
      </c>
      <c r="E1940" t="s">
        <v>3824</v>
      </c>
      <c r="F1940" t="s">
        <v>496</v>
      </c>
      <c r="G1940" t="s">
        <v>4840</v>
      </c>
      <c r="H1940">
        <v>52888</v>
      </c>
      <c r="I1940">
        <v>175</v>
      </c>
      <c r="J1940" t="s">
        <v>29</v>
      </c>
      <c r="K1940" t="s">
        <v>30</v>
      </c>
      <c r="L1940">
        <v>21000000</v>
      </c>
      <c r="M1940">
        <v>2009</v>
      </c>
      <c r="N1940">
        <v>6.5</v>
      </c>
      <c r="O1940">
        <f>Table1[[#This Row],[gross]]-Table1[[#This Row],[budget]]</f>
        <v>12313582</v>
      </c>
    </row>
    <row r="1941" spans="1:15" x14ac:dyDescent="0.3">
      <c r="A1941" t="s">
        <v>3477</v>
      </c>
      <c r="B1941">
        <v>175</v>
      </c>
      <c r="C1941">
        <v>127</v>
      </c>
      <c r="D1941">
        <v>101643008</v>
      </c>
      <c r="E1941" t="s">
        <v>1576</v>
      </c>
      <c r="F1941" t="s">
        <v>1302</v>
      </c>
      <c r="G1941" t="s">
        <v>4842</v>
      </c>
      <c r="H1941">
        <v>218341</v>
      </c>
      <c r="I1941">
        <v>498</v>
      </c>
      <c r="J1941" t="s">
        <v>29</v>
      </c>
      <c r="K1941" t="s">
        <v>30</v>
      </c>
      <c r="L1941">
        <v>90000000</v>
      </c>
      <c r="M1941">
        <v>2000</v>
      </c>
      <c r="N1941">
        <v>6.5</v>
      </c>
      <c r="O1941">
        <f>Table1[[#This Row],[gross]]-Table1[[#This Row],[budget]]</f>
        <v>11643008</v>
      </c>
    </row>
    <row r="1942" spans="1:15" x14ac:dyDescent="0.3">
      <c r="A1942" t="s">
        <v>2923</v>
      </c>
      <c r="B1942">
        <v>145</v>
      </c>
      <c r="C1942">
        <v>82</v>
      </c>
      <c r="D1942">
        <v>137748063</v>
      </c>
      <c r="E1942" t="s">
        <v>4844</v>
      </c>
      <c r="F1942" t="s">
        <v>2554</v>
      </c>
      <c r="G1942" t="s">
        <v>4845</v>
      </c>
      <c r="H1942">
        <v>38438</v>
      </c>
      <c r="I1942">
        <v>241</v>
      </c>
      <c r="J1942" t="s">
        <v>29</v>
      </c>
      <c r="K1942" t="s">
        <v>30</v>
      </c>
      <c r="L1942">
        <v>127500000</v>
      </c>
      <c r="M1942">
        <v>2000</v>
      </c>
      <c r="N1942">
        <v>6.5</v>
      </c>
      <c r="O1942">
        <f>Table1[[#This Row],[gross]]-Table1[[#This Row],[budget]]</f>
        <v>10248063</v>
      </c>
    </row>
    <row r="1943" spans="1:15" x14ac:dyDescent="0.3">
      <c r="A1943" t="s">
        <v>2870</v>
      </c>
      <c r="B1943">
        <v>292</v>
      </c>
      <c r="C1943">
        <v>98</v>
      </c>
      <c r="D1943">
        <v>29975979</v>
      </c>
      <c r="E1943" t="s">
        <v>4075</v>
      </c>
      <c r="F1943" t="s">
        <v>4847</v>
      </c>
      <c r="G1943" t="s">
        <v>4848</v>
      </c>
      <c r="H1943">
        <v>105797</v>
      </c>
      <c r="I1943">
        <v>281</v>
      </c>
      <c r="J1943" t="s">
        <v>29</v>
      </c>
      <c r="K1943" t="s">
        <v>581</v>
      </c>
      <c r="L1943">
        <v>20000000</v>
      </c>
      <c r="M1943">
        <v>2009</v>
      </c>
      <c r="N1943">
        <v>6.5</v>
      </c>
      <c r="O1943">
        <f>Table1[[#This Row],[gross]]-Table1[[#This Row],[budget]]</f>
        <v>9975979</v>
      </c>
    </row>
    <row r="1944" spans="1:15" x14ac:dyDescent="0.3">
      <c r="A1944" t="s">
        <v>2801</v>
      </c>
      <c r="B1944">
        <v>69</v>
      </c>
      <c r="C1944">
        <v>115</v>
      </c>
      <c r="D1944">
        <v>29753944</v>
      </c>
      <c r="E1944" t="s">
        <v>140</v>
      </c>
      <c r="F1944" t="s">
        <v>520</v>
      </c>
      <c r="G1944" t="s">
        <v>4850</v>
      </c>
      <c r="H1944">
        <v>90677</v>
      </c>
      <c r="I1944">
        <v>389</v>
      </c>
      <c r="J1944" t="s">
        <v>29</v>
      </c>
      <c r="K1944" t="s">
        <v>30</v>
      </c>
      <c r="L1944">
        <v>20000000</v>
      </c>
      <c r="M1944">
        <v>1998</v>
      </c>
      <c r="N1944">
        <v>6.5</v>
      </c>
      <c r="O1944">
        <f>Table1[[#This Row],[gross]]-Table1[[#This Row],[budget]]</f>
        <v>9753944</v>
      </c>
    </row>
    <row r="1945" spans="1:15" x14ac:dyDescent="0.3">
      <c r="A1945" t="s">
        <v>2976</v>
      </c>
      <c r="B1945">
        <v>107</v>
      </c>
      <c r="C1945">
        <v>93</v>
      </c>
      <c r="D1945">
        <v>14015786</v>
      </c>
      <c r="E1945" t="s">
        <v>588</v>
      </c>
      <c r="F1945" t="s">
        <v>601</v>
      </c>
      <c r="G1945" t="s">
        <v>4852</v>
      </c>
      <c r="H1945">
        <v>37952</v>
      </c>
      <c r="I1945">
        <v>298</v>
      </c>
      <c r="J1945" t="s">
        <v>29</v>
      </c>
      <c r="K1945" t="s">
        <v>30</v>
      </c>
      <c r="L1945">
        <v>5000000</v>
      </c>
      <c r="M1945">
        <v>2002</v>
      </c>
      <c r="N1945">
        <v>6.5</v>
      </c>
      <c r="O1945">
        <f>Table1[[#This Row],[gross]]-Table1[[#This Row],[budget]]</f>
        <v>9015786</v>
      </c>
    </row>
    <row r="1946" spans="1:15" x14ac:dyDescent="0.3">
      <c r="A1946" t="s">
        <v>4439</v>
      </c>
      <c r="B1946">
        <v>127</v>
      </c>
      <c r="C1946">
        <v>94</v>
      </c>
      <c r="D1946">
        <v>32003620</v>
      </c>
      <c r="E1946" t="s">
        <v>1576</v>
      </c>
      <c r="F1946" t="s">
        <v>4854</v>
      </c>
      <c r="G1946" t="s">
        <v>4855</v>
      </c>
      <c r="H1946">
        <v>79141</v>
      </c>
      <c r="I1946">
        <v>355</v>
      </c>
      <c r="J1946" t="s">
        <v>29</v>
      </c>
      <c r="K1946" t="s">
        <v>30</v>
      </c>
      <c r="L1946">
        <v>25000000</v>
      </c>
      <c r="M1946">
        <v>2004</v>
      </c>
      <c r="N1946">
        <v>6.5</v>
      </c>
      <c r="O1946">
        <f>Table1[[#This Row],[gross]]-Table1[[#This Row],[budget]]</f>
        <v>7003620</v>
      </c>
    </row>
    <row r="1947" spans="1:15" x14ac:dyDescent="0.3">
      <c r="A1947" t="s">
        <v>857</v>
      </c>
      <c r="B1947">
        <v>26</v>
      </c>
      <c r="C1947">
        <v>88</v>
      </c>
      <c r="D1947">
        <v>7137502</v>
      </c>
      <c r="E1947" t="s">
        <v>289</v>
      </c>
      <c r="F1947" t="s">
        <v>4857</v>
      </c>
      <c r="G1947" t="s">
        <v>4858</v>
      </c>
      <c r="H1947">
        <v>4769</v>
      </c>
      <c r="I1947">
        <v>26</v>
      </c>
      <c r="J1947" t="s">
        <v>29</v>
      </c>
      <c r="K1947" t="s">
        <v>30</v>
      </c>
      <c r="L1947">
        <v>175000</v>
      </c>
      <c r="M1947">
        <v>1986</v>
      </c>
      <c r="N1947">
        <v>6.5</v>
      </c>
      <c r="O1947">
        <f>Table1[[#This Row],[gross]]-Table1[[#This Row],[budget]]</f>
        <v>6962502</v>
      </c>
    </row>
    <row r="1948" spans="1:15" x14ac:dyDescent="0.3">
      <c r="A1948" t="s">
        <v>3737</v>
      </c>
      <c r="B1948">
        <v>173</v>
      </c>
      <c r="C1948">
        <v>117</v>
      </c>
      <c r="D1948">
        <v>46280507</v>
      </c>
      <c r="E1948" t="s">
        <v>289</v>
      </c>
      <c r="F1948" t="s">
        <v>4795</v>
      </c>
      <c r="G1948" t="s">
        <v>4860</v>
      </c>
      <c r="H1948">
        <v>87165</v>
      </c>
      <c r="I1948">
        <v>184</v>
      </c>
      <c r="J1948" t="s">
        <v>29</v>
      </c>
      <c r="K1948" t="s">
        <v>30</v>
      </c>
      <c r="L1948">
        <v>40000000</v>
      </c>
      <c r="M1948">
        <v>2014</v>
      </c>
      <c r="N1948">
        <v>6.5</v>
      </c>
      <c r="O1948">
        <f>Table1[[#This Row],[gross]]-Table1[[#This Row],[budget]]</f>
        <v>6280507</v>
      </c>
    </row>
    <row r="1949" spans="1:15" x14ac:dyDescent="0.3">
      <c r="A1949" t="s">
        <v>857</v>
      </c>
      <c r="B1949">
        <v>23</v>
      </c>
      <c r="C1949">
        <v>129</v>
      </c>
      <c r="D1949">
        <v>16153600</v>
      </c>
      <c r="E1949" t="s">
        <v>875</v>
      </c>
      <c r="F1949" t="s">
        <v>837</v>
      </c>
      <c r="G1949" t="s">
        <v>4862</v>
      </c>
      <c r="H1949">
        <v>8295</v>
      </c>
      <c r="I1949">
        <v>30</v>
      </c>
      <c r="J1949" t="s">
        <v>29</v>
      </c>
      <c r="K1949" t="s">
        <v>30</v>
      </c>
      <c r="L1949">
        <v>10000000</v>
      </c>
      <c r="M1949">
        <v>1990</v>
      </c>
      <c r="N1949">
        <v>6.5</v>
      </c>
      <c r="O1949">
        <f>Table1[[#This Row],[gross]]-Table1[[#This Row],[budget]]</f>
        <v>6153600</v>
      </c>
    </row>
    <row r="1950" spans="1:15" x14ac:dyDescent="0.3">
      <c r="A1950" t="s">
        <v>2916</v>
      </c>
      <c r="B1950">
        <v>133</v>
      </c>
      <c r="C1950">
        <v>84</v>
      </c>
      <c r="D1950">
        <v>14373825</v>
      </c>
      <c r="E1950" t="s">
        <v>1366</v>
      </c>
      <c r="F1950" t="s">
        <v>2664</v>
      </c>
      <c r="G1950" t="s">
        <v>4864</v>
      </c>
      <c r="H1950">
        <v>63216</v>
      </c>
      <c r="I1950">
        <v>196</v>
      </c>
      <c r="J1950" t="s">
        <v>29</v>
      </c>
      <c r="K1950" t="s">
        <v>30</v>
      </c>
      <c r="L1950">
        <v>8600000</v>
      </c>
      <c r="M1950">
        <v>2007</v>
      </c>
      <c r="N1950">
        <v>6.5</v>
      </c>
      <c r="O1950">
        <f>Table1[[#This Row],[gross]]-Table1[[#This Row],[budget]]</f>
        <v>5773825</v>
      </c>
    </row>
    <row r="1951" spans="1:15" x14ac:dyDescent="0.3">
      <c r="A1951" t="s">
        <v>2027</v>
      </c>
      <c r="B1951">
        <v>193</v>
      </c>
      <c r="C1951">
        <v>104</v>
      </c>
      <c r="D1951">
        <v>47806295</v>
      </c>
      <c r="E1951" t="s">
        <v>211</v>
      </c>
      <c r="F1951" t="s">
        <v>4866</v>
      </c>
      <c r="G1951" t="s">
        <v>4867</v>
      </c>
      <c r="H1951">
        <v>87447</v>
      </c>
      <c r="I1951">
        <v>371</v>
      </c>
      <c r="J1951" t="s">
        <v>29</v>
      </c>
      <c r="K1951" t="s">
        <v>30</v>
      </c>
      <c r="L1951">
        <v>43000000</v>
      </c>
      <c r="M1951">
        <v>2005</v>
      </c>
      <c r="N1951">
        <v>6.5</v>
      </c>
      <c r="O1951">
        <f>Table1[[#This Row],[gross]]-Table1[[#This Row],[budget]]</f>
        <v>4806295</v>
      </c>
    </row>
    <row r="1952" spans="1:15" x14ac:dyDescent="0.3">
      <c r="A1952" t="s">
        <v>2874</v>
      </c>
      <c r="B1952">
        <v>81</v>
      </c>
      <c r="C1952">
        <v>97</v>
      </c>
      <c r="D1952">
        <v>7282851</v>
      </c>
      <c r="E1952" t="s">
        <v>4869</v>
      </c>
      <c r="F1952" t="s">
        <v>4870</v>
      </c>
      <c r="G1952" t="s">
        <v>4871</v>
      </c>
      <c r="H1952">
        <v>9502</v>
      </c>
      <c r="I1952">
        <v>100</v>
      </c>
      <c r="J1952" t="s">
        <v>29</v>
      </c>
      <c r="K1952" t="s">
        <v>30</v>
      </c>
      <c r="L1952">
        <v>3000000</v>
      </c>
      <c r="M1952">
        <v>1988</v>
      </c>
      <c r="N1952">
        <v>6.5</v>
      </c>
      <c r="O1952">
        <f>Table1[[#This Row],[gross]]-Table1[[#This Row],[budget]]</f>
        <v>4282851</v>
      </c>
    </row>
    <row r="1953" spans="1:15" x14ac:dyDescent="0.3">
      <c r="A1953" t="s">
        <v>3737</v>
      </c>
      <c r="B1953">
        <v>154</v>
      </c>
      <c r="C1953">
        <v>105</v>
      </c>
      <c r="D1953">
        <v>45290318</v>
      </c>
      <c r="E1953" t="s">
        <v>2349</v>
      </c>
      <c r="F1953" t="s">
        <v>1984</v>
      </c>
      <c r="G1953" t="s">
        <v>4873</v>
      </c>
      <c r="H1953">
        <v>74169</v>
      </c>
      <c r="I1953">
        <v>112</v>
      </c>
      <c r="J1953" t="s">
        <v>29</v>
      </c>
      <c r="K1953" t="s">
        <v>30</v>
      </c>
      <c r="L1953">
        <v>42000000</v>
      </c>
      <c r="M1953">
        <v>2012</v>
      </c>
      <c r="N1953">
        <v>6.5</v>
      </c>
      <c r="O1953">
        <f>Table1[[#This Row],[gross]]-Table1[[#This Row],[budget]]</f>
        <v>3290318</v>
      </c>
    </row>
    <row r="1954" spans="1:15" x14ac:dyDescent="0.3">
      <c r="A1954" t="s">
        <v>2040</v>
      </c>
      <c r="B1954">
        <v>166</v>
      </c>
      <c r="C1954">
        <v>119</v>
      </c>
      <c r="D1954">
        <v>35228696</v>
      </c>
      <c r="E1954" t="s">
        <v>4875</v>
      </c>
      <c r="F1954" t="s">
        <v>4876</v>
      </c>
      <c r="G1954" t="s">
        <v>4877</v>
      </c>
      <c r="H1954">
        <v>63677</v>
      </c>
      <c r="I1954">
        <v>460</v>
      </c>
      <c r="J1954" t="s">
        <v>29</v>
      </c>
      <c r="K1954" t="s">
        <v>30</v>
      </c>
      <c r="L1954">
        <v>32000000</v>
      </c>
      <c r="M1954">
        <v>2002</v>
      </c>
      <c r="N1954">
        <v>6.5</v>
      </c>
      <c r="O1954">
        <f>Table1[[#This Row],[gross]]-Table1[[#This Row],[budget]]</f>
        <v>3228696</v>
      </c>
    </row>
    <row r="1955" spans="1:15" x14ac:dyDescent="0.3">
      <c r="A1955" t="s">
        <v>3864</v>
      </c>
      <c r="B1955">
        <v>84</v>
      </c>
      <c r="C1955">
        <v>135</v>
      </c>
      <c r="D1955">
        <v>16929123</v>
      </c>
      <c r="E1955" t="s">
        <v>588</v>
      </c>
      <c r="F1955" t="s">
        <v>2639</v>
      </c>
      <c r="G1955" t="s">
        <v>4879</v>
      </c>
      <c r="H1955">
        <v>21406</v>
      </c>
      <c r="I1955">
        <v>169</v>
      </c>
      <c r="J1955" t="s">
        <v>29</v>
      </c>
      <c r="K1955" t="s">
        <v>30</v>
      </c>
      <c r="L1955">
        <v>14000000</v>
      </c>
      <c r="M1955">
        <v>2001</v>
      </c>
      <c r="N1955">
        <v>6.5</v>
      </c>
      <c r="O1955">
        <f>Table1[[#This Row],[gross]]-Table1[[#This Row],[budget]]</f>
        <v>2929123</v>
      </c>
    </row>
    <row r="1956" spans="1:15" x14ac:dyDescent="0.3">
      <c r="A1956" t="s">
        <v>493</v>
      </c>
      <c r="B1956">
        <v>339</v>
      </c>
      <c r="C1956">
        <v>141</v>
      </c>
      <c r="D1956">
        <v>47307550</v>
      </c>
      <c r="E1956" t="s">
        <v>208</v>
      </c>
      <c r="F1956" t="s">
        <v>2679</v>
      </c>
      <c r="G1956" t="s">
        <v>4881</v>
      </c>
      <c r="H1956">
        <v>104301</v>
      </c>
      <c r="I1956">
        <v>269</v>
      </c>
      <c r="J1956" t="s">
        <v>29</v>
      </c>
      <c r="K1956" t="s">
        <v>30</v>
      </c>
      <c r="L1956">
        <v>45000000</v>
      </c>
      <c r="M1956">
        <v>2012</v>
      </c>
      <c r="N1956">
        <v>6.5</v>
      </c>
      <c r="O1956">
        <f>Table1[[#This Row],[gross]]-Table1[[#This Row],[budget]]</f>
        <v>2307550</v>
      </c>
    </row>
    <row r="1957" spans="1:15" x14ac:dyDescent="0.3">
      <c r="A1957" t="s">
        <v>2863</v>
      </c>
      <c r="B1957">
        <v>121</v>
      </c>
      <c r="C1957">
        <v>99</v>
      </c>
      <c r="D1957">
        <v>35057332</v>
      </c>
      <c r="E1957" t="s">
        <v>875</v>
      </c>
      <c r="F1957" t="s">
        <v>4883</v>
      </c>
      <c r="G1957" t="s">
        <v>4884</v>
      </c>
      <c r="H1957">
        <v>45394</v>
      </c>
      <c r="I1957">
        <v>72</v>
      </c>
      <c r="J1957" t="s">
        <v>29</v>
      </c>
      <c r="K1957" t="s">
        <v>30</v>
      </c>
      <c r="L1957">
        <v>33000000</v>
      </c>
      <c r="M1957">
        <v>2012</v>
      </c>
      <c r="N1957">
        <v>6.5</v>
      </c>
      <c r="O1957">
        <f>Table1[[#This Row],[gross]]-Table1[[#This Row],[budget]]</f>
        <v>2057332</v>
      </c>
    </row>
    <row r="1958" spans="1:15" x14ac:dyDescent="0.3">
      <c r="A1958" t="s">
        <v>2896</v>
      </c>
      <c r="B1958">
        <v>23</v>
      </c>
      <c r="C1958">
        <v>94</v>
      </c>
      <c r="D1958">
        <v>1977544</v>
      </c>
      <c r="E1958" t="s">
        <v>699</v>
      </c>
      <c r="F1958" t="s">
        <v>4885</v>
      </c>
      <c r="G1958" t="s">
        <v>4886</v>
      </c>
      <c r="H1958">
        <v>3513</v>
      </c>
      <c r="I1958">
        <v>36</v>
      </c>
      <c r="J1958" t="s">
        <v>29</v>
      </c>
      <c r="K1958" t="s">
        <v>30</v>
      </c>
      <c r="L1958">
        <v>250000</v>
      </c>
      <c r="M1958">
        <v>1995</v>
      </c>
      <c r="N1958">
        <v>6.5</v>
      </c>
      <c r="O1958">
        <f>Table1[[#This Row],[gross]]-Table1[[#This Row],[budget]]</f>
        <v>1727544</v>
      </c>
    </row>
    <row r="1959" spans="1:15" x14ac:dyDescent="0.3">
      <c r="A1959" t="s">
        <v>2844</v>
      </c>
      <c r="B1959">
        <v>35</v>
      </c>
      <c r="C1959">
        <v>105</v>
      </c>
      <c r="D1959">
        <v>3123749</v>
      </c>
      <c r="E1959" t="s">
        <v>289</v>
      </c>
      <c r="F1959" t="s">
        <v>4888</v>
      </c>
      <c r="G1959" t="s">
        <v>4889</v>
      </c>
      <c r="H1959">
        <v>746</v>
      </c>
      <c r="I1959">
        <v>27</v>
      </c>
      <c r="J1959" t="s">
        <v>29</v>
      </c>
      <c r="K1959" t="s">
        <v>30</v>
      </c>
      <c r="L1959">
        <v>1500000</v>
      </c>
      <c r="M1959">
        <v>2005</v>
      </c>
      <c r="N1959">
        <v>6.5</v>
      </c>
      <c r="O1959">
        <f>Table1[[#This Row],[gross]]-Table1[[#This Row],[budget]]</f>
        <v>1623749</v>
      </c>
    </row>
    <row r="1960" spans="1:15" x14ac:dyDescent="0.3">
      <c r="A1960" t="s">
        <v>2445</v>
      </c>
      <c r="B1960">
        <v>160</v>
      </c>
      <c r="C1960">
        <v>108</v>
      </c>
      <c r="D1960">
        <v>15483540</v>
      </c>
      <c r="E1960" t="s">
        <v>4890</v>
      </c>
      <c r="F1960" t="s">
        <v>464</v>
      </c>
      <c r="G1960" t="s">
        <v>4891</v>
      </c>
      <c r="H1960">
        <v>56338</v>
      </c>
      <c r="I1960">
        <v>215</v>
      </c>
      <c r="J1960" t="s">
        <v>29</v>
      </c>
      <c r="K1960" t="s">
        <v>30</v>
      </c>
      <c r="L1960">
        <v>14000000</v>
      </c>
      <c r="M1960">
        <v>2009</v>
      </c>
      <c r="N1960">
        <v>6.5</v>
      </c>
      <c r="O1960">
        <f>Table1[[#This Row],[gross]]-Table1[[#This Row],[budget]]</f>
        <v>1483540</v>
      </c>
    </row>
    <row r="1961" spans="1:15" x14ac:dyDescent="0.3">
      <c r="A1961" t="s">
        <v>2877</v>
      </c>
      <c r="B1961">
        <v>81</v>
      </c>
      <c r="C1961">
        <v>97</v>
      </c>
      <c r="D1961">
        <v>11043445</v>
      </c>
      <c r="E1961" t="s">
        <v>699</v>
      </c>
      <c r="F1961" t="s">
        <v>430</v>
      </c>
      <c r="G1961" t="s">
        <v>4893</v>
      </c>
      <c r="H1961">
        <v>27689</v>
      </c>
      <c r="I1961">
        <v>74</v>
      </c>
      <c r="J1961" t="s">
        <v>29</v>
      </c>
      <c r="K1961" t="s">
        <v>30</v>
      </c>
      <c r="L1961">
        <v>10000000</v>
      </c>
      <c r="M1961">
        <v>2007</v>
      </c>
      <c r="N1961">
        <v>6.5</v>
      </c>
      <c r="O1961">
        <f>Table1[[#This Row],[gross]]-Table1[[#This Row],[budget]]</f>
        <v>1043445</v>
      </c>
    </row>
    <row r="1962" spans="1:15" x14ac:dyDescent="0.3">
      <c r="A1962" t="s">
        <v>3466</v>
      </c>
      <c r="B1962">
        <v>27</v>
      </c>
      <c r="C1962">
        <v>101</v>
      </c>
      <c r="D1962">
        <v>22294341</v>
      </c>
      <c r="E1962" t="s">
        <v>1929</v>
      </c>
      <c r="F1962" t="s">
        <v>453</v>
      </c>
      <c r="G1962" t="s">
        <v>4895</v>
      </c>
      <c r="H1962">
        <v>12278</v>
      </c>
      <c r="I1962">
        <v>71</v>
      </c>
      <c r="J1962" t="s">
        <v>29</v>
      </c>
      <c r="K1962" t="s">
        <v>30</v>
      </c>
      <c r="L1962">
        <v>21500000</v>
      </c>
      <c r="M1962">
        <v>1996</v>
      </c>
      <c r="N1962">
        <v>6.5</v>
      </c>
      <c r="O1962">
        <f>Table1[[#This Row],[gross]]-Table1[[#This Row],[budget]]</f>
        <v>794341</v>
      </c>
    </row>
    <row r="1963" spans="1:15" x14ac:dyDescent="0.3">
      <c r="A1963" t="s">
        <v>2760</v>
      </c>
      <c r="B1963">
        <v>192</v>
      </c>
      <c r="C1963">
        <v>140</v>
      </c>
      <c r="D1963">
        <v>33682273</v>
      </c>
      <c r="E1963" t="s">
        <v>39</v>
      </c>
      <c r="F1963" t="s">
        <v>4897</v>
      </c>
      <c r="G1963" t="s">
        <v>4898</v>
      </c>
      <c r="H1963">
        <v>124242</v>
      </c>
      <c r="I1963">
        <v>622</v>
      </c>
      <c r="J1963" t="s">
        <v>29</v>
      </c>
      <c r="K1963" t="s">
        <v>30</v>
      </c>
      <c r="L1963">
        <v>33000000</v>
      </c>
      <c r="M1963">
        <v>2004</v>
      </c>
      <c r="N1963">
        <v>6.5</v>
      </c>
      <c r="O1963">
        <f>Table1[[#This Row],[gross]]-Table1[[#This Row],[budget]]</f>
        <v>682273</v>
      </c>
    </row>
    <row r="1964" spans="1:15" x14ac:dyDescent="0.3">
      <c r="A1964" t="s">
        <v>3855</v>
      </c>
      <c r="B1964">
        <v>46</v>
      </c>
      <c r="C1964">
        <v>86</v>
      </c>
      <c r="D1964">
        <v>1114943</v>
      </c>
      <c r="E1964" t="s">
        <v>220</v>
      </c>
      <c r="F1964" t="s">
        <v>4900</v>
      </c>
      <c r="G1964" t="s">
        <v>4901</v>
      </c>
      <c r="H1964">
        <v>3562</v>
      </c>
      <c r="I1964">
        <v>74</v>
      </c>
      <c r="J1964" t="s">
        <v>29</v>
      </c>
      <c r="K1964" t="s">
        <v>30</v>
      </c>
      <c r="L1964">
        <v>500000</v>
      </c>
      <c r="M1964">
        <v>2000</v>
      </c>
      <c r="N1964">
        <v>6.5</v>
      </c>
      <c r="O1964">
        <f>Table1[[#This Row],[gross]]-Table1[[#This Row],[budget]]</f>
        <v>614943</v>
      </c>
    </row>
    <row r="1965" spans="1:15" x14ac:dyDescent="0.3">
      <c r="A1965" t="s">
        <v>2880</v>
      </c>
      <c r="B1965">
        <v>77</v>
      </c>
      <c r="C1965">
        <v>97</v>
      </c>
      <c r="D1965">
        <v>10561238</v>
      </c>
      <c r="E1965" t="s">
        <v>4903</v>
      </c>
      <c r="F1965" t="s">
        <v>2639</v>
      </c>
      <c r="G1965" t="s">
        <v>4904</v>
      </c>
      <c r="H1965">
        <v>27265</v>
      </c>
      <c r="I1965">
        <v>321</v>
      </c>
      <c r="J1965" t="s">
        <v>29</v>
      </c>
      <c r="K1965" t="s">
        <v>227</v>
      </c>
      <c r="L1965">
        <v>10000000</v>
      </c>
      <c r="M1965">
        <v>1999</v>
      </c>
      <c r="N1965">
        <v>6.5</v>
      </c>
      <c r="O1965">
        <f>Table1[[#This Row],[gross]]-Table1[[#This Row],[budget]]</f>
        <v>561238</v>
      </c>
    </row>
    <row r="1966" spans="1:15" x14ac:dyDescent="0.3">
      <c r="A1966" t="s">
        <v>1120</v>
      </c>
      <c r="B1966">
        <v>160</v>
      </c>
      <c r="C1966">
        <v>101</v>
      </c>
      <c r="D1966">
        <v>1984378</v>
      </c>
      <c r="E1966" t="s">
        <v>699</v>
      </c>
      <c r="F1966" t="s">
        <v>4906</v>
      </c>
      <c r="G1966" t="s">
        <v>4907</v>
      </c>
      <c r="H1966">
        <v>27346</v>
      </c>
      <c r="I1966">
        <v>206</v>
      </c>
      <c r="J1966" t="s">
        <v>29</v>
      </c>
      <c r="K1966" t="s">
        <v>30</v>
      </c>
      <c r="L1966">
        <v>2000000</v>
      </c>
      <c r="M1966">
        <v>2006</v>
      </c>
      <c r="N1966">
        <v>6.5</v>
      </c>
      <c r="O1966">
        <f>Table1[[#This Row],[gross]]-Table1[[#This Row],[budget]]</f>
        <v>-15622</v>
      </c>
    </row>
    <row r="1967" spans="1:15" x14ac:dyDescent="0.3">
      <c r="A1967" t="s">
        <v>2904</v>
      </c>
      <c r="B1967">
        <v>159</v>
      </c>
      <c r="C1967">
        <v>92</v>
      </c>
      <c r="D1967">
        <v>2926565</v>
      </c>
      <c r="E1967" t="s">
        <v>73</v>
      </c>
      <c r="F1967" t="s">
        <v>1809</v>
      </c>
      <c r="G1967" t="s">
        <v>4909</v>
      </c>
      <c r="H1967">
        <v>28573</v>
      </c>
      <c r="I1967">
        <v>72</v>
      </c>
      <c r="J1967" t="s">
        <v>29</v>
      </c>
      <c r="K1967" t="s">
        <v>30</v>
      </c>
      <c r="L1967">
        <v>3000000</v>
      </c>
      <c r="M1967">
        <v>2008</v>
      </c>
      <c r="N1967">
        <v>6.5</v>
      </c>
      <c r="O1967">
        <f>Table1[[#This Row],[gross]]-Table1[[#This Row],[budget]]</f>
        <v>-73435</v>
      </c>
    </row>
    <row r="1968" spans="1:15" x14ac:dyDescent="0.3">
      <c r="A1968" t="s">
        <v>3175</v>
      </c>
      <c r="B1968">
        <v>17</v>
      </c>
      <c r="C1968">
        <v>86</v>
      </c>
      <c r="D1968">
        <v>334041</v>
      </c>
      <c r="E1968" t="s">
        <v>424</v>
      </c>
      <c r="F1968" t="s">
        <v>4911</v>
      </c>
      <c r="G1968" t="s">
        <v>4912</v>
      </c>
      <c r="H1968">
        <v>1038</v>
      </c>
      <c r="I1968">
        <v>21</v>
      </c>
      <c r="J1968" t="s">
        <v>29</v>
      </c>
      <c r="K1968" t="s">
        <v>30</v>
      </c>
      <c r="L1968">
        <v>500000</v>
      </c>
      <c r="M1968">
        <v>1997</v>
      </c>
      <c r="N1968">
        <v>6.5</v>
      </c>
      <c r="O1968">
        <f>Table1[[#This Row],[gross]]-Table1[[#This Row],[budget]]</f>
        <v>-165959</v>
      </c>
    </row>
    <row r="1969" spans="1:15" x14ac:dyDescent="0.3">
      <c r="A1969" t="s">
        <v>2872</v>
      </c>
      <c r="B1969">
        <v>215</v>
      </c>
      <c r="C1969">
        <v>98</v>
      </c>
      <c r="D1969">
        <v>18469</v>
      </c>
      <c r="E1969" t="s">
        <v>2457</v>
      </c>
      <c r="F1969" t="s">
        <v>4913</v>
      </c>
      <c r="G1969" t="s">
        <v>4914</v>
      </c>
      <c r="H1969">
        <v>34263</v>
      </c>
      <c r="I1969">
        <v>141</v>
      </c>
      <c r="J1969" t="s">
        <v>29</v>
      </c>
      <c r="K1969" t="s">
        <v>30</v>
      </c>
      <c r="L1969">
        <v>650000</v>
      </c>
      <c r="M1969">
        <v>2010</v>
      </c>
      <c r="N1969">
        <v>6.5</v>
      </c>
      <c r="O1969">
        <f>Table1[[#This Row],[gross]]-Table1[[#This Row],[budget]]</f>
        <v>-631531</v>
      </c>
    </row>
    <row r="1970" spans="1:15" x14ac:dyDescent="0.3">
      <c r="A1970" t="s">
        <v>2580</v>
      </c>
      <c r="B1970">
        <v>29</v>
      </c>
      <c r="C1970">
        <v>104</v>
      </c>
      <c r="D1970">
        <v>144583</v>
      </c>
      <c r="E1970" t="s">
        <v>224</v>
      </c>
      <c r="F1970" t="s">
        <v>4916</v>
      </c>
      <c r="G1970" t="s">
        <v>4917</v>
      </c>
      <c r="H1970">
        <v>2256</v>
      </c>
      <c r="I1970">
        <v>79</v>
      </c>
      <c r="J1970" t="s">
        <v>29</v>
      </c>
      <c r="K1970" t="s">
        <v>241</v>
      </c>
      <c r="L1970">
        <v>800000</v>
      </c>
      <c r="M1970">
        <v>1999</v>
      </c>
      <c r="N1970">
        <v>6.5</v>
      </c>
      <c r="O1970">
        <f>Table1[[#This Row],[gross]]-Table1[[#This Row],[budget]]</f>
        <v>-655417</v>
      </c>
    </row>
    <row r="1971" spans="1:15" x14ac:dyDescent="0.3">
      <c r="A1971" t="s">
        <v>2846</v>
      </c>
      <c r="B1971">
        <v>14</v>
      </c>
      <c r="C1971">
        <v>105</v>
      </c>
      <c r="D1971">
        <v>609042</v>
      </c>
      <c r="E1971" t="s">
        <v>92</v>
      </c>
      <c r="F1971" t="s">
        <v>2745</v>
      </c>
      <c r="G1971" t="s">
        <v>4918</v>
      </c>
      <c r="H1971">
        <v>449</v>
      </c>
      <c r="I1971">
        <v>38</v>
      </c>
      <c r="J1971" t="s">
        <v>29</v>
      </c>
      <c r="K1971" t="s">
        <v>30</v>
      </c>
      <c r="L1971">
        <v>1300000</v>
      </c>
      <c r="M1971">
        <v>1999</v>
      </c>
      <c r="N1971">
        <v>6.5</v>
      </c>
      <c r="O1971">
        <f>Table1[[#This Row],[gross]]-Table1[[#This Row],[budget]]</f>
        <v>-690958</v>
      </c>
    </row>
    <row r="1972" spans="1:15" x14ac:dyDescent="0.3">
      <c r="A1972" t="s">
        <v>2683</v>
      </c>
      <c r="B1972">
        <v>27</v>
      </c>
      <c r="C1972">
        <v>122</v>
      </c>
      <c r="D1972">
        <v>41252428</v>
      </c>
      <c r="E1972" t="s">
        <v>699</v>
      </c>
      <c r="F1972" t="s">
        <v>1167</v>
      </c>
      <c r="G1972" t="s">
        <v>4920</v>
      </c>
      <c r="H1972">
        <v>11453</v>
      </c>
      <c r="I1972">
        <v>71</v>
      </c>
      <c r="J1972" t="s">
        <v>29</v>
      </c>
      <c r="K1972" t="s">
        <v>30</v>
      </c>
      <c r="L1972">
        <v>42000000</v>
      </c>
      <c r="M1972">
        <v>1996</v>
      </c>
      <c r="N1972">
        <v>6.5</v>
      </c>
      <c r="O1972">
        <f>Table1[[#This Row],[gross]]-Table1[[#This Row],[budget]]</f>
        <v>-747572</v>
      </c>
    </row>
    <row r="1973" spans="1:15" x14ac:dyDescent="0.3">
      <c r="A1973" t="s">
        <v>1838</v>
      </c>
      <c r="B1973">
        <v>196</v>
      </c>
      <c r="C1973">
        <v>98</v>
      </c>
      <c r="D1973">
        <v>23225911</v>
      </c>
      <c r="E1973" t="s">
        <v>39</v>
      </c>
      <c r="F1973" t="s">
        <v>3495</v>
      </c>
      <c r="G1973" t="s">
        <v>4922</v>
      </c>
      <c r="H1973">
        <v>80574</v>
      </c>
      <c r="I1973">
        <v>157</v>
      </c>
      <c r="J1973" t="s">
        <v>29</v>
      </c>
      <c r="K1973" t="s">
        <v>30</v>
      </c>
      <c r="L1973">
        <v>24000000</v>
      </c>
      <c r="M1973">
        <v>2010</v>
      </c>
      <c r="N1973">
        <v>6.5</v>
      </c>
      <c r="O1973">
        <f>Table1[[#This Row],[gross]]-Table1[[#This Row],[budget]]</f>
        <v>-774089</v>
      </c>
    </row>
    <row r="1974" spans="1:15" x14ac:dyDescent="0.3">
      <c r="A1974" t="s">
        <v>2598</v>
      </c>
      <c r="B1974">
        <v>37</v>
      </c>
      <c r="C1974">
        <v>99</v>
      </c>
      <c r="D1974">
        <v>418953</v>
      </c>
      <c r="E1974" t="s">
        <v>208</v>
      </c>
      <c r="F1974" t="s">
        <v>2963</v>
      </c>
      <c r="G1974" t="s">
        <v>4924</v>
      </c>
      <c r="H1974">
        <v>17322</v>
      </c>
      <c r="I1974">
        <v>93</v>
      </c>
      <c r="J1974" t="s">
        <v>29</v>
      </c>
      <c r="K1974" t="s">
        <v>241</v>
      </c>
      <c r="L1974">
        <v>1500000</v>
      </c>
      <c r="M1974">
        <v>1993</v>
      </c>
      <c r="N1974">
        <v>6.5</v>
      </c>
      <c r="O1974">
        <f>Table1[[#This Row],[gross]]-Table1[[#This Row],[budget]]</f>
        <v>-1081047</v>
      </c>
    </row>
    <row r="1975" spans="1:15" x14ac:dyDescent="0.3">
      <c r="A1975" t="s">
        <v>1356</v>
      </c>
      <c r="B1975">
        <v>127</v>
      </c>
      <c r="C1975">
        <v>100</v>
      </c>
      <c r="D1975">
        <v>373967</v>
      </c>
      <c r="E1975" t="s">
        <v>2463</v>
      </c>
      <c r="F1975" t="s">
        <v>4925</v>
      </c>
      <c r="G1975" t="s">
        <v>4926</v>
      </c>
      <c r="H1975">
        <v>43839</v>
      </c>
      <c r="I1975">
        <v>481</v>
      </c>
      <c r="J1975" t="s">
        <v>29</v>
      </c>
      <c r="K1975" t="s">
        <v>30</v>
      </c>
      <c r="L1975">
        <v>1500000</v>
      </c>
      <c r="M1975">
        <v>2001</v>
      </c>
      <c r="N1975">
        <v>6.5</v>
      </c>
      <c r="O1975">
        <f>Table1[[#This Row],[gross]]-Table1[[#This Row],[budget]]</f>
        <v>-1126033</v>
      </c>
    </row>
    <row r="1976" spans="1:15" x14ac:dyDescent="0.3">
      <c r="A1976" t="s">
        <v>2906</v>
      </c>
      <c r="B1976">
        <v>31</v>
      </c>
      <c r="C1976">
        <v>91</v>
      </c>
      <c r="D1976">
        <v>119841</v>
      </c>
      <c r="E1976" t="s">
        <v>92</v>
      </c>
      <c r="F1976" t="s">
        <v>4928</v>
      </c>
      <c r="G1976" t="s">
        <v>4929</v>
      </c>
      <c r="H1976">
        <v>2419</v>
      </c>
      <c r="I1976">
        <v>55</v>
      </c>
      <c r="J1976" t="s">
        <v>29</v>
      </c>
      <c r="K1976" t="s">
        <v>30</v>
      </c>
      <c r="L1976">
        <v>1500000</v>
      </c>
      <c r="M1976">
        <v>2002</v>
      </c>
      <c r="N1976">
        <v>6.5</v>
      </c>
      <c r="O1976">
        <f>Table1[[#This Row],[gross]]-Table1[[#This Row],[budget]]</f>
        <v>-1380159</v>
      </c>
    </row>
    <row r="1977" spans="1:15" x14ac:dyDescent="0.3">
      <c r="A1977" t="s">
        <v>1993</v>
      </c>
      <c r="B1977">
        <v>121</v>
      </c>
      <c r="C1977">
        <v>93</v>
      </c>
      <c r="D1977">
        <v>2426851</v>
      </c>
      <c r="E1977" t="s">
        <v>4930</v>
      </c>
      <c r="F1977" t="s">
        <v>4931</v>
      </c>
      <c r="G1977" t="s">
        <v>4932</v>
      </c>
      <c r="H1977">
        <v>16224</v>
      </c>
      <c r="I1977">
        <v>76</v>
      </c>
      <c r="J1977" t="s">
        <v>29</v>
      </c>
      <c r="K1977" t="s">
        <v>30</v>
      </c>
      <c r="L1977">
        <v>4000000</v>
      </c>
      <c r="M1977">
        <v>2007</v>
      </c>
      <c r="N1977">
        <v>6.5</v>
      </c>
      <c r="O1977">
        <f>Table1[[#This Row],[gross]]-Table1[[#This Row],[budget]]</f>
        <v>-1573149</v>
      </c>
    </row>
    <row r="1978" spans="1:15" x14ac:dyDescent="0.3">
      <c r="A1978" t="s">
        <v>2809</v>
      </c>
      <c r="B1978">
        <v>253</v>
      </c>
      <c r="C1978">
        <v>114</v>
      </c>
      <c r="D1978">
        <v>25977365</v>
      </c>
      <c r="E1978" t="s">
        <v>140</v>
      </c>
      <c r="F1978" t="s">
        <v>61</v>
      </c>
      <c r="G1978" t="s">
        <v>4934</v>
      </c>
      <c r="H1978">
        <v>87950</v>
      </c>
      <c r="I1978">
        <v>207</v>
      </c>
      <c r="J1978" t="s">
        <v>29</v>
      </c>
      <c r="K1978" t="s">
        <v>30</v>
      </c>
      <c r="L1978">
        <v>28000000</v>
      </c>
      <c r="M1978">
        <v>2014</v>
      </c>
      <c r="N1978">
        <v>6.5</v>
      </c>
      <c r="O1978">
        <f>Table1[[#This Row],[gross]]-Table1[[#This Row],[budget]]</f>
        <v>-2022635</v>
      </c>
    </row>
    <row r="1979" spans="1:15" x14ac:dyDescent="0.3">
      <c r="A1979" t="s">
        <v>2414</v>
      </c>
      <c r="B1979">
        <v>203</v>
      </c>
      <c r="C1979">
        <v>100</v>
      </c>
      <c r="D1979">
        <v>19783777</v>
      </c>
      <c r="E1979" t="s">
        <v>39</v>
      </c>
      <c r="F1979" t="s">
        <v>339</v>
      </c>
      <c r="G1979" t="s">
        <v>4936</v>
      </c>
      <c r="H1979">
        <v>82804</v>
      </c>
      <c r="I1979">
        <v>154</v>
      </c>
      <c r="J1979" t="s">
        <v>29</v>
      </c>
      <c r="K1979" t="s">
        <v>30</v>
      </c>
      <c r="L1979">
        <v>22000000</v>
      </c>
      <c r="M1979">
        <v>2013</v>
      </c>
      <c r="N1979">
        <v>6.5</v>
      </c>
      <c r="O1979">
        <f>Table1[[#This Row],[gross]]-Table1[[#This Row],[budget]]</f>
        <v>-2216223</v>
      </c>
    </row>
    <row r="1980" spans="1:15" x14ac:dyDescent="0.3">
      <c r="A1980" t="s">
        <v>2814</v>
      </c>
      <c r="B1980">
        <v>27</v>
      </c>
      <c r="C1980">
        <v>113</v>
      </c>
      <c r="D1980">
        <v>4720371</v>
      </c>
      <c r="E1980" t="s">
        <v>429</v>
      </c>
      <c r="F1980" t="s">
        <v>2892</v>
      </c>
      <c r="G1980" t="s">
        <v>4938</v>
      </c>
      <c r="H1980">
        <v>3203</v>
      </c>
      <c r="I1980">
        <v>85</v>
      </c>
      <c r="J1980" t="s">
        <v>29</v>
      </c>
      <c r="K1980" t="s">
        <v>30</v>
      </c>
      <c r="L1980">
        <v>7000000</v>
      </c>
      <c r="M1980">
        <v>2001</v>
      </c>
      <c r="N1980">
        <v>6.5</v>
      </c>
      <c r="O1980">
        <f>Table1[[#This Row],[gross]]-Table1[[#This Row],[budget]]</f>
        <v>-2279629</v>
      </c>
    </row>
    <row r="1981" spans="1:15" x14ac:dyDescent="0.3">
      <c r="A1981" t="s">
        <v>2865</v>
      </c>
      <c r="B1981">
        <v>54</v>
      </c>
      <c r="C1981">
        <v>99</v>
      </c>
      <c r="D1981">
        <v>92191</v>
      </c>
      <c r="E1981" t="s">
        <v>1624</v>
      </c>
      <c r="F1981" t="s">
        <v>339</v>
      </c>
      <c r="G1981" t="s">
        <v>4940</v>
      </c>
      <c r="H1981">
        <v>29463</v>
      </c>
      <c r="I1981">
        <v>84</v>
      </c>
      <c r="J1981" t="s">
        <v>29</v>
      </c>
      <c r="K1981" t="s">
        <v>200</v>
      </c>
      <c r="L1981">
        <v>2500000</v>
      </c>
      <c r="M1981">
        <v>2001</v>
      </c>
      <c r="N1981">
        <v>6.5</v>
      </c>
      <c r="O1981">
        <f>Table1[[#This Row],[gross]]-Table1[[#This Row],[budget]]</f>
        <v>-2407809</v>
      </c>
    </row>
    <row r="1982" spans="1:15" x14ac:dyDescent="0.3">
      <c r="A1982" t="s">
        <v>3144</v>
      </c>
      <c r="B1982">
        <v>232</v>
      </c>
      <c r="C1982">
        <v>104</v>
      </c>
      <c r="D1982">
        <v>1487477</v>
      </c>
      <c r="E1982" t="s">
        <v>4942</v>
      </c>
      <c r="F1982" t="s">
        <v>4943</v>
      </c>
      <c r="G1982" t="s">
        <v>4944</v>
      </c>
      <c r="H1982">
        <v>47097</v>
      </c>
      <c r="I1982">
        <v>310</v>
      </c>
      <c r="J1982" t="s">
        <v>170</v>
      </c>
      <c r="K1982" t="s">
        <v>2383</v>
      </c>
      <c r="L1982">
        <v>4200000</v>
      </c>
      <c r="M1982">
        <v>2004</v>
      </c>
      <c r="N1982">
        <v>6.5</v>
      </c>
      <c r="O1982">
        <f>Table1[[#This Row],[gross]]-Table1[[#This Row],[budget]]</f>
        <v>-2712523</v>
      </c>
    </row>
    <row r="1983" spans="1:15" x14ac:dyDescent="0.3">
      <c r="A1983" t="s">
        <v>2976</v>
      </c>
      <c r="B1983">
        <v>192</v>
      </c>
      <c r="C1983">
        <v>90</v>
      </c>
      <c r="D1983">
        <v>15281286</v>
      </c>
      <c r="E1983" t="s">
        <v>699</v>
      </c>
      <c r="F1983" t="s">
        <v>478</v>
      </c>
      <c r="G1983" t="s">
        <v>4946</v>
      </c>
      <c r="H1983">
        <v>64646</v>
      </c>
      <c r="I1983">
        <v>105</v>
      </c>
      <c r="J1983" t="s">
        <v>29</v>
      </c>
      <c r="K1983" t="s">
        <v>30</v>
      </c>
      <c r="L1983">
        <v>18000000</v>
      </c>
      <c r="M1983">
        <v>2009</v>
      </c>
      <c r="N1983">
        <v>6.5</v>
      </c>
      <c r="O1983">
        <f>Table1[[#This Row],[gross]]-Table1[[#This Row],[budget]]</f>
        <v>-2718714</v>
      </c>
    </row>
    <row r="1984" spans="1:15" x14ac:dyDescent="0.3">
      <c r="A1984" t="s">
        <v>2858</v>
      </c>
      <c r="B1984">
        <v>30</v>
      </c>
      <c r="C1984">
        <v>101</v>
      </c>
      <c r="D1984">
        <v>220234</v>
      </c>
      <c r="E1984" t="s">
        <v>289</v>
      </c>
      <c r="F1984" t="s">
        <v>4948</v>
      </c>
      <c r="G1984" t="s">
        <v>4949</v>
      </c>
      <c r="H1984">
        <v>1950</v>
      </c>
      <c r="I1984">
        <v>24</v>
      </c>
      <c r="J1984" t="s">
        <v>29</v>
      </c>
      <c r="K1984" t="s">
        <v>30</v>
      </c>
      <c r="L1984">
        <v>3500000</v>
      </c>
      <c r="M1984">
        <v>2006</v>
      </c>
      <c r="N1984">
        <v>6.5</v>
      </c>
      <c r="O1984">
        <f>Table1[[#This Row],[gross]]-Table1[[#This Row],[budget]]</f>
        <v>-3279766</v>
      </c>
    </row>
    <row r="1985" spans="1:15" x14ac:dyDescent="0.3">
      <c r="A1985" t="s">
        <v>3160</v>
      </c>
      <c r="B1985">
        <v>110</v>
      </c>
      <c r="C1985">
        <v>115</v>
      </c>
      <c r="D1985">
        <v>56702901</v>
      </c>
      <c r="E1985" t="s">
        <v>92</v>
      </c>
      <c r="F1985" t="s">
        <v>703</v>
      </c>
      <c r="G1985" t="s">
        <v>4951</v>
      </c>
      <c r="H1985">
        <v>23302</v>
      </c>
      <c r="I1985">
        <v>181</v>
      </c>
      <c r="J1985" t="s">
        <v>29</v>
      </c>
      <c r="K1985" t="s">
        <v>30</v>
      </c>
      <c r="L1985">
        <v>60000000</v>
      </c>
      <c r="M1985">
        <v>1998</v>
      </c>
      <c r="N1985">
        <v>6.5</v>
      </c>
      <c r="O1985">
        <f>Table1[[#This Row],[gross]]-Table1[[#This Row],[budget]]</f>
        <v>-3297099</v>
      </c>
    </row>
    <row r="1986" spans="1:15" x14ac:dyDescent="0.3">
      <c r="A1986" t="s">
        <v>2888</v>
      </c>
      <c r="B1986">
        <v>144</v>
      </c>
      <c r="C1986">
        <v>96</v>
      </c>
      <c r="D1986">
        <v>1474508</v>
      </c>
      <c r="E1986" t="s">
        <v>73</v>
      </c>
      <c r="F1986" t="s">
        <v>3050</v>
      </c>
      <c r="G1986" t="s">
        <v>4953</v>
      </c>
      <c r="H1986">
        <v>33473</v>
      </c>
      <c r="I1986">
        <v>88</v>
      </c>
      <c r="J1986" t="s">
        <v>29</v>
      </c>
      <c r="K1986" t="s">
        <v>30</v>
      </c>
      <c r="L1986">
        <v>5000000</v>
      </c>
      <c r="M1986">
        <v>2009</v>
      </c>
      <c r="N1986">
        <v>6.5</v>
      </c>
      <c r="O1986">
        <f>Table1[[#This Row],[gross]]-Table1[[#This Row],[budget]]</f>
        <v>-3525492</v>
      </c>
    </row>
    <row r="1987" spans="1:15" x14ac:dyDescent="0.3">
      <c r="A1987" t="s">
        <v>2928</v>
      </c>
      <c r="B1987">
        <v>15</v>
      </c>
      <c r="C1987">
        <v>79</v>
      </c>
      <c r="D1987">
        <v>4350774</v>
      </c>
      <c r="E1987" t="s">
        <v>676</v>
      </c>
      <c r="F1987" t="s">
        <v>802</v>
      </c>
      <c r="G1987" t="s">
        <v>4955</v>
      </c>
      <c r="H1987">
        <v>10476</v>
      </c>
      <c r="I1987">
        <v>52</v>
      </c>
      <c r="J1987" t="s">
        <v>29</v>
      </c>
      <c r="K1987" t="s">
        <v>30</v>
      </c>
      <c r="L1987">
        <v>8000000</v>
      </c>
      <c r="M1987">
        <v>1994</v>
      </c>
      <c r="N1987">
        <v>6.5</v>
      </c>
      <c r="O1987">
        <f>Table1[[#This Row],[gross]]-Table1[[#This Row],[budget]]</f>
        <v>-3649226</v>
      </c>
    </row>
    <row r="1988" spans="1:15" x14ac:dyDescent="0.3">
      <c r="A1988" t="s">
        <v>1897</v>
      </c>
      <c r="B1988">
        <v>138</v>
      </c>
      <c r="C1988">
        <v>123</v>
      </c>
      <c r="D1988">
        <v>36283504</v>
      </c>
      <c r="E1988" t="s">
        <v>214</v>
      </c>
      <c r="F1988" t="s">
        <v>1302</v>
      </c>
      <c r="G1988" t="s">
        <v>4956</v>
      </c>
      <c r="H1988">
        <v>104564</v>
      </c>
      <c r="I1988">
        <v>587</v>
      </c>
      <c r="J1988" t="s">
        <v>29</v>
      </c>
      <c r="K1988" t="s">
        <v>227</v>
      </c>
      <c r="L1988">
        <v>40000000</v>
      </c>
      <c r="M1988">
        <v>1999</v>
      </c>
      <c r="N1988">
        <v>6.5</v>
      </c>
      <c r="O1988">
        <f>Table1[[#This Row],[gross]]-Table1[[#This Row],[budget]]</f>
        <v>-3716496</v>
      </c>
    </row>
    <row r="1989" spans="1:15" x14ac:dyDescent="0.3">
      <c r="A1989" t="s">
        <v>664</v>
      </c>
      <c r="B1989">
        <v>36</v>
      </c>
      <c r="C1989">
        <v>125</v>
      </c>
      <c r="D1989">
        <v>223878</v>
      </c>
      <c r="E1989" t="s">
        <v>699</v>
      </c>
      <c r="F1989" t="s">
        <v>4958</v>
      </c>
      <c r="G1989" t="s">
        <v>4959</v>
      </c>
      <c r="H1989">
        <v>3548</v>
      </c>
      <c r="I1989">
        <v>21</v>
      </c>
      <c r="J1989" t="s">
        <v>69</v>
      </c>
      <c r="K1989" t="s">
        <v>70</v>
      </c>
      <c r="L1989">
        <v>5000000</v>
      </c>
      <c r="M1989">
        <v>2003</v>
      </c>
      <c r="N1989">
        <v>6.5</v>
      </c>
      <c r="O1989">
        <f>Table1[[#This Row],[gross]]-Table1[[#This Row],[budget]]</f>
        <v>-4776122</v>
      </c>
    </row>
    <row r="1990" spans="1:15" x14ac:dyDescent="0.3">
      <c r="A1990" t="s">
        <v>2868</v>
      </c>
      <c r="B1990">
        <v>34</v>
      </c>
      <c r="C1990">
        <v>99</v>
      </c>
      <c r="D1990">
        <v>1889522</v>
      </c>
      <c r="E1990" t="s">
        <v>459</v>
      </c>
      <c r="F1990" t="s">
        <v>275</v>
      </c>
      <c r="G1990" t="s">
        <v>4960</v>
      </c>
      <c r="H1990">
        <v>1119</v>
      </c>
      <c r="I1990">
        <v>12</v>
      </c>
      <c r="J1990" t="s">
        <v>29</v>
      </c>
      <c r="K1990" t="s">
        <v>30</v>
      </c>
      <c r="L1990">
        <v>7000000</v>
      </c>
      <c r="M1990">
        <v>2009</v>
      </c>
      <c r="N1990">
        <v>6.5</v>
      </c>
      <c r="O1990">
        <f>Table1[[#This Row],[gross]]-Table1[[#This Row],[budget]]</f>
        <v>-5110478</v>
      </c>
    </row>
    <row r="1991" spans="1:15" x14ac:dyDescent="0.3">
      <c r="A1991" t="s">
        <v>3862</v>
      </c>
      <c r="B1991">
        <v>118</v>
      </c>
      <c r="C1991">
        <v>118</v>
      </c>
      <c r="D1991">
        <v>44737059</v>
      </c>
      <c r="E1991" t="s">
        <v>1941</v>
      </c>
      <c r="F1991" t="s">
        <v>106</v>
      </c>
      <c r="G1991" t="s">
        <v>4962</v>
      </c>
      <c r="H1991">
        <v>48322</v>
      </c>
      <c r="I1991">
        <v>261</v>
      </c>
      <c r="J1991" t="s">
        <v>29</v>
      </c>
      <c r="K1991" t="s">
        <v>30</v>
      </c>
      <c r="L1991">
        <v>50000000</v>
      </c>
      <c r="M1991">
        <v>2000</v>
      </c>
      <c r="N1991">
        <v>6.5</v>
      </c>
      <c r="O1991">
        <f>Table1[[#This Row],[gross]]-Table1[[#This Row],[budget]]</f>
        <v>-5262941</v>
      </c>
    </row>
    <row r="1992" spans="1:15" x14ac:dyDescent="0.3">
      <c r="A1992" t="s">
        <v>3127</v>
      </c>
      <c r="B1992">
        <v>182</v>
      </c>
      <c r="C1992">
        <v>83</v>
      </c>
      <c r="D1992">
        <v>4244155</v>
      </c>
      <c r="E1992" t="s">
        <v>73</v>
      </c>
      <c r="F1992" t="s">
        <v>1921</v>
      </c>
      <c r="G1992" t="s">
        <v>4964</v>
      </c>
      <c r="H1992">
        <v>56005</v>
      </c>
      <c r="I1992">
        <v>112</v>
      </c>
      <c r="J1992" t="s">
        <v>29</v>
      </c>
      <c r="K1992" t="s">
        <v>30</v>
      </c>
      <c r="L1992">
        <v>10000000</v>
      </c>
      <c r="M1992">
        <v>2011</v>
      </c>
      <c r="N1992">
        <v>6.5</v>
      </c>
      <c r="O1992">
        <f>Table1[[#This Row],[gross]]-Table1[[#This Row],[budget]]</f>
        <v>-5755845</v>
      </c>
    </row>
    <row r="1993" spans="1:15" x14ac:dyDescent="0.3">
      <c r="A1993" t="s">
        <v>2203</v>
      </c>
      <c r="B1993">
        <v>133</v>
      </c>
      <c r="C1993">
        <v>103</v>
      </c>
      <c r="D1993">
        <v>532988</v>
      </c>
      <c r="E1993" t="s">
        <v>607</v>
      </c>
      <c r="F1993" t="s">
        <v>834</v>
      </c>
      <c r="G1993" t="s">
        <v>4966</v>
      </c>
      <c r="H1993">
        <v>5863</v>
      </c>
      <c r="I1993">
        <v>25</v>
      </c>
      <c r="J1993" t="s">
        <v>29</v>
      </c>
      <c r="K1993" t="s">
        <v>30</v>
      </c>
      <c r="L1993">
        <v>7000000</v>
      </c>
      <c r="M1993">
        <v>2015</v>
      </c>
      <c r="N1993">
        <v>6.5</v>
      </c>
      <c r="O1993">
        <f>Table1[[#This Row],[gross]]-Table1[[#This Row],[budget]]</f>
        <v>-6467012</v>
      </c>
    </row>
    <row r="1994" spans="1:15" x14ac:dyDescent="0.3">
      <c r="A1994" t="s">
        <v>2838</v>
      </c>
      <c r="B1994">
        <v>74</v>
      </c>
      <c r="C1994">
        <v>108</v>
      </c>
      <c r="D1994">
        <v>568695</v>
      </c>
      <c r="E1994" t="s">
        <v>1294</v>
      </c>
      <c r="F1994" t="s">
        <v>1771</v>
      </c>
      <c r="G1994" t="s">
        <v>4968</v>
      </c>
      <c r="H1994">
        <v>16617</v>
      </c>
      <c r="I1994">
        <v>110</v>
      </c>
      <c r="J1994" t="s">
        <v>29</v>
      </c>
      <c r="K1994" t="s">
        <v>30</v>
      </c>
      <c r="L1994">
        <v>8000000</v>
      </c>
      <c r="M1994">
        <v>2005</v>
      </c>
      <c r="N1994">
        <v>6.5</v>
      </c>
      <c r="O1994">
        <f>Table1[[#This Row],[gross]]-Table1[[#This Row],[budget]]</f>
        <v>-7431305</v>
      </c>
    </row>
    <row r="1995" spans="1:15" x14ac:dyDescent="0.3">
      <c r="A1995" t="s">
        <v>485</v>
      </c>
      <c r="B1995">
        <v>251</v>
      </c>
      <c r="C1995">
        <v>95</v>
      </c>
      <c r="D1995">
        <v>7774730</v>
      </c>
      <c r="E1995" t="s">
        <v>2860</v>
      </c>
      <c r="F1995" t="s">
        <v>4970</v>
      </c>
      <c r="G1995" t="s">
        <v>4971</v>
      </c>
      <c r="H1995">
        <v>61912</v>
      </c>
      <c r="I1995">
        <v>352</v>
      </c>
      <c r="J1995" t="s">
        <v>29</v>
      </c>
      <c r="K1995" t="s">
        <v>442</v>
      </c>
      <c r="L1995">
        <v>15500000</v>
      </c>
      <c r="M1995">
        <v>2006</v>
      </c>
      <c r="N1995">
        <v>6.5</v>
      </c>
      <c r="O1995">
        <f>Table1[[#This Row],[gross]]-Table1[[#This Row],[budget]]</f>
        <v>-7725270</v>
      </c>
    </row>
    <row r="1996" spans="1:15" x14ac:dyDescent="0.3">
      <c r="A1996" t="s">
        <v>857</v>
      </c>
      <c r="B1996">
        <v>57</v>
      </c>
      <c r="C1996">
        <v>135</v>
      </c>
      <c r="D1996">
        <v>2185266</v>
      </c>
      <c r="E1996" t="s">
        <v>1683</v>
      </c>
      <c r="F1996" t="s">
        <v>4973</v>
      </c>
      <c r="G1996" t="s">
        <v>4974</v>
      </c>
      <c r="H1996">
        <v>8720</v>
      </c>
      <c r="I1996">
        <v>186</v>
      </c>
      <c r="J1996" t="s">
        <v>29</v>
      </c>
      <c r="K1996" t="s">
        <v>30</v>
      </c>
      <c r="L1996">
        <v>10000000</v>
      </c>
      <c r="M1996">
        <v>2000</v>
      </c>
      <c r="N1996">
        <v>6.5</v>
      </c>
      <c r="O1996">
        <f>Table1[[#This Row],[gross]]-Table1[[#This Row],[budget]]</f>
        <v>-7814734</v>
      </c>
    </row>
    <row r="1997" spans="1:15" x14ac:dyDescent="0.3">
      <c r="A1997" t="s">
        <v>2468</v>
      </c>
      <c r="B1997">
        <v>212</v>
      </c>
      <c r="C1997">
        <v>107</v>
      </c>
      <c r="D1997">
        <v>30993544</v>
      </c>
      <c r="E1997" t="s">
        <v>699</v>
      </c>
      <c r="F1997" t="s">
        <v>4976</v>
      </c>
      <c r="G1997" t="s">
        <v>4977</v>
      </c>
      <c r="H1997">
        <v>58871</v>
      </c>
      <c r="I1997">
        <v>156</v>
      </c>
      <c r="J1997" t="s">
        <v>29</v>
      </c>
      <c r="K1997" t="s">
        <v>30</v>
      </c>
      <c r="L1997">
        <v>40000000</v>
      </c>
      <c r="M1997">
        <v>2010</v>
      </c>
      <c r="N1997">
        <v>6.5</v>
      </c>
      <c r="O1997">
        <f>Table1[[#This Row],[gross]]-Table1[[#This Row],[budget]]</f>
        <v>-9006456</v>
      </c>
    </row>
    <row r="1998" spans="1:15" x14ac:dyDescent="0.3">
      <c r="A1998" t="s">
        <v>2536</v>
      </c>
      <c r="B1998">
        <v>124</v>
      </c>
      <c r="C1998">
        <v>114</v>
      </c>
      <c r="D1998">
        <v>40905277</v>
      </c>
      <c r="E1998" t="s">
        <v>1915</v>
      </c>
      <c r="F1998" t="s">
        <v>837</v>
      </c>
      <c r="G1998" t="s">
        <v>4979</v>
      </c>
      <c r="H1998">
        <v>45895</v>
      </c>
      <c r="I1998">
        <v>157</v>
      </c>
      <c r="J1998" t="s">
        <v>29</v>
      </c>
      <c r="K1998" t="s">
        <v>30</v>
      </c>
      <c r="L1998">
        <v>50000000</v>
      </c>
      <c r="M1998">
        <v>2003</v>
      </c>
      <c r="N1998">
        <v>6.5</v>
      </c>
      <c r="O1998">
        <f>Table1[[#This Row],[gross]]-Table1[[#This Row],[budget]]</f>
        <v>-9094723</v>
      </c>
    </row>
    <row r="1999" spans="1:15" x14ac:dyDescent="0.3">
      <c r="A1999" t="s">
        <v>2909</v>
      </c>
      <c r="B1999">
        <v>21</v>
      </c>
      <c r="C1999">
        <v>90</v>
      </c>
      <c r="D1999">
        <v>882290</v>
      </c>
      <c r="E1999" t="s">
        <v>4981</v>
      </c>
      <c r="F1999" t="s">
        <v>781</v>
      </c>
      <c r="G1999" t="s">
        <v>4982</v>
      </c>
      <c r="H1999">
        <v>4792</v>
      </c>
      <c r="I1999">
        <v>43</v>
      </c>
      <c r="J1999" t="s">
        <v>29</v>
      </c>
      <c r="K1999" t="s">
        <v>581</v>
      </c>
      <c r="L1999">
        <v>10000000</v>
      </c>
      <c r="M1999">
        <v>1989</v>
      </c>
      <c r="N1999">
        <v>6.5</v>
      </c>
      <c r="O1999">
        <f>Table1[[#This Row],[gross]]-Table1[[#This Row],[budget]]</f>
        <v>-9117710</v>
      </c>
    </row>
    <row r="2000" spans="1:15" x14ac:dyDescent="0.3">
      <c r="A2000" t="s">
        <v>1365</v>
      </c>
      <c r="B2000">
        <v>345</v>
      </c>
      <c r="C2000">
        <v>99</v>
      </c>
      <c r="D2000">
        <v>5702083</v>
      </c>
      <c r="E2000" t="s">
        <v>832</v>
      </c>
      <c r="F2000" t="s">
        <v>324</v>
      </c>
      <c r="G2000" t="s">
        <v>4984</v>
      </c>
      <c r="H2000">
        <v>80617</v>
      </c>
      <c r="I2000">
        <v>190</v>
      </c>
      <c r="J2000" t="s">
        <v>29</v>
      </c>
      <c r="K2000" t="s">
        <v>200</v>
      </c>
      <c r="L2000">
        <v>15000000</v>
      </c>
      <c r="M2000">
        <v>2011</v>
      </c>
      <c r="N2000">
        <v>6.5</v>
      </c>
      <c r="O2000">
        <f>Table1[[#This Row],[gross]]-Table1[[#This Row],[budget]]</f>
        <v>-9297917</v>
      </c>
    </row>
    <row r="2001" spans="1:15" x14ac:dyDescent="0.3">
      <c r="A2001" t="s">
        <v>2798</v>
      </c>
      <c r="B2001">
        <v>189</v>
      </c>
      <c r="C2001">
        <v>116</v>
      </c>
      <c r="D2001">
        <v>25093607</v>
      </c>
      <c r="E2001" t="s">
        <v>1576</v>
      </c>
      <c r="F2001" t="s">
        <v>339</v>
      </c>
      <c r="G2001" t="s">
        <v>4986</v>
      </c>
      <c r="H2001">
        <v>105556</v>
      </c>
      <c r="I2001">
        <v>157</v>
      </c>
      <c r="J2001" t="s">
        <v>29</v>
      </c>
      <c r="K2001" t="s">
        <v>200</v>
      </c>
      <c r="L2001">
        <v>35000000</v>
      </c>
      <c r="M2001">
        <v>2011</v>
      </c>
      <c r="N2001">
        <v>6.5</v>
      </c>
      <c r="O2001">
        <f>Table1[[#This Row],[gross]]-Table1[[#This Row],[budget]]</f>
        <v>-9906393</v>
      </c>
    </row>
    <row r="2002" spans="1:15" x14ac:dyDescent="0.3">
      <c r="A2002" t="s">
        <v>2794</v>
      </c>
      <c r="B2002">
        <v>68</v>
      </c>
      <c r="C2002">
        <v>120</v>
      </c>
      <c r="D2002">
        <v>4956401</v>
      </c>
      <c r="E2002" t="s">
        <v>205</v>
      </c>
      <c r="F2002" t="s">
        <v>313</v>
      </c>
      <c r="G2002" t="s">
        <v>4988</v>
      </c>
      <c r="H2002">
        <v>12601</v>
      </c>
      <c r="I2002">
        <v>89</v>
      </c>
      <c r="J2002" t="s">
        <v>29</v>
      </c>
      <c r="K2002" t="s">
        <v>241</v>
      </c>
      <c r="L2002">
        <v>15000000</v>
      </c>
      <c r="M2002">
        <v>1999</v>
      </c>
      <c r="N2002">
        <v>6.5</v>
      </c>
      <c r="O2002">
        <f>Table1[[#This Row],[gross]]-Table1[[#This Row],[budget]]</f>
        <v>-10043599</v>
      </c>
    </row>
    <row r="2003" spans="1:15" x14ac:dyDescent="0.3">
      <c r="A2003" t="s">
        <v>3477</v>
      </c>
      <c r="B2003">
        <v>166</v>
      </c>
      <c r="C2003">
        <v>99</v>
      </c>
      <c r="D2003">
        <v>69772969</v>
      </c>
      <c r="E2003" t="s">
        <v>1576</v>
      </c>
      <c r="F2003" t="s">
        <v>565</v>
      </c>
      <c r="G2003" t="s">
        <v>4990</v>
      </c>
      <c r="H2003">
        <v>155532</v>
      </c>
      <c r="I2003">
        <v>543</v>
      </c>
      <c r="J2003" t="s">
        <v>29</v>
      </c>
      <c r="K2003" t="s">
        <v>30</v>
      </c>
      <c r="L2003">
        <v>80000000</v>
      </c>
      <c r="M2003">
        <v>2001</v>
      </c>
      <c r="N2003">
        <v>6.5</v>
      </c>
      <c r="O2003">
        <f>Table1[[#This Row],[gross]]-Table1[[#This Row],[budget]]</f>
        <v>-10227031</v>
      </c>
    </row>
    <row r="2004" spans="1:15" x14ac:dyDescent="0.3">
      <c r="A2004" t="s">
        <v>3509</v>
      </c>
      <c r="B2004">
        <v>102</v>
      </c>
      <c r="C2004">
        <v>129</v>
      </c>
      <c r="D2004">
        <v>8396942</v>
      </c>
      <c r="E2004" t="s">
        <v>4992</v>
      </c>
      <c r="F2004" t="s">
        <v>4993</v>
      </c>
      <c r="G2004" t="s">
        <v>4994</v>
      </c>
      <c r="H2004">
        <v>72715</v>
      </c>
      <c r="I2004">
        <v>103</v>
      </c>
      <c r="J2004" t="s">
        <v>29</v>
      </c>
      <c r="K2004" t="s">
        <v>30</v>
      </c>
      <c r="L2004">
        <v>19000000</v>
      </c>
      <c r="M2004">
        <v>2008</v>
      </c>
      <c r="N2004">
        <v>6.5</v>
      </c>
      <c r="O2004">
        <f>Table1[[#This Row],[gross]]-Table1[[#This Row],[budget]]</f>
        <v>-10603058</v>
      </c>
    </row>
    <row r="2005" spans="1:15" x14ac:dyDescent="0.3">
      <c r="A2005" t="s">
        <v>3012</v>
      </c>
      <c r="B2005">
        <v>117</v>
      </c>
      <c r="C2005">
        <v>99</v>
      </c>
      <c r="D2005">
        <v>31136950</v>
      </c>
      <c r="E2005" t="s">
        <v>1066</v>
      </c>
      <c r="F2005" t="s">
        <v>4996</v>
      </c>
      <c r="G2005" t="s">
        <v>4997</v>
      </c>
      <c r="H2005">
        <v>47364</v>
      </c>
      <c r="I2005">
        <v>75</v>
      </c>
      <c r="J2005" t="s">
        <v>29</v>
      </c>
      <c r="K2005" t="s">
        <v>30</v>
      </c>
      <c r="L2005">
        <v>44000000</v>
      </c>
      <c r="M2005">
        <v>2010</v>
      </c>
      <c r="N2005">
        <v>6.5</v>
      </c>
      <c r="O2005">
        <f>Table1[[#This Row],[gross]]-Table1[[#This Row],[budget]]</f>
        <v>-12863050</v>
      </c>
    </row>
    <row r="2006" spans="1:15" x14ac:dyDescent="0.3">
      <c r="A2006" t="s">
        <v>968</v>
      </c>
      <c r="B2006">
        <v>258</v>
      </c>
      <c r="C2006">
        <v>94</v>
      </c>
      <c r="D2006">
        <v>17120019</v>
      </c>
      <c r="E2006" t="s">
        <v>1576</v>
      </c>
      <c r="F2006" t="s">
        <v>339</v>
      </c>
      <c r="G2006" t="s">
        <v>4999</v>
      </c>
      <c r="H2006">
        <v>83097</v>
      </c>
      <c r="I2006">
        <v>134</v>
      </c>
      <c r="J2006" t="s">
        <v>29</v>
      </c>
      <c r="K2006" t="s">
        <v>30</v>
      </c>
      <c r="L2006">
        <v>30000000</v>
      </c>
      <c r="M2006">
        <v>2012</v>
      </c>
      <c r="N2006">
        <v>6.5</v>
      </c>
      <c r="O2006">
        <f>Table1[[#This Row],[gross]]-Table1[[#This Row],[budget]]</f>
        <v>-12879981</v>
      </c>
    </row>
    <row r="2007" spans="1:15" x14ac:dyDescent="0.3">
      <c r="A2007" t="s">
        <v>2780</v>
      </c>
      <c r="B2007">
        <v>2</v>
      </c>
      <c r="C2007">
        <v>127</v>
      </c>
      <c r="D2007">
        <v>1000000</v>
      </c>
      <c r="E2007" t="s">
        <v>923</v>
      </c>
      <c r="F2007" t="s">
        <v>81</v>
      </c>
      <c r="G2007" t="s">
        <v>5001</v>
      </c>
      <c r="H2007">
        <v>524</v>
      </c>
      <c r="I2007">
        <v>8</v>
      </c>
      <c r="J2007" t="s">
        <v>29</v>
      </c>
      <c r="K2007" t="s">
        <v>231</v>
      </c>
      <c r="L2007">
        <v>14000000</v>
      </c>
      <c r="M2007">
        <v>1978</v>
      </c>
      <c r="N2007">
        <v>6.5</v>
      </c>
      <c r="O2007">
        <f>Table1[[#This Row],[gross]]-Table1[[#This Row],[budget]]</f>
        <v>-13000000</v>
      </c>
    </row>
    <row r="2008" spans="1:15" x14ac:dyDescent="0.3">
      <c r="A2008" t="s">
        <v>905</v>
      </c>
      <c r="B2008">
        <v>250</v>
      </c>
      <c r="C2008">
        <v>111</v>
      </c>
      <c r="D2008">
        <v>1294640</v>
      </c>
      <c r="E2008" t="s">
        <v>135</v>
      </c>
      <c r="F2008" t="s">
        <v>761</v>
      </c>
      <c r="G2008" t="s">
        <v>5003</v>
      </c>
      <c r="H2008">
        <v>69569</v>
      </c>
      <c r="I2008">
        <v>436</v>
      </c>
      <c r="J2008" t="s">
        <v>29</v>
      </c>
      <c r="K2008" t="s">
        <v>30</v>
      </c>
      <c r="L2008">
        <v>15000000</v>
      </c>
      <c r="M2008">
        <v>2007</v>
      </c>
      <c r="N2008">
        <v>6.5</v>
      </c>
      <c r="O2008">
        <f>Table1[[#This Row],[gross]]-Table1[[#This Row],[budget]]</f>
        <v>-13705360</v>
      </c>
    </row>
    <row r="2009" spans="1:15" x14ac:dyDescent="0.3">
      <c r="A2009" t="s">
        <v>3514</v>
      </c>
      <c r="B2009">
        <v>178</v>
      </c>
      <c r="C2009">
        <v>117</v>
      </c>
      <c r="D2009">
        <v>12276810</v>
      </c>
      <c r="E2009" t="s">
        <v>1235</v>
      </c>
      <c r="F2009" t="s">
        <v>468</v>
      </c>
      <c r="G2009" t="s">
        <v>5005</v>
      </c>
      <c r="H2009">
        <v>57674</v>
      </c>
      <c r="I2009">
        <v>126</v>
      </c>
      <c r="J2009" t="s">
        <v>29</v>
      </c>
      <c r="K2009" t="s">
        <v>30</v>
      </c>
      <c r="L2009">
        <v>26000000</v>
      </c>
      <c r="M2009">
        <v>2015</v>
      </c>
      <c r="N2009">
        <v>6.5</v>
      </c>
      <c r="O2009">
        <f>Table1[[#This Row],[gross]]-Table1[[#This Row],[budget]]</f>
        <v>-13723190</v>
      </c>
    </row>
    <row r="2010" spans="1:15" x14ac:dyDescent="0.3">
      <c r="A2010" t="s">
        <v>1296</v>
      </c>
      <c r="B2010">
        <v>116</v>
      </c>
      <c r="C2010">
        <v>186</v>
      </c>
      <c r="D2010">
        <v>46495</v>
      </c>
      <c r="E2010" t="s">
        <v>92</v>
      </c>
      <c r="F2010" t="s">
        <v>496</v>
      </c>
      <c r="G2010" t="s">
        <v>5007</v>
      </c>
      <c r="H2010">
        <v>12053</v>
      </c>
      <c r="I2010">
        <v>119</v>
      </c>
      <c r="J2010" t="s">
        <v>29</v>
      </c>
      <c r="K2010" t="s">
        <v>30</v>
      </c>
      <c r="L2010">
        <v>14000000</v>
      </c>
      <c r="M2010">
        <v>2011</v>
      </c>
      <c r="N2010">
        <v>6.5</v>
      </c>
      <c r="O2010">
        <f>Table1[[#This Row],[gross]]-Table1[[#This Row],[budget]]</f>
        <v>-13953505</v>
      </c>
    </row>
    <row r="2011" spans="1:15" x14ac:dyDescent="0.3">
      <c r="A2011" t="s">
        <v>1556</v>
      </c>
      <c r="B2011">
        <v>143</v>
      </c>
      <c r="C2011">
        <v>112</v>
      </c>
      <c r="D2011">
        <v>10911750</v>
      </c>
      <c r="E2011" t="s">
        <v>205</v>
      </c>
      <c r="F2011" t="s">
        <v>1238</v>
      </c>
      <c r="G2011" t="s">
        <v>5009</v>
      </c>
      <c r="H2011">
        <v>17757</v>
      </c>
      <c r="I2011">
        <v>99</v>
      </c>
      <c r="J2011" t="s">
        <v>29</v>
      </c>
      <c r="K2011" t="s">
        <v>30</v>
      </c>
      <c r="L2011">
        <v>25000000</v>
      </c>
      <c r="M2011">
        <v>2008</v>
      </c>
      <c r="N2011">
        <v>6.5</v>
      </c>
      <c r="O2011">
        <f>Table1[[#This Row],[gross]]-Table1[[#This Row],[budget]]</f>
        <v>-14088250</v>
      </c>
    </row>
    <row r="2012" spans="1:15" x14ac:dyDescent="0.3">
      <c r="A2012" t="s">
        <v>2946</v>
      </c>
      <c r="B2012">
        <v>248</v>
      </c>
      <c r="C2012">
        <v>91</v>
      </c>
      <c r="D2012">
        <v>20275446</v>
      </c>
      <c r="E2012" t="s">
        <v>1576</v>
      </c>
      <c r="F2012" t="s">
        <v>1238</v>
      </c>
      <c r="G2012" t="s">
        <v>5011</v>
      </c>
      <c r="H2012">
        <v>95274</v>
      </c>
      <c r="I2012">
        <v>178</v>
      </c>
      <c r="J2012" t="s">
        <v>29</v>
      </c>
      <c r="K2012" t="s">
        <v>30</v>
      </c>
      <c r="L2012">
        <v>35000000</v>
      </c>
      <c r="M2012">
        <v>2012</v>
      </c>
      <c r="N2012">
        <v>6.5</v>
      </c>
      <c r="O2012">
        <f>Table1[[#This Row],[gross]]-Table1[[#This Row],[budget]]</f>
        <v>-14724554</v>
      </c>
    </row>
    <row r="2013" spans="1:15" x14ac:dyDescent="0.3">
      <c r="A2013" t="s">
        <v>1080</v>
      </c>
      <c r="B2013">
        <v>113</v>
      </c>
      <c r="C2013">
        <v>137</v>
      </c>
      <c r="D2013">
        <v>35168395</v>
      </c>
      <c r="E2013" t="s">
        <v>2343</v>
      </c>
      <c r="F2013" t="s">
        <v>221</v>
      </c>
      <c r="G2013" t="s">
        <v>5013</v>
      </c>
      <c r="H2013">
        <v>26034</v>
      </c>
      <c r="I2013">
        <v>226</v>
      </c>
      <c r="J2013" t="s">
        <v>29</v>
      </c>
      <c r="K2013" t="s">
        <v>30</v>
      </c>
      <c r="L2013">
        <v>50000000</v>
      </c>
      <c r="M2013">
        <v>1999</v>
      </c>
      <c r="N2013">
        <v>6.5</v>
      </c>
      <c r="O2013">
        <f>Table1[[#This Row],[gross]]-Table1[[#This Row],[budget]]</f>
        <v>-14831605</v>
      </c>
    </row>
    <row r="2014" spans="1:15" x14ac:dyDescent="0.3">
      <c r="A2014" t="s">
        <v>2134</v>
      </c>
      <c r="B2014">
        <v>105</v>
      </c>
      <c r="C2014">
        <v>122</v>
      </c>
      <c r="D2014">
        <v>220914</v>
      </c>
      <c r="E2014" t="s">
        <v>607</v>
      </c>
      <c r="F2014" t="s">
        <v>388</v>
      </c>
      <c r="G2014" t="s">
        <v>5015</v>
      </c>
      <c r="H2014">
        <v>13239</v>
      </c>
      <c r="I2014">
        <v>97</v>
      </c>
      <c r="J2014" t="s">
        <v>29</v>
      </c>
      <c r="K2014" t="s">
        <v>30</v>
      </c>
      <c r="L2014">
        <v>16800000</v>
      </c>
      <c r="M2014">
        <v>2006</v>
      </c>
      <c r="N2014">
        <v>6.5</v>
      </c>
      <c r="O2014">
        <f>Table1[[#This Row],[gross]]-Table1[[#This Row],[budget]]</f>
        <v>-16579086</v>
      </c>
    </row>
    <row r="2015" spans="1:15" x14ac:dyDescent="0.3">
      <c r="A2015" t="s">
        <v>1786</v>
      </c>
      <c r="B2015">
        <v>105</v>
      </c>
      <c r="C2015">
        <v>125</v>
      </c>
      <c r="D2015">
        <v>18306166</v>
      </c>
      <c r="E2015" t="s">
        <v>4709</v>
      </c>
      <c r="F2015" t="s">
        <v>192</v>
      </c>
      <c r="G2015" t="s">
        <v>5017</v>
      </c>
      <c r="H2015">
        <v>28130</v>
      </c>
      <c r="I2015">
        <v>215</v>
      </c>
      <c r="J2015" t="s">
        <v>29</v>
      </c>
      <c r="K2015" t="s">
        <v>200</v>
      </c>
      <c r="L2015">
        <v>35000000</v>
      </c>
      <c r="M2015">
        <v>2002</v>
      </c>
      <c r="N2015">
        <v>6.5</v>
      </c>
      <c r="O2015">
        <f>Table1[[#This Row],[gross]]-Table1[[#This Row],[budget]]</f>
        <v>-16693834</v>
      </c>
    </row>
    <row r="2016" spans="1:15" x14ac:dyDescent="0.3">
      <c r="A2016" t="s">
        <v>67</v>
      </c>
      <c r="B2016">
        <v>315</v>
      </c>
      <c r="C2016">
        <v>129</v>
      </c>
      <c r="D2016">
        <v>32741596</v>
      </c>
      <c r="E2016" t="s">
        <v>2255</v>
      </c>
      <c r="F2016" t="s">
        <v>496</v>
      </c>
      <c r="G2016" t="s">
        <v>5019</v>
      </c>
      <c r="H2016">
        <v>80140</v>
      </c>
      <c r="I2016">
        <v>323</v>
      </c>
      <c r="J2016" t="s">
        <v>29</v>
      </c>
      <c r="K2016" t="s">
        <v>30</v>
      </c>
      <c r="L2016">
        <v>50000000</v>
      </c>
      <c r="M2016">
        <v>2010</v>
      </c>
      <c r="N2016">
        <v>6.5</v>
      </c>
      <c r="O2016">
        <f>Table1[[#This Row],[gross]]-Table1[[#This Row],[budget]]</f>
        <v>-17258404</v>
      </c>
    </row>
    <row r="2017" spans="1:15" x14ac:dyDescent="0.3">
      <c r="A2017" t="s">
        <v>2796</v>
      </c>
      <c r="B2017">
        <v>217</v>
      </c>
      <c r="C2017">
        <v>118</v>
      </c>
      <c r="D2017">
        <v>10880926</v>
      </c>
      <c r="E2017" t="s">
        <v>39</v>
      </c>
      <c r="F2017" t="s">
        <v>2274</v>
      </c>
      <c r="G2017" t="s">
        <v>5021</v>
      </c>
      <c r="H2017">
        <v>54147</v>
      </c>
      <c r="I2017">
        <v>127</v>
      </c>
      <c r="J2017" t="s">
        <v>29</v>
      </c>
      <c r="K2017" t="s">
        <v>30</v>
      </c>
      <c r="L2017">
        <v>30000000</v>
      </c>
      <c r="M2017">
        <v>2013</v>
      </c>
      <c r="N2017">
        <v>6.5</v>
      </c>
      <c r="O2017">
        <f>Table1[[#This Row],[gross]]-Table1[[#This Row],[budget]]</f>
        <v>-19119074</v>
      </c>
    </row>
    <row r="2018" spans="1:15" x14ac:dyDescent="0.3">
      <c r="A2018" t="s">
        <v>3252</v>
      </c>
      <c r="B2018">
        <v>126</v>
      </c>
      <c r="C2018">
        <v>106</v>
      </c>
      <c r="D2018">
        <v>11854694</v>
      </c>
      <c r="E2018" t="s">
        <v>92</v>
      </c>
      <c r="F2018" t="s">
        <v>79</v>
      </c>
      <c r="G2018" t="s">
        <v>5023</v>
      </c>
      <c r="H2018">
        <v>14281</v>
      </c>
      <c r="I2018">
        <v>64</v>
      </c>
      <c r="J2018" t="s">
        <v>29</v>
      </c>
      <c r="K2018" t="s">
        <v>30</v>
      </c>
      <c r="L2018">
        <v>31000000</v>
      </c>
      <c r="M2018">
        <v>2010</v>
      </c>
      <c r="N2018">
        <v>6.5</v>
      </c>
      <c r="O2018">
        <f>Table1[[#This Row],[gross]]-Table1[[#This Row],[budget]]</f>
        <v>-19145306</v>
      </c>
    </row>
    <row r="2019" spans="1:15" x14ac:dyDescent="0.3">
      <c r="A2019" t="s">
        <v>2930</v>
      </c>
      <c r="B2019">
        <v>71</v>
      </c>
      <c r="C2019">
        <v>115</v>
      </c>
      <c r="D2019">
        <v>403932</v>
      </c>
      <c r="E2019" t="s">
        <v>1724</v>
      </c>
      <c r="F2019" t="s">
        <v>1308</v>
      </c>
      <c r="G2019" t="s">
        <v>5025</v>
      </c>
      <c r="H2019">
        <v>5254</v>
      </c>
      <c r="I2019">
        <v>92</v>
      </c>
      <c r="J2019" t="s">
        <v>29</v>
      </c>
      <c r="K2019" t="s">
        <v>200</v>
      </c>
      <c r="L2019">
        <v>20000000</v>
      </c>
      <c r="M2019">
        <v>2000</v>
      </c>
      <c r="N2019">
        <v>6.5</v>
      </c>
      <c r="O2019">
        <f>Table1[[#This Row],[gross]]-Table1[[#This Row],[budget]]</f>
        <v>-19596068</v>
      </c>
    </row>
    <row r="2020" spans="1:15" x14ac:dyDescent="0.3">
      <c r="A2020" t="s">
        <v>3373</v>
      </c>
      <c r="B2020">
        <v>125</v>
      </c>
      <c r="C2020">
        <v>107</v>
      </c>
      <c r="D2020">
        <v>20113965</v>
      </c>
      <c r="E2020" t="s">
        <v>607</v>
      </c>
      <c r="F2020" t="s">
        <v>5027</v>
      </c>
      <c r="G2020" t="s">
        <v>5028</v>
      </c>
      <c r="H2020">
        <v>15231</v>
      </c>
      <c r="I2020">
        <v>66</v>
      </c>
      <c r="J2020" t="s">
        <v>29</v>
      </c>
      <c r="K2020" t="s">
        <v>30</v>
      </c>
      <c r="L2020">
        <v>40000000</v>
      </c>
      <c r="M2020">
        <v>2012</v>
      </c>
      <c r="N2020">
        <v>6.5</v>
      </c>
      <c r="O2020">
        <f>Table1[[#This Row],[gross]]-Table1[[#This Row],[budget]]</f>
        <v>-19886035</v>
      </c>
    </row>
    <row r="2021" spans="1:15" x14ac:dyDescent="0.3">
      <c r="A2021" t="s">
        <v>2827</v>
      </c>
      <c r="B2021">
        <v>100</v>
      </c>
      <c r="C2021">
        <v>126</v>
      </c>
      <c r="D2021">
        <v>34098563</v>
      </c>
      <c r="E2021" t="s">
        <v>224</v>
      </c>
      <c r="F2021" t="s">
        <v>136</v>
      </c>
      <c r="G2021" t="s">
        <v>5030</v>
      </c>
      <c r="H2021">
        <v>27191</v>
      </c>
      <c r="I2021">
        <v>232</v>
      </c>
      <c r="J2021" t="s">
        <v>29</v>
      </c>
      <c r="K2021" t="s">
        <v>30</v>
      </c>
      <c r="L2021">
        <v>55000000</v>
      </c>
      <c r="M2021">
        <v>1999</v>
      </c>
      <c r="N2021">
        <v>6.5</v>
      </c>
      <c r="O2021">
        <f>Table1[[#This Row],[gross]]-Table1[[#This Row],[budget]]</f>
        <v>-20901437</v>
      </c>
    </row>
    <row r="2022" spans="1:15" x14ac:dyDescent="0.3">
      <c r="A2022" t="s">
        <v>2764</v>
      </c>
      <c r="B2022">
        <v>327</v>
      </c>
      <c r="C2022">
        <v>132</v>
      </c>
      <c r="D2022">
        <v>43568507</v>
      </c>
      <c r="E2022" t="s">
        <v>39</v>
      </c>
      <c r="F2022" t="s">
        <v>5032</v>
      </c>
      <c r="G2022" t="s">
        <v>5033</v>
      </c>
      <c r="H2022">
        <v>136954</v>
      </c>
      <c r="I2022">
        <v>346</v>
      </c>
      <c r="J2022" t="s">
        <v>29</v>
      </c>
      <c r="K2022" t="s">
        <v>30</v>
      </c>
      <c r="L2022">
        <v>66000000</v>
      </c>
      <c r="M2022">
        <v>2014</v>
      </c>
      <c r="N2022">
        <v>6.5</v>
      </c>
      <c r="O2022">
        <f>Table1[[#This Row],[gross]]-Table1[[#This Row],[budget]]</f>
        <v>-22431493</v>
      </c>
    </row>
    <row r="2023" spans="1:15" x14ac:dyDescent="0.3">
      <c r="A2023" t="s">
        <v>397</v>
      </c>
      <c r="B2023">
        <v>131</v>
      </c>
      <c r="C2023">
        <v>98</v>
      </c>
      <c r="D2023">
        <v>26536120</v>
      </c>
      <c r="E2023" t="s">
        <v>1536</v>
      </c>
      <c r="F2023" t="s">
        <v>5035</v>
      </c>
      <c r="G2023" t="s">
        <v>5036</v>
      </c>
      <c r="H2023">
        <v>49926</v>
      </c>
      <c r="I2023">
        <v>286</v>
      </c>
      <c r="J2023" t="s">
        <v>29</v>
      </c>
      <c r="K2023" t="s">
        <v>227</v>
      </c>
      <c r="L2023">
        <v>50000000</v>
      </c>
      <c r="M2023">
        <v>2003</v>
      </c>
      <c r="N2023">
        <v>6.5</v>
      </c>
      <c r="O2023">
        <f>Table1[[#This Row],[gross]]-Table1[[#This Row],[budget]]</f>
        <v>-23463880</v>
      </c>
    </row>
    <row r="2024" spans="1:15" x14ac:dyDescent="0.3">
      <c r="A2024" t="s">
        <v>1326</v>
      </c>
      <c r="B2024">
        <v>97</v>
      </c>
      <c r="C2024">
        <v>107</v>
      </c>
      <c r="D2024">
        <v>871527</v>
      </c>
      <c r="E2024" t="s">
        <v>140</v>
      </c>
      <c r="F2024" t="s">
        <v>656</v>
      </c>
      <c r="G2024" t="s">
        <v>5038</v>
      </c>
      <c r="H2024">
        <v>14982</v>
      </c>
      <c r="I2024">
        <v>128</v>
      </c>
      <c r="J2024" t="s">
        <v>29</v>
      </c>
      <c r="K2024" t="s">
        <v>442</v>
      </c>
      <c r="L2024">
        <v>25000000</v>
      </c>
      <c r="M2024">
        <v>2005</v>
      </c>
      <c r="N2024">
        <v>6.5</v>
      </c>
      <c r="O2024">
        <f>Table1[[#This Row],[gross]]-Table1[[#This Row],[budget]]</f>
        <v>-24128473</v>
      </c>
    </row>
    <row r="2025" spans="1:15" x14ac:dyDescent="0.3">
      <c r="A2025" t="s">
        <v>2823</v>
      </c>
      <c r="B2025">
        <v>135</v>
      </c>
      <c r="C2025">
        <v>110</v>
      </c>
      <c r="D2025">
        <v>2775593</v>
      </c>
      <c r="E2025" t="s">
        <v>699</v>
      </c>
      <c r="F2025" t="s">
        <v>2000</v>
      </c>
      <c r="G2025" t="s">
        <v>5040</v>
      </c>
      <c r="H2025">
        <v>61269</v>
      </c>
      <c r="I2025">
        <v>98</v>
      </c>
      <c r="J2025" t="s">
        <v>29</v>
      </c>
      <c r="K2025" t="s">
        <v>200</v>
      </c>
      <c r="L2025">
        <v>27000000</v>
      </c>
      <c r="M2025">
        <v>2008</v>
      </c>
      <c r="N2025">
        <v>6.5</v>
      </c>
      <c r="O2025">
        <f>Table1[[#This Row],[gross]]-Table1[[#This Row],[budget]]</f>
        <v>-24224407</v>
      </c>
    </row>
    <row r="2026" spans="1:15" x14ac:dyDescent="0.3">
      <c r="A2026" t="s">
        <v>949</v>
      </c>
      <c r="B2026">
        <v>245</v>
      </c>
      <c r="C2026">
        <v>118</v>
      </c>
      <c r="D2026">
        <v>25450527</v>
      </c>
      <c r="E2026" t="s">
        <v>1536</v>
      </c>
      <c r="F2026" t="s">
        <v>761</v>
      </c>
      <c r="G2026" t="s">
        <v>5041</v>
      </c>
      <c r="H2026">
        <v>80196</v>
      </c>
      <c r="I2026">
        <v>190</v>
      </c>
      <c r="J2026" t="s">
        <v>29</v>
      </c>
      <c r="K2026" t="s">
        <v>30</v>
      </c>
      <c r="L2026">
        <v>50000000</v>
      </c>
      <c r="M2026">
        <v>2009</v>
      </c>
      <c r="N2026">
        <v>6.5</v>
      </c>
      <c r="O2026">
        <f>Table1[[#This Row],[gross]]-Table1[[#This Row],[budget]]</f>
        <v>-24549473</v>
      </c>
    </row>
    <row r="2027" spans="1:15" x14ac:dyDescent="0.3">
      <c r="A2027" t="s">
        <v>2116</v>
      </c>
      <c r="B2027">
        <v>91</v>
      </c>
      <c r="C2027">
        <v>144</v>
      </c>
      <c r="D2027">
        <v>41229</v>
      </c>
      <c r="E2027" t="s">
        <v>208</v>
      </c>
      <c r="F2027" t="s">
        <v>2512</v>
      </c>
      <c r="G2027" t="s">
        <v>5043</v>
      </c>
      <c r="H2027">
        <v>14612</v>
      </c>
      <c r="I2027">
        <v>41</v>
      </c>
      <c r="J2027" t="s">
        <v>29</v>
      </c>
      <c r="K2027" t="s">
        <v>241</v>
      </c>
      <c r="L2027">
        <v>25500000</v>
      </c>
      <c r="M2027">
        <v>2013</v>
      </c>
      <c r="N2027">
        <v>6.5</v>
      </c>
      <c r="O2027">
        <f>Table1[[#This Row],[gross]]-Table1[[#This Row],[budget]]</f>
        <v>-25458771</v>
      </c>
    </row>
    <row r="2028" spans="1:15" x14ac:dyDescent="0.3">
      <c r="A2028" t="s">
        <v>812</v>
      </c>
      <c r="B2028">
        <v>203</v>
      </c>
      <c r="C2028">
        <v>92</v>
      </c>
      <c r="D2028">
        <v>23324666</v>
      </c>
      <c r="E2028" t="s">
        <v>175</v>
      </c>
      <c r="F2028" t="s">
        <v>5045</v>
      </c>
      <c r="G2028" t="s">
        <v>5046</v>
      </c>
      <c r="H2028">
        <v>97775</v>
      </c>
      <c r="I2028">
        <v>211</v>
      </c>
      <c r="J2028" t="s">
        <v>29</v>
      </c>
      <c r="K2028" t="s">
        <v>241</v>
      </c>
      <c r="L2028">
        <v>52000000</v>
      </c>
      <c r="M2028">
        <v>2010</v>
      </c>
      <c r="N2028">
        <v>6.5</v>
      </c>
      <c r="O2028">
        <f>Table1[[#This Row],[gross]]-Table1[[#This Row],[budget]]</f>
        <v>-28675334</v>
      </c>
    </row>
    <row r="2029" spans="1:15" x14ac:dyDescent="0.3">
      <c r="A2029" t="s">
        <v>714</v>
      </c>
      <c r="B2029">
        <v>54</v>
      </c>
      <c r="C2029">
        <v>127</v>
      </c>
      <c r="D2029">
        <v>4426297</v>
      </c>
      <c r="E2029" t="s">
        <v>4709</v>
      </c>
      <c r="F2029" t="s">
        <v>1148</v>
      </c>
      <c r="G2029" t="s">
        <v>5048</v>
      </c>
      <c r="H2029">
        <v>22570</v>
      </c>
      <c r="I2029">
        <v>156</v>
      </c>
      <c r="J2029" t="s">
        <v>29</v>
      </c>
      <c r="K2029" t="s">
        <v>30</v>
      </c>
      <c r="L2029">
        <v>35000000</v>
      </c>
      <c r="M2029">
        <v>2003</v>
      </c>
      <c r="N2029">
        <v>6.5</v>
      </c>
      <c r="O2029">
        <f>Table1[[#This Row],[gross]]-Table1[[#This Row],[budget]]</f>
        <v>-30573703</v>
      </c>
    </row>
    <row r="2030" spans="1:15" x14ac:dyDescent="0.3">
      <c r="A2030" t="s">
        <v>1851</v>
      </c>
      <c r="B2030">
        <v>273</v>
      </c>
      <c r="C2030">
        <v>122</v>
      </c>
      <c r="D2030">
        <v>6594136</v>
      </c>
      <c r="E2030" t="s">
        <v>5050</v>
      </c>
      <c r="F2030" t="s">
        <v>5051</v>
      </c>
      <c r="G2030" t="s">
        <v>5052</v>
      </c>
      <c r="H2030">
        <v>24557</v>
      </c>
      <c r="I2030">
        <v>111</v>
      </c>
      <c r="J2030" t="s">
        <v>139</v>
      </c>
      <c r="K2030" t="s">
        <v>1119</v>
      </c>
      <c r="L2030">
        <v>38600000</v>
      </c>
      <c r="M2030">
        <v>2013</v>
      </c>
      <c r="N2030">
        <v>6.5</v>
      </c>
      <c r="O2030">
        <f>Table1[[#This Row],[gross]]-Table1[[#This Row],[budget]]</f>
        <v>-32005864</v>
      </c>
    </row>
    <row r="2031" spans="1:15" x14ac:dyDescent="0.3">
      <c r="A2031" t="s">
        <v>33</v>
      </c>
      <c r="B2031">
        <v>36</v>
      </c>
      <c r="C2031">
        <v>123</v>
      </c>
      <c r="D2031">
        <v>25900000</v>
      </c>
      <c r="E2031" t="s">
        <v>1981</v>
      </c>
      <c r="F2031" t="s">
        <v>1302</v>
      </c>
      <c r="G2031" t="s">
        <v>5054</v>
      </c>
      <c r="H2031">
        <v>12771</v>
      </c>
      <c r="I2031">
        <v>84</v>
      </c>
      <c r="J2031" t="s">
        <v>29</v>
      </c>
      <c r="K2031" t="s">
        <v>30</v>
      </c>
      <c r="L2031">
        <v>58000000</v>
      </c>
      <c r="M2031">
        <v>1984</v>
      </c>
      <c r="N2031">
        <v>6.5</v>
      </c>
      <c r="O2031">
        <f>Table1[[#This Row],[gross]]-Table1[[#This Row],[budget]]</f>
        <v>-32100000</v>
      </c>
    </row>
    <row r="2032" spans="1:15" x14ac:dyDescent="0.3">
      <c r="A2032" t="s">
        <v>2121</v>
      </c>
      <c r="B2032">
        <v>87</v>
      </c>
      <c r="C2032">
        <v>74</v>
      </c>
      <c r="D2032">
        <v>7262288</v>
      </c>
      <c r="E2032" t="s">
        <v>2312</v>
      </c>
      <c r="F2032" t="s">
        <v>3559</v>
      </c>
      <c r="G2032" t="s">
        <v>5056</v>
      </c>
      <c r="H2032">
        <v>17307</v>
      </c>
      <c r="I2032">
        <v>186</v>
      </c>
      <c r="J2032" t="s">
        <v>29</v>
      </c>
      <c r="K2032" t="s">
        <v>30</v>
      </c>
      <c r="L2032">
        <v>40000000</v>
      </c>
      <c r="M2032">
        <v>2002</v>
      </c>
      <c r="N2032">
        <v>6.5</v>
      </c>
      <c r="O2032">
        <f>Table1[[#This Row],[gross]]-Table1[[#This Row],[budget]]</f>
        <v>-32737712</v>
      </c>
    </row>
    <row r="2033" spans="1:15" x14ac:dyDescent="0.3">
      <c r="A2033" t="s">
        <v>1192</v>
      </c>
      <c r="B2033">
        <v>124</v>
      </c>
      <c r="C2033">
        <v>131</v>
      </c>
      <c r="D2033">
        <v>42044321</v>
      </c>
      <c r="E2033" t="s">
        <v>699</v>
      </c>
      <c r="F2033" t="s">
        <v>1823</v>
      </c>
      <c r="G2033" t="s">
        <v>5058</v>
      </c>
      <c r="H2033">
        <v>65668</v>
      </c>
      <c r="I2033">
        <v>342</v>
      </c>
      <c r="J2033" t="s">
        <v>29</v>
      </c>
      <c r="K2033" t="s">
        <v>30</v>
      </c>
      <c r="L2033">
        <v>80000000</v>
      </c>
      <c r="M2033">
        <v>2004</v>
      </c>
      <c r="N2033">
        <v>6.5</v>
      </c>
      <c r="O2033">
        <f>Table1[[#This Row],[gross]]-Table1[[#This Row],[budget]]</f>
        <v>-37955679</v>
      </c>
    </row>
    <row r="2034" spans="1:15" x14ac:dyDescent="0.3">
      <c r="A2034" t="s">
        <v>2725</v>
      </c>
      <c r="B2034">
        <v>118</v>
      </c>
      <c r="C2034">
        <v>90</v>
      </c>
      <c r="D2034">
        <v>7871693</v>
      </c>
      <c r="E2034" t="s">
        <v>5060</v>
      </c>
      <c r="F2034" t="s">
        <v>520</v>
      </c>
      <c r="G2034" t="s">
        <v>5061</v>
      </c>
      <c r="H2034">
        <v>52908</v>
      </c>
      <c r="I2034">
        <v>102</v>
      </c>
      <c r="J2034" t="s">
        <v>29</v>
      </c>
      <c r="K2034" t="s">
        <v>30</v>
      </c>
      <c r="L2034">
        <v>55000000</v>
      </c>
      <c r="M2034">
        <v>2008</v>
      </c>
      <c r="N2034">
        <v>6.5</v>
      </c>
      <c r="O2034">
        <f>Table1[[#This Row],[gross]]-Table1[[#This Row],[budget]]</f>
        <v>-47128307</v>
      </c>
    </row>
    <row r="2035" spans="1:15" x14ac:dyDescent="0.3">
      <c r="A2035" t="s">
        <v>542</v>
      </c>
      <c r="B2035">
        <v>339</v>
      </c>
      <c r="C2035">
        <v>102</v>
      </c>
      <c r="D2035">
        <v>13750556</v>
      </c>
      <c r="E2035" t="s">
        <v>1576</v>
      </c>
      <c r="F2035" t="s">
        <v>1238</v>
      </c>
      <c r="G2035" t="s">
        <v>5062</v>
      </c>
      <c r="H2035">
        <v>111102</v>
      </c>
      <c r="I2035">
        <v>239</v>
      </c>
      <c r="J2035" t="s">
        <v>29</v>
      </c>
      <c r="K2035" t="s">
        <v>30</v>
      </c>
      <c r="L2035">
        <v>65000000</v>
      </c>
      <c r="M2035">
        <v>2014</v>
      </c>
      <c r="N2035">
        <v>6.5</v>
      </c>
      <c r="O2035">
        <f>Table1[[#This Row],[gross]]-Table1[[#This Row],[budget]]</f>
        <v>-51249444</v>
      </c>
    </row>
    <row r="2036" spans="1:15" x14ac:dyDescent="0.3">
      <c r="A2036" t="s">
        <v>2891</v>
      </c>
      <c r="B2036">
        <v>166</v>
      </c>
      <c r="C2036">
        <v>96</v>
      </c>
      <c r="D2036">
        <v>83024900</v>
      </c>
      <c r="E2036" t="s">
        <v>2455</v>
      </c>
      <c r="F2036" t="s">
        <v>468</v>
      </c>
      <c r="G2036" t="s">
        <v>5064</v>
      </c>
      <c r="H2036">
        <v>62424</v>
      </c>
      <c r="I2036">
        <v>90</v>
      </c>
      <c r="J2036" t="s">
        <v>29</v>
      </c>
      <c r="K2036" t="s">
        <v>30</v>
      </c>
      <c r="L2036">
        <v>135000000</v>
      </c>
      <c r="M2036">
        <v>2013</v>
      </c>
      <c r="N2036">
        <v>6.5</v>
      </c>
      <c r="O2036">
        <f>Table1[[#This Row],[gross]]-Table1[[#This Row],[budget]]</f>
        <v>-51975100</v>
      </c>
    </row>
    <row r="2037" spans="1:15" x14ac:dyDescent="0.3">
      <c r="A2037" t="s">
        <v>633</v>
      </c>
      <c r="B2037">
        <v>443</v>
      </c>
      <c r="C2037">
        <v>130</v>
      </c>
      <c r="D2037">
        <v>93417865</v>
      </c>
      <c r="E2037" t="s">
        <v>5066</v>
      </c>
      <c r="F2037" t="s">
        <v>1921</v>
      </c>
      <c r="G2037" t="s">
        <v>5067</v>
      </c>
      <c r="H2037">
        <v>128306</v>
      </c>
      <c r="I2037">
        <v>497</v>
      </c>
      <c r="J2037" t="s">
        <v>29</v>
      </c>
      <c r="K2037" t="s">
        <v>30</v>
      </c>
      <c r="L2037">
        <v>190000000</v>
      </c>
      <c r="M2037">
        <v>2015</v>
      </c>
      <c r="N2037">
        <v>6.5</v>
      </c>
      <c r="O2037">
        <f>Table1[[#This Row],[gross]]-Table1[[#This Row],[budget]]</f>
        <v>-96582135</v>
      </c>
    </row>
    <row r="2038" spans="1:15" x14ac:dyDescent="0.3">
      <c r="A2038" t="s">
        <v>481</v>
      </c>
      <c r="B2038">
        <v>450</v>
      </c>
      <c r="C2038">
        <v>150</v>
      </c>
      <c r="D2038">
        <v>89289910</v>
      </c>
      <c r="E2038" t="s">
        <v>4339</v>
      </c>
      <c r="F2038" t="s">
        <v>482</v>
      </c>
      <c r="G2038" t="s">
        <v>5069</v>
      </c>
      <c r="H2038">
        <v>181792</v>
      </c>
      <c r="I2038">
        <v>711</v>
      </c>
      <c r="J2038" t="s">
        <v>29</v>
      </c>
      <c r="K2038" t="s">
        <v>30</v>
      </c>
      <c r="L2038">
        <v>215000000</v>
      </c>
      <c r="M2038">
        <v>2013</v>
      </c>
      <c r="N2038">
        <v>6.5</v>
      </c>
      <c r="O2038">
        <f>Table1[[#This Row],[gross]]-Table1[[#This Row],[budget]]</f>
        <v>-125710090</v>
      </c>
    </row>
    <row r="2039" spans="1:15" x14ac:dyDescent="0.3">
      <c r="A2039" t="s">
        <v>3113</v>
      </c>
      <c r="B2039">
        <v>308</v>
      </c>
      <c r="C2039">
        <v>91</v>
      </c>
      <c r="D2039">
        <v>336029560</v>
      </c>
      <c r="E2039" t="s">
        <v>2231</v>
      </c>
      <c r="F2039" t="s">
        <v>834</v>
      </c>
      <c r="G2039" t="s">
        <v>5071</v>
      </c>
      <c r="H2039">
        <v>142403</v>
      </c>
      <c r="I2039">
        <v>275</v>
      </c>
      <c r="J2039" t="s">
        <v>29</v>
      </c>
      <c r="K2039" t="s">
        <v>30</v>
      </c>
      <c r="L2039">
        <v>74000000</v>
      </c>
      <c r="M2039">
        <v>2015</v>
      </c>
      <c r="N2039">
        <v>6.4</v>
      </c>
      <c r="O2039">
        <f>Table1[[#This Row],[gross]]-Table1[[#This Row],[budget]]</f>
        <v>262029560</v>
      </c>
    </row>
    <row r="2040" spans="1:15" x14ac:dyDescent="0.3">
      <c r="A2040" t="s">
        <v>3014</v>
      </c>
      <c r="B2040">
        <v>179</v>
      </c>
      <c r="C2040">
        <v>108</v>
      </c>
      <c r="D2040">
        <v>250863268</v>
      </c>
      <c r="E2040" t="s">
        <v>5073</v>
      </c>
      <c r="F2040" t="s">
        <v>313</v>
      </c>
      <c r="G2040" t="s">
        <v>5074</v>
      </c>
      <c r="H2040">
        <v>234480</v>
      </c>
      <c r="I2040">
        <v>444</v>
      </c>
      <c r="J2040" t="s">
        <v>29</v>
      </c>
      <c r="K2040" t="s">
        <v>30</v>
      </c>
      <c r="L2040">
        <v>110000000</v>
      </c>
      <c r="M2040">
        <v>2006</v>
      </c>
      <c r="N2040">
        <v>6.4</v>
      </c>
      <c r="O2040">
        <f>Table1[[#This Row],[gross]]-Table1[[#This Row],[budget]]</f>
        <v>140863268</v>
      </c>
    </row>
    <row r="2041" spans="1:15" x14ac:dyDescent="0.3">
      <c r="A2041" t="s">
        <v>3132</v>
      </c>
      <c r="B2041">
        <v>360</v>
      </c>
      <c r="C2041">
        <v>81</v>
      </c>
      <c r="D2041">
        <v>140530114</v>
      </c>
      <c r="E2041" t="s">
        <v>626</v>
      </c>
      <c r="F2041" t="s">
        <v>5076</v>
      </c>
      <c r="G2041" t="s">
        <v>5077</v>
      </c>
      <c r="H2041">
        <v>186786</v>
      </c>
      <c r="I2041">
        <v>3400</v>
      </c>
      <c r="J2041" t="s">
        <v>29</v>
      </c>
      <c r="K2041" t="s">
        <v>30</v>
      </c>
      <c r="L2041">
        <v>60000</v>
      </c>
      <c r="M2041">
        <v>1999</v>
      </c>
      <c r="N2041">
        <v>6.4</v>
      </c>
      <c r="O2041">
        <f>Table1[[#This Row],[gross]]-Table1[[#This Row],[budget]]</f>
        <v>140470114</v>
      </c>
    </row>
    <row r="2042" spans="1:15" x14ac:dyDescent="0.3">
      <c r="A2042" t="s">
        <v>2511</v>
      </c>
      <c r="B2042">
        <v>351</v>
      </c>
      <c r="C2042">
        <v>97</v>
      </c>
      <c r="D2042">
        <v>150056505</v>
      </c>
      <c r="E2042" t="s">
        <v>676</v>
      </c>
      <c r="F2042" t="s">
        <v>5079</v>
      </c>
      <c r="G2042" t="s">
        <v>5080</v>
      </c>
      <c r="H2042">
        <v>216581</v>
      </c>
      <c r="I2042">
        <v>397</v>
      </c>
      <c r="J2042" t="s">
        <v>29</v>
      </c>
      <c r="K2042" t="s">
        <v>30</v>
      </c>
      <c r="L2042">
        <v>18000000</v>
      </c>
      <c r="M2042">
        <v>2014</v>
      </c>
      <c r="N2042">
        <v>6.4</v>
      </c>
      <c r="O2042">
        <f>Table1[[#This Row],[gross]]-Table1[[#This Row],[budget]]</f>
        <v>132056505</v>
      </c>
    </row>
    <row r="2043" spans="1:15" x14ac:dyDescent="0.3">
      <c r="A2043" t="s">
        <v>3147</v>
      </c>
      <c r="B2043">
        <v>112</v>
      </c>
      <c r="C2043">
        <v>93</v>
      </c>
      <c r="D2043">
        <v>163479795</v>
      </c>
      <c r="E2043" t="s">
        <v>73</v>
      </c>
      <c r="F2043" t="s">
        <v>478</v>
      </c>
      <c r="G2043" t="s">
        <v>5081</v>
      </c>
      <c r="H2043">
        <v>161858</v>
      </c>
      <c r="I2043">
        <v>289</v>
      </c>
      <c r="J2043" t="s">
        <v>29</v>
      </c>
      <c r="K2043" t="s">
        <v>30</v>
      </c>
      <c r="L2043">
        <v>34200000</v>
      </c>
      <c r="M2043">
        <v>1999</v>
      </c>
      <c r="N2043">
        <v>6.4</v>
      </c>
      <c r="O2043">
        <f>Table1[[#This Row],[gross]]-Table1[[#This Row],[budget]]</f>
        <v>129279795</v>
      </c>
    </row>
    <row r="2044" spans="1:15" x14ac:dyDescent="0.3">
      <c r="A2044" t="s">
        <v>746</v>
      </c>
      <c r="B2044">
        <v>50</v>
      </c>
      <c r="C2044">
        <v>100</v>
      </c>
      <c r="D2044">
        <v>153665036</v>
      </c>
      <c r="E2044" t="s">
        <v>1562</v>
      </c>
      <c r="F2044" t="s">
        <v>3617</v>
      </c>
      <c r="G2044" t="s">
        <v>5083</v>
      </c>
      <c r="H2044">
        <v>84824</v>
      </c>
      <c r="I2044">
        <v>95</v>
      </c>
      <c r="J2044" t="s">
        <v>29</v>
      </c>
      <c r="K2044" t="s">
        <v>30</v>
      </c>
      <c r="L2044">
        <v>28000000</v>
      </c>
      <c r="M2044">
        <v>1987</v>
      </c>
      <c r="N2044">
        <v>6.4</v>
      </c>
      <c r="O2044">
        <f>Table1[[#This Row],[gross]]-Table1[[#This Row],[budget]]</f>
        <v>125665036</v>
      </c>
    </row>
    <row r="2045" spans="1:15" x14ac:dyDescent="0.3">
      <c r="A2045" t="s">
        <v>4295</v>
      </c>
      <c r="B2045">
        <v>64</v>
      </c>
      <c r="C2045">
        <v>97</v>
      </c>
      <c r="D2045">
        <v>144833357</v>
      </c>
      <c r="E2045" t="s">
        <v>4443</v>
      </c>
      <c r="F2045" t="s">
        <v>2114</v>
      </c>
      <c r="G2045" t="s">
        <v>5085</v>
      </c>
      <c r="H2045">
        <v>64742</v>
      </c>
      <c r="I2045">
        <v>111</v>
      </c>
      <c r="J2045" t="s">
        <v>29</v>
      </c>
      <c r="K2045" t="s">
        <v>30</v>
      </c>
      <c r="L2045">
        <v>22000000</v>
      </c>
      <c r="M2045">
        <v>1994</v>
      </c>
      <c r="N2045">
        <v>6.4</v>
      </c>
      <c r="O2045">
        <f>Table1[[#This Row],[gross]]-Table1[[#This Row],[budget]]</f>
        <v>122833357</v>
      </c>
    </row>
    <row r="2046" spans="1:15" x14ac:dyDescent="0.3">
      <c r="A2046" t="s">
        <v>4274</v>
      </c>
      <c r="B2046">
        <v>142</v>
      </c>
      <c r="C2046">
        <v>108</v>
      </c>
      <c r="D2046">
        <v>145096820</v>
      </c>
      <c r="E2046" t="s">
        <v>676</v>
      </c>
      <c r="F2046" t="s">
        <v>3072</v>
      </c>
      <c r="G2046" t="s">
        <v>5087</v>
      </c>
      <c r="H2046">
        <v>200260</v>
      </c>
      <c r="I2046">
        <v>431</v>
      </c>
      <c r="J2046" t="s">
        <v>29</v>
      </c>
      <c r="K2046" t="s">
        <v>30</v>
      </c>
      <c r="L2046">
        <v>30000000</v>
      </c>
      <c r="M2046">
        <v>2001</v>
      </c>
      <c r="N2046">
        <v>6.4</v>
      </c>
      <c r="O2046">
        <f>Table1[[#This Row],[gross]]-Table1[[#This Row],[budget]]</f>
        <v>115096820</v>
      </c>
    </row>
    <row r="2047" spans="1:15" x14ac:dyDescent="0.3">
      <c r="A2047" t="s">
        <v>2266</v>
      </c>
      <c r="B2047">
        <v>149</v>
      </c>
      <c r="C2047">
        <v>127</v>
      </c>
      <c r="D2047">
        <v>182805123</v>
      </c>
      <c r="E2047" t="s">
        <v>519</v>
      </c>
      <c r="F2047" t="s">
        <v>1921</v>
      </c>
      <c r="G2047" t="s">
        <v>5089</v>
      </c>
      <c r="H2047">
        <v>158864</v>
      </c>
      <c r="I2047">
        <v>395</v>
      </c>
      <c r="J2047" t="s">
        <v>29</v>
      </c>
      <c r="K2047" t="s">
        <v>30</v>
      </c>
      <c r="L2047">
        <v>70000000</v>
      </c>
      <c r="M2047">
        <v>2000</v>
      </c>
      <c r="N2047">
        <v>6.4</v>
      </c>
      <c r="O2047">
        <f>Table1[[#This Row],[gross]]-Table1[[#This Row],[budget]]</f>
        <v>112805123</v>
      </c>
    </row>
    <row r="2048" spans="1:15" x14ac:dyDescent="0.3">
      <c r="A2048" t="s">
        <v>1013</v>
      </c>
      <c r="B2048">
        <v>96</v>
      </c>
      <c r="C2048">
        <v>96</v>
      </c>
      <c r="D2048">
        <v>150415432</v>
      </c>
      <c r="E2048" t="s">
        <v>5091</v>
      </c>
      <c r="F2048" t="s">
        <v>503</v>
      </c>
      <c r="G2048" t="s">
        <v>5092</v>
      </c>
      <c r="H2048">
        <v>117606</v>
      </c>
      <c r="I2048">
        <v>217</v>
      </c>
      <c r="J2048" t="s">
        <v>29</v>
      </c>
      <c r="K2048" t="s">
        <v>30</v>
      </c>
      <c r="L2048">
        <v>44000000</v>
      </c>
      <c r="M2048">
        <v>1985</v>
      </c>
      <c r="N2048">
        <v>6.4</v>
      </c>
      <c r="O2048">
        <f>Table1[[#This Row],[gross]]-Table1[[#This Row],[budget]]</f>
        <v>106415432</v>
      </c>
    </row>
    <row r="2049" spans="1:15" x14ac:dyDescent="0.3">
      <c r="A2049" t="s">
        <v>278</v>
      </c>
      <c r="B2049">
        <v>142</v>
      </c>
      <c r="C2049">
        <v>124</v>
      </c>
      <c r="D2049">
        <v>172620724</v>
      </c>
      <c r="E2049" t="s">
        <v>1050</v>
      </c>
      <c r="F2049" t="s">
        <v>79</v>
      </c>
      <c r="G2049" t="s">
        <v>5094</v>
      </c>
      <c r="H2049">
        <v>146134</v>
      </c>
      <c r="I2049">
        <v>393</v>
      </c>
      <c r="J2049" t="s">
        <v>29</v>
      </c>
      <c r="K2049" t="s">
        <v>30</v>
      </c>
      <c r="L2049">
        <v>85000000</v>
      </c>
      <c r="M2049">
        <v>1997</v>
      </c>
      <c r="N2049">
        <v>6.4</v>
      </c>
      <c r="O2049">
        <f>Table1[[#This Row],[gross]]-Table1[[#This Row],[budget]]</f>
        <v>87620724</v>
      </c>
    </row>
    <row r="2050" spans="1:15" x14ac:dyDescent="0.3">
      <c r="A2050" t="s">
        <v>1395</v>
      </c>
      <c r="B2050">
        <v>433</v>
      </c>
      <c r="C2050">
        <v>89</v>
      </c>
      <c r="D2050">
        <v>126546825</v>
      </c>
      <c r="E2050" t="s">
        <v>672</v>
      </c>
      <c r="F2050" t="s">
        <v>740</v>
      </c>
      <c r="G2050" t="s">
        <v>5095</v>
      </c>
      <c r="H2050">
        <v>327367</v>
      </c>
      <c r="I2050">
        <v>918</v>
      </c>
      <c r="J2050" t="s">
        <v>29</v>
      </c>
      <c r="K2050" t="s">
        <v>241</v>
      </c>
      <c r="L2050">
        <v>40000000</v>
      </c>
      <c r="M2050">
        <v>2014</v>
      </c>
      <c r="N2050">
        <v>6.4</v>
      </c>
      <c r="O2050">
        <f>Table1[[#This Row],[gross]]-Table1[[#This Row],[budget]]</f>
        <v>86546825</v>
      </c>
    </row>
    <row r="2051" spans="1:15" x14ac:dyDescent="0.3">
      <c r="A2051" t="s">
        <v>1443</v>
      </c>
      <c r="B2051">
        <v>318</v>
      </c>
      <c r="C2051">
        <v>102</v>
      </c>
      <c r="D2051">
        <v>227946274</v>
      </c>
      <c r="E2051" t="s">
        <v>4219</v>
      </c>
      <c r="F2051" t="s">
        <v>665</v>
      </c>
      <c r="G2051" t="s">
        <v>5097</v>
      </c>
      <c r="H2051">
        <v>343648</v>
      </c>
      <c r="I2051">
        <v>590</v>
      </c>
      <c r="J2051" t="s">
        <v>29</v>
      </c>
      <c r="K2051" t="s">
        <v>30</v>
      </c>
      <c r="L2051">
        <v>150000000</v>
      </c>
      <c r="M2051">
        <v>2008</v>
      </c>
      <c r="N2051">
        <v>6.4</v>
      </c>
      <c r="O2051">
        <f>Table1[[#This Row],[gross]]-Table1[[#This Row],[budget]]</f>
        <v>77946274</v>
      </c>
    </row>
    <row r="2052" spans="1:15" x14ac:dyDescent="0.3">
      <c r="A2052" t="s">
        <v>3466</v>
      </c>
      <c r="B2052">
        <v>134</v>
      </c>
      <c r="C2052">
        <v>113</v>
      </c>
      <c r="D2052">
        <v>158115031</v>
      </c>
      <c r="E2052" t="s">
        <v>5099</v>
      </c>
      <c r="F2052" t="s">
        <v>1823</v>
      </c>
      <c r="G2052" t="s">
        <v>5100</v>
      </c>
      <c r="H2052">
        <v>130070</v>
      </c>
      <c r="I2052">
        <v>316</v>
      </c>
      <c r="J2052" t="s">
        <v>29</v>
      </c>
      <c r="K2052" t="s">
        <v>30</v>
      </c>
      <c r="L2052">
        <v>82000000</v>
      </c>
      <c r="M2052">
        <v>2005</v>
      </c>
      <c r="N2052">
        <v>6.4</v>
      </c>
      <c r="O2052">
        <f>Table1[[#This Row],[gross]]-Table1[[#This Row],[budget]]</f>
        <v>76115031</v>
      </c>
    </row>
    <row r="2053" spans="1:15" x14ac:dyDescent="0.3">
      <c r="A2053" t="s">
        <v>4261</v>
      </c>
      <c r="B2053">
        <v>226</v>
      </c>
      <c r="C2053">
        <v>93</v>
      </c>
      <c r="D2053">
        <v>238371987</v>
      </c>
      <c r="E2053" t="s">
        <v>296</v>
      </c>
      <c r="F2053" t="s">
        <v>2881</v>
      </c>
      <c r="G2053" t="s">
        <v>5102</v>
      </c>
      <c r="H2053">
        <v>138661</v>
      </c>
      <c r="I2053">
        <v>173</v>
      </c>
      <c r="J2053" t="s">
        <v>29</v>
      </c>
      <c r="K2053" t="s">
        <v>30</v>
      </c>
      <c r="L2053">
        <v>165000000</v>
      </c>
      <c r="M2053">
        <v>2010</v>
      </c>
      <c r="N2053">
        <v>6.4</v>
      </c>
      <c r="O2053">
        <f>Table1[[#This Row],[gross]]-Table1[[#This Row],[budget]]</f>
        <v>73371987</v>
      </c>
    </row>
    <row r="2054" spans="1:15" x14ac:dyDescent="0.3">
      <c r="A2054" t="s">
        <v>2827</v>
      </c>
      <c r="B2054">
        <v>53</v>
      </c>
      <c r="C2054">
        <v>123</v>
      </c>
      <c r="D2054">
        <v>104632573</v>
      </c>
      <c r="E2054" t="s">
        <v>350</v>
      </c>
      <c r="F2054" t="s">
        <v>703</v>
      </c>
      <c r="G2054" t="s">
        <v>5104</v>
      </c>
      <c r="H2054">
        <v>63839</v>
      </c>
      <c r="I2054">
        <v>118</v>
      </c>
      <c r="J2054" t="s">
        <v>29</v>
      </c>
      <c r="K2054" t="s">
        <v>30</v>
      </c>
      <c r="L2054">
        <v>32000000</v>
      </c>
      <c r="M2054">
        <v>1996</v>
      </c>
      <c r="N2054">
        <v>6.4</v>
      </c>
      <c r="O2054">
        <f>Table1[[#This Row],[gross]]-Table1[[#This Row],[budget]]</f>
        <v>72632573</v>
      </c>
    </row>
    <row r="2055" spans="1:15" x14ac:dyDescent="0.3">
      <c r="A2055" t="s">
        <v>3737</v>
      </c>
      <c r="B2055">
        <v>173</v>
      </c>
      <c r="C2055">
        <v>107</v>
      </c>
      <c r="D2055">
        <v>137340146</v>
      </c>
      <c r="E2055" t="s">
        <v>1585</v>
      </c>
      <c r="F2055" t="s">
        <v>1823</v>
      </c>
      <c r="G2055" t="s">
        <v>5106</v>
      </c>
      <c r="H2055">
        <v>246492</v>
      </c>
      <c r="I2055">
        <v>685</v>
      </c>
      <c r="J2055" t="s">
        <v>29</v>
      </c>
      <c r="K2055" t="s">
        <v>30</v>
      </c>
      <c r="L2055">
        <v>70000000</v>
      </c>
      <c r="M2055">
        <v>2006</v>
      </c>
      <c r="N2055">
        <v>6.4</v>
      </c>
      <c r="O2055">
        <f>Table1[[#This Row],[gross]]-Table1[[#This Row],[budget]]</f>
        <v>67340146</v>
      </c>
    </row>
    <row r="2056" spans="1:15" x14ac:dyDescent="0.3">
      <c r="A2056" t="s">
        <v>2878</v>
      </c>
      <c r="B2056">
        <v>239</v>
      </c>
      <c r="C2056">
        <v>124</v>
      </c>
      <c r="D2056">
        <v>186739919</v>
      </c>
      <c r="E2056" t="s">
        <v>86</v>
      </c>
      <c r="F2056" t="s">
        <v>601</v>
      </c>
      <c r="G2056" t="s">
        <v>5108</v>
      </c>
      <c r="H2056">
        <v>333248</v>
      </c>
      <c r="I2056">
        <v>1159</v>
      </c>
      <c r="J2056" t="s">
        <v>29</v>
      </c>
      <c r="K2056" t="s">
        <v>30</v>
      </c>
      <c r="L2056">
        <v>125000000</v>
      </c>
      <c r="M2056">
        <v>2004</v>
      </c>
      <c r="N2056">
        <v>6.4</v>
      </c>
      <c r="O2056">
        <f>Table1[[#This Row],[gross]]-Table1[[#This Row],[budget]]</f>
        <v>61739919</v>
      </c>
    </row>
    <row r="2057" spans="1:15" x14ac:dyDescent="0.3">
      <c r="A2057" t="s">
        <v>4269</v>
      </c>
      <c r="B2057">
        <v>140</v>
      </c>
      <c r="C2057">
        <v>116</v>
      </c>
      <c r="D2057">
        <v>105807520</v>
      </c>
      <c r="E2057" t="s">
        <v>289</v>
      </c>
      <c r="F2057" t="s">
        <v>145</v>
      </c>
      <c r="G2057" t="s">
        <v>5109</v>
      </c>
      <c r="H2057">
        <v>156717</v>
      </c>
      <c r="I2057">
        <v>357</v>
      </c>
      <c r="J2057" t="s">
        <v>29</v>
      </c>
      <c r="K2057" t="s">
        <v>30</v>
      </c>
      <c r="L2057">
        <v>50000000</v>
      </c>
      <c r="M2057">
        <v>2003</v>
      </c>
      <c r="N2057">
        <v>6.4</v>
      </c>
      <c r="O2057">
        <f>Table1[[#This Row],[gross]]-Table1[[#This Row],[budget]]</f>
        <v>55807520</v>
      </c>
    </row>
    <row r="2058" spans="1:15" x14ac:dyDescent="0.3">
      <c r="A2058" t="s">
        <v>3373</v>
      </c>
      <c r="B2058">
        <v>161</v>
      </c>
      <c r="C2058">
        <v>129</v>
      </c>
      <c r="D2058">
        <v>93952276</v>
      </c>
      <c r="E2058" t="s">
        <v>699</v>
      </c>
      <c r="F2058" t="s">
        <v>5111</v>
      </c>
      <c r="G2058" t="s">
        <v>5112</v>
      </c>
      <c r="H2058">
        <v>132048</v>
      </c>
      <c r="I2058">
        <v>203</v>
      </c>
      <c r="J2058" t="s">
        <v>29</v>
      </c>
      <c r="K2058" t="s">
        <v>30</v>
      </c>
      <c r="L2058">
        <v>40000000</v>
      </c>
      <c r="M2058">
        <v>2009</v>
      </c>
      <c r="N2058">
        <v>6.4</v>
      </c>
      <c r="O2058">
        <f>Table1[[#This Row],[gross]]-Table1[[#This Row],[budget]]</f>
        <v>53952276</v>
      </c>
    </row>
    <row r="2059" spans="1:15" x14ac:dyDescent="0.3">
      <c r="A2059" t="s">
        <v>3036</v>
      </c>
      <c r="B2059">
        <v>176</v>
      </c>
      <c r="C2059">
        <v>124</v>
      </c>
      <c r="D2059">
        <v>118471320</v>
      </c>
      <c r="E2059" t="s">
        <v>417</v>
      </c>
      <c r="F2059" t="s">
        <v>27</v>
      </c>
      <c r="G2059" t="s">
        <v>5114</v>
      </c>
      <c r="H2059">
        <v>86504</v>
      </c>
      <c r="I2059">
        <v>568</v>
      </c>
      <c r="J2059" t="s">
        <v>29</v>
      </c>
      <c r="K2059" t="s">
        <v>30</v>
      </c>
      <c r="L2059">
        <v>68000000</v>
      </c>
      <c r="M2059">
        <v>2002</v>
      </c>
      <c r="N2059">
        <v>6.4</v>
      </c>
      <c r="O2059">
        <f>Table1[[#This Row],[gross]]-Table1[[#This Row],[budget]]</f>
        <v>50471320</v>
      </c>
    </row>
    <row r="2060" spans="1:15" x14ac:dyDescent="0.3">
      <c r="A2060" t="s">
        <v>643</v>
      </c>
      <c r="B2060">
        <v>134</v>
      </c>
      <c r="C2060">
        <v>143</v>
      </c>
      <c r="D2060">
        <v>82300000</v>
      </c>
      <c r="E2060" t="s">
        <v>327</v>
      </c>
      <c r="F2060" t="s">
        <v>1204</v>
      </c>
      <c r="G2060" t="s">
        <v>5116</v>
      </c>
      <c r="H2060">
        <v>63330</v>
      </c>
      <c r="I2060">
        <v>405</v>
      </c>
      <c r="J2060" t="s">
        <v>29</v>
      </c>
      <c r="K2060" t="s">
        <v>30</v>
      </c>
      <c r="L2060">
        <v>35000000</v>
      </c>
      <c r="M2060">
        <v>1979</v>
      </c>
      <c r="N2060">
        <v>6.4</v>
      </c>
      <c r="O2060">
        <f>Table1[[#This Row],[gross]]-Table1[[#This Row],[budget]]</f>
        <v>47300000</v>
      </c>
    </row>
    <row r="2061" spans="1:15" x14ac:dyDescent="0.3">
      <c r="A2061" t="s">
        <v>1892</v>
      </c>
      <c r="B2061">
        <v>129</v>
      </c>
      <c r="C2061">
        <v>105</v>
      </c>
      <c r="D2061">
        <v>116735231</v>
      </c>
      <c r="E2061" t="s">
        <v>1366</v>
      </c>
      <c r="F2061" t="s">
        <v>1327</v>
      </c>
      <c r="G2061" t="s">
        <v>5118</v>
      </c>
      <c r="H2061">
        <v>56646</v>
      </c>
      <c r="I2061">
        <v>336</v>
      </c>
      <c r="J2061" t="s">
        <v>29</v>
      </c>
      <c r="K2061" t="s">
        <v>30</v>
      </c>
      <c r="L2061">
        <v>70000000</v>
      </c>
      <c r="M2061">
        <v>1999</v>
      </c>
      <c r="N2061">
        <v>6.4</v>
      </c>
      <c r="O2061">
        <f>Table1[[#This Row],[gross]]-Table1[[#This Row],[budget]]</f>
        <v>46735231</v>
      </c>
    </row>
    <row r="2062" spans="1:15" x14ac:dyDescent="0.3">
      <c r="A2062" t="s">
        <v>3012</v>
      </c>
      <c r="B2062">
        <v>191</v>
      </c>
      <c r="C2062">
        <v>102</v>
      </c>
      <c r="D2062">
        <v>64149837</v>
      </c>
      <c r="E2062" t="s">
        <v>2138</v>
      </c>
      <c r="F2062" t="s">
        <v>5120</v>
      </c>
      <c r="G2062" t="s">
        <v>5121</v>
      </c>
      <c r="H2062">
        <v>146899</v>
      </c>
      <c r="I2062">
        <v>185</v>
      </c>
      <c r="J2062" t="s">
        <v>29</v>
      </c>
      <c r="K2062" t="s">
        <v>30</v>
      </c>
      <c r="L2062">
        <v>20000000</v>
      </c>
      <c r="M2062">
        <v>2009</v>
      </c>
      <c r="N2062">
        <v>6.4</v>
      </c>
      <c r="O2062">
        <f>Table1[[#This Row],[gross]]-Table1[[#This Row],[budget]]</f>
        <v>44149837</v>
      </c>
    </row>
    <row r="2063" spans="1:15" x14ac:dyDescent="0.3">
      <c r="A2063" t="s">
        <v>278</v>
      </c>
      <c r="B2063">
        <v>231</v>
      </c>
      <c r="C2063">
        <v>130</v>
      </c>
      <c r="D2063">
        <v>182618434</v>
      </c>
      <c r="E2063" t="s">
        <v>1050</v>
      </c>
      <c r="F2063" t="s">
        <v>5123</v>
      </c>
      <c r="G2063" t="s">
        <v>5124</v>
      </c>
      <c r="H2063">
        <v>133076</v>
      </c>
      <c r="I2063">
        <v>779</v>
      </c>
      <c r="J2063" t="s">
        <v>29</v>
      </c>
      <c r="K2063" t="s">
        <v>30</v>
      </c>
      <c r="L2063">
        <v>140000000</v>
      </c>
      <c r="M2063">
        <v>2000</v>
      </c>
      <c r="N2063">
        <v>6.4</v>
      </c>
      <c r="O2063">
        <f>Table1[[#This Row],[gross]]-Table1[[#This Row],[budget]]</f>
        <v>42618434</v>
      </c>
    </row>
    <row r="2064" spans="1:15" x14ac:dyDescent="0.3">
      <c r="A2064" t="s">
        <v>2149</v>
      </c>
      <c r="B2064">
        <v>22</v>
      </c>
      <c r="C2064">
        <v>100</v>
      </c>
      <c r="D2064">
        <v>50752337</v>
      </c>
      <c r="E2064" t="s">
        <v>3307</v>
      </c>
      <c r="F2064" t="s">
        <v>5126</v>
      </c>
      <c r="G2064" t="s">
        <v>5127</v>
      </c>
      <c r="H2064">
        <v>44502</v>
      </c>
      <c r="I2064">
        <v>46</v>
      </c>
      <c r="J2064" t="s">
        <v>29</v>
      </c>
      <c r="K2064" t="s">
        <v>30</v>
      </c>
      <c r="L2064">
        <v>10000000</v>
      </c>
      <c r="M2064">
        <v>1992</v>
      </c>
      <c r="N2064">
        <v>6.4</v>
      </c>
      <c r="O2064">
        <f>Table1[[#This Row],[gross]]-Table1[[#This Row],[budget]]</f>
        <v>40752337</v>
      </c>
    </row>
    <row r="2065" spans="1:15" x14ac:dyDescent="0.3">
      <c r="A2065" t="s">
        <v>3106</v>
      </c>
      <c r="B2065">
        <v>462</v>
      </c>
      <c r="C2065">
        <v>95</v>
      </c>
      <c r="D2065">
        <v>54322273</v>
      </c>
      <c r="E2065" t="s">
        <v>5129</v>
      </c>
      <c r="F2065" t="s">
        <v>947</v>
      </c>
      <c r="G2065" t="s">
        <v>5130</v>
      </c>
      <c r="H2065">
        <v>139749</v>
      </c>
      <c r="I2065">
        <v>509</v>
      </c>
      <c r="J2065" t="s">
        <v>29</v>
      </c>
      <c r="K2065" t="s">
        <v>200</v>
      </c>
      <c r="L2065">
        <v>17000000</v>
      </c>
      <c r="M2065">
        <v>2012</v>
      </c>
      <c r="N2065">
        <v>6.4</v>
      </c>
      <c r="O2065">
        <f>Table1[[#This Row],[gross]]-Table1[[#This Row],[budget]]</f>
        <v>37322273</v>
      </c>
    </row>
    <row r="2066" spans="1:15" x14ac:dyDescent="0.3">
      <c r="A2066" t="s">
        <v>4432</v>
      </c>
      <c r="B2066">
        <v>67</v>
      </c>
      <c r="C2066">
        <v>106</v>
      </c>
      <c r="D2066">
        <v>52885587</v>
      </c>
      <c r="E2066" t="s">
        <v>2063</v>
      </c>
      <c r="F2066" t="s">
        <v>2075</v>
      </c>
      <c r="G2066" t="s">
        <v>5132</v>
      </c>
      <c r="H2066">
        <v>35312</v>
      </c>
      <c r="I2066">
        <v>267</v>
      </c>
      <c r="J2066" t="s">
        <v>29</v>
      </c>
      <c r="K2066" t="s">
        <v>30</v>
      </c>
      <c r="L2066">
        <v>16000000</v>
      </c>
      <c r="M2066">
        <v>1999</v>
      </c>
      <c r="N2066">
        <v>6.4</v>
      </c>
      <c r="O2066">
        <f>Table1[[#This Row],[gross]]-Table1[[#This Row],[budget]]</f>
        <v>36885587</v>
      </c>
    </row>
    <row r="2067" spans="1:15" x14ac:dyDescent="0.3">
      <c r="A2067" t="s">
        <v>2093</v>
      </c>
      <c r="B2067">
        <v>159</v>
      </c>
      <c r="C2067">
        <v>101</v>
      </c>
      <c r="D2067">
        <v>131536019</v>
      </c>
      <c r="E2067" t="s">
        <v>2320</v>
      </c>
      <c r="F2067" t="s">
        <v>3567</v>
      </c>
      <c r="G2067" t="s">
        <v>5134</v>
      </c>
      <c r="H2067">
        <v>58498</v>
      </c>
      <c r="I2067">
        <v>99</v>
      </c>
      <c r="J2067" t="s">
        <v>29</v>
      </c>
      <c r="K2067" t="s">
        <v>30</v>
      </c>
      <c r="L2067">
        <v>103000000</v>
      </c>
      <c r="M2067">
        <v>2014</v>
      </c>
      <c r="N2067">
        <v>6.4</v>
      </c>
      <c r="O2067">
        <f>Table1[[#This Row],[gross]]-Table1[[#This Row],[budget]]</f>
        <v>28536019</v>
      </c>
    </row>
    <row r="2068" spans="1:15" x14ac:dyDescent="0.3">
      <c r="A2068" t="s">
        <v>2756</v>
      </c>
      <c r="B2068">
        <v>88</v>
      </c>
      <c r="C2068">
        <v>94</v>
      </c>
      <c r="D2068">
        <v>49002815</v>
      </c>
      <c r="E2068" t="s">
        <v>1669</v>
      </c>
      <c r="F2068" t="s">
        <v>3623</v>
      </c>
      <c r="G2068" t="s">
        <v>5136</v>
      </c>
      <c r="H2068">
        <v>15665</v>
      </c>
      <c r="I2068">
        <v>35</v>
      </c>
      <c r="J2068" t="s">
        <v>29</v>
      </c>
      <c r="K2068" t="s">
        <v>30</v>
      </c>
      <c r="L2068">
        <v>22000000</v>
      </c>
      <c r="M2068">
        <v>2012</v>
      </c>
      <c r="N2068">
        <v>6.4</v>
      </c>
      <c r="O2068">
        <f>Table1[[#This Row],[gross]]-Table1[[#This Row],[budget]]</f>
        <v>27002815</v>
      </c>
    </row>
    <row r="2069" spans="1:15" x14ac:dyDescent="0.3">
      <c r="A2069" t="s">
        <v>1655</v>
      </c>
      <c r="B2069">
        <v>178</v>
      </c>
      <c r="C2069">
        <v>102</v>
      </c>
      <c r="D2069">
        <v>55845943</v>
      </c>
      <c r="E2069" t="s">
        <v>1576</v>
      </c>
      <c r="F2069" t="s">
        <v>482</v>
      </c>
      <c r="G2069" t="s">
        <v>5138</v>
      </c>
      <c r="H2069">
        <v>130094</v>
      </c>
      <c r="I2069">
        <v>471</v>
      </c>
      <c r="J2069" t="s">
        <v>29</v>
      </c>
      <c r="K2069" t="s">
        <v>30</v>
      </c>
      <c r="L2069">
        <v>29000000</v>
      </c>
      <c r="M2069">
        <v>2003</v>
      </c>
      <c r="N2069">
        <v>6.4</v>
      </c>
      <c r="O2069">
        <f>Table1[[#This Row],[gross]]-Table1[[#This Row],[budget]]</f>
        <v>26845943</v>
      </c>
    </row>
    <row r="2070" spans="1:15" x14ac:dyDescent="0.3">
      <c r="A2070" t="s">
        <v>3348</v>
      </c>
      <c r="B2070">
        <v>265</v>
      </c>
      <c r="C2070">
        <v>108</v>
      </c>
      <c r="D2070">
        <v>41777564</v>
      </c>
      <c r="E2070" t="s">
        <v>626</v>
      </c>
      <c r="F2070" t="s">
        <v>5140</v>
      </c>
      <c r="G2070" t="s">
        <v>5141</v>
      </c>
      <c r="H2070">
        <v>129719</v>
      </c>
      <c r="I2070">
        <v>855</v>
      </c>
      <c r="J2070" t="s">
        <v>29</v>
      </c>
      <c r="K2070" t="s">
        <v>30</v>
      </c>
      <c r="L2070">
        <v>15000000</v>
      </c>
      <c r="M2070">
        <v>2006</v>
      </c>
      <c r="N2070">
        <v>6.4</v>
      </c>
      <c r="O2070">
        <f>Table1[[#This Row],[gross]]-Table1[[#This Row],[budget]]</f>
        <v>26777564</v>
      </c>
    </row>
    <row r="2071" spans="1:15" x14ac:dyDescent="0.3">
      <c r="A2071" t="s">
        <v>67</v>
      </c>
      <c r="B2071">
        <v>169</v>
      </c>
      <c r="C2071">
        <v>130</v>
      </c>
      <c r="D2071">
        <v>90454043</v>
      </c>
      <c r="E2071" t="s">
        <v>715</v>
      </c>
      <c r="F2071" t="s">
        <v>67</v>
      </c>
      <c r="G2071" t="s">
        <v>5143</v>
      </c>
      <c r="H2071">
        <v>60165</v>
      </c>
      <c r="I2071">
        <v>326</v>
      </c>
      <c r="J2071" t="s">
        <v>29</v>
      </c>
      <c r="K2071" t="s">
        <v>30</v>
      </c>
      <c r="L2071">
        <v>65000000</v>
      </c>
      <c r="M2071">
        <v>2000</v>
      </c>
      <c r="N2071">
        <v>6.4</v>
      </c>
      <c r="O2071">
        <f>Table1[[#This Row],[gross]]-Table1[[#This Row],[budget]]</f>
        <v>25454043</v>
      </c>
    </row>
    <row r="2072" spans="1:15" x14ac:dyDescent="0.3">
      <c r="A2072" t="s">
        <v>1655</v>
      </c>
      <c r="B2072">
        <v>154</v>
      </c>
      <c r="C2072">
        <v>104</v>
      </c>
      <c r="D2072">
        <v>40064955</v>
      </c>
      <c r="E2072" t="s">
        <v>452</v>
      </c>
      <c r="F2072" t="s">
        <v>5145</v>
      </c>
      <c r="G2072" t="s">
        <v>5146</v>
      </c>
      <c r="H2072">
        <v>92074</v>
      </c>
      <c r="I2072">
        <v>502</v>
      </c>
      <c r="J2072" t="s">
        <v>29</v>
      </c>
      <c r="K2072" t="s">
        <v>30</v>
      </c>
      <c r="L2072">
        <v>15000000</v>
      </c>
      <c r="M2072">
        <v>1998</v>
      </c>
      <c r="N2072">
        <v>6.4</v>
      </c>
      <c r="O2072">
        <f>Table1[[#This Row],[gross]]-Table1[[#This Row],[budget]]</f>
        <v>25064955</v>
      </c>
    </row>
    <row r="2073" spans="1:15" x14ac:dyDescent="0.3">
      <c r="A2073" t="s">
        <v>3147</v>
      </c>
      <c r="B2073">
        <v>204</v>
      </c>
      <c r="C2073">
        <v>117</v>
      </c>
      <c r="D2073">
        <v>103028109</v>
      </c>
      <c r="E2073" t="s">
        <v>289</v>
      </c>
      <c r="F2073" t="s">
        <v>1823</v>
      </c>
      <c r="G2073" t="s">
        <v>5148</v>
      </c>
      <c r="H2073">
        <v>172878</v>
      </c>
      <c r="I2073">
        <v>203</v>
      </c>
      <c r="J2073" t="s">
        <v>29</v>
      </c>
      <c r="K2073" t="s">
        <v>30</v>
      </c>
      <c r="L2073">
        <v>80000000</v>
      </c>
      <c r="M2073">
        <v>2011</v>
      </c>
      <c r="N2073">
        <v>6.4</v>
      </c>
      <c r="O2073">
        <f>Table1[[#This Row],[gross]]-Table1[[#This Row],[budget]]</f>
        <v>23028109</v>
      </c>
    </row>
    <row r="2074" spans="1:15" x14ac:dyDescent="0.3">
      <c r="A2074" t="s">
        <v>3704</v>
      </c>
      <c r="B2074">
        <v>218</v>
      </c>
      <c r="C2074">
        <v>103</v>
      </c>
      <c r="D2074">
        <v>80021740</v>
      </c>
      <c r="E2074" t="s">
        <v>5150</v>
      </c>
      <c r="F2074" t="s">
        <v>5151</v>
      </c>
      <c r="G2074" t="s">
        <v>5152</v>
      </c>
      <c r="H2074">
        <v>47968</v>
      </c>
      <c r="I2074">
        <v>154</v>
      </c>
      <c r="J2074" t="s">
        <v>29</v>
      </c>
      <c r="K2074" t="s">
        <v>30</v>
      </c>
      <c r="L2074">
        <v>58000000</v>
      </c>
      <c r="M2074">
        <v>2015</v>
      </c>
      <c r="N2074">
        <v>6.4</v>
      </c>
      <c r="O2074">
        <f>Table1[[#This Row],[gross]]-Table1[[#This Row],[budget]]</f>
        <v>22021740</v>
      </c>
    </row>
    <row r="2075" spans="1:15" x14ac:dyDescent="0.3">
      <c r="A2075" t="s">
        <v>3704</v>
      </c>
      <c r="B2075">
        <v>218</v>
      </c>
      <c r="C2075">
        <v>103</v>
      </c>
      <c r="D2075">
        <v>80021740</v>
      </c>
      <c r="E2075" t="s">
        <v>5150</v>
      </c>
      <c r="F2075" t="s">
        <v>5151</v>
      </c>
      <c r="G2075" t="s">
        <v>5152</v>
      </c>
      <c r="H2075">
        <v>47988</v>
      </c>
      <c r="I2075">
        <v>154</v>
      </c>
      <c r="J2075" t="s">
        <v>29</v>
      </c>
      <c r="K2075" t="s">
        <v>30</v>
      </c>
      <c r="L2075">
        <v>58000000</v>
      </c>
      <c r="M2075">
        <v>2015</v>
      </c>
      <c r="N2075">
        <v>6.4</v>
      </c>
      <c r="O2075">
        <f>Table1[[#This Row],[gross]]-Table1[[#This Row],[budget]]</f>
        <v>22021740</v>
      </c>
    </row>
    <row r="2076" spans="1:15" x14ac:dyDescent="0.3">
      <c r="A2076" t="s">
        <v>1864</v>
      </c>
      <c r="B2076">
        <v>83</v>
      </c>
      <c r="C2076">
        <v>132</v>
      </c>
      <c r="D2076">
        <v>56876365</v>
      </c>
      <c r="E2076" t="s">
        <v>171</v>
      </c>
      <c r="F2076" t="s">
        <v>87</v>
      </c>
      <c r="G2076" t="s">
        <v>5155</v>
      </c>
      <c r="H2076">
        <v>125219</v>
      </c>
      <c r="I2076">
        <v>244</v>
      </c>
      <c r="J2076" t="s">
        <v>29</v>
      </c>
      <c r="K2076" t="s">
        <v>30</v>
      </c>
      <c r="L2076">
        <v>35000000</v>
      </c>
      <c r="M2076">
        <v>1998</v>
      </c>
      <c r="N2076">
        <v>6.4</v>
      </c>
      <c r="O2076">
        <f>Table1[[#This Row],[gross]]-Table1[[#This Row],[budget]]</f>
        <v>21876365</v>
      </c>
    </row>
    <row r="2077" spans="1:15" x14ac:dyDescent="0.3">
      <c r="A2077" t="s">
        <v>3466</v>
      </c>
      <c r="B2077">
        <v>43</v>
      </c>
      <c r="C2077">
        <v>83</v>
      </c>
      <c r="D2077">
        <v>51109400</v>
      </c>
      <c r="E2077" t="s">
        <v>338</v>
      </c>
      <c r="F2077" t="s">
        <v>3652</v>
      </c>
      <c r="G2077" t="s">
        <v>5157</v>
      </c>
      <c r="H2077">
        <v>76850</v>
      </c>
      <c r="I2077">
        <v>85</v>
      </c>
      <c r="J2077" t="s">
        <v>29</v>
      </c>
      <c r="K2077" t="s">
        <v>30</v>
      </c>
      <c r="L2077">
        <v>30000000</v>
      </c>
      <c r="M2077">
        <v>1994</v>
      </c>
      <c r="N2077">
        <v>6.4</v>
      </c>
      <c r="O2077">
        <f>Table1[[#This Row],[gross]]-Table1[[#This Row],[budget]]</f>
        <v>21109400</v>
      </c>
    </row>
    <row r="2078" spans="1:15" x14ac:dyDescent="0.3">
      <c r="A2078" t="s">
        <v>2566</v>
      </c>
      <c r="B2078">
        <v>249</v>
      </c>
      <c r="C2078">
        <v>132</v>
      </c>
      <c r="D2078">
        <v>81687587</v>
      </c>
      <c r="E2078" t="s">
        <v>672</v>
      </c>
      <c r="F2078" t="s">
        <v>3692</v>
      </c>
      <c r="G2078" t="s">
        <v>5159</v>
      </c>
      <c r="H2078">
        <v>138246</v>
      </c>
      <c r="I2078">
        <v>360</v>
      </c>
      <c r="J2078" t="s">
        <v>29</v>
      </c>
      <c r="K2078" t="s">
        <v>30</v>
      </c>
      <c r="L2078">
        <v>61000000</v>
      </c>
      <c r="M2078">
        <v>2015</v>
      </c>
      <c r="N2078">
        <v>6.4</v>
      </c>
      <c r="O2078">
        <f>Table1[[#This Row],[gross]]-Table1[[#This Row],[budget]]</f>
        <v>20687587</v>
      </c>
    </row>
    <row r="2079" spans="1:15" x14ac:dyDescent="0.3">
      <c r="A2079" t="s">
        <v>2289</v>
      </c>
      <c r="B2079">
        <v>191</v>
      </c>
      <c r="C2079">
        <v>109</v>
      </c>
      <c r="D2079">
        <v>31990064</v>
      </c>
      <c r="E2079" t="s">
        <v>2585</v>
      </c>
      <c r="F2079" t="s">
        <v>5161</v>
      </c>
      <c r="G2079" t="s">
        <v>5162</v>
      </c>
      <c r="H2079">
        <v>63390</v>
      </c>
      <c r="I2079">
        <v>160</v>
      </c>
      <c r="J2079" t="s">
        <v>29</v>
      </c>
      <c r="K2079" t="s">
        <v>30</v>
      </c>
      <c r="L2079">
        <v>12000000</v>
      </c>
      <c r="M2079">
        <v>2015</v>
      </c>
      <c r="N2079">
        <v>6.4</v>
      </c>
      <c r="O2079">
        <f>Table1[[#This Row],[gross]]-Table1[[#This Row],[budget]]</f>
        <v>19990064</v>
      </c>
    </row>
    <row r="2080" spans="1:15" x14ac:dyDescent="0.3">
      <c r="A2080" t="s">
        <v>1080</v>
      </c>
      <c r="B2080">
        <v>525</v>
      </c>
      <c r="C2080">
        <v>130</v>
      </c>
      <c r="D2080">
        <v>234903076</v>
      </c>
      <c r="E2080" t="s">
        <v>1674</v>
      </c>
      <c r="F2080" t="s">
        <v>5164</v>
      </c>
      <c r="G2080" t="s">
        <v>5165</v>
      </c>
      <c r="H2080">
        <v>175409</v>
      </c>
      <c r="I2080">
        <v>511</v>
      </c>
      <c r="J2080" t="s">
        <v>29</v>
      </c>
      <c r="K2080" t="s">
        <v>30</v>
      </c>
      <c r="L2080">
        <v>215000000</v>
      </c>
      <c r="M2080">
        <v>2013</v>
      </c>
      <c r="N2080">
        <v>6.4</v>
      </c>
      <c r="O2080">
        <f>Table1[[#This Row],[gross]]-Table1[[#This Row],[budget]]</f>
        <v>19903076</v>
      </c>
    </row>
    <row r="2081" spans="1:15" x14ac:dyDescent="0.3">
      <c r="A2081" t="s">
        <v>1080</v>
      </c>
      <c r="B2081">
        <v>525</v>
      </c>
      <c r="C2081">
        <v>130</v>
      </c>
      <c r="D2081">
        <v>234903076</v>
      </c>
      <c r="E2081" t="s">
        <v>1674</v>
      </c>
      <c r="F2081" t="s">
        <v>5164</v>
      </c>
      <c r="G2081" t="s">
        <v>5165</v>
      </c>
      <c r="H2081">
        <v>175413</v>
      </c>
      <c r="I2081">
        <v>511</v>
      </c>
      <c r="J2081" t="s">
        <v>29</v>
      </c>
      <c r="K2081" t="s">
        <v>30</v>
      </c>
      <c r="L2081">
        <v>215000000</v>
      </c>
      <c r="M2081">
        <v>2013</v>
      </c>
      <c r="N2081">
        <v>6.4</v>
      </c>
      <c r="O2081">
        <f>Table1[[#This Row],[gross]]-Table1[[#This Row],[budget]]</f>
        <v>19903076</v>
      </c>
    </row>
    <row r="2082" spans="1:15" x14ac:dyDescent="0.3">
      <c r="A2082" t="s">
        <v>3116</v>
      </c>
      <c r="B2082">
        <v>179</v>
      </c>
      <c r="C2082">
        <v>90</v>
      </c>
      <c r="D2082">
        <v>24809547</v>
      </c>
      <c r="E2082" t="s">
        <v>73</v>
      </c>
      <c r="F2082" t="s">
        <v>3559</v>
      </c>
      <c r="G2082" t="s">
        <v>5168</v>
      </c>
      <c r="H2082">
        <v>74875</v>
      </c>
      <c r="I2082">
        <v>115</v>
      </c>
      <c r="J2082" t="s">
        <v>29</v>
      </c>
      <c r="K2082" t="s">
        <v>30</v>
      </c>
      <c r="L2082">
        <v>5000000</v>
      </c>
      <c r="M2082">
        <v>2011</v>
      </c>
      <c r="N2082">
        <v>6.4</v>
      </c>
      <c r="O2082">
        <f>Table1[[#This Row],[gross]]-Table1[[#This Row],[budget]]</f>
        <v>19809547</v>
      </c>
    </row>
    <row r="2083" spans="1:15" x14ac:dyDescent="0.3">
      <c r="A2083" t="s">
        <v>4086</v>
      </c>
      <c r="B2083">
        <v>131</v>
      </c>
      <c r="C2083">
        <v>106</v>
      </c>
      <c r="D2083">
        <v>59068786</v>
      </c>
      <c r="E2083" t="s">
        <v>2017</v>
      </c>
      <c r="F2083" t="s">
        <v>5170</v>
      </c>
      <c r="G2083" t="s">
        <v>5171</v>
      </c>
      <c r="H2083">
        <v>86902</v>
      </c>
      <c r="I2083">
        <v>411</v>
      </c>
      <c r="J2083" t="s">
        <v>29</v>
      </c>
      <c r="K2083" t="s">
        <v>30</v>
      </c>
      <c r="L2083">
        <v>40000000</v>
      </c>
      <c r="M2083">
        <v>2001</v>
      </c>
      <c r="N2083">
        <v>6.4</v>
      </c>
      <c r="O2083">
        <f>Table1[[#This Row],[gross]]-Table1[[#This Row],[budget]]</f>
        <v>19068786</v>
      </c>
    </row>
    <row r="2084" spans="1:15" x14ac:dyDescent="0.3">
      <c r="A2084" t="s">
        <v>3785</v>
      </c>
      <c r="B2084">
        <v>96</v>
      </c>
      <c r="C2084">
        <v>106</v>
      </c>
      <c r="D2084">
        <v>32645546</v>
      </c>
      <c r="E2084" t="s">
        <v>157</v>
      </c>
      <c r="F2084" t="s">
        <v>5173</v>
      </c>
      <c r="G2084" t="s">
        <v>5174</v>
      </c>
      <c r="H2084">
        <v>8427</v>
      </c>
      <c r="I2084">
        <v>88</v>
      </c>
      <c r="J2084" t="s">
        <v>29</v>
      </c>
      <c r="K2084" t="s">
        <v>30</v>
      </c>
      <c r="L2084">
        <v>14000000</v>
      </c>
      <c r="M2084">
        <v>2005</v>
      </c>
      <c r="N2084">
        <v>6.4</v>
      </c>
      <c r="O2084">
        <f>Table1[[#This Row],[gross]]-Table1[[#This Row],[budget]]</f>
        <v>18645546</v>
      </c>
    </row>
    <row r="2085" spans="1:15" x14ac:dyDescent="0.3">
      <c r="A2085" t="s">
        <v>3168</v>
      </c>
      <c r="B2085">
        <v>331</v>
      </c>
      <c r="C2085">
        <v>105</v>
      </c>
      <c r="D2085">
        <v>29959436</v>
      </c>
      <c r="E2085" t="s">
        <v>60</v>
      </c>
      <c r="F2085" t="s">
        <v>1539</v>
      </c>
      <c r="G2085" t="s">
        <v>5176</v>
      </c>
      <c r="H2085">
        <v>82327</v>
      </c>
      <c r="I2085">
        <v>350</v>
      </c>
      <c r="J2085" t="s">
        <v>29</v>
      </c>
      <c r="K2085" t="s">
        <v>200</v>
      </c>
      <c r="L2085">
        <v>13000000</v>
      </c>
      <c r="M2085">
        <v>2011</v>
      </c>
      <c r="N2085">
        <v>6.4</v>
      </c>
      <c r="O2085">
        <f>Table1[[#This Row],[gross]]-Table1[[#This Row],[budget]]</f>
        <v>16959436</v>
      </c>
    </row>
    <row r="2086" spans="1:15" x14ac:dyDescent="0.3">
      <c r="A2086" t="s">
        <v>959</v>
      </c>
      <c r="B2086">
        <v>198</v>
      </c>
      <c r="C2086">
        <v>125</v>
      </c>
      <c r="D2086">
        <v>125531634</v>
      </c>
      <c r="E2086" t="s">
        <v>543</v>
      </c>
      <c r="F2086" t="s">
        <v>93</v>
      </c>
      <c r="G2086" t="s">
        <v>5178</v>
      </c>
      <c r="H2086">
        <v>284852</v>
      </c>
      <c r="I2086">
        <v>627</v>
      </c>
      <c r="J2086" t="s">
        <v>29</v>
      </c>
      <c r="K2086" t="s">
        <v>30</v>
      </c>
      <c r="L2086">
        <v>110000000</v>
      </c>
      <c r="M2086">
        <v>2004</v>
      </c>
      <c r="N2086">
        <v>6.4</v>
      </c>
      <c r="O2086">
        <f>Table1[[#This Row],[gross]]-Table1[[#This Row],[budget]]</f>
        <v>15531634</v>
      </c>
    </row>
    <row r="2087" spans="1:15" x14ac:dyDescent="0.3">
      <c r="A2087" t="s">
        <v>4306</v>
      </c>
      <c r="B2087">
        <v>96</v>
      </c>
      <c r="C2087">
        <v>94</v>
      </c>
      <c r="D2087">
        <v>21005329</v>
      </c>
      <c r="E2087" t="s">
        <v>289</v>
      </c>
      <c r="F2087" t="s">
        <v>468</v>
      </c>
      <c r="G2087" t="s">
        <v>5180</v>
      </c>
      <c r="H2087">
        <v>89128</v>
      </c>
      <c r="I2087">
        <v>258</v>
      </c>
      <c r="J2087" t="s">
        <v>29</v>
      </c>
      <c r="K2087" t="s">
        <v>227</v>
      </c>
      <c r="L2087">
        <v>6000000</v>
      </c>
      <c r="M2087">
        <v>2002</v>
      </c>
      <c r="N2087">
        <v>6.4</v>
      </c>
      <c r="O2087">
        <f>Table1[[#This Row],[gross]]-Table1[[#This Row],[budget]]</f>
        <v>15005329</v>
      </c>
    </row>
    <row r="2088" spans="1:15" x14ac:dyDescent="0.3">
      <c r="A2088" t="s">
        <v>4052</v>
      </c>
      <c r="B2088">
        <v>265</v>
      </c>
      <c r="C2088">
        <v>101</v>
      </c>
      <c r="D2088">
        <v>50213619</v>
      </c>
      <c r="E2088" t="s">
        <v>5181</v>
      </c>
      <c r="F2088" t="s">
        <v>2600</v>
      </c>
      <c r="G2088" t="s">
        <v>5182</v>
      </c>
      <c r="H2088">
        <v>139184</v>
      </c>
      <c r="I2088">
        <v>243</v>
      </c>
      <c r="J2088" t="s">
        <v>29</v>
      </c>
      <c r="K2088" t="s">
        <v>30</v>
      </c>
      <c r="L2088">
        <v>36000000</v>
      </c>
      <c r="M2088">
        <v>2010</v>
      </c>
      <c r="N2088">
        <v>6.4</v>
      </c>
      <c r="O2088">
        <f>Table1[[#This Row],[gross]]-Table1[[#This Row],[budget]]</f>
        <v>14213619</v>
      </c>
    </row>
    <row r="2089" spans="1:15" x14ac:dyDescent="0.3">
      <c r="A2089" t="s">
        <v>2758</v>
      </c>
      <c r="B2089">
        <v>74</v>
      </c>
      <c r="C2089">
        <v>124</v>
      </c>
      <c r="D2089">
        <v>84049211</v>
      </c>
      <c r="E2089" t="s">
        <v>715</v>
      </c>
      <c r="F2089" t="s">
        <v>503</v>
      </c>
      <c r="G2089" t="s">
        <v>5184</v>
      </c>
      <c r="H2089">
        <v>96096</v>
      </c>
      <c r="I2089">
        <v>172</v>
      </c>
      <c r="J2089" t="s">
        <v>29</v>
      </c>
      <c r="K2089" t="s">
        <v>30</v>
      </c>
      <c r="L2089">
        <v>70000000</v>
      </c>
      <c r="M2089">
        <v>1993</v>
      </c>
      <c r="N2089">
        <v>6.4</v>
      </c>
      <c r="O2089">
        <f>Table1[[#This Row],[gross]]-Table1[[#This Row],[budget]]</f>
        <v>14049211</v>
      </c>
    </row>
    <row r="2090" spans="1:15" x14ac:dyDescent="0.3">
      <c r="A2090" t="s">
        <v>3033</v>
      </c>
      <c r="B2090">
        <v>60</v>
      </c>
      <c r="C2090">
        <v>133</v>
      </c>
      <c r="D2090">
        <v>68750000</v>
      </c>
      <c r="E2090" t="s">
        <v>715</v>
      </c>
      <c r="F2090" t="s">
        <v>2897</v>
      </c>
      <c r="G2090" t="s">
        <v>5186</v>
      </c>
      <c r="H2090">
        <v>40858</v>
      </c>
      <c r="I2090">
        <v>144</v>
      </c>
      <c r="J2090" t="s">
        <v>29</v>
      </c>
      <c r="K2090" t="s">
        <v>30</v>
      </c>
      <c r="L2090">
        <v>55000000</v>
      </c>
      <c r="M2090">
        <v>1996</v>
      </c>
      <c r="N2090">
        <v>6.4</v>
      </c>
      <c r="O2090">
        <f>Table1[[#This Row],[gross]]-Table1[[#This Row],[budget]]</f>
        <v>13750000</v>
      </c>
    </row>
    <row r="2091" spans="1:15" x14ac:dyDescent="0.3">
      <c r="A2091" t="s">
        <v>4146</v>
      </c>
      <c r="B2091">
        <v>91</v>
      </c>
      <c r="C2091">
        <v>105</v>
      </c>
      <c r="D2091">
        <v>33687630</v>
      </c>
      <c r="E2091" t="s">
        <v>289</v>
      </c>
      <c r="F2091" t="s">
        <v>2300</v>
      </c>
      <c r="G2091" t="s">
        <v>5188</v>
      </c>
      <c r="H2091">
        <v>116762</v>
      </c>
      <c r="I2091">
        <v>261</v>
      </c>
      <c r="J2091" t="s">
        <v>29</v>
      </c>
      <c r="K2091" t="s">
        <v>30</v>
      </c>
      <c r="L2091">
        <v>20000000</v>
      </c>
      <c r="M2091">
        <v>2006</v>
      </c>
      <c r="N2091">
        <v>6.4</v>
      </c>
      <c r="O2091">
        <f>Table1[[#This Row],[gross]]-Table1[[#This Row],[budget]]</f>
        <v>13687630</v>
      </c>
    </row>
    <row r="2092" spans="1:15" x14ac:dyDescent="0.3">
      <c r="A2092" t="s">
        <v>2781</v>
      </c>
      <c r="B2092">
        <v>280</v>
      </c>
      <c r="C2092">
        <v>125</v>
      </c>
      <c r="D2092">
        <v>81257500</v>
      </c>
      <c r="E2092" t="s">
        <v>676</v>
      </c>
      <c r="F2092" t="s">
        <v>61</v>
      </c>
      <c r="G2092" t="s">
        <v>5190</v>
      </c>
      <c r="H2092">
        <v>117739</v>
      </c>
      <c r="I2092">
        <v>229</v>
      </c>
      <c r="J2092" t="s">
        <v>29</v>
      </c>
      <c r="K2092" t="s">
        <v>30</v>
      </c>
      <c r="L2092">
        <v>68000000</v>
      </c>
      <c r="M2092">
        <v>2015</v>
      </c>
      <c r="N2092">
        <v>6.4</v>
      </c>
      <c r="O2092">
        <f>Table1[[#This Row],[gross]]-Table1[[#This Row],[budget]]</f>
        <v>13257500</v>
      </c>
    </row>
    <row r="2093" spans="1:15" x14ac:dyDescent="0.3">
      <c r="A2093" t="s">
        <v>982</v>
      </c>
      <c r="B2093">
        <v>41</v>
      </c>
      <c r="C2093">
        <v>130</v>
      </c>
      <c r="D2093">
        <v>28734552</v>
      </c>
      <c r="E2093" t="s">
        <v>1915</v>
      </c>
      <c r="F2093" t="s">
        <v>2190</v>
      </c>
      <c r="G2093" t="s">
        <v>5192</v>
      </c>
      <c r="H2093">
        <v>9566</v>
      </c>
      <c r="I2093">
        <v>81</v>
      </c>
      <c r="J2093" t="s">
        <v>29</v>
      </c>
      <c r="K2093" t="s">
        <v>30</v>
      </c>
      <c r="L2093">
        <v>16000000</v>
      </c>
      <c r="M2093">
        <v>2001</v>
      </c>
      <c r="N2093">
        <v>6.4</v>
      </c>
      <c r="O2093">
        <f>Table1[[#This Row],[gross]]-Table1[[#This Row],[budget]]</f>
        <v>12734552</v>
      </c>
    </row>
    <row r="2094" spans="1:15" x14ac:dyDescent="0.3">
      <c r="A2094" t="s">
        <v>1468</v>
      </c>
      <c r="B2094">
        <v>160</v>
      </c>
      <c r="C2094">
        <v>103</v>
      </c>
      <c r="D2094">
        <v>70117571</v>
      </c>
      <c r="E2094" t="s">
        <v>86</v>
      </c>
      <c r="F2094" t="s">
        <v>1470</v>
      </c>
      <c r="G2094" t="s">
        <v>5194</v>
      </c>
      <c r="H2094">
        <v>56741</v>
      </c>
      <c r="I2094">
        <v>515</v>
      </c>
      <c r="J2094" t="s">
        <v>29</v>
      </c>
      <c r="K2094" t="s">
        <v>30</v>
      </c>
      <c r="L2094">
        <v>58000000</v>
      </c>
      <c r="M2094">
        <v>1998</v>
      </c>
      <c r="N2094">
        <v>6.4</v>
      </c>
      <c r="O2094">
        <f>Table1[[#This Row],[gross]]-Table1[[#This Row],[budget]]</f>
        <v>12117571</v>
      </c>
    </row>
    <row r="2095" spans="1:15" x14ac:dyDescent="0.3">
      <c r="A2095" t="s">
        <v>3708</v>
      </c>
      <c r="B2095">
        <v>351</v>
      </c>
      <c r="C2095">
        <v>107</v>
      </c>
      <c r="D2095">
        <v>52000688</v>
      </c>
      <c r="E2095" t="s">
        <v>86</v>
      </c>
      <c r="F2095" t="s">
        <v>5195</v>
      </c>
      <c r="G2095" t="s">
        <v>5196</v>
      </c>
      <c r="H2095">
        <v>171418</v>
      </c>
      <c r="I2095">
        <v>619</v>
      </c>
      <c r="J2095" t="s">
        <v>29</v>
      </c>
      <c r="K2095" t="s">
        <v>30</v>
      </c>
      <c r="L2095">
        <v>40000000</v>
      </c>
      <c r="M2095">
        <v>2010</v>
      </c>
      <c r="N2095">
        <v>6.4</v>
      </c>
      <c r="O2095">
        <f>Table1[[#This Row],[gross]]-Table1[[#This Row],[budget]]</f>
        <v>12000688</v>
      </c>
    </row>
    <row r="2096" spans="1:15" x14ac:dyDescent="0.3">
      <c r="A2096" t="s">
        <v>3070</v>
      </c>
      <c r="B2096">
        <v>180</v>
      </c>
      <c r="C2096">
        <v>104</v>
      </c>
      <c r="D2096">
        <v>31584722</v>
      </c>
      <c r="E2096" t="s">
        <v>289</v>
      </c>
      <c r="F2096" t="s">
        <v>3101</v>
      </c>
      <c r="G2096" t="s">
        <v>5198</v>
      </c>
      <c r="H2096">
        <v>101730</v>
      </c>
      <c r="I2096">
        <v>131</v>
      </c>
      <c r="J2096" t="s">
        <v>29</v>
      </c>
      <c r="K2096" t="s">
        <v>30</v>
      </c>
      <c r="L2096">
        <v>20000000</v>
      </c>
      <c r="M2096">
        <v>2010</v>
      </c>
      <c r="N2096">
        <v>6.4</v>
      </c>
      <c r="O2096">
        <f>Table1[[#This Row],[gross]]-Table1[[#This Row],[budget]]</f>
        <v>11584722</v>
      </c>
    </row>
    <row r="2097" spans="1:15" x14ac:dyDescent="0.3">
      <c r="A2097" t="s">
        <v>2044</v>
      </c>
      <c r="B2097">
        <v>140</v>
      </c>
      <c r="C2097">
        <v>85</v>
      </c>
      <c r="D2097">
        <v>66365290</v>
      </c>
      <c r="E2097" t="s">
        <v>676</v>
      </c>
      <c r="F2097" t="s">
        <v>388</v>
      </c>
      <c r="G2097" t="s">
        <v>5200</v>
      </c>
      <c r="H2097">
        <v>56874</v>
      </c>
      <c r="I2097">
        <v>358</v>
      </c>
      <c r="J2097" t="s">
        <v>29</v>
      </c>
      <c r="K2097" t="s">
        <v>30</v>
      </c>
      <c r="L2097">
        <v>55000000</v>
      </c>
      <c r="M2097">
        <v>1999</v>
      </c>
      <c r="N2097">
        <v>6.4</v>
      </c>
      <c r="O2097">
        <f>Table1[[#This Row],[gross]]-Table1[[#This Row],[budget]]</f>
        <v>11365290</v>
      </c>
    </row>
    <row r="2098" spans="1:15" x14ac:dyDescent="0.3">
      <c r="A2098" t="s">
        <v>3061</v>
      </c>
      <c r="B2098">
        <v>177</v>
      </c>
      <c r="C2098">
        <v>106</v>
      </c>
      <c r="D2098">
        <v>22331028</v>
      </c>
      <c r="E2098" t="s">
        <v>448</v>
      </c>
      <c r="F2098" t="s">
        <v>5202</v>
      </c>
      <c r="G2098" t="s">
        <v>5203</v>
      </c>
      <c r="H2098">
        <v>57349</v>
      </c>
      <c r="I2098">
        <v>177</v>
      </c>
      <c r="J2098" t="s">
        <v>29</v>
      </c>
      <c r="K2098" t="s">
        <v>30</v>
      </c>
      <c r="L2098">
        <v>12000000</v>
      </c>
      <c r="M2098">
        <v>2015</v>
      </c>
      <c r="N2098">
        <v>6.4</v>
      </c>
      <c r="O2098">
        <f>Table1[[#This Row],[gross]]-Table1[[#This Row],[budget]]</f>
        <v>10331028</v>
      </c>
    </row>
    <row r="2099" spans="1:15" x14ac:dyDescent="0.3">
      <c r="A2099" t="s">
        <v>1750</v>
      </c>
      <c r="B2099">
        <v>109</v>
      </c>
      <c r="C2099">
        <v>107</v>
      </c>
      <c r="D2099">
        <v>18090181</v>
      </c>
      <c r="E2099" t="s">
        <v>3169</v>
      </c>
      <c r="F2099" t="s">
        <v>4419</v>
      </c>
      <c r="G2099" t="s">
        <v>5205</v>
      </c>
      <c r="H2099">
        <v>38191</v>
      </c>
      <c r="I2099">
        <v>271</v>
      </c>
      <c r="J2099" t="s">
        <v>29</v>
      </c>
      <c r="K2099" t="s">
        <v>30</v>
      </c>
      <c r="L2099">
        <v>8000000</v>
      </c>
      <c r="M2099">
        <v>1994</v>
      </c>
      <c r="N2099">
        <v>6.4</v>
      </c>
      <c r="O2099">
        <f>Table1[[#This Row],[gross]]-Table1[[#This Row],[budget]]</f>
        <v>10090181</v>
      </c>
    </row>
    <row r="2100" spans="1:15" x14ac:dyDescent="0.3">
      <c r="A2100" t="s">
        <v>3001</v>
      </c>
      <c r="B2100">
        <v>103</v>
      </c>
      <c r="C2100">
        <v>112</v>
      </c>
      <c r="D2100">
        <v>56607223</v>
      </c>
      <c r="E2100" t="s">
        <v>1929</v>
      </c>
      <c r="F2100" t="s">
        <v>5207</v>
      </c>
      <c r="G2100" t="s">
        <v>5208</v>
      </c>
      <c r="H2100">
        <v>93367</v>
      </c>
      <c r="I2100">
        <v>497</v>
      </c>
      <c r="J2100" t="s">
        <v>29</v>
      </c>
      <c r="K2100" t="s">
        <v>442</v>
      </c>
      <c r="L2100">
        <v>48000000</v>
      </c>
      <c r="M2100">
        <v>2001</v>
      </c>
      <c r="N2100">
        <v>6.4</v>
      </c>
      <c r="O2100">
        <f>Table1[[#This Row],[gross]]-Table1[[#This Row],[budget]]</f>
        <v>8607223</v>
      </c>
    </row>
    <row r="2101" spans="1:15" x14ac:dyDescent="0.3">
      <c r="A2101" t="s">
        <v>1817</v>
      </c>
      <c r="B2101">
        <v>330</v>
      </c>
      <c r="C2101">
        <v>101</v>
      </c>
      <c r="D2101">
        <v>118311368</v>
      </c>
      <c r="E2101" t="s">
        <v>3153</v>
      </c>
      <c r="F2101" t="s">
        <v>1148</v>
      </c>
      <c r="G2101" t="s">
        <v>5210</v>
      </c>
      <c r="H2101">
        <v>245621</v>
      </c>
      <c r="I2101">
        <v>514</v>
      </c>
      <c r="J2101" t="s">
        <v>29</v>
      </c>
      <c r="K2101" t="s">
        <v>30</v>
      </c>
      <c r="L2101">
        <v>110000000</v>
      </c>
      <c r="M2101">
        <v>2010</v>
      </c>
      <c r="N2101">
        <v>6.4</v>
      </c>
      <c r="O2101">
        <f>Table1[[#This Row],[gross]]-Table1[[#This Row],[budget]]</f>
        <v>8311368</v>
      </c>
    </row>
    <row r="2102" spans="1:15" x14ac:dyDescent="0.3">
      <c r="A2102" t="s">
        <v>522</v>
      </c>
      <c r="B2102">
        <v>423</v>
      </c>
      <c r="C2102">
        <v>106</v>
      </c>
      <c r="D2102">
        <v>29997095</v>
      </c>
      <c r="E2102" t="s">
        <v>5212</v>
      </c>
      <c r="F2102" t="s">
        <v>740</v>
      </c>
      <c r="G2102" t="s">
        <v>5213</v>
      </c>
      <c r="H2102">
        <v>60926</v>
      </c>
      <c r="I2102">
        <v>302</v>
      </c>
      <c r="J2102" t="s">
        <v>29</v>
      </c>
      <c r="K2102" t="s">
        <v>200</v>
      </c>
      <c r="L2102">
        <v>22000000</v>
      </c>
      <c r="M2102">
        <v>2016</v>
      </c>
      <c r="N2102">
        <v>6.4</v>
      </c>
      <c r="O2102">
        <f>Table1[[#This Row],[gross]]-Table1[[#This Row],[budget]]</f>
        <v>7997095</v>
      </c>
    </row>
    <row r="2103" spans="1:15" x14ac:dyDescent="0.3">
      <c r="A2103" t="s">
        <v>3030</v>
      </c>
      <c r="B2103">
        <v>148</v>
      </c>
      <c r="C2103">
        <v>128</v>
      </c>
      <c r="D2103">
        <v>37036404</v>
      </c>
      <c r="E2103" t="s">
        <v>699</v>
      </c>
      <c r="F2103" t="s">
        <v>5215</v>
      </c>
      <c r="G2103" t="s">
        <v>5216</v>
      </c>
      <c r="H2103">
        <v>44816</v>
      </c>
      <c r="I2103">
        <v>259</v>
      </c>
      <c r="J2103" t="s">
        <v>29</v>
      </c>
      <c r="K2103" t="s">
        <v>30</v>
      </c>
      <c r="L2103">
        <v>30000000</v>
      </c>
      <c r="M2103">
        <v>2000</v>
      </c>
      <c r="N2103">
        <v>6.4</v>
      </c>
      <c r="O2103">
        <f>Table1[[#This Row],[gross]]-Table1[[#This Row],[budget]]</f>
        <v>7036404</v>
      </c>
    </row>
    <row r="2104" spans="1:15" x14ac:dyDescent="0.3">
      <c r="A2104" t="s">
        <v>3435</v>
      </c>
      <c r="B2104">
        <v>54</v>
      </c>
      <c r="C2104">
        <v>107</v>
      </c>
      <c r="D2104">
        <v>42019483</v>
      </c>
      <c r="E2104" t="s">
        <v>228</v>
      </c>
      <c r="F2104" t="s">
        <v>27</v>
      </c>
      <c r="G2104" t="s">
        <v>5218</v>
      </c>
      <c r="H2104">
        <v>6069</v>
      </c>
      <c r="I2104">
        <v>33</v>
      </c>
      <c r="J2104" t="s">
        <v>29</v>
      </c>
      <c r="K2104" t="s">
        <v>30</v>
      </c>
      <c r="L2104">
        <v>36000000</v>
      </c>
      <c r="M2104">
        <v>2014</v>
      </c>
      <c r="N2104">
        <v>6.4</v>
      </c>
      <c r="O2104">
        <f>Table1[[#This Row],[gross]]-Table1[[#This Row],[budget]]</f>
        <v>6019483</v>
      </c>
    </row>
    <row r="2105" spans="1:15" x14ac:dyDescent="0.3">
      <c r="A2105" t="s">
        <v>3081</v>
      </c>
      <c r="B2105">
        <v>129</v>
      </c>
      <c r="C2105">
        <v>100</v>
      </c>
      <c r="D2105">
        <v>20566327</v>
      </c>
      <c r="E2105" t="s">
        <v>1259</v>
      </c>
      <c r="F2105" t="s">
        <v>2223</v>
      </c>
      <c r="G2105" t="s">
        <v>5220</v>
      </c>
      <c r="H2105">
        <v>15385</v>
      </c>
      <c r="I2105">
        <v>84</v>
      </c>
      <c r="J2105" t="s">
        <v>29</v>
      </c>
      <c r="K2105" t="s">
        <v>30</v>
      </c>
      <c r="L2105">
        <v>15000000</v>
      </c>
      <c r="M2105">
        <v>2016</v>
      </c>
      <c r="N2105">
        <v>6.4</v>
      </c>
      <c r="O2105">
        <f>Table1[[#This Row],[gross]]-Table1[[#This Row],[budget]]</f>
        <v>5566327</v>
      </c>
    </row>
    <row r="2106" spans="1:15" x14ac:dyDescent="0.3">
      <c r="A2106" t="s">
        <v>91</v>
      </c>
      <c r="B2106">
        <v>210</v>
      </c>
      <c r="C2106">
        <v>145</v>
      </c>
      <c r="D2106">
        <v>55473600</v>
      </c>
      <c r="E2106" t="s">
        <v>993</v>
      </c>
      <c r="F2106" t="s">
        <v>4645</v>
      </c>
      <c r="G2106" t="s">
        <v>5222</v>
      </c>
      <c r="H2106">
        <v>207686</v>
      </c>
      <c r="I2106">
        <v>776</v>
      </c>
      <c r="J2106" t="s">
        <v>29</v>
      </c>
      <c r="K2106" t="s">
        <v>30</v>
      </c>
      <c r="L2106">
        <v>50000000</v>
      </c>
      <c r="M2106">
        <v>1992</v>
      </c>
      <c r="N2106">
        <v>6.4</v>
      </c>
      <c r="O2106">
        <f>Table1[[#This Row],[gross]]-Table1[[#This Row],[budget]]</f>
        <v>5473600</v>
      </c>
    </row>
    <row r="2107" spans="1:15" x14ac:dyDescent="0.3">
      <c r="A2107" t="s">
        <v>3976</v>
      </c>
      <c r="B2107">
        <v>168</v>
      </c>
      <c r="C2107">
        <v>105</v>
      </c>
      <c r="D2107">
        <v>30659817</v>
      </c>
      <c r="E2107" t="s">
        <v>73</v>
      </c>
      <c r="F2107" t="s">
        <v>5224</v>
      </c>
      <c r="G2107" t="s">
        <v>5225</v>
      </c>
      <c r="H2107">
        <v>59805</v>
      </c>
      <c r="I2107">
        <v>95</v>
      </c>
      <c r="J2107" t="s">
        <v>29</v>
      </c>
      <c r="K2107" t="s">
        <v>30</v>
      </c>
      <c r="L2107">
        <v>26000000</v>
      </c>
      <c r="M2107">
        <v>2013</v>
      </c>
      <c r="N2107">
        <v>6.4</v>
      </c>
      <c r="O2107">
        <f>Table1[[#This Row],[gross]]-Table1[[#This Row],[budget]]</f>
        <v>4659817</v>
      </c>
    </row>
    <row r="2108" spans="1:15" x14ac:dyDescent="0.3">
      <c r="A2108" t="s">
        <v>2445</v>
      </c>
      <c r="B2108">
        <v>302</v>
      </c>
      <c r="C2108">
        <v>127</v>
      </c>
      <c r="D2108">
        <v>41997790</v>
      </c>
      <c r="E2108" t="s">
        <v>672</v>
      </c>
      <c r="F2108" t="s">
        <v>788</v>
      </c>
      <c r="G2108" t="s">
        <v>5227</v>
      </c>
      <c r="H2108">
        <v>125305</v>
      </c>
      <c r="I2108">
        <v>343</v>
      </c>
      <c r="J2108" t="s">
        <v>29</v>
      </c>
      <c r="K2108" t="s">
        <v>30</v>
      </c>
      <c r="L2108">
        <v>38000000</v>
      </c>
      <c r="M2108">
        <v>2013</v>
      </c>
      <c r="N2108">
        <v>6.4</v>
      </c>
      <c r="O2108">
        <f>Table1[[#This Row],[gross]]-Table1[[#This Row],[budget]]</f>
        <v>3997790</v>
      </c>
    </row>
    <row r="2109" spans="1:15" x14ac:dyDescent="0.3">
      <c r="A2109" t="s">
        <v>72</v>
      </c>
      <c r="B2109">
        <v>49</v>
      </c>
      <c r="C2109">
        <v>104</v>
      </c>
      <c r="D2109">
        <v>58422650</v>
      </c>
      <c r="E2109" t="s">
        <v>1610</v>
      </c>
      <c r="F2109" t="s">
        <v>55</v>
      </c>
      <c r="G2109" t="s">
        <v>5229</v>
      </c>
      <c r="H2109">
        <v>78974</v>
      </c>
      <c r="I2109">
        <v>173</v>
      </c>
      <c r="J2109" t="s">
        <v>29</v>
      </c>
      <c r="K2109" t="s">
        <v>30</v>
      </c>
      <c r="L2109">
        <v>55000000</v>
      </c>
      <c r="M2109">
        <v>1992</v>
      </c>
      <c r="N2109">
        <v>6.4</v>
      </c>
      <c r="O2109">
        <f>Table1[[#This Row],[gross]]-Table1[[#This Row],[budget]]</f>
        <v>3422650</v>
      </c>
    </row>
    <row r="2110" spans="1:15" x14ac:dyDescent="0.3">
      <c r="A2110" t="s">
        <v>1897</v>
      </c>
      <c r="B2110">
        <v>224</v>
      </c>
      <c r="C2110">
        <v>98</v>
      </c>
      <c r="D2110">
        <v>35063732</v>
      </c>
      <c r="E2110" t="s">
        <v>214</v>
      </c>
      <c r="F2110" t="s">
        <v>729</v>
      </c>
      <c r="G2110" t="s">
        <v>5231</v>
      </c>
      <c r="H2110">
        <v>164608</v>
      </c>
      <c r="I2110">
        <v>383</v>
      </c>
      <c r="J2110" t="s">
        <v>29</v>
      </c>
      <c r="K2110" t="s">
        <v>30</v>
      </c>
      <c r="L2110">
        <v>32000000</v>
      </c>
      <c r="M2110">
        <v>2007</v>
      </c>
      <c r="N2110">
        <v>6.4</v>
      </c>
      <c r="O2110">
        <f>Table1[[#This Row],[gross]]-Table1[[#This Row],[budget]]</f>
        <v>3063732</v>
      </c>
    </row>
    <row r="2111" spans="1:15" x14ac:dyDescent="0.3">
      <c r="A2111" t="s">
        <v>2514</v>
      </c>
      <c r="B2111">
        <v>277</v>
      </c>
      <c r="C2111">
        <v>119</v>
      </c>
      <c r="D2111">
        <v>51178893</v>
      </c>
      <c r="E2111" t="s">
        <v>5233</v>
      </c>
      <c r="F2111" t="s">
        <v>1944</v>
      </c>
      <c r="G2111" t="s">
        <v>5234</v>
      </c>
      <c r="H2111">
        <v>24285</v>
      </c>
      <c r="I2111">
        <v>110</v>
      </c>
      <c r="J2111" t="s">
        <v>29</v>
      </c>
      <c r="K2111" t="s">
        <v>30</v>
      </c>
      <c r="L2111">
        <v>50000000</v>
      </c>
      <c r="M2111">
        <v>2014</v>
      </c>
      <c r="N2111">
        <v>6.4</v>
      </c>
      <c r="O2111">
        <f>Table1[[#This Row],[gross]]-Table1[[#This Row],[budget]]</f>
        <v>1178893</v>
      </c>
    </row>
    <row r="2112" spans="1:15" x14ac:dyDescent="0.3">
      <c r="A2112" t="s">
        <v>493</v>
      </c>
      <c r="B2112">
        <v>242</v>
      </c>
      <c r="C2112">
        <v>129</v>
      </c>
      <c r="D2112">
        <v>25517500</v>
      </c>
      <c r="E2112" t="s">
        <v>60</v>
      </c>
      <c r="F2112" t="s">
        <v>1385</v>
      </c>
      <c r="G2112" t="s">
        <v>5236</v>
      </c>
      <c r="H2112">
        <v>40941</v>
      </c>
      <c r="I2112">
        <v>320</v>
      </c>
      <c r="J2112" t="s">
        <v>29</v>
      </c>
      <c r="K2112" t="s">
        <v>30</v>
      </c>
      <c r="L2112">
        <v>25100000</v>
      </c>
      <c r="M2112">
        <v>2008</v>
      </c>
      <c r="N2112">
        <v>6.4</v>
      </c>
      <c r="O2112">
        <f>Table1[[#This Row],[gross]]-Table1[[#This Row],[budget]]</f>
        <v>417500</v>
      </c>
    </row>
    <row r="2113" spans="1:15" x14ac:dyDescent="0.3">
      <c r="A2113" t="s">
        <v>802</v>
      </c>
      <c r="B2113">
        <v>81</v>
      </c>
      <c r="C2113">
        <v>95</v>
      </c>
      <c r="D2113">
        <v>5308707</v>
      </c>
      <c r="E2113" t="s">
        <v>3824</v>
      </c>
      <c r="F2113" t="s">
        <v>802</v>
      </c>
      <c r="G2113" t="s">
        <v>5238</v>
      </c>
      <c r="H2113">
        <v>15053</v>
      </c>
      <c r="I2113">
        <v>165</v>
      </c>
      <c r="J2113" t="s">
        <v>29</v>
      </c>
      <c r="K2113" t="s">
        <v>30</v>
      </c>
      <c r="L2113">
        <v>5000000</v>
      </c>
      <c r="M2113">
        <v>2001</v>
      </c>
      <c r="N2113">
        <v>6.4</v>
      </c>
      <c r="O2113">
        <f>Table1[[#This Row],[gross]]-Table1[[#This Row],[budget]]</f>
        <v>308707</v>
      </c>
    </row>
    <row r="2114" spans="1:15" x14ac:dyDescent="0.3">
      <c r="A2114" t="s">
        <v>3094</v>
      </c>
      <c r="B2114">
        <v>72</v>
      </c>
      <c r="C2114">
        <v>96</v>
      </c>
      <c r="D2114">
        <v>7292175</v>
      </c>
      <c r="E2114" t="s">
        <v>699</v>
      </c>
      <c r="F2114" t="s">
        <v>5240</v>
      </c>
      <c r="G2114" t="s">
        <v>5241</v>
      </c>
      <c r="H2114">
        <v>7736</v>
      </c>
      <c r="I2114">
        <v>100</v>
      </c>
      <c r="J2114" t="s">
        <v>29</v>
      </c>
      <c r="K2114" t="s">
        <v>30</v>
      </c>
      <c r="L2114">
        <v>7000000</v>
      </c>
      <c r="M2114">
        <v>1999</v>
      </c>
      <c r="N2114">
        <v>6.4</v>
      </c>
      <c r="O2114">
        <f>Table1[[#This Row],[gross]]-Table1[[#This Row],[budget]]</f>
        <v>292175</v>
      </c>
    </row>
    <row r="2115" spans="1:15" x14ac:dyDescent="0.3">
      <c r="A2115" t="s">
        <v>3119</v>
      </c>
      <c r="B2115">
        <v>286</v>
      </c>
      <c r="C2115">
        <v>90</v>
      </c>
      <c r="D2115">
        <v>318622</v>
      </c>
      <c r="E2115" t="s">
        <v>2216</v>
      </c>
      <c r="F2115" t="s">
        <v>5243</v>
      </c>
      <c r="G2115" t="s">
        <v>5244</v>
      </c>
      <c r="H2115">
        <v>24668</v>
      </c>
      <c r="I2115">
        <v>175</v>
      </c>
      <c r="J2115" t="s">
        <v>29</v>
      </c>
      <c r="K2115" t="s">
        <v>30</v>
      </c>
      <c r="L2115">
        <v>270000</v>
      </c>
      <c r="M2115">
        <v>2012</v>
      </c>
      <c r="N2115">
        <v>6.4</v>
      </c>
      <c r="O2115">
        <f>Table1[[#This Row],[gross]]-Table1[[#This Row],[budget]]</f>
        <v>48622</v>
      </c>
    </row>
    <row r="2116" spans="1:15" x14ac:dyDescent="0.3">
      <c r="A2116" t="s">
        <v>3085</v>
      </c>
      <c r="B2116">
        <v>192</v>
      </c>
      <c r="C2116">
        <v>100</v>
      </c>
      <c r="D2116">
        <v>18439082</v>
      </c>
      <c r="E2116" t="s">
        <v>519</v>
      </c>
      <c r="F2116" t="s">
        <v>3010</v>
      </c>
      <c r="G2116" t="s">
        <v>5246</v>
      </c>
      <c r="H2116">
        <v>94292</v>
      </c>
      <c r="I2116">
        <v>287</v>
      </c>
      <c r="J2116" t="s">
        <v>29</v>
      </c>
      <c r="K2116" t="s">
        <v>30</v>
      </c>
      <c r="L2116">
        <v>18500000</v>
      </c>
      <c r="M2116">
        <v>2009</v>
      </c>
      <c r="N2116">
        <v>6.4</v>
      </c>
      <c r="O2116">
        <f>Table1[[#This Row],[gross]]-Table1[[#This Row],[budget]]</f>
        <v>-60918</v>
      </c>
    </row>
    <row r="2117" spans="1:15" x14ac:dyDescent="0.3">
      <c r="A2117" t="s">
        <v>3109</v>
      </c>
      <c r="B2117">
        <v>344</v>
      </c>
      <c r="C2117">
        <v>94</v>
      </c>
      <c r="D2117">
        <v>237301</v>
      </c>
      <c r="E2117" t="s">
        <v>600</v>
      </c>
      <c r="F2117" t="s">
        <v>5248</v>
      </c>
      <c r="G2117" t="s">
        <v>5249</v>
      </c>
      <c r="H2117">
        <v>75669</v>
      </c>
      <c r="I2117">
        <v>451</v>
      </c>
      <c r="J2117" t="s">
        <v>29</v>
      </c>
      <c r="K2117" t="s">
        <v>200</v>
      </c>
      <c r="L2117">
        <v>500000</v>
      </c>
      <c r="M2117">
        <v>2010</v>
      </c>
      <c r="N2117">
        <v>6.4</v>
      </c>
      <c r="O2117">
        <f>Table1[[#This Row],[gross]]-Table1[[#This Row],[budget]]</f>
        <v>-262699</v>
      </c>
    </row>
    <row r="2118" spans="1:15" x14ac:dyDescent="0.3">
      <c r="A2118" t="s">
        <v>2294</v>
      </c>
      <c r="B2118">
        <v>60</v>
      </c>
      <c r="C2118">
        <v>103</v>
      </c>
      <c r="D2118">
        <v>1420578</v>
      </c>
      <c r="E2118" t="s">
        <v>2255</v>
      </c>
      <c r="F2118" t="s">
        <v>5251</v>
      </c>
      <c r="G2118" t="s">
        <v>5252</v>
      </c>
      <c r="H2118">
        <v>4894</v>
      </c>
      <c r="I2118">
        <v>122</v>
      </c>
      <c r="J2118" t="s">
        <v>29</v>
      </c>
      <c r="K2118" t="s">
        <v>30</v>
      </c>
      <c r="L2118">
        <v>1900000</v>
      </c>
      <c r="M2118">
        <v>2003</v>
      </c>
      <c r="N2118">
        <v>6.4</v>
      </c>
      <c r="O2118">
        <f>Table1[[#This Row],[gross]]-Table1[[#This Row],[budget]]</f>
        <v>-479422</v>
      </c>
    </row>
    <row r="2119" spans="1:15" x14ac:dyDescent="0.3">
      <c r="A2119" t="s">
        <v>2912</v>
      </c>
      <c r="B2119">
        <v>65</v>
      </c>
      <c r="C2119">
        <v>91</v>
      </c>
      <c r="D2119">
        <v>381186</v>
      </c>
      <c r="E2119" t="s">
        <v>224</v>
      </c>
      <c r="F2119" t="s">
        <v>2068</v>
      </c>
      <c r="G2119" t="s">
        <v>5254</v>
      </c>
      <c r="H2119">
        <v>13485</v>
      </c>
      <c r="I2119">
        <v>90</v>
      </c>
      <c r="J2119" t="s">
        <v>29</v>
      </c>
      <c r="K2119" t="s">
        <v>30</v>
      </c>
      <c r="L2119">
        <v>900000</v>
      </c>
      <c r="M2119">
        <v>2005</v>
      </c>
      <c r="N2119">
        <v>6.4</v>
      </c>
      <c r="O2119">
        <f>Table1[[#This Row],[gross]]-Table1[[#This Row],[budget]]</f>
        <v>-518814</v>
      </c>
    </row>
    <row r="2120" spans="1:15" x14ac:dyDescent="0.3">
      <c r="A2120" t="s">
        <v>3337</v>
      </c>
      <c r="B2120">
        <v>224</v>
      </c>
      <c r="C2120">
        <v>91</v>
      </c>
      <c r="D2120">
        <v>41709</v>
      </c>
      <c r="E2120" t="s">
        <v>721</v>
      </c>
      <c r="F2120" t="s">
        <v>5256</v>
      </c>
      <c r="G2120" t="s">
        <v>5257</v>
      </c>
      <c r="H2120">
        <v>54601</v>
      </c>
      <c r="I2120">
        <v>200</v>
      </c>
      <c r="J2120" t="s">
        <v>153</v>
      </c>
      <c r="K2120" t="s">
        <v>1637</v>
      </c>
      <c r="L2120">
        <v>800000</v>
      </c>
      <c r="M2120">
        <v>2009</v>
      </c>
      <c r="N2120">
        <v>6.4</v>
      </c>
      <c r="O2120">
        <f>Table1[[#This Row],[gross]]-Table1[[#This Row],[budget]]</f>
        <v>-758291</v>
      </c>
    </row>
    <row r="2121" spans="1:15" x14ac:dyDescent="0.3">
      <c r="A2121" t="s">
        <v>3893</v>
      </c>
      <c r="B2121">
        <v>238</v>
      </c>
      <c r="C2121">
        <v>95</v>
      </c>
      <c r="D2121">
        <v>100659</v>
      </c>
      <c r="E2121" t="s">
        <v>626</v>
      </c>
      <c r="F2121" t="s">
        <v>3272</v>
      </c>
      <c r="G2121" t="s">
        <v>5259</v>
      </c>
      <c r="H2121">
        <v>30160</v>
      </c>
      <c r="I2121">
        <v>193</v>
      </c>
      <c r="J2121" t="s">
        <v>29</v>
      </c>
      <c r="K2121" t="s">
        <v>30</v>
      </c>
      <c r="L2121">
        <v>900000</v>
      </c>
      <c r="M2121">
        <v>2009</v>
      </c>
      <c r="N2121">
        <v>6.4</v>
      </c>
      <c r="O2121">
        <f>Table1[[#This Row],[gross]]-Table1[[#This Row],[budget]]</f>
        <v>-799341</v>
      </c>
    </row>
    <row r="2122" spans="1:15" x14ac:dyDescent="0.3">
      <c r="A2122" t="s">
        <v>3076</v>
      </c>
      <c r="B2122">
        <v>62</v>
      </c>
      <c r="C2122">
        <v>101</v>
      </c>
      <c r="D2122">
        <v>6643</v>
      </c>
      <c r="E2122" t="s">
        <v>5261</v>
      </c>
      <c r="F2122" t="s">
        <v>1030</v>
      </c>
      <c r="G2122" t="s">
        <v>5262</v>
      </c>
      <c r="H2122">
        <v>11965</v>
      </c>
      <c r="I2122">
        <v>39</v>
      </c>
      <c r="J2122" t="s">
        <v>29</v>
      </c>
      <c r="K2122" t="s">
        <v>30</v>
      </c>
      <c r="L2122">
        <v>900000</v>
      </c>
      <c r="M2122">
        <v>2012</v>
      </c>
      <c r="N2122">
        <v>6.4</v>
      </c>
      <c r="O2122">
        <f>Table1[[#This Row],[gross]]-Table1[[#This Row],[budget]]</f>
        <v>-893357</v>
      </c>
    </row>
    <row r="2123" spans="1:15" x14ac:dyDescent="0.3">
      <c r="A2123" t="s">
        <v>818</v>
      </c>
      <c r="B2123">
        <v>125</v>
      </c>
      <c r="C2123">
        <v>123</v>
      </c>
      <c r="D2123">
        <v>47095453</v>
      </c>
      <c r="E2123" t="s">
        <v>519</v>
      </c>
      <c r="F2123" t="s">
        <v>565</v>
      </c>
      <c r="G2123" t="s">
        <v>5264</v>
      </c>
      <c r="H2123">
        <v>64595</v>
      </c>
      <c r="I2123">
        <v>316</v>
      </c>
      <c r="J2123" t="s">
        <v>29</v>
      </c>
      <c r="K2123" t="s">
        <v>30</v>
      </c>
      <c r="L2123">
        <v>48000000</v>
      </c>
      <c r="M2123">
        <v>2001</v>
      </c>
      <c r="N2123">
        <v>6.4</v>
      </c>
      <c r="O2123">
        <f>Table1[[#This Row],[gross]]-Table1[[#This Row],[budget]]</f>
        <v>-904547</v>
      </c>
    </row>
    <row r="2124" spans="1:15" x14ac:dyDescent="0.3">
      <c r="A2124" t="s">
        <v>1059</v>
      </c>
      <c r="B2124">
        <v>141</v>
      </c>
      <c r="C2124">
        <v>117</v>
      </c>
      <c r="D2124">
        <v>63695760</v>
      </c>
      <c r="E2124" t="s">
        <v>92</v>
      </c>
      <c r="F2124" t="s">
        <v>2153</v>
      </c>
      <c r="G2124" t="s">
        <v>5266</v>
      </c>
      <c r="H2124">
        <v>61490</v>
      </c>
      <c r="I2124">
        <v>264</v>
      </c>
      <c r="J2124" t="s">
        <v>29</v>
      </c>
      <c r="K2124" t="s">
        <v>30</v>
      </c>
      <c r="L2124">
        <v>65000000</v>
      </c>
      <c r="M2124">
        <v>2003</v>
      </c>
      <c r="N2124">
        <v>6.4</v>
      </c>
      <c r="O2124">
        <f>Table1[[#This Row],[gross]]-Table1[[#This Row],[budget]]</f>
        <v>-1304240</v>
      </c>
    </row>
    <row r="2125" spans="1:15" x14ac:dyDescent="0.3">
      <c r="A2125" t="s">
        <v>4072</v>
      </c>
      <c r="B2125">
        <v>213</v>
      </c>
      <c r="C2125">
        <v>97</v>
      </c>
      <c r="D2125">
        <v>23527955</v>
      </c>
      <c r="E2125" t="s">
        <v>1536</v>
      </c>
      <c r="F2125" t="s">
        <v>2393</v>
      </c>
      <c r="G2125" t="s">
        <v>5268</v>
      </c>
      <c r="H2125">
        <v>74691</v>
      </c>
      <c r="I2125">
        <v>165</v>
      </c>
      <c r="J2125" t="s">
        <v>29</v>
      </c>
      <c r="K2125" t="s">
        <v>30</v>
      </c>
      <c r="L2125">
        <v>25000000</v>
      </c>
      <c r="M2125">
        <v>2010</v>
      </c>
      <c r="N2125">
        <v>6.4</v>
      </c>
      <c r="O2125">
        <f>Table1[[#This Row],[gross]]-Table1[[#This Row],[budget]]</f>
        <v>-1472045</v>
      </c>
    </row>
    <row r="2126" spans="1:15" x14ac:dyDescent="0.3">
      <c r="A2126" t="s">
        <v>416</v>
      </c>
      <c r="B2126">
        <v>235</v>
      </c>
      <c r="C2126">
        <v>99</v>
      </c>
      <c r="D2126">
        <v>38105077</v>
      </c>
      <c r="E2126" t="s">
        <v>1576</v>
      </c>
      <c r="F2126" t="s">
        <v>5269</v>
      </c>
      <c r="G2126" t="s">
        <v>5270</v>
      </c>
      <c r="H2126">
        <v>58349</v>
      </c>
      <c r="I2126">
        <v>194</v>
      </c>
      <c r="J2126" t="s">
        <v>29</v>
      </c>
      <c r="K2126" t="s">
        <v>30</v>
      </c>
      <c r="L2126">
        <v>40000000</v>
      </c>
      <c r="M2126">
        <v>2009</v>
      </c>
      <c r="N2126">
        <v>6.4</v>
      </c>
      <c r="O2126">
        <f>Table1[[#This Row],[gross]]-Table1[[#This Row],[budget]]</f>
        <v>-1894923</v>
      </c>
    </row>
    <row r="2127" spans="1:15" x14ac:dyDescent="0.3">
      <c r="A2127" t="s">
        <v>3134</v>
      </c>
      <c r="B2127">
        <v>45</v>
      </c>
      <c r="C2127">
        <v>68</v>
      </c>
      <c r="D2127">
        <v>18081626</v>
      </c>
      <c r="E2127" t="s">
        <v>5272</v>
      </c>
      <c r="F2127" t="s">
        <v>5273</v>
      </c>
      <c r="G2127" t="s">
        <v>5274</v>
      </c>
      <c r="H2127">
        <v>4180</v>
      </c>
      <c r="I2127">
        <v>32</v>
      </c>
      <c r="J2127" t="s">
        <v>29</v>
      </c>
      <c r="K2127" t="s">
        <v>30</v>
      </c>
      <c r="L2127">
        <v>20000000</v>
      </c>
      <c r="M2127">
        <v>2005</v>
      </c>
      <c r="N2127">
        <v>6.4</v>
      </c>
      <c r="O2127">
        <f>Table1[[#This Row],[gross]]-Table1[[#This Row],[budget]]</f>
        <v>-1918374</v>
      </c>
    </row>
    <row r="2128" spans="1:15" x14ac:dyDescent="0.3">
      <c r="A2128" t="s">
        <v>3097</v>
      </c>
      <c r="B2128">
        <v>155</v>
      </c>
      <c r="C2128">
        <v>97</v>
      </c>
      <c r="D2128">
        <v>2711210</v>
      </c>
      <c r="E2128" t="s">
        <v>73</v>
      </c>
      <c r="F2128" t="s">
        <v>1586</v>
      </c>
      <c r="G2128" t="s">
        <v>5276</v>
      </c>
      <c r="H2128">
        <v>40305</v>
      </c>
      <c r="I2128">
        <v>86</v>
      </c>
      <c r="J2128" t="s">
        <v>29</v>
      </c>
      <c r="K2128" t="s">
        <v>30</v>
      </c>
      <c r="L2128">
        <v>5000000</v>
      </c>
      <c r="M2128">
        <v>2010</v>
      </c>
      <c r="N2128">
        <v>6.4</v>
      </c>
      <c r="O2128">
        <f>Table1[[#This Row],[gross]]-Table1[[#This Row],[budget]]</f>
        <v>-2288790</v>
      </c>
    </row>
    <row r="2129" spans="1:15" x14ac:dyDescent="0.3">
      <c r="A2129" t="s">
        <v>3129</v>
      </c>
      <c r="B2129">
        <v>32</v>
      </c>
      <c r="C2129">
        <v>82</v>
      </c>
      <c r="D2129">
        <v>9975684</v>
      </c>
      <c r="E2129" t="s">
        <v>676</v>
      </c>
      <c r="F2129" t="s">
        <v>5278</v>
      </c>
      <c r="G2129" t="s">
        <v>5279</v>
      </c>
      <c r="H2129">
        <v>20033</v>
      </c>
      <c r="I2129">
        <v>117</v>
      </c>
      <c r="J2129" t="s">
        <v>29</v>
      </c>
      <c r="K2129" t="s">
        <v>442</v>
      </c>
      <c r="L2129">
        <v>13000000</v>
      </c>
      <c r="M2129">
        <v>1998</v>
      </c>
      <c r="N2129">
        <v>6.4</v>
      </c>
      <c r="O2129">
        <f>Table1[[#This Row],[gross]]-Table1[[#This Row],[budget]]</f>
        <v>-3024316</v>
      </c>
    </row>
    <row r="2130" spans="1:15" x14ac:dyDescent="0.3">
      <c r="A2130" t="s">
        <v>3344</v>
      </c>
      <c r="B2130">
        <v>201</v>
      </c>
      <c r="C2130">
        <v>112</v>
      </c>
      <c r="D2130">
        <v>36665854</v>
      </c>
      <c r="E2130" t="s">
        <v>39</v>
      </c>
      <c r="F2130" t="s">
        <v>5280</v>
      </c>
      <c r="G2130" t="s">
        <v>5281</v>
      </c>
      <c r="H2130">
        <v>76498</v>
      </c>
      <c r="I2130">
        <v>203</v>
      </c>
      <c r="J2130" t="s">
        <v>29</v>
      </c>
      <c r="K2130" t="s">
        <v>241</v>
      </c>
      <c r="L2130">
        <v>40000000</v>
      </c>
      <c r="M2130">
        <v>2011</v>
      </c>
      <c r="N2130">
        <v>6.4</v>
      </c>
      <c r="O2130">
        <f>Table1[[#This Row],[gross]]-Table1[[#This Row],[budget]]</f>
        <v>-3334146</v>
      </c>
    </row>
    <row r="2131" spans="1:15" x14ac:dyDescent="0.3">
      <c r="A2131" t="s">
        <v>3092</v>
      </c>
      <c r="B2131">
        <v>50</v>
      </c>
      <c r="C2131">
        <v>98</v>
      </c>
      <c r="D2131">
        <v>101228</v>
      </c>
      <c r="E2131" t="s">
        <v>73</v>
      </c>
      <c r="F2131" t="s">
        <v>3559</v>
      </c>
      <c r="G2131" t="s">
        <v>5282</v>
      </c>
      <c r="H2131">
        <v>7228</v>
      </c>
      <c r="I2131">
        <v>53</v>
      </c>
      <c r="J2131" t="s">
        <v>29</v>
      </c>
      <c r="K2131" t="s">
        <v>30</v>
      </c>
      <c r="L2131">
        <v>3500000</v>
      </c>
      <c r="M2131">
        <v>2005</v>
      </c>
      <c r="N2131">
        <v>6.4</v>
      </c>
      <c r="O2131">
        <f>Table1[[#This Row],[gross]]-Table1[[#This Row],[budget]]</f>
        <v>-3398772</v>
      </c>
    </row>
    <row r="2132" spans="1:15" x14ac:dyDescent="0.3">
      <c r="A2132" t="s">
        <v>3486</v>
      </c>
      <c r="B2132">
        <v>129</v>
      </c>
      <c r="C2132">
        <v>92</v>
      </c>
      <c r="D2132">
        <v>4881867</v>
      </c>
      <c r="E2132" t="s">
        <v>2765</v>
      </c>
      <c r="F2132" t="s">
        <v>1521</v>
      </c>
      <c r="G2132" t="s">
        <v>5283</v>
      </c>
      <c r="H2132">
        <v>15200</v>
      </c>
      <c r="I2132">
        <v>76</v>
      </c>
      <c r="J2132" t="s">
        <v>29</v>
      </c>
      <c r="K2132" t="s">
        <v>30</v>
      </c>
      <c r="L2132">
        <v>9000000</v>
      </c>
      <c r="M2132">
        <v>2008</v>
      </c>
      <c r="N2132">
        <v>6.4</v>
      </c>
      <c r="O2132">
        <f>Table1[[#This Row],[gross]]-Table1[[#This Row],[budget]]</f>
        <v>-4118133</v>
      </c>
    </row>
    <row r="2133" spans="1:15" x14ac:dyDescent="0.3">
      <c r="A2133" t="s">
        <v>539</v>
      </c>
      <c r="B2133">
        <v>42</v>
      </c>
      <c r="C2133">
        <v>124</v>
      </c>
      <c r="D2133">
        <v>10763469</v>
      </c>
      <c r="E2133" t="s">
        <v>699</v>
      </c>
      <c r="F2133" t="s">
        <v>539</v>
      </c>
      <c r="G2133" t="s">
        <v>5284</v>
      </c>
      <c r="H2133">
        <v>13692</v>
      </c>
      <c r="I2133">
        <v>55</v>
      </c>
      <c r="J2133" t="s">
        <v>29</v>
      </c>
      <c r="K2133" t="s">
        <v>30</v>
      </c>
      <c r="L2133">
        <v>15000000</v>
      </c>
      <c r="M2133">
        <v>1989</v>
      </c>
      <c r="N2133">
        <v>6.4</v>
      </c>
      <c r="O2133">
        <f>Table1[[#This Row],[gross]]-Table1[[#This Row],[budget]]</f>
        <v>-4236531</v>
      </c>
    </row>
    <row r="2134" spans="1:15" x14ac:dyDescent="0.3">
      <c r="A2134" t="s">
        <v>3203</v>
      </c>
      <c r="B2134">
        <v>117</v>
      </c>
      <c r="C2134">
        <v>99</v>
      </c>
      <c r="D2134">
        <v>1654367</v>
      </c>
      <c r="E2134" t="s">
        <v>393</v>
      </c>
      <c r="F2134" t="s">
        <v>2664</v>
      </c>
      <c r="G2134" t="s">
        <v>5285</v>
      </c>
      <c r="H2134">
        <v>18355</v>
      </c>
      <c r="I2134">
        <v>106</v>
      </c>
      <c r="J2134" t="s">
        <v>29</v>
      </c>
      <c r="K2134" t="s">
        <v>30</v>
      </c>
      <c r="L2134">
        <v>7000000</v>
      </c>
      <c r="M2134">
        <v>2006</v>
      </c>
      <c r="N2134">
        <v>6.4</v>
      </c>
      <c r="O2134">
        <f>Table1[[#This Row],[gross]]-Table1[[#This Row],[budget]]</f>
        <v>-5345633</v>
      </c>
    </row>
    <row r="2135" spans="1:15" x14ac:dyDescent="0.3">
      <c r="A2135" t="s">
        <v>1287</v>
      </c>
      <c r="B2135">
        <v>313</v>
      </c>
      <c r="C2135">
        <v>99</v>
      </c>
      <c r="D2135">
        <v>59617068</v>
      </c>
      <c r="E2135" t="s">
        <v>289</v>
      </c>
      <c r="F2135" t="s">
        <v>5286</v>
      </c>
      <c r="G2135" t="s">
        <v>5287</v>
      </c>
      <c r="H2135">
        <v>213863</v>
      </c>
      <c r="I2135">
        <v>310</v>
      </c>
      <c r="J2135" t="s">
        <v>29</v>
      </c>
      <c r="K2135" t="s">
        <v>30</v>
      </c>
      <c r="L2135">
        <v>65000000</v>
      </c>
      <c r="M2135">
        <v>2012</v>
      </c>
      <c r="N2135">
        <v>6.4</v>
      </c>
      <c r="O2135">
        <f>Table1[[#This Row],[gross]]-Table1[[#This Row],[budget]]</f>
        <v>-5382932</v>
      </c>
    </row>
    <row r="2136" spans="1:15" x14ac:dyDescent="0.3">
      <c r="A2136" t="s">
        <v>4002</v>
      </c>
      <c r="B2136">
        <v>60</v>
      </c>
      <c r="C2136">
        <v>103</v>
      </c>
      <c r="D2136">
        <v>51317350</v>
      </c>
      <c r="E2136" t="s">
        <v>309</v>
      </c>
      <c r="F2136" t="s">
        <v>902</v>
      </c>
      <c r="G2136" t="s">
        <v>5288</v>
      </c>
      <c r="H2136">
        <v>78343</v>
      </c>
      <c r="I2136">
        <v>139</v>
      </c>
      <c r="J2136" t="s">
        <v>29</v>
      </c>
      <c r="K2136" t="s">
        <v>30</v>
      </c>
      <c r="L2136">
        <v>57000000</v>
      </c>
      <c r="M2136">
        <v>1996</v>
      </c>
      <c r="N2136">
        <v>6.4</v>
      </c>
      <c r="O2136">
        <f>Table1[[#This Row],[gross]]-Table1[[#This Row],[budget]]</f>
        <v>-5682650</v>
      </c>
    </row>
    <row r="2137" spans="1:15" x14ac:dyDescent="0.3">
      <c r="A2137" t="s">
        <v>3785</v>
      </c>
      <c r="B2137">
        <v>99</v>
      </c>
      <c r="C2137">
        <v>112</v>
      </c>
      <c r="D2137">
        <v>38360195</v>
      </c>
      <c r="E2137" t="s">
        <v>1061</v>
      </c>
      <c r="F2137" t="s">
        <v>5289</v>
      </c>
      <c r="G2137" t="s">
        <v>5290</v>
      </c>
      <c r="H2137">
        <v>21215</v>
      </c>
      <c r="I2137">
        <v>116</v>
      </c>
      <c r="J2137" t="s">
        <v>29</v>
      </c>
      <c r="K2137" t="s">
        <v>30</v>
      </c>
      <c r="L2137">
        <v>45000000</v>
      </c>
      <c r="M2137">
        <v>2006</v>
      </c>
      <c r="N2137">
        <v>6.4</v>
      </c>
      <c r="O2137">
        <f>Table1[[#This Row],[gross]]-Table1[[#This Row],[budget]]</f>
        <v>-6639805</v>
      </c>
    </row>
    <row r="2138" spans="1:15" x14ac:dyDescent="0.3">
      <c r="A2138" t="s">
        <v>3079</v>
      </c>
      <c r="B2138">
        <v>25</v>
      </c>
      <c r="C2138">
        <v>101</v>
      </c>
      <c r="D2138">
        <v>10696</v>
      </c>
      <c r="E2138" t="s">
        <v>543</v>
      </c>
      <c r="F2138" t="s">
        <v>5291</v>
      </c>
      <c r="G2138" t="s">
        <v>5292</v>
      </c>
      <c r="H2138">
        <v>10771</v>
      </c>
      <c r="I2138">
        <v>65</v>
      </c>
      <c r="J2138" t="s">
        <v>29</v>
      </c>
      <c r="K2138" t="s">
        <v>30</v>
      </c>
      <c r="L2138">
        <v>6800000</v>
      </c>
      <c r="M2138">
        <v>2003</v>
      </c>
      <c r="N2138">
        <v>6.4</v>
      </c>
      <c r="O2138">
        <f>Table1[[#This Row],[gross]]-Table1[[#This Row],[budget]]</f>
        <v>-6789304</v>
      </c>
    </row>
    <row r="2139" spans="1:15" x14ac:dyDescent="0.3">
      <c r="A2139" t="s">
        <v>1884</v>
      </c>
      <c r="B2139">
        <v>227</v>
      </c>
      <c r="C2139">
        <v>128</v>
      </c>
      <c r="D2139">
        <v>72515360</v>
      </c>
      <c r="E2139" t="s">
        <v>1366</v>
      </c>
      <c r="F2139" t="s">
        <v>5293</v>
      </c>
      <c r="G2139" t="s">
        <v>5294</v>
      </c>
      <c r="H2139">
        <v>86152</v>
      </c>
      <c r="I2139">
        <v>411</v>
      </c>
      <c r="J2139" t="s">
        <v>32</v>
      </c>
      <c r="K2139" t="s">
        <v>200</v>
      </c>
      <c r="L2139">
        <v>80000000</v>
      </c>
      <c r="M2139">
        <v>2005</v>
      </c>
      <c r="N2139">
        <v>6.4</v>
      </c>
      <c r="O2139">
        <f>Table1[[#This Row],[gross]]-Table1[[#This Row],[budget]]</f>
        <v>-7484640</v>
      </c>
    </row>
    <row r="2140" spans="1:15" x14ac:dyDescent="0.3">
      <c r="A2140" t="s">
        <v>3094</v>
      </c>
      <c r="B2140">
        <v>41</v>
      </c>
      <c r="C2140">
        <v>99</v>
      </c>
      <c r="D2140">
        <v>398420</v>
      </c>
      <c r="E2140" t="s">
        <v>26</v>
      </c>
      <c r="F2140" t="s">
        <v>1445</v>
      </c>
      <c r="G2140" t="s">
        <v>5295</v>
      </c>
      <c r="H2140">
        <v>5049</v>
      </c>
      <c r="I2140">
        <v>48</v>
      </c>
      <c r="J2140" t="s">
        <v>29</v>
      </c>
      <c r="K2140" t="s">
        <v>30</v>
      </c>
      <c r="L2140">
        <v>8000000</v>
      </c>
      <c r="M2140">
        <v>2007</v>
      </c>
      <c r="N2140">
        <v>6.4</v>
      </c>
      <c r="O2140">
        <f>Table1[[#This Row],[gross]]-Table1[[#This Row],[budget]]</f>
        <v>-7601580</v>
      </c>
    </row>
    <row r="2141" spans="1:15" x14ac:dyDescent="0.3">
      <c r="A2141" t="s">
        <v>3125</v>
      </c>
      <c r="B2141">
        <v>242</v>
      </c>
      <c r="C2141">
        <v>88</v>
      </c>
      <c r="D2141">
        <v>62321039</v>
      </c>
      <c r="E2141" t="s">
        <v>5296</v>
      </c>
      <c r="F2141" t="s">
        <v>5297</v>
      </c>
      <c r="G2141" t="s">
        <v>5298</v>
      </c>
      <c r="H2141">
        <v>117096</v>
      </c>
      <c r="I2141">
        <v>271</v>
      </c>
      <c r="J2141" t="s">
        <v>29</v>
      </c>
      <c r="K2141" t="s">
        <v>30</v>
      </c>
      <c r="L2141">
        <v>70000000</v>
      </c>
      <c r="M2141">
        <v>2012</v>
      </c>
      <c r="N2141">
        <v>6.4</v>
      </c>
      <c r="O2141">
        <f>Table1[[#This Row],[gross]]-Table1[[#This Row],[budget]]</f>
        <v>-7678961</v>
      </c>
    </row>
    <row r="2142" spans="1:15" x14ac:dyDescent="0.3">
      <c r="A2142" t="s">
        <v>1615</v>
      </c>
      <c r="B2142">
        <v>78</v>
      </c>
      <c r="C2142">
        <v>90</v>
      </c>
      <c r="D2142">
        <v>303439</v>
      </c>
      <c r="E2142" t="s">
        <v>269</v>
      </c>
      <c r="F2142" t="s">
        <v>5299</v>
      </c>
      <c r="G2142" t="s">
        <v>5300</v>
      </c>
      <c r="H2142">
        <v>12125</v>
      </c>
      <c r="I2142">
        <v>78</v>
      </c>
      <c r="J2142" t="s">
        <v>29</v>
      </c>
      <c r="K2142" t="s">
        <v>30</v>
      </c>
      <c r="L2142">
        <v>8000000</v>
      </c>
      <c r="M2142">
        <v>2007</v>
      </c>
      <c r="N2142">
        <v>6.4</v>
      </c>
      <c r="O2142">
        <f>Table1[[#This Row],[gross]]-Table1[[#This Row],[budget]]</f>
        <v>-7696561</v>
      </c>
    </row>
    <row r="2143" spans="1:15" x14ac:dyDescent="0.3">
      <c r="A2143" t="s">
        <v>3059</v>
      </c>
      <c r="B2143">
        <v>26</v>
      </c>
      <c r="C2143">
        <v>107</v>
      </c>
      <c r="D2143">
        <v>53481</v>
      </c>
      <c r="E2143" t="s">
        <v>208</v>
      </c>
      <c r="F2143" t="s">
        <v>4928</v>
      </c>
      <c r="G2143" t="s">
        <v>5301</v>
      </c>
      <c r="H2143">
        <v>5557</v>
      </c>
      <c r="I2143">
        <v>34</v>
      </c>
      <c r="J2143" t="s">
        <v>29</v>
      </c>
      <c r="K2143" t="s">
        <v>30</v>
      </c>
      <c r="L2143">
        <v>8000000</v>
      </c>
      <c r="M2143">
        <v>2006</v>
      </c>
      <c r="N2143">
        <v>6.4</v>
      </c>
      <c r="O2143">
        <f>Table1[[#This Row],[gross]]-Table1[[#This Row],[budget]]</f>
        <v>-7946519</v>
      </c>
    </row>
    <row r="2144" spans="1:15" x14ac:dyDescent="0.3">
      <c r="A2144" t="s">
        <v>2702</v>
      </c>
      <c r="B2144">
        <v>197</v>
      </c>
      <c r="C2144">
        <v>128</v>
      </c>
      <c r="D2144">
        <v>126930660</v>
      </c>
      <c r="E2144" t="s">
        <v>715</v>
      </c>
      <c r="F2144" t="s">
        <v>5302</v>
      </c>
      <c r="G2144" t="s">
        <v>5303</v>
      </c>
      <c r="H2144">
        <v>157519</v>
      </c>
      <c r="I2144">
        <v>683</v>
      </c>
      <c r="J2144" t="s">
        <v>29</v>
      </c>
      <c r="K2144" t="s">
        <v>200</v>
      </c>
      <c r="L2144">
        <v>135000000</v>
      </c>
      <c r="M2144">
        <v>1999</v>
      </c>
      <c r="N2144">
        <v>6.4</v>
      </c>
      <c r="O2144">
        <f>Table1[[#This Row],[gross]]-Table1[[#This Row],[budget]]</f>
        <v>-8069340</v>
      </c>
    </row>
    <row r="2145" spans="1:15" x14ac:dyDescent="0.3">
      <c r="A2145" t="s">
        <v>349</v>
      </c>
      <c r="B2145">
        <v>248</v>
      </c>
      <c r="C2145">
        <v>102</v>
      </c>
      <c r="D2145">
        <v>11169531</v>
      </c>
      <c r="E2145" t="s">
        <v>676</v>
      </c>
      <c r="F2145" t="s">
        <v>5304</v>
      </c>
      <c r="G2145" t="s">
        <v>5305</v>
      </c>
      <c r="H2145">
        <v>79855</v>
      </c>
      <c r="I2145">
        <v>235</v>
      </c>
      <c r="J2145" t="s">
        <v>29</v>
      </c>
      <c r="K2145" t="s">
        <v>200</v>
      </c>
      <c r="L2145">
        <v>20000000</v>
      </c>
      <c r="M2145">
        <v>2008</v>
      </c>
      <c r="N2145">
        <v>6.4</v>
      </c>
      <c r="O2145">
        <f>Table1[[#This Row],[gross]]-Table1[[#This Row],[budget]]</f>
        <v>-8830469</v>
      </c>
    </row>
    <row r="2146" spans="1:15" x14ac:dyDescent="0.3">
      <c r="A2146" t="s">
        <v>3857</v>
      </c>
      <c r="B2146">
        <v>230</v>
      </c>
      <c r="C2146">
        <v>111</v>
      </c>
      <c r="D2146">
        <v>36064910</v>
      </c>
      <c r="E2146" t="s">
        <v>672</v>
      </c>
      <c r="F2146" t="s">
        <v>339</v>
      </c>
      <c r="G2146" t="s">
        <v>5306</v>
      </c>
      <c r="H2146">
        <v>166610</v>
      </c>
      <c r="I2146">
        <v>211</v>
      </c>
      <c r="J2146" t="s">
        <v>29</v>
      </c>
      <c r="K2146" t="s">
        <v>30</v>
      </c>
      <c r="L2146">
        <v>45000000</v>
      </c>
      <c r="M2146">
        <v>2008</v>
      </c>
      <c r="N2146">
        <v>6.4</v>
      </c>
      <c r="O2146">
        <f>Table1[[#This Row],[gross]]-Table1[[#This Row],[budget]]</f>
        <v>-8935090</v>
      </c>
    </row>
    <row r="2147" spans="1:15" x14ac:dyDescent="0.3">
      <c r="A2147" t="s">
        <v>416</v>
      </c>
      <c r="B2147">
        <v>265</v>
      </c>
      <c r="C2147">
        <v>110</v>
      </c>
      <c r="D2147">
        <v>16005978</v>
      </c>
      <c r="E2147" t="s">
        <v>1366</v>
      </c>
      <c r="F2147" t="s">
        <v>5307</v>
      </c>
      <c r="G2147" t="s">
        <v>5308</v>
      </c>
      <c r="H2147">
        <v>72886</v>
      </c>
      <c r="I2147">
        <v>190</v>
      </c>
      <c r="J2147" t="s">
        <v>29</v>
      </c>
      <c r="K2147" t="s">
        <v>30</v>
      </c>
      <c r="L2147">
        <v>26000000</v>
      </c>
      <c r="M2147">
        <v>2012</v>
      </c>
      <c r="N2147">
        <v>6.4</v>
      </c>
      <c r="O2147">
        <f>Table1[[#This Row],[gross]]-Table1[[#This Row],[budget]]</f>
        <v>-9994022</v>
      </c>
    </row>
    <row r="2148" spans="1:15" x14ac:dyDescent="0.3">
      <c r="A2148" t="s">
        <v>3466</v>
      </c>
      <c r="B2148">
        <v>211</v>
      </c>
      <c r="C2148">
        <v>113</v>
      </c>
      <c r="D2148">
        <v>29802761</v>
      </c>
      <c r="E2148" t="s">
        <v>1941</v>
      </c>
      <c r="F2148" t="s">
        <v>44</v>
      </c>
      <c r="G2148" t="s">
        <v>5309</v>
      </c>
      <c r="H2148">
        <v>46480</v>
      </c>
      <c r="I2148">
        <v>115</v>
      </c>
      <c r="J2148" t="s">
        <v>29</v>
      </c>
      <c r="K2148" t="s">
        <v>30</v>
      </c>
      <c r="L2148">
        <v>40000000</v>
      </c>
      <c r="M2148">
        <v>2013</v>
      </c>
      <c r="N2148">
        <v>6.4</v>
      </c>
      <c r="O2148">
        <f>Table1[[#This Row],[gross]]-Table1[[#This Row],[budget]]</f>
        <v>-10197239</v>
      </c>
    </row>
    <row r="2149" spans="1:15" x14ac:dyDescent="0.3">
      <c r="A2149" t="s">
        <v>1897</v>
      </c>
      <c r="B2149">
        <v>78</v>
      </c>
      <c r="C2149">
        <v>112</v>
      </c>
      <c r="D2149">
        <v>4485485</v>
      </c>
      <c r="E2149" t="s">
        <v>305</v>
      </c>
      <c r="F2149" t="s">
        <v>44</v>
      </c>
      <c r="G2149" t="s">
        <v>5310</v>
      </c>
      <c r="H2149">
        <v>14612</v>
      </c>
      <c r="I2149">
        <v>105</v>
      </c>
      <c r="J2149" t="s">
        <v>29</v>
      </c>
      <c r="K2149" t="s">
        <v>30</v>
      </c>
      <c r="L2149">
        <v>15000000</v>
      </c>
      <c r="M2149">
        <v>1999</v>
      </c>
      <c r="N2149">
        <v>6.4</v>
      </c>
      <c r="O2149">
        <f>Table1[[#This Row],[gross]]-Table1[[#This Row],[budget]]</f>
        <v>-10514515</v>
      </c>
    </row>
    <row r="2150" spans="1:15" x14ac:dyDescent="0.3">
      <c r="A2150" t="s">
        <v>3121</v>
      </c>
      <c r="B2150">
        <v>116</v>
      </c>
      <c r="C2150">
        <v>90</v>
      </c>
      <c r="D2150">
        <v>4360548</v>
      </c>
      <c r="E2150" t="s">
        <v>699</v>
      </c>
      <c r="F2150" t="s">
        <v>5311</v>
      </c>
      <c r="G2150" t="s">
        <v>5312</v>
      </c>
      <c r="H2150">
        <v>13371</v>
      </c>
      <c r="I2150">
        <v>60</v>
      </c>
      <c r="J2150" t="s">
        <v>29</v>
      </c>
      <c r="K2150" t="s">
        <v>30</v>
      </c>
      <c r="L2150">
        <v>15000000</v>
      </c>
      <c r="M2150">
        <v>2009</v>
      </c>
      <c r="N2150">
        <v>6.4</v>
      </c>
      <c r="O2150">
        <f>Table1[[#This Row],[gross]]-Table1[[#This Row],[budget]]</f>
        <v>-10639452</v>
      </c>
    </row>
    <row r="2151" spans="1:15" x14ac:dyDescent="0.3">
      <c r="A2151" t="s">
        <v>387</v>
      </c>
      <c r="B2151">
        <v>72</v>
      </c>
      <c r="C2151">
        <v>86</v>
      </c>
      <c r="D2151">
        <v>333976</v>
      </c>
      <c r="E2151" t="s">
        <v>338</v>
      </c>
      <c r="F2151" t="s">
        <v>5313</v>
      </c>
      <c r="G2151" t="s">
        <v>5314</v>
      </c>
      <c r="H2151">
        <v>12559</v>
      </c>
      <c r="I2151">
        <v>90</v>
      </c>
      <c r="J2151" t="s">
        <v>29</v>
      </c>
      <c r="K2151" t="s">
        <v>30</v>
      </c>
      <c r="L2151">
        <v>12000000</v>
      </c>
      <c r="M2151">
        <v>2002</v>
      </c>
      <c r="N2151">
        <v>6.4</v>
      </c>
      <c r="O2151">
        <f>Table1[[#This Row],[gross]]-Table1[[#This Row],[budget]]</f>
        <v>-11666024</v>
      </c>
    </row>
    <row r="2152" spans="1:15" x14ac:dyDescent="0.3">
      <c r="A2152" t="s">
        <v>1816</v>
      </c>
      <c r="B2152">
        <v>358</v>
      </c>
      <c r="C2152">
        <v>106</v>
      </c>
      <c r="D2152">
        <v>18298649</v>
      </c>
      <c r="E2152" t="s">
        <v>721</v>
      </c>
      <c r="F2152" t="s">
        <v>5315</v>
      </c>
      <c r="G2152" t="s">
        <v>5316</v>
      </c>
      <c r="H2152">
        <v>85024</v>
      </c>
      <c r="I2152">
        <v>242</v>
      </c>
      <c r="J2152" t="s">
        <v>29</v>
      </c>
      <c r="K2152" t="s">
        <v>30</v>
      </c>
      <c r="L2152">
        <v>30000000</v>
      </c>
      <c r="M2152">
        <v>2011</v>
      </c>
      <c r="N2152">
        <v>6.4</v>
      </c>
      <c r="O2152">
        <f>Table1[[#This Row],[gross]]-Table1[[#This Row],[budget]]</f>
        <v>-11701351</v>
      </c>
    </row>
    <row r="2153" spans="1:15" x14ac:dyDescent="0.3">
      <c r="A2153" t="s">
        <v>1080</v>
      </c>
      <c r="B2153">
        <v>63</v>
      </c>
      <c r="C2153">
        <v>107</v>
      </c>
      <c r="D2153">
        <v>18636537</v>
      </c>
      <c r="E2153" t="s">
        <v>5317</v>
      </c>
      <c r="F2153" t="s">
        <v>87</v>
      </c>
      <c r="G2153" t="s">
        <v>5318</v>
      </c>
      <c r="H2153">
        <v>69197</v>
      </c>
      <c r="I2153">
        <v>216</v>
      </c>
      <c r="J2153" t="s">
        <v>29</v>
      </c>
      <c r="K2153" t="s">
        <v>128</v>
      </c>
      <c r="L2153">
        <v>32000000</v>
      </c>
      <c r="M2153">
        <v>1995</v>
      </c>
      <c r="N2153">
        <v>6.4</v>
      </c>
      <c r="O2153">
        <f>Table1[[#This Row],[gross]]-Table1[[#This Row],[budget]]</f>
        <v>-13363463</v>
      </c>
    </row>
    <row r="2154" spans="1:15" x14ac:dyDescent="0.3">
      <c r="A2154" t="s">
        <v>3068</v>
      </c>
      <c r="B2154">
        <v>205</v>
      </c>
      <c r="C2154">
        <v>105</v>
      </c>
      <c r="D2154">
        <v>613556</v>
      </c>
      <c r="E2154" t="s">
        <v>4219</v>
      </c>
      <c r="F2154" t="s">
        <v>5319</v>
      </c>
      <c r="G2154" t="s">
        <v>5320</v>
      </c>
      <c r="H2154">
        <v>9427</v>
      </c>
      <c r="I2154">
        <v>87</v>
      </c>
      <c r="J2154" t="s">
        <v>139</v>
      </c>
      <c r="K2154" t="s">
        <v>817</v>
      </c>
      <c r="L2154">
        <v>15000000</v>
      </c>
      <c r="M2154">
        <v>2015</v>
      </c>
      <c r="N2154">
        <v>6.4</v>
      </c>
      <c r="O2154">
        <f>Table1[[#This Row],[gross]]-Table1[[#This Row],[budget]]</f>
        <v>-14386444</v>
      </c>
    </row>
    <row r="2155" spans="1:15" x14ac:dyDescent="0.3">
      <c r="A2155" t="s">
        <v>3048</v>
      </c>
      <c r="B2155">
        <v>75</v>
      </c>
      <c r="C2155">
        <v>118</v>
      </c>
      <c r="D2155">
        <v>399879</v>
      </c>
      <c r="E2155" t="s">
        <v>140</v>
      </c>
      <c r="F2155" t="s">
        <v>5321</v>
      </c>
      <c r="G2155" t="s">
        <v>5322</v>
      </c>
      <c r="H2155">
        <v>5772</v>
      </c>
      <c r="I2155">
        <v>115</v>
      </c>
      <c r="J2155" t="s">
        <v>29</v>
      </c>
      <c r="K2155" t="s">
        <v>581</v>
      </c>
      <c r="L2155">
        <v>15000000</v>
      </c>
      <c r="M2155">
        <v>2006</v>
      </c>
      <c r="N2155">
        <v>6.4</v>
      </c>
      <c r="O2155">
        <f>Table1[[#This Row],[gross]]-Table1[[#This Row],[budget]]</f>
        <v>-14600121</v>
      </c>
    </row>
    <row r="2156" spans="1:15" x14ac:dyDescent="0.3">
      <c r="A2156" t="s">
        <v>3699</v>
      </c>
      <c r="B2156">
        <v>79</v>
      </c>
      <c r="C2156">
        <v>111</v>
      </c>
      <c r="D2156">
        <v>5205343</v>
      </c>
      <c r="E2156" t="s">
        <v>5323</v>
      </c>
      <c r="F2156" t="s">
        <v>5324</v>
      </c>
      <c r="G2156" t="s">
        <v>5325</v>
      </c>
      <c r="H2156">
        <v>11958</v>
      </c>
      <c r="I2156">
        <v>39</v>
      </c>
      <c r="J2156" t="s">
        <v>29</v>
      </c>
      <c r="K2156" t="s">
        <v>30</v>
      </c>
      <c r="L2156">
        <v>20000000</v>
      </c>
      <c r="M2156">
        <v>2009</v>
      </c>
      <c r="N2156">
        <v>6.4</v>
      </c>
      <c r="O2156">
        <f>Table1[[#This Row],[gross]]-Table1[[#This Row],[budget]]</f>
        <v>-14794657</v>
      </c>
    </row>
    <row r="2157" spans="1:15" x14ac:dyDescent="0.3">
      <c r="A2157" t="s">
        <v>539</v>
      </c>
      <c r="B2157">
        <v>128</v>
      </c>
      <c r="C2157">
        <v>108</v>
      </c>
      <c r="D2157">
        <v>3203044</v>
      </c>
      <c r="E2157" t="s">
        <v>289</v>
      </c>
      <c r="F2157" t="s">
        <v>539</v>
      </c>
      <c r="G2157" t="s">
        <v>5326</v>
      </c>
      <c r="H2157">
        <v>25165</v>
      </c>
      <c r="I2157">
        <v>155</v>
      </c>
      <c r="J2157" t="s">
        <v>29</v>
      </c>
      <c r="K2157" t="s">
        <v>30</v>
      </c>
      <c r="L2157">
        <v>18000000</v>
      </c>
      <c r="M2157">
        <v>2003</v>
      </c>
      <c r="N2157">
        <v>6.4</v>
      </c>
      <c r="O2157">
        <f>Table1[[#This Row],[gross]]-Table1[[#This Row],[budget]]</f>
        <v>-14796956</v>
      </c>
    </row>
    <row r="2158" spans="1:15" x14ac:dyDescent="0.3">
      <c r="A2158" t="s">
        <v>3089</v>
      </c>
      <c r="B2158">
        <v>70</v>
      </c>
      <c r="C2158">
        <v>100</v>
      </c>
      <c r="D2158">
        <v>10114315</v>
      </c>
      <c r="E2158" t="s">
        <v>269</v>
      </c>
      <c r="F2158" t="s">
        <v>5327</v>
      </c>
      <c r="G2158" t="s">
        <v>5328</v>
      </c>
      <c r="H2158">
        <v>18693</v>
      </c>
      <c r="I2158">
        <v>187</v>
      </c>
      <c r="J2158" t="s">
        <v>29</v>
      </c>
      <c r="K2158" t="s">
        <v>30</v>
      </c>
      <c r="L2158">
        <v>25000000</v>
      </c>
      <c r="M2158">
        <v>1999</v>
      </c>
      <c r="N2158">
        <v>6.4</v>
      </c>
      <c r="O2158">
        <f>Table1[[#This Row],[gross]]-Table1[[#This Row],[budget]]</f>
        <v>-14885685</v>
      </c>
    </row>
    <row r="2159" spans="1:15" x14ac:dyDescent="0.3">
      <c r="A2159" t="s">
        <v>2066</v>
      </c>
      <c r="B2159">
        <v>215</v>
      </c>
      <c r="C2159">
        <v>118</v>
      </c>
      <c r="D2159">
        <v>37035845</v>
      </c>
      <c r="E2159" t="s">
        <v>1699</v>
      </c>
      <c r="F2159" t="s">
        <v>468</v>
      </c>
      <c r="G2159" t="s">
        <v>5329</v>
      </c>
      <c r="H2159">
        <v>136680</v>
      </c>
      <c r="I2159">
        <v>149</v>
      </c>
      <c r="J2159" t="s">
        <v>29</v>
      </c>
      <c r="K2159" t="s">
        <v>30</v>
      </c>
      <c r="L2159">
        <v>52000000</v>
      </c>
      <c r="M2159">
        <v>2011</v>
      </c>
      <c r="N2159">
        <v>6.4</v>
      </c>
      <c r="O2159">
        <f>Table1[[#This Row],[gross]]-Table1[[#This Row],[budget]]</f>
        <v>-14964155</v>
      </c>
    </row>
    <row r="2160" spans="1:15" x14ac:dyDescent="0.3">
      <c r="A2160" t="s">
        <v>3074</v>
      </c>
      <c r="B2160">
        <v>50</v>
      </c>
      <c r="C2160">
        <v>102</v>
      </c>
      <c r="D2160">
        <v>2000000</v>
      </c>
      <c r="E2160" t="s">
        <v>2525</v>
      </c>
      <c r="F2160" t="s">
        <v>5330</v>
      </c>
      <c r="G2160" t="s">
        <v>5331</v>
      </c>
      <c r="H2160">
        <v>1275</v>
      </c>
      <c r="I2160">
        <v>27</v>
      </c>
      <c r="J2160" t="s">
        <v>29</v>
      </c>
      <c r="K2160" t="s">
        <v>30</v>
      </c>
      <c r="L2160">
        <v>17000000</v>
      </c>
      <c r="M2160">
        <v>1981</v>
      </c>
      <c r="N2160">
        <v>6.4</v>
      </c>
      <c r="O2160">
        <f>Table1[[#This Row],[gross]]-Table1[[#This Row],[budget]]</f>
        <v>-15000000</v>
      </c>
    </row>
    <row r="2161" spans="1:15" x14ac:dyDescent="0.3">
      <c r="A2161" t="s">
        <v>3046</v>
      </c>
      <c r="B2161">
        <v>197</v>
      </c>
      <c r="C2161">
        <v>119</v>
      </c>
      <c r="D2161">
        <v>39440655</v>
      </c>
      <c r="E2161" t="s">
        <v>5332</v>
      </c>
      <c r="F2161" t="s">
        <v>2745</v>
      </c>
      <c r="G2161" t="s">
        <v>5333</v>
      </c>
      <c r="H2161">
        <v>61680</v>
      </c>
      <c r="I2161">
        <v>222</v>
      </c>
      <c r="J2161" t="s">
        <v>29</v>
      </c>
      <c r="K2161" t="s">
        <v>30</v>
      </c>
      <c r="L2161">
        <v>55000000</v>
      </c>
      <c r="M2161">
        <v>2010</v>
      </c>
      <c r="N2161">
        <v>6.4</v>
      </c>
      <c r="O2161">
        <f>Table1[[#This Row],[gross]]-Table1[[#This Row],[budget]]</f>
        <v>-15559345</v>
      </c>
    </row>
    <row r="2162" spans="1:15" x14ac:dyDescent="0.3">
      <c r="A2162" t="s">
        <v>3033</v>
      </c>
      <c r="B2162">
        <v>172</v>
      </c>
      <c r="C2162">
        <v>116</v>
      </c>
      <c r="D2162">
        <v>43119879</v>
      </c>
      <c r="E2162" t="s">
        <v>86</v>
      </c>
      <c r="F2162" t="s">
        <v>176</v>
      </c>
      <c r="G2162" t="s">
        <v>5334</v>
      </c>
      <c r="H2162">
        <v>58450</v>
      </c>
      <c r="I2162">
        <v>842</v>
      </c>
      <c r="J2162" t="s">
        <v>29</v>
      </c>
      <c r="K2162" t="s">
        <v>30</v>
      </c>
      <c r="L2162">
        <v>60000000</v>
      </c>
      <c r="M2162">
        <v>2002</v>
      </c>
      <c r="N2162">
        <v>6.4</v>
      </c>
      <c r="O2162">
        <f>Table1[[#This Row],[gross]]-Table1[[#This Row],[budget]]</f>
        <v>-16880121</v>
      </c>
    </row>
    <row r="2163" spans="1:15" x14ac:dyDescent="0.3">
      <c r="A2163" t="s">
        <v>2137</v>
      </c>
      <c r="B2163">
        <v>89</v>
      </c>
      <c r="C2163">
        <v>132</v>
      </c>
      <c r="D2163">
        <v>29781453</v>
      </c>
      <c r="E2163" t="s">
        <v>913</v>
      </c>
      <c r="F2163" t="s">
        <v>5335</v>
      </c>
      <c r="G2163" t="s">
        <v>5336</v>
      </c>
      <c r="H2163">
        <v>22447</v>
      </c>
      <c r="I2163">
        <v>210</v>
      </c>
      <c r="J2163" t="s">
        <v>29</v>
      </c>
      <c r="K2163" t="s">
        <v>30</v>
      </c>
      <c r="L2163">
        <v>48000000</v>
      </c>
      <c r="M2163">
        <v>2001</v>
      </c>
      <c r="N2163">
        <v>6.4</v>
      </c>
      <c r="O2163">
        <f>Table1[[#This Row],[gross]]-Table1[[#This Row],[budget]]</f>
        <v>-18218547</v>
      </c>
    </row>
    <row r="2164" spans="1:15" x14ac:dyDescent="0.3">
      <c r="A2164" t="s">
        <v>2499</v>
      </c>
      <c r="B2164">
        <v>134</v>
      </c>
      <c r="C2164">
        <v>100</v>
      </c>
      <c r="D2164">
        <v>12561</v>
      </c>
      <c r="E2164" t="s">
        <v>289</v>
      </c>
      <c r="F2164" t="s">
        <v>2330</v>
      </c>
      <c r="G2164" t="s">
        <v>5337</v>
      </c>
      <c r="H2164">
        <v>71276</v>
      </c>
      <c r="I2164">
        <v>181</v>
      </c>
      <c r="J2164" t="s">
        <v>29</v>
      </c>
      <c r="K2164" t="s">
        <v>30</v>
      </c>
      <c r="L2164">
        <v>19000000</v>
      </c>
      <c r="M2164">
        <v>2010</v>
      </c>
      <c r="N2164">
        <v>6.4</v>
      </c>
      <c r="O2164">
        <f>Table1[[#This Row],[gross]]-Table1[[#This Row],[budget]]</f>
        <v>-18987439</v>
      </c>
    </row>
    <row r="2165" spans="1:15" x14ac:dyDescent="0.3">
      <c r="A2165" t="s">
        <v>1254</v>
      </c>
      <c r="B2165">
        <v>9</v>
      </c>
      <c r="C2165">
        <v>107</v>
      </c>
      <c r="D2165">
        <v>305070</v>
      </c>
      <c r="E2165" t="s">
        <v>3322</v>
      </c>
      <c r="F2165" t="s">
        <v>3706</v>
      </c>
      <c r="G2165" t="s">
        <v>5338</v>
      </c>
      <c r="H2165">
        <v>3843</v>
      </c>
      <c r="I2165">
        <v>25</v>
      </c>
      <c r="J2165" t="s">
        <v>29</v>
      </c>
      <c r="K2165" t="s">
        <v>30</v>
      </c>
      <c r="L2165">
        <v>20000000</v>
      </c>
      <c r="M2165">
        <v>1994</v>
      </c>
      <c r="N2165">
        <v>6.4</v>
      </c>
      <c r="O2165">
        <f>Table1[[#This Row],[gross]]-Table1[[#This Row],[budget]]</f>
        <v>-19694930</v>
      </c>
    </row>
    <row r="2166" spans="1:15" x14ac:dyDescent="0.3">
      <c r="A2166" t="s">
        <v>2758</v>
      </c>
      <c r="B2166">
        <v>127</v>
      </c>
      <c r="C2166">
        <v>101</v>
      </c>
      <c r="D2166">
        <v>4476235</v>
      </c>
      <c r="E2166" t="s">
        <v>5339</v>
      </c>
      <c r="F2166" t="s">
        <v>5289</v>
      </c>
      <c r="G2166" t="s">
        <v>5340</v>
      </c>
      <c r="H2166">
        <v>49405</v>
      </c>
      <c r="I2166">
        <v>226</v>
      </c>
      <c r="J2166" t="s">
        <v>29</v>
      </c>
      <c r="K2166" t="s">
        <v>30</v>
      </c>
      <c r="L2166">
        <v>27000000</v>
      </c>
      <c r="M2166">
        <v>2004</v>
      </c>
      <c r="N2166">
        <v>6.4</v>
      </c>
      <c r="O2166">
        <f>Table1[[#This Row],[gross]]-Table1[[#This Row],[budget]]</f>
        <v>-22523765</v>
      </c>
    </row>
    <row r="2167" spans="1:15" x14ac:dyDescent="0.3">
      <c r="A2167" t="s">
        <v>2282</v>
      </c>
      <c r="B2167">
        <v>93</v>
      </c>
      <c r="C2167">
        <v>115</v>
      </c>
      <c r="D2167">
        <v>882710</v>
      </c>
      <c r="E2167" t="s">
        <v>1915</v>
      </c>
      <c r="F2167" t="s">
        <v>2217</v>
      </c>
      <c r="G2167" t="s">
        <v>5341</v>
      </c>
      <c r="H2167">
        <v>16215</v>
      </c>
      <c r="I2167">
        <v>138</v>
      </c>
      <c r="J2167" t="s">
        <v>29</v>
      </c>
      <c r="K2167" t="s">
        <v>30</v>
      </c>
      <c r="L2167">
        <v>24000000</v>
      </c>
      <c r="M2167">
        <v>2000</v>
      </c>
      <c r="N2167">
        <v>6.4</v>
      </c>
      <c r="O2167">
        <f>Table1[[#This Row],[gross]]-Table1[[#This Row],[budget]]</f>
        <v>-23117290</v>
      </c>
    </row>
    <row r="2168" spans="1:15" x14ac:dyDescent="0.3">
      <c r="A2168" t="s">
        <v>2548</v>
      </c>
      <c r="B2168">
        <v>230</v>
      </c>
      <c r="C2168">
        <v>153</v>
      </c>
      <c r="D2168">
        <v>51814190</v>
      </c>
      <c r="E2168" t="s">
        <v>73</v>
      </c>
      <c r="F2168" t="s">
        <v>1823</v>
      </c>
      <c r="G2168" t="s">
        <v>5342</v>
      </c>
      <c r="H2168">
        <v>100837</v>
      </c>
      <c r="I2168">
        <v>301</v>
      </c>
      <c r="J2168" t="s">
        <v>29</v>
      </c>
      <c r="K2168" t="s">
        <v>30</v>
      </c>
      <c r="L2168">
        <v>75000000</v>
      </c>
      <c r="M2168">
        <v>2009</v>
      </c>
      <c r="N2168">
        <v>6.4</v>
      </c>
      <c r="O2168">
        <f>Table1[[#This Row],[gross]]-Table1[[#This Row],[budget]]</f>
        <v>-23185810</v>
      </c>
    </row>
    <row r="2169" spans="1:15" x14ac:dyDescent="0.3">
      <c r="A2169" t="s">
        <v>67</v>
      </c>
      <c r="B2169">
        <v>146</v>
      </c>
      <c r="C2169">
        <v>110</v>
      </c>
      <c r="D2169">
        <v>26199517</v>
      </c>
      <c r="E2169" t="s">
        <v>1536</v>
      </c>
      <c r="F2169" t="s">
        <v>67</v>
      </c>
      <c r="G2169" t="s">
        <v>5343</v>
      </c>
      <c r="H2169">
        <v>34356</v>
      </c>
      <c r="I2169">
        <v>260</v>
      </c>
      <c r="J2169" t="s">
        <v>29</v>
      </c>
      <c r="K2169" t="s">
        <v>30</v>
      </c>
      <c r="L2169">
        <v>50000000</v>
      </c>
      <c r="M2169">
        <v>2002</v>
      </c>
      <c r="N2169">
        <v>6.4</v>
      </c>
      <c r="O2169">
        <f>Table1[[#This Row],[gross]]-Table1[[#This Row],[budget]]</f>
        <v>-23800483</v>
      </c>
    </row>
    <row r="2170" spans="1:15" x14ac:dyDescent="0.3">
      <c r="A2170" t="s">
        <v>1000</v>
      </c>
      <c r="B2170">
        <v>260</v>
      </c>
      <c r="C2170">
        <v>123</v>
      </c>
      <c r="D2170">
        <v>15962471</v>
      </c>
      <c r="E2170" t="s">
        <v>655</v>
      </c>
      <c r="F2170" t="s">
        <v>2639</v>
      </c>
      <c r="G2170" t="s">
        <v>5344</v>
      </c>
      <c r="H2170">
        <v>79892</v>
      </c>
      <c r="I2170">
        <v>619</v>
      </c>
      <c r="J2170" t="s">
        <v>29</v>
      </c>
      <c r="K2170" t="s">
        <v>30</v>
      </c>
      <c r="L2170">
        <v>40000000</v>
      </c>
      <c r="M2170">
        <v>2006</v>
      </c>
      <c r="N2170">
        <v>6.4</v>
      </c>
      <c r="O2170">
        <f>Table1[[#This Row],[gross]]-Table1[[#This Row],[budget]]</f>
        <v>-24037529</v>
      </c>
    </row>
    <row r="2171" spans="1:15" x14ac:dyDescent="0.3">
      <c r="A2171" t="s">
        <v>3027</v>
      </c>
      <c r="B2171">
        <v>168</v>
      </c>
      <c r="C2171">
        <v>134</v>
      </c>
      <c r="D2171">
        <v>19377727</v>
      </c>
      <c r="E2171" t="s">
        <v>1316</v>
      </c>
      <c r="F2171" t="s">
        <v>5345</v>
      </c>
      <c r="G2171" t="s">
        <v>5346</v>
      </c>
      <c r="H2171">
        <v>35140</v>
      </c>
      <c r="I2171">
        <v>409</v>
      </c>
      <c r="J2171" t="s">
        <v>29</v>
      </c>
      <c r="K2171" t="s">
        <v>30</v>
      </c>
      <c r="L2171">
        <v>45000000</v>
      </c>
      <c r="M2171">
        <v>2005</v>
      </c>
      <c r="N2171">
        <v>6.4</v>
      </c>
      <c r="O2171">
        <f>Table1[[#This Row],[gross]]-Table1[[#This Row],[budget]]</f>
        <v>-25622273</v>
      </c>
    </row>
    <row r="2172" spans="1:15" x14ac:dyDescent="0.3">
      <c r="A2172" t="s">
        <v>917</v>
      </c>
      <c r="B2172">
        <v>190</v>
      </c>
      <c r="C2172">
        <v>123</v>
      </c>
      <c r="D2172">
        <v>26838389</v>
      </c>
      <c r="E2172" t="s">
        <v>699</v>
      </c>
      <c r="F2172" t="s">
        <v>50</v>
      </c>
      <c r="G2172" t="s">
        <v>5347</v>
      </c>
      <c r="H2172">
        <v>58658</v>
      </c>
      <c r="I2172">
        <v>495</v>
      </c>
      <c r="J2172" t="s">
        <v>29</v>
      </c>
      <c r="K2172" t="s">
        <v>30</v>
      </c>
      <c r="L2172">
        <v>57000000</v>
      </c>
      <c r="M2172">
        <v>2005</v>
      </c>
      <c r="N2172">
        <v>6.4</v>
      </c>
      <c r="O2172">
        <f>Table1[[#This Row],[gross]]-Table1[[#This Row],[budget]]</f>
        <v>-30161611</v>
      </c>
    </row>
    <row r="2173" spans="1:15" x14ac:dyDescent="0.3">
      <c r="A2173" t="s">
        <v>3052</v>
      </c>
      <c r="B2173">
        <v>38</v>
      </c>
      <c r="C2173">
        <v>118</v>
      </c>
      <c r="D2173">
        <v>6482195</v>
      </c>
      <c r="E2173" t="s">
        <v>1366</v>
      </c>
      <c r="F2173" t="s">
        <v>5348</v>
      </c>
      <c r="G2173" t="s">
        <v>5349</v>
      </c>
      <c r="H2173">
        <v>9740</v>
      </c>
      <c r="I2173">
        <v>81</v>
      </c>
      <c r="J2173" t="s">
        <v>29</v>
      </c>
      <c r="K2173" t="s">
        <v>30</v>
      </c>
      <c r="L2173">
        <v>37000000</v>
      </c>
      <c r="M2173">
        <v>1997</v>
      </c>
      <c r="N2173">
        <v>6.4</v>
      </c>
      <c r="O2173">
        <f>Table1[[#This Row],[gross]]-Table1[[#This Row],[budget]]</f>
        <v>-30517805</v>
      </c>
    </row>
    <row r="2174" spans="1:15" x14ac:dyDescent="0.3">
      <c r="A2174" t="s">
        <v>3038</v>
      </c>
      <c r="B2174">
        <v>50</v>
      </c>
      <c r="C2174">
        <v>121</v>
      </c>
      <c r="D2174">
        <v>2221994</v>
      </c>
      <c r="E2174" t="s">
        <v>1449</v>
      </c>
      <c r="F2174" t="s">
        <v>1574</v>
      </c>
      <c r="G2174" t="s">
        <v>5350</v>
      </c>
      <c r="H2174">
        <v>11747</v>
      </c>
      <c r="I2174">
        <v>99</v>
      </c>
      <c r="J2174" t="s">
        <v>29</v>
      </c>
      <c r="K2174" t="s">
        <v>371</v>
      </c>
      <c r="L2174">
        <v>35000000</v>
      </c>
      <c r="M2174">
        <v>1997</v>
      </c>
      <c r="N2174">
        <v>6.4</v>
      </c>
      <c r="O2174">
        <f>Table1[[#This Row],[gross]]-Table1[[#This Row],[budget]]</f>
        <v>-32778006</v>
      </c>
    </row>
    <row r="2175" spans="1:15" x14ac:dyDescent="0.3">
      <c r="A2175" t="s">
        <v>2029</v>
      </c>
      <c r="B2175">
        <v>376</v>
      </c>
      <c r="C2175">
        <v>107</v>
      </c>
      <c r="D2175">
        <v>12026670</v>
      </c>
      <c r="E2175" t="s">
        <v>1576</v>
      </c>
      <c r="F2175" t="s">
        <v>5351</v>
      </c>
      <c r="G2175" t="s">
        <v>5352</v>
      </c>
      <c r="H2175">
        <v>114241</v>
      </c>
      <c r="I2175">
        <v>258</v>
      </c>
      <c r="J2175" t="s">
        <v>29</v>
      </c>
      <c r="K2175" t="s">
        <v>30</v>
      </c>
      <c r="L2175">
        <v>45000000</v>
      </c>
      <c r="M2175">
        <v>2013</v>
      </c>
      <c r="N2175">
        <v>6.4</v>
      </c>
      <c r="O2175">
        <f>Table1[[#This Row],[gross]]-Table1[[#This Row],[budget]]</f>
        <v>-32973330</v>
      </c>
    </row>
    <row r="2176" spans="1:15" x14ac:dyDescent="0.3">
      <c r="A2176" t="s">
        <v>746</v>
      </c>
      <c r="B2176">
        <v>267</v>
      </c>
      <c r="C2176">
        <v>106</v>
      </c>
      <c r="D2176">
        <v>65452312</v>
      </c>
      <c r="E2176" t="s">
        <v>1576</v>
      </c>
      <c r="F2176" t="s">
        <v>837</v>
      </c>
      <c r="G2176" t="s">
        <v>5353</v>
      </c>
      <c r="H2176">
        <v>149998</v>
      </c>
      <c r="I2176">
        <v>285</v>
      </c>
      <c r="J2176" t="s">
        <v>29</v>
      </c>
      <c r="K2176" t="s">
        <v>30</v>
      </c>
      <c r="L2176">
        <v>100000000</v>
      </c>
      <c r="M2176">
        <v>2009</v>
      </c>
      <c r="N2176">
        <v>6.4</v>
      </c>
      <c r="O2176">
        <f>Table1[[#This Row],[gross]]-Table1[[#This Row],[budget]]</f>
        <v>-34547688</v>
      </c>
    </row>
    <row r="2177" spans="1:15" x14ac:dyDescent="0.3">
      <c r="A2177" t="s">
        <v>1059</v>
      </c>
      <c r="B2177">
        <v>115</v>
      </c>
      <c r="C2177">
        <v>139</v>
      </c>
      <c r="D2177">
        <v>4584886</v>
      </c>
      <c r="E2177" t="s">
        <v>588</v>
      </c>
      <c r="F2177" t="s">
        <v>5354</v>
      </c>
      <c r="G2177" t="s">
        <v>5355</v>
      </c>
      <c r="H2177">
        <v>19114</v>
      </c>
      <c r="I2177">
        <v>115</v>
      </c>
      <c r="J2177" t="s">
        <v>29</v>
      </c>
      <c r="K2177" t="s">
        <v>30</v>
      </c>
      <c r="L2177">
        <v>45000000</v>
      </c>
      <c r="M2177">
        <v>2007</v>
      </c>
      <c r="N2177">
        <v>6.4</v>
      </c>
      <c r="O2177">
        <f>Table1[[#This Row],[gross]]-Table1[[#This Row],[budget]]</f>
        <v>-40415114</v>
      </c>
    </row>
    <row r="2178" spans="1:15" x14ac:dyDescent="0.3">
      <c r="A2178" t="s">
        <v>3326</v>
      </c>
      <c r="B2178">
        <v>105</v>
      </c>
      <c r="C2178">
        <v>109</v>
      </c>
      <c r="D2178">
        <v>8355815</v>
      </c>
      <c r="E2178" t="s">
        <v>3824</v>
      </c>
      <c r="F2178" t="s">
        <v>313</v>
      </c>
      <c r="G2178" t="s">
        <v>5356</v>
      </c>
      <c r="H2178">
        <v>34730</v>
      </c>
      <c r="I2178">
        <v>341</v>
      </c>
      <c r="J2178" t="s">
        <v>29</v>
      </c>
      <c r="K2178" t="s">
        <v>200</v>
      </c>
      <c r="L2178">
        <v>55000000</v>
      </c>
      <c r="M2178">
        <v>2002</v>
      </c>
      <c r="N2178">
        <v>6.4</v>
      </c>
      <c r="O2178">
        <f>Table1[[#This Row],[gross]]-Table1[[#This Row],[budget]]</f>
        <v>-46644185</v>
      </c>
    </row>
    <row r="2179" spans="1:15" x14ac:dyDescent="0.3">
      <c r="A2179" t="s">
        <v>2558</v>
      </c>
      <c r="B2179">
        <v>172</v>
      </c>
      <c r="C2179">
        <v>137</v>
      </c>
      <c r="D2179">
        <v>1206135</v>
      </c>
      <c r="E2179" t="s">
        <v>208</v>
      </c>
      <c r="F2179" t="s">
        <v>176</v>
      </c>
      <c r="G2179" t="s">
        <v>5357</v>
      </c>
      <c r="H2179">
        <v>40568</v>
      </c>
      <c r="I2179">
        <v>185</v>
      </c>
      <c r="J2179" t="s">
        <v>29</v>
      </c>
      <c r="K2179" t="s">
        <v>2102</v>
      </c>
      <c r="L2179">
        <v>50000000</v>
      </c>
      <c r="M2179">
        <v>2015</v>
      </c>
      <c r="N2179">
        <v>6.4</v>
      </c>
      <c r="O2179">
        <f>Table1[[#This Row],[gross]]-Table1[[#This Row],[budget]]</f>
        <v>-48793865</v>
      </c>
    </row>
    <row r="2180" spans="1:15" x14ac:dyDescent="0.3">
      <c r="A2180" t="s">
        <v>2709</v>
      </c>
      <c r="B2180">
        <v>280</v>
      </c>
      <c r="C2180">
        <v>109</v>
      </c>
      <c r="D2180">
        <v>150350192</v>
      </c>
      <c r="E2180" t="s">
        <v>105</v>
      </c>
      <c r="F2180" t="s">
        <v>1641</v>
      </c>
      <c r="G2180" t="s">
        <v>5358</v>
      </c>
      <c r="H2180">
        <v>305340</v>
      </c>
      <c r="I2180">
        <v>1676</v>
      </c>
      <c r="J2180" t="s">
        <v>29</v>
      </c>
      <c r="K2180" t="s">
        <v>30</v>
      </c>
      <c r="L2180">
        <v>200000000</v>
      </c>
      <c r="M2180">
        <v>2003</v>
      </c>
      <c r="N2180">
        <v>6.4</v>
      </c>
      <c r="O2180">
        <f>Table1[[#This Row],[gross]]-Table1[[#This Row],[budget]]</f>
        <v>-49649808</v>
      </c>
    </row>
    <row r="2181" spans="1:15" x14ac:dyDescent="0.3">
      <c r="A2181" t="s">
        <v>2878</v>
      </c>
      <c r="B2181">
        <v>339</v>
      </c>
      <c r="C2181">
        <v>131</v>
      </c>
      <c r="D2181">
        <v>73103784</v>
      </c>
      <c r="E2181" t="s">
        <v>417</v>
      </c>
      <c r="F2181" t="s">
        <v>2300</v>
      </c>
      <c r="G2181" t="s">
        <v>5359</v>
      </c>
      <c r="H2181">
        <v>164238</v>
      </c>
      <c r="I2181">
        <v>434</v>
      </c>
      <c r="J2181" t="s">
        <v>29</v>
      </c>
      <c r="K2181" t="s">
        <v>30</v>
      </c>
      <c r="L2181">
        <v>150000000</v>
      </c>
      <c r="M2181">
        <v>2013</v>
      </c>
      <c r="N2181">
        <v>6.4</v>
      </c>
      <c r="O2181">
        <f>Table1[[#This Row],[gross]]-Table1[[#This Row],[budget]]</f>
        <v>-76896216</v>
      </c>
    </row>
    <row r="2182" spans="1:15" x14ac:dyDescent="0.3">
      <c r="A2182" t="s">
        <v>2514</v>
      </c>
      <c r="B2182">
        <v>218</v>
      </c>
      <c r="C2182">
        <v>113</v>
      </c>
      <c r="D2182">
        <v>76846624</v>
      </c>
      <c r="E2182" t="s">
        <v>1674</v>
      </c>
      <c r="F2182" t="s">
        <v>482</v>
      </c>
      <c r="G2182" t="s">
        <v>5360</v>
      </c>
      <c r="H2182">
        <v>21352</v>
      </c>
      <c r="I2182">
        <v>131</v>
      </c>
      <c r="J2182" t="s">
        <v>29</v>
      </c>
      <c r="K2182" t="s">
        <v>30</v>
      </c>
      <c r="L2182">
        <v>170000000</v>
      </c>
      <c r="M2182">
        <v>2016</v>
      </c>
      <c r="N2182">
        <v>6.4</v>
      </c>
      <c r="O2182">
        <f>Table1[[#This Row],[gross]]-Table1[[#This Row],[budget]]</f>
        <v>-93153376</v>
      </c>
    </row>
    <row r="2183" spans="1:15" x14ac:dyDescent="0.3">
      <c r="A2183" t="s">
        <v>3064</v>
      </c>
      <c r="B2183">
        <v>166</v>
      </c>
      <c r="C2183">
        <v>106</v>
      </c>
      <c r="D2183">
        <v>32131830</v>
      </c>
      <c r="E2183" t="s">
        <v>5361</v>
      </c>
      <c r="F2183" t="s">
        <v>478</v>
      </c>
      <c r="G2183" t="s">
        <v>5362</v>
      </c>
      <c r="H2183">
        <v>72259</v>
      </c>
      <c r="I2183">
        <v>788</v>
      </c>
      <c r="J2183" t="s">
        <v>29</v>
      </c>
      <c r="K2183" t="s">
        <v>30</v>
      </c>
      <c r="L2183">
        <v>137000000</v>
      </c>
      <c r="M2183">
        <v>2001</v>
      </c>
      <c r="N2183">
        <v>6.4</v>
      </c>
      <c r="O2183">
        <f>Table1[[#This Row],[gross]]-Table1[[#This Row],[budget]]</f>
        <v>-104868170</v>
      </c>
    </row>
    <row r="2184" spans="1:15" x14ac:dyDescent="0.3">
      <c r="A2184" t="s">
        <v>1395</v>
      </c>
      <c r="B2184">
        <v>111</v>
      </c>
      <c r="C2184">
        <v>158</v>
      </c>
      <c r="D2184">
        <v>14131298</v>
      </c>
      <c r="E2184" t="s">
        <v>283</v>
      </c>
      <c r="F2184" t="s">
        <v>5363</v>
      </c>
      <c r="G2184" t="s">
        <v>5364</v>
      </c>
      <c r="H2184">
        <v>55889</v>
      </c>
      <c r="I2184">
        <v>390</v>
      </c>
      <c r="J2184" t="s">
        <v>29</v>
      </c>
      <c r="K2184" t="s">
        <v>241</v>
      </c>
      <c r="L2184">
        <v>390000000</v>
      </c>
      <c r="M2184">
        <v>1999</v>
      </c>
      <c r="N2184">
        <v>6.4</v>
      </c>
      <c r="O2184">
        <f>Table1[[#This Row],[gross]]-Table1[[#This Row],[budget]]</f>
        <v>-375868702</v>
      </c>
    </row>
    <row r="2185" spans="1:15" x14ac:dyDescent="0.3">
      <c r="A2185" t="s">
        <v>2677</v>
      </c>
      <c r="B2185">
        <v>141</v>
      </c>
      <c r="C2185">
        <v>106</v>
      </c>
      <c r="D2185">
        <v>279167575</v>
      </c>
      <c r="E2185" t="s">
        <v>289</v>
      </c>
      <c r="F2185" t="s">
        <v>44</v>
      </c>
      <c r="G2185" t="s">
        <v>5365</v>
      </c>
      <c r="H2185">
        <v>211296</v>
      </c>
      <c r="I2185">
        <v>428</v>
      </c>
      <c r="J2185" t="s">
        <v>29</v>
      </c>
      <c r="K2185" t="s">
        <v>30</v>
      </c>
      <c r="L2185">
        <v>80000000</v>
      </c>
      <c r="M2185">
        <v>2004</v>
      </c>
      <c r="N2185">
        <v>6.3</v>
      </c>
      <c r="O2185">
        <f>Table1[[#This Row],[gross]]-Table1[[#This Row],[budget]]</f>
        <v>199167575</v>
      </c>
    </row>
    <row r="2186" spans="1:15" x14ac:dyDescent="0.3">
      <c r="A2186" t="s">
        <v>1907</v>
      </c>
      <c r="B2186">
        <v>428</v>
      </c>
      <c r="C2186">
        <v>154</v>
      </c>
      <c r="D2186">
        <v>352358779</v>
      </c>
      <c r="E2186" t="s">
        <v>248</v>
      </c>
      <c r="F2186" t="s">
        <v>5366</v>
      </c>
      <c r="G2186" t="s">
        <v>5367</v>
      </c>
      <c r="H2186">
        <v>326180</v>
      </c>
      <c r="I2186">
        <v>899</v>
      </c>
      <c r="J2186" t="s">
        <v>29</v>
      </c>
      <c r="K2186" t="s">
        <v>30</v>
      </c>
      <c r="L2186">
        <v>195000000</v>
      </c>
      <c r="M2186">
        <v>2011</v>
      </c>
      <c r="N2186">
        <v>6.3</v>
      </c>
      <c r="O2186">
        <f>Table1[[#This Row],[gross]]-Table1[[#This Row],[budget]]</f>
        <v>157358779</v>
      </c>
    </row>
    <row r="2187" spans="1:15" x14ac:dyDescent="0.3">
      <c r="A2187" t="s">
        <v>2461</v>
      </c>
      <c r="B2187">
        <v>114</v>
      </c>
      <c r="C2187">
        <v>113</v>
      </c>
      <c r="D2187">
        <v>241688385</v>
      </c>
      <c r="E2187" t="s">
        <v>1050</v>
      </c>
      <c r="F2187" t="s">
        <v>436</v>
      </c>
      <c r="G2187" t="s">
        <v>5368</v>
      </c>
      <c r="H2187">
        <v>144053</v>
      </c>
      <c r="I2187">
        <v>395</v>
      </c>
      <c r="J2187" t="s">
        <v>29</v>
      </c>
      <c r="K2187" t="s">
        <v>30</v>
      </c>
      <c r="L2187">
        <v>92000000</v>
      </c>
      <c r="M2187">
        <v>1996</v>
      </c>
      <c r="N2187">
        <v>6.3</v>
      </c>
      <c r="O2187">
        <f>Table1[[#This Row],[gross]]-Table1[[#This Row],[budget]]</f>
        <v>149688385</v>
      </c>
    </row>
    <row r="2188" spans="1:15" x14ac:dyDescent="0.3">
      <c r="A2188" t="s">
        <v>3313</v>
      </c>
      <c r="B2188">
        <v>409</v>
      </c>
      <c r="C2188">
        <v>84</v>
      </c>
      <c r="D2188">
        <v>107917283</v>
      </c>
      <c r="E2188" t="s">
        <v>626</v>
      </c>
      <c r="F2188" t="s">
        <v>5369</v>
      </c>
      <c r="G2188" t="s">
        <v>5370</v>
      </c>
      <c r="H2188">
        <v>184824</v>
      </c>
      <c r="I2188">
        <v>1189</v>
      </c>
      <c r="J2188" t="s">
        <v>29</v>
      </c>
      <c r="K2188" t="s">
        <v>30</v>
      </c>
      <c r="L2188">
        <v>15000</v>
      </c>
      <c r="M2188">
        <v>2007</v>
      </c>
      <c r="N2188">
        <v>6.3</v>
      </c>
      <c r="O2188">
        <f>Table1[[#This Row],[gross]]-Table1[[#This Row],[budget]]</f>
        <v>107902283</v>
      </c>
    </row>
    <row r="2189" spans="1:15" x14ac:dyDescent="0.3">
      <c r="A2189" t="s">
        <v>3683</v>
      </c>
      <c r="B2189">
        <v>202</v>
      </c>
      <c r="C2189">
        <v>130</v>
      </c>
      <c r="D2189">
        <v>202007640</v>
      </c>
      <c r="E2189" t="s">
        <v>5371</v>
      </c>
      <c r="F2189" t="s">
        <v>3495</v>
      </c>
      <c r="G2189" t="s">
        <v>5372</v>
      </c>
      <c r="H2189">
        <v>248045</v>
      </c>
      <c r="I2189">
        <v>890</v>
      </c>
      <c r="J2189" t="s">
        <v>29</v>
      </c>
      <c r="K2189" t="s">
        <v>30</v>
      </c>
      <c r="L2189">
        <v>98000000</v>
      </c>
      <c r="M2189">
        <v>2001</v>
      </c>
      <c r="N2189">
        <v>6.3</v>
      </c>
      <c r="O2189">
        <f>Table1[[#This Row],[gross]]-Table1[[#This Row],[budget]]</f>
        <v>104007640</v>
      </c>
    </row>
    <row r="2190" spans="1:15" x14ac:dyDescent="0.3">
      <c r="A2190" t="s">
        <v>3344</v>
      </c>
      <c r="B2190">
        <v>358</v>
      </c>
      <c r="C2190">
        <v>98</v>
      </c>
      <c r="D2190">
        <v>139852971</v>
      </c>
      <c r="E2190" t="s">
        <v>1576</v>
      </c>
      <c r="F2190" t="s">
        <v>61</v>
      </c>
      <c r="G2190" t="s">
        <v>5373</v>
      </c>
      <c r="H2190">
        <v>238671</v>
      </c>
      <c r="I2190">
        <v>461</v>
      </c>
      <c r="J2190" t="s">
        <v>29</v>
      </c>
      <c r="K2190" t="s">
        <v>241</v>
      </c>
      <c r="L2190">
        <v>45000000</v>
      </c>
      <c r="M2190">
        <v>2012</v>
      </c>
      <c r="N2190">
        <v>6.3</v>
      </c>
      <c r="O2190">
        <f>Table1[[#This Row],[gross]]-Table1[[#This Row],[budget]]</f>
        <v>94852971</v>
      </c>
    </row>
    <row r="2191" spans="1:15" x14ac:dyDescent="0.3">
      <c r="A2191" t="s">
        <v>3168</v>
      </c>
      <c r="B2191">
        <v>238</v>
      </c>
      <c r="C2191">
        <v>108</v>
      </c>
      <c r="D2191">
        <v>143704210</v>
      </c>
      <c r="E2191" t="s">
        <v>5374</v>
      </c>
      <c r="F2191" t="s">
        <v>656</v>
      </c>
      <c r="G2191" t="s">
        <v>5375</v>
      </c>
      <c r="H2191">
        <v>145974</v>
      </c>
      <c r="I2191">
        <v>611</v>
      </c>
      <c r="J2191" t="s">
        <v>29</v>
      </c>
      <c r="K2191" t="s">
        <v>30</v>
      </c>
      <c r="L2191">
        <v>52000000</v>
      </c>
      <c r="M2191">
        <v>2008</v>
      </c>
      <c r="N2191">
        <v>6.3</v>
      </c>
      <c r="O2191">
        <f>Table1[[#This Row],[gross]]-Table1[[#This Row],[budget]]</f>
        <v>91704210</v>
      </c>
    </row>
    <row r="2192" spans="1:15" x14ac:dyDescent="0.3">
      <c r="A2192" t="s">
        <v>3246</v>
      </c>
      <c r="B2192">
        <v>84</v>
      </c>
      <c r="C2192">
        <v>105</v>
      </c>
      <c r="D2192">
        <v>126805112</v>
      </c>
      <c r="E2192" t="s">
        <v>289</v>
      </c>
      <c r="F2192" t="s">
        <v>2153</v>
      </c>
      <c r="G2192" t="s">
        <v>5376</v>
      </c>
      <c r="H2192">
        <v>98199</v>
      </c>
      <c r="I2192">
        <v>169</v>
      </c>
      <c r="J2192" t="s">
        <v>29</v>
      </c>
      <c r="K2192" t="s">
        <v>30</v>
      </c>
      <c r="L2192">
        <v>46000000</v>
      </c>
      <c r="M2192">
        <v>1997</v>
      </c>
      <c r="N2192">
        <v>6.3</v>
      </c>
      <c r="O2192">
        <f>Table1[[#This Row],[gross]]-Table1[[#This Row],[budget]]</f>
        <v>80805112</v>
      </c>
    </row>
    <row r="2193" spans="1:15" x14ac:dyDescent="0.3">
      <c r="A2193" t="s">
        <v>3457</v>
      </c>
      <c r="B2193">
        <v>59</v>
      </c>
      <c r="C2193">
        <v>90</v>
      </c>
      <c r="D2193">
        <v>108360000</v>
      </c>
      <c r="E2193" t="s">
        <v>1929</v>
      </c>
      <c r="F2193" t="s">
        <v>5377</v>
      </c>
      <c r="G2193" t="s">
        <v>5378</v>
      </c>
      <c r="H2193">
        <v>160321</v>
      </c>
      <c r="I2193">
        <v>178</v>
      </c>
      <c r="J2193" t="s">
        <v>29</v>
      </c>
      <c r="K2193" t="s">
        <v>30</v>
      </c>
      <c r="L2193">
        <v>30000000</v>
      </c>
      <c r="M2193">
        <v>1995</v>
      </c>
      <c r="N2193">
        <v>6.3</v>
      </c>
      <c r="O2193">
        <f>Table1[[#This Row],[gross]]-Table1[[#This Row],[budget]]</f>
        <v>78360000</v>
      </c>
    </row>
    <row r="2194" spans="1:15" x14ac:dyDescent="0.3">
      <c r="A2194" t="s">
        <v>2548</v>
      </c>
      <c r="B2194">
        <v>332</v>
      </c>
      <c r="C2194">
        <v>129</v>
      </c>
      <c r="D2194">
        <v>110008260</v>
      </c>
      <c r="E2194" t="s">
        <v>289</v>
      </c>
      <c r="F2194" t="s">
        <v>5379</v>
      </c>
      <c r="G2194" t="s">
        <v>5380</v>
      </c>
      <c r="H2194">
        <v>94241</v>
      </c>
      <c r="I2194">
        <v>309</v>
      </c>
      <c r="J2194" t="s">
        <v>29</v>
      </c>
      <c r="K2194" t="s">
        <v>128</v>
      </c>
      <c r="L2194">
        <v>35000000</v>
      </c>
      <c r="M2194">
        <v>2015</v>
      </c>
      <c r="N2194">
        <v>6.3</v>
      </c>
      <c r="O2194">
        <f>Table1[[#This Row],[gross]]-Table1[[#This Row],[budget]]</f>
        <v>75008260</v>
      </c>
    </row>
    <row r="2195" spans="1:15" x14ac:dyDescent="0.3">
      <c r="A2195" t="s">
        <v>3727</v>
      </c>
      <c r="B2195">
        <v>91</v>
      </c>
      <c r="C2195">
        <v>102</v>
      </c>
      <c r="D2195">
        <v>75074950</v>
      </c>
      <c r="E2195" t="s">
        <v>73</v>
      </c>
      <c r="F2195" t="s">
        <v>5381</v>
      </c>
      <c r="G2195" t="s">
        <v>5382</v>
      </c>
      <c r="H2195">
        <v>22147</v>
      </c>
      <c r="I2195">
        <v>156</v>
      </c>
      <c r="J2195" t="s">
        <v>29</v>
      </c>
      <c r="K2195" t="s">
        <v>30</v>
      </c>
      <c r="L2195">
        <v>12000000</v>
      </c>
      <c r="M2195">
        <v>2002</v>
      </c>
      <c r="N2195">
        <v>6.3</v>
      </c>
      <c r="O2195">
        <f>Table1[[#This Row],[gross]]-Table1[[#This Row],[budget]]</f>
        <v>63074950</v>
      </c>
    </row>
    <row r="2196" spans="1:15" x14ac:dyDescent="0.3">
      <c r="A2196" t="s">
        <v>3454</v>
      </c>
      <c r="B2196">
        <v>191</v>
      </c>
      <c r="C2196">
        <v>93</v>
      </c>
      <c r="D2196">
        <v>118153533</v>
      </c>
      <c r="E2196" t="s">
        <v>1941</v>
      </c>
      <c r="F2196" t="s">
        <v>1586</v>
      </c>
      <c r="G2196" t="s">
        <v>5383</v>
      </c>
      <c r="H2196">
        <v>129995</v>
      </c>
      <c r="I2196">
        <v>246</v>
      </c>
      <c r="J2196" t="s">
        <v>29</v>
      </c>
      <c r="K2196" t="s">
        <v>30</v>
      </c>
      <c r="L2196">
        <v>61000000</v>
      </c>
      <c r="M2196">
        <v>2007</v>
      </c>
      <c r="N2196">
        <v>6.3</v>
      </c>
      <c r="O2196">
        <f>Table1[[#This Row],[gross]]-Table1[[#This Row],[budget]]</f>
        <v>57153533</v>
      </c>
    </row>
    <row r="2197" spans="1:15" x14ac:dyDescent="0.3">
      <c r="A2197" t="s">
        <v>1424</v>
      </c>
      <c r="B2197">
        <v>163</v>
      </c>
      <c r="C2197">
        <v>91</v>
      </c>
      <c r="D2197">
        <v>128200012</v>
      </c>
      <c r="E2197" t="s">
        <v>1029</v>
      </c>
      <c r="F2197" t="s">
        <v>1574</v>
      </c>
      <c r="G2197" t="s">
        <v>5384</v>
      </c>
      <c r="H2197">
        <v>103022</v>
      </c>
      <c r="I2197">
        <v>269</v>
      </c>
      <c r="J2197" t="s">
        <v>29</v>
      </c>
      <c r="K2197" t="s">
        <v>30</v>
      </c>
      <c r="L2197">
        <v>75000000</v>
      </c>
      <c r="M2197">
        <v>2005</v>
      </c>
      <c r="N2197">
        <v>6.3</v>
      </c>
      <c r="O2197">
        <f>Table1[[#This Row],[gross]]-Table1[[#This Row],[budget]]</f>
        <v>53200012</v>
      </c>
    </row>
    <row r="2198" spans="1:15" x14ac:dyDescent="0.3">
      <c r="A2198" t="s">
        <v>3752</v>
      </c>
      <c r="B2198">
        <v>153</v>
      </c>
      <c r="C2198">
        <v>74</v>
      </c>
      <c r="D2198">
        <v>104354205</v>
      </c>
      <c r="E2198" t="s">
        <v>289</v>
      </c>
      <c r="F2198" t="s">
        <v>3072</v>
      </c>
      <c r="G2198" t="s">
        <v>5385</v>
      </c>
      <c r="H2198">
        <v>162331</v>
      </c>
      <c r="I2198">
        <v>332</v>
      </c>
      <c r="J2198" t="s">
        <v>29</v>
      </c>
      <c r="K2198" t="s">
        <v>30</v>
      </c>
      <c r="L2198">
        <v>55000000</v>
      </c>
      <c r="M2198">
        <v>2003</v>
      </c>
      <c r="N2198">
        <v>6.3</v>
      </c>
      <c r="O2198">
        <f>Table1[[#This Row],[gross]]-Table1[[#This Row],[budget]]</f>
        <v>49354205</v>
      </c>
    </row>
    <row r="2199" spans="1:15" x14ac:dyDescent="0.3">
      <c r="A2199" t="s">
        <v>3014</v>
      </c>
      <c r="B2199">
        <v>247</v>
      </c>
      <c r="C2199">
        <v>101</v>
      </c>
      <c r="D2199">
        <v>98711404</v>
      </c>
      <c r="E2199" t="s">
        <v>4930</v>
      </c>
      <c r="F2199" t="s">
        <v>2512</v>
      </c>
      <c r="G2199" t="s">
        <v>5386</v>
      </c>
      <c r="H2199">
        <v>127571</v>
      </c>
      <c r="I2199">
        <v>207</v>
      </c>
      <c r="J2199" t="s">
        <v>29</v>
      </c>
      <c r="K2199" t="s">
        <v>30</v>
      </c>
      <c r="L2199">
        <v>55000000</v>
      </c>
      <c r="M2199">
        <v>2010</v>
      </c>
      <c r="N2199">
        <v>6.3</v>
      </c>
      <c r="O2199">
        <f>Table1[[#This Row],[gross]]-Table1[[#This Row],[budget]]</f>
        <v>43711404</v>
      </c>
    </row>
    <row r="2200" spans="1:15" x14ac:dyDescent="0.3">
      <c r="A2200" t="s">
        <v>3276</v>
      </c>
      <c r="B2200">
        <v>141</v>
      </c>
      <c r="C2200">
        <v>97</v>
      </c>
      <c r="D2200">
        <v>107225164</v>
      </c>
      <c r="E2200" t="s">
        <v>5387</v>
      </c>
      <c r="F2200" t="s">
        <v>1299</v>
      </c>
      <c r="G2200" t="s">
        <v>5388</v>
      </c>
      <c r="H2200">
        <v>27130</v>
      </c>
      <c r="I2200">
        <v>126</v>
      </c>
      <c r="J2200" t="s">
        <v>29</v>
      </c>
      <c r="K2200" t="s">
        <v>30</v>
      </c>
      <c r="L2200">
        <v>73000000</v>
      </c>
      <c r="M2200">
        <v>2016</v>
      </c>
      <c r="N2200">
        <v>6.3</v>
      </c>
      <c r="O2200">
        <f>Table1[[#This Row],[gross]]-Table1[[#This Row],[budget]]</f>
        <v>34225164</v>
      </c>
    </row>
    <row r="2201" spans="1:15" x14ac:dyDescent="0.3">
      <c r="A2201" t="s">
        <v>2596</v>
      </c>
      <c r="B2201">
        <v>234</v>
      </c>
      <c r="C2201">
        <v>100</v>
      </c>
      <c r="D2201">
        <v>63536011</v>
      </c>
      <c r="E2201" t="s">
        <v>699</v>
      </c>
      <c r="F2201" t="s">
        <v>1539</v>
      </c>
      <c r="G2201" t="s">
        <v>5389</v>
      </c>
      <c r="H2201">
        <v>34258</v>
      </c>
      <c r="I2201">
        <v>178</v>
      </c>
      <c r="J2201" t="s">
        <v>29</v>
      </c>
      <c r="K2201" t="s">
        <v>30</v>
      </c>
      <c r="L2201">
        <v>30000000</v>
      </c>
      <c r="M2201">
        <v>2012</v>
      </c>
      <c r="N2201">
        <v>6.3</v>
      </c>
      <c r="O2201">
        <f>Table1[[#This Row],[gross]]-Table1[[#This Row],[budget]]</f>
        <v>33536011</v>
      </c>
    </row>
    <row r="2202" spans="1:15" x14ac:dyDescent="0.3">
      <c r="A2202" t="s">
        <v>2044</v>
      </c>
      <c r="B2202">
        <v>83</v>
      </c>
      <c r="C2202">
        <v>90</v>
      </c>
      <c r="D2202">
        <v>63826569</v>
      </c>
      <c r="E2202" t="s">
        <v>676</v>
      </c>
      <c r="F2202" t="s">
        <v>5390</v>
      </c>
      <c r="G2202" t="s">
        <v>5391</v>
      </c>
      <c r="H2202">
        <v>32416</v>
      </c>
      <c r="I2202">
        <v>138</v>
      </c>
      <c r="J2202" t="s">
        <v>29</v>
      </c>
      <c r="K2202" t="s">
        <v>30</v>
      </c>
      <c r="L2202">
        <v>35000000</v>
      </c>
      <c r="M2202">
        <v>1997</v>
      </c>
      <c r="N2202">
        <v>6.3</v>
      </c>
      <c r="O2202">
        <f>Table1[[#This Row],[gross]]-Table1[[#This Row],[budget]]</f>
        <v>28826569</v>
      </c>
    </row>
    <row r="2203" spans="1:15" x14ac:dyDescent="0.3">
      <c r="A2203" t="s">
        <v>2249</v>
      </c>
      <c r="B2203">
        <v>121</v>
      </c>
      <c r="C2203">
        <v>126</v>
      </c>
      <c r="D2203">
        <v>62700000</v>
      </c>
      <c r="E2203" t="s">
        <v>86</v>
      </c>
      <c r="F2203" t="s">
        <v>3104</v>
      </c>
      <c r="G2203" t="s">
        <v>5392</v>
      </c>
      <c r="H2203">
        <v>69534</v>
      </c>
      <c r="I2203">
        <v>294</v>
      </c>
      <c r="J2203" t="s">
        <v>29</v>
      </c>
      <c r="K2203" t="s">
        <v>200</v>
      </c>
      <c r="L2203">
        <v>34000000</v>
      </c>
      <c r="M2203">
        <v>1979</v>
      </c>
      <c r="N2203">
        <v>6.3</v>
      </c>
      <c r="O2203">
        <f>Table1[[#This Row],[gross]]-Table1[[#This Row],[budget]]</f>
        <v>28700000</v>
      </c>
    </row>
    <row r="2204" spans="1:15" x14ac:dyDescent="0.3">
      <c r="A2204" t="s">
        <v>3514</v>
      </c>
      <c r="B2204">
        <v>225</v>
      </c>
      <c r="C2204">
        <v>109</v>
      </c>
      <c r="D2204">
        <v>61280963</v>
      </c>
      <c r="E2204" t="s">
        <v>2263</v>
      </c>
      <c r="F2204" t="s">
        <v>5393</v>
      </c>
      <c r="G2204" t="s">
        <v>5394</v>
      </c>
      <c r="H2204">
        <v>79877</v>
      </c>
      <c r="I2204">
        <v>677</v>
      </c>
      <c r="J2204" t="s">
        <v>29</v>
      </c>
      <c r="K2204" t="s">
        <v>30</v>
      </c>
      <c r="L2204">
        <v>33000000</v>
      </c>
      <c r="M2204">
        <v>2000</v>
      </c>
      <c r="N2204">
        <v>6.3</v>
      </c>
      <c r="O2204">
        <f>Table1[[#This Row],[gross]]-Table1[[#This Row],[budget]]</f>
        <v>28280963</v>
      </c>
    </row>
    <row r="2205" spans="1:15" x14ac:dyDescent="0.3">
      <c r="A2205" t="s">
        <v>3291</v>
      </c>
      <c r="B2205">
        <v>273</v>
      </c>
      <c r="C2205">
        <v>80</v>
      </c>
      <c r="D2205">
        <v>33583175</v>
      </c>
      <c r="E2205" t="s">
        <v>211</v>
      </c>
      <c r="F2205" t="s">
        <v>4488</v>
      </c>
      <c r="G2205" t="s">
        <v>5395</v>
      </c>
      <c r="H2205">
        <v>104089</v>
      </c>
      <c r="I2205">
        <v>319</v>
      </c>
      <c r="J2205" t="s">
        <v>29</v>
      </c>
      <c r="K2205" t="s">
        <v>30</v>
      </c>
      <c r="L2205">
        <v>10000000</v>
      </c>
      <c r="M2205">
        <v>2010</v>
      </c>
      <c r="N2205">
        <v>6.3</v>
      </c>
      <c r="O2205">
        <f>Table1[[#This Row],[gross]]-Table1[[#This Row],[budget]]</f>
        <v>23583175</v>
      </c>
    </row>
    <row r="2206" spans="1:15" x14ac:dyDescent="0.3">
      <c r="A2206" t="s">
        <v>33</v>
      </c>
      <c r="B2206">
        <v>44</v>
      </c>
      <c r="C2206">
        <v>103</v>
      </c>
      <c r="D2206">
        <v>41382841</v>
      </c>
      <c r="E2206" t="s">
        <v>1585</v>
      </c>
      <c r="F2206" t="s">
        <v>1302</v>
      </c>
      <c r="G2206" t="s">
        <v>5396</v>
      </c>
      <c r="H2206">
        <v>27149</v>
      </c>
      <c r="I2206">
        <v>96</v>
      </c>
      <c r="J2206" t="s">
        <v>29</v>
      </c>
      <c r="K2206" t="s">
        <v>30</v>
      </c>
      <c r="L2206">
        <v>18000000</v>
      </c>
      <c r="M2206">
        <v>1986</v>
      </c>
      <c r="N2206">
        <v>6.3</v>
      </c>
      <c r="O2206">
        <f>Table1[[#This Row],[gross]]-Table1[[#This Row],[budget]]</f>
        <v>23382841</v>
      </c>
    </row>
    <row r="2207" spans="1:15" x14ac:dyDescent="0.3">
      <c r="A2207" t="s">
        <v>2179</v>
      </c>
      <c r="B2207">
        <v>74</v>
      </c>
      <c r="C2207">
        <v>103</v>
      </c>
      <c r="D2207">
        <v>53133888</v>
      </c>
      <c r="E2207" t="s">
        <v>1081</v>
      </c>
      <c r="F2207" t="s">
        <v>1974</v>
      </c>
      <c r="G2207" t="s">
        <v>5397</v>
      </c>
      <c r="H2207">
        <v>50389</v>
      </c>
      <c r="I2207">
        <v>136</v>
      </c>
      <c r="J2207" t="s">
        <v>29</v>
      </c>
      <c r="K2207" t="s">
        <v>30</v>
      </c>
      <c r="L2207">
        <v>31000000</v>
      </c>
      <c r="M2207">
        <v>1990</v>
      </c>
      <c r="N2207">
        <v>6.3</v>
      </c>
      <c r="O2207">
        <f>Table1[[#This Row],[gross]]-Table1[[#This Row],[budget]]</f>
        <v>22133888</v>
      </c>
    </row>
    <row r="2208" spans="1:15" x14ac:dyDescent="0.3">
      <c r="A2208" t="s">
        <v>3240</v>
      </c>
      <c r="B2208">
        <v>52</v>
      </c>
      <c r="C2208">
        <v>106</v>
      </c>
      <c r="D2208">
        <v>27457409</v>
      </c>
      <c r="E2208" t="s">
        <v>73</v>
      </c>
      <c r="F2208" t="s">
        <v>5398</v>
      </c>
      <c r="G2208" t="s">
        <v>5399</v>
      </c>
      <c r="H2208">
        <v>3198</v>
      </c>
      <c r="I2208">
        <v>43</v>
      </c>
      <c r="J2208" t="s">
        <v>29</v>
      </c>
      <c r="K2208" t="s">
        <v>30</v>
      </c>
      <c r="L2208">
        <v>6000000</v>
      </c>
      <c r="M2208">
        <v>2001</v>
      </c>
      <c r="N2208">
        <v>6.3</v>
      </c>
      <c r="O2208">
        <f>Table1[[#This Row],[gross]]-Table1[[#This Row],[budget]]</f>
        <v>21457409</v>
      </c>
    </row>
    <row r="2209" spans="1:15" x14ac:dyDescent="0.3">
      <c r="A2209" t="s">
        <v>2556</v>
      </c>
      <c r="B2209">
        <v>108</v>
      </c>
      <c r="C2209">
        <v>131</v>
      </c>
      <c r="D2209">
        <v>50300000</v>
      </c>
      <c r="E2209" t="s">
        <v>715</v>
      </c>
      <c r="F2209" t="s">
        <v>4468</v>
      </c>
      <c r="G2209" t="s">
        <v>5400</v>
      </c>
      <c r="H2209">
        <v>68565</v>
      </c>
      <c r="I2209">
        <v>300</v>
      </c>
      <c r="J2209" t="s">
        <v>29</v>
      </c>
      <c r="K2209" t="s">
        <v>200</v>
      </c>
      <c r="L2209">
        <v>30000000</v>
      </c>
      <c r="M2209">
        <v>1985</v>
      </c>
      <c r="N2209">
        <v>6.3</v>
      </c>
      <c r="O2209">
        <f>Table1[[#This Row],[gross]]-Table1[[#This Row],[budget]]</f>
        <v>20300000</v>
      </c>
    </row>
    <row r="2210" spans="1:15" x14ac:dyDescent="0.3">
      <c r="A2210" t="s">
        <v>4248</v>
      </c>
      <c r="B2210">
        <v>191</v>
      </c>
      <c r="C2210">
        <v>87</v>
      </c>
      <c r="D2210">
        <v>54132596</v>
      </c>
      <c r="E2210" t="s">
        <v>5401</v>
      </c>
      <c r="F2210" t="s">
        <v>2393</v>
      </c>
      <c r="G2210" t="s">
        <v>5402</v>
      </c>
      <c r="H2210">
        <v>53786</v>
      </c>
      <c r="I2210">
        <v>211</v>
      </c>
      <c r="J2210" t="s">
        <v>29</v>
      </c>
      <c r="K2210" t="s">
        <v>1119</v>
      </c>
      <c r="L2210">
        <v>34000000</v>
      </c>
      <c r="M2210">
        <v>2007</v>
      </c>
      <c r="N2210">
        <v>6.3</v>
      </c>
      <c r="O2210">
        <f>Table1[[#This Row],[gross]]-Table1[[#This Row],[budget]]</f>
        <v>20132596</v>
      </c>
    </row>
    <row r="2211" spans="1:15" x14ac:dyDescent="0.3">
      <c r="A2211" t="s">
        <v>2787</v>
      </c>
      <c r="B2211">
        <v>263</v>
      </c>
      <c r="C2211">
        <v>119</v>
      </c>
      <c r="D2211">
        <v>129995817</v>
      </c>
      <c r="E2211" t="s">
        <v>471</v>
      </c>
      <c r="F2211" t="s">
        <v>351</v>
      </c>
      <c r="G2211" t="s">
        <v>5403</v>
      </c>
      <c r="H2211">
        <v>154621</v>
      </c>
      <c r="I2211">
        <v>258</v>
      </c>
      <c r="J2211" t="s">
        <v>29</v>
      </c>
      <c r="K2211" t="s">
        <v>30</v>
      </c>
      <c r="L2211">
        <v>110000000</v>
      </c>
      <c r="M2211">
        <v>2015</v>
      </c>
      <c r="N2211">
        <v>6.3</v>
      </c>
      <c r="O2211">
        <f>Table1[[#This Row],[gross]]-Table1[[#This Row],[budget]]</f>
        <v>19995817</v>
      </c>
    </row>
    <row r="2212" spans="1:15" x14ac:dyDescent="0.3">
      <c r="A2212" t="s">
        <v>4432</v>
      </c>
      <c r="B2212">
        <v>85</v>
      </c>
      <c r="C2212">
        <v>106</v>
      </c>
      <c r="D2212">
        <v>40219708</v>
      </c>
      <c r="E2212" t="s">
        <v>459</v>
      </c>
      <c r="F2212" t="s">
        <v>106</v>
      </c>
      <c r="G2212" t="s">
        <v>5404</v>
      </c>
      <c r="H2212">
        <v>22649</v>
      </c>
      <c r="I2212">
        <v>131</v>
      </c>
      <c r="J2212" t="s">
        <v>29</v>
      </c>
      <c r="K2212" t="s">
        <v>30</v>
      </c>
      <c r="L2212">
        <v>21000000</v>
      </c>
      <c r="M2212">
        <v>2001</v>
      </c>
      <c r="N2212">
        <v>6.3</v>
      </c>
      <c r="O2212">
        <f>Table1[[#This Row],[gross]]-Table1[[#This Row],[budget]]</f>
        <v>19219708</v>
      </c>
    </row>
    <row r="2213" spans="1:15" x14ac:dyDescent="0.3">
      <c r="A2213" t="s">
        <v>1254</v>
      </c>
      <c r="B2213">
        <v>122</v>
      </c>
      <c r="C2213">
        <v>107</v>
      </c>
      <c r="D2213">
        <v>36874745</v>
      </c>
      <c r="E2213" t="s">
        <v>5405</v>
      </c>
      <c r="F2213" t="s">
        <v>5406</v>
      </c>
      <c r="G2213" t="s">
        <v>5407</v>
      </c>
      <c r="H2213">
        <v>12276</v>
      </c>
      <c r="I2213">
        <v>117</v>
      </c>
      <c r="J2213" t="s">
        <v>29</v>
      </c>
      <c r="K2213" t="s">
        <v>30</v>
      </c>
      <c r="L2213">
        <v>20000000</v>
      </c>
      <c r="M2213">
        <v>2016</v>
      </c>
      <c r="N2213">
        <v>6.3</v>
      </c>
      <c r="O2213">
        <f>Table1[[#This Row],[gross]]-Table1[[#This Row],[budget]]</f>
        <v>16874745</v>
      </c>
    </row>
    <row r="2214" spans="1:15" x14ac:dyDescent="0.3">
      <c r="A2214" t="s">
        <v>3295</v>
      </c>
      <c r="B2214">
        <v>161</v>
      </c>
      <c r="C2214">
        <v>90</v>
      </c>
      <c r="D2214">
        <v>35033759</v>
      </c>
      <c r="E2214" t="s">
        <v>1929</v>
      </c>
      <c r="F2214" t="s">
        <v>771</v>
      </c>
      <c r="G2214" t="s">
        <v>5408</v>
      </c>
      <c r="H2214">
        <v>55008</v>
      </c>
      <c r="I2214">
        <v>93</v>
      </c>
      <c r="J2214" t="s">
        <v>29</v>
      </c>
      <c r="K2214" t="s">
        <v>30</v>
      </c>
      <c r="L2214">
        <v>19000000</v>
      </c>
      <c r="M2214">
        <v>2011</v>
      </c>
      <c r="N2214">
        <v>6.3</v>
      </c>
      <c r="O2214">
        <f>Table1[[#This Row],[gross]]-Table1[[#This Row],[budget]]</f>
        <v>16033759</v>
      </c>
    </row>
    <row r="2215" spans="1:15" x14ac:dyDescent="0.3">
      <c r="A2215" t="s">
        <v>3719</v>
      </c>
      <c r="B2215">
        <v>193</v>
      </c>
      <c r="C2215">
        <v>94</v>
      </c>
      <c r="D2215">
        <v>39687528</v>
      </c>
      <c r="E2215" t="s">
        <v>39</v>
      </c>
      <c r="F2215" t="s">
        <v>1379</v>
      </c>
      <c r="G2215" t="s">
        <v>5409</v>
      </c>
      <c r="H2215">
        <v>140780</v>
      </c>
      <c r="I2215">
        <v>376</v>
      </c>
      <c r="J2215" t="s">
        <v>29</v>
      </c>
      <c r="K2215" t="s">
        <v>241</v>
      </c>
      <c r="L2215">
        <v>24000000</v>
      </c>
      <c r="M2215">
        <v>2007</v>
      </c>
      <c r="N2215">
        <v>6.3</v>
      </c>
      <c r="O2215">
        <f>Table1[[#This Row],[gross]]-Table1[[#This Row],[budget]]</f>
        <v>15687528</v>
      </c>
    </row>
    <row r="2216" spans="1:15" x14ac:dyDescent="0.3">
      <c r="A2216" t="s">
        <v>1350</v>
      </c>
      <c r="B2216">
        <v>333</v>
      </c>
      <c r="C2216">
        <v>105</v>
      </c>
      <c r="D2216">
        <v>35596227</v>
      </c>
      <c r="E2216" t="s">
        <v>208</v>
      </c>
      <c r="F2216" t="s">
        <v>5410</v>
      </c>
      <c r="G2216" t="s">
        <v>5411</v>
      </c>
      <c r="H2216">
        <v>79461</v>
      </c>
      <c r="I2216">
        <v>463</v>
      </c>
      <c r="J2216" t="s">
        <v>29</v>
      </c>
      <c r="K2216" t="s">
        <v>30</v>
      </c>
      <c r="L2216">
        <v>20000000</v>
      </c>
      <c r="M2216">
        <v>2010</v>
      </c>
      <c r="N2216">
        <v>6.3</v>
      </c>
      <c r="O2216">
        <f>Table1[[#This Row],[gross]]-Table1[[#This Row],[budget]]</f>
        <v>15596227</v>
      </c>
    </row>
    <row r="2217" spans="1:15" x14ac:dyDescent="0.3">
      <c r="A2217" t="s">
        <v>3318</v>
      </c>
      <c r="B2217">
        <v>89</v>
      </c>
      <c r="C2217">
        <v>77</v>
      </c>
      <c r="D2217">
        <v>45542421</v>
      </c>
      <c r="E2217" t="s">
        <v>5412</v>
      </c>
      <c r="F2217" t="s">
        <v>5273</v>
      </c>
      <c r="G2217" t="s">
        <v>5413</v>
      </c>
      <c r="H2217">
        <v>13319</v>
      </c>
      <c r="I2217">
        <v>53</v>
      </c>
      <c r="J2217" t="s">
        <v>29</v>
      </c>
      <c r="K2217" t="s">
        <v>30</v>
      </c>
      <c r="L2217">
        <v>30000000</v>
      </c>
      <c r="M2217">
        <v>2000</v>
      </c>
      <c r="N2217">
        <v>6.3</v>
      </c>
      <c r="O2217">
        <f>Table1[[#This Row],[gross]]-Table1[[#This Row],[budget]]</f>
        <v>15542421</v>
      </c>
    </row>
    <row r="2218" spans="1:15" x14ac:dyDescent="0.3">
      <c r="A2218" t="s">
        <v>1231</v>
      </c>
      <c r="B2218">
        <v>171</v>
      </c>
      <c r="C2218">
        <v>104</v>
      </c>
      <c r="D2218">
        <v>43097652</v>
      </c>
      <c r="E2218" t="s">
        <v>699</v>
      </c>
      <c r="F2218" t="s">
        <v>2648</v>
      </c>
      <c r="G2218" t="s">
        <v>5414</v>
      </c>
      <c r="H2218">
        <v>59068</v>
      </c>
      <c r="I2218">
        <v>128</v>
      </c>
      <c r="J2218" t="s">
        <v>29</v>
      </c>
      <c r="K2218" t="s">
        <v>30</v>
      </c>
      <c r="L2218">
        <v>28000000</v>
      </c>
      <c r="M2218">
        <v>2007</v>
      </c>
      <c r="N2218">
        <v>6.3</v>
      </c>
      <c r="O2218">
        <f>Table1[[#This Row],[gross]]-Table1[[#This Row],[budget]]</f>
        <v>15097652</v>
      </c>
    </row>
    <row r="2219" spans="1:15" x14ac:dyDescent="0.3">
      <c r="A2219" t="s">
        <v>2988</v>
      </c>
      <c r="B2219">
        <v>133</v>
      </c>
      <c r="C2219">
        <v>104</v>
      </c>
      <c r="D2219">
        <v>74058698</v>
      </c>
      <c r="E2219" t="s">
        <v>208</v>
      </c>
      <c r="F2219" t="s">
        <v>27</v>
      </c>
      <c r="G2219" t="s">
        <v>5415</v>
      </c>
      <c r="H2219">
        <v>59232</v>
      </c>
      <c r="I2219">
        <v>317</v>
      </c>
      <c r="J2219" t="s">
        <v>29</v>
      </c>
      <c r="K2219" t="s">
        <v>30</v>
      </c>
      <c r="L2219">
        <v>60000000</v>
      </c>
      <c r="M2219">
        <v>2001</v>
      </c>
      <c r="N2219">
        <v>6.3</v>
      </c>
      <c r="O2219">
        <f>Table1[[#This Row],[gross]]-Table1[[#This Row],[budget]]</f>
        <v>14058698</v>
      </c>
    </row>
    <row r="2220" spans="1:15" x14ac:dyDescent="0.3">
      <c r="A2220" t="s">
        <v>3509</v>
      </c>
      <c r="B2220">
        <v>196</v>
      </c>
      <c r="C2220">
        <v>116</v>
      </c>
      <c r="D2220">
        <v>54414716</v>
      </c>
      <c r="E2220" t="s">
        <v>338</v>
      </c>
      <c r="F2220" t="s">
        <v>150</v>
      </c>
      <c r="G2220" t="s">
        <v>5416</v>
      </c>
      <c r="H2220">
        <v>114294</v>
      </c>
      <c r="I2220">
        <v>187</v>
      </c>
      <c r="J2220" t="s">
        <v>29</v>
      </c>
      <c r="K2220" t="s">
        <v>30</v>
      </c>
      <c r="L2220">
        <v>42000000</v>
      </c>
      <c r="M2220">
        <v>2014</v>
      </c>
      <c r="N2220">
        <v>6.3</v>
      </c>
      <c r="O2220">
        <f>Table1[[#This Row],[gross]]-Table1[[#This Row],[budget]]</f>
        <v>12414716</v>
      </c>
    </row>
    <row r="2221" spans="1:15" x14ac:dyDescent="0.3">
      <c r="A2221" t="s">
        <v>2176</v>
      </c>
      <c r="B2221">
        <v>163</v>
      </c>
      <c r="C2221">
        <v>87</v>
      </c>
      <c r="D2221">
        <v>43095600</v>
      </c>
      <c r="E2221" t="s">
        <v>1576</v>
      </c>
      <c r="F2221" t="s">
        <v>339</v>
      </c>
      <c r="G2221" t="s">
        <v>5417</v>
      </c>
      <c r="H2221">
        <v>156267</v>
      </c>
      <c r="I2221">
        <v>340</v>
      </c>
      <c r="J2221" t="s">
        <v>29</v>
      </c>
      <c r="K2221" t="s">
        <v>241</v>
      </c>
      <c r="L2221">
        <v>32000000</v>
      </c>
      <c r="M2221">
        <v>2005</v>
      </c>
      <c r="N2221">
        <v>6.3</v>
      </c>
      <c r="O2221">
        <f>Table1[[#This Row],[gross]]-Table1[[#This Row],[budget]]</f>
        <v>11095600</v>
      </c>
    </row>
    <row r="2222" spans="1:15" x14ac:dyDescent="0.3">
      <c r="A2222" t="s">
        <v>3303</v>
      </c>
      <c r="B2222">
        <v>46</v>
      </c>
      <c r="C2222">
        <v>88</v>
      </c>
      <c r="D2222">
        <v>90443603</v>
      </c>
      <c r="E2222" t="s">
        <v>5418</v>
      </c>
      <c r="F2222" t="s">
        <v>520</v>
      </c>
      <c r="G2222" t="s">
        <v>5419</v>
      </c>
      <c r="H2222">
        <v>112167</v>
      </c>
      <c r="I2222">
        <v>123</v>
      </c>
      <c r="J2222" t="s">
        <v>29</v>
      </c>
      <c r="K2222" t="s">
        <v>30</v>
      </c>
      <c r="L2222">
        <v>80000000</v>
      </c>
      <c r="M2222">
        <v>1996</v>
      </c>
      <c r="N2222">
        <v>6.3</v>
      </c>
      <c r="O2222">
        <f>Table1[[#This Row],[gross]]-Table1[[#This Row],[budget]]</f>
        <v>10443603</v>
      </c>
    </row>
    <row r="2223" spans="1:15" x14ac:dyDescent="0.3">
      <c r="A2223" t="s">
        <v>915</v>
      </c>
      <c r="B2223">
        <v>172</v>
      </c>
      <c r="C2223">
        <v>108</v>
      </c>
      <c r="D2223">
        <v>24984868</v>
      </c>
      <c r="E2223" t="s">
        <v>1576</v>
      </c>
      <c r="F2223" t="s">
        <v>4172</v>
      </c>
      <c r="G2223" t="s">
        <v>5420</v>
      </c>
      <c r="H2223">
        <v>50056</v>
      </c>
      <c r="I2223">
        <v>152</v>
      </c>
      <c r="J2223" t="s">
        <v>29</v>
      </c>
      <c r="K2223" t="s">
        <v>30</v>
      </c>
      <c r="L2223">
        <v>15000000</v>
      </c>
      <c r="M2223">
        <v>2014</v>
      </c>
      <c r="N2223">
        <v>6.3</v>
      </c>
      <c r="O2223">
        <f>Table1[[#This Row],[gross]]-Table1[[#This Row],[budget]]</f>
        <v>9984868</v>
      </c>
    </row>
    <row r="2224" spans="1:15" x14ac:dyDescent="0.3">
      <c r="A2224" t="s">
        <v>4044</v>
      </c>
      <c r="B2224">
        <v>48</v>
      </c>
      <c r="C2224">
        <v>135</v>
      </c>
      <c r="D2224">
        <v>53854588</v>
      </c>
      <c r="E2224" t="s">
        <v>2063</v>
      </c>
      <c r="F2224" t="s">
        <v>5421</v>
      </c>
      <c r="G2224" t="s">
        <v>5422</v>
      </c>
      <c r="H2224">
        <v>37911</v>
      </c>
      <c r="I2224">
        <v>73</v>
      </c>
      <c r="J2224" t="s">
        <v>29</v>
      </c>
      <c r="K2224" t="s">
        <v>30</v>
      </c>
      <c r="L2224">
        <v>45000000</v>
      </c>
      <c r="M2224">
        <v>1996</v>
      </c>
      <c r="N2224">
        <v>6.3</v>
      </c>
      <c r="O2224">
        <f>Table1[[#This Row],[gross]]-Table1[[#This Row],[budget]]</f>
        <v>8854588</v>
      </c>
    </row>
    <row r="2225" spans="1:15" x14ac:dyDescent="0.3">
      <c r="A2225" t="s">
        <v>4625</v>
      </c>
      <c r="B2225">
        <v>45</v>
      </c>
      <c r="C2225">
        <v>97</v>
      </c>
      <c r="D2225">
        <v>63408614</v>
      </c>
      <c r="E2225" t="s">
        <v>1562</v>
      </c>
      <c r="F2225" t="s">
        <v>503</v>
      </c>
      <c r="G2225" t="s">
        <v>5423</v>
      </c>
      <c r="H2225">
        <v>75365</v>
      </c>
      <c r="I2225">
        <v>149</v>
      </c>
      <c r="J2225" t="s">
        <v>29</v>
      </c>
      <c r="K2225" t="s">
        <v>30</v>
      </c>
      <c r="L2225">
        <v>55000000</v>
      </c>
      <c r="M2225">
        <v>1989</v>
      </c>
      <c r="N2225">
        <v>6.3</v>
      </c>
      <c r="O2225">
        <f>Table1[[#This Row],[gross]]-Table1[[#This Row],[budget]]</f>
        <v>8408614</v>
      </c>
    </row>
    <row r="2226" spans="1:15" x14ac:dyDescent="0.3">
      <c r="A2226" t="s">
        <v>3669</v>
      </c>
      <c r="B2226">
        <v>113</v>
      </c>
      <c r="C2226">
        <v>116</v>
      </c>
      <c r="D2226">
        <v>102678089</v>
      </c>
      <c r="E2226" t="s">
        <v>269</v>
      </c>
      <c r="F2226" t="s">
        <v>5424</v>
      </c>
      <c r="G2226" t="s">
        <v>5425</v>
      </c>
      <c r="H2226">
        <v>42705</v>
      </c>
      <c r="I2226">
        <v>274</v>
      </c>
      <c r="J2226" t="s">
        <v>29</v>
      </c>
      <c r="K2226" t="s">
        <v>30</v>
      </c>
      <c r="L2226">
        <v>95000000</v>
      </c>
      <c r="M2226">
        <v>1999</v>
      </c>
      <c r="N2226">
        <v>6.3</v>
      </c>
      <c r="O2226">
        <f>Table1[[#This Row],[gross]]-Table1[[#This Row],[budget]]</f>
        <v>7678089</v>
      </c>
    </row>
    <row r="2227" spans="1:15" x14ac:dyDescent="0.3">
      <c r="A2227" t="s">
        <v>3298</v>
      </c>
      <c r="B2227">
        <v>151</v>
      </c>
      <c r="C2227">
        <v>90</v>
      </c>
      <c r="D2227">
        <v>32553210</v>
      </c>
      <c r="E2227" t="s">
        <v>1669</v>
      </c>
      <c r="F2227" t="s">
        <v>5426</v>
      </c>
      <c r="G2227" t="s">
        <v>5427</v>
      </c>
      <c r="H2227">
        <v>88714</v>
      </c>
      <c r="I2227">
        <v>235</v>
      </c>
      <c r="J2227" t="s">
        <v>29</v>
      </c>
      <c r="K2227" t="s">
        <v>200</v>
      </c>
      <c r="L2227">
        <v>25000000</v>
      </c>
      <c r="M2227">
        <v>2007</v>
      </c>
      <c r="N2227">
        <v>6.3</v>
      </c>
      <c r="O2227">
        <f>Table1[[#This Row],[gross]]-Table1[[#This Row],[budget]]</f>
        <v>7553210</v>
      </c>
    </row>
    <row r="2228" spans="1:15" x14ac:dyDescent="0.3">
      <c r="A2228" t="s">
        <v>3236</v>
      </c>
      <c r="B2228">
        <v>29</v>
      </c>
      <c r="C2228">
        <v>107</v>
      </c>
      <c r="D2228">
        <v>12200000</v>
      </c>
      <c r="E2228" t="s">
        <v>3741</v>
      </c>
      <c r="F2228" t="s">
        <v>534</v>
      </c>
      <c r="G2228" t="s">
        <v>5428</v>
      </c>
      <c r="H2228">
        <v>7973</v>
      </c>
      <c r="I2228">
        <v>65</v>
      </c>
      <c r="J2228" t="s">
        <v>29</v>
      </c>
      <c r="K2228" t="s">
        <v>30</v>
      </c>
      <c r="L2228">
        <v>5000000</v>
      </c>
      <c r="M2228">
        <v>1983</v>
      </c>
      <c r="N2228">
        <v>6.3</v>
      </c>
      <c r="O2228">
        <f>Table1[[#This Row],[gross]]-Table1[[#This Row],[budget]]</f>
        <v>7200000</v>
      </c>
    </row>
    <row r="2229" spans="1:15" x14ac:dyDescent="0.3">
      <c r="A2229" t="s">
        <v>2688</v>
      </c>
      <c r="B2229">
        <v>216</v>
      </c>
      <c r="C2229">
        <v>94</v>
      </c>
      <c r="D2229">
        <v>50648679</v>
      </c>
      <c r="E2229" t="s">
        <v>4075</v>
      </c>
      <c r="F2229" t="s">
        <v>1308</v>
      </c>
      <c r="G2229" t="s">
        <v>5429</v>
      </c>
      <c r="H2229">
        <v>149549</v>
      </c>
      <c r="I2229">
        <v>348</v>
      </c>
      <c r="J2229" t="s">
        <v>29</v>
      </c>
      <c r="K2229" t="s">
        <v>241</v>
      </c>
      <c r="L2229">
        <v>45000000</v>
      </c>
      <c r="M2229">
        <v>2007</v>
      </c>
      <c r="N2229">
        <v>6.3</v>
      </c>
      <c r="O2229">
        <f>Table1[[#This Row],[gross]]-Table1[[#This Row],[budget]]</f>
        <v>5648679</v>
      </c>
    </row>
    <row r="2230" spans="1:15" x14ac:dyDescent="0.3">
      <c r="A2230" t="s">
        <v>3005</v>
      </c>
      <c r="B2230">
        <v>135</v>
      </c>
      <c r="C2230">
        <v>117</v>
      </c>
      <c r="D2230">
        <v>20218921</v>
      </c>
      <c r="E2230" t="s">
        <v>220</v>
      </c>
      <c r="F2230" t="s">
        <v>5430</v>
      </c>
      <c r="G2230" t="s">
        <v>5431</v>
      </c>
      <c r="H2230">
        <v>14814</v>
      </c>
      <c r="I2230">
        <v>114</v>
      </c>
      <c r="J2230" t="s">
        <v>29</v>
      </c>
      <c r="K2230" t="s">
        <v>5432</v>
      </c>
      <c r="L2230">
        <v>15000000</v>
      </c>
      <c r="M2230">
        <v>2010</v>
      </c>
      <c r="N2230">
        <v>6.3</v>
      </c>
      <c r="O2230">
        <f>Table1[[#This Row],[gross]]-Table1[[#This Row],[budget]]</f>
        <v>5218921</v>
      </c>
    </row>
    <row r="2231" spans="1:15" x14ac:dyDescent="0.3">
      <c r="A2231" t="s">
        <v>2414</v>
      </c>
      <c r="B2231">
        <v>113</v>
      </c>
      <c r="C2231">
        <v>113</v>
      </c>
      <c r="D2231">
        <v>54997476</v>
      </c>
      <c r="E2231" t="s">
        <v>140</v>
      </c>
      <c r="F2231" t="s">
        <v>2897</v>
      </c>
      <c r="G2231" t="s">
        <v>5433</v>
      </c>
      <c r="H2231">
        <v>40362</v>
      </c>
      <c r="I2231">
        <v>248</v>
      </c>
      <c r="J2231" t="s">
        <v>29</v>
      </c>
      <c r="K2231" t="s">
        <v>30</v>
      </c>
      <c r="L2231">
        <v>50000000</v>
      </c>
      <c r="M2231">
        <v>2001</v>
      </c>
      <c r="N2231">
        <v>6.3</v>
      </c>
      <c r="O2231">
        <f>Table1[[#This Row],[gross]]-Table1[[#This Row],[budget]]</f>
        <v>4997476</v>
      </c>
    </row>
    <row r="2232" spans="1:15" x14ac:dyDescent="0.3">
      <c r="A2232" t="s">
        <v>1284</v>
      </c>
      <c r="B2232">
        <v>325</v>
      </c>
      <c r="C2232">
        <v>94</v>
      </c>
      <c r="D2232">
        <v>16300302</v>
      </c>
      <c r="E2232" t="s">
        <v>73</v>
      </c>
      <c r="F2232" t="s">
        <v>2217</v>
      </c>
      <c r="G2232" t="s">
        <v>5434</v>
      </c>
      <c r="H2232">
        <v>64682</v>
      </c>
      <c r="I2232">
        <v>203</v>
      </c>
      <c r="J2232" t="s">
        <v>29</v>
      </c>
      <c r="K2232" t="s">
        <v>30</v>
      </c>
      <c r="L2232">
        <v>12000000</v>
      </c>
      <c r="M2232">
        <v>2011</v>
      </c>
      <c r="N2232">
        <v>6.3</v>
      </c>
      <c r="O2232">
        <f>Table1[[#This Row],[gross]]-Table1[[#This Row],[budget]]</f>
        <v>4300302</v>
      </c>
    </row>
    <row r="2233" spans="1:15" x14ac:dyDescent="0.3">
      <c r="A2233" t="s">
        <v>3005</v>
      </c>
      <c r="B2233">
        <v>98</v>
      </c>
      <c r="C2233">
        <v>104</v>
      </c>
      <c r="D2233">
        <v>23393765</v>
      </c>
      <c r="E2233" t="s">
        <v>588</v>
      </c>
      <c r="F2233" t="s">
        <v>2466</v>
      </c>
      <c r="G2233" t="s">
        <v>5435</v>
      </c>
      <c r="H2233">
        <v>31323</v>
      </c>
      <c r="I2233">
        <v>76</v>
      </c>
      <c r="J2233" t="s">
        <v>29</v>
      </c>
      <c r="K2233" t="s">
        <v>30</v>
      </c>
      <c r="L2233">
        <v>20000000</v>
      </c>
      <c r="M2233">
        <v>2014</v>
      </c>
      <c r="N2233">
        <v>6.3</v>
      </c>
      <c r="O2233">
        <f>Table1[[#This Row],[gross]]-Table1[[#This Row],[budget]]</f>
        <v>3393765</v>
      </c>
    </row>
    <row r="2234" spans="1:15" x14ac:dyDescent="0.3">
      <c r="A2234" t="s">
        <v>4493</v>
      </c>
      <c r="B2234">
        <v>40</v>
      </c>
      <c r="C2234">
        <v>93</v>
      </c>
      <c r="D2234">
        <v>68208190</v>
      </c>
      <c r="E2234" t="s">
        <v>1562</v>
      </c>
      <c r="F2234" t="s">
        <v>3388</v>
      </c>
      <c r="G2234" t="s">
        <v>5436</v>
      </c>
      <c r="H2234">
        <v>60572</v>
      </c>
      <c r="I2234">
        <v>144</v>
      </c>
      <c r="J2234" t="s">
        <v>29</v>
      </c>
      <c r="K2234" t="s">
        <v>30</v>
      </c>
      <c r="L2234">
        <v>65000000</v>
      </c>
      <c r="M2234">
        <v>1999</v>
      </c>
      <c r="N2234">
        <v>6.3</v>
      </c>
      <c r="O2234">
        <f>Table1[[#This Row],[gross]]-Table1[[#This Row],[budget]]</f>
        <v>3208190</v>
      </c>
    </row>
    <row r="2235" spans="1:15" x14ac:dyDescent="0.3">
      <c r="A2235" t="s">
        <v>3301</v>
      </c>
      <c r="B2235">
        <v>37</v>
      </c>
      <c r="C2235">
        <v>89</v>
      </c>
      <c r="D2235">
        <v>13903262</v>
      </c>
      <c r="E2235" t="s">
        <v>1941</v>
      </c>
      <c r="F2235" t="s">
        <v>5437</v>
      </c>
      <c r="G2235" t="s">
        <v>5438</v>
      </c>
      <c r="H2235">
        <v>14656</v>
      </c>
      <c r="I2235">
        <v>90</v>
      </c>
      <c r="J2235" t="s">
        <v>29</v>
      </c>
      <c r="K2235" t="s">
        <v>30</v>
      </c>
      <c r="L2235">
        <v>11000000</v>
      </c>
      <c r="M2235">
        <v>2001</v>
      </c>
      <c r="N2235">
        <v>6.3</v>
      </c>
      <c r="O2235">
        <f>Table1[[#This Row],[gross]]-Table1[[#This Row],[budget]]</f>
        <v>2903262</v>
      </c>
    </row>
    <row r="2236" spans="1:15" x14ac:dyDescent="0.3">
      <c r="A2236" t="s">
        <v>3689</v>
      </c>
      <c r="B2236">
        <v>91</v>
      </c>
      <c r="C2236">
        <v>78</v>
      </c>
      <c r="D2236">
        <v>2882062</v>
      </c>
      <c r="E2236" t="s">
        <v>699</v>
      </c>
      <c r="F2236" t="s">
        <v>5439</v>
      </c>
      <c r="G2236" t="s">
        <v>5440</v>
      </c>
      <c r="H2236">
        <v>5178</v>
      </c>
      <c r="I2236">
        <v>101</v>
      </c>
      <c r="J2236" t="s">
        <v>29</v>
      </c>
      <c r="K2236" t="s">
        <v>30</v>
      </c>
      <c r="L2236">
        <v>150000</v>
      </c>
      <c r="M2236">
        <v>2000</v>
      </c>
      <c r="N2236">
        <v>6.3</v>
      </c>
      <c r="O2236">
        <f>Table1[[#This Row],[gross]]-Table1[[#This Row],[budget]]</f>
        <v>2732062</v>
      </c>
    </row>
    <row r="2237" spans="1:15" x14ac:dyDescent="0.3">
      <c r="A2237" t="s">
        <v>3264</v>
      </c>
      <c r="B2237">
        <v>36</v>
      </c>
      <c r="C2237">
        <v>100</v>
      </c>
      <c r="D2237">
        <v>2808000</v>
      </c>
      <c r="E2237" t="s">
        <v>2441</v>
      </c>
      <c r="F2237" t="s">
        <v>5441</v>
      </c>
      <c r="G2237" t="s">
        <v>5442</v>
      </c>
      <c r="H2237">
        <v>4546</v>
      </c>
      <c r="I2237">
        <v>71</v>
      </c>
      <c r="J2237" t="s">
        <v>29</v>
      </c>
      <c r="K2237" t="s">
        <v>30</v>
      </c>
      <c r="L2237">
        <v>379000</v>
      </c>
      <c r="M2237">
        <v>1929</v>
      </c>
      <c r="N2237">
        <v>6.3</v>
      </c>
      <c r="O2237">
        <f>Table1[[#This Row],[gross]]-Table1[[#This Row],[budget]]</f>
        <v>2429000</v>
      </c>
    </row>
    <row r="2238" spans="1:15" x14ac:dyDescent="0.3">
      <c r="A2238" t="s">
        <v>3208</v>
      </c>
      <c r="B2238">
        <v>91</v>
      </c>
      <c r="C2238">
        <v>138</v>
      </c>
      <c r="D2238">
        <v>10269307</v>
      </c>
      <c r="E2238" t="s">
        <v>1576</v>
      </c>
      <c r="F2238" t="s">
        <v>3944</v>
      </c>
      <c r="G2238" t="s">
        <v>5443</v>
      </c>
      <c r="H2238">
        <v>53251</v>
      </c>
      <c r="I2238">
        <v>188</v>
      </c>
      <c r="J2238" t="s">
        <v>29</v>
      </c>
      <c r="K2238" t="s">
        <v>30</v>
      </c>
      <c r="L2238">
        <v>8000000</v>
      </c>
      <c r="M2238">
        <v>2009</v>
      </c>
      <c r="N2238">
        <v>6.3</v>
      </c>
      <c r="O2238">
        <f>Table1[[#This Row],[gross]]-Table1[[#This Row],[budget]]</f>
        <v>2269307</v>
      </c>
    </row>
    <row r="2239" spans="1:15" x14ac:dyDescent="0.3">
      <c r="A2239" t="s">
        <v>334</v>
      </c>
      <c r="B2239">
        <v>42</v>
      </c>
      <c r="C2239">
        <v>111</v>
      </c>
      <c r="D2239">
        <v>46815748</v>
      </c>
      <c r="E2239" t="s">
        <v>2374</v>
      </c>
      <c r="F2239" t="s">
        <v>1539</v>
      </c>
      <c r="G2239" t="s">
        <v>5444</v>
      </c>
      <c r="H2239">
        <v>32544</v>
      </c>
      <c r="I2239">
        <v>69</v>
      </c>
      <c r="J2239" t="s">
        <v>29</v>
      </c>
      <c r="K2239" t="s">
        <v>30</v>
      </c>
      <c r="L2239">
        <v>45000000</v>
      </c>
      <c r="M2239">
        <v>1994</v>
      </c>
      <c r="N2239">
        <v>6.3</v>
      </c>
      <c r="O2239">
        <f>Table1[[#This Row],[gross]]-Table1[[#This Row],[budget]]</f>
        <v>1815748</v>
      </c>
    </row>
    <row r="2240" spans="1:15" x14ac:dyDescent="0.3">
      <c r="A2240" t="s">
        <v>2824</v>
      </c>
      <c r="B2240">
        <v>91</v>
      </c>
      <c r="C2240">
        <v>110</v>
      </c>
      <c r="D2240">
        <v>19179969</v>
      </c>
      <c r="E2240" t="s">
        <v>676</v>
      </c>
      <c r="F2240" t="s">
        <v>5445</v>
      </c>
      <c r="G2240" t="s">
        <v>5446</v>
      </c>
      <c r="H2240">
        <v>54710</v>
      </c>
      <c r="I2240">
        <v>177</v>
      </c>
      <c r="J2240" t="s">
        <v>29</v>
      </c>
      <c r="K2240" t="s">
        <v>30</v>
      </c>
      <c r="L2240">
        <v>17500000</v>
      </c>
      <c r="M2240">
        <v>2006</v>
      </c>
      <c r="N2240">
        <v>6.3</v>
      </c>
      <c r="O2240">
        <f>Table1[[#This Row],[gross]]-Table1[[#This Row],[budget]]</f>
        <v>1679969</v>
      </c>
    </row>
    <row r="2241" spans="1:15" x14ac:dyDescent="0.3">
      <c r="A2241" t="s">
        <v>2286</v>
      </c>
      <c r="B2241">
        <v>156</v>
      </c>
      <c r="C2241">
        <v>110</v>
      </c>
      <c r="D2241">
        <v>25167270</v>
      </c>
      <c r="E2241" t="s">
        <v>305</v>
      </c>
      <c r="F2241" t="s">
        <v>27</v>
      </c>
      <c r="G2241" t="s">
        <v>5447</v>
      </c>
      <c r="H2241">
        <v>30119</v>
      </c>
      <c r="I2241">
        <v>263</v>
      </c>
      <c r="J2241" t="s">
        <v>29</v>
      </c>
      <c r="K2241" t="s">
        <v>227</v>
      </c>
      <c r="L2241">
        <v>24000000</v>
      </c>
      <c r="M2241">
        <v>2000</v>
      </c>
      <c r="N2241">
        <v>6.3</v>
      </c>
      <c r="O2241">
        <f>Table1[[#This Row],[gross]]-Table1[[#This Row],[budget]]</f>
        <v>1167270</v>
      </c>
    </row>
    <row r="2242" spans="1:15" x14ac:dyDescent="0.3">
      <c r="A2242" t="s">
        <v>3127</v>
      </c>
      <c r="B2242">
        <v>223</v>
      </c>
      <c r="C2242">
        <v>91</v>
      </c>
      <c r="D2242">
        <v>7455447</v>
      </c>
      <c r="E2242" t="s">
        <v>699</v>
      </c>
      <c r="F2242" t="s">
        <v>5448</v>
      </c>
      <c r="G2242" t="s">
        <v>5449</v>
      </c>
      <c r="H2242">
        <v>29967</v>
      </c>
      <c r="I2242">
        <v>126</v>
      </c>
      <c r="J2242" t="s">
        <v>29</v>
      </c>
      <c r="K2242" t="s">
        <v>30</v>
      </c>
      <c r="L2242">
        <v>7000000</v>
      </c>
      <c r="M2242">
        <v>2010</v>
      </c>
      <c r="N2242">
        <v>6.3</v>
      </c>
      <c r="O2242">
        <f>Table1[[#This Row],[gross]]-Table1[[#This Row],[budget]]</f>
        <v>455447</v>
      </c>
    </row>
    <row r="2243" spans="1:15" x14ac:dyDescent="0.3">
      <c r="A2243" t="s">
        <v>3272</v>
      </c>
      <c r="B2243">
        <v>113</v>
      </c>
      <c r="C2243">
        <v>98</v>
      </c>
      <c r="D2243">
        <v>389804</v>
      </c>
      <c r="E2243" t="s">
        <v>699</v>
      </c>
      <c r="F2243" t="s">
        <v>3272</v>
      </c>
      <c r="G2243" t="s">
        <v>5450</v>
      </c>
      <c r="H2243">
        <v>11816</v>
      </c>
      <c r="I2243">
        <v>35</v>
      </c>
      <c r="J2243" t="s">
        <v>29</v>
      </c>
      <c r="K2243" t="s">
        <v>30</v>
      </c>
      <c r="L2243">
        <v>65000</v>
      </c>
      <c r="M2243">
        <v>2010</v>
      </c>
      <c r="N2243">
        <v>6.3</v>
      </c>
      <c r="O2243">
        <f>Table1[[#This Row],[gross]]-Table1[[#This Row],[budget]]</f>
        <v>324804</v>
      </c>
    </row>
    <row r="2244" spans="1:15" x14ac:dyDescent="0.3">
      <c r="A2244" t="s">
        <v>3274</v>
      </c>
      <c r="B2244">
        <v>77</v>
      </c>
      <c r="C2244">
        <v>98</v>
      </c>
      <c r="D2244">
        <v>1943649</v>
      </c>
      <c r="E2244" t="s">
        <v>4570</v>
      </c>
      <c r="F2244" t="s">
        <v>5451</v>
      </c>
      <c r="G2244" t="s">
        <v>5452</v>
      </c>
      <c r="H2244">
        <v>8697</v>
      </c>
      <c r="I2244">
        <v>122</v>
      </c>
      <c r="J2244" t="s">
        <v>29</v>
      </c>
      <c r="K2244" t="s">
        <v>30</v>
      </c>
      <c r="L2244">
        <v>1700000</v>
      </c>
      <c r="M2244">
        <v>1999</v>
      </c>
      <c r="N2244">
        <v>6.3</v>
      </c>
      <c r="O2244">
        <f>Table1[[#This Row],[gross]]-Table1[[#This Row],[budget]]</f>
        <v>243649</v>
      </c>
    </row>
    <row r="2245" spans="1:15" x14ac:dyDescent="0.3">
      <c r="A2245" t="s">
        <v>3234</v>
      </c>
      <c r="B2245">
        <v>152</v>
      </c>
      <c r="C2245">
        <v>109</v>
      </c>
      <c r="D2245">
        <v>19976073</v>
      </c>
      <c r="E2245" t="s">
        <v>39</v>
      </c>
      <c r="F2245" t="s">
        <v>4928</v>
      </c>
      <c r="G2245" t="s">
        <v>5453</v>
      </c>
      <c r="H2245">
        <v>65979</v>
      </c>
      <c r="I2245">
        <v>220</v>
      </c>
      <c r="J2245" t="s">
        <v>29</v>
      </c>
      <c r="K2245" t="s">
        <v>30</v>
      </c>
      <c r="L2245">
        <v>20000000</v>
      </c>
      <c r="M2245">
        <v>2005</v>
      </c>
      <c r="N2245">
        <v>6.3</v>
      </c>
      <c r="O2245">
        <f>Table1[[#This Row],[gross]]-Table1[[#This Row],[budget]]</f>
        <v>-23927</v>
      </c>
    </row>
    <row r="2246" spans="1:15" x14ac:dyDescent="0.3">
      <c r="A2246" t="s">
        <v>1443</v>
      </c>
      <c r="B2246">
        <v>100</v>
      </c>
      <c r="C2246">
        <v>100</v>
      </c>
      <c r="D2246">
        <v>9801782</v>
      </c>
      <c r="E2246" t="s">
        <v>2312</v>
      </c>
      <c r="F2246" t="s">
        <v>802</v>
      </c>
      <c r="G2246" t="s">
        <v>5454</v>
      </c>
      <c r="H2246">
        <v>39331</v>
      </c>
      <c r="I2246">
        <v>481</v>
      </c>
      <c r="J2246" t="s">
        <v>29</v>
      </c>
      <c r="K2246" t="s">
        <v>30</v>
      </c>
      <c r="L2246">
        <v>10000000</v>
      </c>
      <c r="M2246">
        <v>1998</v>
      </c>
      <c r="N2246">
        <v>6.3</v>
      </c>
      <c r="O2246">
        <f>Table1[[#This Row],[gross]]-Table1[[#This Row],[budget]]</f>
        <v>-198218</v>
      </c>
    </row>
    <row r="2247" spans="1:15" x14ac:dyDescent="0.3">
      <c r="A2247" t="s">
        <v>539</v>
      </c>
      <c r="B2247">
        <v>275</v>
      </c>
      <c r="C2247">
        <v>112</v>
      </c>
      <c r="D2247">
        <v>16684352</v>
      </c>
      <c r="E2247" t="s">
        <v>289</v>
      </c>
      <c r="F2247" t="s">
        <v>5455</v>
      </c>
      <c r="G2247" t="s">
        <v>5456</v>
      </c>
      <c r="H2247">
        <v>67893</v>
      </c>
      <c r="I2247">
        <v>163</v>
      </c>
      <c r="J2247" t="s">
        <v>29</v>
      </c>
      <c r="K2247" t="s">
        <v>30</v>
      </c>
      <c r="L2247">
        <v>17000000</v>
      </c>
      <c r="M2247">
        <v>2012</v>
      </c>
      <c r="N2247">
        <v>6.3</v>
      </c>
      <c r="O2247">
        <f>Table1[[#This Row],[gross]]-Table1[[#This Row],[budget]]</f>
        <v>-315648</v>
      </c>
    </row>
    <row r="2248" spans="1:15" x14ac:dyDescent="0.3">
      <c r="A2248" t="s">
        <v>2536</v>
      </c>
      <c r="B2248">
        <v>114</v>
      </c>
      <c r="C2248">
        <v>115</v>
      </c>
      <c r="D2248">
        <v>41543207</v>
      </c>
      <c r="E2248" t="s">
        <v>140</v>
      </c>
      <c r="F2248" t="s">
        <v>27</v>
      </c>
      <c r="G2248" t="s">
        <v>5457</v>
      </c>
      <c r="H2248">
        <v>30077</v>
      </c>
      <c r="I2248">
        <v>175</v>
      </c>
      <c r="J2248" t="s">
        <v>29</v>
      </c>
      <c r="K2248" t="s">
        <v>30</v>
      </c>
      <c r="L2248">
        <v>42000000</v>
      </c>
      <c r="M2248">
        <v>2002</v>
      </c>
      <c r="N2248">
        <v>6.3</v>
      </c>
      <c r="O2248">
        <f>Table1[[#This Row],[gross]]-Table1[[#This Row],[budget]]</f>
        <v>-456793</v>
      </c>
    </row>
    <row r="2249" spans="1:15" x14ac:dyDescent="0.3">
      <c r="A2249" t="s">
        <v>3283</v>
      </c>
      <c r="B2249">
        <v>255</v>
      </c>
      <c r="C2249">
        <v>95</v>
      </c>
      <c r="D2249">
        <v>26297</v>
      </c>
      <c r="E2249" t="s">
        <v>4463</v>
      </c>
      <c r="F2249" t="s">
        <v>2526</v>
      </c>
      <c r="G2249" t="s">
        <v>5458</v>
      </c>
      <c r="H2249">
        <v>25750</v>
      </c>
      <c r="I2249">
        <v>209</v>
      </c>
      <c r="J2249" t="s">
        <v>29</v>
      </c>
      <c r="K2249" t="s">
        <v>200</v>
      </c>
      <c r="L2249">
        <v>500000</v>
      </c>
      <c r="M2249">
        <v>2011</v>
      </c>
      <c r="N2249">
        <v>6.3</v>
      </c>
      <c r="O2249">
        <f>Table1[[#This Row],[gross]]-Table1[[#This Row],[budget]]</f>
        <v>-473703</v>
      </c>
    </row>
    <row r="2250" spans="1:15" x14ac:dyDescent="0.3">
      <c r="A2250" t="s">
        <v>3231</v>
      </c>
      <c r="B2250">
        <v>19</v>
      </c>
      <c r="C2250">
        <v>110</v>
      </c>
      <c r="D2250">
        <v>2848578</v>
      </c>
      <c r="E2250" t="s">
        <v>228</v>
      </c>
      <c r="F2250" t="s">
        <v>5459</v>
      </c>
      <c r="G2250" t="s">
        <v>5460</v>
      </c>
      <c r="H2250">
        <v>3942</v>
      </c>
      <c r="I2250">
        <v>65</v>
      </c>
      <c r="J2250" t="s">
        <v>29</v>
      </c>
      <c r="K2250" t="s">
        <v>30</v>
      </c>
      <c r="L2250">
        <v>3500000</v>
      </c>
      <c r="M2250">
        <v>2010</v>
      </c>
      <c r="N2250">
        <v>6.3</v>
      </c>
      <c r="O2250">
        <f>Table1[[#This Row],[gross]]-Table1[[#This Row],[budget]]</f>
        <v>-651422</v>
      </c>
    </row>
    <row r="2251" spans="1:15" x14ac:dyDescent="0.3">
      <c r="A2251" t="s">
        <v>3310</v>
      </c>
      <c r="B2251">
        <v>51</v>
      </c>
      <c r="C2251">
        <v>85</v>
      </c>
      <c r="D2251">
        <v>265107</v>
      </c>
      <c r="E2251" t="s">
        <v>5461</v>
      </c>
      <c r="F2251" t="s">
        <v>5462</v>
      </c>
      <c r="G2251" t="s">
        <v>5463</v>
      </c>
      <c r="H2251">
        <v>4617</v>
      </c>
      <c r="I2251">
        <v>93</v>
      </c>
      <c r="J2251" t="s">
        <v>29</v>
      </c>
      <c r="K2251" t="s">
        <v>581</v>
      </c>
      <c r="L2251">
        <v>1500000</v>
      </c>
      <c r="M2251">
        <v>2000</v>
      </c>
      <c r="N2251">
        <v>6.3</v>
      </c>
      <c r="O2251">
        <f>Table1[[#This Row],[gross]]-Table1[[#This Row],[budget]]</f>
        <v>-1234893</v>
      </c>
    </row>
    <row r="2252" spans="1:15" x14ac:dyDescent="0.3">
      <c r="A2252" t="s">
        <v>3315</v>
      </c>
      <c r="B2252">
        <v>100</v>
      </c>
      <c r="C2252">
        <v>84</v>
      </c>
      <c r="D2252">
        <v>173066</v>
      </c>
      <c r="E2252" t="s">
        <v>1699</v>
      </c>
      <c r="F2252" t="s">
        <v>1082</v>
      </c>
      <c r="G2252" t="s">
        <v>5464</v>
      </c>
      <c r="H2252">
        <v>21379</v>
      </c>
      <c r="I2252">
        <v>88</v>
      </c>
      <c r="J2252" t="s">
        <v>29</v>
      </c>
      <c r="K2252" t="s">
        <v>30</v>
      </c>
      <c r="L2252">
        <v>1500000</v>
      </c>
      <c r="M2252">
        <v>2007</v>
      </c>
      <c r="N2252">
        <v>6.3</v>
      </c>
      <c r="O2252">
        <f>Table1[[#This Row],[gross]]-Table1[[#This Row],[budget]]</f>
        <v>-1326934</v>
      </c>
    </row>
    <row r="2253" spans="1:15" x14ac:dyDescent="0.3">
      <c r="A2253" t="s">
        <v>3249</v>
      </c>
      <c r="B2253">
        <v>225</v>
      </c>
      <c r="C2253">
        <v>105</v>
      </c>
      <c r="D2253">
        <v>92401</v>
      </c>
      <c r="E2253" t="s">
        <v>840</v>
      </c>
      <c r="F2253" t="s">
        <v>5465</v>
      </c>
      <c r="G2253" t="s">
        <v>5466</v>
      </c>
      <c r="H2253">
        <v>56402</v>
      </c>
      <c r="I2253">
        <v>209</v>
      </c>
      <c r="J2253" t="s">
        <v>29</v>
      </c>
      <c r="K2253" t="s">
        <v>30</v>
      </c>
      <c r="L2253">
        <v>2000000</v>
      </c>
      <c r="M2253">
        <v>2010</v>
      </c>
      <c r="N2253">
        <v>6.3</v>
      </c>
      <c r="O2253">
        <f>Table1[[#This Row],[gross]]-Table1[[#This Row],[budget]]</f>
        <v>-1907599</v>
      </c>
    </row>
    <row r="2254" spans="1:15" x14ac:dyDescent="0.3">
      <c r="A2254" t="s">
        <v>2294</v>
      </c>
      <c r="B2254">
        <v>113</v>
      </c>
      <c r="C2254">
        <v>104</v>
      </c>
      <c r="D2254">
        <v>10996440</v>
      </c>
      <c r="E2254" t="s">
        <v>144</v>
      </c>
      <c r="F2254" t="s">
        <v>221</v>
      </c>
      <c r="G2254" t="s">
        <v>5467</v>
      </c>
      <c r="H2254">
        <v>19707</v>
      </c>
      <c r="I2254">
        <v>128</v>
      </c>
      <c r="J2254" t="s">
        <v>29</v>
      </c>
      <c r="K2254" t="s">
        <v>30</v>
      </c>
      <c r="L2254">
        <v>13000000</v>
      </c>
      <c r="M2254">
        <v>2006</v>
      </c>
      <c r="N2254">
        <v>6.3</v>
      </c>
      <c r="O2254">
        <f>Table1[[#This Row],[gross]]-Table1[[#This Row],[budget]]</f>
        <v>-2003560</v>
      </c>
    </row>
    <row r="2255" spans="1:15" x14ac:dyDescent="0.3">
      <c r="A2255" t="s">
        <v>2009</v>
      </c>
      <c r="B2255">
        <v>270</v>
      </c>
      <c r="C2255">
        <v>97</v>
      </c>
      <c r="D2255">
        <v>7574066</v>
      </c>
      <c r="E2255" t="s">
        <v>73</v>
      </c>
      <c r="F2255" t="s">
        <v>761</v>
      </c>
      <c r="G2255" t="s">
        <v>5468</v>
      </c>
      <c r="H2255">
        <v>30325</v>
      </c>
      <c r="I2255">
        <v>96</v>
      </c>
      <c r="J2255" t="s">
        <v>29</v>
      </c>
      <c r="K2255" t="s">
        <v>30</v>
      </c>
      <c r="L2255">
        <v>10000000</v>
      </c>
      <c r="M2255">
        <v>2014</v>
      </c>
      <c r="N2255">
        <v>6.3</v>
      </c>
      <c r="O2255">
        <f>Table1[[#This Row],[gross]]-Table1[[#This Row],[budget]]</f>
        <v>-2425934</v>
      </c>
    </row>
    <row r="2256" spans="1:15" x14ac:dyDescent="0.3">
      <c r="A2256" t="s">
        <v>3259</v>
      </c>
      <c r="B2256">
        <v>119</v>
      </c>
      <c r="C2256">
        <v>103</v>
      </c>
      <c r="D2256">
        <v>22466994</v>
      </c>
      <c r="E2256" t="s">
        <v>1576</v>
      </c>
      <c r="F2256" t="s">
        <v>339</v>
      </c>
      <c r="G2256" t="s">
        <v>5469</v>
      </c>
      <c r="H2256">
        <v>72673</v>
      </c>
      <c r="I2256">
        <v>166</v>
      </c>
      <c r="J2256" t="s">
        <v>29</v>
      </c>
      <c r="K2256" t="s">
        <v>30</v>
      </c>
      <c r="L2256">
        <v>25000000</v>
      </c>
      <c r="M2256">
        <v>2007</v>
      </c>
      <c r="N2256">
        <v>6.3</v>
      </c>
      <c r="O2256">
        <f>Table1[[#This Row],[gross]]-Table1[[#This Row],[budget]]</f>
        <v>-2533006</v>
      </c>
    </row>
    <row r="2257" spans="1:15" x14ac:dyDescent="0.3">
      <c r="A2257" t="s">
        <v>4593</v>
      </c>
      <c r="B2257">
        <v>33</v>
      </c>
      <c r="C2257">
        <v>86</v>
      </c>
      <c r="D2257">
        <v>185577</v>
      </c>
      <c r="E2257" t="s">
        <v>676</v>
      </c>
      <c r="F2257" t="s">
        <v>2321</v>
      </c>
      <c r="G2257" t="s">
        <v>5470</v>
      </c>
      <c r="H2257">
        <v>2133</v>
      </c>
      <c r="I2257">
        <v>31</v>
      </c>
      <c r="J2257" t="s">
        <v>29</v>
      </c>
      <c r="K2257" t="s">
        <v>200</v>
      </c>
      <c r="L2257">
        <v>4000000</v>
      </c>
      <c r="M2257">
        <v>1999</v>
      </c>
      <c r="N2257">
        <v>6.3</v>
      </c>
      <c r="O2257">
        <f>Table1[[#This Row],[gross]]-Table1[[#This Row],[budget]]</f>
        <v>-3814423</v>
      </c>
    </row>
    <row r="2258" spans="1:15" x14ac:dyDescent="0.3">
      <c r="A2258" t="s">
        <v>2721</v>
      </c>
      <c r="B2258">
        <v>39</v>
      </c>
      <c r="C2258">
        <v>98</v>
      </c>
      <c r="D2258">
        <v>296665</v>
      </c>
      <c r="E2258" t="s">
        <v>2216</v>
      </c>
      <c r="F2258" t="s">
        <v>1670</v>
      </c>
      <c r="G2258" t="s">
        <v>5471</v>
      </c>
      <c r="H2258">
        <v>12675</v>
      </c>
      <c r="I2258">
        <v>158</v>
      </c>
      <c r="J2258" t="s">
        <v>29</v>
      </c>
      <c r="K2258" t="s">
        <v>30</v>
      </c>
      <c r="L2258">
        <v>5000000</v>
      </c>
      <c r="M2258">
        <v>2003</v>
      </c>
      <c r="N2258">
        <v>6.3</v>
      </c>
      <c r="O2258">
        <f>Table1[[#This Row],[gross]]-Table1[[#This Row],[budget]]</f>
        <v>-4703335</v>
      </c>
    </row>
    <row r="2259" spans="1:15" x14ac:dyDescent="0.3">
      <c r="A2259" t="s">
        <v>4267</v>
      </c>
      <c r="B2259">
        <v>72</v>
      </c>
      <c r="C2259">
        <v>108</v>
      </c>
      <c r="D2259">
        <v>11702090</v>
      </c>
      <c r="E2259" t="s">
        <v>289</v>
      </c>
      <c r="F2259" t="s">
        <v>5472</v>
      </c>
      <c r="G2259" t="s">
        <v>5473</v>
      </c>
      <c r="H2259">
        <v>37700</v>
      </c>
      <c r="I2259">
        <v>50</v>
      </c>
      <c r="J2259" t="s">
        <v>29</v>
      </c>
      <c r="K2259" t="s">
        <v>30</v>
      </c>
      <c r="L2259">
        <v>16500000</v>
      </c>
      <c r="M2259">
        <v>2007</v>
      </c>
      <c r="N2259">
        <v>6.3</v>
      </c>
      <c r="O2259">
        <f>Table1[[#This Row],[gross]]-Table1[[#This Row],[budget]]</f>
        <v>-4797910</v>
      </c>
    </row>
    <row r="2260" spans="1:15" x14ac:dyDescent="0.3">
      <c r="A2260" t="s">
        <v>3267</v>
      </c>
      <c r="B2260">
        <v>25</v>
      </c>
      <c r="C2260">
        <v>100</v>
      </c>
      <c r="D2260">
        <v>2148212</v>
      </c>
      <c r="E2260" t="s">
        <v>228</v>
      </c>
      <c r="F2260" t="s">
        <v>5474</v>
      </c>
      <c r="G2260" t="s">
        <v>5475</v>
      </c>
      <c r="H2260">
        <v>781</v>
      </c>
      <c r="I2260">
        <v>20</v>
      </c>
      <c r="J2260" t="s">
        <v>29</v>
      </c>
      <c r="K2260" t="s">
        <v>30</v>
      </c>
      <c r="L2260">
        <v>7000000</v>
      </c>
      <c r="M2260">
        <v>1999</v>
      </c>
      <c r="N2260">
        <v>6.3</v>
      </c>
      <c r="O2260">
        <f>Table1[[#This Row],[gross]]-Table1[[#This Row],[budget]]</f>
        <v>-4851788</v>
      </c>
    </row>
    <row r="2261" spans="1:15" x14ac:dyDescent="0.3">
      <c r="A2261" t="s">
        <v>1566</v>
      </c>
      <c r="B2261">
        <v>76</v>
      </c>
      <c r="C2261">
        <v>135</v>
      </c>
      <c r="D2261">
        <v>49994804</v>
      </c>
      <c r="E2261" t="s">
        <v>5476</v>
      </c>
      <c r="F2261" t="s">
        <v>5477</v>
      </c>
      <c r="G2261" t="s">
        <v>5478</v>
      </c>
      <c r="H2261">
        <v>29205</v>
      </c>
      <c r="I2261">
        <v>194</v>
      </c>
      <c r="J2261" t="s">
        <v>29</v>
      </c>
      <c r="K2261" t="s">
        <v>30</v>
      </c>
      <c r="L2261">
        <v>55000000</v>
      </c>
      <c r="M2261">
        <v>1996</v>
      </c>
      <c r="N2261">
        <v>6.3</v>
      </c>
      <c r="O2261">
        <f>Table1[[#This Row],[gross]]-Table1[[#This Row],[budget]]</f>
        <v>-5005196</v>
      </c>
    </row>
    <row r="2262" spans="1:15" x14ac:dyDescent="0.3">
      <c r="A2262" t="s">
        <v>3511</v>
      </c>
      <c r="B2262">
        <v>83</v>
      </c>
      <c r="C2262">
        <v>124</v>
      </c>
      <c r="D2262">
        <v>54910560</v>
      </c>
      <c r="E2262" t="s">
        <v>2374</v>
      </c>
      <c r="F2262" t="s">
        <v>221</v>
      </c>
      <c r="G2262" t="s">
        <v>5479</v>
      </c>
      <c r="H2262">
        <v>88225</v>
      </c>
      <c r="I2262">
        <v>227</v>
      </c>
      <c r="J2262" t="s">
        <v>29</v>
      </c>
      <c r="K2262" t="s">
        <v>30</v>
      </c>
      <c r="L2262">
        <v>60000000</v>
      </c>
      <c r="M2262">
        <v>1997</v>
      </c>
      <c r="N2262">
        <v>6.3</v>
      </c>
      <c r="O2262">
        <f>Table1[[#This Row],[gross]]-Table1[[#This Row],[budget]]</f>
        <v>-5089440</v>
      </c>
    </row>
    <row r="2263" spans="1:15" x14ac:dyDescent="0.3">
      <c r="A2263" t="s">
        <v>1000</v>
      </c>
      <c r="B2263">
        <v>301</v>
      </c>
      <c r="C2263">
        <v>97</v>
      </c>
      <c r="D2263">
        <v>1768416</v>
      </c>
      <c r="E2263" t="s">
        <v>73</v>
      </c>
      <c r="F2263" t="s">
        <v>5480</v>
      </c>
      <c r="G2263" t="s">
        <v>5481</v>
      </c>
      <c r="H2263">
        <v>35848</v>
      </c>
      <c r="I2263">
        <v>198</v>
      </c>
      <c r="J2263" t="s">
        <v>29</v>
      </c>
      <c r="K2263" t="s">
        <v>30</v>
      </c>
      <c r="L2263">
        <v>7000000</v>
      </c>
      <c r="M2263">
        <v>2010</v>
      </c>
      <c r="N2263">
        <v>6.3</v>
      </c>
      <c r="O2263">
        <f>Table1[[#This Row],[gross]]-Table1[[#This Row],[budget]]</f>
        <v>-5231584</v>
      </c>
    </row>
    <row r="2264" spans="1:15" x14ac:dyDescent="0.3">
      <c r="A2264" t="s">
        <v>2103</v>
      </c>
      <c r="B2264">
        <v>196</v>
      </c>
      <c r="C2264">
        <v>119</v>
      </c>
      <c r="D2264">
        <v>53789313</v>
      </c>
      <c r="E2264" t="s">
        <v>1235</v>
      </c>
      <c r="F2264" t="s">
        <v>5482</v>
      </c>
      <c r="G2264" t="s">
        <v>5483</v>
      </c>
      <c r="H2264">
        <v>89816</v>
      </c>
      <c r="I2264">
        <v>347</v>
      </c>
      <c r="J2264" t="s">
        <v>29</v>
      </c>
      <c r="K2264" t="s">
        <v>30</v>
      </c>
      <c r="L2264">
        <v>60000000</v>
      </c>
      <c r="M2264">
        <v>2003</v>
      </c>
      <c r="N2264">
        <v>6.3</v>
      </c>
      <c r="O2264">
        <f>Table1[[#This Row],[gross]]-Table1[[#This Row],[budget]]</f>
        <v>-6210687</v>
      </c>
    </row>
    <row r="2265" spans="1:15" x14ac:dyDescent="0.3">
      <c r="A2265" t="s">
        <v>3305</v>
      </c>
      <c r="B2265">
        <v>33</v>
      </c>
      <c r="C2265">
        <v>88</v>
      </c>
      <c r="D2265">
        <v>110029</v>
      </c>
      <c r="E2265" t="s">
        <v>5484</v>
      </c>
      <c r="F2265" t="s">
        <v>5485</v>
      </c>
      <c r="G2265" t="s">
        <v>5486</v>
      </c>
      <c r="H2265">
        <v>1388</v>
      </c>
      <c r="I2265">
        <v>31</v>
      </c>
      <c r="J2265" t="s">
        <v>29</v>
      </c>
      <c r="K2265" t="s">
        <v>581</v>
      </c>
      <c r="L2265">
        <v>6500000</v>
      </c>
      <c r="M2265">
        <v>2009</v>
      </c>
      <c r="N2265">
        <v>6.3</v>
      </c>
      <c r="O2265">
        <f>Table1[[#This Row],[gross]]-Table1[[#This Row],[budget]]</f>
        <v>-6389971</v>
      </c>
    </row>
    <row r="2266" spans="1:15" x14ac:dyDescent="0.3">
      <c r="A2266" t="s">
        <v>1360</v>
      </c>
      <c r="B2266">
        <v>144</v>
      </c>
      <c r="C2266">
        <v>86</v>
      </c>
      <c r="D2266">
        <v>5542025</v>
      </c>
      <c r="E2266" t="s">
        <v>676</v>
      </c>
      <c r="F2266" t="s">
        <v>1777</v>
      </c>
      <c r="G2266" t="s">
        <v>5487</v>
      </c>
      <c r="H2266">
        <v>12197</v>
      </c>
      <c r="I2266">
        <v>150</v>
      </c>
      <c r="J2266" t="s">
        <v>29</v>
      </c>
      <c r="K2266" t="s">
        <v>30</v>
      </c>
      <c r="L2266">
        <v>12000000</v>
      </c>
      <c r="M2266">
        <v>2006</v>
      </c>
      <c r="N2266">
        <v>6.3</v>
      </c>
      <c r="O2266">
        <f>Table1[[#This Row],[gross]]-Table1[[#This Row],[budget]]</f>
        <v>-6457975</v>
      </c>
    </row>
    <row r="2267" spans="1:15" x14ac:dyDescent="0.3">
      <c r="A2267" t="s">
        <v>3219</v>
      </c>
      <c r="B2267">
        <v>36</v>
      </c>
      <c r="C2267">
        <v>123</v>
      </c>
      <c r="D2267">
        <v>13391174</v>
      </c>
      <c r="E2267" t="s">
        <v>60</v>
      </c>
      <c r="F2267" t="s">
        <v>5488</v>
      </c>
      <c r="G2267" t="s">
        <v>5489</v>
      </c>
      <c r="H2267">
        <v>5796</v>
      </c>
      <c r="I2267">
        <v>177</v>
      </c>
      <c r="J2267" t="s">
        <v>29</v>
      </c>
      <c r="K2267" t="s">
        <v>30</v>
      </c>
      <c r="L2267">
        <v>20000000</v>
      </c>
      <c r="M2267">
        <v>2006</v>
      </c>
      <c r="N2267">
        <v>6.3</v>
      </c>
      <c r="O2267">
        <f>Table1[[#This Row],[gross]]-Table1[[#This Row],[budget]]</f>
        <v>-6608826</v>
      </c>
    </row>
    <row r="2268" spans="1:15" x14ac:dyDescent="0.3">
      <c r="A2268" t="s">
        <v>539</v>
      </c>
      <c r="B2268">
        <v>114</v>
      </c>
      <c r="C2268">
        <v>113</v>
      </c>
      <c r="D2268">
        <v>5032496</v>
      </c>
      <c r="E2268" t="s">
        <v>73</v>
      </c>
      <c r="F2268" t="s">
        <v>5490</v>
      </c>
      <c r="G2268" t="s">
        <v>5491</v>
      </c>
      <c r="H2268">
        <v>20576</v>
      </c>
      <c r="I2268">
        <v>161</v>
      </c>
      <c r="J2268" t="s">
        <v>29</v>
      </c>
      <c r="K2268" t="s">
        <v>30</v>
      </c>
      <c r="L2268">
        <v>12000000</v>
      </c>
      <c r="M2268">
        <v>1998</v>
      </c>
      <c r="N2268">
        <v>6.3</v>
      </c>
      <c r="O2268">
        <f>Table1[[#This Row],[gross]]-Table1[[#This Row],[budget]]</f>
        <v>-6967504</v>
      </c>
    </row>
    <row r="2269" spans="1:15" x14ac:dyDescent="0.3">
      <c r="A2269" t="s">
        <v>2930</v>
      </c>
      <c r="B2269">
        <v>133</v>
      </c>
      <c r="C2269">
        <v>93</v>
      </c>
      <c r="D2269">
        <v>197148</v>
      </c>
      <c r="E2269" t="s">
        <v>5492</v>
      </c>
      <c r="F2269" t="s">
        <v>5493</v>
      </c>
      <c r="G2269" t="s">
        <v>5494</v>
      </c>
      <c r="H2269">
        <v>18109</v>
      </c>
      <c r="I2269">
        <v>150</v>
      </c>
      <c r="J2269" t="s">
        <v>29</v>
      </c>
      <c r="K2269" t="s">
        <v>200</v>
      </c>
      <c r="L2269">
        <v>7500000</v>
      </c>
      <c r="M2269">
        <v>2003</v>
      </c>
      <c r="N2269">
        <v>6.3</v>
      </c>
      <c r="O2269">
        <f>Table1[[#This Row],[gross]]-Table1[[#This Row],[budget]]</f>
        <v>-7302852</v>
      </c>
    </row>
    <row r="2270" spans="1:15" x14ac:dyDescent="0.3">
      <c r="A2270" t="s">
        <v>1654</v>
      </c>
      <c r="B2270">
        <v>214</v>
      </c>
      <c r="C2270">
        <v>115</v>
      </c>
      <c r="D2270">
        <v>12626905</v>
      </c>
      <c r="E2270" t="s">
        <v>39</v>
      </c>
      <c r="F2270" t="s">
        <v>351</v>
      </c>
      <c r="G2270" t="s">
        <v>5495</v>
      </c>
      <c r="H2270">
        <v>32567</v>
      </c>
      <c r="I2270">
        <v>106</v>
      </c>
      <c r="J2270" t="s">
        <v>29</v>
      </c>
      <c r="K2270" t="s">
        <v>30</v>
      </c>
      <c r="L2270">
        <v>20000000</v>
      </c>
      <c r="M2270">
        <v>2016</v>
      </c>
      <c r="N2270">
        <v>6.3</v>
      </c>
      <c r="O2270">
        <f>Table1[[#This Row],[gross]]-Table1[[#This Row],[budget]]</f>
        <v>-7373095</v>
      </c>
    </row>
    <row r="2271" spans="1:15" x14ac:dyDescent="0.3">
      <c r="A2271" t="s">
        <v>1326</v>
      </c>
      <c r="B2271">
        <v>226</v>
      </c>
      <c r="C2271">
        <v>96</v>
      </c>
      <c r="D2271">
        <v>3074838</v>
      </c>
      <c r="E2271" t="s">
        <v>1527</v>
      </c>
      <c r="F2271" t="s">
        <v>61</v>
      </c>
      <c r="G2271" t="s">
        <v>5496</v>
      </c>
      <c r="H2271">
        <v>56264</v>
      </c>
      <c r="I2271">
        <v>166</v>
      </c>
      <c r="J2271" t="s">
        <v>29</v>
      </c>
      <c r="K2271" t="s">
        <v>30</v>
      </c>
      <c r="L2271">
        <v>11000000</v>
      </c>
      <c r="M2271">
        <v>2009</v>
      </c>
      <c r="N2271">
        <v>6.3</v>
      </c>
      <c r="O2271">
        <f>Table1[[#This Row],[gross]]-Table1[[#This Row],[budget]]</f>
        <v>-7925162</v>
      </c>
    </row>
    <row r="2272" spans="1:15" x14ac:dyDescent="0.3">
      <c r="A2272" t="s">
        <v>3238</v>
      </c>
      <c r="B2272">
        <v>6</v>
      </c>
      <c r="C2272">
        <v>107</v>
      </c>
      <c r="D2272">
        <v>1000000</v>
      </c>
      <c r="E2272" t="s">
        <v>4709</v>
      </c>
      <c r="F2272" t="s">
        <v>751</v>
      </c>
      <c r="G2272" t="s">
        <v>5497</v>
      </c>
      <c r="H2272">
        <v>2215</v>
      </c>
      <c r="I2272">
        <v>26</v>
      </c>
      <c r="J2272" t="s">
        <v>29</v>
      </c>
      <c r="K2272" t="s">
        <v>200</v>
      </c>
      <c r="L2272">
        <v>9000000</v>
      </c>
      <c r="M2272">
        <v>1977</v>
      </c>
      <c r="N2272">
        <v>6.3</v>
      </c>
      <c r="O2272">
        <f>Table1[[#This Row],[gross]]-Table1[[#This Row],[budget]]</f>
        <v>-8000000</v>
      </c>
    </row>
    <row r="2273" spans="1:15" x14ac:dyDescent="0.3">
      <c r="A2273" t="s">
        <v>2446</v>
      </c>
      <c r="B2273">
        <v>105</v>
      </c>
      <c r="C2273">
        <v>106</v>
      </c>
      <c r="D2273">
        <v>41482207</v>
      </c>
      <c r="E2273" t="s">
        <v>1610</v>
      </c>
      <c r="F2273" t="s">
        <v>81</v>
      </c>
      <c r="G2273" t="s">
        <v>5498</v>
      </c>
      <c r="H2273">
        <v>68428</v>
      </c>
      <c r="I2273">
        <v>148</v>
      </c>
      <c r="J2273" t="s">
        <v>29</v>
      </c>
      <c r="K2273" t="s">
        <v>30</v>
      </c>
      <c r="L2273">
        <v>50000000</v>
      </c>
      <c r="M2273">
        <v>1990</v>
      </c>
      <c r="N2273">
        <v>6.3</v>
      </c>
      <c r="O2273">
        <f>Table1[[#This Row],[gross]]-Table1[[#This Row],[budget]]</f>
        <v>-8517793</v>
      </c>
    </row>
    <row r="2274" spans="1:15" x14ac:dyDescent="0.3">
      <c r="A2274" t="s">
        <v>302</v>
      </c>
      <c r="B2274">
        <v>304</v>
      </c>
      <c r="C2274">
        <v>106</v>
      </c>
      <c r="D2274">
        <v>191450875</v>
      </c>
      <c r="E2274" t="s">
        <v>2455</v>
      </c>
      <c r="F2274" t="s">
        <v>5499</v>
      </c>
      <c r="G2274" t="s">
        <v>5500</v>
      </c>
      <c r="H2274">
        <v>101178</v>
      </c>
      <c r="I2274">
        <v>283</v>
      </c>
      <c r="J2274" t="s">
        <v>29</v>
      </c>
      <c r="K2274" t="s">
        <v>30</v>
      </c>
      <c r="L2274">
        <v>200000000</v>
      </c>
      <c r="M2274">
        <v>2011</v>
      </c>
      <c r="N2274">
        <v>6.3</v>
      </c>
      <c r="O2274">
        <f>Table1[[#This Row],[gross]]-Table1[[#This Row],[budget]]</f>
        <v>-8549125</v>
      </c>
    </row>
    <row r="2275" spans="1:15" x14ac:dyDescent="0.3">
      <c r="A2275" t="s">
        <v>3637</v>
      </c>
      <c r="B2275">
        <v>79</v>
      </c>
      <c r="C2275">
        <v>82</v>
      </c>
      <c r="D2275">
        <v>131617</v>
      </c>
      <c r="E2275" t="s">
        <v>224</v>
      </c>
      <c r="F2275" t="s">
        <v>5499</v>
      </c>
      <c r="G2275" t="s">
        <v>5501</v>
      </c>
      <c r="H2275">
        <v>9971</v>
      </c>
      <c r="I2275">
        <v>119</v>
      </c>
      <c r="J2275" t="s">
        <v>29</v>
      </c>
      <c r="K2275" t="s">
        <v>30</v>
      </c>
      <c r="L2275">
        <v>10000000</v>
      </c>
      <c r="M2275">
        <v>2005</v>
      </c>
      <c r="N2275">
        <v>6.3</v>
      </c>
      <c r="O2275">
        <f>Table1[[#This Row],[gross]]-Table1[[#This Row],[budget]]</f>
        <v>-9868383</v>
      </c>
    </row>
    <row r="2276" spans="1:15" x14ac:dyDescent="0.3">
      <c r="A2276" t="s">
        <v>3006</v>
      </c>
      <c r="B2276">
        <v>241</v>
      </c>
      <c r="C2276">
        <v>103</v>
      </c>
      <c r="D2276">
        <v>54758461</v>
      </c>
      <c r="E2276" t="s">
        <v>5502</v>
      </c>
      <c r="F2276" t="s">
        <v>176</v>
      </c>
      <c r="G2276" t="s">
        <v>5503</v>
      </c>
      <c r="H2276">
        <v>147641</v>
      </c>
      <c r="I2276">
        <v>238</v>
      </c>
      <c r="J2276" t="s">
        <v>29</v>
      </c>
      <c r="K2276" t="s">
        <v>30</v>
      </c>
      <c r="L2276">
        <v>65000000</v>
      </c>
      <c r="M2276">
        <v>2012</v>
      </c>
      <c r="N2276">
        <v>6.3</v>
      </c>
      <c r="O2276">
        <f>Table1[[#This Row],[gross]]-Table1[[#This Row],[budget]]</f>
        <v>-10241539</v>
      </c>
    </row>
    <row r="2277" spans="1:15" x14ac:dyDescent="0.3">
      <c r="A2277" t="s">
        <v>3293</v>
      </c>
      <c r="B2277">
        <v>121</v>
      </c>
      <c r="C2277">
        <v>91</v>
      </c>
      <c r="D2277">
        <v>1506998</v>
      </c>
      <c r="E2277" t="s">
        <v>424</v>
      </c>
      <c r="F2277" t="s">
        <v>5504</v>
      </c>
      <c r="G2277" t="s">
        <v>5505</v>
      </c>
      <c r="H2277">
        <v>8014</v>
      </c>
      <c r="I2277">
        <v>50</v>
      </c>
      <c r="J2277" t="s">
        <v>29</v>
      </c>
      <c r="K2277" t="s">
        <v>30</v>
      </c>
      <c r="L2277">
        <v>12000000</v>
      </c>
      <c r="M2277">
        <v>2007</v>
      </c>
      <c r="N2277">
        <v>6.3</v>
      </c>
      <c r="O2277">
        <f>Table1[[#This Row],[gross]]-Table1[[#This Row],[budget]]</f>
        <v>-10493002</v>
      </c>
    </row>
    <row r="2278" spans="1:15" x14ac:dyDescent="0.3">
      <c r="A2278" t="s">
        <v>3725</v>
      </c>
      <c r="B2278">
        <v>142</v>
      </c>
      <c r="C2278">
        <v>103</v>
      </c>
      <c r="D2278">
        <v>6061759</v>
      </c>
      <c r="E2278" t="s">
        <v>699</v>
      </c>
      <c r="F2278" t="s">
        <v>5506</v>
      </c>
      <c r="G2278" t="s">
        <v>5507</v>
      </c>
      <c r="H2278">
        <v>49077</v>
      </c>
      <c r="I2278">
        <v>475</v>
      </c>
      <c r="J2278" t="s">
        <v>29</v>
      </c>
      <c r="K2278" t="s">
        <v>30</v>
      </c>
      <c r="L2278">
        <v>17000000</v>
      </c>
      <c r="M2278">
        <v>2005</v>
      </c>
      <c r="N2278">
        <v>6.3</v>
      </c>
      <c r="O2278">
        <f>Table1[[#This Row],[gross]]-Table1[[#This Row],[budget]]</f>
        <v>-10938241</v>
      </c>
    </row>
    <row r="2279" spans="1:15" x14ac:dyDescent="0.3">
      <c r="A2279" t="s">
        <v>4293</v>
      </c>
      <c r="B2279">
        <v>162</v>
      </c>
      <c r="C2279">
        <v>95</v>
      </c>
      <c r="D2279">
        <v>65804</v>
      </c>
      <c r="E2279" t="s">
        <v>208</v>
      </c>
      <c r="F2279" t="s">
        <v>930</v>
      </c>
      <c r="G2279" t="s">
        <v>5508</v>
      </c>
      <c r="H2279">
        <v>32512</v>
      </c>
      <c r="I2279">
        <v>86</v>
      </c>
      <c r="J2279" t="s">
        <v>29</v>
      </c>
      <c r="K2279" t="s">
        <v>30</v>
      </c>
      <c r="L2279">
        <v>12000000</v>
      </c>
      <c r="M2279">
        <v>2012</v>
      </c>
      <c r="N2279">
        <v>6.3</v>
      </c>
      <c r="O2279">
        <f>Table1[[#This Row],[gross]]-Table1[[#This Row],[budget]]</f>
        <v>-11934196</v>
      </c>
    </row>
    <row r="2280" spans="1:15" x14ac:dyDescent="0.3">
      <c r="A2280" t="s">
        <v>3950</v>
      </c>
      <c r="B2280">
        <v>76</v>
      </c>
      <c r="C2280">
        <v>108</v>
      </c>
      <c r="D2280">
        <v>8054280</v>
      </c>
      <c r="E2280" t="s">
        <v>5509</v>
      </c>
      <c r="F2280" t="s">
        <v>5510</v>
      </c>
      <c r="G2280" t="s">
        <v>5511</v>
      </c>
      <c r="H2280">
        <v>6838</v>
      </c>
      <c r="I2280">
        <v>117</v>
      </c>
      <c r="J2280" t="s">
        <v>29</v>
      </c>
      <c r="K2280" t="s">
        <v>30</v>
      </c>
      <c r="L2280">
        <v>20000000</v>
      </c>
      <c r="M2280">
        <v>2004</v>
      </c>
      <c r="N2280">
        <v>6.3</v>
      </c>
      <c r="O2280">
        <f>Table1[[#This Row],[gross]]-Table1[[#This Row],[budget]]</f>
        <v>-11945720</v>
      </c>
    </row>
    <row r="2281" spans="1:15" x14ac:dyDescent="0.3">
      <c r="A2281" t="s">
        <v>3735</v>
      </c>
      <c r="B2281">
        <v>89</v>
      </c>
      <c r="C2281">
        <v>96</v>
      </c>
      <c r="D2281">
        <v>22913677</v>
      </c>
      <c r="E2281" t="s">
        <v>3376</v>
      </c>
      <c r="F2281" t="s">
        <v>2892</v>
      </c>
      <c r="G2281" t="s">
        <v>5512</v>
      </c>
      <c r="H2281">
        <v>47800</v>
      </c>
      <c r="I2281">
        <v>244</v>
      </c>
      <c r="J2281" t="s">
        <v>29</v>
      </c>
      <c r="K2281" t="s">
        <v>30</v>
      </c>
      <c r="L2281">
        <v>35000000</v>
      </c>
      <c r="M2281">
        <v>2004</v>
      </c>
      <c r="N2281">
        <v>6.3</v>
      </c>
      <c r="O2281">
        <f>Table1[[#This Row],[gross]]-Table1[[#This Row],[budget]]</f>
        <v>-12086323</v>
      </c>
    </row>
    <row r="2282" spans="1:15" x14ac:dyDescent="0.3">
      <c r="A2282" t="s">
        <v>3228</v>
      </c>
      <c r="B2282">
        <v>28</v>
      </c>
      <c r="C2282">
        <v>111</v>
      </c>
      <c r="D2282">
        <v>1954202</v>
      </c>
      <c r="E2282" t="s">
        <v>305</v>
      </c>
      <c r="F2282" t="s">
        <v>5513</v>
      </c>
      <c r="G2282" t="s">
        <v>5514</v>
      </c>
      <c r="H2282">
        <v>5917</v>
      </c>
      <c r="I2282">
        <v>71</v>
      </c>
      <c r="J2282" t="s">
        <v>29</v>
      </c>
      <c r="K2282" t="s">
        <v>30</v>
      </c>
      <c r="L2282">
        <v>15000000</v>
      </c>
      <c r="M2282">
        <v>1999</v>
      </c>
      <c r="N2282">
        <v>6.3</v>
      </c>
      <c r="O2282">
        <f>Table1[[#This Row],[gross]]-Table1[[#This Row],[budget]]</f>
        <v>-13045798</v>
      </c>
    </row>
    <row r="2283" spans="1:15" x14ac:dyDescent="0.3">
      <c r="A2283" t="s">
        <v>3014</v>
      </c>
      <c r="B2283">
        <v>246</v>
      </c>
      <c r="C2283">
        <v>125</v>
      </c>
      <c r="D2283">
        <v>44665963</v>
      </c>
      <c r="E2283" t="s">
        <v>676</v>
      </c>
      <c r="F2283" t="s">
        <v>1408</v>
      </c>
      <c r="G2283" t="s">
        <v>5515</v>
      </c>
      <c r="H2283">
        <v>159931</v>
      </c>
      <c r="I2283">
        <v>281</v>
      </c>
      <c r="J2283" t="s">
        <v>29</v>
      </c>
      <c r="K2283" t="s">
        <v>30</v>
      </c>
      <c r="L2283">
        <v>58000000</v>
      </c>
      <c r="M2283">
        <v>2013</v>
      </c>
      <c r="N2283">
        <v>6.3</v>
      </c>
      <c r="O2283">
        <f>Table1[[#This Row],[gross]]-Table1[[#This Row],[budget]]</f>
        <v>-13334037</v>
      </c>
    </row>
    <row r="2284" spans="1:15" x14ac:dyDescent="0.3">
      <c r="A2284" t="s">
        <v>648</v>
      </c>
      <c r="B2284">
        <v>34</v>
      </c>
      <c r="C2284">
        <v>103</v>
      </c>
      <c r="D2284">
        <v>75078</v>
      </c>
      <c r="E2284" t="s">
        <v>676</v>
      </c>
      <c r="F2284" t="s">
        <v>5516</v>
      </c>
      <c r="G2284" t="s">
        <v>5517</v>
      </c>
      <c r="H2284">
        <v>1398</v>
      </c>
      <c r="I2284">
        <v>26</v>
      </c>
      <c r="J2284" t="s">
        <v>29</v>
      </c>
      <c r="K2284" t="s">
        <v>30</v>
      </c>
      <c r="L2284">
        <v>14000000</v>
      </c>
      <c r="M2284">
        <v>2000</v>
      </c>
      <c r="N2284">
        <v>6.3</v>
      </c>
      <c r="O2284">
        <f>Table1[[#This Row],[gross]]-Table1[[#This Row],[budget]]</f>
        <v>-13924922</v>
      </c>
    </row>
    <row r="2285" spans="1:15" x14ac:dyDescent="0.3">
      <c r="A2285" t="s">
        <v>3286</v>
      </c>
      <c r="B2285">
        <v>261</v>
      </c>
      <c r="C2285">
        <v>92</v>
      </c>
      <c r="D2285">
        <v>55942830</v>
      </c>
      <c r="E2285" t="s">
        <v>5518</v>
      </c>
      <c r="F2285" t="s">
        <v>2274</v>
      </c>
      <c r="G2285" t="s">
        <v>5519</v>
      </c>
      <c r="H2285">
        <v>138582</v>
      </c>
      <c r="I2285">
        <v>423</v>
      </c>
      <c r="J2285" t="s">
        <v>29</v>
      </c>
      <c r="K2285" t="s">
        <v>30</v>
      </c>
      <c r="L2285">
        <v>70000000</v>
      </c>
      <c r="M2285">
        <v>2014</v>
      </c>
      <c r="N2285">
        <v>6.3</v>
      </c>
      <c r="O2285">
        <f>Table1[[#This Row],[gross]]-Table1[[#This Row],[budget]]</f>
        <v>-14057170</v>
      </c>
    </row>
    <row r="2286" spans="1:15" x14ac:dyDescent="0.3">
      <c r="A2286" t="s">
        <v>1833</v>
      </c>
      <c r="B2286">
        <v>129</v>
      </c>
      <c r="C2286">
        <v>98</v>
      </c>
      <c r="D2286">
        <v>16831505</v>
      </c>
      <c r="E2286" t="s">
        <v>5520</v>
      </c>
      <c r="F2286" t="s">
        <v>2639</v>
      </c>
      <c r="G2286" t="s">
        <v>5521</v>
      </c>
      <c r="H2286">
        <v>51842</v>
      </c>
      <c r="I2286">
        <v>173</v>
      </c>
      <c r="J2286" t="s">
        <v>29</v>
      </c>
      <c r="K2286" t="s">
        <v>200</v>
      </c>
      <c r="L2286">
        <v>31000000</v>
      </c>
      <c r="M2286">
        <v>2004</v>
      </c>
      <c r="N2286">
        <v>6.3</v>
      </c>
      <c r="O2286">
        <f>Table1[[#This Row],[gross]]-Table1[[#This Row],[budget]]</f>
        <v>-14168495</v>
      </c>
    </row>
    <row r="2287" spans="1:15" x14ac:dyDescent="0.3">
      <c r="A2287" t="s">
        <v>3261</v>
      </c>
      <c r="B2287">
        <v>167</v>
      </c>
      <c r="C2287">
        <v>102</v>
      </c>
      <c r="D2287">
        <v>17797316</v>
      </c>
      <c r="E2287" t="s">
        <v>289</v>
      </c>
      <c r="F2287" t="s">
        <v>4741</v>
      </c>
      <c r="G2287" t="s">
        <v>5522</v>
      </c>
      <c r="H2287">
        <v>50523</v>
      </c>
      <c r="I2287">
        <v>113</v>
      </c>
      <c r="J2287" t="s">
        <v>29</v>
      </c>
      <c r="K2287" t="s">
        <v>30</v>
      </c>
      <c r="L2287">
        <v>32000000</v>
      </c>
      <c r="M2287">
        <v>2010</v>
      </c>
      <c r="N2287">
        <v>6.3</v>
      </c>
      <c r="O2287">
        <f>Table1[[#This Row],[gross]]-Table1[[#This Row],[budget]]</f>
        <v>-14202684</v>
      </c>
    </row>
    <row r="2288" spans="1:15" x14ac:dyDescent="0.3">
      <c r="A2288" t="s">
        <v>3279</v>
      </c>
      <c r="B2288">
        <v>136</v>
      </c>
      <c r="C2288">
        <v>97</v>
      </c>
      <c r="D2288">
        <v>6923891</v>
      </c>
      <c r="E2288" t="s">
        <v>699</v>
      </c>
      <c r="F2288" t="s">
        <v>5195</v>
      </c>
      <c r="G2288" t="s">
        <v>5523</v>
      </c>
      <c r="H2288">
        <v>43867</v>
      </c>
      <c r="I2288">
        <v>83</v>
      </c>
      <c r="J2288" t="s">
        <v>29</v>
      </c>
      <c r="K2288" t="s">
        <v>30</v>
      </c>
      <c r="L2288">
        <v>23000000</v>
      </c>
      <c r="M2288">
        <v>2011</v>
      </c>
      <c r="N2288">
        <v>6.3</v>
      </c>
      <c r="O2288">
        <f>Table1[[#This Row],[gross]]-Table1[[#This Row],[budget]]</f>
        <v>-16076109</v>
      </c>
    </row>
    <row r="2289" spans="1:15" x14ac:dyDescent="0.3">
      <c r="A2289" t="s">
        <v>2584</v>
      </c>
      <c r="B2289">
        <v>130</v>
      </c>
      <c r="C2289">
        <v>113</v>
      </c>
      <c r="D2289">
        <v>14268533</v>
      </c>
      <c r="E2289" t="s">
        <v>5524</v>
      </c>
      <c r="F2289" t="s">
        <v>1482</v>
      </c>
      <c r="G2289" t="s">
        <v>5525</v>
      </c>
      <c r="H2289">
        <v>17319</v>
      </c>
      <c r="I2289">
        <v>100</v>
      </c>
      <c r="J2289" t="s">
        <v>29</v>
      </c>
      <c r="K2289" t="s">
        <v>200</v>
      </c>
      <c r="L2289">
        <v>31500000</v>
      </c>
      <c r="M2289">
        <v>2016</v>
      </c>
      <c r="N2289">
        <v>6.3</v>
      </c>
      <c r="O2289">
        <f>Table1[[#This Row],[gross]]-Table1[[#This Row],[budget]]</f>
        <v>-17231467</v>
      </c>
    </row>
    <row r="2290" spans="1:15" x14ac:dyDescent="0.3">
      <c r="A2290" t="s">
        <v>493</v>
      </c>
      <c r="B2290">
        <v>297</v>
      </c>
      <c r="C2290">
        <v>136</v>
      </c>
      <c r="D2290">
        <v>52474616</v>
      </c>
      <c r="E2290" t="s">
        <v>92</v>
      </c>
      <c r="F2290" t="s">
        <v>2914</v>
      </c>
      <c r="G2290" t="s">
        <v>5526</v>
      </c>
      <c r="H2290">
        <v>84118</v>
      </c>
      <c r="I2290">
        <v>245</v>
      </c>
      <c r="J2290" t="s">
        <v>29</v>
      </c>
      <c r="K2290" t="s">
        <v>30</v>
      </c>
      <c r="L2290">
        <v>70000000</v>
      </c>
      <c r="M2290">
        <v>2010</v>
      </c>
      <c r="N2290">
        <v>6.3</v>
      </c>
      <c r="O2290">
        <f>Table1[[#This Row],[gross]]-Table1[[#This Row],[budget]]</f>
        <v>-17525384</v>
      </c>
    </row>
    <row r="2291" spans="1:15" x14ac:dyDescent="0.3">
      <c r="A2291" t="s">
        <v>2130</v>
      </c>
      <c r="B2291">
        <v>31</v>
      </c>
      <c r="C2291">
        <v>116</v>
      </c>
      <c r="D2291">
        <v>1292527</v>
      </c>
      <c r="E2291" t="s">
        <v>5527</v>
      </c>
      <c r="F2291" t="s">
        <v>478</v>
      </c>
      <c r="G2291" t="s">
        <v>5528</v>
      </c>
      <c r="H2291">
        <v>3536</v>
      </c>
      <c r="I2291">
        <v>44</v>
      </c>
      <c r="J2291" t="s">
        <v>29</v>
      </c>
      <c r="K2291" t="s">
        <v>241</v>
      </c>
      <c r="L2291">
        <v>19000000</v>
      </c>
      <c r="M2291">
        <v>1996</v>
      </c>
      <c r="N2291">
        <v>6.3</v>
      </c>
      <c r="O2291">
        <f>Table1[[#This Row],[gross]]-Table1[[#This Row],[budget]]</f>
        <v>-17707473</v>
      </c>
    </row>
    <row r="2292" spans="1:15" x14ac:dyDescent="0.3">
      <c r="A2292" t="s">
        <v>3221</v>
      </c>
      <c r="B2292">
        <v>197</v>
      </c>
      <c r="C2292">
        <v>119</v>
      </c>
      <c r="D2292">
        <v>13763130</v>
      </c>
      <c r="E2292" t="s">
        <v>2211</v>
      </c>
      <c r="F2292" t="s">
        <v>120</v>
      </c>
      <c r="G2292" t="s">
        <v>5529</v>
      </c>
      <c r="H2292">
        <v>87768</v>
      </c>
      <c r="I2292">
        <v>187</v>
      </c>
      <c r="J2292" t="s">
        <v>29</v>
      </c>
      <c r="K2292" t="s">
        <v>30</v>
      </c>
      <c r="L2292">
        <v>32000000</v>
      </c>
      <c r="M2292">
        <v>2010</v>
      </c>
      <c r="N2292">
        <v>6.3</v>
      </c>
      <c r="O2292">
        <f>Table1[[#This Row],[gross]]-Table1[[#This Row],[budget]]</f>
        <v>-18236870</v>
      </c>
    </row>
    <row r="2293" spans="1:15" x14ac:dyDescent="0.3">
      <c r="A2293" t="s">
        <v>2758</v>
      </c>
      <c r="B2293">
        <v>48</v>
      </c>
      <c r="C2293">
        <v>104</v>
      </c>
      <c r="D2293">
        <v>21413502</v>
      </c>
      <c r="E2293" t="s">
        <v>5530</v>
      </c>
      <c r="F2293" t="s">
        <v>2125</v>
      </c>
      <c r="G2293" t="s">
        <v>5531</v>
      </c>
      <c r="H2293">
        <v>14429</v>
      </c>
      <c r="I2293">
        <v>113</v>
      </c>
      <c r="J2293" t="s">
        <v>29</v>
      </c>
      <c r="K2293" t="s">
        <v>30</v>
      </c>
      <c r="L2293">
        <v>40000000</v>
      </c>
      <c r="M2293">
        <v>1990</v>
      </c>
      <c r="N2293">
        <v>6.3</v>
      </c>
      <c r="O2293">
        <f>Table1[[#This Row],[gross]]-Table1[[#This Row],[budget]]</f>
        <v>-18586498</v>
      </c>
    </row>
    <row r="2294" spans="1:15" x14ac:dyDescent="0.3">
      <c r="A2294" t="s">
        <v>539</v>
      </c>
      <c r="B2294">
        <v>223</v>
      </c>
      <c r="C2294">
        <v>98</v>
      </c>
      <c r="D2294">
        <v>3247816</v>
      </c>
      <c r="E2294" t="s">
        <v>699</v>
      </c>
      <c r="F2294" t="s">
        <v>136</v>
      </c>
      <c r="G2294" t="s">
        <v>5532</v>
      </c>
      <c r="H2294">
        <v>36145</v>
      </c>
      <c r="I2294">
        <v>108</v>
      </c>
      <c r="J2294" t="s">
        <v>29</v>
      </c>
      <c r="K2294" t="s">
        <v>30</v>
      </c>
      <c r="L2294">
        <v>22000000</v>
      </c>
      <c r="M2294">
        <v>2010</v>
      </c>
      <c r="N2294">
        <v>6.3</v>
      </c>
      <c r="O2294">
        <f>Table1[[#This Row],[gross]]-Table1[[#This Row],[budget]]</f>
        <v>-18752184</v>
      </c>
    </row>
    <row r="2295" spans="1:15" x14ac:dyDescent="0.3">
      <c r="A2295" t="s">
        <v>3288</v>
      </c>
      <c r="B2295">
        <v>149</v>
      </c>
      <c r="C2295">
        <v>92</v>
      </c>
      <c r="D2295">
        <v>2963012</v>
      </c>
      <c r="E2295" t="s">
        <v>269</v>
      </c>
      <c r="F2295" t="s">
        <v>656</v>
      </c>
      <c r="G2295" t="s">
        <v>5533</v>
      </c>
      <c r="H2295">
        <v>48873</v>
      </c>
      <c r="I2295">
        <v>105</v>
      </c>
      <c r="J2295" t="s">
        <v>29</v>
      </c>
      <c r="K2295" t="s">
        <v>200</v>
      </c>
      <c r="L2295">
        <v>22000000</v>
      </c>
      <c r="M2295">
        <v>2014</v>
      </c>
      <c r="N2295">
        <v>6.3</v>
      </c>
      <c r="O2295">
        <f>Table1[[#This Row],[gross]]-Table1[[#This Row],[budget]]</f>
        <v>-19036988</v>
      </c>
    </row>
    <row r="2296" spans="1:15" x14ac:dyDescent="0.3">
      <c r="A2296" t="s">
        <v>2145</v>
      </c>
      <c r="B2296">
        <v>61</v>
      </c>
      <c r="C2296">
        <v>132</v>
      </c>
      <c r="D2296">
        <v>30306268</v>
      </c>
      <c r="E2296" t="s">
        <v>1576</v>
      </c>
      <c r="F2296" t="s">
        <v>4372</v>
      </c>
      <c r="G2296" t="s">
        <v>5534</v>
      </c>
      <c r="H2296">
        <v>62981</v>
      </c>
      <c r="I2296">
        <v>84</v>
      </c>
      <c r="J2296" t="s">
        <v>29</v>
      </c>
      <c r="K2296" t="s">
        <v>241</v>
      </c>
      <c r="L2296">
        <v>50000000</v>
      </c>
      <c r="M2296">
        <v>1995</v>
      </c>
      <c r="N2296">
        <v>6.3</v>
      </c>
      <c r="O2296">
        <f>Table1[[#This Row],[gross]]-Table1[[#This Row],[budget]]</f>
        <v>-19693732</v>
      </c>
    </row>
    <row r="2297" spans="1:15" x14ac:dyDescent="0.3">
      <c r="A2297" t="s">
        <v>4481</v>
      </c>
      <c r="B2297">
        <v>95</v>
      </c>
      <c r="C2297">
        <v>93</v>
      </c>
      <c r="D2297">
        <v>5204007</v>
      </c>
      <c r="E2297" t="s">
        <v>1562</v>
      </c>
      <c r="F2297" t="s">
        <v>5513</v>
      </c>
      <c r="G2297" t="s">
        <v>5535</v>
      </c>
      <c r="H2297">
        <v>42876</v>
      </c>
      <c r="I2297">
        <v>167</v>
      </c>
      <c r="J2297" t="s">
        <v>29</v>
      </c>
      <c r="K2297" t="s">
        <v>200</v>
      </c>
      <c r="L2297">
        <v>28000000</v>
      </c>
      <c r="M2297">
        <v>2001</v>
      </c>
      <c r="N2297">
        <v>6.3</v>
      </c>
      <c r="O2297">
        <f>Table1[[#This Row],[gross]]-Table1[[#This Row],[budget]]</f>
        <v>-22795993</v>
      </c>
    </row>
    <row r="2298" spans="1:15" x14ac:dyDescent="0.3">
      <c r="A2298" t="s">
        <v>435</v>
      </c>
      <c r="B2298">
        <v>161</v>
      </c>
      <c r="C2298">
        <v>100</v>
      </c>
      <c r="D2298">
        <v>35096190</v>
      </c>
      <c r="E2298" t="s">
        <v>4570</v>
      </c>
      <c r="F2298" t="s">
        <v>3265</v>
      </c>
      <c r="G2298" t="s">
        <v>5536</v>
      </c>
      <c r="H2298">
        <v>76560</v>
      </c>
      <c r="I2298">
        <v>322</v>
      </c>
      <c r="J2298" t="s">
        <v>29</v>
      </c>
      <c r="K2298" t="s">
        <v>30</v>
      </c>
      <c r="L2298">
        <v>60000000</v>
      </c>
      <c r="M2298">
        <v>2003</v>
      </c>
      <c r="N2298">
        <v>6.3</v>
      </c>
      <c r="O2298">
        <f>Table1[[#This Row],[gross]]-Table1[[#This Row],[budget]]</f>
        <v>-24903810</v>
      </c>
    </row>
    <row r="2299" spans="1:15" x14ac:dyDescent="0.3">
      <c r="A2299" t="s">
        <v>3243</v>
      </c>
      <c r="B2299">
        <v>54</v>
      </c>
      <c r="C2299">
        <v>106</v>
      </c>
      <c r="D2299">
        <v>13376506</v>
      </c>
      <c r="E2299" t="s">
        <v>92</v>
      </c>
      <c r="F2299" t="s">
        <v>4253</v>
      </c>
      <c r="G2299" t="s">
        <v>5537</v>
      </c>
      <c r="H2299">
        <v>10413</v>
      </c>
      <c r="I2299">
        <v>111</v>
      </c>
      <c r="J2299" t="s">
        <v>29</v>
      </c>
      <c r="K2299" t="s">
        <v>30</v>
      </c>
      <c r="L2299">
        <v>40000000</v>
      </c>
      <c r="M2299">
        <v>1999</v>
      </c>
      <c r="N2299">
        <v>6.3</v>
      </c>
      <c r="O2299">
        <f>Table1[[#This Row],[gross]]-Table1[[#This Row],[budget]]</f>
        <v>-26623494</v>
      </c>
    </row>
    <row r="2300" spans="1:15" x14ac:dyDescent="0.3">
      <c r="A2300" t="s">
        <v>288</v>
      </c>
      <c r="B2300">
        <v>223</v>
      </c>
      <c r="C2300">
        <v>116</v>
      </c>
      <c r="D2300">
        <v>47748610</v>
      </c>
      <c r="E2300" t="s">
        <v>993</v>
      </c>
      <c r="F2300" t="s">
        <v>5538</v>
      </c>
      <c r="G2300" t="s">
        <v>5539</v>
      </c>
      <c r="H2300">
        <v>170179</v>
      </c>
      <c r="I2300">
        <v>656</v>
      </c>
      <c r="J2300" t="s">
        <v>29</v>
      </c>
      <c r="K2300" t="s">
        <v>30</v>
      </c>
      <c r="L2300">
        <v>75000000</v>
      </c>
      <c r="M2300">
        <v>1997</v>
      </c>
      <c r="N2300">
        <v>6.3</v>
      </c>
      <c r="O2300">
        <f>Table1[[#This Row],[gross]]-Table1[[#This Row],[budget]]</f>
        <v>-27251390</v>
      </c>
    </row>
    <row r="2301" spans="1:15" x14ac:dyDescent="0.3">
      <c r="A2301" t="s">
        <v>346</v>
      </c>
      <c r="B2301">
        <v>149</v>
      </c>
      <c r="C2301">
        <v>114</v>
      </c>
      <c r="D2301">
        <v>6592103</v>
      </c>
      <c r="E2301" t="s">
        <v>140</v>
      </c>
      <c r="F2301" t="s">
        <v>5251</v>
      </c>
      <c r="G2301" t="s">
        <v>5540</v>
      </c>
      <c r="H2301">
        <v>28584</v>
      </c>
      <c r="I2301">
        <v>232</v>
      </c>
      <c r="J2301" t="s">
        <v>29</v>
      </c>
      <c r="K2301" t="s">
        <v>241</v>
      </c>
      <c r="L2301">
        <v>35000000</v>
      </c>
      <c r="M2301">
        <v>2002</v>
      </c>
      <c r="N2301">
        <v>6.3</v>
      </c>
      <c r="O2301">
        <f>Table1[[#This Row],[gross]]-Table1[[#This Row],[budget]]</f>
        <v>-28407897</v>
      </c>
    </row>
    <row r="2302" spans="1:15" x14ac:dyDescent="0.3">
      <c r="A2302" t="s">
        <v>784</v>
      </c>
      <c r="B2302">
        <v>120</v>
      </c>
      <c r="C2302">
        <v>116</v>
      </c>
      <c r="D2302">
        <v>40932372</v>
      </c>
      <c r="E2302" t="s">
        <v>175</v>
      </c>
      <c r="F2302" t="s">
        <v>837</v>
      </c>
      <c r="G2302" t="s">
        <v>5541</v>
      </c>
      <c r="H2302">
        <v>58023</v>
      </c>
      <c r="I2302">
        <v>281</v>
      </c>
      <c r="J2302" t="s">
        <v>29</v>
      </c>
      <c r="K2302" t="s">
        <v>30</v>
      </c>
      <c r="L2302">
        <v>70000000</v>
      </c>
      <c r="M2302">
        <v>1998</v>
      </c>
      <c r="N2302">
        <v>6.3</v>
      </c>
      <c r="O2302">
        <f>Table1[[#This Row],[gross]]-Table1[[#This Row],[budget]]</f>
        <v>-29067628</v>
      </c>
    </row>
    <row r="2303" spans="1:15" x14ac:dyDescent="0.3">
      <c r="A2303" t="s">
        <v>2549</v>
      </c>
      <c r="B2303">
        <v>117</v>
      </c>
      <c r="C2303">
        <v>97</v>
      </c>
      <c r="D2303">
        <v>28328132</v>
      </c>
      <c r="E2303" t="s">
        <v>5542</v>
      </c>
      <c r="F2303" t="s">
        <v>1984</v>
      </c>
      <c r="G2303" t="s">
        <v>5543</v>
      </c>
      <c r="H2303">
        <v>38298</v>
      </c>
      <c r="I2303">
        <v>147</v>
      </c>
      <c r="J2303" t="s">
        <v>29</v>
      </c>
      <c r="K2303" t="s">
        <v>30</v>
      </c>
      <c r="L2303">
        <v>58000000</v>
      </c>
      <c r="M2303">
        <v>2004</v>
      </c>
      <c r="N2303">
        <v>6.3</v>
      </c>
      <c r="O2303">
        <f>Table1[[#This Row],[gross]]-Table1[[#This Row],[budget]]</f>
        <v>-29671868</v>
      </c>
    </row>
    <row r="2304" spans="1:15" x14ac:dyDescent="0.3">
      <c r="A2304" t="s">
        <v>753</v>
      </c>
      <c r="B2304">
        <v>132</v>
      </c>
      <c r="C2304">
        <v>106</v>
      </c>
      <c r="D2304">
        <v>37754208</v>
      </c>
      <c r="E2304" t="s">
        <v>3179</v>
      </c>
      <c r="F2304" t="s">
        <v>418</v>
      </c>
      <c r="G2304" t="s">
        <v>5544</v>
      </c>
      <c r="H2304">
        <v>172217</v>
      </c>
      <c r="I2304">
        <v>405</v>
      </c>
      <c r="J2304" t="s">
        <v>29</v>
      </c>
      <c r="K2304" t="s">
        <v>30</v>
      </c>
      <c r="L2304">
        <v>70000000</v>
      </c>
      <c r="M2304">
        <v>1996</v>
      </c>
      <c r="N2304">
        <v>6.3</v>
      </c>
      <c r="O2304">
        <f>Table1[[#This Row],[gross]]-Table1[[#This Row],[budget]]</f>
        <v>-32245792</v>
      </c>
    </row>
    <row r="2305" spans="1:15" x14ac:dyDescent="0.3">
      <c r="A2305" t="s">
        <v>2392</v>
      </c>
      <c r="B2305">
        <v>152</v>
      </c>
      <c r="C2305">
        <v>101</v>
      </c>
      <c r="D2305">
        <v>8129455</v>
      </c>
      <c r="E2305" t="s">
        <v>1493</v>
      </c>
      <c r="F2305" t="s">
        <v>5545</v>
      </c>
      <c r="G2305" t="s">
        <v>5546</v>
      </c>
      <c r="H2305">
        <v>89568</v>
      </c>
      <c r="I2305">
        <v>142</v>
      </c>
      <c r="J2305" t="s">
        <v>29</v>
      </c>
      <c r="K2305" t="s">
        <v>30</v>
      </c>
      <c r="L2305">
        <v>45000000</v>
      </c>
      <c r="M2305">
        <v>2011</v>
      </c>
      <c r="N2305">
        <v>6.3</v>
      </c>
      <c r="O2305">
        <f>Table1[[#This Row],[gross]]-Table1[[#This Row],[budget]]</f>
        <v>-36870545</v>
      </c>
    </row>
    <row r="2306" spans="1:15" x14ac:dyDescent="0.3">
      <c r="A2306" t="s">
        <v>3270</v>
      </c>
      <c r="B2306">
        <v>95</v>
      </c>
      <c r="C2306">
        <v>100</v>
      </c>
      <c r="D2306">
        <v>5664251</v>
      </c>
      <c r="E2306" t="s">
        <v>5547</v>
      </c>
      <c r="F2306" t="s">
        <v>5548</v>
      </c>
      <c r="G2306" t="s">
        <v>5549</v>
      </c>
      <c r="H2306">
        <v>22309</v>
      </c>
      <c r="I2306">
        <v>102</v>
      </c>
      <c r="J2306" t="s">
        <v>29</v>
      </c>
      <c r="K2306" t="s">
        <v>83</v>
      </c>
      <c r="L2306">
        <v>45000000</v>
      </c>
      <c r="M2306">
        <v>2010</v>
      </c>
      <c r="N2306">
        <v>6.3</v>
      </c>
      <c r="O2306">
        <f>Table1[[#This Row],[gross]]-Table1[[#This Row],[budget]]</f>
        <v>-39335749</v>
      </c>
    </row>
    <row r="2307" spans="1:15" x14ac:dyDescent="0.3">
      <c r="A2307" t="s">
        <v>818</v>
      </c>
      <c r="B2307">
        <v>283</v>
      </c>
      <c r="C2307">
        <v>117</v>
      </c>
      <c r="D2307">
        <v>76418654</v>
      </c>
      <c r="E2307" t="s">
        <v>5502</v>
      </c>
      <c r="F2307" t="s">
        <v>649</v>
      </c>
      <c r="G2307" t="s">
        <v>5550</v>
      </c>
      <c r="H2307">
        <v>148280</v>
      </c>
      <c r="I2307">
        <v>348</v>
      </c>
      <c r="J2307" t="s">
        <v>29</v>
      </c>
      <c r="K2307" t="s">
        <v>30</v>
      </c>
      <c r="L2307">
        <v>117000000</v>
      </c>
      <c r="M2307">
        <v>2010</v>
      </c>
      <c r="N2307">
        <v>6.3</v>
      </c>
      <c r="O2307">
        <f>Table1[[#This Row],[gross]]-Table1[[#This Row],[budget]]</f>
        <v>-40581346</v>
      </c>
    </row>
    <row r="2308" spans="1:15" x14ac:dyDescent="0.3">
      <c r="A2308" t="s">
        <v>2241</v>
      </c>
      <c r="B2308">
        <v>112</v>
      </c>
      <c r="C2308">
        <v>125</v>
      </c>
      <c r="D2308">
        <v>19076815</v>
      </c>
      <c r="E2308" t="s">
        <v>205</v>
      </c>
      <c r="F2308" t="s">
        <v>55</v>
      </c>
      <c r="G2308" t="s">
        <v>5551</v>
      </c>
      <c r="H2308">
        <v>43651</v>
      </c>
      <c r="I2308">
        <v>196</v>
      </c>
      <c r="J2308" t="s">
        <v>29</v>
      </c>
      <c r="K2308" t="s">
        <v>30</v>
      </c>
      <c r="L2308">
        <v>60000000</v>
      </c>
      <c r="M2308">
        <v>2002</v>
      </c>
      <c r="N2308">
        <v>6.3</v>
      </c>
      <c r="O2308">
        <f>Table1[[#This Row],[gross]]-Table1[[#This Row],[budget]]</f>
        <v>-40923185</v>
      </c>
    </row>
    <row r="2309" spans="1:15" x14ac:dyDescent="0.3">
      <c r="A2309" t="s">
        <v>2709</v>
      </c>
      <c r="B2309">
        <v>258</v>
      </c>
      <c r="C2309">
        <v>89</v>
      </c>
      <c r="D2309">
        <v>38542418</v>
      </c>
      <c r="E2309" t="s">
        <v>672</v>
      </c>
      <c r="F2309" t="s">
        <v>55</v>
      </c>
      <c r="G2309" t="s">
        <v>5552</v>
      </c>
      <c r="H2309">
        <v>151424</v>
      </c>
      <c r="I2309">
        <v>252</v>
      </c>
      <c r="J2309" t="s">
        <v>29</v>
      </c>
      <c r="K2309" t="s">
        <v>30</v>
      </c>
      <c r="L2309">
        <v>80000000</v>
      </c>
      <c r="M2309">
        <v>2009</v>
      </c>
      <c r="N2309">
        <v>6.3</v>
      </c>
      <c r="O2309">
        <f>Table1[[#This Row],[gross]]-Table1[[#This Row],[budget]]</f>
        <v>-41457582</v>
      </c>
    </row>
    <row r="2310" spans="1:15" x14ac:dyDescent="0.3">
      <c r="A2310" t="s">
        <v>1382</v>
      </c>
      <c r="B2310">
        <v>84</v>
      </c>
      <c r="C2310">
        <v>280</v>
      </c>
      <c r="D2310">
        <v>12870569</v>
      </c>
      <c r="E2310" t="s">
        <v>575</v>
      </c>
      <c r="F2310" t="s">
        <v>5553</v>
      </c>
      <c r="G2310" t="s">
        <v>5554</v>
      </c>
      <c r="H2310">
        <v>13215</v>
      </c>
      <c r="I2310">
        <v>497</v>
      </c>
      <c r="J2310" t="s">
        <v>29</v>
      </c>
      <c r="K2310" t="s">
        <v>30</v>
      </c>
      <c r="L2310">
        <v>56000000</v>
      </c>
      <c r="M2310">
        <v>2003</v>
      </c>
      <c r="N2310">
        <v>6.3</v>
      </c>
      <c r="O2310">
        <f>Table1[[#This Row],[gross]]-Table1[[#This Row],[budget]]</f>
        <v>-43129431</v>
      </c>
    </row>
    <row r="2311" spans="1:15" x14ac:dyDescent="0.3">
      <c r="A2311" t="s">
        <v>2756</v>
      </c>
      <c r="B2311">
        <v>138</v>
      </c>
      <c r="C2311">
        <v>94</v>
      </c>
      <c r="D2311">
        <v>19548064</v>
      </c>
      <c r="E2311" t="s">
        <v>2231</v>
      </c>
      <c r="F2311" t="s">
        <v>1302</v>
      </c>
      <c r="G2311" t="s">
        <v>5555</v>
      </c>
      <c r="H2311">
        <v>25681</v>
      </c>
      <c r="I2311">
        <v>77</v>
      </c>
      <c r="J2311" t="s">
        <v>29</v>
      </c>
      <c r="K2311" t="s">
        <v>1119</v>
      </c>
      <c r="L2311">
        <v>65000000</v>
      </c>
      <c r="M2311">
        <v>2009</v>
      </c>
      <c r="N2311">
        <v>6.3</v>
      </c>
      <c r="O2311">
        <f>Table1[[#This Row],[gross]]-Table1[[#This Row],[budget]]</f>
        <v>-45451936</v>
      </c>
    </row>
    <row r="2312" spans="1:15" x14ac:dyDescent="0.3">
      <c r="A2312" t="s">
        <v>996</v>
      </c>
      <c r="B2312">
        <v>272</v>
      </c>
      <c r="C2312">
        <v>143</v>
      </c>
      <c r="D2312">
        <v>2175312</v>
      </c>
      <c r="E2312" t="s">
        <v>676</v>
      </c>
      <c r="F2312" t="s">
        <v>79</v>
      </c>
      <c r="G2312" t="s">
        <v>5556</v>
      </c>
      <c r="H2312">
        <v>131227</v>
      </c>
      <c r="I2312">
        <v>346</v>
      </c>
      <c r="J2312" t="s">
        <v>29</v>
      </c>
      <c r="K2312" t="s">
        <v>30</v>
      </c>
      <c r="L2312">
        <v>50000000</v>
      </c>
      <c r="M2312">
        <v>2013</v>
      </c>
      <c r="N2312">
        <v>6.3</v>
      </c>
      <c r="O2312">
        <f>Table1[[#This Row],[gross]]-Table1[[#This Row],[budget]]</f>
        <v>-47824688</v>
      </c>
    </row>
    <row r="2313" spans="1:15" x14ac:dyDescent="0.3">
      <c r="A2313" t="s">
        <v>2702</v>
      </c>
      <c r="B2313">
        <v>228</v>
      </c>
      <c r="C2313">
        <v>113</v>
      </c>
      <c r="D2313">
        <v>104383624</v>
      </c>
      <c r="E2313" t="s">
        <v>1674</v>
      </c>
      <c r="F2313" t="s">
        <v>5377</v>
      </c>
      <c r="G2313" t="s">
        <v>5557</v>
      </c>
      <c r="H2313">
        <v>106446</v>
      </c>
      <c r="I2313">
        <v>227</v>
      </c>
      <c r="J2313" t="s">
        <v>29</v>
      </c>
      <c r="K2313" t="s">
        <v>30</v>
      </c>
      <c r="L2313">
        <v>155000000</v>
      </c>
      <c r="M2313">
        <v>2010</v>
      </c>
      <c r="N2313">
        <v>6.3</v>
      </c>
      <c r="O2313">
        <f>Table1[[#This Row],[gross]]-Table1[[#This Row],[budget]]</f>
        <v>-50616376</v>
      </c>
    </row>
    <row r="2314" spans="1:15" x14ac:dyDescent="0.3">
      <c r="A2314" t="s">
        <v>72</v>
      </c>
      <c r="B2314">
        <v>287</v>
      </c>
      <c r="C2314">
        <v>115</v>
      </c>
      <c r="D2314">
        <v>82161969</v>
      </c>
      <c r="E2314" t="s">
        <v>5558</v>
      </c>
      <c r="F2314" t="s">
        <v>568</v>
      </c>
      <c r="G2314" t="s">
        <v>5559</v>
      </c>
      <c r="H2314">
        <v>142440</v>
      </c>
      <c r="I2314">
        <v>505</v>
      </c>
      <c r="J2314" t="s">
        <v>29</v>
      </c>
      <c r="K2314" t="s">
        <v>30</v>
      </c>
      <c r="L2314">
        <v>150000000</v>
      </c>
      <c r="M2314">
        <v>2007</v>
      </c>
      <c r="N2314">
        <v>6.3</v>
      </c>
      <c r="O2314">
        <f>Table1[[#This Row],[gross]]-Table1[[#This Row],[budget]]</f>
        <v>-67838031</v>
      </c>
    </row>
    <row r="2315" spans="1:15" x14ac:dyDescent="0.3">
      <c r="A2315" t="s">
        <v>3224</v>
      </c>
      <c r="B2315">
        <v>355</v>
      </c>
      <c r="C2315">
        <v>119</v>
      </c>
      <c r="D2315">
        <v>23014504</v>
      </c>
      <c r="E2315" t="s">
        <v>5560</v>
      </c>
      <c r="F2315" t="s">
        <v>482</v>
      </c>
      <c r="G2315" t="s">
        <v>5561</v>
      </c>
      <c r="H2315">
        <v>172707</v>
      </c>
      <c r="I2315">
        <v>462</v>
      </c>
      <c r="J2315" t="s">
        <v>29</v>
      </c>
      <c r="K2315" t="s">
        <v>200</v>
      </c>
      <c r="L2315">
        <v>100000000</v>
      </c>
      <c r="M2315">
        <v>2014</v>
      </c>
      <c r="N2315">
        <v>6.3</v>
      </c>
      <c r="O2315">
        <f>Table1[[#This Row],[gross]]-Table1[[#This Row],[budget]]</f>
        <v>-76985496</v>
      </c>
    </row>
    <row r="2316" spans="1:15" x14ac:dyDescent="0.3">
      <c r="A2316" t="s">
        <v>149</v>
      </c>
      <c r="B2316">
        <v>338</v>
      </c>
      <c r="C2316">
        <v>114</v>
      </c>
      <c r="D2316">
        <v>65171860</v>
      </c>
      <c r="E2316" t="s">
        <v>845</v>
      </c>
      <c r="F2316" t="s">
        <v>1363</v>
      </c>
      <c r="G2316" t="s">
        <v>5562</v>
      </c>
      <c r="H2316">
        <v>106416</v>
      </c>
      <c r="I2316">
        <v>205</v>
      </c>
      <c r="J2316" t="s">
        <v>29</v>
      </c>
      <c r="K2316" t="s">
        <v>30</v>
      </c>
      <c r="L2316">
        <v>195000000</v>
      </c>
      <c r="M2316">
        <v>2013</v>
      </c>
      <c r="N2316">
        <v>6.3</v>
      </c>
      <c r="O2316">
        <f>Table1[[#This Row],[gross]]-Table1[[#This Row],[budget]]</f>
        <v>-129828140</v>
      </c>
    </row>
    <row r="2317" spans="1:15" x14ac:dyDescent="0.3">
      <c r="A2317" t="s">
        <v>3213</v>
      </c>
      <c r="B2317">
        <v>218</v>
      </c>
      <c r="C2317">
        <v>128</v>
      </c>
      <c r="D2317">
        <v>38297305</v>
      </c>
      <c r="E2317" t="s">
        <v>49</v>
      </c>
      <c r="F2317" t="s">
        <v>106</v>
      </c>
      <c r="G2317" t="s">
        <v>5563</v>
      </c>
      <c r="H2317">
        <v>116994</v>
      </c>
      <c r="I2317">
        <v>324</v>
      </c>
      <c r="J2317" t="s">
        <v>29</v>
      </c>
      <c r="K2317" t="s">
        <v>30</v>
      </c>
      <c r="L2317">
        <v>175000000</v>
      </c>
      <c r="M2317">
        <v>2013</v>
      </c>
      <c r="N2317">
        <v>6.3</v>
      </c>
      <c r="O2317">
        <f>Table1[[#This Row],[gross]]-Table1[[#This Row],[budget]]</f>
        <v>-136702695</v>
      </c>
    </row>
    <row r="2318" spans="1:15" x14ac:dyDescent="0.3">
      <c r="A2318" t="s">
        <v>2677</v>
      </c>
      <c r="B2318">
        <v>194</v>
      </c>
      <c r="C2318">
        <v>94</v>
      </c>
      <c r="D2318">
        <v>213079163</v>
      </c>
      <c r="E2318" t="s">
        <v>2113</v>
      </c>
      <c r="F2318" t="s">
        <v>5564</v>
      </c>
      <c r="G2318" t="s">
        <v>5565</v>
      </c>
      <c r="H2318">
        <v>162909</v>
      </c>
      <c r="I2318">
        <v>795</v>
      </c>
      <c r="J2318" t="s">
        <v>29</v>
      </c>
      <c r="K2318" t="s">
        <v>30</v>
      </c>
      <c r="L2318">
        <v>63000000</v>
      </c>
      <c r="M2318">
        <v>2002</v>
      </c>
      <c r="N2318">
        <v>6.2</v>
      </c>
      <c r="O2318">
        <f>Table1[[#This Row],[gross]]-Table1[[#This Row],[budget]]</f>
        <v>150079163</v>
      </c>
    </row>
    <row r="2319" spans="1:15" x14ac:dyDescent="0.3">
      <c r="A2319" t="s">
        <v>59</v>
      </c>
      <c r="B2319">
        <v>470</v>
      </c>
      <c r="C2319">
        <v>122</v>
      </c>
      <c r="D2319">
        <v>317011114</v>
      </c>
      <c r="E2319" t="s">
        <v>309</v>
      </c>
      <c r="F2319" t="s">
        <v>79</v>
      </c>
      <c r="G2319" t="s">
        <v>5566</v>
      </c>
      <c r="H2319">
        <v>333847</v>
      </c>
      <c r="I2319">
        <v>2054</v>
      </c>
      <c r="J2319" t="s">
        <v>29</v>
      </c>
      <c r="K2319" t="s">
        <v>30</v>
      </c>
      <c r="L2319">
        <v>185000000</v>
      </c>
      <c r="M2319">
        <v>2008</v>
      </c>
      <c r="N2319">
        <v>6.2</v>
      </c>
      <c r="O2319">
        <f>Table1[[#This Row],[gross]]-Table1[[#This Row],[budget]]</f>
        <v>132011114</v>
      </c>
    </row>
    <row r="2320" spans="1:15" x14ac:dyDescent="0.3">
      <c r="A2320" t="s">
        <v>3727</v>
      </c>
      <c r="B2320">
        <v>146</v>
      </c>
      <c r="C2320">
        <v>99</v>
      </c>
      <c r="D2320">
        <v>134141530</v>
      </c>
      <c r="E2320" t="s">
        <v>5567</v>
      </c>
      <c r="F2320" t="s">
        <v>5474</v>
      </c>
      <c r="G2320" t="s">
        <v>5568</v>
      </c>
      <c r="H2320">
        <v>75903</v>
      </c>
      <c r="I2320">
        <v>109</v>
      </c>
      <c r="J2320" t="s">
        <v>29</v>
      </c>
      <c r="K2320" t="s">
        <v>30</v>
      </c>
      <c r="L2320">
        <v>25000000</v>
      </c>
      <c r="M2320">
        <v>2014</v>
      </c>
      <c r="N2320">
        <v>6.2</v>
      </c>
      <c r="O2320">
        <f>Table1[[#This Row],[gross]]-Table1[[#This Row],[budget]]</f>
        <v>109141530</v>
      </c>
    </row>
    <row r="2321" spans="1:15" x14ac:dyDescent="0.3">
      <c r="A2321" t="s">
        <v>5193</v>
      </c>
      <c r="B2321">
        <v>75</v>
      </c>
      <c r="C2321">
        <v>94</v>
      </c>
      <c r="D2321">
        <v>105500000</v>
      </c>
      <c r="E2321" t="s">
        <v>676</v>
      </c>
      <c r="F2321" t="s">
        <v>5569</v>
      </c>
      <c r="G2321" t="s">
        <v>5570</v>
      </c>
      <c r="H2321">
        <v>31260</v>
      </c>
      <c r="I2321">
        <v>152</v>
      </c>
      <c r="J2321" t="s">
        <v>29</v>
      </c>
      <c r="K2321" t="s">
        <v>442</v>
      </c>
      <c r="L2321">
        <v>4000000</v>
      </c>
      <c r="M2321">
        <v>1981</v>
      </c>
      <c r="N2321">
        <v>6.2</v>
      </c>
      <c r="O2321">
        <f>Table1[[#This Row],[gross]]-Table1[[#This Row],[budget]]</f>
        <v>101500000</v>
      </c>
    </row>
    <row r="2322" spans="1:15" x14ac:dyDescent="0.3">
      <c r="A2322" t="s">
        <v>4013</v>
      </c>
      <c r="B2322">
        <v>50</v>
      </c>
      <c r="C2322">
        <v>103</v>
      </c>
      <c r="D2322">
        <v>105444419</v>
      </c>
      <c r="E2322" t="s">
        <v>676</v>
      </c>
      <c r="F2322" t="s">
        <v>5571</v>
      </c>
      <c r="G2322" t="s">
        <v>5572</v>
      </c>
      <c r="H2322">
        <v>31817</v>
      </c>
      <c r="I2322">
        <v>117</v>
      </c>
      <c r="J2322" t="s">
        <v>29</v>
      </c>
      <c r="K2322" t="s">
        <v>30</v>
      </c>
      <c r="L2322">
        <v>26000000</v>
      </c>
      <c r="M2322">
        <v>1996</v>
      </c>
      <c r="N2322">
        <v>6.2</v>
      </c>
      <c r="O2322">
        <f>Table1[[#This Row],[gross]]-Table1[[#This Row],[budget]]</f>
        <v>79444419</v>
      </c>
    </row>
    <row r="2323" spans="1:15" x14ac:dyDescent="0.3">
      <c r="A2323" t="s">
        <v>1080</v>
      </c>
      <c r="B2323">
        <v>392</v>
      </c>
      <c r="C2323">
        <v>156</v>
      </c>
      <c r="D2323">
        <v>336530303</v>
      </c>
      <c r="E2323" t="s">
        <v>3604</v>
      </c>
      <c r="F2323" t="s">
        <v>221</v>
      </c>
      <c r="G2323" t="s">
        <v>5573</v>
      </c>
      <c r="H2323">
        <v>383056</v>
      </c>
      <c r="I2323">
        <v>1902</v>
      </c>
      <c r="J2323" t="s">
        <v>29</v>
      </c>
      <c r="K2323" t="s">
        <v>30</v>
      </c>
      <c r="L2323">
        <v>258000000</v>
      </c>
      <c r="M2323">
        <v>2007</v>
      </c>
      <c r="N2323">
        <v>6.2</v>
      </c>
      <c r="O2323">
        <f>Table1[[#This Row],[gross]]-Table1[[#This Row],[budget]]</f>
        <v>78530303</v>
      </c>
    </row>
    <row r="2324" spans="1:15" x14ac:dyDescent="0.3">
      <c r="A2324" t="s">
        <v>1080</v>
      </c>
      <c r="B2324">
        <v>392</v>
      </c>
      <c r="C2324">
        <v>156</v>
      </c>
      <c r="D2324">
        <v>336530303</v>
      </c>
      <c r="E2324" t="s">
        <v>3604</v>
      </c>
      <c r="F2324" t="s">
        <v>221</v>
      </c>
      <c r="G2324" t="s">
        <v>5573</v>
      </c>
      <c r="H2324">
        <v>383071</v>
      </c>
      <c r="I2324">
        <v>1902</v>
      </c>
      <c r="J2324" t="s">
        <v>29</v>
      </c>
      <c r="K2324" t="s">
        <v>30</v>
      </c>
      <c r="L2324">
        <v>258000000</v>
      </c>
      <c r="M2324">
        <v>2007</v>
      </c>
      <c r="N2324">
        <v>6.2</v>
      </c>
      <c r="O2324">
        <f>Table1[[#This Row],[gross]]-Table1[[#This Row],[budget]]</f>
        <v>78530303</v>
      </c>
    </row>
    <row r="2325" spans="1:15" x14ac:dyDescent="0.3">
      <c r="A2325" t="s">
        <v>3716</v>
      </c>
      <c r="B2325">
        <v>163</v>
      </c>
      <c r="C2325">
        <v>96</v>
      </c>
      <c r="D2325">
        <v>95001351</v>
      </c>
      <c r="E2325" t="s">
        <v>289</v>
      </c>
      <c r="F2325" t="s">
        <v>3865</v>
      </c>
      <c r="G2325" t="s">
        <v>5574</v>
      </c>
      <c r="H2325">
        <v>131801</v>
      </c>
      <c r="I2325">
        <v>548</v>
      </c>
      <c r="J2325" t="s">
        <v>29</v>
      </c>
      <c r="K2325" t="s">
        <v>30</v>
      </c>
      <c r="L2325">
        <v>18000000</v>
      </c>
      <c r="M2325">
        <v>2001</v>
      </c>
      <c r="N2325">
        <v>6.2</v>
      </c>
      <c r="O2325">
        <f>Table1[[#This Row],[gross]]-Table1[[#This Row],[budget]]</f>
        <v>77001351</v>
      </c>
    </row>
    <row r="2326" spans="1:15" x14ac:dyDescent="0.3">
      <c r="A2326" t="s">
        <v>3371</v>
      </c>
      <c r="B2326">
        <v>108</v>
      </c>
      <c r="C2326">
        <v>111</v>
      </c>
      <c r="D2326">
        <v>108244774</v>
      </c>
      <c r="E2326" t="s">
        <v>4368</v>
      </c>
      <c r="F2326" t="s">
        <v>2892</v>
      </c>
      <c r="G2326" t="s">
        <v>5575</v>
      </c>
      <c r="H2326">
        <v>94049</v>
      </c>
      <c r="I2326">
        <v>301</v>
      </c>
      <c r="J2326" t="s">
        <v>29</v>
      </c>
      <c r="K2326" t="s">
        <v>30</v>
      </c>
      <c r="L2326">
        <v>37000000</v>
      </c>
      <c r="M2326">
        <v>2001</v>
      </c>
      <c r="N2326">
        <v>6.2</v>
      </c>
      <c r="O2326">
        <f>Table1[[#This Row],[gross]]-Table1[[#This Row],[budget]]</f>
        <v>71244774</v>
      </c>
    </row>
    <row r="2327" spans="1:15" x14ac:dyDescent="0.3">
      <c r="A2327" t="s">
        <v>3162</v>
      </c>
      <c r="B2327">
        <v>210</v>
      </c>
      <c r="C2327">
        <v>121</v>
      </c>
      <c r="D2327">
        <v>80150343</v>
      </c>
      <c r="E2327" t="s">
        <v>2463</v>
      </c>
      <c r="F2327" t="s">
        <v>3953</v>
      </c>
      <c r="G2327" t="s">
        <v>5576</v>
      </c>
      <c r="H2327">
        <v>142115</v>
      </c>
      <c r="I2327">
        <v>614</v>
      </c>
      <c r="J2327" t="s">
        <v>29</v>
      </c>
      <c r="K2327" t="s">
        <v>30</v>
      </c>
      <c r="L2327">
        <v>10000000</v>
      </c>
      <c r="M2327">
        <v>2006</v>
      </c>
      <c r="N2327">
        <v>6.2</v>
      </c>
      <c r="O2327">
        <f>Table1[[#This Row],[gross]]-Table1[[#This Row],[budget]]</f>
        <v>70150343</v>
      </c>
    </row>
    <row r="2328" spans="1:15" x14ac:dyDescent="0.3">
      <c r="A2328" t="s">
        <v>4146</v>
      </c>
      <c r="B2328">
        <v>112</v>
      </c>
      <c r="C2328">
        <v>110</v>
      </c>
      <c r="D2328">
        <v>90636983</v>
      </c>
      <c r="E2328" t="s">
        <v>5577</v>
      </c>
      <c r="F2328" t="s">
        <v>3495</v>
      </c>
      <c r="G2328" t="s">
        <v>5578</v>
      </c>
      <c r="H2328">
        <v>44021</v>
      </c>
      <c r="I2328">
        <v>83</v>
      </c>
      <c r="J2328" t="s">
        <v>29</v>
      </c>
      <c r="K2328" t="s">
        <v>30</v>
      </c>
      <c r="L2328">
        <v>22000000</v>
      </c>
      <c r="M2328">
        <v>2007</v>
      </c>
      <c r="N2328">
        <v>6.2</v>
      </c>
      <c r="O2328">
        <f>Table1[[#This Row],[gross]]-Table1[[#This Row],[budget]]</f>
        <v>68636983</v>
      </c>
    </row>
    <row r="2329" spans="1:15" x14ac:dyDescent="0.3">
      <c r="A2329" t="s">
        <v>4269</v>
      </c>
      <c r="B2329">
        <v>140</v>
      </c>
      <c r="C2329">
        <v>109</v>
      </c>
      <c r="D2329">
        <v>106807667</v>
      </c>
      <c r="E2329" t="s">
        <v>5567</v>
      </c>
      <c r="F2329" t="s">
        <v>5579</v>
      </c>
      <c r="G2329" t="s">
        <v>5580</v>
      </c>
      <c r="H2329">
        <v>137377</v>
      </c>
      <c r="I2329">
        <v>370</v>
      </c>
      <c r="J2329" t="s">
        <v>29</v>
      </c>
      <c r="K2329" t="s">
        <v>30</v>
      </c>
      <c r="L2329">
        <v>45000000</v>
      </c>
      <c r="M2329">
        <v>2000</v>
      </c>
      <c r="N2329">
        <v>6.2</v>
      </c>
      <c r="O2329">
        <f>Table1[[#This Row],[gross]]-Table1[[#This Row],[budget]]</f>
        <v>61807667</v>
      </c>
    </row>
    <row r="2330" spans="1:15" x14ac:dyDescent="0.3">
      <c r="A2330" t="s">
        <v>392</v>
      </c>
      <c r="B2330">
        <v>43</v>
      </c>
      <c r="C2330">
        <v>111</v>
      </c>
      <c r="D2330">
        <v>69800000</v>
      </c>
      <c r="E2330" t="s">
        <v>519</v>
      </c>
      <c r="F2330" t="s">
        <v>74</v>
      </c>
      <c r="G2330" t="s">
        <v>5581</v>
      </c>
      <c r="H2330">
        <v>54723</v>
      </c>
      <c r="I2330">
        <v>99</v>
      </c>
      <c r="J2330" t="s">
        <v>29</v>
      </c>
      <c r="K2330" t="s">
        <v>30</v>
      </c>
      <c r="L2330">
        <v>8000000</v>
      </c>
      <c r="M2330">
        <v>1984</v>
      </c>
      <c r="N2330">
        <v>6.2</v>
      </c>
      <c r="O2330">
        <f>Table1[[#This Row],[gross]]-Table1[[#This Row],[budget]]</f>
        <v>61800000</v>
      </c>
    </row>
    <row r="2331" spans="1:15" x14ac:dyDescent="0.3">
      <c r="A2331" t="s">
        <v>3402</v>
      </c>
      <c r="B2331">
        <v>393</v>
      </c>
      <c r="C2331">
        <v>100</v>
      </c>
      <c r="D2331">
        <v>71588220</v>
      </c>
      <c r="E2331" t="s">
        <v>1900</v>
      </c>
      <c r="F2331" t="s">
        <v>979</v>
      </c>
      <c r="G2331" t="s">
        <v>5582</v>
      </c>
      <c r="H2331">
        <v>134869</v>
      </c>
      <c r="I2331">
        <v>304</v>
      </c>
      <c r="J2331" t="s">
        <v>29</v>
      </c>
      <c r="K2331" t="s">
        <v>442</v>
      </c>
      <c r="L2331">
        <v>20000000</v>
      </c>
      <c r="M2331">
        <v>2013</v>
      </c>
      <c r="N2331">
        <v>6.2</v>
      </c>
      <c r="O2331">
        <f>Table1[[#This Row],[gross]]-Table1[[#This Row],[budget]]</f>
        <v>51588220</v>
      </c>
    </row>
    <row r="2332" spans="1:15" x14ac:dyDescent="0.3">
      <c r="A2332" t="s">
        <v>4065</v>
      </c>
      <c r="B2332">
        <v>111</v>
      </c>
      <c r="C2332">
        <v>94</v>
      </c>
      <c r="D2332">
        <v>64001297</v>
      </c>
      <c r="E2332" t="s">
        <v>1669</v>
      </c>
      <c r="F2332" t="s">
        <v>1879</v>
      </c>
      <c r="G2332" t="s">
        <v>5583</v>
      </c>
      <c r="H2332">
        <v>32002</v>
      </c>
      <c r="I2332">
        <v>103</v>
      </c>
      <c r="J2332" t="s">
        <v>29</v>
      </c>
      <c r="K2332" t="s">
        <v>30</v>
      </c>
      <c r="L2332">
        <v>15000000</v>
      </c>
      <c r="M2332">
        <v>2010</v>
      </c>
      <c r="N2332">
        <v>6.2</v>
      </c>
      <c r="O2332">
        <f>Table1[[#This Row],[gross]]-Table1[[#This Row],[budget]]</f>
        <v>49001297</v>
      </c>
    </row>
    <row r="2333" spans="1:15" x14ac:dyDescent="0.3">
      <c r="A2333" t="s">
        <v>3396</v>
      </c>
      <c r="B2333">
        <v>245</v>
      </c>
      <c r="C2333">
        <v>108</v>
      </c>
      <c r="D2333">
        <v>70625986</v>
      </c>
      <c r="E2333" t="s">
        <v>289</v>
      </c>
      <c r="F2333" t="s">
        <v>418</v>
      </c>
      <c r="G2333" t="s">
        <v>5584</v>
      </c>
      <c r="H2333">
        <v>168717</v>
      </c>
      <c r="I2333">
        <v>178</v>
      </c>
      <c r="J2333" t="s">
        <v>29</v>
      </c>
      <c r="K2333" t="s">
        <v>30</v>
      </c>
      <c r="L2333">
        <v>25000000</v>
      </c>
      <c r="M2333">
        <v>2011</v>
      </c>
      <c r="N2333">
        <v>6.2</v>
      </c>
      <c r="O2333">
        <f>Table1[[#This Row],[gross]]-Table1[[#This Row],[budget]]</f>
        <v>45625986</v>
      </c>
    </row>
    <row r="2334" spans="1:15" x14ac:dyDescent="0.3">
      <c r="A2334" t="s">
        <v>2976</v>
      </c>
      <c r="B2334">
        <v>119</v>
      </c>
      <c r="C2334">
        <v>81</v>
      </c>
      <c r="D2334">
        <v>66950483</v>
      </c>
      <c r="E2334" t="s">
        <v>1669</v>
      </c>
      <c r="F2334" t="s">
        <v>4795</v>
      </c>
      <c r="G2334" t="s">
        <v>5585</v>
      </c>
      <c r="H2334">
        <v>29738</v>
      </c>
      <c r="I2334">
        <v>85</v>
      </c>
      <c r="J2334" t="s">
        <v>29</v>
      </c>
      <c r="K2334" t="s">
        <v>30</v>
      </c>
      <c r="L2334">
        <v>28000000</v>
      </c>
      <c r="M2334">
        <v>2014</v>
      </c>
      <c r="N2334">
        <v>6.2</v>
      </c>
      <c r="O2334">
        <f>Table1[[#This Row],[gross]]-Table1[[#This Row],[budget]]</f>
        <v>38950483</v>
      </c>
    </row>
    <row r="2335" spans="1:15" x14ac:dyDescent="0.3">
      <c r="A2335" t="s">
        <v>4466</v>
      </c>
      <c r="B2335">
        <v>119</v>
      </c>
      <c r="C2335">
        <v>107</v>
      </c>
      <c r="D2335">
        <v>57744720</v>
      </c>
      <c r="E2335" t="s">
        <v>1576</v>
      </c>
      <c r="F2335" t="s">
        <v>2075</v>
      </c>
      <c r="G2335" t="s">
        <v>5586</v>
      </c>
      <c r="H2335">
        <v>46961</v>
      </c>
      <c r="I2335">
        <v>132</v>
      </c>
      <c r="J2335" t="s">
        <v>29</v>
      </c>
      <c r="K2335" t="s">
        <v>30</v>
      </c>
      <c r="L2335">
        <v>20000000</v>
      </c>
      <c r="M2335">
        <v>2010</v>
      </c>
      <c r="N2335">
        <v>6.2</v>
      </c>
      <c r="O2335">
        <f>Table1[[#This Row],[gross]]-Table1[[#This Row],[budget]]</f>
        <v>37744720</v>
      </c>
    </row>
    <row r="2336" spans="1:15" x14ac:dyDescent="0.3">
      <c r="A2336" t="s">
        <v>3642</v>
      </c>
      <c r="B2336">
        <v>97</v>
      </c>
      <c r="C2336">
        <v>98</v>
      </c>
      <c r="D2336">
        <v>58006147</v>
      </c>
      <c r="E2336" t="s">
        <v>5332</v>
      </c>
      <c r="F2336" t="s">
        <v>5587</v>
      </c>
      <c r="G2336" t="s">
        <v>5588</v>
      </c>
      <c r="H2336">
        <v>67653</v>
      </c>
      <c r="I2336">
        <v>108</v>
      </c>
      <c r="J2336" t="s">
        <v>29</v>
      </c>
      <c r="K2336" t="s">
        <v>30</v>
      </c>
      <c r="L2336">
        <v>23000000</v>
      </c>
      <c r="M2336">
        <v>2008</v>
      </c>
      <c r="N2336">
        <v>6.2</v>
      </c>
      <c r="O2336">
        <f>Table1[[#This Row],[gross]]-Table1[[#This Row],[budget]]</f>
        <v>35006147</v>
      </c>
    </row>
    <row r="2337" spans="1:15" x14ac:dyDescent="0.3">
      <c r="A2337" t="s">
        <v>2787</v>
      </c>
      <c r="B2337">
        <v>231</v>
      </c>
      <c r="C2337">
        <v>98</v>
      </c>
      <c r="D2337">
        <v>89706988</v>
      </c>
      <c r="E2337" t="s">
        <v>269</v>
      </c>
      <c r="F2337" t="s">
        <v>5589</v>
      </c>
      <c r="G2337" t="s">
        <v>5590</v>
      </c>
      <c r="H2337">
        <v>126746</v>
      </c>
      <c r="I2337">
        <v>600</v>
      </c>
      <c r="J2337" t="s">
        <v>29</v>
      </c>
      <c r="K2337" t="s">
        <v>30</v>
      </c>
      <c r="L2337">
        <v>55000000</v>
      </c>
      <c r="M2337">
        <v>2005</v>
      </c>
      <c r="N2337">
        <v>6.2</v>
      </c>
      <c r="O2337">
        <f>Table1[[#This Row],[gross]]-Table1[[#This Row],[budget]]</f>
        <v>34706988</v>
      </c>
    </row>
    <row r="2338" spans="1:15" x14ac:dyDescent="0.3">
      <c r="A2338" t="s">
        <v>2548</v>
      </c>
      <c r="B2338">
        <v>285</v>
      </c>
      <c r="C2338">
        <v>134</v>
      </c>
      <c r="D2338">
        <v>67523385</v>
      </c>
      <c r="E2338" t="s">
        <v>676</v>
      </c>
      <c r="F2338" t="s">
        <v>5591</v>
      </c>
      <c r="G2338" t="s">
        <v>5592</v>
      </c>
      <c r="H2338">
        <v>104005</v>
      </c>
      <c r="I2338">
        <v>248</v>
      </c>
      <c r="J2338" t="s">
        <v>29</v>
      </c>
      <c r="K2338" t="s">
        <v>30</v>
      </c>
      <c r="L2338">
        <v>35000000</v>
      </c>
      <c r="M2338">
        <v>2012</v>
      </c>
      <c r="N2338">
        <v>6.2</v>
      </c>
      <c r="O2338">
        <f>Table1[[#This Row],[gross]]-Table1[[#This Row],[budget]]</f>
        <v>32523385</v>
      </c>
    </row>
    <row r="2339" spans="1:15" x14ac:dyDescent="0.3">
      <c r="A2339" t="s">
        <v>1375</v>
      </c>
      <c r="B2339">
        <v>279</v>
      </c>
      <c r="C2339">
        <v>121</v>
      </c>
      <c r="D2339">
        <v>79948113</v>
      </c>
      <c r="E2339" t="s">
        <v>217</v>
      </c>
      <c r="F2339" t="s">
        <v>1302</v>
      </c>
      <c r="G2339" t="s">
        <v>5593</v>
      </c>
      <c r="H2339">
        <v>186879</v>
      </c>
      <c r="I2339">
        <v>791</v>
      </c>
      <c r="J2339" t="s">
        <v>29</v>
      </c>
      <c r="K2339" t="s">
        <v>30</v>
      </c>
      <c r="L2339">
        <v>50000000</v>
      </c>
      <c r="M2339">
        <v>2009</v>
      </c>
      <c r="N2339">
        <v>6.2</v>
      </c>
      <c r="O2339">
        <f>Table1[[#This Row],[gross]]-Table1[[#This Row],[budget]]</f>
        <v>29948113</v>
      </c>
    </row>
    <row r="2340" spans="1:15" x14ac:dyDescent="0.3">
      <c r="A2340" t="s">
        <v>4261</v>
      </c>
      <c r="B2340">
        <v>127</v>
      </c>
      <c r="C2340">
        <v>100</v>
      </c>
      <c r="D2340">
        <v>63939454</v>
      </c>
      <c r="E2340" t="s">
        <v>5594</v>
      </c>
      <c r="F2340" t="s">
        <v>4695</v>
      </c>
      <c r="G2340" t="s">
        <v>5595</v>
      </c>
      <c r="H2340">
        <v>61321</v>
      </c>
      <c r="I2340">
        <v>217</v>
      </c>
      <c r="J2340" t="s">
        <v>29</v>
      </c>
      <c r="K2340" t="s">
        <v>30</v>
      </c>
      <c r="L2340">
        <v>35000000</v>
      </c>
      <c r="M2340">
        <v>2005</v>
      </c>
      <c r="N2340">
        <v>6.2</v>
      </c>
      <c r="O2340">
        <f>Table1[[#This Row],[gross]]-Table1[[#This Row],[budget]]</f>
        <v>28939454</v>
      </c>
    </row>
    <row r="2341" spans="1:15" x14ac:dyDescent="0.3">
      <c r="A2341" t="s">
        <v>3404</v>
      </c>
      <c r="B2341">
        <v>198</v>
      </c>
      <c r="C2341">
        <v>98</v>
      </c>
      <c r="D2341">
        <v>42592530</v>
      </c>
      <c r="E2341" t="s">
        <v>1610</v>
      </c>
      <c r="F2341" t="s">
        <v>2330</v>
      </c>
      <c r="G2341" t="s">
        <v>5596</v>
      </c>
      <c r="H2341">
        <v>29867</v>
      </c>
      <c r="I2341">
        <v>181</v>
      </c>
      <c r="J2341" t="s">
        <v>29</v>
      </c>
      <c r="K2341" t="s">
        <v>30</v>
      </c>
      <c r="L2341">
        <v>15000000</v>
      </c>
      <c r="M2341">
        <v>2015</v>
      </c>
      <c r="N2341">
        <v>6.2</v>
      </c>
      <c r="O2341">
        <f>Table1[[#This Row],[gross]]-Table1[[#This Row],[budget]]</f>
        <v>27592530</v>
      </c>
    </row>
    <row r="2342" spans="1:15" x14ac:dyDescent="0.3">
      <c r="A2342" t="s">
        <v>579</v>
      </c>
      <c r="B2342">
        <v>117</v>
      </c>
      <c r="C2342">
        <v>107</v>
      </c>
      <c r="D2342">
        <v>36200000</v>
      </c>
      <c r="E2342" t="s">
        <v>86</v>
      </c>
      <c r="F2342" t="s">
        <v>5597</v>
      </c>
      <c r="G2342" t="s">
        <v>5598</v>
      </c>
      <c r="H2342">
        <v>101840</v>
      </c>
      <c r="I2342">
        <v>193</v>
      </c>
      <c r="J2342" t="s">
        <v>29</v>
      </c>
      <c r="K2342" t="s">
        <v>581</v>
      </c>
      <c r="L2342">
        <v>12305523</v>
      </c>
      <c r="M2342">
        <v>1985</v>
      </c>
      <c r="N2342">
        <v>6.2</v>
      </c>
      <c r="O2342">
        <f>Table1[[#This Row],[gross]]-Table1[[#This Row],[budget]]</f>
        <v>23894477</v>
      </c>
    </row>
    <row r="2343" spans="1:15" x14ac:dyDescent="0.3">
      <c r="A2343" t="s">
        <v>3446</v>
      </c>
      <c r="B2343">
        <v>138</v>
      </c>
      <c r="C2343">
        <v>113</v>
      </c>
      <c r="D2343">
        <v>87704396</v>
      </c>
      <c r="E2343" t="s">
        <v>5599</v>
      </c>
      <c r="F2343" t="s">
        <v>5600</v>
      </c>
      <c r="G2343" t="s">
        <v>5601</v>
      </c>
      <c r="H2343">
        <v>88132</v>
      </c>
      <c r="I2343">
        <v>274</v>
      </c>
      <c r="J2343" t="s">
        <v>29</v>
      </c>
      <c r="K2343" t="s">
        <v>30</v>
      </c>
      <c r="L2343">
        <v>66000000</v>
      </c>
      <c r="M2343">
        <v>1999</v>
      </c>
      <c r="N2343">
        <v>6.2</v>
      </c>
      <c r="O2343">
        <f>Table1[[#This Row],[gross]]-Table1[[#This Row],[budget]]</f>
        <v>21704396</v>
      </c>
    </row>
    <row r="2344" spans="1:15" x14ac:dyDescent="0.3">
      <c r="A2344" t="s">
        <v>3386</v>
      </c>
      <c r="B2344">
        <v>131</v>
      </c>
      <c r="C2344">
        <v>103</v>
      </c>
      <c r="D2344">
        <v>50041732</v>
      </c>
      <c r="E2344" t="s">
        <v>626</v>
      </c>
      <c r="F2344" t="s">
        <v>2223</v>
      </c>
      <c r="G2344" t="s">
        <v>5602</v>
      </c>
      <c r="H2344">
        <v>54390</v>
      </c>
      <c r="I2344">
        <v>398</v>
      </c>
      <c r="J2344" t="s">
        <v>29</v>
      </c>
      <c r="K2344" t="s">
        <v>30</v>
      </c>
      <c r="L2344">
        <v>29000000</v>
      </c>
      <c r="M2344">
        <v>1999</v>
      </c>
      <c r="N2344">
        <v>6.2</v>
      </c>
      <c r="O2344">
        <f>Table1[[#This Row],[gross]]-Table1[[#This Row],[budget]]</f>
        <v>21041732</v>
      </c>
    </row>
    <row r="2345" spans="1:15" x14ac:dyDescent="0.3">
      <c r="A2345" t="s">
        <v>4439</v>
      </c>
      <c r="B2345">
        <v>175</v>
      </c>
      <c r="C2345">
        <v>90</v>
      </c>
      <c r="D2345">
        <v>46455802</v>
      </c>
      <c r="E2345" t="s">
        <v>840</v>
      </c>
      <c r="F2345" t="s">
        <v>5603</v>
      </c>
      <c r="G2345" t="s">
        <v>5604</v>
      </c>
      <c r="H2345">
        <v>120786</v>
      </c>
      <c r="I2345">
        <v>472</v>
      </c>
      <c r="J2345" t="s">
        <v>29</v>
      </c>
      <c r="K2345" t="s">
        <v>30</v>
      </c>
      <c r="L2345">
        <v>26000000</v>
      </c>
      <c r="M2345">
        <v>2003</v>
      </c>
      <c r="N2345">
        <v>6.2</v>
      </c>
      <c r="O2345">
        <f>Table1[[#This Row],[gross]]-Table1[[#This Row],[budget]]</f>
        <v>20455802</v>
      </c>
    </row>
    <row r="2346" spans="1:15" x14ac:dyDescent="0.3">
      <c r="A2346" t="s">
        <v>77</v>
      </c>
      <c r="B2346">
        <v>89</v>
      </c>
      <c r="C2346">
        <v>121</v>
      </c>
      <c r="D2346">
        <v>55500000</v>
      </c>
      <c r="E2346" t="s">
        <v>715</v>
      </c>
      <c r="F2346" t="s">
        <v>5605</v>
      </c>
      <c r="G2346" t="s">
        <v>5606</v>
      </c>
      <c r="H2346">
        <v>48636</v>
      </c>
      <c r="I2346">
        <v>214</v>
      </c>
      <c r="J2346" t="s">
        <v>29</v>
      </c>
      <c r="K2346" t="s">
        <v>200</v>
      </c>
      <c r="L2346">
        <v>36000000</v>
      </c>
      <c r="M2346">
        <v>1983</v>
      </c>
      <c r="N2346">
        <v>6.2</v>
      </c>
      <c r="O2346">
        <f>Table1[[#This Row],[gross]]-Table1[[#This Row],[budget]]</f>
        <v>19500000</v>
      </c>
    </row>
    <row r="2347" spans="1:15" x14ac:dyDescent="0.3">
      <c r="A2347" t="s">
        <v>3752</v>
      </c>
      <c r="B2347">
        <v>34</v>
      </c>
      <c r="C2347">
        <v>93</v>
      </c>
      <c r="D2347">
        <v>31155435</v>
      </c>
      <c r="E2347" t="s">
        <v>1699</v>
      </c>
      <c r="F2347" t="s">
        <v>5607</v>
      </c>
      <c r="G2347" t="s">
        <v>5608</v>
      </c>
      <c r="H2347">
        <v>42644</v>
      </c>
      <c r="I2347">
        <v>102</v>
      </c>
      <c r="J2347" t="s">
        <v>29</v>
      </c>
      <c r="K2347" t="s">
        <v>30</v>
      </c>
      <c r="L2347">
        <v>12000000</v>
      </c>
      <c r="M2347">
        <v>2001</v>
      </c>
      <c r="N2347">
        <v>6.2</v>
      </c>
      <c r="O2347">
        <f>Table1[[#This Row],[gross]]-Table1[[#This Row],[budget]]</f>
        <v>19155435</v>
      </c>
    </row>
    <row r="2348" spans="1:15" x14ac:dyDescent="0.3">
      <c r="A2348" t="s">
        <v>4721</v>
      </c>
      <c r="B2348">
        <v>43</v>
      </c>
      <c r="C2348">
        <v>93</v>
      </c>
      <c r="D2348">
        <v>38037513</v>
      </c>
      <c r="E2348" t="s">
        <v>5609</v>
      </c>
      <c r="F2348" t="s">
        <v>106</v>
      </c>
      <c r="G2348" t="s">
        <v>5610</v>
      </c>
      <c r="H2348">
        <v>49680</v>
      </c>
      <c r="I2348">
        <v>117</v>
      </c>
      <c r="J2348" t="s">
        <v>29</v>
      </c>
      <c r="K2348" t="s">
        <v>30</v>
      </c>
      <c r="L2348">
        <v>20000000</v>
      </c>
      <c r="M2348">
        <v>1991</v>
      </c>
      <c r="N2348">
        <v>6.2</v>
      </c>
      <c r="O2348">
        <f>Table1[[#This Row],[gross]]-Table1[[#This Row],[budget]]</f>
        <v>18037513</v>
      </c>
    </row>
    <row r="2349" spans="1:15" x14ac:dyDescent="0.3">
      <c r="A2349" t="s">
        <v>3683</v>
      </c>
      <c r="B2349">
        <v>14</v>
      </c>
      <c r="C2349">
        <v>108</v>
      </c>
      <c r="D2349">
        <v>24103594</v>
      </c>
      <c r="E2349" t="s">
        <v>5611</v>
      </c>
      <c r="F2349" t="s">
        <v>5612</v>
      </c>
      <c r="G2349" t="s">
        <v>5613</v>
      </c>
      <c r="H2349">
        <v>6384</v>
      </c>
      <c r="I2349">
        <v>54</v>
      </c>
      <c r="J2349" t="s">
        <v>29</v>
      </c>
      <c r="K2349" t="s">
        <v>30</v>
      </c>
      <c r="L2349">
        <v>6500000</v>
      </c>
      <c r="M2349">
        <v>1993</v>
      </c>
      <c r="N2349">
        <v>6.2</v>
      </c>
      <c r="O2349">
        <f>Table1[[#This Row],[gross]]-Table1[[#This Row],[budget]]</f>
        <v>17603594</v>
      </c>
    </row>
    <row r="2350" spans="1:15" x14ac:dyDescent="0.3">
      <c r="A2350" t="s">
        <v>648</v>
      </c>
      <c r="B2350">
        <v>111</v>
      </c>
      <c r="C2350">
        <v>115</v>
      </c>
      <c r="D2350">
        <v>37442180</v>
      </c>
      <c r="E2350" t="s">
        <v>2337</v>
      </c>
      <c r="F2350" t="s">
        <v>313</v>
      </c>
      <c r="G2350" t="s">
        <v>5614</v>
      </c>
      <c r="H2350">
        <v>28005</v>
      </c>
      <c r="I2350">
        <v>236</v>
      </c>
      <c r="J2350" t="s">
        <v>29</v>
      </c>
      <c r="K2350" t="s">
        <v>30</v>
      </c>
      <c r="L2350">
        <v>20000000</v>
      </c>
      <c r="M2350">
        <v>2006</v>
      </c>
      <c r="N2350">
        <v>6.2</v>
      </c>
      <c r="O2350">
        <f>Table1[[#This Row],[gross]]-Table1[[#This Row],[budget]]</f>
        <v>17442180</v>
      </c>
    </row>
    <row r="2351" spans="1:15" x14ac:dyDescent="0.3">
      <c r="A2351" t="s">
        <v>3441</v>
      </c>
      <c r="B2351">
        <v>63</v>
      </c>
      <c r="C2351">
        <v>82</v>
      </c>
      <c r="D2351">
        <v>30324946</v>
      </c>
      <c r="E2351" t="s">
        <v>342</v>
      </c>
      <c r="F2351" t="s">
        <v>1586</v>
      </c>
      <c r="G2351" t="s">
        <v>5615</v>
      </c>
      <c r="H2351">
        <v>48458</v>
      </c>
      <c r="I2351">
        <v>239</v>
      </c>
      <c r="J2351" t="s">
        <v>29</v>
      </c>
      <c r="K2351" t="s">
        <v>30</v>
      </c>
      <c r="L2351">
        <v>17000000</v>
      </c>
      <c r="M2351">
        <v>1998</v>
      </c>
      <c r="N2351">
        <v>6.2</v>
      </c>
      <c r="O2351">
        <f>Table1[[#This Row],[gross]]-Table1[[#This Row],[budget]]</f>
        <v>13324946</v>
      </c>
    </row>
    <row r="2352" spans="1:15" x14ac:dyDescent="0.3">
      <c r="A2352" t="s">
        <v>3642</v>
      </c>
      <c r="B2352">
        <v>138</v>
      </c>
      <c r="C2352">
        <v>107</v>
      </c>
      <c r="D2352">
        <v>42385520</v>
      </c>
      <c r="E2352" t="s">
        <v>875</v>
      </c>
      <c r="F2352" t="s">
        <v>5616</v>
      </c>
      <c r="G2352" t="s">
        <v>5617</v>
      </c>
      <c r="H2352">
        <v>47297</v>
      </c>
      <c r="I2352">
        <v>86</v>
      </c>
      <c r="J2352" t="s">
        <v>29</v>
      </c>
      <c r="K2352" t="s">
        <v>30</v>
      </c>
      <c r="L2352">
        <v>30000000</v>
      </c>
      <c r="M2352">
        <v>2010</v>
      </c>
      <c r="N2352">
        <v>6.2</v>
      </c>
      <c r="O2352">
        <f>Table1[[#This Row],[gross]]-Table1[[#This Row],[budget]]</f>
        <v>12385520</v>
      </c>
    </row>
    <row r="2353" spans="1:15" x14ac:dyDescent="0.3">
      <c r="A2353" t="s">
        <v>2734</v>
      </c>
      <c r="B2353">
        <v>124</v>
      </c>
      <c r="C2353">
        <v>104</v>
      </c>
      <c r="D2353">
        <v>42071069</v>
      </c>
      <c r="E2353" t="s">
        <v>2063</v>
      </c>
      <c r="F2353" t="s">
        <v>5618</v>
      </c>
      <c r="G2353" t="s">
        <v>5619</v>
      </c>
      <c r="H2353">
        <v>36223</v>
      </c>
      <c r="I2353">
        <v>208</v>
      </c>
      <c r="J2353" t="s">
        <v>29</v>
      </c>
      <c r="K2353" t="s">
        <v>30</v>
      </c>
      <c r="L2353">
        <v>30000000</v>
      </c>
      <c r="M2353">
        <v>2005</v>
      </c>
      <c r="N2353">
        <v>6.2</v>
      </c>
      <c r="O2353">
        <f>Table1[[#This Row],[gross]]-Table1[[#This Row],[budget]]</f>
        <v>12071069</v>
      </c>
    </row>
    <row r="2354" spans="1:15" x14ac:dyDescent="0.3">
      <c r="A2354" t="s">
        <v>2762</v>
      </c>
      <c r="B2354">
        <v>92</v>
      </c>
      <c r="C2354">
        <v>95</v>
      </c>
      <c r="D2354">
        <v>16017403</v>
      </c>
      <c r="E2354" t="s">
        <v>1294</v>
      </c>
      <c r="F2354" t="s">
        <v>3077</v>
      </c>
      <c r="G2354" t="s">
        <v>5620</v>
      </c>
      <c r="H2354">
        <v>17333</v>
      </c>
      <c r="I2354">
        <v>153</v>
      </c>
      <c r="J2354" t="s">
        <v>29</v>
      </c>
      <c r="K2354" t="s">
        <v>30</v>
      </c>
      <c r="L2354">
        <v>5000000</v>
      </c>
      <c r="M2354">
        <v>2001</v>
      </c>
      <c r="N2354">
        <v>6.2</v>
      </c>
      <c r="O2354">
        <f>Table1[[#This Row],[gross]]-Table1[[#This Row],[budget]]</f>
        <v>11017403</v>
      </c>
    </row>
    <row r="2355" spans="1:15" x14ac:dyDescent="0.3">
      <c r="A2355" t="s">
        <v>2066</v>
      </c>
      <c r="B2355">
        <v>165</v>
      </c>
      <c r="C2355">
        <v>114</v>
      </c>
      <c r="D2355">
        <v>60470220</v>
      </c>
      <c r="E2355" t="s">
        <v>2411</v>
      </c>
      <c r="F2355" t="s">
        <v>5621</v>
      </c>
      <c r="G2355" t="s">
        <v>5622</v>
      </c>
      <c r="H2355">
        <v>81444</v>
      </c>
      <c r="I2355">
        <v>192</v>
      </c>
      <c r="J2355" t="s">
        <v>29</v>
      </c>
      <c r="K2355" t="s">
        <v>30</v>
      </c>
      <c r="L2355">
        <v>50000000</v>
      </c>
      <c r="M2355">
        <v>2003</v>
      </c>
      <c r="N2355">
        <v>6.2</v>
      </c>
      <c r="O2355">
        <f>Table1[[#This Row],[gross]]-Table1[[#This Row],[budget]]</f>
        <v>10470220</v>
      </c>
    </row>
    <row r="2356" spans="1:15" x14ac:dyDescent="0.3">
      <c r="A2356" t="s">
        <v>3486</v>
      </c>
      <c r="B2356">
        <v>93</v>
      </c>
      <c r="C2356">
        <v>101</v>
      </c>
      <c r="D2356">
        <v>24881000</v>
      </c>
      <c r="E2356" t="s">
        <v>5129</v>
      </c>
      <c r="F2356" t="s">
        <v>5623</v>
      </c>
      <c r="G2356" t="s">
        <v>5624</v>
      </c>
      <c r="H2356">
        <v>57140</v>
      </c>
      <c r="I2356">
        <v>195</v>
      </c>
      <c r="J2356" t="s">
        <v>29</v>
      </c>
      <c r="K2356" t="s">
        <v>30</v>
      </c>
      <c r="L2356">
        <v>15000000</v>
      </c>
      <c r="M2356">
        <v>1996</v>
      </c>
      <c r="N2356">
        <v>6.2</v>
      </c>
      <c r="O2356">
        <f>Table1[[#This Row],[gross]]-Table1[[#This Row],[budget]]</f>
        <v>9881000</v>
      </c>
    </row>
    <row r="2357" spans="1:15" x14ac:dyDescent="0.3">
      <c r="A2357" t="s">
        <v>3380</v>
      </c>
      <c r="B2357">
        <v>101</v>
      </c>
      <c r="C2357">
        <v>109</v>
      </c>
      <c r="D2357">
        <v>9000000</v>
      </c>
      <c r="E2357" t="s">
        <v>1683</v>
      </c>
      <c r="F2357" t="s">
        <v>5625</v>
      </c>
      <c r="G2357" t="s">
        <v>5626</v>
      </c>
      <c r="H2357">
        <v>7584</v>
      </c>
      <c r="I2357">
        <v>137</v>
      </c>
      <c r="J2357" t="s">
        <v>29</v>
      </c>
      <c r="K2357" t="s">
        <v>30</v>
      </c>
      <c r="L2357">
        <v>900000</v>
      </c>
      <c r="M2357">
        <v>1970</v>
      </c>
      <c r="N2357">
        <v>6.2</v>
      </c>
      <c r="O2357">
        <f>Table1[[#This Row],[gross]]-Table1[[#This Row],[budget]]</f>
        <v>8100000</v>
      </c>
    </row>
    <row r="2358" spans="1:15" x14ac:dyDescent="0.3">
      <c r="A2358" t="s">
        <v>3432</v>
      </c>
      <c r="B2358">
        <v>96</v>
      </c>
      <c r="C2358">
        <v>89</v>
      </c>
      <c r="D2358">
        <v>12947763</v>
      </c>
      <c r="E2358" t="s">
        <v>2463</v>
      </c>
      <c r="F2358" t="s">
        <v>5627</v>
      </c>
      <c r="G2358" t="s">
        <v>5628</v>
      </c>
      <c r="H2358">
        <v>10624</v>
      </c>
      <c r="I2358">
        <v>125</v>
      </c>
      <c r="J2358" t="s">
        <v>29</v>
      </c>
      <c r="K2358" t="s">
        <v>30</v>
      </c>
      <c r="L2358">
        <v>5000000</v>
      </c>
      <c r="M2358">
        <v>1986</v>
      </c>
      <c r="N2358">
        <v>6.2</v>
      </c>
      <c r="O2358">
        <f>Table1[[#This Row],[gross]]-Table1[[#This Row],[budget]]</f>
        <v>7947763</v>
      </c>
    </row>
    <row r="2359" spans="1:15" x14ac:dyDescent="0.3">
      <c r="A2359" t="s">
        <v>3421</v>
      </c>
      <c r="B2359">
        <v>271</v>
      </c>
      <c r="C2359">
        <v>94</v>
      </c>
      <c r="D2359">
        <v>32416109</v>
      </c>
      <c r="E2359" t="s">
        <v>5629</v>
      </c>
      <c r="F2359" t="s">
        <v>150</v>
      </c>
      <c r="G2359" t="s">
        <v>5630</v>
      </c>
      <c r="H2359">
        <v>109620</v>
      </c>
      <c r="I2359">
        <v>268</v>
      </c>
      <c r="J2359" t="s">
        <v>29</v>
      </c>
      <c r="K2359" t="s">
        <v>30</v>
      </c>
      <c r="L2359">
        <v>25000000</v>
      </c>
      <c r="M2359">
        <v>2009</v>
      </c>
      <c r="N2359">
        <v>6.2</v>
      </c>
      <c r="O2359">
        <f>Table1[[#This Row],[gross]]-Table1[[#This Row],[budget]]</f>
        <v>7416109</v>
      </c>
    </row>
    <row r="2360" spans="1:15" x14ac:dyDescent="0.3">
      <c r="A2360" t="s">
        <v>4269</v>
      </c>
      <c r="B2360">
        <v>34</v>
      </c>
      <c r="C2360">
        <v>104</v>
      </c>
      <c r="D2360">
        <v>12793213</v>
      </c>
      <c r="E2360" t="s">
        <v>699</v>
      </c>
      <c r="F2360" t="s">
        <v>2153</v>
      </c>
      <c r="G2360" t="s">
        <v>5631</v>
      </c>
      <c r="H2360">
        <v>18286</v>
      </c>
      <c r="I2360">
        <v>73</v>
      </c>
      <c r="J2360" t="s">
        <v>29</v>
      </c>
      <c r="K2360" t="s">
        <v>30</v>
      </c>
      <c r="L2360">
        <v>6000000</v>
      </c>
      <c r="M2360">
        <v>1988</v>
      </c>
      <c r="N2360">
        <v>6.2</v>
      </c>
      <c r="O2360">
        <f>Table1[[#This Row],[gross]]-Table1[[#This Row],[budget]]</f>
        <v>6793213</v>
      </c>
    </row>
    <row r="2361" spans="1:15" x14ac:dyDescent="0.3">
      <c r="A2361" t="s">
        <v>3457</v>
      </c>
      <c r="B2361">
        <v>63</v>
      </c>
      <c r="C2361">
        <v>81</v>
      </c>
      <c r="D2361">
        <v>16033556</v>
      </c>
      <c r="E2361" t="s">
        <v>1259</v>
      </c>
      <c r="F2361" t="s">
        <v>3457</v>
      </c>
      <c r="G2361" t="s">
        <v>5632</v>
      </c>
      <c r="H2361">
        <v>37901</v>
      </c>
      <c r="I2361">
        <v>518</v>
      </c>
      <c r="J2361" t="s">
        <v>29</v>
      </c>
      <c r="K2361" t="s">
        <v>30</v>
      </c>
      <c r="L2361">
        <v>10000000</v>
      </c>
      <c r="M2361">
        <v>2002</v>
      </c>
      <c r="N2361">
        <v>6.2</v>
      </c>
      <c r="O2361">
        <f>Table1[[#This Row],[gross]]-Table1[[#This Row],[budget]]</f>
        <v>6033556</v>
      </c>
    </row>
    <row r="2362" spans="1:15" x14ac:dyDescent="0.3">
      <c r="A2362" t="s">
        <v>2886</v>
      </c>
      <c r="B2362">
        <v>46</v>
      </c>
      <c r="C2362">
        <v>95</v>
      </c>
      <c r="D2362">
        <v>20998709</v>
      </c>
      <c r="E2362" t="s">
        <v>2180</v>
      </c>
      <c r="F2362" t="s">
        <v>2700</v>
      </c>
      <c r="G2362" t="s">
        <v>5633</v>
      </c>
      <c r="H2362">
        <v>6095</v>
      </c>
      <c r="I2362">
        <v>76</v>
      </c>
      <c r="J2362" t="s">
        <v>29</v>
      </c>
      <c r="K2362" t="s">
        <v>30</v>
      </c>
      <c r="L2362">
        <v>15000000</v>
      </c>
      <c r="M2362">
        <v>2006</v>
      </c>
      <c r="N2362">
        <v>6.2</v>
      </c>
      <c r="O2362">
        <f>Table1[[#This Row],[gross]]-Table1[[#This Row],[budget]]</f>
        <v>5998709</v>
      </c>
    </row>
    <row r="2363" spans="1:15" x14ac:dyDescent="0.3">
      <c r="A2363" t="s">
        <v>3407</v>
      </c>
      <c r="B2363">
        <v>191</v>
      </c>
      <c r="C2363">
        <v>98</v>
      </c>
      <c r="D2363">
        <v>50740078</v>
      </c>
      <c r="E2363" t="s">
        <v>4075</v>
      </c>
      <c r="F2363" t="s">
        <v>1308</v>
      </c>
      <c r="G2363" t="s">
        <v>5634</v>
      </c>
      <c r="H2363">
        <v>151580</v>
      </c>
      <c r="I2363">
        <v>672</v>
      </c>
      <c r="J2363" t="s">
        <v>29</v>
      </c>
      <c r="K2363" t="s">
        <v>227</v>
      </c>
      <c r="L2363">
        <v>45000000</v>
      </c>
      <c r="M2363">
        <v>2004</v>
      </c>
      <c r="N2363">
        <v>6.2</v>
      </c>
      <c r="O2363">
        <f>Table1[[#This Row],[gross]]-Table1[[#This Row],[budget]]</f>
        <v>5740078</v>
      </c>
    </row>
    <row r="2364" spans="1:15" x14ac:dyDescent="0.3">
      <c r="A2364" t="s">
        <v>4299</v>
      </c>
      <c r="B2364">
        <v>252</v>
      </c>
      <c r="C2364">
        <v>97</v>
      </c>
      <c r="D2364">
        <v>20433940</v>
      </c>
      <c r="E2364" t="s">
        <v>626</v>
      </c>
      <c r="F2364" t="s">
        <v>5635</v>
      </c>
      <c r="G2364" t="s">
        <v>5636</v>
      </c>
      <c r="H2364">
        <v>78883</v>
      </c>
      <c r="I2364">
        <v>662</v>
      </c>
      <c r="J2364" t="s">
        <v>29</v>
      </c>
      <c r="K2364" t="s">
        <v>442</v>
      </c>
      <c r="L2364">
        <v>15000000</v>
      </c>
      <c r="M2364">
        <v>2005</v>
      </c>
      <c r="N2364">
        <v>6.2</v>
      </c>
      <c r="O2364">
        <f>Table1[[#This Row],[gross]]-Table1[[#This Row],[budget]]</f>
        <v>5433940</v>
      </c>
    </row>
    <row r="2365" spans="1:15" x14ac:dyDescent="0.3">
      <c r="A2365" t="s">
        <v>3360</v>
      </c>
      <c r="B2365">
        <v>116</v>
      </c>
      <c r="C2365">
        <v>123</v>
      </c>
      <c r="D2365">
        <v>40334024</v>
      </c>
      <c r="E2365" t="s">
        <v>4570</v>
      </c>
      <c r="F2365" t="s">
        <v>2735</v>
      </c>
      <c r="G2365" t="s">
        <v>5637</v>
      </c>
      <c r="H2365">
        <v>44168</v>
      </c>
      <c r="I2365">
        <v>216</v>
      </c>
      <c r="J2365" t="s">
        <v>29</v>
      </c>
      <c r="K2365" t="s">
        <v>30</v>
      </c>
      <c r="L2365">
        <v>35000000</v>
      </c>
      <c r="M2365">
        <v>2001</v>
      </c>
      <c r="N2365">
        <v>6.2</v>
      </c>
      <c r="O2365">
        <f>Table1[[#This Row],[gross]]-Table1[[#This Row],[budget]]</f>
        <v>5334024</v>
      </c>
    </row>
    <row r="2366" spans="1:15" x14ac:dyDescent="0.3">
      <c r="A2366" t="s">
        <v>522</v>
      </c>
      <c r="B2366">
        <v>193</v>
      </c>
      <c r="C2366">
        <v>104</v>
      </c>
      <c r="D2366">
        <v>39692139</v>
      </c>
      <c r="E2366" t="s">
        <v>2312</v>
      </c>
      <c r="F2366" t="s">
        <v>221</v>
      </c>
      <c r="G2366" t="s">
        <v>5638</v>
      </c>
      <c r="H2366">
        <v>84131</v>
      </c>
      <c r="I2366">
        <v>400</v>
      </c>
      <c r="J2366" t="s">
        <v>29</v>
      </c>
      <c r="K2366" t="s">
        <v>30</v>
      </c>
      <c r="L2366">
        <v>35000000</v>
      </c>
      <c r="M2366">
        <v>2004</v>
      </c>
      <c r="N2366">
        <v>6.2</v>
      </c>
      <c r="O2366">
        <f>Table1[[#This Row],[gross]]-Table1[[#This Row],[budget]]</f>
        <v>4692139</v>
      </c>
    </row>
    <row r="2367" spans="1:15" x14ac:dyDescent="0.3">
      <c r="A2367" t="s">
        <v>2549</v>
      </c>
      <c r="B2367">
        <v>236</v>
      </c>
      <c r="C2367">
        <v>104</v>
      </c>
      <c r="D2367">
        <v>78009155</v>
      </c>
      <c r="E2367" t="s">
        <v>2113</v>
      </c>
      <c r="F2367" t="s">
        <v>167</v>
      </c>
      <c r="G2367" t="s">
        <v>5639</v>
      </c>
      <c r="H2367">
        <v>110073</v>
      </c>
      <c r="I2367">
        <v>194</v>
      </c>
      <c r="J2367" t="s">
        <v>29</v>
      </c>
      <c r="K2367" t="s">
        <v>30</v>
      </c>
      <c r="L2367">
        <v>75000000</v>
      </c>
      <c r="M2367">
        <v>2011</v>
      </c>
      <c r="N2367">
        <v>6.2</v>
      </c>
      <c r="O2367">
        <f>Table1[[#This Row],[gross]]-Table1[[#This Row],[budget]]</f>
        <v>3009155</v>
      </c>
    </row>
    <row r="2368" spans="1:15" x14ac:dyDescent="0.3">
      <c r="A2368" t="s">
        <v>1087</v>
      </c>
      <c r="B2368">
        <v>192</v>
      </c>
      <c r="C2368">
        <v>92</v>
      </c>
      <c r="D2368">
        <v>10814185</v>
      </c>
      <c r="E2368" t="s">
        <v>4570</v>
      </c>
      <c r="F2368" t="s">
        <v>221</v>
      </c>
      <c r="G2368" t="s">
        <v>5640</v>
      </c>
      <c r="H2368">
        <v>37530</v>
      </c>
      <c r="I2368">
        <v>106</v>
      </c>
      <c r="J2368" t="s">
        <v>29</v>
      </c>
      <c r="K2368" t="s">
        <v>30</v>
      </c>
      <c r="L2368">
        <v>8000000</v>
      </c>
      <c r="M2368">
        <v>2009</v>
      </c>
      <c r="N2368">
        <v>6.2</v>
      </c>
      <c r="O2368">
        <f>Table1[[#This Row],[gross]]-Table1[[#This Row],[budget]]</f>
        <v>2814185</v>
      </c>
    </row>
    <row r="2369" spans="1:15" x14ac:dyDescent="0.3">
      <c r="A2369" t="s">
        <v>3006</v>
      </c>
      <c r="B2369">
        <v>211</v>
      </c>
      <c r="C2369">
        <v>123</v>
      </c>
      <c r="D2369">
        <v>30688364</v>
      </c>
      <c r="E2369" t="s">
        <v>417</v>
      </c>
      <c r="F2369" t="s">
        <v>5035</v>
      </c>
      <c r="G2369" t="s">
        <v>5641</v>
      </c>
      <c r="H2369">
        <v>69355</v>
      </c>
      <c r="I2369">
        <v>211</v>
      </c>
      <c r="J2369" t="s">
        <v>29</v>
      </c>
      <c r="K2369" t="s">
        <v>30</v>
      </c>
      <c r="L2369">
        <v>28000000</v>
      </c>
      <c r="M2369">
        <v>2014</v>
      </c>
      <c r="N2369">
        <v>6.2</v>
      </c>
      <c r="O2369">
        <f>Table1[[#This Row],[gross]]-Table1[[#This Row],[budget]]</f>
        <v>2688364</v>
      </c>
    </row>
    <row r="2370" spans="1:15" x14ac:dyDescent="0.3">
      <c r="A2370" t="s">
        <v>4154</v>
      </c>
      <c r="B2370">
        <v>31</v>
      </c>
      <c r="C2370">
        <v>103</v>
      </c>
      <c r="D2370">
        <v>9094451</v>
      </c>
      <c r="E2370" t="s">
        <v>4137</v>
      </c>
      <c r="F2370" t="s">
        <v>1974</v>
      </c>
      <c r="G2370" t="s">
        <v>5642</v>
      </c>
      <c r="H2370">
        <v>11668</v>
      </c>
      <c r="I2370">
        <v>79</v>
      </c>
      <c r="J2370" t="s">
        <v>29</v>
      </c>
      <c r="K2370" t="s">
        <v>30</v>
      </c>
      <c r="L2370">
        <v>7000000</v>
      </c>
      <c r="M2370">
        <v>1989</v>
      </c>
      <c r="N2370">
        <v>6.2</v>
      </c>
      <c r="O2370">
        <f>Table1[[#This Row],[gross]]-Table1[[#This Row],[budget]]</f>
        <v>2094451</v>
      </c>
    </row>
    <row r="2371" spans="1:15" x14ac:dyDescent="0.3">
      <c r="A2371" t="s">
        <v>3500</v>
      </c>
      <c r="B2371">
        <v>242</v>
      </c>
      <c r="C2371">
        <v>118</v>
      </c>
      <c r="D2371">
        <v>30523568</v>
      </c>
      <c r="E2371" t="s">
        <v>211</v>
      </c>
      <c r="F2371" t="s">
        <v>5643</v>
      </c>
      <c r="G2371" t="s">
        <v>5644</v>
      </c>
      <c r="H2371">
        <v>54447</v>
      </c>
      <c r="I2371">
        <v>201</v>
      </c>
      <c r="J2371" t="s">
        <v>29</v>
      </c>
      <c r="K2371" t="s">
        <v>30</v>
      </c>
      <c r="L2371">
        <v>30000000</v>
      </c>
      <c r="M2371">
        <v>2014</v>
      </c>
      <c r="N2371">
        <v>6.2</v>
      </c>
      <c r="O2371">
        <f>Table1[[#This Row],[gross]]-Table1[[#This Row],[budget]]</f>
        <v>523568</v>
      </c>
    </row>
    <row r="2372" spans="1:15" x14ac:dyDescent="0.3">
      <c r="A2372" t="s">
        <v>3156</v>
      </c>
      <c r="B2372">
        <v>9</v>
      </c>
      <c r="C2372">
        <v>91</v>
      </c>
      <c r="D2372">
        <v>2850263</v>
      </c>
      <c r="E2372" t="s">
        <v>5645</v>
      </c>
      <c r="F2372" t="s">
        <v>5646</v>
      </c>
      <c r="G2372" t="s">
        <v>5647</v>
      </c>
      <c r="H2372">
        <v>5061</v>
      </c>
      <c r="I2372">
        <v>70</v>
      </c>
      <c r="J2372" t="s">
        <v>29</v>
      </c>
      <c r="K2372" t="s">
        <v>30</v>
      </c>
      <c r="L2372">
        <v>2600000</v>
      </c>
      <c r="M2372">
        <v>1993</v>
      </c>
      <c r="N2372">
        <v>6.2</v>
      </c>
      <c r="O2372">
        <f>Table1[[#This Row],[gross]]-Table1[[#This Row],[budget]]</f>
        <v>250263</v>
      </c>
    </row>
    <row r="2373" spans="1:15" x14ac:dyDescent="0.3">
      <c r="A2373" t="s">
        <v>2549</v>
      </c>
      <c r="B2373">
        <v>162</v>
      </c>
      <c r="C2373">
        <v>91</v>
      </c>
      <c r="D2373">
        <v>140080850</v>
      </c>
      <c r="E2373" t="s">
        <v>1562</v>
      </c>
      <c r="F2373" t="s">
        <v>5648</v>
      </c>
      <c r="G2373" t="s">
        <v>5649</v>
      </c>
      <c r="H2373">
        <v>121084</v>
      </c>
      <c r="I2373">
        <v>221</v>
      </c>
      <c r="J2373" t="s">
        <v>29</v>
      </c>
      <c r="K2373" t="s">
        <v>30</v>
      </c>
      <c r="L2373">
        <v>140000000</v>
      </c>
      <c r="M2373">
        <v>2007</v>
      </c>
      <c r="N2373">
        <v>6.2</v>
      </c>
      <c r="O2373">
        <f>Table1[[#This Row],[gross]]-Table1[[#This Row],[budget]]</f>
        <v>80850</v>
      </c>
    </row>
    <row r="2374" spans="1:15" x14ac:dyDescent="0.3">
      <c r="A2374" t="s">
        <v>1861</v>
      </c>
      <c r="B2374">
        <v>414</v>
      </c>
      <c r="C2374">
        <v>97</v>
      </c>
      <c r="D2374">
        <v>14938570</v>
      </c>
      <c r="E2374" t="s">
        <v>543</v>
      </c>
      <c r="F2374" t="s">
        <v>93</v>
      </c>
      <c r="G2374" t="s">
        <v>5650</v>
      </c>
      <c r="H2374">
        <v>111625</v>
      </c>
      <c r="I2374">
        <v>369</v>
      </c>
      <c r="J2374" t="s">
        <v>29</v>
      </c>
      <c r="K2374" t="s">
        <v>30</v>
      </c>
      <c r="L2374">
        <v>15000000</v>
      </c>
      <c r="M2374">
        <v>2012</v>
      </c>
      <c r="N2374">
        <v>6.2</v>
      </c>
      <c r="O2374">
        <f>Table1[[#This Row],[gross]]-Table1[[#This Row],[budget]]</f>
        <v>-61430</v>
      </c>
    </row>
    <row r="2375" spans="1:15" x14ac:dyDescent="0.3">
      <c r="A2375" t="s">
        <v>2961</v>
      </c>
      <c r="B2375">
        <v>119</v>
      </c>
      <c r="C2375">
        <v>122</v>
      </c>
      <c r="D2375">
        <v>6601079</v>
      </c>
      <c r="E2375" t="s">
        <v>5651</v>
      </c>
      <c r="F2375" t="s">
        <v>5652</v>
      </c>
      <c r="G2375" t="s">
        <v>5653</v>
      </c>
      <c r="H2375">
        <v>17436</v>
      </c>
      <c r="I2375">
        <v>276</v>
      </c>
      <c r="J2375" t="s">
        <v>29</v>
      </c>
      <c r="K2375" t="s">
        <v>200</v>
      </c>
      <c r="L2375">
        <v>7000000</v>
      </c>
      <c r="M2375">
        <v>2004</v>
      </c>
      <c r="N2375">
        <v>6.2</v>
      </c>
      <c r="O2375">
        <f>Table1[[#This Row],[gross]]-Table1[[#This Row],[budget]]</f>
        <v>-398921</v>
      </c>
    </row>
    <row r="2376" spans="1:15" x14ac:dyDescent="0.3">
      <c r="A2376" t="s">
        <v>1017</v>
      </c>
      <c r="B2376">
        <v>59</v>
      </c>
      <c r="C2376">
        <v>92</v>
      </c>
      <c r="D2376">
        <v>582024</v>
      </c>
      <c r="E2376" t="s">
        <v>5181</v>
      </c>
      <c r="F2376" t="s">
        <v>1017</v>
      </c>
      <c r="G2376" t="s">
        <v>5654</v>
      </c>
      <c r="H2376">
        <v>30396</v>
      </c>
      <c r="I2376">
        <v>168</v>
      </c>
      <c r="J2376" t="s">
        <v>29</v>
      </c>
      <c r="K2376" t="s">
        <v>30</v>
      </c>
      <c r="L2376">
        <v>1000000</v>
      </c>
      <c r="M2376">
        <v>1997</v>
      </c>
      <c r="N2376">
        <v>6.2</v>
      </c>
      <c r="O2376">
        <f>Table1[[#This Row],[gross]]-Table1[[#This Row],[budget]]</f>
        <v>-417976</v>
      </c>
    </row>
    <row r="2377" spans="1:15" x14ac:dyDescent="0.3">
      <c r="A2377" t="s">
        <v>1872</v>
      </c>
      <c r="B2377">
        <v>35</v>
      </c>
      <c r="C2377">
        <v>84</v>
      </c>
      <c r="D2377">
        <v>52850</v>
      </c>
      <c r="E2377" t="s">
        <v>676</v>
      </c>
      <c r="F2377" t="s">
        <v>5655</v>
      </c>
      <c r="G2377" t="s">
        <v>5656</v>
      </c>
      <c r="H2377">
        <v>1656</v>
      </c>
      <c r="I2377">
        <v>12</v>
      </c>
      <c r="J2377" t="s">
        <v>29</v>
      </c>
      <c r="K2377" t="s">
        <v>30</v>
      </c>
      <c r="L2377">
        <v>500000</v>
      </c>
      <c r="M2377">
        <v>2007</v>
      </c>
      <c r="N2377">
        <v>6.2</v>
      </c>
      <c r="O2377">
        <f>Table1[[#This Row],[gross]]-Table1[[#This Row],[budget]]</f>
        <v>-447150</v>
      </c>
    </row>
    <row r="2378" spans="1:15" x14ac:dyDescent="0.3">
      <c r="A2378" t="s">
        <v>3390</v>
      </c>
      <c r="B2378">
        <v>88</v>
      </c>
      <c r="C2378">
        <v>103</v>
      </c>
      <c r="D2378">
        <v>23000</v>
      </c>
      <c r="E2378" t="s">
        <v>5657</v>
      </c>
      <c r="F2378" t="s">
        <v>5658</v>
      </c>
      <c r="G2378" t="s">
        <v>5659</v>
      </c>
      <c r="H2378">
        <v>5931</v>
      </c>
      <c r="I2378">
        <v>58</v>
      </c>
      <c r="J2378" t="s">
        <v>29</v>
      </c>
      <c r="K2378" t="s">
        <v>30</v>
      </c>
      <c r="L2378">
        <v>500000</v>
      </c>
      <c r="M2378">
        <v>2006</v>
      </c>
      <c r="N2378">
        <v>6.2</v>
      </c>
      <c r="O2378">
        <f>Table1[[#This Row],[gross]]-Table1[[#This Row],[budget]]</f>
        <v>-477000</v>
      </c>
    </row>
    <row r="2379" spans="1:15" x14ac:dyDescent="0.3">
      <c r="A2379" t="s">
        <v>165</v>
      </c>
      <c r="B2379">
        <v>107</v>
      </c>
      <c r="C2379">
        <v>83</v>
      </c>
      <c r="D2379">
        <v>84303558</v>
      </c>
      <c r="E2379" t="s">
        <v>316</v>
      </c>
      <c r="F2379" t="s">
        <v>802</v>
      </c>
      <c r="G2379" t="s">
        <v>5660</v>
      </c>
      <c r="H2379">
        <v>65270</v>
      </c>
      <c r="I2379">
        <v>100</v>
      </c>
      <c r="J2379" t="s">
        <v>29</v>
      </c>
      <c r="K2379" t="s">
        <v>30</v>
      </c>
      <c r="L2379">
        <v>85000000</v>
      </c>
      <c r="M2379">
        <v>2006</v>
      </c>
      <c r="N2379">
        <v>6.2</v>
      </c>
      <c r="O2379">
        <f>Table1[[#This Row],[gross]]-Table1[[#This Row],[budget]]</f>
        <v>-696442</v>
      </c>
    </row>
    <row r="2380" spans="1:15" x14ac:dyDescent="0.3">
      <c r="A2380" t="s">
        <v>3434</v>
      </c>
      <c r="B2380">
        <v>35</v>
      </c>
      <c r="C2380">
        <v>87</v>
      </c>
      <c r="D2380">
        <v>19539</v>
      </c>
      <c r="E2380" t="s">
        <v>676</v>
      </c>
      <c r="F2380" t="s">
        <v>1921</v>
      </c>
      <c r="G2380" t="s">
        <v>5661</v>
      </c>
      <c r="H2380">
        <v>4182</v>
      </c>
      <c r="I2380">
        <v>53</v>
      </c>
      <c r="J2380" t="s">
        <v>29</v>
      </c>
      <c r="K2380" t="s">
        <v>30</v>
      </c>
      <c r="L2380">
        <v>1000000</v>
      </c>
      <c r="M2380">
        <v>2003</v>
      </c>
      <c r="N2380">
        <v>6.2</v>
      </c>
      <c r="O2380">
        <f>Table1[[#This Row],[gross]]-Table1[[#This Row],[budget]]</f>
        <v>-980461</v>
      </c>
    </row>
    <row r="2381" spans="1:15" x14ac:dyDescent="0.3">
      <c r="A2381" t="s">
        <v>3444</v>
      </c>
      <c r="B2381">
        <v>32</v>
      </c>
      <c r="C2381">
        <v>80</v>
      </c>
      <c r="D2381">
        <v>194568</v>
      </c>
      <c r="E2381" t="s">
        <v>289</v>
      </c>
      <c r="F2381" t="s">
        <v>5662</v>
      </c>
      <c r="G2381" t="s">
        <v>5663</v>
      </c>
      <c r="H2381">
        <v>2963</v>
      </c>
      <c r="I2381">
        <v>28</v>
      </c>
      <c r="J2381" t="s">
        <v>29</v>
      </c>
      <c r="K2381" t="s">
        <v>30</v>
      </c>
      <c r="L2381">
        <v>1500000</v>
      </c>
      <c r="M2381">
        <v>2006</v>
      </c>
      <c r="N2381">
        <v>6.2</v>
      </c>
      <c r="O2381">
        <f>Table1[[#This Row],[gross]]-Table1[[#This Row],[budget]]</f>
        <v>-1305432</v>
      </c>
    </row>
    <row r="2382" spans="1:15" x14ac:dyDescent="0.3">
      <c r="A2382" t="s">
        <v>2511</v>
      </c>
      <c r="B2382">
        <v>232</v>
      </c>
      <c r="C2382">
        <v>131</v>
      </c>
      <c r="D2382">
        <v>28644770</v>
      </c>
      <c r="E2382" t="s">
        <v>289</v>
      </c>
      <c r="F2382" t="s">
        <v>5664</v>
      </c>
      <c r="G2382" t="s">
        <v>5665</v>
      </c>
      <c r="H2382">
        <v>78974</v>
      </c>
      <c r="I2382">
        <v>141</v>
      </c>
      <c r="J2382" t="s">
        <v>29</v>
      </c>
      <c r="K2382" t="s">
        <v>30</v>
      </c>
      <c r="L2382">
        <v>30000000</v>
      </c>
      <c r="M2382">
        <v>2012</v>
      </c>
      <c r="N2382">
        <v>6.2</v>
      </c>
      <c r="O2382">
        <f>Table1[[#This Row],[gross]]-Table1[[#This Row],[budget]]</f>
        <v>-1355230</v>
      </c>
    </row>
    <row r="2383" spans="1:15" x14ac:dyDescent="0.3">
      <c r="A2383" t="s">
        <v>3417</v>
      </c>
      <c r="B2383">
        <v>39</v>
      </c>
      <c r="C2383">
        <v>96</v>
      </c>
      <c r="D2383">
        <v>5430822</v>
      </c>
      <c r="E2383" t="s">
        <v>5666</v>
      </c>
      <c r="F2383" t="s">
        <v>5667</v>
      </c>
      <c r="G2383" t="s">
        <v>5668</v>
      </c>
      <c r="H2383">
        <v>8391</v>
      </c>
      <c r="I2383">
        <v>75</v>
      </c>
      <c r="J2383" t="s">
        <v>29</v>
      </c>
      <c r="K2383" t="s">
        <v>200</v>
      </c>
      <c r="L2383">
        <v>7000000</v>
      </c>
      <c r="M2383">
        <v>1992</v>
      </c>
      <c r="N2383">
        <v>6.2</v>
      </c>
      <c r="O2383">
        <f>Table1[[#This Row],[gross]]-Table1[[#This Row],[budget]]</f>
        <v>-1569178</v>
      </c>
    </row>
    <row r="2384" spans="1:15" x14ac:dyDescent="0.3">
      <c r="A2384" t="s">
        <v>1750</v>
      </c>
      <c r="B2384">
        <v>420</v>
      </c>
      <c r="C2384">
        <v>111</v>
      </c>
      <c r="D2384">
        <v>38176892</v>
      </c>
      <c r="E2384" t="s">
        <v>2463</v>
      </c>
      <c r="F2384" t="s">
        <v>5664</v>
      </c>
      <c r="G2384" t="s">
        <v>5669</v>
      </c>
      <c r="H2384">
        <v>104119</v>
      </c>
      <c r="I2384">
        <v>518</v>
      </c>
      <c r="J2384" t="s">
        <v>29</v>
      </c>
      <c r="K2384" t="s">
        <v>30</v>
      </c>
      <c r="L2384">
        <v>40000000</v>
      </c>
      <c r="M2384">
        <v>2011</v>
      </c>
      <c r="N2384">
        <v>6.2</v>
      </c>
      <c r="O2384">
        <f>Table1[[#This Row],[gross]]-Table1[[#This Row],[budget]]</f>
        <v>-1823108</v>
      </c>
    </row>
    <row r="2385" spans="1:15" x14ac:dyDescent="0.3">
      <c r="A2385" t="s">
        <v>3175</v>
      </c>
      <c r="B2385">
        <v>31</v>
      </c>
      <c r="C2385">
        <v>90</v>
      </c>
      <c r="D2385">
        <v>99147</v>
      </c>
      <c r="E2385" t="s">
        <v>92</v>
      </c>
      <c r="F2385" t="s">
        <v>154</v>
      </c>
      <c r="G2385" t="s">
        <v>5670</v>
      </c>
      <c r="H2385">
        <v>1884</v>
      </c>
      <c r="I2385">
        <v>28</v>
      </c>
      <c r="J2385" t="s">
        <v>29</v>
      </c>
      <c r="K2385" t="s">
        <v>30</v>
      </c>
      <c r="L2385">
        <v>2000000</v>
      </c>
      <c r="M2385">
        <v>1998</v>
      </c>
      <c r="N2385">
        <v>6.2</v>
      </c>
      <c r="O2385">
        <f>Table1[[#This Row],[gross]]-Table1[[#This Row],[budget]]</f>
        <v>-1900853</v>
      </c>
    </row>
    <row r="2386" spans="1:15" x14ac:dyDescent="0.3">
      <c r="A2386" t="s">
        <v>3362</v>
      </c>
      <c r="B2386">
        <v>81</v>
      </c>
      <c r="C2386">
        <v>121</v>
      </c>
      <c r="D2386">
        <v>12549485</v>
      </c>
      <c r="E2386" t="s">
        <v>5671</v>
      </c>
      <c r="F2386" t="s">
        <v>5173</v>
      </c>
      <c r="G2386" t="s">
        <v>5672</v>
      </c>
      <c r="H2386">
        <v>4603</v>
      </c>
      <c r="I2386">
        <v>91</v>
      </c>
      <c r="J2386" t="s">
        <v>29</v>
      </c>
      <c r="K2386" t="s">
        <v>30</v>
      </c>
      <c r="L2386">
        <v>15000000</v>
      </c>
      <c r="M2386">
        <v>2006</v>
      </c>
      <c r="N2386">
        <v>6.2</v>
      </c>
      <c r="O2386">
        <f>Table1[[#This Row],[gross]]-Table1[[#This Row],[budget]]</f>
        <v>-2450515</v>
      </c>
    </row>
    <row r="2387" spans="1:15" x14ac:dyDescent="0.3">
      <c r="A2387" t="s">
        <v>3395</v>
      </c>
      <c r="B2387">
        <v>366</v>
      </c>
      <c r="C2387">
        <v>102</v>
      </c>
      <c r="D2387">
        <v>106369117</v>
      </c>
      <c r="E2387" t="s">
        <v>1184</v>
      </c>
      <c r="F2387" t="s">
        <v>716</v>
      </c>
      <c r="G2387" t="s">
        <v>5673</v>
      </c>
      <c r="H2387">
        <v>225273</v>
      </c>
      <c r="I2387">
        <v>523</v>
      </c>
      <c r="J2387" t="s">
        <v>29</v>
      </c>
      <c r="K2387" t="s">
        <v>30</v>
      </c>
      <c r="L2387">
        <v>110000000</v>
      </c>
      <c r="M2387">
        <v>2014</v>
      </c>
      <c r="N2387">
        <v>6.2</v>
      </c>
      <c r="O2387">
        <f>Table1[[#This Row],[gross]]-Table1[[#This Row],[budget]]</f>
        <v>-3630883</v>
      </c>
    </row>
    <row r="2388" spans="1:15" x14ac:dyDescent="0.3">
      <c r="A2388" t="s">
        <v>3348</v>
      </c>
      <c r="B2388">
        <v>208</v>
      </c>
      <c r="C2388">
        <v>112</v>
      </c>
      <c r="D2388">
        <v>30691439</v>
      </c>
      <c r="E2388" t="s">
        <v>2463</v>
      </c>
      <c r="F2388" t="s">
        <v>5674</v>
      </c>
      <c r="G2388" t="s">
        <v>5675</v>
      </c>
      <c r="H2388">
        <v>86205</v>
      </c>
      <c r="I2388">
        <v>232</v>
      </c>
      <c r="J2388" t="s">
        <v>29</v>
      </c>
      <c r="K2388" t="s">
        <v>30</v>
      </c>
      <c r="L2388">
        <v>35000000</v>
      </c>
      <c r="M2388">
        <v>2008</v>
      </c>
      <c r="N2388">
        <v>6.2</v>
      </c>
      <c r="O2388">
        <f>Table1[[#This Row],[gross]]-Table1[[#This Row],[budget]]</f>
        <v>-4308561</v>
      </c>
    </row>
    <row r="2389" spans="1:15" x14ac:dyDescent="0.3">
      <c r="A2389" t="s">
        <v>3930</v>
      </c>
      <c r="B2389">
        <v>119</v>
      </c>
      <c r="C2389">
        <v>103</v>
      </c>
      <c r="D2389">
        <v>30669413</v>
      </c>
      <c r="E2389" t="s">
        <v>993</v>
      </c>
      <c r="F2389" t="s">
        <v>774</v>
      </c>
      <c r="G2389" t="s">
        <v>5676</v>
      </c>
      <c r="H2389">
        <v>105478</v>
      </c>
      <c r="I2389">
        <v>291</v>
      </c>
      <c r="J2389" t="s">
        <v>29</v>
      </c>
      <c r="K2389" t="s">
        <v>30</v>
      </c>
      <c r="L2389">
        <v>35000000</v>
      </c>
      <c r="M2389">
        <v>1990</v>
      </c>
      <c r="N2389">
        <v>6.2</v>
      </c>
      <c r="O2389">
        <f>Table1[[#This Row],[gross]]-Table1[[#This Row],[budget]]</f>
        <v>-4330587</v>
      </c>
    </row>
    <row r="2390" spans="1:15" x14ac:dyDescent="0.3">
      <c r="A2390" t="s">
        <v>346</v>
      </c>
      <c r="B2390">
        <v>133</v>
      </c>
      <c r="C2390">
        <v>90</v>
      </c>
      <c r="D2390">
        <v>65087</v>
      </c>
      <c r="E2390" t="s">
        <v>5677</v>
      </c>
      <c r="F2390" t="s">
        <v>5678</v>
      </c>
      <c r="G2390" t="s">
        <v>5679</v>
      </c>
      <c r="H2390">
        <v>8824</v>
      </c>
      <c r="I2390">
        <v>108</v>
      </c>
      <c r="J2390" t="s">
        <v>29</v>
      </c>
      <c r="K2390" t="s">
        <v>30</v>
      </c>
      <c r="L2390">
        <v>5000000</v>
      </c>
      <c r="M2390">
        <v>2007</v>
      </c>
      <c r="N2390">
        <v>6.2</v>
      </c>
      <c r="O2390">
        <f>Table1[[#This Row],[gross]]-Table1[[#This Row],[budget]]</f>
        <v>-4934913</v>
      </c>
    </row>
    <row r="2391" spans="1:15" x14ac:dyDescent="0.3">
      <c r="A2391" t="s">
        <v>2276</v>
      </c>
      <c r="B2391">
        <v>59</v>
      </c>
      <c r="C2391">
        <v>125</v>
      </c>
      <c r="D2391">
        <v>65012000</v>
      </c>
      <c r="E2391" t="s">
        <v>5680</v>
      </c>
      <c r="F2391" t="s">
        <v>3851</v>
      </c>
      <c r="G2391" t="s">
        <v>5681</v>
      </c>
      <c r="H2391">
        <v>43559</v>
      </c>
      <c r="I2391">
        <v>137</v>
      </c>
      <c r="J2391" t="s">
        <v>29</v>
      </c>
      <c r="K2391" t="s">
        <v>30</v>
      </c>
      <c r="L2391">
        <v>70000000</v>
      </c>
      <c r="M2391">
        <v>1994</v>
      </c>
      <c r="N2391">
        <v>6.2</v>
      </c>
      <c r="O2391">
        <f>Table1[[#This Row],[gross]]-Table1[[#This Row],[budget]]</f>
        <v>-4988000</v>
      </c>
    </row>
    <row r="2392" spans="1:15" x14ac:dyDescent="0.3">
      <c r="A2392" t="s">
        <v>3871</v>
      </c>
      <c r="B2392">
        <v>132</v>
      </c>
      <c r="C2392">
        <v>122</v>
      </c>
      <c r="D2392">
        <v>6754898</v>
      </c>
      <c r="E2392" t="s">
        <v>73</v>
      </c>
      <c r="F2392" t="s">
        <v>5682</v>
      </c>
      <c r="G2392" t="s">
        <v>5683</v>
      </c>
      <c r="H2392">
        <v>20000</v>
      </c>
      <c r="I2392">
        <v>188</v>
      </c>
      <c r="J2392" t="s">
        <v>29</v>
      </c>
      <c r="K2392" t="s">
        <v>30</v>
      </c>
      <c r="L2392">
        <v>12000000</v>
      </c>
      <c r="M2392">
        <v>2006</v>
      </c>
      <c r="N2392">
        <v>6.2</v>
      </c>
      <c r="O2392">
        <f>Table1[[#This Row],[gross]]-Table1[[#This Row],[budget]]</f>
        <v>-5245102</v>
      </c>
    </row>
    <row r="2393" spans="1:15" x14ac:dyDescent="0.3">
      <c r="A2393" t="s">
        <v>3410</v>
      </c>
      <c r="B2393">
        <v>36</v>
      </c>
      <c r="C2393">
        <v>97</v>
      </c>
      <c r="D2393">
        <v>117560</v>
      </c>
      <c r="E2393" t="s">
        <v>588</v>
      </c>
      <c r="F2393" t="s">
        <v>2762</v>
      </c>
      <c r="G2393" t="s">
        <v>5684</v>
      </c>
      <c r="H2393">
        <v>2330</v>
      </c>
      <c r="I2393">
        <v>29</v>
      </c>
      <c r="J2393" t="s">
        <v>29</v>
      </c>
      <c r="K2393" t="s">
        <v>30</v>
      </c>
      <c r="L2393">
        <v>6000000</v>
      </c>
      <c r="M2393">
        <v>2006</v>
      </c>
      <c r="N2393">
        <v>6.2</v>
      </c>
      <c r="O2393">
        <f>Table1[[#This Row],[gross]]-Table1[[#This Row],[budget]]</f>
        <v>-5882440</v>
      </c>
    </row>
    <row r="2394" spans="1:15" x14ac:dyDescent="0.3">
      <c r="A2394" t="s">
        <v>2503</v>
      </c>
      <c r="B2394">
        <v>47</v>
      </c>
      <c r="C2394">
        <v>107</v>
      </c>
      <c r="D2394">
        <v>54606</v>
      </c>
      <c r="E2394" t="s">
        <v>4570</v>
      </c>
      <c r="F2394" t="s">
        <v>1340</v>
      </c>
      <c r="G2394" t="s">
        <v>5685</v>
      </c>
      <c r="H2394">
        <v>1940</v>
      </c>
      <c r="I2394">
        <v>34</v>
      </c>
      <c r="J2394" t="s">
        <v>29</v>
      </c>
      <c r="K2394" t="s">
        <v>200</v>
      </c>
      <c r="L2394">
        <v>6000000</v>
      </c>
      <c r="M2394">
        <v>2001</v>
      </c>
      <c r="N2394">
        <v>6.2</v>
      </c>
      <c r="O2394">
        <f>Table1[[#This Row],[gross]]-Table1[[#This Row],[budget]]</f>
        <v>-5945394</v>
      </c>
    </row>
    <row r="2395" spans="1:15" x14ac:dyDescent="0.3">
      <c r="A2395" t="s">
        <v>3712</v>
      </c>
      <c r="B2395">
        <v>65</v>
      </c>
      <c r="C2395">
        <v>95</v>
      </c>
      <c r="D2395">
        <v>2955039</v>
      </c>
      <c r="E2395" t="s">
        <v>379</v>
      </c>
      <c r="F2395" t="s">
        <v>5686</v>
      </c>
      <c r="G2395" t="s">
        <v>5687</v>
      </c>
      <c r="H2395">
        <v>3624</v>
      </c>
      <c r="I2395">
        <v>27</v>
      </c>
      <c r="J2395" t="s">
        <v>29</v>
      </c>
      <c r="K2395" t="s">
        <v>30</v>
      </c>
      <c r="L2395">
        <v>9000000</v>
      </c>
      <c r="M2395">
        <v>2007</v>
      </c>
      <c r="N2395">
        <v>6.2</v>
      </c>
      <c r="O2395">
        <f>Table1[[#This Row],[gross]]-Table1[[#This Row],[budget]]</f>
        <v>-6044961</v>
      </c>
    </row>
    <row r="2396" spans="1:15" x14ac:dyDescent="0.3">
      <c r="A2396" t="s">
        <v>2241</v>
      </c>
      <c r="B2396">
        <v>195</v>
      </c>
      <c r="C2396">
        <v>101</v>
      </c>
      <c r="D2396">
        <v>28687835</v>
      </c>
      <c r="E2396" t="s">
        <v>208</v>
      </c>
      <c r="F2396" t="s">
        <v>2707</v>
      </c>
      <c r="G2396" t="s">
        <v>5688</v>
      </c>
      <c r="H2396">
        <v>40964</v>
      </c>
      <c r="I2396">
        <v>245</v>
      </c>
      <c r="J2396" t="s">
        <v>29</v>
      </c>
      <c r="K2396" t="s">
        <v>30</v>
      </c>
      <c r="L2396">
        <v>35000000</v>
      </c>
      <c r="M2396">
        <v>2008</v>
      </c>
      <c r="N2396">
        <v>6.2</v>
      </c>
      <c r="O2396">
        <f>Table1[[#This Row],[gross]]-Table1[[#This Row],[budget]]</f>
        <v>-6312165</v>
      </c>
    </row>
    <row r="2397" spans="1:15" x14ac:dyDescent="0.3">
      <c r="A2397" t="s">
        <v>3158</v>
      </c>
      <c r="B2397">
        <v>150</v>
      </c>
      <c r="C2397">
        <v>96</v>
      </c>
      <c r="D2397">
        <v>13630226</v>
      </c>
      <c r="E2397" t="s">
        <v>2211</v>
      </c>
      <c r="F2397" t="s">
        <v>339</v>
      </c>
      <c r="G2397" t="s">
        <v>5689</v>
      </c>
      <c r="H2397">
        <v>112516</v>
      </c>
      <c r="I2397">
        <v>223</v>
      </c>
      <c r="J2397" t="s">
        <v>29</v>
      </c>
      <c r="K2397" t="s">
        <v>30</v>
      </c>
      <c r="L2397">
        <v>20000000</v>
      </c>
      <c r="M2397">
        <v>2009</v>
      </c>
      <c r="N2397">
        <v>6.2</v>
      </c>
      <c r="O2397">
        <f>Table1[[#This Row],[gross]]-Table1[[#This Row],[budget]]</f>
        <v>-6369774</v>
      </c>
    </row>
    <row r="2398" spans="1:15" x14ac:dyDescent="0.3">
      <c r="A2398" t="s">
        <v>1817</v>
      </c>
      <c r="B2398">
        <v>64</v>
      </c>
      <c r="C2398">
        <v>116</v>
      </c>
      <c r="D2398">
        <v>61355436</v>
      </c>
      <c r="E2398" t="s">
        <v>3674</v>
      </c>
      <c r="F2398" t="s">
        <v>5690</v>
      </c>
      <c r="G2398" t="s">
        <v>5691</v>
      </c>
      <c r="H2398">
        <v>52136</v>
      </c>
      <c r="I2398">
        <v>184</v>
      </c>
      <c r="J2398" t="s">
        <v>29</v>
      </c>
      <c r="K2398" t="s">
        <v>30</v>
      </c>
      <c r="L2398">
        <v>68000000</v>
      </c>
      <c r="M2398">
        <v>1997</v>
      </c>
      <c r="N2398">
        <v>6.2</v>
      </c>
      <c r="O2398">
        <f>Table1[[#This Row],[gross]]-Table1[[#This Row],[budget]]</f>
        <v>-6644564</v>
      </c>
    </row>
    <row r="2399" spans="1:15" x14ac:dyDescent="0.3">
      <c r="A2399" t="s">
        <v>2005</v>
      </c>
      <c r="B2399">
        <v>118</v>
      </c>
      <c r="C2399">
        <v>141</v>
      </c>
      <c r="D2399">
        <v>16123851</v>
      </c>
      <c r="E2399" t="s">
        <v>92</v>
      </c>
      <c r="F2399" t="s">
        <v>4280</v>
      </c>
      <c r="G2399" t="s">
        <v>5692</v>
      </c>
      <c r="H2399">
        <v>17373</v>
      </c>
      <c r="I2399">
        <v>148</v>
      </c>
      <c r="J2399" t="s">
        <v>29</v>
      </c>
      <c r="K2399" t="s">
        <v>30</v>
      </c>
      <c r="L2399">
        <v>23000000</v>
      </c>
      <c r="M2399">
        <v>2004</v>
      </c>
      <c r="N2399">
        <v>6.2</v>
      </c>
      <c r="O2399">
        <f>Table1[[#This Row],[gross]]-Table1[[#This Row],[budget]]</f>
        <v>-6876149</v>
      </c>
    </row>
    <row r="2400" spans="1:15" x14ac:dyDescent="0.3">
      <c r="A2400" t="s">
        <v>4428</v>
      </c>
      <c r="B2400">
        <v>70</v>
      </c>
      <c r="C2400">
        <v>87</v>
      </c>
      <c r="D2400">
        <v>16290976</v>
      </c>
      <c r="E2400" t="s">
        <v>5693</v>
      </c>
      <c r="F2400" t="s">
        <v>3455</v>
      </c>
      <c r="G2400" t="s">
        <v>5694</v>
      </c>
      <c r="H2400">
        <v>14637</v>
      </c>
      <c r="I2400">
        <v>100</v>
      </c>
      <c r="J2400" t="s">
        <v>29</v>
      </c>
      <c r="K2400" t="s">
        <v>30</v>
      </c>
      <c r="L2400">
        <v>24000000</v>
      </c>
      <c r="M2400">
        <v>1999</v>
      </c>
      <c r="N2400">
        <v>6.2</v>
      </c>
      <c r="O2400">
        <f>Table1[[#This Row],[gross]]-Table1[[#This Row],[budget]]</f>
        <v>-7709024</v>
      </c>
    </row>
    <row r="2401" spans="1:15" x14ac:dyDescent="0.3">
      <c r="A2401" t="s">
        <v>2677</v>
      </c>
      <c r="B2401">
        <v>255</v>
      </c>
      <c r="C2401">
        <v>85</v>
      </c>
      <c r="D2401">
        <v>86897182</v>
      </c>
      <c r="E2401" t="s">
        <v>676</v>
      </c>
      <c r="F2401" t="s">
        <v>1586</v>
      </c>
      <c r="G2401" t="s">
        <v>5695</v>
      </c>
      <c r="H2401">
        <v>106790</v>
      </c>
      <c r="I2401">
        <v>177</v>
      </c>
      <c r="J2401" t="s">
        <v>29</v>
      </c>
      <c r="K2401" t="s">
        <v>30</v>
      </c>
      <c r="L2401">
        <v>95000000</v>
      </c>
      <c r="M2401">
        <v>2012</v>
      </c>
      <c r="N2401">
        <v>6.2</v>
      </c>
      <c r="O2401">
        <f>Table1[[#This Row],[gross]]-Table1[[#This Row],[budget]]</f>
        <v>-8102818</v>
      </c>
    </row>
    <row r="2402" spans="1:15" x14ac:dyDescent="0.3">
      <c r="A2402" t="s">
        <v>3411</v>
      </c>
      <c r="B2402">
        <v>26</v>
      </c>
      <c r="C2402">
        <v>97</v>
      </c>
      <c r="D2402">
        <v>883887</v>
      </c>
      <c r="E2402" t="s">
        <v>92</v>
      </c>
      <c r="F2402" t="s">
        <v>5696</v>
      </c>
      <c r="G2402" t="s">
        <v>5697</v>
      </c>
      <c r="H2402">
        <v>1201</v>
      </c>
      <c r="I2402">
        <v>14</v>
      </c>
      <c r="J2402" t="s">
        <v>29</v>
      </c>
      <c r="K2402" t="s">
        <v>30</v>
      </c>
      <c r="L2402">
        <v>9000000</v>
      </c>
      <c r="M2402">
        <v>2009</v>
      </c>
      <c r="N2402">
        <v>6.2</v>
      </c>
      <c r="O2402">
        <f>Table1[[#This Row],[gross]]-Table1[[#This Row],[budget]]</f>
        <v>-8116113</v>
      </c>
    </row>
    <row r="2403" spans="1:15" x14ac:dyDescent="0.3">
      <c r="A2403" t="s">
        <v>2005</v>
      </c>
      <c r="B2403">
        <v>15</v>
      </c>
      <c r="C2403">
        <v>113</v>
      </c>
      <c r="D2403">
        <v>2832826</v>
      </c>
      <c r="E2403" t="s">
        <v>699</v>
      </c>
      <c r="F2403" t="s">
        <v>1809</v>
      </c>
      <c r="G2403" t="s">
        <v>5698</v>
      </c>
      <c r="H2403">
        <v>1761</v>
      </c>
      <c r="I2403">
        <v>19</v>
      </c>
      <c r="J2403" t="s">
        <v>29</v>
      </c>
      <c r="K2403" t="s">
        <v>30</v>
      </c>
      <c r="L2403">
        <v>11000000</v>
      </c>
      <c r="M2403">
        <v>1995</v>
      </c>
      <c r="N2403">
        <v>6.2</v>
      </c>
      <c r="O2403">
        <f>Table1[[#This Row],[gross]]-Table1[[#This Row],[budget]]</f>
        <v>-8167174</v>
      </c>
    </row>
    <row r="2404" spans="1:15" x14ac:dyDescent="0.3">
      <c r="A2404" t="s">
        <v>2503</v>
      </c>
      <c r="B2404">
        <v>132</v>
      </c>
      <c r="C2404">
        <v>102</v>
      </c>
      <c r="D2404">
        <v>6409206</v>
      </c>
      <c r="E2404" t="s">
        <v>2765</v>
      </c>
      <c r="F2404" t="s">
        <v>490</v>
      </c>
      <c r="G2404" t="s">
        <v>5699</v>
      </c>
      <c r="H2404">
        <v>32311</v>
      </c>
      <c r="I2404">
        <v>104</v>
      </c>
      <c r="J2404" t="s">
        <v>29</v>
      </c>
      <c r="K2404" t="s">
        <v>30</v>
      </c>
      <c r="L2404">
        <v>15000000</v>
      </c>
      <c r="M2404">
        <v>2008</v>
      </c>
      <c r="N2404">
        <v>6.2</v>
      </c>
      <c r="O2404">
        <f>Table1[[#This Row],[gross]]-Table1[[#This Row],[budget]]</f>
        <v>-8590794</v>
      </c>
    </row>
    <row r="2405" spans="1:15" x14ac:dyDescent="0.3">
      <c r="A2405" t="s">
        <v>3187</v>
      </c>
      <c r="B2405">
        <v>90</v>
      </c>
      <c r="C2405">
        <v>87</v>
      </c>
      <c r="D2405">
        <v>1276984</v>
      </c>
      <c r="E2405" t="s">
        <v>2312</v>
      </c>
      <c r="F2405" t="s">
        <v>2150</v>
      </c>
      <c r="G2405" t="s">
        <v>5700</v>
      </c>
      <c r="H2405">
        <v>11403</v>
      </c>
      <c r="I2405">
        <v>150</v>
      </c>
      <c r="J2405" t="s">
        <v>29</v>
      </c>
      <c r="K2405" t="s">
        <v>241</v>
      </c>
      <c r="L2405">
        <v>10000000</v>
      </c>
      <c r="M2405">
        <v>2000</v>
      </c>
      <c r="N2405">
        <v>6.2</v>
      </c>
      <c r="O2405">
        <f>Table1[[#This Row],[gross]]-Table1[[#This Row],[budget]]</f>
        <v>-8723016</v>
      </c>
    </row>
    <row r="2406" spans="1:15" x14ac:dyDescent="0.3">
      <c r="A2406" t="s">
        <v>1137</v>
      </c>
      <c r="B2406">
        <v>313</v>
      </c>
      <c r="C2406">
        <v>105</v>
      </c>
      <c r="D2406">
        <v>50549107</v>
      </c>
      <c r="E2406" t="s">
        <v>417</v>
      </c>
      <c r="F2406" t="s">
        <v>2453</v>
      </c>
      <c r="G2406" t="s">
        <v>5701</v>
      </c>
      <c r="H2406">
        <v>99035</v>
      </c>
      <c r="I2406">
        <v>289</v>
      </c>
      <c r="J2406" t="s">
        <v>29</v>
      </c>
      <c r="K2406" t="s">
        <v>30</v>
      </c>
      <c r="L2406">
        <v>60000000</v>
      </c>
      <c r="M2406">
        <v>2014</v>
      </c>
      <c r="N2406">
        <v>6.2</v>
      </c>
      <c r="O2406">
        <f>Table1[[#This Row],[gross]]-Table1[[#This Row],[budget]]</f>
        <v>-9450893</v>
      </c>
    </row>
    <row r="2407" spans="1:15" x14ac:dyDescent="0.3">
      <c r="A2407" t="s">
        <v>1072</v>
      </c>
      <c r="B2407">
        <v>164</v>
      </c>
      <c r="C2407">
        <v>102</v>
      </c>
      <c r="D2407">
        <v>25266129</v>
      </c>
      <c r="E2407" t="s">
        <v>699</v>
      </c>
      <c r="F2407" t="s">
        <v>4471</v>
      </c>
      <c r="G2407" t="s">
        <v>5702</v>
      </c>
      <c r="H2407">
        <v>54346</v>
      </c>
      <c r="I2407">
        <v>358</v>
      </c>
      <c r="J2407" t="s">
        <v>29</v>
      </c>
      <c r="K2407" t="s">
        <v>30</v>
      </c>
      <c r="L2407">
        <v>35000000</v>
      </c>
      <c r="M2407">
        <v>2004</v>
      </c>
      <c r="N2407">
        <v>6.2</v>
      </c>
      <c r="O2407">
        <f>Table1[[#This Row],[gross]]-Table1[[#This Row],[budget]]</f>
        <v>-9733871</v>
      </c>
    </row>
    <row r="2408" spans="1:15" x14ac:dyDescent="0.3">
      <c r="A2408" t="s">
        <v>3437</v>
      </c>
      <c r="B2408">
        <v>43</v>
      </c>
      <c r="C2408">
        <v>86</v>
      </c>
      <c r="D2408">
        <v>226792</v>
      </c>
      <c r="E2408" t="s">
        <v>5703</v>
      </c>
      <c r="F2408" t="s">
        <v>294</v>
      </c>
      <c r="G2408" t="s">
        <v>5704</v>
      </c>
      <c r="H2408">
        <v>3080</v>
      </c>
      <c r="I2408">
        <v>44</v>
      </c>
      <c r="J2408" t="s">
        <v>29</v>
      </c>
      <c r="K2408" t="s">
        <v>200</v>
      </c>
      <c r="L2408">
        <v>10000000</v>
      </c>
      <c r="M2408">
        <v>2001</v>
      </c>
      <c r="N2408">
        <v>6.2</v>
      </c>
      <c r="O2408">
        <f>Table1[[#This Row],[gross]]-Table1[[#This Row],[budget]]</f>
        <v>-9773208</v>
      </c>
    </row>
    <row r="2409" spans="1:15" x14ac:dyDescent="0.3">
      <c r="A2409" t="s">
        <v>3896</v>
      </c>
      <c r="B2409">
        <v>117</v>
      </c>
      <c r="C2409">
        <v>86</v>
      </c>
      <c r="D2409">
        <v>45860039</v>
      </c>
      <c r="E2409" t="s">
        <v>5705</v>
      </c>
      <c r="F2409" t="s">
        <v>3495</v>
      </c>
      <c r="G2409" t="s">
        <v>5706</v>
      </c>
      <c r="H2409">
        <v>53118</v>
      </c>
      <c r="I2409">
        <v>221</v>
      </c>
      <c r="J2409" t="s">
        <v>29</v>
      </c>
      <c r="K2409" t="s">
        <v>30</v>
      </c>
      <c r="L2409">
        <v>56000000</v>
      </c>
      <c r="M2409">
        <v>2004</v>
      </c>
      <c r="N2409">
        <v>6.2</v>
      </c>
      <c r="O2409">
        <f>Table1[[#This Row],[gross]]-Table1[[#This Row],[budget]]</f>
        <v>-10139961</v>
      </c>
    </row>
    <row r="2410" spans="1:15" x14ac:dyDescent="0.3">
      <c r="A2410" t="s">
        <v>3366</v>
      </c>
      <c r="B2410">
        <v>10</v>
      </c>
      <c r="C2410">
        <v>121</v>
      </c>
      <c r="D2410">
        <v>229311</v>
      </c>
      <c r="E2410" t="s">
        <v>5707</v>
      </c>
      <c r="F2410" t="s">
        <v>1383</v>
      </c>
      <c r="G2410" t="s">
        <v>5708</v>
      </c>
      <c r="H2410">
        <v>899</v>
      </c>
      <c r="I2410">
        <v>42</v>
      </c>
      <c r="J2410" t="s">
        <v>29</v>
      </c>
      <c r="K2410" t="s">
        <v>408</v>
      </c>
      <c r="L2410">
        <v>11350000</v>
      </c>
      <c r="M2410">
        <v>1999</v>
      </c>
      <c r="N2410">
        <v>6.2</v>
      </c>
      <c r="O2410">
        <f>Table1[[#This Row],[gross]]-Table1[[#This Row],[budget]]</f>
        <v>-11120689</v>
      </c>
    </row>
    <row r="2411" spans="1:15" x14ac:dyDescent="0.3">
      <c r="A2411" t="s">
        <v>2027</v>
      </c>
      <c r="B2411">
        <v>79</v>
      </c>
      <c r="C2411">
        <v>107</v>
      </c>
      <c r="D2411">
        <v>7564000</v>
      </c>
      <c r="E2411" t="s">
        <v>3824</v>
      </c>
      <c r="F2411" t="s">
        <v>1148</v>
      </c>
      <c r="G2411" t="s">
        <v>5709</v>
      </c>
      <c r="H2411">
        <v>54650</v>
      </c>
      <c r="I2411">
        <v>223</v>
      </c>
      <c r="J2411" t="s">
        <v>29</v>
      </c>
      <c r="K2411" t="s">
        <v>30</v>
      </c>
      <c r="L2411">
        <v>20000000</v>
      </c>
      <c r="M2411">
        <v>1995</v>
      </c>
      <c r="N2411">
        <v>6.2</v>
      </c>
      <c r="O2411">
        <f>Table1[[#This Row],[gross]]-Table1[[#This Row],[budget]]</f>
        <v>-12436000</v>
      </c>
    </row>
    <row r="2412" spans="1:15" x14ac:dyDescent="0.3">
      <c r="A2412" t="s">
        <v>3014</v>
      </c>
      <c r="B2412">
        <v>154</v>
      </c>
      <c r="C2412">
        <v>98</v>
      </c>
      <c r="D2412">
        <v>113733726</v>
      </c>
      <c r="E2412" t="s">
        <v>4023</v>
      </c>
      <c r="F2412" t="s">
        <v>313</v>
      </c>
      <c r="G2412" t="s">
        <v>5710</v>
      </c>
      <c r="H2412">
        <v>67223</v>
      </c>
      <c r="I2412">
        <v>126</v>
      </c>
      <c r="J2412" t="s">
        <v>29</v>
      </c>
      <c r="K2412" t="s">
        <v>30</v>
      </c>
      <c r="L2412">
        <v>127000000</v>
      </c>
      <c r="M2412">
        <v>2014</v>
      </c>
      <c r="N2412">
        <v>6.2</v>
      </c>
      <c r="O2412">
        <f>Table1[[#This Row],[gross]]-Table1[[#This Row],[budget]]</f>
        <v>-13266274</v>
      </c>
    </row>
    <row r="2413" spans="1:15" x14ac:dyDescent="0.3">
      <c r="A2413" t="s">
        <v>2835</v>
      </c>
      <c r="B2413">
        <v>167</v>
      </c>
      <c r="C2413">
        <v>109</v>
      </c>
      <c r="D2413">
        <v>13248477</v>
      </c>
      <c r="E2413" t="s">
        <v>211</v>
      </c>
      <c r="F2413" t="s">
        <v>486</v>
      </c>
      <c r="G2413" t="s">
        <v>5711</v>
      </c>
      <c r="H2413">
        <v>60555</v>
      </c>
      <c r="I2413">
        <v>174</v>
      </c>
      <c r="J2413" t="s">
        <v>29</v>
      </c>
      <c r="K2413" t="s">
        <v>30</v>
      </c>
      <c r="L2413">
        <v>27000000</v>
      </c>
      <c r="M2413">
        <v>2009</v>
      </c>
      <c r="N2413">
        <v>6.2</v>
      </c>
      <c r="O2413">
        <f>Table1[[#This Row],[gross]]-Table1[[#This Row],[budget]]</f>
        <v>-13751523</v>
      </c>
    </row>
    <row r="2414" spans="1:15" x14ac:dyDescent="0.3">
      <c r="A2414" t="s">
        <v>3384</v>
      </c>
      <c r="B2414">
        <v>22</v>
      </c>
      <c r="C2414">
        <v>106</v>
      </c>
      <c r="D2414">
        <v>115504</v>
      </c>
      <c r="E2414" t="s">
        <v>699</v>
      </c>
      <c r="F2414" t="s">
        <v>5712</v>
      </c>
      <c r="G2414" t="s">
        <v>5713</v>
      </c>
      <c r="H2414">
        <v>4820</v>
      </c>
      <c r="I2414">
        <v>26</v>
      </c>
      <c r="J2414" t="s">
        <v>29</v>
      </c>
      <c r="K2414" t="s">
        <v>200</v>
      </c>
      <c r="L2414">
        <v>14000000</v>
      </c>
      <c r="M2414">
        <v>2008</v>
      </c>
      <c r="N2414">
        <v>6.2</v>
      </c>
      <c r="O2414">
        <f>Table1[[#This Row],[gross]]-Table1[[#This Row],[budget]]</f>
        <v>-13884496</v>
      </c>
    </row>
    <row r="2415" spans="1:15" x14ac:dyDescent="0.3">
      <c r="A2415" t="s">
        <v>3203</v>
      </c>
      <c r="B2415">
        <v>117</v>
      </c>
      <c r="C2415">
        <v>108</v>
      </c>
      <c r="D2415">
        <v>1039869</v>
      </c>
      <c r="E2415" t="s">
        <v>413</v>
      </c>
      <c r="F2415" t="s">
        <v>150</v>
      </c>
      <c r="G2415" t="s">
        <v>5714</v>
      </c>
      <c r="H2415">
        <v>14757</v>
      </c>
      <c r="I2415">
        <v>51</v>
      </c>
      <c r="J2415" t="s">
        <v>29</v>
      </c>
      <c r="K2415" t="s">
        <v>442</v>
      </c>
      <c r="L2415">
        <v>15000000</v>
      </c>
      <c r="M2415">
        <v>2010</v>
      </c>
      <c r="N2415">
        <v>6.2</v>
      </c>
      <c r="O2415">
        <f>Table1[[#This Row],[gross]]-Table1[[#This Row],[budget]]</f>
        <v>-13960131</v>
      </c>
    </row>
    <row r="2416" spans="1:15" x14ac:dyDescent="0.3">
      <c r="A2416" t="s">
        <v>4991</v>
      </c>
      <c r="B2416">
        <v>20</v>
      </c>
      <c r="C2416">
        <v>105</v>
      </c>
      <c r="D2416">
        <v>10070000</v>
      </c>
      <c r="E2416" t="s">
        <v>699</v>
      </c>
      <c r="F2416" t="s">
        <v>1802</v>
      </c>
      <c r="G2416" t="s">
        <v>5715</v>
      </c>
      <c r="H2416">
        <v>5668</v>
      </c>
      <c r="I2416">
        <v>50</v>
      </c>
      <c r="J2416" t="s">
        <v>29</v>
      </c>
      <c r="K2416" t="s">
        <v>30</v>
      </c>
      <c r="L2416">
        <v>25000000</v>
      </c>
      <c r="M2416">
        <v>1996</v>
      </c>
      <c r="N2416">
        <v>6.2</v>
      </c>
      <c r="O2416">
        <f>Table1[[#This Row],[gross]]-Table1[[#This Row],[budget]]</f>
        <v>-14930000</v>
      </c>
    </row>
    <row r="2417" spans="1:15" x14ac:dyDescent="0.3">
      <c r="A2417" t="s">
        <v>3425</v>
      </c>
      <c r="B2417">
        <v>67</v>
      </c>
      <c r="C2417">
        <v>92</v>
      </c>
      <c r="D2417">
        <v>23091</v>
      </c>
      <c r="E2417" t="s">
        <v>555</v>
      </c>
      <c r="F2417" t="s">
        <v>1367</v>
      </c>
      <c r="G2417" t="s">
        <v>5716</v>
      </c>
      <c r="H2417">
        <v>5664</v>
      </c>
      <c r="I2417">
        <v>42</v>
      </c>
      <c r="J2417" t="s">
        <v>29</v>
      </c>
      <c r="K2417" t="s">
        <v>200</v>
      </c>
      <c r="L2417">
        <v>15000000</v>
      </c>
      <c r="M2417">
        <v>2008</v>
      </c>
      <c r="N2417">
        <v>6.2</v>
      </c>
      <c r="O2417">
        <f>Table1[[#This Row],[gross]]-Table1[[#This Row],[budget]]</f>
        <v>-14976909</v>
      </c>
    </row>
    <row r="2418" spans="1:15" x14ac:dyDescent="0.3">
      <c r="A2418" t="s">
        <v>4628</v>
      </c>
      <c r="B2418">
        <v>129</v>
      </c>
      <c r="C2418">
        <v>100</v>
      </c>
      <c r="D2418">
        <v>6852144</v>
      </c>
      <c r="E2418" t="s">
        <v>1489</v>
      </c>
      <c r="F2418" t="s">
        <v>4897</v>
      </c>
      <c r="G2418" t="s">
        <v>5717</v>
      </c>
      <c r="H2418">
        <v>15169</v>
      </c>
      <c r="I2418">
        <v>213</v>
      </c>
      <c r="J2418" t="s">
        <v>29</v>
      </c>
      <c r="K2418" t="s">
        <v>442</v>
      </c>
      <c r="L2418">
        <v>22000000</v>
      </c>
      <c r="M2418">
        <v>2003</v>
      </c>
      <c r="N2418">
        <v>6.2</v>
      </c>
      <c r="O2418">
        <f>Table1[[#This Row],[gross]]-Table1[[#This Row],[budget]]</f>
        <v>-15147856</v>
      </c>
    </row>
    <row r="2419" spans="1:15" x14ac:dyDescent="0.3">
      <c r="A2419" t="s">
        <v>3382</v>
      </c>
      <c r="B2419">
        <v>298</v>
      </c>
      <c r="C2419">
        <v>109</v>
      </c>
      <c r="D2419">
        <v>19692608</v>
      </c>
      <c r="E2419" t="s">
        <v>208</v>
      </c>
      <c r="F2419" t="s">
        <v>5718</v>
      </c>
      <c r="G2419" t="s">
        <v>5719</v>
      </c>
      <c r="H2419">
        <v>63548</v>
      </c>
      <c r="I2419">
        <v>134</v>
      </c>
      <c r="J2419" t="s">
        <v>29</v>
      </c>
      <c r="K2419" t="s">
        <v>30</v>
      </c>
      <c r="L2419">
        <v>35000000</v>
      </c>
      <c r="M2419">
        <v>2013</v>
      </c>
      <c r="N2419">
        <v>6.2</v>
      </c>
      <c r="O2419">
        <f>Table1[[#This Row],[gross]]-Table1[[#This Row],[budget]]</f>
        <v>-15307392</v>
      </c>
    </row>
    <row r="2420" spans="1:15" x14ac:dyDescent="0.3">
      <c r="A2420" t="s">
        <v>2968</v>
      </c>
      <c r="B2420">
        <v>141</v>
      </c>
      <c r="C2420">
        <v>112</v>
      </c>
      <c r="D2420">
        <v>317125</v>
      </c>
      <c r="E2420" t="s">
        <v>588</v>
      </c>
      <c r="F2420" t="s">
        <v>568</v>
      </c>
      <c r="G2420" t="s">
        <v>5720</v>
      </c>
      <c r="H2420">
        <v>23334</v>
      </c>
      <c r="I2420">
        <v>87</v>
      </c>
      <c r="J2420" t="s">
        <v>29</v>
      </c>
      <c r="K2420" t="s">
        <v>581</v>
      </c>
      <c r="L2420">
        <v>16000000</v>
      </c>
      <c r="M2420">
        <v>2013</v>
      </c>
      <c r="N2420">
        <v>6.2</v>
      </c>
      <c r="O2420">
        <f>Table1[[#This Row],[gross]]-Table1[[#This Row],[budget]]</f>
        <v>-15682875</v>
      </c>
    </row>
    <row r="2421" spans="1:15" x14ac:dyDescent="0.3">
      <c r="A2421" t="s">
        <v>3427</v>
      </c>
      <c r="B2421">
        <v>59</v>
      </c>
      <c r="C2421">
        <v>92</v>
      </c>
      <c r="D2421">
        <v>4002955</v>
      </c>
      <c r="E2421" t="s">
        <v>1081</v>
      </c>
      <c r="F2421" t="s">
        <v>690</v>
      </c>
      <c r="G2421" t="s">
        <v>5721</v>
      </c>
      <c r="H2421">
        <v>33745</v>
      </c>
      <c r="I2421">
        <v>198</v>
      </c>
      <c r="J2421" t="s">
        <v>29</v>
      </c>
      <c r="K2421" t="s">
        <v>30</v>
      </c>
      <c r="L2421">
        <v>20000000</v>
      </c>
      <c r="M2421">
        <v>1999</v>
      </c>
      <c r="N2421">
        <v>6.2</v>
      </c>
      <c r="O2421">
        <f>Table1[[#This Row],[gross]]-Table1[[#This Row],[budget]]</f>
        <v>-15997045</v>
      </c>
    </row>
    <row r="2422" spans="1:15" x14ac:dyDescent="0.3">
      <c r="A2422" t="s">
        <v>3156</v>
      </c>
      <c r="B2422">
        <v>138</v>
      </c>
      <c r="C2422">
        <v>101</v>
      </c>
      <c r="D2422">
        <v>43060566</v>
      </c>
      <c r="E2422" t="s">
        <v>693</v>
      </c>
      <c r="F2422" t="s">
        <v>40</v>
      </c>
      <c r="G2422" t="s">
        <v>5722</v>
      </c>
      <c r="H2422">
        <v>107859</v>
      </c>
      <c r="I2422">
        <v>569</v>
      </c>
      <c r="J2422" t="s">
        <v>29</v>
      </c>
      <c r="K2422" t="s">
        <v>30</v>
      </c>
      <c r="L2422">
        <v>60000000</v>
      </c>
      <c r="M2422">
        <v>2002</v>
      </c>
      <c r="N2422">
        <v>6.2</v>
      </c>
      <c r="O2422">
        <f>Table1[[#This Row],[gross]]-Table1[[#This Row],[budget]]</f>
        <v>-16939434</v>
      </c>
    </row>
    <row r="2423" spans="1:15" x14ac:dyDescent="0.3">
      <c r="A2423" t="s">
        <v>3439</v>
      </c>
      <c r="B2423">
        <v>34</v>
      </c>
      <c r="C2423">
        <v>86</v>
      </c>
      <c r="D2423">
        <v>22717758</v>
      </c>
      <c r="E2423" t="s">
        <v>5723</v>
      </c>
      <c r="F2423" t="s">
        <v>1482</v>
      </c>
      <c r="G2423" t="s">
        <v>5724</v>
      </c>
      <c r="H2423">
        <v>11156</v>
      </c>
      <c r="I2423">
        <v>67</v>
      </c>
      <c r="J2423" t="s">
        <v>29</v>
      </c>
      <c r="K2423" t="s">
        <v>30</v>
      </c>
      <c r="L2423">
        <v>40000000</v>
      </c>
      <c r="M2423">
        <v>1998</v>
      </c>
      <c r="N2423">
        <v>6.2</v>
      </c>
      <c r="O2423">
        <f>Table1[[#This Row],[gross]]-Table1[[#This Row],[budget]]</f>
        <v>-17282242</v>
      </c>
    </row>
    <row r="2424" spans="1:15" x14ac:dyDescent="0.3">
      <c r="A2424" t="s">
        <v>780</v>
      </c>
      <c r="B2424">
        <v>224</v>
      </c>
      <c r="C2424">
        <v>118</v>
      </c>
      <c r="D2424">
        <v>17609982</v>
      </c>
      <c r="E2424" t="s">
        <v>5599</v>
      </c>
      <c r="F2424" t="s">
        <v>339</v>
      </c>
      <c r="G2424" t="s">
        <v>5725</v>
      </c>
      <c r="H2424">
        <v>90046</v>
      </c>
      <c r="I2424">
        <v>141</v>
      </c>
      <c r="J2424" t="s">
        <v>29</v>
      </c>
      <c r="K2424" t="s">
        <v>30</v>
      </c>
      <c r="L2424">
        <v>35000000</v>
      </c>
      <c r="M2424">
        <v>2013</v>
      </c>
      <c r="N2424">
        <v>6.2</v>
      </c>
      <c r="O2424">
        <f>Table1[[#This Row],[gross]]-Table1[[#This Row],[budget]]</f>
        <v>-17390018</v>
      </c>
    </row>
    <row r="2425" spans="1:15" x14ac:dyDescent="0.3">
      <c r="A2425" t="s">
        <v>2225</v>
      </c>
      <c r="B2425">
        <v>211</v>
      </c>
      <c r="C2425">
        <v>125</v>
      </c>
      <c r="D2425">
        <v>40559930</v>
      </c>
      <c r="E2425" t="s">
        <v>4930</v>
      </c>
      <c r="F2425" t="s">
        <v>2153</v>
      </c>
      <c r="G2425" t="s">
        <v>5726</v>
      </c>
      <c r="H2425">
        <v>41727</v>
      </c>
      <c r="I2425">
        <v>184</v>
      </c>
      <c r="J2425" t="s">
        <v>29</v>
      </c>
      <c r="K2425" t="s">
        <v>30</v>
      </c>
      <c r="L2425">
        <v>60000000</v>
      </c>
      <c r="M2425">
        <v>2009</v>
      </c>
      <c r="N2425">
        <v>6.2</v>
      </c>
      <c r="O2425">
        <f>Table1[[#This Row],[gross]]-Table1[[#This Row],[budget]]</f>
        <v>-19440070</v>
      </c>
    </row>
    <row r="2426" spans="1:15" x14ac:dyDescent="0.3">
      <c r="A2426" t="s">
        <v>3399</v>
      </c>
      <c r="B2426">
        <v>21</v>
      </c>
      <c r="C2426">
        <v>101</v>
      </c>
      <c r="D2426">
        <v>375474</v>
      </c>
      <c r="E2426" t="s">
        <v>2204</v>
      </c>
      <c r="F2426" t="s">
        <v>400</v>
      </c>
      <c r="G2426" t="s">
        <v>5727</v>
      </c>
      <c r="H2426">
        <v>2613</v>
      </c>
      <c r="I2426">
        <v>46</v>
      </c>
      <c r="J2426" t="s">
        <v>29</v>
      </c>
      <c r="K2426" t="s">
        <v>30</v>
      </c>
      <c r="L2426">
        <v>20000000</v>
      </c>
      <c r="M2426">
        <v>2005</v>
      </c>
      <c r="N2426">
        <v>6.2</v>
      </c>
      <c r="O2426">
        <f>Table1[[#This Row],[gross]]-Table1[[#This Row],[budget]]</f>
        <v>-19624526</v>
      </c>
    </row>
    <row r="2427" spans="1:15" x14ac:dyDescent="0.3">
      <c r="A2427" t="s">
        <v>3497</v>
      </c>
      <c r="B2427">
        <v>50</v>
      </c>
      <c r="C2427">
        <v>111</v>
      </c>
      <c r="D2427">
        <v>20300000</v>
      </c>
      <c r="E2427" t="s">
        <v>224</v>
      </c>
      <c r="F2427" t="s">
        <v>34</v>
      </c>
      <c r="G2427" t="s">
        <v>5728</v>
      </c>
      <c r="H2427">
        <v>16741</v>
      </c>
      <c r="I2427">
        <v>60</v>
      </c>
      <c r="J2427" t="s">
        <v>29</v>
      </c>
      <c r="K2427" t="s">
        <v>30</v>
      </c>
      <c r="L2427">
        <v>40000000</v>
      </c>
      <c r="M2427">
        <v>1996</v>
      </c>
      <c r="N2427">
        <v>6.2</v>
      </c>
      <c r="O2427">
        <f>Table1[[#This Row],[gross]]-Table1[[#This Row],[budget]]</f>
        <v>-19700000</v>
      </c>
    </row>
    <row r="2428" spans="1:15" x14ac:dyDescent="0.3">
      <c r="A2428" t="s">
        <v>397</v>
      </c>
      <c r="B2428">
        <v>80</v>
      </c>
      <c r="C2428">
        <v>130</v>
      </c>
      <c r="D2428">
        <v>50016394</v>
      </c>
      <c r="E2428" t="s">
        <v>2377</v>
      </c>
      <c r="F2428" t="s">
        <v>2270</v>
      </c>
      <c r="G2428" t="s">
        <v>5729</v>
      </c>
      <c r="H2428">
        <v>106528</v>
      </c>
      <c r="I2428">
        <v>257</v>
      </c>
      <c r="J2428" t="s">
        <v>29</v>
      </c>
      <c r="K2428" t="s">
        <v>30</v>
      </c>
      <c r="L2428">
        <v>70000000</v>
      </c>
      <c r="M2428">
        <v>1993</v>
      </c>
      <c r="N2428">
        <v>6.2</v>
      </c>
      <c r="O2428">
        <f>Table1[[#This Row],[gross]]-Table1[[#This Row],[budget]]</f>
        <v>-19983606</v>
      </c>
    </row>
    <row r="2429" spans="1:15" x14ac:dyDescent="0.3">
      <c r="A2429" t="s">
        <v>3355</v>
      </c>
      <c r="B2429">
        <v>22</v>
      </c>
      <c r="C2429">
        <v>143</v>
      </c>
      <c r="D2429">
        <v>5000000</v>
      </c>
      <c r="E2429" t="s">
        <v>5730</v>
      </c>
      <c r="F2429" t="s">
        <v>5731</v>
      </c>
      <c r="G2429" t="s">
        <v>5732</v>
      </c>
      <c r="H2429">
        <v>1547</v>
      </c>
      <c r="I2429">
        <v>50</v>
      </c>
      <c r="J2429" t="s">
        <v>29</v>
      </c>
      <c r="K2429" t="s">
        <v>30</v>
      </c>
      <c r="L2429">
        <v>25000000</v>
      </c>
      <c r="M2429">
        <v>1970</v>
      </c>
      <c r="N2429">
        <v>6.2</v>
      </c>
      <c r="O2429">
        <f>Table1[[#This Row],[gross]]-Table1[[#This Row],[budget]]</f>
        <v>-20000000</v>
      </c>
    </row>
    <row r="2430" spans="1:15" x14ac:dyDescent="0.3">
      <c r="A2430" t="s">
        <v>986</v>
      </c>
      <c r="B2430">
        <v>227</v>
      </c>
      <c r="C2430">
        <v>92</v>
      </c>
      <c r="D2430">
        <v>14998070</v>
      </c>
      <c r="E2430" t="s">
        <v>1141</v>
      </c>
      <c r="F2430" t="s">
        <v>1539</v>
      </c>
      <c r="G2430" t="s">
        <v>5733</v>
      </c>
      <c r="H2430">
        <v>41170</v>
      </c>
      <c r="I2430">
        <v>298</v>
      </c>
      <c r="J2430" t="s">
        <v>29</v>
      </c>
      <c r="K2430" t="s">
        <v>30</v>
      </c>
      <c r="L2430">
        <v>35000000</v>
      </c>
      <c r="M2430">
        <v>2007</v>
      </c>
      <c r="N2430">
        <v>6.2</v>
      </c>
      <c r="O2430">
        <f>Table1[[#This Row],[gross]]-Table1[[#This Row],[budget]]</f>
        <v>-20001930</v>
      </c>
    </row>
    <row r="2431" spans="1:15" x14ac:dyDescent="0.3">
      <c r="A2431" t="s">
        <v>753</v>
      </c>
      <c r="B2431">
        <v>526</v>
      </c>
      <c r="C2431">
        <v>113</v>
      </c>
      <c r="D2431">
        <v>79711678</v>
      </c>
      <c r="E2431" t="s">
        <v>1610</v>
      </c>
      <c r="F2431" t="s">
        <v>482</v>
      </c>
      <c r="G2431" t="s">
        <v>5734</v>
      </c>
      <c r="H2431">
        <v>199039</v>
      </c>
      <c r="I2431">
        <v>479</v>
      </c>
      <c r="J2431" t="s">
        <v>29</v>
      </c>
      <c r="K2431" t="s">
        <v>30</v>
      </c>
      <c r="L2431">
        <v>100000000</v>
      </c>
      <c r="M2431">
        <v>2012</v>
      </c>
      <c r="N2431">
        <v>6.2</v>
      </c>
      <c r="O2431">
        <f>Table1[[#This Row],[gross]]-Table1[[#This Row],[budget]]</f>
        <v>-20288322</v>
      </c>
    </row>
    <row r="2432" spans="1:15" x14ac:dyDescent="0.3">
      <c r="A2432" t="s">
        <v>1251</v>
      </c>
      <c r="B2432">
        <v>155</v>
      </c>
      <c r="C2432">
        <v>100</v>
      </c>
      <c r="D2432">
        <v>2708188</v>
      </c>
      <c r="E2432" t="s">
        <v>699</v>
      </c>
      <c r="F2432" t="s">
        <v>5735</v>
      </c>
      <c r="G2432" t="s">
        <v>5736</v>
      </c>
      <c r="H2432">
        <v>8924</v>
      </c>
      <c r="I2432">
        <v>43</v>
      </c>
      <c r="J2432" t="s">
        <v>29</v>
      </c>
      <c r="K2432" t="s">
        <v>200</v>
      </c>
      <c r="L2432">
        <v>23000000</v>
      </c>
      <c r="M2432">
        <v>2009</v>
      </c>
      <c r="N2432">
        <v>6.2</v>
      </c>
      <c r="O2432">
        <f>Table1[[#This Row],[gross]]-Table1[[#This Row],[budget]]</f>
        <v>-20291812</v>
      </c>
    </row>
    <row r="2433" spans="1:15" x14ac:dyDescent="0.3">
      <c r="A2433" t="s">
        <v>686</v>
      </c>
      <c r="B2433">
        <v>54</v>
      </c>
      <c r="C2433">
        <v>120</v>
      </c>
      <c r="D2433">
        <v>763044</v>
      </c>
      <c r="E2433" t="s">
        <v>224</v>
      </c>
      <c r="F2433" t="s">
        <v>1006</v>
      </c>
      <c r="G2433" t="s">
        <v>5737</v>
      </c>
      <c r="H2433">
        <v>4257</v>
      </c>
      <c r="I2433">
        <v>52</v>
      </c>
      <c r="J2433" t="s">
        <v>29</v>
      </c>
      <c r="K2433" t="s">
        <v>442</v>
      </c>
      <c r="L2433">
        <v>23000000</v>
      </c>
      <c r="M2433">
        <v>2003</v>
      </c>
      <c r="N2433">
        <v>6.2</v>
      </c>
      <c r="O2433">
        <f>Table1[[#This Row],[gross]]-Table1[[#This Row],[budget]]</f>
        <v>-22236956</v>
      </c>
    </row>
    <row r="2434" spans="1:15" x14ac:dyDescent="0.3">
      <c r="A2434" t="s">
        <v>3358</v>
      </c>
      <c r="B2434">
        <v>209</v>
      </c>
      <c r="C2434">
        <v>131</v>
      </c>
      <c r="D2434">
        <v>27667947</v>
      </c>
      <c r="E2434" t="s">
        <v>208</v>
      </c>
      <c r="F2434" t="s">
        <v>1852</v>
      </c>
      <c r="G2434" t="s">
        <v>5738</v>
      </c>
      <c r="H2434">
        <v>86374</v>
      </c>
      <c r="I2434">
        <v>392</v>
      </c>
      <c r="J2434" t="s">
        <v>29</v>
      </c>
      <c r="K2434" t="s">
        <v>200</v>
      </c>
      <c r="L2434">
        <v>50000000</v>
      </c>
      <c r="M2434">
        <v>2007</v>
      </c>
      <c r="N2434">
        <v>6.2</v>
      </c>
      <c r="O2434">
        <f>Table1[[#This Row],[gross]]-Table1[[#This Row],[budget]]</f>
        <v>-22332053</v>
      </c>
    </row>
    <row r="2435" spans="1:15" x14ac:dyDescent="0.3">
      <c r="A2435" t="s">
        <v>3429</v>
      </c>
      <c r="B2435">
        <v>194</v>
      </c>
      <c r="C2435">
        <v>91</v>
      </c>
      <c r="D2435">
        <v>126597121</v>
      </c>
      <c r="E2435" t="s">
        <v>316</v>
      </c>
      <c r="F2435" t="s">
        <v>167</v>
      </c>
      <c r="G2435" t="s">
        <v>5739</v>
      </c>
      <c r="H2435">
        <v>105902</v>
      </c>
      <c r="I2435">
        <v>206</v>
      </c>
      <c r="J2435" t="s">
        <v>29</v>
      </c>
      <c r="K2435" t="s">
        <v>30</v>
      </c>
      <c r="L2435">
        <v>150000000</v>
      </c>
      <c r="M2435">
        <v>2007</v>
      </c>
      <c r="N2435">
        <v>6.2</v>
      </c>
      <c r="O2435">
        <f>Table1[[#This Row],[gross]]-Table1[[#This Row],[budget]]</f>
        <v>-23402879</v>
      </c>
    </row>
    <row r="2436" spans="1:15" x14ac:dyDescent="0.3">
      <c r="A2436" t="s">
        <v>1801</v>
      </c>
      <c r="B2436">
        <v>224</v>
      </c>
      <c r="C2436">
        <v>128</v>
      </c>
      <c r="D2436">
        <v>3254172</v>
      </c>
      <c r="E2436" t="s">
        <v>832</v>
      </c>
      <c r="F2436" t="s">
        <v>512</v>
      </c>
      <c r="G2436" t="s">
        <v>5740</v>
      </c>
      <c r="H2436">
        <v>29282</v>
      </c>
      <c r="I2436">
        <v>105</v>
      </c>
      <c r="J2436" t="s">
        <v>29</v>
      </c>
      <c r="K2436" t="s">
        <v>30</v>
      </c>
      <c r="L2436">
        <v>28000000</v>
      </c>
      <c r="M2436">
        <v>2013</v>
      </c>
      <c r="N2436">
        <v>6.2</v>
      </c>
      <c r="O2436">
        <f>Table1[[#This Row],[gross]]-Table1[[#This Row],[budget]]</f>
        <v>-24745828</v>
      </c>
    </row>
    <row r="2437" spans="1:15" x14ac:dyDescent="0.3">
      <c r="A2437" t="s">
        <v>780</v>
      </c>
      <c r="B2437">
        <v>134</v>
      </c>
      <c r="C2437">
        <v>135</v>
      </c>
      <c r="D2437">
        <v>32598931</v>
      </c>
      <c r="E2437" t="s">
        <v>417</v>
      </c>
      <c r="F2437" t="s">
        <v>5741</v>
      </c>
      <c r="G2437" t="s">
        <v>5742</v>
      </c>
      <c r="H2437">
        <v>49300</v>
      </c>
      <c r="I2437">
        <v>265</v>
      </c>
      <c r="J2437" t="s">
        <v>29</v>
      </c>
      <c r="K2437" t="s">
        <v>30</v>
      </c>
      <c r="L2437">
        <v>65000000</v>
      </c>
      <c r="M2437">
        <v>2000</v>
      </c>
      <c r="N2437">
        <v>6.2</v>
      </c>
      <c r="O2437">
        <f>Table1[[#This Row],[gross]]-Table1[[#This Row],[budget]]</f>
        <v>-32401069</v>
      </c>
    </row>
    <row r="2438" spans="1:15" x14ac:dyDescent="0.3">
      <c r="A2438" t="s">
        <v>2596</v>
      </c>
      <c r="B2438">
        <v>108</v>
      </c>
      <c r="C2438">
        <v>100</v>
      </c>
      <c r="D2438">
        <v>7204138</v>
      </c>
      <c r="E2438" t="s">
        <v>676</v>
      </c>
      <c r="F2438" t="s">
        <v>5743</v>
      </c>
      <c r="G2438" t="s">
        <v>5744</v>
      </c>
      <c r="H2438">
        <v>34809</v>
      </c>
      <c r="I2438">
        <v>125</v>
      </c>
      <c r="J2438" t="s">
        <v>29</v>
      </c>
      <c r="K2438" t="s">
        <v>30</v>
      </c>
      <c r="L2438">
        <v>41000000</v>
      </c>
      <c r="M2438">
        <v>2011</v>
      </c>
      <c r="N2438">
        <v>6.2</v>
      </c>
      <c r="O2438">
        <f>Table1[[#This Row],[gross]]-Table1[[#This Row],[budget]]</f>
        <v>-33795862</v>
      </c>
    </row>
    <row r="2439" spans="1:15" x14ac:dyDescent="0.3">
      <c r="A2439" t="s">
        <v>2414</v>
      </c>
      <c r="B2439">
        <v>83</v>
      </c>
      <c r="C2439">
        <v>102</v>
      </c>
      <c r="D2439">
        <v>6114237</v>
      </c>
      <c r="E2439" t="s">
        <v>217</v>
      </c>
      <c r="F2439" t="s">
        <v>5538</v>
      </c>
      <c r="G2439" t="s">
        <v>5745</v>
      </c>
      <c r="H2439">
        <v>19986</v>
      </c>
      <c r="I2439">
        <v>207</v>
      </c>
      <c r="J2439" t="s">
        <v>29</v>
      </c>
      <c r="K2439" t="s">
        <v>30</v>
      </c>
      <c r="L2439">
        <v>40000000</v>
      </c>
      <c r="M2439">
        <v>2001</v>
      </c>
      <c r="N2439">
        <v>6.2</v>
      </c>
      <c r="O2439">
        <f>Table1[[#This Row],[gross]]-Table1[[#This Row],[budget]]</f>
        <v>-33885763</v>
      </c>
    </row>
    <row r="2440" spans="1:15" x14ac:dyDescent="0.3">
      <c r="A2440" t="s">
        <v>3511</v>
      </c>
      <c r="B2440">
        <v>104</v>
      </c>
      <c r="C2440">
        <v>108</v>
      </c>
      <c r="D2440">
        <v>22433915</v>
      </c>
      <c r="E2440" t="s">
        <v>140</v>
      </c>
      <c r="F2440" t="s">
        <v>44</v>
      </c>
      <c r="G2440" t="s">
        <v>5746</v>
      </c>
      <c r="H2440">
        <v>21319</v>
      </c>
      <c r="I2440">
        <v>166</v>
      </c>
      <c r="J2440" t="s">
        <v>29</v>
      </c>
      <c r="K2440" t="s">
        <v>30</v>
      </c>
      <c r="L2440">
        <v>60000000</v>
      </c>
      <c r="M2440">
        <v>2002</v>
      </c>
      <c r="N2440">
        <v>6.2</v>
      </c>
      <c r="O2440">
        <f>Table1[[#This Row],[gross]]-Table1[[#This Row],[budget]]</f>
        <v>-37566085</v>
      </c>
    </row>
    <row r="2441" spans="1:15" x14ac:dyDescent="0.3">
      <c r="A2441" t="s">
        <v>2279</v>
      </c>
      <c r="B2441">
        <v>59</v>
      </c>
      <c r="C2441">
        <v>115</v>
      </c>
      <c r="D2441">
        <v>10556196</v>
      </c>
      <c r="E2441" t="s">
        <v>208</v>
      </c>
      <c r="F2441" t="s">
        <v>5747</v>
      </c>
      <c r="G2441" t="s">
        <v>5748</v>
      </c>
      <c r="H2441">
        <v>16562</v>
      </c>
      <c r="I2441">
        <v>73</v>
      </c>
      <c r="J2441" t="s">
        <v>29</v>
      </c>
      <c r="K2441" t="s">
        <v>30</v>
      </c>
      <c r="L2441">
        <v>50000000</v>
      </c>
      <c r="M2441">
        <v>1997</v>
      </c>
      <c r="N2441">
        <v>6.2</v>
      </c>
      <c r="O2441">
        <f>Table1[[#This Row],[gross]]-Table1[[#This Row],[budget]]</f>
        <v>-39443804</v>
      </c>
    </row>
    <row r="2442" spans="1:15" x14ac:dyDescent="0.3">
      <c r="A2442" t="s">
        <v>2149</v>
      </c>
      <c r="B2442">
        <v>107</v>
      </c>
      <c r="C2442">
        <v>105</v>
      </c>
      <c r="D2442">
        <v>16991902</v>
      </c>
      <c r="E2442" t="s">
        <v>220</v>
      </c>
      <c r="F2442" t="s">
        <v>4209</v>
      </c>
      <c r="G2442" t="s">
        <v>5749</v>
      </c>
      <c r="H2442">
        <v>34592</v>
      </c>
      <c r="I2442">
        <v>191</v>
      </c>
      <c r="J2442" t="s">
        <v>29</v>
      </c>
      <c r="K2442" t="s">
        <v>30</v>
      </c>
      <c r="L2442">
        <v>57000000</v>
      </c>
      <c r="M2442">
        <v>2001</v>
      </c>
      <c r="N2442">
        <v>6.2</v>
      </c>
      <c r="O2442">
        <f>Table1[[#This Row],[gross]]-Table1[[#This Row],[budget]]</f>
        <v>-40008098</v>
      </c>
    </row>
    <row r="2443" spans="1:15" x14ac:dyDescent="0.3">
      <c r="A2443" t="s">
        <v>1770</v>
      </c>
      <c r="B2443">
        <v>231</v>
      </c>
      <c r="C2443">
        <v>124</v>
      </c>
      <c r="D2443">
        <v>19445217</v>
      </c>
      <c r="E2443" t="s">
        <v>1066</v>
      </c>
      <c r="F2443" t="s">
        <v>5750</v>
      </c>
      <c r="G2443" t="s">
        <v>5751</v>
      </c>
      <c r="H2443">
        <v>67796</v>
      </c>
      <c r="I2443">
        <v>258</v>
      </c>
      <c r="J2443" t="s">
        <v>29</v>
      </c>
      <c r="K2443" t="s">
        <v>30</v>
      </c>
      <c r="L2443">
        <v>60000000</v>
      </c>
      <c r="M2443">
        <v>2013</v>
      </c>
      <c r="N2443">
        <v>6.2</v>
      </c>
      <c r="O2443">
        <f>Table1[[#This Row],[gross]]-Table1[[#This Row],[budget]]</f>
        <v>-40554783</v>
      </c>
    </row>
    <row r="2444" spans="1:15" x14ac:dyDescent="0.3">
      <c r="A2444" t="s">
        <v>604</v>
      </c>
      <c r="B2444">
        <v>492</v>
      </c>
      <c r="C2444">
        <v>117</v>
      </c>
      <c r="D2444">
        <v>58607007</v>
      </c>
      <c r="E2444" t="s">
        <v>2211</v>
      </c>
      <c r="F2444" t="s">
        <v>1482</v>
      </c>
      <c r="G2444" t="s">
        <v>5752</v>
      </c>
      <c r="H2444">
        <v>182899</v>
      </c>
      <c r="I2444">
        <v>630</v>
      </c>
      <c r="J2444" t="s">
        <v>29</v>
      </c>
      <c r="K2444" t="s">
        <v>30</v>
      </c>
      <c r="L2444">
        <v>100000000</v>
      </c>
      <c r="M2444">
        <v>2014</v>
      </c>
      <c r="N2444">
        <v>6.2</v>
      </c>
      <c r="O2444">
        <f>Table1[[#This Row],[gross]]-Table1[[#This Row],[budget]]</f>
        <v>-41392993</v>
      </c>
    </row>
    <row r="2445" spans="1:15" x14ac:dyDescent="0.3">
      <c r="A2445" t="s">
        <v>604</v>
      </c>
      <c r="B2445">
        <v>492</v>
      </c>
      <c r="C2445">
        <v>117</v>
      </c>
      <c r="D2445">
        <v>58607007</v>
      </c>
      <c r="E2445" t="s">
        <v>2211</v>
      </c>
      <c r="F2445" t="s">
        <v>1482</v>
      </c>
      <c r="G2445" t="s">
        <v>5752</v>
      </c>
      <c r="H2445">
        <v>182910</v>
      </c>
      <c r="I2445">
        <v>630</v>
      </c>
      <c r="J2445" t="s">
        <v>29</v>
      </c>
      <c r="K2445" t="s">
        <v>30</v>
      </c>
      <c r="L2445">
        <v>100000000</v>
      </c>
      <c r="M2445">
        <v>2014</v>
      </c>
      <c r="N2445">
        <v>6.2</v>
      </c>
      <c r="O2445">
        <f>Table1[[#This Row],[gross]]-Table1[[#This Row],[budget]]</f>
        <v>-41392993</v>
      </c>
    </row>
    <row r="2446" spans="1:15" x14ac:dyDescent="0.3">
      <c r="A2446" t="s">
        <v>3393</v>
      </c>
      <c r="B2446">
        <v>135</v>
      </c>
      <c r="C2446">
        <v>103</v>
      </c>
      <c r="D2446">
        <v>13395939</v>
      </c>
      <c r="E2446" t="s">
        <v>699</v>
      </c>
      <c r="F2446" t="s">
        <v>2685</v>
      </c>
      <c r="G2446" t="s">
        <v>5753</v>
      </c>
      <c r="H2446">
        <v>43442</v>
      </c>
      <c r="I2446">
        <v>146</v>
      </c>
      <c r="J2446" t="s">
        <v>29</v>
      </c>
      <c r="K2446" t="s">
        <v>200</v>
      </c>
      <c r="L2446">
        <v>60000000</v>
      </c>
      <c r="M2446">
        <v>2004</v>
      </c>
      <c r="N2446">
        <v>6.2</v>
      </c>
      <c r="O2446">
        <f>Table1[[#This Row],[gross]]-Table1[[#This Row],[budget]]</f>
        <v>-46604061</v>
      </c>
    </row>
    <row r="2447" spans="1:15" x14ac:dyDescent="0.3">
      <c r="A2447" t="s">
        <v>3160</v>
      </c>
      <c r="B2447">
        <v>127</v>
      </c>
      <c r="C2447">
        <v>128</v>
      </c>
      <c r="D2447">
        <v>7221458</v>
      </c>
      <c r="E2447" t="s">
        <v>224</v>
      </c>
      <c r="F2447" t="s">
        <v>351</v>
      </c>
      <c r="G2447" t="s">
        <v>5754</v>
      </c>
      <c r="H2447">
        <v>20740</v>
      </c>
      <c r="I2447">
        <v>178</v>
      </c>
      <c r="J2447" t="s">
        <v>29</v>
      </c>
      <c r="K2447" t="s">
        <v>227</v>
      </c>
      <c r="L2447">
        <v>55000000</v>
      </c>
      <c r="M2447">
        <v>2006</v>
      </c>
      <c r="N2447">
        <v>6.2</v>
      </c>
      <c r="O2447">
        <f>Table1[[#This Row],[gross]]-Table1[[#This Row],[budget]]</f>
        <v>-47778542</v>
      </c>
    </row>
    <row r="2448" spans="1:15" x14ac:dyDescent="0.3">
      <c r="A2448" t="s">
        <v>2734</v>
      </c>
      <c r="B2448">
        <v>81</v>
      </c>
      <c r="C2448">
        <v>95</v>
      </c>
      <c r="D2448">
        <v>13596911</v>
      </c>
      <c r="E2448" t="s">
        <v>5755</v>
      </c>
      <c r="F2448" t="s">
        <v>392</v>
      </c>
      <c r="G2448" t="s">
        <v>5756</v>
      </c>
      <c r="H2448">
        <v>25572</v>
      </c>
      <c r="I2448">
        <v>123</v>
      </c>
      <c r="J2448" t="s">
        <v>29</v>
      </c>
      <c r="K2448" t="s">
        <v>30</v>
      </c>
      <c r="L2448">
        <v>70000000</v>
      </c>
      <c r="M2448">
        <v>2001</v>
      </c>
      <c r="N2448">
        <v>6.2</v>
      </c>
      <c r="O2448">
        <f>Table1[[#This Row],[gross]]-Table1[[#This Row],[budget]]</f>
        <v>-56403089</v>
      </c>
    </row>
    <row r="2449" spans="1:15" x14ac:dyDescent="0.3">
      <c r="A2449" t="s">
        <v>3368</v>
      </c>
      <c r="B2449">
        <v>189</v>
      </c>
      <c r="C2449">
        <v>118</v>
      </c>
      <c r="D2449">
        <v>22451</v>
      </c>
      <c r="E2449" t="s">
        <v>5757</v>
      </c>
      <c r="F2449" t="s">
        <v>4214</v>
      </c>
      <c r="G2449" t="s">
        <v>5758</v>
      </c>
      <c r="H2449">
        <v>41288</v>
      </c>
      <c r="I2449">
        <v>126</v>
      </c>
      <c r="J2449" t="s">
        <v>29</v>
      </c>
      <c r="K2449" t="s">
        <v>30</v>
      </c>
      <c r="L2449">
        <v>60000000</v>
      </c>
      <c r="M2449">
        <v>2014</v>
      </c>
      <c r="N2449">
        <v>6.2</v>
      </c>
      <c r="O2449">
        <f>Table1[[#This Row],[gross]]-Table1[[#This Row],[budget]]</f>
        <v>-59977549</v>
      </c>
    </row>
    <row r="2450" spans="1:15" x14ac:dyDescent="0.3">
      <c r="A2450" t="s">
        <v>3378</v>
      </c>
      <c r="B2450">
        <v>110</v>
      </c>
      <c r="C2450">
        <v>110</v>
      </c>
      <c r="D2450">
        <v>102055</v>
      </c>
      <c r="E2450" t="s">
        <v>533</v>
      </c>
      <c r="F2450" t="s">
        <v>5759</v>
      </c>
      <c r="G2450" t="s">
        <v>5760</v>
      </c>
      <c r="H2450">
        <v>24570</v>
      </c>
      <c r="I2450">
        <v>72</v>
      </c>
      <c r="J2450" t="s">
        <v>179</v>
      </c>
      <c r="K2450" t="s">
        <v>3042</v>
      </c>
      <c r="L2450">
        <v>300000000</v>
      </c>
      <c r="M2450">
        <v>2008</v>
      </c>
      <c r="N2450">
        <v>6.2</v>
      </c>
      <c r="O2450">
        <f>Table1[[#This Row],[gross]]-Table1[[#This Row],[budget]]</f>
        <v>-299897945</v>
      </c>
    </row>
    <row r="2451" spans="1:15" x14ac:dyDescent="0.3">
      <c r="A2451" t="s">
        <v>3111</v>
      </c>
      <c r="B2451">
        <v>227</v>
      </c>
      <c r="C2451">
        <v>93</v>
      </c>
      <c r="D2451">
        <v>320706665</v>
      </c>
      <c r="E2451" t="s">
        <v>296</v>
      </c>
      <c r="F2451" t="s">
        <v>2025</v>
      </c>
      <c r="G2451" t="s">
        <v>5761</v>
      </c>
      <c r="H2451">
        <v>211971</v>
      </c>
      <c r="I2451">
        <v>326</v>
      </c>
      <c r="J2451" t="s">
        <v>29</v>
      </c>
      <c r="K2451" t="s">
        <v>30</v>
      </c>
      <c r="L2451">
        <v>160000000</v>
      </c>
      <c r="M2451">
        <v>2007</v>
      </c>
      <c r="N2451">
        <v>6.1</v>
      </c>
      <c r="O2451">
        <f>Table1[[#This Row],[gross]]-Table1[[#This Row],[budget]]</f>
        <v>160706665</v>
      </c>
    </row>
    <row r="2452" spans="1:15" x14ac:dyDescent="0.3">
      <c r="A2452" t="s">
        <v>3737</v>
      </c>
      <c r="B2452">
        <v>108</v>
      </c>
      <c r="C2452">
        <v>90</v>
      </c>
      <c r="D2452">
        <v>161487252</v>
      </c>
      <c r="E2452" t="s">
        <v>1941</v>
      </c>
      <c r="F2452" t="s">
        <v>1823</v>
      </c>
      <c r="G2452" t="s">
        <v>5762</v>
      </c>
      <c r="H2452">
        <v>119450</v>
      </c>
      <c r="I2452">
        <v>300</v>
      </c>
      <c r="J2452" t="s">
        <v>29</v>
      </c>
      <c r="K2452" t="s">
        <v>30</v>
      </c>
      <c r="L2452">
        <v>20000000</v>
      </c>
      <c r="M2452">
        <v>1998</v>
      </c>
      <c r="N2452">
        <v>6.1</v>
      </c>
      <c r="O2452">
        <f>Table1[[#This Row],[gross]]-Table1[[#This Row],[budget]]</f>
        <v>141487252</v>
      </c>
    </row>
    <row r="2453" spans="1:15" x14ac:dyDescent="0.3">
      <c r="A2453" t="s">
        <v>959</v>
      </c>
      <c r="B2453">
        <v>324</v>
      </c>
      <c r="C2453">
        <v>110</v>
      </c>
      <c r="D2453">
        <v>113709992</v>
      </c>
      <c r="E2453" t="s">
        <v>73</v>
      </c>
      <c r="F2453" t="s">
        <v>2300</v>
      </c>
      <c r="G2453" t="s">
        <v>5763</v>
      </c>
      <c r="H2453">
        <v>108843</v>
      </c>
      <c r="I2453">
        <v>281</v>
      </c>
      <c r="J2453" t="s">
        <v>29</v>
      </c>
      <c r="K2453" t="s">
        <v>30</v>
      </c>
      <c r="L2453">
        <v>7000000</v>
      </c>
      <c r="M2453">
        <v>2012</v>
      </c>
      <c r="N2453">
        <v>6.1</v>
      </c>
      <c r="O2453">
        <f>Table1[[#This Row],[gross]]-Table1[[#This Row],[budget]]</f>
        <v>106709992</v>
      </c>
    </row>
    <row r="2454" spans="1:15" x14ac:dyDescent="0.3">
      <c r="A2454" t="s">
        <v>3509</v>
      </c>
      <c r="B2454">
        <v>145</v>
      </c>
      <c r="C2454">
        <v>96</v>
      </c>
      <c r="D2454">
        <v>150315155</v>
      </c>
      <c r="E2454" t="s">
        <v>1669</v>
      </c>
      <c r="F2454" t="s">
        <v>1586</v>
      </c>
      <c r="G2454" t="s">
        <v>5764</v>
      </c>
      <c r="H2454">
        <v>54010</v>
      </c>
      <c r="I2454">
        <v>130</v>
      </c>
      <c r="J2454" t="s">
        <v>29</v>
      </c>
      <c r="K2454" t="s">
        <v>30</v>
      </c>
      <c r="L2454">
        <v>50000000</v>
      </c>
      <c r="M2454">
        <v>2015</v>
      </c>
      <c r="N2454">
        <v>6.1</v>
      </c>
      <c r="O2454">
        <f>Table1[[#This Row],[gross]]-Table1[[#This Row],[budget]]</f>
        <v>100315155</v>
      </c>
    </row>
    <row r="2455" spans="1:15" x14ac:dyDescent="0.3">
      <c r="A2455" t="s">
        <v>4158</v>
      </c>
      <c r="B2455">
        <v>48</v>
      </c>
      <c r="C2455">
        <v>129</v>
      </c>
      <c r="D2455">
        <v>121945720</v>
      </c>
      <c r="E2455" t="s">
        <v>5765</v>
      </c>
      <c r="F2455" t="s">
        <v>2769</v>
      </c>
      <c r="G2455" t="s">
        <v>5766</v>
      </c>
      <c r="H2455">
        <v>89972</v>
      </c>
      <c r="I2455">
        <v>126</v>
      </c>
      <c r="J2455" t="s">
        <v>29</v>
      </c>
      <c r="K2455" t="s">
        <v>30</v>
      </c>
      <c r="L2455">
        <v>25000000</v>
      </c>
      <c r="M2455">
        <v>1992</v>
      </c>
      <c r="N2455">
        <v>6.1</v>
      </c>
      <c r="O2455">
        <f>Table1[[#This Row],[gross]]-Table1[[#This Row],[budget]]</f>
        <v>96945720</v>
      </c>
    </row>
    <row r="2456" spans="1:15" x14ac:dyDescent="0.3">
      <c r="A2456" t="s">
        <v>3054</v>
      </c>
      <c r="B2456">
        <v>51</v>
      </c>
      <c r="C2456">
        <v>95</v>
      </c>
      <c r="D2456">
        <v>94900000</v>
      </c>
      <c r="E2456" t="s">
        <v>875</v>
      </c>
      <c r="F2456" t="s">
        <v>5767</v>
      </c>
      <c r="G2456" t="s">
        <v>5768</v>
      </c>
      <c r="H2456">
        <v>35172</v>
      </c>
      <c r="I2456">
        <v>128</v>
      </c>
      <c r="J2456" t="s">
        <v>29</v>
      </c>
      <c r="K2456" t="s">
        <v>30</v>
      </c>
      <c r="L2456">
        <v>4000000</v>
      </c>
      <c r="M2456">
        <v>1983</v>
      </c>
      <c r="N2456">
        <v>6.1</v>
      </c>
      <c r="O2456">
        <f>Table1[[#This Row],[gross]]-Table1[[#This Row],[budget]]</f>
        <v>90900000</v>
      </c>
    </row>
    <row r="2457" spans="1:15" x14ac:dyDescent="0.3">
      <c r="A2457" t="s">
        <v>2103</v>
      </c>
      <c r="B2457">
        <v>237</v>
      </c>
      <c r="C2457">
        <v>123</v>
      </c>
      <c r="D2457">
        <v>215397307</v>
      </c>
      <c r="E2457" t="s">
        <v>715</v>
      </c>
      <c r="F2457" t="s">
        <v>649</v>
      </c>
      <c r="G2457" t="s">
        <v>5769</v>
      </c>
      <c r="H2457">
        <v>242188</v>
      </c>
      <c r="I2457">
        <v>1426</v>
      </c>
      <c r="J2457" t="s">
        <v>29</v>
      </c>
      <c r="K2457" t="s">
        <v>30</v>
      </c>
      <c r="L2457">
        <v>125000000</v>
      </c>
      <c r="M2457">
        <v>2000</v>
      </c>
      <c r="N2457">
        <v>6.1</v>
      </c>
      <c r="O2457">
        <f>Table1[[#This Row],[gross]]-Table1[[#This Row],[budget]]</f>
        <v>90397307</v>
      </c>
    </row>
    <row r="2458" spans="1:15" x14ac:dyDescent="0.3">
      <c r="A2458" t="s">
        <v>3117</v>
      </c>
      <c r="B2458">
        <v>97</v>
      </c>
      <c r="C2458">
        <v>108</v>
      </c>
      <c r="D2458">
        <v>127214072</v>
      </c>
      <c r="E2458" t="s">
        <v>289</v>
      </c>
      <c r="F2458" t="s">
        <v>2848</v>
      </c>
      <c r="G2458" t="s">
        <v>5770</v>
      </c>
      <c r="H2458">
        <v>83786</v>
      </c>
      <c r="I2458">
        <v>392</v>
      </c>
      <c r="J2458" t="s">
        <v>29</v>
      </c>
      <c r="K2458" t="s">
        <v>30</v>
      </c>
      <c r="L2458">
        <v>38000000</v>
      </c>
      <c r="M2458">
        <v>2002</v>
      </c>
      <c r="N2458">
        <v>6.1</v>
      </c>
      <c r="O2458">
        <f>Table1[[#This Row],[gross]]-Table1[[#This Row],[budget]]</f>
        <v>89214072</v>
      </c>
    </row>
    <row r="2459" spans="1:15" x14ac:dyDescent="0.3">
      <c r="A2459" t="s">
        <v>3082</v>
      </c>
      <c r="B2459">
        <v>129</v>
      </c>
      <c r="C2459">
        <v>97</v>
      </c>
      <c r="D2459">
        <v>110222438</v>
      </c>
      <c r="E2459" t="s">
        <v>5771</v>
      </c>
      <c r="F2459" t="s">
        <v>841</v>
      </c>
      <c r="G2459" t="s">
        <v>5772</v>
      </c>
      <c r="H2459">
        <v>96693</v>
      </c>
      <c r="I2459">
        <v>271</v>
      </c>
      <c r="J2459" t="s">
        <v>29</v>
      </c>
      <c r="K2459" t="s">
        <v>30</v>
      </c>
      <c r="L2459">
        <v>26000000</v>
      </c>
      <c r="M2459">
        <v>2003</v>
      </c>
      <c r="N2459">
        <v>6.1</v>
      </c>
      <c r="O2459">
        <f>Table1[[#This Row],[gross]]-Table1[[#This Row],[budget]]</f>
        <v>84222438</v>
      </c>
    </row>
    <row r="2460" spans="1:15" x14ac:dyDescent="0.3">
      <c r="A2460" t="s">
        <v>2460</v>
      </c>
      <c r="B2460">
        <v>101</v>
      </c>
      <c r="C2460">
        <v>112</v>
      </c>
      <c r="D2460">
        <v>91038276</v>
      </c>
      <c r="E2460" t="s">
        <v>875</v>
      </c>
      <c r="F2460" t="s">
        <v>5381</v>
      </c>
      <c r="G2460" t="s">
        <v>5773</v>
      </c>
      <c r="H2460">
        <v>47876</v>
      </c>
      <c r="I2460">
        <v>320</v>
      </c>
      <c r="J2460" t="s">
        <v>29</v>
      </c>
      <c r="K2460" t="s">
        <v>30</v>
      </c>
      <c r="L2460">
        <v>13000000</v>
      </c>
      <c r="M2460">
        <v>2001</v>
      </c>
      <c r="N2460">
        <v>6.1</v>
      </c>
      <c r="O2460">
        <f>Table1[[#This Row],[gross]]-Table1[[#This Row],[budget]]</f>
        <v>78038276</v>
      </c>
    </row>
    <row r="2461" spans="1:15" x14ac:dyDescent="0.3">
      <c r="A2461" t="s">
        <v>1750</v>
      </c>
      <c r="B2461">
        <v>195</v>
      </c>
      <c r="C2461">
        <v>120</v>
      </c>
      <c r="D2461">
        <v>101334374</v>
      </c>
      <c r="E2461" t="s">
        <v>2463</v>
      </c>
      <c r="F2461" t="s">
        <v>2685</v>
      </c>
      <c r="G2461" t="s">
        <v>5774</v>
      </c>
      <c r="H2461">
        <v>124941</v>
      </c>
      <c r="I2461">
        <v>488</v>
      </c>
      <c r="J2461" t="s">
        <v>29</v>
      </c>
      <c r="K2461" t="s">
        <v>30</v>
      </c>
      <c r="L2461">
        <v>24000000</v>
      </c>
      <c r="M2461">
        <v>1997</v>
      </c>
      <c r="N2461">
        <v>6.1</v>
      </c>
      <c r="O2461">
        <f>Table1[[#This Row],[gross]]-Table1[[#This Row],[budget]]</f>
        <v>77334374</v>
      </c>
    </row>
    <row r="2462" spans="1:15" x14ac:dyDescent="0.3">
      <c r="A2462" t="s">
        <v>3525</v>
      </c>
      <c r="B2462">
        <v>165</v>
      </c>
      <c r="C2462">
        <v>109</v>
      </c>
      <c r="D2462">
        <v>78845130</v>
      </c>
      <c r="E2462" t="s">
        <v>4075</v>
      </c>
      <c r="F2462" t="s">
        <v>5775</v>
      </c>
      <c r="G2462" t="s">
        <v>5776</v>
      </c>
      <c r="H2462">
        <v>17596</v>
      </c>
      <c r="I2462">
        <v>94</v>
      </c>
      <c r="J2462" t="s">
        <v>29</v>
      </c>
      <c r="K2462" t="s">
        <v>241</v>
      </c>
      <c r="L2462">
        <v>10000000</v>
      </c>
      <c r="M2462">
        <v>2016</v>
      </c>
      <c r="N2462">
        <v>6.1</v>
      </c>
      <c r="O2462">
        <f>Table1[[#This Row],[gross]]-Table1[[#This Row],[budget]]</f>
        <v>68845130</v>
      </c>
    </row>
    <row r="2463" spans="1:15" x14ac:dyDescent="0.3">
      <c r="A2463" t="s">
        <v>2673</v>
      </c>
      <c r="B2463">
        <v>125</v>
      </c>
      <c r="C2463">
        <v>120</v>
      </c>
      <c r="D2463">
        <v>140459099</v>
      </c>
      <c r="E2463" t="s">
        <v>5777</v>
      </c>
      <c r="F2463" t="s">
        <v>27</v>
      </c>
      <c r="G2463" t="s">
        <v>5778</v>
      </c>
      <c r="H2463">
        <v>135601</v>
      </c>
      <c r="I2463">
        <v>493</v>
      </c>
      <c r="J2463" t="s">
        <v>29</v>
      </c>
      <c r="K2463" t="s">
        <v>30</v>
      </c>
      <c r="L2463">
        <v>75000000</v>
      </c>
      <c r="M2463">
        <v>1998</v>
      </c>
      <c r="N2463">
        <v>6.1</v>
      </c>
      <c r="O2463">
        <f>Table1[[#This Row],[gross]]-Table1[[#This Row],[budget]]</f>
        <v>65459099</v>
      </c>
    </row>
    <row r="2464" spans="1:15" x14ac:dyDescent="0.3">
      <c r="A2464" t="s">
        <v>2992</v>
      </c>
      <c r="B2464">
        <v>25</v>
      </c>
      <c r="C2464">
        <v>109</v>
      </c>
      <c r="D2464">
        <v>69800000</v>
      </c>
      <c r="E2464" t="s">
        <v>5629</v>
      </c>
      <c r="F2464" t="s">
        <v>306</v>
      </c>
      <c r="G2464" t="s">
        <v>5779</v>
      </c>
      <c r="H2464">
        <v>18140</v>
      </c>
      <c r="I2464">
        <v>60</v>
      </c>
      <c r="J2464" t="s">
        <v>29</v>
      </c>
      <c r="K2464" t="s">
        <v>30</v>
      </c>
      <c r="L2464">
        <v>10000000</v>
      </c>
      <c r="M2464">
        <v>1980</v>
      </c>
      <c r="N2464">
        <v>6.1</v>
      </c>
      <c r="O2464">
        <f>Table1[[#This Row],[gross]]-Table1[[#This Row],[budget]]</f>
        <v>59800000</v>
      </c>
    </row>
    <row r="2465" spans="1:15" x14ac:dyDescent="0.3">
      <c r="A2465" t="s">
        <v>1907</v>
      </c>
      <c r="B2465">
        <v>191</v>
      </c>
      <c r="C2465">
        <v>184</v>
      </c>
      <c r="D2465">
        <v>198539855</v>
      </c>
      <c r="E2465" t="s">
        <v>3028</v>
      </c>
      <c r="F2465" t="s">
        <v>3010</v>
      </c>
      <c r="G2465" t="s">
        <v>5780</v>
      </c>
      <c r="H2465">
        <v>254111</v>
      </c>
      <c r="I2465">
        <v>1999</v>
      </c>
      <c r="J2465" t="s">
        <v>29</v>
      </c>
      <c r="K2465" t="s">
        <v>30</v>
      </c>
      <c r="L2465">
        <v>140000000</v>
      </c>
      <c r="M2465">
        <v>2001</v>
      </c>
      <c r="N2465">
        <v>6.1</v>
      </c>
      <c r="O2465">
        <f>Table1[[#This Row],[gross]]-Table1[[#This Row],[budget]]</f>
        <v>58539855</v>
      </c>
    </row>
    <row r="2466" spans="1:15" x14ac:dyDescent="0.3">
      <c r="A2466" t="s">
        <v>4146</v>
      </c>
      <c r="B2466">
        <v>139</v>
      </c>
      <c r="C2466">
        <v>105</v>
      </c>
      <c r="D2466">
        <v>77264926</v>
      </c>
      <c r="E2466" t="s">
        <v>1669</v>
      </c>
      <c r="F2466" t="s">
        <v>5781</v>
      </c>
      <c r="G2466" t="s">
        <v>5782</v>
      </c>
      <c r="H2466">
        <v>21176</v>
      </c>
      <c r="I2466">
        <v>107</v>
      </c>
      <c r="J2466" t="s">
        <v>29</v>
      </c>
      <c r="K2466" t="s">
        <v>30</v>
      </c>
      <c r="L2466">
        <v>25000000</v>
      </c>
      <c r="M2466">
        <v>2012</v>
      </c>
      <c r="N2466">
        <v>6.1</v>
      </c>
      <c r="O2466">
        <f>Table1[[#This Row],[gross]]-Table1[[#This Row],[budget]]</f>
        <v>52264926</v>
      </c>
    </row>
    <row r="2467" spans="1:15" x14ac:dyDescent="0.3">
      <c r="A2467" t="s">
        <v>2121</v>
      </c>
      <c r="B2467">
        <v>208</v>
      </c>
      <c r="C2467">
        <v>88</v>
      </c>
      <c r="D2467">
        <v>190418803</v>
      </c>
      <c r="E2467" t="s">
        <v>5783</v>
      </c>
      <c r="F2467" t="s">
        <v>665</v>
      </c>
      <c r="G2467" t="s">
        <v>5784</v>
      </c>
      <c r="H2467">
        <v>270207</v>
      </c>
      <c r="I2467">
        <v>606</v>
      </c>
      <c r="J2467" t="s">
        <v>29</v>
      </c>
      <c r="K2467" t="s">
        <v>30</v>
      </c>
      <c r="L2467">
        <v>140000000</v>
      </c>
      <c r="M2467">
        <v>2002</v>
      </c>
      <c r="N2467">
        <v>6.1</v>
      </c>
      <c r="O2467">
        <f>Table1[[#This Row],[gross]]-Table1[[#This Row],[budget]]</f>
        <v>50418803</v>
      </c>
    </row>
    <row r="2468" spans="1:15" x14ac:dyDescent="0.3">
      <c r="A2468" t="s">
        <v>4631</v>
      </c>
      <c r="B2468">
        <v>55</v>
      </c>
      <c r="C2468">
        <v>98</v>
      </c>
      <c r="D2468">
        <v>57176582</v>
      </c>
      <c r="E2468" t="s">
        <v>676</v>
      </c>
      <c r="F2468" t="s">
        <v>5785</v>
      </c>
      <c r="G2468" t="s">
        <v>5786</v>
      </c>
      <c r="H2468">
        <v>27492</v>
      </c>
      <c r="I2468">
        <v>84</v>
      </c>
      <c r="J2468" t="s">
        <v>29</v>
      </c>
      <c r="K2468" t="s">
        <v>30</v>
      </c>
      <c r="L2468">
        <v>9500000</v>
      </c>
      <c r="M2468">
        <v>2000</v>
      </c>
      <c r="N2468">
        <v>6.1</v>
      </c>
      <c r="O2468">
        <f>Table1[[#This Row],[gross]]-Table1[[#This Row],[budget]]</f>
        <v>47676582</v>
      </c>
    </row>
    <row r="2469" spans="1:15" x14ac:dyDescent="0.3">
      <c r="A2469" t="s">
        <v>3746</v>
      </c>
      <c r="B2469">
        <v>175</v>
      </c>
      <c r="C2469">
        <v>111</v>
      </c>
      <c r="D2469">
        <v>76806312</v>
      </c>
      <c r="E2469" t="s">
        <v>289</v>
      </c>
      <c r="F2469" t="s">
        <v>1921</v>
      </c>
      <c r="G2469" t="s">
        <v>5787</v>
      </c>
      <c r="H2469">
        <v>124501</v>
      </c>
      <c r="I2469">
        <v>154</v>
      </c>
      <c r="J2469" t="s">
        <v>29</v>
      </c>
      <c r="K2469" t="s">
        <v>30</v>
      </c>
      <c r="L2469">
        <v>30000000</v>
      </c>
      <c r="M2469">
        <v>2008</v>
      </c>
      <c r="N2469">
        <v>6.1</v>
      </c>
      <c r="O2469">
        <f>Table1[[#This Row],[gross]]-Table1[[#This Row],[budget]]</f>
        <v>46806312</v>
      </c>
    </row>
    <row r="2470" spans="1:15" x14ac:dyDescent="0.3">
      <c r="A2470" t="s">
        <v>3661</v>
      </c>
      <c r="B2470">
        <v>41</v>
      </c>
      <c r="C2470">
        <v>78</v>
      </c>
      <c r="D2470">
        <v>76501438</v>
      </c>
      <c r="E2470" t="s">
        <v>3666</v>
      </c>
      <c r="F2470" t="s">
        <v>5788</v>
      </c>
      <c r="G2470" t="s">
        <v>5789</v>
      </c>
      <c r="H2470">
        <v>8146</v>
      </c>
      <c r="I2470">
        <v>49</v>
      </c>
      <c r="J2470" t="s">
        <v>29</v>
      </c>
      <c r="K2470" t="s">
        <v>227</v>
      </c>
      <c r="L2470">
        <v>30000000</v>
      </c>
      <c r="M2470">
        <v>2000</v>
      </c>
      <c r="N2470">
        <v>6.1</v>
      </c>
      <c r="O2470">
        <f>Table1[[#This Row],[gross]]-Table1[[#This Row],[budget]]</f>
        <v>46501438</v>
      </c>
    </row>
    <row r="2471" spans="1:15" x14ac:dyDescent="0.3">
      <c r="A2471" t="s">
        <v>3252</v>
      </c>
      <c r="B2471">
        <v>148</v>
      </c>
      <c r="C2471">
        <v>101</v>
      </c>
      <c r="D2471">
        <v>80276912</v>
      </c>
      <c r="E2471" t="s">
        <v>289</v>
      </c>
      <c r="F2471" t="s">
        <v>5790</v>
      </c>
      <c r="G2471" t="s">
        <v>5791</v>
      </c>
      <c r="H2471">
        <v>140740</v>
      </c>
      <c r="I2471">
        <v>151</v>
      </c>
      <c r="J2471" t="s">
        <v>29</v>
      </c>
      <c r="K2471" t="s">
        <v>30</v>
      </c>
      <c r="L2471">
        <v>35000000</v>
      </c>
      <c r="M2471">
        <v>2008</v>
      </c>
      <c r="N2471">
        <v>6.1</v>
      </c>
      <c r="O2471">
        <f>Table1[[#This Row],[gross]]-Table1[[#This Row],[budget]]</f>
        <v>45276912</v>
      </c>
    </row>
    <row r="2472" spans="1:15" x14ac:dyDescent="0.3">
      <c r="A2472" t="s">
        <v>4621</v>
      </c>
      <c r="B2472">
        <v>358</v>
      </c>
      <c r="C2472">
        <v>114</v>
      </c>
      <c r="D2472">
        <v>155181732</v>
      </c>
      <c r="E2472" t="s">
        <v>1050</v>
      </c>
      <c r="F2472" t="s">
        <v>3495</v>
      </c>
      <c r="G2472" t="s">
        <v>5792</v>
      </c>
      <c r="H2472">
        <v>147497</v>
      </c>
      <c r="I2472">
        <v>499</v>
      </c>
      <c r="J2472" t="s">
        <v>29</v>
      </c>
      <c r="K2472" t="s">
        <v>30</v>
      </c>
      <c r="L2472">
        <v>110000000</v>
      </c>
      <c r="M2472">
        <v>2015</v>
      </c>
      <c r="N2472">
        <v>6.1</v>
      </c>
      <c r="O2472">
        <f>Table1[[#This Row],[gross]]-Table1[[#This Row],[budget]]</f>
        <v>45181732</v>
      </c>
    </row>
    <row r="2473" spans="1:15" x14ac:dyDescent="0.3">
      <c r="A2473" t="s">
        <v>3606</v>
      </c>
      <c r="B2473">
        <v>242</v>
      </c>
      <c r="C2473">
        <v>97</v>
      </c>
      <c r="D2473">
        <v>52200504</v>
      </c>
      <c r="E2473" t="s">
        <v>1453</v>
      </c>
      <c r="F2473" t="s">
        <v>3700</v>
      </c>
      <c r="G2473" t="s">
        <v>5793</v>
      </c>
      <c r="H2473">
        <v>54190</v>
      </c>
      <c r="I2473">
        <v>183</v>
      </c>
      <c r="J2473" t="s">
        <v>29</v>
      </c>
      <c r="K2473" t="s">
        <v>442</v>
      </c>
      <c r="L2473">
        <v>10000000</v>
      </c>
      <c r="M2473">
        <v>2015</v>
      </c>
      <c r="N2473">
        <v>6.1</v>
      </c>
      <c r="O2473">
        <f>Table1[[#This Row],[gross]]-Table1[[#This Row],[budget]]</f>
        <v>42200504</v>
      </c>
    </row>
    <row r="2474" spans="1:15" x14ac:dyDescent="0.3">
      <c r="A2474" t="s">
        <v>1962</v>
      </c>
      <c r="B2474">
        <v>156</v>
      </c>
      <c r="C2474">
        <v>94</v>
      </c>
      <c r="D2474">
        <v>59573085</v>
      </c>
      <c r="E2474" t="s">
        <v>4368</v>
      </c>
      <c r="F2474" t="s">
        <v>4369</v>
      </c>
      <c r="G2474" t="s">
        <v>5794</v>
      </c>
      <c r="H2474">
        <v>13562</v>
      </c>
      <c r="I2474">
        <v>103</v>
      </c>
      <c r="J2474" t="s">
        <v>29</v>
      </c>
      <c r="K2474" t="s">
        <v>30</v>
      </c>
      <c r="L2474">
        <v>18000000</v>
      </c>
      <c r="M2474">
        <v>2016</v>
      </c>
      <c r="N2474">
        <v>6.1</v>
      </c>
      <c r="O2474">
        <f>Table1[[#This Row],[gross]]-Table1[[#This Row],[budget]]</f>
        <v>41573085</v>
      </c>
    </row>
    <row r="2475" spans="1:15" x14ac:dyDescent="0.3">
      <c r="A2475" t="s">
        <v>3645</v>
      </c>
      <c r="B2475">
        <v>5</v>
      </c>
      <c r="C2475">
        <v>86</v>
      </c>
      <c r="D2475">
        <v>39552600</v>
      </c>
      <c r="E2475" t="s">
        <v>5795</v>
      </c>
      <c r="F2475" t="s">
        <v>5796</v>
      </c>
      <c r="G2475" t="s">
        <v>5797</v>
      </c>
      <c r="H2475">
        <v>3411</v>
      </c>
      <c r="I2475">
        <v>36</v>
      </c>
      <c r="J2475" t="s">
        <v>29</v>
      </c>
      <c r="K2475" t="s">
        <v>30</v>
      </c>
      <c r="L2475">
        <v>500000</v>
      </c>
      <c r="M2475">
        <v>1974</v>
      </c>
      <c r="N2475">
        <v>6.1</v>
      </c>
      <c r="O2475">
        <f>Table1[[#This Row],[gross]]-Table1[[#This Row],[budget]]</f>
        <v>39052600</v>
      </c>
    </row>
    <row r="2476" spans="1:15" x14ac:dyDescent="0.3">
      <c r="A2476" t="s">
        <v>4052</v>
      </c>
      <c r="B2476">
        <v>90</v>
      </c>
      <c r="C2476">
        <v>100</v>
      </c>
      <c r="D2476">
        <v>48637684</v>
      </c>
      <c r="E2476" t="s">
        <v>289</v>
      </c>
      <c r="F2476" t="s">
        <v>3423</v>
      </c>
      <c r="G2476" t="s">
        <v>5798</v>
      </c>
      <c r="H2476">
        <v>16979</v>
      </c>
      <c r="I2476">
        <v>42</v>
      </c>
      <c r="J2476" t="s">
        <v>29</v>
      </c>
      <c r="K2476" t="s">
        <v>30</v>
      </c>
      <c r="L2476">
        <v>12500000</v>
      </c>
      <c r="M2476">
        <v>2014</v>
      </c>
      <c r="N2476">
        <v>6.1</v>
      </c>
      <c r="O2476">
        <f>Table1[[#This Row],[gross]]-Table1[[#This Row],[budget]]</f>
        <v>36137684</v>
      </c>
    </row>
    <row r="2477" spans="1:15" x14ac:dyDescent="0.3">
      <c r="A2477" t="s">
        <v>5107</v>
      </c>
      <c r="B2477">
        <v>37</v>
      </c>
      <c r="C2477">
        <v>117</v>
      </c>
      <c r="D2477">
        <v>49121934</v>
      </c>
      <c r="E2477" t="s">
        <v>699</v>
      </c>
      <c r="F2477" t="s">
        <v>3077</v>
      </c>
      <c r="G2477" t="s">
        <v>5799</v>
      </c>
      <c r="H2477">
        <v>6528</v>
      </c>
      <c r="I2477">
        <v>32</v>
      </c>
      <c r="J2477" t="s">
        <v>29</v>
      </c>
      <c r="K2477" t="s">
        <v>30</v>
      </c>
      <c r="L2477">
        <v>13000000</v>
      </c>
      <c r="M2477">
        <v>2007</v>
      </c>
      <c r="N2477">
        <v>6.1</v>
      </c>
      <c r="O2477">
        <f>Table1[[#This Row],[gross]]-Table1[[#This Row],[budget]]</f>
        <v>36121934</v>
      </c>
    </row>
    <row r="2478" spans="1:15" x14ac:dyDescent="0.3">
      <c r="A2478" t="s">
        <v>4559</v>
      </c>
      <c r="B2478">
        <v>118</v>
      </c>
      <c r="C2478">
        <v>101</v>
      </c>
      <c r="D2478">
        <v>93307796</v>
      </c>
      <c r="E2478" t="s">
        <v>289</v>
      </c>
      <c r="F2478" t="s">
        <v>5800</v>
      </c>
      <c r="G2478" t="s">
        <v>5801</v>
      </c>
      <c r="H2478">
        <v>85673</v>
      </c>
      <c r="I2478">
        <v>269</v>
      </c>
      <c r="J2478" t="s">
        <v>29</v>
      </c>
      <c r="K2478" t="s">
        <v>30</v>
      </c>
      <c r="L2478">
        <v>60000000</v>
      </c>
      <c r="M2478">
        <v>2002</v>
      </c>
      <c r="N2478">
        <v>6.1</v>
      </c>
      <c r="O2478">
        <f>Table1[[#This Row],[gross]]-Table1[[#This Row],[budget]]</f>
        <v>33307796</v>
      </c>
    </row>
    <row r="2479" spans="1:15" x14ac:dyDescent="0.3">
      <c r="A2479" t="s">
        <v>4569</v>
      </c>
      <c r="B2479">
        <v>31</v>
      </c>
      <c r="C2479">
        <v>101</v>
      </c>
      <c r="D2479">
        <v>53146000</v>
      </c>
      <c r="E2479" t="s">
        <v>208</v>
      </c>
      <c r="F2479" t="s">
        <v>5499</v>
      </c>
      <c r="G2479" t="s">
        <v>5802</v>
      </c>
      <c r="H2479">
        <v>9845</v>
      </c>
      <c r="I2479">
        <v>77</v>
      </c>
      <c r="J2479" t="s">
        <v>29</v>
      </c>
      <c r="K2479" t="s">
        <v>30</v>
      </c>
      <c r="L2479">
        <v>20000000</v>
      </c>
      <c r="M2479">
        <v>1996</v>
      </c>
      <c r="N2479">
        <v>6.1</v>
      </c>
      <c r="O2479">
        <f>Table1[[#This Row],[gross]]-Table1[[#This Row],[budget]]</f>
        <v>33146000</v>
      </c>
    </row>
    <row r="2480" spans="1:15" x14ac:dyDescent="0.3">
      <c r="A2480" t="s">
        <v>481</v>
      </c>
      <c r="B2480">
        <v>125</v>
      </c>
      <c r="C2480">
        <v>123</v>
      </c>
      <c r="D2480">
        <v>66808615</v>
      </c>
      <c r="E2480" t="s">
        <v>5803</v>
      </c>
      <c r="F2480" t="s">
        <v>221</v>
      </c>
      <c r="G2480" t="s">
        <v>5804</v>
      </c>
      <c r="H2480">
        <v>87351</v>
      </c>
      <c r="I2480">
        <v>344</v>
      </c>
      <c r="J2480" t="s">
        <v>29</v>
      </c>
      <c r="K2480" t="s">
        <v>30</v>
      </c>
      <c r="L2480">
        <v>34000000</v>
      </c>
      <c r="M2480">
        <v>2001</v>
      </c>
      <c r="N2480">
        <v>6.1</v>
      </c>
      <c r="O2480">
        <f>Table1[[#This Row],[gross]]-Table1[[#This Row],[budget]]</f>
        <v>32808615</v>
      </c>
    </row>
    <row r="2481" spans="1:15" x14ac:dyDescent="0.3">
      <c r="A2481" t="s">
        <v>4738</v>
      </c>
      <c r="B2481">
        <v>70</v>
      </c>
      <c r="C2481">
        <v>115</v>
      </c>
      <c r="D2481">
        <v>55973336</v>
      </c>
      <c r="E2481" t="s">
        <v>1576</v>
      </c>
      <c r="F2481" t="s">
        <v>924</v>
      </c>
      <c r="G2481" t="s">
        <v>5805</v>
      </c>
      <c r="H2481">
        <v>57040</v>
      </c>
      <c r="I2481">
        <v>365</v>
      </c>
      <c r="J2481" t="s">
        <v>29</v>
      </c>
      <c r="K2481" t="s">
        <v>30</v>
      </c>
      <c r="L2481">
        <v>25000000</v>
      </c>
      <c r="M2481">
        <v>2000</v>
      </c>
      <c r="N2481">
        <v>6.1</v>
      </c>
      <c r="O2481">
        <f>Table1[[#This Row],[gross]]-Table1[[#This Row],[budget]]</f>
        <v>30973336</v>
      </c>
    </row>
    <row r="2482" spans="1:15" x14ac:dyDescent="0.3">
      <c r="A2482" t="s">
        <v>1948</v>
      </c>
      <c r="B2482">
        <v>144</v>
      </c>
      <c r="C2482">
        <v>99</v>
      </c>
      <c r="D2482">
        <v>109993847</v>
      </c>
      <c r="E2482" t="s">
        <v>3376</v>
      </c>
      <c r="F2482" t="s">
        <v>1823</v>
      </c>
      <c r="G2482" t="s">
        <v>5806</v>
      </c>
      <c r="H2482">
        <v>72326</v>
      </c>
      <c r="I2482">
        <v>116</v>
      </c>
      <c r="J2482" t="s">
        <v>29</v>
      </c>
      <c r="K2482" t="s">
        <v>30</v>
      </c>
      <c r="L2482">
        <v>80000000</v>
      </c>
      <c r="M2482">
        <v>2008</v>
      </c>
      <c r="N2482">
        <v>6.1</v>
      </c>
      <c r="O2482">
        <f>Table1[[#This Row],[gross]]-Table1[[#This Row],[budget]]</f>
        <v>29993847</v>
      </c>
    </row>
    <row r="2483" spans="1:15" x14ac:dyDescent="0.3">
      <c r="A2483" t="s">
        <v>934</v>
      </c>
      <c r="B2483">
        <v>173</v>
      </c>
      <c r="C2483">
        <v>101</v>
      </c>
      <c r="D2483">
        <v>88200225</v>
      </c>
      <c r="E2483" t="s">
        <v>338</v>
      </c>
      <c r="F2483" t="s">
        <v>5807</v>
      </c>
      <c r="G2483" t="s">
        <v>5808</v>
      </c>
      <c r="H2483">
        <v>120795</v>
      </c>
      <c r="I2483">
        <v>308</v>
      </c>
      <c r="J2483" t="s">
        <v>29</v>
      </c>
      <c r="K2483" t="s">
        <v>30</v>
      </c>
      <c r="L2483">
        <v>60000000</v>
      </c>
      <c r="M2483">
        <v>2004</v>
      </c>
      <c r="N2483">
        <v>6.1</v>
      </c>
      <c r="O2483">
        <f>Table1[[#This Row],[gross]]-Table1[[#This Row],[budget]]</f>
        <v>28200225</v>
      </c>
    </row>
    <row r="2484" spans="1:15" x14ac:dyDescent="0.3">
      <c r="A2484" t="s">
        <v>3591</v>
      </c>
      <c r="B2484">
        <v>204</v>
      </c>
      <c r="C2484">
        <v>99</v>
      </c>
      <c r="D2484">
        <v>58879132</v>
      </c>
      <c r="E2484" t="s">
        <v>1929</v>
      </c>
      <c r="F2484" t="s">
        <v>464</v>
      </c>
      <c r="G2484" t="s">
        <v>5809</v>
      </c>
      <c r="H2484">
        <v>66123</v>
      </c>
      <c r="I2484">
        <v>219</v>
      </c>
      <c r="J2484" t="s">
        <v>29</v>
      </c>
      <c r="K2484" t="s">
        <v>30</v>
      </c>
      <c r="L2484">
        <v>31000000</v>
      </c>
      <c r="M2484">
        <v>2015</v>
      </c>
      <c r="N2484">
        <v>6.1</v>
      </c>
      <c r="O2484">
        <f>Table1[[#This Row],[gross]]-Table1[[#This Row],[budget]]</f>
        <v>27879132</v>
      </c>
    </row>
    <row r="2485" spans="1:15" x14ac:dyDescent="0.3">
      <c r="A2485" t="s">
        <v>2342</v>
      </c>
      <c r="B2485">
        <v>190</v>
      </c>
      <c r="C2485">
        <v>90</v>
      </c>
      <c r="D2485">
        <v>37470017</v>
      </c>
      <c r="E2485" t="s">
        <v>2463</v>
      </c>
      <c r="F2485" t="s">
        <v>306</v>
      </c>
      <c r="G2485" t="s">
        <v>5810</v>
      </c>
      <c r="H2485">
        <v>86890</v>
      </c>
      <c r="I2485">
        <v>985</v>
      </c>
      <c r="J2485" t="s">
        <v>29</v>
      </c>
      <c r="K2485" t="s">
        <v>227</v>
      </c>
      <c r="L2485">
        <v>10000000</v>
      </c>
      <c r="M2485">
        <v>2001</v>
      </c>
      <c r="N2485">
        <v>6.1</v>
      </c>
      <c r="O2485">
        <f>Table1[[#This Row],[gross]]-Table1[[#This Row],[budget]]</f>
        <v>27470017</v>
      </c>
    </row>
    <row r="2486" spans="1:15" x14ac:dyDescent="0.3">
      <c r="A2486" t="s">
        <v>3650</v>
      </c>
      <c r="B2486">
        <v>19</v>
      </c>
      <c r="C2486">
        <v>84</v>
      </c>
      <c r="D2486">
        <v>27979400</v>
      </c>
      <c r="E2486" t="s">
        <v>2113</v>
      </c>
      <c r="F2486" t="s">
        <v>5345</v>
      </c>
      <c r="G2486" t="s">
        <v>5811</v>
      </c>
      <c r="H2486">
        <v>37611</v>
      </c>
      <c r="I2486">
        <v>72</v>
      </c>
      <c r="J2486" t="s">
        <v>29</v>
      </c>
      <c r="K2486" t="s">
        <v>30</v>
      </c>
      <c r="L2486">
        <v>8200000</v>
      </c>
      <c r="M2486">
        <v>1993</v>
      </c>
      <c r="N2486">
        <v>6.1</v>
      </c>
      <c r="O2486">
        <f>Table1[[#This Row],[gross]]-Table1[[#This Row],[budget]]</f>
        <v>19779400</v>
      </c>
    </row>
    <row r="2487" spans="1:15" x14ac:dyDescent="0.3">
      <c r="A2487" t="s">
        <v>3689</v>
      </c>
      <c r="B2487">
        <v>119</v>
      </c>
      <c r="C2487">
        <v>98</v>
      </c>
      <c r="D2487">
        <v>56044241</v>
      </c>
      <c r="E2487" t="s">
        <v>519</v>
      </c>
      <c r="F2487" t="s">
        <v>3010</v>
      </c>
      <c r="G2487" t="s">
        <v>5812</v>
      </c>
      <c r="H2487">
        <v>122187</v>
      </c>
      <c r="I2487">
        <v>339</v>
      </c>
      <c r="J2487" t="s">
        <v>29</v>
      </c>
      <c r="K2487" t="s">
        <v>30</v>
      </c>
      <c r="L2487">
        <v>37000000</v>
      </c>
      <c r="M2487">
        <v>2004</v>
      </c>
      <c r="N2487">
        <v>6.1</v>
      </c>
      <c r="O2487">
        <f>Table1[[#This Row],[gross]]-Table1[[#This Row],[budget]]</f>
        <v>19044241</v>
      </c>
    </row>
    <row r="2488" spans="1:15" x14ac:dyDescent="0.3">
      <c r="A2488" t="s">
        <v>2988</v>
      </c>
      <c r="B2488">
        <v>264</v>
      </c>
      <c r="C2488">
        <v>133</v>
      </c>
      <c r="D2488">
        <v>160201106</v>
      </c>
      <c r="E2488" t="s">
        <v>715</v>
      </c>
      <c r="F2488" t="s">
        <v>2018</v>
      </c>
      <c r="G2488" t="s">
        <v>5813</v>
      </c>
      <c r="H2488">
        <v>169914</v>
      </c>
      <c r="I2488">
        <v>1185</v>
      </c>
      <c r="J2488" t="s">
        <v>29</v>
      </c>
      <c r="K2488" t="s">
        <v>200</v>
      </c>
      <c r="L2488">
        <v>142000000</v>
      </c>
      <c r="M2488">
        <v>2002</v>
      </c>
      <c r="N2488">
        <v>6.1</v>
      </c>
      <c r="O2488">
        <f>Table1[[#This Row],[gross]]-Table1[[#This Row],[budget]]</f>
        <v>18201106</v>
      </c>
    </row>
    <row r="2489" spans="1:15" x14ac:dyDescent="0.3">
      <c r="A2489" t="s">
        <v>3615</v>
      </c>
      <c r="B2489">
        <v>164</v>
      </c>
      <c r="C2489">
        <v>94</v>
      </c>
      <c r="D2489">
        <v>26049082</v>
      </c>
      <c r="E2489" t="s">
        <v>289</v>
      </c>
      <c r="F2489" t="s">
        <v>5814</v>
      </c>
      <c r="G2489" t="s">
        <v>5815</v>
      </c>
      <c r="H2489">
        <v>76791</v>
      </c>
      <c r="I2489">
        <v>100</v>
      </c>
      <c r="J2489" t="s">
        <v>29</v>
      </c>
      <c r="K2489" t="s">
        <v>30</v>
      </c>
      <c r="L2489">
        <v>8000000</v>
      </c>
      <c r="M2489">
        <v>2014</v>
      </c>
      <c r="N2489">
        <v>6.1</v>
      </c>
      <c r="O2489">
        <f>Table1[[#This Row],[gross]]-Table1[[#This Row],[budget]]</f>
        <v>18049082</v>
      </c>
    </row>
    <row r="2490" spans="1:15" x14ac:dyDescent="0.3">
      <c r="A2490" t="s">
        <v>4154</v>
      </c>
      <c r="B2490">
        <v>242</v>
      </c>
      <c r="C2490">
        <v>87</v>
      </c>
      <c r="D2490">
        <v>19100000</v>
      </c>
      <c r="E2490" t="s">
        <v>211</v>
      </c>
      <c r="F2490" t="s">
        <v>5816</v>
      </c>
      <c r="G2490" t="s">
        <v>5817</v>
      </c>
      <c r="H2490">
        <v>39690</v>
      </c>
      <c r="I2490">
        <v>394</v>
      </c>
      <c r="J2490" t="s">
        <v>29</v>
      </c>
      <c r="K2490" t="s">
        <v>30</v>
      </c>
      <c r="L2490">
        <v>1250000</v>
      </c>
      <c r="M2490">
        <v>1981</v>
      </c>
      <c r="N2490">
        <v>6.1</v>
      </c>
      <c r="O2490">
        <f>Table1[[#This Row],[gross]]-Table1[[#This Row],[budget]]</f>
        <v>17850000</v>
      </c>
    </row>
    <row r="2491" spans="1:15" x14ac:dyDescent="0.3">
      <c r="A2491" t="s">
        <v>2286</v>
      </c>
      <c r="B2491">
        <v>165</v>
      </c>
      <c r="C2491">
        <v>110</v>
      </c>
      <c r="D2491">
        <v>39263506</v>
      </c>
      <c r="E2491" t="s">
        <v>208</v>
      </c>
      <c r="F2491" t="s">
        <v>3757</v>
      </c>
      <c r="G2491" t="s">
        <v>5818</v>
      </c>
      <c r="H2491">
        <v>40469</v>
      </c>
      <c r="I2491">
        <v>135</v>
      </c>
      <c r="J2491" t="s">
        <v>29</v>
      </c>
      <c r="K2491" t="s">
        <v>30</v>
      </c>
      <c r="L2491">
        <v>22000000</v>
      </c>
      <c r="M2491">
        <v>2008</v>
      </c>
      <c r="N2491">
        <v>6.1</v>
      </c>
      <c r="O2491">
        <f>Table1[[#This Row],[gross]]-Table1[[#This Row],[budget]]</f>
        <v>17263506</v>
      </c>
    </row>
    <row r="2492" spans="1:15" x14ac:dyDescent="0.3">
      <c r="A2492" t="s">
        <v>3989</v>
      </c>
      <c r="B2492">
        <v>103</v>
      </c>
      <c r="C2492">
        <v>90</v>
      </c>
      <c r="D2492">
        <v>31585300</v>
      </c>
      <c r="E2492" t="s">
        <v>289</v>
      </c>
      <c r="F2492" t="s">
        <v>5819</v>
      </c>
      <c r="G2492" t="s">
        <v>5820</v>
      </c>
      <c r="H2492">
        <v>38248</v>
      </c>
      <c r="I2492">
        <v>250</v>
      </c>
      <c r="J2492" t="s">
        <v>29</v>
      </c>
      <c r="K2492" t="s">
        <v>30</v>
      </c>
      <c r="L2492">
        <v>15000000</v>
      </c>
      <c r="M2492">
        <v>2005</v>
      </c>
      <c r="N2492">
        <v>6.1</v>
      </c>
      <c r="O2492">
        <f>Table1[[#This Row],[gross]]-Table1[[#This Row],[budget]]</f>
        <v>16585300</v>
      </c>
    </row>
    <row r="2493" spans="1:15" x14ac:dyDescent="0.3">
      <c r="A2493" t="s">
        <v>3633</v>
      </c>
      <c r="B2493">
        <v>40</v>
      </c>
      <c r="C2493">
        <v>90</v>
      </c>
      <c r="D2493">
        <v>22235901</v>
      </c>
      <c r="E2493" t="s">
        <v>289</v>
      </c>
      <c r="F2493" t="s">
        <v>2190</v>
      </c>
      <c r="G2493" t="s">
        <v>5821</v>
      </c>
      <c r="H2493">
        <v>4339</v>
      </c>
      <c r="I2493">
        <v>31</v>
      </c>
      <c r="J2493" t="s">
        <v>29</v>
      </c>
      <c r="K2493" t="s">
        <v>30</v>
      </c>
      <c r="L2493">
        <v>6000000</v>
      </c>
      <c r="M2493">
        <v>2001</v>
      </c>
      <c r="N2493">
        <v>6.1</v>
      </c>
      <c r="O2493">
        <f>Table1[[#This Row],[gross]]-Table1[[#This Row],[budget]]</f>
        <v>16235901</v>
      </c>
    </row>
    <row r="2494" spans="1:15" x14ac:dyDescent="0.3">
      <c r="A2494" t="s">
        <v>3291</v>
      </c>
      <c r="B2494">
        <v>196</v>
      </c>
      <c r="C2494">
        <v>93</v>
      </c>
      <c r="D2494">
        <v>21197315</v>
      </c>
      <c r="E2494" t="s">
        <v>211</v>
      </c>
      <c r="F2494" t="s">
        <v>5822</v>
      </c>
      <c r="G2494" t="s">
        <v>5823</v>
      </c>
      <c r="H2494">
        <v>49948</v>
      </c>
      <c r="I2494">
        <v>211</v>
      </c>
      <c r="J2494" t="s">
        <v>29</v>
      </c>
      <c r="K2494" t="s">
        <v>30</v>
      </c>
      <c r="L2494">
        <v>5000000</v>
      </c>
      <c r="M2494">
        <v>2014</v>
      </c>
      <c r="N2494">
        <v>6.1</v>
      </c>
      <c r="O2494">
        <f>Table1[[#This Row],[gross]]-Table1[[#This Row],[budget]]</f>
        <v>16197315</v>
      </c>
    </row>
    <row r="2495" spans="1:15" x14ac:dyDescent="0.3">
      <c r="A2495" t="s">
        <v>2549</v>
      </c>
      <c r="B2495">
        <v>29</v>
      </c>
      <c r="C2495">
        <v>97</v>
      </c>
      <c r="D2495">
        <v>41067398</v>
      </c>
      <c r="E2495" t="s">
        <v>1562</v>
      </c>
      <c r="F2495" t="s">
        <v>5824</v>
      </c>
      <c r="G2495" t="s">
        <v>5825</v>
      </c>
      <c r="H2495">
        <v>22748</v>
      </c>
      <c r="I2495">
        <v>41</v>
      </c>
      <c r="J2495" t="s">
        <v>29</v>
      </c>
      <c r="K2495" t="s">
        <v>30</v>
      </c>
      <c r="L2495">
        <v>25000000</v>
      </c>
      <c r="M2495">
        <v>1997</v>
      </c>
      <c r="N2495">
        <v>6.1</v>
      </c>
      <c r="O2495">
        <f>Table1[[#This Row],[gross]]-Table1[[#This Row],[budget]]</f>
        <v>16067398</v>
      </c>
    </row>
    <row r="2496" spans="1:15" x14ac:dyDescent="0.3">
      <c r="A2496" t="s">
        <v>3625</v>
      </c>
      <c r="B2496">
        <v>57</v>
      </c>
      <c r="C2496">
        <v>91</v>
      </c>
      <c r="D2496">
        <v>27052167</v>
      </c>
      <c r="E2496" t="s">
        <v>1562</v>
      </c>
      <c r="F2496" t="s">
        <v>1223</v>
      </c>
      <c r="G2496" t="s">
        <v>5826</v>
      </c>
      <c r="H2496">
        <v>24834</v>
      </c>
      <c r="I2496">
        <v>168</v>
      </c>
      <c r="J2496" t="s">
        <v>29</v>
      </c>
      <c r="K2496" t="s">
        <v>30</v>
      </c>
      <c r="L2496">
        <v>13000000</v>
      </c>
      <c r="M2496">
        <v>1998</v>
      </c>
      <c r="N2496">
        <v>6.1</v>
      </c>
      <c r="O2496">
        <f>Table1[[#This Row],[gross]]-Table1[[#This Row],[budget]]</f>
        <v>14052167</v>
      </c>
    </row>
    <row r="2497" spans="1:15" x14ac:dyDescent="0.3">
      <c r="A2497" t="s">
        <v>2446</v>
      </c>
      <c r="B2497">
        <v>100</v>
      </c>
      <c r="C2497">
        <v>108</v>
      </c>
      <c r="D2497">
        <v>53955614</v>
      </c>
      <c r="E2497" t="s">
        <v>5827</v>
      </c>
      <c r="F2497" t="s">
        <v>2639</v>
      </c>
      <c r="G2497" t="s">
        <v>5828</v>
      </c>
      <c r="H2497">
        <v>77415</v>
      </c>
      <c r="I2497">
        <v>139</v>
      </c>
      <c r="J2497" t="s">
        <v>29</v>
      </c>
      <c r="K2497" t="s">
        <v>30</v>
      </c>
      <c r="L2497">
        <v>40000000</v>
      </c>
      <c r="M2497">
        <v>1998</v>
      </c>
      <c r="N2497">
        <v>6.1</v>
      </c>
      <c r="O2497">
        <f>Table1[[#This Row],[gross]]-Table1[[#This Row],[budget]]</f>
        <v>13955614</v>
      </c>
    </row>
    <row r="2498" spans="1:15" x14ac:dyDescent="0.3">
      <c r="A2498" t="s">
        <v>3587</v>
      </c>
      <c r="B2498">
        <v>176</v>
      </c>
      <c r="C2498">
        <v>100</v>
      </c>
      <c r="D2498">
        <v>13746550</v>
      </c>
      <c r="E2498" t="s">
        <v>5502</v>
      </c>
      <c r="F2498" t="s">
        <v>486</v>
      </c>
      <c r="G2498" t="s">
        <v>5829</v>
      </c>
      <c r="H2498">
        <v>29322</v>
      </c>
      <c r="I2498">
        <v>104</v>
      </c>
      <c r="J2498" t="s">
        <v>29</v>
      </c>
      <c r="K2498" t="s">
        <v>30</v>
      </c>
      <c r="L2498">
        <v>2000000</v>
      </c>
      <c r="M2498">
        <v>2012</v>
      </c>
      <c r="N2498">
        <v>6.1</v>
      </c>
      <c r="O2498">
        <f>Table1[[#This Row],[gross]]-Table1[[#This Row],[budget]]</f>
        <v>11746550</v>
      </c>
    </row>
    <row r="2499" spans="1:15" x14ac:dyDescent="0.3">
      <c r="A2499" t="s">
        <v>2221</v>
      </c>
      <c r="B2499">
        <v>135</v>
      </c>
      <c r="C2499">
        <v>90</v>
      </c>
      <c r="D2499">
        <v>110332737</v>
      </c>
      <c r="E2499" t="s">
        <v>338</v>
      </c>
      <c r="F2499" t="s">
        <v>1777</v>
      </c>
      <c r="G2499" t="s">
        <v>5830</v>
      </c>
      <c r="H2499">
        <v>110788</v>
      </c>
      <c r="I2499">
        <v>258</v>
      </c>
      <c r="J2499" t="s">
        <v>29</v>
      </c>
      <c r="K2499" t="s">
        <v>30</v>
      </c>
      <c r="L2499">
        <v>100000000</v>
      </c>
      <c r="M2499">
        <v>2005</v>
      </c>
      <c r="N2499">
        <v>6.1</v>
      </c>
      <c r="O2499">
        <f>Table1[[#This Row],[gross]]-Table1[[#This Row],[budget]]</f>
        <v>10332737</v>
      </c>
    </row>
    <row r="2500" spans="1:15" x14ac:dyDescent="0.3">
      <c r="A2500" t="s">
        <v>2827</v>
      </c>
      <c r="B2500">
        <v>86</v>
      </c>
      <c r="C2500">
        <v>104</v>
      </c>
      <c r="D2500">
        <v>69688384</v>
      </c>
      <c r="E2500" t="s">
        <v>4122</v>
      </c>
      <c r="F2500" t="s">
        <v>55</v>
      </c>
      <c r="G2500" t="s">
        <v>5831</v>
      </c>
      <c r="H2500">
        <v>34473</v>
      </c>
      <c r="I2500">
        <v>139</v>
      </c>
      <c r="J2500" t="s">
        <v>29</v>
      </c>
      <c r="K2500" t="s">
        <v>30</v>
      </c>
      <c r="L2500">
        <v>60000000</v>
      </c>
      <c r="M2500">
        <v>2000</v>
      </c>
      <c r="N2500">
        <v>6.1</v>
      </c>
      <c r="O2500">
        <f>Table1[[#This Row],[gross]]-Table1[[#This Row],[budget]]</f>
        <v>9688384</v>
      </c>
    </row>
    <row r="2501" spans="1:15" x14ac:dyDescent="0.3">
      <c r="A2501" t="s">
        <v>1213</v>
      </c>
      <c r="B2501">
        <v>220</v>
      </c>
      <c r="C2501">
        <v>83</v>
      </c>
      <c r="D2501">
        <v>37053924</v>
      </c>
      <c r="E2501" t="s">
        <v>2113</v>
      </c>
      <c r="F2501" t="s">
        <v>5832</v>
      </c>
      <c r="G2501" t="s">
        <v>5833</v>
      </c>
      <c r="H2501">
        <v>77935</v>
      </c>
      <c r="I2501">
        <v>122</v>
      </c>
      <c r="J2501" t="s">
        <v>29</v>
      </c>
      <c r="K2501" t="s">
        <v>227</v>
      </c>
      <c r="L2501">
        <v>28000000</v>
      </c>
      <c r="M2501">
        <v>2011</v>
      </c>
      <c r="N2501">
        <v>6.1</v>
      </c>
      <c r="O2501">
        <f>Table1[[#This Row],[gross]]-Table1[[#This Row],[budget]]</f>
        <v>9053924</v>
      </c>
    </row>
    <row r="2502" spans="1:15" x14ac:dyDescent="0.3">
      <c r="A2502" t="s">
        <v>3552</v>
      </c>
      <c r="B2502">
        <v>148</v>
      </c>
      <c r="C2502">
        <v>110</v>
      </c>
      <c r="D2502">
        <v>46813366</v>
      </c>
      <c r="E2502" t="s">
        <v>289</v>
      </c>
      <c r="F2502" t="s">
        <v>5664</v>
      </c>
      <c r="G2502" t="s">
        <v>5834</v>
      </c>
      <c r="H2502">
        <v>39440</v>
      </c>
      <c r="I2502">
        <v>83</v>
      </c>
      <c r="J2502" t="s">
        <v>29</v>
      </c>
      <c r="K2502" t="s">
        <v>30</v>
      </c>
      <c r="L2502">
        <v>38000000</v>
      </c>
      <c r="M2502">
        <v>2016</v>
      </c>
      <c r="N2502">
        <v>6.1</v>
      </c>
      <c r="O2502">
        <f>Table1[[#This Row],[gross]]-Table1[[#This Row],[budget]]</f>
        <v>8813366</v>
      </c>
    </row>
    <row r="2503" spans="1:15" x14ac:dyDescent="0.3">
      <c r="A2503" t="s">
        <v>3454</v>
      </c>
      <c r="B2503">
        <v>181</v>
      </c>
      <c r="C2503">
        <v>101</v>
      </c>
      <c r="D2503">
        <v>27758465</v>
      </c>
      <c r="E2503" t="s">
        <v>699</v>
      </c>
      <c r="F2503" t="s">
        <v>5835</v>
      </c>
      <c r="G2503" t="s">
        <v>5836</v>
      </c>
      <c r="H2503">
        <v>77987</v>
      </c>
      <c r="I2503">
        <v>120</v>
      </c>
      <c r="J2503" t="s">
        <v>29</v>
      </c>
      <c r="K2503" t="s">
        <v>30</v>
      </c>
      <c r="L2503">
        <v>19000000</v>
      </c>
      <c r="M2503">
        <v>2010</v>
      </c>
      <c r="N2503">
        <v>6.1</v>
      </c>
      <c r="O2503">
        <f>Table1[[#This Row],[gross]]-Table1[[#This Row],[budget]]</f>
        <v>8758465</v>
      </c>
    </row>
    <row r="2504" spans="1:15" x14ac:dyDescent="0.3">
      <c r="A2504" t="s">
        <v>3514</v>
      </c>
      <c r="B2504">
        <v>284</v>
      </c>
      <c r="C2504">
        <v>110</v>
      </c>
      <c r="D2504">
        <v>83503161</v>
      </c>
      <c r="E2504" t="s">
        <v>5837</v>
      </c>
      <c r="F2504" t="s">
        <v>1256</v>
      </c>
      <c r="G2504" t="s">
        <v>5838</v>
      </c>
      <c r="H2504">
        <v>138190</v>
      </c>
      <c r="I2504">
        <v>405</v>
      </c>
      <c r="J2504" t="s">
        <v>29</v>
      </c>
      <c r="K2504" t="s">
        <v>30</v>
      </c>
      <c r="L2504">
        <v>75000000</v>
      </c>
      <c r="M2504">
        <v>2011</v>
      </c>
      <c r="N2504">
        <v>6.1</v>
      </c>
      <c r="O2504">
        <f>Table1[[#This Row],[gross]]-Table1[[#This Row],[budget]]</f>
        <v>8503161</v>
      </c>
    </row>
    <row r="2505" spans="1:15" x14ac:dyDescent="0.3">
      <c r="A2505" t="s">
        <v>1757</v>
      </c>
      <c r="B2505">
        <v>371</v>
      </c>
      <c r="C2505">
        <v>118</v>
      </c>
      <c r="D2505">
        <v>78031620</v>
      </c>
      <c r="E2505" t="s">
        <v>205</v>
      </c>
      <c r="F2505" t="s">
        <v>520</v>
      </c>
      <c r="G2505" t="s">
        <v>5839</v>
      </c>
      <c r="H2505">
        <v>102248</v>
      </c>
      <c r="I2505">
        <v>403</v>
      </c>
      <c r="J2505" t="s">
        <v>29</v>
      </c>
      <c r="K2505" t="s">
        <v>30</v>
      </c>
      <c r="L2505">
        <v>70000000</v>
      </c>
      <c r="M2505">
        <v>2014</v>
      </c>
      <c r="N2505">
        <v>6.1</v>
      </c>
      <c r="O2505">
        <f>Table1[[#This Row],[gross]]-Table1[[#This Row],[budget]]</f>
        <v>8031620</v>
      </c>
    </row>
    <row r="2506" spans="1:15" x14ac:dyDescent="0.3">
      <c r="A2506" t="s">
        <v>3463</v>
      </c>
      <c r="B2506">
        <v>118</v>
      </c>
      <c r="C2506">
        <v>106</v>
      </c>
      <c r="D2506">
        <v>57887882</v>
      </c>
      <c r="E2506" t="s">
        <v>699</v>
      </c>
      <c r="F2506" t="s">
        <v>5840</v>
      </c>
      <c r="G2506" t="s">
        <v>5841</v>
      </c>
      <c r="H2506">
        <v>35508</v>
      </c>
      <c r="I2506">
        <v>211</v>
      </c>
      <c r="J2506" t="s">
        <v>29</v>
      </c>
      <c r="K2506" t="s">
        <v>30</v>
      </c>
      <c r="L2506">
        <v>50000000</v>
      </c>
      <c r="M2506">
        <v>2004</v>
      </c>
      <c r="N2506">
        <v>6.1</v>
      </c>
      <c r="O2506">
        <f>Table1[[#This Row],[gross]]-Table1[[#This Row],[budget]]</f>
        <v>7887882</v>
      </c>
    </row>
    <row r="2507" spans="1:15" x14ac:dyDescent="0.3">
      <c r="A2507" t="s">
        <v>4282</v>
      </c>
      <c r="B2507">
        <v>28</v>
      </c>
      <c r="C2507">
        <v>95</v>
      </c>
      <c r="D2507">
        <v>14003141</v>
      </c>
      <c r="E2507" t="s">
        <v>208</v>
      </c>
      <c r="F2507" t="s">
        <v>5289</v>
      </c>
      <c r="G2507" t="s">
        <v>5842</v>
      </c>
      <c r="H2507">
        <v>4598</v>
      </c>
      <c r="I2507">
        <v>29</v>
      </c>
      <c r="J2507" t="s">
        <v>29</v>
      </c>
      <c r="K2507" t="s">
        <v>30</v>
      </c>
      <c r="L2507">
        <v>7000000</v>
      </c>
      <c r="M2507">
        <v>1999</v>
      </c>
      <c r="N2507">
        <v>6.1</v>
      </c>
      <c r="O2507">
        <f>Table1[[#This Row],[gross]]-Table1[[#This Row],[budget]]</f>
        <v>7003141</v>
      </c>
    </row>
    <row r="2508" spans="1:15" x14ac:dyDescent="0.3">
      <c r="A2508" t="s">
        <v>3173</v>
      </c>
      <c r="B2508">
        <v>43</v>
      </c>
      <c r="C2508">
        <v>96</v>
      </c>
      <c r="D2508">
        <v>9449219</v>
      </c>
      <c r="E2508" t="s">
        <v>699</v>
      </c>
      <c r="F2508" t="s">
        <v>5843</v>
      </c>
      <c r="G2508" t="s">
        <v>5844</v>
      </c>
      <c r="H2508">
        <v>13949</v>
      </c>
      <c r="I2508">
        <v>98</v>
      </c>
      <c r="J2508" t="s">
        <v>29</v>
      </c>
      <c r="K2508" t="s">
        <v>30</v>
      </c>
      <c r="L2508">
        <v>3500000</v>
      </c>
      <c r="M2508">
        <v>1996</v>
      </c>
      <c r="N2508">
        <v>6.1</v>
      </c>
      <c r="O2508">
        <f>Table1[[#This Row],[gross]]-Table1[[#This Row],[budget]]</f>
        <v>5949219</v>
      </c>
    </row>
    <row r="2509" spans="1:15" x14ac:dyDescent="0.3">
      <c r="A2509" t="s">
        <v>3598</v>
      </c>
      <c r="B2509">
        <v>25</v>
      </c>
      <c r="C2509">
        <v>98</v>
      </c>
      <c r="D2509">
        <v>11797927</v>
      </c>
      <c r="E2509" t="s">
        <v>4589</v>
      </c>
      <c r="F2509" t="s">
        <v>2506</v>
      </c>
      <c r="G2509" t="s">
        <v>5845</v>
      </c>
      <c r="H2509">
        <v>4582</v>
      </c>
      <c r="I2509">
        <v>52</v>
      </c>
      <c r="J2509" t="s">
        <v>29</v>
      </c>
      <c r="K2509" t="s">
        <v>30</v>
      </c>
      <c r="L2509">
        <v>6000000</v>
      </c>
      <c r="M2509">
        <v>1995</v>
      </c>
      <c r="N2509">
        <v>6.1</v>
      </c>
      <c r="O2509">
        <f>Table1[[#This Row],[gross]]-Table1[[#This Row],[budget]]</f>
        <v>5797927</v>
      </c>
    </row>
    <row r="2510" spans="1:15" x14ac:dyDescent="0.3">
      <c r="A2510" t="s">
        <v>3337</v>
      </c>
      <c r="B2510">
        <v>349</v>
      </c>
      <c r="C2510">
        <v>98</v>
      </c>
      <c r="D2510">
        <v>55682070</v>
      </c>
      <c r="E2510" t="s">
        <v>5296</v>
      </c>
      <c r="F2510" t="s">
        <v>1465</v>
      </c>
      <c r="G2510" t="s">
        <v>5846</v>
      </c>
      <c r="H2510">
        <v>159868</v>
      </c>
      <c r="I2510">
        <v>304</v>
      </c>
      <c r="J2510" t="s">
        <v>29</v>
      </c>
      <c r="K2510" t="s">
        <v>227</v>
      </c>
      <c r="L2510">
        <v>50000000</v>
      </c>
      <c r="M2510">
        <v>2013</v>
      </c>
      <c r="N2510">
        <v>6.1</v>
      </c>
      <c r="O2510">
        <f>Table1[[#This Row],[gross]]-Table1[[#This Row],[budget]]</f>
        <v>5682070</v>
      </c>
    </row>
    <row r="2511" spans="1:15" x14ac:dyDescent="0.3">
      <c r="A2511" t="s">
        <v>74</v>
      </c>
      <c r="B2511">
        <v>218</v>
      </c>
      <c r="C2511">
        <v>98</v>
      </c>
      <c r="D2511">
        <v>35565975</v>
      </c>
      <c r="E2511" t="s">
        <v>699</v>
      </c>
      <c r="F2511" t="s">
        <v>74</v>
      </c>
      <c r="G2511" t="s">
        <v>5847</v>
      </c>
      <c r="H2511">
        <v>49205</v>
      </c>
      <c r="I2511">
        <v>184</v>
      </c>
      <c r="J2511" t="s">
        <v>29</v>
      </c>
      <c r="K2511" t="s">
        <v>30</v>
      </c>
      <c r="L2511">
        <v>30000000</v>
      </c>
      <c r="M2511">
        <v>2011</v>
      </c>
      <c r="N2511">
        <v>6.1</v>
      </c>
      <c r="O2511">
        <f>Table1[[#This Row],[gross]]-Table1[[#This Row],[budget]]</f>
        <v>5565975</v>
      </c>
    </row>
    <row r="2512" spans="1:15" x14ac:dyDescent="0.3">
      <c r="A2512" t="s">
        <v>3171</v>
      </c>
      <c r="B2512">
        <v>92</v>
      </c>
      <c r="C2512">
        <v>97</v>
      </c>
      <c r="D2512">
        <v>27338033</v>
      </c>
      <c r="E2512" t="s">
        <v>289</v>
      </c>
      <c r="F2512" t="s">
        <v>565</v>
      </c>
      <c r="G2512" t="s">
        <v>5848</v>
      </c>
      <c r="H2512">
        <v>19709</v>
      </c>
      <c r="I2512">
        <v>167</v>
      </c>
      <c r="J2512" t="s">
        <v>29</v>
      </c>
      <c r="K2512" t="s">
        <v>30</v>
      </c>
      <c r="L2512">
        <v>23000000</v>
      </c>
      <c r="M2512">
        <v>2001</v>
      </c>
      <c r="N2512">
        <v>6.1</v>
      </c>
      <c r="O2512">
        <f>Table1[[#This Row],[gross]]-Table1[[#This Row],[budget]]</f>
        <v>4338033</v>
      </c>
    </row>
    <row r="2513" spans="1:15" x14ac:dyDescent="0.3">
      <c r="A2513" t="s">
        <v>2987</v>
      </c>
      <c r="B2513">
        <v>72</v>
      </c>
      <c r="C2513">
        <v>105</v>
      </c>
      <c r="D2513">
        <v>103738726</v>
      </c>
      <c r="E2513" t="s">
        <v>5849</v>
      </c>
      <c r="F2513" t="s">
        <v>5850</v>
      </c>
      <c r="G2513" t="s">
        <v>5851</v>
      </c>
      <c r="H2513">
        <v>47819</v>
      </c>
      <c r="I2513">
        <v>164</v>
      </c>
      <c r="J2513" t="s">
        <v>29</v>
      </c>
      <c r="K2513" t="s">
        <v>30</v>
      </c>
      <c r="L2513">
        <v>100000000</v>
      </c>
      <c r="M2513">
        <v>1990</v>
      </c>
      <c r="N2513">
        <v>6.1</v>
      </c>
      <c r="O2513">
        <f>Table1[[#This Row],[gross]]-Table1[[#This Row],[budget]]</f>
        <v>3738726</v>
      </c>
    </row>
    <row r="2514" spans="1:15" x14ac:dyDescent="0.3">
      <c r="A2514" t="s">
        <v>3654</v>
      </c>
      <c r="B2514">
        <v>191</v>
      </c>
      <c r="C2514">
        <v>84</v>
      </c>
      <c r="D2514">
        <v>15417771</v>
      </c>
      <c r="E2514" t="s">
        <v>840</v>
      </c>
      <c r="F2514" t="s">
        <v>2003</v>
      </c>
      <c r="G2514" t="s">
        <v>5852</v>
      </c>
      <c r="H2514">
        <v>87494</v>
      </c>
      <c r="I2514">
        <v>540</v>
      </c>
      <c r="J2514" t="s">
        <v>29</v>
      </c>
      <c r="K2514" t="s">
        <v>30</v>
      </c>
      <c r="L2514">
        <v>12600000</v>
      </c>
      <c r="M2514">
        <v>2003</v>
      </c>
      <c r="N2514">
        <v>6.1</v>
      </c>
      <c r="O2514">
        <f>Table1[[#This Row],[gross]]-Table1[[#This Row],[budget]]</f>
        <v>2817771</v>
      </c>
    </row>
    <row r="2515" spans="1:15" x14ac:dyDescent="0.3">
      <c r="A2515" t="s">
        <v>2781</v>
      </c>
      <c r="B2515">
        <v>303</v>
      </c>
      <c r="C2515">
        <v>136</v>
      </c>
      <c r="D2515">
        <v>42615685</v>
      </c>
      <c r="E2515" t="s">
        <v>950</v>
      </c>
      <c r="F2515" t="s">
        <v>61</v>
      </c>
      <c r="G2515" t="s">
        <v>5853</v>
      </c>
      <c r="H2515">
        <v>136093</v>
      </c>
      <c r="I2515">
        <v>416</v>
      </c>
      <c r="J2515" t="s">
        <v>29</v>
      </c>
      <c r="K2515" t="s">
        <v>30</v>
      </c>
      <c r="L2515">
        <v>40000000</v>
      </c>
      <c r="M2515">
        <v>2014</v>
      </c>
      <c r="N2515">
        <v>6.1</v>
      </c>
      <c r="O2515">
        <f>Table1[[#This Row],[gross]]-Table1[[#This Row],[budget]]</f>
        <v>2615685</v>
      </c>
    </row>
    <row r="2516" spans="1:15" x14ac:dyDescent="0.3">
      <c r="A2516" t="s">
        <v>2790</v>
      </c>
      <c r="B2516">
        <v>45</v>
      </c>
      <c r="C2516">
        <v>99</v>
      </c>
      <c r="D2516">
        <v>10572742</v>
      </c>
      <c r="E2516" t="s">
        <v>588</v>
      </c>
      <c r="F2516" t="s">
        <v>5854</v>
      </c>
      <c r="G2516" t="s">
        <v>5855</v>
      </c>
      <c r="H2516">
        <v>2326</v>
      </c>
      <c r="I2516">
        <v>21</v>
      </c>
      <c r="J2516" t="s">
        <v>29</v>
      </c>
      <c r="K2516" t="s">
        <v>30</v>
      </c>
      <c r="L2516">
        <v>8000000</v>
      </c>
      <c r="M2516">
        <v>2009</v>
      </c>
      <c r="N2516">
        <v>6.1</v>
      </c>
      <c r="O2516">
        <f>Table1[[#This Row],[gross]]-Table1[[#This Row],[budget]]</f>
        <v>2572742</v>
      </c>
    </row>
    <row r="2517" spans="1:15" x14ac:dyDescent="0.3">
      <c r="A2517" t="s">
        <v>3609</v>
      </c>
      <c r="B2517">
        <v>158</v>
      </c>
      <c r="C2517">
        <v>96</v>
      </c>
      <c r="D2517">
        <v>3590010</v>
      </c>
      <c r="E2517" t="s">
        <v>875</v>
      </c>
      <c r="F2517" t="s">
        <v>5856</v>
      </c>
      <c r="G2517" t="s">
        <v>5857</v>
      </c>
      <c r="H2517">
        <v>20885</v>
      </c>
      <c r="I2517">
        <v>60</v>
      </c>
      <c r="J2517" t="s">
        <v>29</v>
      </c>
      <c r="K2517" t="s">
        <v>200</v>
      </c>
      <c r="L2517">
        <v>2000000</v>
      </c>
      <c r="M2517">
        <v>2015</v>
      </c>
      <c r="N2517">
        <v>6.1</v>
      </c>
      <c r="O2517">
        <f>Table1[[#This Row],[gross]]-Table1[[#This Row],[budget]]</f>
        <v>1590010</v>
      </c>
    </row>
    <row r="2518" spans="1:15" x14ac:dyDescent="0.3">
      <c r="A2518" t="s">
        <v>3387</v>
      </c>
      <c r="B2518">
        <v>81</v>
      </c>
      <c r="C2518">
        <v>115</v>
      </c>
      <c r="D2518">
        <v>101228120</v>
      </c>
      <c r="E2518" t="s">
        <v>5858</v>
      </c>
      <c r="F2518" t="s">
        <v>3430</v>
      </c>
      <c r="G2518" t="s">
        <v>5859</v>
      </c>
      <c r="H2518">
        <v>84424</v>
      </c>
      <c r="I2518">
        <v>131</v>
      </c>
      <c r="J2518" t="s">
        <v>29</v>
      </c>
      <c r="K2518" t="s">
        <v>30</v>
      </c>
      <c r="L2518">
        <v>100000000</v>
      </c>
      <c r="M2518">
        <v>1996</v>
      </c>
      <c r="N2518">
        <v>6.1</v>
      </c>
      <c r="O2518">
        <f>Table1[[#This Row],[gross]]-Table1[[#This Row],[budget]]</f>
        <v>1228120</v>
      </c>
    </row>
    <row r="2519" spans="1:15" x14ac:dyDescent="0.3">
      <c r="A2519" t="s">
        <v>451</v>
      </c>
      <c r="B2519">
        <v>114</v>
      </c>
      <c r="C2519">
        <v>104</v>
      </c>
      <c r="D2519">
        <v>20241395</v>
      </c>
      <c r="E2519" t="s">
        <v>1656</v>
      </c>
      <c r="F2519" t="s">
        <v>5860</v>
      </c>
      <c r="G2519" t="s">
        <v>5861</v>
      </c>
      <c r="H2519">
        <v>42664</v>
      </c>
      <c r="I2519">
        <v>403</v>
      </c>
      <c r="J2519" t="s">
        <v>29</v>
      </c>
      <c r="K2519" t="s">
        <v>30</v>
      </c>
      <c r="L2519">
        <v>20000000</v>
      </c>
      <c r="M2519">
        <v>1998</v>
      </c>
      <c r="N2519">
        <v>6.1</v>
      </c>
      <c r="O2519">
        <f>Table1[[#This Row],[gross]]-Table1[[#This Row],[budget]]</f>
        <v>241395</v>
      </c>
    </row>
    <row r="2520" spans="1:15" x14ac:dyDescent="0.3">
      <c r="A2520" t="s">
        <v>3187</v>
      </c>
      <c r="B2520">
        <v>73</v>
      </c>
      <c r="C2520">
        <v>108</v>
      </c>
      <c r="D2520">
        <v>180483</v>
      </c>
      <c r="E2520" t="s">
        <v>5862</v>
      </c>
      <c r="F2520" t="s">
        <v>5863</v>
      </c>
      <c r="G2520" t="s">
        <v>5864</v>
      </c>
      <c r="H2520">
        <v>16792</v>
      </c>
      <c r="I2520">
        <v>183</v>
      </c>
      <c r="J2520" t="s">
        <v>29</v>
      </c>
      <c r="K2520" t="s">
        <v>30</v>
      </c>
      <c r="L2520">
        <v>10000</v>
      </c>
      <c r="M2520">
        <v>1972</v>
      </c>
      <c r="N2520">
        <v>6.1</v>
      </c>
      <c r="O2520">
        <f>Table1[[#This Row],[gross]]-Table1[[#This Row],[budget]]</f>
        <v>170483</v>
      </c>
    </row>
    <row r="2521" spans="1:15" x14ac:dyDescent="0.3">
      <c r="A2521" t="s">
        <v>3548</v>
      </c>
      <c r="B2521">
        <v>17</v>
      </c>
      <c r="C2521">
        <v>112</v>
      </c>
      <c r="D2521">
        <v>13134</v>
      </c>
      <c r="E2521" t="s">
        <v>459</v>
      </c>
      <c r="F2521" t="s">
        <v>921</v>
      </c>
      <c r="G2521" t="s">
        <v>5865</v>
      </c>
      <c r="H2521">
        <v>2004</v>
      </c>
      <c r="I2521">
        <v>32</v>
      </c>
      <c r="J2521" t="s">
        <v>29</v>
      </c>
      <c r="K2521" t="s">
        <v>30</v>
      </c>
      <c r="L2521">
        <v>500000</v>
      </c>
      <c r="M2521">
        <v>2002</v>
      </c>
      <c r="N2521">
        <v>6.1</v>
      </c>
      <c r="O2521">
        <f>Table1[[#This Row],[gross]]-Table1[[#This Row],[budget]]</f>
        <v>-486866</v>
      </c>
    </row>
    <row r="2522" spans="1:15" x14ac:dyDescent="0.3">
      <c r="A2522" t="s">
        <v>3658</v>
      </c>
      <c r="B2522">
        <v>29</v>
      </c>
      <c r="C2522">
        <v>79</v>
      </c>
      <c r="D2522">
        <v>279282</v>
      </c>
      <c r="E2522" t="s">
        <v>699</v>
      </c>
      <c r="F2522" t="s">
        <v>5866</v>
      </c>
      <c r="G2522" t="s">
        <v>5867</v>
      </c>
      <c r="H2522">
        <v>3806</v>
      </c>
      <c r="I2522">
        <v>49</v>
      </c>
      <c r="J2522" t="s">
        <v>29</v>
      </c>
      <c r="K2522" t="s">
        <v>30</v>
      </c>
      <c r="L2522">
        <v>1000000</v>
      </c>
      <c r="M2522">
        <v>2003</v>
      </c>
      <c r="N2522">
        <v>6.1</v>
      </c>
      <c r="O2522">
        <f>Table1[[#This Row],[gross]]-Table1[[#This Row],[budget]]</f>
        <v>-720718</v>
      </c>
    </row>
    <row r="2523" spans="1:15" x14ac:dyDescent="0.3">
      <c r="A2523" t="s">
        <v>2792</v>
      </c>
      <c r="B2523">
        <v>33</v>
      </c>
      <c r="C2523">
        <v>88</v>
      </c>
      <c r="D2523">
        <v>21210</v>
      </c>
      <c r="E2523" t="s">
        <v>338</v>
      </c>
      <c r="F2523" t="s">
        <v>5868</v>
      </c>
      <c r="G2523" t="s">
        <v>5869</v>
      </c>
      <c r="H2523">
        <v>2735</v>
      </c>
      <c r="I2523">
        <v>52</v>
      </c>
      <c r="J2523" t="s">
        <v>29</v>
      </c>
      <c r="K2523" t="s">
        <v>30</v>
      </c>
      <c r="L2523">
        <v>1000000</v>
      </c>
      <c r="M2523">
        <v>1998</v>
      </c>
      <c r="N2523">
        <v>6.1</v>
      </c>
      <c r="O2523">
        <f>Table1[[#This Row],[gross]]-Table1[[#This Row],[budget]]</f>
        <v>-978790</v>
      </c>
    </row>
    <row r="2524" spans="1:15" x14ac:dyDescent="0.3">
      <c r="A2524" t="s">
        <v>3663</v>
      </c>
      <c r="B2524">
        <v>71</v>
      </c>
      <c r="C2524">
        <v>78</v>
      </c>
      <c r="D2524">
        <v>10018</v>
      </c>
      <c r="E2524" t="s">
        <v>208</v>
      </c>
      <c r="F2524" t="s">
        <v>5870</v>
      </c>
      <c r="G2524" t="s">
        <v>5871</v>
      </c>
      <c r="H2524">
        <v>3228</v>
      </c>
      <c r="I2524">
        <v>31</v>
      </c>
      <c r="J2524" t="s">
        <v>29</v>
      </c>
      <c r="K2524" t="s">
        <v>30</v>
      </c>
      <c r="L2524">
        <v>1000000</v>
      </c>
      <c r="M2524">
        <v>2006</v>
      </c>
      <c r="N2524">
        <v>6.1</v>
      </c>
      <c r="O2524">
        <f>Table1[[#This Row],[gross]]-Table1[[#This Row],[budget]]</f>
        <v>-989982</v>
      </c>
    </row>
    <row r="2525" spans="1:15" x14ac:dyDescent="0.3">
      <c r="A2525" t="s">
        <v>3555</v>
      </c>
      <c r="B2525">
        <v>97</v>
      </c>
      <c r="C2525">
        <v>110</v>
      </c>
      <c r="D2525">
        <v>56129</v>
      </c>
      <c r="E2525" t="s">
        <v>448</v>
      </c>
      <c r="F2525" t="s">
        <v>5872</v>
      </c>
      <c r="G2525" t="s">
        <v>5873</v>
      </c>
      <c r="H2525">
        <v>6555</v>
      </c>
      <c r="I2525">
        <v>82</v>
      </c>
      <c r="J2525" t="s">
        <v>29</v>
      </c>
      <c r="K2525" t="s">
        <v>442</v>
      </c>
      <c r="L2525">
        <v>1100000</v>
      </c>
      <c r="M2525">
        <v>2010</v>
      </c>
      <c r="N2525">
        <v>6.1</v>
      </c>
      <c r="O2525">
        <f>Table1[[#This Row],[gross]]-Table1[[#This Row],[budget]]</f>
        <v>-1043871</v>
      </c>
    </row>
    <row r="2526" spans="1:15" x14ac:dyDescent="0.3">
      <c r="A2526" t="s">
        <v>3641</v>
      </c>
      <c r="B2526">
        <v>12</v>
      </c>
      <c r="C2526">
        <v>88</v>
      </c>
      <c r="D2526">
        <v>58936</v>
      </c>
      <c r="E2526" t="s">
        <v>2765</v>
      </c>
      <c r="F2526" t="s">
        <v>5874</v>
      </c>
      <c r="G2526" t="s">
        <v>5875</v>
      </c>
      <c r="H2526">
        <v>91</v>
      </c>
      <c r="I2526">
        <v>4</v>
      </c>
      <c r="J2526" t="s">
        <v>29</v>
      </c>
      <c r="K2526" t="s">
        <v>30</v>
      </c>
      <c r="L2526">
        <v>1200000</v>
      </c>
      <c r="M2526">
        <v>2001</v>
      </c>
      <c r="N2526">
        <v>6.1</v>
      </c>
      <c r="O2526">
        <f>Table1[[#This Row],[gross]]-Table1[[#This Row],[budget]]</f>
        <v>-1141064</v>
      </c>
    </row>
    <row r="2527" spans="1:15" x14ac:dyDescent="0.3">
      <c r="A2527" t="s">
        <v>3573</v>
      </c>
      <c r="B2527">
        <v>92</v>
      </c>
      <c r="C2527">
        <v>104</v>
      </c>
      <c r="D2527">
        <v>46611204</v>
      </c>
      <c r="E2527" t="s">
        <v>1585</v>
      </c>
      <c r="F2527" t="s">
        <v>1425</v>
      </c>
      <c r="G2527" t="s">
        <v>5876</v>
      </c>
      <c r="H2527">
        <v>55749</v>
      </c>
      <c r="I2527">
        <v>257</v>
      </c>
      <c r="J2527" t="s">
        <v>29</v>
      </c>
      <c r="K2527" t="s">
        <v>30</v>
      </c>
      <c r="L2527">
        <v>48000000</v>
      </c>
      <c r="M2527">
        <v>1998</v>
      </c>
      <c r="N2527">
        <v>6.1</v>
      </c>
      <c r="O2527">
        <f>Table1[[#This Row],[gross]]-Table1[[#This Row],[budget]]</f>
        <v>-1388796</v>
      </c>
    </row>
    <row r="2528" spans="1:15" x14ac:dyDescent="0.3">
      <c r="A2528" t="s">
        <v>4053</v>
      </c>
      <c r="B2528">
        <v>85</v>
      </c>
      <c r="C2528">
        <v>131</v>
      </c>
      <c r="D2528">
        <v>52799004</v>
      </c>
      <c r="E2528" t="s">
        <v>588</v>
      </c>
      <c r="F2528" t="s">
        <v>568</v>
      </c>
      <c r="G2528" t="s">
        <v>5877</v>
      </c>
      <c r="H2528">
        <v>28942</v>
      </c>
      <c r="I2528">
        <v>223</v>
      </c>
      <c r="J2528" t="s">
        <v>29</v>
      </c>
      <c r="K2528" t="s">
        <v>30</v>
      </c>
      <c r="L2528">
        <v>55000000</v>
      </c>
      <c r="M2528">
        <v>1999</v>
      </c>
      <c r="N2528">
        <v>6.1</v>
      </c>
      <c r="O2528">
        <f>Table1[[#This Row],[gross]]-Table1[[#This Row],[budget]]</f>
        <v>-2200996</v>
      </c>
    </row>
    <row r="2529" spans="1:15" x14ac:dyDescent="0.3">
      <c r="A2529" t="s">
        <v>3648</v>
      </c>
      <c r="B2529">
        <v>272</v>
      </c>
      <c r="C2529">
        <v>86</v>
      </c>
      <c r="D2529">
        <v>703002</v>
      </c>
      <c r="E2529" t="s">
        <v>2515</v>
      </c>
      <c r="F2529" t="s">
        <v>5878</v>
      </c>
      <c r="G2529" t="s">
        <v>5879</v>
      </c>
      <c r="H2529">
        <v>37495</v>
      </c>
      <c r="I2529">
        <v>230</v>
      </c>
      <c r="J2529" t="s">
        <v>29</v>
      </c>
      <c r="K2529" t="s">
        <v>442</v>
      </c>
      <c r="L2529">
        <v>3000000</v>
      </c>
      <c r="M2529">
        <v>2011</v>
      </c>
      <c r="N2529">
        <v>6.1</v>
      </c>
      <c r="O2529">
        <f>Table1[[#This Row],[gross]]-Table1[[#This Row],[budget]]</f>
        <v>-2296998</v>
      </c>
    </row>
    <row r="2530" spans="1:15" x14ac:dyDescent="0.3">
      <c r="A2530" t="s">
        <v>3550</v>
      </c>
      <c r="B2530">
        <v>111</v>
      </c>
      <c r="C2530">
        <v>112</v>
      </c>
      <c r="D2530">
        <v>26345</v>
      </c>
      <c r="E2530" t="s">
        <v>1109</v>
      </c>
      <c r="F2530" t="s">
        <v>3066</v>
      </c>
      <c r="G2530" t="s">
        <v>5880</v>
      </c>
      <c r="H2530">
        <v>16445</v>
      </c>
      <c r="I2530">
        <v>99</v>
      </c>
      <c r="J2530" t="s">
        <v>29</v>
      </c>
      <c r="K2530" t="s">
        <v>200</v>
      </c>
      <c r="L2530">
        <v>3000000</v>
      </c>
      <c r="M2530">
        <v>2012</v>
      </c>
      <c r="N2530">
        <v>6.1</v>
      </c>
      <c r="O2530">
        <f>Table1[[#This Row],[gross]]-Table1[[#This Row],[budget]]</f>
        <v>-2973655</v>
      </c>
    </row>
    <row r="2531" spans="1:15" x14ac:dyDescent="0.3">
      <c r="A2531" t="s">
        <v>3656</v>
      </c>
      <c r="B2531">
        <v>147</v>
      </c>
      <c r="C2531">
        <v>82</v>
      </c>
      <c r="D2531">
        <v>6842058</v>
      </c>
      <c r="E2531" t="s">
        <v>1656</v>
      </c>
      <c r="F2531" t="s">
        <v>5881</v>
      </c>
      <c r="G2531" t="s">
        <v>5882</v>
      </c>
      <c r="H2531">
        <v>36029</v>
      </c>
      <c r="I2531">
        <v>99</v>
      </c>
      <c r="J2531" t="s">
        <v>29</v>
      </c>
      <c r="K2531" t="s">
        <v>30</v>
      </c>
      <c r="L2531">
        <v>10000000</v>
      </c>
      <c r="M2531">
        <v>2012</v>
      </c>
      <c r="N2531">
        <v>6.1</v>
      </c>
      <c r="O2531">
        <f>Table1[[#This Row],[gross]]-Table1[[#This Row],[budget]]</f>
        <v>-3157942</v>
      </c>
    </row>
    <row r="2532" spans="1:15" x14ac:dyDescent="0.3">
      <c r="A2532" t="s">
        <v>3564</v>
      </c>
      <c r="B2532">
        <v>70</v>
      </c>
      <c r="C2532">
        <v>106</v>
      </c>
      <c r="D2532">
        <v>20262</v>
      </c>
      <c r="E2532" t="s">
        <v>92</v>
      </c>
      <c r="F2532" t="s">
        <v>605</v>
      </c>
      <c r="G2532" t="s">
        <v>5883</v>
      </c>
      <c r="H2532">
        <v>1738</v>
      </c>
      <c r="I2532">
        <v>10</v>
      </c>
      <c r="J2532" t="s">
        <v>122</v>
      </c>
      <c r="K2532" t="s">
        <v>123</v>
      </c>
      <c r="L2532">
        <v>4000000</v>
      </c>
      <c r="M2532">
        <v>2014</v>
      </c>
      <c r="N2532">
        <v>6.1</v>
      </c>
      <c r="O2532">
        <f>Table1[[#This Row],[gross]]-Table1[[#This Row],[budget]]</f>
        <v>-3979738</v>
      </c>
    </row>
    <row r="2533" spans="1:15" x14ac:dyDescent="0.3">
      <c r="A2533" t="s">
        <v>3785</v>
      </c>
      <c r="B2533">
        <v>36</v>
      </c>
      <c r="C2533">
        <v>114</v>
      </c>
      <c r="D2533">
        <v>18653615</v>
      </c>
      <c r="E2533" t="s">
        <v>73</v>
      </c>
      <c r="F2533" t="s">
        <v>418</v>
      </c>
      <c r="G2533" t="s">
        <v>5884</v>
      </c>
      <c r="H2533">
        <v>14786</v>
      </c>
      <c r="I2533">
        <v>103</v>
      </c>
      <c r="J2533" t="s">
        <v>29</v>
      </c>
      <c r="K2533" t="s">
        <v>30</v>
      </c>
      <c r="L2533">
        <v>23000000</v>
      </c>
      <c r="M2533">
        <v>1999</v>
      </c>
      <c r="N2533">
        <v>6.1</v>
      </c>
      <c r="O2533">
        <f>Table1[[#This Row],[gross]]-Table1[[#This Row],[budget]]</f>
        <v>-4346385</v>
      </c>
    </row>
    <row r="2534" spans="1:15" x14ac:dyDescent="0.3">
      <c r="A2534" t="s">
        <v>3558</v>
      </c>
      <c r="B2534">
        <v>104</v>
      </c>
      <c r="C2534">
        <v>109</v>
      </c>
      <c r="D2534">
        <v>13491653</v>
      </c>
      <c r="E2534" t="s">
        <v>224</v>
      </c>
      <c r="F2534" t="s">
        <v>947</v>
      </c>
      <c r="G2534" t="s">
        <v>5885</v>
      </c>
      <c r="H2534">
        <v>23728</v>
      </c>
      <c r="I2534">
        <v>213</v>
      </c>
      <c r="J2534" t="s">
        <v>29</v>
      </c>
      <c r="K2534" t="s">
        <v>30</v>
      </c>
      <c r="L2534">
        <v>18000000</v>
      </c>
      <c r="M2534">
        <v>2001</v>
      </c>
      <c r="N2534">
        <v>6.1</v>
      </c>
      <c r="O2534">
        <f>Table1[[#This Row],[gross]]-Table1[[#This Row],[budget]]</f>
        <v>-4508347</v>
      </c>
    </row>
    <row r="2535" spans="1:15" x14ac:dyDescent="0.3">
      <c r="A2535" t="s">
        <v>150</v>
      </c>
      <c r="B2535">
        <v>37</v>
      </c>
      <c r="C2535">
        <v>97</v>
      </c>
      <c r="D2535">
        <v>326308</v>
      </c>
      <c r="E2535" t="s">
        <v>208</v>
      </c>
      <c r="F2535" t="s">
        <v>1367</v>
      </c>
      <c r="G2535" t="s">
        <v>5886</v>
      </c>
      <c r="H2535">
        <v>6632</v>
      </c>
      <c r="I2535">
        <v>69</v>
      </c>
      <c r="J2535" t="s">
        <v>29</v>
      </c>
      <c r="K2535" t="s">
        <v>30</v>
      </c>
      <c r="L2535">
        <v>5000000</v>
      </c>
      <c r="M2535">
        <v>1996</v>
      </c>
      <c r="N2535">
        <v>6.1</v>
      </c>
      <c r="O2535">
        <f>Table1[[#This Row],[gross]]-Table1[[#This Row],[budget]]</f>
        <v>-4673692</v>
      </c>
    </row>
    <row r="2536" spans="1:15" x14ac:dyDescent="0.3">
      <c r="A2536" t="s">
        <v>3538</v>
      </c>
      <c r="B2536">
        <v>131</v>
      </c>
      <c r="C2536">
        <v>120</v>
      </c>
      <c r="D2536">
        <v>16284360</v>
      </c>
      <c r="E2536" t="s">
        <v>73</v>
      </c>
      <c r="F2536" t="s">
        <v>1372</v>
      </c>
      <c r="G2536" t="s">
        <v>5887</v>
      </c>
      <c r="H2536">
        <v>15079</v>
      </c>
      <c r="I2536">
        <v>79</v>
      </c>
      <c r="J2536" t="s">
        <v>29</v>
      </c>
      <c r="K2536" t="s">
        <v>30</v>
      </c>
      <c r="L2536">
        <v>21000000</v>
      </c>
      <c r="M2536">
        <v>2008</v>
      </c>
      <c r="N2536">
        <v>6.1</v>
      </c>
      <c r="O2536">
        <f>Table1[[#This Row],[gross]]-Table1[[#This Row],[budget]]</f>
        <v>-4715640</v>
      </c>
    </row>
    <row r="2537" spans="1:15" x14ac:dyDescent="0.3">
      <c r="A2537" t="s">
        <v>824</v>
      </c>
      <c r="B2537">
        <v>238</v>
      </c>
      <c r="C2537">
        <v>88</v>
      </c>
      <c r="D2537">
        <v>80170146</v>
      </c>
      <c r="E2537" t="s">
        <v>86</v>
      </c>
      <c r="F2537" t="s">
        <v>430</v>
      </c>
      <c r="G2537" t="s">
        <v>5888</v>
      </c>
      <c r="H2537">
        <v>243053</v>
      </c>
      <c r="I2537">
        <v>488</v>
      </c>
      <c r="J2537" t="s">
        <v>29</v>
      </c>
      <c r="K2537" t="s">
        <v>30</v>
      </c>
      <c r="L2537">
        <v>85000000</v>
      </c>
      <c r="M2537">
        <v>2008</v>
      </c>
      <c r="N2537">
        <v>6.1</v>
      </c>
      <c r="O2537">
        <f>Table1[[#This Row],[gross]]-Table1[[#This Row],[budget]]</f>
        <v>-4829854</v>
      </c>
    </row>
    <row r="2538" spans="1:15" x14ac:dyDescent="0.3">
      <c r="A2538" t="s">
        <v>2293</v>
      </c>
      <c r="B2538">
        <v>288</v>
      </c>
      <c r="C2538">
        <v>109</v>
      </c>
      <c r="D2538">
        <v>55092830</v>
      </c>
      <c r="E2538" t="s">
        <v>86</v>
      </c>
      <c r="F2538" t="s">
        <v>2466</v>
      </c>
      <c r="G2538" t="s">
        <v>5889</v>
      </c>
      <c r="H2538">
        <v>195043</v>
      </c>
      <c r="I2538">
        <v>329</v>
      </c>
      <c r="J2538" t="s">
        <v>29</v>
      </c>
      <c r="K2538" t="s">
        <v>30</v>
      </c>
      <c r="L2538">
        <v>60000000</v>
      </c>
      <c r="M2538">
        <v>2011</v>
      </c>
      <c r="N2538">
        <v>6.1</v>
      </c>
      <c r="O2538">
        <f>Table1[[#This Row],[gross]]-Table1[[#This Row],[budget]]</f>
        <v>-4907170</v>
      </c>
    </row>
    <row r="2539" spans="1:15" x14ac:dyDescent="0.3">
      <c r="A2539" t="s">
        <v>3595</v>
      </c>
      <c r="B2539">
        <v>72</v>
      </c>
      <c r="C2539">
        <v>99</v>
      </c>
      <c r="D2539">
        <v>22770</v>
      </c>
      <c r="E2539" t="s">
        <v>73</v>
      </c>
      <c r="F2539" t="s">
        <v>5890</v>
      </c>
      <c r="G2539" t="s">
        <v>5891</v>
      </c>
      <c r="H2539">
        <v>1658</v>
      </c>
      <c r="I2539">
        <v>12</v>
      </c>
      <c r="J2539" t="s">
        <v>124</v>
      </c>
      <c r="K2539" t="s">
        <v>128</v>
      </c>
      <c r="L2539">
        <v>5500000</v>
      </c>
      <c r="M2539">
        <v>2013</v>
      </c>
      <c r="N2539">
        <v>6.1</v>
      </c>
      <c r="O2539">
        <f>Table1[[#This Row],[gross]]-Table1[[#This Row],[budget]]</f>
        <v>-5477230</v>
      </c>
    </row>
    <row r="2540" spans="1:15" x14ac:dyDescent="0.3">
      <c r="A2540" t="s">
        <v>3613</v>
      </c>
      <c r="B2540">
        <v>289</v>
      </c>
      <c r="C2540">
        <v>95</v>
      </c>
      <c r="D2540">
        <v>14291570</v>
      </c>
      <c r="E2540" t="s">
        <v>86</v>
      </c>
      <c r="F2540" t="s">
        <v>2669</v>
      </c>
      <c r="G2540" t="s">
        <v>5892</v>
      </c>
      <c r="H2540">
        <v>82082</v>
      </c>
      <c r="I2540">
        <v>236</v>
      </c>
      <c r="J2540" t="s">
        <v>29</v>
      </c>
      <c r="K2540" t="s">
        <v>241</v>
      </c>
      <c r="L2540">
        <v>20000000</v>
      </c>
      <c r="M2540">
        <v>2012</v>
      </c>
      <c r="N2540">
        <v>6.1</v>
      </c>
      <c r="O2540">
        <f>Table1[[#This Row],[gross]]-Table1[[#This Row],[budget]]</f>
        <v>-5708430</v>
      </c>
    </row>
    <row r="2541" spans="1:15" x14ac:dyDescent="0.3">
      <c r="A2541" t="s">
        <v>3635</v>
      </c>
      <c r="B2541">
        <v>279</v>
      </c>
      <c r="C2541">
        <v>89</v>
      </c>
      <c r="D2541">
        <v>12843</v>
      </c>
      <c r="E2541" t="s">
        <v>840</v>
      </c>
      <c r="F2541" t="s">
        <v>5893</v>
      </c>
      <c r="G2541" t="s">
        <v>5894</v>
      </c>
      <c r="H2541">
        <v>27297</v>
      </c>
      <c r="I2541">
        <v>131</v>
      </c>
      <c r="J2541" t="s">
        <v>29</v>
      </c>
      <c r="K2541" t="s">
        <v>241</v>
      </c>
      <c r="L2541">
        <v>6000000</v>
      </c>
      <c r="M2541">
        <v>2012</v>
      </c>
      <c r="N2541">
        <v>6.1</v>
      </c>
      <c r="O2541">
        <f>Table1[[#This Row],[gross]]-Table1[[#This Row],[budget]]</f>
        <v>-5987157</v>
      </c>
    </row>
    <row r="2542" spans="1:15" x14ac:dyDescent="0.3">
      <c r="A2542" t="s">
        <v>3561</v>
      </c>
      <c r="B2542">
        <v>97</v>
      </c>
      <c r="C2542">
        <v>109</v>
      </c>
      <c r="D2542">
        <v>28995450</v>
      </c>
      <c r="E2542" t="s">
        <v>4122</v>
      </c>
      <c r="F2542" t="s">
        <v>5895</v>
      </c>
      <c r="G2542" t="s">
        <v>5896</v>
      </c>
      <c r="H2542">
        <v>19230</v>
      </c>
      <c r="I2542">
        <v>59</v>
      </c>
      <c r="J2542" t="s">
        <v>29</v>
      </c>
      <c r="K2542" t="s">
        <v>200</v>
      </c>
      <c r="L2542">
        <v>35000000</v>
      </c>
      <c r="M2542">
        <v>2010</v>
      </c>
      <c r="N2542">
        <v>6.1</v>
      </c>
      <c r="O2542">
        <f>Table1[[#This Row],[gross]]-Table1[[#This Row],[budget]]</f>
        <v>-6004550</v>
      </c>
    </row>
    <row r="2543" spans="1:15" x14ac:dyDescent="0.3">
      <c r="A2543" t="s">
        <v>3486</v>
      </c>
      <c r="B2543">
        <v>81</v>
      </c>
      <c r="C2543">
        <v>94</v>
      </c>
      <c r="D2543">
        <v>6241697</v>
      </c>
      <c r="E2543" t="s">
        <v>676</v>
      </c>
      <c r="F2543" t="s">
        <v>468</v>
      </c>
      <c r="G2543" t="s">
        <v>5897</v>
      </c>
      <c r="H2543">
        <v>16059</v>
      </c>
      <c r="I2543">
        <v>210</v>
      </c>
      <c r="J2543" t="s">
        <v>29</v>
      </c>
      <c r="K2543" t="s">
        <v>241</v>
      </c>
      <c r="L2543">
        <v>13000000</v>
      </c>
      <c r="M2543">
        <v>1999</v>
      </c>
      <c r="N2543">
        <v>6.1</v>
      </c>
      <c r="O2543">
        <f>Table1[[#This Row],[gross]]-Table1[[#This Row],[budget]]</f>
        <v>-6758303</v>
      </c>
    </row>
    <row r="2544" spans="1:15" x14ac:dyDescent="0.3">
      <c r="A2544" t="s">
        <v>3351</v>
      </c>
      <c r="B2544">
        <v>122</v>
      </c>
      <c r="C2544">
        <v>87</v>
      </c>
      <c r="D2544">
        <v>27972410</v>
      </c>
      <c r="E2544" t="s">
        <v>2411</v>
      </c>
      <c r="F2544" t="s">
        <v>4612</v>
      </c>
      <c r="G2544" t="s">
        <v>5898</v>
      </c>
      <c r="H2544">
        <v>114692</v>
      </c>
      <c r="I2544">
        <v>285</v>
      </c>
      <c r="J2544" t="s">
        <v>29</v>
      </c>
      <c r="K2544" t="s">
        <v>200</v>
      </c>
      <c r="L2544">
        <v>35000000</v>
      </c>
      <c r="M2544">
        <v>2003</v>
      </c>
      <c r="N2544">
        <v>6.1</v>
      </c>
      <c r="O2544">
        <f>Table1[[#This Row],[gross]]-Table1[[#This Row],[budget]]</f>
        <v>-7027590</v>
      </c>
    </row>
    <row r="2545" spans="1:15" x14ac:dyDescent="0.3">
      <c r="A2545" t="s">
        <v>4435</v>
      </c>
      <c r="B2545">
        <v>64</v>
      </c>
      <c r="C2545">
        <v>94</v>
      </c>
      <c r="D2545">
        <v>12398628</v>
      </c>
      <c r="E2545" t="s">
        <v>5899</v>
      </c>
      <c r="F2545" t="s">
        <v>5900</v>
      </c>
      <c r="G2545" t="s">
        <v>5901</v>
      </c>
      <c r="H2545">
        <v>21542</v>
      </c>
      <c r="I2545">
        <v>88</v>
      </c>
      <c r="J2545" t="s">
        <v>29</v>
      </c>
      <c r="K2545" t="s">
        <v>30</v>
      </c>
      <c r="L2545">
        <v>20000000</v>
      </c>
      <c r="M2545">
        <v>2002</v>
      </c>
      <c r="N2545">
        <v>6.1</v>
      </c>
      <c r="O2545">
        <f>Table1[[#This Row],[gross]]-Table1[[#This Row],[budget]]</f>
        <v>-7601372</v>
      </c>
    </row>
    <row r="2546" spans="1:15" x14ac:dyDescent="0.3">
      <c r="A2546" t="s">
        <v>3619</v>
      </c>
      <c r="B2546">
        <v>111</v>
      </c>
      <c r="C2546">
        <v>93</v>
      </c>
      <c r="D2546">
        <v>4919896</v>
      </c>
      <c r="E2546" t="s">
        <v>2312</v>
      </c>
      <c r="F2546" t="s">
        <v>1747</v>
      </c>
      <c r="G2546" t="s">
        <v>5902</v>
      </c>
      <c r="H2546">
        <v>21530</v>
      </c>
      <c r="I2546">
        <v>159</v>
      </c>
      <c r="J2546" t="s">
        <v>29</v>
      </c>
      <c r="K2546" t="s">
        <v>200</v>
      </c>
      <c r="L2546">
        <v>13000000</v>
      </c>
      <c r="M2546">
        <v>2001</v>
      </c>
      <c r="N2546">
        <v>6.1</v>
      </c>
      <c r="O2546">
        <f>Table1[[#This Row],[gross]]-Table1[[#This Row],[budget]]</f>
        <v>-8080104</v>
      </c>
    </row>
    <row r="2547" spans="1:15" x14ac:dyDescent="0.3">
      <c r="A2547" t="s">
        <v>4293</v>
      </c>
      <c r="B2547">
        <v>62</v>
      </c>
      <c r="C2547">
        <v>103</v>
      </c>
      <c r="D2547">
        <v>5725</v>
      </c>
      <c r="E2547" t="s">
        <v>840</v>
      </c>
      <c r="F2547" t="s">
        <v>5903</v>
      </c>
      <c r="G2547" t="s">
        <v>5904</v>
      </c>
      <c r="H2547">
        <v>10220</v>
      </c>
      <c r="I2547">
        <v>110</v>
      </c>
      <c r="J2547" t="s">
        <v>96</v>
      </c>
      <c r="K2547" t="s">
        <v>227</v>
      </c>
      <c r="L2547">
        <v>8400000</v>
      </c>
      <c r="M2547">
        <v>2000</v>
      </c>
      <c r="N2547">
        <v>6.1</v>
      </c>
      <c r="O2547">
        <f>Table1[[#This Row],[gross]]-Table1[[#This Row],[budget]]</f>
        <v>-8394275</v>
      </c>
    </row>
    <row r="2548" spans="1:15" x14ac:dyDescent="0.3">
      <c r="A2548" t="s">
        <v>3541</v>
      </c>
      <c r="B2548">
        <v>76</v>
      </c>
      <c r="C2548">
        <v>120</v>
      </c>
      <c r="D2548">
        <v>349618</v>
      </c>
      <c r="E2548" t="s">
        <v>626</v>
      </c>
      <c r="F2548" t="s">
        <v>5905</v>
      </c>
      <c r="G2548" t="s">
        <v>5906</v>
      </c>
      <c r="H2548">
        <v>4302</v>
      </c>
      <c r="I2548">
        <v>45</v>
      </c>
      <c r="J2548" t="s">
        <v>29</v>
      </c>
      <c r="K2548" t="s">
        <v>70</v>
      </c>
      <c r="L2548">
        <v>9000000</v>
      </c>
      <c r="M2548">
        <v>1990</v>
      </c>
      <c r="N2548">
        <v>6.1</v>
      </c>
      <c r="O2548">
        <f>Table1[[#This Row],[gross]]-Table1[[#This Row],[budget]]</f>
        <v>-8650382</v>
      </c>
    </row>
    <row r="2549" spans="1:15" x14ac:dyDescent="0.3">
      <c r="A2549" t="s">
        <v>149</v>
      </c>
      <c r="B2549">
        <v>434</v>
      </c>
      <c r="C2549">
        <v>169</v>
      </c>
      <c r="D2549">
        <v>200069408</v>
      </c>
      <c r="E2549" t="s">
        <v>248</v>
      </c>
      <c r="F2549" t="s">
        <v>150</v>
      </c>
      <c r="G2549" t="s">
        <v>5907</v>
      </c>
      <c r="H2549">
        <v>240396</v>
      </c>
      <c r="I2549">
        <v>2367</v>
      </c>
      <c r="J2549" t="s">
        <v>29</v>
      </c>
      <c r="K2549" t="s">
        <v>30</v>
      </c>
      <c r="L2549">
        <v>209000000</v>
      </c>
      <c r="M2549">
        <v>2006</v>
      </c>
      <c r="N2549">
        <v>6.1</v>
      </c>
      <c r="O2549">
        <f>Table1[[#This Row],[gross]]-Table1[[#This Row],[budget]]</f>
        <v>-8930592</v>
      </c>
    </row>
    <row r="2550" spans="1:15" x14ac:dyDescent="0.3">
      <c r="A2550" t="s">
        <v>3796</v>
      </c>
      <c r="B2550">
        <v>34</v>
      </c>
      <c r="C2550">
        <v>124</v>
      </c>
      <c r="D2550">
        <v>51045801</v>
      </c>
      <c r="E2550" t="s">
        <v>588</v>
      </c>
      <c r="F2550" t="s">
        <v>5499</v>
      </c>
      <c r="G2550" t="s">
        <v>5908</v>
      </c>
      <c r="H2550">
        <v>11370</v>
      </c>
      <c r="I2550">
        <v>54</v>
      </c>
      <c r="J2550" t="s">
        <v>29</v>
      </c>
      <c r="K2550" t="s">
        <v>30</v>
      </c>
      <c r="L2550">
        <v>60000000</v>
      </c>
      <c r="M2550">
        <v>1996</v>
      </c>
      <c r="N2550">
        <v>6.1</v>
      </c>
      <c r="O2550">
        <f>Table1[[#This Row],[gross]]-Table1[[#This Row],[budget]]</f>
        <v>-8954199</v>
      </c>
    </row>
    <row r="2551" spans="1:15" x14ac:dyDescent="0.3">
      <c r="A2551" t="s">
        <v>3622</v>
      </c>
      <c r="B2551">
        <v>118</v>
      </c>
      <c r="C2551">
        <v>93</v>
      </c>
      <c r="D2551">
        <v>50818750</v>
      </c>
      <c r="E2551" t="s">
        <v>296</v>
      </c>
      <c r="F2551" t="s">
        <v>5909</v>
      </c>
      <c r="G2551" t="s">
        <v>5910</v>
      </c>
      <c r="H2551">
        <v>31209</v>
      </c>
      <c r="I2551">
        <v>106</v>
      </c>
      <c r="J2551" t="s">
        <v>29</v>
      </c>
      <c r="K2551" t="s">
        <v>200</v>
      </c>
      <c r="L2551">
        <v>60000000</v>
      </c>
      <c r="M2551">
        <v>2008</v>
      </c>
      <c r="N2551">
        <v>6.1</v>
      </c>
      <c r="O2551">
        <f>Table1[[#This Row],[gross]]-Table1[[#This Row],[budget]]</f>
        <v>-9181250</v>
      </c>
    </row>
    <row r="2552" spans="1:15" x14ac:dyDescent="0.3">
      <c r="A2552" t="s">
        <v>3603</v>
      </c>
      <c r="B2552">
        <v>81</v>
      </c>
      <c r="C2552">
        <v>98</v>
      </c>
      <c r="D2552">
        <v>10544143</v>
      </c>
      <c r="E2552" t="s">
        <v>289</v>
      </c>
      <c r="F2552" t="s">
        <v>5120</v>
      </c>
      <c r="G2552" t="s">
        <v>5911</v>
      </c>
      <c r="H2552">
        <v>16372</v>
      </c>
      <c r="I2552">
        <v>121</v>
      </c>
      <c r="J2552" t="s">
        <v>29</v>
      </c>
      <c r="K2552" t="s">
        <v>581</v>
      </c>
      <c r="L2552">
        <v>20000000</v>
      </c>
      <c r="M2552">
        <v>1999</v>
      </c>
      <c r="N2552">
        <v>6.1</v>
      </c>
      <c r="O2552">
        <f>Table1[[#This Row],[gross]]-Table1[[#This Row],[budget]]</f>
        <v>-9455857</v>
      </c>
    </row>
    <row r="2553" spans="1:15" x14ac:dyDescent="0.3">
      <c r="A2553" t="s">
        <v>807</v>
      </c>
      <c r="B2553">
        <v>110</v>
      </c>
      <c r="C2553">
        <v>109</v>
      </c>
      <c r="D2553">
        <v>26183197</v>
      </c>
      <c r="E2553" t="s">
        <v>39</v>
      </c>
      <c r="F2553" t="s">
        <v>788</v>
      </c>
      <c r="G2553" t="s">
        <v>5912</v>
      </c>
      <c r="H2553">
        <v>38348</v>
      </c>
      <c r="I2553">
        <v>135</v>
      </c>
      <c r="J2553" t="s">
        <v>29</v>
      </c>
      <c r="K2553" t="s">
        <v>30</v>
      </c>
      <c r="L2553">
        <v>36000000</v>
      </c>
      <c r="M2553">
        <v>2003</v>
      </c>
      <c r="N2553">
        <v>6.1</v>
      </c>
      <c r="O2553">
        <f>Table1[[#This Row],[gross]]-Table1[[#This Row],[budget]]</f>
        <v>-9816803</v>
      </c>
    </row>
    <row r="2554" spans="1:15" x14ac:dyDescent="0.3">
      <c r="A2554" t="s">
        <v>3575</v>
      </c>
      <c r="B2554">
        <v>71</v>
      </c>
      <c r="C2554">
        <v>104</v>
      </c>
      <c r="D2554">
        <v>3607</v>
      </c>
      <c r="E2554" t="s">
        <v>1366</v>
      </c>
      <c r="F2554" t="s">
        <v>5913</v>
      </c>
      <c r="G2554" t="s">
        <v>5914</v>
      </c>
      <c r="H2554">
        <v>22753</v>
      </c>
      <c r="I2554">
        <v>94</v>
      </c>
      <c r="J2554" t="s">
        <v>29</v>
      </c>
      <c r="K2554" t="s">
        <v>408</v>
      </c>
      <c r="L2554">
        <v>10000000</v>
      </c>
      <c r="M2554">
        <v>2008</v>
      </c>
      <c r="N2554">
        <v>6.1</v>
      </c>
      <c r="O2554">
        <f>Table1[[#This Row],[gross]]-Table1[[#This Row],[budget]]</f>
        <v>-9996393</v>
      </c>
    </row>
    <row r="2555" spans="1:15" x14ac:dyDescent="0.3">
      <c r="A2555" t="s">
        <v>3583</v>
      </c>
      <c r="B2555">
        <v>65</v>
      </c>
      <c r="C2555">
        <v>101</v>
      </c>
      <c r="D2555">
        <v>12189514</v>
      </c>
      <c r="E2555" t="s">
        <v>289</v>
      </c>
      <c r="F2555" t="s">
        <v>5915</v>
      </c>
      <c r="G2555" t="s">
        <v>5916</v>
      </c>
      <c r="H2555">
        <v>30092</v>
      </c>
      <c r="I2555">
        <v>129</v>
      </c>
      <c r="J2555" t="s">
        <v>29</v>
      </c>
      <c r="K2555" t="s">
        <v>30</v>
      </c>
      <c r="L2555">
        <v>23000000</v>
      </c>
      <c r="M2555">
        <v>2004</v>
      </c>
      <c r="N2555">
        <v>6.1</v>
      </c>
      <c r="O2555">
        <f>Table1[[#This Row],[gross]]-Table1[[#This Row],[budget]]</f>
        <v>-10810486</v>
      </c>
    </row>
    <row r="2556" spans="1:15" x14ac:dyDescent="0.3">
      <c r="A2556" t="s">
        <v>1229</v>
      </c>
      <c r="B2556">
        <v>105</v>
      </c>
      <c r="C2556">
        <v>96</v>
      </c>
      <c r="D2556">
        <v>18967571</v>
      </c>
      <c r="E2556" t="s">
        <v>1576</v>
      </c>
      <c r="F2556" t="s">
        <v>4573</v>
      </c>
      <c r="G2556" t="s">
        <v>5917</v>
      </c>
      <c r="H2556">
        <v>23345</v>
      </c>
      <c r="I2556">
        <v>167</v>
      </c>
      <c r="J2556" t="s">
        <v>29</v>
      </c>
      <c r="K2556" t="s">
        <v>30</v>
      </c>
      <c r="L2556">
        <v>30000000</v>
      </c>
      <c r="M2556">
        <v>1998</v>
      </c>
      <c r="N2556">
        <v>6.1</v>
      </c>
      <c r="O2556">
        <f>Table1[[#This Row],[gross]]-Table1[[#This Row],[budget]]</f>
        <v>-11032429</v>
      </c>
    </row>
    <row r="2557" spans="1:15" x14ac:dyDescent="0.3">
      <c r="A2557" t="s">
        <v>2930</v>
      </c>
      <c r="B2557">
        <v>225</v>
      </c>
      <c r="C2557">
        <v>109</v>
      </c>
      <c r="D2557">
        <v>214966</v>
      </c>
      <c r="E2557" t="s">
        <v>208</v>
      </c>
      <c r="F2557" t="s">
        <v>5918</v>
      </c>
      <c r="G2557" t="s">
        <v>5919</v>
      </c>
      <c r="H2557">
        <v>28483</v>
      </c>
      <c r="I2557">
        <v>176</v>
      </c>
      <c r="J2557" t="s">
        <v>29</v>
      </c>
      <c r="K2557" t="s">
        <v>30</v>
      </c>
      <c r="L2557">
        <v>13000000</v>
      </c>
      <c r="M2557">
        <v>2010</v>
      </c>
      <c r="N2557">
        <v>6.1</v>
      </c>
      <c r="O2557">
        <f>Table1[[#This Row],[gross]]-Table1[[#This Row],[budget]]</f>
        <v>-12785034</v>
      </c>
    </row>
    <row r="2558" spans="1:15" x14ac:dyDescent="0.3">
      <c r="A2558" t="s">
        <v>3528</v>
      </c>
      <c r="B2558">
        <v>416</v>
      </c>
      <c r="C2558">
        <v>132</v>
      </c>
      <c r="D2558">
        <v>155111815</v>
      </c>
      <c r="E2558" t="s">
        <v>49</v>
      </c>
      <c r="F2558" t="s">
        <v>464</v>
      </c>
      <c r="G2558" t="s">
        <v>5920</v>
      </c>
      <c r="H2558">
        <v>228554</v>
      </c>
      <c r="I2558">
        <v>710</v>
      </c>
      <c r="J2558" t="s">
        <v>29</v>
      </c>
      <c r="K2558" t="s">
        <v>30</v>
      </c>
      <c r="L2558">
        <v>170000000</v>
      </c>
      <c r="M2558">
        <v>2012</v>
      </c>
      <c r="N2558">
        <v>6.1</v>
      </c>
      <c r="O2558">
        <f>Table1[[#This Row],[gross]]-Table1[[#This Row],[budget]]</f>
        <v>-14888185</v>
      </c>
    </row>
    <row r="2559" spans="1:15" x14ac:dyDescent="0.3">
      <c r="A2559" t="s">
        <v>3579</v>
      </c>
      <c r="B2559">
        <v>177</v>
      </c>
      <c r="C2559">
        <v>103</v>
      </c>
      <c r="D2559">
        <v>73548</v>
      </c>
      <c r="E2559" t="s">
        <v>5921</v>
      </c>
      <c r="F2559" t="s">
        <v>486</v>
      </c>
      <c r="G2559" t="s">
        <v>5922</v>
      </c>
      <c r="H2559">
        <v>47574</v>
      </c>
      <c r="I2559">
        <v>209</v>
      </c>
      <c r="J2559" t="s">
        <v>29</v>
      </c>
      <c r="K2559" t="s">
        <v>30</v>
      </c>
      <c r="L2559">
        <v>15000000</v>
      </c>
      <c r="M2559">
        <v>2008</v>
      </c>
      <c r="N2559">
        <v>6.1</v>
      </c>
      <c r="O2559">
        <f>Table1[[#This Row],[gross]]-Table1[[#This Row],[budget]]</f>
        <v>-14926452</v>
      </c>
    </row>
    <row r="2560" spans="1:15" x14ac:dyDescent="0.3">
      <c r="A2560" t="s">
        <v>3589</v>
      </c>
      <c r="B2560">
        <v>167</v>
      </c>
      <c r="C2560">
        <v>100</v>
      </c>
      <c r="D2560">
        <v>5005883</v>
      </c>
      <c r="E2560" t="s">
        <v>1527</v>
      </c>
      <c r="F2560" t="s">
        <v>5923</v>
      </c>
      <c r="G2560" t="s">
        <v>5924</v>
      </c>
      <c r="H2560">
        <v>29649</v>
      </c>
      <c r="I2560">
        <v>361</v>
      </c>
      <c r="J2560" t="s">
        <v>29</v>
      </c>
      <c r="K2560" t="s">
        <v>30</v>
      </c>
      <c r="L2560">
        <v>20000000</v>
      </c>
      <c r="M2560">
        <v>2004</v>
      </c>
      <c r="N2560">
        <v>6.1</v>
      </c>
      <c r="O2560">
        <f>Table1[[#This Row],[gross]]-Table1[[#This Row],[budget]]</f>
        <v>-14994117</v>
      </c>
    </row>
    <row r="2561" spans="1:15" x14ac:dyDescent="0.3">
      <c r="A2561" t="s">
        <v>2137</v>
      </c>
      <c r="B2561">
        <v>12</v>
      </c>
      <c r="C2561">
        <v>128</v>
      </c>
      <c r="D2561">
        <v>24332324</v>
      </c>
      <c r="E2561" t="s">
        <v>73</v>
      </c>
      <c r="F2561" t="s">
        <v>1311</v>
      </c>
      <c r="G2561" t="s">
        <v>5925</v>
      </c>
      <c r="H2561">
        <v>13830</v>
      </c>
      <c r="I2561">
        <v>61</v>
      </c>
      <c r="J2561" t="s">
        <v>29</v>
      </c>
      <c r="K2561" t="s">
        <v>30</v>
      </c>
      <c r="L2561">
        <v>40000000</v>
      </c>
      <c r="M2561">
        <v>1994</v>
      </c>
      <c r="N2561">
        <v>6.1</v>
      </c>
      <c r="O2561">
        <f>Table1[[#This Row],[gross]]-Table1[[#This Row],[budget]]</f>
        <v>-15667676</v>
      </c>
    </row>
    <row r="2562" spans="1:15" x14ac:dyDescent="0.3">
      <c r="A2562" t="s">
        <v>3543</v>
      </c>
      <c r="B2562">
        <v>151</v>
      </c>
      <c r="C2562">
        <v>120</v>
      </c>
      <c r="D2562">
        <v>24375436</v>
      </c>
      <c r="E2562" t="s">
        <v>39</v>
      </c>
      <c r="F2562" t="s">
        <v>44</v>
      </c>
      <c r="G2562" t="s">
        <v>5926</v>
      </c>
      <c r="H2562">
        <v>42547</v>
      </c>
      <c r="I2562">
        <v>265</v>
      </c>
      <c r="J2562" t="s">
        <v>29</v>
      </c>
      <c r="K2562" t="s">
        <v>30</v>
      </c>
      <c r="L2562">
        <v>42000000</v>
      </c>
      <c r="M2562">
        <v>2001</v>
      </c>
      <c r="N2562">
        <v>6.1</v>
      </c>
      <c r="O2562">
        <f>Table1[[#This Row],[gross]]-Table1[[#This Row],[budget]]</f>
        <v>-17624564</v>
      </c>
    </row>
    <row r="2563" spans="1:15" x14ac:dyDescent="0.3">
      <c r="A2563" t="s">
        <v>3750</v>
      </c>
      <c r="B2563">
        <v>136</v>
      </c>
      <c r="C2563">
        <v>115</v>
      </c>
      <c r="D2563">
        <v>31874869</v>
      </c>
      <c r="E2563" t="s">
        <v>1366</v>
      </c>
      <c r="F2563" t="s">
        <v>921</v>
      </c>
      <c r="G2563" t="s">
        <v>5927</v>
      </c>
      <c r="H2563">
        <v>43574</v>
      </c>
      <c r="I2563">
        <v>302</v>
      </c>
      <c r="J2563" t="s">
        <v>29</v>
      </c>
      <c r="K2563" t="s">
        <v>30</v>
      </c>
      <c r="L2563">
        <v>50000000</v>
      </c>
      <c r="M2563">
        <v>2002</v>
      </c>
      <c r="N2563">
        <v>6.1</v>
      </c>
      <c r="O2563">
        <f>Table1[[#This Row],[gross]]-Table1[[#This Row],[budget]]</f>
        <v>-18125131</v>
      </c>
    </row>
    <row r="2564" spans="1:15" x14ac:dyDescent="0.3">
      <c r="A2564" t="s">
        <v>3750</v>
      </c>
      <c r="B2564">
        <v>136</v>
      </c>
      <c r="C2564">
        <v>115</v>
      </c>
      <c r="D2564">
        <v>31874869</v>
      </c>
      <c r="E2564" t="s">
        <v>1366</v>
      </c>
      <c r="F2564" t="s">
        <v>921</v>
      </c>
      <c r="G2564" t="s">
        <v>5927</v>
      </c>
      <c r="H2564">
        <v>43575</v>
      </c>
      <c r="I2564">
        <v>302</v>
      </c>
      <c r="J2564" t="s">
        <v>29</v>
      </c>
      <c r="K2564" t="s">
        <v>30</v>
      </c>
      <c r="L2564">
        <v>50000000</v>
      </c>
      <c r="M2564">
        <v>2002</v>
      </c>
      <c r="N2564">
        <v>6.1</v>
      </c>
      <c r="O2564">
        <f>Table1[[#This Row],[gross]]-Table1[[#This Row],[budget]]</f>
        <v>-18125131</v>
      </c>
    </row>
    <row r="2565" spans="1:15" x14ac:dyDescent="0.3">
      <c r="A2565" t="s">
        <v>3351</v>
      </c>
      <c r="B2565">
        <v>123</v>
      </c>
      <c r="C2565">
        <v>109</v>
      </c>
      <c r="D2565">
        <v>10965209</v>
      </c>
      <c r="E2565" t="s">
        <v>39</v>
      </c>
      <c r="F2565" t="s">
        <v>5928</v>
      </c>
      <c r="G2565" t="s">
        <v>5929</v>
      </c>
      <c r="H2565">
        <v>25558</v>
      </c>
      <c r="I2565">
        <v>221</v>
      </c>
      <c r="J2565" t="s">
        <v>29</v>
      </c>
      <c r="K2565" t="s">
        <v>30</v>
      </c>
      <c r="L2565">
        <v>30000000</v>
      </c>
      <c r="M2565">
        <v>2001</v>
      </c>
      <c r="N2565">
        <v>6.1</v>
      </c>
      <c r="O2565">
        <f>Table1[[#This Row],[gross]]-Table1[[#This Row],[budget]]</f>
        <v>-19034791</v>
      </c>
    </row>
    <row r="2566" spans="1:15" x14ac:dyDescent="0.3">
      <c r="A2566" t="s">
        <v>2702</v>
      </c>
      <c r="B2566">
        <v>47</v>
      </c>
      <c r="C2566">
        <v>118</v>
      </c>
      <c r="D2566">
        <v>17305211</v>
      </c>
      <c r="E2566" t="s">
        <v>140</v>
      </c>
      <c r="F2566" t="s">
        <v>221</v>
      </c>
      <c r="G2566" t="s">
        <v>5930</v>
      </c>
      <c r="H2566">
        <v>14066</v>
      </c>
      <c r="I2566">
        <v>75</v>
      </c>
      <c r="J2566" t="s">
        <v>29</v>
      </c>
      <c r="K2566" t="s">
        <v>30</v>
      </c>
      <c r="L2566">
        <v>38000000</v>
      </c>
      <c r="M2566">
        <v>1996</v>
      </c>
      <c r="N2566">
        <v>6.1</v>
      </c>
      <c r="O2566">
        <f>Table1[[#This Row],[gross]]-Table1[[#This Row],[budget]]</f>
        <v>-20694789</v>
      </c>
    </row>
    <row r="2567" spans="1:15" x14ac:dyDescent="0.3">
      <c r="A2567" t="s">
        <v>3585</v>
      </c>
      <c r="B2567">
        <v>42</v>
      </c>
      <c r="C2567">
        <v>101</v>
      </c>
      <c r="D2567">
        <v>1075288</v>
      </c>
      <c r="E2567" t="s">
        <v>208</v>
      </c>
      <c r="F2567" t="s">
        <v>4029</v>
      </c>
      <c r="G2567" t="s">
        <v>5931</v>
      </c>
      <c r="H2567">
        <v>7772</v>
      </c>
      <c r="I2567">
        <v>55</v>
      </c>
      <c r="J2567" t="s">
        <v>29</v>
      </c>
      <c r="K2567" t="s">
        <v>30</v>
      </c>
      <c r="L2567">
        <v>22000000</v>
      </c>
      <c r="M2567">
        <v>1996</v>
      </c>
      <c r="N2567">
        <v>6.1</v>
      </c>
      <c r="O2567">
        <f>Table1[[#This Row],[gross]]-Table1[[#This Row],[budget]]</f>
        <v>-20924712</v>
      </c>
    </row>
    <row r="2568" spans="1:15" x14ac:dyDescent="0.3">
      <c r="A2568" t="s">
        <v>1813</v>
      </c>
      <c r="B2568">
        <v>125</v>
      </c>
      <c r="C2568">
        <v>107</v>
      </c>
      <c r="D2568">
        <v>6998324</v>
      </c>
      <c r="E2568" t="s">
        <v>73</v>
      </c>
      <c r="F2568" t="s">
        <v>5932</v>
      </c>
      <c r="G2568" t="s">
        <v>5933</v>
      </c>
      <c r="H2568">
        <v>11476</v>
      </c>
      <c r="I2568">
        <v>50</v>
      </c>
      <c r="J2568" t="s">
        <v>29</v>
      </c>
      <c r="K2568" t="s">
        <v>30</v>
      </c>
      <c r="L2568">
        <v>28000000</v>
      </c>
      <c r="M2568">
        <v>2015</v>
      </c>
      <c r="N2568">
        <v>6.1</v>
      </c>
      <c r="O2568">
        <f>Table1[[#This Row],[gross]]-Table1[[#This Row],[budget]]</f>
        <v>-21001676</v>
      </c>
    </row>
    <row r="2569" spans="1:15" x14ac:dyDescent="0.3">
      <c r="A2569" t="s">
        <v>3715</v>
      </c>
      <c r="B2569">
        <v>161</v>
      </c>
      <c r="C2569">
        <v>107</v>
      </c>
      <c r="D2569">
        <v>36279230</v>
      </c>
      <c r="E2569" t="s">
        <v>1576</v>
      </c>
      <c r="F2569" t="s">
        <v>5934</v>
      </c>
      <c r="G2569" t="s">
        <v>5935</v>
      </c>
      <c r="H2569">
        <v>42144</v>
      </c>
      <c r="I2569">
        <v>213</v>
      </c>
      <c r="J2569" t="s">
        <v>29</v>
      </c>
      <c r="K2569" t="s">
        <v>30</v>
      </c>
      <c r="L2569">
        <v>60000000</v>
      </c>
      <c r="M2569">
        <v>2006</v>
      </c>
      <c r="N2569">
        <v>6.1</v>
      </c>
      <c r="O2569">
        <f>Table1[[#This Row],[gross]]-Table1[[#This Row],[budget]]</f>
        <v>-23720770</v>
      </c>
    </row>
    <row r="2570" spans="1:15" x14ac:dyDescent="0.3">
      <c r="A2570" t="s">
        <v>4086</v>
      </c>
      <c r="B2570">
        <v>114</v>
      </c>
      <c r="C2570">
        <v>113</v>
      </c>
      <c r="D2570">
        <v>21009180</v>
      </c>
      <c r="E2570" t="s">
        <v>1050</v>
      </c>
      <c r="F2570" t="s">
        <v>902</v>
      </c>
      <c r="G2570" t="s">
        <v>5936</v>
      </c>
      <c r="H2570">
        <v>45815</v>
      </c>
      <c r="I2570">
        <v>222</v>
      </c>
      <c r="J2570" t="s">
        <v>29</v>
      </c>
      <c r="K2570" t="s">
        <v>30</v>
      </c>
      <c r="L2570">
        <v>45000000</v>
      </c>
      <c r="M2570">
        <v>2004</v>
      </c>
      <c r="N2570">
        <v>6.1</v>
      </c>
      <c r="O2570">
        <f>Table1[[#This Row],[gross]]-Table1[[#This Row],[budget]]</f>
        <v>-23990820</v>
      </c>
    </row>
    <row r="2571" spans="1:15" x14ac:dyDescent="0.3">
      <c r="A2571" t="s">
        <v>736</v>
      </c>
      <c r="B2571">
        <v>252</v>
      </c>
      <c r="C2571">
        <v>137</v>
      </c>
      <c r="D2571">
        <v>717753</v>
      </c>
      <c r="E2571" t="s">
        <v>529</v>
      </c>
      <c r="F2571" t="s">
        <v>430</v>
      </c>
      <c r="G2571" t="s">
        <v>5937</v>
      </c>
      <c r="H2571">
        <v>33107</v>
      </c>
      <c r="I2571">
        <v>128</v>
      </c>
      <c r="J2571" t="s">
        <v>29</v>
      </c>
      <c r="K2571" t="s">
        <v>241</v>
      </c>
      <c r="L2571">
        <v>25000000</v>
      </c>
      <c r="M2571">
        <v>2012</v>
      </c>
      <c r="N2571">
        <v>6.1</v>
      </c>
      <c r="O2571">
        <f>Table1[[#This Row],[gross]]-Table1[[#This Row],[budget]]</f>
        <v>-24282247</v>
      </c>
    </row>
    <row r="2572" spans="1:15" x14ac:dyDescent="0.3">
      <c r="A2572" t="s">
        <v>3497</v>
      </c>
      <c r="B2572">
        <v>79</v>
      </c>
      <c r="C2572">
        <v>111</v>
      </c>
      <c r="D2572">
        <v>32940507</v>
      </c>
      <c r="E2572" t="s">
        <v>39</v>
      </c>
      <c r="F2572" t="s">
        <v>55</v>
      </c>
      <c r="G2572" t="s">
        <v>5938</v>
      </c>
      <c r="H2572">
        <v>54314</v>
      </c>
      <c r="I2572">
        <v>127</v>
      </c>
      <c r="J2572" t="s">
        <v>29</v>
      </c>
      <c r="K2572" t="s">
        <v>30</v>
      </c>
      <c r="L2572">
        <v>60000000</v>
      </c>
      <c r="M2572">
        <v>1998</v>
      </c>
      <c r="N2572">
        <v>6.1</v>
      </c>
      <c r="O2572">
        <f>Table1[[#This Row],[gross]]-Table1[[#This Row],[budget]]</f>
        <v>-27059493</v>
      </c>
    </row>
    <row r="2573" spans="1:15" x14ac:dyDescent="0.3">
      <c r="A2573" t="s">
        <v>3497</v>
      </c>
      <c r="B2573">
        <v>79</v>
      </c>
      <c r="C2573">
        <v>111</v>
      </c>
      <c r="D2573">
        <v>32940507</v>
      </c>
      <c r="E2573" t="s">
        <v>39</v>
      </c>
      <c r="F2573" t="s">
        <v>55</v>
      </c>
      <c r="G2573" t="s">
        <v>5938</v>
      </c>
      <c r="H2573">
        <v>54316</v>
      </c>
      <c r="I2573">
        <v>127</v>
      </c>
      <c r="J2573" t="s">
        <v>29</v>
      </c>
      <c r="K2573" t="s">
        <v>30</v>
      </c>
      <c r="L2573">
        <v>60000000</v>
      </c>
      <c r="M2573">
        <v>1998</v>
      </c>
      <c r="N2573">
        <v>6.1</v>
      </c>
      <c r="O2573">
        <f>Table1[[#This Row],[gross]]-Table1[[#This Row],[budget]]</f>
        <v>-27059493</v>
      </c>
    </row>
    <row r="2574" spans="1:15" x14ac:dyDescent="0.3">
      <c r="A2574" t="s">
        <v>3627</v>
      </c>
      <c r="B2574">
        <v>156</v>
      </c>
      <c r="C2574">
        <v>91</v>
      </c>
      <c r="D2574">
        <v>42194060</v>
      </c>
      <c r="E2574" t="s">
        <v>1029</v>
      </c>
      <c r="F2574" t="s">
        <v>3495</v>
      </c>
      <c r="G2574" t="s">
        <v>5939</v>
      </c>
      <c r="H2574">
        <v>41259</v>
      </c>
      <c r="I2574">
        <v>72</v>
      </c>
      <c r="J2574" t="s">
        <v>29</v>
      </c>
      <c r="K2574" t="s">
        <v>408</v>
      </c>
      <c r="L2574">
        <v>70000000</v>
      </c>
      <c r="M2574">
        <v>2009</v>
      </c>
      <c r="N2574">
        <v>6.1</v>
      </c>
      <c r="O2574">
        <f>Table1[[#This Row],[gross]]-Table1[[#This Row],[budget]]</f>
        <v>-27805940</v>
      </c>
    </row>
    <row r="2575" spans="1:15" x14ac:dyDescent="0.3">
      <c r="A2575" t="s">
        <v>3198</v>
      </c>
      <c r="B2575">
        <v>117</v>
      </c>
      <c r="C2575">
        <v>104</v>
      </c>
      <c r="D2575">
        <v>30063805</v>
      </c>
      <c r="E2575" t="s">
        <v>5940</v>
      </c>
      <c r="F2575" t="s">
        <v>186</v>
      </c>
      <c r="G2575" t="s">
        <v>5941</v>
      </c>
      <c r="H2575">
        <v>31788</v>
      </c>
      <c r="I2575">
        <v>243</v>
      </c>
      <c r="J2575" t="s">
        <v>29</v>
      </c>
      <c r="K2575" t="s">
        <v>30</v>
      </c>
      <c r="L2575">
        <v>60000000</v>
      </c>
      <c r="M2575">
        <v>2002</v>
      </c>
      <c r="N2575">
        <v>6.1</v>
      </c>
      <c r="O2575">
        <f>Table1[[#This Row],[gross]]-Table1[[#This Row],[budget]]</f>
        <v>-29936195</v>
      </c>
    </row>
    <row r="2576" spans="1:15" x14ac:dyDescent="0.3">
      <c r="A2576" t="s">
        <v>959</v>
      </c>
      <c r="B2576">
        <v>183</v>
      </c>
      <c r="C2576">
        <v>105</v>
      </c>
      <c r="D2576">
        <v>1304837</v>
      </c>
      <c r="E2576" t="s">
        <v>269</v>
      </c>
      <c r="F2576" t="s">
        <v>3919</v>
      </c>
      <c r="G2576" t="s">
        <v>5942</v>
      </c>
      <c r="H2576">
        <v>21481</v>
      </c>
      <c r="I2576">
        <v>175</v>
      </c>
      <c r="J2576" t="s">
        <v>29</v>
      </c>
      <c r="K2576" t="s">
        <v>30</v>
      </c>
      <c r="L2576">
        <v>32000000</v>
      </c>
      <c r="M2576">
        <v>2006</v>
      </c>
      <c r="N2576">
        <v>6.1</v>
      </c>
      <c r="O2576">
        <f>Table1[[#This Row],[gross]]-Table1[[#This Row],[budget]]</f>
        <v>-30695163</v>
      </c>
    </row>
    <row r="2577" spans="1:15" x14ac:dyDescent="0.3">
      <c r="A2577" t="s">
        <v>3566</v>
      </c>
      <c r="B2577">
        <v>197</v>
      </c>
      <c r="C2577">
        <v>106</v>
      </c>
      <c r="D2577">
        <v>37760080</v>
      </c>
      <c r="E2577" t="s">
        <v>4424</v>
      </c>
      <c r="F2577" t="s">
        <v>1148</v>
      </c>
      <c r="G2577" t="s">
        <v>5943</v>
      </c>
      <c r="H2577">
        <v>72868</v>
      </c>
      <c r="I2577">
        <v>618</v>
      </c>
      <c r="J2577" t="s">
        <v>29</v>
      </c>
      <c r="K2577" t="s">
        <v>30</v>
      </c>
      <c r="L2577">
        <v>70000000</v>
      </c>
      <c r="M2577">
        <v>2004</v>
      </c>
      <c r="N2577">
        <v>6.1</v>
      </c>
      <c r="O2577">
        <f>Table1[[#This Row],[gross]]-Table1[[#This Row],[budget]]</f>
        <v>-32239920</v>
      </c>
    </row>
    <row r="2578" spans="1:15" x14ac:dyDescent="0.3">
      <c r="A2578" t="s">
        <v>392</v>
      </c>
      <c r="B2578">
        <v>115</v>
      </c>
      <c r="C2578">
        <v>122</v>
      </c>
      <c r="D2578">
        <v>22362500</v>
      </c>
      <c r="E2578" t="s">
        <v>73</v>
      </c>
      <c r="F2578" t="s">
        <v>145</v>
      </c>
      <c r="G2578" t="s">
        <v>5944</v>
      </c>
      <c r="H2578">
        <v>35599</v>
      </c>
      <c r="I2578">
        <v>195</v>
      </c>
      <c r="J2578" t="s">
        <v>29</v>
      </c>
      <c r="K2578" t="s">
        <v>30</v>
      </c>
      <c r="L2578">
        <v>55000000</v>
      </c>
      <c r="M2578">
        <v>1999</v>
      </c>
      <c r="N2578">
        <v>6.1</v>
      </c>
      <c r="O2578">
        <f>Table1[[#This Row],[gross]]-Table1[[#This Row],[budget]]</f>
        <v>-32637500</v>
      </c>
    </row>
    <row r="2579" spans="1:15" x14ac:dyDescent="0.3">
      <c r="A2579" t="s">
        <v>802</v>
      </c>
      <c r="B2579">
        <v>136</v>
      </c>
      <c r="C2579">
        <v>101</v>
      </c>
      <c r="D2579">
        <v>28045540</v>
      </c>
      <c r="E2579" t="s">
        <v>3979</v>
      </c>
      <c r="F2579" t="s">
        <v>430</v>
      </c>
      <c r="G2579" t="s">
        <v>5945</v>
      </c>
      <c r="H2579">
        <v>67707</v>
      </c>
      <c r="I2579">
        <v>202</v>
      </c>
      <c r="J2579" t="s">
        <v>29</v>
      </c>
      <c r="K2579" t="s">
        <v>30</v>
      </c>
      <c r="L2579">
        <v>65000000</v>
      </c>
      <c r="M2579">
        <v>2005</v>
      </c>
      <c r="N2579">
        <v>6.1</v>
      </c>
      <c r="O2579">
        <f>Table1[[#This Row],[gross]]-Table1[[#This Row],[budget]]</f>
        <v>-36954460</v>
      </c>
    </row>
    <row r="2580" spans="1:15" x14ac:dyDescent="0.3">
      <c r="A2580" t="s">
        <v>2027</v>
      </c>
      <c r="B2580">
        <v>161</v>
      </c>
      <c r="C2580">
        <v>106</v>
      </c>
      <c r="D2580">
        <v>17281832</v>
      </c>
      <c r="E2580" t="s">
        <v>1674</v>
      </c>
      <c r="F2580" t="s">
        <v>1802</v>
      </c>
      <c r="G2580" t="s">
        <v>5946</v>
      </c>
      <c r="H2580">
        <v>60232</v>
      </c>
      <c r="I2580">
        <v>110</v>
      </c>
      <c r="J2580" t="s">
        <v>29</v>
      </c>
      <c r="K2580" t="s">
        <v>227</v>
      </c>
      <c r="L2580">
        <v>60000000</v>
      </c>
      <c r="M2580">
        <v>2008</v>
      </c>
      <c r="N2580">
        <v>6.1</v>
      </c>
      <c r="O2580">
        <f>Table1[[#This Row],[gross]]-Table1[[#This Row],[budget]]</f>
        <v>-42718168</v>
      </c>
    </row>
    <row r="2581" spans="1:15" x14ac:dyDescent="0.3">
      <c r="A2581" t="s">
        <v>3214</v>
      </c>
      <c r="B2581">
        <v>66</v>
      </c>
      <c r="C2581">
        <v>111</v>
      </c>
      <c r="D2581">
        <v>42877165</v>
      </c>
      <c r="E2581" t="s">
        <v>39</v>
      </c>
      <c r="F2581" t="s">
        <v>79</v>
      </c>
      <c r="G2581" t="s">
        <v>5947</v>
      </c>
      <c r="H2581">
        <v>45602</v>
      </c>
      <c r="I2581">
        <v>114</v>
      </c>
      <c r="J2581" t="s">
        <v>29</v>
      </c>
      <c r="K2581" t="s">
        <v>30</v>
      </c>
      <c r="L2581">
        <v>86000000</v>
      </c>
      <c r="M2581">
        <v>1997</v>
      </c>
      <c r="N2581">
        <v>6.1</v>
      </c>
      <c r="O2581">
        <f>Table1[[#This Row],[gross]]-Table1[[#This Row],[budget]]</f>
        <v>-43122835</v>
      </c>
    </row>
    <row r="2582" spans="1:15" x14ac:dyDescent="0.3">
      <c r="A2582" t="s">
        <v>1183</v>
      </c>
      <c r="B2582">
        <v>435</v>
      </c>
      <c r="C2582">
        <v>128</v>
      </c>
      <c r="D2582">
        <v>36381716</v>
      </c>
      <c r="E2582" t="s">
        <v>5948</v>
      </c>
      <c r="F2582" t="s">
        <v>2881</v>
      </c>
      <c r="G2582" t="s">
        <v>5949</v>
      </c>
      <c r="H2582">
        <v>197584</v>
      </c>
      <c r="I2582">
        <v>918</v>
      </c>
      <c r="J2582" t="s">
        <v>29</v>
      </c>
      <c r="K2582" t="s">
        <v>30</v>
      </c>
      <c r="L2582">
        <v>82000000</v>
      </c>
      <c r="M2582">
        <v>2011</v>
      </c>
      <c r="N2582">
        <v>6.1</v>
      </c>
      <c r="O2582">
        <f>Table1[[#This Row],[gross]]-Table1[[#This Row],[budget]]</f>
        <v>-45618284</v>
      </c>
    </row>
    <row r="2583" spans="1:15" x14ac:dyDescent="0.3">
      <c r="A2583" t="s">
        <v>3531</v>
      </c>
      <c r="B2583">
        <v>320</v>
      </c>
      <c r="C2583">
        <v>131</v>
      </c>
      <c r="D2583">
        <v>39292022</v>
      </c>
      <c r="E2583" t="s">
        <v>715</v>
      </c>
      <c r="F2583" t="s">
        <v>339</v>
      </c>
      <c r="G2583" t="s">
        <v>5950</v>
      </c>
      <c r="H2583">
        <v>127258</v>
      </c>
      <c r="I2583">
        <v>351</v>
      </c>
      <c r="J2583" t="s">
        <v>29</v>
      </c>
      <c r="K2583" t="s">
        <v>30</v>
      </c>
      <c r="L2583">
        <v>90000000</v>
      </c>
      <c r="M2583">
        <v>2014</v>
      </c>
      <c r="N2583">
        <v>6.1</v>
      </c>
      <c r="O2583">
        <f>Table1[[#This Row],[gross]]-Table1[[#This Row],[budget]]</f>
        <v>-50707978</v>
      </c>
    </row>
    <row r="2584" spans="1:15" x14ac:dyDescent="0.3">
      <c r="A2584" t="s">
        <v>3581</v>
      </c>
      <c r="B2584">
        <v>68</v>
      </c>
      <c r="C2584">
        <v>103</v>
      </c>
      <c r="D2584">
        <v>72413</v>
      </c>
      <c r="E2584" t="s">
        <v>4364</v>
      </c>
      <c r="F2584" t="s">
        <v>5951</v>
      </c>
      <c r="G2584" t="s">
        <v>5952</v>
      </c>
      <c r="H2584">
        <v>11584</v>
      </c>
      <c r="I2584">
        <v>86</v>
      </c>
      <c r="J2584" t="s">
        <v>139</v>
      </c>
      <c r="K2584" t="s">
        <v>926</v>
      </c>
      <c r="L2584">
        <v>65000000</v>
      </c>
      <c r="M2584">
        <v>2015</v>
      </c>
      <c r="N2584">
        <v>6.1</v>
      </c>
      <c r="O2584">
        <f>Table1[[#This Row],[gross]]-Table1[[#This Row],[budget]]</f>
        <v>-64927587</v>
      </c>
    </row>
    <row r="2585" spans="1:15" x14ac:dyDescent="0.3">
      <c r="A2585" t="s">
        <v>3546</v>
      </c>
      <c r="B2585">
        <v>231</v>
      </c>
      <c r="C2585">
        <v>120</v>
      </c>
      <c r="D2585">
        <v>47952020</v>
      </c>
      <c r="E2585" t="s">
        <v>49</v>
      </c>
      <c r="F2585" t="s">
        <v>464</v>
      </c>
      <c r="G2585" t="s">
        <v>5953</v>
      </c>
      <c r="H2585">
        <v>37750</v>
      </c>
      <c r="I2585">
        <v>134</v>
      </c>
      <c r="J2585" t="s">
        <v>29</v>
      </c>
      <c r="K2585" t="s">
        <v>30</v>
      </c>
      <c r="L2585">
        <v>115000000</v>
      </c>
      <c r="M2585">
        <v>2016</v>
      </c>
      <c r="N2585">
        <v>6.1</v>
      </c>
      <c r="O2585">
        <f>Table1[[#This Row],[gross]]-Table1[[#This Row],[budget]]</f>
        <v>-67047980</v>
      </c>
    </row>
    <row r="2586" spans="1:15" x14ac:dyDescent="0.3">
      <c r="A2586" t="s">
        <v>190</v>
      </c>
      <c r="B2586">
        <v>314</v>
      </c>
      <c r="C2586">
        <v>150</v>
      </c>
      <c r="D2586">
        <v>65007045</v>
      </c>
      <c r="E2586" t="s">
        <v>125</v>
      </c>
      <c r="F2586" t="s">
        <v>40</v>
      </c>
      <c r="G2586" t="s">
        <v>5954</v>
      </c>
      <c r="H2586">
        <v>128682</v>
      </c>
      <c r="I2586">
        <v>657</v>
      </c>
      <c r="J2586" t="s">
        <v>29</v>
      </c>
      <c r="K2586" t="s">
        <v>200</v>
      </c>
      <c r="L2586">
        <v>140000000</v>
      </c>
      <c r="M2586">
        <v>2014</v>
      </c>
      <c r="N2586">
        <v>6.1</v>
      </c>
      <c r="O2586">
        <f>Table1[[#This Row],[gross]]-Table1[[#This Row],[budget]]</f>
        <v>-74992955</v>
      </c>
    </row>
    <row r="2587" spans="1:15" x14ac:dyDescent="0.3">
      <c r="A2587" t="s">
        <v>190</v>
      </c>
      <c r="B2587">
        <v>314</v>
      </c>
      <c r="C2587">
        <v>150</v>
      </c>
      <c r="D2587">
        <v>65007045</v>
      </c>
      <c r="E2587" t="s">
        <v>125</v>
      </c>
      <c r="F2587" t="s">
        <v>40</v>
      </c>
      <c r="G2587" t="s">
        <v>5954</v>
      </c>
      <c r="H2587">
        <v>128694</v>
      </c>
      <c r="I2587">
        <v>657</v>
      </c>
      <c r="J2587" t="s">
        <v>29</v>
      </c>
      <c r="K2587" t="s">
        <v>200</v>
      </c>
      <c r="L2587">
        <v>140000000</v>
      </c>
      <c r="M2587">
        <v>2014</v>
      </c>
      <c r="N2587">
        <v>6.1</v>
      </c>
      <c r="O2587">
        <f>Table1[[#This Row],[gross]]-Table1[[#This Row],[budget]]</f>
        <v>-74992955</v>
      </c>
    </row>
    <row r="2588" spans="1:15" x14ac:dyDescent="0.3">
      <c r="A2588" t="s">
        <v>104</v>
      </c>
      <c r="B2588">
        <v>284</v>
      </c>
      <c r="C2588">
        <v>135</v>
      </c>
      <c r="D2588">
        <v>43929341</v>
      </c>
      <c r="E2588" t="s">
        <v>5955</v>
      </c>
      <c r="F2588" t="s">
        <v>5324</v>
      </c>
      <c r="G2588" t="s">
        <v>5956</v>
      </c>
      <c r="H2588">
        <v>57873</v>
      </c>
      <c r="I2588">
        <v>414</v>
      </c>
      <c r="J2588" t="s">
        <v>29</v>
      </c>
      <c r="K2588" t="s">
        <v>30</v>
      </c>
      <c r="L2588">
        <v>120000000</v>
      </c>
      <c r="M2588">
        <v>2008</v>
      </c>
      <c r="N2588">
        <v>6.1</v>
      </c>
      <c r="O2588">
        <f>Table1[[#This Row],[gross]]-Table1[[#This Row],[budget]]</f>
        <v>-76070659</v>
      </c>
    </row>
    <row r="2589" spans="1:15" x14ac:dyDescent="0.3">
      <c r="A2589" t="s">
        <v>1254</v>
      </c>
      <c r="B2589">
        <v>91</v>
      </c>
      <c r="C2589">
        <v>176</v>
      </c>
      <c r="D2589">
        <v>88246220</v>
      </c>
      <c r="E2589" t="s">
        <v>86</v>
      </c>
      <c r="F2589" t="s">
        <v>3821</v>
      </c>
      <c r="G2589" t="s">
        <v>5957</v>
      </c>
      <c r="H2589">
        <v>144337</v>
      </c>
      <c r="I2589">
        <v>309</v>
      </c>
      <c r="J2589" t="s">
        <v>29</v>
      </c>
      <c r="K2589" t="s">
        <v>30</v>
      </c>
      <c r="L2589">
        <v>175000000</v>
      </c>
      <c r="M2589">
        <v>1995</v>
      </c>
      <c r="N2589">
        <v>6.1</v>
      </c>
      <c r="O2589">
        <f>Table1[[#This Row],[gross]]-Table1[[#This Row],[budget]]</f>
        <v>-86753780</v>
      </c>
    </row>
    <row r="2590" spans="1:15" x14ac:dyDescent="0.3">
      <c r="A2590" t="s">
        <v>2827</v>
      </c>
      <c r="B2590">
        <v>235</v>
      </c>
      <c r="C2590">
        <v>109</v>
      </c>
      <c r="D2590">
        <v>63143812</v>
      </c>
      <c r="E2590" t="s">
        <v>4712</v>
      </c>
      <c r="F2590" t="s">
        <v>1302</v>
      </c>
      <c r="G2590" t="s">
        <v>5958</v>
      </c>
      <c r="H2590">
        <v>124185</v>
      </c>
      <c r="I2590">
        <v>238</v>
      </c>
      <c r="J2590" t="s">
        <v>29</v>
      </c>
      <c r="K2590" t="s">
        <v>30</v>
      </c>
      <c r="L2590">
        <v>150000000</v>
      </c>
      <c r="M2590">
        <v>2010</v>
      </c>
      <c r="N2590">
        <v>6.1</v>
      </c>
      <c r="O2590">
        <f>Table1[[#This Row],[gross]]-Table1[[#This Row],[budget]]</f>
        <v>-86856188</v>
      </c>
    </row>
    <row r="2591" spans="1:15" x14ac:dyDescent="0.3">
      <c r="A2591" t="s">
        <v>2678</v>
      </c>
      <c r="B2591">
        <v>251</v>
      </c>
      <c r="C2591">
        <v>113</v>
      </c>
      <c r="D2591">
        <v>70083519</v>
      </c>
      <c r="E2591" t="s">
        <v>1674</v>
      </c>
      <c r="F2591" t="s">
        <v>81</v>
      </c>
      <c r="G2591" t="s">
        <v>5959</v>
      </c>
      <c r="H2591">
        <v>149019</v>
      </c>
      <c r="I2591">
        <v>666</v>
      </c>
      <c r="J2591" t="s">
        <v>29</v>
      </c>
      <c r="K2591" t="s">
        <v>30</v>
      </c>
      <c r="L2591">
        <v>180000000</v>
      </c>
      <c r="M2591">
        <v>2007</v>
      </c>
      <c r="N2591">
        <v>6.1</v>
      </c>
      <c r="O2591">
        <f>Table1[[#This Row],[gross]]-Table1[[#This Row],[budget]]</f>
        <v>-109916481</v>
      </c>
    </row>
    <row r="2592" spans="1:15" x14ac:dyDescent="0.3">
      <c r="A2592" t="s">
        <v>1907</v>
      </c>
      <c r="B2592">
        <v>366</v>
      </c>
      <c r="C2592">
        <v>150</v>
      </c>
      <c r="D2592">
        <v>402076689</v>
      </c>
      <c r="E2592" t="s">
        <v>248</v>
      </c>
      <c r="F2592" t="s">
        <v>5366</v>
      </c>
      <c r="G2592" t="s">
        <v>5960</v>
      </c>
      <c r="H2592">
        <v>323207</v>
      </c>
      <c r="I2592">
        <v>1439</v>
      </c>
      <c r="J2592" t="s">
        <v>29</v>
      </c>
      <c r="K2592" t="s">
        <v>30</v>
      </c>
      <c r="L2592">
        <v>200000000</v>
      </c>
      <c r="M2592">
        <v>2009</v>
      </c>
      <c r="N2592">
        <v>6</v>
      </c>
      <c r="O2592">
        <f>Table1[[#This Row],[gross]]-Table1[[#This Row],[budget]]</f>
        <v>202076689</v>
      </c>
    </row>
    <row r="2593" spans="1:15" x14ac:dyDescent="0.3">
      <c r="A2593" t="s">
        <v>392</v>
      </c>
      <c r="B2593">
        <v>175</v>
      </c>
      <c r="C2593">
        <v>110</v>
      </c>
      <c r="D2593">
        <v>260031035</v>
      </c>
      <c r="E2593" t="s">
        <v>4122</v>
      </c>
      <c r="F2593" t="s">
        <v>3142</v>
      </c>
      <c r="G2593" t="s">
        <v>5961</v>
      </c>
      <c r="H2593">
        <v>141414</v>
      </c>
      <c r="I2593">
        <v>482</v>
      </c>
      <c r="J2593" t="s">
        <v>29</v>
      </c>
      <c r="K2593" t="s">
        <v>30</v>
      </c>
      <c r="L2593">
        <v>123000000</v>
      </c>
      <c r="M2593">
        <v>2000</v>
      </c>
      <c r="N2593">
        <v>6</v>
      </c>
      <c r="O2593">
        <f>Table1[[#This Row],[gross]]-Table1[[#This Row],[budget]]</f>
        <v>137031035</v>
      </c>
    </row>
    <row r="2594" spans="1:15" x14ac:dyDescent="0.3">
      <c r="A2594" t="s">
        <v>3396</v>
      </c>
      <c r="B2594">
        <v>27</v>
      </c>
      <c r="C2594">
        <v>107</v>
      </c>
      <c r="D2594">
        <v>111936400</v>
      </c>
      <c r="E2594" t="s">
        <v>338</v>
      </c>
      <c r="F2594" t="s">
        <v>4095</v>
      </c>
      <c r="G2594" t="s">
        <v>5962</v>
      </c>
      <c r="H2594">
        <v>87538</v>
      </c>
      <c r="I2594">
        <v>79</v>
      </c>
      <c r="J2594" t="s">
        <v>29</v>
      </c>
      <c r="K2594" t="s">
        <v>30</v>
      </c>
      <c r="L2594">
        <v>15000000</v>
      </c>
      <c r="M2594">
        <v>1988</v>
      </c>
      <c r="N2594">
        <v>6</v>
      </c>
      <c r="O2594">
        <f>Table1[[#This Row],[gross]]-Table1[[#This Row],[budget]]</f>
        <v>96936400</v>
      </c>
    </row>
    <row r="2595" spans="1:15" x14ac:dyDescent="0.3">
      <c r="A2595" t="s">
        <v>3840</v>
      </c>
      <c r="B2595">
        <v>147</v>
      </c>
      <c r="C2595">
        <v>92</v>
      </c>
      <c r="D2595">
        <v>162495848</v>
      </c>
      <c r="E2595" t="s">
        <v>296</v>
      </c>
      <c r="F2595" t="s">
        <v>5963</v>
      </c>
      <c r="G2595" t="s">
        <v>5964</v>
      </c>
      <c r="H2595">
        <v>34359</v>
      </c>
      <c r="I2595">
        <v>133</v>
      </c>
      <c r="J2595" t="s">
        <v>29</v>
      </c>
      <c r="K2595" t="s">
        <v>30</v>
      </c>
      <c r="L2595">
        <v>74000000</v>
      </c>
      <c r="M2595">
        <v>2015</v>
      </c>
      <c r="N2595">
        <v>6</v>
      </c>
      <c r="O2595">
        <f>Table1[[#This Row],[gross]]-Table1[[#This Row],[budget]]</f>
        <v>88495848</v>
      </c>
    </row>
    <row r="2596" spans="1:15" x14ac:dyDescent="0.3">
      <c r="A2596" t="s">
        <v>2980</v>
      </c>
      <c r="B2596">
        <v>143</v>
      </c>
      <c r="C2596">
        <v>90</v>
      </c>
      <c r="D2596">
        <v>160762022</v>
      </c>
      <c r="E2596" t="s">
        <v>316</v>
      </c>
      <c r="F2596" t="s">
        <v>44</v>
      </c>
      <c r="G2596" t="s">
        <v>5965</v>
      </c>
      <c r="H2596">
        <v>132415</v>
      </c>
      <c r="I2596">
        <v>288</v>
      </c>
      <c r="J2596" t="s">
        <v>29</v>
      </c>
      <c r="K2596" t="s">
        <v>30</v>
      </c>
      <c r="L2596">
        <v>75000000</v>
      </c>
      <c r="M2596">
        <v>2004</v>
      </c>
      <c r="N2596">
        <v>6</v>
      </c>
      <c r="O2596">
        <f>Table1[[#This Row],[gross]]-Table1[[#This Row],[budget]]</f>
        <v>85762022</v>
      </c>
    </row>
    <row r="2597" spans="1:15" x14ac:dyDescent="0.3">
      <c r="A2597" t="s">
        <v>3147</v>
      </c>
      <c r="B2597">
        <v>179</v>
      </c>
      <c r="C2597">
        <v>102</v>
      </c>
      <c r="D2597">
        <v>162001186</v>
      </c>
      <c r="E2597" t="s">
        <v>676</v>
      </c>
      <c r="F2597" t="s">
        <v>478</v>
      </c>
      <c r="G2597" t="s">
        <v>5966</v>
      </c>
      <c r="H2597">
        <v>181443</v>
      </c>
      <c r="I2597">
        <v>311</v>
      </c>
      <c r="J2597" t="s">
        <v>29</v>
      </c>
      <c r="K2597" t="s">
        <v>30</v>
      </c>
      <c r="L2597">
        <v>80000000</v>
      </c>
      <c r="M2597">
        <v>2010</v>
      </c>
      <c r="N2597">
        <v>6</v>
      </c>
      <c r="O2597">
        <f>Table1[[#This Row],[gross]]-Table1[[#This Row],[budget]]</f>
        <v>82001186</v>
      </c>
    </row>
    <row r="2598" spans="1:15" x14ac:dyDescent="0.3">
      <c r="A2598" t="s">
        <v>2408</v>
      </c>
      <c r="B2598">
        <v>321</v>
      </c>
      <c r="C2598">
        <v>125</v>
      </c>
      <c r="D2598">
        <v>127997349</v>
      </c>
      <c r="E2598" t="s">
        <v>5967</v>
      </c>
      <c r="F2598" t="s">
        <v>482</v>
      </c>
      <c r="G2598" t="s">
        <v>5968</v>
      </c>
      <c r="H2598">
        <v>101178</v>
      </c>
      <c r="I2598">
        <v>779</v>
      </c>
      <c r="J2598" t="s">
        <v>29</v>
      </c>
      <c r="K2598" t="s">
        <v>30</v>
      </c>
      <c r="L2598">
        <v>50000000</v>
      </c>
      <c r="M2598">
        <v>2014</v>
      </c>
      <c r="N2598">
        <v>6</v>
      </c>
      <c r="O2598">
        <f>Table1[[#This Row],[gross]]-Table1[[#This Row],[budget]]</f>
        <v>77997349</v>
      </c>
    </row>
    <row r="2599" spans="1:15" x14ac:dyDescent="0.3">
      <c r="A2599" t="s">
        <v>3396</v>
      </c>
      <c r="B2599">
        <v>46</v>
      </c>
      <c r="C2599">
        <v>111</v>
      </c>
      <c r="D2599">
        <v>91457688</v>
      </c>
      <c r="E2599" t="s">
        <v>2113</v>
      </c>
      <c r="F2599" t="s">
        <v>5969</v>
      </c>
      <c r="G2599" t="s">
        <v>5970</v>
      </c>
      <c r="H2599">
        <v>107801</v>
      </c>
      <c r="I2599">
        <v>109</v>
      </c>
      <c r="J2599" t="s">
        <v>29</v>
      </c>
      <c r="K2599" t="s">
        <v>30</v>
      </c>
      <c r="L2599">
        <v>26000000</v>
      </c>
      <c r="M2599">
        <v>1990</v>
      </c>
      <c r="N2599">
        <v>6</v>
      </c>
      <c r="O2599">
        <f>Table1[[#This Row],[gross]]-Table1[[#This Row],[budget]]</f>
        <v>65457688</v>
      </c>
    </row>
    <row r="2600" spans="1:15" x14ac:dyDescent="0.3">
      <c r="A2600" t="s">
        <v>3846</v>
      </c>
      <c r="B2600">
        <v>68</v>
      </c>
      <c r="C2600">
        <v>88</v>
      </c>
      <c r="D2600">
        <v>78656813</v>
      </c>
      <c r="E2600" t="s">
        <v>5827</v>
      </c>
      <c r="F2600" t="s">
        <v>5971</v>
      </c>
      <c r="G2600" t="s">
        <v>5972</v>
      </c>
      <c r="H2600">
        <v>42765</v>
      </c>
      <c r="I2600">
        <v>93</v>
      </c>
      <c r="J2600" t="s">
        <v>29</v>
      </c>
      <c r="K2600" t="s">
        <v>30</v>
      </c>
      <c r="L2600">
        <v>25000000</v>
      </c>
      <c r="M2600">
        <v>1991</v>
      </c>
      <c r="N2600">
        <v>6</v>
      </c>
      <c r="O2600">
        <f>Table1[[#This Row],[gross]]-Table1[[#This Row],[budget]]</f>
        <v>53656813</v>
      </c>
    </row>
    <row r="2601" spans="1:15" x14ac:dyDescent="0.3">
      <c r="A2601" t="s">
        <v>3901</v>
      </c>
      <c r="B2601">
        <v>66</v>
      </c>
      <c r="C2601">
        <v>82</v>
      </c>
      <c r="D2601">
        <v>80920948</v>
      </c>
      <c r="E2601" t="s">
        <v>4803</v>
      </c>
      <c r="F2601" t="s">
        <v>3136</v>
      </c>
      <c r="G2601" t="s">
        <v>5973</v>
      </c>
      <c r="H2601">
        <v>23943</v>
      </c>
      <c r="I2601">
        <v>118</v>
      </c>
      <c r="J2601" t="s">
        <v>29</v>
      </c>
      <c r="K2601" t="s">
        <v>30</v>
      </c>
      <c r="L2601">
        <v>30000000</v>
      </c>
      <c r="M2601">
        <v>2001</v>
      </c>
      <c r="N2601">
        <v>6</v>
      </c>
      <c r="O2601">
        <f>Table1[[#This Row],[gross]]-Table1[[#This Row],[budget]]</f>
        <v>50920948</v>
      </c>
    </row>
    <row r="2602" spans="1:15" x14ac:dyDescent="0.3">
      <c r="A2602" t="s">
        <v>3799</v>
      </c>
      <c r="B2602">
        <v>173</v>
      </c>
      <c r="C2602">
        <v>107</v>
      </c>
      <c r="D2602">
        <v>90353764</v>
      </c>
      <c r="E2602" t="s">
        <v>338</v>
      </c>
      <c r="F2602" t="s">
        <v>1586</v>
      </c>
      <c r="G2602" t="s">
        <v>5974</v>
      </c>
      <c r="H2602">
        <v>85629</v>
      </c>
      <c r="I2602">
        <v>144</v>
      </c>
      <c r="J2602" t="s">
        <v>29</v>
      </c>
      <c r="K2602" t="s">
        <v>30</v>
      </c>
      <c r="L2602">
        <v>40000000</v>
      </c>
      <c r="M2602">
        <v>2015</v>
      </c>
      <c r="N2602">
        <v>6</v>
      </c>
      <c r="O2602">
        <f>Table1[[#This Row],[gross]]-Table1[[#This Row],[budget]]</f>
        <v>50353764</v>
      </c>
    </row>
    <row r="2603" spans="1:15" x14ac:dyDescent="0.3">
      <c r="A2603" t="s">
        <v>3451</v>
      </c>
      <c r="B2603">
        <v>26</v>
      </c>
      <c r="C2603">
        <v>100</v>
      </c>
      <c r="D2603">
        <v>100328194</v>
      </c>
      <c r="E2603" t="s">
        <v>4122</v>
      </c>
      <c r="F2603" t="s">
        <v>365</v>
      </c>
      <c r="G2603" t="s">
        <v>5975</v>
      </c>
      <c r="H2603">
        <v>85903</v>
      </c>
      <c r="I2603">
        <v>92</v>
      </c>
      <c r="J2603" t="s">
        <v>29</v>
      </c>
      <c r="K2603" t="s">
        <v>30</v>
      </c>
      <c r="L2603">
        <v>50000000</v>
      </c>
      <c r="M2603">
        <v>1995</v>
      </c>
      <c r="N2603">
        <v>6</v>
      </c>
      <c r="O2603">
        <f>Table1[[#This Row],[gross]]-Table1[[#This Row],[budget]]</f>
        <v>50328194</v>
      </c>
    </row>
    <row r="2604" spans="1:15" x14ac:dyDescent="0.3">
      <c r="A2604" t="s">
        <v>3843</v>
      </c>
      <c r="B2604">
        <v>220</v>
      </c>
      <c r="C2604">
        <v>90</v>
      </c>
      <c r="D2604">
        <v>64255243</v>
      </c>
      <c r="E2604" t="s">
        <v>4875</v>
      </c>
      <c r="F2604" t="s">
        <v>4206</v>
      </c>
      <c r="G2604" t="s">
        <v>5976</v>
      </c>
      <c r="H2604">
        <v>80903</v>
      </c>
      <c r="I2604">
        <v>518</v>
      </c>
      <c r="J2604" t="s">
        <v>29</v>
      </c>
      <c r="K2604" t="s">
        <v>30</v>
      </c>
      <c r="L2604">
        <v>19000000</v>
      </c>
      <c r="M2604">
        <v>2005</v>
      </c>
      <c r="N2604">
        <v>6</v>
      </c>
      <c r="O2604">
        <f>Table1[[#This Row],[gross]]-Table1[[#This Row],[budget]]</f>
        <v>45255243</v>
      </c>
    </row>
    <row r="2605" spans="1:15" x14ac:dyDescent="0.3">
      <c r="A2605" t="s">
        <v>920</v>
      </c>
      <c r="B2605">
        <v>191</v>
      </c>
      <c r="C2605">
        <v>109</v>
      </c>
      <c r="D2605">
        <v>83906114</v>
      </c>
      <c r="E2605" t="s">
        <v>289</v>
      </c>
      <c r="F2605" t="s">
        <v>5421</v>
      </c>
      <c r="G2605" t="s">
        <v>5977</v>
      </c>
      <c r="H2605">
        <v>104481</v>
      </c>
      <c r="I2605">
        <v>189</v>
      </c>
      <c r="J2605" t="s">
        <v>29</v>
      </c>
      <c r="K2605" t="s">
        <v>30</v>
      </c>
      <c r="L2605">
        <v>40000000</v>
      </c>
      <c r="M2605">
        <v>2014</v>
      </c>
      <c r="N2605">
        <v>6</v>
      </c>
      <c r="O2605">
        <f>Table1[[#This Row],[gross]]-Table1[[#This Row],[budget]]</f>
        <v>43906114</v>
      </c>
    </row>
    <row r="2606" spans="1:15" x14ac:dyDescent="0.3">
      <c r="A2606" t="s">
        <v>3933</v>
      </c>
      <c r="B2606">
        <v>93</v>
      </c>
      <c r="C2606">
        <v>116</v>
      </c>
      <c r="D2606">
        <v>69586544</v>
      </c>
      <c r="E2606" t="s">
        <v>92</v>
      </c>
      <c r="F2606" t="s">
        <v>275</v>
      </c>
      <c r="G2606" t="s">
        <v>5978</v>
      </c>
      <c r="H2606">
        <v>15352</v>
      </c>
      <c r="I2606">
        <v>199</v>
      </c>
      <c r="J2606" t="s">
        <v>29</v>
      </c>
      <c r="K2606" t="s">
        <v>30</v>
      </c>
      <c r="L2606">
        <v>27000000</v>
      </c>
      <c r="M2606">
        <v>2002</v>
      </c>
      <c r="N2606">
        <v>6</v>
      </c>
      <c r="O2606">
        <f>Table1[[#This Row],[gross]]-Table1[[#This Row],[budget]]</f>
        <v>42586544</v>
      </c>
    </row>
    <row r="2607" spans="1:15" x14ac:dyDescent="0.3">
      <c r="A2607" t="s">
        <v>3344</v>
      </c>
      <c r="B2607">
        <v>222</v>
      </c>
      <c r="C2607">
        <v>115</v>
      </c>
      <c r="D2607">
        <v>89253340</v>
      </c>
      <c r="E2607" t="s">
        <v>175</v>
      </c>
      <c r="F2607" t="s">
        <v>61</v>
      </c>
      <c r="G2607" t="s">
        <v>5979</v>
      </c>
      <c r="H2607">
        <v>133436</v>
      </c>
      <c r="I2607">
        <v>323</v>
      </c>
      <c r="J2607" t="s">
        <v>29</v>
      </c>
      <c r="K2607" t="s">
        <v>241</v>
      </c>
      <c r="L2607">
        <v>48000000</v>
      </c>
      <c r="M2607">
        <v>2014</v>
      </c>
      <c r="N2607">
        <v>6</v>
      </c>
      <c r="O2607">
        <f>Table1[[#This Row],[gross]]-Table1[[#This Row],[budget]]</f>
        <v>41253340</v>
      </c>
    </row>
    <row r="2608" spans="1:15" x14ac:dyDescent="0.3">
      <c r="A2608" t="s">
        <v>3715</v>
      </c>
      <c r="B2608">
        <v>144</v>
      </c>
      <c r="C2608">
        <v>117</v>
      </c>
      <c r="D2608">
        <v>116643346</v>
      </c>
      <c r="E2608" t="s">
        <v>2374</v>
      </c>
      <c r="F2608" t="s">
        <v>1465</v>
      </c>
      <c r="G2608" t="s">
        <v>5980</v>
      </c>
      <c r="H2608">
        <v>119807</v>
      </c>
      <c r="I2608">
        <v>340</v>
      </c>
      <c r="J2608" t="s">
        <v>29</v>
      </c>
      <c r="K2608" t="s">
        <v>30</v>
      </c>
      <c r="L2608">
        <v>80000000</v>
      </c>
      <c r="M2608">
        <v>2003</v>
      </c>
      <c r="N2608">
        <v>6</v>
      </c>
      <c r="O2608">
        <f>Table1[[#This Row],[gross]]-Table1[[#This Row],[budget]]</f>
        <v>36643346</v>
      </c>
    </row>
    <row r="2609" spans="1:15" x14ac:dyDescent="0.3">
      <c r="A2609" t="s">
        <v>3811</v>
      </c>
      <c r="B2609">
        <v>145</v>
      </c>
      <c r="C2609">
        <v>99</v>
      </c>
      <c r="D2609">
        <v>60269340</v>
      </c>
      <c r="E2609" t="s">
        <v>289</v>
      </c>
      <c r="F2609" t="s">
        <v>3083</v>
      </c>
      <c r="G2609" t="s">
        <v>5981</v>
      </c>
      <c r="H2609">
        <v>34079</v>
      </c>
      <c r="I2609">
        <v>97</v>
      </c>
      <c r="J2609" t="s">
        <v>29</v>
      </c>
      <c r="K2609" t="s">
        <v>30</v>
      </c>
      <c r="L2609">
        <v>30000000</v>
      </c>
      <c r="M2609">
        <v>2008</v>
      </c>
      <c r="N2609">
        <v>6</v>
      </c>
      <c r="O2609">
        <f>Table1[[#This Row],[gross]]-Table1[[#This Row],[budget]]</f>
        <v>30269340</v>
      </c>
    </row>
    <row r="2610" spans="1:15" x14ac:dyDescent="0.3">
      <c r="A2610" t="s">
        <v>648</v>
      </c>
      <c r="B2610">
        <v>55</v>
      </c>
      <c r="C2610">
        <v>128</v>
      </c>
      <c r="D2610">
        <v>83000000</v>
      </c>
      <c r="E2610" t="s">
        <v>224</v>
      </c>
      <c r="F2610" t="s">
        <v>3050</v>
      </c>
      <c r="G2610" t="s">
        <v>5982</v>
      </c>
      <c r="H2610">
        <v>36587</v>
      </c>
      <c r="I2610">
        <v>95</v>
      </c>
      <c r="J2610" t="s">
        <v>29</v>
      </c>
      <c r="K2610" t="s">
        <v>30</v>
      </c>
      <c r="L2610">
        <v>55000000</v>
      </c>
      <c r="M2610">
        <v>1994</v>
      </c>
      <c r="N2610">
        <v>6</v>
      </c>
      <c r="O2610">
        <f>Table1[[#This Row],[gross]]-Table1[[#This Row],[budget]]</f>
        <v>28000000</v>
      </c>
    </row>
    <row r="2611" spans="1:15" x14ac:dyDescent="0.3">
      <c r="A2611" t="s">
        <v>4827</v>
      </c>
      <c r="B2611">
        <v>159</v>
      </c>
      <c r="C2611">
        <v>97</v>
      </c>
      <c r="D2611">
        <v>35794166</v>
      </c>
      <c r="E2611" t="s">
        <v>211</v>
      </c>
      <c r="F2611" t="s">
        <v>5983</v>
      </c>
      <c r="G2611" t="s">
        <v>5984</v>
      </c>
      <c r="H2611">
        <v>35654</v>
      </c>
      <c r="I2611">
        <v>155</v>
      </c>
      <c r="J2611" t="s">
        <v>29</v>
      </c>
      <c r="K2611" t="s">
        <v>30</v>
      </c>
      <c r="L2611">
        <v>10000000</v>
      </c>
      <c r="M2611">
        <v>2016</v>
      </c>
      <c r="N2611">
        <v>6</v>
      </c>
      <c r="O2611">
        <f>Table1[[#This Row],[gross]]-Table1[[#This Row],[budget]]</f>
        <v>25794166</v>
      </c>
    </row>
    <row r="2612" spans="1:15" x14ac:dyDescent="0.3">
      <c r="A2612" t="s">
        <v>3788</v>
      </c>
      <c r="B2612">
        <v>158</v>
      </c>
      <c r="C2612">
        <v>109</v>
      </c>
      <c r="D2612">
        <v>35537564</v>
      </c>
      <c r="E2612" t="s">
        <v>676</v>
      </c>
      <c r="F2612" t="s">
        <v>44</v>
      </c>
      <c r="G2612" t="s">
        <v>5985</v>
      </c>
      <c r="H2612">
        <v>49671</v>
      </c>
      <c r="I2612">
        <v>166</v>
      </c>
      <c r="J2612" t="s">
        <v>29</v>
      </c>
      <c r="K2612" t="s">
        <v>30</v>
      </c>
      <c r="L2612">
        <v>11500000</v>
      </c>
      <c r="M2612">
        <v>2016</v>
      </c>
      <c r="N2612">
        <v>6</v>
      </c>
      <c r="O2612">
        <f>Table1[[#This Row],[gross]]-Table1[[#This Row],[budget]]</f>
        <v>24037564</v>
      </c>
    </row>
    <row r="2613" spans="1:15" x14ac:dyDescent="0.3">
      <c r="A2613" t="s">
        <v>2103</v>
      </c>
      <c r="B2613">
        <v>72</v>
      </c>
      <c r="C2613">
        <v>108</v>
      </c>
      <c r="D2613">
        <v>70450000</v>
      </c>
      <c r="E2613" t="s">
        <v>1576</v>
      </c>
      <c r="F2613" t="s">
        <v>781</v>
      </c>
      <c r="G2613" t="s">
        <v>5986</v>
      </c>
      <c r="H2613">
        <v>77390</v>
      </c>
      <c r="I2613">
        <v>189</v>
      </c>
      <c r="J2613" t="s">
        <v>29</v>
      </c>
      <c r="K2613" t="s">
        <v>30</v>
      </c>
      <c r="L2613">
        <v>50000000</v>
      </c>
      <c r="M2613">
        <v>1996</v>
      </c>
      <c r="N2613">
        <v>6</v>
      </c>
      <c r="O2613">
        <f>Table1[[#This Row],[gross]]-Table1[[#This Row],[budget]]</f>
        <v>20450000</v>
      </c>
    </row>
    <row r="2614" spans="1:15" x14ac:dyDescent="0.3">
      <c r="A2614" t="s">
        <v>2511</v>
      </c>
      <c r="B2614">
        <v>177</v>
      </c>
      <c r="C2614">
        <v>92</v>
      </c>
      <c r="D2614">
        <v>55291815</v>
      </c>
      <c r="E2614" t="s">
        <v>676</v>
      </c>
      <c r="F2614" t="s">
        <v>1879</v>
      </c>
      <c r="G2614" t="s">
        <v>5987</v>
      </c>
      <c r="H2614">
        <v>28041</v>
      </c>
      <c r="I2614">
        <v>111</v>
      </c>
      <c r="J2614" t="s">
        <v>29</v>
      </c>
      <c r="K2614" t="s">
        <v>30</v>
      </c>
      <c r="L2614">
        <v>35000000</v>
      </c>
      <c r="M2614">
        <v>2016</v>
      </c>
      <c r="N2614">
        <v>6</v>
      </c>
      <c r="O2614">
        <f>Table1[[#This Row],[gross]]-Table1[[#This Row],[budget]]</f>
        <v>20291815</v>
      </c>
    </row>
    <row r="2615" spans="1:15" x14ac:dyDescent="0.3">
      <c r="A2615" t="s">
        <v>3291</v>
      </c>
      <c r="B2615">
        <v>198</v>
      </c>
      <c r="C2615">
        <v>89</v>
      </c>
      <c r="D2615">
        <v>31691811</v>
      </c>
      <c r="E2615" t="s">
        <v>2263</v>
      </c>
      <c r="F2615" t="s">
        <v>5988</v>
      </c>
      <c r="G2615" t="s">
        <v>5989</v>
      </c>
      <c r="H2615">
        <v>57446</v>
      </c>
      <c r="I2615">
        <v>369</v>
      </c>
      <c r="J2615" t="s">
        <v>29</v>
      </c>
      <c r="K2615" t="s">
        <v>30</v>
      </c>
      <c r="L2615">
        <v>12000000</v>
      </c>
      <c r="M2615">
        <v>2008</v>
      </c>
      <c r="N2615">
        <v>6</v>
      </c>
      <c r="O2615">
        <f>Table1[[#This Row],[gross]]-Table1[[#This Row],[budget]]</f>
        <v>19691811</v>
      </c>
    </row>
    <row r="2616" spans="1:15" x14ac:dyDescent="0.3">
      <c r="A2616" t="s">
        <v>4117</v>
      </c>
      <c r="B2616">
        <v>156</v>
      </c>
      <c r="C2616">
        <v>92</v>
      </c>
      <c r="D2616">
        <v>27669413</v>
      </c>
      <c r="E2616" t="s">
        <v>2463</v>
      </c>
      <c r="F2616" t="s">
        <v>3953</v>
      </c>
      <c r="G2616" t="s">
        <v>5990</v>
      </c>
      <c r="H2616">
        <v>76207</v>
      </c>
      <c r="I2616">
        <v>194</v>
      </c>
      <c r="J2616" t="s">
        <v>29</v>
      </c>
      <c r="K2616" t="s">
        <v>442</v>
      </c>
      <c r="L2616">
        <v>11000000</v>
      </c>
      <c r="M2616">
        <v>2009</v>
      </c>
      <c r="N2616">
        <v>6</v>
      </c>
      <c r="O2616">
        <f>Table1[[#This Row],[gross]]-Table1[[#This Row],[budget]]</f>
        <v>16669413</v>
      </c>
    </row>
    <row r="2617" spans="1:15" x14ac:dyDescent="0.3">
      <c r="A2617" t="s">
        <v>2738</v>
      </c>
      <c r="B2617">
        <v>65</v>
      </c>
      <c r="C2617">
        <v>111</v>
      </c>
      <c r="D2617">
        <v>29106737</v>
      </c>
      <c r="E2617" t="s">
        <v>699</v>
      </c>
      <c r="F2617" t="s">
        <v>5918</v>
      </c>
      <c r="G2617" t="s">
        <v>5991</v>
      </c>
      <c r="H2617">
        <v>15582</v>
      </c>
      <c r="I2617">
        <v>132</v>
      </c>
      <c r="J2617" t="s">
        <v>29</v>
      </c>
      <c r="K2617" t="s">
        <v>30</v>
      </c>
      <c r="L2617">
        <v>15000000</v>
      </c>
      <c r="M2617">
        <v>1998</v>
      </c>
      <c r="N2617">
        <v>6</v>
      </c>
      <c r="O2617">
        <f>Table1[[#This Row],[gross]]-Table1[[#This Row],[budget]]</f>
        <v>14106737</v>
      </c>
    </row>
    <row r="2618" spans="1:15" x14ac:dyDescent="0.3">
      <c r="A2618" t="s">
        <v>3082</v>
      </c>
      <c r="B2618">
        <v>189</v>
      </c>
      <c r="C2618">
        <v>94</v>
      </c>
      <c r="D2618">
        <v>68218041</v>
      </c>
      <c r="E2618" t="s">
        <v>4122</v>
      </c>
      <c r="F2618" t="s">
        <v>1372</v>
      </c>
      <c r="G2618" t="s">
        <v>5992</v>
      </c>
      <c r="H2618">
        <v>67191</v>
      </c>
      <c r="I2618">
        <v>108</v>
      </c>
      <c r="J2618" t="s">
        <v>29</v>
      </c>
      <c r="K2618" t="s">
        <v>30</v>
      </c>
      <c r="L2618">
        <v>55000000</v>
      </c>
      <c r="M2618">
        <v>2011</v>
      </c>
      <c r="N2618">
        <v>6</v>
      </c>
      <c r="O2618">
        <f>Table1[[#This Row],[gross]]-Table1[[#This Row],[budget]]</f>
        <v>13218041</v>
      </c>
    </row>
    <row r="2619" spans="1:15" x14ac:dyDescent="0.3">
      <c r="A2619" t="s">
        <v>2417</v>
      </c>
      <c r="B2619">
        <v>72</v>
      </c>
      <c r="C2619">
        <v>96</v>
      </c>
      <c r="D2619">
        <v>60154431</v>
      </c>
      <c r="E2619" t="s">
        <v>5993</v>
      </c>
      <c r="F2619" t="s">
        <v>167</v>
      </c>
      <c r="G2619" t="s">
        <v>5994</v>
      </c>
      <c r="H2619">
        <v>122347</v>
      </c>
      <c r="I2619">
        <v>345</v>
      </c>
      <c r="J2619" t="s">
        <v>29</v>
      </c>
      <c r="K2619" t="s">
        <v>30</v>
      </c>
      <c r="L2619">
        <v>47000000</v>
      </c>
      <c r="M2619">
        <v>1996</v>
      </c>
      <c r="N2619">
        <v>6</v>
      </c>
      <c r="O2619">
        <f>Table1[[#This Row],[gross]]-Table1[[#This Row],[budget]]</f>
        <v>13154431</v>
      </c>
    </row>
    <row r="2620" spans="1:15" x14ac:dyDescent="0.3">
      <c r="A2620" t="s">
        <v>3827</v>
      </c>
      <c r="B2620">
        <v>139</v>
      </c>
      <c r="C2620">
        <v>96</v>
      </c>
      <c r="D2620">
        <v>48006503</v>
      </c>
      <c r="E2620" t="s">
        <v>4023</v>
      </c>
      <c r="F2620" t="s">
        <v>400</v>
      </c>
      <c r="G2620" t="s">
        <v>5995</v>
      </c>
      <c r="H2620">
        <v>28109</v>
      </c>
      <c r="I2620">
        <v>110</v>
      </c>
      <c r="J2620" t="s">
        <v>29</v>
      </c>
      <c r="K2620" t="s">
        <v>30</v>
      </c>
      <c r="L2620">
        <v>37000000</v>
      </c>
      <c r="M2620">
        <v>2008</v>
      </c>
      <c r="N2620">
        <v>6</v>
      </c>
      <c r="O2620">
        <f>Table1[[#This Row],[gross]]-Table1[[#This Row],[budget]]</f>
        <v>11006503</v>
      </c>
    </row>
    <row r="2621" spans="1:15" x14ac:dyDescent="0.3">
      <c r="A2621" t="s">
        <v>3853</v>
      </c>
      <c r="B2621">
        <v>95</v>
      </c>
      <c r="C2621">
        <v>85</v>
      </c>
      <c r="D2621">
        <v>14000000</v>
      </c>
      <c r="E2621" t="s">
        <v>1081</v>
      </c>
      <c r="F2621" t="s">
        <v>3652</v>
      </c>
      <c r="G2621" t="s">
        <v>5996</v>
      </c>
      <c r="H2621">
        <v>15956</v>
      </c>
      <c r="I2621">
        <v>118</v>
      </c>
      <c r="J2621" t="s">
        <v>29</v>
      </c>
      <c r="K2621" t="s">
        <v>30</v>
      </c>
      <c r="L2621">
        <v>3500000</v>
      </c>
      <c r="M2621">
        <v>1987</v>
      </c>
      <c r="N2621">
        <v>6</v>
      </c>
      <c r="O2621">
        <f>Table1[[#This Row],[gross]]-Table1[[#This Row],[budget]]</f>
        <v>10500000</v>
      </c>
    </row>
    <row r="2622" spans="1:15" x14ac:dyDescent="0.3">
      <c r="A2622" t="s">
        <v>346</v>
      </c>
      <c r="B2622">
        <v>33</v>
      </c>
      <c r="C2622">
        <v>91</v>
      </c>
      <c r="D2622">
        <v>21370057</v>
      </c>
      <c r="E2622" t="s">
        <v>208</v>
      </c>
      <c r="F2622" t="s">
        <v>5997</v>
      </c>
      <c r="G2622" t="s">
        <v>5998</v>
      </c>
      <c r="H2622">
        <v>9903</v>
      </c>
      <c r="I2622">
        <v>80</v>
      </c>
      <c r="J2622" t="s">
        <v>29</v>
      </c>
      <c r="K2622" t="s">
        <v>30</v>
      </c>
      <c r="L2622">
        <v>12000000</v>
      </c>
      <c r="M2622">
        <v>1992</v>
      </c>
      <c r="N2622">
        <v>6</v>
      </c>
      <c r="O2622">
        <f>Table1[[#This Row],[gross]]-Table1[[#This Row],[budget]]</f>
        <v>9370057</v>
      </c>
    </row>
    <row r="2623" spans="1:15" x14ac:dyDescent="0.3">
      <c r="A2623" t="s">
        <v>1448</v>
      </c>
      <c r="B2623">
        <v>175</v>
      </c>
      <c r="C2623">
        <v>111</v>
      </c>
      <c r="D2623">
        <v>33631221</v>
      </c>
      <c r="E2623" t="s">
        <v>208</v>
      </c>
      <c r="F2623" t="s">
        <v>3652</v>
      </c>
      <c r="G2623" t="s">
        <v>5999</v>
      </c>
      <c r="H2623">
        <v>48559</v>
      </c>
      <c r="I2623">
        <v>145</v>
      </c>
      <c r="J2623" t="s">
        <v>29</v>
      </c>
      <c r="K2623" t="s">
        <v>30</v>
      </c>
      <c r="L2623">
        <v>25000000</v>
      </c>
      <c r="M2623">
        <v>2014</v>
      </c>
      <c r="N2623">
        <v>6</v>
      </c>
      <c r="O2623">
        <f>Table1[[#This Row],[gross]]-Table1[[#This Row],[budget]]</f>
        <v>8631221</v>
      </c>
    </row>
    <row r="2624" spans="1:15" x14ac:dyDescent="0.3">
      <c r="A2624" t="s">
        <v>1448</v>
      </c>
      <c r="B2624">
        <v>175</v>
      </c>
      <c r="C2624">
        <v>111</v>
      </c>
      <c r="D2624">
        <v>33631221</v>
      </c>
      <c r="E2624" t="s">
        <v>208</v>
      </c>
      <c r="F2624" t="s">
        <v>3652</v>
      </c>
      <c r="G2624" t="s">
        <v>5999</v>
      </c>
      <c r="H2624">
        <v>48562</v>
      </c>
      <c r="I2624">
        <v>145</v>
      </c>
      <c r="J2624" t="s">
        <v>29</v>
      </c>
      <c r="K2624" t="s">
        <v>30</v>
      </c>
      <c r="L2624">
        <v>25000000</v>
      </c>
      <c r="M2624">
        <v>2014</v>
      </c>
      <c r="N2624">
        <v>6</v>
      </c>
      <c r="O2624">
        <f>Table1[[#This Row],[gross]]-Table1[[#This Row],[budget]]</f>
        <v>8631221</v>
      </c>
    </row>
    <row r="2625" spans="1:15" x14ac:dyDescent="0.3">
      <c r="A2625" t="s">
        <v>493</v>
      </c>
      <c r="B2625">
        <v>242</v>
      </c>
      <c r="C2625">
        <v>129</v>
      </c>
      <c r="D2625">
        <v>70236496</v>
      </c>
      <c r="E2625" t="s">
        <v>696</v>
      </c>
      <c r="F2625" t="s">
        <v>1302</v>
      </c>
      <c r="G2625" t="s">
        <v>6000</v>
      </c>
      <c r="H2625">
        <v>67395</v>
      </c>
      <c r="I2625">
        <v>564</v>
      </c>
      <c r="J2625" t="s">
        <v>29</v>
      </c>
      <c r="K2625" t="s">
        <v>30</v>
      </c>
      <c r="L2625">
        <v>63000000</v>
      </c>
      <c r="M2625">
        <v>2006</v>
      </c>
      <c r="N2625">
        <v>6</v>
      </c>
      <c r="O2625">
        <f>Table1[[#This Row],[gross]]-Table1[[#This Row],[budget]]</f>
        <v>7236496</v>
      </c>
    </row>
    <row r="2626" spans="1:15" x14ac:dyDescent="0.3">
      <c r="A2626" t="s">
        <v>2688</v>
      </c>
      <c r="B2626">
        <v>70</v>
      </c>
      <c r="C2626">
        <v>93</v>
      </c>
      <c r="D2626">
        <v>32055248</v>
      </c>
      <c r="E2626" t="s">
        <v>6001</v>
      </c>
      <c r="F2626" t="s">
        <v>1494</v>
      </c>
      <c r="G2626" t="s">
        <v>6002</v>
      </c>
      <c r="H2626">
        <v>18723</v>
      </c>
      <c r="I2626">
        <v>146</v>
      </c>
      <c r="J2626" t="s">
        <v>29</v>
      </c>
      <c r="K2626" t="s">
        <v>30</v>
      </c>
      <c r="L2626">
        <v>25000000</v>
      </c>
      <c r="M2626">
        <v>1994</v>
      </c>
      <c r="N2626">
        <v>6</v>
      </c>
      <c r="O2626">
        <f>Table1[[#This Row],[gross]]-Table1[[#This Row],[budget]]</f>
        <v>7055248</v>
      </c>
    </row>
    <row r="2627" spans="1:15" x14ac:dyDescent="0.3">
      <c r="A2627" t="s">
        <v>3487</v>
      </c>
      <c r="B2627">
        <v>202</v>
      </c>
      <c r="C2627">
        <v>105</v>
      </c>
      <c r="D2627">
        <v>12583510</v>
      </c>
      <c r="E2627" t="s">
        <v>626</v>
      </c>
      <c r="F2627" t="s">
        <v>3489</v>
      </c>
      <c r="G2627" t="s">
        <v>6003</v>
      </c>
      <c r="H2627">
        <v>60709</v>
      </c>
      <c r="I2627">
        <v>922</v>
      </c>
      <c r="J2627" t="s">
        <v>29</v>
      </c>
      <c r="K2627" t="s">
        <v>30</v>
      </c>
      <c r="L2627">
        <v>7000000</v>
      </c>
      <c r="M2627">
        <v>2003</v>
      </c>
      <c r="N2627">
        <v>6</v>
      </c>
      <c r="O2627">
        <f>Table1[[#This Row],[gross]]-Table1[[#This Row],[budget]]</f>
        <v>5583510</v>
      </c>
    </row>
    <row r="2628" spans="1:15" x14ac:dyDescent="0.3">
      <c r="A2628" t="s">
        <v>397</v>
      </c>
      <c r="B2628">
        <v>25</v>
      </c>
      <c r="C2628">
        <v>106</v>
      </c>
      <c r="D2628">
        <v>45500797</v>
      </c>
      <c r="E2628" t="s">
        <v>1187</v>
      </c>
      <c r="F2628" t="s">
        <v>6004</v>
      </c>
      <c r="G2628" t="s">
        <v>6005</v>
      </c>
      <c r="H2628">
        <v>17443</v>
      </c>
      <c r="I2628">
        <v>56</v>
      </c>
      <c r="J2628" t="s">
        <v>29</v>
      </c>
      <c r="K2628" t="s">
        <v>30</v>
      </c>
      <c r="L2628">
        <v>40000000</v>
      </c>
      <c r="M2628">
        <v>1992</v>
      </c>
      <c r="N2628">
        <v>6</v>
      </c>
      <c r="O2628">
        <f>Table1[[#This Row],[gross]]-Table1[[#This Row],[budget]]</f>
        <v>5500797</v>
      </c>
    </row>
    <row r="2629" spans="1:15" x14ac:dyDescent="0.3">
      <c r="A2629" t="s">
        <v>3781</v>
      </c>
      <c r="B2629">
        <v>10</v>
      </c>
      <c r="C2629">
        <v>113</v>
      </c>
      <c r="D2629">
        <v>2859955</v>
      </c>
      <c r="E2629" t="s">
        <v>459</v>
      </c>
      <c r="F2629" t="s">
        <v>690</v>
      </c>
      <c r="G2629" t="s">
        <v>6006</v>
      </c>
      <c r="H2629">
        <v>2417</v>
      </c>
      <c r="I2629">
        <v>32</v>
      </c>
      <c r="J2629" t="s">
        <v>29</v>
      </c>
      <c r="K2629" t="s">
        <v>30</v>
      </c>
      <c r="L2629">
        <v>1200000</v>
      </c>
      <c r="M2629">
        <v>2013</v>
      </c>
      <c r="N2629">
        <v>6</v>
      </c>
      <c r="O2629">
        <f>Table1[[#This Row],[gross]]-Table1[[#This Row],[budget]]</f>
        <v>1659955</v>
      </c>
    </row>
    <row r="2630" spans="1:15" x14ac:dyDescent="0.3">
      <c r="A2630" t="s">
        <v>2005</v>
      </c>
      <c r="B2630">
        <v>33</v>
      </c>
      <c r="C2630">
        <v>109</v>
      </c>
      <c r="D2630">
        <v>4109095</v>
      </c>
      <c r="E2630" t="s">
        <v>6007</v>
      </c>
      <c r="F2630" t="s">
        <v>5652</v>
      </c>
      <c r="G2630" t="s">
        <v>6008</v>
      </c>
      <c r="H2630">
        <v>8239</v>
      </c>
      <c r="I2630">
        <v>92</v>
      </c>
      <c r="J2630" t="s">
        <v>29</v>
      </c>
      <c r="K2630" t="s">
        <v>30</v>
      </c>
      <c r="L2630">
        <v>3000000</v>
      </c>
      <c r="M2630">
        <v>1996</v>
      </c>
      <c r="N2630">
        <v>6</v>
      </c>
      <c r="O2630">
        <f>Table1[[#This Row],[gross]]-Table1[[#This Row],[budget]]</f>
        <v>1109095</v>
      </c>
    </row>
    <row r="2631" spans="1:15" x14ac:dyDescent="0.3">
      <c r="A2631" t="s">
        <v>3829</v>
      </c>
      <c r="B2631">
        <v>37</v>
      </c>
      <c r="C2631">
        <v>96</v>
      </c>
      <c r="D2631">
        <v>15062898</v>
      </c>
      <c r="E2631" t="s">
        <v>676</v>
      </c>
      <c r="F2631" t="s">
        <v>3072</v>
      </c>
      <c r="G2631" t="s">
        <v>6009</v>
      </c>
      <c r="H2631">
        <v>11729</v>
      </c>
      <c r="I2631">
        <v>106</v>
      </c>
      <c r="J2631" t="s">
        <v>29</v>
      </c>
      <c r="K2631" t="s">
        <v>30</v>
      </c>
      <c r="L2631">
        <v>14000000</v>
      </c>
      <c r="M2631">
        <v>1998</v>
      </c>
      <c r="N2631">
        <v>6</v>
      </c>
      <c r="O2631">
        <f>Table1[[#This Row],[gross]]-Table1[[#This Row],[budget]]</f>
        <v>1062898</v>
      </c>
    </row>
    <row r="2632" spans="1:15" x14ac:dyDescent="0.3">
      <c r="A2632" t="s">
        <v>3850</v>
      </c>
      <c r="B2632">
        <v>115</v>
      </c>
      <c r="C2632">
        <v>88</v>
      </c>
      <c r="D2632">
        <v>1243961</v>
      </c>
      <c r="E2632" t="s">
        <v>676</v>
      </c>
      <c r="F2632" t="s">
        <v>6010</v>
      </c>
      <c r="G2632" t="s">
        <v>6011</v>
      </c>
      <c r="H2632">
        <v>13421</v>
      </c>
      <c r="I2632">
        <v>34</v>
      </c>
      <c r="J2632" t="s">
        <v>29</v>
      </c>
      <c r="K2632" t="s">
        <v>30</v>
      </c>
      <c r="L2632">
        <v>850000</v>
      </c>
      <c r="M2632">
        <v>2012</v>
      </c>
      <c r="N2632">
        <v>6</v>
      </c>
      <c r="O2632">
        <f>Table1[[#This Row],[gross]]-Table1[[#This Row],[budget]]</f>
        <v>393961</v>
      </c>
    </row>
    <row r="2633" spans="1:15" x14ac:dyDescent="0.3">
      <c r="A2633" t="s">
        <v>3823</v>
      </c>
      <c r="B2633">
        <v>45</v>
      </c>
      <c r="C2633">
        <v>114</v>
      </c>
      <c r="D2633">
        <v>15100000</v>
      </c>
      <c r="E2633" t="s">
        <v>4075</v>
      </c>
      <c r="F2633" t="s">
        <v>5824</v>
      </c>
      <c r="G2633" t="s">
        <v>6012</v>
      </c>
      <c r="H2633">
        <v>22797</v>
      </c>
      <c r="I2633">
        <v>96</v>
      </c>
      <c r="J2633" t="s">
        <v>29</v>
      </c>
      <c r="K2633" t="s">
        <v>30</v>
      </c>
      <c r="L2633">
        <v>15000000</v>
      </c>
      <c r="M2633">
        <v>1984</v>
      </c>
      <c r="N2633">
        <v>6</v>
      </c>
      <c r="O2633">
        <f>Table1[[#This Row],[gross]]-Table1[[#This Row],[budget]]</f>
        <v>100000</v>
      </c>
    </row>
    <row r="2634" spans="1:15" x14ac:dyDescent="0.3">
      <c r="A2634" t="s">
        <v>3818</v>
      </c>
      <c r="B2634">
        <v>25</v>
      </c>
      <c r="C2634">
        <v>98</v>
      </c>
      <c r="D2634">
        <v>295468</v>
      </c>
      <c r="E2634" t="s">
        <v>289</v>
      </c>
      <c r="F2634" t="s">
        <v>1299</v>
      </c>
      <c r="G2634" t="s">
        <v>6013</v>
      </c>
      <c r="H2634">
        <v>709</v>
      </c>
      <c r="I2634">
        <v>34</v>
      </c>
      <c r="J2634" t="s">
        <v>29</v>
      </c>
      <c r="K2634" t="s">
        <v>30</v>
      </c>
      <c r="L2634">
        <v>500000</v>
      </c>
      <c r="M2634">
        <v>2001</v>
      </c>
      <c r="N2634">
        <v>6</v>
      </c>
      <c r="O2634">
        <f>Table1[[#This Row],[gross]]-Table1[[#This Row],[budget]]</f>
        <v>-204532</v>
      </c>
    </row>
    <row r="2635" spans="1:15" x14ac:dyDescent="0.3">
      <c r="A2635" t="s">
        <v>3794</v>
      </c>
      <c r="B2635">
        <v>38</v>
      </c>
      <c r="C2635">
        <v>108</v>
      </c>
      <c r="D2635">
        <v>594904</v>
      </c>
      <c r="E2635" t="s">
        <v>73</v>
      </c>
      <c r="F2635" t="s">
        <v>6014</v>
      </c>
      <c r="G2635" t="s">
        <v>6015</v>
      </c>
      <c r="H2635">
        <v>2582</v>
      </c>
      <c r="I2635">
        <v>89</v>
      </c>
      <c r="J2635" t="s">
        <v>29</v>
      </c>
      <c r="K2635" t="s">
        <v>30</v>
      </c>
      <c r="L2635">
        <v>1200000</v>
      </c>
      <c r="M2635">
        <v>2012</v>
      </c>
      <c r="N2635">
        <v>6</v>
      </c>
      <c r="O2635">
        <f>Table1[[#This Row],[gross]]-Table1[[#This Row],[budget]]</f>
        <v>-605096</v>
      </c>
    </row>
    <row r="2636" spans="1:15" x14ac:dyDescent="0.3">
      <c r="A2636" t="s">
        <v>4759</v>
      </c>
      <c r="B2636">
        <v>29</v>
      </c>
      <c r="C2636">
        <v>82</v>
      </c>
      <c r="D2636">
        <v>12996</v>
      </c>
      <c r="E2636" t="s">
        <v>6016</v>
      </c>
      <c r="F2636" t="s">
        <v>1921</v>
      </c>
      <c r="G2636" t="s">
        <v>6017</v>
      </c>
      <c r="H2636">
        <v>1938</v>
      </c>
      <c r="I2636">
        <v>54</v>
      </c>
      <c r="J2636" t="s">
        <v>29</v>
      </c>
      <c r="K2636" t="s">
        <v>30</v>
      </c>
      <c r="L2636">
        <v>1000000</v>
      </c>
      <c r="M2636">
        <v>2000</v>
      </c>
      <c r="N2636">
        <v>6</v>
      </c>
      <c r="O2636">
        <f>Table1[[#This Row],[gross]]-Table1[[#This Row],[budget]]</f>
        <v>-987004</v>
      </c>
    </row>
    <row r="2637" spans="1:15" x14ac:dyDescent="0.3">
      <c r="A2637" t="s">
        <v>3790</v>
      </c>
      <c r="B2637">
        <v>9</v>
      </c>
      <c r="C2637">
        <v>109</v>
      </c>
      <c r="D2637">
        <v>5100000</v>
      </c>
      <c r="E2637" t="s">
        <v>699</v>
      </c>
      <c r="F2637" t="s">
        <v>6018</v>
      </c>
      <c r="G2637" t="s">
        <v>6019</v>
      </c>
      <c r="H2637">
        <v>6595</v>
      </c>
      <c r="I2637">
        <v>61</v>
      </c>
      <c r="J2637" t="s">
        <v>29</v>
      </c>
      <c r="K2637" t="s">
        <v>200</v>
      </c>
      <c r="L2637">
        <v>7500000</v>
      </c>
      <c r="M2637">
        <v>1984</v>
      </c>
      <c r="N2637">
        <v>6</v>
      </c>
      <c r="O2637">
        <f>Table1[[#This Row],[gross]]-Table1[[#This Row],[budget]]</f>
        <v>-2400000</v>
      </c>
    </row>
    <row r="2638" spans="1:15" x14ac:dyDescent="0.3">
      <c r="A2638" t="s">
        <v>3808</v>
      </c>
      <c r="B2638">
        <v>9</v>
      </c>
      <c r="C2638">
        <v>102</v>
      </c>
      <c r="D2638">
        <v>4239767</v>
      </c>
      <c r="E2638" t="s">
        <v>2063</v>
      </c>
      <c r="F2638" t="s">
        <v>6020</v>
      </c>
      <c r="G2638" t="s">
        <v>6021</v>
      </c>
      <c r="H2638">
        <v>3709</v>
      </c>
      <c r="I2638">
        <v>83</v>
      </c>
      <c r="J2638" t="s">
        <v>29</v>
      </c>
      <c r="K2638" t="s">
        <v>442</v>
      </c>
      <c r="L2638">
        <v>7500000</v>
      </c>
      <c r="M2638">
        <v>2002</v>
      </c>
      <c r="N2638">
        <v>6</v>
      </c>
      <c r="O2638">
        <f>Table1[[#This Row],[gross]]-Table1[[#This Row],[budget]]</f>
        <v>-3260233</v>
      </c>
    </row>
    <row r="2639" spans="1:15" x14ac:dyDescent="0.3">
      <c r="A2639" t="s">
        <v>3802</v>
      </c>
      <c r="B2639">
        <v>31</v>
      </c>
      <c r="C2639">
        <v>104</v>
      </c>
      <c r="D2639">
        <v>143653</v>
      </c>
      <c r="E2639" t="s">
        <v>393</v>
      </c>
      <c r="F2639" t="s">
        <v>1313</v>
      </c>
      <c r="G2639" t="s">
        <v>6022</v>
      </c>
      <c r="H2639">
        <v>1177</v>
      </c>
      <c r="I2639">
        <v>10</v>
      </c>
      <c r="J2639" t="s">
        <v>29</v>
      </c>
      <c r="K2639" t="s">
        <v>200</v>
      </c>
      <c r="L2639">
        <v>4000000</v>
      </c>
      <c r="M2639">
        <v>2014</v>
      </c>
      <c r="N2639">
        <v>6</v>
      </c>
      <c r="O2639">
        <f>Table1[[#This Row],[gross]]-Table1[[#This Row],[budget]]</f>
        <v>-3856347</v>
      </c>
    </row>
    <row r="2640" spans="1:15" x14ac:dyDescent="0.3">
      <c r="A2640" t="s">
        <v>2744</v>
      </c>
      <c r="B2640">
        <v>267</v>
      </c>
      <c r="C2640">
        <v>114</v>
      </c>
      <c r="D2640">
        <v>33037754</v>
      </c>
      <c r="E2640" t="s">
        <v>4875</v>
      </c>
      <c r="F2640" t="s">
        <v>136</v>
      </c>
      <c r="G2640" t="s">
        <v>6023</v>
      </c>
      <c r="H2640">
        <v>75864</v>
      </c>
      <c r="I2640">
        <v>197</v>
      </c>
      <c r="J2640" t="s">
        <v>29</v>
      </c>
      <c r="K2640" t="s">
        <v>30</v>
      </c>
      <c r="L2640">
        <v>37000000</v>
      </c>
      <c r="M2640">
        <v>2011</v>
      </c>
      <c r="N2640">
        <v>6</v>
      </c>
      <c r="O2640">
        <f>Table1[[#This Row],[gross]]-Table1[[#This Row],[budget]]</f>
        <v>-3962246</v>
      </c>
    </row>
    <row r="2641" spans="1:15" x14ac:dyDescent="0.3">
      <c r="A2641" t="s">
        <v>3823</v>
      </c>
      <c r="B2641">
        <v>45</v>
      </c>
      <c r="C2641">
        <v>79</v>
      </c>
      <c r="D2641">
        <v>2275557</v>
      </c>
      <c r="E2641" t="s">
        <v>1562</v>
      </c>
      <c r="F2641" t="s">
        <v>1035</v>
      </c>
      <c r="G2641" t="s">
        <v>6024</v>
      </c>
      <c r="H2641">
        <v>12561</v>
      </c>
      <c r="I2641">
        <v>102</v>
      </c>
      <c r="J2641" t="s">
        <v>29</v>
      </c>
      <c r="K2641" t="s">
        <v>30</v>
      </c>
      <c r="L2641">
        <v>8000000</v>
      </c>
      <c r="M2641">
        <v>1991</v>
      </c>
      <c r="N2641">
        <v>6</v>
      </c>
      <c r="O2641">
        <f>Table1[[#This Row],[gross]]-Table1[[#This Row],[budget]]</f>
        <v>-5724443</v>
      </c>
    </row>
    <row r="2642" spans="1:15" x14ac:dyDescent="0.3">
      <c r="A2642" t="s">
        <v>4692</v>
      </c>
      <c r="B2642">
        <v>116</v>
      </c>
      <c r="C2642">
        <v>103</v>
      </c>
      <c r="D2642">
        <v>37035515</v>
      </c>
      <c r="E2642" t="s">
        <v>73</v>
      </c>
      <c r="F2642" t="s">
        <v>478</v>
      </c>
      <c r="G2642" t="s">
        <v>6025</v>
      </c>
      <c r="H2642">
        <v>34597</v>
      </c>
      <c r="I2642">
        <v>194</v>
      </c>
      <c r="J2642" t="s">
        <v>29</v>
      </c>
      <c r="K2642" t="s">
        <v>30</v>
      </c>
      <c r="L2642">
        <v>43000000</v>
      </c>
      <c r="M2642">
        <v>2000</v>
      </c>
      <c r="N2642">
        <v>6</v>
      </c>
      <c r="O2642">
        <f>Table1[[#This Row],[gross]]-Table1[[#This Row],[budget]]</f>
        <v>-5964485</v>
      </c>
    </row>
    <row r="2643" spans="1:15" x14ac:dyDescent="0.3">
      <c r="A2643" t="s">
        <v>3776</v>
      </c>
      <c r="B2643">
        <v>151</v>
      </c>
      <c r="C2643">
        <v>117</v>
      </c>
      <c r="D2643">
        <v>13987482</v>
      </c>
      <c r="E2643" t="s">
        <v>289</v>
      </c>
      <c r="F2643" t="s">
        <v>2393</v>
      </c>
      <c r="G2643" t="s">
        <v>6026</v>
      </c>
      <c r="H2643">
        <v>58957</v>
      </c>
      <c r="I2643">
        <v>91</v>
      </c>
      <c r="J2643" t="s">
        <v>29</v>
      </c>
      <c r="K2643" t="s">
        <v>30</v>
      </c>
      <c r="L2643">
        <v>20000000</v>
      </c>
      <c r="M2643">
        <v>2011</v>
      </c>
      <c r="N2643">
        <v>6</v>
      </c>
      <c r="O2643">
        <f>Table1[[#This Row],[gross]]-Table1[[#This Row],[budget]]</f>
        <v>-6012518</v>
      </c>
    </row>
    <row r="2644" spans="1:15" x14ac:dyDescent="0.3">
      <c r="A2644" t="s">
        <v>3771</v>
      </c>
      <c r="B2644">
        <v>27</v>
      </c>
      <c r="C2644">
        <v>118</v>
      </c>
      <c r="D2644">
        <v>46451</v>
      </c>
      <c r="E2644" t="s">
        <v>2312</v>
      </c>
      <c r="F2644" t="s">
        <v>464</v>
      </c>
      <c r="G2644" t="s">
        <v>6027</v>
      </c>
      <c r="H2644">
        <v>7663</v>
      </c>
      <c r="I2644">
        <v>38</v>
      </c>
      <c r="J2644" t="s">
        <v>29</v>
      </c>
      <c r="K2644" t="s">
        <v>30</v>
      </c>
      <c r="L2644">
        <v>7000000</v>
      </c>
      <c r="M2644">
        <v>2010</v>
      </c>
      <c r="N2644">
        <v>6</v>
      </c>
      <c r="O2644">
        <f>Table1[[#This Row],[gross]]-Table1[[#This Row],[budget]]</f>
        <v>-6953549</v>
      </c>
    </row>
    <row r="2645" spans="1:15" x14ac:dyDescent="0.3">
      <c r="A2645" t="s">
        <v>3813</v>
      </c>
      <c r="B2645">
        <v>39</v>
      </c>
      <c r="C2645">
        <v>99</v>
      </c>
      <c r="D2645">
        <v>5871603</v>
      </c>
      <c r="E2645" t="s">
        <v>224</v>
      </c>
      <c r="F2645" t="s">
        <v>544</v>
      </c>
      <c r="G2645" t="s">
        <v>6028</v>
      </c>
      <c r="H2645">
        <v>3116</v>
      </c>
      <c r="I2645">
        <v>39</v>
      </c>
      <c r="J2645" t="s">
        <v>29</v>
      </c>
      <c r="K2645" t="s">
        <v>30</v>
      </c>
      <c r="L2645">
        <v>13000000</v>
      </c>
      <c r="M2645">
        <v>1999</v>
      </c>
      <c r="N2645">
        <v>6</v>
      </c>
      <c r="O2645">
        <f>Table1[[#This Row],[gross]]-Table1[[#This Row],[budget]]</f>
        <v>-7128397</v>
      </c>
    </row>
    <row r="2646" spans="1:15" x14ac:dyDescent="0.3">
      <c r="A2646" t="s">
        <v>3832</v>
      </c>
      <c r="B2646">
        <v>79</v>
      </c>
      <c r="C2646">
        <v>95</v>
      </c>
      <c r="D2646">
        <v>108662</v>
      </c>
      <c r="E2646" t="s">
        <v>4463</v>
      </c>
      <c r="F2646" t="s">
        <v>6029</v>
      </c>
      <c r="G2646" t="s">
        <v>6030</v>
      </c>
      <c r="H2646">
        <v>26849</v>
      </c>
      <c r="I2646">
        <v>107</v>
      </c>
      <c r="J2646" t="s">
        <v>29</v>
      </c>
      <c r="K2646" t="s">
        <v>30</v>
      </c>
      <c r="L2646">
        <v>8000000</v>
      </c>
      <c r="M2646">
        <v>2008</v>
      </c>
      <c r="N2646">
        <v>6</v>
      </c>
      <c r="O2646">
        <f>Table1[[#This Row],[gross]]-Table1[[#This Row],[budget]]</f>
        <v>-7891338</v>
      </c>
    </row>
    <row r="2647" spans="1:15" x14ac:dyDescent="0.3">
      <c r="A2647" t="s">
        <v>1473</v>
      </c>
      <c r="B2647">
        <v>20</v>
      </c>
      <c r="C2647">
        <v>106</v>
      </c>
      <c r="D2647">
        <v>10555348</v>
      </c>
      <c r="E2647" t="s">
        <v>338</v>
      </c>
      <c r="F2647" t="s">
        <v>44</v>
      </c>
      <c r="G2647" t="s">
        <v>6031</v>
      </c>
      <c r="H2647">
        <v>17349</v>
      </c>
      <c r="I2647">
        <v>42</v>
      </c>
      <c r="J2647" t="s">
        <v>29</v>
      </c>
      <c r="K2647" t="s">
        <v>30</v>
      </c>
      <c r="L2647">
        <v>20000000</v>
      </c>
      <c r="M2647">
        <v>1989</v>
      </c>
      <c r="N2647">
        <v>6</v>
      </c>
      <c r="O2647">
        <f>Table1[[#This Row],[gross]]-Table1[[#This Row],[budget]]</f>
        <v>-9444652</v>
      </c>
    </row>
    <row r="2648" spans="1:15" x14ac:dyDescent="0.3">
      <c r="A2648" t="s">
        <v>518</v>
      </c>
      <c r="B2648">
        <v>125</v>
      </c>
      <c r="C2648">
        <v>93</v>
      </c>
      <c r="D2648">
        <v>37879996</v>
      </c>
      <c r="E2648" t="s">
        <v>519</v>
      </c>
      <c r="F2648" t="s">
        <v>1802</v>
      </c>
      <c r="G2648" t="s">
        <v>6032</v>
      </c>
      <c r="H2648">
        <v>81888</v>
      </c>
      <c r="I2648">
        <v>254</v>
      </c>
      <c r="J2648" t="s">
        <v>29</v>
      </c>
      <c r="K2648" t="s">
        <v>30</v>
      </c>
      <c r="L2648">
        <v>48000000</v>
      </c>
      <c r="M2648">
        <v>2000</v>
      </c>
      <c r="N2648">
        <v>6</v>
      </c>
      <c r="O2648">
        <f>Table1[[#This Row],[gross]]-Table1[[#This Row],[budget]]</f>
        <v>-10120004</v>
      </c>
    </row>
    <row r="2649" spans="1:15" x14ac:dyDescent="0.3">
      <c r="A2649" t="s">
        <v>3783</v>
      </c>
      <c r="B2649">
        <v>65</v>
      </c>
      <c r="C2649">
        <v>112</v>
      </c>
      <c r="D2649">
        <v>4734235</v>
      </c>
      <c r="E2649" t="s">
        <v>1683</v>
      </c>
      <c r="F2649" t="s">
        <v>6033</v>
      </c>
      <c r="G2649" t="s">
        <v>6034</v>
      </c>
      <c r="H2649">
        <v>8217</v>
      </c>
      <c r="I2649">
        <v>123</v>
      </c>
      <c r="J2649" t="s">
        <v>29</v>
      </c>
      <c r="K2649" t="s">
        <v>30</v>
      </c>
      <c r="L2649">
        <v>15000000</v>
      </c>
      <c r="M2649">
        <v>2000</v>
      </c>
      <c r="N2649">
        <v>6</v>
      </c>
      <c r="O2649">
        <f>Table1[[#This Row],[gross]]-Table1[[#This Row],[budget]]</f>
        <v>-10265765</v>
      </c>
    </row>
    <row r="2650" spans="1:15" x14ac:dyDescent="0.3">
      <c r="A2650" t="s">
        <v>1005</v>
      </c>
      <c r="B2650">
        <v>25</v>
      </c>
      <c r="C2650">
        <v>107</v>
      </c>
      <c r="D2650">
        <v>141853</v>
      </c>
      <c r="E2650" t="s">
        <v>73</v>
      </c>
      <c r="F2650" t="s">
        <v>6035</v>
      </c>
      <c r="G2650" t="s">
        <v>6036</v>
      </c>
      <c r="H2650">
        <v>1427</v>
      </c>
      <c r="I2650">
        <v>12</v>
      </c>
      <c r="J2650" t="s">
        <v>29</v>
      </c>
      <c r="K2650" t="s">
        <v>581</v>
      </c>
      <c r="L2650">
        <v>12000000</v>
      </c>
      <c r="M2650">
        <v>1997</v>
      </c>
      <c r="N2650">
        <v>6</v>
      </c>
      <c r="O2650">
        <f>Table1[[#This Row],[gross]]-Table1[[#This Row],[budget]]</f>
        <v>-11858147</v>
      </c>
    </row>
    <row r="2651" spans="1:15" x14ac:dyDescent="0.3">
      <c r="A2651" t="s">
        <v>3371</v>
      </c>
      <c r="B2651">
        <v>93</v>
      </c>
      <c r="C2651">
        <v>119</v>
      </c>
      <c r="D2651">
        <v>37486138</v>
      </c>
      <c r="E2651" t="s">
        <v>699</v>
      </c>
      <c r="F2651" t="s">
        <v>6037</v>
      </c>
      <c r="G2651" t="s">
        <v>6038</v>
      </c>
      <c r="H2651">
        <v>30890</v>
      </c>
      <c r="I2651">
        <v>106</v>
      </c>
      <c r="J2651" t="s">
        <v>29</v>
      </c>
      <c r="K2651" t="s">
        <v>30</v>
      </c>
      <c r="L2651">
        <v>50000000</v>
      </c>
      <c r="M2651">
        <v>2004</v>
      </c>
      <c r="N2651">
        <v>6</v>
      </c>
      <c r="O2651">
        <f>Table1[[#This Row],[gross]]-Table1[[#This Row],[budget]]</f>
        <v>-12513862</v>
      </c>
    </row>
    <row r="2652" spans="1:15" x14ac:dyDescent="0.3">
      <c r="A2652" t="s">
        <v>1102</v>
      </c>
      <c r="B2652">
        <v>91</v>
      </c>
      <c r="C2652">
        <v>110</v>
      </c>
      <c r="D2652">
        <v>15156200</v>
      </c>
      <c r="E2652" t="s">
        <v>1536</v>
      </c>
      <c r="F2652" t="s">
        <v>6039</v>
      </c>
      <c r="G2652" t="s">
        <v>6040</v>
      </c>
      <c r="H2652">
        <v>15358</v>
      </c>
      <c r="I2652">
        <v>131</v>
      </c>
      <c r="J2652" t="s">
        <v>29</v>
      </c>
      <c r="K2652" t="s">
        <v>30</v>
      </c>
      <c r="L2652">
        <v>30000000</v>
      </c>
      <c r="M2652">
        <v>1999</v>
      </c>
      <c r="N2652">
        <v>6</v>
      </c>
      <c r="O2652">
        <f>Table1[[#This Row],[gross]]-Table1[[#This Row],[budget]]</f>
        <v>-14843800</v>
      </c>
    </row>
    <row r="2653" spans="1:15" x14ac:dyDescent="0.3">
      <c r="A2653" t="s">
        <v>3833</v>
      </c>
      <c r="B2653">
        <v>30</v>
      </c>
      <c r="C2653">
        <v>98</v>
      </c>
      <c r="D2653">
        <v>7434726</v>
      </c>
      <c r="E2653" t="s">
        <v>3741</v>
      </c>
      <c r="F2653" t="s">
        <v>3430</v>
      </c>
      <c r="G2653" t="s">
        <v>6041</v>
      </c>
      <c r="H2653">
        <v>14473</v>
      </c>
      <c r="I2653">
        <v>81</v>
      </c>
      <c r="J2653" t="s">
        <v>29</v>
      </c>
      <c r="K2653" t="s">
        <v>30</v>
      </c>
      <c r="L2653">
        <v>23000000</v>
      </c>
      <c r="M2653">
        <v>1991</v>
      </c>
      <c r="N2653">
        <v>6</v>
      </c>
      <c r="O2653">
        <f>Table1[[#This Row],[gross]]-Table1[[#This Row],[budget]]</f>
        <v>-15565274</v>
      </c>
    </row>
    <row r="2654" spans="1:15" x14ac:dyDescent="0.3">
      <c r="A2654" t="s">
        <v>587</v>
      </c>
      <c r="B2654">
        <v>63</v>
      </c>
      <c r="C2654">
        <v>123</v>
      </c>
      <c r="D2654">
        <v>10297897</v>
      </c>
      <c r="E2654" t="s">
        <v>6042</v>
      </c>
      <c r="F2654" t="s">
        <v>145</v>
      </c>
      <c r="G2654" t="s">
        <v>6043</v>
      </c>
      <c r="H2654">
        <v>8309</v>
      </c>
      <c r="I2654">
        <v>39</v>
      </c>
      <c r="J2654" t="s">
        <v>29</v>
      </c>
      <c r="K2654" t="s">
        <v>30</v>
      </c>
      <c r="L2654">
        <v>27000000</v>
      </c>
      <c r="M2654">
        <v>1998</v>
      </c>
      <c r="N2654">
        <v>6</v>
      </c>
      <c r="O2654">
        <f>Table1[[#This Row],[gross]]-Table1[[#This Row],[budget]]</f>
        <v>-16702103</v>
      </c>
    </row>
    <row r="2655" spans="1:15" x14ac:dyDescent="0.3">
      <c r="A2655" t="s">
        <v>3779</v>
      </c>
      <c r="B2655">
        <v>38</v>
      </c>
      <c r="C2655">
        <v>116</v>
      </c>
      <c r="D2655">
        <v>325491</v>
      </c>
      <c r="E2655" t="s">
        <v>208</v>
      </c>
      <c r="F2655" t="s">
        <v>6044</v>
      </c>
      <c r="G2655" t="s">
        <v>6045</v>
      </c>
      <c r="H2655">
        <v>4387</v>
      </c>
      <c r="I2655">
        <v>67</v>
      </c>
      <c r="J2655" t="s">
        <v>29</v>
      </c>
      <c r="K2655" t="s">
        <v>30</v>
      </c>
      <c r="L2655">
        <v>17500000</v>
      </c>
      <c r="M2655">
        <v>2002</v>
      </c>
      <c r="N2655">
        <v>6</v>
      </c>
      <c r="O2655">
        <f>Table1[[#This Row],[gross]]-Table1[[#This Row],[budget]]</f>
        <v>-17174509</v>
      </c>
    </row>
    <row r="2656" spans="1:15" x14ac:dyDescent="0.3">
      <c r="A2656" t="s">
        <v>3768</v>
      </c>
      <c r="B2656">
        <v>63</v>
      </c>
      <c r="C2656">
        <v>121</v>
      </c>
      <c r="D2656">
        <v>127437</v>
      </c>
      <c r="E2656" t="s">
        <v>2094</v>
      </c>
      <c r="F2656" t="s">
        <v>6046</v>
      </c>
      <c r="G2656" t="s">
        <v>6047</v>
      </c>
      <c r="H2656">
        <v>4670</v>
      </c>
      <c r="I2656">
        <v>27</v>
      </c>
      <c r="J2656" t="s">
        <v>139</v>
      </c>
      <c r="K2656" t="s">
        <v>926</v>
      </c>
      <c r="L2656">
        <v>18000000</v>
      </c>
      <c r="M2656">
        <v>2011</v>
      </c>
      <c r="N2656">
        <v>6</v>
      </c>
      <c r="O2656">
        <f>Table1[[#This Row],[gross]]-Table1[[#This Row],[budget]]</f>
        <v>-17872563</v>
      </c>
    </row>
    <row r="2657" spans="1:15" x14ac:dyDescent="0.3">
      <c r="A2657" t="s">
        <v>2524</v>
      </c>
      <c r="B2657">
        <v>254</v>
      </c>
      <c r="C2657">
        <v>113</v>
      </c>
      <c r="D2657">
        <v>10955425</v>
      </c>
      <c r="E2657" t="s">
        <v>672</v>
      </c>
      <c r="F2657" t="s">
        <v>6048</v>
      </c>
      <c r="G2657" t="s">
        <v>6049</v>
      </c>
      <c r="H2657">
        <v>62770</v>
      </c>
      <c r="I2657">
        <v>396</v>
      </c>
      <c r="J2657" t="s">
        <v>29</v>
      </c>
      <c r="K2657" t="s">
        <v>200</v>
      </c>
      <c r="L2657">
        <v>30000000</v>
      </c>
      <c r="M2657">
        <v>2008</v>
      </c>
      <c r="N2657">
        <v>6</v>
      </c>
      <c r="O2657">
        <f>Table1[[#This Row],[gross]]-Table1[[#This Row],[budget]]</f>
        <v>-19044575</v>
      </c>
    </row>
    <row r="2658" spans="1:15" x14ac:dyDescent="0.3">
      <c r="A2658" t="s">
        <v>3796</v>
      </c>
      <c r="B2658">
        <v>198</v>
      </c>
      <c r="C2658">
        <v>101</v>
      </c>
      <c r="D2658">
        <v>40076438</v>
      </c>
      <c r="E2658" t="s">
        <v>1536</v>
      </c>
      <c r="F2658" t="s">
        <v>44</v>
      </c>
      <c r="G2658" t="s">
        <v>6050</v>
      </c>
      <c r="H2658">
        <v>73368</v>
      </c>
      <c r="I2658">
        <v>248</v>
      </c>
      <c r="J2658" t="s">
        <v>29</v>
      </c>
      <c r="K2658" t="s">
        <v>30</v>
      </c>
      <c r="L2658">
        <v>60000000</v>
      </c>
      <c r="M2658">
        <v>2008</v>
      </c>
      <c r="N2658">
        <v>6</v>
      </c>
      <c r="O2658">
        <f>Table1[[#This Row],[gross]]-Table1[[#This Row],[budget]]</f>
        <v>-19923562</v>
      </c>
    </row>
    <row r="2659" spans="1:15" x14ac:dyDescent="0.3">
      <c r="A2659" t="s">
        <v>625</v>
      </c>
      <c r="B2659">
        <v>135</v>
      </c>
      <c r="C2659">
        <v>94</v>
      </c>
      <c r="D2659">
        <v>34238611</v>
      </c>
      <c r="E2659" t="s">
        <v>39</v>
      </c>
      <c r="F2659" t="s">
        <v>5035</v>
      </c>
      <c r="G2659" t="s">
        <v>6051</v>
      </c>
      <c r="H2659">
        <v>35830</v>
      </c>
      <c r="I2659">
        <v>321</v>
      </c>
      <c r="J2659" t="s">
        <v>29</v>
      </c>
      <c r="K2659" t="s">
        <v>30</v>
      </c>
      <c r="L2659">
        <v>55000000</v>
      </c>
      <c r="M2659">
        <v>2003</v>
      </c>
      <c r="N2659">
        <v>6</v>
      </c>
      <c r="O2659">
        <f>Table1[[#This Row],[gross]]-Table1[[#This Row],[budget]]</f>
        <v>-20761389</v>
      </c>
    </row>
    <row r="2660" spans="1:15" x14ac:dyDescent="0.3">
      <c r="A2660" t="s">
        <v>4493</v>
      </c>
      <c r="B2660">
        <v>44</v>
      </c>
      <c r="C2660">
        <v>94</v>
      </c>
      <c r="D2660">
        <v>13264986</v>
      </c>
      <c r="E2660" t="s">
        <v>6052</v>
      </c>
      <c r="F2660" t="s">
        <v>5878</v>
      </c>
      <c r="G2660" t="s">
        <v>6053</v>
      </c>
      <c r="H2660">
        <v>12077</v>
      </c>
      <c r="I2660">
        <v>162</v>
      </c>
      <c r="J2660" t="s">
        <v>29</v>
      </c>
      <c r="K2660" t="s">
        <v>30</v>
      </c>
      <c r="L2660">
        <v>35000000</v>
      </c>
      <c r="M2660">
        <v>2001</v>
      </c>
      <c r="N2660">
        <v>6</v>
      </c>
      <c r="O2660">
        <f>Table1[[#This Row],[gross]]-Table1[[#This Row],[budget]]</f>
        <v>-21735014</v>
      </c>
    </row>
    <row r="2661" spans="1:15" x14ac:dyDescent="0.3">
      <c r="A2661" t="s">
        <v>1872</v>
      </c>
      <c r="B2661">
        <v>158</v>
      </c>
      <c r="C2661">
        <v>104</v>
      </c>
      <c r="D2661">
        <v>62494975</v>
      </c>
      <c r="E2661" t="s">
        <v>1576</v>
      </c>
      <c r="F2661" t="s">
        <v>6054</v>
      </c>
      <c r="G2661" t="s">
        <v>6055</v>
      </c>
      <c r="H2661">
        <v>179500</v>
      </c>
      <c r="I2661">
        <v>378</v>
      </c>
      <c r="J2661" t="s">
        <v>29</v>
      </c>
      <c r="K2661" t="s">
        <v>30</v>
      </c>
      <c r="L2661">
        <v>85000000</v>
      </c>
      <c r="M2661">
        <v>2006</v>
      </c>
      <c r="N2661">
        <v>6</v>
      </c>
      <c r="O2661">
        <f>Table1[[#This Row],[gross]]-Table1[[#This Row],[budget]]</f>
        <v>-22505025</v>
      </c>
    </row>
    <row r="2662" spans="1:15" x14ac:dyDescent="0.3">
      <c r="A2662" t="s">
        <v>518</v>
      </c>
      <c r="B2662">
        <v>43</v>
      </c>
      <c r="C2662">
        <v>117</v>
      </c>
      <c r="D2662">
        <v>20101861</v>
      </c>
      <c r="E2662" t="s">
        <v>6056</v>
      </c>
      <c r="F2662" t="s">
        <v>6029</v>
      </c>
      <c r="G2662" t="s">
        <v>6057</v>
      </c>
      <c r="H2662">
        <v>24757</v>
      </c>
      <c r="I2662">
        <v>81</v>
      </c>
      <c r="J2662" t="s">
        <v>29</v>
      </c>
      <c r="K2662" t="s">
        <v>30</v>
      </c>
      <c r="L2662">
        <v>45000000</v>
      </c>
      <c r="M2662">
        <v>1996</v>
      </c>
      <c r="N2662">
        <v>6</v>
      </c>
      <c r="O2662">
        <f>Table1[[#This Row],[gross]]-Table1[[#This Row],[budget]]</f>
        <v>-24898139</v>
      </c>
    </row>
    <row r="2663" spans="1:15" x14ac:dyDescent="0.3">
      <c r="A2663" t="s">
        <v>2380</v>
      </c>
      <c r="B2663">
        <v>30</v>
      </c>
      <c r="C2663">
        <v>112</v>
      </c>
      <c r="D2663">
        <v>77231</v>
      </c>
      <c r="E2663" t="s">
        <v>575</v>
      </c>
      <c r="F2663" t="s">
        <v>3757</v>
      </c>
      <c r="G2663" t="s">
        <v>6058</v>
      </c>
      <c r="H2663">
        <v>3322</v>
      </c>
      <c r="I2663">
        <v>32</v>
      </c>
      <c r="J2663" t="s">
        <v>129</v>
      </c>
      <c r="K2663" t="s">
        <v>241</v>
      </c>
      <c r="L2663">
        <v>25000000</v>
      </c>
      <c r="M2663">
        <v>2005</v>
      </c>
      <c r="N2663">
        <v>6</v>
      </c>
      <c r="O2663">
        <f>Table1[[#This Row],[gross]]-Table1[[#This Row],[budget]]</f>
        <v>-24922769</v>
      </c>
    </row>
    <row r="2664" spans="1:15" x14ac:dyDescent="0.3">
      <c r="A2664" t="s">
        <v>3773</v>
      </c>
      <c r="B2664">
        <v>93</v>
      </c>
      <c r="C2664">
        <v>118</v>
      </c>
      <c r="D2664">
        <v>16252765</v>
      </c>
      <c r="E2664" t="s">
        <v>1527</v>
      </c>
      <c r="F2664" t="s">
        <v>1148</v>
      </c>
      <c r="G2664" t="s">
        <v>6059</v>
      </c>
      <c r="H2664">
        <v>44913</v>
      </c>
      <c r="I2664">
        <v>181</v>
      </c>
      <c r="J2664" t="s">
        <v>29</v>
      </c>
      <c r="K2664" t="s">
        <v>241</v>
      </c>
      <c r="L2664">
        <v>42000000</v>
      </c>
      <c r="M2664">
        <v>2001</v>
      </c>
      <c r="N2664">
        <v>6</v>
      </c>
      <c r="O2664">
        <f>Table1[[#This Row],[gross]]-Table1[[#This Row],[budget]]</f>
        <v>-25747235</v>
      </c>
    </row>
    <row r="2665" spans="1:15" x14ac:dyDescent="0.3">
      <c r="A2665" t="s">
        <v>1757</v>
      </c>
      <c r="B2665">
        <v>186</v>
      </c>
      <c r="C2665">
        <v>114</v>
      </c>
      <c r="D2665">
        <v>31199215</v>
      </c>
      <c r="E2665" t="s">
        <v>2063</v>
      </c>
      <c r="F2665" t="s">
        <v>6060</v>
      </c>
      <c r="G2665" t="s">
        <v>6061</v>
      </c>
      <c r="H2665">
        <v>27664</v>
      </c>
      <c r="I2665">
        <v>120</v>
      </c>
      <c r="J2665" t="s">
        <v>29</v>
      </c>
      <c r="K2665" t="s">
        <v>30</v>
      </c>
      <c r="L2665">
        <v>58000000</v>
      </c>
      <c r="M2665">
        <v>2008</v>
      </c>
      <c r="N2665">
        <v>6</v>
      </c>
      <c r="O2665">
        <f>Table1[[#This Row],[gross]]-Table1[[#This Row],[budget]]</f>
        <v>-26800785</v>
      </c>
    </row>
    <row r="2666" spans="1:15" x14ac:dyDescent="0.3">
      <c r="A2666" t="s">
        <v>3806</v>
      </c>
      <c r="B2666">
        <v>151</v>
      </c>
      <c r="C2666">
        <v>103</v>
      </c>
      <c r="D2666">
        <v>7948159</v>
      </c>
      <c r="E2666" t="s">
        <v>39</v>
      </c>
      <c r="F2666" t="s">
        <v>5398</v>
      </c>
      <c r="G2666" t="s">
        <v>6062</v>
      </c>
      <c r="H2666">
        <v>48999</v>
      </c>
      <c r="I2666">
        <v>280</v>
      </c>
      <c r="J2666" t="s">
        <v>29</v>
      </c>
      <c r="K2666" t="s">
        <v>30</v>
      </c>
      <c r="L2666">
        <v>35000000</v>
      </c>
      <c r="M2666">
        <v>2008</v>
      </c>
      <c r="N2666">
        <v>6</v>
      </c>
      <c r="O2666">
        <f>Table1[[#This Row],[gross]]-Table1[[#This Row],[budget]]</f>
        <v>-27051841</v>
      </c>
    </row>
    <row r="2667" spans="1:15" x14ac:dyDescent="0.3">
      <c r="A2667" t="s">
        <v>2549</v>
      </c>
      <c r="B2667">
        <v>245</v>
      </c>
      <c r="C2667">
        <v>101</v>
      </c>
      <c r="D2667">
        <v>72660029</v>
      </c>
      <c r="E2667" t="s">
        <v>171</v>
      </c>
      <c r="F2667" t="s">
        <v>3495</v>
      </c>
      <c r="G2667" t="s">
        <v>6063</v>
      </c>
      <c r="H2667">
        <v>115687</v>
      </c>
      <c r="I2667">
        <v>269</v>
      </c>
      <c r="J2667" t="s">
        <v>29</v>
      </c>
      <c r="K2667" t="s">
        <v>30</v>
      </c>
      <c r="L2667">
        <v>100000000</v>
      </c>
      <c r="M2667">
        <v>2014</v>
      </c>
      <c r="N2667">
        <v>6</v>
      </c>
      <c r="O2667">
        <f>Table1[[#This Row],[gross]]-Table1[[#This Row],[budget]]</f>
        <v>-27339971</v>
      </c>
    </row>
    <row r="2668" spans="1:15" x14ac:dyDescent="0.3">
      <c r="A2668" t="s">
        <v>4445</v>
      </c>
      <c r="B2668">
        <v>212</v>
      </c>
      <c r="C2668">
        <v>130</v>
      </c>
      <c r="D2668">
        <v>31165421</v>
      </c>
      <c r="E2668" t="s">
        <v>6064</v>
      </c>
      <c r="F2668" t="s">
        <v>846</v>
      </c>
      <c r="G2668" t="s">
        <v>6065</v>
      </c>
      <c r="H2668">
        <v>107028</v>
      </c>
      <c r="I2668">
        <v>457</v>
      </c>
      <c r="J2668" t="s">
        <v>29</v>
      </c>
      <c r="K2668" t="s">
        <v>30</v>
      </c>
      <c r="L2668">
        <v>60000000</v>
      </c>
      <c r="M2668">
        <v>2013</v>
      </c>
      <c r="N2668">
        <v>6</v>
      </c>
      <c r="O2668">
        <f>Table1[[#This Row],[gross]]-Table1[[#This Row],[budget]]</f>
        <v>-28834579</v>
      </c>
    </row>
    <row r="2669" spans="1:15" x14ac:dyDescent="0.3">
      <c r="A2669" t="s">
        <v>1059</v>
      </c>
      <c r="B2669">
        <v>56</v>
      </c>
      <c r="C2669">
        <v>124</v>
      </c>
      <c r="D2669">
        <v>8406264</v>
      </c>
      <c r="E2669" t="s">
        <v>699</v>
      </c>
      <c r="F2669" t="s">
        <v>1148</v>
      </c>
      <c r="G2669" t="s">
        <v>6066</v>
      </c>
      <c r="H2669">
        <v>24826</v>
      </c>
      <c r="I2669">
        <v>175</v>
      </c>
      <c r="J2669" t="s">
        <v>29</v>
      </c>
      <c r="K2669" t="s">
        <v>30</v>
      </c>
      <c r="L2669">
        <v>38000000</v>
      </c>
      <c r="M2669">
        <v>1999</v>
      </c>
      <c r="N2669">
        <v>6</v>
      </c>
      <c r="O2669">
        <f>Table1[[#This Row],[gross]]-Table1[[#This Row],[budget]]</f>
        <v>-29593736</v>
      </c>
    </row>
    <row r="2670" spans="1:15" x14ac:dyDescent="0.3">
      <c r="A2670" t="s">
        <v>223</v>
      </c>
      <c r="B2670">
        <v>321</v>
      </c>
      <c r="C2670">
        <v>103</v>
      </c>
      <c r="D2670">
        <v>67631157</v>
      </c>
      <c r="E2670" t="s">
        <v>6067</v>
      </c>
      <c r="F2670" t="s">
        <v>482</v>
      </c>
      <c r="G2670" t="s">
        <v>6068</v>
      </c>
      <c r="H2670">
        <v>176598</v>
      </c>
      <c r="I2670">
        <v>374</v>
      </c>
      <c r="J2670" t="s">
        <v>29</v>
      </c>
      <c r="K2670" t="s">
        <v>30</v>
      </c>
      <c r="L2670">
        <v>100000000</v>
      </c>
      <c r="M2670">
        <v>2010</v>
      </c>
      <c r="N2670">
        <v>6</v>
      </c>
      <c r="O2670">
        <f>Table1[[#This Row],[gross]]-Table1[[#This Row],[budget]]</f>
        <v>-32368843</v>
      </c>
    </row>
    <row r="2671" spans="1:15" x14ac:dyDescent="0.3">
      <c r="A2671" t="s">
        <v>223</v>
      </c>
      <c r="B2671">
        <v>321</v>
      </c>
      <c r="C2671">
        <v>103</v>
      </c>
      <c r="D2671">
        <v>67631157</v>
      </c>
      <c r="E2671" t="s">
        <v>6067</v>
      </c>
      <c r="F2671" t="s">
        <v>482</v>
      </c>
      <c r="G2671" t="s">
        <v>6068</v>
      </c>
      <c r="H2671">
        <v>176606</v>
      </c>
      <c r="I2671">
        <v>374</v>
      </c>
      <c r="J2671" t="s">
        <v>29</v>
      </c>
      <c r="K2671" t="s">
        <v>30</v>
      </c>
      <c r="L2671">
        <v>100000000</v>
      </c>
      <c r="M2671">
        <v>2010</v>
      </c>
      <c r="N2671">
        <v>6</v>
      </c>
      <c r="O2671">
        <f>Table1[[#This Row],[gross]]-Table1[[#This Row],[budget]]</f>
        <v>-32368843</v>
      </c>
    </row>
    <row r="2672" spans="1:15" x14ac:dyDescent="0.3">
      <c r="A2672" t="s">
        <v>2889</v>
      </c>
      <c r="B2672">
        <v>174</v>
      </c>
      <c r="C2672">
        <v>84</v>
      </c>
      <c r="D2672">
        <v>21283440</v>
      </c>
      <c r="E2672" t="s">
        <v>269</v>
      </c>
      <c r="F2672" t="s">
        <v>761</v>
      </c>
      <c r="G2672" t="s">
        <v>6069</v>
      </c>
      <c r="H2672">
        <v>46239</v>
      </c>
      <c r="I2672">
        <v>137</v>
      </c>
      <c r="J2672" t="s">
        <v>29</v>
      </c>
      <c r="K2672" t="s">
        <v>30</v>
      </c>
      <c r="L2672">
        <v>55000000</v>
      </c>
      <c r="M2672">
        <v>2011</v>
      </c>
      <c r="N2672">
        <v>6</v>
      </c>
      <c r="O2672">
        <f>Table1[[#This Row],[gross]]-Table1[[#This Row],[budget]]</f>
        <v>-33716560</v>
      </c>
    </row>
    <row r="2673" spans="1:15" x14ac:dyDescent="0.3">
      <c r="A2673" t="s">
        <v>3683</v>
      </c>
      <c r="B2673">
        <v>106</v>
      </c>
      <c r="C2673">
        <v>106</v>
      </c>
      <c r="D2673">
        <v>11146409</v>
      </c>
      <c r="E2673" t="s">
        <v>3100</v>
      </c>
      <c r="F2673" t="s">
        <v>192</v>
      </c>
      <c r="G2673" t="s">
        <v>6070</v>
      </c>
      <c r="H2673">
        <v>26551</v>
      </c>
      <c r="I2673">
        <v>273</v>
      </c>
      <c r="J2673" t="s">
        <v>29</v>
      </c>
      <c r="K2673" t="s">
        <v>30</v>
      </c>
      <c r="L2673">
        <v>45000000</v>
      </c>
      <c r="M2673">
        <v>1998</v>
      </c>
      <c r="N2673">
        <v>6</v>
      </c>
      <c r="O2673">
        <f>Table1[[#This Row],[gross]]-Table1[[#This Row],[budget]]</f>
        <v>-33853591</v>
      </c>
    </row>
    <row r="2674" spans="1:15" x14ac:dyDescent="0.3">
      <c r="A2674" t="s">
        <v>1128</v>
      </c>
      <c r="B2674">
        <v>159</v>
      </c>
      <c r="C2674">
        <v>110</v>
      </c>
      <c r="D2674">
        <v>5773519</v>
      </c>
      <c r="E2674" t="s">
        <v>1489</v>
      </c>
      <c r="F2674" t="s">
        <v>947</v>
      </c>
      <c r="G2674" t="s">
        <v>6071</v>
      </c>
      <c r="H2674">
        <v>28618</v>
      </c>
      <c r="I2674">
        <v>91</v>
      </c>
      <c r="J2674" t="s">
        <v>29</v>
      </c>
      <c r="K2674" t="s">
        <v>30</v>
      </c>
      <c r="L2674">
        <v>40000000</v>
      </c>
      <c r="M2674">
        <v>2015</v>
      </c>
      <c r="N2674">
        <v>6</v>
      </c>
      <c r="O2674">
        <f>Table1[[#This Row],[gross]]-Table1[[#This Row],[budget]]</f>
        <v>-34226481</v>
      </c>
    </row>
    <row r="2675" spans="1:15" x14ac:dyDescent="0.3">
      <c r="A2675" t="s">
        <v>1128</v>
      </c>
      <c r="B2675">
        <v>159</v>
      </c>
      <c r="C2675">
        <v>110</v>
      </c>
      <c r="D2675">
        <v>5773519</v>
      </c>
      <c r="E2675" t="s">
        <v>1489</v>
      </c>
      <c r="F2675" t="s">
        <v>947</v>
      </c>
      <c r="G2675" t="s">
        <v>6071</v>
      </c>
      <c r="H2675">
        <v>28621</v>
      </c>
      <c r="I2675">
        <v>91</v>
      </c>
      <c r="J2675" t="s">
        <v>29</v>
      </c>
      <c r="K2675" t="s">
        <v>30</v>
      </c>
      <c r="L2675">
        <v>40000000</v>
      </c>
      <c r="M2675">
        <v>2015</v>
      </c>
      <c r="N2675">
        <v>6</v>
      </c>
      <c r="O2675">
        <f>Table1[[#This Row],[gross]]-Table1[[#This Row],[budget]]</f>
        <v>-34226481</v>
      </c>
    </row>
    <row r="2676" spans="1:15" x14ac:dyDescent="0.3">
      <c r="A2676" t="s">
        <v>3769</v>
      </c>
      <c r="B2676">
        <v>125</v>
      </c>
      <c r="C2676">
        <v>121</v>
      </c>
      <c r="D2676">
        <v>29655590</v>
      </c>
      <c r="E2676" t="s">
        <v>6016</v>
      </c>
      <c r="F2676" t="s">
        <v>683</v>
      </c>
      <c r="G2676" t="s">
        <v>6072</v>
      </c>
      <c r="H2676">
        <v>53970</v>
      </c>
      <c r="I2676">
        <v>435</v>
      </c>
      <c r="J2676" t="s">
        <v>29</v>
      </c>
      <c r="K2676" t="s">
        <v>30</v>
      </c>
      <c r="L2676">
        <v>65000000</v>
      </c>
      <c r="M2676">
        <v>1999</v>
      </c>
      <c r="N2676">
        <v>6</v>
      </c>
      <c r="O2676">
        <f>Table1[[#This Row],[gross]]-Table1[[#This Row],[budget]]</f>
        <v>-35344410</v>
      </c>
    </row>
    <row r="2677" spans="1:15" x14ac:dyDescent="0.3">
      <c r="A2677" t="s">
        <v>857</v>
      </c>
      <c r="B2677">
        <v>158</v>
      </c>
      <c r="C2677">
        <v>160</v>
      </c>
      <c r="D2677">
        <v>7916887</v>
      </c>
      <c r="E2677" t="s">
        <v>6073</v>
      </c>
      <c r="F2677" t="s">
        <v>1238</v>
      </c>
      <c r="G2677" t="s">
        <v>6074</v>
      </c>
      <c r="H2677">
        <v>15697</v>
      </c>
      <c r="I2677">
        <v>182</v>
      </c>
      <c r="J2677" t="s">
        <v>29</v>
      </c>
      <c r="K2677" t="s">
        <v>30</v>
      </c>
      <c r="L2677">
        <v>45000000</v>
      </c>
      <c r="M2677">
        <v>2008</v>
      </c>
      <c r="N2677">
        <v>6</v>
      </c>
      <c r="O2677">
        <f>Table1[[#This Row],[gross]]-Table1[[#This Row],[budget]]</f>
        <v>-37083113</v>
      </c>
    </row>
    <row r="2678" spans="1:15" x14ac:dyDescent="0.3">
      <c r="A2678" t="s">
        <v>648</v>
      </c>
      <c r="B2678">
        <v>108</v>
      </c>
      <c r="C2678">
        <v>134</v>
      </c>
      <c r="D2678">
        <v>36976367</v>
      </c>
      <c r="E2678" t="s">
        <v>217</v>
      </c>
      <c r="F2678" t="s">
        <v>5251</v>
      </c>
      <c r="G2678" t="s">
        <v>6075</v>
      </c>
      <c r="H2678">
        <v>81611</v>
      </c>
      <c r="I2678">
        <v>274</v>
      </c>
      <c r="J2678" t="s">
        <v>29</v>
      </c>
      <c r="K2678" t="s">
        <v>30</v>
      </c>
      <c r="L2678">
        <v>75000000</v>
      </c>
      <c r="M2678">
        <v>1998</v>
      </c>
      <c r="N2678">
        <v>6</v>
      </c>
      <c r="O2678">
        <f>Table1[[#This Row],[gross]]-Table1[[#This Row],[budget]]</f>
        <v>-38023633</v>
      </c>
    </row>
    <row r="2679" spans="1:15" x14ac:dyDescent="0.3">
      <c r="A2679" t="s">
        <v>746</v>
      </c>
      <c r="B2679">
        <v>186</v>
      </c>
      <c r="C2679">
        <v>127</v>
      </c>
      <c r="D2679">
        <v>10137232</v>
      </c>
      <c r="E2679" t="s">
        <v>6076</v>
      </c>
      <c r="F2679" t="s">
        <v>6077</v>
      </c>
      <c r="G2679" t="s">
        <v>6078</v>
      </c>
      <c r="H2679">
        <v>58015</v>
      </c>
      <c r="I2679">
        <v>374</v>
      </c>
      <c r="J2679" t="s">
        <v>29</v>
      </c>
      <c r="K2679" t="s">
        <v>241</v>
      </c>
      <c r="L2679">
        <v>50000000</v>
      </c>
      <c r="M2679">
        <v>2005</v>
      </c>
      <c r="N2679">
        <v>6</v>
      </c>
      <c r="O2679">
        <f>Table1[[#This Row],[gross]]-Table1[[#This Row],[budget]]</f>
        <v>-39862768</v>
      </c>
    </row>
    <row r="2680" spans="1:15" x14ac:dyDescent="0.3">
      <c r="A2680" t="s">
        <v>3857</v>
      </c>
      <c r="B2680">
        <v>67</v>
      </c>
      <c r="C2680">
        <v>99</v>
      </c>
      <c r="D2680">
        <v>14567883</v>
      </c>
      <c r="E2680" t="s">
        <v>6079</v>
      </c>
      <c r="F2680" t="s">
        <v>5035</v>
      </c>
      <c r="G2680" t="s">
        <v>6080</v>
      </c>
      <c r="H2680">
        <v>44248</v>
      </c>
      <c r="I2680">
        <v>373</v>
      </c>
      <c r="J2680" t="s">
        <v>29</v>
      </c>
      <c r="K2680" t="s">
        <v>200</v>
      </c>
      <c r="L2680">
        <v>75000000</v>
      </c>
      <c r="M2680">
        <v>1998</v>
      </c>
      <c r="N2680">
        <v>6</v>
      </c>
      <c r="O2680">
        <f>Table1[[#This Row],[gross]]-Table1[[#This Row],[budget]]</f>
        <v>-60432117</v>
      </c>
    </row>
    <row r="2681" spans="1:15" x14ac:dyDescent="0.3">
      <c r="A2681" t="s">
        <v>3473</v>
      </c>
      <c r="B2681">
        <v>163</v>
      </c>
      <c r="C2681">
        <v>124</v>
      </c>
      <c r="D2681">
        <v>68642452</v>
      </c>
      <c r="E2681" t="s">
        <v>4350</v>
      </c>
      <c r="F2681" t="s">
        <v>145</v>
      </c>
      <c r="G2681" t="s">
        <v>6081</v>
      </c>
      <c r="H2681">
        <v>77673</v>
      </c>
      <c r="I2681">
        <v>463</v>
      </c>
      <c r="J2681" t="s">
        <v>29</v>
      </c>
      <c r="K2681" t="s">
        <v>200</v>
      </c>
      <c r="L2681">
        <v>130000000</v>
      </c>
      <c r="M2681">
        <v>2005</v>
      </c>
      <c r="N2681">
        <v>6</v>
      </c>
      <c r="O2681">
        <f>Table1[[#This Row],[gross]]-Table1[[#This Row],[budget]]</f>
        <v>-61357548</v>
      </c>
    </row>
    <row r="2682" spans="1:15" x14ac:dyDescent="0.3">
      <c r="A2682" t="s">
        <v>638</v>
      </c>
      <c r="B2682">
        <v>79</v>
      </c>
      <c r="C2682">
        <v>177</v>
      </c>
      <c r="D2682">
        <v>17593391</v>
      </c>
      <c r="E2682" t="s">
        <v>1481</v>
      </c>
      <c r="F2682" t="s">
        <v>4243</v>
      </c>
      <c r="G2682" t="s">
        <v>6082</v>
      </c>
      <c r="H2682">
        <v>56403</v>
      </c>
      <c r="I2682">
        <v>376</v>
      </c>
      <c r="J2682" t="s">
        <v>29</v>
      </c>
      <c r="K2682" t="s">
        <v>30</v>
      </c>
      <c r="L2682">
        <v>80000000</v>
      </c>
      <c r="M2682">
        <v>1997</v>
      </c>
      <c r="N2682">
        <v>6</v>
      </c>
      <c r="O2682">
        <f>Table1[[#This Row],[gross]]-Table1[[#This Row],[budget]]</f>
        <v>-62406609</v>
      </c>
    </row>
    <row r="2683" spans="1:15" x14ac:dyDescent="0.3">
      <c r="A2683" t="s">
        <v>3473</v>
      </c>
      <c r="B2683">
        <v>202</v>
      </c>
      <c r="C2683">
        <v>106</v>
      </c>
      <c r="D2683">
        <v>27356090</v>
      </c>
      <c r="E2683" t="s">
        <v>309</v>
      </c>
      <c r="F2683" t="s">
        <v>788</v>
      </c>
      <c r="G2683" t="s">
        <v>6083</v>
      </c>
      <c r="H2683">
        <v>58752</v>
      </c>
      <c r="I2683">
        <v>117</v>
      </c>
      <c r="J2683" t="s">
        <v>29</v>
      </c>
      <c r="K2683" t="s">
        <v>30</v>
      </c>
      <c r="L2683">
        <v>90000000</v>
      </c>
      <c r="M2683">
        <v>2015</v>
      </c>
      <c r="N2683">
        <v>6</v>
      </c>
      <c r="O2683">
        <f>Table1[[#This Row],[gross]]-Table1[[#This Row],[budget]]</f>
        <v>-62643910</v>
      </c>
    </row>
    <row r="2684" spans="1:15" x14ac:dyDescent="0.3">
      <c r="A2684" t="s">
        <v>1395</v>
      </c>
      <c r="B2684">
        <v>101</v>
      </c>
      <c r="C2684">
        <v>94</v>
      </c>
      <c r="D2684">
        <v>15131330</v>
      </c>
      <c r="E2684" t="s">
        <v>160</v>
      </c>
      <c r="F2684" t="s">
        <v>6084</v>
      </c>
      <c r="G2684" t="s">
        <v>6085</v>
      </c>
      <c r="H2684">
        <v>25843</v>
      </c>
      <c r="I2684">
        <v>64</v>
      </c>
      <c r="J2684" t="s">
        <v>29</v>
      </c>
      <c r="K2684" t="s">
        <v>241</v>
      </c>
      <c r="L2684">
        <v>86000000</v>
      </c>
      <c r="M2684">
        <v>2006</v>
      </c>
      <c r="N2684">
        <v>6</v>
      </c>
      <c r="O2684">
        <f>Table1[[#This Row],[gross]]-Table1[[#This Row],[budget]]</f>
        <v>-70868670</v>
      </c>
    </row>
    <row r="2685" spans="1:15" x14ac:dyDescent="0.3">
      <c r="A2685" t="s">
        <v>2103</v>
      </c>
      <c r="B2685">
        <v>152</v>
      </c>
      <c r="C2685">
        <v>153</v>
      </c>
      <c r="D2685">
        <v>40911830</v>
      </c>
      <c r="E2685" t="s">
        <v>130</v>
      </c>
      <c r="F2685" t="s">
        <v>1302</v>
      </c>
      <c r="G2685" t="s">
        <v>6086</v>
      </c>
      <c r="H2685">
        <v>55994</v>
      </c>
      <c r="I2685">
        <v>454</v>
      </c>
      <c r="J2685" t="s">
        <v>29</v>
      </c>
      <c r="K2685" t="s">
        <v>30</v>
      </c>
      <c r="L2685">
        <v>115000000</v>
      </c>
      <c r="M2685">
        <v>2002</v>
      </c>
      <c r="N2685">
        <v>6</v>
      </c>
      <c r="O2685">
        <f>Table1[[#This Row],[gross]]-Table1[[#This Row],[budget]]</f>
        <v>-74088170</v>
      </c>
    </row>
    <row r="2686" spans="1:15" x14ac:dyDescent="0.3">
      <c r="A2686" t="s">
        <v>1172</v>
      </c>
      <c r="B2686">
        <v>106</v>
      </c>
      <c r="C2686">
        <v>137</v>
      </c>
      <c r="D2686">
        <v>22406362</v>
      </c>
      <c r="E2686" t="s">
        <v>6087</v>
      </c>
      <c r="F2686" t="s">
        <v>902</v>
      </c>
      <c r="G2686" t="s">
        <v>6088</v>
      </c>
      <c r="H2686">
        <v>16832</v>
      </c>
      <c r="I2686">
        <v>267</v>
      </c>
      <c r="J2686" t="s">
        <v>29</v>
      </c>
      <c r="K2686" t="s">
        <v>30</v>
      </c>
      <c r="L2686">
        <v>107000000</v>
      </c>
      <c r="M2686">
        <v>2004</v>
      </c>
      <c r="N2686">
        <v>6</v>
      </c>
      <c r="O2686">
        <f>Table1[[#This Row],[gross]]-Table1[[#This Row],[budget]]</f>
        <v>-84593638</v>
      </c>
    </row>
    <row r="2687" spans="1:15" x14ac:dyDescent="0.3">
      <c r="A2687" t="s">
        <v>764</v>
      </c>
      <c r="B2687">
        <v>20</v>
      </c>
      <c r="C2687">
        <v>193</v>
      </c>
      <c r="D2687">
        <v>3275443</v>
      </c>
      <c r="E2687" t="s">
        <v>92</v>
      </c>
      <c r="F2687" t="s">
        <v>765</v>
      </c>
      <c r="G2687" t="s">
        <v>6089</v>
      </c>
      <c r="H2687">
        <v>13998</v>
      </c>
      <c r="I2687">
        <v>264</v>
      </c>
      <c r="J2687" t="s">
        <v>103</v>
      </c>
      <c r="K2687" t="s">
        <v>767</v>
      </c>
      <c r="L2687">
        <v>700000000</v>
      </c>
      <c r="M2687">
        <v>2006</v>
      </c>
      <c r="N2687">
        <v>6</v>
      </c>
      <c r="O2687">
        <f>Table1[[#This Row],[gross]]-Table1[[#This Row],[budget]]</f>
        <v>-696724557</v>
      </c>
    </row>
    <row r="2688" spans="1:15" x14ac:dyDescent="0.3">
      <c r="A2688" t="s">
        <v>3815</v>
      </c>
      <c r="B2688">
        <v>107</v>
      </c>
      <c r="C2688">
        <v>99</v>
      </c>
      <c r="D2688">
        <v>10037390</v>
      </c>
      <c r="E2688" t="s">
        <v>1469</v>
      </c>
      <c r="F2688" t="s">
        <v>6090</v>
      </c>
      <c r="G2688" t="s">
        <v>6091</v>
      </c>
      <c r="H2688">
        <v>5442</v>
      </c>
      <c r="I2688">
        <v>140</v>
      </c>
      <c r="J2688" t="s">
        <v>124</v>
      </c>
      <c r="K2688" t="s">
        <v>128</v>
      </c>
      <c r="L2688">
        <v>1000000000</v>
      </c>
      <c r="M2688">
        <v>1999</v>
      </c>
      <c r="N2688">
        <v>6</v>
      </c>
      <c r="O2688">
        <f>Table1[[#This Row],[gross]]-Table1[[#This Row],[budget]]</f>
        <v>-989962610</v>
      </c>
    </row>
    <row r="2689" spans="1:15" x14ac:dyDescent="0.3">
      <c r="A2689" t="s">
        <v>1204</v>
      </c>
      <c r="B2689">
        <v>21</v>
      </c>
      <c r="C2689">
        <v>102</v>
      </c>
      <c r="D2689">
        <v>167780960</v>
      </c>
      <c r="E2689" t="s">
        <v>157</v>
      </c>
      <c r="F2689" t="s">
        <v>5390</v>
      </c>
      <c r="G2689" t="s">
        <v>6092</v>
      </c>
      <c r="H2689">
        <v>36918</v>
      </c>
      <c r="I2689">
        <v>42</v>
      </c>
      <c r="J2689" t="s">
        <v>29</v>
      </c>
      <c r="K2689" t="s">
        <v>30</v>
      </c>
      <c r="L2689">
        <v>11000000</v>
      </c>
      <c r="M2689">
        <v>1987</v>
      </c>
      <c r="N2689">
        <v>5.9</v>
      </c>
      <c r="O2689">
        <f>Table1[[#This Row],[gross]]-Table1[[#This Row],[budget]]</f>
        <v>156780960</v>
      </c>
    </row>
    <row r="2690" spans="1:15" x14ac:dyDescent="0.3">
      <c r="A2690" t="s">
        <v>4520</v>
      </c>
      <c r="B2690">
        <v>203</v>
      </c>
      <c r="C2690">
        <v>98</v>
      </c>
      <c r="D2690">
        <v>110175871</v>
      </c>
      <c r="E2690" t="s">
        <v>211</v>
      </c>
      <c r="F2690" t="s">
        <v>3459</v>
      </c>
      <c r="G2690" t="s">
        <v>6093</v>
      </c>
      <c r="H2690">
        <v>115050</v>
      </c>
      <c r="I2690">
        <v>911</v>
      </c>
      <c r="J2690" t="s">
        <v>29</v>
      </c>
      <c r="K2690" t="s">
        <v>30</v>
      </c>
      <c r="L2690">
        <v>10000000</v>
      </c>
      <c r="M2690">
        <v>2004</v>
      </c>
      <c r="N2690">
        <v>5.9</v>
      </c>
      <c r="O2690">
        <f>Table1[[#This Row],[gross]]-Table1[[#This Row],[budget]]</f>
        <v>100175871</v>
      </c>
    </row>
    <row r="2691" spans="1:15" x14ac:dyDescent="0.3">
      <c r="A2691" t="s">
        <v>3191</v>
      </c>
      <c r="B2691">
        <v>198</v>
      </c>
      <c r="C2691">
        <v>92</v>
      </c>
      <c r="D2691">
        <v>181166115</v>
      </c>
      <c r="E2691" t="s">
        <v>86</v>
      </c>
      <c r="F2691" t="s">
        <v>5313</v>
      </c>
      <c r="G2691" t="s">
        <v>6094</v>
      </c>
      <c r="H2691">
        <v>219501</v>
      </c>
      <c r="I2691">
        <v>1236</v>
      </c>
      <c r="J2691" t="s">
        <v>29</v>
      </c>
      <c r="K2691" t="s">
        <v>30</v>
      </c>
      <c r="L2691">
        <v>93000000</v>
      </c>
      <c r="M2691">
        <v>2001</v>
      </c>
      <c r="N2691">
        <v>5.9</v>
      </c>
      <c r="O2691">
        <f>Table1[[#This Row],[gross]]-Table1[[#This Row],[budget]]</f>
        <v>88166115</v>
      </c>
    </row>
    <row r="2692" spans="1:15" x14ac:dyDescent="0.3">
      <c r="A2692" t="s">
        <v>4033</v>
      </c>
      <c r="B2692">
        <v>45</v>
      </c>
      <c r="C2692">
        <v>83</v>
      </c>
      <c r="D2692">
        <v>100491683</v>
      </c>
      <c r="E2692" t="s">
        <v>4495</v>
      </c>
      <c r="F2692" t="s">
        <v>5788</v>
      </c>
      <c r="G2692" t="s">
        <v>6095</v>
      </c>
      <c r="H2692">
        <v>14005</v>
      </c>
      <c r="I2692">
        <v>67</v>
      </c>
      <c r="J2692" t="s">
        <v>29</v>
      </c>
      <c r="K2692" t="s">
        <v>30</v>
      </c>
      <c r="L2692">
        <v>24000000</v>
      </c>
      <c r="M2692">
        <v>1998</v>
      </c>
      <c r="N2692">
        <v>5.9</v>
      </c>
      <c r="O2692">
        <f>Table1[[#This Row],[gross]]-Table1[[#This Row],[budget]]</f>
        <v>76491683</v>
      </c>
    </row>
    <row r="2693" spans="1:15" x14ac:dyDescent="0.3">
      <c r="A2693" t="s">
        <v>4197</v>
      </c>
      <c r="B2693">
        <v>348</v>
      </c>
      <c r="C2693">
        <v>101</v>
      </c>
      <c r="D2693">
        <v>190871240</v>
      </c>
      <c r="E2693" t="s">
        <v>1920</v>
      </c>
      <c r="F2693" t="s">
        <v>6096</v>
      </c>
      <c r="G2693" t="s">
        <v>6097</v>
      </c>
      <c r="H2693">
        <v>167085</v>
      </c>
      <c r="I2693">
        <v>491</v>
      </c>
      <c r="J2693" t="s">
        <v>29</v>
      </c>
      <c r="K2693" t="s">
        <v>30</v>
      </c>
      <c r="L2693">
        <v>125000000</v>
      </c>
      <c r="M2693">
        <v>2014</v>
      </c>
      <c r="N2693">
        <v>5.9</v>
      </c>
      <c r="O2693">
        <f>Table1[[#This Row],[gross]]-Table1[[#This Row],[budget]]</f>
        <v>65871240</v>
      </c>
    </row>
    <row r="2694" spans="1:15" x14ac:dyDescent="0.3">
      <c r="A2694" t="s">
        <v>4197</v>
      </c>
      <c r="B2694">
        <v>348</v>
      </c>
      <c r="C2694">
        <v>101</v>
      </c>
      <c r="D2694">
        <v>190871240</v>
      </c>
      <c r="E2694" t="s">
        <v>1920</v>
      </c>
      <c r="F2694" t="s">
        <v>6096</v>
      </c>
      <c r="G2694" t="s">
        <v>6097</v>
      </c>
      <c r="H2694">
        <v>167089</v>
      </c>
      <c r="I2694">
        <v>491</v>
      </c>
      <c r="J2694" t="s">
        <v>29</v>
      </c>
      <c r="K2694" t="s">
        <v>30</v>
      </c>
      <c r="L2694">
        <v>125000000</v>
      </c>
      <c r="M2694">
        <v>2014</v>
      </c>
      <c r="N2694">
        <v>5.9</v>
      </c>
      <c r="O2694">
        <f>Table1[[#This Row],[gross]]-Table1[[#This Row],[budget]]</f>
        <v>65871240</v>
      </c>
    </row>
    <row r="2695" spans="1:15" x14ac:dyDescent="0.3">
      <c r="A2695" t="s">
        <v>1919</v>
      </c>
      <c r="B2695">
        <v>139</v>
      </c>
      <c r="C2695">
        <v>98</v>
      </c>
      <c r="D2695">
        <v>68353550</v>
      </c>
      <c r="E2695" t="s">
        <v>1941</v>
      </c>
      <c r="F2695" t="s">
        <v>2639</v>
      </c>
      <c r="G2695" t="s">
        <v>6098</v>
      </c>
      <c r="H2695">
        <v>70141</v>
      </c>
      <c r="I2695">
        <v>385</v>
      </c>
      <c r="J2695" t="s">
        <v>29</v>
      </c>
      <c r="K2695" t="s">
        <v>30</v>
      </c>
      <c r="L2695">
        <v>10000000</v>
      </c>
      <c r="M2695">
        <v>2000</v>
      </c>
      <c r="N2695">
        <v>5.9</v>
      </c>
      <c r="O2695">
        <f>Table1[[#This Row],[gross]]-Table1[[#This Row],[budget]]</f>
        <v>58353550</v>
      </c>
    </row>
    <row r="2696" spans="1:15" x14ac:dyDescent="0.3">
      <c r="A2696" t="s">
        <v>4290</v>
      </c>
      <c r="B2696">
        <v>29</v>
      </c>
      <c r="C2696">
        <v>94</v>
      </c>
      <c r="D2696">
        <v>79817937</v>
      </c>
      <c r="E2696" t="s">
        <v>6099</v>
      </c>
      <c r="F2696" t="s">
        <v>2378</v>
      </c>
      <c r="G2696" t="s">
        <v>6100</v>
      </c>
      <c r="H2696">
        <v>39798</v>
      </c>
      <c r="I2696">
        <v>69</v>
      </c>
      <c r="J2696" t="s">
        <v>29</v>
      </c>
      <c r="K2696" t="s">
        <v>30</v>
      </c>
      <c r="L2696">
        <v>25000000</v>
      </c>
      <c r="M2696">
        <v>1986</v>
      </c>
      <c r="N2696">
        <v>5.9</v>
      </c>
      <c r="O2696">
        <f>Table1[[#This Row],[gross]]-Table1[[#This Row],[budget]]</f>
        <v>54817937</v>
      </c>
    </row>
    <row r="2697" spans="1:15" x14ac:dyDescent="0.3">
      <c r="A2697" t="s">
        <v>3162</v>
      </c>
      <c r="B2697">
        <v>190</v>
      </c>
      <c r="C2697">
        <v>96</v>
      </c>
      <c r="D2697">
        <v>63270259</v>
      </c>
      <c r="E2697" t="s">
        <v>2463</v>
      </c>
      <c r="F2697" t="s">
        <v>3953</v>
      </c>
      <c r="G2697" t="s">
        <v>6101</v>
      </c>
      <c r="H2697">
        <v>111087</v>
      </c>
      <c r="I2697">
        <v>319</v>
      </c>
      <c r="J2697" t="s">
        <v>29</v>
      </c>
      <c r="K2697" t="s">
        <v>30</v>
      </c>
      <c r="L2697">
        <v>10000000</v>
      </c>
      <c r="M2697">
        <v>2007</v>
      </c>
      <c r="N2697">
        <v>5.9</v>
      </c>
      <c r="O2697">
        <f>Table1[[#This Row],[gross]]-Table1[[#This Row],[budget]]</f>
        <v>53270259</v>
      </c>
    </row>
    <row r="2698" spans="1:15" x14ac:dyDescent="0.3">
      <c r="A2698" t="s">
        <v>982</v>
      </c>
      <c r="B2698">
        <v>150</v>
      </c>
      <c r="C2698">
        <v>107</v>
      </c>
      <c r="D2698">
        <v>127083765</v>
      </c>
      <c r="E2698" t="s">
        <v>1576</v>
      </c>
      <c r="F2698" t="s">
        <v>2075</v>
      </c>
      <c r="G2698" t="s">
        <v>6102</v>
      </c>
      <c r="H2698">
        <v>191912</v>
      </c>
      <c r="I2698">
        <v>370</v>
      </c>
      <c r="J2698" t="s">
        <v>29</v>
      </c>
      <c r="K2698" t="s">
        <v>30</v>
      </c>
      <c r="L2698">
        <v>76000000</v>
      </c>
      <c r="M2698">
        <v>2003</v>
      </c>
      <c r="N2698">
        <v>5.9</v>
      </c>
      <c r="O2698">
        <f>Table1[[#This Row],[gross]]-Table1[[#This Row],[budget]]</f>
        <v>51083765</v>
      </c>
    </row>
    <row r="2699" spans="1:15" x14ac:dyDescent="0.3">
      <c r="A2699" t="s">
        <v>3727</v>
      </c>
      <c r="B2699">
        <v>119</v>
      </c>
      <c r="C2699">
        <v>102</v>
      </c>
      <c r="D2699">
        <v>90835030</v>
      </c>
      <c r="E2699" t="s">
        <v>1259</v>
      </c>
      <c r="F2699" t="s">
        <v>5643</v>
      </c>
      <c r="G2699" t="s">
        <v>6103</v>
      </c>
      <c r="H2699">
        <v>28621</v>
      </c>
      <c r="I2699">
        <v>58</v>
      </c>
      <c r="J2699" t="s">
        <v>29</v>
      </c>
      <c r="K2699" t="s">
        <v>30</v>
      </c>
      <c r="L2699">
        <v>40000000</v>
      </c>
      <c r="M2699">
        <v>2016</v>
      </c>
      <c r="N2699">
        <v>5.9</v>
      </c>
      <c r="O2699">
        <f>Table1[[#This Row],[gross]]-Table1[[#This Row],[budget]]</f>
        <v>50835030</v>
      </c>
    </row>
    <row r="2700" spans="1:15" x14ac:dyDescent="0.3">
      <c r="A2700" t="s">
        <v>2792</v>
      </c>
      <c r="B2700">
        <v>108</v>
      </c>
      <c r="C2700">
        <v>90</v>
      </c>
      <c r="D2700">
        <v>87856565</v>
      </c>
      <c r="E2700" t="s">
        <v>289</v>
      </c>
      <c r="F2700" t="s">
        <v>436</v>
      </c>
      <c r="G2700" t="s">
        <v>6104</v>
      </c>
      <c r="H2700">
        <v>106909</v>
      </c>
      <c r="I2700">
        <v>268</v>
      </c>
      <c r="J2700" t="s">
        <v>29</v>
      </c>
      <c r="K2700" t="s">
        <v>30</v>
      </c>
      <c r="L2700">
        <v>42000000</v>
      </c>
      <c r="M2700">
        <v>2004</v>
      </c>
      <c r="N2700">
        <v>5.9</v>
      </c>
      <c r="O2700">
        <f>Table1[[#This Row],[gross]]-Table1[[#This Row],[budget]]</f>
        <v>45856565</v>
      </c>
    </row>
    <row r="2701" spans="1:15" x14ac:dyDescent="0.3">
      <c r="A2701" t="s">
        <v>4411</v>
      </c>
      <c r="B2701">
        <v>303</v>
      </c>
      <c r="C2701">
        <v>93</v>
      </c>
      <c r="D2701">
        <v>47277326</v>
      </c>
      <c r="E2701" t="s">
        <v>626</v>
      </c>
      <c r="F2701" t="s">
        <v>3757</v>
      </c>
      <c r="G2701" t="s">
        <v>6105</v>
      </c>
      <c r="H2701">
        <v>138814</v>
      </c>
      <c r="I2701">
        <v>1516</v>
      </c>
      <c r="J2701" t="s">
        <v>29</v>
      </c>
      <c r="K2701" t="s">
        <v>30</v>
      </c>
      <c r="L2701">
        <v>4800000</v>
      </c>
      <c r="M2701">
        <v>2005</v>
      </c>
      <c r="N2701">
        <v>5.9</v>
      </c>
      <c r="O2701">
        <f>Table1[[#This Row],[gross]]-Table1[[#This Row],[budget]]</f>
        <v>42477326</v>
      </c>
    </row>
    <row r="2702" spans="1:15" x14ac:dyDescent="0.3">
      <c r="A2702" t="s">
        <v>4263</v>
      </c>
      <c r="B2702">
        <v>94</v>
      </c>
      <c r="C2702">
        <v>95</v>
      </c>
      <c r="D2702">
        <v>58156435</v>
      </c>
      <c r="E2702" t="s">
        <v>6106</v>
      </c>
      <c r="F2702" t="s">
        <v>6107</v>
      </c>
      <c r="G2702" t="s">
        <v>6108</v>
      </c>
      <c r="H2702">
        <v>37479</v>
      </c>
      <c r="I2702">
        <v>152</v>
      </c>
      <c r="J2702" t="s">
        <v>29</v>
      </c>
      <c r="K2702" t="s">
        <v>30</v>
      </c>
      <c r="L2702">
        <v>19000000</v>
      </c>
      <c r="M2702">
        <v>2004</v>
      </c>
      <c r="N2702">
        <v>5.9</v>
      </c>
      <c r="O2702">
        <f>Table1[[#This Row],[gross]]-Table1[[#This Row],[budget]]</f>
        <v>39156435</v>
      </c>
    </row>
    <row r="2703" spans="1:15" x14ac:dyDescent="0.3">
      <c r="A2703" t="s">
        <v>4005</v>
      </c>
      <c r="B2703">
        <v>264</v>
      </c>
      <c r="C2703">
        <v>92</v>
      </c>
      <c r="D2703">
        <v>49122319</v>
      </c>
      <c r="E2703" t="s">
        <v>840</v>
      </c>
      <c r="F2703" t="s">
        <v>6035</v>
      </c>
      <c r="G2703" t="s">
        <v>6109</v>
      </c>
      <c r="H2703">
        <v>47169</v>
      </c>
      <c r="I2703">
        <v>162</v>
      </c>
      <c r="J2703" t="s">
        <v>29</v>
      </c>
      <c r="K2703" t="s">
        <v>30</v>
      </c>
      <c r="L2703">
        <v>14000000</v>
      </c>
      <c r="M2703">
        <v>2012</v>
      </c>
      <c r="N2703">
        <v>5.9</v>
      </c>
      <c r="O2703">
        <f>Table1[[#This Row],[gross]]-Table1[[#This Row],[budget]]</f>
        <v>35122319</v>
      </c>
    </row>
    <row r="2704" spans="1:15" x14ac:dyDescent="0.3">
      <c r="A2704" t="s">
        <v>4184</v>
      </c>
      <c r="B2704">
        <v>104</v>
      </c>
      <c r="C2704">
        <v>105</v>
      </c>
      <c r="D2704">
        <v>67962333</v>
      </c>
      <c r="E2704" t="s">
        <v>289</v>
      </c>
      <c r="F2704" t="s">
        <v>2776</v>
      </c>
      <c r="G2704" t="s">
        <v>6110</v>
      </c>
      <c r="H2704">
        <v>33887</v>
      </c>
      <c r="I2704">
        <v>160</v>
      </c>
      <c r="J2704" t="s">
        <v>29</v>
      </c>
      <c r="K2704" t="s">
        <v>30</v>
      </c>
      <c r="L2704">
        <v>35000000</v>
      </c>
      <c r="M2704">
        <v>2005</v>
      </c>
      <c r="N2704">
        <v>5.9</v>
      </c>
      <c r="O2704">
        <f>Table1[[#This Row],[gross]]-Table1[[#This Row],[budget]]</f>
        <v>32962333</v>
      </c>
    </row>
    <row r="2705" spans="1:15" x14ac:dyDescent="0.3">
      <c r="A2705" t="s">
        <v>4216</v>
      </c>
      <c r="B2705">
        <v>69</v>
      </c>
      <c r="C2705">
        <v>95</v>
      </c>
      <c r="D2705">
        <v>51431160</v>
      </c>
      <c r="E2705" t="s">
        <v>4368</v>
      </c>
      <c r="F2705" t="s">
        <v>5140</v>
      </c>
      <c r="G2705" t="s">
        <v>6111</v>
      </c>
      <c r="H2705">
        <v>62861</v>
      </c>
      <c r="I2705">
        <v>232</v>
      </c>
      <c r="J2705" t="s">
        <v>29</v>
      </c>
      <c r="K2705" t="s">
        <v>30</v>
      </c>
      <c r="L2705">
        <v>20000000</v>
      </c>
      <c r="M2705">
        <v>2004</v>
      </c>
      <c r="N2705">
        <v>5.9</v>
      </c>
      <c r="O2705">
        <f>Table1[[#This Row],[gross]]-Table1[[#This Row],[budget]]</f>
        <v>31431160</v>
      </c>
    </row>
    <row r="2706" spans="1:15" x14ac:dyDescent="0.3">
      <c r="A2706" t="s">
        <v>2734</v>
      </c>
      <c r="B2706">
        <v>109</v>
      </c>
      <c r="C2706">
        <v>114</v>
      </c>
      <c r="D2706">
        <v>70836296</v>
      </c>
      <c r="E2706" t="s">
        <v>1585</v>
      </c>
      <c r="F2706" t="s">
        <v>2395</v>
      </c>
      <c r="G2706" t="s">
        <v>6112</v>
      </c>
      <c r="H2706">
        <v>109445</v>
      </c>
      <c r="I2706">
        <v>426</v>
      </c>
      <c r="J2706" t="s">
        <v>29</v>
      </c>
      <c r="K2706" t="s">
        <v>30</v>
      </c>
      <c r="L2706">
        <v>40000000</v>
      </c>
      <c r="M2706">
        <v>2001</v>
      </c>
      <c r="N2706">
        <v>5.9</v>
      </c>
      <c r="O2706">
        <f>Table1[[#This Row],[gross]]-Table1[[#This Row],[budget]]</f>
        <v>30836296</v>
      </c>
    </row>
    <row r="2707" spans="1:15" x14ac:dyDescent="0.3">
      <c r="A2707" t="s">
        <v>3978</v>
      </c>
      <c r="B2707">
        <v>166</v>
      </c>
      <c r="C2707">
        <v>97</v>
      </c>
      <c r="D2707">
        <v>32600000</v>
      </c>
      <c r="E2707" t="s">
        <v>840</v>
      </c>
      <c r="F2707" t="s">
        <v>6113</v>
      </c>
      <c r="G2707" t="s">
        <v>6114</v>
      </c>
      <c r="H2707">
        <v>29488</v>
      </c>
      <c r="I2707">
        <v>326</v>
      </c>
      <c r="J2707" t="s">
        <v>29</v>
      </c>
      <c r="K2707" t="s">
        <v>30</v>
      </c>
      <c r="L2707">
        <v>1800000</v>
      </c>
      <c r="M2707">
        <v>1984</v>
      </c>
      <c r="N2707">
        <v>5.9</v>
      </c>
      <c r="O2707">
        <f>Table1[[#This Row],[gross]]-Table1[[#This Row],[budget]]</f>
        <v>30800000</v>
      </c>
    </row>
    <row r="2708" spans="1:15" x14ac:dyDescent="0.3">
      <c r="A2708" t="s">
        <v>3929</v>
      </c>
      <c r="B2708">
        <v>65</v>
      </c>
      <c r="C2708">
        <v>114</v>
      </c>
      <c r="D2708">
        <v>60033780</v>
      </c>
      <c r="E2708" t="s">
        <v>588</v>
      </c>
      <c r="F2708" t="s">
        <v>2769</v>
      </c>
      <c r="G2708" t="s">
        <v>6115</v>
      </c>
      <c r="H2708">
        <v>18973</v>
      </c>
      <c r="I2708">
        <v>162</v>
      </c>
      <c r="J2708" t="s">
        <v>29</v>
      </c>
      <c r="K2708" t="s">
        <v>30</v>
      </c>
      <c r="L2708">
        <v>30000000</v>
      </c>
      <c r="M2708">
        <v>1998</v>
      </c>
      <c r="N2708">
        <v>5.9</v>
      </c>
      <c r="O2708">
        <f>Table1[[#This Row],[gross]]-Table1[[#This Row],[budget]]</f>
        <v>30033780</v>
      </c>
    </row>
    <row r="2709" spans="1:15" x14ac:dyDescent="0.3">
      <c r="A2709" t="s">
        <v>3986</v>
      </c>
      <c r="B2709">
        <v>184</v>
      </c>
      <c r="C2709">
        <v>96</v>
      </c>
      <c r="D2709">
        <v>47852604</v>
      </c>
      <c r="E2709" t="s">
        <v>269</v>
      </c>
      <c r="F2709" t="s">
        <v>2223</v>
      </c>
      <c r="G2709" t="s">
        <v>6116</v>
      </c>
      <c r="H2709">
        <v>62364</v>
      </c>
      <c r="I2709">
        <v>337</v>
      </c>
      <c r="J2709" t="s">
        <v>29</v>
      </c>
      <c r="K2709" t="s">
        <v>30</v>
      </c>
      <c r="L2709">
        <v>20000000</v>
      </c>
      <c r="M2709">
        <v>2007</v>
      </c>
      <c r="N2709">
        <v>5.9</v>
      </c>
      <c r="O2709">
        <f>Table1[[#This Row],[gross]]-Table1[[#This Row],[budget]]</f>
        <v>27852604</v>
      </c>
    </row>
    <row r="2710" spans="1:15" x14ac:dyDescent="0.3">
      <c r="A2710" t="s">
        <v>3014</v>
      </c>
      <c r="B2710">
        <v>185</v>
      </c>
      <c r="C2710">
        <v>105</v>
      </c>
      <c r="D2710">
        <v>177243721</v>
      </c>
      <c r="E2710" t="s">
        <v>4023</v>
      </c>
      <c r="F2710" t="s">
        <v>313</v>
      </c>
      <c r="G2710" t="s">
        <v>6117</v>
      </c>
      <c r="H2710">
        <v>130272</v>
      </c>
      <c r="I2710">
        <v>209</v>
      </c>
      <c r="J2710" t="s">
        <v>29</v>
      </c>
      <c r="K2710" t="s">
        <v>30</v>
      </c>
      <c r="L2710">
        <v>150000000</v>
      </c>
      <c r="M2710">
        <v>2009</v>
      </c>
      <c r="N2710">
        <v>5.9</v>
      </c>
      <c r="O2710">
        <f>Table1[[#This Row],[gross]]-Table1[[#This Row],[budget]]</f>
        <v>27243721</v>
      </c>
    </row>
    <row r="2711" spans="1:15" x14ac:dyDescent="0.3">
      <c r="A2711" t="s">
        <v>67</v>
      </c>
      <c r="B2711">
        <v>43</v>
      </c>
      <c r="C2711">
        <v>136</v>
      </c>
      <c r="D2711">
        <v>46700000</v>
      </c>
      <c r="E2711" t="s">
        <v>715</v>
      </c>
      <c r="F2711" t="s">
        <v>67</v>
      </c>
      <c r="G2711" t="s">
        <v>6118</v>
      </c>
      <c r="H2711">
        <v>19832</v>
      </c>
      <c r="I2711">
        <v>98</v>
      </c>
      <c r="J2711" t="s">
        <v>29</v>
      </c>
      <c r="K2711" t="s">
        <v>30</v>
      </c>
      <c r="L2711">
        <v>21000000</v>
      </c>
      <c r="M2711">
        <v>1982</v>
      </c>
      <c r="N2711">
        <v>5.9</v>
      </c>
      <c r="O2711">
        <f>Table1[[#This Row],[gross]]-Table1[[#This Row],[budget]]</f>
        <v>25700000</v>
      </c>
    </row>
    <row r="2712" spans="1:15" x14ac:dyDescent="0.3">
      <c r="A2712" t="s">
        <v>982</v>
      </c>
      <c r="B2712">
        <v>160</v>
      </c>
      <c r="C2712">
        <v>99</v>
      </c>
      <c r="D2712">
        <v>70327868</v>
      </c>
      <c r="E2712" t="s">
        <v>1576</v>
      </c>
      <c r="F2712" t="s">
        <v>40</v>
      </c>
      <c r="G2712" t="s">
        <v>6119</v>
      </c>
      <c r="H2712">
        <v>58416</v>
      </c>
      <c r="I2712">
        <v>301</v>
      </c>
      <c r="J2712" t="s">
        <v>29</v>
      </c>
      <c r="K2712" t="s">
        <v>227</v>
      </c>
      <c r="L2712">
        <v>46000000</v>
      </c>
      <c r="M2712">
        <v>2000</v>
      </c>
      <c r="N2712">
        <v>5.9</v>
      </c>
      <c r="O2712">
        <f>Table1[[#This Row],[gross]]-Table1[[#This Row],[budget]]</f>
        <v>24327868</v>
      </c>
    </row>
    <row r="2713" spans="1:15" x14ac:dyDescent="0.3">
      <c r="A2713" t="s">
        <v>4197</v>
      </c>
      <c r="B2713">
        <v>196</v>
      </c>
      <c r="C2713">
        <v>83</v>
      </c>
      <c r="D2713">
        <v>39511038</v>
      </c>
      <c r="E2713" t="s">
        <v>626</v>
      </c>
      <c r="F2713" t="s">
        <v>4214</v>
      </c>
      <c r="G2713" t="s">
        <v>6120</v>
      </c>
      <c r="H2713">
        <v>56269</v>
      </c>
      <c r="I2713">
        <v>366</v>
      </c>
      <c r="J2713" t="s">
        <v>29</v>
      </c>
      <c r="K2713" t="s">
        <v>30</v>
      </c>
      <c r="L2713">
        <v>16000000</v>
      </c>
      <c r="M2713">
        <v>2006</v>
      </c>
      <c r="N2713">
        <v>5.9</v>
      </c>
      <c r="O2713">
        <f>Table1[[#This Row],[gross]]-Table1[[#This Row],[budget]]</f>
        <v>23511038</v>
      </c>
    </row>
    <row r="2714" spans="1:15" x14ac:dyDescent="0.3">
      <c r="A2714" t="s">
        <v>746</v>
      </c>
      <c r="B2714">
        <v>60</v>
      </c>
      <c r="C2714">
        <v>107</v>
      </c>
      <c r="D2714">
        <v>82670733</v>
      </c>
      <c r="E2714" t="s">
        <v>4518</v>
      </c>
      <c r="F2714" t="s">
        <v>649</v>
      </c>
      <c r="G2714" t="s">
        <v>6121</v>
      </c>
      <c r="H2714">
        <v>60476</v>
      </c>
      <c r="I2714">
        <v>97</v>
      </c>
      <c r="J2714" t="s">
        <v>29</v>
      </c>
      <c r="K2714" t="s">
        <v>30</v>
      </c>
      <c r="L2714">
        <v>60000000</v>
      </c>
      <c r="M2714">
        <v>1990</v>
      </c>
      <c r="N2714">
        <v>5.9</v>
      </c>
      <c r="O2714">
        <f>Table1[[#This Row],[gross]]-Table1[[#This Row],[budget]]</f>
        <v>22670733</v>
      </c>
    </row>
    <row r="2715" spans="1:15" x14ac:dyDescent="0.3">
      <c r="A2715" t="s">
        <v>4536</v>
      </c>
      <c r="B2715">
        <v>180</v>
      </c>
      <c r="C2715">
        <v>101</v>
      </c>
      <c r="D2715">
        <v>51097664</v>
      </c>
      <c r="E2715" t="s">
        <v>4875</v>
      </c>
      <c r="F2715" t="s">
        <v>44</v>
      </c>
      <c r="G2715" t="s">
        <v>6122</v>
      </c>
      <c r="H2715">
        <v>70205</v>
      </c>
      <c r="I2715">
        <v>450</v>
      </c>
      <c r="J2715" t="s">
        <v>29</v>
      </c>
      <c r="K2715" t="s">
        <v>30</v>
      </c>
      <c r="L2715">
        <v>30000000</v>
      </c>
      <c r="M2715">
        <v>2005</v>
      </c>
      <c r="N2715">
        <v>5.9</v>
      </c>
      <c r="O2715">
        <f>Table1[[#This Row],[gross]]-Table1[[#This Row],[budget]]</f>
        <v>21097664</v>
      </c>
    </row>
    <row r="2716" spans="1:15" x14ac:dyDescent="0.3">
      <c r="A2716" t="s">
        <v>4022</v>
      </c>
      <c r="B2716">
        <v>83</v>
      </c>
      <c r="C2716">
        <v>89</v>
      </c>
      <c r="D2716">
        <v>57011847</v>
      </c>
      <c r="E2716" t="s">
        <v>1029</v>
      </c>
      <c r="F2716" t="s">
        <v>1802</v>
      </c>
      <c r="G2716" t="s">
        <v>6123</v>
      </c>
      <c r="H2716">
        <v>20615</v>
      </c>
      <c r="I2716">
        <v>44</v>
      </c>
      <c r="J2716" t="s">
        <v>29</v>
      </c>
      <c r="K2716" t="s">
        <v>30</v>
      </c>
      <c r="L2716">
        <v>40000000</v>
      </c>
      <c r="M2716">
        <v>2013</v>
      </c>
      <c r="N2716">
        <v>5.9</v>
      </c>
      <c r="O2716">
        <f>Table1[[#This Row],[gross]]-Table1[[#This Row],[budget]]</f>
        <v>17011847</v>
      </c>
    </row>
    <row r="2717" spans="1:15" x14ac:dyDescent="0.3">
      <c r="A2717" t="s">
        <v>3981</v>
      </c>
      <c r="B2717">
        <v>95</v>
      </c>
      <c r="C2717">
        <v>97</v>
      </c>
      <c r="D2717">
        <v>17000000</v>
      </c>
      <c r="E2717" t="s">
        <v>197</v>
      </c>
      <c r="F2717" t="s">
        <v>6124</v>
      </c>
      <c r="G2717" t="s">
        <v>6125</v>
      </c>
      <c r="H2717">
        <v>3274</v>
      </c>
      <c r="I2717">
        <v>84</v>
      </c>
      <c r="J2717" t="s">
        <v>29</v>
      </c>
      <c r="K2717" t="s">
        <v>30</v>
      </c>
      <c r="L2717">
        <v>500000</v>
      </c>
      <c r="M2717">
        <v>1977</v>
      </c>
      <c r="N2717">
        <v>5.9</v>
      </c>
      <c r="O2717">
        <f>Table1[[#This Row],[gross]]-Table1[[#This Row],[budget]]</f>
        <v>16500000</v>
      </c>
    </row>
    <row r="2718" spans="1:15" x14ac:dyDescent="0.3">
      <c r="A2718" t="s">
        <v>4025</v>
      </c>
      <c r="B2718">
        <v>158</v>
      </c>
      <c r="C2718">
        <v>86</v>
      </c>
      <c r="D2718">
        <v>19472057</v>
      </c>
      <c r="E2718" t="s">
        <v>840</v>
      </c>
      <c r="F2718" t="s">
        <v>3171</v>
      </c>
      <c r="G2718" t="s">
        <v>6126</v>
      </c>
      <c r="H2718">
        <v>25332</v>
      </c>
      <c r="I2718">
        <v>307</v>
      </c>
      <c r="J2718" t="s">
        <v>29</v>
      </c>
      <c r="K2718" t="s">
        <v>30</v>
      </c>
      <c r="L2718">
        <v>3000000</v>
      </c>
      <c r="M2718">
        <v>1986</v>
      </c>
      <c r="N2718">
        <v>5.9</v>
      </c>
      <c r="O2718">
        <f>Table1[[#This Row],[gross]]-Table1[[#This Row],[budget]]</f>
        <v>16472057</v>
      </c>
    </row>
    <row r="2719" spans="1:15" x14ac:dyDescent="0.3">
      <c r="A2719" t="s">
        <v>4007</v>
      </c>
      <c r="B2719">
        <v>49</v>
      </c>
      <c r="C2719">
        <v>92</v>
      </c>
      <c r="D2719">
        <v>28972187</v>
      </c>
      <c r="E2719" t="s">
        <v>676</v>
      </c>
      <c r="F2719" t="s">
        <v>3559</v>
      </c>
      <c r="G2719" t="s">
        <v>6127</v>
      </c>
      <c r="H2719">
        <v>28805</v>
      </c>
      <c r="I2719">
        <v>159</v>
      </c>
      <c r="J2719" t="s">
        <v>29</v>
      </c>
      <c r="K2719" t="s">
        <v>30</v>
      </c>
      <c r="L2719">
        <v>13000000</v>
      </c>
      <c r="M2719">
        <v>2002</v>
      </c>
      <c r="N2719">
        <v>5.9</v>
      </c>
      <c r="O2719">
        <f>Table1[[#This Row],[gross]]-Table1[[#This Row],[budget]]</f>
        <v>15972187</v>
      </c>
    </row>
    <row r="2720" spans="1:15" x14ac:dyDescent="0.3">
      <c r="A2720" t="s">
        <v>3972</v>
      </c>
      <c r="B2720">
        <v>183</v>
      </c>
      <c r="C2720">
        <v>98</v>
      </c>
      <c r="D2720">
        <v>25464480</v>
      </c>
      <c r="E2720" t="s">
        <v>1763</v>
      </c>
      <c r="F2720" t="s">
        <v>1308</v>
      </c>
      <c r="G2720" t="s">
        <v>6128</v>
      </c>
      <c r="H2720">
        <v>63108</v>
      </c>
      <c r="I2720">
        <v>330</v>
      </c>
      <c r="J2720" t="s">
        <v>29</v>
      </c>
      <c r="K2720" t="s">
        <v>30</v>
      </c>
      <c r="L2720">
        <v>10000000</v>
      </c>
      <c r="M2720">
        <v>2009</v>
      </c>
      <c r="N2720">
        <v>5.9</v>
      </c>
      <c r="O2720">
        <f>Table1[[#This Row],[gross]]-Table1[[#This Row],[budget]]</f>
        <v>15464480</v>
      </c>
    </row>
    <row r="2721" spans="1:15" x14ac:dyDescent="0.3">
      <c r="A2721" t="s">
        <v>3974</v>
      </c>
      <c r="B2721">
        <v>120</v>
      </c>
      <c r="C2721">
        <v>98</v>
      </c>
      <c r="D2721">
        <v>43894863</v>
      </c>
      <c r="E2721" t="s">
        <v>289</v>
      </c>
      <c r="F2721" t="s">
        <v>5571</v>
      </c>
      <c r="G2721" t="s">
        <v>6129</v>
      </c>
      <c r="H2721">
        <v>25883</v>
      </c>
      <c r="I2721">
        <v>262</v>
      </c>
      <c r="J2721" t="s">
        <v>29</v>
      </c>
      <c r="K2721" t="s">
        <v>30</v>
      </c>
      <c r="L2721">
        <v>30000000</v>
      </c>
      <c r="M2721">
        <v>2005</v>
      </c>
      <c r="N2721">
        <v>5.9</v>
      </c>
      <c r="O2721">
        <f>Table1[[#This Row],[gross]]-Table1[[#This Row],[budget]]</f>
        <v>13894863</v>
      </c>
    </row>
    <row r="2722" spans="1:15" x14ac:dyDescent="0.3">
      <c r="A2722" t="s">
        <v>3959</v>
      </c>
      <c r="B2722">
        <v>25</v>
      </c>
      <c r="C2722">
        <v>100</v>
      </c>
      <c r="D2722">
        <v>26539321</v>
      </c>
      <c r="E2722" t="s">
        <v>157</v>
      </c>
      <c r="F2722" t="s">
        <v>5878</v>
      </c>
      <c r="G2722" t="s">
        <v>6130</v>
      </c>
      <c r="H2722">
        <v>7984</v>
      </c>
      <c r="I2722">
        <v>42</v>
      </c>
      <c r="J2722" t="s">
        <v>29</v>
      </c>
      <c r="K2722" t="s">
        <v>30</v>
      </c>
      <c r="L2722">
        <v>13000000</v>
      </c>
      <c r="M2722">
        <v>1996</v>
      </c>
      <c r="N2722">
        <v>5.9</v>
      </c>
      <c r="O2722">
        <f>Table1[[#This Row],[gross]]-Table1[[#This Row],[budget]]</f>
        <v>13539321</v>
      </c>
    </row>
    <row r="2723" spans="1:15" x14ac:dyDescent="0.3">
      <c r="A2723" t="s">
        <v>982</v>
      </c>
      <c r="B2723">
        <v>12</v>
      </c>
      <c r="C2723">
        <v>109</v>
      </c>
      <c r="D2723">
        <v>27515786</v>
      </c>
      <c r="E2723" t="s">
        <v>588</v>
      </c>
      <c r="F2723" t="s">
        <v>6131</v>
      </c>
      <c r="G2723" t="s">
        <v>6132</v>
      </c>
      <c r="H2723">
        <v>8904</v>
      </c>
      <c r="I2723">
        <v>31</v>
      </c>
      <c r="J2723" t="s">
        <v>29</v>
      </c>
      <c r="K2723" t="s">
        <v>30</v>
      </c>
      <c r="L2723">
        <v>14000000</v>
      </c>
      <c r="M2723">
        <v>1993</v>
      </c>
      <c r="N2723">
        <v>5.9</v>
      </c>
      <c r="O2723">
        <f>Table1[[#This Row],[gross]]-Table1[[#This Row],[budget]]</f>
        <v>13515786</v>
      </c>
    </row>
    <row r="2724" spans="1:15" x14ac:dyDescent="0.3">
      <c r="A2724" t="s">
        <v>3992</v>
      </c>
      <c r="B2724">
        <v>68</v>
      </c>
      <c r="C2724">
        <v>93</v>
      </c>
      <c r="D2724">
        <v>25240988</v>
      </c>
      <c r="E2724" t="s">
        <v>232</v>
      </c>
      <c r="F2724" t="s">
        <v>6133</v>
      </c>
      <c r="G2724" t="s">
        <v>6134</v>
      </c>
      <c r="H2724">
        <v>12383</v>
      </c>
      <c r="I2724">
        <v>50</v>
      </c>
      <c r="J2724" t="s">
        <v>29</v>
      </c>
      <c r="K2724" t="s">
        <v>30</v>
      </c>
      <c r="L2724">
        <v>12000000</v>
      </c>
      <c r="M2724">
        <v>2012</v>
      </c>
      <c r="N2724">
        <v>5.9</v>
      </c>
      <c r="O2724">
        <f>Table1[[#This Row],[gross]]-Table1[[#This Row],[budget]]</f>
        <v>13240988</v>
      </c>
    </row>
    <row r="2725" spans="1:15" x14ac:dyDescent="0.3">
      <c r="A2725" t="s">
        <v>4755</v>
      </c>
      <c r="B2725">
        <v>144</v>
      </c>
      <c r="C2725">
        <v>88</v>
      </c>
      <c r="D2725">
        <v>17768000</v>
      </c>
      <c r="E2725" t="s">
        <v>840</v>
      </c>
      <c r="F2725" t="s">
        <v>2533</v>
      </c>
      <c r="G2725" t="s">
        <v>6135</v>
      </c>
      <c r="H2725">
        <v>29629</v>
      </c>
      <c r="I2725">
        <v>374</v>
      </c>
      <c r="J2725" t="s">
        <v>29</v>
      </c>
      <c r="K2725" t="s">
        <v>30</v>
      </c>
      <c r="L2725">
        <v>5000000</v>
      </c>
      <c r="M2725">
        <v>1988</v>
      </c>
      <c r="N2725">
        <v>5.9</v>
      </c>
      <c r="O2725">
        <f>Table1[[#This Row],[gross]]-Table1[[#This Row],[budget]]</f>
        <v>12768000</v>
      </c>
    </row>
    <row r="2726" spans="1:15" x14ac:dyDescent="0.3">
      <c r="A2726" t="s">
        <v>3994</v>
      </c>
      <c r="B2726">
        <v>168</v>
      </c>
      <c r="C2726">
        <v>93</v>
      </c>
      <c r="D2726">
        <v>25675765</v>
      </c>
      <c r="E2726" t="s">
        <v>676</v>
      </c>
      <c r="F2726" t="s">
        <v>6136</v>
      </c>
      <c r="G2726" t="s">
        <v>6137</v>
      </c>
      <c r="H2726">
        <v>60407</v>
      </c>
      <c r="I2726">
        <v>84</v>
      </c>
      <c r="J2726" t="s">
        <v>29</v>
      </c>
      <c r="K2726" t="s">
        <v>30</v>
      </c>
      <c r="L2726">
        <v>13000000</v>
      </c>
      <c r="M2726">
        <v>2013</v>
      </c>
      <c r="N2726">
        <v>5.9</v>
      </c>
      <c r="O2726">
        <f>Table1[[#This Row],[gross]]-Table1[[#This Row],[budget]]</f>
        <v>12675765</v>
      </c>
    </row>
    <row r="2727" spans="1:15" x14ac:dyDescent="0.3">
      <c r="A2727" t="s">
        <v>4040</v>
      </c>
      <c r="B2727">
        <v>33</v>
      </c>
      <c r="C2727">
        <v>76</v>
      </c>
      <c r="D2727">
        <v>13684949</v>
      </c>
      <c r="E2727" t="s">
        <v>316</v>
      </c>
      <c r="F2727" t="s">
        <v>2328</v>
      </c>
      <c r="G2727" t="s">
        <v>6138</v>
      </c>
      <c r="H2727">
        <v>4564</v>
      </c>
      <c r="I2727">
        <v>43</v>
      </c>
      <c r="J2727" t="s">
        <v>29</v>
      </c>
      <c r="K2727" t="s">
        <v>30</v>
      </c>
      <c r="L2727">
        <v>3000000</v>
      </c>
      <c r="M2727">
        <v>2002</v>
      </c>
      <c r="N2727">
        <v>5.9</v>
      </c>
      <c r="O2727">
        <f>Table1[[#This Row],[gross]]-Table1[[#This Row],[budget]]</f>
        <v>10684949</v>
      </c>
    </row>
    <row r="2728" spans="1:15" x14ac:dyDescent="0.3">
      <c r="A2728" t="s">
        <v>4027</v>
      </c>
      <c r="B2728">
        <v>89</v>
      </c>
      <c r="C2728">
        <v>84</v>
      </c>
      <c r="D2728">
        <v>20339754</v>
      </c>
      <c r="E2728" t="s">
        <v>338</v>
      </c>
      <c r="F2728" t="s">
        <v>6139</v>
      </c>
      <c r="G2728" t="s">
        <v>6140</v>
      </c>
      <c r="H2728">
        <v>23928</v>
      </c>
      <c r="I2728">
        <v>73</v>
      </c>
      <c r="J2728" t="s">
        <v>29</v>
      </c>
      <c r="K2728" t="s">
        <v>30</v>
      </c>
      <c r="L2728">
        <v>10000000</v>
      </c>
      <c r="M2728">
        <v>2007</v>
      </c>
      <c r="N2728">
        <v>5.9</v>
      </c>
      <c r="O2728">
        <f>Table1[[#This Row],[gross]]-Table1[[#This Row],[budget]]</f>
        <v>10339754</v>
      </c>
    </row>
    <row r="2729" spans="1:15" x14ac:dyDescent="0.3">
      <c r="A2729" t="s">
        <v>3396</v>
      </c>
      <c r="B2729">
        <v>16</v>
      </c>
      <c r="C2729">
        <v>116</v>
      </c>
      <c r="D2729">
        <v>49851591</v>
      </c>
      <c r="E2729" t="s">
        <v>4570</v>
      </c>
      <c r="F2729" t="s">
        <v>4928</v>
      </c>
      <c r="G2729" t="s">
        <v>6141</v>
      </c>
      <c r="H2729">
        <v>7900</v>
      </c>
      <c r="I2729">
        <v>34</v>
      </c>
      <c r="J2729" t="s">
        <v>29</v>
      </c>
      <c r="K2729" t="s">
        <v>30</v>
      </c>
      <c r="L2729">
        <v>40000000</v>
      </c>
      <c r="M2729">
        <v>1986</v>
      </c>
      <c r="N2729">
        <v>5.9</v>
      </c>
      <c r="O2729">
        <f>Table1[[#This Row],[gross]]-Table1[[#This Row],[budget]]</f>
        <v>9851591</v>
      </c>
    </row>
    <row r="2730" spans="1:15" x14ac:dyDescent="0.3">
      <c r="A2730" t="s">
        <v>3996</v>
      </c>
      <c r="B2730">
        <v>233</v>
      </c>
      <c r="C2730">
        <v>93</v>
      </c>
      <c r="D2730">
        <v>17427926</v>
      </c>
      <c r="E2730" t="s">
        <v>626</v>
      </c>
      <c r="F2730" t="s">
        <v>6142</v>
      </c>
      <c r="G2730" t="s">
        <v>6143</v>
      </c>
      <c r="H2730">
        <v>60062</v>
      </c>
      <c r="I2730">
        <v>351</v>
      </c>
      <c r="J2730" t="s">
        <v>29</v>
      </c>
      <c r="K2730" t="s">
        <v>30</v>
      </c>
      <c r="L2730">
        <v>8000000</v>
      </c>
      <c r="M2730">
        <v>2008</v>
      </c>
      <c r="N2730">
        <v>5.9</v>
      </c>
      <c r="O2730">
        <f>Table1[[#This Row],[gross]]-Table1[[#This Row],[budget]]</f>
        <v>9427926</v>
      </c>
    </row>
    <row r="2731" spans="1:15" x14ac:dyDescent="0.3">
      <c r="A2731" t="s">
        <v>4490</v>
      </c>
      <c r="B2731">
        <v>78</v>
      </c>
      <c r="C2731">
        <v>91</v>
      </c>
      <c r="D2731">
        <v>27087695</v>
      </c>
      <c r="E2731" t="s">
        <v>1061</v>
      </c>
      <c r="F2731" t="s">
        <v>6144</v>
      </c>
      <c r="G2731" t="s">
        <v>6145</v>
      </c>
      <c r="H2731">
        <v>41664</v>
      </c>
      <c r="I2731">
        <v>205</v>
      </c>
      <c r="J2731" t="s">
        <v>29</v>
      </c>
      <c r="K2731" t="s">
        <v>30</v>
      </c>
      <c r="L2731">
        <v>17700000</v>
      </c>
      <c r="M2731">
        <v>2001</v>
      </c>
      <c r="N2731">
        <v>5.9</v>
      </c>
      <c r="O2731">
        <f>Table1[[#This Row],[gross]]-Table1[[#This Row],[budget]]</f>
        <v>9387695</v>
      </c>
    </row>
    <row r="2732" spans="1:15" x14ac:dyDescent="0.3">
      <c r="A2732" t="s">
        <v>2734</v>
      </c>
      <c r="B2732">
        <v>237</v>
      </c>
      <c r="C2732">
        <v>111</v>
      </c>
      <c r="D2732">
        <v>45045037</v>
      </c>
      <c r="E2732" t="s">
        <v>289</v>
      </c>
      <c r="F2732" t="s">
        <v>5311</v>
      </c>
      <c r="G2732" t="s">
        <v>6146</v>
      </c>
      <c r="H2732">
        <v>103230</v>
      </c>
      <c r="I2732">
        <v>143</v>
      </c>
      <c r="J2732" t="s">
        <v>29</v>
      </c>
      <c r="K2732" t="s">
        <v>30</v>
      </c>
      <c r="L2732">
        <v>36000000</v>
      </c>
      <c r="M2732">
        <v>2011</v>
      </c>
      <c r="N2732">
        <v>5.9</v>
      </c>
      <c r="O2732">
        <f>Table1[[#This Row],[gross]]-Table1[[#This Row],[budget]]</f>
        <v>9045037</v>
      </c>
    </row>
    <row r="2733" spans="1:15" x14ac:dyDescent="0.3">
      <c r="A2733" t="s">
        <v>3149</v>
      </c>
      <c r="B2733">
        <v>137</v>
      </c>
      <c r="C2733">
        <v>90</v>
      </c>
      <c r="D2733">
        <v>10042266</v>
      </c>
      <c r="E2733" t="s">
        <v>4875</v>
      </c>
      <c r="F2733" t="s">
        <v>6147</v>
      </c>
      <c r="G2733" t="s">
        <v>6148</v>
      </c>
      <c r="H2733">
        <v>23021</v>
      </c>
      <c r="I2733">
        <v>220</v>
      </c>
      <c r="J2733" t="s">
        <v>29</v>
      </c>
      <c r="K2733" t="s">
        <v>30</v>
      </c>
      <c r="L2733">
        <v>1000000</v>
      </c>
      <c r="M2733">
        <v>2005</v>
      </c>
      <c r="N2733">
        <v>5.9</v>
      </c>
      <c r="O2733">
        <f>Table1[[#This Row],[gross]]-Table1[[#This Row],[budget]]</f>
        <v>9042266</v>
      </c>
    </row>
    <row r="2734" spans="1:15" x14ac:dyDescent="0.3">
      <c r="A2734" t="s">
        <v>3921</v>
      </c>
      <c r="B2734">
        <v>14</v>
      </c>
      <c r="C2734">
        <v>123</v>
      </c>
      <c r="D2734">
        <v>18272447</v>
      </c>
      <c r="E2734" t="s">
        <v>224</v>
      </c>
      <c r="F2734" t="s">
        <v>4602</v>
      </c>
      <c r="G2734" t="s">
        <v>6149</v>
      </c>
      <c r="H2734">
        <v>3119</v>
      </c>
      <c r="I2734">
        <v>35</v>
      </c>
      <c r="J2734" t="s">
        <v>29</v>
      </c>
      <c r="K2734" t="s">
        <v>30</v>
      </c>
      <c r="L2734">
        <v>10000000</v>
      </c>
      <c r="M2734">
        <v>1993</v>
      </c>
      <c r="N2734">
        <v>5.9</v>
      </c>
      <c r="O2734">
        <f>Table1[[#This Row],[gross]]-Table1[[#This Row],[budget]]</f>
        <v>8272447</v>
      </c>
    </row>
    <row r="2735" spans="1:15" x14ac:dyDescent="0.3">
      <c r="A2735" t="s">
        <v>4031</v>
      </c>
      <c r="B2735">
        <v>49</v>
      </c>
      <c r="C2735">
        <v>84</v>
      </c>
      <c r="D2735">
        <v>10017041</v>
      </c>
      <c r="E2735" t="s">
        <v>2113</v>
      </c>
      <c r="F2735" t="s">
        <v>6150</v>
      </c>
      <c r="G2735" t="s">
        <v>6151</v>
      </c>
      <c r="H2735">
        <v>8265</v>
      </c>
      <c r="I2735">
        <v>20</v>
      </c>
      <c r="J2735" t="s">
        <v>29</v>
      </c>
      <c r="K2735" t="s">
        <v>30</v>
      </c>
      <c r="L2735">
        <v>3000000</v>
      </c>
      <c r="M2735">
        <v>2009</v>
      </c>
      <c r="N2735">
        <v>5.9</v>
      </c>
      <c r="O2735">
        <f>Table1[[#This Row],[gross]]-Table1[[#This Row],[budget]]</f>
        <v>7017041</v>
      </c>
    </row>
    <row r="2736" spans="1:15" x14ac:dyDescent="0.3">
      <c r="A2736" t="s">
        <v>3659</v>
      </c>
      <c r="B2736">
        <v>101</v>
      </c>
      <c r="C2736">
        <v>84</v>
      </c>
      <c r="D2736">
        <v>140015224</v>
      </c>
      <c r="E2736" t="s">
        <v>4023</v>
      </c>
      <c r="F2736" t="s">
        <v>3257</v>
      </c>
      <c r="G2736" t="s">
        <v>6152</v>
      </c>
      <c r="H2736">
        <v>94172</v>
      </c>
      <c r="I2736">
        <v>179</v>
      </c>
      <c r="J2736" t="s">
        <v>29</v>
      </c>
      <c r="K2736" t="s">
        <v>227</v>
      </c>
      <c r="L2736">
        <v>133000000</v>
      </c>
      <c r="M2736">
        <v>1999</v>
      </c>
      <c r="N2736">
        <v>5.9</v>
      </c>
      <c r="O2736">
        <f>Table1[[#This Row],[gross]]-Table1[[#This Row],[budget]]</f>
        <v>7015224</v>
      </c>
    </row>
    <row r="2737" spans="1:15" x14ac:dyDescent="0.3">
      <c r="A2737" t="s">
        <v>2451</v>
      </c>
      <c r="B2737">
        <v>111</v>
      </c>
      <c r="C2737">
        <v>88</v>
      </c>
      <c r="D2737">
        <v>13367101</v>
      </c>
      <c r="E2737" t="s">
        <v>699</v>
      </c>
      <c r="F2737" t="s">
        <v>6153</v>
      </c>
      <c r="G2737" t="s">
        <v>6154</v>
      </c>
      <c r="H2737">
        <v>19715</v>
      </c>
      <c r="I2737">
        <v>166</v>
      </c>
      <c r="J2737" t="s">
        <v>29</v>
      </c>
      <c r="K2737" t="s">
        <v>30</v>
      </c>
      <c r="L2737">
        <v>6500000</v>
      </c>
      <c r="M2737">
        <v>2006</v>
      </c>
      <c r="N2737">
        <v>5.9</v>
      </c>
      <c r="O2737">
        <f>Table1[[#This Row],[gross]]-Table1[[#This Row],[budget]]</f>
        <v>6867101</v>
      </c>
    </row>
    <row r="2738" spans="1:15" x14ac:dyDescent="0.3">
      <c r="A2738" t="s">
        <v>3486</v>
      </c>
      <c r="B2738">
        <v>93</v>
      </c>
      <c r="C2738">
        <v>99</v>
      </c>
      <c r="D2738">
        <v>25584685</v>
      </c>
      <c r="E2738" t="s">
        <v>6155</v>
      </c>
      <c r="F2738" t="s">
        <v>6156</v>
      </c>
      <c r="G2738" t="s">
        <v>6157</v>
      </c>
      <c r="H2738">
        <v>15877</v>
      </c>
      <c r="I2738">
        <v>102</v>
      </c>
      <c r="J2738" t="s">
        <v>29</v>
      </c>
      <c r="K2738" t="s">
        <v>30</v>
      </c>
      <c r="L2738">
        <v>20000000</v>
      </c>
      <c r="M2738">
        <v>2007</v>
      </c>
      <c r="N2738">
        <v>5.9</v>
      </c>
      <c r="O2738">
        <f>Table1[[#This Row],[gross]]-Table1[[#This Row],[budget]]</f>
        <v>5584685</v>
      </c>
    </row>
    <row r="2739" spans="1:15" x14ac:dyDescent="0.3">
      <c r="A2739" t="s">
        <v>1556</v>
      </c>
      <c r="B2739">
        <v>359</v>
      </c>
      <c r="C2739">
        <v>100</v>
      </c>
      <c r="D2739">
        <v>35266619</v>
      </c>
      <c r="E2739" t="s">
        <v>1474</v>
      </c>
      <c r="F2739" t="s">
        <v>1879</v>
      </c>
      <c r="G2739" t="s">
        <v>6158</v>
      </c>
      <c r="H2739">
        <v>108242</v>
      </c>
      <c r="I2739">
        <v>371</v>
      </c>
      <c r="J2739" t="s">
        <v>29</v>
      </c>
      <c r="K2739" t="s">
        <v>30</v>
      </c>
      <c r="L2739">
        <v>30000000</v>
      </c>
      <c r="M2739">
        <v>2013</v>
      </c>
      <c r="N2739">
        <v>5.9</v>
      </c>
      <c r="O2739">
        <f>Table1[[#This Row],[gross]]-Table1[[#This Row],[budget]]</f>
        <v>5266619</v>
      </c>
    </row>
    <row r="2740" spans="1:15" x14ac:dyDescent="0.3">
      <c r="A2740" t="s">
        <v>1556</v>
      </c>
      <c r="B2740">
        <v>359</v>
      </c>
      <c r="C2740">
        <v>100</v>
      </c>
      <c r="D2740">
        <v>35266619</v>
      </c>
      <c r="E2740" t="s">
        <v>1474</v>
      </c>
      <c r="F2740" t="s">
        <v>1879</v>
      </c>
      <c r="G2740" t="s">
        <v>6158</v>
      </c>
      <c r="H2740">
        <v>108248</v>
      </c>
      <c r="I2740">
        <v>371</v>
      </c>
      <c r="J2740" t="s">
        <v>29</v>
      </c>
      <c r="K2740" t="s">
        <v>30</v>
      </c>
      <c r="L2740">
        <v>30000000</v>
      </c>
      <c r="M2740">
        <v>2013</v>
      </c>
      <c r="N2740">
        <v>5.9</v>
      </c>
      <c r="O2740">
        <f>Table1[[#This Row],[gross]]-Table1[[#This Row],[budget]]</f>
        <v>5266619</v>
      </c>
    </row>
    <row r="2741" spans="1:15" x14ac:dyDescent="0.3">
      <c r="A2741" t="s">
        <v>4036</v>
      </c>
      <c r="B2741">
        <v>29</v>
      </c>
      <c r="C2741">
        <v>82</v>
      </c>
      <c r="D2741">
        <v>9628751</v>
      </c>
      <c r="E2741" t="s">
        <v>4698</v>
      </c>
      <c r="F2741" t="s">
        <v>6159</v>
      </c>
      <c r="G2741" t="s">
        <v>6160</v>
      </c>
      <c r="H2741">
        <v>5164</v>
      </c>
      <c r="I2741">
        <v>65</v>
      </c>
      <c r="J2741" t="s">
        <v>29</v>
      </c>
      <c r="K2741" t="s">
        <v>30</v>
      </c>
      <c r="L2741">
        <v>5000000</v>
      </c>
      <c r="M2741">
        <v>2000</v>
      </c>
      <c r="N2741">
        <v>5.9</v>
      </c>
      <c r="O2741">
        <f>Table1[[#This Row],[gross]]-Table1[[#This Row],[budget]]</f>
        <v>4628751</v>
      </c>
    </row>
    <row r="2742" spans="1:15" x14ac:dyDescent="0.3">
      <c r="A2742" t="s">
        <v>3765</v>
      </c>
      <c r="B2742">
        <v>128</v>
      </c>
      <c r="C2742">
        <v>112</v>
      </c>
      <c r="D2742">
        <v>39026186</v>
      </c>
      <c r="E2742" t="s">
        <v>699</v>
      </c>
      <c r="F2742" t="s">
        <v>6161</v>
      </c>
      <c r="G2742" t="s">
        <v>6162</v>
      </c>
      <c r="H2742">
        <v>48019</v>
      </c>
      <c r="I2742">
        <v>153</v>
      </c>
      <c r="J2742" t="s">
        <v>29</v>
      </c>
      <c r="K2742" t="s">
        <v>30</v>
      </c>
      <c r="L2742">
        <v>35000000</v>
      </c>
      <c r="M2742">
        <v>2011</v>
      </c>
      <c r="N2742">
        <v>5.9</v>
      </c>
      <c r="O2742">
        <f>Table1[[#This Row],[gross]]-Table1[[#This Row],[budget]]</f>
        <v>4026186</v>
      </c>
    </row>
    <row r="2743" spans="1:15" x14ac:dyDescent="0.3">
      <c r="A2743" t="s">
        <v>4038</v>
      </c>
      <c r="B2743">
        <v>125</v>
      </c>
      <c r="C2743">
        <v>81</v>
      </c>
      <c r="D2743">
        <v>7825820</v>
      </c>
      <c r="E2743" t="s">
        <v>1366</v>
      </c>
      <c r="F2743" t="s">
        <v>313</v>
      </c>
      <c r="G2743" t="s">
        <v>6163</v>
      </c>
      <c r="H2743">
        <v>13086</v>
      </c>
      <c r="I2743">
        <v>156</v>
      </c>
      <c r="J2743" t="s">
        <v>29</v>
      </c>
      <c r="K2743" t="s">
        <v>30</v>
      </c>
      <c r="L2743">
        <v>4000000</v>
      </c>
      <c r="M2743">
        <v>2006</v>
      </c>
      <c r="N2743">
        <v>5.9</v>
      </c>
      <c r="O2743">
        <f>Table1[[#This Row],[gross]]-Table1[[#This Row],[budget]]</f>
        <v>3825820</v>
      </c>
    </row>
    <row r="2744" spans="1:15" x14ac:dyDescent="0.3">
      <c r="A2744" t="s">
        <v>4061</v>
      </c>
      <c r="B2744">
        <v>277</v>
      </c>
      <c r="C2744">
        <v>92</v>
      </c>
      <c r="D2744">
        <v>42575718</v>
      </c>
      <c r="E2744" t="s">
        <v>626</v>
      </c>
      <c r="F2744" t="s">
        <v>5686</v>
      </c>
      <c r="G2744" t="s">
        <v>6164</v>
      </c>
      <c r="H2744">
        <v>83788</v>
      </c>
      <c r="I2744">
        <v>227</v>
      </c>
      <c r="J2744" t="s">
        <v>29</v>
      </c>
      <c r="K2744" t="s">
        <v>30</v>
      </c>
      <c r="L2744">
        <v>40000000</v>
      </c>
      <c r="M2744">
        <v>2011</v>
      </c>
      <c r="N2744">
        <v>5.9</v>
      </c>
      <c r="O2744">
        <f>Table1[[#This Row],[gross]]-Table1[[#This Row],[budget]]</f>
        <v>2575718</v>
      </c>
    </row>
    <row r="2745" spans="1:15" x14ac:dyDescent="0.3">
      <c r="A2745" t="s">
        <v>3968</v>
      </c>
      <c r="B2745">
        <v>225</v>
      </c>
      <c r="C2745">
        <v>99</v>
      </c>
      <c r="D2745">
        <v>62401264</v>
      </c>
      <c r="E2745" t="s">
        <v>39</v>
      </c>
      <c r="F2745" t="s">
        <v>400</v>
      </c>
      <c r="G2745" t="s">
        <v>6165</v>
      </c>
      <c r="H2745">
        <v>69484</v>
      </c>
      <c r="I2745">
        <v>323</v>
      </c>
      <c r="J2745" t="s">
        <v>29</v>
      </c>
      <c r="K2745" t="s">
        <v>200</v>
      </c>
      <c r="L2745">
        <v>60000000</v>
      </c>
      <c r="M2745">
        <v>2016</v>
      </c>
      <c r="N2745">
        <v>5.9</v>
      </c>
      <c r="O2745">
        <f>Table1[[#This Row],[gross]]-Table1[[#This Row],[budget]]</f>
        <v>2401264</v>
      </c>
    </row>
    <row r="2746" spans="1:15" x14ac:dyDescent="0.3">
      <c r="A2746" t="s">
        <v>4010</v>
      </c>
      <c r="B2746">
        <v>8</v>
      </c>
      <c r="C2746">
        <v>91</v>
      </c>
      <c r="D2746">
        <v>2712293</v>
      </c>
      <c r="E2746" t="s">
        <v>26</v>
      </c>
      <c r="F2746" t="s">
        <v>6166</v>
      </c>
      <c r="G2746" t="s">
        <v>6167</v>
      </c>
      <c r="H2746">
        <v>475</v>
      </c>
      <c r="I2746">
        <v>11</v>
      </c>
      <c r="J2746" t="s">
        <v>29</v>
      </c>
      <c r="K2746" t="s">
        <v>30</v>
      </c>
      <c r="L2746">
        <v>450000</v>
      </c>
      <c r="M2746">
        <v>1991</v>
      </c>
      <c r="N2746">
        <v>5.9</v>
      </c>
      <c r="O2746">
        <f>Table1[[#This Row],[gross]]-Table1[[#This Row],[budget]]</f>
        <v>2262293</v>
      </c>
    </row>
    <row r="2747" spans="1:15" x14ac:dyDescent="0.3">
      <c r="A2747" t="s">
        <v>3957</v>
      </c>
      <c r="B2747">
        <v>67</v>
      </c>
      <c r="C2747">
        <v>101</v>
      </c>
      <c r="D2747">
        <v>6851636</v>
      </c>
      <c r="E2747" t="s">
        <v>699</v>
      </c>
      <c r="F2747" t="s">
        <v>683</v>
      </c>
      <c r="G2747" t="s">
        <v>6168</v>
      </c>
      <c r="H2747">
        <v>13010</v>
      </c>
      <c r="I2747">
        <v>182</v>
      </c>
      <c r="J2747" t="s">
        <v>29</v>
      </c>
      <c r="K2747" t="s">
        <v>30</v>
      </c>
      <c r="L2747">
        <v>6000000</v>
      </c>
      <c r="M2747">
        <v>1999</v>
      </c>
      <c r="N2747">
        <v>5.9</v>
      </c>
      <c r="O2747">
        <f>Table1[[#This Row],[gross]]-Table1[[#This Row],[budget]]</f>
        <v>851636</v>
      </c>
    </row>
    <row r="2748" spans="1:15" x14ac:dyDescent="0.3">
      <c r="A2748" t="s">
        <v>3998</v>
      </c>
      <c r="B2748">
        <v>70</v>
      </c>
      <c r="C2748">
        <v>93</v>
      </c>
      <c r="D2748">
        <v>3500000</v>
      </c>
      <c r="E2748" t="s">
        <v>6169</v>
      </c>
      <c r="F2748" t="s">
        <v>3142</v>
      </c>
      <c r="G2748" t="s">
        <v>6170</v>
      </c>
      <c r="H2748">
        <v>10082</v>
      </c>
      <c r="I2748">
        <v>100</v>
      </c>
      <c r="J2748" t="s">
        <v>29</v>
      </c>
      <c r="K2748" t="s">
        <v>30</v>
      </c>
      <c r="L2748">
        <v>2700000</v>
      </c>
      <c r="M2748">
        <v>1986</v>
      </c>
      <c r="N2748">
        <v>5.9</v>
      </c>
      <c r="O2748">
        <f>Table1[[#This Row],[gross]]-Table1[[#This Row],[budget]]</f>
        <v>800000</v>
      </c>
    </row>
    <row r="2749" spans="1:15" x14ac:dyDescent="0.3">
      <c r="A2749" t="s">
        <v>4638</v>
      </c>
      <c r="B2749">
        <v>118</v>
      </c>
      <c r="C2749">
        <v>91</v>
      </c>
      <c r="D2749">
        <v>55747724</v>
      </c>
      <c r="E2749" t="s">
        <v>316</v>
      </c>
      <c r="F2749" t="s">
        <v>300</v>
      </c>
      <c r="G2749" t="s">
        <v>6171</v>
      </c>
      <c r="H2749">
        <v>18042</v>
      </c>
      <c r="I2749">
        <v>73</v>
      </c>
      <c r="J2749" t="s">
        <v>29</v>
      </c>
      <c r="K2749" t="s">
        <v>30</v>
      </c>
      <c r="L2749">
        <v>55000000</v>
      </c>
      <c r="M2749">
        <v>2013</v>
      </c>
      <c r="N2749">
        <v>5.9</v>
      </c>
      <c r="O2749">
        <f>Table1[[#This Row],[gross]]-Table1[[#This Row],[budget]]</f>
        <v>747724</v>
      </c>
    </row>
    <row r="2750" spans="1:15" x14ac:dyDescent="0.3">
      <c r="A2750" t="s">
        <v>4008</v>
      </c>
      <c r="B2750">
        <v>57</v>
      </c>
      <c r="C2750">
        <v>92</v>
      </c>
      <c r="D2750">
        <v>1400000</v>
      </c>
      <c r="E2750" t="s">
        <v>6172</v>
      </c>
      <c r="F2750" t="s">
        <v>6173</v>
      </c>
      <c r="G2750" t="s">
        <v>6174</v>
      </c>
      <c r="H2750">
        <v>1324</v>
      </c>
      <c r="I2750">
        <v>37</v>
      </c>
      <c r="J2750" t="s">
        <v>29</v>
      </c>
      <c r="K2750" t="s">
        <v>30</v>
      </c>
      <c r="L2750">
        <v>1100000</v>
      </c>
      <c r="M2750">
        <v>1987</v>
      </c>
      <c r="N2750">
        <v>5.9</v>
      </c>
      <c r="O2750">
        <f>Table1[[#This Row],[gross]]-Table1[[#This Row],[budget]]</f>
        <v>300000</v>
      </c>
    </row>
    <row r="2751" spans="1:15" x14ac:dyDescent="0.3">
      <c r="A2751" t="s">
        <v>3939</v>
      </c>
      <c r="B2751">
        <v>143</v>
      </c>
      <c r="C2751">
        <v>108</v>
      </c>
      <c r="D2751">
        <v>40203020</v>
      </c>
      <c r="E2751" t="s">
        <v>699</v>
      </c>
      <c r="F2751" t="s">
        <v>656</v>
      </c>
      <c r="G2751" t="s">
        <v>6175</v>
      </c>
      <c r="H2751">
        <v>74315</v>
      </c>
      <c r="I2751">
        <v>259</v>
      </c>
      <c r="J2751" t="s">
        <v>29</v>
      </c>
      <c r="K2751" t="s">
        <v>200</v>
      </c>
      <c r="L2751">
        <v>40000000</v>
      </c>
      <c r="M2751">
        <v>2004</v>
      </c>
      <c r="N2751">
        <v>5.9</v>
      </c>
      <c r="O2751">
        <f>Table1[[#This Row],[gross]]-Table1[[#This Row],[budget]]</f>
        <v>203020</v>
      </c>
    </row>
    <row r="2752" spans="1:15" x14ac:dyDescent="0.3">
      <c r="A2752" t="s">
        <v>3857</v>
      </c>
      <c r="B2752">
        <v>253</v>
      </c>
      <c r="C2752">
        <v>97</v>
      </c>
      <c r="D2752">
        <v>60128566</v>
      </c>
      <c r="E2752" t="s">
        <v>3100</v>
      </c>
      <c r="F2752" t="s">
        <v>1308</v>
      </c>
      <c r="G2752" t="s">
        <v>6176</v>
      </c>
      <c r="H2752">
        <v>131447</v>
      </c>
      <c r="I2752">
        <v>410</v>
      </c>
      <c r="J2752" t="s">
        <v>29</v>
      </c>
      <c r="K2752" t="s">
        <v>227</v>
      </c>
      <c r="L2752">
        <v>60000000</v>
      </c>
      <c r="M2752">
        <v>2010</v>
      </c>
      <c r="N2752">
        <v>5.9</v>
      </c>
      <c r="O2752">
        <f>Table1[[#This Row],[gross]]-Table1[[#This Row],[budget]]</f>
        <v>128566</v>
      </c>
    </row>
    <row r="2753" spans="1:15" x14ac:dyDescent="0.3">
      <c r="A2753" t="s">
        <v>2758</v>
      </c>
      <c r="B2753">
        <v>68</v>
      </c>
      <c r="C2753">
        <v>102</v>
      </c>
      <c r="D2753">
        <v>354704</v>
      </c>
      <c r="E2753" t="s">
        <v>135</v>
      </c>
      <c r="F2753" t="s">
        <v>1367</v>
      </c>
      <c r="G2753" t="s">
        <v>6177</v>
      </c>
      <c r="H2753">
        <v>2705</v>
      </c>
      <c r="I2753">
        <v>38</v>
      </c>
      <c r="J2753" t="s">
        <v>29</v>
      </c>
      <c r="K2753" t="s">
        <v>30</v>
      </c>
      <c r="L2753">
        <v>1300000</v>
      </c>
      <c r="M2753">
        <v>1987</v>
      </c>
      <c r="N2753">
        <v>5.9</v>
      </c>
      <c r="O2753">
        <f>Table1[[#This Row],[gross]]-Table1[[#This Row],[budget]]</f>
        <v>-945296</v>
      </c>
    </row>
    <row r="2754" spans="1:15" x14ac:dyDescent="0.3">
      <c r="A2754" t="s">
        <v>3371</v>
      </c>
      <c r="B2754">
        <v>88</v>
      </c>
      <c r="C2754">
        <v>113</v>
      </c>
      <c r="D2754">
        <v>18882880</v>
      </c>
      <c r="E2754" t="s">
        <v>73</v>
      </c>
      <c r="F2754" t="s">
        <v>5607</v>
      </c>
      <c r="G2754" t="s">
        <v>6178</v>
      </c>
      <c r="H2754">
        <v>20539</v>
      </c>
      <c r="I2754">
        <v>125</v>
      </c>
      <c r="J2754" t="s">
        <v>29</v>
      </c>
      <c r="K2754" t="s">
        <v>30</v>
      </c>
      <c r="L2754">
        <v>20000000</v>
      </c>
      <c r="M2754">
        <v>2007</v>
      </c>
      <c r="N2754">
        <v>5.9</v>
      </c>
      <c r="O2754">
        <f>Table1[[#This Row],[gross]]-Table1[[#This Row],[budget]]</f>
        <v>-1117120</v>
      </c>
    </row>
    <row r="2755" spans="1:15" x14ac:dyDescent="0.3">
      <c r="A2755" t="s">
        <v>3637</v>
      </c>
      <c r="B2755">
        <v>58</v>
      </c>
      <c r="C2755">
        <v>95</v>
      </c>
      <c r="D2755">
        <v>6739141</v>
      </c>
      <c r="E2755" t="s">
        <v>2211</v>
      </c>
      <c r="F2755" t="s">
        <v>2689</v>
      </c>
      <c r="G2755" t="s">
        <v>6179</v>
      </c>
      <c r="H2755">
        <v>23383</v>
      </c>
      <c r="I2755">
        <v>68</v>
      </c>
      <c r="J2755" t="s">
        <v>29</v>
      </c>
      <c r="K2755" t="s">
        <v>581</v>
      </c>
      <c r="L2755">
        <v>8000000</v>
      </c>
      <c r="M2755">
        <v>1992</v>
      </c>
      <c r="N2755">
        <v>5.9</v>
      </c>
      <c r="O2755">
        <f>Table1[[#This Row],[gross]]-Table1[[#This Row],[budget]]</f>
        <v>-1260859</v>
      </c>
    </row>
    <row r="2756" spans="1:15" x14ac:dyDescent="0.3">
      <c r="A2756" t="s">
        <v>3923</v>
      </c>
      <c r="B2756">
        <v>18</v>
      </c>
      <c r="C2756">
        <v>117</v>
      </c>
      <c r="D2756">
        <v>379643</v>
      </c>
      <c r="E2756" t="s">
        <v>92</v>
      </c>
      <c r="F2756" t="s">
        <v>795</v>
      </c>
      <c r="G2756" t="s">
        <v>6180</v>
      </c>
      <c r="H2756">
        <v>1573</v>
      </c>
      <c r="I2756">
        <v>29</v>
      </c>
      <c r="J2756" t="s">
        <v>29</v>
      </c>
      <c r="K2756" t="s">
        <v>30</v>
      </c>
      <c r="L2756">
        <v>2200000</v>
      </c>
      <c r="M2756">
        <v>2007</v>
      </c>
      <c r="N2756">
        <v>5.9</v>
      </c>
      <c r="O2756">
        <f>Table1[[#This Row],[gross]]-Table1[[#This Row],[budget]]</f>
        <v>-1820357</v>
      </c>
    </row>
    <row r="2757" spans="1:15" x14ac:dyDescent="0.3">
      <c r="A2757" t="s">
        <v>934</v>
      </c>
      <c r="B2757">
        <v>110</v>
      </c>
      <c r="C2757">
        <v>108</v>
      </c>
      <c r="D2757">
        <v>17803796</v>
      </c>
      <c r="E2757" t="s">
        <v>676</v>
      </c>
      <c r="F2757" t="s">
        <v>3418</v>
      </c>
      <c r="G2757" t="s">
        <v>6181</v>
      </c>
      <c r="H2757">
        <v>26100</v>
      </c>
      <c r="I2757">
        <v>97</v>
      </c>
      <c r="J2757" t="s">
        <v>29</v>
      </c>
      <c r="K2757" t="s">
        <v>30</v>
      </c>
      <c r="L2757">
        <v>20000000</v>
      </c>
      <c r="M2757">
        <v>2006</v>
      </c>
      <c r="N2757">
        <v>5.9</v>
      </c>
      <c r="O2757">
        <f>Table1[[#This Row],[gross]]-Table1[[#This Row],[budget]]</f>
        <v>-2196204</v>
      </c>
    </row>
    <row r="2758" spans="1:15" x14ac:dyDescent="0.3">
      <c r="A2758" t="s">
        <v>4015</v>
      </c>
      <c r="B2758">
        <v>47</v>
      </c>
      <c r="C2758">
        <v>90</v>
      </c>
      <c r="D2758">
        <v>75727</v>
      </c>
      <c r="E2758" t="s">
        <v>5492</v>
      </c>
      <c r="F2758" t="s">
        <v>6182</v>
      </c>
      <c r="G2758" t="s">
        <v>6183</v>
      </c>
      <c r="H2758">
        <v>5699</v>
      </c>
      <c r="I2758">
        <v>40</v>
      </c>
      <c r="J2758" t="s">
        <v>174</v>
      </c>
      <c r="K2758" t="s">
        <v>30</v>
      </c>
      <c r="L2758">
        <v>2500000</v>
      </c>
      <c r="M2758">
        <v>2008</v>
      </c>
      <c r="N2758">
        <v>5.9</v>
      </c>
      <c r="O2758">
        <f>Table1[[#This Row],[gross]]-Table1[[#This Row],[budget]]</f>
        <v>-2424273</v>
      </c>
    </row>
    <row r="2759" spans="1:15" x14ac:dyDescent="0.3">
      <c r="A2759" t="s">
        <v>3147</v>
      </c>
      <c r="B2759">
        <v>97</v>
      </c>
      <c r="C2759">
        <v>96</v>
      </c>
      <c r="D2759">
        <v>19351569</v>
      </c>
      <c r="E2759" t="s">
        <v>4570</v>
      </c>
      <c r="F2759" t="s">
        <v>6184</v>
      </c>
      <c r="G2759" t="s">
        <v>6185</v>
      </c>
      <c r="H2759">
        <v>33287</v>
      </c>
      <c r="I2759">
        <v>201</v>
      </c>
      <c r="J2759" t="s">
        <v>29</v>
      </c>
      <c r="K2759" t="s">
        <v>30</v>
      </c>
      <c r="L2759">
        <v>22000000</v>
      </c>
      <c r="M2759">
        <v>2001</v>
      </c>
      <c r="N2759">
        <v>5.9</v>
      </c>
      <c r="O2759">
        <f>Table1[[#This Row],[gross]]-Table1[[#This Row],[budget]]</f>
        <v>-2648431</v>
      </c>
    </row>
    <row r="2760" spans="1:15" x14ac:dyDescent="0.3">
      <c r="A2760" t="s">
        <v>3983</v>
      </c>
      <c r="B2760">
        <v>121</v>
      </c>
      <c r="C2760">
        <v>97</v>
      </c>
      <c r="D2760">
        <v>434417</v>
      </c>
      <c r="E2760" t="s">
        <v>92</v>
      </c>
      <c r="F2760" t="s">
        <v>1248</v>
      </c>
      <c r="G2760" t="s">
        <v>6186</v>
      </c>
      <c r="H2760">
        <v>8867</v>
      </c>
      <c r="I2760">
        <v>65</v>
      </c>
      <c r="J2760" t="s">
        <v>29</v>
      </c>
      <c r="K2760" t="s">
        <v>408</v>
      </c>
      <c r="L2760">
        <v>4600000</v>
      </c>
      <c r="M2760">
        <v>2007</v>
      </c>
      <c r="N2760">
        <v>5.9</v>
      </c>
      <c r="O2760">
        <f>Table1[[#This Row],[gross]]-Table1[[#This Row],[budget]]</f>
        <v>-4165583</v>
      </c>
    </row>
    <row r="2761" spans="1:15" x14ac:dyDescent="0.3">
      <c r="A2761" t="s">
        <v>3955</v>
      </c>
      <c r="B2761">
        <v>138</v>
      </c>
      <c r="C2761">
        <v>104</v>
      </c>
      <c r="D2761">
        <v>108229</v>
      </c>
      <c r="E2761" t="s">
        <v>4875</v>
      </c>
      <c r="F2761" t="s">
        <v>61</v>
      </c>
      <c r="G2761" t="s">
        <v>6187</v>
      </c>
      <c r="H2761">
        <v>30836</v>
      </c>
      <c r="I2761">
        <v>137</v>
      </c>
      <c r="J2761" t="s">
        <v>29</v>
      </c>
      <c r="K2761" t="s">
        <v>30</v>
      </c>
      <c r="L2761">
        <v>4500000</v>
      </c>
      <c r="M2761">
        <v>2009</v>
      </c>
      <c r="N2761">
        <v>5.9</v>
      </c>
      <c r="O2761">
        <f>Table1[[#This Row],[gross]]-Table1[[#This Row],[budget]]</f>
        <v>-4391771</v>
      </c>
    </row>
    <row r="2762" spans="1:15" x14ac:dyDescent="0.3">
      <c r="A2762" t="s">
        <v>2802</v>
      </c>
      <c r="B2762">
        <v>46</v>
      </c>
      <c r="C2762">
        <v>103</v>
      </c>
      <c r="D2762">
        <v>10411980</v>
      </c>
      <c r="E2762" t="s">
        <v>6188</v>
      </c>
      <c r="F2762" t="s">
        <v>6189</v>
      </c>
      <c r="G2762" t="s">
        <v>6190</v>
      </c>
      <c r="H2762">
        <v>22649</v>
      </c>
      <c r="I2762">
        <v>212</v>
      </c>
      <c r="J2762" t="s">
        <v>29</v>
      </c>
      <c r="K2762" t="s">
        <v>30</v>
      </c>
      <c r="L2762">
        <v>15000000</v>
      </c>
      <c r="M2762">
        <v>2004</v>
      </c>
      <c r="N2762">
        <v>5.9</v>
      </c>
      <c r="O2762">
        <f>Table1[[#This Row],[gross]]-Table1[[#This Row],[budget]]</f>
        <v>-4588020</v>
      </c>
    </row>
    <row r="2763" spans="1:15" x14ac:dyDescent="0.3">
      <c r="A2763" t="s">
        <v>4062</v>
      </c>
      <c r="B2763">
        <v>98</v>
      </c>
      <c r="C2763">
        <v>85</v>
      </c>
      <c r="D2763">
        <v>43905746</v>
      </c>
      <c r="E2763" t="s">
        <v>672</v>
      </c>
      <c r="F2763" t="s">
        <v>339</v>
      </c>
      <c r="G2763" t="s">
        <v>6191</v>
      </c>
      <c r="H2763">
        <v>77684</v>
      </c>
      <c r="I2763">
        <v>294</v>
      </c>
      <c r="J2763" t="s">
        <v>29</v>
      </c>
      <c r="K2763" t="s">
        <v>30</v>
      </c>
      <c r="L2763">
        <v>49000000</v>
      </c>
      <c r="M2763">
        <v>2001</v>
      </c>
      <c r="N2763">
        <v>5.9</v>
      </c>
      <c r="O2763">
        <f>Table1[[#This Row],[gross]]-Table1[[#This Row],[budget]]</f>
        <v>-5094254</v>
      </c>
    </row>
    <row r="2764" spans="1:15" x14ac:dyDescent="0.3">
      <c r="A2764" t="s">
        <v>1668</v>
      </c>
      <c r="B2764">
        <v>217</v>
      </c>
      <c r="C2764">
        <v>118</v>
      </c>
      <c r="D2764">
        <v>88761720</v>
      </c>
      <c r="E2764" t="s">
        <v>1674</v>
      </c>
      <c r="F2764" t="s">
        <v>729</v>
      </c>
      <c r="G2764" t="s">
        <v>6192</v>
      </c>
      <c r="H2764">
        <v>141179</v>
      </c>
      <c r="I2764">
        <v>419</v>
      </c>
      <c r="J2764" t="s">
        <v>29</v>
      </c>
      <c r="K2764" t="s">
        <v>200</v>
      </c>
      <c r="L2764">
        <v>95000000</v>
      </c>
      <c r="M2764">
        <v>2010</v>
      </c>
      <c r="N2764">
        <v>5.9</v>
      </c>
      <c r="O2764">
        <f>Table1[[#This Row],[gross]]-Table1[[#This Row],[budget]]</f>
        <v>-6238280</v>
      </c>
    </row>
    <row r="2765" spans="1:15" x14ac:dyDescent="0.3">
      <c r="A2765" t="s">
        <v>714</v>
      </c>
      <c r="B2765">
        <v>134</v>
      </c>
      <c r="C2765">
        <v>124</v>
      </c>
      <c r="D2765">
        <v>68473360</v>
      </c>
      <c r="E2765" t="s">
        <v>1050</v>
      </c>
      <c r="F2765" t="s">
        <v>6193</v>
      </c>
      <c r="G2765" t="s">
        <v>6194</v>
      </c>
      <c r="H2765">
        <v>49536</v>
      </c>
      <c r="I2765">
        <v>379</v>
      </c>
      <c r="J2765" t="s">
        <v>29</v>
      </c>
      <c r="K2765" t="s">
        <v>30</v>
      </c>
      <c r="L2765">
        <v>75000000</v>
      </c>
      <c r="M2765">
        <v>2000</v>
      </c>
      <c r="N2765">
        <v>5.9</v>
      </c>
      <c r="O2765">
        <f>Table1[[#This Row],[gross]]-Table1[[#This Row],[budget]]</f>
        <v>-6526640</v>
      </c>
    </row>
    <row r="2766" spans="1:15" x14ac:dyDescent="0.3">
      <c r="A2766" t="s">
        <v>3942</v>
      </c>
      <c r="B2766">
        <v>104</v>
      </c>
      <c r="C2766">
        <v>108</v>
      </c>
      <c r="D2766">
        <v>453079</v>
      </c>
      <c r="E2766" t="s">
        <v>676</v>
      </c>
      <c r="F2766" t="s">
        <v>6195</v>
      </c>
      <c r="G2766" t="s">
        <v>6196</v>
      </c>
      <c r="H2766">
        <v>4124</v>
      </c>
      <c r="I2766">
        <v>29</v>
      </c>
      <c r="J2766" t="s">
        <v>29</v>
      </c>
      <c r="K2766" t="s">
        <v>30</v>
      </c>
      <c r="L2766">
        <v>7000000</v>
      </c>
      <c r="M2766">
        <v>2010</v>
      </c>
      <c r="N2766">
        <v>5.9</v>
      </c>
      <c r="O2766">
        <f>Table1[[#This Row],[gross]]-Table1[[#This Row],[budget]]</f>
        <v>-6546921</v>
      </c>
    </row>
    <row r="2767" spans="1:15" x14ac:dyDescent="0.3">
      <c r="A2767" t="s">
        <v>3946</v>
      </c>
      <c r="B2767">
        <v>244</v>
      </c>
      <c r="C2767">
        <v>108</v>
      </c>
      <c r="D2767">
        <v>23070045</v>
      </c>
      <c r="E2767" t="s">
        <v>621</v>
      </c>
      <c r="F2767" t="s">
        <v>1266</v>
      </c>
      <c r="G2767" t="s">
        <v>6197</v>
      </c>
      <c r="H2767">
        <v>47003</v>
      </c>
      <c r="I2767">
        <v>215</v>
      </c>
      <c r="J2767" t="s">
        <v>29</v>
      </c>
      <c r="K2767" t="s">
        <v>30</v>
      </c>
      <c r="L2767">
        <v>30000000</v>
      </c>
      <c r="M2767">
        <v>2011</v>
      </c>
      <c r="N2767">
        <v>5.9</v>
      </c>
      <c r="O2767">
        <f>Table1[[#This Row],[gross]]-Table1[[#This Row],[budget]]</f>
        <v>-6929955</v>
      </c>
    </row>
    <row r="2768" spans="1:15" x14ac:dyDescent="0.3">
      <c r="A2768" t="s">
        <v>3962</v>
      </c>
      <c r="B2768">
        <v>260</v>
      </c>
      <c r="C2768">
        <v>100</v>
      </c>
      <c r="D2768">
        <v>22525921</v>
      </c>
      <c r="E2768" t="s">
        <v>676</v>
      </c>
      <c r="F2768" t="s">
        <v>478</v>
      </c>
      <c r="G2768" t="s">
        <v>6198</v>
      </c>
      <c r="H2768">
        <v>60596</v>
      </c>
      <c r="I2768">
        <v>158</v>
      </c>
      <c r="J2768" t="s">
        <v>29</v>
      </c>
      <c r="K2768" t="s">
        <v>30</v>
      </c>
      <c r="L2768">
        <v>30000000</v>
      </c>
      <c r="M2768">
        <v>2013</v>
      </c>
      <c r="N2768">
        <v>5.9</v>
      </c>
      <c r="O2768">
        <f>Table1[[#This Row],[gross]]-Table1[[#This Row],[budget]]</f>
        <v>-7474079</v>
      </c>
    </row>
    <row r="2769" spans="1:15" x14ac:dyDescent="0.3">
      <c r="A2769" t="s">
        <v>4418</v>
      </c>
      <c r="B2769">
        <v>27</v>
      </c>
      <c r="C2769">
        <v>88</v>
      </c>
      <c r="D2769">
        <v>9286314</v>
      </c>
      <c r="E2769" t="s">
        <v>39</v>
      </c>
      <c r="F2769" t="s">
        <v>6199</v>
      </c>
      <c r="G2769" t="s">
        <v>6200</v>
      </c>
      <c r="H2769">
        <v>4972</v>
      </c>
      <c r="I2769">
        <v>62</v>
      </c>
      <c r="J2769" t="s">
        <v>29</v>
      </c>
      <c r="K2769" t="s">
        <v>30</v>
      </c>
      <c r="L2769">
        <v>17000000</v>
      </c>
      <c r="M2769">
        <v>1991</v>
      </c>
      <c r="N2769">
        <v>5.9</v>
      </c>
      <c r="O2769">
        <f>Table1[[#This Row],[gross]]-Table1[[#This Row],[budget]]</f>
        <v>-7713686</v>
      </c>
    </row>
    <row r="2770" spans="1:15" x14ac:dyDescent="0.3">
      <c r="A2770" t="s">
        <v>4017</v>
      </c>
      <c r="B2770">
        <v>22</v>
      </c>
      <c r="C2770">
        <v>90</v>
      </c>
      <c r="D2770">
        <v>100503</v>
      </c>
      <c r="E2770" t="s">
        <v>289</v>
      </c>
      <c r="F2770" t="s">
        <v>6201</v>
      </c>
      <c r="G2770" t="s">
        <v>6202</v>
      </c>
      <c r="H2770">
        <v>7759</v>
      </c>
      <c r="I2770">
        <v>20</v>
      </c>
      <c r="J2770" t="s">
        <v>29</v>
      </c>
      <c r="K2770" t="s">
        <v>30</v>
      </c>
      <c r="L2770">
        <v>8000000</v>
      </c>
      <c r="M2770">
        <v>2009</v>
      </c>
      <c r="N2770">
        <v>5.9</v>
      </c>
      <c r="O2770">
        <f>Table1[[#This Row],[gross]]-Table1[[#This Row],[budget]]</f>
        <v>-7899497</v>
      </c>
    </row>
    <row r="2771" spans="1:15" x14ac:dyDescent="0.3">
      <c r="A2771" t="s">
        <v>3916</v>
      </c>
      <c r="B2771">
        <v>144</v>
      </c>
      <c r="C2771">
        <v>125</v>
      </c>
      <c r="D2771">
        <v>49875589</v>
      </c>
      <c r="E2771" t="s">
        <v>2094</v>
      </c>
      <c r="F2771" t="s">
        <v>1285</v>
      </c>
      <c r="G2771" t="s">
        <v>6203</v>
      </c>
      <c r="H2771">
        <v>28807</v>
      </c>
      <c r="I2771">
        <v>273</v>
      </c>
      <c r="J2771" t="s">
        <v>29</v>
      </c>
      <c r="K2771" t="s">
        <v>30</v>
      </c>
      <c r="L2771">
        <v>58000000</v>
      </c>
      <c r="M2771">
        <v>2012</v>
      </c>
      <c r="N2771">
        <v>5.9</v>
      </c>
      <c r="O2771">
        <f>Table1[[#This Row],[gross]]-Table1[[#This Row],[budget]]</f>
        <v>-8124411</v>
      </c>
    </row>
    <row r="2772" spans="1:15" x14ac:dyDescent="0.3">
      <c r="A2772" t="s">
        <v>4269</v>
      </c>
      <c r="B2772">
        <v>112</v>
      </c>
      <c r="C2772">
        <v>98</v>
      </c>
      <c r="D2772">
        <v>8662318</v>
      </c>
      <c r="E2772" t="s">
        <v>289</v>
      </c>
      <c r="F2772" t="s">
        <v>4369</v>
      </c>
      <c r="G2772" t="s">
        <v>6204</v>
      </c>
      <c r="H2772">
        <v>15033</v>
      </c>
      <c r="I2772">
        <v>75</v>
      </c>
      <c r="J2772" t="s">
        <v>29</v>
      </c>
      <c r="K2772" t="s">
        <v>30</v>
      </c>
      <c r="L2772">
        <v>17000000</v>
      </c>
      <c r="M2772">
        <v>2009</v>
      </c>
      <c r="N2772">
        <v>5.9</v>
      </c>
      <c r="O2772">
        <f>Table1[[#This Row],[gross]]-Table1[[#This Row],[budget]]</f>
        <v>-8337682</v>
      </c>
    </row>
    <row r="2773" spans="1:15" x14ac:dyDescent="0.3">
      <c r="A2773" t="s">
        <v>2673</v>
      </c>
      <c r="B2773">
        <v>93</v>
      </c>
      <c r="C2773">
        <v>124</v>
      </c>
      <c r="D2773">
        <v>41256277</v>
      </c>
      <c r="E2773" t="s">
        <v>175</v>
      </c>
      <c r="F2773" t="s">
        <v>6205</v>
      </c>
      <c r="G2773" t="s">
        <v>6206</v>
      </c>
      <c r="H2773">
        <v>46451</v>
      </c>
      <c r="I2773">
        <v>156</v>
      </c>
      <c r="J2773" t="s">
        <v>29</v>
      </c>
      <c r="K2773" t="s">
        <v>30</v>
      </c>
      <c r="L2773">
        <v>50000000</v>
      </c>
      <c r="M2773">
        <v>1997</v>
      </c>
      <c r="N2773">
        <v>5.9</v>
      </c>
      <c r="O2773">
        <f>Table1[[#This Row],[gross]]-Table1[[#This Row],[budget]]</f>
        <v>-8743723</v>
      </c>
    </row>
    <row r="2774" spans="1:15" x14ac:dyDescent="0.3">
      <c r="A2774" t="s">
        <v>3948</v>
      </c>
      <c r="B2774">
        <v>270</v>
      </c>
      <c r="C2774">
        <v>108</v>
      </c>
      <c r="D2774">
        <v>20981633</v>
      </c>
      <c r="E2774" t="s">
        <v>217</v>
      </c>
      <c r="F2774" t="s">
        <v>6207</v>
      </c>
      <c r="G2774" t="s">
        <v>6208</v>
      </c>
      <c r="H2774">
        <v>78256</v>
      </c>
      <c r="I2774">
        <v>492</v>
      </c>
      <c r="J2774" t="s">
        <v>29</v>
      </c>
      <c r="K2774" t="s">
        <v>30</v>
      </c>
      <c r="L2774">
        <v>30000000</v>
      </c>
      <c r="M2774">
        <v>2008</v>
      </c>
      <c r="N2774">
        <v>5.9</v>
      </c>
      <c r="O2774">
        <f>Table1[[#This Row],[gross]]-Table1[[#This Row],[budget]]</f>
        <v>-9018367</v>
      </c>
    </row>
    <row r="2775" spans="1:15" x14ac:dyDescent="0.3">
      <c r="A2775" t="s">
        <v>2044</v>
      </c>
      <c r="B2775">
        <v>25</v>
      </c>
      <c r="C2775">
        <v>96</v>
      </c>
      <c r="D2775">
        <v>35617599</v>
      </c>
      <c r="E2775" t="s">
        <v>3797</v>
      </c>
      <c r="F2775" t="s">
        <v>1521</v>
      </c>
      <c r="G2775" t="s">
        <v>6209</v>
      </c>
      <c r="H2775">
        <v>20688</v>
      </c>
      <c r="I2775">
        <v>47</v>
      </c>
      <c r="J2775" t="s">
        <v>29</v>
      </c>
      <c r="K2775" t="s">
        <v>30</v>
      </c>
      <c r="L2775">
        <v>45000000</v>
      </c>
      <c r="M2775">
        <v>1995</v>
      </c>
      <c r="N2775">
        <v>5.9</v>
      </c>
      <c r="O2775">
        <f>Table1[[#This Row],[gross]]-Table1[[#This Row],[budget]]</f>
        <v>-9382401</v>
      </c>
    </row>
    <row r="2776" spans="1:15" x14ac:dyDescent="0.3">
      <c r="A2776" t="s">
        <v>3351</v>
      </c>
      <c r="B2776">
        <v>90</v>
      </c>
      <c r="C2776">
        <v>90</v>
      </c>
      <c r="D2776">
        <v>17848322</v>
      </c>
      <c r="E2776" t="s">
        <v>289</v>
      </c>
      <c r="F2776" t="s">
        <v>1616</v>
      </c>
      <c r="G2776" t="s">
        <v>6210</v>
      </c>
      <c r="H2776">
        <v>18771</v>
      </c>
      <c r="I2776">
        <v>102</v>
      </c>
      <c r="J2776" t="s">
        <v>29</v>
      </c>
      <c r="K2776" t="s">
        <v>361</v>
      </c>
      <c r="L2776">
        <v>28000000</v>
      </c>
      <c r="M2776">
        <v>2004</v>
      </c>
      <c r="N2776">
        <v>5.9</v>
      </c>
      <c r="O2776">
        <f>Table1[[#This Row],[gross]]-Table1[[#This Row],[budget]]</f>
        <v>-10151678</v>
      </c>
    </row>
    <row r="2777" spans="1:15" x14ac:dyDescent="0.3">
      <c r="A2777" t="s">
        <v>3054</v>
      </c>
      <c r="B2777">
        <v>38</v>
      </c>
      <c r="C2777">
        <v>112</v>
      </c>
      <c r="D2777">
        <v>6734844</v>
      </c>
      <c r="E2777" t="s">
        <v>588</v>
      </c>
      <c r="F2777" t="s">
        <v>6211</v>
      </c>
      <c r="G2777" t="s">
        <v>6212</v>
      </c>
      <c r="H2777">
        <v>29591</v>
      </c>
      <c r="I2777">
        <v>118</v>
      </c>
      <c r="J2777" t="s">
        <v>29</v>
      </c>
      <c r="K2777" t="s">
        <v>30</v>
      </c>
      <c r="L2777">
        <v>17000000</v>
      </c>
      <c r="M2777">
        <v>1986</v>
      </c>
      <c r="N2777">
        <v>5.9</v>
      </c>
      <c r="O2777">
        <f>Table1[[#This Row],[gross]]-Table1[[#This Row],[budget]]</f>
        <v>-10265156</v>
      </c>
    </row>
    <row r="2778" spans="1:15" x14ac:dyDescent="0.3">
      <c r="A2778" t="s">
        <v>4012</v>
      </c>
      <c r="B2778">
        <v>21</v>
      </c>
      <c r="C2778">
        <v>91</v>
      </c>
      <c r="D2778">
        <v>2104000</v>
      </c>
      <c r="E2778" t="s">
        <v>305</v>
      </c>
      <c r="F2778" t="s">
        <v>3257</v>
      </c>
      <c r="G2778" t="s">
        <v>6213</v>
      </c>
      <c r="H2778">
        <v>1595</v>
      </c>
      <c r="I2778">
        <v>19</v>
      </c>
      <c r="J2778" t="s">
        <v>29</v>
      </c>
      <c r="K2778" t="s">
        <v>30</v>
      </c>
      <c r="L2778">
        <v>13000000</v>
      </c>
      <c r="M2778">
        <v>1996</v>
      </c>
      <c r="N2778">
        <v>5.9</v>
      </c>
      <c r="O2778">
        <f>Table1[[#This Row],[gross]]-Table1[[#This Row],[budget]]</f>
        <v>-10896000</v>
      </c>
    </row>
    <row r="2779" spans="1:15" x14ac:dyDescent="0.3">
      <c r="A2779" t="s">
        <v>4820</v>
      </c>
      <c r="B2779">
        <v>185</v>
      </c>
      <c r="C2779">
        <v>122</v>
      </c>
      <c r="D2779">
        <v>52397389</v>
      </c>
      <c r="E2779" t="s">
        <v>6214</v>
      </c>
      <c r="F2779" t="s">
        <v>468</v>
      </c>
      <c r="G2779" t="s">
        <v>6215</v>
      </c>
      <c r="H2779">
        <v>132954</v>
      </c>
      <c r="I2779">
        <v>514</v>
      </c>
      <c r="J2779" t="s">
        <v>29</v>
      </c>
      <c r="K2779" t="s">
        <v>30</v>
      </c>
      <c r="L2779">
        <v>65000000</v>
      </c>
      <c r="M2779">
        <v>2004</v>
      </c>
      <c r="N2779">
        <v>5.9</v>
      </c>
      <c r="O2779">
        <f>Table1[[#This Row],[gross]]-Table1[[#This Row],[budget]]</f>
        <v>-12602611</v>
      </c>
    </row>
    <row r="2780" spans="1:15" x14ac:dyDescent="0.3">
      <c r="A2780" t="s">
        <v>3796</v>
      </c>
      <c r="B2780">
        <v>158</v>
      </c>
      <c r="C2780">
        <v>108</v>
      </c>
      <c r="D2780">
        <v>16930884</v>
      </c>
      <c r="E2780" t="s">
        <v>140</v>
      </c>
      <c r="F2780" t="s">
        <v>34</v>
      </c>
      <c r="G2780" t="s">
        <v>6216</v>
      </c>
      <c r="H2780">
        <v>65628</v>
      </c>
      <c r="I2780">
        <v>262</v>
      </c>
      <c r="J2780" t="s">
        <v>29</v>
      </c>
      <c r="K2780" t="s">
        <v>30</v>
      </c>
      <c r="L2780">
        <v>30000000</v>
      </c>
      <c r="M2780">
        <v>2007</v>
      </c>
      <c r="N2780">
        <v>5.9</v>
      </c>
      <c r="O2780">
        <f>Table1[[#This Row],[gross]]-Table1[[#This Row],[budget]]</f>
        <v>-13069116</v>
      </c>
    </row>
    <row r="2781" spans="1:15" x14ac:dyDescent="0.3">
      <c r="A2781" t="s">
        <v>1160</v>
      </c>
      <c r="B2781">
        <v>298</v>
      </c>
      <c r="C2781">
        <v>125</v>
      </c>
      <c r="D2781">
        <v>26616999</v>
      </c>
      <c r="E2781" t="s">
        <v>3674</v>
      </c>
      <c r="F2781" t="s">
        <v>6217</v>
      </c>
      <c r="G2781" t="s">
        <v>3365</v>
      </c>
      <c r="H2781">
        <v>92461</v>
      </c>
      <c r="I2781">
        <v>347</v>
      </c>
      <c r="J2781" t="s">
        <v>29</v>
      </c>
      <c r="K2781" t="s">
        <v>30</v>
      </c>
      <c r="L2781">
        <v>40000000</v>
      </c>
      <c r="M2781">
        <v>2013</v>
      </c>
      <c r="N2781">
        <v>5.9</v>
      </c>
      <c r="O2781">
        <f>Table1[[#This Row],[gross]]-Table1[[#This Row],[budget]]</f>
        <v>-13383001</v>
      </c>
    </row>
    <row r="2782" spans="1:15" x14ac:dyDescent="0.3">
      <c r="A2782" t="s">
        <v>346</v>
      </c>
      <c r="B2782">
        <v>117</v>
      </c>
      <c r="C2782">
        <v>98</v>
      </c>
      <c r="D2782">
        <v>55585389</v>
      </c>
      <c r="E2782" t="s">
        <v>1366</v>
      </c>
      <c r="F2782" t="s">
        <v>1302</v>
      </c>
      <c r="G2782" t="s">
        <v>6218</v>
      </c>
      <c r="H2782">
        <v>64121</v>
      </c>
      <c r="I2782">
        <v>241</v>
      </c>
      <c r="J2782" t="s">
        <v>29</v>
      </c>
      <c r="K2782" t="s">
        <v>30</v>
      </c>
      <c r="L2782">
        <v>69000000</v>
      </c>
      <c r="M2782">
        <v>1998</v>
      </c>
      <c r="N2782">
        <v>5.9</v>
      </c>
      <c r="O2782">
        <f>Table1[[#This Row],[gross]]-Table1[[#This Row],[budget]]</f>
        <v>-13414611</v>
      </c>
    </row>
    <row r="2783" spans="1:15" x14ac:dyDescent="0.3">
      <c r="A2783" t="s">
        <v>4001</v>
      </c>
      <c r="B2783">
        <v>40</v>
      </c>
      <c r="C2783">
        <v>93</v>
      </c>
      <c r="D2783">
        <v>1181197</v>
      </c>
      <c r="E2783" t="s">
        <v>269</v>
      </c>
      <c r="F2783" t="s">
        <v>3077</v>
      </c>
      <c r="G2783" t="s">
        <v>6219</v>
      </c>
      <c r="H2783">
        <v>3299</v>
      </c>
      <c r="I2783">
        <v>24</v>
      </c>
      <c r="J2783" t="s">
        <v>29</v>
      </c>
      <c r="K2783" t="s">
        <v>30</v>
      </c>
      <c r="L2783">
        <v>15500000</v>
      </c>
      <c r="M2783">
        <v>2005</v>
      </c>
      <c r="N2783">
        <v>5.9</v>
      </c>
      <c r="O2783">
        <f>Table1[[#This Row],[gross]]-Table1[[#This Row],[budget]]</f>
        <v>-14318803</v>
      </c>
    </row>
    <row r="2784" spans="1:15" x14ac:dyDescent="0.3">
      <c r="A2784" t="s">
        <v>4004</v>
      </c>
      <c r="B2784">
        <v>50</v>
      </c>
      <c r="C2784">
        <v>93</v>
      </c>
      <c r="D2784">
        <v>20380</v>
      </c>
      <c r="E2784" t="s">
        <v>6220</v>
      </c>
      <c r="F2784" t="s">
        <v>1338</v>
      </c>
      <c r="G2784" t="s">
        <v>6221</v>
      </c>
      <c r="H2784">
        <v>7519</v>
      </c>
      <c r="I2784">
        <v>39</v>
      </c>
      <c r="J2784" t="s">
        <v>29</v>
      </c>
      <c r="K2784" t="s">
        <v>30</v>
      </c>
      <c r="L2784">
        <v>15000000</v>
      </c>
      <c r="M2784">
        <v>2007</v>
      </c>
      <c r="N2784">
        <v>5.9</v>
      </c>
      <c r="O2784">
        <f>Table1[[#This Row],[gross]]-Table1[[#This Row],[budget]]</f>
        <v>-14979620</v>
      </c>
    </row>
    <row r="2785" spans="1:15" x14ac:dyDescent="0.3">
      <c r="A2785" t="s">
        <v>3001</v>
      </c>
      <c r="B2785">
        <v>53</v>
      </c>
      <c r="C2785">
        <v>134</v>
      </c>
      <c r="D2785">
        <v>37600435</v>
      </c>
      <c r="E2785" t="s">
        <v>6222</v>
      </c>
      <c r="F2785" t="s">
        <v>4140</v>
      </c>
      <c r="G2785" t="s">
        <v>6223</v>
      </c>
      <c r="H2785">
        <v>55350</v>
      </c>
      <c r="I2785">
        <v>180</v>
      </c>
      <c r="J2785" t="s">
        <v>29</v>
      </c>
      <c r="K2785" t="s">
        <v>30</v>
      </c>
      <c r="L2785">
        <v>55000000</v>
      </c>
      <c r="M2785">
        <v>1995</v>
      </c>
      <c r="N2785">
        <v>5.9</v>
      </c>
      <c r="O2785">
        <f>Table1[[#This Row],[gross]]-Table1[[#This Row],[budget]]</f>
        <v>-17399565</v>
      </c>
    </row>
    <row r="2786" spans="1:15" x14ac:dyDescent="0.3">
      <c r="A2786" t="s">
        <v>3099</v>
      </c>
      <c r="B2786">
        <v>101</v>
      </c>
      <c r="C2786">
        <v>99</v>
      </c>
      <c r="D2786">
        <v>8712564</v>
      </c>
      <c r="E2786" t="s">
        <v>140</v>
      </c>
      <c r="F2786" t="s">
        <v>3902</v>
      </c>
      <c r="G2786" t="s">
        <v>6224</v>
      </c>
      <c r="H2786">
        <v>16555</v>
      </c>
      <c r="I2786">
        <v>139</v>
      </c>
      <c r="J2786" t="s">
        <v>29</v>
      </c>
      <c r="K2786" t="s">
        <v>30</v>
      </c>
      <c r="L2786">
        <v>27000000</v>
      </c>
      <c r="M2786">
        <v>2004</v>
      </c>
      <c r="N2786">
        <v>5.9</v>
      </c>
      <c r="O2786">
        <f>Table1[[#This Row],[gross]]-Table1[[#This Row],[budget]]</f>
        <v>-18287436</v>
      </c>
    </row>
    <row r="2787" spans="1:15" x14ac:dyDescent="0.3">
      <c r="A2787" t="s">
        <v>3712</v>
      </c>
      <c r="B2787">
        <v>63</v>
      </c>
      <c r="C2787">
        <v>90</v>
      </c>
      <c r="D2787">
        <v>5108820</v>
      </c>
      <c r="E2787" t="s">
        <v>269</v>
      </c>
      <c r="F2787" t="s">
        <v>3944</v>
      </c>
      <c r="G2787" t="s">
        <v>6225</v>
      </c>
      <c r="H2787">
        <v>12519</v>
      </c>
      <c r="I2787">
        <v>112</v>
      </c>
      <c r="J2787" t="s">
        <v>29</v>
      </c>
      <c r="K2787" t="s">
        <v>30</v>
      </c>
      <c r="L2787">
        <v>24000000</v>
      </c>
      <c r="M2787">
        <v>2000</v>
      </c>
      <c r="N2787">
        <v>5.9</v>
      </c>
      <c r="O2787">
        <f>Table1[[#This Row],[gross]]-Table1[[#This Row],[budget]]</f>
        <v>-18891180</v>
      </c>
    </row>
    <row r="2788" spans="1:15" x14ac:dyDescent="0.3">
      <c r="A2788" t="s">
        <v>3862</v>
      </c>
      <c r="B2788">
        <v>80</v>
      </c>
      <c r="C2788">
        <v>112</v>
      </c>
      <c r="D2788">
        <v>19151864</v>
      </c>
      <c r="E2788" t="s">
        <v>289</v>
      </c>
      <c r="F2788" t="s">
        <v>6226</v>
      </c>
      <c r="G2788" t="s">
        <v>6227</v>
      </c>
      <c r="H2788">
        <v>36983</v>
      </c>
      <c r="I2788">
        <v>100</v>
      </c>
      <c r="J2788" t="s">
        <v>29</v>
      </c>
      <c r="K2788" t="s">
        <v>30</v>
      </c>
      <c r="L2788">
        <v>40000000</v>
      </c>
      <c r="M2788">
        <v>2008</v>
      </c>
      <c r="N2788">
        <v>5.9</v>
      </c>
      <c r="O2788">
        <f>Table1[[#This Row],[gross]]-Table1[[#This Row],[budget]]</f>
        <v>-20848136</v>
      </c>
    </row>
    <row r="2789" spans="1:15" x14ac:dyDescent="0.3">
      <c r="A2789" t="s">
        <v>4065</v>
      </c>
      <c r="B2789">
        <v>183</v>
      </c>
      <c r="C2789">
        <v>106</v>
      </c>
      <c r="D2789">
        <v>68558662</v>
      </c>
      <c r="E2789" t="s">
        <v>1674</v>
      </c>
      <c r="F2789" t="s">
        <v>729</v>
      </c>
      <c r="G2789" t="s">
        <v>6228</v>
      </c>
      <c r="H2789">
        <v>86627</v>
      </c>
      <c r="I2789">
        <v>204</v>
      </c>
      <c r="J2789" t="s">
        <v>29</v>
      </c>
      <c r="K2789" t="s">
        <v>30</v>
      </c>
      <c r="L2789">
        <v>90000000</v>
      </c>
      <c r="M2789">
        <v>2013</v>
      </c>
      <c r="N2789">
        <v>5.9</v>
      </c>
      <c r="O2789">
        <f>Table1[[#This Row],[gross]]-Table1[[#This Row],[budget]]</f>
        <v>-21441338</v>
      </c>
    </row>
    <row r="2790" spans="1:15" x14ac:dyDescent="0.3">
      <c r="A2790" t="s">
        <v>4432</v>
      </c>
      <c r="B2790">
        <v>70</v>
      </c>
      <c r="C2790">
        <v>91</v>
      </c>
      <c r="D2790">
        <v>18438149</v>
      </c>
      <c r="E2790" t="s">
        <v>73</v>
      </c>
      <c r="F2790" t="s">
        <v>1937</v>
      </c>
      <c r="G2790" t="s">
        <v>6229</v>
      </c>
      <c r="H2790">
        <v>30842</v>
      </c>
      <c r="I2790">
        <v>93</v>
      </c>
      <c r="J2790" t="s">
        <v>29</v>
      </c>
      <c r="K2790" t="s">
        <v>30</v>
      </c>
      <c r="L2790">
        <v>40000000</v>
      </c>
      <c r="M2790">
        <v>2012</v>
      </c>
      <c r="N2790">
        <v>5.9</v>
      </c>
      <c r="O2790">
        <f>Table1[[#This Row],[gross]]-Table1[[#This Row],[budget]]</f>
        <v>-21561851</v>
      </c>
    </row>
    <row r="2791" spans="1:15" x14ac:dyDescent="0.3">
      <c r="A2791" t="s">
        <v>3901</v>
      </c>
      <c r="B2791">
        <v>105</v>
      </c>
      <c r="C2791">
        <v>88</v>
      </c>
      <c r="D2791">
        <v>28133159</v>
      </c>
      <c r="E2791" t="s">
        <v>296</v>
      </c>
      <c r="F2791" t="s">
        <v>1302</v>
      </c>
      <c r="G2791" t="s">
        <v>6230</v>
      </c>
      <c r="H2791">
        <v>30055</v>
      </c>
      <c r="I2791">
        <v>70</v>
      </c>
      <c r="J2791" t="s">
        <v>29</v>
      </c>
      <c r="K2791" t="s">
        <v>30</v>
      </c>
      <c r="L2791">
        <v>50000000</v>
      </c>
      <c r="M2791">
        <v>2006</v>
      </c>
      <c r="N2791">
        <v>5.9</v>
      </c>
      <c r="O2791">
        <f>Table1[[#This Row],[gross]]-Table1[[#This Row],[budget]]</f>
        <v>-21866841</v>
      </c>
    </row>
    <row r="2792" spans="1:15" x14ac:dyDescent="0.3">
      <c r="A2792" t="s">
        <v>528</v>
      </c>
      <c r="B2792">
        <v>99</v>
      </c>
      <c r="C2792">
        <v>95</v>
      </c>
      <c r="D2792">
        <v>27067160</v>
      </c>
      <c r="E2792" t="s">
        <v>699</v>
      </c>
      <c r="F2792" t="s">
        <v>55</v>
      </c>
      <c r="G2792" t="s">
        <v>6231</v>
      </c>
      <c r="H2792">
        <v>18404</v>
      </c>
      <c r="I2792">
        <v>150</v>
      </c>
      <c r="J2792" t="s">
        <v>29</v>
      </c>
      <c r="K2792" t="s">
        <v>30</v>
      </c>
      <c r="L2792">
        <v>50000000</v>
      </c>
      <c r="M2792">
        <v>1999</v>
      </c>
      <c r="N2792">
        <v>5.9</v>
      </c>
      <c r="O2792">
        <f>Table1[[#This Row],[gross]]-Table1[[#This Row],[budget]]</f>
        <v>-22932840</v>
      </c>
    </row>
    <row r="2793" spans="1:15" x14ac:dyDescent="0.3">
      <c r="A2793" t="s">
        <v>4288</v>
      </c>
      <c r="B2793">
        <v>124</v>
      </c>
      <c r="C2793">
        <v>96</v>
      </c>
      <c r="D2793">
        <v>56684819</v>
      </c>
      <c r="E2793" t="s">
        <v>248</v>
      </c>
      <c r="F2793" t="s">
        <v>4365</v>
      </c>
      <c r="G2793" t="s">
        <v>6232</v>
      </c>
      <c r="H2793">
        <v>103787</v>
      </c>
      <c r="I2793">
        <v>615</v>
      </c>
      <c r="J2793" t="s">
        <v>29</v>
      </c>
      <c r="K2793" t="s">
        <v>30</v>
      </c>
      <c r="L2793">
        <v>80000000</v>
      </c>
      <c r="M2793">
        <v>2002</v>
      </c>
      <c r="N2793">
        <v>5.9</v>
      </c>
      <c r="O2793">
        <f>Table1[[#This Row],[gross]]-Table1[[#This Row],[budget]]</f>
        <v>-23315181</v>
      </c>
    </row>
    <row r="2794" spans="1:15" x14ac:dyDescent="0.3">
      <c r="A2794" t="s">
        <v>3750</v>
      </c>
      <c r="B2794">
        <v>40</v>
      </c>
      <c r="C2794">
        <v>101</v>
      </c>
      <c r="D2794">
        <v>14942422</v>
      </c>
      <c r="E2794" t="s">
        <v>1576</v>
      </c>
      <c r="F2794" t="s">
        <v>1302</v>
      </c>
      <c r="G2794" t="s">
        <v>6233</v>
      </c>
      <c r="H2794">
        <v>14226</v>
      </c>
      <c r="I2794">
        <v>60</v>
      </c>
      <c r="J2794" t="s">
        <v>29</v>
      </c>
      <c r="K2794" t="s">
        <v>30</v>
      </c>
      <c r="L2794">
        <v>40000000</v>
      </c>
      <c r="M2794">
        <v>1995</v>
      </c>
      <c r="N2794">
        <v>5.9</v>
      </c>
      <c r="O2794">
        <f>Table1[[#This Row],[gross]]-Table1[[#This Row],[budget]]</f>
        <v>-25057578</v>
      </c>
    </row>
    <row r="2795" spans="1:15" x14ac:dyDescent="0.3">
      <c r="A2795" t="s">
        <v>451</v>
      </c>
      <c r="B2795">
        <v>40</v>
      </c>
      <c r="C2795">
        <v>99</v>
      </c>
      <c r="D2795">
        <v>14358033</v>
      </c>
      <c r="E2795" t="s">
        <v>6234</v>
      </c>
      <c r="F2795" t="s">
        <v>6235</v>
      </c>
      <c r="G2795" t="s">
        <v>6236</v>
      </c>
      <c r="H2795">
        <v>17365</v>
      </c>
      <c r="I2795">
        <v>66</v>
      </c>
      <c r="J2795" t="s">
        <v>29</v>
      </c>
      <c r="K2795" t="s">
        <v>30</v>
      </c>
      <c r="L2795">
        <v>40000000</v>
      </c>
      <c r="M2795">
        <v>1992</v>
      </c>
      <c r="N2795">
        <v>5.9</v>
      </c>
      <c r="O2795">
        <f>Table1[[#This Row],[gross]]-Table1[[#This Row],[budget]]</f>
        <v>-25641967</v>
      </c>
    </row>
    <row r="2796" spans="1:15" x14ac:dyDescent="0.3">
      <c r="A2796" t="s">
        <v>3071</v>
      </c>
      <c r="B2796">
        <v>157</v>
      </c>
      <c r="C2796">
        <v>109</v>
      </c>
      <c r="D2796">
        <v>13838130</v>
      </c>
      <c r="E2796" t="s">
        <v>5371</v>
      </c>
      <c r="F2796" t="s">
        <v>2479</v>
      </c>
      <c r="G2796" t="s">
        <v>6237</v>
      </c>
      <c r="H2796">
        <v>35990</v>
      </c>
      <c r="I2796">
        <v>157</v>
      </c>
      <c r="J2796" t="s">
        <v>29</v>
      </c>
      <c r="K2796" t="s">
        <v>30</v>
      </c>
      <c r="L2796">
        <v>40000000</v>
      </c>
      <c r="M2796">
        <v>2009</v>
      </c>
      <c r="N2796">
        <v>5.9</v>
      </c>
      <c r="O2796">
        <f>Table1[[#This Row],[gross]]-Table1[[#This Row],[budget]]</f>
        <v>-26161870</v>
      </c>
    </row>
    <row r="2797" spans="1:15" x14ac:dyDescent="0.3">
      <c r="A2797" t="s">
        <v>3918</v>
      </c>
      <c r="B2797">
        <v>113</v>
      </c>
      <c r="C2797">
        <v>125</v>
      </c>
      <c r="D2797">
        <v>15738632</v>
      </c>
      <c r="E2797" t="s">
        <v>1562</v>
      </c>
      <c r="F2797" t="s">
        <v>5345</v>
      </c>
      <c r="G2797" t="s">
        <v>6238</v>
      </c>
      <c r="H2797">
        <v>38076</v>
      </c>
      <c r="I2797">
        <v>399</v>
      </c>
      <c r="J2797" t="s">
        <v>29</v>
      </c>
      <c r="K2797" t="s">
        <v>30</v>
      </c>
      <c r="L2797">
        <v>42000000</v>
      </c>
      <c r="M2797">
        <v>2001</v>
      </c>
      <c r="N2797">
        <v>5.9</v>
      </c>
      <c r="O2797">
        <f>Table1[[#This Row],[gross]]-Table1[[#This Row],[budget]]</f>
        <v>-26261368</v>
      </c>
    </row>
    <row r="2798" spans="1:15" x14ac:dyDescent="0.3">
      <c r="A2798" t="s">
        <v>518</v>
      </c>
      <c r="B2798">
        <v>105</v>
      </c>
      <c r="C2798">
        <v>96</v>
      </c>
      <c r="D2798">
        <v>32122249</v>
      </c>
      <c r="E2798" t="s">
        <v>338</v>
      </c>
      <c r="F2798" t="s">
        <v>44</v>
      </c>
      <c r="G2798" t="s">
        <v>6239</v>
      </c>
      <c r="H2798">
        <v>69319</v>
      </c>
      <c r="I2798">
        <v>138</v>
      </c>
      <c r="J2798" t="s">
        <v>29</v>
      </c>
      <c r="K2798" t="s">
        <v>30</v>
      </c>
      <c r="L2798">
        <v>60000000</v>
      </c>
      <c r="M2798">
        <v>2002</v>
      </c>
      <c r="N2798">
        <v>5.9</v>
      </c>
      <c r="O2798">
        <f>Table1[[#This Row],[gross]]-Table1[[#This Row],[budget]]</f>
        <v>-27877751</v>
      </c>
    </row>
    <row r="2799" spans="1:15" x14ac:dyDescent="0.3">
      <c r="A2799" t="s">
        <v>714</v>
      </c>
      <c r="B2799">
        <v>137</v>
      </c>
      <c r="C2799">
        <v>129</v>
      </c>
      <c r="D2799">
        <v>45356386</v>
      </c>
      <c r="E2799" t="s">
        <v>4339</v>
      </c>
      <c r="F2799" t="s">
        <v>1210</v>
      </c>
      <c r="G2799" t="s">
        <v>6240</v>
      </c>
      <c r="H2799">
        <v>71574</v>
      </c>
      <c r="I2799">
        <v>244</v>
      </c>
      <c r="J2799" t="s">
        <v>174</v>
      </c>
      <c r="K2799" t="s">
        <v>30</v>
      </c>
      <c r="L2799">
        <v>75000000</v>
      </c>
      <c r="M2799">
        <v>2005</v>
      </c>
      <c r="N2799">
        <v>5.9</v>
      </c>
      <c r="O2799">
        <f>Table1[[#This Row],[gross]]-Table1[[#This Row],[budget]]</f>
        <v>-29643614</v>
      </c>
    </row>
    <row r="2800" spans="1:15" x14ac:dyDescent="0.3">
      <c r="A2800" t="s">
        <v>2194</v>
      </c>
      <c r="B2800">
        <v>96</v>
      </c>
      <c r="C2800">
        <v>131</v>
      </c>
      <c r="D2800">
        <v>25528495</v>
      </c>
      <c r="E2800" t="s">
        <v>6241</v>
      </c>
      <c r="F2800" t="s">
        <v>40</v>
      </c>
      <c r="G2800" t="s">
        <v>6242</v>
      </c>
      <c r="H2800">
        <v>28099</v>
      </c>
      <c r="I2800">
        <v>220</v>
      </c>
      <c r="J2800" t="s">
        <v>29</v>
      </c>
      <c r="K2800" t="s">
        <v>200</v>
      </c>
      <c r="L2800">
        <v>57000000</v>
      </c>
      <c r="M2800">
        <v>2001</v>
      </c>
      <c r="N2800">
        <v>5.9</v>
      </c>
      <c r="O2800">
        <f>Table1[[#This Row],[gross]]-Table1[[#This Row],[budget]]</f>
        <v>-31471505</v>
      </c>
    </row>
    <row r="2801" spans="1:15" x14ac:dyDescent="0.3">
      <c r="A2801" t="s">
        <v>3144</v>
      </c>
      <c r="B2801">
        <v>393</v>
      </c>
      <c r="C2801">
        <v>105</v>
      </c>
      <c r="D2801">
        <v>37516013</v>
      </c>
      <c r="E2801" t="s">
        <v>5296</v>
      </c>
      <c r="F2801" t="s">
        <v>1377</v>
      </c>
      <c r="G2801" t="s">
        <v>6243</v>
      </c>
      <c r="H2801">
        <v>128629</v>
      </c>
      <c r="I2801">
        <v>348</v>
      </c>
      <c r="J2801" t="s">
        <v>29</v>
      </c>
      <c r="K2801" t="s">
        <v>30</v>
      </c>
      <c r="L2801">
        <v>69000000</v>
      </c>
      <c r="M2801">
        <v>2012</v>
      </c>
      <c r="N2801">
        <v>5.9</v>
      </c>
      <c r="O2801">
        <f>Table1[[#This Row],[gross]]-Table1[[#This Row],[budget]]</f>
        <v>-31483987</v>
      </c>
    </row>
    <row r="2802" spans="1:15" x14ac:dyDescent="0.3">
      <c r="A2802" t="s">
        <v>134</v>
      </c>
      <c r="B2802">
        <v>78</v>
      </c>
      <c r="C2802">
        <v>172</v>
      </c>
      <c r="D2802">
        <v>22843047</v>
      </c>
      <c r="E2802" t="s">
        <v>6244</v>
      </c>
      <c r="F2802" t="s">
        <v>973</v>
      </c>
      <c r="G2802" t="s">
        <v>6245</v>
      </c>
      <c r="H2802">
        <v>6082</v>
      </c>
      <c r="I2802">
        <v>207</v>
      </c>
      <c r="J2802" t="s">
        <v>29</v>
      </c>
      <c r="K2802" t="s">
        <v>30</v>
      </c>
      <c r="L2802">
        <v>55000000</v>
      </c>
      <c r="M2802">
        <v>1998</v>
      </c>
      <c r="N2802">
        <v>5.9</v>
      </c>
      <c r="O2802">
        <f>Table1[[#This Row],[gross]]-Table1[[#This Row],[budget]]</f>
        <v>-32156953</v>
      </c>
    </row>
    <row r="2803" spans="1:15" x14ac:dyDescent="0.3">
      <c r="A2803" t="s">
        <v>4354</v>
      </c>
      <c r="B2803">
        <v>22</v>
      </c>
      <c r="C2803">
        <v>99</v>
      </c>
      <c r="D2803">
        <v>16671505</v>
      </c>
      <c r="E2803" t="s">
        <v>6246</v>
      </c>
      <c r="F2803" t="s">
        <v>5499</v>
      </c>
      <c r="G2803" t="s">
        <v>6247</v>
      </c>
      <c r="H2803">
        <v>33186</v>
      </c>
      <c r="I2803">
        <v>78</v>
      </c>
      <c r="J2803" t="s">
        <v>29</v>
      </c>
      <c r="K2803" t="s">
        <v>30</v>
      </c>
      <c r="L2803">
        <v>50000000</v>
      </c>
      <c r="M2803">
        <v>1994</v>
      </c>
      <c r="N2803">
        <v>5.9</v>
      </c>
      <c r="O2803">
        <f>Table1[[#This Row],[gross]]-Table1[[#This Row],[budget]]</f>
        <v>-33328495</v>
      </c>
    </row>
    <row r="2804" spans="1:15" x14ac:dyDescent="0.3">
      <c r="A2804" t="s">
        <v>4442</v>
      </c>
      <c r="B2804">
        <v>77</v>
      </c>
      <c r="C2804">
        <v>102</v>
      </c>
      <c r="D2804">
        <v>1068392</v>
      </c>
      <c r="E2804" t="s">
        <v>238</v>
      </c>
      <c r="F2804" t="s">
        <v>5280</v>
      </c>
      <c r="G2804" t="s">
        <v>6248</v>
      </c>
      <c r="H2804">
        <v>3865</v>
      </c>
      <c r="I2804">
        <v>53</v>
      </c>
      <c r="J2804" t="s">
        <v>29</v>
      </c>
      <c r="K2804" t="s">
        <v>408</v>
      </c>
      <c r="L2804">
        <v>36000000</v>
      </c>
      <c r="M2804">
        <v>2011</v>
      </c>
      <c r="N2804">
        <v>5.9</v>
      </c>
      <c r="O2804">
        <f>Table1[[#This Row],[gross]]-Table1[[#This Row],[budget]]</f>
        <v>-34931608</v>
      </c>
    </row>
    <row r="2805" spans="1:15" x14ac:dyDescent="0.3">
      <c r="A2805" t="s">
        <v>1948</v>
      </c>
      <c r="B2805">
        <v>360</v>
      </c>
      <c r="C2805">
        <v>136</v>
      </c>
      <c r="D2805">
        <v>38509342</v>
      </c>
      <c r="E2805" t="s">
        <v>5651</v>
      </c>
      <c r="F2805" t="s">
        <v>6249</v>
      </c>
      <c r="G2805" t="s">
        <v>6250</v>
      </c>
      <c r="H2805">
        <v>61995</v>
      </c>
      <c r="I2805">
        <v>356</v>
      </c>
      <c r="J2805" t="s">
        <v>29</v>
      </c>
      <c r="K2805" t="s">
        <v>30</v>
      </c>
      <c r="L2805">
        <v>75000000</v>
      </c>
      <c r="M2805">
        <v>2012</v>
      </c>
      <c r="N2805">
        <v>5.9</v>
      </c>
      <c r="O2805">
        <f>Table1[[#This Row],[gross]]-Table1[[#This Row],[budget]]</f>
        <v>-36490658</v>
      </c>
    </row>
    <row r="2806" spans="1:15" x14ac:dyDescent="0.3">
      <c r="A2806" t="s">
        <v>1830</v>
      </c>
      <c r="B2806">
        <v>55</v>
      </c>
      <c r="C2806">
        <v>128</v>
      </c>
      <c r="D2806">
        <v>22326247</v>
      </c>
      <c r="E2806" t="s">
        <v>588</v>
      </c>
      <c r="F2806" t="s">
        <v>4573</v>
      </c>
      <c r="G2806" t="s">
        <v>6251</v>
      </c>
      <c r="H2806">
        <v>11232</v>
      </c>
      <c r="I2806">
        <v>106</v>
      </c>
      <c r="J2806" t="s">
        <v>29</v>
      </c>
      <c r="K2806" t="s">
        <v>30</v>
      </c>
      <c r="L2806">
        <v>60000000</v>
      </c>
      <c r="M2806">
        <v>1999</v>
      </c>
      <c r="N2806">
        <v>5.9</v>
      </c>
      <c r="O2806">
        <f>Table1[[#This Row],[gross]]-Table1[[#This Row],[budget]]</f>
        <v>-37673753</v>
      </c>
    </row>
    <row r="2807" spans="1:15" x14ac:dyDescent="0.3">
      <c r="A2807" t="s">
        <v>2789</v>
      </c>
      <c r="B2807">
        <v>170</v>
      </c>
      <c r="C2807">
        <v>123</v>
      </c>
      <c r="D2807">
        <v>34543701</v>
      </c>
      <c r="E2807" t="s">
        <v>1235</v>
      </c>
      <c r="F2807" t="s">
        <v>703</v>
      </c>
      <c r="G2807" t="s">
        <v>6252</v>
      </c>
      <c r="H2807">
        <v>100001</v>
      </c>
      <c r="I2807">
        <v>289</v>
      </c>
      <c r="J2807" t="s">
        <v>29</v>
      </c>
      <c r="K2807" t="s">
        <v>30</v>
      </c>
      <c r="L2807">
        <v>82000000</v>
      </c>
      <c r="M2807">
        <v>2000</v>
      </c>
      <c r="N2807">
        <v>5.9</v>
      </c>
      <c r="O2807">
        <f>Table1[[#This Row],[gross]]-Table1[[#This Row],[budget]]</f>
        <v>-47456299</v>
      </c>
    </row>
    <row r="2808" spans="1:15" x14ac:dyDescent="0.3">
      <c r="A2808" t="s">
        <v>334</v>
      </c>
      <c r="B2808">
        <v>106</v>
      </c>
      <c r="C2808">
        <v>124</v>
      </c>
      <c r="D2808">
        <v>5755286</v>
      </c>
      <c r="E2808" t="s">
        <v>2343</v>
      </c>
      <c r="F2808" t="s">
        <v>388</v>
      </c>
      <c r="G2808" t="s">
        <v>6253</v>
      </c>
      <c r="H2808">
        <v>18310</v>
      </c>
      <c r="I2808">
        <v>63</v>
      </c>
      <c r="J2808" t="s">
        <v>29</v>
      </c>
      <c r="K2808" t="s">
        <v>30</v>
      </c>
      <c r="L2808">
        <v>55000000</v>
      </c>
      <c r="M2808">
        <v>2007</v>
      </c>
      <c r="N2808">
        <v>5.9</v>
      </c>
      <c r="O2808">
        <f>Table1[[#This Row],[gross]]-Table1[[#This Row],[budget]]</f>
        <v>-49244714</v>
      </c>
    </row>
    <row r="2809" spans="1:15" x14ac:dyDescent="0.3">
      <c r="A2809" t="s">
        <v>363</v>
      </c>
      <c r="B2809">
        <v>233</v>
      </c>
      <c r="C2809">
        <v>118</v>
      </c>
      <c r="D2809">
        <v>37899638</v>
      </c>
      <c r="E2809" t="s">
        <v>6254</v>
      </c>
      <c r="F2809" t="s">
        <v>496</v>
      </c>
      <c r="G2809" t="s">
        <v>6255</v>
      </c>
      <c r="H2809">
        <v>98472</v>
      </c>
      <c r="I2809">
        <v>492</v>
      </c>
      <c r="J2809" t="s">
        <v>29</v>
      </c>
      <c r="K2809" t="s">
        <v>30</v>
      </c>
      <c r="L2809">
        <v>88000000</v>
      </c>
      <c r="M2809">
        <v>2005</v>
      </c>
      <c r="N2809">
        <v>5.9</v>
      </c>
      <c r="O2809">
        <f>Table1[[#This Row],[gross]]-Table1[[#This Row],[budget]]</f>
        <v>-50100362</v>
      </c>
    </row>
    <row r="2810" spans="1:15" x14ac:dyDescent="0.3">
      <c r="A2810" t="s">
        <v>376</v>
      </c>
      <c r="B2810">
        <v>232</v>
      </c>
      <c r="C2810">
        <v>99</v>
      </c>
      <c r="D2810">
        <v>15071514</v>
      </c>
      <c r="E2810" t="s">
        <v>448</v>
      </c>
      <c r="F2810" t="s">
        <v>6256</v>
      </c>
      <c r="G2810" t="s">
        <v>6257</v>
      </c>
      <c r="H2810">
        <v>65037</v>
      </c>
      <c r="I2810">
        <v>273</v>
      </c>
      <c r="J2810" t="s">
        <v>29</v>
      </c>
      <c r="K2810" t="s">
        <v>30</v>
      </c>
      <c r="L2810">
        <v>80000000</v>
      </c>
      <c r="M2810">
        <v>2007</v>
      </c>
      <c r="N2810">
        <v>5.9</v>
      </c>
      <c r="O2810">
        <f>Table1[[#This Row],[gross]]-Table1[[#This Row],[budget]]</f>
        <v>-64928486</v>
      </c>
    </row>
    <row r="2811" spans="1:15" x14ac:dyDescent="0.3">
      <c r="A2811" t="s">
        <v>579</v>
      </c>
      <c r="B2811">
        <v>156</v>
      </c>
      <c r="C2811">
        <v>100</v>
      </c>
      <c r="D2811">
        <v>63992328</v>
      </c>
      <c r="E2811" t="s">
        <v>6258</v>
      </c>
      <c r="F2811" t="s">
        <v>313</v>
      </c>
      <c r="G2811" t="s">
        <v>6259</v>
      </c>
      <c r="H2811">
        <v>32399</v>
      </c>
      <c r="I2811">
        <v>79</v>
      </c>
      <c r="J2811" t="s">
        <v>29</v>
      </c>
      <c r="K2811" t="s">
        <v>581</v>
      </c>
      <c r="L2811">
        <v>135000000</v>
      </c>
      <c r="M2811">
        <v>2011</v>
      </c>
      <c r="N2811">
        <v>5.9</v>
      </c>
      <c r="O2811">
        <f>Table1[[#This Row],[gross]]-Table1[[#This Row],[budget]]</f>
        <v>-71007672</v>
      </c>
    </row>
    <row r="2812" spans="1:15" x14ac:dyDescent="0.3">
      <c r="A2812" t="s">
        <v>1443</v>
      </c>
      <c r="B2812">
        <v>377</v>
      </c>
      <c r="C2812">
        <v>131</v>
      </c>
      <c r="D2812">
        <v>65173160</v>
      </c>
      <c r="E2812" t="s">
        <v>86</v>
      </c>
      <c r="F2812" t="s">
        <v>61</v>
      </c>
      <c r="G2812" t="s">
        <v>6260</v>
      </c>
      <c r="H2812">
        <v>202382</v>
      </c>
      <c r="I2812">
        <v>751</v>
      </c>
      <c r="J2812" t="s">
        <v>29</v>
      </c>
      <c r="K2812" t="s">
        <v>30</v>
      </c>
      <c r="L2812">
        <v>209000000</v>
      </c>
      <c r="M2812">
        <v>2012</v>
      </c>
      <c r="N2812">
        <v>5.9</v>
      </c>
      <c r="O2812">
        <f>Table1[[#This Row],[gross]]-Table1[[#This Row],[budget]]</f>
        <v>-143826840</v>
      </c>
    </row>
    <row r="2813" spans="1:15" x14ac:dyDescent="0.3">
      <c r="A2813" t="s">
        <v>4812</v>
      </c>
      <c r="B2813">
        <v>251</v>
      </c>
      <c r="C2813">
        <v>94</v>
      </c>
      <c r="D2813">
        <v>104007828</v>
      </c>
      <c r="E2813" t="s">
        <v>626</v>
      </c>
      <c r="F2813" t="s">
        <v>6261</v>
      </c>
      <c r="G2813" t="s">
        <v>6262</v>
      </c>
      <c r="H2813">
        <v>76828</v>
      </c>
      <c r="I2813">
        <v>314</v>
      </c>
      <c r="J2813" t="s">
        <v>29</v>
      </c>
      <c r="K2813" t="s">
        <v>30</v>
      </c>
      <c r="L2813">
        <v>5000000</v>
      </c>
      <c r="M2813">
        <v>2011</v>
      </c>
      <c r="N2813">
        <v>5.8</v>
      </c>
      <c r="O2813">
        <f>Table1[[#This Row],[gross]]-Table1[[#This Row],[budget]]</f>
        <v>99007828</v>
      </c>
    </row>
    <row r="2814" spans="1:15" x14ac:dyDescent="0.3">
      <c r="A2814" t="s">
        <v>3014</v>
      </c>
      <c r="B2814">
        <v>104</v>
      </c>
      <c r="C2814">
        <v>94</v>
      </c>
      <c r="D2814">
        <v>138614544</v>
      </c>
      <c r="E2814" t="s">
        <v>1669</v>
      </c>
      <c r="F2814" t="s">
        <v>6263</v>
      </c>
      <c r="G2814" t="s">
        <v>6264</v>
      </c>
      <c r="H2814">
        <v>75152</v>
      </c>
      <c r="I2814">
        <v>288</v>
      </c>
      <c r="J2814" t="s">
        <v>29</v>
      </c>
      <c r="K2814" t="s">
        <v>30</v>
      </c>
      <c r="L2814">
        <v>40000000</v>
      </c>
      <c r="M2814">
        <v>2003</v>
      </c>
      <c r="N2814">
        <v>5.8</v>
      </c>
      <c r="O2814">
        <f>Table1[[#This Row],[gross]]-Table1[[#This Row],[budget]]</f>
        <v>98614544</v>
      </c>
    </row>
    <row r="2815" spans="1:15" x14ac:dyDescent="0.3">
      <c r="A2815" t="s">
        <v>4263</v>
      </c>
      <c r="B2815">
        <v>117</v>
      </c>
      <c r="C2815">
        <v>96</v>
      </c>
      <c r="D2815">
        <v>126203320</v>
      </c>
      <c r="E2815" t="s">
        <v>289</v>
      </c>
      <c r="F2815" t="s">
        <v>478</v>
      </c>
      <c r="G2815" t="s">
        <v>6265</v>
      </c>
      <c r="H2815">
        <v>110432</v>
      </c>
      <c r="I2815">
        <v>309</v>
      </c>
      <c r="J2815" t="s">
        <v>29</v>
      </c>
      <c r="K2815" t="s">
        <v>30</v>
      </c>
      <c r="L2815">
        <v>50000000</v>
      </c>
      <c r="M2815">
        <v>2002</v>
      </c>
      <c r="N2815">
        <v>5.8</v>
      </c>
      <c r="O2815">
        <f>Table1[[#This Row],[gross]]-Table1[[#This Row],[budget]]</f>
        <v>76203320</v>
      </c>
    </row>
    <row r="2816" spans="1:15" x14ac:dyDescent="0.3">
      <c r="A2816" t="s">
        <v>4002</v>
      </c>
      <c r="B2816">
        <v>191</v>
      </c>
      <c r="C2816">
        <v>132</v>
      </c>
      <c r="D2816">
        <v>141204016</v>
      </c>
      <c r="E2816" t="s">
        <v>715</v>
      </c>
      <c r="F2816" t="s">
        <v>788</v>
      </c>
      <c r="G2816" t="s">
        <v>6266</v>
      </c>
      <c r="H2816">
        <v>142569</v>
      </c>
      <c r="I2816">
        <v>737</v>
      </c>
      <c r="J2816" t="s">
        <v>29</v>
      </c>
      <c r="K2816" t="s">
        <v>30</v>
      </c>
      <c r="L2816">
        <v>70000000</v>
      </c>
      <c r="M2816">
        <v>2002</v>
      </c>
      <c r="N2816">
        <v>5.8</v>
      </c>
      <c r="O2816">
        <f>Table1[[#This Row],[gross]]-Table1[[#This Row],[budget]]</f>
        <v>71204016</v>
      </c>
    </row>
    <row r="2817" spans="1:15" x14ac:dyDescent="0.3">
      <c r="A2817" t="s">
        <v>1919</v>
      </c>
      <c r="B2817">
        <v>183</v>
      </c>
      <c r="C2817">
        <v>106</v>
      </c>
      <c r="D2817">
        <v>118683135</v>
      </c>
      <c r="E2817" t="s">
        <v>699</v>
      </c>
      <c r="F2817" t="s">
        <v>802</v>
      </c>
      <c r="G2817" t="s">
        <v>6267</v>
      </c>
      <c r="H2817">
        <v>102167</v>
      </c>
      <c r="I2817">
        <v>483</v>
      </c>
      <c r="J2817" t="s">
        <v>29</v>
      </c>
      <c r="K2817" t="s">
        <v>30</v>
      </c>
      <c r="L2817">
        <v>52000000</v>
      </c>
      <c r="M2817">
        <v>2006</v>
      </c>
      <c r="N2817">
        <v>5.8</v>
      </c>
      <c r="O2817">
        <f>Table1[[#This Row],[gross]]-Table1[[#This Row],[budget]]</f>
        <v>66683135</v>
      </c>
    </row>
    <row r="2818" spans="1:15" x14ac:dyDescent="0.3">
      <c r="A2818" t="s">
        <v>4814</v>
      </c>
      <c r="B2818">
        <v>201</v>
      </c>
      <c r="C2818">
        <v>93</v>
      </c>
      <c r="D2818">
        <v>101702060</v>
      </c>
      <c r="E2818" t="s">
        <v>6268</v>
      </c>
      <c r="F2818" t="s">
        <v>2479</v>
      </c>
      <c r="G2818" t="s">
        <v>6269</v>
      </c>
      <c r="H2818">
        <v>85323</v>
      </c>
      <c r="I2818">
        <v>212</v>
      </c>
      <c r="J2818" t="s">
        <v>29</v>
      </c>
      <c r="K2818" t="s">
        <v>30</v>
      </c>
      <c r="L2818">
        <v>45000000</v>
      </c>
      <c r="M2818">
        <v>2008</v>
      </c>
      <c r="N2818">
        <v>5.8</v>
      </c>
      <c r="O2818">
        <f>Table1[[#This Row],[gross]]-Table1[[#This Row],[budget]]</f>
        <v>56702060</v>
      </c>
    </row>
    <row r="2819" spans="1:15" x14ac:dyDescent="0.3">
      <c r="A2819" t="s">
        <v>5078</v>
      </c>
      <c r="B2819">
        <v>96</v>
      </c>
      <c r="C2819">
        <v>95</v>
      </c>
      <c r="D2819">
        <v>63319509</v>
      </c>
      <c r="E2819" t="s">
        <v>289</v>
      </c>
      <c r="F2819" t="s">
        <v>2075</v>
      </c>
      <c r="G2819" t="s">
        <v>6270</v>
      </c>
      <c r="H2819">
        <v>67115</v>
      </c>
      <c r="I2819">
        <v>389</v>
      </c>
      <c r="J2819" t="s">
        <v>29</v>
      </c>
      <c r="K2819" t="s">
        <v>30</v>
      </c>
      <c r="L2819">
        <v>10000000</v>
      </c>
      <c r="M2819">
        <v>1999</v>
      </c>
      <c r="N2819">
        <v>5.8</v>
      </c>
      <c r="O2819">
        <f>Table1[[#This Row],[gross]]-Table1[[#This Row],[budget]]</f>
        <v>53319509</v>
      </c>
    </row>
    <row r="2820" spans="1:15" x14ac:dyDescent="0.3">
      <c r="A2820" t="s">
        <v>3857</v>
      </c>
      <c r="B2820">
        <v>72</v>
      </c>
      <c r="C2820">
        <v>101</v>
      </c>
      <c r="D2820">
        <v>70360285</v>
      </c>
      <c r="E2820" t="s">
        <v>693</v>
      </c>
      <c r="F2820" t="s">
        <v>2689</v>
      </c>
      <c r="G2820" t="s">
        <v>6271</v>
      </c>
      <c r="H2820">
        <v>81783</v>
      </c>
      <c r="I2820">
        <v>283</v>
      </c>
      <c r="J2820" t="s">
        <v>29</v>
      </c>
      <c r="K2820" t="s">
        <v>30</v>
      </c>
      <c r="L2820">
        <v>18000000</v>
      </c>
      <c r="M2820">
        <v>1995</v>
      </c>
      <c r="N2820">
        <v>5.8</v>
      </c>
      <c r="O2820">
        <f>Table1[[#This Row],[gross]]-Table1[[#This Row],[budget]]</f>
        <v>52360285</v>
      </c>
    </row>
    <row r="2821" spans="1:15" x14ac:dyDescent="0.3">
      <c r="A2821" t="s">
        <v>4481</v>
      </c>
      <c r="B2821">
        <v>273</v>
      </c>
      <c r="C2821">
        <v>97</v>
      </c>
      <c r="D2821">
        <v>82163317</v>
      </c>
      <c r="E2821" t="s">
        <v>1656</v>
      </c>
      <c r="F2821" t="s">
        <v>6272</v>
      </c>
      <c r="G2821" t="s">
        <v>6273</v>
      </c>
      <c r="H2821">
        <v>89101</v>
      </c>
      <c r="I2821">
        <v>885</v>
      </c>
      <c r="J2821" t="s">
        <v>29</v>
      </c>
      <c r="K2821" t="s">
        <v>30</v>
      </c>
      <c r="L2821">
        <v>30000000</v>
      </c>
      <c r="M2821">
        <v>2003</v>
      </c>
      <c r="N2821">
        <v>5.8</v>
      </c>
      <c r="O2821">
        <f>Table1[[#This Row],[gross]]-Table1[[#This Row],[budget]]</f>
        <v>52163317</v>
      </c>
    </row>
    <row r="2822" spans="1:15" x14ac:dyDescent="0.3">
      <c r="A2822" t="s">
        <v>4105</v>
      </c>
      <c r="B2822">
        <v>160</v>
      </c>
      <c r="C2822">
        <v>95</v>
      </c>
      <c r="D2822">
        <v>56729973</v>
      </c>
      <c r="E2822" t="s">
        <v>2463</v>
      </c>
      <c r="F2822" t="s">
        <v>5398</v>
      </c>
      <c r="G2822" t="s">
        <v>6274</v>
      </c>
      <c r="H2822">
        <v>88529</v>
      </c>
      <c r="I2822">
        <v>262</v>
      </c>
      <c r="J2822" t="s">
        <v>29</v>
      </c>
      <c r="K2822" t="s">
        <v>30</v>
      </c>
      <c r="L2822">
        <v>10800000</v>
      </c>
      <c r="M2822">
        <v>2008</v>
      </c>
      <c r="N2822">
        <v>5.8</v>
      </c>
      <c r="O2822">
        <f>Table1[[#This Row],[gross]]-Table1[[#This Row],[budget]]</f>
        <v>45929973</v>
      </c>
    </row>
    <row r="2823" spans="1:15" x14ac:dyDescent="0.3">
      <c r="A2823" t="s">
        <v>4423</v>
      </c>
      <c r="B2823">
        <v>123</v>
      </c>
      <c r="C2823">
        <v>107</v>
      </c>
      <c r="D2823">
        <v>62933793</v>
      </c>
      <c r="E2823" t="s">
        <v>6275</v>
      </c>
      <c r="F2823" t="s">
        <v>4095</v>
      </c>
      <c r="G2823" t="s">
        <v>6276</v>
      </c>
      <c r="H2823">
        <v>62421</v>
      </c>
      <c r="I2823">
        <v>185</v>
      </c>
      <c r="J2823" t="s">
        <v>29</v>
      </c>
      <c r="K2823" t="s">
        <v>30</v>
      </c>
      <c r="L2823">
        <v>20000000</v>
      </c>
      <c r="M2823">
        <v>2010</v>
      </c>
      <c r="N2823">
        <v>5.8</v>
      </c>
      <c r="O2823">
        <f>Table1[[#This Row],[gross]]-Table1[[#This Row],[budget]]</f>
        <v>42933793</v>
      </c>
    </row>
    <row r="2824" spans="1:15" x14ac:dyDescent="0.3">
      <c r="A2824" t="s">
        <v>2176</v>
      </c>
      <c r="B2824">
        <v>344</v>
      </c>
      <c r="C2824">
        <v>106</v>
      </c>
      <c r="D2824">
        <v>163192114</v>
      </c>
      <c r="E2824" t="s">
        <v>309</v>
      </c>
      <c r="F2824" t="s">
        <v>61</v>
      </c>
      <c r="G2824" t="s">
        <v>6277</v>
      </c>
      <c r="H2824">
        <v>229679</v>
      </c>
      <c r="I2824">
        <v>637</v>
      </c>
      <c r="J2824" t="s">
        <v>29</v>
      </c>
      <c r="K2824" t="s">
        <v>30</v>
      </c>
      <c r="L2824">
        <v>125000000</v>
      </c>
      <c r="M2824">
        <v>2010</v>
      </c>
      <c r="N2824">
        <v>5.8</v>
      </c>
      <c r="O2824">
        <f>Table1[[#This Row],[gross]]-Table1[[#This Row],[budget]]</f>
        <v>38192114</v>
      </c>
    </row>
    <row r="2825" spans="1:15" x14ac:dyDescent="0.3">
      <c r="A2825" t="s">
        <v>2176</v>
      </c>
      <c r="B2825">
        <v>344</v>
      </c>
      <c r="C2825">
        <v>106</v>
      </c>
      <c r="D2825">
        <v>163192114</v>
      </c>
      <c r="E2825" t="s">
        <v>309</v>
      </c>
      <c r="F2825" t="s">
        <v>61</v>
      </c>
      <c r="G2825" t="s">
        <v>6277</v>
      </c>
      <c r="H2825">
        <v>229687</v>
      </c>
      <c r="I2825">
        <v>637</v>
      </c>
      <c r="J2825" t="s">
        <v>29</v>
      </c>
      <c r="K2825" t="s">
        <v>30</v>
      </c>
      <c r="L2825">
        <v>125000000</v>
      </c>
      <c r="M2825">
        <v>2010</v>
      </c>
      <c r="N2825">
        <v>5.8</v>
      </c>
      <c r="O2825">
        <f>Table1[[#This Row],[gross]]-Table1[[#This Row],[budget]]</f>
        <v>38192114</v>
      </c>
    </row>
    <row r="2826" spans="1:15" x14ac:dyDescent="0.3">
      <c r="A2826" t="s">
        <v>4081</v>
      </c>
      <c r="B2826">
        <v>11</v>
      </c>
      <c r="C2826">
        <v>114</v>
      </c>
      <c r="D2826">
        <v>69700000</v>
      </c>
      <c r="E2826" t="s">
        <v>1316</v>
      </c>
      <c r="F2826" t="s">
        <v>6278</v>
      </c>
      <c r="G2826" t="s">
        <v>6279</v>
      </c>
      <c r="H2826">
        <v>7748</v>
      </c>
      <c r="I2826">
        <v>48</v>
      </c>
      <c r="J2826" t="s">
        <v>29</v>
      </c>
      <c r="K2826" t="s">
        <v>30</v>
      </c>
      <c r="L2826">
        <v>35000000</v>
      </c>
      <c r="M2826">
        <v>1982</v>
      </c>
      <c r="N2826">
        <v>5.8</v>
      </c>
      <c r="O2826">
        <f>Table1[[#This Row],[gross]]-Table1[[#This Row],[budget]]</f>
        <v>34700000</v>
      </c>
    </row>
    <row r="2827" spans="1:15" x14ac:dyDescent="0.3">
      <c r="A2827" t="s">
        <v>4062</v>
      </c>
      <c r="B2827">
        <v>216</v>
      </c>
      <c r="C2827">
        <v>86</v>
      </c>
      <c r="D2827">
        <v>54098051</v>
      </c>
      <c r="E2827" t="s">
        <v>626</v>
      </c>
      <c r="F2827" t="s">
        <v>6280</v>
      </c>
      <c r="G2827" t="s">
        <v>6281</v>
      </c>
      <c r="H2827">
        <v>102861</v>
      </c>
      <c r="I2827">
        <v>571</v>
      </c>
      <c r="J2827" t="s">
        <v>29</v>
      </c>
      <c r="K2827" t="s">
        <v>227</v>
      </c>
      <c r="L2827">
        <v>25000000</v>
      </c>
      <c r="M2827">
        <v>2006</v>
      </c>
      <c r="N2827">
        <v>5.8</v>
      </c>
      <c r="O2827">
        <f>Table1[[#This Row],[gross]]-Table1[[#This Row],[budget]]</f>
        <v>29098051</v>
      </c>
    </row>
    <row r="2828" spans="1:15" x14ac:dyDescent="0.3">
      <c r="A2828" t="s">
        <v>1830</v>
      </c>
      <c r="B2828">
        <v>53</v>
      </c>
      <c r="C2828">
        <v>114</v>
      </c>
      <c r="D2828">
        <v>50728000</v>
      </c>
      <c r="E2828" t="s">
        <v>1536</v>
      </c>
      <c r="F2828" t="s">
        <v>3526</v>
      </c>
      <c r="G2828" t="s">
        <v>6282</v>
      </c>
      <c r="H2828">
        <v>48909</v>
      </c>
      <c r="I2828">
        <v>166</v>
      </c>
      <c r="J2828" t="s">
        <v>29</v>
      </c>
      <c r="K2828" t="s">
        <v>30</v>
      </c>
      <c r="L2828">
        <v>22000000</v>
      </c>
      <c r="M2828">
        <v>1995</v>
      </c>
      <c r="N2828">
        <v>5.8</v>
      </c>
      <c r="O2828">
        <f>Table1[[#This Row],[gross]]-Table1[[#This Row],[budget]]</f>
        <v>28728000</v>
      </c>
    </row>
    <row r="2829" spans="1:15" x14ac:dyDescent="0.3">
      <c r="A2829" t="s">
        <v>4142</v>
      </c>
      <c r="B2829">
        <v>80</v>
      </c>
      <c r="C2829">
        <v>72</v>
      </c>
      <c r="D2829">
        <v>48423368</v>
      </c>
      <c r="E2829" t="s">
        <v>160</v>
      </c>
      <c r="F2829" t="s">
        <v>6256</v>
      </c>
      <c r="G2829" t="s">
        <v>6283</v>
      </c>
      <c r="H2829">
        <v>13324</v>
      </c>
      <c r="I2829">
        <v>79</v>
      </c>
      <c r="J2829" t="s">
        <v>29</v>
      </c>
      <c r="K2829" t="s">
        <v>30</v>
      </c>
      <c r="L2829">
        <v>20000000</v>
      </c>
      <c r="M2829">
        <v>2002</v>
      </c>
      <c r="N2829">
        <v>5.8</v>
      </c>
      <c r="O2829">
        <f>Table1[[#This Row],[gross]]-Table1[[#This Row],[budget]]</f>
        <v>28423368</v>
      </c>
    </row>
    <row r="2830" spans="1:15" x14ac:dyDescent="0.3">
      <c r="A2830" t="s">
        <v>4115</v>
      </c>
      <c r="B2830">
        <v>112</v>
      </c>
      <c r="C2830">
        <v>91</v>
      </c>
      <c r="D2830">
        <v>38916903</v>
      </c>
      <c r="E2830" t="s">
        <v>6284</v>
      </c>
      <c r="F2830" t="s">
        <v>6285</v>
      </c>
      <c r="G2830" t="s">
        <v>6286</v>
      </c>
      <c r="H2830">
        <v>15664</v>
      </c>
      <c r="I2830">
        <v>149</v>
      </c>
      <c r="J2830" t="s">
        <v>29</v>
      </c>
      <c r="K2830" t="s">
        <v>30</v>
      </c>
      <c r="L2830">
        <v>13000000</v>
      </c>
      <c r="M2830">
        <v>2014</v>
      </c>
      <c r="N2830">
        <v>5.8</v>
      </c>
      <c r="O2830">
        <f>Table1[[#This Row],[gross]]-Table1[[#This Row],[budget]]</f>
        <v>25916903</v>
      </c>
    </row>
    <row r="2831" spans="1:15" x14ac:dyDescent="0.3">
      <c r="A2831" t="s">
        <v>915</v>
      </c>
      <c r="B2831">
        <v>97</v>
      </c>
      <c r="C2831">
        <v>108</v>
      </c>
      <c r="D2831">
        <v>60054449</v>
      </c>
      <c r="E2831" t="s">
        <v>4075</v>
      </c>
      <c r="F2831" t="s">
        <v>6287</v>
      </c>
      <c r="G2831" t="s">
        <v>6288</v>
      </c>
      <c r="H2831">
        <v>61018</v>
      </c>
      <c r="I2831">
        <v>140</v>
      </c>
      <c r="J2831" t="s">
        <v>29</v>
      </c>
      <c r="K2831" t="s">
        <v>30</v>
      </c>
      <c r="L2831">
        <v>35000000</v>
      </c>
      <c r="M2831">
        <v>1995</v>
      </c>
      <c r="N2831">
        <v>5.8</v>
      </c>
      <c r="O2831">
        <f>Table1[[#This Row],[gross]]-Table1[[#This Row],[budget]]</f>
        <v>25054449</v>
      </c>
    </row>
    <row r="2832" spans="1:15" x14ac:dyDescent="0.3">
      <c r="A2832" t="s">
        <v>4621</v>
      </c>
      <c r="B2832">
        <v>178</v>
      </c>
      <c r="C2832">
        <v>94</v>
      </c>
      <c r="D2832">
        <v>103812241</v>
      </c>
      <c r="E2832" t="s">
        <v>3979</v>
      </c>
      <c r="F2832" t="s">
        <v>2479</v>
      </c>
      <c r="G2832" t="s">
        <v>6289</v>
      </c>
      <c r="H2832">
        <v>67296</v>
      </c>
      <c r="I2832">
        <v>133</v>
      </c>
      <c r="J2832" t="s">
        <v>29</v>
      </c>
      <c r="K2832" t="s">
        <v>30</v>
      </c>
      <c r="L2832">
        <v>79000000</v>
      </c>
      <c r="M2832">
        <v>2012</v>
      </c>
      <c r="N2832">
        <v>5.8</v>
      </c>
      <c r="O2832">
        <f>Table1[[#This Row],[gross]]-Table1[[#This Row],[budget]]</f>
        <v>24812241</v>
      </c>
    </row>
    <row r="2833" spans="1:15" x14ac:dyDescent="0.3">
      <c r="A2833" t="s">
        <v>4121</v>
      </c>
      <c r="B2833">
        <v>121</v>
      </c>
      <c r="C2833">
        <v>85</v>
      </c>
      <c r="D2833">
        <v>64238770</v>
      </c>
      <c r="E2833" t="s">
        <v>316</v>
      </c>
      <c r="F2833" t="s">
        <v>61</v>
      </c>
      <c r="G2833" t="s">
        <v>6290</v>
      </c>
      <c r="H2833">
        <v>19547</v>
      </c>
      <c r="I2833">
        <v>64</v>
      </c>
      <c r="J2833" t="s">
        <v>29</v>
      </c>
      <c r="K2833" t="s">
        <v>442</v>
      </c>
      <c r="L2833">
        <v>42000000</v>
      </c>
      <c r="M2833">
        <v>2014</v>
      </c>
      <c r="N2833">
        <v>5.8</v>
      </c>
      <c r="O2833">
        <f>Table1[[#This Row],[gross]]-Table1[[#This Row],[budget]]</f>
        <v>22238770</v>
      </c>
    </row>
    <row r="2834" spans="1:15" x14ac:dyDescent="0.3">
      <c r="A2834" t="s">
        <v>290</v>
      </c>
      <c r="B2834">
        <v>207</v>
      </c>
      <c r="C2834">
        <v>98</v>
      </c>
      <c r="D2834">
        <v>59588068</v>
      </c>
      <c r="E2834" t="s">
        <v>211</v>
      </c>
      <c r="F2834" t="s">
        <v>388</v>
      </c>
      <c r="G2834" t="s">
        <v>6291</v>
      </c>
      <c r="H2834">
        <v>89557</v>
      </c>
      <c r="I2834">
        <v>376</v>
      </c>
      <c r="J2834" t="s">
        <v>29</v>
      </c>
      <c r="K2834" t="s">
        <v>30</v>
      </c>
      <c r="L2834">
        <v>40000000</v>
      </c>
      <c r="M2834">
        <v>2003</v>
      </c>
      <c r="N2834">
        <v>5.8</v>
      </c>
      <c r="O2834">
        <f>Table1[[#This Row],[gross]]-Table1[[#This Row],[budget]]</f>
        <v>19588068</v>
      </c>
    </row>
    <row r="2835" spans="1:15" x14ac:dyDescent="0.3">
      <c r="A2835" t="s">
        <v>4816</v>
      </c>
      <c r="B2835">
        <v>8</v>
      </c>
      <c r="C2835">
        <v>100</v>
      </c>
      <c r="D2835">
        <v>29392418</v>
      </c>
      <c r="E2835" t="s">
        <v>2113</v>
      </c>
      <c r="F2835" t="s">
        <v>1754</v>
      </c>
      <c r="G2835" t="s">
        <v>6292</v>
      </c>
      <c r="H2835">
        <v>3924</v>
      </c>
      <c r="I2835">
        <v>26</v>
      </c>
      <c r="J2835" t="s">
        <v>29</v>
      </c>
      <c r="K2835" t="s">
        <v>30</v>
      </c>
      <c r="L2835">
        <v>10000000</v>
      </c>
      <c r="M2835">
        <v>1994</v>
      </c>
      <c r="N2835">
        <v>5.8</v>
      </c>
      <c r="O2835">
        <f>Table1[[#This Row],[gross]]-Table1[[#This Row],[budget]]</f>
        <v>19392418</v>
      </c>
    </row>
    <row r="2836" spans="1:15" x14ac:dyDescent="0.3">
      <c r="A2836" t="s">
        <v>1287</v>
      </c>
      <c r="B2836">
        <v>288</v>
      </c>
      <c r="C2836">
        <v>81</v>
      </c>
      <c r="D2836">
        <v>59992760</v>
      </c>
      <c r="E2836" t="s">
        <v>676</v>
      </c>
      <c r="F2836" t="s">
        <v>6293</v>
      </c>
      <c r="G2836" t="s">
        <v>6294</v>
      </c>
      <c r="H2836">
        <v>119622</v>
      </c>
      <c r="I2836">
        <v>396</v>
      </c>
      <c r="J2836" t="s">
        <v>29</v>
      </c>
      <c r="K2836" t="s">
        <v>30</v>
      </c>
      <c r="L2836">
        <v>42000000</v>
      </c>
      <c r="M2836">
        <v>2009</v>
      </c>
      <c r="N2836">
        <v>5.8</v>
      </c>
      <c r="O2836">
        <f>Table1[[#This Row],[gross]]-Table1[[#This Row],[budget]]</f>
        <v>17992760</v>
      </c>
    </row>
    <row r="2837" spans="1:15" x14ac:dyDescent="0.3">
      <c r="A2837" t="s">
        <v>4761</v>
      </c>
      <c r="B2837">
        <v>62</v>
      </c>
      <c r="C2837">
        <v>99</v>
      </c>
      <c r="D2837">
        <v>44450000</v>
      </c>
      <c r="E2837" t="s">
        <v>2211</v>
      </c>
      <c r="F2837" t="s">
        <v>6295</v>
      </c>
      <c r="G2837" t="s">
        <v>6296</v>
      </c>
      <c r="H2837">
        <v>44394</v>
      </c>
      <c r="I2837">
        <v>115</v>
      </c>
      <c r="J2837" t="s">
        <v>29</v>
      </c>
      <c r="K2837" t="s">
        <v>442</v>
      </c>
      <c r="L2837">
        <v>27000000</v>
      </c>
      <c r="M2837">
        <v>1994</v>
      </c>
      <c r="N2837">
        <v>5.8</v>
      </c>
      <c r="O2837">
        <f>Table1[[#This Row],[gross]]-Table1[[#This Row],[budget]]</f>
        <v>17450000</v>
      </c>
    </row>
    <row r="2838" spans="1:15" x14ac:dyDescent="0.3">
      <c r="A2838" t="s">
        <v>4490</v>
      </c>
      <c r="B2838">
        <v>66</v>
      </c>
      <c r="C2838">
        <v>105</v>
      </c>
      <c r="D2838">
        <v>35990505</v>
      </c>
      <c r="E2838" t="s">
        <v>3369</v>
      </c>
      <c r="F2838" t="s">
        <v>656</v>
      </c>
      <c r="G2838" t="s">
        <v>6297</v>
      </c>
      <c r="H2838">
        <v>48095</v>
      </c>
      <c r="I2838">
        <v>194</v>
      </c>
      <c r="J2838" t="s">
        <v>29</v>
      </c>
      <c r="K2838" t="s">
        <v>30</v>
      </c>
      <c r="L2838">
        <v>20000000</v>
      </c>
      <c r="M2838">
        <v>2003</v>
      </c>
      <c r="N2838">
        <v>5.8</v>
      </c>
      <c r="O2838">
        <f>Table1[[#This Row],[gross]]-Table1[[#This Row],[budget]]</f>
        <v>15990505</v>
      </c>
    </row>
    <row r="2839" spans="1:15" x14ac:dyDescent="0.3">
      <c r="A2839" t="s">
        <v>2758</v>
      </c>
      <c r="B2839">
        <v>199</v>
      </c>
      <c r="C2839">
        <v>105</v>
      </c>
      <c r="D2839">
        <v>73648142</v>
      </c>
      <c r="E2839" t="s">
        <v>672</v>
      </c>
      <c r="F2839" t="s">
        <v>5289</v>
      </c>
      <c r="G2839" t="s">
        <v>6298</v>
      </c>
      <c r="H2839">
        <v>99043</v>
      </c>
      <c r="I2839">
        <v>643</v>
      </c>
      <c r="J2839" t="s">
        <v>29</v>
      </c>
      <c r="K2839" t="s">
        <v>30</v>
      </c>
      <c r="L2839">
        <v>60000000</v>
      </c>
      <c r="M2839">
        <v>1999</v>
      </c>
      <c r="N2839">
        <v>5.8</v>
      </c>
      <c r="O2839">
        <f>Table1[[#This Row],[gross]]-Table1[[#This Row],[budget]]</f>
        <v>13648142</v>
      </c>
    </row>
    <row r="2840" spans="1:15" x14ac:dyDescent="0.3">
      <c r="A2840" t="s">
        <v>4197</v>
      </c>
      <c r="B2840">
        <v>355</v>
      </c>
      <c r="C2840">
        <v>116</v>
      </c>
      <c r="D2840">
        <v>83552429</v>
      </c>
      <c r="E2840" t="s">
        <v>105</v>
      </c>
      <c r="F2840" t="s">
        <v>6096</v>
      </c>
      <c r="G2840" t="s">
        <v>6299</v>
      </c>
      <c r="H2840">
        <v>154955</v>
      </c>
      <c r="I2840">
        <v>800</v>
      </c>
      <c r="J2840" t="s">
        <v>29</v>
      </c>
      <c r="K2840" t="s">
        <v>30</v>
      </c>
      <c r="L2840">
        <v>70000000</v>
      </c>
      <c r="M2840">
        <v>2011</v>
      </c>
      <c r="N2840">
        <v>5.8</v>
      </c>
      <c r="O2840">
        <f>Table1[[#This Row],[gross]]-Table1[[#This Row],[budget]]</f>
        <v>13552429</v>
      </c>
    </row>
    <row r="2841" spans="1:15" x14ac:dyDescent="0.3">
      <c r="A2841" t="s">
        <v>4028</v>
      </c>
      <c r="B2841">
        <v>81</v>
      </c>
      <c r="C2841">
        <v>86</v>
      </c>
      <c r="D2841">
        <v>38230435</v>
      </c>
      <c r="E2841" t="s">
        <v>1259</v>
      </c>
      <c r="F2841" t="s">
        <v>4134</v>
      </c>
      <c r="G2841" t="s">
        <v>6300</v>
      </c>
      <c r="H2841">
        <v>29661</v>
      </c>
      <c r="I2841">
        <v>179</v>
      </c>
      <c r="J2841" t="s">
        <v>29</v>
      </c>
      <c r="K2841" t="s">
        <v>30</v>
      </c>
      <c r="L2841">
        <v>25000000</v>
      </c>
      <c r="M2841">
        <v>2002</v>
      </c>
      <c r="N2841">
        <v>5.8</v>
      </c>
      <c r="O2841">
        <f>Table1[[#This Row],[gross]]-Table1[[#This Row],[budget]]</f>
        <v>13230435</v>
      </c>
    </row>
    <row r="2842" spans="1:15" x14ac:dyDescent="0.3">
      <c r="A2842" t="s">
        <v>4125</v>
      </c>
      <c r="B2842">
        <v>26</v>
      </c>
      <c r="C2842">
        <v>85</v>
      </c>
      <c r="D2842">
        <v>32983713</v>
      </c>
      <c r="E2842" t="s">
        <v>73</v>
      </c>
      <c r="F2842" t="s">
        <v>5785</v>
      </c>
      <c r="G2842" t="s">
        <v>6301</v>
      </c>
      <c r="H2842">
        <v>19284</v>
      </c>
      <c r="I2842">
        <v>66</v>
      </c>
      <c r="J2842" t="s">
        <v>29</v>
      </c>
      <c r="K2842" t="s">
        <v>30</v>
      </c>
      <c r="L2842">
        <v>20000000</v>
      </c>
      <c r="M2842">
        <v>2002</v>
      </c>
      <c r="N2842">
        <v>5.8</v>
      </c>
      <c r="O2842">
        <f>Table1[[#This Row],[gross]]-Table1[[#This Row],[budget]]</f>
        <v>12983713</v>
      </c>
    </row>
    <row r="2843" spans="1:15" x14ac:dyDescent="0.3">
      <c r="A2843" t="s">
        <v>1846</v>
      </c>
      <c r="B2843">
        <v>77</v>
      </c>
      <c r="C2843">
        <v>103</v>
      </c>
      <c r="D2843">
        <v>26400000</v>
      </c>
      <c r="E2843" t="s">
        <v>309</v>
      </c>
      <c r="F2843" t="s">
        <v>6302</v>
      </c>
      <c r="G2843" t="s">
        <v>6303</v>
      </c>
      <c r="H2843">
        <v>62009</v>
      </c>
      <c r="I2843">
        <v>109</v>
      </c>
      <c r="J2843" t="s">
        <v>29</v>
      </c>
      <c r="K2843" t="s">
        <v>30</v>
      </c>
      <c r="L2843">
        <v>18000000</v>
      </c>
      <c r="M2843">
        <v>1984</v>
      </c>
      <c r="N2843">
        <v>5.8</v>
      </c>
      <c r="O2843">
        <f>Table1[[#This Row],[gross]]-Table1[[#This Row],[budget]]</f>
        <v>8400000</v>
      </c>
    </row>
    <row r="2844" spans="1:15" x14ac:dyDescent="0.3">
      <c r="A2844" t="s">
        <v>857</v>
      </c>
      <c r="B2844">
        <v>22</v>
      </c>
      <c r="C2844">
        <v>121</v>
      </c>
      <c r="D2844">
        <v>14545844</v>
      </c>
      <c r="E2844" t="s">
        <v>5484</v>
      </c>
      <c r="F2844" t="s">
        <v>6304</v>
      </c>
      <c r="G2844" t="s">
        <v>6305</v>
      </c>
      <c r="H2844">
        <v>4756</v>
      </c>
      <c r="I2844">
        <v>38</v>
      </c>
      <c r="J2844" t="s">
        <v>29</v>
      </c>
      <c r="K2844" t="s">
        <v>30</v>
      </c>
      <c r="L2844">
        <v>6500000</v>
      </c>
      <c r="M2844">
        <v>1988</v>
      </c>
      <c r="N2844">
        <v>5.8</v>
      </c>
      <c r="O2844">
        <f>Table1[[#This Row],[gross]]-Table1[[#This Row],[budget]]</f>
        <v>8045844</v>
      </c>
    </row>
    <row r="2845" spans="1:15" x14ac:dyDescent="0.3">
      <c r="A2845" t="s">
        <v>4099</v>
      </c>
      <c r="B2845">
        <v>128</v>
      </c>
      <c r="C2845">
        <v>101</v>
      </c>
      <c r="D2845">
        <v>46012734</v>
      </c>
      <c r="E2845" t="s">
        <v>289</v>
      </c>
      <c r="F2845" t="s">
        <v>2778</v>
      </c>
      <c r="G2845" t="s">
        <v>6306</v>
      </c>
      <c r="H2845">
        <v>54421</v>
      </c>
      <c r="I2845">
        <v>101</v>
      </c>
      <c r="J2845" t="s">
        <v>29</v>
      </c>
      <c r="K2845" t="s">
        <v>30</v>
      </c>
      <c r="L2845">
        <v>40000000</v>
      </c>
      <c r="M2845">
        <v>2008</v>
      </c>
      <c r="N2845">
        <v>5.8</v>
      </c>
      <c r="O2845">
        <f>Table1[[#This Row],[gross]]-Table1[[#This Row],[budget]]</f>
        <v>6012734</v>
      </c>
    </row>
    <row r="2846" spans="1:15" x14ac:dyDescent="0.3">
      <c r="A2846" t="s">
        <v>4119</v>
      </c>
      <c r="B2846">
        <v>190</v>
      </c>
      <c r="C2846">
        <v>86</v>
      </c>
      <c r="D2846">
        <v>23993605</v>
      </c>
      <c r="E2846" t="s">
        <v>305</v>
      </c>
      <c r="F2846" t="s">
        <v>6307</v>
      </c>
      <c r="G2846" t="s">
        <v>6308</v>
      </c>
      <c r="H2846">
        <v>52467</v>
      </c>
      <c r="I2846">
        <v>248</v>
      </c>
      <c r="J2846" t="s">
        <v>29</v>
      </c>
      <c r="K2846" t="s">
        <v>30</v>
      </c>
      <c r="L2846">
        <v>18000000</v>
      </c>
      <c r="M2846">
        <v>2009</v>
      </c>
      <c r="N2846">
        <v>5.8</v>
      </c>
      <c r="O2846">
        <f>Table1[[#This Row],[gross]]-Table1[[#This Row],[budget]]</f>
        <v>5993605</v>
      </c>
    </row>
    <row r="2847" spans="1:15" x14ac:dyDescent="0.3">
      <c r="A2847" t="s">
        <v>4146</v>
      </c>
      <c r="B2847">
        <v>91</v>
      </c>
      <c r="C2847">
        <v>105</v>
      </c>
      <c r="D2847">
        <v>25677801</v>
      </c>
      <c r="E2847" t="s">
        <v>4368</v>
      </c>
      <c r="F2847" t="s">
        <v>841</v>
      </c>
      <c r="G2847" t="s">
        <v>6309</v>
      </c>
      <c r="H2847">
        <v>41273</v>
      </c>
      <c r="I2847">
        <v>136</v>
      </c>
      <c r="J2847" t="s">
        <v>29</v>
      </c>
      <c r="K2847" t="s">
        <v>30</v>
      </c>
      <c r="L2847">
        <v>20000000</v>
      </c>
      <c r="M2847">
        <v>2010</v>
      </c>
      <c r="N2847">
        <v>5.8</v>
      </c>
      <c r="O2847">
        <f>Table1[[#This Row],[gross]]-Table1[[#This Row],[budget]]</f>
        <v>5677801</v>
      </c>
    </row>
    <row r="2848" spans="1:15" x14ac:dyDescent="0.3">
      <c r="A2848" t="s">
        <v>4738</v>
      </c>
      <c r="B2848">
        <v>109</v>
      </c>
      <c r="C2848">
        <v>101</v>
      </c>
      <c r="D2848">
        <v>34604054</v>
      </c>
      <c r="E2848" t="s">
        <v>39</v>
      </c>
      <c r="F2848" t="s">
        <v>924</v>
      </c>
      <c r="G2848" t="s">
        <v>6310</v>
      </c>
      <c r="H2848">
        <v>34942</v>
      </c>
      <c r="I2848">
        <v>185</v>
      </c>
      <c r="J2848" t="s">
        <v>29</v>
      </c>
      <c r="K2848" t="s">
        <v>30</v>
      </c>
      <c r="L2848">
        <v>30000000</v>
      </c>
      <c r="M2848">
        <v>2003</v>
      </c>
      <c r="N2848">
        <v>5.8</v>
      </c>
      <c r="O2848">
        <f>Table1[[#This Row],[gross]]-Table1[[#This Row],[budget]]</f>
        <v>4604054</v>
      </c>
    </row>
    <row r="2849" spans="1:15" x14ac:dyDescent="0.3">
      <c r="A2849" t="s">
        <v>4079</v>
      </c>
      <c r="B2849">
        <v>63</v>
      </c>
      <c r="C2849">
        <v>121</v>
      </c>
      <c r="D2849">
        <v>16574731</v>
      </c>
      <c r="E2849" t="s">
        <v>220</v>
      </c>
      <c r="F2849" t="s">
        <v>1984</v>
      </c>
      <c r="G2849" t="s">
        <v>6311</v>
      </c>
      <c r="H2849">
        <v>27675</v>
      </c>
      <c r="I2849">
        <v>181</v>
      </c>
      <c r="J2849" t="s">
        <v>29</v>
      </c>
      <c r="K2849" t="s">
        <v>30</v>
      </c>
      <c r="L2849">
        <v>13000000</v>
      </c>
      <c r="M2849">
        <v>1998</v>
      </c>
      <c r="N2849">
        <v>5.8</v>
      </c>
      <c r="O2849">
        <f>Table1[[#This Row],[gross]]-Table1[[#This Row],[budget]]</f>
        <v>3574731</v>
      </c>
    </row>
    <row r="2850" spans="1:15" x14ac:dyDescent="0.3">
      <c r="A2850" t="s">
        <v>3725</v>
      </c>
      <c r="B2850">
        <v>94</v>
      </c>
      <c r="C2850">
        <v>109</v>
      </c>
      <c r="D2850">
        <v>23179303</v>
      </c>
      <c r="E2850" t="s">
        <v>6312</v>
      </c>
      <c r="F2850" t="s">
        <v>5430</v>
      </c>
      <c r="G2850" t="s">
        <v>6313</v>
      </c>
      <c r="H2850">
        <v>32951</v>
      </c>
      <c r="I2850">
        <v>44</v>
      </c>
      <c r="J2850" t="s">
        <v>29</v>
      </c>
      <c r="K2850" t="s">
        <v>3045</v>
      </c>
      <c r="L2850">
        <v>20000000</v>
      </c>
      <c r="M2850">
        <v>2011</v>
      </c>
      <c r="N2850">
        <v>5.8</v>
      </c>
      <c r="O2850">
        <f>Table1[[#This Row],[gross]]-Table1[[#This Row],[budget]]</f>
        <v>3179303</v>
      </c>
    </row>
    <row r="2851" spans="1:15" x14ac:dyDescent="0.3">
      <c r="A2851" t="s">
        <v>4091</v>
      </c>
      <c r="B2851">
        <v>97</v>
      </c>
      <c r="C2851">
        <v>104</v>
      </c>
      <c r="D2851">
        <v>3447339</v>
      </c>
      <c r="E2851" t="s">
        <v>289</v>
      </c>
      <c r="F2851" t="s">
        <v>6314</v>
      </c>
      <c r="G2851" t="s">
        <v>6315</v>
      </c>
      <c r="H2851">
        <v>29517</v>
      </c>
      <c r="I2851">
        <v>79</v>
      </c>
      <c r="J2851" t="s">
        <v>29</v>
      </c>
      <c r="K2851" t="s">
        <v>30</v>
      </c>
      <c r="L2851">
        <v>1500000</v>
      </c>
      <c r="M2851">
        <v>2013</v>
      </c>
      <c r="N2851">
        <v>5.8</v>
      </c>
      <c r="O2851">
        <f>Table1[[#This Row],[gross]]-Table1[[#This Row],[budget]]</f>
        <v>1947339</v>
      </c>
    </row>
    <row r="2852" spans="1:15" x14ac:dyDescent="0.3">
      <c r="A2852" t="s">
        <v>4132</v>
      </c>
      <c r="B2852">
        <v>230</v>
      </c>
      <c r="C2852">
        <v>82</v>
      </c>
      <c r="D2852">
        <v>98017</v>
      </c>
      <c r="E2852" t="s">
        <v>1610</v>
      </c>
      <c r="F2852" t="s">
        <v>6316</v>
      </c>
      <c r="G2852" t="s">
        <v>6317</v>
      </c>
      <c r="H2852">
        <v>26185</v>
      </c>
      <c r="I2852">
        <v>170</v>
      </c>
      <c r="J2852" t="s">
        <v>29</v>
      </c>
      <c r="K2852" t="s">
        <v>241</v>
      </c>
      <c r="L2852">
        <v>500000</v>
      </c>
      <c r="M2852">
        <v>2010</v>
      </c>
      <c r="N2852">
        <v>5.8</v>
      </c>
      <c r="O2852">
        <f>Table1[[#This Row],[gross]]-Table1[[#This Row],[budget]]</f>
        <v>-401983</v>
      </c>
    </row>
    <row r="2853" spans="1:15" x14ac:dyDescent="0.3">
      <c r="A2853" t="s">
        <v>4112</v>
      </c>
      <c r="B2853">
        <v>45</v>
      </c>
      <c r="C2853">
        <v>94</v>
      </c>
      <c r="D2853">
        <v>2800000</v>
      </c>
      <c r="E2853" t="s">
        <v>676</v>
      </c>
      <c r="F2853" t="s">
        <v>5482</v>
      </c>
      <c r="G2853" t="s">
        <v>6318</v>
      </c>
      <c r="H2853">
        <v>4377</v>
      </c>
      <c r="I2853">
        <v>85</v>
      </c>
      <c r="J2853" t="s">
        <v>29</v>
      </c>
      <c r="K2853" t="s">
        <v>30</v>
      </c>
      <c r="L2853">
        <v>4000000</v>
      </c>
      <c r="M2853">
        <v>1999</v>
      </c>
      <c r="N2853">
        <v>5.8</v>
      </c>
      <c r="O2853">
        <f>Table1[[#This Row],[gross]]-Table1[[#This Row],[budget]]</f>
        <v>-1200000</v>
      </c>
    </row>
    <row r="2854" spans="1:15" x14ac:dyDescent="0.3">
      <c r="A2854" t="s">
        <v>1833</v>
      </c>
      <c r="B2854">
        <v>171</v>
      </c>
      <c r="C2854">
        <v>105</v>
      </c>
      <c r="D2854">
        <v>48745150</v>
      </c>
      <c r="E2854" t="s">
        <v>543</v>
      </c>
      <c r="F2854" t="s">
        <v>4206</v>
      </c>
      <c r="G2854" t="s">
        <v>6319</v>
      </c>
      <c r="H2854">
        <v>50170</v>
      </c>
      <c r="I2854">
        <v>306</v>
      </c>
      <c r="J2854" t="s">
        <v>29</v>
      </c>
      <c r="K2854" t="s">
        <v>30</v>
      </c>
      <c r="L2854">
        <v>50000000</v>
      </c>
      <c r="M2854">
        <v>2006</v>
      </c>
      <c r="N2854">
        <v>5.8</v>
      </c>
      <c r="O2854">
        <f>Table1[[#This Row],[gross]]-Table1[[#This Row],[budget]]</f>
        <v>-1254850</v>
      </c>
    </row>
    <row r="2855" spans="1:15" x14ac:dyDescent="0.3">
      <c r="A2855" t="s">
        <v>3933</v>
      </c>
      <c r="B2855">
        <v>98</v>
      </c>
      <c r="C2855">
        <v>104</v>
      </c>
      <c r="D2855">
        <v>20668843</v>
      </c>
      <c r="E2855" t="s">
        <v>2312</v>
      </c>
      <c r="F2855" t="s">
        <v>4471</v>
      </c>
      <c r="G2855" t="s">
        <v>6320</v>
      </c>
      <c r="H2855">
        <v>16831</v>
      </c>
      <c r="I2855">
        <v>54</v>
      </c>
      <c r="J2855" t="s">
        <v>29</v>
      </c>
      <c r="K2855" t="s">
        <v>30</v>
      </c>
      <c r="L2855">
        <v>22000000</v>
      </c>
      <c r="M2855">
        <v>2008</v>
      </c>
      <c r="N2855">
        <v>5.8</v>
      </c>
      <c r="O2855">
        <f>Table1[[#This Row],[gross]]-Table1[[#This Row],[budget]]</f>
        <v>-1331157</v>
      </c>
    </row>
    <row r="2856" spans="1:15" x14ac:dyDescent="0.3">
      <c r="A2856" t="s">
        <v>4107</v>
      </c>
      <c r="B2856">
        <v>14</v>
      </c>
      <c r="C2856">
        <v>95</v>
      </c>
      <c r="D2856">
        <v>18435</v>
      </c>
      <c r="E2856" t="s">
        <v>92</v>
      </c>
      <c r="F2856" t="s">
        <v>6321</v>
      </c>
      <c r="G2856" t="s">
        <v>6322</v>
      </c>
      <c r="H2856">
        <v>1010</v>
      </c>
      <c r="I2856">
        <v>15</v>
      </c>
      <c r="J2856" t="s">
        <v>90</v>
      </c>
      <c r="K2856" t="s">
        <v>241</v>
      </c>
      <c r="L2856">
        <v>1400000</v>
      </c>
      <c r="M2856">
        <v>2006</v>
      </c>
      <c r="N2856">
        <v>5.8</v>
      </c>
      <c r="O2856">
        <f>Table1[[#This Row],[gross]]-Table1[[#This Row],[budget]]</f>
        <v>-1381565</v>
      </c>
    </row>
    <row r="2857" spans="1:15" x14ac:dyDescent="0.3">
      <c r="A2857" t="s">
        <v>190</v>
      </c>
      <c r="B2857">
        <v>97</v>
      </c>
      <c r="C2857">
        <v>125</v>
      </c>
      <c r="D2857">
        <v>48154732</v>
      </c>
      <c r="E2857" t="s">
        <v>130</v>
      </c>
      <c r="F2857" t="s">
        <v>1367</v>
      </c>
      <c r="G2857" t="s">
        <v>6323</v>
      </c>
      <c r="H2857">
        <v>60326</v>
      </c>
      <c r="I2857">
        <v>142</v>
      </c>
      <c r="J2857" t="s">
        <v>29</v>
      </c>
      <c r="K2857" t="s">
        <v>30</v>
      </c>
      <c r="L2857">
        <v>50000000</v>
      </c>
      <c r="M2857">
        <v>1997</v>
      </c>
      <c r="N2857">
        <v>5.8</v>
      </c>
      <c r="O2857">
        <f>Table1[[#This Row],[gross]]-Table1[[#This Row],[budget]]</f>
        <v>-1845268</v>
      </c>
    </row>
    <row r="2858" spans="1:15" x14ac:dyDescent="0.3">
      <c r="A2858" t="s">
        <v>4061</v>
      </c>
      <c r="B2858">
        <v>228</v>
      </c>
      <c r="C2858">
        <v>89</v>
      </c>
      <c r="D2858">
        <v>47553512</v>
      </c>
      <c r="E2858" t="s">
        <v>175</v>
      </c>
      <c r="F2858" t="s">
        <v>5448</v>
      </c>
      <c r="G2858" t="s">
        <v>6324</v>
      </c>
      <c r="H2858">
        <v>54101</v>
      </c>
      <c r="I2858">
        <v>210</v>
      </c>
      <c r="J2858" t="s">
        <v>29</v>
      </c>
      <c r="K2858" t="s">
        <v>30</v>
      </c>
      <c r="L2858">
        <v>50000000</v>
      </c>
      <c r="M2858">
        <v>2014</v>
      </c>
      <c r="N2858">
        <v>5.8</v>
      </c>
      <c r="O2858">
        <f>Table1[[#This Row],[gross]]-Table1[[#This Row],[budget]]</f>
        <v>-2446488</v>
      </c>
    </row>
    <row r="2859" spans="1:15" x14ac:dyDescent="0.3">
      <c r="A2859" t="s">
        <v>3746</v>
      </c>
      <c r="B2859">
        <v>147</v>
      </c>
      <c r="C2859">
        <v>95</v>
      </c>
      <c r="D2859">
        <v>37101011</v>
      </c>
      <c r="E2859" t="s">
        <v>73</v>
      </c>
      <c r="F2859" t="s">
        <v>2977</v>
      </c>
      <c r="G2859" t="s">
        <v>6325</v>
      </c>
      <c r="H2859">
        <v>30394</v>
      </c>
      <c r="I2859">
        <v>103</v>
      </c>
      <c r="J2859" t="s">
        <v>29</v>
      </c>
      <c r="K2859" t="s">
        <v>30</v>
      </c>
      <c r="L2859">
        <v>40000000</v>
      </c>
      <c r="M2859">
        <v>2012</v>
      </c>
      <c r="N2859">
        <v>5.8</v>
      </c>
      <c r="O2859">
        <f>Table1[[#This Row],[gross]]-Table1[[#This Row],[budget]]</f>
        <v>-2898989</v>
      </c>
    </row>
    <row r="2860" spans="1:15" x14ac:dyDescent="0.3">
      <c r="A2860" t="s">
        <v>3719</v>
      </c>
      <c r="B2860">
        <v>174</v>
      </c>
      <c r="C2860">
        <v>122</v>
      </c>
      <c r="D2860">
        <v>22000</v>
      </c>
      <c r="E2860" t="s">
        <v>600</v>
      </c>
      <c r="F2860" t="s">
        <v>249</v>
      </c>
      <c r="G2860" t="s">
        <v>6326</v>
      </c>
      <c r="H2860">
        <v>30511</v>
      </c>
      <c r="I2860">
        <v>226</v>
      </c>
      <c r="J2860" t="s">
        <v>29</v>
      </c>
      <c r="K2860" t="s">
        <v>227</v>
      </c>
      <c r="L2860">
        <v>3000000</v>
      </c>
      <c r="M2860">
        <v>2011</v>
      </c>
      <c r="N2860">
        <v>5.8</v>
      </c>
      <c r="O2860">
        <f>Table1[[#This Row],[gross]]-Table1[[#This Row],[budget]]</f>
        <v>-2978000</v>
      </c>
    </row>
    <row r="2861" spans="1:15" x14ac:dyDescent="0.3">
      <c r="A2861" t="s">
        <v>4136</v>
      </c>
      <c r="B2861">
        <v>33</v>
      </c>
      <c r="C2861">
        <v>74</v>
      </c>
      <c r="D2861">
        <v>6491350</v>
      </c>
      <c r="E2861" t="s">
        <v>3651</v>
      </c>
      <c r="F2861" t="s">
        <v>6327</v>
      </c>
      <c r="G2861" t="s">
        <v>6328</v>
      </c>
      <c r="H2861">
        <v>1231</v>
      </c>
      <c r="I2861">
        <v>26</v>
      </c>
      <c r="J2861" t="s">
        <v>29</v>
      </c>
      <c r="K2861" t="s">
        <v>30</v>
      </c>
      <c r="L2861">
        <v>10000000</v>
      </c>
      <c r="M2861">
        <v>2004</v>
      </c>
      <c r="N2861">
        <v>5.8</v>
      </c>
      <c r="O2861">
        <f>Table1[[#This Row],[gross]]-Table1[[#This Row],[budget]]</f>
        <v>-3508650</v>
      </c>
    </row>
    <row r="2862" spans="1:15" x14ac:dyDescent="0.3">
      <c r="A2862" t="s">
        <v>4128</v>
      </c>
      <c r="B2862">
        <v>45</v>
      </c>
      <c r="C2862">
        <v>85</v>
      </c>
      <c r="D2862">
        <v>100669</v>
      </c>
      <c r="E2862" t="s">
        <v>73</v>
      </c>
      <c r="F2862" t="s">
        <v>1299</v>
      </c>
      <c r="G2862" t="s">
        <v>6329</v>
      </c>
      <c r="H2862">
        <v>2522</v>
      </c>
      <c r="I2862">
        <v>11</v>
      </c>
      <c r="J2862" t="s">
        <v>29</v>
      </c>
      <c r="K2862" t="s">
        <v>30</v>
      </c>
      <c r="L2862">
        <v>3800000</v>
      </c>
      <c r="M2862">
        <v>2009</v>
      </c>
      <c r="N2862">
        <v>5.8</v>
      </c>
      <c r="O2862">
        <f>Table1[[#This Row],[gross]]-Table1[[#This Row],[budget]]</f>
        <v>-3699331</v>
      </c>
    </row>
    <row r="2863" spans="1:15" x14ac:dyDescent="0.3">
      <c r="A2863" t="s">
        <v>4109</v>
      </c>
      <c r="B2863">
        <v>84</v>
      </c>
      <c r="C2863">
        <v>95</v>
      </c>
      <c r="D2863">
        <v>2025238</v>
      </c>
      <c r="E2863" t="s">
        <v>3824</v>
      </c>
      <c r="F2863" t="s">
        <v>6330</v>
      </c>
      <c r="G2863" t="s">
        <v>6331</v>
      </c>
      <c r="H2863">
        <v>9589</v>
      </c>
      <c r="I2863">
        <v>105</v>
      </c>
      <c r="J2863" t="s">
        <v>29</v>
      </c>
      <c r="K2863" t="s">
        <v>30</v>
      </c>
      <c r="L2863">
        <v>6000000</v>
      </c>
      <c r="M2863">
        <v>2001</v>
      </c>
      <c r="N2863">
        <v>5.8</v>
      </c>
      <c r="O2863">
        <f>Table1[[#This Row],[gross]]-Table1[[#This Row],[budget]]</f>
        <v>-3974762</v>
      </c>
    </row>
    <row r="2864" spans="1:15" x14ac:dyDescent="0.3">
      <c r="A2864" t="s">
        <v>4923</v>
      </c>
      <c r="B2864">
        <v>12</v>
      </c>
      <c r="C2864">
        <v>92</v>
      </c>
      <c r="D2864">
        <v>12836</v>
      </c>
      <c r="E2864" t="s">
        <v>393</v>
      </c>
      <c r="F2864" t="s">
        <v>106</v>
      </c>
      <c r="G2864" t="s">
        <v>6332</v>
      </c>
      <c r="H2864">
        <v>1686</v>
      </c>
      <c r="I2864">
        <v>28</v>
      </c>
      <c r="J2864" t="s">
        <v>29</v>
      </c>
      <c r="K2864" t="s">
        <v>30</v>
      </c>
      <c r="L2864">
        <v>4000000</v>
      </c>
      <c r="M2864">
        <v>1997</v>
      </c>
      <c r="N2864">
        <v>5.8</v>
      </c>
      <c r="O2864">
        <f>Table1[[#This Row],[gross]]-Table1[[#This Row],[budget]]</f>
        <v>-3987164</v>
      </c>
    </row>
    <row r="2865" spans="1:15" x14ac:dyDescent="0.3">
      <c r="A2865" t="s">
        <v>959</v>
      </c>
      <c r="B2865">
        <v>394</v>
      </c>
      <c r="C2865">
        <v>93</v>
      </c>
      <c r="D2865">
        <v>18934858</v>
      </c>
      <c r="E2865" t="s">
        <v>175</v>
      </c>
      <c r="F2865" t="s">
        <v>2300</v>
      </c>
      <c r="G2865" t="s">
        <v>6333</v>
      </c>
      <c r="H2865">
        <v>72646</v>
      </c>
      <c r="I2865">
        <v>397</v>
      </c>
      <c r="J2865" t="s">
        <v>29</v>
      </c>
      <c r="K2865" t="s">
        <v>361</v>
      </c>
      <c r="L2865">
        <v>23000000</v>
      </c>
      <c r="M2865">
        <v>2011</v>
      </c>
      <c r="N2865">
        <v>5.8</v>
      </c>
      <c r="O2865">
        <f>Table1[[#This Row],[gross]]-Table1[[#This Row],[budget]]</f>
        <v>-4065142</v>
      </c>
    </row>
    <row r="2866" spans="1:15" x14ac:dyDescent="0.3">
      <c r="A2866" t="s">
        <v>4130</v>
      </c>
      <c r="B2866">
        <v>77</v>
      </c>
      <c r="C2866">
        <v>84</v>
      </c>
      <c r="D2866">
        <v>15712072</v>
      </c>
      <c r="E2866" t="s">
        <v>39</v>
      </c>
      <c r="F2866" t="s">
        <v>6334</v>
      </c>
      <c r="G2866" t="s">
        <v>6335</v>
      </c>
      <c r="H2866">
        <v>13210</v>
      </c>
      <c r="I2866">
        <v>138</v>
      </c>
      <c r="J2866" t="s">
        <v>29</v>
      </c>
      <c r="K2866" t="s">
        <v>30</v>
      </c>
      <c r="L2866">
        <v>20000000</v>
      </c>
      <c r="M2866">
        <v>2004</v>
      </c>
      <c r="N2866">
        <v>5.8</v>
      </c>
      <c r="O2866">
        <f>Table1[[#This Row],[gross]]-Table1[[#This Row],[budget]]</f>
        <v>-4287928</v>
      </c>
    </row>
    <row r="2867" spans="1:15" x14ac:dyDescent="0.3">
      <c r="A2867" t="s">
        <v>4139</v>
      </c>
      <c r="B2867">
        <v>44</v>
      </c>
      <c r="C2867">
        <v>73</v>
      </c>
      <c r="D2867">
        <v>11634458</v>
      </c>
      <c r="E2867" t="s">
        <v>6336</v>
      </c>
      <c r="F2867" t="s">
        <v>3430</v>
      </c>
      <c r="G2867" t="s">
        <v>6337</v>
      </c>
      <c r="H2867">
        <v>2045</v>
      </c>
      <c r="I2867">
        <v>37</v>
      </c>
      <c r="J2867" t="s">
        <v>29</v>
      </c>
      <c r="K2867" t="s">
        <v>30</v>
      </c>
      <c r="L2867">
        <v>17000000</v>
      </c>
      <c r="M2867">
        <v>1999</v>
      </c>
      <c r="N2867">
        <v>5.8</v>
      </c>
      <c r="O2867">
        <f>Table1[[#This Row],[gross]]-Table1[[#This Row],[budget]]</f>
        <v>-5365542</v>
      </c>
    </row>
    <row r="2868" spans="1:15" x14ac:dyDescent="0.3">
      <c r="A2868" t="s">
        <v>4094</v>
      </c>
      <c r="B2868">
        <v>90</v>
      </c>
      <c r="C2868">
        <v>102</v>
      </c>
      <c r="D2868">
        <v>33864342</v>
      </c>
      <c r="E2868" t="s">
        <v>4570</v>
      </c>
      <c r="F2868" t="s">
        <v>3821</v>
      </c>
      <c r="G2868" t="s">
        <v>6338</v>
      </c>
      <c r="H2868">
        <v>29968</v>
      </c>
      <c r="I2868">
        <v>117</v>
      </c>
      <c r="J2868" t="s">
        <v>29</v>
      </c>
      <c r="K2868" t="s">
        <v>200</v>
      </c>
      <c r="L2868">
        <v>40000000</v>
      </c>
      <c r="M2868">
        <v>1999</v>
      </c>
      <c r="N2868">
        <v>5.8</v>
      </c>
      <c r="O2868">
        <f>Table1[[#This Row],[gross]]-Table1[[#This Row],[budget]]</f>
        <v>-6135658</v>
      </c>
    </row>
    <row r="2869" spans="1:15" x14ac:dyDescent="0.3">
      <c r="A2869" t="s">
        <v>4721</v>
      </c>
      <c r="B2869">
        <v>42</v>
      </c>
      <c r="C2869">
        <v>89</v>
      </c>
      <c r="D2869">
        <v>22359293</v>
      </c>
      <c r="E2869" t="s">
        <v>4023</v>
      </c>
      <c r="F2869" t="s">
        <v>1574</v>
      </c>
      <c r="G2869" t="s">
        <v>6339</v>
      </c>
      <c r="H2869">
        <v>16222</v>
      </c>
      <c r="I2869">
        <v>39</v>
      </c>
      <c r="J2869" t="s">
        <v>29</v>
      </c>
      <c r="K2869" t="s">
        <v>200</v>
      </c>
      <c r="L2869">
        <v>29000000</v>
      </c>
      <c r="M2869">
        <v>1997</v>
      </c>
      <c r="N2869">
        <v>5.8</v>
      </c>
      <c r="O2869">
        <f>Table1[[#This Row],[gross]]-Table1[[#This Row],[budget]]</f>
        <v>-6640707</v>
      </c>
    </row>
    <row r="2870" spans="1:15" x14ac:dyDescent="0.3">
      <c r="A2870" t="s">
        <v>3642</v>
      </c>
      <c r="B2870">
        <v>351</v>
      </c>
      <c r="C2870">
        <v>122</v>
      </c>
      <c r="D2870">
        <v>122512052</v>
      </c>
      <c r="E2870" t="s">
        <v>86</v>
      </c>
      <c r="F2870" t="s">
        <v>2300</v>
      </c>
      <c r="G2870" t="s">
        <v>6340</v>
      </c>
      <c r="H2870">
        <v>146352</v>
      </c>
      <c r="I2870">
        <v>288</v>
      </c>
      <c r="J2870" t="s">
        <v>29</v>
      </c>
      <c r="K2870" t="s">
        <v>30</v>
      </c>
      <c r="L2870">
        <v>130000000</v>
      </c>
      <c r="M2870">
        <v>2013</v>
      </c>
      <c r="N2870">
        <v>5.8</v>
      </c>
      <c r="O2870">
        <f>Table1[[#This Row],[gross]]-Table1[[#This Row],[budget]]</f>
        <v>-7487948</v>
      </c>
    </row>
    <row r="2871" spans="1:15" x14ac:dyDescent="0.3">
      <c r="A2871" t="s">
        <v>2302</v>
      </c>
      <c r="B2871">
        <v>368</v>
      </c>
      <c r="C2871">
        <v>104</v>
      </c>
      <c r="D2871">
        <v>16999046</v>
      </c>
      <c r="E2871" t="s">
        <v>2457</v>
      </c>
      <c r="F2871" t="s">
        <v>1613</v>
      </c>
      <c r="G2871" t="s">
        <v>6341</v>
      </c>
      <c r="H2871">
        <v>79517</v>
      </c>
      <c r="I2871">
        <v>354</v>
      </c>
      <c r="J2871" t="s">
        <v>29</v>
      </c>
      <c r="K2871" t="s">
        <v>442</v>
      </c>
      <c r="L2871">
        <v>26000000</v>
      </c>
      <c r="M2871">
        <v>2009</v>
      </c>
      <c r="N2871">
        <v>5.8</v>
      </c>
      <c r="O2871">
        <f>Table1[[#This Row],[gross]]-Table1[[#This Row],[budget]]</f>
        <v>-9000954</v>
      </c>
    </row>
    <row r="2872" spans="1:15" x14ac:dyDescent="0.3">
      <c r="A2872" t="s">
        <v>3735</v>
      </c>
      <c r="B2872">
        <v>63</v>
      </c>
      <c r="C2872">
        <v>87</v>
      </c>
      <c r="D2872">
        <v>11560259</v>
      </c>
      <c r="E2872" t="s">
        <v>289</v>
      </c>
      <c r="F2872" t="s">
        <v>2512</v>
      </c>
      <c r="G2872" t="s">
        <v>6342</v>
      </c>
      <c r="H2872">
        <v>15617</v>
      </c>
      <c r="I2872">
        <v>180</v>
      </c>
      <c r="J2872" t="s">
        <v>29</v>
      </c>
      <c r="K2872" t="s">
        <v>30</v>
      </c>
      <c r="L2872">
        <v>22000000</v>
      </c>
      <c r="M2872">
        <v>2001</v>
      </c>
      <c r="N2872">
        <v>5.8</v>
      </c>
      <c r="O2872">
        <f>Table1[[#This Row],[gross]]-Table1[[#This Row],[budget]]</f>
        <v>-10439741</v>
      </c>
    </row>
    <row r="2873" spans="1:15" x14ac:dyDescent="0.3">
      <c r="A2873" t="s">
        <v>2810</v>
      </c>
      <c r="B2873">
        <v>202</v>
      </c>
      <c r="C2873">
        <v>110</v>
      </c>
      <c r="D2873">
        <v>66462600</v>
      </c>
      <c r="E2873" t="s">
        <v>78</v>
      </c>
      <c r="F2873" t="s">
        <v>5674</v>
      </c>
      <c r="G2873" t="s">
        <v>6343</v>
      </c>
      <c r="H2873">
        <v>141533</v>
      </c>
      <c r="I2873">
        <v>786</v>
      </c>
      <c r="J2873" t="s">
        <v>29</v>
      </c>
      <c r="K2873" t="s">
        <v>30</v>
      </c>
      <c r="L2873">
        <v>78000000</v>
      </c>
      <c r="M2873">
        <v>2003</v>
      </c>
      <c r="N2873">
        <v>5.8</v>
      </c>
      <c r="O2873">
        <f>Table1[[#This Row],[gross]]-Table1[[#This Row],[budget]]</f>
        <v>-11537400</v>
      </c>
    </row>
    <row r="2874" spans="1:15" x14ac:dyDescent="0.3">
      <c r="A2874" t="s">
        <v>4084</v>
      </c>
      <c r="B2874">
        <v>95</v>
      </c>
      <c r="C2874">
        <v>106</v>
      </c>
      <c r="D2874">
        <v>17951431</v>
      </c>
      <c r="E2874" t="s">
        <v>140</v>
      </c>
      <c r="F2874" t="s">
        <v>6344</v>
      </c>
      <c r="G2874" t="s">
        <v>6345</v>
      </c>
      <c r="H2874">
        <v>25462</v>
      </c>
      <c r="I2874">
        <v>200</v>
      </c>
      <c r="J2874" t="s">
        <v>29</v>
      </c>
      <c r="K2874" t="s">
        <v>30</v>
      </c>
      <c r="L2874">
        <v>30000000</v>
      </c>
      <c r="M2874">
        <v>2001</v>
      </c>
      <c r="N2874">
        <v>5.8</v>
      </c>
      <c r="O2874">
        <f>Table1[[#This Row],[gross]]-Table1[[#This Row],[budget]]</f>
        <v>-12048569</v>
      </c>
    </row>
    <row r="2875" spans="1:15" x14ac:dyDescent="0.3">
      <c r="A2875" t="s">
        <v>2357</v>
      </c>
      <c r="B2875">
        <v>161</v>
      </c>
      <c r="C2875">
        <v>81</v>
      </c>
      <c r="D2875">
        <v>135381507</v>
      </c>
      <c r="E2875" t="s">
        <v>1029</v>
      </c>
      <c r="F2875" t="s">
        <v>1605</v>
      </c>
      <c r="G2875" t="s">
        <v>6346</v>
      </c>
      <c r="H2875">
        <v>63912</v>
      </c>
      <c r="I2875">
        <v>251</v>
      </c>
      <c r="J2875" t="s">
        <v>29</v>
      </c>
      <c r="K2875" t="s">
        <v>30</v>
      </c>
      <c r="L2875">
        <v>150000000</v>
      </c>
      <c r="M2875">
        <v>2005</v>
      </c>
      <c r="N2875">
        <v>5.8</v>
      </c>
      <c r="O2875">
        <f>Table1[[#This Row],[gross]]-Table1[[#This Row],[budget]]</f>
        <v>-14618493</v>
      </c>
    </row>
    <row r="2876" spans="1:15" x14ac:dyDescent="0.3">
      <c r="A2876" t="s">
        <v>2580</v>
      </c>
      <c r="B2876">
        <v>190</v>
      </c>
      <c r="C2876">
        <v>110</v>
      </c>
      <c r="D2876">
        <v>10324441</v>
      </c>
      <c r="E2876" t="s">
        <v>417</v>
      </c>
      <c r="F2876" t="s">
        <v>2952</v>
      </c>
      <c r="G2876" t="s">
        <v>6347</v>
      </c>
      <c r="H2876">
        <v>27117</v>
      </c>
      <c r="I2876">
        <v>140</v>
      </c>
      <c r="J2876" t="s">
        <v>29</v>
      </c>
      <c r="K2876" t="s">
        <v>30</v>
      </c>
      <c r="L2876">
        <v>25000000</v>
      </c>
      <c r="M2876">
        <v>2011</v>
      </c>
      <c r="N2876">
        <v>5.8</v>
      </c>
      <c r="O2876">
        <f>Table1[[#This Row],[gross]]-Table1[[#This Row],[budget]]</f>
        <v>-14675559</v>
      </c>
    </row>
    <row r="2877" spans="1:15" x14ac:dyDescent="0.3">
      <c r="A2877" t="s">
        <v>3012</v>
      </c>
      <c r="B2877">
        <v>225</v>
      </c>
      <c r="C2877">
        <v>108</v>
      </c>
      <c r="D2877">
        <v>10907291</v>
      </c>
      <c r="E2877" t="s">
        <v>6348</v>
      </c>
      <c r="F2877" t="s">
        <v>6349</v>
      </c>
      <c r="G2877" t="s">
        <v>6350</v>
      </c>
      <c r="H2877">
        <v>23775</v>
      </c>
      <c r="I2877">
        <v>134</v>
      </c>
      <c r="J2877" t="s">
        <v>29</v>
      </c>
      <c r="K2877" t="s">
        <v>30</v>
      </c>
      <c r="L2877">
        <v>28000000</v>
      </c>
      <c r="M2877">
        <v>2016</v>
      </c>
      <c r="N2877">
        <v>5.8</v>
      </c>
      <c r="O2877">
        <f>Table1[[#This Row],[gross]]-Table1[[#This Row],[budget]]</f>
        <v>-17092709</v>
      </c>
    </row>
    <row r="2878" spans="1:15" x14ac:dyDescent="0.3">
      <c r="A2878" t="s">
        <v>4097</v>
      </c>
      <c r="B2878">
        <v>16</v>
      </c>
      <c r="C2878">
        <v>102</v>
      </c>
      <c r="D2878">
        <v>15593</v>
      </c>
      <c r="E2878" t="s">
        <v>699</v>
      </c>
      <c r="F2878" t="s">
        <v>6351</v>
      </c>
      <c r="G2878" t="s">
        <v>6352</v>
      </c>
      <c r="H2878">
        <v>2295</v>
      </c>
      <c r="I2878">
        <v>40</v>
      </c>
      <c r="J2878" t="s">
        <v>29</v>
      </c>
      <c r="K2878" t="s">
        <v>30</v>
      </c>
      <c r="L2878">
        <v>21000000</v>
      </c>
      <c r="M2878">
        <v>1999</v>
      </c>
      <c r="N2878">
        <v>5.8</v>
      </c>
      <c r="O2878">
        <f>Table1[[#This Row],[gross]]-Table1[[#This Row],[budget]]</f>
        <v>-20984407</v>
      </c>
    </row>
    <row r="2879" spans="1:15" x14ac:dyDescent="0.3">
      <c r="A2879" t="s">
        <v>2734</v>
      </c>
      <c r="B2879">
        <v>123</v>
      </c>
      <c r="C2879">
        <v>118</v>
      </c>
      <c r="D2879">
        <v>33828318</v>
      </c>
      <c r="E2879" t="s">
        <v>676</v>
      </c>
      <c r="F2879" t="s">
        <v>496</v>
      </c>
      <c r="G2879" t="s">
        <v>6353</v>
      </c>
      <c r="H2879">
        <v>44453</v>
      </c>
      <c r="I2879">
        <v>154</v>
      </c>
      <c r="J2879" t="s">
        <v>29</v>
      </c>
      <c r="K2879" t="s">
        <v>30</v>
      </c>
      <c r="L2879">
        <v>55000000</v>
      </c>
      <c r="M2879">
        <v>2003</v>
      </c>
      <c r="N2879">
        <v>5.8</v>
      </c>
      <c r="O2879">
        <f>Table1[[#This Row],[gross]]-Table1[[#This Row],[budget]]</f>
        <v>-21171682</v>
      </c>
    </row>
    <row r="2880" spans="1:15" x14ac:dyDescent="0.3">
      <c r="A2880" t="s">
        <v>349</v>
      </c>
      <c r="B2880">
        <v>447</v>
      </c>
      <c r="C2880">
        <v>119</v>
      </c>
      <c r="D2880">
        <v>98780042</v>
      </c>
      <c r="E2880" t="s">
        <v>6354</v>
      </c>
      <c r="F2880" t="s">
        <v>3185</v>
      </c>
      <c r="G2880" t="s">
        <v>6355</v>
      </c>
      <c r="H2880">
        <v>136019</v>
      </c>
      <c r="I2880">
        <v>443</v>
      </c>
      <c r="J2880" t="s">
        <v>29</v>
      </c>
      <c r="K2880" t="s">
        <v>30</v>
      </c>
      <c r="L2880">
        <v>120000000</v>
      </c>
      <c r="M2880">
        <v>2011</v>
      </c>
      <c r="N2880">
        <v>5.8</v>
      </c>
      <c r="O2880">
        <f>Table1[[#This Row],[gross]]-Table1[[#This Row],[budget]]</f>
        <v>-21219958</v>
      </c>
    </row>
    <row r="2881" spans="1:15" x14ac:dyDescent="0.3">
      <c r="A2881" t="s">
        <v>4101</v>
      </c>
      <c r="B2881">
        <v>164</v>
      </c>
      <c r="C2881">
        <v>99</v>
      </c>
      <c r="D2881">
        <v>33472850</v>
      </c>
      <c r="E2881" t="s">
        <v>1941</v>
      </c>
      <c r="F2881" t="s">
        <v>1586</v>
      </c>
      <c r="G2881" t="s">
        <v>6356</v>
      </c>
      <c r="H2881">
        <v>67005</v>
      </c>
      <c r="I2881">
        <v>119</v>
      </c>
      <c r="J2881" t="s">
        <v>29</v>
      </c>
      <c r="K2881" t="s">
        <v>30</v>
      </c>
      <c r="L2881">
        <v>55000000</v>
      </c>
      <c r="M2881">
        <v>2008</v>
      </c>
      <c r="N2881">
        <v>5.8</v>
      </c>
      <c r="O2881">
        <f>Table1[[#This Row],[gross]]-Table1[[#This Row],[budget]]</f>
        <v>-21527150</v>
      </c>
    </row>
    <row r="2882" spans="1:15" x14ac:dyDescent="0.3">
      <c r="A2882" t="s">
        <v>458</v>
      </c>
      <c r="B2882">
        <v>123</v>
      </c>
      <c r="C2882">
        <v>98</v>
      </c>
      <c r="D2882">
        <v>1512815</v>
      </c>
      <c r="E2882" t="s">
        <v>731</v>
      </c>
      <c r="F2882" t="s">
        <v>418</v>
      </c>
      <c r="G2882" t="s">
        <v>6357</v>
      </c>
      <c r="H2882">
        <v>8885</v>
      </c>
      <c r="I2882">
        <v>56</v>
      </c>
      <c r="J2882" t="s">
        <v>29</v>
      </c>
      <c r="K2882" t="s">
        <v>30</v>
      </c>
      <c r="L2882">
        <v>25000000</v>
      </c>
      <c r="M2882">
        <v>2016</v>
      </c>
      <c r="N2882">
        <v>5.8</v>
      </c>
      <c r="O2882">
        <f>Table1[[#This Row],[gross]]-Table1[[#This Row],[budget]]</f>
        <v>-23487185</v>
      </c>
    </row>
    <row r="2883" spans="1:15" x14ac:dyDescent="0.3">
      <c r="A2883" t="s">
        <v>274</v>
      </c>
      <c r="B2883">
        <v>434</v>
      </c>
      <c r="C2883">
        <v>138</v>
      </c>
      <c r="D2883">
        <v>101160529</v>
      </c>
      <c r="E2883" t="s">
        <v>125</v>
      </c>
      <c r="F2883" t="s">
        <v>136</v>
      </c>
      <c r="G2883" t="s">
        <v>6358</v>
      </c>
      <c r="H2883">
        <v>200022</v>
      </c>
      <c r="I2883">
        <v>1240</v>
      </c>
      <c r="J2883" t="s">
        <v>29</v>
      </c>
      <c r="K2883" t="s">
        <v>30</v>
      </c>
      <c r="L2883">
        <v>125000000</v>
      </c>
      <c r="M2883">
        <v>2014</v>
      </c>
      <c r="N2883">
        <v>5.8</v>
      </c>
      <c r="O2883">
        <f>Table1[[#This Row],[gross]]-Table1[[#This Row],[budget]]</f>
        <v>-23839471</v>
      </c>
    </row>
    <row r="2884" spans="1:15" x14ac:dyDescent="0.3">
      <c r="A2884" t="s">
        <v>3683</v>
      </c>
      <c r="B2884">
        <v>250</v>
      </c>
      <c r="C2884">
        <v>118</v>
      </c>
      <c r="D2884">
        <v>150167630</v>
      </c>
      <c r="E2884" t="s">
        <v>86</v>
      </c>
      <c r="F2884" t="s">
        <v>1238</v>
      </c>
      <c r="G2884" t="s">
        <v>6359</v>
      </c>
      <c r="H2884">
        <v>174578</v>
      </c>
      <c r="I2884">
        <v>534</v>
      </c>
      <c r="J2884" t="s">
        <v>29</v>
      </c>
      <c r="K2884" t="s">
        <v>30</v>
      </c>
      <c r="L2884">
        <v>175000000</v>
      </c>
      <c r="M2884">
        <v>2009</v>
      </c>
      <c r="N2884">
        <v>5.8</v>
      </c>
      <c r="O2884">
        <f>Table1[[#This Row],[gross]]-Table1[[#This Row],[budget]]</f>
        <v>-24832370</v>
      </c>
    </row>
    <row r="2885" spans="1:15" x14ac:dyDescent="0.3">
      <c r="A2885" t="s">
        <v>2149</v>
      </c>
      <c r="B2885">
        <v>86</v>
      </c>
      <c r="C2885">
        <v>103</v>
      </c>
      <c r="D2885">
        <v>14448589</v>
      </c>
      <c r="E2885" t="s">
        <v>289</v>
      </c>
      <c r="F2885" t="s">
        <v>1148</v>
      </c>
      <c r="G2885" t="s">
        <v>6360</v>
      </c>
      <c r="H2885">
        <v>19364</v>
      </c>
      <c r="I2885">
        <v>128</v>
      </c>
      <c r="J2885" t="s">
        <v>29</v>
      </c>
      <c r="K2885" t="s">
        <v>30</v>
      </c>
      <c r="L2885">
        <v>40000000</v>
      </c>
      <c r="M2885">
        <v>2002</v>
      </c>
      <c r="N2885">
        <v>5.8</v>
      </c>
      <c r="O2885">
        <f>Table1[[#This Row],[gross]]-Table1[[#This Row],[budget]]</f>
        <v>-25551411</v>
      </c>
    </row>
    <row r="2886" spans="1:15" x14ac:dyDescent="0.3">
      <c r="A2886" t="s">
        <v>812</v>
      </c>
      <c r="B2886">
        <v>224</v>
      </c>
      <c r="C2886">
        <v>115</v>
      </c>
      <c r="D2886">
        <v>10640645</v>
      </c>
      <c r="E2886" t="s">
        <v>1536</v>
      </c>
      <c r="F2886" t="s">
        <v>2042</v>
      </c>
      <c r="G2886" t="s">
        <v>6361</v>
      </c>
      <c r="H2886">
        <v>28429</v>
      </c>
      <c r="I2886">
        <v>110</v>
      </c>
      <c r="J2886" t="s">
        <v>29</v>
      </c>
      <c r="K2886" t="s">
        <v>30</v>
      </c>
      <c r="L2886">
        <v>40000000</v>
      </c>
      <c r="M2886">
        <v>2015</v>
      </c>
      <c r="N2886">
        <v>5.8</v>
      </c>
      <c r="O2886">
        <f>Table1[[#This Row],[gross]]-Table1[[#This Row],[budget]]</f>
        <v>-29359355</v>
      </c>
    </row>
    <row r="2887" spans="1:15" x14ac:dyDescent="0.3">
      <c r="A2887" t="s">
        <v>3158</v>
      </c>
      <c r="B2887">
        <v>180</v>
      </c>
      <c r="C2887">
        <v>95</v>
      </c>
      <c r="D2887">
        <v>20488579</v>
      </c>
      <c r="E2887" t="s">
        <v>672</v>
      </c>
      <c r="F2887" t="s">
        <v>400</v>
      </c>
      <c r="G2887" t="s">
        <v>6362</v>
      </c>
      <c r="H2887">
        <v>113483</v>
      </c>
      <c r="I2887">
        <v>245</v>
      </c>
      <c r="J2887" t="s">
        <v>29</v>
      </c>
      <c r="K2887" t="s">
        <v>30</v>
      </c>
      <c r="L2887">
        <v>50000000</v>
      </c>
      <c r="M2887">
        <v>2009</v>
      </c>
      <c r="N2887">
        <v>5.8</v>
      </c>
      <c r="O2887">
        <f>Table1[[#This Row],[gross]]-Table1[[#This Row],[budget]]</f>
        <v>-29511421</v>
      </c>
    </row>
    <row r="2888" spans="1:15" x14ac:dyDescent="0.3">
      <c r="A2888" t="s">
        <v>3326</v>
      </c>
      <c r="B2888">
        <v>78</v>
      </c>
      <c r="C2888">
        <v>89</v>
      </c>
      <c r="D2888">
        <v>9652000</v>
      </c>
      <c r="E2888" t="s">
        <v>676</v>
      </c>
      <c r="F2888" t="s">
        <v>3217</v>
      </c>
      <c r="G2888" t="s">
        <v>6363</v>
      </c>
      <c r="H2888">
        <v>46205</v>
      </c>
      <c r="I2888">
        <v>147</v>
      </c>
      <c r="J2888" t="s">
        <v>29</v>
      </c>
      <c r="K2888" t="s">
        <v>30</v>
      </c>
      <c r="L2888">
        <v>40000000</v>
      </c>
      <c r="M2888">
        <v>2003</v>
      </c>
      <c r="N2888">
        <v>5.8</v>
      </c>
      <c r="O2888">
        <f>Table1[[#This Row],[gross]]-Table1[[#This Row],[budget]]</f>
        <v>-30348000</v>
      </c>
    </row>
    <row r="2889" spans="1:15" x14ac:dyDescent="0.3">
      <c r="A2889" t="s">
        <v>3864</v>
      </c>
      <c r="B2889">
        <v>120</v>
      </c>
      <c r="C2889">
        <v>110</v>
      </c>
      <c r="D2889">
        <v>18472363</v>
      </c>
      <c r="E2889" t="s">
        <v>2374</v>
      </c>
      <c r="F2889" t="s">
        <v>2075</v>
      </c>
      <c r="G2889" t="s">
        <v>6364</v>
      </c>
      <c r="H2889">
        <v>63599</v>
      </c>
      <c r="I2889">
        <v>208</v>
      </c>
      <c r="J2889" t="s">
        <v>29</v>
      </c>
      <c r="K2889" t="s">
        <v>30</v>
      </c>
      <c r="L2889">
        <v>50000000</v>
      </c>
      <c r="M2889">
        <v>2005</v>
      </c>
      <c r="N2889">
        <v>5.8</v>
      </c>
      <c r="O2889">
        <f>Table1[[#This Row],[gross]]-Table1[[#This Row],[budget]]</f>
        <v>-31527637</v>
      </c>
    </row>
    <row r="2890" spans="1:15" x14ac:dyDescent="0.3">
      <c r="A2890" t="s">
        <v>2878</v>
      </c>
      <c r="B2890">
        <v>367</v>
      </c>
      <c r="C2890">
        <v>158</v>
      </c>
      <c r="D2890">
        <v>166112167</v>
      </c>
      <c r="E2890" t="s">
        <v>248</v>
      </c>
      <c r="F2890" t="s">
        <v>2897</v>
      </c>
      <c r="G2890" t="s">
        <v>6365</v>
      </c>
      <c r="H2890">
        <v>283418</v>
      </c>
      <c r="I2890">
        <v>1055</v>
      </c>
      <c r="J2890" t="s">
        <v>29</v>
      </c>
      <c r="K2890" t="s">
        <v>30</v>
      </c>
      <c r="L2890">
        <v>200000000</v>
      </c>
      <c r="M2890">
        <v>2009</v>
      </c>
      <c r="N2890">
        <v>5.8</v>
      </c>
      <c r="O2890">
        <f>Table1[[#This Row],[gross]]-Table1[[#This Row],[budget]]</f>
        <v>-33887833</v>
      </c>
    </row>
    <row r="2891" spans="1:15" x14ac:dyDescent="0.3">
      <c r="A2891" t="s">
        <v>3103</v>
      </c>
      <c r="B2891">
        <v>61</v>
      </c>
      <c r="C2891">
        <v>84</v>
      </c>
      <c r="D2891">
        <v>4777007</v>
      </c>
      <c r="E2891" t="s">
        <v>3352</v>
      </c>
      <c r="F2891" t="s">
        <v>6366</v>
      </c>
      <c r="G2891" t="s">
        <v>6367</v>
      </c>
      <c r="H2891">
        <v>15130</v>
      </c>
      <c r="I2891">
        <v>98</v>
      </c>
      <c r="J2891" t="s">
        <v>29</v>
      </c>
      <c r="K2891" t="s">
        <v>241</v>
      </c>
      <c r="L2891">
        <v>40000000</v>
      </c>
      <c r="M2891">
        <v>2001</v>
      </c>
      <c r="N2891">
        <v>5.8</v>
      </c>
      <c r="O2891">
        <f>Table1[[#This Row],[gross]]-Table1[[#This Row],[budget]]</f>
        <v>-35222993</v>
      </c>
    </row>
    <row r="2892" spans="1:15" x14ac:dyDescent="0.3">
      <c r="A2892" t="s">
        <v>746</v>
      </c>
      <c r="B2892">
        <v>50</v>
      </c>
      <c r="C2892">
        <v>116</v>
      </c>
      <c r="D2892">
        <v>18573791</v>
      </c>
      <c r="E2892" t="s">
        <v>6368</v>
      </c>
      <c r="F2892" t="s">
        <v>44</v>
      </c>
      <c r="G2892" t="s">
        <v>6369</v>
      </c>
      <c r="H2892">
        <v>38533</v>
      </c>
      <c r="I2892">
        <v>89</v>
      </c>
      <c r="J2892" t="s">
        <v>29</v>
      </c>
      <c r="K2892" t="s">
        <v>30</v>
      </c>
      <c r="L2892">
        <v>55000000</v>
      </c>
      <c r="M2892">
        <v>1996</v>
      </c>
      <c r="N2892">
        <v>5.8</v>
      </c>
      <c r="O2892">
        <f>Table1[[#This Row],[gross]]-Table1[[#This Row],[budget]]</f>
        <v>-36426209</v>
      </c>
    </row>
    <row r="2893" spans="1:15" x14ac:dyDescent="0.3">
      <c r="A2893" t="s">
        <v>1251</v>
      </c>
      <c r="B2893">
        <v>46</v>
      </c>
      <c r="C2893">
        <v>108</v>
      </c>
      <c r="D2893">
        <v>5600000</v>
      </c>
      <c r="E2893" t="s">
        <v>5680</v>
      </c>
      <c r="F2893" t="s">
        <v>2153</v>
      </c>
      <c r="G2893" t="s">
        <v>6370</v>
      </c>
      <c r="H2893">
        <v>11913</v>
      </c>
      <c r="I2893">
        <v>97</v>
      </c>
      <c r="J2893" t="s">
        <v>29</v>
      </c>
      <c r="K2893" t="s">
        <v>30</v>
      </c>
      <c r="L2893">
        <v>47000000</v>
      </c>
      <c r="M2893">
        <v>1996</v>
      </c>
      <c r="N2893">
        <v>5.8</v>
      </c>
      <c r="O2893">
        <f>Table1[[#This Row],[gross]]-Table1[[#This Row],[budget]]</f>
        <v>-41400000</v>
      </c>
    </row>
    <row r="2894" spans="1:15" x14ac:dyDescent="0.3">
      <c r="A2894" t="s">
        <v>702</v>
      </c>
      <c r="B2894">
        <v>85</v>
      </c>
      <c r="C2894">
        <v>220</v>
      </c>
      <c r="D2894">
        <v>15527125</v>
      </c>
      <c r="E2894" t="s">
        <v>1724</v>
      </c>
      <c r="F2894" t="s">
        <v>496</v>
      </c>
      <c r="G2894" t="s">
        <v>6371</v>
      </c>
      <c r="H2894">
        <v>11388</v>
      </c>
      <c r="I2894">
        <v>183</v>
      </c>
      <c r="J2894" t="s">
        <v>29</v>
      </c>
      <c r="K2894" t="s">
        <v>30</v>
      </c>
      <c r="L2894">
        <v>57000000</v>
      </c>
      <c r="M2894">
        <v>2000</v>
      </c>
      <c r="N2894">
        <v>5.8</v>
      </c>
      <c r="O2894">
        <f>Table1[[#This Row],[gross]]-Table1[[#This Row],[budget]]</f>
        <v>-41472875</v>
      </c>
    </row>
    <row r="2895" spans="1:15" x14ac:dyDescent="0.3">
      <c r="A2895" t="s">
        <v>2787</v>
      </c>
      <c r="B2895">
        <v>181</v>
      </c>
      <c r="C2895">
        <v>120</v>
      </c>
      <c r="D2895">
        <v>66002193</v>
      </c>
      <c r="E2895" t="s">
        <v>4424</v>
      </c>
      <c r="F2895" t="s">
        <v>761</v>
      </c>
      <c r="G2895" t="s">
        <v>6372</v>
      </c>
      <c r="H2895">
        <v>44296</v>
      </c>
      <c r="I2895">
        <v>144</v>
      </c>
      <c r="J2895" t="s">
        <v>29</v>
      </c>
      <c r="K2895" t="s">
        <v>30</v>
      </c>
      <c r="L2895">
        <v>110000000</v>
      </c>
      <c r="M2895">
        <v>2016</v>
      </c>
      <c r="N2895">
        <v>5.8</v>
      </c>
      <c r="O2895">
        <f>Table1[[#This Row],[gross]]-Table1[[#This Row],[budget]]</f>
        <v>-43997807</v>
      </c>
    </row>
    <row r="2896" spans="1:15" x14ac:dyDescent="0.3">
      <c r="A2896" t="s">
        <v>4002</v>
      </c>
      <c r="B2896">
        <v>61</v>
      </c>
      <c r="C2896">
        <v>114</v>
      </c>
      <c r="D2896">
        <v>32885565</v>
      </c>
      <c r="E2896" t="s">
        <v>1050</v>
      </c>
      <c r="F2896" t="s">
        <v>503</v>
      </c>
      <c r="G2896" t="s">
        <v>6373</v>
      </c>
      <c r="H2896">
        <v>53132</v>
      </c>
      <c r="I2896">
        <v>101</v>
      </c>
      <c r="J2896" t="s">
        <v>29</v>
      </c>
      <c r="K2896" t="s">
        <v>30</v>
      </c>
      <c r="L2896">
        <v>80000000</v>
      </c>
      <c r="M2896">
        <v>1996</v>
      </c>
      <c r="N2896">
        <v>5.8</v>
      </c>
      <c r="O2896">
        <f>Table1[[#This Row],[gross]]-Table1[[#This Row],[budget]]</f>
        <v>-47114435</v>
      </c>
    </row>
    <row r="2897" spans="1:15" x14ac:dyDescent="0.3">
      <c r="A2897" t="s">
        <v>915</v>
      </c>
      <c r="B2897">
        <v>93</v>
      </c>
      <c r="C2897">
        <v>108</v>
      </c>
      <c r="D2897">
        <v>67155742</v>
      </c>
      <c r="E2897" t="s">
        <v>715</v>
      </c>
      <c r="F2897" t="s">
        <v>6374</v>
      </c>
      <c r="G2897" t="s">
        <v>6375</v>
      </c>
      <c r="H2897">
        <v>62271</v>
      </c>
      <c r="I2897">
        <v>277</v>
      </c>
      <c r="J2897" t="s">
        <v>29</v>
      </c>
      <c r="K2897" t="s">
        <v>30</v>
      </c>
      <c r="L2897">
        <v>116000000</v>
      </c>
      <c r="M2897">
        <v>1997</v>
      </c>
      <c r="N2897">
        <v>5.8</v>
      </c>
      <c r="O2897">
        <f>Table1[[#This Row],[gross]]-Table1[[#This Row],[budget]]</f>
        <v>-48844258</v>
      </c>
    </row>
    <row r="2898" spans="1:15" x14ac:dyDescent="0.3">
      <c r="A2898" t="s">
        <v>4103</v>
      </c>
      <c r="B2898">
        <v>79</v>
      </c>
      <c r="C2898">
        <v>97</v>
      </c>
      <c r="D2898">
        <v>19819494</v>
      </c>
      <c r="E2898" t="s">
        <v>39</v>
      </c>
      <c r="F2898" t="s">
        <v>27</v>
      </c>
      <c r="G2898" t="s">
        <v>6376</v>
      </c>
      <c r="H2898">
        <v>26893</v>
      </c>
      <c r="I2898">
        <v>126</v>
      </c>
      <c r="J2898" t="s">
        <v>29</v>
      </c>
      <c r="K2898" t="s">
        <v>30</v>
      </c>
      <c r="L2898">
        <v>70000000</v>
      </c>
      <c r="M2898">
        <v>1998</v>
      </c>
      <c r="N2898">
        <v>5.8</v>
      </c>
      <c r="O2898">
        <f>Table1[[#This Row],[gross]]-Table1[[#This Row],[budget]]</f>
        <v>-50180506</v>
      </c>
    </row>
    <row r="2899" spans="1:15" x14ac:dyDescent="0.3">
      <c r="A2899" t="s">
        <v>3857</v>
      </c>
      <c r="B2899">
        <v>228</v>
      </c>
      <c r="C2899">
        <v>110</v>
      </c>
      <c r="D2899">
        <v>20315324</v>
      </c>
      <c r="E2899" t="s">
        <v>3604</v>
      </c>
      <c r="F2899" t="s">
        <v>1308</v>
      </c>
      <c r="G2899" t="s">
        <v>6377</v>
      </c>
      <c r="H2899">
        <v>88542</v>
      </c>
      <c r="I2899">
        <v>254</v>
      </c>
      <c r="J2899" t="s">
        <v>29</v>
      </c>
      <c r="K2899" t="s">
        <v>227</v>
      </c>
      <c r="L2899">
        <v>75000000</v>
      </c>
      <c r="M2899">
        <v>2011</v>
      </c>
      <c r="N2899">
        <v>5.8</v>
      </c>
      <c r="O2899">
        <f>Table1[[#This Row],[gross]]-Table1[[#This Row],[budget]]</f>
        <v>-54684676</v>
      </c>
    </row>
    <row r="2900" spans="1:15" x14ac:dyDescent="0.3">
      <c r="A2900" t="s">
        <v>2408</v>
      </c>
      <c r="B2900">
        <v>205</v>
      </c>
      <c r="C2900">
        <v>118</v>
      </c>
      <c r="D2900">
        <v>19673424</v>
      </c>
      <c r="E2900" t="s">
        <v>1437</v>
      </c>
      <c r="F2900" t="s">
        <v>6378</v>
      </c>
      <c r="G2900" t="s">
        <v>6379</v>
      </c>
      <c r="H2900">
        <v>37446</v>
      </c>
      <c r="I2900">
        <v>232</v>
      </c>
      <c r="J2900" t="s">
        <v>29</v>
      </c>
      <c r="K2900" t="s">
        <v>30</v>
      </c>
      <c r="L2900">
        <v>80000000</v>
      </c>
      <c r="M2900">
        <v>2009</v>
      </c>
      <c r="N2900">
        <v>5.8</v>
      </c>
      <c r="O2900">
        <f>Table1[[#This Row],[gross]]-Table1[[#This Row],[budget]]</f>
        <v>-60326576</v>
      </c>
    </row>
    <row r="2901" spans="1:15" x14ac:dyDescent="0.3">
      <c r="A2901" t="s">
        <v>579</v>
      </c>
      <c r="B2901">
        <v>61</v>
      </c>
      <c r="C2901">
        <v>97</v>
      </c>
      <c r="D2901">
        <v>18318000</v>
      </c>
      <c r="E2901" t="s">
        <v>6380</v>
      </c>
      <c r="F2901" t="s">
        <v>394</v>
      </c>
      <c r="G2901" t="s">
        <v>6381</v>
      </c>
      <c r="H2901">
        <v>24868</v>
      </c>
      <c r="I2901">
        <v>216</v>
      </c>
      <c r="J2901" t="s">
        <v>29</v>
      </c>
      <c r="K2901" t="s">
        <v>581</v>
      </c>
      <c r="L2901">
        <v>80000000</v>
      </c>
      <c r="M2901">
        <v>1998</v>
      </c>
      <c r="N2901">
        <v>5.8</v>
      </c>
      <c r="O2901">
        <f>Table1[[#This Row],[gross]]-Table1[[#This Row],[budget]]</f>
        <v>-61682000</v>
      </c>
    </row>
    <row r="2902" spans="1:15" x14ac:dyDescent="0.3">
      <c r="A2902" t="s">
        <v>4197</v>
      </c>
      <c r="B2902">
        <v>310</v>
      </c>
      <c r="C2902">
        <v>99</v>
      </c>
      <c r="D2902">
        <v>83640426</v>
      </c>
      <c r="E2902" t="s">
        <v>309</v>
      </c>
      <c r="F2902" t="s">
        <v>61</v>
      </c>
      <c r="G2902" t="s">
        <v>6382</v>
      </c>
      <c r="H2902">
        <v>152826</v>
      </c>
      <c r="I2902">
        <v>253</v>
      </c>
      <c r="J2902" t="s">
        <v>29</v>
      </c>
      <c r="K2902" t="s">
        <v>30</v>
      </c>
      <c r="L2902">
        <v>150000000</v>
      </c>
      <c r="M2902">
        <v>2012</v>
      </c>
      <c r="N2902">
        <v>5.8</v>
      </c>
      <c r="O2902">
        <f>Table1[[#This Row],[gross]]-Table1[[#This Row],[budget]]</f>
        <v>-66359574</v>
      </c>
    </row>
    <row r="2903" spans="1:15" x14ac:dyDescent="0.3">
      <c r="A2903" t="s">
        <v>3737</v>
      </c>
      <c r="B2903">
        <v>188</v>
      </c>
      <c r="C2903">
        <v>120</v>
      </c>
      <c r="D2903">
        <v>24004159</v>
      </c>
      <c r="E2903" t="s">
        <v>2411</v>
      </c>
      <c r="F2903" t="s">
        <v>1574</v>
      </c>
      <c r="G2903" t="s">
        <v>6383</v>
      </c>
      <c r="H2903">
        <v>68720</v>
      </c>
      <c r="I2903">
        <v>191</v>
      </c>
      <c r="J2903" t="s">
        <v>29</v>
      </c>
      <c r="K2903" t="s">
        <v>30</v>
      </c>
      <c r="L2903">
        <v>110000000</v>
      </c>
      <c r="M2903">
        <v>2004</v>
      </c>
      <c r="N2903">
        <v>5.8</v>
      </c>
      <c r="O2903">
        <f>Table1[[#This Row],[gross]]-Table1[[#This Row],[budget]]</f>
        <v>-85995841</v>
      </c>
    </row>
    <row r="2904" spans="1:15" x14ac:dyDescent="0.3">
      <c r="A2904" t="s">
        <v>3737</v>
      </c>
      <c r="B2904">
        <v>188</v>
      </c>
      <c r="C2904">
        <v>120</v>
      </c>
      <c r="D2904">
        <v>24004159</v>
      </c>
      <c r="E2904" t="s">
        <v>2411</v>
      </c>
      <c r="F2904" t="s">
        <v>1574</v>
      </c>
      <c r="G2904" t="s">
        <v>6383</v>
      </c>
      <c r="H2904">
        <v>68722</v>
      </c>
      <c r="I2904">
        <v>191</v>
      </c>
      <c r="J2904" t="s">
        <v>29</v>
      </c>
      <c r="K2904" t="s">
        <v>30</v>
      </c>
      <c r="L2904">
        <v>110000000</v>
      </c>
      <c r="M2904">
        <v>2004</v>
      </c>
      <c r="N2904">
        <v>5.8</v>
      </c>
      <c r="O2904">
        <f>Table1[[#This Row],[gross]]-Table1[[#This Row],[budget]]</f>
        <v>-85995841</v>
      </c>
    </row>
    <row r="2905" spans="1:15" x14ac:dyDescent="0.3">
      <c r="A2905" t="s">
        <v>3191</v>
      </c>
      <c r="B2905">
        <v>357</v>
      </c>
      <c r="C2905">
        <v>119</v>
      </c>
      <c r="D2905">
        <v>61937495</v>
      </c>
      <c r="E2905" t="s">
        <v>5129</v>
      </c>
      <c r="F2905" t="s">
        <v>136</v>
      </c>
      <c r="G2905" t="s">
        <v>6384</v>
      </c>
      <c r="H2905">
        <v>89442</v>
      </c>
      <c r="I2905">
        <v>432</v>
      </c>
      <c r="J2905" t="s">
        <v>29</v>
      </c>
      <c r="K2905" t="s">
        <v>30</v>
      </c>
      <c r="L2905">
        <v>150000000</v>
      </c>
      <c r="M2905">
        <v>2010</v>
      </c>
      <c r="N2905">
        <v>5.8</v>
      </c>
      <c r="O2905">
        <f>Table1[[#This Row],[gross]]-Table1[[#This Row],[budget]]</f>
        <v>-88062505</v>
      </c>
    </row>
    <row r="2906" spans="1:15" x14ac:dyDescent="0.3">
      <c r="A2906" t="s">
        <v>1038</v>
      </c>
      <c r="B2906">
        <v>256</v>
      </c>
      <c r="C2906">
        <v>111</v>
      </c>
      <c r="D2906">
        <v>34964818</v>
      </c>
      <c r="E2906" t="s">
        <v>1674</v>
      </c>
      <c r="F2906" t="s">
        <v>565</v>
      </c>
      <c r="G2906" t="s">
        <v>6385</v>
      </c>
      <c r="H2906">
        <v>39956</v>
      </c>
      <c r="I2906">
        <v>186</v>
      </c>
      <c r="J2906" t="s">
        <v>29</v>
      </c>
      <c r="K2906" t="s">
        <v>30</v>
      </c>
      <c r="L2906">
        <v>150000000</v>
      </c>
      <c r="M2906">
        <v>2015</v>
      </c>
      <c r="N2906">
        <v>5.8</v>
      </c>
      <c r="O2906">
        <f>Table1[[#This Row],[gross]]-Table1[[#This Row],[budget]]</f>
        <v>-115035182</v>
      </c>
    </row>
    <row r="2907" spans="1:15" x14ac:dyDescent="0.3">
      <c r="A2907" t="s">
        <v>1038</v>
      </c>
      <c r="B2907">
        <v>256</v>
      </c>
      <c r="C2907">
        <v>111</v>
      </c>
      <c r="D2907">
        <v>34964818</v>
      </c>
      <c r="E2907" t="s">
        <v>1674</v>
      </c>
      <c r="F2907" t="s">
        <v>565</v>
      </c>
      <c r="G2907" t="s">
        <v>6385</v>
      </c>
      <c r="H2907">
        <v>39975</v>
      </c>
      <c r="I2907">
        <v>186</v>
      </c>
      <c r="J2907" t="s">
        <v>29</v>
      </c>
      <c r="K2907" t="s">
        <v>30</v>
      </c>
      <c r="L2907">
        <v>150000000</v>
      </c>
      <c r="M2907">
        <v>2015</v>
      </c>
      <c r="N2907">
        <v>5.8</v>
      </c>
      <c r="O2907">
        <f>Table1[[#This Row],[gross]]-Table1[[#This Row],[budget]]</f>
        <v>-115035182</v>
      </c>
    </row>
    <row r="2908" spans="1:15" x14ac:dyDescent="0.3">
      <c r="A2908" t="s">
        <v>3391</v>
      </c>
      <c r="B2908">
        <v>275</v>
      </c>
      <c r="C2908">
        <v>120</v>
      </c>
      <c r="D2908">
        <v>134455175</v>
      </c>
      <c r="E2908" t="s">
        <v>338</v>
      </c>
      <c r="F2908" t="s">
        <v>802</v>
      </c>
      <c r="G2908" t="s">
        <v>6386</v>
      </c>
      <c r="H2908">
        <v>97664</v>
      </c>
      <c r="I2908">
        <v>232</v>
      </c>
      <c r="J2908" t="s">
        <v>29</v>
      </c>
      <c r="K2908" t="s">
        <v>30</v>
      </c>
      <c r="L2908">
        <v>35000000</v>
      </c>
      <c r="M2908">
        <v>2013</v>
      </c>
      <c r="N2908">
        <v>5.7</v>
      </c>
      <c r="O2908">
        <f>Table1[[#This Row],[gross]]-Table1[[#This Row],[budget]]</f>
        <v>99455175</v>
      </c>
    </row>
    <row r="2909" spans="1:15" x14ac:dyDescent="0.3">
      <c r="A2909" t="s">
        <v>4174</v>
      </c>
      <c r="B2909">
        <v>75</v>
      </c>
      <c r="C2909">
        <v>131</v>
      </c>
      <c r="D2909">
        <v>102922376</v>
      </c>
      <c r="E2909" t="s">
        <v>2525</v>
      </c>
      <c r="F2909" t="s">
        <v>622</v>
      </c>
      <c r="G2909" t="s">
        <v>6387</v>
      </c>
      <c r="H2909">
        <v>51314</v>
      </c>
      <c r="I2909">
        <v>265</v>
      </c>
      <c r="J2909" t="s">
        <v>29</v>
      </c>
      <c r="K2909" t="s">
        <v>30</v>
      </c>
      <c r="L2909">
        <v>20000000</v>
      </c>
      <c r="M2909">
        <v>1978</v>
      </c>
      <c r="N2909">
        <v>5.7</v>
      </c>
      <c r="O2909">
        <f>Table1[[#This Row],[gross]]-Table1[[#This Row],[budget]]</f>
        <v>82922376</v>
      </c>
    </row>
    <row r="2910" spans="1:15" x14ac:dyDescent="0.3">
      <c r="A2910" t="s">
        <v>4211</v>
      </c>
      <c r="B2910">
        <v>264</v>
      </c>
      <c r="C2910">
        <v>98</v>
      </c>
      <c r="D2910">
        <v>84749884</v>
      </c>
      <c r="E2910" t="s">
        <v>626</v>
      </c>
      <c r="F2910" t="s">
        <v>6388</v>
      </c>
      <c r="G2910" t="s">
        <v>6389</v>
      </c>
      <c r="H2910">
        <v>82133</v>
      </c>
      <c r="I2910">
        <v>359</v>
      </c>
      <c r="J2910" t="s">
        <v>29</v>
      </c>
      <c r="K2910" t="s">
        <v>30</v>
      </c>
      <c r="L2910">
        <v>3000000</v>
      </c>
      <c r="M2910">
        <v>2010</v>
      </c>
      <c r="N2910">
        <v>5.7</v>
      </c>
      <c r="O2910">
        <f>Table1[[#This Row],[gross]]-Table1[[#This Row],[budget]]</f>
        <v>81749884</v>
      </c>
    </row>
    <row r="2911" spans="1:15" x14ac:dyDescent="0.3">
      <c r="A2911" t="s">
        <v>3253</v>
      </c>
      <c r="B2911">
        <v>286</v>
      </c>
      <c r="C2911">
        <v>97</v>
      </c>
      <c r="D2911">
        <v>100292856</v>
      </c>
      <c r="E2911" t="s">
        <v>676</v>
      </c>
      <c r="F2911" t="s">
        <v>2025</v>
      </c>
      <c r="G2911" t="s">
        <v>6390</v>
      </c>
      <c r="H2911">
        <v>160418</v>
      </c>
      <c r="I2911">
        <v>296</v>
      </c>
      <c r="J2911" t="s">
        <v>29</v>
      </c>
      <c r="K2911" t="s">
        <v>30</v>
      </c>
      <c r="L2911">
        <v>20000000</v>
      </c>
      <c r="M2911">
        <v>2011</v>
      </c>
      <c r="N2911">
        <v>5.7</v>
      </c>
      <c r="O2911">
        <f>Table1[[#This Row],[gross]]-Table1[[#This Row],[budget]]</f>
        <v>80292856</v>
      </c>
    </row>
    <row r="2912" spans="1:15" x14ac:dyDescent="0.3">
      <c r="A2912" t="s">
        <v>753</v>
      </c>
      <c r="B2912">
        <v>230</v>
      </c>
      <c r="C2912">
        <v>119</v>
      </c>
      <c r="D2912">
        <v>180011740</v>
      </c>
      <c r="E2912" t="s">
        <v>86</v>
      </c>
      <c r="F2912" t="s">
        <v>1035</v>
      </c>
      <c r="G2912" t="s">
        <v>6391</v>
      </c>
      <c r="H2912">
        <v>177725</v>
      </c>
      <c r="I2912">
        <v>1368</v>
      </c>
      <c r="J2912" t="s">
        <v>29</v>
      </c>
      <c r="K2912" t="s">
        <v>30</v>
      </c>
      <c r="L2912">
        <v>100000000</v>
      </c>
      <c r="M2912">
        <v>2001</v>
      </c>
      <c r="N2912">
        <v>5.7</v>
      </c>
      <c r="O2912">
        <f>Table1[[#This Row],[gross]]-Table1[[#This Row],[budget]]</f>
        <v>80011740</v>
      </c>
    </row>
    <row r="2913" spans="1:15" x14ac:dyDescent="0.3">
      <c r="A2913" t="s">
        <v>753</v>
      </c>
      <c r="B2913">
        <v>230</v>
      </c>
      <c r="C2913">
        <v>119</v>
      </c>
      <c r="D2913">
        <v>180011740</v>
      </c>
      <c r="E2913" t="s">
        <v>86</v>
      </c>
      <c r="F2913" t="s">
        <v>1035</v>
      </c>
      <c r="G2913" t="s">
        <v>6391</v>
      </c>
      <c r="H2913">
        <v>177729</v>
      </c>
      <c r="I2913">
        <v>1368</v>
      </c>
      <c r="J2913" t="s">
        <v>29</v>
      </c>
      <c r="K2913" t="s">
        <v>30</v>
      </c>
      <c r="L2913">
        <v>100000000</v>
      </c>
      <c r="M2913">
        <v>2001</v>
      </c>
      <c r="N2913">
        <v>5.7</v>
      </c>
      <c r="O2913">
        <f>Table1[[#This Row],[gross]]-Table1[[#This Row],[budget]]</f>
        <v>80011740</v>
      </c>
    </row>
    <row r="2914" spans="1:15" x14ac:dyDescent="0.3">
      <c r="A2914" t="s">
        <v>3525</v>
      </c>
      <c r="B2914">
        <v>361</v>
      </c>
      <c r="C2914">
        <v>85</v>
      </c>
      <c r="D2914">
        <v>64423650</v>
      </c>
      <c r="E2914" t="s">
        <v>2263</v>
      </c>
      <c r="F2914" t="s">
        <v>6392</v>
      </c>
      <c r="G2914" t="s">
        <v>6393</v>
      </c>
      <c r="H2914">
        <v>139329</v>
      </c>
      <c r="I2914">
        <v>578</v>
      </c>
      <c r="J2914" t="s">
        <v>29</v>
      </c>
      <c r="K2914" t="s">
        <v>30</v>
      </c>
      <c r="L2914">
        <v>3000000</v>
      </c>
      <c r="M2914">
        <v>2013</v>
      </c>
      <c r="N2914">
        <v>5.7</v>
      </c>
      <c r="O2914">
        <f>Table1[[#This Row],[gross]]-Table1[[#This Row],[budget]]</f>
        <v>61423650</v>
      </c>
    </row>
    <row r="2915" spans="1:15" x14ac:dyDescent="0.3">
      <c r="A2915" t="s">
        <v>3371</v>
      </c>
      <c r="B2915">
        <v>186</v>
      </c>
      <c r="C2915">
        <v>125</v>
      </c>
      <c r="D2915">
        <v>110476776</v>
      </c>
      <c r="E2915" t="s">
        <v>289</v>
      </c>
      <c r="F2915" t="s">
        <v>486</v>
      </c>
      <c r="G2915" t="s">
        <v>6394</v>
      </c>
      <c r="H2915">
        <v>95437</v>
      </c>
      <c r="I2915">
        <v>211</v>
      </c>
      <c r="J2915" t="s">
        <v>29</v>
      </c>
      <c r="K2915" t="s">
        <v>30</v>
      </c>
      <c r="L2915">
        <v>52000000</v>
      </c>
      <c r="M2915">
        <v>2010</v>
      </c>
      <c r="N2915">
        <v>5.7</v>
      </c>
      <c r="O2915">
        <f>Table1[[#This Row],[gross]]-Table1[[#This Row],[budget]]</f>
        <v>58476776</v>
      </c>
    </row>
    <row r="2916" spans="1:15" x14ac:dyDescent="0.3">
      <c r="A2916" t="s">
        <v>3371</v>
      </c>
      <c r="B2916">
        <v>77</v>
      </c>
      <c r="C2916">
        <v>113</v>
      </c>
      <c r="D2916">
        <v>95149435</v>
      </c>
      <c r="E2916" t="s">
        <v>4368</v>
      </c>
      <c r="F2916" t="s">
        <v>2892</v>
      </c>
      <c r="G2916" t="s">
        <v>6395</v>
      </c>
      <c r="H2916">
        <v>53687</v>
      </c>
      <c r="I2916">
        <v>152</v>
      </c>
      <c r="J2916" t="s">
        <v>29</v>
      </c>
      <c r="K2916" t="s">
        <v>30</v>
      </c>
      <c r="L2916">
        <v>40000000</v>
      </c>
      <c r="M2916">
        <v>2004</v>
      </c>
      <c r="N2916">
        <v>5.7</v>
      </c>
      <c r="O2916">
        <f>Table1[[#This Row],[gross]]-Table1[[#This Row],[budget]]</f>
        <v>55149435</v>
      </c>
    </row>
    <row r="2917" spans="1:15" x14ac:dyDescent="0.3">
      <c r="A2917" t="s">
        <v>4177</v>
      </c>
      <c r="B2917">
        <v>222</v>
      </c>
      <c r="C2917">
        <v>115</v>
      </c>
      <c r="D2917">
        <v>66009973</v>
      </c>
      <c r="E2917" t="s">
        <v>1683</v>
      </c>
      <c r="F2917" t="s">
        <v>4214</v>
      </c>
      <c r="G2917" t="s">
        <v>6396</v>
      </c>
      <c r="H2917">
        <v>38202</v>
      </c>
      <c r="I2917">
        <v>135</v>
      </c>
      <c r="J2917" t="s">
        <v>29</v>
      </c>
      <c r="K2917" t="s">
        <v>30</v>
      </c>
      <c r="L2917">
        <v>14800000</v>
      </c>
      <c r="M2917">
        <v>2015</v>
      </c>
      <c r="N2917">
        <v>5.7</v>
      </c>
      <c r="O2917">
        <f>Table1[[#This Row],[gross]]-Table1[[#This Row],[budget]]</f>
        <v>51209973</v>
      </c>
    </row>
    <row r="2918" spans="1:15" x14ac:dyDescent="0.3">
      <c r="A2918" t="s">
        <v>2734</v>
      </c>
      <c r="B2918">
        <v>218</v>
      </c>
      <c r="C2918">
        <v>109</v>
      </c>
      <c r="D2918">
        <v>86208010</v>
      </c>
      <c r="E2918" t="s">
        <v>676</v>
      </c>
      <c r="F2918" t="s">
        <v>520</v>
      </c>
      <c r="G2918" t="s">
        <v>6397</v>
      </c>
      <c r="H2918">
        <v>97045</v>
      </c>
      <c r="I2918">
        <v>285</v>
      </c>
      <c r="J2918" t="s">
        <v>29</v>
      </c>
      <c r="K2918" t="s">
        <v>30</v>
      </c>
      <c r="L2918">
        <v>35000000</v>
      </c>
      <c r="M2918">
        <v>2014</v>
      </c>
      <c r="N2918">
        <v>5.7</v>
      </c>
      <c r="O2918">
        <f>Table1[[#This Row],[gross]]-Table1[[#This Row],[budget]]</f>
        <v>51208010</v>
      </c>
    </row>
    <row r="2919" spans="1:15" x14ac:dyDescent="0.3">
      <c r="A2919" t="s">
        <v>4261</v>
      </c>
      <c r="B2919">
        <v>91</v>
      </c>
      <c r="C2919">
        <v>88</v>
      </c>
      <c r="D2919">
        <v>65535067</v>
      </c>
      <c r="E2919" t="s">
        <v>289</v>
      </c>
      <c r="F2919" t="s">
        <v>300</v>
      </c>
      <c r="G2919" t="s">
        <v>6398</v>
      </c>
      <c r="H2919">
        <v>59380</v>
      </c>
      <c r="I2919">
        <v>202</v>
      </c>
      <c r="J2919" t="s">
        <v>29</v>
      </c>
      <c r="K2919" t="s">
        <v>30</v>
      </c>
      <c r="L2919">
        <v>17000000</v>
      </c>
      <c r="M2919">
        <v>1999</v>
      </c>
      <c r="N2919">
        <v>5.7</v>
      </c>
      <c r="O2919">
        <f>Table1[[#This Row],[gross]]-Table1[[#This Row],[budget]]</f>
        <v>48535067</v>
      </c>
    </row>
    <row r="2920" spans="1:15" x14ac:dyDescent="0.3">
      <c r="A2920" t="s">
        <v>3205</v>
      </c>
      <c r="B2920">
        <v>163</v>
      </c>
      <c r="C2920">
        <v>92</v>
      </c>
      <c r="D2920">
        <v>80197993</v>
      </c>
      <c r="E2920" t="s">
        <v>5577</v>
      </c>
      <c r="F2920" t="s">
        <v>6399</v>
      </c>
      <c r="G2920" t="s">
        <v>6400</v>
      </c>
      <c r="H2920">
        <v>65551</v>
      </c>
      <c r="I2920">
        <v>441</v>
      </c>
      <c r="J2920" t="s">
        <v>29</v>
      </c>
      <c r="K2920" t="s">
        <v>227</v>
      </c>
      <c r="L2920">
        <v>32000000</v>
      </c>
      <c r="M2920">
        <v>2006</v>
      </c>
      <c r="N2920">
        <v>5.7</v>
      </c>
      <c r="O2920">
        <f>Table1[[#This Row],[gross]]-Table1[[#This Row],[budget]]</f>
        <v>48197993</v>
      </c>
    </row>
    <row r="2921" spans="1:15" x14ac:dyDescent="0.3">
      <c r="A2921" t="s">
        <v>4184</v>
      </c>
      <c r="B2921">
        <v>50</v>
      </c>
      <c r="C2921">
        <v>106</v>
      </c>
      <c r="D2921">
        <v>64955956</v>
      </c>
      <c r="E2921" t="s">
        <v>73</v>
      </c>
      <c r="F2921" t="s">
        <v>3902</v>
      </c>
      <c r="G2921" t="s">
        <v>6401</v>
      </c>
      <c r="H2921">
        <v>10104</v>
      </c>
      <c r="I2921">
        <v>69</v>
      </c>
      <c r="J2921" t="s">
        <v>29</v>
      </c>
      <c r="K2921" t="s">
        <v>30</v>
      </c>
      <c r="L2921">
        <v>18000000</v>
      </c>
      <c r="M2921">
        <v>2004</v>
      </c>
      <c r="N2921">
        <v>5.7</v>
      </c>
      <c r="O2921">
        <f>Table1[[#This Row],[gross]]-Table1[[#This Row],[budget]]</f>
        <v>46955956</v>
      </c>
    </row>
    <row r="2922" spans="1:15" x14ac:dyDescent="0.3">
      <c r="A2922" t="s">
        <v>4526</v>
      </c>
      <c r="B2922">
        <v>142</v>
      </c>
      <c r="C2922">
        <v>102</v>
      </c>
      <c r="D2922">
        <v>93607673</v>
      </c>
      <c r="E2922" t="s">
        <v>289</v>
      </c>
      <c r="F2922" t="s">
        <v>2153</v>
      </c>
      <c r="G2922" t="s">
        <v>6402</v>
      </c>
      <c r="H2922">
        <v>47573</v>
      </c>
      <c r="I2922">
        <v>343</v>
      </c>
      <c r="J2922" t="s">
        <v>29</v>
      </c>
      <c r="K2922" t="s">
        <v>30</v>
      </c>
      <c r="L2922">
        <v>48000000</v>
      </c>
      <c r="M2922">
        <v>2001</v>
      </c>
      <c r="N2922">
        <v>5.7</v>
      </c>
      <c r="O2922">
        <f>Table1[[#This Row],[gross]]-Table1[[#This Row],[budget]]</f>
        <v>45607673</v>
      </c>
    </row>
    <row r="2923" spans="1:15" x14ac:dyDescent="0.3">
      <c r="A2923" t="s">
        <v>2758</v>
      </c>
      <c r="B2923">
        <v>102</v>
      </c>
      <c r="C2923">
        <v>99</v>
      </c>
      <c r="D2923">
        <v>49369900</v>
      </c>
      <c r="E2923" t="s">
        <v>1453</v>
      </c>
      <c r="F2923" t="s">
        <v>6403</v>
      </c>
      <c r="G2923" t="s">
        <v>6404</v>
      </c>
      <c r="H2923">
        <v>36108</v>
      </c>
      <c r="I2923">
        <v>260</v>
      </c>
      <c r="J2923" t="s">
        <v>29</v>
      </c>
      <c r="K2923" t="s">
        <v>30</v>
      </c>
      <c r="L2923">
        <v>7000000</v>
      </c>
      <c r="M2923">
        <v>1988</v>
      </c>
      <c r="N2923">
        <v>5.7</v>
      </c>
      <c r="O2923">
        <f>Table1[[#This Row],[gross]]-Table1[[#This Row],[budget]]</f>
        <v>42369900</v>
      </c>
    </row>
    <row r="2924" spans="1:15" x14ac:dyDescent="0.3">
      <c r="A2924" t="s">
        <v>3727</v>
      </c>
      <c r="B2924">
        <v>52</v>
      </c>
      <c r="C2924">
        <v>106</v>
      </c>
      <c r="D2924">
        <v>65182182</v>
      </c>
      <c r="E2924" t="s">
        <v>289</v>
      </c>
      <c r="F2924" t="s">
        <v>6405</v>
      </c>
      <c r="G2924" t="s">
        <v>6406</v>
      </c>
      <c r="H2924">
        <v>15310</v>
      </c>
      <c r="I2924">
        <v>38</v>
      </c>
      <c r="J2924" t="s">
        <v>29</v>
      </c>
      <c r="K2924" t="s">
        <v>30</v>
      </c>
      <c r="L2924">
        <v>24000000</v>
      </c>
      <c r="M2924">
        <v>2014</v>
      </c>
      <c r="N2924">
        <v>5.7</v>
      </c>
      <c r="O2924">
        <f>Table1[[#This Row],[gross]]-Table1[[#This Row],[budget]]</f>
        <v>41182182</v>
      </c>
    </row>
    <row r="2925" spans="1:15" x14ac:dyDescent="0.3">
      <c r="A2925" t="s">
        <v>4318</v>
      </c>
      <c r="B2925">
        <v>64</v>
      </c>
      <c r="C2925">
        <v>118</v>
      </c>
      <c r="D2925">
        <v>56398162</v>
      </c>
      <c r="E2925" t="s">
        <v>1569</v>
      </c>
      <c r="F2925" t="s">
        <v>2020</v>
      </c>
      <c r="G2925" t="s">
        <v>6407</v>
      </c>
      <c r="H2925">
        <v>28649</v>
      </c>
      <c r="I2925">
        <v>185</v>
      </c>
      <c r="J2925" t="s">
        <v>29</v>
      </c>
      <c r="K2925" t="s">
        <v>30</v>
      </c>
      <c r="L2925">
        <v>20000000</v>
      </c>
      <c r="M2925">
        <v>2002</v>
      </c>
      <c r="N2925">
        <v>5.7</v>
      </c>
      <c r="O2925">
        <f>Table1[[#This Row],[gross]]-Table1[[#This Row],[budget]]</f>
        <v>36398162</v>
      </c>
    </row>
    <row r="2926" spans="1:15" x14ac:dyDescent="0.3">
      <c r="A2926" t="s">
        <v>1907</v>
      </c>
      <c r="B2926">
        <v>378</v>
      </c>
      <c r="C2926">
        <v>165</v>
      </c>
      <c r="D2926">
        <v>245428137</v>
      </c>
      <c r="E2926" t="s">
        <v>248</v>
      </c>
      <c r="F2926" t="s">
        <v>6046</v>
      </c>
      <c r="G2926" t="s">
        <v>6408</v>
      </c>
      <c r="H2926">
        <v>242420</v>
      </c>
      <c r="I2926">
        <v>918</v>
      </c>
      <c r="J2926" t="s">
        <v>29</v>
      </c>
      <c r="K2926" t="s">
        <v>30</v>
      </c>
      <c r="L2926">
        <v>210000000</v>
      </c>
      <c r="M2926">
        <v>2014</v>
      </c>
      <c r="N2926">
        <v>5.7</v>
      </c>
      <c r="O2926">
        <f>Table1[[#This Row],[gross]]-Table1[[#This Row],[budget]]</f>
        <v>35428137</v>
      </c>
    </row>
    <row r="2927" spans="1:15" x14ac:dyDescent="0.3">
      <c r="A2927" t="s">
        <v>4154</v>
      </c>
      <c r="B2927">
        <v>235</v>
      </c>
      <c r="C2927">
        <v>91</v>
      </c>
      <c r="D2927">
        <v>36200000</v>
      </c>
      <c r="E2927" t="s">
        <v>840</v>
      </c>
      <c r="F2927" t="s">
        <v>6409</v>
      </c>
      <c r="G2927" t="s">
        <v>6410</v>
      </c>
      <c r="H2927">
        <v>31952</v>
      </c>
      <c r="I2927">
        <v>372</v>
      </c>
      <c r="J2927" t="s">
        <v>29</v>
      </c>
      <c r="K2927" t="s">
        <v>30</v>
      </c>
      <c r="L2927">
        <v>4000000</v>
      </c>
      <c r="M2927">
        <v>1982</v>
      </c>
      <c r="N2927">
        <v>5.7</v>
      </c>
      <c r="O2927">
        <f>Table1[[#This Row],[gross]]-Table1[[#This Row],[budget]]</f>
        <v>32200000</v>
      </c>
    </row>
    <row r="2928" spans="1:15" x14ac:dyDescent="0.3">
      <c r="A2928" t="s">
        <v>4179</v>
      </c>
      <c r="B2928">
        <v>52</v>
      </c>
      <c r="C2928">
        <v>112</v>
      </c>
      <c r="D2928">
        <v>37295394</v>
      </c>
      <c r="E2928" t="s">
        <v>73</v>
      </c>
      <c r="F2928" t="s">
        <v>5538</v>
      </c>
      <c r="G2928" t="s">
        <v>6411</v>
      </c>
      <c r="H2928">
        <v>7973</v>
      </c>
      <c r="I2928">
        <v>59</v>
      </c>
      <c r="J2928" t="s">
        <v>29</v>
      </c>
      <c r="K2928" t="s">
        <v>30</v>
      </c>
      <c r="L2928">
        <v>6600000</v>
      </c>
      <c r="M2928">
        <v>2011</v>
      </c>
      <c r="N2928">
        <v>5.7</v>
      </c>
      <c r="O2928">
        <f>Table1[[#This Row],[gross]]-Table1[[#This Row],[budget]]</f>
        <v>30695394</v>
      </c>
    </row>
    <row r="2929" spans="1:15" x14ac:dyDescent="0.3">
      <c r="A2929" t="s">
        <v>4233</v>
      </c>
      <c r="B2929">
        <v>270</v>
      </c>
      <c r="C2929">
        <v>83</v>
      </c>
      <c r="D2929">
        <v>31537320</v>
      </c>
      <c r="E2929" t="s">
        <v>211</v>
      </c>
      <c r="F2929" t="s">
        <v>6412</v>
      </c>
      <c r="G2929" t="s">
        <v>6413</v>
      </c>
      <c r="H2929">
        <v>44329</v>
      </c>
      <c r="I2929">
        <v>309</v>
      </c>
      <c r="J2929" t="s">
        <v>29</v>
      </c>
      <c r="K2929" t="s">
        <v>30</v>
      </c>
      <c r="L2929">
        <v>1000000</v>
      </c>
      <c r="M2929">
        <v>2014</v>
      </c>
      <c r="N2929">
        <v>5.7</v>
      </c>
      <c r="O2929">
        <f>Table1[[#This Row],[gross]]-Table1[[#This Row],[budget]]</f>
        <v>30537320</v>
      </c>
    </row>
    <row r="2930" spans="1:15" x14ac:dyDescent="0.3">
      <c r="A2930" t="s">
        <v>4508</v>
      </c>
      <c r="B2930">
        <v>235</v>
      </c>
      <c r="C2930">
        <v>79</v>
      </c>
      <c r="D2930">
        <v>30500882</v>
      </c>
      <c r="E2930" t="s">
        <v>6414</v>
      </c>
      <c r="F2930" t="s">
        <v>6415</v>
      </c>
      <c r="G2930" t="s">
        <v>6416</v>
      </c>
      <c r="H2930">
        <v>42256</v>
      </c>
      <c r="I2930">
        <v>916</v>
      </c>
      <c r="J2930" t="s">
        <v>29</v>
      </c>
      <c r="K2930" t="s">
        <v>30</v>
      </c>
      <c r="L2930">
        <v>500000</v>
      </c>
      <c r="M2930">
        <v>2003</v>
      </c>
      <c r="N2930">
        <v>5.7</v>
      </c>
      <c r="O2930">
        <f>Table1[[#This Row],[gross]]-Table1[[#This Row],[budget]]</f>
        <v>30000882</v>
      </c>
    </row>
    <row r="2931" spans="1:15" x14ac:dyDescent="0.3">
      <c r="A2931" t="s">
        <v>4208</v>
      </c>
      <c r="B2931">
        <v>97</v>
      </c>
      <c r="C2931">
        <v>99</v>
      </c>
      <c r="D2931">
        <v>37882551</v>
      </c>
      <c r="E2931" t="s">
        <v>676</v>
      </c>
      <c r="F2931" t="s">
        <v>2393</v>
      </c>
      <c r="G2931" t="s">
        <v>6417</v>
      </c>
      <c r="H2931">
        <v>80305</v>
      </c>
      <c r="I2931">
        <v>393</v>
      </c>
      <c r="J2931" t="s">
        <v>29</v>
      </c>
      <c r="K2931" t="s">
        <v>30</v>
      </c>
      <c r="L2931">
        <v>16000000</v>
      </c>
      <c r="M2931">
        <v>2001</v>
      </c>
      <c r="N2931">
        <v>5.7</v>
      </c>
      <c r="O2931">
        <f>Table1[[#This Row],[gross]]-Table1[[#This Row],[budget]]</f>
        <v>21882551</v>
      </c>
    </row>
    <row r="2932" spans="1:15" x14ac:dyDescent="0.3">
      <c r="A2932" t="s">
        <v>3871</v>
      </c>
      <c r="B2932">
        <v>213</v>
      </c>
      <c r="C2932">
        <v>140</v>
      </c>
      <c r="D2932">
        <v>80574010</v>
      </c>
      <c r="E2932" t="s">
        <v>588</v>
      </c>
      <c r="F2932" t="s">
        <v>1450</v>
      </c>
      <c r="G2932" t="s">
        <v>6418</v>
      </c>
      <c r="H2932">
        <v>63493</v>
      </c>
      <c r="I2932">
        <v>302</v>
      </c>
      <c r="J2932" t="s">
        <v>29</v>
      </c>
      <c r="K2932" t="s">
        <v>30</v>
      </c>
      <c r="L2932">
        <v>60000000</v>
      </c>
      <c r="M2932">
        <v>2010</v>
      </c>
      <c r="N2932">
        <v>5.7</v>
      </c>
      <c r="O2932">
        <f>Table1[[#This Row],[gross]]-Table1[[#This Row],[budget]]</f>
        <v>20574010</v>
      </c>
    </row>
    <row r="2933" spans="1:15" x14ac:dyDescent="0.3">
      <c r="A2933" t="s">
        <v>3669</v>
      </c>
      <c r="B2933">
        <v>199</v>
      </c>
      <c r="C2933">
        <v>100</v>
      </c>
      <c r="D2933">
        <v>131144183</v>
      </c>
      <c r="E2933" t="s">
        <v>5371</v>
      </c>
      <c r="F2933" t="s">
        <v>1148</v>
      </c>
      <c r="G2933" t="s">
        <v>6419</v>
      </c>
      <c r="H2933">
        <v>157016</v>
      </c>
      <c r="I2933">
        <v>824</v>
      </c>
      <c r="J2933" t="s">
        <v>29</v>
      </c>
      <c r="K2933" t="s">
        <v>30</v>
      </c>
      <c r="L2933">
        <v>115000000</v>
      </c>
      <c r="M2933">
        <v>2001</v>
      </c>
      <c r="N2933">
        <v>5.7</v>
      </c>
      <c r="O2933">
        <f>Table1[[#This Row],[gross]]-Table1[[#This Row],[budget]]</f>
        <v>16144183</v>
      </c>
    </row>
    <row r="2934" spans="1:15" x14ac:dyDescent="0.3">
      <c r="A2934" t="s">
        <v>4238</v>
      </c>
      <c r="B2934">
        <v>59</v>
      </c>
      <c r="C2934">
        <v>72</v>
      </c>
      <c r="D2934">
        <v>28501605</v>
      </c>
      <c r="E2934" t="s">
        <v>1900</v>
      </c>
      <c r="F2934" t="s">
        <v>6420</v>
      </c>
      <c r="G2934" t="s">
        <v>6421</v>
      </c>
      <c r="H2934">
        <v>31371</v>
      </c>
      <c r="I2934">
        <v>166</v>
      </c>
      <c r="J2934" t="s">
        <v>29</v>
      </c>
      <c r="K2934" t="s">
        <v>30</v>
      </c>
      <c r="L2934">
        <v>13000000</v>
      </c>
      <c r="M2934">
        <v>1990</v>
      </c>
      <c r="N2934">
        <v>5.7</v>
      </c>
      <c r="O2934">
        <f>Table1[[#This Row],[gross]]-Table1[[#This Row],[budget]]</f>
        <v>15501605</v>
      </c>
    </row>
    <row r="2935" spans="1:15" x14ac:dyDescent="0.3">
      <c r="A2935" t="s">
        <v>3896</v>
      </c>
      <c r="B2935">
        <v>40</v>
      </c>
      <c r="C2935">
        <v>95</v>
      </c>
      <c r="D2935">
        <v>25482931</v>
      </c>
      <c r="E2935" t="s">
        <v>1562</v>
      </c>
      <c r="F2935" t="s">
        <v>6422</v>
      </c>
      <c r="G2935" t="s">
        <v>6423</v>
      </c>
      <c r="H2935">
        <v>9693</v>
      </c>
      <c r="I2935">
        <v>33</v>
      </c>
      <c r="J2935" t="s">
        <v>29</v>
      </c>
      <c r="K2935" t="s">
        <v>30</v>
      </c>
      <c r="L2935">
        <v>14000000</v>
      </c>
      <c r="M2935">
        <v>2002</v>
      </c>
      <c r="N2935">
        <v>5.7</v>
      </c>
      <c r="O2935">
        <f>Table1[[#This Row],[gross]]-Table1[[#This Row],[budget]]</f>
        <v>11482931</v>
      </c>
    </row>
    <row r="2936" spans="1:15" x14ac:dyDescent="0.3">
      <c r="A2936" t="s">
        <v>4541</v>
      </c>
      <c r="B2936">
        <v>59</v>
      </c>
      <c r="C2936">
        <v>91</v>
      </c>
      <c r="D2936">
        <v>17843379</v>
      </c>
      <c r="E2936" t="s">
        <v>699</v>
      </c>
      <c r="F2936" t="s">
        <v>6424</v>
      </c>
      <c r="G2936" t="s">
        <v>6425</v>
      </c>
      <c r="H2936">
        <v>14904</v>
      </c>
      <c r="I2936">
        <v>147</v>
      </c>
      <c r="J2936" t="s">
        <v>29</v>
      </c>
      <c r="K2936" t="s">
        <v>30</v>
      </c>
      <c r="L2936">
        <v>8000000</v>
      </c>
      <c r="M2936">
        <v>1999</v>
      </c>
      <c r="N2936">
        <v>5.7</v>
      </c>
      <c r="O2936">
        <f>Table1[[#This Row],[gross]]-Table1[[#This Row],[budget]]</f>
        <v>9843379</v>
      </c>
    </row>
    <row r="2937" spans="1:15" x14ac:dyDescent="0.3">
      <c r="A2937" t="s">
        <v>1531</v>
      </c>
      <c r="B2937">
        <v>97</v>
      </c>
      <c r="C2937">
        <v>107</v>
      </c>
      <c r="D2937">
        <v>26284475</v>
      </c>
      <c r="E2937" t="s">
        <v>676</v>
      </c>
      <c r="F2937" t="s">
        <v>2077</v>
      </c>
      <c r="G2937" t="s">
        <v>6426</v>
      </c>
      <c r="H2937">
        <v>9051</v>
      </c>
      <c r="I2937">
        <v>68</v>
      </c>
      <c r="J2937" t="s">
        <v>29</v>
      </c>
      <c r="K2937" t="s">
        <v>30</v>
      </c>
      <c r="L2937">
        <v>17000000</v>
      </c>
      <c r="M2937">
        <v>2015</v>
      </c>
      <c r="N2937">
        <v>5.7</v>
      </c>
      <c r="O2937">
        <f>Table1[[#This Row],[gross]]-Table1[[#This Row],[budget]]</f>
        <v>9284475</v>
      </c>
    </row>
    <row r="2938" spans="1:15" x14ac:dyDescent="0.3">
      <c r="A2938" t="s">
        <v>4179</v>
      </c>
      <c r="B2938">
        <v>82</v>
      </c>
      <c r="C2938">
        <v>116</v>
      </c>
      <c r="D2938">
        <v>24397469</v>
      </c>
      <c r="E2938" t="s">
        <v>220</v>
      </c>
      <c r="F2938" t="s">
        <v>6150</v>
      </c>
      <c r="G2938" t="s">
        <v>6427</v>
      </c>
      <c r="H2938">
        <v>5161</v>
      </c>
      <c r="I2938">
        <v>48</v>
      </c>
      <c r="J2938" t="s">
        <v>29</v>
      </c>
      <c r="K2938" t="s">
        <v>30</v>
      </c>
      <c r="L2938">
        <v>17000000</v>
      </c>
      <c r="M2938">
        <v>2012</v>
      </c>
      <c r="N2938">
        <v>5.7</v>
      </c>
      <c r="O2938">
        <f>Table1[[#This Row],[gross]]-Table1[[#This Row],[budget]]</f>
        <v>7397469</v>
      </c>
    </row>
    <row r="2939" spans="1:15" x14ac:dyDescent="0.3">
      <c r="A2939" t="s">
        <v>3629</v>
      </c>
      <c r="B2939">
        <v>73</v>
      </c>
      <c r="C2939">
        <v>93</v>
      </c>
      <c r="D2939">
        <v>15171475</v>
      </c>
      <c r="E2939" t="s">
        <v>1900</v>
      </c>
      <c r="F2939" t="s">
        <v>5499</v>
      </c>
      <c r="G2939" t="s">
        <v>6428</v>
      </c>
      <c r="H2939">
        <v>19805</v>
      </c>
      <c r="I2939">
        <v>122</v>
      </c>
      <c r="J2939" t="s">
        <v>29</v>
      </c>
      <c r="K2939" t="s">
        <v>30</v>
      </c>
      <c r="L2939">
        <v>8500000</v>
      </c>
      <c r="M2939">
        <v>1996</v>
      </c>
      <c r="N2939">
        <v>5.7</v>
      </c>
      <c r="O2939">
        <f>Table1[[#This Row],[gross]]-Table1[[#This Row],[budget]]</f>
        <v>6671475</v>
      </c>
    </row>
    <row r="2940" spans="1:15" x14ac:dyDescent="0.3">
      <c r="A2940" t="s">
        <v>3699</v>
      </c>
      <c r="B2940">
        <v>98</v>
      </c>
      <c r="C2940">
        <v>118</v>
      </c>
      <c r="D2940">
        <v>30920167</v>
      </c>
      <c r="E2940" t="s">
        <v>2765</v>
      </c>
      <c r="F2940" t="s">
        <v>6278</v>
      </c>
      <c r="G2940" t="s">
        <v>6429</v>
      </c>
      <c r="H2940">
        <v>6476</v>
      </c>
      <c r="I2940">
        <v>71</v>
      </c>
      <c r="J2940" t="s">
        <v>29</v>
      </c>
      <c r="K2940" t="s">
        <v>30</v>
      </c>
      <c r="L2940">
        <v>25000000</v>
      </c>
      <c r="M2940">
        <v>2012</v>
      </c>
      <c r="N2940">
        <v>5.7</v>
      </c>
      <c r="O2940">
        <f>Table1[[#This Row],[gross]]-Table1[[#This Row],[budget]]</f>
        <v>5920167</v>
      </c>
    </row>
    <row r="2941" spans="1:15" x14ac:dyDescent="0.3">
      <c r="A2941" t="s">
        <v>4213</v>
      </c>
      <c r="B2941">
        <v>65</v>
      </c>
      <c r="C2941">
        <v>98</v>
      </c>
      <c r="D2941">
        <v>7369373</v>
      </c>
      <c r="E2941" t="s">
        <v>211</v>
      </c>
      <c r="F2941" t="s">
        <v>6430</v>
      </c>
      <c r="G2941" t="s">
        <v>6431</v>
      </c>
      <c r="H2941">
        <v>4288</v>
      </c>
      <c r="I2941">
        <v>74</v>
      </c>
      <c r="J2941" t="s">
        <v>29</v>
      </c>
      <c r="K2941" t="s">
        <v>200</v>
      </c>
      <c r="L2941">
        <v>2000000</v>
      </c>
      <c r="M2941">
        <v>1986</v>
      </c>
      <c r="N2941">
        <v>5.7</v>
      </c>
      <c r="O2941">
        <f>Table1[[#This Row],[gross]]-Table1[[#This Row],[budget]]</f>
        <v>5369373</v>
      </c>
    </row>
    <row r="2942" spans="1:15" x14ac:dyDescent="0.3">
      <c r="A2942" t="s">
        <v>3071</v>
      </c>
      <c r="B2942">
        <v>150</v>
      </c>
      <c r="C2942">
        <v>107</v>
      </c>
      <c r="D2942">
        <v>18004225</v>
      </c>
      <c r="E2942" t="s">
        <v>699</v>
      </c>
      <c r="F2942" t="s">
        <v>3083</v>
      </c>
      <c r="G2942" t="s">
        <v>6432</v>
      </c>
      <c r="H2942">
        <v>28573</v>
      </c>
      <c r="I2942">
        <v>87</v>
      </c>
      <c r="J2942" t="s">
        <v>29</v>
      </c>
      <c r="K2942" t="s">
        <v>30</v>
      </c>
      <c r="L2942">
        <v>13000000</v>
      </c>
      <c r="M2942">
        <v>2013</v>
      </c>
      <c r="N2942">
        <v>5.7</v>
      </c>
      <c r="O2942">
        <f>Table1[[#This Row],[gross]]-Table1[[#This Row],[budget]]</f>
        <v>5004225</v>
      </c>
    </row>
    <row r="2943" spans="1:15" x14ac:dyDescent="0.3">
      <c r="A2943" t="s">
        <v>3396</v>
      </c>
      <c r="B2943">
        <v>97</v>
      </c>
      <c r="C2943">
        <v>98</v>
      </c>
      <c r="D2943">
        <v>74329966</v>
      </c>
      <c r="E2943" t="s">
        <v>6433</v>
      </c>
      <c r="F2943" t="s">
        <v>79</v>
      </c>
      <c r="G2943" t="s">
        <v>6434</v>
      </c>
      <c r="H2943">
        <v>60910</v>
      </c>
      <c r="I2943">
        <v>164</v>
      </c>
      <c r="J2943" t="s">
        <v>29</v>
      </c>
      <c r="K2943" t="s">
        <v>30</v>
      </c>
      <c r="L2943">
        <v>70000000</v>
      </c>
      <c r="M2943">
        <v>1998</v>
      </c>
      <c r="N2943">
        <v>5.7</v>
      </c>
      <c r="O2943">
        <f>Table1[[#This Row],[gross]]-Table1[[#This Row],[budget]]</f>
        <v>4329966</v>
      </c>
    </row>
    <row r="2944" spans="1:15" x14ac:dyDescent="0.3">
      <c r="A2944" t="s">
        <v>807</v>
      </c>
      <c r="B2944">
        <v>161</v>
      </c>
      <c r="C2944">
        <v>118</v>
      </c>
      <c r="D2944">
        <v>55808744</v>
      </c>
      <c r="E2944" t="s">
        <v>5509</v>
      </c>
      <c r="F2944" t="s">
        <v>3495</v>
      </c>
      <c r="G2944" t="s">
        <v>6435</v>
      </c>
      <c r="H2944">
        <v>59435</v>
      </c>
      <c r="I2944">
        <v>323</v>
      </c>
      <c r="J2944" t="s">
        <v>29</v>
      </c>
      <c r="K2944" t="s">
        <v>30</v>
      </c>
      <c r="L2944">
        <v>53000000</v>
      </c>
      <c r="M2944">
        <v>2005</v>
      </c>
      <c r="N2944">
        <v>5.7</v>
      </c>
      <c r="O2944">
        <f>Table1[[#This Row],[gross]]-Table1[[#This Row],[budget]]</f>
        <v>2808744</v>
      </c>
    </row>
    <row r="2945" spans="1:15" x14ac:dyDescent="0.3">
      <c r="A2945" t="s">
        <v>4146</v>
      </c>
      <c r="B2945">
        <v>166</v>
      </c>
      <c r="C2945">
        <v>98</v>
      </c>
      <c r="D2945">
        <v>67128202</v>
      </c>
      <c r="E2945" t="s">
        <v>6436</v>
      </c>
      <c r="F2945" t="s">
        <v>3495</v>
      </c>
      <c r="G2945" t="s">
        <v>6437</v>
      </c>
      <c r="H2945">
        <v>43328</v>
      </c>
      <c r="I2945">
        <v>110</v>
      </c>
      <c r="J2945" t="s">
        <v>29</v>
      </c>
      <c r="K2945" t="s">
        <v>30</v>
      </c>
      <c r="L2945">
        <v>65000000</v>
      </c>
      <c r="M2945">
        <v>2009</v>
      </c>
      <c r="N2945">
        <v>5.7</v>
      </c>
      <c r="O2945">
        <f>Table1[[#This Row],[gross]]-Table1[[#This Row],[budget]]</f>
        <v>2128202</v>
      </c>
    </row>
    <row r="2946" spans="1:15" x14ac:dyDescent="0.3">
      <c r="A2946" t="s">
        <v>1962</v>
      </c>
      <c r="B2946">
        <v>170</v>
      </c>
      <c r="C2946">
        <v>110</v>
      </c>
      <c r="D2946">
        <v>41102171</v>
      </c>
      <c r="E2946" t="s">
        <v>699</v>
      </c>
      <c r="F2946" t="s">
        <v>1866</v>
      </c>
      <c r="G2946" t="s">
        <v>6438</v>
      </c>
      <c r="H2946">
        <v>57266</v>
      </c>
      <c r="I2946">
        <v>89</v>
      </c>
      <c r="J2946" t="s">
        <v>29</v>
      </c>
      <c r="K2946" t="s">
        <v>30</v>
      </c>
      <c r="L2946">
        <v>40000000</v>
      </c>
      <c r="M2946">
        <v>2012</v>
      </c>
      <c r="N2946">
        <v>5.7</v>
      </c>
      <c r="O2946">
        <f>Table1[[#This Row],[gross]]-Table1[[#This Row],[budget]]</f>
        <v>1102171</v>
      </c>
    </row>
    <row r="2947" spans="1:15" x14ac:dyDescent="0.3">
      <c r="A2947" t="s">
        <v>2624</v>
      </c>
      <c r="B2947">
        <v>9</v>
      </c>
      <c r="C2947">
        <v>100</v>
      </c>
      <c r="D2947">
        <v>31937</v>
      </c>
      <c r="E2947" t="s">
        <v>289</v>
      </c>
      <c r="F2947" t="s">
        <v>6439</v>
      </c>
      <c r="G2947" t="s">
        <v>6440</v>
      </c>
      <c r="H2947">
        <v>1358</v>
      </c>
      <c r="I2947">
        <v>10</v>
      </c>
      <c r="J2947" t="s">
        <v>29</v>
      </c>
      <c r="K2947" t="s">
        <v>30</v>
      </c>
      <c r="L2947">
        <v>500000</v>
      </c>
      <c r="M2947">
        <v>2007</v>
      </c>
      <c r="N2947">
        <v>5.7</v>
      </c>
      <c r="O2947">
        <f>Table1[[#This Row],[gross]]-Table1[[#This Row],[budget]]</f>
        <v>-468063</v>
      </c>
    </row>
    <row r="2948" spans="1:15" x14ac:dyDescent="0.3">
      <c r="A2948" t="s">
        <v>4199</v>
      </c>
      <c r="B2948">
        <v>18</v>
      </c>
      <c r="C2948">
        <v>100</v>
      </c>
      <c r="D2948">
        <v>20186</v>
      </c>
      <c r="E2948" t="s">
        <v>676</v>
      </c>
      <c r="F2948" t="s">
        <v>6441</v>
      </c>
      <c r="G2948" t="s">
        <v>6442</v>
      </c>
      <c r="H2948">
        <v>6025</v>
      </c>
      <c r="I2948">
        <v>15</v>
      </c>
      <c r="J2948" t="s">
        <v>29</v>
      </c>
      <c r="K2948" t="s">
        <v>30</v>
      </c>
      <c r="L2948">
        <v>930000</v>
      </c>
      <c r="M2948">
        <v>2011</v>
      </c>
      <c r="N2948">
        <v>5.7</v>
      </c>
      <c r="O2948">
        <f>Table1[[#This Row],[gross]]-Table1[[#This Row],[budget]]</f>
        <v>-909814</v>
      </c>
    </row>
    <row r="2949" spans="1:15" x14ac:dyDescent="0.3">
      <c r="A2949" t="s">
        <v>4299</v>
      </c>
      <c r="B2949">
        <v>280</v>
      </c>
      <c r="C2949">
        <v>95</v>
      </c>
      <c r="D2949">
        <v>952620</v>
      </c>
      <c r="E2949" t="s">
        <v>626</v>
      </c>
      <c r="F2949" t="s">
        <v>6443</v>
      </c>
      <c r="G2949" t="s">
        <v>6444</v>
      </c>
      <c r="H2949">
        <v>40800</v>
      </c>
      <c r="I2949">
        <v>332</v>
      </c>
      <c r="J2949" t="s">
        <v>29</v>
      </c>
      <c r="K2949" t="s">
        <v>30</v>
      </c>
      <c r="L2949">
        <v>2000000</v>
      </c>
      <c r="M2949">
        <v>2007</v>
      </c>
      <c r="N2949">
        <v>5.7</v>
      </c>
      <c r="O2949">
        <f>Table1[[#This Row],[gross]]-Table1[[#This Row],[budget]]</f>
        <v>-1047380</v>
      </c>
    </row>
    <row r="2950" spans="1:15" x14ac:dyDescent="0.3">
      <c r="A2950" t="s">
        <v>3371</v>
      </c>
      <c r="B2950">
        <v>200</v>
      </c>
      <c r="C2950">
        <v>113</v>
      </c>
      <c r="D2950">
        <v>54540525</v>
      </c>
      <c r="E2950" t="s">
        <v>289</v>
      </c>
      <c r="F2950" t="s">
        <v>44</v>
      </c>
      <c r="G2950" t="s">
        <v>6445</v>
      </c>
      <c r="H2950">
        <v>66579</v>
      </c>
      <c r="I2950">
        <v>134</v>
      </c>
      <c r="J2950" t="s">
        <v>29</v>
      </c>
      <c r="K2950" t="s">
        <v>30</v>
      </c>
      <c r="L2950">
        <v>56000000</v>
      </c>
      <c r="M2950">
        <v>2011</v>
      </c>
      <c r="N2950">
        <v>5.7</v>
      </c>
      <c r="O2950">
        <f>Table1[[#This Row],[gross]]-Table1[[#This Row],[budget]]</f>
        <v>-1459475</v>
      </c>
    </row>
    <row r="2951" spans="1:15" x14ac:dyDescent="0.3">
      <c r="A2951" t="s">
        <v>3989</v>
      </c>
      <c r="B2951">
        <v>46</v>
      </c>
      <c r="C2951">
        <v>101</v>
      </c>
      <c r="D2951">
        <v>14108518</v>
      </c>
      <c r="E2951" t="s">
        <v>699</v>
      </c>
      <c r="F2951" t="s">
        <v>5393</v>
      </c>
      <c r="G2951" t="s">
        <v>6446</v>
      </c>
      <c r="H2951">
        <v>8215</v>
      </c>
      <c r="I2951">
        <v>95</v>
      </c>
      <c r="J2951" t="s">
        <v>29</v>
      </c>
      <c r="K2951" t="s">
        <v>30</v>
      </c>
      <c r="L2951">
        <v>16000000</v>
      </c>
      <c r="M2951">
        <v>2003</v>
      </c>
      <c r="N2951">
        <v>5.7</v>
      </c>
      <c r="O2951">
        <f>Table1[[#This Row],[gross]]-Table1[[#This Row],[budget]]</f>
        <v>-1891482</v>
      </c>
    </row>
    <row r="2952" spans="1:15" x14ac:dyDescent="0.3">
      <c r="A2952" t="s">
        <v>4187</v>
      </c>
      <c r="B2952">
        <v>94</v>
      </c>
      <c r="C2952">
        <v>106</v>
      </c>
      <c r="D2952">
        <v>2436</v>
      </c>
      <c r="E2952" t="s">
        <v>6447</v>
      </c>
      <c r="F2952" t="s">
        <v>6448</v>
      </c>
      <c r="G2952" t="s">
        <v>6449</v>
      </c>
      <c r="H2952">
        <v>344</v>
      </c>
      <c r="I2952">
        <v>19</v>
      </c>
      <c r="J2952" t="s">
        <v>29</v>
      </c>
      <c r="K2952" t="s">
        <v>30</v>
      </c>
      <c r="L2952">
        <v>2000000</v>
      </c>
      <c r="M2952">
        <v>2012</v>
      </c>
      <c r="N2952">
        <v>5.7</v>
      </c>
      <c r="O2952">
        <f>Table1[[#This Row],[gross]]-Table1[[#This Row],[budget]]</f>
        <v>-1997564</v>
      </c>
    </row>
    <row r="2953" spans="1:15" x14ac:dyDescent="0.3">
      <c r="A2953" t="s">
        <v>3492</v>
      </c>
      <c r="B2953">
        <v>37</v>
      </c>
      <c r="C2953">
        <v>85</v>
      </c>
      <c r="D2953">
        <v>12701880</v>
      </c>
      <c r="E2953" t="s">
        <v>316</v>
      </c>
      <c r="F2953" t="s">
        <v>6450</v>
      </c>
      <c r="G2953" t="s">
        <v>6451</v>
      </c>
      <c r="H2953">
        <v>2037</v>
      </c>
      <c r="I2953">
        <v>22</v>
      </c>
      <c r="J2953" t="s">
        <v>29</v>
      </c>
      <c r="K2953" t="s">
        <v>30</v>
      </c>
      <c r="L2953">
        <v>15000000</v>
      </c>
      <c r="M2953">
        <v>2008</v>
      </c>
      <c r="N2953">
        <v>5.7</v>
      </c>
      <c r="O2953">
        <f>Table1[[#This Row],[gross]]-Table1[[#This Row],[budget]]</f>
        <v>-2298120</v>
      </c>
    </row>
    <row r="2954" spans="1:15" x14ac:dyDescent="0.3">
      <c r="A2954" t="s">
        <v>4202</v>
      </c>
      <c r="B2954">
        <v>18</v>
      </c>
      <c r="C2954">
        <v>100</v>
      </c>
      <c r="D2954">
        <v>71904</v>
      </c>
      <c r="E2954" t="s">
        <v>157</v>
      </c>
      <c r="F2954" t="s">
        <v>509</v>
      </c>
      <c r="G2954" t="s">
        <v>6452</v>
      </c>
      <c r="H2954">
        <v>806</v>
      </c>
      <c r="I2954">
        <v>18</v>
      </c>
      <c r="J2954" t="s">
        <v>29</v>
      </c>
      <c r="K2954" t="s">
        <v>30</v>
      </c>
      <c r="L2954">
        <v>2500000</v>
      </c>
      <c r="M2954">
        <v>2006</v>
      </c>
      <c r="N2954">
        <v>5.7</v>
      </c>
      <c r="O2954">
        <f>Table1[[#This Row],[gross]]-Table1[[#This Row],[budget]]</f>
        <v>-2428096</v>
      </c>
    </row>
    <row r="2955" spans="1:15" x14ac:dyDescent="0.3">
      <c r="A2955" t="s">
        <v>528</v>
      </c>
      <c r="B2955">
        <v>107</v>
      </c>
      <c r="C2955">
        <v>94</v>
      </c>
      <c r="D2955">
        <v>15155772</v>
      </c>
      <c r="E2955" t="s">
        <v>699</v>
      </c>
      <c r="F2955" t="s">
        <v>6453</v>
      </c>
      <c r="G2955" t="s">
        <v>6454</v>
      </c>
      <c r="H2955">
        <v>8895</v>
      </c>
      <c r="I2955">
        <v>48</v>
      </c>
      <c r="J2955" t="s">
        <v>29</v>
      </c>
      <c r="K2955" t="s">
        <v>30</v>
      </c>
      <c r="L2955">
        <v>18000000</v>
      </c>
      <c r="M2955">
        <v>2014</v>
      </c>
      <c r="N2955">
        <v>5.7</v>
      </c>
      <c r="O2955">
        <f>Table1[[#This Row],[gross]]-Table1[[#This Row],[budget]]</f>
        <v>-2844228</v>
      </c>
    </row>
    <row r="2956" spans="1:15" x14ac:dyDescent="0.3">
      <c r="A2956" t="s">
        <v>4235</v>
      </c>
      <c r="B2956">
        <v>29</v>
      </c>
      <c r="C2956">
        <v>81</v>
      </c>
      <c r="D2956">
        <v>6982680</v>
      </c>
      <c r="E2956" t="s">
        <v>338</v>
      </c>
      <c r="F2956" t="s">
        <v>2735</v>
      </c>
      <c r="G2956" t="s">
        <v>6455</v>
      </c>
      <c r="H2956">
        <v>6965</v>
      </c>
      <c r="I2956">
        <v>69</v>
      </c>
      <c r="J2956" t="s">
        <v>29</v>
      </c>
      <c r="K2956" t="s">
        <v>30</v>
      </c>
      <c r="L2956">
        <v>10000000</v>
      </c>
      <c r="M2956">
        <v>2000</v>
      </c>
      <c r="N2956">
        <v>5.7</v>
      </c>
      <c r="O2956">
        <f>Table1[[#This Row],[gross]]-Table1[[#This Row],[budget]]</f>
        <v>-3017320</v>
      </c>
    </row>
    <row r="2957" spans="1:15" x14ac:dyDescent="0.3">
      <c r="A2957" t="s">
        <v>1042</v>
      </c>
      <c r="B2957">
        <v>440</v>
      </c>
      <c r="C2957">
        <v>90</v>
      </c>
      <c r="D2957">
        <v>778565</v>
      </c>
      <c r="E2957" t="s">
        <v>26</v>
      </c>
      <c r="F2957" t="s">
        <v>921</v>
      </c>
      <c r="G2957" t="s">
        <v>6456</v>
      </c>
      <c r="H2957">
        <v>83234</v>
      </c>
      <c r="I2957">
        <v>475</v>
      </c>
      <c r="J2957" t="s">
        <v>29</v>
      </c>
      <c r="K2957" t="s">
        <v>371</v>
      </c>
      <c r="L2957">
        <v>4800000</v>
      </c>
      <c r="M2957">
        <v>2013</v>
      </c>
      <c r="N2957">
        <v>5.7</v>
      </c>
      <c r="O2957">
        <f>Table1[[#This Row],[gross]]-Table1[[#This Row],[budget]]</f>
        <v>-4021435</v>
      </c>
    </row>
    <row r="2958" spans="1:15" x14ac:dyDescent="0.3">
      <c r="A2958" t="s">
        <v>725</v>
      </c>
      <c r="B2958">
        <v>267</v>
      </c>
      <c r="C2958">
        <v>138</v>
      </c>
      <c r="D2958">
        <v>132122995</v>
      </c>
      <c r="E2958" t="s">
        <v>105</v>
      </c>
      <c r="F2958" t="s">
        <v>6457</v>
      </c>
      <c r="G2958" t="s">
        <v>6458</v>
      </c>
      <c r="H2958">
        <v>212106</v>
      </c>
      <c r="I2958">
        <v>1445</v>
      </c>
      <c r="J2958" t="s">
        <v>29</v>
      </c>
      <c r="K2958" t="s">
        <v>30</v>
      </c>
      <c r="L2958">
        <v>137000000</v>
      </c>
      <c r="M2958">
        <v>2003</v>
      </c>
      <c r="N2958">
        <v>5.7</v>
      </c>
      <c r="O2958">
        <f>Table1[[#This Row],[gross]]-Table1[[#This Row],[budget]]</f>
        <v>-4877005</v>
      </c>
    </row>
    <row r="2959" spans="1:15" x14ac:dyDescent="0.3">
      <c r="A2959" t="s">
        <v>4227</v>
      </c>
      <c r="B2959">
        <v>16</v>
      </c>
      <c r="C2959">
        <v>90</v>
      </c>
      <c r="D2959">
        <v>399611</v>
      </c>
      <c r="E2959" t="s">
        <v>379</v>
      </c>
      <c r="F2959" t="s">
        <v>2291</v>
      </c>
      <c r="G2959" t="s">
        <v>6459</v>
      </c>
      <c r="H2959">
        <v>1245</v>
      </c>
      <c r="I2959">
        <v>29</v>
      </c>
      <c r="J2959" t="s">
        <v>29</v>
      </c>
      <c r="K2959" t="s">
        <v>30</v>
      </c>
      <c r="L2959">
        <v>6000000</v>
      </c>
      <c r="M2959">
        <v>2010</v>
      </c>
      <c r="N2959">
        <v>5.7</v>
      </c>
      <c r="O2959">
        <f>Table1[[#This Row],[gross]]-Table1[[#This Row],[budget]]</f>
        <v>-5600389</v>
      </c>
    </row>
    <row r="2960" spans="1:15" x14ac:dyDescent="0.3">
      <c r="A2960" t="s">
        <v>4761</v>
      </c>
      <c r="B2960">
        <v>95</v>
      </c>
      <c r="C2960">
        <v>110</v>
      </c>
      <c r="D2960">
        <v>33927476</v>
      </c>
      <c r="E2960" t="s">
        <v>2651</v>
      </c>
      <c r="F2960" t="s">
        <v>6460</v>
      </c>
      <c r="G2960" t="s">
        <v>6461</v>
      </c>
      <c r="H2960">
        <v>19176</v>
      </c>
      <c r="I2960">
        <v>165</v>
      </c>
      <c r="J2960" t="s">
        <v>29</v>
      </c>
      <c r="K2960" t="s">
        <v>200</v>
      </c>
      <c r="L2960">
        <v>40000000</v>
      </c>
      <c r="M2960">
        <v>1997</v>
      </c>
      <c r="N2960">
        <v>5.7</v>
      </c>
      <c r="O2960">
        <f>Table1[[#This Row],[gross]]-Table1[[#This Row],[budget]]</f>
        <v>-6072524</v>
      </c>
    </row>
    <row r="2961" spans="1:15" x14ac:dyDescent="0.3">
      <c r="A2961" t="s">
        <v>4263</v>
      </c>
      <c r="B2961">
        <v>146</v>
      </c>
      <c r="C2961">
        <v>102</v>
      </c>
      <c r="D2961">
        <v>32853640</v>
      </c>
      <c r="E2961" t="s">
        <v>73</v>
      </c>
      <c r="F2961" t="s">
        <v>5840</v>
      </c>
      <c r="G2961" t="s">
        <v>6462</v>
      </c>
      <c r="H2961">
        <v>50199</v>
      </c>
      <c r="I2961">
        <v>101</v>
      </c>
      <c r="J2961" t="s">
        <v>29</v>
      </c>
      <c r="K2961" t="s">
        <v>30</v>
      </c>
      <c r="L2961">
        <v>40000000</v>
      </c>
      <c r="M2961">
        <v>2008</v>
      </c>
      <c r="N2961">
        <v>5.7</v>
      </c>
      <c r="O2961">
        <f>Table1[[#This Row],[gross]]-Table1[[#This Row],[budget]]</f>
        <v>-7146360</v>
      </c>
    </row>
    <row r="2962" spans="1:15" x14ac:dyDescent="0.3">
      <c r="A2962" t="s">
        <v>4529</v>
      </c>
      <c r="B2962">
        <v>100</v>
      </c>
      <c r="C2962">
        <v>103</v>
      </c>
      <c r="D2962">
        <v>1530535</v>
      </c>
      <c r="E2962" t="s">
        <v>699</v>
      </c>
      <c r="F2962" t="s">
        <v>552</v>
      </c>
      <c r="G2962" t="s">
        <v>6463</v>
      </c>
      <c r="H2962">
        <v>7833</v>
      </c>
      <c r="I2962">
        <v>63</v>
      </c>
      <c r="J2962" t="s">
        <v>29</v>
      </c>
      <c r="K2962" t="s">
        <v>30</v>
      </c>
      <c r="L2962">
        <v>9000000</v>
      </c>
      <c r="M2962">
        <v>2005</v>
      </c>
      <c r="N2962">
        <v>5.7</v>
      </c>
      <c r="O2962">
        <f>Table1[[#This Row],[gross]]-Table1[[#This Row],[budget]]</f>
        <v>-7469465</v>
      </c>
    </row>
    <row r="2963" spans="1:15" x14ac:dyDescent="0.3">
      <c r="A2963" t="s">
        <v>4583</v>
      </c>
      <c r="B2963">
        <v>177</v>
      </c>
      <c r="C2963">
        <v>100</v>
      </c>
      <c r="D2963">
        <v>20285518</v>
      </c>
      <c r="E2963" t="s">
        <v>39</v>
      </c>
      <c r="F2963" t="s">
        <v>2075</v>
      </c>
      <c r="G2963" t="s">
        <v>6464</v>
      </c>
      <c r="H2963">
        <v>32103</v>
      </c>
      <c r="I2963">
        <v>112</v>
      </c>
      <c r="J2963" t="s">
        <v>29</v>
      </c>
      <c r="K2963" t="s">
        <v>241</v>
      </c>
      <c r="L2963">
        <v>28000000</v>
      </c>
      <c r="M2963">
        <v>2014</v>
      </c>
      <c r="N2963">
        <v>5.7</v>
      </c>
      <c r="O2963">
        <f>Table1[[#This Row],[gross]]-Table1[[#This Row],[budget]]</f>
        <v>-7714482</v>
      </c>
    </row>
    <row r="2964" spans="1:15" x14ac:dyDescent="0.3">
      <c r="A2964" t="s">
        <v>4195</v>
      </c>
      <c r="B2964">
        <v>49</v>
      </c>
      <c r="C2964">
        <v>101</v>
      </c>
      <c r="D2964">
        <v>1631839</v>
      </c>
      <c r="E2964" t="s">
        <v>4570</v>
      </c>
      <c r="F2964" t="s">
        <v>61</v>
      </c>
      <c r="G2964" t="s">
        <v>6465</v>
      </c>
      <c r="H2964">
        <v>5936</v>
      </c>
      <c r="I2964">
        <v>91</v>
      </c>
      <c r="J2964" t="s">
        <v>29</v>
      </c>
      <c r="K2964" t="s">
        <v>30</v>
      </c>
      <c r="L2964">
        <v>10000000</v>
      </c>
      <c r="M2964">
        <v>2000</v>
      </c>
      <c r="N2964">
        <v>5.7</v>
      </c>
      <c r="O2964">
        <f>Table1[[#This Row],[gross]]-Table1[[#This Row],[budget]]</f>
        <v>-8368161</v>
      </c>
    </row>
    <row r="2965" spans="1:15" x14ac:dyDescent="0.3">
      <c r="A2965" t="s">
        <v>2085</v>
      </c>
      <c r="B2965">
        <v>38</v>
      </c>
      <c r="C2965">
        <v>95</v>
      </c>
      <c r="D2965">
        <v>13555988</v>
      </c>
      <c r="E2965" t="s">
        <v>4023</v>
      </c>
      <c r="F2965" t="s">
        <v>1943</v>
      </c>
      <c r="G2965" t="s">
        <v>6466</v>
      </c>
      <c r="H2965">
        <v>7242</v>
      </c>
      <c r="I2965">
        <v>38</v>
      </c>
      <c r="J2965" t="s">
        <v>29</v>
      </c>
      <c r="K2965" t="s">
        <v>227</v>
      </c>
      <c r="L2965">
        <v>22000000</v>
      </c>
      <c r="M2965">
        <v>2000</v>
      </c>
      <c r="N2965">
        <v>5.7</v>
      </c>
      <c r="O2965">
        <f>Table1[[#This Row],[gross]]-Table1[[#This Row],[budget]]</f>
        <v>-8444012</v>
      </c>
    </row>
    <row r="2966" spans="1:15" x14ac:dyDescent="0.3">
      <c r="A2966" t="s">
        <v>1713</v>
      </c>
      <c r="B2966">
        <v>23</v>
      </c>
      <c r="C2966">
        <v>93</v>
      </c>
      <c r="D2966">
        <v>30400000</v>
      </c>
      <c r="E2966" t="s">
        <v>676</v>
      </c>
      <c r="F2966" t="s">
        <v>6467</v>
      </c>
      <c r="G2966" t="s">
        <v>6468</v>
      </c>
      <c r="H2966">
        <v>17810</v>
      </c>
      <c r="I2966">
        <v>73</v>
      </c>
      <c r="J2966" t="s">
        <v>29</v>
      </c>
      <c r="K2966" t="s">
        <v>30</v>
      </c>
      <c r="L2966">
        <v>39000000</v>
      </c>
      <c r="M2966">
        <v>1996</v>
      </c>
      <c r="N2966">
        <v>5.7</v>
      </c>
      <c r="O2966">
        <f>Table1[[#This Row],[gross]]-Table1[[#This Row],[budget]]</f>
        <v>-8600000</v>
      </c>
    </row>
    <row r="2967" spans="1:15" x14ac:dyDescent="0.3">
      <c r="A2967" t="s">
        <v>4222</v>
      </c>
      <c r="B2967">
        <v>66</v>
      </c>
      <c r="C2967">
        <v>96</v>
      </c>
      <c r="D2967">
        <v>162</v>
      </c>
      <c r="E2967" t="s">
        <v>1576</v>
      </c>
      <c r="F2967" t="s">
        <v>6469</v>
      </c>
      <c r="G2967" t="s">
        <v>6470</v>
      </c>
      <c r="H2967">
        <v>5228</v>
      </c>
      <c r="I2967">
        <v>38</v>
      </c>
      <c r="J2967" t="s">
        <v>29</v>
      </c>
      <c r="K2967" t="s">
        <v>3042</v>
      </c>
      <c r="L2967">
        <v>9000000</v>
      </c>
      <c r="M2967">
        <v>2014</v>
      </c>
      <c r="N2967">
        <v>5.7</v>
      </c>
      <c r="O2967">
        <f>Table1[[#This Row],[gross]]-Table1[[#This Row],[budget]]</f>
        <v>-8999838</v>
      </c>
    </row>
    <row r="2968" spans="1:15" x14ac:dyDescent="0.3">
      <c r="A2968" t="s">
        <v>4230</v>
      </c>
      <c r="B2968">
        <v>84</v>
      </c>
      <c r="C2968">
        <v>87</v>
      </c>
      <c r="D2968">
        <v>53715611</v>
      </c>
      <c r="E2968" t="s">
        <v>5091</v>
      </c>
      <c r="F2968" t="s">
        <v>503</v>
      </c>
      <c r="G2968" t="s">
        <v>6471</v>
      </c>
      <c r="H2968">
        <v>92106</v>
      </c>
      <c r="I2968">
        <v>171</v>
      </c>
      <c r="J2968" t="s">
        <v>29</v>
      </c>
      <c r="K2968" t="s">
        <v>30</v>
      </c>
      <c r="L2968">
        <v>63000000</v>
      </c>
      <c r="M2968">
        <v>1988</v>
      </c>
      <c r="N2968">
        <v>5.7</v>
      </c>
      <c r="O2968">
        <f>Table1[[#This Row],[gross]]-Table1[[#This Row],[budget]]</f>
        <v>-9284389</v>
      </c>
    </row>
    <row r="2969" spans="1:15" x14ac:dyDescent="0.3">
      <c r="A2969" t="s">
        <v>4181</v>
      </c>
      <c r="B2969">
        <v>79</v>
      </c>
      <c r="C2969">
        <v>107</v>
      </c>
      <c r="D2969">
        <v>578527</v>
      </c>
      <c r="E2969" t="s">
        <v>2515</v>
      </c>
      <c r="F2969" t="s">
        <v>6472</v>
      </c>
      <c r="G2969" t="s">
        <v>6473</v>
      </c>
      <c r="H2969">
        <v>20008</v>
      </c>
      <c r="I2969">
        <v>112</v>
      </c>
      <c r="J2969" t="s">
        <v>29</v>
      </c>
      <c r="K2969" t="s">
        <v>30</v>
      </c>
      <c r="L2969">
        <v>10000000</v>
      </c>
      <c r="M2969">
        <v>2008</v>
      </c>
      <c r="N2969">
        <v>5.7</v>
      </c>
      <c r="O2969">
        <f>Table1[[#This Row],[gross]]-Table1[[#This Row],[budget]]</f>
        <v>-9421473</v>
      </c>
    </row>
    <row r="2970" spans="1:15" x14ac:dyDescent="0.3">
      <c r="A2970" t="s">
        <v>4832</v>
      </c>
      <c r="B2970">
        <v>110</v>
      </c>
      <c r="C2970">
        <v>116</v>
      </c>
      <c r="D2970">
        <v>30199105</v>
      </c>
      <c r="E2970" t="s">
        <v>2374</v>
      </c>
      <c r="F2970" t="s">
        <v>249</v>
      </c>
      <c r="G2970" t="s">
        <v>6474</v>
      </c>
      <c r="H2970">
        <v>25346</v>
      </c>
      <c r="I2970">
        <v>167</v>
      </c>
      <c r="J2970" t="s">
        <v>29</v>
      </c>
      <c r="K2970" t="s">
        <v>30</v>
      </c>
      <c r="L2970">
        <v>40000000</v>
      </c>
      <c r="M2970">
        <v>2000</v>
      </c>
      <c r="N2970">
        <v>5.7</v>
      </c>
      <c r="O2970">
        <f>Table1[[#This Row],[gross]]-Table1[[#This Row],[budget]]</f>
        <v>-9800895</v>
      </c>
    </row>
    <row r="2971" spans="1:15" x14ac:dyDescent="0.3">
      <c r="A2971" t="s">
        <v>2373</v>
      </c>
      <c r="B2971">
        <v>126</v>
      </c>
      <c r="C2971">
        <v>124</v>
      </c>
      <c r="D2971">
        <v>23360779</v>
      </c>
      <c r="E2971" t="s">
        <v>6475</v>
      </c>
      <c r="F2971" t="s">
        <v>2217</v>
      </c>
      <c r="G2971" t="s">
        <v>6476</v>
      </c>
      <c r="H2971">
        <v>31113</v>
      </c>
      <c r="I2971">
        <v>212</v>
      </c>
      <c r="J2971" t="s">
        <v>29</v>
      </c>
      <c r="K2971" t="s">
        <v>30</v>
      </c>
      <c r="L2971">
        <v>34000000</v>
      </c>
      <c r="M2971">
        <v>2000</v>
      </c>
      <c r="N2971">
        <v>5.7</v>
      </c>
      <c r="O2971">
        <f>Table1[[#This Row],[gross]]-Table1[[#This Row],[budget]]</f>
        <v>-10639221</v>
      </c>
    </row>
    <row r="2972" spans="1:15" x14ac:dyDescent="0.3">
      <c r="A2972" t="s">
        <v>3708</v>
      </c>
      <c r="B2972">
        <v>107</v>
      </c>
      <c r="C2972">
        <v>88</v>
      </c>
      <c r="D2972">
        <v>15988876</v>
      </c>
      <c r="E2972" t="s">
        <v>1576</v>
      </c>
      <c r="F2972" t="s">
        <v>5988</v>
      </c>
      <c r="G2972" t="s">
        <v>6477</v>
      </c>
      <c r="H2972">
        <v>26236</v>
      </c>
      <c r="I2972">
        <v>110</v>
      </c>
      <c r="J2972" t="s">
        <v>29</v>
      </c>
      <c r="K2972" t="s">
        <v>30</v>
      </c>
      <c r="L2972">
        <v>27000000</v>
      </c>
      <c r="M2972">
        <v>2009</v>
      </c>
      <c r="N2972">
        <v>5.7</v>
      </c>
      <c r="O2972">
        <f>Table1[[#This Row],[gross]]-Table1[[#This Row],[budget]]</f>
        <v>-11011124</v>
      </c>
    </row>
    <row r="2973" spans="1:15" x14ac:dyDescent="0.3">
      <c r="A2973" t="s">
        <v>867</v>
      </c>
      <c r="B2973">
        <v>20</v>
      </c>
      <c r="C2973">
        <v>139</v>
      </c>
      <c r="D2973">
        <v>2474000</v>
      </c>
      <c r="E2973" t="s">
        <v>655</v>
      </c>
      <c r="F2973" t="s">
        <v>6478</v>
      </c>
      <c r="G2973" t="s">
        <v>6479</v>
      </c>
      <c r="H2973">
        <v>2427</v>
      </c>
      <c r="I2973">
        <v>27</v>
      </c>
      <c r="J2973" t="s">
        <v>29</v>
      </c>
      <c r="K2973" t="s">
        <v>241</v>
      </c>
      <c r="L2973">
        <v>14000000</v>
      </c>
      <c r="M2973">
        <v>1995</v>
      </c>
      <c r="N2973">
        <v>5.7</v>
      </c>
      <c r="O2973">
        <f>Table1[[#This Row],[gross]]-Table1[[#This Row],[budget]]</f>
        <v>-11526000</v>
      </c>
    </row>
    <row r="2974" spans="1:15" x14ac:dyDescent="0.3">
      <c r="A2974" t="s">
        <v>3930</v>
      </c>
      <c r="B2974">
        <v>190</v>
      </c>
      <c r="C2974">
        <v>99</v>
      </c>
      <c r="D2974">
        <v>25117498</v>
      </c>
      <c r="E2974" t="s">
        <v>840</v>
      </c>
      <c r="F2974" t="s">
        <v>2697</v>
      </c>
      <c r="G2974" t="s">
        <v>6480</v>
      </c>
      <c r="H2974">
        <v>37412</v>
      </c>
      <c r="I2974">
        <v>178</v>
      </c>
      <c r="J2974" t="s">
        <v>29</v>
      </c>
      <c r="K2974" t="s">
        <v>30</v>
      </c>
      <c r="L2974">
        <v>40000000</v>
      </c>
      <c r="M2974">
        <v>2007</v>
      </c>
      <c r="N2974">
        <v>5.7</v>
      </c>
      <c r="O2974">
        <f>Table1[[#This Row],[gross]]-Table1[[#This Row],[budget]]</f>
        <v>-14882502</v>
      </c>
    </row>
    <row r="2975" spans="1:15" x14ac:dyDescent="0.3">
      <c r="A2975" t="s">
        <v>4761</v>
      </c>
      <c r="B2975">
        <v>174</v>
      </c>
      <c r="C2975">
        <v>121</v>
      </c>
      <c r="D2975">
        <v>66862068</v>
      </c>
      <c r="E2975" t="s">
        <v>6481</v>
      </c>
      <c r="F2975" t="s">
        <v>791</v>
      </c>
      <c r="G2975" t="s">
        <v>6482</v>
      </c>
      <c r="H2975">
        <v>89509</v>
      </c>
      <c r="I2975">
        <v>524</v>
      </c>
      <c r="J2975" t="s">
        <v>29</v>
      </c>
      <c r="K2975" t="s">
        <v>30</v>
      </c>
      <c r="L2975">
        <v>83000000</v>
      </c>
      <c r="M2975">
        <v>1999</v>
      </c>
      <c r="N2975">
        <v>5.7</v>
      </c>
      <c r="O2975">
        <f>Table1[[#This Row],[gross]]-Table1[[#This Row],[budget]]</f>
        <v>-16137932</v>
      </c>
    </row>
    <row r="2976" spans="1:15" x14ac:dyDescent="0.3">
      <c r="A2976" t="s">
        <v>4225</v>
      </c>
      <c r="B2976">
        <v>10</v>
      </c>
      <c r="C2976">
        <v>92</v>
      </c>
      <c r="D2976">
        <v>2119994</v>
      </c>
      <c r="E2976" t="s">
        <v>6483</v>
      </c>
      <c r="F2976" t="s">
        <v>6484</v>
      </c>
      <c r="G2976" t="s">
        <v>6485</v>
      </c>
      <c r="H2976">
        <v>1153</v>
      </c>
      <c r="I2976">
        <v>15</v>
      </c>
      <c r="J2976" t="s">
        <v>29</v>
      </c>
      <c r="K2976" t="s">
        <v>30</v>
      </c>
      <c r="L2976">
        <v>19000000</v>
      </c>
      <c r="M2976">
        <v>1993</v>
      </c>
      <c r="N2976">
        <v>5.7</v>
      </c>
      <c r="O2976">
        <f>Table1[[#This Row],[gross]]-Table1[[#This Row],[budget]]</f>
        <v>-16880006</v>
      </c>
    </row>
    <row r="2977" spans="1:15" x14ac:dyDescent="0.3">
      <c r="A2977" t="s">
        <v>2775</v>
      </c>
      <c r="B2977">
        <v>13</v>
      </c>
      <c r="C2977">
        <v>115</v>
      </c>
      <c r="D2977">
        <v>14587732</v>
      </c>
      <c r="E2977" t="s">
        <v>2017</v>
      </c>
      <c r="F2977" t="s">
        <v>6486</v>
      </c>
      <c r="G2977" t="s">
        <v>6487</v>
      </c>
      <c r="H2977">
        <v>4795</v>
      </c>
      <c r="I2977">
        <v>39</v>
      </c>
      <c r="J2977" t="s">
        <v>29</v>
      </c>
      <c r="K2977" t="s">
        <v>30</v>
      </c>
      <c r="L2977">
        <v>35000000</v>
      </c>
      <c r="M2977">
        <v>1991</v>
      </c>
      <c r="N2977">
        <v>5.7</v>
      </c>
      <c r="O2977">
        <f>Table1[[#This Row],[gross]]-Table1[[#This Row],[budget]]</f>
        <v>-20412268</v>
      </c>
    </row>
    <row r="2978" spans="1:15" x14ac:dyDescent="0.3">
      <c r="A2978" t="s">
        <v>1140</v>
      </c>
      <c r="B2978">
        <v>180</v>
      </c>
      <c r="C2978">
        <v>119</v>
      </c>
      <c r="D2978">
        <v>73209340</v>
      </c>
      <c r="E2978" t="s">
        <v>4075</v>
      </c>
      <c r="F2978" t="s">
        <v>6488</v>
      </c>
      <c r="G2978" t="s">
        <v>6489</v>
      </c>
      <c r="H2978">
        <v>101834</v>
      </c>
      <c r="I2978">
        <v>628</v>
      </c>
      <c r="J2978" t="s">
        <v>29</v>
      </c>
      <c r="K2978" t="s">
        <v>30</v>
      </c>
      <c r="L2978">
        <v>95000000</v>
      </c>
      <c r="M2978">
        <v>2000</v>
      </c>
      <c r="N2978">
        <v>5.7</v>
      </c>
      <c r="O2978">
        <f>Table1[[#This Row],[gross]]-Table1[[#This Row],[budget]]</f>
        <v>-21790660</v>
      </c>
    </row>
    <row r="2979" spans="1:15" x14ac:dyDescent="0.3">
      <c r="A2979" t="s">
        <v>664</v>
      </c>
      <c r="B2979">
        <v>135</v>
      </c>
      <c r="C2979">
        <v>105</v>
      </c>
      <c r="D2979">
        <v>13101142</v>
      </c>
      <c r="E2979" t="s">
        <v>5520</v>
      </c>
      <c r="F2979" t="s">
        <v>400</v>
      </c>
      <c r="G2979" t="s">
        <v>6490</v>
      </c>
      <c r="H2979">
        <v>23916</v>
      </c>
      <c r="I2979">
        <v>50</v>
      </c>
      <c r="J2979" t="s">
        <v>29</v>
      </c>
      <c r="K2979" t="s">
        <v>30</v>
      </c>
      <c r="L2979">
        <v>35000000</v>
      </c>
      <c r="M2979">
        <v>2012</v>
      </c>
      <c r="N2979">
        <v>5.7</v>
      </c>
      <c r="O2979">
        <f>Table1[[#This Row],[gross]]-Table1[[#This Row],[budget]]</f>
        <v>-21898858</v>
      </c>
    </row>
    <row r="2980" spans="1:15" x14ac:dyDescent="0.3">
      <c r="A2980" t="s">
        <v>648</v>
      </c>
      <c r="B2980">
        <v>137</v>
      </c>
      <c r="C2980">
        <v>104</v>
      </c>
      <c r="D2980">
        <v>1089365</v>
      </c>
      <c r="E2980" t="s">
        <v>73</v>
      </c>
      <c r="F2980" t="s">
        <v>44</v>
      </c>
      <c r="G2980" t="s">
        <v>6491</v>
      </c>
      <c r="H2980">
        <v>23767</v>
      </c>
      <c r="I2980">
        <v>111</v>
      </c>
      <c r="J2980" t="s">
        <v>29</v>
      </c>
      <c r="K2980" t="s">
        <v>30</v>
      </c>
      <c r="L2980">
        <v>25000000</v>
      </c>
      <c r="M2980">
        <v>2008</v>
      </c>
      <c r="N2980">
        <v>5.7</v>
      </c>
      <c r="O2980">
        <f>Table1[[#This Row],[gross]]-Table1[[#This Row],[budget]]</f>
        <v>-23910635</v>
      </c>
    </row>
    <row r="2981" spans="1:15" x14ac:dyDescent="0.3">
      <c r="A2981" t="s">
        <v>1226</v>
      </c>
      <c r="B2981">
        <v>233</v>
      </c>
      <c r="C2981">
        <v>109</v>
      </c>
      <c r="D2981">
        <v>10499968</v>
      </c>
      <c r="E2981" t="s">
        <v>39</v>
      </c>
      <c r="F2981" t="s">
        <v>6492</v>
      </c>
      <c r="G2981" t="s">
        <v>6493</v>
      </c>
      <c r="H2981">
        <v>47498</v>
      </c>
      <c r="I2981">
        <v>212</v>
      </c>
      <c r="J2981" t="s">
        <v>29</v>
      </c>
      <c r="K2981" t="s">
        <v>30</v>
      </c>
      <c r="L2981">
        <v>35000000</v>
      </c>
      <c r="M2981">
        <v>2014</v>
      </c>
      <c r="N2981">
        <v>5.7</v>
      </c>
      <c r="O2981">
        <f>Table1[[#This Row],[gross]]-Table1[[#This Row],[budget]]</f>
        <v>-24500032</v>
      </c>
    </row>
    <row r="2982" spans="1:15" x14ac:dyDescent="0.3">
      <c r="A2982" t="s">
        <v>1226</v>
      </c>
      <c r="B2982">
        <v>233</v>
      </c>
      <c r="C2982">
        <v>109</v>
      </c>
      <c r="D2982">
        <v>10499968</v>
      </c>
      <c r="E2982" t="s">
        <v>39</v>
      </c>
      <c r="F2982" t="s">
        <v>6492</v>
      </c>
      <c r="G2982" t="s">
        <v>6493</v>
      </c>
      <c r="H2982">
        <v>47502</v>
      </c>
      <c r="I2982">
        <v>212</v>
      </c>
      <c r="J2982" t="s">
        <v>29</v>
      </c>
      <c r="K2982" t="s">
        <v>30</v>
      </c>
      <c r="L2982">
        <v>35000000</v>
      </c>
      <c r="M2982">
        <v>2014</v>
      </c>
      <c r="N2982">
        <v>5.7</v>
      </c>
      <c r="O2982">
        <f>Table1[[#This Row],[gross]]-Table1[[#This Row],[budget]]</f>
        <v>-24500032</v>
      </c>
    </row>
    <row r="2983" spans="1:15" x14ac:dyDescent="0.3">
      <c r="A2983" t="s">
        <v>451</v>
      </c>
      <c r="B2983">
        <v>104</v>
      </c>
      <c r="C2983">
        <v>101</v>
      </c>
      <c r="D2983">
        <v>25407250</v>
      </c>
      <c r="E2983" t="s">
        <v>86</v>
      </c>
      <c r="F2983" t="s">
        <v>478</v>
      </c>
      <c r="G2983" t="s">
        <v>6494</v>
      </c>
      <c r="H2983">
        <v>54021</v>
      </c>
      <c r="I2983">
        <v>227</v>
      </c>
      <c r="J2983" t="s">
        <v>29</v>
      </c>
      <c r="K2983" t="s">
        <v>30</v>
      </c>
      <c r="L2983">
        <v>50000000</v>
      </c>
      <c r="M2983">
        <v>1996</v>
      </c>
      <c r="N2983">
        <v>5.7</v>
      </c>
      <c r="O2983">
        <f>Table1[[#This Row],[gross]]-Table1[[#This Row],[budget]]</f>
        <v>-24592750</v>
      </c>
    </row>
    <row r="2984" spans="1:15" x14ac:dyDescent="0.3">
      <c r="A2984" t="s">
        <v>780</v>
      </c>
      <c r="B2984">
        <v>49</v>
      </c>
      <c r="C2984">
        <v>117</v>
      </c>
      <c r="D2984">
        <v>134904</v>
      </c>
      <c r="E2984" t="s">
        <v>2063</v>
      </c>
      <c r="F2984" t="s">
        <v>6495</v>
      </c>
      <c r="G2984" t="s">
        <v>6496</v>
      </c>
      <c r="H2984">
        <v>2395</v>
      </c>
      <c r="I2984">
        <v>17</v>
      </c>
      <c r="J2984" t="s">
        <v>29</v>
      </c>
      <c r="K2984" t="s">
        <v>30</v>
      </c>
      <c r="L2984">
        <v>25000000</v>
      </c>
      <c r="M2984">
        <v>2010</v>
      </c>
      <c r="N2984">
        <v>5.7</v>
      </c>
      <c r="O2984">
        <f>Table1[[#This Row],[gross]]-Table1[[#This Row],[budget]]</f>
        <v>-24865096</v>
      </c>
    </row>
    <row r="2985" spans="1:15" x14ac:dyDescent="0.3">
      <c r="A2985" t="s">
        <v>4531</v>
      </c>
      <c r="B2985">
        <v>225</v>
      </c>
      <c r="C2985">
        <v>87</v>
      </c>
      <c r="D2985">
        <v>29136626</v>
      </c>
      <c r="E2985" t="s">
        <v>4869</v>
      </c>
      <c r="F2985" t="s">
        <v>6497</v>
      </c>
      <c r="G2985" t="s">
        <v>6498</v>
      </c>
      <c r="H2985">
        <v>97089</v>
      </c>
      <c r="I2985">
        <v>233</v>
      </c>
      <c r="J2985" t="s">
        <v>29</v>
      </c>
      <c r="K2985" t="s">
        <v>30</v>
      </c>
      <c r="L2985">
        <v>60000000</v>
      </c>
      <c r="M2985">
        <v>2011</v>
      </c>
      <c r="N2985">
        <v>5.7</v>
      </c>
      <c r="O2985">
        <f>Table1[[#This Row],[gross]]-Table1[[#This Row],[budget]]</f>
        <v>-30863374</v>
      </c>
    </row>
    <row r="2986" spans="1:15" x14ac:dyDescent="0.3">
      <c r="A2986" t="s">
        <v>4192</v>
      </c>
      <c r="B2986">
        <v>265</v>
      </c>
      <c r="C2986">
        <v>102</v>
      </c>
      <c r="D2986">
        <v>34350553</v>
      </c>
      <c r="E2986" t="s">
        <v>3179</v>
      </c>
      <c r="F2986" t="s">
        <v>3150</v>
      </c>
      <c r="G2986" t="s">
        <v>6499</v>
      </c>
      <c r="H2986">
        <v>104066</v>
      </c>
      <c r="I2986">
        <v>207</v>
      </c>
      <c r="J2986" t="s">
        <v>29</v>
      </c>
      <c r="K2986" t="s">
        <v>30</v>
      </c>
      <c r="L2986">
        <v>68000000</v>
      </c>
      <c r="M2986">
        <v>2012</v>
      </c>
      <c r="N2986">
        <v>5.7</v>
      </c>
      <c r="O2986">
        <f>Table1[[#This Row],[gross]]-Table1[[#This Row],[budget]]</f>
        <v>-33649447</v>
      </c>
    </row>
    <row r="2987" spans="1:15" x14ac:dyDescent="0.3">
      <c r="A2987" t="s">
        <v>4192</v>
      </c>
      <c r="B2987">
        <v>265</v>
      </c>
      <c r="C2987">
        <v>102</v>
      </c>
      <c r="D2987">
        <v>34350553</v>
      </c>
      <c r="E2987" t="s">
        <v>3179</v>
      </c>
      <c r="F2987" t="s">
        <v>3150</v>
      </c>
      <c r="G2987" t="s">
        <v>6499</v>
      </c>
      <c r="H2987">
        <v>104072</v>
      </c>
      <c r="I2987">
        <v>207</v>
      </c>
      <c r="J2987" t="s">
        <v>29</v>
      </c>
      <c r="K2987" t="s">
        <v>30</v>
      </c>
      <c r="L2987">
        <v>68000000</v>
      </c>
      <c r="M2987">
        <v>2012</v>
      </c>
      <c r="N2987">
        <v>5.7</v>
      </c>
      <c r="O2987">
        <f>Table1[[#This Row],[gross]]-Table1[[#This Row],[budget]]</f>
        <v>-33649447</v>
      </c>
    </row>
    <row r="2988" spans="1:15" x14ac:dyDescent="0.3">
      <c r="A2988" t="s">
        <v>4435</v>
      </c>
      <c r="B2988">
        <v>279</v>
      </c>
      <c r="C2988">
        <v>92</v>
      </c>
      <c r="D2988">
        <v>9483821</v>
      </c>
      <c r="E2988" t="s">
        <v>175</v>
      </c>
      <c r="F2988" t="s">
        <v>503</v>
      </c>
      <c r="G2988" t="s">
        <v>6500</v>
      </c>
      <c r="H2988">
        <v>39247</v>
      </c>
      <c r="I2988">
        <v>131</v>
      </c>
      <c r="J2988" t="s">
        <v>29</v>
      </c>
      <c r="K2988" t="s">
        <v>30</v>
      </c>
      <c r="L2988">
        <v>55000000</v>
      </c>
      <c r="M2988">
        <v>2012</v>
      </c>
      <c r="N2988">
        <v>5.7</v>
      </c>
      <c r="O2988">
        <f>Table1[[#This Row],[gross]]-Table1[[#This Row],[budget]]</f>
        <v>-45516179</v>
      </c>
    </row>
    <row r="2989" spans="1:15" x14ac:dyDescent="0.3">
      <c r="A2989" t="s">
        <v>4189</v>
      </c>
      <c r="B2989">
        <v>145</v>
      </c>
      <c r="C2989">
        <v>106</v>
      </c>
      <c r="D2989">
        <v>17473245</v>
      </c>
      <c r="E2989" t="s">
        <v>672</v>
      </c>
      <c r="F2989" t="s">
        <v>6501</v>
      </c>
      <c r="G2989" t="s">
        <v>6502</v>
      </c>
      <c r="H2989">
        <v>47612</v>
      </c>
      <c r="I2989">
        <v>348</v>
      </c>
      <c r="J2989" t="s">
        <v>29</v>
      </c>
      <c r="K2989" t="s">
        <v>30</v>
      </c>
      <c r="L2989">
        <v>70000000</v>
      </c>
      <c r="M2989">
        <v>2000</v>
      </c>
      <c r="N2989">
        <v>5.7</v>
      </c>
      <c r="O2989">
        <f>Table1[[#This Row],[gross]]-Table1[[#This Row],[budget]]</f>
        <v>-52526755</v>
      </c>
    </row>
    <row r="2990" spans="1:15" x14ac:dyDescent="0.3">
      <c r="A2990" t="s">
        <v>4278</v>
      </c>
      <c r="B2990">
        <v>60</v>
      </c>
      <c r="C2990">
        <v>100</v>
      </c>
      <c r="D2990">
        <v>17218080</v>
      </c>
      <c r="E2990" t="s">
        <v>2411</v>
      </c>
      <c r="F2990" t="s">
        <v>55</v>
      </c>
      <c r="G2990" t="s">
        <v>6503</v>
      </c>
      <c r="H2990">
        <v>43376</v>
      </c>
      <c r="I2990">
        <v>249</v>
      </c>
      <c r="J2990" t="s">
        <v>29</v>
      </c>
      <c r="K2990" t="s">
        <v>30</v>
      </c>
      <c r="L2990">
        <v>70000000</v>
      </c>
      <c r="M2990">
        <v>1991</v>
      </c>
      <c r="N2990">
        <v>5.7</v>
      </c>
      <c r="O2990">
        <f>Table1[[#This Row],[gross]]-Table1[[#This Row],[budget]]</f>
        <v>-52781920</v>
      </c>
    </row>
    <row r="2991" spans="1:15" x14ac:dyDescent="0.3">
      <c r="A2991" t="s">
        <v>2446</v>
      </c>
      <c r="B2991">
        <v>101</v>
      </c>
      <c r="C2991">
        <v>91</v>
      </c>
      <c r="D2991">
        <v>20950820</v>
      </c>
      <c r="E2991" t="s">
        <v>4049</v>
      </c>
      <c r="F2991" t="s">
        <v>1802</v>
      </c>
      <c r="G2991" t="s">
        <v>6504</v>
      </c>
      <c r="H2991">
        <v>24183</v>
      </c>
      <c r="I2991">
        <v>160</v>
      </c>
      <c r="J2991" t="s">
        <v>29</v>
      </c>
      <c r="K2991" t="s">
        <v>227</v>
      </c>
      <c r="L2991">
        <v>80000000</v>
      </c>
      <c r="M2991">
        <v>2003</v>
      </c>
      <c r="N2991">
        <v>5.7</v>
      </c>
      <c r="O2991">
        <f>Table1[[#This Row],[gross]]-Table1[[#This Row],[budget]]</f>
        <v>-59049180</v>
      </c>
    </row>
    <row r="2992" spans="1:15" x14ac:dyDescent="0.3">
      <c r="A2992" t="s">
        <v>3198</v>
      </c>
      <c r="B2992">
        <v>57</v>
      </c>
      <c r="C2992">
        <v>95</v>
      </c>
      <c r="D2992">
        <v>128769345</v>
      </c>
      <c r="E2992" t="s">
        <v>6056</v>
      </c>
      <c r="F2992" t="s">
        <v>1754</v>
      </c>
      <c r="G2992" t="s">
        <v>6505</v>
      </c>
      <c r="H2992">
        <v>86556</v>
      </c>
      <c r="I2992">
        <v>99</v>
      </c>
      <c r="J2992" t="s">
        <v>29</v>
      </c>
      <c r="K2992" t="s">
        <v>30</v>
      </c>
      <c r="L2992">
        <v>54000000</v>
      </c>
      <c r="M2992">
        <v>1996</v>
      </c>
      <c r="N2992">
        <v>5.6</v>
      </c>
      <c r="O2992">
        <f>Table1[[#This Row],[gross]]-Table1[[#This Row],[budget]]</f>
        <v>74769345</v>
      </c>
    </row>
    <row r="2993" spans="1:15" x14ac:dyDescent="0.3">
      <c r="A2993" t="s">
        <v>4357</v>
      </c>
      <c r="B2993">
        <v>140</v>
      </c>
      <c r="C2993">
        <v>99</v>
      </c>
      <c r="D2993">
        <v>72219395</v>
      </c>
      <c r="E2993" t="s">
        <v>211</v>
      </c>
      <c r="F2993" t="s">
        <v>4372</v>
      </c>
      <c r="G2993" t="s">
        <v>6506</v>
      </c>
      <c r="H2993">
        <v>105585</v>
      </c>
      <c r="I2993">
        <v>419</v>
      </c>
      <c r="J2993" t="s">
        <v>29</v>
      </c>
      <c r="K2993" t="s">
        <v>30</v>
      </c>
      <c r="L2993">
        <v>17000000</v>
      </c>
      <c r="M2993">
        <v>1997</v>
      </c>
      <c r="N2993">
        <v>5.6</v>
      </c>
      <c r="O2993">
        <f>Table1[[#This Row],[gross]]-Table1[[#This Row],[budget]]</f>
        <v>55219395</v>
      </c>
    </row>
    <row r="2994" spans="1:15" x14ac:dyDescent="0.3">
      <c r="A2994" t="s">
        <v>4313</v>
      </c>
      <c r="B2994">
        <v>62</v>
      </c>
      <c r="C2994">
        <v>116</v>
      </c>
      <c r="D2994">
        <v>50382128</v>
      </c>
      <c r="E2994" t="s">
        <v>699</v>
      </c>
      <c r="F2994" t="s">
        <v>5173</v>
      </c>
      <c r="G2994" t="s">
        <v>6507</v>
      </c>
      <c r="H2994">
        <v>10472</v>
      </c>
      <c r="I2994">
        <v>202</v>
      </c>
      <c r="J2994" t="s">
        <v>29</v>
      </c>
      <c r="K2994" t="s">
        <v>30</v>
      </c>
      <c r="L2994">
        <v>5500000</v>
      </c>
      <c r="M2994">
        <v>2005</v>
      </c>
      <c r="N2994">
        <v>5.6</v>
      </c>
      <c r="O2994">
        <f>Table1[[#This Row],[gross]]-Table1[[#This Row],[budget]]</f>
        <v>44882128</v>
      </c>
    </row>
    <row r="2995" spans="1:15" x14ac:dyDescent="0.3">
      <c r="A2995" t="s">
        <v>4989</v>
      </c>
      <c r="B2995">
        <v>41</v>
      </c>
      <c r="C2995">
        <v>113</v>
      </c>
      <c r="D2995">
        <v>55184721</v>
      </c>
      <c r="E2995" t="s">
        <v>73</v>
      </c>
      <c r="F2995" t="s">
        <v>6469</v>
      </c>
      <c r="G2995" t="s">
        <v>6508</v>
      </c>
      <c r="H2995">
        <v>9811</v>
      </c>
      <c r="I2995">
        <v>100</v>
      </c>
      <c r="J2995" t="s">
        <v>29</v>
      </c>
      <c r="K2995" t="s">
        <v>30</v>
      </c>
      <c r="L2995">
        <v>15000000</v>
      </c>
      <c r="M2995">
        <v>2007</v>
      </c>
      <c r="N2995">
        <v>5.6</v>
      </c>
      <c r="O2995">
        <f>Table1[[#This Row],[gross]]-Table1[[#This Row],[budget]]</f>
        <v>40184721</v>
      </c>
    </row>
    <row r="2996" spans="1:15" x14ac:dyDescent="0.3">
      <c r="A2996" t="s">
        <v>3391</v>
      </c>
      <c r="B2996">
        <v>141</v>
      </c>
      <c r="C2996">
        <v>88</v>
      </c>
      <c r="D2996">
        <v>120136047</v>
      </c>
      <c r="E2996" t="s">
        <v>699</v>
      </c>
      <c r="F2996" t="s">
        <v>802</v>
      </c>
      <c r="G2996" t="s">
        <v>6509</v>
      </c>
      <c r="H2996">
        <v>48500</v>
      </c>
      <c r="I2996">
        <v>124</v>
      </c>
      <c r="J2996" t="s">
        <v>29</v>
      </c>
      <c r="K2996" t="s">
        <v>227</v>
      </c>
      <c r="L2996">
        <v>80000000</v>
      </c>
      <c r="M2996">
        <v>2008</v>
      </c>
      <c r="N2996">
        <v>5.6</v>
      </c>
      <c r="O2996">
        <f>Table1[[#This Row],[gross]]-Table1[[#This Row],[budget]]</f>
        <v>40136047</v>
      </c>
    </row>
    <row r="2997" spans="1:15" x14ac:dyDescent="0.3">
      <c r="A2997" t="s">
        <v>4398</v>
      </c>
      <c r="B2997">
        <v>58</v>
      </c>
      <c r="C2997">
        <v>84</v>
      </c>
      <c r="D2997">
        <v>52543632</v>
      </c>
      <c r="E2997" t="s">
        <v>543</v>
      </c>
      <c r="F2997" t="s">
        <v>2053</v>
      </c>
      <c r="G2997" t="s">
        <v>6510</v>
      </c>
      <c r="H2997">
        <v>12676</v>
      </c>
      <c r="I2997">
        <v>84</v>
      </c>
      <c r="J2997" t="s">
        <v>29</v>
      </c>
      <c r="K2997" t="s">
        <v>30</v>
      </c>
      <c r="L2997">
        <v>13200000</v>
      </c>
      <c r="M2997">
        <v>2014</v>
      </c>
      <c r="N2997">
        <v>5.6</v>
      </c>
      <c r="O2997">
        <f>Table1[[#This Row],[gross]]-Table1[[#This Row],[budget]]</f>
        <v>39343632</v>
      </c>
    </row>
    <row r="2998" spans="1:15" x14ac:dyDescent="0.3">
      <c r="A2998" t="s">
        <v>4392</v>
      </c>
      <c r="B2998">
        <v>311</v>
      </c>
      <c r="C2998">
        <v>87</v>
      </c>
      <c r="D2998">
        <v>40990055</v>
      </c>
      <c r="E2998" t="s">
        <v>3732</v>
      </c>
      <c r="F2998" t="s">
        <v>6511</v>
      </c>
      <c r="G2998" t="s">
        <v>6512</v>
      </c>
      <c r="H2998">
        <v>41509</v>
      </c>
      <c r="I2998">
        <v>300</v>
      </c>
      <c r="J2998" t="s">
        <v>29</v>
      </c>
      <c r="K2998" t="s">
        <v>241</v>
      </c>
      <c r="L2998">
        <v>1800000</v>
      </c>
      <c r="M2998">
        <v>2010</v>
      </c>
      <c r="N2998">
        <v>5.6</v>
      </c>
      <c r="O2998">
        <f>Table1[[#This Row],[gross]]-Table1[[#This Row],[budget]]</f>
        <v>39190055</v>
      </c>
    </row>
    <row r="2999" spans="1:15" x14ac:dyDescent="0.3">
      <c r="A2999" t="s">
        <v>4511</v>
      </c>
      <c r="B2999">
        <v>143</v>
      </c>
      <c r="C2999">
        <v>95</v>
      </c>
      <c r="D2999">
        <v>88658172</v>
      </c>
      <c r="E2999" t="s">
        <v>289</v>
      </c>
      <c r="F2999" t="s">
        <v>486</v>
      </c>
      <c r="G2999" t="s">
        <v>6513</v>
      </c>
      <c r="H2999">
        <v>58412</v>
      </c>
      <c r="I2999">
        <v>242</v>
      </c>
      <c r="J2999" t="s">
        <v>29</v>
      </c>
      <c r="K2999" t="s">
        <v>30</v>
      </c>
      <c r="L2999">
        <v>50000000</v>
      </c>
      <c r="M2999">
        <v>2006</v>
      </c>
      <c r="N2999">
        <v>5.6</v>
      </c>
      <c r="O2999">
        <f>Table1[[#This Row],[gross]]-Table1[[#This Row],[budget]]</f>
        <v>38658172</v>
      </c>
    </row>
    <row r="3000" spans="1:15" x14ac:dyDescent="0.3">
      <c r="A3000" t="s">
        <v>4309</v>
      </c>
      <c r="B3000">
        <v>61</v>
      </c>
      <c r="C3000">
        <v>170</v>
      </c>
      <c r="D3000">
        <v>59696176</v>
      </c>
      <c r="E3000" t="s">
        <v>60</v>
      </c>
      <c r="F3000" t="s">
        <v>6514</v>
      </c>
      <c r="G3000" t="s">
        <v>6515</v>
      </c>
      <c r="H3000">
        <v>15448</v>
      </c>
      <c r="I3000">
        <v>174</v>
      </c>
      <c r="J3000" t="s">
        <v>29</v>
      </c>
      <c r="K3000" t="s">
        <v>30</v>
      </c>
      <c r="L3000">
        <v>22000000</v>
      </c>
      <c r="M3000">
        <v>2014</v>
      </c>
      <c r="N3000">
        <v>5.6</v>
      </c>
      <c r="O3000">
        <f>Table1[[#This Row],[gross]]-Table1[[#This Row],[budget]]</f>
        <v>37696176</v>
      </c>
    </row>
    <row r="3001" spans="1:15" x14ac:dyDescent="0.3">
      <c r="A3001" t="s">
        <v>4327</v>
      </c>
      <c r="B3001">
        <v>11</v>
      </c>
      <c r="C3001">
        <v>108</v>
      </c>
      <c r="D3001">
        <v>34746109</v>
      </c>
      <c r="E3001" t="s">
        <v>6516</v>
      </c>
      <c r="F3001" t="s">
        <v>6517</v>
      </c>
      <c r="G3001" t="s">
        <v>6518</v>
      </c>
      <c r="H3001">
        <v>3122</v>
      </c>
      <c r="I3001">
        <v>14</v>
      </c>
      <c r="J3001" t="s">
        <v>29</v>
      </c>
      <c r="K3001" t="s">
        <v>30</v>
      </c>
      <c r="L3001">
        <v>8000000</v>
      </c>
      <c r="M3001">
        <v>1996</v>
      </c>
      <c r="N3001">
        <v>5.6</v>
      </c>
      <c r="O3001">
        <f>Table1[[#This Row],[gross]]-Table1[[#This Row],[budget]]</f>
        <v>26746109</v>
      </c>
    </row>
    <row r="3002" spans="1:15" x14ac:dyDescent="0.3">
      <c r="A3002" t="s">
        <v>4117</v>
      </c>
      <c r="B3002">
        <v>178</v>
      </c>
      <c r="C3002">
        <v>90</v>
      </c>
      <c r="D3002">
        <v>45670855</v>
      </c>
      <c r="E3002" t="s">
        <v>2463</v>
      </c>
      <c r="F3002" t="s">
        <v>3953</v>
      </c>
      <c r="G3002" t="s">
        <v>6519</v>
      </c>
      <c r="H3002">
        <v>67978</v>
      </c>
      <c r="I3002">
        <v>279</v>
      </c>
      <c r="J3002" t="s">
        <v>29</v>
      </c>
      <c r="K3002" t="s">
        <v>442</v>
      </c>
      <c r="L3002">
        <v>20000000</v>
      </c>
      <c r="M3002">
        <v>2010</v>
      </c>
      <c r="N3002">
        <v>5.6</v>
      </c>
      <c r="O3002">
        <f>Table1[[#This Row],[gross]]-Table1[[#This Row],[budget]]</f>
        <v>25670855</v>
      </c>
    </row>
    <row r="3003" spans="1:15" x14ac:dyDescent="0.3">
      <c r="A3003" t="s">
        <v>4349</v>
      </c>
      <c r="B3003">
        <v>224</v>
      </c>
      <c r="C3003">
        <v>101</v>
      </c>
      <c r="D3003">
        <v>31607598</v>
      </c>
      <c r="E3003" t="s">
        <v>3732</v>
      </c>
      <c r="F3003" t="s">
        <v>694</v>
      </c>
      <c r="G3003" t="s">
        <v>6520</v>
      </c>
      <c r="H3003">
        <v>58366</v>
      </c>
      <c r="I3003">
        <v>160</v>
      </c>
      <c r="J3003" t="s">
        <v>29</v>
      </c>
      <c r="K3003" t="s">
        <v>442</v>
      </c>
      <c r="L3003">
        <v>6900000</v>
      </c>
      <c r="M3003">
        <v>2012</v>
      </c>
      <c r="N3003">
        <v>5.6</v>
      </c>
      <c r="O3003">
        <f>Table1[[#This Row],[gross]]-Table1[[#This Row],[budget]]</f>
        <v>24707598</v>
      </c>
    </row>
    <row r="3004" spans="1:15" x14ac:dyDescent="0.3">
      <c r="A3004" t="s">
        <v>3147</v>
      </c>
      <c r="B3004">
        <v>90</v>
      </c>
      <c r="C3004">
        <v>75</v>
      </c>
      <c r="D3004">
        <v>57651794</v>
      </c>
      <c r="E3004" t="s">
        <v>5520</v>
      </c>
      <c r="F3004" t="s">
        <v>5345</v>
      </c>
      <c r="G3004" t="s">
        <v>6521</v>
      </c>
      <c r="H3004">
        <v>40651</v>
      </c>
      <c r="I3004">
        <v>209</v>
      </c>
      <c r="J3004" t="s">
        <v>29</v>
      </c>
      <c r="K3004" t="s">
        <v>30</v>
      </c>
      <c r="L3004">
        <v>33000000</v>
      </c>
      <c r="M3004">
        <v>2006</v>
      </c>
      <c r="N3004">
        <v>5.6</v>
      </c>
      <c r="O3004">
        <f>Table1[[#This Row],[gross]]-Table1[[#This Row],[budget]]</f>
        <v>24651794</v>
      </c>
    </row>
    <row r="3005" spans="1:15" x14ac:dyDescent="0.3">
      <c r="A3005" t="s">
        <v>5059</v>
      </c>
      <c r="B3005">
        <v>147</v>
      </c>
      <c r="C3005">
        <v>93</v>
      </c>
      <c r="D3005">
        <v>40846082</v>
      </c>
      <c r="E3005" t="s">
        <v>211</v>
      </c>
      <c r="F3005" t="s">
        <v>6522</v>
      </c>
      <c r="G3005" t="s">
        <v>6523</v>
      </c>
      <c r="H3005">
        <v>45317</v>
      </c>
      <c r="I3005">
        <v>536</v>
      </c>
      <c r="J3005" t="s">
        <v>29</v>
      </c>
      <c r="K3005" t="s">
        <v>30</v>
      </c>
      <c r="L3005">
        <v>19000000</v>
      </c>
      <c r="M3005">
        <v>1999</v>
      </c>
      <c r="N3005">
        <v>5.6</v>
      </c>
      <c r="O3005">
        <f>Table1[[#This Row],[gross]]-Table1[[#This Row],[budget]]</f>
        <v>21846082</v>
      </c>
    </row>
    <row r="3006" spans="1:15" x14ac:dyDescent="0.3">
      <c r="A3006" t="s">
        <v>387</v>
      </c>
      <c r="B3006">
        <v>136</v>
      </c>
      <c r="C3006">
        <v>110</v>
      </c>
      <c r="D3006">
        <v>75604320</v>
      </c>
      <c r="E3006" t="s">
        <v>289</v>
      </c>
      <c r="F3006" t="s">
        <v>6524</v>
      </c>
      <c r="G3006" t="s">
        <v>6525</v>
      </c>
      <c r="H3006">
        <v>68417</v>
      </c>
      <c r="I3006">
        <v>195</v>
      </c>
      <c r="J3006" t="s">
        <v>29</v>
      </c>
      <c r="K3006" t="s">
        <v>30</v>
      </c>
      <c r="L3006">
        <v>54000000</v>
      </c>
      <c r="M3006">
        <v>2006</v>
      </c>
      <c r="N3006">
        <v>5.6</v>
      </c>
      <c r="O3006">
        <f>Table1[[#This Row],[gross]]-Table1[[#This Row],[budget]]</f>
        <v>21604320</v>
      </c>
    </row>
    <row r="3007" spans="1:15" x14ac:dyDescent="0.3">
      <c r="A3007" t="s">
        <v>3457</v>
      </c>
      <c r="B3007">
        <v>98</v>
      </c>
      <c r="C3007">
        <v>90</v>
      </c>
      <c r="D3007">
        <v>72601713</v>
      </c>
      <c r="E3007" t="s">
        <v>1180</v>
      </c>
      <c r="F3007" t="s">
        <v>6526</v>
      </c>
      <c r="G3007" t="s">
        <v>6527</v>
      </c>
      <c r="H3007">
        <v>21396</v>
      </c>
      <c r="I3007">
        <v>155</v>
      </c>
      <c r="J3007" t="s">
        <v>29</v>
      </c>
      <c r="K3007" t="s">
        <v>227</v>
      </c>
      <c r="L3007">
        <v>51000000</v>
      </c>
      <c r="M3007">
        <v>2006</v>
      </c>
      <c r="N3007">
        <v>5.6</v>
      </c>
      <c r="O3007">
        <f>Table1[[#This Row],[gross]]-Table1[[#This Row],[budget]]</f>
        <v>21601713</v>
      </c>
    </row>
    <row r="3008" spans="1:15" x14ac:dyDescent="0.3">
      <c r="A3008" t="s">
        <v>4278</v>
      </c>
      <c r="B3008">
        <v>140</v>
      </c>
      <c r="C3008">
        <v>96</v>
      </c>
      <c r="D3008">
        <v>37939782</v>
      </c>
      <c r="E3008" t="s">
        <v>289</v>
      </c>
      <c r="F3008" t="s">
        <v>4396</v>
      </c>
      <c r="G3008" t="s">
        <v>6528</v>
      </c>
      <c r="H3008">
        <v>62272</v>
      </c>
      <c r="I3008">
        <v>207</v>
      </c>
      <c r="J3008" t="s">
        <v>29</v>
      </c>
      <c r="K3008" t="s">
        <v>30</v>
      </c>
      <c r="L3008">
        <v>17000000</v>
      </c>
      <c r="M3008">
        <v>2002</v>
      </c>
      <c r="N3008">
        <v>5.6</v>
      </c>
      <c r="O3008">
        <f>Table1[[#This Row],[gross]]-Table1[[#This Row],[budget]]</f>
        <v>20939782</v>
      </c>
    </row>
    <row r="3009" spans="1:15" x14ac:dyDescent="0.3">
      <c r="A3009" t="s">
        <v>4361</v>
      </c>
      <c r="B3009">
        <v>92</v>
      </c>
      <c r="C3009">
        <v>98</v>
      </c>
      <c r="D3009">
        <v>30306281</v>
      </c>
      <c r="E3009" t="s">
        <v>73</v>
      </c>
      <c r="F3009" t="s">
        <v>5589</v>
      </c>
      <c r="G3009" t="s">
        <v>6529</v>
      </c>
      <c r="H3009">
        <v>12388</v>
      </c>
      <c r="I3009">
        <v>147</v>
      </c>
      <c r="J3009" t="s">
        <v>29</v>
      </c>
      <c r="K3009" t="s">
        <v>30</v>
      </c>
      <c r="L3009">
        <v>10000000</v>
      </c>
      <c r="M3009">
        <v>2002</v>
      </c>
      <c r="N3009">
        <v>5.6</v>
      </c>
      <c r="O3009">
        <f>Table1[[#This Row],[gross]]-Table1[[#This Row],[budget]]</f>
        <v>20306281</v>
      </c>
    </row>
    <row r="3010" spans="1:15" x14ac:dyDescent="0.3">
      <c r="A3010" t="s">
        <v>3857</v>
      </c>
      <c r="B3010">
        <v>247</v>
      </c>
      <c r="C3010">
        <v>109</v>
      </c>
      <c r="D3010">
        <v>80281096</v>
      </c>
      <c r="E3010" t="s">
        <v>4075</v>
      </c>
      <c r="F3010" t="s">
        <v>2812</v>
      </c>
      <c r="G3010" t="s">
        <v>6530</v>
      </c>
      <c r="H3010">
        <v>143628</v>
      </c>
      <c r="I3010">
        <v>1283</v>
      </c>
      <c r="J3010" t="s">
        <v>29</v>
      </c>
      <c r="K3010" t="s">
        <v>30</v>
      </c>
      <c r="L3010">
        <v>60000000</v>
      </c>
      <c r="M3010">
        <v>2004</v>
      </c>
      <c r="N3010">
        <v>5.6</v>
      </c>
      <c r="O3010">
        <f>Table1[[#This Row],[gross]]-Table1[[#This Row],[budget]]</f>
        <v>20281096</v>
      </c>
    </row>
    <row r="3011" spans="1:15" x14ac:dyDescent="0.3">
      <c r="A3011" t="s">
        <v>4002</v>
      </c>
      <c r="B3011">
        <v>102</v>
      </c>
      <c r="C3011">
        <v>106</v>
      </c>
      <c r="D3011">
        <v>35007180</v>
      </c>
      <c r="E3011" t="s">
        <v>39</v>
      </c>
      <c r="F3011" t="s">
        <v>2075</v>
      </c>
      <c r="G3011" t="s">
        <v>6531</v>
      </c>
      <c r="H3011">
        <v>26846</v>
      </c>
      <c r="I3011">
        <v>193</v>
      </c>
      <c r="J3011" t="s">
        <v>29</v>
      </c>
      <c r="K3011" t="s">
        <v>30</v>
      </c>
      <c r="L3011">
        <v>15000000</v>
      </c>
      <c r="M3011">
        <v>2000</v>
      </c>
      <c r="N3011">
        <v>5.6</v>
      </c>
      <c r="O3011">
        <f>Table1[[#This Row],[gross]]-Table1[[#This Row],[budget]]</f>
        <v>20007180</v>
      </c>
    </row>
    <row r="3012" spans="1:15" x14ac:dyDescent="0.3">
      <c r="A3012" t="s">
        <v>4341</v>
      </c>
      <c r="B3012">
        <v>22</v>
      </c>
      <c r="C3012">
        <v>104</v>
      </c>
      <c r="D3012">
        <v>23031390</v>
      </c>
      <c r="E3012" t="s">
        <v>73</v>
      </c>
      <c r="F3012" t="s">
        <v>2776</v>
      </c>
      <c r="G3012" t="s">
        <v>6532</v>
      </c>
      <c r="H3012">
        <v>4345</v>
      </c>
      <c r="I3012">
        <v>26</v>
      </c>
      <c r="J3012" t="s">
        <v>29</v>
      </c>
      <c r="K3012" t="s">
        <v>30</v>
      </c>
      <c r="L3012">
        <v>4500000</v>
      </c>
      <c r="M3012">
        <v>1998</v>
      </c>
      <c r="N3012">
        <v>5.6</v>
      </c>
      <c r="O3012">
        <f>Table1[[#This Row],[gross]]-Table1[[#This Row],[budget]]</f>
        <v>18531390</v>
      </c>
    </row>
    <row r="3013" spans="1:15" x14ac:dyDescent="0.3">
      <c r="A3013" t="s">
        <v>2342</v>
      </c>
      <c r="B3013">
        <v>167</v>
      </c>
      <c r="C3013">
        <v>104</v>
      </c>
      <c r="D3013">
        <v>35143332</v>
      </c>
      <c r="E3013" t="s">
        <v>626</v>
      </c>
      <c r="F3013" t="s">
        <v>6533</v>
      </c>
      <c r="G3013" t="s">
        <v>6534</v>
      </c>
      <c r="H3013">
        <v>45102</v>
      </c>
      <c r="I3013">
        <v>316</v>
      </c>
      <c r="J3013" t="s">
        <v>29</v>
      </c>
      <c r="K3013" t="s">
        <v>30</v>
      </c>
      <c r="L3013">
        <v>17000000</v>
      </c>
      <c r="M3013">
        <v>2003</v>
      </c>
      <c r="N3013">
        <v>5.6</v>
      </c>
      <c r="O3013">
        <f>Table1[[#This Row],[gross]]-Table1[[#This Row],[budget]]</f>
        <v>18143332</v>
      </c>
    </row>
    <row r="3014" spans="1:15" x14ac:dyDescent="0.3">
      <c r="A3014" t="s">
        <v>3014</v>
      </c>
      <c r="B3014">
        <v>147</v>
      </c>
      <c r="C3014">
        <v>93</v>
      </c>
      <c r="D3014">
        <v>82226474</v>
      </c>
      <c r="E3014" t="s">
        <v>6535</v>
      </c>
      <c r="F3014" t="s">
        <v>6256</v>
      </c>
      <c r="G3014" t="s">
        <v>6536</v>
      </c>
      <c r="H3014">
        <v>65499</v>
      </c>
      <c r="I3014">
        <v>424</v>
      </c>
      <c r="J3014" t="s">
        <v>29</v>
      </c>
      <c r="K3014" t="s">
        <v>30</v>
      </c>
      <c r="L3014">
        <v>65000000</v>
      </c>
      <c r="M3014">
        <v>2006</v>
      </c>
      <c r="N3014">
        <v>5.6</v>
      </c>
      <c r="O3014">
        <f>Table1[[#This Row],[gross]]-Table1[[#This Row],[budget]]</f>
        <v>17226474</v>
      </c>
    </row>
    <row r="3015" spans="1:15" x14ac:dyDescent="0.3">
      <c r="A3015" t="s">
        <v>4902</v>
      </c>
      <c r="B3015">
        <v>155</v>
      </c>
      <c r="C3015">
        <v>107</v>
      </c>
      <c r="D3015">
        <v>60786269</v>
      </c>
      <c r="E3015" t="s">
        <v>1569</v>
      </c>
      <c r="F3015" t="s">
        <v>6537</v>
      </c>
      <c r="G3015" t="s">
        <v>6538</v>
      </c>
      <c r="H3015">
        <v>90539</v>
      </c>
      <c r="I3015">
        <v>379</v>
      </c>
      <c r="J3015" t="s">
        <v>29</v>
      </c>
      <c r="K3015" t="s">
        <v>30</v>
      </c>
      <c r="L3015">
        <v>45000000</v>
      </c>
      <c r="M3015">
        <v>2000</v>
      </c>
      <c r="N3015">
        <v>5.6</v>
      </c>
      <c r="O3015">
        <f>Table1[[#This Row],[gross]]-Table1[[#This Row],[budget]]</f>
        <v>15786269</v>
      </c>
    </row>
    <row r="3016" spans="1:15" x14ac:dyDescent="0.3">
      <c r="A3016" t="s">
        <v>4407</v>
      </c>
      <c r="B3016">
        <v>45</v>
      </c>
      <c r="C3016">
        <v>80</v>
      </c>
      <c r="D3016">
        <v>39399750</v>
      </c>
      <c r="E3016" t="s">
        <v>1407</v>
      </c>
      <c r="F3016" t="s">
        <v>5788</v>
      </c>
      <c r="G3016" t="s">
        <v>6539</v>
      </c>
      <c r="H3016">
        <v>5674</v>
      </c>
      <c r="I3016">
        <v>35</v>
      </c>
      <c r="J3016" t="s">
        <v>29</v>
      </c>
      <c r="K3016" t="s">
        <v>30</v>
      </c>
      <c r="L3016">
        <v>25000000</v>
      </c>
      <c r="M3016">
        <v>2003</v>
      </c>
      <c r="N3016">
        <v>5.6</v>
      </c>
      <c r="O3016">
        <f>Table1[[#This Row],[gross]]-Table1[[#This Row],[budget]]</f>
        <v>14399750</v>
      </c>
    </row>
    <row r="3017" spans="1:15" x14ac:dyDescent="0.3">
      <c r="A3017" t="s">
        <v>4395</v>
      </c>
      <c r="B3017">
        <v>148</v>
      </c>
      <c r="C3017">
        <v>86</v>
      </c>
      <c r="D3017">
        <v>27854896</v>
      </c>
      <c r="E3017" t="s">
        <v>1066</v>
      </c>
      <c r="F3017" t="s">
        <v>2466</v>
      </c>
      <c r="G3017" t="s">
        <v>6540</v>
      </c>
      <c r="H3017">
        <v>64190</v>
      </c>
      <c r="I3017">
        <v>129</v>
      </c>
      <c r="J3017" t="s">
        <v>29</v>
      </c>
      <c r="K3017" t="s">
        <v>30</v>
      </c>
      <c r="L3017">
        <v>17000000</v>
      </c>
      <c r="M3017">
        <v>2011</v>
      </c>
      <c r="N3017">
        <v>5.6</v>
      </c>
      <c r="O3017">
        <f>Table1[[#This Row],[gross]]-Table1[[#This Row],[budget]]</f>
        <v>10854896</v>
      </c>
    </row>
    <row r="3018" spans="1:15" x14ac:dyDescent="0.3">
      <c r="A3018" t="s">
        <v>3864</v>
      </c>
      <c r="B3018">
        <v>69</v>
      </c>
      <c r="C3018">
        <v>104</v>
      </c>
      <c r="D3018">
        <v>40118420</v>
      </c>
      <c r="E3018" t="s">
        <v>2343</v>
      </c>
      <c r="F3018" t="s">
        <v>6517</v>
      </c>
      <c r="G3018" t="s">
        <v>6541</v>
      </c>
      <c r="H3018">
        <v>26066</v>
      </c>
      <c r="I3018">
        <v>216</v>
      </c>
      <c r="J3018" t="s">
        <v>29</v>
      </c>
      <c r="K3018" t="s">
        <v>30</v>
      </c>
      <c r="L3018">
        <v>30000000</v>
      </c>
      <c r="M3018">
        <v>2002</v>
      </c>
      <c r="N3018">
        <v>5.6</v>
      </c>
      <c r="O3018">
        <f>Table1[[#This Row],[gross]]-Table1[[#This Row],[budget]]</f>
        <v>10118420</v>
      </c>
    </row>
    <row r="3019" spans="1:15" x14ac:dyDescent="0.3">
      <c r="A3019" t="s">
        <v>4352</v>
      </c>
      <c r="B3019">
        <v>127</v>
      </c>
      <c r="C3019">
        <v>101</v>
      </c>
      <c r="D3019">
        <v>35000629</v>
      </c>
      <c r="E3019" t="s">
        <v>289</v>
      </c>
      <c r="F3019" t="s">
        <v>6226</v>
      </c>
      <c r="G3019" t="s">
        <v>6542</v>
      </c>
      <c r="H3019">
        <v>74622</v>
      </c>
      <c r="I3019">
        <v>150</v>
      </c>
      <c r="J3019" t="s">
        <v>29</v>
      </c>
      <c r="K3019" t="s">
        <v>30</v>
      </c>
      <c r="L3019">
        <v>25000000</v>
      </c>
      <c r="M3019">
        <v>2007</v>
      </c>
      <c r="N3019">
        <v>5.6</v>
      </c>
      <c r="O3019">
        <f>Table1[[#This Row],[gross]]-Table1[[#This Row],[budget]]</f>
        <v>10000629</v>
      </c>
    </row>
    <row r="3020" spans="1:15" x14ac:dyDescent="0.3">
      <c r="A3020" t="s">
        <v>4363</v>
      </c>
      <c r="B3020">
        <v>121</v>
      </c>
      <c r="C3020">
        <v>97</v>
      </c>
      <c r="D3020">
        <v>16699684</v>
      </c>
      <c r="E3020" t="s">
        <v>289</v>
      </c>
      <c r="F3020" t="s">
        <v>221</v>
      </c>
      <c r="G3020" t="s">
        <v>6543</v>
      </c>
      <c r="H3020">
        <v>17461</v>
      </c>
      <c r="I3020">
        <v>78</v>
      </c>
      <c r="J3020" t="s">
        <v>29</v>
      </c>
      <c r="K3020" t="s">
        <v>30</v>
      </c>
      <c r="L3020">
        <v>8000000</v>
      </c>
      <c r="M3020">
        <v>2009</v>
      </c>
      <c r="N3020">
        <v>5.6</v>
      </c>
      <c r="O3020">
        <f>Table1[[#This Row],[gross]]-Table1[[#This Row],[budget]]</f>
        <v>8699684</v>
      </c>
    </row>
    <row r="3021" spans="1:15" x14ac:dyDescent="0.3">
      <c r="A3021" t="s">
        <v>1072</v>
      </c>
      <c r="B3021">
        <v>203</v>
      </c>
      <c r="C3021">
        <v>107</v>
      </c>
      <c r="D3021">
        <v>44867349</v>
      </c>
      <c r="E3021" t="s">
        <v>2113</v>
      </c>
      <c r="F3021" t="s">
        <v>55</v>
      </c>
      <c r="G3021" t="s">
        <v>6544</v>
      </c>
      <c r="H3021">
        <v>75347</v>
      </c>
      <c r="I3021">
        <v>176</v>
      </c>
      <c r="J3021" t="s">
        <v>29</v>
      </c>
      <c r="K3021" t="s">
        <v>30</v>
      </c>
      <c r="L3021">
        <v>37000000</v>
      </c>
      <c r="M3021">
        <v>2010</v>
      </c>
      <c r="N3021">
        <v>5.6</v>
      </c>
      <c r="O3021">
        <f>Table1[[#This Row],[gross]]-Table1[[#This Row],[budget]]</f>
        <v>7867349</v>
      </c>
    </row>
    <row r="3022" spans="1:15" x14ac:dyDescent="0.3">
      <c r="A3022" t="s">
        <v>3752</v>
      </c>
      <c r="B3022">
        <v>94</v>
      </c>
      <c r="C3022">
        <v>95</v>
      </c>
      <c r="D3022">
        <v>52580895</v>
      </c>
      <c r="E3022" t="s">
        <v>6545</v>
      </c>
      <c r="F3022" t="s">
        <v>2479</v>
      </c>
      <c r="G3022" t="s">
        <v>6546</v>
      </c>
      <c r="H3022">
        <v>30255</v>
      </c>
      <c r="I3022">
        <v>118</v>
      </c>
      <c r="J3022" t="s">
        <v>29</v>
      </c>
      <c r="K3022" t="s">
        <v>30</v>
      </c>
      <c r="L3022">
        <v>45000000</v>
      </c>
      <c r="M3022">
        <v>2005</v>
      </c>
      <c r="N3022">
        <v>5.6</v>
      </c>
      <c r="O3022">
        <f>Table1[[#This Row],[gross]]-Table1[[#This Row],[budget]]</f>
        <v>7580895</v>
      </c>
    </row>
    <row r="3023" spans="1:15" x14ac:dyDescent="0.3">
      <c r="A3023" t="s">
        <v>4534</v>
      </c>
      <c r="B3023">
        <v>75</v>
      </c>
      <c r="C3023">
        <v>98</v>
      </c>
      <c r="D3023">
        <v>22734486</v>
      </c>
      <c r="E3023" t="s">
        <v>676</v>
      </c>
      <c r="F3023" t="s">
        <v>6547</v>
      </c>
      <c r="G3023" t="s">
        <v>6548</v>
      </c>
      <c r="H3023">
        <v>11815</v>
      </c>
      <c r="I3023">
        <v>117</v>
      </c>
      <c r="J3023" t="s">
        <v>29</v>
      </c>
      <c r="K3023" t="s">
        <v>30</v>
      </c>
      <c r="L3023">
        <v>17000000</v>
      </c>
      <c r="M3023">
        <v>2003</v>
      </c>
      <c r="N3023">
        <v>5.6</v>
      </c>
      <c r="O3023">
        <f>Table1[[#This Row],[gross]]-Table1[[#This Row],[budget]]</f>
        <v>5734486</v>
      </c>
    </row>
    <row r="3024" spans="1:15" x14ac:dyDescent="0.3">
      <c r="A3024" t="s">
        <v>4322</v>
      </c>
      <c r="B3024">
        <v>111</v>
      </c>
      <c r="C3024">
        <v>109</v>
      </c>
      <c r="D3024">
        <v>22927390</v>
      </c>
      <c r="E3024" t="s">
        <v>588</v>
      </c>
      <c r="F3024" t="s">
        <v>1921</v>
      </c>
      <c r="G3024" t="s">
        <v>6549</v>
      </c>
      <c r="H3024">
        <v>25344</v>
      </c>
      <c r="I3024">
        <v>77</v>
      </c>
      <c r="J3024" t="s">
        <v>29</v>
      </c>
      <c r="K3024" t="s">
        <v>30</v>
      </c>
      <c r="L3024">
        <v>18000000</v>
      </c>
      <c r="M3024">
        <v>2009</v>
      </c>
      <c r="N3024">
        <v>5.6</v>
      </c>
      <c r="O3024">
        <f>Table1[[#This Row],[gross]]-Table1[[#This Row],[budget]]</f>
        <v>4927390</v>
      </c>
    </row>
    <row r="3025" spans="1:15" x14ac:dyDescent="0.3">
      <c r="A3025" t="s">
        <v>4154</v>
      </c>
      <c r="B3025">
        <v>152</v>
      </c>
      <c r="C3025">
        <v>82</v>
      </c>
      <c r="D3025">
        <v>31768374</v>
      </c>
      <c r="E3025" t="s">
        <v>6550</v>
      </c>
      <c r="F3025" t="s">
        <v>2897</v>
      </c>
      <c r="G3025" t="s">
        <v>6551</v>
      </c>
      <c r="H3025">
        <v>42761</v>
      </c>
      <c r="I3025">
        <v>366</v>
      </c>
      <c r="J3025" t="s">
        <v>29</v>
      </c>
      <c r="K3025" t="s">
        <v>30</v>
      </c>
      <c r="L3025">
        <v>27000000</v>
      </c>
      <c r="M3025">
        <v>1999</v>
      </c>
      <c r="N3025">
        <v>5.6</v>
      </c>
      <c r="O3025">
        <f>Table1[[#This Row],[gross]]-Table1[[#This Row],[budget]]</f>
        <v>4768374</v>
      </c>
    </row>
    <row r="3026" spans="1:15" x14ac:dyDescent="0.3">
      <c r="A3026" t="s">
        <v>3727</v>
      </c>
      <c r="B3026">
        <v>262</v>
      </c>
      <c r="C3026">
        <v>92</v>
      </c>
      <c r="D3026">
        <v>131920333</v>
      </c>
      <c r="E3026" t="s">
        <v>86</v>
      </c>
      <c r="F3026" t="s">
        <v>2393</v>
      </c>
      <c r="G3026" t="s">
        <v>6552</v>
      </c>
      <c r="H3026">
        <v>213275</v>
      </c>
      <c r="I3026">
        <v>436</v>
      </c>
      <c r="J3026" t="s">
        <v>29</v>
      </c>
      <c r="K3026" t="s">
        <v>30</v>
      </c>
      <c r="L3026">
        <v>130000000</v>
      </c>
      <c r="M3026">
        <v>2007</v>
      </c>
      <c r="N3026">
        <v>5.6</v>
      </c>
      <c r="O3026">
        <f>Table1[[#This Row],[gross]]-Table1[[#This Row],[budget]]</f>
        <v>1920333</v>
      </c>
    </row>
    <row r="3027" spans="1:15" x14ac:dyDescent="0.3">
      <c r="A3027" t="s">
        <v>2702</v>
      </c>
      <c r="B3027">
        <v>98</v>
      </c>
      <c r="C3027">
        <v>115</v>
      </c>
      <c r="D3027">
        <v>39177215</v>
      </c>
      <c r="E3027" t="s">
        <v>208</v>
      </c>
      <c r="F3027" t="s">
        <v>2769</v>
      </c>
      <c r="G3027" t="s">
        <v>6553</v>
      </c>
      <c r="H3027">
        <v>30667</v>
      </c>
      <c r="I3027">
        <v>234</v>
      </c>
      <c r="J3027" t="s">
        <v>29</v>
      </c>
      <c r="K3027" t="s">
        <v>30</v>
      </c>
      <c r="L3027">
        <v>38000000</v>
      </c>
      <c r="M3027">
        <v>2002</v>
      </c>
      <c r="N3027">
        <v>5.6</v>
      </c>
      <c r="O3027">
        <f>Table1[[#This Row],[gross]]-Table1[[#This Row],[budget]]</f>
        <v>1177215</v>
      </c>
    </row>
    <row r="3028" spans="1:15" x14ac:dyDescent="0.3">
      <c r="A3028" t="s">
        <v>4439</v>
      </c>
      <c r="B3028">
        <v>285</v>
      </c>
      <c r="C3028">
        <v>105</v>
      </c>
      <c r="D3028">
        <v>34014398</v>
      </c>
      <c r="E3028" t="s">
        <v>6554</v>
      </c>
      <c r="F3028" t="s">
        <v>3700</v>
      </c>
      <c r="G3028" t="s">
        <v>6555</v>
      </c>
      <c r="H3028">
        <v>115649</v>
      </c>
      <c r="I3028">
        <v>1033</v>
      </c>
      <c r="J3028" t="s">
        <v>29</v>
      </c>
      <c r="K3028" t="s">
        <v>227</v>
      </c>
      <c r="L3028">
        <v>33000000</v>
      </c>
      <c r="M3028">
        <v>2006</v>
      </c>
      <c r="N3028">
        <v>5.6</v>
      </c>
      <c r="O3028">
        <f>Table1[[#This Row],[gross]]-Table1[[#This Row],[budget]]</f>
        <v>1014398</v>
      </c>
    </row>
    <row r="3029" spans="1:15" x14ac:dyDescent="0.3">
      <c r="A3029" t="s">
        <v>4439</v>
      </c>
      <c r="B3029">
        <v>285</v>
      </c>
      <c r="C3029">
        <v>105</v>
      </c>
      <c r="D3029">
        <v>34014398</v>
      </c>
      <c r="E3029" t="s">
        <v>6554</v>
      </c>
      <c r="F3029" t="s">
        <v>3700</v>
      </c>
      <c r="G3029" t="s">
        <v>6555</v>
      </c>
      <c r="H3029">
        <v>115650</v>
      </c>
      <c r="I3029">
        <v>1033</v>
      </c>
      <c r="J3029" t="s">
        <v>29</v>
      </c>
      <c r="K3029" t="s">
        <v>227</v>
      </c>
      <c r="L3029">
        <v>33000000</v>
      </c>
      <c r="M3029">
        <v>2006</v>
      </c>
      <c r="N3029">
        <v>5.6</v>
      </c>
      <c r="O3029">
        <f>Table1[[#This Row],[gross]]-Table1[[#This Row],[budget]]</f>
        <v>1014398</v>
      </c>
    </row>
    <row r="3030" spans="1:15" x14ac:dyDescent="0.3">
      <c r="A3030" t="s">
        <v>4757</v>
      </c>
      <c r="B3030">
        <v>54</v>
      </c>
      <c r="C3030">
        <v>84</v>
      </c>
      <c r="D3030">
        <v>1950218</v>
      </c>
      <c r="E3030" t="s">
        <v>73</v>
      </c>
      <c r="F3030" t="s">
        <v>388</v>
      </c>
      <c r="G3030" t="s">
        <v>6556</v>
      </c>
      <c r="H3030">
        <v>5933</v>
      </c>
      <c r="I3030">
        <v>102</v>
      </c>
      <c r="J3030" t="s">
        <v>29</v>
      </c>
      <c r="K3030" t="s">
        <v>30</v>
      </c>
      <c r="L3030">
        <v>1000000</v>
      </c>
      <c r="M3030">
        <v>1997</v>
      </c>
      <c r="N3030">
        <v>5.6</v>
      </c>
      <c r="O3030">
        <f>Table1[[#This Row],[gross]]-Table1[[#This Row],[budget]]</f>
        <v>950218</v>
      </c>
    </row>
    <row r="3031" spans="1:15" x14ac:dyDescent="0.3">
      <c r="A3031" t="s">
        <v>4312</v>
      </c>
      <c r="B3031">
        <v>28</v>
      </c>
      <c r="C3031">
        <v>118</v>
      </c>
      <c r="D3031">
        <v>44834712</v>
      </c>
      <c r="E3031" t="s">
        <v>224</v>
      </c>
      <c r="F3031" t="s">
        <v>1238</v>
      </c>
      <c r="G3031" t="s">
        <v>6557</v>
      </c>
      <c r="H3031">
        <v>13995</v>
      </c>
      <c r="I3031">
        <v>62</v>
      </c>
      <c r="J3031" t="s">
        <v>29</v>
      </c>
      <c r="K3031" t="s">
        <v>30</v>
      </c>
      <c r="L3031">
        <v>44000000</v>
      </c>
      <c r="M3031">
        <v>1996</v>
      </c>
      <c r="N3031">
        <v>5.6</v>
      </c>
      <c r="O3031">
        <f>Table1[[#This Row],[gross]]-Table1[[#This Row],[budget]]</f>
        <v>834712</v>
      </c>
    </row>
    <row r="3032" spans="1:15" x14ac:dyDescent="0.3">
      <c r="A3032" t="s">
        <v>3117</v>
      </c>
      <c r="B3032">
        <v>176</v>
      </c>
      <c r="C3032">
        <v>112</v>
      </c>
      <c r="D3032">
        <v>70224196</v>
      </c>
      <c r="E3032" t="s">
        <v>6558</v>
      </c>
      <c r="F3032" t="s">
        <v>145</v>
      </c>
      <c r="G3032" t="s">
        <v>6559</v>
      </c>
      <c r="H3032">
        <v>59352</v>
      </c>
      <c r="I3032">
        <v>138</v>
      </c>
      <c r="J3032" t="s">
        <v>29</v>
      </c>
      <c r="K3032" t="s">
        <v>30</v>
      </c>
      <c r="L3032">
        <v>70000000</v>
      </c>
      <c r="M3032">
        <v>2008</v>
      </c>
      <c r="N3032">
        <v>5.6</v>
      </c>
      <c r="O3032">
        <f>Table1[[#This Row],[gross]]-Table1[[#This Row],[budget]]</f>
        <v>224196</v>
      </c>
    </row>
    <row r="3033" spans="1:15" x14ac:dyDescent="0.3">
      <c r="A3033" t="s">
        <v>4403</v>
      </c>
      <c r="B3033">
        <v>66</v>
      </c>
      <c r="C3033">
        <v>82</v>
      </c>
      <c r="D3033">
        <v>40557</v>
      </c>
      <c r="E3033" t="s">
        <v>676</v>
      </c>
      <c r="F3033" t="s">
        <v>3308</v>
      </c>
      <c r="G3033" t="s">
        <v>6560</v>
      </c>
      <c r="H3033">
        <v>1389</v>
      </c>
      <c r="I3033">
        <v>22</v>
      </c>
      <c r="J3033" t="s">
        <v>29</v>
      </c>
      <c r="K3033" t="s">
        <v>30</v>
      </c>
      <c r="L3033">
        <v>60000</v>
      </c>
      <c r="M3033">
        <v>2011</v>
      </c>
      <c r="N3033">
        <v>5.6</v>
      </c>
      <c r="O3033">
        <f>Table1[[#This Row],[gross]]-Table1[[#This Row],[budget]]</f>
        <v>-19443</v>
      </c>
    </row>
    <row r="3034" spans="1:15" x14ac:dyDescent="0.3">
      <c r="A3034" t="s">
        <v>4405</v>
      </c>
      <c r="B3034">
        <v>65</v>
      </c>
      <c r="C3034">
        <v>82</v>
      </c>
      <c r="D3034">
        <v>30084</v>
      </c>
      <c r="E3034" t="s">
        <v>73</v>
      </c>
      <c r="F3034" t="s">
        <v>1866</v>
      </c>
      <c r="G3034" t="s">
        <v>6561</v>
      </c>
      <c r="H3034">
        <v>5507</v>
      </c>
      <c r="I3034">
        <v>23</v>
      </c>
      <c r="J3034" t="s">
        <v>29</v>
      </c>
      <c r="K3034" t="s">
        <v>30</v>
      </c>
      <c r="L3034">
        <v>70000</v>
      </c>
      <c r="M3034">
        <v>2014</v>
      </c>
      <c r="N3034">
        <v>5.6</v>
      </c>
      <c r="O3034">
        <f>Table1[[#This Row],[gross]]-Table1[[#This Row],[budget]]</f>
        <v>-39916</v>
      </c>
    </row>
    <row r="3035" spans="1:15" x14ac:dyDescent="0.3">
      <c r="A3035" t="s">
        <v>3600</v>
      </c>
      <c r="B3035">
        <v>15</v>
      </c>
      <c r="C3035">
        <v>106</v>
      </c>
      <c r="D3035">
        <v>171988</v>
      </c>
      <c r="E3035" t="s">
        <v>1109</v>
      </c>
      <c r="F3035" t="s">
        <v>6562</v>
      </c>
      <c r="G3035" t="s">
        <v>6563</v>
      </c>
      <c r="H3035">
        <v>448</v>
      </c>
      <c r="I3035">
        <v>16</v>
      </c>
      <c r="J3035" t="s">
        <v>29</v>
      </c>
      <c r="K3035" t="s">
        <v>30</v>
      </c>
      <c r="L3035">
        <v>600000</v>
      </c>
      <c r="M3035">
        <v>2000</v>
      </c>
      <c r="N3035">
        <v>5.6</v>
      </c>
      <c r="O3035">
        <f>Table1[[#This Row],[gross]]-Table1[[#This Row],[budget]]</f>
        <v>-428012</v>
      </c>
    </row>
    <row r="3036" spans="1:15" x14ac:dyDescent="0.3">
      <c r="A3036" t="s">
        <v>4371</v>
      </c>
      <c r="B3036">
        <v>84</v>
      </c>
      <c r="C3036">
        <v>96</v>
      </c>
      <c r="D3036">
        <v>15427192</v>
      </c>
      <c r="E3036" t="s">
        <v>1632</v>
      </c>
      <c r="F3036" t="s">
        <v>1586</v>
      </c>
      <c r="G3036" t="s">
        <v>6564</v>
      </c>
      <c r="H3036">
        <v>11768</v>
      </c>
      <c r="I3036">
        <v>148</v>
      </c>
      <c r="J3036" t="s">
        <v>29</v>
      </c>
      <c r="K3036" t="s">
        <v>30</v>
      </c>
      <c r="L3036">
        <v>16000000</v>
      </c>
      <c r="M3036">
        <v>2000</v>
      </c>
      <c r="N3036">
        <v>5.6</v>
      </c>
      <c r="O3036">
        <f>Table1[[#This Row],[gross]]-Table1[[#This Row],[budget]]</f>
        <v>-572808</v>
      </c>
    </row>
    <row r="3037" spans="1:15" x14ac:dyDescent="0.3">
      <c r="A3037" t="s">
        <v>4377</v>
      </c>
      <c r="B3037">
        <v>16</v>
      </c>
      <c r="C3037">
        <v>95</v>
      </c>
      <c r="D3037">
        <v>15278</v>
      </c>
      <c r="E3037" t="s">
        <v>6565</v>
      </c>
      <c r="F3037" t="s">
        <v>6566</v>
      </c>
      <c r="G3037" t="s">
        <v>6567</v>
      </c>
      <c r="H3037">
        <v>1742</v>
      </c>
      <c r="I3037">
        <v>158</v>
      </c>
      <c r="J3037" t="s">
        <v>29</v>
      </c>
      <c r="K3037" t="s">
        <v>30</v>
      </c>
      <c r="L3037">
        <v>825000</v>
      </c>
      <c r="M3037">
        <v>2002</v>
      </c>
      <c r="N3037">
        <v>5.6</v>
      </c>
      <c r="O3037">
        <f>Table1[[#This Row],[gross]]-Table1[[#This Row],[budget]]</f>
        <v>-809722</v>
      </c>
    </row>
    <row r="3038" spans="1:15" x14ac:dyDescent="0.3">
      <c r="A3038" t="s">
        <v>4316</v>
      </c>
      <c r="B3038">
        <v>2</v>
      </c>
      <c r="C3038">
        <v>112</v>
      </c>
      <c r="D3038">
        <v>96734</v>
      </c>
      <c r="E3038" t="s">
        <v>4219</v>
      </c>
      <c r="F3038" t="s">
        <v>6568</v>
      </c>
      <c r="G3038" t="s">
        <v>6569</v>
      </c>
      <c r="H3038">
        <v>606</v>
      </c>
      <c r="I3038">
        <v>5</v>
      </c>
      <c r="J3038" t="s">
        <v>29</v>
      </c>
      <c r="K3038" t="s">
        <v>30</v>
      </c>
      <c r="L3038">
        <v>1000000</v>
      </c>
      <c r="M3038">
        <v>2012</v>
      </c>
      <c r="N3038">
        <v>5.6</v>
      </c>
      <c r="O3038">
        <f>Table1[[#This Row],[gross]]-Table1[[#This Row],[budget]]</f>
        <v>-903266</v>
      </c>
    </row>
    <row r="3039" spans="1:15" x14ac:dyDescent="0.3">
      <c r="A3039" t="s">
        <v>599</v>
      </c>
      <c r="B3039">
        <v>287</v>
      </c>
      <c r="C3039">
        <v>115</v>
      </c>
      <c r="D3039">
        <v>15045676</v>
      </c>
      <c r="E3039" t="s">
        <v>6570</v>
      </c>
      <c r="F3039" t="s">
        <v>2914</v>
      </c>
      <c r="G3039" t="s">
        <v>6571</v>
      </c>
      <c r="H3039">
        <v>76303</v>
      </c>
      <c r="I3039">
        <v>376</v>
      </c>
      <c r="J3039" t="s">
        <v>29</v>
      </c>
      <c r="K3039" t="s">
        <v>30</v>
      </c>
      <c r="L3039">
        <v>16000000</v>
      </c>
      <c r="M3039">
        <v>2009</v>
      </c>
      <c r="N3039">
        <v>5.6</v>
      </c>
      <c r="O3039">
        <f>Table1[[#This Row],[gross]]-Table1[[#This Row],[budget]]</f>
        <v>-954324</v>
      </c>
    </row>
    <row r="3040" spans="1:15" x14ac:dyDescent="0.3">
      <c r="A3040" t="s">
        <v>4359</v>
      </c>
      <c r="B3040">
        <v>298</v>
      </c>
      <c r="C3040">
        <v>99</v>
      </c>
      <c r="D3040">
        <v>24042490</v>
      </c>
      <c r="E3040" t="s">
        <v>1453</v>
      </c>
      <c r="F3040" t="s">
        <v>5781</v>
      </c>
      <c r="G3040" t="s">
        <v>6572</v>
      </c>
      <c r="H3040">
        <v>40776</v>
      </c>
      <c r="I3040">
        <v>250</v>
      </c>
      <c r="J3040" t="s">
        <v>29</v>
      </c>
      <c r="K3040" t="s">
        <v>30</v>
      </c>
      <c r="L3040">
        <v>25000000</v>
      </c>
      <c r="M3040">
        <v>2010</v>
      </c>
      <c r="N3040">
        <v>5.6</v>
      </c>
      <c r="O3040">
        <f>Table1[[#This Row],[gross]]-Table1[[#This Row],[budget]]</f>
        <v>-957510</v>
      </c>
    </row>
    <row r="3041" spans="1:15" x14ac:dyDescent="0.3">
      <c r="A3041" t="s">
        <v>1889</v>
      </c>
      <c r="B3041">
        <v>97</v>
      </c>
      <c r="C3041">
        <v>97</v>
      </c>
      <c r="D3041">
        <v>11614236</v>
      </c>
      <c r="E3041" t="s">
        <v>676</v>
      </c>
      <c r="F3041" t="s">
        <v>1167</v>
      </c>
      <c r="G3041" t="s">
        <v>6573</v>
      </c>
      <c r="H3041">
        <v>9294</v>
      </c>
      <c r="I3041">
        <v>140</v>
      </c>
      <c r="J3041" t="s">
        <v>29</v>
      </c>
      <c r="K3041" t="s">
        <v>30</v>
      </c>
      <c r="L3041">
        <v>15000000</v>
      </c>
      <c r="M3041">
        <v>1999</v>
      </c>
      <c r="N3041">
        <v>5.6</v>
      </c>
      <c r="O3041">
        <f>Table1[[#This Row],[gross]]-Table1[[#This Row],[budget]]</f>
        <v>-3385764</v>
      </c>
    </row>
    <row r="3042" spans="1:15" x14ac:dyDescent="0.3">
      <c r="A3042" t="s">
        <v>2824</v>
      </c>
      <c r="B3042">
        <v>66</v>
      </c>
      <c r="C3042">
        <v>119</v>
      </c>
      <c r="D3042">
        <v>4992159</v>
      </c>
      <c r="E3042" t="s">
        <v>4589</v>
      </c>
      <c r="F3042" t="s">
        <v>6144</v>
      </c>
      <c r="G3042" t="s">
        <v>6574</v>
      </c>
      <c r="H3042">
        <v>23823</v>
      </c>
      <c r="I3042">
        <v>201</v>
      </c>
      <c r="J3042" t="s">
        <v>29</v>
      </c>
      <c r="K3042" t="s">
        <v>30</v>
      </c>
      <c r="L3042">
        <v>8550000</v>
      </c>
      <c r="M3042">
        <v>2004</v>
      </c>
      <c r="N3042">
        <v>5.6</v>
      </c>
      <c r="O3042">
        <f>Table1[[#This Row],[gross]]-Table1[[#This Row],[budget]]</f>
        <v>-3557841</v>
      </c>
    </row>
    <row r="3043" spans="1:15" x14ac:dyDescent="0.3">
      <c r="A3043" t="s">
        <v>4374</v>
      </c>
      <c r="B3043">
        <v>38</v>
      </c>
      <c r="C3043">
        <v>96</v>
      </c>
      <c r="D3043">
        <v>6044618</v>
      </c>
      <c r="E3043" t="s">
        <v>1109</v>
      </c>
      <c r="F3043" t="s">
        <v>3944</v>
      </c>
      <c r="G3043" t="s">
        <v>6575</v>
      </c>
      <c r="H3043">
        <v>6200</v>
      </c>
      <c r="I3043">
        <v>92</v>
      </c>
      <c r="J3043" t="s">
        <v>29</v>
      </c>
      <c r="K3043" t="s">
        <v>30</v>
      </c>
      <c r="L3043">
        <v>10000000</v>
      </c>
      <c r="M3043">
        <v>2002</v>
      </c>
      <c r="N3043">
        <v>5.6</v>
      </c>
      <c r="O3043">
        <f>Table1[[#This Row],[gross]]-Table1[[#This Row],[budget]]</f>
        <v>-3955382</v>
      </c>
    </row>
    <row r="3044" spans="1:15" x14ac:dyDescent="0.3">
      <c r="A3044" t="s">
        <v>736</v>
      </c>
      <c r="B3044">
        <v>196</v>
      </c>
      <c r="C3044">
        <v>103</v>
      </c>
      <c r="D3044">
        <v>25472967</v>
      </c>
      <c r="E3044" t="s">
        <v>3732</v>
      </c>
      <c r="F3044" t="s">
        <v>6576</v>
      </c>
      <c r="G3044" t="s">
        <v>6577</v>
      </c>
      <c r="H3044">
        <v>44966</v>
      </c>
      <c r="I3044">
        <v>411</v>
      </c>
      <c r="J3044" t="s">
        <v>29</v>
      </c>
      <c r="K3044" t="s">
        <v>30</v>
      </c>
      <c r="L3044">
        <v>30000000</v>
      </c>
      <c r="M3044">
        <v>2005</v>
      </c>
      <c r="N3044">
        <v>5.6</v>
      </c>
      <c r="O3044">
        <f>Table1[[#This Row],[gross]]-Table1[[#This Row],[budget]]</f>
        <v>-4527033</v>
      </c>
    </row>
    <row r="3045" spans="1:15" x14ac:dyDescent="0.3">
      <c r="A3045" t="s">
        <v>4749</v>
      </c>
      <c r="B3045">
        <v>81</v>
      </c>
      <c r="C3045">
        <v>101</v>
      </c>
      <c r="D3045">
        <v>15408822</v>
      </c>
      <c r="E3045" t="s">
        <v>289</v>
      </c>
      <c r="F3045" t="s">
        <v>6578</v>
      </c>
      <c r="G3045" t="s">
        <v>6579</v>
      </c>
      <c r="H3045">
        <v>14147</v>
      </c>
      <c r="I3045">
        <v>92</v>
      </c>
      <c r="J3045" t="s">
        <v>29</v>
      </c>
      <c r="K3045" t="s">
        <v>30</v>
      </c>
      <c r="L3045">
        <v>20000000</v>
      </c>
      <c r="M3045">
        <v>2003</v>
      </c>
      <c r="N3045">
        <v>5.6</v>
      </c>
      <c r="O3045">
        <f>Table1[[#This Row],[gross]]-Table1[[#This Row],[budget]]</f>
        <v>-4591178</v>
      </c>
    </row>
    <row r="3046" spans="1:15" x14ac:dyDescent="0.3">
      <c r="A3046" t="s">
        <v>4385</v>
      </c>
      <c r="B3046">
        <v>49</v>
      </c>
      <c r="C3046">
        <v>91</v>
      </c>
      <c r="D3046">
        <v>8080116</v>
      </c>
      <c r="E3046" t="s">
        <v>4375</v>
      </c>
      <c r="F3046" t="s">
        <v>729</v>
      </c>
      <c r="G3046" t="s">
        <v>6580</v>
      </c>
      <c r="H3046">
        <v>6562</v>
      </c>
      <c r="I3046">
        <v>66</v>
      </c>
      <c r="J3046" t="s">
        <v>29</v>
      </c>
      <c r="K3046" t="s">
        <v>30</v>
      </c>
      <c r="L3046">
        <v>15000000</v>
      </c>
      <c r="M3046">
        <v>2006</v>
      </c>
      <c r="N3046">
        <v>5.6</v>
      </c>
      <c r="O3046">
        <f>Table1[[#This Row],[gross]]-Table1[[#This Row],[budget]]</f>
        <v>-6919884</v>
      </c>
    </row>
    <row r="3047" spans="1:15" x14ac:dyDescent="0.3">
      <c r="A3047" t="s">
        <v>4383</v>
      </c>
      <c r="B3047">
        <v>27</v>
      </c>
      <c r="C3047">
        <v>92</v>
      </c>
      <c r="D3047">
        <v>3060858</v>
      </c>
      <c r="E3047" t="s">
        <v>417</v>
      </c>
      <c r="F3047" t="s">
        <v>6581</v>
      </c>
      <c r="G3047" t="s">
        <v>6582</v>
      </c>
      <c r="H3047">
        <v>1768</v>
      </c>
      <c r="I3047">
        <v>37</v>
      </c>
      <c r="J3047" t="s">
        <v>29</v>
      </c>
      <c r="K3047" t="s">
        <v>30</v>
      </c>
      <c r="L3047">
        <v>10000000</v>
      </c>
      <c r="M3047">
        <v>1987</v>
      </c>
      <c r="N3047">
        <v>5.6</v>
      </c>
      <c r="O3047">
        <f>Table1[[#This Row],[gross]]-Table1[[#This Row],[budget]]</f>
        <v>-6939142</v>
      </c>
    </row>
    <row r="3048" spans="1:15" x14ac:dyDescent="0.3">
      <c r="A3048" t="s">
        <v>3716</v>
      </c>
      <c r="B3048">
        <v>84</v>
      </c>
      <c r="C3048">
        <v>95</v>
      </c>
      <c r="D3048">
        <v>16964743</v>
      </c>
      <c r="E3048" t="s">
        <v>289</v>
      </c>
      <c r="F3048" t="s">
        <v>5195</v>
      </c>
      <c r="G3048" t="s">
        <v>6583</v>
      </c>
      <c r="H3048">
        <v>22844</v>
      </c>
      <c r="I3048">
        <v>140</v>
      </c>
      <c r="J3048" t="s">
        <v>29</v>
      </c>
      <c r="K3048" t="s">
        <v>30</v>
      </c>
      <c r="L3048">
        <v>24000000</v>
      </c>
      <c r="M3048">
        <v>2004</v>
      </c>
      <c r="N3048">
        <v>5.6</v>
      </c>
      <c r="O3048">
        <f>Table1[[#This Row],[gross]]-Table1[[#This Row],[budget]]</f>
        <v>-7035257</v>
      </c>
    </row>
    <row r="3049" spans="1:15" x14ac:dyDescent="0.3">
      <c r="A3049" t="s">
        <v>4324</v>
      </c>
      <c r="B3049">
        <v>66</v>
      </c>
      <c r="C3049">
        <v>109</v>
      </c>
      <c r="D3049">
        <v>336456</v>
      </c>
      <c r="E3049" t="s">
        <v>6584</v>
      </c>
      <c r="F3049" t="s">
        <v>388</v>
      </c>
      <c r="G3049" t="s">
        <v>6585</v>
      </c>
      <c r="H3049">
        <v>7116</v>
      </c>
      <c r="I3049">
        <v>79</v>
      </c>
      <c r="J3049" t="s">
        <v>29</v>
      </c>
      <c r="K3049" t="s">
        <v>30</v>
      </c>
      <c r="L3049">
        <v>8000000</v>
      </c>
      <c r="M3049">
        <v>2003</v>
      </c>
      <c r="N3049">
        <v>5.6</v>
      </c>
      <c r="O3049">
        <f>Table1[[#This Row],[gross]]-Table1[[#This Row],[budget]]</f>
        <v>-7663544</v>
      </c>
    </row>
    <row r="3050" spans="1:15" x14ac:dyDescent="0.3">
      <c r="A3050" t="s">
        <v>4401</v>
      </c>
      <c r="B3050">
        <v>47</v>
      </c>
      <c r="C3050">
        <v>84</v>
      </c>
      <c r="D3050">
        <v>5002310</v>
      </c>
      <c r="E3050" t="s">
        <v>6586</v>
      </c>
      <c r="F3050" t="s">
        <v>601</v>
      </c>
      <c r="G3050" t="s">
        <v>6587</v>
      </c>
      <c r="H3050">
        <v>25541</v>
      </c>
      <c r="I3050">
        <v>181</v>
      </c>
      <c r="J3050" t="s">
        <v>29</v>
      </c>
      <c r="K3050" t="s">
        <v>30</v>
      </c>
      <c r="L3050">
        <v>13000000</v>
      </c>
      <c r="M3050">
        <v>2001</v>
      </c>
      <c r="N3050">
        <v>5.6</v>
      </c>
      <c r="O3050">
        <f>Table1[[#This Row],[gross]]-Table1[[#This Row],[budget]]</f>
        <v>-7997690</v>
      </c>
    </row>
    <row r="3051" spans="1:15" x14ac:dyDescent="0.3">
      <c r="A3051" t="s">
        <v>4380</v>
      </c>
      <c r="B3051">
        <v>256</v>
      </c>
      <c r="C3051">
        <v>95</v>
      </c>
      <c r="D3051">
        <v>131175</v>
      </c>
      <c r="E3051" t="s">
        <v>3533</v>
      </c>
      <c r="F3051" t="s">
        <v>6018</v>
      </c>
      <c r="G3051" t="s">
        <v>6588</v>
      </c>
      <c r="H3051">
        <v>30219</v>
      </c>
      <c r="I3051">
        <v>200</v>
      </c>
      <c r="J3051" t="s">
        <v>29</v>
      </c>
      <c r="K3051" t="s">
        <v>30</v>
      </c>
      <c r="L3051">
        <v>8500000</v>
      </c>
      <c r="M3051">
        <v>2015</v>
      </c>
      <c r="N3051">
        <v>5.6</v>
      </c>
      <c r="O3051">
        <f>Table1[[#This Row],[gross]]-Table1[[#This Row],[budget]]</f>
        <v>-8368825</v>
      </c>
    </row>
    <row r="3052" spans="1:15" x14ac:dyDescent="0.3">
      <c r="A3052" t="s">
        <v>4330</v>
      </c>
      <c r="B3052">
        <v>28</v>
      </c>
      <c r="C3052">
        <v>107</v>
      </c>
      <c r="D3052">
        <v>16118077</v>
      </c>
      <c r="E3052" t="s">
        <v>92</v>
      </c>
      <c r="F3052" t="s">
        <v>1532</v>
      </c>
      <c r="G3052" t="s">
        <v>6589</v>
      </c>
      <c r="H3052">
        <v>5817</v>
      </c>
      <c r="I3052">
        <v>37</v>
      </c>
      <c r="J3052" t="s">
        <v>29</v>
      </c>
      <c r="K3052" t="s">
        <v>30</v>
      </c>
      <c r="L3052">
        <v>25000000</v>
      </c>
      <c r="M3052">
        <v>1988</v>
      </c>
      <c r="N3052">
        <v>5.6</v>
      </c>
      <c r="O3052">
        <f>Table1[[#This Row],[gross]]-Table1[[#This Row],[budget]]</f>
        <v>-8881923</v>
      </c>
    </row>
    <row r="3053" spans="1:15" x14ac:dyDescent="0.3">
      <c r="A3053" t="s">
        <v>1668</v>
      </c>
      <c r="B3053">
        <v>253</v>
      </c>
      <c r="C3053">
        <v>106</v>
      </c>
      <c r="D3053">
        <v>78747585</v>
      </c>
      <c r="E3053" t="s">
        <v>6590</v>
      </c>
      <c r="F3053" t="s">
        <v>1299</v>
      </c>
      <c r="G3053" t="s">
        <v>6591</v>
      </c>
      <c r="H3053">
        <v>89770</v>
      </c>
      <c r="I3053">
        <v>342</v>
      </c>
      <c r="J3053" t="s">
        <v>29</v>
      </c>
      <c r="K3053" t="s">
        <v>30</v>
      </c>
      <c r="L3053">
        <v>88000000</v>
      </c>
      <c r="M3053">
        <v>2015</v>
      </c>
      <c r="N3053">
        <v>5.6</v>
      </c>
      <c r="O3053">
        <f>Table1[[#This Row],[gross]]-Table1[[#This Row],[budget]]</f>
        <v>-9252415</v>
      </c>
    </row>
    <row r="3054" spans="1:15" x14ac:dyDescent="0.3">
      <c r="A3054" t="s">
        <v>2758</v>
      </c>
      <c r="B3054">
        <v>113</v>
      </c>
      <c r="C3054">
        <v>108</v>
      </c>
      <c r="D3054">
        <v>12232937</v>
      </c>
      <c r="E3054" t="s">
        <v>1576</v>
      </c>
      <c r="F3054" t="s">
        <v>6592</v>
      </c>
      <c r="G3054" t="s">
        <v>6593</v>
      </c>
      <c r="H3054">
        <v>22823</v>
      </c>
      <c r="I3054">
        <v>113</v>
      </c>
      <c r="J3054" t="s">
        <v>29</v>
      </c>
      <c r="K3054" t="s">
        <v>30</v>
      </c>
      <c r="L3054">
        <v>22000000</v>
      </c>
      <c r="M3054">
        <v>2009</v>
      </c>
      <c r="N3054">
        <v>5.6</v>
      </c>
      <c r="O3054">
        <f>Table1[[#This Row],[gross]]-Table1[[#This Row],[budget]]</f>
        <v>-9767063</v>
      </c>
    </row>
    <row r="3055" spans="1:15" x14ac:dyDescent="0.3">
      <c r="A3055" t="s">
        <v>4389</v>
      </c>
      <c r="B3055">
        <v>53</v>
      </c>
      <c r="C3055">
        <v>88</v>
      </c>
      <c r="D3055">
        <v>13019253</v>
      </c>
      <c r="E3055" t="s">
        <v>338</v>
      </c>
      <c r="F3055" t="s">
        <v>4092</v>
      </c>
      <c r="G3055" t="s">
        <v>6594</v>
      </c>
      <c r="H3055">
        <v>3914</v>
      </c>
      <c r="I3055">
        <v>47</v>
      </c>
      <c r="J3055" t="s">
        <v>29</v>
      </c>
      <c r="K3055" t="s">
        <v>30</v>
      </c>
      <c r="L3055">
        <v>23000000</v>
      </c>
      <c r="M3055">
        <v>2000</v>
      </c>
      <c r="N3055">
        <v>5.6</v>
      </c>
      <c r="O3055">
        <f>Table1[[#This Row],[gross]]-Table1[[#This Row],[budget]]</f>
        <v>-9980747</v>
      </c>
    </row>
    <row r="3056" spans="1:15" x14ac:dyDescent="0.3">
      <c r="A3056" t="s">
        <v>2233</v>
      </c>
      <c r="B3056">
        <v>184</v>
      </c>
      <c r="C3056">
        <v>88</v>
      </c>
      <c r="D3056">
        <v>19316646</v>
      </c>
      <c r="E3056" t="s">
        <v>543</v>
      </c>
      <c r="F3056" t="s">
        <v>2025</v>
      </c>
      <c r="G3056" t="s">
        <v>6595</v>
      </c>
      <c r="H3056">
        <v>52069</v>
      </c>
      <c r="I3056">
        <v>95</v>
      </c>
      <c r="J3056" t="s">
        <v>29</v>
      </c>
      <c r="K3056" t="s">
        <v>30</v>
      </c>
      <c r="L3056">
        <v>30000000</v>
      </c>
      <c r="M3056">
        <v>2013</v>
      </c>
      <c r="N3056">
        <v>5.6</v>
      </c>
      <c r="O3056">
        <f>Table1[[#This Row],[gross]]-Table1[[#This Row],[budget]]</f>
        <v>-10683354</v>
      </c>
    </row>
    <row r="3057" spans="1:15" x14ac:dyDescent="0.3">
      <c r="A3057" t="s">
        <v>1655</v>
      </c>
      <c r="B3057">
        <v>260</v>
      </c>
      <c r="C3057">
        <v>107</v>
      </c>
      <c r="D3057">
        <v>7268659</v>
      </c>
      <c r="E3057" t="s">
        <v>1562</v>
      </c>
      <c r="F3057" t="s">
        <v>4253</v>
      </c>
      <c r="G3057" t="s">
        <v>6596</v>
      </c>
      <c r="H3057">
        <v>59248</v>
      </c>
      <c r="I3057">
        <v>164</v>
      </c>
      <c r="J3057" t="s">
        <v>29</v>
      </c>
      <c r="K3057" t="s">
        <v>2383</v>
      </c>
      <c r="L3057">
        <v>20000000</v>
      </c>
      <c r="M3057">
        <v>2013</v>
      </c>
      <c r="N3057">
        <v>5.6</v>
      </c>
      <c r="O3057">
        <f>Table1[[#This Row],[gross]]-Table1[[#This Row],[budget]]</f>
        <v>-12731341</v>
      </c>
    </row>
    <row r="3058" spans="1:15" x14ac:dyDescent="0.3">
      <c r="A3058" t="s">
        <v>4387</v>
      </c>
      <c r="B3058">
        <v>133</v>
      </c>
      <c r="C3058">
        <v>89</v>
      </c>
      <c r="D3058">
        <v>21784432</v>
      </c>
      <c r="E3058" t="s">
        <v>676</v>
      </c>
      <c r="F3058" t="s">
        <v>313</v>
      </c>
      <c r="G3058" t="s">
        <v>6597</v>
      </c>
      <c r="H3058">
        <v>37493</v>
      </c>
      <c r="I3058">
        <v>108</v>
      </c>
      <c r="J3058" t="s">
        <v>29</v>
      </c>
      <c r="K3058" t="s">
        <v>30</v>
      </c>
      <c r="L3058">
        <v>35000000</v>
      </c>
      <c r="M3058">
        <v>2013</v>
      </c>
      <c r="N3058">
        <v>5.6</v>
      </c>
      <c r="O3058">
        <f>Table1[[#This Row],[gross]]-Table1[[#This Row],[budget]]</f>
        <v>-13215568</v>
      </c>
    </row>
    <row r="3059" spans="1:15" x14ac:dyDescent="0.3">
      <c r="A3059" t="s">
        <v>4053</v>
      </c>
      <c r="B3059">
        <v>106</v>
      </c>
      <c r="C3059">
        <v>102</v>
      </c>
      <c r="D3059">
        <v>24044532</v>
      </c>
      <c r="E3059" t="s">
        <v>588</v>
      </c>
      <c r="F3059" t="s">
        <v>6598</v>
      </c>
      <c r="G3059" t="s">
        <v>6599</v>
      </c>
      <c r="H3059">
        <v>19686</v>
      </c>
      <c r="I3059">
        <v>180</v>
      </c>
      <c r="J3059" t="s">
        <v>29</v>
      </c>
      <c r="K3059" t="s">
        <v>30</v>
      </c>
      <c r="L3059">
        <v>38000000</v>
      </c>
      <c r="M3059">
        <v>2001</v>
      </c>
      <c r="N3059">
        <v>5.6</v>
      </c>
      <c r="O3059">
        <f>Table1[[#This Row],[gross]]-Table1[[#This Row],[budget]]</f>
        <v>-13955468</v>
      </c>
    </row>
    <row r="3060" spans="1:15" x14ac:dyDescent="0.3">
      <c r="A3060" t="s">
        <v>4409</v>
      </c>
      <c r="B3060">
        <v>93</v>
      </c>
      <c r="C3060">
        <v>76</v>
      </c>
      <c r="D3060">
        <v>19447478</v>
      </c>
      <c r="E3060" t="s">
        <v>6600</v>
      </c>
      <c r="F3060" t="s">
        <v>1574</v>
      </c>
      <c r="G3060" t="s">
        <v>6601</v>
      </c>
      <c r="H3060">
        <v>15788</v>
      </c>
      <c r="I3060">
        <v>80</v>
      </c>
      <c r="J3060" t="s">
        <v>29</v>
      </c>
      <c r="K3060" t="s">
        <v>200</v>
      </c>
      <c r="L3060">
        <v>35000000</v>
      </c>
      <c r="M3060">
        <v>2005</v>
      </c>
      <c r="N3060">
        <v>5.6</v>
      </c>
      <c r="O3060">
        <f>Table1[[#This Row],[gross]]-Table1[[#This Row],[budget]]</f>
        <v>-15552522</v>
      </c>
    </row>
    <row r="3061" spans="1:15" x14ac:dyDescent="0.3">
      <c r="A3061" t="s">
        <v>528</v>
      </c>
      <c r="B3061">
        <v>73</v>
      </c>
      <c r="C3061">
        <v>96</v>
      </c>
      <c r="D3061">
        <v>14208384</v>
      </c>
      <c r="E3061" t="s">
        <v>289</v>
      </c>
      <c r="F3061" t="s">
        <v>6602</v>
      </c>
      <c r="G3061" t="s">
        <v>6603</v>
      </c>
      <c r="H3061">
        <v>11520</v>
      </c>
      <c r="I3061">
        <v>105</v>
      </c>
      <c r="J3061" t="s">
        <v>29</v>
      </c>
      <c r="K3061" t="s">
        <v>30</v>
      </c>
      <c r="L3061">
        <v>30000000</v>
      </c>
      <c r="M3061">
        <v>2003</v>
      </c>
      <c r="N3061">
        <v>5.6</v>
      </c>
      <c r="O3061">
        <f>Table1[[#This Row],[gross]]-Table1[[#This Row],[budget]]</f>
        <v>-15791616</v>
      </c>
    </row>
    <row r="3062" spans="1:15" x14ac:dyDescent="0.3">
      <c r="A3062" t="s">
        <v>2758</v>
      </c>
      <c r="B3062">
        <v>74</v>
      </c>
      <c r="C3062">
        <v>113</v>
      </c>
      <c r="D3062">
        <v>17149</v>
      </c>
      <c r="E3062" t="s">
        <v>130</v>
      </c>
      <c r="F3062" t="s">
        <v>6604</v>
      </c>
      <c r="G3062" t="s">
        <v>6605</v>
      </c>
      <c r="H3062">
        <v>12128</v>
      </c>
      <c r="I3062">
        <v>61</v>
      </c>
      <c r="J3062" t="s">
        <v>29</v>
      </c>
      <c r="K3062" t="s">
        <v>6606</v>
      </c>
      <c r="L3062">
        <v>20000000</v>
      </c>
      <c r="M3062">
        <v>2011</v>
      </c>
      <c r="N3062">
        <v>5.6</v>
      </c>
      <c r="O3062">
        <f>Table1[[#This Row],[gross]]-Table1[[#This Row],[budget]]</f>
        <v>-19982851</v>
      </c>
    </row>
    <row r="3063" spans="1:15" x14ac:dyDescent="0.3">
      <c r="A3063" t="s">
        <v>3514</v>
      </c>
      <c r="B3063">
        <v>382</v>
      </c>
      <c r="C3063">
        <v>106</v>
      </c>
      <c r="D3063">
        <v>64933670</v>
      </c>
      <c r="E3063" t="s">
        <v>6380</v>
      </c>
      <c r="F3063" t="s">
        <v>2153</v>
      </c>
      <c r="G3063" t="s">
        <v>6607</v>
      </c>
      <c r="H3063">
        <v>70838</v>
      </c>
      <c r="I3063">
        <v>208</v>
      </c>
      <c r="J3063" t="s">
        <v>29</v>
      </c>
      <c r="K3063" t="s">
        <v>30</v>
      </c>
      <c r="L3063">
        <v>85000000</v>
      </c>
      <c r="M3063">
        <v>2012</v>
      </c>
      <c r="N3063">
        <v>5.6</v>
      </c>
      <c r="O3063">
        <f>Table1[[#This Row],[gross]]-Table1[[#This Row],[budget]]</f>
        <v>-20066330</v>
      </c>
    </row>
    <row r="3064" spans="1:15" x14ac:dyDescent="0.3">
      <c r="A3064" t="s">
        <v>2485</v>
      </c>
      <c r="B3064">
        <v>52</v>
      </c>
      <c r="C3064">
        <v>114</v>
      </c>
      <c r="D3064">
        <v>6543194</v>
      </c>
      <c r="E3064" t="s">
        <v>1187</v>
      </c>
      <c r="F3064" t="s">
        <v>5918</v>
      </c>
      <c r="G3064" t="s">
        <v>6608</v>
      </c>
      <c r="H3064">
        <v>3740</v>
      </c>
      <c r="I3064">
        <v>61</v>
      </c>
      <c r="J3064" t="s">
        <v>29</v>
      </c>
      <c r="K3064" t="s">
        <v>30</v>
      </c>
      <c r="L3064">
        <v>34000000</v>
      </c>
      <c r="M3064">
        <v>2000</v>
      </c>
      <c r="N3064">
        <v>5.6</v>
      </c>
      <c r="O3064">
        <f>Table1[[#This Row],[gross]]-Table1[[#This Row],[budget]]</f>
        <v>-27456806</v>
      </c>
    </row>
    <row r="3065" spans="1:15" x14ac:dyDescent="0.3">
      <c r="A3065" t="s">
        <v>346</v>
      </c>
      <c r="B3065">
        <v>240</v>
      </c>
      <c r="C3065">
        <v>121</v>
      </c>
      <c r="D3065">
        <v>22518325</v>
      </c>
      <c r="E3065" t="s">
        <v>140</v>
      </c>
      <c r="F3065" t="s">
        <v>740</v>
      </c>
      <c r="G3065" t="s">
        <v>6609</v>
      </c>
      <c r="H3065">
        <v>63363</v>
      </c>
      <c r="I3065">
        <v>644</v>
      </c>
      <c r="J3065" t="s">
        <v>29</v>
      </c>
      <c r="K3065" t="s">
        <v>227</v>
      </c>
      <c r="L3065">
        <v>50000000</v>
      </c>
      <c r="M3065">
        <v>2006</v>
      </c>
      <c r="N3065">
        <v>5.6</v>
      </c>
      <c r="O3065">
        <f>Table1[[#This Row],[gross]]-Table1[[#This Row],[budget]]</f>
        <v>-27481675</v>
      </c>
    </row>
    <row r="3066" spans="1:15" x14ac:dyDescent="0.3">
      <c r="A3066" t="s">
        <v>475</v>
      </c>
      <c r="B3066">
        <v>284</v>
      </c>
      <c r="C3066">
        <v>110</v>
      </c>
      <c r="D3066">
        <v>42272747</v>
      </c>
      <c r="E3066" t="s">
        <v>6570</v>
      </c>
      <c r="F3066" t="s">
        <v>2079</v>
      </c>
      <c r="G3066" t="s">
        <v>6610</v>
      </c>
      <c r="H3066">
        <v>78635</v>
      </c>
      <c r="I3066">
        <v>1040</v>
      </c>
      <c r="J3066" t="s">
        <v>29</v>
      </c>
      <c r="K3066" t="s">
        <v>30</v>
      </c>
      <c r="L3066">
        <v>70000000</v>
      </c>
      <c r="M3066">
        <v>2006</v>
      </c>
      <c r="N3066">
        <v>5.6</v>
      </c>
      <c r="O3066">
        <f>Table1[[#This Row],[gross]]-Table1[[#This Row],[budget]]</f>
        <v>-27727253</v>
      </c>
    </row>
    <row r="3067" spans="1:15" x14ac:dyDescent="0.3">
      <c r="A3067" t="s">
        <v>1813</v>
      </c>
      <c r="B3067">
        <v>208</v>
      </c>
      <c r="C3067">
        <v>102</v>
      </c>
      <c r="D3067">
        <v>21557240</v>
      </c>
      <c r="E3067" t="s">
        <v>364</v>
      </c>
      <c r="F3067" t="s">
        <v>418</v>
      </c>
      <c r="G3067" t="s">
        <v>6611</v>
      </c>
      <c r="H3067">
        <v>85237</v>
      </c>
      <c r="I3067">
        <v>274</v>
      </c>
      <c r="J3067" t="s">
        <v>29</v>
      </c>
      <c r="K3067" t="s">
        <v>30</v>
      </c>
      <c r="L3067">
        <v>49900000</v>
      </c>
      <c r="M3067">
        <v>2011</v>
      </c>
      <c r="N3067">
        <v>5.6</v>
      </c>
      <c r="O3067">
        <f>Table1[[#This Row],[gross]]-Table1[[#This Row],[budget]]</f>
        <v>-28342760</v>
      </c>
    </row>
    <row r="3068" spans="1:15" x14ac:dyDescent="0.3">
      <c r="A3068" t="s">
        <v>346</v>
      </c>
      <c r="B3068">
        <v>181</v>
      </c>
      <c r="C3068">
        <v>114</v>
      </c>
      <c r="D3068">
        <v>60874615</v>
      </c>
      <c r="E3068" t="s">
        <v>471</v>
      </c>
      <c r="F3068" t="s">
        <v>576</v>
      </c>
      <c r="G3068" t="s">
        <v>6612</v>
      </c>
      <c r="H3068">
        <v>60467</v>
      </c>
      <c r="I3068">
        <v>949</v>
      </c>
      <c r="J3068" t="s">
        <v>29</v>
      </c>
      <c r="K3068" t="s">
        <v>30</v>
      </c>
      <c r="L3068">
        <v>90000000</v>
      </c>
      <c r="M3068">
        <v>2000</v>
      </c>
      <c r="N3068">
        <v>5.6</v>
      </c>
      <c r="O3068">
        <f>Table1[[#This Row],[gross]]-Table1[[#This Row],[budget]]</f>
        <v>-29125385</v>
      </c>
    </row>
    <row r="3069" spans="1:15" x14ac:dyDescent="0.3">
      <c r="A3069" t="s">
        <v>943</v>
      </c>
      <c r="B3069">
        <v>47</v>
      </c>
      <c r="C3069">
        <v>107</v>
      </c>
      <c r="D3069">
        <v>20550712</v>
      </c>
      <c r="E3069" t="s">
        <v>1449</v>
      </c>
      <c r="F3069" t="s">
        <v>106</v>
      </c>
      <c r="G3069" t="s">
        <v>6613</v>
      </c>
      <c r="H3069">
        <v>40346</v>
      </c>
      <c r="I3069">
        <v>95</v>
      </c>
      <c r="J3069" t="s">
        <v>29</v>
      </c>
      <c r="K3069" t="s">
        <v>30</v>
      </c>
      <c r="L3069">
        <v>50000000</v>
      </c>
      <c r="M3069">
        <v>1996</v>
      </c>
      <c r="N3069">
        <v>5.6</v>
      </c>
      <c r="O3069">
        <f>Table1[[#This Row],[gross]]-Table1[[#This Row],[budget]]</f>
        <v>-29449288</v>
      </c>
    </row>
    <row r="3070" spans="1:15" x14ac:dyDescent="0.3">
      <c r="A3070" t="s">
        <v>4335</v>
      </c>
      <c r="B3070">
        <v>40</v>
      </c>
      <c r="C3070">
        <v>105</v>
      </c>
      <c r="D3070">
        <v>35324232</v>
      </c>
      <c r="E3070" t="s">
        <v>3713</v>
      </c>
      <c r="F3070" t="s">
        <v>6614</v>
      </c>
      <c r="G3070" t="s">
        <v>6615</v>
      </c>
      <c r="H3070">
        <v>32224</v>
      </c>
      <c r="I3070">
        <v>62</v>
      </c>
      <c r="J3070" t="s">
        <v>29</v>
      </c>
      <c r="K3070" t="s">
        <v>30</v>
      </c>
      <c r="L3070">
        <v>68000000</v>
      </c>
      <c r="M3070">
        <v>1995</v>
      </c>
      <c r="N3070">
        <v>5.6</v>
      </c>
      <c r="O3070">
        <f>Table1[[#This Row],[gross]]-Table1[[#This Row],[budget]]</f>
        <v>-32675768</v>
      </c>
    </row>
    <row r="3071" spans="1:15" x14ac:dyDescent="0.3">
      <c r="A3071" t="s">
        <v>3509</v>
      </c>
      <c r="B3071">
        <v>157</v>
      </c>
      <c r="C3071">
        <v>116</v>
      </c>
      <c r="D3071">
        <v>36931089</v>
      </c>
      <c r="E3071" t="s">
        <v>676</v>
      </c>
      <c r="F3071" t="s">
        <v>1823</v>
      </c>
      <c r="G3071" t="s">
        <v>6616</v>
      </c>
      <c r="H3071">
        <v>70681</v>
      </c>
      <c r="I3071">
        <v>198</v>
      </c>
      <c r="J3071" t="s">
        <v>29</v>
      </c>
      <c r="K3071" t="s">
        <v>30</v>
      </c>
      <c r="L3071">
        <v>70000000</v>
      </c>
      <c r="M3071">
        <v>2012</v>
      </c>
      <c r="N3071">
        <v>5.6</v>
      </c>
      <c r="O3071">
        <f>Table1[[#This Row],[gross]]-Table1[[#This Row],[budget]]</f>
        <v>-33068911</v>
      </c>
    </row>
    <row r="3072" spans="1:15" x14ac:dyDescent="0.3">
      <c r="A3072" t="s">
        <v>4332</v>
      </c>
      <c r="B3072">
        <v>93</v>
      </c>
      <c r="C3072">
        <v>107</v>
      </c>
      <c r="D3072">
        <v>16088610</v>
      </c>
      <c r="E3072" t="s">
        <v>4443</v>
      </c>
      <c r="F3072" t="s">
        <v>4471</v>
      </c>
      <c r="G3072" t="s">
        <v>6617</v>
      </c>
      <c r="H3072">
        <v>10417</v>
      </c>
      <c r="I3072">
        <v>39</v>
      </c>
      <c r="J3072" t="s">
        <v>29</v>
      </c>
      <c r="K3072" t="s">
        <v>30</v>
      </c>
      <c r="L3072">
        <v>55000000</v>
      </c>
      <c r="M3072">
        <v>2009</v>
      </c>
      <c r="N3072">
        <v>5.6</v>
      </c>
      <c r="O3072">
        <f>Table1[[#This Row],[gross]]-Table1[[#This Row],[budget]]</f>
        <v>-38911390</v>
      </c>
    </row>
    <row r="3073" spans="1:15" x14ac:dyDescent="0.3">
      <c r="A3073" t="s">
        <v>2859</v>
      </c>
      <c r="B3073">
        <v>35</v>
      </c>
      <c r="C3073">
        <v>114</v>
      </c>
      <c r="D3073">
        <v>50628009</v>
      </c>
      <c r="E3073" t="s">
        <v>6618</v>
      </c>
      <c r="F3073" t="s">
        <v>2217</v>
      </c>
      <c r="G3073" t="s">
        <v>6619</v>
      </c>
      <c r="H3073">
        <v>22955</v>
      </c>
      <c r="I3073">
        <v>88</v>
      </c>
      <c r="J3073" t="s">
        <v>29</v>
      </c>
      <c r="K3073" t="s">
        <v>30</v>
      </c>
      <c r="L3073">
        <v>90000000</v>
      </c>
      <c r="M3073">
        <v>1998</v>
      </c>
      <c r="N3073">
        <v>5.6</v>
      </c>
      <c r="O3073">
        <f>Table1[[#This Row],[gross]]-Table1[[#This Row],[budget]]</f>
        <v>-39371991</v>
      </c>
    </row>
    <row r="3074" spans="1:15" x14ac:dyDescent="0.3">
      <c r="A3074" t="s">
        <v>1897</v>
      </c>
      <c r="B3074">
        <v>128</v>
      </c>
      <c r="C3074">
        <v>116</v>
      </c>
      <c r="D3074">
        <v>30157016</v>
      </c>
      <c r="E3074" t="s">
        <v>4350</v>
      </c>
      <c r="F3074" t="s">
        <v>136</v>
      </c>
      <c r="G3074" t="s">
        <v>6620</v>
      </c>
      <c r="H3074">
        <v>39659</v>
      </c>
      <c r="I3074">
        <v>189</v>
      </c>
      <c r="J3074" t="s">
        <v>29</v>
      </c>
      <c r="K3074" t="s">
        <v>30</v>
      </c>
      <c r="L3074">
        <v>70000000</v>
      </c>
      <c r="M3074">
        <v>2002</v>
      </c>
      <c r="N3074">
        <v>5.6</v>
      </c>
      <c r="O3074">
        <f>Table1[[#This Row],[gross]]-Table1[[#This Row],[budget]]</f>
        <v>-39842984</v>
      </c>
    </row>
    <row r="3075" spans="1:15" x14ac:dyDescent="0.3">
      <c r="A3075" t="s">
        <v>2276</v>
      </c>
      <c r="B3075">
        <v>82</v>
      </c>
      <c r="C3075">
        <v>87</v>
      </c>
      <c r="D3075">
        <v>6291602</v>
      </c>
      <c r="E3075" t="s">
        <v>5181</v>
      </c>
      <c r="F3075" t="s">
        <v>1921</v>
      </c>
      <c r="G3075" t="s">
        <v>6621</v>
      </c>
      <c r="H3075">
        <v>8070</v>
      </c>
      <c r="I3075">
        <v>91</v>
      </c>
      <c r="J3075" t="s">
        <v>29</v>
      </c>
      <c r="K3075" t="s">
        <v>30</v>
      </c>
      <c r="L3075">
        <v>50000000</v>
      </c>
      <c r="M3075">
        <v>2000</v>
      </c>
      <c r="N3075">
        <v>5.6</v>
      </c>
      <c r="O3075">
        <f>Table1[[#This Row],[gross]]-Table1[[#This Row],[budget]]</f>
        <v>-43708398</v>
      </c>
    </row>
    <row r="3076" spans="1:15" x14ac:dyDescent="0.3">
      <c r="A3076" t="s">
        <v>290</v>
      </c>
      <c r="B3076">
        <v>164</v>
      </c>
      <c r="C3076">
        <v>101</v>
      </c>
      <c r="D3076">
        <v>22531698</v>
      </c>
      <c r="E3076" t="s">
        <v>86</v>
      </c>
      <c r="F3076" t="s">
        <v>788</v>
      </c>
      <c r="G3076" t="s">
        <v>6622</v>
      </c>
      <c r="H3076">
        <v>81523</v>
      </c>
      <c r="I3076">
        <v>214</v>
      </c>
      <c r="J3076" t="s">
        <v>29</v>
      </c>
      <c r="K3076" t="s">
        <v>241</v>
      </c>
      <c r="L3076">
        <v>70000000</v>
      </c>
      <c r="M3076">
        <v>2008</v>
      </c>
      <c r="N3076">
        <v>5.6</v>
      </c>
      <c r="O3076">
        <f>Table1[[#This Row],[gross]]-Table1[[#This Row],[budget]]</f>
        <v>-47468302</v>
      </c>
    </row>
    <row r="3077" spans="1:15" x14ac:dyDescent="0.3">
      <c r="A3077" t="s">
        <v>3857</v>
      </c>
      <c r="B3077">
        <v>272</v>
      </c>
      <c r="C3077">
        <v>105</v>
      </c>
      <c r="D3077">
        <v>23219748</v>
      </c>
      <c r="E3077" t="s">
        <v>3322</v>
      </c>
      <c r="F3077" t="s">
        <v>6623</v>
      </c>
      <c r="G3077" t="s">
        <v>6624</v>
      </c>
      <c r="H3077">
        <v>84508</v>
      </c>
      <c r="I3077">
        <v>308</v>
      </c>
      <c r="J3077" t="s">
        <v>29</v>
      </c>
      <c r="K3077" t="s">
        <v>442</v>
      </c>
      <c r="L3077">
        <v>80000000</v>
      </c>
      <c r="M3077">
        <v>2014</v>
      </c>
      <c r="N3077">
        <v>5.6</v>
      </c>
      <c r="O3077">
        <f>Table1[[#This Row],[gross]]-Table1[[#This Row],[budget]]</f>
        <v>-56780252</v>
      </c>
    </row>
    <row r="3078" spans="1:15" x14ac:dyDescent="0.3">
      <c r="A3078" t="s">
        <v>4345</v>
      </c>
      <c r="B3078">
        <v>90</v>
      </c>
      <c r="C3078">
        <v>103</v>
      </c>
      <c r="D3078">
        <v>668171</v>
      </c>
      <c r="E3078" t="s">
        <v>1517</v>
      </c>
      <c r="F3078" t="s">
        <v>6625</v>
      </c>
      <c r="G3078" t="s">
        <v>6626</v>
      </c>
      <c r="H3078">
        <v>8215</v>
      </c>
      <c r="I3078">
        <v>132</v>
      </c>
      <c r="J3078" t="s">
        <v>139</v>
      </c>
      <c r="K3078" t="s">
        <v>926</v>
      </c>
      <c r="L3078">
        <v>60000000</v>
      </c>
      <c r="M3078">
        <v>2005</v>
      </c>
      <c r="N3078">
        <v>5.6</v>
      </c>
      <c r="O3078">
        <f>Table1[[#This Row],[gross]]-Table1[[#This Row],[budget]]</f>
        <v>-59331829</v>
      </c>
    </row>
    <row r="3079" spans="1:15" x14ac:dyDescent="0.3">
      <c r="A3079" t="s">
        <v>2145</v>
      </c>
      <c r="B3079">
        <v>123</v>
      </c>
      <c r="C3079">
        <v>116</v>
      </c>
      <c r="D3079">
        <v>19480739</v>
      </c>
      <c r="E3079" t="s">
        <v>248</v>
      </c>
      <c r="F3079" t="s">
        <v>2075</v>
      </c>
      <c r="G3079" t="s">
        <v>6627</v>
      </c>
      <c r="H3079">
        <v>53057</v>
      </c>
      <c r="I3079">
        <v>457</v>
      </c>
      <c r="J3079" t="s">
        <v>29</v>
      </c>
      <c r="K3079" t="s">
        <v>30</v>
      </c>
      <c r="L3079">
        <v>80000000</v>
      </c>
      <c r="M3079">
        <v>2003</v>
      </c>
      <c r="N3079">
        <v>5.6</v>
      </c>
      <c r="O3079">
        <f>Table1[[#This Row],[gross]]-Table1[[#This Row],[budget]]</f>
        <v>-60519261</v>
      </c>
    </row>
    <row r="3080" spans="1:15" x14ac:dyDescent="0.3">
      <c r="A3080" t="s">
        <v>714</v>
      </c>
      <c r="B3080">
        <v>436</v>
      </c>
      <c r="C3080">
        <v>123</v>
      </c>
      <c r="D3080">
        <v>116593191</v>
      </c>
      <c r="E3080" t="s">
        <v>248</v>
      </c>
      <c r="F3080" t="s">
        <v>468</v>
      </c>
      <c r="G3080" t="s">
        <v>6628</v>
      </c>
      <c r="H3080">
        <v>223393</v>
      </c>
      <c r="I3080">
        <v>550</v>
      </c>
      <c r="J3080" t="s">
        <v>29</v>
      </c>
      <c r="K3080" t="s">
        <v>30</v>
      </c>
      <c r="L3080">
        <v>200000000</v>
      </c>
      <c r="M3080">
        <v>2011</v>
      </c>
      <c r="N3080">
        <v>5.6</v>
      </c>
      <c r="O3080">
        <f>Table1[[#This Row],[gross]]-Table1[[#This Row],[budget]]</f>
        <v>-83406809</v>
      </c>
    </row>
    <row r="3081" spans="1:15" x14ac:dyDescent="0.3">
      <c r="A3081" t="s">
        <v>2758</v>
      </c>
      <c r="B3081">
        <v>61</v>
      </c>
      <c r="C3081">
        <v>124</v>
      </c>
      <c r="D3081">
        <v>11000000</v>
      </c>
      <c r="E3081" t="s">
        <v>2411</v>
      </c>
      <c r="F3081" t="s">
        <v>6629</v>
      </c>
      <c r="G3081" t="s">
        <v>6630</v>
      </c>
      <c r="H3081">
        <v>21102</v>
      </c>
      <c r="I3081">
        <v>169</v>
      </c>
      <c r="J3081" t="s">
        <v>29</v>
      </c>
      <c r="K3081" t="s">
        <v>30</v>
      </c>
      <c r="L3081">
        <v>98000000</v>
      </c>
      <c r="M3081">
        <v>1995</v>
      </c>
      <c r="N3081">
        <v>5.6</v>
      </c>
      <c r="O3081">
        <f>Table1[[#This Row],[gross]]-Table1[[#This Row],[budget]]</f>
        <v>-87000000</v>
      </c>
    </row>
    <row r="3082" spans="1:15" x14ac:dyDescent="0.3">
      <c r="A3082" t="s">
        <v>2787</v>
      </c>
      <c r="B3082">
        <v>208</v>
      </c>
      <c r="C3082">
        <v>96</v>
      </c>
      <c r="D3082">
        <v>33592415</v>
      </c>
      <c r="E3082" t="s">
        <v>6631</v>
      </c>
      <c r="F3082" t="s">
        <v>468</v>
      </c>
      <c r="G3082" t="s">
        <v>6632</v>
      </c>
      <c r="H3082">
        <v>91640</v>
      </c>
      <c r="I3082">
        <v>210</v>
      </c>
      <c r="J3082" t="s">
        <v>29</v>
      </c>
      <c r="K3082" t="s">
        <v>30</v>
      </c>
      <c r="L3082">
        <v>130000000</v>
      </c>
      <c r="M3082">
        <v>2013</v>
      </c>
      <c r="N3082">
        <v>5.6</v>
      </c>
      <c r="O3082">
        <f>Table1[[#This Row],[gross]]-Table1[[#This Row],[budget]]</f>
        <v>-96407585</v>
      </c>
    </row>
    <row r="3083" spans="1:15" x14ac:dyDescent="0.3">
      <c r="A3083" t="s">
        <v>278</v>
      </c>
      <c r="B3083">
        <v>231</v>
      </c>
      <c r="C3083">
        <v>98</v>
      </c>
      <c r="D3083">
        <v>60655503</v>
      </c>
      <c r="E3083" t="s">
        <v>1050</v>
      </c>
      <c r="F3083" t="s">
        <v>4206</v>
      </c>
      <c r="G3083" t="s">
        <v>6633</v>
      </c>
      <c r="H3083">
        <v>82380</v>
      </c>
      <c r="I3083">
        <v>629</v>
      </c>
      <c r="J3083" t="s">
        <v>29</v>
      </c>
      <c r="K3083" t="s">
        <v>30</v>
      </c>
      <c r="L3083">
        <v>160000000</v>
      </c>
      <c r="M3083">
        <v>2006</v>
      </c>
      <c r="N3083">
        <v>5.6</v>
      </c>
      <c r="O3083">
        <f>Table1[[#This Row],[gross]]-Table1[[#This Row],[budget]]</f>
        <v>-99344497</v>
      </c>
    </row>
    <row r="3084" spans="1:15" x14ac:dyDescent="0.3">
      <c r="A3084" t="s">
        <v>1801</v>
      </c>
      <c r="B3084">
        <v>322</v>
      </c>
      <c r="C3084">
        <v>115</v>
      </c>
      <c r="D3084">
        <v>292298923</v>
      </c>
      <c r="E3084" t="s">
        <v>6634</v>
      </c>
      <c r="F3084" t="s">
        <v>1416</v>
      </c>
      <c r="G3084" t="s">
        <v>6635</v>
      </c>
      <c r="H3084">
        <v>185394</v>
      </c>
      <c r="I3084">
        <v>329</v>
      </c>
      <c r="J3084" t="s">
        <v>29</v>
      </c>
      <c r="K3084" t="s">
        <v>30</v>
      </c>
      <c r="L3084">
        <v>120000000</v>
      </c>
      <c r="M3084">
        <v>2012</v>
      </c>
      <c r="N3084">
        <v>5.5</v>
      </c>
      <c r="O3084">
        <f>Table1[[#This Row],[gross]]-Table1[[#This Row],[budget]]</f>
        <v>172298923</v>
      </c>
    </row>
    <row r="3085" spans="1:15" x14ac:dyDescent="0.3">
      <c r="A3085" t="s">
        <v>1948</v>
      </c>
      <c r="B3085">
        <v>121</v>
      </c>
      <c r="C3085">
        <v>105</v>
      </c>
      <c r="D3085">
        <v>132541238</v>
      </c>
      <c r="E3085" t="s">
        <v>676</v>
      </c>
      <c r="F3085" t="s">
        <v>6636</v>
      </c>
      <c r="G3085" t="s">
        <v>6637</v>
      </c>
      <c r="H3085">
        <v>30058</v>
      </c>
      <c r="I3085">
        <v>236</v>
      </c>
      <c r="J3085" t="s">
        <v>29</v>
      </c>
      <c r="K3085" t="s">
        <v>30</v>
      </c>
      <c r="L3085">
        <v>33000000</v>
      </c>
      <c r="M3085">
        <v>2003</v>
      </c>
      <c r="N3085">
        <v>5.5</v>
      </c>
      <c r="O3085">
        <f>Table1[[#This Row],[gross]]-Table1[[#This Row],[budget]]</f>
        <v>99541238</v>
      </c>
    </row>
    <row r="3086" spans="1:15" x14ac:dyDescent="0.3">
      <c r="A3086" t="s">
        <v>4454</v>
      </c>
      <c r="B3086">
        <v>32</v>
      </c>
      <c r="C3086">
        <v>108</v>
      </c>
      <c r="D3086">
        <v>109306210</v>
      </c>
      <c r="E3086" t="s">
        <v>2411</v>
      </c>
      <c r="F3086" t="s">
        <v>4728</v>
      </c>
      <c r="G3086" t="s">
        <v>6638</v>
      </c>
      <c r="H3086">
        <v>44096</v>
      </c>
      <c r="I3086">
        <v>62</v>
      </c>
      <c r="J3086" t="s">
        <v>29</v>
      </c>
      <c r="K3086" t="s">
        <v>581</v>
      </c>
      <c r="L3086">
        <v>15800000</v>
      </c>
      <c r="M3086">
        <v>1988</v>
      </c>
      <c r="N3086">
        <v>5.5</v>
      </c>
      <c r="O3086">
        <f>Table1[[#This Row],[gross]]-Table1[[#This Row],[budget]]</f>
        <v>93506210</v>
      </c>
    </row>
    <row r="3087" spans="1:15" x14ac:dyDescent="0.3">
      <c r="A3087" t="s">
        <v>3371</v>
      </c>
      <c r="B3087">
        <v>103</v>
      </c>
      <c r="C3087">
        <v>116</v>
      </c>
      <c r="D3087">
        <v>152149590</v>
      </c>
      <c r="E3087" t="s">
        <v>289</v>
      </c>
      <c r="F3087" t="s">
        <v>2153</v>
      </c>
      <c r="G3087" t="s">
        <v>6639</v>
      </c>
      <c r="H3087">
        <v>74274</v>
      </c>
      <c r="I3087">
        <v>255</v>
      </c>
      <c r="J3087" t="s">
        <v>29</v>
      </c>
      <c r="K3087" t="s">
        <v>30</v>
      </c>
      <c r="L3087">
        <v>70000000</v>
      </c>
      <c r="M3087">
        <v>1999</v>
      </c>
      <c r="N3087">
        <v>5.5</v>
      </c>
      <c r="O3087">
        <f>Table1[[#This Row],[gross]]-Table1[[#This Row],[budget]]</f>
        <v>82149590</v>
      </c>
    </row>
    <row r="3088" spans="1:15" x14ac:dyDescent="0.3">
      <c r="A3088" t="s">
        <v>3950</v>
      </c>
      <c r="B3088">
        <v>80</v>
      </c>
      <c r="C3088">
        <v>104</v>
      </c>
      <c r="D3088">
        <v>139225854</v>
      </c>
      <c r="E3088" t="s">
        <v>4122</v>
      </c>
      <c r="F3088" t="s">
        <v>2114</v>
      </c>
      <c r="G3088" t="s">
        <v>6640</v>
      </c>
      <c r="H3088">
        <v>34561</v>
      </c>
      <c r="I3088">
        <v>116</v>
      </c>
      <c r="J3088" t="s">
        <v>29</v>
      </c>
      <c r="K3088" t="s">
        <v>30</v>
      </c>
      <c r="L3088">
        <v>60000000</v>
      </c>
      <c r="M3088">
        <v>2002</v>
      </c>
      <c r="N3088">
        <v>5.5</v>
      </c>
      <c r="O3088">
        <f>Table1[[#This Row],[gross]]-Table1[[#This Row],[budget]]</f>
        <v>79225854</v>
      </c>
    </row>
    <row r="3089" spans="1:15" x14ac:dyDescent="0.3">
      <c r="A3089" t="s">
        <v>3694</v>
      </c>
      <c r="B3089">
        <v>151</v>
      </c>
      <c r="C3089">
        <v>84</v>
      </c>
      <c r="D3089">
        <v>110000082</v>
      </c>
      <c r="E3089" t="s">
        <v>676</v>
      </c>
      <c r="F3089" t="s">
        <v>6641</v>
      </c>
      <c r="G3089" t="s">
        <v>6642</v>
      </c>
      <c r="H3089">
        <v>111526</v>
      </c>
      <c r="I3089">
        <v>347</v>
      </c>
      <c r="J3089" t="s">
        <v>29</v>
      </c>
      <c r="K3089" t="s">
        <v>30</v>
      </c>
      <c r="L3089">
        <v>48000000</v>
      </c>
      <c r="M3089">
        <v>2003</v>
      </c>
      <c r="N3089">
        <v>5.5</v>
      </c>
      <c r="O3089">
        <f>Table1[[#This Row],[gross]]-Table1[[#This Row],[budget]]</f>
        <v>62000082</v>
      </c>
    </row>
    <row r="3090" spans="1:15" x14ac:dyDescent="0.3">
      <c r="A3090" t="s">
        <v>1948</v>
      </c>
      <c r="B3090">
        <v>125</v>
      </c>
      <c r="C3090">
        <v>95</v>
      </c>
      <c r="D3090">
        <v>113006880</v>
      </c>
      <c r="E3090" t="s">
        <v>6643</v>
      </c>
      <c r="F3090" t="s">
        <v>788</v>
      </c>
      <c r="G3090" t="s">
        <v>6644</v>
      </c>
      <c r="H3090">
        <v>66308</v>
      </c>
      <c r="I3090">
        <v>225</v>
      </c>
      <c r="J3090" t="s">
        <v>29</v>
      </c>
      <c r="K3090" t="s">
        <v>442</v>
      </c>
      <c r="L3090">
        <v>56000000</v>
      </c>
      <c r="M3090">
        <v>2005</v>
      </c>
      <c r="N3090">
        <v>5.5</v>
      </c>
      <c r="O3090">
        <f>Table1[[#This Row],[gross]]-Table1[[#This Row],[budget]]</f>
        <v>57006880</v>
      </c>
    </row>
    <row r="3091" spans="1:15" x14ac:dyDescent="0.3">
      <c r="A3091" t="s">
        <v>4450</v>
      </c>
      <c r="B3091">
        <v>166</v>
      </c>
      <c r="C3091">
        <v>113</v>
      </c>
      <c r="D3091">
        <v>109176215</v>
      </c>
      <c r="E3091" t="s">
        <v>676</v>
      </c>
      <c r="F3091" t="s">
        <v>802</v>
      </c>
      <c r="G3091" t="s">
        <v>6645</v>
      </c>
      <c r="H3091">
        <v>83506</v>
      </c>
      <c r="I3091">
        <v>144</v>
      </c>
      <c r="J3091" t="s">
        <v>29</v>
      </c>
      <c r="K3091" t="s">
        <v>30</v>
      </c>
      <c r="L3091">
        <v>60000000</v>
      </c>
      <c r="M3091">
        <v>2009</v>
      </c>
      <c r="N3091">
        <v>5.5</v>
      </c>
      <c r="O3091">
        <f>Table1[[#This Row],[gross]]-Table1[[#This Row],[budget]]</f>
        <v>49176215</v>
      </c>
    </row>
    <row r="3092" spans="1:15" x14ac:dyDescent="0.3">
      <c r="A3092" t="s">
        <v>1750</v>
      </c>
      <c r="B3092">
        <v>212</v>
      </c>
      <c r="C3092">
        <v>116</v>
      </c>
      <c r="D3092">
        <v>89138076</v>
      </c>
      <c r="E3092" t="s">
        <v>2463</v>
      </c>
      <c r="F3092" t="s">
        <v>6646</v>
      </c>
      <c r="G3092" t="s">
        <v>6647</v>
      </c>
      <c r="H3092">
        <v>98535</v>
      </c>
      <c r="I3092">
        <v>734</v>
      </c>
      <c r="J3092" t="s">
        <v>29</v>
      </c>
      <c r="K3092" t="s">
        <v>30</v>
      </c>
      <c r="L3092">
        <v>40000000</v>
      </c>
      <c r="M3092">
        <v>2000</v>
      </c>
      <c r="N3092">
        <v>5.5</v>
      </c>
      <c r="O3092">
        <f>Table1[[#This Row],[gross]]-Table1[[#This Row],[budget]]</f>
        <v>49138076</v>
      </c>
    </row>
    <row r="3093" spans="1:15" x14ac:dyDescent="0.3">
      <c r="A3093" t="s">
        <v>3071</v>
      </c>
      <c r="B3093">
        <v>180</v>
      </c>
      <c r="C3093">
        <v>98</v>
      </c>
      <c r="D3093">
        <v>148383780</v>
      </c>
      <c r="E3093" t="s">
        <v>289</v>
      </c>
      <c r="F3093" t="s">
        <v>44</v>
      </c>
      <c r="G3093" t="s">
        <v>6648</v>
      </c>
      <c r="H3093">
        <v>85531</v>
      </c>
      <c r="I3093">
        <v>152</v>
      </c>
      <c r="J3093" t="s">
        <v>29</v>
      </c>
      <c r="K3093" t="s">
        <v>30</v>
      </c>
      <c r="L3093">
        <v>100000000</v>
      </c>
      <c r="M3093">
        <v>2010</v>
      </c>
      <c r="N3093">
        <v>5.5</v>
      </c>
      <c r="O3093">
        <f>Table1[[#This Row],[gross]]-Table1[[#This Row],[budget]]</f>
        <v>48383780</v>
      </c>
    </row>
    <row r="3094" spans="1:15" x14ac:dyDescent="0.3">
      <c r="A3094" t="s">
        <v>4666</v>
      </c>
      <c r="B3094">
        <v>173</v>
      </c>
      <c r="C3094">
        <v>101</v>
      </c>
      <c r="D3094">
        <v>55865715</v>
      </c>
      <c r="E3094" t="s">
        <v>4875</v>
      </c>
      <c r="F3094" t="s">
        <v>1100</v>
      </c>
      <c r="G3094" t="s">
        <v>6649</v>
      </c>
      <c r="H3094">
        <v>41763</v>
      </c>
      <c r="I3094">
        <v>403</v>
      </c>
      <c r="J3094" t="s">
        <v>29</v>
      </c>
      <c r="K3094" t="s">
        <v>200</v>
      </c>
      <c r="L3094">
        <v>10000000</v>
      </c>
      <c r="M3094">
        <v>2005</v>
      </c>
      <c r="N3094">
        <v>5.5</v>
      </c>
      <c r="O3094">
        <f>Table1[[#This Row],[gross]]-Table1[[#This Row],[budget]]</f>
        <v>45865715</v>
      </c>
    </row>
    <row r="3095" spans="1:15" x14ac:dyDescent="0.3">
      <c r="A3095" t="s">
        <v>4428</v>
      </c>
      <c r="B3095">
        <v>156</v>
      </c>
      <c r="C3095">
        <v>95</v>
      </c>
      <c r="D3095">
        <v>108012170</v>
      </c>
      <c r="E3095" t="s">
        <v>296</v>
      </c>
      <c r="F3095" t="s">
        <v>1088</v>
      </c>
      <c r="G3095" t="s">
        <v>6650</v>
      </c>
      <c r="H3095">
        <v>24089</v>
      </c>
      <c r="I3095">
        <v>82</v>
      </c>
      <c r="J3095" t="s">
        <v>29</v>
      </c>
      <c r="K3095" t="s">
        <v>30</v>
      </c>
      <c r="L3095">
        <v>63000000</v>
      </c>
      <c r="M3095">
        <v>2011</v>
      </c>
      <c r="N3095">
        <v>5.5</v>
      </c>
      <c r="O3095">
        <f>Table1[[#This Row],[gross]]-Table1[[#This Row],[budget]]</f>
        <v>45012170</v>
      </c>
    </row>
    <row r="3096" spans="1:15" x14ac:dyDescent="0.3">
      <c r="A3096" t="s">
        <v>4631</v>
      </c>
      <c r="B3096">
        <v>81</v>
      </c>
      <c r="C3096">
        <v>92</v>
      </c>
      <c r="D3096">
        <v>104148781</v>
      </c>
      <c r="E3096" t="s">
        <v>1669</v>
      </c>
      <c r="F3096" t="s">
        <v>1809</v>
      </c>
      <c r="G3096" t="s">
        <v>6651</v>
      </c>
      <c r="H3096">
        <v>49486</v>
      </c>
      <c r="I3096">
        <v>116</v>
      </c>
      <c r="J3096" t="s">
        <v>29</v>
      </c>
      <c r="K3096" t="s">
        <v>30</v>
      </c>
      <c r="L3096">
        <v>60000000</v>
      </c>
      <c r="M3096">
        <v>2003</v>
      </c>
      <c r="N3096">
        <v>5.5</v>
      </c>
      <c r="O3096">
        <f>Table1[[#This Row],[gross]]-Table1[[#This Row],[budget]]</f>
        <v>44148781</v>
      </c>
    </row>
    <row r="3097" spans="1:15" x14ac:dyDescent="0.3">
      <c r="A3097" t="s">
        <v>4654</v>
      </c>
      <c r="B3097">
        <v>264</v>
      </c>
      <c r="C3097">
        <v>101</v>
      </c>
      <c r="D3097">
        <v>51527787</v>
      </c>
      <c r="E3097" t="s">
        <v>840</v>
      </c>
      <c r="F3097" t="s">
        <v>6652</v>
      </c>
      <c r="G3097" t="s">
        <v>6653</v>
      </c>
      <c r="H3097">
        <v>45603</v>
      </c>
      <c r="I3097">
        <v>268</v>
      </c>
      <c r="J3097" t="s">
        <v>29</v>
      </c>
      <c r="K3097" t="s">
        <v>30</v>
      </c>
      <c r="L3097">
        <v>15000000</v>
      </c>
      <c r="M3097">
        <v>2009</v>
      </c>
      <c r="N3097">
        <v>5.5</v>
      </c>
      <c r="O3097">
        <f>Table1[[#This Row],[gross]]-Table1[[#This Row],[budget]]</f>
        <v>36527787</v>
      </c>
    </row>
    <row r="3098" spans="1:15" x14ac:dyDescent="0.3">
      <c r="A3098" t="s">
        <v>2847</v>
      </c>
      <c r="B3098">
        <v>106</v>
      </c>
      <c r="C3098">
        <v>83</v>
      </c>
      <c r="D3098">
        <v>46729374</v>
      </c>
      <c r="E3098" t="s">
        <v>5212</v>
      </c>
      <c r="F3098" t="s">
        <v>3010</v>
      </c>
      <c r="G3098" t="s">
        <v>6654</v>
      </c>
      <c r="H3098">
        <v>116625</v>
      </c>
      <c r="I3098">
        <v>469</v>
      </c>
      <c r="J3098" t="s">
        <v>29</v>
      </c>
      <c r="K3098" t="s">
        <v>30</v>
      </c>
      <c r="L3098">
        <v>13000000</v>
      </c>
      <c r="M3098">
        <v>2000</v>
      </c>
      <c r="N3098">
        <v>5.5</v>
      </c>
      <c r="O3098">
        <f>Table1[[#This Row],[gross]]-Table1[[#This Row],[budget]]</f>
        <v>33729374</v>
      </c>
    </row>
    <row r="3099" spans="1:15" x14ac:dyDescent="0.3">
      <c r="A3099" t="s">
        <v>3006</v>
      </c>
      <c r="B3099">
        <v>181</v>
      </c>
      <c r="C3099">
        <v>94</v>
      </c>
      <c r="D3099">
        <v>125305545</v>
      </c>
      <c r="E3099" t="s">
        <v>6655</v>
      </c>
      <c r="F3099" t="s">
        <v>520</v>
      </c>
      <c r="G3099" t="s">
        <v>6656</v>
      </c>
      <c r="H3099">
        <v>145350</v>
      </c>
      <c r="I3099">
        <v>643</v>
      </c>
      <c r="J3099" t="s">
        <v>29</v>
      </c>
      <c r="K3099" t="s">
        <v>30</v>
      </c>
      <c r="L3099">
        <v>92000000</v>
      </c>
      <c r="M3099">
        <v>2000</v>
      </c>
      <c r="N3099">
        <v>5.5</v>
      </c>
      <c r="O3099">
        <f>Table1[[#This Row],[gross]]-Table1[[#This Row],[budget]]</f>
        <v>33305545</v>
      </c>
    </row>
    <row r="3100" spans="1:15" x14ac:dyDescent="0.3">
      <c r="A3100" t="s">
        <v>4927</v>
      </c>
      <c r="B3100">
        <v>172</v>
      </c>
      <c r="C3100">
        <v>103</v>
      </c>
      <c r="D3100">
        <v>142614158</v>
      </c>
      <c r="E3100" t="s">
        <v>296</v>
      </c>
      <c r="F3100" t="s">
        <v>6657</v>
      </c>
      <c r="G3100" t="s">
        <v>6658</v>
      </c>
      <c r="H3100">
        <v>66593</v>
      </c>
      <c r="I3100">
        <v>153</v>
      </c>
      <c r="J3100" t="s">
        <v>29</v>
      </c>
      <c r="K3100" t="s">
        <v>30</v>
      </c>
      <c r="L3100">
        <v>110000000</v>
      </c>
      <c r="M3100">
        <v>2011</v>
      </c>
      <c r="N3100">
        <v>5.5</v>
      </c>
      <c r="O3100">
        <f>Table1[[#This Row],[gross]]-Table1[[#This Row],[budget]]</f>
        <v>32614158</v>
      </c>
    </row>
    <row r="3101" spans="1:15" x14ac:dyDescent="0.3">
      <c r="A3101" t="s">
        <v>3387</v>
      </c>
      <c r="B3101">
        <v>167</v>
      </c>
      <c r="C3101">
        <v>100</v>
      </c>
      <c r="D3101">
        <v>90341670</v>
      </c>
      <c r="E3101" t="s">
        <v>5371</v>
      </c>
      <c r="F3101" t="s">
        <v>3495</v>
      </c>
      <c r="G3101" t="s">
        <v>6659</v>
      </c>
      <c r="H3101">
        <v>102129</v>
      </c>
      <c r="I3101">
        <v>432</v>
      </c>
      <c r="J3101" t="s">
        <v>29</v>
      </c>
      <c r="K3101" t="s">
        <v>30</v>
      </c>
      <c r="L3101">
        <v>60000000</v>
      </c>
      <c r="M3101">
        <v>2002</v>
      </c>
      <c r="N3101">
        <v>5.5</v>
      </c>
      <c r="O3101">
        <f>Table1[[#This Row],[gross]]-Table1[[#This Row],[budget]]</f>
        <v>30341670</v>
      </c>
    </row>
    <row r="3102" spans="1:15" x14ac:dyDescent="0.3">
      <c r="A3102" t="s">
        <v>3117</v>
      </c>
      <c r="B3102">
        <v>161</v>
      </c>
      <c r="C3102">
        <v>110</v>
      </c>
      <c r="D3102">
        <v>67061228</v>
      </c>
      <c r="E3102" t="s">
        <v>5502</v>
      </c>
      <c r="F3102" t="s">
        <v>400</v>
      </c>
      <c r="G3102" t="s">
        <v>6660</v>
      </c>
      <c r="H3102">
        <v>96565</v>
      </c>
      <c r="I3102">
        <v>135</v>
      </c>
      <c r="J3102" t="s">
        <v>29</v>
      </c>
      <c r="K3102" t="s">
        <v>30</v>
      </c>
      <c r="L3102">
        <v>40000000</v>
      </c>
      <c r="M3102">
        <v>2010</v>
      </c>
      <c r="N3102">
        <v>5.5</v>
      </c>
      <c r="O3102">
        <f>Table1[[#This Row],[gross]]-Table1[[#This Row],[budget]]</f>
        <v>27061228</v>
      </c>
    </row>
    <row r="3103" spans="1:15" x14ac:dyDescent="0.3">
      <c r="A3103" t="s">
        <v>4846</v>
      </c>
      <c r="B3103">
        <v>101</v>
      </c>
      <c r="C3103">
        <v>99</v>
      </c>
      <c r="D3103">
        <v>38048637</v>
      </c>
      <c r="E3103" t="s">
        <v>211</v>
      </c>
      <c r="F3103" t="s">
        <v>2150</v>
      </c>
      <c r="G3103" t="s">
        <v>6661</v>
      </c>
      <c r="H3103">
        <v>47814</v>
      </c>
      <c r="I3103">
        <v>426</v>
      </c>
      <c r="J3103" t="s">
        <v>29</v>
      </c>
      <c r="K3103" t="s">
        <v>30</v>
      </c>
      <c r="L3103">
        <v>14000000</v>
      </c>
      <c r="M3103">
        <v>1998</v>
      </c>
      <c r="N3103">
        <v>5.5</v>
      </c>
      <c r="O3103">
        <f>Table1[[#This Row],[gross]]-Table1[[#This Row],[budget]]</f>
        <v>24048637</v>
      </c>
    </row>
    <row r="3104" spans="1:15" x14ac:dyDescent="0.3">
      <c r="A3104" t="s">
        <v>4595</v>
      </c>
      <c r="B3104">
        <v>129</v>
      </c>
      <c r="C3104">
        <v>97</v>
      </c>
      <c r="D3104">
        <v>48237389</v>
      </c>
      <c r="E3104" t="s">
        <v>289</v>
      </c>
      <c r="F3104" t="s">
        <v>490</v>
      </c>
      <c r="G3104" t="s">
        <v>6662</v>
      </c>
      <c r="H3104">
        <v>63969</v>
      </c>
      <c r="I3104">
        <v>126</v>
      </c>
      <c r="J3104" t="s">
        <v>29</v>
      </c>
      <c r="K3104" t="s">
        <v>30</v>
      </c>
      <c r="L3104">
        <v>25000000</v>
      </c>
      <c r="M3104">
        <v>2008</v>
      </c>
      <c r="N3104">
        <v>5.5</v>
      </c>
      <c r="O3104">
        <f>Table1[[#This Row],[gross]]-Table1[[#This Row],[budget]]</f>
        <v>23237389</v>
      </c>
    </row>
    <row r="3105" spans="1:15" x14ac:dyDescent="0.3">
      <c r="A3105" t="s">
        <v>3716</v>
      </c>
      <c r="B3105">
        <v>132</v>
      </c>
      <c r="C3105">
        <v>101</v>
      </c>
      <c r="D3105">
        <v>82931301</v>
      </c>
      <c r="E3105" t="s">
        <v>289</v>
      </c>
      <c r="F3105" t="s">
        <v>2330</v>
      </c>
      <c r="G3105" t="s">
        <v>6663</v>
      </c>
      <c r="H3105">
        <v>43358</v>
      </c>
      <c r="I3105">
        <v>228</v>
      </c>
      <c r="J3105" t="s">
        <v>29</v>
      </c>
      <c r="K3105" t="s">
        <v>227</v>
      </c>
      <c r="L3105">
        <v>60000000</v>
      </c>
      <c r="M3105">
        <v>2005</v>
      </c>
      <c r="N3105">
        <v>5.5</v>
      </c>
      <c r="O3105">
        <f>Table1[[#This Row],[gross]]-Table1[[#This Row],[budget]]</f>
        <v>22931301</v>
      </c>
    </row>
    <row r="3106" spans="1:15" x14ac:dyDescent="0.3">
      <c r="A3106" t="s">
        <v>4487</v>
      </c>
      <c r="B3106">
        <v>149</v>
      </c>
      <c r="C3106">
        <v>91</v>
      </c>
      <c r="D3106">
        <v>41867960</v>
      </c>
      <c r="E3106" t="s">
        <v>626</v>
      </c>
      <c r="F3106" t="s">
        <v>6664</v>
      </c>
      <c r="G3106" t="s">
        <v>6665</v>
      </c>
      <c r="H3106">
        <v>65512</v>
      </c>
      <c r="I3106">
        <v>478</v>
      </c>
      <c r="J3106" t="s">
        <v>29</v>
      </c>
      <c r="K3106" t="s">
        <v>30</v>
      </c>
      <c r="L3106">
        <v>20000000</v>
      </c>
      <c r="M3106">
        <v>2001</v>
      </c>
      <c r="N3106">
        <v>5.5</v>
      </c>
      <c r="O3106">
        <f>Table1[[#This Row],[gross]]-Table1[[#This Row],[budget]]</f>
        <v>21867960</v>
      </c>
    </row>
    <row r="3107" spans="1:15" x14ac:dyDescent="0.3">
      <c r="A3107" t="s">
        <v>4738</v>
      </c>
      <c r="B3107">
        <v>107</v>
      </c>
      <c r="C3107">
        <v>101</v>
      </c>
      <c r="D3107">
        <v>51758599</v>
      </c>
      <c r="E3107" t="s">
        <v>3713</v>
      </c>
      <c r="F3107" t="s">
        <v>6469</v>
      </c>
      <c r="G3107" t="s">
        <v>6666</v>
      </c>
      <c r="H3107">
        <v>27580</v>
      </c>
      <c r="I3107">
        <v>232</v>
      </c>
      <c r="J3107" t="s">
        <v>29</v>
      </c>
      <c r="K3107" t="s">
        <v>30</v>
      </c>
      <c r="L3107">
        <v>33000000</v>
      </c>
      <c r="M3107">
        <v>2001</v>
      </c>
      <c r="N3107">
        <v>5.5</v>
      </c>
      <c r="O3107">
        <f>Table1[[#This Row],[gross]]-Table1[[#This Row],[budget]]</f>
        <v>18758599</v>
      </c>
    </row>
    <row r="3108" spans="1:15" x14ac:dyDescent="0.3">
      <c r="A3108" t="s">
        <v>4184</v>
      </c>
      <c r="B3108">
        <v>29</v>
      </c>
      <c r="C3108">
        <v>124</v>
      </c>
      <c r="D3108">
        <v>37672350</v>
      </c>
      <c r="E3108" t="s">
        <v>699</v>
      </c>
      <c r="F3108" t="s">
        <v>6667</v>
      </c>
      <c r="G3108" t="s">
        <v>6668</v>
      </c>
      <c r="H3108">
        <v>5427</v>
      </c>
      <c r="I3108">
        <v>51</v>
      </c>
      <c r="J3108" t="s">
        <v>29</v>
      </c>
      <c r="K3108" t="s">
        <v>30</v>
      </c>
      <c r="L3108">
        <v>20000000</v>
      </c>
      <c r="M3108">
        <v>1998</v>
      </c>
      <c r="N3108">
        <v>5.5</v>
      </c>
      <c r="O3108">
        <f>Table1[[#This Row],[gross]]-Table1[[#This Row],[budget]]</f>
        <v>17672350</v>
      </c>
    </row>
    <row r="3109" spans="1:15" x14ac:dyDescent="0.3">
      <c r="A3109" t="s">
        <v>4460</v>
      </c>
      <c r="B3109">
        <v>85</v>
      </c>
      <c r="C3109">
        <v>103</v>
      </c>
      <c r="D3109">
        <v>28435406</v>
      </c>
      <c r="E3109" t="s">
        <v>289</v>
      </c>
      <c r="F3109" t="s">
        <v>6226</v>
      </c>
      <c r="G3109" t="s">
        <v>6669</v>
      </c>
      <c r="H3109">
        <v>37681</v>
      </c>
      <c r="I3109">
        <v>151</v>
      </c>
      <c r="J3109" t="s">
        <v>29</v>
      </c>
      <c r="K3109" t="s">
        <v>30</v>
      </c>
      <c r="L3109">
        <v>12000000</v>
      </c>
      <c r="M3109">
        <v>2006</v>
      </c>
      <c r="N3109">
        <v>5.5</v>
      </c>
      <c r="O3109">
        <f>Table1[[#This Row],[gross]]-Table1[[#This Row],[budget]]</f>
        <v>16435406</v>
      </c>
    </row>
    <row r="3110" spans="1:15" x14ac:dyDescent="0.3">
      <c r="A3110" t="s">
        <v>3569</v>
      </c>
      <c r="B3110">
        <v>40</v>
      </c>
      <c r="C3110">
        <v>110</v>
      </c>
      <c r="D3110">
        <v>30102717</v>
      </c>
      <c r="E3110" t="s">
        <v>5705</v>
      </c>
      <c r="F3110" t="s">
        <v>3786</v>
      </c>
      <c r="G3110" t="s">
        <v>6670</v>
      </c>
      <c r="H3110">
        <v>28736</v>
      </c>
      <c r="I3110">
        <v>72</v>
      </c>
      <c r="J3110" t="s">
        <v>29</v>
      </c>
      <c r="K3110" t="s">
        <v>30</v>
      </c>
      <c r="L3110">
        <v>15000000</v>
      </c>
      <c r="M3110">
        <v>1991</v>
      </c>
      <c r="N3110">
        <v>5.5</v>
      </c>
      <c r="O3110">
        <f>Table1[[#This Row],[gross]]-Table1[[#This Row],[budget]]</f>
        <v>15102717</v>
      </c>
    </row>
    <row r="3111" spans="1:15" x14ac:dyDescent="0.3">
      <c r="A3111" t="s">
        <v>4473</v>
      </c>
      <c r="B3111">
        <v>38</v>
      </c>
      <c r="C3111">
        <v>97</v>
      </c>
      <c r="D3111">
        <v>15180000</v>
      </c>
      <c r="E3111" t="s">
        <v>208</v>
      </c>
      <c r="F3111" t="s">
        <v>5905</v>
      </c>
      <c r="G3111" t="s">
        <v>6671</v>
      </c>
      <c r="H3111">
        <v>3340</v>
      </c>
      <c r="I3111">
        <v>50</v>
      </c>
      <c r="J3111" t="s">
        <v>29</v>
      </c>
      <c r="K3111" t="s">
        <v>30</v>
      </c>
      <c r="L3111">
        <v>500000</v>
      </c>
      <c r="M3111">
        <v>1971</v>
      </c>
      <c r="N3111">
        <v>5.5</v>
      </c>
      <c r="O3111">
        <f>Table1[[#This Row],[gross]]-Table1[[#This Row],[budget]]</f>
        <v>14680000</v>
      </c>
    </row>
    <row r="3112" spans="1:15" x14ac:dyDescent="0.3">
      <c r="A3112" t="s">
        <v>3147</v>
      </c>
      <c r="B3112">
        <v>198</v>
      </c>
      <c r="C3112">
        <v>113</v>
      </c>
      <c r="D3112">
        <v>100018837</v>
      </c>
      <c r="E3112" t="s">
        <v>1259</v>
      </c>
      <c r="F3112" t="s">
        <v>1823</v>
      </c>
      <c r="G3112" t="s">
        <v>6672</v>
      </c>
      <c r="H3112">
        <v>156348</v>
      </c>
      <c r="I3112">
        <v>380</v>
      </c>
      <c r="J3112" t="s">
        <v>29</v>
      </c>
      <c r="K3112" t="s">
        <v>30</v>
      </c>
      <c r="L3112">
        <v>90000000</v>
      </c>
      <c r="M3112">
        <v>2008</v>
      </c>
      <c r="N3112">
        <v>5.5</v>
      </c>
      <c r="O3112">
        <f>Table1[[#This Row],[gross]]-Table1[[#This Row],[budget]]</f>
        <v>10018837</v>
      </c>
    </row>
    <row r="3113" spans="1:15" x14ac:dyDescent="0.3">
      <c r="A3113" t="s">
        <v>4824</v>
      </c>
      <c r="B3113">
        <v>25</v>
      </c>
      <c r="C3113">
        <v>94</v>
      </c>
      <c r="D3113">
        <v>22189039</v>
      </c>
      <c r="E3113" t="s">
        <v>747</v>
      </c>
      <c r="F3113" t="s">
        <v>2974</v>
      </c>
      <c r="G3113" t="s">
        <v>6673</v>
      </c>
      <c r="H3113">
        <v>17074</v>
      </c>
      <c r="I3113">
        <v>55</v>
      </c>
      <c r="J3113" t="s">
        <v>29</v>
      </c>
      <c r="K3113" t="s">
        <v>30</v>
      </c>
      <c r="L3113">
        <v>15000000</v>
      </c>
      <c r="M3113">
        <v>1993</v>
      </c>
      <c r="N3113">
        <v>5.5</v>
      </c>
      <c r="O3113">
        <f>Table1[[#This Row],[gross]]-Table1[[#This Row],[budget]]</f>
        <v>7189039</v>
      </c>
    </row>
    <row r="3114" spans="1:15" x14ac:dyDescent="0.3">
      <c r="A3114" t="s">
        <v>1734</v>
      </c>
      <c r="B3114">
        <v>159</v>
      </c>
      <c r="C3114">
        <v>101</v>
      </c>
      <c r="D3114">
        <v>8025872</v>
      </c>
      <c r="E3114" t="s">
        <v>721</v>
      </c>
      <c r="F3114" t="s">
        <v>6674</v>
      </c>
      <c r="G3114" t="s">
        <v>6675</v>
      </c>
      <c r="H3114">
        <v>19234</v>
      </c>
      <c r="I3114">
        <v>258</v>
      </c>
      <c r="J3114" t="s">
        <v>29</v>
      </c>
      <c r="K3114" t="s">
        <v>30</v>
      </c>
      <c r="L3114">
        <v>4700000</v>
      </c>
      <c r="M3114">
        <v>1986</v>
      </c>
      <c r="N3114">
        <v>5.5</v>
      </c>
      <c r="O3114">
        <f>Table1[[#This Row],[gross]]-Table1[[#This Row],[budget]]</f>
        <v>3325872</v>
      </c>
    </row>
    <row r="3115" spans="1:15" x14ac:dyDescent="0.3">
      <c r="A3115" t="s">
        <v>4504</v>
      </c>
      <c r="B3115">
        <v>96</v>
      </c>
      <c r="C3115">
        <v>84</v>
      </c>
      <c r="D3115">
        <v>17411331</v>
      </c>
      <c r="E3115" t="s">
        <v>2651</v>
      </c>
      <c r="F3115" t="s">
        <v>1327</v>
      </c>
      <c r="G3115" t="s">
        <v>6676</v>
      </c>
      <c r="H3115">
        <v>17328</v>
      </c>
      <c r="I3115">
        <v>237</v>
      </c>
      <c r="J3115" t="s">
        <v>29</v>
      </c>
      <c r="K3115" t="s">
        <v>581</v>
      </c>
      <c r="L3115">
        <v>15000000</v>
      </c>
      <c r="M3115">
        <v>1998</v>
      </c>
      <c r="N3115">
        <v>5.5</v>
      </c>
      <c r="O3115">
        <f>Table1[[#This Row],[gross]]-Table1[[#This Row],[budget]]</f>
        <v>2411331</v>
      </c>
    </row>
    <row r="3116" spans="1:15" x14ac:dyDescent="0.3">
      <c r="A3116" t="s">
        <v>3348</v>
      </c>
      <c r="B3116">
        <v>365</v>
      </c>
      <c r="C3116">
        <v>88</v>
      </c>
      <c r="D3116">
        <v>25003072</v>
      </c>
      <c r="E3116" t="s">
        <v>721</v>
      </c>
      <c r="F3116" t="s">
        <v>2330</v>
      </c>
      <c r="G3116" t="s">
        <v>6677</v>
      </c>
      <c r="H3116">
        <v>72552</v>
      </c>
      <c r="I3116">
        <v>374</v>
      </c>
      <c r="J3116" t="s">
        <v>29</v>
      </c>
      <c r="K3116" t="s">
        <v>30</v>
      </c>
      <c r="L3116">
        <v>24000000</v>
      </c>
      <c r="M3116">
        <v>2010</v>
      </c>
      <c r="N3116">
        <v>5.5</v>
      </c>
      <c r="O3116">
        <f>Table1[[#This Row],[gross]]-Table1[[#This Row],[budget]]</f>
        <v>1003072</v>
      </c>
    </row>
    <row r="3117" spans="1:15" x14ac:dyDescent="0.3">
      <c r="A3117" t="s">
        <v>3855</v>
      </c>
      <c r="B3117">
        <v>43</v>
      </c>
      <c r="C3117">
        <v>78</v>
      </c>
      <c r="D3117">
        <v>191309</v>
      </c>
      <c r="E3117" t="s">
        <v>269</v>
      </c>
      <c r="F3117" t="s">
        <v>6678</v>
      </c>
      <c r="G3117" t="s">
        <v>6679</v>
      </c>
      <c r="H3117">
        <v>2787</v>
      </c>
      <c r="I3117">
        <v>64</v>
      </c>
      <c r="J3117" t="s">
        <v>29</v>
      </c>
      <c r="K3117" t="s">
        <v>30</v>
      </c>
      <c r="L3117">
        <v>150000</v>
      </c>
      <c r="M3117">
        <v>2004</v>
      </c>
      <c r="N3117">
        <v>5.5</v>
      </c>
      <c r="O3117">
        <f>Table1[[#This Row],[gross]]-Table1[[#This Row],[budget]]</f>
        <v>41309</v>
      </c>
    </row>
    <row r="3118" spans="1:15" x14ac:dyDescent="0.3">
      <c r="A3118" t="s">
        <v>4506</v>
      </c>
      <c r="B3118">
        <v>133</v>
      </c>
      <c r="C3118">
        <v>84</v>
      </c>
      <c r="D3118">
        <v>5895238</v>
      </c>
      <c r="E3118" t="s">
        <v>950</v>
      </c>
      <c r="F3118" t="s">
        <v>1586</v>
      </c>
      <c r="G3118" t="s">
        <v>6680</v>
      </c>
      <c r="H3118">
        <v>17169</v>
      </c>
      <c r="I3118">
        <v>70</v>
      </c>
      <c r="J3118" t="s">
        <v>174</v>
      </c>
      <c r="K3118" t="s">
        <v>30</v>
      </c>
      <c r="L3118">
        <v>6000000</v>
      </c>
      <c r="M3118">
        <v>2012</v>
      </c>
      <c r="N3118">
        <v>5.5</v>
      </c>
      <c r="O3118">
        <f>Table1[[#This Row],[gross]]-Table1[[#This Row],[budget]]</f>
        <v>-104762</v>
      </c>
    </row>
    <row r="3119" spans="1:15" x14ac:dyDescent="0.3">
      <c r="A3119" t="s">
        <v>3500</v>
      </c>
      <c r="B3119">
        <v>276</v>
      </c>
      <c r="C3119">
        <v>104</v>
      </c>
      <c r="D3119">
        <v>79363785</v>
      </c>
      <c r="E3119" t="s">
        <v>600</v>
      </c>
      <c r="F3119" t="s">
        <v>106</v>
      </c>
      <c r="G3119" t="s">
        <v>6681</v>
      </c>
      <c r="H3119">
        <v>139423</v>
      </c>
      <c r="I3119">
        <v>698</v>
      </c>
      <c r="J3119" t="s">
        <v>29</v>
      </c>
      <c r="K3119" t="s">
        <v>30</v>
      </c>
      <c r="L3119">
        <v>80000000</v>
      </c>
      <c r="M3119">
        <v>2008</v>
      </c>
      <c r="N3119">
        <v>5.5</v>
      </c>
      <c r="O3119">
        <f>Table1[[#This Row],[gross]]-Table1[[#This Row],[budget]]</f>
        <v>-636215</v>
      </c>
    </row>
    <row r="3120" spans="1:15" x14ac:dyDescent="0.3">
      <c r="A3120" t="s">
        <v>3500</v>
      </c>
      <c r="B3120">
        <v>276</v>
      </c>
      <c r="C3120">
        <v>104</v>
      </c>
      <c r="D3120">
        <v>79363785</v>
      </c>
      <c r="E3120" t="s">
        <v>600</v>
      </c>
      <c r="F3120" t="s">
        <v>106</v>
      </c>
      <c r="G3120" t="s">
        <v>6681</v>
      </c>
      <c r="H3120">
        <v>139426</v>
      </c>
      <c r="I3120">
        <v>698</v>
      </c>
      <c r="J3120" t="s">
        <v>29</v>
      </c>
      <c r="K3120" t="s">
        <v>30</v>
      </c>
      <c r="L3120">
        <v>80000000</v>
      </c>
      <c r="M3120">
        <v>2008</v>
      </c>
      <c r="N3120">
        <v>5.5</v>
      </c>
      <c r="O3120">
        <f>Table1[[#This Row],[gross]]-Table1[[#This Row],[budget]]</f>
        <v>-636215</v>
      </c>
    </row>
    <row r="3121" spans="1:15" x14ac:dyDescent="0.3">
      <c r="A3121" t="s">
        <v>3893</v>
      </c>
      <c r="B3121">
        <v>292</v>
      </c>
      <c r="C3121">
        <v>101</v>
      </c>
      <c r="D3121">
        <v>77501</v>
      </c>
      <c r="E3121" t="s">
        <v>626</v>
      </c>
      <c r="F3121" t="s">
        <v>3272</v>
      </c>
      <c r="G3121" t="s">
        <v>6682</v>
      </c>
      <c r="H3121">
        <v>27260</v>
      </c>
      <c r="I3121">
        <v>247</v>
      </c>
      <c r="J3121" t="s">
        <v>29</v>
      </c>
      <c r="K3121" t="s">
        <v>30</v>
      </c>
      <c r="L3121">
        <v>750000</v>
      </c>
      <c r="M3121">
        <v>2011</v>
      </c>
      <c r="N3121">
        <v>5.5</v>
      </c>
      <c r="O3121">
        <f>Table1[[#This Row],[gross]]-Table1[[#This Row],[budget]]</f>
        <v>-672499</v>
      </c>
    </row>
    <row r="3122" spans="1:15" x14ac:dyDescent="0.3">
      <c r="A3122" t="s">
        <v>4475</v>
      </c>
      <c r="B3122">
        <v>36</v>
      </c>
      <c r="C3122">
        <v>97</v>
      </c>
      <c r="D3122">
        <v>62480</v>
      </c>
      <c r="E3122" t="s">
        <v>373</v>
      </c>
      <c r="F3122" t="s">
        <v>6683</v>
      </c>
      <c r="G3122" t="s">
        <v>6684</v>
      </c>
      <c r="H3122">
        <v>1048</v>
      </c>
      <c r="I3122">
        <v>7</v>
      </c>
      <c r="J3122" t="s">
        <v>29</v>
      </c>
      <c r="K3122" t="s">
        <v>30</v>
      </c>
      <c r="L3122">
        <v>1000000</v>
      </c>
      <c r="M3122">
        <v>2015</v>
      </c>
      <c r="N3122">
        <v>5.5</v>
      </c>
      <c r="O3122">
        <f>Table1[[#This Row],[gross]]-Table1[[#This Row],[budget]]</f>
        <v>-937520</v>
      </c>
    </row>
    <row r="3123" spans="1:15" x14ac:dyDescent="0.3">
      <c r="A3123" t="s">
        <v>4483</v>
      </c>
      <c r="B3123">
        <v>163</v>
      </c>
      <c r="C3123">
        <v>95</v>
      </c>
      <c r="D3123">
        <v>8460995</v>
      </c>
      <c r="E3123" t="s">
        <v>5502</v>
      </c>
      <c r="F3123" t="s">
        <v>6685</v>
      </c>
      <c r="G3123" t="s">
        <v>6686</v>
      </c>
      <c r="H3123">
        <v>35888</v>
      </c>
      <c r="I3123">
        <v>125</v>
      </c>
      <c r="J3123" t="s">
        <v>29</v>
      </c>
      <c r="K3123" t="s">
        <v>30</v>
      </c>
      <c r="L3123">
        <v>10000000</v>
      </c>
      <c r="M3123">
        <v>2010</v>
      </c>
      <c r="N3123">
        <v>5.5</v>
      </c>
      <c r="O3123">
        <f>Table1[[#This Row],[gross]]-Table1[[#This Row],[budget]]</f>
        <v>-1539005</v>
      </c>
    </row>
    <row r="3124" spans="1:15" x14ac:dyDescent="0.3">
      <c r="A3124" t="s">
        <v>4462</v>
      </c>
      <c r="B3124">
        <v>101</v>
      </c>
      <c r="C3124">
        <v>103</v>
      </c>
      <c r="D3124">
        <v>37752931</v>
      </c>
      <c r="E3124" t="s">
        <v>588</v>
      </c>
      <c r="F3124" t="s">
        <v>221</v>
      </c>
      <c r="G3124" t="s">
        <v>6687</v>
      </c>
      <c r="H3124">
        <v>20201</v>
      </c>
      <c r="I3124">
        <v>180</v>
      </c>
      <c r="J3124" t="s">
        <v>29</v>
      </c>
      <c r="K3124" t="s">
        <v>30</v>
      </c>
      <c r="L3124">
        <v>40000000</v>
      </c>
      <c r="M3124">
        <v>2000</v>
      </c>
      <c r="N3124">
        <v>5.5</v>
      </c>
      <c r="O3124">
        <f>Table1[[#This Row],[gross]]-Table1[[#This Row],[budget]]</f>
        <v>-2247069</v>
      </c>
    </row>
    <row r="3125" spans="1:15" x14ac:dyDescent="0.3">
      <c r="A3125" t="s">
        <v>4487</v>
      </c>
      <c r="B3125">
        <v>156</v>
      </c>
      <c r="C3125">
        <v>91</v>
      </c>
      <c r="D3125">
        <v>30079316</v>
      </c>
      <c r="E3125" t="s">
        <v>626</v>
      </c>
      <c r="F3125" t="s">
        <v>6688</v>
      </c>
      <c r="G3125" t="s">
        <v>6689</v>
      </c>
      <c r="H3125">
        <v>75920</v>
      </c>
      <c r="I3125">
        <v>474</v>
      </c>
      <c r="J3125" t="s">
        <v>29</v>
      </c>
      <c r="K3125" t="s">
        <v>30</v>
      </c>
      <c r="L3125">
        <v>35000000</v>
      </c>
      <c r="M3125">
        <v>2002</v>
      </c>
      <c r="N3125">
        <v>5.5</v>
      </c>
      <c r="O3125">
        <f>Table1[[#This Row],[gross]]-Table1[[#This Row],[budget]]</f>
        <v>-4920684</v>
      </c>
    </row>
    <row r="3126" spans="1:15" x14ac:dyDescent="0.3">
      <c r="A3126" t="s">
        <v>4515</v>
      </c>
      <c r="B3126">
        <v>44</v>
      </c>
      <c r="C3126">
        <v>106</v>
      </c>
      <c r="D3126">
        <v>24048000</v>
      </c>
      <c r="E3126" t="s">
        <v>2211</v>
      </c>
      <c r="F3126" t="s">
        <v>837</v>
      </c>
      <c r="G3126" t="s">
        <v>6690</v>
      </c>
      <c r="H3126">
        <v>23579</v>
      </c>
      <c r="I3126">
        <v>88</v>
      </c>
      <c r="J3126" t="s">
        <v>29</v>
      </c>
      <c r="K3126" t="s">
        <v>30</v>
      </c>
      <c r="L3126">
        <v>30000000</v>
      </c>
      <c r="M3126">
        <v>1995</v>
      </c>
      <c r="N3126">
        <v>5.5</v>
      </c>
      <c r="O3126">
        <f>Table1[[#This Row],[gross]]-Table1[[#This Row],[budget]]</f>
        <v>-5952000</v>
      </c>
    </row>
    <row r="3127" spans="1:15" x14ac:dyDescent="0.3">
      <c r="A3127" t="s">
        <v>4522</v>
      </c>
      <c r="B3127">
        <v>50</v>
      </c>
      <c r="C3127">
        <v>94</v>
      </c>
      <c r="D3127">
        <v>8735529</v>
      </c>
      <c r="E3127" t="s">
        <v>699</v>
      </c>
      <c r="F3127" t="s">
        <v>1450</v>
      </c>
      <c r="G3127" t="s">
        <v>6691</v>
      </c>
      <c r="H3127">
        <v>8055</v>
      </c>
      <c r="I3127">
        <v>89</v>
      </c>
      <c r="J3127" t="s">
        <v>29</v>
      </c>
      <c r="K3127" t="s">
        <v>30</v>
      </c>
      <c r="L3127">
        <v>15000000</v>
      </c>
      <c r="M3127">
        <v>2000</v>
      </c>
      <c r="N3127">
        <v>5.5</v>
      </c>
      <c r="O3127">
        <f>Table1[[#This Row],[gross]]-Table1[[#This Row],[budget]]</f>
        <v>-6264471</v>
      </c>
    </row>
    <row r="3128" spans="1:15" x14ac:dyDescent="0.3">
      <c r="A3128" t="s">
        <v>4452</v>
      </c>
      <c r="B3128">
        <v>23</v>
      </c>
      <c r="C3128">
        <v>111</v>
      </c>
      <c r="D3128">
        <v>3333823</v>
      </c>
      <c r="E3128" t="s">
        <v>887</v>
      </c>
      <c r="F3128" t="s">
        <v>6692</v>
      </c>
      <c r="G3128" t="s">
        <v>6693</v>
      </c>
      <c r="H3128">
        <v>5612</v>
      </c>
      <c r="I3128">
        <v>122</v>
      </c>
      <c r="J3128" t="s">
        <v>29</v>
      </c>
      <c r="K3128" t="s">
        <v>30</v>
      </c>
      <c r="L3128">
        <v>10000000</v>
      </c>
      <c r="M3128">
        <v>2012</v>
      </c>
      <c r="N3128">
        <v>5.5</v>
      </c>
      <c r="O3128">
        <f>Table1[[#This Row],[gross]]-Table1[[#This Row],[budget]]</f>
        <v>-6666177</v>
      </c>
    </row>
    <row r="3129" spans="1:15" x14ac:dyDescent="0.3">
      <c r="A3129" t="s">
        <v>4470</v>
      </c>
      <c r="B3129">
        <v>120</v>
      </c>
      <c r="C3129">
        <v>98</v>
      </c>
      <c r="D3129">
        <v>23838</v>
      </c>
      <c r="E3129" t="s">
        <v>2263</v>
      </c>
      <c r="F3129" t="s">
        <v>4280</v>
      </c>
      <c r="G3129" t="s">
        <v>6694</v>
      </c>
      <c r="H3129">
        <v>28570</v>
      </c>
      <c r="I3129">
        <v>160</v>
      </c>
      <c r="J3129" t="s">
        <v>29</v>
      </c>
      <c r="K3129" t="s">
        <v>200</v>
      </c>
      <c r="L3129">
        <v>7000000</v>
      </c>
      <c r="M3129">
        <v>2013</v>
      </c>
      <c r="N3129">
        <v>5.5</v>
      </c>
      <c r="O3129">
        <f>Table1[[#This Row],[gross]]-Table1[[#This Row],[budget]]</f>
        <v>-6976162</v>
      </c>
    </row>
    <row r="3130" spans="1:15" x14ac:dyDescent="0.3">
      <c r="A3130" t="s">
        <v>1734</v>
      </c>
      <c r="B3130">
        <v>52</v>
      </c>
      <c r="C3130">
        <v>100</v>
      </c>
      <c r="D3130">
        <v>4884663</v>
      </c>
      <c r="E3130" t="s">
        <v>197</v>
      </c>
      <c r="F3130" t="s">
        <v>6695</v>
      </c>
      <c r="G3130" t="s">
        <v>6696</v>
      </c>
      <c r="H3130">
        <v>5187</v>
      </c>
      <c r="I3130">
        <v>64</v>
      </c>
      <c r="J3130" t="s">
        <v>29</v>
      </c>
      <c r="K3130" t="s">
        <v>30</v>
      </c>
      <c r="L3130">
        <v>12000000</v>
      </c>
      <c r="M3130">
        <v>1986</v>
      </c>
      <c r="N3130">
        <v>5.5</v>
      </c>
      <c r="O3130">
        <f>Table1[[#This Row],[gross]]-Table1[[#This Row],[budget]]</f>
        <v>-7115337</v>
      </c>
    </row>
    <row r="3131" spans="1:15" x14ac:dyDescent="0.3">
      <c r="A3131" t="s">
        <v>3497</v>
      </c>
      <c r="B3131">
        <v>98</v>
      </c>
      <c r="C3131">
        <v>89</v>
      </c>
      <c r="D3131">
        <v>45207112</v>
      </c>
      <c r="E3131" t="s">
        <v>1366</v>
      </c>
      <c r="F3131" t="s">
        <v>478</v>
      </c>
      <c r="G3131" t="s">
        <v>6697</v>
      </c>
      <c r="H3131">
        <v>21283</v>
      </c>
      <c r="I3131">
        <v>190</v>
      </c>
      <c r="J3131" t="s">
        <v>29</v>
      </c>
      <c r="K3131" t="s">
        <v>30</v>
      </c>
      <c r="L3131">
        <v>53000000</v>
      </c>
      <c r="M3131">
        <v>2001</v>
      </c>
      <c r="N3131">
        <v>5.5</v>
      </c>
      <c r="O3131">
        <f>Table1[[#This Row],[gross]]-Table1[[#This Row],[budget]]</f>
        <v>-7792888</v>
      </c>
    </row>
    <row r="3132" spans="1:15" x14ac:dyDescent="0.3">
      <c r="A3132" t="s">
        <v>2957</v>
      </c>
      <c r="B3132">
        <v>32</v>
      </c>
      <c r="C3132">
        <v>99</v>
      </c>
      <c r="D3132">
        <v>127144</v>
      </c>
      <c r="E3132" t="s">
        <v>699</v>
      </c>
      <c r="F3132" t="s">
        <v>1586</v>
      </c>
      <c r="G3132" t="s">
        <v>6698</v>
      </c>
      <c r="H3132">
        <v>5159</v>
      </c>
      <c r="I3132">
        <v>27</v>
      </c>
      <c r="J3132" t="s">
        <v>29</v>
      </c>
      <c r="K3132" t="s">
        <v>30</v>
      </c>
      <c r="L3132">
        <v>8000000</v>
      </c>
      <c r="M3132">
        <v>2005</v>
      </c>
      <c r="N3132">
        <v>5.5</v>
      </c>
      <c r="O3132">
        <f>Table1[[#This Row],[gross]]-Table1[[#This Row],[budget]]</f>
        <v>-7872856</v>
      </c>
    </row>
    <row r="3133" spans="1:15" x14ac:dyDescent="0.3">
      <c r="A3133" t="s">
        <v>4318</v>
      </c>
      <c r="B3133">
        <v>63</v>
      </c>
      <c r="C3133">
        <v>104</v>
      </c>
      <c r="D3133">
        <v>21800302</v>
      </c>
      <c r="E3133" t="s">
        <v>2063</v>
      </c>
      <c r="F3133" t="s">
        <v>2776</v>
      </c>
      <c r="G3133" t="s">
        <v>6699</v>
      </c>
      <c r="H3133">
        <v>12164</v>
      </c>
      <c r="I3133">
        <v>63</v>
      </c>
      <c r="J3133" t="s">
        <v>29</v>
      </c>
      <c r="K3133" t="s">
        <v>30</v>
      </c>
      <c r="L3133">
        <v>30000000</v>
      </c>
      <c r="M3133">
        <v>2004</v>
      </c>
      <c r="N3133">
        <v>5.5</v>
      </c>
      <c r="O3133">
        <f>Table1[[#This Row],[gross]]-Table1[[#This Row],[budget]]</f>
        <v>-8199698</v>
      </c>
    </row>
    <row r="3134" spans="1:15" x14ac:dyDescent="0.3">
      <c r="A3134" t="s">
        <v>4216</v>
      </c>
      <c r="B3134">
        <v>65</v>
      </c>
      <c r="C3134">
        <v>100</v>
      </c>
      <c r="D3134">
        <v>16247775</v>
      </c>
      <c r="E3134" t="s">
        <v>4368</v>
      </c>
      <c r="F3134" t="s">
        <v>5822</v>
      </c>
      <c r="G3134" t="s">
        <v>6700</v>
      </c>
      <c r="H3134">
        <v>23527</v>
      </c>
      <c r="I3134">
        <v>104</v>
      </c>
      <c r="J3134" t="s">
        <v>29</v>
      </c>
      <c r="K3134" t="s">
        <v>30</v>
      </c>
      <c r="L3134">
        <v>25000000</v>
      </c>
      <c r="M3134">
        <v>2005</v>
      </c>
      <c r="N3134">
        <v>5.5</v>
      </c>
      <c r="O3134">
        <f>Table1[[#This Row],[gross]]-Table1[[#This Row],[budget]]</f>
        <v>-8752225</v>
      </c>
    </row>
    <row r="3135" spans="1:15" x14ac:dyDescent="0.3">
      <c r="A3135" t="s">
        <v>4456</v>
      </c>
      <c r="B3135">
        <v>11</v>
      </c>
      <c r="C3135">
        <v>105</v>
      </c>
      <c r="D3135">
        <v>8508843</v>
      </c>
      <c r="E3135" t="s">
        <v>1929</v>
      </c>
      <c r="F3135" t="s">
        <v>5506</v>
      </c>
      <c r="G3135" t="s">
        <v>6701</v>
      </c>
      <c r="H3135">
        <v>7470</v>
      </c>
      <c r="I3135">
        <v>35</v>
      </c>
      <c r="J3135" t="s">
        <v>29</v>
      </c>
      <c r="K3135" t="s">
        <v>30</v>
      </c>
      <c r="L3135">
        <v>18000000</v>
      </c>
      <c r="M3135">
        <v>1989</v>
      </c>
      <c r="N3135">
        <v>5.5</v>
      </c>
      <c r="O3135">
        <f>Table1[[#This Row],[gross]]-Table1[[#This Row],[budget]]</f>
        <v>-9491157</v>
      </c>
    </row>
    <row r="3136" spans="1:15" x14ac:dyDescent="0.3">
      <c r="A3136" t="s">
        <v>4499</v>
      </c>
      <c r="B3136">
        <v>23</v>
      </c>
      <c r="C3136">
        <v>91</v>
      </c>
      <c r="D3136">
        <v>19348</v>
      </c>
      <c r="E3136" t="s">
        <v>73</v>
      </c>
      <c r="F3136" t="s">
        <v>1167</v>
      </c>
      <c r="G3136" t="s">
        <v>6702</v>
      </c>
      <c r="H3136">
        <v>2941</v>
      </c>
      <c r="I3136">
        <v>11</v>
      </c>
      <c r="J3136" t="s">
        <v>29</v>
      </c>
      <c r="K3136" t="s">
        <v>30</v>
      </c>
      <c r="L3136">
        <v>10000000</v>
      </c>
      <c r="M3136">
        <v>2009</v>
      </c>
      <c r="N3136">
        <v>5.5</v>
      </c>
      <c r="O3136">
        <f>Table1[[#This Row],[gross]]-Table1[[#This Row],[budget]]</f>
        <v>-9980652</v>
      </c>
    </row>
    <row r="3137" spans="1:15" x14ac:dyDescent="0.3">
      <c r="A3137" t="s">
        <v>3071</v>
      </c>
      <c r="B3137">
        <v>153</v>
      </c>
      <c r="C3137">
        <v>107</v>
      </c>
      <c r="D3137">
        <v>7156725</v>
      </c>
      <c r="E3137" t="s">
        <v>2765</v>
      </c>
      <c r="F3137" t="s">
        <v>1921</v>
      </c>
      <c r="G3137" t="s">
        <v>6703</v>
      </c>
      <c r="H3137">
        <v>22639</v>
      </c>
      <c r="I3137">
        <v>217</v>
      </c>
      <c r="J3137" t="s">
        <v>29</v>
      </c>
      <c r="K3137" t="s">
        <v>30</v>
      </c>
      <c r="L3137">
        <v>19000000</v>
      </c>
      <c r="M3137">
        <v>2006</v>
      </c>
      <c r="N3137">
        <v>5.5</v>
      </c>
      <c r="O3137">
        <f>Table1[[#This Row],[gross]]-Table1[[#This Row],[budget]]</f>
        <v>-11843275</v>
      </c>
    </row>
    <row r="3138" spans="1:15" x14ac:dyDescent="0.3">
      <c r="A3138" t="s">
        <v>851</v>
      </c>
      <c r="B3138">
        <v>36</v>
      </c>
      <c r="C3138">
        <v>104</v>
      </c>
      <c r="D3138">
        <v>42610000</v>
      </c>
      <c r="E3138" t="s">
        <v>1562</v>
      </c>
      <c r="F3138" t="s">
        <v>4223</v>
      </c>
      <c r="G3138" t="s">
        <v>6704</v>
      </c>
      <c r="H3138">
        <v>60293</v>
      </c>
      <c r="I3138">
        <v>114</v>
      </c>
      <c r="J3138" t="s">
        <v>29</v>
      </c>
      <c r="K3138" t="s">
        <v>30</v>
      </c>
      <c r="L3138">
        <v>55000000</v>
      </c>
      <c r="M3138">
        <v>1994</v>
      </c>
      <c r="N3138">
        <v>5.5</v>
      </c>
      <c r="O3138">
        <f>Table1[[#This Row],[gross]]-Table1[[#This Row],[budget]]</f>
        <v>-12390000</v>
      </c>
    </row>
    <row r="3139" spans="1:15" x14ac:dyDescent="0.3">
      <c r="A3139" t="s">
        <v>4534</v>
      </c>
      <c r="B3139">
        <v>64</v>
      </c>
      <c r="C3139">
        <v>94</v>
      </c>
      <c r="D3139">
        <v>32095318</v>
      </c>
      <c r="E3139" t="s">
        <v>338</v>
      </c>
      <c r="F3139" t="s">
        <v>2776</v>
      </c>
      <c r="G3139" t="s">
        <v>6705</v>
      </c>
      <c r="H3139">
        <v>12466</v>
      </c>
      <c r="I3139">
        <v>84</v>
      </c>
      <c r="J3139" t="s">
        <v>29</v>
      </c>
      <c r="K3139" t="s">
        <v>30</v>
      </c>
      <c r="L3139">
        <v>45000000</v>
      </c>
      <c r="M3139">
        <v>2001</v>
      </c>
      <c r="N3139">
        <v>5.5</v>
      </c>
      <c r="O3139">
        <f>Table1[[#This Row],[gross]]-Table1[[#This Row],[budget]]</f>
        <v>-12904682</v>
      </c>
    </row>
    <row r="3140" spans="1:15" x14ac:dyDescent="0.3">
      <c r="A3140" t="s">
        <v>4295</v>
      </c>
      <c r="B3140">
        <v>55</v>
      </c>
      <c r="C3140">
        <v>98</v>
      </c>
      <c r="D3140">
        <v>22770864</v>
      </c>
      <c r="E3140" t="s">
        <v>73</v>
      </c>
      <c r="F3140" t="s">
        <v>2714</v>
      </c>
      <c r="G3140" t="s">
        <v>6706</v>
      </c>
      <c r="H3140">
        <v>8433</v>
      </c>
      <c r="I3140">
        <v>85</v>
      </c>
      <c r="J3140" t="s">
        <v>29</v>
      </c>
      <c r="K3140" t="s">
        <v>30</v>
      </c>
      <c r="L3140">
        <v>38000000</v>
      </c>
      <c r="M3140">
        <v>2001</v>
      </c>
      <c r="N3140">
        <v>5.5</v>
      </c>
      <c r="O3140">
        <f>Table1[[#This Row],[gross]]-Table1[[#This Row],[budget]]</f>
        <v>-15229136</v>
      </c>
    </row>
    <row r="3141" spans="1:15" x14ac:dyDescent="0.3">
      <c r="A3141" t="s">
        <v>599</v>
      </c>
      <c r="B3141">
        <v>173</v>
      </c>
      <c r="C3141">
        <v>160</v>
      </c>
      <c r="D3141">
        <v>273420</v>
      </c>
      <c r="E3141" t="s">
        <v>6707</v>
      </c>
      <c r="F3141" t="s">
        <v>683</v>
      </c>
      <c r="G3141" t="s">
        <v>6708</v>
      </c>
      <c r="H3141">
        <v>32671</v>
      </c>
      <c r="I3141">
        <v>238</v>
      </c>
      <c r="J3141" t="s">
        <v>29</v>
      </c>
      <c r="K3141" t="s">
        <v>241</v>
      </c>
      <c r="L3141">
        <v>17000000</v>
      </c>
      <c r="M3141">
        <v>2006</v>
      </c>
      <c r="N3141">
        <v>5.5</v>
      </c>
      <c r="O3141">
        <f>Table1[[#This Row],[gross]]-Table1[[#This Row],[budget]]</f>
        <v>-16726580</v>
      </c>
    </row>
    <row r="3142" spans="1:15" x14ac:dyDescent="0.3">
      <c r="A3142" t="s">
        <v>1473</v>
      </c>
      <c r="B3142">
        <v>62</v>
      </c>
      <c r="C3142">
        <v>100</v>
      </c>
      <c r="D3142">
        <v>11900000</v>
      </c>
      <c r="E3142" t="s">
        <v>4310</v>
      </c>
      <c r="F3142" t="s">
        <v>388</v>
      </c>
      <c r="G3142" t="s">
        <v>6709</v>
      </c>
      <c r="H3142">
        <v>11003</v>
      </c>
      <c r="I3142">
        <v>148</v>
      </c>
      <c r="J3142" t="s">
        <v>29</v>
      </c>
      <c r="K3142" t="s">
        <v>30</v>
      </c>
      <c r="L3142">
        <v>30000000</v>
      </c>
      <c r="M3142">
        <v>1999</v>
      </c>
      <c r="N3142">
        <v>5.5</v>
      </c>
      <c r="O3142">
        <f>Table1[[#This Row],[gross]]-Table1[[#This Row],[budget]]</f>
        <v>-18100000</v>
      </c>
    </row>
    <row r="3143" spans="1:15" x14ac:dyDescent="0.3">
      <c r="A3143" t="s">
        <v>4465</v>
      </c>
      <c r="B3143">
        <v>42</v>
      </c>
      <c r="C3143">
        <v>100</v>
      </c>
      <c r="D3143">
        <v>121972</v>
      </c>
      <c r="E3143" t="s">
        <v>1103</v>
      </c>
      <c r="F3143" t="s">
        <v>34</v>
      </c>
      <c r="G3143" t="s">
        <v>6710</v>
      </c>
      <c r="H3143">
        <v>9868</v>
      </c>
      <c r="I3143">
        <v>81</v>
      </c>
      <c r="J3143" t="s">
        <v>29</v>
      </c>
      <c r="K3143" t="s">
        <v>30</v>
      </c>
      <c r="L3143">
        <v>22000000</v>
      </c>
      <c r="M3143">
        <v>2002</v>
      </c>
      <c r="N3143">
        <v>5.5</v>
      </c>
      <c r="O3143">
        <f>Table1[[#This Row],[gross]]-Table1[[#This Row],[budget]]</f>
        <v>-21878028</v>
      </c>
    </row>
    <row r="3144" spans="1:15" x14ac:dyDescent="0.3">
      <c r="A3144" t="s">
        <v>3862</v>
      </c>
      <c r="B3144">
        <v>74</v>
      </c>
      <c r="C3144">
        <v>98</v>
      </c>
      <c r="D3144">
        <v>16323969</v>
      </c>
      <c r="E3144" t="s">
        <v>2312</v>
      </c>
      <c r="F3144" t="s">
        <v>55</v>
      </c>
      <c r="G3144" t="s">
        <v>6711</v>
      </c>
      <c r="H3144">
        <v>45775</v>
      </c>
      <c r="I3144">
        <v>112</v>
      </c>
      <c r="J3144" t="s">
        <v>29</v>
      </c>
      <c r="K3144" t="s">
        <v>30</v>
      </c>
      <c r="L3144">
        <v>40000000</v>
      </c>
      <c r="M3144">
        <v>2004</v>
      </c>
      <c r="N3144">
        <v>5.5</v>
      </c>
      <c r="O3144">
        <f>Table1[[#This Row],[gross]]-Table1[[#This Row],[budget]]</f>
        <v>-23676031</v>
      </c>
    </row>
    <row r="3145" spans="1:15" x14ac:dyDescent="0.3">
      <c r="A3145" t="s">
        <v>4493</v>
      </c>
      <c r="B3145">
        <v>72</v>
      </c>
      <c r="C3145">
        <v>83</v>
      </c>
      <c r="D3145">
        <v>8326035</v>
      </c>
      <c r="E3145" t="s">
        <v>2113</v>
      </c>
      <c r="F3145" t="s">
        <v>3567</v>
      </c>
      <c r="G3145" t="s">
        <v>6712</v>
      </c>
      <c r="H3145">
        <v>21933</v>
      </c>
      <c r="I3145">
        <v>76</v>
      </c>
      <c r="J3145" t="s">
        <v>29</v>
      </c>
      <c r="K3145" t="s">
        <v>227</v>
      </c>
      <c r="L3145">
        <v>33000000</v>
      </c>
      <c r="M3145">
        <v>2005</v>
      </c>
      <c r="N3145">
        <v>5.5</v>
      </c>
      <c r="O3145">
        <f>Table1[[#This Row],[gross]]-Table1[[#This Row],[budget]]</f>
        <v>-24673965</v>
      </c>
    </row>
    <row r="3146" spans="1:15" x14ac:dyDescent="0.3">
      <c r="A3146" t="s">
        <v>3477</v>
      </c>
      <c r="B3146">
        <v>166</v>
      </c>
      <c r="C3146">
        <v>101</v>
      </c>
      <c r="D3146">
        <v>10268846</v>
      </c>
      <c r="E3146" t="s">
        <v>3153</v>
      </c>
      <c r="F3146" t="s">
        <v>198</v>
      </c>
      <c r="G3146" t="s">
        <v>6713</v>
      </c>
      <c r="H3146">
        <v>31918</v>
      </c>
      <c r="I3146">
        <v>142</v>
      </c>
      <c r="J3146" t="s">
        <v>29</v>
      </c>
      <c r="K3146" t="s">
        <v>30</v>
      </c>
      <c r="L3146">
        <v>35000000</v>
      </c>
      <c r="M3146">
        <v>2009</v>
      </c>
      <c r="N3146">
        <v>5.5</v>
      </c>
      <c r="O3146">
        <f>Table1[[#This Row],[gross]]-Table1[[#This Row],[budget]]</f>
        <v>-24731154</v>
      </c>
    </row>
    <row r="3147" spans="1:15" x14ac:dyDescent="0.3">
      <c r="A3147" t="s">
        <v>3680</v>
      </c>
      <c r="B3147">
        <v>464</v>
      </c>
      <c r="C3147">
        <v>116</v>
      </c>
      <c r="D3147">
        <v>118099659</v>
      </c>
      <c r="E3147" t="s">
        <v>6016</v>
      </c>
      <c r="F3147" t="s">
        <v>1311</v>
      </c>
      <c r="G3147" t="s">
        <v>6714</v>
      </c>
      <c r="H3147">
        <v>69757</v>
      </c>
      <c r="I3147">
        <v>1211</v>
      </c>
      <c r="J3147" t="s">
        <v>29</v>
      </c>
      <c r="K3147" t="s">
        <v>30</v>
      </c>
      <c r="L3147">
        <v>144000000</v>
      </c>
      <c r="M3147">
        <v>2016</v>
      </c>
      <c r="N3147">
        <v>5.5</v>
      </c>
      <c r="O3147">
        <f>Table1[[#This Row],[gross]]-Table1[[#This Row],[budget]]</f>
        <v>-25900341</v>
      </c>
    </row>
    <row r="3148" spans="1:15" x14ac:dyDescent="0.3">
      <c r="A3148" t="s">
        <v>3680</v>
      </c>
      <c r="B3148">
        <v>464</v>
      </c>
      <c r="C3148">
        <v>116</v>
      </c>
      <c r="D3148">
        <v>118099659</v>
      </c>
      <c r="E3148" t="s">
        <v>6016</v>
      </c>
      <c r="F3148" t="s">
        <v>1311</v>
      </c>
      <c r="G3148" t="s">
        <v>6714</v>
      </c>
      <c r="H3148">
        <v>69790</v>
      </c>
      <c r="I3148">
        <v>1211</v>
      </c>
      <c r="J3148" t="s">
        <v>29</v>
      </c>
      <c r="K3148" t="s">
        <v>30</v>
      </c>
      <c r="L3148">
        <v>144000000</v>
      </c>
      <c r="M3148">
        <v>2016</v>
      </c>
      <c r="N3148">
        <v>5.5</v>
      </c>
      <c r="O3148">
        <f>Table1[[#This Row],[gross]]-Table1[[#This Row],[budget]]</f>
        <v>-25900341</v>
      </c>
    </row>
    <row r="3149" spans="1:15" x14ac:dyDescent="0.3">
      <c r="A3149" t="s">
        <v>4458</v>
      </c>
      <c r="B3149">
        <v>127</v>
      </c>
      <c r="C3149">
        <v>104</v>
      </c>
      <c r="D3149">
        <v>23020488</v>
      </c>
      <c r="E3149" t="s">
        <v>6631</v>
      </c>
      <c r="F3149" t="s">
        <v>6715</v>
      </c>
      <c r="G3149" t="s">
        <v>6716</v>
      </c>
      <c r="H3149">
        <v>42324</v>
      </c>
      <c r="I3149">
        <v>180</v>
      </c>
      <c r="J3149" t="s">
        <v>29</v>
      </c>
      <c r="K3149" t="s">
        <v>30</v>
      </c>
      <c r="L3149">
        <v>52000000</v>
      </c>
      <c r="M3149">
        <v>2003</v>
      </c>
      <c r="N3149">
        <v>5.5</v>
      </c>
      <c r="O3149">
        <f>Table1[[#This Row],[gross]]-Table1[[#This Row],[budget]]</f>
        <v>-28979512</v>
      </c>
    </row>
    <row r="3150" spans="1:15" x14ac:dyDescent="0.3">
      <c r="A3150" t="s">
        <v>2461</v>
      </c>
      <c r="B3150">
        <v>157</v>
      </c>
      <c r="C3150">
        <v>117</v>
      </c>
      <c r="D3150">
        <v>65653758</v>
      </c>
      <c r="E3150" t="s">
        <v>309</v>
      </c>
      <c r="F3150" t="s">
        <v>400</v>
      </c>
      <c r="G3150" t="s">
        <v>6717</v>
      </c>
      <c r="H3150">
        <v>102747</v>
      </c>
      <c r="I3150">
        <v>316</v>
      </c>
      <c r="J3150" t="s">
        <v>29</v>
      </c>
      <c r="K3150" t="s">
        <v>30</v>
      </c>
      <c r="L3150">
        <v>95000000</v>
      </c>
      <c r="M3150">
        <v>2003</v>
      </c>
      <c r="N3150">
        <v>5.5</v>
      </c>
      <c r="O3150">
        <f>Table1[[#This Row],[gross]]-Table1[[#This Row],[budget]]</f>
        <v>-29346242</v>
      </c>
    </row>
    <row r="3151" spans="1:15" x14ac:dyDescent="0.3">
      <c r="A3151" t="s">
        <v>2571</v>
      </c>
      <c r="B3151">
        <v>175</v>
      </c>
      <c r="C3151">
        <v>136</v>
      </c>
      <c r="D3151">
        <v>33685268</v>
      </c>
      <c r="E3151" t="s">
        <v>1489</v>
      </c>
      <c r="F3151" t="s">
        <v>27</v>
      </c>
      <c r="G3151" t="s">
        <v>6718</v>
      </c>
      <c r="H3151">
        <v>75573</v>
      </c>
      <c r="I3151">
        <v>662</v>
      </c>
      <c r="J3151" t="s">
        <v>29</v>
      </c>
      <c r="K3151" t="s">
        <v>30</v>
      </c>
      <c r="L3151">
        <v>68000000</v>
      </c>
      <c r="M3151">
        <v>2003</v>
      </c>
      <c r="N3151">
        <v>5.5</v>
      </c>
      <c r="O3151">
        <f>Table1[[#This Row],[gross]]-Table1[[#This Row],[budget]]</f>
        <v>-34314732</v>
      </c>
    </row>
    <row r="3152" spans="1:15" x14ac:dyDescent="0.3">
      <c r="A3152" t="s">
        <v>3669</v>
      </c>
      <c r="B3152">
        <v>98</v>
      </c>
      <c r="C3152">
        <v>96</v>
      </c>
      <c r="D3152">
        <v>183125</v>
      </c>
      <c r="E3152" t="s">
        <v>39</v>
      </c>
      <c r="F3152" t="s">
        <v>1302</v>
      </c>
      <c r="G3152" t="s">
        <v>6719</v>
      </c>
      <c r="H3152">
        <v>36914</v>
      </c>
      <c r="I3152">
        <v>86</v>
      </c>
      <c r="J3152" t="s">
        <v>29</v>
      </c>
      <c r="K3152" t="s">
        <v>30</v>
      </c>
      <c r="L3152">
        <v>35000000</v>
      </c>
      <c r="M3152">
        <v>2012</v>
      </c>
      <c r="N3152">
        <v>5.5</v>
      </c>
      <c r="O3152">
        <f>Table1[[#This Row],[gross]]-Table1[[#This Row],[budget]]</f>
        <v>-34816875</v>
      </c>
    </row>
    <row r="3153" spans="1:15" x14ac:dyDescent="0.3">
      <c r="A3153" t="s">
        <v>4657</v>
      </c>
      <c r="B3153">
        <v>178</v>
      </c>
      <c r="C3153">
        <v>93</v>
      </c>
      <c r="D3153">
        <v>25857987</v>
      </c>
      <c r="E3153" t="s">
        <v>105</v>
      </c>
      <c r="F3153" t="s">
        <v>2217</v>
      </c>
      <c r="G3153" t="s">
        <v>6720</v>
      </c>
      <c r="H3153">
        <v>110614</v>
      </c>
      <c r="I3153">
        <v>532</v>
      </c>
      <c r="J3153" t="s">
        <v>29</v>
      </c>
      <c r="K3153" t="s">
        <v>30</v>
      </c>
      <c r="L3153">
        <v>62000000</v>
      </c>
      <c r="M3153">
        <v>2005</v>
      </c>
      <c r="N3153">
        <v>5.5</v>
      </c>
      <c r="O3153">
        <f>Table1[[#This Row],[gross]]-Table1[[#This Row],[budget]]</f>
        <v>-36142013</v>
      </c>
    </row>
    <row r="3154" spans="1:15" x14ac:dyDescent="0.3">
      <c r="A3154" t="s">
        <v>4654</v>
      </c>
      <c r="B3154">
        <v>296</v>
      </c>
      <c r="C3154">
        <v>104</v>
      </c>
      <c r="D3154">
        <v>10706786</v>
      </c>
      <c r="E3154" t="s">
        <v>3139</v>
      </c>
      <c r="F3154" t="s">
        <v>1302</v>
      </c>
      <c r="G3154" t="s">
        <v>6721</v>
      </c>
      <c r="H3154">
        <v>81800</v>
      </c>
      <c r="I3154">
        <v>211</v>
      </c>
      <c r="J3154" t="s">
        <v>29</v>
      </c>
      <c r="K3154" t="s">
        <v>30</v>
      </c>
      <c r="L3154">
        <v>50000000</v>
      </c>
      <c r="M3154">
        <v>2011</v>
      </c>
      <c r="N3154">
        <v>5.5</v>
      </c>
      <c r="O3154">
        <f>Table1[[#This Row],[gross]]-Table1[[#This Row],[budget]]</f>
        <v>-39293214</v>
      </c>
    </row>
    <row r="3155" spans="1:15" x14ac:dyDescent="0.3">
      <c r="A3155" t="s">
        <v>943</v>
      </c>
      <c r="B3155">
        <v>135</v>
      </c>
      <c r="C3155">
        <v>108</v>
      </c>
      <c r="D3155">
        <v>40048332</v>
      </c>
      <c r="E3155" t="s">
        <v>417</v>
      </c>
      <c r="F3155" t="s">
        <v>6722</v>
      </c>
      <c r="G3155" t="s">
        <v>6723</v>
      </c>
      <c r="H3155">
        <v>61417</v>
      </c>
      <c r="I3155">
        <v>339</v>
      </c>
      <c r="J3155" t="s">
        <v>29</v>
      </c>
      <c r="K3155" t="s">
        <v>30</v>
      </c>
      <c r="L3155">
        <v>85000000</v>
      </c>
      <c r="M3155">
        <v>2002</v>
      </c>
      <c r="N3155">
        <v>5.5</v>
      </c>
      <c r="O3155">
        <f>Table1[[#This Row],[gross]]-Table1[[#This Row],[budget]]</f>
        <v>-44951668</v>
      </c>
    </row>
    <row r="3156" spans="1:15" x14ac:dyDescent="0.3">
      <c r="A3156" t="s">
        <v>2946</v>
      </c>
      <c r="B3156">
        <v>181</v>
      </c>
      <c r="C3156">
        <v>107</v>
      </c>
      <c r="D3156">
        <v>7605668</v>
      </c>
      <c r="E3156" t="s">
        <v>6724</v>
      </c>
      <c r="F3156" t="s">
        <v>482</v>
      </c>
      <c r="G3156" t="s">
        <v>6725</v>
      </c>
      <c r="H3156">
        <v>47320</v>
      </c>
      <c r="I3156">
        <v>188</v>
      </c>
      <c r="J3156" t="s">
        <v>29</v>
      </c>
      <c r="K3156" t="s">
        <v>200</v>
      </c>
      <c r="L3156">
        <v>60000000</v>
      </c>
      <c r="M3156">
        <v>2015</v>
      </c>
      <c r="N3156">
        <v>5.5</v>
      </c>
      <c r="O3156">
        <f>Table1[[#This Row],[gross]]-Table1[[#This Row],[budget]]</f>
        <v>-52394332</v>
      </c>
    </row>
    <row r="3157" spans="1:15" x14ac:dyDescent="0.3">
      <c r="A3157" t="s">
        <v>2878</v>
      </c>
      <c r="B3157">
        <v>286</v>
      </c>
      <c r="C3157">
        <v>120</v>
      </c>
      <c r="D3157">
        <v>102315545</v>
      </c>
      <c r="E3157" t="s">
        <v>248</v>
      </c>
      <c r="F3157" t="s">
        <v>690</v>
      </c>
      <c r="G3157" t="s">
        <v>6726</v>
      </c>
      <c r="H3157">
        <v>58137</v>
      </c>
      <c r="I3157">
        <v>520</v>
      </c>
      <c r="J3157" t="s">
        <v>29</v>
      </c>
      <c r="K3157" t="s">
        <v>30</v>
      </c>
      <c r="L3157">
        <v>165000000</v>
      </c>
      <c r="M3157">
        <v>2016</v>
      </c>
      <c r="N3157">
        <v>5.5</v>
      </c>
      <c r="O3157">
        <f>Table1[[#This Row],[gross]]-Table1[[#This Row],[budget]]</f>
        <v>-62684455</v>
      </c>
    </row>
    <row r="3158" spans="1:15" x14ac:dyDescent="0.3">
      <c r="A3158" t="s">
        <v>2380</v>
      </c>
      <c r="B3158">
        <v>175</v>
      </c>
      <c r="C3158">
        <v>102</v>
      </c>
      <c r="D3158">
        <v>17176900</v>
      </c>
      <c r="E3158" t="s">
        <v>309</v>
      </c>
      <c r="F3158" t="s">
        <v>1167</v>
      </c>
      <c r="G3158" t="s">
        <v>6727</v>
      </c>
      <c r="H3158">
        <v>54501</v>
      </c>
      <c r="I3158">
        <v>154</v>
      </c>
      <c r="J3158" t="s">
        <v>29</v>
      </c>
      <c r="K3158" t="s">
        <v>30</v>
      </c>
      <c r="L3158">
        <v>95000000</v>
      </c>
      <c r="M3158">
        <v>2014</v>
      </c>
      <c r="N3158">
        <v>5.5</v>
      </c>
      <c r="O3158">
        <f>Table1[[#This Row],[gross]]-Table1[[#This Row],[budget]]</f>
        <v>-77823100</v>
      </c>
    </row>
    <row r="3159" spans="1:15" x14ac:dyDescent="0.3">
      <c r="A3159" t="s">
        <v>1375</v>
      </c>
      <c r="B3159">
        <v>184</v>
      </c>
      <c r="C3159">
        <v>126</v>
      </c>
      <c r="D3159">
        <v>31141074</v>
      </c>
      <c r="E3159" t="s">
        <v>309</v>
      </c>
      <c r="F3159" t="s">
        <v>400</v>
      </c>
      <c r="G3159" t="s">
        <v>6728</v>
      </c>
      <c r="H3159">
        <v>51892</v>
      </c>
      <c r="I3159">
        <v>273</v>
      </c>
      <c r="J3159" t="s">
        <v>29</v>
      </c>
      <c r="K3159" t="s">
        <v>30</v>
      </c>
      <c r="L3159">
        <v>140000000</v>
      </c>
      <c r="M3159">
        <v>2016</v>
      </c>
      <c r="N3159">
        <v>5.5</v>
      </c>
      <c r="O3159">
        <f>Table1[[#This Row],[gross]]-Table1[[#This Row],[budget]]</f>
        <v>-108858926</v>
      </c>
    </row>
    <row r="3160" spans="1:15" x14ac:dyDescent="0.3">
      <c r="A3160" t="s">
        <v>493</v>
      </c>
      <c r="B3160">
        <v>248</v>
      </c>
      <c r="C3160">
        <v>206</v>
      </c>
      <c r="D3160">
        <v>34293771</v>
      </c>
      <c r="E3160" t="s">
        <v>6729</v>
      </c>
      <c r="F3160" t="s">
        <v>136</v>
      </c>
      <c r="G3160" t="s">
        <v>6730</v>
      </c>
      <c r="H3160">
        <v>138863</v>
      </c>
      <c r="I3160">
        <v>1390</v>
      </c>
      <c r="J3160" t="s">
        <v>29</v>
      </c>
      <c r="K3160" t="s">
        <v>227</v>
      </c>
      <c r="L3160">
        <v>155000000</v>
      </c>
      <c r="M3160">
        <v>2004</v>
      </c>
      <c r="N3160">
        <v>5.5</v>
      </c>
      <c r="O3160">
        <f>Table1[[#This Row],[gross]]-Table1[[#This Row],[budget]]</f>
        <v>-120706229</v>
      </c>
    </row>
    <row r="3161" spans="1:15" x14ac:dyDescent="0.3">
      <c r="A3161" t="s">
        <v>1897</v>
      </c>
      <c r="B3161">
        <v>144</v>
      </c>
      <c r="C3161">
        <v>121</v>
      </c>
      <c r="D3161">
        <v>184031112</v>
      </c>
      <c r="E3161" t="s">
        <v>309</v>
      </c>
      <c r="F3161" t="s">
        <v>1411</v>
      </c>
      <c r="G3161" t="s">
        <v>6731</v>
      </c>
      <c r="H3161">
        <v>190786</v>
      </c>
      <c r="I3161">
        <v>539</v>
      </c>
      <c r="J3161" t="s">
        <v>29</v>
      </c>
      <c r="K3161" t="s">
        <v>30</v>
      </c>
      <c r="L3161">
        <v>100000000</v>
      </c>
      <c r="M3161">
        <v>1995</v>
      </c>
      <c r="N3161">
        <v>5.4</v>
      </c>
      <c r="O3161">
        <f>Table1[[#This Row],[gross]]-Table1[[#This Row],[budget]]</f>
        <v>84031112</v>
      </c>
    </row>
    <row r="3162" spans="1:15" x14ac:dyDescent="0.3">
      <c r="A3162" t="s">
        <v>5042</v>
      </c>
      <c r="B3162">
        <v>271</v>
      </c>
      <c r="C3162">
        <v>99</v>
      </c>
      <c r="D3162">
        <v>84263837</v>
      </c>
      <c r="E3162" t="s">
        <v>2463</v>
      </c>
      <c r="F3162" t="s">
        <v>2554</v>
      </c>
      <c r="G3162" t="s">
        <v>6732</v>
      </c>
      <c r="H3162">
        <v>81699</v>
      </c>
      <c r="I3162">
        <v>291</v>
      </c>
      <c r="J3162" t="s">
        <v>29</v>
      </c>
      <c r="K3162" t="s">
        <v>30</v>
      </c>
      <c r="L3162">
        <v>6500000</v>
      </c>
      <c r="M3162">
        <v>2014</v>
      </c>
      <c r="N3162">
        <v>5.4</v>
      </c>
      <c r="O3162">
        <f>Table1[[#This Row],[gross]]-Table1[[#This Row],[budget]]</f>
        <v>77763837</v>
      </c>
    </row>
    <row r="3163" spans="1:15" x14ac:dyDescent="0.3">
      <c r="A3163" t="s">
        <v>1655</v>
      </c>
      <c r="B3163">
        <v>122</v>
      </c>
      <c r="C3163">
        <v>88</v>
      </c>
      <c r="D3163">
        <v>112692062</v>
      </c>
      <c r="E3163" t="s">
        <v>5827</v>
      </c>
      <c r="F3163" t="s">
        <v>4253</v>
      </c>
      <c r="G3163" t="s">
        <v>6733</v>
      </c>
      <c r="H3163">
        <v>84325</v>
      </c>
      <c r="I3163">
        <v>205</v>
      </c>
      <c r="J3163" t="s">
        <v>29</v>
      </c>
      <c r="K3163" t="s">
        <v>30</v>
      </c>
      <c r="L3163">
        <v>35000000</v>
      </c>
      <c r="M3163">
        <v>2001</v>
      </c>
      <c r="N3163">
        <v>5.4</v>
      </c>
      <c r="O3163">
        <f>Table1[[#This Row],[gross]]-Table1[[#This Row],[budget]]</f>
        <v>77692062</v>
      </c>
    </row>
    <row r="3164" spans="1:15" x14ac:dyDescent="0.3">
      <c r="A3164" t="s">
        <v>3147</v>
      </c>
      <c r="B3164">
        <v>139</v>
      </c>
      <c r="C3164">
        <v>101</v>
      </c>
      <c r="D3164">
        <v>133668525</v>
      </c>
      <c r="E3164" t="s">
        <v>676</v>
      </c>
      <c r="F3164" t="s">
        <v>478</v>
      </c>
      <c r="G3164" t="s">
        <v>6734</v>
      </c>
      <c r="H3164">
        <v>107817</v>
      </c>
      <c r="I3164">
        <v>255</v>
      </c>
      <c r="J3164" t="s">
        <v>29</v>
      </c>
      <c r="K3164" t="s">
        <v>30</v>
      </c>
      <c r="L3164">
        <v>80000000</v>
      </c>
      <c r="M3164">
        <v>2013</v>
      </c>
      <c r="N3164">
        <v>5.4</v>
      </c>
      <c r="O3164">
        <f>Table1[[#This Row],[gross]]-Table1[[#This Row],[budget]]</f>
        <v>53668525</v>
      </c>
    </row>
    <row r="3165" spans="1:15" x14ac:dyDescent="0.3">
      <c r="A3165" t="s">
        <v>4534</v>
      </c>
      <c r="B3165">
        <v>53</v>
      </c>
      <c r="C3165">
        <v>92</v>
      </c>
      <c r="D3165">
        <v>105263257</v>
      </c>
      <c r="E3165" t="s">
        <v>6735</v>
      </c>
      <c r="F3165" t="s">
        <v>1802</v>
      </c>
      <c r="G3165" t="s">
        <v>6736</v>
      </c>
      <c r="H3165">
        <v>56168</v>
      </c>
      <c r="I3165">
        <v>103</v>
      </c>
      <c r="J3165" t="s">
        <v>29</v>
      </c>
      <c r="K3165" t="s">
        <v>30</v>
      </c>
      <c r="L3165">
        <v>55000000</v>
      </c>
      <c r="M3165">
        <v>1997</v>
      </c>
      <c r="N3165">
        <v>5.4</v>
      </c>
      <c r="O3165">
        <f>Table1[[#This Row],[gross]]-Table1[[#This Row],[budget]]</f>
        <v>50263257</v>
      </c>
    </row>
    <row r="3166" spans="1:15" x14ac:dyDescent="0.3">
      <c r="A3166" t="s">
        <v>3014</v>
      </c>
      <c r="B3166">
        <v>97</v>
      </c>
      <c r="C3166">
        <v>95</v>
      </c>
      <c r="D3166">
        <v>56127162</v>
      </c>
      <c r="E3166" t="s">
        <v>289</v>
      </c>
      <c r="F3166" t="s">
        <v>6737</v>
      </c>
      <c r="G3166" t="s">
        <v>6738</v>
      </c>
      <c r="H3166">
        <v>57479</v>
      </c>
      <c r="I3166">
        <v>205</v>
      </c>
      <c r="J3166" t="s">
        <v>29</v>
      </c>
      <c r="K3166" t="s">
        <v>30</v>
      </c>
      <c r="L3166">
        <v>18000000</v>
      </c>
      <c r="M3166">
        <v>2003</v>
      </c>
      <c r="N3166">
        <v>5.4</v>
      </c>
      <c r="O3166">
        <f>Table1[[#This Row],[gross]]-Table1[[#This Row],[budget]]</f>
        <v>38127162</v>
      </c>
    </row>
    <row r="3167" spans="1:15" x14ac:dyDescent="0.3">
      <c r="A3167" t="s">
        <v>4065</v>
      </c>
      <c r="B3167">
        <v>107</v>
      </c>
      <c r="C3167">
        <v>100</v>
      </c>
      <c r="D3167">
        <v>73023275</v>
      </c>
      <c r="E3167" t="s">
        <v>1669</v>
      </c>
      <c r="F3167" t="s">
        <v>576</v>
      </c>
      <c r="G3167" t="s">
        <v>6739</v>
      </c>
      <c r="H3167">
        <v>16271</v>
      </c>
      <c r="I3167">
        <v>57</v>
      </c>
      <c r="J3167" t="s">
        <v>29</v>
      </c>
      <c r="K3167" t="s">
        <v>30</v>
      </c>
      <c r="L3167">
        <v>35000000</v>
      </c>
      <c r="M3167">
        <v>2009</v>
      </c>
      <c r="N3167">
        <v>5.4</v>
      </c>
      <c r="O3167">
        <f>Table1[[#This Row],[gross]]-Table1[[#This Row],[budget]]</f>
        <v>38023275</v>
      </c>
    </row>
    <row r="3168" spans="1:15" x14ac:dyDescent="0.3">
      <c r="A3168" t="s">
        <v>2678</v>
      </c>
      <c r="B3168">
        <v>61</v>
      </c>
      <c r="C3168">
        <v>87</v>
      </c>
      <c r="D3168">
        <v>64172251</v>
      </c>
      <c r="E3168" t="s">
        <v>1699</v>
      </c>
      <c r="F3168" t="s">
        <v>3257</v>
      </c>
      <c r="G3168" t="s">
        <v>6740</v>
      </c>
      <c r="H3168">
        <v>19079</v>
      </c>
      <c r="I3168">
        <v>122</v>
      </c>
      <c r="J3168" t="s">
        <v>29</v>
      </c>
      <c r="K3168" t="s">
        <v>30</v>
      </c>
      <c r="L3168">
        <v>30000000</v>
      </c>
      <c r="M3168">
        <v>2001</v>
      </c>
      <c r="N3168">
        <v>5.4</v>
      </c>
      <c r="O3168">
        <f>Table1[[#This Row],[gross]]-Table1[[#This Row],[budget]]</f>
        <v>34172251</v>
      </c>
    </row>
    <row r="3169" spans="1:15" x14ac:dyDescent="0.3">
      <c r="A3169" t="s">
        <v>3014</v>
      </c>
      <c r="B3169">
        <v>69</v>
      </c>
      <c r="C3169">
        <v>88</v>
      </c>
      <c r="D3169">
        <v>47811275</v>
      </c>
      <c r="E3169" t="s">
        <v>4375</v>
      </c>
      <c r="F3169" t="s">
        <v>6741</v>
      </c>
      <c r="G3169" t="s">
        <v>6742</v>
      </c>
      <c r="H3169">
        <v>29008</v>
      </c>
      <c r="I3169">
        <v>99</v>
      </c>
      <c r="J3169" t="s">
        <v>29</v>
      </c>
      <c r="K3169" t="s">
        <v>30</v>
      </c>
      <c r="L3169">
        <v>15000000</v>
      </c>
      <c r="M3169">
        <v>2002</v>
      </c>
      <c r="N3169">
        <v>5.4</v>
      </c>
      <c r="O3169">
        <f>Table1[[#This Row],[gross]]-Table1[[#This Row],[budget]]</f>
        <v>32811275</v>
      </c>
    </row>
    <row r="3170" spans="1:15" x14ac:dyDescent="0.3">
      <c r="A3170" t="s">
        <v>4816</v>
      </c>
      <c r="B3170">
        <v>62</v>
      </c>
      <c r="C3170">
        <v>109</v>
      </c>
      <c r="D3170">
        <v>69148997</v>
      </c>
      <c r="E3170" t="s">
        <v>338</v>
      </c>
      <c r="F3170" t="s">
        <v>2778</v>
      </c>
      <c r="G3170" t="s">
        <v>6743</v>
      </c>
      <c r="H3170">
        <v>98794</v>
      </c>
      <c r="I3170">
        <v>251</v>
      </c>
      <c r="J3170" t="s">
        <v>29</v>
      </c>
      <c r="K3170" t="s">
        <v>30</v>
      </c>
      <c r="L3170">
        <v>37000000</v>
      </c>
      <c r="M3170">
        <v>2004</v>
      </c>
      <c r="N3170">
        <v>5.4</v>
      </c>
      <c r="O3170">
        <f>Table1[[#This Row],[gross]]-Table1[[#This Row],[budget]]</f>
        <v>32148997</v>
      </c>
    </row>
    <row r="3171" spans="1:15" x14ac:dyDescent="0.3">
      <c r="A3171" t="s">
        <v>4733</v>
      </c>
      <c r="B3171">
        <v>21</v>
      </c>
      <c r="C3171">
        <v>117</v>
      </c>
      <c r="D3171">
        <v>70100000</v>
      </c>
      <c r="E3171" t="s">
        <v>699</v>
      </c>
      <c r="F3171" t="s">
        <v>5785</v>
      </c>
      <c r="G3171" t="s">
        <v>6744</v>
      </c>
      <c r="H3171">
        <v>20183</v>
      </c>
      <c r="I3171">
        <v>41</v>
      </c>
      <c r="J3171" t="s">
        <v>29</v>
      </c>
      <c r="K3171" t="s">
        <v>30</v>
      </c>
      <c r="L3171">
        <v>40000000</v>
      </c>
      <c r="M3171">
        <v>1992</v>
      </c>
      <c r="N3171">
        <v>5.4</v>
      </c>
      <c r="O3171">
        <f>Table1[[#This Row],[gross]]-Table1[[#This Row],[budget]]</f>
        <v>30100000</v>
      </c>
    </row>
    <row r="3172" spans="1:15" x14ac:dyDescent="0.3">
      <c r="A3172" t="s">
        <v>3689</v>
      </c>
      <c r="B3172">
        <v>152</v>
      </c>
      <c r="C3172">
        <v>89</v>
      </c>
      <c r="D3172">
        <v>58715510</v>
      </c>
      <c r="E3172" t="s">
        <v>289</v>
      </c>
      <c r="F3172" t="s">
        <v>2892</v>
      </c>
      <c r="G3172" t="s">
        <v>6745</v>
      </c>
      <c r="H3172">
        <v>79094</v>
      </c>
      <c r="I3172">
        <v>129</v>
      </c>
      <c r="J3172" t="s">
        <v>29</v>
      </c>
      <c r="K3172" t="s">
        <v>30</v>
      </c>
      <c r="L3172">
        <v>30000000</v>
      </c>
      <c r="M3172">
        <v>2009</v>
      </c>
      <c r="N3172">
        <v>5.4</v>
      </c>
      <c r="O3172">
        <f>Table1[[#This Row],[gross]]-Table1[[#This Row],[budget]]</f>
        <v>28715510</v>
      </c>
    </row>
    <row r="3173" spans="1:15" x14ac:dyDescent="0.3">
      <c r="A3173" t="s">
        <v>4616</v>
      </c>
      <c r="B3173">
        <v>85</v>
      </c>
      <c r="C3173">
        <v>72</v>
      </c>
      <c r="D3173">
        <v>47887943</v>
      </c>
      <c r="E3173" t="s">
        <v>6746</v>
      </c>
      <c r="F3173" t="s">
        <v>1550</v>
      </c>
      <c r="G3173" t="s">
        <v>6747</v>
      </c>
      <c r="H3173">
        <v>11634</v>
      </c>
      <c r="I3173">
        <v>58</v>
      </c>
      <c r="J3173" t="s">
        <v>29</v>
      </c>
      <c r="K3173" t="s">
        <v>30</v>
      </c>
      <c r="L3173">
        <v>20000000</v>
      </c>
      <c r="M3173">
        <v>2003</v>
      </c>
      <c r="N3173">
        <v>5.4</v>
      </c>
      <c r="O3173">
        <f>Table1[[#This Row],[gross]]-Table1[[#This Row],[budget]]</f>
        <v>27887943</v>
      </c>
    </row>
    <row r="3174" spans="1:15" x14ac:dyDescent="0.3">
      <c r="A3174" t="s">
        <v>4607</v>
      </c>
      <c r="B3174">
        <v>138</v>
      </c>
      <c r="C3174">
        <v>87</v>
      </c>
      <c r="D3174">
        <v>30000000</v>
      </c>
      <c r="E3174" t="s">
        <v>1900</v>
      </c>
      <c r="F3174" t="s">
        <v>6748</v>
      </c>
      <c r="G3174" t="s">
        <v>6749</v>
      </c>
      <c r="H3174">
        <v>43485</v>
      </c>
      <c r="I3174">
        <v>327</v>
      </c>
      <c r="J3174" t="s">
        <v>29</v>
      </c>
      <c r="K3174" t="s">
        <v>30</v>
      </c>
      <c r="L3174">
        <v>2200000</v>
      </c>
      <c r="M3174">
        <v>1985</v>
      </c>
      <c r="N3174">
        <v>5.4</v>
      </c>
      <c r="O3174">
        <f>Table1[[#This Row],[gross]]-Table1[[#This Row],[budget]]</f>
        <v>27800000</v>
      </c>
    </row>
    <row r="3175" spans="1:15" x14ac:dyDescent="0.3">
      <c r="A3175" t="s">
        <v>4549</v>
      </c>
      <c r="B3175">
        <v>98</v>
      </c>
      <c r="C3175">
        <v>107</v>
      </c>
      <c r="D3175">
        <v>55210049</v>
      </c>
      <c r="E3175" t="s">
        <v>86</v>
      </c>
      <c r="F3175" t="s">
        <v>1204</v>
      </c>
      <c r="G3175" t="s">
        <v>6750</v>
      </c>
      <c r="H3175">
        <v>43743</v>
      </c>
      <c r="I3175">
        <v>293</v>
      </c>
      <c r="J3175" t="s">
        <v>29</v>
      </c>
      <c r="K3175" t="s">
        <v>30</v>
      </c>
      <c r="L3175">
        <v>27800000</v>
      </c>
      <c r="M3175">
        <v>1989</v>
      </c>
      <c r="N3175">
        <v>5.4</v>
      </c>
      <c r="O3175">
        <f>Table1[[#This Row],[gross]]-Table1[[#This Row],[budget]]</f>
        <v>27410049</v>
      </c>
    </row>
    <row r="3176" spans="1:15" x14ac:dyDescent="0.3">
      <c r="A3176" t="s">
        <v>1948</v>
      </c>
      <c r="B3176">
        <v>77</v>
      </c>
      <c r="C3176">
        <v>94</v>
      </c>
      <c r="D3176">
        <v>82569532</v>
      </c>
      <c r="E3176" t="s">
        <v>4375</v>
      </c>
      <c r="F3176" t="s">
        <v>6751</v>
      </c>
      <c r="G3176" t="s">
        <v>6752</v>
      </c>
      <c r="H3176">
        <v>42737</v>
      </c>
      <c r="I3176">
        <v>128</v>
      </c>
      <c r="J3176" t="s">
        <v>29</v>
      </c>
      <c r="K3176" t="s">
        <v>30</v>
      </c>
      <c r="L3176">
        <v>60000000</v>
      </c>
      <c r="M3176">
        <v>2005</v>
      </c>
      <c r="N3176">
        <v>5.4</v>
      </c>
      <c r="O3176">
        <f>Table1[[#This Row],[gross]]-Table1[[#This Row],[budget]]</f>
        <v>22569532</v>
      </c>
    </row>
    <row r="3177" spans="1:15" x14ac:dyDescent="0.3">
      <c r="A3177" t="s">
        <v>4515</v>
      </c>
      <c r="B3177">
        <v>48</v>
      </c>
      <c r="C3177">
        <v>140</v>
      </c>
      <c r="D3177">
        <v>32101000</v>
      </c>
      <c r="E3177" t="s">
        <v>197</v>
      </c>
      <c r="F3177" t="s">
        <v>6753</v>
      </c>
      <c r="G3177" t="s">
        <v>6754</v>
      </c>
      <c r="H3177">
        <v>27800</v>
      </c>
      <c r="I3177">
        <v>96</v>
      </c>
      <c r="J3177" t="s">
        <v>29</v>
      </c>
      <c r="K3177" t="s">
        <v>200</v>
      </c>
      <c r="L3177">
        <v>10000000</v>
      </c>
      <c r="M3177">
        <v>1992</v>
      </c>
      <c r="N3177">
        <v>5.4</v>
      </c>
      <c r="O3177">
        <f>Table1[[#This Row],[gross]]-Table1[[#This Row],[budget]]</f>
        <v>22101000</v>
      </c>
    </row>
    <row r="3178" spans="1:15" x14ac:dyDescent="0.3">
      <c r="A3178" t="s">
        <v>4598</v>
      </c>
      <c r="B3178">
        <v>172</v>
      </c>
      <c r="C3178">
        <v>92</v>
      </c>
      <c r="D3178">
        <v>31397498</v>
      </c>
      <c r="E3178" t="s">
        <v>2463</v>
      </c>
      <c r="F3178" t="s">
        <v>1879</v>
      </c>
      <c r="G3178" t="s">
        <v>6755</v>
      </c>
      <c r="H3178">
        <v>44130</v>
      </c>
      <c r="I3178">
        <v>156</v>
      </c>
      <c r="J3178" t="s">
        <v>29</v>
      </c>
      <c r="K3178" t="s">
        <v>30</v>
      </c>
      <c r="L3178">
        <v>12000000</v>
      </c>
      <c r="M3178">
        <v>2008</v>
      </c>
      <c r="N3178">
        <v>5.4</v>
      </c>
      <c r="O3178">
        <f>Table1[[#This Row],[gross]]-Table1[[#This Row],[budget]]</f>
        <v>19397498</v>
      </c>
    </row>
    <row r="3179" spans="1:15" x14ac:dyDescent="0.3">
      <c r="A3179" t="s">
        <v>4522</v>
      </c>
      <c r="B3179">
        <v>24</v>
      </c>
      <c r="C3179">
        <v>113</v>
      </c>
      <c r="D3179">
        <v>19184015</v>
      </c>
      <c r="E3179" t="s">
        <v>6756</v>
      </c>
      <c r="F3179" t="s">
        <v>6757</v>
      </c>
      <c r="G3179" t="s">
        <v>6758</v>
      </c>
      <c r="H3179">
        <v>1466</v>
      </c>
      <c r="I3179">
        <v>35</v>
      </c>
      <c r="J3179" t="s">
        <v>29</v>
      </c>
      <c r="K3179" t="s">
        <v>30</v>
      </c>
      <c r="L3179">
        <v>3000000</v>
      </c>
      <c r="M3179">
        <v>2002</v>
      </c>
      <c r="N3179">
        <v>5.4</v>
      </c>
      <c r="O3179">
        <f>Table1[[#This Row],[gross]]-Table1[[#This Row],[budget]]</f>
        <v>16184015</v>
      </c>
    </row>
    <row r="3180" spans="1:15" x14ac:dyDescent="0.3">
      <c r="A3180" t="s">
        <v>4605</v>
      </c>
      <c r="B3180">
        <v>61</v>
      </c>
      <c r="C3180">
        <v>90</v>
      </c>
      <c r="D3180">
        <v>28399192</v>
      </c>
      <c r="E3180" t="s">
        <v>6759</v>
      </c>
      <c r="F3180" t="s">
        <v>6760</v>
      </c>
      <c r="G3180" t="s">
        <v>6761</v>
      </c>
      <c r="H3180">
        <v>5663</v>
      </c>
      <c r="I3180">
        <v>106</v>
      </c>
      <c r="J3180" t="s">
        <v>29</v>
      </c>
      <c r="K3180" t="s">
        <v>581</v>
      </c>
      <c r="L3180">
        <v>13000000</v>
      </c>
      <c r="M3180">
        <v>2002</v>
      </c>
      <c r="N3180">
        <v>5.4</v>
      </c>
      <c r="O3180">
        <f>Table1[[#This Row],[gross]]-Table1[[#This Row],[budget]]</f>
        <v>15399192</v>
      </c>
    </row>
    <row r="3181" spans="1:15" x14ac:dyDescent="0.3">
      <c r="A3181" t="s">
        <v>4306</v>
      </c>
      <c r="B3181">
        <v>124</v>
      </c>
      <c r="C3181">
        <v>88</v>
      </c>
      <c r="D3181">
        <v>49474048</v>
      </c>
      <c r="E3181" t="s">
        <v>1669</v>
      </c>
      <c r="F3181" t="s">
        <v>313</v>
      </c>
      <c r="G3181" t="s">
        <v>6762</v>
      </c>
      <c r="H3181">
        <v>31191</v>
      </c>
      <c r="I3181">
        <v>120</v>
      </c>
      <c r="J3181" t="s">
        <v>29</v>
      </c>
      <c r="K3181" t="s">
        <v>30</v>
      </c>
      <c r="L3181">
        <v>35000000</v>
      </c>
      <c r="M3181">
        <v>2009</v>
      </c>
      <c r="N3181">
        <v>5.4</v>
      </c>
      <c r="O3181">
        <f>Table1[[#This Row],[gross]]-Table1[[#This Row],[budget]]</f>
        <v>14474048</v>
      </c>
    </row>
    <row r="3182" spans="1:15" x14ac:dyDescent="0.3">
      <c r="A3182" t="s">
        <v>4899</v>
      </c>
      <c r="B3182">
        <v>38</v>
      </c>
      <c r="C3182">
        <v>110</v>
      </c>
      <c r="D3182">
        <v>57362581</v>
      </c>
      <c r="E3182" t="s">
        <v>747</v>
      </c>
      <c r="F3182" t="s">
        <v>503</v>
      </c>
      <c r="G3182" t="s">
        <v>6763</v>
      </c>
      <c r="H3182">
        <v>50148</v>
      </c>
      <c r="I3182">
        <v>116</v>
      </c>
      <c r="J3182" t="s">
        <v>29</v>
      </c>
      <c r="K3182" t="s">
        <v>6764</v>
      </c>
      <c r="L3182">
        <v>45000000</v>
      </c>
      <c r="M3182">
        <v>1994</v>
      </c>
      <c r="N3182">
        <v>5.4</v>
      </c>
      <c r="O3182">
        <f>Table1[[#This Row],[gross]]-Table1[[#This Row],[budget]]</f>
        <v>12362581</v>
      </c>
    </row>
    <row r="3183" spans="1:15" x14ac:dyDescent="0.3">
      <c r="A3183" t="s">
        <v>3836</v>
      </c>
      <c r="B3183">
        <v>108</v>
      </c>
      <c r="C3183">
        <v>103</v>
      </c>
      <c r="D3183">
        <v>22160085</v>
      </c>
      <c r="E3183" t="s">
        <v>626</v>
      </c>
      <c r="F3183" t="s">
        <v>2171</v>
      </c>
      <c r="G3183" t="s">
        <v>6765</v>
      </c>
      <c r="H3183">
        <v>16747</v>
      </c>
      <c r="I3183">
        <v>349</v>
      </c>
      <c r="J3183" t="s">
        <v>29</v>
      </c>
      <c r="K3183" t="s">
        <v>30</v>
      </c>
      <c r="L3183">
        <v>10600000</v>
      </c>
      <c r="M3183">
        <v>2002</v>
      </c>
      <c r="N3183">
        <v>5.4</v>
      </c>
      <c r="O3183">
        <f>Table1[[#This Row],[gross]]-Table1[[#This Row],[budget]]</f>
        <v>11560085</v>
      </c>
    </row>
    <row r="3184" spans="1:15" x14ac:dyDescent="0.3">
      <c r="A3184" t="s">
        <v>4411</v>
      </c>
      <c r="B3184">
        <v>252</v>
      </c>
      <c r="C3184">
        <v>94</v>
      </c>
      <c r="D3184">
        <v>17544812</v>
      </c>
      <c r="E3184" t="s">
        <v>626</v>
      </c>
      <c r="F3184" t="s">
        <v>3757</v>
      </c>
      <c r="G3184" t="s">
        <v>6766</v>
      </c>
      <c r="H3184">
        <v>69989</v>
      </c>
      <c r="I3184">
        <v>384</v>
      </c>
      <c r="J3184" t="s">
        <v>29</v>
      </c>
      <c r="K3184" t="s">
        <v>30</v>
      </c>
      <c r="L3184">
        <v>10000000</v>
      </c>
      <c r="M3184">
        <v>2007</v>
      </c>
      <c r="N3184">
        <v>5.4</v>
      </c>
      <c r="O3184">
        <f>Table1[[#This Row],[gross]]-Table1[[#This Row],[budget]]</f>
        <v>7544812</v>
      </c>
    </row>
    <row r="3185" spans="1:15" x14ac:dyDescent="0.3">
      <c r="A3185" t="s">
        <v>4086</v>
      </c>
      <c r="B3185">
        <v>228</v>
      </c>
      <c r="C3185">
        <v>103</v>
      </c>
      <c r="D3185">
        <v>40687294</v>
      </c>
      <c r="E3185" t="s">
        <v>1536</v>
      </c>
      <c r="F3185" t="s">
        <v>2512</v>
      </c>
      <c r="G3185" t="s">
        <v>6767</v>
      </c>
      <c r="H3185">
        <v>107772</v>
      </c>
      <c r="I3185">
        <v>398</v>
      </c>
      <c r="J3185" t="s">
        <v>29</v>
      </c>
      <c r="K3185" t="s">
        <v>442</v>
      </c>
      <c r="L3185">
        <v>35000000</v>
      </c>
      <c r="M3185">
        <v>2008</v>
      </c>
      <c r="N3185">
        <v>5.4</v>
      </c>
      <c r="O3185">
        <f>Table1[[#This Row],[gross]]-Table1[[#This Row],[budget]]</f>
        <v>5687294</v>
      </c>
    </row>
    <row r="3186" spans="1:15" x14ac:dyDescent="0.3">
      <c r="A3186" t="s">
        <v>4776</v>
      </c>
      <c r="B3186">
        <v>67</v>
      </c>
      <c r="C3186">
        <v>84</v>
      </c>
      <c r="D3186">
        <v>11860839</v>
      </c>
      <c r="E3186" t="s">
        <v>232</v>
      </c>
      <c r="F3186" t="s">
        <v>6768</v>
      </c>
      <c r="G3186" t="s">
        <v>6769</v>
      </c>
      <c r="H3186">
        <v>5156</v>
      </c>
      <c r="I3186">
        <v>21</v>
      </c>
      <c r="J3186" t="s">
        <v>29</v>
      </c>
      <c r="K3186" t="s">
        <v>30</v>
      </c>
      <c r="L3186">
        <v>9000000</v>
      </c>
      <c r="M3186">
        <v>2011</v>
      </c>
      <c r="N3186">
        <v>5.4</v>
      </c>
      <c r="O3186">
        <f>Table1[[#This Row],[gross]]-Table1[[#This Row],[budget]]</f>
        <v>2860839</v>
      </c>
    </row>
    <row r="3187" spans="1:15" x14ac:dyDescent="0.3">
      <c r="A3187" t="s">
        <v>3886</v>
      </c>
      <c r="B3187">
        <v>44</v>
      </c>
      <c r="C3187">
        <v>95</v>
      </c>
      <c r="D3187">
        <v>37788228</v>
      </c>
      <c r="E3187" t="s">
        <v>676</v>
      </c>
      <c r="F3187" t="s">
        <v>2776</v>
      </c>
      <c r="G3187" t="s">
        <v>6770</v>
      </c>
      <c r="H3187">
        <v>15046</v>
      </c>
      <c r="I3187">
        <v>80</v>
      </c>
      <c r="J3187" t="s">
        <v>29</v>
      </c>
      <c r="K3187" t="s">
        <v>30</v>
      </c>
      <c r="L3187">
        <v>35200000</v>
      </c>
      <c r="M3187">
        <v>2003</v>
      </c>
      <c r="N3187">
        <v>5.4</v>
      </c>
      <c r="O3187">
        <f>Table1[[#This Row],[gross]]-Table1[[#This Row],[budget]]</f>
        <v>2588228</v>
      </c>
    </row>
    <row r="3188" spans="1:15" x14ac:dyDescent="0.3">
      <c r="A3188" t="s">
        <v>4267</v>
      </c>
      <c r="B3188">
        <v>83</v>
      </c>
      <c r="C3188">
        <v>104</v>
      </c>
      <c r="D3188">
        <v>10106233</v>
      </c>
      <c r="E3188" t="s">
        <v>73</v>
      </c>
      <c r="F3188" t="s">
        <v>6771</v>
      </c>
      <c r="G3188" t="s">
        <v>6772</v>
      </c>
      <c r="H3188">
        <v>12702</v>
      </c>
      <c r="I3188">
        <v>32</v>
      </c>
      <c r="J3188" t="s">
        <v>29</v>
      </c>
      <c r="K3188" t="s">
        <v>30</v>
      </c>
      <c r="L3188">
        <v>8000000</v>
      </c>
      <c r="M3188">
        <v>2011</v>
      </c>
      <c r="N3188">
        <v>5.4</v>
      </c>
      <c r="O3188">
        <f>Table1[[#This Row],[gross]]-Table1[[#This Row],[budget]]</f>
        <v>2106233</v>
      </c>
    </row>
    <row r="3189" spans="1:15" x14ac:dyDescent="0.3">
      <c r="A3189" t="s">
        <v>4411</v>
      </c>
      <c r="B3189">
        <v>285</v>
      </c>
      <c r="C3189">
        <v>100</v>
      </c>
      <c r="D3189">
        <v>7186670</v>
      </c>
      <c r="E3189" t="s">
        <v>6773</v>
      </c>
      <c r="F3189" t="s">
        <v>4719</v>
      </c>
      <c r="G3189" t="s">
        <v>6774</v>
      </c>
      <c r="H3189">
        <v>21468</v>
      </c>
      <c r="I3189">
        <v>164</v>
      </c>
      <c r="J3189" t="s">
        <v>29</v>
      </c>
      <c r="K3189" t="s">
        <v>30</v>
      </c>
      <c r="L3189">
        <v>6000000</v>
      </c>
      <c r="M3189">
        <v>2013</v>
      </c>
      <c r="N3189">
        <v>5.4</v>
      </c>
      <c r="O3189">
        <f>Table1[[#This Row],[gross]]-Table1[[#This Row],[budget]]</f>
        <v>1186670</v>
      </c>
    </row>
    <row r="3190" spans="1:15" x14ac:dyDescent="0.3">
      <c r="A3190" t="s">
        <v>4552</v>
      </c>
      <c r="B3190">
        <v>208</v>
      </c>
      <c r="C3190">
        <v>107</v>
      </c>
      <c r="D3190">
        <v>15608545</v>
      </c>
      <c r="E3190" t="s">
        <v>533</v>
      </c>
      <c r="F3190" t="s">
        <v>3940</v>
      </c>
      <c r="G3190" t="s">
        <v>6775</v>
      </c>
      <c r="H3190">
        <v>53471</v>
      </c>
      <c r="I3190">
        <v>224</v>
      </c>
      <c r="J3190" t="s">
        <v>29</v>
      </c>
      <c r="K3190" t="s">
        <v>30</v>
      </c>
      <c r="L3190">
        <v>15000000</v>
      </c>
      <c r="M3190">
        <v>2012</v>
      </c>
      <c r="N3190">
        <v>5.4</v>
      </c>
      <c r="O3190">
        <f>Table1[[#This Row],[gross]]-Table1[[#This Row],[budget]]</f>
        <v>608545</v>
      </c>
    </row>
    <row r="3191" spans="1:15" x14ac:dyDescent="0.3">
      <c r="A3191" t="s">
        <v>4957</v>
      </c>
      <c r="B3191">
        <v>81</v>
      </c>
      <c r="C3191">
        <v>94</v>
      </c>
      <c r="D3191">
        <v>60573641</v>
      </c>
      <c r="E3191" t="s">
        <v>1669</v>
      </c>
      <c r="F3191" t="s">
        <v>2714</v>
      </c>
      <c r="G3191" t="s">
        <v>6776</v>
      </c>
      <c r="H3191">
        <v>68406</v>
      </c>
      <c r="I3191">
        <v>162</v>
      </c>
      <c r="J3191" t="s">
        <v>29</v>
      </c>
      <c r="K3191" t="s">
        <v>30</v>
      </c>
      <c r="L3191">
        <v>60000000</v>
      </c>
      <c r="M3191">
        <v>1996</v>
      </c>
      <c r="N3191">
        <v>5.4</v>
      </c>
      <c r="O3191">
        <f>Table1[[#This Row],[gross]]-Table1[[#This Row],[budget]]</f>
        <v>573641</v>
      </c>
    </row>
    <row r="3192" spans="1:15" x14ac:dyDescent="0.3">
      <c r="A3192" t="s">
        <v>4609</v>
      </c>
      <c r="B3192">
        <v>49</v>
      </c>
      <c r="C3192">
        <v>87</v>
      </c>
      <c r="D3192">
        <v>3071947</v>
      </c>
      <c r="E3192" t="s">
        <v>2312</v>
      </c>
      <c r="F3192" t="s">
        <v>5398</v>
      </c>
      <c r="G3192" t="s">
        <v>6777</v>
      </c>
      <c r="H3192">
        <v>18711</v>
      </c>
      <c r="I3192">
        <v>183</v>
      </c>
      <c r="J3192" t="s">
        <v>29</v>
      </c>
      <c r="K3192" t="s">
        <v>30</v>
      </c>
      <c r="L3192">
        <v>3500000</v>
      </c>
      <c r="M3192">
        <v>1999</v>
      </c>
      <c r="N3192">
        <v>5.4</v>
      </c>
      <c r="O3192">
        <f>Table1[[#This Row],[gross]]-Table1[[#This Row],[budget]]</f>
        <v>-428053</v>
      </c>
    </row>
    <row r="3193" spans="1:15" x14ac:dyDescent="0.3">
      <c r="A3193" t="s">
        <v>1072</v>
      </c>
      <c r="B3193">
        <v>254</v>
      </c>
      <c r="C3193">
        <v>102</v>
      </c>
      <c r="D3193">
        <v>1821983</v>
      </c>
      <c r="E3193" t="s">
        <v>6778</v>
      </c>
      <c r="F3193" t="s">
        <v>482</v>
      </c>
      <c r="G3193" t="s">
        <v>6779</v>
      </c>
      <c r="H3193">
        <v>31089</v>
      </c>
      <c r="I3193">
        <v>261</v>
      </c>
      <c r="J3193" t="s">
        <v>29</v>
      </c>
      <c r="K3193" t="s">
        <v>30</v>
      </c>
      <c r="L3193">
        <v>3000000</v>
      </c>
      <c r="M3193">
        <v>2014</v>
      </c>
      <c r="N3193">
        <v>5.4</v>
      </c>
      <c r="O3193">
        <f>Table1[[#This Row],[gross]]-Table1[[#This Row],[budget]]</f>
        <v>-1178017</v>
      </c>
    </row>
    <row r="3194" spans="1:15" x14ac:dyDescent="0.3">
      <c r="A3194" t="s">
        <v>4585</v>
      </c>
      <c r="B3194">
        <v>9</v>
      </c>
      <c r="C3194">
        <v>96</v>
      </c>
      <c r="D3194">
        <v>703</v>
      </c>
      <c r="E3194" t="s">
        <v>73</v>
      </c>
      <c r="F3194" t="s">
        <v>6195</v>
      </c>
      <c r="G3194" t="s">
        <v>6780</v>
      </c>
      <c r="H3194">
        <v>480</v>
      </c>
      <c r="I3194">
        <v>21</v>
      </c>
      <c r="J3194" t="s">
        <v>29</v>
      </c>
      <c r="K3194" t="s">
        <v>30</v>
      </c>
      <c r="L3194">
        <v>1500000</v>
      </c>
      <c r="M3194">
        <v>2001</v>
      </c>
      <c r="N3194">
        <v>5.4</v>
      </c>
      <c r="O3194">
        <f>Table1[[#This Row],[gross]]-Table1[[#This Row],[budget]]</f>
        <v>-1499297</v>
      </c>
    </row>
    <row r="3195" spans="1:15" x14ac:dyDescent="0.3">
      <c r="A3195" t="s">
        <v>4954</v>
      </c>
      <c r="B3195">
        <v>51</v>
      </c>
      <c r="C3195">
        <v>94</v>
      </c>
      <c r="D3195">
        <v>33357476</v>
      </c>
      <c r="E3195" t="s">
        <v>6781</v>
      </c>
      <c r="F3195" t="s">
        <v>2053</v>
      </c>
      <c r="G3195" t="s">
        <v>6782</v>
      </c>
      <c r="H3195">
        <v>7392</v>
      </c>
      <c r="I3195">
        <v>53</v>
      </c>
      <c r="J3195" t="s">
        <v>29</v>
      </c>
      <c r="K3195" t="s">
        <v>30</v>
      </c>
      <c r="L3195">
        <v>35000000</v>
      </c>
      <c r="M3195">
        <v>2001</v>
      </c>
      <c r="N3195">
        <v>5.4</v>
      </c>
      <c r="O3195">
        <f>Table1[[#This Row],[gross]]-Table1[[#This Row],[budget]]</f>
        <v>-1642524</v>
      </c>
    </row>
    <row r="3196" spans="1:15" x14ac:dyDescent="0.3">
      <c r="A3196" t="s">
        <v>394</v>
      </c>
      <c r="B3196">
        <v>22</v>
      </c>
      <c r="C3196">
        <v>111</v>
      </c>
      <c r="D3196">
        <v>2580</v>
      </c>
      <c r="E3196" t="s">
        <v>257</v>
      </c>
      <c r="F3196" t="s">
        <v>1921</v>
      </c>
      <c r="G3196" t="s">
        <v>6783</v>
      </c>
      <c r="H3196">
        <v>1618</v>
      </c>
      <c r="I3196">
        <v>40</v>
      </c>
      <c r="J3196" t="s">
        <v>29</v>
      </c>
      <c r="K3196" t="s">
        <v>30</v>
      </c>
      <c r="L3196">
        <v>1650000</v>
      </c>
      <c r="M3196">
        <v>2003</v>
      </c>
      <c r="N3196">
        <v>5.4</v>
      </c>
      <c r="O3196">
        <f>Table1[[#This Row],[gross]]-Table1[[#This Row],[budget]]</f>
        <v>-1647420</v>
      </c>
    </row>
    <row r="3197" spans="1:15" x14ac:dyDescent="0.3">
      <c r="A3197" t="s">
        <v>4591</v>
      </c>
      <c r="B3197">
        <v>53</v>
      </c>
      <c r="C3197">
        <v>93</v>
      </c>
      <c r="D3197">
        <v>10198766</v>
      </c>
      <c r="E3197" t="s">
        <v>676</v>
      </c>
      <c r="F3197" t="s">
        <v>1791</v>
      </c>
      <c r="G3197" t="s">
        <v>6784</v>
      </c>
      <c r="H3197">
        <v>12007</v>
      </c>
      <c r="I3197">
        <v>105</v>
      </c>
      <c r="J3197" t="s">
        <v>29</v>
      </c>
      <c r="K3197" t="s">
        <v>30</v>
      </c>
      <c r="L3197">
        <v>12000000</v>
      </c>
      <c r="M3197">
        <v>2002</v>
      </c>
      <c r="N3197">
        <v>5.4</v>
      </c>
      <c r="O3197">
        <f>Table1[[#This Row],[gross]]-Table1[[#This Row],[budget]]</f>
        <v>-1801234</v>
      </c>
    </row>
    <row r="3198" spans="1:15" x14ac:dyDescent="0.3">
      <c r="A3198" t="s">
        <v>1511</v>
      </c>
      <c r="B3198">
        <v>31</v>
      </c>
      <c r="C3198">
        <v>106</v>
      </c>
      <c r="D3198">
        <v>399793</v>
      </c>
      <c r="E3198" t="s">
        <v>92</v>
      </c>
      <c r="F3198" t="s">
        <v>421</v>
      </c>
      <c r="G3198" t="s">
        <v>6785</v>
      </c>
      <c r="H3198">
        <v>2877</v>
      </c>
      <c r="I3198">
        <v>70</v>
      </c>
      <c r="J3198" t="s">
        <v>29</v>
      </c>
      <c r="K3198" t="s">
        <v>30</v>
      </c>
      <c r="L3198">
        <v>4000000</v>
      </c>
      <c r="M3198">
        <v>1999</v>
      </c>
      <c r="N3198">
        <v>5.4</v>
      </c>
      <c r="O3198">
        <f>Table1[[#This Row],[gross]]-Table1[[#This Row],[budget]]</f>
        <v>-3600207</v>
      </c>
    </row>
    <row r="3199" spans="1:15" x14ac:dyDescent="0.3">
      <c r="A3199" t="s">
        <v>3082</v>
      </c>
      <c r="B3199">
        <v>61</v>
      </c>
      <c r="C3199">
        <v>86</v>
      </c>
      <c r="D3199">
        <v>10397365</v>
      </c>
      <c r="E3199" t="s">
        <v>6786</v>
      </c>
      <c r="F3199" t="s">
        <v>6787</v>
      </c>
      <c r="G3199" t="s">
        <v>6788</v>
      </c>
      <c r="H3199">
        <v>11693</v>
      </c>
      <c r="I3199">
        <v>104</v>
      </c>
      <c r="J3199" t="s">
        <v>29</v>
      </c>
      <c r="K3199" t="s">
        <v>30</v>
      </c>
      <c r="L3199">
        <v>14000000</v>
      </c>
      <c r="M3199">
        <v>2001</v>
      </c>
      <c r="N3199">
        <v>5.4</v>
      </c>
      <c r="O3199">
        <f>Table1[[#This Row],[gross]]-Table1[[#This Row],[budget]]</f>
        <v>-3602635</v>
      </c>
    </row>
    <row r="3200" spans="1:15" x14ac:dyDescent="0.3">
      <c r="A3200" t="s">
        <v>4957</v>
      </c>
      <c r="B3200">
        <v>97</v>
      </c>
      <c r="C3200">
        <v>94</v>
      </c>
      <c r="D3200">
        <v>24268828</v>
      </c>
      <c r="E3200" t="s">
        <v>6789</v>
      </c>
      <c r="F3200" t="s">
        <v>1372</v>
      </c>
      <c r="G3200" t="s">
        <v>6790</v>
      </c>
      <c r="H3200">
        <v>29971</v>
      </c>
      <c r="I3200">
        <v>71</v>
      </c>
      <c r="J3200" t="s">
        <v>29</v>
      </c>
      <c r="K3200" t="s">
        <v>30</v>
      </c>
      <c r="L3200">
        <v>28000000</v>
      </c>
      <c r="M3200">
        <v>2010</v>
      </c>
      <c r="N3200">
        <v>5.4</v>
      </c>
      <c r="O3200">
        <f>Table1[[#This Row],[gross]]-Table1[[#This Row],[budget]]</f>
        <v>-3731172</v>
      </c>
    </row>
    <row r="3201" spans="1:15" x14ac:dyDescent="0.3">
      <c r="A3201" t="s">
        <v>2993</v>
      </c>
      <c r="B3201">
        <v>291</v>
      </c>
      <c r="C3201">
        <v>100</v>
      </c>
      <c r="D3201">
        <v>37652565</v>
      </c>
      <c r="E3201" t="s">
        <v>3169</v>
      </c>
      <c r="F3201" t="s">
        <v>1482</v>
      </c>
      <c r="G3201" t="s">
        <v>6791</v>
      </c>
      <c r="H3201">
        <v>91151</v>
      </c>
      <c r="I3201">
        <v>283</v>
      </c>
      <c r="J3201" t="s">
        <v>29</v>
      </c>
      <c r="K3201" t="s">
        <v>30</v>
      </c>
      <c r="L3201">
        <v>42000000</v>
      </c>
      <c r="M3201">
        <v>2011</v>
      </c>
      <c r="N3201">
        <v>5.4</v>
      </c>
      <c r="O3201">
        <f>Table1[[#This Row],[gross]]-Table1[[#This Row],[budget]]</f>
        <v>-4347435</v>
      </c>
    </row>
    <row r="3202" spans="1:15" x14ac:dyDescent="0.3">
      <c r="A3202" t="s">
        <v>4611</v>
      </c>
      <c r="B3202">
        <v>77</v>
      </c>
      <c r="C3202">
        <v>86</v>
      </c>
      <c r="D3202">
        <v>9402410</v>
      </c>
      <c r="E3202" t="s">
        <v>1929</v>
      </c>
      <c r="F3202" t="s">
        <v>6792</v>
      </c>
      <c r="G3202" t="s">
        <v>6793</v>
      </c>
      <c r="H3202">
        <v>11233</v>
      </c>
      <c r="I3202">
        <v>32</v>
      </c>
      <c r="J3202" t="s">
        <v>29</v>
      </c>
      <c r="K3202" t="s">
        <v>30</v>
      </c>
      <c r="L3202">
        <v>14000000</v>
      </c>
      <c r="M3202">
        <v>2012</v>
      </c>
      <c r="N3202">
        <v>5.4</v>
      </c>
      <c r="O3202">
        <f>Table1[[#This Row],[gross]]-Table1[[#This Row],[budget]]</f>
        <v>-4597590</v>
      </c>
    </row>
    <row r="3203" spans="1:15" x14ac:dyDescent="0.3">
      <c r="A3203" t="s">
        <v>4588</v>
      </c>
      <c r="B3203">
        <v>70</v>
      </c>
      <c r="C3203">
        <v>94</v>
      </c>
      <c r="D3203">
        <v>3034181</v>
      </c>
      <c r="E3203" t="s">
        <v>342</v>
      </c>
      <c r="F3203" t="s">
        <v>6794</v>
      </c>
      <c r="G3203" t="s">
        <v>6795</v>
      </c>
      <c r="H3203">
        <v>13622</v>
      </c>
      <c r="I3203">
        <v>128</v>
      </c>
      <c r="J3203" t="s">
        <v>29</v>
      </c>
      <c r="K3203" t="s">
        <v>200</v>
      </c>
      <c r="L3203">
        <v>11000000</v>
      </c>
      <c r="M3203">
        <v>2002</v>
      </c>
      <c r="N3203">
        <v>5.4</v>
      </c>
      <c r="O3203">
        <f>Table1[[#This Row],[gross]]-Table1[[#This Row],[budget]]</f>
        <v>-7965819</v>
      </c>
    </row>
    <row r="3204" spans="1:15" x14ac:dyDescent="0.3">
      <c r="A3204" t="s">
        <v>4601</v>
      </c>
      <c r="B3204">
        <v>47</v>
      </c>
      <c r="C3204">
        <v>92</v>
      </c>
      <c r="D3204">
        <v>50024083</v>
      </c>
      <c r="E3204" t="s">
        <v>175</v>
      </c>
      <c r="F3204" t="s">
        <v>3388</v>
      </c>
      <c r="G3204" t="s">
        <v>6796</v>
      </c>
      <c r="H3204">
        <v>35918</v>
      </c>
      <c r="I3204">
        <v>126</v>
      </c>
      <c r="J3204" t="s">
        <v>29</v>
      </c>
      <c r="K3204" t="s">
        <v>30</v>
      </c>
      <c r="L3204">
        <v>60000000</v>
      </c>
      <c r="M3204">
        <v>1995</v>
      </c>
      <c r="N3204">
        <v>5.4</v>
      </c>
      <c r="O3204">
        <f>Table1[[#This Row],[gross]]-Table1[[#This Row],[budget]]</f>
        <v>-9975917</v>
      </c>
    </row>
    <row r="3205" spans="1:15" x14ac:dyDescent="0.3">
      <c r="A3205" t="s">
        <v>4566</v>
      </c>
      <c r="B3205">
        <v>50</v>
      </c>
      <c r="C3205">
        <v>101</v>
      </c>
      <c r="D3205">
        <v>14095303</v>
      </c>
      <c r="E3205" t="s">
        <v>4168</v>
      </c>
      <c r="F3205" t="s">
        <v>6287</v>
      </c>
      <c r="G3205" t="s">
        <v>6797</v>
      </c>
      <c r="H3205">
        <v>15814</v>
      </c>
      <c r="I3205">
        <v>68</v>
      </c>
      <c r="J3205" t="s">
        <v>29</v>
      </c>
      <c r="K3205" t="s">
        <v>30</v>
      </c>
      <c r="L3205">
        <v>25000000</v>
      </c>
      <c r="M3205">
        <v>1996</v>
      </c>
      <c r="N3205">
        <v>5.4</v>
      </c>
      <c r="O3205">
        <f>Table1[[#This Row],[gross]]-Table1[[#This Row],[budget]]</f>
        <v>-10904697</v>
      </c>
    </row>
    <row r="3206" spans="1:15" x14ac:dyDescent="0.3">
      <c r="A3206" t="s">
        <v>4752</v>
      </c>
      <c r="B3206">
        <v>13</v>
      </c>
      <c r="C3206">
        <v>98</v>
      </c>
      <c r="D3206">
        <v>8500000</v>
      </c>
      <c r="E3206" t="s">
        <v>676</v>
      </c>
      <c r="F3206" t="s">
        <v>6302</v>
      </c>
      <c r="G3206" t="s">
        <v>6798</v>
      </c>
      <c r="H3206">
        <v>2061</v>
      </c>
      <c r="I3206">
        <v>34</v>
      </c>
      <c r="J3206" t="s">
        <v>29</v>
      </c>
      <c r="K3206" t="s">
        <v>30</v>
      </c>
      <c r="L3206">
        <v>20000000</v>
      </c>
      <c r="M3206">
        <v>1981</v>
      </c>
      <c r="N3206">
        <v>5.4</v>
      </c>
      <c r="O3206">
        <f>Table1[[#This Row],[gross]]-Table1[[#This Row],[budget]]</f>
        <v>-11500000</v>
      </c>
    </row>
    <row r="3207" spans="1:15" x14ac:dyDescent="0.3">
      <c r="A3207" t="s">
        <v>4546</v>
      </c>
      <c r="B3207">
        <v>24</v>
      </c>
      <c r="C3207">
        <v>111</v>
      </c>
      <c r="D3207">
        <v>6462576</v>
      </c>
      <c r="E3207" t="s">
        <v>92</v>
      </c>
      <c r="F3207" t="s">
        <v>6799</v>
      </c>
      <c r="G3207" t="s">
        <v>6800</v>
      </c>
      <c r="H3207">
        <v>1449</v>
      </c>
      <c r="I3207">
        <v>30</v>
      </c>
      <c r="J3207" t="s">
        <v>29</v>
      </c>
      <c r="K3207" t="s">
        <v>30</v>
      </c>
      <c r="L3207">
        <v>18500000</v>
      </c>
      <c r="M3207">
        <v>2016</v>
      </c>
      <c r="N3207">
        <v>5.4</v>
      </c>
      <c r="O3207">
        <f>Table1[[#This Row],[gross]]-Table1[[#This Row],[budget]]</f>
        <v>-12037424</v>
      </c>
    </row>
    <row r="3208" spans="1:15" x14ac:dyDescent="0.3">
      <c r="A3208" t="s">
        <v>4578</v>
      </c>
      <c r="B3208">
        <v>181</v>
      </c>
      <c r="C3208">
        <v>99</v>
      </c>
      <c r="D3208">
        <v>17266505</v>
      </c>
      <c r="E3208" t="s">
        <v>6550</v>
      </c>
      <c r="F3208" t="s">
        <v>740</v>
      </c>
      <c r="G3208" t="s">
        <v>6801</v>
      </c>
      <c r="H3208">
        <v>43764</v>
      </c>
      <c r="I3208">
        <v>291</v>
      </c>
      <c r="J3208" t="s">
        <v>29</v>
      </c>
      <c r="K3208" t="s">
        <v>30</v>
      </c>
      <c r="L3208">
        <v>30000000</v>
      </c>
      <c r="M3208">
        <v>2002</v>
      </c>
      <c r="N3208">
        <v>5.4</v>
      </c>
      <c r="O3208">
        <f>Table1[[#This Row],[gross]]-Table1[[#This Row],[budget]]</f>
        <v>-12733495</v>
      </c>
    </row>
    <row r="3209" spans="1:15" x14ac:dyDescent="0.3">
      <c r="A3209" t="s">
        <v>4044</v>
      </c>
      <c r="B3209">
        <v>73</v>
      </c>
      <c r="C3209">
        <v>124</v>
      </c>
      <c r="D3209">
        <v>8427204</v>
      </c>
      <c r="E3209" t="s">
        <v>1624</v>
      </c>
      <c r="F3209" t="s">
        <v>1057</v>
      </c>
      <c r="G3209" t="s">
        <v>6802</v>
      </c>
      <c r="H3209">
        <v>10100</v>
      </c>
      <c r="I3209">
        <v>59</v>
      </c>
      <c r="J3209" t="s">
        <v>29</v>
      </c>
      <c r="K3209" t="s">
        <v>30</v>
      </c>
      <c r="L3209">
        <v>24000000</v>
      </c>
      <c r="M3209">
        <v>1999</v>
      </c>
      <c r="N3209">
        <v>5.4</v>
      </c>
      <c r="O3209">
        <f>Table1[[#This Row],[gross]]-Table1[[#This Row],[budget]]</f>
        <v>-15572796</v>
      </c>
    </row>
    <row r="3210" spans="1:15" x14ac:dyDescent="0.3">
      <c r="A3210" t="s">
        <v>917</v>
      </c>
      <c r="B3210">
        <v>138</v>
      </c>
      <c r="C3210">
        <v>105</v>
      </c>
      <c r="D3210">
        <v>20991497</v>
      </c>
      <c r="E3210" t="s">
        <v>699</v>
      </c>
      <c r="F3210" t="s">
        <v>490</v>
      </c>
      <c r="G3210" t="s">
        <v>6803</v>
      </c>
      <c r="H3210">
        <v>39778</v>
      </c>
      <c r="I3210">
        <v>172</v>
      </c>
      <c r="J3210" t="s">
        <v>29</v>
      </c>
      <c r="K3210" t="s">
        <v>30</v>
      </c>
      <c r="L3210">
        <v>37000000</v>
      </c>
      <c r="M3210">
        <v>2015</v>
      </c>
      <c r="N3210">
        <v>5.4</v>
      </c>
      <c r="O3210">
        <f>Table1[[#This Row],[gross]]-Table1[[#This Row],[budget]]</f>
        <v>-16008503</v>
      </c>
    </row>
    <row r="3211" spans="1:15" x14ac:dyDescent="0.3">
      <c r="A3211" t="s">
        <v>917</v>
      </c>
      <c r="B3211">
        <v>138</v>
      </c>
      <c r="C3211">
        <v>105</v>
      </c>
      <c r="D3211">
        <v>20991497</v>
      </c>
      <c r="E3211" t="s">
        <v>699</v>
      </c>
      <c r="F3211" t="s">
        <v>490</v>
      </c>
      <c r="G3211" t="s">
        <v>6803</v>
      </c>
      <c r="H3211">
        <v>39782</v>
      </c>
      <c r="I3211">
        <v>172</v>
      </c>
      <c r="J3211" t="s">
        <v>29</v>
      </c>
      <c r="K3211" t="s">
        <v>30</v>
      </c>
      <c r="L3211">
        <v>37000000</v>
      </c>
      <c r="M3211">
        <v>2015</v>
      </c>
      <c r="N3211">
        <v>5.4</v>
      </c>
      <c r="O3211">
        <f>Table1[[#This Row],[gross]]-Table1[[#This Row],[budget]]</f>
        <v>-16008503</v>
      </c>
    </row>
    <row r="3212" spans="1:15" x14ac:dyDescent="0.3">
      <c r="A3212" t="s">
        <v>1881</v>
      </c>
      <c r="B3212">
        <v>92</v>
      </c>
      <c r="C3212">
        <v>110</v>
      </c>
      <c r="D3212">
        <v>263365</v>
      </c>
      <c r="E3212" t="s">
        <v>1585</v>
      </c>
      <c r="F3212" t="s">
        <v>192</v>
      </c>
      <c r="G3212" t="s">
        <v>6804</v>
      </c>
      <c r="H3212">
        <v>6147</v>
      </c>
      <c r="I3212">
        <v>36</v>
      </c>
      <c r="J3212" t="s">
        <v>29</v>
      </c>
      <c r="K3212" t="s">
        <v>30</v>
      </c>
      <c r="L3212">
        <v>20000000</v>
      </c>
      <c r="M3212">
        <v>2010</v>
      </c>
      <c r="N3212">
        <v>5.4</v>
      </c>
      <c r="O3212">
        <f>Table1[[#This Row],[gross]]-Table1[[#This Row],[budget]]</f>
        <v>-19736635</v>
      </c>
    </row>
    <row r="3213" spans="1:15" x14ac:dyDescent="0.3">
      <c r="A3213" t="s">
        <v>4541</v>
      </c>
      <c r="B3213">
        <v>82</v>
      </c>
      <c r="C3213">
        <v>86</v>
      </c>
      <c r="D3213">
        <v>25200412</v>
      </c>
      <c r="E3213" t="s">
        <v>6805</v>
      </c>
      <c r="F3213" t="s">
        <v>6806</v>
      </c>
      <c r="G3213" t="s">
        <v>6807</v>
      </c>
      <c r="H3213">
        <v>16580</v>
      </c>
      <c r="I3213">
        <v>55</v>
      </c>
      <c r="J3213" t="s">
        <v>29</v>
      </c>
      <c r="K3213" t="s">
        <v>30</v>
      </c>
      <c r="L3213">
        <v>45000000</v>
      </c>
      <c r="M3213">
        <v>2009</v>
      </c>
      <c r="N3213">
        <v>5.4</v>
      </c>
      <c r="O3213">
        <f>Table1[[#This Row],[gross]]-Table1[[#This Row],[budget]]</f>
        <v>-19799588</v>
      </c>
    </row>
    <row r="3214" spans="1:15" x14ac:dyDescent="0.3">
      <c r="A3214" t="s">
        <v>4290</v>
      </c>
      <c r="B3214">
        <v>21</v>
      </c>
      <c r="C3214">
        <v>89</v>
      </c>
      <c r="D3214">
        <v>8119205</v>
      </c>
      <c r="E3214" t="s">
        <v>4122</v>
      </c>
      <c r="F3214" t="s">
        <v>6808</v>
      </c>
      <c r="G3214" t="s">
        <v>6809</v>
      </c>
      <c r="H3214">
        <v>4288</v>
      </c>
      <c r="I3214">
        <v>21</v>
      </c>
      <c r="J3214" t="s">
        <v>29</v>
      </c>
      <c r="K3214" t="s">
        <v>30</v>
      </c>
      <c r="L3214">
        <v>28000000</v>
      </c>
      <c r="M3214">
        <v>1997</v>
      </c>
      <c r="N3214">
        <v>5.4</v>
      </c>
      <c r="O3214">
        <f>Table1[[#This Row],[gross]]-Table1[[#This Row],[budget]]</f>
        <v>-19880795</v>
      </c>
    </row>
    <row r="3215" spans="1:15" x14ac:dyDescent="0.3">
      <c r="A3215" t="s">
        <v>1849</v>
      </c>
      <c r="B3215">
        <v>138</v>
      </c>
      <c r="C3215">
        <v>105</v>
      </c>
      <c r="D3215">
        <v>1796024</v>
      </c>
      <c r="E3215" t="s">
        <v>224</v>
      </c>
      <c r="F3215" t="s">
        <v>44</v>
      </c>
      <c r="G3215" t="s">
        <v>6810</v>
      </c>
      <c r="H3215">
        <v>34985</v>
      </c>
      <c r="I3215">
        <v>135</v>
      </c>
      <c r="J3215" t="s">
        <v>29</v>
      </c>
      <c r="K3215" t="s">
        <v>30</v>
      </c>
      <c r="L3215">
        <v>22000000</v>
      </c>
      <c r="M3215">
        <v>2010</v>
      </c>
      <c r="N3215">
        <v>5.4</v>
      </c>
      <c r="O3215">
        <f>Table1[[#This Row],[gross]]-Table1[[#This Row],[budget]]</f>
        <v>-20203976</v>
      </c>
    </row>
    <row r="3216" spans="1:15" x14ac:dyDescent="0.3">
      <c r="A3216" t="s">
        <v>2149</v>
      </c>
      <c r="B3216">
        <v>59</v>
      </c>
      <c r="C3216">
        <v>100</v>
      </c>
      <c r="D3216">
        <v>19118247</v>
      </c>
      <c r="E3216" t="s">
        <v>1259</v>
      </c>
      <c r="F3216" t="s">
        <v>6811</v>
      </c>
      <c r="G3216" t="s">
        <v>6812</v>
      </c>
      <c r="H3216">
        <v>19829</v>
      </c>
      <c r="I3216">
        <v>94</v>
      </c>
      <c r="J3216" t="s">
        <v>29</v>
      </c>
      <c r="K3216" t="s">
        <v>30</v>
      </c>
      <c r="L3216">
        <v>40000000</v>
      </c>
      <c r="M3216">
        <v>2005</v>
      </c>
      <c r="N3216">
        <v>5.4</v>
      </c>
      <c r="O3216">
        <f>Table1[[#This Row],[gross]]-Table1[[#This Row],[budget]]</f>
        <v>-20881753</v>
      </c>
    </row>
    <row r="3217" spans="1:15" x14ac:dyDescent="0.3">
      <c r="A3217" t="s">
        <v>3857</v>
      </c>
      <c r="B3217">
        <v>239</v>
      </c>
      <c r="C3217">
        <v>96</v>
      </c>
      <c r="D3217">
        <v>42345531</v>
      </c>
      <c r="E3217" t="s">
        <v>4075</v>
      </c>
      <c r="F3217" t="s">
        <v>1308</v>
      </c>
      <c r="G3217" t="s">
        <v>6813</v>
      </c>
      <c r="H3217">
        <v>104831</v>
      </c>
      <c r="I3217">
        <v>423</v>
      </c>
      <c r="J3217" t="s">
        <v>29</v>
      </c>
      <c r="K3217" t="s">
        <v>227</v>
      </c>
      <c r="L3217">
        <v>65000000</v>
      </c>
      <c r="M3217">
        <v>2012</v>
      </c>
      <c r="N3217">
        <v>5.4</v>
      </c>
      <c r="O3217">
        <f>Table1[[#This Row],[gross]]-Table1[[#This Row],[budget]]</f>
        <v>-22654469</v>
      </c>
    </row>
    <row r="3218" spans="1:15" x14ac:dyDescent="0.3">
      <c r="A3218" t="s">
        <v>4580</v>
      </c>
      <c r="B3218">
        <v>125</v>
      </c>
      <c r="C3218">
        <v>99</v>
      </c>
      <c r="D3218">
        <v>15279680</v>
      </c>
      <c r="E3218" t="s">
        <v>1576</v>
      </c>
      <c r="F3218" t="s">
        <v>1302</v>
      </c>
      <c r="G3218" t="s">
        <v>6814</v>
      </c>
      <c r="H3218">
        <v>48245</v>
      </c>
      <c r="I3218">
        <v>154</v>
      </c>
      <c r="J3218" t="s">
        <v>29</v>
      </c>
      <c r="K3218" t="s">
        <v>30</v>
      </c>
      <c r="L3218">
        <v>40000000</v>
      </c>
      <c r="M3218">
        <v>2008</v>
      </c>
      <c r="N3218">
        <v>5.4</v>
      </c>
      <c r="O3218">
        <f>Table1[[#This Row],[gross]]-Table1[[#This Row],[budget]]</f>
        <v>-24720320</v>
      </c>
    </row>
    <row r="3219" spans="1:15" x14ac:dyDescent="0.3">
      <c r="A3219" t="s">
        <v>3976</v>
      </c>
      <c r="B3219">
        <v>90</v>
      </c>
      <c r="C3219">
        <v>91</v>
      </c>
      <c r="D3219">
        <v>10214013</v>
      </c>
      <c r="E3219" t="s">
        <v>676</v>
      </c>
      <c r="F3219" t="s">
        <v>1729</v>
      </c>
      <c r="G3219" t="s">
        <v>6815</v>
      </c>
      <c r="H3219">
        <v>23072</v>
      </c>
      <c r="I3219">
        <v>89</v>
      </c>
      <c r="J3219" t="s">
        <v>29</v>
      </c>
      <c r="K3219" t="s">
        <v>30</v>
      </c>
      <c r="L3219">
        <v>35000000</v>
      </c>
      <c r="M3219">
        <v>2015</v>
      </c>
      <c r="N3219">
        <v>5.4</v>
      </c>
      <c r="O3219">
        <f>Table1[[#This Row],[gross]]-Table1[[#This Row],[budget]]</f>
        <v>-24785987</v>
      </c>
    </row>
    <row r="3220" spans="1:15" x14ac:dyDescent="0.3">
      <c r="A3220" t="s">
        <v>4575</v>
      </c>
      <c r="B3220">
        <v>28</v>
      </c>
      <c r="C3220">
        <v>100</v>
      </c>
      <c r="D3220">
        <v>4756</v>
      </c>
      <c r="E3220" t="s">
        <v>1674</v>
      </c>
      <c r="F3220" t="s">
        <v>1266</v>
      </c>
      <c r="G3220" t="s">
        <v>6816</v>
      </c>
      <c r="H3220">
        <v>4191</v>
      </c>
      <c r="I3220">
        <v>32</v>
      </c>
      <c r="J3220" t="s">
        <v>29</v>
      </c>
      <c r="K3220" t="s">
        <v>200</v>
      </c>
      <c r="L3220">
        <v>25000000</v>
      </c>
      <c r="M3220">
        <v>2013</v>
      </c>
      <c r="N3220">
        <v>5.4</v>
      </c>
      <c r="O3220">
        <f>Table1[[#This Row],[gross]]-Table1[[#This Row],[budget]]</f>
        <v>-24995244</v>
      </c>
    </row>
    <row r="3221" spans="1:15" x14ac:dyDescent="0.3">
      <c r="A3221" t="s">
        <v>3716</v>
      </c>
      <c r="B3221">
        <v>140</v>
      </c>
      <c r="C3221">
        <v>100</v>
      </c>
      <c r="D3221">
        <v>47000485</v>
      </c>
      <c r="E3221" t="s">
        <v>6817</v>
      </c>
      <c r="F3221" t="s">
        <v>5390</v>
      </c>
      <c r="G3221" t="s">
        <v>6818</v>
      </c>
      <c r="H3221">
        <v>72867</v>
      </c>
      <c r="I3221">
        <v>120</v>
      </c>
      <c r="J3221" t="s">
        <v>29</v>
      </c>
      <c r="K3221" t="s">
        <v>30</v>
      </c>
      <c r="L3221">
        <v>75000000</v>
      </c>
      <c r="M3221">
        <v>2010</v>
      </c>
      <c r="N3221">
        <v>5.4</v>
      </c>
      <c r="O3221">
        <f>Table1[[#This Row],[gross]]-Table1[[#This Row],[budget]]</f>
        <v>-27999515</v>
      </c>
    </row>
    <row r="3222" spans="1:15" x14ac:dyDescent="0.3">
      <c r="A3222" t="s">
        <v>3446</v>
      </c>
      <c r="B3222">
        <v>149</v>
      </c>
      <c r="C3222">
        <v>135</v>
      </c>
      <c r="D3222">
        <v>31111260</v>
      </c>
      <c r="E3222" t="s">
        <v>86</v>
      </c>
      <c r="F3222" t="s">
        <v>5366</v>
      </c>
      <c r="G3222" t="s">
        <v>6819</v>
      </c>
      <c r="H3222">
        <v>77029</v>
      </c>
      <c r="I3222">
        <v>466</v>
      </c>
      <c r="J3222" t="s">
        <v>29</v>
      </c>
      <c r="K3222" t="s">
        <v>30</v>
      </c>
      <c r="L3222">
        <v>60000000</v>
      </c>
      <c r="M3222">
        <v>2003</v>
      </c>
      <c r="N3222">
        <v>5.4</v>
      </c>
      <c r="O3222">
        <f>Table1[[#This Row],[gross]]-Table1[[#This Row],[budget]]</f>
        <v>-28888740</v>
      </c>
    </row>
    <row r="3223" spans="1:15" x14ac:dyDescent="0.3">
      <c r="A3223" t="s">
        <v>4564</v>
      </c>
      <c r="B3223">
        <v>90</v>
      </c>
      <c r="C3223">
        <v>102</v>
      </c>
      <c r="D3223">
        <v>5932060</v>
      </c>
      <c r="E3223" t="s">
        <v>6820</v>
      </c>
      <c r="F3223" t="s">
        <v>656</v>
      </c>
      <c r="G3223" t="s">
        <v>6821</v>
      </c>
      <c r="H3223">
        <v>29285</v>
      </c>
      <c r="I3223">
        <v>174</v>
      </c>
      <c r="J3223" t="s">
        <v>29</v>
      </c>
      <c r="K3223" t="s">
        <v>200</v>
      </c>
      <c r="L3223">
        <v>35000000</v>
      </c>
      <c r="M3223">
        <v>2007</v>
      </c>
      <c r="N3223">
        <v>5.4</v>
      </c>
      <c r="O3223">
        <f>Table1[[#This Row],[gross]]-Table1[[#This Row],[budget]]</f>
        <v>-29067940</v>
      </c>
    </row>
    <row r="3224" spans="1:15" x14ac:dyDescent="0.3">
      <c r="A3224" t="s">
        <v>4927</v>
      </c>
      <c r="B3224">
        <v>125</v>
      </c>
      <c r="C3224">
        <v>105</v>
      </c>
      <c r="D3224">
        <v>71017784</v>
      </c>
      <c r="E3224" t="s">
        <v>296</v>
      </c>
      <c r="F3224" t="s">
        <v>6822</v>
      </c>
      <c r="G3224" t="s">
        <v>6823</v>
      </c>
      <c r="H3224">
        <v>27257</v>
      </c>
      <c r="I3224">
        <v>59</v>
      </c>
      <c r="J3224" t="s">
        <v>29</v>
      </c>
      <c r="K3224" t="s">
        <v>30</v>
      </c>
      <c r="L3224">
        <v>105000000</v>
      </c>
      <c r="M3224">
        <v>2013</v>
      </c>
      <c r="N3224">
        <v>5.4</v>
      </c>
      <c r="O3224">
        <f>Table1[[#This Row],[gross]]-Table1[[#This Row],[budget]]</f>
        <v>-33982216</v>
      </c>
    </row>
    <row r="3225" spans="1:15" x14ac:dyDescent="0.3">
      <c r="A3225" t="s">
        <v>4692</v>
      </c>
      <c r="B3225">
        <v>105</v>
      </c>
      <c r="C3225">
        <v>97</v>
      </c>
      <c r="D3225">
        <v>33105600</v>
      </c>
      <c r="E3225" t="s">
        <v>4350</v>
      </c>
      <c r="F3225" t="s">
        <v>1088</v>
      </c>
      <c r="G3225" t="s">
        <v>6824</v>
      </c>
      <c r="H3225">
        <v>41663</v>
      </c>
      <c r="I3225">
        <v>141</v>
      </c>
      <c r="J3225" t="s">
        <v>29</v>
      </c>
      <c r="K3225" t="s">
        <v>30</v>
      </c>
      <c r="L3225">
        <v>70000000</v>
      </c>
      <c r="M3225">
        <v>2002</v>
      </c>
      <c r="N3225">
        <v>5.4</v>
      </c>
      <c r="O3225">
        <f>Table1[[#This Row],[gross]]-Table1[[#This Row],[budget]]</f>
        <v>-36894400</v>
      </c>
    </row>
    <row r="3226" spans="1:15" x14ac:dyDescent="0.3">
      <c r="A3226" t="s">
        <v>4158</v>
      </c>
      <c r="B3226">
        <v>84</v>
      </c>
      <c r="C3226">
        <v>104</v>
      </c>
      <c r="D3226">
        <v>47474112</v>
      </c>
      <c r="E3226" t="s">
        <v>1449</v>
      </c>
      <c r="F3226" t="s">
        <v>576</v>
      </c>
      <c r="G3226" t="s">
        <v>6825</v>
      </c>
      <c r="H3226">
        <v>58227</v>
      </c>
      <c r="I3226">
        <v>181</v>
      </c>
      <c r="J3226" t="s">
        <v>29</v>
      </c>
      <c r="K3226" t="s">
        <v>30</v>
      </c>
      <c r="L3226">
        <v>90000000</v>
      </c>
      <c r="M3226">
        <v>1997</v>
      </c>
      <c r="N3226">
        <v>5.4</v>
      </c>
      <c r="O3226">
        <f>Table1[[#This Row],[gross]]-Table1[[#This Row],[budget]]</f>
        <v>-42525888</v>
      </c>
    </row>
    <row r="3227" spans="1:15" x14ac:dyDescent="0.3">
      <c r="A3227" t="s">
        <v>3451</v>
      </c>
      <c r="B3227">
        <v>167</v>
      </c>
      <c r="C3227">
        <v>102</v>
      </c>
      <c r="D3227">
        <v>49392095</v>
      </c>
      <c r="E3227" t="s">
        <v>180</v>
      </c>
      <c r="F3227" t="s">
        <v>1586</v>
      </c>
      <c r="G3227" t="s">
        <v>6826</v>
      </c>
      <c r="H3227">
        <v>52029</v>
      </c>
      <c r="I3227">
        <v>224</v>
      </c>
      <c r="J3227" t="s">
        <v>29</v>
      </c>
      <c r="K3227" t="s">
        <v>30</v>
      </c>
      <c r="L3227">
        <v>100000000</v>
      </c>
      <c r="M3227">
        <v>2009</v>
      </c>
      <c r="N3227">
        <v>5.4</v>
      </c>
      <c r="O3227">
        <f>Table1[[#This Row],[gross]]-Table1[[#This Row],[budget]]</f>
        <v>-50607905</v>
      </c>
    </row>
    <row r="3228" spans="1:15" x14ac:dyDescent="0.3">
      <c r="A3228" t="s">
        <v>3659</v>
      </c>
      <c r="B3228">
        <v>71</v>
      </c>
      <c r="C3228">
        <v>77</v>
      </c>
      <c r="D3228">
        <v>64736114</v>
      </c>
      <c r="E3228" t="s">
        <v>296</v>
      </c>
      <c r="F3228" t="s">
        <v>6327</v>
      </c>
      <c r="G3228" t="s">
        <v>6827</v>
      </c>
      <c r="H3228">
        <v>36471</v>
      </c>
      <c r="I3228">
        <v>69</v>
      </c>
      <c r="J3228" t="s">
        <v>29</v>
      </c>
      <c r="K3228" t="s">
        <v>30</v>
      </c>
      <c r="L3228">
        <v>120000000</v>
      </c>
      <c r="M3228">
        <v>2002</v>
      </c>
      <c r="N3228">
        <v>5.4</v>
      </c>
      <c r="O3228">
        <f>Table1[[#This Row],[gross]]-Table1[[#This Row],[budget]]</f>
        <v>-55263886</v>
      </c>
    </row>
    <row r="3229" spans="1:15" x14ac:dyDescent="0.3">
      <c r="A3229" t="s">
        <v>4614</v>
      </c>
      <c r="B3229">
        <v>104</v>
      </c>
      <c r="C3229">
        <v>76</v>
      </c>
      <c r="D3229">
        <v>50026353</v>
      </c>
      <c r="E3229" t="s">
        <v>6828</v>
      </c>
      <c r="F3229" t="s">
        <v>478</v>
      </c>
      <c r="G3229" t="s">
        <v>6829</v>
      </c>
      <c r="H3229">
        <v>13581</v>
      </c>
      <c r="I3229">
        <v>88</v>
      </c>
      <c r="J3229" t="s">
        <v>29</v>
      </c>
      <c r="K3229" t="s">
        <v>30</v>
      </c>
      <c r="L3229">
        <v>110000000</v>
      </c>
      <c r="M3229">
        <v>2004</v>
      </c>
      <c r="N3229">
        <v>5.4</v>
      </c>
      <c r="O3229">
        <f>Table1[[#This Row],[gross]]-Table1[[#This Row],[budget]]</f>
        <v>-59973647</v>
      </c>
    </row>
    <row r="3230" spans="1:15" x14ac:dyDescent="0.3">
      <c r="A3230" t="s">
        <v>927</v>
      </c>
      <c r="B3230">
        <v>261</v>
      </c>
      <c r="C3230">
        <v>133</v>
      </c>
      <c r="D3230">
        <v>7097125</v>
      </c>
      <c r="E3230" t="s">
        <v>1536</v>
      </c>
      <c r="F3230" t="s">
        <v>464</v>
      </c>
      <c r="G3230" t="s">
        <v>6830</v>
      </c>
      <c r="H3230">
        <v>38983</v>
      </c>
      <c r="I3230">
        <v>207</v>
      </c>
      <c r="J3230" t="s">
        <v>29</v>
      </c>
      <c r="K3230" t="s">
        <v>30</v>
      </c>
      <c r="L3230">
        <v>70000000</v>
      </c>
      <c r="M3230">
        <v>2015</v>
      </c>
      <c r="N3230">
        <v>5.4</v>
      </c>
      <c r="O3230">
        <f>Table1[[#This Row],[gross]]-Table1[[#This Row],[budget]]</f>
        <v>-62902875</v>
      </c>
    </row>
    <row r="3231" spans="1:15" x14ac:dyDescent="0.3">
      <c r="A3231" t="s">
        <v>3198</v>
      </c>
      <c r="B3231">
        <v>186</v>
      </c>
      <c r="C3231">
        <v>96</v>
      </c>
      <c r="D3231">
        <v>100289690</v>
      </c>
      <c r="E3231" t="s">
        <v>4122</v>
      </c>
      <c r="F3231" t="s">
        <v>4206</v>
      </c>
      <c r="G3231" t="s">
        <v>6831</v>
      </c>
      <c r="H3231">
        <v>115099</v>
      </c>
      <c r="I3231">
        <v>257</v>
      </c>
      <c r="J3231" t="s">
        <v>29</v>
      </c>
      <c r="K3231" t="s">
        <v>30</v>
      </c>
      <c r="L3231">
        <v>175000000</v>
      </c>
      <c r="M3231">
        <v>2007</v>
      </c>
      <c r="N3231">
        <v>5.4</v>
      </c>
      <c r="O3231">
        <f>Table1[[#This Row],[gross]]-Table1[[#This Row],[budget]]</f>
        <v>-74710310</v>
      </c>
    </row>
    <row r="3232" spans="1:15" x14ac:dyDescent="0.3">
      <c r="A3232" t="s">
        <v>4288</v>
      </c>
      <c r="B3232">
        <v>132</v>
      </c>
      <c r="C3232">
        <v>88</v>
      </c>
      <c r="D3232">
        <v>21379315</v>
      </c>
      <c r="E3232" t="s">
        <v>4803</v>
      </c>
      <c r="F3232" t="s">
        <v>6832</v>
      </c>
      <c r="G3232" t="s">
        <v>6833</v>
      </c>
      <c r="H3232">
        <v>17590</v>
      </c>
      <c r="I3232">
        <v>112</v>
      </c>
      <c r="J3232" t="s">
        <v>29</v>
      </c>
      <c r="K3232" t="s">
        <v>30</v>
      </c>
      <c r="L3232">
        <v>150000000</v>
      </c>
      <c r="M3232">
        <v>2011</v>
      </c>
      <c r="N3232">
        <v>5.4</v>
      </c>
      <c r="O3232">
        <f>Table1[[#This Row],[gross]]-Table1[[#This Row],[budget]]</f>
        <v>-128620685</v>
      </c>
    </row>
    <row r="3233" spans="1:15" x14ac:dyDescent="0.3">
      <c r="A3233" t="s">
        <v>104</v>
      </c>
      <c r="B3233">
        <v>384</v>
      </c>
      <c r="C3233">
        <v>127</v>
      </c>
      <c r="D3233">
        <v>47375327</v>
      </c>
      <c r="E3233" t="s">
        <v>248</v>
      </c>
      <c r="F3233" t="s">
        <v>2300</v>
      </c>
      <c r="G3233" t="s">
        <v>6834</v>
      </c>
      <c r="H3233">
        <v>139593</v>
      </c>
      <c r="I3233">
        <v>720</v>
      </c>
      <c r="J3233" t="s">
        <v>29</v>
      </c>
      <c r="K3233" t="s">
        <v>30</v>
      </c>
      <c r="L3233">
        <v>176000000</v>
      </c>
      <c r="M3233">
        <v>2015</v>
      </c>
      <c r="N3233">
        <v>5.4</v>
      </c>
      <c r="O3233">
        <f>Table1[[#This Row],[gross]]-Table1[[#This Row],[budget]]</f>
        <v>-128624673</v>
      </c>
    </row>
    <row r="3234" spans="1:15" x14ac:dyDescent="0.3">
      <c r="A3234" t="s">
        <v>4692</v>
      </c>
      <c r="B3234">
        <v>73</v>
      </c>
      <c r="C3234">
        <v>85</v>
      </c>
      <c r="D3234">
        <v>144156464</v>
      </c>
      <c r="E3234" t="s">
        <v>4122</v>
      </c>
      <c r="F3234" t="s">
        <v>2897</v>
      </c>
      <c r="G3234" t="s">
        <v>6835</v>
      </c>
      <c r="H3234">
        <v>74343</v>
      </c>
      <c r="I3234">
        <v>98</v>
      </c>
      <c r="J3234" t="s">
        <v>29</v>
      </c>
      <c r="K3234" t="s">
        <v>30</v>
      </c>
      <c r="L3234">
        <v>71500000</v>
      </c>
      <c r="M3234">
        <v>1998</v>
      </c>
      <c r="N3234">
        <v>5.3</v>
      </c>
      <c r="O3234">
        <f>Table1[[#This Row],[gross]]-Table1[[#This Row],[budget]]</f>
        <v>72656464</v>
      </c>
    </row>
    <row r="3235" spans="1:15" x14ac:dyDescent="0.3">
      <c r="A3235" t="s">
        <v>4843</v>
      </c>
      <c r="B3235">
        <v>154</v>
      </c>
      <c r="C3235">
        <v>99</v>
      </c>
      <c r="D3235">
        <v>63034755</v>
      </c>
      <c r="E3235" t="s">
        <v>676</v>
      </c>
      <c r="F3235" t="s">
        <v>1299</v>
      </c>
      <c r="G3235" t="s">
        <v>6836</v>
      </c>
      <c r="H3235">
        <v>16984</v>
      </c>
      <c r="I3235">
        <v>96</v>
      </c>
      <c r="J3235" t="s">
        <v>29</v>
      </c>
      <c r="K3235" t="s">
        <v>30</v>
      </c>
      <c r="L3235">
        <v>29000000</v>
      </c>
      <c r="M3235">
        <v>2016</v>
      </c>
      <c r="N3235">
        <v>5.3</v>
      </c>
      <c r="O3235">
        <f>Table1[[#This Row],[gross]]-Table1[[#This Row],[budget]]</f>
        <v>34034755</v>
      </c>
    </row>
    <row r="3236" spans="1:15" x14ac:dyDescent="0.3">
      <c r="A3236" t="s">
        <v>4683</v>
      </c>
      <c r="B3236">
        <v>66</v>
      </c>
      <c r="C3236">
        <v>94</v>
      </c>
      <c r="D3236">
        <v>42672630</v>
      </c>
      <c r="E3236" t="s">
        <v>6837</v>
      </c>
      <c r="F3236" t="s">
        <v>6838</v>
      </c>
      <c r="G3236" t="s">
        <v>6839</v>
      </c>
      <c r="H3236">
        <v>27580</v>
      </c>
      <c r="I3236">
        <v>172</v>
      </c>
      <c r="J3236" t="s">
        <v>29</v>
      </c>
      <c r="K3236" t="s">
        <v>30</v>
      </c>
      <c r="L3236">
        <v>17000000</v>
      </c>
      <c r="M3236">
        <v>2003</v>
      </c>
      <c r="N3236">
        <v>5.3</v>
      </c>
      <c r="O3236">
        <f>Table1[[#This Row],[gross]]-Table1[[#This Row],[budget]]</f>
        <v>25672630</v>
      </c>
    </row>
    <row r="3237" spans="1:15" x14ac:dyDescent="0.3">
      <c r="A3237" t="s">
        <v>4711</v>
      </c>
      <c r="B3237">
        <v>110</v>
      </c>
      <c r="C3237">
        <v>88</v>
      </c>
      <c r="D3237">
        <v>19170001</v>
      </c>
      <c r="E3237" t="s">
        <v>626</v>
      </c>
      <c r="F3237" t="s">
        <v>6840</v>
      </c>
      <c r="G3237" t="s">
        <v>6841</v>
      </c>
      <c r="H3237">
        <v>21359</v>
      </c>
      <c r="I3237">
        <v>270</v>
      </c>
      <c r="J3237" t="s">
        <v>29</v>
      </c>
      <c r="K3237" t="s">
        <v>30</v>
      </c>
      <c r="L3237">
        <v>2800000</v>
      </c>
      <c r="M3237">
        <v>1988</v>
      </c>
      <c r="N3237">
        <v>5.3</v>
      </c>
      <c r="O3237">
        <f>Table1[[#This Row],[gross]]-Table1[[#This Row],[budget]]</f>
        <v>16370001</v>
      </c>
    </row>
    <row r="3238" spans="1:15" x14ac:dyDescent="0.3">
      <c r="A3238" t="s">
        <v>4354</v>
      </c>
      <c r="B3238">
        <v>16</v>
      </c>
      <c r="C3238">
        <v>100</v>
      </c>
      <c r="D3238">
        <v>15369573</v>
      </c>
      <c r="E3238" t="s">
        <v>180</v>
      </c>
      <c r="F3238" t="s">
        <v>4730</v>
      </c>
      <c r="G3238" t="s">
        <v>6842</v>
      </c>
      <c r="H3238">
        <v>2580</v>
      </c>
      <c r="I3238">
        <v>54</v>
      </c>
      <c r="J3238" t="s">
        <v>29</v>
      </c>
      <c r="K3238" t="s">
        <v>30</v>
      </c>
      <c r="L3238">
        <v>3000000</v>
      </c>
      <c r="M3238">
        <v>1990</v>
      </c>
      <c r="N3238">
        <v>5.3</v>
      </c>
      <c r="O3238">
        <f>Table1[[#This Row],[gross]]-Table1[[#This Row],[budget]]</f>
        <v>12369573</v>
      </c>
    </row>
    <row r="3239" spans="1:15" x14ac:dyDescent="0.3">
      <c r="A3239" t="s">
        <v>4508</v>
      </c>
      <c r="B3239">
        <v>218</v>
      </c>
      <c r="C3239">
        <v>86</v>
      </c>
      <c r="D3239">
        <v>12555230</v>
      </c>
      <c r="E3239" t="s">
        <v>4875</v>
      </c>
      <c r="F3239" t="s">
        <v>6843</v>
      </c>
      <c r="G3239" t="s">
        <v>6844</v>
      </c>
      <c r="H3239">
        <v>18566</v>
      </c>
      <c r="I3239">
        <v>154</v>
      </c>
      <c r="J3239" t="s">
        <v>29</v>
      </c>
      <c r="K3239" t="s">
        <v>241</v>
      </c>
      <c r="L3239">
        <v>2000000</v>
      </c>
      <c r="M3239">
        <v>2011</v>
      </c>
      <c r="N3239">
        <v>5.3</v>
      </c>
      <c r="O3239">
        <f>Table1[[#This Row],[gross]]-Table1[[#This Row],[budget]]</f>
        <v>10555230</v>
      </c>
    </row>
    <row r="3240" spans="1:15" x14ac:dyDescent="0.3">
      <c r="A3240" t="s">
        <v>4685</v>
      </c>
      <c r="B3240">
        <v>444</v>
      </c>
      <c r="C3240">
        <v>94</v>
      </c>
      <c r="D3240">
        <v>14123773</v>
      </c>
      <c r="E3240" t="s">
        <v>26</v>
      </c>
      <c r="F3240" t="s">
        <v>1450</v>
      </c>
      <c r="G3240" t="s">
        <v>6845</v>
      </c>
      <c r="H3240">
        <v>108683</v>
      </c>
      <c r="I3240">
        <v>561</v>
      </c>
      <c r="J3240" t="s">
        <v>29</v>
      </c>
      <c r="K3240" t="s">
        <v>30</v>
      </c>
      <c r="L3240">
        <v>5000000</v>
      </c>
      <c r="M3240">
        <v>2012</v>
      </c>
      <c r="N3240">
        <v>5.3</v>
      </c>
      <c r="O3240">
        <f>Table1[[#This Row],[gross]]-Table1[[#This Row],[budget]]</f>
        <v>9123773</v>
      </c>
    </row>
    <row r="3241" spans="1:15" x14ac:dyDescent="0.3">
      <c r="A3241" t="s">
        <v>4727</v>
      </c>
      <c r="B3241">
        <v>27</v>
      </c>
      <c r="C3241">
        <v>81</v>
      </c>
      <c r="D3241">
        <v>26906039</v>
      </c>
      <c r="E3241" t="s">
        <v>1259</v>
      </c>
      <c r="F3241" t="s">
        <v>6846</v>
      </c>
      <c r="G3241" t="s">
        <v>6847</v>
      </c>
      <c r="H3241">
        <v>29621</v>
      </c>
      <c r="I3241">
        <v>76</v>
      </c>
      <c r="J3241" t="s">
        <v>29</v>
      </c>
      <c r="K3241" t="s">
        <v>30</v>
      </c>
      <c r="L3241">
        <v>18000000</v>
      </c>
      <c r="M3241">
        <v>1996</v>
      </c>
      <c r="N3241">
        <v>5.3</v>
      </c>
      <c r="O3241">
        <f>Table1[[#This Row],[gross]]-Table1[[#This Row],[budget]]</f>
        <v>8906039</v>
      </c>
    </row>
    <row r="3242" spans="1:15" x14ac:dyDescent="0.3">
      <c r="A3242" t="s">
        <v>3373</v>
      </c>
      <c r="B3242">
        <v>120</v>
      </c>
      <c r="C3242">
        <v>91</v>
      </c>
      <c r="D3242">
        <v>43792641</v>
      </c>
      <c r="E3242" t="s">
        <v>289</v>
      </c>
      <c r="F3242" t="s">
        <v>313</v>
      </c>
      <c r="G3242" t="s">
        <v>6848</v>
      </c>
      <c r="H3242">
        <v>32157</v>
      </c>
      <c r="I3242">
        <v>119</v>
      </c>
      <c r="J3242" t="s">
        <v>29</v>
      </c>
      <c r="K3242" t="s">
        <v>30</v>
      </c>
      <c r="L3242">
        <v>35000000</v>
      </c>
      <c r="M3242">
        <v>2007</v>
      </c>
      <c r="N3242">
        <v>5.3</v>
      </c>
      <c r="O3242">
        <f>Table1[[#This Row],[gross]]-Table1[[#This Row],[budget]]</f>
        <v>8792641</v>
      </c>
    </row>
    <row r="3243" spans="1:15" x14ac:dyDescent="0.3">
      <c r="A3243" t="s">
        <v>4481</v>
      </c>
      <c r="B3243">
        <v>114</v>
      </c>
      <c r="C3243">
        <v>89</v>
      </c>
      <c r="D3243">
        <v>32368960</v>
      </c>
      <c r="E3243" t="s">
        <v>6849</v>
      </c>
      <c r="F3243" t="s">
        <v>6850</v>
      </c>
      <c r="G3243" t="s">
        <v>6851</v>
      </c>
      <c r="H3243">
        <v>39768</v>
      </c>
      <c r="I3243">
        <v>292</v>
      </c>
      <c r="J3243" t="s">
        <v>29</v>
      </c>
      <c r="K3243" t="s">
        <v>442</v>
      </c>
      <c r="L3243">
        <v>25000000</v>
      </c>
      <c r="M3243">
        <v>1998</v>
      </c>
      <c r="N3243">
        <v>5.3</v>
      </c>
      <c r="O3243">
        <f>Table1[[#This Row],[gross]]-Table1[[#This Row],[budget]]</f>
        <v>7368960</v>
      </c>
    </row>
    <row r="3244" spans="1:15" x14ac:dyDescent="0.3">
      <c r="A3244" t="s">
        <v>4028</v>
      </c>
      <c r="B3244">
        <v>76</v>
      </c>
      <c r="C3244">
        <v>114</v>
      </c>
      <c r="D3244">
        <v>42168445</v>
      </c>
      <c r="E3244" t="s">
        <v>699</v>
      </c>
      <c r="F3244" t="s">
        <v>2190</v>
      </c>
      <c r="G3244" t="s">
        <v>6852</v>
      </c>
      <c r="H3244">
        <v>10791</v>
      </c>
      <c r="I3244">
        <v>39</v>
      </c>
      <c r="J3244" t="s">
        <v>29</v>
      </c>
      <c r="K3244" t="s">
        <v>30</v>
      </c>
      <c r="L3244">
        <v>35000000</v>
      </c>
      <c r="M3244">
        <v>2008</v>
      </c>
      <c r="N3244">
        <v>5.3</v>
      </c>
      <c r="O3244">
        <f>Table1[[#This Row],[gross]]-Table1[[#This Row],[budget]]</f>
        <v>7168445</v>
      </c>
    </row>
    <row r="3245" spans="1:15" x14ac:dyDescent="0.3">
      <c r="A3245" t="s">
        <v>3804</v>
      </c>
      <c r="B3245">
        <v>66</v>
      </c>
      <c r="C3245">
        <v>104</v>
      </c>
      <c r="D3245">
        <v>18595716</v>
      </c>
      <c r="E3245" t="s">
        <v>3376</v>
      </c>
      <c r="F3245" t="s">
        <v>6853</v>
      </c>
      <c r="G3245" t="s">
        <v>6854</v>
      </c>
      <c r="H3245">
        <v>30462</v>
      </c>
      <c r="I3245">
        <v>150</v>
      </c>
      <c r="J3245" t="s">
        <v>29</v>
      </c>
      <c r="K3245" t="s">
        <v>30</v>
      </c>
      <c r="L3245">
        <v>12000000</v>
      </c>
      <c r="M3245">
        <v>2006</v>
      </c>
      <c r="N3245">
        <v>5.3</v>
      </c>
      <c r="O3245">
        <f>Table1[[#This Row],[gross]]-Table1[[#This Row],[budget]]</f>
        <v>6595716</v>
      </c>
    </row>
    <row r="3246" spans="1:15" x14ac:dyDescent="0.3">
      <c r="A3246" t="s">
        <v>4428</v>
      </c>
      <c r="B3246">
        <v>37</v>
      </c>
      <c r="C3246">
        <v>91</v>
      </c>
      <c r="D3246">
        <v>17292381</v>
      </c>
      <c r="E3246" t="s">
        <v>6855</v>
      </c>
      <c r="F3246" t="s">
        <v>6096</v>
      </c>
      <c r="G3246" t="s">
        <v>6856</v>
      </c>
      <c r="H3246">
        <v>5794</v>
      </c>
      <c r="I3246">
        <v>69</v>
      </c>
      <c r="J3246" t="s">
        <v>29</v>
      </c>
      <c r="K3246" t="s">
        <v>30</v>
      </c>
      <c r="L3246">
        <v>12000000</v>
      </c>
      <c r="M3246">
        <v>2001</v>
      </c>
      <c r="N3246">
        <v>5.3</v>
      </c>
      <c r="O3246">
        <f>Table1[[#This Row],[gross]]-Table1[[#This Row],[budget]]</f>
        <v>5292381</v>
      </c>
    </row>
    <row r="3247" spans="1:15" x14ac:dyDescent="0.3">
      <c r="A3247" t="s">
        <v>4745</v>
      </c>
      <c r="B3247">
        <v>97</v>
      </c>
      <c r="C3247">
        <v>94</v>
      </c>
      <c r="D3247">
        <v>30222640</v>
      </c>
      <c r="E3247" t="s">
        <v>875</v>
      </c>
      <c r="F3247" t="s">
        <v>6857</v>
      </c>
      <c r="G3247" t="s">
        <v>6858</v>
      </c>
      <c r="H3247">
        <v>36666</v>
      </c>
      <c r="I3247">
        <v>144</v>
      </c>
      <c r="J3247" t="s">
        <v>29</v>
      </c>
      <c r="K3247" t="s">
        <v>30</v>
      </c>
      <c r="L3247">
        <v>25000000</v>
      </c>
      <c r="M3247">
        <v>2003</v>
      </c>
      <c r="N3247">
        <v>5.3</v>
      </c>
      <c r="O3247">
        <f>Table1[[#This Row],[gross]]-Table1[[#This Row],[budget]]</f>
        <v>5222640</v>
      </c>
    </row>
    <row r="3248" spans="1:15" x14ac:dyDescent="0.3">
      <c r="A3248" t="s">
        <v>4704</v>
      </c>
      <c r="B3248">
        <v>84</v>
      </c>
      <c r="C3248">
        <v>90</v>
      </c>
      <c r="D3248">
        <v>25077977</v>
      </c>
      <c r="E3248" t="s">
        <v>3666</v>
      </c>
      <c r="F3248" t="s">
        <v>6859</v>
      </c>
      <c r="G3248" t="s">
        <v>6860</v>
      </c>
      <c r="H3248">
        <v>10986</v>
      </c>
      <c r="I3248">
        <v>84</v>
      </c>
      <c r="J3248" t="s">
        <v>29</v>
      </c>
      <c r="K3248" t="s">
        <v>30</v>
      </c>
      <c r="L3248">
        <v>20000000</v>
      </c>
      <c r="M3248">
        <v>2010</v>
      </c>
      <c r="N3248">
        <v>5.3</v>
      </c>
      <c r="O3248">
        <f>Table1[[#This Row],[gross]]-Table1[[#This Row],[budget]]</f>
        <v>5077977</v>
      </c>
    </row>
    <row r="3249" spans="1:15" x14ac:dyDescent="0.3">
      <c r="A3249" t="s">
        <v>5078</v>
      </c>
      <c r="B3249">
        <v>67</v>
      </c>
      <c r="C3249">
        <v>94</v>
      </c>
      <c r="D3249">
        <v>20627372</v>
      </c>
      <c r="E3249" t="s">
        <v>699</v>
      </c>
      <c r="F3249" t="s">
        <v>3072</v>
      </c>
      <c r="G3249" t="s">
        <v>6861</v>
      </c>
      <c r="H3249">
        <v>13661</v>
      </c>
      <c r="I3249">
        <v>134</v>
      </c>
      <c r="J3249" t="s">
        <v>29</v>
      </c>
      <c r="K3249" t="s">
        <v>30</v>
      </c>
      <c r="L3249">
        <v>16000000</v>
      </c>
      <c r="M3249">
        <v>2000</v>
      </c>
      <c r="N3249">
        <v>5.3</v>
      </c>
      <c r="O3249">
        <f>Table1[[#This Row],[gross]]-Table1[[#This Row],[budget]]</f>
        <v>4627372</v>
      </c>
    </row>
    <row r="3250" spans="1:15" x14ac:dyDescent="0.3">
      <c r="A3250" t="s">
        <v>2758</v>
      </c>
      <c r="B3250">
        <v>120</v>
      </c>
      <c r="C3250">
        <v>97</v>
      </c>
      <c r="D3250">
        <v>23292105</v>
      </c>
      <c r="E3250" t="s">
        <v>4137</v>
      </c>
      <c r="F3250" t="s">
        <v>6142</v>
      </c>
      <c r="G3250" t="s">
        <v>6862</v>
      </c>
      <c r="H3250">
        <v>39541</v>
      </c>
      <c r="I3250">
        <v>334</v>
      </c>
      <c r="J3250" t="s">
        <v>29</v>
      </c>
      <c r="K3250" t="s">
        <v>30</v>
      </c>
      <c r="L3250">
        <v>20000000</v>
      </c>
      <c r="M3250">
        <v>2006</v>
      </c>
      <c r="N3250">
        <v>5.3</v>
      </c>
      <c r="O3250">
        <f>Table1[[#This Row],[gross]]-Table1[[#This Row],[budget]]</f>
        <v>3292105</v>
      </c>
    </row>
    <row r="3251" spans="1:15" x14ac:dyDescent="0.3">
      <c r="A3251" t="s">
        <v>4677</v>
      </c>
      <c r="B3251">
        <v>75</v>
      </c>
      <c r="C3251">
        <v>95</v>
      </c>
      <c r="D3251">
        <v>13558739</v>
      </c>
      <c r="E3251" t="s">
        <v>676</v>
      </c>
      <c r="F3251" t="s">
        <v>6664</v>
      </c>
      <c r="G3251" t="s">
        <v>6863</v>
      </c>
      <c r="H3251">
        <v>15427</v>
      </c>
      <c r="I3251">
        <v>121</v>
      </c>
      <c r="J3251" t="s">
        <v>29</v>
      </c>
      <c r="K3251" t="s">
        <v>30</v>
      </c>
      <c r="L3251">
        <v>11000000</v>
      </c>
      <c r="M3251">
        <v>2001</v>
      </c>
      <c r="N3251">
        <v>5.3</v>
      </c>
      <c r="O3251">
        <f>Table1[[#This Row],[gross]]-Table1[[#This Row],[budget]]</f>
        <v>2558739</v>
      </c>
    </row>
    <row r="3252" spans="1:15" x14ac:dyDescent="0.3">
      <c r="A3252" t="s">
        <v>4652</v>
      </c>
      <c r="B3252">
        <v>148</v>
      </c>
      <c r="C3252">
        <v>104</v>
      </c>
      <c r="D3252">
        <v>37481242</v>
      </c>
      <c r="E3252" t="s">
        <v>289</v>
      </c>
      <c r="F3252" t="s">
        <v>4446</v>
      </c>
      <c r="G3252" t="s">
        <v>6864</v>
      </c>
      <c r="H3252">
        <v>40654</v>
      </c>
      <c r="I3252">
        <v>97</v>
      </c>
      <c r="J3252" t="s">
        <v>29</v>
      </c>
      <c r="K3252" t="s">
        <v>30</v>
      </c>
      <c r="L3252">
        <v>35000000</v>
      </c>
      <c r="M3252">
        <v>2010</v>
      </c>
      <c r="N3252">
        <v>5.3</v>
      </c>
      <c r="O3252">
        <f>Table1[[#This Row],[gross]]-Table1[[#This Row],[budget]]</f>
        <v>2481242</v>
      </c>
    </row>
    <row r="3253" spans="1:15" x14ac:dyDescent="0.3">
      <c r="A3253" t="s">
        <v>3114</v>
      </c>
      <c r="B3253">
        <v>228</v>
      </c>
      <c r="C3253">
        <v>108</v>
      </c>
      <c r="D3253">
        <v>32048809</v>
      </c>
      <c r="E3253" t="s">
        <v>626</v>
      </c>
      <c r="F3253" t="s">
        <v>6865</v>
      </c>
      <c r="G3253" t="s">
        <v>6866</v>
      </c>
      <c r="H3253">
        <v>94456</v>
      </c>
      <c r="I3253">
        <v>576</v>
      </c>
      <c r="J3253" t="s">
        <v>29</v>
      </c>
      <c r="K3253" t="s">
        <v>581</v>
      </c>
      <c r="L3253">
        <v>30000000</v>
      </c>
      <c r="M3253">
        <v>2005</v>
      </c>
      <c r="N3253">
        <v>5.3</v>
      </c>
      <c r="O3253">
        <f>Table1[[#This Row],[gross]]-Table1[[#This Row],[budget]]</f>
        <v>2048809</v>
      </c>
    </row>
    <row r="3254" spans="1:15" x14ac:dyDescent="0.3">
      <c r="A3254" t="s">
        <v>3114</v>
      </c>
      <c r="B3254">
        <v>228</v>
      </c>
      <c r="C3254">
        <v>108</v>
      </c>
      <c r="D3254">
        <v>32048809</v>
      </c>
      <c r="E3254" t="s">
        <v>626</v>
      </c>
      <c r="F3254" t="s">
        <v>6865</v>
      </c>
      <c r="G3254" t="s">
        <v>6866</v>
      </c>
      <c r="H3254">
        <v>94463</v>
      </c>
      <c r="I3254">
        <v>576</v>
      </c>
      <c r="J3254" t="s">
        <v>29</v>
      </c>
      <c r="K3254" t="s">
        <v>581</v>
      </c>
      <c r="L3254">
        <v>30000000</v>
      </c>
      <c r="M3254">
        <v>2005</v>
      </c>
      <c r="N3254">
        <v>5.3</v>
      </c>
      <c r="O3254">
        <f>Table1[[#This Row],[gross]]-Table1[[#This Row],[budget]]</f>
        <v>2048809</v>
      </c>
    </row>
    <row r="3255" spans="1:15" x14ac:dyDescent="0.3">
      <c r="A3255" t="s">
        <v>4706</v>
      </c>
      <c r="B3255">
        <v>56</v>
      </c>
      <c r="C3255">
        <v>90</v>
      </c>
      <c r="D3255">
        <v>6755271</v>
      </c>
      <c r="E3255" t="s">
        <v>840</v>
      </c>
      <c r="F3255" t="s">
        <v>6867</v>
      </c>
      <c r="G3255" t="s">
        <v>6868</v>
      </c>
      <c r="H3255">
        <v>7319</v>
      </c>
      <c r="I3255">
        <v>131</v>
      </c>
      <c r="J3255" t="s">
        <v>29</v>
      </c>
      <c r="K3255" t="s">
        <v>30</v>
      </c>
      <c r="L3255">
        <v>5000000</v>
      </c>
      <c r="M3255">
        <v>2001</v>
      </c>
      <c r="N3255">
        <v>5.3</v>
      </c>
      <c r="O3255">
        <f>Table1[[#This Row],[gross]]-Table1[[#This Row],[budget]]</f>
        <v>1755271</v>
      </c>
    </row>
    <row r="3256" spans="1:15" x14ac:dyDescent="0.3">
      <c r="A3256" t="s">
        <v>4659</v>
      </c>
      <c r="B3256">
        <v>22</v>
      </c>
      <c r="C3256">
        <v>98</v>
      </c>
      <c r="D3256">
        <v>3902679</v>
      </c>
      <c r="E3256" t="s">
        <v>1900</v>
      </c>
      <c r="F3256" t="s">
        <v>1974</v>
      </c>
      <c r="G3256" t="s">
        <v>6869</v>
      </c>
      <c r="H3256">
        <v>3943</v>
      </c>
      <c r="I3256">
        <v>49</v>
      </c>
      <c r="J3256" t="s">
        <v>29</v>
      </c>
      <c r="K3256" t="s">
        <v>30</v>
      </c>
      <c r="L3256">
        <v>3000000</v>
      </c>
      <c r="M3256">
        <v>1993</v>
      </c>
      <c r="N3256">
        <v>5.3</v>
      </c>
      <c r="O3256">
        <f>Table1[[#This Row],[gross]]-Table1[[#This Row],[budget]]</f>
        <v>902679</v>
      </c>
    </row>
    <row r="3257" spans="1:15" x14ac:dyDescent="0.3">
      <c r="A3257" t="s">
        <v>4679</v>
      </c>
      <c r="B3257">
        <v>30</v>
      </c>
      <c r="C3257">
        <v>95</v>
      </c>
      <c r="D3257">
        <v>3559990</v>
      </c>
      <c r="E3257" t="s">
        <v>338</v>
      </c>
      <c r="F3257" t="s">
        <v>6870</v>
      </c>
      <c r="G3257" t="s">
        <v>6871</v>
      </c>
      <c r="H3257">
        <v>8005</v>
      </c>
      <c r="I3257">
        <v>49</v>
      </c>
      <c r="J3257" t="s">
        <v>29</v>
      </c>
      <c r="K3257" t="s">
        <v>30</v>
      </c>
      <c r="L3257">
        <v>3000000</v>
      </c>
      <c r="M3257">
        <v>1997</v>
      </c>
      <c r="N3257">
        <v>5.3</v>
      </c>
      <c r="O3257">
        <f>Table1[[#This Row],[gross]]-Table1[[#This Row],[budget]]</f>
        <v>559990</v>
      </c>
    </row>
    <row r="3258" spans="1:15" x14ac:dyDescent="0.3">
      <c r="A3258" t="s">
        <v>4894</v>
      </c>
      <c r="B3258">
        <v>39</v>
      </c>
      <c r="C3258">
        <v>97</v>
      </c>
      <c r="D3258">
        <v>2557668</v>
      </c>
      <c r="E3258" t="s">
        <v>208</v>
      </c>
      <c r="F3258" t="s">
        <v>1285</v>
      </c>
      <c r="G3258" t="s">
        <v>6872</v>
      </c>
      <c r="H3258">
        <v>3911</v>
      </c>
      <c r="I3258">
        <v>22</v>
      </c>
      <c r="J3258" t="s">
        <v>29</v>
      </c>
      <c r="K3258" t="s">
        <v>30</v>
      </c>
      <c r="L3258">
        <v>2000000</v>
      </c>
      <c r="M3258">
        <v>2015</v>
      </c>
      <c r="N3258">
        <v>5.3</v>
      </c>
      <c r="O3258">
        <f>Table1[[#This Row],[gross]]-Table1[[#This Row],[budget]]</f>
        <v>557668</v>
      </c>
    </row>
    <row r="3259" spans="1:15" x14ac:dyDescent="0.3">
      <c r="A3259" t="s">
        <v>4716</v>
      </c>
      <c r="B3259">
        <v>32</v>
      </c>
      <c r="C3259">
        <v>87</v>
      </c>
      <c r="D3259">
        <v>536767</v>
      </c>
      <c r="E3259" t="s">
        <v>6873</v>
      </c>
      <c r="F3259" t="s">
        <v>2477</v>
      </c>
      <c r="G3259" t="s">
        <v>6874</v>
      </c>
      <c r="H3259">
        <v>1622</v>
      </c>
      <c r="I3259">
        <v>83</v>
      </c>
      <c r="J3259" t="s">
        <v>29</v>
      </c>
      <c r="K3259" t="s">
        <v>30</v>
      </c>
      <c r="L3259">
        <v>60000</v>
      </c>
      <c r="M3259">
        <v>1998</v>
      </c>
      <c r="N3259">
        <v>5.3</v>
      </c>
      <c r="O3259">
        <f>Table1[[#This Row],[gross]]-Table1[[#This Row],[budget]]</f>
        <v>476767</v>
      </c>
    </row>
    <row r="3260" spans="1:15" x14ac:dyDescent="0.3">
      <c r="A3260" t="s">
        <v>4700</v>
      </c>
      <c r="B3260">
        <v>11</v>
      </c>
      <c r="C3260">
        <v>91</v>
      </c>
      <c r="D3260">
        <v>243347</v>
      </c>
      <c r="E3260" t="s">
        <v>208</v>
      </c>
      <c r="F3260" t="s">
        <v>6875</v>
      </c>
      <c r="G3260" t="s">
        <v>6876</v>
      </c>
      <c r="H3260">
        <v>553</v>
      </c>
      <c r="I3260">
        <v>24</v>
      </c>
      <c r="J3260" t="s">
        <v>29</v>
      </c>
      <c r="K3260" t="s">
        <v>30</v>
      </c>
      <c r="L3260">
        <v>500000</v>
      </c>
      <c r="M3260">
        <v>2002</v>
      </c>
      <c r="N3260">
        <v>5.3</v>
      </c>
      <c r="O3260">
        <f>Table1[[#This Row],[gross]]-Table1[[#This Row],[budget]]</f>
        <v>-256653</v>
      </c>
    </row>
    <row r="3261" spans="1:15" x14ac:dyDescent="0.3">
      <c r="A3261" t="s">
        <v>4672</v>
      </c>
      <c r="B3261">
        <v>35</v>
      </c>
      <c r="C3261">
        <v>96</v>
      </c>
      <c r="D3261">
        <v>4394936</v>
      </c>
      <c r="E3261" t="s">
        <v>1585</v>
      </c>
      <c r="F3261" t="s">
        <v>3459</v>
      </c>
      <c r="G3261" t="s">
        <v>6877</v>
      </c>
      <c r="H3261">
        <v>11439</v>
      </c>
      <c r="I3261">
        <v>190</v>
      </c>
      <c r="J3261" t="s">
        <v>29</v>
      </c>
      <c r="K3261" t="s">
        <v>227</v>
      </c>
      <c r="L3261">
        <v>6000000</v>
      </c>
      <c r="M3261">
        <v>1999</v>
      </c>
      <c r="N3261">
        <v>5.3</v>
      </c>
      <c r="O3261">
        <f>Table1[[#This Row],[gross]]-Table1[[#This Row],[budget]]</f>
        <v>-1605064</v>
      </c>
    </row>
    <row r="3262" spans="1:15" x14ac:dyDescent="0.3">
      <c r="A3262" t="s">
        <v>4267</v>
      </c>
      <c r="B3262">
        <v>52</v>
      </c>
      <c r="C3262">
        <v>89</v>
      </c>
      <c r="D3262">
        <v>8070311</v>
      </c>
      <c r="E3262" t="s">
        <v>289</v>
      </c>
      <c r="F3262" t="s">
        <v>834</v>
      </c>
      <c r="G3262" t="s">
        <v>6878</v>
      </c>
      <c r="H3262">
        <v>12706</v>
      </c>
      <c r="I3262">
        <v>75</v>
      </c>
      <c r="J3262" t="s">
        <v>29</v>
      </c>
      <c r="K3262" t="s">
        <v>30</v>
      </c>
      <c r="L3262">
        <v>10000000</v>
      </c>
      <c r="M3262">
        <v>2004</v>
      </c>
      <c r="N3262">
        <v>5.3</v>
      </c>
      <c r="O3262">
        <f>Table1[[#This Row],[gross]]-Table1[[#This Row],[budget]]</f>
        <v>-1929689</v>
      </c>
    </row>
    <row r="3263" spans="1:15" x14ac:dyDescent="0.3">
      <c r="A3263" t="s">
        <v>4718</v>
      </c>
      <c r="B3263">
        <v>156</v>
      </c>
      <c r="C3263">
        <v>87</v>
      </c>
      <c r="D3263">
        <v>418268</v>
      </c>
      <c r="E3263" t="s">
        <v>289</v>
      </c>
      <c r="F3263" t="s">
        <v>2639</v>
      </c>
      <c r="G3263" t="s">
        <v>6879</v>
      </c>
      <c r="H3263">
        <v>37156</v>
      </c>
      <c r="I3263">
        <v>129</v>
      </c>
      <c r="J3263" t="s">
        <v>29</v>
      </c>
      <c r="K3263" t="s">
        <v>30</v>
      </c>
      <c r="L3263">
        <v>3000000</v>
      </c>
      <c r="M3263">
        <v>2012</v>
      </c>
      <c r="N3263">
        <v>5.3</v>
      </c>
      <c r="O3263">
        <f>Table1[[#This Row],[gross]]-Table1[[#This Row],[budget]]</f>
        <v>-2581732</v>
      </c>
    </row>
    <row r="3264" spans="1:15" x14ac:dyDescent="0.3">
      <c r="A3264" t="s">
        <v>4687</v>
      </c>
      <c r="B3264">
        <v>82</v>
      </c>
      <c r="C3264">
        <v>93</v>
      </c>
      <c r="D3264">
        <v>200803</v>
      </c>
      <c r="E3264" t="s">
        <v>676</v>
      </c>
      <c r="F3264" t="s">
        <v>6880</v>
      </c>
      <c r="G3264" t="s">
        <v>6881</v>
      </c>
      <c r="H3264">
        <v>7988</v>
      </c>
      <c r="I3264">
        <v>71</v>
      </c>
      <c r="J3264" t="s">
        <v>29</v>
      </c>
      <c r="K3264" t="s">
        <v>30</v>
      </c>
      <c r="L3264">
        <v>3000000</v>
      </c>
      <c r="M3264">
        <v>2012</v>
      </c>
      <c r="N3264">
        <v>5.3</v>
      </c>
      <c r="O3264">
        <f>Table1[[#This Row],[gross]]-Table1[[#This Row],[budget]]</f>
        <v>-2799197</v>
      </c>
    </row>
    <row r="3265" spans="1:15" x14ac:dyDescent="0.3">
      <c r="A3265" t="s">
        <v>4697</v>
      </c>
      <c r="B3265">
        <v>72</v>
      </c>
      <c r="C3265">
        <v>92</v>
      </c>
      <c r="D3265">
        <v>5018450</v>
      </c>
      <c r="E3265" t="s">
        <v>519</v>
      </c>
      <c r="F3265" t="s">
        <v>4029</v>
      </c>
      <c r="G3265" t="s">
        <v>6882</v>
      </c>
      <c r="H3265">
        <v>8546</v>
      </c>
      <c r="I3265">
        <v>86</v>
      </c>
      <c r="J3265" t="s">
        <v>29</v>
      </c>
      <c r="K3265" t="s">
        <v>30</v>
      </c>
      <c r="L3265">
        <v>8000000</v>
      </c>
      <c r="M3265">
        <v>2000</v>
      </c>
      <c r="N3265">
        <v>5.3</v>
      </c>
      <c r="O3265">
        <f>Table1[[#This Row],[gross]]-Table1[[#This Row],[budget]]</f>
        <v>-2981550</v>
      </c>
    </row>
    <row r="3266" spans="1:15" x14ac:dyDescent="0.3">
      <c r="A3266" t="s">
        <v>1668</v>
      </c>
      <c r="B3266">
        <v>107</v>
      </c>
      <c r="C3266">
        <v>102</v>
      </c>
      <c r="D3266">
        <v>14793904</v>
      </c>
      <c r="E3266" t="s">
        <v>289</v>
      </c>
      <c r="F3266" t="s">
        <v>6883</v>
      </c>
      <c r="G3266" t="s">
        <v>6884</v>
      </c>
      <c r="H3266">
        <v>28209</v>
      </c>
      <c r="I3266">
        <v>80</v>
      </c>
      <c r="J3266" t="s">
        <v>29</v>
      </c>
      <c r="K3266" t="s">
        <v>442</v>
      </c>
      <c r="L3266">
        <v>18000000</v>
      </c>
      <c r="M3266">
        <v>2009</v>
      </c>
      <c r="N3266">
        <v>5.3</v>
      </c>
      <c r="O3266">
        <f>Table1[[#This Row],[gross]]-Table1[[#This Row],[budget]]</f>
        <v>-3206096</v>
      </c>
    </row>
    <row r="3267" spans="1:15" x14ac:dyDescent="0.3">
      <c r="A3267" t="s">
        <v>4908</v>
      </c>
      <c r="B3267">
        <v>50</v>
      </c>
      <c r="C3267">
        <v>91</v>
      </c>
      <c r="D3267">
        <v>96793</v>
      </c>
      <c r="E3267" t="s">
        <v>5502</v>
      </c>
      <c r="F3267" t="s">
        <v>5145</v>
      </c>
      <c r="G3267" t="s">
        <v>6885</v>
      </c>
      <c r="H3267">
        <v>12188</v>
      </c>
      <c r="I3267">
        <v>135</v>
      </c>
      <c r="J3267" t="s">
        <v>29</v>
      </c>
      <c r="K3267" t="s">
        <v>30</v>
      </c>
      <c r="L3267">
        <v>3500000</v>
      </c>
      <c r="M3267">
        <v>2004</v>
      </c>
      <c r="N3267">
        <v>5.3</v>
      </c>
      <c r="O3267">
        <f>Table1[[#This Row],[gross]]-Table1[[#This Row],[budget]]</f>
        <v>-3403207</v>
      </c>
    </row>
    <row r="3268" spans="1:15" x14ac:dyDescent="0.3">
      <c r="A3268" t="s">
        <v>4668</v>
      </c>
      <c r="B3268">
        <v>103</v>
      </c>
      <c r="C3268">
        <v>97</v>
      </c>
      <c r="D3268">
        <v>28927720</v>
      </c>
      <c r="E3268" t="s">
        <v>5339</v>
      </c>
      <c r="F3268" t="s">
        <v>106</v>
      </c>
      <c r="G3268" t="s">
        <v>6886</v>
      </c>
      <c r="H3268">
        <v>22220</v>
      </c>
      <c r="I3268">
        <v>181</v>
      </c>
      <c r="J3268" t="s">
        <v>29</v>
      </c>
      <c r="K3268" t="s">
        <v>30</v>
      </c>
      <c r="L3268">
        <v>33000000</v>
      </c>
      <c r="M3268">
        <v>2000</v>
      </c>
      <c r="N3268">
        <v>5.3</v>
      </c>
      <c r="O3268">
        <f>Table1[[#This Row],[gross]]-Table1[[#This Row],[budget]]</f>
        <v>-4072280</v>
      </c>
    </row>
    <row r="3269" spans="1:15" x14ac:dyDescent="0.3">
      <c r="A3269" t="s">
        <v>3722</v>
      </c>
      <c r="B3269">
        <v>81</v>
      </c>
      <c r="C3269">
        <v>98</v>
      </c>
      <c r="D3269">
        <v>15464026</v>
      </c>
      <c r="E3269" t="s">
        <v>289</v>
      </c>
      <c r="F3269" t="s">
        <v>6887</v>
      </c>
      <c r="G3269" t="s">
        <v>6888</v>
      </c>
      <c r="H3269">
        <v>23076</v>
      </c>
      <c r="I3269">
        <v>158</v>
      </c>
      <c r="J3269" t="s">
        <v>29</v>
      </c>
      <c r="K3269" t="s">
        <v>30</v>
      </c>
      <c r="L3269">
        <v>20000000</v>
      </c>
      <c r="M3269">
        <v>2000</v>
      </c>
      <c r="N3269">
        <v>5.3</v>
      </c>
      <c r="O3269">
        <f>Table1[[#This Row],[gross]]-Table1[[#This Row],[budget]]</f>
        <v>-4535974</v>
      </c>
    </row>
    <row r="3270" spans="1:15" x14ac:dyDescent="0.3">
      <c r="A3270" t="s">
        <v>4681</v>
      </c>
      <c r="B3270">
        <v>43</v>
      </c>
      <c r="C3270">
        <v>95</v>
      </c>
      <c r="D3270">
        <v>9123834</v>
      </c>
      <c r="E3270" t="s">
        <v>289</v>
      </c>
      <c r="F3270" t="s">
        <v>6889</v>
      </c>
      <c r="G3270" t="s">
        <v>6890</v>
      </c>
      <c r="H3270">
        <v>4065</v>
      </c>
      <c r="I3270">
        <v>33</v>
      </c>
      <c r="J3270" t="s">
        <v>29</v>
      </c>
      <c r="K3270" t="s">
        <v>30</v>
      </c>
      <c r="L3270">
        <v>15000000</v>
      </c>
      <c r="M3270">
        <v>2013</v>
      </c>
      <c r="N3270">
        <v>5.3</v>
      </c>
      <c r="O3270">
        <f>Table1[[#This Row],[gross]]-Table1[[#This Row],[budget]]</f>
        <v>-5876166</v>
      </c>
    </row>
    <row r="3271" spans="1:15" x14ac:dyDescent="0.3">
      <c r="A3271" t="s">
        <v>4724</v>
      </c>
      <c r="B3271">
        <v>66</v>
      </c>
      <c r="C3271">
        <v>86</v>
      </c>
      <c r="D3271">
        <v>4814244</v>
      </c>
      <c r="E3271" t="s">
        <v>289</v>
      </c>
      <c r="F3271" t="s">
        <v>6715</v>
      </c>
      <c r="G3271" t="s">
        <v>6891</v>
      </c>
      <c r="H3271">
        <v>12437</v>
      </c>
      <c r="I3271">
        <v>107</v>
      </c>
      <c r="J3271" t="s">
        <v>29</v>
      </c>
      <c r="K3271" t="s">
        <v>442</v>
      </c>
      <c r="L3271">
        <v>11000000</v>
      </c>
      <c r="M3271">
        <v>2002</v>
      </c>
      <c r="N3271">
        <v>5.3</v>
      </c>
      <c r="O3271">
        <f>Table1[[#This Row],[gross]]-Table1[[#This Row],[budget]]</f>
        <v>-6185756</v>
      </c>
    </row>
    <row r="3272" spans="1:15" x14ac:dyDescent="0.3">
      <c r="A3272" t="s">
        <v>1502</v>
      </c>
      <c r="B3272">
        <v>138</v>
      </c>
      <c r="C3272">
        <v>113</v>
      </c>
      <c r="D3272">
        <v>4717455</v>
      </c>
      <c r="E3272" t="s">
        <v>214</v>
      </c>
      <c r="F3272" t="s">
        <v>2328</v>
      </c>
      <c r="G3272" t="s">
        <v>6892</v>
      </c>
      <c r="H3272">
        <v>18632</v>
      </c>
      <c r="I3272">
        <v>354</v>
      </c>
      <c r="J3272" t="s">
        <v>29</v>
      </c>
      <c r="K3272" t="s">
        <v>581</v>
      </c>
      <c r="L3272">
        <v>12000000</v>
      </c>
      <c r="M3272">
        <v>2003</v>
      </c>
      <c r="N3272">
        <v>5.3</v>
      </c>
      <c r="O3272">
        <f>Table1[[#This Row],[gross]]-Table1[[#This Row],[budget]]</f>
        <v>-7282545</v>
      </c>
    </row>
    <row r="3273" spans="1:15" x14ac:dyDescent="0.3">
      <c r="A3273" t="s">
        <v>3965</v>
      </c>
      <c r="B3273">
        <v>93</v>
      </c>
      <c r="C3273">
        <v>98</v>
      </c>
      <c r="D3273">
        <v>14252830</v>
      </c>
      <c r="E3273" t="s">
        <v>2765</v>
      </c>
      <c r="F3273" t="s">
        <v>544</v>
      </c>
      <c r="G3273" t="s">
        <v>6893</v>
      </c>
      <c r="H3273">
        <v>18900</v>
      </c>
      <c r="I3273">
        <v>242</v>
      </c>
      <c r="J3273" t="s">
        <v>29</v>
      </c>
      <c r="K3273" t="s">
        <v>442</v>
      </c>
      <c r="L3273">
        <v>22000000</v>
      </c>
      <c r="M3273">
        <v>2001</v>
      </c>
      <c r="N3273">
        <v>5.3</v>
      </c>
      <c r="O3273">
        <f>Table1[[#This Row],[gross]]-Table1[[#This Row],[budget]]</f>
        <v>-7747170</v>
      </c>
    </row>
    <row r="3274" spans="1:15" x14ac:dyDescent="0.3">
      <c r="A3274" t="s">
        <v>4649</v>
      </c>
      <c r="B3274">
        <v>36</v>
      </c>
      <c r="C3274">
        <v>105</v>
      </c>
      <c r="D3274">
        <v>17100000</v>
      </c>
      <c r="E3274" t="s">
        <v>6894</v>
      </c>
      <c r="F3274" t="s">
        <v>1984</v>
      </c>
      <c r="G3274" t="s">
        <v>6895</v>
      </c>
      <c r="H3274">
        <v>7073</v>
      </c>
      <c r="I3274">
        <v>29</v>
      </c>
      <c r="J3274" t="s">
        <v>29</v>
      </c>
      <c r="K3274" t="s">
        <v>30</v>
      </c>
      <c r="L3274">
        <v>25000000</v>
      </c>
      <c r="M3274">
        <v>1996</v>
      </c>
      <c r="N3274">
        <v>5.3</v>
      </c>
      <c r="O3274">
        <f>Table1[[#This Row],[gross]]-Table1[[#This Row],[budget]]</f>
        <v>-7900000</v>
      </c>
    </row>
    <row r="3275" spans="1:15" x14ac:dyDescent="0.3">
      <c r="A3275" t="s">
        <v>190</v>
      </c>
      <c r="B3275">
        <v>336</v>
      </c>
      <c r="C3275">
        <v>138</v>
      </c>
      <c r="D3275">
        <v>16969390</v>
      </c>
      <c r="E3275" t="s">
        <v>208</v>
      </c>
      <c r="F3275" t="s">
        <v>324</v>
      </c>
      <c r="G3275" t="s">
        <v>6896</v>
      </c>
      <c r="H3275">
        <v>80861</v>
      </c>
      <c r="I3275">
        <v>431</v>
      </c>
      <c r="J3275" t="s">
        <v>29</v>
      </c>
      <c r="K3275" t="s">
        <v>30</v>
      </c>
      <c r="L3275">
        <v>25000000</v>
      </c>
      <c r="M3275">
        <v>2013</v>
      </c>
      <c r="N3275">
        <v>5.3</v>
      </c>
      <c r="O3275">
        <f>Table1[[#This Row],[gross]]-Table1[[#This Row],[budget]]</f>
        <v>-8030610</v>
      </c>
    </row>
    <row r="3276" spans="1:15" x14ac:dyDescent="0.3">
      <c r="A3276" t="s">
        <v>4714</v>
      </c>
      <c r="B3276">
        <v>97</v>
      </c>
      <c r="C3276">
        <v>88</v>
      </c>
      <c r="D3276">
        <v>6373693</v>
      </c>
      <c r="E3276" t="s">
        <v>289</v>
      </c>
      <c r="F3276" t="s">
        <v>221</v>
      </c>
      <c r="G3276" t="s">
        <v>6897</v>
      </c>
      <c r="H3276">
        <v>11498</v>
      </c>
      <c r="I3276">
        <v>53</v>
      </c>
      <c r="J3276" t="s">
        <v>29</v>
      </c>
      <c r="K3276" t="s">
        <v>30</v>
      </c>
      <c r="L3276">
        <v>15000000</v>
      </c>
      <c r="M3276">
        <v>2009</v>
      </c>
      <c r="N3276">
        <v>5.3</v>
      </c>
      <c r="O3276">
        <f>Table1[[#This Row],[gross]]-Table1[[#This Row],[budget]]</f>
        <v>-8626307</v>
      </c>
    </row>
    <row r="3277" spans="1:15" x14ac:dyDescent="0.3">
      <c r="A3277" t="s">
        <v>4675</v>
      </c>
      <c r="B3277">
        <v>48</v>
      </c>
      <c r="C3277">
        <v>96</v>
      </c>
      <c r="D3277">
        <v>27445</v>
      </c>
      <c r="E3277" t="s">
        <v>6898</v>
      </c>
      <c r="F3277" t="s">
        <v>6899</v>
      </c>
      <c r="G3277" t="s">
        <v>6900</v>
      </c>
      <c r="H3277">
        <v>3788</v>
      </c>
      <c r="I3277">
        <v>31</v>
      </c>
      <c r="J3277" t="s">
        <v>29</v>
      </c>
      <c r="K3277" t="s">
        <v>30</v>
      </c>
      <c r="L3277">
        <v>9000000</v>
      </c>
      <c r="M3277">
        <v>2011</v>
      </c>
      <c r="N3277">
        <v>5.3</v>
      </c>
      <c r="O3277">
        <f>Table1[[#This Row],[gross]]-Table1[[#This Row],[budget]]</f>
        <v>-8972555</v>
      </c>
    </row>
    <row r="3278" spans="1:15" x14ac:dyDescent="0.3">
      <c r="A3278" t="s">
        <v>4690</v>
      </c>
      <c r="B3278">
        <v>51</v>
      </c>
      <c r="C3278">
        <v>93</v>
      </c>
      <c r="D3278">
        <v>900926</v>
      </c>
      <c r="E3278" t="s">
        <v>676</v>
      </c>
      <c r="F3278" t="s">
        <v>5311</v>
      </c>
      <c r="G3278" t="s">
        <v>6901</v>
      </c>
      <c r="H3278">
        <v>9517</v>
      </c>
      <c r="I3278">
        <v>46</v>
      </c>
      <c r="J3278" t="s">
        <v>29</v>
      </c>
      <c r="K3278" t="s">
        <v>30</v>
      </c>
      <c r="L3278">
        <v>10000000</v>
      </c>
      <c r="M3278">
        <v>2007</v>
      </c>
      <c r="N3278">
        <v>5.3</v>
      </c>
      <c r="O3278">
        <f>Table1[[#This Row],[gross]]-Table1[[#This Row],[budget]]</f>
        <v>-9099074</v>
      </c>
    </row>
    <row r="3279" spans="1:15" x14ac:dyDescent="0.3">
      <c r="A3279" t="s">
        <v>1148</v>
      </c>
      <c r="B3279">
        <v>131</v>
      </c>
      <c r="C3279">
        <v>122</v>
      </c>
      <c r="D3279">
        <v>531009</v>
      </c>
      <c r="E3279" t="s">
        <v>588</v>
      </c>
      <c r="F3279" t="s">
        <v>93</v>
      </c>
      <c r="G3279" t="s">
        <v>6902</v>
      </c>
      <c r="H3279">
        <v>7976</v>
      </c>
      <c r="I3279">
        <v>61</v>
      </c>
      <c r="J3279" t="s">
        <v>29</v>
      </c>
      <c r="K3279" t="s">
        <v>30</v>
      </c>
      <c r="L3279">
        <v>10000000</v>
      </c>
      <c r="M3279">
        <v>2015</v>
      </c>
      <c r="N3279">
        <v>5.3</v>
      </c>
      <c r="O3279">
        <f>Table1[[#This Row],[gross]]-Table1[[#This Row],[budget]]</f>
        <v>-9468991</v>
      </c>
    </row>
    <row r="3280" spans="1:15" x14ac:dyDescent="0.3">
      <c r="A3280" t="s">
        <v>4662</v>
      </c>
      <c r="B3280">
        <v>81</v>
      </c>
      <c r="C3280">
        <v>98</v>
      </c>
      <c r="D3280">
        <v>50189179</v>
      </c>
      <c r="E3280" t="s">
        <v>3179</v>
      </c>
      <c r="F3280" t="s">
        <v>6405</v>
      </c>
      <c r="G3280" t="s">
        <v>6903</v>
      </c>
      <c r="H3280">
        <v>61966</v>
      </c>
      <c r="I3280">
        <v>207</v>
      </c>
      <c r="J3280" t="s">
        <v>29</v>
      </c>
      <c r="K3280" t="s">
        <v>30</v>
      </c>
      <c r="L3280">
        <v>60000000</v>
      </c>
      <c r="M3280">
        <v>2002</v>
      </c>
      <c r="N3280">
        <v>5.3</v>
      </c>
      <c r="O3280">
        <f>Table1[[#This Row],[gross]]-Table1[[#This Row],[budget]]</f>
        <v>-9810821</v>
      </c>
    </row>
    <row r="3281" spans="1:15" x14ac:dyDescent="0.3">
      <c r="A3281" t="s">
        <v>4708</v>
      </c>
      <c r="B3281">
        <v>19</v>
      </c>
      <c r="C3281">
        <v>90</v>
      </c>
      <c r="D3281">
        <v>15091542</v>
      </c>
      <c r="E3281" t="s">
        <v>558</v>
      </c>
      <c r="F3281" t="s">
        <v>2902</v>
      </c>
      <c r="G3281" t="s">
        <v>6904</v>
      </c>
      <c r="H3281">
        <v>4086</v>
      </c>
      <c r="I3281">
        <v>22</v>
      </c>
      <c r="J3281" t="s">
        <v>69</v>
      </c>
      <c r="K3281" t="s">
        <v>200</v>
      </c>
      <c r="L3281">
        <v>25000000</v>
      </c>
      <c r="M3281">
        <v>1996</v>
      </c>
      <c r="N3281">
        <v>5.3</v>
      </c>
      <c r="O3281">
        <f>Table1[[#This Row],[gross]]-Table1[[#This Row],[budget]]</f>
        <v>-9908458</v>
      </c>
    </row>
    <row r="3282" spans="1:15" x14ac:dyDescent="0.3">
      <c r="A3282" t="s">
        <v>4269</v>
      </c>
      <c r="B3282">
        <v>98</v>
      </c>
      <c r="C3282">
        <v>103</v>
      </c>
      <c r="D3282">
        <v>17324744</v>
      </c>
      <c r="E3282" t="s">
        <v>519</v>
      </c>
      <c r="F3282" t="s">
        <v>6905</v>
      </c>
      <c r="G3282" t="s">
        <v>6906</v>
      </c>
      <c r="H3282">
        <v>44103</v>
      </c>
      <c r="I3282">
        <v>149</v>
      </c>
      <c r="J3282" t="s">
        <v>29</v>
      </c>
      <c r="K3282" t="s">
        <v>30</v>
      </c>
      <c r="L3282">
        <v>28000000</v>
      </c>
      <c r="M3282">
        <v>2006</v>
      </c>
      <c r="N3282">
        <v>5.3</v>
      </c>
      <c r="O3282">
        <f>Table1[[#This Row],[gross]]-Table1[[#This Row],[budget]]</f>
        <v>-10675256</v>
      </c>
    </row>
    <row r="3283" spans="1:15" x14ac:dyDescent="0.3">
      <c r="A3283" t="s">
        <v>4534</v>
      </c>
      <c r="B3283">
        <v>62</v>
      </c>
      <c r="C3283">
        <v>90</v>
      </c>
      <c r="D3283">
        <v>28535768</v>
      </c>
      <c r="E3283" t="s">
        <v>676</v>
      </c>
      <c r="F3283" t="s">
        <v>6907</v>
      </c>
      <c r="G3283" t="s">
        <v>6908</v>
      </c>
      <c r="H3283">
        <v>10446</v>
      </c>
      <c r="I3283">
        <v>105</v>
      </c>
      <c r="J3283" t="s">
        <v>29</v>
      </c>
      <c r="K3283" t="s">
        <v>30</v>
      </c>
      <c r="L3283">
        <v>40000000</v>
      </c>
      <c r="M3283">
        <v>1999</v>
      </c>
      <c r="N3283">
        <v>5.3</v>
      </c>
      <c r="O3283">
        <f>Table1[[#This Row],[gross]]-Table1[[#This Row],[budget]]</f>
        <v>-11464232</v>
      </c>
    </row>
    <row r="3284" spans="1:15" x14ac:dyDescent="0.3">
      <c r="A3284" t="s">
        <v>4432</v>
      </c>
      <c r="B3284">
        <v>51</v>
      </c>
      <c r="C3284">
        <v>107</v>
      </c>
      <c r="D3284">
        <v>12372410</v>
      </c>
      <c r="E3284" t="s">
        <v>1941</v>
      </c>
      <c r="F3284" t="s">
        <v>2897</v>
      </c>
      <c r="G3284" t="s">
        <v>6909</v>
      </c>
      <c r="H3284">
        <v>11709</v>
      </c>
      <c r="I3284">
        <v>101</v>
      </c>
      <c r="J3284" t="s">
        <v>29</v>
      </c>
      <c r="K3284" t="s">
        <v>30</v>
      </c>
      <c r="L3284">
        <v>24000000</v>
      </c>
      <c r="M3284">
        <v>2000</v>
      </c>
      <c r="N3284">
        <v>5.3</v>
      </c>
      <c r="O3284">
        <f>Table1[[#This Row],[gross]]-Table1[[#This Row],[budget]]</f>
        <v>-11627590</v>
      </c>
    </row>
    <row r="3285" spans="1:15" x14ac:dyDescent="0.3">
      <c r="A3285" t="s">
        <v>4733</v>
      </c>
      <c r="B3285">
        <v>64</v>
      </c>
      <c r="C3285">
        <v>99</v>
      </c>
      <c r="D3285">
        <v>16930185</v>
      </c>
      <c r="E3285" t="s">
        <v>289</v>
      </c>
      <c r="F3285" t="s">
        <v>5120</v>
      </c>
      <c r="G3285" t="s">
        <v>6910</v>
      </c>
      <c r="H3285">
        <v>14315</v>
      </c>
      <c r="I3285">
        <v>101</v>
      </c>
      <c r="J3285" t="s">
        <v>29</v>
      </c>
      <c r="K3285" t="s">
        <v>227</v>
      </c>
      <c r="L3285">
        <v>29000000</v>
      </c>
      <c r="M3285">
        <v>2002</v>
      </c>
      <c r="N3285">
        <v>5.3</v>
      </c>
      <c r="O3285">
        <f>Table1[[#This Row],[gross]]-Table1[[#This Row],[budget]]</f>
        <v>-12069815</v>
      </c>
    </row>
    <row r="3286" spans="1:15" x14ac:dyDescent="0.3">
      <c r="A3286" t="s">
        <v>4664</v>
      </c>
      <c r="B3286">
        <v>21</v>
      </c>
      <c r="C3286">
        <v>98</v>
      </c>
      <c r="D3286">
        <v>1953732</v>
      </c>
      <c r="E3286" t="s">
        <v>726</v>
      </c>
      <c r="F3286" t="s">
        <v>5612</v>
      </c>
      <c r="G3286" t="s">
        <v>6911</v>
      </c>
      <c r="H3286">
        <v>4996</v>
      </c>
      <c r="I3286">
        <v>62</v>
      </c>
      <c r="J3286" t="s">
        <v>29</v>
      </c>
      <c r="K3286" t="s">
        <v>30</v>
      </c>
      <c r="L3286">
        <v>15000000</v>
      </c>
      <c r="M3286">
        <v>1986</v>
      </c>
      <c r="N3286">
        <v>5.3</v>
      </c>
      <c r="O3286">
        <f>Table1[[#This Row],[gross]]-Table1[[#This Row],[budget]]</f>
        <v>-13046268</v>
      </c>
    </row>
    <row r="3287" spans="1:15" x14ac:dyDescent="0.3">
      <c r="A3287" t="s">
        <v>4595</v>
      </c>
      <c r="B3287">
        <v>58</v>
      </c>
      <c r="C3287">
        <v>87</v>
      </c>
      <c r="D3287">
        <v>6563357</v>
      </c>
      <c r="E3287" t="s">
        <v>1929</v>
      </c>
      <c r="F3287" t="s">
        <v>6912</v>
      </c>
      <c r="G3287" t="s">
        <v>6913</v>
      </c>
      <c r="H3287">
        <v>18571</v>
      </c>
      <c r="I3287">
        <v>120</v>
      </c>
      <c r="J3287" t="s">
        <v>29</v>
      </c>
      <c r="K3287" t="s">
        <v>30</v>
      </c>
      <c r="L3287">
        <v>20000000</v>
      </c>
      <c r="M3287">
        <v>2008</v>
      </c>
      <c r="N3287">
        <v>5.3</v>
      </c>
      <c r="O3287">
        <f>Table1[[#This Row],[gross]]-Table1[[#This Row],[budget]]</f>
        <v>-13436643</v>
      </c>
    </row>
    <row r="3288" spans="1:15" x14ac:dyDescent="0.3">
      <c r="A3288" t="s">
        <v>4423</v>
      </c>
      <c r="B3288">
        <v>127</v>
      </c>
      <c r="C3288">
        <v>91</v>
      </c>
      <c r="D3288">
        <v>26404753</v>
      </c>
      <c r="E3288" t="s">
        <v>1990</v>
      </c>
      <c r="F3288" t="s">
        <v>5900</v>
      </c>
      <c r="G3288" t="s">
        <v>6914</v>
      </c>
      <c r="H3288">
        <v>34203</v>
      </c>
      <c r="I3288">
        <v>169</v>
      </c>
      <c r="J3288" t="s">
        <v>29</v>
      </c>
      <c r="K3288" t="s">
        <v>30</v>
      </c>
      <c r="L3288">
        <v>40000000</v>
      </c>
      <c r="M3288">
        <v>2012</v>
      </c>
      <c r="N3288">
        <v>5.3</v>
      </c>
      <c r="O3288">
        <f>Table1[[#This Row],[gross]]-Table1[[#This Row],[budget]]</f>
        <v>-13595247</v>
      </c>
    </row>
    <row r="3289" spans="1:15" x14ac:dyDescent="0.3">
      <c r="A3289" t="s">
        <v>392</v>
      </c>
      <c r="B3289">
        <v>185</v>
      </c>
      <c r="C3289">
        <v>111</v>
      </c>
      <c r="D3289">
        <v>48430355</v>
      </c>
      <c r="E3289" t="s">
        <v>73</v>
      </c>
      <c r="F3289" t="s">
        <v>2300</v>
      </c>
      <c r="G3289" t="s">
        <v>6915</v>
      </c>
      <c r="H3289">
        <v>43709</v>
      </c>
      <c r="I3289">
        <v>141</v>
      </c>
      <c r="J3289" t="s">
        <v>29</v>
      </c>
      <c r="K3289" t="s">
        <v>30</v>
      </c>
      <c r="L3289">
        <v>70000000</v>
      </c>
      <c r="M3289">
        <v>2011</v>
      </c>
      <c r="N3289">
        <v>5.3</v>
      </c>
      <c r="O3289">
        <f>Table1[[#This Row],[gross]]-Table1[[#This Row],[budget]]</f>
        <v>-21569645</v>
      </c>
    </row>
    <row r="3290" spans="1:15" x14ac:dyDescent="0.3">
      <c r="A3290" t="s">
        <v>4647</v>
      </c>
      <c r="B3290">
        <v>107</v>
      </c>
      <c r="C3290">
        <v>109</v>
      </c>
      <c r="D3290">
        <v>10654581</v>
      </c>
      <c r="E3290" t="s">
        <v>600</v>
      </c>
      <c r="F3290" t="s">
        <v>482</v>
      </c>
      <c r="G3290" t="s">
        <v>6916</v>
      </c>
      <c r="H3290">
        <v>45497</v>
      </c>
      <c r="I3290">
        <v>260</v>
      </c>
      <c r="J3290" t="s">
        <v>29</v>
      </c>
      <c r="K3290" t="s">
        <v>30</v>
      </c>
      <c r="L3290">
        <v>34000000</v>
      </c>
      <c r="M3290">
        <v>1999</v>
      </c>
      <c r="N3290">
        <v>5.3</v>
      </c>
      <c r="O3290">
        <f>Table1[[#This Row],[gross]]-Table1[[#This Row],[budget]]</f>
        <v>-23345419</v>
      </c>
    </row>
    <row r="3291" spans="1:15" x14ac:dyDescent="0.3">
      <c r="A3291" t="s">
        <v>4647</v>
      </c>
      <c r="B3291">
        <v>107</v>
      </c>
      <c r="C3291">
        <v>109</v>
      </c>
      <c r="D3291">
        <v>10654581</v>
      </c>
      <c r="E3291" t="s">
        <v>600</v>
      </c>
      <c r="F3291" t="s">
        <v>482</v>
      </c>
      <c r="G3291" t="s">
        <v>6916</v>
      </c>
      <c r="H3291">
        <v>45500</v>
      </c>
      <c r="I3291">
        <v>260</v>
      </c>
      <c r="J3291" t="s">
        <v>29</v>
      </c>
      <c r="K3291" t="s">
        <v>30</v>
      </c>
      <c r="L3291">
        <v>34000000</v>
      </c>
      <c r="M3291">
        <v>1999</v>
      </c>
      <c r="N3291">
        <v>5.3</v>
      </c>
      <c r="O3291">
        <f>Table1[[#This Row],[gross]]-Table1[[#This Row],[budget]]</f>
        <v>-23345419</v>
      </c>
    </row>
    <row r="3292" spans="1:15" x14ac:dyDescent="0.3">
      <c r="A3292" t="s">
        <v>3910</v>
      </c>
      <c r="B3292">
        <v>45</v>
      </c>
      <c r="C3292">
        <v>88</v>
      </c>
      <c r="D3292">
        <v>20218</v>
      </c>
      <c r="E3292" t="s">
        <v>1562</v>
      </c>
      <c r="F3292" t="s">
        <v>4063</v>
      </c>
      <c r="G3292" t="s">
        <v>6917</v>
      </c>
      <c r="H3292">
        <v>5431</v>
      </c>
      <c r="I3292">
        <v>50</v>
      </c>
      <c r="J3292" t="s">
        <v>29</v>
      </c>
      <c r="K3292" t="s">
        <v>30</v>
      </c>
      <c r="L3292">
        <v>24000000</v>
      </c>
      <c r="M3292">
        <v>2001</v>
      </c>
      <c r="N3292">
        <v>5.3</v>
      </c>
      <c r="O3292">
        <f>Table1[[#This Row],[gross]]-Table1[[#This Row],[budget]]</f>
        <v>-23979782</v>
      </c>
    </row>
    <row r="3293" spans="1:15" x14ac:dyDescent="0.3">
      <c r="A3293" t="s">
        <v>4702</v>
      </c>
      <c r="B3293">
        <v>39</v>
      </c>
      <c r="C3293">
        <v>91</v>
      </c>
      <c r="D3293">
        <v>20400913</v>
      </c>
      <c r="E3293" t="s">
        <v>3713</v>
      </c>
      <c r="F3293" t="s">
        <v>4253</v>
      </c>
      <c r="G3293" t="s">
        <v>6918</v>
      </c>
      <c r="H3293">
        <v>15455</v>
      </c>
      <c r="I3293">
        <v>80</v>
      </c>
      <c r="J3293" t="s">
        <v>29</v>
      </c>
      <c r="K3293" t="s">
        <v>30</v>
      </c>
      <c r="L3293">
        <v>45000000</v>
      </c>
      <c r="M3293">
        <v>1996</v>
      </c>
      <c r="N3293">
        <v>5.3</v>
      </c>
      <c r="O3293">
        <f>Table1[[#This Row],[gross]]-Table1[[#This Row],[budget]]</f>
        <v>-24599087</v>
      </c>
    </row>
    <row r="3294" spans="1:15" x14ac:dyDescent="0.3">
      <c r="A3294" t="s">
        <v>4086</v>
      </c>
      <c r="B3294">
        <v>412</v>
      </c>
      <c r="C3294">
        <v>101</v>
      </c>
      <c r="D3294">
        <v>67344392</v>
      </c>
      <c r="E3294" t="s">
        <v>175</v>
      </c>
      <c r="F3294" t="s">
        <v>55</v>
      </c>
      <c r="G3294" t="s">
        <v>6919</v>
      </c>
      <c r="H3294">
        <v>165618</v>
      </c>
      <c r="I3294">
        <v>503</v>
      </c>
      <c r="J3294" t="s">
        <v>29</v>
      </c>
      <c r="K3294" t="s">
        <v>30</v>
      </c>
      <c r="L3294">
        <v>92000000</v>
      </c>
      <c r="M3294">
        <v>2013</v>
      </c>
      <c r="N3294">
        <v>5.3</v>
      </c>
      <c r="O3294">
        <f>Table1[[#This Row],[gross]]-Table1[[#This Row],[budget]]</f>
        <v>-24655608</v>
      </c>
    </row>
    <row r="3295" spans="1:15" x14ac:dyDescent="0.3">
      <c r="A3295" t="s">
        <v>686</v>
      </c>
      <c r="B3295">
        <v>15</v>
      </c>
      <c r="C3295">
        <v>110</v>
      </c>
      <c r="D3295">
        <v>4357000</v>
      </c>
      <c r="E3295" t="s">
        <v>4122</v>
      </c>
      <c r="F3295" t="s">
        <v>1550</v>
      </c>
      <c r="G3295" t="s">
        <v>6920</v>
      </c>
      <c r="H3295">
        <v>5176</v>
      </c>
      <c r="I3295">
        <v>30</v>
      </c>
      <c r="J3295" t="s">
        <v>29</v>
      </c>
      <c r="K3295" t="s">
        <v>30</v>
      </c>
      <c r="L3295">
        <v>30000000</v>
      </c>
      <c r="M3295">
        <v>1996</v>
      </c>
      <c r="N3295">
        <v>5.3</v>
      </c>
      <c r="O3295">
        <f>Table1[[#This Row],[gross]]-Table1[[#This Row],[budget]]</f>
        <v>-25643000</v>
      </c>
    </row>
    <row r="3296" spans="1:15" x14ac:dyDescent="0.3">
      <c r="A3296" t="s">
        <v>4961</v>
      </c>
      <c r="B3296">
        <v>63</v>
      </c>
      <c r="C3296">
        <v>95</v>
      </c>
      <c r="D3296">
        <v>2954405</v>
      </c>
      <c r="E3296" t="s">
        <v>6873</v>
      </c>
      <c r="F3296" t="s">
        <v>5571</v>
      </c>
      <c r="G3296" t="s">
        <v>6921</v>
      </c>
      <c r="H3296">
        <v>1977</v>
      </c>
      <c r="I3296">
        <v>64</v>
      </c>
      <c r="J3296" t="s">
        <v>29</v>
      </c>
      <c r="K3296" t="s">
        <v>30</v>
      </c>
      <c r="L3296">
        <v>36000000</v>
      </c>
      <c r="M3296">
        <v>2000</v>
      </c>
      <c r="N3296">
        <v>5.3</v>
      </c>
      <c r="O3296">
        <f>Table1[[#This Row],[gross]]-Table1[[#This Row],[budget]]</f>
        <v>-33045595</v>
      </c>
    </row>
    <row r="3297" spans="1:15" x14ac:dyDescent="0.3">
      <c r="A3297" t="s">
        <v>4645</v>
      </c>
      <c r="B3297">
        <v>76</v>
      </c>
      <c r="C3297">
        <v>110</v>
      </c>
      <c r="D3297">
        <v>5881504</v>
      </c>
      <c r="E3297" t="s">
        <v>3894</v>
      </c>
      <c r="F3297" t="s">
        <v>2685</v>
      </c>
      <c r="G3297" t="s">
        <v>6922</v>
      </c>
      <c r="H3297">
        <v>5917</v>
      </c>
      <c r="I3297">
        <v>50</v>
      </c>
      <c r="J3297" t="s">
        <v>29</v>
      </c>
      <c r="K3297" t="s">
        <v>30</v>
      </c>
      <c r="L3297">
        <v>39000000</v>
      </c>
      <c r="M3297">
        <v>2004</v>
      </c>
      <c r="N3297">
        <v>5.3</v>
      </c>
      <c r="O3297">
        <f>Table1[[#This Row],[gross]]-Table1[[#This Row],[budget]]</f>
        <v>-33118496</v>
      </c>
    </row>
    <row r="3298" spans="1:15" x14ac:dyDescent="0.3">
      <c r="A3298" t="s">
        <v>4263</v>
      </c>
      <c r="B3298">
        <v>87</v>
      </c>
      <c r="C3298">
        <v>90</v>
      </c>
      <c r="D3298">
        <v>39442871</v>
      </c>
      <c r="E3298" t="s">
        <v>1699</v>
      </c>
      <c r="F3298" t="s">
        <v>1823</v>
      </c>
      <c r="G3298" t="s">
        <v>6923</v>
      </c>
      <c r="H3298">
        <v>80639</v>
      </c>
      <c r="I3298">
        <v>237</v>
      </c>
      <c r="J3298" t="s">
        <v>29</v>
      </c>
      <c r="K3298" t="s">
        <v>30</v>
      </c>
      <c r="L3298">
        <v>80000000</v>
      </c>
      <c r="M3298">
        <v>2000</v>
      </c>
      <c r="N3298">
        <v>5.3</v>
      </c>
      <c r="O3298">
        <f>Table1[[#This Row],[gross]]-Table1[[#This Row],[budget]]</f>
        <v>-40557129</v>
      </c>
    </row>
    <row r="3299" spans="1:15" x14ac:dyDescent="0.3">
      <c r="A3299" t="s">
        <v>4044</v>
      </c>
      <c r="B3299">
        <v>132</v>
      </c>
      <c r="C3299">
        <v>116</v>
      </c>
      <c r="D3299">
        <v>30013346</v>
      </c>
      <c r="E3299" t="s">
        <v>1562</v>
      </c>
      <c r="F3299" t="s">
        <v>79</v>
      </c>
      <c r="G3299" t="s">
        <v>6924</v>
      </c>
      <c r="H3299">
        <v>31293</v>
      </c>
      <c r="I3299">
        <v>254</v>
      </c>
      <c r="J3299" t="s">
        <v>29</v>
      </c>
      <c r="K3299" t="s">
        <v>30</v>
      </c>
      <c r="L3299">
        <v>75000000</v>
      </c>
      <c r="M3299">
        <v>2003</v>
      </c>
      <c r="N3299">
        <v>5.3</v>
      </c>
      <c r="O3299">
        <f>Table1[[#This Row],[gross]]-Table1[[#This Row],[budget]]</f>
        <v>-44986654</v>
      </c>
    </row>
    <row r="3300" spans="1:15" x14ac:dyDescent="0.3">
      <c r="A3300" t="s">
        <v>4641</v>
      </c>
      <c r="B3300">
        <v>163</v>
      </c>
      <c r="C3300">
        <v>114</v>
      </c>
      <c r="D3300">
        <v>28772222</v>
      </c>
      <c r="E3300" t="s">
        <v>6925</v>
      </c>
      <c r="F3300" t="s">
        <v>2042</v>
      </c>
      <c r="G3300" t="s">
        <v>6926</v>
      </c>
      <c r="H3300">
        <v>33953</v>
      </c>
      <c r="I3300">
        <v>163</v>
      </c>
      <c r="J3300" t="s">
        <v>29</v>
      </c>
      <c r="K3300" t="s">
        <v>30</v>
      </c>
      <c r="L3300">
        <v>105000000</v>
      </c>
      <c r="M3300">
        <v>2015</v>
      </c>
      <c r="N3300">
        <v>5.3</v>
      </c>
      <c r="O3300">
        <f>Table1[[#This Row],[gross]]-Table1[[#This Row],[budget]]</f>
        <v>-76227778</v>
      </c>
    </row>
    <row r="3301" spans="1:15" x14ac:dyDescent="0.3">
      <c r="A3301" t="s">
        <v>4641</v>
      </c>
      <c r="B3301">
        <v>163</v>
      </c>
      <c r="C3301">
        <v>114</v>
      </c>
      <c r="D3301">
        <v>28772222</v>
      </c>
      <c r="E3301" t="s">
        <v>6925</v>
      </c>
      <c r="F3301" t="s">
        <v>2042</v>
      </c>
      <c r="G3301" t="s">
        <v>6926</v>
      </c>
      <c r="H3301">
        <v>33958</v>
      </c>
      <c r="I3301">
        <v>163</v>
      </c>
      <c r="J3301" t="s">
        <v>29</v>
      </c>
      <c r="K3301" t="s">
        <v>30</v>
      </c>
      <c r="L3301">
        <v>105000000</v>
      </c>
      <c r="M3301">
        <v>2015</v>
      </c>
      <c r="N3301">
        <v>5.3</v>
      </c>
      <c r="O3301">
        <f>Table1[[#This Row],[gross]]-Table1[[#This Row],[budget]]</f>
        <v>-76227778</v>
      </c>
    </row>
    <row r="3302" spans="1:15" x14ac:dyDescent="0.3">
      <c r="A3302" t="s">
        <v>1192</v>
      </c>
      <c r="B3302">
        <v>168</v>
      </c>
      <c r="C3302">
        <v>121</v>
      </c>
      <c r="D3302">
        <v>30212620</v>
      </c>
      <c r="E3302" t="s">
        <v>699</v>
      </c>
      <c r="F3302" t="s">
        <v>6927</v>
      </c>
      <c r="G3302" t="s">
        <v>6928</v>
      </c>
      <c r="H3302">
        <v>35066</v>
      </c>
      <c r="I3302">
        <v>196</v>
      </c>
      <c r="J3302" t="s">
        <v>29</v>
      </c>
      <c r="K3302" t="s">
        <v>30</v>
      </c>
      <c r="L3302">
        <v>120000000</v>
      </c>
      <c r="M3302">
        <v>2010</v>
      </c>
      <c r="N3302">
        <v>5.3</v>
      </c>
      <c r="O3302">
        <f>Table1[[#This Row],[gross]]-Table1[[#This Row],[budget]]</f>
        <v>-89787380</v>
      </c>
    </row>
    <row r="3303" spans="1:15" x14ac:dyDescent="0.3">
      <c r="A3303" t="s">
        <v>4428</v>
      </c>
      <c r="B3303">
        <v>131</v>
      </c>
      <c r="C3303">
        <v>92</v>
      </c>
      <c r="D3303">
        <v>217326336</v>
      </c>
      <c r="E3303" t="s">
        <v>6929</v>
      </c>
      <c r="F3303" t="s">
        <v>6930</v>
      </c>
      <c r="G3303" t="s">
        <v>6931</v>
      </c>
      <c r="H3303">
        <v>57276</v>
      </c>
      <c r="I3303">
        <v>146</v>
      </c>
      <c r="J3303" t="s">
        <v>29</v>
      </c>
      <c r="K3303" t="s">
        <v>30</v>
      </c>
      <c r="L3303">
        <v>60000000</v>
      </c>
      <c r="M3303">
        <v>2007</v>
      </c>
      <c r="N3303">
        <v>5.2</v>
      </c>
      <c r="O3303">
        <f>Table1[[#This Row],[gross]]-Table1[[#This Row],[budget]]</f>
        <v>157326336</v>
      </c>
    </row>
    <row r="3304" spans="1:15" x14ac:dyDescent="0.3">
      <c r="A3304" t="s">
        <v>2993</v>
      </c>
      <c r="B3304">
        <v>350</v>
      </c>
      <c r="C3304">
        <v>122</v>
      </c>
      <c r="D3304">
        <v>191449475</v>
      </c>
      <c r="E3304" t="s">
        <v>1066</v>
      </c>
      <c r="F3304" t="s">
        <v>430</v>
      </c>
      <c r="G3304" t="s">
        <v>6932</v>
      </c>
      <c r="H3304">
        <v>348007</v>
      </c>
      <c r="I3304">
        <v>1535</v>
      </c>
      <c r="J3304" t="s">
        <v>29</v>
      </c>
      <c r="K3304" t="s">
        <v>30</v>
      </c>
      <c r="L3304">
        <v>37000000</v>
      </c>
      <c r="M3304">
        <v>2008</v>
      </c>
      <c r="N3304">
        <v>5.2</v>
      </c>
      <c r="O3304">
        <f>Table1[[#This Row],[gross]]-Table1[[#This Row],[budget]]</f>
        <v>154449475</v>
      </c>
    </row>
    <row r="3305" spans="1:15" x14ac:dyDescent="0.3">
      <c r="A3305" t="s">
        <v>2993</v>
      </c>
      <c r="B3305">
        <v>350</v>
      </c>
      <c r="C3305">
        <v>122</v>
      </c>
      <c r="D3305">
        <v>191449475</v>
      </c>
      <c r="E3305" t="s">
        <v>1066</v>
      </c>
      <c r="F3305" t="s">
        <v>430</v>
      </c>
      <c r="G3305" t="s">
        <v>6932</v>
      </c>
      <c r="H3305">
        <v>348010</v>
      </c>
      <c r="I3305">
        <v>1535</v>
      </c>
      <c r="J3305" t="s">
        <v>29</v>
      </c>
      <c r="K3305" t="s">
        <v>30</v>
      </c>
      <c r="L3305">
        <v>37000000</v>
      </c>
      <c r="M3305">
        <v>2008</v>
      </c>
      <c r="N3305">
        <v>5.2</v>
      </c>
      <c r="O3305">
        <f>Table1[[#This Row],[gross]]-Table1[[#This Row],[budget]]</f>
        <v>154449475</v>
      </c>
    </row>
    <row r="3306" spans="1:15" x14ac:dyDescent="0.3">
      <c r="A3306" t="s">
        <v>4072</v>
      </c>
      <c r="B3306">
        <v>86</v>
      </c>
      <c r="C3306">
        <v>109</v>
      </c>
      <c r="D3306">
        <v>61356221</v>
      </c>
      <c r="E3306" t="s">
        <v>875</v>
      </c>
      <c r="F3306" t="s">
        <v>4399</v>
      </c>
      <c r="G3306" t="s">
        <v>6933</v>
      </c>
      <c r="H3306">
        <v>19505</v>
      </c>
      <c r="I3306">
        <v>162</v>
      </c>
      <c r="J3306" t="s">
        <v>29</v>
      </c>
      <c r="K3306" t="s">
        <v>30</v>
      </c>
      <c r="L3306">
        <v>14000000</v>
      </c>
      <c r="M3306">
        <v>2007</v>
      </c>
      <c r="N3306">
        <v>5.2</v>
      </c>
      <c r="O3306">
        <f>Table1[[#This Row],[gross]]-Table1[[#This Row],[budget]]</f>
        <v>47356221</v>
      </c>
    </row>
    <row r="3307" spans="1:15" x14ac:dyDescent="0.3">
      <c r="A3307" t="s">
        <v>5179</v>
      </c>
      <c r="B3307">
        <v>105</v>
      </c>
      <c r="C3307">
        <v>87</v>
      </c>
      <c r="D3307">
        <v>93375151</v>
      </c>
      <c r="E3307" t="s">
        <v>6934</v>
      </c>
      <c r="F3307" t="s">
        <v>6935</v>
      </c>
      <c r="G3307" t="s">
        <v>6936</v>
      </c>
      <c r="H3307">
        <v>46031</v>
      </c>
      <c r="I3307">
        <v>235</v>
      </c>
      <c r="J3307" t="s">
        <v>29</v>
      </c>
      <c r="K3307" t="s">
        <v>30</v>
      </c>
      <c r="L3307">
        <v>60000000</v>
      </c>
      <c r="M3307">
        <v>2001</v>
      </c>
      <c r="N3307">
        <v>5.2</v>
      </c>
      <c r="O3307">
        <f>Table1[[#This Row],[gross]]-Table1[[#This Row],[budget]]</f>
        <v>33375151</v>
      </c>
    </row>
    <row r="3308" spans="1:15" x14ac:dyDescent="0.3">
      <c r="A3308" t="s">
        <v>4439</v>
      </c>
      <c r="B3308">
        <v>221</v>
      </c>
      <c r="C3308">
        <v>82</v>
      </c>
      <c r="D3308">
        <v>66466372</v>
      </c>
      <c r="E3308" t="s">
        <v>626</v>
      </c>
      <c r="F3308" t="s">
        <v>6937</v>
      </c>
      <c r="G3308" t="s">
        <v>6938</v>
      </c>
      <c r="H3308">
        <v>75345</v>
      </c>
      <c r="I3308">
        <v>290</v>
      </c>
      <c r="J3308" t="s">
        <v>29</v>
      </c>
      <c r="K3308" t="s">
        <v>30</v>
      </c>
      <c r="L3308">
        <v>40000000</v>
      </c>
      <c r="M3308">
        <v>2009</v>
      </c>
      <c r="N3308">
        <v>5.2</v>
      </c>
      <c r="O3308">
        <f>Table1[[#This Row],[gross]]-Table1[[#This Row],[budget]]</f>
        <v>26466372</v>
      </c>
    </row>
    <row r="3309" spans="1:15" x14ac:dyDescent="0.3">
      <c r="A3309" t="s">
        <v>4816</v>
      </c>
      <c r="B3309">
        <v>127</v>
      </c>
      <c r="C3309">
        <v>83</v>
      </c>
      <c r="D3309">
        <v>71277420</v>
      </c>
      <c r="E3309" t="s">
        <v>676</v>
      </c>
      <c r="F3309" t="s">
        <v>3904</v>
      </c>
      <c r="G3309" t="s">
        <v>6939</v>
      </c>
      <c r="H3309">
        <v>119590</v>
      </c>
      <c r="I3309">
        <v>548</v>
      </c>
      <c r="J3309" t="s">
        <v>29</v>
      </c>
      <c r="K3309" t="s">
        <v>30</v>
      </c>
      <c r="L3309">
        <v>45000000</v>
      </c>
      <c r="M3309">
        <v>2001</v>
      </c>
      <c r="N3309">
        <v>5.2</v>
      </c>
      <c r="O3309">
        <f>Table1[[#This Row],[gross]]-Table1[[#This Row],[budget]]</f>
        <v>26277420</v>
      </c>
    </row>
    <row r="3310" spans="1:15" x14ac:dyDescent="0.3">
      <c r="A3310" t="s">
        <v>1948</v>
      </c>
      <c r="B3310">
        <v>108</v>
      </c>
      <c r="C3310">
        <v>103</v>
      </c>
      <c r="D3310">
        <v>60400856</v>
      </c>
      <c r="E3310" t="s">
        <v>289</v>
      </c>
      <c r="F3310" t="s">
        <v>145</v>
      </c>
      <c r="G3310" t="s">
        <v>6940</v>
      </c>
      <c r="H3310">
        <v>61317</v>
      </c>
      <c r="I3310">
        <v>229</v>
      </c>
      <c r="J3310" t="s">
        <v>29</v>
      </c>
      <c r="K3310" t="s">
        <v>227</v>
      </c>
      <c r="L3310">
        <v>35000000</v>
      </c>
      <c r="M3310">
        <v>2001</v>
      </c>
      <c r="N3310">
        <v>5.2</v>
      </c>
      <c r="O3310">
        <f>Table1[[#This Row],[gross]]-Table1[[#This Row],[budget]]</f>
        <v>25400856</v>
      </c>
    </row>
    <row r="3311" spans="1:15" x14ac:dyDescent="0.3">
      <c r="A3311" t="s">
        <v>4807</v>
      </c>
      <c r="B3311">
        <v>152</v>
      </c>
      <c r="C3311">
        <v>83</v>
      </c>
      <c r="D3311">
        <v>25799043</v>
      </c>
      <c r="E3311" t="s">
        <v>2263</v>
      </c>
      <c r="F3311" t="s">
        <v>2077</v>
      </c>
      <c r="G3311" t="s">
        <v>6941</v>
      </c>
      <c r="H3311">
        <v>28513</v>
      </c>
      <c r="I3311">
        <v>126</v>
      </c>
      <c r="J3311" t="s">
        <v>29</v>
      </c>
      <c r="K3311" t="s">
        <v>30</v>
      </c>
      <c r="L3311">
        <v>3300000</v>
      </c>
      <c r="M3311">
        <v>2015</v>
      </c>
      <c r="N3311">
        <v>5.2</v>
      </c>
      <c r="O3311">
        <f>Table1[[#This Row],[gross]]-Table1[[#This Row],[budget]]</f>
        <v>22499043</v>
      </c>
    </row>
    <row r="3312" spans="1:15" x14ac:dyDescent="0.3">
      <c r="A3312" t="s">
        <v>2754</v>
      </c>
      <c r="B3312">
        <v>176</v>
      </c>
      <c r="C3312">
        <v>118</v>
      </c>
      <c r="D3312">
        <v>85911262</v>
      </c>
      <c r="E3312" t="s">
        <v>6942</v>
      </c>
      <c r="F3312" t="s">
        <v>537</v>
      </c>
      <c r="G3312" t="s">
        <v>6943</v>
      </c>
      <c r="H3312">
        <v>24735</v>
      </c>
      <c r="I3312">
        <v>213</v>
      </c>
      <c r="J3312" t="s">
        <v>29</v>
      </c>
      <c r="K3312" t="s">
        <v>30</v>
      </c>
      <c r="L3312">
        <v>65000000</v>
      </c>
      <c r="M3312">
        <v>2014</v>
      </c>
      <c r="N3312">
        <v>5.2</v>
      </c>
      <c r="O3312">
        <f>Table1[[#This Row],[gross]]-Table1[[#This Row],[budget]]</f>
        <v>20911262</v>
      </c>
    </row>
    <row r="3313" spans="1:15" x14ac:dyDescent="0.3">
      <c r="A3313" t="s">
        <v>4797</v>
      </c>
      <c r="B3313">
        <v>135</v>
      </c>
      <c r="C3313">
        <v>90</v>
      </c>
      <c r="D3313">
        <v>25926543</v>
      </c>
      <c r="E3313" t="s">
        <v>211</v>
      </c>
      <c r="F3313" t="s">
        <v>6944</v>
      </c>
      <c r="G3313" t="s">
        <v>6945</v>
      </c>
      <c r="H3313">
        <v>26609</v>
      </c>
      <c r="I3313">
        <v>148</v>
      </c>
      <c r="J3313" t="s">
        <v>29</v>
      </c>
      <c r="K3313" t="s">
        <v>30</v>
      </c>
      <c r="L3313">
        <v>8000000</v>
      </c>
      <c r="M3313">
        <v>2008</v>
      </c>
      <c r="N3313">
        <v>5.2</v>
      </c>
      <c r="O3313">
        <f>Table1[[#This Row],[gross]]-Table1[[#This Row],[budget]]</f>
        <v>17926543</v>
      </c>
    </row>
    <row r="3314" spans="1:15" x14ac:dyDescent="0.3">
      <c r="A3314" t="s">
        <v>4789</v>
      </c>
      <c r="B3314">
        <v>189</v>
      </c>
      <c r="C3314">
        <v>97</v>
      </c>
      <c r="D3314">
        <v>27736779</v>
      </c>
      <c r="E3314" t="s">
        <v>211</v>
      </c>
      <c r="F3314" t="s">
        <v>6946</v>
      </c>
      <c r="G3314" t="s">
        <v>6947</v>
      </c>
      <c r="H3314">
        <v>25210</v>
      </c>
      <c r="I3314">
        <v>126</v>
      </c>
      <c r="J3314" t="s">
        <v>29</v>
      </c>
      <c r="K3314" t="s">
        <v>30</v>
      </c>
      <c r="L3314">
        <v>10000000</v>
      </c>
      <c r="M3314">
        <v>2015</v>
      </c>
      <c r="N3314">
        <v>5.2</v>
      </c>
      <c r="O3314">
        <f>Table1[[#This Row],[gross]]-Table1[[#This Row],[budget]]</f>
        <v>17736779</v>
      </c>
    </row>
    <row r="3315" spans="1:15" x14ac:dyDescent="0.3">
      <c r="A3315" t="s">
        <v>4786</v>
      </c>
      <c r="B3315">
        <v>70</v>
      </c>
      <c r="C3315">
        <v>98</v>
      </c>
      <c r="D3315">
        <v>54967359</v>
      </c>
      <c r="E3315" t="s">
        <v>2811</v>
      </c>
      <c r="F3315" t="s">
        <v>6469</v>
      </c>
      <c r="G3315" t="s">
        <v>6948</v>
      </c>
      <c r="H3315">
        <v>52805</v>
      </c>
      <c r="I3315">
        <v>209</v>
      </c>
      <c r="J3315" t="s">
        <v>29</v>
      </c>
      <c r="K3315" t="s">
        <v>30</v>
      </c>
      <c r="L3315">
        <v>40000000</v>
      </c>
      <c r="M3315">
        <v>1997</v>
      </c>
      <c r="N3315">
        <v>5.2</v>
      </c>
      <c r="O3315">
        <f>Table1[[#This Row],[gross]]-Table1[[#This Row],[budget]]</f>
        <v>14967359</v>
      </c>
    </row>
    <row r="3316" spans="1:15" x14ac:dyDescent="0.3">
      <c r="A3316" t="s">
        <v>4805</v>
      </c>
      <c r="B3316">
        <v>38</v>
      </c>
      <c r="C3316">
        <v>85</v>
      </c>
      <c r="D3316">
        <v>39880476</v>
      </c>
      <c r="E3316" t="s">
        <v>296</v>
      </c>
      <c r="F3316" t="s">
        <v>2554</v>
      </c>
      <c r="G3316" t="s">
        <v>6949</v>
      </c>
      <c r="H3316">
        <v>12218</v>
      </c>
      <c r="I3316">
        <v>33</v>
      </c>
      <c r="J3316" t="s">
        <v>29</v>
      </c>
      <c r="K3316" t="s">
        <v>30</v>
      </c>
      <c r="L3316">
        <v>25000000</v>
      </c>
      <c r="M3316">
        <v>2002</v>
      </c>
      <c r="N3316">
        <v>5.2</v>
      </c>
      <c r="O3316">
        <f>Table1[[#This Row],[gross]]-Table1[[#This Row],[budget]]</f>
        <v>14880476</v>
      </c>
    </row>
    <row r="3317" spans="1:15" x14ac:dyDescent="0.3">
      <c r="A3317" t="s">
        <v>4531</v>
      </c>
      <c r="B3317">
        <v>226</v>
      </c>
      <c r="C3317">
        <v>100</v>
      </c>
      <c r="D3317">
        <v>40168080</v>
      </c>
      <c r="E3317" t="s">
        <v>5296</v>
      </c>
      <c r="F3317" t="s">
        <v>902</v>
      </c>
      <c r="G3317" t="s">
        <v>6950</v>
      </c>
      <c r="H3317">
        <v>80870</v>
      </c>
      <c r="I3317">
        <v>315</v>
      </c>
      <c r="J3317" t="s">
        <v>29</v>
      </c>
      <c r="K3317" t="s">
        <v>30</v>
      </c>
      <c r="L3317">
        <v>26000000</v>
      </c>
      <c r="M3317">
        <v>2010</v>
      </c>
      <c r="N3317">
        <v>5.2</v>
      </c>
      <c r="O3317">
        <f>Table1[[#This Row],[gross]]-Table1[[#This Row],[budget]]</f>
        <v>14168080</v>
      </c>
    </row>
    <row r="3318" spans="1:15" x14ac:dyDescent="0.3">
      <c r="A3318" t="s">
        <v>4526</v>
      </c>
      <c r="B3318">
        <v>105</v>
      </c>
      <c r="C3318">
        <v>99</v>
      </c>
      <c r="D3318">
        <v>73701902</v>
      </c>
      <c r="E3318" t="s">
        <v>1669</v>
      </c>
      <c r="F3318" t="s">
        <v>841</v>
      </c>
      <c r="G3318" t="s">
        <v>6951</v>
      </c>
      <c r="H3318">
        <v>27548</v>
      </c>
      <c r="I3318">
        <v>209</v>
      </c>
      <c r="J3318" t="s">
        <v>29</v>
      </c>
      <c r="K3318" t="s">
        <v>30</v>
      </c>
      <c r="L3318">
        <v>60000000</v>
      </c>
      <c r="M3318">
        <v>2004</v>
      </c>
      <c r="N3318">
        <v>5.2</v>
      </c>
      <c r="O3318">
        <f>Table1[[#This Row],[gross]]-Table1[[#This Row],[budget]]</f>
        <v>13701902</v>
      </c>
    </row>
    <row r="3319" spans="1:15" x14ac:dyDescent="0.3">
      <c r="A3319" t="s">
        <v>4418</v>
      </c>
      <c r="B3319">
        <v>35</v>
      </c>
      <c r="C3319">
        <v>96</v>
      </c>
      <c r="D3319">
        <v>20257000</v>
      </c>
      <c r="E3319" t="s">
        <v>1562</v>
      </c>
      <c r="F3319" t="s">
        <v>2790</v>
      </c>
      <c r="G3319" t="s">
        <v>6952</v>
      </c>
      <c r="H3319">
        <v>7569</v>
      </c>
      <c r="I3319">
        <v>65</v>
      </c>
      <c r="J3319" t="s">
        <v>29</v>
      </c>
      <c r="K3319" t="s">
        <v>30</v>
      </c>
      <c r="L3319">
        <v>7000000</v>
      </c>
      <c r="M3319">
        <v>1988</v>
      </c>
      <c r="N3319">
        <v>5.2</v>
      </c>
      <c r="O3319">
        <f>Table1[[#This Row],[gross]]-Table1[[#This Row],[budget]]</f>
        <v>13257000</v>
      </c>
    </row>
    <row r="3320" spans="1:15" x14ac:dyDescent="0.3">
      <c r="A3320" t="s">
        <v>4493</v>
      </c>
      <c r="B3320">
        <v>53</v>
      </c>
      <c r="C3320">
        <v>90</v>
      </c>
      <c r="D3320">
        <v>92969824</v>
      </c>
      <c r="E3320" t="s">
        <v>6953</v>
      </c>
      <c r="F3320" t="s">
        <v>313</v>
      </c>
      <c r="G3320" t="s">
        <v>6954</v>
      </c>
      <c r="H3320">
        <v>63625</v>
      </c>
      <c r="I3320">
        <v>64</v>
      </c>
      <c r="J3320" t="s">
        <v>29</v>
      </c>
      <c r="K3320" t="s">
        <v>30</v>
      </c>
      <c r="L3320">
        <v>80000000</v>
      </c>
      <c r="M3320">
        <v>1997</v>
      </c>
      <c r="N3320">
        <v>5.2</v>
      </c>
      <c r="O3320">
        <f>Table1[[#This Row],[gross]]-Table1[[#This Row],[budget]]</f>
        <v>12969824</v>
      </c>
    </row>
    <row r="3321" spans="1:15" x14ac:dyDescent="0.3">
      <c r="A3321" t="s">
        <v>4802</v>
      </c>
      <c r="B3321">
        <v>228</v>
      </c>
      <c r="C3321">
        <v>86</v>
      </c>
      <c r="D3321">
        <v>17683670</v>
      </c>
      <c r="E3321" t="s">
        <v>2651</v>
      </c>
      <c r="F3321" t="s">
        <v>6955</v>
      </c>
      <c r="G3321" t="s">
        <v>6956</v>
      </c>
      <c r="H3321">
        <v>47227</v>
      </c>
      <c r="I3321">
        <v>323</v>
      </c>
      <c r="J3321" t="s">
        <v>29</v>
      </c>
      <c r="K3321" t="s">
        <v>30</v>
      </c>
      <c r="L3321">
        <v>5000000</v>
      </c>
      <c r="M3321">
        <v>2011</v>
      </c>
      <c r="N3321">
        <v>5.2</v>
      </c>
      <c r="O3321">
        <f>Table1[[#This Row],[gross]]-Table1[[#This Row],[budget]]</f>
        <v>12683670</v>
      </c>
    </row>
    <row r="3322" spans="1:15" x14ac:dyDescent="0.3">
      <c r="A3322" t="s">
        <v>4745</v>
      </c>
      <c r="B3322">
        <v>9</v>
      </c>
      <c r="C3322">
        <v>106</v>
      </c>
      <c r="D3322">
        <v>17382982</v>
      </c>
      <c r="E3322" t="s">
        <v>224</v>
      </c>
      <c r="F3322" t="s">
        <v>4822</v>
      </c>
      <c r="G3322" t="s">
        <v>6957</v>
      </c>
      <c r="H3322">
        <v>5975</v>
      </c>
      <c r="I3322">
        <v>33</v>
      </c>
      <c r="J3322" t="s">
        <v>174</v>
      </c>
      <c r="K3322" t="s">
        <v>30</v>
      </c>
      <c r="L3322">
        <v>5000000</v>
      </c>
      <c r="M3322">
        <v>2014</v>
      </c>
      <c r="N3322">
        <v>5.2</v>
      </c>
      <c r="O3322">
        <f>Table1[[#This Row],[gross]]-Table1[[#This Row],[budget]]</f>
        <v>12382982</v>
      </c>
    </row>
    <row r="3323" spans="1:15" x14ac:dyDescent="0.3">
      <c r="A3323" t="s">
        <v>1468</v>
      </c>
      <c r="B3323">
        <v>69</v>
      </c>
      <c r="C3323">
        <v>94</v>
      </c>
      <c r="D3323">
        <v>36985501</v>
      </c>
      <c r="E3323" t="s">
        <v>6958</v>
      </c>
      <c r="F3323" t="s">
        <v>249</v>
      </c>
      <c r="G3323" t="s">
        <v>6959</v>
      </c>
      <c r="H3323">
        <v>11212</v>
      </c>
      <c r="I3323">
        <v>94</v>
      </c>
      <c r="J3323" t="s">
        <v>29</v>
      </c>
      <c r="K3323" t="s">
        <v>30</v>
      </c>
      <c r="L3323">
        <v>26000000</v>
      </c>
      <c r="M3323">
        <v>2002</v>
      </c>
      <c r="N3323">
        <v>5.2</v>
      </c>
      <c r="O3323">
        <f>Table1[[#This Row],[gross]]-Table1[[#This Row],[budget]]</f>
        <v>10985501</v>
      </c>
    </row>
    <row r="3324" spans="1:15" x14ac:dyDescent="0.3">
      <c r="A3324" t="s">
        <v>4791</v>
      </c>
      <c r="B3324">
        <v>137</v>
      </c>
      <c r="C3324">
        <v>96</v>
      </c>
      <c r="D3324">
        <v>11642254</v>
      </c>
      <c r="E3324" t="s">
        <v>840</v>
      </c>
      <c r="F3324" t="s">
        <v>2533</v>
      </c>
      <c r="G3324" t="s">
        <v>6960</v>
      </c>
      <c r="H3324">
        <v>22929</v>
      </c>
      <c r="I3324">
        <v>287</v>
      </c>
      <c r="J3324" t="s">
        <v>29</v>
      </c>
      <c r="K3324" t="s">
        <v>30</v>
      </c>
      <c r="L3324">
        <v>3000000</v>
      </c>
      <c r="M3324">
        <v>1989</v>
      </c>
      <c r="N3324">
        <v>5.2</v>
      </c>
      <c r="O3324">
        <f>Table1[[#This Row],[gross]]-Table1[[#This Row],[budget]]</f>
        <v>8642254</v>
      </c>
    </row>
    <row r="3325" spans="1:15" x14ac:dyDescent="0.3">
      <c r="A3325" t="s">
        <v>3607</v>
      </c>
      <c r="B3325">
        <v>276</v>
      </c>
      <c r="C3325">
        <v>123</v>
      </c>
      <c r="D3325">
        <v>115802596</v>
      </c>
      <c r="E3325" t="s">
        <v>3139</v>
      </c>
      <c r="F3325" t="s">
        <v>1302</v>
      </c>
      <c r="G3325" t="s">
        <v>6961</v>
      </c>
      <c r="H3325">
        <v>182661</v>
      </c>
      <c r="I3325">
        <v>681</v>
      </c>
      <c r="J3325" t="s">
        <v>29</v>
      </c>
      <c r="K3325" t="s">
        <v>30</v>
      </c>
      <c r="L3325">
        <v>110000000</v>
      </c>
      <c r="M3325">
        <v>2007</v>
      </c>
      <c r="N3325">
        <v>5.2</v>
      </c>
      <c r="O3325">
        <f>Table1[[#This Row],[gross]]-Table1[[#This Row],[budget]]</f>
        <v>5802596</v>
      </c>
    </row>
    <row r="3326" spans="1:15" x14ac:dyDescent="0.3">
      <c r="A3326" t="s">
        <v>3737</v>
      </c>
      <c r="B3326">
        <v>178</v>
      </c>
      <c r="C3326">
        <v>102</v>
      </c>
      <c r="D3326">
        <v>80360866</v>
      </c>
      <c r="E3326" t="s">
        <v>4368</v>
      </c>
      <c r="F3326" t="s">
        <v>544</v>
      </c>
      <c r="G3326" t="s">
        <v>6962</v>
      </c>
      <c r="H3326">
        <v>44662</v>
      </c>
      <c r="I3326">
        <v>127</v>
      </c>
      <c r="J3326" t="s">
        <v>29</v>
      </c>
      <c r="K3326" t="s">
        <v>30</v>
      </c>
      <c r="L3326">
        <v>80000000</v>
      </c>
      <c r="M3326">
        <v>2011</v>
      </c>
      <c r="N3326">
        <v>5.2</v>
      </c>
      <c r="O3326">
        <f>Table1[[#This Row],[gross]]-Table1[[#This Row],[budget]]</f>
        <v>360866</v>
      </c>
    </row>
    <row r="3327" spans="1:15" x14ac:dyDescent="0.3">
      <c r="A3327" t="s">
        <v>4809</v>
      </c>
      <c r="B3327">
        <v>31</v>
      </c>
      <c r="C3327">
        <v>81</v>
      </c>
      <c r="D3327">
        <v>3293258</v>
      </c>
      <c r="E3327" t="s">
        <v>6963</v>
      </c>
      <c r="F3327" t="s">
        <v>6964</v>
      </c>
      <c r="G3327" t="s">
        <v>6965</v>
      </c>
      <c r="H3327">
        <v>11399</v>
      </c>
      <c r="I3327">
        <v>131</v>
      </c>
      <c r="J3327" t="s">
        <v>29</v>
      </c>
      <c r="K3327" t="s">
        <v>30</v>
      </c>
      <c r="L3327">
        <v>3000000</v>
      </c>
      <c r="M3327">
        <v>2001</v>
      </c>
      <c r="N3327">
        <v>5.2</v>
      </c>
      <c r="O3327">
        <f>Table1[[#This Row],[gross]]-Table1[[#This Row],[budget]]</f>
        <v>293258</v>
      </c>
    </row>
    <row r="3328" spans="1:15" x14ac:dyDescent="0.3">
      <c r="A3328" t="s">
        <v>4783</v>
      </c>
      <c r="B3328">
        <v>114</v>
      </c>
      <c r="C3328">
        <v>99</v>
      </c>
      <c r="D3328">
        <v>18378</v>
      </c>
      <c r="E3328" t="s">
        <v>135</v>
      </c>
      <c r="F3328" t="s">
        <v>6147</v>
      </c>
      <c r="G3328" t="s">
        <v>6966</v>
      </c>
      <c r="H3328">
        <v>9376</v>
      </c>
      <c r="I3328">
        <v>74</v>
      </c>
      <c r="J3328" t="s">
        <v>29</v>
      </c>
      <c r="K3328" t="s">
        <v>200</v>
      </c>
      <c r="L3328">
        <v>900000</v>
      </c>
      <c r="M3328">
        <v>2008</v>
      </c>
      <c r="N3328">
        <v>5.2</v>
      </c>
      <c r="O3328">
        <f>Table1[[#This Row],[gross]]-Table1[[#This Row],[budget]]</f>
        <v>-881622</v>
      </c>
    </row>
    <row r="3329" spans="1:15" x14ac:dyDescent="0.3">
      <c r="A3329" t="s">
        <v>4529</v>
      </c>
      <c r="B3329">
        <v>54</v>
      </c>
      <c r="C3329">
        <v>91</v>
      </c>
      <c r="D3329">
        <v>16702864</v>
      </c>
      <c r="E3329" t="s">
        <v>338</v>
      </c>
      <c r="F3329" t="s">
        <v>430</v>
      </c>
      <c r="G3329" t="s">
        <v>6967</v>
      </c>
      <c r="H3329">
        <v>8023</v>
      </c>
      <c r="I3329">
        <v>49</v>
      </c>
      <c r="J3329" t="s">
        <v>29</v>
      </c>
      <c r="K3329" t="s">
        <v>30</v>
      </c>
      <c r="L3329">
        <v>18000000</v>
      </c>
      <c r="M3329">
        <v>2004</v>
      </c>
      <c r="N3329">
        <v>5.2</v>
      </c>
      <c r="O3329">
        <f>Table1[[#This Row],[gross]]-Table1[[#This Row],[budget]]</f>
        <v>-1297136</v>
      </c>
    </row>
    <row r="3330" spans="1:15" x14ac:dyDescent="0.3">
      <c r="A3330" t="s">
        <v>4269</v>
      </c>
      <c r="B3330">
        <v>19</v>
      </c>
      <c r="C3330">
        <v>95</v>
      </c>
      <c r="D3330">
        <v>38087756</v>
      </c>
      <c r="E3330" t="s">
        <v>1669</v>
      </c>
      <c r="F3330" t="s">
        <v>1670</v>
      </c>
      <c r="G3330" t="s">
        <v>6968</v>
      </c>
      <c r="H3330">
        <v>49612</v>
      </c>
      <c r="I3330">
        <v>39</v>
      </c>
      <c r="J3330" t="s">
        <v>29</v>
      </c>
      <c r="K3330" t="s">
        <v>30</v>
      </c>
      <c r="L3330">
        <v>40000000</v>
      </c>
      <c r="M3330">
        <v>1994</v>
      </c>
      <c r="N3330">
        <v>5.2</v>
      </c>
      <c r="O3330">
        <f>Table1[[#This Row],[gross]]-Table1[[#This Row],[budget]]</f>
        <v>-1912244</v>
      </c>
    </row>
    <row r="3331" spans="1:15" x14ac:dyDescent="0.3">
      <c r="A3331" t="s">
        <v>4793</v>
      </c>
      <c r="B3331">
        <v>100</v>
      </c>
      <c r="C3331">
        <v>95</v>
      </c>
      <c r="D3331">
        <v>7563670</v>
      </c>
      <c r="E3331" t="s">
        <v>519</v>
      </c>
      <c r="F3331" t="s">
        <v>4471</v>
      </c>
      <c r="G3331" t="s">
        <v>6969</v>
      </c>
      <c r="H3331">
        <v>21268</v>
      </c>
      <c r="I3331">
        <v>53</v>
      </c>
      <c r="J3331" t="s">
        <v>29</v>
      </c>
      <c r="K3331" t="s">
        <v>30</v>
      </c>
      <c r="L3331">
        <v>10000000</v>
      </c>
      <c r="M3331">
        <v>2008</v>
      </c>
      <c r="N3331">
        <v>5.2</v>
      </c>
      <c r="O3331">
        <f>Table1[[#This Row],[gross]]-Table1[[#This Row],[budget]]</f>
        <v>-2436330</v>
      </c>
    </row>
    <row r="3332" spans="1:15" x14ac:dyDescent="0.3">
      <c r="A3332" t="s">
        <v>4767</v>
      </c>
      <c r="B3332">
        <v>194</v>
      </c>
      <c r="C3332">
        <v>112</v>
      </c>
      <c r="D3332">
        <v>34912982</v>
      </c>
      <c r="E3332" t="s">
        <v>86</v>
      </c>
      <c r="F3332" t="s">
        <v>1879</v>
      </c>
      <c r="G3332" t="s">
        <v>6970</v>
      </c>
      <c r="H3332">
        <v>55617</v>
      </c>
      <c r="I3332">
        <v>266</v>
      </c>
      <c r="J3332" t="s">
        <v>29</v>
      </c>
      <c r="K3332" t="s">
        <v>30</v>
      </c>
      <c r="L3332">
        <v>38000000</v>
      </c>
      <c r="M3332">
        <v>2016</v>
      </c>
      <c r="N3332">
        <v>5.2</v>
      </c>
      <c r="O3332">
        <f>Table1[[#This Row],[gross]]-Table1[[#This Row],[budget]]</f>
        <v>-3087018</v>
      </c>
    </row>
    <row r="3333" spans="1:15" x14ac:dyDescent="0.3">
      <c r="A3333" t="s">
        <v>4282</v>
      </c>
      <c r="B3333">
        <v>137</v>
      </c>
      <c r="C3333">
        <v>101</v>
      </c>
      <c r="D3333">
        <v>30307804</v>
      </c>
      <c r="E3333" t="s">
        <v>1474</v>
      </c>
      <c r="F3333" t="s">
        <v>6971</v>
      </c>
      <c r="G3333" t="s">
        <v>6972</v>
      </c>
      <c r="H3333">
        <v>43991</v>
      </c>
      <c r="I3333">
        <v>695</v>
      </c>
      <c r="J3333" t="s">
        <v>29</v>
      </c>
      <c r="K3333" t="s">
        <v>30</v>
      </c>
      <c r="L3333">
        <v>35000000</v>
      </c>
      <c r="M3333">
        <v>2002</v>
      </c>
      <c r="N3333">
        <v>5.2</v>
      </c>
      <c r="O3333">
        <f>Table1[[#This Row],[gross]]-Table1[[#This Row],[budget]]</f>
        <v>-4692196</v>
      </c>
    </row>
    <row r="3334" spans="1:15" x14ac:dyDescent="0.3">
      <c r="A3334" t="s">
        <v>4631</v>
      </c>
      <c r="B3334">
        <v>167</v>
      </c>
      <c r="C3334">
        <v>91</v>
      </c>
      <c r="D3334">
        <v>20819129</v>
      </c>
      <c r="E3334" t="s">
        <v>2113</v>
      </c>
      <c r="F3334" t="s">
        <v>6973</v>
      </c>
      <c r="G3334" t="s">
        <v>6974</v>
      </c>
      <c r="H3334">
        <v>84209</v>
      </c>
      <c r="I3334">
        <v>201</v>
      </c>
      <c r="J3334" t="s">
        <v>29</v>
      </c>
      <c r="K3334" t="s">
        <v>30</v>
      </c>
      <c r="L3334">
        <v>26000000</v>
      </c>
      <c r="M3334">
        <v>2009</v>
      </c>
      <c r="N3334">
        <v>5.2</v>
      </c>
      <c r="O3334">
        <f>Table1[[#This Row],[gross]]-Table1[[#This Row],[budget]]</f>
        <v>-5180871</v>
      </c>
    </row>
    <row r="3335" spans="1:15" x14ac:dyDescent="0.3">
      <c r="A3335" t="s">
        <v>4794</v>
      </c>
      <c r="B3335">
        <v>23</v>
      </c>
      <c r="C3335">
        <v>95</v>
      </c>
      <c r="D3335">
        <v>20047715</v>
      </c>
      <c r="E3335" t="s">
        <v>3756</v>
      </c>
      <c r="F3335" t="s">
        <v>4728</v>
      </c>
      <c r="G3335" t="s">
        <v>6975</v>
      </c>
      <c r="H3335">
        <v>8008</v>
      </c>
      <c r="I3335">
        <v>26</v>
      </c>
      <c r="J3335" t="s">
        <v>29</v>
      </c>
      <c r="K3335" t="s">
        <v>30</v>
      </c>
      <c r="L3335">
        <v>25530000</v>
      </c>
      <c r="M3335">
        <v>1996</v>
      </c>
      <c r="N3335">
        <v>5.2</v>
      </c>
      <c r="O3335">
        <f>Table1[[#This Row],[gross]]-Table1[[#This Row],[budget]]</f>
        <v>-5482285</v>
      </c>
    </row>
    <row r="3336" spans="1:15" x14ac:dyDescent="0.3">
      <c r="A3336" t="s">
        <v>4991</v>
      </c>
      <c r="B3336">
        <v>15</v>
      </c>
      <c r="C3336">
        <v>105</v>
      </c>
      <c r="D3336">
        <v>13854000</v>
      </c>
      <c r="E3336" t="s">
        <v>6056</v>
      </c>
      <c r="F3336" t="s">
        <v>5345</v>
      </c>
      <c r="G3336" t="s">
        <v>6976</v>
      </c>
      <c r="H3336">
        <v>21079</v>
      </c>
      <c r="I3336">
        <v>55</v>
      </c>
      <c r="J3336" t="s">
        <v>29</v>
      </c>
      <c r="K3336" t="s">
        <v>30</v>
      </c>
      <c r="L3336">
        <v>20000000</v>
      </c>
      <c r="M3336">
        <v>1988</v>
      </c>
      <c r="N3336">
        <v>5.2</v>
      </c>
      <c r="O3336">
        <f>Table1[[#This Row],[gross]]-Table1[[#This Row],[budget]]</f>
        <v>-6146000</v>
      </c>
    </row>
    <row r="3337" spans="1:15" x14ac:dyDescent="0.3">
      <c r="A3337" t="s">
        <v>1005</v>
      </c>
      <c r="B3337">
        <v>32</v>
      </c>
      <c r="C3337">
        <v>118</v>
      </c>
      <c r="D3337">
        <v>13000000</v>
      </c>
      <c r="E3337" t="s">
        <v>6977</v>
      </c>
      <c r="F3337" t="s">
        <v>6978</v>
      </c>
      <c r="G3337" t="s">
        <v>6979</v>
      </c>
      <c r="H3337">
        <v>10895</v>
      </c>
      <c r="I3337">
        <v>150</v>
      </c>
      <c r="J3337" t="s">
        <v>29</v>
      </c>
      <c r="K3337" t="s">
        <v>30</v>
      </c>
      <c r="L3337">
        <v>24000000</v>
      </c>
      <c r="M3337">
        <v>1978</v>
      </c>
      <c r="N3337">
        <v>5.2</v>
      </c>
      <c r="O3337">
        <f>Table1[[#This Row],[gross]]-Table1[[#This Row],[budget]]</f>
        <v>-11000000</v>
      </c>
    </row>
    <row r="3338" spans="1:15" x14ac:dyDescent="0.3">
      <c r="A3338" t="s">
        <v>4269</v>
      </c>
      <c r="B3338">
        <v>82</v>
      </c>
      <c r="C3338">
        <v>110</v>
      </c>
      <c r="D3338">
        <v>14469428</v>
      </c>
      <c r="E3338" t="s">
        <v>289</v>
      </c>
      <c r="F3338" t="s">
        <v>6980</v>
      </c>
      <c r="G3338" t="s">
        <v>6981</v>
      </c>
      <c r="H3338">
        <v>10667</v>
      </c>
      <c r="I3338">
        <v>95</v>
      </c>
      <c r="J3338" t="s">
        <v>29</v>
      </c>
      <c r="K3338" t="s">
        <v>30</v>
      </c>
      <c r="L3338">
        <v>26000000</v>
      </c>
      <c r="M3338">
        <v>2004</v>
      </c>
      <c r="N3338">
        <v>5.2</v>
      </c>
      <c r="O3338">
        <f>Table1[[#This Row],[gross]]-Table1[[#This Row],[budget]]</f>
        <v>-11530572</v>
      </c>
    </row>
    <row r="3339" spans="1:15" x14ac:dyDescent="0.3">
      <c r="A3339" t="s">
        <v>4765</v>
      </c>
      <c r="B3339">
        <v>2</v>
      </c>
      <c r="C3339">
        <v>118</v>
      </c>
      <c r="D3339">
        <v>800000</v>
      </c>
      <c r="E3339" t="s">
        <v>4890</v>
      </c>
      <c r="F3339" t="s">
        <v>2914</v>
      </c>
      <c r="G3339" t="s">
        <v>6982</v>
      </c>
      <c r="H3339">
        <v>892</v>
      </c>
      <c r="I3339">
        <v>21</v>
      </c>
      <c r="J3339" t="s">
        <v>29</v>
      </c>
      <c r="K3339" t="s">
        <v>30</v>
      </c>
      <c r="L3339">
        <v>14000000</v>
      </c>
      <c r="M3339">
        <v>1981</v>
      </c>
      <c r="N3339">
        <v>5.2</v>
      </c>
      <c r="O3339">
        <f>Table1[[#This Row],[gross]]-Table1[[#This Row],[budget]]</f>
        <v>-13200000</v>
      </c>
    </row>
    <row r="3340" spans="1:15" x14ac:dyDescent="0.3">
      <c r="A3340" t="s">
        <v>4773</v>
      </c>
      <c r="B3340">
        <v>73</v>
      </c>
      <c r="C3340">
        <v>105</v>
      </c>
      <c r="D3340">
        <v>20422207</v>
      </c>
      <c r="E3340" t="s">
        <v>699</v>
      </c>
      <c r="F3340" t="s">
        <v>635</v>
      </c>
      <c r="G3340" t="s">
        <v>6983</v>
      </c>
      <c r="H3340">
        <v>15052</v>
      </c>
      <c r="I3340">
        <v>116</v>
      </c>
      <c r="J3340" t="s">
        <v>29</v>
      </c>
      <c r="K3340" t="s">
        <v>30</v>
      </c>
      <c r="L3340">
        <v>35000000</v>
      </c>
      <c r="M3340">
        <v>2004</v>
      </c>
      <c r="N3340">
        <v>5.2</v>
      </c>
      <c r="O3340">
        <f>Table1[[#This Row],[gross]]-Table1[[#This Row],[budget]]</f>
        <v>-14577793</v>
      </c>
    </row>
    <row r="3341" spans="1:15" x14ac:dyDescent="0.3">
      <c r="A3341" t="s">
        <v>4770</v>
      </c>
      <c r="B3341">
        <v>98</v>
      </c>
      <c r="C3341">
        <v>108</v>
      </c>
      <c r="D3341">
        <v>22108977</v>
      </c>
      <c r="E3341" t="s">
        <v>6631</v>
      </c>
      <c r="F3341" t="s">
        <v>1974</v>
      </c>
      <c r="G3341" t="s">
        <v>6984</v>
      </c>
      <c r="H3341">
        <v>29861</v>
      </c>
      <c r="I3341">
        <v>132</v>
      </c>
      <c r="J3341" t="s">
        <v>29</v>
      </c>
      <c r="K3341" t="s">
        <v>1119</v>
      </c>
      <c r="L3341">
        <v>41000000</v>
      </c>
      <c r="M3341">
        <v>2003</v>
      </c>
      <c r="N3341">
        <v>5.2</v>
      </c>
      <c r="O3341">
        <f>Table1[[#This Row],[gross]]-Table1[[#This Row],[budget]]</f>
        <v>-18891023</v>
      </c>
    </row>
    <row r="3342" spans="1:15" x14ac:dyDescent="0.3">
      <c r="A3342" t="s">
        <v>4882</v>
      </c>
      <c r="B3342">
        <v>60</v>
      </c>
      <c r="C3342">
        <v>104</v>
      </c>
      <c r="D3342">
        <v>4064333</v>
      </c>
      <c r="E3342" t="s">
        <v>3179</v>
      </c>
      <c r="F3342" t="s">
        <v>761</v>
      </c>
      <c r="G3342" t="s">
        <v>6985</v>
      </c>
      <c r="H3342">
        <v>24790</v>
      </c>
      <c r="I3342">
        <v>173</v>
      </c>
      <c r="J3342" t="s">
        <v>29</v>
      </c>
      <c r="K3342" t="s">
        <v>30</v>
      </c>
      <c r="L3342">
        <v>25000000</v>
      </c>
      <c r="M3342">
        <v>1995</v>
      </c>
      <c r="N3342">
        <v>5.2</v>
      </c>
      <c r="O3342">
        <f>Table1[[#This Row],[gross]]-Table1[[#This Row],[budget]]</f>
        <v>-20935667</v>
      </c>
    </row>
    <row r="3343" spans="1:15" x14ac:dyDescent="0.3">
      <c r="A3343" t="s">
        <v>4779</v>
      </c>
      <c r="B3343">
        <v>68</v>
      </c>
      <c r="C3343">
        <v>102</v>
      </c>
      <c r="D3343">
        <v>11227940</v>
      </c>
      <c r="E3343" t="s">
        <v>6986</v>
      </c>
      <c r="F3343" t="s">
        <v>6602</v>
      </c>
      <c r="G3343" t="s">
        <v>6987</v>
      </c>
      <c r="H3343">
        <v>8367</v>
      </c>
      <c r="I3343">
        <v>94</v>
      </c>
      <c r="J3343" t="s">
        <v>29</v>
      </c>
      <c r="K3343" t="s">
        <v>30</v>
      </c>
      <c r="L3343">
        <v>34000000</v>
      </c>
      <c r="M3343">
        <v>1999</v>
      </c>
      <c r="N3343">
        <v>5.2</v>
      </c>
      <c r="O3343">
        <f>Table1[[#This Row],[gross]]-Table1[[#This Row],[budget]]</f>
        <v>-22772060</v>
      </c>
    </row>
    <row r="3344" spans="1:15" x14ac:dyDescent="0.3">
      <c r="A3344" t="s">
        <v>2044</v>
      </c>
      <c r="B3344">
        <v>169</v>
      </c>
      <c r="C3344">
        <v>93</v>
      </c>
      <c r="D3344">
        <v>59475623</v>
      </c>
      <c r="E3344" t="s">
        <v>6988</v>
      </c>
      <c r="F3344" t="s">
        <v>5345</v>
      </c>
      <c r="G3344" t="s">
        <v>6989</v>
      </c>
      <c r="H3344">
        <v>49739</v>
      </c>
      <c r="I3344">
        <v>407</v>
      </c>
      <c r="J3344" t="s">
        <v>29</v>
      </c>
      <c r="K3344" t="s">
        <v>30</v>
      </c>
      <c r="L3344">
        <v>90000000</v>
      </c>
      <c r="M3344">
        <v>2004</v>
      </c>
      <c r="N3344">
        <v>5.2</v>
      </c>
      <c r="O3344">
        <f>Table1[[#This Row],[gross]]-Table1[[#This Row],[budget]]</f>
        <v>-30524377</v>
      </c>
    </row>
    <row r="3345" spans="1:15" x14ac:dyDescent="0.3">
      <c r="A3345" t="s">
        <v>4738</v>
      </c>
      <c r="B3345">
        <v>237</v>
      </c>
      <c r="C3345">
        <v>113</v>
      </c>
      <c r="D3345">
        <v>28031250</v>
      </c>
      <c r="E3345" t="s">
        <v>3100</v>
      </c>
      <c r="F3345" t="s">
        <v>3495</v>
      </c>
      <c r="G3345" t="s">
        <v>6990</v>
      </c>
      <c r="H3345">
        <v>88146</v>
      </c>
      <c r="I3345">
        <v>814</v>
      </c>
      <c r="J3345" t="s">
        <v>29</v>
      </c>
      <c r="K3345" t="s">
        <v>200</v>
      </c>
      <c r="L3345">
        <v>60000000</v>
      </c>
      <c r="M3345">
        <v>2005</v>
      </c>
      <c r="N3345">
        <v>5.2</v>
      </c>
      <c r="O3345">
        <f>Table1[[#This Row],[gross]]-Table1[[#This Row],[budget]]</f>
        <v>-31968750</v>
      </c>
    </row>
    <row r="3346" spans="1:15" x14ac:dyDescent="0.3">
      <c r="A3346" t="s">
        <v>4154</v>
      </c>
      <c r="B3346">
        <v>31</v>
      </c>
      <c r="C3346">
        <v>110</v>
      </c>
      <c r="D3346">
        <v>623374</v>
      </c>
      <c r="E3346" t="s">
        <v>6991</v>
      </c>
      <c r="F3346" t="s">
        <v>198</v>
      </c>
      <c r="G3346" t="s">
        <v>6992</v>
      </c>
      <c r="H3346">
        <v>4757</v>
      </c>
      <c r="I3346">
        <v>67</v>
      </c>
      <c r="J3346" t="s">
        <v>29</v>
      </c>
      <c r="K3346" t="s">
        <v>30</v>
      </c>
      <c r="L3346">
        <v>38000000</v>
      </c>
      <c r="M3346">
        <v>2001</v>
      </c>
      <c r="N3346">
        <v>5.2</v>
      </c>
      <c r="O3346">
        <f>Table1[[#This Row],[gross]]-Table1[[#This Row],[budget]]</f>
        <v>-37376626</v>
      </c>
    </row>
    <row r="3347" spans="1:15" x14ac:dyDescent="0.3">
      <c r="A3347" t="s">
        <v>4002</v>
      </c>
      <c r="B3347">
        <v>264</v>
      </c>
      <c r="C3347">
        <v>112</v>
      </c>
      <c r="D3347">
        <v>102176165</v>
      </c>
      <c r="E3347" t="s">
        <v>6993</v>
      </c>
      <c r="F3347" t="s">
        <v>924</v>
      </c>
      <c r="G3347" t="s">
        <v>6994</v>
      </c>
      <c r="H3347">
        <v>117927</v>
      </c>
      <c r="I3347">
        <v>501</v>
      </c>
      <c r="J3347" t="s">
        <v>29</v>
      </c>
      <c r="K3347" t="s">
        <v>30</v>
      </c>
      <c r="L3347">
        <v>145000000</v>
      </c>
      <c r="M3347">
        <v>2008</v>
      </c>
      <c r="N3347">
        <v>5.2</v>
      </c>
      <c r="O3347">
        <f>Table1[[#This Row],[gross]]-Table1[[#This Row],[budget]]</f>
        <v>-42823835</v>
      </c>
    </row>
    <row r="3348" spans="1:15" x14ac:dyDescent="0.3">
      <c r="A3348" t="s">
        <v>4800</v>
      </c>
      <c r="B3348">
        <v>113</v>
      </c>
      <c r="C3348">
        <v>87</v>
      </c>
      <c r="D3348">
        <v>36073232</v>
      </c>
      <c r="E3348" t="s">
        <v>2197</v>
      </c>
      <c r="F3348" t="s">
        <v>6995</v>
      </c>
      <c r="G3348" t="s">
        <v>6996</v>
      </c>
      <c r="H3348">
        <v>8913</v>
      </c>
      <c r="I3348">
        <v>66</v>
      </c>
      <c r="J3348" t="s">
        <v>29</v>
      </c>
      <c r="K3348" t="s">
        <v>30</v>
      </c>
      <c r="L3348">
        <v>80000000</v>
      </c>
      <c r="M3348">
        <v>2013</v>
      </c>
      <c r="N3348">
        <v>5.2</v>
      </c>
      <c r="O3348">
        <f>Table1[[#This Row],[gross]]-Table1[[#This Row],[budget]]</f>
        <v>-43926768</v>
      </c>
    </row>
    <row r="3349" spans="1:15" x14ac:dyDescent="0.3">
      <c r="A3349" t="s">
        <v>4927</v>
      </c>
      <c r="B3349">
        <v>100</v>
      </c>
      <c r="C3349">
        <v>99</v>
      </c>
      <c r="D3349">
        <v>117559438</v>
      </c>
      <c r="E3349" t="s">
        <v>2113</v>
      </c>
      <c r="F3349" t="s">
        <v>2223</v>
      </c>
      <c r="G3349" t="s">
        <v>6997</v>
      </c>
      <c r="H3349">
        <v>66941</v>
      </c>
      <c r="I3349">
        <v>148</v>
      </c>
      <c r="J3349" t="s">
        <v>29</v>
      </c>
      <c r="K3349" t="s">
        <v>30</v>
      </c>
      <c r="L3349">
        <v>30000000</v>
      </c>
      <c r="M3349">
        <v>2000</v>
      </c>
      <c r="N3349">
        <v>5.0999999999999996</v>
      </c>
      <c r="O3349">
        <f>Table1[[#This Row],[gross]]-Table1[[#This Row],[budget]]</f>
        <v>87559438</v>
      </c>
    </row>
    <row r="3350" spans="1:15" x14ac:dyDescent="0.3">
      <c r="A3350" t="s">
        <v>1655</v>
      </c>
      <c r="B3350">
        <v>103</v>
      </c>
      <c r="C3350">
        <v>100</v>
      </c>
      <c r="D3350">
        <v>85570368</v>
      </c>
      <c r="E3350" t="s">
        <v>5827</v>
      </c>
      <c r="F3350" t="s">
        <v>478</v>
      </c>
      <c r="G3350" t="s">
        <v>6998</v>
      </c>
      <c r="H3350">
        <v>44885</v>
      </c>
      <c r="I3350">
        <v>107</v>
      </c>
      <c r="J3350" t="s">
        <v>29</v>
      </c>
      <c r="K3350" t="s">
        <v>30</v>
      </c>
      <c r="L3350">
        <v>38000000</v>
      </c>
      <c r="M3350">
        <v>2002</v>
      </c>
      <c r="N3350">
        <v>5.0999999999999996</v>
      </c>
      <c r="O3350">
        <f>Table1[[#This Row],[gross]]-Table1[[#This Row],[budget]]</f>
        <v>47570368</v>
      </c>
    </row>
    <row r="3351" spans="1:15" x14ac:dyDescent="0.3">
      <c r="A3351" t="s">
        <v>4957</v>
      </c>
      <c r="B3351">
        <v>67</v>
      </c>
      <c r="C3351">
        <v>99</v>
      </c>
      <c r="D3351">
        <v>81150692</v>
      </c>
      <c r="E3351" t="s">
        <v>3413</v>
      </c>
      <c r="F3351" t="s">
        <v>3875</v>
      </c>
      <c r="G3351" t="s">
        <v>6999</v>
      </c>
      <c r="H3351">
        <v>20219</v>
      </c>
      <c r="I3351">
        <v>100</v>
      </c>
      <c r="J3351" t="s">
        <v>29</v>
      </c>
      <c r="K3351" t="s">
        <v>442</v>
      </c>
      <c r="L3351">
        <v>35000000</v>
      </c>
      <c r="M3351">
        <v>2002</v>
      </c>
      <c r="N3351">
        <v>5.0999999999999996</v>
      </c>
      <c r="O3351">
        <f>Table1[[#This Row],[gross]]-Table1[[#This Row],[budget]]</f>
        <v>46150692</v>
      </c>
    </row>
    <row r="3352" spans="1:15" x14ac:dyDescent="0.3">
      <c r="A3352" t="s">
        <v>3694</v>
      </c>
      <c r="B3352">
        <v>151</v>
      </c>
      <c r="C3352">
        <v>89</v>
      </c>
      <c r="D3352">
        <v>90703745</v>
      </c>
      <c r="E3352" t="s">
        <v>676</v>
      </c>
      <c r="F3352" t="s">
        <v>7000</v>
      </c>
      <c r="G3352" t="s">
        <v>7001</v>
      </c>
      <c r="H3352">
        <v>93748</v>
      </c>
      <c r="I3352">
        <v>410</v>
      </c>
      <c r="J3352" t="s">
        <v>29</v>
      </c>
      <c r="K3352" t="s">
        <v>30</v>
      </c>
      <c r="L3352">
        <v>45000000</v>
      </c>
      <c r="M3352">
        <v>2006</v>
      </c>
      <c r="N3352">
        <v>5.0999999999999996</v>
      </c>
      <c r="O3352">
        <f>Table1[[#This Row],[gross]]-Table1[[#This Row],[budget]]</f>
        <v>45703745</v>
      </c>
    </row>
    <row r="3353" spans="1:15" x14ac:dyDescent="0.3">
      <c r="A3353" t="s">
        <v>3785</v>
      </c>
      <c r="B3353">
        <v>114</v>
      </c>
      <c r="C3353">
        <v>105</v>
      </c>
      <c r="D3353">
        <v>93815117</v>
      </c>
      <c r="E3353" t="s">
        <v>699</v>
      </c>
      <c r="F3353" t="s">
        <v>1644</v>
      </c>
      <c r="G3353" t="s">
        <v>7002</v>
      </c>
      <c r="H3353">
        <v>68417</v>
      </c>
      <c r="I3353">
        <v>242</v>
      </c>
      <c r="J3353" t="s">
        <v>29</v>
      </c>
      <c r="K3353" t="s">
        <v>30</v>
      </c>
      <c r="L3353">
        <v>55000000</v>
      </c>
      <c r="M3353">
        <v>2002</v>
      </c>
      <c r="N3353">
        <v>5.0999999999999996</v>
      </c>
      <c r="O3353">
        <f>Table1[[#This Row],[gross]]-Table1[[#This Row],[budget]]</f>
        <v>38815117</v>
      </c>
    </row>
    <row r="3354" spans="1:15" x14ac:dyDescent="0.3">
      <c r="A3354" t="s">
        <v>4952</v>
      </c>
      <c r="B3354">
        <v>129</v>
      </c>
      <c r="C3354">
        <v>86</v>
      </c>
      <c r="D3354">
        <v>40041683</v>
      </c>
      <c r="E3354" t="s">
        <v>1699</v>
      </c>
      <c r="F3354" t="s">
        <v>7003</v>
      </c>
      <c r="G3354" t="s">
        <v>7004</v>
      </c>
      <c r="H3354">
        <v>34620</v>
      </c>
      <c r="I3354">
        <v>107</v>
      </c>
      <c r="J3354" t="s">
        <v>29</v>
      </c>
      <c r="K3354" t="s">
        <v>30</v>
      </c>
      <c r="L3354">
        <v>2500000</v>
      </c>
      <c r="M3354">
        <v>2013</v>
      </c>
      <c r="N3354">
        <v>5.0999999999999996</v>
      </c>
      <c r="O3354">
        <f>Table1[[#This Row],[gross]]-Table1[[#This Row],[budget]]</f>
        <v>37541683</v>
      </c>
    </row>
    <row r="3355" spans="1:15" x14ac:dyDescent="0.3">
      <c r="A3355" t="s">
        <v>4874</v>
      </c>
      <c r="B3355">
        <v>30</v>
      </c>
      <c r="C3355">
        <v>87</v>
      </c>
      <c r="D3355">
        <v>33349949</v>
      </c>
      <c r="E3355" t="s">
        <v>1310</v>
      </c>
      <c r="F3355" t="s">
        <v>7005</v>
      </c>
      <c r="G3355" t="s">
        <v>7006</v>
      </c>
      <c r="H3355">
        <v>9010</v>
      </c>
      <c r="I3355">
        <v>199</v>
      </c>
      <c r="J3355" t="s">
        <v>29</v>
      </c>
      <c r="K3355" t="s">
        <v>30</v>
      </c>
      <c r="L3355">
        <v>2500000</v>
      </c>
      <c r="M3355">
        <v>2012</v>
      </c>
      <c r="N3355">
        <v>5.0999999999999996</v>
      </c>
      <c r="O3355">
        <f>Table1[[#This Row],[gross]]-Table1[[#This Row],[budget]]</f>
        <v>30849949</v>
      </c>
    </row>
    <row r="3356" spans="1:15" x14ac:dyDescent="0.3">
      <c r="A3356" t="s">
        <v>2824</v>
      </c>
      <c r="B3356">
        <v>144</v>
      </c>
      <c r="C3356">
        <v>107</v>
      </c>
      <c r="D3356">
        <v>80270227</v>
      </c>
      <c r="E3356" t="s">
        <v>2411</v>
      </c>
      <c r="F3356" t="s">
        <v>7007</v>
      </c>
      <c r="G3356" t="s">
        <v>7008</v>
      </c>
      <c r="H3356">
        <v>66382</v>
      </c>
      <c r="I3356">
        <v>612</v>
      </c>
      <c r="J3356" t="s">
        <v>29</v>
      </c>
      <c r="K3356" t="s">
        <v>30</v>
      </c>
      <c r="L3356">
        <v>50000000</v>
      </c>
      <c r="M3356">
        <v>2005</v>
      </c>
      <c r="N3356">
        <v>5.0999999999999996</v>
      </c>
      <c r="O3356">
        <f>Table1[[#This Row],[gross]]-Table1[[#This Row],[budget]]</f>
        <v>30270227</v>
      </c>
    </row>
    <row r="3357" spans="1:15" x14ac:dyDescent="0.3">
      <c r="A3357" t="s">
        <v>3435</v>
      </c>
      <c r="B3357">
        <v>35</v>
      </c>
      <c r="C3357">
        <v>98</v>
      </c>
      <c r="D3357">
        <v>24629916</v>
      </c>
      <c r="E3357" t="s">
        <v>3307</v>
      </c>
      <c r="F3357" t="s">
        <v>2003</v>
      </c>
      <c r="G3357" t="s">
        <v>7009</v>
      </c>
      <c r="H3357">
        <v>12942</v>
      </c>
      <c r="I3357">
        <v>34</v>
      </c>
      <c r="J3357" t="s">
        <v>29</v>
      </c>
      <c r="K3357" t="s">
        <v>30</v>
      </c>
      <c r="L3357">
        <v>3000000</v>
      </c>
      <c r="M3357">
        <v>1997</v>
      </c>
      <c r="N3357">
        <v>5.0999999999999996</v>
      </c>
      <c r="O3357">
        <f>Table1[[#This Row],[gross]]-Table1[[#This Row],[budget]]</f>
        <v>21629916</v>
      </c>
    </row>
    <row r="3358" spans="1:15" x14ac:dyDescent="0.3">
      <c r="A3358" t="s">
        <v>4541</v>
      </c>
      <c r="B3358">
        <v>39</v>
      </c>
      <c r="C3358">
        <v>99</v>
      </c>
      <c r="D3358">
        <v>51432423</v>
      </c>
      <c r="E3358" t="s">
        <v>7010</v>
      </c>
      <c r="F3358" t="s">
        <v>7011</v>
      </c>
      <c r="G3358" t="s">
        <v>7012</v>
      </c>
      <c r="H3358">
        <v>15074</v>
      </c>
      <c r="I3358">
        <v>72</v>
      </c>
      <c r="J3358" t="s">
        <v>29</v>
      </c>
      <c r="K3358" t="s">
        <v>30</v>
      </c>
      <c r="L3358">
        <v>30000000</v>
      </c>
      <c r="M3358">
        <v>2002</v>
      </c>
      <c r="N3358">
        <v>5.0999999999999996</v>
      </c>
      <c r="O3358">
        <f>Table1[[#This Row],[gross]]-Table1[[#This Row],[budget]]</f>
        <v>21432423</v>
      </c>
    </row>
    <row r="3359" spans="1:15" x14ac:dyDescent="0.3">
      <c r="A3359" t="s">
        <v>4878</v>
      </c>
      <c r="B3359">
        <v>52</v>
      </c>
      <c r="C3359">
        <v>87</v>
      </c>
      <c r="D3359">
        <v>37566230</v>
      </c>
      <c r="E3359" t="s">
        <v>7013</v>
      </c>
      <c r="F3359" t="s">
        <v>5918</v>
      </c>
      <c r="G3359" t="s">
        <v>7014</v>
      </c>
      <c r="H3359">
        <v>3407</v>
      </c>
      <c r="I3359">
        <v>48</v>
      </c>
      <c r="J3359" t="s">
        <v>29</v>
      </c>
      <c r="K3359" t="s">
        <v>30</v>
      </c>
      <c r="L3359">
        <v>17000000</v>
      </c>
      <c r="M3359">
        <v>2003</v>
      </c>
      <c r="N3359">
        <v>5.0999999999999996</v>
      </c>
      <c r="O3359">
        <f>Table1[[#This Row],[gross]]-Table1[[#This Row],[budget]]</f>
        <v>20566230</v>
      </c>
    </row>
    <row r="3360" spans="1:15" x14ac:dyDescent="0.3">
      <c r="A3360" t="s">
        <v>4954</v>
      </c>
      <c r="B3360">
        <v>37</v>
      </c>
      <c r="C3360">
        <v>86</v>
      </c>
      <c r="D3360">
        <v>34308901</v>
      </c>
      <c r="E3360" t="s">
        <v>338</v>
      </c>
      <c r="F3360" t="s">
        <v>6488</v>
      </c>
      <c r="G3360" t="s">
        <v>7015</v>
      </c>
      <c r="H3360">
        <v>15939</v>
      </c>
      <c r="I3360">
        <v>87</v>
      </c>
      <c r="J3360" t="s">
        <v>29</v>
      </c>
      <c r="K3360" t="s">
        <v>30</v>
      </c>
      <c r="L3360">
        <v>16000000</v>
      </c>
      <c r="M3360">
        <v>2003</v>
      </c>
      <c r="N3360">
        <v>5.0999999999999996</v>
      </c>
      <c r="O3360">
        <f>Table1[[#This Row],[gross]]-Table1[[#This Row],[budget]]</f>
        <v>18308901</v>
      </c>
    </row>
    <row r="3361" spans="1:15" x14ac:dyDescent="0.3">
      <c r="A3361" t="s">
        <v>4853</v>
      </c>
      <c r="B3361">
        <v>12</v>
      </c>
      <c r="C3361">
        <v>94</v>
      </c>
      <c r="D3361">
        <v>19281235</v>
      </c>
      <c r="E3361" t="s">
        <v>1569</v>
      </c>
      <c r="F3361" t="s">
        <v>7016</v>
      </c>
      <c r="G3361" t="s">
        <v>7017</v>
      </c>
      <c r="H3361">
        <v>3571</v>
      </c>
      <c r="I3361">
        <v>11</v>
      </c>
      <c r="J3361" t="s">
        <v>29</v>
      </c>
      <c r="K3361" t="s">
        <v>30</v>
      </c>
      <c r="L3361">
        <v>5000000</v>
      </c>
      <c r="M3361">
        <v>1991</v>
      </c>
      <c r="N3361">
        <v>5.0999999999999996</v>
      </c>
      <c r="O3361">
        <f>Table1[[#This Row],[gross]]-Table1[[#This Row],[budget]]</f>
        <v>14281235</v>
      </c>
    </row>
    <row r="3362" spans="1:15" x14ac:dyDescent="0.3">
      <c r="A3362" t="s">
        <v>3930</v>
      </c>
      <c r="B3362">
        <v>88</v>
      </c>
      <c r="C3362">
        <v>89</v>
      </c>
      <c r="D3362">
        <v>22168359</v>
      </c>
      <c r="E3362" t="s">
        <v>7018</v>
      </c>
      <c r="F3362" t="s">
        <v>7019</v>
      </c>
      <c r="G3362" t="s">
        <v>7020</v>
      </c>
      <c r="H3362">
        <v>29659</v>
      </c>
      <c r="I3362">
        <v>227</v>
      </c>
      <c r="J3362" t="s">
        <v>29</v>
      </c>
      <c r="K3362" t="s">
        <v>30</v>
      </c>
      <c r="L3362">
        <v>8000000</v>
      </c>
      <c r="M3362">
        <v>1989</v>
      </c>
      <c r="N3362">
        <v>5.0999999999999996</v>
      </c>
      <c r="O3362">
        <f>Table1[[#This Row],[gross]]-Table1[[#This Row],[budget]]</f>
        <v>14168359</v>
      </c>
    </row>
    <row r="3363" spans="1:15" x14ac:dyDescent="0.3">
      <c r="A3363" t="s">
        <v>4827</v>
      </c>
      <c r="B3363">
        <v>112</v>
      </c>
      <c r="C3363">
        <v>75</v>
      </c>
      <c r="D3363">
        <v>23078294</v>
      </c>
      <c r="E3363" t="s">
        <v>840</v>
      </c>
      <c r="F3363" t="s">
        <v>394</v>
      </c>
      <c r="G3363" t="s">
        <v>7021</v>
      </c>
      <c r="H3363">
        <v>25870</v>
      </c>
      <c r="I3363">
        <v>281</v>
      </c>
      <c r="J3363" t="s">
        <v>29</v>
      </c>
      <c r="K3363" t="s">
        <v>30</v>
      </c>
      <c r="L3363">
        <v>9000000</v>
      </c>
      <c r="M3363">
        <v>2006</v>
      </c>
      <c r="N3363">
        <v>5.0999999999999996</v>
      </c>
      <c r="O3363">
        <f>Table1[[#This Row],[gross]]-Table1[[#This Row],[budget]]</f>
        <v>14078294</v>
      </c>
    </row>
    <row r="3364" spans="1:15" x14ac:dyDescent="0.3">
      <c r="A3364" t="s">
        <v>4868</v>
      </c>
      <c r="B3364">
        <v>161</v>
      </c>
      <c r="C3364">
        <v>89</v>
      </c>
      <c r="D3364">
        <v>20801344</v>
      </c>
      <c r="E3364" t="s">
        <v>626</v>
      </c>
      <c r="F3364" t="s">
        <v>7022</v>
      </c>
      <c r="G3364" t="s">
        <v>7023</v>
      </c>
      <c r="H3364">
        <v>49721</v>
      </c>
      <c r="I3364">
        <v>211</v>
      </c>
      <c r="J3364" t="s">
        <v>29</v>
      </c>
      <c r="K3364" t="s">
        <v>30</v>
      </c>
      <c r="L3364">
        <v>15000000</v>
      </c>
      <c r="M3364">
        <v>2007</v>
      </c>
      <c r="N3364">
        <v>5.0999999999999996</v>
      </c>
      <c r="O3364">
        <f>Table1[[#This Row],[gross]]-Table1[[#This Row],[budget]]</f>
        <v>5801344</v>
      </c>
    </row>
    <row r="3365" spans="1:15" x14ac:dyDescent="0.3">
      <c r="A3365" t="s">
        <v>4733</v>
      </c>
      <c r="B3365">
        <v>58</v>
      </c>
      <c r="C3365">
        <v>84</v>
      </c>
      <c r="D3365">
        <v>13592872</v>
      </c>
      <c r="E3365" t="s">
        <v>676</v>
      </c>
      <c r="F3365" t="s">
        <v>1586</v>
      </c>
      <c r="G3365" t="s">
        <v>7024</v>
      </c>
      <c r="H3365">
        <v>10777</v>
      </c>
      <c r="I3365">
        <v>79</v>
      </c>
      <c r="J3365" t="s">
        <v>29</v>
      </c>
      <c r="K3365" t="s">
        <v>30</v>
      </c>
      <c r="L3365">
        <v>11000000</v>
      </c>
      <c r="M3365">
        <v>2000</v>
      </c>
      <c r="N3365">
        <v>5.0999999999999996</v>
      </c>
      <c r="O3365">
        <f>Table1[[#This Row],[gross]]-Table1[[#This Row],[budget]]</f>
        <v>2592872</v>
      </c>
    </row>
    <row r="3366" spans="1:15" x14ac:dyDescent="0.3">
      <c r="A3366" t="s">
        <v>4657</v>
      </c>
      <c r="B3366">
        <v>300</v>
      </c>
      <c r="C3366">
        <v>107</v>
      </c>
      <c r="D3366">
        <v>16204793</v>
      </c>
      <c r="E3366" t="s">
        <v>1610</v>
      </c>
      <c r="F3366" t="s">
        <v>221</v>
      </c>
      <c r="G3366" t="s">
        <v>7025</v>
      </c>
      <c r="H3366">
        <v>92712</v>
      </c>
      <c r="I3366">
        <v>294</v>
      </c>
      <c r="J3366" t="s">
        <v>29</v>
      </c>
      <c r="K3366" t="s">
        <v>30</v>
      </c>
      <c r="L3366">
        <v>16000000</v>
      </c>
      <c r="M3366">
        <v>2009</v>
      </c>
      <c r="N3366">
        <v>5.0999999999999996</v>
      </c>
      <c r="O3366">
        <f>Table1[[#This Row],[gross]]-Table1[[#This Row],[budget]]</f>
        <v>204793</v>
      </c>
    </row>
    <row r="3367" spans="1:15" x14ac:dyDescent="0.3">
      <c r="A3367" t="s">
        <v>3746</v>
      </c>
      <c r="B3367">
        <v>155</v>
      </c>
      <c r="C3367">
        <v>87</v>
      </c>
      <c r="D3367">
        <v>34507079</v>
      </c>
      <c r="E3367" t="s">
        <v>2113</v>
      </c>
      <c r="F3367" t="s">
        <v>6899</v>
      </c>
      <c r="G3367" t="s">
        <v>7026</v>
      </c>
      <c r="H3367">
        <v>34948</v>
      </c>
      <c r="I3367">
        <v>118</v>
      </c>
      <c r="J3367" t="s">
        <v>29</v>
      </c>
      <c r="K3367" t="s">
        <v>30</v>
      </c>
      <c r="L3367">
        <v>35000000</v>
      </c>
      <c r="M3367">
        <v>2015</v>
      </c>
      <c r="N3367">
        <v>5.0999999999999996</v>
      </c>
      <c r="O3367">
        <f>Table1[[#This Row],[gross]]-Table1[[#This Row],[budget]]</f>
        <v>-492921</v>
      </c>
    </row>
    <row r="3368" spans="1:15" x14ac:dyDescent="0.3">
      <c r="A3368" t="s">
        <v>3487</v>
      </c>
      <c r="B3368">
        <v>234</v>
      </c>
      <c r="C3368">
        <v>101</v>
      </c>
      <c r="D3368">
        <v>1163508</v>
      </c>
      <c r="E3368" t="s">
        <v>5129</v>
      </c>
      <c r="F3368" t="s">
        <v>3489</v>
      </c>
      <c r="G3368" t="s">
        <v>7027</v>
      </c>
      <c r="H3368">
        <v>20376</v>
      </c>
      <c r="I3368">
        <v>166</v>
      </c>
      <c r="J3368" t="s">
        <v>29</v>
      </c>
      <c r="K3368" t="s">
        <v>30</v>
      </c>
      <c r="L3368">
        <v>2500000</v>
      </c>
      <c r="M3368">
        <v>2012</v>
      </c>
      <c r="N3368">
        <v>5.0999999999999996</v>
      </c>
      <c r="O3368">
        <f>Table1[[#This Row],[gross]]-Table1[[#This Row],[budget]]</f>
        <v>-1336492</v>
      </c>
    </row>
    <row r="3369" spans="1:15" x14ac:dyDescent="0.3">
      <c r="A3369" t="s">
        <v>4839</v>
      </c>
      <c r="B3369">
        <v>25</v>
      </c>
      <c r="C3369">
        <v>101</v>
      </c>
      <c r="D3369">
        <v>978908</v>
      </c>
      <c r="E3369" t="s">
        <v>4875</v>
      </c>
      <c r="F3369" t="s">
        <v>7028</v>
      </c>
      <c r="G3369" t="s">
        <v>7029</v>
      </c>
      <c r="H3369">
        <v>4057</v>
      </c>
      <c r="I3369">
        <v>90</v>
      </c>
      <c r="J3369" t="s">
        <v>29</v>
      </c>
      <c r="K3369" t="s">
        <v>7030</v>
      </c>
      <c r="L3369">
        <v>2400000</v>
      </c>
      <c r="M3369">
        <v>2006</v>
      </c>
      <c r="N3369">
        <v>5.0999999999999996</v>
      </c>
      <c r="O3369">
        <f>Table1[[#This Row],[gross]]-Table1[[#This Row],[budget]]</f>
        <v>-1421092</v>
      </c>
    </row>
    <row r="3370" spans="1:15" x14ac:dyDescent="0.3">
      <c r="A3370" t="s">
        <v>3253</v>
      </c>
      <c r="B3370">
        <v>201</v>
      </c>
      <c r="C3370">
        <v>94</v>
      </c>
      <c r="D3370">
        <v>38543473</v>
      </c>
      <c r="E3370" t="s">
        <v>676</v>
      </c>
      <c r="F3370" t="s">
        <v>7031</v>
      </c>
      <c r="G3370" t="s">
        <v>7032</v>
      </c>
      <c r="H3370">
        <v>84382</v>
      </c>
      <c r="I3370">
        <v>158</v>
      </c>
      <c r="J3370" t="s">
        <v>29</v>
      </c>
      <c r="K3370" t="s">
        <v>30</v>
      </c>
      <c r="L3370">
        <v>40000000</v>
      </c>
      <c r="M3370">
        <v>2014</v>
      </c>
      <c r="N3370">
        <v>5.0999999999999996</v>
      </c>
      <c r="O3370">
        <f>Table1[[#This Row],[gross]]-Table1[[#This Row],[budget]]</f>
        <v>-1456527</v>
      </c>
    </row>
    <row r="3371" spans="1:15" x14ac:dyDescent="0.3">
      <c r="A3371" t="s">
        <v>4863</v>
      </c>
      <c r="B3371">
        <v>76</v>
      </c>
      <c r="C3371">
        <v>90</v>
      </c>
      <c r="D3371">
        <v>4542775</v>
      </c>
      <c r="E3371" t="s">
        <v>289</v>
      </c>
      <c r="F3371" t="s">
        <v>3859</v>
      </c>
      <c r="G3371" t="s">
        <v>7033</v>
      </c>
      <c r="H3371">
        <v>18313</v>
      </c>
      <c r="I3371">
        <v>73</v>
      </c>
      <c r="J3371" t="s">
        <v>29</v>
      </c>
      <c r="K3371" t="s">
        <v>30</v>
      </c>
      <c r="L3371">
        <v>6000000</v>
      </c>
      <c r="M3371">
        <v>2009</v>
      </c>
      <c r="N3371">
        <v>5.0999999999999996</v>
      </c>
      <c r="O3371">
        <f>Table1[[#This Row],[gross]]-Table1[[#This Row],[budget]]</f>
        <v>-1457225</v>
      </c>
    </row>
    <row r="3372" spans="1:15" x14ac:dyDescent="0.3">
      <c r="A3372" t="s">
        <v>4849</v>
      </c>
      <c r="B3372">
        <v>49</v>
      </c>
      <c r="C3372">
        <v>96</v>
      </c>
      <c r="D3372">
        <v>792966</v>
      </c>
      <c r="E3372" t="s">
        <v>7034</v>
      </c>
      <c r="F3372" t="s">
        <v>7035</v>
      </c>
      <c r="G3372" t="s">
        <v>7036</v>
      </c>
      <c r="H3372">
        <v>4663</v>
      </c>
      <c r="I3372">
        <v>40</v>
      </c>
      <c r="J3372" t="s">
        <v>29</v>
      </c>
      <c r="K3372" t="s">
        <v>30</v>
      </c>
      <c r="L3372">
        <v>2300000</v>
      </c>
      <c r="M3372">
        <v>1989</v>
      </c>
      <c r="N3372">
        <v>5.0999999999999996</v>
      </c>
      <c r="O3372">
        <f>Table1[[#This Row],[gross]]-Table1[[#This Row],[budget]]</f>
        <v>-1507034</v>
      </c>
    </row>
    <row r="3373" spans="1:15" x14ac:dyDescent="0.3">
      <c r="A3373" t="s">
        <v>4052</v>
      </c>
      <c r="B3373">
        <v>107</v>
      </c>
      <c r="C3373">
        <v>99</v>
      </c>
      <c r="D3373">
        <v>12282677</v>
      </c>
      <c r="E3373" t="s">
        <v>5181</v>
      </c>
      <c r="F3373" t="s">
        <v>2330</v>
      </c>
      <c r="G3373" t="s">
        <v>7037</v>
      </c>
      <c r="H3373">
        <v>28159</v>
      </c>
      <c r="I3373">
        <v>96</v>
      </c>
      <c r="J3373" t="s">
        <v>29</v>
      </c>
      <c r="K3373" t="s">
        <v>30</v>
      </c>
      <c r="L3373">
        <v>14000000</v>
      </c>
      <c r="M3373">
        <v>2015</v>
      </c>
      <c r="N3373">
        <v>5.0999999999999996</v>
      </c>
      <c r="O3373">
        <f>Table1[[#This Row],[gross]]-Table1[[#This Row],[budget]]</f>
        <v>-1717323</v>
      </c>
    </row>
    <row r="3374" spans="1:15" x14ac:dyDescent="0.3">
      <c r="A3374" t="s">
        <v>4880</v>
      </c>
      <c r="B3374">
        <v>19</v>
      </c>
      <c r="C3374">
        <v>87</v>
      </c>
      <c r="D3374">
        <v>1200000</v>
      </c>
      <c r="E3374" t="s">
        <v>533</v>
      </c>
      <c r="F3374" t="s">
        <v>7038</v>
      </c>
      <c r="G3374" t="s">
        <v>7039</v>
      </c>
      <c r="H3374">
        <v>922</v>
      </c>
      <c r="I3374">
        <v>23</v>
      </c>
      <c r="J3374" t="s">
        <v>29</v>
      </c>
      <c r="K3374" t="s">
        <v>30</v>
      </c>
      <c r="L3374">
        <v>3000000</v>
      </c>
      <c r="M3374">
        <v>1993</v>
      </c>
      <c r="N3374">
        <v>5.0999999999999996</v>
      </c>
      <c r="O3374">
        <f>Table1[[#This Row],[gross]]-Table1[[#This Row],[budget]]</f>
        <v>-1800000</v>
      </c>
    </row>
    <row r="3375" spans="1:15" x14ac:dyDescent="0.3">
      <c r="A3375" t="s">
        <v>4752</v>
      </c>
      <c r="B3375">
        <v>11</v>
      </c>
      <c r="C3375">
        <v>89</v>
      </c>
      <c r="D3375">
        <v>4692814</v>
      </c>
      <c r="E3375" t="s">
        <v>676</v>
      </c>
      <c r="F3375" t="s">
        <v>4650</v>
      </c>
      <c r="G3375" t="s">
        <v>7040</v>
      </c>
      <c r="H3375">
        <v>2870</v>
      </c>
      <c r="I3375">
        <v>34</v>
      </c>
      <c r="J3375" t="s">
        <v>29</v>
      </c>
      <c r="K3375" t="s">
        <v>30</v>
      </c>
      <c r="L3375">
        <v>8000000</v>
      </c>
      <c r="M3375">
        <v>1999</v>
      </c>
      <c r="N3375">
        <v>5.0999999999999996</v>
      </c>
      <c r="O3375">
        <f>Table1[[#This Row],[gross]]-Table1[[#This Row],[budget]]</f>
        <v>-3307186</v>
      </c>
    </row>
    <row r="3376" spans="1:15" x14ac:dyDescent="0.3">
      <c r="A3376" t="s">
        <v>4841</v>
      </c>
      <c r="B3376">
        <v>167</v>
      </c>
      <c r="C3376">
        <v>101</v>
      </c>
      <c r="D3376">
        <v>11956207</v>
      </c>
      <c r="E3376" t="s">
        <v>2463</v>
      </c>
      <c r="F3376" t="s">
        <v>6147</v>
      </c>
      <c r="G3376" t="s">
        <v>7041</v>
      </c>
      <c r="H3376">
        <v>24012</v>
      </c>
      <c r="I3376">
        <v>126</v>
      </c>
      <c r="J3376" t="s">
        <v>29</v>
      </c>
      <c r="K3376" t="s">
        <v>30</v>
      </c>
      <c r="L3376">
        <v>16000000</v>
      </c>
      <c r="M3376">
        <v>2009</v>
      </c>
      <c r="N3376">
        <v>5.0999999999999996</v>
      </c>
      <c r="O3376">
        <f>Table1[[#This Row],[gross]]-Table1[[#This Row],[budget]]</f>
        <v>-4043793</v>
      </c>
    </row>
    <row r="3377" spans="1:15" x14ac:dyDescent="0.3">
      <c r="A3377" t="s">
        <v>4851</v>
      </c>
      <c r="B3377">
        <v>44</v>
      </c>
      <c r="C3377">
        <v>96</v>
      </c>
      <c r="D3377">
        <v>10494147</v>
      </c>
      <c r="E3377" t="s">
        <v>588</v>
      </c>
      <c r="F3377" t="s">
        <v>1327</v>
      </c>
      <c r="G3377" t="s">
        <v>7042</v>
      </c>
      <c r="H3377">
        <v>7403</v>
      </c>
      <c r="I3377">
        <v>162</v>
      </c>
      <c r="J3377" t="s">
        <v>29</v>
      </c>
      <c r="K3377" t="s">
        <v>30</v>
      </c>
      <c r="L3377">
        <v>15000000</v>
      </c>
      <c r="M3377">
        <v>2000</v>
      </c>
      <c r="N3377">
        <v>5.0999999999999996</v>
      </c>
      <c r="O3377">
        <f>Table1[[#This Row],[gross]]-Table1[[#This Row],[budget]]</f>
        <v>-4505853</v>
      </c>
    </row>
    <row r="3378" spans="1:15" x14ac:dyDescent="0.3">
      <c r="A3378" t="s">
        <v>3396</v>
      </c>
      <c r="B3378">
        <v>147</v>
      </c>
      <c r="C3378">
        <v>95</v>
      </c>
      <c r="D3378">
        <v>22526144</v>
      </c>
      <c r="E3378" t="s">
        <v>6056</v>
      </c>
      <c r="F3378" t="s">
        <v>7043</v>
      </c>
      <c r="G3378" t="s">
        <v>7044</v>
      </c>
      <c r="H3378">
        <v>53884</v>
      </c>
      <c r="I3378">
        <v>203</v>
      </c>
      <c r="J3378" t="s">
        <v>29</v>
      </c>
      <c r="K3378" t="s">
        <v>30</v>
      </c>
      <c r="L3378">
        <v>30000000</v>
      </c>
      <c r="M3378">
        <v>2006</v>
      </c>
      <c r="N3378">
        <v>5.0999999999999996</v>
      </c>
      <c r="O3378">
        <f>Table1[[#This Row],[gross]]-Table1[[#This Row],[budget]]</f>
        <v>-7473856</v>
      </c>
    </row>
    <row r="3379" spans="1:15" x14ac:dyDescent="0.3">
      <c r="A3379" t="s">
        <v>2758</v>
      </c>
      <c r="B3379">
        <v>167</v>
      </c>
      <c r="C3379">
        <v>125</v>
      </c>
      <c r="D3379">
        <v>41814863</v>
      </c>
      <c r="E3379" t="s">
        <v>211</v>
      </c>
      <c r="F3379" t="s">
        <v>2095</v>
      </c>
      <c r="G3379" t="s">
        <v>7045</v>
      </c>
      <c r="H3379">
        <v>28635</v>
      </c>
      <c r="I3379">
        <v>308</v>
      </c>
      <c r="J3379" t="s">
        <v>29</v>
      </c>
      <c r="K3379" t="s">
        <v>30</v>
      </c>
      <c r="L3379">
        <v>50000000</v>
      </c>
      <c r="M3379">
        <v>2004</v>
      </c>
      <c r="N3379">
        <v>5.0999999999999996</v>
      </c>
      <c r="O3379">
        <f>Table1[[#This Row],[gross]]-Table1[[#This Row],[budget]]</f>
        <v>-8185137</v>
      </c>
    </row>
    <row r="3380" spans="1:15" x14ac:dyDescent="0.3">
      <c r="A3380" t="s">
        <v>4837</v>
      </c>
      <c r="B3380">
        <v>14</v>
      </c>
      <c r="C3380">
        <v>102</v>
      </c>
      <c r="D3380">
        <v>2807854</v>
      </c>
      <c r="E3380" t="s">
        <v>1187</v>
      </c>
      <c r="F3380" t="s">
        <v>1308</v>
      </c>
      <c r="G3380" t="s">
        <v>7046</v>
      </c>
      <c r="H3380">
        <v>14129</v>
      </c>
      <c r="I3380">
        <v>39</v>
      </c>
      <c r="J3380" t="s">
        <v>29</v>
      </c>
      <c r="K3380" t="s">
        <v>30</v>
      </c>
      <c r="L3380">
        <v>11000000</v>
      </c>
      <c r="M3380">
        <v>1991</v>
      </c>
      <c r="N3380">
        <v>5.0999999999999996</v>
      </c>
      <c r="O3380">
        <f>Table1[[#This Row],[gross]]-Table1[[#This Row],[budget]]</f>
        <v>-8192146</v>
      </c>
    </row>
    <row r="3381" spans="1:15" x14ac:dyDescent="0.3">
      <c r="A3381" t="s">
        <v>4583</v>
      </c>
      <c r="B3381">
        <v>148</v>
      </c>
      <c r="C3381">
        <v>96</v>
      </c>
      <c r="D3381">
        <v>16027866</v>
      </c>
      <c r="E3381" t="s">
        <v>1576</v>
      </c>
      <c r="F3381" t="s">
        <v>7047</v>
      </c>
      <c r="G3381" t="s">
        <v>7048</v>
      </c>
      <c r="H3381">
        <v>26767</v>
      </c>
      <c r="I3381">
        <v>121</v>
      </c>
      <c r="J3381" t="s">
        <v>29</v>
      </c>
      <c r="K3381" t="s">
        <v>241</v>
      </c>
      <c r="L3381">
        <v>25000000</v>
      </c>
      <c r="M3381">
        <v>2015</v>
      </c>
      <c r="N3381">
        <v>5.0999999999999996</v>
      </c>
      <c r="O3381">
        <f>Table1[[#This Row],[gross]]-Table1[[#This Row],[budget]]</f>
        <v>-8972134</v>
      </c>
    </row>
    <row r="3382" spans="1:15" x14ac:dyDescent="0.3">
      <c r="A3382" t="s">
        <v>4002</v>
      </c>
      <c r="B3382">
        <v>211</v>
      </c>
      <c r="C3382">
        <v>101</v>
      </c>
      <c r="D3382">
        <v>25863915</v>
      </c>
      <c r="E3382" t="s">
        <v>3153</v>
      </c>
      <c r="F3382" t="s">
        <v>5173</v>
      </c>
      <c r="G3382" t="s">
        <v>7049</v>
      </c>
      <c r="H3382">
        <v>28257</v>
      </c>
      <c r="I3382">
        <v>151</v>
      </c>
      <c r="J3382" t="s">
        <v>29</v>
      </c>
      <c r="K3382" t="s">
        <v>30</v>
      </c>
      <c r="L3382">
        <v>35000000</v>
      </c>
      <c r="M3382">
        <v>2012</v>
      </c>
      <c r="N3382">
        <v>5.0999999999999996</v>
      </c>
      <c r="O3382">
        <f>Table1[[#This Row],[gross]]-Table1[[#This Row],[budget]]</f>
        <v>-9136085</v>
      </c>
    </row>
    <row r="3383" spans="1:15" x14ac:dyDescent="0.3">
      <c r="A3383" t="s">
        <v>3680</v>
      </c>
      <c r="B3383">
        <v>73</v>
      </c>
      <c r="C3383">
        <v>90</v>
      </c>
      <c r="D3383">
        <v>16647384</v>
      </c>
      <c r="E3383" t="s">
        <v>6312</v>
      </c>
      <c r="F3383" t="s">
        <v>6889</v>
      </c>
      <c r="G3383" t="s">
        <v>7050</v>
      </c>
      <c r="H3383">
        <v>8398</v>
      </c>
      <c r="I3383">
        <v>56</v>
      </c>
      <c r="J3383" t="s">
        <v>29</v>
      </c>
      <c r="K3383" t="s">
        <v>30</v>
      </c>
      <c r="L3383">
        <v>26000000</v>
      </c>
      <c r="M3383">
        <v>2006</v>
      </c>
      <c r="N3383">
        <v>5.0999999999999996</v>
      </c>
      <c r="O3383">
        <f>Table1[[#This Row],[gross]]-Table1[[#This Row],[budget]]</f>
        <v>-9352616</v>
      </c>
    </row>
    <row r="3384" spans="1:15" x14ac:dyDescent="0.3">
      <c r="A3384" t="s">
        <v>3387</v>
      </c>
      <c r="B3384">
        <v>100</v>
      </c>
      <c r="C3384">
        <v>107</v>
      </c>
      <c r="D3384">
        <v>29374178</v>
      </c>
      <c r="E3384" t="s">
        <v>135</v>
      </c>
      <c r="F3384" t="s">
        <v>1377</v>
      </c>
      <c r="G3384" t="s">
        <v>7051</v>
      </c>
      <c r="H3384">
        <v>12093</v>
      </c>
      <c r="I3384">
        <v>188</v>
      </c>
      <c r="J3384" t="s">
        <v>29</v>
      </c>
      <c r="K3384" t="s">
        <v>30</v>
      </c>
      <c r="L3384">
        <v>40000000</v>
      </c>
      <c r="M3384">
        <v>2000</v>
      </c>
      <c r="N3384">
        <v>5.0999999999999996</v>
      </c>
      <c r="O3384">
        <f>Table1[[#This Row],[gross]]-Table1[[#This Row],[budget]]</f>
        <v>-10625822</v>
      </c>
    </row>
    <row r="3385" spans="1:15" x14ac:dyDescent="0.3">
      <c r="A3385" t="s">
        <v>3930</v>
      </c>
      <c r="B3385">
        <v>102</v>
      </c>
      <c r="C3385">
        <v>130</v>
      </c>
      <c r="D3385">
        <v>69102910</v>
      </c>
      <c r="E3385" t="s">
        <v>7052</v>
      </c>
      <c r="F3385" t="s">
        <v>1482</v>
      </c>
      <c r="G3385" t="s">
        <v>7053</v>
      </c>
      <c r="H3385">
        <v>58402</v>
      </c>
      <c r="I3385">
        <v>370</v>
      </c>
      <c r="J3385" t="s">
        <v>29</v>
      </c>
      <c r="K3385" t="s">
        <v>30</v>
      </c>
      <c r="L3385">
        <v>80000000</v>
      </c>
      <c r="M3385">
        <v>1998</v>
      </c>
      <c r="N3385">
        <v>5.0999999999999996</v>
      </c>
      <c r="O3385">
        <f>Table1[[#This Row],[gross]]-Table1[[#This Row],[budget]]</f>
        <v>-10897090</v>
      </c>
    </row>
    <row r="3386" spans="1:15" x14ac:dyDescent="0.3">
      <c r="A3386" t="s">
        <v>4887</v>
      </c>
      <c r="B3386">
        <v>52</v>
      </c>
      <c r="C3386">
        <v>85</v>
      </c>
      <c r="D3386">
        <v>13973532</v>
      </c>
      <c r="E3386" t="s">
        <v>338</v>
      </c>
      <c r="F3386" t="s">
        <v>7054</v>
      </c>
      <c r="G3386" t="s">
        <v>7055</v>
      </c>
      <c r="H3386">
        <v>11211</v>
      </c>
      <c r="I3386">
        <v>92</v>
      </c>
      <c r="J3386" t="s">
        <v>29</v>
      </c>
      <c r="K3386" t="s">
        <v>30</v>
      </c>
      <c r="L3386">
        <v>25000000</v>
      </c>
      <c r="M3386">
        <v>2002</v>
      </c>
      <c r="N3386">
        <v>5.0999999999999996</v>
      </c>
      <c r="O3386">
        <f>Table1[[#This Row],[gross]]-Table1[[#This Row],[budget]]</f>
        <v>-11026468</v>
      </c>
    </row>
    <row r="3387" spans="1:15" x14ac:dyDescent="0.3">
      <c r="A3387" t="s">
        <v>4856</v>
      </c>
      <c r="B3387">
        <v>47</v>
      </c>
      <c r="C3387">
        <v>94</v>
      </c>
      <c r="D3387">
        <v>11508423</v>
      </c>
      <c r="E3387" t="s">
        <v>7056</v>
      </c>
      <c r="F3387" t="s">
        <v>7057</v>
      </c>
      <c r="G3387" t="s">
        <v>7058</v>
      </c>
      <c r="H3387">
        <v>3174</v>
      </c>
      <c r="I3387">
        <v>19</v>
      </c>
      <c r="J3387" t="s">
        <v>29</v>
      </c>
      <c r="K3387" t="s">
        <v>30</v>
      </c>
      <c r="L3387">
        <v>23000000</v>
      </c>
      <c r="M3387">
        <v>2008</v>
      </c>
      <c r="N3387">
        <v>5.0999999999999996</v>
      </c>
      <c r="O3387">
        <f>Table1[[#This Row],[gross]]-Table1[[#This Row],[budget]]</f>
        <v>-11491577</v>
      </c>
    </row>
    <row r="3388" spans="1:15" x14ac:dyDescent="0.3">
      <c r="A3388" t="s">
        <v>4865</v>
      </c>
      <c r="B3388">
        <v>62</v>
      </c>
      <c r="C3388">
        <v>90</v>
      </c>
      <c r="D3388">
        <v>28870</v>
      </c>
      <c r="E3388" t="s">
        <v>208</v>
      </c>
      <c r="F3388" t="s">
        <v>2300</v>
      </c>
      <c r="G3388" t="s">
        <v>7059</v>
      </c>
      <c r="H3388">
        <v>14280</v>
      </c>
      <c r="I3388">
        <v>41</v>
      </c>
      <c r="J3388" t="s">
        <v>29</v>
      </c>
      <c r="K3388" t="s">
        <v>30</v>
      </c>
      <c r="L3388">
        <v>15000000</v>
      </c>
      <c r="M3388">
        <v>2011</v>
      </c>
      <c r="N3388">
        <v>5.0999999999999996</v>
      </c>
      <c r="O3388">
        <f>Table1[[#This Row],[gross]]-Table1[[#This Row],[budget]]</f>
        <v>-14971130</v>
      </c>
    </row>
    <row r="3389" spans="1:15" x14ac:dyDescent="0.3">
      <c r="A3389" t="s">
        <v>4859</v>
      </c>
      <c r="B3389">
        <v>140</v>
      </c>
      <c r="C3389">
        <v>93</v>
      </c>
      <c r="D3389">
        <v>14888028</v>
      </c>
      <c r="E3389" t="s">
        <v>2525</v>
      </c>
      <c r="F3389" t="s">
        <v>5854</v>
      </c>
      <c r="G3389" t="s">
        <v>7060</v>
      </c>
      <c r="H3389">
        <v>28606</v>
      </c>
      <c r="I3389">
        <v>262</v>
      </c>
      <c r="J3389" t="s">
        <v>29</v>
      </c>
      <c r="K3389" t="s">
        <v>30</v>
      </c>
      <c r="L3389">
        <v>30000000</v>
      </c>
      <c r="M3389">
        <v>2005</v>
      </c>
      <c r="N3389">
        <v>5.0999999999999996</v>
      </c>
      <c r="O3389">
        <f>Table1[[#This Row],[gross]]-Table1[[#This Row],[budget]]</f>
        <v>-15111972</v>
      </c>
    </row>
    <row r="3390" spans="1:15" x14ac:dyDescent="0.3">
      <c r="A3390" t="s">
        <v>3722</v>
      </c>
      <c r="B3390">
        <v>54</v>
      </c>
      <c r="C3390">
        <v>92</v>
      </c>
      <c r="D3390">
        <v>2964</v>
      </c>
      <c r="E3390" t="s">
        <v>3447</v>
      </c>
      <c r="F3390" t="s">
        <v>7061</v>
      </c>
      <c r="G3390" t="s">
        <v>7062</v>
      </c>
      <c r="H3390">
        <v>7444</v>
      </c>
      <c r="I3390">
        <v>42</v>
      </c>
      <c r="J3390" t="s">
        <v>29</v>
      </c>
      <c r="K3390" t="s">
        <v>30</v>
      </c>
      <c r="L3390">
        <v>16000000</v>
      </c>
      <c r="M3390">
        <v>2012</v>
      </c>
      <c r="N3390">
        <v>5.0999999999999996</v>
      </c>
      <c r="O3390">
        <f>Table1[[#This Row],[gross]]-Table1[[#This Row],[budget]]</f>
        <v>-15997036</v>
      </c>
    </row>
    <row r="3391" spans="1:15" x14ac:dyDescent="0.3">
      <c r="A3391" t="s">
        <v>3458</v>
      </c>
      <c r="B3391">
        <v>99</v>
      </c>
      <c r="C3391">
        <v>90</v>
      </c>
      <c r="D3391">
        <v>24430272</v>
      </c>
      <c r="E3391" t="s">
        <v>289</v>
      </c>
      <c r="F3391" t="s">
        <v>7063</v>
      </c>
      <c r="G3391" t="s">
        <v>7064</v>
      </c>
      <c r="H3391">
        <v>46158</v>
      </c>
      <c r="I3391">
        <v>403</v>
      </c>
      <c r="J3391" t="s">
        <v>29</v>
      </c>
      <c r="K3391" t="s">
        <v>30</v>
      </c>
      <c r="L3391">
        <v>43000000</v>
      </c>
      <c r="M3391">
        <v>2002</v>
      </c>
      <c r="N3391">
        <v>5.0999999999999996</v>
      </c>
      <c r="O3391">
        <f>Table1[[#This Row],[gross]]-Table1[[#This Row],[budget]]</f>
        <v>-18569728</v>
      </c>
    </row>
    <row r="3392" spans="1:15" x14ac:dyDescent="0.3">
      <c r="A3392" t="s">
        <v>4248</v>
      </c>
      <c r="B3392">
        <v>138</v>
      </c>
      <c r="C3392">
        <v>107</v>
      </c>
      <c r="D3392">
        <v>1183354</v>
      </c>
      <c r="E3392" t="s">
        <v>7065</v>
      </c>
      <c r="F3392" t="s">
        <v>7066</v>
      </c>
      <c r="G3392" t="s">
        <v>7067</v>
      </c>
      <c r="H3392">
        <v>13026</v>
      </c>
      <c r="I3392">
        <v>75</v>
      </c>
      <c r="J3392" t="s">
        <v>29</v>
      </c>
      <c r="K3392" t="s">
        <v>30</v>
      </c>
      <c r="L3392">
        <v>20000000</v>
      </c>
      <c r="M3392">
        <v>2010</v>
      </c>
      <c r="N3392">
        <v>5.0999999999999996</v>
      </c>
      <c r="O3392">
        <f>Table1[[#This Row],[gross]]-Table1[[#This Row],[budget]]</f>
        <v>-18816646</v>
      </c>
    </row>
    <row r="3393" spans="1:15" x14ac:dyDescent="0.3">
      <c r="A3393" t="s">
        <v>4829</v>
      </c>
      <c r="B3393">
        <v>16</v>
      </c>
      <c r="C3393">
        <v>120</v>
      </c>
      <c r="D3393">
        <v>42880</v>
      </c>
      <c r="E3393" t="s">
        <v>588</v>
      </c>
      <c r="F3393" t="s">
        <v>44</v>
      </c>
      <c r="G3393" t="s">
        <v>7068</v>
      </c>
      <c r="H3393">
        <v>2919</v>
      </c>
      <c r="I3393">
        <v>50</v>
      </c>
      <c r="J3393" t="s">
        <v>29</v>
      </c>
      <c r="K3393" t="s">
        <v>200</v>
      </c>
      <c r="L3393">
        <v>24000000</v>
      </c>
      <c r="M3393">
        <v>2004</v>
      </c>
      <c r="N3393">
        <v>5.0999999999999996</v>
      </c>
      <c r="O3393">
        <f>Table1[[#This Row],[gross]]-Table1[[#This Row],[budget]]</f>
        <v>-23957120</v>
      </c>
    </row>
    <row r="3394" spans="1:15" x14ac:dyDescent="0.3">
      <c r="A3394" t="s">
        <v>4835</v>
      </c>
      <c r="B3394">
        <v>170</v>
      </c>
      <c r="C3394">
        <v>104</v>
      </c>
      <c r="D3394">
        <v>75030163</v>
      </c>
      <c r="E3394" t="s">
        <v>4712</v>
      </c>
      <c r="F3394" t="s">
        <v>192</v>
      </c>
      <c r="G3394" t="s">
        <v>7069</v>
      </c>
      <c r="H3394">
        <v>108076</v>
      </c>
      <c r="I3394">
        <v>1690</v>
      </c>
      <c r="J3394" t="s">
        <v>29</v>
      </c>
      <c r="K3394" t="s">
        <v>30</v>
      </c>
      <c r="L3394">
        <v>100000000</v>
      </c>
      <c r="M3394">
        <v>2006</v>
      </c>
      <c r="N3394">
        <v>5.0999999999999996</v>
      </c>
      <c r="O3394">
        <f>Table1[[#This Row],[gross]]-Table1[[#This Row],[budget]]</f>
        <v>-24969837</v>
      </c>
    </row>
    <row r="3395" spans="1:15" x14ac:dyDescent="0.3">
      <c r="A3395" t="s">
        <v>4923</v>
      </c>
      <c r="B3395">
        <v>102</v>
      </c>
      <c r="C3395">
        <v>102</v>
      </c>
      <c r="D3395">
        <v>14967182</v>
      </c>
      <c r="E3395" t="s">
        <v>39</v>
      </c>
      <c r="F3395" t="s">
        <v>503</v>
      </c>
      <c r="G3395" t="s">
        <v>7070</v>
      </c>
      <c r="H3395">
        <v>27305</v>
      </c>
      <c r="I3395">
        <v>284</v>
      </c>
      <c r="J3395" t="s">
        <v>29</v>
      </c>
      <c r="K3395" t="s">
        <v>30</v>
      </c>
      <c r="L3395">
        <v>40000000</v>
      </c>
      <c r="M3395">
        <v>2000</v>
      </c>
      <c r="N3395">
        <v>5.0999999999999996</v>
      </c>
      <c r="O3395">
        <f>Table1[[#This Row],[gross]]-Table1[[#This Row],[budget]]</f>
        <v>-25032818</v>
      </c>
    </row>
    <row r="3396" spans="1:15" x14ac:dyDescent="0.3">
      <c r="A3396" t="s">
        <v>1702</v>
      </c>
      <c r="B3396">
        <v>112</v>
      </c>
      <c r="C3396">
        <v>102</v>
      </c>
      <c r="D3396">
        <v>7659747</v>
      </c>
      <c r="E3396" t="s">
        <v>500</v>
      </c>
      <c r="F3396" t="s">
        <v>2799</v>
      </c>
      <c r="G3396" t="s">
        <v>7071</v>
      </c>
      <c r="H3396">
        <v>14962</v>
      </c>
      <c r="I3396">
        <v>204</v>
      </c>
      <c r="J3396" t="s">
        <v>29</v>
      </c>
      <c r="K3396" t="s">
        <v>30</v>
      </c>
      <c r="L3396">
        <v>38000000</v>
      </c>
      <c r="M3396">
        <v>2003</v>
      </c>
      <c r="N3396">
        <v>5.0999999999999996</v>
      </c>
      <c r="O3396">
        <f>Table1[[#This Row],[gross]]-Table1[[#This Row],[budget]]</f>
        <v>-30340253</v>
      </c>
    </row>
    <row r="3397" spans="1:15" x14ac:dyDescent="0.3">
      <c r="A3397" t="s">
        <v>4872</v>
      </c>
      <c r="B3397">
        <v>145</v>
      </c>
      <c r="C3397">
        <v>88</v>
      </c>
      <c r="D3397">
        <v>119420252</v>
      </c>
      <c r="E3397" t="s">
        <v>5401</v>
      </c>
      <c r="F3397" t="s">
        <v>4567</v>
      </c>
      <c r="G3397" t="s">
        <v>7072</v>
      </c>
      <c r="H3397">
        <v>33042</v>
      </c>
      <c r="I3397">
        <v>90</v>
      </c>
      <c r="J3397" t="s">
        <v>29</v>
      </c>
      <c r="K3397" t="s">
        <v>30</v>
      </c>
      <c r="L3397">
        <v>150000000</v>
      </c>
      <c r="M3397">
        <v>2009</v>
      </c>
      <c r="N3397">
        <v>5.0999999999999996</v>
      </c>
      <c r="O3397">
        <f>Table1[[#This Row],[gross]]-Table1[[#This Row],[budget]]</f>
        <v>-30579748</v>
      </c>
    </row>
    <row r="3398" spans="1:15" x14ac:dyDescent="0.3">
      <c r="A3398" t="s">
        <v>1884</v>
      </c>
      <c r="B3398">
        <v>96</v>
      </c>
      <c r="C3398">
        <v>133</v>
      </c>
      <c r="D3398">
        <v>31054924</v>
      </c>
      <c r="E3398" t="s">
        <v>2585</v>
      </c>
      <c r="F3398" t="s">
        <v>79</v>
      </c>
      <c r="G3398" t="s">
        <v>7073</v>
      </c>
      <c r="H3398">
        <v>17025</v>
      </c>
      <c r="I3398">
        <v>290</v>
      </c>
      <c r="J3398" t="s">
        <v>29</v>
      </c>
      <c r="K3398" t="s">
        <v>30</v>
      </c>
      <c r="L3398">
        <v>64000000</v>
      </c>
      <c r="M3398">
        <v>1999</v>
      </c>
      <c r="N3398">
        <v>5.0999999999999996</v>
      </c>
      <c r="O3398">
        <f>Table1[[#This Row],[gross]]-Table1[[#This Row],[budget]]</f>
        <v>-32945076</v>
      </c>
    </row>
    <row r="3399" spans="1:15" x14ac:dyDescent="0.3">
      <c r="A3399" t="s">
        <v>4666</v>
      </c>
      <c r="B3399">
        <v>66</v>
      </c>
      <c r="C3399">
        <v>93</v>
      </c>
      <c r="D3399">
        <v>652526</v>
      </c>
      <c r="E3399" t="s">
        <v>7074</v>
      </c>
      <c r="F3399" t="s">
        <v>2466</v>
      </c>
      <c r="G3399" t="s">
        <v>7075</v>
      </c>
      <c r="H3399">
        <v>20201</v>
      </c>
      <c r="I3399">
        <v>187</v>
      </c>
      <c r="J3399" t="s">
        <v>29</v>
      </c>
      <c r="K3399" t="s">
        <v>227</v>
      </c>
      <c r="L3399">
        <v>40000000</v>
      </c>
      <c r="M3399">
        <v>2006</v>
      </c>
      <c r="N3399">
        <v>5.0999999999999996</v>
      </c>
      <c r="O3399">
        <f>Table1[[#This Row],[gross]]-Table1[[#This Row],[budget]]</f>
        <v>-39347474</v>
      </c>
    </row>
    <row r="3400" spans="1:15" x14ac:dyDescent="0.3">
      <c r="A3400" t="s">
        <v>4442</v>
      </c>
      <c r="B3400">
        <v>34</v>
      </c>
      <c r="C3400">
        <v>135</v>
      </c>
      <c r="D3400">
        <v>10400000</v>
      </c>
      <c r="E3400" t="s">
        <v>588</v>
      </c>
      <c r="F3400" t="s">
        <v>1482</v>
      </c>
      <c r="G3400" t="s">
        <v>7076</v>
      </c>
      <c r="H3400">
        <v>12037</v>
      </c>
      <c r="I3400">
        <v>90</v>
      </c>
      <c r="J3400" t="s">
        <v>29</v>
      </c>
      <c r="K3400" t="s">
        <v>30</v>
      </c>
      <c r="L3400">
        <v>50000000</v>
      </c>
      <c r="M3400">
        <v>1995</v>
      </c>
      <c r="N3400">
        <v>5.0999999999999996</v>
      </c>
      <c r="O3400">
        <f>Table1[[#This Row],[gross]]-Table1[[#This Row],[budget]]</f>
        <v>-39600000</v>
      </c>
    </row>
    <row r="3401" spans="1:15" x14ac:dyDescent="0.3">
      <c r="A3401" t="s">
        <v>625</v>
      </c>
      <c r="B3401">
        <v>50</v>
      </c>
      <c r="C3401">
        <v>107</v>
      </c>
      <c r="D3401">
        <v>9795017</v>
      </c>
      <c r="E3401" t="s">
        <v>208</v>
      </c>
      <c r="F3401" t="s">
        <v>249</v>
      </c>
      <c r="G3401" t="s">
        <v>7077</v>
      </c>
      <c r="H3401">
        <v>9227</v>
      </c>
      <c r="I3401">
        <v>70</v>
      </c>
      <c r="J3401" t="s">
        <v>29</v>
      </c>
      <c r="K3401" t="s">
        <v>30</v>
      </c>
      <c r="L3401">
        <v>50000000</v>
      </c>
      <c r="M3401">
        <v>1995</v>
      </c>
      <c r="N3401">
        <v>5.0999999999999996</v>
      </c>
      <c r="O3401">
        <f>Table1[[#This Row],[gross]]-Table1[[#This Row],[budget]]</f>
        <v>-40204983</v>
      </c>
    </row>
    <row r="3402" spans="1:15" x14ac:dyDescent="0.3">
      <c r="A3402" t="s">
        <v>4861</v>
      </c>
      <c r="B3402">
        <v>308</v>
      </c>
      <c r="C3402">
        <v>92</v>
      </c>
      <c r="D3402">
        <v>19059018</v>
      </c>
      <c r="E3402" t="s">
        <v>7078</v>
      </c>
      <c r="F3402" t="s">
        <v>7079</v>
      </c>
      <c r="G3402" t="s">
        <v>7080</v>
      </c>
      <c r="H3402">
        <v>65709</v>
      </c>
      <c r="I3402">
        <v>194</v>
      </c>
      <c r="J3402" t="s">
        <v>29</v>
      </c>
      <c r="K3402" t="s">
        <v>581</v>
      </c>
      <c r="L3402">
        <v>65000000</v>
      </c>
      <c r="M3402">
        <v>2014</v>
      </c>
      <c r="N3402">
        <v>5.0999999999999996</v>
      </c>
      <c r="O3402">
        <f>Table1[[#This Row],[gross]]-Table1[[#This Row],[budget]]</f>
        <v>-45940982</v>
      </c>
    </row>
    <row r="3403" spans="1:15" x14ac:dyDescent="0.3">
      <c r="A3403" t="s">
        <v>4989</v>
      </c>
      <c r="B3403">
        <v>46</v>
      </c>
      <c r="C3403">
        <v>107</v>
      </c>
      <c r="D3403">
        <v>63231524</v>
      </c>
      <c r="E3403" t="s">
        <v>699</v>
      </c>
      <c r="F3403" t="s">
        <v>4822</v>
      </c>
      <c r="G3403" t="s">
        <v>7081</v>
      </c>
      <c r="H3403">
        <v>8962</v>
      </c>
      <c r="I3403">
        <v>137</v>
      </c>
      <c r="J3403" t="s">
        <v>29</v>
      </c>
      <c r="K3403" t="s">
        <v>30</v>
      </c>
      <c r="L3403">
        <v>6000000</v>
      </c>
      <c r="M3403">
        <v>2006</v>
      </c>
      <c r="N3403">
        <v>5</v>
      </c>
      <c r="O3403">
        <f>Table1[[#This Row],[gross]]-Table1[[#This Row],[budget]]</f>
        <v>57231524</v>
      </c>
    </row>
    <row r="3404" spans="1:15" x14ac:dyDescent="0.3">
      <c r="A3404" t="s">
        <v>4721</v>
      </c>
      <c r="B3404">
        <v>116</v>
      </c>
      <c r="C3404">
        <v>80</v>
      </c>
      <c r="D3404">
        <v>75367693</v>
      </c>
      <c r="E3404" t="s">
        <v>682</v>
      </c>
      <c r="F3404" t="s">
        <v>520</v>
      </c>
      <c r="G3404" t="s">
        <v>7082</v>
      </c>
      <c r="H3404">
        <v>58961</v>
      </c>
      <c r="I3404">
        <v>232</v>
      </c>
      <c r="J3404" t="s">
        <v>29</v>
      </c>
      <c r="K3404" t="s">
        <v>30</v>
      </c>
      <c r="L3404">
        <v>35000000</v>
      </c>
      <c r="M3404">
        <v>2004</v>
      </c>
      <c r="N3404">
        <v>5</v>
      </c>
      <c r="O3404">
        <f>Table1[[#This Row],[gross]]-Table1[[#This Row],[budget]]</f>
        <v>40367693</v>
      </c>
    </row>
    <row r="3405" spans="1:15" x14ac:dyDescent="0.3">
      <c r="A3405" t="s">
        <v>3669</v>
      </c>
      <c r="B3405">
        <v>152</v>
      </c>
      <c r="C3405">
        <v>87</v>
      </c>
      <c r="D3405">
        <v>47860214</v>
      </c>
      <c r="E3405" t="s">
        <v>840</v>
      </c>
      <c r="F3405" t="s">
        <v>1372</v>
      </c>
      <c r="G3405" t="s">
        <v>7083</v>
      </c>
      <c r="H3405">
        <v>34711</v>
      </c>
      <c r="I3405">
        <v>468</v>
      </c>
      <c r="J3405" t="s">
        <v>29</v>
      </c>
      <c r="K3405" t="s">
        <v>30</v>
      </c>
      <c r="L3405">
        <v>15000000</v>
      </c>
      <c r="M3405">
        <v>2006</v>
      </c>
      <c r="N3405">
        <v>5</v>
      </c>
      <c r="O3405">
        <f>Table1[[#This Row],[gross]]-Table1[[#This Row],[budget]]</f>
        <v>32860214</v>
      </c>
    </row>
    <row r="3406" spans="1:15" x14ac:dyDescent="0.3">
      <c r="A3406" t="s">
        <v>2179</v>
      </c>
      <c r="B3406">
        <v>55</v>
      </c>
      <c r="C3406">
        <v>109</v>
      </c>
      <c r="D3406">
        <v>81022333</v>
      </c>
      <c r="E3406" t="s">
        <v>3345</v>
      </c>
      <c r="F3406" t="s">
        <v>7084</v>
      </c>
      <c r="G3406" t="s">
        <v>7085</v>
      </c>
      <c r="H3406">
        <v>34471</v>
      </c>
      <c r="I3406">
        <v>147</v>
      </c>
      <c r="J3406" t="s">
        <v>29</v>
      </c>
      <c r="K3406" t="s">
        <v>30</v>
      </c>
      <c r="L3406">
        <v>50000000</v>
      </c>
      <c r="M3406">
        <v>1995</v>
      </c>
      <c r="N3406">
        <v>5</v>
      </c>
      <c r="O3406">
        <f>Table1[[#This Row],[gross]]-Table1[[#This Row],[budget]]</f>
        <v>31022333</v>
      </c>
    </row>
    <row r="3407" spans="1:15" x14ac:dyDescent="0.3">
      <c r="A3407" t="s">
        <v>4896</v>
      </c>
      <c r="B3407">
        <v>220</v>
      </c>
      <c r="C3407">
        <v>101</v>
      </c>
      <c r="D3407">
        <v>32453345</v>
      </c>
      <c r="E3407" t="s">
        <v>1453</v>
      </c>
      <c r="F3407" t="s">
        <v>7086</v>
      </c>
      <c r="G3407" t="s">
        <v>7087</v>
      </c>
      <c r="H3407">
        <v>31791</v>
      </c>
      <c r="I3407">
        <v>155</v>
      </c>
      <c r="J3407" t="s">
        <v>29</v>
      </c>
      <c r="K3407" t="s">
        <v>30</v>
      </c>
      <c r="L3407">
        <v>5000000</v>
      </c>
      <c r="M3407">
        <v>2014</v>
      </c>
      <c r="N3407">
        <v>5</v>
      </c>
      <c r="O3407">
        <f>Table1[[#This Row],[gross]]-Table1[[#This Row],[budget]]</f>
        <v>27453345</v>
      </c>
    </row>
    <row r="3408" spans="1:15" x14ac:dyDescent="0.3">
      <c r="A3408" t="s">
        <v>4445</v>
      </c>
      <c r="B3408">
        <v>79</v>
      </c>
      <c r="C3408">
        <v>102</v>
      </c>
      <c r="D3408">
        <v>47285499</v>
      </c>
      <c r="E3408" t="s">
        <v>7088</v>
      </c>
      <c r="F3408" t="s">
        <v>4063</v>
      </c>
      <c r="G3408" t="s">
        <v>7089</v>
      </c>
      <c r="H3408">
        <v>26755</v>
      </c>
      <c r="I3408">
        <v>104</v>
      </c>
      <c r="J3408" t="s">
        <v>29</v>
      </c>
      <c r="K3408" t="s">
        <v>30</v>
      </c>
      <c r="L3408">
        <v>26000000</v>
      </c>
      <c r="M3408">
        <v>2003</v>
      </c>
      <c r="N3408">
        <v>5</v>
      </c>
      <c r="O3408">
        <f>Table1[[#This Row],[gross]]-Table1[[#This Row],[budget]]</f>
        <v>21285499</v>
      </c>
    </row>
    <row r="3409" spans="1:15" x14ac:dyDescent="0.3">
      <c r="A3409" t="s">
        <v>4536</v>
      </c>
      <c r="B3409">
        <v>86</v>
      </c>
      <c r="C3409">
        <v>85</v>
      </c>
      <c r="D3409">
        <v>28563926</v>
      </c>
      <c r="E3409" t="s">
        <v>224</v>
      </c>
      <c r="F3409" t="s">
        <v>5589</v>
      </c>
      <c r="G3409" t="s">
        <v>7090</v>
      </c>
      <c r="H3409">
        <v>16300</v>
      </c>
      <c r="I3409">
        <v>217</v>
      </c>
      <c r="J3409" t="s">
        <v>29</v>
      </c>
      <c r="K3409" t="s">
        <v>30</v>
      </c>
      <c r="L3409">
        <v>8500000</v>
      </c>
      <c r="M3409">
        <v>2002</v>
      </c>
      <c r="N3409">
        <v>5</v>
      </c>
      <c r="O3409">
        <f>Table1[[#This Row],[gross]]-Table1[[#This Row],[budget]]</f>
        <v>20063926</v>
      </c>
    </row>
    <row r="3410" spans="1:15" x14ac:dyDescent="0.3">
      <c r="A3410" t="s">
        <v>4520</v>
      </c>
      <c r="B3410">
        <v>131</v>
      </c>
      <c r="C3410">
        <v>137</v>
      </c>
      <c r="D3410">
        <v>39143839</v>
      </c>
      <c r="E3410" t="s">
        <v>840</v>
      </c>
      <c r="F3410" t="s">
        <v>3459</v>
      </c>
      <c r="G3410" t="s">
        <v>7091</v>
      </c>
      <c r="H3410">
        <v>38658</v>
      </c>
      <c r="I3410">
        <v>284</v>
      </c>
      <c r="J3410" t="s">
        <v>29</v>
      </c>
      <c r="K3410" t="s">
        <v>30</v>
      </c>
      <c r="L3410">
        <v>20000000</v>
      </c>
      <c r="M3410">
        <v>2006</v>
      </c>
      <c r="N3410">
        <v>5</v>
      </c>
      <c r="O3410">
        <f>Table1[[#This Row],[gross]]-Table1[[#This Row],[budget]]</f>
        <v>19143839</v>
      </c>
    </row>
    <row r="3411" spans="1:15" x14ac:dyDescent="0.3">
      <c r="A3411" t="s">
        <v>4919</v>
      </c>
      <c r="B3411">
        <v>270</v>
      </c>
      <c r="C3411">
        <v>86</v>
      </c>
      <c r="D3411">
        <v>18112929</v>
      </c>
      <c r="E3411" t="s">
        <v>2651</v>
      </c>
      <c r="F3411" t="s">
        <v>6930</v>
      </c>
      <c r="G3411" t="s">
        <v>7092</v>
      </c>
      <c r="H3411">
        <v>52642</v>
      </c>
      <c r="I3411">
        <v>271</v>
      </c>
      <c r="J3411" t="s">
        <v>29</v>
      </c>
      <c r="K3411" t="s">
        <v>30</v>
      </c>
      <c r="L3411">
        <v>1000000</v>
      </c>
      <c r="M3411">
        <v>2012</v>
      </c>
      <c r="N3411">
        <v>5</v>
      </c>
      <c r="O3411">
        <f>Table1[[#This Row],[gross]]-Table1[[#This Row],[budget]]</f>
        <v>17112929</v>
      </c>
    </row>
    <row r="3412" spans="1:15" x14ac:dyDescent="0.3">
      <c r="A3412" t="s">
        <v>4887</v>
      </c>
      <c r="B3412">
        <v>43</v>
      </c>
      <c r="C3412">
        <v>81</v>
      </c>
      <c r="D3412">
        <v>30628981</v>
      </c>
      <c r="E3412" t="s">
        <v>289</v>
      </c>
      <c r="F3412" t="s">
        <v>1586</v>
      </c>
      <c r="G3412" t="s">
        <v>7093</v>
      </c>
      <c r="H3412">
        <v>15047</v>
      </c>
      <c r="I3412">
        <v>160</v>
      </c>
      <c r="J3412" t="s">
        <v>29</v>
      </c>
      <c r="K3412" t="s">
        <v>30</v>
      </c>
      <c r="L3412">
        <v>14000000</v>
      </c>
      <c r="M3412">
        <v>1999</v>
      </c>
      <c r="N3412">
        <v>5</v>
      </c>
      <c r="O3412">
        <f>Table1[[#This Row],[gross]]-Table1[[#This Row],[budget]]</f>
        <v>16628981</v>
      </c>
    </row>
    <row r="3413" spans="1:15" x14ac:dyDescent="0.3">
      <c r="A3413" t="s">
        <v>475</v>
      </c>
      <c r="B3413">
        <v>323</v>
      </c>
      <c r="C3413">
        <v>91</v>
      </c>
      <c r="D3413">
        <v>64505912</v>
      </c>
      <c r="E3413" t="s">
        <v>448</v>
      </c>
      <c r="F3413" t="s">
        <v>3559</v>
      </c>
      <c r="G3413" t="s">
        <v>7094</v>
      </c>
      <c r="H3413">
        <v>163130</v>
      </c>
      <c r="I3413">
        <v>1264</v>
      </c>
      <c r="J3413" t="s">
        <v>29</v>
      </c>
      <c r="K3413" t="s">
        <v>30</v>
      </c>
      <c r="L3413">
        <v>48000000</v>
      </c>
      <c r="M3413">
        <v>2008</v>
      </c>
      <c r="N3413">
        <v>5</v>
      </c>
      <c r="O3413">
        <f>Table1[[#This Row],[gross]]-Table1[[#This Row],[budget]]</f>
        <v>16505912</v>
      </c>
    </row>
    <row r="3414" spans="1:15" x14ac:dyDescent="0.3">
      <c r="A3414" t="s">
        <v>4921</v>
      </c>
      <c r="B3414">
        <v>28</v>
      </c>
      <c r="C3414">
        <v>77</v>
      </c>
      <c r="D3414">
        <v>19421271</v>
      </c>
      <c r="E3414" t="s">
        <v>1180</v>
      </c>
      <c r="F3414" t="s">
        <v>3667</v>
      </c>
      <c r="G3414" t="s">
        <v>7095</v>
      </c>
      <c r="H3414">
        <v>2448</v>
      </c>
      <c r="I3414">
        <v>18</v>
      </c>
      <c r="J3414" t="s">
        <v>29</v>
      </c>
      <c r="K3414" t="s">
        <v>30</v>
      </c>
      <c r="L3414">
        <v>5000000</v>
      </c>
      <c r="M3414">
        <v>1999</v>
      </c>
      <c r="N3414">
        <v>5</v>
      </c>
      <c r="O3414">
        <f>Table1[[#This Row],[gross]]-Table1[[#This Row],[budget]]</f>
        <v>14421271</v>
      </c>
    </row>
    <row r="3415" spans="1:15" x14ac:dyDescent="0.3">
      <c r="A3415" t="s">
        <v>4910</v>
      </c>
      <c r="B3415">
        <v>52</v>
      </c>
      <c r="C3415">
        <v>96</v>
      </c>
      <c r="D3415">
        <v>21564616</v>
      </c>
      <c r="E3415" t="s">
        <v>676</v>
      </c>
      <c r="F3415" t="s">
        <v>192</v>
      </c>
      <c r="G3415" t="s">
        <v>7096</v>
      </c>
      <c r="H3415">
        <v>7098</v>
      </c>
      <c r="I3415">
        <v>41</v>
      </c>
      <c r="J3415" t="s">
        <v>29</v>
      </c>
      <c r="K3415" t="s">
        <v>30</v>
      </c>
      <c r="L3415">
        <v>8500000</v>
      </c>
      <c r="M3415">
        <v>2013</v>
      </c>
      <c r="N3415">
        <v>5</v>
      </c>
      <c r="O3415">
        <f>Table1[[#This Row],[gross]]-Table1[[#This Row],[budget]]</f>
        <v>13064616</v>
      </c>
    </row>
    <row r="3416" spans="1:15" x14ac:dyDescent="0.3">
      <c r="A3416" t="s">
        <v>4776</v>
      </c>
      <c r="B3416">
        <v>134</v>
      </c>
      <c r="C3416">
        <v>123</v>
      </c>
      <c r="D3416">
        <v>22452209</v>
      </c>
      <c r="E3416" t="s">
        <v>5651</v>
      </c>
      <c r="F3416" t="s">
        <v>7097</v>
      </c>
      <c r="G3416" t="s">
        <v>7098</v>
      </c>
      <c r="H3416">
        <v>14062</v>
      </c>
      <c r="I3416">
        <v>82</v>
      </c>
      <c r="J3416" t="s">
        <v>29</v>
      </c>
      <c r="K3416" t="s">
        <v>30</v>
      </c>
      <c r="L3416">
        <v>18000000</v>
      </c>
      <c r="M3416">
        <v>2009</v>
      </c>
      <c r="N3416">
        <v>5</v>
      </c>
      <c r="O3416">
        <f>Table1[[#This Row],[gross]]-Table1[[#This Row],[budget]]</f>
        <v>4452209</v>
      </c>
    </row>
    <row r="3417" spans="1:15" x14ac:dyDescent="0.3">
      <c r="A3417" t="s">
        <v>4295</v>
      </c>
      <c r="B3417">
        <v>111</v>
      </c>
      <c r="C3417">
        <v>115</v>
      </c>
      <c r="D3417">
        <v>48472213</v>
      </c>
      <c r="E3417" t="s">
        <v>2113</v>
      </c>
      <c r="F3417" t="s">
        <v>306</v>
      </c>
      <c r="G3417" t="s">
        <v>7099</v>
      </c>
      <c r="H3417">
        <v>51252</v>
      </c>
      <c r="I3417">
        <v>156</v>
      </c>
      <c r="J3417" t="s">
        <v>29</v>
      </c>
      <c r="K3417" t="s">
        <v>30</v>
      </c>
      <c r="L3417">
        <v>45000000</v>
      </c>
      <c r="M3417">
        <v>2005</v>
      </c>
      <c r="N3417">
        <v>5</v>
      </c>
      <c r="O3417">
        <f>Table1[[#This Row],[gross]]-Table1[[#This Row],[budget]]</f>
        <v>3472213</v>
      </c>
    </row>
    <row r="3418" spans="1:15" x14ac:dyDescent="0.3">
      <c r="A3418" t="s">
        <v>5004</v>
      </c>
      <c r="B3418">
        <v>125</v>
      </c>
      <c r="C3418">
        <v>91</v>
      </c>
      <c r="D3418">
        <v>16298046</v>
      </c>
      <c r="E3418" t="s">
        <v>211</v>
      </c>
      <c r="F3418" t="s">
        <v>755</v>
      </c>
      <c r="G3418" t="s">
        <v>7100</v>
      </c>
      <c r="H3418">
        <v>22207</v>
      </c>
      <c r="I3418">
        <v>747</v>
      </c>
      <c r="J3418" t="s">
        <v>29</v>
      </c>
      <c r="K3418" t="s">
        <v>200</v>
      </c>
      <c r="L3418">
        <v>14000000</v>
      </c>
      <c r="M3418">
        <v>2005</v>
      </c>
      <c r="N3418">
        <v>5</v>
      </c>
      <c r="O3418">
        <f>Table1[[#This Row],[gross]]-Table1[[#This Row],[budget]]</f>
        <v>2298046</v>
      </c>
    </row>
    <row r="3419" spans="1:15" x14ac:dyDescent="0.3">
      <c r="A3419" t="s">
        <v>4915</v>
      </c>
      <c r="B3419">
        <v>173</v>
      </c>
      <c r="C3419">
        <v>95</v>
      </c>
      <c r="D3419">
        <v>17529157</v>
      </c>
      <c r="E3419" t="s">
        <v>7101</v>
      </c>
      <c r="F3419" t="s">
        <v>2783</v>
      </c>
      <c r="G3419" t="s">
        <v>7102</v>
      </c>
      <c r="H3419">
        <v>49888</v>
      </c>
      <c r="I3419">
        <v>220</v>
      </c>
      <c r="J3419" t="s">
        <v>29</v>
      </c>
      <c r="K3419" t="s">
        <v>241</v>
      </c>
      <c r="L3419">
        <v>20000000</v>
      </c>
      <c r="M3419">
        <v>2012</v>
      </c>
      <c r="N3419">
        <v>5</v>
      </c>
      <c r="O3419">
        <f>Table1[[#This Row],[gross]]-Table1[[#This Row],[budget]]</f>
        <v>-2470843</v>
      </c>
    </row>
    <row r="3420" spans="1:15" x14ac:dyDescent="0.3">
      <c r="A3420" t="s">
        <v>4299</v>
      </c>
      <c r="B3420">
        <v>274</v>
      </c>
      <c r="C3420">
        <v>90</v>
      </c>
      <c r="D3420">
        <v>101055</v>
      </c>
      <c r="E3420" t="s">
        <v>626</v>
      </c>
      <c r="F3420" t="s">
        <v>3761</v>
      </c>
      <c r="G3420" t="s">
        <v>7103</v>
      </c>
      <c r="H3420">
        <v>17478</v>
      </c>
      <c r="I3420">
        <v>159</v>
      </c>
      <c r="J3420" t="s">
        <v>29</v>
      </c>
      <c r="K3420" t="s">
        <v>30</v>
      </c>
      <c r="L3420">
        <v>4000000</v>
      </c>
      <c r="M3420">
        <v>2009</v>
      </c>
      <c r="N3420">
        <v>5</v>
      </c>
      <c r="O3420">
        <f>Table1[[#This Row],[gross]]-Table1[[#This Row],[budget]]</f>
        <v>-3898945</v>
      </c>
    </row>
    <row r="3421" spans="1:15" x14ac:dyDescent="0.3">
      <c r="A3421" t="s">
        <v>4306</v>
      </c>
      <c r="B3421">
        <v>70</v>
      </c>
      <c r="C3421">
        <v>92</v>
      </c>
      <c r="D3421">
        <v>85884815</v>
      </c>
      <c r="E3421" t="s">
        <v>7104</v>
      </c>
      <c r="F3421" t="s">
        <v>4795</v>
      </c>
      <c r="G3421" t="s">
        <v>7105</v>
      </c>
      <c r="H3421">
        <v>9418</v>
      </c>
      <c r="I3421">
        <v>53</v>
      </c>
      <c r="J3421" t="s">
        <v>29</v>
      </c>
      <c r="K3421" t="s">
        <v>30</v>
      </c>
      <c r="L3421">
        <v>90000000</v>
      </c>
      <c r="M3421">
        <v>2015</v>
      </c>
      <c r="N3421">
        <v>5</v>
      </c>
      <c r="O3421">
        <f>Table1[[#This Row],[gross]]-Table1[[#This Row],[budget]]</f>
        <v>-4115185</v>
      </c>
    </row>
    <row r="3422" spans="1:15" x14ac:dyDescent="0.3">
      <c r="A3422" t="s">
        <v>3422</v>
      </c>
      <c r="B3422">
        <v>65</v>
      </c>
      <c r="C3422">
        <v>96</v>
      </c>
      <c r="D3422">
        <v>766487</v>
      </c>
      <c r="E3422" t="s">
        <v>289</v>
      </c>
      <c r="F3422" t="s">
        <v>2881</v>
      </c>
      <c r="G3422" t="s">
        <v>7106</v>
      </c>
      <c r="H3422">
        <v>15315</v>
      </c>
      <c r="I3422">
        <v>117</v>
      </c>
      <c r="J3422" t="s">
        <v>29</v>
      </c>
      <c r="K3422" t="s">
        <v>30</v>
      </c>
      <c r="L3422">
        <v>5250000</v>
      </c>
      <c r="M3422">
        <v>2007</v>
      </c>
      <c r="N3422">
        <v>5</v>
      </c>
      <c r="O3422">
        <f>Table1[[#This Row],[gross]]-Table1[[#This Row],[budget]]</f>
        <v>-4483513</v>
      </c>
    </row>
    <row r="3423" spans="1:15" x14ac:dyDescent="0.3">
      <c r="A3423" t="s">
        <v>2221</v>
      </c>
      <c r="B3423">
        <v>42</v>
      </c>
      <c r="C3423">
        <v>91</v>
      </c>
      <c r="D3423">
        <v>10443316</v>
      </c>
      <c r="E3423" t="s">
        <v>699</v>
      </c>
      <c r="F3423" t="s">
        <v>1605</v>
      </c>
      <c r="G3423" t="s">
        <v>7107</v>
      </c>
      <c r="H3423">
        <v>7159</v>
      </c>
      <c r="I3423">
        <v>88</v>
      </c>
      <c r="J3423" t="s">
        <v>29</v>
      </c>
      <c r="K3423" t="s">
        <v>30</v>
      </c>
      <c r="L3423">
        <v>15000000</v>
      </c>
      <c r="M3423">
        <v>1998</v>
      </c>
      <c r="N3423">
        <v>5</v>
      </c>
      <c r="O3423">
        <f>Table1[[#This Row],[gross]]-Table1[[#This Row],[budget]]</f>
        <v>-4556684</v>
      </c>
    </row>
    <row r="3424" spans="1:15" x14ac:dyDescent="0.3">
      <c r="A3424" t="s">
        <v>982</v>
      </c>
      <c r="B3424">
        <v>180</v>
      </c>
      <c r="C3424">
        <v>106</v>
      </c>
      <c r="D3424">
        <v>28064226</v>
      </c>
      <c r="E3424" t="s">
        <v>500</v>
      </c>
      <c r="F3424" t="s">
        <v>7108</v>
      </c>
      <c r="G3424" t="s">
        <v>7109</v>
      </c>
      <c r="H3424">
        <v>65044</v>
      </c>
      <c r="I3424">
        <v>173</v>
      </c>
      <c r="J3424" t="s">
        <v>29</v>
      </c>
      <c r="K3424" t="s">
        <v>30</v>
      </c>
      <c r="L3424">
        <v>35000000</v>
      </c>
      <c r="M3424">
        <v>2011</v>
      </c>
      <c r="N3424">
        <v>5</v>
      </c>
      <c r="O3424">
        <f>Table1[[#This Row],[gross]]-Table1[[#This Row],[budget]]</f>
        <v>-6935774</v>
      </c>
    </row>
    <row r="3425" spans="1:15" x14ac:dyDescent="0.3">
      <c r="A3425" t="s">
        <v>857</v>
      </c>
      <c r="B3425">
        <v>30</v>
      </c>
      <c r="C3425">
        <v>108</v>
      </c>
      <c r="D3425">
        <v>4903000</v>
      </c>
      <c r="E3425" t="s">
        <v>73</v>
      </c>
      <c r="F3425" t="s">
        <v>4055</v>
      </c>
      <c r="G3425" t="s">
        <v>7110</v>
      </c>
      <c r="H3425">
        <v>4961</v>
      </c>
      <c r="I3425">
        <v>33</v>
      </c>
      <c r="J3425" t="s">
        <v>29</v>
      </c>
      <c r="K3425" t="s">
        <v>30</v>
      </c>
      <c r="L3425">
        <v>12000000</v>
      </c>
      <c r="M3425">
        <v>1996</v>
      </c>
      <c r="N3425">
        <v>5</v>
      </c>
      <c r="O3425">
        <f>Table1[[#This Row],[gross]]-Table1[[#This Row],[budget]]</f>
        <v>-7097000</v>
      </c>
    </row>
    <row r="3426" spans="1:15" x14ac:dyDescent="0.3">
      <c r="A3426" t="s">
        <v>2889</v>
      </c>
      <c r="B3426">
        <v>98</v>
      </c>
      <c r="C3426">
        <v>117</v>
      </c>
      <c r="D3426">
        <v>30981850</v>
      </c>
      <c r="E3426" t="s">
        <v>7111</v>
      </c>
      <c r="F3426" t="s">
        <v>7112</v>
      </c>
      <c r="G3426" t="s">
        <v>7113</v>
      </c>
      <c r="H3426">
        <v>35834</v>
      </c>
      <c r="I3426">
        <v>284</v>
      </c>
      <c r="J3426" t="s">
        <v>29</v>
      </c>
      <c r="K3426" t="s">
        <v>30</v>
      </c>
      <c r="L3426">
        <v>40000000</v>
      </c>
      <c r="M3426">
        <v>2005</v>
      </c>
      <c r="N3426">
        <v>5</v>
      </c>
      <c r="O3426">
        <f>Table1[[#This Row],[gross]]-Table1[[#This Row],[budget]]</f>
        <v>-9018150</v>
      </c>
    </row>
    <row r="3427" spans="1:15" x14ac:dyDescent="0.3">
      <c r="A3427" t="s">
        <v>1807</v>
      </c>
      <c r="B3427">
        <v>115</v>
      </c>
      <c r="C3427">
        <v>93</v>
      </c>
      <c r="D3427">
        <v>365734</v>
      </c>
      <c r="E3427" t="s">
        <v>92</v>
      </c>
      <c r="F3427" t="s">
        <v>1807</v>
      </c>
      <c r="G3427" t="s">
        <v>7114</v>
      </c>
      <c r="H3427">
        <v>11487</v>
      </c>
      <c r="I3427">
        <v>226</v>
      </c>
      <c r="J3427" t="s">
        <v>29</v>
      </c>
      <c r="K3427" t="s">
        <v>30</v>
      </c>
      <c r="L3427">
        <v>10000000</v>
      </c>
      <c r="M3427">
        <v>2003</v>
      </c>
      <c r="N3427">
        <v>5</v>
      </c>
      <c r="O3427">
        <f>Table1[[#This Row],[gross]]-Table1[[#This Row],[budget]]</f>
        <v>-9634266</v>
      </c>
    </row>
    <row r="3428" spans="1:15" x14ac:dyDescent="0.3">
      <c r="A3428" t="s">
        <v>4905</v>
      </c>
      <c r="B3428">
        <v>25</v>
      </c>
      <c r="C3428">
        <v>98</v>
      </c>
      <c r="D3428">
        <v>8000000</v>
      </c>
      <c r="E3428" t="s">
        <v>4339</v>
      </c>
      <c r="F3428" t="s">
        <v>7115</v>
      </c>
      <c r="G3428" t="s">
        <v>7116</v>
      </c>
      <c r="H3428">
        <v>1400</v>
      </c>
      <c r="I3428">
        <v>41</v>
      </c>
      <c r="J3428" t="s">
        <v>29</v>
      </c>
      <c r="K3428" t="s">
        <v>30</v>
      </c>
      <c r="L3428">
        <v>18000000</v>
      </c>
      <c r="M3428">
        <v>1981</v>
      </c>
      <c r="N3428">
        <v>5</v>
      </c>
      <c r="O3428">
        <f>Table1[[#This Row],[gross]]-Table1[[#This Row],[budget]]</f>
        <v>-10000000</v>
      </c>
    </row>
    <row r="3429" spans="1:15" x14ac:dyDescent="0.3">
      <c r="A3429" t="s">
        <v>4892</v>
      </c>
      <c r="B3429">
        <v>65</v>
      </c>
      <c r="C3429">
        <v>110</v>
      </c>
      <c r="D3429">
        <v>8888355</v>
      </c>
      <c r="E3429" t="s">
        <v>220</v>
      </c>
      <c r="F3429" t="s">
        <v>4399</v>
      </c>
      <c r="G3429" t="s">
        <v>7117</v>
      </c>
      <c r="H3429">
        <v>7894</v>
      </c>
      <c r="I3429">
        <v>25</v>
      </c>
      <c r="J3429" t="s">
        <v>29</v>
      </c>
      <c r="K3429" t="s">
        <v>30</v>
      </c>
      <c r="L3429">
        <v>20000000</v>
      </c>
      <c r="M3429">
        <v>2013</v>
      </c>
      <c r="N3429">
        <v>5</v>
      </c>
      <c r="O3429">
        <f>Table1[[#This Row],[gross]]-Table1[[#This Row],[budget]]</f>
        <v>-11111645</v>
      </c>
    </row>
    <row r="3430" spans="1:15" x14ac:dyDescent="0.3">
      <c r="A3430" t="s">
        <v>1750</v>
      </c>
      <c r="B3430">
        <v>158</v>
      </c>
      <c r="C3430">
        <v>99</v>
      </c>
      <c r="D3430">
        <v>19294901</v>
      </c>
      <c r="E3430" t="s">
        <v>721</v>
      </c>
      <c r="F3430" t="s">
        <v>6664</v>
      </c>
      <c r="G3430" t="s">
        <v>7118</v>
      </c>
      <c r="H3430">
        <v>26126</v>
      </c>
      <c r="I3430">
        <v>325</v>
      </c>
      <c r="J3430" t="s">
        <v>29</v>
      </c>
      <c r="K3430" t="s">
        <v>30</v>
      </c>
      <c r="L3430">
        <v>35000000</v>
      </c>
      <c r="M3430">
        <v>2005</v>
      </c>
      <c r="N3430">
        <v>5</v>
      </c>
      <c r="O3430">
        <f>Table1[[#This Row],[gross]]-Table1[[#This Row],[budget]]</f>
        <v>-15705099</v>
      </c>
    </row>
    <row r="3431" spans="1:15" x14ac:dyDescent="0.3">
      <c r="A3431" t="s">
        <v>3107</v>
      </c>
      <c r="B3431">
        <v>60</v>
      </c>
      <c r="C3431">
        <v>105</v>
      </c>
      <c r="D3431">
        <v>10014234</v>
      </c>
      <c r="E3431" t="s">
        <v>338</v>
      </c>
      <c r="F3431" t="s">
        <v>3556</v>
      </c>
      <c r="G3431" t="s">
        <v>7119</v>
      </c>
      <c r="H3431">
        <v>8560</v>
      </c>
      <c r="I3431">
        <v>69</v>
      </c>
      <c r="J3431" t="s">
        <v>29</v>
      </c>
      <c r="K3431" t="s">
        <v>241</v>
      </c>
      <c r="L3431">
        <v>65000000</v>
      </c>
      <c r="M3431">
        <v>2000</v>
      </c>
      <c r="N3431">
        <v>5</v>
      </c>
      <c r="O3431">
        <f>Table1[[#This Row],[gross]]-Table1[[#This Row],[budget]]</f>
        <v>-54985766</v>
      </c>
    </row>
    <row r="3432" spans="1:15" x14ac:dyDescent="0.3">
      <c r="A3432" t="s">
        <v>4002</v>
      </c>
      <c r="B3432">
        <v>145</v>
      </c>
      <c r="C3432">
        <v>121</v>
      </c>
      <c r="D3432">
        <v>31704416</v>
      </c>
      <c r="E3432" t="s">
        <v>86</v>
      </c>
      <c r="F3432" t="s">
        <v>7120</v>
      </c>
      <c r="G3432" t="s">
        <v>7121</v>
      </c>
      <c r="H3432">
        <v>45455</v>
      </c>
      <c r="I3432">
        <v>388</v>
      </c>
      <c r="J3432" t="s">
        <v>29</v>
      </c>
      <c r="K3432" t="s">
        <v>30</v>
      </c>
      <c r="L3432">
        <v>135000000</v>
      </c>
      <c r="M3432">
        <v>2005</v>
      </c>
      <c r="N3432">
        <v>5</v>
      </c>
      <c r="O3432">
        <f>Table1[[#This Row],[gross]]-Table1[[#This Row],[budget]]</f>
        <v>-103295584</v>
      </c>
    </row>
    <row r="3433" spans="1:15" x14ac:dyDescent="0.3">
      <c r="A3433" t="s">
        <v>2920</v>
      </c>
      <c r="B3433">
        <v>293</v>
      </c>
      <c r="C3433">
        <v>124</v>
      </c>
      <c r="D3433">
        <v>300523113</v>
      </c>
      <c r="E3433" t="s">
        <v>6634</v>
      </c>
      <c r="F3433" t="s">
        <v>1416</v>
      </c>
      <c r="G3433" t="s">
        <v>7122</v>
      </c>
      <c r="H3433">
        <v>184637</v>
      </c>
      <c r="I3433">
        <v>498</v>
      </c>
      <c r="J3433" t="s">
        <v>29</v>
      </c>
      <c r="K3433" t="s">
        <v>30</v>
      </c>
      <c r="L3433">
        <v>68000000</v>
      </c>
      <c r="M3433">
        <v>2010</v>
      </c>
      <c r="N3433">
        <v>4.9000000000000004</v>
      </c>
      <c r="O3433">
        <f>Table1[[#This Row],[gross]]-Table1[[#This Row],[budget]]</f>
        <v>232523113</v>
      </c>
    </row>
    <row r="3434" spans="1:15" x14ac:dyDescent="0.3">
      <c r="A3434" t="s">
        <v>4927</v>
      </c>
      <c r="B3434">
        <v>138</v>
      </c>
      <c r="C3434">
        <v>86</v>
      </c>
      <c r="D3434">
        <v>153288182</v>
      </c>
      <c r="E3434" t="s">
        <v>6106</v>
      </c>
      <c r="F3434" t="s">
        <v>3459</v>
      </c>
      <c r="G3434" t="s">
        <v>7123</v>
      </c>
      <c r="H3434">
        <v>71424</v>
      </c>
      <c r="I3434">
        <v>521</v>
      </c>
      <c r="J3434" t="s">
        <v>29</v>
      </c>
      <c r="K3434" t="s">
        <v>30</v>
      </c>
      <c r="L3434">
        <v>84000000</v>
      </c>
      <c r="M3434">
        <v>2002</v>
      </c>
      <c r="N3434">
        <v>4.9000000000000004</v>
      </c>
      <c r="O3434">
        <f>Table1[[#This Row],[gross]]-Table1[[#This Row],[budget]]</f>
        <v>69288182</v>
      </c>
    </row>
    <row r="3435" spans="1:15" x14ac:dyDescent="0.3">
      <c r="A3435" t="s">
        <v>4843</v>
      </c>
      <c r="B3435">
        <v>148</v>
      </c>
      <c r="C3435">
        <v>100</v>
      </c>
      <c r="D3435">
        <v>84518155</v>
      </c>
      <c r="E3435" t="s">
        <v>676</v>
      </c>
      <c r="F3435" t="s">
        <v>1088</v>
      </c>
      <c r="G3435" t="s">
        <v>7124</v>
      </c>
      <c r="H3435">
        <v>35965</v>
      </c>
      <c r="I3435">
        <v>144</v>
      </c>
      <c r="J3435" t="s">
        <v>29</v>
      </c>
      <c r="K3435" t="s">
        <v>30</v>
      </c>
      <c r="L3435">
        <v>20000000</v>
      </c>
      <c r="M3435">
        <v>2014</v>
      </c>
      <c r="N3435">
        <v>4.9000000000000004</v>
      </c>
      <c r="O3435">
        <f>Table1[[#This Row],[gross]]-Table1[[#This Row],[budget]]</f>
        <v>64518155</v>
      </c>
    </row>
    <row r="3436" spans="1:15" x14ac:dyDescent="0.3">
      <c r="A3436" t="s">
        <v>4749</v>
      </c>
      <c r="B3436">
        <v>42</v>
      </c>
      <c r="C3436">
        <v>89</v>
      </c>
      <c r="D3436">
        <v>60008303</v>
      </c>
      <c r="E3436" t="s">
        <v>4375</v>
      </c>
      <c r="F3436" t="s">
        <v>7125</v>
      </c>
      <c r="G3436" t="s">
        <v>7126</v>
      </c>
      <c r="H3436">
        <v>9285</v>
      </c>
      <c r="I3436">
        <v>91</v>
      </c>
      <c r="J3436" t="s">
        <v>29</v>
      </c>
      <c r="K3436" t="s">
        <v>30</v>
      </c>
      <c r="L3436">
        <v>13000000</v>
      </c>
      <c r="M3436">
        <v>2000</v>
      </c>
      <c r="N3436">
        <v>4.9000000000000004</v>
      </c>
      <c r="O3436">
        <f>Table1[[#This Row],[gross]]-Table1[[#This Row],[budget]]</f>
        <v>47008303</v>
      </c>
    </row>
    <row r="3437" spans="1:15" x14ac:dyDescent="0.3">
      <c r="A3437" t="s">
        <v>4882</v>
      </c>
      <c r="B3437">
        <v>91</v>
      </c>
      <c r="C3437">
        <v>93</v>
      </c>
      <c r="D3437">
        <v>34872293</v>
      </c>
      <c r="E3437" t="s">
        <v>1081</v>
      </c>
      <c r="F3437" t="s">
        <v>482</v>
      </c>
      <c r="G3437" t="s">
        <v>7127</v>
      </c>
      <c r="H3437">
        <v>30765</v>
      </c>
      <c r="I3437">
        <v>252</v>
      </c>
      <c r="J3437" t="s">
        <v>29</v>
      </c>
      <c r="K3437" t="s">
        <v>30</v>
      </c>
      <c r="L3437">
        <v>8500000</v>
      </c>
      <c r="M3437">
        <v>1991</v>
      </c>
      <c r="N3437">
        <v>4.9000000000000004</v>
      </c>
      <c r="O3437">
        <f>Table1[[#This Row],[gross]]-Table1[[#This Row],[budget]]</f>
        <v>26372293</v>
      </c>
    </row>
    <row r="3438" spans="1:15" x14ac:dyDescent="0.3">
      <c r="A3438" t="s">
        <v>4197</v>
      </c>
      <c r="B3438">
        <v>140</v>
      </c>
      <c r="C3438">
        <v>96</v>
      </c>
      <c r="D3438">
        <v>32131483</v>
      </c>
      <c r="E3438" t="s">
        <v>211</v>
      </c>
      <c r="F3438" t="s">
        <v>7128</v>
      </c>
      <c r="G3438" t="s">
        <v>7129</v>
      </c>
      <c r="H3438">
        <v>25870</v>
      </c>
      <c r="I3438">
        <v>369</v>
      </c>
      <c r="J3438" t="s">
        <v>29</v>
      </c>
      <c r="K3438" t="s">
        <v>30</v>
      </c>
      <c r="L3438">
        <v>11000000</v>
      </c>
      <c r="M3438">
        <v>2003</v>
      </c>
      <c r="N3438">
        <v>4.9000000000000004</v>
      </c>
      <c r="O3438">
        <f>Table1[[#This Row],[gross]]-Table1[[#This Row],[budget]]</f>
        <v>21131483</v>
      </c>
    </row>
    <row r="3439" spans="1:15" x14ac:dyDescent="0.3">
      <c r="A3439" t="s">
        <v>1315</v>
      </c>
      <c r="B3439">
        <v>95</v>
      </c>
      <c r="C3439">
        <v>125</v>
      </c>
      <c r="D3439">
        <v>60000000</v>
      </c>
      <c r="E3439" t="s">
        <v>3179</v>
      </c>
      <c r="F3439" t="s">
        <v>3697</v>
      </c>
      <c r="G3439" t="s">
        <v>7130</v>
      </c>
      <c r="H3439">
        <v>49934</v>
      </c>
      <c r="I3439">
        <v>224</v>
      </c>
      <c r="J3439" t="s">
        <v>29</v>
      </c>
      <c r="K3439" t="s">
        <v>200</v>
      </c>
      <c r="L3439">
        <v>39000000</v>
      </c>
      <c r="M3439">
        <v>1983</v>
      </c>
      <c r="N3439">
        <v>4.9000000000000004</v>
      </c>
      <c r="O3439">
        <f>Table1[[#This Row],[gross]]-Table1[[#This Row],[budget]]</f>
        <v>21000000</v>
      </c>
    </row>
    <row r="3440" spans="1:15" x14ac:dyDescent="0.3">
      <c r="A3440" t="s">
        <v>3487</v>
      </c>
      <c r="B3440">
        <v>220</v>
      </c>
      <c r="C3440">
        <v>119</v>
      </c>
      <c r="D3440">
        <v>33386128</v>
      </c>
      <c r="E3440" t="s">
        <v>626</v>
      </c>
      <c r="F3440" t="s">
        <v>6495</v>
      </c>
      <c r="G3440" t="s">
        <v>7131</v>
      </c>
      <c r="H3440">
        <v>36372</v>
      </c>
      <c r="I3440">
        <v>491</v>
      </c>
      <c r="J3440" t="s">
        <v>29</v>
      </c>
      <c r="K3440" t="s">
        <v>30</v>
      </c>
      <c r="L3440">
        <v>15000000</v>
      </c>
      <c r="M3440">
        <v>2009</v>
      </c>
      <c r="N3440">
        <v>4.9000000000000004</v>
      </c>
      <c r="O3440">
        <f>Table1[[#This Row],[gross]]-Table1[[#This Row],[budget]]</f>
        <v>18386128</v>
      </c>
    </row>
    <row r="3441" spans="1:15" x14ac:dyDescent="0.3">
      <c r="A3441" t="s">
        <v>2461</v>
      </c>
      <c r="B3441">
        <v>167</v>
      </c>
      <c r="C3441">
        <v>113</v>
      </c>
      <c r="D3441">
        <v>91188905</v>
      </c>
      <c r="E3441" t="s">
        <v>3169</v>
      </c>
      <c r="F3441" t="s">
        <v>61</v>
      </c>
      <c r="G3441" t="s">
        <v>7132</v>
      </c>
      <c r="H3441">
        <v>58184</v>
      </c>
      <c r="I3441">
        <v>805</v>
      </c>
      <c r="J3441" t="s">
        <v>29</v>
      </c>
      <c r="K3441" t="s">
        <v>30</v>
      </c>
      <c r="L3441">
        <v>80000000</v>
      </c>
      <c r="M3441">
        <v>1999</v>
      </c>
      <c r="N3441">
        <v>4.9000000000000004</v>
      </c>
      <c r="O3441">
        <f>Table1[[#This Row],[gross]]-Table1[[#This Row],[budget]]</f>
        <v>11188905</v>
      </c>
    </row>
    <row r="3442" spans="1:15" x14ac:dyDescent="0.3">
      <c r="A3442" t="s">
        <v>4945</v>
      </c>
      <c r="B3442">
        <v>64</v>
      </c>
      <c r="C3442">
        <v>91</v>
      </c>
      <c r="D3442">
        <v>20035310</v>
      </c>
      <c r="E3442" t="s">
        <v>699</v>
      </c>
      <c r="F3442" t="s">
        <v>544</v>
      </c>
      <c r="G3442" t="s">
        <v>7133</v>
      </c>
      <c r="H3442">
        <v>12324</v>
      </c>
      <c r="I3442">
        <v>173</v>
      </c>
      <c r="J3442" t="s">
        <v>29</v>
      </c>
      <c r="K3442" t="s">
        <v>30</v>
      </c>
      <c r="L3442">
        <v>9000000</v>
      </c>
      <c r="M3442">
        <v>2000</v>
      </c>
      <c r="N3442">
        <v>4.9000000000000004</v>
      </c>
      <c r="O3442">
        <f>Table1[[#This Row],[gross]]-Table1[[#This Row],[budget]]</f>
        <v>11035310</v>
      </c>
    </row>
    <row r="3443" spans="1:15" x14ac:dyDescent="0.3">
      <c r="A3443" t="s">
        <v>4933</v>
      </c>
      <c r="B3443">
        <v>124</v>
      </c>
      <c r="C3443">
        <v>114</v>
      </c>
      <c r="D3443">
        <v>26896744</v>
      </c>
      <c r="E3443" t="s">
        <v>73</v>
      </c>
      <c r="F3443" t="s">
        <v>1754</v>
      </c>
      <c r="G3443" t="s">
        <v>7134</v>
      </c>
      <c r="H3443">
        <v>16582</v>
      </c>
      <c r="I3443">
        <v>125</v>
      </c>
      <c r="J3443" t="s">
        <v>29</v>
      </c>
      <c r="K3443" t="s">
        <v>30</v>
      </c>
      <c r="L3443">
        <v>16500000</v>
      </c>
      <c r="M3443">
        <v>2008</v>
      </c>
      <c r="N3443">
        <v>4.9000000000000004</v>
      </c>
      <c r="O3443">
        <f>Table1[[#This Row],[gross]]-Table1[[#This Row],[budget]]</f>
        <v>10396744</v>
      </c>
    </row>
    <row r="3444" spans="1:15" x14ac:dyDescent="0.3">
      <c r="A3444" t="s">
        <v>4939</v>
      </c>
      <c r="B3444">
        <v>123</v>
      </c>
      <c r="C3444">
        <v>93</v>
      </c>
      <c r="D3444">
        <v>15126948</v>
      </c>
      <c r="E3444" t="s">
        <v>840</v>
      </c>
      <c r="F3444" t="s">
        <v>2533</v>
      </c>
      <c r="G3444" t="s">
        <v>7135</v>
      </c>
      <c r="H3444">
        <v>20815</v>
      </c>
      <c r="I3444">
        <v>335</v>
      </c>
      <c r="J3444" t="s">
        <v>29</v>
      </c>
      <c r="K3444" t="s">
        <v>30</v>
      </c>
      <c r="L3444">
        <v>5000000</v>
      </c>
      <c r="M3444">
        <v>1995</v>
      </c>
      <c r="N3444">
        <v>4.9000000000000004</v>
      </c>
      <c r="O3444">
        <f>Table1[[#This Row],[gross]]-Table1[[#This Row],[budget]]</f>
        <v>10126948</v>
      </c>
    </row>
    <row r="3445" spans="1:15" x14ac:dyDescent="0.3">
      <c r="A3445" t="s">
        <v>2257</v>
      </c>
      <c r="B3445">
        <v>71</v>
      </c>
      <c r="C3445">
        <v>103</v>
      </c>
      <c r="D3445">
        <v>20246959</v>
      </c>
      <c r="E3445" t="s">
        <v>289</v>
      </c>
      <c r="F3445" t="s">
        <v>3194</v>
      </c>
      <c r="G3445" t="s">
        <v>7136</v>
      </c>
      <c r="H3445">
        <v>5721</v>
      </c>
      <c r="I3445">
        <v>20</v>
      </c>
      <c r="J3445" t="s">
        <v>29</v>
      </c>
      <c r="K3445" t="s">
        <v>30</v>
      </c>
      <c r="L3445">
        <v>14000000</v>
      </c>
      <c r="M3445">
        <v>2010</v>
      </c>
      <c r="N3445">
        <v>4.9000000000000004</v>
      </c>
      <c r="O3445">
        <f>Table1[[#This Row],[gross]]-Table1[[#This Row],[budget]]</f>
        <v>6246959</v>
      </c>
    </row>
    <row r="3446" spans="1:15" x14ac:dyDescent="0.3">
      <c r="A3446" t="s">
        <v>4950</v>
      </c>
      <c r="B3446">
        <v>148</v>
      </c>
      <c r="C3446">
        <v>88</v>
      </c>
      <c r="D3446">
        <v>17016190</v>
      </c>
      <c r="E3446" t="s">
        <v>1081</v>
      </c>
      <c r="F3446" t="s">
        <v>5674</v>
      </c>
      <c r="G3446" t="s">
        <v>7137</v>
      </c>
      <c r="H3446">
        <v>28632</v>
      </c>
      <c r="I3446">
        <v>214</v>
      </c>
      <c r="J3446" t="s">
        <v>29</v>
      </c>
      <c r="K3446" t="s">
        <v>885</v>
      </c>
      <c r="L3446">
        <v>12000000</v>
      </c>
      <c r="M3446">
        <v>2004</v>
      </c>
      <c r="N3446">
        <v>4.9000000000000004</v>
      </c>
      <c r="O3446">
        <f>Table1[[#This Row],[gross]]-Table1[[#This Row],[budget]]</f>
        <v>5016190</v>
      </c>
    </row>
    <row r="3447" spans="1:15" x14ac:dyDescent="0.3">
      <c r="A3447" t="s">
        <v>4654</v>
      </c>
      <c r="B3447">
        <v>122</v>
      </c>
      <c r="C3447">
        <v>99</v>
      </c>
      <c r="D3447">
        <v>33000377</v>
      </c>
      <c r="E3447" t="s">
        <v>4137</v>
      </c>
      <c r="F3447" t="s">
        <v>400</v>
      </c>
      <c r="G3447" t="s">
        <v>7138</v>
      </c>
      <c r="H3447">
        <v>27378</v>
      </c>
      <c r="I3447">
        <v>365</v>
      </c>
      <c r="J3447" t="s">
        <v>29</v>
      </c>
      <c r="K3447" t="s">
        <v>30</v>
      </c>
      <c r="L3447">
        <v>28000000</v>
      </c>
      <c r="M3447">
        <v>2000</v>
      </c>
      <c r="N3447">
        <v>4.9000000000000004</v>
      </c>
      <c r="O3447">
        <f>Table1[[#This Row],[gross]]-Table1[[#This Row],[budget]]</f>
        <v>5000377</v>
      </c>
    </row>
    <row r="3448" spans="1:15" x14ac:dyDescent="0.3">
      <c r="A3448" t="s">
        <v>4927</v>
      </c>
      <c r="B3448">
        <v>94</v>
      </c>
      <c r="C3448">
        <v>93</v>
      </c>
      <c r="D3448">
        <v>84185387</v>
      </c>
      <c r="E3448" t="s">
        <v>7139</v>
      </c>
      <c r="F3448" t="s">
        <v>3459</v>
      </c>
      <c r="G3448" t="s">
        <v>7140</v>
      </c>
      <c r="H3448">
        <v>33180</v>
      </c>
      <c r="I3448">
        <v>149</v>
      </c>
      <c r="J3448" t="s">
        <v>29</v>
      </c>
      <c r="K3448" t="s">
        <v>30</v>
      </c>
      <c r="L3448">
        <v>80000000</v>
      </c>
      <c r="M3448">
        <v>2004</v>
      </c>
      <c r="N3448">
        <v>4.9000000000000004</v>
      </c>
      <c r="O3448">
        <f>Table1[[#This Row],[gross]]-Table1[[#This Row],[budget]]</f>
        <v>4185387</v>
      </c>
    </row>
    <row r="3449" spans="1:15" x14ac:dyDescent="0.3">
      <c r="A3449" t="s">
        <v>4935</v>
      </c>
      <c r="B3449">
        <v>88</v>
      </c>
      <c r="C3449">
        <v>109</v>
      </c>
      <c r="D3449">
        <v>16459004</v>
      </c>
      <c r="E3449" t="s">
        <v>269</v>
      </c>
      <c r="F3449" t="s">
        <v>7141</v>
      </c>
      <c r="G3449" t="s">
        <v>7142</v>
      </c>
      <c r="H3449">
        <v>13320</v>
      </c>
      <c r="I3449">
        <v>415</v>
      </c>
      <c r="J3449" t="s">
        <v>29</v>
      </c>
      <c r="K3449" t="s">
        <v>442</v>
      </c>
      <c r="L3449">
        <v>15000000</v>
      </c>
      <c r="M3449">
        <v>1999</v>
      </c>
      <c r="N3449">
        <v>4.9000000000000004</v>
      </c>
      <c r="O3449">
        <f>Table1[[#This Row],[gross]]-Table1[[#This Row],[budget]]</f>
        <v>1459004</v>
      </c>
    </row>
    <row r="3450" spans="1:15" x14ac:dyDescent="0.3">
      <c r="A3450" t="s">
        <v>4757</v>
      </c>
      <c r="B3450">
        <v>27</v>
      </c>
      <c r="C3450">
        <v>99</v>
      </c>
      <c r="D3450">
        <v>56007</v>
      </c>
      <c r="E3450" t="s">
        <v>6516</v>
      </c>
      <c r="F3450" t="s">
        <v>3459</v>
      </c>
      <c r="G3450" t="s">
        <v>7143</v>
      </c>
      <c r="H3450">
        <v>3754</v>
      </c>
      <c r="I3450">
        <v>69</v>
      </c>
      <c r="J3450" t="s">
        <v>29</v>
      </c>
      <c r="K3450" t="s">
        <v>30</v>
      </c>
      <c r="L3450">
        <v>5500000</v>
      </c>
      <c r="M3450">
        <v>2001</v>
      </c>
      <c r="N3450">
        <v>4.9000000000000004</v>
      </c>
      <c r="O3450">
        <f>Table1[[#This Row],[gross]]-Table1[[#This Row],[budget]]</f>
        <v>-5443993</v>
      </c>
    </row>
    <row r="3451" spans="1:15" x14ac:dyDescent="0.3">
      <c r="A3451" t="s">
        <v>4947</v>
      </c>
      <c r="B3451">
        <v>195</v>
      </c>
      <c r="C3451">
        <v>89</v>
      </c>
      <c r="D3451">
        <v>21426805</v>
      </c>
      <c r="E3451" t="s">
        <v>3165</v>
      </c>
      <c r="F3451" t="s">
        <v>2727</v>
      </c>
      <c r="G3451" t="s">
        <v>7144</v>
      </c>
      <c r="H3451">
        <v>49312</v>
      </c>
      <c r="I3451">
        <v>211</v>
      </c>
      <c r="J3451" t="s">
        <v>29</v>
      </c>
      <c r="K3451" t="s">
        <v>30</v>
      </c>
      <c r="L3451">
        <v>30000000</v>
      </c>
      <c r="M3451">
        <v>2011</v>
      </c>
      <c r="N3451">
        <v>4.9000000000000004</v>
      </c>
      <c r="O3451">
        <f>Table1[[#This Row],[gross]]-Table1[[#This Row],[budget]]</f>
        <v>-8573195</v>
      </c>
    </row>
    <row r="3452" spans="1:15" x14ac:dyDescent="0.3">
      <c r="A3452" t="s">
        <v>4937</v>
      </c>
      <c r="B3452">
        <v>63</v>
      </c>
      <c r="C3452">
        <v>97</v>
      </c>
      <c r="D3452">
        <v>8586376</v>
      </c>
      <c r="E3452" t="s">
        <v>676</v>
      </c>
      <c r="F3452" t="s">
        <v>690</v>
      </c>
      <c r="G3452" t="s">
        <v>7145</v>
      </c>
      <c r="H3452">
        <v>26598</v>
      </c>
      <c r="I3452">
        <v>132</v>
      </c>
      <c r="J3452" t="s">
        <v>29</v>
      </c>
      <c r="K3452" t="s">
        <v>30</v>
      </c>
      <c r="L3452">
        <v>20000000</v>
      </c>
      <c r="M3452">
        <v>2002</v>
      </c>
      <c r="N3452">
        <v>4.9000000000000004</v>
      </c>
      <c r="O3452">
        <f>Table1[[#This Row],[gross]]-Table1[[#This Row],[budget]]</f>
        <v>-11413624</v>
      </c>
    </row>
    <row r="3453" spans="1:15" x14ac:dyDescent="0.3">
      <c r="A3453" t="s">
        <v>3659</v>
      </c>
      <c r="B3453">
        <v>122</v>
      </c>
      <c r="C3453">
        <v>88</v>
      </c>
      <c r="D3453">
        <v>75817994</v>
      </c>
      <c r="E3453" t="s">
        <v>7146</v>
      </c>
      <c r="F3453" t="s">
        <v>7147</v>
      </c>
      <c r="G3453" t="s">
        <v>7148</v>
      </c>
      <c r="H3453">
        <v>32049</v>
      </c>
      <c r="I3453">
        <v>179</v>
      </c>
      <c r="J3453" t="s">
        <v>29</v>
      </c>
      <c r="K3453" t="s">
        <v>30</v>
      </c>
      <c r="L3453">
        <v>90000000</v>
      </c>
      <c r="M3453">
        <v>2003</v>
      </c>
      <c r="N3453">
        <v>4.9000000000000004</v>
      </c>
      <c r="O3453">
        <f>Table1[[#This Row],[gross]]-Table1[[#This Row],[budget]]</f>
        <v>-14182006</v>
      </c>
    </row>
    <row r="3454" spans="1:15" x14ac:dyDescent="0.3">
      <c r="A3454" t="s">
        <v>3211</v>
      </c>
      <c r="B3454">
        <v>72</v>
      </c>
      <c r="C3454">
        <v>99</v>
      </c>
      <c r="D3454">
        <v>10719367</v>
      </c>
      <c r="E3454" t="s">
        <v>7149</v>
      </c>
      <c r="F3454" t="s">
        <v>930</v>
      </c>
      <c r="G3454" t="s">
        <v>7150</v>
      </c>
      <c r="H3454">
        <v>7909</v>
      </c>
      <c r="I3454">
        <v>157</v>
      </c>
      <c r="J3454" t="s">
        <v>29</v>
      </c>
      <c r="K3454" t="s">
        <v>30</v>
      </c>
      <c r="L3454">
        <v>25000000</v>
      </c>
      <c r="M3454">
        <v>2002</v>
      </c>
      <c r="N3454">
        <v>4.9000000000000004</v>
      </c>
      <c r="O3454">
        <f>Table1[[#This Row],[gross]]-Table1[[#This Row],[budget]]</f>
        <v>-14280633</v>
      </c>
    </row>
    <row r="3455" spans="1:15" x14ac:dyDescent="0.3">
      <c r="A3455" t="s">
        <v>3474</v>
      </c>
      <c r="B3455">
        <v>50</v>
      </c>
      <c r="C3455">
        <v>108</v>
      </c>
      <c r="D3455">
        <v>19693891</v>
      </c>
      <c r="E3455" t="s">
        <v>2063</v>
      </c>
      <c r="F3455" t="s">
        <v>7028</v>
      </c>
      <c r="G3455" t="s">
        <v>7151</v>
      </c>
      <c r="H3455">
        <v>12993</v>
      </c>
      <c r="I3455">
        <v>107</v>
      </c>
      <c r="J3455" t="s">
        <v>29</v>
      </c>
      <c r="K3455" t="s">
        <v>30</v>
      </c>
      <c r="L3455">
        <v>34000000</v>
      </c>
      <c r="M3455">
        <v>2001</v>
      </c>
      <c r="N3455">
        <v>4.9000000000000004</v>
      </c>
      <c r="O3455">
        <f>Table1[[#This Row],[gross]]-Table1[[#This Row],[budget]]</f>
        <v>-14306109</v>
      </c>
    </row>
    <row r="3456" spans="1:15" x14ac:dyDescent="0.3">
      <c r="A3456" t="s">
        <v>2681</v>
      </c>
      <c r="B3456">
        <v>169</v>
      </c>
      <c r="C3456">
        <v>89</v>
      </c>
      <c r="D3456">
        <v>9639242</v>
      </c>
      <c r="E3456" t="s">
        <v>289</v>
      </c>
      <c r="F3456" t="s">
        <v>5643</v>
      </c>
      <c r="G3456" t="s">
        <v>7152</v>
      </c>
      <c r="H3456">
        <v>16437</v>
      </c>
      <c r="I3456">
        <v>68</v>
      </c>
      <c r="J3456" t="s">
        <v>29</v>
      </c>
      <c r="K3456" t="s">
        <v>30</v>
      </c>
      <c r="L3456">
        <v>24000000</v>
      </c>
      <c r="M3456">
        <v>2011</v>
      </c>
      <c r="N3456">
        <v>4.9000000000000004</v>
      </c>
      <c r="O3456">
        <f>Table1[[#This Row],[gross]]-Table1[[#This Row],[budget]]</f>
        <v>-14360758</v>
      </c>
    </row>
    <row r="3457" spans="1:15" x14ac:dyDescent="0.3">
      <c r="A3457" t="s">
        <v>4941</v>
      </c>
      <c r="B3457">
        <v>119</v>
      </c>
      <c r="C3457">
        <v>93</v>
      </c>
      <c r="D3457">
        <v>3749061</v>
      </c>
      <c r="E3457" t="s">
        <v>175</v>
      </c>
      <c r="F3457" t="s">
        <v>1256</v>
      </c>
      <c r="G3457" t="s">
        <v>7153</v>
      </c>
      <c r="H3457">
        <v>28629</v>
      </c>
      <c r="I3457">
        <v>113</v>
      </c>
      <c r="J3457" t="s">
        <v>29</v>
      </c>
      <c r="K3457" t="s">
        <v>30</v>
      </c>
      <c r="L3457">
        <v>20000000</v>
      </c>
      <c r="M3457">
        <v>2012</v>
      </c>
      <c r="N3457">
        <v>4.9000000000000004</v>
      </c>
      <c r="O3457">
        <f>Table1[[#This Row],[gross]]-Table1[[#This Row],[budget]]</f>
        <v>-16250939</v>
      </c>
    </row>
    <row r="3458" spans="1:15" x14ac:dyDescent="0.3">
      <c r="A3458" t="s">
        <v>518</v>
      </c>
      <c r="B3458">
        <v>170</v>
      </c>
      <c r="C3458">
        <v>100</v>
      </c>
      <c r="D3458">
        <v>43337279</v>
      </c>
      <c r="E3458" t="s">
        <v>1929</v>
      </c>
      <c r="F3458" t="s">
        <v>2077</v>
      </c>
      <c r="G3458" t="s">
        <v>7154</v>
      </c>
      <c r="H3458">
        <v>76770</v>
      </c>
      <c r="I3458">
        <v>203</v>
      </c>
      <c r="J3458" t="s">
        <v>29</v>
      </c>
      <c r="K3458" t="s">
        <v>30</v>
      </c>
      <c r="L3458">
        <v>60000000</v>
      </c>
      <c r="M3458">
        <v>2009</v>
      </c>
      <c r="N3458">
        <v>4.9000000000000004</v>
      </c>
      <c r="O3458">
        <f>Table1[[#This Row],[gross]]-Table1[[#This Row],[budget]]</f>
        <v>-16662721</v>
      </c>
    </row>
    <row r="3459" spans="1:15" x14ac:dyDescent="0.3">
      <c r="A3459" t="s">
        <v>1655</v>
      </c>
      <c r="B3459">
        <v>103</v>
      </c>
      <c r="C3459">
        <v>89</v>
      </c>
      <c r="D3459">
        <v>20916309</v>
      </c>
      <c r="E3459" t="s">
        <v>4122</v>
      </c>
      <c r="F3459" t="s">
        <v>4206</v>
      </c>
      <c r="G3459" t="s">
        <v>7155</v>
      </c>
      <c r="H3459">
        <v>5332</v>
      </c>
      <c r="I3459">
        <v>37</v>
      </c>
      <c r="J3459" t="s">
        <v>29</v>
      </c>
      <c r="K3459" t="s">
        <v>30</v>
      </c>
      <c r="L3459">
        <v>40000000</v>
      </c>
      <c r="M3459">
        <v>2009</v>
      </c>
      <c r="N3459">
        <v>4.9000000000000004</v>
      </c>
      <c r="O3459">
        <f>Table1[[#This Row],[gross]]-Table1[[#This Row],[budget]]</f>
        <v>-19083691</v>
      </c>
    </row>
    <row r="3460" spans="1:15" x14ac:dyDescent="0.3">
      <c r="A3460" t="s">
        <v>4274</v>
      </c>
      <c r="B3460">
        <v>87</v>
      </c>
      <c r="C3460">
        <v>95</v>
      </c>
      <c r="D3460">
        <v>5516708</v>
      </c>
      <c r="E3460" t="s">
        <v>289</v>
      </c>
      <c r="F3460" t="s">
        <v>5854</v>
      </c>
      <c r="G3460" t="s">
        <v>7156</v>
      </c>
      <c r="H3460">
        <v>11375</v>
      </c>
      <c r="I3460">
        <v>91</v>
      </c>
      <c r="J3460" t="s">
        <v>29</v>
      </c>
      <c r="K3460" t="s">
        <v>30</v>
      </c>
      <c r="L3460">
        <v>25000000</v>
      </c>
      <c r="M3460">
        <v>2001</v>
      </c>
      <c r="N3460">
        <v>4.9000000000000004</v>
      </c>
      <c r="O3460">
        <f>Table1[[#This Row],[gross]]-Table1[[#This Row],[budget]]</f>
        <v>-19483292</v>
      </c>
    </row>
    <row r="3461" spans="1:15" x14ac:dyDescent="0.3">
      <c r="A3461" t="s">
        <v>451</v>
      </c>
      <c r="B3461">
        <v>156</v>
      </c>
      <c r="C3461">
        <v>98</v>
      </c>
      <c r="D3461">
        <v>8434601</v>
      </c>
      <c r="E3461" t="s">
        <v>993</v>
      </c>
      <c r="F3461" t="s">
        <v>339</v>
      </c>
      <c r="G3461" t="s">
        <v>7157</v>
      </c>
      <c r="H3461">
        <v>43006</v>
      </c>
      <c r="I3461">
        <v>460</v>
      </c>
      <c r="J3461" t="s">
        <v>29</v>
      </c>
      <c r="K3461" t="s">
        <v>30</v>
      </c>
      <c r="L3461">
        <v>28000000</v>
      </c>
      <c r="M3461">
        <v>2001</v>
      </c>
      <c r="N3461">
        <v>4.9000000000000004</v>
      </c>
      <c r="O3461">
        <f>Table1[[#This Row],[gross]]-Table1[[#This Row],[budget]]</f>
        <v>-19565399</v>
      </c>
    </row>
    <row r="3462" spans="1:15" x14ac:dyDescent="0.3">
      <c r="A3462" t="s">
        <v>3833</v>
      </c>
      <c r="B3462">
        <v>60</v>
      </c>
      <c r="C3462">
        <v>100</v>
      </c>
      <c r="D3462">
        <v>17300889</v>
      </c>
      <c r="E3462" t="s">
        <v>2377</v>
      </c>
      <c r="F3462" t="s">
        <v>1035</v>
      </c>
      <c r="G3462" t="s">
        <v>7158</v>
      </c>
      <c r="H3462">
        <v>27648</v>
      </c>
      <c r="I3462">
        <v>148</v>
      </c>
      <c r="J3462" t="s">
        <v>29</v>
      </c>
      <c r="K3462" t="s">
        <v>581</v>
      </c>
      <c r="L3462">
        <v>45000000</v>
      </c>
      <c r="M3462">
        <v>1996</v>
      </c>
      <c r="N3462">
        <v>4.9000000000000004</v>
      </c>
      <c r="O3462">
        <f>Table1[[#This Row],[gross]]-Table1[[#This Row],[budget]]</f>
        <v>-27699111</v>
      </c>
    </row>
    <row r="3463" spans="1:15" x14ac:dyDescent="0.3">
      <c r="A3463" t="s">
        <v>4269</v>
      </c>
      <c r="B3463">
        <v>49</v>
      </c>
      <c r="C3463">
        <v>94</v>
      </c>
      <c r="D3463">
        <v>36830057</v>
      </c>
      <c r="E3463" t="s">
        <v>6953</v>
      </c>
      <c r="F3463" t="s">
        <v>7159</v>
      </c>
      <c r="G3463" t="s">
        <v>7160</v>
      </c>
      <c r="H3463">
        <v>10883</v>
      </c>
      <c r="I3463">
        <v>73</v>
      </c>
      <c r="J3463" t="s">
        <v>29</v>
      </c>
      <c r="K3463" t="s">
        <v>30</v>
      </c>
      <c r="L3463">
        <v>65000000</v>
      </c>
      <c r="M3463">
        <v>1999</v>
      </c>
      <c r="N3463">
        <v>4.9000000000000004</v>
      </c>
      <c r="O3463">
        <f>Table1[[#This Row],[gross]]-Table1[[#This Row],[budget]]</f>
        <v>-28169943</v>
      </c>
    </row>
    <row r="3464" spans="1:15" x14ac:dyDescent="0.3">
      <c r="A3464" t="s">
        <v>1013</v>
      </c>
      <c r="B3464">
        <v>24</v>
      </c>
      <c r="C3464">
        <v>103</v>
      </c>
      <c r="D3464">
        <v>2154540</v>
      </c>
      <c r="E3464" t="s">
        <v>175</v>
      </c>
      <c r="F3464" t="s">
        <v>7161</v>
      </c>
      <c r="G3464" t="s">
        <v>7162</v>
      </c>
      <c r="H3464">
        <v>3803</v>
      </c>
      <c r="I3464">
        <v>41</v>
      </c>
      <c r="J3464" t="s">
        <v>29</v>
      </c>
      <c r="K3464" t="s">
        <v>30</v>
      </c>
      <c r="L3464">
        <v>45000000</v>
      </c>
      <c r="M3464">
        <v>1997</v>
      </c>
      <c r="N3464">
        <v>4.9000000000000004</v>
      </c>
      <c r="O3464">
        <f>Table1[[#This Row],[gross]]-Table1[[#This Row],[budget]]</f>
        <v>-42845460</v>
      </c>
    </row>
    <row r="3465" spans="1:15" x14ac:dyDescent="0.3">
      <c r="A3465" t="s">
        <v>1989</v>
      </c>
      <c r="B3465">
        <v>75</v>
      </c>
      <c r="C3465">
        <v>88</v>
      </c>
      <c r="D3465">
        <v>6471394</v>
      </c>
      <c r="E3465" t="s">
        <v>338</v>
      </c>
      <c r="F3465" t="s">
        <v>27</v>
      </c>
      <c r="G3465" t="s">
        <v>7163</v>
      </c>
      <c r="H3465">
        <v>15880</v>
      </c>
      <c r="I3465">
        <v>93</v>
      </c>
      <c r="J3465" t="s">
        <v>29</v>
      </c>
      <c r="K3465" t="s">
        <v>30</v>
      </c>
      <c r="L3465">
        <v>50000000</v>
      </c>
      <c r="M3465">
        <v>2004</v>
      </c>
      <c r="N3465">
        <v>4.9000000000000004</v>
      </c>
      <c r="O3465">
        <f>Table1[[#This Row],[gross]]-Table1[[#This Row],[budget]]</f>
        <v>-43528606</v>
      </c>
    </row>
    <row r="3466" spans="1:15" x14ac:dyDescent="0.3">
      <c r="A3466" t="s">
        <v>2149</v>
      </c>
      <c r="B3466">
        <v>56</v>
      </c>
      <c r="C3466">
        <v>114</v>
      </c>
      <c r="D3466">
        <v>12065985</v>
      </c>
      <c r="E3466" t="s">
        <v>73</v>
      </c>
      <c r="F3466" t="s">
        <v>4095</v>
      </c>
      <c r="G3466" t="s">
        <v>7164</v>
      </c>
      <c r="H3466">
        <v>16260</v>
      </c>
      <c r="I3466">
        <v>88</v>
      </c>
      <c r="J3466" t="s">
        <v>29</v>
      </c>
      <c r="K3466" t="s">
        <v>30</v>
      </c>
      <c r="L3466">
        <v>60000000</v>
      </c>
      <c r="M3466">
        <v>1998</v>
      </c>
      <c r="N3466">
        <v>4.9000000000000004</v>
      </c>
      <c r="O3466">
        <f>Table1[[#This Row],[gross]]-Table1[[#This Row],[budget]]</f>
        <v>-47934015</v>
      </c>
    </row>
    <row r="3467" spans="1:15" x14ac:dyDescent="0.3">
      <c r="A3467" t="s">
        <v>4432</v>
      </c>
      <c r="B3467">
        <v>127</v>
      </c>
      <c r="C3467">
        <v>90</v>
      </c>
      <c r="D3467">
        <v>11802056</v>
      </c>
      <c r="E3467" t="s">
        <v>7165</v>
      </c>
      <c r="F3467" t="s">
        <v>7028</v>
      </c>
      <c r="G3467" t="s">
        <v>7166</v>
      </c>
      <c r="H3467">
        <v>31640</v>
      </c>
      <c r="I3467">
        <v>109</v>
      </c>
      <c r="J3467" t="s">
        <v>29</v>
      </c>
      <c r="K3467" t="s">
        <v>30</v>
      </c>
      <c r="L3467">
        <v>60000000</v>
      </c>
      <c r="M3467">
        <v>2008</v>
      </c>
      <c r="N3467">
        <v>4.9000000000000004</v>
      </c>
      <c r="O3467">
        <f>Table1[[#This Row],[gross]]-Table1[[#This Row],[budget]]</f>
        <v>-48197944</v>
      </c>
    </row>
    <row r="3468" spans="1:15" x14ac:dyDescent="0.3">
      <c r="A3468" t="s">
        <v>3704</v>
      </c>
      <c r="B3468">
        <v>184</v>
      </c>
      <c r="C3468">
        <v>85</v>
      </c>
      <c r="D3468">
        <v>42776259</v>
      </c>
      <c r="E3468" t="s">
        <v>4023</v>
      </c>
      <c r="F3468" t="s">
        <v>2000</v>
      </c>
      <c r="G3468" t="s">
        <v>7167</v>
      </c>
      <c r="H3468">
        <v>53160</v>
      </c>
      <c r="I3468">
        <v>121</v>
      </c>
      <c r="J3468" t="s">
        <v>29</v>
      </c>
      <c r="K3468" t="s">
        <v>30</v>
      </c>
      <c r="L3468">
        <v>112000000</v>
      </c>
      <c r="M3468">
        <v>2010</v>
      </c>
      <c r="N3468">
        <v>4.9000000000000004</v>
      </c>
      <c r="O3468">
        <f>Table1[[#This Row],[gross]]-Table1[[#This Row],[budget]]</f>
        <v>-69223741</v>
      </c>
    </row>
    <row r="3469" spans="1:15" x14ac:dyDescent="0.3">
      <c r="A3469" t="s">
        <v>475</v>
      </c>
      <c r="B3469">
        <v>349</v>
      </c>
      <c r="C3469">
        <v>100</v>
      </c>
      <c r="D3469">
        <v>60522097</v>
      </c>
      <c r="E3469" t="s">
        <v>248</v>
      </c>
      <c r="F3469" t="s">
        <v>665</v>
      </c>
      <c r="G3469" t="s">
        <v>7168</v>
      </c>
      <c r="H3469">
        <v>158720</v>
      </c>
      <c r="I3469">
        <v>744</v>
      </c>
      <c r="J3469" t="s">
        <v>29</v>
      </c>
      <c r="K3469" t="s">
        <v>30</v>
      </c>
      <c r="L3469">
        <v>130000000</v>
      </c>
      <c r="M3469">
        <v>2013</v>
      </c>
      <c r="N3469">
        <v>4.9000000000000004</v>
      </c>
      <c r="O3469">
        <f>Table1[[#This Row],[gross]]-Table1[[#This Row],[budget]]</f>
        <v>-69477903</v>
      </c>
    </row>
    <row r="3470" spans="1:15" x14ac:dyDescent="0.3">
      <c r="A3470" t="s">
        <v>4957</v>
      </c>
      <c r="B3470">
        <v>35</v>
      </c>
      <c r="C3470">
        <v>91</v>
      </c>
      <c r="D3470">
        <v>130512915</v>
      </c>
      <c r="E3470" t="s">
        <v>4122</v>
      </c>
      <c r="F3470" t="s">
        <v>1494</v>
      </c>
      <c r="G3470" t="s">
        <v>7169</v>
      </c>
      <c r="H3470">
        <v>60884</v>
      </c>
      <c r="I3470">
        <v>85</v>
      </c>
      <c r="J3470" t="s">
        <v>29</v>
      </c>
      <c r="K3470" t="s">
        <v>30</v>
      </c>
      <c r="L3470">
        <v>45000000</v>
      </c>
      <c r="M3470">
        <v>1994</v>
      </c>
      <c r="N3470">
        <v>4.8</v>
      </c>
      <c r="O3470">
        <f>Table1[[#This Row],[gross]]-Table1[[#This Row],[budget]]</f>
        <v>85512915</v>
      </c>
    </row>
    <row r="3471" spans="1:15" x14ac:dyDescent="0.3">
      <c r="A3471" t="s">
        <v>4989</v>
      </c>
      <c r="B3471">
        <v>31</v>
      </c>
      <c r="C3471">
        <v>114</v>
      </c>
      <c r="D3471">
        <v>65623128</v>
      </c>
      <c r="E3471" t="s">
        <v>305</v>
      </c>
      <c r="F3471" t="s">
        <v>5905</v>
      </c>
      <c r="G3471" t="s">
        <v>7170</v>
      </c>
      <c r="H3471">
        <v>7354</v>
      </c>
      <c r="I3471">
        <v>50</v>
      </c>
      <c r="J3471" t="s">
        <v>29</v>
      </c>
      <c r="K3471" t="s">
        <v>30</v>
      </c>
      <c r="L3471">
        <v>20000000</v>
      </c>
      <c r="M3471">
        <v>2012</v>
      </c>
      <c r="N3471">
        <v>4.8</v>
      </c>
      <c r="O3471">
        <f>Table1[[#This Row],[gross]]-Table1[[#This Row],[budget]]</f>
        <v>45623128</v>
      </c>
    </row>
    <row r="3472" spans="1:15" x14ac:dyDescent="0.3">
      <c r="A3472" t="s">
        <v>3765</v>
      </c>
      <c r="B3472">
        <v>75</v>
      </c>
      <c r="C3472">
        <v>84</v>
      </c>
      <c r="D3472">
        <v>55762229</v>
      </c>
      <c r="E3472" t="s">
        <v>5181</v>
      </c>
      <c r="F3472" t="s">
        <v>4223</v>
      </c>
      <c r="G3472" t="s">
        <v>7171</v>
      </c>
      <c r="H3472">
        <v>47383</v>
      </c>
      <c r="I3472">
        <v>132</v>
      </c>
      <c r="J3472" t="s">
        <v>29</v>
      </c>
      <c r="K3472" t="s">
        <v>30</v>
      </c>
      <c r="L3472">
        <v>22000000</v>
      </c>
      <c r="M3472">
        <v>2001</v>
      </c>
      <c r="N3472">
        <v>4.8</v>
      </c>
      <c r="O3472">
        <f>Table1[[#This Row],[gross]]-Table1[[#This Row],[budget]]</f>
        <v>33762229</v>
      </c>
    </row>
    <row r="3473" spans="1:15" x14ac:dyDescent="0.3">
      <c r="A3473" t="s">
        <v>4820</v>
      </c>
      <c r="B3473">
        <v>178</v>
      </c>
      <c r="C3473">
        <v>89</v>
      </c>
      <c r="D3473">
        <v>42638165</v>
      </c>
      <c r="E3473" t="s">
        <v>4416</v>
      </c>
      <c r="F3473" t="s">
        <v>1482</v>
      </c>
      <c r="G3473" t="s">
        <v>7172</v>
      </c>
      <c r="H3473">
        <v>42182</v>
      </c>
      <c r="I3473">
        <v>230</v>
      </c>
      <c r="J3473" t="s">
        <v>29</v>
      </c>
      <c r="K3473" t="s">
        <v>30</v>
      </c>
      <c r="L3473">
        <v>16000000</v>
      </c>
      <c r="M3473">
        <v>2009</v>
      </c>
      <c r="N3473">
        <v>4.8</v>
      </c>
      <c r="O3473">
        <f>Table1[[#This Row],[gross]]-Table1[[#This Row],[budget]]</f>
        <v>26638165</v>
      </c>
    </row>
    <row r="3474" spans="1:15" x14ac:dyDescent="0.3">
      <c r="A3474" t="s">
        <v>4820</v>
      </c>
      <c r="B3474">
        <v>178</v>
      </c>
      <c r="C3474">
        <v>89</v>
      </c>
      <c r="D3474">
        <v>42638165</v>
      </c>
      <c r="E3474" t="s">
        <v>4416</v>
      </c>
      <c r="F3474" t="s">
        <v>1482</v>
      </c>
      <c r="G3474" t="s">
        <v>7172</v>
      </c>
      <c r="H3474">
        <v>42183</v>
      </c>
      <c r="I3474">
        <v>230</v>
      </c>
      <c r="J3474" t="s">
        <v>29</v>
      </c>
      <c r="K3474" t="s">
        <v>30</v>
      </c>
      <c r="L3474">
        <v>16000000</v>
      </c>
      <c r="M3474">
        <v>2009</v>
      </c>
      <c r="N3474">
        <v>4.8</v>
      </c>
      <c r="O3474">
        <f>Table1[[#This Row],[gross]]-Table1[[#This Row],[budget]]</f>
        <v>26638165</v>
      </c>
    </row>
    <row r="3475" spans="1:15" x14ac:dyDescent="0.3">
      <c r="A3475" t="s">
        <v>4969</v>
      </c>
      <c r="B3475">
        <v>60</v>
      </c>
      <c r="C3475">
        <v>96</v>
      </c>
      <c r="D3475">
        <v>42660000</v>
      </c>
      <c r="E3475" t="s">
        <v>3979</v>
      </c>
      <c r="F3475" t="s">
        <v>7173</v>
      </c>
      <c r="G3475" t="s">
        <v>7174</v>
      </c>
      <c r="H3475">
        <v>25086</v>
      </c>
      <c r="I3475">
        <v>87</v>
      </c>
      <c r="J3475" t="s">
        <v>29</v>
      </c>
      <c r="K3475" t="s">
        <v>30</v>
      </c>
      <c r="L3475">
        <v>17000000</v>
      </c>
      <c r="M3475">
        <v>1993</v>
      </c>
      <c r="N3475">
        <v>4.8</v>
      </c>
      <c r="O3475">
        <f>Table1[[#This Row],[gross]]-Table1[[#This Row],[budget]]</f>
        <v>25660000</v>
      </c>
    </row>
    <row r="3476" spans="1:15" x14ac:dyDescent="0.3">
      <c r="A3476" t="s">
        <v>4466</v>
      </c>
      <c r="B3476">
        <v>282</v>
      </c>
      <c r="C3476">
        <v>92</v>
      </c>
      <c r="D3476">
        <v>34334256</v>
      </c>
      <c r="E3476" t="s">
        <v>840</v>
      </c>
      <c r="F3476" t="s">
        <v>1735</v>
      </c>
      <c r="G3476" t="s">
        <v>7175</v>
      </c>
      <c r="H3476">
        <v>35131</v>
      </c>
      <c r="I3476">
        <v>255</v>
      </c>
      <c r="J3476" t="s">
        <v>29</v>
      </c>
      <c r="K3476" t="s">
        <v>30</v>
      </c>
      <c r="L3476">
        <v>11000000</v>
      </c>
      <c r="M3476">
        <v>2013</v>
      </c>
      <c r="N3476">
        <v>4.8</v>
      </c>
      <c r="O3476">
        <f>Table1[[#This Row],[gross]]-Table1[[#This Row],[budget]]</f>
        <v>23334256</v>
      </c>
    </row>
    <row r="3477" spans="1:15" x14ac:dyDescent="0.3">
      <c r="A3477" t="s">
        <v>4978</v>
      </c>
      <c r="B3477">
        <v>138</v>
      </c>
      <c r="C3477">
        <v>91</v>
      </c>
      <c r="D3477">
        <v>37300107</v>
      </c>
      <c r="E3477" t="s">
        <v>3732</v>
      </c>
      <c r="F3477" t="s">
        <v>5430</v>
      </c>
      <c r="G3477" t="s">
        <v>7176</v>
      </c>
      <c r="H3477">
        <v>29147</v>
      </c>
      <c r="I3477">
        <v>115</v>
      </c>
      <c r="J3477" t="s">
        <v>29</v>
      </c>
      <c r="K3477" t="s">
        <v>30</v>
      </c>
      <c r="L3477">
        <v>16000000</v>
      </c>
      <c r="M3477">
        <v>2011</v>
      </c>
      <c r="N3477">
        <v>4.8</v>
      </c>
      <c r="O3477">
        <f>Table1[[#This Row],[gross]]-Table1[[#This Row],[budget]]</f>
        <v>21300107</v>
      </c>
    </row>
    <row r="3478" spans="1:15" x14ac:dyDescent="0.3">
      <c r="A3478" t="s">
        <v>4965</v>
      </c>
      <c r="B3478">
        <v>128</v>
      </c>
      <c r="C3478">
        <v>99</v>
      </c>
      <c r="D3478">
        <v>33860010</v>
      </c>
      <c r="E3478" t="s">
        <v>289</v>
      </c>
      <c r="F3478" t="s">
        <v>486</v>
      </c>
      <c r="G3478" t="s">
        <v>7177</v>
      </c>
      <c r="H3478">
        <v>33088</v>
      </c>
      <c r="I3478">
        <v>143</v>
      </c>
      <c r="J3478" t="s">
        <v>29</v>
      </c>
      <c r="K3478" t="s">
        <v>30</v>
      </c>
      <c r="L3478">
        <v>15000000</v>
      </c>
      <c r="M3478">
        <v>2009</v>
      </c>
      <c r="N3478">
        <v>4.8</v>
      </c>
      <c r="O3478">
        <f>Table1[[#This Row],[gross]]-Table1[[#This Row],[budget]]</f>
        <v>18860010</v>
      </c>
    </row>
    <row r="3479" spans="1:15" x14ac:dyDescent="0.3">
      <c r="A3479" t="s">
        <v>4975</v>
      </c>
      <c r="B3479">
        <v>185</v>
      </c>
      <c r="C3479">
        <v>93</v>
      </c>
      <c r="D3479">
        <v>26583369</v>
      </c>
      <c r="E3479" t="s">
        <v>211</v>
      </c>
      <c r="F3479" t="s">
        <v>7178</v>
      </c>
      <c r="G3479" t="s">
        <v>7179</v>
      </c>
      <c r="H3479">
        <v>20837</v>
      </c>
      <c r="I3479">
        <v>127</v>
      </c>
      <c r="J3479" t="s">
        <v>29</v>
      </c>
      <c r="K3479" t="s">
        <v>30</v>
      </c>
      <c r="L3479">
        <v>10000000</v>
      </c>
      <c r="M3479">
        <v>2016</v>
      </c>
      <c r="N3479">
        <v>4.8</v>
      </c>
      <c r="O3479">
        <f>Table1[[#This Row],[gross]]-Table1[[#This Row],[budget]]</f>
        <v>16583369</v>
      </c>
    </row>
    <row r="3480" spans="1:15" x14ac:dyDescent="0.3">
      <c r="A3480" t="s">
        <v>3833</v>
      </c>
      <c r="B3480">
        <v>71</v>
      </c>
      <c r="C3480">
        <v>92</v>
      </c>
      <c r="D3480">
        <v>25590119</v>
      </c>
      <c r="E3480" t="s">
        <v>7180</v>
      </c>
      <c r="F3480" t="s">
        <v>7181</v>
      </c>
      <c r="G3480" t="s">
        <v>7182</v>
      </c>
      <c r="H3480">
        <v>19699</v>
      </c>
      <c r="I3480">
        <v>119</v>
      </c>
      <c r="J3480" t="s">
        <v>29</v>
      </c>
      <c r="K3480" t="s">
        <v>581</v>
      </c>
      <c r="L3480">
        <v>21150000</v>
      </c>
      <c r="M3480">
        <v>2001</v>
      </c>
      <c r="N3480">
        <v>4.8</v>
      </c>
      <c r="O3480">
        <f>Table1[[#This Row],[gross]]-Table1[[#This Row],[budget]]</f>
        <v>4440119</v>
      </c>
    </row>
    <row r="3481" spans="1:15" x14ac:dyDescent="0.3">
      <c r="A3481" t="s">
        <v>4972</v>
      </c>
      <c r="B3481">
        <v>10</v>
      </c>
      <c r="C3481">
        <v>95</v>
      </c>
      <c r="D3481">
        <v>2468</v>
      </c>
      <c r="E3481" t="s">
        <v>7183</v>
      </c>
      <c r="F3481" t="s">
        <v>7184</v>
      </c>
      <c r="G3481" t="s">
        <v>7185</v>
      </c>
      <c r="H3481">
        <v>241</v>
      </c>
      <c r="I3481">
        <v>5</v>
      </c>
      <c r="J3481" t="s">
        <v>29</v>
      </c>
      <c r="K3481" t="s">
        <v>30</v>
      </c>
      <c r="L3481">
        <v>300000</v>
      </c>
      <c r="M3481">
        <v>2014</v>
      </c>
      <c r="N3481">
        <v>4.8</v>
      </c>
      <c r="O3481">
        <f>Table1[[#This Row],[gross]]-Table1[[#This Row],[budget]]</f>
        <v>-297532</v>
      </c>
    </row>
    <row r="3482" spans="1:15" x14ac:dyDescent="0.3">
      <c r="A3482" t="s">
        <v>4983</v>
      </c>
      <c r="B3482">
        <v>15</v>
      </c>
      <c r="C3482">
        <v>87</v>
      </c>
      <c r="D3482">
        <v>800000</v>
      </c>
      <c r="E3482" t="s">
        <v>845</v>
      </c>
      <c r="F3482" t="s">
        <v>7186</v>
      </c>
      <c r="G3482" t="s">
        <v>7187</v>
      </c>
      <c r="H3482">
        <v>2308</v>
      </c>
      <c r="I3482">
        <v>35</v>
      </c>
      <c r="J3482" t="s">
        <v>29</v>
      </c>
      <c r="K3482" t="s">
        <v>30</v>
      </c>
      <c r="L3482">
        <v>4000000</v>
      </c>
      <c r="M3482">
        <v>1987</v>
      </c>
      <c r="N3482">
        <v>4.8</v>
      </c>
      <c r="O3482">
        <f>Table1[[#This Row],[gross]]-Table1[[#This Row],[budget]]</f>
        <v>-3200000</v>
      </c>
    </row>
    <row r="3483" spans="1:15" x14ac:dyDescent="0.3">
      <c r="A3483" t="s">
        <v>4824</v>
      </c>
      <c r="B3483">
        <v>81</v>
      </c>
      <c r="C3483">
        <v>89</v>
      </c>
      <c r="D3483">
        <v>12693621</v>
      </c>
      <c r="E3483" t="s">
        <v>211</v>
      </c>
      <c r="F3483" t="s">
        <v>381</v>
      </c>
      <c r="G3483" t="s">
        <v>7188</v>
      </c>
      <c r="H3483">
        <v>10885</v>
      </c>
      <c r="I3483">
        <v>271</v>
      </c>
      <c r="J3483" t="s">
        <v>29</v>
      </c>
      <c r="K3483" t="s">
        <v>30</v>
      </c>
      <c r="L3483">
        <v>17000000</v>
      </c>
      <c r="M3483">
        <v>2002</v>
      </c>
      <c r="N3483">
        <v>4.8</v>
      </c>
      <c r="O3483">
        <f>Table1[[#This Row],[gross]]-Table1[[#This Row],[budget]]</f>
        <v>-4306379</v>
      </c>
    </row>
    <row r="3484" spans="1:15" x14ac:dyDescent="0.3">
      <c r="A3484" t="s">
        <v>1750</v>
      </c>
      <c r="B3484">
        <v>160</v>
      </c>
      <c r="C3484">
        <v>107</v>
      </c>
      <c r="D3484">
        <v>14637490</v>
      </c>
      <c r="E3484" t="s">
        <v>211</v>
      </c>
      <c r="F3484" t="s">
        <v>5775</v>
      </c>
      <c r="G3484" t="s">
        <v>7189</v>
      </c>
      <c r="H3484">
        <v>16411</v>
      </c>
      <c r="I3484">
        <v>136</v>
      </c>
      <c r="J3484" t="s">
        <v>29</v>
      </c>
      <c r="K3484" t="s">
        <v>30</v>
      </c>
      <c r="L3484">
        <v>25000000</v>
      </c>
      <c r="M3484">
        <v>2010</v>
      </c>
      <c r="N3484">
        <v>4.8</v>
      </c>
      <c r="O3484">
        <f>Table1[[#This Row],[gross]]-Table1[[#This Row],[budget]]</f>
        <v>-10362510</v>
      </c>
    </row>
    <row r="3485" spans="1:15" x14ac:dyDescent="0.3">
      <c r="A3485" t="s">
        <v>4963</v>
      </c>
      <c r="B3485">
        <v>130</v>
      </c>
      <c r="C3485">
        <v>102</v>
      </c>
      <c r="D3485">
        <v>14334645</v>
      </c>
      <c r="E3485" t="s">
        <v>1489</v>
      </c>
      <c r="F3485" t="s">
        <v>44</v>
      </c>
      <c r="G3485" t="s">
        <v>7190</v>
      </c>
      <c r="H3485">
        <v>22449</v>
      </c>
      <c r="I3485">
        <v>191</v>
      </c>
      <c r="J3485" t="s">
        <v>29</v>
      </c>
      <c r="K3485" t="s">
        <v>30</v>
      </c>
      <c r="L3485">
        <v>25000000</v>
      </c>
      <c r="M3485">
        <v>2004</v>
      </c>
      <c r="N3485">
        <v>4.8</v>
      </c>
      <c r="O3485">
        <f>Table1[[#This Row],[gross]]-Table1[[#This Row],[budget]]</f>
        <v>-10665355</v>
      </c>
    </row>
    <row r="3486" spans="1:15" x14ac:dyDescent="0.3">
      <c r="A3486" t="s">
        <v>4967</v>
      </c>
      <c r="B3486">
        <v>100</v>
      </c>
      <c r="C3486">
        <v>97</v>
      </c>
      <c r="D3486">
        <v>16779636</v>
      </c>
      <c r="E3486" t="s">
        <v>3732</v>
      </c>
      <c r="F3486" t="s">
        <v>4931</v>
      </c>
      <c r="G3486" t="s">
        <v>7191</v>
      </c>
      <c r="H3486">
        <v>9338</v>
      </c>
      <c r="I3486">
        <v>167</v>
      </c>
      <c r="J3486" t="s">
        <v>29</v>
      </c>
      <c r="K3486" t="s">
        <v>30</v>
      </c>
      <c r="L3486">
        <v>28000000</v>
      </c>
      <c r="M3486">
        <v>2000</v>
      </c>
      <c r="N3486">
        <v>4.8</v>
      </c>
      <c r="O3486">
        <f>Table1[[#This Row],[gross]]-Table1[[#This Row],[budget]]</f>
        <v>-11220364</v>
      </c>
    </row>
    <row r="3487" spans="1:15" x14ac:dyDescent="0.3">
      <c r="A3487" t="s">
        <v>4490</v>
      </c>
      <c r="B3487">
        <v>70</v>
      </c>
      <c r="C3487">
        <v>91</v>
      </c>
      <c r="D3487">
        <v>14018364</v>
      </c>
      <c r="E3487" t="s">
        <v>7192</v>
      </c>
      <c r="F3487" t="s">
        <v>3268</v>
      </c>
      <c r="G3487" t="s">
        <v>7193</v>
      </c>
      <c r="H3487">
        <v>17722</v>
      </c>
      <c r="I3487">
        <v>111</v>
      </c>
      <c r="J3487" t="s">
        <v>29</v>
      </c>
      <c r="K3487" t="s">
        <v>30</v>
      </c>
      <c r="L3487">
        <v>30000000</v>
      </c>
      <c r="M3487">
        <v>2004</v>
      </c>
      <c r="N3487">
        <v>4.8</v>
      </c>
      <c r="O3487">
        <f>Table1[[#This Row],[gross]]-Table1[[#This Row],[budget]]</f>
        <v>-15981636</v>
      </c>
    </row>
    <row r="3488" spans="1:15" x14ac:dyDescent="0.3">
      <c r="A3488" t="s">
        <v>2528</v>
      </c>
      <c r="B3488">
        <v>46</v>
      </c>
      <c r="C3488">
        <v>95</v>
      </c>
      <c r="D3488">
        <v>33422806</v>
      </c>
      <c r="E3488" t="s">
        <v>364</v>
      </c>
      <c r="F3488" t="s">
        <v>1729</v>
      </c>
      <c r="G3488" t="s">
        <v>7194</v>
      </c>
      <c r="H3488">
        <v>30771</v>
      </c>
      <c r="I3488">
        <v>164</v>
      </c>
      <c r="J3488" t="s">
        <v>29</v>
      </c>
      <c r="K3488" t="s">
        <v>30</v>
      </c>
      <c r="L3488">
        <v>50000000</v>
      </c>
      <c r="M3488">
        <v>2001</v>
      </c>
      <c r="N3488">
        <v>4.8</v>
      </c>
      <c r="O3488">
        <f>Table1[[#This Row],[gross]]-Table1[[#This Row],[budget]]</f>
        <v>-16577194</v>
      </c>
    </row>
    <row r="3489" spans="1:15" x14ac:dyDescent="0.3">
      <c r="A3489" t="s">
        <v>2771</v>
      </c>
      <c r="B3489">
        <v>84</v>
      </c>
      <c r="C3489">
        <v>100</v>
      </c>
      <c r="D3489">
        <v>66941559</v>
      </c>
      <c r="E3489" t="s">
        <v>4375</v>
      </c>
      <c r="F3489" t="s">
        <v>1266</v>
      </c>
      <c r="G3489" t="s">
        <v>7195</v>
      </c>
      <c r="H3489">
        <v>26413</v>
      </c>
      <c r="I3489">
        <v>77</v>
      </c>
      <c r="J3489" t="s">
        <v>29</v>
      </c>
      <c r="K3489" t="s">
        <v>30</v>
      </c>
      <c r="L3489">
        <v>85000000</v>
      </c>
      <c r="M3489">
        <v>2000</v>
      </c>
      <c r="N3489">
        <v>4.8</v>
      </c>
      <c r="O3489">
        <f>Table1[[#This Row],[gross]]-Table1[[#This Row],[budget]]</f>
        <v>-18058441</v>
      </c>
    </row>
    <row r="3490" spans="1:15" x14ac:dyDescent="0.3">
      <c r="A3490" t="s">
        <v>3156</v>
      </c>
      <c r="B3490">
        <v>196</v>
      </c>
      <c r="C3490">
        <v>100</v>
      </c>
      <c r="D3490">
        <v>24407944</v>
      </c>
      <c r="E3490" t="s">
        <v>4020</v>
      </c>
      <c r="F3490" t="s">
        <v>3010</v>
      </c>
      <c r="G3490" t="s">
        <v>7196</v>
      </c>
      <c r="H3490">
        <v>71202</v>
      </c>
      <c r="I3490">
        <v>380</v>
      </c>
      <c r="J3490" t="s">
        <v>29</v>
      </c>
      <c r="K3490" t="s">
        <v>442</v>
      </c>
      <c r="L3490">
        <v>43000000</v>
      </c>
      <c r="M3490">
        <v>2005</v>
      </c>
      <c r="N3490">
        <v>4.8</v>
      </c>
      <c r="O3490">
        <f>Table1[[#This Row],[gross]]-Table1[[#This Row],[budget]]</f>
        <v>-18592056</v>
      </c>
    </row>
    <row r="3491" spans="1:15" x14ac:dyDescent="0.3">
      <c r="A3491" t="s">
        <v>3006</v>
      </c>
      <c r="B3491">
        <v>102</v>
      </c>
      <c r="C3491">
        <v>107</v>
      </c>
      <c r="D3491">
        <v>100685880</v>
      </c>
      <c r="E3491" t="s">
        <v>1493</v>
      </c>
      <c r="F3491" t="s">
        <v>3050</v>
      </c>
      <c r="G3491" t="s">
        <v>7197</v>
      </c>
      <c r="H3491">
        <v>100821</v>
      </c>
      <c r="I3491">
        <v>554</v>
      </c>
      <c r="J3491" t="s">
        <v>29</v>
      </c>
      <c r="K3491" t="s">
        <v>30</v>
      </c>
      <c r="L3491">
        <v>120000000</v>
      </c>
      <c r="M3491">
        <v>2003</v>
      </c>
      <c r="N3491">
        <v>4.8</v>
      </c>
      <c r="O3491">
        <f>Table1[[#This Row],[gross]]-Table1[[#This Row],[budget]]</f>
        <v>-19314120</v>
      </c>
    </row>
    <row r="3492" spans="1:15" x14ac:dyDescent="0.3">
      <c r="A3492" t="s">
        <v>4987</v>
      </c>
      <c r="B3492">
        <v>77</v>
      </c>
      <c r="C3492">
        <v>86</v>
      </c>
      <c r="D3492">
        <v>10134754</v>
      </c>
      <c r="E3492" t="s">
        <v>1180</v>
      </c>
      <c r="F3492" t="s">
        <v>300</v>
      </c>
      <c r="G3492" t="s">
        <v>7198</v>
      </c>
      <c r="H3492">
        <v>9682</v>
      </c>
      <c r="I3492">
        <v>38</v>
      </c>
      <c r="J3492" t="s">
        <v>29</v>
      </c>
      <c r="K3492" t="s">
        <v>30</v>
      </c>
      <c r="L3492">
        <v>30000000</v>
      </c>
      <c r="M3492">
        <v>2011</v>
      </c>
      <c r="N3492">
        <v>4.8</v>
      </c>
      <c r="O3492">
        <f>Table1[[#This Row],[gross]]-Table1[[#This Row],[budget]]</f>
        <v>-19865246</v>
      </c>
    </row>
    <row r="3493" spans="1:15" x14ac:dyDescent="0.3">
      <c r="A3493" t="s">
        <v>4985</v>
      </c>
      <c r="B3493">
        <v>110</v>
      </c>
      <c r="C3493">
        <v>87</v>
      </c>
      <c r="D3493">
        <v>480314</v>
      </c>
      <c r="E3493" t="s">
        <v>171</v>
      </c>
      <c r="F3493" t="s">
        <v>7199</v>
      </c>
      <c r="G3493" t="s">
        <v>7200</v>
      </c>
      <c r="H3493">
        <v>38503</v>
      </c>
      <c r="I3493">
        <v>180</v>
      </c>
      <c r="J3493" t="s">
        <v>29</v>
      </c>
      <c r="K3493" t="s">
        <v>30</v>
      </c>
      <c r="L3493">
        <v>21000000</v>
      </c>
      <c r="M3493">
        <v>2006</v>
      </c>
      <c r="N3493">
        <v>4.8</v>
      </c>
      <c r="O3493">
        <f>Table1[[#This Row],[gross]]-Table1[[#This Row],[budget]]</f>
        <v>-20519686</v>
      </c>
    </row>
    <row r="3494" spans="1:15" x14ac:dyDescent="0.3">
      <c r="A3494" t="s">
        <v>2417</v>
      </c>
      <c r="B3494">
        <v>226</v>
      </c>
      <c r="C3494">
        <v>102</v>
      </c>
      <c r="D3494">
        <v>28837115</v>
      </c>
      <c r="E3494" t="s">
        <v>676</v>
      </c>
      <c r="F3494" t="s">
        <v>1308</v>
      </c>
      <c r="G3494" t="s">
        <v>7201</v>
      </c>
      <c r="H3494">
        <v>34964</v>
      </c>
      <c r="I3494">
        <v>150</v>
      </c>
      <c r="J3494" t="s">
        <v>29</v>
      </c>
      <c r="K3494" t="s">
        <v>30</v>
      </c>
      <c r="L3494">
        <v>50000000</v>
      </c>
      <c r="M3494">
        <v>2016</v>
      </c>
      <c r="N3494">
        <v>4.8</v>
      </c>
      <c r="O3494">
        <f>Table1[[#This Row],[gross]]-Table1[[#This Row],[budget]]</f>
        <v>-21162885</v>
      </c>
    </row>
    <row r="3495" spans="1:15" x14ac:dyDescent="0.3">
      <c r="A3495" t="s">
        <v>4980</v>
      </c>
      <c r="B3495">
        <v>67</v>
      </c>
      <c r="C3495">
        <v>91</v>
      </c>
      <c r="D3495">
        <v>10076136</v>
      </c>
      <c r="E3495" t="s">
        <v>2515</v>
      </c>
      <c r="F3495" t="s">
        <v>4166</v>
      </c>
      <c r="G3495" t="s">
        <v>7202</v>
      </c>
      <c r="H3495">
        <v>11512</v>
      </c>
      <c r="I3495">
        <v>141</v>
      </c>
      <c r="J3495" t="s">
        <v>29</v>
      </c>
      <c r="K3495" t="s">
        <v>7203</v>
      </c>
      <c r="L3495">
        <v>35000000</v>
      </c>
      <c r="M3495">
        <v>1998</v>
      </c>
      <c r="N3495">
        <v>4.8</v>
      </c>
      <c r="O3495">
        <f>Table1[[#This Row],[gross]]-Table1[[#This Row],[budget]]</f>
        <v>-24923864</v>
      </c>
    </row>
    <row r="3496" spans="1:15" x14ac:dyDescent="0.3">
      <c r="A3496" t="s">
        <v>648</v>
      </c>
      <c r="B3496">
        <v>76</v>
      </c>
      <c r="C3496">
        <v>99</v>
      </c>
      <c r="D3496">
        <v>12181484</v>
      </c>
      <c r="E3496" t="s">
        <v>676</v>
      </c>
      <c r="F3496" t="s">
        <v>300</v>
      </c>
      <c r="G3496" t="s">
        <v>7204</v>
      </c>
      <c r="H3496">
        <v>26390</v>
      </c>
      <c r="I3496">
        <v>176</v>
      </c>
      <c r="J3496" t="s">
        <v>29</v>
      </c>
      <c r="K3496" t="s">
        <v>30</v>
      </c>
      <c r="L3496">
        <v>40000000</v>
      </c>
      <c r="M3496">
        <v>2004</v>
      </c>
      <c r="N3496">
        <v>4.8</v>
      </c>
      <c r="O3496">
        <f>Table1[[#This Row],[gross]]-Table1[[#This Row],[budget]]</f>
        <v>-27818516</v>
      </c>
    </row>
    <row r="3497" spans="1:15" x14ac:dyDescent="0.3">
      <c r="A3497" t="s">
        <v>542</v>
      </c>
      <c r="B3497">
        <v>223</v>
      </c>
      <c r="C3497">
        <v>103</v>
      </c>
      <c r="D3497">
        <v>19781879</v>
      </c>
      <c r="E3497" t="s">
        <v>4020</v>
      </c>
      <c r="F3497" t="s">
        <v>740</v>
      </c>
      <c r="G3497" t="s">
        <v>7205</v>
      </c>
      <c r="H3497">
        <v>53864</v>
      </c>
      <c r="I3497">
        <v>290</v>
      </c>
      <c r="J3497" t="s">
        <v>29</v>
      </c>
      <c r="K3497" t="s">
        <v>30</v>
      </c>
      <c r="L3497">
        <v>60000000</v>
      </c>
      <c r="M3497">
        <v>2008</v>
      </c>
      <c r="N3497">
        <v>4.8</v>
      </c>
      <c r="O3497">
        <f>Table1[[#This Row],[gross]]-Table1[[#This Row],[budget]]</f>
        <v>-40218121</v>
      </c>
    </row>
    <row r="3498" spans="1:15" x14ac:dyDescent="0.3">
      <c r="A3498" t="s">
        <v>4435</v>
      </c>
      <c r="B3498">
        <v>100</v>
      </c>
      <c r="C3498">
        <v>91</v>
      </c>
      <c r="D3498">
        <v>14218868</v>
      </c>
      <c r="E3498" t="s">
        <v>2263</v>
      </c>
      <c r="F3498" t="s">
        <v>4768</v>
      </c>
      <c r="G3498" t="s">
        <v>7206</v>
      </c>
      <c r="H3498">
        <v>14596</v>
      </c>
      <c r="I3498">
        <v>282</v>
      </c>
      <c r="J3498" t="s">
        <v>29</v>
      </c>
      <c r="K3498" t="s">
        <v>30</v>
      </c>
      <c r="L3498">
        <v>65000000</v>
      </c>
      <c r="M3498">
        <v>2000</v>
      </c>
      <c r="N3498">
        <v>4.8</v>
      </c>
      <c r="O3498">
        <f>Table1[[#This Row],[gross]]-Table1[[#This Row],[budget]]</f>
        <v>-50781132</v>
      </c>
    </row>
    <row r="3499" spans="1:15" x14ac:dyDescent="0.3">
      <c r="A3499" t="s">
        <v>2121</v>
      </c>
      <c r="B3499">
        <v>85</v>
      </c>
      <c r="C3499">
        <v>106</v>
      </c>
      <c r="D3499">
        <v>113745408</v>
      </c>
      <c r="E3499" t="s">
        <v>7207</v>
      </c>
      <c r="F3499" t="s">
        <v>665</v>
      </c>
      <c r="G3499" t="s">
        <v>7208</v>
      </c>
      <c r="H3499">
        <v>129601</v>
      </c>
      <c r="I3499">
        <v>648</v>
      </c>
      <c r="J3499" t="s">
        <v>29</v>
      </c>
      <c r="K3499" t="s">
        <v>30</v>
      </c>
      <c r="L3499">
        <v>170000000</v>
      </c>
      <c r="M3499">
        <v>1999</v>
      </c>
      <c r="N3499">
        <v>4.8</v>
      </c>
      <c r="O3499">
        <f>Table1[[#This Row],[gross]]-Table1[[#This Row],[budget]]</f>
        <v>-56254592</v>
      </c>
    </row>
    <row r="3500" spans="1:15" x14ac:dyDescent="0.3">
      <c r="A3500" t="s">
        <v>4989</v>
      </c>
      <c r="B3500">
        <v>24</v>
      </c>
      <c r="C3500">
        <v>100</v>
      </c>
      <c r="D3500">
        <v>52528330</v>
      </c>
      <c r="E3500" t="s">
        <v>73</v>
      </c>
      <c r="F3500" t="s">
        <v>2150</v>
      </c>
      <c r="G3500" t="s">
        <v>7209</v>
      </c>
      <c r="H3500">
        <v>4265</v>
      </c>
      <c r="I3500">
        <v>27</v>
      </c>
      <c r="J3500" t="s">
        <v>29</v>
      </c>
      <c r="K3500" t="s">
        <v>30</v>
      </c>
      <c r="L3500">
        <v>25000000</v>
      </c>
      <c r="M3500">
        <v>2013</v>
      </c>
      <c r="N3500">
        <v>4.7</v>
      </c>
      <c r="O3500">
        <f>Table1[[#This Row],[gross]]-Table1[[#This Row],[budget]]</f>
        <v>27528330</v>
      </c>
    </row>
    <row r="3501" spans="1:15" x14ac:dyDescent="0.3">
      <c r="A3501" t="s">
        <v>5000</v>
      </c>
      <c r="B3501">
        <v>160</v>
      </c>
      <c r="C3501">
        <v>92</v>
      </c>
      <c r="D3501">
        <v>21300000</v>
      </c>
      <c r="E3501" t="s">
        <v>211</v>
      </c>
      <c r="F3501" t="s">
        <v>7210</v>
      </c>
      <c r="G3501" t="s">
        <v>7211</v>
      </c>
      <c r="H3501">
        <v>22521</v>
      </c>
      <c r="I3501">
        <v>342</v>
      </c>
      <c r="J3501" t="s">
        <v>29</v>
      </c>
      <c r="K3501" t="s">
        <v>30</v>
      </c>
      <c r="L3501">
        <v>2200000</v>
      </c>
      <c r="M3501">
        <v>1985</v>
      </c>
      <c r="N3501">
        <v>4.7</v>
      </c>
      <c r="O3501">
        <f>Table1[[#This Row],[gross]]-Table1[[#This Row],[budget]]</f>
        <v>19100000</v>
      </c>
    </row>
    <row r="3502" spans="1:15" x14ac:dyDescent="0.3">
      <c r="A3502" t="s">
        <v>4908</v>
      </c>
      <c r="B3502">
        <v>117</v>
      </c>
      <c r="C3502">
        <v>101</v>
      </c>
      <c r="D3502">
        <v>66002004</v>
      </c>
      <c r="E3502" t="s">
        <v>7212</v>
      </c>
      <c r="F3502" t="s">
        <v>5248</v>
      </c>
      <c r="G3502" t="s">
        <v>7213</v>
      </c>
      <c r="H3502">
        <v>36431</v>
      </c>
      <c r="I3502">
        <v>168</v>
      </c>
      <c r="J3502" t="s">
        <v>29</v>
      </c>
      <c r="K3502" t="s">
        <v>30</v>
      </c>
      <c r="L3502">
        <v>50000000</v>
      </c>
      <c r="M3502">
        <v>2005</v>
      </c>
      <c r="N3502">
        <v>4.7</v>
      </c>
      <c r="O3502">
        <f>Table1[[#This Row],[gross]]-Table1[[#This Row],[budget]]</f>
        <v>16002004</v>
      </c>
    </row>
    <row r="3503" spans="1:15" x14ac:dyDescent="0.3">
      <c r="A3503" t="s">
        <v>4952</v>
      </c>
      <c r="B3503">
        <v>69</v>
      </c>
      <c r="C3503">
        <v>86</v>
      </c>
      <c r="D3503">
        <v>17314483</v>
      </c>
      <c r="E3503" t="s">
        <v>1699</v>
      </c>
      <c r="F3503" t="s">
        <v>7214</v>
      </c>
      <c r="G3503" t="s">
        <v>7215</v>
      </c>
      <c r="H3503">
        <v>14621</v>
      </c>
      <c r="I3503">
        <v>48</v>
      </c>
      <c r="J3503" t="s">
        <v>29</v>
      </c>
      <c r="K3503" t="s">
        <v>30</v>
      </c>
      <c r="L3503">
        <v>4000000</v>
      </c>
      <c r="M3503">
        <v>2014</v>
      </c>
      <c r="N3503">
        <v>4.7</v>
      </c>
      <c r="O3503">
        <f>Table1[[#This Row],[gross]]-Table1[[#This Row],[budget]]</f>
        <v>13314483</v>
      </c>
    </row>
    <row r="3504" spans="1:15" x14ac:dyDescent="0.3">
      <c r="A3504" t="s">
        <v>4846</v>
      </c>
      <c r="B3504">
        <v>120</v>
      </c>
      <c r="C3504">
        <v>96</v>
      </c>
      <c r="D3504">
        <v>20384136</v>
      </c>
      <c r="E3504" t="s">
        <v>211</v>
      </c>
      <c r="F3504" t="s">
        <v>7216</v>
      </c>
      <c r="G3504" t="s">
        <v>7217</v>
      </c>
      <c r="H3504">
        <v>20467</v>
      </c>
      <c r="I3504">
        <v>371</v>
      </c>
      <c r="J3504" t="s">
        <v>29</v>
      </c>
      <c r="K3504" t="s">
        <v>30</v>
      </c>
      <c r="L3504">
        <v>10000000</v>
      </c>
      <c r="M3504">
        <v>2001</v>
      </c>
      <c r="N3504">
        <v>4.7</v>
      </c>
      <c r="O3504">
        <f>Table1[[#This Row],[gross]]-Table1[[#This Row],[budget]]</f>
        <v>10384136</v>
      </c>
    </row>
    <row r="3505" spans="1:15" x14ac:dyDescent="0.3">
      <c r="A3505" t="s">
        <v>5006</v>
      </c>
      <c r="B3505">
        <v>40</v>
      </c>
      <c r="C3505">
        <v>90</v>
      </c>
      <c r="D3505">
        <v>4000000</v>
      </c>
      <c r="E3505" t="s">
        <v>4219</v>
      </c>
      <c r="F3505" t="s">
        <v>7218</v>
      </c>
      <c r="G3505" t="s">
        <v>7219</v>
      </c>
      <c r="H3505">
        <v>6046</v>
      </c>
      <c r="I3505">
        <v>46</v>
      </c>
      <c r="J3505" t="s">
        <v>29</v>
      </c>
      <c r="K3505" t="s">
        <v>30</v>
      </c>
      <c r="L3505">
        <v>350000</v>
      </c>
      <c r="M3505">
        <v>1987</v>
      </c>
      <c r="N3505">
        <v>4.7</v>
      </c>
      <c r="O3505">
        <f>Table1[[#This Row],[gross]]-Table1[[#This Row],[budget]]</f>
        <v>3650000</v>
      </c>
    </row>
    <row r="3506" spans="1:15" x14ac:dyDescent="0.3">
      <c r="A3506" t="s">
        <v>5039</v>
      </c>
      <c r="B3506">
        <v>211</v>
      </c>
      <c r="C3506">
        <v>102</v>
      </c>
      <c r="D3506">
        <v>41797066</v>
      </c>
      <c r="E3506" t="s">
        <v>4075</v>
      </c>
      <c r="F3506" t="s">
        <v>7220</v>
      </c>
      <c r="G3506" t="s">
        <v>7221</v>
      </c>
      <c r="H3506">
        <v>92789</v>
      </c>
      <c r="I3506">
        <v>998</v>
      </c>
      <c r="J3506" t="s">
        <v>29</v>
      </c>
      <c r="K3506" t="s">
        <v>30</v>
      </c>
      <c r="L3506">
        <v>40000000</v>
      </c>
      <c r="M3506">
        <v>2007</v>
      </c>
      <c r="N3506">
        <v>4.7</v>
      </c>
      <c r="O3506">
        <f>Table1[[#This Row],[gross]]-Table1[[#This Row],[budget]]</f>
        <v>1797066</v>
      </c>
    </row>
    <row r="3507" spans="1:15" x14ac:dyDescent="0.3">
      <c r="A3507" t="s">
        <v>959</v>
      </c>
      <c r="B3507">
        <v>108</v>
      </c>
      <c r="C3507">
        <v>101</v>
      </c>
      <c r="D3507">
        <v>2506446</v>
      </c>
      <c r="E3507" t="s">
        <v>289</v>
      </c>
      <c r="F3507" t="s">
        <v>2153</v>
      </c>
      <c r="G3507" t="s">
        <v>7222</v>
      </c>
      <c r="H3507">
        <v>8662</v>
      </c>
      <c r="I3507">
        <v>172</v>
      </c>
      <c r="J3507" t="s">
        <v>29</v>
      </c>
      <c r="K3507" t="s">
        <v>30</v>
      </c>
      <c r="L3507">
        <v>2000000</v>
      </c>
      <c r="M3507">
        <v>2002</v>
      </c>
      <c r="N3507">
        <v>4.7</v>
      </c>
      <c r="O3507">
        <f>Table1[[#This Row],[gross]]-Table1[[#This Row],[budget]]</f>
        <v>506446</v>
      </c>
    </row>
    <row r="3508" spans="1:15" x14ac:dyDescent="0.3">
      <c r="A3508" t="s">
        <v>5008</v>
      </c>
      <c r="B3508">
        <v>148</v>
      </c>
      <c r="C3508">
        <v>90</v>
      </c>
      <c r="D3508">
        <v>20259297</v>
      </c>
      <c r="E3508" t="s">
        <v>1489</v>
      </c>
      <c r="F3508" t="s">
        <v>1831</v>
      </c>
      <c r="G3508" t="s">
        <v>7223</v>
      </c>
      <c r="H3508">
        <v>24969</v>
      </c>
      <c r="I3508">
        <v>258</v>
      </c>
      <c r="J3508" t="s">
        <v>29</v>
      </c>
      <c r="K3508" t="s">
        <v>30</v>
      </c>
      <c r="L3508">
        <v>20000000</v>
      </c>
      <c r="M3508">
        <v>2006</v>
      </c>
      <c r="N3508">
        <v>4.7</v>
      </c>
      <c r="O3508">
        <f>Table1[[#This Row],[gross]]-Table1[[#This Row],[budget]]</f>
        <v>259297</v>
      </c>
    </row>
    <row r="3509" spans="1:15" x14ac:dyDescent="0.3">
      <c r="A3509" t="s">
        <v>5002</v>
      </c>
      <c r="B3509">
        <v>78</v>
      </c>
      <c r="C3509">
        <v>92</v>
      </c>
      <c r="D3509">
        <v>18843314</v>
      </c>
      <c r="E3509" t="s">
        <v>417</v>
      </c>
      <c r="F3509" t="s">
        <v>7224</v>
      </c>
      <c r="G3509" t="s">
        <v>7225</v>
      </c>
      <c r="H3509">
        <v>27486</v>
      </c>
      <c r="I3509">
        <v>284</v>
      </c>
      <c r="J3509" t="s">
        <v>29</v>
      </c>
      <c r="K3509" t="s">
        <v>30</v>
      </c>
      <c r="L3509">
        <v>20000000</v>
      </c>
      <c r="M3509">
        <v>2006</v>
      </c>
      <c r="N3509">
        <v>4.7</v>
      </c>
      <c r="O3509">
        <f>Table1[[#This Row],[gross]]-Table1[[#This Row],[budget]]</f>
        <v>-1156686</v>
      </c>
    </row>
    <row r="3510" spans="1:15" x14ac:dyDescent="0.3">
      <c r="A3510" t="s">
        <v>5010</v>
      </c>
      <c r="B3510">
        <v>43</v>
      </c>
      <c r="C3510">
        <v>90</v>
      </c>
      <c r="D3510">
        <v>92900</v>
      </c>
      <c r="E3510" t="s">
        <v>73</v>
      </c>
      <c r="F3510" t="s">
        <v>7226</v>
      </c>
      <c r="G3510" t="s">
        <v>7227</v>
      </c>
      <c r="H3510">
        <v>3662</v>
      </c>
      <c r="I3510">
        <v>23</v>
      </c>
      <c r="J3510" t="s">
        <v>29</v>
      </c>
      <c r="K3510" t="s">
        <v>30</v>
      </c>
      <c r="L3510">
        <v>5000000</v>
      </c>
      <c r="M3510">
        <v>2009</v>
      </c>
      <c r="N3510">
        <v>4.7</v>
      </c>
      <c r="O3510">
        <f>Table1[[#This Row],[gross]]-Table1[[#This Row],[budget]]</f>
        <v>-4907100</v>
      </c>
    </row>
    <row r="3511" spans="1:15" x14ac:dyDescent="0.3">
      <c r="A3511" t="s">
        <v>5012</v>
      </c>
      <c r="B3511">
        <v>26</v>
      </c>
      <c r="C3511">
        <v>85</v>
      </c>
      <c r="D3511">
        <v>36497</v>
      </c>
      <c r="E3511" t="s">
        <v>676</v>
      </c>
      <c r="F3511" t="s">
        <v>145</v>
      </c>
      <c r="G3511" t="s">
        <v>7228</v>
      </c>
      <c r="H3511">
        <v>7367</v>
      </c>
      <c r="I3511">
        <v>37</v>
      </c>
      <c r="J3511" t="s">
        <v>29</v>
      </c>
      <c r="K3511" t="s">
        <v>30</v>
      </c>
      <c r="L3511">
        <v>6000000</v>
      </c>
      <c r="M3511">
        <v>2008</v>
      </c>
      <c r="N3511">
        <v>4.7</v>
      </c>
      <c r="O3511">
        <f>Table1[[#This Row],[gross]]-Table1[[#This Row],[budget]]</f>
        <v>-5963503</v>
      </c>
    </row>
    <row r="3512" spans="1:15" x14ac:dyDescent="0.3">
      <c r="A3512" t="s">
        <v>4569</v>
      </c>
      <c r="B3512">
        <v>86</v>
      </c>
      <c r="C3512">
        <v>99</v>
      </c>
      <c r="D3512">
        <v>14983572</v>
      </c>
      <c r="E3512" t="s">
        <v>699</v>
      </c>
      <c r="F3512" t="s">
        <v>7229</v>
      </c>
      <c r="G3512" t="s">
        <v>7230</v>
      </c>
      <c r="H3512">
        <v>9361</v>
      </c>
      <c r="I3512">
        <v>162</v>
      </c>
      <c r="J3512" t="s">
        <v>29</v>
      </c>
      <c r="K3512" t="s">
        <v>30</v>
      </c>
      <c r="L3512">
        <v>25000000</v>
      </c>
      <c r="M3512">
        <v>2000</v>
      </c>
      <c r="N3512">
        <v>4.7</v>
      </c>
      <c r="O3512">
        <f>Table1[[#This Row],[gross]]-Table1[[#This Row],[budget]]</f>
        <v>-10016428</v>
      </c>
    </row>
    <row r="3513" spans="1:15" x14ac:dyDescent="0.3">
      <c r="A3513" t="s">
        <v>4761</v>
      </c>
      <c r="B3513">
        <v>107</v>
      </c>
      <c r="C3513">
        <v>104</v>
      </c>
      <c r="D3513">
        <v>27053815</v>
      </c>
      <c r="E3513" t="s">
        <v>3604</v>
      </c>
      <c r="F3513" t="s">
        <v>751</v>
      </c>
      <c r="G3513" t="s">
        <v>7231</v>
      </c>
      <c r="H3513">
        <v>12856</v>
      </c>
      <c r="I3513">
        <v>291</v>
      </c>
      <c r="J3513" t="s">
        <v>29</v>
      </c>
      <c r="K3513" t="s">
        <v>227</v>
      </c>
      <c r="L3513">
        <v>40000000</v>
      </c>
      <c r="M3513">
        <v>2001</v>
      </c>
      <c r="N3513">
        <v>4.7</v>
      </c>
      <c r="O3513">
        <f>Table1[[#This Row],[gross]]-Table1[[#This Row],[budget]]</f>
        <v>-12946185</v>
      </c>
    </row>
    <row r="3514" spans="1:15" x14ac:dyDescent="0.3">
      <c r="A3514" t="s">
        <v>4998</v>
      </c>
      <c r="B3514">
        <v>82</v>
      </c>
      <c r="C3514">
        <v>94</v>
      </c>
      <c r="D3514">
        <v>36037909</v>
      </c>
      <c r="E3514" t="s">
        <v>73</v>
      </c>
      <c r="F3514" t="s">
        <v>7232</v>
      </c>
      <c r="G3514" t="s">
        <v>7233</v>
      </c>
      <c r="H3514">
        <v>10132</v>
      </c>
      <c r="I3514">
        <v>130</v>
      </c>
      <c r="J3514" t="s">
        <v>29</v>
      </c>
      <c r="K3514" t="s">
        <v>227</v>
      </c>
      <c r="L3514">
        <v>60000000</v>
      </c>
      <c r="M3514">
        <v>2000</v>
      </c>
      <c r="N3514">
        <v>4.7</v>
      </c>
      <c r="O3514">
        <f>Table1[[#This Row],[gross]]-Table1[[#This Row],[budget]]</f>
        <v>-23962091</v>
      </c>
    </row>
    <row r="3515" spans="1:15" x14ac:dyDescent="0.3">
      <c r="A3515" t="s">
        <v>4559</v>
      </c>
      <c r="B3515">
        <v>133</v>
      </c>
      <c r="C3515">
        <v>103</v>
      </c>
      <c r="D3515">
        <v>29580087</v>
      </c>
      <c r="E3515" t="s">
        <v>699</v>
      </c>
      <c r="F3515" t="s">
        <v>2752</v>
      </c>
      <c r="G3515" t="s">
        <v>7234</v>
      </c>
      <c r="H3515">
        <v>29523</v>
      </c>
      <c r="I3515">
        <v>121</v>
      </c>
      <c r="J3515" t="s">
        <v>29</v>
      </c>
      <c r="K3515" t="s">
        <v>30</v>
      </c>
      <c r="L3515">
        <v>58000000</v>
      </c>
      <c r="M3515">
        <v>2009</v>
      </c>
      <c r="N3515">
        <v>4.7</v>
      </c>
      <c r="O3515">
        <f>Table1[[#This Row],[gross]]-Table1[[#This Row],[budget]]</f>
        <v>-28419913</v>
      </c>
    </row>
    <row r="3516" spans="1:15" x14ac:dyDescent="0.3">
      <c r="A3516" t="s">
        <v>4894</v>
      </c>
      <c r="B3516">
        <v>32</v>
      </c>
      <c r="C3516">
        <v>119</v>
      </c>
      <c r="D3516">
        <v>7000000</v>
      </c>
      <c r="E3516" t="s">
        <v>1050</v>
      </c>
      <c r="F3516" t="s">
        <v>7235</v>
      </c>
      <c r="G3516" t="s">
        <v>7236</v>
      </c>
      <c r="H3516">
        <v>2933</v>
      </c>
      <c r="I3516">
        <v>70</v>
      </c>
      <c r="J3516" t="s">
        <v>29</v>
      </c>
      <c r="K3516" t="s">
        <v>200</v>
      </c>
      <c r="L3516">
        <v>36000000</v>
      </c>
      <c r="M3516">
        <v>1980</v>
      </c>
      <c r="N3516">
        <v>4.7</v>
      </c>
      <c r="O3516">
        <f>Table1[[#This Row],[gross]]-Table1[[#This Row],[budget]]</f>
        <v>-29000000</v>
      </c>
    </row>
    <row r="3517" spans="1:15" x14ac:dyDescent="0.3">
      <c r="A3517" t="s">
        <v>4638</v>
      </c>
      <c r="B3517">
        <v>178</v>
      </c>
      <c r="C3517">
        <v>81</v>
      </c>
      <c r="D3517">
        <v>10539414</v>
      </c>
      <c r="E3517" t="s">
        <v>7237</v>
      </c>
      <c r="F3517" t="s">
        <v>324</v>
      </c>
      <c r="G3517" t="s">
        <v>7238</v>
      </c>
      <c r="H3517">
        <v>45729</v>
      </c>
      <c r="I3517">
        <v>176</v>
      </c>
      <c r="J3517" t="s">
        <v>29</v>
      </c>
      <c r="K3517" t="s">
        <v>30</v>
      </c>
      <c r="L3517">
        <v>47000000</v>
      </c>
      <c r="M3517">
        <v>2010</v>
      </c>
      <c r="N3517">
        <v>4.7</v>
      </c>
      <c r="O3517">
        <f>Table1[[#This Row],[gross]]-Table1[[#This Row],[budget]]</f>
        <v>-36460586</v>
      </c>
    </row>
    <row r="3518" spans="1:15" x14ac:dyDescent="0.3">
      <c r="A3518" t="s">
        <v>4995</v>
      </c>
      <c r="B3518">
        <v>44</v>
      </c>
      <c r="C3518">
        <v>100</v>
      </c>
      <c r="D3518">
        <v>11466088</v>
      </c>
      <c r="E3518" t="s">
        <v>175</v>
      </c>
      <c r="F3518" t="s">
        <v>5607</v>
      </c>
      <c r="G3518" t="s">
        <v>7239</v>
      </c>
      <c r="H3518">
        <v>8983</v>
      </c>
      <c r="I3518">
        <v>84</v>
      </c>
      <c r="J3518" t="s">
        <v>29</v>
      </c>
      <c r="K3518" t="s">
        <v>30</v>
      </c>
      <c r="L3518">
        <v>71000000</v>
      </c>
      <c r="M3518">
        <v>1997</v>
      </c>
      <c r="N3518">
        <v>4.7</v>
      </c>
      <c r="O3518">
        <f>Table1[[#This Row],[gross]]-Table1[[#This Row],[budget]]</f>
        <v>-59533912</v>
      </c>
    </row>
    <row r="3519" spans="1:15" x14ac:dyDescent="0.3">
      <c r="A3519" t="s">
        <v>1273</v>
      </c>
      <c r="B3519">
        <v>74</v>
      </c>
      <c r="C3519">
        <v>93</v>
      </c>
      <c r="D3519">
        <v>5409517</v>
      </c>
      <c r="E3519" t="s">
        <v>7240</v>
      </c>
      <c r="F3519" t="s">
        <v>1802</v>
      </c>
      <c r="G3519" t="s">
        <v>7241</v>
      </c>
      <c r="H3519">
        <v>14280</v>
      </c>
      <c r="I3519">
        <v>171</v>
      </c>
      <c r="J3519" t="s">
        <v>29</v>
      </c>
      <c r="K3519" t="s">
        <v>30</v>
      </c>
      <c r="L3519">
        <v>75000000</v>
      </c>
      <c r="M3519">
        <v>2001</v>
      </c>
      <c r="N3519">
        <v>4.7</v>
      </c>
      <c r="O3519">
        <f>Table1[[#This Row],[gross]]-Table1[[#This Row],[budget]]</f>
        <v>-69590483</v>
      </c>
    </row>
    <row r="3520" spans="1:15" x14ac:dyDescent="0.3">
      <c r="A3520" t="s">
        <v>2678</v>
      </c>
      <c r="B3520">
        <v>299</v>
      </c>
      <c r="C3520">
        <v>130</v>
      </c>
      <c r="D3520">
        <v>296623634</v>
      </c>
      <c r="E3520" t="s">
        <v>6634</v>
      </c>
      <c r="F3520" t="s">
        <v>1416</v>
      </c>
      <c r="G3520" t="s">
        <v>7242</v>
      </c>
      <c r="H3520">
        <v>220758</v>
      </c>
      <c r="I3520">
        <v>919</v>
      </c>
      <c r="J3520" t="s">
        <v>29</v>
      </c>
      <c r="K3520" t="s">
        <v>30</v>
      </c>
      <c r="L3520">
        <v>50000000</v>
      </c>
      <c r="M3520">
        <v>2009</v>
      </c>
      <c r="N3520">
        <v>4.5999999999999996</v>
      </c>
      <c r="O3520">
        <f>Table1[[#This Row],[gross]]-Table1[[#This Row],[budget]]</f>
        <v>246623634</v>
      </c>
    </row>
    <row r="3521" spans="1:15" x14ac:dyDescent="0.3">
      <c r="A3521" t="s">
        <v>4957</v>
      </c>
      <c r="B3521">
        <v>75</v>
      </c>
      <c r="C3521">
        <v>95</v>
      </c>
      <c r="D3521">
        <v>82301521</v>
      </c>
      <c r="E3521" t="s">
        <v>6312</v>
      </c>
      <c r="F3521" t="s">
        <v>2223</v>
      </c>
      <c r="G3521" t="s">
        <v>7243</v>
      </c>
      <c r="H3521">
        <v>22679</v>
      </c>
      <c r="I3521">
        <v>149</v>
      </c>
      <c r="J3521" t="s">
        <v>29</v>
      </c>
      <c r="K3521" t="s">
        <v>30</v>
      </c>
      <c r="L3521">
        <v>32000000</v>
      </c>
      <c r="M3521">
        <v>2005</v>
      </c>
      <c r="N3521">
        <v>4.5999999999999996</v>
      </c>
      <c r="O3521">
        <f>Table1[[#This Row],[gross]]-Table1[[#This Row],[budget]]</f>
        <v>50301521</v>
      </c>
    </row>
    <row r="3522" spans="1:15" x14ac:dyDescent="0.3">
      <c r="A3522" t="s">
        <v>4812</v>
      </c>
      <c r="B3522">
        <v>248</v>
      </c>
      <c r="C3522">
        <v>96</v>
      </c>
      <c r="D3522">
        <v>53884821</v>
      </c>
      <c r="E3522" t="s">
        <v>626</v>
      </c>
      <c r="F3522" t="s">
        <v>7244</v>
      </c>
      <c r="G3522" t="s">
        <v>7245</v>
      </c>
      <c r="H3522">
        <v>51204</v>
      </c>
      <c r="I3522">
        <v>247</v>
      </c>
      <c r="J3522" t="s">
        <v>29</v>
      </c>
      <c r="K3522" t="s">
        <v>30</v>
      </c>
      <c r="L3522">
        <v>5000000</v>
      </c>
      <c r="M3522">
        <v>2012</v>
      </c>
      <c r="N3522">
        <v>4.5999999999999996</v>
      </c>
      <c r="O3522">
        <f>Table1[[#This Row],[gross]]-Table1[[#This Row],[budget]]</f>
        <v>48884821</v>
      </c>
    </row>
    <row r="3523" spans="1:15" x14ac:dyDescent="0.3">
      <c r="A3523" t="s">
        <v>4148</v>
      </c>
      <c r="B3523">
        <v>133</v>
      </c>
      <c r="C3523">
        <v>95</v>
      </c>
      <c r="D3523">
        <v>89808372</v>
      </c>
      <c r="E3523" t="s">
        <v>676</v>
      </c>
      <c r="F3523" t="s">
        <v>3192</v>
      </c>
      <c r="G3523" t="s">
        <v>7246</v>
      </c>
      <c r="H3523">
        <v>46417</v>
      </c>
      <c r="I3523">
        <v>297</v>
      </c>
      <c r="J3523" t="s">
        <v>29</v>
      </c>
      <c r="K3523" t="s">
        <v>30</v>
      </c>
      <c r="L3523">
        <v>45000000</v>
      </c>
      <c r="M3523">
        <v>2003</v>
      </c>
      <c r="N3523">
        <v>4.5999999999999996</v>
      </c>
      <c r="O3523">
        <f>Table1[[#This Row],[gross]]-Table1[[#This Row],[budget]]</f>
        <v>44808372</v>
      </c>
    </row>
    <row r="3524" spans="1:15" x14ac:dyDescent="0.3">
      <c r="A3524" t="s">
        <v>4631</v>
      </c>
      <c r="B3524">
        <v>91</v>
      </c>
      <c r="C3524">
        <v>87</v>
      </c>
      <c r="D3524">
        <v>112950721</v>
      </c>
      <c r="E3524" t="s">
        <v>4122</v>
      </c>
      <c r="F3524" t="s">
        <v>7247</v>
      </c>
      <c r="G3524" t="s">
        <v>7248</v>
      </c>
      <c r="H3524">
        <v>33884</v>
      </c>
      <c r="I3524">
        <v>79</v>
      </c>
      <c r="J3524" t="s">
        <v>29</v>
      </c>
      <c r="K3524" t="s">
        <v>30</v>
      </c>
      <c r="L3524">
        <v>72000000</v>
      </c>
      <c r="M3524">
        <v>2001</v>
      </c>
      <c r="N3524">
        <v>4.5999999999999996</v>
      </c>
      <c r="O3524">
        <f>Table1[[#This Row],[gross]]-Table1[[#This Row],[budget]]</f>
        <v>40950721</v>
      </c>
    </row>
    <row r="3525" spans="1:15" x14ac:dyDescent="0.3">
      <c r="A3525" t="s">
        <v>4002</v>
      </c>
      <c r="B3525">
        <v>149</v>
      </c>
      <c r="C3525">
        <v>91</v>
      </c>
      <c r="D3525">
        <v>35385560</v>
      </c>
      <c r="E3525" t="s">
        <v>214</v>
      </c>
      <c r="F3525" t="s">
        <v>4883</v>
      </c>
      <c r="G3525" t="s">
        <v>7249</v>
      </c>
      <c r="H3525">
        <v>27198</v>
      </c>
      <c r="I3525">
        <v>131</v>
      </c>
      <c r="J3525" t="s">
        <v>29</v>
      </c>
      <c r="K3525" t="s">
        <v>30</v>
      </c>
      <c r="L3525">
        <v>4000000</v>
      </c>
      <c r="M3525">
        <v>2015</v>
      </c>
      <c r="N3525">
        <v>4.5999999999999996</v>
      </c>
      <c r="O3525">
        <f>Table1[[#This Row],[gross]]-Table1[[#This Row],[budget]]</f>
        <v>31385560</v>
      </c>
    </row>
    <row r="3526" spans="1:15" x14ac:dyDescent="0.3">
      <c r="A3526" t="s">
        <v>4954</v>
      </c>
      <c r="B3526">
        <v>65</v>
      </c>
      <c r="C3526">
        <v>99</v>
      </c>
      <c r="D3526">
        <v>70163652</v>
      </c>
      <c r="E3526" t="s">
        <v>338</v>
      </c>
      <c r="F3526" t="s">
        <v>1879</v>
      </c>
      <c r="G3526" t="s">
        <v>7250</v>
      </c>
      <c r="H3526">
        <v>31968</v>
      </c>
      <c r="I3526">
        <v>82</v>
      </c>
      <c r="J3526" t="s">
        <v>29</v>
      </c>
      <c r="K3526" t="s">
        <v>30</v>
      </c>
      <c r="L3526">
        <v>40000000</v>
      </c>
      <c r="M3526">
        <v>2006</v>
      </c>
      <c r="N3526">
        <v>4.5999999999999996</v>
      </c>
      <c r="O3526">
        <f>Table1[[#This Row],[gross]]-Table1[[#This Row],[budget]]</f>
        <v>30163652</v>
      </c>
    </row>
    <row r="3527" spans="1:15" x14ac:dyDescent="0.3">
      <c r="A3527" t="s">
        <v>4899</v>
      </c>
      <c r="B3527">
        <v>119</v>
      </c>
      <c r="C3527">
        <v>89</v>
      </c>
      <c r="D3527">
        <v>65557989</v>
      </c>
      <c r="E3527" t="s">
        <v>7251</v>
      </c>
      <c r="F3527" t="s">
        <v>3667</v>
      </c>
      <c r="G3527" t="s">
        <v>7252</v>
      </c>
      <c r="H3527">
        <v>73539</v>
      </c>
      <c r="I3527">
        <v>271</v>
      </c>
      <c r="J3527" t="s">
        <v>29</v>
      </c>
      <c r="K3527" t="s">
        <v>30</v>
      </c>
      <c r="L3527">
        <v>45000000</v>
      </c>
      <c r="M3527">
        <v>1997</v>
      </c>
      <c r="N3527">
        <v>4.5999999999999996</v>
      </c>
      <c r="O3527">
        <f>Table1[[#This Row],[gross]]-Table1[[#This Row],[budget]]</f>
        <v>20557989</v>
      </c>
    </row>
    <row r="3528" spans="1:15" x14ac:dyDescent="0.3">
      <c r="A3528" t="s">
        <v>4814</v>
      </c>
      <c r="B3528">
        <v>143</v>
      </c>
      <c r="C3528">
        <v>80</v>
      </c>
      <c r="D3528">
        <v>100169068</v>
      </c>
      <c r="E3528" t="s">
        <v>316</v>
      </c>
      <c r="F3528" t="s">
        <v>2025</v>
      </c>
      <c r="G3528" t="s">
        <v>7253</v>
      </c>
      <c r="H3528">
        <v>16385</v>
      </c>
      <c r="I3528">
        <v>100</v>
      </c>
      <c r="J3528" t="s">
        <v>29</v>
      </c>
      <c r="K3528" t="s">
        <v>30</v>
      </c>
      <c r="L3528">
        <v>80000000</v>
      </c>
      <c r="M3528">
        <v>2010</v>
      </c>
      <c r="N3528">
        <v>4.5999999999999996</v>
      </c>
      <c r="O3528">
        <f>Table1[[#This Row],[gross]]-Table1[[#This Row],[budget]]</f>
        <v>20169068</v>
      </c>
    </row>
    <row r="3529" spans="1:15" x14ac:dyDescent="0.3">
      <c r="A3529" t="s">
        <v>3883</v>
      </c>
      <c r="B3529">
        <v>125</v>
      </c>
      <c r="C3529">
        <v>100</v>
      </c>
      <c r="D3529">
        <v>39989008</v>
      </c>
      <c r="E3529" t="s">
        <v>2463</v>
      </c>
      <c r="F3529" t="s">
        <v>4372</v>
      </c>
      <c r="G3529" t="s">
        <v>7254</v>
      </c>
      <c r="H3529">
        <v>55398</v>
      </c>
      <c r="I3529">
        <v>418</v>
      </c>
      <c r="J3529" t="s">
        <v>29</v>
      </c>
      <c r="K3529" t="s">
        <v>30</v>
      </c>
      <c r="L3529">
        <v>24000000</v>
      </c>
      <c r="M3529">
        <v>1998</v>
      </c>
      <c r="N3529">
        <v>4.5999999999999996</v>
      </c>
      <c r="O3529">
        <f>Table1[[#This Row],[gross]]-Table1[[#This Row],[budget]]</f>
        <v>15989008</v>
      </c>
    </row>
    <row r="3530" spans="1:15" x14ac:dyDescent="0.3">
      <c r="A3530" t="s">
        <v>5026</v>
      </c>
      <c r="B3530">
        <v>74</v>
      </c>
      <c r="C3530">
        <v>89</v>
      </c>
      <c r="D3530">
        <v>29302097</v>
      </c>
      <c r="E3530" t="s">
        <v>7255</v>
      </c>
      <c r="F3530" t="s">
        <v>6537</v>
      </c>
      <c r="G3530" t="s">
        <v>7256</v>
      </c>
      <c r="H3530">
        <v>23408</v>
      </c>
      <c r="I3530">
        <v>105</v>
      </c>
      <c r="J3530" t="s">
        <v>29</v>
      </c>
      <c r="K3530" t="s">
        <v>227</v>
      </c>
      <c r="L3530">
        <v>15000000</v>
      </c>
      <c r="M3530">
        <v>2004</v>
      </c>
      <c r="N3530">
        <v>4.5999999999999996</v>
      </c>
      <c r="O3530">
        <f>Table1[[#This Row],[gross]]-Table1[[#This Row],[budget]]</f>
        <v>14302097</v>
      </c>
    </row>
    <row r="3531" spans="1:15" x14ac:dyDescent="0.3">
      <c r="A3531" t="s">
        <v>5031</v>
      </c>
      <c r="B3531">
        <v>62</v>
      </c>
      <c r="C3531">
        <v>86</v>
      </c>
      <c r="D3531">
        <v>23978402</v>
      </c>
      <c r="E3531" t="s">
        <v>338</v>
      </c>
      <c r="F3531" t="s">
        <v>6614</v>
      </c>
      <c r="G3531" t="s">
        <v>7257</v>
      </c>
      <c r="H3531">
        <v>10966</v>
      </c>
      <c r="I3531">
        <v>100</v>
      </c>
      <c r="J3531" t="s">
        <v>29</v>
      </c>
      <c r="K3531" t="s">
        <v>30</v>
      </c>
      <c r="L3531">
        <v>11000000</v>
      </c>
      <c r="M3531">
        <v>2001</v>
      </c>
      <c r="N3531">
        <v>4.5999999999999996</v>
      </c>
      <c r="O3531">
        <f>Table1[[#This Row],[gross]]-Table1[[#This Row],[budget]]</f>
        <v>12978402</v>
      </c>
    </row>
    <row r="3532" spans="1:15" x14ac:dyDescent="0.3">
      <c r="A3532" t="s">
        <v>5022</v>
      </c>
      <c r="B3532">
        <v>162</v>
      </c>
      <c r="C3532">
        <v>98</v>
      </c>
      <c r="D3532">
        <v>14400000</v>
      </c>
      <c r="E3532" t="s">
        <v>452</v>
      </c>
      <c r="F3532" t="s">
        <v>7258</v>
      </c>
      <c r="G3532" t="s">
        <v>7259</v>
      </c>
      <c r="H3532">
        <v>28589</v>
      </c>
      <c r="I3532">
        <v>532</v>
      </c>
      <c r="J3532" t="s">
        <v>29</v>
      </c>
      <c r="K3532" t="s">
        <v>30</v>
      </c>
      <c r="L3532">
        <v>2500000</v>
      </c>
      <c r="M3532">
        <v>1982</v>
      </c>
      <c r="N3532">
        <v>4.5999999999999996</v>
      </c>
      <c r="O3532">
        <f>Table1[[#This Row],[gross]]-Table1[[#This Row],[budget]]</f>
        <v>11900000</v>
      </c>
    </row>
    <row r="3533" spans="1:15" x14ac:dyDescent="0.3">
      <c r="A3533" t="s">
        <v>4755</v>
      </c>
      <c r="B3533">
        <v>94</v>
      </c>
      <c r="C3533">
        <v>97</v>
      </c>
      <c r="D3533">
        <v>31526393</v>
      </c>
      <c r="E3533" t="s">
        <v>7251</v>
      </c>
      <c r="F3533" t="s">
        <v>7260</v>
      </c>
      <c r="G3533" t="s">
        <v>7261</v>
      </c>
      <c r="H3533">
        <v>22243</v>
      </c>
      <c r="I3533">
        <v>144</v>
      </c>
      <c r="J3533" t="s">
        <v>29</v>
      </c>
      <c r="K3533" t="s">
        <v>30</v>
      </c>
      <c r="L3533">
        <v>25000000</v>
      </c>
      <c r="M3533">
        <v>2004</v>
      </c>
      <c r="N3533">
        <v>4.5999999999999996</v>
      </c>
      <c r="O3533">
        <f>Table1[[#This Row],[gross]]-Table1[[#This Row],[budget]]</f>
        <v>6526393</v>
      </c>
    </row>
    <row r="3534" spans="1:15" x14ac:dyDescent="0.3">
      <c r="A3534" t="s">
        <v>5093</v>
      </c>
      <c r="B3534">
        <v>27</v>
      </c>
      <c r="C3534">
        <v>93</v>
      </c>
      <c r="D3534">
        <v>10097096</v>
      </c>
      <c r="E3534" t="s">
        <v>676</v>
      </c>
      <c r="F3534" t="s">
        <v>7262</v>
      </c>
      <c r="G3534" t="s">
        <v>7263</v>
      </c>
      <c r="H3534">
        <v>5612</v>
      </c>
      <c r="I3534">
        <v>38</v>
      </c>
      <c r="J3534" t="s">
        <v>29</v>
      </c>
      <c r="K3534" t="s">
        <v>30</v>
      </c>
      <c r="L3534">
        <v>4000000</v>
      </c>
      <c r="M3534">
        <v>2001</v>
      </c>
      <c r="N3534">
        <v>4.5999999999999996</v>
      </c>
      <c r="O3534">
        <f>Table1[[#This Row],[gross]]-Table1[[#This Row],[budget]]</f>
        <v>6097096</v>
      </c>
    </row>
    <row r="3535" spans="1:15" x14ac:dyDescent="0.3">
      <c r="A3535" t="s">
        <v>5221</v>
      </c>
      <c r="B3535">
        <v>58</v>
      </c>
      <c r="C3535">
        <v>98</v>
      </c>
      <c r="D3535">
        <v>15361537</v>
      </c>
      <c r="E3535" t="s">
        <v>1576</v>
      </c>
      <c r="F3535" t="s">
        <v>7264</v>
      </c>
      <c r="G3535" t="s">
        <v>7265</v>
      </c>
      <c r="H3535">
        <v>12263</v>
      </c>
      <c r="I3535">
        <v>132</v>
      </c>
      <c r="J3535" t="s">
        <v>29</v>
      </c>
      <c r="K3535" t="s">
        <v>227</v>
      </c>
      <c r="L3535">
        <v>13000000</v>
      </c>
      <c r="M3535">
        <v>2002</v>
      </c>
      <c r="N3535">
        <v>4.5999999999999996</v>
      </c>
      <c r="O3535">
        <f>Table1[[#This Row],[gross]]-Table1[[#This Row],[budget]]</f>
        <v>2361537</v>
      </c>
    </row>
    <row r="3536" spans="1:15" x14ac:dyDescent="0.3">
      <c r="A3536" t="s">
        <v>3694</v>
      </c>
      <c r="B3536">
        <v>56</v>
      </c>
      <c r="C3536">
        <v>90</v>
      </c>
      <c r="D3536">
        <v>15549702</v>
      </c>
      <c r="E3536" t="s">
        <v>289</v>
      </c>
      <c r="F3536" t="s">
        <v>7266</v>
      </c>
      <c r="G3536" t="s">
        <v>7267</v>
      </c>
      <c r="H3536">
        <v>24038</v>
      </c>
      <c r="I3536">
        <v>123</v>
      </c>
      <c r="J3536" t="s">
        <v>29</v>
      </c>
      <c r="K3536" t="s">
        <v>30</v>
      </c>
      <c r="L3536">
        <v>14000000</v>
      </c>
      <c r="M3536">
        <v>2003</v>
      </c>
      <c r="N3536">
        <v>4.5999999999999996</v>
      </c>
      <c r="O3536">
        <f>Table1[[#This Row],[gross]]-Table1[[#This Row],[budget]]</f>
        <v>1549702</v>
      </c>
    </row>
    <row r="3537" spans="1:15" x14ac:dyDescent="0.3">
      <c r="A3537" t="s">
        <v>5037</v>
      </c>
      <c r="B3537">
        <v>98</v>
      </c>
      <c r="C3537">
        <v>83</v>
      </c>
      <c r="D3537">
        <v>22264487</v>
      </c>
      <c r="E3537" t="s">
        <v>676</v>
      </c>
      <c r="F3537" t="s">
        <v>7268</v>
      </c>
      <c r="G3537" t="s">
        <v>7269</v>
      </c>
      <c r="H3537">
        <v>41239</v>
      </c>
      <c r="I3537">
        <v>166</v>
      </c>
      <c r="J3537" t="s">
        <v>29</v>
      </c>
      <c r="K3537" t="s">
        <v>30</v>
      </c>
      <c r="L3537">
        <v>22000000</v>
      </c>
      <c r="M3537">
        <v>2005</v>
      </c>
      <c r="N3537">
        <v>4.5999999999999996</v>
      </c>
      <c r="O3537">
        <f>Table1[[#This Row],[gross]]-Table1[[#This Row],[budget]]</f>
        <v>264487</v>
      </c>
    </row>
    <row r="3538" spans="1:15" x14ac:dyDescent="0.3">
      <c r="A3538" t="s">
        <v>2294</v>
      </c>
      <c r="B3538">
        <v>12</v>
      </c>
      <c r="C3538">
        <v>121</v>
      </c>
      <c r="D3538">
        <v>4700361</v>
      </c>
      <c r="E3538" t="s">
        <v>92</v>
      </c>
      <c r="F3538" t="s">
        <v>2664</v>
      </c>
      <c r="G3538" t="s">
        <v>7270</v>
      </c>
      <c r="H3538">
        <v>2047</v>
      </c>
      <c r="I3538">
        <v>29</v>
      </c>
      <c r="J3538" t="s">
        <v>29</v>
      </c>
      <c r="K3538" t="s">
        <v>30</v>
      </c>
      <c r="L3538">
        <v>5000000</v>
      </c>
      <c r="M3538">
        <v>2015</v>
      </c>
      <c r="N3538">
        <v>4.5999999999999996</v>
      </c>
      <c r="O3538">
        <f>Table1[[#This Row],[gross]]-Table1[[#This Row],[budget]]</f>
        <v>-299639</v>
      </c>
    </row>
    <row r="3539" spans="1:15" x14ac:dyDescent="0.3">
      <c r="A3539" t="s">
        <v>5029</v>
      </c>
      <c r="B3539">
        <v>29</v>
      </c>
      <c r="C3539">
        <v>87</v>
      </c>
      <c r="D3539">
        <v>1332</v>
      </c>
      <c r="E3539" t="s">
        <v>721</v>
      </c>
      <c r="F3539" t="s">
        <v>6136</v>
      </c>
      <c r="G3539" t="s">
        <v>7271</v>
      </c>
      <c r="H3539">
        <v>2038</v>
      </c>
      <c r="I3539">
        <v>20</v>
      </c>
      <c r="J3539" t="s">
        <v>29</v>
      </c>
      <c r="K3539" t="s">
        <v>30</v>
      </c>
      <c r="L3539">
        <v>500000</v>
      </c>
      <c r="M3539">
        <v>2012</v>
      </c>
      <c r="N3539">
        <v>4.5999999999999996</v>
      </c>
      <c r="O3539">
        <f>Table1[[#This Row],[gross]]-Table1[[#This Row],[budget]]</f>
        <v>-498668</v>
      </c>
    </row>
    <row r="3540" spans="1:15" x14ac:dyDescent="0.3">
      <c r="A3540" t="s">
        <v>5024</v>
      </c>
      <c r="B3540">
        <v>42</v>
      </c>
      <c r="C3540">
        <v>94</v>
      </c>
      <c r="D3540">
        <v>4693919</v>
      </c>
      <c r="E3540" t="s">
        <v>676</v>
      </c>
      <c r="F3540" t="s">
        <v>1570</v>
      </c>
      <c r="G3540" t="s">
        <v>7272</v>
      </c>
      <c r="H3540">
        <v>11011</v>
      </c>
      <c r="I3540">
        <v>78</v>
      </c>
      <c r="J3540" t="s">
        <v>29</v>
      </c>
      <c r="K3540" t="s">
        <v>30</v>
      </c>
      <c r="L3540">
        <v>6500000</v>
      </c>
      <c r="M3540">
        <v>2008</v>
      </c>
      <c r="N3540">
        <v>4.5999999999999996</v>
      </c>
      <c r="O3540">
        <f>Table1[[#This Row],[gross]]-Table1[[#This Row],[budget]]</f>
        <v>-1806081</v>
      </c>
    </row>
    <row r="3541" spans="1:15" x14ac:dyDescent="0.3">
      <c r="A3541" t="s">
        <v>5020</v>
      </c>
      <c r="B3541">
        <v>90</v>
      </c>
      <c r="C3541">
        <v>101</v>
      </c>
      <c r="D3541">
        <v>12801190</v>
      </c>
      <c r="E3541" t="s">
        <v>78</v>
      </c>
      <c r="F3541" t="s">
        <v>2689</v>
      </c>
      <c r="G3541" t="s">
        <v>7273</v>
      </c>
      <c r="H3541">
        <v>16340</v>
      </c>
      <c r="I3541">
        <v>355</v>
      </c>
      <c r="J3541" t="s">
        <v>29</v>
      </c>
      <c r="K3541" t="s">
        <v>30</v>
      </c>
      <c r="L3541">
        <v>15000000</v>
      </c>
      <c r="M3541">
        <v>2000</v>
      </c>
      <c r="N3541">
        <v>4.5999999999999996</v>
      </c>
      <c r="O3541">
        <f>Table1[[#This Row],[gross]]-Table1[[#This Row],[budget]]</f>
        <v>-2198810</v>
      </c>
    </row>
    <row r="3542" spans="1:15" x14ac:dyDescent="0.3">
      <c r="A3542" t="s">
        <v>5034</v>
      </c>
      <c r="B3542">
        <v>46</v>
      </c>
      <c r="C3542">
        <v>86</v>
      </c>
      <c r="D3542">
        <v>535249</v>
      </c>
      <c r="E3542" t="s">
        <v>676</v>
      </c>
      <c r="F3542" t="s">
        <v>7274</v>
      </c>
      <c r="G3542" t="s">
        <v>7275</v>
      </c>
      <c r="H3542">
        <v>3467</v>
      </c>
      <c r="I3542">
        <v>13</v>
      </c>
      <c r="J3542" t="s">
        <v>29</v>
      </c>
      <c r="K3542" t="s">
        <v>30</v>
      </c>
      <c r="L3542">
        <v>3400000</v>
      </c>
      <c r="M3542">
        <v>2010</v>
      </c>
      <c r="N3542">
        <v>4.5999999999999996</v>
      </c>
      <c r="O3542">
        <f>Table1[[#This Row],[gross]]-Table1[[#This Row],[budget]]</f>
        <v>-2864751</v>
      </c>
    </row>
    <row r="3543" spans="1:15" x14ac:dyDescent="0.3">
      <c r="A3543" t="s">
        <v>5018</v>
      </c>
      <c r="B3543">
        <v>85</v>
      </c>
      <c r="C3543">
        <v>104</v>
      </c>
      <c r="D3543">
        <v>17757087</v>
      </c>
      <c r="E3543" t="s">
        <v>2263</v>
      </c>
      <c r="F3543" t="s">
        <v>7276</v>
      </c>
      <c r="G3543" t="s">
        <v>7277</v>
      </c>
      <c r="H3543">
        <v>13065</v>
      </c>
      <c r="I3543">
        <v>253</v>
      </c>
      <c r="J3543" t="s">
        <v>29</v>
      </c>
      <c r="K3543" t="s">
        <v>30</v>
      </c>
      <c r="L3543">
        <v>21000000</v>
      </c>
      <c r="M3543">
        <v>1999</v>
      </c>
      <c r="N3543">
        <v>4.5999999999999996</v>
      </c>
      <c r="O3543">
        <f>Table1[[#This Row],[gross]]-Table1[[#This Row],[budget]]</f>
        <v>-3242913</v>
      </c>
    </row>
    <row r="3544" spans="1:15" x14ac:dyDescent="0.3">
      <c r="A3544" t="s">
        <v>4338</v>
      </c>
      <c r="B3544">
        <v>49</v>
      </c>
      <c r="C3544">
        <v>105</v>
      </c>
      <c r="D3544">
        <v>5217498</v>
      </c>
      <c r="E3544" t="s">
        <v>269</v>
      </c>
      <c r="F3544" t="s">
        <v>7278</v>
      </c>
      <c r="G3544" t="s">
        <v>7279</v>
      </c>
      <c r="H3544">
        <v>3668</v>
      </c>
      <c r="I3544">
        <v>85</v>
      </c>
      <c r="J3544" t="s">
        <v>29</v>
      </c>
      <c r="K3544" t="s">
        <v>30</v>
      </c>
      <c r="L3544">
        <v>15000000</v>
      </c>
      <c r="M3544">
        <v>2000</v>
      </c>
      <c r="N3544">
        <v>4.5999999999999996</v>
      </c>
      <c r="O3544">
        <f>Table1[[#This Row],[gross]]-Table1[[#This Row],[budget]]</f>
        <v>-9782502</v>
      </c>
    </row>
    <row r="3545" spans="1:15" x14ac:dyDescent="0.3">
      <c r="A3545" t="s">
        <v>5014</v>
      </c>
      <c r="B3545">
        <v>42</v>
      </c>
      <c r="C3545">
        <v>110</v>
      </c>
      <c r="D3545">
        <v>175370</v>
      </c>
      <c r="E3545" t="s">
        <v>676</v>
      </c>
      <c r="F3545" t="s">
        <v>55</v>
      </c>
      <c r="G3545" t="s">
        <v>7280</v>
      </c>
      <c r="H3545">
        <v>6884</v>
      </c>
      <c r="I3545">
        <v>133</v>
      </c>
      <c r="J3545" t="s">
        <v>29</v>
      </c>
      <c r="K3545" t="s">
        <v>30</v>
      </c>
      <c r="L3545">
        <v>12000000</v>
      </c>
      <c r="M3545">
        <v>1999</v>
      </c>
      <c r="N3545">
        <v>4.5999999999999996</v>
      </c>
      <c r="O3545">
        <f>Table1[[#This Row],[gross]]-Table1[[#This Row],[budget]]</f>
        <v>-11824630</v>
      </c>
    </row>
    <row r="3546" spans="1:15" x14ac:dyDescent="0.3">
      <c r="A3546" t="s">
        <v>5016</v>
      </c>
      <c r="B3546">
        <v>81</v>
      </c>
      <c r="C3546">
        <v>110</v>
      </c>
      <c r="D3546">
        <v>16295774</v>
      </c>
      <c r="E3546" t="s">
        <v>467</v>
      </c>
      <c r="F3546" t="s">
        <v>181</v>
      </c>
      <c r="G3546" t="s">
        <v>7281</v>
      </c>
      <c r="H3546">
        <v>33669</v>
      </c>
      <c r="I3546">
        <v>269</v>
      </c>
      <c r="J3546" t="s">
        <v>29</v>
      </c>
      <c r="K3546" t="s">
        <v>30</v>
      </c>
      <c r="L3546">
        <v>35000000</v>
      </c>
      <c r="M3546">
        <v>1986</v>
      </c>
      <c r="N3546">
        <v>4.5999999999999996</v>
      </c>
      <c r="O3546">
        <f>Table1[[#This Row],[gross]]-Table1[[#This Row],[budget]]</f>
        <v>-18704226</v>
      </c>
    </row>
    <row r="3547" spans="1:15" x14ac:dyDescent="0.3">
      <c r="A3547" t="s">
        <v>1140</v>
      </c>
      <c r="B3547">
        <v>181</v>
      </c>
      <c r="C3547">
        <v>131</v>
      </c>
      <c r="D3547">
        <v>20302961</v>
      </c>
      <c r="E3547" t="s">
        <v>92</v>
      </c>
      <c r="F3547" t="s">
        <v>7282</v>
      </c>
      <c r="G3547" t="s">
        <v>7283</v>
      </c>
      <c r="H3547">
        <v>49874</v>
      </c>
      <c r="I3547">
        <v>450</v>
      </c>
      <c r="J3547" t="s">
        <v>29</v>
      </c>
      <c r="K3547" t="s">
        <v>241</v>
      </c>
      <c r="L3547">
        <v>45000000</v>
      </c>
      <c r="M3547">
        <v>1995</v>
      </c>
      <c r="N3547">
        <v>4.5999999999999996</v>
      </c>
      <c r="O3547">
        <f>Table1[[#This Row],[gross]]-Table1[[#This Row],[budget]]</f>
        <v>-24697039</v>
      </c>
    </row>
    <row r="3548" spans="1:15" x14ac:dyDescent="0.3">
      <c r="A3548" t="s">
        <v>4481</v>
      </c>
      <c r="B3548">
        <v>24</v>
      </c>
      <c r="C3548">
        <v>101</v>
      </c>
      <c r="D3548">
        <v>6448817</v>
      </c>
      <c r="E3548" t="s">
        <v>309</v>
      </c>
      <c r="F3548" t="s">
        <v>7216</v>
      </c>
      <c r="G3548" t="s">
        <v>7284</v>
      </c>
      <c r="H3548">
        <v>2189</v>
      </c>
      <c r="I3548">
        <v>31</v>
      </c>
      <c r="J3548" t="s">
        <v>29</v>
      </c>
      <c r="K3548" t="s">
        <v>30</v>
      </c>
      <c r="L3548">
        <v>35000000</v>
      </c>
      <c r="M3548">
        <v>1997</v>
      </c>
      <c r="N3548">
        <v>4.5999999999999996</v>
      </c>
      <c r="O3548">
        <f>Table1[[#This Row],[gross]]-Table1[[#This Row],[budget]]</f>
        <v>-28551183</v>
      </c>
    </row>
    <row r="3549" spans="1:15" x14ac:dyDescent="0.3">
      <c r="A3549" t="s">
        <v>4692</v>
      </c>
      <c r="B3549">
        <v>107</v>
      </c>
      <c r="C3549">
        <v>88</v>
      </c>
      <c r="D3549">
        <v>219613391</v>
      </c>
      <c r="E3549" t="s">
        <v>6929</v>
      </c>
      <c r="F3549" t="s">
        <v>300</v>
      </c>
      <c r="G3549" t="s">
        <v>7285</v>
      </c>
      <c r="H3549">
        <v>31649</v>
      </c>
      <c r="I3549">
        <v>98</v>
      </c>
      <c r="J3549" t="s">
        <v>29</v>
      </c>
      <c r="K3549" t="s">
        <v>30</v>
      </c>
      <c r="L3549">
        <v>75000000</v>
      </c>
      <c r="M3549">
        <v>2009</v>
      </c>
      <c r="N3549">
        <v>4.5</v>
      </c>
      <c r="O3549">
        <f>Table1[[#This Row],[gross]]-Table1[[#This Row],[budget]]</f>
        <v>144613391</v>
      </c>
    </row>
    <row r="3550" spans="1:15" x14ac:dyDescent="0.3">
      <c r="A3550" t="s">
        <v>2245</v>
      </c>
      <c r="B3550">
        <v>128</v>
      </c>
      <c r="C3550">
        <v>112</v>
      </c>
      <c r="D3550">
        <v>90556401</v>
      </c>
      <c r="E3550" t="s">
        <v>4041</v>
      </c>
      <c r="F3550" t="s">
        <v>7286</v>
      </c>
      <c r="G3550" t="s">
        <v>7287</v>
      </c>
      <c r="H3550">
        <v>43795</v>
      </c>
      <c r="I3550">
        <v>171</v>
      </c>
      <c r="J3550" t="s">
        <v>29</v>
      </c>
      <c r="K3550" t="s">
        <v>30</v>
      </c>
      <c r="L3550">
        <v>11000000</v>
      </c>
      <c r="M3550">
        <v>2008</v>
      </c>
      <c r="N3550">
        <v>4.5</v>
      </c>
      <c r="O3550">
        <f>Table1[[#This Row],[gross]]-Table1[[#This Row],[budget]]</f>
        <v>79556401</v>
      </c>
    </row>
    <row r="3551" spans="1:15" x14ac:dyDescent="0.3">
      <c r="A3551" t="s">
        <v>5047</v>
      </c>
      <c r="B3551">
        <v>129</v>
      </c>
      <c r="C3551">
        <v>100</v>
      </c>
      <c r="D3551">
        <v>14343976</v>
      </c>
      <c r="E3551" t="s">
        <v>6773</v>
      </c>
      <c r="F3551" t="s">
        <v>6840</v>
      </c>
      <c r="G3551" t="s">
        <v>7288</v>
      </c>
      <c r="H3551">
        <v>22961</v>
      </c>
      <c r="I3551">
        <v>291</v>
      </c>
      <c r="J3551" t="s">
        <v>29</v>
      </c>
      <c r="K3551" t="s">
        <v>30</v>
      </c>
      <c r="L3551">
        <v>5000000</v>
      </c>
      <c r="M3551">
        <v>1989</v>
      </c>
      <c r="N3551">
        <v>4.5</v>
      </c>
      <c r="O3551">
        <f>Table1[[#This Row],[gross]]-Table1[[#This Row],[budget]]</f>
        <v>9343976</v>
      </c>
    </row>
    <row r="3552" spans="1:15" x14ac:dyDescent="0.3">
      <c r="A3552" t="s">
        <v>4628</v>
      </c>
      <c r="B3552">
        <v>186</v>
      </c>
      <c r="C3552">
        <v>94</v>
      </c>
      <c r="D3552">
        <v>16235293</v>
      </c>
      <c r="E3552" t="s">
        <v>626</v>
      </c>
      <c r="F3552" t="s">
        <v>6907</v>
      </c>
      <c r="G3552" t="s">
        <v>7289</v>
      </c>
      <c r="H3552">
        <v>19918</v>
      </c>
      <c r="I3552">
        <v>278</v>
      </c>
      <c r="J3552" t="s">
        <v>29</v>
      </c>
      <c r="K3552" t="s">
        <v>30</v>
      </c>
      <c r="L3552">
        <v>9000000</v>
      </c>
      <c r="M3552">
        <v>2006</v>
      </c>
      <c r="N3552">
        <v>4.5</v>
      </c>
      <c r="O3552">
        <f>Table1[[#This Row],[gross]]-Table1[[#This Row],[budget]]</f>
        <v>7235293</v>
      </c>
    </row>
    <row r="3553" spans="1:15" x14ac:dyDescent="0.3">
      <c r="A3553" t="s">
        <v>5049</v>
      </c>
      <c r="B3553">
        <v>66</v>
      </c>
      <c r="C3553">
        <v>98</v>
      </c>
      <c r="D3553">
        <v>14114488</v>
      </c>
      <c r="E3553" t="s">
        <v>840</v>
      </c>
      <c r="F3553" t="s">
        <v>198</v>
      </c>
      <c r="G3553" t="s">
        <v>7290</v>
      </c>
      <c r="H3553">
        <v>13190</v>
      </c>
      <c r="I3553">
        <v>114</v>
      </c>
      <c r="J3553" t="s">
        <v>29</v>
      </c>
      <c r="K3553" t="s">
        <v>30</v>
      </c>
      <c r="L3553">
        <v>10500000</v>
      </c>
      <c r="M3553">
        <v>1988</v>
      </c>
      <c r="N3553">
        <v>4.5</v>
      </c>
      <c r="O3553">
        <f>Table1[[#This Row],[gross]]-Table1[[#This Row],[budget]]</f>
        <v>3614488</v>
      </c>
    </row>
    <row r="3554" spans="1:15" x14ac:dyDescent="0.3">
      <c r="A3554" t="s">
        <v>1750</v>
      </c>
      <c r="B3554">
        <v>34</v>
      </c>
      <c r="C3554">
        <v>100</v>
      </c>
      <c r="D3554">
        <v>19900000</v>
      </c>
      <c r="E3554" t="s">
        <v>6849</v>
      </c>
      <c r="F3554" t="s">
        <v>5785</v>
      </c>
      <c r="G3554" t="s">
        <v>7291</v>
      </c>
      <c r="H3554">
        <v>17262</v>
      </c>
      <c r="I3554">
        <v>53</v>
      </c>
      <c r="J3554" t="s">
        <v>29</v>
      </c>
      <c r="K3554" t="s">
        <v>30</v>
      </c>
      <c r="L3554">
        <v>20000000</v>
      </c>
      <c r="M3554">
        <v>1995</v>
      </c>
      <c r="N3554">
        <v>4.5</v>
      </c>
      <c r="O3554">
        <f>Table1[[#This Row],[gross]]-Table1[[#This Row],[budget]]</f>
        <v>-100000</v>
      </c>
    </row>
    <row r="3555" spans="1:15" x14ac:dyDescent="0.3">
      <c r="A3555" t="s">
        <v>5055</v>
      </c>
      <c r="B3555">
        <v>97</v>
      </c>
      <c r="C3555">
        <v>87</v>
      </c>
      <c r="D3555">
        <v>14249005</v>
      </c>
      <c r="E3555" t="s">
        <v>676</v>
      </c>
      <c r="F3555" t="s">
        <v>6980</v>
      </c>
      <c r="G3555" t="s">
        <v>7292</v>
      </c>
      <c r="H3555">
        <v>39788</v>
      </c>
      <c r="I3555">
        <v>619</v>
      </c>
      <c r="J3555" t="s">
        <v>29</v>
      </c>
      <c r="K3555" t="s">
        <v>30</v>
      </c>
      <c r="L3555">
        <v>15000000</v>
      </c>
      <c r="M3555">
        <v>2001</v>
      </c>
      <c r="N3555">
        <v>4.5</v>
      </c>
      <c r="O3555">
        <f>Table1[[#This Row],[gross]]-Table1[[#This Row],[budget]]</f>
        <v>-750995</v>
      </c>
    </row>
    <row r="3556" spans="1:15" x14ac:dyDescent="0.3">
      <c r="A3556" t="s">
        <v>5053</v>
      </c>
      <c r="B3556">
        <v>32</v>
      </c>
      <c r="C3556">
        <v>91</v>
      </c>
      <c r="D3556">
        <v>13571817</v>
      </c>
      <c r="E3556" t="s">
        <v>2063</v>
      </c>
      <c r="F3556" t="s">
        <v>690</v>
      </c>
      <c r="G3556" t="s">
        <v>7293</v>
      </c>
      <c r="H3556">
        <v>5312</v>
      </c>
      <c r="I3556">
        <v>40</v>
      </c>
      <c r="J3556" t="s">
        <v>29</v>
      </c>
      <c r="K3556" t="s">
        <v>30</v>
      </c>
      <c r="L3556">
        <v>15600000</v>
      </c>
      <c r="M3556">
        <v>2002</v>
      </c>
      <c r="N3556">
        <v>4.5</v>
      </c>
      <c r="O3556">
        <f>Table1[[#This Row],[gross]]-Table1[[#This Row],[budget]]</f>
        <v>-2028183</v>
      </c>
    </row>
    <row r="3557" spans="1:15" x14ac:dyDescent="0.3">
      <c r="A3557" t="s">
        <v>4593</v>
      </c>
      <c r="B3557">
        <v>55</v>
      </c>
      <c r="C3557">
        <v>100</v>
      </c>
      <c r="D3557">
        <v>23222861</v>
      </c>
      <c r="E3557" t="s">
        <v>7294</v>
      </c>
      <c r="F3557" t="s">
        <v>4063</v>
      </c>
      <c r="G3557" t="s">
        <v>7295</v>
      </c>
      <c r="H3557">
        <v>11092</v>
      </c>
      <c r="I3557">
        <v>44</v>
      </c>
      <c r="J3557" t="s">
        <v>29</v>
      </c>
      <c r="K3557" t="s">
        <v>30</v>
      </c>
      <c r="L3557">
        <v>26000000</v>
      </c>
      <c r="M3557">
        <v>2004</v>
      </c>
      <c r="N3557">
        <v>4.5</v>
      </c>
      <c r="O3557">
        <f>Table1[[#This Row],[gross]]-Table1[[#This Row],[budget]]</f>
        <v>-2777139</v>
      </c>
    </row>
    <row r="3558" spans="1:15" x14ac:dyDescent="0.3">
      <c r="A3558" t="s">
        <v>3158</v>
      </c>
      <c r="B3558">
        <v>93</v>
      </c>
      <c r="C3558">
        <v>91</v>
      </c>
      <c r="D3558">
        <v>1712111</v>
      </c>
      <c r="E3558" t="s">
        <v>840</v>
      </c>
      <c r="F3558" t="s">
        <v>192</v>
      </c>
      <c r="G3558" t="s">
        <v>7296</v>
      </c>
      <c r="H3558">
        <v>7199</v>
      </c>
      <c r="I3558">
        <v>53</v>
      </c>
      <c r="J3558" t="s">
        <v>29</v>
      </c>
      <c r="K3558" t="s">
        <v>30</v>
      </c>
      <c r="L3558">
        <v>8495000</v>
      </c>
      <c r="M3558">
        <v>2015</v>
      </c>
      <c r="N3558">
        <v>4.5</v>
      </c>
      <c r="O3558">
        <f>Table1[[#This Row],[gross]]-Table1[[#This Row],[budget]]</f>
        <v>-6782889</v>
      </c>
    </row>
    <row r="3559" spans="1:15" x14ac:dyDescent="0.3">
      <c r="A3559" t="s">
        <v>2166</v>
      </c>
      <c r="B3559">
        <v>85</v>
      </c>
      <c r="C3559">
        <v>81</v>
      </c>
      <c r="D3559">
        <v>30105968</v>
      </c>
      <c r="E3559" t="s">
        <v>1029</v>
      </c>
      <c r="F3559" t="s">
        <v>7297</v>
      </c>
      <c r="G3559" t="s">
        <v>7298</v>
      </c>
      <c r="H3559">
        <v>8860</v>
      </c>
      <c r="I3559">
        <v>45</v>
      </c>
      <c r="J3559" t="s">
        <v>29</v>
      </c>
      <c r="K3559" t="s">
        <v>30</v>
      </c>
      <c r="L3559">
        <v>37000000</v>
      </c>
      <c r="M3559">
        <v>2008</v>
      </c>
      <c r="N3559">
        <v>4.5</v>
      </c>
      <c r="O3559">
        <f>Table1[[#This Row],[gross]]-Table1[[#This Row],[budget]]</f>
        <v>-6894032</v>
      </c>
    </row>
    <row r="3560" spans="1:15" x14ac:dyDescent="0.3">
      <c r="A3560" t="s">
        <v>4759</v>
      </c>
      <c r="B3560">
        <v>121</v>
      </c>
      <c r="C3560">
        <v>82</v>
      </c>
      <c r="D3560">
        <v>25871834</v>
      </c>
      <c r="E3560" t="s">
        <v>4642</v>
      </c>
      <c r="F3560" t="s">
        <v>1570</v>
      </c>
      <c r="G3560" t="s">
        <v>7299</v>
      </c>
      <c r="H3560">
        <v>52052</v>
      </c>
      <c r="I3560">
        <v>173</v>
      </c>
      <c r="J3560" t="s">
        <v>29</v>
      </c>
      <c r="K3560" t="s">
        <v>30</v>
      </c>
      <c r="L3560">
        <v>35000000</v>
      </c>
      <c r="M3560">
        <v>2008</v>
      </c>
      <c r="N3560">
        <v>4.5</v>
      </c>
      <c r="O3560">
        <f>Table1[[#This Row],[gross]]-Table1[[#This Row],[budget]]</f>
        <v>-9128166</v>
      </c>
    </row>
    <row r="3561" spans="1:15" x14ac:dyDescent="0.3">
      <c r="A3561" t="s">
        <v>4493</v>
      </c>
      <c r="B3561">
        <v>53</v>
      </c>
      <c r="C3561">
        <v>91</v>
      </c>
      <c r="D3561">
        <v>8104069</v>
      </c>
      <c r="E3561" t="s">
        <v>2113</v>
      </c>
      <c r="F3561" t="s">
        <v>215</v>
      </c>
      <c r="G3561" t="s">
        <v>7300</v>
      </c>
      <c r="H3561">
        <v>9785</v>
      </c>
      <c r="I3561">
        <v>26</v>
      </c>
      <c r="J3561" t="s">
        <v>29</v>
      </c>
      <c r="K3561" t="s">
        <v>30</v>
      </c>
      <c r="L3561">
        <v>20000000</v>
      </c>
      <c r="M3561">
        <v>2007</v>
      </c>
      <c r="N3561">
        <v>4.5</v>
      </c>
      <c r="O3561">
        <f>Table1[[#This Row],[gross]]-Table1[[#This Row],[budget]]</f>
        <v>-11895931</v>
      </c>
    </row>
    <row r="3562" spans="1:15" x14ac:dyDescent="0.3">
      <c r="A3562" t="s">
        <v>2878</v>
      </c>
      <c r="B3562">
        <v>74</v>
      </c>
      <c r="C3562">
        <v>129</v>
      </c>
      <c r="D3562">
        <v>186354</v>
      </c>
      <c r="E3562" t="s">
        <v>92</v>
      </c>
      <c r="F3562" t="s">
        <v>2551</v>
      </c>
      <c r="G3562" t="s">
        <v>7301</v>
      </c>
      <c r="H3562">
        <v>1758</v>
      </c>
      <c r="I3562">
        <v>30</v>
      </c>
      <c r="J3562" t="s">
        <v>29</v>
      </c>
      <c r="K3562" t="s">
        <v>30</v>
      </c>
      <c r="L3562">
        <v>13500000</v>
      </c>
      <c r="M3562">
        <v>2015</v>
      </c>
      <c r="N3562">
        <v>4.5</v>
      </c>
      <c r="O3562">
        <f>Table1[[#This Row],[gross]]-Table1[[#This Row],[budget]]</f>
        <v>-13313646</v>
      </c>
    </row>
    <row r="3563" spans="1:15" x14ac:dyDescent="0.3">
      <c r="A3563" t="s">
        <v>5044</v>
      </c>
      <c r="B3563">
        <v>26</v>
      </c>
      <c r="C3563">
        <v>124</v>
      </c>
      <c r="D3563">
        <v>2000000</v>
      </c>
      <c r="E3563" t="s">
        <v>7302</v>
      </c>
      <c r="F3563" t="s">
        <v>2559</v>
      </c>
      <c r="G3563" t="s">
        <v>7303</v>
      </c>
      <c r="H3563">
        <v>2998</v>
      </c>
      <c r="I3563">
        <v>74</v>
      </c>
      <c r="J3563" t="s">
        <v>29</v>
      </c>
      <c r="K3563" t="s">
        <v>30</v>
      </c>
      <c r="L3563">
        <v>20000000</v>
      </c>
      <c r="M3563">
        <v>1980</v>
      </c>
      <c r="N3563">
        <v>4.5</v>
      </c>
      <c r="O3563">
        <f>Table1[[#This Row],[gross]]-Table1[[#This Row],[budget]]</f>
        <v>-18000000</v>
      </c>
    </row>
    <row r="3564" spans="1:15" x14ac:dyDescent="0.3">
      <c r="A3564" t="s">
        <v>4293</v>
      </c>
      <c r="B3564">
        <v>19</v>
      </c>
      <c r="C3564">
        <v>105</v>
      </c>
      <c r="D3564">
        <v>22723</v>
      </c>
      <c r="E3564" t="s">
        <v>7304</v>
      </c>
      <c r="F3564" t="s">
        <v>3534</v>
      </c>
      <c r="G3564" t="s">
        <v>7305</v>
      </c>
      <c r="H3564">
        <v>2236</v>
      </c>
      <c r="I3564">
        <v>40</v>
      </c>
      <c r="J3564" t="s">
        <v>29</v>
      </c>
      <c r="K3564" t="s">
        <v>227</v>
      </c>
      <c r="L3564">
        <v>25000000</v>
      </c>
      <c r="M3564">
        <v>2001</v>
      </c>
      <c r="N3564">
        <v>4.5</v>
      </c>
      <c r="O3564">
        <f>Table1[[#This Row],[gross]]-Table1[[#This Row],[budget]]</f>
        <v>-24977277</v>
      </c>
    </row>
    <row r="3565" spans="1:15" x14ac:dyDescent="0.3">
      <c r="A3565" t="s">
        <v>5057</v>
      </c>
      <c r="B3565">
        <v>93</v>
      </c>
      <c r="C3565">
        <v>75</v>
      </c>
      <c r="D3565">
        <v>15519841</v>
      </c>
      <c r="E3565" t="s">
        <v>296</v>
      </c>
      <c r="F3565" t="s">
        <v>3459</v>
      </c>
      <c r="G3565" t="s">
        <v>7306</v>
      </c>
      <c r="H3565">
        <v>8693</v>
      </c>
      <c r="I3565">
        <v>71</v>
      </c>
      <c r="J3565" t="s">
        <v>29</v>
      </c>
      <c r="K3565" t="s">
        <v>30</v>
      </c>
      <c r="L3565">
        <v>47000000</v>
      </c>
      <c r="M3565">
        <v>2006</v>
      </c>
      <c r="N3565">
        <v>4.5</v>
      </c>
      <c r="O3565">
        <f>Table1[[#This Row],[gross]]-Table1[[#This Row],[budget]]</f>
        <v>-31480159</v>
      </c>
    </row>
    <row r="3566" spans="1:15" x14ac:dyDescent="0.3">
      <c r="A3566" t="s">
        <v>4832</v>
      </c>
      <c r="B3566">
        <v>53</v>
      </c>
      <c r="C3566">
        <v>93</v>
      </c>
      <c r="D3566">
        <v>4835968</v>
      </c>
      <c r="E3566" t="s">
        <v>715</v>
      </c>
      <c r="F3566" t="s">
        <v>1377</v>
      </c>
      <c r="G3566" t="s">
        <v>7307</v>
      </c>
      <c r="H3566">
        <v>4821</v>
      </c>
      <c r="I3566">
        <v>82</v>
      </c>
      <c r="J3566" t="s">
        <v>29</v>
      </c>
      <c r="K3566" t="s">
        <v>200</v>
      </c>
      <c r="L3566">
        <v>40000000</v>
      </c>
      <c r="M3566">
        <v>2002</v>
      </c>
      <c r="N3566">
        <v>4.5</v>
      </c>
      <c r="O3566">
        <f>Table1[[#This Row],[gross]]-Table1[[#This Row],[budget]]</f>
        <v>-35164032</v>
      </c>
    </row>
    <row r="3567" spans="1:15" x14ac:dyDescent="0.3">
      <c r="A3567" t="s">
        <v>2758</v>
      </c>
      <c r="B3567">
        <v>109</v>
      </c>
      <c r="C3567">
        <v>116</v>
      </c>
      <c r="D3567">
        <v>32616869</v>
      </c>
      <c r="E3567" t="s">
        <v>4518</v>
      </c>
      <c r="F3567" t="s">
        <v>503</v>
      </c>
      <c r="G3567" t="s">
        <v>7308</v>
      </c>
      <c r="H3567">
        <v>34435</v>
      </c>
      <c r="I3567">
        <v>346</v>
      </c>
      <c r="J3567" t="s">
        <v>29</v>
      </c>
      <c r="K3567" t="s">
        <v>30</v>
      </c>
      <c r="L3567">
        <v>72000000</v>
      </c>
      <c r="M3567">
        <v>2001</v>
      </c>
      <c r="N3567">
        <v>4.5</v>
      </c>
      <c r="O3567">
        <f>Table1[[#This Row],[gross]]-Table1[[#This Row],[budget]]</f>
        <v>-39383131</v>
      </c>
    </row>
    <row r="3568" spans="1:15" x14ac:dyDescent="0.3">
      <c r="A3568" t="s">
        <v>4261</v>
      </c>
      <c r="B3568">
        <v>91</v>
      </c>
      <c r="C3568">
        <v>87</v>
      </c>
      <c r="D3568">
        <v>133103929</v>
      </c>
      <c r="E3568" t="s">
        <v>7104</v>
      </c>
      <c r="F3568" t="s">
        <v>300</v>
      </c>
      <c r="G3568" t="s">
        <v>7309</v>
      </c>
      <c r="H3568">
        <v>22838</v>
      </c>
      <c r="I3568">
        <v>56</v>
      </c>
      <c r="J3568" t="s">
        <v>29</v>
      </c>
      <c r="K3568" t="s">
        <v>30</v>
      </c>
      <c r="L3568">
        <v>75000000</v>
      </c>
      <c r="M3568">
        <v>2011</v>
      </c>
      <c r="N3568">
        <v>4.4000000000000004</v>
      </c>
      <c r="O3568">
        <f>Table1[[#This Row],[gross]]-Table1[[#This Row],[budget]]</f>
        <v>58103929</v>
      </c>
    </row>
    <row r="3569" spans="1:15" x14ac:dyDescent="0.3">
      <c r="A3569" t="s">
        <v>5070</v>
      </c>
      <c r="B3569">
        <v>183</v>
      </c>
      <c r="C3569">
        <v>89</v>
      </c>
      <c r="D3569">
        <v>50820940</v>
      </c>
      <c r="E3569" t="s">
        <v>1900</v>
      </c>
      <c r="F3569" t="s">
        <v>3700</v>
      </c>
      <c r="G3569" t="s">
        <v>7310</v>
      </c>
      <c r="H3569">
        <v>31915</v>
      </c>
      <c r="I3569">
        <v>159</v>
      </c>
      <c r="J3569" t="s">
        <v>29</v>
      </c>
      <c r="K3569" t="s">
        <v>30</v>
      </c>
      <c r="L3569">
        <v>5000000</v>
      </c>
      <c r="M3569">
        <v>2014</v>
      </c>
      <c r="N3569">
        <v>4.4000000000000004</v>
      </c>
      <c r="O3569">
        <f>Table1[[#This Row],[gross]]-Table1[[#This Row],[budget]]</f>
        <v>45820940</v>
      </c>
    </row>
    <row r="3570" spans="1:15" x14ac:dyDescent="0.3">
      <c r="A3570" t="s">
        <v>4146</v>
      </c>
      <c r="B3570">
        <v>76</v>
      </c>
      <c r="C3570">
        <v>94</v>
      </c>
      <c r="D3570">
        <v>71038190</v>
      </c>
      <c r="E3570" t="s">
        <v>2113</v>
      </c>
      <c r="F3570" t="s">
        <v>7311</v>
      </c>
      <c r="G3570" t="s">
        <v>7312</v>
      </c>
      <c r="H3570">
        <v>23473</v>
      </c>
      <c r="I3570">
        <v>123</v>
      </c>
      <c r="J3570" t="s">
        <v>29</v>
      </c>
      <c r="K3570" t="s">
        <v>30</v>
      </c>
      <c r="L3570">
        <v>30000000</v>
      </c>
      <c r="M3570">
        <v>2015</v>
      </c>
      <c r="N3570">
        <v>4.4000000000000004</v>
      </c>
      <c r="O3570">
        <f>Table1[[#This Row],[gross]]-Table1[[#This Row],[budget]]</f>
        <v>41038190</v>
      </c>
    </row>
    <row r="3571" spans="1:15" x14ac:dyDescent="0.3">
      <c r="A3571" t="s">
        <v>4989</v>
      </c>
      <c r="B3571">
        <v>40</v>
      </c>
      <c r="C3571">
        <v>121</v>
      </c>
      <c r="D3571">
        <v>60072596</v>
      </c>
      <c r="E3571" t="s">
        <v>699</v>
      </c>
      <c r="F3571" t="s">
        <v>6469</v>
      </c>
      <c r="G3571" t="s">
        <v>7313</v>
      </c>
      <c r="H3571">
        <v>7664</v>
      </c>
      <c r="I3571">
        <v>68</v>
      </c>
      <c r="J3571" t="s">
        <v>29</v>
      </c>
      <c r="K3571" t="s">
        <v>30</v>
      </c>
      <c r="L3571">
        <v>20000000</v>
      </c>
      <c r="M3571">
        <v>2010</v>
      </c>
      <c r="N3571">
        <v>4.4000000000000004</v>
      </c>
      <c r="O3571">
        <f>Table1[[#This Row],[gross]]-Table1[[#This Row],[budget]]</f>
        <v>40072596</v>
      </c>
    </row>
    <row r="3572" spans="1:15" x14ac:dyDescent="0.3">
      <c r="A3572" t="s">
        <v>5039</v>
      </c>
      <c r="B3572">
        <v>221</v>
      </c>
      <c r="C3572">
        <v>97</v>
      </c>
      <c r="D3572">
        <v>21371425</v>
      </c>
      <c r="E3572" t="s">
        <v>672</v>
      </c>
      <c r="F3572" t="s">
        <v>7314</v>
      </c>
      <c r="G3572" t="s">
        <v>7315</v>
      </c>
      <c r="H3572">
        <v>76199</v>
      </c>
      <c r="I3572">
        <v>944</v>
      </c>
      <c r="J3572" t="s">
        <v>29</v>
      </c>
      <c r="K3572" t="s">
        <v>30</v>
      </c>
      <c r="L3572">
        <v>10000000</v>
      </c>
      <c r="M3572">
        <v>2010</v>
      </c>
      <c r="N3572">
        <v>4.4000000000000004</v>
      </c>
      <c r="O3572">
        <f>Table1[[#This Row],[gross]]-Table1[[#This Row],[budget]]</f>
        <v>11371425</v>
      </c>
    </row>
    <row r="3573" spans="1:15" x14ac:dyDescent="0.3">
      <c r="A3573" t="s">
        <v>4432</v>
      </c>
      <c r="B3573">
        <v>76</v>
      </c>
      <c r="C3573">
        <v>98</v>
      </c>
      <c r="D3573">
        <v>61112916</v>
      </c>
      <c r="E3573" t="s">
        <v>4122</v>
      </c>
      <c r="F3573" t="s">
        <v>388</v>
      </c>
      <c r="G3573" t="s">
        <v>7316</v>
      </c>
      <c r="H3573">
        <v>14888</v>
      </c>
      <c r="I3573">
        <v>83</v>
      </c>
      <c r="J3573" t="s">
        <v>29</v>
      </c>
      <c r="K3573" t="s">
        <v>30</v>
      </c>
      <c r="L3573">
        <v>50000000</v>
      </c>
      <c r="M3573">
        <v>2006</v>
      </c>
      <c r="N3573">
        <v>4.4000000000000004</v>
      </c>
      <c r="O3573">
        <f>Table1[[#This Row],[gross]]-Table1[[#This Row],[budget]]</f>
        <v>11112916</v>
      </c>
    </row>
    <row r="3574" spans="1:15" x14ac:dyDescent="0.3">
      <c r="A3574" t="s">
        <v>4902</v>
      </c>
      <c r="B3574">
        <v>73</v>
      </c>
      <c r="C3574">
        <v>89</v>
      </c>
      <c r="D3574">
        <v>66734992</v>
      </c>
      <c r="E3574" t="s">
        <v>1493</v>
      </c>
      <c r="F3574" t="s">
        <v>3183</v>
      </c>
      <c r="G3574" t="s">
        <v>7317</v>
      </c>
      <c r="H3574">
        <v>23476</v>
      </c>
      <c r="I3574">
        <v>181</v>
      </c>
      <c r="J3574" t="s">
        <v>29</v>
      </c>
      <c r="K3574" t="s">
        <v>30</v>
      </c>
      <c r="L3574">
        <v>60000000</v>
      </c>
      <c r="M3574">
        <v>2003</v>
      </c>
      <c r="N3574">
        <v>4.4000000000000004</v>
      </c>
      <c r="O3574">
        <f>Table1[[#This Row],[gross]]-Table1[[#This Row],[budget]]</f>
        <v>6734992</v>
      </c>
    </row>
    <row r="3575" spans="1:15" x14ac:dyDescent="0.3">
      <c r="A3575" t="s">
        <v>4954</v>
      </c>
      <c r="B3575">
        <v>88</v>
      </c>
      <c r="C3575">
        <v>113</v>
      </c>
      <c r="D3575">
        <v>37911876</v>
      </c>
      <c r="E3575" t="s">
        <v>2113</v>
      </c>
      <c r="F3575" t="s">
        <v>7318</v>
      </c>
      <c r="G3575" t="s">
        <v>7319</v>
      </c>
      <c r="H3575">
        <v>19671</v>
      </c>
      <c r="I3575">
        <v>47</v>
      </c>
      <c r="J3575" t="s">
        <v>29</v>
      </c>
      <c r="K3575" t="s">
        <v>30</v>
      </c>
      <c r="L3575">
        <v>32000000</v>
      </c>
      <c r="M3575">
        <v>2011</v>
      </c>
      <c r="N3575">
        <v>4.4000000000000004</v>
      </c>
      <c r="O3575">
        <f>Table1[[#This Row],[gross]]-Table1[[#This Row],[budget]]</f>
        <v>5911876</v>
      </c>
    </row>
    <row r="3576" spans="1:15" x14ac:dyDescent="0.3">
      <c r="A3576" t="s">
        <v>5072</v>
      </c>
      <c r="B3576">
        <v>205</v>
      </c>
      <c r="C3576">
        <v>85</v>
      </c>
      <c r="D3576">
        <v>12610731</v>
      </c>
      <c r="E3576" t="s">
        <v>4075</v>
      </c>
      <c r="F3576" t="s">
        <v>7320</v>
      </c>
      <c r="G3576" t="s">
        <v>7321</v>
      </c>
      <c r="H3576">
        <v>38985</v>
      </c>
      <c r="I3576">
        <v>673</v>
      </c>
      <c r="J3576" t="s">
        <v>29</v>
      </c>
      <c r="K3576" t="s">
        <v>30</v>
      </c>
      <c r="L3576">
        <v>11000000</v>
      </c>
      <c r="M3576">
        <v>2001</v>
      </c>
      <c r="N3576">
        <v>4.4000000000000004</v>
      </c>
      <c r="O3576">
        <f>Table1[[#This Row],[gross]]-Table1[[#This Row],[budget]]</f>
        <v>1610731</v>
      </c>
    </row>
    <row r="3577" spans="1:15" x14ac:dyDescent="0.3">
      <c r="A3577" t="s">
        <v>5075</v>
      </c>
      <c r="B3577">
        <v>48</v>
      </c>
      <c r="C3577">
        <v>82</v>
      </c>
      <c r="D3577">
        <v>4142507</v>
      </c>
      <c r="E3577" t="s">
        <v>289</v>
      </c>
      <c r="F3577" t="s">
        <v>7322</v>
      </c>
      <c r="G3577" t="s">
        <v>7323</v>
      </c>
      <c r="H3577">
        <v>3665</v>
      </c>
      <c r="I3577">
        <v>81</v>
      </c>
      <c r="J3577" t="s">
        <v>29</v>
      </c>
      <c r="K3577" t="s">
        <v>30</v>
      </c>
      <c r="L3577">
        <v>3000000</v>
      </c>
      <c r="M3577">
        <v>2000</v>
      </c>
      <c r="N3577">
        <v>4.4000000000000004</v>
      </c>
      <c r="O3577">
        <f>Table1[[#This Row],[gross]]-Table1[[#This Row],[budget]]</f>
        <v>1142507</v>
      </c>
    </row>
    <row r="3578" spans="1:15" x14ac:dyDescent="0.3">
      <c r="A3578" t="s">
        <v>5068</v>
      </c>
      <c r="B3578">
        <v>75</v>
      </c>
      <c r="C3578">
        <v>92</v>
      </c>
      <c r="D3578">
        <v>13922211</v>
      </c>
      <c r="E3578" t="s">
        <v>676</v>
      </c>
      <c r="F3578" t="s">
        <v>2190</v>
      </c>
      <c r="G3578" t="s">
        <v>7324</v>
      </c>
      <c r="H3578">
        <v>18271</v>
      </c>
      <c r="I3578">
        <v>150</v>
      </c>
      <c r="J3578" t="s">
        <v>29</v>
      </c>
      <c r="K3578" t="s">
        <v>30</v>
      </c>
      <c r="L3578">
        <v>16000000</v>
      </c>
      <c r="M3578">
        <v>2004</v>
      </c>
      <c r="N3578">
        <v>4.4000000000000004</v>
      </c>
      <c r="O3578">
        <f>Table1[[#This Row],[gross]]-Table1[[#This Row],[budget]]</f>
        <v>-2077789</v>
      </c>
    </row>
    <row r="3579" spans="1:15" x14ac:dyDescent="0.3">
      <c r="A3579" t="s">
        <v>5004</v>
      </c>
      <c r="B3579">
        <v>146</v>
      </c>
      <c r="C3579">
        <v>90</v>
      </c>
      <c r="D3579">
        <v>10494494</v>
      </c>
      <c r="E3579" t="s">
        <v>1576</v>
      </c>
      <c r="F3579" t="s">
        <v>7325</v>
      </c>
      <c r="G3579" t="s">
        <v>7326</v>
      </c>
      <c r="H3579">
        <v>19586</v>
      </c>
      <c r="I3579">
        <v>109</v>
      </c>
      <c r="J3579" t="s">
        <v>29</v>
      </c>
      <c r="K3579" t="s">
        <v>30</v>
      </c>
      <c r="L3579">
        <v>18000000</v>
      </c>
      <c r="M3579">
        <v>2013</v>
      </c>
      <c r="N3579">
        <v>4.4000000000000004</v>
      </c>
      <c r="O3579">
        <f>Table1[[#This Row],[gross]]-Table1[[#This Row],[budget]]</f>
        <v>-7505506</v>
      </c>
    </row>
    <row r="3580" spans="1:15" x14ac:dyDescent="0.3">
      <c r="A3580" t="s">
        <v>2267</v>
      </c>
      <c r="B3580">
        <v>40</v>
      </c>
      <c r="C3580">
        <v>93</v>
      </c>
      <c r="D3580">
        <v>7017178</v>
      </c>
      <c r="E3580" t="s">
        <v>7327</v>
      </c>
      <c r="F3580" t="s">
        <v>7328</v>
      </c>
      <c r="G3580" t="s">
        <v>7329</v>
      </c>
      <c r="H3580">
        <v>1633</v>
      </c>
      <c r="I3580">
        <v>17</v>
      </c>
      <c r="J3580" t="s">
        <v>29</v>
      </c>
      <c r="K3580" t="s">
        <v>30</v>
      </c>
      <c r="L3580">
        <v>17500000</v>
      </c>
      <c r="M3580">
        <v>2013</v>
      </c>
      <c r="N3580">
        <v>4.4000000000000004</v>
      </c>
      <c r="O3580">
        <f>Table1[[#This Row],[gross]]-Table1[[#This Row],[budget]]</f>
        <v>-10482822</v>
      </c>
    </row>
    <row r="3581" spans="1:15" x14ac:dyDescent="0.3">
      <c r="A3581" t="s">
        <v>5063</v>
      </c>
      <c r="B3581">
        <v>47</v>
      </c>
      <c r="C3581">
        <v>101</v>
      </c>
      <c r="D3581">
        <v>38590500</v>
      </c>
      <c r="E3581" t="s">
        <v>715</v>
      </c>
      <c r="F3581" t="s">
        <v>1608</v>
      </c>
      <c r="G3581" t="s">
        <v>7330</v>
      </c>
      <c r="H3581">
        <v>17997</v>
      </c>
      <c r="I3581">
        <v>140</v>
      </c>
      <c r="J3581" t="s">
        <v>29</v>
      </c>
      <c r="K3581" t="s">
        <v>30</v>
      </c>
      <c r="L3581">
        <v>50000000</v>
      </c>
      <c r="M3581">
        <v>1994</v>
      </c>
      <c r="N3581">
        <v>4.4000000000000004</v>
      </c>
      <c r="O3581">
        <f>Table1[[#This Row],[gross]]-Table1[[#This Row],[budget]]</f>
        <v>-11409500</v>
      </c>
    </row>
    <row r="3582" spans="1:15" x14ac:dyDescent="0.3">
      <c r="A3582" t="s">
        <v>1857</v>
      </c>
      <c r="B3582">
        <v>158</v>
      </c>
      <c r="C3582">
        <v>94</v>
      </c>
      <c r="D3582">
        <v>18500966</v>
      </c>
      <c r="E3582" t="s">
        <v>4075</v>
      </c>
      <c r="F3582" t="s">
        <v>1308</v>
      </c>
      <c r="G3582" t="s">
        <v>7331</v>
      </c>
      <c r="H3582">
        <v>70341</v>
      </c>
      <c r="I3582">
        <v>830</v>
      </c>
      <c r="J3582" t="s">
        <v>29</v>
      </c>
      <c r="K3582" t="s">
        <v>30</v>
      </c>
      <c r="L3582">
        <v>30000000</v>
      </c>
      <c r="M3582">
        <v>2006</v>
      </c>
      <c r="N3582">
        <v>4.4000000000000004</v>
      </c>
      <c r="O3582">
        <f>Table1[[#This Row],[gross]]-Table1[[#This Row],[budget]]</f>
        <v>-11499034</v>
      </c>
    </row>
    <row r="3583" spans="1:15" x14ac:dyDescent="0.3">
      <c r="A3583" t="s">
        <v>2373</v>
      </c>
      <c r="B3583">
        <v>70</v>
      </c>
      <c r="C3583">
        <v>99</v>
      </c>
      <c r="D3583">
        <v>27663982</v>
      </c>
      <c r="E3583" t="s">
        <v>2263</v>
      </c>
      <c r="F3583" t="s">
        <v>425</v>
      </c>
      <c r="G3583" t="s">
        <v>7332</v>
      </c>
      <c r="H3583">
        <v>26051</v>
      </c>
      <c r="I3583">
        <v>164</v>
      </c>
      <c r="J3583" t="s">
        <v>29</v>
      </c>
      <c r="K3583" t="s">
        <v>30</v>
      </c>
      <c r="L3583">
        <v>40000000</v>
      </c>
      <c r="M3583">
        <v>1996</v>
      </c>
      <c r="N3583">
        <v>4.4000000000000004</v>
      </c>
      <c r="O3583">
        <f>Table1[[#This Row],[gross]]-Table1[[#This Row],[budget]]</f>
        <v>-12336018</v>
      </c>
    </row>
    <row r="3584" spans="1:15" x14ac:dyDescent="0.3">
      <c r="A3584" t="s">
        <v>5065</v>
      </c>
      <c r="B3584">
        <v>41</v>
      </c>
      <c r="C3584">
        <v>94</v>
      </c>
      <c r="D3584">
        <v>511920</v>
      </c>
      <c r="E3584" t="s">
        <v>7333</v>
      </c>
      <c r="F3584" t="s">
        <v>365</v>
      </c>
      <c r="G3584" t="s">
        <v>7334</v>
      </c>
      <c r="H3584">
        <v>2458</v>
      </c>
      <c r="I3584">
        <v>26</v>
      </c>
      <c r="J3584" t="s">
        <v>29</v>
      </c>
      <c r="K3584" t="s">
        <v>30</v>
      </c>
      <c r="L3584">
        <v>40000000</v>
      </c>
      <c r="M3584">
        <v>2008</v>
      </c>
      <c r="N3584">
        <v>4.4000000000000004</v>
      </c>
      <c r="O3584">
        <f>Table1[[#This Row],[gross]]-Table1[[#This Row],[budget]]</f>
        <v>-39488080</v>
      </c>
    </row>
    <row r="3585" spans="1:15" x14ac:dyDescent="0.3">
      <c r="A3585" t="s">
        <v>3463</v>
      </c>
      <c r="B3585">
        <v>62</v>
      </c>
      <c r="C3585">
        <v>104</v>
      </c>
      <c r="D3585">
        <v>6712451</v>
      </c>
      <c r="E3585" t="s">
        <v>289</v>
      </c>
      <c r="F3585" t="s">
        <v>7335</v>
      </c>
      <c r="G3585" t="s">
        <v>7336</v>
      </c>
      <c r="H3585">
        <v>4102</v>
      </c>
      <c r="I3585">
        <v>89</v>
      </c>
      <c r="J3585" t="s">
        <v>29</v>
      </c>
      <c r="K3585" t="s">
        <v>7337</v>
      </c>
      <c r="L3585">
        <v>90000000</v>
      </c>
      <c r="M3585">
        <v>2001</v>
      </c>
      <c r="N3585">
        <v>4.4000000000000004</v>
      </c>
      <c r="O3585">
        <f>Table1[[#This Row],[gross]]-Table1[[#This Row],[budget]]</f>
        <v>-83287549</v>
      </c>
    </row>
    <row r="3586" spans="1:15" x14ac:dyDescent="0.3">
      <c r="A3586" t="s">
        <v>4625</v>
      </c>
      <c r="B3586">
        <v>47</v>
      </c>
      <c r="C3586">
        <v>110</v>
      </c>
      <c r="D3586">
        <v>190562</v>
      </c>
      <c r="E3586" t="s">
        <v>7338</v>
      </c>
      <c r="F3586" t="s">
        <v>3553</v>
      </c>
      <c r="G3586" t="s">
        <v>7339</v>
      </c>
      <c r="H3586">
        <v>2508</v>
      </c>
      <c r="I3586">
        <v>24</v>
      </c>
      <c r="J3586" t="s">
        <v>29</v>
      </c>
      <c r="K3586" t="s">
        <v>200</v>
      </c>
      <c r="L3586">
        <v>90000000</v>
      </c>
      <c r="M3586">
        <v>2010</v>
      </c>
      <c r="N3586">
        <v>4.4000000000000004</v>
      </c>
      <c r="O3586">
        <f>Table1[[#This Row],[gross]]-Table1[[#This Row],[budget]]</f>
        <v>-89809438</v>
      </c>
    </row>
    <row r="3587" spans="1:15" x14ac:dyDescent="0.3">
      <c r="A3587" t="s">
        <v>3466</v>
      </c>
      <c r="B3587">
        <v>94</v>
      </c>
      <c r="C3587">
        <v>109</v>
      </c>
      <c r="D3587">
        <v>123307945</v>
      </c>
      <c r="E3587" t="s">
        <v>6056</v>
      </c>
      <c r="F3587" t="s">
        <v>5712</v>
      </c>
      <c r="G3587" t="s">
        <v>7340</v>
      </c>
      <c r="H3587">
        <v>39391</v>
      </c>
      <c r="I3587">
        <v>171</v>
      </c>
      <c r="J3587" t="s">
        <v>29</v>
      </c>
      <c r="K3587" t="s">
        <v>30</v>
      </c>
      <c r="L3587">
        <v>65000000</v>
      </c>
      <c r="M3587">
        <v>2000</v>
      </c>
      <c r="N3587">
        <v>4.3</v>
      </c>
      <c r="O3587">
        <f>Table1[[#This Row],[gross]]-Table1[[#This Row],[budget]]</f>
        <v>58307945</v>
      </c>
    </row>
    <row r="3588" spans="1:15" x14ac:dyDescent="0.3">
      <c r="A3588" t="s">
        <v>4367</v>
      </c>
      <c r="B3588">
        <v>59</v>
      </c>
      <c r="C3588">
        <v>93</v>
      </c>
      <c r="D3588">
        <v>48114556</v>
      </c>
      <c r="E3588" t="s">
        <v>3376</v>
      </c>
      <c r="F3588" t="s">
        <v>7341</v>
      </c>
      <c r="G3588" t="s">
        <v>7342</v>
      </c>
      <c r="H3588">
        <v>9380</v>
      </c>
      <c r="I3588">
        <v>91</v>
      </c>
      <c r="J3588" t="s">
        <v>29</v>
      </c>
      <c r="K3588" t="s">
        <v>30</v>
      </c>
      <c r="L3588">
        <v>26000000</v>
      </c>
      <c r="M3588">
        <v>2004</v>
      </c>
      <c r="N3588">
        <v>4.3</v>
      </c>
      <c r="O3588">
        <f>Table1[[#This Row],[gross]]-Table1[[#This Row],[budget]]</f>
        <v>22114556</v>
      </c>
    </row>
    <row r="3589" spans="1:15" x14ac:dyDescent="0.3">
      <c r="A3589" t="s">
        <v>5086</v>
      </c>
      <c r="B3589">
        <v>45</v>
      </c>
      <c r="C3589">
        <v>97</v>
      </c>
      <c r="D3589">
        <v>31179516</v>
      </c>
      <c r="E3589" t="s">
        <v>676</v>
      </c>
      <c r="F3589" t="s">
        <v>3430</v>
      </c>
      <c r="G3589" t="s">
        <v>7343</v>
      </c>
      <c r="H3589">
        <v>5928</v>
      </c>
      <c r="I3589">
        <v>49</v>
      </c>
      <c r="J3589" t="s">
        <v>29</v>
      </c>
      <c r="K3589" t="s">
        <v>30</v>
      </c>
      <c r="L3589">
        <v>12000000</v>
      </c>
      <c r="M3589">
        <v>2004</v>
      </c>
      <c r="N3589">
        <v>4.3</v>
      </c>
      <c r="O3589">
        <f>Table1[[#This Row],[gross]]-Table1[[#This Row],[budget]]</f>
        <v>19179516</v>
      </c>
    </row>
    <row r="3590" spans="1:15" x14ac:dyDescent="0.3">
      <c r="A3590" t="s">
        <v>5090</v>
      </c>
      <c r="B3590">
        <v>112</v>
      </c>
      <c r="C3590">
        <v>91</v>
      </c>
      <c r="D3590">
        <v>15935068</v>
      </c>
      <c r="E3590" t="s">
        <v>1453</v>
      </c>
      <c r="F3590" t="s">
        <v>6840</v>
      </c>
      <c r="G3590" t="s">
        <v>7344</v>
      </c>
      <c r="H3590">
        <v>19331</v>
      </c>
      <c r="I3590">
        <v>317</v>
      </c>
      <c r="J3590" t="s">
        <v>29</v>
      </c>
      <c r="K3590" t="s">
        <v>30</v>
      </c>
      <c r="L3590">
        <v>2500000</v>
      </c>
      <c r="M3590">
        <v>1993</v>
      </c>
      <c r="N3590">
        <v>4.3</v>
      </c>
      <c r="O3590">
        <f>Table1[[#This Row],[gross]]-Table1[[#This Row],[budget]]</f>
        <v>13435068</v>
      </c>
    </row>
    <row r="3591" spans="1:15" x14ac:dyDescent="0.3">
      <c r="A3591" t="s">
        <v>4554</v>
      </c>
      <c r="B3591">
        <v>180</v>
      </c>
      <c r="C3591">
        <v>94</v>
      </c>
      <c r="D3591">
        <v>8828771</v>
      </c>
      <c r="E3591" t="s">
        <v>676</v>
      </c>
      <c r="F3591" t="s">
        <v>565</v>
      </c>
      <c r="G3591" t="s">
        <v>7345</v>
      </c>
      <c r="H3591">
        <v>79146</v>
      </c>
      <c r="I3591">
        <v>352</v>
      </c>
      <c r="J3591" t="s">
        <v>29</v>
      </c>
      <c r="K3591" t="s">
        <v>30</v>
      </c>
      <c r="L3591">
        <v>6000000</v>
      </c>
      <c r="M3591">
        <v>2013</v>
      </c>
      <c r="N3591">
        <v>4.3</v>
      </c>
      <c r="O3591">
        <f>Table1[[#This Row],[gross]]-Table1[[#This Row],[budget]]</f>
        <v>2828771</v>
      </c>
    </row>
    <row r="3592" spans="1:15" x14ac:dyDescent="0.3">
      <c r="A3592" t="s">
        <v>5082</v>
      </c>
      <c r="B3592">
        <v>221</v>
      </c>
      <c r="C3592">
        <v>146</v>
      </c>
      <c r="D3592">
        <v>95328937</v>
      </c>
      <c r="E3592" t="s">
        <v>699</v>
      </c>
      <c r="F3592" t="s">
        <v>6344</v>
      </c>
      <c r="G3592" t="s">
        <v>7346</v>
      </c>
      <c r="H3592">
        <v>59581</v>
      </c>
      <c r="I3592">
        <v>293</v>
      </c>
      <c r="J3592" t="s">
        <v>29</v>
      </c>
      <c r="K3592" t="s">
        <v>30</v>
      </c>
      <c r="L3592">
        <v>100000000</v>
      </c>
      <c r="M3592">
        <v>2010</v>
      </c>
      <c r="N3592">
        <v>4.3</v>
      </c>
      <c r="O3592">
        <f>Table1[[#This Row],[gross]]-Table1[[#This Row],[budget]]</f>
        <v>-4671063</v>
      </c>
    </row>
    <row r="3593" spans="1:15" x14ac:dyDescent="0.3">
      <c r="A3593" t="s">
        <v>3694</v>
      </c>
      <c r="B3593">
        <v>45</v>
      </c>
      <c r="C3593">
        <v>83</v>
      </c>
      <c r="D3593">
        <v>7001720</v>
      </c>
      <c r="E3593" t="s">
        <v>1699</v>
      </c>
      <c r="F3593" t="s">
        <v>7347</v>
      </c>
      <c r="G3593" t="s">
        <v>7348</v>
      </c>
      <c r="H3593">
        <v>8560</v>
      </c>
      <c r="I3593">
        <v>205</v>
      </c>
      <c r="J3593" t="s">
        <v>29</v>
      </c>
      <c r="K3593" t="s">
        <v>30</v>
      </c>
      <c r="L3593">
        <v>12000000</v>
      </c>
      <c r="M3593">
        <v>2008</v>
      </c>
      <c r="N3593">
        <v>4.3</v>
      </c>
      <c r="O3593">
        <f>Table1[[#This Row],[gross]]-Table1[[#This Row],[budget]]</f>
        <v>-4998280</v>
      </c>
    </row>
    <row r="3594" spans="1:15" x14ac:dyDescent="0.3">
      <c r="A3594" t="s">
        <v>3158</v>
      </c>
      <c r="B3594">
        <v>287</v>
      </c>
      <c r="C3594">
        <v>96</v>
      </c>
      <c r="D3594">
        <v>51774002</v>
      </c>
      <c r="E3594" t="s">
        <v>3139</v>
      </c>
      <c r="F3594" t="s">
        <v>1302</v>
      </c>
      <c r="G3594" t="s">
        <v>7349</v>
      </c>
      <c r="H3594">
        <v>87745</v>
      </c>
      <c r="I3594">
        <v>331</v>
      </c>
      <c r="J3594" t="s">
        <v>29</v>
      </c>
      <c r="K3594" t="s">
        <v>30</v>
      </c>
      <c r="L3594">
        <v>57000000</v>
      </c>
      <c r="M3594">
        <v>2011</v>
      </c>
      <c r="N3594">
        <v>4.3</v>
      </c>
      <c r="O3594">
        <f>Table1[[#This Row],[gross]]-Table1[[#This Row],[budget]]</f>
        <v>-5225998</v>
      </c>
    </row>
    <row r="3595" spans="1:15" x14ac:dyDescent="0.3">
      <c r="A3595" t="s">
        <v>4816</v>
      </c>
      <c r="B3595">
        <v>78</v>
      </c>
      <c r="C3595">
        <v>98</v>
      </c>
      <c r="D3595">
        <v>58255287</v>
      </c>
      <c r="E3595" t="s">
        <v>338</v>
      </c>
      <c r="F3595" t="s">
        <v>3257</v>
      </c>
      <c r="G3595" t="s">
        <v>7350</v>
      </c>
      <c r="H3595">
        <v>39471</v>
      </c>
      <c r="I3595">
        <v>187</v>
      </c>
      <c r="J3595" t="s">
        <v>29</v>
      </c>
      <c r="K3595" t="s">
        <v>30</v>
      </c>
      <c r="L3595">
        <v>64000000</v>
      </c>
      <c r="M3595">
        <v>2006</v>
      </c>
      <c r="N3595">
        <v>4.3</v>
      </c>
      <c r="O3595">
        <f>Table1[[#This Row],[gross]]-Table1[[#This Row],[budget]]</f>
        <v>-5744713</v>
      </c>
    </row>
    <row r="3596" spans="1:15" x14ac:dyDescent="0.3">
      <c r="A3596" t="s">
        <v>4961</v>
      </c>
      <c r="B3596">
        <v>51</v>
      </c>
      <c r="C3596">
        <v>117</v>
      </c>
      <c r="D3596">
        <v>32800000</v>
      </c>
      <c r="E3596" t="s">
        <v>3824</v>
      </c>
      <c r="F3596" t="s">
        <v>3050</v>
      </c>
      <c r="G3596" t="s">
        <v>7351</v>
      </c>
      <c r="H3596">
        <v>34896</v>
      </c>
      <c r="I3596">
        <v>118</v>
      </c>
      <c r="J3596" t="s">
        <v>29</v>
      </c>
      <c r="K3596" t="s">
        <v>30</v>
      </c>
      <c r="L3596">
        <v>40000000</v>
      </c>
      <c r="M3596">
        <v>1996</v>
      </c>
      <c r="N3596">
        <v>4.3</v>
      </c>
      <c r="O3596">
        <f>Table1[[#This Row],[gross]]-Table1[[#This Row],[budget]]</f>
        <v>-7200000</v>
      </c>
    </row>
    <row r="3597" spans="1:15" x14ac:dyDescent="0.3">
      <c r="A3597" t="s">
        <v>5088</v>
      </c>
      <c r="B3597">
        <v>5</v>
      </c>
      <c r="C3597">
        <v>93</v>
      </c>
      <c r="D3597">
        <v>11784000</v>
      </c>
      <c r="E3597" t="s">
        <v>6789</v>
      </c>
      <c r="F3597" t="s">
        <v>2378</v>
      </c>
      <c r="G3597" t="s">
        <v>7352</v>
      </c>
      <c r="H3597">
        <v>6701</v>
      </c>
      <c r="I3597">
        <v>26</v>
      </c>
      <c r="J3597" t="s">
        <v>29</v>
      </c>
      <c r="K3597" t="s">
        <v>30</v>
      </c>
      <c r="L3597">
        <v>20000000</v>
      </c>
      <c r="M3597">
        <v>1994</v>
      </c>
      <c r="N3597">
        <v>4.3</v>
      </c>
      <c r="O3597">
        <f>Table1[[#This Row],[gross]]-Table1[[#This Row],[budget]]</f>
        <v>-8216000</v>
      </c>
    </row>
    <row r="3598" spans="1:15" x14ac:dyDescent="0.3">
      <c r="A3598" t="s">
        <v>5084</v>
      </c>
      <c r="B3598">
        <v>32</v>
      </c>
      <c r="C3598">
        <v>99</v>
      </c>
      <c r="D3598">
        <v>13829734</v>
      </c>
      <c r="E3598" t="s">
        <v>7353</v>
      </c>
      <c r="F3598" t="s">
        <v>2689</v>
      </c>
      <c r="G3598" t="s">
        <v>7354</v>
      </c>
      <c r="H3598">
        <v>16194</v>
      </c>
      <c r="I3598">
        <v>79</v>
      </c>
      <c r="J3598" t="s">
        <v>29</v>
      </c>
      <c r="K3598" t="s">
        <v>442</v>
      </c>
      <c r="L3598">
        <v>26000000</v>
      </c>
      <c r="M3598">
        <v>1994</v>
      </c>
      <c r="N3598">
        <v>4.3</v>
      </c>
      <c r="O3598">
        <f>Table1[[#This Row],[gross]]-Table1[[#This Row],[budget]]</f>
        <v>-12170266</v>
      </c>
    </row>
    <row r="3599" spans="1:15" x14ac:dyDescent="0.3">
      <c r="A3599" t="s">
        <v>1148</v>
      </c>
      <c r="B3599">
        <v>110</v>
      </c>
      <c r="C3599">
        <v>127</v>
      </c>
      <c r="D3599">
        <v>301305</v>
      </c>
      <c r="E3599" t="s">
        <v>555</v>
      </c>
      <c r="F3599" t="s">
        <v>7355</v>
      </c>
      <c r="G3599" t="s">
        <v>7356</v>
      </c>
      <c r="H3599">
        <v>31414</v>
      </c>
      <c r="I3599">
        <v>180</v>
      </c>
      <c r="J3599" t="s">
        <v>47</v>
      </c>
      <c r="K3599" t="s">
        <v>30</v>
      </c>
      <c r="L3599">
        <v>13000000</v>
      </c>
      <c r="M3599">
        <v>2011</v>
      </c>
      <c r="N3599">
        <v>4.3</v>
      </c>
      <c r="O3599">
        <f>Table1[[#This Row],[gross]]-Table1[[#This Row],[budget]]</f>
        <v>-12698695</v>
      </c>
    </row>
    <row r="3600" spans="1:15" x14ac:dyDescent="0.3">
      <c r="A3600" t="s">
        <v>4621</v>
      </c>
      <c r="B3600">
        <v>91</v>
      </c>
      <c r="C3600">
        <v>82</v>
      </c>
      <c r="D3600">
        <v>43575716</v>
      </c>
      <c r="E3600" t="s">
        <v>6934</v>
      </c>
      <c r="F3600" t="s">
        <v>1030</v>
      </c>
      <c r="G3600" t="s">
        <v>7357</v>
      </c>
      <c r="H3600">
        <v>10233</v>
      </c>
      <c r="I3600">
        <v>63</v>
      </c>
      <c r="J3600" t="s">
        <v>29</v>
      </c>
      <c r="K3600" t="s">
        <v>30</v>
      </c>
      <c r="L3600">
        <v>85000000</v>
      </c>
      <c r="M3600">
        <v>2010</v>
      </c>
      <c r="N3600">
        <v>4.3</v>
      </c>
      <c r="O3600">
        <f>Table1[[#This Row],[gross]]-Table1[[#This Row],[budget]]</f>
        <v>-41424284</v>
      </c>
    </row>
    <row r="3601" spans="1:15" x14ac:dyDescent="0.3">
      <c r="A3601" t="s">
        <v>2988</v>
      </c>
      <c r="B3601">
        <v>77</v>
      </c>
      <c r="C3601">
        <v>101</v>
      </c>
      <c r="D3601">
        <v>26082914</v>
      </c>
      <c r="E3601" t="s">
        <v>2374</v>
      </c>
      <c r="F3601" t="s">
        <v>7358</v>
      </c>
      <c r="G3601" t="s">
        <v>7359</v>
      </c>
      <c r="H3601">
        <v>51349</v>
      </c>
      <c r="I3601">
        <v>213</v>
      </c>
      <c r="J3601" t="s">
        <v>29</v>
      </c>
      <c r="K3601" t="s">
        <v>30</v>
      </c>
      <c r="L3601">
        <v>87000000</v>
      </c>
      <c r="M3601">
        <v>2005</v>
      </c>
      <c r="N3601">
        <v>4.3</v>
      </c>
      <c r="O3601">
        <f>Table1[[#This Row],[gross]]-Table1[[#This Row],[budget]]</f>
        <v>-60917086</v>
      </c>
    </row>
    <row r="3602" spans="1:15" x14ac:dyDescent="0.3">
      <c r="A3602" t="s">
        <v>2751</v>
      </c>
      <c r="B3602">
        <v>369</v>
      </c>
      <c r="C3602">
        <v>100</v>
      </c>
      <c r="D3602">
        <v>56114221</v>
      </c>
      <c r="E3602" t="s">
        <v>248</v>
      </c>
      <c r="F3602" t="s">
        <v>2762</v>
      </c>
      <c r="G3602" t="s">
        <v>7360</v>
      </c>
      <c r="H3602">
        <v>110486</v>
      </c>
      <c r="I3602">
        <v>695</v>
      </c>
      <c r="J3602" t="s">
        <v>29</v>
      </c>
      <c r="K3602" t="s">
        <v>30</v>
      </c>
      <c r="L3602">
        <v>120000000</v>
      </c>
      <c r="M3602">
        <v>2015</v>
      </c>
      <c r="N3602">
        <v>4.3</v>
      </c>
      <c r="O3602">
        <f>Table1[[#This Row],[gross]]-Table1[[#This Row],[budget]]</f>
        <v>-63885779</v>
      </c>
    </row>
    <row r="3603" spans="1:15" x14ac:dyDescent="0.3">
      <c r="A3603" t="s">
        <v>4827</v>
      </c>
      <c r="B3603">
        <v>225</v>
      </c>
      <c r="C3603">
        <v>83</v>
      </c>
      <c r="D3603">
        <v>53245055</v>
      </c>
      <c r="E3603" t="s">
        <v>626</v>
      </c>
      <c r="F3603" t="s">
        <v>7361</v>
      </c>
      <c r="G3603" t="s">
        <v>7362</v>
      </c>
      <c r="H3603">
        <v>30570</v>
      </c>
      <c r="I3603">
        <v>290</v>
      </c>
      <c r="J3603" t="s">
        <v>29</v>
      </c>
      <c r="K3603" t="s">
        <v>30</v>
      </c>
      <c r="L3603">
        <v>1000000</v>
      </c>
      <c r="M3603">
        <v>2012</v>
      </c>
      <c r="N3603">
        <v>4.2</v>
      </c>
      <c r="O3603">
        <f>Table1[[#This Row],[gross]]-Table1[[#This Row],[budget]]</f>
        <v>52245055</v>
      </c>
    </row>
    <row r="3604" spans="1:15" x14ac:dyDescent="0.3">
      <c r="A3604" t="s">
        <v>3463</v>
      </c>
      <c r="B3604">
        <v>131</v>
      </c>
      <c r="C3604">
        <v>102</v>
      </c>
      <c r="D3604">
        <v>79566871</v>
      </c>
      <c r="E3604" t="s">
        <v>5323</v>
      </c>
      <c r="F3604" t="s">
        <v>7363</v>
      </c>
      <c r="G3604" t="s">
        <v>7364</v>
      </c>
      <c r="H3604">
        <v>31760</v>
      </c>
      <c r="I3604">
        <v>140</v>
      </c>
      <c r="J3604" t="s">
        <v>29</v>
      </c>
      <c r="K3604" t="s">
        <v>30</v>
      </c>
      <c r="L3604">
        <v>30000000</v>
      </c>
      <c r="M3604">
        <v>2009</v>
      </c>
      <c r="N3604">
        <v>4.2</v>
      </c>
      <c r="O3604">
        <f>Table1[[#This Row],[gross]]-Table1[[#This Row],[budget]]</f>
        <v>49566871</v>
      </c>
    </row>
    <row r="3605" spans="1:15" x14ac:dyDescent="0.3">
      <c r="A3605" t="s">
        <v>5101</v>
      </c>
      <c r="B3605">
        <v>159</v>
      </c>
      <c r="C3605">
        <v>81</v>
      </c>
      <c r="D3605">
        <v>22757819</v>
      </c>
      <c r="E3605" t="s">
        <v>840</v>
      </c>
      <c r="F3605" t="s">
        <v>7365</v>
      </c>
      <c r="G3605" t="s">
        <v>7366</v>
      </c>
      <c r="H3605">
        <v>13521</v>
      </c>
      <c r="I3605">
        <v>150</v>
      </c>
      <c r="J3605" t="s">
        <v>29</v>
      </c>
      <c r="K3605" t="s">
        <v>30</v>
      </c>
      <c r="L3605">
        <v>100000</v>
      </c>
      <c r="M3605">
        <v>2015</v>
      </c>
      <c r="N3605">
        <v>4.2</v>
      </c>
      <c r="O3605">
        <f>Table1[[#This Row],[gross]]-Table1[[#This Row],[budget]]</f>
        <v>22657819</v>
      </c>
    </row>
    <row r="3606" spans="1:15" x14ac:dyDescent="0.3">
      <c r="A3606" t="s">
        <v>5098</v>
      </c>
      <c r="B3606">
        <v>41</v>
      </c>
      <c r="C3606">
        <v>97</v>
      </c>
      <c r="D3606">
        <v>1046166</v>
      </c>
      <c r="E3606" t="s">
        <v>342</v>
      </c>
      <c r="F3606" t="s">
        <v>5900</v>
      </c>
      <c r="G3606" t="s">
        <v>7367</v>
      </c>
      <c r="H3606">
        <v>2599</v>
      </c>
      <c r="I3606">
        <v>45</v>
      </c>
      <c r="J3606" t="s">
        <v>29</v>
      </c>
      <c r="K3606" t="s">
        <v>227</v>
      </c>
      <c r="L3606">
        <v>9000000</v>
      </c>
      <c r="M3606">
        <v>2005</v>
      </c>
      <c r="N3606">
        <v>4.2</v>
      </c>
      <c r="O3606">
        <f>Table1[[#This Row],[gross]]-Table1[[#This Row],[budget]]</f>
        <v>-7953834</v>
      </c>
    </row>
    <row r="3607" spans="1:15" x14ac:dyDescent="0.3">
      <c r="A3607" t="s">
        <v>4511</v>
      </c>
      <c r="B3607">
        <v>98</v>
      </c>
      <c r="C3607">
        <v>87</v>
      </c>
      <c r="D3607">
        <v>33643461</v>
      </c>
      <c r="E3607" t="s">
        <v>1669</v>
      </c>
      <c r="F3607" t="s">
        <v>490</v>
      </c>
      <c r="G3607" t="s">
        <v>7368</v>
      </c>
      <c r="H3607">
        <v>11257</v>
      </c>
      <c r="I3607">
        <v>65</v>
      </c>
      <c r="J3607" t="s">
        <v>29</v>
      </c>
      <c r="K3607" t="s">
        <v>30</v>
      </c>
      <c r="L3607">
        <v>50000000</v>
      </c>
      <c r="M3607">
        <v>2010</v>
      </c>
      <c r="N3607">
        <v>4.2</v>
      </c>
      <c r="O3607">
        <f>Table1[[#This Row],[gross]]-Table1[[#This Row],[budget]]</f>
        <v>-16356539</v>
      </c>
    </row>
    <row r="3608" spans="1:15" x14ac:dyDescent="0.3">
      <c r="A3608" t="s">
        <v>475</v>
      </c>
      <c r="B3608">
        <v>280</v>
      </c>
      <c r="C3608">
        <v>103</v>
      </c>
      <c r="D3608">
        <v>131564731</v>
      </c>
      <c r="E3608" t="s">
        <v>4712</v>
      </c>
      <c r="F3608" t="s">
        <v>7369</v>
      </c>
      <c r="G3608" t="s">
        <v>7370</v>
      </c>
      <c r="H3608">
        <v>118951</v>
      </c>
      <c r="I3608">
        <v>1382</v>
      </c>
      <c r="J3608" t="s">
        <v>29</v>
      </c>
      <c r="K3608" t="s">
        <v>30</v>
      </c>
      <c r="L3608">
        <v>150000000</v>
      </c>
      <c r="M3608">
        <v>2010</v>
      </c>
      <c r="N3608">
        <v>4.2</v>
      </c>
      <c r="O3608">
        <f>Table1[[#This Row],[gross]]-Table1[[#This Row],[budget]]</f>
        <v>-18435269</v>
      </c>
    </row>
    <row r="3609" spans="1:15" x14ac:dyDescent="0.3">
      <c r="A3609" t="s">
        <v>4721</v>
      </c>
      <c r="B3609">
        <v>63</v>
      </c>
      <c r="C3609">
        <v>83</v>
      </c>
      <c r="D3609">
        <v>11631245</v>
      </c>
      <c r="E3609" t="s">
        <v>7371</v>
      </c>
      <c r="F3609" t="s">
        <v>2003</v>
      </c>
      <c r="G3609" t="s">
        <v>7372</v>
      </c>
      <c r="H3609">
        <v>15015</v>
      </c>
      <c r="I3609">
        <v>113</v>
      </c>
      <c r="J3609" t="s">
        <v>29</v>
      </c>
      <c r="K3609" t="s">
        <v>30</v>
      </c>
      <c r="L3609">
        <v>35000000</v>
      </c>
      <c r="M3609">
        <v>2006</v>
      </c>
      <c r="N3609">
        <v>4.2</v>
      </c>
      <c r="O3609">
        <f>Table1[[#This Row],[gross]]-Table1[[#This Row],[budget]]</f>
        <v>-23368755</v>
      </c>
    </row>
    <row r="3610" spans="1:15" x14ac:dyDescent="0.3">
      <c r="A3610" t="s">
        <v>5096</v>
      </c>
      <c r="B3610">
        <v>49</v>
      </c>
      <c r="C3610">
        <v>107</v>
      </c>
      <c r="D3610">
        <v>14375181</v>
      </c>
      <c r="E3610" t="s">
        <v>7373</v>
      </c>
      <c r="F3610" t="s">
        <v>7374</v>
      </c>
      <c r="G3610" t="s">
        <v>7375</v>
      </c>
      <c r="H3610">
        <v>8692</v>
      </c>
      <c r="I3610">
        <v>126</v>
      </c>
      <c r="J3610" t="s">
        <v>29</v>
      </c>
      <c r="K3610" t="s">
        <v>30</v>
      </c>
      <c r="L3610">
        <v>51000000</v>
      </c>
      <c r="M3610">
        <v>1987</v>
      </c>
      <c r="N3610">
        <v>4.2</v>
      </c>
      <c r="O3610">
        <f>Table1[[#This Row],[gross]]-Table1[[#This Row],[budget]]</f>
        <v>-36624819</v>
      </c>
    </row>
    <row r="3611" spans="1:15" x14ac:dyDescent="0.3">
      <c r="A3611" t="s">
        <v>4761</v>
      </c>
      <c r="B3611">
        <v>113</v>
      </c>
      <c r="C3611">
        <v>102</v>
      </c>
      <c r="D3611">
        <v>1891821</v>
      </c>
      <c r="E3611" t="s">
        <v>3165</v>
      </c>
      <c r="F3611" t="s">
        <v>1285</v>
      </c>
      <c r="G3611" t="s">
        <v>7376</v>
      </c>
      <c r="H3611">
        <v>16474</v>
      </c>
      <c r="I3611">
        <v>301</v>
      </c>
      <c r="J3611" t="s">
        <v>29</v>
      </c>
      <c r="K3611" t="s">
        <v>200</v>
      </c>
      <c r="L3611">
        <v>52000000</v>
      </c>
      <c r="M3611">
        <v>2005</v>
      </c>
      <c r="N3611">
        <v>4.2</v>
      </c>
      <c r="O3611">
        <f>Table1[[#This Row],[gross]]-Table1[[#This Row],[budget]]</f>
        <v>-50108179</v>
      </c>
    </row>
    <row r="3612" spans="1:15" x14ac:dyDescent="0.3">
      <c r="A3612" t="s">
        <v>1468</v>
      </c>
      <c r="B3612">
        <v>76</v>
      </c>
      <c r="C3612">
        <v>95</v>
      </c>
      <c r="D3612">
        <v>6768055</v>
      </c>
      <c r="E3612" t="s">
        <v>5827</v>
      </c>
      <c r="F3612" t="s">
        <v>3140</v>
      </c>
      <c r="G3612" t="s">
        <v>7377</v>
      </c>
      <c r="H3612">
        <v>11148</v>
      </c>
      <c r="I3612">
        <v>229</v>
      </c>
      <c r="J3612" t="s">
        <v>29</v>
      </c>
      <c r="K3612" t="s">
        <v>200</v>
      </c>
      <c r="L3612">
        <v>57000000</v>
      </c>
      <c r="M3612">
        <v>2004</v>
      </c>
      <c r="N3612">
        <v>4.2</v>
      </c>
      <c r="O3612">
        <f>Table1[[#This Row],[gross]]-Table1[[#This Row],[budget]]</f>
        <v>-50231945</v>
      </c>
    </row>
    <row r="3613" spans="1:15" x14ac:dyDescent="0.3">
      <c r="A3613" t="s">
        <v>2758</v>
      </c>
      <c r="B3613">
        <v>156</v>
      </c>
      <c r="C3613">
        <v>99</v>
      </c>
      <c r="D3613">
        <v>18821279</v>
      </c>
      <c r="E3613" t="s">
        <v>309</v>
      </c>
      <c r="F3613" t="s">
        <v>7378</v>
      </c>
      <c r="G3613" t="s">
        <v>7379</v>
      </c>
      <c r="H3613">
        <v>44891</v>
      </c>
      <c r="I3613">
        <v>202</v>
      </c>
      <c r="J3613" t="s">
        <v>29</v>
      </c>
      <c r="K3613" t="s">
        <v>30</v>
      </c>
      <c r="L3613">
        <v>70000000</v>
      </c>
      <c r="M3613">
        <v>2014</v>
      </c>
      <c r="N3613">
        <v>4.2</v>
      </c>
      <c r="O3613">
        <f>Table1[[#This Row],[gross]]-Table1[[#This Row],[budget]]</f>
        <v>-51178721</v>
      </c>
    </row>
    <row r="3614" spans="1:15" x14ac:dyDescent="0.3">
      <c r="A3614" t="s">
        <v>3511</v>
      </c>
      <c r="B3614">
        <v>159</v>
      </c>
      <c r="C3614">
        <v>116</v>
      </c>
      <c r="D3614">
        <v>5851188</v>
      </c>
      <c r="E3614" t="s">
        <v>1366</v>
      </c>
      <c r="F3614" t="s">
        <v>1006</v>
      </c>
      <c r="G3614" t="s">
        <v>7380</v>
      </c>
      <c r="H3614">
        <v>31124</v>
      </c>
      <c r="I3614">
        <v>313</v>
      </c>
      <c r="J3614" t="s">
        <v>29</v>
      </c>
      <c r="K3614" t="s">
        <v>200</v>
      </c>
      <c r="L3614">
        <v>70000000</v>
      </c>
      <c r="M3614">
        <v>2006</v>
      </c>
      <c r="N3614">
        <v>4.2</v>
      </c>
      <c r="O3614">
        <f>Table1[[#This Row],[gross]]-Table1[[#This Row],[budget]]</f>
        <v>-64148812</v>
      </c>
    </row>
    <row r="3615" spans="1:15" x14ac:dyDescent="0.3">
      <c r="A3615" t="s">
        <v>5103</v>
      </c>
      <c r="B3615">
        <v>362</v>
      </c>
      <c r="C3615">
        <v>129</v>
      </c>
      <c r="D3615">
        <v>166147885</v>
      </c>
      <c r="E3615" t="s">
        <v>588</v>
      </c>
      <c r="F3615" t="s">
        <v>1912</v>
      </c>
      <c r="G3615" t="s">
        <v>7381</v>
      </c>
      <c r="H3615">
        <v>220020</v>
      </c>
      <c r="I3615">
        <v>1360</v>
      </c>
      <c r="J3615" t="s">
        <v>29</v>
      </c>
      <c r="K3615" t="s">
        <v>30</v>
      </c>
      <c r="L3615">
        <v>40000000</v>
      </c>
      <c r="M3615">
        <v>2015</v>
      </c>
      <c r="N3615">
        <v>4.0999999999999996</v>
      </c>
      <c r="O3615">
        <f>Table1[[#This Row],[gross]]-Table1[[#This Row],[budget]]</f>
        <v>126147885</v>
      </c>
    </row>
    <row r="3616" spans="1:15" x14ac:dyDescent="0.3">
      <c r="A3616" t="s">
        <v>1655</v>
      </c>
      <c r="B3616">
        <v>93</v>
      </c>
      <c r="C3616">
        <v>84</v>
      </c>
      <c r="D3616">
        <v>111760631</v>
      </c>
      <c r="E3616" t="s">
        <v>5827</v>
      </c>
      <c r="F3616" t="s">
        <v>503</v>
      </c>
      <c r="G3616" t="s">
        <v>7382</v>
      </c>
      <c r="H3616">
        <v>40227</v>
      </c>
      <c r="I3616">
        <v>188</v>
      </c>
      <c r="J3616" t="s">
        <v>29</v>
      </c>
      <c r="K3616" t="s">
        <v>30</v>
      </c>
      <c r="L3616">
        <v>38000000</v>
      </c>
      <c r="M3616">
        <v>2003</v>
      </c>
      <c r="N3616">
        <v>4.0999999999999996</v>
      </c>
      <c r="O3616">
        <f>Table1[[#This Row],[gross]]-Table1[[#This Row],[budget]]</f>
        <v>73760631</v>
      </c>
    </row>
    <row r="3617" spans="1:15" x14ac:dyDescent="0.3">
      <c r="A3617" t="s">
        <v>4989</v>
      </c>
      <c r="B3617">
        <v>36</v>
      </c>
      <c r="C3617">
        <v>113</v>
      </c>
      <c r="D3617">
        <v>51697449</v>
      </c>
      <c r="E3617" t="s">
        <v>73</v>
      </c>
      <c r="F3617" t="s">
        <v>7383</v>
      </c>
      <c r="G3617" t="s">
        <v>7384</v>
      </c>
      <c r="H3617">
        <v>8346</v>
      </c>
      <c r="I3617">
        <v>59</v>
      </c>
      <c r="J3617" t="s">
        <v>29</v>
      </c>
      <c r="K3617" t="s">
        <v>30</v>
      </c>
      <c r="L3617">
        <v>13000000</v>
      </c>
      <c r="M3617">
        <v>2009</v>
      </c>
      <c r="N3617">
        <v>4.0999999999999996</v>
      </c>
      <c r="O3617">
        <f>Table1[[#This Row],[gross]]-Table1[[#This Row],[budget]]</f>
        <v>38697449</v>
      </c>
    </row>
    <row r="3618" spans="1:15" x14ac:dyDescent="0.3">
      <c r="A3618" t="s">
        <v>4923</v>
      </c>
      <c r="B3618">
        <v>140</v>
      </c>
      <c r="C3618">
        <v>89</v>
      </c>
      <c r="D3618">
        <v>46363118</v>
      </c>
      <c r="E3618" t="s">
        <v>4875</v>
      </c>
      <c r="F3618" t="s">
        <v>7385</v>
      </c>
      <c r="G3618" t="s">
        <v>7386</v>
      </c>
      <c r="H3618">
        <v>25960</v>
      </c>
      <c r="I3618">
        <v>389</v>
      </c>
      <c r="J3618" t="s">
        <v>29</v>
      </c>
      <c r="K3618" t="s">
        <v>30</v>
      </c>
      <c r="L3618">
        <v>20000000</v>
      </c>
      <c r="M3618">
        <v>2005</v>
      </c>
      <c r="N3618">
        <v>4.0999999999999996</v>
      </c>
      <c r="O3618">
        <f>Table1[[#This Row],[gross]]-Table1[[#This Row],[budget]]</f>
        <v>26363118</v>
      </c>
    </row>
    <row r="3619" spans="1:15" x14ac:dyDescent="0.3">
      <c r="A3619" t="s">
        <v>5105</v>
      </c>
      <c r="B3619">
        <v>70</v>
      </c>
      <c r="C3619">
        <v>110</v>
      </c>
      <c r="D3619">
        <v>97360069</v>
      </c>
      <c r="E3619" t="s">
        <v>5827</v>
      </c>
      <c r="F3619" t="s">
        <v>167</v>
      </c>
      <c r="G3619" t="s">
        <v>7387</v>
      </c>
      <c r="H3619">
        <v>36491</v>
      </c>
      <c r="I3619">
        <v>231</v>
      </c>
      <c r="J3619" t="s">
        <v>29</v>
      </c>
      <c r="K3619" t="s">
        <v>30</v>
      </c>
      <c r="L3619">
        <v>75000000</v>
      </c>
      <c r="M3619">
        <v>1999</v>
      </c>
      <c r="N3619">
        <v>4.0999999999999996</v>
      </c>
      <c r="O3619">
        <f>Table1[[#This Row],[gross]]-Table1[[#This Row],[budget]]</f>
        <v>22360069</v>
      </c>
    </row>
    <row r="3620" spans="1:15" x14ac:dyDescent="0.3">
      <c r="A3620" t="s">
        <v>2250</v>
      </c>
      <c r="B3620">
        <v>83</v>
      </c>
      <c r="C3620">
        <v>106</v>
      </c>
      <c r="D3620">
        <v>28873374</v>
      </c>
      <c r="E3620" t="s">
        <v>232</v>
      </c>
      <c r="F3620" t="s">
        <v>7388</v>
      </c>
      <c r="G3620" t="s">
        <v>7389</v>
      </c>
      <c r="H3620">
        <v>22161</v>
      </c>
      <c r="I3620">
        <v>68</v>
      </c>
      <c r="J3620" t="s">
        <v>29</v>
      </c>
      <c r="K3620" t="s">
        <v>30</v>
      </c>
      <c r="L3620">
        <v>10000000</v>
      </c>
      <c r="M3620">
        <v>2013</v>
      </c>
      <c r="N3620">
        <v>4.0999999999999996</v>
      </c>
      <c r="O3620">
        <f>Table1[[#This Row],[gross]]-Table1[[#This Row],[budget]]</f>
        <v>18873374</v>
      </c>
    </row>
    <row r="3621" spans="1:15" x14ac:dyDescent="0.3">
      <c r="A3621" t="s">
        <v>5122</v>
      </c>
      <c r="B3621">
        <v>151</v>
      </c>
      <c r="C3621">
        <v>94</v>
      </c>
      <c r="D3621">
        <v>30259652</v>
      </c>
      <c r="E3621" t="s">
        <v>4589</v>
      </c>
      <c r="F3621" t="s">
        <v>841</v>
      </c>
      <c r="G3621" t="s">
        <v>7390</v>
      </c>
      <c r="H3621">
        <v>26905</v>
      </c>
      <c r="I3621">
        <v>614</v>
      </c>
      <c r="J3621" t="s">
        <v>29</v>
      </c>
      <c r="K3621" t="s">
        <v>30</v>
      </c>
      <c r="L3621">
        <v>15000000</v>
      </c>
      <c r="M3621">
        <v>2002</v>
      </c>
      <c r="N3621">
        <v>4.0999999999999996</v>
      </c>
      <c r="O3621">
        <f>Table1[[#This Row],[gross]]-Table1[[#This Row],[budget]]</f>
        <v>15259652</v>
      </c>
    </row>
    <row r="3622" spans="1:15" x14ac:dyDescent="0.3">
      <c r="A3622" t="s">
        <v>5113</v>
      </c>
      <c r="B3622">
        <v>108</v>
      </c>
      <c r="C3622">
        <v>97</v>
      </c>
      <c r="D3622">
        <v>21468807</v>
      </c>
      <c r="E3622" t="s">
        <v>211</v>
      </c>
      <c r="F3622" t="s">
        <v>4781</v>
      </c>
      <c r="G3622" t="s">
        <v>7391</v>
      </c>
      <c r="H3622">
        <v>13048</v>
      </c>
      <c r="I3622">
        <v>227</v>
      </c>
      <c r="J3622" t="s">
        <v>29</v>
      </c>
      <c r="K3622" t="s">
        <v>30</v>
      </c>
      <c r="L3622">
        <v>14000000</v>
      </c>
      <c r="M3622">
        <v>2000</v>
      </c>
      <c r="N3622">
        <v>4.0999999999999996</v>
      </c>
      <c r="O3622">
        <f>Table1[[#This Row],[gross]]-Table1[[#This Row],[budget]]</f>
        <v>7468807</v>
      </c>
    </row>
    <row r="3623" spans="1:15" x14ac:dyDescent="0.3">
      <c r="A3623" t="s">
        <v>5115</v>
      </c>
      <c r="B3623">
        <v>8</v>
      </c>
      <c r="C3623">
        <v>88</v>
      </c>
      <c r="D3623">
        <v>721</v>
      </c>
      <c r="E3623" t="s">
        <v>4219</v>
      </c>
      <c r="F3623" t="s">
        <v>3468</v>
      </c>
      <c r="G3623" t="s">
        <v>7392</v>
      </c>
      <c r="H3623">
        <v>783</v>
      </c>
      <c r="I3623">
        <v>12</v>
      </c>
      <c r="J3623" t="s">
        <v>29</v>
      </c>
      <c r="K3623" t="s">
        <v>227</v>
      </c>
      <c r="L3623">
        <v>1000000</v>
      </c>
      <c r="M3623">
        <v>2006</v>
      </c>
      <c r="N3623">
        <v>4.0999999999999996</v>
      </c>
      <c r="O3623">
        <f>Table1[[#This Row],[gross]]-Table1[[#This Row],[budget]]</f>
        <v>-999279</v>
      </c>
    </row>
    <row r="3624" spans="1:15" x14ac:dyDescent="0.3">
      <c r="A3624" t="s">
        <v>5128</v>
      </c>
      <c r="B3624">
        <v>63</v>
      </c>
      <c r="C3624">
        <v>88</v>
      </c>
      <c r="D3624">
        <v>143000</v>
      </c>
      <c r="E3624" t="s">
        <v>840</v>
      </c>
      <c r="F3624" t="s">
        <v>7393</v>
      </c>
      <c r="G3624" t="s">
        <v>7394</v>
      </c>
      <c r="H3624">
        <v>4122</v>
      </c>
      <c r="I3624">
        <v>48</v>
      </c>
      <c r="J3624" t="s">
        <v>29</v>
      </c>
      <c r="K3624" t="s">
        <v>30</v>
      </c>
      <c r="L3624">
        <v>5000000</v>
      </c>
      <c r="M3624">
        <v>2009</v>
      </c>
      <c r="N3624">
        <v>4.0999999999999996</v>
      </c>
      <c r="O3624">
        <f>Table1[[#This Row],[gross]]-Table1[[#This Row],[budget]]</f>
        <v>-4857000</v>
      </c>
    </row>
    <row r="3625" spans="1:15" x14ac:dyDescent="0.3">
      <c r="A3625" t="s">
        <v>5117</v>
      </c>
      <c r="B3625">
        <v>23</v>
      </c>
      <c r="C3625">
        <v>95</v>
      </c>
      <c r="D3625">
        <v>4006906</v>
      </c>
      <c r="E3625" t="s">
        <v>338</v>
      </c>
      <c r="F3625" t="s">
        <v>3723</v>
      </c>
      <c r="G3625" t="s">
        <v>7395</v>
      </c>
      <c r="H3625">
        <v>3229</v>
      </c>
      <c r="I3625">
        <v>20</v>
      </c>
      <c r="J3625" t="s">
        <v>29</v>
      </c>
      <c r="K3625" t="s">
        <v>30</v>
      </c>
      <c r="L3625">
        <v>15000000</v>
      </c>
      <c r="M3625">
        <v>2005</v>
      </c>
      <c r="N3625">
        <v>4.0999999999999996</v>
      </c>
      <c r="O3625">
        <f>Table1[[#This Row],[gross]]-Table1[[#This Row],[budget]]</f>
        <v>-10993094</v>
      </c>
    </row>
    <row r="3626" spans="1:15" x14ac:dyDescent="0.3">
      <c r="A3626" t="s">
        <v>5131</v>
      </c>
      <c r="B3626">
        <v>46</v>
      </c>
      <c r="C3626">
        <v>85</v>
      </c>
      <c r="D3626">
        <v>4356743</v>
      </c>
      <c r="E3626" t="s">
        <v>4368</v>
      </c>
      <c r="F3626" t="s">
        <v>4042</v>
      </c>
      <c r="G3626" t="s">
        <v>7396</v>
      </c>
      <c r="H3626">
        <v>3662</v>
      </c>
      <c r="I3626">
        <v>79</v>
      </c>
      <c r="J3626" t="s">
        <v>29</v>
      </c>
      <c r="K3626" t="s">
        <v>30</v>
      </c>
      <c r="L3626">
        <v>16000000</v>
      </c>
      <c r="M3626">
        <v>2001</v>
      </c>
      <c r="N3626">
        <v>4.0999999999999996</v>
      </c>
      <c r="O3626">
        <f>Table1[[#This Row],[gross]]-Table1[[#This Row],[budget]]</f>
        <v>-11643257</v>
      </c>
    </row>
    <row r="3627" spans="1:15" x14ac:dyDescent="0.3">
      <c r="A3627" t="s">
        <v>5133</v>
      </c>
      <c r="B3627">
        <v>145</v>
      </c>
      <c r="C3627">
        <v>83</v>
      </c>
      <c r="D3627">
        <v>4930798</v>
      </c>
      <c r="E3627" t="s">
        <v>840</v>
      </c>
      <c r="F3627" t="s">
        <v>7397</v>
      </c>
      <c r="G3627" t="s">
        <v>7398</v>
      </c>
      <c r="H3627">
        <v>16268</v>
      </c>
      <c r="I3627">
        <v>108</v>
      </c>
      <c r="J3627" t="s">
        <v>29</v>
      </c>
      <c r="K3627" t="s">
        <v>30</v>
      </c>
      <c r="L3627">
        <v>17000000</v>
      </c>
      <c r="M3627">
        <v>2012</v>
      </c>
      <c r="N3627">
        <v>4.0999999999999996</v>
      </c>
      <c r="O3627">
        <f>Table1[[#This Row],[gross]]-Table1[[#This Row],[budget]]</f>
        <v>-12069202</v>
      </c>
    </row>
    <row r="3628" spans="1:15" x14ac:dyDescent="0.3">
      <c r="A3628" t="s">
        <v>5135</v>
      </c>
      <c r="B3628">
        <v>75</v>
      </c>
      <c r="C3628">
        <v>83</v>
      </c>
      <c r="D3628">
        <v>10431220</v>
      </c>
      <c r="E3628" t="s">
        <v>105</v>
      </c>
      <c r="F3628" t="s">
        <v>6469</v>
      </c>
      <c r="G3628" t="s">
        <v>7399</v>
      </c>
      <c r="H3628">
        <v>24216</v>
      </c>
      <c r="I3628">
        <v>162</v>
      </c>
      <c r="J3628" t="s">
        <v>29</v>
      </c>
      <c r="K3628" t="s">
        <v>30</v>
      </c>
      <c r="L3628">
        <v>24000000</v>
      </c>
      <c r="M3628">
        <v>1999</v>
      </c>
      <c r="N3628">
        <v>4.0999999999999996</v>
      </c>
      <c r="O3628">
        <f>Table1[[#This Row],[gross]]-Table1[[#This Row],[budget]]</f>
        <v>-13568780</v>
      </c>
    </row>
    <row r="3629" spans="1:15" x14ac:dyDescent="0.3">
      <c r="A3629" t="s">
        <v>5115</v>
      </c>
      <c r="B3629">
        <v>18</v>
      </c>
      <c r="C3629">
        <v>104</v>
      </c>
      <c r="D3629">
        <v>5974653</v>
      </c>
      <c r="E3629" t="s">
        <v>693</v>
      </c>
      <c r="F3629" t="s">
        <v>249</v>
      </c>
      <c r="G3629" t="s">
        <v>7400</v>
      </c>
      <c r="H3629">
        <v>2253</v>
      </c>
      <c r="I3629">
        <v>111</v>
      </c>
      <c r="J3629" t="s">
        <v>29</v>
      </c>
      <c r="K3629" t="s">
        <v>30</v>
      </c>
      <c r="L3629">
        <v>22000000</v>
      </c>
      <c r="M3629">
        <v>2001</v>
      </c>
      <c r="N3629">
        <v>4.0999999999999996</v>
      </c>
      <c r="O3629">
        <f>Table1[[#This Row],[gross]]-Table1[[#This Row],[budget]]</f>
        <v>-16025347</v>
      </c>
    </row>
    <row r="3630" spans="1:15" x14ac:dyDescent="0.3">
      <c r="A3630" t="s">
        <v>5110</v>
      </c>
      <c r="B3630">
        <v>85</v>
      </c>
      <c r="C3630">
        <v>100</v>
      </c>
      <c r="D3630">
        <v>11576087</v>
      </c>
      <c r="E3630" t="s">
        <v>248</v>
      </c>
      <c r="F3630" t="s">
        <v>7401</v>
      </c>
      <c r="G3630" t="s">
        <v>7402</v>
      </c>
      <c r="H3630">
        <v>14747</v>
      </c>
      <c r="I3630">
        <v>338</v>
      </c>
      <c r="J3630" t="s">
        <v>29</v>
      </c>
      <c r="K3630" t="s">
        <v>30</v>
      </c>
      <c r="L3630">
        <v>30000000</v>
      </c>
      <c r="M3630">
        <v>1999</v>
      </c>
      <c r="N3630">
        <v>4.0999999999999996</v>
      </c>
      <c r="O3630">
        <f>Table1[[#This Row],[gross]]-Table1[[#This Row],[budget]]</f>
        <v>-18423913</v>
      </c>
    </row>
    <row r="3631" spans="1:15" x14ac:dyDescent="0.3">
      <c r="A3631" t="s">
        <v>5119</v>
      </c>
      <c r="B3631">
        <v>31</v>
      </c>
      <c r="C3631">
        <v>95</v>
      </c>
      <c r="D3631">
        <v>5654777</v>
      </c>
      <c r="E3631" t="s">
        <v>3713</v>
      </c>
      <c r="F3631" t="s">
        <v>7403</v>
      </c>
      <c r="G3631" t="s">
        <v>7404</v>
      </c>
      <c r="H3631">
        <v>4875</v>
      </c>
      <c r="I3631">
        <v>26</v>
      </c>
      <c r="J3631" t="s">
        <v>29</v>
      </c>
      <c r="K3631" t="s">
        <v>30</v>
      </c>
      <c r="L3631">
        <v>25000000</v>
      </c>
      <c r="M3631">
        <v>2005</v>
      </c>
      <c r="N3631">
        <v>4.0999999999999996</v>
      </c>
      <c r="O3631">
        <f>Table1[[#This Row],[gross]]-Table1[[#This Row],[budget]]</f>
        <v>-19345223</v>
      </c>
    </row>
    <row r="3632" spans="1:15" x14ac:dyDescent="0.3">
      <c r="A3632" t="s">
        <v>5125</v>
      </c>
      <c r="B3632">
        <v>49</v>
      </c>
      <c r="C3632">
        <v>92</v>
      </c>
      <c r="D3632">
        <v>26000610</v>
      </c>
      <c r="E3632" t="s">
        <v>296</v>
      </c>
      <c r="F3632" t="s">
        <v>44</v>
      </c>
      <c r="G3632" t="s">
        <v>7405</v>
      </c>
      <c r="H3632">
        <v>16611</v>
      </c>
      <c r="I3632">
        <v>197</v>
      </c>
      <c r="J3632" t="s">
        <v>29</v>
      </c>
      <c r="K3632" t="s">
        <v>30</v>
      </c>
      <c r="L3632">
        <v>76000000</v>
      </c>
      <c r="M3632">
        <v>2000</v>
      </c>
      <c r="N3632">
        <v>4.0999999999999996</v>
      </c>
      <c r="O3632">
        <f>Table1[[#This Row],[gross]]-Table1[[#This Row],[budget]]</f>
        <v>-49999390</v>
      </c>
    </row>
    <row r="3633" spans="1:15" x14ac:dyDescent="0.3">
      <c r="A3633" t="s">
        <v>5142</v>
      </c>
      <c r="B3633">
        <v>160</v>
      </c>
      <c r="C3633">
        <v>90</v>
      </c>
      <c r="D3633">
        <v>26421314</v>
      </c>
      <c r="E3633" t="s">
        <v>7406</v>
      </c>
      <c r="F3633" t="s">
        <v>7407</v>
      </c>
      <c r="G3633" t="s">
        <v>7408</v>
      </c>
      <c r="H3633">
        <v>28964</v>
      </c>
      <c r="I3633">
        <v>457</v>
      </c>
      <c r="J3633" t="s">
        <v>29</v>
      </c>
      <c r="K3633" t="s">
        <v>30</v>
      </c>
      <c r="L3633">
        <v>15000000</v>
      </c>
      <c r="M3633">
        <v>2000</v>
      </c>
      <c r="N3633">
        <v>4</v>
      </c>
      <c r="O3633">
        <f>Table1[[#This Row],[gross]]-Table1[[#This Row],[budget]]</f>
        <v>11421314</v>
      </c>
    </row>
    <row r="3634" spans="1:15" x14ac:dyDescent="0.3">
      <c r="A3634" t="s">
        <v>5139</v>
      </c>
      <c r="B3634">
        <v>161</v>
      </c>
      <c r="C3634">
        <v>93</v>
      </c>
      <c r="D3634">
        <v>15152879</v>
      </c>
      <c r="E3634" t="s">
        <v>3732</v>
      </c>
      <c r="F3634" t="s">
        <v>4372</v>
      </c>
      <c r="G3634" t="s">
        <v>7409</v>
      </c>
      <c r="H3634">
        <v>13506</v>
      </c>
      <c r="I3634">
        <v>68</v>
      </c>
      <c r="J3634" t="s">
        <v>29</v>
      </c>
      <c r="K3634" t="s">
        <v>241</v>
      </c>
      <c r="L3634">
        <v>5000000</v>
      </c>
      <c r="M3634">
        <v>2013</v>
      </c>
      <c r="N3634">
        <v>4</v>
      </c>
      <c r="O3634">
        <f>Table1[[#This Row],[gross]]-Table1[[#This Row],[budget]]</f>
        <v>10152879</v>
      </c>
    </row>
    <row r="3635" spans="1:15" x14ac:dyDescent="0.3">
      <c r="A3635" t="s">
        <v>5144</v>
      </c>
      <c r="B3635">
        <v>137</v>
      </c>
      <c r="C3635">
        <v>89</v>
      </c>
      <c r="D3635">
        <v>15818967</v>
      </c>
      <c r="E3635" t="s">
        <v>2463</v>
      </c>
      <c r="F3635" t="s">
        <v>5351</v>
      </c>
      <c r="G3635" t="s">
        <v>7410</v>
      </c>
      <c r="H3635">
        <v>13913</v>
      </c>
      <c r="I3635">
        <v>120</v>
      </c>
      <c r="J3635" t="s">
        <v>29</v>
      </c>
      <c r="K3635" t="s">
        <v>30</v>
      </c>
      <c r="L3635">
        <v>7000000</v>
      </c>
      <c r="M3635">
        <v>2014</v>
      </c>
      <c r="N3635">
        <v>4</v>
      </c>
      <c r="O3635">
        <f>Table1[[#This Row],[gross]]-Table1[[#This Row],[budget]]</f>
        <v>8818967</v>
      </c>
    </row>
    <row r="3636" spans="1:15" x14ac:dyDescent="0.3">
      <c r="A3636" t="s">
        <v>5093</v>
      </c>
      <c r="B3636">
        <v>22</v>
      </c>
      <c r="C3636">
        <v>82</v>
      </c>
      <c r="D3636">
        <v>9821335</v>
      </c>
      <c r="E3636" t="s">
        <v>676</v>
      </c>
      <c r="F3636" t="s">
        <v>2190</v>
      </c>
      <c r="G3636" t="s">
        <v>7411</v>
      </c>
      <c r="H3636">
        <v>1415</v>
      </c>
      <c r="I3636">
        <v>10</v>
      </c>
      <c r="J3636" t="s">
        <v>29</v>
      </c>
      <c r="K3636" t="s">
        <v>30</v>
      </c>
      <c r="L3636">
        <v>6000000</v>
      </c>
      <c r="M3636">
        <v>2000</v>
      </c>
      <c r="N3636">
        <v>4</v>
      </c>
      <c r="O3636">
        <f>Table1[[#This Row],[gross]]-Table1[[#This Row],[budget]]</f>
        <v>3821335</v>
      </c>
    </row>
    <row r="3637" spans="1:15" x14ac:dyDescent="0.3">
      <c r="A3637" t="s">
        <v>4439</v>
      </c>
      <c r="B3637">
        <v>231</v>
      </c>
      <c r="C3637">
        <v>90</v>
      </c>
      <c r="D3637">
        <v>18860403</v>
      </c>
      <c r="E3637" t="s">
        <v>840</v>
      </c>
      <c r="F3637" t="s">
        <v>7412</v>
      </c>
      <c r="G3637" t="s">
        <v>7413</v>
      </c>
      <c r="H3637">
        <v>20823</v>
      </c>
      <c r="I3637">
        <v>130</v>
      </c>
      <c r="J3637" t="s">
        <v>29</v>
      </c>
      <c r="K3637" t="s">
        <v>30</v>
      </c>
      <c r="L3637">
        <v>25000000</v>
      </c>
      <c r="M3637">
        <v>2011</v>
      </c>
      <c r="N3637">
        <v>4</v>
      </c>
      <c r="O3637">
        <f>Table1[[#This Row],[gross]]-Table1[[#This Row],[budget]]</f>
        <v>-6139597</v>
      </c>
    </row>
    <row r="3638" spans="1:15" x14ac:dyDescent="0.3">
      <c r="A3638" t="s">
        <v>5147</v>
      </c>
      <c r="B3638">
        <v>43</v>
      </c>
      <c r="C3638">
        <v>88</v>
      </c>
      <c r="D3638">
        <v>16988996</v>
      </c>
      <c r="E3638" t="s">
        <v>7414</v>
      </c>
      <c r="F3638" t="s">
        <v>1550</v>
      </c>
      <c r="G3638" t="s">
        <v>7415</v>
      </c>
      <c r="H3638">
        <v>3875</v>
      </c>
      <c r="I3638">
        <v>75</v>
      </c>
      <c r="J3638" t="s">
        <v>29</v>
      </c>
      <c r="K3638" t="s">
        <v>30</v>
      </c>
      <c r="L3638">
        <v>35000000</v>
      </c>
      <c r="M3638">
        <v>2002</v>
      </c>
      <c r="N3638">
        <v>4</v>
      </c>
      <c r="O3638">
        <f>Table1[[#This Row],[gross]]-Table1[[#This Row],[budget]]</f>
        <v>-18011004</v>
      </c>
    </row>
    <row r="3639" spans="1:15" x14ac:dyDescent="0.3">
      <c r="A3639" t="s">
        <v>5149</v>
      </c>
      <c r="B3639">
        <v>86</v>
      </c>
      <c r="C3639">
        <v>84</v>
      </c>
      <c r="D3639">
        <v>21176322</v>
      </c>
      <c r="E3639" t="s">
        <v>2113</v>
      </c>
      <c r="F3639" t="s">
        <v>6226</v>
      </c>
      <c r="G3639" t="s">
        <v>7416</v>
      </c>
      <c r="H3639">
        <v>23747</v>
      </c>
      <c r="I3639">
        <v>207</v>
      </c>
      <c r="J3639" t="s">
        <v>29</v>
      </c>
      <c r="K3639" t="s">
        <v>30</v>
      </c>
      <c r="L3639">
        <v>40000000</v>
      </c>
      <c r="M3639">
        <v>2004</v>
      </c>
      <c r="N3639">
        <v>4</v>
      </c>
      <c r="O3639">
        <f>Table1[[#This Row],[gross]]-Table1[[#This Row],[budget]]</f>
        <v>-18823678</v>
      </c>
    </row>
    <row r="3640" spans="1:15" x14ac:dyDescent="0.3">
      <c r="A3640" t="s">
        <v>5137</v>
      </c>
      <c r="B3640">
        <v>36</v>
      </c>
      <c r="C3640">
        <v>104</v>
      </c>
      <c r="D3640">
        <v>20915465</v>
      </c>
      <c r="E3640" t="s">
        <v>6805</v>
      </c>
      <c r="F3640" t="s">
        <v>1644</v>
      </c>
      <c r="G3640" t="s">
        <v>7417</v>
      </c>
      <c r="H3640">
        <v>38203</v>
      </c>
      <c r="I3640">
        <v>290</v>
      </c>
      <c r="J3640" t="s">
        <v>29</v>
      </c>
      <c r="K3640" t="s">
        <v>200</v>
      </c>
      <c r="L3640">
        <v>42000000</v>
      </c>
      <c r="M3640">
        <v>1993</v>
      </c>
      <c r="N3640">
        <v>4</v>
      </c>
      <c r="O3640">
        <f>Table1[[#This Row],[gross]]-Table1[[#This Row],[budget]]</f>
        <v>-21084535</v>
      </c>
    </row>
    <row r="3641" spans="1:15" x14ac:dyDescent="0.3">
      <c r="A3641" t="s">
        <v>5160</v>
      </c>
      <c r="B3641">
        <v>146</v>
      </c>
      <c r="C3641">
        <v>89</v>
      </c>
      <c r="D3641">
        <v>43818159</v>
      </c>
      <c r="E3641" t="s">
        <v>2463</v>
      </c>
      <c r="F3641" t="s">
        <v>1740</v>
      </c>
      <c r="G3641" t="s">
        <v>7418</v>
      </c>
      <c r="H3641">
        <v>27664</v>
      </c>
      <c r="I3641">
        <v>260</v>
      </c>
      <c r="J3641" t="s">
        <v>29</v>
      </c>
      <c r="K3641" t="s">
        <v>30</v>
      </c>
      <c r="L3641">
        <v>20000000</v>
      </c>
      <c r="M3641">
        <v>2008</v>
      </c>
      <c r="N3641">
        <v>3.9</v>
      </c>
      <c r="O3641">
        <f>Table1[[#This Row],[gross]]-Table1[[#This Row],[budget]]</f>
        <v>23818159</v>
      </c>
    </row>
    <row r="3642" spans="1:15" x14ac:dyDescent="0.3">
      <c r="A3642" t="s">
        <v>5156</v>
      </c>
      <c r="B3642">
        <v>19</v>
      </c>
      <c r="C3642">
        <v>93</v>
      </c>
      <c r="D3642">
        <v>10305534</v>
      </c>
      <c r="E3642" t="s">
        <v>676</v>
      </c>
      <c r="F3642" t="s">
        <v>7419</v>
      </c>
      <c r="G3642" t="s">
        <v>7420</v>
      </c>
      <c r="H3642">
        <v>1721</v>
      </c>
      <c r="I3642">
        <v>38</v>
      </c>
      <c r="J3642" t="s">
        <v>29</v>
      </c>
      <c r="K3642" t="s">
        <v>30</v>
      </c>
      <c r="L3642">
        <v>3500000</v>
      </c>
      <c r="M3642">
        <v>1998</v>
      </c>
      <c r="N3642">
        <v>3.9</v>
      </c>
      <c r="O3642">
        <f>Table1[[#This Row],[gross]]-Table1[[#This Row],[budget]]</f>
        <v>6805534</v>
      </c>
    </row>
    <row r="3643" spans="1:15" x14ac:dyDescent="0.3">
      <c r="A3643" t="s">
        <v>5163</v>
      </c>
      <c r="B3643">
        <v>141</v>
      </c>
      <c r="C3643">
        <v>87</v>
      </c>
      <c r="D3643">
        <v>26876529</v>
      </c>
      <c r="E3643" t="s">
        <v>2463</v>
      </c>
      <c r="F3643" t="s">
        <v>7421</v>
      </c>
      <c r="G3643" t="s">
        <v>7422</v>
      </c>
      <c r="H3643">
        <v>26624</v>
      </c>
      <c r="I3643">
        <v>189</v>
      </c>
      <c r="J3643" t="s">
        <v>29</v>
      </c>
      <c r="K3643" t="s">
        <v>128</v>
      </c>
      <c r="L3643">
        <v>27000000</v>
      </c>
      <c r="M3643">
        <v>2008</v>
      </c>
      <c r="N3643">
        <v>3.9</v>
      </c>
      <c r="O3643">
        <f>Table1[[#This Row],[gross]]-Table1[[#This Row],[budget]]</f>
        <v>-123471</v>
      </c>
    </row>
    <row r="3644" spans="1:15" x14ac:dyDescent="0.3">
      <c r="A3644" t="s">
        <v>3877</v>
      </c>
      <c r="B3644">
        <v>162</v>
      </c>
      <c r="C3644">
        <v>99</v>
      </c>
      <c r="D3644">
        <v>49494</v>
      </c>
      <c r="E3644" t="s">
        <v>224</v>
      </c>
      <c r="F3644" t="s">
        <v>7423</v>
      </c>
      <c r="G3644" t="s">
        <v>7424</v>
      </c>
      <c r="H3644">
        <v>8511</v>
      </c>
      <c r="I3644">
        <v>87</v>
      </c>
      <c r="J3644" t="s">
        <v>29</v>
      </c>
      <c r="K3644" t="s">
        <v>30</v>
      </c>
      <c r="L3644">
        <v>250000</v>
      </c>
      <c r="M3644">
        <v>2013</v>
      </c>
      <c r="N3644">
        <v>3.9</v>
      </c>
      <c r="O3644">
        <f>Table1[[#This Row],[gross]]-Table1[[#This Row],[budget]]</f>
        <v>-200506</v>
      </c>
    </row>
    <row r="3645" spans="1:15" x14ac:dyDescent="0.3">
      <c r="A3645" t="s">
        <v>5153</v>
      </c>
      <c r="B3645">
        <v>8</v>
      </c>
      <c r="C3645">
        <v>105</v>
      </c>
      <c r="D3645">
        <v>178739</v>
      </c>
      <c r="E3645" t="s">
        <v>2730</v>
      </c>
      <c r="F3645" t="s">
        <v>7425</v>
      </c>
      <c r="G3645" t="s">
        <v>7426</v>
      </c>
      <c r="H3645">
        <v>1015</v>
      </c>
      <c r="I3645">
        <v>10</v>
      </c>
      <c r="J3645" t="s">
        <v>29</v>
      </c>
      <c r="K3645" t="s">
        <v>30</v>
      </c>
      <c r="L3645">
        <v>2450000</v>
      </c>
      <c r="M3645">
        <v>2011</v>
      </c>
      <c r="N3645">
        <v>3.9</v>
      </c>
      <c r="O3645">
        <f>Table1[[#This Row],[gross]]-Table1[[#This Row],[budget]]</f>
        <v>-2271261</v>
      </c>
    </row>
    <row r="3646" spans="1:15" x14ac:dyDescent="0.3">
      <c r="A3646" t="s">
        <v>5158</v>
      </c>
      <c r="B3646">
        <v>20</v>
      </c>
      <c r="C3646">
        <v>93</v>
      </c>
      <c r="D3646">
        <v>5561</v>
      </c>
      <c r="E3646" t="s">
        <v>289</v>
      </c>
      <c r="F3646" t="s">
        <v>7427</v>
      </c>
      <c r="G3646" t="s">
        <v>7428</v>
      </c>
      <c r="H3646">
        <v>4995</v>
      </c>
      <c r="I3646">
        <v>34</v>
      </c>
      <c r="J3646" t="s">
        <v>29</v>
      </c>
      <c r="K3646" t="s">
        <v>30</v>
      </c>
      <c r="L3646">
        <v>10000000</v>
      </c>
      <c r="M3646">
        <v>2007</v>
      </c>
      <c r="N3646">
        <v>3.9</v>
      </c>
      <c r="O3646">
        <f>Table1[[#This Row],[gross]]-Table1[[#This Row],[budget]]</f>
        <v>-9994439</v>
      </c>
    </row>
    <row r="3647" spans="1:15" x14ac:dyDescent="0.3">
      <c r="A3647" t="s">
        <v>5166</v>
      </c>
      <c r="B3647">
        <v>64</v>
      </c>
      <c r="C3647">
        <v>84</v>
      </c>
      <c r="D3647">
        <v>3100650</v>
      </c>
      <c r="E3647" t="s">
        <v>4875</v>
      </c>
      <c r="F3647" t="s">
        <v>7429</v>
      </c>
      <c r="G3647" t="s">
        <v>7430</v>
      </c>
      <c r="H3647">
        <v>7277</v>
      </c>
      <c r="I3647">
        <v>181</v>
      </c>
      <c r="J3647" t="s">
        <v>29</v>
      </c>
      <c r="K3647" t="s">
        <v>30</v>
      </c>
      <c r="L3647">
        <v>14000000</v>
      </c>
      <c r="M3647">
        <v>2001</v>
      </c>
      <c r="N3647">
        <v>3.9</v>
      </c>
      <c r="O3647">
        <f>Table1[[#This Row],[gross]]-Table1[[#This Row],[budget]]</f>
        <v>-10899350</v>
      </c>
    </row>
    <row r="3648" spans="1:15" x14ac:dyDescent="0.3">
      <c r="A3648" t="s">
        <v>5154</v>
      </c>
      <c r="B3648">
        <v>75</v>
      </c>
      <c r="C3648">
        <v>104</v>
      </c>
      <c r="D3648">
        <v>10696210</v>
      </c>
      <c r="E3648" t="s">
        <v>2211</v>
      </c>
      <c r="F3648" t="s">
        <v>791</v>
      </c>
      <c r="G3648" t="s">
        <v>7431</v>
      </c>
      <c r="H3648">
        <v>35018</v>
      </c>
      <c r="I3648">
        <v>180</v>
      </c>
      <c r="J3648" t="s">
        <v>29</v>
      </c>
      <c r="K3648" t="s">
        <v>30</v>
      </c>
      <c r="L3648">
        <v>23500000</v>
      </c>
      <c r="M3648">
        <v>1993</v>
      </c>
      <c r="N3648">
        <v>3.9</v>
      </c>
      <c r="O3648">
        <f>Table1[[#This Row],[gross]]-Table1[[#This Row],[budget]]</f>
        <v>-12803790</v>
      </c>
    </row>
    <row r="3649" spans="1:15" x14ac:dyDescent="0.3">
      <c r="A3649" t="s">
        <v>5175</v>
      </c>
      <c r="B3649">
        <v>74</v>
      </c>
      <c r="C3649">
        <v>82</v>
      </c>
      <c r="D3649">
        <v>13350177</v>
      </c>
      <c r="E3649" t="s">
        <v>3732</v>
      </c>
      <c r="F3649" t="s">
        <v>7432</v>
      </c>
      <c r="G3649" t="s">
        <v>7433</v>
      </c>
      <c r="H3649">
        <v>7904</v>
      </c>
      <c r="I3649">
        <v>113</v>
      </c>
      <c r="J3649" t="s">
        <v>29</v>
      </c>
      <c r="K3649" t="s">
        <v>30</v>
      </c>
      <c r="L3649">
        <v>5000000</v>
      </c>
      <c r="M3649">
        <v>2008</v>
      </c>
      <c r="N3649">
        <v>3.8</v>
      </c>
      <c r="O3649">
        <f>Table1[[#This Row],[gross]]-Table1[[#This Row],[budget]]</f>
        <v>8350177</v>
      </c>
    </row>
    <row r="3650" spans="1:15" x14ac:dyDescent="0.3">
      <c r="A3650" t="s">
        <v>5169</v>
      </c>
      <c r="B3650">
        <v>63</v>
      </c>
      <c r="C3650">
        <v>102</v>
      </c>
      <c r="D3650">
        <v>33423521</v>
      </c>
      <c r="E3650" t="s">
        <v>4350</v>
      </c>
      <c r="F3650" t="s">
        <v>1740</v>
      </c>
      <c r="G3650" t="s">
        <v>7434</v>
      </c>
      <c r="H3650">
        <v>53115</v>
      </c>
      <c r="I3650">
        <v>282</v>
      </c>
      <c r="J3650" t="s">
        <v>29</v>
      </c>
      <c r="K3650" t="s">
        <v>128</v>
      </c>
      <c r="L3650">
        <v>35000000</v>
      </c>
      <c r="M3650">
        <v>1994</v>
      </c>
      <c r="N3650">
        <v>3.8</v>
      </c>
      <c r="O3650">
        <f>Table1[[#This Row],[gross]]-Table1[[#This Row],[budget]]</f>
        <v>-1576479</v>
      </c>
    </row>
    <row r="3651" spans="1:15" x14ac:dyDescent="0.3">
      <c r="A3651" t="s">
        <v>5167</v>
      </c>
      <c r="B3651">
        <v>17</v>
      </c>
      <c r="C3651">
        <v>107</v>
      </c>
      <c r="D3651">
        <v>869325</v>
      </c>
      <c r="E3651" t="s">
        <v>78</v>
      </c>
      <c r="F3651" t="s">
        <v>7186</v>
      </c>
      <c r="G3651" t="s">
        <v>7435</v>
      </c>
      <c r="H3651">
        <v>2281</v>
      </c>
      <c r="I3651">
        <v>16</v>
      </c>
      <c r="J3651" t="s">
        <v>29</v>
      </c>
      <c r="K3651" t="s">
        <v>30</v>
      </c>
      <c r="L3651">
        <v>6000000</v>
      </c>
      <c r="M3651">
        <v>1991</v>
      </c>
      <c r="N3651">
        <v>3.8</v>
      </c>
      <c r="O3651">
        <f>Table1[[#This Row],[gross]]-Table1[[#This Row],[budget]]</f>
        <v>-5130675</v>
      </c>
    </row>
    <row r="3652" spans="1:15" x14ac:dyDescent="0.3">
      <c r="A3652" t="s">
        <v>5177</v>
      </c>
      <c r="B3652">
        <v>109</v>
      </c>
      <c r="C3652">
        <v>82</v>
      </c>
      <c r="D3652">
        <v>100446895</v>
      </c>
      <c r="E3652" t="s">
        <v>4023</v>
      </c>
      <c r="F3652" t="s">
        <v>7436</v>
      </c>
      <c r="G3652" t="s">
        <v>7437</v>
      </c>
      <c r="H3652">
        <v>36033</v>
      </c>
      <c r="I3652">
        <v>456</v>
      </c>
      <c r="J3652" t="s">
        <v>29</v>
      </c>
      <c r="K3652" t="s">
        <v>30</v>
      </c>
      <c r="L3652">
        <v>109000000</v>
      </c>
      <c r="M3652">
        <v>2003</v>
      </c>
      <c r="N3652">
        <v>3.8</v>
      </c>
      <c r="O3652">
        <f>Table1[[#This Row],[gross]]-Table1[[#This Row],[budget]]</f>
        <v>-8553105</v>
      </c>
    </row>
    <row r="3653" spans="1:15" x14ac:dyDescent="0.3">
      <c r="A3653" t="s">
        <v>4013</v>
      </c>
      <c r="B3653">
        <v>41</v>
      </c>
      <c r="C3653">
        <v>77</v>
      </c>
      <c r="D3653">
        <v>9694105</v>
      </c>
      <c r="E3653" t="s">
        <v>4368</v>
      </c>
      <c r="F3653" t="s">
        <v>1802</v>
      </c>
      <c r="G3653" t="s">
        <v>7438</v>
      </c>
      <c r="H3653">
        <v>8176</v>
      </c>
      <c r="I3653">
        <v>77</v>
      </c>
      <c r="J3653" t="s">
        <v>29</v>
      </c>
      <c r="K3653" t="s">
        <v>30</v>
      </c>
      <c r="L3653">
        <v>22000000</v>
      </c>
      <c r="M3653">
        <v>1999</v>
      </c>
      <c r="N3653">
        <v>3.8</v>
      </c>
      <c r="O3653">
        <f>Table1[[#This Row],[gross]]-Table1[[#This Row],[budget]]</f>
        <v>-12305895</v>
      </c>
    </row>
    <row r="3654" spans="1:15" x14ac:dyDescent="0.3">
      <c r="A3654" t="s">
        <v>3458</v>
      </c>
      <c r="B3654">
        <v>101</v>
      </c>
      <c r="C3654">
        <v>92</v>
      </c>
      <c r="D3654">
        <v>17596256</v>
      </c>
      <c r="E3654" t="s">
        <v>1669</v>
      </c>
      <c r="F3654" t="s">
        <v>1802</v>
      </c>
      <c r="G3654" t="s">
        <v>7439</v>
      </c>
      <c r="H3654">
        <v>12399</v>
      </c>
      <c r="I3654">
        <v>84</v>
      </c>
      <c r="J3654" t="s">
        <v>29</v>
      </c>
      <c r="K3654" t="s">
        <v>30</v>
      </c>
      <c r="L3654">
        <v>35000000</v>
      </c>
      <c r="M3654">
        <v>2010</v>
      </c>
      <c r="N3654">
        <v>3.8</v>
      </c>
      <c r="O3654">
        <f>Table1[[#This Row],[gross]]-Table1[[#This Row],[budget]]</f>
        <v>-17403744</v>
      </c>
    </row>
    <row r="3655" spans="1:15" x14ac:dyDescent="0.3">
      <c r="A3655" t="s">
        <v>5172</v>
      </c>
      <c r="B3655">
        <v>150</v>
      </c>
      <c r="C3655">
        <v>87</v>
      </c>
      <c r="D3655">
        <v>32178777</v>
      </c>
      <c r="E3655" t="s">
        <v>5520</v>
      </c>
      <c r="F3655" t="s">
        <v>2025</v>
      </c>
      <c r="G3655" t="s">
        <v>7440</v>
      </c>
      <c r="H3655">
        <v>43300</v>
      </c>
      <c r="I3655">
        <v>250</v>
      </c>
      <c r="J3655" t="s">
        <v>29</v>
      </c>
      <c r="K3655" t="s">
        <v>30</v>
      </c>
      <c r="L3655">
        <v>62000000</v>
      </c>
      <c r="M3655">
        <v>2008</v>
      </c>
      <c r="N3655">
        <v>3.8</v>
      </c>
      <c r="O3655">
        <f>Table1[[#This Row],[gross]]-Table1[[#This Row],[budget]]</f>
        <v>-29821223</v>
      </c>
    </row>
    <row r="3656" spans="1:15" x14ac:dyDescent="0.3">
      <c r="A3656" t="s">
        <v>5247</v>
      </c>
      <c r="B3656">
        <v>140</v>
      </c>
      <c r="C3656">
        <v>156</v>
      </c>
      <c r="D3656">
        <v>4535117</v>
      </c>
      <c r="E3656" t="s">
        <v>5371</v>
      </c>
      <c r="F3656" t="s">
        <v>339</v>
      </c>
      <c r="G3656" t="s">
        <v>7441</v>
      </c>
      <c r="H3656">
        <v>38398</v>
      </c>
      <c r="I3656">
        <v>368</v>
      </c>
      <c r="J3656" t="s">
        <v>29</v>
      </c>
      <c r="K3656" t="s">
        <v>227</v>
      </c>
      <c r="L3656">
        <v>60000000</v>
      </c>
      <c r="M3656">
        <v>2007</v>
      </c>
      <c r="N3656">
        <v>3.8</v>
      </c>
      <c r="O3656">
        <f>Table1[[#This Row],[gross]]-Table1[[#This Row],[budget]]</f>
        <v>-55464883</v>
      </c>
    </row>
    <row r="3657" spans="1:15" x14ac:dyDescent="0.3">
      <c r="A3657" t="s">
        <v>2859</v>
      </c>
      <c r="B3657">
        <v>66</v>
      </c>
      <c r="C3657">
        <v>95</v>
      </c>
      <c r="D3657">
        <v>4411102</v>
      </c>
      <c r="E3657" t="s">
        <v>3179</v>
      </c>
      <c r="F3657" t="s">
        <v>544</v>
      </c>
      <c r="G3657" t="s">
        <v>7442</v>
      </c>
      <c r="H3657">
        <v>20295</v>
      </c>
      <c r="I3657">
        <v>164</v>
      </c>
      <c r="J3657" t="s">
        <v>29</v>
      </c>
      <c r="K3657" t="s">
        <v>30</v>
      </c>
      <c r="L3657">
        <v>100000000</v>
      </c>
      <c r="M3657">
        <v>2002</v>
      </c>
      <c r="N3657">
        <v>3.8</v>
      </c>
      <c r="O3657">
        <f>Table1[[#This Row],[gross]]-Table1[[#This Row],[budget]]</f>
        <v>-95588898</v>
      </c>
    </row>
    <row r="3658" spans="1:15" x14ac:dyDescent="0.3">
      <c r="A3658" t="s">
        <v>4927</v>
      </c>
      <c r="B3658">
        <v>100</v>
      </c>
      <c r="C3658">
        <v>91</v>
      </c>
      <c r="D3658">
        <v>94497271</v>
      </c>
      <c r="E3658" t="s">
        <v>7443</v>
      </c>
      <c r="F3658" t="s">
        <v>841</v>
      </c>
      <c r="G3658" t="s">
        <v>7444</v>
      </c>
      <c r="H3658">
        <v>17829</v>
      </c>
      <c r="I3658">
        <v>99</v>
      </c>
      <c r="J3658" t="s">
        <v>29</v>
      </c>
      <c r="K3658" t="s">
        <v>30</v>
      </c>
      <c r="L3658">
        <v>20000000</v>
      </c>
      <c r="M3658">
        <v>2008</v>
      </c>
      <c r="N3658">
        <v>3.7</v>
      </c>
      <c r="O3658">
        <f>Table1[[#This Row],[gross]]-Table1[[#This Row],[budget]]</f>
        <v>74497271</v>
      </c>
    </row>
    <row r="3659" spans="1:15" x14ac:dyDescent="0.3">
      <c r="A3659" t="s">
        <v>5042</v>
      </c>
      <c r="B3659">
        <v>59</v>
      </c>
      <c r="C3659">
        <v>95</v>
      </c>
      <c r="D3659">
        <v>35927406</v>
      </c>
      <c r="E3659" t="s">
        <v>693</v>
      </c>
      <c r="F3659" t="s">
        <v>7445</v>
      </c>
      <c r="G3659" t="s">
        <v>7446</v>
      </c>
      <c r="H3659">
        <v>36363</v>
      </c>
      <c r="I3659">
        <v>256</v>
      </c>
      <c r="J3659" t="s">
        <v>29</v>
      </c>
      <c r="K3659" t="s">
        <v>30</v>
      </c>
      <c r="L3659">
        <v>30000000</v>
      </c>
      <c r="M3659">
        <v>1997</v>
      </c>
      <c r="N3659">
        <v>3.7</v>
      </c>
      <c r="O3659">
        <f>Table1[[#This Row],[gross]]-Table1[[#This Row],[budget]]</f>
        <v>5927406</v>
      </c>
    </row>
    <row r="3660" spans="1:15" x14ac:dyDescent="0.3">
      <c r="A3660" t="s">
        <v>4738</v>
      </c>
      <c r="B3660">
        <v>103</v>
      </c>
      <c r="C3660">
        <v>96</v>
      </c>
      <c r="D3660">
        <v>8742261</v>
      </c>
      <c r="E3660" t="s">
        <v>1536</v>
      </c>
      <c r="F3660" t="s">
        <v>7447</v>
      </c>
      <c r="G3660" t="s">
        <v>7448</v>
      </c>
      <c r="H3660">
        <v>19824</v>
      </c>
      <c r="I3660">
        <v>179</v>
      </c>
      <c r="J3660" t="s">
        <v>29</v>
      </c>
      <c r="K3660" t="s">
        <v>442</v>
      </c>
      <c r="L3660">
        <v>18000000</v>
      </c>
      <c r="M3660">
        <v>2009</v>
      </c>
      <c r="N3660">
        <v>3.7</v>
      </c>
      <c r="O3660">
        <f>Table1[[#This Row],[gross]]-Table1[[#This Row],[budget]]</f>
        <v>-9257739</v>
      </c>
    </row>
    <row r="3661" spans="1:15" x14ac:dyDescent="0.3">
      <c r="A3661" t="s">
        <v>1897</v>
      </c>
      <c r="B3661">
        <v>183</v>
      </c>
      <c r="C3661">
        <v>125</v>
      </c>
      <c r="D3661">
        <v>107285004</v>
      </c>
      <c r="E3661" t="s">
        <v>533</v>
      </c>
      <c r="F3661" t="s">
        <v>1411</v>
      </c>
      <c r="G3661" t="s">
        <v>7449</v>
      </c>
      <c r="H3661">
        <v>189855</v>
      </c>
      <c r="I3661">
        <v>1018</v>
      </c>
      <c r="J3661" t="s">
        <v>29</v>
      </c>
      <c r="K3661" t="s">
        <v>30</v>
      </c>
      <c r="L3661">
        <v>125000000</v>
      </c>
      <c r="M3661">
        <v>1997</v>
      </c>
      <c r="N3661">
        <v>3.7</v>
      </c>
      <c r="O3661">
        <f>Table1[[#This Row],[gross]]-Table1[[#This Row],[budget]]</f>
        <v>-17714996</v>
      </c>
    </row>
    <row r="3662" spans="1:15" x14ac:dyDescent="0.3">
      <c r="A3662" t="s">
        <v>2461</v>
      </c>
      <c r="B3662">
        <v>79</v>
      </c>
      <c r="C3662">
        <v>121</v>
      </c>
      <c r="D3662">
        <v>48068396</v>
      </c>
      <c r="E3662" t="s">
        <v>5599</v>
      </c>
      <c r="F3662" t="s">
        <v>1969</v>
      </c>
      <c r="G3662" t="s">
        <v>7450</v>
      </c>
      <c r="H3662">
        <v>60573</v>
      </c>
      <c r="I3662">
        <v>248</v>
      </c>
      <c r="J3662" t="s">
        <v>29</v>
      </c>
      <c r="K3662" t="s">
        <v>30</v>
      </c>
      <c r="L3662">
        <v>160000000</v>
      </c>
      <c r="M3662">
        <v>1997</v>
      </c>
      <c r="N3662">
        <v>3.7</v>
      </c>
      <c r="O3662">
        <f>Table1[[#This Row],[gross]]-Table1[[#This Row],[budget]]</f>
        <v>-111931604</v>
      </c>
    </row>
    <row r="3663" spans="1:15" x14ac:dyDescent="0.3">
      <c r="A3663" t="s">
        <v>1655</v>
      </c>
      <c r="B3663">
        <v>76</v>
      </c>
      <c r="C3663">
        <v>89</v>
      </c>
      <c r="D3663">
        <v>38536376</v>
      </c>
      <c r="E3663" t="s">
        <v>5827</v>
      </c>
      <c r="F3663" t="s">
        <v>4253</v>
      </c>
      <c r="G3663" t="s">
        <v>7451</v>
      </c>
      <c r="H3663">
        <v>15866</v>
      </c>
      <c r="I3663">
        <v>83</v>
      </c>
      <c r="J3663" t="s">
        <v>29</v>
      </c>
      <c r="K3663" t="s">
        <v>30</v>
      </c>
      <c r="L3663">
        <v>27000000</v>
      </c>
      <c r="M3663">
        <v>2011</v>
      </c>
      <c r="N3663">
        <v>3.6</v>
      </c>
      <c r="O3663">
        <f>Table1[[#This Row],[gross]]-Table1[[#This Row],[budget]]</f>
        <v>11536376</v>
      </c>
    </row>
    <row r="3664" spans="1:15" x14ac:dyDescent="0.3">
      <c r="A3664" t="s">
        <v>5187</v>
      </c>
      <c r="B3664">
        <v>97</v>
      </c>
      <c r="C3664">
        <v>91</v>
      </c>
      <c r="D3664">
        <v>10149779</v>
      </c>
      <c r="E3664" t="s">
        <v>2263</v>
      </c>
      <c r="F3664" t="s">
        <v>7452</v>
      </c>
      <c r="G3664" t="s">
        <v>7453</v>
      </c>
      <c r="H3664">
        <v>8294</v>
      </c>
      <c r="I3664">
        <v>160</v>
      </c>
      <c r="J3664" t="s">
        <v>29</v>
      </c>
      <c r="K3664" t="s">
        <v>30</v>
      </c>
      <c r="L3664">
        <v>6500000</v>
      </c>
      <c r="M3664">
        <v>1999</v>
      </c>
      <c r="N3664">
        <v>3.6</v>
      </c>
      <c r="O3664">
        <f>Table1[[#This Row],[gross]]-Table1[[#This Row],[budget]]</f>
        <v>3649779</v>
      </c>
    </row>
    <row r="3665" spans="1:15" x14ac:dyDescent="0.3">
      <c r="A3665" t="s">
        <v>5183</v>
      </c>
      <c r="B3665">
        <v>94</v>
      </c>
      <c r="C3665">
        <v>134</v>
      </c>
      <c r="D3665">
        <v>15681020</v>
      </c>
      <c r="E3665" t="s">
        <v>7371</v>
      </c>
      <c r="F3665" t="s">
        <v>1574</v>
      </c>
      <c r="G3665" t="s">
        <v>7454</v>
      </c>
      <c r="H3665">
        <v>33570</v>
      </c>
      <c r="I3665">
        <v>259</v>
      </c>
      <c r="J3665" t="s">
        <v>29</v>
      </c>
      <c r="K3665" t="s">
        <v>200</v>
      </c>
      <c r="L3665">
        <v>17000000</v>
      </c>
      <c r="M3665">
        <v>1987</v>
      </c>
      <c r="N3665">
        <v>3.6</v>
      </c>
      <c r="O3665">
        <f>Table1[[#This Row],[gross]]-Table1[[#This Row],[budget]]</f>
        <v>-1318980</v>
      </c>
    </row>
    <row r="3666" spans="1:15" x14ac:dyDescent="0.3">
      <c r="A3666" t="s">
        <v>5191</v>
      </c>
      <c r="B3666">
        <v>47</v>
      </c>
      <c r="C3666">
        <v>85</v>
      </c>
      <c r="D3666">
        <v>15911333</v>
      </c>
      <c r="E3666" t="s">
        <v>6380</v>
      </c>
      <c r="F3666" t="s">
        <v>6808</v>
      </c>
      <c r="G3666" t="s">
        <v>7455</v>
      </c>
      <c r="H3666">
        <v>2855</v>
      </c>
      <c r="I3666">
        <v>119</v>
      </c>
      <c r="J3666" t="s">
        <v>29</v>
      </c>
      <c r="K3666" t="s">
        <v>200</v>
      </c>
      <c r="L3666">
        <v>19000000</v>
      </c>
      <c r="M3666">
        <v>2000</v>
      </c>
      <c r="N3666">
        <v>3.6</v>
      </c>
      <c r="O3666">
        <f>Table1[[#This Row],[gross]]-Table1[[#This Row],[budget]]</f>
        <v>-3088667</v>
      </c>
    </row>
    <row r="3667" spans="1:15" x14ac:dyDescent="0.3">
      <c r="A3667" t="s">
        <v>337</v>
      </c>
      <c r="B3667">
        <v>71</v>
      </c>
      <c r="C3667">
        <v>89</v>
      </c>
      <c r="D3667">
        <v>598645</v>
      </c>
      <c r="E3667" t="s">
        <v>289</v>
      </c>
      <c r="F3667" t="s">
        <v>1327</v>
      </c>
      <c r="G3667" t="s">
        <v>7456</v>
      </c>
      <c r="H3667">
        <v>13145</v>
      </c>
      <c r="I3667">
        <v>215</v>
      </c>
      <c r="J3667" t="s">
        <v>29</v>
      </c>
      <c r="K3667" t="s">
        <v>200</v>
      </c>
      <c r="L3667">
        <v>10000000</v>
      </c>
      <c r="M3667">
        <v>2002</v>
      </c>
      <c r="N3667">
        <v>3.6</v>
      </c>
      <c r="O3667">
        <f>Table1[[#This Row],[gross]]-Table1[[#This Row],[budget]]</f>
        <v>-9401355</v>
      </c>
    </row>
    <row r="3668" spans="1:15" x14ac:dyDescent="0.3">
      <c r="A3668" t="s">
        <v>5185</v>
      </c>
      <c r="B3668">
        <v>4</v>
      </c>
      <c r="C3668">
        <v>100</v>
      </c>
      <c r="D3668">
        <v>163591</v>
      </c>
      <c r="E3668" t="s">
        <v>676</v>
      </c>
      <c r="F3668" t="s">
        <v>1073</v>
      </c>
      <c r="G3668" t="s">
        <v>7457</v>
      </c>
      <c r="H3668">
        <v>912</v>
      </c>
      <c r="I3668">
        <v>17</v>
      </c>
      <c r="J3668" t="s">
        <v>29</v>
      </c>
      <c r="K3668" t="s">
        <v>272</v>
      </c>
      <c r="L3668">
        <v>13400000</v>
      </c>
      <c r="M3668">
        <v>2010</v>
      </c>
      <c r="N3668">
        <v>3.6</v>
      </c>
      <c r="O3668">
        <f>Table1[[#This Row],[gross]]-Table1[[#This Row],[budget]]</f>
        <v>-13236409</v>
      </c>
    </row>
    <row r="3669" spans="1:15" x14ac:dyDescent="0.3">
      <c r="A3669" t="s">
        <v>5185</v>
      </c>
      <c r="B3669">
        <v>93</v>
      </c>
      <c r="C3669">
        <v>107</v>
      </c>
      <c r="D3669">
        <v>10956379</v>
      </c>
      <c r="E3669" t="s">
        <v>7458</v>
      </c>
      <c r="F3669" t="s">
        <v>4768</v>
      </c>
      <c r="G3669" t="s">
        <v>7459</v>
      </c>
      <c r="H3669">
        <v>21506</v>
      </c>
      <c r="I3669">
        <v>364</v>
      </c>
      <c r="J3669" t="s">
        <v>29</v>
      </c>
      <c r="K3669" t="s">
        <v>272</v>
      </c>
      <c r="L3669">
        <v>35000000</v>
      </c>
      <c r="M3669">
        <v>2007</v>
      </c>
      <c r="N3669">
        <v>3.6</v>
      </c>
      <c r="O3669">
        <f>Table1[[#This Row],[gross]]-Table1[[#This Row],[budget]]</f>
        <v>-24043621</v>
      </c>
    </row>
    <row r="3670" spans="1:15" x14ac:dyDescent="0.3">
      <c r="A3670" t="s">
        <v>4957</v>
      </c>
      <c r="B3670">
        <v>57</v>
      </c>
      <c r="C3670">
        <v>90</v>
      </c>
      <c r="D3670">
        <v>35231365</v>
      </c>
      <c r="E3670" t="s">
        <v>7460</v>
      </c>
      <c r="F3670" t="s">
        <v>7061</v>
      </c>
      <c r="G3670" t="s">
        <v>7461</v>
      </c>
      <c r="H3670">
        <v>15517</v>
      </c>
      <c r="I3670">
        <v>85</v>
      </c>
      <c r="J3670" t="s">
        <v>29</v>
      </c>
      <c r="K3670" t="s">
        <v>30</v>
      </c>
      <c r="L3670">
        <v>60000000</v>
      </c>
      <c r="M3670">
        <v>2000</v>
      </c>
      <c r="N3670">
        <v>3.6</v>
      </c>
      <c r="O3670">
        <f>Table1[[#This Row],[gross]]-Table1[[#This Row],[budget]]</f>
        <v>-24768635</v>
      </c>
    </row>
    <row r="3671" spans="1:15" x14ac:dyDescent="0.3">
      <c r="A3671" t="s">
        <v>5189</v>
      </c>
      <c r="B3671">
        <v>92</v>
      </c>
      <c r="C3671">
        <v>91</v>
      </c>
      <c r="D3671">
        <v>14294842</v>
      </c>
      <c r="E3671" t="s">
        <v>2211</v>
      </c>
      <c r="F3671" t="s">
        <v>7462</v>
      </c>
      <c r="G3671" t="s">
        <v>7463</v>
      </c>
      <c r="H3671">
        <v>16761</v>
      </c>
      <c r="I3671">
        <v>277</v>
      </c>
      <c r="J3671" t="s">
        <v>29</v>
      </c>
      <c r="K3671" t="s">
        <v>30</v>
      </c>
      <c r="L3671">
        <v>70000000</v>
      </c>
      <c r="M3671">
        <v>2002</v>
      </c>
      <c r="N3671">
        <v>3.6</v>
      </c>
      <c r="O3671">
        <f>Table1[[#This Row],[gross]]-Table1[[#This Row],[budget]]</f>
        <v>-55705158</v>
      </c>
    </row>
    <row r="3672" spans="1:15" x14ac:dyDescent="0.3">
      <c r="A3672" t="s">
        <v>5201</v>
      </c>
      <c r="B3672">
        <v>58</v>
      </c>
      <c r="C3672">
        <v>95</v>
      </c>
      <c r="D3672">
        <v>40066497</v>
      </c>
      <c r="E3672" t="s">
        <v>220</v>
      </c>
      <c r="F3672" t="s">
        <v>7464</v>
      </c>
      <c r="G3672" t="s">
        <v>7465</v>
      </c>
      <c r="H3672">
        <v>23671</v>
      </c>
      <c r="I3672">
        <v>247</v>
      </c>
      <c r="J3672" t="s">
        <v>29</v>
      </c>
      <c r="K3672" t="s">
        <v>30</v>
      </c>
      <c r="L3672">
        <v>8000000</v>
      </c>
      <c r="M3672">
        <v>2004</v>
      </c>
      <c r="N3672">
        <v>3.5</v>
      </c>
      <c r="O3672">
        <f>Table1[[#This Row],[gross]]-Table1[[#This Row],[budget]]</f>
        <v>32066497</v>
      </c>
    </row>
    <row r="3673" spans="1:15" x14ac:dyDescent="0.3">
      <c r="A3673" t="s">
        <v>5267</v>
      </c>
      <c r="B3673">
        <v>122</v>
      </c>
      <c r="C3673">
        <v>82</v>
      </c>
      <c r="D3673">
        <v>36658108</v>
      </c>
      <c r="E3673" t="s">
        <v>676</v>
      </c>
      <c r="F3673" t="s">
        <v>4833</v>
      </c>
      <c r="G3673" t="s">
        <v>7466</v>
      </c>
      <c r="H3673">
        <v>39095</v>
      </c>
      <c r="I3673">
        <v>187</v>
      </c>
      <c r="J3673" t="s">
        <v>29</v>
      </c>
      <c r="K3673" t="s">
        <v>30</v>
      </c>
      <c r="L3673">
        <v>20000000</v>
      </c>
      <c r="M3673">
        <v>2010</v>
      </c>
      <c r="N3673">
        <v>3.5</v>
      </c>
      <c r="O3673">
        <f>Table1[[#This Row],[gross]]-Table1[[#This Row],[budget]]</f>
        <v>16658108</v>
      </c>
    </row>
    <row r="3674" spans="1:15" x14ac:dyDescent="0.3">
      <c r="A3674" t="s">
        <v>4028</v>
      </c>
      <c r="B3674">
        <v>153</v>
      </c>
      <c r="C3674">
        <v>88</v>
      </c>
      <c r="D3674">
        <v>32014289</v>
      </c>
      <c r="E3674" t="s">
        <v>676</v>
      </c>
      <c r="F3674" t="s">
        <v>7467</v>
      </c>
      <c r="G3674" t="s">
        <v>7468</v>
      </c>
      <c r="H3674">
        <v>50337</v>
      </c>
      <c r="I3674">
        <v>177</v>
      </c>
      <c r="J3674" t="s">
        <v>29</v>
      </c>
      <c r="K3674" t="s">
        <v>30</v>
      </c>
      <c r="L3674">
        <v>20000000</v>
      </c>
      <c r="M3674">
        <v>2013</v>
      </c>
      <c r="N3674">
        <v>3.5</v>
      </c>
      <c r="O3674">
        <f>Table1[[#This Row],[gross]]-Table1[[#This Row],[budget]]</f>
        <v>12014289</v>
      </c>
    </row>
    <row r="3675" spans="1:15" x14ac:dyDescent="0.3">
      <c r="A3675" t="s">
        <v>5197</v>
      </c>
      <c r="B3675">
        <v>39</v>
      </c>
      <c r="C3675">
        <v>100</v>
      </c>
      <c r="D3675">
        <v>12610552</v>
      </c>
      <c r="E3675" t="s">
        <v>693</v>
      </c>
      <c r="F3675" t="s">
        <v>7469</v>
      </c>
      <c r="G3675" t="s">
        <v>7470</v>
      </c>
      <c r="H3675">
        <v>4682</v>
      </c>
      <c r="I3675">
        <v>206</v>
      </c>
      <c r="J3675" t="s">
        <v>29</v>
      </c>
      <c r="K3675" t="s">
        <v>30</v>
      </c>
      <c r="L3675">
        <v>7500000</v>
      </c>
      <c r="M3675">
        <v>1999</v>
      </c>
      <c r="N3675">
        <v>3.5</v>
      </c>
      <c r="O3675">
        <f>Table1[[#This Row],[gross]]-Table1[[#This Row],[budget]]</f>
        <v>5110552</v>
      </c>
    </row>
    <row r="3676" spans="1:15" x14ac:dyDescent="0.3">
      <c r="A3676" t="s">
        <v>5204</v>
      </c>
      <c r="B3676">
        <v>83</v>
      </c>
      <c r="C3676">
        <v>88</v>
      </c>
      <c r="D3676">
        <v>25615792</v>
      </c>
      <c r="E3676" t="s">
        <v>7471</v>
      </c>
      <c r="F3676" t="s">
        <v>826</v>
      </c>
      <c r="G3676" t="s">
        <v>7472</v>
      </c>
      <c r="H3676">
        <v>10161</v>
      </c>
      <c r="I3676">
        <v>50</v>
      </c>
      <c r="J3676" t="s">
        <v>29</v>
      </c>
      <c r="K3676" t="s">
        <v>30</v>
      </c>
      <c r="L3676">
        <v>25000000</v>
      </c>
      <c r="M3676">
        <v>2009</v>
      </c>
      <c r="N3676">
        <v>3.5</v>
      </c>
      <c r="O3676">
        <f>Table1[[#This Row],[gross]]-Table1[[#This Row],[budget]]</f>
        <v>615792</v>
      </c>
    </row>
    <row r="3677" spans="1:15" x14ac:dyDescent="0.3">
      <c r="A3677" t="s">
        <v>5206</v>
      </c>
      <c r="B3677">
        <v>29</v>
      </c>
      <c r="C3677">
        <v>86</v>
      </c>
      <c r="D3677">
        <v>15447</v>
      </c>
      <c r="E3677" t="s">
        <v>676</v>
      </c>
      <c r="F3677" t="s">
        <v>365</v>
      </c>
      <c r="G3677" t="s">
        <v>7473</v>
      </c>
      <c r="H3677">
        <v>2971</v>
      </c>
      <c r="I3677">
        <v>85</v>
      </c>
      <c r="J3677" t="s">
        <v>29</v>
      </c>
      <c r="K3677" t="s">
        <v>30</v>
      </c>
      <c r="L3677">
        <v>10000000</v>
      </c>
      <c r="M3677">
        <v>1997</v>
      </c>
      <c r="N3677">
        <v>3.5</v>
      </c>
      <c r="O3677">
        <f>Table1[[#This Row],[gross]]-Table1[[#This Row],[budget]]</f>
        <v>-9984553</v>
      </c>
    </row>
    <row r="3678" spans="1:15" x14ac:dyDescent="0.3">
      <c r="A3678" t="s">
        <v>1655</v>
      </c>
      <c r="B3678">
        <v>66</v>
      </c>
      <c r="C3678">
        <v>93</v>
      </c>
      <c r="D3678">
        <v>39177541</v>
      </c>
      <c r="E3678" t="s">
        <v>4712</v>
      </c>
      <c r="F3678" t="s">
        <v>6751</v>
      </c>
      <c r="G3678" t="s">
        <v>7474</v>
      </c>
      <c r="H3678">
        <v>20310</v>
      </c>
      <c r="I3678">
        <v>177</v>
      </c>
      <c r="J3678" t="s">
        <v>29</v>
      </c>
      <c r="K3678" t="s">
        <v>30</v>
      </c>
      <c r="L3678">
        <v>50000000</v>
      </c>
      <c r="M3678">
        <v>2005</v>
      </c>
      <c r="N3678">
        <v>3.5</v>
      </c>
      <c r="O3678">
        <f>Table1[[#This Row],[gross]]-Table1[[#This Row],[budget]]</f>
        <v>-10822459</v>
      </c>
    </row>
    <row r="3679" spans="1:15" x14ac:dyDescent="0.3">
      <c r="A3679" t="s">
        <v>5199</v>
      </c>
      <c r="B3679">
        <v>40</v>
      </c>
      <c r="C3679">
        <v>99</v>
      </c>
      <c r="D3679">
        <v>5333658</v>
      </c>
      <c r="E3679" t="s">
        <v>105</v>
      </c>
      <c r="F3679" t="s">
        <v>7475</v>
      </c>
      <c r="G3679" t="s">
        <v>7476</v>
      </c>
      <c r="H3679">
        <v>2541</v>
      </c>
      <c r="I3679">
        <v>54</v>
      </c>
      <c r="J3679" t="s">
        <v>29</v>
      </c>
      <c r="K3679" t="s">
        <v>30</v>
      </c>
      <c r="L3679">
        <v>20000000</v>
      </c>
      <c r="M3679">
        <v>1982</v>
      </c>
      <c r="N3679">
        <v>3.5</v>
      </c>
      <c r="O3679">
        <f>Table1[[#This Row],[gross]]-Table1[[#This Row],[budget]]</f>
        <v>-14666342</v>
      </c>
    </row>
    <row r="3680" spans="1:15" x14ac:dyDescent="0.3">
      <c r="A3680" t="s">
        <v>5209</v>
      </c>
      <c r="B3680">
        <v>29</v>
      </c>
      <c r="C3680">
        <v>120</v>
      </c>
      <c r="D3680">
        <v>20773070</v>
      </c>
      <c r="E3680" t="s">
        <v>92</v>
      </c>
      <c r="F3680" t="s">
        <v>7477</v>
      </c>
      <c r="G3680" t="s">
        <v>7478</v>
      </c>
      <c r="H3680">
        <v>4501</v>
      </c>
      <c r="I3680">
        <v>102</v>
      </c>
      <c r="J3680" t="s">
        <v>29</v>
      </c>
      <c r="K3680" t="s">
        <v>30</v>
      </c>
      <c r="L3680">
        <v>5000000</v>
      </c>
      <c r="M3680">
        <v>2016</v>
      </c>
      <c r="N3680">
        <v>3.4</v>
      </c>
      <c r="O3680">
        <f>Table1[[#This Row],[gross]]-Table1[[#This Row],[budget]]</f>
        <v>15773070</v>
      </c>
    </row>
    <row r="3681" spans="1:15" x14ac:dyDescent="0.3">
      <c r="A3681" t="s">
        <v>5211</v>
      </c>
      <c r="B3681">
        <v>85</v>
      </c>
      <c r="C3681">
        <v>85</v>
      </c>
      <c r="D3681">
        <v>26096584</v>
      </c>
      <c r="E3681" t="s">
        <v>676</v>
      </c>
      <c r="F3681" t="s">
        <v>7479</v>
      </c>
      <c r="G3681" t="s">
        <v>7480</v>
      </c>
      <c r="H3681">
        <v>30651</v>
      </c>
      <c r="I3681">
        <v>267</v>
      </c>
      <c r="J3681" t="s">
        <v>29</v>
      </c>
      <c r="K3681" t="s">
        <v>30</v>
      </c>
      <c r="L3681">
        <v>19000000</v>
      </c>
      <c r="M3681">
        <v>2003</v>
      </c>
      <c r="N3681">
        <v>3.4</v>
      </c>
      <c r="O3681">
        <f>Table1[[#This Row],[gross]]-Table1[[#This Row],[budget]]</f>
        <v>7096584</v>
      </c>
    </row>
    <row r="3682" spans="1:15" x14ac:dyDescent="0.3">
      <c r="A3682" t="s">
        <v>3147</v>
      </c>
      <c r="B3682">
        <v>156</v>
      </c>
      <c r="C3682">
        <v>91</v>
      </c>
      <c r="D3682">
        <v>74158157</v>
      </c>
      <c r="E3682" t="s">
        <v>676</v>
      </c>
      <c r="F3682" t="s">
        <v>34</v>
      </c>
      <c r="G3682" t="s">
        <v>7481</v>
      </c>
      <c r="H3682">
        <v>60370</v>
      </c>
      <c r="I3682">
        <v>264</v>
      </c>
      <c r="J3682" t="s">
        <v>29</v>
      </c>
      <c r="K3682" t="s">
        <v>30</v>
      </c>
      <c r="L3682">
        <v>79000000</v>
      </c>
      <c r="M3682">
        <v>2011</v>
      </c>
      <c r="N3682">
        <v>3.4</v>
      </c>
      <c r="O3682">
        <f>Table1[[#This Row],[gross]]-Table1[[#This Row],[budget]]</f>
        <v>-4841843</v>
      </c>
    </row>
    <row r="3683" spans="1:15" x14ac:dyDescent="0.3">
      <c r="A3683" t="s">
        <v>4133</v>
      </c>
      <c r="B3683">
        <v>111</v>
      </c>
      <c r="C3683">
        <v>93</v>
      </c>
      <c r="D3683">
        <v>37188667</v>
      </c>
      <c r="E3683" t="s">
        <v>73</v>
      </c>
      <c r="F3683" t="s">
        <v>7482</v>
      </c>
      <c r="G3683" t="s">
        <v>7483</v>
      </c>
      <c r="H3683">
        <v>34219</v>
      </c>
      <c r="I3683">
        <v>578</v>
      </c>
      <c r="J3683" t="s">
        <v>29</v>
      </c>
      <c r="K3683" t="s">
        <v>30</v>
      </c>
      <c r="L3683">
        <v>12000000</v>
      </c>
      <c r="M3683">
        <v>2002</v>
      </c>
      <c r="N3683">
        <v>3.3</v>
      </c>
      <c r="O3683">
        <f>Table1[[#This Row],[gross]]-Table1[[#This Row],[budget]]</f>
        <v>25188667</v>
      </c>
    </row>
    <row r="3684" spans="1:15" x14ac:dyDescent="0.3">
      <c r="A3684" t="s">
        <v>5230</v>
      </c>
      <c r="B3684">
        <v>56</v>
      </c>
      <c r="C3684">
        <v>80</v>
      </c>
      <c r="D3684">
        <v>40363530</v>
      </c>
      <c r="E3684" t="s">
        <v>1669</v>
      </c>
      <c r="F3684" t="s">
        <v>7484</v>
      </c>
      <c r="G3684" t="s">
        <v>7485</v>
      </c>
      <c r="H3684">
        <v>18254</v>
      </c>
      <c r="I3684">
        <v>307</v>
      </c>
      <c r="J3684" t="s">
        <v>29</v>
      </c>
      <c r="K3684" t="s">
        <v>30</v>
      </c>
      <c r="L3684">
        <v>16000000</v>
      </c>
      <c r="M3684">
        <v>2002</v>
      </c>
      <c r="N3684">
        <v>3.3</v>
      </c>
      <c r="O3684">
        <f>Table1[[#This Row],[gross]]-Table1[[#This Row],[budget]]</f>
        <v>24363530</v>
      </c>
    </row>
    <row r="3685" spans="1:15" x14ac:dyDescent="0.3">
      <c r="A3685" t="s">
        <v>5223</v>
      </c>
      <c r="B3685">
        <v>33</v>
      </c>
      <c r="C3685">
        <v>93</v>
      </c>
      <c r="D3685">
        <v>29247405</v>
      </c>
      <c r="E3685" t="s">
        <v>7486</v>
      </c>
      <c r="F3685" t="s">
        <v>5674</v>
      </c>
      <c r="G3685" t="s">
        <v>7487</v>
      </c>
      <c r="H3685">
        <v>28377</v>
      </c>
      <c r="I3685">
        <v>261</v>
      </c>
      <c r="J3685" t="s">
        <v>29</v>
      </c>
      <c r="K3685" t="s">
        <v>200</v>
      </c>
      <c r="L3685">
        <v>25000000</v>
      </c>
      <c r="M3685">
        <v>1997</v>
      </c>
      <c r="N3685">
        <v>3.3</v>
      </c>
      <c r="O3685">
        <f>Table1[[#This Row],[gross]]-Table1[[#This Row],[budget]]</f>
        <v>4247405</v>
      </c>
    </row>
    <row r="3686" spans="1:15" x14ac:dyDescent="0.3">
      <c r="A3686" t="s">
        <v>5214</v>
      </c>
      <c r="B3686">
        <v>7</v>
      </c>
      <c r="C3686">
        <v>120</v>
      </c>
      <c r="D3686">
        <v>1098224</v>
      </c>
      <c r="E3686" t="s">
        <v>2719</v>
      </c>
      <c r="F3686" t="s">
        <v>7488</v>
      </c>
      <c r="G3686" t="s">
        <v>7489</v>
      </c>
      <c r="H3686">
        <v>397</v>
      </c>
      <c r="I3686">
        <v>30</v>
      </c>
      <c r="J3686" t="s">
        <v>29</v>
      </c>
      <c r="K3686" t="s">
        <v>30</v>
      </c>
      <c r="L3686">
        <v>2000000</v>
      </c>
      <c r="M3686">
        <v>2003</v>
      </c>
      <c r="N3686">
        <v>3.3</v>
      </c>
      <c r="O3686">
        <f>Table1[[#This Row],[gross]]-Table1[[#This Row],[budget]]</f>
        <v>-901776</v>
      </c>
    </row>
    <row r="3687" spans="1:15" x14ac:dyDescent="0.3">
      <c r="A3687" t="s">
        <v>5217</v>
      </c>
      <c r="B3687">
        <v>13</v>
      </c>
      <c r="C3687">
        <v>103</v>
      </c>
      <c r="D3687">
        <v>16066</v>
      </c>
      <c r="E3687" t="s">
        <v>2806</v>
      </c>
      <c r="F3687" t="s">
        <v>6537</v>
      </c>
      <c r="G3687" t="s">
        <v>7490</v>
      </c>
      <c r="H3687">
        <v>1207</v>
      </c>
      <c r="I3687">
        <v>44</v>
      </c>
      <c r="J3687" t="s">
        <v>29</v>
      </c>
      <c r="K3687" t="s">
        <v>227</v>
      </c>
      <c r="L3687">
        <v>5000000</v>
      </c>
      <c r="M3687">
        <v>2004</v>
      </c>
      <c r="N3687">
        <v>3.3</v>
      </c>
      <c r="O3687">
        <f>Table1[[#This Row],[gross]]-Table1[[#This Row],[budget]]</f>
        <v>-4983934</v>
      </c>
    </row>
    <row r="3688" spans="1:15" x14ac:dyDescent="0.3">
      <c r="A3688" t="s">
        <v>5228</v>
      </c>
      <c r="B3688">
        <v>17</v>
      </c>
      <c r="C3688">
        <v>83</v>
      </c>
      <c r="D3688">
        <v>126247</v>
      </c>
      <c r="E3688" t="s">
        <v>338</v>
      </c>
      <c r="F3688" t="s">
        <v>81</v>
      </c>
      <c r="G3688" t="s">
        <v>7491</v>
      </c>
      <c r="H3688">
        <v>24958</v>
      </c>
      <c r="I3688">
        <v>103</v>
      </c>
      <c r="J3688" t="s">
        <v>29</v>
      </c>
      <c r="K3688" t="s">
        <v>30</v>
      </c>
      <c r="L3688">
        <v>6200000</v>
      </c>
      <c r="M3688">
        <v>1994</v>
      </c>
      <c r="N3688">
        <v>3.3</v>
      </c>
      <c r="O3688">
        <f>Table1[[#This Row],[gross]]-Table1[[#This Row],[budget]]</f>
        <v>-6073753</v>
      </c>
    </row>
    <row r="3689" spans="1:15" x14ac:dyDescent="0.3">
      <c r="A3689" t="s">
        <v>5219</v>
      </c>
      <c r="B3689">
        <v>49</v>
      </c>
      <c r="C3689">
        <v>97</v>
      </c>
      <c r="D3689">
        <v>2331318</v>
      </c>
      <c r="E3689" t="s">
        <v>676</v>
      </c>
      <c r="F3689" t="s">
        <v>5421</v>
      </c>
      <c r="G3689" t="s">
        <v>7492</v>
      </c>
      <c r="H3689">
        <v>9541</v>
      </c>
      <c r="I3689">
        <v>64</v>
      </c>
      <c r="J3689" t="s">
        <v>29</v>
      </c>
      <c r="K3689" t="s">
        <v>30</v>
      </c>
      <c r="L3689">
        <v>10000000</v>
      </c>
      <c r="M3689">
        <v>2011</v>
      </c>
      <c r="N3689">
        <v>3.3</v>
      </c>
      <c r="O3689">
        <f>Table1[[#This Row],[gross]]-Table1[[#This Row],[budget]]</f>
        <v>-7668682</v>
      </c>
    </row>
    <row r="3690" spans="1:15" x14ac:dyDescent="0.3">
      <c r="A3690" t="s">
        <v>5059</v>
      </c>
      <c r="B3690">
        <v>104</v>
      </c>
      <c r="C3690">
        <v>101</v>
      </c>
      <c r="D3690">
        <v>13208023</v>
      </c>
      <c r="E3690" t="s">
        <v>4463</v>
      </c>
      <c r="F3690" t="s">
        <v>516</v>
      </c>
      <c r="G3690" t="s">
        <v>7493</v>
      </c>
      <c r="H3690">
        <v>17309</v>
      </c>
      <c r="I3690">
        <v>388</v>
      </c>
      <c r="J3690" t="s">
        <v>29</v>
      </c>
      <c r="K3690" t="s">
        <v>200</v>
      </c>
      <c r="L3690">
        <v>42000000</v>
      </c>
      <c r="M3690">
        <v>2002</v>
      </c>
      <c r="N3690">
        <v>3.3</v>
      </c>
      <c r="O3690">
        <f>Table1[[#This Row],[gross]]-Table1[[#This Row],[budget]]</f>
        <v>-28791977</v>
      </c>
    </row>
    <row r="3691" spans="1:15" x14ac:dyDescent="0.3">
      <c r="A3691" t="s">
        <v>5226</v>
      </c>
      <c r="B3691">
        <v>212</v>
      </c>
      <c r="C3691">
        <v>87</v>
      </c>
      <c r="D3691">
        <v>40198710</v>
      </c>
      <c r="E3691" t="s">
        <v>7494</v>
      </c>
      <c r="F3691" t="s">
        <v>4948</v>
      </c>
      <c r="G3691" t="s">
        <v>7495</v>
      </c>
      <c r="H3691">
        <v>87451</v>
      </c>
      <c r="I3691">
        <v>660</v>
      </c>
      <c r="J3691" t="s">
        <v>29</v>
      </c>
      <c r="K3691" t="s">
        <v>30</v>
      </c>
      <c r="L3691">
        <v>100000000</v>
      </c>
      <c r="M3691">
        <v>2004</v>
      </c>
      <c r="N3691">
        <v>3.3</v>
      </c>
      <c r="O3691">
        <f>Table1[[#This Row],[gross]]-Table1[[#This Row],[budget]]</f>
        <v>-59801290</v>
      </c>
    </row>
    <row r="3692" spans="1:15" x14ac:dyDescent="0.3">
      <c r="A3692" t="s">
        <v>5232</v>
      </c>
      <c r="B3692">
        <v>29</v>
      </c>
      <c r="C3692">
        <v>95</v>
      </c>
      <c r="D3692">
        <v>7888703</v>
      </c>
      <c r="E3692" t="s">
        <v>1699</v>
      </c>
      <c r="F3692" t="s">
        <v>7496</v>
      </c>
      <c r="G3692" t="s">
        <v>7497</v>
      </c>
      <c r="H3692">
        <v>8465</v>
      </c>
      <c r="I3692">
        <v>65</v>
      </c>
      <c r="J3692" t="s">
        <v>29</v>
      </c>
      <c r="K3692" t="s">
        <v>30</v>
      </c>
      <c r="L3692">
        <v>3000000</v>
      </c>
      <c r="M3692">
        <v>1987</v>
      </c>
      <c r="N3692">
        <v>3.2</v>
      </c>
      <c r="O3692">
        <f>Table1[[#This Row],[gross]]-Table1[[#This Row],[budget]]</f>
        <v>4888703</v>
      </c>
    </row>
    <row r="3693" spans="1:15" x14ac:dyDescent="0.3">
      <c r="A3693" t="s">
        <v>5239</v>
      </c>
      <c r="B3693">
        <v>37</v>
      </c>
      <c r="C3693">
        <v>89</v>
      </c>
      <c r="D3693">
        <v>15655665</v>
      </c>
      <c r="E3693" t="s">
        <v>289</v>
      </c>
      <c r="F3693" t="s">
        <v>5627</v>
      </c>
      <c r="G3693" t="s">
        <v>7498</v>
      </c>
      <c r="H3693">
        <v>9104</v>
      </c>
      <c r="I3693">
        <v>112</v>
      </c>
      <c r="J3693" t="s">
        <v>29</v>
      </c>
      <c r="K3693" t="s">
        <v>30</v>
      </c>
      <c r="L3693">
        <v>4000000</v>
      </c>
      <c r="M3693">
        <v>2006</v>
      </c>
      <c r="N3693">
        <v>3.1</v>
      </c>
      <c r="O3693">
        <f>Table1[[#This Row],[gross]]-Table1[[#This Row],[budget]]</f>
        <v>11655665</v>
      </c>
    </row>
    <row r="3694" spans="1:15" x14ac:dyDescent="0.3">
      <c r="A3694" t="s">
        <v>5235</v>
      </c>
      <c r="B3694">
        <v>169</v>
      </c>
      <c r="C3694">
        <v>110</v>
      </c>
      <c r="D3694">
        <v>13998282</v>
      </c>
      <c r="E3694" t="s">
        <v>7499</v>
      </c>
      <c r="F3694" t="s">
        <v>1302</v>
      </c>
      <c r="G3694" t="s">
        <v>7500</v>
      </c>
      <c r="H3694">
        <v>24854</v>
      </c>
      <c r="I3694">
        <v>374</v>
      </c>
      <c r="J3694" t="s">
        <v>29</v>
      </c>
      <c r="K3694" t="s">
        <v>30</v>
      </c>
      <c r="L3694">
        <v>16000000</v>
      </c>
      <c r="M3694">
        <v>2014</v>
      </c>
      <c r="N3694">
        <v>3.1</v>
      </c>
      <c r="O3694">
        <f>Table1[[#This Row],[gross]]-Table1[[#This Row],[budget]]</f>
        <v>-2001718</v>
      </c>
    </row>
    <row r="3695" spans="1:15" x14ac:dyDescent="0.3">
      <c r="A3695" t="s">
        <v>5237</v>
      </c>
      <c r="B3695">
        <v>35</v>
      </c>
      <c r="C3695">
        <v>97</v>
      </c>
      <c r="D3695">
        <v>4131640</v>
      </c>
      <c r="E3695" t="s">
        <v>338</v>
      </c>
      <c r="F3695" t="s">
        <v>5482</v>
      </c>
      <c r="G3695" t="s">
        <v>7501</v>
      </c>
      <c r="H3695">
        <v>5463</v>
      </c>
      <c r="I3695">
        <v>20</v>
      </c>
      <c r="J3695" t="s">
        <v>29</v>
      </c>
      <c r="K3695" t="s">
        <v>30</v>
      </c>
      <c r="L3695">
        <v>7500000</v>
      </c>
      <c r="M3695">
        <v>2008</v>
      </c>
      <c r="N3695">
        <v>3.1</v>
      </c>
      <c r="O3695">
        <f>Table1[[#This Row],[gross]]-Table1[[#This Row],[budget]]</f>
        <v>-3368360</v>
      </c>
    </row>
    <row r="3696" spans="1:15" x14ac:dyDescent="0.3">
      <c r="A3696" t="s">
        <v>5242</v>
      </c>
      <c r="B3696">
        <v>37</v>
      </c>
      <c r="C3696">
        <v>99</v>
      </c>
      <c r="D3696">
        <v>7059537</v>
      </c>
      <c r="E3696" t="s">
        <v>676</v>
      </c>
      <c r="F3696" t="s">
        <v>2190</v>
      </c>
      <c r="G3696" t="s">
        <v>7502</v>
      </c>
      <c r="H3696">
        <v>8279</v>
      </c>
      <c r="I3696">
        <v>101</v>
      </c>
      <c r="J3696" t="s">
        <v>29</v>
      </c>
      <c r="K3696" t="s">
        <v>30</v>
      </c>
      <c r="L3696">
        <v>3000000</v>
      </c>
      <c r="M3696">
        <v>2006</v>
      </c>
      <c r="N3696">
        <v>3</v>
      </c>
      <c r="O3696">
        <f>Table1[[#This Row],[gross]]-Table1[[#This Row],[budget]]</f>
        <v>4059537</v>
      </c>
    </row>
    <row r="3697" spans="1:15" x14ac:dyDescent="0.3">
      <c r="A3697" t="s">
        <v>5245</v>
      </c>
      <c r="B3697">
        <v>21</v>
      </c>
      <c r="C3697">
        <v>97</v>
      </c>
      <c r="D3697">
        <v>2315683</v>
      </c>
      <c r="E3697" t="s">
        <v>7503</v>
      </c>
      <c r="F3697" t="s">
        <v>2378</v>
      </c>
      <c r="G3697" t="s">
        <v>7504</v>
      </c>
      <c r="H3697">
        <v>4081</v>
      </c>
      <c r="I3697">
        <v>28</v>
      </c>
      <c r="J3697" t="s">
        <v>29</v>
      </c>
      <c r="K3697" t="s">
        <v>200</v>
      </c>
      <c r="L3697">
        <v>17000000</v>
      </c>
      <c r="M3697">
        <v>1986</v>
      </c>
      <c r="N3697">
        <v>3</v>
      </c>
      <c r="O3697">
        <f>Table1[[#This Row],[gross]]-Table1[[#This Row],[budget]]</f>
        <v>-14684317</v>
      </c>
    </row>
    <row r="3698" spans="1:15" x14ac:dyDescent="0.3">
      <c r="A3698" t="s">
        <v>397</v>
      </c>
      <c r="B3698">
        <v>151</v>
      </c>
      <c r="C3698">
        <v>98</v>
      </c>
      <c r="D3698">
        <v>18990542</v>
      </c>
      <c r="E3698" t="s">
        <v>4981</v>
      </c>
      <c r="F3698" t="s">
        <v>5289</v>
      </c>
      <c r="G3698" t="s">
        <v>7505</v>
      </c>
      <c r="H3698">
        <v>22264</v>
      </c>
      <c r="I3698">
        <v>289</v>
      </c>
      <c r="J3698" t="s">
        <v>29</v>
      </c>
      <c r="K3698" t="s">
        <v>30</v>
      </c>
      <c r="L3698">
        <v>70000000</v>
      </c>
      <c r="M3698">
        <v>2002</v>
      </c>
      <c r="N3698">
        <v>3</v>
      </c>
      <c r="O3698">
        <f>Table1[[#This Row],[gross]]-Table1[[#This Row],[budget]]</f>
        <v>-51009458</v>
      </c>
    </row>
    <row r="3699" spans="1:15" x14ac:dyDescent="0.3">
      <c r="A3699" t="s">
        <v>5250</v>
      </c>
      <c r="B3699">
        <v>52</v>
      </c>
      <c r="C3699">
        <v>89</v>
      </c>
      <c r="D3699">
        <v>13235267</v>
      </c>
      <c r="E3699" t="s">
        <v>1669</v>
      </c>
      <c r="F3699" t="s">
        <v>6033</v>
      </c>
      <c r="G3699" t="s">
        <v>7506</v>
      </c>
      <c r="H3699">
        <v>12339</v>
      </c>
      <c r="I3699">
        <v>32</v>
      </c>
      <c r="J3699" t="s">
        <v>29</v>
      </c>
      <c r="K3699" t="s">
        <v>30</v>
      </c>
      <c r="L3699">
        <v>6000000</v>
      </c>
      <c r="M3699">
        <v>2007</v>
      </c>
      <c r="N3699">
        <v>2.9</v>
      </c>
      <c r="O3699">
        <f>Table1[[#This Row],[gross]]-Table1[[#This Row],[budget]]</f>
        <v>7235267</v>
      </c>
    </row>
    <row r="3700" spans="1:15" x14ac:dyDescent="0.3">
      <c r="A3700" t="s">
        <v>5247</v>
      </c>
      <c r="B3700">
        <v>143</v>
      </c>
      <c r="C3700">
        <v>92</v>
      </c>
      <c r="D3700">
        <v>1550000</v>
      </c>
      <c r="E3700" t="s">
        <v>7507</v>
      </c>
      <c r="F3700" t="s">
        <v>5513</v>
      </c>
      <c r="G3700" t="s">
        <v>7508</v>
      </c>
      <c r="H3700">
        <v>30628</v>
      </c>
      <c r="I3700">
        <v>471</v>
      </c>
      <c r="J3700" t="s">
        <v>29</v>
      </c>
      <c r="K3700" t="s">
        <v>30</v>
      </c>
      <c r="L3700">
        <v>25000000</v>
      </c>
      <c r="M3700">
        <v>2005</v>
      </c>
      <c r="N3700">
        <v>2.9</v>
      </c>
      <c r="O3700">
        <f>Table1[[#This Row],[gross]]-Table1[[#This Row],[budget]]</f>
        <v>-23450000</v>
      </c>
    </row>
    <row r="3701" spans="1:15" x14ac:dyDescent="0.3">
      <c r="A3701" t="s">
        <v>5255</v>
      </c>
      <c r="B3701">
        <v>80</v>
      </c>
      <c r="C3701">
        <v>92</v>
      </c>
      <c r="D3701">
        <v>20763013</v>
      </c>
      <c r="E3701" t="s">
        <v>2525</v>
      </c>
      <c r="F3701" t="s">
        <v>2198</v>
      </c>
      <c r="G3701" t="s">
        <v>7509</v>
      </c>
      <c r="H3701">
        <v>30840</v>
      </c>
      <c r="I3701">
        <v>383</v>
      </c>
      <c r="J3701" t="s">
        <v>29</v>
      </c>
      <c r="K3701" t="s">
        <v>30</v>
      </c>
      <c r="L3701">
        <v>23000000</v>
      </c>
      <c r="M3701">
        <v>1987</v>
      </c>
      <c r="N3701">
        <v>2.8</v>
      </c>
      <c r="O3701">
        <f>Table1[[#This Row],[gross]]-Table1[[#This Row],[budget]]</f>
        <v>-2236987</v>
      </c>
    </row>
    <row r="3702" spans="1:15" x14ac:dyDescent="0.3">
      <c r="A3702" t="s">
        <v>5260</v>
      </c>
      <c r="B3702">
        <v>24</v>
      </c>
      <c r="C3702">
        <v>76</v>
      </c>
      <c r="D3702">
        <v>11144518</v>
      </c>
      <c r="E3702" t="s">
        <v>3756</v>
      </c>
      <c r="F3702" t="s">
        <v>7510</v>
      </c>
      <c r="G3702" t="s">
        <v>7511</v>
      </c>
      <c r="H3702">
        <v>2724</v>
      </c>
      <c r="I3702">
        <v>53</v>
      </c>
      <c r="J3702" t="s">
        <v>29</v>
      </c>
      <c r="K3702" t="s">
        <v>442</v>
      </c>
      <c r="L3702">
        <v>15000000</v>
      </c>
      <c r="M3702">
        <v>1998</v>
      </c>
      <c r="N3702">
        <v>2.8</v>
      </c>
      <c r="O3702">
        <f>Table1[[#This Row],[gross]]-Table1[[#This Row],[budget]]</f>
        <v>-3855482</v>
      </c>
    </row>
    <row r="3703" spans="1:15" x14ac:dyDescent="0.3">
      <c r="A3703" t="s">
        <v>5258</v>
      </c>
      <c r="B3703">
        <v>31</v>
      </c>
      <c r="C3703">
        <v>77</v>
      </c>
      <c r="D3703">
        <v>7382993</v>
      </c>
      <c r="E3703" t="s">
        <v>296</v>
      </c>
      <c r="F3703" t="s">
        <v>5618</v>
      </c>
      <c r="G3703" t="s">
        <v>7512</v>
      </c>
      <c r="H3703">
        <v>3851</v>
      </c>
      <c r="I3703">
        <v>114</v>
      </c>
      <c r="J3703" t="s">
        <v>29</v>
      </c>
      <c r="K3703" t="s">
        <v>30</v>
      </c>
      <c r="L3703">
        <v>20000000</v>
      </c>
      <c r="M3703">
        <v>2006</v>
      </c>
      <c r="N3703">
        <v>2.8</v>
      </c>
      <c r="O3703">
        <f>Table1[[#This Row],[gross]]-Table1[[#This Row],[budget]]</f>
        <v>-12617007</v>
      </c>
    </row>
    <row r="3704" spans="1:15" x14ac:dyDescent="0.3">
      <c r="A3704" t="s">
        <v>5253</v>
      </c>
      <c r="B3704">
        <v>36</v>
      </c>
      <c r="C3704">
        <v>97</v>
      </c>
      <c r="D3704">
        <v>1686429</v>
      </c>
      <c r="E3704" t="s">
        <v>7513</v>
      </c>
      <c r="F3704" t="s">
        <v>5625</v>
      </c>
      <c r="G3704" t="s">
        <v>7514</v>
      </c>
      <c r="H3704">
        <v>8687</v>
      </c>
      <c r="I3704">
        <v>62</v>
      </c>
      <c r="J3704" t="s">
        <v>29</v>
      </c>
      <c r="K3704" t="s">
        <v>30</v>
      </c>
      <c r="L3704">
        <v>16000000</v>
      </c>
      <c r="M3704">
        <v>1997</v>
      </c>
      <c r="N3704">
        <v>2.8</v>
      </c>
      <c r="O3704">
        <f>Table1[[#This Row],[gross]]-Table1[[#This Row],[budget]]</f>
        <v>-14313571</v>
      </c>
    </row>
    <row r="3705" spans="1:15" x14ac:dyDescent="0.3">
      <c r="A3705" t="s">
        <v>4991</v>
      </c>
      <c r="B3705">
        <v>28</v>
      </c>
      <c r="C3705">
        <v>80</v>
      </c>
      <c r="D3705">
        <v>1646664</v>
      </c>
      <c r="E3705" t="s">
        <v>2765</v>
      </c>
      <c r="F3705" t="s">
        <v>7515</v>
      </c>
      <c r="G3705" t="s">
        <v>7516</v>
      </c>
      <c r="H3705">
        <v>4518</v>
      </c>
      <c r="I3705">
        <v>66</v>
      </c>
      <c r="J3705" t="s">
        <v>29</v>
      </c>
      <c r="K3705" t="s">
        <v>30</v>
      </c>
      <c r="L3705">
        <v>20000000</v>
      </c>
      <c r="M3705">
        <v>2003</v>
      </c>
      <c r="N3705">
        <v>2.8</v>
      </c>
      <c r="O3705">
        <f>Table1[[#This Row],[gross]]-Table1[[#This Row],[budget]]</f>
        <v>-18353336</v>
      </c>
    </row>
    <row r="3706" spans="1:15" x14ac:dyDescent="0.3">
      <c r="A3706" t="s">
        <v>5265</v>
      </c>
      <c r="B3706">
        <v>99</v>
      </c>
      <c r="C3706">
        <v>85</v>
      </c>
      <c r="D3706">
        <v>48546578</v>
      </c>
      <c r="E3706" t="s">
        <v>289</v>
      </c>
      <c r="F3706" t="s">
        <v>3072</v>
      </c>
      <c r="G3706" t="s">
        <v>7517</v>
      </c>
      <c r="H3706">
        <v>50415</v>
      </c>
      <c r="I3706">
        <v>613</v>
      </c>
      <c r="J3706" t="s">
        <v>29</v>
      </c>
      <c r="K3706" t="s">
        <v>30</v>
      </c>
      <c r="L3706">
        <v>20000000</v>
      </c>
      <c r="M3706">
        <v>2006</v>
      </c>
      <c r="N3706">
        <v>2.7</v>
      </c>
      <c r="O3706">
        <f>Table1[[#This Row],[gross]]-Table1[[#This Row],[budget]]</f>
        <v>28546578</v>
      </c>
    </row>
    <row r="3707" spans="1:15" x14ac:dyDescent="0.3">
      <c r="A3707" t="s">
        <v>5267</v>
      </c>
      <c r="B3707">
        <v>111</v>
      </c>
      <c r="C3707">
        <v>86</v>
      </c>
      <c r="D3707">
        <v>38232624</v>
      </c>
      <c r="E3707" t="s">
        <v>676</v>
      </c>
      <c r="F3707" t="s">
        <v>7266</v>
      </c>
      <c r="G3707" t="s">
        <v>7518</v>
      </c>
      <c r="H3707">
        <v>88518</v>
      </c>
      <c r="I3707">
        <v>409</v>
      </c>
      <c r="J3707" t="s">
        <v>29</v>
      </c>
      <c r="K3707" t="s">
        <v>30</v>
      </c>
      <c r="L3707">
        <v>30000000</v>
      </c>
      <c r="M3707">
        <v>2008</v>
      </c>
      <c r="N3707">
        <v>2.7</v>
      </c>
      <c r="O3707">
        <f>Table1[[#This Row],[gross]]-Table1[[#This Row],[budget]]</f>
        <v>8232624</v>
      </c>
    </row>
    <row r="3708" spans="1:15" x14ac:dyDescent="0.3">
      <c r="A3708" t="s">
        <v>5263</v>
      </c>
      <c r="B3708">
        <v>52</v>
      </c>
      <c r="C3708">
        <v>96</v>
      </c>
      <c r="D3708">
        <v>3713002</v>
      </c>
      <c r="E3708" t="s">
        <v>1310</v>
      </c>
      <c r="F3708" t="s">
        <v>6142</v>
      </c>
      <c r="G3708" t="s">
        <v>7519</v>
      </c>
      <c r="H3708">
        <v>3611</v>
      </c>
      <c r="I3708">
        <v>62</v>
      </c>
      <c r="J3708" t="s">
        <v>29</v>
      </c>
      <c r="K3708" t="s">
        <v>30</v>
      </c>
      <c r="L3708">
        <v>8000000</v>
      </c>
      <c r="M3708">
        <v>2003</v>
      </c>
      <c r="N3708">
        <v>2.7</v>
      </c>
      <c r="O3708">
        <f>Table1[[#This Row],[gross]]-Table1[[#This Row],[budget]]</f>
        <v>-4286998</v>
      </c>
    </row>
    <row r="3709" spans="1:15" x14ac:dyDescent="0.3">
      <c r="A3709" t="s">
        <v>4062</v>
      </c>
      <c r="B3709">
        <v>130</v>
      </c>
      <c r="C3709">
        <v>100</v>
      </c>
      <c r="D3709">
        <v>9353573</v>
      </c>
      <c r="E3709" t="s">
        <v>693</v>
      </c>
      <c r="F3709" t="s">
        <v>7520</v>
      </c>
      <c r="G3709" t="s">
        <v>7521</v>
      </c>
      <c r="H3709">
        <v>56451</v>
      </c>
      <c r="I3709">
        <v>524</v>
      </c>
      <c r="J3709" t="s">
        <v>29</v>
      </c>
      <c r="K3709" t="s">
        <v>30</v>
      </c>
      <c r="L3709">
        <v>45000000</v>
      </c>
      <c r="M3709">
        <v>2009</v>
      </c>
      <c r="N3709">
        <v>2.7</v>
      </c>
      <c r="O3709">
        <f>Table1[[#This Row],[gross]]-Table1[[#This Row],[budget]]</f>
        <v>-35646427</v>
      </c>
    </row>
    <row r="3710" spans="1:15" x14ac:dyDescent="0.3">
      <c r="A3710" t="s">
        <v>5193</v>
      </c>
      <c r="B3710">
        <v>45</v>
      </c>
      <c r="C3710">
        <v>97</v>
      </c>
      <c r="D3710">
        <v>27141959</v>
      </c>
      <c r="E3710" t="s">
        <v>7522</v>
      </c>
      <c r="F3710" t="s">
        <v>4236</v>
      </c>
      <c r="G3710" t="s">
        <v>7523</v>
      </c>
      <c r="H3710">
        <v>19547</v>
      </c>
      <c r="I3710">
        <v>168</v>
      </c>
      <c r="J3710" t="s">
        <v>29</v>
      </c>
      <c r="K3710" t="s">
        <v>30</v>
      </c>
      <c r="L3710">
        <v>18000000</v>
      </c>
      <c r="M3710">
        <v>1999</v>
      </c>
      <c r="N3710">
        <v>2.5</v>
      </c>
      <c r="O3710">
        <f>Table1[[#This Row],[gross]]-Table1[[#This Row],[budget]]</f>
        <v>9141959</v>
      </c>
    </row>
    <row r="3711" spans="1:15" x14ac:dyDescent="0.3">
      <c r="A3711" t="s">
        <v>5271</v>
      </c>
      <c r="B3711">
        <v>174</v>
      </c>
      <c r="C3711">
        <v>119</v>
      </c>
      <c r="D3711">
        <v>21471685</v>
      </c>
      <c r="E3711" t="s">
        <v>248</v>
      </c>
      <c r="F3711" t="s">
        <v>5969</v>
      </c>
      <c r="G3711" t="s">
        <v>7524</v>
      </c>
      <c r="H3711">
        <v>65464</v>
      </c>
      <c r="I3711">
        <v>1308</v>
      </c>
      <c r="J3711" t="s">
        <v>29</v>
      </c>
      <c r="K3711" t="s">
        <v>30</v>
      </c>
      <c r="L3711">
        <v>44000000</v>
      </c>
      <c r="M3711">
        <v>2000</v>
      </c>
      <c r="N3711">
        <v>2.4</v>
      </c>
      <c r="O3711">
        <f>Table1[[#This Row],[gross]]-Table1[[#This Row],[budget]]</f>
        <v>-22528315</v>
      </c>
    </row>
    <row r="3712" spans="1:15" x14ac:dyDescent="0.3">
      <c r="A3712" t="s">
        <v>1561</v>
      </c>
      <c r="B3712">
        <v>131</v>
      </c>
      <c r="C3712">
        <v>121</v>
      </c>
      <c r="D3712">
        <v>5660084</v>
      </c>
      <c r="E3712" t="s">
        <v>4570</v>
      </c>
      <c r="F3712" t="s">
        <v>7525</v>
      </c>
      <c r="G3712" t="s">
        <v>7526</v>
      </c>
      <c r="H3712">
        <v>41620</v>
      </c>
      <c r="I3712">
        <v>418</v>
      </c>
      <c r="J3712" t="s">
        <v>29</v>
      </c>
      <c r="K3712" t="s">
        <v>30</v>
      </c>
      <c r="L3712">
        <v>54000000</v>
      </c>
      <c r="M3712">
        <v>2003</v>
      </c>
      <c r="N3712">
        <v>2.4</v>
      </c>
      <c r="O3712">
        <f>Table1[[#This Row],[gross]]-Table1[[#This Row],[budget]]</f>
        <v>-48339916</v>
      </c>
    </row>
    <row r="3713" spans="1:15" x14ac:dyDescent="0.3">
      <c r="A3713" t="s">
        <v>5267</v>
      </c>
      <c r="B3713">
        <v>112</v>
      </c>
      <c r="C3713">
        <v>93</v>
      </c>
      <c r="D3713">
        <v>39737645</v>
      </c>
      <c r="E3713" t="s">
        <v>1929</v>
      </c>
      <c r="F3713" t="s">
        <v>534</v>
      </c>
      <c r="G3713" t="s">
        <v>7527</v>
      </c>
      <c r="H3713">
        <v>89687</v>
      </c>
      <c r="I3713">
        <v>666</v>
      </c>
      <c r="J3713" t="s">
        <v>29</v>
      </c>
      <c r="K3713" t="s">
        <v>30</v>
      </c>
      <c r="L3713">
        <v>20000000</v>
      </c>
      <c r="M3713">
        <v>2007</v>
      </c>
      <c r="N3713">
        <v>2.2999999999999998</v>
      </c>
      <c r="O3713">
        <f>Table1[[#This Row],[gross]]-Table1[[#This Row],[budget]]</f>
        <v>19737645</v>
      </c>
    </row>
    <row r="3714" spans="1:15" x14ac:dyDescent="0.3">
      <c r="A3714" t="s">
        <v>5275</v>
      </c>
      <c r="B3714">
        <v>12</v>
      </c>
      <c r="C3714">
        <v>95</v>
      </c>
      <c r="D3714">
        <v>306715</v>
      </c>
      <c r="E3714" t="s">
        <v>676</v>
      </c>
      <c r="F3714" t="s">
        <v>7061</v>
      </c>
      <c r="G3714" t="s">
        <v>7528</v>
      </c>
      <c r="H3714">
        <v>5143</v>
      </c>
      <c r="I3714">
        <v>62</v>
      </c>
      <c r="J3714" t="s">
        <v>29</v>
      </c>
      <c r="K3714" t="s">
        <v>30</v>
      </c>
      <c r="L3714">
        <v>10000000</v>
      </c>
      <c r="M3714">
        <v>1998</v>
      </c>
      <c r="N3714">
        <v>2.2999999999999998</v>
      </c>
      <c r="O3714">
        <f>Table1[[#This Row],[gross]]-Table1[[#This Row],[budget]]</f>
        <v>-9693285</v>
      </c>
    </row>
    <row r="3715" spans="1:15" x14ac:dyDescent="0.3">
      <c r="A3715" t="s">
        <v>5247</v>
      </c>
      <c r="B3715">
        <v>148</v>
      </c>
      <c r="C3715">
        <v>94</v>
      </c>
      <c r="D3715">
        <v>5132655</v>
      </c>
      <c r="E3715" t="s">
        <v>197</v>
      </c>
      <c r="F3715" t="s">
        <v>7529</v>
      </c>
      <c r="G3715" t="s">
        <v>7530</v>
      </c>
      <c r="H3715">
        <v>37626</v>
      </c>
      <c r="I3715">
        <v>521</v>
      </c>
      <c r="J3715" t="s">
        <v>29</v>
      </c>
      <c r="K3715" t="s">
        <v>442</v>
      </c>
      <c r="L3715">
        <v>20000000</v>
      </c>
      <c r="M3715">
        <v>2005</v>
      </c>
      <c r="N3715">
        <v>2.2999999999999998</v>
      </c>
      <c r="O3715">
        <f>Table1[[#This Row],[gross]]-Table1[[#This Row],[budget]]</f>
        <v>-14867345</v>
      </c>
    </row>
    <row r="3716" spans="1:15" x14ac:dyDescent="0.3">
      <c r="A3716" t="s">
        <v>5179</v>
      </c>
      <c r="B3716">
        <v>78</v>
      </c>
      <c r="C3716">
        <v>94</v>
      </c>
      <c r="D3716">
        <v>17010646</v>
      </c>
      <c r="E3716" t="s">
        <v>4122</v>
      </c>
      <c r="F3716" t="s">
        <v>7531</v>
      </c>
      <c r="G3716" t="s">
        <v>7532</v>
      </c>
      <c r="H3716">
        <v>40751</v>
      </c>
      <c r="I3716">
        <v>239</v>
      </c>
      <c r="J3716" t="s">
        <v>29</v>
      </c>
      <c r="K3716" t="s">
        <v>30</v>
      </c>
      <c r="L3716">
        <v>84000000</v>
      </c>
      <c r="M3716">
        <v>2005</v>
      </c>
      <c r="N3716">
        <v>2.2000000000000002</v>
      </c>
      <c r="O3716">
        <f>Table1[[#This Row],[gross]]-Table1[[#This Row],[budget]]</f>
        <v>-66989354</v>
      </c>
    </row>
    <row r="3717" spans="1:15" x14ac:dyDescent="0.3">
      <c r="A3717" t="s">
        <v>5107</v>
      </c>
      <c r="B3717">
        <v>25</v>
      </c>
      <c r="C3717">
        <v>95</v>
      </c>
      <c r="D3717">
        <v>7009668</v>
      </c>
      <c r="E3717" t="s">
        <v>7533</v>
      </c>
      <c r="F3717" t="s">
        <v>7534</v>
      </c>
      <c r="G3717" t="s">
        <v>7535</v>
      </c>
      <c r="H3717">
        <v>8707</v>
      </c>
      <c r="I3717">
        <v>36</v>
      </c>
      <c r="J3717" t="s">
        <v>29</v>
      </c>
      <c r="K3717" t="s">
        <v>30</v>
      </c>
      <c r="L3717">
        <v>5600000</v>
      </c>
      <c r="M3717">
        <v>2006</v>
      </c>
      <c r="N3717">
        <v>2.1</v>
      </c>
      <c r="O3717">
        <f>Table1[[#This Row],[gross]]-Table1[[#This Row],[budget]]</f>
        <v>1409668</v>
      </c>
    </row>
    <row r="3718" spans="1:15" x14ac:dyDescent="0.3">
      <c r="A3718" t="s">
        <v>5078</v>
      </c>
      <c r="B3718">
        <v>60</v>
      </c>
      <c r="C3718">
        <v>90</v>
      </c>
      <c r="D3718">
        <v>4922166</v>
      </c>
      <c r="E3718" t="s">
        <v>1076</v>
      </c>
      <c r="F3718" t="s">
        <v>7536</v>
      </c>
      <c r="G3718" t="s">
        <v>7537</v>
      </c>
      <c r="H3718">
        <v>23606</v>
      </c>
      <c r="I3718">
        <v>304</v>
      </c>
      <c r="J3718" t="s">
        <v>29</v>
      </c>
      <c r="K3718" t="s">
        <v>30</v>
      </c>
      <c r="L3718">
        <v>12000000</v>
      </c>
      <c r="M3718">
        <v>2003</v>
      </c>
      <c r="N3718">
        <v>2.1</v>
      </c>
      <c r="O3718">
        <f>Table1[[#This Row],[gross]]-Table1[[#This Row],[budget]]</f>
        <v>-7077834</v>
      </c>
    </row>
    <row r="3719" spans="1:15" x14ac:dyDescent="0.3">
      <c r="A3719" t="s">
        <v>5277</v>
      </c>
      <c r="B3719">
        <v>66</v>
      </c>
      <c r="C3719">
        <v>104</v>
      </c>
      <c r="D3719">
        <v>4273372</v>
      </c>
      <c r="E3719" t="s">
        <v>875</v>
      </c>
      <c r="F3719" t="s">
        <v>7538</v>
      </c>
      <c r="G3719" t="s">
        <v>7539</v>
      </c>
      <c r="H3719">
        <v>19412</v>
      </c>
      <c r="I3719">
        <v>308</v>
      </c>
      <c r="J3719" t="s">
        <v>29</v>
      </c>
      <c r="K3719" t="s">
        <v>30</v>
      </c>
      <c r="L3719">
        <v>22000000</v>
      </c>
      <c r="M3719">
        <v>2001</v>
      </c>
      <c r="N3719">
        <v>2.1</v>
      </c>
      <c r="O3719">
        <f>Table1[[#This Row],[gross]]-Table1[[#This Row],[budget]]</f>
        <v>-17726628</v>
      </c>
    </row>
    <row r="3720" spans="1:15" x14ac:dyDescent="0.3">
      <c r="A3720" t="s">
        <v>5221</v>
      </c>
      <c r="B3720">
        <v>25</v>
      </c>
      <c r="C3720">
        <v>93</v>
      </c>
      <c r="D3720">
        <v>5694308</v>
      </c>
      <c r="E3720" t="s">
        <v>1941</v>
      </c>
      <c r="F3720" t="s">
        <v>331</v>
      </c>
      <c r="G3720" t="s">
        <v>7540</v>
      </c>
      <c r="H3720">
        <v>13815</v>
      </c>
      <c r="I3720">
        <v>46</v>
      </c>
      <c r="J3720" t="s">
        <v>29</v>
      </c>
      <c r="K3720" t="s">
        <v>30</v>
      </c>
      <c r="L3720">
        <v>7000000</v>
      </c>
      <c r="M3720">
        <v>2007</v>
      </c>
      <c r="N3720">
        <v>2</v>
      </c>
      <c r="O3720">
        <f>Table1[[#This Row],[gross]]-Table1[[#This Row],[budget]]</f>
        <v>-1305692</v>
      </c>
    </row>
    <row r="3721" spans="1:15" x14ac:dyDescent="0.3">
      <c r="A3721" t="s">
        <v>5267</v>
      </c>
      <c r="B3721">
        <v>111</v>
      </c>
      <c r="C3721">
        <v>88</v>
      </c>
      <c r="D3721">
        <v>14174654</v>
      </c>
      <c r="E3721" t="s">
        <v>676</v>
      </c>
      <c r="F3721" t="s">
        <v>7266</v>
      </c>
      <c r="G3721" t="s">
        <v>7541</v>
      </c>
      <c r="H3721">
        <v>74945</v>
      </c>
      <c r="I3721">
        <v>359</v>
      </c>
      <c r="J3721" t="s">
        <v>29</v>
      </c>
      <c r="K3721" t="s">
        <v>30</v>
      </c>
      <c r="L3721">
        <v>25000000</v>
      </c>
      <c r="M3721">
        <v>2008</v>
      </c>
      <c r="N3721">
        <v>1.9</v>
      </c>
      <c r="O3721">
        <f>Table1[[#This Row],[gross]]-Table1[[#This Row],[budget]]</f>
        <v>-10825346</v>
      </c>
    </row>
    <row r="3722" spans="1:15" x14ac:dyDescent="0.3">
      <c r="A3722" t="s">
        <v>5193</v>
      </c>
      <c r="B3722">
        <v>32</v>
      </c>
      <c r="C3722">
        <v>88</v>
      </c>
      <c r="D3722">
        <v>9109322</v>
      </c>
      <c r="E3722" t="s">
        <v>6953</v>
      </c>
      <c r="F3722" t="s">
        <v>7542</v>
      </c>
      <c r="G3722" t="s">
        <v>7543</v>
      </c>
      <c r="H3722">
        <v>25371</v>
      </c>
      <c r="I3722">
        <v>129</v>
      </c>
      <c r="J3722" t="s">
        <v>29</v>
      </c>
      <c r="K3722" t="s">
        <v>227</v>
      </c>
      <c r="L3722">
        <v>20000000</v>
      </c>
      <c r="M3722">
        <v>2004</v>
      </c>
      <c r="N3722">
        <v>1.9</v>
      </c>
      <c r="O3722">
        <f>Table1[[#This Row],[gross]]-Table1[[#This Row],[budget]]</f>
        <v>-10890678</v>
      </c>
    </row>
    <row r="3723" spans="1:15" x14ac:dyDescent="0.3">
      <c r="A3723" t="s">
        <v>3642</v>
      </c>
      <c r="B3723">
        <v>84</v>
      </c>
      <c r="C3723">
        <v>115</v>
      </c>
      <c r="D3723">
        <v>73000942</v>
      </c>
      <c r="E3723" t="s">
        <v>232</v>
      </c>
      <c r="F3723" t="s">
        <v>7544</v>
      </c>
      <c r="G3723" t="s">
        <v>7545</v>
      </c>
      <c r="H3723">
        <v>74351</v>
      </c>
      <c r="I3723">
        <v>233</v>
      </c>
      <c r="J3723" t="s">
        <v>29</v>
      </c>
      <c r="K3723" t="s">
        <v>30</v>
      </c>
      <c r="L3723">
        <v>13000000</v>
      </c>
      <c r="M3723">
        <v>2011</v>
      </c>
      <c r="N3723">
        <v>1.6</v>
      </c>
      <c r="O3723">
        <f>Table1[[#This Row],[gross]]-Table1[[#This Row],[budget]]</f>
        <v>60000942</v>
      </c>
    </row>
  </sheetData>
  <pageMargins left="0.7" right="0.7" top="0.75" bottom="0.75" header="0.3" footer="0.3"/>
  <pageSetup orientation="portrait" r:id="rId1"/>
  <drawing r:id="rId2"/>
  <tableParts count="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7B709-C504-4ACB-BE58-859EB64BF2C8}">
  <dimension ref="A1"/>
  <sheetViews>
    <sheetView workbookViewId="0">
      <selection activeCell="H13" sqref="H13"/>
    </sheetView>
  </sheetViews>
  <sheetFormatPr defaultRowHeight="14.4" x14ac:dyDescent="0.3"/>
  <cols>
    <col min="1" max="1" width="62.6640625" bestFit="1" customWidth="1"/>
    <col min="2" max="2" width="16.5546875" bestFit="1" customWidth="1"/>
    <col min="7" max="7" width="62.6640625" bestFit="1" customWidth="1"/>
    <col min="8" max="9" width="18.44140625" bestFit="1" customWidth="1"/>
  </cols>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3723"/>
  <sheetViews>
    <sheetView showGridLines="0" topLeftCell="P7" workbookViewId="0">
      <selection activeCell="R2" sqref="R2"/>
    </sheetView>
  </sheetViews>
  <sheetFormatPr defaultRowHeight="14.4" x14ac:dyDescent="0.3"/>
  <cols>
    <col min="1" max="1" width="29.6640625" bestFit="1" customWidth="1"/>
    <col min="2" max="2" width="22.5546875" customWidth="1"/>
    <col min="3" max="3" width="10.109375" customWidth="1"/>
    <col min="4" max="4" width="10" bestFit="1" customWidth="1"/>
    <col min="5" max="5" width="62.6640625" bestFit="1" customWidth="1"/>
    <col min="6" max="6" width="72.77734375" bestFit="1" customWidth="1"/>
    <col min="7" max="7" width="18" customWidth="1"/>
    <col min="8" max="8" width="22.109375" customWidth="1"/>
    <col min="9" max="9" width="10.5546875" bestFit="1" customWidth="1"/>
    <col min="10" max="10" width="12" bestFit="1" customWidth="1"/>
    <col min="11" max="11" width="12.6640625" customWidth="1"/>
    <col min="14" max="14" width="29.6640625" bestFit="1" customWidth="1"/>
    <col min="15" max="15" width="16.6640625" customWidth="1"/>
    <col min="16" max="16" width="19.33203125" customWidth="1"/>
    <col min="17" max="17" width="20" customWidth="1"/>
    <col min="18" max="19" width="22.33203125" customWidth="1"/>
  </cols>
  <sheetData>
    <row r="1" spans="1:18" x14ac:dyDescent="0.3">
      <c r="A1" t="s">
        <v>0</v>
      </c>
      <c r="B1" t="s">
        <v>1</v>
      </c>
      <c r="C1" t="s">
        <v>2</v>
      </c>
      <c r="D1" t="s">
        <v>3</v>
      </c>
      <c r="E1" t="s">
        <v>4</v>
      </c>
      <c r="F1" t="s">
        <v>6</v>
      </c>
      <c r="G1" t="s">
        <v>7</v>
      </c>
      <c r="H1" t="s">
        <v>8</v>
      </c>
      <c r="I1" t="s">
        <v>9</v>
      </c>
      <c r="J1" t="s">
        <v>11</v>
      </c>
      <c r="K1" t="s">
        <v>13</v>
      </c>
      <c r="N1" t="s">
        <v>0</v>
      </c>
      <c r="O1" t="s">
        <v>7554</v>
      </c>
      <c r="P1" t="s">
        <v>16</v>
      </c>
      <c r="Q1" t="s">
        <v>7553</v>
      </c>
      <c r="R1" t="s">
        <v>7555</v>
      </c>
    </row>
    <row r="2" spans="1:18" x14ac:dyDescent="0.3">
      <c r="A2" t="s">
        <v>25</v>
      </c>
      <c r="B2">
        <v>199</v>
      </c>
      <c r="C2">
        <v>142</v>
      </c>
      <c r="D2">
        <v>28341469</v>
      </c>
      <c r="E2" t="s">
        <v>26</v>
      </c>
      <c r="F2" t="s">
        <v>28</v>
      </c>
      <c r="G2">
        <v>1689764</v>
      </c>
      <c r="H2">
        <v>4144</v>
      </c>
      <c r="I2" t="s">
        <v>29</v>
      </c>
      <c r="J2">
        <v>25000000</v>
      </c>
      <c r="K2">
        <v>9.3000000000000007</v>
      </c>
      <c r="N2" t="s">
        <v>31</v>
      </c>
      <c r="O2" cm="1">
        <f t="array" ref="O2">SUM(IF(Table3[director_name]=N2,Table3[duration]))</f>
        <v>202</v>
      </c>
      <c r="P2" cm="1">
        <f t="array" ref="P2">MEDIAN(IF(Table3[director_name]=N2,Table3[duration]))</f>
        <v>202</v>
      </c>
      <c r="Q2" t="e" cm="1">
        <f t="array" ref="Q2">STDEV(IF(Table3[director_name]=N2,Table3[duration]))</f>
        <v>#DIV/0!</v>
      </c>
      <c r="R2" cm="1">
        <f t="array" ref="R2">MEDIAN(IF(Table3[director_name]=N2,Table3[imdb_score]))</f>
        <v>8.6999999999999993</v>
      </c>
    </row>
    <row r="3" spans="1:18" x14ac:dyDescent="0.3">
      <c r="A3" t="s">
        <v>33</v>
      </c>
      <c r="B3">
        <v>208</v>
      </c>
      <c r="C3">
        <v>175</v>
      </c>
      <c r="D3">
        <v>134821952</v>
      </c>
      <c r="E3" t="s">
        <v>26</v>
      </c>
      <c r="F3" t="s">
        <v>35</v>
      </c>
      <c r="G3">
        <v>1155770</v>
      </c>
      <c r="H3">
        <v>2238</v>
      </c>
      <c r="I3" t="s">
        <v>29</v>
      </c>
      <c r="J3">
        <v>6000000</v>
      </c>
      <c r="K3">
        <v>9.1999999999999993</v>
      </c>
      <c r="N3" t="s">
        <v>36</v>
      </c>
      <c r="O3" cm="1">
        <f t="array" ref="O3">SUM(IF(Table3[director_name]=N3,Table3[duration]))</f>
        <v>101</v>
      </c>
      <c r="P3" cm="1">
        <f t="array" ref="P3">MEDIAN(IF(Table3[director_name]=N3,Table3[duration]))</f>
        <v>101</v>
      </c>
      <c r="Q3" t="e" cm="1">
        <f t="array" ref="Q3">STDEV(IF(Table3[director_name]=N3,Table3[duration]))</f>
        <v>#DIV/0!</v>
      </c>
      <c r="R3" cm="1">
        <f t="array" ref="R3">MEDIAN(IF(Table3[director_name]=N3,Table3[imdb_score]))</f>
        <v>8.6</v>
      </c>
    </row>
    <row r="4" spans="1:18" x14ac:dyDescent="0.3">
      <c r="A4" t="s">
        <v>38</v>
      </c>
      <c r="B4">
        <v>645</v>
      </c>
      <c r="C4">
        <v>152</v>
      </c>
      <c r="D4">
        <v>533316061</v>
      </c>
      <c r="E4" t="s">
        <v>39</v>
      </c>
      <c r="F4" t="s">
        <v>41</v>
      </c>
      <c r="G4">
        <v>1676169</v>
      </c>
      <c r="H4">
        <v>4667</v>
      </c>
      <c r="I4" t="s">
        <v>29</v>
      </c>
      <c r="J4">
        <v>185000000</v>
      </c>
      <c r="K4">
        <v>9</v>
      </c>
      <c r="N4" t="s">
        <v>42</v>
      </c>
      <c r="O4" cm="1">
        <f t="array" ref="O4">SUM(IF(Table3[director_name]=N4,Table3[duration]))</f>
        <v>87</v>
      </c>
      <c r="P4" cm="1">
        <f t="array" ref="P4">MEDIAN(IF(Table3[director_name]=N4,Table3[duration]))</f>
        <v>87</v>
      </c>
      <c r="Q4" t="e" cm="1">
        <f t="array" ref="Q4">STDEV(IF(Table3[director_name]=N4,Table3[duration]))</f>
        <v>#DIV/0!</v>
      </c>
      <c r="R4" cm="1">
        <f t="array" ref="R4">MEDIAN(IF(Table3[director_name]=N4,Table3[imdb_score]))</f>
        <v>8.6</v>
      </c>
    </row>
    <row r="5" spans="1:18" x14ac:dyDescent="0.3">
      <c r="A5" t="s">
        <v>33</v>
      </c>
      <c r="B5">
        <v>149</v>
      </c>
      <c r="C5">
        <v>220</v>
      </c>
      <c r="D5">
        <v>57300000</v>
      </c>
      <c r="E5" t="s">
        <v>26</v>
      </c>
      <c r="F5" t="s">
        <v>45</v>
      </c>
      <c r="G5">
        <v>790926</v>
      </c>
      <c r="H5">
        <v>650</v>
      </c>
      <c r="I5" t="s">
        <v>29</v>
      </c>
      <c r="J5">
        <v>13000000</v>
      </c>
      <c r="K5">
        <v>9</v>
      </c>
      <c r="N5" t="s">
        <v>38</v>
      </c>
      <c r="O5" cm="1">
        <f t="array" ref="O5">SUM(IF(Table3[director_name]=N5,Table3[duration]))</f>
        <v>1122</v>
      </c>
      <c r="P5" cm="1">
        <f t="array" ref="P5">MEDIAN(IF(Table3[director_name]=N5,Table3[duration]))</f>
        <v>139</v>
      </c>
      <c r="Q5" cm="1">
        <f t="array" ref="Q5">STDEV(IF(Table3[director_name]=N5,Table3[duration]))</f>
        <v>20.981284176958418</v>
      </c>
      <c r="R5" cm="1">
        <f t="array" ref="R5">MEDIAN(IF(Table3[director_name]=N5,Table3[imdb_score]))</f>
        <v>8.5</v>
      </c>
    </row>
    <row r="6" spans="1:18" x14ac:dyDescent="0.3">
      <c r="A6" t="s">
        <v>48</v>
      </c>
      <c r="B6">
        <v>328</v>
      </c>
      <c r="C6">
        <v>192</v>
      </c>
      <c r="D6">
        <v>377019252</v>
      </c>
      <c r="E6" t="s">
        <v>49</v>
      </c>
      <c r="F6" t="s">
        <v>51</v>
      </c>
      <c r="G6">
        <v>1215718</v>
      </c>
      <c r="H6">
        <v>3189</v>
      </c>
      <c r="I6" t="s">
        <v>29</v>
      </c>
      <c r="J6">
        <v>94000000</v>
      </c>
      <c r="K6">
        <v>8.9</v>
      </c>
      <c r="N6" t="s">
        <v>46</v>
      </c>
      <c r="O6" cm="1">
        <f t="array" ref="O6">SUM(IF(Table3[director_name]=N6,Table3[duration]))</f>
        <v>108</v>
      </c>
      <c r="P6" cm="1">
        <f t="array" ref="P6">MEDIAN(IF(Table3[director_name]=N6,Table3[duration]))</f>
        <v>108</v>
      </c>
      <c r="Q6" t="e" cm="1">
        <f t="array" ref="Q6">STDEV(IF(Table3[director_name]=N6,Table3[duration]))</f>
        <v>#DIV/0!</v>
      </c>
      <c r="R6" cm="1">
        <f t="array" ref="R6">MEDIAN(IF(Table3[director_name]=N6,Table3[imdb_score]))</f>
        <v>8.5</v>
      </c>
    </row>
    <row r="7" spans="1:18" x14ac:dyDescent="0.3">
      <c r="A7" t="s">
        <v>54</v>
      </c>
      <c r="B7">
        <v>215</v>
      </c>
      <c r="C7">
        <v>178</v>
      </c>
      <c r="D7">
        <v>107930000</v>
      </c>
      <c r="E7" t="s">
        <v>26</v>
      </c>
      <c r="F7" t="s">
        <v>56</v>
      </c>
      <c r="G7">
        <v>1324680</v>
      </c>
      <c r="H7">
        <v>2195</v>
      </c>
      <c r="I7" t="s">
        <v>29</v>
      </c>
      <c r="J7">
        <v>8000000</v>
      </c>
      <c r="K7">
        <v>8.9</v>
      </c>
      <c r="N7" t="s">
        <v>52</v>
      </c>
      <c r="O7" cm="1">
        <f t="array" ref="O7">SUM(IF(Table3[director_name]=N7,Table3[duration]))</f>
        <v>107</v>
      </c>
      <c r="P7" cm="1">
        <f t="array" ref="P7">MEDIAN(IF(Table3[director_name]=N7,Table3[duration]))</f>
        <v>107</v>
      </c>
      <c r="Q7" t="e" cm="1">
        <f t="array" ref="Q7">STDEV(IF(Table3[director_name]=N7,Table3[duration]))</f>
        <v>#DIV/0!</v>
      </c>
      <c r="R7" cm="1">
        <f t="array" ref="R7">MEDIAN(IF(Table3[director_name]=N7,Table3[imdb_score]))</f>
        <v>8.5</v>
      </c>
    </row>
    <row r="8" spans="1:18" x14ac:dyDescent="0.3">
      <c r="A8" t="s">
        <v>59</v>
      </c>
      <c r="B8">
        <v>174</v>
      </c>
      <c r="C8">
        <v>185</v>
      </c>
      <c r="D8">
        <v>96067179</v>
      </c>
      <c r="E8" t="s">
        <v>60</v>
      </c>
      <c r="F8" t="s">
        <v>62</v>
      </c>
      <c r="G8">
        <v>865020</v>
      </c>
      <c r="H8">
        <v>1273</v>
      </c>
      <c r="I8" t="s">
        <v>29</v>
      </c>
      <c r="J8">
        <v>22000000</v>
      </c>
      <c r="K8">
        <v>8.9</v>
      </c>
      <c r="N8" t="s">
        <v>57</v>
      </c>
      <c r="O8" cm="1">
        <f t="array" ref="O8">SUM(IF(Table3[director_name]=N8,Table3[duration]))</f>
        <v>102</v>
      </c>
      <c r="P8" cm="1">
        <f t="array" ref="P8">MEDIAN(IF(Table3[director_name]=N8,Table3[duration]))</f>
        <v>102</v>
      </c>
      <c r="Q8" t="e" cm="1">
        <f t="array" ref="Q8">STDEV(IF(Table3[director_name]=N8,Table3[duration]))</f>
        <v>#DIV/0!</v>
      </c>
      <c r="R8" cm="1">
        <f t="array" ref="R8">MEDIAN(IF(Table3[director_name]=N8,Table3[imdb_score]))</f>
        <v>8.5</v>
      </c>
    </row>
    <row r="9" spans="1:18" x14ac:dyDescent="0.3">
      <c r="A9" t="s">
        <v>65</v>
      </c>
      <c r="B9">
        <v>181</v>
      </c>
      <c r="C9">
        <v>142</v>
      </c>
      <c r="D9">
        <v>6100000</v>
      </c>
      <c r="E9" t="s">
        <v>66</v>
      </c>
      <c r="F9" t="s">
        <v>68</v>
      </c>
      <c r="G9">
        <v>503509</v>
      </c>
      <c r="H9">
        <v>780</v>
      </c>
      <c r="I9" t="s">
        <v>69</v>
      </c>
      <c r="J9">
        <v>1200000</v>
      </c>
      <c r="K9">
        <v>8.9</v>
      </c>
      <c r="N9" t="s">
        <v>63</v>
      </c>
      <c r="O9" cm="1">
        <f t="array" ref="O9">SUM(IF(Table3[director_name]=N9,Table3[duration]))</f>
        <v>89</v>
      </c>
      <c r="P9" cm="1">
        <f t="array" ref="P9">MEDIAN(IF(Table3[director_name]=N9,Table3[duration]))</f>
        <v>89</v>
      </c>
      <c r="Q9" t="e" cm="1">
        <f t="array" ref="Q9">STDEV(IF(Table3[director_name]=N9,Table3[duration]))</f>
        <v>#DIV/0!</v>
      </c>
      <c r="R9" cm="1">
        <f t="array" ref="R9">MEDIAN(IF(Table3[director_name]=N9,Table3[imdb_score]))</f>
        <v>8.5</v>
      </c>
    </row>
    <row r="10" spans="1:18" x14ac:dyDescent="0.3">
      <c r="A10" t="s">
        <v>72</v>
      </c>
      <c r="B10">
        <v>149</v>
      </c>
      <c r="C10">
        <v>142</v>
      </c>
      <c r="D10">
        <v>329691196</v>
      </c>
      <c r="E10" t="s">
        <v>73</v>
      </c>
      <c r="F10" t="s">
        <v>75</v>
      </c>
      <c r="G10">
        <v>1251222</v>
      </c>
      <c r="H10">
        <v>1398</v>
      </c>
      <c r="I10" t="s">
        <v>29</v>
      </c>
      <c r="J10">
        <v>55000000</v>
      </c>
      <c r="K10">
        <v>8.8000000000000007</v>
      </c>
      <c r="N10" t="s">
        <v>65</v>
      </c>
      <c r="O10" cm="1">
        <f t="array" ref="O10">SUM(IF(Table3[director_name]=N10,Table3[duration]))</f>
        <v>492</v>
      </c>
      <c r="P10" cm="1">
        <f t="array" ref="P10">MEDIAN(IF(Table3[director_name]=N10,Table3[duration]))</f>
        <v>142</v>
      </c>
      <c r="Q10" cm="1">
        <f t="array" ref="Q10">STDEV(IF(Table3[director_name]=N10,Table3[duration]))</f>
        <v>78.351770879795694</v>
      </c>
      <c r="R10" cm="1">
        <f t="array" ref="R10">MEDIAN(IF(Table3[director_name]=N10,Table3[imdb_score]))</f>
        <v>8.4</v>
      </c>
    </row>
    <row r="11" spans="1:18" x14ac:dyDescent="0.3">
      <c r="A11" t="s">
        <v>77</v>
      </c>
      <c r="B11">
        <v>223</v>
      </c>
      <c r="C11">
        <v>127</v>
      </c>
      <c r="D11">
        <v>290158751</v>
      </c>
      <c r="E11" t="s">
        <v>78</v>
      </c>
      <c r="F11" t="s">
        <v>80</v>
      </c>
      <c r="G11">
        <v>837759</v>
      </c>
      <c r="H11">
        <v>900</v>
      </c>
      <c r="I11" t="s">
        <v>29</v>
      </c>
      <c r="J11">
        <v>18000000</v>
      </c>
      <c r="K11">
        <v>8.8000000000000007</v>
      </c>
      <c r="N11" t="s">
        <v>84</v>
      </c>
      <c r="O11" cm="1">
        <f t="array" ref="O11">SUM(IF(Table3[director_name]=N11,Table3[duration]))</f>
        <v>134</v>
      </c>
      <c r="P11" cm="1">
        <f t="array" ref="P11">MEDIAN(IF(Table3[director_name]=N11,Table3[duration]))</f>
        <v>134</v>
      </c>
      <c r="Q11" t="e" cm="1">
        <f t="array" ref="Q11">STDEV(IF(Table3[director_name]=N11,Table3[duration]))</f>
        <v>#DIV/0!</v>
      </c>
      <c r="R11" cm="1">
        <f t="array" ref="R11">MEDIAN(IF(Table3[director_name]=N11,Table3[imdb_score]))</f>
        <v>8.4</v>
      </c>
    </row>
    <row r="12" spans="1:18" x14ac:dyDescent="0.3">
      <c r="A12" t="s">
        <v>48</v>
      </c>
      <c r="B12">
        <v>297</v>
      </c>
      <c r="C12">
        <v>171</v>
      </c>
      <c r="D12">
        <v>313837577</v>
      </c>
      <c r="E12" t="s">
        <v>49</v>
      </c>
      <c r="F12" t="s">
        <v>82</v>
      </c>
      <c r="G12">
        <v>1238746</v>
      </c>
      <c r="H12">
        <v>5060</v>
      </c>
      <c r="I12" t="s">
        <v>29</v>
      </c>
      <c r="J12">
        <v>93000000</v>
      </c>
      <c r="K12">
        <v>8.8000000000000007</v>
      </c>
      <c r="N12" t="s">
        <v>89</v>
      </c>
      <c r="O12" cm="1">
        <f t="array" ref="O12">SUM(IF(Table3[director_name]=N12,Table3[duration]))</f>
        <v>123</v>
      </c>
      <c r="P12" cm="1">
        <f t="array" ref="P12">MEDIAN(IF(Table3[director_name]=N12,Table3[duration]))</f>
        <v>123</v>
      </c>
      <c r="Q12" t="e" cm="1">
        <f t="array" ref="Q12">STDEV(IF(Table3[director_name]=N12,Table3[duration]))</f>
        <v>#DIV/0!</v>
      </c>
      <c r="R12" cm="1">
        <f t="array" ref="R12">MEDIAN(IF(Table3[director_name]=N12,Table3[imdb_score]))</f>
        <v>8.4</v>
      </c>
    </row>
    <row r="13" spans="1:18" x14ac:dyDescent="0.3">
      <c r="A13" t="s">
        <v>38</v>
      </c>
      <c r="B13">
        <v>642</v>
      </c>
      <c r="C13">
        <v>148</v>
      </c>
      <c r="D13">
        <v>292568851</v>
      </c>
      <c r="E13" t="s">
        <v>86</v>
      </c>
      <c r="F13" t="s">
        <v>88</v>
      </c>
      <c r="G13">
        <v>1468200</v>
      </c>
      <c r="H13">
        <v>2803</v>
      </c>
      <c r="I13" t="s">
        <v>29</v>
      </c>
      <c r="J13">
        <v>160000000</v>
      </c>
      <c r="K13">
        <v>8.8000000000000007</v>
      </c>
      <c r="N13" t="s">
        <v>95</v>
      </c>
      <c r="O13" cm="1">
        <f t="array" ref="O13">SUM(IF(Table3[director_name]=N13,Table3[duration]))</f>
        <v>145</v>
      </c>
      <c r="P13" cm="1">
        <f t="array" ref="P13">MEDIAN(IF(Table3[director_name]=N13,Table3[duration]))</f>
        <v>145</v>
      </c>
      <c r="Q13" t="e" cm="1">
        <f t="array" ref="Q13">STDEV(IF(Table3[director_name]=N13,Table3[duration]))</f>
        <v>#DIV/0!</v>
      </c>
      <c r="R13" cm="1">
        <f t="array" ref="R13">MEDIAN(IF(Table3[director_name]=N13,Table3[imdb_score]))</f>
        <v>8.3000000000000007</v>
      </c>
    </row>
    <row r="14" spans="1:18" x14ac:dyDescent="0.3">
      <c r="A14" t="s">
        <v>91</v>
      </c>
      <c r="B14">
        <v>315</v>
      </c>
      <c r="C14">
        <v>151</v>
      </c>
      <c r="D14">
        <v>37023395</v>
      </c>
      <c r="E14" t="s">
        <v>92</v>
      </c>
      <c r="F14" t="s">
        <v>94</v>
      </c>
      <c r="G14">
        <v>1347461</v>
      </c>
      <c r="H14">
        <v>2968</v>
      </c>
      <c r="I14" t="s">
        <v>29</v>
      </c>
      <c r="J14">
        <v>63000000</v>
      </c>
      <c r="K14">
        <v>8.8000000000000007</v>
      </c>
      <c r="N14" t="s">
        <v>110</v>
      </c>
      <c r="O14" cm="1">
        <f t="array" ref="O14">SUM(IF(Table3[director_name]=N14,Table3[duration]))</f>
        <v>431</v>
      </c>
      <c r="P14" cm="1">
        <f t="array" ref="P14">MEDIAN(IF(Table3[director_name]=N14,Table3[duration]))</f>
        <v>133</v>
      </c>
      <c r="Q14" cm="1">
        <f t="array" ref="Q14">STDEV(IF(Table3[director_name]=N14,Table3[duration]))</f>
        <v>32.347076117221661</v>
      </c>
      <c r="R14" cm="1">
        <f t="array" ref="R14">MEDIAN(IF(Table3[director_name]=N14,Table3[imdb_score]))</f>
        <v>8.3000000000000007</v>
      </c>
    </row>
    <row r="15" spans="1:18" x14ac:dyDescent="0.3">
      <c r="A15" t="s">
        <v>97</v>
      </c>
      <c r="B15">
        <v>282</v>
      </c>
      <c r="C15">
        <v>125</v>
      </c>
      <c r="D15">
        <v>460935665</v>
      </c>
      <c r="E15" t="s">
        <v>78</v>
      </c>
      <c r="F15" t="s">
        <v>98</v>
      </c>
      <c r="G15">
        <v>911097</v>
      </c>
      <c r="H15">
        <v>1470</v>
      </c>
      <c r="I15" t="s">
        <v>29</v>
      </c>
      <c r="J15">
        <v>11000000</v>
      </c>
      <c r="K15">
        <v>8.6999999999999993</v>
      </c>
      <c r="N15" t="s">
        <v>118</v>
      </c>
      <c r="O15" cm="1">
        <f t="array" ref="O15">SUM(IF(Table3[director_name]=N15,Table3[duration]))</f>
        <v>479</v>
      </c>
      <c r="P15" cm="1">
        <f t="array" ref="P15">MEDIAN(IF(Table3[director_name]=N15,Table3[duration]))</f>
        <v>122</v>
      </c>
      <c r="Q15" cm="1">
        <f t="array" ref="Q15">STDEV(IF(Table3[director_name]=N15,Table3[duration]))</f>
        <v>13.937359864766353</v>
      </c>
      <c r="R15" cm="1">
        <f t="array" ref="R15">MEDIAN(IF(Table3[director_name]=N15,Table3[imdb_score]))</f>
        <v>8.3000000000000007</v>
      </c>
    </row>
    <row r="16" spans="1:18" x14ac:dyDescent="0.3">
      <c r="A16" t="s">
        <v>48</v>
      </c>
      <c r="B16">
        <v>294</v>
      </c>
      <c r="C16">
        <v>172</v>
      </c>
      <c r="D16">
        <v>340478898</v>
      </c>
      <c r="E16" t="s">
        <v>49</v>
      </c>
      <c r="F16" t="s">
        <v>101</v>
      </c>
      <c r="G16">
        <v>1100446</v>
      </c>
      <c r="H16">
        <v>2417</v>
      </c>
      <c r="I16" t="s">
        <v>29</v>
      </c>
      <c r="J16">
        <v>94000000</v>
      </c>
      <c r="K16">
        <v>8.6999999999999993</v>
      </c>
      <c r="N16" t="s">
        <v>99</v>
      </c>
      <c r="O16" cm="1">
        <f t="array" ref="O16">SUM(IF(Table3[director_name]=N16,Table3[duration]))</f>
        <v>120</v>
      </c>
      <c r="P16" cm="1">
        <f t="array" ref="P16">MEDIAN(IF(Table3[director_name]=N16,Table3[duration]))</f>
        <v>120</v>
      </c>
      <c r="Q16" t="e" cm="1">
        <f t="array" ref="Q16">STDEV(IF(Table3[director_name]=N16,Table3[duration]))</f>
        <v>#DIV/0!</v>
      </c>
      <c r="R16" cm="1">
        <f t="array" ref="R16">MEDIAN(IF(Table3[director_name]=N16,Table3[imdb_score]))</f>
        <v>8.3000000000000007</v>
      </c>
    </row>
    <row r="17" spans="1:18" x14ac:dyDescent="0.3">
      <c r="A17" t="s">
        <v>104</v>
      </c>
      <c r="B17">
        <v>313</v>
      </c>
      <c r="C17">
        <v>136</v>
      </c>
      <c r="D17">
        <v>171383253</v>
      </c>
      <c r="E17" t="s">
        <v>105</v>
      </c>
      <c r="F17" t="s">
        <v>107</v>
      </c>
      <c r="G17">
        <v>1217752</v>
      </c>
      <c r="H17">
        <v>3646</v>
      </c>
      <c r="I17" t="s">
        <v>29</v>
      </c>
      <c r="J17">
        <v>63000000</v>
      </c>
      <c r="K17">
        <v>8.6999999999999993</v>
      </c>
      <c r="N17" t="s">
        <v>102</v>
      </c>
      <c r="O17" cm="1">
        <f t="array" ref="O17">SUM(IF(Table3[director_name]=N17,Table3[duration]))</f>
        <v>118</v>
      </c>
      <c r="P17" cm="1">
        <f t="array" ref="P17">MEDIAN(IF(Table3[director_name]=N17,Table3[duration]))</f>
        <v>118</v>
      </c>
      <c r="Q17" t="e" cm="1">
        <f t="array" ref="Q17">STDEV(IF(Table3[director_name]=N17,Table3[duration]))</f>
        <v>#DIV/0!</v>
      </c>
      <c r="R17" cm="1">
        <f t="array" ref="R17">MEDIAN(IF(Table3[director_name]=N17,Table3[imdb_score]))</f>
        <v>8.3000000000000007</v>
      </c>
    </row>
    <row r="18" spans="1:18" x14ac:dyDescent="0.3">
      <c r="A18" t="s">
        <v>110</v>
      </c>
      <c r="B18">
        <v>149</v>
      </c>
      <c r="C18">
        <v>133</v>
      </c>
      <c r="D18">
        <v>112000000</v>
      </c>
      <c r="E18" t="s">
        <v>92</v>
      </c>
      <c r="F18" t="s">
        <v>112</v>
      </c>
      <c r="G18">
        <v>680041</v>
      </c>
      <c r="H18">
        <v>760</v>
      </c>
      <c r="I18" t="s">
        <v>29</v>
      </c>
      <c r="J18">
        <v>4400000</v>
      </c>
      <c r="K18">
        <v>8.6999999999999993</v>
      </c>
      <c r="N18" t="s">
        <v>108</v>
      </c>
      <c r="O18" cm="1">
        <f t="array" ref="O18">SUM(IF(Table3[director_name]=N18,Table3[duration]))</f>
        <v>103</v>
      </c>
      <c r="P18" cm="1">
        <f t="array" ref="P18">MEDIAN(IF(Table3[director_name]=N18,Table3[duration]))</f>
        <v>103</v>
      </c>
      <c r="Q18" t="e" cm="1">
        <f t="array" ref="Q18">STDEV(IF(Table3[director_name]=N18,Table3[duration]))</f>
        <v>#DIV/0!</v>
      </c>
      <c r="R18" cm="1">
        <f t="array" ref="R18">MEDIAN(IF(Table3[director_name]=N18,Table3[imdb_score]))</f>
        <v>8.3000000000000007</v>
      </c>
    </row>
    <row r="19" spans="1:18" x14ac:dyDescent="0.3">
      <c r="A19" t="s">
        <v>115</v>
      </c>
      <c r="B19">
        <v>192</v>
      </c>
      <c r="C19">
        <v>146</v>
      </c>
      <c r="D19">
        <v>46836394</v>
      </c>
      <c r="E19" t="s">
        <v>116</v>
      </c>
      <c r="F19" t="s">
        <v>117</v>
      </c>
      <c r="G19">
        <v>728685</v>
      </c>
      <c r="H19">
        <v>989</v>
      </c>
      <c r="I19" t="s">
        <v>29</v>
      </c>
      <c r="J19">
        <v>25000000</v>
      </c>
      <c r="K19">
        <v>8.6999999999999993</v>
      </c>
      <c r="N19" t="s">
        <v>113</v>
      </c>
      <c r="O19" cm="1">
        <f t="array" ref="O19">SUM(IF(Table3[director_name]=N19,Table3[duration]))</f>
        <v>283</v>
      </c>
      <c r="P19" cm="1">
        <f t="array" ref="P19">MEDIAN(IF(Table3[director_name]=N19,Table3[duration]))</f>
        <v>95</v>
      </c>
      <c r="Q19" cm="1">
        <f t="array" ref="Q19">STDEV(IF(Table3[director_name]=N19,Table3[duration]))</f>
        <v>2.0816659994661331</v>
      </c>
      <c r="R19" cm="1">
        <f t="array" ref="R19">MEDIAN(IF(Table3[director_name]=N19,Table3[imdb_score]))</f>
        <v>8.3000000000000007</v>
      </c>
    </row>
    <row r="20" spans="1:18" x14ac:dyDescent="0.3">
      <c r="A20" t="s">
        <v>119</v>
      </c>
      <c r="B20">
        <v>214</v>
      </c>
      <c r="C20">
        <v>135</v>
      </c>
      <c r="D20">
        <v>7563397</v>
      </c>
      <c r="E20" t="s">
        <v>26</v>
      </c>
      <c r="F20" t="s">
        <v>121</v>
      </c>
      <c r="G20">
        <v>533200</v>
      </c>
      <c r="H20">
        <v>749</v>
      </c>
      <c r="I20" t="s">
        <v>122</v>
      </c>
      <c r="J20">
        <v>3300000</v>
      </c>
      <c r="K20">
        <v>8.6999999999999993</v>
      </c>
      <c r="N20" t="s">
        <v>54</v>
      </c>
      <c r="O20" cm="1">
        <f t="array" ref="O20">SUM(IF(Table3[director_name]=N20,Table3[duration]))</f>
        <v>1184</v>
      </c>
      <c r="P20" cm="1">
        <f t="array" ref="P20">MEDIAN(IF(Table3[director_name]=N20,Table3[duration]))</f>
        <v>153.5</v>
      </c>
      <c r="Q20" cm="1">
        <f t="array" ref="Q20">STDEV(IF(Table3[director_name]=N20,Table3[duration]))</f>
        <v>30.849866867043133</v>
      </c>
      <c r="R20" cm="1">
        <f t="array" ref="R20">MEDIAN(IF(Table3[director_name]=N20,Table3[imdb_score]))</f>
        <v>8.1999999999999993</v>
      </c>
    </row>
    <row r="21" spans="1:18" x14ac:dyDescent="0.3">
      <c r="A21" t="s">
        <v>31</v>
      </c>
      <c r="B21">
        <v>153</v>
      </c>
      <c r="C21">
        <v>202</v>
      </c>
      <c r="D21">
        <v>269061</v>
      </c>
      <c r="E21" t="s">
        <v>125</v>
      </c>
      <c r="F21" t="s">
        <v>127</v>
      </c>
      <c r="G21">
        <v>229012</v>
      </c>
      <c r="H21">
        <v>596</v>
      </c>
      <c r="I21" t="s">
        <v>124</v>
      </c>
      <c r="J21">
        <v>2000000</v>
      </c>
      <c r="K21">
        <v>8.6999999999999993</v>
      </c>
      <c r="N21" t="s">
        <v>132</v>
      </c>
      <c r="O21" cm="1">
        <f t="array" ref="O21">SUM(IF(Table3[director_name]=N21,Table3[duration]))</f>
        <v>129</v>
      </c>
      <c r="P21" cm="1">
        <f t="array" ref="P21">MEDIAN(IF(Table3[director_name]=N21,Table3[duration]))</f>
        <v>129</v>
      </c>
      <c r="Q21" t="e" cm="1">
        <f t="array" ref="Q21">STDEV(IF(Table3[director_name]=N21,Table3[duration]))</f>
        <v>#DIV/0!</v>
      </c>
      <c r="R21" cm="1">
        <f t="array" ref="R21">MEDIAN(IF(Table3[director_name]=N21,Table3[imdb_score]))</f>
        <v>8.1999999999999993</v>
      </c>
    </row>
    <row r="22" spans="1:18" x14ac:dyDescent="0.3">
      <c r="A22" t="s">
        <v>59</v>
      </c>
      <c r="B22">
        <v>219</v>
      </c>
      <c r="C22">
        <v>169</v>
      </c>
      <c r="D22">
        <v>216119491</v>
      </c>
      <c r="E22" t="s">
        <v>130</v>
      </c>
      <c r="F22" t="s">
        <v>131</v>
      </c>
      <c r="G22">
        <v>881236</v>
      </c>
      <c r="H22">
        <v>2277</v>
      </c>
      <c r="I22" t="s">
        <v>29</v>
      </c>
      <c r="J22">
        <v>70000000</v>
      </c>
      <c r="K22">
        <v>8.6</v>
      </c>
      <c r="N22" t="s">
        <v>138</v>
      </c>
      <c r="O22" cm="1">
        <f t="array" ref="O22">SUM(IF(Table3[director_name]=N22,Table3[duration]))</f>
        <v>239</v>
      </c>
      <c r="P22" cm="1">
        <f t="array" ref="P22">MEDIAN(IF(Table3[director_name]=N22,Table3[duration]))</f>
        <v>119.5</v>
      </c>
      <c r="Q22" cm="1">
        <f t="array" ref="Q22">STDEV(IF(Table3[director_name]=N22,Table3[duration]))</f>
        <v>13.435028842544403</v>
      </c>
      <c r="R22" cm="1">
        <f t="array" ref="R22">MEDIAN(IF(Table3[director_name]=N22,Table3[imdb_score]))</f>
        <v>8.1999999999999993</v>
      </c>
    </row>
    <row r="23" spans="1:18" x14ac:dyDescent="0.3">
      <c r="A23" t="s">
        <v>134</v>
      </c>
      <c r="B23">
        <v>185</v>
      </c>
      <c r="C23">
        <v>138</v>
      </c>
      <c r="D23">
        <v>130727000</v>
      </c>
      <c r="E23" t="s">
        <v>135</v>
      </c>
      <c r="F23" t="s">
        <v>137</v>
      </c>
      <c r="G23">
        <v>887467</v>
      </c>
      <c r="H23">
        <v>916</v>
      </c>
      <c r="I23" t="s">
        <v>29</v>
      </c>
      <c r="J23">
        <v>19000000</v>
      </c>
      <c r="K23">
        <v>8.6</v>
      </c>
      <c r="N23" t="s">
        <v>142</v>
      </c>
      <c r="O23" cm="1">
        <f t="array" ref="O23">SUM(IF(Table3[director_name]=N23,Table3[duration]))</f>
        <v>108</v>
      </c>
      <c r="P23" cm="1">
        <f t="array" ref="P23">MEDIAN(IF(Table3[director_name]=N23,Table3[duration]))</f>
        <v>108</v>
      </c>
      <c r="Q23" t="e" cm="1">
        <f t="array" ref="Q23">STDEV(IF(Table3[director_name]=N23,Table3[duration]))</f>
        <v>#DIV/0!</v>
      </c>
      <c r="R23" cm="1">
        <f t="array" ref="R23">MEDIAN(IF(Table3[director_name]=N23,Table3[imdb_score]))</f>
        <v>8.1999999999999993</v>
      </c>
    </row>
    <row r="24" spans="1:18" x14ac:dyDescent="0.3">
      <c r="A24" t="s">
        <v>91</v>
      </c>
      <c r="B24">
        <v>216</v>
      </c>
      <c r="C24">
        <v>127</v>
      </c>
      <c r="D24">
        <v>100125340</v>
      </c>
      <c r="E24" t="s">
        <v>140</v>
      </c>
      <c r="F24" t="s">
        <v>141</v>
      </c>
      <c r="G24">
        <v>1023511</v>
      </c>
      <c r="H24">
        <v>1080</v>
      </c>
      <c r="I24" t="s">
        <v>29</v>
      </c>
      <c r="J24">
        <v>33000000</v>
      </c>
      <c r="K24">
        <v>8.6</v>
      </c>
      <c r="N24" t="s">
        <v>252</v>
      </c>
      <c r="O24" cm="1">
        <f t="array" ref="O24">SUM(IF(Table3[director_name]=N24,Table3[duration]))</f>
        <v>330</v>
      </c>
      <c r="P24" cm="1">
        <f t="array" ref="P24">MEDIAN(IF(Table3[director_name]=N24,Table3[duration]))</f>
        <v>100</v>
      </c>
      <c r="Q24" cm="1">
        <f t="array" ref="Q24">STDEV(IF(Table3[director_name]=N24,Table3[duration]))</f>
        <v>19.078784028338912</v>
      </c>
      <c r="R24" cm="1">
        <f t="array" ref="R24">MEDIAN(IF(Table3[director_name]=N24,Table3[imdb_score]))</f>
        <v>8.1999999999999993</v>
      </c>
    </row>
    <row r="25" spans="1:18" x14ac:dyDescent="0.3">
      <c r="A25" t="s">
        <v>38</v>
      </c>
      <c r="B25">
        <v>712</v>
      </c>
      <c r="C25">
        <v>169</v>
      </c>
      <c r="D25">
        <v>187991439</v>
      </c>
      <c r="E25" t="s">
        <v>144</v>
      </c>
      <c r="F25" t="s">
        <v>146</v>
      </c>
      <c r="G25">
        <v>928227</v>
      </c>
      <c r="H25">
        <v>2725</v>
      </c>
      <c r="I25" t="s">
        <v>29</v>
      </c>
      <c r="J25">
        <v>165000000</v>
      </c>
      <c r="K25">
        <v>8.6</v>
      </c>
      <c r="N25" t="s">
        <v>147</v>
      </c>
      <c r="O25" cm="1">
        <f t="array" ref="O25">SUM(IF(Table3[director_name]=N25,Table3[duration]))</f>
        <v>96</v>
      </c>
      <c r="P25" cm="1">
        <f t="array" ref="P25">MEDIAN(IF(Table3[director_name]=N25,Table3[duration]))</f>
        <v>96</v>
      </c>
      <c r="Q25" t="e" cm="1">
        <f t="array" ref="Q25">STDEV(IF(Table3[director_name]=N25,Table3[duration]))</f>
        <v>#DIV/0!</v>
      </c>
      <c r="R25" cm="1">
        <f t="array" ref="R25">MEDIAN(IF(Table3[director_name]=N25,Table3[imdb_score]))</f>
        <v>8.1999999999999993</v>
      </c>
    </row>
    <row r="26" spans="1:18" x14ac:dyDescent="0.3">
      <c r="A26" t="s">
        <v>149</v>
      </c>
      <c r="B26">
        <v>162</v>
      </c>
      <c r="C26">
        <v>106</v>
      </c>
      <c r="D26">
        <v>23272306</v>
      </c>
      <c r="E26" t="s">
        <v>140</v>
      </c>
      <c r="F26" t="s">
        <v>151</v>
      </c>
      <c r="G26">
        <v>740918</v>
      </c>
      <c r="H26">
        <v>1182</v>
      </c>
      <c r="I26" t="s">
        <v>29</v>
      </c>
      <c r="J26">
        <v>6000000</v>
      </c>
      <c r="K26">
        <v>8.6</v>
      </c>
      <c r="N26" t="s">
        <v>152</v>
      </c>
      <c r="O26" cm="1">
        <f t="array" ref="O26">SUM(IF(Table3[director_name]=N26,Table3[duration]))</f>
        <v>328</v>
      </c>
      <c r="P26" cm="1">
        <f t="array" ref="P26">MEDIAN(IF(Table3[director_name]=N26,Table3[duration]))</f>
        <v>164</v>
      </c>
      <c r="Q26" cm="1">
        <f t="array" ref="Q26">STDEV(IF(Table3[director_name]=N26,Table3[duration]))</f>
        <v>87.681240867131891</v>
      </c>
      <c r="R26" cm="1">
        <f t="array" ref="R26">MEDIAN(IF(Table3[director_name]=N26,Table3[imdb_score]))</f>
        <v>8.1499999999999986</v>
      </c>
    </row>
    <row r="27" spans="1:18" x14ac:dyDescent="0.3">
      <c r="A27" t="s">
        <v>36</v>
      </c>
      <c r="B27">
        <v>162</v>
      </c>
      <c r="C27">
        <v>101</v>
      </c>
      <c r="D27">
        <v>6712241</v>
      </c>
      <c r="E27" t="s">
        <v>26</v>
      </c>
      <c r="F27" t="s">
        <v>155</v>
      </c>
      <c r="G27">
        <v>782437</v>
      </c>
      <c r="H27">
        <v>1420</v>
      </c>
      <c r="I27" t="s">
        <v>29</v>
      </c>
      <c r="J27">
        <v>7500000</v>
      </c>
      <c r="K27">
        <v>8.6</v>
      </c>
      <c r="N27" t="s">
        <v>163</v>
      </c>
      <c r="O27" cm="1">
        <f t="array" ref="O27">SUM(IF(Table3[director_name]=N27,Table3[duration]))</f>
        <v>215</v>
      </c>
      <c r="P27" cm="1">
        <f t="array" ref="P27">MEDIAN(IF(Table3[director_name]=N27,Table3[duration]))</f>
        <v>215</v>
      </c>
      <c r="Q27" t="e" cm="1">
        <f t="array" ref="Q27">STDEV(IF(Table3[director_name]=N27,Table3[duration]))</f>
        <v>#DIV/0!</v>
      </c>
      <c r="R27" cm="1">
        <f t="array" ref="R27">MEDIAN(IF(Table3[director_name]=N27,Table3[imdb_score]))</f>
        <v>8.1</v>
      </c>
    </row>
    <row r="28" spans="1:18" x14ac:dyDescent="0.3">
      <c r="A28" t="s">
        <v>42</v>
      </c>
      <c r="B28">
        <v>120</v>
      </c>
      <c r="C28">
        <v>87</v>
      </c>
      <c r="D28">
        <v>163245</v>
      </c>
      <c r="E28" t="s">
        <v>157</v>
      </c>
      <c r="F28" t="s">
        <v>159</v>
      </c>
      <c r="G28">
        <v>143086</v>
      </c>
      <c r="H28">
        <v>211</v>
      </c>
      <c r="I28" t="s">
        <v>29</v>
      </c>
      <c r="J28">
        <v>1500000</v>
      </c>
      <c r="K28">
        <v>8.6</v>
      </c>
      <c r="N28" t="s">
        <v>194</v>
      </c>
      <c r="O28" cm="1">
        <f t="array" ref="O28">SUM(IF(Table3[director_name]=N28,Table3[duration]))</f>
        <v>752</v>
      </c>
      <c r="P28" cm="1">
        <f t="array" ref="P28">MEDIAN(IF(Table3[director_name]=N28,Table3[duration]))</f>
        <v>182</v>
      </c>
      <c r="Q28" cm="1">
        <f t="array" ref="Q28">STDEV(IF(Table3[director_name]=N28,Table3[duration]))</f>
        <v>31.464265445104548</v>
      </c>
      <c r="R28" cm="1">
        <f t="array" ref="R28">MEDIAN(IF(Table3[director_name]=N28,Table3[imdb_score]))</f>
        <v>8.1</v>
      </c>
    </row>
    <row r="29" spans="1:18" x14ac:dyDescent="0.3">
      <c r="A29" t="s">
        <v>118</v>
      </c>
      <c r="B29">
        <v>246</v>
      </c>
      <c r="C29">
        <v>125</v>
      </c>
      <c r="D29">
        <v>10049886</v>
      </c>
      <c r="E29" t="s">
        <v>160</v>
      </c>
      <c r="F29" t="s">
        <v>162</v>
      </c>
      <c r="G29">
        <v>417971</v>
      </c>
      <c r="H29">
        <v>902</v>
      </c>
      <c r="I29" t="s">
        <v>124</v>
      </c>
      <c r="J29">
        <v>19000000</v>
      </c>
      <c r="K29">
        <v>8.6</v>
      </c>
      <c r="N29" t="s">
        <v>169</v>
      </c>
      <c r="O29" cm="1">
        <f t="array" ref="O29">SUM(IF(Table3[director_name]=N29,Table3[duration]))</f>
        <v>172</v>
      </c>
      <c r="P29" cm="1">
        <f t="array" ref="P29">MEDIAN(IF(Table3[director_name]=N29,Table3[duration]))</f>
        <v>172</v>
      </c>
      <c r="Q29" t="e" cm="1">
        <f t="array" ref="Q29">STDEV(IF(Table3[director_name]=N29,Table3[duration]))</f>
        <v>#DIV/0!</v>
      </c>
      <c r="R29" cm="1">
        <f t="array" ref="R29">MEDIAN(IF(Table3[director_name]=N29,Table3[imdb_score]))</f>
        <v>8.1</v>
      </c>
    </row>
    <row r="30" spans="1:18" x14ac:dyDescent="0.3">
      <c r="A30" t="s">
        <v>165</v>
      </c>
      <c r="B30">
        <v>186</v>
      </c>
      <c r="C30">
        <v>73</v>
      </c>
      <c r="D30">
        <v>422783777</v>
      </c>
      <c r="E30" t="s">
        <v>166</v>
      </c>
      <c r="F30" t="s">
        <v>168</v>
      </c>
      <c r="G30">
        <v>644348</v>
      </c>
      <c r="H30">
        <v>656</v>
      </c>
      <c r="I30" t="s">
        <v>29</v>
      </c>
      <c r="J30">
        <v>45000000</v>
      </c>
      <c r="K30">
        <v>8.5</v>
      </c>
      <c r="N30" t="s">
        <v>173</v>
      </c>
      <c r="O30" cm="1">
        <f t="array" ref="O30">SUM(IF(Table3[director_name]=N30,Table3[duration]))</f>
        <v>148</v>
      </c>
      <c r="P30" cm="1">
        <f t="array" ref="P30">MEDIAN(IF(Table3[director_name]=N30,Table3[duration]))</f>
        <v>148</v>
      </c>
      <c r="Q30" t="e" cm="1">
        <f t="array" ref="Q30">STDEV(IF(Table3[director_name]=N30,Table3[duration]))</f>
        <v>#DIV/0!</v>
      </c>
      <c r="R30" cm="1">
        <f t="array" ref="R30">MEDIAN(IF(Table3[director_name]=N30,Table3[imdb_score]))</f>
        <v>8.1</v>
      </c>
    </row>
    <row r="31" spans="1:18" x14ac:dyDescent="0.3">
      <c r="A31" t="s">
        <v>59</v>
      </c>
      <c r="B31">
        <v>234</v>
      </c>
      <c r="C31">
        <v>115</v>
      </c>
      <c r="D31">
        <v>242374454</v>
      </c>
      <c r="E31" t="s">
        <v>171</v>
      </c>
      <c r="F31" t="s">
        <v>172</v>
      </c>
      <c r="G31">
        <v>661017</v>
      </c>
      <c r="H31">
        <v>771</v>
      </c>
      <c r="I31" t="s">
        <v>29</v>
      </c>
      <c r="J31">
        <v>18000000</v>
      </c>
      <c r="K31">
        <v>8.5</v>
      </c>
      <c r="N31" t="s">
        <v>219</v>
      </c>
      <c r="O31" cm="1">
        <f t="array" ref="O31">SUM(IF(Table3[director_name]=N31,Table3[duration]))</f>
        <v>413</v>
      </c>
      <c r="P31" cm="1">
        <f t="array" ref="P31">MEDIAN(IF(Table3[director_name]=N31,Table3[duration]))</f>
        <v>139</v>
      </c>
      <c r="Q31" cm="1">
        <f t="array" ref="Q31">STDEV(IF(Table3[director_name]=N31,Table3[duration]))</f>
        <v>16.041612554021288</v>
      </c>
      <c r="R31" cm="1">
        <f t="array" ref="R31">MEDIAN(IF(Table3[director_name]=N31,Table3[imdb_score]))</f>
        <v>8.1</v>
      </c>
    </row>
    <row r="32" spans="1:18" x14ac:dyDescent="0.3">
      <c r="A32" t="s">
        <v>38</v>
      </c>
      <c r="B32">
        <v>813</v>
      </c>
      <c r="C32">
        <v>164</v>
      </c>
      <c r="D32">
        <v>448130642</v>
      </c>
      <c r="E32" t="s">
        <v>175</v>
      </c>
      <c r="F32" t="s">
        <v>177</v>
      </c>
      <c r="G32">
        <v>1144337</v>
      </c>
      <c r="H32">
        <v>2701</v>
      </c>
      <c r="I32" t="s">
        <v>29</v>
      </c>
      <c r="J32">
        <v>250000000</v>
      </c>
      <c r="K32">
        <v>8.5</v>
      </c>
      <c r="N32" t="s">
        <v>178</v>
      </c>
      <c r="O32" cm="1">
        <f t="array" ref="O32">SUM(IF(Table3[director_name]=N32,Table3[duration]))</f>
        <v>121</v>
      </c>
      <c r="P32" cm="1">
        <f t="array" ref="P32">MEDIAN(IF(Table3[director_name]=N32,Table3[duration]))</f>
        <v>121</v>
      </c>
      <c r="Q32" t="e" cm="1">
        <f t="array" ref="Q32">STDEV(IF(Table3[director_name]=N32,Table3[duration]))</f>
        <v>#DIV/0!</v>
      </c>
      <c r="R32" cm="1">
        <f t="array" ref="R32">MEDIAN(IF(Table3[director_name]=N32,Table3[imdb_score]))</f>
        <v>8.1</v>
      </c>
    </row>
    <row r="33" spans="1:18" x14ac:dyDescent="0.3">
      <c r="A33" t="s">
        <v>72</v>
      </c>
      <c r="B33">
        <v>198</v>
      </c>
      <c r="C33">
        <v>116</v>
      </c>
      <c r="D33">
        <v>210609762</v>
      </c>
      <c r="E33" t="s">
        <v>180</v>
      </c>
      <c r="F33" t="s">
        <v>182</v>
      </c>
      <c r="G33">
        <v>732212</v>
      </c>
      <c r="H33">
        <v>809</v>
      </c>
      <c r="I33" t="s">
        <v>29</v>
      </c>
      <c r="J33">
        <v>19000000</v>
      </c>
      <c r="K33">
        <v>8.5</v>
      </c>
      <c r="N33" t="s">
        <v>183</v>
      </c>
      <c r="O33" cm="1">
        <f t="array" ref="O33">SUM(IF(Table3[director_name]=N33,Table3[duration]))</f>
        <v>108</v>
      </c>
      <c r="P33" cm="1">
        <f t="array" ref="P33">MEDIAN(IF(Table3[director_name]=N33,Table3[duration]))</f>
        <v>108</v>
      </c>
      <c r="Q33" t="e" cm="1">
        <f t="array" ref="Q33">STDEV(IF(Table3[director_name]=N33,Table3[duration]))</f>
        <v>#DIV/0!</v>
      </c>
      <c r="R33" cm="1">
        <f t="array" ref="R33">MEDIAN(IF(Table3[director_name]=N33,Table3[imdb_score]))</f>
        <v>8.1</v>
      </c>
    </row>
    <row r="34" spans="1:18" x14ac:dyDescent="0.3">
      <c r="A34" t="s">
        <v>185</v>
      </c>
      <c r="B34">
        <v>210</v>
      </c>
      <c r="C34">
        <v>153</v>
      </c>
      <c r="D34">
        <v>204843350</v>
      </c>
      <c r="E34" t="s">
        <v>105</v>
      </c>
      <c r="F34" t="s">
        <v>187</v>
      </c>
      <c r="G34">
        <v>744891</v>
      </c>
      <c r="H34">
        <v>983</v>
      </c>
      <c r="I34" t="s">
        <v>29</v>
      </c>
      <c r="J34">
        <v>102000000</v>
      </c>
      <c r="K34">
        <v>8.5</v>
      </c>
      <c r="N34" t="s">
        <v>368</v>
      </c>
      <c r="O34" cm="1">
        <f t="array" ref="O34">SUM(IF(Table3[director_name]=N34,Table3[duration]))</f>
        <v>322</v>
      </c>
      <c r="P34" cm="1">
        <f t="array" ref="P34">MEDIAN(IF(Table3[director_name]=N34,Table3[duration]))</f>
        <v>105</v>
      </c>
      <c r="Q34" cm="1">
        <f t="array" ref="Q34">STDEV(IF(Table3[director_name]=N34,Table3[duration]))</f>
        <v>6.8068592855540455</v>
      </c>
      <c r="R34" cm="1">
        <f t="array" ref="R34">MEDIAN(IF(Table3[director_name]=N34,Table3[imdb_score]))</f>
        <v>8.1</v>
      </c>
    </row>
    <row r="35" spans="1:18" x14ac:dyDescent="0.3">
      <c r="A35" t="s">
        <v>190</v>
      </c>
      <c r="B35">
        <v>265</v>
      </c>
      <c r="C35">
        <v>171</v>
      </c>
      <c r="D35">
        <v>187670866</v>
      </c>
      <c r="E35" t="s">
        <v>191</v>
      </c>
      <c r="F35" t="s">
        <v>193</v>
      </c>
      <c r="G35">
        <v>982637</v>
      </c>
      <c r="H35">
        <v>2368</v>
      </c>
      <c r="I35" t="s">
        <v>29</v>
      </c>
      <c r="J35">
        <v>103000000</v>
      </c>
      <c r="K35">
        <v>8.5</v>
      </c>
      <c r="N35" t="s">
        <v>188</v>
      </c>
      <c r="O35" cm="1">
        <f t="array" ref="O35">SUM(IF(Table3[director_name]=N35,Table3[duration]))</f>
        <v>100</v>
      </c>
      <c r="P35" cm="1">
        <f t="array" ref="P35">MEDIAN(IF(Table3[director_name]=N35,Table3[duration]))</f>
        <v>100</v>
      </c>
      <c r="Q35" t="e" cm="1">
        <f t="array" ref="Q35">STDEV(IF(Table3[director_name]=N35,Table3[duration]))</f>
        <v>#DIV/0!</v>
      </c>
      <c r="R35" cm="1">
        <f t="array" ref="R35">MEDIAN(IF(Table3[director_name]=N35,Table3[imdb_score]))</f>
        <v>8.1</v>
      </c>
    </row>
    <row r="36" spans="1:18" x14ac:dyDescent="0.3">
      <c r="A36" t="s">
        <v>25</v>
      </c>
      <c r="B36">
        <v>186</v>
      </c>
      <c r="C36">
        <v>189</v>
      </c>
      <c r="D36">
        <v>136801374</v>
      </c>
      <c r="E36" t="s">
        <v>195</v>
      </c>
      <c r="F36" t="s">
        <v>196</v>
      </c>
      <c r="G36">
        <v>782610</v>
      </c>
      <c r="H36">
        <v>1377</v>
      </c>
      <c r="I36" t="s">
        <v>29</v>
      </c>
      <c r="J36">
        <v>60000000</v>
      </c>
      <c r="K36">
        <v>8.5</v>
      </c>
      <c r="N36" t="s">
        <v>720</v>
      </c>
      <c r="O36" cm="1">
        <f t="array" ref="O36">SUM(IF(Table3[director_name]=N36,Table3[duration]))</f>
        <v>436</v>
      </c>
      <c r="P36" cm="1">
        <f t="array" ref="P36">MEDIAN(IF(Table3[director_name]=N36,Table3[duration]))</f>
        <v>147</v>
      </c>
      <c r="Q36" cm="1">
        <f t="array" ref="Q36">STDEV(IF(Table3[director_name]=N36,Table3[duration]))</f>
        <v>32.532035493238538</v>
      </c>
      <c r="R36" cm="1">
        <f t="array" ref="R36">MEDIAN(IF(Table3[director_name]=N36,Table3[imdb_score]))</f>
        <v>8</v>
      </c>
    </row>
    <row r="37" spans="1:18" x14ac:dyDescent="0.3">
      <c r="A37" t="s">
        <v>190</v>
      </c>
      <c r="B37">
        <v>392</v>
      </c>
      <c r="C37">
        <v>116</v>
      </c>
      <c r="D37">
        <v>78900000</v>
      </c>
      <c r="E37" t="s">
        <v>197</v>
      </c>
      <c r="F37" t="s">
        <v>199</v>
      </c>
      <c r="G37">
        <v>563827</v>
      </c>
      <c r="H37">
        <v>1110</v>
      </c>
      <c r="I37" t="s">
        <v>29</v>
      </c>
      <c r="J37">
        <v>11000000</v>
      </c>
      <c r="K37">
        <v>8.5</v>
      </c>
      <c r="N37" t="s">
        <v>277</v>
      </c>
      <c r="O37" cm="1">
        <f t="array" ref="O37">SUM(IF(Table3[director_name]=N37,Table3[duration]))</f>
        <v>433</v>
      </c>
      <c r="P37" cm="1">
        <f t="array" ref="P37">MEDIAN(IF(Table3[director_name]=N37,Table3[duration]))</f>
        <v>141</v>
      </c>
      <c r="Q37" cm="1">
        <f t="array" ref="Q37">STDEV(IF(Table3[director_name]=N37,Table3[duration]))</f>
        <v>27.153882472555047</v>
      </c>
      <c r="R37" cm="1">
        <f t="array" ref="R37">MEDIAN(IF(Table3[director_name]=N37,Table3[imdb_score]))</f>
        <v>8</v>
      </c>
    </row>
    <row r="38" spans="1:18" x14ac:dyDescent="0.3">
      <c r="A38" t="s">
        <v>54</v>
      </c>
      <c r="B38">
        <v>765</v>
      </c>
      <c r="C38">
        <v>165</v>
      </c>
      <c r="D38">
        <v>162804648</v>
      </c>
      <c r="E38" t="s">
        <v>202</v>
      </c>
      <c r="F38" t="s">
        <v>203</v>
      </c>
      <c r="G38">
        <v>955174</v>
      </c>
      <c r="H38">
        <v>1193</v>
      </c>
      <c r="I38" t="s">
        <v>29</v>
      </c>
      <c r="J38">
        <v>100000000</v>
      </c>
      <c r="K38">
        <v>8.5</v>
      </c>
      <c r="N38" t="s">
        <v>633</v>
      </c>
      <c r="O38" cm="1">
        <f t="array" ref="O38">SUM(IF(Table3[director_name]=N38,Table3[duration]))</f>
        <v>579</v>
      </c>
      <c r="P38" cm="1">
        <f t="array" ref="P38">MEDIAN(IF(Table3[director_name]=N38,Table3[duration]))</f>
        <v>115</v>
      </c>
      <c r="Q38" cm="1">
        <f t="array" ref="Q38">STDEV(IF(Table3[director_name]=N38,Table3[duration]))</f>
        <v>17.224981857755342</v>
      </c>
      <c r="R38" cm="1">
        <f t="array" ref="R38">MEDIAN(IF(Table3[director_name]=N38,Table3[imdb_score]))</f>
        <v>8</v>
      </c>
    </row>
    <row r="39" spans="1:18" x14ac:dyDescent="0.3">
      <c r="A39" t="s">
        <v>33</v>
      </c>
      <c r="B39">
        <v>261</v>
      </c>
      <c r="C39">
        <v>289</v>
      </c>
      <c r="D39">
        <v>78800000</v>
      </c>
      <c r="E39" t="s">
        <v>205</v>
      </c>
      <c r="F39" t="s">
        <v>206</v>
      </c>
      <c r="G39">
        <v>450676</v>
      </c>
      <c r="H39">
        <v>983</v>
      </c>
      <c r="I39" t="s">
        <v>29</v>
      </c>
      <c r="J39">
        <v>31500000</v>
      </c>
      <c r="K39">
        <v>8.5</v>
      </c>
      <c r="N39" t="s">
        <v>201</v>
      </c>
      <c r="O39" cm="1">
        <f t="array" ref="O39">SUM(IF(Table3[director_name]=N39,Table3[duration]))</f>
        <v>102</v>
      </c>
      <c r="P39" cm="1">
        <f t="array" ref="P39">MEDIAN(IF(Table3[director_name]=N39,Table3[duration]))</f>
        <v>102</v>
      </c>
      <c r="Q39" t="e" cm="1">
        <f t="array" ref="Q39">STDEV(IF(Table3[director_name]=N39,Table3[duration]))</f>
        <v>#DIV/0!</v>
      </c>
      <c r="R39" cm="1">
        <f t="array" ref="R39">MEDIAN(IF(Table3[director_name]=N39,Table3[imdb_score]))</f>
        <v>8</v>
      </c>
    </row>
    <row r="40" spans="1:18" x14ac:dyDescent="0.3">
      <c r="A40" t="s">
        <v>115</v>
      </c>
      <c r="B40">
        <v>352</v>
      </c>
      <c r="C40">
        <v>151</v>
      </c>
      <c r="D40">
        <v>132373442</v>
      </c>
      <c r="E40" t="s">
        <v>208</v>
      </c>
      <c r="F40" t="s">
        <v>209</v>
      </c>
      <c r="G40">
        <v>873649</v>
      </c>
      <c r="H40">
        <v>2054</v>
      </c>
      <c r="I40" t="s">
        <v>29</v>
      </c>
      <c r="J40">
        <v>90000000</v>
      </c>
      <c r="K40">
        <v>8.5</v>
      </c>
      <c r="N40" t="s">
        <v>204</v>
      </c>
      <c r="O40" cm="1">
        <f t="array" ref="O40">SUM(IF(Table3[director_name]=N40,Table3[duration]))</f>
        <v>100</v>
      </c>
      <c r="P40" cm="1">
        <f t="array" ref="P40">MEDIAN(IF(Table3[director_name]=N40,Table3[duration]))</f>
        <v>100</v>
      </c>
      <c r="Q40" t="e" cm="1">
        <f t="array" ref="Q40">STDEV(IF(Table3[director_name]=N40,Table3[duration]))</f>
        <v>#DIV/0!</v>
      </c>
      <c r="R40" cm="1">
        <f t="array" ref="R40">MEDIAN(IF(Table3[director_name]=N40,Table3[imdb_score]))</f>
        <v>8</v>
      </c>
    </row>
    <row r="41" spans="1:18" x14ac:dyDescent="0.3">
      <c r="A41" t="s">
        <v>46</v>
      </c>
      <c r="B41">
        <v>290</v>
      </c>
      <c r="C41">
        <v>108</v>
      </c>
      <c r="D41">
        <v>32000000</v>
      </c>
      <c r="E41" t="s">
        <v>211</v>
      </c>
      <c r="F41" t="s">
        <v>213</v>
      </c>
      <c r="G41">
        <v>422432</v>
      </c>
      <c r="H41">
        <v>1040</v>
      </c>
      <c r="I41" t="s">
        <v>29</v>
      </c>
      <c r="J41">
        <v>806947</v>
      </c>
      <c r="K41">
        <v>8.5</v>
      </c>
      <c r="N41" t="s">
        <v>207</v>
      </c>
      <c r="O41" cm="1">
        <f t="array" ref="O41">SUM(IF(Table3[director_name]=N41,Table3[duration]))</f>
        <v>90</v>
      </c>
      <c r="P41" cm="1">
        <f t="array" ref="P41">MEDIAN(IF(Table3[director_name]=N41,Table3[duration]))</f>
        <v>90</v>
      </c>
      <c r="Q41" t="e" cm="1">
        <f t="array" ref="Q41">STDEV(IF(Table3[director_name]=N41,Table3[duration]))</f>
        <v>#DIV/0!</v>
      </c>
      <c r="R41" cm="1">
        <f t="array" ref="R41">MEDIAN(IF(Table3[director_name]=N41,Table3[imdb_score]))</f>
        <v>8</v>
      </c>
    </row>
    <row r="42" spans="1:18" x14ac:dyDescent="0.3">
      <c r="A42" t="s">
        <v>38</v>
      </c>
      <c r="B42">
        <v>274</v>
      </c>
      <c r="C42">
        <v>113</v>
      </c>
      <c r="D42">
        <v>25530884</v>
      </c>
      <c r="E42" t="s">
        <v>214</v>
      </c>
      <c r="F42" t="s">
        <v>216</v>
      </c>
      <c r="G42">
        <v>845580</v>
      </c>
      <c r="H42">
        <v>2067</v>
      </c>
      <c r="I42" t="s">
        <v>29</v>
      </c>
      <c r="J42">
        <v>9000000</v>
      </c>
      <c r="K42">
        <v>8.5</v>
      </c>
      <c r="N42" t="s">
        <v>210</v>
      </c>
      <c r="O42" cm="1">
        <f t="array" ref="O42">SUM(IF(Table3[director_name]=N42,Table3[duration]))</f>
        <v>89</v>
      </c>
      <c r="P42" cm="1">
        <f t="array" ref="P42">MEDIAN(IF(Table3[director_name]=N42,Table3[duration]))</f>
        <v>89</v>
      </c>
      <c r="Q42" t="e" cm="1">
        <f t="array" ref="Q42">STDEV(IF(Table3[director_name]=N42,Table3[duration]))</f>
        <v>#DIV/0!</v>
      </c>
      <c r="R42" cm="1">
        <f t="array" ref="R42">MEDIAN(IF(Table3[director_name]=N42,Table3[imdb_score]))</f>
        <v>8</v>
      </c>
    </row>
    <row r="43" spans="1:18" x14ac:dyDescent="0.3">
      <c r="A43" t="s">
        <v>38</v>
      </c>
      <c r="B43">
        <v>341</v>
      </c>
      <c r="C43">
        <v>130</v>
      </c>
      <c r="D43">
        <v>53082743</v>
      </c>
      <c r="E43" t="s">
        <v>217</v>
      </c>
      <c r="F43" t="s">
        <v>218</v>
      </c>
      <c r="G43">
        <v>844052</v>
      </c>
      <c r="H43">
        <v>1100</v>
      </c>
      <c r="I43" t="s">
        <v>29</v>
      </c>
      <c r="J43">
        <v>40000000</v>
      </c>
      <c r="K43">
        <v>8.5</v>
      </c>
      <c r="N43" t="s">
        <v>236</v>
      </c>
      <c r="O43" cm="1">
        <f t="array" ref="O43">SUM(IF(Table3[director_name]=N43,Table3[duration]))</f>
        <v>170</v>
      </c>
      <c r="P43" cm="1">
        <f t="array" ref="P43">MEDIAN(IF(Table3[director_name]=N43,Table3[duration]))</f>
        <v>170</v>
      </c>
      <c r="Q43" t="e" cm="1">
        <f t="array" ref="Q43">STDEV(IF(Table3[director_name]=N43,Table3[duration]))</f>
        <v>#DIV/0!</v>
      </c>
      <c r="R43" cm="1">
        <f t="array" ref="R43">MEDIAN(IF(Table3[director_name]=N43,Table3[imdb_score]))</f>
        <v>7.9</v>
      </c>
    </row>
    <row r="44" spans="1:18" x14ac:dyDescent="0.3">
      <c r="A44" t="s">
        <v>52</v>
      </c>
      <c r="B44">
        <v>535</v>
      </c>
      <c r="C44">
        <v>107</v>
      </c>
      <c r="D44">
        <v>13092000</v>
      </c>
      <c r="E44" t="s">
        <v>220</v>
      </c>
      <c r="F44" t="s">
        <v>222</v>
      </c>
      <c r="G44">
        <v>399138</v>
      </c>
      <c r="H44">
        <v>731</v>
      </c>
      <c r="I44" t="s">
        <v>29</v>
      </c>
      <c r="J44">
        <v>3300000</v>
      </c>
      <c r="K44">
        <v>8.5</v>
      </c>
      <c r="N44" t="s">
        <v>185</v>
      </c>
      <c r="O44" cm="1">
        <f t="array" ref="O44">SUM(IF(Table3[director_name]=N44,Table3[duration]))</f>
        <v>1098</v>
      </c>
      <c r="P44" cm="1">
        <f t="array" ref="P44">MEDIAN(IF(Table3[director_name]=N44,Table3[duration]))</f>
        <v>154</v>
      </c>
      <c r="Q44" cm="1">
        <f t="array" ref="Q44">STDEV(IF(Table3[director_name]=N44,Table3[duration]))</f>
        <v>28.245522190420232</v>
      </c>
      <c r="R44" cm="1">
        <f t="array" ref="R44">MEDIAN(IF(Table3[director_name]=N44,Table3[imdb_score]))</f>
        <v>7.9</v>
      </c>
    </row>
    <row r="45" spans="1:18" x14ac:dyDescent="0.3">
      <c r="A45" t="s">
        <v>223</v>
      </c>
      <c r="B45">
        <v>215</v>
      </c>
      <c r="C45">
        <v>137</v>
      </c>
      <c r="D45">
        <v>11284657</v>
      </c>
      <c r="E45" t="s">
        <v>224</v>
      </c>
      <c r="F45" t="s">
        <v>226</v>
      </c>
      <c r="G45">
        <v>259379</v>
      </c>
      <c r="H45">
        <v>407</v>
      </c>
      <c r="I45" t="s">
        <v>96</v>
      </c>
      <c r="J45">
        <v>2000000</v>
      </c>
      <c r="K45">
        <v>8.5</v>
      </c>
      <c r="N45" t="s">
        <v>242</v>
      </c>
      <c r="O45" cm="1">
        <f t="array" ref="O45">SUM(IF(Table3[director_name]=N45,Table3[duration]))</f>
        <v>117</v>
      </c>
      <c r="P45" cm="1">
        <f t="array" ref="P45">MEDIAN(IF(Table3[director_name]=N45,Table3[duration]))</f>
        <v>117</v>
      </c>
      <c r="Q45" t="e" cm="1">
        <f t="array" ref="Q45">STDEV(IF(Table3[director_name]=N45,Table3[duration]))</f>
        <v>#DIV/0!</v>
      </c>
      <c r="R45" cm="1">
        <f t="array" ref="R45">MEDIAN(IF(Table3[director_name]=N45,Table3[imdb_score]))</f>
        <v>7.9</v>
      </c>
    </row>
    <row r="46" spans="1:18" x14ac:dyDescent="0.3">
      <c r="A46" t="s">
        <v>63</v>
      </c>
      <c r="B46">
        <v>46</v>
      </c>
      <c r="C46">
        <v>89</v>
      </c>
      <c r="D46">
        <v>925402</v>
      </c>
      <c r="E46" t="s">
        <v>228</v>
      </c>
      <c r="F46" t="s">
        <v>230</v>
      </c>
      <c r="G46">
        <v>27882</v>
      </c>
      <c r="H46">
        <v>130</v>
      </c>
      <c r="I46" t="s">
        <v>156</v>
      </c>
      <c r="J46">
        <v>180000</v>
      </c>
      <c r="K46">
        <v>8.5</v>
      </c>
      <c r="N46" t="s">
        <v>244</v>
      </c>
      <c r="O46" cm="1">
        <f t="array" ref="O46">SUM(IF(Table3[director_name]=N46,Table3[duration]))</f>
        <v>114</v>
      </c>
      <c r="P46" cm="1">
        <f t="array" ref="P46">MEDIAN(IF(Table3[director_name]=N46,Table3[duration]))</f>
        <v>114</v>
      </c>
      <c r="Q46" t="e" cm="1">
        <f t="array" ref="Q46">STDEV(IF(Table3[director_name]=N46,Table3[duration]))</f>
        <v>#DIV/0!</v>
      </c>
      <c r="R46" cm="1">
        <f t="array" ref="R46">MEDIAN(IF(Table3[director_name]=N46,Table3[imdb_score]))</f>
        <v>7.9</v>
      </c>
    </row>
    <row r="47" spans="1:18" x14ac:dyDescent="0.3">
      <c r="A47" t="s">
        <v>57</v>
      </c>
      <c r="B47">
        <v>115</v>
      </c>
      <c r="C47">
        <v>102</v>
      </c>
      <c r="D47">
        <v>2601847</v>
      </c>
      <c r="E47" t="s">
        <v>232</v>
      </c>
      <c r="F47" t="s">
        <v>234</v>
      </c>
      <c r="G47">
        <v>22457</v>
      </c>
      <c r="H47">
        <v>69</v>
      </c>
      <c r="I47" t="s">
        <v>235</v>
      </c>
      <c r="J47">
        <v>4000000</v>
      </c>
      <c r="K47">
        <v>8.5</v>
      </c>
      <c r="N47" t="s">
        <v>247</v>
      </c>
      <c r="O47" cm="1">
        <f t="array" ref="O47">SUM(IF(Table3[director_name]=N47,Table3[duration]))</f>
        <v>113</v>
      </c>
      <c r="P47" cm="1">
        <f t="array" ref="P47">MEDIAN(IF(Table3[director_name]=N47,Table3[duration]))</f>
        <v>113</v>
      </c>
      <c r="Q47" t="e" cm="1">
        <f t="array" ref="Q47">STDEV(IF(Table3[director_name]=N47,Table3[duration]))</f>
        <v>#DIV/0!</v>
      </c>
      <c r="R47" cm="1">
        <f t="array" ref="R47">MEDIAN(IF(Table3[director_name]=N47,Table3[imdb_score]))</f>
        <v>7.9</v>
      </c>
    </row>
    <row r="48" spans="1:18" x14ac:dyDescent="0.3">
      <c r="A48" t="s">
        <v>237</v>
      </c>
      <c r="B48">
        <v>193</v>
      </c>
      <c r="C48">
        <v>150</v>
      </c>
      <c r="D48">
        <v>32519322</v>
      </c>
      <c r="E48" t="s">
        <v>238</v>
      </c>
      <c r="F48" t="s">
        <v>240</v>
      </c>
      <c r="G48">
        <v>497946</v>
      </c>
      <c r="H48">
        <v>761</v>
      </c>
      <c r="I48" t="s">
        <v>29</v>
      </c>
      <c r="J48">
        <v>35000000</v>
      </c>
      <c r="K48">
        <v>8.5</v>
      </c>
      <c r="N48" t="s">
        <v>251</v>
      </c>
      <c r="O48" cm="1">
        <f t="array" ref="O48">SUM(IF(Table3[director_name]=N48,Table3[duration]))</f>
        <v>112</v>
      </c>
      <c r="P48" cm="1">
        <f t="array" ref="P48">MEDIAN(IF(Table3[director_name]=N48,Table3[duration]))</f>
        <v>112</v>
      </c>
      <c r="Q48" t="e" cm="1">
        <f t="array" ref="Q48">STDEV(IF(Table3[director_name]=N48,Table3[duration]))</f>
        <v>#DIV/0!</v>
      </c>
      <c r="R48" cm="1">
        <f t="array" ref="R48">MEDIAN(IF(Table3[director_name]=N48,Table3[imdb_score]))</f>
        <v>7.9</v>
      </c>
    </row>
    <row r="49" spans="1:18" x14ac:dyDescent="0.3">
      <c r="A49" t="s">
        <v>84</v>
      </c>
      <c r="B49">
        <v>197</v>
      </c>
      <c r="C49">
        <v>134</v>
      </c>
      <c r="D49">
        <v>309125409</v>
      </c>
      <c r="E49" t="s">
        <v>78</v>
      </c>
      <c r="F49" t="s">
        <v>243</v>
      </c>
      <c r="G49">
        <v>681857</v>
      </c>
      <c r="H49">
        <v>647</v>
      </c>
      <c r="I49" t="s">
        <v>29</v>
      </c>
      <c r="J49">
        <v>32500000</v>
      </c>
      <c r="K49">
        <v>8.4</v>
      </c>
      <c r="N49" t="s">
        <v>256</v>
      </c>
      <c r="O49" cm="1">
        <f t="array" ref="O49">SUM(IF(Table3[director_name]=N49,Table3[duration]))</f>
        <v>217</v>
      </c>
      <c r="P49" cm="1">
        <f t="array" ref="P49">MEDIAN(IF(Table3[director_name]=N49,Table3[duration]))</f>
        <v>108.5</v>
      </c>
      <c r="Q49" cm="1">
        <f t="array" ref="Q49">STDEV(IF(Table3[director_name]=N49,Table3[duration]))</f>
        <v>27.577164466275352</v>
      </c>
      <c r="R49" cm="1">
        <f t="array" ref="R49">MEDIAN(IF(Table3[director_name]=N49,Table3[imdb_score]))</f>
        <v>7.9</v>
      </c>
    </row>
    <row r="50" spans="1:18" x14ac:dyDescent="0.3">
      <c r="A50" t="s">
        <v>245</v>
      </c>
      <c r="B50">
        <v>176</v>
      </c>
      <c r="C50">
        <v>122</v>
      </c>
      <c r="D50">
        <v>130058047</v>
      </c>
      <c r="E50" t="s">
        <v>92</v>
      </c>
      <c r="F50" t="s">
        <v>246</v>
      </c>
      <c r="G50">
        <v>822500</v>
      </c>
      <c r="H50">
        <v>2715</v>
      </c>
      <c r="I50" t="s">
        <v>29</v>
      </c>
      <c r="J50">
        <v>15000000</v>
      </c>
      <c r="K50">
        <v>8.4</v>
      </c>
      <c r="N50" t="s">
        <v>260</v>
      </c>
      <c r="O50" cm="1">
        <f t="array" ref="O50">SUM(IF(Table3[director_name]=N50,Table3[duration]))</f>
        <v>102</v>
      </c>
      <c r="P50" cm="1">
        <f t="array" ref="P50">MEDIAN(IF(Table3[director_name]=N50,Table3[duration]))</f>
        <v>102</v>
      </c>
      <c r="Q50" t="e" cm="1">
        <f t="array" ref="Q50">STDEV(IF(Table3[director_name]=N50,Table3[duration]))</f>
        <v>#DIV/0!</v>
      </c>
      <c r="R50" cm="1">
        <f t="array" ref="R50">MEDIAN(IF(Table3[director_name]=N50,Table3[imdb_score]))</f>
        <v>7.9</v>
      </c>
    </row>
    <row r="51" spans="1:18" x14ac:dyDescent="0.3">
      <c r="A51" t="s">
        <v>185</v>
      </c>
      <c r="B51">
        <v>250</v>
      </c>
      <c r="C51">
        <v>154</v>
      </c>
      <c r="D51">
        <v>85200000</v>
      </c>
      <c r="E51" t="s">
        <v>248</v>
      </c>
      <c r="F51" t="s">
        <v>250</v>
      </c>
      <c r="G51">
        <v>488537</v>
      </c>
      <c r="H51">
        <v>1076</v>
      </c>
      <c r="I51" t="s">
        <v>29</v>
      </c>
      <c r="J51">
        <v>18500000</v>
      </c>
      <c r="K51">
        <v>8.4</v>
      </c>
      <c r="N51" t="s">
        <v>265</v>
      </c>
      <c r="O51" cm="1">
        <f t="array" ref="O51">SUM(IF(Table3[director_name]=N51,Table3[duration]))</f>
        <v>101</v>
      </c>
      <c r="P51" cm="1">
        <f t="array" ref="P51">MEDIAN(IF(Table3[director_name]=N51,Table3[duration]))</f>
        <v>101</v>
      </c>
      <c r="Q51" t="e" cm="1">
        <f t="array" ref="Q51">STDEV(IF(Table3[director_name]=N51,Table3[duration]))</f>
        <v>#DIV/0!</v>
      </c>
      <c r="R51" cm="1">
        <f t="array" ref="R51">MEDIAN(IF(Table3[director_name]=N51,Table3[imdb_score]))</f>
        <v>7.9</v>
      </c>
    </row>
    <row r="52" spans="1:18" x14ac:dyDescent="0.3">
      <c r="A52" t="s">
        <v>252</v>
      </c>
      <c r="B52">
        <v>421</v>
      </c>
      <c r="C52">
        <v>98</v>
      </c>
      <c r="D52">
        <v>223806889</v>
      </c>
      <c r="E52" t="s">
        <v>253</v>
      </c>
      <c r="F52" t="s">
        <v>255</v>
      </c>
      <c r="G52">
        <v>718837</v>
      </c>
      <c r="H52">
        <v>1043</v>
      </c>
      <c r="I52" t="s">
        <v>29</v>
      </c>
      <c r="J52">
        <v>180000000</v>
      </c>
      <c r="K52">
        <v>8.4</v>
      </c>
      <c r="N52" t="s">
        <v>372</v>
      </c>
      <c r="O52" cm="1">
        <f t="array" ref="O52">SUM(IF(Table3[director_name]=N52,Table3[duration]))</f>
        <v>285</v>
      </c>
      <c r="P52" cm="1">
        <f t="array" ref="P52">MEDIAN(IF(Table3[director_name]=N52,Table3[duration]))</f>
        <v>98</v>
      </c>
      <c r="Q52" cm="1">
        <f t="array" ref="Q52">STDEV(IF(Table3[director_name]=N52,Table3[duration]))</f>
        <v>8.8881944173155887</v>
      </c>
      <c r="R52" cm="1">
        <f t="array" ref="R52">MEDIAN(IF(Table3[director_name]=N52,Table3[imdb_score]))</f>
        <v>7.9</v>
      </c>
    </row>
    <row r="53" spans="1:18" x14ac:dyDescent="0.3">
      <c r="A53" t="s">
        <v>89</v>
      </c>
      <c r="B53">
        <v>354</v>
      </c>
      <c r="C53">
        <v>123</v>
      </c>
      <c r="D53">
        <v>7098492</v>
      </c>
      <c r="E53" t="s">
        <v>257</v>
      </c>
      <c r="F53" t="s">
        <v>259</v>
      </c>
      <c r="G53">
        <v>151812</v>
      </c>
      <c r="H53">
        <v>264</v>
      </c>
      <c r="I53" t="s">
        <v>156</v>
      </c>
      <c r="J53">
        <v>500000</v>
      </c>
      <c r="K53">
        <v>8.4</v>
      </c>
      <c r="N53" t="s">
        <v>267</v>
      </c>
      <c r="O53" cm="1">
        <f t="array" ref="O53">SUM(IF(Table3[director_name]=N53,Table3[duration]))</f>
        <v>97</v>
      </c>
      <c r="P53" cm="1">
        <f t="array" ref="P53">MEDIAN(IF(Table3[director_name]=N53,Table3[duration]))</f>
        <v>97</v>
      </c>
      <c r="Q53" t="e" cm="1">
        <f t="array" ref="Q53">STDEV(IF(Table3[director_name]=N53,Table3[duration]))</f>
        <v>#DIV/0!</v>
      </c>
      <c r="R53" cm="1">
        <f t="array" ref="R53">MEDIAN(IF(Table3[director_name]=N53,Table3[imdb_score]))</f>
        <v>7.9</v>
      </c>
    </row>
    <row r="54" spans="1:18" x14ac:dyDescent="0.3">
      <c r="A54" t="s">
        <v>261</v>
      </c>
      <c r="B54">
        <v>132</v>
      </c>
      <c r="C54">
        <v>178</v>
      </c>
      <c r="D54">
        <v>75600000</v>
      </c>
      <c r="E54" t="s">
        <v>262</v>
      </c>
      <c r="F54" t="s">
        <v>264</v>
      </c>
      <c r="G54">
        <v>736638</v>
      </c>
      <c r="H54">
        <v>1065</v>
      </c>
      <c r="I54" t="s">
        <v>29</v>
      </c>
      <c r="J54">
        <v>72000000</v>
      </c>
      <c r="K54">
        <v>8.4</v>
      </c>
      <c r="N54" t="s">
        <v>273</v>
      </c>
      <c r="O54" cm="1">
        <f t="array" ref="O54">SUM(IF(Table3[director_name]=N54,Table3[duration]))</f>
        <v>80</v>
      </c>
      <c r="P54" cm="1">
        <f t="array" ref="P54">MEDIAN(IF(Table3[director_name]=N54,Table3[duration]))</f>
        <v>80</v>
      </c>
      <c r="Q54" t="e" cm="1">
        <f t="array" ref="Q54">STDEV(IF(Table3[director_name]=N54,Table3[duration]))</f>
        <v>#DIV/0!</v>
      </c>
      <c r="R54" cm="1">
        <f t="array" ref="R54">MEDIAN(IF(Table3[director_name]=N54,Table3[imdb_score]))</f>
        <v>7.9</v>
      </c>
    </row>
    <row r="55" spans="1:18" x14ac:dyDescent="0.3">
      <c r="A55" t="s">
        <v>54</v>
      </c>
      <c r="B55">
        <v>173</v>
      </c>
      <c r="C55">
        <v>99</v>
      </c>
      <c r="D55">
        <v>2812029</v>
      </c>
      <c r="E55" t="s">
        <v>208</v>
      </c>
      <c r="F55" t="s">
        <v>266</v>
      </c>
      <c r="G55">
        <v>664719</v>
      </c>
      <c r="H55">
        <v>931</v>
      </c>
      <c r="I55" t="s">
        <v>29</v>
      </c>
      <c r="J55">
        <v>1200000</v>
      </c>
      <c r="K55">
        <v>8.4</v>
      </c>
      <c r="N55" t="s">
        <v>25</v>
      </c>
      <c r="O55" cm="1">
        <f t="array" ref="O55">SUM(IF(Table3[director_name]=N55,Table3[duration]))</f>
        <v>609</v>
      </c>
      <c r="P55" cm="1">
        <f t="array" ref="P55">MEDIAN(IF(Table3[director_name]=N55,Table3[duration]))</f>
        <v>147</v>
      </c>
      <c r="Q55" cm="1">
        <f t="array" ref="Q55">STDEV(IF(Table3[director_name]=N55,Table3[duration]))</f>
        <v>26.737925623852473</v>
      </c>
      <c r="R55" cm="1">
        <f t="array" ref="R55">MEDIAN(IF(Table3[director_name]=N55,Table3[imdb_score]))</f>
        <v>7.85</v>
      </c>
    </row>
    <row r="56" spans="1:18" x14ac:dyDescent="0.3">
      <c r="A56" t="s">
        <v>268</v>
      </c>
      <c r="B56">
        <v>305</v>
      </c>
      <c r="C56">
        <v>120</v>
      </c>
      <c r="D56">
        <v>2181290</v>
      </c>
      <c r="E56" t="s">
        <v>269</v>
      </c>
      <c r="F56" t="s">
        <v>271</v>
      </c>
      <c r="G56">
        <v>356181</v>
      </c>
      <c r="H56">
        <v>809</v>
      </c>
      <c r="I56" t="s">
        <v>133</v>
      </c>
      <c r="J56">
        <v>3000000</v>
      </c>
      <c r="K56">
        <v>8.4</v>
      </c>
      <c r="N56" t="s">
        <v>286</v>
      </c>
      <c r="O56" cm="1">
        <f t="array" ref="O56">SUM(IF(Table3[director_name]=N56,Table3[duration]))</f>
        <v>214</v>
      </c>
      <c r="P56" cm="1">
        <f t="array" ref="P56">MEDIAN(IF(Table3[director_name]=N56,Table3[duration]))</f>
        <v>107</v>
      </c>
      <c r="Q56" cm="1">
        <f t="array" ref="Q56">STDEV(IF(Table3[director_name]=N56,Table3[duration]))</f>
        <v>9.8994949366116654</v>
      </c>
      <c r="R56" cm="1">
        <f t="array" ref="R56">MEDIAN(IF(Table3[director_name]=N56,Table3[imdb_score]))</f>
        <v>7.85</v>
      </c>
    </row>
    <row r="57" spans="1:18" x14ac:dyDescent="0.3">
      <c r="A57" t="s">
        <v>274</v>
      </c>
      <c r="B57">
        <v>234</v>
      </c>
      <c r="C57">
        <v>102</v>
      </c>
      <c r="D57">
        <v>3609278</v>
      </c>
      <c r="E57" t="s">
        <v>92</v>
      </c>
      <c r="F57" t="s">
        <v>276</v>
      </c>
      <c r="G57">
        <v>573541</v>
      </c>
      <c r="H57">
        <v>1916</v>
      </c>
      <c r="I57" t="s">
        <v>29</v>
      </c>
      <c r="J57">
        <v>4500000</v>
      </c>
      <c r="K57">
        <v>8.4</v>
      </c>
      <c r="N57" t="s">
        <v>298</v>
      </c>
      <c r="O57" cm="1">
        <f t="array" ref="O57">SUM(IF(Table3[director_name]=N57,Table3[duration]))</f>
        <v>320</v>
      </c>
      <c r="P57" cm="1">
        <f t="array" ref="P57">MEDIAN(IF(Table3[director_name]=N57,Table3[duration]))</f>
        <v>160</v>
      </c>
      <c r="Q57" cm="1">
        <f t="array" ref="Q57">STDEV(IF(Table3[director_name]=N57,Table3[duration]))</f>
        <v>1.4142135623730951</v>
      </c>
      <c r="R57" cm="1">
        <f t="array" ref="R57">MEDIAN(IF(Table3[director_name]=N57,Table3[imdb_score]))</f>
        <v>7.8000000000000007</v>
      </c>
    </row>
    <row r="58" spans="1:18" x14ac:dyDescent="0.3">
      <c r="A58" t="s">
        <v>278</v>
      </c>
      <c r="B58">
        <v>96</v>
      </c>
      <c r="C58">
        <v>293</v>
      </c>
      <c r="D58">
        <v>11433134</v>
      </c>
      <c r="E58" t="s">
        <v>279</v>
      </c>
      <c r="F58" t="s">
        <v>281</v>
      </c>
      <c r="G58">
        <v>168203</v>
      </c>
      <c r="H58">
        <v>426</v>
      </c>
      <c r="I58" t="s">
        <v>96</v>
      </c>
      <c r="J58">
        <v>14000000</v>
      </c>
      <c r="K58">
        <v>8.4</v>
      </c>
      <c r="N58" t="s">
        <v>304</v>
      </c>
      <c r="O58" cm="1">
        <f t="array" ref="O58">SUM(IF(Table3[director_name]=N58,Table3[duration]))</f>
        <v>219</v>
      </c>
      <c r="P58" cm="1">
        <f t="array" ref="P58">MEDIAN(IF(Table3[director_name]=N58,Table3[duration]))</f>
        <v>219</v>
      </c>
      <c r="Q58" t="e" cm="1">
        <f t="array" ref="Q58">STDEV(IF(Table3[director_name]=N58,Table3[duration]))</f>
        <v>#DIV/0!</v>
      </c>
      <c r="R58" cm="1">
        <f t="array" ref="R58">MEDIAN(IF(Table3[director_name]=N58,Table3[imdb_score]))</f>
        <v>7.8</v>
      </c>
    </row>
    <row r="59" spans="1:18" x14ac:dyDescent="0.3">
      <c r="A59" t="s">
        <v>194</v>
      </c>
      <c r="B59">
        <v>181</v>
      </c>
      <c r="C59">
        <v>227</v>
      </c>
      <c r="D59">
        <v>6000000</v>
      </c>
      <c r="E59" t="s">
        <v>283</v>
      </c>
      <c r="F59" t="s">
        <v>285</v>
      </c>
      <c r="G59">
        <v>192775</v>
      </c>
      <c r="H59">
        <v>559</v>
      </c>
      <c r="I59" t="s">
        <v>29</v>
      </c>
      <c r="J59">
        <v>15000000</v>
      </c>
      <c r="K59">
        <v>8.4</v>
      </c>
      <c r="N59" t="s">
        <v>91</v>
      </c>
      <c r="O59" cm="1">
        <f t="array" ref="O59">SUM(IF(Table3[director_name]=N59,Table3[duration]))</f>
        <v>1419</v>
      </c>
      <c r="P59" cm="1">
        <f t="array" ref="P59">MEDIAN(IF(Table3[director_name]=N59,Table3[duration]))</f>
        <v>147</v>
      </c>
      <c r="Q59" cm="1">
        <f t="array" ref="Q59">STDEV(IF(Table3[director_name]=N59,Table3[duration]))</f>
        <v>18.705020122356917</v>
      </c>
      <c r="R59" cm="1">
        <f t="array" ref="R59">MEDIAN(IF(Table3[director_name]=N59,Table3[imdb_score]))</f>
        <v>7.8</v>
      </c>
    </row>
    <row r="60" spans="1:18" x14ac:dyDescent="0.3">
      <c r="A60" t="s">
        <v>65</v>
      </c>
      <c r="B60">
        <v>111</v>
      </c>
      <c r="C60">
        <v>251</v>
      </c>
      <c r="D60">
        <v>5300000</v>
      </c>
      <c r="E60" t="s">
        <v>26</v>
      </c>
      <c r="F60" t="s">
        <v>287</v>
      </c>
      <c r="G60">
        <v>221000</v>
      </c>
      <c r="H60">
        <v>495</v>
      </c>
      <c r="I60" t="s">
        <v>29</v>
      </c>
      <c r="J60">
        <v>30000000</v>
      </c>
      <c r="K60">
        <v>8.4</v>
      </c>
      <c r="N60" t="s">
        <v>261</v>
      </c>
      <c r="O60" cm="1">
        <f t="array" ref="O60">SUM(IF(Table3[director_name]=N60,Table3[duration]))</f>
        <v>437</v>
      </c>
      <c r="P60" cm="1">
        <f t="array" ref="P60">MEDIAN(IF(Table3[director_name]=N60,Table3[duration]))</f>
        <v>139</v>
      </c>
      <c r="Q60" cm="1">
        <f t="array" ref="Q60">STDEV(IF(Table3[director_name]=N60,Table3[duration]))</f>
        <v>29.569128044860101</v>
      </c>
      <c r="R60" cm="1">
        <f t="array" ref="R60">MEDIAN(IF(Table3[director_name]=N60,Table3[imdb_score]))</f>
        <v>7.8</v>
      </c>
    </row>
    <row r="61" spans="1:18" x14ac:dyDescent="0.3">
      <c r="A61" t="s">
        <v>288</v>
      </c>
      <c r="B61">
        <v>242</v>
      </c>
      <c r="C61">
        <v>122</v>
      </c>
      <c r="D61">
        <v>33201661</v>
      </c>
      <c r="E61" t="s">
        <v>289</v>
      </c>
      <c r="F61" t="s">
        <v>291</v>
      </c>
      <c r="G61">
        <v>534262</v>
      </c>
      <c r="H61">
        <v>1314</v>
      </c>
      <c r="I61" t="s">
        <v>90</v>
      </c>
      <c r="J61">
        <v>77000000</v>
      </c>
      <c r="K61">
        <v>8.4</v>
      </c>
      <c r="N61" t="s">
        <v>308</v>
      </c>
      <c r="O61" cm="1">
        <f t="array" ref="O61">SUM(IF(Table3[director_name]=N61,Table3[duration]))</f>
        <v>139</v>
      </c>
      <c r="P61" cm="1">
        <f t="array" ref="P61">MEDIAN(IF(Table3[director_name]=N61,Table3[duration]))</f>
        <v>139</v>
      </c>
      <c r="Q61" t="e" cm="1">
        <f t="array" ref="Q61">STDEV(IF(Table3[director_name]=N61,Table3[duration]))</f>
        <v>#DIV/0!</v>
      </c>
      <c r="R61" cm="1">
        <f t="array" ref="R61">MEDIAN(IF(Table3[director_name]=N61,Table3[imdb_score]))</f>
        <v>7.8</v>
      </c>
    </row>
    <row r="62" spans="1:18" x14ac:dyDescent="0.3">
      <c r="A62" t="s">
        <v>118</v>
      </c>
      <c r="B62">
        <v>174</v>
      </c>
      <c r="C62">
        <v>134</v>
      </c>
      <c r="D62">
        <v>2298191</v>
      </c>
      <c r="E62" t="s">
        <v>293</v>
      </c>
      <c r="F62" t="s">
        <v>295</v>
      </c>
      <c r="G62">
        <v>221552</v>
      </c>
      <c r="H62">
        <v>570</v>
      </c>
      <c r="I62" t="s">
        <v>124</v>
      </c>
      <c r="J62">
        <v>2400000000</v>
      </c>
      <c r="K62">
        <v>8.4</v>
      </c>
      <c r="N62" t="s">
        <v>311</v>
      </c>
      <c r="O62" cm="1">
        <f t="array" ref="O62">SUM(IF(Table3[director_name]=N62,Table3[duration]))</f>
        <v>133</v>
      </c>
      <c r="P62" cm="1">
        <f t="array" ref="P62">MEDIAN(IF(Table3[director_name]=N62,Table3[duration]))</f>
        <v>133</v>
      </c>
      <c r="Q62" t="e" cm="1">
        <f t="array" ref="Q62">STDEV(IF(Table3[director_name]=N62,Table3[duration]))</f>
        <v>#DIV/0!</v>
      </c>
      <c r="R62" cm="1">
        <f t="array" ref="R62">MEDIAN(IF(Table3[director_name]=N62,Table3[imdb_score]))</f>
        <v>7.8</v>
      </c>
    </row>
    <row r="63" spans="1:18" x14ac:dyDescent="0.3">
      <c r="A63" t="s">
        <v>108</v>
      </c>
      <c r="B63">
        <v>453</v>
      </c>
      <c r="C63">
        <v>103</v>
      </c>
      <c r="D63">
        <v>414984497</v>
      </c>
      <c r="E63" t="s">
        <v>296</v>
      </c>
      <c r="F63" t="s">
        <v>297</v>
      </c>
      <c r="G63">
        <v>544884</v>
      </c>
      <c r="H63">
        <v>733</v>
      </c>
      <c r="I63" t="s">
        <v>29</v>
      </c>
      <c r="J63">
        <v>200000000</v>
      </c>
      <c r="K63">
        <v>8.3000000000000007</v>
      </c>
      <c r="N63" t="s">
        <v>315</v>
      </c>
      <c r="O63" cm="1">
        <f t="array" ref="O63">SUM(IF(Table3[director_name]=N63,Table3[duration]))</f>
        <v>131</v>
      </c>
      <c r="P63" cm="1">
        <f t="array" ref="P63">MEDIAN(IF(Table3[director_name]=N63,Table3[duration]))</f>
        <v>131</v>
      </c>
      <c r="Q63" t="e" cm="1">
        <f t="array" ref="Q63">STDEV(IF(Table3[director_name]=N63,Table3[duration]))</f>
        <v>#DIV/0!</v>
      </c>
      <c r="R63" cm="1">
        <f t="array" ref="R63">MEDIAN(IF(Table3[director_name]=N63,Table3[imdb_score]))</f>
        <v>7.8</v>
      </c>
    </row>
    <row r="64" spans="1:18" x14ac:dyDescent="0.3">
      <c r="A64" t="s">
        <v>113</v>
      </c>
      <c r="B64">
        <v>536</v>
      </c>
      <c r="C64">
        <v>95</v>
      </c>
      <c r="D64">
        <v>356454367</v>
      </c>
      <c r="E64" t="s">
        <v>299</v>
      </c>
      <c r="F64" t="s">
        <v>301</v>
      </c>
      <c r="G64">
        <v>345198</v>
      </c>
      <c r="H64">
        <v>773</v>
      </c>
      <c r="I64" t="s">
        <v>29</v>
      </c>
      <c r="J64">
        <v>175000000</v>
      </c>
      <c r="K64">
        <v>8.3000000000000007</v>
      </c>
      <c r="N64" t="s">
        <v>905</v>
      </c>
      <c r="O64" cm="1">
        <f t="array" ref="O64">SUM(IF(Table3[director_name]=N64,Table3[duration]))</f>
        <v>382</v>
      </c>
      <c r="P64" cm="1">
        <f t="array" ref="P64">MEDIAN(IF(Table3[director_name]=N64,Table3[duration]))</f>
        <v>127</v>
      </c>
      <c r="Q64" cm="1">
        <f t="array" ref="Q64">STDEV(IF(Table3[director_name]=N64,Table3[duration]))</f>
        <v>16.502525059315381</v>
      </c>
      <c r="R64" cm="1">
        <f t="array" ref="R64">MEDIAN(IF(Table3[director_name]=N64,Table3[imdb_score]))</f>
        <v>7.8</v>
      </c>
    </row>
    <row r="65" spans="1:18" x14ac:dyDescent="0.3">
      <c r="A65" t="s">
        <v>302</v>
      </c>
      <c r="B65">
        <v>166</v>
      </c>
      <c r="C65">
        <v>74</v>
      </c>
      <c r="D65">
        <v>191796233</v>
      </c>
      <c r="E65" t="s">
        <v>296</v>
      </c>
      <c r="F65" t="s">
        <v>303</v>
      </c>
      <c r="G65">
        <v>623757</v>
      </c>
      <c r="H65">
        <v>391</v>
      </c>
      <c r="I65" t="s">
        <v>29</v>
      </c>
      <c r="J65">
        <v>30000000</v>
      </c>
      <c r="K65">
        <v>8.3000000000000007</v>
      </c>
      <c r="N65" t="s">
        <v>292</v>
      </c>
      <c r="O65" cm="1">
        <f t="array" ref="O65">SUM(IF(Table3[director_name]=N65,Table3[duration]))</f>
        <v>657</v>
      </c>
      <c r="P65" cm="1">
        <f t="array" ref="P65">MEDIAN(IF(Table3[director_name]=N65,Table3[duration]))</f>
        <v>124</v>
      </c>
      <c r="Q65" cm="1">
        <f t="array" ref="Q65">STDEV(IF(Table3[director_name]=N65,Table3[duration]))</f>
        <v>17.444196742756581</v>
      </c>
      <c r="R65" cm="1">
        <f t="array" ref="R65">MEDIAN(IF(Table3[director_name]=N65,Table3[imdb_score]))</f>
        <v>7.8</v>
      </c>
    </row>
    <row r="66" spans="1:18" x14ac:dyDescent="0.3">
      <c r="A66" t="s">
        <v>138</v>
      </c>
      <c r="B66">
        <v>119</v>
      </c>
      <c r="C66">
        <v>129</v>
      </c>
      <c r="D66">
        <v>159600000</v>
      </c>
      <c r="E66" t="s">
        <v>305</v>
      </c>
      <c r="F66" t="s">
        <v>307</v>
      </c>
      <c r="G66">
        <v>175607</v>
      </c>
      <c r="H66">
        <v>252</v>
      </c>
      <c r="I66" t="s">
        <v>29</v>
      </c>
      <c r="J66">
        <v>5500000</v>
      </c>
      <c r="K66">
        <v>8.3000000000000007</v>
      </c>
      <c r="N66" t="s">
        <v>318</v>
      </c>
      <c r="O66" cm="1">
        <f t="array" ref="O66">SUM(IF(Table3[director_name]=N66,Table3[duration]))</f>
        <v>122</v>
      </c>
      <c r="P66" cm="1">
        <f t="array" ref="P66">MEDIAN(IF(Table3[director_name]=N66,Table3[duration]))</f>
        <v>122</v>
      </c>
      <c r="Q66" t="e" cm="1">
        <f t="array" ref="Q66">STDEV(IF(Table3[director_name]=N66,Table3[duration]))</f>
        <v>#DIV/0!</v>
      </c>
      <c r="R66" cm="1">
        <f t="array" ref="R66">MEDIAN(IF(Table3[director_name]=N66,Table3[imdb_score]))</f>
        <v>7.8</v>
      </c>
    </row>
    <row r="67" spans="1:18" x14ac:dyDescent="0.3">
      <c r="A67" t="s">
        <v>59</v>
      </c>
      <c r="B67">
        <v>149</v>
      </c>
      <c r="C67">
        <v>127</v>
      </c>
      <c r="D67">
        <v>197171806</v>
      </c>
      <c r="E67" t="s">
        <v>309</v>
      </c>
      <c r="F67" t="s">
        <v>310</v>
      </c>
      <c r="G67">
        <v>515306</v>
      </c>
      <c r="H67">
        <v>477</v>
      </c>
      <c r="I67" t="s">
        <v>29</v>
      </c>
      <c r="J67">
        <v>48000000</v>
      </c>
      <c r="K67">
        <v>8.3000000000000007</v>
      </c>
      <c r="N67" t="s">
        <v>320</v>
      </c>
      <c r="O67" cm="1">
        <f t="array" ref="O67">SUM(IF(Table3[director_name]=N67,Table3[duration]))</f>
        <v>119</v>
      </c>
      <c r="P67" cm="1">
        <f t="array" ref="P67">MEDIAN(IF(Table3[director_name]=N67,Table3[duration]))</f>
        <v>119</v>
      </c>
      <c r="Q67" t="e" cm="1">
        <f t="array" ref="Q67">STDEV(IF(Table3[director_name]=N67,Table3[duration]))</f>
        <v>#DIV/0!</v>
      </c>
      <c r="R67" cm="1">
        <f t="array" ref="R67">MEDIAN(IF(Table3[director_name]=N67,Table3[imdb_score]))</f>
        <v>7.8</v>
      </c>
    </row>
    <row r="68" spans="1:18" x14ac:dyDescent="0.3">
      <c r="A68" t="s">
        <v>312</v>
      </c>
      <c r="B68">
        <v>161</v>
      </c>
      <c r="C68">
        <v>126</v>
      </c>
      <c r="D68">
        <v>138339411</v>
      </c>
      <c r="E68" t="s">
        <v>92</v>
      </c>
      <c r="F68" t="s">
        <v>314</v>
      </c>
      <c r="G68">
        <v>604904</v>
      </c>
      <c r="H68">
        <v>682</v>
      </c>
      <c r="I68" t="s">
        <v>29</v>
      </c>
      <c r="J68">
        <v>10000000</v>
      </c>
      <c r="K68">
        <v>8.3000000000000007</v>
      </c>
      <c r="N68" t="s">
        <v>322</v>
      </c>
      <c r="O68" cm="1">
        <f t="array" ref="O68">SUM(IF(Table3[director_name]=N68,Table3[duration]))</f>
        <v>116</v>
      </c>
      <c r="P68" cm="1">
        <f t="array" ref="P68">MEDIAN(IF(Table3[director_name]=N68,Table3[duration]))</f>
        <v>116</v>
      </c>
      <c r="Q68" t="e" cm="1">
        <f t="array" ref="Q68">STDEV(IF(Table3[director_name]=N68,Table3[duration]))</f>
        <v>#DIV/0!</v>
      </c>
      <c r="R68" cm="1">
        <f t="array" ref="R68">MEDIAN(IF(Table3[director_name]=N68,Table3[imdb_score]))</f>
        <v>7.8</v>
      </c>
    </row>
    <row r="69" spans="1:18" x14ac:dyDescent="0.3">
      <c r="A69" t="s">
        <v>113</v>
      </c>
      <c r="B69">
        <v>408</v>
      </c>
      <c r="C69">
        <v>96</v>
      </c>
      <c r="D69">
        <v>292979556</v>
      </c>
      <c r="E69" t="s">
        <v>316</v>
      </c>
      <c r="F69" t="s">
        <v>317</v>
      </c>
      <c r="G69">
        <v>665575</v>
      </c>
      <c r="H69">
        <v>704</v>
      </c>
      <c r="I69" t="s">
        <v>29</v>
      </c>
      <c r="J69">
        <v>175000000</v>
      </c>
      <c r="K69">
        <v>8.3000000000000007</v>
      </c>
      <c r="N69" t="s">
        <v>326</v>
      </c>
      <c r="O69" cm="1">
        <f t="array" ref="O69">SUM(IF(Table3[director_name]=N69,Table3[duration]))</f>
        <v>448</v>
      </c>
      <c r="P69" cm="1">
        <f t="array" ref="P69">MEDIAN(IF(Table3[director_name]=N69,Table3[duration]))</f>
        <v>107.5</v>
      </c>
      <c r="Q69" cm="1">
        <f t="array" ref="Q69">STDEV(IF(Table3[director_name]=N69,Table3[duration]))</f>
        <v>21.494185260204677</v>
      </c>
      <c r="R69" cm="1">
        <f t="array" ref="R69">MEDIAN(IF(Table3[director_name]=N69,Table3[imdb_score]))</f>
        <v>7.8</v>
      </c>
    </row>
    <row r="70" spans="1:18" x14ac:dyDescent="0.3">
      <c r="A70" t="s">
        <v>67</v>
      </c>
      <c r="B70">
        <v>131</v>
      </c>
      <c r="C70">
        <v>131</v>
      </c>
      <c r="D70">
        <v>101157447</v>
      </c>
      <c r="E70" t="s">
        <v>202</v>
      </c>
      <c r="F70" t="s">
        <v>319</v>
      </c>
      <c r="G70">
        <v>277505</v>
      </c>
      <c r="H70">
        <v>495</v>
      </c>
      <c r="I70" t="s">
        <v>29</v>
      </c>
      <c r="J70">
        <v>14400000</v>
      </c>
      <c r="K70">
        <v>8.3000000000000007</v>
      </c>
      <c r="N70" t="s">
        <v>336</v>
      </c>
      <c r="O70" cm="1">
        <f t="array" ref="O70">SUM(IF(Table3[director_name]=N70,Table3[duration]))</f>
        <v>104</v>
      </c>
      <c r="P70" cm="1">
        <f t="array" ref="P70">MEDIAN(IF(Table3[director_name]=N70,Table3[duration]))</f>
        <v>104</v>
      </c>
      <c r="Q70" t="e" cm="1">
        <f t="array" ref="Q70">STDEV(IF(Table3[director_name]=N70,Table3[duration]))</f>
        <v>#DIV/0!</v>
      </c>
      <c r="R70" cm="1">
        <f t="array" ref="R70">MEDIAN(IF(Table3[director_name]=N70,Table3[imdb_score]))</f>
        <v>7.8</v>
      </c>
    </row>
    <row r="71" spans="1:18" x14ac:dyDescent="0.3">
      <c r="A71" t="s">
        <v>38</v>
      </c>
      <c r="B71">
        <v>478</v>
      </c>
      <c r="C71">
        <v>128</v>
      </c>
      <c r="D71">
        <v>205343774</v>
      </c>
      <c r="E71" t="s">
        <v>171</v>
      </c>
      <c r="F71" t="s">
        <v>321</v>
      </c>
      <c r="G71">
        <v>980946</v>
      </c>
      <c r="H71">
        <v>2685</v>
      </c>
      <c r="I71" t="s">
        <v>29</v>
      </c>
      <c r="J71">
        <v>150000000</v>
      </c>
      <c r="K71">
        <v>8.3000000000000007</v>
      </c>
      <c r="N71" t="s">
        <v>333</v>
      </c>
      <c r="O71" cm="1">
        <f t="array" ref="O71">SUM(IF(Table3[director_name]=N71,Table3[duration]))</f>
        <v>104</v>
      </c>
      <c r="P71" cm="1">
        <f t="array" ref="P71">MEDIAN(IF(Table3[director_name]=N71,Table3[duration]))</f>
        <v>104</v>
      </c>
      <c r="Q71" t="e" cm="1">
        <f t="array" ref="Q71">STDEV(IF(Table3[director_name]=N71,Table3[duration]))</f>
        <v>#DIV/0!</v>
      </c>
      <c r="R71" cm="1">
        <f t="array" ref="R71">MEDIAN(IF(Table3[director_name]=N71,Table3[imdb_score]))</f>
        <v>7.8</v>
      </c>
    </row>
    <row r="72" spans="1:18" x14ac:dyDescent="0.3">
      <c r="A72" t="s">
        <v>54</v>
      </c>
      <c r="B72">
        <v>486</v>
      </c>
      <c r="C72">
        <v>153</v>
      </c>
      <c r="D72">
        <v>120523073</v>
      </c>
      <c r="E72" t="s">
        <v>323</v>
      </c>
      <c r="F72" t="s">
        <v>325</v>
      </c>
      <c r="G72">
        <v>885175</v>
      </c>
      <c r="H72">
        <v>1527</v>
      </c>
      <c r="I72" t="s">
        <v>29</v>
      </c>
      <c r="J72">
        <v>75000000</v>
      </c>
      <c r="K72">
        <v>8.3000000000000007</v>
      </c>
      <c r="N72" t="s">
        <v>341</v>
      </c>
      <c r="O72" cm="1">
        <f t="array" ref="O72">SUM(IF(Table3[director_name]=N72,Table3[duration]))</f>
        <v>101</v>
      </c>
      <c r="P72" cm="1">
        <f t="array" ref="P72">MEDIAN(IF(Table3[director_name]=N72,Table3[duration]))</f>
        <v>101</v>
      </c>
      <c r="Q72" t="e" cm="1">
        <f t="array" ref="Q72">STDEV(IF(Table3[director_name]=N72,Table3[duration]))</f>
        <v>#DIV/0!</v>
      </c>
      <c r="R72" cm="1">
        <f t="array" ref="R72">MEDIAN(IF(Table3[director_name]=N72,Table3[imdb_score]))</f>
        <v>7.8</v>
      </c>
    </row>
    <row r="73" spans="1:18" x14ac:dyDescent="0.3">
      <c r="A73" t="s">
        <v>298</v>
      </c>
      <c r="B73">
        <v>285</v>
      </c>
      <c r="C73">
        <v>161</v>
      </c>
      <c r="D73">
        <v>56715371</v>
      </c>
      <c r="E73" t="s">
        <v>327</v>
      </c>
      <c r="F73" t="s">
        <v>329</v>
      </c>
      <c r="G73">
        <v>427357</v>
      </c>
      <c r="H73">
        <v>1736</v>
      </c>
      <c r="I73" t="s">
        <v>29</v>
      </c>
      <c r="J73">
        <v>12000000</v>
      </c>
      <c r="K73">
        <v>8.3000000000000007</v>
      </c>
      <c r="N73" t="s">
        <v>345</v>
      </c>
      <c r="O73" cm="1">
        <f t="array" ref="O73">SUM(IF(Table3[director_name]=N73,Table3[duration]))</f>
        <v>100</v>
      </c>
      <c r="P73" cm="1">
        <f t="array" ref="P73">MEDIAN(IF(Table3[director_name]=N73,Table3[duration]))</f>
        <v>100</v>
      </c>
      <c r="Q73" t="e" cm="1">
        <f t="array" ref="Q73">STDEV(IF(Table3[director_name]=N73,Table3[duration]))</f>
        <v>#DIV/0!</v>
      </c>
      <c r="R73" cm="1">
        <f t="array" ref="R73">MEDIAN(IF(Table3[director_name]=N73,Table3[imdb_score]))</f>
        <v>7.8</v>
      </c>
    </row>
    <row r="74" spans="1:18" x14ac:dyDescent="0.3">
      <c r="A74" t="s">
        <v>110</v>
      </c>
      <c r="B74">
        <v>134</v>
      </c>
      <c r="C74">
        <v>180</v>
      </c>
      <c r="D74">
        <v>51600000</v>
      </c>
      <c r="E74" t="s">
        <v>330</v>
      </c>
      <c r="F74" t="s">
        <v>332</v>
      </c>
      <c r="G74">
        <v>270790</v>
      </c>
      <c r="H74">
        <v>549</v>
      </c>
      <c r="I74" t="s">
        <v>29</v>
      </c>
      <c r="J74">
        <v>18000000</v>
      </c>
      <c r="K74">
        <v>8.3000000000000007</v>
      </c>
      <c r="N74" t="s">
        <v>561</v>
      </c>
      <c r="O74" cm="1">
        <f t="array" ref="O74">SUM(IF(Table3[director_name]=N74,Table3[duration]))</f>
        <v>295</v>
      </c>
      <c r="P74" cm="1">
        <f t="array" ref="P74">MEDIAN(IF(Table3[director_name]=N74,Table3[duration]))</f>
        <v>96</v>
      </c>
      <c r="Q74" cm="1">
        <f t="array" ref="Q74">STDEV(IF(Table3[director_name]=N74,Table3[duration]))</f>
        <v>6.8068592855540455</v>
      </c>
      <c r="R74" cm="1">
        <f t="array" ref="R74">MEDIAN(IF(Table3[director_name]=N74,Table3[imdb_score]))</f>
        <v>7.8</v>
      </c>
    </row>
    <row r="75" spans="1:18" x14ac:dyDescent="0.3">
      <c r="A75" t="s">
        <v>334</v>
      </c>
      <c r="B75">
        <v>177</v>
      </c>
      <c r="C75">
        <v>138</v>
      </c>
      <c r="D75">
        <v>64604977</v>
      </c>
      <c r="E75" t="s">
        <v>140</v>
      </c>
      <c r="F75" t="s">
        <v>335</v>
      </c>
      <c r="G75">
        <v>414219</v>
      </c>
      <c r="H75">
        <v>625</v>
      </c>
      <c r="I75" t="s">
        <v>29</v>
      </c>
      <c r="J75">
        <v>35000000</v>
      </c>
      <c r="K75">
        <v>8.3000000000000007</v>
      </c>
      <c r="N75" t="s">
        <v>348</v>
      </c>
      <c r="O75" cm="1">
        <f t="array" ref="O75">SUM(IF(Table3[director_name]=N75,Table3[duration]))</f>
        <v>94</v>
      </c>
      <c r="P75" cm="1">
        <f t="array" ref="P75">MEDIAN(IF(Table3[director_name]=N75,Table3[duration]))</f>
        <v>94</v>
      </c>
      <c r="Q75" t="e" cm="1">
        <f t="array" ref="Q75">STDEV(IF(Table3[director_name]=N75,Table3[duration]))</f>
        <v>#DIV/0!</v>
      </c>
      <c r="R75" cm="1">
        <f t="array" ref="R75">MEDIAN(IF(Table3[director_name]=N75,Table3[imdb_score]))</f>
        <v>7.8</v>
      </c>
    </row>
    <row r="76" spans="1:18" x14ac:dyDescent="0.3">
      <c r="A76" t="s">
        <v>337</v>
      </c>
      <c r="B76">
        <v>151</v>
      </c>
      <c r="C76">
        <v>104</v>
      </c>
      <c r="D76">
        <v>30093107</v>
      </c>
      <c r="E76" t="s">
        <v>338</v>
      </c>
      <c r="F76" t="s">
        <v>340</v>
      </c>
      <c r="G76">
        <v>600996</v>
      </c>
      <c r="H76">
        <v>726</v>
      </c>
      <c r="I76" t="s">
        <v>29</v>
      </c>
      <c r="J76">
        <v>6000000</v>
      </c>
      <c r="K76">
        <v>8.3000000000000007</v>
      </c>
      <c r="N76" t="s">
        <v>358</v>
      </c>
      <c r="O76" cm="1">
        <f t="array" ref="O76">SUM(IF(Table3[director_name]=N76,Table3[duration]))</f>
        <v>88</v>
      </c>
      <c r="P76" cm="1">
        <f t="array" ref="P76">MEDIAN(IF(Table3[director_name]=N76,Table3[duration]))</f>
        <v>88</v>
      </c>
      <c r="Q76" t="e" cm="1">
        <f t="array" ref="Q76">STDEV(IF(Table3[director_name]=N76,Table3[duration]))</f>
        <v>#DIV/0!</v>
      </c>
      <c r="R76" cm="1">
        <f t="array" ref="R76">MEDIAN(IF(Table3[director_name]=N76,Table3[imdb_score]))</f>
        <v>7.8</v>
      </c>
    </row>
    <row r="77" spans="1:18" x14ac:dyDescent="0.3">
      <c r="A77" t="s">
        <v>99</v>
      </c>
      <c r="B77">
        <v>181</v>
      </c>
      <c r="C77">
        <v>120</v>
      </c>
      <c r="D77">
        <v>25000000</v>
      </c>
      <c r="E77" t="s">
        <v>342</v>
      </c>
      <c r="F77" t="s">
        <v>344</v>
      </c>
      <c r="G77">
        <v>175196</v>
      </c>
      <c r="H77">
        <v>350</v>
      </c>
      <c r="I77" t="s">
        <v>29</v>
      </c>
      <c r="J77">
        <v>2883848</v>
      </c>
      <c r="K77">
        <v>8.3000000000000007</v>
      </c>
      <c r="N77" t="s">
        <v>353</v>
      </c>
      <c r="O77" cm="1">
        <f t="array" ref="O77">SUM(IF(Table3[director_name]=N77,Table3[duration]))</f>
        <v>88</v>
      </c>
      <c r="P77" cm="1">
        <f t="array" ref="P77">MEDIAN(IF(Table3[director_name]=N77,Table3[duration]))</f>
        <v>88</v>
      </c>
      <c r="Q77" t="e" cm="1">
        <f t="array" ref="Q77">STDEV(IF(Table3[director_name]=N77,Table3[duration]))</f>
        <v>#DIV/0!</v>
      </c>
      <c r="R77" cm="1">
        <f t="array" ref="R77">MEDIAN(IF(Table3[director_name]=N77,Table3[imdb_score]))</f>
        <v>7.8</v>
      </c>
    </row>
    <row r="78" spans="1:18" x14ac:dyDescent="0.3">
      <c r="A78" t="s">
        <v>346</v>
      </c>
      <c r="B78">
        <v>147</v>
      </c>
      <c r="C78">
        <v>142</v>
      </c>
      <c r="D78">
        <v>44700000</v>
      </c>
      <c r="E78" t="s">
        <v>26</v>
      </c>
      <c r="F78" t="s">
        <v>347</v>
      </c>
      <c r="G78">
        <v>537442</v>
      </c>
      <c r="H78">
        <v>851</v>
      </c>
      <c r="I78" t="s">
        <v>29</v>
      </c>
      <c r="J78">
        <v>25000000</v>
      </c>
      <c r="K78">
        <v>8.3000000000000007</v>
      </c>
      <c r="N78" t="s">
        <v>362</v>
      </c>
      <c r="O78" cm="1">
        <f t="array" ref="O78">SUM(IF(Table3[director_name]=N78,Table3[duration]))</f>
        <v>81</v>
      </c>
      <c r="P78" cm="1">
        <f t="array" ref="P78">MEDIAN(IF(Table3[director_name]=N78,Table3[duration]))</f>
        <v>81</v>
      </c>
      <c r="Q78" t="e" cm="1">
        <f t="array" ref="Q78">STDEV(IF(Table3[director_name]=N78,Table3[duration]))</f>
        <v>#DIV/0!</v>
      </c>
      <c r="R78" cm="1">
        <f t="array" ref="R78">MEDIAN(IF(Table3[director_name]=N78,Table3[imdb_score]))</f>
        <v>7.8</v>
      </c>
    </row>
    <row r="79" spans="1:18" x14ac:dyDescent="0.3">
      <c r="A79" t="s">
        <v>349</v>
      </c>
      <c r="B79">
        <v>273</v>
      </c>
      <c r="C79">
        <v>108</v>
      </c>
      <c r="D79">
        <v>34126138</v>
      </c>
      <c r="E79" t="s">
        <v>350</v>
      </c>
      <c r="F79" t="s">
        <v>352</v>
      </c>
      <c r="G79">
        <v>666937</v>
      </c>
      <c r="H79">
        <v>1514</v>
      </c>
      <c r="I79" t="s">
        <v>29</v>
      </c>
      <c r="J79">
        <v>20000000</v>
      </c>
      <c r="K79">
        <v>8.3000000000000007</v>
      </c>
      <c r="N79" t="s">
        <v>367</v>
      </c>
      <c r="O79" cm="1">
        <f t="array" ref="O79">SUM(IF(Table3[director_name]=N79,Table3[duration]))</f>
        <v>80</v>
      </c>
      <c r="P79" cm="1">
        <f t="array" ref="P79">MEDIAN(IF(Table3[director_name]=N79,Table3[duration]))</f>
        <v>80</v>
      </c>
      <c r="Q79" t="e" cm="1">
        <f t="array" ref="Q79">STDEV(IF(Table3[director_name]=N79,Table3[duration]))</f>
        <v>#DIV/0!</v>
      </c>
      <c r="R79" cm="1">
        <f t="array" ref="R79">MEDIAN(IF(Table3[director_name]=N79,Table3[imdb_score]))</f>
        <v>7.8</v>
      </c>
    </row>
    <row r="80" spans="1:18" x14ac:dyDescent="0.3">
      <c r="A80" t="s">
        <v>354</v>
      </c>
      <c r="B80">
        <v>53</v>
      </c>
      <c r="C80">
        <v>170</v>
      </c>
      <c r="D80">
        <v>7830611</v>
      </c>
      <c r="E80" t="s">
        <v>355</v>
      </c>
      <c r="F80" t="s">
        <v>357</v>
      </c>
      <c r="G80">
        <v>18980</v>
      </c>
      <c r="H80">
        <v>74</v>
      </c>
      <c r="I80" t="s">
        <v>29</v>
      </c>
      <c r="J80">
        <v>700000</v>
      </c>
      <c r="K80">
        <v>8.3000000000000007</v>
      </c>
      <c r="N80" t="s">
        <v>386</v>
      </c>
      <c r="O80" cm="1">
        <f t="array" ref="O80">SUM(IF(Table3[director_name]=N80,Table3[duration]))</f>
        <v>252</v>
      </c>
      <c r="P80" cm="1">
        <f t="array" ref="P80">MEDIAN(IF(Table3[director_name]=N80,Table3[duration]))</f>
        <v>126</v>
      </c>
      <c r="Q80" cm="1">
        <f t="array" ref="Q80">STDEV(IF(Table3[director_name]=N80,Table3[duration]))</f>
        <v>4.2426406871192848</v>
      </c>
      <c r="R80" cm="1">
        <f t="array" ref="R80">MEDIAN(IF(Table3[director_name]=N80,Table3[imdb_score]))</f>
        <v>7.75</v>
      </c>
    </row>
    <row r="81" spans="1:18" x14ac:dyDescent="0.3">
      <c r="A81" t="s">
        <v>102</v>
      </c>
      <c r="B81">
        <v>421</v>
      </c>
      <c r="C81">
        <v>118</v>
      </c>
      <c r="D81">
        <v>14677654</v>
      </c>
      <c r="E81" t="s">
        <v>92</v>
      </c>
      <c r="F81" t="s">
        <v>360</v>
      </c>
      <c r="G81">
        <v>161288</v>
      </c>
      <c r="H81">
        <v>351</v>
      </c>
      <c r="I81" t="s">
        <v>29</v>
      </c>
      <c r="J81">
        <v>13000000</v>
      </c>
      <c r="K81">
        <v>8.3000000000000007</v>
      </c>
      <c r="N81" t="s">
        <v>391</v>
      </c>
      <c r="O81" cm="1">
        <f t="array" ref="O81">SUM(IF(Table3[director_name]=N81,Table3[duration]))</f>
        <v>456</v>
      </c>
      <c r="P81" cm="1">
        <f t="array" ref="P81">MEDIAN(IF(Table3[director_name]=N81,Table3[duration]))</f>
        <v>121</v>
      </c>
      <c r="Q81" cm="1">
        <f t="array" ref="Q81">STDEV(IF(Table3[director_name]=N81,Table3[duration]))</f>
        <v>15.383974345619102</v>
      </c>
      <c r="R81" cm="1">
        <f t="array" ref="R81">MEDIAN(IF(Table3[director_name]=N81,Table3[imdb_score]))</f>
        <v>7.75</v>
      </c>
    </row>
    <row r="82" spans="1:18" x14ac:dyDescent="0.3">
      <c r="A82" t="s">
        <v>363</v>
      </c>
      <c r="B82">
        <v>131</v>
      </c>
      <c r="C82">
        <v>91</v>
      </c>
      <c r="D82">
        <v>1229197</v>
      </c>
      <c r="E82" t="s">
        <v>364</v>
      </c>
      <c r="F82" t="s">
        <v>366</v>
      </c>
      <c r="G82">
        <v>382240</v>
      </c>
      <c r="H82">
        <v>660</v>
      </c>
      <c r="I82" t="s">
        <v>29</v>
      </c>
      <c r="J82">
        <v>229575</v>
      </c>
      <c r="K82">
        <v>8.3000000000000007</v>
      </c>
      <c r="N82" t="s">
        <v>685</v>
      </c>
      <c r="O82" cm="1">
        <f t="array" ref="O82">SUM(IF(Table3[director_name]=N82,Table3[duration]))</f>
        <v>420</v>
      </c>
      <c r="P82" cm="1">
        <f t="array" ref="P82">MEDIAN(IF(Table3[director_name]=N82,Table3[duration]))</f>
        <v>106.5</v>
      </c>
      <c r="Q82" cm="1">
        <f t="array" ref="Q82">STDEV(IF(Table3[director_name]=N82,Table3[duration]))</f>
        <v>18.991226044325487</v>
      </c>
      <c r="R82" cm="1">
        <f t="array" ref="R82">MEDIAN(IF(Table3[director_name]=N82,Table3[imdb_score]))</f>
        <v>7.75</v>
      </c>
    </row>
    <row r="83" spans="1:18" x14ac:dyDescent="0.3">
      <c r="A83" t="s">
        <v>368</v>
      </c>
      <c r="B83">
        <v>349</v>
      </c>
      <c r="C83">
        <v>115</v>
      </c>
      <c r="D83">
        <v>610968</v>
      </c>
      <c r="E83" t="s">
        <v>92</v>
      </c>
      <c r="F83" t="s">
        <v>370</v>
      </c>
      <c r="G83">
        <v>170155</v>
      </c>
      <c r="H83">
        <v>249</v>
      </c>
      <c r="I83" t="s">
        <v>64</v>
      </c>
      <c r="J83">
        <v>3800000</v>
      </c>
      <c r="K83">
        <v>8.3000000000000007</v>
      </c>
      <c r="N83" t="s">
        <v>396</v>
      </c>
      <c r="O83" cm="1">
        <f t="array" ref="O83">SUM(IF(Table3[director_name]=N83,Table3[duration]))</f>
        <v>213</v>
      </c>
      <c r="P83" cm="1">
        <f t="array" ref="P83">MEDIAN(IF(Table3[director_name]=N83,Table3[duration]))</f>
        <v>106.5</v>
      </c>
      <c r="Q83" cm="1">
        <f t="array" ref="Q83">STDEV(IF(Table3[director_name]=N83,Table3[duration]))</f>
        <v>23.334523779156068</v>
      </c>
      <c r="R83" cm="1">
        <f t="array" ref="R83">MEDIAN(IF(Table3[director_name]=N83,Table3[imdb_score]))</f>
        <v>7.75</v>
      </c>
    </row>
    <row r="84" spans="1:18" x14ac:dyDescent="0.3">
      <c r="A84" t="s">
        <v>95</v>
      </c>
      <c r="B84">
        <v>260</v>
      </c>
      <c r="C84">
        <v>145</v>
      </c>
      <c r="D84">
        <v>26435</v>
      </c>
      <c r="E84" t="s">
        <v>373</v>
      </c>
      <c r="F84" t="s">
        <v>375</v>
      </c>
      <c r="G84">
        <v>111841</v>
      </c>
      <c r="H84">
        <v>413</v>
      </c>
      <c r="I84" t="s">
        <v>96</v>
      </c>
      <c r="J84">
        <v>6000000</v>
      </c>
      <c r="K84">
        <v>8.3000000000000007</v>
      </c>
      <c r="N84" t="s">
        <v>423</v>
      </c>
      <c r="O84" cm="1">
        <f t="array" ref="O84">SUM(IF(Table3[director_name]=N84,Table3[duration]))</f>
        <v>172</v>
      </c>
      <c r="P84" cm="1">
        <f t="array" ref="P84">MEDIAN(IF(Table3[director_name]=N84,Table3[duration]))</f>
        <v>172</v>
      </c>
      <c r="Q84" t="e" cm="1">
        <f t="array" ref="Q84">STDEV(IF(Table3[director_name]=N84,Table3[duration]))</f>
        <v>#DIV/0!</v>
      </c>
      <c r="R84" cm="1">
        <f t="array" ref="R84">MEDIAN(IF(Table3[director_name]=N84,Table3[imdb_score]))</f>
        <v>7.7</v>
      </c>
    </row>
    <row r="85" spans="1:18" x14ac:dyDescent="0.3">
      <c r="A85" t="s">
        <v>376</v>
      </c>
      <c r="B85">
        <v>192</v>
      </c>
      <c r="C85">
        <v>178</v>
      </c>
      <c r="D85">
        <v>5501940</v>
      </c>
      <c r="E85" t="s">
        <v>262</v>
      </c>
      <c r="F85" t="s">
        <v>378</v>
      </c>
      <c r="G85">
        <v>248354</v>
      </c>
      <c r="H85">
        <v>564</v>
      </c>
      <c r="I85" t="s">
        <v>96</v>
      </c>
      <c r="J85">
        <v>13500000</v>
      </c>
      <c r="K85">
        <v>8.3000000000000007</v>
      </c>
      <c r="N85" t="s">
        <v>427</v>
      </c>
      <c r="O85" cm="1">
        <f t="array" ref="O85">SUM(IF(Table3[director_name]=N85,Table3[duration]))</f>
        <v>141</v>
      </c>
      <c r="P85" cm="1">
        <f t="array" ref="P85">MEDIAN(IF(Table3[director_name]=N85,Table3[duration]))</f>
        <v>141</v>
      </c>
      <c r="Q85" t="e" cm="1">
        <f t="array" ref="Q85">STDEV(IF(Table3[director_name]=N85,Table3[duration]))</f>
        <v>#DIV/0!</v>
      </c>
      <c r="R85" cm="1">
        <f t="array" ref="R85">MEDIAN(IF(Table3[director_name]=N85,Table3[imdb_score]))</f>
        <v>7.7</v>
      </c>
    </row>
    <row r="86" spans="1:18" x14ac:dyDescent="0.3">
      <c r="A86" t="s">
        <v>115</v>
      </c>
      <c r="B86">
        <v>151</v>
      </c>
      <c r="C86">
        <v>121</v>
      </c>
      <c r="D86">
        <v>45250</v>
      </c>
      <c r="E86" t="s">
        <v>379</v>
      </c>
      <c r="F86" t="s">
        <v>380</v>
      </c>
      <c r="G86">
        <v>235133</v>
      </c>
      <c r="H86">
        <v>494</v>
      </c>
      <c r="I86" t="s">
        <v>29</v>
      </c>
      <c r="J86">
        <v>18000000</v>
      </c>
      <c r="K86">
        <v>8.3000000000000007</v>
      </c>
      <c r="N86" t="s">
        <v>432</v>
      </c>
      <c r="O86" cm="1">
        <f t="array" ref="O86">SUM(IF(Table3[director_name]=N86,Table3[duration]))</f>
        <v>132</v>
      </c>
      <c r="P86" cm="1">
        <f t="array" ref="P86">MEDIAN(IF(Table3[director_name]=N86,Table3[duration]))</f>
        <v>132</v>
      </c>
      <c r="Q86" t="e" cm="1">
        <f t="array" ref="Q86">STDEV(IF(Table3[director_name]=N86,Table3[duration]))</f>
        <v>#DIV/0!</v>
      </c>
      <c r="R86" cm="1">
        <f t="array" ref="R86">MEDIAN(IF(Table3[director_name]=N86,Table3[imdb_score]))</f>
        <v>7.7</v>
      </c>
    </row>
    <row r="87" spans="1:18" x14ac:dyDescent="0.3">
      <c r="A87" t="s">
        <v>252</v>
      </c>
      <c r="B87">
        <v>301</v>
      </c>
      <c r="C87">
        <v>100</v>
      </c>
      <c r="D87">
        <v>380838870</v>
      </c>
      <c r="E87" t="s">
        <v>316</v>
      </c>
      <c r="F87" t="s">
        <v>382</v>
      </c>
      <c r="G87">
        <v>692482</v>
      </c>
      <c r="H87">
        <v>866</v>
      </c>
      <c r="I87" t="s">
        <v>29</v>
      </c>
      <c r="J87">
        <v>94000000</v>
      </c>
      <c r="K87">
        <v>8.1999999999999993</v>
      </c>
      <c r="N87" t="s">
        <v>434</v>
      </c>
      <c r="O87" cm="1">
        <f t="array" ref="O87">SUM(IF(Table3[director_name]=N87,Table3[duration]))</f>
        <v>130</v>
      </c>
      <c r="P87" cm="1">
        <f t="array" ref="P87">MEDIAN(IF(Table3[director_name]=N87,Table3[duration]))</f>
        <v>130</v>
      </c>
      <c r="Q87" t="e" cm="1">
        <f t="array" ref="Q87">STDEV(IF(Table3[director_name]=N87,Table3[duration]))</f>
        <v>#DIV/0!</v>
      </c>
      <c r="R87" cm="1">
        <f t="array" ref="R87">MEDIAN(IF(Table3[director_name]=N87,Table3[imdb_score]))</f>
        <v>7.7</v>
      </c>
    </row>
    <row r="88" spans="1:18" x14ac:dyDescent="0.3">
      <c r="A88" t="s">
        <v>152</v>
      </c>
      <c r="B88">
        <v>157</v>
      </c>
      <c r="C88">
        <v>226</v>
      </c>
      <c r="D88">
        <v>198655278</v>
      </c>
      <c r="E88" t="s">
        <v>383</v>
      </c>
      <c r="F88" t="s">
        <v>385</v>
      </c>
      <c r="G88">
        <v>215340</v>
      </c>
      <c r="H88">
        <v>706</v>
      </c>
      <c r="I88" t="s">
        <v>29</v>
      </c>
      <c r="J88">
        <v>3977000</v>
      </c>
      <c r="K88">
        <v>8.1999999999999993</v>
      </c>
      <c r="N88" t="s">
        <v>438</v>
      </c>
      <c r="O88" cm="1">
        <f t="array" ref="O88">SUM(IF(Table3[director_name]=N88,Table3[duration]))</f>
        <v>125</v>
      </c>
      <c r="P88" cm="1">
        <f t="array" ref="P88">MEDIAN(IF(Table3[director_name]=N88,Table3[duration]))</f>
        <v>125</v>
      </c>
      <c r="Q88" t="e" cm="1">
        <f t="array" ref="Q88">STDEV(IF(Table3[director_name]=N88,Table3[duration]))</f>
        <v>#DIV/0!</v>
      </c>
      <c r="R88" cm="1">
        <f t="array" ref="R88">MEDIAN(IF(Table3[director_name]=N88,Table3[imdb_score]))</f>
        <v>7.7</v>
      </c>
    </row>
    <row r="89" spans="1:18" x14ac:dyDescent="0.3">
      <c r="A89" t="s">
        <v>387</v>
      </c>
      <c r="B89">
        <v>516</v>
      </c>
      <c r="C89">
        <v>147</v>
      </c>
      <c r="D89">
        <v>407197282</v>
      </c>
      <c r="E89" t="s">
        <v>248</v>
      </c>
      <c r="F89" t="s">
        <v>389</v>
      </c>
      <c r="G89">
        <v>272670</v>
      </c>
      <c r="H89">
        <v>1022</v>
      </c>
      <c r="I89" t="s">
        <v>29</v>
      </c>
      <c r="J89">
        <v>250000000</v>
      </c>
      <c r="K89">
        <v>8.1999999999999993</v>
      </c>
      <c r="N89" t="s">
        <v>541</v>
      </c>
      <c r="O89" cm="1">
        <f t="array" ref="O89">SUM(IF(Table3[director_name]=N89,Table3[duration]))</f>
        <v>481</v>
      </c>
      <c r="P89" cm="1">
        <f t="array" ref="P89">MEDIAN(IF(Table3[director_name]=N89,Table3[duration]))</f>
        <v>122</v>
      </c>
      <c r="Q89" cm="1">
        <f t="array" ref="Q89">STDEV(IF(Table3[director_name]=N89,Table3[duration]))</f>
        <v>11.926860441876563</v>
      </c>
      <c r="R89" cm="1">
        <f t="array" ref="R89">MEDIAN(IF(Table3[director_name]=N89,Table3[imdb_score]))</f>
        <v>7.7</v>
      </c>
    </row>
    <row r="90" spans="1:18" x14ac:dyDescent="0.3">
      <c r="A90" t="s">
        <v>67</v>
      </c>
      <c r="B90">
        <v>366</v>
      </c>
      <c r="C90">
        <v>116</v>
      </c>
      <c r="D90">
        <v>148085755</v>
      </c>
      <c r="E90" t="s">
        <v>92</v>
      </c>
      <c r="F90" t="s">
        <v>390</v>
      </c>
      <c r="G90">
        <v>561773</v>
      </c>
      <c r="H90">
        <v>871</v>
      </c>
      <c r="I90" t="s">
        <v>29</v>
      </c>
      <c r="J90">
        <v>33000000</v>
      </c>
      <c r="K90">
        <v>8.1999999999999993</v>
      </c>
      <c r="N90" t="s">
        <v>443</v>
      </c>
      <c r="O90" cm="1">
        <f t="array" ref="O90">SUM(IF(Table3[director_name]=N90,Table3[duration]))</f>
        <v>121</v>
      </c>
      <c r="P90" cm="1">
        <f t="array" ref="P90">MEDIAN(IF(Table3[director_name]=N90,Table3[duration]))</f>
        <v>121</v>
      </c>
      <c r="Q90" t="e" cm="1">
        <f t="array" ref="Q90">STDEV(IF(Table3[director_name]=N90,Table3[duration]))</f>
        <v>#DIV/0!</v>
      </c>
      <c r="R90" cm="1">
        <f t="array" ref="R90">MEDIAN(IF(Table3[director_name]=N90,Table3[imdb_score]))</f>
        <v>7.7</v>
      </c>
    </row>
    <row r="91" spans="1:18" x14ac:dyDescent="0.3">
      <c r="A91" t="s">
        <v>392</v>
      </c>
      <c r="B91">
        <v>205</v>
      </c>
      <c r="C91">
        <v>135</v>
      </c>
      <c r="D91">
        <v>170708996</v>
      </c>
      <c r="E91" t="s">
        <v>393</v>
      </c>
      <c r="F91" t="s">
        <v>395</v>
      </c>
      <c r="G91">
        <v>610568</v>
      </c>
      <c r="H91">
        <v>1171</v>
      </c>
      <c r="I91" t="s">
        <v>29</v>
      </c>
      <c r="J91">
        <v>58000000</v>
      </c>
      <c r="K91">
        <v>8.1999999999999993</v>
      </c>
      <c r="N91" t="s">
        <v>447</v>
      </c>
      <c r="O91" cm="1">
        <f t="array" ref="O91">SUM(IF(Table3[director_name]=N91,Table3[duration]))</f>
        <v>121</v>
      </c>
      <c r="P91" cm="1">
        <f t="array" ref="P91">MEDIAN(IF(Table3[director_name]=N91,Table3[duration]))</f>
        <v>121</v>
      </c>
      <c r="Q91" t="e" cm="1">
        <f t="array" ref="Q91">STDEV(IF(Table3[director_name]=N91,Table3[duration]))</f>
        <v>#DIV/0!</v>
      </c>
      <c r="R91" cm="1">
        <f t="array" ref="R91">MEDIAN(IF(Table3[director_name]=N91,Table3[imdb_score]))</f>
        <v>7.7</v>
      </c>
    </row>
    <row r="92" spans="1:18" x14ac:dyDescent="0.3">
      <c r="A92" t="s">
        <v>397</v>
      </c>
      <c r="B92">
        <v>233</v>
      </c>
      <c r="C92">
        <v>131</v>
      </c>
      <c r="D92">
        <v>81350242</v>
      </c>
      <c r="E92" t="s">
        <v>175</v>
      </c>
      <c r="F92" t="s">
        <v>399</v>
      </c>
      <c r="G92">
        <v>592582</v>
      </c>
      <c r="H92">
        <v>722</v>
      </c>
      <c r="I92" t="s">
        <v>29</v>
      </c>
      <c r="J92">
        <v>28000000</v>
      </c>
      <c r="K92">
        <v>8.1999999999999993</v>
      </c>
      <c r="N92" t="s">
        <v>415</v>
      </c>
      <c r="O92" cm="1">
        <f t="array" ref="O92">SUM(IF(Table3[director_name]=N92,Table3[duration]))</f>
        <v>481</v>
      </c>
      <c r="P92" cm="1">
        <f t="array" ref="P92">MEDIAN(IF(Table3[director_name]=N92,Table3[duration]))</f>
        <v>120</v>
      </c>
      <c r="Q92" cm="1">
        <f t="array" ref="Q92">STDEV(IF(Table3[director_name]=N92,Table3[duration]))</f>
        <v>15.713582235335986</v>
      </c>
      <c r="R92" cm="1">
        <f t="array" ref="R92">MEDIAN(IF(Table3[director_name]=N92,Table3[imdb_score]))</f>
        <v>7.7</v>
      </c>
    </row>
    <row r="93" spans="1:18" x14ac:dyDescent="0.3">
      <c r="A93" t="s">
        <v>372</v>
      </c>
      <c r="B93">
        <v>288</v>
      </c>
      <c r="C93">
        <v>98</v>
      </c>
      <c r="D93">
        <v>217387997</v>
      </c>
      <c r="E93" t="s">
        <v>160</v>
      </c>
      <c r="F93" t="s">
        <v>401</v>
      </c>
      <c r="G93">
        <v>485430</v>
      </c>
      <c r="H93">
        <v>492</v>
      </c>
      <c r="I93" t="s">
        <v>29</v>
      </c>
      <c r="J93">
        <v>165000000</v>
      </c>
      <c r="K93">
        <v>8.1999999999999993</v>
      </c>
      <c r="N93" t="s">
        <v>450</v>
      </c>
      <c r="O93" cm="1">
        <f t="array" ref="O93">SUM(IF(Table3[director_name]=N93,Table3[duration]))</f>
        <v>120</v>
      </c>
      <c r="P93" cm="1">
        <f t="array" ref="P93">MEDIAN(IF(Table3[director_name]=N93,Table3[duration]))</f>
        <v>120</v>
      </c>
      <c r="Q93" t="e" cm="1">
        <f t="array" ref="Q93">STDEV(IF(Table3[director_name]=N93,Table3[duration]))</f>
        <v>#DIV/0!</v>
      </c>
      <c r="R93" cm="1">
        <f t="array" ref="R93">MEDIAN(IF(Table3[director_name]=N93,Table3[imdb_score]))</f>
        <v>7.7</v>
      </c>
    </row>
    <row r="94" spans="1:18" x14ac:dyDescent="0.3">
      <c r="A94" t="s">
        <v>194</v>
      </c>
      <c r="B94">
        <v>122</v>
      </c>
      <c r="C94">
        <v>161</v>
      </c>
      <c r="D94">
        <v>27200000</v>
      </c>
      <c r="E94" t="s">
        <v>323</v>
      </c>
      <c r="F94" t="s">
        <v>403</v>
      </c>
      <c r="G94">
        <v>149444</v>
      </c>
      <c r="H94">
        <v>273</v>
      </c>
      <c r="I94" t="s">
        <v>29</v>
      </c>
      <c r="J94">
        <v>3000000</v>
      </c>
      <c r="K94">
        <v>8.1999999999999993</v>
      </c>
      <c r="N94" t="s">
        <v>499</v>
      </c>
      <c r="O94" cm="1">
        <f t="array" ref="O94">SUM(IF(Table3[director_name]=N94,Table3[duration]))</f>
        <v>813</v>
      </c>
      <c r="P94" cm="1">
        <f t="array" ref="P94">MEDIAN(IF(Table3[director_name]=N94,Table3[duration]))</f>
        <v>115</v>
      </c>
      <c r="Q94" cm="1">
        <f t="array" ref="Q94">STDEV(IF(Table3[director_name]=N94,Table3[duration]))</f>
        <v>9.5294031192684781</v>
      </c>
      <c r="R94" cm="1">
        <f t="array" ref="R94">MEDIAN(IF(Table3[director_name]=N94,Table3[imdb_score]))</f>
        <v>7.7</v>
      </c>
    </row>
    <row r="95" spans="1:18" x14ac:dyDescent="0.3">
      <c r="A95" t="s">
        <v>404</v>
      </c>
      <c r="B95">
        <v>406</v>
      </c>
      <c r="C95">
        <v>112</v>
      </c>
      <c r="D95">
        <v>37623143</v>
      </c>
      <c r="E95" t="s">
        <v>405</v>
      </c>
      <c r="F95" t="s">
        <v>407</v>
      </c>
      <c r="G95">
        <v>467234</v>
      </c>
      <c r="H95">
        <v>1083</v>
      </c>
      <c r="I95" t="s">
        <v>174</v>
      </c>
      <c r="J95">
        <v>13500000</v>
      </c>
      <c r="K95">
        <v>8.1999999999999993</v>
      </c>
      <c r="N95" t="s">
        <v>455</v>
      </c>
      <c r="O95" cm="1">
        <f t="array" ref="O95">SUM(IF(Table3[director_name]=N95,Table3[duration]))</f>
        <v>113</v>
      </c>
      <c r="P95" cm="1">
        <f t="array" ref="P95">MEDIAN(IF(Table3[director_name]=N95,Table3[duration]))</f>
        <v>113</v>
      </c>
      <c r="Q95" t="e" cm="1">
        <f t="array" ref="Q95">STDEV(IF(Table3[director_name]=N95,Table3[duration]))</f>
        <v>#DIV/0!</v>
      </c>
      <c r="R95" cm="1">
        <f t="array" ref="R95">MEDIAN(IF(Table3[director_name]=N95,Table3[imdb_score]))</f>
        <v>7.7</v>
      </c>
    </row>
    <row r="96" spans="1:18" x14ac:dyDescent="0.3">
      <c r="A96" t="s">
        <v>132</v>
      </c>
      <c r="B96">
        <v>262</v>
      </c>
      <c r="C96">
        <v>129</v>
      </c>
      <c r="D96">
        <v>20167424</v>
      </c>
      <c r="E96" t="s">
        <v>269</v>
      </c>
      <c r="F96" t="s">
        <v>411</v>
      </c>
      <c r="G96">
        <v>131831</v>
      </c>
      <c r="H96">
        <v>231</v>
      </c>
      <c r="I96" t="s">
        <v>174</v>
      </c>
      <c r="J96">
        <v>2000000</v>
      </c>
      <c r="K96">
        <v>8.1999999999999993</v>
      </c>
      <c r="N96" t="s">
        <v>268</v>
      </c>
      <c r="O96" cm="1">
        <f t="array" ref="O96">SUM(IF(Table3[director_name]=N96,Table3[duration]))</f>
        <v>331</v>
      </c>
      <c r="P96" cm="1">
        <f t="array" ref="P96">MEDIAN(IF(Table3[director_name]=N96,Table3[duration]))</f>
        <v>112</v>
      </c>
      <c r="Q96" cm="1">
        <f t="array" ref="Q96">STDEV(IF(Table3[director_name]=N96,Table3[duration]))</f>
        <v>10.598742063723098</v>
      </c>
      <c r="R96" cm="1">
        <f t="array" ref="R96">MEDIAN(IF(Table3[director_name]=N96,Table3[imdb_score]))</f>
        <v>7.7</v>
      </c>
    </row>
    <row r="97" spans="1:18" x14ac:dyDescent="0.3">
      <c r="A97" t="s">
        <v>115</v>
      </c>
      <c r="B97">
        <v>606</v>
      </c>
      <c r="C97">
        <v>240</v>
      </c>
      <c r="D97">
        <v>116866727</v>
      </c>
      <c r="E97" t="s">
        <v>413</v>
      </c>
      <c r="F97" t="s">
        <v>414</v>
      </c>
      <c r="G97">
        <v>780588</v>
      </c>
      <c r="H97">
        <v>1138</v>
      </c>
      <c r="I97" t="s">
        <v>29</v>
      </c>
      <c r="J97">
        <v>100000000</v>
      </c>
      <c r="K97">
        <v>8.1999999999999993</v>
      </c>
      <c r="N97" t="s">
        <v>457</v>
      </c>
      <c r="O97" cm="1">
        <f t="array" ref="O97">SUM(IF(Table3[director_name]=N97,Table3[duration]))</f>
        <v>112</v>
      </c>
      <c r="P97" cm="1">
        <f t="array" ref="P97">MEDIAN(IF(Table3[director_name]=N97,Table3[duration]))</f>
        <v>112</v>
      </c>
      <c r="Q97" t="e" cm="1">
        <f t="array" ref="Q97">STDEV(IF(Table3[director_name]=N97,Table3[duration]))</f>
        <v>#DIV/0!</v>
      </c>
      <c r="R97" cm="1">
        <f t="array" ref="R97">MEDIAN(IF(Table3[director_name]=N97,Table3[imdb_score]))</f>
        <v>7.7</v>
      </c>
    </row>
    <row r="98" spans="1:18" x14ac:dyDescent="0.3">
      <c r="A98" t="s">
        <v>416</v>
      </c>
      <c r="B98">
        <v>525</v>
      </c>
      <c r="C98">
        <v>132</v>
      </c>
      <c r="D98">
        <v>70496802</v>
      </c>
      <c r="E98" t="s">
        <v>417</v>
      </c>
      <c r="F98" t="s">
        <v>419</v>
      </c>
      <c r="G98">
        <v>791783</v>
      </c>
      <c r="H98">
        <v>2042</v>
      </c>
      <c r="I98" t="s">
        <v>29</v>
      </c>
      <c r="J98">
        <v>54000000</v>
      </c>
      <c r="K98">
        <v>8.1999999999999993</v>
      </c>
      <c r="N98" t="s">
        <v>603</v>
      </c>
      <c r="O98" cm="1">
        <f t="array" ref="O98">SUM(IF(Table3[director_name]=N98,Table3[duration]))</f>
        <v>441</v>
      </c>
      <c r="P98" cm="1">
        <f t="array" ref="P98">MEDIAN(IF(Table3[director_name]=N98,Table3[duration]))</f>
        <v>110.5</v>
      </c>
      <c r="Q98" cm="1">
        <f t="array" ref="Q98">STDEV(IF(Table3[director_name]=N98,Table3[duration]))</f>
        <v>9.0691785736085269</v>
      </c>
      <c r="R98" cm="1">
        <f t="array" ref="R98">MEDIAN(IF(Table3[director_name]=N98,Table3[imdb_score]))</f>
        <v>7.7</v>
      </c>
    </row>
    <row r="99" spans="1:18" x14ac:dyDescent="0.3">
      <c r="A99" t="s">
        <v>420</v>
      </c>
      <c r="B99">
        <v>134</v>
      </c>
      <c r="C99">
        <v>94</v>
      </c>
      <c r="D99">
        <v>16501785</v>
      </c>
      <c r="E99" t="s">
        <v>92</v>
      </c>
      <c r="F99" t="s">
        <v>422</v>
      </c>
      <c r="G99">
        <v>469561</v>
      </c>
      <c r="H99">
        <v>514</v>
      </c>
      <c r="I99" t="s">
        <v>29</v>
      </c>
      <c r="J99">
        <v>3500000</v>
      </c>
      <c r="K99">
        <v>8.1999999999999993</v>
      </c>
      <c r="N99" t="s">
        <v>461</v>
      </c>
      <c r="O99" cm="1">
        <f t="array" ref="O99">SUM(IF(Table3[director_name]=N99,Table3[duration]))</f>
        <v>108</v>
      </c>
      <c r="P99" cm="1">
        <f t="array" ref="P99">MEDIAN(IF(Table3[director_name]=N99,Table3[duration]))</f>
        <v>108</v>
      </c>
      <c r="Q99" t="e" cm="1">
        <f t="array" ref="Q99">STDEV(IF(Table3[director_name]=N99,Table3[duration]))</f>
        <v>#DIV/0!</v>
      </c>
      <c r="R99" cm="1">
        <f t="array" ref="R99">MEDIAN(IF(Table3[director_name]=N99,Table3[imdb_score]))</f>
        <v>7.7</v>
      </c>
    </row>
    <row r="100" spans="1:18" x14ac:dyDescent="0.3">
      <c r="A100" t="s">
        <v>142</v>
      </c>
      <c r="B100">
        <v>134</v>
      </c>
      <c r="C100">
        <v>108</v>
      </c>
      <c r="D100">
        <v>9600000</v>
      </c>
      <c r="E100" t="s">
        <v>424</v>
      </c>
      <c r="F100" t="s">
        <v>426</v>
      </c>
      <c r="G100">
        <v>100890</v>
      </c>
      <c r="H100">
        <v>281</v>
      </c>
      <c r="I100" t="s">
        <v>29</v>
      </c>
      <c r="J100">
        <v>910000</v>
      </c>
      <c r="K100">
        <v>8.1999999999999993</v>
      </c>
      <c r="N100" t="s">
        <v>463</v>
      </c>
      <c r="O100" cm="1">
        <f t="array" ref="O100">SUM(IF(Table3[director_name]=N100,Table3[duration]))</f>
        <v>106</v>
      </c>
      <c r="P100" cm="1">
        <f t="array" ref="P100">MEDIAN(IF(Table3[director_name]=N100,Table3[duration]))</f>
        <v>106</v>
      </c>
      <c r="Q100" t="e" cm="1">
        <f t="array" ref="Q100">STDEV(IF(Table3[director_name]=N100,Table3[duration]))</f>
        <v>#DIV/0!</v>
      </c>
      <c r="R100" cm="1">
        <f t="array" ref="R100">MEDIAN(IF(Table3[director_name]=N100,Table3[imdb_score]))</f>
        <v>7.7</v>
      </c>
    </row>
    <row r="101" spans="1:18" x14ac:dyDescent="0.3">
      <c r="A101" t="s">
        <v>428</v>
      </c>
      <c r="B101">
        <v>274</v>
      </c>
      <c r="C101">
        <v>148</v>
      </c>
      <c r="D101">
        <v>18352454</v>
      </c>
      <c r="E101" t="s">
        <v>429</v>
      </c>
      <c r="F101" t="s">
        <v>431</v>
      </c>
      <c r="G101">
        <v>426359</v>
      </c>
      <c r="H101">
        <v>760</v>
      </c>
      <c r="I101" t="s">
        <v>29</v>
      </c>
      <c r="J101">
        <v>15000000</v>
      </c>
      <c r="K101">
        <v>8.1999999999999993</v>
      </c>
      <c r="N101" t="s">
        <v>274</v>
      </c>
      <c r="O101" cm="1">
        <f t="array" ref="O101">SUM(IF(Table3[director_name]=N101,Table3[duration]))</f>
        <v>637</v>
      </c>
      <c r="P101" cm="1">
        <f t="array" ref="P101">MEDIAN(IF(Table3[director_name]=N101,Table3[duration]))</f>
        <v>105</v>
      </c>
      <c r="Q101" cm="1">
        <f t="array" ref="Q101">STDEV(IF(Table3[director_name]=N101,Table3[duration]))</f>
        <v>18.093276836069958</v>
      </c>
      <c r="R101" cm="1">
        <f t="array" ref="R101">MEDIAN(IF(Table3[director_name]=N101,Table3[imdb_score]))</f>
        <v>7.7</v>
      </c>
    </row>
    <row r="102" spans="1:18" x14ac:dyDescent="0.3">
      <c r="A102" t="s">
        <v>337</v>
      </c>
      <c r="B102">
        <v>116</v>
      </c>
      <c r="C102">
        <v>120</v>
      </c>
      <c r="D102">
        <v>3650677</v>
      </c>
      <c r="E102" t="s">
        <v>338</v>
      </c>
      <c r="F102" t="s">
        <v>433</v>
      </c>
      <c r="G102">
        <v>414976</v>
      </c>
      <c r="H102">
        <v>523</v>
      </c>
      <c r="I102" t="s">
        <v>29</v>
      </c>
      <c r="J102">
        <v>960000</v>
      </c>
      <c r="K102">
        <v>8.1999999999999993</v>
      </c>
      <c r="N102" t="s">
        <v>466</v>
      </c>
      <c r="O102" cm="1">
        <f t="array" ref="O102">SUM(IF(Table3[director_name]=N102,Table3[duration]))</f>
        <v>101</v>
      </c>
      <c r="P102" cm="1">
        <f t="array" ref="P102">MEDIAN(IF(Table3[director_name]=N102,Table3[duration]))</f>
        <v>101</v>
      </c>
      <c r="Q102" t="e" cm="1">
        <f t="array" ref="Q102">STDEV(IF(Table3[director_name]=N102,Table3[duration]))</f>
        <v>#DIV/0!</v>
      </c>
      <c r="R102" cm="1">
        <f t="array" ref="R102">MEDIAN(IF(Table3[director_name]=N102,Table3[imdb_score]))</f>
        <v>7.7</v>
      </c>
    </row>
    <row r="103" spans="1:18" x14ac:dyDescent="0.3">
      <c r="A103" t="s">
        <v>435</v>
      </c>
      <c r="B103">
        <v>249</v>
      </c>
      <c r="C103">
        <v>117</v>
      </c>
      <c r="D103">
        <v>17439163</v>
      </c>
      <c r="E103" t="s">
        <v>338</v>
      </c>
      <c r="F103" t="s">
        <v>437</v>
      </c>
      <c r="G103">
        <v>537419</v>
      </c>
      <c r="H103">
        <v>1028</v>
      </c>
      <c r="I103" t="s">
        <v>29</v>
      </c>
      <c r="J103">
        <v>15000000</v>
      </c>
      <c r="K103">
        <v>8.1999999999999993</v>
      </c>
      <c r="N103" t="s">
        <v>470</v>
      </c>
      <c r="O103" cm="1">
        <f t="array" ref="O103">SUM(IF(Table3[director_name]=N103,Table3[duration]))</f>
        <v>97</v>
      </c>
      <c r="P103" cm="1">
        <f t="array" ref="P103">MEDIAN(IF(Table3[director_name]=N103,Table3[duration]))</f>
        <v>97</v>
      </c>
      <c r="Q103" t="e" cm="1">
        <f t="array" ref="Q103">STDEV(IF(Table3[director_name]=N103,Table3[duration]))</f>
        <v>#DIV/0!</v>
      </c>
      <c r="R103" cm="1">
        <f t="array" ref="R103">MEDIAN(IF(Table3[director_name]=N103,Table3[imdb_score]))</f>
        <v>7.7</v>
      </c>
    </row>
    <row r="104" spans="1:18" x14ac:dyDescent="0.3">
      <c r="A104" t="s">
        <v>219</v>
      </c>
      <c r="B104">
        <v>226</v>
      </c>
      <c r="C104">
        <v>139</v>
      </c>
      <c r="D104">
        <v>6857096</v>
      </c>
      <c r="E104" t="s">
        <v>439</v>
      </c>
      <c r="F104" t="s">
        <v>441</v>
      </c>
      <c r="G104">
        <v>80429</v>
      </c>
      <c r="H104">
        <v>156</v>
      </c>
      <c r="I104" t="s">
        <v>90</v>
      </c>
      <c r="J104">
        <v>6800000</v>
      </c>
      <c r="K104">
        <v>8.1999999999999993</v>
      </c>
      <c r="N104" t="s">
        <v>546</v>
      </c>
      <c r="O104" cm="1">
        <f t="array" ref="O104">SUM(IF(Table3[director_name]=N104,Table3[duration]))</f>
        <v>693</v>
      </c>
      <c r="P104" cm="1">
        <f t="array" ref="P104">MEDIAN(IF(Table3[director_name]=N104,Table3[duration]))</f>
        <v>94</v>
      </c>
      <c r="Q104" cm="1">
        <f t="array" ref="Q104">STDEV(IF(Table3[director_name]=N104,Table3[duration]))</f>
        <v>11.474609652039003</v>
      </c>
      <c r="R104" cm="1">
        <f t="array" ref="R104">MEDIAN(IF(Table3[director_name]=N104,Table3[imdb_score]))</f>
        <v>7.7</v>
      </c>
    </row>
    <row r="105" spans="1:18" x14ac:dyDescent="0.3">
      <c r="A105" t="s">
        <v>147</v>
      </c>
      <c r="B105">
        <v>248</v>
      </c>
      <c r="C105">
        <v>96</v>
      </c>
      <c r="D105">
        <v>484221</v>
      </c>
      <c r="E105" t="s">
        <v>444</v>
      </c>
      <c r="F105" t="s">
        <v>446</v>
      </c>
      <c r="G105">
        <v>23836</v>
      </c>
      <c r="H105">
        <v>107</v>
      </c>
      <c r="I105" t="s">
        <v>114</v>
      </c>
      <c r="J105">
        <v>1000000</v>
      </c>
      <c r="K105">
        <v>8.1999999999999993</v>
      </c>
      <c r="N105" t="s">
        <v>474</v>
      </c>
      <c r="O105" cm="1">
        <f t="array" ref="O105">SUM(IF(Table3[director_name]=N105,Table3[duration]))</f>
        <v>92</v>
      </c>
      <c r="P105" cm="1">
        <f t="array" ref="P105">MEDIAN(IF(Table3[director_name]=N105,Table3[duration]))</f>
        <v>92</v>
      </c>
      <c r="Q105" t="e" cm="1">
        <f t="array" ref="Q105">STDEV(IF(Table3[director_name]=N105,Table3[duration]))</f>
        <v>#DIV/0!</v>
      </c>
      <c r="R105" cm="1">
        <f t="array" ref="R105">MEDIAN(IF(Table3[director_name]=N105,Table3[imdb_score]))</f>
        <v>7.7</v>
      </c>
    </row>
    <row r="106" spans="1:18" x14ac:dyDescent="0.3">
      <c r="A106" t="s">
        <v>190</v>
      </c>
      <c r="B106">
        <v>302</v>
      </c>
      <c r="C106">
        <v>117</v>
      </c>
      <c r="D106">
        <v>27000000</v>
      </c>
      <c r="E106" t="s">
        <v>448</v>
      </c>
      <c r="F106" t="s">
        <v>449</v>
      </c>
      <c r="G106">
        <v>461609</v>
      </c>
      <c r="H106">
        <v>1168</v>
      </c>
      <c r="I106" t="s">
        <v>29</v>
      </c>
      <c r="J106">
        <v>28000000</v>
      </c>
      <c r="K106">
        <v>8.1999999999999993</v>
      </c>
      <c r="N106" t="s">
        <v>477</v>
      </c>
      <c r="O106" cm="1">
        <f t="array" ref="O106">SUM(IF(Table3[director_name]=N106,Table3[duration]))</f>
        <v>92</v>
      </c>
      <c r="P106" cm="1">
        <f t="array" ref="P106">MEDIAN(IF(Table3[director_name]=N106,Table3[duration]))</f>
        <v>92</v>
      </c>
      <c r="Q106" t="e" cm="1">
        <f t="array" ref="Q106">STDEV(IF(Table3[director_name]=N106,Table3[duration]))</f>
        <v>#DIV/0!</v>
      </c>
      <c r="R106" cm="1">
        <f t="array" ref="R106">MEDIAN(IF(Table3[director_name]=N106,Table3[imdb_score]))</f>
        <v>7.7</v>
      </c>
    </row>
    <row r="107" spans="1:18" x14ac:dyDescent="0.3">
      <c r="A107" t="s">
        <v>451</v>
      </c>
      <c r="B107">
        <v>297</v>
      </c>
      <c r="C107">
        <v>109</v>
      </c>
      <c r="D107">
        <v>13782838</v>
      </c>
      <c r="E107" t="s">
        <v>452</v>
      </c>
      <c r="F107" t="s">
        <v>454</v>
      </c>
      <c r="G107">
        <v>258078</v>
      </c>
      <c r="H107">
        <v>911</v>
      </c>
      <c r="I107" t="s">
        <v>29</v>
      </c>
      <c r="J107">
        <v>15000000</v>
      </c>
      <c r="K107">
        <v>8.1999999999999993</v>
      </c>
      <c r="N107" t="s">
        <v>480</v>
      </c>
      <c r="O107" cm="1">
        <f t="array" ref="O107">SUM(IF(Table3[director_name]=N107,Table3[duration]))</f>
        <v>89</v>
      </c>
      <c r="P107" cm="1">
        <f t="array" ref="P107">MEDIAN(IF(Table3[director_name]=N107,Table3[duration]))</f>
        <v>89</v>
      </c>
      <c r="Q107" t="e" cm="1">
        <f t="array" ref="Q107">STDEV(IF(Table3[director_name]=N107,Table3[duration]))</f>
        <v>#DIV/0!</v>
      </c>
      <c r="R107" cm="1">
        <f t="array" ref="R107">MEDIAN(IF(Table3[director_name]=N107,Table3[imdb_score]))</f>
        <v>7.7</v>
      </c>
    </row>
    <row r="108" spans="1:18" x14ac:dyDescent="0.3">
      <c r="A108" t="s">
        <v>115</v>
      </c>
      <c r="B108">
        <v>133</v>
      </c>
      <c r="C108">
        <v>178</v>
      </c>
      <c r="D108">
        <v>42438300</v>
      </c>
      <c r="E108" t="s">
        <v>116</v>
      </c>
      <c r="F108" t="s">
        <v>456</v>
      </c>
      <c r="G108">
        <v>333542</v>
      </c>
      <c r="H108">
        <v>533</v>
      </c>
      <c r="I108" t="s">
        <v>29</v>
      </c>
      <c r="J108">
        <v>52000000</v>
      </c>
      <c r="K108">
        <v>8.1999999999999993</v>
      </c>
      <c r="N108" t="s">
        <v>484</v>
      </c>
      <c r="O108" cm="1">
        <f t="array" ref="O108">SUM(IF(Table3[director_name]=N108,Table3[duration]))</f>
        <v>89</v>
      </c>
      <c r="P108" cm="1">
        <f t="array" ref="P108">MEDIAN(IF(Table3[director_name]=N108,Table3[duration]))</f>
        <v>89</v>
      </c>
      <c r="Q108" t="e" cm="1">
        <f t="array" ref="Q108">STDEV(IF(Table3[director_name]=N108,Table3[duration]))</f>
        <v>#DIV/0!</v>
      </c>
      <c r="R108" cm="1">
        <f t="array" ref="R108">MEDIAN(IF(Table3[director_name]=N108,Table3[imdb_score]))</f>
        <v>7.7</v>
      </c>
    </row>
    <row r="109" spans="1:18" x14ac:dyDescent="0.3">
      <c r="A109" t="s">
        <v>458</v>
      </c>
      <c r="B109">
        <v>317</v>
      </c>
      <c r="C109">
        <v>140</v>
      </c>
      <c r="D109">
        <v>13651662</v>
      </c>
      <c r="E109" t="s">
        <v>459</v>
      </c>
      <c r="F109" t="s">
        <v>460</v>
      </c>
      <c r="G109">
        <v>332276</v>
      </c>
      <c r="H109">
        <v>514</v>
      </c>
      <c r="I109" t="s">
        <v>29</v>
      </c>
      <c r="J109">
        <v>25000000</v>
      </c>
      <c r="K109">
        <v>8.1999999999999993</v>
      </c>
      <c r="N109" t="s">
        <v>488</v>
      </c>
      <c r="O109" cm="1">
        <f t="array" ref="O109">SUM(IF(Table3[director_name]=N109,Table3[duration]))</f>
        <v>83</v>
      </c>
      <c r="P109" cm="1">
        <f t="array" ref="P109">MEDIAN(IF(Table3[director_name]=N109,Table3[duration]))</f>
        <v>83</v>
      </c>
      <c r="Q109" t="e" cm="1">
        <f t="array" ref="Q109">STDEV(IF(Table3[director_name]=N109,Table3[duration]))</f>
        <v>#DIV/0!</v>
      </c>
      <c r="R109" cm="1">
        <f t="array" ref="R109">MEDIAN(IF(Table3[director_name]=N109,Table3[imdb_score]))</f>
        <v>7.7</v>
      </c>
    </row>
    <row r="110" spans="1:18" x14ac:dyDescent="0.3">
      <c r="A110" t="s">
        <v>118</v>
      </c>
      <c r="B110">
        <v>212</v>
      </c>
      <c r="C110">
        <v>119</v>
      </c>
      <c r="D110">
        <v>4710455</v>
      </c>
      <c r="E110" t="s">
        <v>160</v>
      </c>
      <c r="F110" t="s">
        <v>462</v>
      </c>
      <c r="G110">
        <v>214091</v>
      </c>
      <c r="H110">
        <v>330</v>
      </c>
      <c r="I110" t="s">
        <v>124</v>
      </c>
      <c r="J110">
        <v>24000000</v>
      </c>
      <c r="K110">
        <v>8.1999999999999993</v>
      </c>
      <c r="N110" t="s">
        <v>492</v>
      </c>
      <c r="O110" cm="1">
        <f t="array" ref="O110">SUM(IF(Table3[director_name]=N110,Table3[duration]))</f>
        <v>75</v>
      </c>
      <c r="P110" cm="1">
        <f t="array" ref="P110">MEDIAN(IF(Table3[director_name]=N110,Table3[duration]))</f>
        <v>75</v>
      </c>
      <c r="Q110" t="e" cm="1">
        <f t="array" ref="Q110">STDEV(IF(Table3[director_name]=N110,Table3[duration]))</f>
        <v>#DIV/0!</v>
      </c>
      <c r="R110" cm="1">
        <f t="array" ref="R110">MEDIAN(IF(Table3[director_name]=N110,Table3[imdb_score]))</f>
        <v>7.7</v>
      </c>
    </row>
    <row r="111" spans="1:18" x14ac:dyDescent="0.3">
      <c r="A111" t="s">
        <v>277</v>
      </c>
      <c r="B111">
        <v>703</v>
      </c>
      <c r="C111">
        <v>173</v>
      </c>
      <c r="D111">
        <v>623279547</v>
      </c>
      <c r="E111" t="s">
        <v>248</v>
      </c>
      <c r="F111" t="s">
        <v>465</v>
      </c>
      <c r="G111">
        <v>995415</v>
      </c>
      <c r="H111">
        <v>1722</v>
      </c>
      <c r="I111" t="s">
        <v>29</v>
      </c>
      <c r="J111">
        <v>220000000</v>
      </c>
      <c r="K111">
        <v>8.1</v>
      </c>
      <c r="N111" t="s">
        <v>495</v>
      </c>
      <c r="O111" cm="1">
        <f t="array" ref="O111">SUM(IF(Table3[director_name]=N111,Table3[duration]))</f>
        <v>53</v>
      </c>
      <c r="P111" cm="1">
        <f t="array" ref="P111">MEDIAN(IF(Table3[director_name]=N111,Table3[duration]))</f>
        <v>53</v>
      </c>
      <c r="Q111" t="e" cm="1">
        <f t="array" ref="Q111">STDEV(IF(Table3[director_name]=N111,Table3[duration]))</f>
        <v>#DIV/0!</v>
      </c>
      <c r="R111" cm="1">
        <f t="array" ref="R111">MEDIAN(IF(Table3[director_name]=N111,Table3[imdb_score]))</f>
        <v>7.7</v>
      </c>
    </row>
    <row r="112" spans="1:18" x14ac:dyDescent="0.3">
      <c r="A112" t="s">
        <v>183</v>
      </c>
      <c r="B112">
        <v>579</v>
      </c>
      <c r="C112">
        <v>108</v>
      </c>
      <c r="D112">
        <v>363024263</v>
      </c>
      <c r="E112" t="s">
        <v>467</v>
      </c>
      <c r="F112" t="s">
        <v>469</v>
      </c>
      <c r="G112">
        <v>479047</v>
      </c>
      <c r="H112">
        <v>1058</v>
      </c>
      <c r="I112" t="s">
        <v>29</v>
      </c>
      <c r="J112">
        <v>58000000</v>
      </c>
      <c r="K112">
        <v>8.1</v>
      </c>
      <c r="N112" t="s">
        <v>498</v>
      </c>
      <c r="O112" cm="1">
        <f t="array" ref="O112">SUM(IF(Table3[director_name]=N112,Table3[duration]))</f>
        <v>235</v>
      </c>
      <c r="P112" cm="1">
        <f t="array" ref="P112">MEDIAN(IF(Table3[director_name]=N112,Table3[duration]))</f>
        <v>117.5</v>
      </c>
      <c r="Q112" cm="1">
        <f t="array" ref="Q112">STDEV(IF(Table3[director_name]=N112,Table3[duration]))</f>
        <v>23.334523779156068</v>
      </c>
      <c r="R112" cm="1">
        <f t="array" ref="R112">MEDIAN(IF(Table3[director_name]=N112,Table3[imdb_score]))</f>
        <v>7.6999999999999993</v>
      </c>
    </row>
    <row r="113" spans="1:18" x14ac:dyDescent="0.3">
      <c r="A113" t="s">
        <v>59</v>
      </c>
      <c r="B113">
        <v>308</v>
      </c>
      <c r="C113">
        <v>127</v>
      </c>
      <c r="D113">
        <v>356784000</v>
      </c>
      <c r="E113" t="s">
        <v>471</v>
      </c>
      <c r="F113" t="s">
        <v>473</v>
      </c>
      <c r="G113">
        <v>613473</v>
      </c>
      <c r="H113">
        <v>895</v>
      </c>
      <c r="I113" t="s">
        <v>29</v>
      </c>
      <c r="J113">
        <v>63000000</v>
      </c>
      <c r="K113">
        <v>8.1</v>
      </c>
      <c r="N113" t="s">
        <v>505</v>
      </c>
      <c r="O113" cm="1">
        <f t="array" ref="O113">SUM(IF(Table3[director_name]=N113,Table3[duration]))</f>
        <v>200</v>
      </c>
      <c r="P113" cm="1">
        <f t="array" ref="P113">MEDIAN(IF(Table3[director_name]=N113,Table3[duration]))</f>
        <v>100</v>
      </c>
      <c r="Q113" cm="1">
        <f t="array" ref="Q113">STDEV(IF(Table3[director_name]=N113,Table3[duration]))</f>
        <v>11.313708498984761</v>
      </c>
      <c r="R113" cm="1">
        <f t="array" ref="R113">MEDIAN(IF(Table3[director_name]=N113,Table3[imdb_score]))</f>
        <v>7.6999999999999993</v>
      </c>
    </row>
    <row r="114" spans="1:18" x14ac:dyDescent="0.3">
      <c r="A114" t="s">
        <v>475</v>
      </c>
      <c r="B114">
        <v>234</v>
      </c>
      <c r="C114">
        <v>107</v>
      </c>
      <c r="D114">
        <v>293501675</v>
      </c>
      <c r="E114" t="s">
        <v>269</v>
      </c>
      <c r="F114" t="s">
        <v>476</v>
      </c>
      <c r="G114">
        <v>704766</v>
      </c>
      <c r="H114">
        <v>2073</v>
      </c>
      <c r="I114" t="s">
        <v>29</v>
      </c>
      <c r="J114">
        <v>40000000</v>
      </c>
      <c r="K114">
        <v>8.1</v>
      </c>
      <c r="N114" t="s">
        <v>527</v>
      </c>
      <c r="O114" cm="1">
        <f t="array" ref="O114">SUM(IF(Table3[director_name]=N114,Table3[duration]))</f>
        <v>317</v>
      </c>
      <c r="P114" cm="1">
        <f t="array" ref="P114">MEDIAN(IF(Table3[director_name]=N114,Table3[duration]))</f>
        <v>158.5</v>
      </c>
      <c r="Q114" cm="1">
        <f t="array" ref="Q114">STDEV(IF(Table3[director_name]=N114,Table3[duration]))</f>
        <v>48.790367901871782</v>
      </c>
      <c r="R114" cm="1">
        <f t="array" ref="R114">MEDIAN(IF(Table3[director_name]=N114,Table3[imdb_score]))</f>
        <v>7.65</v>
      </c>
    </row>
    <row r="115" spans="1:18" x14ac:dyDescent="0.3">
      <c r="A115" t="s">
        <v>113</v>
      </c>
      <c r="B115">
        <v>250</v>
      </c>
      <c r="C115">
        <v>92</v>
      </c>
      <c r="D115">
        <v>289907418</v>
      </c>
      <c r="E115" t="s">
        <v>296</v>
      </c>
      <c r="F115" t="s">
        <v>479</v>
      </c>
      <c r="G115">
        <v>585659</v>
      </c>
      <c r="H115">
        <v>593</v>
      </c>
      <c r="I115" t="s">
        <v>29</v>
      </c>
      <c r="J115">
        <v>115000000</v>
      </c>
      <c r="K115">
        <v>8.1</v>
      </c>
      <c r="N115" t="s">
        <v>532</v>
      </c>
      <c r="O115" cm="1">
        <f t="array" ref="O115">SUM(IF(Table3[director_name]=N115,Table3[duration]))</f>
        <v>280</v>
      </c>
      <c r="P115" cm="1">
        <f t="array" ref="P115">MEDIAN(IF(Table3[director_name]=N115,Table3[duration]))</f>
        <v>140</v>
      </c>
      <c r="Q115" cm="1">
        <f t="array" ref="Q115">STDEV(IF(Table3[director_name]=N115,Table3[duration]))</f>
        <v>14.142135623730951</v>
      </c>
      <c r="R115" cm="1">
        <f t="array" ref="R115">MEDIAN(IF(Table3[director_name]=N115,Table3[imdb_score]))</f>
        <v>7.65</v>
      </c>
    </row>
    <row r="116" spans="1:18" x14ac:dyDescent="0.3">
      <c r="A116" t="s">
        <v>481</v>
      </c>
      <c r="B116">
        <v>271</v>
      </c>
      <c r="C116">
        <v>143</v>
      </c>
      <c r="D116">
        <v>305388685</v>
      </c>
      <c r="E116" t="s">
        <v>309</v>
      </c>
      <c r="F116" t="s">
        <v>483</v>
      </c>
      <c r="G116">
        <v>809474</v>
      </c>
      <c r="H116">
        <v>2113</v>
      </c>
      <c r="I116" t="s">
        <v>29</v>
      </c>
      <c r="J116">
        <v>140000000</v>
      </c>
      <c r="K116">
        <v>8.1</v>
      </c>
      <c r="N116" t="s">
        <v>536</v>
      </c>
      <c r="O116" cm="1">
        <f t="array" ref="O116">SUM(IF(Table3[director_name]=N116,Table3[duration]))</f>
        <v>248</v>
      </c>
      <c r="P116" cm="1">
        <f t="array" ref="P116">MEDIAN(IF(Table3[director_name]=N116,Table3[duration]))</f>
        <v>124</v>
      </c>
      <c r="Q116" cm="1">
        <f t="array" ref="Q116">STDEV(IF(Table3[director_name]=N116,Table3[duration]))</f>
        <v>12.727922061357855</v>
      </c>
      <c r="R116" cm="1">
        <f t="array" ref="R116">MEDIAN(IF(Table3[director_name]=N116,Table3[imdb_score]))</f>
        <v>7.65</v>
      </c>
    </row>
    <row r="117" spans="1:18" x14ac:dyDescent="0.3">
      <c r="A117" t="s">
        <v>485</v>
      </c>
      <c r="B117">
        <v>653</v>
      </c>
      <c r="C117">
        <v>121</v>
      </c>
      <c r="D117">
        <v>333130696</v>
      </c>
      <c r="E117" t="s">
        <v>248</v>
      </c>
      <c r="F117" t="s">
        <v>487</v>
      </c>
      <c r="G117">
        <v>682155</v>
      </c>
      <c r="H117">
        <v>1097</v>
      </c>
      <c r="I117" t="s">
        <v>29</v>
      </c>
      <c r="J117">
        <v>170000000</v>
      </c>
      <c r="K117">
        <v>8.1</v>
      </c>
      <c r="N117" t="s">
        <v>549</v>
      </c>
      <c r="O117" cm="1">
        <f t="array" ref="O117">SUM(IF(Table3[director_name]=N117,Table3[duration]))</f>
        <v>189</v>
      </c>
      <c r="P117" cm="1">
        <f t="array" ref="P117">MEDIAN(IF(Table3[director_name]=N117,Table3[duration]))</f>
        <v>94.5</v>
      </c>
      <c r="Q117" cm="1">
        <f t="array" ref="Q117">STDEV(IF(Table3[director_name]=N117,Table3[duration]))</f>
        <v>13.435028842544403</v>
      </c>
      <c r="R117" cm="1">
        <f t="array" ref="R117">MEDIAN(IF(Table3[director_name]=N117,Table3[imdb_score]))</f>
        <v>7.65</v>
      </c>
    </row>
    <row r="118" spans="1:18" x14ac:dyDescent="0.3">
      <c r="A118" t="s">
        <v>489</v>
      </c>
      <c r="B118">
        <v>373</v>
      </c>
      <c r="C118">
        <v>146</v>
      </c>
      <c r="D118">
        <v>169705587</v>
      </c>
      <c r="E118" t="s">
        <v>92</v>
      </c>
      <c r="F118" t="s">
        <v>491</v>
      </c>
      <c r="G118">
        <v>318955</v>
      </c>
      <c r="H118">
        <v>460</v>
      </c>
      <c r="I118" t="s">
        <v>29</v>
      </c>
      <c r="J118">
        <v>25000000</v>
      </c>
      <c r="K118">
        <v>8.1</v>
      </c>
      <c r="N118" t="s">
        <v>570</v>
      </c>
      <c r="O118" cm="1">
        <f t="array" ref="O118">SUM(IF(Table3[director_name]=N118,Table3[duration]))</f>
        <v>197</v>
      </c>
      <c r="P118" cm="1">
        <f t="array" ref="P118">MEDIAN(IF(Table3[director_name]=N118,Table3[duration]))</f>
        <v>197</v>
      </c>
      <c r="Q118" t="e" cm="1">
        <f t="array" ref="Q118">STDEV(IF(Table3[director_name]=N118,Table3[duration]))</f>
        <v>#DIV/0!</v>
      </c>
      <c r="R118" cm="1">
        <f t="array" ref="R118">MEDIAN(IF(Table3[director_name]=N118,Table3[imdb_score]))</f>
        <v>7.6</v>
      </c>
    </row>
    <row r="119" spans="1:18" x14ac:dyDescent="0.3">
      <c r="A119" t="s">
        <v>493</v>
      </c>
      <c r="B119">
        <v>120</v>
      </c>
      <c r="C119">
        <v>120</v>
      </c>
      <c r="D119">
        <v>137963328</v>
      </c>
      <c r="E119" t="s">
        <v>205</v>
      </c>
      <c r="F119" t="s">
        <v>494</v>
      </c>
      <c r="G119">
        <v>291603</v>
      </c>
      <c r="H119">
        <v>505</v>
      </c>
      <c r="I119" t="s">
        <v>29</v>
      </c>
      <c r="J119">
        <v>6000000</v>
      </c>
      <c r="K119">
        <v>8.1</v>
      </c>
      <c r="N119" t="s">
        <v>574</v>
      </c>
      <c r="O119" cm="1">
        <f t="array" ref="O119">SUM(IF(Table3[director_name]=N119,Table3[duration]))</f>
        <v>152</v>
      </c>
      <c r="P119" cm="1">
        <f t="array" ref="P119">MEDIAN(IF(Table3[director_name]=N119,Table3[duration]))</f>
        <v>152</v>
      </c>
      <c r="Q119" t="e" cm="1">
        <f t="array" ref="Q119">STDEV(IF(Table3[director_name]=N119,Table3[duration]))</f>
        <v>#DIV/0!</v>
      </c>
      <c r="R119" cm="1">
        <f t="array" ref="R119">MEDIAN(IF(Table3[director_name]=N119,Table3[imdb_score]))</f>
        <v>7.6</v>
      </c>
    </row>
    <row r="120" spans="1:18" x14ac:dyDescent="0.3">
      <c r="A120" t="s">
        <v>190</v>
      </c>
      <c r="B120">
        <v>568</v>
      </c>
      <c r="C120">
        <v>151</v>
      </c>
      <c r="D120">
        <v>228430993</v>
      </c>
      <c r="E120" t="s">
        <v>144</v>
      </c>
      <c r="F120" t="s">
        <v>497</v>
      </c>
      <c r="G120">
        <v>472488</v>
      </c>
      <c r="H120">
        <v>1023</v>
      </c>
      <c r="I120" t="s">
        <v>29</v>
      </c>
      <c r="J120">
        <v>108000000</v>
      </c>
      <c r="K120">
        <v>8.1</v>
      </c>
      <c r="N120" t="s">
        <v>562</v>
      </c>
      <c r="O120" cm="1">
        <f t="array" ref="O120">SUM(IF(Table3[director_name]=N120,Table3[duration]))</f>
        <v>888</v>
      </c>
      <c r="P120" cm="1">
        <f t="array" ref="P120">MEDIAN(IF(Table3[director_name]=N120,Table3[duration]))</f>
        <v>151.5</v>
      </c>
      <c r="Q120" cm="1">
        <f t="array" ref="Q120">STDEV(IF(Table3[director_name]=N120,Table3[duration]))</f>
        <v>30.245660845813898</v>
      </c>
      <c r="R120" cm="1">
        <f t="array" ref="R120">MEDIAN(IF(Table3[director_name]=N120,Table3[imdb_score]))</f>
        <v>7.6</v>
      </c>
    </row>
    <row r="121" spans="1:18" x14ac:dyDescent="0.3">
      <c r="A121" t="s">
        <v>499</v>
      </c>
      <c r="B121">
        <v>329</v>
      </c>
      <c r="C121">
        <v>115</v>
      </c>
      <c r="D121">
        <v>227137090</v>
      </c>
      <c r="E121" t="s">
        <v>500</v>
      </c>
      <c r="F121" t="s">
        <v>501</v>
      </c>
      <c r="G121">
        <v>491077</v>
      </c>
      <c r="H121">
        <v>820</v>
      </c>
      <c r="I121" t="s">
        <v>29</v>
      </c>
      <c r="J121">
        <v>110000000</v>
      </c>
      <c r="K121">
        <v>8.1</v>
      </c>
      <c r="N121" t="s">
        <v>59</v>
      </c>
      <c r="O121" cm="1">
        <f t="array" ref="O121">SUM(IF(Table3[director_name]=N121,Table3[duration]))</f>
        <v>3429</v>
      </c>
      <c r="P121" cm="1">
        <f t="array" ref="P121">MEDIAN(IF(Table3[director_name]=N121,Table3[duration]))</f>
        <v>135</v>
      </c>
      <c r="Q121" cm="1">
        <f t="array" ref="Q121">STDEV(IF(Table3[director_name]=N121,Table3[duration]))</f>
        <v>18.902557146234635</v>
      </c>
      <c r="R121" cm="1">
        <f t="array" ref="R121">MEDIAN(IF(Table3[director_name]=N121,Table3[imdb_score]))</f>
        <v>7.6</v>
      </c>
    </row>
    <row r="122" spans="1:18" x14ac:dyDescent="0.3">
      <c r="A122" t="s">
        <v>502</v>
      </c>
      <c r="B122">
        <v>141</v>
      </c>
      <c r="C122">
        <v>145</v>
      </c>
      <c r="D122">
        <v>117235247</v>
      </c>
      <c r="E122" t="s">
        <v>459</v>
      </c>
      <c r="F122" t="s">
        <v>504</v>
      </c>
      <c r="G122">
        <v>375240</v>
      </c>
      <c r="H122">
        <v>542</v>
      </c>
      <c r="I122" t="s">
        <v>29</v>
      </c>
      <c r="J122">
        <v>960000</v>
      </c>
      <c r="K122">
        <v>8.1</v>
      </c>
      <c r="N122" t="s">
        <v>578</v>
      </c>
      <c r="O122" cm="1">
        <f t="array" ref="O122">SUM(IF(Table3[director_name]=N122,Table3[duration]))</f>
        <v>131</v>
      </c>
      <c r="P122" cm="1">
        <f t="array" ref="P122">MEDIAN(IF(Table3[director_name]=N122,Table3[duration]))</f>
        <v>131</v>
      </c>
      <c r="Q122" t="e" cm="1">
        <f t="array" ref="Q122">STDEV(IF(Table3[director_name]=N122,Table3[duration]))</f>
        <v>#DIV/0!</v>
      </c>
      <c r="R122" cm="1">
        <f t="array" ref="R122">MEDIAN(IF(Table3[director_name]=N122,Table3[imdb_score]))</f>
        <v>7.6</v>
      </c>
    </row>
    <row r="123" spans="1:18" x14ac:dyDescent="0.3">
      <c r="A123" t="s">
        <v>91</v>
      </c>
      <c r="B123">
        <v>568</v>
      </c>
      <c r="C123">
        <v>149</v>
      </c>
      <c r="D123">
        <v>167735396</v>
      </c>
      <c r="E123" t="s">
        <v>140</v>
      </c>
      <c r="F123" t="s">
        <v>507</v>
      </c>
      <c r="G123">
        <v>569841</v>
      </c>
      <c r="H123">
        <v>1127</v>
      </c>
      <c r="I123" t="s">
        <v>29</v>
      </c>
      <c r="J123">
        <v>61000000</v>
      </c>
      <c r="K123">
        <v>8.1</v>
      </c>
      <c r="N123" t="s">
        <v>725</v>
      </c>
      <c r="O123" cm="1">
        <f t="array" ref="O123">SUM(IF(Table3[director_name]=N123,Table3[duration]))</f>
        <v>1035</v>
      </c>
      <c r="P123" cm="1">
        <f t="array" ref="P123">MEDIAN(IF(Table3[director_name]=N123,Table3[duration]))</f>
        <v>130.5</v>
      </c>
      <c r="Q123" cm="1">
        <f t="array" ref="Q123">STDEV(IF(Table3[director_name]=N123,Table3[duration]))</f>
        <v>11.770878107795163</v>
      </c>
      <c r="R123" cm="1">
        <f t="array" ref="R123">MEDIAN(IF(Table3[director_name]=N123,Table3[imdb_score]))</f>
        <v>7.6</v>
      </c>
    </row>
    <row r="124" spans="1:18" x14ac:dyDescent="0.3">
      <c r="A124" t="s">
        <v>138</v>
      </c>
      <c r="B124">
        <v>130</v>
      </c>
      <c r="C124">
        <v>110</v>
      </c>
      <c r="D124">
        <v>102308900</v>
      </c>
      <c r="E124" t="s">
        <v>508</v>
      </c>
      <c r="F124" t="s">
        <v>510</v>
      </c>
      <c r="G124">
        <v>152089</v>
      </c>
      <c r="H124">
        <v>309</v>
      </c>
      <c r="I124" t="s">
        <v>29</v>
      </c>
      <c r="J124">
        <v>6000000</v>
      </c>
      <c r="K124">
        <v>8.1</v>
      </c>
      <c r="N124" t="s">
        <v>554</v>
      </c>
      <c r="O124" cm="1">
        <f t="array" ref="O124">SUM(IF(Table3[director_name]=N124,Table3[duration]))</f>
        <v>367</v>
      </c>
      <c r="P124" cm="1">
        <f t="array" ref="P124">MEDIAN(IF(Table3[director_name]=N124,Table3[duration]))</f>
        <v>125</v>
      </c>
      <c r="Q124" cm="1">
        <f t="array" ref="Q124">STDEV(IF(Table3[director_name]=N124,Table3[duration]))</f>
        <v>20.132891827388637</v>
      </c>
      <c r="R124" cm="1">
        <f t="array" ref="R124">MEDIAN(IF(Table3[director_name]=N124,Table3[imdb_score]))</f>
        <v>7.6</v>
      </c>
    </row>
    <row r="125" spans="1:18" x14ac:dyDescent="0.3">
      <c r="A125" t="s">
        <v>286</v>
      </c>
      <c r="B125">
        <v>454</v>
      </c>
      <c r="C125">
        <v>114</v>
      </c>
      <c r="D125">
        <v>91121452</v>
      </c>
      <c r="E125" t="s">
        <v>511</v>
      </c>
      <c r="F125" t="s">
        <v>513</v>
      </c>
      <c r="G125">
        <v>467613</v>
      </c>
      <c r="H125">
        <v>608</v>
      </c>
      <c r="I125" t="s">
        <v>29</v>
      </c>
      <c r="J125">
        <v>14000000</v>
      </c>
      <c r="K125">
        <v>8.1</v>
      </c>
      <c r="N125" t="s">
        <v>582</v>
      </c>
      <c r="O125" cm="1">
        <f t="array" ref="O125">SUM(IF(Table3[director_name]=N125,Table3[duration]))</f>
        <v>124</v>
      </c>
      <c r="P125" cm="1">
        <f t="array" ref="P125">MEDIAN(IF(Table3[director_name]=N125,Table3[duration]))</f>
        <v>124</v>
      </c>
      <c r="Q125" t="e" cm="1">
        <f t="array" ref="Q125">STDEV(IF(Table3[director_name]=N125,Table3[duration]))</f>
        <v>#DIV/0!</v>
      </c>
      <c r="R125" cm="1">
        <f t="array" ref="R125">MEDIAN(IF(Table3[director_name]=N125,Table3[imdb_score]))</f>
        <v>7.6</v>
      </c>
    </row>
    <row r="126" spans="1:18" x14ac:dyDescent="0.3">
      <c r="A126" t="s">
        <v>67</v>
      </c>
      <c r="B126">
        <v>268</v>
      </c>
      <c r="C126">
        <v>132</v>
      </c>
      <c r="D126">
        <v>100422786</v>
      </c>
      <c r="E126" t="s">
        <v>459</v>
      </c>
      <c r="F126" t="s">
        <v>514</v>
      </c>
      <c r="G126">
        <v>482064</v>
      </c>
      <c r="H126">
        <v>1106</v>
      </c>
      <c r="I126" t="s">
        <v>29</v>
      </c>
      <c r="J126">
        <v>30000000</v>
      </c>
      <c r="K126">
        <v>8.1</v>
      </c>
      <c r="N126" t="s">
        <v>784</v>
      </c>
      <c r="O126" cm="1">
        <f t="array" ref="O126">SUM(IF(Table3[director_name]=N126,Table3[duration]))</f>
        <v>1018</v>
      </c>
      <c r="P126" cm="1">
        <f t="array" ref="P126">MEDIAN(IF(Table3[director_name]=N126,Table3[duration]))</f>
        <v>122</v>
      </c>
      <c r="Q126" cm="1">
        <f t="array" ref="Q126">STDEV(IF(Table3[director_name]=N126,Table3[duration]))</f>
        <v>14.820352800890307</v>
      </c>
      <c r="R126" cm="1">
        <f t="array" ref="R126">MEDIAN(IF(Table3[director_name]=N126,Table3[imdb_score]))</f>
        <v>7.6</v>
      </c>
    </row>
    <row r="127" spans="1:18" x14ac:dyDescent="0.3">
      <c r="A127" t="s">
        <v>415</v>
      </c>
      <c r="B127">
        <v>213</v>
      </c>
      <c r="C127">
        <v>103</v>
      </c>
      <c r="D127">
        <v>125603360</v>
      </c>
      <c r="E127" t="s">
        <v>515</v>
      </c>
      <c r="F127" t="s">
        <v>517</v>
      </c>
      <c r="G127">
        <v>667983</v>
      </c>
      <c r="H127">
        <v>877</v>
      </c>
      <c r="I127" t="s">
        <v>29</v>
      </c>
      <c r="J127">
        <v>60000000</v>
      </c>
      <c r="K127">
        <v>8.1</v>
      </c>
      <c r="N127" t="s">
        <v>839</v>
      </c>
      <c r="O127" cm="1">
        <f t="array" ref="O127">SUM(IF(Table3[director_name]=N127,Table3[duration]))</f>
        <v>477</v>
      </c>
      <c r="P127" cm="1">
        <f t="array" ref="P127">MEDIAN(IF(Table3[director_name]=N127,Table3[duration]))</f>
        <v>119</v>
      </c>
      <c r="Q127" cm="1">
        <f t="array" ref="Q127">STDEV(IF(Table3[director_name]=N127,Table3[duration]))</f>
        <v>8.770214744615247</v>
      </c>
      <c r="R127" cm="1">
        <f t="array" ref="R127">MEDIAN(IF(Table3[director_name]=N127,Table3[imdb_score]))</f>
        <v>7.6</v>
      </c>
    </row>
    <row r="128" spans="1:18" x14ac:dyDescent="0.3">
      <c r="A128" t="s">
        <v>518</v>
      </c>
      <c r="B128">
        <v>147</v>
      </c>
      <c r="C128">
        <v>101</v>
      </c>
      <c r="D128">
        <v>70906973</v>
      </c>
      <c r="E128" t="s">
        <v>519</v>
      </c>
      <c r="F128" t="s">
        <v>521</v>
      </c>
      <c r="G128">
        <v>437418</v>
      </c>
      <c r="H128">
        <v>609</v>
      </c>
      <c r="I128" t="s">
        <v>29</v>
      </c>
      <c r="J128">
        <v>14600000</v>
      </c>
      <c r="K128">
        <v>8.1</v>
      </c>
      <c r="N128" t="s">
        <v>363</v>
      </c>
      <c r="O128" cm="1">
        <f t="array" ref="O128">SUM(IF(Table3[director_name]=N128,Table3[duration]))</f>
        <v>832</v>
      </c>
      <c r="P128" cm="1">
        <f t="array" ref="P128">MEDIAN(IF(Table3[director_name]=N128,Table3[duration]))</f>
        <v>118</v>
      </c>
      <c r="Q128" cm="1">
        <f t="array" ref="Q128">STDEV(IF(Table3[director_name]=N128,Table3[duration]))</f>
        <v>17.845901223423567</v>
      </c>
      <c r="R128" cm="1">
        <f t="array" ref="R128">MEDIAN(IF(Table3[director_name]=N128,Table3[imdb_score]))</f>
        <v>7.6</v>
      </c>
    </row>
    <row r="129" spans="1:18" x14ac:dyDescent="0.3">
      <c r="A129" t="s">
        <v>522</v>
      </c>
      <c r="B129">
        <v>488</v>
      </c>
      <c r="C129">
        <v>122</v>
      </c>
      <c r="D129">
        <v>74273505</v>
      </c>
      <c r="E129" t="s">
        <v>208</v>
      </c>
      <c r="F129" t="s">
        <v>523</v>
      </c>
      <c r="G129">
        <v>612060</v>
      </c>
      <c r="H129">
        <v>1518</v>
      </c>
      <c r="I129" t="s">
        <v>29</v>
      </c>
      <c r="J129">
        <v>25000000</v>
      </c>
      <c r="K129">
        <v>8.1</v>
      </c>
      <c r="N129" t="s">
        <v>409</v>
      </c>
      <c r="O129" cm="1">
        <f t="array" ref="O129">SUM(IF(Table3[director_name]=N129,Table3[duration]))</f>
        <v>374</v>
      </c>
      <c r="P129" cm="1">
        <f t="array" ref="P129">MEDIAN(IF(Table3[director_name]=N129,Table3[duration]))</f>
        <v>118</v>
      </c>
      <c r="Q129" cm="1">
        <f t="array" ref="Q129">STDEV(IF(Table3[director_name]=N129,Table3[duration]))</f>
        <v>30.550504633038912</v>
      </c>
      <c r="R129" cm="1">
        <f t="array" ref="R129">MEDIAN(IF(Table3[director_name]=N129,Table3[imdb_score]))</f>
        <v>7.6</v>
      </c>
    </row>
    <row r="130" spans="1:18" x14ac:dyDescent="0.3">
      <c r="A130" t="s">
        <v>292</v>
      </c>
      <c r="B130">
        <v>556</v>
      </c>
      <c r="C130">
        <v>156</v>
      </c>
      <c r="D130">
        <v>183635922</v>
      </c>
      <c r="E130" t="s">
        <v>524</v>
      </c>
      <c r="F130" t="s">
        <v>525</v>
      </c>
      <c r="G130">
        <v>406020</v>
      </c>
      <c r="H130">
        <v>1188</v>
      </c>
      <c r="I130" t="s">
        <v>29</v>
      </c>
      <c r="J130">
        <v>135000000</v>
      </c>
      <c r="K130">
        <v>8.1</v>
      </c>
      <c r="N130" t="s">
        <v>724</v>
      </c>
      <c r="O130" cm="1">
        <f t="array" ref="O130">SUM(IF(Table3[director_name]=N130,Table3[duration]))</f>
        <v>459</v>
      </c>
      <c r="P130" cm="1">
        <f t="array" ref="P130">MEDIAN(IF(Table3[director_name]=N130,Table3[duration]))</f>
        <v>116.5</v>
      </c>
      <c r="Q130" cm="1">
        <f t="array" ref="Q130">STDEV(IF(Table3[director_name]=N130,Table3[duration]))</f>
        <v>27.097047809678457</v>
      </c>
      <c r="R130" cm="1">
        <f t="array" ref="R130">MEDIAN(IF(Table3[director_name]=N130,Table3[imdb_score]))</f>
        <v>7.6</v>
      </c>
    </row>
    <row r="131" spans="1:18" x14ac:dyDescent="0.3">
      <c r="A131" t="s">
        <v>115</v>
      </c>
      <c r="B131">
        <v>490</v>
      </c>
      <c r="C131">
        <v>138</v>
      </c>
      <c r="D131">
        <v>127968405</v>
      </c>
      <c r="E131" t="s">
        <v>214</v>
      </c>
      <c r="F131" t="s">
        <v>526</v>
      </c>
      <c r="G131">
        <v>786092</v>
      </c>
      <c r="H131">
        <v>964</v>
      </c>
      <c r="I131" t="s">
        <v>29</v>
      </c>
      <c r="J131">
        <v>80000000</v>
      </c>
      <c r="K131">
        <v>8.1</v>
      </c>
      <c r="N131" t="s">
        <v>586</v>
      </c>
      <c r="O131" cm="1">
        <f t="array" ref="O131">SUM(IF(Table3[director_name]=N131,Table3[duration]))</f>
        <v>115</v>
      </c>
      <c r="P131" cm="1">
        <f t="array" ref="P131">MEDIAN(IF(Table3[director_name]=N131,Table3[duration]))</f>
        <v>115</v>
      </c>
      <c r="Q131" t="e" cm="1">
        <f t="array" ref="Q131">STDEV(IF(Table3[director_name]=N131,Table3[duration]))</f>
        <v>#DIV/0!</v>
      </c>
      <c r="R131" cm="1">
        <f t="array" ref="R131">MEDIAN(IF(Table3[director_name]=N131,Table3[imdb_score]))</f>
        <v>7.6</v>
      </c>
    </row>
    <row r="132" spans="1:18" x14ac:dyDescent="0.3">
      <c r="A132" t="s">
        <v>528</v>
      </c>
      <c r="B132">
        <v>99</v>
      </c>
      <c r="C132">
        <v>89</v>
      </c>
      <c r="D132">
        <v>52287414</v>
      </c>
      <c r="E132" t="s">
        <v>529</v>
      </c>
      <c r="F132" t="s">
        <v>531</v>
      </c>
      <c r="G132">
        <v>271794</v>
      </c>
      <c r="H132">
        <v>584</v>
      </c>
      <c r="I132" t="s">
        <v>29</v>
      </c>
      <c r="J132">
        <v>8000000</v>
      </c>
      <c r="K132">
        <v>8.1</v>
      </c>
      <c r="N132" t="s">
        <v>591</v>
      </c>
      <c r="O132" cm="1">
        <f t="array" ref="O132">SUM(IF(Table3[director_name]=N132,Table3[duration]))</f>
        <v>112</v>
      </c>
      <c r="P132" cm="1">
        <f t="array" ref="P132">MEDIAN(IF(Table3[director_name]=N132,Table3[duration]))</f>
        <v>112</v>
      </c>
      <c r="Q132" t="e" cm="1">
        <f t="array" ref="Q132">STDEV(IF(Table3[director_name]=N132,Table3[duration]))</f>
        <v>#DIV/0!</v>
      </c>
      <c r="R132" cm="1">
        <f t="array" ref="R132">MEDIAN(IF(Table3[director_name]=N132,Table3[imdb_score]))</f>
        <v>7.6</v>
      </c>
    </row>
    <row r="133" spans="1:18" x14ac:dyDescent="0.3">
      <c r="A133" t="s">
        <v>54</v>
      </c>
      <c r="B133">
        <v>354</v>
      </c>
      <c r="C133">
        <v>111</v>
      </c>
      <c r="D133">
        <v>70098138</v>
      </c>
      <c r="E133" t="s">
        <v>533</v>
      </c>
      <c r="F133" t="s">
        <v>535</v>
      </c>
      <c r="G133">
        <v>735784</v>
      </c>
      <c r="H133">
        <v>2105</v>
      </c>
      <c r="I133" t="s">
        <v>29</v>
      </c>
      <c r="J133">
        <v>30000000</v>
      </c>
      <c r="K133">
        <v>8.1</v>
      </c>
      <c r="N133" t="s">
        <v>594</v>
      </c>
      <c r="O133" cm="1">
        <f t="array" ref="O133">SUM(IF(Table3[director_name]=N133,Table3[duration]))</f>
        <v>112</v>
      </c>
      <c r="P133" cm="1">
        <f t="array" ref="P133">MEDIAN(IF(Table3[director_name]=N133,Table3[duration]))</f>
        <v>112</v>
      </c>
      <c r="Q133" t="e" cm="1">
        <f t="array" ref="Q133">STDEV(IF(Table3[director_name]=N133,Table3[duration]))</f>
        <v>#DIV/0!</v>
      </c>
      <c r="R133" cm="1">
        <f t="array" ref="R133">MEDIAN(IF(Table3[director_name]=N133,Table3[imdb_score]))</f>
        <v>7.6</v>
      </c>
    </row>
    <row r="134" spans="1:18" x14ac:dyDescent="0.3">
      <c r="A134" t="s">
        <v>498</v>
      </c>
      <c r="B134">
        <v>597</v>
      </c>
      <c r="C134">
        <v>134</v>
      </c>
      <c r="D134">
        <v>56667870</v>
      </c>
      <c r="E134" t="s">
        <v>60</v>
      </c>
      <c r="F134" t="s">
        <v>538</v>
      </c>
      <c r="G134">
        <v>439176</v>
      </c>
      <c r="H134">
        <v>695</v>
      </c>
      <c r="I134" t="s">
        <v>29</v>
      </c>
      <c r="J134">
        <v>20000000</v>
      </c>
      <c r="K134">
        <v>8.1</v>
      </c>
      <c r="N134" t="s">
        <v>598</v>
      </c>
      <c r="O134" cm="1">
        <f t="array" ref="O134">SUM(IF(Table3[director_name]=N134,Table3[duration]))</f>
        <v>111</v>
      </c>
      <c r="P134" cm="1">
        <f t="array" ref="P134">MEDIAN(IF(Table3[director_name]=N134,Table3[duration]))</f>
        <v>111</v>
      </c>
      <c r="Q134" t="e" cm="1">
        <f t="array" ref="Q134">STDEV(IF(Table3[director_name]=N134,Table3[duration]))</f>
        <v>#DIV/0!</v>
      </c>
      <c r="R134" cm="1">
        <f t="array" ref="R134">MEDIAN(IF(Table3[director_name]=N134,Table3[imdb_score]))</f>
        <v>7.6</v>
      </c>
    </row>
    <row r="135" spans="1:18" x14ac:dyDescent="0.3">
      <c r="A135" t="s">
        <v>539</v>
      </c>
      <c r="B135">
        <v>154</v>
      </c>
      <c r="C135">
        <v>93</v>
      </c>
      <c r="D135">
        <v>39200000</v>
      </c>
      <c r="E135" t="s">
        <v>289</v>
      </c>
      <c r="F135" t="s">
        <v>540</v>
      </c>
      <c r="G135">
        <v>192940</v>
      </c>
      <c r="H135">
        <v>491</v>
      </c>
      <c r="I135" t="s">
        <v>29</v>
      </c>
      <c r="J135">
        <v>4000000</v>
      </c>
      <c r="K135">
        <v>8.1</v>
      </c>
      <c r="N135" t="s">
        <v>610</v>
      </c>
      <c r="O135" cm="1">
        <f t="array" ref="O135">SUM(IF(Table3[director_name]=N135,Table3[duration]))</f>
        <v>110</v>
      </c>
      <c r="P135" cm="1">
        <f t="array" ref="P135">MEDIAN(IF(Table3[director_name]=N135,Table3[duration]))</f>
        <v>110</v>
      </c>
      <c r="Q135" t="e" cm="1">
        <f t="array" ref="Q135">STDEV(IF(Table3[director_name]=N135,Table3[duration]))</f>
        <v>#DIV/0!</v>
      </c>
      <c r="R135" cm="1">
        <f t="array" ref="R135">MEDIAN(IF(Table3[director_name]=N135,Table3[imdb_score]))</f>
        <v>7.6</v>
      </c>
    </row>
    <row r="136" spans="1:18" x14ac:dyDescent="0.3">
      <c r="A136" t="s">
        <v>542</v>
      </c>
      <c r="B136">
        <v>374</v>
      </c>
      <c r="C136">
        <v>147</v>
      </c>
      <c r="D136">
        <v>74098862</v>
      </c>
      <c r="E136" t="s">
        <v>543</v>
      </c>
      <c r="F136" t="s">
        <v>545</v>
      </c>
      <c r="G136">
        <v>656640</v>
      </c>
      <c r="H136">
        <v>1732</v>
      </c>
      <c r="I136" t="s">
        <v>29</v>
      </c>
      <c r="J136">
        <v>40000000</v>
      </c>
      <c r="K136">
        <v>8.1</v>
      </c>
      <c r="N136" t="s">
        <v>851</v>
      </c>
      <c r="O136" cm="1">
        <f t="array" ref="O136">SUM(IF(Table3[director_name]=N136,Table3[duration]))</f>
        <v>361</v>
      </c>
      <c r="P136" cm="1">
        <f t="array" ref="P136">MEDIAN(IF(Table3[director_name]=N136,Table3[duration]))</f>
        <v>109</v>
      </c>
      <c r="Q136" cm="1">
        <f t="array" ref="Q136">STDEV(IF(Table3[director_name]=N136,Table3[duration]))</f>
        <v>24.09010862020618</v>
      </c>
      <c r="R136" cm="1">
        <f t="array" ref="R136">MEDIAN(IF(Table3[director_name]=N136,Table3[imdb_score]))</f>
        <v>7.6</v>
      </c>
    </row>
    <row r="137" spans="1:18" x14ac:dyDescent="0.3">
      <c r="A137" t="s">
        <v>546</v>
      </c>
      <c r="B137">
        <v>536</v>
      </c>
      <c r="C137">
        <v>99</v>
      </c>
      <c r="D137">
        <v>59073773</v>
      </c>
      <c r="E137" t="s">
        <v>547</v>
      </c>
      <c r="F137" t="s">
        <v>548</v>
      </c>
      <c r="G137">
        <v>475518</v>
      </c>
      <c r="H137">
        <v>644</v>
      </c>
      <c r="I137" t="s">
        <v>29</v>
      </c>
      <c r="J137">
        <v>25000000</v>
      </c>
      <c r="K137">
        <v>8.1</v>
      </c>
      <c r="N137" t="s">
        <v>613</v>
      </c>
      <c r="O137" cm="1">
        <f t="array" ref="O137">SUM(IF(Table3[director_name]=N137,Table3[duration]))</f>
        <v>218</v>
      </c>
      <c r="P137" cm="1">
        <f t="array" ref="P137">MEDIAN(IF(Table3[director_name]=N137,Table3[duration]))</f>
        <v>109</v>
      </c>
      <c r="Q137" cm="1">
        <f t="array" ref="Q137">STDEV(IF(Table3[director_name]=N137,Table3[duration]))</f>
        <v>33.941125496954278</v>
      </c>
      <c r="R137" cm="1">
        <f t="array" ref="R137">MEDIAN(IF(Table3[director_name]=N137,Table3[imdb_score]))</f>
        <v>7.6</v>
      </c>
    </row>
    <row r="138" spans="1:18" x14ac:dyDescent="0.3">
      <c r="A138" t="s">
        <v>185</v>
      </c>
      <c r="B138">
        <v>204</v>
      </c>
      <c r="C138">
        <v>107</v>
      </c>
      <c r="D138">
        <v>38400000</v>
      </c>
      <c r="E138" t="s">
        <v>105</v>
      </c>
      <c r="F138" t="s">
        <v>550</v>
      </c>
      <c r="G138">
        <v>600266</v>
      </c>
      <c r="H138">
        <v>692</v>
      </c>
      <c r="I138" t="s">
        <v>29</v>
      </c>
      <c r="J138">
        <v>6500000</v>
      </c>
      <c r="K138">
        <v>8.1</v>
      </c>
      <c r="N138" t="s">
        <v>615</v>
      </c>
      <c r="O138" cm="1">
        <f t="array" ref="O138">SUM(IF(Table3[director_name]=N138,Table3[duration]))</f>
        <v>217</v>
      </c>
      <c r="P138" cm="1">
        <f t="array" ref="P138">MEDIAN(IF(Table3[director_name]=N138,Table3[duration]))</f>
        <v>108.5</v>
      </c>
      <c r="Q138" cm="1">
        <f t="array" ref="Q138">STDEV(IF(Table3[director_name]=N138,Table3[duration]))</f>
        <v>2.1213203435596424</v>
      </c>
      <c r="R138" cm="1">
        <f t="array" ref="R138">MEDIAN(IF(Table3[director_name]=N138,Table3[imdb_score]))</f>
        <v>7.6</v>
      </c>
    </row>
    <row r="139" spans="1:18" x14ac:dyDescent="0.3">
      <c r="A139" t="s">
        <v>256</v>
      </c>
      <c r="B139">
        <v>474</v>
      </c>
      <c r="C139">
        <v>128</v>
      </c>
      <c r="D139">
        <v>44988180</v>
      </c>
      <c r="E139" t="s">
        <v>551</v>
      </c>
      <c r="F139" t="s">
        <v>553</v>
      </c>
      <c r="G139">
        <v>195333</v>
      </c>
      <c r="H139">
        <v>409</v>
      </c>
      <c r="I139" t="s">
        <v>29</v>
      </c>
      <c r="J139">
        <v>20000000</v>
      </c>
      <c r="K139">
        <v>8.1</v>
      </c>
      <c r="N139" t="s">
        <v>620</v>
      </c>
      <c r="O139" cm="1">
        <f t="array" ref="O139">SUM(IF(Table3[director_name]=N139,Table3[duration]))</f>
        <v>108</v>
      </c>
      <c r="P139" cm="1">
        <f t="array" ref="P139">MEDIAN(IF(Table3[director_name]=N139,Table3[duration]))</f>
        <v>108</v>
      </c>
      <c r="Q139" t="e" cm="1">
        <f t="array" ref="Q139">STDEV(IF(Table3[director_name]=N139,Table3[duration]))</f>
        <v>#DIV/0!</v>
      </c>
      <c r="R139" cm="1">
        <f t="array" ref="R139">MEDIAN(IF(Table3[director_name]=N139,Table3[imdb_score]))</f>
        <v>7.6</v>
      </c>
    </row>
    <row r="140" spans="1:18" x14ac:dyDescent="0.3">
      <c r="A140" t="s">
        <v>169</v>
      </c>
      <c r="B140">
        <v>97</v>
      </c>
      <c r="C140">
        <v>172</v>
      </c>
      <c r="D140">
        <v>23650000</v>
      </c>
      <c r="E140" t="s">
        <v>555</v>
      </c>
      <c r="F140" t="s">
        <v>557</v>
      </c>
      <c r="G140">
        <v>40359</v>
      </c>
      <c r="H140">
        <v>235</v>
      </c>
      <c r="I140" t="s">
        <v>29</v>
      </c>
      <c r="J140">
        <v>2100000</v>
      </c>
      <c r="K140">
        <v>8.1</v>
      </c>
      <c r="N140" t="s">
        <v>624</v>
      </c>
      <c r="O140" cm="1">
        <f t="array" ref="O140">SUM(IF(Table3[director_name]=N140,Table3[duration]))</f>
        <v>106</v>
      </c>
      <c r="P140" cm="1">
        <f t="array" ref="P140">MEDIAN(IF(Table3[director_name]=N140,Table3[duration]))</f>
        <v>106</v>
      </c>
      <c r="Q140" t="e" cm="1">
        <f t="array" ref="Q140">STDEV(IF(Table3[director_name]=N140,Table3[duration]))</f>
        <v>#DIV/0!</v>
      </c>
      <c r="R140" cm="1">
        <f t="array" ref="R140">MEDIAN(IF(Table3[director_name]=N140,Table3[imdb_score]))</f>
        <v>7.6</v>
      </c>
    </row>
    <row r="141" spans="1:18" x14ac:dyDescent="0.3">
      <c r="A141" t="s">
        <v>152</v>
      </c>
      <c r="B141">
        <v>213</v>
      </c>
      <c r="C141">
        <v>102</v>
      </c>
      <c r="D141">
        <v>22202612</v>
      </c>
      <c r="E141" t="s">
        <v>558</v>
      </c>
      <c r="F141" t="s">
        <v>560</v>
      </c>
      <c r="G141">
        <v>291875</v>
      </c>
      <c r="H141">
        <v>533</v>
      </c>
      <c r="I141" t="s">
        <v>29</v>
      </c>
      <c r="J141">
        <v>2800000</v>
      </c>
      <c r="K141">
        <v>8.1</v>
      </c>
      <c r="N141" t="s">
        <v>632</v>
      </c>
      <c r="O141" cm="1">
        <f t="array" ref="O141">SUM(IF(Table3[director_name]=N141,Table3[duration]))</f>
        <v>102</v>
      </c>
      <c r="P141" cm="1">
        <f t="array" ref="P141">MEDIAN(IF(Table3[director_name]=N141,Table3[duration]))</f>
        <v>102</v>
      </c>
      <c r="Q141" t="e" cm="1">
        <f t="array" ref="Q141">STDEV(IF(Table3[director_name]=N141,Table3[duration]))</f>
        <v>#DIV/0!</v>
      </c>
      <c r="R141" cm="1">
        <f t="array" ref="R141">MEDIAN(IF(Table3[director_name]=N141,Table3[imdb_score]))</f>
        <v>7.6</v>
      </c>
    </row>
    <row r="142" spans="1:18" x14ac:dyDescent="0.3">
      <c r="A142" t="s">
        <v>562</v>
      </c>
      <c r="B142">
        <v>398</v>
      </c>
      <c r="C142">
        <v>158</v>
      </c>
      <c r="D142">
        <v>40218903</v>
      </c>
      <c r="E142" t="s">
        <v>92</v>
      </c>
      <c r="F142" t="s">
        <v>564</v>
      </c>
      <c r="G142">
        <v>372990</v>
      </c>
      <c r="H142">
        <v>1107</v>
      </c>
      <c r="I142" t="s">
        <v>29</v>
      </c>
      <c r="J142">
        <v>25000000</v>
      </c>
      <c r="K142">
        <v>8.1</v>
      </c>
      <c r="N142" t="s">
        <v>628</v>
      </c>
      <c r="O142" cm="1">
        <f t="array" ref="O142">SUM(IF(Table3[director_name]=N142,Table3[duration]))</f>
        <v>102</v>
      </c>
      <c r="P142" cm="1">
        <f t="array" ref="P142">MEDIAN(IF(Table3[director_name]=N142,Table3[duration]))</f>
        <v>102</v>
      </c>
      <c r="Q142" t="e" cm="1">
        <f t="array" ref="Q142">STDEV(IF(Table3[director_name]=N142,Table3[duration]))</f>
        <v>#DIV/0!</v>
      </c>
      <c r="R142" cm="1">
        <f t="array" ref="R142">MEDIAN(IF(Table3[director_name]=N142,Table3[imdb_score]))</f>
        <v>7.6</v>
      </c>
    </row>
    <row r="143" spans="1:18" x14ac:dyDescent="0.3">
      <c r="A143" t="s">
        <v>219</v>
      </c>
      <c r="B143">
        <v>454</v>
      </c>
      <c r="C143">
        <v>153</v>
      </c>
      <c r="D143">
        <v>60962878</v>
      </c>
      <c r="E143" t="s">
        <v>140</v>
      </c>
      <c r="F143" t="s">
        <v>566</v>
      </c>
      <c r="G143">
        <v>383591</v>
      </c>
      <c r="H143">
        <v>620</v>
      </c>
      <c r="I143" t="s">
        <v>29</v>
      </c>
      <c r="J143">
        <v>46000000</v>
      </c>
      <c r="K143">
        <v>8.1</v>
      </c>
      <c r="N143" t="s">
        <v>642</v>
      </c>
      <c r="O143" cm="1">
        <f t="array" ref="O143">SUM(IF(Table3[director_name]=N143,Table3[duration]))</f>
        <v>102</v>
      </c>
      <c r="P143" cm="1">
        <f t="array" ref="P143">MEDIAN(IF(Table3[director_name]=N143,Table3[duration]))</f>
        <v>102</v>
      </c>
      <c r="Q143" t="e" cm="1">
        <f t="array" ref="Q143">STDEV(IF(Table3[director_name]=N143,Table3[duration]))</f>
        <v>#DIV/0!</v>
      </c>
      <c r="R143" cm="1">
        <f t="array" ref="R143">MEDIAN(IF(Table3[director_name]=N143,Table3[imdb_score]))</f>
        <v>7.6</v>
      </c>
    </row>
    <row r="144" spans="1:18" x14ac:dyDescent="0.3">
      <c r="A144" t="s">
        <v>528</v>
      </c>
      <c r="B144">
        <v>185</v>
      </c>
      <c r="C144">
        <v>98</v>
      </c>
      <c r="D144">
        <v>30857814</v>
      </c>
      <c r="E144" t="s">
        <v>567</v>
      </c>
      <c r="F144" t="s">
        <v>569</v>
      </c>
      <c r="G144">
        <v>294163</v>
      </c>
      <c r="H144">
        <v>718</v>
      </c>
      <c r="I144" t="s">
        <v>29</v>
      </c>
      <c r="J144">
        <v>16000000</v>
      </c>
      <c r="K144">
        <v>8.1</v>
      </c>
      <c r="N144" t="s">
        <v>637</v>
      </c>
      <c r="O144" cm="1">
        <f t="array" ref="O144">SUM(IF(Table3[director_name]=N144,Table3[duration]))</f>
        <v>102</v>
      </c>
      <c r="P144" cm="1">
        <f t="array" ref="P144">MEDIAN(IF(Table3[director_name]=N144,Table3[duration]))</f>
        <v>102</v>
      </c>
      <c r="Q144" t="e" cm="1">
        <f t="array" ref="Q144">STDEV(IF(Table3[director_name]=N144,Table3[duration]))</f>
        <v>#DIV/0!</v>
      </c>
      <c r="R144" cm="1">
        <f t="array" ref="R144">MEDIAN(IF(Table3[director_name]=N144,Table3[imdb_score]))</f>
        <v>7.6</v>
      </c>
    </row>
    <row r="145" spans="1:18" x14ac:dyDescent="0.3">
      <c r="A145" t="s">
        <v>163</v>
      </c>
      <c r="B145">
        <v>53</v>
      </c>
      <c r="C145">
        <v>215</v>
      </c>
      <c r="D145">
        <v>13300000</v>
      </c>
      <c r="E145" t="s">
        <v>571</v>
      </c>
      <c r="F145" t="s">
        <v>573</v>
      </c>
      <c r="G145">
        <v>12631</v>
      </c>
      <c r="H145">
        <v>63</v>
      </c>
      <c r="I145" t="s">
        <v>29</v>
      </c>
      <c r="J145">
        <v>600000</v>
      </c>
      <c r="K145">
        <v>8.1</v>
      </c>
      <c r="N145" t="s">
        <v>647</v>
      </c>
      <c r="O145" cm="1">
        <f t="array" ref="O145">SUM(IF(Table3[director_name]=N145,Table3[duration]))</f>
        <v>99</v>
      </c>
      <c r="P145" cm="1">
        <f t="array" ref="P145">MEDIAN(IF(Table3[director_name]=N145,Table3[duration]))</f>
        <v>99</v>
      </c>
      <c r="Q145" t="e" cm="1">
        <f t="array" ref="Q145">STDEV(IF(Table3[director_name]=N145,Table3[duration]))</f>
        <v>#DIV/0!</v>
      </c>
      <c r="R145" cm="1">
        <f t="array" ref="R145">MEDIAN(IF(Table3[director_name]=N145,Table3[imdb_score]))</f>
        <v>7.6</v>
      </c>
    </row>
    <row r="146" spans="1:18" x14ac:dyDescent="0.3">
      <c r="A146" t="s">
        <v>178</v>
      </c>
      <c r="B146">
        <v>187</v>
      </c>
      <c r="C146">
        <v>121</v>
      </c>
      <c r="D146">
        <v>23472900</v>
      </c>
      <c r="E146" t="s">
        <v>575</v>
      </c>
      <c r="F146" t="s">
        <v>577</v>
      </c>
      <c r="G146">
        <v>264533</v>
      </c>
      <c r="H146">
        <v>609</v>
      </c>
      <c r="I146" t="s">
        <v>29</v>
      </c>
      <c r="J146">
        <v>17500000</v>
      </c>
      <c r="K146">
        <v>8.1</v>
      </c>
      <c r="N146" t="s">
        <v>651</v>
      </c>
      <c r="O146" cm="1">
        <f t="array" ref="O146">SUM(IF(Table3[director_name]=N146,Table3[duration]))</f>
        <v>98</v>
      </c>
      <c r="P146" cm="1">
        <f t="array" ref="P146">MEDIAN(IF(Table3[director_name]=N146,Table3[duration]))</f>
        <v>98</v>
      </c>
      <c r="Q146" t="e" cm="1">
        <f t="array" ref="Q146">STDEV(IF(Table3[director_name]=N146,Table3[duration]))</f>
        <v>#DIV/0!</v>
      </c>
      <c r="R146" cm="1">
        <f t="array" ref="R146">MEDIAN(IF(Table3[director_name]=N146,Table3[imdb_score]))</f>
        <v>7.6</v>
      </c>
    </row>
    <row r="147" spans="1:18" x14ac:dyDescent="0.3">
      <c r="A147" t="s">
        <v>579</v>
      </c>
      <c r="B147">
        <v>739</v>
      </c>
      <c r="C147">
        <v>120</v>
      </c>
      <c r="D147">
        <v>153629485</v>
      </c>
      <c r="E147" t="s">
        <v>86</v>
      </c>
      <c r="F147" t="s">
        <v>580</v>
      </c>
      <c r="G147">
        <v>552503</v>
      </c>
      <c r="H147">
        <v>1588</v>
      </c>
      <c r="I147" t="s">
        <v>29</v>
      </c>
      <c r="J147">
        <v>150000000</v>
      </c>
      <c r="K147">
        <v>8.1</v>
      </c>
      <c r="N147" t="s">
        <v>654</v>
      </c>
      <c r="O147" cm="1">
        <f t="array" ref="O147">SUM(IF(Table3[director_name]=N147,Table3[duration]))</f>
        <v>185</v>
      </c>
      <c r="P147" cm="1">
        <f t="array" ref="P147">MEDIAN(IF(Table3[director_name]=N147,Table3[duration]))</f>
        <v>92.5</v>
      </c>
      <c r="Q147" cm="1">
        <f t="array" ref="Q147">STDEV(IF(Table3[director_name]=N147,Table3[duration]))</f>
        <v>7.7781745930520225</v>
      </c>
      <c r="R147" cm="1">
        <f t="array" ref="R147">MEDIAN(IF(Table3[director_name]=N147,Table3[imdb_score]))</f>
        <v>7.6</v>
      </c>
    </row>
    <row r="148" spans="1:18" x14ac:dyDescent="0.3">
      <c r="A148" t="s">
        <v>292</v>
      </c>
      <c r="B148">
        <v>157</v>
      </c>
      <c r="C148">
        <v>115</v>
      </c>
      <c r="D148">
        <v>5383834</v>
      </c>
      <c r="E148" t="s">
        <v>224</v>
      </c>
      <c r="F148" t="s">
        <v>584</v>
      </c>
      <c r="G148">
        <v>173551</v>
      </c>
      <c r="H148">
        <v>361</v>
      </c>
      <c r="I148" t="s">
        <v>174</v>
      </c>
      <c r="J148">
        <v>2000000</v>
      </c>
      <c r="K148">
        <v>8.1</v>
      </c>
      <c r="N148" t="s">
        <v>658</v>
      </c>
      <c r="O148" cm="1">
        <f t="array" ref="O148">SUM(IF(Table3[director_name]=N148,Table3[duration]))</f>
        <v>91</v>
      </c>
      <c r="P148" cm="1">
        <f t="array" ref="P148">MEDIAN(IF(Table3[director_name]=N148,Table3[duration]))</f>
        <v>91</v>
      </c>
      <c r="Q148" t="e" cm="1">
        <f t="array" ref="Q148">STDEV(IF(Table3[director_name]=N148,Table3[duration]))</f>
        <v>#DIV/0!</v>
      </c>
      <c r="R148" cm="1">
        <f t="array" ref="R148">MEDIAN(IF(Table3[director_name]=N148,Table3[imdb_score]))</f>
        <v>7.6</v>
      </c>
    </row>
    <row r="149" spans="1:18" x14ac:dyDescent="0.3">
      <c r="A149" t="s">
        <v>587</v>
      </c>
      <c r="B149">
        <v>121</v>
      </c>
      <c r="C149">
        <v>105</v>
      </c>
      <c r="D149">
        <v>5400000</v>
      </c>
      <c r="E149" t="s">
        <v>588</v>
      </c>
      <c r="F149" t="s">
        <v>590</v>
      </c>
      <c r="G149">
        <v>183288</v>
      </c>
      <c r="H149">
        <v>395</v>
      </c>
      <c r="I149" t="s">
        <v>29</v>
      </c>
      <c r="J149">
        <v>2500000</v>
      </c>
      <c r="K149">
        <v>8.1</v>
      </c>
      <c r="N149" t="s">
        <v>660</v>
      </c>
      <c r="O149" cm="1">
        <f t="array" ref="O149">SUM(IF(Table3[director_name]=N149,Table3[duration]))</f>
        <v>90</v>
      </c>
      <c r="P149" cm="1">
        <f t="array" ref="P149">MEDIAN(IF(Table3[director_name]=N149,Table3[duration]))</f>
        <v>90</v>
      </c>
      <c r="Q149" t="e" cm="1">
        <f t="array" ref="Q149">STDEV(IF(Table3[director_name]=N149,Table3[duration]))</f>
        <v>#DIV/0!</v>
      </c>
      <c r="R149" cm="1">
        <f t="array" ref="R149">MEDIAN(IF(Table3[director_name]=N149,Table3[imdb_score]))</f>
        <v>7.6</v>
      </c>
    </row>
    <row r="150" spans="1:18" x14ac:dyDescent="0.3">
      <c r="A150" t="s">
        <v>368</v>
      </c>
      <c r="B150">
        <v>98</v>
      </c>
      <c r="C150">
        <v>105</v>
      </c>
      <c r="D150">
        <v>1647780</v>
      </c>
      <c r="E150" t="s">
        <v>92</v>
      </c>
      <c r="F150" t="s">
        <v>593</v>
      </c>
      <c r="G150">
        <v>65951</v>
      </c>
      <c r="H150">
        <v>258</v>
      </c>
      <c r="I150" t="s">
        <v>64</v>
      </c>
      <c r="J150">
        <v>1300000</v>
      </c>
      <c r="K150">
        <v>8.1</v>
      </c>
      <c r="N150" t="s">
        <v>663</v>
      </c>
      <c r="O150" cm="1">
        <f t="array" ref="O150">SUM(IF(Table3[director_name]=N150,Table3[duration]))</f>
        <v>89</v>
      </c>
      <c r="P150" cm="1">
        <f t="array" ref="P150">MEDIAN(IF(Table3[director_name]=N150,Table3[duration]))</f>
        <v>89</v>
      </c>
      <c r="Q150" t="e" cm="1">
        <f t="array" ref="Q150">STDEV(IF(Table3[director_name]=N150,Table3[duration]))</f>
        <v>#DIV/0!</v>
      </c>
      <c r="R150" cm="1">
        <f t="array" ref="R150">MEDIAN(IF(Table3[director_name]=N150,Table3[imdb_score]))</f>
        <v>7.6</v>
      </c>
    </row>
    <row r="151" spans="1:18" x14ac:dyDescent="0.3">
      <c r="A151" t="s">
        <v>188</v>
      </c>
      <c r="B151">
        <v>107</v>
      </c>
      <c r="C151">
        <v>100</v>
      </c>
      <c r="D151">
        <v>1134049</v>
      </c>
      <c r="E151" t="s">
        <v>595</v>
      </c>
      <c r="F151" t="s">
        <v>597</v>
      </c>
      <c r="G151">
        <v>5475</v>
      </c>
      <c r="H151">
        <v>44</v>
      </c>
      <c r="I151" t="s">
        <v>29</v>
      </c>
      <c r="J151">
        <v>2000000</v>
      </c>
      <c r="K151">
        <v>8.1</v>
      </c>
      <c r="N151" t="s">
        <v>667</v>
      </c>
      <c r="O151" cm="1">
        <f t="array" ref="O151">SUM(IF(Table3[director_name]=N151,Table3[duration]))</f>
        <v>80</v>
      </c>
      <c r="P151" cm="1">
        <f t="array" ref="P151">MEDIAN(IF(Table3[director_name]=N151,Table3[duration]))</f>
        <v>80</v>
      </c>
      <c r="Q151" t="e" cm="1">
        <f t="array" ref="Q151">STDEV(IF(Table3[director_name]=N151,Table3[duration]))</f>
        <v>#DIV/0!</v>
      </c>
      <c r="R151" cm="1">
        <f t="array" ref="R151">MEDIAN(IF(Table3[director_name]=N151,Table3[imdb_score]))</f>
        <v>7.6</v>
      </c>
    </row>
    <row r="152" spans="1:18" x14ac:dyDescent="0.3">
      <c r="A152" t="s">
        <v>599</v>
      </c>
      <c r="B152">
        <v>283</v>
      </c>
      <c r="C152">
        <v>133</v>
      </c>
      <c r="D152">
        <v>727883</v>
      </c>
      <c r="E152" t="s">
        <v>600</v>
      </c>
      <c r="F152" t="s">
        <v>602</v>
      </c>
      <c r="G152">
        <v>580999</v>
      </c>
      <c r="H152">
        <v>2110</v>
      </c>
      <c r="I152" t="s">
        <v>29</v>
      </c>
      <c r="J152">
        <v>4500000</v>
      </c>
      <c r="K152">
        <v>8.1</v>
      </c>
      <c r="N152" t="s">
        <v>354</v>
      </c>
      <c r="O152" cm="1">
        <f t="array" ref="O152">SUM(IF(Table3[director_name]=N152,Table3[duration]))</f>
        <v>276</v>
      </c>
      <c r="P152" cm="1">
        <f t="array" ref="P152">MEDIAN(IF(Table3[director_name]=N152,Table3[duration]))</f>
        <v>138</v>
      </c>
      <c r="Q152" cm="1">
        <f t="array" ref="Q152">STDEV(IF(Table3[director_name]=N152,Table3[duration]))</f>
        <v>45.254833995939045</v>
      </c>
      <c r="R152" cm="1">
        <f t="array" ref="R152">MEDIAN(IF(Table3[director_name]=N152,Table3[imdb_score]))</f>
        <v>7.5500000000000007</v>
      </c>
    </row>
    <row r="153" spans="1:18" x14ac:dyDescent="0.3">
      <c r="A153" t="s">
        <v>604</v>
      </c>
      <c r="B153">
        <v>142</v>
      </c>
      <c r="C153">
        <v>115</v>
      </c>
      <c r="D153">
        <v>8060</v>
      </c>
      <c r="E153" t="s">
        <v>39</v>
      </c>
      <c r="F153" t="s">
        <v>606</v>
      </c>
      <c r="G153">
        <v>81644</v>
      </c>
      <c r="H153">
        <v>107</v>
      </c>
      <c r="I153" t="s">
        <v>122</v>
      </c>
      <c r="J153">
        <v>4000000</v>
      </c>
      <c r="K153">
        <v>8.1</v>
      </c>
      <c r="N153" t="s">
        <v>705</v>
      </c>
      <c r="O153" cm="1">
        <f t="array" ref="O153">SUM(IF(Table3[director_name]=N153,Table3[duration]))</f>
        <v>275</v>
      </c>
      <c r="P153" cm="1">
        <f t="array" ref="P153">MEDIAN(IF(Table3[director_name]=N153,Table3[duration]))</f>
        <v>137.5</v>
      </c>
      <c r="Q153" cm="1">
        <f t="array" ref="Q153">STDEV(IF(Table3[director_name]=N153,Table3[duration]))</f>
        <v>0.70710678118654757</v>
      </c>
      <c r="R153" cm="1">
        <f t="array" ref="R153">MEDIAN(IF(Table3[director_name]=N153,Table3[imdb_score]))</f>
        <v>7.55</v>
      </c>
    </row>
    <row r="154" spans="1:18" x14ac:dyDescent="0.3">
      <c r="A154" t="s">
        <v>554</v>
      </c>
      <c r="B154">
        <v>157</v>
      </c>
      <c r="C154">
        <v>125</v>
      </c>
      <c r="D154">
        <v>2086345</v>
      </c>
      <c r="E154" t="s">
        <v>607</v>
      </c>
      <c r="F154" t="s">
        <v>609</v>
      </c>
      <c r="G154">
        <v>64556</v>
      </c>
      <c r="H154">
        <v>140</v>
      </c>
      <c r="I154" t="s">
        <v>174</v>
      </c>
      <c r="J154">
        <v>10000000</v>
      </c>
      <c r="K154">
        <v>8.1</v>
      </c>
      <c r="N154" t="s">
        <v>710</v>
      </c>
      <c r="O154" cm="1">
        <f t="array" ref="O154">SUM(IF(Table3[director_name]=N154,Table3[duration]))</f>
        <v>219</v>
      </c>
      <c r="P154" cm="1">
        <f t="array" ref="P154">MEDIAN(IF(Table3[director_name]=N154,Table3[duration]))</f>
        <v>109.5</v>
      </c>
      <c r="Q154" cm="1">
        <f t="array" ref="Q154">STDEV(IF(Table3[director_name]=N154,Table3[duration]))</f>
        <v>6.3639610306789276</v>
      </c>
      <c r="R154" cm="1">
        <f t="array" ref="R154">MEDIAN(IF(Table3[director_name]=N154,Table3[imdb_score]))</f>
        <v>7.55</v>
      </c>
    </row>
    <row r="155" spans="1:18" x14ac:dyDescent="0.3">
      <c r="A155" t="s">
        <v>392</v>
      </c>
      <c r="B155">
        <v>393</v>
      </c>
      <c r="C155">
        <v>123</v>
      </c>
      <c r="D155">
        <v>26903709</v>
      </c>
      <c r="E155" t="s">
        <v>611</v>
      </c>
      <c r="F155" t="s">
        <v>612</v>
      </c>
      <c r="G155">
        <v>312629</v>
      </c>
      <c r="H155">
        <v>475</v>
      </c>
      <c r="I155" t="s">
        <v>29</v>
      </c>
      <c r="J155">
        <v>38000000</v>
      </c>
      <c r="K155">
        <v>8.1</v>
      </c>
      <c r="N155" t="s">
        <v>435</v>
      </c>
      <c r="O155" cm="1">
        <f t="array" ref="O155">SUM(IF(Table3[director_name]=N155,Table3[duration]))</f>
        <v>435</v>
      </c>
      <c r="P155" cm="1">
        <f t="array" ref="P155">MEDIAN(IF(Table3[director_name]=N155,Table3[duration]))</f>
        <v>109</v>
      </c>
      <c r="Q155" cm="1">
        <f t="array" ref="Q155">STDEV(IF(Table3[director_name]=N155,Table3[duration]))</f>
        <v>7.1355915428692152</v>
      </c>
      <c r="R155" cm="1">
        <f t="array" ref="R155">MEDIAN(IF(Table3[director_name]=N155,Table3[imdb_score]))</f>
        <v>7.55</v>
      </c>
    </row>
    <row r="156" spans="1:18" x14ac:dyDescent="0.3">
      <c r="A156" t="s">
        <v>173</v>
      </c>
      <c r="B156">
        <v>86</v>
      </c>
      <c r="C156">
        <v>148</v>
      </c>
      <c r="D156">
        <v>1110186</v>
      </c>
      <c r="E156" t="s">
        <v>130</v>
      </c>
      <c r="F156" t="s">
        <v>614</v>
      </c>
      <c r="G156">
        <v>31943</v>
      </c>
      <c r="H156">
        <v>224</v>
      </c>
      <c r="I156" t="s">
        <v>133</v>
      </c>
      <c r="J156">
        <v>12800000</v>
      </c>
      <c r="K156">
        <v>8.1</v>
      </c>
      <c r="N156" t="s">
        <v>713</v>
      </c>
      <c r="O156" cm="1">
        <f t="array" ref="O156">SUM(IF(Table3[director_name]=N156,Table3[duration]))</f>
        <v>184</v>
      </c>
      <c r="P156" cm="1">
        <f t="array" ref="P156">MEDIAN(IF(Table3[director_name]=N156,Table3[duration]))</f>
        <v>92</v>
      </c>
      <c r="Q156" cm="1">
        <f t="array" ref="Q156">STDEV(IF(Table3[director_name]=N156,Table3[duration]))</f>
        <v>9.8994949366116654</v>
      </c>
      <c r="R156" cm="1">
        <f t="array" ref="R156">MEDIAN(IF(Table3[director_name]=N156,Table3[imdb_score]))</f>
        <v>7.55</v>
      </c>
    </row>
    <row r="157" spans="1:18" x14ac:dyDescent="0.3">
      <c r="A157" t="s">
        <v>616</v>
      </c>
      <c r="B157">
        <v>150</v>
      </c>
      <c r="C157">
        <v>124</v>
      </c>
      <c r="D157">
        <v>439162</v>
      </c>
      <c r="E157" t="s">
        <v>617</v>
      </c>
      <c r="F157" t="s">
        <v>619</v>
      </c>
      <c r="G157">
        <v>106160</v>
      </c>
      <c r="H157">
        <v>430</v>
      </c>
      <c r="I157" t="s">
        <v>124</v>
      </c>
      <c r="J157">
        <v>1100000000</v>
      </c>
      <c r="K157">
        <v>8.1</v>
      </c>
      <c r="N157" t="s">
        <v>638</v>
      </c>
      <c r="O157" cm="1">
        <f t="array" ref="O157">SUM(IF(Table3[director_name]=N157,Table3[duration]))</f>
        <v>552</v>
      </c>
      <c r="P157" cm="1">
        <f t="array" ref="P157">MEDIAN(IF(Table3[director_name]=N157,Table3[duration]))</f>
        <v>177</v>
      </c>
      <c r="Q157" cm="1">
        <f t="array" ref="Q157">STDEV(IF(Table3[director_name]=N157,Table3[duration]))</f>
        <v>48.877397639399746</v>
      </c>
      <c r="R157" cm="1">
        <f t="array" ref="R157">MEDIAN(IF(Table3[director_name]=N157,Table3[imdb_score]))</f>
        <v>7.5</v>
      </c>
    </row>
    <row r="158" spans="1:18" x14ac:dyDescent="0.3">
      <c r="A158" t="s">
        <v>59</v>
      </c>
      <c r="B158">
        <v>385</v>
      </c>
      <c r="C158">
        <v>130</v>
      </c>
      <c r="D158">
        <v>260000000</v>
      </c>
      <c r="E158" t="s">
        <v>621</v>
      </c>
      <c r="F158" t="s">
        <v>623</v>
      </c>
      <c r="G158">
        <v>412454</v>
      </c>
      <c r="H158">
        <v>962</v>
      </c>
      <c r="I158" t="s">
        <v>29</v>
      </c>
      <c r="J158">
        <v>8000000</v>
      </c>
      <c r="K158">
        <v>8</v>
      </c>
      <c r="N158" t="s">
        <v>33</v>
      </c>
      <c r="O158" cm="1">
        <f t="array" ref="O158">SUM(IF(Table3[director_name]=N158,Table3[duration]))</f>
        <v>1484</v>
      </c>
      <c r="P158" cm="1">
        <f t="array" ref="P158">MEDIAN(IF(Table3[director_name]=N158,Table3[duration]))</f>
        <v>155</v>
      </c>
      <c r="Q158" cm="1">
        <f t="array" ref="Q158">STDEV(IF(Table3[director_name]=N158,Table3[duration]))</f>
        <v>58.880056989706709</v>
      </c>
      <c r="R158" cm="1">
        <f t="array" ref="R158">MEDIAN(IF(Table3[director_name]=N158,Table3[imdb_score]))</f>
        <v>7.5</v>
      </c>
    </row>
    <row r="159" spans="1:18" x14ac:dyDescent="0.3">
      <c r="A159" t="s">
        <v>625</v>
      </c>
      <c r="B159">
        <v>304</v>
      </c>
      <c r="C159">
        <v>132</v>
      </c>
      <c r="D159">
        <v>204565000</v>
      </c>
      <c r="E159" t="s">
        <v>626</v>
      </c>
      <c r="F159" t="s">
        <v>627</v>
      </c>
      <c r="G159">
        <v>284252</v>
      </c>
      <c r="H159">
        <v>1058</v>
      </c>
      <c r="I159" t="s">
        <v>29</v>
      </c>
      <c r="J159">
        <v>8000000</v>
      </c>
      <c r="K159">
        <v>8</v>
      </c>
      <c r="N159" t="s">
        <v>733</v>
      </c>
      <c r="O159" cm="1">
        <f t="array" ref="O159">SUM(IF(Table3[director_name]=N159,Table3[duration]))</f>
        <v>153</v>
      </c>
      <c r="P159" cm="1">
        <f t="array" ref="P159">MEDIAN(IF(Table3[director_name]=N159,Table3[duration]))</f>
        <v>153</v>
      </c>
      <c r="Q159" t="e" cm="1">
        <f t="array" ref="Q159">STDEV(IF(Table3[director_name]=N159,Table3[duration]))</f>
        <v>#DIV/0!</v>
      </c>
      <c r="R159" cm="1">
        <f t="array" ref="R159">MEDIAN(IF(Table3[director_name]=N159,Table3[imdb_score]))</f>
        <v>7.5</v>
      </c>
    </row>
    <row r="160" spans="1:18" x14ac:dyDescent="0.3">
      <c r="A160" t="s">
        <v>629</v>
      </c>
      <c r="B160">
        <v>124</v>
      </c>
      <c r="C160">
        <v>90</v>
      </c>
      <c r="D160">
        <v>217350219</v>
      </c>
      <c r="E160" t="s">
        <v>630</v>
      </c>
      <c r="F160" t="s">
        <v>631</v>
      </c>
      <c r="G160">
        <v>260939</v>
      </c>
      <c r="H160">
        <v>244</v>
      </c>
      <c r="I160" t="s">
        <v>29</v>
      </c>
      <c r="J160">
        <v>28000000</v>
      </c>
      <c r="K160">
        <v>8</v>
      </c>
      <c r="N160" t="s">
        <v>489</v>
      </c>
      <c r="O160" cm="1">
        <f t="array" ref="O160">SUM(IF(Table3[director_name]=N160,Table3[duration]))</f>
        <v>285</v>
      </c>
      <c r="P160" cm="1">
        <f t="array" ref="P160">MEDIAN(IF(Table3[director_name]=N160,Table3[duration]))</f>
        <v>142.5</v>
      </c>
      <c r="Q160" cm="1">
        <f t="array" ref="Q160">STDEV(IF(Table3[director_name]=N160,Table3[duration]))</f>
        <v>4.9497474683058327</v>
      </c>
      <c r="R160" cm="1">
        <f t="array" ref="R160">MEDIAN(IF(Table3[director_name]=N160,Table3[imdb_score]))</f>
        <v>7.5</v>
      </c>
    </row>
    <row r="161" spans="1:18" x14ac:dyDescent="0.3">
      <c r="A161" t="s">
        <v>633</v>
      </c>
      <c r="B161">
        <v>283</v>
      </c>
      <c r="C161">
        <v>115</v>
      </c>
      <c r="D161">
        <v>261437578</v>
      </c>
      <c r="E161" t="s">
        <v>634</v>
      </c>
      <c r="F161" t="s">
        <v>636</v>
      </c>
      <c r="G161">
        <v>479166</v>
      </c>
      <c r="H161">
        <v>815</v>
      </c>
      <c r="I161" t="s">
        <v>29</v>
      </c>
      <c r="J161">
        <v>92000000</v>
      </c>
      <c r="K161">
        <v>8</v>
      </c>
      <c r="N161" t="s">
        <v>115</v>
      </c>
      <c r="O161" cm="1">
        <f t="array" ref="O161">SUM(IF(Table3[director_name]=N161,Table3[duration]))</f>
        <v>2403</v>
      </c>
      <c r="P161" cm="1">
        <f t="array" ref="P161">MEDIAN(IF(Table3[director_name]=N161,Table3[duration]))</f>
        <v>138.5</v>
      </c>
      <c r="Q161" cm="1">
        <f t="array" ref="Q161">STDEV(IF(Table3[director_name]=N161,Table3[duration]))</f>
        <v>36.074402281950562</v>
      </c>
      <c r="R161" cm="1">
        <f t="array" ref="R161">MEDIAN(IF(Table3[director_name]=N161,Table3[imdb_score]))</f>
        <v>7.5</v>
      </c>
    </row>
    <row r="162" spans="1:18" x14ac:dyDescent="0.3">
      <c r="A162" t="s">
        <v>638</v>
      </c>
      <c r="B162">
        <v>92</v>
      </c>
      <c r="C162">
        <v>236</v>
      </c>
      <c r="D162">
        <v>184208848</v>
      </c>
      <c r="E162" t="s">
        <v>639</v>
      </c>
      <c r="F162" t="s">
        <v>641</v>
      </c>
      <c r="G162">
        <v>186485</v>
      </c>
      <c r="H162">
        <v>382</v>
      </c>
      <c r="I162" t="s">
        <v>29</v>
      </c>
      <c r="J162">
        <v>22000000</v>
      </c>
      <c r="K162">
        <v>8</v>
      </c>
      <c r="N162" t="s">
        <v>1130</v>
      </c>
      <c r="O162" cm="1">
        <f t="array" ref="O162">SUM(IF(Table3[director_name]=N162,Table3[duration]))</f>
        <v>401</v>
      </c>
      <c r="P162" cm="1">
        <f t="array" ref="P162">MEDIAN(IF(Table3[director_name]=N162,Table3[duration]))</f>
        <v>138</v>
      </c>
      <c r="Q162" cm="1">
        <f t="array" ref="Q162">STDEV(IF(Table3[director_name]=N162,Table3[duration]))</f>
        <v>21.825062046494441</v>
      </c>
      <c r="R162" cm="1">
        <f t="array" ref="R162">MEDIAN(IF(Table3[director_name]=N162,Table3[imdb_score]))</f>
        <v>7.5</v>
      </c>
    </row>
    <row r="163" spans="1:18" x14ac:dyDescent="0.3">
      <c r="A163" t="s">
        <v>643</v>
      </c>
      <c r="B163">
        <v>119</v>
      </c>
      <c r="C163">
        <v>174</v>
      </c>
      <c r="D163">
        <v>163214286</v>
      </c>
      <c r="E163" t="s">
        <v>644</v>
      </c>
      <c r="F163" t="s">
        <v>646</v>
      </c>
      <c r="G163">
        <v>148172</v>
      </c>
      <c r="H163">
        <v>406</v>
      </c>
      <c r="I163" t="s">
        <v>29</v>
      </c>
      <c r="J163">
        <v>8200000</v>
      </c>
      <c r="K163">
        <v>8</v>
      </c>
      <c r="N163" t="s">
        <v>97</v>
      </c>
      <c r="O163" cm="1">
        <f t="array" ref="O163">SUM(IF(Table3[director_name]=N163,Table3[duration]))</f>
        <v>655</v>
      </c>
      <c r="P163" cm="1">
        <f t="array" ref="P163">MEDIAN(IF(Table3[director_name]=N163,Table3[duration]))</f>
        <v>136</v>
      </c>
      <c r="Q163" cm="1">
        <f t="array" ref="Q163">STDEV(IF(Table3[director_name]=N163,Table3[duration]))</f>
        <v>12.489995996796797</v>
      </c>
      <c r="R163" cm="1">
        <f t="array" ref="R163">MEDIAN(IF(Table3[director_name]=N163,Table3[imdb_score]))</f>
        <v>7.5</v>
      </c>
    </row>
    <row r="164" spans="1:18" x14ac:dyDescent="0.3">
      <c r="A164" t="s">
        <v>648</v>
      </c>
      <c r="B164">
        <v>100</v>
      </c>
      <c r="C164">
        <v>133</v>
      </c>
      <c r="D164">
        <v>172825435</v>
      </c>
      <c r="E164" t="s">
        <v>92</v>
      </c>
      <c r="F164" t="s">
        <v>650</v>
      </c>
      <c r="G164">
        <v>383784</v>
      </c>
      <c r="H164">
        <v>331</v>
      </c>
      <c r="I164" t="s">
        <v>29</v>
      </c>
      <c r="J164">
        <v>25000000</v>
      </c>
      <c r="K164">
        <v>8</v>
      </c>
      <c r="N164" t="s">
        <v>428</v>
      </c>
      <c r="O164" cm="1">
        <f t="array" ref="O164">SUM(IF(Table3[director_name]=N164,Table3[duration]))</f>
        <v>272</v>
      </c>
      <c r="P164" cm="1">
        <f t="array" ref="P164">MEDIAN(IF(Table3[director_name]=N164,Table3[duration]))</f>
        <v>136</v>
      </c>
      <c r="Q164" cm="1">
        <f t="array" ref="Q164">STDEV(IF(Table3[director_name]=N164,Table3[duration]))</f>
        <v>16.970562748477139</v>
      </c>
      <c r="R164" cm="1">
        <f t="array" ref="R164">MEDIAN(IF(Table3[director_name]=N164,Table3[imdb_score]))</f>
        <v>7.5</v>
      </c>
    </row>
    <row r="165" spans="1:18" x14ac:dyDescent="0.3">
      <c r="A165" t="s">
        <v>420</v>
      </c>
      <c r="B165">
        <v>418</v>
      </c>
      <c r="C165">
        <v>120</v>
      </c>
      <c r="D165">
        <v>141319195</v>
      </c>
      <c r="E165" t="s">
        <v>588</v>
      </c>
      <c r="F165" t="s">
        <v>653</v>
      </c>
      <c r="G165">
        <v>641997</v>
      </c>
      <c r="H165">
        <v>1017</v>
      </c>
      <c r="I165" t="s">
        <v>29</v>
      </c>
      <c r="J165">
        <v>15000000</v>
      </c>
      <c r="K165">
        <v>8</v>
      </c>
      <c r="N165" t="s">
        <v>949</v>
      </c>
      <c r="O165" cm="1">
        <f t="array" ref="O165">SUM(IF(Table3[director_name]=N165,Table3[duration]))</f>
        <v>518</v>
      </c>
      <c r="P165" cm="1">
        <f t="array" ref="P165">MEDIAN(IF(Table3[director_name]=N165,Table3[duration]))</f>
        <v>132.5</v>
      </c>
      <c r="Q165" cm="1">
        <f t="array" ref="Q165">STDEV(IF(Table3[director_name]=N165,Table3[duration]))</f>
        <v>39.145029484384516</v>
      </c>
      <c r="R165" cm="1">
        <f t="array" ref="R165">MEDIAN(IF(Table3[director_name]=N165,Table3[imdb_score]))</f>
        <v>7.5</v>
      </c>
    </row>
    <row r="166" spans="1:18" x14ac:dyDescent="0.3">
      <c r="A166" t="s">
        <v>409</v>
      </c>
      <c r="B166">
        <v>479</v>
      </c>
      <c r="C166">
        <v>118</v>
      </c>
      <c r="D166">
        <v>138795342</v>
      </c>
      <c r="E166" t="s">
        <v>655</v>
      </c>
      <c r="F166" t="s">
        <v>657</v>
      </c>
      <c r="G166">
        <v>503631</v>
      </c>
      <c r="H166">
        <v>636</v>
      </c>
      <c r="I166" t="s">
        <v>29</v>
      </c>
      <c r="J166">
        <v>15000000</v>
      </c>
      <c r="K166">
        <v>8</v>
      </c>
      <c r="N166" t="s">
        <v>119</v>
      </c>
      <c r="O166" cm="1">
        <f t="array" ref="O166">SUM(IF(Table3[director_name]=N166,Table3[duration]))</f>
        <v>385</v>
      </c>
      <c r="P166" cm="1">
        <f t="array" ref="P166">MEDIAN(IF(Table3[director_name]=N166,Table3[duration]))</f>
        <v>129</v>
      </c>
      <c r="Q166" cm="1">
        <f t="array" ref="Q166">STDEV(IF(Table3[director_name]=N166,Table3[duration]))</f>
        <v>7.0237691685684922</v>
      </c>
      <c r="R166" cm="1">
        <f t="array" ref="R166">MEDIAN(IF(Table3[director_name]=N166,Table3[imdb_score]))</f>
        <v>7.5</v>
      </c>
    </row>
    <row r="167" spans="1:18" x14ac:dyDescent="0.3">
      <c r="A167" t="s">
        <v>59</v>
      </c>
      <c r="B167">
        <v>194</v>
      </c>
      <c r="C167">
        <v>141</v>
      </c>
      <c r="D167">
        <v>164435221</v>
      </c>
      <c r="E167" t="s">
        <v>116</v>
      </c>
      <c r="F167" t="s">
        <v>659</v>
      </c>
      <c r="G167">
        <v>525801</v>
      </c>
      <c r="H167">
        <v>667</v>
      </c>
      <c r="I167" t="s">
        <v>29</v>
      </c>
      <c r="J167">
        <v>52000000</v>
      </c>
      <c r="K167">
        <v>8</v>
      </c>
      <c r="N167" t="s">
        <v>749</v>
      </c>
      <c r="O167" cm="1">
        <f t="array" ref="O167">SUM(IF(Table3[director_name]=N167,Table3[duration]))</f>
        <v>128</v>
      </c>
      <c r="P167" cm="1">
        <f t="array" ref="P167">MEDIAN(IF(Table3[director_name]=N167,Table3[duration]))</f>
        <v>128</v>
      </c>
      <c r="Q167" t="e" cm="1">
        <f t="array" ref="Q167">STDEV(IF(Table3[director_name]=N167,Table3[duration]))</f>
        <v>#DIV/0!</v>
      </c>
      <c r="R167" cm="1">
        <f t="array" ref="R167">MEDIAN(IF(Table3[director_name]=N167,Table3[imdb_score]))</f>
        <v>7.5</v>
      </c>
    </row>
    <row r="168" spans="1:18" x14ac:dyDescent="0.3">
      <c r="A168" t="s">
        <v>661</v>
      </c>
      <c r="B168">
        <v>518</v>
      </c>
      <c r="C168">
        <v>127</v>
      </c>
      <c r="D168">
        <v>257704099</v>
      </c>
      <c r="E168" t="s">
        <v>248</v>
      </c>
      <c r="F168" t="s">
        <v>662</v>
      </c>
      <c r="G168">
        <v>504419</v>
      </c>
      <c r="H168">
        <v>1559</v>
      </c>
      <c r="I168" t="s">
        <v>29</v>
      </c>
      <c r="J168">
        <v>150000000</v>
      </c>
      <c r="K168">
        <v>8</v>
      </c>
      <c r="N168" t="s">
        <v>77</v>
      </c>
      <c r="O168" cm="1">
        <f t="array" ref="O168">SUM(IF(Table3[director_name]=N168,Table3[duration]))</f>
        <v>248</v>
      </c>
      <c r="P168" cm="1">
        <f t="array" ref="P168">MEDIAN(IF(Table3[director_name]=N168,Table3[duration]))</f>
        <v>124</v>
      </c>
      <c r="Q168" cm="1">
        <f t="array" ref="Q168">STDEV(IF(Table3[director_name]=N168,Table3[duration]))</f>
        <v>4.2426406871192848</v>
      </c>
      <c r="R168" cm="1">
        <f t="array" ref="R168">MEDIAN(IF(Table3[director_name]=N168,Table3[imdb_score]))</f>
        <v>7.5</v>
      </c>
    </row>
    <row r="169" spans="1:18" x14ac:dyDescent="0.3">
      <c r="A169" t="s">
        <v>664</v>
      </c>
      <c r="B169">
        <v>201</v>
      </c>
      <c r="C169">
        <v>117</v>
      </c>
      <c r="D169">
        <v>162586036</v>
      </c>
      <c r="E169" t="s">
        <v>393</v>
      </c>
      <c r="F169" t="s">
        <v>666</v>
      </c>
      <c r="G169">
        <v>338383</v>
      </c>
      <c r="H169">
        <v>611</v>
      </c>
      <c r="I169" t="s">
        <v>29</v>
      </c>
      <c r="J169">
        <v>55000000</v>
      </c>
      <c r="K169">
        <v>8</v>
      </c>
      <c r="N169" t="s">
        <v>757</v>
      </c>
      <c r="O169" cm="1">
        <f t="array" ref="O169">SUM(IF(Table3[director_name]=N169,Table3[duration]))</f>
        <v>124</v>
      </c>
      <c r="P169" cm="1">
        <f t="array" ref="P169">MEDIAN(IF(Table3[director_name]=N169,Table3[duration]))</f>
        <v>124</v>
      </c>
      <c r="Q169" t="e" cm="1">
        <f t="array" ref="Q169">STDEV(IF(Table3[director_name]=N169,Table3[duration]))</f>
        <v>#DIV/0!</v>
      </c>
      <c r="R169" cm="1">
        <f t="array" ref="R169">MEDIAN(IF(Table3[director_name]=N169,Table3[imdb_score]))</f>
        <v>7.5</v>
      </c>
    </row>
    <row r="170" spans="1:18" x14ac:dyDescent="0.3">
      <c r="A170" t="s">
        <v>194</v>
      </c>
      <c r="B170">
        <v>89</v>
      </c>
      <c r="C170">
        <v>200</v>
      </c>
      <c r="D170">
        <v>111722000</v>
      </c>
      <c r="E170" t="s">
        <v>555</v>
      </c>
      <c r="F170" t="s">
        <v>669</v>
      </c>
      <c r="G170">
        <v>55816</v>
      </c>
      <c r="H170">
        <v>255</v>
      </c>
      <c r="I170" t="s">
        <v>29</v>
      </c>
      <c r="J170">
        <v>11000000</v>
      </c>
      <c r="K170">
        <v>8</v>
      </c>
      <c r="N170" t="s">
        <v>245</v>
      </c>
      <c r="O170" cm="1">
        <f t="array" ref="O170">SUM(IF(Table3[director_name]=N170,Table3[duration]))</f>
        <v>1015</v>
      </c>
      <c r="P170" cm="1">
        <f t="array" ref="P170">MEDIAN(IF(Table3[director_name]=N170,Table3[duration]))</f>
        <v>123.5</v>
      </c>
      <c r="Q170" cm="1">
        <f t="array" ref="Q170">STDEV(IF(Table3[director_name]=N170,Table3[duration]))</f>
        <v>16.847530552406951</v>
      </c>
      <c r="R170" cm="1">
        <f t="array" ref="R170">MEDIAN(IF(Table3[director_name]=N170,Table3[imdb_score]))</f>
        <v>7.5</v>
      </c>
    </row>
    <row r="171" spans="1:18" x14ac:dyDescent="0.3">
      <c r="A171" t="s">
        <v>274</v>
      </c>
      <c r="B171">
        <v>669</v>
      </c>
      <c r="C171">
        <v>108</v>
      </c>
      <c r="D171">
        <v>106952327</v>
      </c>
      <c r="E171" t="s">
        <v>224</v>
      </c>
      <c r="F171" t="s">
        <v>670</v>
      </c>
      <c r="G171">
        <v>551363</v>
      </c>
      <c r="H171">
        <v>1140</v>
      </c>
      <c r="I171" t="s">
        <v>29</v>
      </c>
      <c r="J171">
        <v>13000000</v>
      </c>
      <c r="K171">
        <v>8</v>
      </c>
      <c r="N171" t="s">
        <v>763</v>
      </c>
      <c r="O171" cm="1">
        <f t="array" ref="O171">SUM(IF(Table3[director_name]=N171,Table3[duration]))</f>
        <v>243</v>
      </c>
      <c r="P171" cm="1">
        <f t="array" ref="P171">MEDIAN(IF(Table3[director_name]=N171,Table3[duration]))</f>
        <v>121.5</v>
      </c>
      <c r="Q171" cm="1">
        <f t="array" ref="Q171">STDEV(IF(Table3[director_name]=N171,Table3[duration]))</f>
        <v>16.263455967290593</v>
      </c>
      <c r="R171" cm="1">
        <f t="array" ref="R171">MEDIAN(IF(Table3[director_name]=N171,Table3[imdb_score]))</f>
        <v>7.5</v>
      </c>
    </row>
    <row r="172" spans="1:18" x14ac:dyDescent="0.3">
      <c r="A172" t="s">
        <v>671</v>
      </c>
      <c r="B172">
        <v>472</v>
      </c>
      <c r="C172">
        <v>112</v>
      </c>
      <c r="D172">
        <v>115646235</v>
      </c>
      <c r="E172" t="s">
        <v>672</v>
      </c>
      <c r="F172" t="s">
        <v>674</v>
      </c>
      <c r="G172">
        <v>531737</v>
      </c>
      <c r="H172">
        <v>1262</v>
      </c>
      <c r="I172" t="s">
        <v>29</v>
      </c>
      <c r="J172">
        <v>30000000</v>
      </c>
      <c r="K172">
        <v>8</v>
      </c>
      <c r="N172" t="s">
        <v>337</v>
      </c>
      <c r="O172" cm="1">
        <f t="array" ref="O172">SUM(IF(Table3[director_name]=N172,Table3[duration]))</f>
        <v>800</v>
      </c>
      <c r="P172" cm="1">
        <f t="array" ref="P172">MEDIAN(IF(Table3[director_name]=N172,Table3[duration]))</f>
        <v>116</v>
      </c>
      <c r="Q172" cm="1">
        <f t="array" ref="Q172">STDEV(IF(Table3[director_name]=N172,Table3[duration]))</f>
        <v>14.056010407346301</v>
      </c>
      <c r="R172" cm="1">
        <f t="array" ref="R172">MEDIAN(IF(Table3[director_name]=N172,Table3[imdb_score]))</f>
        <v>7.5</v>
      </c>
    </row>
    <row r="173" spans="1:18" x14ac:dyDescent="0.3">
      <c r="A173" t="s">
        <v>561</v>
      </c>
      <c r="B173">
        <v>129</v>
      </c>
      <c r="C173">
        <v>106</v>
      </c>
      <c r="D173">
        <v>86300000</v>
      </c>
      <c r="E173" t="s">
        <v>676</v>
      </c>
      <c r="F173" t="s">
        <v>678</v>
      </c>
      <c r="G173">
        <v>112671</v>
      </c>
      <c r="H173">
        <v>315</v>
      </c>
      <c r="I173" t="s">
        <v>29</v>
      </c>
      <c r="J173">
        <v>2800000</v>
      </c>
      <c r="K173">
        <v>8</v>
      </c>
      <c r="N173" t="s">
        <v>768</v>
      </c>
      <c r="O173" cm="1">
        <f t="array" ref="O173">SUM(IF(Table3[director_name]=N173,Table3[duration]))</f>
        <v>114</v>
      </c>
      <c r="P173" cm="1">
        <f t="array" ref="P173">MEDIAN(IF(Table3[director_name]=N173,Table3[duration]))</f>
        <v>114</v>
      </c>
      <c r="Q173" t="e" cm="1">
        <f t="array" ref="Q173">STDEV(IF(Table3[director_name]=N173,Table3[duration]))</f>
        <v>#DIV/0!</v>
      </c>
      <c r="R173" cm="1">
        <f t="array" ref="R173">MEDIAN(IF(Table3[director_name]=N173,Table3[imdb_score]))</f>
        <v>7.5</v>
      </c>
    </row>
    <row r="174" spans="1:18" x14ac:dyDescent="0.3">
      <c r="A174" t="s">
        <v>415</v>
      </c>
      <c r="B174">
        <v>96</v>
      </c>
      <c r="C174">
        <v>128</v>
      </c>
      <c r="D174">
        <v>95860116</v>
      </c>
      <c r="E174" t="s">
        <v>73</v>
      </c>
      <c r="F174" t="s">
        <v>679</v>
      </c>
      <c r="G174">
        <v>277451</v>
      </c>
      <c r="H174">
        <v>491</v>
      </c>
      <c r="I174" t="s">
        <v>29</v>
      </c>
      <c r="J174">
        <v>16400000</v>
      </c>
      <c r="K174">
        <v>8</v>
      </c>
      <c r="N174" t="s">
        <v>616</v>
      </c>
      <c r="O174" cm="1">
        <f t="array" ref="O174">SUM(IF(Table3[director_name]=N174,Table3[duration]))</f>
        <v>227</v>
      </c>
      <c r="P174" cm="1">
        <f t="array" ref="P174">MEDIAN(IF(Table3[director_name]=N174,Table3[duration]))</f>
        <v>113.5</v>
      </c>
      <c r="Q174" cm="1">
        <f t="array" ref="Q174">STDEV(IF(Table3[director_name]=N174,Table3[duration]))</f>
        <v>14.849242404917497</v>
      </c>
      <c r="R174" cm="1">
        <f t="array" ref="R174">MEDIAN(IF(Table3[director_name]=N174,Table3[imdb_score]))</f>
        <v>7.5</v>
      </c>
    </row>
    <row r="175" spans="1:18" x14ac:dyDescent="0.3">
      <c r="A175" t="s">
        <v>67</v>
      </c>
      <c r="B175">
        <v>229</v>
      </c>
      <c r="C175">
        <v>138</v>
      </c>
      <c r="D175">
        <v>90135191</v>
      </c>
      <c r="E175" t="s">
        <v>140</v>
      </c>
      <c r="F175" t="s">
        <v>681</v>
      </c>
      <c r="G175">
        <v>338415</v>
      </c>
      <c r="H175">
        <v>935</v>
      </c>
      <c r="I175" t="s">
        <v>29</v>
      </c>
      <c r="J175">
        <v>25000000</v>
      </c>
      <c r="K175">
        <v>8</v>
      </c>
      <c r="N175" t="s">
        <v>773</v>
      </c>
      <c r="O175" cm="1">
        <f t="array" ref="O175">SUM(IF(Table3[director_name]=N175,Table3[duration]))</f>
        <v>112</v>
      </c>
      <c r="P175" cm="1">
        <f t="array" ref="P175">MEDIAN(IF(Table3[director_name]=N175,Table3[duration]))</f>
        <v>112</v>
      </c>
      <c r="Q175" t="e" cm="1">
        <f t="array" ref="Q175">STDEV(IF(Table3[director_name]=N175,Table3[duration]))</f>
        <v>#DIV/0!</v>
      </c>
      <c r="R175" cm="1">
        <f t="array" ref="R175">MEDIAN(IF(Table3[director_name]=N175,Table3[imdb_score]))</f>
        <v>7.5</v>
      </c>
    </row>
    <row r="176" spans="1:18" x14ac:dyDescent="0.3">
      <c r="A176" t="s">
        <v>633</v>
      </c>
      <c r="B176">
        <v>318</v>
      </c>
      <c r="C176">
        <v>111</v>
      </c>
      <c r="D176">
        <v>206435493</v>
      </c>
      <c r="E176" t="s">
        <v>682</v>
      </c>
      <c r="F176" t="s">
        <v>684</v>
      </c>
      <c r="G176">
        <v>473887</v>
      </c>
      <c r="H176">
        <v>626</v>
      </c>
      <c r="I176" t="s">
        <v>29</v>
      </c>
      <c r="J176">
        <v>150000000</v>
      </c>
      <c r="K176">
        <v>8</v>
      </c>
      <c r="N176" t="s">
        <v>779</v>
      </c>
      <c r="O176" cm="1">
        <f t="array" ref="O176">SUM(IF(Table3[director_name]=N176,Table3[duration]))</f>
        <v>111</v>
      </c>
      <c r="P176" cm="1">
        <f t="array" ref="P176">MEDIAN(IF(Table3[director_name]=N176,Table3[duration]))</f>
        <v>111</v>
      </c>
      <c r="Q176" t="e" cm="1">
        <f t="array" ref="Q176">STDEV(IF(Table3[director_name]=N176,Table3[duration]))</f>
        <v>#DIV/0!</v>
      </c>
      <c r="R176" cm="1">
        <f t="array" ref="R176">MEDIAN(IF(Table3[director_name]=N176,Table3[imdb_score]))</f>
        <v>7.5</v>
      </c>
    </row>
    <row r="177" spans="1:18" x14ac:dyDescent="0.3">
      <c r="A177" t="s">
        <v>686</v>
      </c>
      <c r="B177">
        <v>66</v>
      </c>
      <c r="C177">
        <v>181</v>
      </c>
      <c r="D177">
        <v>50000000</v>
      </c>
      <c r="E177" t="s">
        <v>687</v>
      </c>
      <c r="F177" t="s">
        <v>689</v>
      </c>
      <c r="G177">
        <v>29839</v>
      </c>
      <c r="H177">
        <v>150</v>
      </c>
      <c r="I177" t="s">
        <v>29</v>
      </c>
      <c r="J177">
        <v>9000000</v>
      </c>
      <c r="K177">
        <v>8</v>
      </c>
      <c r="N177" t="s">
        <v>776</v>
      </c>
      <c r="O177" cm="1">
        <f t="array" ref="O177">SUM(IF(Table3[director_name]=N177,Table3[duration]))</f>
        <v>111</v>
      </c>
      <c r="P177" cm="1">
        <f t="array" ref="P177">MEDIAN(IF(Table3[director_name]=N177,Table3[duration]))</f>
        <v>111</v>
      </c>
      <c r="Q177" t="e" cm="1">
        <f t="array" ref="Q177">STDEV(IF(Table3[director_name]=N177,Table3[duration]))</f>
        <v>#DIV/0!</v>
      </c>
      <c r="R177" cm="1">
        <f t="array" ref="R177">MEDIAN(IF(Table3[director_name]=N177,Table3[imdb_score]))</f>
        <v>7.5</v>
      </c>
    </row>
    <row r="178" spans="1:18" x14ac:dyDescent="0.3">
      <c r="A178" t="s">
        <v>54</v>
      </c>
      <c r="B178">
        <v>304</v>
      </c>
      <c r="C178">
        <v>137</v>
      </c>
      <c r="D178">
        <v>66207920</v>
      </c>
      <c r="E178" t="s">
        <v>39</v>
      </c>
      <c r="F178" t="s">
        <v>691</v>
      </c>
      <c r="G178">
        <v>512749</v>
      </c>
      <c r="H178">
        <v>935</v>
      </c>
      <c r="I178" t="s">
        <v>29</v>
      </c>
      <c r="J178">
        <v>30000000</v>
      </c>
      <c r="K178">
        <v>8</v>
      </c>
      <c r="N178" t="s">
        <v>783</v>
      </c>
      <c r="O178" cm="1">
        <f t="array" ref="O178">SUM(IF(Table3[director_name]=N178,Table3[duration]))</f>
        <v>212</v>
      </c>
      <c r="P178" cm="1">
        <f t="array" ref="P178">MEDIAN(IF(Table3[director_name]=N178,Table3[duration]))</f>
        <v>106</v>
      </c>
      <c r="Q178" cm="1">
        <f t="array" ref="Q178">STDEV(IF(Table3[director_name]=N178,Table3[duration]))</f>
        <v>0</v>
      </c>
      <c r="R178" cm="1">
        <f t="array" ref="R178">MEDIAN(IF(Table3[director_name]=N178,Table3[imdb_score]))</f>
        <v>7.5</v>
      </c>
    </row>
    <row r="179" spans="1:18" x14ac:dyDescent="0.3">
      <c r="A179" t="s">
        <v>149</v>
      </c>
      <c r="B179">
        <v>539</v>
      </c>
      <c r="C179">
        <v>149</v>
      </c>
      <c r="D179">
        <v>233914986</v>
      </c>
      <c r="E179" t="s">
        <v>693</v>
      </c>
      <c r="F179" t="s">
        <v>695</v>
      </c>
      <c r="G179">
        <v>514125</v>
      </c>
      <c r="H179">
        <v>752</v>
      </c>
      <c r="I179" t="s">
        <v>29</v>
      </c>
      <c r="J179">
        <v>200000000</v>
      </c>
      <c r="K179">
        <v>8</v>
      </c>
      <c r="N179" t="s">
        <v>786</v>
      </c>
      <c r="O179" cm="1">
        <f t="array" ref="O179">SUM(IF(Table3[director_name]=N179,Table3[duration]))</f>
        <v>104</v>
      </c>
      <c r="P179" cm="1">
        <f t="array" ref="P179">MEDIAN(IF(Table3[director_name]=N179,Table3[duration]))</f>
        <v>104</v>
      </c>
      <c r="Q179" t="e" cm="1">
        <f t="array" ref="Q179">STDEV(IF(Table3[director_name]=N179,Table3[duration]))</f>
        <v>#DIV/0!</v>
      </c>
      <c r="R179" cm="1">
        <f t="array" ref="R179">MEDIAN(IF(Table3[director_name]=N179,Table3[imdb_score]))</f>
        <v>7.5</v>
      </c>
    </row>
    <row r="180" spans="1:18" x14ac:dyDescent="0.3">
      <c r="A180" t="s">
        <v>493</v>
      </c>
      <c r="B180">
        <v>125</v>
      </c>
      <c r="C180">
        <v>206</v>
      </c>
      <c r="D180">
        <v>70405498</v>
      </c>
      <c r="E180" t="s">
        <v>696</v>
      </c>
      <c r="F180" t="s">
        <v>698</v>
      </c>
      <c r="G180">
        <v>113472</v>
      </c>
      <c r="H180">
        <v>442</v>
      </c>
      <c r="I180" t="s">
        <v>29</v>
      </c>
      <c r="J180">
        <v>40000000</v>
      </c>
      <c r="K180">
        <v>8</v>
      </c>
      <c r="N180" t="s">
        <v>790</v>
      </c>
      <c r="O180" cm="1">
        <f t="array" ref="O180">SUM(IF(Table3[director_name]=N180,Table3[duration]))</f>
        <v>101</v>
      </c>
      <c r="P180" cm="1">
        <f t="array" ref="P180">MEDIAN(IF(Table3[director_name]=N180,Table3[duration]))</f>
        <v>101</v>
      </c>
      <c r="Q180" t="e" cm="1">
        <f t="array" ref="Q180">STDEV(IF(Table3[director_name]=N180,Table3[duration]))</f>
        <v>#DIV/0!</v>
      </c>
      <c r="R180" cm="1">
        <f t="array" ref="R180">MEDIAN(IF(Table3[director_name]=N180,Table3[imdb_score]))</f>
        <v>7.5</v>
      </c>
    </row>
    <row r="181" spans="1:18" x14ac:dyDescent="0.3">
      <c r="A181" t="s">
        <v>204</v>
      </c>
      <c r="B181">
        <v>576</v>
      </c>
      <c r="C181">
        <v>100</v>
      </c>
      <c r="D181">
        <v>44667095</v>
      </c>
      <c r="E181" t="s">
        <v>699</v>
      </c>
      <c r="F181" t="s">
        <v>701</v>
      </c>
      <c r="G181">
        <v>190030</v>
      </c>
      <c r="H181">
        <v>583</v>
      </c>
      <c r="I181" t="s">
        <v>29</v>
      </c>
      <c r="J181">
        <v>15000000</v>
      </c>
      <c r="K181">
        <v>8</v>
      </c>
      <c r="N181" t="s">
        <v>793</v>
      </c>
      <c r="O181" cm="1">
        <f t="array" ref="O181">SUM(IF(Table3[director_name]=N181,Table3[duration]))</f>
        <v>98</v>
      </c>
      <c r="P181" cm="1">
        <f t="array" ref="P181">MEDIAN(IF(Table3[director_name]=N181,Table3[duration]))</f>
        <v>98</v>
      </c>
      <c r="Q181" t="e" cm="1">
        <f t="array" ref="Q181">STDEV(IF(Table3[director_name]=N181,Table3[duration]))</f>
        <v>#DIV/0!</v>
      </c>
      <c r="R181" cm="1">
        <f t="array" ref="R181">MEDIAN(IF(Table3[director_name]=N181,Table3[imdb_score]))</f>
        <v>7.5</v>
      </c>
    </row>
    <row r="182" spans="1:18" x14ac:dyDescent="0.3">
      <c r="A182" t="s">
        <v>702</v>
      </c>
      <c r="B182">
        <v>104</v>
      </c>
      <c r="C182">
        <v>148</v>
      </c>
      <c r="D182">
        <v>24475416</v>
      </c>
      <c r="E182" t="s">
        <v>92</v>
      </c>
      <c r="F182" t="s">
        <v>704</v>
      </c>
      <c r="G182">
        <v>72443</v>
      </c>
      <c r="H182">
        <v>309</v>
      </c>
      <c r="I182" t="s">
        <v>29</v>
      </c>
      <c r="J182">
        <v>890000</v>
      </c>
      <c r="K182">
        <v>8</v>
      </c>
      <c r="N182" t="s">
        <v>692</v>
      </c>
      <c r="O182" cm="1">
        <f t="array" ref="O182">SUM(IF(Table3[director_name]=N182,Table3[duration]))</f>
        <v>313</v>
      </c>
      <c r="P182" cm="1">
        <f t="array" ref="P182">MEDIAN(IF(Table3[director_name]=N182,Table3[duration]))</f>
        <v>97</v>
      </c>
      <c r="Q182" cm="1">
        <f t="array" ref="Q182">STDEV(IF(Table3[director_name]=N182,Table3[duration]))</f>
        <v>16.289055630494175</v>
      </c>
      <c r="R182" cm="1">
        <f t="array" ref="R182">MEDIAN(IF(Table3[director_name]=N182,Table3[imdb_score]))</f>
        <v>7.5</v>
      </c>
    </row>
    <row r="183" spans="1:18" x14ac:dyDescent="0.3">
      <c r="A183" t="s">
        <v>706</v>
      </c>
      <c r="B183">
        <v>471</v>
      </c>
      <c r="C183">
        <v>117</v>
      </c>
      <c r="D183">
        <v>27296514</v>
      </c>
      <c r="E183" t="s">
        <v>393</v>
      </c>
      <c r="F183" t="s">
        <v>707</v>
      </c>
      <c r="G183">
        <v>326494</v>
      </c>
      <c r="H183">
        <v>340</v>
      </c>
      <c r="I183" t="s">
        <v>29</v>
      </c>
      <c r="J183">
        <v>5000000</v>
      </c>
      <c r="K183">
        <v>8</v>
      </c>
      <c r="N183" t="s">
        <v>797</v>
      </c>
      <c r="O183" cm="1">
        <f t="array" ref="O183">SUM(IF(Table3[director_name]=N183,Table3[duration]))</f>
        <v>90</v>
      </c>
      <c r="P183" cm="1">
        <f t="array" ref="P183">MEDIAN(IF(Table3[director_name]=N183,Table3[duration]))</f>
        <v>90</v>
      </c>
      <c r="Q183" t="e" cm="1">
        <f t="array" ref="Q183">STDEV(IF(Table3[director_name]=N183,Table3[duration]))</f>
        <v>#DIV/0!</v>
      </c>
      <c r="R183" cm="1">
        <f t="array" ref="R183">MEDIAN(IF(Table3[director_name]=N183,Table3[imdb_score]))</f>
        <v>7.5</v>
      </c>
    </row>
    <row r="184" spans="1:18" x14ac:dyDescent="0.3">
      <c r="A184" t="s">
        <v>587</v>
      </c>
      <c r="B184">
        <v>548</v>
      </c>
      <c r="C184">
        <v>165</v>
      </c>
      <c r="D184">
        <v>25359200</v>
      </c>
      <c r="E184" t="s">
        <v>92</v>
      </c>
      <c r="F184" t="s">
        <v>709</v>
      </c>
      <c r="G184">
        <v>266020</v>
      </c>
      <c r="H184">
        <v>836</v>
      </c>
      <c r="I184" t="s">
        <v>29</v>
      </c>
      <c r="J184">
        <v>4000000</v>
      </c>
      <c r="K184">
        <v>8</v>
      </c>
      <c r="N184" t="s">
        <v>801</v>
      </c>
      <c r="O184" cm="1">
        <f t="array" ref="O184">SUM(IF(Table3[director_name]=N184,Table3[duration]))</f>
        <v>88</v>
      </c>
      <c r="P184" cm="1">
        <f t="array" ref="P184">MEDIAN(IF(Table3[director_name]=N184,Table3[duration]))</f>
        <v>88</v>
      </c>
      <c r="Q184" t="e" cm="1">
        <f t="array" ref="Q184">STDEV(IF(Table3[director_name]=N184,Table3[duration]))</f>
        <v>#DIV/0!</v>
      </c>
      <c r="R184" cm="1">
        <f t="array" ref="R184">MEDIAN(IF(Table3[director_name]=N184,Table3[imdb_score]))</f>
        <v>7.5</v>
      </c>
    </row>
    <row r="185" spans="1:18" x14ac:dyDescent="0.3">
      <c r="A185" t="s">
        <v>391</v>
      </c>
      <c r="B185">
        <v>215</v>
      </c>
      <c r="C185">
        <v>120</v>
      </c>
      <c r="D185">
        <v>21244913</v>
      </c>
      <c r="E185" t="s">
        <v>711</v>
      </c>
      <c r="F185" t="s">
        <v>712</v>
      </c>
      <c r="G185">
        <v>123090</v>
      </c>
      <c r="H185">
        <v>888</v>
      </c>
      <c r="I185" t="s">
        <v>29</v>
      </c>
      <c r="J185">
        <v>4000000</v>
      </c>
      <c r="K185">
        <v>8</v>
      </c>
      <c r="N185" t="s">
        <v>806</v>
      </c>
      <c r="O185" cm="1">
        <f t="array" ref="O185">SUM(IF(Table3[director_name]=N185,Table3[duration]))</f>
        <v>88</v>
      </c>
      <c r="P185" cm="1">
        <f t="array" ref="P185">MEDIAN(IF(Table3[director_name]=N185,Table3[duration]))</f>
        <v>88</v>
      </c>
      <c r="Q185" t="e" cm="1">
        <f t="array" ref="Q185">STDEV(IF(Table3[director_name]=N185,Table3[duration]))</f>
        <v>#DIV/0!</v>
      </c>
      <c r="R185" cm="1">
        <f t="array" ref="R185">MEDIAN(IF(Table3[director_name]=N185,Table3[imdb_score]))</f>
        <v>7.5</v>
      </c>
    </row>
    <row r="186" spans="1:18" x14ac:dyDescent="0.3">
      <c r="A186" t="s">
        <v>714</v>
      </c>
      <c r="B186">
        <v>400</v>
      </c>
      <c r="C186">
        <v>144</v>
      </c>
      <c r="D186">
        <v>167007184</v>
      </c>
      <c r="E186" t="s">
        <v>715</v>
      </c>
      <c r="F186" t="s">
        <v>717</v>
      </c>
      <c r="G186">
        <v>470483</v>
      </c>
      <c r="H186">
        <v>2301</v>
      </c>
      <c r="I186" t="s">
        <v>29</v>
      </c>
      <c r="J186">
        <v>150000000</v>
      </c>
      <c r="K186">
        <v>8</v>
      </c>
      <c r="N186" t="s">
        <v>804</v>
      </c>
      <c r="O186" cm="1">
        <f t="array" ref="O186">SUM(IF(Table3[director_name]=N186,Table3[duration]))</f>
        <v>88</v>
      </c>
      <c r="P186" cm="1">
        <f t="array" ref="P186">MEDIAN(IF(Table3[director_name]=N186,Table3[duration]))</f>
        <v>88</v>
      </c>
      <c r="Q186" t="e" cm="1">
        <f t="array" ref="Q186">STDEV(IF(Table3[director_name]=N186,Table3[duration]))</f>
        <v>#DIV/0!</v>
      </c>
      <c r="R186" cm="1">
        <f t="array" ref="R186">MEDIAN(IF(Table3[director_name]=N186,Table3[imdb_score]))</f>
        <v>7.5</v>
      </c>
    </row>
    <row r="187" spans="1:18" x14ac:dyDescent="0.3">
      <c r="A187" t="s">
        <v>714</v>
      </c>
      <c r="B187">
        <v>400</v>
      </c>
      <c r="C187">
        <v>144</v>
      </c>
      <c r="D187">
        <v>167007184</v>
      </c>
      <c r="E187" t="s">
        <v>715</v>
      </c>
      <c r="F187" t="s">
        <v>717</v>
      </c>
      <c r="G187">
        <v>470501</v>
      </c>
      <c r="H187">
        <v>2301</v>
      </c>
      <c r="I187" t="s">
        <v>29</v>
      </c>
      <c r="J187">
        <v>150000000</v>
      </c>
      <c r="K187">
        <v>8</v>
      </c>
      <c r="N187" t="s">
        <v>1360</v>
      </c>
      <c r="O187" cm="1">
        <f t="array" ref="O187">SUM(IF(Table3[director_name]=N187,Table3[duration]))</f>
        <v>260</v>
      </c>
      <c r="P187" cm="1">
        <f t="array" ref="P187">MEDIAN(IF(Table3[director_name]=N187,Table3[duration]))</f>
        <v>86</v>
      </c>
      <c r="Q187" cm="1">
        <f t="array" ref="Q187">STDEV(IF(Table3[director_name]=N187,Table3[duration]))</f>
        <v>3.0550504633038931</v>
      </c>
      <c r="R187" cm="1">
        <f t="array" ref="R187">MEDIAN(IF(Table3[director_name]=N187,Table3[imdb_score]))</f>
        <v>7.5</v>
      </c>
    </row>
    <row r="188" spans="1:18" x14ac:dyDescent="0.3">
      <c r="A188" t="s">
        <v>391</v>
      </c>
      <c r="B188">
        <v>263</v>
      </c>
      <c r="C188">
        <v>123</v>
      </c>
      <c r="D188">
        <v>24530513</v>
      </c>
      <c r="E188" t="s">
        <v>718</v>
      </c>
      <c r="F188" t="s">
        <v>719</v>
      </c>
      <c r="G188">
        <v>66610</v>
      </c>
      <c r="H188">
        <v>429</v>
      </c>
      <c r="I188" t="s">
        <v>29</v>
      </c>
      <c r="J188">
        <v>9000000</v>
      </c>
      <c r="K188">
        <v>8</v>
      </c>
      <c r="N188" t="s">
        <v>811</v>
      </c>
      <c r="O188" cm="1">
        <f t="array" ref="O188">SUM(IF(Table3[director_name]=N188,Table3[duration]))</f>
        <v>86</v>
      </c>
      <c r="P188" cm="1">
        <f t="array" ref="P188">MEDIAN(IF(Table3[director_name]=N188,Table3[duration]))</f>
        <v>86</v>
      </c>
      <c r="Q188" t="e" cm="1">
        <f t="array" ref="Q188">STDEV(IF(Table3[director_name]=N188,Table3[duration]))</f>
        <v>#DIV/0!</v>
      </c>
      <c r="R188" cm="1">
        <f t="array" ref="R188">MEDIAN(IF(Table3[director_name]=N188,Table3[imdb_score]))</f>
        <v>7.5</v>
      </c>
    </row>
    <row r="189" spans="1:18" x14ac:dyDescent="0.3">
      <c r="A189" t="s">
        <v>603</v>
      </c>
      <c r="B189">
        <v>246</v>
      </c>
      <c r="C189">
        <v>99</v>
      </c>
      <c r="D189">
        <v>13464388</v>
      </c>
      <c r="E189" t="s">
        <v>721</v>
      </c>
      <c r="F189" t="s">
        <v>723</v>
      </c>
      <c r="G189">
        <v>395921</v>
      </c>
      <c r="H189">
        <v>859</v>
      </c>
      <c r="I189" t="s">
        <v>29</v>
      </c>
      <c r="J189">
        <v>4000000</v>
      </c>
      <c r="K189">
        <v>8</v>
      </c>
      <c r="N189" t="s">
        <v>814</v>
      </c>
      <c r="O189" cm="1">
        <f t="array" ref="O189">SUM(IF(Table3[director_name]=N189,Table3[duration]))</f>
        <v>85</v>
      </c>
      <c r="P189" cm="1">
        <f t="array" ref="P189">MEDIAN(IF(Table3[director_name]=N189,Table3[duration]))</f>
        <v>85</v>
      </c>
      <c r="Q189" t="e" cm="1">
        <f t="array" ref="Q189">STDEV(IF(Table3[director_name]=N189,Table3[duration]))</f>
        <v>#DIV/0!</v>
      </c>
      <c r="R189" cm="1">
        <f t="array" ref="R189">MEDIAN(IF(Table3[director_name]=N189,Table3[imdb_score]))</f>
        <v>7.5</v>
      </c>
    </row>
    <row r="190" spans="1:18" x14ac:dyDescent="0.3">
      <c r="A190" t="s">
        <v>725</v>
      </c>
      <c r="B190">
        <v>552</v>
      </c>
      <c r="C190">
        <v>127</v>
      </c>
      <c r="D190">
        <v>124976634</v>
      </c>
      <c r="E190" t="s">
        <v>726</v>
      </c>
      <c r="F190" t="s">
        <v>728</v>
      </c>
      <c r="G190">
        <v>440084</v>
      </c>
      <c r="H190">
        <v>755</v>
      </c>
      <c r="I190" t="s">
        <v>29</v>
      </c>
      <c r="J190">
        <v>120000000</v>
      </c>
      <c r="K190">
        <v>8</v>
      </c>
      <c r="N190" t="s">
        <v>828</v>
      </c>
      <c r="O190" cm="1">
        <f t="array" ref="O190">SUM(IF(Table3[director_name]=N190,Table3[duration]))</f>
        <v>226</v>
      </c>
      <c r="P190" cm="1">
        <f t="array" ref="P190">MEDIAN(IF(Table3[director_name]=N190,Table3[duration]))</f>
        <v>113</v>
      </c>
      <c r="Q190" cm="1">
        <f t="array" ref="Q190">STDEV(IF(Table3[director_name]=N190,Table3[duration]))</f>
        <v>4.2426406871192848</v>
      </c>
      <c r="R190" cm="1">
        <f t="array" ref="R190">MEDIAN(IF(Table3[director_name]=N190,Table3[imdb_score]))</f>
        <v>7.45</v>
      </c>
    </row>
    <row r="191" spans="1:18" x14ac:dyDescent="0.3">
      <c r="A191" t="s">
        <v>201</v>
      </c>
      <c r="B191">
        <v>364</v>
      </c>
      <c r="C191">
        <v>102</v>
      </c>
      <c r="D191">
        <v>17738570</v>
      </c>
      <c r="E191" t="s">
        <v>588</v>
      </c>
      <c r="F191" t="s">
        <v>730</v>
      </c>
      <c r="G191">
        <v>351274</v>
      </c>
      <c r="H191">
        <v>457</v>
      </c>
      <c r="I191" t="s">
        <v>29</v>
      </c>
      <c r="J191">
        <v>13000000</v>
      </c>
      <c r="K191">
        <v>8</v>
      </c>
      <c r="N191" t="s">
        <v>831</v>
      </c>
      <c r="O191" cm="1">
        <f t="array" ref="O191">SUM(IF(Table3[director_name]=N191,Table3[duration]))</f>
        <v>218</v>
      </c>
      <c r="P191" cm="1">
        <f t="array" ref="P191">MEDIAN(IF(Table3[director_name]=N191,Table3[duration]))</f>
        <v>109</v>
      </c>
      <c r="Q191" cm="1">
        <f t="array" ref="Q191">STDEV(IF(Table3[director_name]=N191,Table3[duration]))</f>
        <v>15.556349186104045</v>
      </c>
      <c r="R191" cm="1">
        <f t="array" ref="R191">MEDIAN(IF(Table3[director_name]=N191,Table3[imdb_score]))</f>
        <v>7.45</v>
      </c>
    </row>
    <row r="192" spans="1:18" x14ac:dyDescent="0.3">
      <c r="A192" t="s">
        <v>65</v>
      </c>
      <c r="B192">
        <v>122</v>
      </c>
      <c r="C192">
        <v>99</v>
      </c>
      <c r="D192">
        <v>3500000</v>
      </c>
      <c r="E192" t="s">
        <v>731</v>
      </c>
      <c r="F192" t="s">
        <v>732</v>
      </c>
      <c r="G192">
        <v>147566</v>
      </c>
      <c r="H192">
        <v>235</v>
      </c>
      <c r="I192" t="s">
        <v>69</v>
      </c>
      <c r="J192">
        <v>200000</v>
      </c>
      <c r="K192">
        <v>8</v>
      </c>
      <c r="N192" t="s">
        <v>1284</v>
      </c>
      <c r="O192" cm="1">
        <f t="array" ref="O192">SUM(IF(Table3[director_name]=N192,Table3[duration]))</f>
        <v>597</v>
      </c>
      <c r="P192" cm="1">
        <f t="array" ref="P192">MEDIAN(IF(Table3[director_name]=N192,Table3[duration]))</f>
        <v>96</v>
      </c>
      <c r="Q192" cm="1">
        <f t="array" ref="Q192">STDEV(IF(Table3[director_name]=N192,Table3[duration]))</f>
        <v>7.9435508432941999</v>
      </c>
      <c r="R192" cm="1">
        <f t="array" ref="R192">MEDIAN(IF(Table3[director_name]=N192,Table3[imdb_score]))</f>
        <v>7.45</v>
      </c>
    </row>
    <row r="193" spans="1:18" x14ac:dyDescent="0.3">
      <c r="A193" t="s">
        <v>587</v>
      </c>
      <c r="B193">
        <v>211</v>
      </c>
      <c r="C193">
        <v>80</v>
      </c>
      <c r="D193">
        <v>5792822</v>
      </c>
      <c r="E193" t="s">
        <v>588</v>
      </c>
      <c r="F193" t="s">
        <v>735</v>
      </c>
      <c r="G193">
        <v>168398</v>
      </c>
      <c r="H193">
        <v>492</v>
      </c>
      <c r="I193" t="s">
        <v>29</v>
      </c>
      <c r="J193">
        <v>2700000</v>
      </c>
      <c r="K193">
        <v>8</v>
      </c>
      <c r="N193" t="s">
        <v>661</v>
      </c>
      <c r="O193" cm="1">
        <f t="array" ref="O193">SUM(IF(Table3[director_name]=N193,Table3[duration]))</f>
        <v>495</v>
      </c>
      <c r="P193" cm="1">
        <f t="array" ref="P193">MEDIAN(IF(Table3[director_name]=N193,Table3[duration]))</f>
        <v>125.5</v>
      </c>
      <c r="Q193" cm="1">
        <f t="array" ref="Q193">STDEV(IF(Table3[director_name]=N193,Table3[duration]))</f>
        <v>8.5</v>
      </c>
      <c r="R193" cm="1">
        <f t="array" ref="R193">MEDIAN(IF(Table3[director_name]=N193,Table3[imdb_score]))</f>
        <v>7.4499999999999993</v>
      </c>
    </row>
    <row r="194" spans="1:18" x14ac:dyDescent="0.3">
      <c r="A194" t="s">
        <v>736</v>
      </c>
      <c r="B194">
        <v>71</v>
      </c>
      <c r="C194">
        <v>113</v>
      </c>
      <c r="D194">
        <v>5595428</v>
      </c>
      <c r="E194" t="s">
        <v>92</v>
      </c>
      <c r="F194" t="s">
        <v>738</v>
      </c>
      <c r="G194">
        <v>28951</v>
      </c>
      <c r="H194">
        <v>257</v>
      </c>
      <c r="I194" t="s">
        <v>122</v>
      </c>
      <c r="J194">
        <v>2900000</v>
      </c>
      <c r="K194">
        <v>8</v>
      </c>
      <c r="N194" t="s">
        <v>837</v>
      </c>
      <c r="O194" cm="1">
        <f t="array" ref="O194">SUM(IF(Table3[director_name]=N194,Table3[duration]))</f>
        <v>243</v>
      </c>
      <c r="P194" cm="1">
        <f t="array" ref="P194">MEDIAN(IF(Table3[director_name]=N194,Table3[duration]))</f>
        <v>121.5</v>
      </c>
      <c r="Q194" cm="1">
        <f t="array" ref="Q194">STDEV(IF(Table3[director_name]=N194,Table3[duration]))</f>
        <v>6.3639610306789276</v>
      </c>
      <c r="R194" cm="1">
        <f t="array" ref="R194">MEDIAN(IF(Table3[director_name]=N194,Table3[imdb_score]))</f>
        <v>7.4499999999999993</v>
      </c>
    </row>
    <row r="195" spans="1:18" x14ac:dyDescent="0.3">
      <c r="A195" t="s">
        <v>685</v>
      </c>
      <c r="B195">
        <v>574</v>
      </c>
      <c r="C195">
        <v>126</v>
      </c>
      <c r="D195">
        <v>25556065</v>
      </c>
      <c r="E195" t="s">
        <v>739</v>
      </c>
      <c r="F195" t="s">
        <v>741</v>
      </c>
      <c r="G195">
        <v>355126</v>
      </c>
      <c r="H195">
        <v>748</v>
      </c>
      <c r="I195" t="s">
        <v>29</v>
      </c>
      <c r="J195">
        <v>23000000</v>
      </c>
      <c r="K195">
        <v>8</v>
      </c>
      <c r="N195" t="s">
        <v>420</v>
      </c>
      <c r="O195" cm="1">
        <f t="array" ref="O195">SUM(IF(Table3[director_name]=N195,Table3[duration]))</f>
        <v>870</v>
      </c>
      <c r="P195" cm="1">
        <f t="array" ref="P195">MEDIAN(IF(Table3[director_name]=N195,Table3[duration]))</f>
        <v>110</v>
      </c>
      <c r="Q195" cm="1">
        <f t="array" ref="Q195">STDEV(IF(Table3[director_name]=N195,Table3[duration]))</f>
        <v>11.486016342865415</v>
      </c>
      <c r="R195" cm="1">
        <f t="array" ref="R195">MEDIAN(IF(Table3[director_name]=N195,Table3[imdb_score]))</f>
        <v>7.4499999999999993</v>
      </c>
    </row>
    <row r="196" spans="1:18" x14ac:dyDescent="0.3">
      <c r="A196" t="s">
        <v>207</v>
      </c>
      <c r="B196">
        <v>231</v>
      </c>
      <c r="C196">
        <v>90</v>
      </c>
      <c r="D196">
        <v>2283276</v>
      </c>
      <c r="E196" t="s">
        <v>743</v>
      </c>
      <c r="F196" t="s">
        <v>744</v>
      </c>
      <c r="G196">
        <v>46107</v>
      </c>
      <c r="H196">
        <v>156</v>
      </c>
      <c r="I196" t="s">
        <v>100</v>
      </c>
      <c r="J196">
        <v>1500000</v>
      </c>
      <c r="K196">
        <v>8</v>
      </c>
      <c r="N196" t="s">
        <v>48</v>
      </c>
      <c r="O196" cm="1">
        <f t="array" ref="O196">SUM(IF(Table3[director_name]=N196,Table3[duration]))</f>
        <v>1866</v>
      </c>
      <c r="P196" cm="1">
        <f t="array" ref="P196">MEDIAN(IF(Table3[director_name]=N196,Table3[duration]))</f>
        <v>172</v>
      </c>
      <c r="Q196" cm="1">
        <f t="array" ref="Q196">STDEV(IF(Table3[director_name]=N196,Table3[duration]))</f>
        <v>31.55399412839121</v>
      </c>
      <c r="R196" cm="1">
        <f t="array" ref="R196">MEDIAN(IF(Table3[director_name]=N196,Table3[imdb_score]))</f>
        <v>7.4</v>
      </c>
    </row>
    <row r="197" spans="1:18" x14ac:dyDescent="0.3">
      <c r="A197" t="s">
        <v>746</v>
      </c>
      <c r="B197">
        <v>122</v>
      </c>
      <c r="C197">
        <v>121</v>
      </c>
      <c r="D197">
        <v>12281500</v>
      </c>
      <c r="E197" t="s">
        <v>747</v>
      </c>
      <c r="F197" t="s">
        <v>748</v>
      </c>
      <c r="G197">
        <v>163492</v>
      </c>
      <c r="H197">
        <v>460</v>
      </c>
      <c r="I197" t="s">
        <v>29</v>
      </c>
      <c r="J197">
        <v>13000000</v>
      </c>
      <c r="K197">
        <v>8</v>
      </c>
      <c r="N197" t="s">
        <v>863</v>
      </c>
      <c r="O197" cm="1">
        <f t="array" ref="O197">SUM(IF(Table3[director_name]=N197,Table3[duration]))</f>
        <v>298</v>
      </c>
      <c r="P197" cm="1">
        <f t="array" ref="P197">MEDIAN(IF(Table3[director_name]=N197,Table3[duration]))</f>
        <v>149</v>
      </c>
      <c r="Q197" cm="1">
        <f t="array" ref="Q197">STDEV(IF(Table3[director_name]=N197,Table3[duration]))</f>
        <v>65.053823869162372</v>
      </c>
      <c r="R197" cm="1">
        <f t="array" ref="R197">MEDIAN(IF(Table3[director_name]=N197,Table3[imdb_score]))</f>
        <v>7.4</v>
      </c>
    </row>
    <row r="198" spans="1:18" x14ac:dyDescent="0.3">
      <c r="A198" t="s">
        <v>210</v>
      </c>
      <c r="B198">
        <v>242</v>
      </c>
      <c r="C198">
        <v>89</v>
      </c>
      <c r="D198">
        <v>4443403</v>
      </c>
      <c r="E198" t="s">
        <v>750</v>
      </c>
      <c r="F198" t="s">
        <v>752</v>
      </c>
      <c r="G198">
        <v>70194</v>
      </c>
      <c r="H198">
        <v>158</v>
      </c>
      <c r="I198" t="s">
        <v>90</v>
      </c>
      <c r="J198">
        <v>7300000</v>
      </c>
      <c r="K198">
        <v>8</v>
      </c>
      <c r="N198" t="s">
        <v>848</v>
      </c>
      <c r="O198" cm="1">
        <f t="array" ref="O198">SUM(IF(Table3[director_name]=N198,Table3[duration]))</f>
        <v>437</v>
      </c>
      <c r="P198" cm="1">
        <f t="array" ref="P198">MEDIAN(IF(Table3[director_name]=N198,Table3[duration]))</f>
        <v>147</v>
      </c>
      <c r="Q198" cm="1">
        <f t="array" ref="Q198">STDEV(IF(Table3[director_name]=N198,Table3[duration]))</f>
        <v>30.022213997860518</v>
      </c>
      <c r="R198" cm="1">
        <f t="array" ref="R198">MEDIAN(IF(Table3[director_name]=N198,Table3[imdb_score]))</f>
        <v>7.4</v>
      </c>
    </row>
    <row r="199" spans="1:18" x14ac:dyDescent="0.3">
      <c r="A199" t="s">
        <v>753</v>
      </c>
      <c r="B199">
        <v>235</v>
      </c>
      <c r="C199">
        <v>125</v>
      </c>
      <c r="D199">
        <v>66257002</v>
      </c>
      <c r="E199" t="s">
        <v>726</v>
      </c>
      <c r="F199" t="s">
        <v>754</v>
      </c>
      <c r="G199">
        <v>350698</v>
      </c>
      <c r="H199">
        <v>816</v>
      </c>
      <c r="I199" t="s">
        <v>29</v>
      </c>
      <c r="J199">
        <v>70000000</v>
      </c>
      <c r="K199">
        <v>8</v>
      </c>
      <c r="N199" t="s">
        <v>742</v>
      </c>
      <c r="O199" cm="1">
        <f t="array" ref="O199">SUM(IF(Table3[director_name]=N199,Table3[duration]))</f>
        <v>409</v>
      </c>
      <c r="P199" cm="1">
        <f t="array" ref="P199">MEDIAN(IF(Table3[director_name]=N199,Table3[duration]))</f>
        <v>139</v>
      </c>
      <c r="Q199" cm="1">
        <f t="array" ref="Q199">STDEV(IF(Table3[director_name]=N199,Table3[duration]))</f>
        <v>5.5075705472861021</v>
      </c>
      <c r="R199" cm="1">
        <f t="array" ref="R199">MEDIAN(IF(Table3[director_name]=N199,Table3[imdb_score]))</f>
        <v>7.4</v>
      </c>
    </row>
    <row r="200" spans="1:18" x14ac:dyDescent="0.3">
      <c r="A200" t="s">
        <v>720</v>
      </c>
      <c r="B200">
        <v>143</v>
      </c>
      <c r="C200">
        <v>112</v>
      </c>
      <c r="D200">
        <v>6197866</v>
      </c>
      <c r="E200" t="s">
        <v>393</v>
      </c>
      <c r="F200" t="s">
        <v>756</v>
      </c>
      <c r="G200">
        <v>63733</v>
      </c>
      <c r="H200">
        <v>414</v>
      </c>
      <c r="I200" t="s">
        <v>29</v>
      </c>
      <c r="J200">
        <v>10000000</v>
      </c>
      <c r="K200">
        <v>8</v>
      </c>
      <c r="N200" t="s">
        <v>1108</v>
      </c>
      <c r="O200" cm="1">
        <f t="array" ref="O200">SUM(IF(Table3[director_name]=N200,Table3[duration]))</f>
        <v>426</v>
      </c>
      <c r="P200" cm="1">
        <f t="array" ref="P200">MEDIAN(IF(Table3[director_name]=N200,Table3[duration]))</f>
        <v>138</v>
      </c>
      <c r="Q200" cm="1">
        <f t="array" ref="Q200">STDEV(IF(Table3[director_name]=N200,Table3[duration]))</f>
        <v>13.45362404707371</v>
      </c>
      <c r="R200" cm="1">
        <f t="array" ref="R200">MEDIAN(IF(Table3[director_name]=N200,Table3[imdb_score]))</f>
        <v>7.4</v>
      </c>
    </row>
    <row r="201" spans="1:18" x14ac:dyDescent="0.3">
      <c r="A201" t="s">
        <v>363</v>
      </c>
      <c r="B201">
        <v>230</v>
      </c>
      <c r="C201">
        <v>142</v>
      </c>
      <c r="D201">
        <v>9929000</v>
      </c>
      <c r="E201" t="s">
        <v>373</v>
      </c>
      <c r="F201" t="s">
        <v>758</v>
      </c>
      <c r="G201">
        <v>152306</v>
      </c>
      <c r="H201">
        <v>513</v>
      </c>
      <c r="I201" t="s">
        <v>29</v>
      </c>
      <c r="J201">
        <v>15000000</v>
      </c>
      <c r="K201">
        <v>8</v>
      </c>
      <c r="N201" t="s">
        <v>867</v>
      </c>
      <c r="O201" cm="1">
        <f t="array" ref="O201">SUM(IF(Table3[director_name]=N201,Table3[duration]))</f>
        <v>665</v>
      </c>
      <c r="P201" cm="1">
        <f t="array" ref="P201">MEDIAN(IF(Table3[director_name]=N201,Table3[duration]))</f>
        <v>135</v>
      </c>
      <c r="Q201" cm="1">
        <f t="array" ref="Q201">STDEV(IF(Table3[director_name]=N201,Table3[duration]))</f>
        <v>9.3005376188691375</v>
      </c>
      <c r="R201" cm="1">
        <f t="array" ref="R201">MEDIAN(IF(Table3[director_name]=N201,Table3[imdb_score]))</f>
        <v>7.4</v>
      </c>
    </row>
    <row r="202" spans="1:18" x14ac:dyDescent="0.3">
      <c r="A202" t="s">
        <v>615</v>
      </c>
      <c r="B202">
        <v>300</v>
      </c>
      <c r="C202">
        <v>107</v>
      </c>
      <c r="D202">
        <v>7757130</v>
      </c>
      <c r="E202" t="s">
        <v>305</v>
      </c>
      <c r="F202" t="s">
        <v>760</v>
      </c>
      <c r="G202">
        <v>307639</v>
      </c>
      <c r="H202">
        <v>513</v>
      </c>
      <c r="I202" t="s">
        <v>29</v>
      </c>
      <c r="J202">
        <v>15000000</v>
      </c>
      <c r="K202">
        <v>8</v>
      </c>
      <c r="N202" t="s">
        <v>870</v>
      </c>
      <c r="O202" cm="1">
        <f t="array" ref="O202">SUM(IF(Table3[director_name]=N202,Table3[duration]))</f>
        <v>135</v>
      </c>
      <c r="P202" cm="1">
        <f t="array" ref="P202">MEDIAN(IF(Table3[director_name]=N202,Table3[duration]))</f>
        <v>135</v>
      </c>
      <c r="Q202" t="e" cm="1">
        <f t="array" ref="Q202">STDEV(IF(Table3[director_name]=N202,Table3[duration]))</f>
        <v>#DIV/0!</v>
      </c>
      <c r="R202" cm="1">
        <f t="array" ref="R202">MEDIAN(IF(Table3[director_name]=N202,Table3[imdb_score]))</f>
        <v>7.4</v>
      </c>
    </row>
    <row r="203" spans="1:18" x14ac:dyDescent="0.3">
      <c r="A203" t="s">
        <v>720</v>
      </c>
      <c r="B203">
        <v>252</v>
      </c>
      <c r="C203">
        <v>147</v>
      </c>
      <c r="D203">
        <v>7219578</v>
      </c>
      <c r="E203" t="s">
        <v>269</v>
      </c>
      <c r="F203" t="s">
        <v>762</v>
      </c>
      <c r="G203">
        <v>235992</v>
      </c>
      <c r="H203">
        <v>1768</v>
      </c>
      <c r="I203" t="s">
        <v>29</v>
      </c>
      <c r="J203">
        <v>15000000</v>
      </c>
      <c r="K203">
        <v>8</v>
      </c>
      <c r="N203" t="s">
        <v>929</v>
      </c>
      <c r="O203" cm="1">
        <f t="array" ref="O203">SUM(IF(Table3[director_name]=N203,Table3[duration]))</f>
        <v>679</v>
      </c>
      <c r="P203" cm="1">
        <f t="array" ref="P203">MEDIAN(IF(Table3[director_name]=N203,Table3[duration]))</f>
        <v>129</v>
      </c>
      <c r="Q203" cm="1">
        <f t="array" ref="Q203">STDEV(IF(Table3[director_name]=N203,Table3[duration]))</f>
        <v>15.122830422906949</v>
      </c>
      <c r="R203" cm="1">
        <f t="array" ref="R203">MEDIAN(IF(Table3[director_name]=N203,Table3[imdb_score]))</f>
        <v>7.4</v>
      </c>
    </row>
    <row r="204" spans="1:18" x14ac:dyDescent="0.3">
      <c r="A204" t="s">
        <v>764</v>
      </c>
      <c r="B204">
        <v>210</v>
      </c>
      <c r="C204">
        <v>128</v>
      </c>
      <c r="D204">
        <v>4018695</v>
      </c>
      <c r="E204" t="s">
        <v>621</v>
      </c>
      <c r="F204" t="s">
        <v>766</v>
      </c>
      <c r="G204">
        <v>69759</v>
      </c>
      <c r="H204">
        <v>235</v>
      </c>
      <c r="I204" t="s">
        <v>103</v>
      </c>
      <c r="J204">
        <v>12000000</v>
      </c>
      <c r="K204">
        <v>8</v>
      </c>
      <c r="N204" t="s">
        <v>1881</v>
      </c>
      <c r="O204" cm="1">
        <f t="array" ref="O204">SUM(IF(Table3[director_name]=N204,Table3[duration]))</f>
        <v>499</v>
      </c>
      <c r="P204" cm="1">
        <f t="array" ref="P204">MEDIAN(IF(Table3[director_name]=N204,Table3[duration]))</f>
        <v>128</v>
      </c>
      <c r="Q204" cm="1">
        <f t="array" ref="Q204">STDEV(IF(Table3[director_name]=N204,Table3[duration]))</f>
        <v>10.90489186863706</v>
      </c>
      <c r="R204" cm="1">
        <f t="array" ref="R204">MEDIAN(IF(Table3[director_name]=N204,Table3[imdb_score]))</f>
        <v>7.4</v>
      </c>
    </row>
    <row r="205" spans="1:18" x14ac:dyDescent="0.3">
      <c r="A205" t="s">
        <v>742</v>
      </c>
      <c r="B205">
        <v>177</v>
      </c>
      <c r="C205">
        <v>140</v>
      </c>
      <c r="D205">
        <v>4157491</v>
      </c>
      <c r="E205" t="s">
        <v>769</v>
      </c>
      <c r="F205" t="s">
        <v>770</v>
      </c>
      <c r="G205">
        <v>79330</v>
      </c>
      <c r="H205">
        <v>690</v>
      </c>
      <c r="I205" t="s">
        <v>29</v>
      </c>
      <c r="J205">
        <v>12800000</v>
      </c>
      <c r="K205">
        <v>8</v>
      </c>
      <c r="N205" t="s">
        <v>855</v>
      </c>
      <c r="O205" cm="1">
        <f t="array" ref="O205">SUM(IF(Table3[director_name]=N205,Table3[duration]))</f>
        <v>356</v>
      </c>
      <c r="P205" cm="1">
        <f t="array" ref="P205">MEDIAN(IF(Table3[director_name]=N205,Table3[duration]))</f>
        <v>126</v>
      </c>
      <c r="Q205" cm="1">
        <f t="array" ref="Q205">STDEV(IF(Table3[director_name]=N205,Table3[duration]))</f>
        <v>15.373136743466901</v>
      </c>
      <c r="R205" cm="1">
        <f t="array" ref="R205">MEDIAN(IF(Table3[director_name]=N205,Table3[imdb_score]))</f>
        <v>7.4</v>
      </c>
    </row>
    <row r="206" spans="1:18" x14ac:dyDescent="0.3">
      <c r="A206" t="s">
        <v>562</v>
      </c>
      <c r="B206">
        <v>224</v>
      </c>
      <c r="C206">
        <v>188</v>
      </c>
      <c r="D206">
        <v>22450975</v>
      </c>
      <c r="E206" t="s">
        <v>92</v>
      </c>
      <c r="F206" t="s">
        <v>772</v>
      </c>
      <c r="G206">
        <v>241030</v>
      </c>
      <c r="H206">
        <v>1437</v>
      </c>
      <c r="I206" t="s">
        <v>29</v>
      </c>
      <c r="J206">
        <v>37000000</v>
      </c>
      <c r="K206">
        <v>8</v>
      </c>
      <c r="N206" t="s">
        <v>1301</v>
      </c>
      <c r="O206" cm="1">
        <f t="array" ref="O206">SUM(IF(Table3[director_name]=N206,Table3[duration]))</f>
        <v>363</v>
      </c>
      <c r="P206" cm="1">
        <f t="array" ref="P206">MEDIAN(IF(Table3[director_name]=N206,Table3[duration]))</f>
        <v>121</v>
      </c>
      <c r="Q206" cm="1">
        <f t="array" ref="Q206">STDEV(IF(Table3[director_name]=N206,Table3[duration]))</f>
        <v>9</v>
      </c>
      <c r="R206" cm="1">
        <f t="array" ref="R206">MEDIAN(IF(Table3[director_name]=N206,Table3[imdb_score]))</f>
        <v>7.4</v>
      </c>
    </row>
    <row r="207" spans="1:18" x14ac:dyDescent="0.3">
      <c r="A207" t="s">
        <v>277</v>
      </c>
      <c r="B207">
        <v>276</v>
      </c>
      <c r="C207">
        <v>119</v>
      </c>
      <c r="D207">
        <v>25335935</v>
      </c>
      <c r="E207" t="s">
        <v>86</v>
      </c>
      <c r="F207" t="s">
        <v>775</v>
      </c>
      <c r="G207">
        <v>242599</v>
      </c>
      <c r="H207">
        <v>1594</v>
      </c>
      <c r="I207" t="s">
        <v>29</v>
      </c>
      <c r="J207">
        <v>40000000</v>
      </c>
      <c r="K207">
        <v>8</v>
      </c>
      <c r="N207" t="s">
        <v>72</v>
      </c>
      <c r="O207" cm="1">
        <f t="array" ref="O207">SUM(IF(Table3[director_name]=N207,Table3[duration]))</f>
        <v>1583</v>
      </c>
      <c r="P207" cm="1">
        <f t="array" ref="P207">MEDIAN(IF(Table3[director_name]=N207,Table3[duration]))</f>
        <v>118</v>
      </c>
      <c r="Q207" cm="1">
        <f t="array" ref="Q207">STDEV(IF(Table3[director_name]=N207,Table3[duration]))</f>
        <v>17.621737741370477</v>
      </c>
      <c r="R207" cm="1">
        <f t="array" ref="R207">MEDIAN(IF(Table3[director_name]=N207,Table3[imdb_score]))</f>
        <v>7.4</v>
      </c>
    </row>
    <row r="208" spans="1:18" x14ac:dyDescent="0.3">
      <c r="A208" t="s">
        <v>392</v>
      </c>
      <c r="B208">
        <v>201</v>
      </c>
      <c r="C208">
        <v>144</v>
      </c>
      <c r="D208">
        <v>61644321</v>
      </c>
      <c r="E208" t="s">
        <v>379</v>
      </c>
      <c r="F208" t="s">
        <v>778</v>
      </c>
      <c r="G208">
        <v>148238</v>
      </c>
      <c r="H208">
        <v>529</v>
      </c>
      <c r="I208" t="s">
        <v>29</v>
      </c>
      <c r="J208">
        <v>88000000</v>
      </c>
      <c r="K208">
        <v>8</v>
      </c>
      <c r="N208" t="s">
        <v>874</v>
      </c>
      <c r="O208" cm="1">
        <f t="array" ref="O208">SUM(IF(Table3[director_name]=N208,Table3[duration]))</f>
        <v>113</v>
      </c>
      <c r="P208" cm="1">
        <f t="array" ref="P208">MEDIAN(IF(Table3[director_name]=N208,Table3[duration]))</f>
        <v>113</v>
      </c>
      <c r="Q208" t="e" cm="1">
        <f t="array" ref="Q208">STDEV(IF(Table3[director_name]=N208,Table3[duration]))</f>
        <v>#DIV/0!</v>
      </c>
      <c r="R208" cm="1">
        <f t="array" ref="R208">MEDIAN(IF(Table3[director_name]=N208,Table3[imdb_score]))</f>
        <v>7.4</v>
      </c>
    </row>
    <row r="209" spans="1:18" x14ac:dyDescent="0.3">
      <c r="A209" t="s">
        <v>780</v>
      </c>
      <c r="B209">
        <v>12</v>
      </c>
      <c r="C209">
        <v>330</v>
      </c>
      <c r="D209">
        <v>4496583</v>
      </c>
      <c r="E209" t="s">
        <v>26</v>
      </c>
      <c r="F209" t="s">
        <v>782</v>
      </c>
      <c r="G209">
        <v>23181</v>
      </c>
      <c r="H209">
        <v>129</v>
      </c>
      <c r="I209" t="s">
        <v>29</v>
      </c>
      <c r="J209">
        <v>35000000</v>
      </c>
      <c r="K209">
        <v>8</v>
      </c>
      <c r="N209" t="s">
        <v>882</v>
      </c>
      <c r="O209" cm="1">
        <f t="array" ref="O209">SUM(IF(Table3[director_name]=N209,Table3[duration]))</f>
        <v>104</v>
      </c>
      <c r="P209" cm="1">
        <f t="array" ref="P209">MEDIAN(IF(Table3[director_name]=N209,Table3[duration]))</f>
        <v>104</v>
      </c>
      <c r="Q209" t="e" cm="1">
        <f t="array" ref="Q209">STDEV(IF(Table3[director_name]=N209,Table3[duration]))</f>
        <v>#DIV/0!</v>
      </c>
      <c r="R209" cm="1">
        <f t="array" ref="R209">MEDIAN(IF(Table3[director_name]=N209,Table3[imdb_score]))</f>
        <v>7.4</v>
      </c>
    </row>
    <row r="210" spans="1:18" x14ac:dyDescent="0.3">
      <c r="A210" t="s">
        <v>784</v>
      </c>
      <c r="B210">
        <v>166</v>
      </c>
      <c r="C210">
        <v>143</v>
      </c>
      <c r="D210">
        <v>57366262</v>
      </c>
      <c r="E210" t="s">
        <v>621</v>
      </c>
      <c r="F210" t="s">
        <v>785</v>
      </c>
      <c r="G210">
        <v>400292</v>
      </c>
      <c r="H210">
        <v>657</v>
      </c>
      <c r="I210" t="s">
        <v>29</v>
      </c>
      <c r="J210">
        <v>100000000</v>
      </c>
      <c r="K210">
        <v>8</v>
      </c>
      <c r="N210" t="s">
        <v>879</v>
      </c>
      <c r="O210" cm="1">
        <f t="array" ref="O210">SUM(IF(Table3[director_name]=N210,Table3[duration]))</f>
        <v>104</v>
      </c>
      <c r="P210" cm="1">
        <f t="array" ref="P210">MEDIAN(IF(Table3[director_name]=N210,Table3[duration]))</f>
        <v>104</v>
      </c>
      <c r="Q210" t="e" cm="1">
        <f t="array" ref="Q210">STDEV(IF(Table3[director_name]=N210,Table3[duration]))</f>
        <v>#DIV/0!</v>
      </c>
      <c r="R210" cm="1">
        <f t="array" ref="R210">MEDIAN(IF(Table3[director_name]=N210,Table3[imdb_score]))</f>
        <v>7.4</v>
      </c>
    </row>
    <row r="211" spans="1:18" x14ac:dyDescent="0.3">
      <c r="A211" t="s">
        <v>633</v>
      </c>
      <c r="B211">
        <v>162</v>
      </c>
      <c r="C211">
        <v>90</v>
      </c>
      <c r="D211">
        <v>23159305</v>
      </c>
      <c r="E211" t="s">
        <v>787</v>
      </c>
      <c r="F211" t="s">
        <v>789</v>
      </c>
      <c r="G211">
        <v>128455</v>
      </c>
      <c r="H211">
        <v>514</v>
      </c>
      <c r="I211" t="s">
        <v>29</v>
      </c>
      <c r="J211">
        <v>70000000</v>
      </c>
      <c r="K211">
        <v>8</v>
      </c>
      <c r="N211" t="s">
        <v>889</v>
      </c>
      <c r="O211" cm="1">
        <f t="array" ref="O211">SUM(IF(Table3[director_name]=N211,Table3[duration]))</f>
        <v>103</v>
      </c>
      <c r="P211" cm="1">
        <f t="array" ref="P211">MEDIAN(IF(Table3[director_name]=N211,Table3[duration]))</f>
        <v>103</v>
      </c>
      <c r="Q211" t="e" cm="1">
        <f t="array" ref="Q211">STDEV(IF(Table3[director_name]=N211,Table3[duration]))</f>
        <v>#DIV/0!</v>
      </c>
      <c r="R211" cm="1">
        <f t="array" ref="R211">MEDIAN(IF(Table3[director_name]=N211,Table3[imdb_score]))</f>
        <v>7.4</v>
      </c>
    </row>
    <row r="212" spans="1:18" x14ac:dyDescent="0.3">
      <c r="A212" t="s">
        <v>185</v>
      </c>
      <c r="B212">
        <v>723</v>
      </c>
      <c r="C212">
        <v>178</v>
      </c>
      <c r="D212">
        <v>760505847</v>
      </c>
      <c r="E212" t="s">
        <v>78</v>
      </c>
      <c r="F212" t="s">
        <v>792</v>
      </c>
      <c r="G212">
        <v>886204</v>
      </c>
      <c r="H212">
        <v>3054</v>
      </c>
      <c r="I212" t="s">
        <v>29</v>
      </c>
      <c r="J212">
        <v>237000000</v>
      </c>
      <c r="K212">
        <v>7.9</v>
      </c>
      <c r="N212" t="s">
        <v>886</v>
      </c>
      <c r="O212" cm="1">
        <f t="array" ref="O212">SUM(IF(Table3[director_name]=N212,Table3[duration]))</f>
        <v>103</v>
      </c>
      <c r="P212" cm="1">
        <f t="array" ref="P212">MEDIAN(IF(Table3[director_name]=N212,Table3[duration]))</f>
        <v>103</v>
      </c>
      <c r="Q212" t="e" cm="1">
        <f t="array" ref="Q212">STDEV(IF(Table3[director_name]=N212,Table3[duration]))</f>
        <v>#DIV/0!</v>
      </c>
      <c r="R212" cm="1">
        <f t="array" ref="R212">MEDIAN(IF(Table3[director_name]=N212,Table3[imdb_score]))</f>
        <v>7.4</v>
      </c>
    </row>
    <row r="213" spans="1:18" x14ac:dyDescent="0.3">
      <c r="A213" t="s">
        <v>59</v>
      </c>
      <c r="B213">
        <v>215</v>
      </c>
      <c r="C213">
        <v>120</v>
      </c>
      <c r="D213">
        <v>434949459</v>
      </c>
      <c r="E213" t="s">
        <v>794</v>
      </c>
      <c r="F213" t="s">
        <v>796</v>
      </c>
      <c r="G213">
        <v>281842</v>
      </c>
      <c r="H213">
        <v>515</v>
      </c>
      <c r="I213" t="s">
        <v>29</v>
      </c>
      <c r="J213">
        <v>10500000</v>
      </c>
      <c r="K213">
        <v>7.9</v>
      </c>
      <c r="N213" t="s">
        <v>1734</v>
      </c>
      <c r="O213" cm="1">
        <f t="array" ref="O213">SUM(IF(Table3[director_name]=N213,Table3[duration]))</f>
        <v>617</v>
      </c>
      <c r="P213" cm="1">
        <f t="array" ref="P213">MEDIAN(IF(Table3[director_name]=N213,Table3[duration]))</f>
        <v>100.5</v>
      </c>
      <c r="Q213" cm="1">
        <f t="array" ref="Q213">STDEV(IF(Table3[director_name]=N213,Table3[duration]))</f>
        <v>14.427982071886115</v>
      </c>
      <c r="R213" cm="1">
        <f t="array" ref="R213">MEDIAN(IF(Table3[director_name]=N213,Table3[imdb_score]))</f>
        <v>7.4</v>
      </c>
    </row>
    <row r="214" spans="1:18" x14ac:dyDescent="0.3">
      <c r="A214" t="s">
        <v>798</v>
      </c>
      <c r="B214">
        <v>212</v>
      </c>
      <c r="C214">
        <v>90</v>
      </c>
      <c r="D214">
        <v>267652016</v>
      </c>
      <c r="E214" t="s">
        <v>296</v>
      </c>
      <c r="F214" t="s">
        <v>800</v>
      </c>
      <c r="G214">
        <v>467113</v>
      </c>
      <c r="H214">
        <v>945</v>
      </c>
      <c r="I214" t="s">
        <v>29</v>
      </c>
      <c r="J214">
        <v>60000000</v>
      </c>
      <c r="K214">
        <v>7.9</v>
      </c>
      <c r="N214" t="s">
        <v>528</v>
      </c>
      <c r="O214" cm="1">
        <f t="array" ref="O214">SUM(IF(Table3[director_name]=N214,Table3[duration]))</f>
        <v>1130</v>
      </c>
      <c r="P214" cm="1">
        <f t="array" ref="P214">MEDIAN(IF(Table3[director_name]=N214,Table3[duration]))</f>
        <v>96</v>
      </c>
      <c r="Q214" cm="1">
        <f t="array" ref="Q214">STDEV(IF(Table3[director_name]=N214,Table3[duration]))</f>
        <v>17.000534750947757</v>
      </c>
      <c r="R214" cm="1">
        <f t="array" ref="R214">MEDIAN(IF(Table3[director_name]=N214,Table3[imdb_score]))</f>
        <v>7.4</v>
      </c>
    </row>
    <row r="215" spans="1:18" x14ac:dyDescent="0.3">
      <c r="A215" t="s">
        <v>802</v>
      </c>
      <c r="B215">
        <v>486</v>
      </c>
      <c r="C215">
        <v>126</v>
      </c>
      <c r="D215">
        <v>318298180</v>
      </c>
      <c r="E215" t="s">
        <v>248</v>
      </c>
      <c r="F215" t="s">
        <v>803</v>
      </c>
      <c r="G215">
        <v>696338</v>
      </c>
      <c r="H215">
        <v>1055</v>
      </c>
      <c r="I215" t="s">
        <v>29</v>
      </c>
      <c r="J215">
        <v>140000000</v>
      </c>
      <c r="K215">
        <v>7.9</v>
      </c>
      <c r="N215" t="s">
        <v>891</v>
      </c>
      <c r="O215" cm="1">
        <f t="array" ref="O215">SUM(IF(Table3[director_name]=N215,Table3[duration]))</f>
        <v>93</v>
      </c>
      <c r="P215" cm="1">
        <f t="array" ref="P215">MEDIAN(IF(Table3[director_name]=N215,Table3[duration]))</f>
        <v>93</v>
      </c>
      <c r="Q215" t="e" cm="1">
        <f t="array" ref="Q215">STDEV(IF(Table3[director_name]=N215,Table3[duration]))</f>
        <v>#DIV/0!</v>
      </c>
      <c r="R215" cm="1">
        <f t="array" ref="R215">MEDIAN(IF(Table3[director_name]=N215,Table3[imdb_score]))</f>
        <v>7.4</v>
      </c>
    </row>
    <row r="216" spans="1:18" x14ac:dyDescent="0.3">
      <c r="A216" t="s">
        <v>302</v>
      </c>
      <c r="B216">
        <v>191</v>
      </c>
      <c r="C216">
        <v>82</v>
      </c>
      <c r="D216">
        <v>245823397</v>
      </c>
      <c r="E216" t="s">
        <v>296</v>
      </c>
      <c r="F216" t="s">
        <v>805</v>
      </c>
      <c r="G216">
        <v>385871</v>
      </c>
      <c r="H216">
        <v>515</v>
      </c>
      <c r="I216" t="s">
        <v>29</v>
      </c>
      <c r="J216">
        <v>90000000</v>
      </c>
      <c r="K216">
        <v>7.9</v>
      </c>
      <c r="N216" t="s">
        <v>894</v>
      </c>
      <c r="O216" cm="1">
        <f t="array" ref="O216">SUM(IF(Table3[director_name]=N216,Table3[duration]))</f>
        <v>91</v>
      </c>
      <c r="P216" cm="1">
        <f t="array" ref="P216">MEDIAN(IF(Table3[director_name]=N216,Table3[duration]))</f>
        <v>91</v>
      </c>
      <c r="Q216" t="e" cm="1">
        <f t="array" ref="Q216">STDEV(IF(Table3[director_name]=N216,Table3[duration]))</f>
        <v>#DIV/0!</v>
      </c>
      <c r="R216" cm="1">
        <f t="array" ref="R216">MEDIAN(IF(Table3[director_name]=N216,Table3[imdb_score]))</f>
        <v>7.4</v>
      </c>
    </row>
    <row r="217" spans="1:18" x14ac:dyDescent="0.3">
      <c r="A217" t="s">
        <v>807</v>
      </c>
      <c r="B217">
        <v>349</v>
      </c>
      <c r="C217">
        <v>167</v>
      </c>
      <c r="D217">
        <v>161029270</v>
      </c>
      <c r="E217" t="s">
        <v>808</v>
      </c>
      <c r="F217" t="s">
        <v>810</v>
      </c>
      <c r="G217">
        <v>119928</v>
      </c>
      <c r="H217">
        <v>331</v>
      </c>
      <c r="I217" t="s">
        <v>29</v>
      </c>
      <c r="J217">
        <v>28000000</v>
      </c>
      <c r="K217">
        <v>7.9</v>
      </c>
      <c r="N217" t="s">
        <v>900</v>
      </c>
      <c r="O217" cm="1">
        <f t="array" ref="O217">SUM(IF(Table3[director_name]=N217,Table3[duration]))</f>
        <v>91</v>
      </c>
      <c r="P217" cm="1">
        <f t="array" ref="P217">MEDIAN(IF(Table3[director_name]=N217,Table3[duration]))</f>
        <v>91</v>
      </c>
      <c r="Q217" t="e" cm="1">
        <f t="array" ref="Q217">STDEV(IF(Table3[director_name]=N217,Table3[duration]))</f>
        <v>#DIV/0!</v>
      </c>
      <c r="R217" cm="1">
        <f t="array" ref="R217">MEDIAN(IF(Table3[director_name]=N217,Table3[imdb_score]))</f>
        <v>7.4</v>
      </c>
    </row>
    <row r="218" spans="1:18" x14ac:dyDescent="0.3">
      <c r="A218" t="s">
        <v>812</v>
      </c>
      <c r="B218">
        <v>309</v>
      </c>
      <c r="C218">
        <v>93</v>
      </c>
      <c r="D218">
        <v>145000989</v>
      </c>
      <c r="E218" t="s">
        <v>175</v>
      </c>
      <c r="F218" t="s">
        <v>813</v>
      </c>
      <c r="G218">
        <v>483756</v>
      </c>
      <c r="H218">
        <v>974</v>
      </c>
      <c r="I218" t="s">
        <v>29</v>
      </c>
      <c r="J218">
        <v>25000000</v>
      </c>
      <c r="K218">
        <v>7.9</v>
      </c>
      <c r="N218" t="s">
        <v>897</v>
      </c>
      <c r="O218" cm="1">
        <f t="array" ref="O218">SUM(IF(Table3[director_name]=N218,Table3[duration]))</f>
        <v>91</v>
      </c>
      <c r="P218" cm="1">
        <f t="array" ref="P218">MEDIAN(IF(Table3[director_name]=N218,Table3[duration]))</f>
        <v>91</v>
      </c>
      <c r="Q218" t="e" cm="1">
        <f t="array" ref="Q218">STDEV(IF(Table3[director_name]=N218,Table3[duration]))</f>
        <v>#DIV/0!</v>
      </c>
      <c r="R218" cm="1">
        <f t="array" ref="R218">MEDIAN(IF(Table3[director_name]=N218,Table3[imdb_score]))</f>
        <v>7.4</v>
      </c>
    </row>
    <row r="219" spans="1:18" x14ac:dyDescent="0.3">
      <c r="A219" t="s">
        <v>725</v>
      </c>
      <c r="B219">
        <v>287</v>
      </c>
      <c r="C219">
        <v>120</v>
      </c>
      <c r="D219">
        <v>128067808</v>
      </c>
      <c r="E219" t="s">
        <v>191</v>
      </c>
      <c r="F219" t="s">
        <v>816</v>
      </c>
      <c r="G219">
        <v>217740</v>
      </c>
      <c r="H219">
        <v>1641</v>
      </c>
      <c r="I219" t="s">
        <v>139</v>
      </c>
      <c r="J219">
        <v>15000000</v>
      </c>
      <c r="K219">
        <v>7.9</v>
      </c>
      <c r="N219" t="s">
        <v>904</v>
      </c>
      <c r="O219" cm="1">
        <f t="array" ref="O219">SUM(IF(Table3[director_name]=N219,Table3[duration]))</f>
        <v>88</v>
      </c>
      <c r="P219" cm="1">
        <f t="array" ref="P219">MEDIAN(IF(Table3[director_name]=N219,Table3[duration]))</f>
        <v>88</v>
      </c>
      <c r="Q219" t="e" cm="1">
        <f t="array" ref="Q219">STDEV(IF(Table3[director_name]=N219,Table3[duration]))</f>
        <v>#DIV/0!</v>
      </c>
      <c r="R219" cm="1">
        <f t="array" ref="R219">MEDIAN(IF(Table3[director_name]=N219,Table3[imdb_score]))</f>
        <v>7.4</v>
      </c>
    </row>
    <row r="220" spans="1:18" x14ac:dyDescent="0.3">
      <c r="A220" t="s">
        <v>818</v>
      </c>
      <c r="B220">
        <v>291</v>
      </c>
      <c r="C220">
        <v>153</v>
      </c>
      <c r="D220">
        <v>119518352</v>
      </c>
      <c r="E220" t="s">
        <v>819</v>
      </c>
      <c r="F220" t="s">
        <v>821</v>
      </c>
      <c r="G220">
        <v>188637</v>
      </c>
      <c r="H220">
        <v>815</v>
      </c>
      <c r="I220" t="s">
        <v>29</v>
      </c>
      <c r="J220">
        <v>28000000</v>
      </c>
      <c r="K220">
        <v>7.9</v>
      </c>
      <c r="N220" t="s">
        <v>908</v>
      </c>
      <c r="O220" cm="1">
        <f t="array" ref="O220">SUM(IF(Table3[director_name]=N220,Table3[duration]))</f>
        <v>87</v>
      </c>
      <c r="P220" cm="1">
        <f t="array" ref="P220">MEDIAN(IF(Table3[director_name]=N220,Table3[duration]))</f>
        <v>87</v>
      </c>
      <c r="Q220" t="e" cm="1">
        <f t="array" ref="Q220">STDEV(IF(Table3[director_name]=N220,Table3[duration]))</f>
        <v>#DIV/0!</v>
      </c>
      <c r="R220" cm="1">
        <f t="array" ref="R220">MEDIAN(IF(Table3[director_name]=N220,Table3[imdb_score]))</f>
        <v>7.4</v>
      </c>
    </row>
    <row r="221" spans="1:18" x14ac:dyDescent="0.3">
      <c r="A221" t="s">
        <v>822</v>
      </c>
      <c r="B221">
        <v>410</v>
      </c>
      <c r="C221">
        <v>116</v>
      </c>
      <c r="D221">
        <v>93571803</v>
      </c>
      <c r="E221" t="s">
        <v>379</v>
      </c>
      <c r="F221" t="s">
        <v>823</v>
      </c>
      <c r="G221">
        <v>275869</v>
      </c>
      <c r="H221">
        <v>389</v>
      </c>
      <c r="I221" t="s">
        <v>29</v>
      </c>
      <c r="J221">
        <v>25000000</v>
      </c>
      <c r="K221">
        <v>7.9</v>
      </c>
      <c r="N221" t="s">
        <v>912</v>
      </c>
      <c r="O221" cm="1">
        <f t="array" ref="O221">SUM(IF(Table3[director_name]=N221,Table3[duration]))</f>
        <v>83</v>
      </c>
      <c r="P221" cm="1">
        <f t="array" ref="P221">MEDIAN(IF(Table3[director_name]=N221,Table3[duration]))</f>
        <v>83</v>
      </c>
      <c r="Q221" t="e" cm="1">
        <f t="array" ref="Q221">STDEV(IF(Table3[director_name]=N221,Table3[duration]))</f>
        <v>#DIV/0!</v>
      </c>
      <c r="R221" cm="1">
        <f t="array" ref="R221">MEDIAN(IF(Table3[director_name]=N221,Table3[imdb_score]))</f>
        <v>7.4</v>
      </c>
    </row>
    <row r="222" spans="1:18" x14ac:dyDescent="0.3">
      <c r="A222" t="s">
        <v>824</v>
      </c>
      <c r="B222">
        <v>249</v>
      </c>
      <c r="C222">
        <v>119</v>
      </c>
      <c r="D222">
        <v>121468960</v>
      </c>
      <c r="E222" t="s">
        <v>500</v>
      </c>
      <c r="F222" t="s">
        <v>825</v>
      </c>
      <c r="G222">
        <v>407601</v>
      </c>
      <c r="H222">
        <v>849</v>
      </c>
      <c r="I222" t="s">
        <v>29</v>
      </c>
      <c r="J222">
        <v>60000000</v>
      </c>
      <c r="K222">
        <v>7.9</v>
      </c>
      <c r="N222" t="s">
        <v>149</v>
      </c>
      <c r="O222" cm="1">
        <f t="array" ref="O222">SUM(IF(Table3[director_name]=N222,Table3[duration]))</f>
        <v>1041</v>
      </c>
      <c r="P222" cm="1">
        <f t="array" ref="P222">MEDIAN(IF(Table3[director_name]=N222,Table3[duration]))</f>
        <v>127.5</v>
      </c>
      <c r="Q222" cm="1">
        <f t="array" ref="Q222">STDEV(IF(Table3[director_name]=N222,Table3[duration]))</f>
        <v>22.93741484997819</v>
      </c>
      <c r="R222" cm="1">
        <f t="array" ref="R222">MEDIAN(IF(Table3[director_name]=N222,Table3[imdb_score]))</f>
        <v>7.35</v>
      </c>
    </row>
    <row r="223" spans="1:18" x14ac:dyDescent="0.3">
      <c r="A223" t="s">
        <v>260</v>
      </c>
      <c r="B223">
        <v>384</v>
      </c>
      <c r="C223">
        <v>102</v>
      </c>
      <c r="D223">
        <v>222487711</v>
      </c>
      <c r="E223" t="s">
        <v>787</v>
      </c>
      <c r="F223" t="s">
        <v>827</v>
      </c>
      <c r="G223">
        <v>279093</v>
      </c>
      <c r="H223">
        <v>433</v>
      </c>
      <c r="I223" t="s">
        <v>29</v>
      </c>
      <c r="J223">
        <v>165000000</v>
      </c>
      <c r="K223">
        <v>7.9</v>
      </c>
      <c r="N223" t="s">
        <v>932</v>
      </c>
      <c r="O223" cm="1">
        <f t="array" ref="O223">SUM(IF(Table3[director_name]=N223,Table3[duration]))</f>
        <v>252</v>
      </c>
      <c r="P223" cm="1">
        <f t="array" ref="P223">MEDIAN(IF(Table3[director_name]=N223,Table3[duration]))</f>
        <v>126</v>
      </c>
      <c r="Q223" cm="1">
        <f t="array" ref="Q223">STDEV(IF(Table3[director_name]=N223,Table3[duration]))</f>
        <v>19.798989873223331</v>
      </c>
      <c r="R223" cm="1">
        <f t="array" ref="R223">MEDIAN(IF(Table3[director_name]=N223,Table3[imdb_score]))</f>
        <v>7.35</v>
      </c>
    </row>
    <row r="224" spans="1:18" x14ac:dyDescent="0.3">
      <c r="A224" t="s">
        <v>236</v>
      </c>
      <c r="B224">
        <v>82</v>
      </c>
      <c r="C224">
        <v>170</v>
      </c>
      <c r="D224">
        <v>72000000</v>
      </c>
      <c r="E224" t="s">
        <v>687</v>
      </c>
      <c r="F224" t="s">
        <v>830</v>
      </c>
      <c r="G224">
        <v>66959</v>
      </c>
      <c r="H224">
        <v>258</v>
      </c>
      <c r="I224" t="s">
        <v>29</v>
      </c>
      <c r="J224">
        <v>17000000</v>
      </c>
      <c r="K224">
        <v>7.9</v>
      </c>
      <c r="N224" t="s">
        <v>1251</v>
      </c>
      <c r="O224" cm="1">
        <f t="array" ref="O224">SUM(IF(Table3[director_name]=N224,Table3[duration]))</f>
        <v>832</v>
      </c>
      <c r="P224" cm="1">
        <f t="array" ref="P224">MEDIAN(IF(Table3[director_name]=N224,Table3[duration]))</f>
        <v>101.5</v>
      </c>
      <c r="Q224" cm="1">
        <f t="array" ref="Q224">STDEV(IF(Table3[director_name]=N224,Table3[duration]))</f>
        <v>8.6520022455581262</v>
      </c>
      <c r="R224" cm="1">
        <f t="array" ref="R224">MEDIAN(IF(Table3[director_name]=N224,Table3[imdb_score]))</f>
        <v>7.35</v>
      </c>
    </row>
    <row r="225" spans="1:18" x14ac:dyDescent="0.3">
      <c r="A225" t="s">
        <v>499</v>
      </c>
      <c r="B225">
        <v>491</v>
      </c>
      <c r="C225">
        <v>134</v>
      </c>
      <c r="D225">
        <v>107100855</v>
      </c>
      <c r="E225" t="s">
        <v>832</v>
      </c>
      <c r="F225" t="s">
        <v>833</v>
      </c>
      <c r="G225">
        <v>323353</v>
      </c>
      <c r="H225">
        <v>527</v>
      </c>
      <c r="I225" t="s">
        <v>29</v>
      </c>
      <c r="J225">
        <v>55000000</v>
      </c>
      <c r="K225">
        <v>7.9</v>
      </c>
      <c r="N225" t="s">
        <v>165</v>
      </c>
      <c r="O225" cm="1">
        <f t="array" ref="O225">SUM(IF(Table3[director_name]=N225,Table3[duration]))</f>
        <v>156</v>
      </c>
      <c r="P225" cm="1">
        <f t="array" ref="P225">MEDIAN(IF(Table3[director_name]=N225,Table3[duration]))</f>
        <v>78</v>
      </c>
      <c r="Q225" cm="1">
        <f t="array" ref="Q225">STDEV(IF(Table3[director_name]=N225,Table3[duration]))</f>
        <v>7.0710678118654755</v>
      </c>
      <c r="R225" cm="1">
        <f t="array" ref="R225">MEDIAN(IF(Table3[director_name]=N225,Table3[imdb_score]))</f>
        <v>7.35</v>
      </c>
    </row>
    <row r="226" spans="1:18" x14ac:dyDescent="0.3">
      <c r="A226" t="s">
        <v>265</v>
      </c>
      <c r="B226">
        <v>270</v>
      </c>
      <c r="C226">
        <v>101</v>
      </c>
      <c r="D226">
        <v>59889948</v>
      </c>
      <c r="E226" t="s">
        <v>73</v>
      </c>
      <c r="F226" t="s">
        <v>835</v>
      </c>
      <c r="G226">
        <v>355810</v>
      </c>
      <c r="H226">
        <v>889</v>
      </c>
      <c r="I226" t="s">
        <v>29</v>
      </c>
      <c r="J226">
        <v>8000000</v>
      </c>
      <c r="K226">
        <v>7.9</v>
      </c>
      <c r="N226" t="s">
        <v>1183</v>
      </c>
      <c r="O226" cm="1">
        <f t="array" ref="O226">SUM(IF(Table3[director_name]=N226,Table3[duration]))</f>
        <v>1107</v>
      </c>
      <c r="P226" cm="1">
        <f t="array" ref="P226">MEDIAN(IF(Table3[director_name]=N226,Table3[duration]))</f>
        <v>122.5</v>
      </c>
      <c r="Q226" cm="1">
        <f t="array" ref="Q226">STDEV(IF(Table3[director_name]=N226,Table3[duration]))</f>
        <v>40.454339339909772</v>
      </c>
      <c r="R226" cm="1">
        <f t="array" ref="R226">MEDIAN(IF(Table3[director_name]=N226,Table3[imdb_score]))</f>
        <v>7.3000000000000007</v>
      </c>
    </row>
    <row r="227" spans="1:18" x14ac:dyDescent="0.3">
      <c r="A227" t="s">
        <v>346</v>
      </c>
      <c r="B227">
        <v>123</v>
      </c>
      <c r="C227">
        <v>119</v>
      </c>
      <c r="D227">
        <v>76270454</v>
      </c>
      <c r="E227" t="s">
        <v>208</v>
      </c>
      <c r="F227" t="s">
        <v>836</v>
      </c>
      <c r="G227">
        <v>219008</v>
      </c>
      <c r="H227">
        <v>418</v>
      </c>
      <c r="I227" t="s">
        <v>29</v>
      </c>
      <c r="J227">
        <v>25000000</v>
      </c>
      <c r="K227">
        <v>7.9</v>
      </c>
      <c r="N227" t="s">
        <v>958</v>
      </c>
      <c r="O227" cm="1">
        <f t="array" ref="O227">SUM(IF(Table3[director_name]=N227,Table3[duration]))</f>
        <v>161</v>
      </c>
      <c r="P227" cm="1">
        <f t="array" ref="P227">MEDIAN(IF(Table3[director_name]=N227,Table3[duration]))</f>
        <v>161</v>
      </c>
      <c r="Q227" t="e" cm="1">
        <f t="array" ref="Q227">STDEV(IF(Table3[director_name]=N227,Table3[duration]))</f>
        <v>#DIV/0!</v>
      </c>
      <c r="R227" cm="1">
        <f t="array" ref="R227">MEDIAN(IF(Table3[director_name]=N227,Table3[imdb_score]))</f>
        <v>7.3</v>
      </c>
    </row>
    <row r="228" spans="1:18" x14ac:dyDescent="0.3">
      <c r="A228" t="s">
        <v>536</v>
      </c>
      <c r="B228">
        <v>287</v>
      </c>
      <c r="C228">
        <v>115</v>
      </c>
      <c r="D228">
        <v>54557348</v>
      </c>
      <c r="E228" t="s">
        <v>208</v>
      </c>
      <c r="F228" t="s">
        <v>838</v>
      </c>
      <c r="G228">
        <v>361169</v>
      </c>
      <c r="H228">
        <v>1624</v>
      </c>
      <c r="I228" t="s">
        <v>29</v>
      </c>
      <c r="J228">
        <v>6500000</v>
      </c>
      <c r="K228">
        <v>7.9</v>
      </c>
      <c r="N228" t="s">
        <v>961</v>
      </c>
      <c r="O228" cm="1">
        <f t="array" ref="O228">SUM(IF(Table3[director_name]=N228,Table3[duration]))</f>
        <v>455</v>
      </c>
      <c r="P228" cm="1">
        <f t="array" ref="P228">MEDIAN(IF(Table3[director_name]=N228,Table3[duration]))</f>
        <v>154</v>
      </c>
      <c r="Q228" cm="1">
        <f t="array" ref="Q228">STDEV(IF(Table3[director_name]=N228,Table3[duration]))</f>
        <v>11.67618659209133</v>
      </c>
      <c r="R228" cm="1">
        <f t="array" ref="R228">MEDIAN(IF(Table3[director_name]=N228,Table3[imdb_score]))</f>
        <v>7.3</v>
      </c>
    </row>
    <row r="229" spans="1:18" x14ac:dyDescent="0.3">
      <c r="A229" t="s">
        <v>451</v>
      </c>
      <c r="B229">
        <v>318</v>
      </c>
      <c r="C229">
        <v>101</v>
      </c>
      <c r="D229">
        <v>47000000</v>
      </c>
      <c r="E229" t="s">
        <v>840</v>
      </c>
      <c r="F229" t="s">
        <v>842</v>
      </c>
      <c r="G229">
        <v>157857</v>
      </c>
      <c r="H229">
        <v>1191</v>
      </c>
      <c r="I229" t="s">
        <v>29</v>
      </c>
      <c r="J229">
        <v>300000</v>
      </c>
      <c r="K229">
        <v>7.9</v>
      </c>
      <c r="N229" t="s">
        <v>1374</v>
      </c>
      <c r="O229" cm="1">
        <f t="array" ref="O229">SUM(IF(Table3[director_name]=N229,Table3[duration]))</f>
        <v>698</v>
      </c>
      <c r="P229" cm="1">
        <f t="array" ref="P229">MEDIAN(IF(Table3[director_name]=N229,Table3[duration]))</f>
        <v>143</v>
      </c>
      <c r="Q229" cm="1">
        <f t="array" ref="Q229">STDEV(IF(Table3[director_name]=N229,Table3[duration]))</f>
        <v>17.401149387324946</v>
      </c>
      <c r="R229" cm="1">
        <f t="array" ref="R229">MEDIAN(IF(Table3[director_name]=N229,Table3[imdb_score]))</f>
        <v>7.3</v>
      </c>
    </row>
    <row r="230" spans="1:18" x14ac:dyDescent="0.3">
      <c r="A230" t="s">
        <v>451</v>
      </c>
      <c r="B230">
        <v>318</v>
      </c>
      <c r="C230">
        <v>101</v>
      </c>
      <c r="D230">
        <v>47000000</v>
      </c>
      <c r="E230" t="s">
        <v>840</v>
      </c>
      <c r="F230" t="s">
        <v>842</v>
      </c>
      <c r="G230">
        <v>157863</v>
      </c>
      <c r="H230">
        <v>1191</v>
      </c>
      <c r="I230" t="s">
        <v>29</v>
      </c>
      <c r="J230">
        <v>300000</v>
      </c>
      <c r="K230">
        <v>7.9</v>
      </c>
      <c r="N230" t="s">
        <v>1389</v>
      </c>
      <c r="O230" cm="1">
        <f t="array" ref="O230">SUM(IF(Table3[director_name]=N230,Table3[duration]))</f>
        <v>421</v>
      </c>
      <c r="P230" cm="1">
        <f t="array" ref="P230">MEDIAN(IF(Table3[director_name]=N230,Table3[duration]))</f>
        <v>140</v>
      </c>
      <c r="Q230" cm="1">
        <f t="array" ref="Q230">STDEV(IF(Table3[director_name]=N230,Table3[duration]))</f>
        <v>1.5275252316519465</v>
      </c>
      <c r="R230" cm="1">
        <f t="array" ref="R230">MEDIAN(IF(Table3[director_name]=N230,Table3[imdb_score]))</f>
        <v>7.3</v>
      </c>
    </row>
    <row r="231" spans="1:18" x14ac:dyDescent="0.3">
      <c r="A231" t="s">
        <v>753</v>
      </c>
      <c r="B231">
        <v>111</v>
      </c>
      <c r="C231">
        <v>105</v>
      </c>
      <c r="D231">
        <v>56362352</v>
      </c>
      <c r="E231" t="s">
        <v>843</v>
      </c>
      <c r="F231" t="s">
        <v>844</v>
      </c>
      <c r="G231">
        <v>357581</v>
      </c>
      <c r="H231">
        <v>588</v>
      </c>
      <c r="I231" t="s">
        <v>29</v>
      </c>
      <c r="J231">
        <v>20000000</v>
      </c>
      <c r="K231">
        <v>7.9</v>
      </c>
      <c r="N231" t="s">
        <v>927</v>
      </c>
      <c r="O231" cm="1">
        <f t="array" ref="O231">SUM(IF(Table3[director_name]=N231,Table3[duration]))</f>
        <v>832</v>
      </c>
      <c r="P231" cm="1">
        <f t="array" ref="P231">MEDIAN(IF(Table3[director_name]=N231,Table3[duration]))</f>
        <v>136.5</v>
      </c>
      <c r="Q231" cm="1">
        <f t="array" ref="Q231">STDEV(IF(Table3[director_name]=N231,Table3[duration]))</f>
        <v>19.397594352565104</v>
      </c>
      <c r="R231" cm="1">
        <f t="array" ref="R231">MEDIAN(IF(Table3[director_name]=N231,Table3[imdb_score]))</f>
        <v>7.3</v>
      </c>
    </row>
    <row r="232" spans="1:18" x14ac:dyDescent="0.3">
      <c r="A232" t="s">
        <v>48</v>
      </c>
      <c r="B232">
        <v>509</v>
      </c>
      <c r="C232">
        <v>186</v>
      </c>
      <c r="D232">
        <v>258355354</v>
      </c>
      <c r="E232" t="s">
        <v>845</v>
      </c>
      <c r="F232" t="s">
        <v>847</v>
      </c>
      <c r="G232">
        <v>483540</v>
      </c>
      <c r="H232">
        <v>951</v>
      </c>
      <c r="I232" t="s">
        <v>29</v>
      </c>
      <c r="J232">
        <v>225000000</v>
      </c>
      <c r="K232">
        <v>7.9</v>
      </c>
      <c r="N232" t="s">
        <v>1566</v>
      </c>
      <c r="O232" cm="1">
        <f t="array" ref="O232">SUM(IF(Table3[director_name]=N232,Table3[duration]))</f>
        <v>410</v>
      </c>
      <c r="P232" cm="1">
        <f t="array" ref="P232">MEDIAN(IF(Table3[director_name]=N232,Table3[duration]))</f>
        <v>135</v>
      </c>
      <c r="Q232" cm="1">
        <f t="array" ref="Q232">STDEV(IF(Table3[director_name]=N232,Table3[duration]))</f>
        <v>7.6376261582597333</v>
      </c>
      <c r="R232" cm="1">
        <f t="array" ref="R232">MEDIAN(IF(Table3[director_name]=N232,Table3[imdb_score]))</f>
        <v>7.3</v>
      </c>
    </row>
    <row r="233" spans="1:18" x14ac:dyDescent="0.3">
      <c r="A233" t="s">
        <v>372</v>
      </c>
      <c r="B233">
        <v>292</v>
      </c>
      <c r="C233">
        <v>102</v>
      </c>
      <c r="D233">
        <v>176997107</v>
      </c>
      <c r="E233" t="s">
        <v>849</v>
      </c>
      <c r="F233" t="s">
        <v>850</v>
      </c>
      <c r="G233">
        <v>221128</v>
      </c>
      <c r="H233">
        <v>343</v>
      </c>
      <c r="I233" t="s">
        <v>29</v>
      </c>
      <c r="J233">
        <v>145000000</v>
      </c>
      <c r="K233">
        <v>7.9</v>
      </c>
      <c r="N233" t="s">
        <v>67</v>
      </c>
      <c r="O233" cm="1">
        <f t="array" ref="O233">SUM(IF(Table3[director_name]=N233,Table3[duration]))</f>
        <v>2503</v>
      </c>
      <c r="P233" cm="1">
        <f t="array" ref="P233">MEDIAN(IF(Table3[director_name]=N233,Table3[duration]))</f>
        <v>134</v>
      </c>
      <c r="Q233" cm="1">
        <f t="array" ref="Q233">STDEV(IF(Table3[director_name]=N233,Table3[duration]))</f>
        <v>10.428817474581127</v>
      </c>
      <c r="R233" cm="1">
        <f t="array" ref="R233">MEDIAN(IF(Table3[director_name]=N233,Table3[imdb_score]))</f>
        <v>7.3</v>
      </c>
    </row>
    <row r="234" spans="1:18" x14ac:dyDescent="0.3">
      <c r="A234" t="s">
        <v>851</v>
      </c>
      <c r="B234">
        <v>125</v>
      </c>
      <c r="C234">
        <v>148</v>
      </c>
      <c r="D234">
        <v>54200000</v>
      </c>
      <c r="E234" t="s">
        <v>852</v>
      </c>
      <c r="F234" t="s">
        <v>854</v>
      </c>
      <c r="G234">
        <v>142448</v>
      </c>
      <c r="H234">
        <v>319</v>
      </c>
      <c r="I234" t="s">
        <v>29</v>
      </c>
      <c r="J234">
        <v>27000000</v>
      </c>
      <c r="K234">
        <v>7.9</v>
      </c>
      <c r="N234" t="s">
        <v>965</v>
      </c>
      <c r="O234" cm="1">
        <f t="array" ref="O234">SUM(IF(Table3[director_name]=N234,Table3[duration]))</f>
        <v>120</v>
      </c>
      <c r="P234" cm="1">
        <f t="array" ref="P234">MEDIAN(IF(Table3[director_name]=N234,Table3[duration]))</f>
        <v>120</v>
      </c>
      <c r="Q234" t="e" cm="1">
        <f t="array" ref="Q234">STDEV(IF(Table3[director_name]=N234,Table3[duration]))</f>
        <v>#DIV/0!</v>
      </c>
      <c r="R234" cm="1">
        <f t="array" ref="R234">MEDIAN(IF(Table3[director_name]=N234,Table3[imdb_score]))</f>
        <v>7.3</v>
      </c>
    </row>
    <row r="235" spans="1:18" x14ac:dyDescent="0.3">
      <c r="A235" t="s">
        <v>242</v>
      </c>
      <c r="B235">
        <v>534</v>
      </c>
      <c r="C235">
        <v>117</v>
      </c>
      <c r="D235">
        <v>32279955</v>
      </c>
      <c r="E235" t="s">
        <v>208</v>
      </c>
      <c r="F235" t="s">
        <v>856</v>
      </c>
      <c r="G235">
        <v>293304</v>
      </c>
      <c r="H235">
        <v>552</v>
      </c>
      <c r="I235" t="s">
        <v>29</v>
      </c>
      <c r="J235">
        <v>8500000</v>
      </c>
      <c r="K235">
        <v>7.9</v>
      </c>
      <c r="N235" t="s">
        <v>860</v>
      </c>
      <c r="O235" cm="1">
        <f t="array" ref="O235">SUM(IF(Table3[director_name]=N235,Table3[duration]))</f>
        <v>584</v>
      </c>
      <c r="P235" cm="1">
        <f t="array" ref="P235">MEDIAN(IF(Table3[director_name]=N235,Table3[duration]))</f>
        <v>115</v>
      </c>
      <c r="Q235" cm="1">
        <f t="array" ref="Q235">STDEV(IF(Table3[director_name]=N235,Table3[duration]))</f>
        <v>9.3380940239430021</v>
      </c>
      <c r="R235" cm="1">
        <f t="array" ref="R235">MEDIAN(IF(Table3[director_name]=N235,Table3[imdb_score]))</f>
        <v>7.3</v>
      </c>
    </row>
    <row r="236" spans="1:18" x14ac:dyDescent="0.3">
      <c r="A236" t="s">
        <v>857</v>
      </c>
      <c r="B236">
        <v>103</v>
      </c>
      <c r="C236">
        <v>120</v>
      </c>
      <c r="D236">
        <v>27545445</v>
      </c>
      <c r="E236" t="s">
        <v>92</v>
      </c>
      <c r="F236" t="s">
        <v>859</v>
      </c>
      <c r="G236">
        <v>59524</v>
      </c>
      <c r="H236">
        <v>418</v>
      </c>
      <c r="I236" t="s">
        <v>29</v>
      </c>
      <c r="J236">
        <v>6500000</v>
      </c>
      <c r="K236">
        <v>7.9</v>
      </c>
      <c r="N236" t="s">
        <v>1075</v>
      </c>
      <c r="O236" cm="1">
        <f t="array" ref="O236">SUM(IF(Table3[director_name]=N236,Table3[duration]))</f>
        <v>355</v>
      </c>
      <c r="P236" cm="1">
        <f t="array" ref="P236">MEDIAN(IF(Table3[director_name]=N236,Table3[duration]))</f>
        <v>115</v>
      </c>
      <c r="Q236" cm="1">
        <f t="array" ref="Q236">STDEV(IF(Table3[director_name]=N236,Table3[duration]))</f>
        <v>10.408329997330664</v>
      </c>
      <c r="R236" cm="1">
        <f t="array" ref="R236">MEDIAN(IF(Table3[director_name]=N236,Table3[imdb_score]))</f>
        <v>7.3</v>
      </c>
    </row>
    <row r="237" spans="1:18" x14ac:dyDescent="0.3">
      <c r="A237" t="s">
        <v>274</v>
      </c>
      <c r="B237">
        <v>391</v>
      </c>
      <c r="C237">
        <v>109</v>
      </c>
      <c r="D237">
        <v>26236603</v>
      </c>
      <c r="E237" t="s">
        <v>459</v>
      </c>
      <c r="F237" t="s">
        <v>862</v>
      </c>
      <c r="G237">
        <v>251349</v>
      </c>
      <c r="H237">
        <v>547</v>
      </c>
      <c r="I237" t="s">
        <v>29</v>
      </c>
      <c r="J237">
        <v>6000000</v>
      </c>
      <c r="K237">
        <v>7.9</v>
      </c>
      <c r="N237" t="s">
        <v>706</v>
      </c>
      <c r="O237" cm="1">
        <f t="array" ref="O237">SUM(IF(Table3[director_name]=N237,Table3[duration]))</f>
        <v>332</v>
      </c>
      <c r="P237" cm="1">
        <f t="array" ref="P237">MEDIAN(IF(Table3[director_name]=N237,Table3[duration]))</f>
        <v>115</v>
      </c>
      <c r="Q237" cm="1">
        <f t="array" ref="Q237">STDEV(IF(Table3[director_name]=N237,Table3[duration]))</f>
        <v>9.2915732431775702</v>
      </c>
      <c r="R237" cm="1">
        <f t="array" ref="R237">MEDIAN(IF(Table3[director_name]=N237,Table3[imdb_score]))</f>
        <v>7.3</v>
      </c>
    </row>
    <row r="238" spans="1:18" x14ac:dyDescent="0.3">
      <c r="A238" t="s">
        <v>603</v>
      </c>
      <c r="B238">
        <v>285</v>
      </c>
      <c r="C238">
        <v>121</v>
      </c>
      <c r="D238">
        <v>23618786</v>
      </c>
      <c r="E238" t="s">
        <v>864</v>
      </c>
      <c r="F238" t="s">
        <v>866</v>
      </c>
      <c r="G238">
        <v>352695</v>
      </c>
      <c r="H238">
        <v>687</v>
      </c>
      <c r="I238" t="s">
        <v>29</v>
      </c>
      <c r="J238">
        <v>8000000</v>
      </c>
      <c r="K238">
        <v>7.9</v>
      </c>
      <c r="N238" t="s">
        <v>967</v>
      </c>
      <c r="O238" cm="1">
        <f t="array" ref="O238">SUM(IF(Table3[director_name]=N238,Table3[duration]))</f>
        <v>228</v>
      </c>
      <c r="P238" cm="1">
        <f t="array" ref="P238">MEDIAN(IF(Table3[director_name]=N238,Table3[duration]))</f>
        <v>114</v>
      </c>
      <c r="Q238" cm="1">
        <f t="array" ref="Q238">STDEV(IF(Table3[director_name]=N238,Table3[duration]))</f>
        <v>7.0710678118654755</v>
      </c>
      <c r="R238" cm="1">
        <f t="array" ref="R238">MEDIAN(IF(Table3[director_name]=N238,Table3[imdb_score]))</f>
        <v>7.3</v>
      </c>
    </row>
    <row r="239" spans="1:18" x14ac:dyDescent="0.3">
      <c r="A239" t="s">
        <v>867</v>
      </c>
      <c r="B239">
        <v>58</v>
      </c>
      <c r="C239">
        <v>134</v>
      </c>
      <c r="D239">
        <v>22954968</v>
      </c>
      <c r="E239" t="s">
        <v>588</v>
      </c>
      <c r="F239" t="s">
        <v>868</v>
      </c>
      <c r="G239">
        <v>45703</v>
      </c>
      <c r="H239">
        <v>156</v>
      </c>
      <c r="I239" t="s">
        <v>29</v>
      </c>
      <c r="J239">
        <v>11500000</v>
      </c>
      <c r="K239">
        <v>7.9</v>
      </c>
      <c r="N239" t="s">
        <v>972</v>
      </c>
      <c r="O239" cm="1">
        <f t="array" ref="O239">SUM(IF(Table3[director_name]=N239,Table3[duration]))</f>
        <v>113</v>
      </c>
      <c r="P239" cm="1">
        <f t="array" ref="P239">MEDIAN(IF(Table3[director_name]=N239,Table3[duration]))</f>
        <v>113</v>
      </c>
      <c r="Q239" t="e" cm="1">
        <f t="array" ref="Q239">STDEV(IF(Table3[director_name]=N239,Table3[duration]))</f>
        <v>#DIV/0!</v>
      </c>
      <c r="R239" cm="1">
        <f t="array" ref="R239">MEDIAN(IF(Table3[director_name]=N239,Table3[imdb_score]))</f>
        <v>7.3</v>
      </c>
    </row>
    <row r="240" spans="1:18" x14ac:dyDescent="0.3">
      <c r="A240" t="s">
        <v>562</v>
      </c>
      <c r="B240">
        <v>153</v>
      </c>
      <c r="C240">
        <v>155</v>
      </c>
      <c r="D240">
        <v>26384919</v>
      </c>
      <c r="E240" t="s">
        <v>92</v>
      </c>
      <c r="F240" t="s">
        <v>869</v>
      </c>
      <c r="G240">
        <v>189032</v>
      </c>
      <c r="H240">
        <v>560</v>
      </c>
      <c r="I240" t="s">
        <v>29</v>
      </c>
      <c r="J240">
        <v>15000000</v>
      </c>
      <c r="K240">
        <v>7.9</v>
      </c>
      <c r="N240" t="s">
        <v>975</v>
      </c>
      <c r="O240" cm="1">
        <f t="array" ref="O240">SUM(IF(Table3[director_name]=N240,Table3[duration]))</f>
        <v>112</v>
      </c>
      <c r="P240" cm="1">
        <f t="array" ref="P240">MEDIAN(IF(Table3[director_name]=N240,Table3[duration]))</f>
        <v>112</v>
      </c>
      <c r="Q240" t="e" cm="1">
        <f t="array" ref="Q240">STDEV(IF(Table3[director_name]=N240,Table3[duration]))</f>
        <v>#DIV/0!</v>
      </c>
      <c r="R240" cm="1">
        <f t="array" ref="R240">MEDIAN(IF(Table3[director_name]=N240,Table3[imdb_score]))</f>
        <v>7.3</v>
      </c>
    </row>
    <row r="241" spans="1:18" x14ac:dyDescent="0.3">
      <c r="A241" t="s">
        <v>54</v>
      </c>
      <c r="B241">
        <v>596</v>
      </c>
      <c r="C241">
        <v>187</v>
      </c>
      <c r="D241">
        <v>54116191</v>
      </c>
      <c r="E241" t="s">
        <v>871</v>
      </c>
      <c r="F241" t="s">
        <v>873</v>
      </c>
      <c r="G241">
        <v>272839</v>
      </c>
      <c r="H241">
        <v>1018</v>
      </c>
      <c r="I241" t="s">
        <v>29</v>
      </c>
      <c r="J241">
        <v>44000000</v>
      </c>
      <c r="K241">
        <v>7.9</v>
      </c>
      <c r="N241" t="s">
        <v>1654</v>
      </c>
      <c r="O241" cm="1">
        <f t="array" ref="O241">SUM(IF(Table3[director_name]=N241,Table3[duration]))</f>
        <v>330</v>
      </c>
      <c r="P241" cm="1">
        <f t="array" ref="P241">MEDIAN(IF(Table3[director_name]=N241,Table3[duration]))</f>
        <v>111</v>
      </c>
      <c r="Q241" cm="1">
        <f t="array" ref="Q241">STDEV(IF(Table3[director_name]=N241,Table3[duration]))</f>
        <v>5.5677643628300215</v>
      </c>
      <c r="R241" cm="1">
        <f t="array" ref="R241">MEDIAN(IF(Table3[director_name]=N241,Table3[imdb_score]))</f>
        <v>7.3</v>
      </c>
    </row>
    <row r="242" spans="1:18" x14ac:dyDescent="0.3">
      <c r="A242" t="s">
        <v>549</v>
      </c>
      <c r="B242">
        <v>232</v>
      </c>
      <c r="C242">
        <v>85</v>
      </c>
      <c r="D242">
        <v>9437933</v>
      </c>
      <c r="E242" t="s">
        <v>875</v>
      </c>
      <c r="F242" t="s">
        <v>877</v>
      </c>
      <c r="G242">
        <v>90827</v>
      </c>
      <c r="H242">
        <v>329</v>
      </c>
      <c r="I242" t="s">
        <v>29</v>
      </c>
      <c r="J242">
        <v>180000</v>
      </c>
      <c r="K242">
        <v>7.9</v>
      </c>
      <c r="N242" t="s">
        <v>977</v>
      </c>
      <c r="O242" cm="1">
        <f t="array" ref="O242">SUM(IF(Table3[director_name]=N242,Table3[duration]))</f>
        <v>111</v>
      </c>
      <c r="P242" cm="1">
        <f t="array" ref="P242">MEDIAN(IF(Table3[director_name]=N242,Table3[duration]))</f>
        <v>111</v>
      </c>
      <c r="Q242" t="e" cm="1">
        <f t="array" ref="Q242">STDEV(IF(Table3[director_name]=N242,Table3[duration]))</f>
        <v>#DIV/0!</v>
      </c>
      <c r="R242" cm="1">
        <f t="array" ref="R242">MEDIAN(IF(Table3[director_name]=N242,Table3[imdb_score]))</f>
        <v>7.3</v>
      </c>
    </row>
    <row r="243" spans="1:18" x14ac:dyDescent="0.3">
      <c r="A243" t="s">
        <v>784</v>
      </c>
      <c r="B243">
        <v>60</v>
      </c>
      <c r="C243">
        <v>122</v>
      </c>
      <c r="D243">
        <v>26830000</v>
      </c>
      <c r="E243" t="s">
        <v>575</v>
      </c>
      <c r="F243" t="s">
        <v>878</v>
      </c>
      <c r="G243">
        <v>101888</v>
      </c>
      <c r="H243">
        <v>365</v>
      </c>
      <c r="I243" t="s">
        <v>29</v>
      </c>
      <c r="J243">
        <v>18000000</v>
      </c>
      <c r="K243">
        <v>7.9</v>
      </c>
      <c r="N243" t="s">
        <v>981</v>
      </c>
      <c r="O243" cm="1">
        <f t="array" ref="O243">SUM(IF(Table3[director_name]=N243,Table3[duration]))</f>
        <v>110</v>
      </c>
      <c r="P243" cm="1">
        <f t="array" ref="P243">MEDIAN(IF(Table3[director_name]=N243,Table3[duration]))</f>
        <v>110</v>
      </c>
      <c r="Q243" t="e" cm="1">
        <f t="array" ref="Q243">STDEV(IF(Table3[director_name]=N243,Table3[duration]))</f>
        <v>#DIV/0!</v>
      </c>
      <c r="R243" cm="1">
        <f t="array" ref="R243">MEDIAN(IF(Table3[director_name]=N243,Table3[imdb_score]))</f>
        <v>7.3</v>
      </c>
    </row>
    <row r="244" spans="1:18" x14ac:dyDescent="0.3">
      <c r="A244" t="s">
        <v>784</v>
      </c>
      <c r="B244">
        <v>60</v>
      </c>
      <c r="C244">
        <v>122</v>
      </c>
      <c r="D244">
        <v>26830000</v>
      </c>
      <c r="E244" t="s">
        <v>575</v>
      </c>
      <c r="F244" t="s">
        <v>878</v>
      </c>
      <c r="G244">
        <v>101889</v>
      </c>
      <c r="H244">
        <v>365</v>
      </c>
      <c r="I244" t="s">
        <v>29</v>
      </c>
      <c r="J244">
        <v>18000000</v>
      </c>
      <c r="K244">
        <v>7.9</v>
      </c>
      <c r="N244" t="s">
        <v>1079</v>
      </c>
      <c r="O244" cm="1">
        <f t="array" ref="O244">SUM(IF(Table3[director_name]=N244,Table3[duration]))</f>
        <v>350</v>
      </c>
      <c r="P244" cm="1">
        <f t="array" ref="P244">MEDIAN(IF(Table3[director_name]=N244,Table3[duration]))</f>
        <v>109</v>
      </c>
      <c r="Q244" cm="1">
        <f t="array" ref="Q244">STDEV(IF(Table3[director_name]=N244,Table3[duration]))</f>
        <v>13.279056191361393</v>
      </c>
      <c r="R244" cm="1">
        <f t="array" ref="R244">MEDIAN(IF(Table3[director_name]=N244,Table3[imdb_score]))</f>
        <v>7.3</v>
      </c>
    </row>
    <row r="245" spans="1:18" x14ac:dyDescent="0.3">
      <c r="A245" t="s">
        <v>587</v>
      </c>
      <c r="B245">
        <v>405</v>
      </c>
      <c r="C245">
        <v>109</v>
      </c>
      <c r="D245">
        <v>8114507</v>
      </c>
      <c r="E245" t="s">
        <v>588</v>
      </c>
      <c r="F245" t="s">
        <v>881</v>
      </c>
      <c r="G245">
        <v>95362</v>
      </c>
      <c r="H245">
        <v>270</v>
      </c>
      <c r="I245" t="s">
        <v>29</v>
      </c>
      <c r="J245">
        <v>3000000</v>
      </c>
      <c r="K245">
        <v>7.9</v>
      </c>
      <c r="N245" t="s">
        <v>988</v>
      </c>
      <c r="O245" cm="1">
        <f t="array" ref="O245">SUM(IF(Table3[director_name]=N245,Table3[duration]))</f>
        <v>109</v>
      </c>
      <c r="P245" cm="1">
        <f t="array" ref="P245">MEDIAN(IF(Table3[director_name]=N245,Table3[duration]))</f>
        <v>109</v>
      </c>
      <c r="Q245" t="e" cm="1">
        <f t="array" ref="Q245">STDEV(IF(Table3[director_name]=N245,Table3[duration]))</f>
        <v>#DIV/0!</v>
      </c>
      <c r="R245" cm="1">
        <f t="array" ref="R245">MEDIAN(IF(Table3[director_name]=N245,Table3[imdb_score]))</f>
        <v>7.3</v>
      </c>
    </row>
    <row r="246" spans="1:18" x14ac:dyDescent="0.3">
      <c r="A246" t="s">
        <v>247</v>
      </c>
      <c r="B246">
        <v>233</v>
      </c>
      <c r="C246">
        <v>113</v>
      </c>
      <c r="D246">
        <v>1185783</v>
      </c>
      <c r="E246" t="s">
        <v>92</v>
      </c>
      <c r="F246" t="s">
        <v>884</v>
      </c>
      <c r="G246">
        <v>44763</v>
      </c>
      <c r="H246">
        <v>172</v>
      </c>
      <c r="I246" t="s">
        <v>164</v>
      </c>
      <c r="J246">
        <v>590000</v>
      </c>
      <c r="K246">
        <v>7.9</v>
      </c>
      <c r="N246" t="s">
        <v>985</v>
      </c>
      <c r="O246" cm="1">
        <f t="array" ref="O246">SUM(IF(Table3[director_name]=N246,Table3[duration]))</f>
        <v>109</v>
      </c>
      <c r="P246" cm="1">
        <f t="array" ref="P246">MEDIAN(IF(Table3[director_name]=N246,Table3[duration]))</f>
        <v>109</v>
      </c>
      <c r="Q246" t="e" cm="1">
        <f t="array" ref="Q246">STDEV(IF(Table3[director_name]=N246,Table3[duration]))</f>
        <v>#DIV/0!</v>
      </c>
      <c r="R246" cm="1">
        <f t="array" ref="R246">MEDIAN(IF(Table3[director_name]=N246,Table3[imdb_score]))</f>
        <v>7.3</v>
      </c>
    </row>
    <row r="247" spans="1:18" x14ac:dyDescent="0.3">
      <c r="A247" t="s">
        <v>692</v>
      </c>
      <c r="B247">
        <v>415</v>
      </c>
      <c r="C247">
        <v>97</v>
      </c>
      <c r="D247">
        <v>5009677</v>
      </c>
      <c r="E247" t="s">
        <v>887</v>
      </c>
      <c r="F247" t="s">
        <v>888</v>
      </c>
      <c r="G247">
        <v>260607</v>
      </c>
      <c r="H247">
        <v>485</v>
      </c>
      <c r="I247" t="s">
        <v>29</v>
      </c>
      <c r="J247">
        <v>5000000</v>
      </c>
      <c r="K247">
        <v>7.9</v>
      </c>
      <c r="N247" t="s">
        <v>824</v>
      </c>
      <c r="O247" cm="1">
        <f t="array" ref="O247">SUM(IF(Table3[director_name]=N247,Table3[duration]))</f>
        <v>752</v>
      </c>
      <c r="P247" cm="1">
        <f t="array" ref="P247">MEDIAN(IF(Table3[director_name]=N247,Table3[duration]))</f>
        <v>108</v>
      </c>
      <c r="Q247" cm="1">
        <f t="array" ref="Q247">STDEV(IF(Table3[director_name]=N247,Table3[duration]))</f>
        <v>13.214350064193408</v>
      </c>
      <c r="R247" cm="1">
        <f t="array" ref="R247">MEDIAN(IF(Table3[director_name]=N247,Table3[imdb_score]))</f>
        <v>7.3</v>
      </c>
    </row>
    <row r="248" spans="1:18" x14ac:dyDescent="0.3">
      <c r="A248" t="s">
        <v>244</v>
      </c>
      <c r="B248">
        <v>94</v>
      </c>
      <c r="C248">
        <v>114</v>
      </c>
      <c r="D248">
        <v>1221261</v>
      </c>
      <c r="E248" t="s">
        <v>208</v>
      </c>
      <c r="F248" t="s">
        <v>890</v>
      </c>
      <c r="G248">
        <v>38215</v>
      </c>
      <c r="H248">
        <v>125</v>
      </c>
      <c r="I248" t="s">
        <v>174</v>
      </c>
      <c r="J248">
        <v>1500000</v>
      </c>
      <c r="K248">
        <v>7.9</v>
      </c>
      <c r="N248" t="s">
        <v>992</v>
      </c>
      <c r="O248" cm="1">
        <f t="array" ref="O248">SUM(IF(Table3[director_name]=N248,Table3[duration]))</f>
        <v>104</v>
      </c>
      <c r="P248" cm="1">
        <f t="array" ref="P248">MEDIAN(IF(Table3[director_name]=N248,Table3[duration]))</f>
        <v>104</v>
      </c>
      <c r="Q248" t="e" cm="1">
        <f t="array" ref="Q248">STDEV(IF(Table3[director_name]=N248,Table3[duration]))</f>
        <v>#DIV/0!</v>
      </c>
      <c r="R248" cm="1">
        <f t="array" ref="R248">MEDIAN(IF(Table3[director_name]=N248,Table3[imdb_score]))</f>
        <v>7.3</v>
      </c>
    </row>
    <row r="249" spans="1:18" x14ac:dyDescent="0.3">
      <c r="A249" t="s">
        <v>267</v>
      </c>
      <c r="B249">
        <v>112</v>
      </c>
      <c r="C249">
        <v>97</v>
      </c>
      <c r="D249">
        <v>3629758</v>
      </c>
      <c r="E249" t="s">
        <v>220</v>
      </c>
      <c r="F249" t="s">
        <v>893</v>
      </c>
      <c r="G249">
        <v>44151</v>
      </c>
      <c r="H249">
        <v>110</v>
      </c>
      <c r="I249" t="s">
        <v>90</v>
      </c>
      <c r="J249">
        <v>5500000</v>
      </c>
      <c r="K249">
        <v>7.9</v>
      </c>
      <c r="N249" t="s">
        <v>995</v>
      </c>
      <c r="O249" cm="1">
        <f t="array" ref="O249">SUM(IF(Table3[director_name]=N249,Table3[duration]))</f>
        <v>104</v>
      </c>
      <c r="P249" cm="1">
        <f t="array" ref="P249">MEDIAN(IF(Table3[director_name]=N249,Table3[duration]))</f>
        <v>104</v>
      </c>
      <c r="Q249" t="e" cm="1">
        <f t="array" ref="Q249">STDEV(IF(Table3[director_name]=N249,Table3[duration]))</f>
        <v>#DIV/0!</v>
      </c>
      <c r="R249" cm="1">
        <f t="array" ref="R249">MEDIAN(IF(Table3[director_name]=N249,Table3[imdb_score]))</f>
        <v>7.3</v>
      </c>
    </row>
    <row r="250" spans="1:18" x14ac:dyDescent="0.3">
      <c r="A250" t="s">
        <v>251</v>
      </c>
      <c r="B250">
        <v>111</v>
      </c>
      <c r="C250">
        <v>112</v>
      </c>
      <c r="D250">
        <v>375723</v>
      </c>
      <c r="E250" t="s">
        <v>73</v>
      </c>
      <c r="F250" t="s">
        <v>896</v>
      </c>
      <c r="G250">
        <v>7025</v>
      </c>
      <c r="H250">
        <v>26</v>
      </c>
      <c r="I250" t="s">
        <v>122</v>
      </c>
      <c r="J250">
        <v>4000000</v>
      </c>
      <c r="K250">
        <v>7.9</v>
      </c>
      <c r="N250" t="s">
        <v>999</v>
      </c>
      <c r="O250" cm="1">
        <f t="array" ref="O250">SUM(IF(Table3[director_name]=N250,Table3[duration]))</f>
        <v>102</v>
      </c>
      <c r="P250" cm="1">
        <f t="array" ref="P250">MEDIAN(IF(Table3[director_name]=N250,Table3[duration]))</f>
        <v>102</v>
      </c>
      <c r="Q250" t="e" cm="1">
        <f t="array" ref="Q250">STDEV(IF(Table3[director_name]=N250,Table3[duration]))</f>
        <v>#DIV/0!</v>
      </c>
      <c r="R250" cm="1">
        <f t="array" ref="R250">MEDIAN(IF(Table3[director_name]=N250,Table3[imdb_score]))</f>
        <v>7.3</v>
      </c>
    </row>
    <row r="251" spans="1:18" x14ac:dyDescent="0.3">
      <c r="A251" t="s">
        <v>67</v>
      </c>
      <c r="B251">
        <v>251</v>
      </c>
      <c r="C251">
        <v>141</v>
      </c>
      <c r="D251">
        <v>13753931</v>
      </c>
      <c r="E251" t="s">
        <v>575</v>
      </c>
      <c r="F251" t="s">
        <v>899</v>
      </c>
      <c r="G251">
        <v>132149</v>
      </c>
      <c r="H251">
        <v>316</v>
      </c>
      <c r="I251" t="s">
        <v>124</v>
      </c>
      <c r="J251">
        <v>19000000</v>
      </c>
      <c r="K251">
        <v>7.9</v>
      </c>
      <c r="N251" t="s">
        <v>1002</v>
      </c>
      <c r="O251" cm="1">
        <f t="array" ref="O251">SUM(IF(Table3[director_name]=N251,Table3[duration]))</f>
        <v>100</v>
      </c>
      <c r="P251" cm="1">
        <f t="array" ref="P251">MEDIAN(IF(Table3[director_name]=N251,Table3[duration]))</f>
        <v>100</v>
      </c>
      <c r="Q251" t="e" cm="1">
        <f t="array" ref="Q251">STDEV(IF(Table3[director_name]=N251,Table3[duration]))</f>
        <v>#DIV/0!</v>
      </c>
      <c r="R251" cm="1">
        <f t="array" ref="R251">MEDIAN(IF(Table3[director_name]=N251,Table3[imdb_score]))</f>
        <v>7.3</v>
      </c>
    </row>
    <row r="252" spans="1:18" x14ac:dyDescent="0.3">
      <c r="A252" t="s">
        <v>527</v>
      </c>
      <c r="B252">
        <v>80</v>
      </c>
      <c r="C252">
        <v>193</v>
      </c>
      <c r="D252">
        <v>21500000</v>
      </c>
      <c r="E252" t="s">
        <v>901</v>
      </c>
      <c r="F252" t="s">
        <v>903</v>
      </c>
      <c r="G252">
        <v>45271</v>
      </c>
      <c r="H252">
        <v>170</v>
      </c>
      <c r="I252" t="s">
        <v>29</v>
      </c>
      <c r="J252">
        <v>27000000</v>
      </c>
      <c r="K252">
        <v>7.9</v>
      </c>
      <c r="N252" t="s">
        <v>1004</v>
      </c>
      <c r="O252" cm="1">
        <f t="array" ref="O252">SUM(IF(Table3[director_name]=N252,Table3[duration]))</f>
        <v>100</v>
      </c>
      <c r="P252" cm="1">
        <f t="array" ref="P252">MEDIAN(IF(Table3[director_name]=N252,Table3[duration]))</f>
        <v>100</v>
      </c>
      <c r="Q252" t="e" cm="1">
        <f t="array" ref="Q252">STDEV(IF(Table3[director_name]=N252,Table3[duration]))</f>
        <v>#DIV/0!</v>
      </c>
      <c r="R252" cm="1">
        <f t="array" ref="R252">MEDIAN(IF(Table3[director_name]=N252,Table3[imdb_score]))</f>
        <v>7.3</v>
      </c>
    </row>
    <row r="253" spans="1:18" x14ac:dyDescent="0.3">
      <c r="A253" t="s">
        <v>905</v>
      </c>
      <c r="B253">
        <v>447</v>
      </c>
      <c r="C253">
        <v>127</v>
      </c>
      <c r="D253">
        <v>225377</v>
      </c>
      <c r="E253" t="s">
        <v>588</v>
      </c>
      <c r="F253" t="s">
        <v>907</v>
      </c>
      <c r="G253">
        <v>70382</v>
      </c>
      <c r="H253">
        <v>190</v>
      </c>
      <c r="I253" t="s">
        <v>90</v>
      </c>
      <c r="J253">
        <v>8900000</v>
      </c>
      <c r="K253">
        <v>7.9</v>
      </c>
      <c r="N253" t="s">
        <v>1008</v>
      </c>
      <c r="O253" cm="1">
        <f t="array" ref="O253">SUM(IF(Table3[director_name]=N253,Table3[duration]))</f>
        <v>97</v>
      </c>
      <c r="P253" cm="1">
        <f t="array" ref="P253">MEDIAN(IF(Table3[director_name]=N253,Table3[duration]))</f>
        <v>97</v>
      </c>
      <c r="Q253" t="e" cm="1">
        <f t="array" ref="Q253">STDEV(IF(Table3[director_name]=N253,Table3[duration]))</f>
        <v>#DIV/0!</v>
      </c>
      <c r="R253" cm="1">
        <f t="array" ref="R253">MEDIAN(IF(Table3[director_name]=N253,Table3[imdb_score]))</f>
        <v>7.3</v>
      </c>
    </row>
    <row r="254" spans="1:18" x14ac:dyDescent="0.3">
      <c r="A254" t="s">
        <v>273</v>
      </c>
      <c r="B254">
        <v>99</v>
      </c>
      <c r="C254">
        <v>80</v>
      </c>
      <c r="D254">
        <v>71442</v>
      </c>
      <c r="E254" t="s">
        <v>909</v>
      </c>
      <c r="F254" t="s">
        <v>911</v>
      </c>
      <c r="G254">
        <v>12029</v>
      </c>
      <c r="H254">
        <v>32</v>
      </c>
      <c r="I254" t="s">
        <v>90</v>
      </c>
      <c r="J254">
        <v>9600000</v>
      </c>
      <c r="K254">
        <v>7.9</v>
      </c>
      <c r="N254" t="s">
        <v>1012</v>
      </c>
      <c r="O254" cm="1">
        <f t="array" ref="O254">SUM(IF(Table3[director_name]=N254,Table3[duration]))</f>
        <v>97</v>
      </c>
      <c r="P254" cm="1">
        <f t="array" ref="P254">MEDIAN(IF(Table3[director_name]=N254,Table3[duration]))</f>
        <v>97</v>
      </c>
      <c r="Q254" t="e" cm="1">
        <f t="array" ref="Q254">STDEV(IF(Table3[director_name]=N254,Table3[duration]))</f>
        <v>#DIV/0!</v>
      </c>
      <c r="R254" cm="1">
        <f t="array" ref="R254">MEDIAN(IF(Table3[director_name]=N254,Table3[imdb_score]))</f>
        <v>7.3</v>
      </c>
    </row>
    <row r="255" spans="1:18" x14ac:dyDescent="0.3">
      <c r="A255" t="s">
        <v>753</v>
      </c>
      <c r="B255">
        <v>148</v>
      </c>
      <c r="C255">
        <v>127</v>
      </c>
      <c r="D255">
        <v>5887457</v>
      </c>
      <c r="E255" t="s">
        <v>913</v>
      </c>
      <c r="F255" t="s">
        <v>914</v>
      </c>
      <c r="G255">
        <v>142416</v>
      </c>
      <c r="H255">
        <v>420</v>
      </c>
      <c r="I255" t="s">
        <v>29</v>
      </c>
      <c r="J255">
        <v>18000000</v>
      </c>
      <c r="K255">
        <v>7.9</v>
      </c>
      <c r="N255" t="s">
        <v>1016</v>
      </c>
      <c r="O255" cm="1">
        <f t="array" ref="O255">SUM(IF(Table3[director_name]=N255,Table3[duration]))</f>
        <v>96</v>
      </c>
      <c r="P255" cm="1">
        <f t="array" ref="P255">MEDIAN(IF(Table3[director_name]=N255,Table3[duration]))</f>
        <v>96</v>
      </c>
      <c r="Q255" t="e" cm="1">
        <f t="array" ref="Q255">STDEV(IF(Table3[director_name]=N255,Table3[duration]))</f>
        <v>#DIV/0!</v>
      </c>
      <c r="R255" cm="1">
        <f t="array" ref="R255">MEDIAN(IF(Table3[director_name]=N255,Table3[imdb_score]))</f>
        <v>7.3</v>
      </c>
    </row>
    <row r="256" spans="1:18" x14ac:dyDescent="0.3">
      <c r="A256" t="s">
        <v>915</v>
      </c>
      <c r="B256">
        <v>126</v>
      </c>
      <c r="C256">
        <v>127</v>
      </c>
      <c r="D256">
        <v>5128124</v>
      </c>
      <c r="E256" t="s">
        <v>379</v>
      </c>
      <c r="F256" t="s">
        <v>916</v>
      </c>
      <c r="G256">
        <v>44198</v>
      </c>
      <c r="H256">
        <v>251</v>
      </c>
      <c r="I256" t="s">
        <v>29</v>
      </c>
      <c r="J256">
        <v>25000000</v>
      </c>
      <c r="K256">
        <v>7.9</v>
      </c>
      <c r="N256" t="s">
        <v>1020</v>
      </c>
      <c r="O256" cm="1">
        <f t="array" ref="O256">SUM(IF(Table3[director_name]=N256,Table3[duration]))</f>
        <v>191</v>
      </c>
      <c r="P256" cm="1">
        <f t="array" ref="P256">MEDIAN(IF(Table3[director_name]=N256,Table3[duration]))</f>
        <v>95.5</v>
      </c>
      <c r="Q256" cm="1">
        <f t="array" ref="Q256">STDEV(IF(Table3[director_name]=N256,Table3[duration]))</f>
        <v>7.7781745930520225</v>
      </c>
      <c r="R256" cm="1">
        <f t="array" ref="R256">MEDIAN(IF(Table3[director_name]=N256,Table3[imdb_score]))</f>
        <v>7.3</v>
      </c>
    </row>
    <row r="257" spans="1:18" x14ac:dyDescent="0.3">
      <c r="A257" t="s">
        <v>917</v>
      </c>
      <c r="B257">
        <v>149</v>
      </c>
      <c r="C257">
        <v>152</v>
      </c>
      <c r="D257">
        <v>32522352</v>
      </c>
      <c r="E257" t="s">
        <v>918</v>
      </c>
      <c r="F257" t="s">
        <v>919</v>
      </c>
      <c r="G257">
        <v>207287</v>
      </c>
      <c r="H257">
        <v>822</v>
      </c>
      <c r="I257" t="s">
        <v>29</v>
      </c>
      <c r="J257">
        <v>60000000</v>
      </c>
      <c r="K257">
        <v>7.9</v>
      </c>
      <c r="N257" t="s">
        <v>1028</v>
      </c>
      <c r="O257" cm="1">
        <f t="array" ref="O257">SUM(IF(Table3[director_name]=N257,Table3[duration]))</f>
        <v>95</v>
      </c>
      <c r="P257" cm="1">
        <f t="array" ref="P257">MEDIAN(IF(Table3[director_name]=N257,Table3[duration]))</f>
        <v>95</v>
      </c>
      <c r="Q257" t="e" cm="1">
        <f t="array" ref="Q257">STDEV(IF(Table3[director_name]=N257,Table3[duration]))</f>
        <v>#DIV/0!</v>
      </c>
      <c r="R257" cm="1">
        <f t="array" ref="R257">MEDIAN(IF(Table3[director_name]=N257,Table3[imdb_score]))</f>
        <v>7.3</v>
      </c>
    </row>
    <row r="258" spans="1:18" x14ac:dyDescent="0.3">
      <c r="A258" t="s">
        <v>920</v>
      </c>
      <c r="B258">
        <v>177</v>
      </c>
      <c r="C258">
        <v>123</v>
      </c>
      <c r="D258">
        <v>64286</v>
      </c>
      <c r="E258" t="s">
        <v>588</v>
      </c>
      <c r="F258" t="s">
        <v>922</v>
      </c>
      <c r="G258">
        <v>396396</v>
      </c>
      <c r="H258">
        <v>1111</v>
      </c>
      <c r="I258" t="s">
        <v>29</v>
      </c>
      <c r="J258">
        <v>29000000</v>
      </c>
      <c r="K258">
        <v>7.9</v>
      </c>
      <c r="N258" t="s">
        <v>1024</v>
      </c>
      <c r="O258" cm="1">
        <f t="array" ref="O258">SUM(IF(Table3[director_name]=N258,Table3[duration]))</f>
        <v>95</v>
      </c>
      <c r="P258" cm="1">
        <f t="array" ref="P258">MEDIAN(IF(Table3[director_name]=N258,Table3[duration]))</f>
        <v>95</v>
      </c>
      <c r="Q258" t="e" cm="1">
        <f t="array" ref="Q258">STDEV(IF(Table3[director_name]=N258,Table3[duration]))</f>
        <v>#DIV/0!</v>
      </c>
      <c r="R258" cm="1">
        <f t="array" ref="R258">MEDIAN(IF(Table3[director_name]=N258,Table3[imdb_score]))</f>
        <v>7.3</v>
      </c>
    </row>
    <row r="259" spans="1:18" x14ac:dyDescent="0.3">
      <c r="A259" t="s">
        <v>724</v>
      </c>
      <c r="B259">
        <v>283</v>
      </c>
      <c r="C259">
        <v>80</v>
      </c>
      <c r="D259">
        <v>84961</v>
      </c>
      <c r="E259" t="s">
        <v>923</v>
      </c>
      <c r="F259" t="s">
        <v>925</v>
      </c>
      <c r="G259">
        <v>149414</v>
      </c>
      <c r="H259">
        <v>841</v>
      </c>
      <c r="I259" t="s">
        <v>139</v>
      </c>
      <c r="J259">
        <v>31000000</v>
      </c>
      <c r="K259">
        <v>7.9</v>
      </c>
      <c r="N259" t="s">
        <v>1032</v>
      </c>
      <c r="O259" cm="1">
        <f t="array" ref="O259">SUM(IF(Table3[director_name]=N259,Table3[duration]))</f>
        <v>93</v>
      </c>
      <c r="P259" cm="1">
        <f t="array" ref="P259">MEDIAN(IF(Table3[director_name]=N259,Table3[duration]))</f>
        <v>93</v>
      </c>
      <c r="Q259" t="e" cm="1">
        <f t="array" ref="Q259">STDEV(IF(Table3[director_name]=N259,Table3[duration]))</f>
        <v>#DIV/0!</v>
      </c>
      <c r="R259" cm="1">
        <f t="array" ref="R259">MEDIAN(IF(Table3[director_name]=N259,Table3[imdb_score]))</f>
        <v>7.3</v>
      </c>
    </row>
    <row r="260" spans="1:18" x14ac:dyDescent="0.3">
      <c r="A260" t="s">
        <v>927</v>
      </c>
      <c r="B260">
        <v>209</v>
      </c>
      <c r="C260">
        <v>157</v>
      </c>
      <c r="D260">
        <v>28965197</v>
      </c>
      <c r="E260" t="s">
        <v>832</v>
      </c>
      <c r="F260" t="s">
        <v>928</v>
      </c>
      <c r="G260">
        <v>133526</v>
      </c>
      <c r="H260">
        <v>521</v>
      </c>
      <c r="I260" t="s">
        <v>29</v>
      </c>
      <c r="J260">
        <v>68000000</v>
      </c>
      <c r="K260">
        <v>7.9</v>
      </c>
      <c r="N260" t="s">
        <v>1041</v>
      </c>
      <c r="O260" cm="1">
        <f t="array" ref="O260">SUM(IF(Table3[director_name]=N260,Table3[duration]))</f>
        <v>90</v>
      </c>
      <c r="P260" cm="1">
        <f t="array" ref="P260">MEDIAN(IF(Table3[director_name]=N260,Table3[duration]))</f>
        <v>90</v>
      </c>
      <c r="Q260" t="e" cm="1">
        <f t="array" ref="Q260">STDEV(IF(Table3[director_name]=N260,Table3[duration]))</f>
        <v>#DIV/0!</v>
      </c>
      <c r="R260" cm="1">
        <f t="array" ref="R260">MEDIAN(IF(Table3[director_name]=N260,Table3[imdb_score]))</f>
        <v>7.3</v>
      </c>
    </row>
    <row r="261" spans="1:18" x14ac:dyDescent="0.3">
      <c r="A261" t="s">
        <v>326</v>
      </c>
      <c r="B261">
        <v>372</v>
      </c>
      <c r="C261">
        <v>109</v>
      </c>
      <c r="D261">
        <v>35286428</v>
      </c>
      <c r="E261" t="s">
        <v>600</v>
      </c>
      <c r="F261" t="s">
        <v>931</v>
      </c>
      <c r="G261">
        <v>361767</v>
      </c>
      <c r="H261">
        <v>1206</v>
      </c>
      <c r="I261" t="s">
        <v>29</v>
      </c>
      <c r="J261">
        <v>76000000</v>
      </c>
      <c r="K261">
        <v>7.9</v>
      </c>
      <c r="N261" t="s">
        <v>1037</v>
      </c>
      <c r="O261" cm="1">
        <f t="array" ref="O261">SUM(IF(Table3[director_name]=N261,Table3[duration]))</f>
        <v>90</v>
      </c>
      <c r="P261" cm="1">
        <f t="array" ref="P261">MEDIAN(IF(Table3[director_name]=N261,Table3[duration]))</f>
        <v>90</v>
      </c>
      <c r="Q261" t="e" cm="1">
        <f t="array" ref="Q261">STDEV(IF(Table3[director_name]=N261,Table3[duration]))</f>
        <v>#DIV/0!</v>
      </c>
      <c r="R261" cm="1">
        <f t="array" ref="R261">MEDIAN(IF(Table3[director_name]=N261,Table3[imdb_score]))</f>
        <v>7.3</v>
      </c>
    </row>
    <row r="262" spans="1:18" x14ac:dyDescent="0.3">
      <c r="A262" t="s">
        <v>824</v>
      </c>
      <c r="B262">
        <v>585</v>
      </c>
      <c r="C262">
        <v>113</v>
      </c>
      <c r="D262">
        <v>100189501</v>
      </c>
      <c r="E262" t="s">
        <v>248</v>
      </c>
      <c r="F262" t="s">
        <v>933</v>
      </c>
      <c r="G262">
        <v>431620</v>
      </c>
      <c r="H262">
        <v>741</v>
      </c>
      <c r="I262" t="s">
        <v>29</v>
      </c>
      <c r="J262">
        <v>178000000</v>
      </c>
      <c r="K262">
        <v>7.9</v>
      </c>
      <c r="N262" t="s">
        <v>1034</v>
      </c>
      <c r="O262" cm="1">
        <f t="array" ref="O262">SUM(IF(Table3[director_name]=N262,Table3[duration]))</f>
        <v>90</v>
      </c>
      <c r="P262" cm="1">
        <f t="array" ref="P262">MEDIAN(IF(Table3[director_name]=N262,Table3[duration]))</f>
        <v>90</v>
      </c>
      <c r="Q262" t="e" cm="1">
        <f t="array" ref="Q262">STDEV(IF(Table3[director_name]=N262,Table3[duration]))</f>
        <v>#DIV/0!</v>
      </c>
      <c r="R262" cm="1">
        <f t="array" ref="R262">MEDIAN(IF(Table3[director_name]=N262,Table3[imdb_score]))</f>
        <v>7.3</v>
      </c>
    </row>
    <row r="263" spans="1:18" x14ac:dyDescent="0.3">
      <c r="A263" t="s">
        <v>934</v>
      </c>
      <c r="B263">
        <v>334</v>
      </c>
      <c r="C263">
        <v>108</v>
      </c>
      <c r="D263">
        <v>277313371</v>
      </c>
      <c r="E263" t="s">
        <v>676</v>
      </c>
      <c r="F263" t="s">
        <v>935</v>
      </c>
      <c r="G263">
        <v>583341</v>
      </c>
      <c r="H263">
        <v>626</v>
      </c>
      <c r="I263" t="s">
        <v>29</v>
      </c>
      <c r="J263">
        <v>35000000</v>
      </c>
      <c r="K263">
        <v>7.8</v>
      </c>
      <c r="N263" t="s">
        <v>1044</v>
      </c>
      <c r="O263" cm="1">
        <f t="array" ref="O263">SUM(IF(Table3[director_name]=N263,Table3[duration]))</f>
        <v>90</v>
      </c>
      <c r="P263" cm="1">
        <f t="array" ref="P263">MEDIAN(IF(Table3[director_name]=N263,Table3[duration]))</f>
        <v>90</v>
      </c>
      <c r="Q263" t="e" cm="1">
        <f t="array" ref="Q263">STDEV(IF(Table3[director_name]=N263,Table3[duration]))</f>
        <v>#DIV/0!</v>
      </c>
      <c r="R263" cm="1">
        <f t="array" ref="R263">MEDIAN(IF(Table3[director_name]=N263,Table3[imdb_score]))</f>
        <v>7.3</v>
      </c>
    </row>
    <row r="264" spans="1:18" x14ac:dyDescent="0.3">
      <c r="A264" t="s">
        <v>936</v>
      </c>
      <c r="B264">
        <v>435</v>
      </c>
      <c r="C264">
        <v>100</v>
      </c>
      <c r="D264">
        <v>257756197</v>
      </c>
      <c r="E264" t="s">
        <v>849</v>
      </c>
      <c r="F264" t="s">
        <v>937</v>
      </c>
      <c r="G264">
        <v>246698</v>
      </c>
      <c r="H264">
        <v>471</v>
      </c>
      <c r="I264" t="s">
        <v>29</v>
      </c>
      <c r="J264">
        <v>60000000</v>
      </c>
      <c r="K264">
        <v>7.8</v>
      </c>
      <c r="N264" t="s">
        <v>1047</v>
      </c>
      <c r="O264" cm="1">
        <f t="array" ref="O264">SUM(IF(Table3[director_name]=N264,Table3[duration]))</f>
        <v>74</v>
      </c>
      <c r="P264" cm="1">
        <f t="array" ref="P264">MEDIAN(IF(Table3[director_name]=N264,Table3[duration]))</f>
        <v>74</v>
      </c>
      <c r="Q264" t="e" cm="1">
        <f t="array" ref="Q264">STDEV(IF(Table3[director_name]=N264,Table3[duration]))</f>
        <v>#DIV/0!</v>
      </c>
      <c r="R264" cm="1">
        <f t="array" ref="R264">MEDIAN(IF(Table3[director_name]=N264,Table3[imdb_score]))</f>
        <v>7.3</v>
      </c>
    </row>
    <row r="265" spans="1:18" x14ac:dyDescent="0.3">
      <c r="A265" t="s">
        <v>802</v>
      </c>
      <c r="B265">
        <v>370</v>
      </c>
      <c r="C265">
        <v>106</v>
      </c>
      <c r="D265">
        <v>362645141</v>
      </c>
      <c r="E265" t="s">
        <v>938</v>
      </c>
      <c r="F265" t="s">
        <v>939</v>
      </c>
      <c r="G265">
        <v>106072</v>
      </c>
      <c r="H265">
        <v>398</v>
      </c>
      <c r="I265" t="s">
        <v>29</v>
      </c>
      <c r="J265">
        <v>175000000</v>
      </c>
      <c r="K265">
        <v>7.8</v>
      </c>
      <c r="N265" t="s">
        <v>1049</v>
      </c>
      <c r="O265" cm="1">
        <f t="array" ref="O265">SUM(IF(Table3[director_name]=N265,Table3[duration]))</f>
        <v>63</v>
      </c>
      <c r="P265" cm="1">
        <f t="array" ref="P265">MEDIAN(IF(Table3[director_name]=N265,Table3[duration]))</f>
        <v>63</v>
      </c>
      <c r="Q265" t="e" cm="1">
        <f t="array" ref="Q265">STDEV(IF(Table3[director_name]=N265,Table3[duration]))</f>
        <v>#DIV/0!</v>
      </c>
      <c r="R265" cm="1">
        <f t="array" ref="R265">MEDIAN(IF(Table3[director_name]=N265,Table3[imdb_score]))</f>
        <v>7.3</v>
      </c>
    </row>
    <row r="266" spans="1:18" x14ac:dyDescent="0.3">
      <c r="A266" t="s">
        <v>802</v>
      </c>
      <c r="B266">
        <v>370</v>
      </c>
      <c r="C266">
        <v>106</v>
      </c>
      <c r="D266">
        <v>362645141</v>
      </c>
      <c r="E266" t="s">
        <v>938</v>
      </c>
      <c r="F266" t="s">
        <v>939</v>
      </c>
      <c r="G266">
        <v>106221</v>
      </c>
      <c r="H266">
        <v>398</v>
      </c>
      <c r="I266" t="s">
        <v>29</v>
      </c>
      <c r="J266">
        <v>175000000</v>
      </c>
      <c r="K266">
        <v>7.8</v>
      </c>
      <c r="N266" t="s">
        <v>1053</v>
      </c>
      <c r="O266" cm="1">
        <f t="array" ref="O266">SUM(IF(Table3[director_name]=N266,Table3[duration]))</f>
        <v>45</v>
      </c>
      <c r="P266" cm="1">
        <f t="array" ref="P266">MEDIAN(IF(Table3[director_name]=N266,Table3[duration]))</f>
        <v>45</v>
      </c>
      <c r="Q266" t="e" cm="1">
        <f t="array" ref="Q266">STDEV(IF(Table3[director_name]=N266,Table3[duration]))</f>
        <v>#DIV/0!</v>
      </c>
      <c r="R266" cm="1">
        <f t="array" ref="R266">MEDIAN(IF(Table3[director_name]=N266,Table3[imdb_score]))</f>
        <v>7.3</v>
      </c>
    </row>
    <row r="267" spans="1:18" x14ac:dyDescent="0.3">
      <c r="A267" t="s">
        <v>326</v>
      </c>
      <c r="B267">
        <v>738</v>
      </c>
      <c r="C267">
        <v>91</v>
      </c>
      <c r="D267">
        <v>274084951</v>
      </c>
      <c r="E267" t="s">
        <v>940</v>
      </c>
      <c r="F267" t="s">
        <v>942</v>
      </c>
      <c r="G267">
        <v>582917</v>
      </c>
      <c r="H267">
        <v>1885</v>
      </c>
      <c r="I267" t="s">
        <v>29</v>
      </c>
      <c r="J267">
        <v>100000000</v>
      </c>
      <c r="K267">
        <v>7.8</v>
      </c>
      <c r="N267" t="s">
        <v>1172</v>
      </c>
      <c r="O267" cm="1">
        <f t="array" ref="O267">SUM(IF(Table3[director_name]=N267,Table3[duration]))</f>
        <v>518</v>
      </c>
      <c r="P267" cm="1">
        <f t="array" ref="P267">MEDIAN(IF(Table3[director_name]=N267,Table3[duration]))</f>
        <v>128</v>
      </c>
      <c r="Q267" cm="1">
        <f t="array" ref="Q267">STDEV(IF(Table3[director_name]=N267,Table3[duration]))</f>
        <v>5.259911279353167</v>
      </c>
      <c r="R267" cm="1">
        <f t="array" ref="R267">MEDIAN(IF(Table3[director_name]=N267,Table3[imdb_score]))</f>
        <v>7.25</v>
      </c>
    </row>
    <row r="268" spans="1:18" x14ac:dyDescent="0.3">
      <c r="A268" t="s">
        <v>943</v>
      </c>
      <c r="B268">
        <v>119</v>
      </c>
      <c r="C268">
        <v>130</v>
      </c>
      <c r="D268">
        <v>183875760</v>
      </c>
      <c r="E268" t="s">
        <v>944</v>
      </c>
      <c r="F268" t="s">
        <v>945</v>
      </c>
      <c r="G268">
        <v>213668</v>
      </c>
      <c r="H268">
        <v>270</v>
      </c>
      <c r="I268" t="s">
        <v>29</v>
      </c>
      <c r="J268">
        <v>44000000</v>
      </c>
      <c r="K268">
        <v>7.8</v>
      </c>
      <c r="N268" t="s">
        <v>1090</v>
      </c>
      <c r="O268" cm="1">
        <f t="array" ref="O268">SUM(IF(Table3[director_name]=N268,Table3[duration]))</f>
        <v>254</v>
      </c>
      <c r="P268" cm="1">
        <f t="array" ref="P268">MEDIAN(IF(Table3[director_name]=N268,Table3[duration]))</f>
        <v>127</v>
      </c>
      <c r="Q268" cm="1">
        <f t="array" ref="Q268">STDEV(IF(Table3[director_name]=N268,Table3[duration]))</f>
        <v>7.0710678118654755</v>
      </c>
      <c r="R268" cm="1">
        <f t="array" ref="R268">MEDIAN(IF(Table3[director_name]=N268,Table3[imdb_score]))</f>
        <v>7.25</v>
      </c>
    </row>
    <row r="269" spans="1:18" x14ac:dyDescent="0.3">
      <c r="A269" t="s">
        <v>326</v>
      </c>
      <c r="B269">
        <v>274</v>
      </c>
      <c r="C269">
        <v>142</v>
      </c>
      <c r="D269">
        <v>249358727</v>
      </c>
      <c r="E269" t="s">
        <v>946</v>
      </c>
      <c r="F269" t="s">
        <v>948</v>
      </c>
      <c r="G269">
        <v>382255</v>
      </c>
      <c r="H269">
        <v>1504</v>
      </c>
      <c r="I269" t="s">
        <v>29</v>
      </c>
      <c r="J269">
        <v>130000000</v>
      </c>
      <c r="K269">
        <v>7.8</v>
      </c>
      <c r="N269" t="s">
        <v>1096</v>
      </c>
      <c r="O269" cm="1">
        <f t="array" ref="O269">SUM(IF(Table3[director_name]=N269,Table3[duration]))</f>
        <v>234</v>
      </c>
      <c r="P269" cm="1">
        <f t="array" ref="P269">MEDIAN(IF(Table3[director_name]=N269,Table3[duration]))</f>
        <v>117</v>
      </c>
      <c r="Q269" cm="1">
        <f t="array" ref="Q269">STDEV(IF(Table3[director_name]=N269,Table3[duration]))</f>
        <v>9.8994949366116654</v>
      </c>
      <c r="R269" cm="1">
        <f t="array" ref="R269">MEDIAN(IF(Table3[director_name]=N269,Table3[imdb_score]))</f>
        <v>7.25</v>
      </c>
    </row>
    <row r="270" spans="1:18" x14ac:dyDescent="0.3">
      <c r="A270" t="s">
        <v>561</v>
      </c>
      <c r="B270">
        <v>121</v>
      </c>
      <c r="C270">
        <v>93</v>
      </c>
      <c r="D270">
        <v>119500000</v>
      </c>
      <c r="E270" t="s">
        <v>950</v>
      </c>
      <c r="F270" t="s">
        <v>951</v>
      </c>
      <c r="G270">
        <v>95294</v>
      </c>
      <c r="H270">
        <v>363</v>
      </c>
      <c r="I270" t="s">
        <v>29</v>
      </c>
      <c r="J270">
        <v>2600000</v>
      </c>
      <c r="K270">
        <v>7.8</v>
      </c>
      <c r="N270" t="s">
        <v>1099</v>
      </c>
      <c r="O270" cm="1">
        <f t="array" ref="O270">SUM(IF(Table3[director_name]=N270,Table3[duration]))</f>
        <v>209</v>
      </c>
      <c r="P270" cm="1">
        <f t="array" ref="P270">MEDIAN(IF(Table3[director_name]=N270,Table3[duration]))</f>
        <v>104.5</v>
      </c>
      <c r="Q270" cm="1">
        <f t="array" ref="Q270">STDEV(IF(Table3[director_name]=N270,Table3[duration]))</f>
        <v>9.1923881554251174</v>
      </c>
      <c r="R270" cm="1">
        <f t="array" ref="R270">MEDIAN(IF(Table3[director_name]=N270,Table3[imdb_score]))</f>
        <v>7.25</v>
      </c>
    </row>
    <row r="271" spans="1:18" x14ac:dyDescent="0.3">
      <c r="A271" t="s">
        <v>311</v>
      </c>
      <c r="B271">
        <v>326</v>
      </c>
      <c r="C271">
        <v>133</v>
      </c>
      <c r="D271">
        <v>124868837</v>
      </c>
      <c r="E271" t="s">
        <v>588</v>
      </c>
      <c r="F271" t="s">
        <v>953</v>
      </c>
      <c r="G271">
        <v>249688</v>
      </c>
      <c r="H271">
        <v>548</v>
      </c>
      <c r="I271" t="s">
        <v>29</v>
      </c>
      <c r="J271">
        <v>12000000</v>
      </c>
      <c r="K271">
        <v>7.8</v>
      </c>
      <c r="N271" t="s">
        <v>1105</v>
      </c>
      <c r="O271" cm="1">
        <f t="array" ref="O271">SUM(IF(Table3[director_name]=N271,Table3[duration]))</f>
        <v>183</v>
      </c>
      <c r="P271" cm="1">
        <f t="array" ref="P271">MEDIAN(IF(Table3[director_name]=N271,Table3[duration]))</f>
        <v>91.5</v>
      </c>
      <c r="Q271" cm="1">
        <f t="array" ref="Q271">STDEV(IF(Table3[director_name]=N271,Table3[duration]))</f>
        <v>0.70710678118654757</v>
      </c>
      <c r="R271" cm="1">
        <f t="array" ref="R271">MEDIAN(IF(Table3[director_name]=N271,Table3[imdb_score]))</f>
        <v>7.25</v>
      </c>
    </row>
    <row r="272" spans="1:18" x14ac:dyDescent="0.3">
      <c r="A272" t="s">
        <v>822</v>
      </c>
      <c r="B272">
        <v>539</v>
      </c>
      <c r="C272">
        <v>122</v>
      </c>
      <c r="D272">
        <v>132088910</v>
      </c>
      <c r="E272" t="s">
        <v>699</v>
      </c>
      <c r="F272" t="s">
        <v>954</v>
      </c>
      <c r="G272">
        <v>533607</v>
      </c>
      <c r="H272">
        <v>692</v>
      </c>
      <c r="I272" t="s">
        <v>29</v>
      </c>
      <c r="J272">
        <v>21000000</v>
      </c>
      <c r="K272">
        <v>7.8</v>
      </c>
      <c r="N272" t="s">
        <v>643</v>
      </c>
      <c r="O272" cm="1">
        <f t="array" ref="O272">SUM(IF(Table3[director_name]=N272,Table3[duration]))</f>
        <v>317</v>
      </c>
      <c r="P272" cm="1">
        <f t="array" ref="P272">MEDIAN(IF(Table3[director_name]=N272,Table3[duration]))</f>
        <v>158.5</v>
      </c>
      <c r="Q272" cm="1">
        <f t="array" ref="Q272">STDEV(IF(Table3[director_name]=N272,Table3[duration]))</f>
        <v>21.920310216782973</v>
      </c>
      <c r="R272" cm="1">
        <f t="array" ref="R272">MEDIAN(IF(Table3[director_name]=N272,Table3[imdb_score]))</f>
        <v>7.2</v>
      </c>
    </row>
    <row r="273" spans="1:18" x14ac:dyDescent="0.3">
      <c r="A273" t="s">
        <v>245</v>
      </c>
      <c r="B273">
        <v>750</v>
      </c>
      <c r="C273">
        <v>143</v>
      </c>
      <c r="D273">
        <v>304360277</v>
      </c>
      <c r="E273" t="s">
        <v>715</v>
      </c>
      <c r="F273" t="s">
        <v>956</v>
      </c>
      <c r="G273">
        <v>522030</v>
      </c>
      <c r="H273">
        <v>1498</v>
      </c>
      <c r="I273" t="s">
        <v>29</v>
      </c>
      <c r="J273">
        <v>200000000</v>
      </c>
      <c r="K273">
        <v>7.8</v>
      </c>
      <c r="N273" t="s">
        <v>703</v>
      </c>
      <c r="O273" cm="1">
        <f t="array" ref="O273">SUM(IF(Table3[director_name]=N273,Table3[duration]))</f>
        <v>134</v>
      </c>
      <c r="P273" cm="1">
        <f t="array" ref="P273">MEDIAN(IF(Table3[director_name]=N273,Table3[duration]))</f>
        <v>134</v>
      </c>
      <c r="Q273" t="e" cm="1">
        <f t="array" ref="Q273">STDEV(IF(Table3[director_name]=N273,Table3[duration]))</f>
        <v>#DIV/0!</v>
      </c>
      <c r="R273" cm="1">
        <f t="array" ref="R273">MEDIAN(IF(Table3[director_name]=N273,Table3[imdb_score]))</f>
        <v>7.2</v>
      </c>
    </row>
    <row r="274" spans="1:18" x14ac:dyDescent="0.3">
      <c r="A274" t="s">
        <v>245</v>
      </c>
      <c r="B274">
        <v>750</v>
      </c>
      <c r="C274">
        <v>143</v>
      </c>
      <c r="D274">
        <v>304360277</v>
      </c>
      <c r="E274" t="s">
        <v>715</v>
      </c>
      <c r="F274" t="s">
        <v>956</v>
      </c>
      <c r="G274">
        <v>522048</v>
      </c>
      <c r="H274">
        <v>1498</v>
      </c>
      <c r="I274" t="s">
        <v>29</v>
      </c>
      <c r="J274">
        <v>200000000</v>
      </c>
      <c r="K274">
        <v>7.8</v>
      </c>
      <c r="N274" t="s">
        <v>1140</v>
      </c>
      <c r="O274" cm="1">
        <f t="array" ref="O274">SUM(IF(Table3[director_name]=N274,Table3[duration]))</f>
        <v>637</v>
      </c>
      <c r="P274" cm="1">
        <f t="array" ref="P274">MEDIAN(IF(Table3[director_name]=N274,Table3[duration]))</f>
        <v>129</v>
      </c>
      <c r="Q274" cm="1">
        <f t="array" ref="Q274">STDEV(IF(Table3[director_name]=N274,Table3[duration]))</f>
        <v>12.280065146407001</v>
      </c>
      <c r="R274" cm="1">
        <f t="array" ref="R274">MEDIAN(IF(Table3[director_name]=N274,Table3[imdb_score]))</f>
        <v>7.2</v>
      </c>
    </row>
    <row r="275" spans="1:18" x14ac:dyDescent="0.3">
      <c r="A275" t="s">
        <v>499</v>
      </c>
      <c r="B275">
        <v>239</v>
      </c>
      <c r="C275">
        <v>108</v>
      </c>
      <c r="D275">
        <v>176049130</v>
      </c>
      <c r="E275" t="s">
        <v>500</v>
      </c>
      <c r="F275" t="s">
        <v>957</v>
      </c>
      <c r="G275">
        <v>348232</v>
      </c>
      <c r="H275">
        <v>806</v>
      </c>
      <c r="I275" t="s">
        <v>29</v>
      </c>
      <c r="J275">
        <v>75000000</v>
      </c>
      <c r="K275">
        <v>7.8</v>
      </c>
      <c r="N275" t="s">
        <v>502</v>
      </c>
      <c r="O275" cm="1">
        <f t="array" ref="O275">SUM(IF(Table3[director_name]=N275,Table3[duration]))</f>
        <v>397</v>
      </c>
      <c r="P275" cm="1">
        <f t="array" ref="P275">MEDIAN(IF(Table3[director_name]=N275,Table3[duration]))</f>
        <v>126</v>
      </c>
      <c r="Q275" cm="1">
        <f t="array" ref="Q275">STDEV(IF(Table3[director_name]=N275,Table3[duration]))</f>
        <v>10.969655114602888</v>
      </c>
      <c r="R275" cm="1">
        <f t="array" ref="R275">MEDIAN(IF(Table3[director_name]=N275,Table3[imdb_score]))</f>
        <v>7.2</v>
      </c>
    </row>
    <row r="276" spans="1:18" x14ac:dyDescent="0.3">
      <c r="A276" t="s">
        <v>959</v>
      </c>
      <c r="B276">
        <v>186</v>
      </c>
      <c r="C276">
        <v>116</v>
      </c>
      <c r="D276">
        <v>183405771</v>
      </c>
      <c r="E276" t="s">
        <v>543</v>
      </c>
      <c r="F276" t="s">
        <v>960</v>
      </c>
      <c r="G276">
        <v>402645</v>
      </c>
      <c r="H276">
        <v>845</v>
      </c>
      <c r="I276" t="s">
        <v>29</v>
      </c>
      <c r="J276">
        <v>85000000</v>
      </c>
      <c r="K276">
        <v>7.8</v>
      </c>
      <c r="N276" t="s">
        <v>1144</v>
      </c>
      <c r="O276" cm="1">
        <f t="array" ref="O276">SUM(IF(Table3[director_name]=N276,Table3[duration]))</f>
        <v>123</v>
      </c>
      <c r="P276" cm="1">
        <f t="array" ref="P276">MEDIAN(IF(Table3[director_name]=N276,Table3[duration]))</f>
        <v>123</v>
      </c>
      <c r="Q276" t="e" cm="1">
        <f t="array" ref="Q276">STDEV(IF(Table3[director_name]=N276,Table3[duration]))</f>
        <v>#DIV/0!</v>
      </c>
      <c r="R276" cm="1">
        <f t="array" ref="R276">MEDIAN(IF(Table3[director_name]=N276,Table3[imdb_score]))</f>
        <v>7.2</v>
      </c>
    </row>
    <row r="277" spans="1:18" x14ac:dyDescent="0.3">
      <c r="A277" t="s">
        <v>308</v>
      </c>
      <c r="B277">
        <v>145</v>
      </c>
      <c r="C277">
        <v>139</v>
      </c>
      <c r="D277">
        <v>102300000</v>
      </c>
      <c r="E277" t="s">
        <v>962</v>
      </c>
      <c r="F277" t="s">
        <v>964</v>
      </c>
      <c r="G277">
        <v>107408</v>
      </c>
      <c r="H277">
        <v>259</v>
      </c>
      <c r="I277" t="s">
        <v>29</v>
      </c>
      <c r="J277">
        <v>6000000</v>
      </c>
      <c r="K277">
        <v>7.8</v>
      </c>
      <c r="N277" t="s">
        <v>1147</v>
      </c>
      <c r="O277" cm="1">
        <f t="array" ref="O277">SUM(IF(Table3[director_name]=N277,Table3[duration]))</f>
        <v>122</v>
      </c>
      <c r="P277" cm="1">
        <f t="array" ref="P277">MEDIAN(IF(Table3[director_name]=N277,Table3[duration]))</f>
        <v>122</v>
      </c>
      <c r="Q277" t="e" cm="1">
        <f t="array" ref="Q277">STDEV(IF(Table3[director_name]=N277,Table3[duration]))</f>
        <v>#DIV/0!</v>
      </c>
      <c r="R277" cm="1">
        <f t="array" ref="R277">MEDIAN(IF(Table3[director_name]=N277,Table3[imdb_score]))</f>
        <v>7.2</v>
      </c>
    </row>
    <row r="278" spans="1:18" x14ac:dyDescent="0.3">
      <c r="A278" t="s">
        <v>387</v>
      </c>
      <c r="B278">
        <v>576</v>
      </c>
      <c r="C278">
        <v>136</v>
      </c>
      <c r="D278">
        <v>259746958</v>
      </c>
      <c r="E278" t="s">
        <v>248</v>
      </c>
      <c r="F278" t="s">
        <v>966</v>
      </c>
      <c r="G278">
        <v>496749</v>
      </c>
      <c r="H278">
        <v>742</v>
      </c>
      <c r="I278" t="s">
        <v>29</v>
      </c>
      <c r="J278">
        <v>170000000</v>
      </c>
      <c r="K278">
        <v>7.8</v>
      </c>
      <c r="N278" t="s">
        <v>1150</v>
      </c>
      <c r="O278" cm="1">
        <f t="array" ref="O278">SUM(IF(Table3[director_name]=N278,Table3[duration]))</f>
        <v>242</v>
      </c>
      <c r="P278" cm="1">
        <f t="array" ref="P278">MEDIAN(IF(Table3[director_name]=N278,Table3[duration]))</f>
        <v>121</v>
      </c>
      <c r="Q278" cm="1">
        <f t="array" ref="Q278">STDEV(IF(Table3[director_name]=N278,Table3[duration]))</f>
        <v>19.798989873223331</v>
      </c>
      <c r="R278" cm="1">
        <f t="array" ref="R278">MEDIAN(IF(Table3[director_name]=N278,Table3[imdb_score]))</f>
        <v>7.2</v>
      </c>
    </row>
    <row r="279" spans="1:18" x14ac:dyDescent="0.3">
      <c r="A279" t="s">
        <v>968</v>
      </c>
      <c r="B279">
        <v>157</v>
      </c>
      <c r="C279">
        <v>120</v>
      </c>
      <c r="D279">
        <v>115648585</v>
      </c>
      <c r="E279" t="s">
        <v>379</v>
      </c>
      <c r="F279" t="s">
        <v>969</v>
      </c>
      <c r="G279">
        <v>160776</v>
      </c>
      <c r="H279">
        <v>402</v>
      </c>
      <c r="I279" t="s">
        <v>29</v>
      </c>
      <c r="J279">
        <v>30000000</v>
      </c>
      <c r="K279">
        <v>7.8</v>
      </c>
      <c r="N279" t="s">
        <v>1153</v>
      </c>
      <c r="O279" cm="1">
        <f t="array" ref="O279">SUM(IF(Table3[director_name]=N279,Table3[duration]))</f>
        <v>119</v>
      </c>
      <c r="P279" cm="1">
        <f t="array" ref="P279">MEDIAN(IF(Table3[director_name]=N279,Table3[duration]))</f>
        <v>119</v>
      </c>
      <c r="Q279" t="e" cm="1">
        <f t="array" ref="Q279">STDEV(IF(Table3[director_name]=N279,Table3[duration]))</f>
        <v>#DIV/0!</v>
      </c>
      <c r="R279" cm="1">
        <f t="array" ref="R279">MEDIAN(IF(Table3[director_name]=N279,Table3[imdb_score]))</f>
        <v>7.2</v>
      </c>
    </row>
    <row r="280" spans="1:18" x14ac:dyDescent="0.3">
      <c r="A280" t="s">
        <v>353</v>
      </c>
      <c r="B280">
        <v>134</v>
      </c>
      <c r="C280">
        <v>88</v>
      </c>
      <c r="D280">
        <v>83400000</v>
      </c>
      <c r="E280" t="s">
        <v>676</v>
      </c>
      <c r="F280" t="s">
        <v>971</v>
      </c>
      <c r="G280">
        <v>160281</v>
      </c>
      <c r="H280">
        <v>427</v>
      </c>
      <c r="I280" t="s">
        <v>29</v>
      </c>
      <c r="J280">
        <v>3500000</v>
      </c>
      <c r="K280">
        <v>7.8</v>
      </c>
      <c r="N280" t="s">
        <v>1157</v>
      </c>
      <c r="O280" cm="1">
        <f t="array" ref="O280">SUM(IF(Table3[director_name]=N280,Table3[duration]))</f>
        <v>118</v>
      </c>
      <c r="P280" cm="1">
        <f t="array" ref="P280">MEDIAN(IF(Table3[director_name]=N280,Table3[duration]))</f>
        <v>118</v>
      </c>
      <c r="Q280" t="e" cm="1">
        <f t="array" ref="Q280">STDEV(IF(Table3[director_name]=N280,Table3[duration]))</f>
        <v>#DIV/0!</v>
      </c>
      <c r="R280" cm="1">
        <f t="array" ref="R280">MEDIAN(IF(Table3[director_name]=N280,Table3[imdb_score]))</f>
        <v>7.2</v>
      </c>
    </row>
    <row r="281" spans="1:18" x14ac:dyDescent="0.3">
      <c r="A281" t="s">
        <v>59</v>
      </c>
      <c r="B281">
        <v>70</v>
      </c>
      <c r="C281">
        <v>154</v>
      </c>
      <c r="D281">
        <v>94175854</v>
      </c>
      <c r="E281" t="s">
        <v>92</v>
      </c>
      <c r="F281" t="s">
        <v>974</v>
      </c>
      <c r="G281">
        <v>60988</v>
      </c>
      <c r="H281">
        <v>199</v>
      </c>
      <c r="I281" t="s">
        <v>29</v>
      </c>
      <c r="J281">
        <v>15000000</v>
      </c>
      <c r="K281">
        <v>7.8</v>
      </c>
      <c r="N281" t="s">
        <v>1159</v>
      </c>
      <c r="O281" cm="1">
        <f t="array" ref="O281">SUM(IF(Table3[director_name]=N281,Table3[duration]))</f>
        <v>117</v>
      </c>
      <c r="P281" cm="1">
        <f t="array" ref="P281">MEDIAN(IF(Table3[director_name]=N281,Table3[duration]))</f>
        <v>117</v>
      </c>
      <c r="Q281" t="e" cm="1">
        <f t="array" ref="Q281">STDEV(IF(Table3[director_name]=N281,Table3[duration]))</f>
        <v>#DIV/0!</v>
      </c>
      <c r="R281" cm="1">
        <f t="array" ref="R281">MEDIAN(IF(Table3[director_name]=N281,Table3[imdb_score]))</f>
        <v>7.2</v>
      </c>
    </row>
    <row r="282" spans="1:18" x14ac:dyDescent="0.3">
      <c r="A282" t="s">
        <v>72</v>
      </c>
      <c r="B282">
        <v>125</v>
      </c>
      <c r="C282">
        <v>108</v>
      </c>
      <c r="D282">
        <v>118500000</v>
      </c>
      <c r="E282" t="s">
        <v>180</v>
      </c>
      <c r="F282" t="s">
        <v>976</v>
      </c>
      <c r="G282">
        <v>340085</v>
      </c>
      <c r="H282">
        <v>327</v>
      </c>
      <c r="I282" t="s">
        <v>29</v>
      </c>
      <c r="J282">
        <v>40000000</v>
      </c>
      <c r="K282">
        <v>7.8</v>
      </c>
      <c r="N282" t="s">
        <v>288</v>
      </c>
      <c r="O282" cm="1">
        <f t="array" ref="O282">SUM(IF(Table3[director_name]=N282,Table3[duration]))</f>
        <v>581</v>
      </c>
      <c r="P282" cm="1">
        <f t="array" ref="P282">MEDIAN(IF(Table3[director_name]=N282,Table3[duration]))</f>
        <v>116</v>
      </c>
      <c r="Q282" cm="1">
        <f t="array" ref="Q282">STDEV(IF(Table3[director_name]=N282,Table3[duration]))</f>
        <v>11.903780911962384</v>
      </c>
      <c r="R282" cm="1">
        <f t="array" ref="R282">MEDIAN(IF(Table3[director_name]=N282,Table3[imdb_score]))</f>
        <v>7.2</v>
      </c>
    </row>
    <row r="283" spans="1:18" x14ac:dyDescent="0.3">
      <c r="A283" t="s">
        <v>978</v>
      </c>
      <c r="B283">
        <v>300</v>
      </c>
      <c r="C283">
        <v>134</v>
      </c>
      <c r="D283">
        <v>102310175</v>
      </c>
      <c r="E283" t="s">
        <v>211</v>
      </c>
      <c r="F283" t="s">
        <v>980</v>
      </c>
      <c r="G283">
        <v>64989</v>
      </c>
      <c r="H283">
        <v>279</v>
      </c>
      <c r="I283" t="s">
        <v>29</v>
      </c>
      <c r="J283">
        <v>40000000</v>
      </c>
      <c r="K283">
        <v>7.8</v>
      </c>
      <c r="N283" t="s">
        <v>1069</v>
      </c>
      <c r="O283" cm="1">
        <f t="array" ref="O283">SUM(IF(Table3[director_name]=N283,Table3[duration]))</f>
        <v>331</v>
      </c>
      <c r="P283" cm="1">
        <f t="array" ref="P283">MEDIAN(IF(Table3[director_name]=N283,Table3[duration]))</f>
        <v>116</v>
      </c>
      <c r="Q283" cm="1">
        <f t="array" ref="Q283">STDEV(IF(Table3[director_name]=N283,Table3[duration]))</f>
        <v>23.028967265887808</v>
      </c>
      <c r="R283" cm="1">
        <f t="array" ref="R283">MEDIAN(IF(Table3[director_name]=N283,Table3[imdb_score]))</f>
        <v>7.2</v>
      </c>
    </row>
    <row r="284" spans="1:18" x14ac:dyDescent="0.3">
      <c r="A284" t="s">
        <v>982</v>
      </c>
      <c r="B284">
        <v>64</v>
      </c>
      <c r="C284">
        <v>112</v>
      </c>
      <c r="D284">
        <v>57504069</v>
      </c>
      <c r="E284" t="s">
        <v>26</v>
      </c>
      <c r="F284" t="s">
        <v>984</v>
      </c>
      <c r="G284">
        <v>94139</v>
      </c>
      <c r="H284">
        <v>183</v>
      </c>
      <c r="I284" t="s">
        <v>29</v>
      </c>
      <c r="J284">
        <v>6000000</v>
      </c>
      <c r="K284">
        <v>7.8</v>
      </c>
      <c r="N284" t="s">
        <v>1163</v>
      </c>
      <c r="O284" cm="1">
        <f t="array" ref="O284">SUM(IF(Table3[director_name]=N284,Table3[duration]))</f>
        <v>232</v>
      </c>
      <c r="P284" cm="1">
        <f t="array" ref="P284">MEDIAN(IF(Table3[director_name]=N284,Table3[duration]))</f>
        <v>116</v>
      </c>
      <c r="Q284" cm="1">
        <f t="array" ref="Q284">STDEV(IF(Table3[director_name]=N284,Table3[duration]))</f>
        <v>0</v>
      </c>
      <c r="R284" cm="1">
        <f t="array" ref="R284">MEDIAN(IF(Table3[director_name]=N284,Table3[imdb_score]))</f>
        <v>7.2</v>
      </c>
    </row>
    <row r="285" spans="1:18" x14ac:dyDescent="0.3">
      <c r="A285" t="s">
        <v>986</v>
      </c>
      <c r="B285">
        <v>62</v>
      </c>
      <c r="C285">
        <v>124</v>
      </c>
      <c r="D285">
        <v>54800000</v>
      </c>
      <c r="E285" t="s">
        <v>92</v>
      </c>
      <c r="F285" t="s">
        <v>987</v>
      </c>
      <c r="G285">
        <v>35130</v>
      </c>
      <c r="H285">
        <v>283</v>
      </c>
      <c r="I285" t="s">
        <v>29</v>
      </c>
      <c r="J285">
        <v>6000000</v>
      </c>
      <c r="K285">
        <v>7.8</v>
      </c>
      <c r="N285" t="s">
        <v>1169</v>
      </c>
      <c r="O285" cm="1">
        <f t="array" ref="O285">SUM(IF(Table3[director_name]=N285,Table3[duration]))</f>
        <v>115</v>
      </c>
      <c r="P285" cm="1">
        <f t="array" ref="P285">MEDIAN(IF(Table3[director_name]=N285,Table3[duration]))</f>
        <v>115</v>
      </c>
      <c r="Q285" t="e" cm="1">
        <f t="array" ref="Q285">STDEV(IF(Table3[director_name]=N285,Table3[duration]))</f>
        <v>#DIV/0!</v>
      </c>
      <c r="R285" cm="1">
        <f t="array" ref="R285">MEDIAN(IF(Table3[director_name]=N285,Table3[imdb_score]))</f>
        <v>7.2</v>
      </c>
    </row>
    <row r="286" spans="1:18" x14ac:dyDescent="0.3">
      <c r="A286" t="s">
        <v>989</v>
      </c>
      <c r="B286">
        <v>164</v>
      </c>
      <c r="C286">
        <v>110</v>
      </c>
      <c r="D286">
        <v>51100000</v>
      </c>
      <c r="E286" t="s">
        <v>715</v>
      </c>
      <c r="F286" t="s">
        <v>991</v>
      </c>
      <c r="G286">
        <v>139432</v>
      </c>
      <c r="H286">
        <v>418</v>
      </c>
      <c r="I286" t="s">
        <v>29</v>
      </c>
      <c r="J286">
        <v>3000000</v>
      </c>
      <c r="K286">
        <v>7.8</v>
      </c>
      <c r="N286" t="s">
        <v>1171</v>
      </c>
      <c r="O286" cm="1">
        <f t="array" ref="O286">SUM(IF(Table3[director_name]=N286,Table3[duration]))</f>
        <v>114</v>
      </c>
      <c r="P286" cm="1">
        <f t="array" ref="P286">MEDIAN(IF(Table3[director_name]=N286,Table3[duration]))</f>
        <v>114</v>
      </c>
      <c r="Q286" t="e" cm="1">
        <f t="array" ref="Q286">STDEV(IF(Table3[director_name]=N286,Table3[duration]))</f>
        <v>#DIV/0!</v>
      </c>
      <c r="R286" cm="1">
        <f t="array" ref="R286">MEDIAN(IF(Table3[director_name]=N286,Table3[imdb_score]))</f>
        <v>7.2</v>
      </c>
    </row>
    <row r="287" spans="1:18" x14ac:dyDescent="0.3">
      <c r="A287" t="s">
        <v>397</v>
      </c>
      <c r="B287">
        <v>217</v>
      </c>
      <c r="C287">
        <v>107</v>
      </c>
      <c r="D287">
        <v>59735548</v>
      </c>
      <c r="E287" t="s">
        <v>993</v>
      </c>
      <c r="F287" t="s">
        <v>994</v>
      </c>
      <c r="G287">
        <v>290949</v>
      </c>
      <c r="H287">
        <v>629</v>
      </c>
      <c r="I287" t="s">
        <v>29</v>
      </c>
      <c r="J287">
        <v>15000000</v>
      </c>
      <c r="K287">
        <v>7.8</v>
      </c>
      <c r="N287" t="s">
        <v>1175</v>
      </c>
      <c r="O287" cm="1">
        <f t="array" ref="O287">SUM(IF(Table3[director_name]=N287,Table3[duration]))</f>
        <v>113</v>
      </c>
      <c r="P287" cm="1">
        <f t="array" ref="P287">MEDIAN(IF(Table3[director_name]=N287,Table3[duration]))</f>
        <v>113</v>
      </c>
      <c r="Q287" t="e" cm="1">
        <f t="array" ref="Q287">STDEV(IF(Table3[director_name]=N287,Table3[duration]))</f>
        <v>#DIV/0!</v>
      </c>
      <c r="R287" cm="1">
        <f t="array" ref="R287">MEDIAN(IF(Table3[director_name]=N287,Table3[imdb_score]))</f>
        <v>7.2</v>
      </c>
    </row>
    <row r="288" spans="1:18" x14ac:dyDescent="0.3">
      <c r="A288" t="s">
        <v>996</v>
      </c>
      <c r="B288">
        <v>426</v>
      </c>
      <c r="C288">
        <v>130</v>
      </c>
      <c r="D288">
        <v>70235322</v>
      </c>
      <c r="E288" t="s">
        <v>997</v>
      </c>
      <c r="F288" t="s">
        <v>998</v>
      </c>
      <c r="G288">
        <v>182983</v>
      </c>
      <c r="H288">
        <v>374</v>
      </c>
      <c r="I288" t="s">
        <v>29</v>
      </c>
      <c r="J288">
        <v>28000000</v>
      </c>
      <c r="K288">
        <v>7.8</v>
      </c>
      <c r="N288" t="s">
        <v>920</v>
      </c>
      <c r="O288" cm="1">
        <f t="array" ref="O288">SUM(IF(Table3[director_name]=N288,Table3[duration]))</f>
        <v>457</v>
      </c>
      <c r="P288" cm="1">
        <f t="array" ref="P288">MEDIAN(IF(Table3[director_name]=N288,Table3[duration]))</f>
        <v>112.5</v>
      </c>
      <c r="Q288" cm="1">
        <f t="array" ref="Q288">STDEV(IF(Table3[director_name]=N288,Table3[duration]))</f>
        <v>6.7019897542943667</v>
      </c>
      <c r="R288" cm="1">
        <f t="array" ref="R288">MEDIAN(IF(Table3[director_name]=N288,Table3[imdb_score]))</f>
        <v>7.2</v>
      </c>
    </row>
    <row r="289" spans="1:18" x14ac:dyDescent="0.3">
      <c r="A289" t="s">
        <v>1000</v>
      </c>
      <c r="B289">
        <v>265</v>
      </c>
      <c r="C289">
        <v>101</v>
      </c>
      <c r="D289">
        <v>44566004</v>
      </c>
      <c r="E289" t="s">
        <v>92</v>
      </c>
      <c r="F289" t="s">
        <v>1001</v>
      </c>
      <c r="G289">
        <v>321283</v>
      </c>
      <c r="H289">
        <v>1848</v>
      </c>
      <c r="I289" t="s">
        <v>29</v>
      </c>
      <c r="J289">
        <v>4000000</v>
      </c>
      <c r="K289">
        <v>7.8</v>
      </c>
      <c r="N289" t="s">
        <v>1179</v>
      </c>
      <c r="O289" cm="1">
        <f t="array" ref="O289">SUM(IF(Table3[director_name]=N289,Table3[duration]))</f>
        <v>112</v>
      </c>
      <c r="P289" cm="1">
        <f t="array" ref="P289">MEDIAN(IF(Table3[director_name]=N289,Table3[duration]))</f>
        <v>112</v>
      </c>
      <c r="Q289" t="e" cm="1">
        <f t="array" ref="Q289">STDEV(IF(Table3[director_name]=N289,Table3[duration]))</f>
        <v>#DIV/0!</v>
      </c>
      <c r="R289" cm="1">
        <f t="array" ref="R289">MEDIAN(IF(Table3[director_name]=N289,Table3[imdb_score]))</f>
        <v>7.2</v>
      </c>
    </row>
    <row r="290" spans="1:18" x14ac:dyDescent="0.3">
      <c r="A290" t="s">
        <v>661</v>
      </c>
      <c r="B290">
        <v>590</v>
      </c>
      <c r="C290">
        <v>132</v>
      </c>
      <c r="D290">
        <v>228756232</v>
      </c>
      <c r="E290" t="s">
        <v>248</v>
      </c>
      <c r="F290" t="s">
        <v>1003</v>
      </c>
      <c r="G290">
        <v>395573</v>
      </c>
      <c r="H290">
        <v>1171</v>
      </c>
      <c r="I290" t="s">
        <v>29</v>
      </c>
      <c r="J290">
        <v>190000000</v>
      </c>
      <c r="K290">
        <v>7.8</v>
      </c>
      <c r="N290" t="s">
        <v>1182</v>
      </c>
      <c r="O290" cm="1">
        <f t="array" ref="O290">SUM(IF(Table3[director_name]=N290,Table3[duration]))</f>
        <v>112</v>
      </c>
      <c r="P290" cm="1">
        <f t="array" ref="P290">MEDIAN(IF(Table3[director_name]=N290,Table3[duration]))</f>
        <v>112</v>
      </c>
      <c r="Q290" t="e" cm="1">
        <f t="array" ref="Q290">STDEV(IF(Table3[director_name]=N290,Table3[duration]))</f>
        <v>#DIV/0!</v>
      </c>
      <c r="R290" cm="1">
        <f t="array" ref="R290">MEDIAN(IF(Table3[director_name]=N290,Table3[imdb_score]))</f>
        <v>7.2</v>
      </c>
    </row>
    <row r="291" spans="1:18" x14ac:dyDescent="0.3">
      <c r="A291" t="s">
        <v>1005</v>
      </c>
      <c r="B291">
        <v>79</v>
      </c>
      <c r="C291">
        <v>129</v>
      </c>
      <c r="D291">
        <v>54000000</v>
      </c>
      <c r="E291" t="s">
        <v>92</v>
      </c>
      <c r="F291" t="s">
        <v>1007</v>
      </c>
      <c r="G291">
        <v>26310</v>
      </c>
      <c r="H291">
        <v>154</v>
      </c>
      <c r="I291" t="s">
        <v>29</v>
      </c>
      <c r="J291">
        <v>16000000</v>
      </c>
      <c r="K291">
        <v>7.8</v>
      </c>
      <c r="N291" t="s">
        <v>1186</v>
      </c>
      <c r="O291" cm="1">
        <f t="array" ref="O291">SUM(IF(Table3[director_name]=N291,Table3[duration]))</f>
        <v>223</v>
      </c>
      <c r="P291" cm="1">
        <f t="array" ref="P291">MEDIAN(IF(Table3[director_name]=N291,Table3[duration]))</f>
        <v>111.5</v>
      </c>
      <c r="Q291" cm="1">
        <f t="array" ref="Q291">STDEV(IF(Table3[director_name]=N291,Table3[duration]))</f>
        <v>14.849242404917497</v>
      </c>
      <c r="R291" cm="1">
        <f t="array" ref="R291">MEDIAN(IF(Table3[director_name]=N291,Table3[imdb_score]))</f>
        <v>7.2</v>
      </c>
    </row>
    <row r="292" spans="1:18" x14ac:dyDescent="0.3">
      <c r="A292" t="s">
        <v>927</v>
      </c>
      <c r="B292">
        <v>89</v>
      </c>
      <c r="C292">
        <v>117</v>
      </c>
      <c r="D292">
        <v>72455275</v>
      </c>
      <c r="E292" t="s">
        <v>1009</v>
      </c>
      <c r="F292" t="s">
        <v>1011</v>
      </c>
      <c r="G292">
        <v>113068</v>
      </c>
      <c r="H292">
        <v>382</v>
      </c>
      <c r="I292" t="s">
        <v>29</v>
      </c>
      <c r="J292">
        <v>40000000</v>
      </c>
      <c r="K292">
        <v>7.8</v>
      </c>
      <c r="N292" t="s">
        <v>978</v>
      </c>
      <c r="O292" cm="1">
        <f t="array" ref="O292">SUM(IF(Table3[director_name]=N292,Table3[duration]))</f>
        <v>809</v>
      </c>
      <c r="P292" cm="1">
        <f t="array" ref="P292">MEDIAN(IF(Table3[director_name]=N292,Table3[duration]))</f>
        <v>111</v>
      </c>
      <c r="Q292" cm="1">
        <f t="array" ref="Q292">STDEV(IF(Table3[director_name]=N292,Table3[duration]))</f>
        <v>15.153186055052855</v>
      </c>
      <c r="R292" cm="1">
        <f t="array" ref="R292">MEDIAN(IF(Table3[director_name]=N292,Table3[imdb_score]))</f>
        <v>7.2</v>
      </c>
    </row>
    <row r="293" spans="1:18" x14ac:dyDescent="0.3">
      <c r="A293" t="s">
        <v>1013</v>
      </c>
      <c r="B293">
        <v>84</v>
      </c>
      <c r="C293">
        <v>134</v>
      </c>
      <c r="D293">
        <v>56505065</v>
      </c>
      <c r="E293" t="s">
        <v>1014</v>
      </c>
      <c r="F293" t="s">
        <v>1015</v>
      </c>
      <c r="G293">
        <v>95241</v>
      </c>
      <c r="H293">
        <v>439</v>
      </c>
      <c r="I293" t="s">
        <v>29</v>
      </c>
      <c r="J293">
        <v>25000000</v>
      </c>
      <c r="K293">
        <v>7.8</v>
      </c>
      <c r="N293" t="s">
        <v>1195</v>
      </c>
      <c r="O293" cm="1">
        <f t="array" ref="O293">SUM(IF(Table3[director_name]=N293,Table3[duration]))</f>
        <v>109</v>
      </c>
      <c r="P293" cm="1">
        <f t="array" ref="P293">MEDIAN(IF(Table3[director_name]=N293,Table3[duration]))</f>
        <v>109</v>
      </c>
      <c r="Q293" t="e" cm="1">
        <f t="array" ref="Q293">STDEV(IF(Table3[director_name]=N293,Table3[duration]))</f>
        <v>#DIV/0!</v>
      </c>
      <c r="R293" cm="1">
        <f t="array" ref="R293">MEDIAN(IF(Table3[director_name]=N293,Table3[imdb_score]))</f>
        <v>7.2</v>
      </c>
    </row>
    <row r="294" spans="1:18" x14ac:dyDescent="0.3">
      <c r="A294" t="s">
        <v>1017</v>
      </c>
      <c r="B294">
        <v>163</v>
      </c>
      <c r="C294">
        <v>81</v>
      </c>
      <c r="D294">
        <v>52008288</v>
      </c>
      <c r="E294" t="s">
        <v>1018</v>
      </c>
      <c r="F294" t="s">
        <v>1019</v>
      </c>
      <c r="G294">
        <v>162037</v>
      </c>
      <c r="H294">
        <v>928</v>
      </c>
      <c r="I294" t="s">
        <v>29</v>
      </c>
      <c r="J294">
        <v>21000000</v>
      </c>
      <c r="K294">
        <v>7.8</v>
      </c>
      <c r="N294" t="s">
        <v>1199</v>
      </c>
      <c r="O294" cm="1">
        <f t="array" ref="O294">SUM(IF(Table3[director_name]=N294,Table3[duration]))</f>
        <v>107</v>
      </c>
      <c r="P294" cm="1">
        <f t="array" ref="P294">MEDIAN(IF(Table3[director_name]=N294,Table3[duration]))</f>
        <v>107</v>
      </c>
      <c r="Q294" t="e" cm="1">
        <f t="array" ref="Q294">STDEV(IF(Table3[director_name]=N294,Table3[duration]))</f>
        <v>#DIV/0!</v>
      </c>
      <c r="R294" cm="1">
        <f t="array" ref="R294">MEDIAN(IF(Table3[director_name]=N294,Table3[imdb_score]))</f>
        <v>7.2</v>
      </c>
    </row>
    <row r="295" spans="1:18" x14ac:dyDescent="0.3">
      <c r="A295" t="s">
        <v>190</v>
      </c>
      <c r="B295">
        <v>300</v>
      </c>
      <c r="C295">
        <v>176</v>
      </c>
      <c r="D295">
        <v>130127620</v>
      </c>
      <c r="E295" t="s">
        <v>116</v>
      </c>
      <c r="F295" t="s">
        <v>1021</v>
      </c>
      <c r="G295">
        <v>324671</v>
      </c>
      <c r="H295">
        <v>458</v>
      </c>
      <c r="I295" t="s">
        <v>29</v>
      </c>
      <c r="J295">
        <v>100000000</v>
      </c>
      <c r="K295">
        <v>7.8</v>
      </c>
      <c r="N295" t="s">
        <v>1201</v>
      </c>
      <c r="O295" cm="1">
        <f t="array" ref="O295">SUM(IF(Table3[director_name]=N295,Table3[duration]))</f>
        <v>106</v>
      </c>
      <c r="P295" cm="1">
        <f t="array" ref="P295">MEDIAN(IF(Table3[director_name]=N295,Table3[duration]))</f>
        <v>106</v>
      </c>
      <c r="Q295" t="e" cm="1">
        <f t="array" ref="Q295">STDEV(IF(Table3[director_name]=N295,Table3[duration]))</f>
        <v>#DIV/0!</v>
      </c>
      <c r="R295" cm="1">
        <f t="array" ref="R295">MEDIAN(IF(Table3[director_name]=N295,Table3[imdb_score]))</f>
        <v>7.2</v>
      </c>
    </row>
    <row r="296" spans="1:18" x14ac:dyDescent="0.3">
      <c r="A296" t="s">
        <v>546</v>
      </c>
      <c r="B296">
        <v>487</v>
      </c>
      <c r="C296">
        <v>94</v>
      </c>
      <c r="D296">
        <v>45507053</v>
      </c>
      <c r="E296" t="s">
        <v>1022</v>
      </c>
      <c r="F296" t="s">
        <v>1023</v>
      </c>
      <c r="G296">
        <v>237848</v>
      </c>
      <c r="H296">
        <v>377</v>
      </c>
      <c r="I296" t="s">
        <v>29</v>
      </c>
      <c r="J296">
        <v>16000000</v>
      </c>
      <c r="K296">
        <v>7.8</v>
      </c>
      <c r="N296" t="s">
        <v>1203</v>
      </c>
      <c r="O296" cm="1">
        <f t="array" ref="O296">SUM(IF(Table3[director_name]=N296,Table3[duration]))</f>
        <v>105</v>
      </c>
      <c r="P296" cm="1">
        <f t="array" ref="P296">MEDIAN(IF(Table3[director_name]=N296,Table3[duration]))</f>
        <v>105</v>
      </c>
      <c r="Q296" t="e" cm="1">
        <f t="array" ref="Q296">STDEV(IF(Table3[director_name]=N296,Table3[duration]))</f>
        <v>#DIV/0!</v>
      </c>
      <c r="R296" cm="1">
        <f t="array" ref="R296">MEDIAN(IF(Table3[director_name]=N296,Table3[imdb_score]))</f>
        <v>7.2</v>
      </c>
    </row>
    <row r="297" spans="1:18" x14ac:dyDescent="0.3">
      <c r="A297" t="s">
        <v>1025</v>
      </c>
      <c r="B297">
        <v>226</v>
      </c>
      <c r="C297">
        <v>101</v>
      </c>
      <c r="D297">
        <v>51676606</v>
      </c>
      <c r="E297" t="s">
        <v>1026</v>
      </c>
      <c r="F297" t="s">
        <v>1027</v>
      </c>
      <c r="G297">
        <v>174591</v>
      </c>
      <c r="H297">
        <v>632</v>
      </c>
      <c r="I297" t="s">
        <v>29</v>
      </c>
      <c r="J297">
        <v>25000000</v>
      </c>
      <c r="K297">
        <v>7.8</v>
      </c>
      <c r="N297" t="s">
        <v>1206</v>
      </c>
      <c r="O297" cm="1">
        <f t="array" ref="O297">SUM(IF(Table3[director_name]=N297,Table3[duration]))</f>
        <v>105</v>
      </c>
      <c r="P297" cm="1">
        <f t="array" ref="P297">MEDIAN(IF(Table3[director_name]=N297,Table3[duration]))</f>
        <v>105</v>
      </c>
      <c r="Q297" t="e" cm="1">
        <f t="array" ref="Q297">STDEV(IF(Table3[director_name]=N297,Table3[duration]))</f>
        <v>#DIV/0!</v>
      </c>
      <c r="R297" cm="1">
        <f t="array" ref="R297">MEDIAN(IF(Table3[director_name]=N297,Table3[imdb_score]))</f>
        <v>7.2</v>
      </c>
    </row>
    <row r="298" spans="1:18" x14ac:dyDescent="0.3">
      <c r="A298" t="s">
        <v>341</v>
      </c>
      <c r="B298">
        <v>377</v>
      </c>
      <c r="C298">
        <v>101</v>
      </c>
      <c r="D298">
        <v>189412677</v>
      </c>
      <c r="E298" t="s">
        <v>1029</v>
      </c>
      <c r="F298" t="s">
        <v>1031</v>
      </c>
      <c r="G298">
        <v>272534</v>
      </c>
      <c r="H298">
        <v>345</v>
      </c>
      <c r="I298" t="s">
        <v>29</v>
      </c>
      <c r="J298">
        <v>165000000</v>
      </c>
      <c r="K298">
        <v>7.8</v>
      </c>
      <c r="N298" t="s">
        <v>1872</v>
      </c>
      <c r="O298" cm="1">
        <f t="array" ref="O298">SUM(IF(Table3[director_name]=N298,Table3[duration]))</f>
        <v>540</v>
      </c>
      <c r="P298" cm="1">
        <f t="array" ref="P298">MEDIAN(IF(Table3[director_name]=N298,Table3[duration]))</f>
        <v>104</v>
      </c>
      <c r="Q298" cm="1">
        <f t="array" ref="Q298">STDEV(IF(Table3[director_name]=N298,Table3[duration]))</f>
        <v>19.131126469708992</v>
      </c>
      <c r="R298" cm="1">
        <f t="array" ref="R298">MEDIAN(IF(Table3[director_name]=N298,Table3[imdb_score]))</f>
        <v>7.2</v>
      </c>
    </row>
    <row r="299" spans="1:18" x14ac:dyDescent="0.3">
      <c r="A299" t="s">
        <v>292</v>
      </c>
      <c r="B299">
        <v>588</v>
      </c>
      <c r="C299">
        <v>119</v>
      </c>
      <c r="D299">
        <v>42335698</v>
      </c>
      <c r="E299" t="s">
        <v>699</v>
      </c>
      <c r="F299" t="s">
        <v>1033</v>
      </c>
      <c r="G299">
        <v>395087</v>
      </c>
      <c r="H299">
        <v>1101</v>
      </c>
      <c r="I299" t="s">
        <v>29</v>
      </c>
      <c r="J299">
        <v>18000000</v>
      </c>
      <c r="K299">
        <v>7.8</v>
      </c>
      <c r="N299" t="s">
        <v>1209</v>
      </c>
      <c r="O299" cm="1">
        <f t="array" ref="O299">SUM(IF(Table3[director_name]=N299,Table3[duration]))</f>
        <v>104</v>
      </c>
      <c r="P299" cm="1">
        <f t="array" ref="P299">MEDIAN(IF(Table3[director_name]=N299,Table3[duration]))</f>
        <v>104</v>
      </c>
      <c r="Q299" t="e" cm="1">
        <f t="array" ref="Q299">STDEV(IF(Table3[director_name]=N299,Table3[duration]))</f>
        <v>#DIV/0!</v>
      </c>
      <c r="R299" cm="1">
        <f t="array" ref="R299">MEDIAN(IF(Table3[director_name]=N299,Table3[imdb_score]))</f>
        <v>7.2</v>
      </c>
    </row>
    <row r="300" spans="1:18" x14ac:dyDescent="0.3">
      <c r="A300" t="s">
        <v>304</v>
      </c>
      <c r="B300">
        <v>75</v>
      </c>
      <c r="C300">
        <v>219</v>
      </c>
      <c r="D300">
        <v>43984230</v>
      </c>
      <c r="E300" t="s">
        <v>60</v>
      </c>
      <c r="F300" t="s">
        <v>1036</v>
      </c>
      <c r="G300">
        <v>70274</v>
      </c>
      <c r="H300">
        <v>133</v>
      </c>
      <c r="I300" t="s">
        <v>29</v>
      </c>
      <c r="J300">
        <v>23000000</v>
      </c>
      <c r="K300">
        <v>7.8</v>
      </c>
      <c r="N300" t="s">
        <v>1212</v>
      </c>
      <c r="O300" cm="1">
        <f t="array" ref="O300">SUM(IF(Table3[director_name]=N300,Table3[duration]))</f>
        <v>101</v>
      </c>
      <c r="P300" cm="1">
        <f t="array" ref="P300">MEDIAN(IF(Table3[director_name]=N300,Table3[duration]))</f>
        <v>101</v>
      </c>
      <c r="Q300" t="e" cm="1">
        <f t="array" ref="Q300">STDEV(IF(Table3[director_name]=N300,Table3[duration]))</f>
        <v>#DIV/0!</v>
      </c>
      <c r="R300" cm="1">
        <f t="array" ref="R300">MEDIAN(IF(Table3[director_name]=N300,Table3[imdb_score]))</f>
        <v>7.2</v>
      </c>
    </row>
    <row r="301" spans="1:18" x14ac:dyDescent="0.3">
      <c r="A301" t="s">
        <v>1038</v>
      </c>
      <c r="B301">
        <v>316</v>
      </c>
      <c r="C301">
        <v>123</v>
      </c>
      <c r="D301">
        <v>50921738</v>
      </c>
      <c r="E301" t="s">
        <v>1039</v>
      </c>
      <c r="F301" t="s">
        <v>1040</v>
      </c>
      <c r="G301">
        <v>192930</v>
      </c>
      <c r="H301">
        <v>581</v>
      </c>
      <c r="I301" t="s">
        <v>29</v>
      </c>
      <c r="J301">
        <v>30000000</v>
      </c>
      <c r="K301">
        <v>7.8</v>
      </c>
      <c r="N301" t="s">
        <v>1216</v>
      </c>
      <c r="O301" cm="1">
        <f t="array" ref="O301">SUM(IF(Table3[director_name]=N301,Table3[duration]))</f>
        <v>100</v>
      </c>
      <c r="P301" cm="1">
        <f t="array" ref="P301">MEDIAN(IF(Table3[director_name]=N301,Table3[duration]))</f>
        <v>100</v>
      </c>
      <c r="Q301" t="e" cm="1">
        <f t="array" ref="Q301">STDEV(IF(Table3[director_name]=N301,Table3[duration]))</f>
        <v>#DIV/0!</v>
      </c>
      <c r="R301" cm="1">
        <f t="array" ref="R301">MEDIAN(IF(Table3[director_name]=N301,Table3[imdb_score]))</f>
        <v>7.2</v>
      </c>
    </row>
    <row r="302" spans="1:18" x14ac:dyDescent="0.3">
      <c r="A302" t="s">
        <v>1042</v>
      </c>
      <c r="B302">
        <v>676</v>
      </c>
      <c r="C302">
        <v>100</v>
      </c>
      <c r="D302">
        <v>35054909</v>
      </c>
      <c r="E302" t="s">
        <v>26</v>
      </c>
      <c r="F302" t="s">
        <v>1043</v>
      </c>
      <c r="G302">
        <v>431578</v>
      </c>
      <c r="H302">
        <v>1264</v>
      </c>
      <c r="I302" t="s">
        <v>29</v>
      </c>
      <c r="J302">
        <v>15000000</v>
      </c>
      <c r="K302">
        <v>7.8</v>
      </c>
      <c r="N302" t="s">
        <v>1218</v>
      </c>
      <c r="O302" cm="1">
        <f t="array" ref="O302">SUM(IF(Table3[director_name]=N302,Table3[duration]))</f>
        <v>100</v>
      </c>
      <c r="P302" cm="1">
        <f t="array" ref="P302">MEDIAN(IF(Table3[director_name]=N302,Table3[duration]))</f>
        <v>100</v>
      </c>
      <c r="Q302" t="e" cm="1">
        <f t="array" ref="Q302">STDEV(IF(Table3[director_name]=N302,Table3[duration]))</f>
        <v>#DIV/0!</v>
      </c>
      <c r="R302" cm="1">
        <f t="array" ref="R302">MEDIAN(IF(Table3[director_name]=N302,Table3[imdb_score]))</f>
        <v>7.2</v>
      </c>
    </row>
    <row r="303" spans="1:18" x14ac:dyDescent="0.3">
      <c r="A303" t="s">
        <v>435</v>
      </c>
      <c r="B303">
        <v>197</v>
      </c>
      <c r="C303">
        <v>107</v>
      </c>
      <c r="D303">
        <v>45506619</v>
      </c>
      <c r="E303" t="s">
        <v>1045</v>
      </c>
      <c r="F303" t="s">
        <v>1046</v>
      </c>
      <c r="G303">
        <v>225102</v>
      </c>
      <c r="H303">
        <v>862</v>
      </c>
      <c r="I303" t="s">
        <v>29</v>
      </c>
      <c r="J303">
        <v>26000000</v>
      </c>
      <c r="K303">
        <v>7.8</v>
      </c>
      <c r="N303" t="s">
        <v>1221</v>
      </c>
      <c r="O303" cm="1">
        <f t="array" ref="O303">SUM(IF(Table3[director_name]=N303,Table3[duration]))</f>
        <v>100</v>
      </c>
      <c r="P303" cm="1">
        <f t="array" ref="P303">MEDIAN(IF(Table3[director_name]=N303,Table3[duration]))</f>
        <v>100</v>
      </c>
      <c r="Q303" t="e" cm="1">
        <f t="array" ref="Q303">STDEV(IF(Table3[director_name]=N303,Table3[duration]))</f>
        <v>#DIV/0!</v>
      </c>
      <c r="R303" cm="1">
        <f t="array" ref="R303">MEDIAN(IF(Table3[director_name]=N303,Table3[imdb_score]))</f>
        <v>7.2</v>
      </c>
    </row>
    <row r="304" spans="1:18" x14ac:dyDescent="0.3">
      <c r="A304" t="s">
        <v>91</v>
      </c>
      <c r="B304">
        <v>517</v>
      </c>
      <c r="C304">
        <v>158</v>
      </c>
      <c r="D304">
        <v>102515793</v>
      </c>
      <c r="E304" t="s">
        <v>140</v>
      </c>
      <c r="F304" t="s">
        <v>1048</v>
      </c>
      <c r="G304">
        <v>330152</v>
      </c>
      <c r="H304">
        <v>632</v>
      </c>
      <c r="I304" t="s">
        <v>29</v>
      </c>
      <c r="J304">
        <v>90000000</v>
      </c>
      <c r="K304">
        <v>7.8</v>
      </c>
      <c r="N304" t="s">
        <v>1228</v>
      </c>
      <c r="O304" cm="1">
        <f t="array" ref="O304">SUM(IF(Table3[director_name]=N304,Table3[duration]))</f>
        <v>99</v>
      </c>
      <c r="P304" cm="1">
        <f t="array" ref="P304">MEDIAN(IF(Table3[director_name]=N304,Table3[duration]))</f>
        <v>99</v>
      </c>
      <c r="Q304" t="e" cm="1">
        <f t="array" ref="Q304">STDEV(IF(Table3[director_name]=N304,Table3[duration]))</f>
        <v>#DIV/0!</v>
      </c>
      <c r="R304" cm="1">
        <f t="array" ref="R304">MEDIAN(IF(Table3[director_name]=N304,Table3[imdb_score]))</f>
        <v>7.2</v>
      </c>
    </row>
    <row r="305" spans="1:18" x14ac:dyDescent="0.3">
      <c r="A305" t="s">
        <v>261</v>
      </c>
      <c r="B305">
        <v>283</v>
      </c>
      <c r="C305">
        <v>139</v>
      </c>
      <c r="D305">
        <v>50859889</v>
      </c>
      <c r="E305" t="s">
        <v>1050</v>
      </c>
      <c r="F305" t="s">
        <v>1052</v>
      </c>
      <c r="G305">
        <v>236000</v>
      </c>
      <c r="H305">
        <v>1043</v>
      </c>
      <c r="I305" t="s">
        <v>143</v>
      </c>
      <c r="J305">
        <v>40000000</v>
      </c>
      <c r="K305">
        <v>7.8</v>
      </c>
      <c r="N305" t="s">
        <v>1234</v>
      </c>
      <c r="O305" cm="1">
        <f t="array" ref="O305">SUM(IF(Table3[director_name]=N305,Table3[duration]))</f>
        <v>98</v>
      </c>
      <c r="P305" cm="1">
        <f t="array" ref="P305">MEDIAN(IF(Table3[director_name]=N305,Table3[duration]))</f>
        <v>98</v>
      </c>
      <c r="Q305" t="e" cm="1">
        <f t="array" ref="Q305">STDEV(IF(Table3[director_name]=N305,Table3[duration]))</f>
        <v>#DIV/0!</v>
      </c>
      <c r="R305" cm="1">
        <f t="array" ref="R305">MEDIAN(IF(Table3[director_name]=N305,Table3[imdb_score]))</f>
        <v>7.2</v>
      </c>
    </row>
    <row r="306" spans="1:18" x14ac:dyDescent="0.3">
      <c r="A306" t="s">
        <v>1038</v>
      </c>
      <c r="B306">
        <v>177</v>
      </c>
      <c r="C306">
        <v>135</v>
      </c>
      <c r="D306">
        <v>38372662</v>
      </c>
      <c r="E306" t="s">
        <v>588</v>
      </c>
      <c r="F306" t="s">
        <v>1055</v>
      </c>
      <c r="G306">
        <v>193455</v>
      </c>
      <c r="H306">
        <v>1058</v>
      </c>
      <c r="I306" t="s">
        <v>29</v>
      </c>
      <c r="J306">
        <v>28000000</v>
      </c>
      <c r="K306">
        <v>7.8</v>
      </c>
      <c r="N306" t="s">
        <v>1237</v>
      </c>
      <c r="O306" cm="1">
        <f t="array" ref="O306">SUM(IF(Table3[director_name]=N306,Table3[duration]))</f>
        <v>97</v>
      </c>
      <c r="P306" cm="1">
        <f t="array" ref="P306">MEDIAN(IF(Table3[director_name]=N306,Table3[duration]))</f>
        <v>97</v>
      </c>
      <c r="Q306" t="e" cm="1">
        <f t="array" ref="Q306">STDEV(IF(Table3[director_name]=N306,Table3[duration]))</f>
        <v>#DIV/0!</v>
      </c>
      <c r="R306" cm="1">
        <f t="array" ref="R306">MEDIAN(IF(Table3[director_name]=N306,Table3[imdb_score]))</f>
        <v>7.2</v>
      </c>
    </row>
    <row r="307" spans="1:18" x14ac:dyDescent="0.3">
      <c r="A307" t="s">
        <v>685</v>
      </c>
      <c r="B307">
        <v>242</v>
      </c>
      <c r="C307">
        <v>112</v>
      </c>
      <c r="D307">
        <v>22858926</v>
      </c>
      <c r="E307" t="s">
        <v>1056</v>
      </c>
      <c r="F307" t="s">
        <v>1058</v>
      </c>
      <c r="G307">
        <v>254404</v>
      </c>
      <c r="H307">
        <v>840</v>
      </c>
      <c r="I307" t="s">
        <v>29</v>
      </c>
      <c r="J307">
        <v>13000000</v>
      </c>
      <c r="K307">
        <v>7.8</v>
      </c>
      <c r="N307" t="s">
        <v>1240</v>
      </c>
      <c r="O307" cm="1">
        <f t="array" ref="O307">SUM(IF(Table3[director_name]=N307,Table3[duration]))</f>
        <v>97</v>
      </c>
      <c r="P307" cm="1">
        <f t="array" ref="P307">MEDIAN(IF(Table3[director_name]=N307,Table3[duration]))</f>
        <v>97</v>
      </c>
      <c r="Q307" t="e" cm="1">
        <f t="array" ref="Q307">STDEV(IF(Table3[director_name]=N307,Table3[duration]))</f>
        <v>#DIV/0!</v>
      </c>
      <c r="R307" cm="1">
        <f t="array" ref="R307">MEDIAN(IF(Table3[director_name]=N307,Table3[imdb_score]))</f>
        <v>7.2</v>
      </c>
    </row>
    <row r="308" spans="1:18" x14ac:dyDescent="0.3">
      <c r="A308" t="s">
        <v>1059</v>
      </c>
      <c r="B308">
        <v>117</v>
      </c>
      <c r="C308">
        <v>147</v>
      </c>
      <c r="D308">
        <v>41954997</v>
      </c>
      <c r="E308" t="s">
        <v>116</v>
      </c>
      <c r="F308" t="s">
        <v>1060</v>
      </c>
      <c r="G308">
        <v>225122</v>
      </c>
      <c r="H308">
        <v>234</v>
      </c>
      <c r="I308" t="s">
        <v>29</v>
      </c>
      <c r="J308">
        <v>35000000</v>
      </c>
      <c r="K308">
        <v>7.8</v>
      </c>
      <c r="N308" t="s">
        <v>1242</v>
      </c>
      <c r="O308" cm="1">
        <f t="array" ref="O308">SUM(IF(Table3[director_name]=N308,Table3[duration]))</f>
        <v>96</v>
      </c>
      <c r="P308" cm="1">
        <f t="array" ref="P308">MEDIAN(IF(Table3[director_name]=N308,Table3[duration]))</f>
        <v>96</v>
      </c>
      <c r="Q308" t="e" cm="1">
        <f t="array" ref="Q308">STDEV(IF(Table3[director_name]=N308,Table3[duration]))</f>
        <v>#DIV/0!</v>
      </c>
      <c r="R308" cm="1">
        <f t="array" ref="R308">MEDIAN(IF(Table3[director_name]=N308,Table3[imdb_score]))</f>
        <v>7.2</v>
      </c>
    </row>
    <row r="309" spans="1:18" x14ac:dyDescent="0.3">
      <c r="A309" t="s">
        <v>860</v>
      </c>
      <c r="B309">
        <v>433</v>
      </c>
      <c r="C309">
        <v>115</v>
      </c>
      <c r="D309">
        <v>17613460</v>
      </c>
      <c r="E309" t="s">
        <v>1061</v>
      </c>
      <c r="F309" t="s">
        <v>1063</v>
      </c>
      <c r="G309">
        <v>91082</v>
      </c>
      <c r="H309">
        <v>274</v>
      </c>
      <c r="I309" t="s">
        <v>29</v>
      </c>
      <c r="J309">
        <v>12000000</v>
      </c>
      <c r="K309">
        <v>7.8</v>
      </c>
      <c r="N309" t="s">
        <v>302</v>
      </c>
      <c r="O309" cm="1">
        <f t="array" ref="O309">SUM(IF(Table3[director_name]=N309,Table3[duration]))</f>
        <v>474</v>
      </c>
      <c r="P309" cm="1">
        <f t="array" ref="P309">MEDIAN(IF(Table3[director_name]=N309,Table3[duration]))</f>
        <v>95</v>
      </c>
      <c r="Q309" cm="1">
        <f t="array" ref="Q309">STDEV(IF(Table3[director_name]=N309,Table3[duration]))</f>
        <v>17.426990560621782</v>
      </c>
      <c r="R309" cm="1">
        <f t="array" ref="R309">MEDIAN(IF(Table3[director_name]=N309,Table3[imdb_score]))</f>
        <v>7.2</v>
      </c>
    </row>
    <row r="310" spans="1:18" x14ac:dyDescent="0.3">
      <c r="A310" t="s">
        <v>949</v>
      </c>
      <c r="B310">
        <v>181</v>
      </c>
      <c r="C310">
        <v>81</v>
      </c>
      <c r="D310">
        <v>7267324</v>
      </c>
      <c r="E310" t="s">
        <v>26</v>
      </c>
      <c r="F310" t="s">
        <v>1065</v>
      </c>
      <c r="G310">
        <v>161471</v>
      </c>
      <c r="H310">
        <v>709</v>
      </c>
      <c r="I310" t="s">
        <v>96</v>
      </c>
      <c r="J310">
        <v>3500000</v>
      </c>
      <c r="K310">
        <v>7.8</v>
      </c>
      <c r="N310" t="s">
        <v>1253</v>
      </c>
      <c r="O310" cm="1">
        <f t="array" ref="O310">SUM(IF(Table3[director_name]=N310,Table3[duration]))</f>
        <v>95</v>
      </c>
      <c r="P310" cm="1">
        <f t="array" ref="P310">MEDIAN(IF(Table3[director_name]=N310,Table3[duration]))</f>
        <v>95</v>
      </c>
      <c r="Q310" t="e" cm="1">
        <f t="array" ref="Q310">STDEV(IF(Table3[director_name]=N310,Table3[duration]))</f>
        <v>#DIV/0!</v>
      </c>
      <c r="R310" cm="1">
        <f t="array" ref="R310">MEDIAN(IF(Table3[director_name]=N310,Table3[imdb_score]))</f>
        <v>7.2</v>
      </c>
    </row>
    <row r="311" spans="1:18" x14ac:dyDescent="0.3">
      <c r="A311" t="s">
        <v>386</v>
      </c>
      <c r="B311">
        <v>274</v>
      </c>
      <c r="C311">
        <v>123</v>
      </c>
      <c r="D311">
        <v>15294553</v>
      </c>
      <c r="E311" t="s">
        <v>1066</v>
      </c>
      <c r="F311" t="s">
        <v>1068</v>
      </c>
      <c r="G311">
        <v>202341</v>
      </c>
      <c r="H311">
        <v>391</v>
      </c>
      <c r="I311" t="s">
        <v>29</v>
      </c>
      <c r="J311">
        <v>12000000</v>
      </c>
      <c r="K311">
        <v>7.8</v>
      </c>
      <c r="N311" t="s">
        <v>1247</v>
      </c>
      <c r="O311" cm="1">
        <f t="array" ref="O311">SUM(IF(Table3[director_name]=N311,Table3[duration]))</f>
        <v>95</v>
      </c>
      <c r="P311" cm="1">
        <f t="array" ref="P311">MEDIAN(IF(Table3[director_name]=N311,Table3[duration]))</f>
        <v>95</v>
      </c>
      <c r="Q311" t="e" cm="1">
        <f t="array" ref="Q311">STDEV(IF(Table3[director_name]=N311,Table3[duration]))</f>
        <v>#DIV/0!</v>
      </c>
      <c r="R311" cm="1">
        <f t="array" ref="R311">MEDIAN(IF(Table3[director_name]=N311,Table3[imdb_score]))</f>
        <v>7.2</v>
      </c>
    </row>
    <row r="312" spans="1:18" x14ac:dyDescent="0.3">
      <c r="A312" t="s">
        <v>333</v>
      </c>
      <c r="B312">
        <v>195</v>
      </c>
      <c r="C312">
        <v>104</v>
      </c>
      <c r="D312">
        <v>4231500</v>
      </c>
      <c r="E312" t="s">
        <v>588</v>
      </c>
      <c r="F312" t="s">
        <v>1071</v>
      </c>
      <c r="G312">
        <v>30479</v>
      </c>
      <c r="H312">
        <v>162</v>
      </c>
      <c r="I312" t="s">
        <v>103</v>
      </c>
      <c r="J312">
        <v>1000000</v>
      </c>
      <c r="K312">
        <v>7.8</v>
      </c>
      <c r="N312" t="s">
        <v>1250</v>
      </c>
      <c r="O312" cm="1">
        <f t="array" ref="O312">SUM(IF(Table3[director_name]=N312,Table3[duration]))</f>
        <v>95</v>
      </c>
      <c r="P312" cm="1">
        <f t="array" ref="P312">MEDIAN(IF(Table3[director_name]=N312,Table3[duration]))</f>
        <v>95</v>
      </c>
      <c r="Q312" t="e" cm="1">
        <f t="array" ref="Q312">STDEV(IF(Table3[director_name]=N312,Table3[duration]))</f>
        <v>#DIV/0!</v>
      </c>
      <c r="R312" cm="1">
        <f t="array" ref="R312">MEDIAN(IF(Table3[director_name]=N312,Table3[imdb_score]))</f>
        <v>7.2</v>
      </c>
    </row>
    <row r="313" spans="1:18" x14ac:dyDescent="0.3">
      <c r="A313" t="s">
        <v>1072</v>
      </c>
      <c r="B313">
        <v>136</v>
      </c>
      <c r="C313">
        <v>102</v>
      </c>
      <c r="D313">
        <v>3151130</v>
      </c>
      <c r="E313" t="s">
        <v>676</v>
      </c>
      <c r="F313" t="s">
        <v>1074</v>
      </c>
      <c r="G313">
        <v>181749</v>
      </c>
      <c r="H313">
        <v>615</v>
      </c>
      <c r="I313" t="s">
        <v>29</v>
      </c>
      <c r="J313">
        <v>230000</v>
      </c>
      <c r="K313">
        <v>7.8</v>
      </c>
      <c r="N313" t="s">
        <v>1245</v>
      </c>
      <c r="O313" cm="1">
        <f t="array" ref="O313">SUM(IF(Table3[director_name]=N313,Table3[duration]))</f>
        <v>95</v>
      </c>
      <c r="P313" cm="1">
        <f t="array" ref="P313">MEDIAN(IF(Table3[director_name]=N313,Table3[duration]))</f>
        <v>95</v>
      </c>
      <c r="Q313" t="e" cm="1">
        <f t="array" ref="Q313">STDEV(IF(Table3[director_name]=N313,Table3[duration]))</f>
        <v>#DIV/0!</v>
      </c>
      <c r="R313" cm="1">
        <f t="array" ref="R313">MEDIAN(IF(Table3[director_name]=N313,Table3[imdb_score]))</f>
        <v>7.2</v>
      </c>
    </row>
    <row r="314" spans="1:18" x14ac:dyDescent="0.3">
      <c r="A314" t="s">
        <v>362</v>
      </c>
      <c r="B314">
        <v>66</v>
      </c>
      <c r="C314">
        <v>81</v>
      </c>
      <c r="D314">
        <v>3000000</v>
      </c>
      <c r="E314" t="s">
        <v>1076</v>
      </c>
      <c r="F314" t="s">
        <v>1078</v>
      </c>
      <c r="G314">
        <v>13269</v>
      </c>
      <c r="H314">
        <v>98</v>
      </c>
      <c r="I314" t="s">
        <v>29</v>
      </c>
      <c r="J314">
        <v>609000</v>
      </c>
      <c r="K314">
        <v>7.8</v>
      </c>
      <c r="N314" t="s">
        <v>1262</v>
      </c>
      <c r="O314" cm="1">
        <f t="array" ref="O314">SUM(IF(Table3[director_name]=N314,Table3[duration]))</f>
        <v>93</v>
      </c>
      <c r="P314" cm="1">
        <f t="array" ref="P314">MEDIAN(IF(Table3[director_name]=N314,Table3[duration]))</f>
        <v>93</v>
      </c>
      <c r="Q314" t="e" cm="1">
        <f t="array" ref="Q314">STDEV(IF(Table3[director_name]=N314,Table3[duration]))</f>
        <v>#DIV/0!</v>
      </c>
      <c r="R314" cm="1">
        <f t="array" ref="R314">MEDIAN(IF(Table3[director_name]=N314,Table3[imdb_score]))</f>
        <v>7.2</v>
      </c>
    </row>
    <row r="315" spans="1:18" x14ac:dyDescent="0.3">
      <c r="A315" t="s">
        <v>1080</v>
      </c>
      <c r="B315">
        <v>252</v>
      </c>
      <c r="C315">
        <v>37</v>
      </c>
      <c r="D315">
        <v>5923044</v>
      </c>
      <c r="E315" t="s">
        <v>1081</v>
      </c>
      <c r="F315" t="s">
        <v>1083</v>
      </c>
      <c r="G315">
        <v>113451</v>
      </c>
      <c r="H315">
        <v>537</v>
      </c>
      <c r="I315" t="s">
        <v>29</v>
      </c>
      <c r="J315">
        <v>3600000</v>
      </c>
      <c r="K315">
        <v>7.8</v>
      </c>
      <c r="N315" t="s">
        <v>1258</v>
      </c>
      <c r="O315" cm="1">
        <f t="array" ref="O315">SUM(IF(Table3[director_name]=N315,Table3[duration]))</f>
        <v>93</v>
      </c>
      <c r="P315" cm="1">
        <f t="array" ref="P315">MEDIAN(IF(Table3[director_name]=N315,Table3[duration]))</f>
        <v>93</v>
      </c>
      <c r="Q315" t="e" cm="1">
        <f t="array" ref="Q315">STDEV(IF(Table3[director_name]=N315,Table3[duration]))</f>
        <v>#DIV/0!</v>
      </c>
      <c r="R315" cm="1">
        <f t="array" ref="R315">MEDIAN(IF(Table3[director_name]=N315,Table3[imdb_score]))</f>
        <v>7.2</v>
      </c>
    </row>
    <row r="316" spans="1:18" x14ac:dyDescent="0.3">
      <c r="A316" t="s">
        <v>396</v>
      </c>
      <c r="B316">
        <v>194</v>
      </c>
      <c r="C316">
        <v>90</v>
      </c>
      <c r="D316">
        <v>2957978</v>
      </c>
      <c r="E316" t="s">
        <v>1084</v>
      </c>
      <c r="F316" t="s">
        <v>1086</v>
      </c>
      <c r="G316">
        <v>40481</v>
      </c>
      <c r="H316">
        <v>134</v>
      </c>
      <c r="I316" t="s">
        <v>29</v>
      </c>
      <c r="J316">
        <v>1000000</v>
      </c>
      <c r="K316">
        <v>7.8</v>
      </c>
      <c r="N316" t="s">
        <v>1017</v>
      </c>
      <c r="O316" cm="1">
        <f t="array" ref="O316">SUM(IF(Table3[director_name]=N316,Table3[duration]))</f>
        <v>271</v>
      </c>
      <c r="P316" cm="1">
        <f t="array" ref="P316">MEDIAN(IF(Table3[director_name]=N316,Table3[duration]))</f>
        <v>92</v>
      </c>
      <c r="Q316" cm="1">
        <f t="array" ref="Q316">STDEV(IF(Table3[director_name]=N316,Table3[duration]))</f>
        <v>8.6216781042517088</v>
      </c>
      <c r="R316" cm="1">
        <f t="array" ref="R316">MEDIAN(IF(Table3[director_name]=N316,Table3[imdb_score]))</f>
        <v>7.2</v>
      </c>
    </row>
    <row r="317" spans="1:18" x14ac:dyDescent="0.3">
      <c r="A317" t="s">
        <v>1087</v>
      </c>
      <c r="B317">
        <v>144</v>
      </c>
      <c r="C317">
        <v>89</v>
      </c>
      <c r="D317">
        <v>10824921</v>
      </c>
      <c r="E317" t="s">
        <v>676</v>
      </c>
      <c r="F317" t="s">
        <v>1089</v>
      </c>
      <c r="G317">
        <v>200293</v>
      </c>
      <c r="H317">
        <v>621</v>
      </c>
      <c r="I317" t="s">
        <v>29</v>
      </c>
      <c r="J317">
        <v>10000000</v>
      </c>
      <c r="K317">
        <v>7.8</v>
      </c>
      <c r="N317" t="s">
        <v>1265</v>
      </c>
      <c r="O317" cm="1">
        <f t="array" ref="O317">SUM(IF(Table3[director_name]=N317,Table3[duration]))</f>
        <v>89</v>
      </c>
      <c r="P317" cm="1">
        <f t="array" ref="P317">MEDIAN(IF(Table3[director_name]=N317,Table3[duration]))</f>
        <v>89</v>
      </c>
      <c r="Q317" t="e" cm="1">
        <f t="array" ref="Q317">STDEV(IF(Table3[director_name]=N317,Table3[duration]))</f>
        <v>#DIV/0!</v>
      </c>
      <c r="R317" cm="1">
        <f t="array" ref="R317">MEDIAN(IF(Table3[director_name]=N317,Table3[imdb_score]))</f>
        <v>7.2</v>
      </c>
    </row>
    <row r="318" spans="1:18" x14ac:dyDescent="0.3">
      <c r="A318" t="s">
        <v>867</v>
      </c>
      <c r="B318">
        <v>29</v>
      </c>
      <c r="C318">
        <v>140</v>
      </c>
      <c r="D318">
        <v>3130592</v>
      </c>
      <c r="E318" t="s">
        <v>588</v>
      </c>
      <c r="F318" t="s">
        <v>1092</v>
      </c>
      <c r="G318">
        <v>10755</v>
      </c>
      <c r="H318">
        <v>69</v>
      </c>
      <c r="I318" t="s">
        <v>29</v>
      </c>
      <c r="J318">
        <v>2600000</v>
      </c>
      <c r="K318">
        <v>7.8</v>
      </c>
      <c r="N318" t="s">
        <v>1268</v>
      </c>
      <c r="O318" cm="1">
        <f t="array" ref="O318">SUM(IF(Table3[director_name]=N318,Table3[duration]))</f>
        <v>89</v>
      </c>
      <c r="P318" cm="1">
        <f t="array" ref="P318">MEDIAN(IF(Table3[director_name]=N318,Table3[duration]))</f>
        <v>89</v>
      </c>
      <c r="Q318" t="e" cm="1">
        <f t="array" ref="Q318">STDEV(IF(Table3[director_name]=N318,Table3[duration]))</f>
        <v>#DIV/0!</v>
      </c>
      <c r="R318" cm="1">
        <f t="array" ref="R318">MEDIAN(IF(Table3[director_name]=N318,Table3[imdb_score]))</f>
        <v>7.2</v>
      </c>
    </row>
    <row r="319" spans="1:18" x14ac:dyDescent="0.3">
      <c r="A319" t="s">
        <v>358</v>
      </c>
      <c r="B319">
        <v>110</v>
      </c>
      <c r="C319">
        <v>88</v>
      </c>
      <c r="D319">
        <v>1523883</v>
      </c>
      <c r="E319" t="s">
        <v>1093</v>
      </c>
      <c r="F319" t="s">
        <v>1095</v>
      </c>
      <c r="G319">
        <v>9037</v>
      </c>
      <c r="H319">
        <v>70</v>
      </c>
      <c r="I319" t="s">
        <v>29</v>
      </c>
      <c r="J319">
        <v>1750211</v>
      </c>
      <c r="K319">
        <v>7.8</v>
      </c>
      <c r="N319" t="s">
        <v>1272</v>
      </c>
      <c r="O319" cm="1">
        <f t="array" ref="O319">SUM(IF(Table3[director_name]=N319,Table3[duration]))</f>
        <v>88</v>
      </c>
      <c r="P319" cm="1">
        <f t="array" ref="P319">MEDIAN(IF(Table3[director_name]=N319,Table3[duration]))</f>
        <v>88</v>
      </c>
      <c r="Q319" t="e" cm="1">
        <f t="array" ref="Q319">STDEV(IF(Table3[director_name]=N319,Table3[duration]))</f>
        <v>#DIV/0!</v>
      </c>
      <c r="R319" cm="1">
        <f t="array" ref="R319">MEDIAN(IF(Table3[director_name]=N319,Table3[imdb_score]))</f>
        <v>7.2</v>
      </c>
    </row>
    <row r="320" spans="1:18" x14ac:dyDescent="0.3">
      <c r="A320" t="s">
        <v>818</v>
      </c>
      <c r="B320">
        <v>295</v>
      </c>
      <c r="C320">
        <v>122</v>
      </c>
      <c r="D320">
        <v>53574088</v>
      </c>
      <c r="E320" t="s">
        <v>1097</v>
      </c>
      <c r="F320" t="s">
        <v>1098</v>
      </c>
      <c r="G320">
        <v>237872</v>
      </c>
      <c r="H320">
        <v>560</v>
      </c>
      <c r="I320" t="s">
        <v>29</v>
      </c>
      <c r="J320">
        <v>55000000</v>
      </c>
      <c r="K320">
        <v>7.8</v>
      </c>
      <c r="N320" t="s">
        <v>1277</v>
      </c>
      <c r="O320" cm="1">
        <f t="array" ref="O320">SUM(IF(Table3[director_name]=N320,Table3[duration]))</f>
        <v>80</v>
      </c>
      <c r="P320" cm="1">
        <f t="array" ref="P320">MEDIAN(IF(Table3[director_name]=N320,Table3[duration]))</f>
        <v>80</v>
      </c>
      <c r="Q320" t="e" cm="1">
        <f t="array" ref="Q320">STDEV(IF(Table3[director_name]=N320,Table3[duration]))</f>
        <v>#DIV/0!</v>
      </c>
      <c r="R320" cm="1">
        <f t="array" ref="R320">MEDIAN(IF(Table3[director_name]=N320,Table3[imdb_score]))</f>
        <v>7.2</v>
      </c>
    </row>
    <row r="321" spans="1:18" x14ac:dyDescent="0.3">
      <c r="A321" t="s">
        <v>91</v>
      </c>
      <c r="B321">
        <v>157</v>
      </c>
      <c r="C321">
        <v>129</v>
      </c>
      <c r="D321">
        <v>48265581</v>
      </c>
      <c r="E321" t="s">
        <v>269</v>
      </c>
      <c r="F321" t="s">
        <v>1101</v>
      </c>
      <c r="G321">
        <v>261069</v>
      </c>
      <c r="H321">
        <v>506</v>
      </c>
      <c r="I321" t="s">
        <v>29</v>
      </c>
      <c r="J321">
        <v>50000000</v>
      </c>
      <c r="K321">
        <v>7.8</v>
      </c>
      <c r="N321" t="s">
        <v>1279</v>
      </c>
      <c r="O321" cm="1">
        <f t="array" ref="O321">SUM(IF(Table3[director_name]=N321,Table3[duration]))</f>
        <v>66</v>
      </c>
      <c r="P321" cm="1">
        <f t="array" ref="P321">MEDIAN(IF(Table3[director_name]=N321,Table3[duration]))</f>
        <v>66</v>
      </c>
      <c r="Q321" t="e" cm="1">
        <f t="array" ref="Q321">STDEV(IF(Table3[director_name]=N321,Table3[duration]))</f>
        <v>#DIV/0!</v>
      </c>
      <c r="R321" cm="1">
        <f t="array" ref="R321">MEDIAN(IF(Table3[director_name]=N321,Table3[imdb_score]))</f>
        <v>7.2</v>
      </c>
    </row>
    <row r="322" spans="1:18" x14ac:dyDescent="0.3">
      <c r="A322" t="s">
        <v>1102</v>
      </c>
      <c r="B322">
        <v>120</v>
      </c>
      <c r="C322">
        <v>100</v>
      </c>
      <c r="D322">
        <v>10725228</v>
      </c>
      <c r="E322" t="s">
        <v>1103</v>
      </c>
      <c r="F322" t="s">
        <v>1104</v>
      </c>
      <c r="G322">
        <v>75675</v>
      </c>
      <c r="H322">
        <v>365</v>
      </c>
      <c r="I322" t="s">
        <v>29</v>
      </c>
      <c r="J322">
        <v>12500000</v>
      </c>
      <c r="K322">
        <v>7.8</v>
      </c>
      <c r="N322" t="s">
        <v>1561</v>
      </c>
      <c r="O322" cm="1">
        <f t="array" ref="O322">SUM(IF(Table3[director_name]=N322,Table3[duration]))</f>
        <v>530</v>
      </c>
      <c r="P322" cm="1">
        <f t="array" ref="P322">MEDIAN(IF(Table3[director_name]=N322,Table3[duration]))</f>
        <v>123.5</v>
      </c>
      <c r="Q322" cm="1">
        <f t="array" ref="Q322">STDEV(IF(Table3[director_name]=N322,Table3[duration]))</f>
        <v>31.628046625318696</v>
      </c>
      <c r="R322" cm="1">
        <f t="array" ref="R322">MEDIAN(IF(Table3[director_name]=N322,Table3[imdb_score]))</f>
        <v>7.1999999999999993</v>
      </c>
    </row>
    <row r="323" spans="1:18" x14ac:dyDescent="0.3">
      <c r="A323" t="s">
        <v>1106</v>
      </c>
      <c r="B323">
        <v>80</v>
      </c>
      <c r="C323">
        <v>118</v>
      </c>
      <c r="D323">
        <v>9170214</v>
      </c>
      <c r="E323" t="s">
        <v>588</v>
      </c>
      <c r="F323" t="s">
        <v>1107</v>
      </c>
      <c r="G323">
        <v>171882</v>
      </c>
      <c r="H323">
        <v>292</v>
      </c>
      <c r="I323" t="s">
        <v>29</v>
      </c>
      <c r="J323">
        <v>11000000</v>
      </c>
      <c r="K323">
        <v>7.8</v>
      </c>
      <c r="N323" t="s">
        <v>312</v>
      </c>
      <c r="O323" cm="1">
        <f t="array" ref="O323">SUM(IF(Table3[director_name]=N323,Table3[duration]))</f>
        <v>706</v>
      </c>
      <c r="P323" cm="1">
        <f t="array" ref="P323">MEDIAN(IF(Table3[director_name]=N323,Table3[duration]))</f>
        <v>116</v>
      </c>
      <c r="Q323" cm="1">
        <f t="array" ref="Q323">STDEV(IF(Table3[director_name]=N323,Table3[duration]))</f>
        <v>13.937957765277726</v>
      </c>
      <c r="R323" cm="1">
        <f t="array" ref="R323">MEDIAN(IF(Table3[director_name]=N323,Table3[imdb_score]))</f>
        <v>7.1999999999999993</v>
      </c>
    </row>
    <row r="324" spans="1:18" x14ac:dyDescent="0.3">
      <c r="A324" t="s">
        <v>320</v>
      </c>
      <c r="B324">
        <v>30</v>
      </c>
      <c r="C324">
        <v>119</v>
      </c>
      <c r="D324">
        <v>4958</v>
      </c>
      <c r="E324" t="s">
        <v>1109</v>
      </c>
      <c r="F324" t="s">
        <v>1111</v>
      </c>
      <c r="G324">
        <v>9689</v>
      </c>
      <c r="H324">
        <v>23</v>
      </c>
      <c r="I324" t="s">
        <v>29</v>
      </c>
      <c r="J324">
        <v>2000000</v>
      </c>
      <c r="K324">
        <v>7.8</v>
      </c>
      <c r="N324" t="s">
        <v>134</v>
      </c>
      <c r="O324" cm="1">
        <f t="array" ref="O324">SUM(IF(Table3[director_name]=N324,Table3[duration]))</f>
        <v>564</v>
      </c>
      <c r="P324" cm="1">
        <f t="array" ref="P324">MEDIAN(IF(Table3[director_name]=N324,Table3[duration]))</f>
        <v>133.5</v>
      </c>
      <c r="Q324" cm="1">
        <f t="array" ref="Q324">STDEV(IF(Table3[director_name]=N324,Table3[duration]))</f>
        <v>21.369760566432809</v>
      </c>
      <c r="R324" cm="1">
        <f t="array" ref="R324">MEDIAN(IF(Table3[director_name]=N324,Table3[imdb_score]))</f>
        <v>7.15</v>
      </c>
    </row>
    <row r="325" spans="1:18" x14ac:dyDescent="0.3">
      <c r="A325" t="s">
        <v>367</v>
      </c>
      <c r="B325">
        <v>167</v>
      </c>
      <c r="C325">
        <v>80</v>
      </c>
      <c r="D325">
        <v>7002255</v>
      </c>
      <c r="E325" t="s">
        <v>1112</v>
      </c>
      <c r="F325" t="s">
        <v>1114</v>
      </c>
      <c r="G325">
        <v>42462</v>
      </c>
      <c r="H325">
        <v>312</v>
      </c>
      <c r="I325" t="s">
        <v>90</v>
      </c>
      <c r="J325">
        <v>9500000</v>
      </c>
      <c r="K325">
        <v>7.8</v>
      </c>
      <c r="N325" t="s">
        <v>807</v>
      </c>
      <c r="O325" cm="1">
        <f t="array" ref="O325">SUM(IF(Table3[director_name]=N325,Table3[duration]))</f>
        <v>983</v>
      </c>
      <c r="P325" cm="1">
        <f t="array" ref="P325">MEDIAN(IF(Table3[director_name]=N325,Table3[duration]))</f>
        <v>118</v>
      </c>
      <c r="Q325" cm="1">
        <f t="array" ref="Q325">STDEV(IF(Table3[director_name]=N325,Table3[duration]))</f>
        <v>21.682366107046526</v>
      </c>
      <c r="R325" cm="1">
        <f t="array" ref="R325">MEDIAN(IF(Table3[director_name]=N325,Table3[imdb_score]))</f>
        <v>7.15</v>
      </c>
    </row>
    <row r="326" spans="1:18" x14ac:dyDescent="0.3">
      <c r="A326" t="s">
        <v>713</v>
      </c>
      <c r="B326">
        <v>377</v>
      </c>
      <c r="C326">
        <v>99</v>
      </c>
      <c r="D326">
        <v>17104669</v>
      </c>
      <c r="E326" t="s">
        <v>1116</v>
      </c>
      <c r="F326" t="s">
        <v>1118</v>
      </c>
      <c r="G326">
        <v>99353</v>
      </c>
      <c r="H326">
        <v>354</v>
      </c>
      <c r="I326" t="s">
        <v>53</v>
      </c>
      <c r="J326">
        <v>20000000</v>
      </c>
      <c r="K326">
        <v>7.8</v>
      </c>
      <c r="N326" t="s">
        <v>1322</v>
      </c>
      <c r="O326" cm="1">
        <f t="array" ref="O326">SUM(IF(Table3[director_name]=N326,Table3[duration]))</f>
        <v>233</v>
      </c>
      <c r="P326" cm="1">
        <f t="array" ref="P326">MEDIAN(IF(Table3[director_name]=N326,Table3[duration]))</f>
        <v>116.5</v>
      </c>
      <c r="Q326" cm="1">
        <f t="array" ref="Q326">STDEV(IF(Table3[director_name]=N326,Table3[duration]))</f>
        <v>3.5355339059327378</v>
      </c>
      <c r="R326" cm="1">
        <f t="array" ref="R326">MEDIAN(IF(Table3[director_name]=N326,Table3[imdb_score]))</f>
        <v>7.15</v>
      </c>
    </row>
    <row r="327" spans="1:18" x14ac:dyDescent="0.3">
      <c r="A327" t="s">
        <v>1120</v>
      </c>
      <c r="B327">
        <v>108</v>
      </c>
      <c r="C327">
        <v>95</v>
      </c>
      <c r="D327">
        <v>3029081</v>
      </c>
      <c r="E327" t="s">
        <v>1121</v>
      </c>
      <c r="F327" t="s">
        <v>1122</v>
      </c>
      <c r="G327">
        <v>26300</v>
      </c>
      <c r="H327">
        <v>231</v>
      </c>
      <c r="I327" t="s">
        <v>29</v>
      </c>
      <c r="J327">
        <v>6000000</v>
      </c>
      <c r="K327">
        <v>7.8</v>
      </c>
      <c r="N327" t="s">
        <v>1160</v>
      </c>
      <c r="O327" cm="1">
        <f t="array" ref="O327">SUM(IF(Table3[director_name]=N327,Table3[duration]))</f>
        <v>462</v>
      </c>
      <c r="P327" cm="1">
        <f t="array" ref="P327">MEDIAN(IF(Table3[director_name]=N327,Table3[duration]))</f>
        <v>115.5</v>
      </c>
      <c r="Q327" cm="1">
        <f t="array" ref="Q327">STDEV(IF(Table3[director_name]=N327,Table3[duration]))</f>
        <v>9.3985814532477896</v>
      </c>
      <c r="R327" cm="1">
        <f t="array" ref="R327">MEDIAN(IF(Table3[director_name]=N327,Table3[imdb_score]))</f>
        <v>7.15</v>
      </c>
    </row>
    <row r="328" spans="1:18" x14ac:dyDescent="0.3">
      <c r="A328" t="s">
        <v>348</v>
      </c>
      <c r="B328">
        <v>185</v>
      </c>
      <c r="C328">
        <v>94</v>
      </c>
      <c r="D328">
        <v>9030581</v>
      </c>
      <c r="E328" t="s">
        <v>205</v>
      </c>
      <c r="F328" t="s">
        <v>1124</v>
      </c>
      <c r="G328">
        <v>132386</v>
      </c>
      <c r="H328">
        <v>398</v>
      </c>
      <c r="I328" t="s">
        <v>29</v>
      </c>
      <c r="J328">
        <v>12500000</v>
      </c>
      <c r="K328">
        <v>7.8</v>
      </c>
      <c r="N328" t="s">
        <v>1329</v>
      </c>
      <c r="O328" cm="1">
        <f t="array" ref="O328">SUM(IF(Table3[director_name]=N328,Table3[duration]))</f>
        <v>227</v>
      </c>
      <c r="P328" cm="1">
        <f t="array" ref="P328">MEDIAN(IF(Table3[director_name]=N328,Table3[duration]))</f>
        <v>113.5</v>
      </c>
      <c r="Q328" cm="1">
        <f t="array" ref="Q328">STDEV(IF(Table3[director_name]=N328,Table3[duration]))</f>
        <v>0.70710678118654757</v>
      </c>
      <c r="R328" cm="1">
        <f t="array" ref="R328">MEDIAN(IF(Table3[director_name]=N328,Table3[imdb_score]))</f>
        <v>7.15</v>
      </c>
    </row>
    <row r="329" spans="1:18" x14ac:dyDescent="0.3">
      <c r="A329" t="s">
        <v>318</v>
      </c>
      <c r="B329">
        <v>54</v>
      </c>
      <c r="C329">
        <v>122</v>
      </c>
      <c r="D329">
        <v>713413</v>
      </c>
      <c r="E329" t="s">
        <v>1103</v>
      </c>
      <c r="F329" t="s">
        <v>1126</v>
      </c>
      <c r="G329">
        <v>9171</v>
      </c>
      <c r="H329">
        <v>68</v>
      </c>
      <c r="I329" t="s">
        <v>76</v>
      </c>
      <c r="J329">
        <v>4500000</v>
      </c>
      <c r="K329">
        <v>7.8</v>
      </c>
      <c r="N329" t="s">
        <v>936</v>
      </c>
      <c r="O329" cm="1">
        <f t="array" ref="O329">SUM(IF(Table3[director_name]=N329,Table3[duration]))</f>
        <v>411</v>
      </c>
      <c r="P329" cm="1">
        <f t="array" ref="P329">MEDIAN(IF(Table3[director_name]=N329,Table3[duration]))</f>
        <v>104.5</v>
      </c>
      <c r="Q329" cm="1">
        <f t="array" ref="Q329">STDEV(IF(Table3[director_name]=N329,Table3[duration]))</f>
        <v>9.9121138007995047</v>
      </c>
      <c r="R329" cm="1">
        <f t="array" ref="R329">MEDIAN(IF(Table3[director_name]=N329,Table3[imdb_score]))</f>
        <v>7.15</v>
      </c>
    </row>
    <row r="330" spans="1:18" x14ac:dyDescent="0.3">
      <c r="A330" t="s">
        <v>1128</v>
      </c>
      <c r="B330">
        <v>202</v>
      </c>
      <c r="C330">
        <v>110</v>
      </c>
      <c r="D330">
        <v>22494487</v>
      </c>
      <c r="E330" t="s">
        <v>140</v>
      </c>
      <c r="F330" t="s">
        <v>1129</v>
      </c>
      <c r="G330">
        <v>262153</v>
      </c>
      <c r="H330">
        <v>507</v>
      </c>
      <c r="I330" t="s">
        <v>29</v>
      </c>
      <c r="J330">
        <v>27000000</v>
      </c>
      <c r="K330">
        <v>7.8</v>
      </c>
      <c r="N330" t="s">
        <v>1337</v>
      </c>
      <c r="O330" cm="1">
        <f t="array" ref="O330">SUM(IF(Table3[director_name]=N330,Table3[duration]))</f>
        <v>208</v>
      </c>
      <c r="P330" cm="1">
        <f t="array" ref="P330">MEDIAN(IF(Table3[director_name]=N330,Table3[duration]))</f>
        <v>104</v>
      </c>
      <c r="Q330" cm="1">
        <f t="array" ref="Q330">STDEV(IF(Table3[director_name]=N330,Table3[duration]))</f>
        <v>7.0710678118654755</v>
      </c>
      <c r="R330" cm="1">
        <f t="array" ref="R330">MEDIAN(IF(Table3[director_name]=N330,Table3[imdb_score]))</f>
        <v>7.15</v>
      </c>
    </row>
    <row r="331" spans="1:18" x14ac:dyDescent="0.3">
      <c r="A331" t="s">
        <v>1128</v>
      </c>
      <c r="B331">
        <v>202</v>
      </c>
      <c r="C331">
        <v>110</v>
      </c>
      <c r="D331">
        <v>22494487</v>
      </c>
      <c r="E331" t="s">
        <v>140</v>
      </c>
      <c r="F331" t="s">
        <v>1129</v>
      </c>
      <c r="G331">
        <v>262160</v>
      </c>
      <c r="H331">
        <v>507</v>
      </c>
      <c r="I331" t="s">
        <v>29</v>
      </c>
      <c r="J331">
        <v>27000000</v>
      </c>
      <c r="K331">
        <v>7.8</v>
      </c>
      <c r="N331" t="s">
        <v>1334</v>
      </c>
      <c r="O331" cm="1">
        <f t="array" ref="O331">SUM(IF(Table3[director_name]=N331,Table3[duration]))</f>
        <v>208</v>
      </c>
      <c r="P331" cm="1">
        <f t="array" ref="P331">MEDIAN(IF(Table3[director_name]=N331,Table3[duration]))</f>
        <v>104</v>
      </c>
      <c r="Q331" cm="1">
        <f t="array" ref="Q331">STDEV(IF(Table3[director_name]=N331,Table3[duration]))</f>
        <v>2.8284271247461903</v>
      </c>
      <c r="R331" cm="1">
        <f t="array" ref="R331">MEDIAN(IF(Table3[director_name]=N331,Table3[imdb_score]))</f>
        <v>7.15</v>
      </c>
    </row>
    <row r="332" spans="1:18" x14ac:dyDescent="0.3">
      <c r="A332" t="s">
        <v>905</v>
      </c>
      <c r="B332">
        <v>292</v>
      </c>
      <c r="C332">
        <v>144</v>
      </c>
      <c r="D332">
        <v>2222647</v>
      </c>
      <c r="E332" t="s">
        <v>257</v>
      </c>
      <c r="F332" t="s">
        <v>1132</v>
      </c>
      <c r="G332">
        <v>52958</v>
      </c>
      <c r="H332">
        <v>193</v>
      </c>
      <c r="I332" t="s">
        <v>96</v>
      </c>
      <c r="J332">
        <v>12000000</v>
      </c>
      <c r="K332">
        <v>7.8</v>
      </c>
      <c r="N332" t="s">
        <v>1342</v>
      </c>
      <c r="O332" cm="1">
        <f t="array" ref="O332">SUM(IF(Table3[director_name]=N332,Table3[duration]))</f>
        <v>207</v>
      </c>
      <c r="P332" cm="1">
        <f t="array" ref="P332">MEDIAN(IF(Table3[director_name]=N332,Table3[duration]))</f>
        <v>103.5</v>
      </c>
      <c r="Q332" cm="1">
        <f t="array" ref="Q332">STDEV(IF(Table3[director_name]=N332,Table3[duration]))</f>
        <v>4.9497474683058327</v>
      </c>
      <c r="R332" cm="1">
        <f t="array" ref="R332">MEDIAN(IF(Table3[director_name]=N332,Table3[imdb_score]))</f>
        <v>7.15</v>
      </c>
    </row>
    <row r="333" spans="1:18" x14ac:dyDescent="0.3">
      <c r="A333" t="s">
        <v>315</v>
      </c>
      <c r="B333">
        <v>124</v>
      </c>
      <c r="C333">
        <v>131</v>
      </c>
      <c r="D333">
        <v>85433</v>
      </c>
      <c r="E333" t="s">
        <v>1133</v>
      </c>
      <c r="F333" t="s">
        <v>1135</v>
      </c>
      <c r="G333">
        <v>69676</v>
      </c>
      <c r="H333">
        <v>131</v>
      </c>
      <c r="I333" t="s">
        <v>29</v>
      </c>
      <c r="J333">
        <v>13500000</v>
      </c>
      <c r="K333">
        <v>7.8</v>
      </c>
      <c r="N333" t="s">
        <v>376</v>
      </c>
      <c r="O333" cm="1">
        <f t="array" ref="O333">SUM(IF(Table3[director_name]=N333,Table3[duration]))</f>
        <v>277</v>
      </c>
      <c r="P333" cm="1">
        <f t="array" ref="P333">MEDIAN(IF(Table3[director_name]=N333,Table3[duration]))</f>
        <v>138.5</v>
      </c>
      <c r="Q333" cm="1">
        <f t="array" ref="Q333">STDEV(IF(Table3[director_name]=N333,Table3[duration]))</f>
        <v>55.861435713737258</v>
      </c>
      <c r="R333" cm="1">
        <f t="array" ref="R333">MEDIAN(IF(Table3[director_name]=N333,Table3[imdb_score]))</f>
        <v>7.1000000000000005</v>
      </c>
    </row>
    <row r="334" spans="1:18" x14ac:dyDescent="0.3">
      <c r="A334" t="s">
        <v>1137</v>
      </c>
      <c r="B334">
        <v>85</v>
      </c>
      <c r="C334">
        <v>150</v>
      </c>
      <c r="D334">
        <v>4414535</v>
      </c>
      <c r="E334" t="s">
        <v>92</v>
      </c>
      <c r="F334" t="s">
        <v>1138</v>
      </c>
      <c r="G334">
        <v>30618</v>
      </c>
      <c r="H334">
        <v>224</v>
      </c>
      <c r="I334" t="s">
        <v>29</v>
      </c>
      <c r="J334">
        <v>18000000</v>
      </c>
      <c r="K334">
        <v>7.8</v>
      </c>
      <c r="N334" t="s">
        <v>1296</v>
      </c>
      <c r="O334" cm="1">
        <f t="array" ref="O334">SUM(IF(Table3[director_name]=N334,Table3[duration]))</f>
        <v>297</v>
      </c>
      <c r="P334" cm="1">
        <f t="array" ref="P334">MEDIAN(IF(Table3[director_name]=N334,Table3[duration]))</f>
        <v>148.5</v>
      </c>
      <c r="Q334" cm="1">
        <f t="array" ref="Q334">STDEV(IF(Table3[director_name]=N334,Table3[duration]))</f>
        <v>53.033008588991066</v>
      </c>
      <c r="R334" cm="1">
        <f t="array" ref="R334">MEDIAN(IF(Table3[director_name]=N334,Table3[imdb_score]))</f>
        <v>7.1</v>
      </c>
    </row>
    <row r="335" spans="1:18" x14ac:dyDescent="0.3">
      <c r="A335" t="s">
        <v>541</v>
      </c>
      <c r="B335">
        <v>500</v>
      </c>
      <c r="C335">
        <v>132</v>
      </c>
      <c r="D335">
        <v>146405371</v>
      </c>
      <c r="E335" t="s">
        <v>248</v>
      </c>
      <c r="F335" t="s">
        <v>1139</v>
      </c>
      <c r="G335">
        <v>518537</v>
      </c>
      <c r="H335">
        <v>698</v>
      </c>
      <c r="I335" t="s">
        <v>29</v>
      </c>
      <c r="J335">
        <v>160000000</v>
      </c>
      <c r="K335">
        <v>7.8</v>
      </c>
      <c r="N335" t="s">
        <v>481</v>
      </c>
      <c r="O335" cm="1">
        <f t="array" ref="O335">SUM(IF(Table3[director_name]=N335,Table3[duration]))</f>
        <v>945</v>
      </c>
      <c r="P335" cm="1">
        <f t="array" ref="P335">MEDIAN(IF(Table3[director_name]=N335,Table3[duration]))</f>
        <v>143</v>
      </c>
      <c r="Q335" cm="1">
        <f t="array" ref="Q335">STDEV(IF(Table3[director_name]=N335,Table3[duration]))</f>
        <v>24.893104801664791</v>
      </c>
      <c r="R335" cm="1">
        <f t="array" ref="R335">MEDIAN(IF(Table3[director_name]=N335,Table3[imdb_score]))</f>
        <v>7.1</v>
      </c>
    </row>
    <row r="336" spans="1:18" x14ac:dyDescent="0.3">
      <c r="A336" t="s">
        <v>1140</v>
      </c>
      <c r="B336">
        <v>231</v>
      </c>
      <c r="C336">
        <v>145</v>
      </c>
      <c r="D336">
        <v>4398392</v>
      </c>
      <c r="E336" t="s">
        <v>1141</v>
      </c>
      <c r="F336" t="s">
        <v>1143</v>
      </c>
      <c r="G336">
        <v>59507</v>
      </c>
      <c r="H336">
        <v>232</v>
      </c>
      <c r="I336" t="s">
        <v>76</v>
      </c>
      <c r="J336">
        <v>21000000</v>
      </c>
      <c r="K336">
        <v>7.8</v>
      </c>
      <c r="N336" t="s">
        <v>493</v>
      </c>
      <c r="O336" cm="1">
        <f t="array" ref="O336">SUM(IF(Table3[director_name]=N336,Table3[duration]))</f>
        <v>1956</v>
      </c>
      <c r="P336" cm="1">
        <f t="array" ref="P336">MEDIAN(IF(Table3[director_name]=N336,Table3[duration]))</f>
        <v>140</v>
      </c>
      <c r="Q336" cm="1">
        <f t="array" ref="Q336">STDEV(IF(Table3[director_name]=N336,Table3[duration]))</f>
        <v>34.772152135042816</v>
      </c>
      <c r="R336" cm="1">
        <f t="array" ref="R336">MEDIAN(IF(Table3[director_name]=N336,Table3[imdb_score]))</f>
        <v>7.1</v>
      </c>
    </row>
    <row r="337" spans="1:18" x14ac:dyDescent="0.3">
      <c r="A337" t="s">
        <v>546</v>
      </c>
      <c r="B337">
        <v>335</v>
      </c>
      <c r="C337">
        <v>87</v>
      </c>
      <c r="D337">
        <v>20999103</v>
      </c>
      <c r="E337" t="s">
        <v>1145</v>
      </c>
      <c r="F337" t="s">
        <v>1146</v>
      </c>
      <c r="G337">
        <v>139114</v>
      </c>
      <c r="H337">
        <v>245</v>
      </c>
      <c r="I337" t="s">
        <v>29</v>
      </c>
      <c r="J337">
        <v>40000000</v>
      </c>
      <c r="K337">
        <v>7.8</v>
      </c>
      <c r="N337" t="s">
        <v>1136</v>
      </c>
      <c r="O337" cm="1">
        <f t="array" ref="O337">SUM(IF(Table3[director_name]=N337,Table3[duration]))</f>
        <v>402</v>
      </c>
      <c r="P337" cm="1">
        <f t="array" ref="P337">MEDIAN(IF(Table3[director_name]=N337,Table3[duration]))</f>
        <v>135</v>
      </c>
      <c r="Q337" cm="1">
        <f t="array" ref="Q337">STDEV(IF(Table3[director_name]=N337,Table3[duration]))</f>
        <v>7.5498344352707498</v>
      </c>
      <c r="R337" cm="1">
        <f t="array" ref="R337">MEDIAN(IF(Table3[director_name]=N337,Table3[imdb_score]))</f>
        <v>7.1</v>
      </c>
    </row>
    <row r="338" spans="1:18" x14ac:dyDescent="0.3">
      <c r="A338" t="s">
        <v>67</v>
      </c>
      <c r="B338">
        <v>264</v>
      </c>
      <c r="C338">
        <v>141</v>
      </c>
      <c r="D338">
        <v>35707327</v>
      </c>
      <c r="E338" t="s">
        <v>140</v>
      </c>
      <c r="F338" t="s">
        <v>1149</v>
      </c>
      <c r="G338">
        <v>199056</v>
      </c>
      <c r="H338">
        <v>387</v>
      </c>
      <c r="I338" t="s">
        <v>29</v>
      </c>
      <c r="J338">
        <v>55000000</v>
      </c>
      <c r="K338">
        <v>7.8</v>
      </c>
      <c r="N338" t="s">
        <v>1406</v>
      </c>
      <c r="O338" cm="1">
        <f t="array" ref="O338">SUM(IF(Table3[director_name]=N338,Table3[duration]))</f>
        <v>135</v>
      </c>
      <c r="P338" cm="1">
        <f t="array" ref="P338">MEDIAN(IF(Table3[director_name]=N338,Table3[duration]))</f>
        <v>135</v>
      </c>
      <c r="Q338" t="e" cm="1">
        <f t="array" ref="Q338">STDEV(IF(Table3[director_name]=N338,Table3[duration]))</f>
        <v>#DIV/0!</v>
      </c>
      <c r="R338" cm="1">
        <f t="array" ref="R338">MEDIAN(IF(Table3[director_name]=N338,Table3[imdb_score]))</f>
        <v>7.1</v>
      </c>
    </row>
    <row r="339" spans="1:18" x14ac:dyDescent="0.3">
      <c r="A339" t="s">
        <v>336</v>
      </c>
      <c r="B339">
        <v>113</v>
      </c>
      <c r="C339">
        <v>104</v>
      </c>
      <c r="D339">
        <v>19406406</v>
      </c>
      <c r="E339" t="s">
        <v>718</v>
      </c>
      <c r="F339" t="s">
        <v>1152</v>
      </c>
      <c r="G339">
        <v>7630</v>
      </c>
      <c r="H339">
        <v>42</v>
      </c>
      <c r="I339" t="s">
        <v>90</v>
      </c>
      <c r="J339">
        <v>40000000</v>
      </c>
      <c r="K339">
        <v>7.8</v>
      </c>
      <c r="N339" t="s">
        <v>1410</v>
      </c>
      <c r="O339" cm="1">
        <f t="array" ref="O339">SUM(IF(Table3[director_name]=N339,Table3[duration]))</f>
        <v>134</v>
      </c>
      <c r="P339" cm="1">
        <f t="array" ref="P339">MEDIAN(IF(Table3[director_name]=N339,Table3[duration]))</f>
        <v>134</v>
      </c>
      <c r="Q339" t="e" cm="1">
        <f t="array" ref="Q339">STDEV(IF(Table3[director_name]=N339,Table3[duration]))</f>
        <v>#DIV/0!</v>
      </c>
      <c r="R339" cm="1">
        <f t="array" ref="R339">MEDIAN(IF(Table3[director_name]=N339,Table3[imdb_score]))</f>
        <v>7.1</v>
      </c>
    </row>
    <row r="340" spans="1:18" x14ac:dyDescent="0.3">
      <c r="A340" t="s">
        <v>322</v>
      </c>
      <c r="B340">
        <v>115</v>
      </c>
      <c r="C340">
        <v>116</v>
      </c>
      <c r="D340">
        <v>1050445</v>
      </c>
      <c r="E340" t="s">
        <v>1154</v>
      </c>
      <c r="F340" t="s">
        <v>1156</v>
      </c>
      <c r="G340">
        <v>21394</v>
      </c>
      <c r="H340">
        <v>147</v>
      </c>
      <c r="I340" t="s">
        <v>90</v>
      </c>
      <c r="J340">
        <v>22000000</v>
      </c>
      <c r="K340">
        <v>7.8</v>
      </c>
      <c r="N340" t="s">
        <v>1115</v>
      </c>
      <c r="O340" cm="1">
        <f t="array" ref="O340">SUM(IF(Table3[director_name]=N340,Table3[duration]))</f>
        <v>376</v>
      </c>
      <c r="P340" cm="1">
        <f t="array" ref="P340">MEDIAN(IF(Table3[director_name]=N340,Table3[duration]))</f>
        <v>131</v>
      </c>
      <c r="Q340" cm="1">
        <f t="array" ref="Q340">STDEV(IF(Table3[director_name]=N340,Table3[duration]))</f>
        <v>14.364307617610162</v>
      </c>
      <c r="R340" cm="1">
        <f t="array" ref="R340">MEDIAN(IF(Table3[director_name]=N340,Table3[imdb_score]))</f>
        <v>7.1</v>
      </c>
    </row>
    <row r="341" spans="1:18" x14ac:dyDescent="0.3">
      <c r="A341" t="s">
        <v>91</v>
      </c>
      <c r="B341">
        <v>362</v>
      </c>
      <c r="C341">
        <v>166</v>
      </c>
      <c r="D341">
        <v>127490802</v>
      </c>
      <c r="E341" t="s">
        <v>1066</v>
      </c>
      <c r="F341" t="s">
        <v>1158</v>
      </c>
      <c r="G341">
        <v>459346</v>
      </c>
      <c r="H341">
        <v>822</v>
      </c>
      <c r="I341" t="s">
        <v>29</v>
      </c>
      <c r="J341">
        <v>150000000</v>
      </c>
      <c r="K341">
        <v>7.8</v>
      </c>
      <c r="N341" t="s">
        <v>1413</v>
      </c>
      <c r="O341" cm="1">
        <f t="array" ref="O341">SUM(IF(Table3[director_name]=N341,Table3[duration]))</f>
        <v>131</v>
      </c>
      <c r="P341" cm="1">
        <f t="array" ref="P341">MEDIAN(IF(Table3[director_name]=N341,Table3[duration]))</f>
        <v>131</v>
      </c>
      <c r="Q341" t="e" cm="1">
        <f t="array" ref="Q341">STDEV(IF(Table3[director_name]=N341,Table3[duration]))</f>
        <v>#DIV/0!</v>
      </c>
      <c r="R341" cm="1">
        <f t="array" ref="R341">MEDIAN(IF(Table3[director_name]=N341,Table3[imdb_score]))</f>
        <v>7.1</v>
      </c>
    </row>
    <row r="342" spans="1:18" x14ac:dyDescent="0.3">
      <c r="A342" t="s">
        <v>1160</v>
      </c>
      <c r="B342">
        <v>175</v>
      </c>
      <c r="C342">
        <v>106</v>
      </c>
      <c r="D342">
        <v>12339633</v>
      </c>
      <c r="E342" t="s">
        <v>600</v>
      </c>
      <c r="F342" t="s">
        <v>1162</v>
      </c>
      <c r="G342">
        <v>220591</v>
      </c>
      <c r="H342">
        <v>641</v>
      </c>
      <c r="I342" t="s">
        <v>29</v>
      </c>
      <c r="J342">
        <v>36000000</v>
      </c>
      <c r="K342">
        <v>7.8</v>
      </c>
      <c r="N342" t="s">
        <v>1415</v>
      </c>
      <c r="O342" cm="1">
        <f t="array" ref="O342">SUM(IF(Table3[director_name]=N342,Table3[duration]))</f>
        <v>127</v>
      </c>
      <c r="P342" cm="1">
        <f t="array" ref="P342">MEDIAN(IF(Table3[director_name]=N342,Table3[duration]))</f>
        <v>127</v>
      </c>
      <c r="Q342" t="e" cm="1">
        <f t="array" ref="Q342">STDEV(IF(Table3[director_name]=N342,Table3[duration]))</f>
        <v>#DIV/0!</v>
      </c>
      <c r="R342" cm="1">
        <f t="array" ref="R342">MEDIAN(IF(Table3[director_name]=N342,Table3[imdb_score]))</f>
        <v>7.1</v>
      </c>
    </row>
    <row r="343" spans="1:18" x14ac:dyDescent="0.3">
      <c r="A343" t="s">
        <v>345</v>
      </c>
      <c r="B343">
        <v>324</v>
      </c>
      <c r="C343">
        <v>100</v>
      </c>
      <c r="D343">
        <v>200807262</v>
      </c>
      <c r="E343" t="s">
        <v>630</v>
      </c>
      <c r="F343" t="s">
        <v>1165</v>
      </c>
      <c r="G343">
        <v>294810</v>
      </c>
      <c r="H343">
        <v>387</v>
      </c>
      <c r="I343" t="s">
        <v>29</v>
      </c>
      <c r="J343">
        <v>260000000</v>
      </c>
      <c r="K343">
        <v>7.8</v>
      </c>
      <c r="N343" t="s">
        <v>1864</v>
      </c>
      <c r="O343" cm="1">
        <f t="array" ref="O343">SUM(IF(Table3[director_name]=N343,Table3[duration]))</f>
        <v>379</v>
      </c>
      <c r="P343" cm="1">
        <f t="array" ref="P343">MEDIAN(IF(Table3[director_name]=N343,Table3[duration]))</f>
        <v>124</v>
      </c>
      <c r="Q343" cm="1">
        <f t="array" ref="Q343">STDEV(IF(Table3[director_name]=N343,Table3[duration]))</f>
        <v>4.9328828623162471</v>
      </c>
      <c r="R343" cm="1">
        <f t="array" ref="R343">MEDIAN(IF(Table3[director_name]=N343,Table3[imdb_score]))</f>
        <v>7.1</v>
      </c>
    </row>
    <row r="344" spans="1:18" x14ac:dyDescent="0.3">
      <c r="A344" t="s">
        <v>505</v>
      </c>
      <c r="B344">
        <v>119</v>
      </c>
      <c r="C344">
        <v>108</v>
      </c>
      <c r="D344">
        <v>1339152</v>
      </c>
      <c r="E344" t="s">
        <v>1166</v>
      </c>
      <c r="F344" t="s">
        <v>1168</v>
      </c>
      <c r="G344">
        <v>28276</v>
      </c>
      <c r="H344">
        <v>64</v>
      </c>
      <c r="I344" t="s">
        <v>29</v>
      </c>
      <c r="J344">
        <v>81200000</v>
      </c>
      <c r="K344">
        <v>7.8</v>
      </c>
      <c r="N344" t="s">
        <v>387</v>
      </c>
      <c r="O344" cm="1">
        <f t="array" ref="O344">SUM(IF(Table3[director_name]=N344,Table3[duration]))</f>
        <v>479</v>
      </c>
      <c r="P344" cm="1">
        <f t="array" ref="P344">MEDIAN(IF(Table3[director_name]=N344,Table3[duration]))</f>
        <v>123</v>
      </c>
      <c r="Q344" cm="1">
        <f t="array" ref="Q344">STDEV(IF(Table3[director_name]=N344,Table3[duration]))</f>
        <v>27.329776191302166</v>
      </c>
      <c r="R344" cm="1">
        <f t="array" ref="R344">MEDIAN(IF(Table3[director_name]=N344,Table3[imdb_score]))</f>
        <v>7.1</v>
      </c>
    </row>
    <row r="345" spans="1:18" x14ac:dyDescent="0.3">
      <c r="A345" t="s">
        <v>185</v>
      </c>
      <c r="B345">
        <v>315</v>
      </c>
      <c r="C345">
        <v>194</v>
      </c>
      <c r="D345">
        <v>658672302</v>
      </c>
      <c r="E345" t="s">
        <v>588</v>
      </c>
      <c r="F345" t="s">
        <v>1170</v>
      </c>
      <c r="G345">
        <v>793059</v>
      </c>
      <c r="H345">
        <v>2528</v>
      </c>
      <c r="I345" t="s">
        <v>29</v>
      </c>
      <c r="J345">
        <v>200000000</v>
      </c>
      <c r="K345">
        <v>7.7</v>
      </c>
      <c r="N345" t="s">
        <v>1418</v>
      </c>
      <c r="O345" cm="1">
        <f t="array" ref="O345">SUM(IF(Table3[director_name]=N345,Table3[duration]))</f>
        <v>123</v>
      </c>
      <c r="P345" cm="1">
        <f t="array" ref="P345">MEDIAN(IF(Table3[director_name]=N345,Table3[duration]))</f>
        <v>123</v>
      </c>
      <c r="Q345" t="e" cm="1">
        <f t="array" ref="Q345">STDEV(IF(Table3[director_name]=N345,Table3[duration]))</f>
        <v>#DIV/0!</v>
      </c>
      <c r="R345" cm="1">
        <f t="array" ref="R345">MEDIAN(IF(Table3[director_name]=N345,Table3[imdb_score]))</f>
        <v>7.1</v>
      </c>
    </row>
    <row r="346" spans="1:18" x14ac:dyDescent="0.3">
      <c r="A346" t="s">
        <v>1172</v>
      </c>
      <c r="B346">
        <v>261</v>
      </c>
      <c r="C346">
        <v>129</v>
      </c>
      <c r="D346">
        <v>255950375</v>
      </c>
      <c r="E346" t="s">
        <v>379</v>
      </c>
      <c r="F346" t="s">
        <v>1174</v>
      </c>
      <c r="G346">
        <v>223127</v>
      </c>
      <c r="H346">
        <v>420</v>
      </c>
      <c r="I346" t="s">
        <v>29</v>
      </c>
      <c r="J346">
        <v>29000000</v>
      </c>
      <c r="K346">
        <v>7.7</v>
      </c>
      <c r="N346" t="s">
        <v>818</v>
      </c>
      <c r="O346" cm="1">
        <f t="array" ref="O346">SUM(IF(Table3[director_name]=N346,Table3[duration]))</f>
        <v>991</v>
      </c>
      <c r="P346" cm="1">
        <f t="array" ref="P346">MEDIAN(IF(Table3[director_name]=N346,Table3[duration]))</f>
        <v>122.5</v>
      </c>
      <c r="Q346" cm="1">
        <f t="array" ref="Q346">STDEV(IF(Table3[director_name]=N346,Table3[duration]))</f>
        <v>17.747736274160228</v>
      </c>
      <c r="R346" cm="1">
        <f t="array" ref="R346">MEDIAN(IF(Table3[director_name]=N346,Table3[imdb_score]))</f>
        <v>7.1</v>
      </c>
    </row>
    <row r="347" spans="1:18" x14ac:dyDescent="0.3">
      <c r="A347" t="s">
        <v>488</v>
      </c>
      <c r="B347">
        <v>145</v>
      </c>
      <c r="C347">
        <v>83</v>
      </c>
      <c r="D347">
        <v>184925485</v>
      </c>
      <c r="E347" t="s">
        <v>1176</v>
      </c>
      <c r="F347" t="s">
        <v>1178</v>
      </c>
      <c r="G347">
        <v>133348</v>
      </c>
      <c r="H347">
        <v>204</v>
      </c>
      <c r="I347" t="s">
        <v>29</v>
      </c>
      <c r="J347">
        <v>2000000</v>
      </c>
      <c r="K347">
        <v>7.7</v>
      </c>
      <c r="N347" t="s">
        <v>664</v>
      </c>
      <c r="O347" cm="1">
        <f t="array" ref="O347">SUM(IF(Table3[director_name]=N347,Table3[duration]))</f>
        <v>470</v>
      </c>
      <c r="P347" cm="1">
        <f t="array" ref="P347">MEDIAN(IF(Table3[director_name]=N347,Table3[duration]))</f>
        <v>120</v>
      </c>
      <c r="Q347" cm="1">
        <f t="array" ref="Q347">STDEV(IF(Table3[director_name]=N347,Table3[duration]))</f>
        <v>9</v>
      </c>
      <c r="R347" cm="1">
        <f t="array" ref="R347">MEDIAN(IF(Table3[director_name]=N347,Table3[imdb_score]))</f>
        <v>7.1</v>
      </c>
    </row>
    <row r="348" spans="1:18" x14ac:dyDescent="0.3">
      <c r="A348" t="s">
        <v>654</v>
      </c>
      <c r="B348">
        <v>304</v>
      </c>
      <c r="C348">
        <v>87</v>
      </c>
      <c r="D348">
        <v>251501645</v>
      </c>
      <c r="E348" t="s">
        <v>1180</v>
      </c>
      <c r="F348" t="s">
        <v>1181</v>
      </c>
      <c r="G348">
        <v>385943</v>
      </c>
      <c r="H348">
        <v>296</v>
      </c>
      <c r="I348" t="s">
        <v>29</v>
      </c>
      <c r="J348">
        <v>69000000</v>
      </c>
      <c r="K348">
        <v>7.7</v>
      </c>
      <c r="N348" t="s">
        <v>1420</v>
      </c>
      <c r="O348" cm="1">
        <f t="array" ref="O348">SUM(IF(Table3[director_name]=N348,Table3[duration]))</f>
        <v>120</v>
      </c>
      <c r="P348" cm="1">
        <f t="array" ref="P348">MEDIAN(IF(Table3[director_name]=N348,Table3[duration]))</f>
        <v>120</v>
      </c>
      <c r="Q348" t="e" cm="1">
        <f t="array" ref="Q348">STDEV(IF(Table3[director_name]=N348,Table3[duration]))</f>
        <v>#DIV/0!</v>
      </c>
      <c r="R348" cm="1">
        <f t="array" ref="R348">MEDIAN(IF(Table3[director_name]=N348,Table3[imdb_score]))</f>
        <v>7.1</v>
      </c>
    </row>
    <row r="349" spans="1:18" x14ac:dyDescent="0.3">
      <c r="A349" t="s">
        <v>1183</v>
      </c>
      <c r="B349">
        <v>460</v>
      </c>
      <c r="C349">
        <v>117</v>
      </c>
      <c r="D349">
        <v>210592590</v>
      </c>
      <c r="E349" t="s">
        <v>1184</v>
      </c>
      <c r="F349" t="s">
        <v>1185</v>
      </c>
      <c r="G349">
        <v>607235</v>
      </c>
      <c r="H349">
        <v>2073</v>
      </c>
      <c r="I349" t="s">
        <v>29</v>
      </c>
      <c r="J349">
        <v>65000000</v>
      </c>
      <c r="K349">
        <v>7.7</v>
      </c>
      <c r="N349" t="s">
        <v>1423</v>
      </c>
      <c r="O349" cm="1">
        <f t="array" ref="O349">SUM(IF(Table3[director_name]=N349,Table3[duration]))</f>
        <v>120</v>
      </c>
      <c r="P349" cm="1">
        <f t="array" ref="P349">MEDIAN(IF(Table3[director_name]=N349,Table3[duration]))</f>
        <v>120</v>
      </c>
      <c r="Q349" t="e" cm="1">
        <f t="array" ref="Q349">STDEV(IF(Table3[director_name]=N349,Table3[duration]))</f>
        <v>#DIV/0!</v>
      </c>
      <c r="R349" cm="1">
        <f t="array" ref="R349">MEDIAN(IF(Table3[director_name]=N349,Table3[imdb_score]))</f>
        <v>7.1</v>
      </c>
    </row>
    <row r="350" spans="1:18" x14ac:dyDescent="0.3">
      <c r="A350" t="s">
        <v>72</v>
      </c>
      <c r="B350">
        <v>221</v>
      </c>
      <c r="C350">
        <v>143</v>
      </c>
      <c r="D350">
        <v>233630478</v>
      </c>
      <c r="E350" t="s">
        <v>1187</v>
      </c>
      <c r="F350" t="s">
        <v>1188</v>
      </c>
      <c r="G350">
        <v>394317</v>
      </c>
      <c r="H350">
        <v>1051</v>
      </c>
      <c r="I350" t="s">
        <v>29</v>
      </c>
      <c r="J350">
        <v>90000000</v>
      </c>
      <c r="K350">
        <v>7.7</v>
      </c>
      <c r="N350" t="s">
        <v>2681</v>
      </c>
      <c r="O350" cm="1">
        <f t="array" ref="O350">SUM(IF(Table3[director_name]=N350,Table3[duration]))</f>
        <v>339</v>
      </c>
      <c r="P350" cm="1">
        <f t="array" ref="P350">MEDIAN(IF(Table3[director_name]=N350,Table3[duration]))</f>
        <v>118</v>
      </c>
      <c r="Q350" cm="1">
        <f t="array" ref="Q350">STDEV(IF(Table3[director_name]=N350,Table3[duration]))</f>
        <v>21.931712199461309</v>
      </c>
      <c r="R350" cm="1">
        <f t="array" ref="R350">MEDIAN(IF(Table3[director_name]=N350,Table3[imdb_score]))</f>
        <v>7.1</v>
      </c>
    </row>
    <row r="351" spans="1:18" x14ac:dyDescent="0.3">
      <c r="A351" t="s">
        <v>522</v>
      </c>
      <c r="B351">
        <v>493</v>
      </c>
      <c r="C351">
        <v>110</v>
      </c>
      <c r="D351">
        <v>171031347</v>
      </c>
      <c r="E351" t="s">
        <v>639</v>
      </c>
      <c r="F351" t="s">
        <v>1189</v>
      </c>
      <c r="G351">
        <v>240962</v>
      </c>
      <c r="H351">
        <v>724</v>
      </c>
      <c r="I351" t="s">
        <v>29</v>
      </c>
      <c r="J351">
        <v>38000000</v>
      </c>
      <c r="K351">
        <v>7.7</v>
      </c>
      <c r="N351" t="s">
        <v>822</v>
      </c>
      <c r="O351" cm="1">
        <f t="array" ref="O351">SUM(IF(Table3[director_name]=N351,Table3[duration]))</f>
        <v>813</v>
      </c>
      <c r="P351" cm="1">
        <f t="array" ref="P351">MEDIAN(IF(Table3[director_name]=N351,Table3[duration]))</f>
        <v>116</v>
      </c>
      <c r="Q351" cm="1">
        <f t="array" ref="Q351">STDEV(IF(Table3[director_name]=N351,Table3[duration]))</f>
        <v>14.404033826542856</v>
      </c>
      <c r="R351" cm="1">
        <f t="array" ref="R351">MEDIAN(IF(Table3[director_name]=N351,Table3[imdb_score]))</f>
        <v>7.1</v>
      </c>
    </row>
    <row r="352" spans="1:18" x14ac:dyDescent="0.3">
      <c r="A352" t="s">
        <v>59</v>
      </c>
      <c r="B352">
        <v>171</v>
      </c>
      <c r="C352">
        <v>135</v>
      </c>
      <c r="D352">
        <v>128300000</v>
      </c>
      <c r="E352" t="s">
        <v>373</v>
      </c>
      <c r="F352" t="s">
        <v>1191</v>
      </c>
      <c r="G352">
        <v>139288</v>
      </c>
      <c r="H352">
        <v>339</v>
      </c>
      <c r="I352" t="s">
        <v>29</v>
      </c>
      <c r="J352">
        <v>19400870</v>
      </c>
      <c r="K352">
        <v>7.7</v>
      </c>
      <c r="N352" t="s">
        <v>1427</v>
      </c>
      <c r="O352" cm="1">
        <f t="array" ref="O352">SUM(IF(Table3[director_name]=N352,Table3[duration]))</f>
        <v>116</v>
      </c>
      <c r="P352" cm="1">
        <f t="array" ref="P352">MEDIAN(IF(Table3[director_name]=N352,Table3[duration]))</f>
        <v>116</v>
      </c>
      <c r="Q352" t="e" cm="1">
        <f t="array" ref="Q352">STDEV(IF(Table3[director_name]=N352,Table3[duration]))</f>
        <v>#DIV/0!</v>
      </c>
      <c r="R352" cm="1">
        <f t="array" ref="R352">MEDIAN(IF(Table3[director_name]=N352,Table3[imdb_score]))</f>
        <v>7.1</v>
      </c>
    </row>
    <row r="353" spans="1:18" x14ac:dyDescent="0.3">
      <c r="A353" t="s">
        <v>1192</v>
      </c>
      <c r="B353">
        <v>156</v>
      </c>
      <c r="C353">
        <v>139</v>
      </c>
      <c r="D353">
        <v>147637474</v>
      </c>
      <c r="E353" t="s">
        <v>699</v>
      </c>
      <c r="F353" t="s">
        <v>1194</v>
      </c>
      <c r="G353">
        <v>224671</v>
      </c>
      <c r="H353">
        <v>470</v>
      </c>
      <c r="I353" t="s">
        <v>29</v>
      </c>
      <c r="J353">
        <v>50000000</v>
      </c>
      <c r="K353">
        <v>7.7</v>
      </c>
      <c r="N353" t="s">
        <v>1375</v>
      </c>
      <c r="O353" cm="1">
        <f t="array" ref="O353">SUM(IF(Table3[director_name]=N353,Table3[duration]))</f>
        <v>571</v>
      </c>
      <c r="P353" cm="1">
        <f t="array" ref="P353">MEDIAN(IF(Table3[director_name]=N353,Table3[duration]))</f>
        <v>115</v>
      </c>
      <c r="Q353" cm="1">
        <f t="array" ref="Q353">STDEV(IF(Table3[director_name]=N353,Table3[duration]))</f>
        <v>10.709808588392232</v>
      </c>
      <c r="R353" cm="1">
        <f t="array" ref="R353">MEDIAN(IF(Table3[director_name]=N353,Table3[imdb_score]))</f>
        <v>7.1</v>
      </c>
    </row>
    <row r="354" spans="1:18" x14ac:dyDescent="0.3">
      <c r="A354" t="s">
        <v>532</v>
      </c>
      <c r="B354">
        <v>656</v>
      </c>
      <c r="C354">
        <v>130</v>
      </c>
      <c r="D354">
        <v>136019448</v>
      </c>
      <c r="E354" t="s">
        <v>1196</v>
      </c>
      <c r="F354" t="s">
        <v>1198</v>
      </c>
      <c r="G354">
        <v>452465</v>
      </c>
      <c r="H354">
        <v>695</v>
      </c>
      <c r="I354" t="s">
        <v>29</v>
      </c>
      <c r="J354">
        <v>44500000</v>
      </c>
      <c r="K354">
        <v>7.7</v>
      </c>
      <c r="N354" t="s">
        <v>1429</v>
      </c>
      <c r="O354" cm="1">
        <f t="array" ref="O354">SUM(IF(Table3[director_name]=N354,Table3[duration]))</f>
        <v>230</v>
      </c>
      <c r="P354" cm="1">
        <f t="array" ref="P354">MEDIAN(IF(Table3[director_name]=N354,Table3[duration]))</f>
        <v>115</v>
      </c>
      <c r="Q354" cm="1">
        <f t="array" ref="Q354">STDEV(IF(Table3[director_name]=N354,Table3[duration]))</f>
        <v>7.0710678118654755</v>
      </c>
      <c r="R354" cm="1">
        <f t="array" ref="R354">MEDIAN(IF(Table3[director_name]=N354,Table3[imdb_score]))</f>
        <v>7.1</v>
      </c>
    </row>
    <row r="355" spans="1:18" x14ac:dyDescent="0.3">
      <c r="A355" t="s">
        <v>613</v>
      </c>
      <c r="B355">
        <v>437</v>
      </c>
      <c r="C355">
        <v>133</v>
      </c>
      <c r="D355">
        <v>109712885</v>
      </c>
      <c r="E355" t="s">
        <v>459</v>
      </c>
      <c r="F355" t="s">
        <v>1200</v>
      </c>
      <c r="G355">
        <v>146708</v>
      </c>
      <c r="H355">
        <v>362</v>
      </c>
      <c r="I355" t="s">
        <v>29</v>
      </c>
      <c r="J355">
        <v>35000000</v>
      </c>
      <c r="K355">
        <v>7.7</v>
      </c>
      <c r="N355" t="s">
        <v>1431</v>
      </c>
      <c r="O355" cm="1">
        <f t="array" ref="O355">SUM(IF(Table3[director_name]=N355,Table3[duration]))</f>
        <v>114</v>
      </c>
      <c r="P355" cm="1">
        <f t="array" ref="P355">MEDIAN(IF(Table3[director_name]=N355,Table3[duration]))</f>
        <v>114</v>
      </c>
      <c r="Q355" t="e" cm="1">
        <f t="array" ref="Q355">STDEV(IF(Table3[director_name]=N355,Table3[duration]))</f>
        <v>#DIV/0!</v>
      </c>
      <c r="R355" cm="1">
        <f t="array" ref="R355">MEDIAN(IF(Table3[director_name]=N355,Table3[imdb_score]))</f>
        <v>7.1</v>
      </c>
    </row>
    <row r="356" spans="1:18" x14ac:dyDescent="0.3">
      <c r="A356" t="s">
        <v>725</v>
      </c>
      <c r="B356">
        <v>357</v>
      </c>
      <c r="C356">
        <v>134</v>
      </c>
      <c r="D356">
        <v>83025853</v>
      </c>
      <c r="E356" t="s">
        <v>588</v>
      </c>
      <c r="F356" t="s">
        <v>1202</v>
      </c>
      <c r="G356">
        <v>259837</v>
      </c>
      <c r="H356">
        <v>2254</v>
      </c>
      <c r="I356" t="s">
        <v>29</v>
      </c>
      <c r="J356">
        <v>14000000</v>
      </c>
      <c r="K356">
        <v>7.7</v>
      </c>
      <c r="N356" t="s">
        <v>1025</v>
      </c>
      <c r="O356" cm="1">
        <f t="array" ref="O356">SUM(IF(Table3[director_name]=N356,Table3[duration]))</f>
        <v>812</v>
      </c>
      <c r="P356" cm="1">
        <f t="array" ref="P356">MEDIAN(IF(Table3[director_name]=N356,Table3[duration]))</f>
        <v>113</v>
      </c>
      <c r="Q356" cm="1">
        <f t="array" ref="Q356">STDEV(IF(Table3[director_name]=N356,Table3[duration]))</f>
        <v>10.893423092245461</v>
      </c>
      <c r="R356" cm="1">
        <f t="array" ref="R356">MEDIAN(IF(Table3[director_name]=N356,Table3[imdb_score]))</f>
        <v>7.1</v>
      </c>
    </row>
    <row r="357" spans="1:18" x14ac:dyDescent="0.3">
      <c r="A357" t="s">
        <v>828</v>
      </c>
      <c r="B357">
        <v>148</v>
      </c>
      <c r="C357">
        <v>116</v>
      </c>
      <c r="D357">
        <v>78900000</v>
      </c>
      <c r="E357" t="s">
        <v>248</v>
      </c>
      <c r="F357" t="s">
        <v>1205</v>
      </c>
      <c r="G357">
        <v>91414</v>
      </c>
      <c r="H357">
        <v>359</v>
      </c>
      <c r="I357" t="s">
        <v>29</v>
      </c>
      <c r="J357">
        <v>11000000</v>
      </c>
      <c r="K357">
        <v>7.7</v>
      </c>
      <c r="N357" t="s">
        <v>1433</v>
      </c>
      <c r="O357" cm="1">
        <f t="array" ref="O357">SUM(IF(Table3[director_name]=N357,Table3[duration]))</f>
        <v>113</v>
      </c>
      <c r="P357" cm="1">
        <f t="array" ref="P357">MEDIAN(IF(Table3[director_name]=N357,Table3[duration]))</f>
        <v>113</v>
      </c>
      <c r="Q357" t="e" cm="1">
        <f t="array" ref="Q357">STDEV(IF(Table3[director_name]=N357,Table3[duration]))</f>
        <v>#DIV/0!</v>
      </c>
      <c r="R357" cm="1">
        <f t="array" ref="R357">MEDIAN(IF(Table3[director_name]=N357,Table3[imdb_score]))</f>
        <v>7.1</v>
      </c>
    </row>
    <row r="358" spans="1:18" x14ac:dyDescent="0.3">
      <c r="A358" t="s">
        <v>91</v>
      </c>
      <c r="B358">
        <v>556</v>
      </c>
      <c r="C358">
        <v>120</v>
      </c>
      <c r="D358">
        <v>96917897</v>
      </c>
      <c r="E358" t="s">
        <v>393</v>
      </c>
      <c r="F358" t="s">
        <v>1208</v>
      </c>
      <c r="G358">
        <v>479453</v>
      </c>
      <c r="H358">
        <v>696</v>
      </c>
      <c r="I358" t="s">
        <v>29</v>
      </c>
      <c r="J358">
        <v>40000000</v>
      </c>
      <c r="K358">
        <v>7.7</v>
      </c>
      <c r="N358" t="s">
        <v>1436</v>
      </c>
      <c r="O358" cm="1">
        <f t="array" ref="O358">SUM(IF(Table3[director_name]=N358,Table3[duration]))</f>
        <v>111</v>
      </c>
      <c r="P358" cm="1">
        <f t="array" ref="P358">MEDIAN(IF(Table3[director_name]=N358,Table3[duration]))</f>
        <v>111</v>
      </c>
      <c r="Q358" t="e" cm="1">
        <f t="array" ref="Q358">STDEV(IF(Table3[director_name]=N358,Table3[duration]))</f>
        <v>#DIV/0!</v>
      </c>
      <c r="R358" cm="1">
        <f t="array" ref="R358">MEDIAN(IF(Table3[director_name]=N358,Table3[imdb_score]))</f>
        <v>7.1</v>
      </c>
    </row>
    <row r="359" spans="1:18" x14ac:dyDescent="0.3">
      <c r="A359" t="s">
        <v>978</v>
      </c>
      <c r="B359">
        <v>287</v>
      </c>
      <c r="C359">
        <v>103</v>
      </c>
      <c r="D359">
        <v>55153403</v>
      </c>
      <c r="E359" t="s">
        <v>211</v>
      </c>
      <c r="F359" t="s">
        <v>1211</v>
      </c>
      <c r="G359">
        <v>299127</v>
      </c>
      <c r="H359">
        <v>1509</v>
      </c>
      <c r="I359" t="s">
        <v>29</v>
      </c>
      <c r="J359">
        <v>1200000</v>
      </c>
      <c r="K359">
        <v>7.7</v>
      </c>
      <c r="N359" t="s">
        <v>1442</v>
      </c>
      <c r="O359" cm="1">
        <f t="array" ref="O359">SUM(IF(Table3[director_name]=N359,Table3[duration]))</f>
        <v>111</v>
      </c>
      <c r="P359" cm="1">
        <f t="array" ref="P359">MEDIAN(IF(Table3[director_name]=N359,Table3[duration]))</f>
        <v>111</v>
      </c>
      <c r="Q359" t="e" cm="1">
        <f t="array" ref="Q359">STDEV(IF(Table3[director_name]=N359,Table3[duration]))</f>
        <v>#DIV/0!</v>
      </c>
      <c r="R359" cm="1">
        <f t="array" ref="R359">MEDIAN(IF(Table3[director_name]=N359,Table3[imdb_score]))</f>
        <v>7.1</v>
      </c>
    </row>
    <row r="360" spans="1:18" x14ac:dyDescent="0.3">
      <c r="A360" t="s">
        <v>1213</v>
      </c>
      <c r="B360">
        <v>445</v>
      </c>
      <c r="C360">
        <v>88</v>
      </c>
      <c r="D360">
        <v>75590286</v>
      </c>
      <c r="E360" t="s">
        <v>1214</v>
      </c>
      <c r="F360" t="s">
        <v>1215</v>
      </c>
      <c r="G360">
        <v>386217</v>
      </c>
      <c r="H360">
        <v>553</v>
      </c>
      <c r="I360" t="s">
        <v>29</v>
      </c>
      <c r="J360">
        <v>23600000</v>
      </c>
      <c r="K360">
        <v>7.7</v>
      </c>
      <c r="N360" t="s">
        <v>1439</v>
      </c>
      <c r="O360" cm="1">
        <f t="array" ref="O360">SUM(IF(Table3[director_name]=N360,Table3[duration]))</f>
        <v>111</v>
      </c>
      <c r="P360" cm="1">
        <f t="array" ref="P360">MEDIAN(IF(Table3[director_name]=N360,Table3[duration]))</f>
        <v>111</v>
      </c>
      <c r="Q360" t="e" cm="1">
        <f t="array" ref="Q360">STDEV(IF(Table3[director_name]=N360,Table3[duration]))</f>
        <v>#DIV/0!</v>
      </c>
      <c r="R360" cm="1">
        <f t="array" ref="R360">MEDIAN(IF(Table3[director_name]=N360,Table3[imdb_score]))</f>
        <v>7.1</v>
      </c>
    </row>
    <row r="361" spans="1:18" x14ac:dyDescent="0.3">
      <c r="A361" t="s">
        <v>134</v>
      </c>
      <c r="B361">
        <v>68</v>
      </c>
      <c r="C361">
        <v>125</v>
      </c>
      <c r="D361">
        <v>77324422</v>
      </c>
      <c r="E361" t="s">
        <v>92</v>
      </c>
      <c r="F361" t="s">
        <v>1217</v>
      </c>
      <c r="G361">
        <v>178731</v>
      </c>
      <c r="H361">
        <v>261</v>
      </c>
      <c r="I361" t="s">
        <v>29</v>
      </c>
      <c r="J361">
        <v>26000000</v>
      </c>
      <c r="K361">
        <v>7.7</v>
      </c>
      <c r="N361" t="s">
        <v>1447</v>
      </c>
      <c r="O361" cm="1">
        <f t="array" ref="O361">SUM(IF(Table3[director_name]=N361,Table3[duration]))</f>
        <v>216</v>
      </c>
      <c r="P361" cm="1">
        <f t="array" ref="P361">MEDIAN(IF(Table3[director_name]=N361,Table3[duration]))</f>
        <v>108</v>
      </c>
      <c r="Q361" cm="1">
        <f t="array" ref="Q361">STDEV(IF(Table3[director_name]=N361,Table3[duration]))</f>
        <v>0</v>
      </c>
      <c r="R361" cm="1">
        <f t="array" ref="R361">MEDIAN(IF(Table3[director_name]=N361,Table3[imdb_score]))</f>
        <v>7.1</v>
      </c>
    </row>
    <row r="362" spans="1:18" x14ac:dyDescent="0.3">
      <c r="A362" t="s">
        <v>539</v>
      </c>
      <c r="B362">
        <v>487</v>
      </c>
      <c r="C362">
        <v>94</v>
      </c>
      <c r="D362">
        <v>56816662</v>
      </c>
      <c r="E362" t="s">
        <v>519</v>
      </c>
      <c r="F362" t="s">
        <v>1220</v>
      </c>
      <c r="G362">
        <v>301149</v>
      </c>
      <c r="H362">
        <v>509</v>
      </c>
      <c r="I362" t="s">
        <v>29</v>
      </c>
      <c r="J362">
        <v>17000000</v>
      </c>
      <c r="K362">
        <v>7.7</v>
      </c>
      <c r="N362" t="s">
        <v>1452</v>
      </c>
      <c r="O362" cm="1">
        <f t="array" ref="O362">SUM(IF(Table3[director_name]=N362,Table3[duration]))</f>
        <v>108</v>
      </c>
      <c r="P362" cm="1">
        <f t="array" ref="P362">MEDIAN(IF(Table3[director_name]=N362,Table3[duration]))</f>
        <v>108</v>
      </c>
      <c r="Q362" t="e" cm="1">
        <f t="array" ref="Q362">STDEV(IF(Table3[director_name]=N362,Table3[duration]))</f>
        <v>#DIV/0!</v>
      </c>
      <c r="R362" cm="1">
        <f t="array" ref="R362">MEDIAN(IF(Table3[director_name]=N362,Table3[imdb_score]))</f>
        <v>7.1</v>
      </c>
    </row>
    <row r="363" spans="1:18" x14ac:dyDescent="0.3">
      <c r="A363" t="s">
        <v>780</v>
      </c>
      <c r="B363">
        <v>209</v>
      </c>
      <c r="C363">
        <v>178</v>
      </c>
      <c r="D363">
        <v>75305995</v>
      </c>
      <c r="E363" t="s">
        <v>1222</v>
      </c>
      <c r="F363" t="s">
        <v>1224</v>
      </c>
      <c r="G363">
        <v>110394</v>
      </c>
      <c r="H363">
        <v>433</v>
      </c>
      <c r="I363" t="s">
        <v>29</v>
      </c>
      <c r="J363">
        <v>40000000</v>
      </c>
      <c r="K363">
        <v>7.7</v>
      </c>
      <c r="N363" t="s">
        <v>1459</v>
      </c>
      <c r="O363" cm="1">
        <f t="array" ref="O363">SUM(IF(Table3[director_name]=N363,Table3[duration]))</f>
        <v>106</v>
      </c>
      <c r="P363" cm="1">
        <f t="array" ref="P363">MEDIAN(IF(Table3[director_name]=N363,Table3[duration]))</f>
        <v>106</v>
      </c>
      <c r="Q363" t="e" cm="1">
        <f t="array" ref="Q363">STDEV(IF(Table3[director_name]=N363,Table3[duration]))</f>
        <v>#DIV/0!</v>
      </c>
      <c r="R363" cm="1">
        <f t="array" ref="R363">MEDIAN(IF(Table3[director_name]=N363,Table3[imdb_score]))</f>
        <v>7.1</v>
      </c>
    </row>
    <row r="364" spans="1:18" x14ac:dyDescent="0.3">
      <c r="A364" t="s">
        <v>1226</v>
      </c>
      <c r="B364">
        <v>355</v>
      </c>
      <c r="C364">
        <v>109</v>
      </c>
      <c r="D364">
        <v>40983001</v>
      </c>
      <c r="E364" t="s">
        <v>208</v>
      </c>
      <c r="F364" t="s">
        <v>1227</v>
      </c>
      <c r="G364">
        <v>181025</v>
      </c>
      <c r="H364">
        <v>336</v>
      </c>
      <c r="I364" t="s">
        <v>29</v>
      </c>
      <c r="J364">
        <v>7000000</v>
      </c>
      <c r="K364">
        <v>7.7</v>
      </c>
      <c r="N364" t="s">
        <v>1456</v>
      </c>
      <c r="O364" cm="1">
        <f t="array" ref="O364">SUM(IF(Table3[director_name]=N364,Table3[duration]))</f>
        <v>106</v>
      </c>
      <c r="P364" cm="1">
        <f t="array" ref="P364">MEDIAN(IF(Table3[director_name]=N364,Table3[duration]))</f>
        <v>106</v>
      </c>
      <c r="Q364" t="e" cm="1">
        <f t="array" ref="Q364">STDEV(IF(Table3[director_name]=N364,Table3[duration]))</f>
        <v>#DIV/0!</v>
      </c>
      <c r="R364" cm="1">
        <f t="array" ref="R364">MEDIAN(IF(Table3[director_name]=N364,Table3[imdb_score]))</f>
        <v>7.1</v>
      </c>
    </row>
    <row r="365" spans="1:18" x14ac:dyDescent="0.3">
      <c r="A365" t="s">
        <v>1229</v>
      </c>
      <c r="B365">
        <v>109</v>
      </c>
      <c r="C365">
        <v>122</v>
      </c>
      <c r="D365">
        <v>76261036</v>
      </c>
      <c r="E365" t="s">
        <v>208</v>
      </c>
      <c r="F365" t="s">
        <v>1230</v>
      </c>
      <c r="G365">
        <v>305929</v>
      </c>
      <c r="H365">
        <v>633</v>
      </c>
      <c r="I365" t="s">
        <v>29</v>
      </c>
      <c r="J365">
        <v>45000000</v>
      </c>
      <c r="K365">
        <v>7.7</v>
      </c>
      <c r="N365" t="s">
        <v>1462</v>
      </c>
      <c r="O365" cm="1">
        <f t="array" ref="O365">SUM(IF(Table3[director_name]=N365,Table3[duration]))</f>
        <v>106</v>
      </c>
      <c r="P365" cm="1">
        <f t="array" ref="P365">MEDIAN(IF(Table3[director_name]=N365,Table3[duration]))</f>
        <v>106</v>
      </c>
      <c r="Q365" t="e" cm="1">
        <f t="array" ref="Q365">STDEV(IF(Table3[director_name]=N365,Table3[duration]))</f>
        <v>#DIV/0!</v>
      </c>
      <c r="R365" cm="1">
        <f t="array" ref="R365">MEDIAN(IF(Table3[director_name]=N365,Table3[imdb_score]))</f>
        <v>7.1</v>
      </c>
    </row>
    <row r="366" spans="1:18" x14ac:dyDescent="0.3">
      <c r="A366" t="s">
        <v>1231</v>
      </c>
      <c r="B366">
        <v>71</v>
      </c>
      <c r="C366">
        <v>105</v>
      </c>
      <c r="D366">
        <v>35811509</v>
      </c>
      <c r="E366" t="s">
        <v>819</v>
      </c>
      <c r="F366" t="s">
        <v>1233</v>
      </c>
      <c r="G366">
        <v>43013</v>
      </c>
      <c r="H366">
        <v>104</v>
      </c>
      <c r="I366" t="s">
        <v>29</v>
      </c>
      <c r="J366">
        <v>5500000</v>
      </c>
      <c r="K366">
        <v>7.7</v>
      </c>
      <c r="N366" t="s">
        <v>587</v>
      </c>
      <c r="O366" cm="1">
        <f t="array" ref="O366">SUM(IF(Table3[director_name]=N366,Table3[duration]))</f>
        <v>1198</v>
      </c>
      <c r="P366" cm="1">
        <f t="array" ref="P366">MEDIAN(IF(Table3[director_name]=N366,Table3[duration]))</f>
        <v>105</v>
      </c>
      <c r="Q366" cm="1">
        <f t="array" ref="Q366">STDEV(IF(Table3[director_name]=N366,Table3[duration]))</f>
        <v>21.224771119870972</v>
      </c>
      <c r="R366" cm="1">
        <f t="array" ref="R366">MEDIAN(IF(Table3[director_name]=N366,Table3[imdb_score]))</f>
        <v>7.1</v>
      </c>
    </row>
    <row r="367" spans="1:18" x14ac:dyDescent="0.3">
      <c r="A367" t="s">
        <v>59</v>
      </c>
      <c r="B367">
        <v>252</v>
      </c>
      <c r="C367">
        <v>145</v>
      </c>
      <c r="D367">
        <v>132014112</v>
      </c>
      <c r="E367" t="s">
        <v>1235</v>
      </c>
      <c r="F367" t="s">
        <v>1236</v>
      </c>
      <c r="G367">
        <v>399651</v>
      </c>
      <c r="H367">
        <v>1331</v>
      </c>
      <c r="I367" t="s">
        <v>29</v>
      </c>
      <c r="J367">
        <v>102000000</v>
      </c>
      <c r="K367">
        <v>7.7</v>
      </c>
      <c r="N367" t="s">
        <v>1464</v>
      </c>
      <c r="O367" cm="1">
        <f t="array" ref="O367">SUM(IF(Table3[director_name]=N367,Table3[duration]))</f>
        <v>209</v>
      </c>
      <c r="P367" cm="1">
        <f t="array" ref="P367">MEDIAN(IF(Table3[director_name]=N367,Table3[duration]))</f>
        <v>104.5</v>
      </c>
      <c r="Q367" cm="1">
        <f t="array" ref="Q367">STDEV(IF(Table3[director_name]=N367,Table3[duration]))</f>
        <v>10.606601717798213</v>
      </c>
      <c r="R367" cm="1">
        <f t="array" ref="R367">MEDIAN(IF(Table3[director_name]=N367,Table3[imdb_score]))</f>
        <v>7.1</v>
      </c>
    </row>
    <row r="368" spans="1:18" x14ac:dyDescent="0.3">
      <c r="A368" t="s">
        <v>1225</v>
      </c>
      <c r="B368">
        <v>327</v>
      </c>
      <c r="C368">
        <v>100</v>
      </c>
      <c r="D368">
        <v>34963967</v>
      </c>
      <c r="E368" t="s">
        <v>699</v>
      </c>
      <c r="F368" t="s">
        <v>1239</v>
      </c>
      <c r="G368">
        <v>270441</v>
      </c>
      <c r="H368">
        <v>378</v>
      </c>
      <c r="I368" t="s">
        <v>29</v>
      </c>
      <c r="J368">
        <v>8000000</v>
      </c>
      <c r="K368">
        <v>7.7</v>
      </c>
      <c r="N368" t="s">
        <v>1476</v>
      </c>
      <c r="O368" cm="1">
        <f t="array" ref="O368">SUM(IF(Table3[director_name]=N368,Table3[duration]))</f>
        <v>104</v>
      </c>
      <c r="P368" cm="1">
        <f t="array" ref="P368">MEDIAN(IF(Table3[director_name]=N368,Table3[duration]))</f>
        <v>104</v>
      </c>
      <c r="Q368" t="e" cm="1">
        <f t="array" ref="Q368">STDEV(IF(Table3[director_name]=N368,Table3[duration]))</f>
        <v>#DIV/0!</v>
      </c>
      <c r="R368" cm="1">
        <f t="array" ref="R368">MEDIAN(IF(Table3[director_name]=N368,Table3[imdb_score]))</f>
        <v>7.1</v>
      </c>
    </row>
    <row r="369" spans="1:18" x14ac:dyDescent="0.3">
      <c r="A369" t="s">
        <v>725</v>
      </c>
      <c r="B369">
        <v>69</v>
      </c>
      <c r="C369">
        <v>136</v>
      </c>
      <c r="D369">
        <v>42700000</v>
      </c>
      <c r="E369" t="s">
        <v>588</v>
      </c>
      <c r="F369" t="s">
        <v>1241</v>
      </c>
      <c r="G369">
        <v>78392</v>
      </c>
      <c r="H369">
        <v>196</v>
      </c>
      <c r="I369" t="s">
        <v>29</v>
      </c>
      <c r="J369">
        <v>16500000</v>
      </c>
      <c r="K369">
        <v>7.7</v>
      </c>
      <c r="N369" t="s">
        <v>1467</v>
      </c>
      <c r="O369" cm="1">
        <f t="array" ref="O369">SUM(IF(Table3[director_name]=N369,Table3[duration]))</f>
        <v>104</v>
      </c>
      <c r="P369" cm="1">
        <f t="array" ref="P369">MEDIAN(IF(Table3[director_name]=N369,Table3[duration]))</f>
        <v>104</v>
      </c>
      <c r="Q369" t="e" cm="1">
        <f t="array" ref="Q369">STDEV(IF(Table3[director_name]=N369,Table3[duration]))</f>
        <v>#DIV/0!</v>
      </c>
      <c r="R369" cm="1">
        <f t="array" ref="R369">MEDIAN(IF(Table3[director_name]=N369,Table3[imdb_score]))</f>
        <v>7.1</v>
      </c>
    </row>
    <row r="370" spans="1:18" x14ac:dyDescent="0.3">
      <c r="A370" t="s">
        <v>1243</v>
      </c>
      <c r="B370">
        <v>331</v>
      </c>
      <c r="C370">
        <v>95</v>
      </c>
      <c r="D370">
        <v>32391374</v>
      </c>
      <c r="E370" t="s">
        <v>699</v>
      </c>
      <c r="F370" t="s">
        <v>1244</v>
      </c>
      <c r="G370">
        <v>376600</v>
      </c>
      <c r="H370">
        <v>494</v>
      </c>
      <c r="I370" t="s">
        <v>29</v>
      </c>
      <c r="J370">
        <v>7500000</v>
      </c>
      <c r="K370">
        <v>7.7</v>
      </c>
      <c r="N370" t="s">
        <v>1472</v>
      </c>
      <c r="O370" cm="1">
        <f t="array" ref="O370">SUM(IF(Table3[director_name]=N370,Table3[duration]))</f>
        <v>104</v>
      </c>
      <c r="P370" cm="1">
        <f t="array" ref="P370">MEDIAN(IF(Table3[director_name]=N370,Table3[duration]))</f>
        <v>104</v>
      </c>
      <c r="Q370" t="e" cm="1">
        <f t="array" ref="Q370">STDEV(IF(Table3[director_name]=N370,Table3[duration]))</f>
        <v>#DIV/0!</v>
      </c>
      <c r="R370" cm="1">
        <f t="array" ref="R370">MEDIAN(IF(Table3[director_name]=N370,Table3[imdb_score]))</f>
        <v>7.1</v>
      </c>
    </row>
    <row r="371" spans="1:18" x14ac:dyDescent="0.3">
      <c r="A371" t="s">
        <v>245</v>
      </c>
      <c r="B371">
        <v>226</v>
      </c>
      <c r="C371">
        <v>117</v>
      </c>
      <c r="D371">
        <v>104054514</v>
      </c>
      <c r="E371" t="s">
        <v>208</v>
      </c>
      <c r="F371" t="s">
        <v>1246</v>
      </c>
      <c r="G371">
        <v>200359</v>
      </c>
      <c r="H371">
        <v>1009</v>
      </c>
      <c r="I371" t="s">
        <v>29</v>
      </c>
      <c r="J371">
        <v>80000000</v>
      </c>
      <c r="K371">
        <v>7.7</v>
      </c>
      <c r="N371" t="s">
        <v>1478</v>
      </c>
      <c r="O371" cm="1">
        <f t="array" ref="O371">SUM(IF(Table3[director_name]=N371,Table3[duration]))</f>
        <v>103</v>
      </c>
      <c r="P371" cm="1">
        <f t="array" ref="P371">MEDIAN(IF(Table3[director_name]=N371,Table3[duration]))</f>
        <v>103</v>
      </c>
      <c r="Q371" t="e" cm="1">
        <f t="array" ref="Q371">STDEV(IF(Table3[director_name]=N371,Table3[duration]))</f>
        <v>#DIV/0!</v>
      </c>
      <c r="R371" cm="1">
        <f t="array" ref="R371">MEDIAN(IF(Table3[director_name]=N371,Table3[imdb_score]))</f>
        <v>7.1</v>
      </c>
    </row>
    <row r="372" spans="1:18" x14ac:dyDescent="0.3">
      <c r="A372" t="s">
        <v>396</v>
      </c>
      <c r="B372">
        <v>419</v>
      </c>
      <c r="C372">
        <v>123</v>
      </c>
      <c r="D372">
        <v>35887263</v>
      </c>
      <c r="E372" t="s">
        <v>607</v>
      </c>
      <c r="F372" t="s">
        <v>1249</v>
      </c>
      <c r="G372">
        <v>265507</v>
      </c>
      <c r="H372">
        <v>388</v>
      </c>
      <c r="I372" t="s">
        <v>29</v>
      </c>
      <c r="J372">
        <v>15000000</v>
      </c>
      <c r="K372">
        <v>7.7</v>
      </c>
      <c r="N372" t="s">
        <v>1480</v>
      </c>
      <c r="O372" cm="1">
        <f t="array" ref="O372">SUM(IF(Table3[director_name]=N372,Table3[duration]))</f>
        <v>102</v>
      </c>
      <c r="P372" cm="1">
        <f t="array" ref="P372">MEDIAN(IF(Table3[director_name]=N372,Table3[duration]))</f>
        <v>102</v>
      </c>
      <c r="Q372" t="e" cm="1">
        <f t="array" ref="Q372">STDEV(IF(Table3[director_name]=N372,Table3[duration]))</f>
        <v>#DIV/0!</v>
      </c>
      <c r="R372" cm="1">
        <f t="array" ref="R372">MEDIAN(IF(Table3[director_name]=N372,Table3[imdb_score]))</f>
        <v>7.1</v>
      </c>
    </row>
    <row r="373" spans="1:18" x14ac:dyDescent="0.3">
      <c r="A373" t="s">
        <v>1251</v>
      </c>
      <c r="B373">
        <v>51</v>
      </c>
      <c r="C373">
        <v>119</v>
      </c>
      <c r="D373">
        <v>34700000</v>
      </c>
      <c r="E373" t="s">
        <v>588</v>
      </c>
      <c r="F373" t="s">
        <v>1252</v>
      </c>
      <c r="G373">
        <v>52846</v>
      </c>
      <c r="H373">
        <v>143</v>
      </c>
      <c r="I373" t="s">
        <v>29</v>
      </c>
      <c r="J373">
        <v>14000000</v>
      </c>
      <c r="K373">
        <v>7.7</v>
      </c>
      <c r="N373" t="s">
        <v>1484</v>
      </c>
      <c r="O373" cm="1">
        <f t="array" ref="O373">SUM(IF(Table3[director_name]=N373,Table3[duration]))</f>
        <v>102</v>
      </c>
      <c r="P373" cm="1">
        <f t="array" ref="P373">MEDIAN(IF(Table3[director_name]=N373,Table3[duration]))</f>
        <v>102</v>
      </c>
      <c r="Q373" t="e" cm="1">
        <f t="array" ref="Q373">STDEV(IF(Table3[director_name]=N373,Table3[duration]))</f>
        <v>#DIV/0!</v>
      </c>
      <c r="R373" cm="1">
        <f t="array" ref="R373">MEDIAN(IF(Table3[director_name]=N373,Table3[imdb_score]))</f>
        <v>7.1</v>
      </c>
    </row>
    <row r="374" spans="1:18" x14ac:dyDescent="0.3">
      <c r="A374" t="s">
        <v>1254</v>
      </c>
      <c r="B374">
        <v>138</v>
      </c>
      <c r="C374">
        <v>131</v>
      </c>
      <c r="D374">
        <v>54228104</v>
      </c>
      <c r="E374" t="s">
        <v>1255</v>
      </c>
      <c r="F374" t="s">
        <v>1257</v>
      </c>
      <c r="G374">
        <v>104991</v>
      </c>
      <c r="H374">
        <v>544</v>
      </c>
      <c r="I374" t="s">
        <v>29</v>
      </c>
      <c r="J374">
        <v>35000000</v>
      </c>
      <c r="K374">
        <v>7.7</v>
      </c>
      <c r="N374" t="s">
        <v>1488</v>
      </c>
      <c r="O374" cm="1">
        <f t="array" ref="O374">SUM(IF(Table3[director_name]=N374,Table3[duration]))</f>
        <v>202</v>
      </c>
      <c r="P374" cm="1">
        <f t="array" ref="P374">MEDIAN(IF(Table3[director_name]=N374,Table3[duration]))</f>
        <v>101</v>
      </c>
      <c r="Q374" cm="1">
        <f t="array" ref="Q374">STDEV(IF(Table3[director_name]=N374,Table3[duration]))</f>
        <v>14.142135623730951</v>
      </c>
      <c r="R374" cm="1">
        <f t="array" ref="R374">MEDIAN(IF(Table3[director_name]=N374,Table3[imdb_score]))</f>
        <v>7.1</v>
      </c>
    </row>
    <row r="375" spans="1:18" x14ac:dyDescent="0.3">
      <c r="A375" t="s">
        <v>541</v>
      </c>
      <c r="B375">
        <v>447</v>
      </c>
      <c r="C375">
        <v>117</v>
      </c>
      <c r="D375">
        <v>48043505</v>
      </c>
      <c r="E375" t="s">
        <v>1259</v>
      </c>
      <c r="F375" t="s">
        <v>1261</v>
      </c>
      <c r="G375">
        <v>435864</v>
      </c>
      <c r="H375">
        <v>801</v>
      </c>
      <c r="I375" t="s">
        <v>29</v>
      </c>
      <c r="J375">
        <v>30000000</v>
      </c>
      <c r="K375">
        <v>7.7</v>
      </c>
      <c r="N375" t="s">
        <v>1492</v>
      </c>
      <c r="O375" cm="1">
        <f t="array" ref="O375">SUM(IF(Table3[director_name]=N375,Table3[duration]))</f>
        <v>101</v>
      </c>
      <c r="P375" cm="1">
        <f t="array" ref="P375">MEDIAN(IF(Table3[director_name]=N375,Table3[duration]))</f>
        <v>101</v>
      </c>
      <c r="Q375" t="e" cm="1">
        <f t="array" ref="Q375">STDEV(IF(Table3[director_name]=N375,Table3[duration]))</f>
        <v>#DIV/0!</v>
      </c>
      <c r="R375" cm="1">
        <f t="array" ref="R375">MEDIAN(IF(Table3[director_name]=N375,Table3[imdb_score]))</f>
        <v>7.1</v>
      </c>
    </row>
    <row r="376" spans="1:18" x14ac:dyDescent="0.3">
      <c r="A376" t="s">
        <v>839</v>
      </c>
      <c r="B376">
        <v>151</v>
      </c>
      <c r="C376">
        <v>110</v>
      </c>
      <c r="D376">
        <v>21994911</v>
      </c>
      <c r="E376" t="s">
        <v>220</v>
      </c>
      <c r="F376" t="s">
        <v>1264</v>
      </c>
      <c r="G376">
        <v>98354</v>
      </c>
      <c r="H376">
        <v>433</v>
      </c>
      <c r="I376" t="s">
        <v>29</v>
      </c>
      <c r="J376">
        <v>5000000</v>
      </c>
      <c r="K376">
        <v>7.7</v>
      </c>
      <c r="N376" t="s">
        <v>1496</v>
      </c>
      <c r="O376" cm="1">
        <f t="array" ref="O376">SUM(IF(Table3[director_name]=N376,Table3[duration]))</f>
        <v>100</v>
      </c>
      <c r="P376" cm="1">
        <f t="array" ref="P376">MEDIAN(IF(Table3[director_name]=N376,Table3[duration]))</f>
        <v>100</v>
      </c>
      <c r="Q376" t="e" cm="1">
        <f t="array" ref="Q376">STDEV(IF(Table3[director_name]=N376,Table3[duration]))</f>
        <v>#DIV/0!</v>
      </c>
      <c r="R376" cm="1">
        <f t="array" ref="R376">MEDIAN(IF(Table3[director_name]=N376,Table3[imdb_score]))</f>
        <v>7.1</v>
      </c>
    </row>
    <row r="377" spans="1:18" x14ac:dyDescent="0.3">
      <c r="A377" t="s">
        <v>190</v>
      </c>
      <c r="B377">
        <v>200</v>
      </c>
      <c r="C377">
        <v>152</v>
      </c>
      <c r="D377">
        <v>108638745</v>
      </c>
      <c r="E377" t="s">
        <v>575</v>
      </c>
      <c r="F377" t="s">
        <v>1267</v>
      </c>
      <c r="G377">
        <v>292022</v>
      </c>
      <c r="H377">
        <v>1103</v>
      </c>
      <c r="I377" t="s">
        <v>29</v>
      </c>
      <c r="J377">
        <v>92000000</v>
      </c>
      <c r="K377">
        <v>7.7</v>
      </c>
      <c r="N377" t="s">
        <v>1501</v>
      </c>
      <c r="O377" cm="1">
        <f t="array" ref="O377">SUM(IF(Table3[director_name]=N377,Table3[duration]))</f>
        <v>99</v>
      </c>
      <c r="P377" cm="1">
        <f t="array" ref="P377">MEDIAN(IF(Table3[director_name]=N377,Table3[duration]))</f>
        <v>99</v>
      </c>
      <c r="Q377" t="e" cm="1">
        <f t="array" ref="Q377">STDEV(IF(Table3[director_name]=N377,Table3[duration]))</f>
        <v>#DIV/0!</v>
      </c>
      <c r="R377" cm="1">
        <f t="array" ref="R377">MEDIAN(IF(Table3[director_name]=N377,Table3[imdb_score]))</f>
        <v>7.1</v>
      </c>
    </row>
    <row r="378" spans="1:18" x14ac:dyDescent="0.3">
      <c r="A378" t="s">
        <v>480</v>
      </c>
      <c r="B378">
        <v>75</v>
      </c>
      <c r="C378">
        <v>89</v>
      </c>
      <c r="D378">
        <v>27281507</v>
      </c>
      <c r="E378" t="s">
        <v>1269</v>
      </c>
      <c r="F378" t="s">
        <v>1271</v>
      </c>
      <c r="G378">
        <v>33850</v>
      </c>
      <c r="H378">
        <v>147</v>
      </c>
      <c r="I378" t="s">
        <v>29</v>
      </c>
      <c r="J378">
        <v>12000000</v>
      </c>
      <c r="K378">
        <v>7.7</v>
      </c>
      <c r="N378" t="s">
        <v>1499</v>
      </c>
      <c r="O378" cm="1">
        <f t="array" ref="O378">SUM(IF(Table3[director_name]=N378,Table3[duration]))</f>
        <v>99</v>
      </c>
      <c r="P378" cm="1">
        <f t="array" ref="P378">MEDIAN(IF(Table3[director_name]=N378,Table3[duration]))</f>
        <v>99</v>
      </c>
      <c r="Q378" t="e" cm="1">
        <f t="array" ref="Q378">STDEV(IF(Table3[director_name]=N378,Table3[duration]))</f>
        <v>#DIV/0!</v>
      </c>
      <c r="R378" cm="1">
        <f t="array" ref="R378">MEDIAN(IF(Table3[director_name]=N378,Table3[imdb_score]))</f>
        <v>7.1</v>
      </c>
    </row>
    <row r="379" spans="1:18" x14ac:dyDescent="0.3">
      <c r="A379" t="s">
        <v>1273</v>
      </c>
      <c r="B379">
        <v>310</v>
      </c>
      <c r="C379">
        <v>100</v>
      </c>
      <c r="D379">
        <v>75280058</v>
      </c>
      <c r="E379" t="s">
        <v>1274</v>
      </c>
      <c r="F379" t="s">
        <v>1276</v>
      </c>
      <c r="G379">
        <v>143121</v>
      </c>
      <c r="H379">
        <v>279</v>
      </c>
      <c r="I379" t="s">
        <v>29</v>
      </c>
      <c r="J379">
        <v>60000000</v>
      </c>
      <c r="K379">
        <v>7.7</v>
      </c>
      <c r="N379" t="s">
        <v>1504</v>
      </c>
      <c r="O379" cm="1">
        <f t="array" ref="O379">SUM(IF(Table3[director_name]=N379,Table3[duration]))</f>
        <v>97</v>
      </c>
      <c r="P379" cm="1">
        <f t="array" ref="P379">MEDIAN(IF(Table3[director_name]=N379,Table3[duration]))</f>
        <v>97</v>
      </c>
      <c r="Q379" t="e" cm="1">
        <f t="array" ref="Q379">STDEV(IF(Table3[director_name]=N379,Table3[duration]))</f>
        <v>#DIV/0!</v>
      </c>
      <c r="R379" cm="1">
        <f t="array" ref="R379">MEDIAN(IF(Table3[director_name]=N379,Table3[imdb_score]))</f>
        <v>7.1</v>
      </c>
    </row>
    <row r="380" spans="1:18" x14ac:dyDescent="0.3">
      <c r="A380" t="s">
        <v>857</v>
      </c>
      <c r="B380">
        <v>61</v>
      </c>
      <c r="C380">
        <v>202</v>
      </c>
      <c r="D380">
        <v>48169908</v>
      </c>
      <c r="E380" t="s">
        <v>655</v>
      </c>
      <c r="F380" t="s">
        <v>1278</v>
      </c>
      <c r="G380">
        <v>63923</v>
      </c>
      <c r="H380">
        <v>156</v>
      </c>
      <c r="I380" t="s">
        <v>29</v>
      </c>
      <c r="J380">
        <v>33000000</v>
      </c>
      <c r="K380">
        <v>7.7</v>
      </c>
      <c r="N380" t="s">
        <v>629</v>
      </c>
      <c r="O380" cm="1">
        <f t="array" ref="O380">SUM(IF(Table3[director_name]=N380,Table3[duration]))</f>
        <v>282</v>
      </c>
      <c r="P380" cm="1">
        <f t="array" ref="P380">MEDIAN(IF(Table3[director_name]=N380,Table3[duration]))</f>
        <v>95</v>
      </c>
      <c r="Q380" cm="1">
        <f t="array" ref="Q380">STDEV(IF(Table3[director_name]=N380,Table3[duration]))</f>
        <v>3.6055512754639891</v>
      </c>
      <c r="R380" cm="1">
        <f t="array" ref="R380">MEDIAN(IF(Table3[director_name]=N380,Table3[imdb_score]))</f>
        <v>7.1</v>
      </c>
    </row>
    <row r="381" spans="1:18" x14ac:dyDescent="0.3">
      <c r="A381" t="s">
        <v>664</v>
      </c>
      <c r="B381">
        <v>202</v>
      </c>
      <c r="C381">
        <v>123</v>
      </c>
      <c r="D381">
        <v>69951824</v>
      </c>
      <c r="E381" t="s">
        <v>588</v>
      </c>
      <c r="F381" t="s">
        <v>1280</v>
      </c>
      <c r="G381">
        <v>232710</v>
      </c>
      <c r="H381">
        <v>599</v>
      </c>
      <c r="I381" t="s">
        <v>29</v>
      </c>
      <c r="J381">
        <v>55000000</v>
      </c>
      <c r="K381">
        <v>7.7</v>
      </c>
      <c r="N381" t="s">
        <v>1826</v>
      </c>
      <c r="O381" cm="1">
        <f t="array" ref="O381">SUM(IF(Table3[director_name]=N381,Table3[duration]))</f>
        <v>280</v>
      </c>
      <c r="P381" cm="1">
        <f t="array" ref="P381">MEDIAN(IF(Table3[director_name]=N381,Table3[duration]))</f>
        <v>95</v>
      </c>
      <c r="Q381" cm="1">
        <f t="array" ref="Q381">STDEV(IF(Table3[director_name]=N381,Table3[duration]))</f>
        <v>2.8867513459481287</v>
      </c>
      <c r="R381" cm="1">
        <f t="array" ref="R381">MEDIAN(IF(Table3[director_name]=N381,Table3[imdb_score]))</f>
        <v>7.1</v>
      </c>
    </row>
    <row r="382" spans="1:18" x14ac:dyDescent="0.3">
      <c r="A382" t="s">
        <v>386</v>
      </c>
      <c r="B382">
        <v>218</v>
      </c>
      <c r="C382">
        <v>129</v>
      </c>
      <c r="D382">
        <v>59365105</v>
      </c>
      <c r="E382" t="s">
        <v>699</v>
      </c>
      <c r="F382" t="s">
        <v>1281</v>
      </c>
      <c r="G382">
        <v>318634</v>
      </c>
      <c r="H382">
        <v>1004</v>
      </c>
      <c r="I382" t="s">
        <v>29</v>
      </c>
      <c r="J382">
        <v>45000000</v>
      </c>
      <c r="K382">
        <v>7.7</v>
      </c>
      <c r="N382" t="s">
        <v>1506</v>
      </c>
      <c r="O382" cm="1">
        <f t="array" ref="O382">SUM(IF(Table3[director_name]=N382,Table3[duration]))</f>
        <v>95</v>
      </c>
      <c r="P382" cm="1">
        <f t="array" ref="P382">MEDIAN(IF(Table3[director_name]=N382,Table3[duration]))</f>
        <v>95</v>
      </c>
      <c r="Q382" t="e" cm="1">
        <f t="array" ref="Q382">STDEV(IF(Table3[director_name]=N382,Table3[duration]))</f>
        <v>#DIV/0!</v>
      </c>
      <c r="R382" cm="1">
        <f t="array" ref="R382">MEDIAN(IF(Table3[director_name]=N382,Table3[imdb_score]))</f>
        <v>7.1</v>
      </c>
    </row>
    <row r="383" spans="1:18" x14ac:dyDescent="0.3">
      <c r="A383" t="s">
        <v>326</v>
      </c>
      <c r="B383">
        <v>173</v>
      </c>
      <c r="C383">
        <v>106</v>
      </c>
      <c r="D383">
        <v>13622333</v>
      </c>
      <c r="E383" t="s">
        <v>1022</v>
      </c>
      <c r="F383" t="s">
        <v>1283</v>
      </c>
      <c r="G383">
        <v>91377</v>
      </c>
      <c r="H383">
        <v>385</v>
      </c>
      <c r="I383" t="s">
        <v>174</v>
      </c>
      <c r="J383">
        <v>2000000</v>
      </c>
      <c r="K383">
        <v>7.7</v>
      </c>
      <c r="N383" t="s">
        <v>1737</v>
      </c>
      <c r="O383" cm="1">
        <f t="array" ref="O383">SUM(IF(Table3[director_name]=N383,Table3[duration]))</f>
        <v>257</v>
      </c>
      <c r="P383" cm="1">
        <f t="array" ref="P383">MEDIAN(IF(Table3[director_name]=N383,Table3[duration]))</f>
        <v>94</v>
      </c>
      <c r="Q383" cm="1">
        <f t="array" ref="Q383">STDEV(IF(Table3[director_name]=N383,Table3[duration]))</f>
        <v>14.433756729740665</v>
      </c>
      <c r="R383" cm="1">
        <f t="array" ref="R383">MEDIAN(IF(Table3[director_name]=N383,Table3[imdb_score]))</f>
        <v>7.1</v>
      </c>
    </row>
    <row r="384" spans="1:18" x14ac:dyDescent="0.3">
      <c r="A384" t="s">
        <v>443</v>
      </c>
      <c r="B384">
        <v>252</v>
      </c>
      <c r="C384">
        <v>121</v>
      </c>
      <c r="D384">
        <v>17605861</v>
      </c>
      <c r="E384" t="s">
        <v>1196</v>
      </c>
      <c r="F384" t="s">
        <v>1286</v>
      </c>
      <c r="G384">
        <v>145580</v>
      </c>
      <c r="H384">
        <v>351</v>
      </c>
      <c r="I384" t="s">
        <v>29</v>
      </c>
      <c r="J384">
        <v>6000000</v>
      </c>
      <c r="K384">
        <v>7.7</v>
      </c>
      <c r="N384" t="s">
        <v>1508</v>
      </c>
      <c r="O384" cm="1">
        <f t="array" ref="O384">SUM(IF(Table3[director_name]=N384,Table3[duration]))</f>
        <v>94</v>
      </c>
      <c r="P384" cm="1">
        <f t="array" ref="P384">MEDIAN(IF(Table3[director_name]=N384,Table3[duration]))</f>
        <v>94</v>
      </c>
      <c r="Q384" t="e" cm="1">
        <f t="array" ref="Q384">STDEV(IF(Table3[director_name]=N384,Table3[duration]))</f>
        <v>#DIV/0!</v>
      </c>
      <c r="R384" cm="1">
        <f t="array" ref="R384">MEDIAN(IF(Table3[director_name]=N384,Table3[imdb_score]))</f>
        <v>7.1</v>
      </c>
    </row>
    <row r="385" spans="1:18" x14ac:dyDescent="0.3">
      <c r="A385" t="s">
        <v>1287</v>
      </c>
      <c r="B385">
        <v>197</v>
      </c>
      <c r="C385">
        <v>101</v>
      </c>
      <c r="D385">
        <v>12995673</v>
      </c>
      <c r="E385" t="s">
        <v>1288</v>
      </c>
      <c r="F385" t="s">
        <v>1290</v>
      </c>
      <c r="G385">
        <v>52286</v>
      </c>
      <c r="H385">
        <v>345</v>
      </c>
      <c r="I385" t="s">
        <v>29</v>
      </c>
      <c r="J385">
        <v>2500000</v>
      </c>
      <c r="K385">
        <v>7.7</v>
      </c>
      <c r="N385" t="s">
        <v>1510</v>
      </c>
      <c r="O385" cm="1">
        <f t="array" ref="O385">SUM(IF(Table3[director_name]=N385,Table3[duration]))</f>
        <v>185</v>
      </c>
      <c r="P385" cm="1">
        <f t="array" ref="P385">MEDIAN(IF(Table3[director_name]=N385,Table3[duration]))</f>
        <v>92.5</v>
      </c>
      <c r="Q385" cm="1">
        <f t="array" ref="Q385">STDEV(IF(Table3[director_name]=N385,Table3[duration]))</f>
        <v>3.5355339059327378</v>
      </c>
      <c r="R385" cm="1">
        <f t="array" ref="R385">MEDIAN(IF(Table3[director_name]=N385,Table3[imdb_score]))</f>
        <v>7.1</v>
      </c>
    </row>
    <row r="386" spans="1:18" x14ac:dyDescent="0.3">
      <c r="A386" t="s">
        <v>461</v>
      </c>
      <c r="B386">
        <v>489</v>
      </c>
      <c r="C386">
        <v>108</v>
      </c>
      <c r="D386">
        <v>25440971</v>
      </c>
      <c r="E386" t="s">
        <v>217</v>
      </c>
      <c r="F386" t="s">
        <v>1292</v>
      </c>
      <c r="G386">
        <v>289508</v>
      </c>
      <c r="H386">
        <v>611</v>
      </c>
      <c r="I386" t="s">
        <v>29</v>
      </c>
      <c r="J386">
        <v>15000000</v>
      </c>
      <c r="K386">
        <v>7.7</v>
      </c>
      <c r="N386" t="s">
        <v>1513</v>
      </c>
      <c r="O386" cm="1">
        <f t="array" ref="O386">SUM(IF(Table3[director_name]=N386,Table3[duration]))</f>
        <v>84</v>
      </c>
      <c r="P386" cm="1">
        <f t="array" ref="P386">MEDIAN(IF(Table3[director_name]=N386,Table3[duration]))</f>
        <v>84</v>
      </c>
      <c r="Q386" t="e" cm="1">
        <f t="array" ref="Q386">STDEV(IF(Table3[director_name]=N386,Table3[duration]))</f>
        <v>#DIV/0!</v>
      </c>
      <c r="R386" cm="1">
        <f t="array" ref="R386">MEDIAN(IF(Table3[director_name]=N386,Table3[imdb_score]))</f>
        <v>7.1</v>
      </c>
    </row>
    <row r="387" spans="1:18" x14ac:dyDescent="0.3">
      <c r="A387" t="s">
        <v>546</v>
      </c>
      <c r="B387">
        <v>179</v>
      </c>
      <c r="C387">
        <v>93</v>
      </c>
      <c r="D387">
        <v>17096053</v>
      </c>
      <c r="E387" t="s">
        <v>73</v>
      </c>
      <c r="F387" t="s">
        <v>1293</v>
      </c>
      <c r="G387">
        <v>134458</v>
      </c>
      <c r="H387">
        <v>640</v>
      </c>
      <c r="I387" t="s">
        <v>29</v>
      </c>
      <c r="J387">
        <v>9000000</v>
      </c>
      <c r="K387">
        <v>7.7</v>
      </c>
      <c r="N387" t="s">
        <v>1516</v>
      </c>
      <c r="O387" cm="1">
        <f t="array" ref="O387">SUM(IF(Table3[director_name]=N387,Table3[duration]))</f>
        <v>80</v>
      </c>
      <c r="P387" cm="1">
        <f t="array" ref="P387">MEDIAN(IF(Table3[director_name]=N387,Table3[duration]))</f>
        <v>80</v>
      </c>
      <c r="Q387" t="e" cm="1">
        <f t="array" ref="Q387">STDEV(IF(Table3[director_name]=N387,Table3[duration]))</f>
        <v>#DIV/0!</v>
      </c>
      <c r="R387" cm="1">
        <f t="array" ref="R387">MEDIAN(IF(Table3[director_name]=N387,Table3[imdb_score]))</f>
        <v>7.1</v>
      </c>
    </row>
    <row r="388" spans="1:18" x14ac:dyDescent="0.3">
      <c r="A388" t="s">
        <v>539</v>
      </c>
      <c r="B388">
        <v>278</v>
      </c>
      <c r="C388">
        <v>119</v>
      </c>
      <c r="D388">
        <v>23089926</v>
      </c>
      <c r="E388" t="s">
        <v>1294</v>
      </c>
      <c r="F388" t="s">
        <v>1295</v>
      </c>
      <c r="G388">
        <v>166269</v>
      </c>
      <c r="H388">
        <v>735</v>
      </c>
      <c r="I388" t="s">
        <v>29</v>
      </c>
      <c r="J388">
        <v>15000000</v>
      </c>
      <c r="K388">
        <v>7.7</v>
      </c>
      <c r="N388" t="s">
        <v>1520</v>
      </c>
      <c r="O388" cm="1">
        <f t="array" ref="O388">SUM(IF(Table3[director_name]=N388,Table3[duration]))</f>
        <v>79</v>
      </c>
      <c r="P388" cm="1">
        <f t="array" ref="P388">MEDIAN(IF(Table3[director_name]=N388,Table3[duration]))</f>
        <v>79</v>
      </c>
      <c r="Q388" t="e" cm="1">
        <f t="array" ref="Q388">STDEV(IF(Table3[director_name]=N388,Table3[duration]))</f>
        <v>#DIV/0!</v>
      </c>
      <c r="R388" cm="1">
        <f t="array" ref="R388">MEDIAN(IF(Table3[director_name]=N388,Table3[imdb_score]))</f>
        <v>7.1</v>
      </c>
    </row>
    <row r="389" spans="1:18" x14ac:dyDescent="0.3">
      <c r="A389" t="s">
        <v>1296</v>
      </c>
      <c r="B389">
        <v>122</v>
      </c>
      <c r="C389">
        <v>111</v>
      </c>
      <c r="D389">
        <v>9180275</v>
      </c>
      <c r="E389" t="s">
        <v>92</v>
      </c>
      <c r="F389" t="s">
        <v>1297</v>
      </c>
      <c r="G389">
        <v>22145</v>
      </c>
      <c r="H389">
        <v>231</v>
      </c>
      <c r="I389" t="s">
        <v>29</v>
      </c>
      <c r="J389">
        <v>1200000</v>
      </c>
      <c r="K389">
        <v>7.7</v>
      </c>
      <c r="N389" t="s">
        <v>237</v>
      </c>
      <c r="O389" cm="1">
        <f t="array" ref="O389">SUM(IF(Table3[director_name]=N389,Table3[duration]))</f>
        <v>541</v>
      </c>
      <c r="P389" cm="1">
        <f t="array" ref="P389">MEDIAN(IF(Table3[director_name]=N389,Table3[duration]))</f>
        <v>131.5</v>
      </c>
      <c r="Q389" cm="1">
        <f t="array" ref="Q389">STDEV(IF(Table3[director_name]=N389,Table3[duration]))</f>
        <v>10.045728777279759</v>
      </c>
      <c r="R389" cm="1">
        <f t="array" ref="R389">MEDIAN(IF(Table3[director_name]=N389,Table3[imdb_score]))</f>
        <v>7.0500000000000007</v>
      </c>
    </row>
    <row r="390" spans="1:18" x14ac:dyDescent="0.3">
      <c r="A390" t="s">
        <v>746</v>
      </c>
      <c r="B390">
        <v>171</v>
      </c>
      <c r="C390">
        <v>146</v>
      </c>
      <c r="D390">
        <v>77862546</v>
      </c>
      <c r="E390" t="s">
        <v>39</v>
      </c>
      <c r="F390" t="s">
        <v>1298</v>
      </c>
      <c r="G390">
        <v>266310</v>
      </c>
      <c r="H390">
        <v>690</v>
      </c>
      <c r="I390" t="s">
        <v>29</v>
      </c>
      <c r="J390">
        <v>70000000</v>
      </c>
      <c r="K390">
        <v>7.7</v>
      </c>
      <c r="N390" t="s">
        <v>798</v>
      </c>
      <c r="O390" cm="1">
        <f t="array" ref="O390">SUM(IF(Table3[director_name]=N390,Table3[duration]))</f>
        <v>483</v>
      </c>
      <c r="P390" cm="1">
        <f t="array" ref="P390">MEDIAN(IF(Table3[director_name]=N390,Table3[duration]))</f>
        <v>121.5</v>
      </c>
      <c r="Q390" cm="1">
        <f t="array" ref="Q390">STDEV(IF(Table3[director_name]=N390,Table3[duration]))</f>
        <v>33.797189232242374</v>
      </c>
      <c r="R390" cm="1">
        <f t="array" ref="R390">MEDIAN(IF(Table3[director_name]=N390,Table3[imdb_score]))</f>
        <v>7.0500000000000007</v>
      </c>
    </row>
    <row r="391" spans="1:18" x14ac:dyDescent="0.3">
      <c r="A391" t="s">
        <v>256</v>
      </c>
      <c r="B391">
        <v>154</v>
      </c>
      <c r="C391">
        <v>89</v>
      </c>
      <c r="D391">
        <v>5739376</v>
      </c>
      <c r="E391" t="s">
        <v>73</v>
      </c>
      <c r="F391" t="s">
        <v>1300</v>
      </c>
      <c r="G391">
        <v>58260</v>
      </c>
      <c r="H391">
        <v>286</v>
      </c>
      <c r="I391" t="s">
        <v>29</v>
      </c>
      <c r="J391">
        <v>500000</v>
      </c>
      <c r="K391">
        <v>7.7</v>
      </c>
      <c r="N391" t="s">
        <v>1072</v>
      </c>
      <c r="O391" cm="1">
        <f t="array" ref="O391">SUM(IF(Table3[director_name]=N391,Table3[duration]))</f>
        <v>1081</v>
      </c>
      <c r="P391" cm="1">
        <f t="array" ref="P391">MEDIAN(IF(Table3[director_name]=N391,Table3[duration]))</f>
        <v>103</v>
      </c>
      <c r="Q391" cm="1">
        <f t="array" ref="Q391">STDEV(IF(Table3[director_name]=N391,Table3[duration]))</f>
        <v>10.6921570425346</v>
      </c>
      <c r="R391" cm="1">
        <f t="array" ref="R391">MEDIAN(IF(Table3[director_name]=N391,Table3[imdb_score]))</f>
        <v>7.0500000000000007</v>
      </c>
    </row>
    <row r="392" spans="1:18" x14ac:dyDescent="0.3">
      <c r="A392" t="s">
        <v>685</v>
      </c>
      <c r="B392">
        <v>241</v>
      </c>
      <c r="C392">
        <v>81</v>
      </c>
      <c r="D392">
        <v>22245861</v>
      </c>
      <c r="E392" t="s">
        <v>73</v>
      </c>
      <c r="F392" t="s">
        <v>1303</v>
      </c>
      <c r="G392">
        <v>143251</v>
      </c>
      <c r="H392">
        <v>710</v>
      </c>
      <c r="I392" t="s">
        <v>29</v>
      </c>
      <c r="J392">
        <v>19000000</v>
      </c>
      <c r="K392">
        <v>7.7</v>
      </c>
      <c r="N392" t="s">
        <v>1555</v>
      </c>
      <c r="O392" cm="1">
        <f t="array" ref="O392">SUM(IF(Table3[director_name]=N392,Table3[duration]))</f>
        <v>232</v>
      </c>
      <c r="P392" cm="1">
        <f t="array" ref="P392">MEDIAN(IF(Table3[director_name]=N392,Table3[duration]))</f>
        <v>116</v>
      </c>
      <c r="Q392" cm="1">
        <f t="array" ref="Q392">STDEV(IF(Table3[director_name]=N392,Table3[duration]))</f>
        <v>12.727922061357855</v>
      </c>
      <c r="R392" cm="1">
        <f t="array" ref="R392">MEDIAN(IF(Table3[director_name]=N392,Table3[imdb_score]))</f>
        <v>7.05</v>
      </c>
    </row>
    <row r="393" spans="1:18" x14ac:dyDescent="0.3">
      <c r="A393" t="s">
        <v>484</v>
      </c>
      <c r="B393">
        <v>65</v>
      </c>
      <c r="C393">
        <v>89</v>
      </c>
      <c r="D393">
        <v>2300000</v>
      </c>
      <c r="E393" t="s">
        <v>1076</v>
      </c>
      <c r="F393" t="s">
        <v>1304</v>
      </c>
      <c r="G393">
        <v>7921</v>
      </c>
      <c r="H393">
        <v>97</v>
      </c>
      <c r="I393" t="s">
        <v>29</v>
      </c>
      <c r="J393">
        <v>439000</v>
      </c>
      <c r="K393">
        <v>7.7</v>
      </c>
      <c r="N393" t="s">
        <v>1560</v>
      </c>
      <c r="O393" cm="1">
        <f t="array" ref="O393">SUM(IF(Table3[director_name]=N393,Table3[duration]))</f>
        <v>229</v>
      </c>
      <c r="P393" cm="1">
        <f t="array" ref="P393">MEDIAN(IF(Table3[director_name]=N393,Table3[duration]))</f>
        <v>114.5</v>
      </c>
      <c r="Q393" cm="1">
        <f t="array" ref="Q393">STDEV(IF(Table3[director_name]=N393,Table3[duration]))</f>
        <v>10.606601717798213</v>
      </c>
      <c r="R393" cm="1">
        <f t="array" ref="R393">MEDIAN(IF(Table3[director_name]=N393,Table3[imdb_score]))</f>
        <v>7.05</v>
      </c>
    </row>
    <row r="394" spans="1:18" x14ac:dyDescent="0.3">
      <c r="A394" t="s">
        <v>1137</v>
      </c>
      <c r="B394">
        <v>46</v>
      </c>
      <c r="C394">
        <v>137</v>
      </c>
      <c r="D394">
        <v>10161099</v>
      </c>
      <c r="E394" t="s">
        <v>1305</v>
      </c>
      <c r="F394" t="s">
        <v>1307</v>
      </c>
      <c r="G394">
        <v>23441</v>
      </c>
      <c r="H394">
        <v>108</v>
      </c>
      <c r="I394" t="s">
        <v>29</v>
      </c>
      <c r="J394">
        <v>9000000</v>
      </c>
      <c r="K394">
        <v>7.7</v>
      </c>
      <c r="N394" t="s">
        <v>1564</v>
      </c>
      <c r="O394" cm="1">
        <f t="array" ref="O394">SUM(IF(Table3[director_name]=N394,Table3[duration]))</f>
        <v>209</v>
      </c>
      <c r="P394" cm="1">
        <f t="array" ref="P394">MEDIAN(IF(Table3[director_name]=N394,Table3[duration]))</f>
        <v>104.5</v>
      </c>
      <c r="Q394" cm="1">
        <f t="array" ref="Q394">STDEV(IF(Table3[director_name]=N394,Table3[duration]))</f>
        <v>7.7781745930520225</v>
      </c>
      <c r="R394" cm="1">
        <f t="array" ref="R394">MEDIAN(IF(Table3[director_name]=N394,Table3[imdb_score]))</f>
        <v>7.05</v>
      </c>
    </row>
    <row r="395" spans="1:18" x14ac:dyDescent="0.3">
      <c r="A395" t="s">
        <v>587</v>
      </c>
      <c r="B395">
        <v>152</v>
      </c>
      <c r="C395">
        <v>102</v>
      </c>
      <c r="D395">
        <v>7993039</v>
      </c>
      <c r="E395" t="s">
        <v>676</v>
      </c>
      <c r="F395" t="s">
        <v>1309</v>
      </c>
      <c r="G395">
        <v>120036</v>
      </c>
      <c r="H395">
        <v>408</v>
      </c>
      <c r="I395" t="s">
        <v>29</v>
      </c>
      <c r="J395">
        <v>6900000</v>
      </c>
      <c r="K395">
        <v>7.7</v>
      </c>
      <c r="N395" t="s">
        <v>1382</v>
      </c>
      <c r="O395" cm="1">
        <f t="array" ref="O395">SUM(IF(Table3[director_name]=N395,Table3[duration]))</f>
        <v>551</v>
      </c>
      <c r="P395" cm="1">
        <f t="array" ref="P395">MEDIAN(IF(Table3[director_name]=N395,Table3[duration]))</f>
        <v>275.5</v>
      </c>
      <c r="Q395" cm="1">
        <f t="array" ref="Q395">STDEV(IF(Table3[director_name]=N395,Table3[duration]))</f>
        <v>6.3639610306789276</v>
      </c>
      <c r="R395" cm="1">
        <f t="array" ref="R395">MEDIAN(IF(Table3[director_name]=N395,Table3[imdb_score]))</f>
        <v>7</v>
      </c>
    </row>
    <row r="396" spans="1:18" x14ac:dyDescent="0.3">
      <c r="A396" t="s">
        <v>474</v>
      </c>
      <c r="B396">
        <v>87</v>
      </c>
      <c r="C396">
        <v>92</v>
      </c>
      <c r="D396">
        <v>1677838</v>
      </c>
      <c r="E396" t="s">
        <v>1310</v>
      </c>
      <c r="F396" t="s">
        <v>1312</v>
      </c>
      <c r="G396">
        <v>11283</v>
      </c>
      <c r="H396">
        <v>155</v>
      </c>
      <c r="I396" t="s">
        <v>29</v>
      </c>
      <c r="J396">
        <v>1000000</v>
      </c>
      <c r="K396">
        <v>7.7</v>
      </c>
      <c r="N396" t="s">
        <v>1592</v>
      </c>
      <c r="O396" cm="1">
        <f t="array" ref="O396">SUM(IF(Table3[director_name]=N396,Table3[duration]))</f>
        <v>251</v>
      </c>
      <c r="P396" cm="1">
        <f t="array" ref="P396">MEDIAN(IF(Table3[director_name]=N396,Table3[duration]))</f>
        <v>251</v>
      </c>
      <c r="Q396" t="e" cm="1">
        <f t="array" ref="Q396">STDEV(IF(Table3[director_name]=N396,Table3[duration]))</f>
        <v>#DIV/0!</v>
      </c>
      <c r="R396" cm="1">
        <f t="array" ref="R396">MEDIAN(IF(Table3[director_name]=N396,Table3[imdb_score]))</f>
        <v>7</v>
      </c>
    </row>
    <row r="397" spans="1:18" x14ac:dyDescent="0.3">
      <c r="A397" t="s">
        <v>470</v>
      </c>
      <c r="B397">
        <v>143</v>
      </c>
      <c r="C397">
        <v>97</v>
      </c>
      <c r="D397">
        <v>469947</v>
      </c>
      <c r="E397" t="s">
        <v>588</v>
      </c>
      <c r="F397" t="s">
        <v>1314</v>
      </c>
      <c r="G397">
        <v>19846</v>
      </c>
      <c r="H397">
        <v>68</v>
      </c>
      <c r="I397" t="s">
        <v>29</v>
      </c>
      <c r="J397">
        <v>120000</v>
      </c>
      <c r="K397">
        <v>7.7</v>
      </c>
      <c r="N397" t="s">
        <v>764</v>
      </c>
      <c r="O397" cm="1">
        <f t="array" ref="O397">SUM(IF(Table3[director_name]=N397,Table3[duration]))</f>
        <v>321</v>
      </c>
      <c r="P397" cm="1">
        <f t="array" ref="P397">MEDIAN(IF(Table3[director_name]=N397,Table3[duration]))</f>
        <v>160.5</v>
      </c>
      <c r="Q397" cm="1">
        <f t="array" ref="Q397">STDEV(IF(Table3[director_name]=N397,Table3[duration]))</f>
        <v>45.961940777125591</v>
      </c>
      <c r="R397" cm="1">
        <f t="array" ref="R397">MEDIAN(IF(Table3[director_name]=N397,Table3[imdb_score]))</f>
        <v>7</v>
      </c>
    </row>
    <row r="398" spans="1:18" x14ac:dyDescent="0.3">
      <c r="A398" t="s">
        <v>1315</v>
      </c>
      <c r="B398">
        <v>105</v>
      </c>
      <c r="C398">
        <v>87</v>
      </c>
      <c r="D398">
        <v>515005</v>
      </c>
      <c r="E398" t="s">
        <v>1316</v>
      </c>
      <c r="F398" t="s">
        <v>1318</v>
      </c>
      <c r="G398">
        <v>31429</v>
      </c>
      <c r="H398">
        <v>219</v>
      </c>
      <c r="I398" t="s">
        <v>29</v>
      </c>
      <c r="J398">
        <v>560000</v>
      </c>
      <c r="K398">
        <v>7.7</v>
      </c>
      <c r="N398" t="s">
        <v>1597</v>
      </c>
      <c r="O398" cm="1">
        <f t="array" ref="O398">SUM(IF(Table3[director_name]=N398,Table3[duration]))</f>
        <v>150</v>
      </c>
      <c r="P398" cm="1">
        <f t="array" ref="P398">MEDIAN(IF(Table3[director_name]=N398,Table3[duration]))</f>
        <v>150</v>
      </c>
      <c r="Q398" t="e" cm="1">
        <f t="array" ref="Q398">STDEV(IF(Table3[director_name]=N398,Table3[duration]))</f>
        <v>#DIV/0!</v>
      </c>
      <c r="R398" cm="1">
        <f t="array" ref="R398">MEDIAN(IF(Table3[director_name]=N398,Table3[imdb_score]))</f>
        <v>7</v>
      </c>
    </row>
    <row r="399" spans="1:18" x14ac:dyDescent="0.3">
      <c r="A399" t="s">
        <v>463</v>
      </c>
      <c r="B399">
        <v>11</v>
      </c>
      <c r="C399">
        <v>106</v>
      </c>
      <c r="D399">
        <v>1111</v>
      </c>
      <c r="E399" t="s">
        <v>1319</v>
      </c>
      <c r="F399" t="s">
        <v>1321</v>
      </c>
      <c r="G399">
        <v>771</v>
      </c>
      <c r="H399">
        <v>10</v>
      </c>
      <c r="I399" t="s">
        <v>29</v>
      </c>
      <c r="J399">
        <v>200000</v>
      </c>
      <c r="K399">
        <v>7.7</v>
      </c>
      <c r="N399" t="s">
        <v>1243</v>
      </c>
      <c r="O399" cm="1">
        <f t="array" ref="O399">SUM(IF(Table3[director_name]=N399,Table3[duration]))</f>
        <v>390</v>
      </c>
      <c r="P399" cm="1">
        <f t="array" ref="P399">MEDIAN(IF(Table3[director_name]=N399,Table3[duration]))</f>
        <v>142</v>
      </c>
      <c r="Q399" cm="1">
        <f t="array" ref="Q399">STDEV(IF(Table3[director_name]=N399,Table3[duration]))</f>
        <v>30.805843601498726</v>
      </c>
      <c r="R399" cm="1">
        <f t="array" ref="R399">MEDIAN(IF(Table3[director_name]=N399,Table3[imdb_score]))</f>
        <v>7</v>
      </c>
    </row>
    <row r="400" spans="1:18" x14ac:dyDescent="0.3">
      <c r="A400" t="s">
        <v>434</v>
      </c>
      <c r="B400">
        <v>94</v>
      </c>
      <c r="C400">
        <v>130</v>
      </c>
      <c r="D400">
        <v>9473382</v>
      </c>
      <c r="E400" t="s">
        <v>1323</v>
      </c>
      <c r="F400" t="s">
        <v>1325</v>
      </c>
      <c r="G400">
        <v>26832</v>
      </c>
      <c r="H400">
        <v>247</v>
      </c>
      <c r="I400" t="s">
        <v>90</v>
      </c>
      <c r="J400">
        <v>10000000</v>
      </c>
      <c r="K400">
        <v>7.7</v>
      </c>
      <c r="N400" t="s">
        <v>190</v>
      </c>
      <c r="O400" cm="1">
        <f t="array" ref="O400">SUM(IF(Table3[director_name]=N400,Table3[duration]))</f>
        <v>2419</v>
      </c>
      <c r="P400" cm="1">
        <f t="array" ref="P400">MEDIAN(IF(Table3[director_name]=N400,Table3[duration]))</f>
        <v>138</v>
      </c>
      <c r="Q400" cm="1">
        <f t="array" ref="Q400">STDEV(IF(Table3[director_name]=N400,Table3[duration]))</f>
        <v>22.931323298826296</v>
      </c>
      <c r="R400" cm="1">
        <f t="array" ref="R400">MEDIAN(IF(Table3[director_name]=N400,Table3[imdb_score]))</f>
        <v>7</v>
      </c>
    </row>
    <row r="401" spans="1:18" x14ac:dyDescent="0.3">
      <c r="A401" t="s">
        <v>1326</v>
      </c>
      <c r="B401">
        <v>120</v>
      </c>
      <c r="C401">
        <v>112</v>
      </c>
      <c r="D401">
        <v>4306697</v>
      </c>
      <c r="E401" t="s">
        <v>92</v>
      </c>
      <c r="F401" t="s">
        <v>1328</v>
      </c>
      <c r="G401">
        <v>26720</v>
      </c>
      <c r="H401">
        <v>196</v>
      </c>
      <c r="I401" t="s">
        <v>29</v>
      </c>
      <c r="J401">
        <v>5000000</v>
      </c>
      <c r="K401">
        <v>7.7</v>
      </c>
      <c r="N401" t="s">
        <v>1580</v>
      </c>
      <c r="O401" cm="1">
        <f t="array" ref="O401">SUM(IF(Table3[director_name]=N401,Table3[duration]))</f>
        <v>510</v>
      </c>
      <c r="P401" cm="1">
        <f t="array" ref="P401">MEDIAN(IF(Table3[director_name]=N401,Table3[duration]))</f>
        <v>130</v>
      </c>
      <c r="Q401" cm="1">
        <f t="array" ref="Q401">STDEV(IF(Table3[director_name]=N401,Table3[duration]))</f>
        <v>5.6862407030773268</v>
      </c>
      <c r="R401" cm="1">
        <f t="array" ref="R401">MEDIAN(IF(Table3[director_name]=N401,Table3[imdb_score]))</f>
        <v>7</v>
      </c>
    </row>
    <row r="402" spans="1:18" x14ac:dyDescent="0.3">
      <c r="A402" t="s">
        <v>495</v>
      </c>
      <c r="B402">
        <v>84</v>
      </c>
      <c r="C402">
        <v>53</v>
      </c>
      <c r="D402">
        <v>274661</v>
      </c>
      <c r="E402" t="s">
        <v>1330</v>
      </c>
      <c r="F402" t="s">
        <v>1331</v>
      </c>
      <c r="G402">
        <v>10564</v>
      </c>
      <c r="H402">
        <v>40</v>
      </c>
      <c r="I402" t="s">
        <v>29</v>
      </c>
      <c r="J402">
        <v>1000000</v>
      </c>
      <c r="K402">
        <v>7.7</v>
      </c>
      <c r="N402" t="s">
        <v>1604</v>
      </c>
      <c r="O402" cm="1">
        <f t="array" ref="O402">SUM(IF(Table3[director_name]=N402,Table3[duration]))</f>
        <v>364</v>
      </c>
      <c r="P402" cm="1">
        <f t="array" ref="P402">MEDIAN(IF(Table3[director_name]=N402,Table3[duration]))</f>
        <v>129</v>
      </c>
      <c r="Q402" cm="1">
        <f t="array" ref="Q402">STDEV(IF(Table3[director_name]=N402,Table3[duration]))</f>
        <v>16.862186493255617</v>
      </c>
      <c r="R402" cm="1">
        <f t="array" ref="R402">MEDIAN(IF(Table3[director_name]=N402,Table3[imdb_score]))</f>
        <v>7</v>
      </c>
    </row>
    <row r="403" spans="1:18" x14ac:dyDescent="0.3">
      <c r="A403" t="s">
        <v>447</v>
      </c>
      <c r="B403">
        <v>153</v>
      </c>
      <c r="C403">
        <v>121</v>
      </c>
      <c r="D403">
        <v>4063859</v>
      </c>
      <c r="E403" t="s">
        <v>588</v>
      </c>
      <c r="F403" t="s">
        <v>1333</v>
      </c>
      <c r="G403">
        <v>114407</v>
      </c>
      <c r="H403">
        <v>225</v>
      </c>
      <c r="I403" t="s">
        <v>96</v>
      </c>
      <c r="J403">
        <v>4800000</v>
      </c>
      <c r="K403">
        <v>7.7</v>
      </c>
      <c r="N403" t="s">
        <v>1702</v>
      </c>
      <c r="O403" cm="1">
        <f t="array" ref="O403">SUM(IF(Table3[director_name]=N403,Table3[duration]))</f>
        <v>596</v>
      </c>
      <c r="P403" cm="1">
        <f t="array" ref="P403">MEDIAN(IF(Table3[director_name]=N403,Table3[duration]))</f>
        <v>128</v>
      </c>
      <c r="Q403" cm="1">
        <f t="array" ref="Q403">STDEV(IF(Table3[director_name]=N403,Table3[duration]))</f>
        <v>22.387496510329168</v>
      </c>
      <c r="R403" cm="1">
        <f t="array" ref="R403">MEDIAN(IF(Table3[director_name]=N403,Table3[imdb_score]))</f>
        <v>7</v>
      </c>
    </row>
    <row r="404" spans="1:18" x14ac:dyDescent="0.3">
      <c r="A404" t="s">
        <v>427</v>
      </c>
      <c r="B404">
        <v>73</v>
      </c>
      <c r="C404">
        <v>141</v>
      </c>
      <c r="D404">
        <v>6173485</v>
      </c>
      <c r="E404" t="s">
        <v>393</v>
      </c>
      <c r="F404" t="s">
        <v>1336</v>
      </c>
      <c r="G404">
        <v>10672</v>
      </c>
      <c r="H404">
        <v>84</v>
      </c>
      <c r="I404" t="s">
        <v>29</v>
      </c>
      <c r="J404">
        <v>7000000</v>
      </c>
      <c r="K404">
        <v>7.7</v>
      </c>
      <c r="N404" t="s">
        <v>3211</v>
      </c>
      <c r="O404" cm="1">
        <f t="array" ref="O404">SUM(IF(Table3[director_name]=N404,Table3[duration]))</f>
        <v>355</v>
      </c>
      <c r="P404" cm="1">
        <f t="array" ref="P404">MEDIAN(IF(Table3[director_name]=N404,Table3[duration]))</f>
        <v>128</v>
      </c>
      <c r="Q404" cm="1">
        <f t="array" ref="Q404">STDEV(IF(Table3[director_name]=N404,Table3[duration]))</f>
        <v>16.743157806499109</v>
      </c>
      <c r="R404" cm="1">
        <f t="array" ref="R404">MEDIAN(IF(Table3[director_name]=N404,Table3[imdb_score]))</f>
        <v>7</v>
      </c>
    </row>
    <row r="405" spans="1:18" x14ac:dyDescent="0.3">
      <c r="A405" t="s">
        <v>466</v>
      </c>
      <c r="B405">
        <v>172</v>
      </c>
      <c r="C405">
        <v>101</v>
      </c>
      <c r="D405">
        <v>327919</v>
      </c>
      <c r="E405" t="s">
        <v>26</v>
      </c>
      <c r="F405" t="s">
        <v>1339</v>
      </c>
      <c r="G405">
        <v>99177</v>
      </c>
      <c r="H405">
        <v>192</v>
      </c>
      <c r="I405" t="s">
        <v>29</v>
      </c>
      <c r="J405">
        <v>1500000</v>
      </c>
      <c r="K405">
        <v>7.7</v>
      </c>
      <c r="N405" t="s">
        <v>1607</v>
      </c>
      <c r="O405" cm="1">
        <f t="array" ref="O405">SUM(IF(Table3[director_name]=N405,Table3[duration]))</f>
        <v>247</v>
      </c>
      <c r="P405" cm="1">
        <f t="array" ref="P405">MEDIAN(IF(Table3[director_name]=N405,Table3[duration]))</f>
        <v>123.5</v>
      </c>
      <c r="Q405" cm="1">
        <f t="array" ref="Q405">STDEV(IF(Table3[director_name]=N405,Table3[duration]))</f>
        <v>12.020815280171307</v>
      </c>
      <c r="R405" cm="1">
        <f t="array" ref="R405">MEDIAN(IF(Table3[director_name]=N405,Table3[imdb_score]))</f>
        <v>7</v>
      </c>
    </row>
    <row r="406" spans="1:18" x14ac:dyDescent="0.3">
      <c r="A406" t="s">
        <v>499</v>
      </c>
      <c r="B406">
        <v>92</v>
      </c>
      <c r="C406">
        <v>107</v>
      </c>
      <c r="D406">
        <v>768045</v>
      </c>
      <c r="E406" t="s">
        <v>575</v>
      </c>
      <c r="F406" t="s">
        <v>1341</v>
      </c>
      <c r="G406">
        <v>19732</v>
      </c>
      <c r="H406">
        <v>120</v>
      </c>
      <c r="I406" t="s">
        <v>29</v>
      </c>
      <c r="J406">
        <v>2000000</v>
      </c>
      <c r="K406">
        <v>7.7</v>
      </c>
      <c r="N406" t="s">
        <v>1620</v>
      </c>
      <c r="O406" cm="1">
        <f t="array" ref="O406">SUM(IF(Table3[director_name]=N406,Table3[duration]))</f>
        <v>122</v>
      </c>
      <c r="P406" cm="1">
        <f t="array" ref="P406">MEDIAN(IF(Table3[director_name]=N406,Table3[duration]))</f>
        <v>122</v>
      </c>
      <c r="Q406" t="e" cm="1">
        <f t="array" ref="Q406">STDEV(IF(Table3[director_name]=N406,Table3[duration]))</f>
        <v>#DIV/0!</v>
      </c>
      <c r="R406" cm="1">
        <f t="array" ref="R406">MEDIAN(IF(Table3[director_name]=N406,Table3[imdb_score]))</f>
        <v>7</v>
      </c>
    </row>
    <row r="407" spans="1:18" x14ac:dyDescent="0.3">
      <c r="A407" t="s">
        <v>857</v>
      </c>
      <c r="B407">
        <v>202</v>
      </c>
      <c r="C407">
        <v>108</v>
      </c>
      <c r="D407">
        <v>13060843</v>
      </c>
      <c r="E407" t="s">
        <v>92</v>
      </c>
      <c r="F407" t="s">
        <v>1343</v>
      </c>
      <c r="G407">
        <v>149528</v>
      </c>
      <c r="H407">
        <v>454</v>
      </c>
      <c r="I407" t="s">
        <v>29</v>
      </c>
      <c r="J407">
        <v>15000000</v>
      </c>
      <c r="K407">
        <v>7.7</v>
      </c>
      <c r="N407" t="s">
        <v>1838</v>
      </c>
      <c r="O407" cm="1">
        <f t="array" ref="O407">SUM(IF(Table3[director_name]=N407,Table3[duration]))</f>
        <v>470</v>
      </c>
      <c r="P407" cm="1">
        <f t="array" ref="P407">MEDIAN(IF(Table3[director_name]=N407,Table3[duration]))</f>
        <v>121.5</v>
      </c>
      <c r="Q407" cm="1">
        <f t="array" ref="Q407">STDEV(IF(Table3[director_name]=N407,Table3[duration]))</f>
        <v>14.479871085982314</v>
      </c>
      <c r="R407" cm="1">
        <f t="array" ref="R407">MEDIAN(IF(Table3[director_name]=N407,Table3[imdb_score]))</f>
        <v>7</v>
      </c>
    </row>
    <row r="408" spans="1:18" x14ac:dyDescent="0.3">
      <c r="A408" t="s">
        <v>477</v>
      </c>
      <c r="B408">
        <v>90</v>
      </c>
      <c r="C408">
        <v>92</v>
      </c>
      <c r="D408">
        <v>7927</v>
      </c>
      <c r="E408" t="s">
        <v>1344</v>
      </c>
      <c r="F408" t="s">
        <v>1346</v>
      </c>
      <c r="G408">
        <v>19236</v>
      </c>
      <c r="H408">
        <v>175</v>
      </c>
      <c r="I408" t="s">
        <v>29</v>
      </c>
      <c r="J408">
        <v>2300000</v>
      </c>
      <c r="K408">
        <v>7.7</v>
      </c>
      <c r="N408" t="s">
        <v>1629</v>
      </c>
      <c r="O408" cm="1">
        <f t="array" ref="O408">SUM(IF(Table3[director_name]=N408,Table3[duration]))</f>
        <v>242</v>
      </c>
      <c r="P408" cm="1">
        <f t="array" ref="P408">MEDIAN(IF(Table3[director_name]=N408,Table3[duration]))</f>
        <v>121</v>
      </c>
      <c r="Q408" cm="1">
        <f t="array" ref="Q408">STDEV(IF(Table3[director_name]=N408,Table3[duration]))</f>
        <v>1.4142135623730951</v>
      </c>
      <c r="R408" cm="1">
        <f t="array" ref="R408">MEDIAN(IF(Table3[director_name]=N408,Table3[imdb_score]))</f>
        <v>7</v>
      </c>
    </row>
    <row r="409" spans="1:18" x14ac:dyDescent="0.3">
      <c r="A409" t="s">
        <v>457</v>
      </c>
      <c r="B409">
        <v>135</v>
      </c>
      <c r="C409">
        <v>112</v>
      </c>
      <c r="D409">
        <v>3432342</v>
      </c>
      <c r="E409" t="s">
        <v>1347</v>
      </c>
      <c r="F409" t="s">
        <v>1349</v>
      </c>
      <c r="G409">
        <v>24921</v>
      </c>
      <c r="H409">
        <v>166</v>
      </c>
      <c r="I409" t="s">
        <v>90</v>
      </c>
      <c r="J409">
        <v>6000000</v>
      </c>
      <c r="K409">
        <v>7.7</v>
      </c>
      <c r="N409" t="s">
        <v>404</v>
      </c>
      <c r="O409" cm="1">
        <f t="array" ref="O409">SUM(IF(Table3[director_name]=N409,Table3[duration]))</f>
        <v>612</v>
      </c>
      <c r="P409" cm="1">
        <f t="array" ref="P409">MEDIAN(IF(Table3[director_name]=N409,Table3[duration]))</f>
        <v>120</v>
      </c>
      <c r="Q409" cm="1">
        <f t="array" ref="Q409">STDEV(IF(Table3[director_name]=N409,Table3[duration]))</f>
        <v>8.7920418561333076</v>
      </c>
      <c r="R409" cm="1">
        <f t="array" ref="R409">MEDIAN(IF(Table3[director_name]=N409,Table3[imdb_score]))</f>
        <v>7</v>
      </c>
    </row>
    <row r="410" spans="1:18" x14ac:dyDescent="0.3">
      <c r="A410" t="s">
        <v>1350</v>
      </c>
      <c r="B410">
        <v>183</v>
      </c>
      <c r="C410">
        <v>122</v>
      </c>
      <c r="D410">
        <v>871577</v>
      </c>
      <c r="E410" t="s">
        <v>1222</v>
      </c>
      <c r="F410" t="s">
        <v>1352</v>
      </c>
      <c r="G410">
        <v>51353</v>
      </c>
      <c r="H410">
        <v>143</v>
      </c>
      <c r="I410" t="s">
        <v>29</v>
      </c>
      <c r="J410">
        <v>4500000</v>
      </c>
      <c r="K410">
        <v>7.7</v>
      </c>
      <c r="N410" t="s">
        <v>1631</v>
      </c>
      <c r="O410" cm="1">
        <f t="array" ref="O410">SUM(IF(Table3[director_name]=N410,Table3[duration]))</f>
        <v>120</v>
      </c>
      <c r="P410" cm="1">
        <f t="array" ref="P410">MEDIAN(IF(Table3[director_name]=N410,Table3[duration]))</f>
        <v>120</v>
      </c>
      <c r="Q410" t="e" cm="1">
        <f t="array" ref="Q410">STDEV(IF(Table3[director_name]=N410,Table3[duration]))</f>
        <v>#DIV/0!</v>
      </c>
      <c r="R410" cm="1">
        <f t="array" ref="R410">MEDIAN(IF(Table3[director_name]=N410,Table3[imdb_score]))</f>
        <v>7</v>
      </c>
    </row>
    <row r="411" spans="1:18" x14ac:dyDescent="0.3">
      <c r="A411" t="s">
        <v>292</v>
      </c>
      <c r="B411">
        <v>192</v>
      </c>
      <c r="C411">
        <v>124</v>
      </c>
      <c r="D411">
        <v>16248701</v>
      </c>
      <c r="E411" t="s">
        <v>92</v>
      </c>
      <c r="F411" t="s">
        <v>1353</v>
      </c>
      <c r="G411">
        <v>189683</v>
      </c>
      <c r="H411">
        <v>559</v>
      </c>
      <c r="I411" t="s">
        <v>29</v>
      </c>
      <c r="J411">
        <v>20000000</v>
      </c>
      <c r="K411">
        <v>7.7</v>
      </c>
      <c r="N411" t="s">
        <v>1634</v>
      </c>
      <c r="O411" cm="1">
        <f t="array" ref="O411">SUM(IF(Table3[director_name]=N411,Table3[duration]))</f>
        <v>120</v>
      </c>
      <c r="P411" cm="1">
        <f t="array" ref="P411">MEDIAN(IF(Table3[director_name]=N411,Table3[duration]))</f>
        <v>120</v>
      </c>
      <c r="Q411" t="e" cm="1">
        <f t="array" ref="Q411">STDEV(IF(Table3[director_name]=N411,Table3[duration]))</f>
        <v>#DIV/0!</v>
      </c>
      <c r="R411" cm="1">
        <f t="array" ref="R411">MEDIAN(IF(Table3[director_name]=N411,Table3[imdb_score]))</f>
        <v>7</v>
      </c>
    </row>
    <row r="412" spans="1:18" x14ac:dyDescent="0.3">
      <c r="A412" t="s">
        <v>455</v>
      </c>
      <c r="B412">
        <v>64</v>
      </c>
      <c r="C412">
        <v>113</v>
      </c>
      <c r="D412">
        <v>146402</v>
      </c>
      <c r="E412" t="s">
        <v>73</v>
      </c>
      <c r="F412" t="s">
        <v>1355</v>
      </c>
      <c r="G412">
        <v>9913</v>
      </c>
      <c r="H412">
        <v>38</v>
      </c>
      <c r="I412" t="s">
        <v>174</v>
      </c>
      <c r="J412">
        <v>4000000</v>
      </c>
      <c r="K412">
        <v>7.7</v>
      </c>
      <c r="N412" t="s">
        <v>1502</v>
      </c>
      <c r="O412" cm="1">
        <f t="array" ref="O412">SUM(IF(Table3[director_name]=N412,Table3[duration]))</f>
        <v>353</v>
      </c>
      <c r="P412" cm="1">
        <f t="array" ref="P412">MEDIAN(IF(Table3[director_name]=N412,Table3[duration]))</f>
        <v>119</v>
      </c>
      <c r="Q412" cm="1">
        <f t="array" ref="Q412">STDEV(IF(Table3[director_name]=N412,Table3[duration]))</f>
        <v>4.1633319989322652</v>
      </c>
      <c r="R412" cm="1">
        <f t="array" ref="R412">MEDIAN(IF(Table3[director_name]=N412,Table3[imdb_score]))</f>
        <v>7</v>
      </c>
    </row>
    <row r="413" spans="1:18" x14ac:dyDescent="0.3">
      <c r="A413" t="s">
        <v>1356</v>
      </c>
      <c r="B413">
        <v>204</v>
      </c>
      <c r="C413">
        <v>94</v>
      </c>
      <c r="D413">
        <v>1082044</v>
      </c>
      <c r="E413" t="s">
        <v>224</v>
      </c>
      <c r="F413" t="s">
        <v>1357</v>
      </c>
      <c r="G413">
        <v>281649</v>
      </c>
      <c r="H413">
        <v>458</v>
      </c>
      <c r="I413" t="s">
        <v>29</v>
      </c>
      <c r="J413">
        <v>5000000</v>
      </c>
      <c r="K413">
        <v>7.7</v>
      </c>
      <c r="N413" t="s">
        <v>1638</v>
      </c>
      <c r="O413" cm="1">
        <f t="array" ref="O413">SUM(IF(Table3[director_name]=N413,Table3[duration]))</f>
        <v>119</v>
      </c>
      <c r="P413" cm="1">
        <f t="array" ref="P413">MEDIAN(IF(Table3[director_name]=N413,Table3[duration]))</f>
        <v>119</v>
      </c>
      <c r="Q413" t="e" cm="1">
        <f t="array" ref="Q413">STDEV(IF(Table3[director_name]=N413,Table3[duration]))</f>
        <v>#DIV/0!</v>
      </c>
      <c r="R413" cm="1">
        <f t="array" ref="R413">MEDIAN(IF(Table3[director_name]=N413,Table3[imdb_score]))</f>
        <v>7</v>
      </c>
    </row>
    <row r="414" spans="1:18" x14ac:dyDescent="0.3">
      <c r="A414" t="s">
        <v>492</v>
      </c>
      <c r="B414">
        <v>118</v>
      </c>
      <c r="C414">
        <v>75</v>
      </c>
      <c r="D414">
        <v>686383</v>
      </c>
      <c r="E414" t="s">
        <v>160</v>
      </c>
      <c r="F414" t="s">
        <v>1359</v>
      </c>
      <c r="G414">
        <v>22811</v>
      </c>
      <c r="H414">
        <v>71</v>
      </c>
      <c r="I414" t="s">
        <v>29</v>
      </c>
      <c r="J414">
        <v>6500000</v>
      </c>
      <c r="K414">
        <v>7.7</v>
      </c>
      <c r="N414" t="s">
        <v>1646</v>
      </c>
      <c r="O414" cm="1">
        <f t="array" ref="O414">SUM(IF(Table3[director_name]=N414,Table3[duration]))</f>
        <v>236</v>
      </c>
      <c r="P414" cm="1">
        <f t="array" ref="P414">MEDIAN(IF(Table3[director_name]=N414,Table3[duration]))</f>
        <v>118</v>
      </c>
      <c r="Q414" cm="1">
        <f t="array" ref="Q414">STDEV(IF(Table3[director_name]=N414,Table3[duration]))</f>
        <v>11.313708498984761</v>
      </c>
      <c r="R414" cm="1">
        <f t="array" ref="R414">MEDIAN(IF(Table3[director_name]=N414,Table3[imdb_score]))</f>
        <v>7</v>
      </c>
    </row>
    <row r="415" spans="1:18" x14ac:dyDescent="0.3">
      <c r="A415" t="s">
        <v>423</v>
      </c>
      <c r="B415">
        <v>280</v>
      </c>
      <c r="C415">
        <v>172</v>
      </c>
      <c r="D415">
        <v>2835886</v>
      </c>
      <c r="E415" t="s">
        <v>92</v>
      </c>
      <c r="F415" t="s">
        <v>1362</v>
      </c>
      <c r="G415">
        <v>55516</v>
      </c>
      <c r="H415">
        <v>124</v>
      </c>
      <c r="I415" t="s">
        <v>69</v>
      </c>
      <c r="J415">
        <v>9200000</v>
      </c>
      <c r="K415">
        <v>7.7</v>
      </c>
      <c r="N415" t="s">
        <v>1643</v>
      </c>
      <c r="O415" cm="1">
        <f t="array" ref="O415">SUM(IF(Table3[director_name]=N415,Table3[duration]))</f>
        <v>118</v>
      </c>
      <c r="P415" cm="1">
        <f t="array" ref="P415">MEDIAN(IF(Table3[director_name]=N415,Table3[duration]))</f>
        <v>118</v>
      </c>
      <c r="Q415" t="e" cm="1">
        <f t="array" ref="Q415">STDEV(IF(Table3[director_name]=N415,Table3[duration]))</f>
        <v>#DIV/0!</v>
      </c>
      <c r="R415" cm="1">
        <f t="array" ref="R415">MEDIAN(IF(Table3[director_name]=N415,Table3[imdb_score]))</f>
        <v>7</v>
      </c>
    </row>
    <row r="416" spans="1:18" x14ac:dyDescent="0.3">
      <c r="A416" t="s">
        <v>929</v>
      </c>
      <c r="B416">
        <v>169</v>
      </c>
      <c r="C416">
        <v>125</v>
      </c>
      <c r="D416">
        <v>3753806</v>
      </c>
      <c r="E416" t="s">
        <v>26</v>
      </c>
      <c r="F416" t="s">
        <v>1364</v>
      </c>
      <c r="G416">
        <v>20307</v>
      </c>
      <c r="H416">
        <v>165</v>
      </c>
      <c r="I416" t="s">
        <v>29</v>
      </c>
      <c r="J416">
        <v>11000000</v>
      </c>
      <c r="K416">
        <v>7.7</v>
      </c>
      <c r="N416" t="s">
        <v>1640</v>
      </c>
      <c r="O416" cm="1">
        <f t="array" ref="O416">SUM(IF(Table3[director_name]=N416,Table3[duration]))</f>
        <v>118</v>
      </c>
      <c r="P416" cm="1">
        <f t="array" ref="P416">MEDIAN(IF(Table3[director_name]=N416,Table3[duration]))</f>
        <v>118</v>
      </c>
      <c r="Q416" t="e" cm="1">
        <f t="array" ref="Q416">STDEV(IF(Table3[director_name]=N416,Table3[duration]))</f>
        <v>#DIV/0!</v>
      </c>
      <c r="R416" cm="1">
        <f t="array" ref="R416">MEDIAN(IF(Table3[director_name]=N416,Table3[imdb_score]))</f>
        <v>7</v>
      </c>
    </row>
    <row r="417" spans="1:18" x14ac:dyDescent="0.3">
      <c r="A417" t="s">
        <v>1365</v>
      </c>
      <c r="B417">
        <v>356</v>
      </c>
      <c r="C417">
        <v>96</v>
      </c>
      <c r="D417">
        <v>17114882</v>
      </c>
      <c r="E417" t="s">
        <v>1366</v>
      </c>
      <c r="F417" t="s">
        <v>1368</v>
      </c>
      <c r="G417">
        <v>189249</v>
      </c>
      <c r="H417">
        <v>398</v>
      </c>
      <c r="I417" t="s">
        <v>29</v>
      </c>
      <c r="J417">
        <v>25000000</v>
      </c>
      <c r="K417">
        <v>7.7</v>
      </c>
      <c r="N417" t="s">
        <v>1106</v>
      </c>
      <c r="O417" cm="1">
        <f t="array" ref="O417">SUM(IF(Table3[director_name]=N417,Table3[duration]))</f>
        <v>811</v>
      </c>
      <c r="P417" cm="1">
        <f t="array" ref="P417">MEDIAN(IF(Table3[director_name]=N417,Table3[duration]))</f>
        <v>116</v>
      </c>
      <c r="Q417" cm="1">
        <f t="array" ref="Q417">STDEV(IF(Table3[director_name]=N417,Table3[duration]))</f>
        <v>5.0803074522634759</v>
      </c>
      <c r="R417" cm="1">
        <f t="array" ref="R417">MEDIAN(IF(Table3[director_name]=N417,Table3[imdb_score]))</f>
        <v>7</v>
      </c>
    </row>
    <row r="418" spans="1:18" x14ac:dyDescent="0.3">
      <c r="A418" t="s">
        <v>363</v>
      </c>
      <c r="B418">
        <v>156</v>
      </c>
      <c r="C418">
        <v>118</v>
      </c>
      <c r="D418">
        <v>10562387</v>
      </c>
      <c r="E418" t="s">
        <v>1061</v>
      </c>
      <c r="F418" t="s">
        <v>1369</v>
      </c>
      <c r="G418">
        <v>213226</v>
      </c>
      <c r="H418">
        <v>648</v>
      </c>
      <c r="I418" t="s">
        <v>29</v>
      </c>
      <c r="J418">
        <v>18500000</v>
      </c>
      <c r="K418">
        <v>7.7</v>
      </c>
      <c r="N418" t="s">
        <v>1568</v>
      </c>
      <c r="O418" cm="1">
        <f t="array" ref="O418">SUM(IF(Table3[director_name]=N418,Table3[duration]))</f>
        <v>351</v>
      </c>
      <c r="P418" cm="1">
        <f t="array" ref="P418">MEDIAN(IF(Table3[director_name]=N418,Table3[duration]))</f>
        <v>116</v>
      </c>
      <c r="Q418" cm="1">
        <f t="array" ref="Q418">STDEV(IF(Table3[director_name]=N418,Table3[duration]))</f>
        <v>5.5677643628300215</v>
      </c>
      <c r="R418" cm="1">
        <f t="array" ref="R418">MEDIAN(IF(Table3[director_name]=N418,Table3[imdb_score]))</f>
        <v>7</v>
      </c>
    </row>
    <row r="419" spans="1:18" x14ac:dyDescent="0.3">
      <c r="A419" t="s">
        <v>432</v>
      </c>
      <c r="B419">
        <v>149</v>
      </c>
      <c r="C419">
        <v>132</v>
      </c>
      <c r="D419">
        <v>119922</v>
      </c>
      <c r="E419" t="s">
        <v>575</v>
      </c>
      <c r="F419" t="s">
        <v>1371</v>
      </c>
      <c r="G419">
        <v>8429</v>
      </c>
      <c r="H419">
        <v>62</v>
      </c>
      <c r="I419" t="s">
        <v>139</v>
      </c>
      <c r="J419">
        <v>12000000</v>
      </c>
      <c r="K419">
        <v>7.7</v>
      </c>
      <c r="N419" t="s">
        <v>1650</v>
      </c>
      <c r="O419" cm="1">
        <f t="array" ref="O419">SUM(IF(Table3[director_name]=N419,Table3[duration]))</f>
        <v>113</v>
      </c>
      <c r="P419" cm="1">
        <f t="array" ref="P419">MEDIAN(IF(Table3[director_name]=N419,Table3[duration]))</f>
        <v>113</v>
      </c>
      <c r="Q419" t="e" cm="1">
        <f t="array" ref="Q419">STDEV(IF(Table3[director_name]=N419,Table3[duration]))</f>
        <v>#DIV/0!</v>
      </c>
      <c r="R419" cm="1">
        <f t="array" ref="R419">MEDIAN(IF(Table3[director_name]=N419,Table3[imdb_score]))</f>
        <v>7</v>
      </c>
    </row>
    <row r="420" spans="1:18" x14ac:dyDescent="0.3">
      <c r="A420" t="s">
        <v>528</v>
      </c>
      <c r="B420">
        <v>87</v>
      </c>
      <c r="C420">
        <v>90</v>
      </c>
      <c r="D420">
        <v>1752214</v>
      </c>
      <c r="E420" t="s">
        <v>699</v>
      </c>
      <c r="F420" t="s">
        <v>1373</v>
      </c>
      <c r="G420">
        <v>60460</v>
      </c>
      <c r="H420">
        <v>104</v>
      </c>
      <c r="I420" t="s">
        <v>29</v>
      </c>
      <c r="J420">
        <v>14000000</v>
      </c>
      <c r="K420">
        <v>7.7</v>
      </c>
      <c r="N420" t="s">
        <v>1652</v>
      </c>
      <c r="O420" cm="1">
        <f t="array" ref="O420">SUM(IF(Table3[director_name]=N420,Table3[duration]))</f>
        <v>112</v>
      </c>
      <c r="P420" cm="1">
        <f t="array" ref="P420">MEDIAN(IF(Table3[director_name]=N420,Table3[duration]))</f>
        <v>112</v>
      </c>
      <c r="Q420" t="e" cm="1">
        <f t="array" ref="Q420">STDEV(IF(Table3[director_name]=N420,Table3[duration]))</f>
        <v>#DIV/0!</v>
      </c>
      <c r="R420" cm="1">
        <f t="array" ref="R420">MEDIAN(IF(Table3[director_name]=N420,Table3[imdb_score]))</f>
        <v>7</v>
      </c>
    </row>
    <row r="421" spans="1:18" x14ac:dyDescent="0.3">
      <c r="A421" t="s">
        <v>1375</v>
      </c>
      <c r="B421">
        <v>222</v>
      </c>
      <c r="C421">
        <v>111</v>
      </c>
      <c r="D421">
        <v>14337579</v>
      </c>
      <c r="E421" t="s">
        <v>1376</v>
      </c>
      <c r="F421" t="s">
        <v>1378</v>
      </c>
      <c r="G421">
        <v>156929</v>
      </c>
      <c r="H421">
        <v>624</v>
      </c>
      <c r="I421" t="s">
        <v>29</v>
      </c>
      <c r="J421">
        <v>27000000</v>
      </c>
      <c r="K421">
        <v>7.7</v>
      </c>
      <c r="N421" t="s">
        <v>915</v>
      </c>
      <c r="O421" cm="1">
        <f t="array" ref="O421">SUM(IF(Table3[director_name]=N421,Table3[duration]))</f>
        <v>839</v>
      </c>
      <c r="P421" cm="1">
        <f t="array" ref="P421">MEDIAN(IF(Table3[director_name]=N421,Table3[duration]))</f>
        <v>111</v>
      </c>
      <c r="Q421" cm="1">
        <f t="array" ref="Q421">STDEV(IF(Table3[director_name]=N421,Table3[duration]))</f>
        <v>14.89327109165492</v>
      </c>
      <c r="R421" cm="1">
        <f t="array" ref="R421">MEDIAN(IF(Table3[director_name]=N421,Table3[imdb_score]))</f>
        <v>7</v>
      </c>
    </row>
    <row r="422" spans="1:18" x14ac:dyDescent="0.3">
      <c r="A422" t="s">
        <v>438</v>
      </c>
      <c r="B422">
        <v>25</v>
      </c>
      <c r="C422">
        <v>125</v>
      </c>
      <c r="D422">
        <v>4068087</v>
      </c>
      <c r="E422" t="s">
        <v>60</v>
      </c>
      <c r="F422" t="s">
        <v>1380</v>
      </c>
      <c r="G422">
        <v>2164</v>
      </c>
      <c r="H422">
        <v>74</v>
      </c>
      <c r="I422" t="s">
        <v>29</v>
      </c>
      <c r="J422">
        <v>17000000</v>
      </c>
      <c r="K422">
        <v>7.7</v>
      </c>
      <c r="N422" t="s">
        <v>1137</v>
      </c>
      <c r="O422" cm="1">
        <f t="array" ref="O422">SUM(IF(Table3[director_name]=N422,Table3[duration]))</f>
        <v>828</v>
      </c>
      <c r="P422" cm="1">
        <f t="array" ref="P422">MEDIAN(IF(Table3[director_name]=N422,Table3[duration]))</f>
        <v>111</v>
      </c>
      <c r="Q422" cm="1">
        <f t="array" ref="Q422">STDEV(IF(Table3[director_name]=N422,Table3[duration]))</f>
        <v>18.025114754274405</v>
      </c>
      <c r="R422" cm="1">
        <f t="array" ref="R422">MEDIAN(IF(Table3[director_name]=N422,Table3[imdb_score]))</f>
        <v>7</v>
      </c>
    </row>
    <row r="423" spans="1:18" x14ac:dyDescent="0.3">
      <c r="A423" t="s">
        <v>450</v>
      </c>
      <c r="B423">
        <v>185</v>
      </c>
      <c r="C423">
        <v>120</v>
      </c>
      <c r="D423">
        <v>23947</v>
      </c>
      <c r="E423" t="s">
        <v>448</v>
      </c>
      <c r="F423" t="s">
        <v>1381</v>
      </c>
      <c r="G423">
        <v>357579</v>
      </c>
      <c r="H423">
        <v>1100</v>
      </c>
      <c r="I423" t="s">
        <v>29</v>
      </c>
      <c r="J423">
        <v>13000000</v>
      </c>
      <c r="K423">
        <v>7.7</v>
      </c>
      <c r="N423" t="s">
        <v>334</v>
      </c>
      <c r="O423" cm="1">
        <f t="array" ref="O423">SUM(IF(Table3[director_name]=N423,Table3[duration]))</f>
        <v>590</v>
      </c>
      <c r="P423" cm="1">
        <f t="array" ref="P423">MEDIAN(IF(Table3[director_name]=N423,Table3[duration]))</f>
        <v>111</v>
      </c>
      <c r="Q423" cm="1">
        <f t="array" ref="Q423">STDEV(IF(Table3[director_name]=N423,Table3[duration]))</f>
        <v>12.942179105544785</v>
      </c>
      <c r="R423" cm="1">
        <f t="array" ref="R423">MEDIAN(IF(Table3[director_name]=N423,Table3[imdb_score]))</f>
        <v>7</v>
      </c>
    </row>
    <row r="424" spans="1:18" x14ac:dyDescent="0.3">
      <c r="A424" t="s">
        <v>1382</v>
      </c>
      <c r="B424">
        <v>22</v>
      </c>
      <c r="C424">
        <v>271</v>
      </c>
      <c r="D424">
        <v>10769960</v>
      </c>
      <c r="E424" t="s">
        <v>575</v>
      </c>
      <c r="F424" t="s">
        <v>1384</v>
      </c>
      <c r="G424">
        <v>21940</v>
      </c>
      <c r="H424">
        <v>256</v>
      </c>
      <c r="I424" t="s">
        <v>29</v>
      </c>
      <c r="J424">
        <v>25000000</v>
      </c>
      <c r="K424">
        <v>7.7</v>
      </c>
      <c r="N424" t="s">
        <v>753</v>
      </c>
      <c r="O424" cm="1">
        <f t="array" ref="O424">SUM(IF(Table3[director_name]=N424,Table3[duration]))</f>
        <v>1759</v>
      </c>
      <c r="P424" cm="1">
        <f t="array" ref="P424">MEDIAN(IF(Table3[director_name]=N424,Table3[duration]))</f>
        <v>110.5</v>
      </c>
      <c r="Q424" cm="1">
        <f t="array" ref="Q424">STDEV(IF(Table3[director_name]=N424,Table3[duration]))</f>
        <v>14.671826743797107</v>
      </c>
      <c r="R424" cm="1">
        <f t="array" ref="R424">MEDIAN(IF(Table3[director_name]=N424,Table3[imdb_score]))</f>
        <v>7</v>
      </c>
    </row>
    <row r="425" spans="1:18" x14ac:dyDescent="0.3">
      <c r="A425" t="s">
        <v>392</v>
      </c>
      <c r="B425">
        <v>302</v>
      </c>
      <c r="C425">
        <v>122</v>
      </c>
      <c r="D425">
        <v>18593156</v>
      </c>
      <c r="E425" t="s">
        <v>92</v>
      </c>
      <c r="F425" t="s">
        <v>1386</v>
      </c>
      <c r="G425">
        <v>88682</v>
      </c>
      <c r="H425">
        <v>241</v>
      </c>
      <c r="I425" t="s">
        <v>29</v>
      </c>
      <c r="J425">
        <v>35000000</v>
      </c>
      <c r="K425">
        <v>7.7</v>
      </c>
      <c r="N425" t="s">
        <v>1128</v>
      </c>
      <c r="O425" cm="1">
        <f t="array" ref="O425">SUM(IF(Table3[director_name]=N425,Table3[duration]))</f>
        <v>554</v>
      </c>
      <c r="P425" cm="1">
        <f t="array" ref="P425">MEDIAN(IF(Table3[director_name]=N425,Table3[duration]))</f>
        <v>110</v>
      </c>
      <c r="Q425" cm="1">
        <f t="array" ref="Q425">STDEV(IF(Table3[director_name]=N425,Table3[duration]))</f>
        <v>1.7888543819998317</v>
      </c>
      <c r="R425" cm="1">
        <f t="array" ref="R425">MEDIAN(IF(Table3[director_name]=N425,Table3[imdb_score]))</f>
        <v>7</v>
      </c>
    </row>
    <row r="426" spans="1:18" x14ac:dyDescent="0.3">
      <c r="A426" t="s">
        <v>118</v>
      </c>
      <c r="B426">
        <v>256</v>
      </c>
      <c r="C426">
        <v>101</v>
      </c>
      <c r="D426">
        <v>15081783</v>
      </c>
      <c r="E426" t="s">
        <v>160</v>
      </c>
      <c r="F426" t="s">
        <v>1388</v>
      </c>
      <c r="G426">
        <v>85589</v>
      </c>
      <c r="H426">
        <v>144</v>
      </c>
      <c r="I426" t="s">
        <v>124</v>
      </c>
      <c r="J426">
        <v>34000000</v>
      </c>
      <c r="K426">
        <v>7.7</v>
      </c>
      <c r="N426" t="s">
        <v>1664</v>
      </c>
      <c r="O426" cm="1">
        <f t="array" ref="O426">SUM(IF(Table3[director_name]=N426,Table3[duration]))</f>
        <v>109</v>
      </c>
      <c r="P426" cm="1">
        <f t="array" ref="P426">MEDIAN(IF(Table3[director_name]=N426,Table3[duration]))</f>
        <v>109</v>
      </c>
      <c r="Q426" t="e" cm="1">
        <f t="array" ref="Q426">STDEV(IF(Table3[director_name]=N426,Table3[duration]))</f>
        <v>#DIV/0!</v>
      </c>
      <c r="R426" cm="1">
        <f t="array" ref="R426">MEDIAN(IF(Table3[director_name]=N426,Table3[imdb_score]))</f>
        <v>7</v>
      </c>
    </row>
    <row r="427" spans="1:18" x14ac:dyDescent="0.3">
      <c r="A427" t="s">
        <v>1183</v>
      </c>
      <c r="B427">
        <v>451</v>
      </c>
      <c r="C427">
        <v>215</v>
      </c>
      <c r="D427">
        <v>107503316</v>
      </c>
      <c r="E427" t="s">
        <v>1390</v>
      </c>
      <c r="F427" t="s">
        <v>1392</v>
      </c>
      <c r="G427">
        <v>392474</v>
      </c>
      <c r="H427">
        <v>1229</v>
      </c>
      <c r="I427" t="s">
        <v>29</v>
      </c>
      <c r="J427">
        <v>130000000</v>
      </c>
      <c r="K427">
        <v>7.7</v>
      </c>
      <c r="N427" t="s">
        <v>1667</v>
      </c>
      <c r="O427" cm="1">
        <f t="array" ref="O427">SUM(IF(Table3[director_name]=N427,Table3[duration]))</f>
        <v>109</v>
      </c>
      <c r="P427" cm="1">
        <f t="array" ref="P427">MEDIAN(IF(Table3[director_name]=N427,Table3[duration]))</f>
        <v>109</v>
      </c>
      <c r="Q427" t="e" cm="1">
        <f t="array" ref="Q427">STDEV(IF(Table3[director_name]=N427,Table3[duration]))</f>
        <v>#DIV/0!</v>
      </c>
      <c r="R427" cm="1">
        <f t="array" ref="R427">MEDIAN(IF(Table3[director_name]=N427,Table3[imdb_score]))</f>
        <v>7</v>
      </c>
    </row>
    <row r="428" spans="1:18" x14ac:dyDescent="0.3">
      <c r="A428" t="s">
        <v>784</v>
      </c>
      <c r="B428">
        <v>190</v>
      </c>
      <c r="C428">
        <v>154</v>
      </c>
      <c r="D428">
        <v>111110575</v>
      </c>
      <c r="E428" t="s">
        <v>1393</v>
      </c>
      <c r="F428" t="s">
        <v>1394</v>
      </c>
      <c r="G428">
        <v>317166</v>
      </c>
      <c r="H428">
        <v>928</v>
      </c>
      <c r="I428" t="s">
        <v>29</v>
      </c>
      <c r="J428">
        <v>140000000</v>
      </c>
      <c r="K428">
        <v>7.7</v>
      </c>
      <c r="N428" t="s">
        <v>1615</v>
      </c>
      <c r="O428" cm="1">
        <f t="array" ref="O428">SUM(IF(Table3[director_name]=N428,Table3[duration]))</f>
        <v>216</v>
      </c>
      <c r="P428" cm="1">
        <f t="array" ref="P428">MEDIAN(IF(Table3[director_name]=N428,Table3[duration]))</f>
        <v>108</v>
      </c>
      <c r="Q428" cm="1">
        <f t="array" ref="Q428">STDEV(IF(Table3[director_name]=N428,Table3[duration]))</f>
        <v>25.45584412271571</v>
      </c>
      <c r="R428" cm="1">
        <f t="array" ref="R428">MEDIAN(IF(Table3[director_name]=N428,Table3[imdb_score]))</f>
        <v>7</v>
      </c>
    </row>
    <row r="429" spans="1:18" x14ac:dyDescent="0.3">
      <c r="A429" t="s">
        <v>1395</v>
      </c>
      <c r="B429">
        <v>173</v>
      </c>
      <c r="C429">
        <v>126</v>
      </c>
      <c r="D429">
        <v>63540020</v>
      </c>
      <c r="E429" t="s">
        <v>248</v>
      </c>
      <c r="F429" t="s">
        <v>1396</v>
      </c>
      <c r="G429">
        <v>343274</v>
      </c>
      <c r="H429">
        <v>742</v>
      </c>
      <c r="I429" t="s">
        <v>29</v>
      </c>
      <c r="J429">
        <v>93000000</v>
      </c>
      <c r="K429">
        <v>7.7</v>
      </c>
      <c r="N429" t="s">
        <v>1677</v>
      </c>
      <c r="O429" cm="1">
        <f t="array" ref="O429">SUM(IF(Table3[director_name]=N429,Table3[duration]))</f>
        <v>108</v>
      </c>
      <c r="P429" cm="1">
        <f t="array" ref="P429">MEDIAN(IF(Table3[director_name]=N429,Table3[duration]))</f>
        <v>108</v>
      </c>
      <c r="Q429" t="e" cm="1">
        <f t="array" ref="Q429">STDEV(IF(Table3[director_name]=N429,Table3[duration]))</f>
        <v>#DIV/0!</v>
      </c>
      <c r="R429" cm="1">
        <f t="array" ref="R429">MEDIAN(IF(Table3[director_name]=N429,Table3[imdb_score]))</f>
        <v>7</v>
      </c>
    </row>
    <row r="430" spans="1:18" x14ac:dyDescent="0.3">
      <c r="A430" t="s">
        <v>541</v>
      </c>
      <c r="B430">
        <v>228</v>
      </c>
      <c r="C430">
        <v>127</v>
      </c>
      <c r="D430">
        <v>38345403</v>
      </c>
      <c r="E430" t="s">
        <v>567</v>
      </c>
      <c r="F430" t="s">
        <v>1397</v>
      </c>
      <c r="G430">
        <v>212085</v>
      </c>
      <c r="H430">
        <v>492</v>
      </c>
      <c r="I430" t="s">
        <v>29</v>
      </c>
      <c r="J430">
        <v>70000000</v>
      </c>
      <c r="K430">
        <v>7.7</v>
      </c>
      <c r="N430" t="s">
        <v>1673</v>
      </c>
      <c r="O430" cm="1">
        <f t="array" ref="O430">SUM(IF(Table3[director_name]=N430,Table3[duration]))</f>
        <v>108</v>
      </c>
      <c r="P430" cm="1">
        <f t="array" ref="P430">MEDIAN(IF(Table3[director_name]=N430,Table3[duration]))</f>
        <v>108</v>
      </c>
      <c r="Q430" t="e" cm="1">
        <f t="array" ref="Q430">STDEV(IF(Table3[director_name]=N430,Table3[duration]))</f>
        <v>#DIV/0!</v>
      </c>
      <c r="R430" cm="1">
        <f t="array" ref="R430">MEDIAN(IF(Table3[director_name]=N430,Table3[imdb_score]))</f>
        <v>7</v>
      </c>
    </row>
    <row r="431" spans="1:18" x14ac:dyDescent="0.3">
      <c r="A431" t="s">
        <v>91</v>
      </c>
      <c r="B431">
        <v>377</v>
      </c>
      <c r="C431">
        <v>162</v>
      </c>
      <c r="D431">
        <v>33048353</v>
      </c>
      <c r="E431" t="s">
        <v>1398</v>
      </c>
      <c r="F431" t="s">
        <v>1399</v>
      </c>
      <c r="G431">
        <v>301279</v>
      </c>
      <c r="H431">
        <v>589</v>
      </c>
      <c r="I431" t="s">
        <v>29</v>
      </c>
      <c r="J431">
        <v>65000000</v>
      </c>
      <c r="K431">
        <v>7.7</v>
      </c>
      <c r="N431" t="s">
        <v>1680</v>
      </c>
      <c r="O431" cm="1">
        <f t="array" ref="O431">SUM(IF(Table3[director_name]=N431,Table3[duration]))</f>
        <v>107</v>
      </c>
      <c r="P431" cm="1">
        <f t="array" ref="P431">MEDIAN(IF(Table3[director_name]=N431,Table3[duration]))</f>
        <v>107</v>
      </c>
      <c r="Q431" t="e" cm="1">
        <f t="array" ref="Q431">STDEV(IF(Table3[director_name]=N431,Table3[duration]))</f>
        <v>#DIV/0!</v>
      </c>
      <c r="R431" cm="1">
        <f t="array" ref="R431">MEDIAN(IF(Table3[director_name]=N431,Table3[imdb_score]))</f>
        <v>7</v>
      </c>
    </row>
    <row r="432" spans="1:18" x14ac:dyDescent="0.3">
      <c r="A432" t="s">
        <v>288</v>
      </c>
      <c r="B432">
        <v>186</v>
      </c>
      <c r="C432">
        <v>133</v>
      </c>
      <c r="D432">
        <v>6167817</v>
      </c>
      <c r="E432" t="s">
        <v>1039</v>
      </c>
      <c r="F432" t="s">
        <v>1401</v>
      </c>
      <c r="G432">
        <v>62607</v>
      </c>
      <c r="H432">
        <v>239</v>
      </c>
      <c r="I432" t="s">
        <v>90</v>
      </c>
      <c r="J432">
        <v>47000000</v>
      </c>
      <c r="K432">
        <v>7.7</v>
      </c>
      <c r="N432" t="s">
        <v>1679</v>
      </c>
      <c r="O432" cm="1">
        <f t="array" ref="O432">SUM(IF(Table3[director_name]=N432,Table3[duration]))</f>
        <v>107</v>
      </c>
      <c r="P432" cm="1">
        <f t="array" ref="P432">MEDIAN(IF(Table3[director_name]=N432,Table3[duration]))</f>
        <v>107</v>
      </c>
      <c r="Q432" t="e" cm="1">
        <f t="array" ref="Q432">STDEV(IF(Table3[director_name]=N432,Table3[duration]))</f>
        <v>#DIV/0!</v>
      </c>
      <c r="R432" cm="1">
        <f t="array" ref="R432">MEDIAN(IF(Table3[director_name]=N432,Table3[imdb_score]))</f>
        <v>7</v>
      </c>
    </row>
    <row r="433" spans="1:18" x14ac:dyDescent="0.3">
      <c r="A433" t="s">
        <v>268</v>
      </c>
      <c r="B433">
        <v>202</v>
      </c>
      <c r="C433">
        <v>112</v>
      </c>
      <c r="D433">
        <v>211667</v>
      </c>
      <c r="E433" t="s">
        <v>26</v>
      </c>
      <c r="F433" t="s">
        <v>1402</v>
      </c>
      <c r="G433">
        <v>53508</v>
      </c>
      <c r="H433">
        <v>131</v>
      </c>
      <c r="I433" t="s">
        <v>133</v>
      </c>
      <c r="J433">
        <v>4200000000</v>
      </c>
      <c r="K433">
        <v>7.7</v>
      </c>
      <c r="N433" t="s">
        <v>802</v>
      </c>
      <c r="O433" cm="1">
        <f t="array" ref="O433">SUM(IF(Table3[director_name]=N433,Table3[duration]))</f>
        <v>755</v>
      </c>
      <c r="P433" cm="1">
        <f t="array" ref="P433">MEDIAN(IF(Table3[director_name]=N433,Table3[duration]))</f>
        <v>106</v>
      </c>
      <c r="Q433" cm="1">
        <f t="array" ref="Q433">STDEV(IF(Table3[director_name]=N433,Table3[duration]))</f>
        <v>12.428845098245887</v>
      </c>
      <c r="R433" cm="1">
        <f t="array" ref="R433">MEDIAN(IF(Table3[director_name]=N433,Table3[imdb_score]))</f>
        <v>7</v>
      </c>
    </row>
    <row r="434" spans="1:18" x14ac:dyDescent="0.3">
      <c r="A434" t="s">
        <v>1403</v>
      </c>
      <c r="B434">
        <v>502</v>
      </c>
      <c r="C434">
        <v>146</v>
      </c>
      <c r="D434">
        <v>424645577</v>
      </c>
      <c r="E434" t="s">
        <v>471</v>
      </c>
      <c r="F434" t="s">
        <v>1404</v>
      </c>
      <c r="G434">
        <v>498397</v>
      </c>
      <c r="H434">
        <v>706</v>
      </c>
      <c r="I434" t="s">
        <v>29</v>
      </c>
      <c r="J434">
        <v>130000000</v>
      </c>
      <c r="K434">
        <v>7.6</v>
      </c>
      <c r="N434" t="s">
        <v>522</v>
      </c>
      <c r="O434" cm="1">
        <f t="array" ref="O434">SUM(IF(Table3[director_name]=N434,Table3[duration]))</f>
        <v>748</v>
      </c>
      <c r="P434" cm="1">
        <f t="array" ref="P434">MEDIAN(IF(Table3[director_name]=N434,Table3[duration]))</f>
        <v>106</v>
      </c>
      <c r="Q434" cm="1">
        <f t="array" ref="Q434">STDEV(IF(Table3[director_name]=N434,Table3[duration]))</f>
        <v>7.9041881604748294</v>
      </c>
      <c r="R434" cm="1">
        <f t="array" ref="R434">MEDIAN(IF(Table3[director_name]=N434,Table3[imdb_score]))</f>
        <v>7</v>
      </c>
    </row>
    <row r="435" spans="1:18" x14ac:dyDescent="0.3">
      <c r="A435" t="s">
        <v>97</v>
      </c>
      <c r="B435">
        <v>359</v>
      </c>
      <c r="C435">
        <v>140</v>
      </c>
      <c r="D435">
        <v>380262555</v>
      </c>
      <c r="E435" t="s">
        <v>78</v>
      </c>
      <c r="F435" t="s">
        <v>1405</v>
      </c>
      <c r="G435">
        <v>520104</v>
      </c>
      <c r="H435">
        <v>3286</v>
      </c>
      <c r="I435" t="s">
        <v>29</v>
      </c>
      <c r="J435">
        <v>113000000</v>
      </c>
      <c r="K435">
        <v>7.6</v>
      </c>
      <c r="N435" t="s">
        <v>1816</v>
      </c>
      <c r="O435" cm="1">
        <f t="array" ref="O435">SUM(IF(Table3[director_name]=N435,Table3[duration]))</f>
        <v>336</v>
      </c>
      <c r="P435" cm="1">
        <f t="array" ref="P435">MEDIAN(IF(Table3[director_name]=N435,Table3[duration]))</f>
        <v>106</v>
      </c>
      <c r="Q435" cm="1">
        <f t="array" ref="Q435">STDEV(IF(Table3[director_name]=N435,Table3[duration]))</f>
        <v>10.392304845413264</v>
      </c>
      <c r="R435" cm="1">
        <f t="array" ref="R435">MEDIAN(IF(Table3[director_name]=N435,Table3[imdb_score]))</f>
        <v>7</v>
      </c>
    </row>
    <row r="436" spans="1:18" x14ac:dyDescent="0.3">
      <c r="A436" t="s">
        <v>628</v>
      </c>
      <c r="B436">
        <v>406</v>
      </c>
      <c r="C436">
        <v>102</v>
      </c>
      <c r="D436">
        <v>400736600</v>
      </c>
      <c r="E436" t="s">
        <v>1407</v>
      </c>
      <c r="F436" t="s">
        <v>1409</v>
      </c>
      <c r="G436">
        <v>421658</v>
      </c>
      <c r="H436">
        <v>904</v>
      </c>
      <c r="I436" t="s">
        <v>29</v>
      </c>
      <c r="J436">
        <v>150000000</v>
      </c>
      <c r="K436">
        <v>7.6</v>
      </c>
      <c r="N436" t="s">
        <v>1685</v>
      </c>
      <c r="O436" cm="1">
        <f t="array" ref="O436">SUM(IF(Table3[director_name]=N436,Table3[duration]))</f>
        <v>106</v>
      </c>
      <c r="P436" cm="1">
        <f t="array" ref="P436">MEDIAN(IF(Table3[director_name]=N436,Table3[duration]))</f>
        <v>106</v>
      </c>
      <c r="Q436" t="e" cm="1">
        <f t="array" ref="Q436">STDEV(IF(Table3[director_name]=N436,Table3[duration]))</f>
        <v>#DIV/0!</v>
      </c>
      <c r="R436" cm="1">
        <f t="array" ref="R436">MEDIAN(IF(Table3[director_name]=N436,Table3[imdb_score]))</f>
        <v>7</v>
      </c>
    </row>
    <row r="437" spans="1:18" x14ac:dyDescent="0.3">
      <c r="A437" t="s">
        <v>753</v>
      </c>
      <c r="B437">
        <v>186</v>
      </c>
      <c r="C437">
        <v>126</v>
      </c>
      <c r="D437">
        <v>251188924</v>
      </c>
      <c r="E437" t="s">
        <v>171</v>
      </c>
      <c r="F437" t="s">
        <v>1412</v>
      </c>
      <c r="G437">
        <v>269033</v>
      </c>
      <c r="H437">
        <v>817</v>
      </c>
      <c r="I437" t="s">
        <v>29</v>
      </c>
      <c r="J437">
        <v>35000000</v>
      </c>
      <c r="K437">
        <v>7.6</v>
      </c>
      <c r="N437" t="s">
        <v>1682</v>
      </c>
      <c r="O437" cm="1">
        <f t="array" ref="O437">SUM(IF(Table3[director_name]=N437,Table3[duration]))</f>
        <v>106</v>
      </c>
      <c r="P437" cm="1">
        <f t="array" ref="P437">MEDIAN(IF(Table3[director_name]=N437,Table3[duration]))</f>
        <v>106</v>
      </c>
      <c r="Q437" t="e" cm="1">
        <f t="array" ref="Q437">STDEV(IF(Table3[director_name]=N437,Table3[duration]))</f>
        <v>#DIV/0!</v>
      </c>
      <c r="R437" cm="1">
        <f t="array" ref="R437">MEDIAN(IF(Table3[director_name]=N437,Table3[imdb_score]))</f>
        <v>7</v>
      </c>
    </row>
    <row r="438" spans="1:18" x14ac:dyDescent="0.3">
      <c r="A438" t="s">
        <v>59</v>
      </c>
      <c r="B438">
        <v>148</v>
      </c>
      <c r="C438">
        <v>118</v>
      </c>
      <c r="D438">
        <v>179870271</v>
      </c>
      <c r="E438" t="s">
        <v>171</v>
      </c>
      <c r="F438" t="s">
        <v>1414</v>
      </c>
      <c r="G438">
        <v>329969</v>
      </c>
      <c r="H438">
        <v>524</v>
      </c>
      <c r="I438" t="s">
        <v>29</v>
      </c>
      <c r="J438">
        <v>28000000</v>
      </c>
      <c r="K438">
        <v>7.6</v>
      </c>
      <c r="N438" t="s">
        <v>1689</v>
      </c>
      <c r="O438" cm="1">
        <f t="array" ref="O438">SUM(IF(Table3[director_name]=N438,Table3[duration]))</f>
        <v>210</v>
      </c>
      <c r="P438" cm="1">
        <f t="array" ref="P438">MEDIAN(IF(Table3[director_name]=N438,Table3[duration]))</f>
        <v>105</v>
      </c>
      <c r="Q438" cm="1">
        <f t="array" ref="Q438">STDEV(IF(Table3[director_name]=N438,Table3[duration]))</f>
        <v>26.870057685088806</v>
      </c>
      <c r="R438" cm="1">
        <f t="array" ref="R438">MEDIAN(IF(Table3[director_name]=N438,Table3[imdb_score]))</f>
        <v>7</v>
      </c>
    </row>
    <row r="439" spans="1:18" x14ac:dyDescent="0.3">
      <c r="A439" t="s">
        <v>1059</v>
      </c>
      <c r="B439">
        <v>295</v>
      </c>
      <c r="C439">
        <v>157</v>
      </c>
      <c r="D439">
        <v>289994397</v>
      </c>
      <c r="E439" t="s">
        <v>946</v>
      </c>
      <c r="F439" t="s">
        <v>1417</v>
      </c>
      <c r="G439">
        <v>385670</v>
      </c>
      <c r="H439">
        <v>1896</v>
      </c>
      <c r="I439" t="s">
        <v>29</v>
      </c>
      <c r="J439">
        <v>150000000</v>
      </c>
      <c r="K439">
        <v>7.6</v>
      </c>
      <c r="N439" t="s">
        <v>1693</v>
      </c>
      <c r="O439" cm="1">
        <f t="array" ref="O439">SUM(IF(Table3[director_name]=N439,Table3[duration]))</f>
        <v>103</v>
      </c>
      <c r="P439" cm="1">
        <f t="array" ref="P439">MEDIAN(IF(Table3[director_name]=N439,Table3[duration]))</f>
        <v>103</v>
      </c>
      <c r="Q439" t="e" cm="1">
        <f t="array" ref="Q439">STDEV(IF(Table3[director_name]=N439,Table3[duration]))</f>
        <v>#DIV/0!</v>
      </c>
      <c r="R439" cm="1">
        <f t="array" ref="R439">MEDIAN(IF(Table3[director_name]=N439,Table3[imdb_score]))</f>
        <v>7</v>
      </c>
    </row>
    <row r="440" spans="1:18" x14ac:dyDescent="0.3">
      <c r="A440" t="s">
        <v>851</v>
      </c>
      <c r="B440">
        <v>94</v>
      </c>
      <c r="C440">
        <v>109</v>
      </c>
      <c r="D440">
        <v>141600000</v>
      </c>
      <c r="E440" t="s">
        <v>676</v>
      </c>
      <c r="F440" t="s">
        <v>1419</v>
      </c>
      <c r="G440">
        <v>90177</v>
      </c>
      <c r="H440">
        <v>257</v>
      </c>
      <c r="I440" t="s">
        <v>29</v>
      </c>
      <c r="J440">
        <v>3000000</v>
      </c>
      <c r="K440">
        <v>7.6</v>
      </c>
      <c r="N440" t="s">
        <v>451</v>
      </c>
      <c r="O440" cm="1">
        <f t="array" ref="O440">SUM(IF(Table3[director_name]=N440,Table3[duration]))</f>
        <v>1189</v>
      </c>
      <c r="P440" cm="1">
        <f t="array" ref="P440">MEDIAN(IF(Table3[director_name]=N440,Table3[duration]))</f>
        <v>100</v>
      </c>
      <c r="Q440" cm="1">
        <f t="array" ref="Q440">STDEV(IF(Table3[director_name]=N440,Table3[duration]))</f>
        <v>6.2005620468607274</v>
      </c>
      <c r="R440" cm="1">
        <f t="array" ref="R440">MEDIAN(IF(Table3[director_name]=N440,Table3[imdb_score]))</f>
        <v>7</v>
      </c>
    </row>
    <row r="441" spans="1:18" x14ac:dyDescent="0.3">
      <c r="A441" t="s">
        <v>337</v>
      </c>
      <c r="B441">
        <v>415</v>
      </c>
      <c r="C441">
        <v>128</v>
      </c>
      <c r="D441">
        <v>209019489</v>
      </c>
      <c r="E441" t="s">
        <v>1421</v>
      </c>
      <c r="F441" t="s">
        <v>1422</v>
      </c>
      <c r="G441">
        <v>477300</v>
      </c>
      <c r="H441">
        <v>621</v>
      </c>
      <c r="I441" t="s">
        <v>29</v>
      </c>
      <c r="J441">
        <v>90000000</v>
      </c>
      <c r="K441">
        <v>7.6</v>
      </c>
      <c r="N441" t="s">
        <v>1042</v>
      </c>
      <c r="O441" cm="1">
        <f t="array" ref="O441">SUM(IF(Table3[director_name]=N441,Table3[duration]))</f>
        <v>308</v>
      </c>
      <c r="P441" cm="1">
        <f t="array" ref="P441">MEDIAN(IF(Table3[director_name]=N441,Table3[duration]))</f>
        <v>100</v>
      </c>
      <c r="Q441" cm="1">
        <f t="array" ref="Q441">STDEV(IF(Table3[director_name]=N441,Table3[duration]))</f>
        <v>14.189197769195196</v>
      </c>
      <c r="R441" cm="1">
        <f t="array" ref="R441">MEDIAN(IF(Table3[director_name]=N441,Table3[imdb_score]))</f>
        <v>7</v>
      </c>
    </row>
    <row r="442" spans="1:18" x14ac:dyDescent="0.3">
      <c r="A442" t="s">
        <v>1424</v>
      </c>
      <c r="B442">
        <v>193</v>
      </c>
      <c r="C442">
        <v>103</v>
      </c>
      <c r="D442">
        <v>176387405</v>
      </c>
      <c r="E442" t="s">
        <v>316</v>
      </c>
      <c r="F442" t="s">
        <v>1426</v>
      </c>
      <c r="G442">
        <v>328159</v>
      </c>
      <c r="H442">
        <v>467</v>
      </c>
      <c r="I442" t="s">
        <v>29</v>
      </c>
      <c r="J442">
        <v>59000000</v>
      </c>
      <c r="K442">
        <v>7.6</v>
      </c>
      <c r="N442" t="s">
        <v>1698</v>
      </c>
      <c r="O442" cm="1">
        <f t="array" ref="O442">SUM(IF(Table3[director_name]=N442,Table3[duration]))</f>
        <v>100</v>
      </c>
      <c r="P442" cm="1">
        <f t="array" ref="P442">MEDIAN(IF(Table3[director_name]=N442,Table3[duration]))</f>
        <v>100</v>
      </c>
      <c r="Q442" t="e" cm="1">
        <f t="array" ref="Q442">STDEV(IF(Table3[director_name]=N442,Table3[duration]))</f>
        <v>#DIV/0!</v>
      </c>
      <c r="R442" cm="1">
        <f t="array" ref="R442">MEDIAN(IF(Table3[director_name]=N442,Table3[imdb_score]))</f>
        <v>7</v>
      </c>
    </row>
    <row r="443" spans="1:18" x14ac:dyDescent="0.3">
      <c r="A443" t="s">
        <v>392</v>
      </c>
      <c r="B443">
        <v>159</v>
      </c>
      <c r="C443">
        <v>140</v>
      </c>
      <c r="D443">
        <v>172071312</v>
      </c>
      <c r="E443" t="s">
        <v>901</v>
      </c>
      <c r="F443" t="s">
        <v>1428</v>
      </c>
      <c r="G443">
        <v>208817</v>
      </c>
      <c r="H443">
        <v>296</v>
      </c>
      <c r="I443" t="s">
        <v>29</v>
      </c>
      <c r="J443">
        <v>62000000</v>
      </c>
      <c r="K443">
        <v>7.6</v>
      </c>
      <c r="N443" t="s">
        <v>1695</v>
      </c>
      <c r="O443" cm="1">
        <f t="array" ref="O443">SUM(IF(Table3[director_name]=N443,Table3[duration]))</f>
        <v>100</v>
      </c>
      <c r="P443" cm="1">
        <f t="array" ref="P443">MEDIAN(IF(Table3[director_name]=N443,Table3[duration]))</f>
        <v>100</v>
      </c>
      <c r="Q443" t="e" cm="1">
        <f t="array" ref="Q443">STDEV(IF(Table3[director_name]=N443,Table3[duration]))</f>
        <v>#DIV/0!</v>
      </c>
      <c r="R443" cm="1">
        <f t="array" ref="R443">MEDIAN(IF(Table3[director_name]=N443,Table3[imdb_score]))</f>
        <v>7</v>
      </c>
    </row>
    <row r="444" spans="1:18" x14ac:dyDescent="0.3">
      <c r="A444" t="s">
        <v>967</v>
      </c>
      <c r="B444">
        <v>256</v>
      </c>
      <c r="C444">
        <v>119</v>
      </c>
      <c r="D444">
        <v>121463226</v>
      </c>
      <c r="E444" t="s">
        <v>676</v>
      </c>
      <c r="F444" t="s">
        <v>1430</v>
      </c>
      <c r="G444">
        <v>422606</v>
      </c>
      <c r="H444">
        <v>555</v>
      </c>
      <c r="I444" t="s">
        <v>29</v>
      </c>
      <c r="J444">
        <v>20000000</v>
      </c>
      <c r="K444">
        <v>7.6</v>
      </c>
      <c r="N444" t="s">
        <v>1701</v>
      </c>
      <c r="O444" cm="1">
        <f t="array" ref="O444">SUM(IF(Table3[director_name]=N444,Table3[duration]))</f>
        <v>199</v>
      </c>
      <c r="P444" cm="1">
        <f t="array" ref="P444">MEDIAN(IF(Table3[director_name]=N444,Table3[duration]))</f>
        <v>99.5</v>
      </c>
      <c r="Q444" cm="1">
        <f t="array" ref="Q444">STDEV(IF(Table3[director_name]=N444,Table3[duration]))</f>
        <v>4.9497474683058327</v>
      </c>
      <c r="R444" cm="1">
        <f t="array" ref="R444">MEDIAN(IF(Table3[director_name]=N444,Table3[imdb_score]))</f>
        <v>7</v>
      </c>
    </row>
    <row r="445" spans="1:18" x14ac:dyDescent="0.3">
      <c r="A445" t="s">
        <v>528</v>
      </c>
      <c r="B445">
        <v>81</v>
      </c>
      <c r="C445">
        <v>138</v>
      </c>
      <c r="D445">
        <v>141340178</v>
      </c>
      <c r="E445" t="s">
        <v>224</v>
      </c>
      <c r="F445" t="s">
        <v>1432</v>
      </c>
      <c r="G445">
        <v>181879</v>
      </c>
      <c r="H445">
        <v>319</v>
      </c>
      <c r="I445" t="s">
        <v>29</v>
      </c>
      <c r="J445">
        <v>40000000</v>
      </c>
      <c r="K445">
        <v>7.6</v>
      </c>
      <c r="N445" t="s">
        <v>1225</v>
      </c>
      <c r="O445" cm="1">
        <f t="array" ref="O445">SUM(IF(Table3[director_name]=N445,Table3[duration]))</f>
        <v>297</v>
      </c>
      <c r="P445" cm="1">
        <f t="array" ref="P445">MEDIAN(IF(Table3[director_name]=N445,Table3[duration]))</f>
        <v>99</v>
      </c>
      <c r="Q445" cm="1">
        <f t="array" ref="Q445">STDEV(IF(Table3[director_name]=N445,Table3[duration]))</f>
        <v>1</v>
      </c>
      <c r="R445" cm="1">
        <f t="array" ref="R445">MEDIAN(IF(Table3[director_name]=N445,Table3[imdb_score]))</f>
        <v>7</v>
      </c>
    </row>
    <row r="446" spans="1:18" x14ac:dyDescent="0.3">
      <c r="A446" t="s">
        <v>397</v>
      </c>
      <c r="B446">
        <v>104</v>
      </c>
      <c r="C446">
        <v>135</v>
      </c>
      <c r="D446">
        <v>122012643</v>
      </c>
      <c r="E446" t="s">
        <v>715</v>
      </c>
      <c r="F446" t="s">
        <v>1435</v>
      </c>
      <c r="G446">
        <v>143696</v>
      </c>
      <c r="H446">
        <v>241</v>
      </c>
      <c r="I446" t="s">
        <v>29</v>
      </c>
      <c r="J446">
        <v>30000000</v>
      </c>
      <c r="K446">
        <v>7.6</v>
      </c>
      <c r="N446" t="s">
        <v>1706</v>
      </c>
      <c r="O446" cm="1">
        <f t="array" ref="O446">SUM(IF(Table3[director_name]=N446,Table3[duration]))</f>
        <v>99</v>
      </c>
      <c r="P446" cm="1">
        <f t="array" ref="P446">MEDIAN(IF(Table3[director_name]=N446,Table3[duration]))</f>
        <v>99</v>
      </c>
      <c r="Q446" t="e" cm="1">
        <f t="array" ref="Q446">STDEV(IF(Table3[director_name]=N446,Table3[duration]))</f>
        <v>#DIV/0!</v>
      </c>
      <c r="R446" cm="1">
        <f t="array" ref="R446">MEDIAN(IF(Table3[director_name]=N446,Table3[imdb_score]))</f>
        <v>7</v>
      </c>
    </row>
    <row r="447" spans="1:18" x14ac:dyDescent="0.3">
      <c r="A447" t="s">
        <v>409</v>
      </c>
      <c r="B447">
        <v>488</v>
      </c>
      <c r="C447">
        <v>158</v>
      </c>
      <c r="D447">
        <v>148775460</v>
      </c>
      <c r="E447" t="s">
        <v>1437</v>
      </c>
      <c r="F447" t="s">
        <v>1438</v>
      </c>
      <c r="G447">
        <v>243834</v>
      </c>
      <c r="H447">
        <v>845</v>
      </c>
      <c r="I447" t="s">
        <v>29</v>
      </c>
      <c r="J447">
        <v>61000000</v>
      </c>
      <c r="K447">
        <v>7.6</v>
      </c>
      <c r="N447" t="s">
        <v>1708</v>
      </c>
      <c r="O447" cm="1">
        <f t="array" ref="O447">SUM(IF(Table3[director_name]=N447,Table3[duration]))</f>
        <v>99</v>
      </c>
      <c r="P447" cm="1">
        <f t="array" ref="P447">MEDIAN(IF(Table3[director_name]=N447,Table3[duration]))</f>
        <v>99</v>
      </c>
      <c r="Q447" t="e" cm="1">
        <f t="array" ref="Q447">STDEV(IF(Table3[director_name]=N447,Table3[duration]))</f>
        <v>#DIV/0!</v>
      </c>
      <c r="R447" cm="1">
        <f t="array" ref="R447">MEDIAN(IF(Table3[director_name]=N447,Table3[imdb_score]))</f>
        <v>7</v>
      </c>
    </row>
    <row r="448" spans="1:18" x14ac:dyDescent="0.3">
      <c r="A448" t="s">
        <v>505</v>
      </c>
      <c r="B448">
        <v>266</v>
      </c>
      <c r="C448">
        <v>92</v>
      </c>
      <c r="D448">
        <v>215395021</v>
      </c>
      <c r="E448" t="s">
        <v>1440</v>
      </c>
      <c r="F448" t="s">
        <v>1441</v>
      </c>
      <c r="G448">
        <v>307029</v>
      </c>
      <c r="H448">
        <v>360</v>
      </c>
      <c r="I448" t="s">
        <v>29</v>
      </c>
      <c r="J448">
        <v>130000000</v>
      </c>
      <c r="K448">
        <v>7.6</v>
      </c>
      <c r="N448" t="s">
        <v>1719</v>
      </c>
      <c r="O448" cm="1">
        <f t="array" ref="O448">SUM(IF(Table3[director_name]=N448,Table3[duration]))</f>
        <v>97</v>
      </c>
      <c r="P448" cm="1">
        <f t="array" ref="P448">MEDIAN(IF(Table3[director_name]=N448,Table3[duration]))</f>
        <v>97</v>
      </c>
      <c r="Q448" t="e" cm="1">
        <f t="array" ref="Q448">STDEV(IF(Table3[director_name]=N448,Table3[duration]))</f>
        <v>#DIV/0!</v>
      </c>
      <c r="R448" cm="1">
        <f t="array" ref="R448">MEDIAN(IF(Table3[director_name]=N448,Table3[imdb_score]))</f>
        <v>7</v>
      </c>
    </row>
    <row r="449" spans="1:18" x14ac:dyDescent="0.3">
      <c r="A449" t="s">
        <v>1443</v>
      </c>
      <c r="B449">
        <v>319</v>
      </c>
      <c r="C449">
        <v>121</v>
      </c>
      <c r="D449">
        <v>125069696</v>
      </c>
      <c r="E449" t="s">
        <v>1444</v>
      </c>
      <c r="F449" t="s">
        <v>1446</v>
      </c>
      <c r="G449">
        <v>203963</v>
      </c>
      <c r="H449">
        <v>420</v>
      </c>
      <c r="I449" t="s">
        <v>29</v>
      </c>
      <c r="J449">
        <v>40000000</v>
      </c>
      <c r="K449">
        <v>7.6</v>
      </c>
      <c r="N449" t="s">
        <v>1723</v>
      </c>
      <c r="O449" cm="1">
        <f t="array" ref="O449">SUM(IF(Table3[director_name]=N449,Table3[duration]))</f>
        <v>97</v>
      </c>
      <c r="P449" cm="1">
        <f t="array" ref="P449">MEDIAN(IF(Table3[director_name]=N449,Table3[duration]))</f>
        <v>97</v>
      </c>
      <c r="Q449" t="e" cm="1">
        <f t="array" ref="Q449">STDEV(IF(Table3[director_name]=N449,Table3[duration]))</f>
        <v>#DIV/0!</v>
      </c>
      <c r="R449" cm="1">
        <f t="array" ref="R449">MEDIAN(IF(Table3[director_name]=N449,Table3[imdb_score]))</f>
        <v>7</v>
      </c>
    </row>
    <row r="450" spans="1:18" x14ac:dyDescent="0.3">
      <c r="A450" t="s">
        <v>1448</v>
      </c>
      <c r="B450">
        <v>529</v>
      </c>
      <c r="C450">
        <v>105</v>
      </c>
      <c r="D450">
        <v>176740650</v>
      </c>
      <c r="E450" t="s">
        <v>1449</v>
      </c>
      <c r="F450" t="s">
        <v>1451</v>
      </c>
      <c r="G450">
        <v>403836</v>
      </c>
      <c r="H450">
        <v>646</v>
      </c>
      <c r="I450" t="s">
        <v>29</v>
      </c>
      <c r="J450">
        <v>93000000</v>
      </c>
      <c r="K450">
        <v>7.6</v>
      </c>
      <c r="N450" t="s">
        <v>1716</v>
      </c>
      <c r="O450" cm="1">
        <f t="array" ref="O450">SUM(IF(Table3[director_name]=N450,Table3[duration]))</f>
        <v>97</v>
      </c>
      <c r="P450" cm="1">
        <f t="array" ref="P450">MEDIAN(IF(Table3[director_name]=N450,Table3[duration]))</f>
        <v>97</v>
      </c>
      <c r="Q450" t="e" cm="1">
        <f t="array" ref="Q450">STDEV(IF(Table3[director_name]=N450,Table3[duration]))</f>
        <v>#DIV/0!</v>
      </c>
      <c r="R450" cm="1">
        <f t="array" ref="R450">MEDIAN(IF(Table3[director_name]=N450,Table3[imdb_score]))</f>
        <v>7</v>
      </c>
    </row>
    <row r="451" spans="1:18" x14ac:dyDescent="0.3">
      <c r="A451" t="s">
        <v>554</v>
      </c>
      <c r="B451">
        <v>239</v>
      </c>
      <c r="C451">
        <v>101</v>
      </c>
      <c r="D451">
        <v>96471845</v>
      </c>
      <c r="E451" t="s">
        <v>1453</v>
      </c>
      <c r="F451" t="s">
        <v>1455</v>
      </c>
      <c r="G451">
        <v>268581</v>
      </c>
      <c r="H451">
        <v>1109</v>
      </c>
      <c r="I451" t="s">
        <v>29</v>
      </c>
      <c r="J451">
        <v>17000000</v>
      </c>
      <c r="K451">
        <v>7.6</v>
      </c>
      <c r="N451" t="s">
        <v>1726</v>
      </c>
      <c r="O451" cm="1">
        <f t="array" ref="O451">SUM(IF(Table3[director_name]=N451,Table3[duration]))</f>
        <v>96</v>
      </c>
      <c r="P451" cm="1">
        <f t="array" ref="P451">MEDIAN(IF(Table3[director_name]=N451,Table3[duration]))</f>
        <v>96</v>
      </c>
      <c r="Q451" t="e" cm="1">
        <f t="array" ref="Q451">STDEV(IF(Table3[director_name]=N451,Table3[duration]))</f>
        <v>#DIV/0!</v>
      </c>
      <c r="R451" cm="1">
        <f t="array" ref="R451">MEDIAN(IF(Table3[director_name]=N451,Table3[imdb_score]))</f>
        <v>7</v>
      </c>
    </row>
    <row r="452" spans="1:18" x14ac:dyDescent="0.3">
      <c r="A452" t="s">
        <v>528</v>
      </c>
      <c r="B452">
        <v>114</v>
      </c>
      <c r="C452">
        <v>89</v>
      </c>
      <c r="D452">
        <v>92823600</v>
      </c>
      <c r="E452" t="s">
        <v>699</v>
      </c>
      <c r="F452" t="s">
        <v>1458</v>
      </c>
      <c r="G452">
        <v>149108</v>
      </c>
      <c r="H452">
        <v>273</v>
      </c>
      <c r="I452" t="s">
        <v>29</v>
      </c>
      <c r="J452">
        <v>16000000</v>
      </c>
      <c r="K452">
        <v>7.6</v>
      </c>
      <c r="N452" t="s">
        <v>1120</v>
      </c>
      <c r="O452" cm="1">
        <f t="array" ref="O452">SUM(IF(Table3[director_name]=N452,Table3[duration]))</f>
        <v>287</v>
      </c>
      <c r="P452" cm="1">
        <f t="array" ref="P452">MEDIAN(IF(Table3[director_name]=N452,Table3[duration]))</f>
        <v>95</v>
      </c>
      <c r="Q452" cm="1">
        <f t="array" ref="Q452">STDEV(IF(Table3[director_name]=N452,Table3[duration]))</f>
        <v>5.0332229568471663</v>
      </c>
      <c r="R452" cm="1">
        <f t="array" ref="R452">MEDIAN(IF(Table3[director_name]=N452,Table3[imdb_score]))</f>
        <v>7</v>
      </c>
    </row>
    <row r="453" spans="1:18" x14ac:dyDescent="0.3">
      <c r="A453" t="s">
        <v>959</v>
      </c>
      <c r="B453">
        <v>223</v>
      </c>
      <c r="C453">
        <v>190</v>
      </c>
      <c r="D453">
        <v>124107476</v>
      </c>
      <c r="E453" t="s">
        <v>208</v>
      </c>
      <c r="F453" t="s">
        <v>1461</v>
      </c>
      <c r="G453">
        <v>170684</v>
      </c>
      <c r="H453">
        <v>867</v>
      </c>
      <c r="I453" t="s">
        <v>29</v>
      </c>
      <c r="J453">
        <v>48000000</v>
      </c>
      <c r="K453">
        <v>7.6</v>
      </c>
      <c r="N453" t="s">
        <v>1728</v>
      </c>
      <c r="O453" cm="1">
        <f t="array" ref="O453">SUM(IF(Table3[director_name]=N453,Table3[duration]))</f>
        <v>95</v>
      </c>
      <c r="P453" cm="1">
        <f t="array" ref="P453">MEDIAN(IF(Table3[director_name]=N453,Table3[duration]))</f>
        <v>95</v>
      </c>
      <c r="Q453" t="e" cm="1">
        <f t="array" ref="Q453">STDEV(IF(Table3[director_name]=N453,Table3[duration]))</f>
        <v>#DIV/0!</v>
      </c>
      <c r="R453" cm="1">
        <f t="array" ref="R453">MEDIAN(IF(Table3[director_name]=N453,Table3[imdb_score]))</f>
        <v>7</v>
      </c>
    </row>
    <row r="454" spans="1:18" x14ac:dyDescent="0.3">
      <c r="A454" t="s">
        <v>667</v>
      </c>
      <c r="B454">
        <v>169</v>
      </c>
      <c r="C454">
        <v>80</v>
      </c>
      <c r="D454">
        <v>77413017</v>
      </c>
      <c r="E454" t="s">
        <v>1310</v>
      </c>
      <c r="F454" t="s">
        <v>1463</v>
      </c>
      <c r="G454">
        <v>45984</v>
      </c>
      <c r="H454">
        <v>331</v>
      </c>
      <c r="I454" t="s">
        <v>90</v>
      </c>
      <c r="J454">
        <v>8000000</v>
      </c>
      <c r="K454">
        <v>7.6</v>
      </c>
      <c r="N454" t="s">
        <v>1731</v>
      </c>
      <c r="O454" cm="1">
        <f t="array" ref="O454">SUM(IF(Table3[director_name]=N454,Table3[duration]))</f>
        <v>95</v>
      </c>
      <c r="P454" cm="1">
        <f t="array" ref="P454">MEDIAN(IF(Table3[director_name]=N454,Table3[duration]))</f>
        <v>95</v>
      </c>
      <c r="Q454" t="e" cm="1">
        <f t="array" ref="Q454">STDEV(IF(Table3[director_name]=N454,Table3[duration]))</f>
        <v>#DIV/0!</v>
      </c>
      <c r="R454" cm="1">
        <f t="array" ref="R454">MEDIAN(IF(Table3[director_name]=N454,Table3[imdb_score]))</f>
        <v>7</v>
      </c>
    </row>
    <row r="455" spans="1:18" x14ac:dyDescent="0.3">
      <c r="A455" t="s">
        <v>532</v>
      </c>
      <c r="B455">
        <v>378</v>
      </c>
      <c r="C455">
        <v>150</v>
      </c>
      <c r="D455">
        <v>92173235</v>
      </c>
      <c r="E455" t="s">
        <v>208</v>
      </c>
      <c r="F455" t="s">
        <v>1466</v>
      </c>
      <c r="G455">
        <v>280228</v>
      </c>
      <c r="H455">
        <v>420</v>
      </c>
      <c r="I455" t="s">
        <v>29</v>
      </c>
      <c r="J455">
        <v>37000000</v>
      </c>
      <c r="K455">
        <v>7.6</v>
      </c>
      <c r="N455" t="s">
        <v>1738</v>
      </c>
      <c r="O455" cm="1">
        <f t="array" ref="O455">SUM(IF(Table3[director_name]=N455,Table3[duration]))</f>
        <v>94</v>
      </c>
      <c r="P455" cm="1">
        <f t="array" ref="P455">MEDIAN(IF(Table3[director_name]=N455,Table3[duration]))</f>
        <v>94</v>
      </c>
      <c r="Q455" t="e" cm="1">
        <f t="array" ref="Q455">STDEV(IF(Table3[director_name]=N455,Table3[duration]))</f>
        <v>#DIV/0!</v>
      </c>
      <c r="R455" cm="1">
        <f t="array" ref="R455">MEDIAN(IF(Table3[director_name]=N455,Table3[imdb_score]))</f>
        <v>7</v>
      </c>
    </row>
    <row r="456" spans="1:18" x14ac:dyDescent="0.3">
      <c r="A456" t="s">
        <v>1468</v>
      </c>
      <c r="B456">
        <v>143</v>
      </c>
      <c r="C456">
        <v>111</v>
      </c>
      <c r="D456">
        <v>92001027</v>
      </c>
      <c r="E456" t="s">
        <v>1469</v>
      </c>
      <c r="F456" t="s">
        <v>1471</v>
      </c>
      <c r="G456">
        <v>97838</v>
      </c>
      <c r="H456">
        <v>286</v>
      </c>
      <c r="I456" t="s">
        <v>29</v>
      </c>
      <c r="J456">
        <v>45000000</v>
      </c>
      <c r="K456">
        <v>7.6</v>
      </c>
      <c r="N456" t="s">
        <v>1733</v>
      </c>
      <c r="O456" cm="1">
        <f t="array" ref="O456">SUM(IF(Table3[director_name]=N456,Table3[duration]))</f>
        <v>94</v>
      </c>
      <c r="P456" cm="1">
        <f t="array" ref="P456">MEDIAN(IF(Table3[director_name]=N456,Table3[duration]))</f>
        <v>94</v>
      </c>
      <c r="Q456" t="e" cm="1">
        <f t="array" ref="Q456">STDEV(IF(Table3[director_name]=N456,Table3[duration]))</f>
        <v>#DIV/0!</v>
      </c>
      <c r="R456" cm="1">
        <f t="array" ref="R456">MEDIAN(IF(Table3[director_name]=N456,Table3[imdb_score]))</f>
        <v>7</v>
      </c>
    </row>
    <row r="457" spans="1:18" x14ac:dyDescent="0.3">
      <c r="A457" t="s">
        <v>1473</v>
      </c>
      <c r="B457">
        <v>120</v>
      </c>
      <c r="C457">
        <v>123</v>
      </c>
      <c r="D457">
        <v>105264608</v>
      </c>
      <c r="E457" t="s">
        <v>1474</v>
      </c>
      <c r="F457" t="s">
        <v>1475</v>
      </c>
      <c r="G457">
        <v>239752</v>
      </c>
      <c r="H457">
        <v>406</v>
      </c>
      <c r="I457" t="s">
        <v>29</v>
      </c>
      <c r="J457">
        <v>60000000</v>
      </c>
      <c r="K457">
        <v>7.6</v>
      </c>
      <c r="N457" t="s">
        <v>1745</v>
      </c>
      <c r="O457" cm="1">
        <f t="array" ref="O457">SUM(IF(Table3[director_name]=N457,Table3[duration]))</f>
        <v>92</v>
      </c>
      <c r="P457" cm="1">
        <f t="array" ref="P457">MEDIAN(IF(Table3[director_name]=N457,Table3[duration]))</f>
        <v>92</v>
      </c>
      <c r="Q457" t="e" cm="1">
        <f t="array" ref="Q457">STDEV(IF(Table3[director_name]=N457,Table3[duration]))</f>
        <v>#DIV/0!</v>
      </c>
      <c r="R457" cm="1">
        <f t="array" ref="R457">MEDIAN(IF(Table3[director_name]=N457,Table3[imdb_score]))</f>
        <v>7</v>
      </c>
    </row>
    <row r="458" spans="1:18" x14ac:dyDescent="0.3">
      <c r="A458" t="s">
        <v>857</v>
      </c>
      <c r="B458">
        <v>230</v>
      </c>
      <c r="C458">
        <v>129</v>
      </c>
      <c r="D458">
        <v>88504640</v>
      </c>
      <c r="E458" t="s">
        <v>140</v>
      </c>
      <c r="F458" t="s">
        <v>1477</v>
      </c>
      <c r="G458">
        <v>273108</v>
      </c>
      <c r="H458">
        <v>646</v>
      </c>
      <c r="I458" t="s">
        <v>29</v>
      </c>
      <c r="J458">
        <v>45000000</v>
      </c>
      <c r="K458">
        <v>7.6</v>
      </c>
      <c r="N458" t="s">
        <v>1743</v>
      </c>
      <c r="O458" cm="1">
        <f t="array" ref="O458">SUM(IF(Table3[director_name]=N458,Table3[duration]))</f>
        <v>92</v>
      </c>
      <c r="P458" cm="1">
        <f t="array" ref="P458">MEDIAN(IF(Table3[director_name]=N458,Table3[duration]))</f>
        <v>92</v>
      </c>
      <c r="Q458" t="e" cm="1">
        <f t="array" ref="Q458">STDEV(IF(Table3[director_name]=N458,Table3[duration]))</f>
        <v>#DIV/0!</v>
      </c>
      <c r="R458" cm="1">
        <f t="array" ref="R458">MEDIAN(IF(Table3[director_name]=N458,Table3[imdb_score]))</f>
        <v>7</v>
      </c>
    </row>
    <row r="459" spans="1:18" x14ac:dyDescent="0.3">
      <c r="A459" t="s">
        <v>586</v>
      </c>
      <c r="B459">
        <v>41</v>
      </c>
      <c r="C459">
        <v>115</v>
      </c>
      <c r="D459">
        <v>44456509</v>
      </c>
      <c r="E459" t="s">
        <v>73</v>
      </c>
      <c r="F459" t="s">
        <v>1479</v>
      </c>
      <c r="G459">
        <v>22105</v>
      </c>
      <c r="H459">
        <v>81</v>
      </c>
      <c r="I459" t="s">
        <v>174</v>
      </c>
      <c r="J459">
        <v>5000000</v>
      </c>
      <c r="K459">
        <v>7.6</v>
      </c>
      <c r="N459" t="s">
        <v>1752</v>
      </c>
      <c r="O459" cm="1">
        <f t="array" ref="O459">SUM(IF(Table3[director_name]=N459,Table3[duration]))</f>
        <v>90</v>
      </c>
      <c r="P459" cm="1">
        <f t="array" ref="P459">MEDIAN(IF(Table3[director_name]=N459,Table3[duration]))</f>
        <v>90</v>
      </c>
      <c r="Q459" t="e" cm="1">
        <f t="array" ref="Q459">STDEV(IF(Table3[director_name]=N459,Table3[duration]))</f>
        <v>#DIV/0!</v>
      </c>
      <c r="R459" cm="1">
        <f t="array" ref="R459">MEDIAN(IF(Table3[director_name]=N459,Table3[imdb_score]))</f>
        <v>7</v>
      </c>
    </row>
    <row r="460" spans="1:18" x14ac:dyDescent="0.3">
      <c r="A460" t="s">
        <v>1069</v>
      </c>
      <c r="B460">
        <v>521</v>
      </c>
      <c r="C460">
        <v>130</v>
      </c>
      <c r="D460">
        <v>208543795</v>
      </c>
      <c r="E460" t="s">
        <v>1481</v>
      </c>
      <c r="F460" t="s">
        <v>1483</v>
      </c>
      <c r="G460">
        <v>317542</v>
      </c>
      <c r="H460">
        <v>620</v>
      </c>
      <c r="I460" t="s">
        <v>29</v>
      </c>
      <c r="J460">
        <v>170000000</v>
      </c>
      <c r="K460">
        <v>7.6</v>
      </c>
      <c r="N460" t="s">
        <v>1749</v>
      </c>
      <c r="O460" cm="1">
        <f t="array" ref="O460">SUM(IF(Table3[director_name]=N460,Table3[duration]))</f>
        <v>90</v>
      </c>
      <c r="P460" cm="1">
        <f t="array" ref="P460">MEDIAN(IF(Table3[director_name]=N460,Table3[duration]))</f>
        <v>90</v>
      </c>
      <c r="Q460" t="e" cm="1">
        <f t="array" ref="Q460">STDEV(IF(Table3[director_name]=N460,Table3[duration]))</f>
        <v>#DIV/0!</v>
      </c>
      <c r="R460" cm="1">
        <f t="array" ref="R460">MEDIAN(IF(Table3[director_name]=N460,Table3[imdb_score]))</f>
        <v>7</v>
      </c>
    </row>
    <row r="461" spans="1:18" x14ac:dyDescent="0.3">
      <c r="A461" t="s">
        <v>574</v>
      </c>
      <c r="B461">
        <v>120</v>
      </c>
      <c r="C461">
        <v>152</v>
      </c>
      <c r="D461">
        <v>43650000</v>
      </c>
      <c r="E461" t="s">
        <v>1485</v>
      </c>
      <c r="F461" t="s">
        <v>1487</v>
      </c>
      <c r="G461">
        <v>71919</v>
      </c>
      <c r="H461">
        <v>316</v>
      </c>
      <c r="I461" t="s">
        <v>29</v>
      </c>
      <c r="J461">
        <v>6000000</v>
      </c>
      <c r="K461">
        <v>7.6</v>
      </c>
      <c r="N461" t="s">
        <v>1753</v>
      </c>
      <c r="O461" cm="1">
        <f t="array" ref="O461">SUM(IF(Table3[director_name]=N461,Table3[duration]))</f>
        <v>87</v>
      </c>
      <c r="P461" cm="1">
        <f t="array" ref="P461">MEDIAN(IF(Table3[director_name]=N461,Table3[duration]))</f>
        <v>87</v>
      </c>
      <c r="Q461" t="e" cm="1">
        <f t="array" ref="Q461">STDEV(IF(Table3[director_name]=N461,Table3[duration]))</f>
        <v>#DIV/0!</v>
      </c>
      <c r="R461" cm="1">
        <f t="array" ref="R461">MEDIAN(IF(Table3[director_name]=N461,Table3[imdb_score]))</f>
        <v>7</v>
      </c>
    </row>
    <row r="462" spans="1:18" x14ac:dyDescent="0.3">
      <c r="A462" t="s">
        <v>420</v>
      </c>
      <c r="B462">
        <v>224</v>
      </c>
      <c r="C462">
        <v>113</v>
      </c>
      <c r="D462">
        <v>45063889</v>
      </c>
      <c r="E462" t="s">
        <v>1489</v>
      </c>
      <c r="F462" t="s">
        <v>1491</v>
      </c>
      <c r="G462">
        <v>297250</v>
      </c>
      <c r="H462">
        <v>1441</v>
      </c>
      <c r="I462" t="s">
        <v>29</v>
      </c>
      <c r="J462">
        <v>8000000</v>
      </c>
      <c r="K462">
        <v>7.6</v>
      </c>
      <c r="N462" t="s">
        <v>1756</v>
      </c>
      <c r="O462" cm="1">
        <f t="array" ref="O462">SUM(IF(Table3[director_name]=N462,Table3[duration]))</f>
        <v>86</v>
      </c>
      <c r="P462" cm="1">
        <f t="array" ref="P462">MEDIAN(IF(Table3[director_name]=N462,Table3[duration]))</f>
        <v>86</v>
      </c>
      <c r="Q462" t="e" cm="1">
        <f t="array" ref="Q462">STDEV(IF(Table3[director_name]=N462,Table3[duration]))</f>
        <v>#DIV/0!</v>
      </c>
      <c r="R462" cm="1">
        <f t="array" ref="R462">MEDIAN(IF(Table3[director_name]=N462,Table3[imdb_score]))</f>
        <v>7</v>
      </c>
    </row>
    <row r="463" spans="1:18" x14ac:dyDescent="0.3">
      <c r="A463" t="s">
        <v>570</v>
      </c>
      <c r="B463">
        <v>61</v>
      </c>
      <c r="C463">
        <v>197</v>
      </c>
      <c r="D463">
        <v>46300000</v>
      </c>
      <c r="E463" t="s">
        <v>1493</v>
      </c>
      <c r="F463" t="s">
        <v>1495</v>
      </c>
      <c r="G463">
        <v>29323</v>
      </c>
      <c r="H463">
        <v>344</v>
      </c>
      <c r="I463" t="s">
        <v>29</v>
      </c>
      <c r="J463">
        <v>9400000</v>
      </c>
      <c r="K463">
        <v>7.6</v>
      </c>
      <c r="N463" t="s">
        <v>1759</v>
      </c>
      <c r="O463" cm="1">
        <f t="array" ref="O463">SUM(IF(Table3[director_name]=N463,Table3[duration]))</f>
        <v>83</v>
      </c>
      <c r="P463" cm="1">
        <f t="array" ref="P463">MEDIAN(IF(Table3[director_name]=N463,Table3[duration]))</f>
        <v>83</v>
      </c>
      <c r="Q463" t="e" cm="1">
        <f t="array" ref="Q463">STDEV(IF(Table3[director_name]=N463,Table3[duration]))</f>
        <v>#DIV/0!</v>
      </c>
      <c r="R463" cm="1">
        <f t="array" ref="R463">MEDIAN(IF(Table3[director_name]=N463,Table3[imdb_score]))</f>
        <v>7</v>
      </c>
    </row>
    <row r="464" spans="1:18" x14ac:dyDescent="0.3">
      <c r="A464" t="s">
        <v>610</v>
      </c>
      <c r="B464">
        <v>151</v>
      </c>
      <c r="C464">
        <v>110</v>
      </c>
      <c r="D464">
        <v>56154094</v>
      </c>
      <c r="E464" t="s">
        <v>588</v>
      </c>
      <c r="F464" t="s">
        <v>1498</v>
      </c>
      <c r="G464">
        <v>44723</v>
      </c>
      <c r="H464">
        <v>130</v>
      </c>
      <c r="I464" t="s">
        <v>29</v>
      </c>
      <c r="J464">
        <v>20000000</v>
      </c>
      <c r="K464">
        <v>7.6</v>
      </c>
      <c r="N464" t="s">
        <v>1762</v>
      </c>
      <c r="O464" cm="1">
        <f t="array" ref="O464">SUM(IF(Table3[director_name]=N464,Table3[duration]))</f>
        <v>81</v>
      </c>
      <c r="P464" cm="1">
        <f t="array" ref="P464">MEDIAN(IF(Table3[director_name]=N464,Table3[duration]))</f>
        <v>81</v>
      </c>
      <c r="Q464" t="e" cm="1">
        <f t="array" ref="Q464">STDEV(IF(Table3[director_name]=N464,Table3[duration]))</f>
        <v>#DIV/0!</v>
      </c>
      <c r="R464" cm="1">
        <f t="array" ref="R464">MEDIAN(IF(Table3[director_name]=N464,Table3[imdb_score]))</f>
        <v>7</v>
      </c>
    </row>
    <row r="465" spans="1:18" x14ac:dyDescent="0.3">
      <c r="A465" t="s">
        <v>927</v>
      </c>
      <c r="B465">
        <v>299</v>
      </c>
      <c r="C465">
        <v>120</v>
      </c>
      <c r="D465">
        <v>100003492</v>
      </c>
      <c r="E465" t="s">
        <v>208</v>
      </c>
      <c r="F465" t="s">
        <v>1500</v>
      </c>
      <c r="G465">
        <v>293662</v>
      </c>
      <c r="H465">
        <v>836</v>
      </c>
      <c r="I465" t="s">
        <v>29</v>
      </c>
      <c r="J465">
        <v>65000000</v>
      </c>
      <c r="K465">
        <v>7.6</v>
      </c>
      <c r="N465" t="s">
        <v>1765</v>
      </c>
      <c r="O465" cm="1">
        <f t="array" ref="O465">SUM(IF(Table3[director_name]=N465,Table3[duration]))</f>
        <v>77</v>
      </c>
      <c r="P465" cm="1">
        <f t="array" ref="P465">MEDIAN(IF(Table3[director_name]=N465,Table3[duration]))</f>
        <v>77</v>
      </c>
      <c r="Q465" t="e" cm="1">
        <f t="array" ref="Q465">STDEV(IF(Table3[director_name]=N465,Table3[duration]))</f>
        <v>#DIV/0!</v>
      </c>
      <c r="R465" cm="1">
        <f t="array" ref="R465">MEDIAN(IF(Table3[director_name]=N465,Table3[imdb_score]))</f>
        <v>7</v>
      </c>
    </row>
    <row r="466" spans="1:18" x14ac:dyDescent="0.3">
      <c r="A466" t="s">
        <v>1502</v>
      </c>
      <c r="B466">
        <v>83</v>
      </c>
      <c r="C466">
        <v>121</v>
      </c>
      <c r="D466">
        <v>40158000</v>
      </c>
      <c r="E466" t="s">
        <v>875</v>
      </c>
      <c r="F466" t="s">
        <v>1503</v>
      </c>
      <c r="G466">
        <v>63931</v>
      </c>
      <c r="H466">
        <v>241</v>
      </c>
      <c r="I466" t="s">
        <v>29</v>
      </c>
      <c r="J466">
        <v>7000000</v>
      </c>
      <c r="K466">
        <v>7.6</v>
      </c>
      <c r="N466" t="s">
        <v>1767</v>
      </c>
      <c r="O466" cm="1">
        <f t="array" ref="O466">SUM(IF(Table3[director_name]=N466,Table3[duration]))</f>
        <v>75</v>
      </c>
      <c r="P466" cm="1">
        <f t="array" ref="P466">MEDIAN(IF(Table3[director_name]=N466,Table3[duration]))</f>
        <v>75</v>
      </c>
      <c r="Q466" t="e" cm="1">
        <f t="array" ref="Q466">STDEV(IF(Table3[director_name]=N466,Table3[duration]))</f>
        <v>#DIV/0!</v>
      </c>
      <c r="R466" cm="1">
        <f t="array" ref="R466">MEDIAN(IF(Table3[director_name]=N466,Table3[imdb_score]))</f>
        <v>7</v>
      </c>
    </row>
    <row r="467" spans="1:18" x14ac:dyDescent="0.3">
      <c r="A467" t="s">
        <v>59</v>
      </c>
      <c r="B467">
        <v>459</v>
      </c>
      <c r="C467">
        <v>142</v>
      </c>
      <c r="D467">
        <v>72306065</v>
      </c>
      <c r="E467" t="s">
        <v>696</v>
      </c>
      <c r="F467" t="s">
        <v>1505</v>
      </c>
      <c r="G467">
        <v>178118</v>
      </c>
      <c r="H467">
        <v>355</v>
      </c>
      <c r="I467" t="s">
        <v>29</v>
      </c>
      <c r="J467">
        <v>40000000</v>
      </c>
      <c r="K467">
        <v>7.6</v>
      </c>
      <c r="N467" t="s">
        <v>104</v>
      </c>
      <c r="O467" cm="1">
        <f t="array" ref="O467">SUM(IF(Table3[director_name]=N467,Table3[duration]))</f>
        <v>774</v>
      </c>
      <c r="P467" cm="1">
        <f t="array" ref="P467">MEDIAN(IF(Table3[director_name]=N467,Table3[duration]))</f>
        <v>132</v>
      </c>
      <c r="Q467" cm="1">
        <f t="array" ref="Q467">STDEV(IF(Table3[director_name]=N467,Table3[duration]))</f>
        <v>10.677078252031311</v>
      </c>
      <c r="R467" cm="1">
        <f t="array" ref="R467">MEDIAN(IF(Table3[director_name]=N467,Table3[imdb_score]))</f>
        <v>6.95</v>
      </c>
    </row>
    <row r="468" spans="1:18" x14ac:dyDescent="0.3">
      <c r="A468" t="s">
        <v>546</v>
      </c>
      <c r="B468">
        <v>220</v>
      </c>
      <c r="C468">
        <v>110</v>
      </c>
      <c r="D468">
        <v>52353636</v>
      </c>
      <c r="E468" t="s">
        <v>73</v>
      </c>
      <c r="F468" t="s">
        <v>1507</v>
      </c>
      <c r="G468">
        <v>209133</v>
      </c>
      <c r="H468">
        <v>962</v>
      </c>
      <c r="I468" t="s">
        <v>29</v>
      </c>
      <c r="J468">
        <v>21000000</v>
      </c>
      <c r="K468">
        <v>7.6</v>
      </c>
      <c r="N468" t="s">
        <v>1229</v>
      </c>
      <c r="O468" cm="1">
        <f t="array" ref="O468">SUM(IF(Table3[director_name]=N468,Table3[duration]))</f>
        <v>991</v>
      </c>
      <c r="P468" cm="1">
        <f t="array" ref="P468">MEDIAN(IF(Table3[director_name]=N468,Table3[duration]))</f>
        <v>124</v>
      </c>
      <c r="Q468" cm="1">
        <f t="array" ref="Q468">STDEV(IF(Table3[director_name]=N468,Table3[duration]))</f>
        <v>13.442337169236181</v>
      </c>
      <c r="R468" cm="1">
        <f t="array" ref="R468">MEDIAN(IF(Table3[director_name]=N468,Table3[imdb_score]))</f>
        <v>6.95</v>
      </c>
    </row>
    <row r="469" spans="1:18" x14ac:dyDescent="0.3">
      <c r="A469" t="s">
        <v>591</v>
      </c>
      <c r="B469">
        <v>53</v>
      </c>
      <c r="C469">
        <v>112</v>
      </c>
      <c r="D469">
        <v>36500000</v>
      </c>
      <c r="E469" t="s">
        <v>116</v>
      </c>
      <c r="F469" t="s">
        <v>1509</v>
      </c>
      <c r="G469">
        <v>87090</v>
      </c>
      <c r="H469">
        <v>142</v>
      </c>
      <c r="I469" t="s">
        <v>29</v>
      </c>
      <c r="J469">
        <v>8000000</v>
      </c>
      <c r="K469">
        <v>7.6</v>
      </c>
      <c r="N469" t="s">
        <v>1790</v>
      </c>
      <c r="O469" cm="1">
        <f t="array" ref="O469">SUM(IF(Table3[director_name]=N469,Table3[duration]))</f>
        <v>238</v>
      </c>
      <c r="P469" cm="1">
        <f t="array" ref="P469">MEDIAN(IF(Table3[director_name]=N469,Table3[duration]))</f>
        <v>119</v>
      </c>
      <c r="Q469" cm="1">
        <f t="array" ref="Q469">STDEV(IF(Table3[director_name]=N469,Table3[duration]))</f>
        <v>8.4852813742385695</v>
      </c>
      <c r="R469" cm="1">
        <f t="array" ref="R469">MEDIAN(IF(Table3[director_name]=N469,Table3[imdb_score]))</f>
        <v>6.95</v>
      </c>
    </row>
    <row r="470" spans="1:18" x14ac:dyDescent="0.3">
      <c r="A470" t="s">
        <v>1511</v>
      </c>
      <c r="B470">
        <v>123</v>
      </c>
      <c r="C470">
        <v>111</v>
      </c>
      <c r="D470">
        <v>31968347</v>
      </c>
      <c r="E470" t="s">
        <v>588</v>
      </c>
      <c r="F470" t="s">
        <v>1512</v>
      </c>
      <c r="G470">
        <v>93894</v>
      </c>
      <c r="H470">
        <v>286</v>
      </c>
      <c r="I470" t="s">
        <v>29</v>
      </c>
      <c r="J470">
        <v>3600000</v>
      </c>
      <c r="K470">
        <v>7.6</v>
      </c>
      <c r="N470" t="s">
        <v>1793</v>
      </c>
      <c r="O470" cm="1">
        <f t="array" ref="O470">SUM(IF(Table3[director_name]=N470,Table3[duration]))</f>
        <v>217</v>
      </c>
      <c r="P470" cm="1">
        <f t="array" ref="P470">MEDIAN(IF(Table3[director_name]=N470,Table3[duration]))</f>
        <v>108.5</v>
      </c>
      <c r="Q470" cm="1">
        <f t="array" ref="Q470">STDEV(IF(Table3[director_name]=N470,Table3[duration]))</f>
        <v>2.1213203435596424</v>
      </c>
      <c r="R470" cm="1">
        <f t="array" ref="R470">MEDIAN(IF(Table3[director_name]=N470,Table3[imdb_score]))</f>
        <v>6.95</v>
      </c>
    </row>
    <row r="471" spans="1:18" x14ac:dyDescent="0.3">
      <c r="A471" t="s">
        <v>1090</v>
      </c>
      <c r="B471">
        <v>77</v>
      </c>
      <c r="C471">
        <v>122</v>
      </c>
      <c r="D471">
        <v>39025000</v>
      </c>
      <c r="E471" t="s">
        <v>26</v>
      </c>
      <c r="F471" t="s">
        <v>1515</v>
      </c>
      <c r="G471">
        <v>73193</v>
      </c>
      <c r="H471">
        <v>190</v>
      </c>
      <c r="I471" t="s">
        <v>29</v>
      </c>
      <c r="J471">
        <v>11000000</v>
      </c>
      <c r="K471">
        <v>7.6</v>
      </c>
      <c r="N471" t="s">
        <v>959</v>
      </c>
      <c r="O471" cm="1">
        <f t="array" ref="O471">SUM(IF(Table3[director_name]=N471,Table3[duration]))</f>
        <v>1831</v>
      </c>
      <c r="P471" cm="1">
        <f t="array" ref="P471">MEDIAN(IF(Table3[director_name]=N471,Table3[duration]))</f>
        <v>107</v>
      </c>
      <c r="Q471" cm="1">
        <f t="array" ref="Q471">STDEV(IF(Table3[director_name]=N471,Table3[duration]))</f>
        <v>23.220590718871328</v>
      </c>
      <c r="R471" cm="1">
        <f t="array" ref="R471">MEDIAN(IF(Table3[director_name]=N471,Table3[imdb_score]))</f>
        <v>6.95</v>
      </c>
    </row>
    <row r="472" spans="1:18" x14ac:dyDescent="0.3">
      <c r="A472" t="s">
        <v>1375</v>
      </c>
      <c r="B472">
        <v>118</v>
      </c>
      <c r="C472">
        <v>98</v>
      </c>
      <c r="D472">
        <v>50693162</v>
      </c>
      <c r="E472" t="s">
        <v>1517</v>
      </c>
      <c r="F472" t="s">
        <v>1519</v>
      </c>
      <c r="G472">
        <v>136580</v>
      </c>
      <c r="H472">
        <v>545</v>
      </c>
      <c r="I472" t="s">
        <v>29</v>
      </c>
      <c r="J472">
        <v>23000000</v>
      </c>
      <c r="K472">
        <v>7.6</v>
      </c>
      <c r="N472" t="s">
        <v>2093</v>
      </c>
      <c r="O472" cm="1">
        <f t="array" ref="O472">SUM(IF(Table3[director_name]=N472,Table3[duration]))</f>
        <v>406</v>
      </c>
      <c r="P472" cm="1">
        <f t="array" ref="P472">MEDIAN(IF(Table3[director_name]=N472,Table3[duration]))</f>
        <v>98.5</v>
      </c>
      <c r="Q472" cm="1">
        <f t="array" ref="Q472">STDEV(IF(Table3[director_name]=N472,Table3[duration]))</f>
        <v>9.4692484742278609</v>
      </c>
      <c r="R472" cm="1">
        <f t="array" ref="R472">MEDIAN(IF(Table3[director_name]=N472,Table3[imdb_score]))</f>
        <v>6.95</v>
      </c>
    </row>
    <row r="473" spans="1:18" x14ac:dyDescent="0.3">
      <c r="A473" t="s">
        <v>1251</v>
      </c>
      <c r="B473">
        <v>354</v>
      </c>
      <c r="C473">
        <v>98</v>
      </c>
      <c r="D473">
        <v>37707719</v>
      </c>
      <c r="E473" t="s">
        <v>393</v>
      </c>
      <c r="F473" t="s">
        <v>1522</v>
      </c>
      <c r="G473">
        <v>76094</v>
      </c>
      <c r="H473">
        <v>233</v>
      </c>
      <c r="I473" t="s">
        <v>29</v>
      </c>
      <c r="J473">
        <v>12000000</v>
      </c>
      <c r="K473">
        <v>7.6</v>
      </c>
      <c r="N473" t="s">
        <v>1796</v>
      </c>
      <c r="O473" cm="1">
        <f t="array" ref="O473">SUM(IF(Table3[director_name]=N473,Table3[duration]))</f>
        <v>222</v>
      </c>
      <c r="P473" cm="1">
        <f t="array" ref="P473">MEDIAN(IF(Table3[director_name]=N473,Table3[duration]))</f>
        <v>111</v>
      </c>
      <c r="Q473" cm="1">
        <f t="array" ref="Q473">STDEV(IF(Table3[director_name]=N473,Table3[duration]))</f>
        <v>14.142135623730951</v>
      </c>
      <c r="R473" cm="1">
        <f t="array" ref="R473">MEDIAN(IF(Table3[director_name]=N473,Table3[imdb_score]))</f>
        <v>6.9499999999999993</v>
      </c>
    </row>
    <row r="474" spans="1:18" x14ac:dyDescent="0.3">
      <c r="A474" t="s">
        <v>763</v>
      </c>
      <c r="B474">
        <v>419</v>
      </c>
      <c r="C474">
        <v>133</v>
      </c>
      <c r="D474">
        <v>75605492</v>
      </c>
      <c r="E474" t="s">
        <v>379</v>
      </c>
      <c r="F474" t="s">
        <v>1523</v>
      </c>
      <c r="G474">
        <v>283563</v>
      </c>
      <c r="H474">
        <v>312</v>
      </c>
      <c r="I474" t="s">
        <v>29</v>
      </c>
      <c r="J474">
        <v>50000000</v>
      </c>
      <c r="K474">
        <v>7.6</v>
      </c>
      <c r="N474" t="s">
        <v>1473</v>
      </c>
      <c r="O474" cm="1">
        <f t="array" ref="O474">SUM(IF(Table3[director_name]=N474,Table3[duration]))</f>
        <v>896</v>
      </c>
      <c r="P474" cm="1">
        <f t="array" ref="P474">MEDIAN(IF(Table3[director_name]=N474,Table3[duration]))</f>
        <v>110</v>
      </c>
      <c r="Q474" cm="1">
        <f t="array" ref="Q474">STDEV(IF(Table3[director_name]=N474,Table3[duration]))</f>
        <v>11.032419757890183</v>
      </c>
      <c r="R474" cm="1">
        <f t="array" ref="R474">MEDIAN(IF(Table3[director_name]=N474,Table3[imdb_score]))</f>
        <v>6.9499999999999993</v>
      </c>
    </row>
    <row r="475" spans="1:18" x14ac:dyDescent="0.3">
      <c r="A475" t="s">
        <v>1334</v>
      </c>
      <c r="B475">
        <v>205</v>
      </c>
      <c r="C475">
        <v>102</v>
      </c>
      <c r="D475">
        <v>26781723</v>
      </c>
      <c r="E475" t="s">
        <v>699</v>
      </c>
      <c r="F475" t="s">
        <v>1525</v>
      </c>
      <c r="G475">
        <v>187595</v>
      </c>
      <c r="H475">
        <v>978</v>
      </c>
      <c r="I475" t="s">
        <v>29</v>
      </c>
      <c r="J475">
        <v>2500000</v>
      </c>
      <c r="K475">
        <v>7.6</v>
      </c>
      <c r="N475" t="s">
        <v>702</v>
      </c>
      <c r="O475" cm="1">
        <f t="array" ref="O475">SUM(IF(Table3[director_name]=N475,Table3[duration]))</f>
        <v>368</v>
      </c>
      <c r="P475" cm="1">
        <f t="array" ref="P475">MEDIAN(IF(Table3[director_name]=N475,Table3[duration]))</f>
        <v>184</v>
      </c>
      <c r="Q475" cm="1">
        <f t="array" ref="Q475">STDEV(IF(Table3[director_name]=N475,Table3[duration]))</f>
        <v>50.911688245431421</v>
      </c>
      <c r="R475" cm="1">
        <f t="array" ref="R475">MEDIAN(IF(Table3[director_name]=N475,Table3[imdb_score]))</f>
        <v>6.9</v>
      </c>
    </row>
    <row r="476" spans="1:18" x14ac:dyDescent="0.3">
      <c r="A476" t="s">
        <v>1526</v>
      </c>
      <c r="B476">
        <v>236</v>
      </c>
      <c r="C476">
        <v>110</v>
      </c>
      <c r="D476">
        <v>39825798</v>
      </c>
      <c r="E476" t="s">
        <v>1527</v>
      </c>
      <c r="F476" t="s">
        <v>1528</v>
      </c>
      <c r="G476">
        <v>295375</v>
      </c>
      <c r="H476">
        <v>645</v>
      </c>
      <c r="I476" t="s">
        <v>29</v>
      </c>
      <c r="J476">
        <v>16000000</v>
      </c>
      <c r="K476">
        <v>7.6</v>
      </c>
      <c r="N476" t="s">
        <v>1875</v>
      </c>
      <c r="O476" cm="1">
        <f t="array" ref="O476">SUM(IF(Table3[director_name]=N476,Table3[duration]))</f>
        <v>176</v>
      </c>
      <c r="P476" cm="1">
        <f t="array" ref="P476">MEDIAN(IF(Table3[director_name]=N476,Table3[duration]))</f>
        <v>176</v>
      </c>
      <c r="Q476" t="e" cm="1">
        <f t="array" ref="Q476">STDEV(IF(Table3[director_name]=N476,Table3[duration]))</f>
        <v>#DIV/0!</v>
      </c>
      <c r="R476" cm="1">
        <f t="array" ref="R476">MEDIAN(IF(Table3[director_name]=N476,Table3[imdb_score]))</f>
        <v>6.9</v>
      </c>
    </row>
    <row r="477" spans="1:18" x14ac:dyDescent="0.3">
      <c r="A477" t="s">
        <v>582</v>
      </c>
      <c r="B477">
        <v>147</v>
      </c>
      <c r="C477">
        <v>124</v>
      </c>
      <c r="D477">
        <v>52937130</v>
      </c>
      <c r="E477" t="s">
        <v>116</v>
      </c>
      <c r="F477" t="s">
        <v>1529</v>
      </c>
      <c r="G477">
        <v>198066</v>
      </c>
      <c r="H477">
        <v>426</v>
      </c>
      <c r="I477" t="s">
        <v>29</v>
      </c>
      <c r="J477">
        <v>30000000</v>
      </c>
      <c r="K477">
        <v>7.6</v>
      </c>
      <c r="N477" t="s">
        <v>1877</v>
      </c>
      <c r="O477" cm="1">
        <f t="array" ref="O477">SUM(IF(Table3[director_name]=N477,Table3[duration]))</f>
        <v>144</v>
      </c>
      <c r="P477" cm="1">
        <f t="array" ref="P477">MEDIAN(IF(Table3[director_name]=N477,Table3[duration]))</f>
        <v>144</v>
      </c>
      <c r="Q477" t="e" cm="1">
        <f t="array" ref="Q477">STDEV(IF(Table3[director_name]=N477,Table3[duration]))</f>
        <v>#DIV/0!</v>
      </c>
      <c r="R477" cm="1">
        <f t="array" ref="R477">MEDIAN(IF(Table3[director_name]=N477,Table3[imdb_score]))</f>
        <v>6.9</v>
      </c>
    </row>
    <row r="478" spans="1:18" x14ac:dyDescent="0.3">
      <c r="A478" t="s">
        <v>1284</v>
      </c>
      <c r="B478">
        <v>239</v>
      </c>
      <c r="C478">
        <v>92</v>
      </c>
      <c r="D478">
        <v>24792061</v>
      </c>
      <c r="E478" t="s">
        <v>73</v>
      </c>
      <c r="F478" t="s">
        <v>1530</v>
      </c>
      <c r="G478">
        <v>191998</v>
      </c>
      <c r="H478">
        <v>323</v>
      </c>
      <c r="I478" t="s">
        <v>29</v>
      </c>
      <c r="J478">
        <v>6500000</v>
      </c>
      <c r="K478">
        <v>7.6</v>
      </c>
      <c r="N478" t="s">
        <v>686</v>
      </c>
      <c r="O478" cm="1">
        <f t="array" ref="O478">SUM(IF(Table3[director_name]=N478,Table3[duration]))</f>
        <v>557</v>
      </c>
      <c r="P478" cm="1">
        <f t="array" ref="P478">MEDIAN(IF(Table3[director_name]=N478,Table3[duration]))</f>
        <v>133</v>
      </c>
      <c r="Q478" cm="1">
        <f t="array" ref="Q478">STDEV(IF(Table3[director_name]=N478,Table3[duration]))</f>
        <v>31.70042060709395</v>
      </c>
      <c r="R478" cm="1">
        <f t="array" ref="R478">MEDIAN(IF(Table3[director_name]=N478,Table3[imdb_score]))</f>
        <v>6.9</v>
      </c>
    </row>
    <row r="479" spans="1:18" x14ac:dyDescent="0.3">
      <c r="A479" t="s">
        <v>1531</v>
      </c>
      <c r="B479">
        <v>129</v>
      </c>
      <c r="C479">
        <v>132</v>
      </c>
      <c r="D479">
        <v>40270895</v>
      </c>
      <c r="E479" t="s">
        <v>92</v>
      </c>
      <c r="F479" t="s">
        <v>1533</v>
      </c>
      <c r="G479">
        <v>121937</v>
      </c>
      <c r="H479">
        <v>431</v>
      </c>
      <c r="I479" t="s">
        <v>29</v>
      </c>
      <c r="J479">
        <v>22000000</v>
      </c>
      <c r="K479">
        <v>7.6</v>
      </c>
      <c r="N479" t="s">
        <v>2775</v>
      </c>
      <c r="O479" cm="1">
        <f t="array" ref="O479">SUM(IF(Table3[director_name]=N479,Table3[duration]))</f>
        <v>373</v>
      </c>
      <c r="P479" cm="1">
        <f t="array" ref="P479">MEDIAN(IF(Table3[director_name]=N479,Table3[duration]))</f>
        <v>129</v>
      </c>
      <c r="Q479" cm="1">
        <f t="array" ref="Q479">STDEV(IF(Table3[director_name]=N479,Table3[duration]))</f>
        <v>8.0829037686547611</v>
      </c>
      <c r="R479" cm="1">
        <f t="array" ref="R479">MEDIAN(IF(Table3[director_name]=N479,Table3[imdb_score]))</f>
        <v>6.9</v>
      </c>
    </row>
    <row r="480" spans="1:18" x14ac:dyDescent="0.3">
      <c r="A480" t="s">
        <v>363</v>
      </c>
      <c r="B480">
        <v>84</v>
      </c>
      <c r="C480">
        <v>137</v>
      </c>
      <c r="D480">
        <v>41895491</v>
      </c>
      <c r="E480" t="s">
        <v>1056</v>
      </c>
      <c r="F480" t="s">
        <v>1534</v>
      </c>
      <c r="G480">
        <v>63274</v>
      </c>
      <c r="H480">
        <v>170</v>
      </c>
      <c r="I480" t="s">
        <v>29</v>
      </c>
      <c r="J480">
        <v>24000000</v>
      </c>
      <c r="K480">
        <v>7.6</v>
      </c>
      <c r="N480" t="s">
        <v>1883</v>
      </c>
      <c r="O480" cm="1">
        <f t="array" ref="O480">SUM(IF(Table3[director_name]=N480,Table3[duration]))</f>
        <v>256</v>
      </c>
      <c r="P480" cm="1">
        <f t="array" ref="P480">MEDIAN(IF(Table3[director_name]=N480,Table3[duration]))</f>
        <v>128</v>
      </c>
      <c r="Q480" cm="1">
        <f t="array" ref="Q480">STDEV(IF(Table3[director_name]=N480,Table3[duration]))</f>
        <v>18.384776310850235</v>
      </c>
      <c r="R480" cm="1">
        <f t="array" ref="R480">MEDIAN(IF(Table3[director_name]=N480,Table3[imdb_score]))</f>
        <v>6.9</v>
      </c>
    </row>
    <row r="481" spans="1:18" x14ac:dyDescent="0.3">
      <c r="A481" t="s">
        <v>1226</v>
      </c>
      <c r="B481">
        <v>406</v>
      </c>
      <c r="C481">
        <v>134</v>
      </c>
      <c r="D481">
        <v>85707116</v>
      </c>
      <c r="E481" t="s">
        <v>130</v>
      </c>
      <c r="F481" t="s">
        <v>1535</v>
      </c>
      <c r="G481">
        <v>303185</v>
      </c>
      <c r="H481">
        <v>701</v>
      </c>
      <c r="I481" t="s">
        <v>29</v>
      </c>
      <c r="J481">
        <v>68000000</v>
      </c>
      <c r="K481">
        <v>7.6</v>
      </c>
      <c r="N481" t="s">
        <v>1887</v>
      </c>
      <c r="O481" cm="1">
        <f t="array" ref="O481">SUM(IF(Table3[director_name]=N481,Table3[duration]))</f>
        <v>125</v>
      </c>
      <c r="P481" cm="1">
        <f t="array" ref="P481">MEDIAN(IF(Table3[director_name]=N481,Table3[duration]))</f>
        <v>125</v>
      </c>
      <c r="Q481" t="e" cm="1">
        <f t="array" ref="Q481">STDEV(IF(Table3[director_name]=N481,Table3[duration]))</f>
        <v>#DIV/0!</v>
      </c>
      <c r="R481" cm="1">
        <f t="array" ref="R481">MEDIAN(IF(Table3[director_name]=N481,Table3[imdb_score]))</f>
        <v>6.9</v>
      </c>
    </row>
    <row r="482" spans="1:18" x14ac:dyDescent="0.3">
      <c r="A482" t="s">
        <v>219</v>
      </c>
      <c r="B482">
        <v>478</v>
      </c>
      <c r="C482">
        <v>121</v>
      </c>
      <c r="D482">
        <v>46875468</v>
      </c>
      <c r="E482" t="s">
        <v>1536</v>
      </c>
      <c r="F482" t="s">
        <v>1538</v>
      </c>
      <c r="G482">
        <v>196217</v>
      </c>
      <c r="H482">
        <v>461</v>
      </c>
      <c r="I482" t="s">
        <v>29</v>
      </c>
      <c r="J482">
        <v>30000000</v>
      </c>
      <c r="K482">
        <v>7.6</v>
      </c>
      <c r="N482" t="s">
        <v>1891</v>
      </c>
      <c r="O482" cm="1">
        <f t="array" ref="O482">SUM(IF(Table3[director_name]=N482,Table3[duration]))</f>
        <v>125</v>
      </c>
      <c r="P482" cm="1">
        <f t="array" ref="P482">MEDIAN(IF(Table3[director_name]=N482,Table3[duration]))</f>
        <v>125</v>
      </c>
      <c r="Q482" t="e" cm="1">
        <f t="array" ref="Q482">STDEV(IF(Table3[director_name]=N482,Table3[duration]))</f>
        <v>#DIV/0!</v>
      </c>
      <c r="R482" cm="1">
        <f t="array" ref="R482">MEDIAN(IF(Table3[director_name]=N482,Table3[imdb_score]))</f>
        <v>6.9</v>
      </c>
    </row>
    <row r="483" spans="1:18" x14ac:dyDescent="0.3">
      <c r="A483" t="s">
        <v>839</v>
      </c>
      <c r="B483">
        <v>174</v>
      </c>
      <c r="C483">
        <v>114</v>
      </c>
      <c r="D483">
        <v>41597830</v>
      </c>
      <c r="E483" t="s">
        <v>588</v>
      </c>
      <c r="F483" t="s">
        <v>1540</v>
      </c>
      <c r="G483">
        <v>102123</v>
      </c>
      <c r="H483">
        <v>660</v>
      </c>
      <c r="I483" t="s">
        <v>29</v>
      </c>
      <c r="J483">
        <v>25000000</v>
      </c>
      <c r="K483">
        <v>7.6</v>
      </c>
      <c r="N483" t="s">
        <v>1786</v>
      </c>
      <c r="O483" cm="1">
        <f t="array" ref="O483">SUM(IF(Table3[director_name]=N483,Table3[duration]))</f>
        <v>363</v>
      </c>
      <c r="P483" cm="1">
        <f t="array" ref="P483">MEDIAN(IF(Table3[director_name]=N483,Table3[duration]))</f>
        <v>124</v>
      </c>
      <c r="Q483" cm="1">
        <f t="array" ref="Q483">STDEV(IF(Table3[director_name]=N483,Table3[duration]))</f>
        <v>6.0827625302982193</v>
      </c>
      <c r="R483" cm="1">
        <f t="array" ref="R483">MEDIAN(IF(Table3[director_name]=N483,Table3[imdb_score]))</f>
        <v>6.9</v>
      </c>
    </row>
    <row r="484" spans="1:18" x14ac:dyDescent="0.3">
      <c r="A484" t="s">
        <v>499</v>
      </c>
      <c r="B484">
        <v>279</v>
      </c>
      <c r="C484">
        <v>111</v>
      </c>
      <c r="D484">
        <v>31471430</v>
      </c>
      <c r="E484" t="s">
        <v>696</v>
      </c>
      <c r="F484" t="s">
        <v>1542</v>
      </c>
      <c r="G484">
        <v>83374</v>
      </c>
      <c r="H484">
        <v>828</v>
      </c>
      <c r="I484" t="s">
        <v>29</v>
      </c>
      <c r="J484">
        <v>15000000</v>
      </c>
      <c r="K484">
        <v>7.6</v>
      </c>
      <c r="N484" t="s">
        <v>1403</v>
      </c>
      <c r="O484" cm="1">
        <f t="array" ref="O484">SUM(IF(Table3[director_name]=N484,Table3[duration]))</f>
        <v>630</v>
      </c>
      <c r="P484" cm="1">
        <f t="array" ref="P484">MEDIAN(IF(Table3[director_name]=N484,Table3[duration]))</f>
        <v>123</v>
      </c>
      <c r="Q484" cm="1">
        <f t="array" ref="Q484">STDEV(IF(Table3[director_name]=N484,Table3[duration]))</f>
        <v>16.201851746019649</v>
      </c>
      <c r="R484" cm="1">
        <f t="array" ref="R484">MEDIAN(IF(Table3[director_name]=N484,Table3[imdb_score]))</f>
        <v>6.9</v>
      </c>
    </row>
    <row r="485" spans="1:18" x14ac:dyDescent="0.3">
      <c r="A485" t="s">
        <v>837</v>
      </c>
      <c r="B485">
        <v>112</v>
      </c>
      <c r="C485">
        <v>126</v>
      </c>
      <c r="D485">
        <v>30226144</v>
      </c>
      <c r="E485" t="s">
        <v>393</v>
      </c>
      <c r="F485" t="s">
        <v>1543</v>
      </c>
      <c r="G485">
        <v>47626</v>
      </c>
      <c r="H485">
        <v>118</v>
      </c>
      <c r="I485" t="s">
        <v>29</v>
      </c>
      <c r="J485">
        <v>15000000</v>
      </c>
      <c r="K485">
        <v>7.6</v>
      </c>
      <c r="N485" t="s">
        <v>2194</v>
      </c>
      <c r="O485" cm="1">
        <f t="array" ref="O485">SUM(IF(Table3[director_name]=N485,Table3[duration]))</f>
        <v>613</v>
      </c>
      <c r="P485" cm="1">
        <f t="array" ref="P485">MEDIAN(IF(Table3[director_name]=N485,Table3[duration]))</f>
        <v>123</v>
      </c>
      <c r="Q485" cm="1">
        <f t="array" ref="Q485">STDEV(IF(Table3[director_name]=N485,Table3[duration]))</f>
        <v>6.4265076052238514</v>
      </c>
      <c r="R485" cm="1">
        <f t="array" ref="R485">MEDIAN(IF(Table3[director_name]=N485,Table3[imdb_score]))</f>
        <v>6.9</v>
      </c>
    </row>
    <row r="486" spans="1:18" x14ac:dyDescent="0.3">
      <c r="A486" t="s">
        <v>855</v>
      </c>
      <c r="B486">
        <v>149</v>
      </c>
      <c r="C486">
        <v>101</v>
      </c>
      <c r="D486">
        <v>20772796</v>
      </c>
      <c r="E486" t="s">
        <v>228</v>
      </c>
      <c r="F486" t="s">
        <v>1546</v>
      </c>
      <c r="G486">
        <v>34232</v>
      </c>
      <c r="H486">
        <v>346</v>
      </c>
      <c r="I486" t="s">
        <v>29</v>
      </c>
      <c r="J486">
        <v>6000000</v>
      </c>
      <c r="K486">
        <v>7.6</v>
      </c>
      <c r="N486" t="s">
        <v>2249</v>
      </c>
      <c r="O486" cm="1">
        <f t="array" ref="O486">SUM(IF(Table3[director_name]=N486,Table3[duration]))</f>
        <v>366</v>
      </c>
      <c r="P486" cm="1">
        <f t="array" ref="P486">MEDIAN(IF(Table3[director_name]=N486,Table3[duration]))</f>
        <v>123</v>
      </c>
      <c r="Q486" cm="1">
        <f t="array" ref="Q486">STDEV(IF(Table3[director_name]=N486,Table3[duration]))</f>
        <v>4.5825756949558398</v>
      </c>
      <c r="R486" cm="1">
        <f t="array" ref="R486">MEDIAN(IF(Table3[director_name]=N486,Table3[imdb_score]))</f>
        <v>6.9</v>
      </c>
    </row>
    <row r="487" spans="1:18" x14ac:dyDescent="0.3">
      <c r="A487" t="s">
        <v>33</v>
      </c>
      <c r="B487">
        <v>110</v>
      </c>
      <c r="C487">
        <v>170</v>
      </c>
      <c r="D487">
        <v>66676062</v>
      </c>
      <c r="E487" t="s">
        <v>26</v>
      </c>
      <c r="F487" t="s">
        <v>1547</v>
      </c>
      <c r="G487">
        <v>267980</v>
      </c>
      <c r="H487">
        <v>545</v>
      </c>
      <c r="I487" t="s">
        <v>29</v>
      </c>
      <c r="J487">
        <v>54000000</v>
      </c>
      <c r="K487">
        <v>7.6</v>
      </c>
      <c r="N487" t="s">
        <v>1623</v>
      </c>
      <c r="O487" cm="1">
        <f t="array" ref="O487">SUM(IF(Table3[director_name]=N487,Table3[duration]))</f>
        <v>363</v>
      </c>
      <c r="P487" cm="1">
        <f t="array" ref="P487">MEDIAN(IF(Table3[director_name]=N487,Table3[duration]))</f>
        <v>121</v>
      </c>
      <c r="Q487" cm="1">
        <f t="array" ref="Q487">STDEV(IF(Table3[director_name]=N487,Table3[duration]))</f>
        <v>3</v>
      </c>
      <c r="R487" cm="1">
        <f t="array" ref="R487">MEDIAN(IF(Table3[director_name]=N487,Table3[imdb_score]))</f>
        <v>6.9</v>
      </c>
    </row>
    <row r="488" spans="1:18" x14ac:dyDescent="0.3">
      <c r="A488" t="s">
        <v>686</v>
      </c>
      <c r="B488">
        <v>65</v>
      </c>
      <c r="C488">
        <v>146</v>
      </c>
      <c r="D488">
        <v>50668906</v>
      </c>
      <c r="E488" t="s">
        <v>379</v>
      </c>
      <c r="F488" t="s">
        <v>1548</v>
      </c>
      <c r="G488">
        <v>76016</v>
      </c>
      <c r="H488">
        <v>265</v>
      </c>
      <c r="I488" t="s">
        <v>29</v>
      </c>
      <c r="J488">
        <v>38000000</v>
      </c>
      <c r="K488">
        <v>7.6</v>
      </c>
      <c r="N488" t="s">
        <v>1544</v>
      </c>
      <c r="O488" cm="1">
        <f t="array" ref="O488">SUM(IF(Table3[director_name]=N488,Table3[duration]))</f>
        <v>337</v>
      </c>
      <c r="P488" cm="1">
        <f t="array" ref="P488">MEDIAN(IF(Table3[director_name]=N488,Table3[duration]))</f>
        <v>118</v>
      </c>
      <c r="Q488" cm="1">
        <f t="array" ref="Q488">STDEV(IF(Table3[director_name]=N488,Table3[duration]))</f>
        <v>13.428824718989123</v>
      </c>
      <c r="R488" cm="1">
        <f t="array" ref="R488">MEDIAN(IF(Table3[director_name]=N488,Table3[imdb_score]))</f>
        <v>6.9</v>
      </c>
    </row>
    <row r="489" spans="1:18" x14ac:dyDescent="0.3">
      <c r="A489" t="s">
        <v>312</v>
      </c>
      <c r="B489">
        <v>324</v>
      </c>
      <c r="C489">
        <v>128</v>
      </c>
      <c r="D489">
        <v>31838002</v>
      </c>
      <c r="E489" t="s">
        <v>60</v>
      </c>
      <c r="F489" t="s">
        <v>1549</v>
      </c>
      <c r="G489">
        <v>136673</v>
      </c>
      <c r="H489">
        <v>281</v>
      </c>
      <c r="I489" t="s">
        <v>29</v>
      </c>
      <c r="J489">
        <v>20000000</v>
      </c>
      <c r="K489">
        <v>7.6</v>
      </c>
      <c r="N489" t="s">
        <v>1894</v>
      </c>
      <c r="O489" cm="1">
        <f t="array" ref="O489">SUM(IF(Table3[director_name]=N489,Table3[duration]))</f>
        <v>117</v>
      </c>
      <c r="P489" cm="1">
        <f t="array" ref="P489">MEDIAN(IF(Table3[director_name]=N489,Table3[duration]))</f>
        <v>117</v>
      </c>
      <c r="Q489" t="e" cm="1">
        <f t="array" ref="Q489">STDEV(IF(Table3[director_name]=N489,Table3[duration]))</f>
        <v>#DIV/0!</v>
      </c>
      <c r="R489" cm="1">
        <f t="array" ref="R489">MEDIAN(IF(Table3[director_name]=N489,Table3[imdb_score]))</f>
        <v>6.9</v>
      </c>
    </row>
    <row r="490" spans="1:18" x14ac:dyDescent="0.3">
      <c r="A490" t="s">
        <v>598</v>
      </c>
      <c r="B490">
        <v>82</v>
      </c>
      <c r="C490">
        <v>111</v>
      </c>
      <c r="D490">
        <v>41407470</v>
      </c>
      <c r="E490" t="s">
        <v>157</v>
      </c>
      <c r="F490" t="s">
        <v>1551</v>
      </c>
      <c r="G490">
        <v>43378</v>
      </c>
      <c r="H490">
        <v>292</v>
      </c>
      <c r="I490" t="s">
        <v>29</v>
      </c>
      <c r="J490">
        <v>30000000</v>
      </c>
      <c r="K490">
        <v>7.6</v>
      </c>
      <c r="N490" t="s">
        <v>1896</v>
      </c>
      <c r="O490" cm="1">
        <f t="array" ref="O490">SUM(IF(Table3[director_name]=N490,Table3[duration]))</f>
        <v>116</v>
      </c>
      <c r="P490" cm="1">
        <f t="array" ref="P490">MEDIAN(IF(Table3[director_name]=N490,Table3[duration]))</f>
        <v>116</v>
      </c>
      <c r="Q490" t="e" cm="1">
        <f t="array" ref="Q490">STDEV(IF(Table3[director_name]=N490,Table3[duration]))</f>
        <v>#DIV/0!</v>
      </c>
      <c r="R490" cm="1">
        <f t="array" ref="R490">MEDIAN(IF(Table3[director_name]=N490,Table3[imdb_score]))</f>
        <v>6.9</v>
      </c>
    </row>
    <row r="491" spans="1:18" x14ac:dyDescent="0.3">
      <c r="A491" t="s">
        <v>397</v>
      </c>
      <c r="B491">
        <v>148</v>
      </c>
      <c r="C491">
        <v>128</v>
      </c>
      <c r="D491">
        <v>100012500</v>
      </c>
      <c r="E491" t="s">
        <v>715</v>
      </c>
      <c r="F491" t="s">
        <v>1552</v>
      </c>
      <c r="G491">
        <v>299258</v>
      </c>
      <c r="H491">
        <v>346</v>
      </c>
      <c r="I491" t="s">
        <v>29</v>
      </c>
      <c r="J491">
        <v>90000000</v>
      </c>
      <c r="K491">
        <v>7.6</v>
      </c>
      <c r="N491" t="s">
        <v>1899</v>
      </c>
      <c r="O491" cm="1">
        <f t="array" ref="O491">SUM(IF(Table3[director_name]=N491,Table3[duration]))</f>
        <v>115</v>
      </c>
      <c r="P491" cm="1">
        <f t="array" ref="P491">MEDIAN(IF(Table3[director_name]=N491,Table3[duration]))</f>
        <v>115</v>
      </c>
      <c r="Q491" t="e" cm="1">
        <f t="array" ref="Q491">STDEV(IF(Table3[director_name]=N491,Table3[duration]))</f>
        <v>#DIV/0!</v>
      </c>
      <c r="R491" cm="1">
        <f t="array" ref="R491">MEDIAN(IF(Table3[director_name]=N491,Table3[imdb_score]))</f>
        <v>6.9</v>
      </c>
    </row>
    <row r="492" spans="1:18" x14ac:dyDescent="0.3">
      <c r="A492" t="s">
        <v>632</v>
      </c>
      <c r="B492">
        <v>77</v>
      </c>
      <c r="C492">
        <v>102</v>
      </c>
      <c r="D492">
        <v>11546543</v>
      </c>
      <c r="E492" t="s">
        <v>1259</v>
      </c>
      <c r="F492" t="s">
        <v>1554</v>
      </c>
      <c r="G492">
        <v>34520</v>
      </c>
      <c r="H492">
        <v>146</v>
      </c>
      <c r="I492" t="s">
        <v>53</v>
      </c>
      <c r="J492">
        <v>2000000</v>
      </c>
      <c r="K492">
        <v>7.6</v>
      </c>
      <c r="N492" t="s">
        <v>1903</v>
      </c>
      <c r="O492" cm="1">
        <f t="array" ref="O492">SUM(IF(Table3[director_name]=N492,Table3[duration]))</f>
        <v>114</v>
      </c>
      <c r="P492" cm="1">
        <f t="array" ref="P492">MEDIAN(IF(Table3[director_name]=N492,Table3[duration]))</f>
        <v>114</v>
      </c>
      <c r="Q492" t="e" cm="1">
        <f t="array" ref="Q492">STDEV(IF(Table3[director_name]=N492,Table3[duration]))</f>
        <v>#DIV/0!</v>
      </c>
      <c r="R492" cm="1">
        <f t="array" ref="R492">MEDIAN(IF(Table3[director_name]=N492,Table3[imdb_score]))</f>
        <v>6.9</v>
      </c>
    </row>
    <row r="493" spans="1:18" x14ac:dyDescent="0.3">
      <c r="A493" t="s">
        <v>1556</v>
      </c>
      <c r="B493">
        <v>123</v>
      </c>
      <c r="C493">
        <v>118</v>
      </c>
      <c r="D493">
        <v>11533945</v>
      </c>
      <c r="E493" t="s">
        <v>1557</v>
      </c>
      <c r="F493" t="s">
        <v>1559</v>
      </c>
      <c r="G493">
        <v>77551</v>
      </c>
      <c r="H493">
        <v>434</v>
      </c>
      <c r="I493" t="s">
        <v>29</v>
      </c>
      <c r="J493">
        <v>2000000</v>
      </c>
      <c r="K493">
        <v>7.6</v>
      </c>
      <c r="N493" t="s">
        <v>671</v>
      </c>
      <c r="O493" cm="1">
        <f t="array" ref="O493">SUM(IF(Table3[director_name]=N493,Table3[duration]))</f>
        <v>341</v>
      </c>
      <c r="P493" cm="1">
        <f t="array" ref="P493">MEDIAN(IF(Table3[director_name]=N493,Table3[duration]))</f>
        <v>112</v>
      </c>
      <c r="Q493" cm="1">
        <f t="array" ref="Q493">STDEV(IF(Table3[director_name]=N493,Table3[duration]))</f>
        <v>5.6862407030773268</v>
      </c>
      <c r="R493" cm="1">
        <f t="array" ref="R493">MEDIAN(IF(Table3[director_name]=N493,Table3[imdb_score]))</f>
        <v>6.9</v>
      </c>
    </row>
    <row r="494" spans="1:18" x14ac:dyDescent="0.3">
      <c r="A494" t="s">
        <v>1561</v>
      </c>
      <c r="B494">
        <v>77</v>
      </c>
      <c r="C494">
        <v>126</v>
      </c>
      <c r="D494">
        <v>38413606</v>
      </c>
      <c r="E494" t="s">
        <v>1562</v>
      </c>
      <c r="F494" t="s">
        <v>1563</v>
      </c>
      <c r="G494">
        <v>54042</v>
      </c>
      <c r="H494">
        <v>215</v>
      </c>
      <c r="I494" t="s">
        <v>29</v>
      </c>
      <c r="J494">
        <v>30000000</v>
      </c>
      <c r="K494">
        <v>7.6</v>
      </c>
      <c r="N494" t="s">
        <v>2002</v>
      </c>
      <c r="O494" cm="1">
        <f t="array" ref="O494">SUM(IF(Table3[director_name]=N494,Table3[duration]))</f>
        <v>339</v>
      </c>
      <c r="P494" cm="1">
        <f t="array" ref="P494">MEDIAN(IF(Table3[director_name]=N494,Table3[duration]))</f>
        <v>112</v>
      </c>
      <c r="Q494" cm="1">
        <f t="array" ref="Q494">STDEV(IF(Table3[director_name]=N494,Table3[duration]))</f>
        <v>4.5825756949558398</v>
      </c>
      <c r="R494" cm="1">
        <f t="array" ref="R494">MEDIAN(IF(Table3[director_name]=N494,Table3[imdb_score]))</f>
        <v>6.9</v>
      </c>
    </row>
    <row r="495" spans="1:18" x14ac:dyDescent="0.3">
      <c r="A495" t="s">
        <v>1136</v>
      </c>
      <c r="B495">
        <v>68</v>
      </c>
      <c r="C495">
        <v>135</v>
      </c>
      <c r="D495">
        <v>13269963</v>
      </c>
      <c r="E495" t="s">
        <v>257</v>
      </c>
      <c r="F495" t="s">
        <v>1565</v>
      </c>
      <c r="G495">
        <v>23202</v>
      </c>
      <c r="H495">
        <v>173</v>
      </c>
      <c r="I495" t="s">
        <v>29</v>
      </c>
      <c r="J495">
        <v>5000000</v>
      </c>
      <c r="K495">
        <v>7.6</v>
      </c>
      <c r="N495" t="s">
        <v>1904</v>
      </c>
      <c r="O495" cm="1">
        <f t="array" ref="O495">SUM(IF(Table3[director_name]=N495,Table3[duration]))</f>
        <v>111</v>
      </c>
      <c r="P495" cm="1">
        <f t="array" ref="P495">MEDIAN(IF(Table3[director_name]=N495,Table3[duration]))</f>
        <v>111</v>
      </c>
      <c r="Q495" t="e" cm="1">
        <f t="array" ref="Q495">STDEV(IF(Table3[director_name]=N495,Table3[duration]))</f>
        <v>#DIV/0!</v>
      </c>
      <c r="R495" cm="1">
        <f t="array" ref="R495">MEDIAN(IF(Table3[director_name]=N495,Table3[imdb_score]))</f>
        <v>6.9</v>
      </c>
    </row>
    <row r="496" spans="1:18" x14ac:dyDescent="0.3">
      <c r="A496" t="s">
        <v>637</v>
      </c>
      <c r="B496">
        <v>288</v>
      </c>
      <c r="C496">
        <v>102</v>
      </c>
      <c r="D496">
        <v>15047419</v>
      </c>
      <c r="E496" t="s">
        <v>26</v>
      </c>
      <c r="F496" t="s">
        <v>1567</v>
      </c>
      <c r="G496">
        <v>357275</v>
      </c>
      <c r="H496">
        <v>1061</v>
      </c>
      <c r="I496" t="s">
        <v>29</v>
      </c>
      <c r="J496">
        <v>7000000</v>
      </c>
      <c r="K496">
        <v>7.6</v>
      </c>
      <c r="N496" t="s">
        <v>1909</v>
      </c>
      <c r="O496" cm="1">
        <f t="array" ref="O496">SUM(IF(Table3[director_name]=N496,Table3[duration]))</f>
        <v>220</v>
      </c>
      <c r="P496" cm="1">
        <f t="array" ref="P496">MEDIAN(IF(Table3[director_name]=N496,Table3[duration]))</f>
        <v>110</v>
      </c>
      <c r="Q496" cm="1">
        <f t="array" ref="Q496">STDEV(IF(Table3[director_name]=N496,Table3[duration]))</f>
        <v>4.2426406871192848</v>
      </c>
      <c r="R496" cm="1">
        <f t="array" ref="R496">MEDIAN(IF(Table3[director_name]=N496,Table3[imdb_score]))</f>
        <v>6.9</v>
      </c>
    </row>
    <row r="497" spans="1:18" x14ac:dyDescent="0.3">
      <c r="A497" t="s">
        <v>1251</v>
      </c>
      <c r="B497">
        <v>174</v>
      </c>
      <c r="C497">
        <v>113</v>
      </c>
      <c r="D497">
        <v>27277055</v>
      </c>
      <c r="E497" t="s">
        <v>1569</v>
      </c>
      <c r="F497" t="s">
        <v>1571</v>
      </c>
      <c r="G497">
        <v>143137</v>
      </c>
      <c r="H497">
        <v>602</v>
      </c>
      <c r="I497" t="s">
        <v>29</v>
      </c>
      <c r="J497">
        <v>20000000</v>
      </c>
      <c r="K497">
        <v>7.6</v>
      </c>
      <c r="N497" t="s">
        <v>1906</v>
      </c>
      <c r="O497" cm="1">
        <f t="array" ref="O497">SUM(IF(Table3[director_name]=N497,Table3[duration]))</f>
        <v>110</v>
      </c>
      <c r="P497" cm="1">
        <f t="array" ref="P497">MEDIAN(IF(Table3[director_name]=N497,Table3[duration]))</f>
        <v>110</v>
      </c>
      <c r="Q497" t="e" cm="1">
        <f t="array" ref="Q497">STDEV(IF(Table3[director_name]=N497,Table3[duration]))</f>
        <v>#DIV/0!</v>
      </c>
      <c r="R497" cm="1">
        <f t="array" ref="R497">MEDIAN(IF(Table3[director_name]=N497,Table3[imdb_score]))</f>
        <v>6.9</v>
      </c>
    </row>
    <row r="498" spans="1:18" x14ac:dyDescent="0.3">
      <c r="A498" t="s">
        <v>579</v>
      </c>
      <c r="B498">
        <v>177</v>
      </c>
      <c r="C498">
        <v>87</v>
      </c>
      <c r="D498">
        <v>9003011</v>
      </c>
      <c r="E498" t="s">
        <v>86</v>
      </c>
      <c r="F498" t="s">
        <v>1573</v>
      </c>
      <c r="G498">
        <v>133966</v>
      </c>
      <c r="H498">
        <v>294</v>
      </c>
      <c r="I498" t="s">
        <v>29</v>
      </c>
      <c r="J498">
        <v>2000000</v>
      </c>
      <c r="K498">
        <v>7.6</v>
      </c>
      <c r="N498" t="s">
        <v>1226</v>
      </c>
      <c r="O498" cm="1">
        <f t="array" ref="O498">SUM(IF(Table3[director_name]=N498,Table3[duration]))</f>
        <v>809</v>
      </c>
      <c r="P498" cm="1">
        <f t="array" ref="P498">MEDIAN(IF(Table3[director_name]=N498,Table3[duration]))</f>
        <v>109</v>
      </c>
      <c r="Q498" cm="1">
        <f t="array" ref="Q498">STDEV(IF(Table3[director_name]=N498,Table3[duration]))</f>
        <v>9.7272322692042064</v>
      </c>
      <c r="R498" cm="1">
        <f t="array" ref="R498">MEDIAN(IF(Table3[director_name]=N498,Table3[imdb_score]))</f>
        <v>6.9</v>
      </c>
    </row>
    <row r="499" spans="1:18" x14ac:dyDescent="0.3">
      <c r="A499" t="s">
        <v>1374</v>
      </c>
      <c r="B499">
        <v>209</v>
      </c>
      <c r="C499">
        <v>127</v>
      </c>
      <c r="D499">
        <v>57386369</v>
      </c>
      <c r="E499" t="s">
        <v>1437</v>
      </c>
      <c r="F499" t="s">
        <v>1575</v>
      </c>
      <c r="G499">
        <v>224013</v>
      </c>
      <c r="H499">
        <v>2319</v>
      </c>
      <c r="I499" t="s">
        <v>29</v>
      </c>
      <c r="J499">
        <v>52500000</v>
      </c>
      <c r="K499">
        <v>7.6</v>
      </c>
      <c r="N499" t="s">
        <v>1911</v>
      </c>
      <c r="O499" cm="1">
        <f t="array" ref="O499">SUM(IF(Table3[director_name]=N499,Table3[duration]))</f>
        <v>109</v>
      </c>
      <c r="P499" cm="1">
        <f t="array" ref="P499">MEDIAN(IF(Table3[director_name]=N499,Table3[duration]))</f>
        <v>109</v>
      </c>
      <c r="Q499" t="e" cm="1">
        <f t="array" ref="Q499">STDEV(IF(Table3[director_name]=N499,Table3[duration]))</f>
        <v>#DIV/0!</v>
      </c>
      <c r="R499" cm="1">
        <f t="array" ref="R499">MEDIAN(IF(Table3[director_name]=N499,Table3[imdb_score]))</f>
        <v>6.9</v>
      </c>
    </row>
    <row r="500" spans="1:18" x14ac:dyDescent="0.3">
      <c r="A500" t="s">
        <v>642</v>
      </c>
      <c r="B500">
        <v>481</v>
      </c>
      <c r="C500">
        <v>102</v>
      </c>
      <c r="D500">
        <v>4105123</v>
      </c>
      <c r="E500" t="s">
        <v>1576</v>
      </c>
      <c r="F500" t="s">
        <v>1578</v>
      </c>
      <c r="G500">
        <v>148221</v>
      </c>
      <c r="H500">
        <v>316</v>
      </c>
      <c r="I500" t="s">
        <v>114</v>
      </c>
      <c r="J500">
        <v>1100000</v>
      </c>
      <c r="K500">
        <v>7.6</v>
      </c>
      <c r="N500" t="s">
        <v>1914</v>
      </c>
      <c r="O500" cm="1">
        <f t="array" ref="O500">SUM(IF(Table3[director_name]=N500,Table3[duration]))</f>
        <v>108</v>
      </c>
      <c r="P500" cm="1">
        <f t="array" ref="P500">MEDIAN(IF(Table3[director_name]=N500,Table3[duration]))</f>
        <v>108</v>
      </c>
      <c r="Q500" t="e" cm="1">
        <f t="array" ref="Q500">STDEV(IF(Table3[director_name]=N500,Table3[duration]))</f>
        <v>#DIV/0!</v>
      </c>
      <c r="R500" cm="1">
        <f t="array" ref="R500">MEDIAN(IF(Table3[director_name]=N500,Table3[imdb_score]))</f>
        <v>6.9</v>
      </c>
    </row>
    <row r="501" spans="1:18" x14ac:dyDescent="0.3">
      <c r="A501" t="s">
        <v>578</v>
      </c>
      <c r="B501">
        <v>252</v>
      </c>
      <c r="C501">
        <v>131</v>
      </c>
      <c r="D501">
        <v>21483154</v>
      </c>
      <c r="E501" t="s">
        <v>205</v>
      </c>
      <c r="F501" t="s">
        <v>1582</v>
      </c>
      <c r="G501">
        <v>98741</v>
      </c>
      <c r="H501">
        <v>236</v>
      </c>
      <c r="I501" t="s">
        <v>29</v>
      </c>
      <c r="J501">
        <v>19000000</v>
      </c>
      <c r="K501">
        <v>7.6</v>
      </c>
      <c r="N501" t="s">
        <v>1813</v>
      </c>
      <c r="O501" cm="1">
        <f t="array" ref="O501">SUM(IF(Table3[director_name]=N501,Table3[duration]))</f>
        <v>641</v>
      </c>
      <c r="P501" cm="1">
        <f t="array" ref="P501">MEDIAN(IF(Table3[director_name]=N501,Table3[duration]))</f>
        <v>107.5</v>
      </c>
      <c r="Q501" cm="1">
        <f t="array" ref="Q501">STDEV(IF(Table3[director_name]=N501,Table3[duration]))</f>
        <v>10.14724921674178</v>
      </c>
      <c r="R501" cm="1">
        <f t="array" ref="R501">MEDIAN(IF(Table3[director_name]=N501,Table3[imdb_score]))</f>
        <v>6.9</v>
      </c>
    </row>
    <row r="502" spans="1:18" x14ac:dyDescent="0.3">
      <c r="A502" t="s">
        <v>839</v>
      </c>
      <c r="B502">
        <v>299</v>
      </c>
      <c r="C502">
        <v>124</v>
      </c>
      <c r="D502">
        <v>34180954</v>
      </c>
      <c r="E502" t="s">
        <v>588</v>
      </c>
      <c r="F502" t="s">
        <v>1583</v>
      </c>
      <c r="G502">
        <v>189812</v>
      </c>
      <c r="H502">
        <v>370</v>
      </c>
      <c r="I502" t="s">
        <v>29</v>
      </c>
      <c r="J502">
        <v>32000000</v>
      </c>
      <c r="K502">
        <v>7.6</v>
      </c>
      <c r="N502" t="s">
        <v>2293</v>
      </c>
      <c r="O502" cm="1">
        <f t="array" ref="O502">SUM(IF(Table3[director_name]=N502,Table3[duration]))</f>
        <v>540</v>
      </c>
      <c r="P502" cm="1">
        <f t="array" ref="P502">MEDIAN(IF(Table3[director_name]=N502,Table3[duration]))</f>
        <v>105</v>
      </c>
      <c r="Q502" cm="1">
        <f t="array" ref="Q502">STDEV(IF(Table3[director_name]=N502,Table3[duration]))</f>
        <v>6</v>
      </c>
      <c r="R502" cm="1">
        <f t="array" ref="R502">MEDIAN(IF(Table3[director_name]=N502,Table3[imdb_score]))</f>
        <v>6.9</v>
      </c>
    </row>
    <row r="503" spans="1:18" x14ac:dyDescent="0.3">
      <c r="A503" t="s">
        <v>647</v>
      </c>
      <c r="B503">
        <v>281</v>
      </c>
      <c r="C503">
        <v>99</v>
      </c>
      <c r="D503">
        <v>9166863</v>
      </c>
      <c r="E503" t="s">
        <v>588</v>
      </c>
      <c r="F503" t="s">
        <v>1584</v>
      </c>
      <c r="G503">
        <v>83182</v>
      </c>
      <c r="H503">
        <v>247</v>
      </c>
      <c r="I503" t="s">
        <v>29</v>
      </c>
      <c r="J503">
        <v>7000000</v>
      </c>
      <c r="K503">
        <v>7.6</v>
      </c>
      <c r="N503" t="s">
        <v>1892</v>
      </c>
      <c r="O503" cm="1">
        <f t="array" ref="O503">SUM(IF(Table3[director_name]=N503,Table3[duration]))</f>
        <v>204</v>
      </c>
      <c r="P503" cm="1">
        <f t="array" ref="P503">MEDIAN(IF(Table3[director_name]=N503,Table3[duration]))</f>
        <v>102</v>
      </c>
      <c r="Q503" cm="1">
        <f t="array" ref="Q503">STDEV(IF(Table3[director_name]=N503,Table3[duration]))</f>
        <v>4.2426406871192848</v>
      </c>
      <c r="R503" cm="1">
        <f t="array" ref="R503">MEDIAN(IF(Table3[director_name]=N503,Table3[imdb_score]))</f>
        <v>6.9</v>
      </c>
    </row>
    <row r="504" spans="1:18" x14ac:dyDescent="0.3">
      <c r="A504" t="s">
        <v>1025</v>
      </c>
      <c r="B504">
        <v>253</v>
      </c>
      <c r="C504">
        <v>113</v>
      </c>
      <c r="D504">
        <v>40137776</v>
      </c>
      <c r="E504" t="s">
        <v>1585</v>
      </c>
      <c r="F504" t="s">
        <v>1587</v>
      </c>
      <c r="G504">
        <v>186977</v>
      </c>
      <c r="H504">
        <v>529</v>
      </c>
      <c r="I504" t="s">
        <v>29</v>
      </c>
      <c r="J504">
        <v>38000000</v>
      </c>
      <c r="K504">
        <v>7.6</v>
      </c>
      <c r="N504" t="s">
        <v>1918</v>
      </c>
      <c r="O504" cm="1">
        <f t="array" ref="O504">SUM(IF(Table3[director_name]=N504,Table3[duration]))</f>
        <v>102</v>
      </c>
      <c r="P504" cm="1">
        <f t="array" ref="P504">MEDIAN(IF(Table3[director_name]=N504,Table3[duration]))</f>
        <v>102</v>
      </c>
      <c r="Q504" t="e" cm="1">
        <f t="array" ref="Q504">STDEV(IF(Table3[director_name]=N504,Table3[duration]))</f>
        <v>#DIV/0!</v>
      </c>
      <c r="R504" cm="1">
        <f t="array" ref="R504">MEDIAN(IF(Table3[director_name]=N504,Table3[imdb_score]))</f>
        <v>6.9</v>
      </c>
    </row>
    <row r="505" spans="1:18" x14ac:dyDescent="0.3">
      <c r="A505" t="s">
        <v>620</v>
      </c>
      <c r="B505">
        <v>70</v>
      </c>
      <c r="C505">
        <v>108</v>
      </c>
      <c r="D505">
        <v>2047570</v>
      </c>
      <c r="E505" t="s">
        <v>1588</v>
      </c>
      <c r="F505" t="s">
        <v>1590</v>
      </c>
      <c r="G505">
        <v>6790</v>
      </c>
      <c r="H505">
        <v>80</v>
      </c>
      <c r="I505" t="s">
        <v>29</v>
      </c>
      <c r="J505">
        <v>500000</v>
      </c>
      <c r="K505">
        <v>7.6</v>
      </c>
      <c r="N505" t="s">
        <v>1923</v>
      </c>
      <c r="O505" cm="1">
        <f t="array" ref="O505">SUM(IF(Table3[director_name]=N505,Table3[duration]))</f>
        <v>101</v>
      </c>
      <c r="P505" cm="1">
        <f t="array" ref="P505">MEDIAN(IF(Table3[director_name]=N505,Table3[duration]))</f>
        <v>101</v>
      </c>
      <c r="Q505" t="e" cm="1">
        <f t="array" ref="Q505">STDEV(IF(Table3[director_name]=N505,Table3[duration]))</f>
        <v>#DIV/0!</v>
      </c>
      <c r="R505" cm="1">
        <f t="array" ref="R505">MEDIAN(IF(Table3[director_name]=N505,Table3[imdb_score]))</f>
        <v>6.9</v>
      </c>
    </row>
    <row r="506" spans="1:18" x14ac:dyDescent="0.3">
      <c r="A506" t="s">
        <v>115</v>
      </c>
      <c r="B506">
        <v>114</v>
      </c>
      <c r="C506">
        <v>164</v>
      </c>
      <c r="D506">
        <v>8373585</v>
      </c>
      <c r="E506" t="s">
        <v>92</v>
      </c>
      <c r="F506" t="s">
        <v>1591</v>
      </c>
      <c r="G506">
        <v>39680</v>
      </c>
      <c r="H506">
        <v>308</v>
      </c>
      <c r="I506" t="s">
        <v>29</v>
      </c>
      <c r="J506">
        <v>7000000</v>
      </c>
      <c r="K506">
        <v>7.6</v>
      </c>
      <c r="N506" t="s">
        <v>1925</v>
      </c>
      <c r="O506" cm="1">
        <f t="array" ref="O506">SUM(IF(Table3[director_name]=N506,Table3[duration]))</f>
        <v>201</v>
      </c>
      <c r="P506" cm="1">
        <f t="array" ref="P506">MEDIAN(IF(Table3[director_name]=N506,Table3[duration]))</f>
        <v>100.5</v>
      </c>
      <c r="Q506" cm="1">
        <f t="array" ref="Q506">STDEV(IF(Table3[director_name]=N506,Table3[duration]))</f>
        <v>6.3639610306789276</v>
      </c>
      <c r="R506" cm="1">
        <f t="array" ref="R506">MEDIAN(IF(Table3[director_name]=N506,Table3[imdb_score]))</f>
        <v>6.9</v>
      </c>
    </row>
    <row r="507" spans="1:18" x14ac:dyDescent="0.3">
      <c r="A507" t="s">
        <v>1108</v>
      </c>
      <c r="B507">
        <v>388</v>
      </c>
      <c r="C507">
        <v>131</v>
      </c>
      <c r="D507">
        <v>15700000</v>
      </c>
      <c r="E507" t="s">
        <v>1593</v>
      </c>
      <c r="F507" t="s">
        <v>1594</v>
      </c>
      <c r="G507">
        <v>332065</v>
      </c>
      <c r="H507">
        <v>876</v>
      </c>
      <c r="I507" t="s">
        <v>29</v>
      </c>
      <c r="J507">
        <v>15000000</v>
      </c>
      <c r="K507">
        <v>7.6</v>
      </c>
      <c r="N507" t="s">
        <v>1928</v>
      </c>
      <c r="O507" cm="1">
        <f t="array" ref="O507">SUM(IF(Table3[director_name]=N507,Table3[duration]))</f>
        <v>100</v>
      </c>
      <c r="P507" cm="1">
        <f t="array" ref="P507">MEDIAN(IF(Table3[director_name]=N507,Table3[duration]))</f>
        <v>100</v>
      </c>
      <c r="Q507" t="e" cm="1">
        <f t="array" ref="Q507">STDEV(IF(Table3[director_name]=N507,Table3[duration]))</f>
        <v>#DIV/0!</v>
      </c>
      <c r="R507" cm="1">
        <f t="array" ref="R507">MEDIAN(IF(Table3[director_name]=N507,Table3[imdb_score]))</f>
        <v>6.9</v>
      </c>
    </row>
    <row r="508" spans="1:18" x14ac:dyDescent="0.3">
      <c r="A508" t="s">
        <v>420</v>
      </c>
      <c r="B508">
        <v>450</v>
      </c>
      <c r="C508">
        <v>94</v>
      </c>
      <c r="D508">
        <v>18329466</v>
      </c>
      <c r="E508" t="s">
        <v>1595</v>
      </c>
      <c r="F508" t="s">
        <v>1596</v>
      </c>
      <c r="G508">
        <v>279179</v>
      </c>
      <c r="H508">
        <v>440</v>
      </c>
      <c r="I508" t="s">
        <v>29</v>
      </c>
      <c r="J508">
        <v>18000000</v>
      </c>
      <c r="K508">
        <v>7.6</v>
      </c>
      <c r="N508" t="s">
        <v>1932</v>
      </c>
      <c r="O508" cm="1">
        <f t="array" ref="O508">SUM(IF(Table3[director_name]=N508,Table3[duration]))</f>
        <v>100</v>
      </c>
      <c r="P508" cm="1">
        <f t="array" ref="P508">MEDIAN(IF(Table3[director_name]=N508,Table3[duration]))</f>
        <v>100</v>
      </c>
      <c r="Q508" t="e" cm="1">
        <f t="array" ref="Q508">STDEV(IF(Table3[director_name]=N508,Table3[duration]))</f>
        <v>#DIV/0!</v>
      </c>
      <c r="R508" cm="1">
        <f t="array" ref="R508">MEDIAN(IF(Table3[director_name]=N508,Table3[imdb_score]))</f>
        <v>6.9</v>
      </c>
    </row>
    <row r="509" spans="1:18" x14ac:dyDescent="0.3">
      <c r="A509" t="s">
        <v>660</v>
      </c>
      <c r="B509">
        <v>21</v>
      </c>
      <c r="C509">
        <v>90</v>
      </c>
      <c r="D509">
        <v>277233</v>
      </c>
      <c r="E509" t="s">
        <v>289</v>
      </c>
      <c r="F509" t="s">
        <v>1599</v>
      </c>
      <c r="G509">
        <v>2631</v>
      </c>
      <c r="H509">
        <v>26</v>
      </c>
      <c r="I509" t="s">
        <v>29</v>
      </c>
      <c r="J509">
        <v>40000</v>
      </c>
      <c r="K509">
        <v>7.6</v>
      </c>
      <c r="N509" t="s">
        <v>1934</v>
      </c>
      <c r="O509" cm="1">
        <f t="array" ref="O509">SUM(IF(Table3[director_name]=N509,Table3[duration]))</f>
        <v>99</v>
      </c>
      <c r="P509" cm="1">
        <f t="array" ref="P509">MEDIAN(IF(Table3[director_name]=N509,Table3[duration]))</f>
        <v>99</v>
      </c>
      <c r="Q509" t="e" cm="1">
        <f t="array" ref="Q509">STDEV(IF(Table3[director_name]=N509,Table3[duration]))</f>
        <v>#DIV/0!</v>
      </c>
      <c r="R509" cm="1">
        <f t="array" ref="R509">MEDIAN(IF(Table3[director_name]=N509,Table3[imdb_score]))</f>
        <v>6.9</v>
      </c>
    </row>
    <row r="510" spans="1:18" x14ac:dyDescent="0.3">
      <c r="A510" t="s">
        <v>658</v>
      </c>
      <c r="B510">
        <v>31</v>
      </c>
      <c r="C510">
        <v>91</v>
      </c>
      <c r="D510">
        <v>287761</v>
      </c>
      <c r="E510" t="s">
        <v>1601</v>
      </c>
      <c r="F510" t="s">
        <v>1603</v>
      </c>
      <c r="G510">
        <v>2482</v>
      </c>
      <c r="H510">
        <v>16</v>
      </c>
      <c r="I510" t="s">
        <v>29</v>
      </c>
      <c r="J510">
        <v>1000000</v>
      </c>
      <c r="K510">
        <v>7.6</v>
      </c>
      <c r="N510" t="s">
        <v>1940</v>
      </c>
      <c r="O510" cm="1">
        <f t="array" ref="O510">SUM(IF(Table3[director_name]=N510,Table3[duration]))</f>
        <v>98</v>
      </c>
      <c r="P510" cm="1">
        <f t="array" ref="P510">MEDIAN(IF(Table3[director_name]=N510,Table3[duration]))</f>
        <v>98</v>
      </c>
      <c r="Q510" t="e" cm="1">
        <f t="array" ref="Q510">STDEV(IF(Table3[director_name]=N510,Table3[duration]))</f>
        <v>#DIV/0!</v>
      </c>
      <c r="R510" cm="1">
        <f t="array" ref="R510">MEDIAN(IF(Table3[director_name]=N510,Table3[imdb_score]))</f>
        <v>6.9</v>
      </c>
    </row>
    <row r="511" spans="1:18" x14ac:dyDescent="0.3">
      <c r="A511" t="s">
        <v>1360</v>
      </c>
      <c r="B511">
        <v>50</v>
      </c>
      <c r="C511">
        <v>84</v>
      </c>
      <c r="D511">
        <v>2892582</v>
      </c>
      <c r="E511" t="s">
        <v>676</v>
      </c>
      <c r="F511" t="s">
        <v>1606</v>
      </c>
      <c r="G511">
        <v>22697</v>
      </c>
      <c r="H511">
        <v>202</v>
      </c>
      <c r="I511" t="s">
        <v>29</v>
      </c>
      <c r="J511">
        <v>4000000</v>
      </c>
      <c r="K511">
        <v>7.6</v>
      </c>
      <c r="N511" t="s">
        <v>1937</v>
      </c>
      <c r="O511" cm="1">
        <f t="array" ref="O511">SUM(IF(Table3[director_name]=N511,Table3[duration]))</f>
        <v>98</v>
      </c>
      <c r="P511" cm="1">
        <f t="array" ref="P511">MEDIAN(IF(Table3[director_name]=N511,Table3[duration]))</f>
        <v>98</v>
      </c>
      <c r="Q511" t="e" cm="1">
        <f t="array" ref="Q511">STDEV(IF(Table3[director_name]=N511,Table3[duration]))</f>
        <v>#DIV/0!</v>
      </c>
      <c r="R511" cm="1">
        <f t="array" ref="R511">MEDIAN(IF(Table3[director_name]=N511,Table3[imdb_score]))</f>
        <v>6.9</v>
      </c>
    </row>
    <row r="512" spans="1:18" x14ac:dyDescent="0.3">
      <c r="A512" t="s">
        <v>539</v>
      </c>
      <c r="B512">
        <v>64</v>
      </c>
      <c r="C512">
        <v>88</v>
      </c>
      <c r="D512">
        <v>14792779</v>
      </c>
      <c r="E512" t="s">
        <v>676</v>
      </c>
      <c r="F512" t="s">
        <v>1609</v>
      </c>
      <c r="G512">
        <v>24256</v>
      </c>
      <c r="H512">
        <v>91</v>
      </c>
      <c r="I512" t="s">
        <v>29</v>
      </c>
      <c r="J512">
        <v>16000000</v>
      </c>
      <c r="K512">
        <v>7.6</v>
      </c>
      <c r="N512" t="s">
        <v>2392</v>
      </c>
      <c r="O512" cm="1">
        <f t="array" ref="O512">SUM(IF(Table3[director_name]=N512,Table3[duration]))</f>
        <v>295</v>
      </c>
      <c r="P512" cm="1">
        <f t="array" ref="P512">MEDIAN(IF(Table3[director_name]=N512,Table3[duration]))</f>
        <v>97</v>
      </c>
      <c r="Q512" cm="1">
        <f t="array" ref="Q512">STDEV(IF(Table3[director_name]=N512,Table3[duration]))</f>
        <v>2.3094010767585034</v>
      </c>
      <c r="R512" cm="1">
        <f t="array" ref="R512">MEDIAN(IF(Table3[director_name]=N512,Table3[imdb_score]))</f>
        <v>6.9</v>
      </c>
    </row>
    <row r="513" spans="1:18" x14ac:dyDescent="0.3">
      <c r="A513" t="s">
        <v>1080</v>
      </c>
      <c r="B513">
        <v>221</v>
      </c>
      <c r="C513">
        <v>88</v>
      </c>
      <c r="D513">
        <v>11501093</v>
      </c>
      <c r="E513" t="s">
        <v>1610</v>
      </c>
      <c r="F513" t="s">
        <v>1612</v>
      </c>
      <c r="G513">
        <v>128850</v>
      </c>
      <c r="H513">
        <v>604</v>
      </c>
      <c r="I513" t="s">
        <v>29</v>
      </c>
      <c r="J513">
        <v>13000000</v>
      </c>
      <c r="K513">
        <v>7.6</v>
      </c>
      <c r="N513" t="s">
        <v>1943</v>
      </c>
      <c r="O513" cm="1">
        <f t="array" ref="O513">SUM(IF(Table3[director_name]=N513,Table3[duration]))</f>
        <v>97</v>
      </c>
      <c r="P513" cm="1">
        <f t="array" ref="P513">MEDIAN(IF(Table3[director_name]=N513,Table3[duration]))</f>
        <v>97</v>
      </c>
      <c r="Q513" t="e" cm="1">
        <f t="array" ref="Q513">STDEV(IF(Table3[director_name]=N513,Table3[duration]))</f>
        <v>#DIV/0!</v>
      </c>
      <c r="R513" cm="1">
        <f t="array" ref="R513">MEDIAN(IF(Table3[director_name]=N513,Table3[imdb_score]))</f>
        <v>6.9</v>
      </c>
    </row>
    <row r="514" spans="1:18" x14ac:dyDescent="0.3">
      <c r="A514" t="s">
        <v>624</v>
      </c>
      <c r="B514">
        <v>72</v>
      </c>
      <c r="C514">
        <v>106</v>
      </c>
      <c r="D514">
        <v>395592</v>
      </c>
      <c r="E514" t="s">
        <v>588</v>
      </c>
      <c r="F514" t="s">
        <v>1614</v>
      </c>
      <c r="G514">
        <v>21202</v>
      </c>
      <c r="H514">
        <v>134</v>
      </c>
      <c r="I514" t="s">
        <v>29</v>
      </c>
      <c r="J514">
        <v>2000000</v>
      </c>
      <c r="K514">
        <v>7.6</v>
      </c>
      <c r="N514" t="s">
        <v>1947</v>
      </c>
      <c r="O514" cm="1">
        <f t="array" ref="O514">SUM(IF(Table3[director_name]=N514,Table3[duration]))</f>
        <v>96</v>
      </c>
      <c r="P514" cm="1">
        <f t="array" ref="P514">MEDIAN(IF(Table3[director_name]=N514,Table3[duration]))</f>
        <v>96</v>
      </c>
      <c r="Q514" t="e" cm="1">
        <f t="array" ref="Q514">STDEV(IF(Table3[director_name]=N514,Table3[duration]))</f>
        <v>#DIV/0!</v>
      </c>
      <c r="R514" cm="1">
        <f t="array" ref="R514">MEDIAN(IF(Table3[director_name]=N514,Table3[imdb_score]))</f>
        <v>6.9</v>
      </c>
    </row>
    <row r="515" spans="1:18" x14ac:dyDescent="0.3">
      <c r="A515" t="s">
        <v>1615</v>
      </c>
      <c r="B515">
        <v>158</v>
      </c>
      <c r="C515">
        <v>126</v>
      </c>
      <c r="D515">
        <v>13005485</v>
      </c>
      <c r="E515" t="s">
        <v>92</v>
      </c>
      <c r="F515" t="s">
        <v>1617</v>
      </c>
      <c r="G515">
        <v>56665</v>
      </c>
      <c r="H515">
        <v>469</v>
      </c>
      <c r="I515" t="s">
        <v>29</v>
      </c>
      <c r="J515">
        <v>15000000</v>
      </c>
      <c r="K515">
        <v>7.6</v>
      </c>
      <c r="N515" t="s">
        <v>1946</v>
      </c>
      <c r="O515" cm="1">
        <f t="array" ref="O515">SUM(IF(Table3[director_name]=N515,Table3[duration]))</f>
        <v>96</v>
      </c>
      <c r="P515" cm="1">
        <f t="array" ref="P515">MEDIAN(IF(Table3[director_name]=N515,Table3[duration]))</f>
        <v>96</v>
      </c>
      <c r="Q515" t="e" cm="1">
        <f t="array" ref="Q515">STDEV(IF(Table3[director_name]=N515,Table3[duration]))</f>
        <v>#DIV/0!</v>
      </c>
      <c r="R515" cm="1">
        <f t="array" ref="R515">MEDIAN(IF(Table3[director_name]=N515,Table3[imdb_score]))</f>
        <v>6.9</v>
      </c>
    </row>
    <row r="516" spans="1:18" x14ac:dyDescent="0.3">
      <c r="A516" t="s">
        <v>594</v>
      </c>
      <c r="B516">
        <v>14</v>
      </c>
      <c r="C516">
        <v>112</v>
      </c>
      <c r="D516">
        <v>173783</v>
      </c>
      <c r="E516" t="s">
        <v>1310</v>
      </c>
      <c r="F516" t="s">
        <v>1619</v>
      </c>
      <c r="G516">
        <v>578</v>
      </c>
      <c r="H516">
        <v>34</v>
      </c>
      <c r="I516" t="s">
        <v>29</v>
      </c>
      <c r="J516">
        <v>2500000</v>
      </c>
      <c r="K516">
        <v>7.6</v>
      </c>
      <c r="N516" t="s">
        <v>478</v>
      </c>
      <c r="O516" cm="1">
        <f t="array" ref="O516">SUM(IF(Table3[director_name]=N516,Table3[duration]))</f>
        <v>186</v>
      </c>
      <c r="P516" cm="1">
        <f t="array" ref="P516">MEDIAN(IF(Table3[director_name]=N516,Table3[duration]))</f>
        <v>93</v>
      </c>
      <c r="Q516" cm="1">
        <f t="array" ref="Q516">STDEV(IF(Table3[director_name]=N516,Table3[duration]))</f>
        <v>2.8284271247461903</v>
      </c>
      <c r="R516" cm="1">
        <f t="array" ref="R516">MEDIAN(IF(Table3[director_name]=N516,Table3[imdb_score]))</f>
        <v>6.9</v>
      </c>
    </row>
    <row r="517" spans="1:18" x14ac:dyDescent="0.3">
      <c r="A517" t="s">
        <v>1025</v>
      </c>
      <c r="B517">
        <v>201</v>
      </c>
      <c r="C517">
        <v>128</v>
      </c>
      <c r="D517">
        <v>15797907</v>
      </c>
      <c r="E517" t="s">
        <v>92</v>
      </c>
      <c r="F517" t="s">
        <v>1622</v>
      </c>
      <c r="G517">
        <v>68119</v>
      </c>
      <c r="H517">
        <v>230</v>
      </c>
      <c r="I517" t="s">
        <v>71</v>
      </c>
      <c r="J517">
        <v>20000000</v>
      </c>
      <c r="K517">
        <v>7.6</v>
      </c>
      <c r="N517" t="s">
        <v>1953</v>
      </c>
      <c r="O517" cm="1">
        <f t="array" ref="O517">SUM(IF(Table3[director_name]=N517,Table3[duration]))</f>
        <v>92</v>
      </c>
      <c r="P517" cm="1">
        <f t="array" ref="P517">MEDIAN(IF(Table3[director_name]=N517,Table3[duration]))</f>
        <v>92</v>
      </c>
      <c r="Q517" t="e" cm="1">
        <f t="array" ref="Q517">STDEV(IF(Table3[director_name]=N517,Table3[duration]))</f>
        <v>#DIV/0!</v>
      </c>
      <c r="R517" cm="1">
        <f t="array" ref="R517">MEDIAN(IF(Table3[director_name]=N517,Table3[imdb_score]))</f>
        <v>6.9</v>
      </c>
    </row>
    <row r="518" spans="1:18" x14ac:dyDescent="0.3">
      <c r="A518" t="s">
        <v>651</v>
      </c>
      <c r="B518">
        <v>47</v>
      </c>
      <c r="C518">
        <v>98</v>
      </c>
      <c r="D518">
        <v>795126</v>
      </c>
      <c r="E518" t="s">
        <v>1624</v>
      </c>
      <c r="F518" t="s">
        <v>1626</v>
      </c>
      <c r="G518">
        <v>4976</v>
      </c>
      <c r="H518">
        <v>52</v>
      </c>
      <c r="I518" t="s">
        <v>29</v>
      </c>
      <c r="J518">
        <v>6000000</v>
      </c>
      <c r="K518">
        <v>7.6</v>
      </c>
      <c r="N518" t="s">
        <v>1956</v>
      </c>
      <c r="O518" cm="1">
        <f t="array" ref="O518">SUM(IF(Table3[director_name]=N518,Table3[duration]))</f>
        <v>91</v>
      </c>
      <c r="P518" cm="1">
        <f t="array" ref="P518">MEDIAN(IF(Table3[director_name]=N518,Table3[duration]))</f>
        <v>91</v>
      </c>
      <c r="Q518" t="e" cm="1">
        <f t="array" ref="Q518">STDEV(IF(Table3[director_name]=N518,Table3[duration]))</f>
        <v>#DIV/0!</v>
      </c>
      <c r="R518" cm="1">
        <f t="array" ref="R518">MEDIAN(IF(Table3[director_name]=N518,Table3[imdb_score]))</f>
        <v>6.9</v>
      </c>
    </row>
    <row r="519" spans="1:18" x14ac:dyDescent="0.3">
      <c r="A519" t="s">
        <v>929</v>
      </c>
      <c r="B519">
        <v>81</v>
      </c>
      <c r="C519">
        <v>121</v>
      </c>
      <c r="D519">
        <v>112935</v>
      </c>
      <c r="E519" t="s">
        <v>92</v>
      </c>
      <c r="F519" t="s">
        <v>1628</v>
      </c>
      <c r="G519">
        <v>8161</v>
      </c>
      <c r="H519">
        <v>94</v>
      </c>
      <c r="I519" t="s">
        <v>29</v>
      </c>
      <c r="J519">
        <v>9000000</v>
      </c>
      <c r="K519">
        <v>7.6</v>
      </c>
      <c r="N519" t="s">
        <v>1959</v>
      </c>
      <c r="O519" cm="1">
        <f t="array" ref="O519">SUM(IF(Table3[director_name]=N519,Table3[duration]))</f>
        <v>180</v>
      </c>
      <c r="P519" cm="1">
        <f t="array" ref="P519">MEDIAN(IF(Table3[director_name]=N519,Table3[duration]))</f>
        <v>90</v>
      </c>
      <c r="Q519" cm="1">
        <f t="array" ref="Q519">STDEV(IF(Table3[director_name]=N519,Table3[duration]))</f>
        <v>1.4142135623730951</v>
      </c>
      <c r="R519" cm="1">
        <f t="array" ref="R519">MEDIAN(IF(Table3[director_name]=N519,Table3[imdb_score]))</f>
        <v>6.9</v>
      </c>
    </row>
    <row r="520" spans="1:18" x14ac:dyDescent="0.3">
      <c r="A520" t="s">
        <v>409</v>
      </c>
      <c r="B520">
        <v>145</v>
      </c>
      <c r="C520">
        <v>98</v>
      </c>
      <c r="D520">
        <v>449558</v>
      </c>
      <c r="E520" t="s">
        <v>379</v>
      </c>
      <c r="F520" t="s">
        <v>1630</v>
      </c>
      <c r="G520">
        <v>32307</v>
      </c>
      <c r="H520">
        <v>75</v>
      </c>
      <c r="I520" t="s">
        <v>29</v>
      </c>
      <c r="J520">
        <v>10000000</v>
      </c>
      <c r="K520">
        <v>7.6</v>
      </c>
      <c r="N520" t="s">
        <v>1961</v>
      </c>
      <c r="O520" cm="1">
        <f t="array" ref="O520">SUM(IF(Table3[director_name]=N520,Table3[duration]))</f>
        <v>90</v>
      </c>
      <c r="P520" cm="1">
        <f t="array" ref="P520">MEDIAN(IF(Table3[director_name]=N520,Table3[duration]))</f>
        <v>90</v>
      </c>
      <c r="Q520" t="e" cm="1">
        <f t="array" ref="Q520">STDEV(IF(Table3[director_name]=N520,Table3[duration]))</f>
        <v>#DIV/0!</v>
      </c>
      <c r="R520" cm="1">
        <f t="array" ref="R520">MEDIAN(IF(Table3[director_name]=N520,Table3[imdb_score]))</f>
        <v>6.9</v>
      </c>
    </row>
    <row r="521" spans="1:18" x14ac:dyDescent="0.3">
      <c r="A521" t="s">
        <v>863</v>
      </c>
      <c r="B521">
        <v>223</v>
      </c>
      <c r="C521">
        <v>103</v>
      </c>
      <c r="D521">
        <v>4235837</v>
      </c>
      <c r="E521" t="s">
        <v>1632</v>
      </c>
      <c r="F521" t="s">
        <v>1633</v>
      </c>
      <c r="G521">
        <v>175962</v>
      </c>
      <c r="H521">
        <v>336</v>
      </c>
      <c r="I521" t="s">
        <v>29</v>
      </c>
      <c r="J521">
        <v>15000000</v>
      </c>
      <c r="K521">
        <v>7.6</v>
      </c>
      <c r="N521" t="s">
        <v>1964</v>
      </c>
      <c r="O521" cm="1">
        <f t="array" ref="O521">SUM(IF(Table3[director_name]=N521,Table3[duration]))</f>
        <v>179</v>
      </c>
      <c r="P521" cm="1">
        <f t="array" ref="P521">MEDIAN(IF(Table3[director_name]=N521,Table3[duration]))</f>
        <v>89.5</v>
      </c>
      <c r="Q521" cm="1">
        <f t="array" ref="Q521">STDEV(IF(Table3[director_name]=N521,Table3[duration]))</f>
        <v>2.1213203435596424</v>
      </c>
      <c r="R521" cm="1">
        <f t="array" ref="R521">MEDIAN(IF(Table3[director_name]=N521,Table3[imdb_score]))</f>
        <v>6.9</v>
      </c>
    </row>
    <row r="522" spans="1:18" x14ac:dyDescent="0.3">
      <c r="A522" t="s">
        <v>663</v>
      </c>
      <c r="B522">
        <v>67</v>
      </c>
      <c r="C522">
        <v>89</v>
      </c>
      <c r="D522">
        <v>313436</v>
      </c>
      <c r="E522" t="s">
        <v>73</v>
      </c>
      <c r="F522" t="s">
        <v>1636</v>
      </c>
      <c r="G522">
        <v>12244</v>
      </c>
      <c r="H522">
        <v>95</v>
      </c>
      <c r="I522" t="s">
        <v>153</v>
      </c>
      <c r="J522">
        <v>15500000</v>
      </c>
      <c r="K522">
        <v>7.6</v>
      </c>
      <c r="N522" t="s">
        <v>1968</v>
      </c>
      <c r="O522" cm="1">
        <f t="array" ref="O522">SUM(IF(Table3[director_name]=N522,Table3[duration]))</f>
        <v>176</v>
      </c>
      <c r="P522" cm="1">
        <f t="array" ref="P522">MEDIAN(IF(Table3[director_name]=N522,Table3[duration]))</f>
        <v>88</v>
      </c>
      <c r="Q522" cm="1">
        <f t="array" ref="Q522">STDEV(IF(Table3[director_name]=N522,Table3[duration]))</f>
        <v>0</v>
      </c>
      <c r="R522" cm="1">
        <f t="array" ref="R522">MEDIAN(IF(Table3[director_name]=N522,Table3[imdb_score]))</f>
        <v>6.9</v>
      </c>
    </row>
    <row r="523" spans="1:18" x14ac:dyDescent="0.3">
      <c r="A523" t="s">
        <v>185</v>
      </c>
      <c r="B523">
        <v>82</v>
      </c>
      <c r="C523">
        <v>171</v>
      </c>
      <c r="D523">
        <v>54222000</v>
      </c>
      <c r="E523" t="s">
        <v>940</v>
      </c>
      <c r="F523" t="s">
        <v>1639</v>
      </c>
      <c r="G523">
        <v>131217</v>
      </c>
      <c r="H523">
        <v>380</v>
      </c>
      <c r="I523" t="s">
        <v>29</v>
      </c>
      <c r="J523">
        <v>69500000</v>
      </c>
      <c r="K523">
        <v>7.6</v>
      </c>
      <c r="N523" t="s">
        <v>1971</v>
      </c>
      <c r="O523" cm="1">
        <f t="array" ref="O523">SUM(IF(Table3[director_name]=N523,Table3[duration]))</f>
        <v>86</v>
      </c>
      <c r="P523" cm="1">
        <f t="array" ref="P523">MEDIAN(IF(Table3[director_name]=N523,Table3[duration]))</f>
        <v>86</v>
      </c>
      <c r="Q523" t="e" cm="1">
        <f t="array" ref="Q523">STDEV(IF(Table3[director_name]=N523,Table3[duration]))</f>
        <v>#DIV/0!</v>
      </c>
      <c r="R523" cm="1">
        <f t="array" ref="R523">MEDIAN(IF(Table3[director_name]=N523,Table3[imdb_score]))</f>
        <v>6.9</v>
      </c>
    </row>
    <row r="524" spans="1:18" x14ac:dyDescent="0.3">
      <c r="A524" t="s">
        <v>1600</v>
      </c>
      <c r="B524">
        <v>156</v>
      </c>
      <c r="C524">
        <v>215</v>
      </c>
      <c r="D524">
        <v>36385763</v>
      </c>
      <c r="E524" t="s">
        <v>205</v>
      </c>
      <c r="F524" t="s">
        <v>1642</v>
      </c>
      <c r="G524">
        <v>138941</v>
      </c>
      <c r="H524">
        <v>1448</v>
      </c>
      <c r="I524" t="s">
        <v>29</v>
      </c>
      <c r="J524">
        <v>52000000</v>
      </c>
      <c r="K524">
        <v>7.6</v>
      </c>
      <c r="N524" t="s">
        <v>1973</v>
      </c>
      <c r="O524" cm="1">
        <f t="array" ref="O524">SUM(IF(Table3[director_name]=N524,Table3[duration]))</f>
        <v>82</v>
      </c>
      <c r="P524" cm="1">
        <f t="array" ref="P524">MEDIAN(IF(Table3[director_name]=N524,Table3[duration]))</f>
        <v>82</v>
      </c>
      <c r="Q524" t="e" cm="1">
        <f t="array" ref="Q524">STDEV(IF(Table3[director_name]=N524,Table3[duration]))</f>
        <v>#DIV/0!</v>
      </c>
      <c r="R524" cm="1">
        <f t="array" ref="R524">MEDIAN(IF(Table3[director_name]=N524,Table3[imdb_score]))</f>
        <v>6.9</v>
      </c>
    </row>
    <row r="525" spans="1:18" x14ac:dyDescent="0.3">
      <c r="A525" t="s">
        <v>1115</v>
      </c>
      <c r="B525">
        <v>187</v>
      </c>
      <c r="C525">
        <v>131</v>
      </c>
      <c r="D525">
        <v>51396781</v>
      </c>
      <c r="E525" t="s">
        <v>575</v>
      </c>
      <c r="F525" t="s">
        <v>1645</v>
      </c>
      <c r="G525">
        <v>188887</v>
      </c>
      <c r="H525">
        <v>662</v>
      </c>
      <c r="I525" t="s">
        <v>29</v>
      </c>
      <c r="J525">
        <v>68000000</v>
      </c>
      <c r="K525">
        <v>7.6</v>
      </c>
      <c r="N525" t="s">
        <v>1976</v>
      </c>
      <c r="O525" cm="1">
        <f t="array" ref="O525">SUM(IF(Table3[director_name]=N525,Table3[duration]))</f>
        <v>81</v>
      </c>
      <c r="P525" cm="1">
        <f t="array" ref="P525">MEDIAN(IF(Table3[director_name]=N525,Table3[duration]))</f>
        <v>81</v>
      </c>
      <c r="Q525" t="e" cm="1">
        <f t="array" ref="Q525">STDEV(IF(Table3[director_name]=N525,Table3[duration]))</f>
        <v>#DIV/0!</v>
      </c>
      <c r="R525" cm="1">
        <f t="array" ref="R525">MEDIAN(IF(Table3[director_name]=N525,Table3[imdb_score]))</f>
        <v>6.9</v>
      </c>
    </row>
    <row r="526" spans="1:18" x14ac:dyDescent="0.3">
      <c r="A526" t="s">
        <v>705</v>
      </c>
      <c r="B526">
        <v>251</v>
      </c>
      <c r="C526">
        <v>137</v>
      </c>
      <c r="D526">
        <v>5459824</v>
      </c>
      <c r="E526" t="s">
        <v>588</v>
      </c>
      <c r="F526" t="s">
        <v>1647</v>
      </c>
      <c r="G526">
        <v>92781</v>
      </c>
      <c r="H526">
        <v>320</v>
      </c>
      <c r="I526" t="s">
        <v>29</v>
      </c>
      <c r="J526">
        <v>26000000</v>
      </c>
      <c r="K526">
        <v>7.6</v>
      </c>
      <c r="N526" t="s">
        <v>1978</v>
      </c>
      <c r="O526" cm="1">
        <f t="array" ref="O526">SUM(IF(Table3[director_name]=N526,Table3[duration]))</f>
        <v>81</v>
      </c>
      <c r="P526" cm="1">
        <f t="array" ref="P526">MEDIAN(IF(Table3[director_name]=N526,Table3[duration]))</f>
        <v>81</v>
      </c>
      <c r="Q526" t="e" cm="1">
        <f t="array" ref="Q526">STDEV(IF(Table3[director_name]=N526,Table3[duration]))</f>
        <v>#DIV/0!</v>
      </c>
      <c r="R526" cm="1">
        <f t="array" ref="R526">MEDIAN(IF(Table3[director_name]=N526,Table3[imdb_score]))</f>
        <v>6.9</v>
      </c>
    </row>
    <row r="527" spans="1:18" x14ac:dyDescent="0.3">
      <c r="A527" t="s">
        <v>59</v>
      </c>
      <c r="B527">
        <v>298</v>
      </c>
      <c r="C527">
        <v>163</v>
      </c>
      <c r="D527">
        <v>47379090</v>
      </c>
      <c r="E527" t="s">
        <v>696</v>
      </c>
      <c r="F527" t="s">
        <v>1649</v>
      </c>
      <c r="G527">
        <v>176936</v>
      </c>
      <c r="H527">
        <v>824</v>
      </c>
      <c r="I527" t="s">
        <v>29</v>
      </c>
      <c r="J527">
        <v>70000000</v>
      </c>
      <c r="K527">
        <v>7.6</v>
      </c>
      <c r="N527" t="s">
        <v>2357</v>
      </c>
      <c r="O527" cm="1">
        <f t="array" ref="O527">SUM(IF(Table3[director_name]=N527,Table3[duration]))</f>
        <v>234</v>
      </c>
      <c r="P527" cm="1">
        <f t="array" ref="P527">MEDIAN(IF(Table3[director_name]=N527,Table3[duration]))</f>
        <v>78</v>
      </c>
      <c r="Q527" cm="1">
        <f t="array" ref="Q527">STDEV(IF(Table3[director_name]=N527,Table3[duration]))</f>
        <v>3</v>
      </c>
      <c r="R527" cm="1">
        <f t="array" ref="R527">MEDIAN(IF(Table3[director_name]=N527,Table3[imdb_score]))</f>
        <v>6.9</v>
      </c>
    </row>
    <row r="528" spans="1:18" x14ac:dyDescent="0.3">
      <c r="A528" t="s">
        <v>1160</v>
      </c>
      <c r="B528">
        <v>168</v>
      </c>
      <c r="C528">
        <v>122</v>
      </c>
      <c r="D528">
        <v>24127895</v>
      </c>
      <c r="E528" t="s">
        <v>208</v>
      </c>
      <c r="F528" t="s">
        <v>1651</v>
      </c>
      <c r="G528">
        <v>248123</v>
      </c>
      <c r="H528">
        <v>437</v>
      </c>
      <c r="I528" t="s">
        <v>29</v>
      </c>
      <c r="J528">
        <v>50000000</v>
      </c>
      <c r="K528">
        <v>7.6</v>
      </c>
      <c r="N528" t="s">
        <v>1980</v>
      </c>
      <c r="O528" cm="1">
        <f t="array" ref="O528">SUM(IF(Table3[director_name]=N528,Table3[duration]))</f>
        <v>156</v>
      </c>
      <c r="P528" cm="1">
        <f t="array" ref="P528">MEDIAN(IF(Table3[director_name]=N528,Table3[duration]))</f>
        <v>78</v>
      </c>
      <c r="Q528" cm="1">
        <f t="array" ref="Q528">STDEV(IF(Table3[director_name]=N528,Table3[duration]))</f>
        <v>2.8284271247461903</v>
      </c>
      <c r="R528" cm="1">
        <f t="array" ref="R528">MEDIAN(IF(Table3[director_name]=N528,Table3[imdb_score]))</f>
        <v>6.9</v>
      </c>
    </row>
    <row r="529" spans="1:18" x14ac:dyDescent="0.3">
      <c r="A529" t="s">
        <v>710</v>
      </c>
      <c r="B529">
        <v>371</v>
      </c>
      <c r="C529">
        <v>114</v>
      </c>
      <c r="D529">
        <v>18996755</v>
      </c>
      <c r="E529" t="s">
        <v>224</v>
      </c>
      <c r="F529" t="s">
        <v>1653</v>
      </c>
      <c r="G529">
        <v>145270</v>
      </c>
      <c r="H529">
        <v>322</v>
      </c>
      <c r="I529" t="s">
        <v>29</v>
      </c>
      <c r="J529">
        <v>45000000</v>
      </c>
      <c r="K529">
        <v>7.6</v>
      </c>
      <c r="N529" t="s">
        <v>780</v>
      </c>
      <c r="O529" cm="1">
        <f t="array" ref="O529">SUM(IF(Table3[director_name]=N529,Table3[duration]))</f>
        <v>1014</v>
      </c>
      <c r="P529" cm="1">
        <f t="array" ref="P529">MEDIAN(IF(Table3[director_name]=N529,Table3[duration]))</f>
        <v>135.5</v>
      </c>
      <c r="Q529" cm="1">
        <f t="array" ref="Q529">STDEV(IF(Table3[director_name]=N529,Table3[duration]))</f>
        <v>81.91703119620486</v>
      </c>
      <c r="R529" cm="1">
        <f t="array" ref="R529">MEDIAN(IF(Table3[director_name]=N529,Table3[imdb_score]))</f>
        <v>6.85</v>
      </c>
    </row>
    <row r="530" spans="1:18" x14ac:dyDescent="0.3">
      <c r="A530" t="s">
        <v>1655</v>
      </c>
      <c r="B530">
        <v>250</v>
      </c>
      <c r="C530">
        <v>189</v>
      </c>
      <c r="D530">
        <v>25031037</v>
      </c>
      <c r="E530" t="s">
        <v>1656</v>
      </c>
      <c r="F530" t="s">
        <v>1657</v>
      </c>
      <c r="G530">
        <v>155496</v>
      </c>
      <c r="H530">
        <v>532</v>
      </c>
      <c r="I530" t="s">
        <v>29</v>
      </c>
      <c r="J530">
        <v>53000000</v>
      </c>
      <c r="K530">
        <v>7.6</v>
      </c>
      <c r="N530" t="s">
        <v>1861</v>
      </c>
      <c r="O530" cm="1">
        <f t="array" ref="O530">SUM(IF(Table3[director_name]=N530,Table3[duration]))</f>
        <v>257</v>
      </c>
      <c r="P530" cm="1">
        <f t="array" ref="P530">MEDIAN(IF(Table3[director_name]=N530,Table3[duration]))</f>
        <v>128.5</v>
      </c>
      <c r="Q530" cm="1">
        <f t="array" ref="Q530">STDEV(IF(Table3[director_name]=N530,Table3[duration]))</f>
        <v>44.547727214752491</v>
      </c>
      <c r="R530" cm="1">
        <f t="array" ref="R530">MEDIAN(IF(Table3[director_name]=N530,Table3[imdb_score]))</f>
        <v>6.85</v>
      </c>
    </row>
    <row r="531" spans="1:18" x14ac:dyDescent="0.3">
      <c r="A531" t="s">
        <v>286</v>
      </c>
      <c r="B531">
        <v>284</v>
      </c>
      <c r="C531">
        <v>100</v>
      </c>
      <c r="D531">
        <v>1196752</v>
      </c>
      <c r="E531" t="s">
        <v>208</v>
      </c>
      <c r="F531" t="s">
        <v>1659</v>
      </c>
      <c r="G531">
        <v>79353</v>
      </c>
      <c r="H531">
        <v>121</v>
      </c>
      <c r="I531" t="s">
        <v>153</v>
      </c>
      <c r="J531">
        <v>30300000</v>
      </c>
      <c r="K531">
        <v>7.6</v>
      </c>
      <c r="N531" t="s">
        <v>503</v>
      </c>
      <c r="O531" cm="1">
        <f t="array" ref="O531">SUM(IF(Table3[director_name]=N531,Table3[duration]))</f>
        <v>252</v>
      </c>
      <c r="P531" cm="1">
        <f t="array" ref="P531">MEDIAN(IF(Table3[director_name]=N531,Table3[duration]))</f>
        <v>126</v>
      </c>
      <c r="Q531" cm="1">
        <f t="array" ref="Q531">STDEV(IF(Table3[director_name]=N531,Table3[duration]))</f>
        <v>18.384776310850235</v>
      </c>
      <c r="R531" cm="1">
        <f t="array" ref="R531">MEDIAN(IF(Table3[director_name]=N531,Table3[imdb_score]))</f>
        <v>6.85</v>
      </c>
    </row>
    <row r="532" spans="1:18" x14ac:dyDescent="0.3">
      <c r="A532" t="s">
        <v>724</v>
      </c>
      <c r="B532">
        <v>248</v>
      </c>
      <c r="C532">
        <v>119</v>
      </c>
      <c r="D532">
        <v>11041228</v>
      </c>
      <c r="E532" t="s">
        <v>1660</v>
      </c>
      <c r="F532" t="s">
        <v>1662</v>
      </c>
      <c r="G532">
        <v>92295</v>
      </c>
      <c r="H532">
        <v>420</v>
      </c>
      <c r="I532" t="s">
        <v>139</v>
      </c>
      <c r="J532">
        <v>100000000</v>
      </c>
      <c r="K532">
        <v>7.6</v>
      </c>
      <c r="N532" t="s">
        <v>1770</v>
      </c>
      <c r="O532" cm="1">
        <f t="array" ref="O532">SUM(IF(Table3[director_name]=N532,Table3[duration]))</f>
        <v>473</v>
      </c>
      <c r="P532" cm="1">
        <f t="array" ref="P532">MEDIAN(IF(Table3[director_name]=N532,Table3[duration]))</f>
        <v>123.5</v>
      </c>
      <c r="Q532" cm="1">
        <f t="array" ref="Q532">STDEV(IF(Table3[director_name]=N532,Table3[duration]))</f>
        <v>12.230426539304888</v>
      </c>
      <c r="R532" cm="1">
        <f t="array" ref="R532">MEDIAN(IF(Table3[director_name]=N532,Table3[imdb_score]))</f>
        <v>6.85</v>
      </c>
    </row>
    <row r="533" spans="1:18" x14ac:dyDescent="0.3">
      <c r="A533" t="s">
        <v>724</v>
      </c>
      <c r="B533">
        <v>136</v>
      </c>
      <c r="C533">
        <v>146</v>
      </c>
      <c r="D533">
        <v>9213</v>
      </c>
      <c r="E533" t="s">
        <v>383</v>
      </c>
      <c r="F533" t="s">
        <v>1663</v>
      </c>
      <c r="G533">
        <v>38690</v>
      </c>
      <c r="H533">
        <v>130</v>
      </c>
      <c r="I533" t="s">
        <v>139</v>
      </c>
      <c r="J533">
        <v>94000000</v>
      </c>
      <c r="K533">
        <v>7.6</v>
      </c>
      <c r="N533" t="s">
        <v>2029</v>
      </c>
      <c r="O533" cm="1">
        <f t="array" ref="O533">SUM(IF(Table3[director_name]=N533,Table3[duration]))</f>
        <v>242</v>
      </c>
      <c r="P533" cm="1">
        <f t="array" ref="P533">MEDIAN(IF(Table3[director_name]=N533,Table3[duration]))</f>
        <v>121</v>
      </c>
      <c r="Q533" cm="1">
        <f t="array" ref="Q533">STDEV(IF(Table3[director_name]=N533,Table3[duration]))</f>
        <v>19.798989873223331</v>
      </c>
      <c r="R533" cm="1">
        <f t="array" ref="R533">MEDIAN(IF(Table3[director_name]=N533,Table3[imdb_score]))</f>
        <v>6.85</v>
      </c>
    </row>
    <row r="534" spans="1:18" x14ac:dyDescent="0.3">
      <c r="A534" t="s">
        <v>654</v>
      </c>
      <c r="B534">
        <v>306</v>
      </c>
      <c r="C534">
        <v>98</v>
      </c>
      <c r="D534">
        <v>368049635</v>
      </c>
      <c r="E534" t="s">
        <v>1665</v>
      </c>
      <c r="F534" t="s">
        <v>1666</v>
      </c>
      <c r="G534">
        <v>286877</v>
      </c>
      <c r="H534">
        <v>284</v>
      </c>
      <c r="I534" t="s">
        <v>29</v>
      </c>
      <c r="J534">
        <v>76000000</v>
      </c>
      <c r="K534">
        <v>7.5</v>
      </c>
      <c r="N534" t="s">
        <v>2032</v>
      </c>
      <c r="O534" cm="1">
        <f t="array" ref="O534">SUM(IF(Table3[director_name]=N534,Table3[duration]))</f>
        <v>238</v>
      </c>
      <c r="P534" cm="1">
        <f t="array" ref="P534">MEDIAN(IF(Table3[director_name]=N534,Table3[duration]))</f>
        <v>119</v>
      </c>
      <c r="Q534" cm="1">
        <f t="array" ref="Q534">STDEV(IF(Table3[director_name]=N534,Table3[duration]))</f>
        <v>9.8994949366116654</v>
      </c>
      <c r="R534" cm="1">
        <f t="array" ref="R534">MEDIAN(IF(Table3[director_name]=N534,Table3[imdb_score]))</f>
        <v>6.85</v>
      </c>
    </row>
    <row r="535" spans="1:18" x14ac:dyDescent="0.3">
      <c r="A535" t="s">
        <v>1668</v>
      </c>
      <c r="B535">
        <v>102</v>
      </c>
      <c r="C535">
        <v>103</v>
      </c>
      <c r="D535">
        <v>285761243</v>
      </c>
      <c r="E535" t="s">
        <v>1669</v>
      </c>
      <c r="F535" t="s">
        <v>1671</v>
      </c>
      <c r="G535">
        <v>311075</v>
      </c>
      <c r="H535">
        <v>305</v>
      </c>
      <c r="I535" t="s">
        <v>29</v>
      </c>
      <c r="J535">
        <v>18000000</v>
      </c>
      <c r="K535">
        <v>7.5</v>
      </c>
      <c r="N535" t="s">
        <v>2040</v>
      </c>
      <c r="O535" cm="1">
        <f t="array" ref="O535">SUM(IF(Table3[director_name]=N535,Table3[duration]))</f>
        <v>236</v>
      </c>
      <c r="P535" cm="1">
        <f t="array" ref="P535">MEDIAN(IF(Table3[director_name]=N535,Table3[duration]))</f>
        <v>118</v>
      </c>
      <c r="Q535" cm="1">
        <f t="array" ref="Q535">STDEV(IF(Table3[director_name]=N535,Table3[duration]))</f>
        <v>1.4142135623730951</v>
      </c>
      <c r="R535" cm="1">
        <f t="array" ref="R535">MEDIAN(IF(Table3[director_name]=N535,Table3[imdb_score]))</f>
        <v>6.85</v>
      </c>
    </row>
    <row r="536" spans="1:18" x14ac:dyDescent="0.3">
      <c r="A536" t="s">
        <v>277</v>
      </c>
      <c r="B536">
        <v>635</v>
      </c>
      <c r="C536">
        <v>141</v>
      </c>
      <c r="D536">
        <v>458991599</v>
      </c>
      <c r="E536" t="s">
        <v>248</v>
      </c>
      <c r="F536" t="s">
        <v>1672</v>
      </c>
      <c r="G536">
        <v>462669</v>
      </c>
      <c r="H536">
        <v>1117</v>
      </c>
      <c r="I536" t="s">
        <v>29</v>
      </c>
      <c r="J536">
        <v>250000000</v>
      </c>
      <c r="K536">
        <v>7.5</v>
      </c>
      <c r="N536" t="s">
        <v>2037</v>
      </c>
      <c r="O536" cm="1">
        <f t="array" ref="O536">SUM(IF(Table3[director_name]=N536,Table3[duration]))</f>
        <v>236</v>
      </c>
      <c r="P536" cm="1">
        <f t="array" ref="P536">MEDIAN(IF(Table3[director_name]=N536,Table3[duration]))</f>
        <v>118</v>
      </c>
      <c r="Q536" cm="1">
        <f t="array" ref="Q536">STDEV(IF(Table3[director_name]=N536,Table3[duration]))</f>
        <v>12.727922061357855</v>
      </c>
      <c r="R536" cm="1">
        <f t="array" ref="R536">MEDIAN(IF(Table3[director_name]=N536,Table3[imdb_score]))</f>
        <v>6.85</v>
      </c>
    </row>
    <row r="537" spans="1:18" x14ac:dyDescent="0.3">
      <c r="A537" t="s">
        <v>1668</v>
      </c>
      <c r="B537">
        <v>258</v>
      </c>
      <c r="C537">
        <v>159</v>
      </c>
      <c r="D537">
        <v>317557891</v>
      </c>
      <c r="E537" t="s">
        <v>1674</v>
      </c>
      <c r="F537" t="s">
        <v>1675</v>
      </c>
      <c r="G537">
        <v>444683</v>
      </c>
      <c r="H537">
        <v>1571</v>
      </c>
      <c r="I537" t="s">
        <v>29</v>
      </c>
      <c r="J537">
        <v>125000000</v>
      </c>
      <c r="K537">
        <v>7.5</v>
      </c>
      <c r="N537" t="s">
        <v>746</v>
      </c>
      <c r="O537" cm="1">
        <f t="array" ref="O537">SUM(IF(Table3[director_name]=N537,Table3[duration]))</f>
        <v>1408</v>
      </c>
      <c r="P537" cm="1">
        <f t="array" ref="P537">MEDIAN(IF(Table3[director_name]=N537,Table3[duration]))</f>
        <v>115</v>
      </c>
      <c r="Q537" cm="1">
        <f t="array" ref="Q537">STDEV(IF(Table3[director_name]=N537,Table3[duration]))</f>
        <v>14.926080489796306</v>
      </c>
      <c r="R537" cm="1">
        <f t="array" ref="R537">MEDIAN(IF(Table3[director_name]=N537,Table3[imdb_score]))</f>
        <v>6.85</v>
      </c>
    </row>
    <row r="538" spans="1:18" x14ac:dyDescent="0.3">
      <c r="A538" t="s">
        <v>1130</v>
      </c>
      <c r="B538">
        <v>329</v>
      </c>
      <c r="C538">
        <v>138</v>
      </c>
      <c r="D538">
        <v>292000866</v>
      </c>
      <c r="E538" t="s">
        <v>946</v>
      </c>
      <c r="F538" t="s">
        <v>1676</v>
      </c>
      <c r="G538">
        <v>355137</v>
      </c>
      <c r="H538">
        <v>1108</v>
      </c>
      <c r="I538" t="s">
        <v>29</v>
      </c>
      <c r="J538">
        <v>150000000</v>
      </c>
      <c r="K538">
        <v>7.5</v>
      </c>
      <c r="N538" t="s">
        <v>1526</v>
      </c>
      <c r="O538" cm="1">
        <f t="array" ref="O538">SUM(IF(Table3[director_name]=N538,Table3[duration]))</f>
        <v>452</v>
      </c>
      <c r="P538" cm="1">
        <f t="array" ref="P538">MEDIAN(IF(Table3[director_name]=N538,Table3[duration]))</f>
        <v>112.5</v>
      </c>
      <c r="Q538" cm="1">
        <f t="array" ref="Q538">STDEV(IF(Table3[director_name]=N538,Table3[duration]))</f>
        <v>20.928449536456348</v>
      </c>
      <c r="R538" cm="1">
        <f t="array" ref="R538">MEDIAN(IF(Table3[director_name]=N538,Table3[imdb_score]))</f>
        <v>6.85</v>
      </c>
    </row>
    <row r="539" spans="1:18" x14ac:dyDescent="0.3">
      <c r="A539" t="s">
        <v>1284</v>
      </c>
      <c r="B539">
        <v>387</v>
      </c>
      <c r="C539">
        <v>96</v>
      </c>
      <c r="D539">
        <v>143492840</v>
      </c>
      <c r="E539" t="s">
        <v>699</v>
      </c>
      <c r="F539" t="s">
        <v>1678</v>
      </c>
      <c r="G539">
        <v>414335</v>
      </c>
      <c r="H539">
        <v>881</v>
      </c>
      <c r="I539" t="s">
        <v>29</v>
      </c>
      <c r="J539">
        <v>7500000</v>
      </c>
      <c r="K539">
        <v>7.5</v>
      </c>
      <c r="N539" t="s">
        <v>1326</v>
      </c>
      <c r="O539" cm="1">
        <f t="array" ref="O539">SUM(IF(Table3[director_name]=N539,Table3[duration]))</f>
        <v>418</v>
      </c>
      <c r="P539" cm="1">
        <f t="array" ref="P539">MEDIAN(IF(Table3[director_name]=N539,Table3[duration]))</f>
        <v>105</v>
      </c>
      <c r="Q539" cm="1">
        <f t="array" ref="Q539">STDEV(IF(Table3[director_name]=N539,Table3[duration]))</f>
        <v>6.757711644237764</v>
      </c>
      <c r="R539" cm="1">
        <f t="array" ref="R539">MEDIAN(IF(Table3[director_name]=N539,Table3[imdb_score]))</f>
        <v>6.85</v>
      </c>
    </row>
    <row r="540" spans="1:18" x14ac:dyDescent="0.3">
      <c r="A540" t="s">
        <v>1284</v>
      </c>
      <c r="B540">
        <v>387</v>
      </c>
      <c r="C540">
        <v>96</v>
      </c>
      <c r="D540">
        <v>143492840</v>
      </c>
      <c r="E540" t="s">
        <v>699</v>
      </c>
      <c r="F540" t="s">
        <v>1678</v>
      </c>
      <c r="G540">
        <v>414345</v>
      </c>
      <c r="H540">
        <v>881</v>
      </c>
      <c r="I540" t="s">
        <v>29</v>
      </c>
      <c r="J540">
        <v>7500000</v>
      </c>
      <c r="K540">
        <v>7.5</v>
      </c>
      <c r="N540" t="s">
        <v>2046</v>
      </c>
      <c r="O540" cm="1">
        <f t="array" ref="O540">SUM(IF(Table3[director_name]=N540,Table3[duration]))</f>
        <v>197</v>
      </c>
      <c r="P540" cm="1">
        <f t="array" ref="P540">MEDIAN(IF(Table3[director_name]=N540,Table3[duration]))</f>
        <v>98.5</v>
      </c>
      <c r="Q540" cm="1">
        <f t="array" ref="Q540">STDEV(IF(Table3[director_name]=N540,Table3[duration]))</f>
        <v>3.5355339059327378</v>
      </c>
      <c r="R540" cm="1">
        <f t="array" ref="R540">MEDIAN(IF(Table3[director_name]=N540,Table3[imdb_score]))</f>
        <v>6.85</v>
      </c>
    </row>
    <row r="541" spans="1:18" x14ac:dyDescent="0.3">
      <c r="A541" t="s">
        <v>978</v>
      </c>
      <c r="B541">
        <v>511</v>
      </c>
      <c r="C541">
        <v>112</v>
      </c>
      <c r="D541">
        <v>137387272</v>
      </c>
      <c r="E541" t="s">
        <v>211</v>
      </c>
      <c r="F541" t="s">
        <v>1681</v>
      </c>
      <c r="G541">
        <v>300110</v>
      </c>
      <c r="H541">
        <v>807</v>
      </c>
      <c r="I541" t="s">
        <v>29</v>
      </c>
      <c r="J541">
        <v>20000000</v>
      </c>
      <c r="K541">
        <v>7.5</v>
      </c>
      <c r="N541" t="s">
        <v>2048</v>
      </c>
      <c r="O541" cm="1">
        <f t="array" ref="O541">SUM(IF(Table3[director_name]=N541,Table3[duration]))</f>
        <v>186</v>
      </c>
      <c r="P541" cm="1">
        <f t="array" ref="P541">MEDIAN(IF(Table3[director_name]=N541,Table3[duration]))</f>
        <v>93</v>
      </c>
      <c r="Q541" cm="1">
        <f t="array" ref="Q541">STDEV(IF(Table3[director_name]=N541,Table3[duration]))</f>
        <v>2.8284271247461903</v>
      </c>
      <c r="R541" cm="1">
        <f t="array" ref="R541">MEDIAN(IF(Table3[director_name]=N541,Table3[imdb_score]))</f>
        <v>6.85</v>
      </c>
    </row>
    <row r="542" spans="1:18" x14ac:dyDescent="0.3">
      <c r="A542" t="s">
        <v>97</v>
      </c>
      <c r="B542">
        <v>100</v>
      </c>
      <c r="C542">
        <v>112</v>
      </c>
      <c r="D542">
        <v>115000000</v>
      </c>
      <c r="E542" t="s">
        <v>1683</v>
      </c>
      <c r="F542" t="s">
        <v>1684</v>
      </c>
      <c r="G542">
        <v>63839</v>
      </c>
      <c r="H542">
        <v>238</v>
      </c>
      <c r="I542" t="s">
        <v>29</v>
      </c>
      <c r="J542">
        <v>777000</v>
      </c>
      <c r="K542">
        <v>7.5</v>
      </c>
      <c r="N542" t="s">
        <v>812</v>
      </c>
      <c r="O542" cm="1">
        <f t="array" ref="O542">SUM(IF(Table3[director_name]=N542,Table3[duration]))</f>
        <v>384</v>
      </c>
      <c r="P542" cm="1">
        <f t="array" ref="P542">MEDIAN(IF(Table3[director_name]=N542,Table3[duration]))</f>
        <v>92.5</v>
      </c>
      <c r="Q542" cm="1">
        <f t="array" ref="Q542">STDEV(IF(Table3[director_name]=N542,Table3[duration]))</f>
        <v>13.291601358251256</v>
      </c>
      <c r="R542" cm="1">
        <f t="array" ref="R542">MEDIAN(IF(Table3[director_name]=N542,Table3[imdb_score]))</f>
        <v>6.85</v>
      </c>
    </row>
    <row r="543" spans="1:18" x14ac:dyDescent="0.3">
      <c r="A543" t="s">
        <v>391</v>
      </c>
      <c r="B543">
        <v>288</v>
      </c>
      <c r="C543">
        <v>122</v>
      </c>
      <c r="D543">
        <v>119078393</v>
      </c>
      <c r="E543" t="s">
        <v>1686</v>
      </c>
      <c r="F543" t="s">
        <v>1688</v>
      </c>
      <c r="G543">
        <v>113152</v>
      </c>
      <c r="H543">
        <v>1416</v>
      </c>
      <c r="I543" t="s">
        <v>29</v>
      </c>
      <c r="J543">
        <v>6000000</v>
      </c>
      <c r="K543">
        <v>7.5</v>
      </c>
      <c r="N543" t="s">
        <v>2009</v>
      </c>
      <c r="O543" cm="1">
        <f t="array" ref="O543">SUM(IF(Table3[director_name]=N543,Table3[duration]))</f>
        <v>185</v>
      </c>
      <c r="P543" cm="1">
        <f t="array" ref="P543">MEDIAN(IF(Table3[director_name]=N543,Table3[duration]))</f>
        <v>92.5</v>
      </c>
      <c r="Q543" cm="1">
        <f t="array" ref="Q543">STDEV(IF(Table3[director_name]=N543,Table3[duration]))</f>
        <v>6.3639610306789276</v>
      </c>
      <c r="R543" cm="1">
        <f t="array" ref="R543">MEDIAN(IF(Table3[director_name]=N543,Table3[imdb_score]))</f>
        <v>6.85</v>
      </c>
    </row>
    <row r="544" spans="1:18" x14ac:dyDescent="0.3">
      <c r="A544" t="s">
        <v>149</v>
      </c>
      <c r="B544">
        <v>289</v>
      </c>
      <c r="C544">
        <v>134</v>
      </c>
      <c r="D544">
        <v>214948780</v>
      </c>
      <c r="E544" t="s">
        <v>693</v>
      </c>
      <c r="F544" t="s">
        <v>1690</v>
      </c>
      <c r="G544">
        <v>405973</v>
      </c>
      <c r="H544">
        <v>1055</v>
      </c>
      <c r="I544" t="s">
        <v>29</v>
      </c>
      <c r="J544">
        <v>110000000</v>
      </c>
      <c r="K544">
        <v>7.5</v>
      </c>
      <c r="N544" t="s">
        <v>2051</v>
      </c>
      <c r="O544" cm="1">
        <f t="array" ref="O544">SUM(IF(Table3[director_name]=N544,Table3[duration]))</f>
        <v>185</v>
      </c>
      <c r="P544" cm="1">
        <f t="array" ref="P544">MEDIAN(IF(Table3[director_name]=N544,Table3[duration]))</f>
        <v>92.5</v>
      </c>
      <c r="Q544" cm="1">
        <f t="array" ref="Q544">STDEV(IF(Table3[director_name]=N544,Table3[duration]))</f>
        <v>17.677669529663689</v>
      </c>
      <c r="R544" cm="1">
        <f t="array" ref="R544">MEDIAN(IF(Table3[director_name]=N544,Table3[imdb_score]))</f>
        <v>6.85</v>
      </c>
    </row>
    <row r="545" spans="1:18" x14ac:dyDescent="0.3">
      <c r="A545" t="s">
        <v>801</v>
      </c>
      <c r="B545">
        <v>105</v>
      </c>
      <c r="C545">
        <v>88</v>
      </c>
      <c r="D545">
        <v>84300000</v>
      </c>
      <c r="E545" t="s">
        <v>1176</v>
      </c>
      <c r="F545" t="s">
        <v>1692</v>
      </c>
      <c r="G545">
        <v>90360</v>
      </c>
      <c r="H545">
        <v>147</v>
      </c>
      <c r="I545" t="s">
        <v>29</v>
      </c>
      <c r="J545">
        <v>2600000</v>
      </c>
      <c r="K545">
        <v>7.5</v>
      </c>
      <c r="N545" t="s">
        <v>1287</v>
      </c>
      <c r="O545" cm="1">
        <f t="array" ref="O545">SUM(IF(Table3[director_name]=N545,Table3[duration]))</f>
        <v>363</v>
      </c>
      <c r="P545" cm="1">
        <f t="array" ref="P545">MEDIAN(IF(Table3[director_name]=N545,Table3[duration]))</f>
        <v>90.5</v>
      </c>
      <c r="Q545" cm="1">
        <f t="array" ref="Q545">STDEV(IF(Table3[director_name]=N545,Table3[duration]))</f>
        <v>10.719919153924002</v>
      </c>
      <c r="R545" cm="1">
        <f t="array" ref="R545">MEDIAN(IF(Table3[director_name]=N545,Table3[imdb_score]))</f>
        <v>6.85</v>
      </c>
    </row>
    <row r="546" spans="1:18" x14ac:dyDescent="0.3">
      <c r="A546" t="s">
        <v>337</v>
      </c>
      <c r="B546">
        <v>382</v>
      </c>
      <c r="C546">
        <v>129</v>
      </c>
      <c r="D546">
        <v>186830669</v>
      </c>
      <c r="E546" t="s">
        <v>1421</v>
      </c>
      <c r="F546" t="s">
        <v>1694</v>
      </c>
      <c r="G546">
        <v>338635</v>
      </c>
      <c r="H546">
        <v>412</v>
      </c>
      <c r="I546" t="s">
        <v>29</v>
      </c>
      <c r="J546">
        <v>125000000</v>
      </c>
      <c r="K546">
        <v>7.5</v>
      </c>
      <c r="N546" t="s">
        <v>2451</v>
      </c>
      <c r="O546" cm="1">
        <f t="array" ref="O546">SUM(IF(Table3[director_name]=N546,Table3[duration]))</f>
        <v>358</v>
      </c>
      <c r="P546" cm="1">
        <f t="array" ref="P546">MEDIAN(IF(Table3[director_name]=N546,Table3[duration]))</f>
        <v>89.5</v>
      </c>
      <c r="Q546" cm="1">
        <f t="array" ref="Q546">STDEV(IF(Table3[director_name]=N546,Table3[duration]))</f>
        <v>3.1091263510296048</v>
      </c>
      <c r="R546" cm="1">
        <f t="array" ref="R546">MEDIAN(IF(Table3[director_name]=N546,Table3[imdb_score]))</f>
        <v>6.85</v>
      </c>
    </row>
    <row r="547" spans="1:18" x14ac:dyDescent="0.3">
      <c r="A547" t="s">
        <v>860</v>
      </c>
      <c r="B547">
        <v>285</v>
      </c>
      <c r="C547">
        <v>126</v>
      </c>
      <c r="D547">
        <v>71502303</v>
      </c>
      <c r="E547" t="s">
        <v>1022</v>
      </c>
      <c r="F547" t="s">
        <v>1697</v>
      </c>
      <c r="G547">
        <v>149966</v>
      </c>
      <c r="H547">
        <v>835</v>
      </c>
      <c r="I547" t="s">
        <v>29</v>
      </c>
      <c r="J547">
        <v>12000000</v>
      </c>
      <c r="K547">
        <v>7.5</v>
      </c>
      <c r="N547" t="s">
        <v>2058</v>
      </c>
      <c r="O547" cm="1">
        <f t="array" ref="O547">SUM(IF(Table3[director_name]=N547,Table3[duration]))</f>
        <v>172</v>
      </c>
      <c r="P547" cm="1">
        <f t="array" ref="P547">MEDIAN(IF(Table3[director_name]=N547,Table3[duration]))</f>
        <v>86</v>
      </c>
      <c r="Q547" cm="1">
        <f t="array" ref="Q547">STDEV(IF(Table3[director_name]=N547,Table3[duration]))</f>
        <v>2.8284271247461903</v>
      </c>
      <c r="R547" cm="1">
        <f t="array" ref="R547">MEDIAN(IF(Table3[director_name]=N547,Table3[imdb_score]))</f>
        <v>6.85</v>
      </c>
    </row>
    <row r="548" spans="1:18" x14ac:dyDescent="0.3">
      <c r="A548" t="s">
        <v>753</v>
      </c>
      <c r="B548">
        <v>109</v>
      </c>
      <c r="C548">
        <v>92</v>
      </c>
      <c r="D548">
        <v>73326666</v>
      </c>
      <c r="E548" t="s">
        <v>1699</v>
      </c>
      <c r="F548" t="s">
        <v>1700</v>
      </c>
      <c r="G548">
        <v>189413</v>
      </c>
      <c r="H548">
        <v>306</v>
      </c>
      <c r="I548" t="s">
        <v>29</v>
      </c>
      <c r="J548">
        <v>15000000</v>
      </c>
      <c r="K548">
        <v>7.5</v>
      </c>
      <c r="N548" t="s">
        <v>2137</v>
      </c>
      <c r="O548" cm="1">
        <f t="array" ref="O548">SUM(IF(Table3[director_name]=N548,Table3[duration]))</f>
        <v>518</v>
      </c>
      <c r="P548" cm="1">
        <f t="array" ref="P548">MEDIAN(IF(Table3[director_name]=N548,Table3[duration]))</f>
        <v>129</v>
      </c>
      <c r="Q548" cm="1">
        <f t="array" ref="Q548">STDEV(IF(Table3[director_name]=N548,Table3[duration]))</f>
        <v>1.9148542155126762</v>
      </c>
      <c r="R548" cm="1">
        <f t="array" ref="R548">MEDIAN(IF(Table3[director_name]=N548,Table3[imdb_score]))</f>
        <v>6.8000000000000007</v>
      </c>
    </row>
    <row r="549" spans="1:18" x14ac:dyDescent="0.3">
      <c r="A549" t="s">
        <v>1702</v>
      </c>
      <c r="B549">
        <v>216</v>
      </c>
      <c r="C549">
        <v>128</v>
      </c>
      <c r="D549">
        <v>95001343</v>
      </c>
      <c r="E549" t="s">
        <v>379</v>
      </c>
      <c r="F549" t="s">
        <v>1703</v>
      </c>
      <c r="G549">
        <v>66511</v>
      </c>
      <c r="H549">
        <v>200</v>
      </c>
      <c r="I549" t="s">
        <v>29</v>
      </c>
      <c r="J549">
        <v>40000000</v>
      </c>
      <c r="K549">
        <v>7.5</v>
      </c>
      <c r="N549" t="s">
        <v>996</v>
      </c>
      <c r="O549" cm="1">
        <f t="array" ref="O549">SUM(IF(Table3[director_name]=N549,Table3[duration]))</f>
        <v>715</v>
      </c>
      <c r="P549" cm="1">
        <f t="array" ref="P549">MEDIAN(IF(Table3[director_name]=N549,Table3[duration]))</f>
        <v>119</v>
      </c>
      <c r="Q549" cm="1">
        <f t="array" ref="Q549">STDEV(IF(Table3[director_name]=N549,Table3[duration]))</f>
        <v>16.277796738707167</v>
      </c>
      <c r="R549" cm="1">
        <f t="array" ref="R549">MEDIAN(IF(Table3[director_name]=N549,Table3[imdb_score]))</f>
        <v>6.8000000000000007</v>
      </c>
    </row>
    <row r="550" spans="1:18" x14ac:dyDescent="0.3">
      <c r="A550" t="s">
        <v>1140</v>
      </c>
      <c r="B550">
        <v>196</v>
      </c>
      <c r="C550">
        <v>113</v>
      </c>
      <c r="D550">
        <v>119412921</v>
      </c>
      <c r="E550" t="s">
        <v>105</v>
      </c>
      <c r="F550" t="s">
        <v>1705</v>
      </c>
      <c r="G550">
        <v>240241</v>
      </c>
      <c r="H550">
        <v>391</v>
      </c>
      <c r="I550" t="s">
        <v>29</v>
      </c>
      <c r="J550">
        <v>65000000</v>
      </c>
      <c r="K550">
        <v>7.5</v>
      </c>
      <c r="N550" t="s">
        <v>349</v>
      </c>
      <c r="O550" cm="1">
        <f t="array" ref="O550">SUM(IF(Table3[director_name]=N550,Table3[duration]))</f>
        <v>429</v>
      </c>
      <c r="P550" cm="1">
        <f t="array" ref="P550">MEDIAN(IF(Table3[director_name]=N550,Table3[duration]))</f>
        <v>105</v>
      </c>
      <c r="Q550" cm="1">
        <f t="array" ref="Q550">STDEV(IF(Table3[director_name]=N550,Table3[duration]))</f>
        <v>8.5391256382996659</v>
      </c>
      <c r="R550" cm="1">
        <f t="array" ref="R550">MEDIAN(IF(Table3[director_name]=N550,Table3[imdb_score]))</f>
        <v>6.8000000000000007</v>
      </c>
    </row>
    <row r="551" spans="1:18" x14ac:dyDescent="0.3">
      <c r="A551" t="s">
        <v>1130</v>
      </c>
      <c r="B551">
        <v>375</v>
      </c>
      <c r="C551">
        <v>153</v>
      </c>
      <c r="D551">
        <v>301956980</v>
      </c>
      <c r="E551" t="s">
        <v>946</v>
      </c>
      <c r="F551" t="s">
        <v>1707</v>
      </c>
      <c r="G551">
        <v>321795</v>
      </c>
      <c r="H551">
        <v>973</v>
      </c>
      <c r="I551" t="s">
        <v>29</v>
      </c>
      <c r="J551">
        <v>250000000</v>
      </c>
      <c r="K551">
        <v>7.5</v>
      </c>
      <c r="N551" t="s">
        <v>1000</v>
      </c>
      <c r="O551" cm="1">
        <f t="array" ref="O551">SUM(IF(Table3[director_name]=N551,Table3[duration]))</f>
        <v>411</v>
      </c>
      <c r="P551" cm="1">
        <f t="array" ref="P551">MEDIAN(IF(Table3[director_name]=N551,Table3[duration]))</f>
        <v>99</v>
      </c>
      <c r="Q551" cm="1">
        <f t="array" ref="Q551">STDEV(IF(Table3[director_name]=N551,Table3[duration]))</f>
        <v>14.244882121894399</v>
      </c>
      <c r="R551" cm="1">
        <f t="array" ref="R551">MEDIAN(IF(Table3[director_name]=N551,Table3[imdb_score]))</f>
        <v>6.8000000000000007</v>
      </c>
    </row>
    <row r="552" spans="1:18" x14ac:dyDescent="0.3">
      <c r="A552" t="s">
        <v>1172</v>
      </c>
      <c r="B552">
        <v>405</v>
      </c>
      <c r="C552">
        <v>125</v>
      </c>
      <c r="D552">
        <v>83299761</v>
      </c>
      <c r="E552" t="s">
        <v>1709</v>
      </c>
      <c r="F552" t="s">
        <v>1710</v>
      </c>
      <c r="G552">
        <v>117719</v>
      </c>
      <c r="H552">
        <v>306</v>
      </c>
      <c r="I552" t="s">
        <v>29</v>
      </c>
      <c r="J552">
        <v>35000000</v>
      </c>
      <c r="K552">
        <v>7.5</v>
      </c>
      <c r="N552" t="s">
        <v>1713</v>
      </c>
      <c r="O552" cm="1">
        <f t="array" ref="O552">SUM(IF(Table3[director_name]=N552,Table3[duration]))</f>
        <v>409</v>
      </c>
      <c r="P552" cm="1">
        <f t="array" ref="P552">MEDIAN(IF(Table3[director_name]=N552,Table3[duration]))</f>
        <v>98</v>
      </c>
      <c r="Q552" cm="1">
        <f t="array" ref="Q552">STDEV(IF(Table3[director_name]=N552,Table3[duration]))</f>
        <v>12.065791865158845</v>
      </c>
      <c r="R552" cm="1">
        <f t="array" ref="R552">MEDIAN(IF(Table3[director_name]=N552,Table3[imdb_score]))</f>
        <v>6.8000000000000007</v>
      </c>
    </row>
    <row r="553" spans="1:18" x14ac:dyDescent="0.3">
      <c r="A553" t="s">
        <v>33</v>
      </c>
      <c r="B553">
        <v>181</v>
      </c>
      <c r="C553">
        <v>155</v>
      </c>
      <c r="D553">
        <v>82522790</v>
      </c>
      <c r="E553" t="s">
        <v>1711</v>
      </c>
      <c r="F553" t="s">
        <v>1712</v>
      </c>
      <c r="G553">
        <v>143835</v>
      </c>
      <c r="H553">
        <v>654</v>
      </c>
      <c r="I553" t="s">
        <v>29</v>
      </c>
      <c r="J553">
        <v>40000000</v>
      </c>
      <c r="K553">
        <v>7.5</v>
      </c>
      <c r="N553" t="s">
        <v>2106</v>
      </c>
      <c r="O553" cm="1">
        <f t="array" ref="O553">SUM(IF(Table3[director_name]=N553,Table3[duration]))</f>
        <v>325</v>
      </c>
      <c r="P553" cm="1">
        <f t="array" ref="P553">MEDIAN(IF(Table3[director_name]=N553,Table3[duration]))</f>
        <v>325</v>
      </c>
      <c r="Q553" t="e" cm="1">
        <f t="array" ref="Q553">STDEV(IF(Table3[director_name]=N553,Table3[duration]))</f>
        <v>#DIV/0!</v>
      </c>
      <c r="R553" cm="1">
        <f t="array" ref="R553">MEDIAN(IF(Table3[director_name]=N553,Table3[imdb_score]))</f>
        <v>6.8</v>
      </c>
    </row>
    <row r="554" spans="1:18" x14ac:dyDescent="0.3">
      <c r="A554" t="s">
        <v>1713</v>
      </c>
      <c r="B554">
        <v>54</v>
      </c>
      <c r="C554">
        <v>120</v>
      </c>
      <c r="D554">
        <v>52929168</v>
      </c>
      <c r="E554" t="s">
        <v>338</v>
      </c>
      <c r="F554" t="s">
        <v>1715</v>
      </c>
      <c r="G554">
        <v>82743</v>
      </c>
      <c r="H554">
        <v>201</v>
      </c>
      <c r="I554" t="s">
        <v>29</v>
      </c>
      <c r="J554">
        <v>11000000</v>
      </c>
      <c r="K554">
        <v>7.5</v>
      </c>
      <c r="N554" t="s">
        <v>2109</v>
      </c>
      <c r="O554" cm="1">
        <f t="array" ref="O554">SUM(IF(Table3[director_name]=N554,Table3[duration]))</f>
        <v>152</v>
      </c>
      <c r="P554" cm="1">
        <f t="array" ref="P554">MEDIAN(IF(Table3[director_name]=N554,Table3[duration]))</f>
        <v>152</v>
      </c>
      <c r="Q554" t="e" cm="1">
        <f t="array" ref="Q554">STDEV(IF(Table3[director_name]=N554,Table3[duration]))</f>
        <v>#DIV/0!</v>
      </c>
      <c r="R554" cm="1">
        <f t="array" ref="R554">MEDIAN(IF(Table3[director_name]=N554,Table3[imdb_score]))</f>
        <v>6.8</v>
      </c>
    </row>
    <row r="555" spans="1:18" x14ac:dyDescent="0.3">
      <c r="A555" t="s">
        <v>784</v>
      </c>
      <c r="B555">
        <v>57</v>
      </c>
      <c r="C555">
        <v>133</v>
      </c>
      <c r="D555">
        <v>66528842</v>
      </c>
      <c r="E555" t="s">
        <v>1717</v>
      </c>
      <c r="F555" t="s">
        <v>1718</v>
      </c>
      <c r="G555">
        <v>112175</v>
      </c>
      <c r="H555">
        <v>329</v>
      </c>
      <c r="I555" t="s">
        <v>29</v>
      </c>
      <c r="J555">
        <v>30000000</v>
      </c>
      <c r="K555">
        <v>7.5</v>
      </c>
      <c r="N555" t="s">
        <v>2112</v>
      </c>
      <c r="O555" cm="1">
        <f t="array" ref="O555">SUM(IF(Table3[director_name]=N555,Table3[duration]))</f>
        <v>142</v>
      </c>
      <c r="P555" cm="1">
        <f t="array" ref="P555">MEDIAN(IF(Table3[director_name]=N555,Table3[duration]))</f>
        <v>142</v>
      </c>
      <c r="Q555" t="e" cm="1">
        <f t="array" ref="Q555">STDEV(IF(Table3[director_name]=N555,Table3[duration]))</f>
        <v>#DIV/0!</v>
      </c>
      <c r="R555" cm="1">
        <f t="array" ref="R555">MEDIAN(IF(Table3[director_name]=N555,Table3[imdb_score]))</f>
        <v>6.8</v>
      </c>
    </row>
    <row r="556" spans="1:18" x14ac:dyDescent="0.3">
      <c r="A556" t="s">
        <v>458</v>
      </c>
      <c r="B556">
        <v>129</v>
      </c>
      <c r="C556">
        <v>135</v>
      </c>
      <c r="D556">
        <v>64371181</v>
      </c>
      <c r="E556" t="s">
        <v>1720</v>
      </c>
      <c r="F556" t="s">
        <v>1722</v>
      </c>
      <c r="G556">
        <v>36636</v>
      </c>
      <c r="H556">
        <v>289</v>
      </c>
      <c r="I556" t="s">
        <v>29</v>
      </c>
      <c r="J556">
        <v>28000000</v>
      </c>
      <c r="K556">
        <v>7.5</v>
      </c>
      <c r="N556" t="s">
        <v>2116</v>
      </c>
      <c r="O556" cm="1">
        <f t="array" ref="O556">SUM(IF(Table3[director_name]=N556,Table3[duration]))</f>
        <v>278</v>
      </c>
      <c r="P556" cm="1">
        <f t="array" ref="P556">MEDIAN(IF(Table3[director_name]=N556,Table3[duration]))</f>
        <v>139</v>
      </c>
      <c r="Q556" cm="1">
        <f t="array" ref="Q556">STDEV(IF(Table3[director_name]=N556,Table3[duration]))</f>
        <v>7.0710678118654755</v>
      </c>
      <c r="R556" cm="1">
        <f t="array" ref="R556">MEDIAN(IF(Table3[director_name]=N556,Table3[imdb_score]))</f>
        <v>6.8</v>
      </c>
    </row>
    <row r="557" spans="1:18" x14ac:dyDescent="0.3">
      <c r="A557" t="s">
        <v>638</v>
      </c>
      <c r="B557">
        <v>153</v>
      </c>
      <c r="C557">
        <v>139</v>
      </c>
      <c r="D557">
        <v>58328680</v>
      </c>
      <c r="E557" t="s">
        <v>1724</v>
      </c>
      <c r="F557" t="s">
        <v>1725</v>
      </c>
      <c r="G557">
        <v>54096</v>
      </c>
      <c r="H557">
        <v>494</v>
      </c>
      <c r="I557" t="s">
        <v>29</v>
      </c>
      <c r="J557">
        <v>22000000</v>
      </c>
      <c r="K557">
        <v>7.5</v>
      </c>
      <c r="N557" t="s">
        <v>2118</v>
      </c>
      <c r="O557" cm="1">
        <f t="array" ref="O557">SUM(IF(Table3[director_name]=N557,Table3[duration]))</f>
        <v>135</v>
      </c>
      <c r="P557" cm="1">
        <f t="array" ref="P557">MEDIAN(IF(Table3[director_name]=N557,Table3[duration]))</f>
        <v>135</v>
      </c>
      <c r="Q557" t="e" cm="1">
        <f t="array" ref="Q557">STDEV(IF(Table3[director_name]=N557,Table3[duration]))</f>
        <v>#DIV/0!</v>
      </c>
      <c r="R557" cm="1">
        <f t="array" ref="R557">MEDIAN(IF(Table3[director_name]=N557,Table3[imdb_score]))</f>
        <v>6.8</v>
      </c>
    </row>
    <row r="558" spans="1:18" x14ac:dyDescent="0.3">
      <c r="A558" t="s">
        <v>67</v>
      </c>
      <c r="B558">
        <v>69</v>
      </c>
      <c r="C558">
        <v>135</v>
      </c>
      <c r="D558">
        <v>70960517</v>
      </c>
      <c r="E558" t="s">
        <v>588</v>
      </c>
      <c r="F558" t="s">
        <v>1727</v>
      </c>
      <c r="G558">
        <v>54631</v>
      </c>
      <c r="H558">
        <v>192</v>
      </c>
      <c r="I558" t="s">
        <v>29</v>
      </c>
      <c r="J558">
        <v>35000000</v>
      </c>
      <c r="K558">
        <v>7.5</v>
      </c>
      <c r="N558" t="s">
        <v>1884</v>
      </c>
      <c r="O558" cm="1">
        <f t="array" ref="O558">SUM(IF(Table3[director_name]=N558,Table3[duration]))</f>
        <v>692</v>
      </c>
      <c r="P558" cm="1">
        <f t="array" ref="P558">MEDIAN(IF(Table3[director_name]=N558,Table3[duration]))</f>
        <v>133</v>
      </c>
      <c r="Q558" cm="1">
        <f t="array" ref="Q558">STDEV(IF(Table3[director_name]=N558,Table3[duration]))</f>
        <v>18.662797217994928</v>
      </c>
      <c r="R558" cm="1">
        <f t="array" ref="R558">MEDIAN(IF(Table3[director_name]=N558,Table3[imdb_score]))</f>
        <v>6.8</v>
      </c>
    </row>
    <row r="559" spans="1:18" x14ac:dyDescent="0.3">
      <c r="A559" t="s">
        <v>705</v>
      </c>
      <c r="B559">
        <v>179</v>
      </c>
      <c r="C559">
        <v>138</v>
      </c>
      <c r="D559">
        <v>35918429</v>
      </c>
      <c r="E559" t="s">
        <v>26</v>
      </c>
      <c r="F559" t="s">
        <v>1730</v>
      </c>
      <c r="G559">
        <v>32415</v>
      </c>
      <c r="H559">
        <v>510</v>
      </c>
      <c r="I559" t="s">
        <v>29</v>
      </c>
      <c r="J559">
        <v>1700000</v>
      </c>
      <c r="K559">
        <v>7.5</v>
      </c>
      <c r="N559" t="s">
        <v>1999</v>
      </c>
      <c r="O559" cm="1">
        <f t="array" ref="O559">SUM(IF(Table3[director_name]=N559,Table3[duration]))</f>
        <v>374</v>
      </c>
      <c r="P559" cm="1">
        <f t="array" ref="P559">MEDIAN(IF(Table3[director_name]=N559,Table3[duration]))</f>
        <v>125</v>
      </c>
      <c r="Q559" cm="1">
        <f t="array" ref="Q559">STDEV(IF(Table3[director_name]=N559,Table3[duration]))</f>
        <v>0.57735026918962573</v>
      </c>
      <c r="R559" cm="1">
        <f t="array" ref="R559">MEDIAN(IF(Table3[director_name]=N559,Table3[imdb_score]))</f>
        <v>6.8</v>
      </c>
    </row>
    <row r="560" spans="1:18" x14ac:dyDescent="0.3">
      <c r="A560" t="s">
        <v>749</v>
      </c>
      <c r="B560">
        <v>364</v>
      </c>
      <c r="C560">
        <v>128</v>
      </c>
      <c r="D560">
        <v>52066000</v>
      </c>
      <c r="E560" t="s">
        <v>60</v>
      </c>
      <c r="F560" t="s">
        <v>1732</v>
      </c>
      <c r="G560">
        <v>61114</v>
      </c>
      <c r="H560">
        <v>212</v>
      </c>
      <c r="I560" t="s">
        <v>29</v>
      </c>
      <c r="J560">
        <v>20000000</v>
      </c>
      <c r="K560">
        <v>7.5</v>
      </c>
      <c r="N560" t="s">
        <v>1668</v>
      </c>
      <c r="O560" cm="1">
        <f t="array" ref="O560">SUM(IF(Table3[director_name]=N560,Table3[duration]))</f>
        <v>1398</v>
      </c>
      <c r="P560" cm="1">
        <f t="array" ref="P560">MEDIAN(IF(Table3[director_name]=N560,Table3[duration]))</f>
        <v>124</v>
      </c>
      <c r="Q560" cm="1">
        <f t="array" ref="Q560">STDEV(IF(Table3[director_name]=N560,Table3[duration]))</f>
        <v>22.59847138836848</v>
      </c>
      <c r="R560" cm="1">
        <f t="array" ref="R560">MEDIAN(IF(Table3[director_name]=N560,Table3[imdb_score]))</f>
        <v>6.8</v>
      </c>
    </row>
    <row r="561" spans="1:18" x14ac:dyDescent="0.3">
      <c r="A561" t="s">
        <v>1734</v>
      </c>
      <c r="B561">
        <v>277</v>
      </c>
      <c r="C561">
        <v>88</v>
      </c>
      <c r="D561">
        <v>30859000</v>
      </c>
      <c r="E561" t="s">
        <v>840</v>
      </c>
      <c r="F561" t="s">
        <v>1736</v>
      </c>
      <c r="G561">
        <v>96410</v>
      </c>
      <c r="H561">
        <v>826</v>
      </c>
      <c r="I561" t="s">
        <v>29</v>
      </c>
      <c r="J561">
        <v>83532</v>
      </c>
      <c r="K561">
        <v>7.5</v>
      </c>
      <c r="N561" t="s">
        <v>1350</v>
      </c>
      <c r="O561" cm="1">
        <f t="array" ref="O561">SUM(IF(Table3[director_name]=N561,Table3[duration]))</f>
        <v>349</v>
      </c>
      <c r="P561" cm="1">
        <f t="array" ref="P561">MEDIAN(IF(Table3[director_name]=N561,Table3[duration]))</f>
        <v>122</v>
      </c>
      <c r="Q561" cm="1">
        <f t="array" ref="Q561">STDEV(IF(Table3[director_name]=N561,Table3[duration]))</f>
        <v>9.8149545762236379</v>
      </c>
      <c r="R561" cm="1">
        <f t="array" ref="R561">MEDIAN(IF(Table3[director_name]=N561,Table3[imdb_score]))</f>
        <v>6.8</v>
      </c>
    </row>
    <row r="562" spans="1:18" x14ac:dyDescent="0.3">
      <c r="A562" t="s">
        <v>1734</v>
      </c>
      <c r="B562">
        <v>277</v>
      </c>
      <c r="C562">
        <v>88</v>
      </c>
      <c r="D562">
        <v>30859000</v>
      </c>
      <c r="E562" t="s">
        <v>840</v>
      </c>
      <c r="F562" t="s">
        <v>1736</v>
      </c>
      <c r="G562">
        <v>96411</v>
      </c>
      <c r="H562">
        <v>826</v>
      </c>
      <c r="I562" t="s">
        <v>29</v>
      </c>
      <c r="J562">
        <v>83532</v>
      </c>
      <c r="K562">
        <v>7.5</v>
      </c>
      <c r="N562" t="s">
        <v>989</v>
      </c>
      <c r="O562" cm="1">
        <f t="array" ref="O562">SUM(IF(Table3[director_name]=N562,Table3[duration]))</f>
        <v>476</v>
      </c>
      <c r="P562" cm="1">
        <f t="array" ref="P562">MEDIAN(IF(Table3[director_name]=N562,Table3[duration]))</f>
        <v>120.5</v>
      </c>
      <c r="Q562" cm="1">
        <f t="array" ref="Q562">STDEV(IF(Table3[director_name]=N562,Table3[duration]))</f>
        <v>6.3770421565696633</v>
      </c>
      <c r="R562" cm="1">
        <f t="array" ref="R562">MEDIAN(IF(Table3[director_name]=N562,Table3[imdb_score]))</f>
        <v>6.8</v>
      </c>
    </row>
    <row r="563" spans="1:18" x14ac:dyDescent="0.3">
      <c r="A563" t="s">
        <v>804</v>
      </c>
      <c r="B563">
        <v>143</v>
      </c>
      <c r="C563">
        <v>88</v>
      </c>
      <c r="D563">
        <v>120618403</v>
      </c>
      <c r="E563" t="s">
        <v>1739</v>
      </c>
      <c r="F563" t="s">
        <v>1741</v>
      </c>
      <c r="G563">
        <v>171792</v>
      </c>
      <c r="H563">
        <v>222</v>
      </c>
      <c r="I563" t="s">
        <v>29</v>
      </c>
      <c r="J563">
        <v>90000000</v>
      </c>
      <c r="K563">
        <v>7.5</v>
      </c>
      <c r="N563" t="s">
        <v>2120</v>
      </c>
      <c r="O563" cm="1">
        <f t="array" ref="O563">SUM(IF(Table3[director_name]=N563,Table3[duration]))</f>
        <v>120</v>
      </c>
      <c r="P563" cm="1">
        <f t="array" ref="P563">MEDIAN(IF(Table3[director_name]=N563,Table3[duration]))</f>
        <v>120</v>
      </c>
      <c r="Q563" t="e" cm="1">
        <f t="array" ref="Q563">STDEV(IF(Table3[director_name]=N563,Table3[duration]))</f>
        <v>#DIV/0!</v>
      </c>
      <c r="R563" cm="1">
        <f t="array" ref="R563">MEDIAN(IF(Table3[director_name]=N563,Table3[imdb_score]))</f>
        <v>6.8</v>
      </c>
    </row>
    <row r="564" spans="1:18" x14ac:dyDescent="0.3">
      <c r="A564" t="s">
        <v>54</v>
      </c>
      <c r="B564">
        <v>140</v>
      </c>
      <c r="C564">
        <v>154</v>
      </c>
      <c r="D564">
        <v>39647595</v>
      </c>
      <c r="E564" t="s">
        <v>543</v>
      </c>
      <c r="F564" t="s">
        <v>1742</v>
      </c>
      <c r="G564">
        <v>239540</v>
      </c>
      <c r="H564">
        <v>462</v>
      </c>
      <c r="I564" t="s">
        <v>29</v>
      </c>
      <c r="J564">
        <v>12000000</v>
      </c>
      <c r="K564">
        <v>7.5</v>
      </c>
      <c r="N564" t="s">
        <v>2124</v>
      </c>
      <c r="O564" cm="1">
        <f t="array" ref="O564">SUM(IF(Table3[director_name]=N564,Table3[duration]))</f>
        <v>119</v>
      </c>
      <c r="P564" cm="1">
        <f t="array" ref="P564">MEDIAN(IF(Table3[director_name]=N564,Table3[duration]))</f>
        <v>119</v>
      </c>
      <c r="Q564" t="e" cm="1">
        <f t="array" ref="Q564">STDEV(IF(Table3[director_name]=N564,Table3[duration]))</f>
        <v>#DIV/0!</v>
      </c>
      <c r="R564" cm="1">
        <f t="array" ref="R564">MEDIAN(IF(Table3[director_name]=N564,Table3[imdb_score]))</f>
        <v>6.8</v>
      </c>
    </row>
    <row r="565" spans="1:18" x14ac:dyDescent="0.3">
      <c r="A565" t="s">
        <v>776</v>
      </c>
      <c r="B565">
        <v>351</v>
      </c>
      <c r="C565">
        <v>111</v>
      </c>
      <c r="D565">
        <v>38317535</v>
      </c>
      <c r="E565" t="s">
        <v>588</v>
      </c>
      <c r="F565" t="s">
        <v>1744</v>
      </c>
      <c r="G565">
        <v>73249</v>
      </c>
      <c r="H565">
        <v>212</v>
      </c>
      <c r="I565" t="s">
        <v>29</v>
      </c>
      <c r="J565">
        <v>11000000</v>
      </c>
      <c r="K565">
        <v>7.5</v>
      </c>
      <c r="N565" t="s">
        <v>2127</v>
      </c>
      <c r="O565" cm="1">
        <f t="array" ref="O565">SUM(IF(Table3[director_name]=N565,Table3[duration]))</f>
        <v>118</v>
      </c>
      <c r="P565" cm="1">
        <f t="array" ref="P565">MEDIAN(IF(Table3[director_name]=N565,Table3[duration]))</f>
        <v>118</v>
      </c>
      <c r="Q565" t="e" cm="1">
        <f t="array" ref="Q565">STDEV(IF(Table3[director_name]=N565,Table3[duration]))</f>
        <v>#DIV/0!</v>
      </c>
      <c r="R565" cm="1">
        <f t="array" ref="R565">MEDIAN(IF(Table3[director_name]=N565,Table3[imdb_score]))</f>
        <v>6.8</v>
      </c>
    </row>
    <row r="566" spans="1:18" x14ac:dyDescent="0.3">
      <c r="A566" t="s">
        <v>814</v>
      </c>
      <c r="B566">
        <v>209</v>
      </c>
      <c r="C566">
        <v>85</v>
      </c>
      <c r="D566">
        <v>56068547</v>
      </c>
      <c r="E566" t="s">
        <v>1746</v>
      </c>
      <c r="F566" t="s">
        <v>1748</v>
      </c>
      <c r="G566">
        <v>98160</v>
      </c>
      <c r="H566">
        <v>307</v>
      </c>
      <c r="I566" t="s">
        <v>29</v>
      </c>
      <c r="J566">
        <v>30000000</v>
      </c>
      <c r="K566">
        <v>7.5</v>
      </c>
      <c r="N566" t="s">
        <v>2130</v>
      </c>
      <c r="O566" cm="1">
        <f t="array" ref="O566">SUM(IF(Table3[director_name]=N566,Table3[duration]))</f>
        <v>352</v>
      </c>
      <c r="P566" cm="1">
        <f t="array" ref="P566">MEDIAN(IF(Table3[director_name]=N566,Table3[duration]))</f>
        <v>116</v>
      </c>
      <c r="Q566" cm="1">
        <f t="array" ref="Q566">STDEV(IF(Table3[director_name]=N566,Table3[duration]))</f>
        <v>13.051181300301263</v>
      </c>
      <c r="R566" cm="1">
        <f t="array" ref="R566">MEDIAN(IF(Table3[director_name]=N566,Table3[imdb_score]))</f>
        <v>6.8</v>
      </c>
    </row>
    <row r="567" spans="1:18" x14ac:dyDescent="0.3">
      <c r="A567" t="s">
        <v>1750</v>
      </c>
      <c r="B567">
        <v>256</v>
      </c>
      <c r="C567">
        <v>101</v>
      </c>
      <c r="D567">
        <v>26505000</v>
      </c>
      <c r="E567" t="s">
        <v>626</v>
      </c>
      <c r="F567" t="s">
        <v>1751</v>
      </c>
      <c r="G567">
        <v>149285</v>
      </c>
      <c r="H567">
        <v>668</v>
      </c>
      <c r="I567" t="s">
        <v>29</v>
      </c>
      <c r="J567">
        <v>1800000</v>
      </c>
      <c r="K567">
        <v>7.5</v>
      </c>
      <c r="N567" t="s">
        <v>1315</v>
      </c>
      <c r="O567" cm="1">
        <f t="array" ref="O567">SUM(IF(Table3[director_name]=N567,Table3[duration]))</f>
        <v>328</v>
      </c>
      <c r="P567" cm="1">
        <f t="array" ref="P567">MEDIAN(IF(Table3[director_name]=N567,Table3[duration]))</f>
        <v>116</v>
      </c>
      <c r="Q567" cm="1">
        <f t="array" ref="Q567">STDEV(IF(Table3[director_name]=N567,Table3[duration]))</f>
        <v>19.857828011475277</v>
      </c>
      <c r="R567" cm="1">
        <f t="array" ref="R567">MEDIAN(IF(Table3[director_name]=N567,Table3[imdb_score]))</f>
        <v>6.8</v>
      </c>
    </row>
    <row r="568" spans="1:18" x14ac:dyDescent="0.3">
      <c r="A568" t="s">
        <v>1750</v>
      </c>
      <c r="B568">
        <v>256</v>
      </c>
      <c r="C568">
        <v>101</v>
      </c>
      <c r="D568">
        <v>26505000</v>
      </c>
      <c r="E568" t="s">
        <v>626</v>
      </c>
      <c r="F568" t="s">
        <v>1751</v>
      </c>
      <c r="G568">
        <v>149293</v>
      </c>
      <c r="H568">
        <v>668</v>
      </c>
      <c r="I568" t="s">
        <v>29</v>
      </c>
      <c r="J568">
        <v>1800000</v>
      </c>
      <c r="K568">
        <v>7.5</v>
      </c>
      <c r="N568" t="s">
        <v>2134</v>
      </c>
      <c r="O568" cm="1">
        <f t="array" ref="O568">SUM(IF(Table3[director_name]=N568,Table3[duration]))</f>
        <v>226</v>
      </c>
      <c r="P568" cm="1">
        <f t="array" ref="P568">MEDIAN(IF(Table3[director_name]=N568,Table3[duration]))</f>
        <v>113</v>
      </c>
      <c r="Q568" cm="1">
        <f t="array" ref="Q568">STDEV(IF(Table3[director_name]=N568,Table3[duration]))</f>
        <v>12.727922061357855</v>
      </c>
      <c r="R568" cm="1">
        <f t="array" ref="R568">MEDIAN(IF(Table3[director_name]=N568,Table3[imdb_score]))</f>
        <v>6.8</v>
      </c>
    </row>
    <row r="569" spans="1:18" x14ac:dyDescent="0.3">
      <c r="A569" t="s">
        <v>1544</v>
      </c>
      <c r="B569">
        <v>28</v>
      </c>
      <c r="C569">
        <v>97</v>
      </c>
      <c r="D569">
        <v>27900000</v>
      </c>
      <c r="E569" t="s">
        <v>208</v>
      </c>
      <c r="F569" t="s">
        <v>1755</v>
      </c>
      <c r="G569">
        <v>39508</v>
      </c>
      <c r="H569">
        <v>96</v>
      </c>
      <c r="I569" t="s">
        <v>29</v>
      </c>
      <c r="J569">
        <v>3500000</v>
      </c>
      <c r="K569">
        <v>7.5</v>
      </c>
      <c r="N569" t="s">
        <v>2580</v>
      </c>
      <c r="O569" cm="1">
        <f t="array" ref="O569">SUM(IF(Table3[director_name]=N569,Table3[duration]))</f>
        <v>583</v>
      </c>
      <c r="P569" cm="1">
        <f t="array" ref="P569">MEDIAN(IF(Table3[director_name]=N569,Table3[duration]))</f>
        <v>112</v>
      </c>
      <c r="Q569" cm="1">
        <f t="array" ref="Q569">STDEV(IF(Table3[director_name]=N569,Table3[duration]))</f>
        <v>11.392980294900891</v>
      </c>
      <c r="R569" cm="1">
        <f t="array" ref="R569">MEDIAN(IF(Table3[director_name]=N569,Table3[imdb_score]))</f>
        <v>6.8</v>
      </c>
    </row>
    <row r="570" spans="1:18" x14ac:dyDescent="0.3">
      <c r="A570" t="s">
        <v>1757</v>
      </c>
      <c r="B570">
        <v>351</v>
      </c>
      <c r="C570">
        <v>93</v>
      </c>
      <c r="D570">
        <v>31501218</v>
      </c>
      <c r="E570" t="s">
        <v>60</v>
      </c>
      <c r="F570" t="s">
        <v>1758</v>
      </c>
      <c r="G570">
        <v>84070</v>
      </c>
      <c r="H570">
        <v>526</v>
      </c>
      <c r="I570" t="s">
        <v>29</v>
      </c>
      <c r="J570">
        <v>7500000</v>
      </c>
      <c r="K570">
        <v>7.5</v>
      </c>
      <c r="N570" t="s">
        <v>968</v>
      </c>
      <c r="O570" cm="1">
        <f t="array" ref="O570">SUM(IF(Table3[director_name]=N570,Table3[duration]))</f>
        <v>325</v>
      </c>
      <c r="P570" cm="1">
        <f t="array" ref="P570">MEDIAN(IF(Table3[director_name]=N570,Table3[duration]))</f>
        <v>111</v>
      </c>
      <c r="Q570" cm="1">
        <f t="array" ref="Q570">STDEV(IF(Table3[director_name]=N570,Table3[duration]))</f>
        <v>13.203534880225574</v>
      </c>
      <c r="R570" cm="1">
        <f t="array" ref="R570">MEDIAN(IF(Table3[director_name]=N570,Table3[imdb_score]))</f>
        <v>6.8</v>
      </c>
    </row>
    <row r="571" spans="1:18" x14ac:dyDescent="0.3">
      <c r="A571" t="s">
        <v>1075</v>
      </c>
      <c r="B571">
        <v>167</v>
      </c>
      <c r="C571">
        <v>115</v>
      </c>
      <c r="D571">
        <v>24800000</v>
      </c>
      <c r="E571" t="s">
        <v>715</v>
      </c>
      <c r="F571" t="s">
        <v>1761</v>
      </c>
      <c r="G571">
        <v>89403</v>
      </c>
      <c r="H571">
        <v>358</v>
      </c>
      <c r="I571" t="s">
        <v>29</v>
      </c>
      <c r="J571">
        <v>2000000</v>
      </c>
      <c r="K571">
        <v>7.5</v>
      </c>
      <c r="N571" t="s">
        <v>2136</v>
      </c>
      <c r="O571" cm="1">
        <f t="array" ref="O571">SUM(IF(Table3[director_name]=N571,Table3[duration]))</f>
        <v>110</v>
      </c>
      <c r="P571" cm="1">
        <f t="array" ref="P571">MEDIAN(IF(Table3[director_name]=N571,Table3[duration]))</f>
        <v>110</v>
      </c>
      <c r="Q571" t="e" cm="1">
        <f t="array" ref="Q571">STDEV(IF(Table3[director_name]=N571,Table3[duration]))</f>
        <v>#DIV/0!</v>
      </c>
      <c r="R571" cm="1">
        <f t="array" ref="R571">MEDIAN(IF(Table3[director_name]=N571,Table3[imdb_score]))</f>
        <v>6.8</v>
      </c>
    </row>
    <row r="572" spans="1:18" x14ac:dyDescent="0.3">
      <c r="A572" t="s">
        <v>692</v>
      </c>
      <c r="B572">
        <v>522</v>
      </c>
      <c r="C572">
        <v>93</v>
      </c>
      <c r="D572">
        <v>54696902</v>
      </c>
      <c r="E572" t="s">
        <v>1763</v>
      </c>
      <c r="F572" t="s">
        <v>1764</v>
      </c>
      <c r="G572">
        <v>379462</v>
      </c>
      <c r="H572">
        <v>571</v>
      </c>
      <c r="I572" t="s">
        <v>29</v>
      </c>
      <c r="J572">
        <v>32000000</v>
      </c>
      <c r="K572">
        <v>7.5</v>
      </c>
      <c r="N572" t="s">
        <v>1986</v>
      </c>
      <c r="O572" cm="1">
        <f t="array" ref="O572">SUM(IF(Table3[director_name]=N572,Table3[duration]))</f>
        <v>331</v>
      </c>
      <c r="P572" cm="1">
        <f t="array" ref="P572">MEDIAN(IF(Table3[director_name]=N572,Table3[duration]))</f>
        <v>109</v>
      </c>
      <c r="Q572" cm="1">
        <f t="array" ref="Q572">STDEV(IF(Table3[director_name]=N572,Table3[duration]))</f>
        <v>6.110100926607787</v>
      </c>
      <c r="R572" cm="1">
        <f t="array" ref="R572">MEDIAN(IF(Table3[director_name]=N572,Table3[imdb_score]))</f>
        <v>6.8</v>
      </c>
    </row>
    <row r="573" spans="1:18" x14ac:dyDescent="0.3">
      <c r="A573" t="s">
        <v>1229</v>
      </c>
      <c r="B573">
        <v>305</v>
      </c>
      <c r="C573">
        <v>124</v>
      </c>
      <c r="D573">
        <v>52418902</v>
      </c>
      <c r="E573" t="s">
        <v>459</v>
      </c>
      <c r="F573" t="s">
        <v>1766</v>
      </c>
      <c r="G573">
        <v>147128</v>
      </c>
      <c r="H573">
        <v>277</v>
      </c>
      <c r="I573" t="s">
        <v>29</v>
      </c>
      <c r="J573">
        <v>30000000</v>
      </c>
      <c r="K573">
        <v>7.5</v>
      </c>
      <c r="N573" t="s">
        <v>2140</v>
      </c>
      <c r="O573" cm="1">
        <f t="array" ref="O573">SUM(IF(Table3[director_name]=N573,Table3[duration]))</f>
        <v>109</v>
      </c>
      <c r="P573" cm="1">
        <f t="array" ref="P573">MEDIAN(IF(Table3[director_name]=N573,Table3[duration]))</f>
        <v>109</v>
      </c>
      <c r="Q573" t="e" cm="1">
        <f t="array" ref="Q573">STDEV(IF(Table3[director_name]=N573,Table3[duration]))</f>
        <v>#DIV/0!</v>
      </c>
      <c r="R573" cm="1">
        <f t="array" ref="R573">MEDIAN(IF(Table3[director_name]=N573,Table3[imdb_score]))</f>
        <v>6.8</v>
      </c>
    </row>
    <row r="574" spans="1:18" x14ac:dyDescent="0.3">
      <c r="A574" t="s">
        <v>119</v>
      </c>
      <c r="B574">
        <v>226</v>
      </c>
      <c r="C574">
        <v>129</v>
      </c>
      <c r="D574">
        <v>33565375</v>
      </c>
      <c r="E574" t="s">
        <v>1527</v>
      </c>
      <c r="F574" t="s">
        <v>1769</v>
      </c>
      <c r="G574">
        <v>111351</v>
      </c>
      <c r="H574">
        <v>568</v>
      </c>
      <c r="I574" t="s">
        <v>29</v>
      </c>
      <c r="J574">
        <v>15000000</v>
      </c>
      <c r="K574">
        <v>7.5</v>
      </c>
      <c r="N574" t="s">
        <v>3114</v>
      </c>
      <c r="O574" cm="1">
        <f t="array" ref="O574">SUM(IF(Table3[director_name]=N574,Table3[duration]))</f>
        <v>748</v>
      </c>
      <c r="P574" cm="1">
        <f t="array" ref="P574">MEDIAN(IF(Table3[director_name]=N574,Table3[duration]))</f>
        <v>108</v>
      </c>
      <c r="Q574" cm="1">
        <f t="array" ref="Q574">STDEV(IF(Table3[director_name]=N574,Table3[duration]))</f>
        <v>9.7027242124496738</v>
      </c>
      <c r="R574" cm="1">
        <f t="array" ref="R574">MEDIAN(IF(Table3[director_name]=N574,Table3[imdb_score]))</f>
        <v>6.8</v>
      </c>
    </row>
    <row r="575" spans="1:18" x14ac:dyDescent="0.3">
      <c r="A575" t="s">
        <v>1770</v>
      </c>
      <c r="B575">
        <v>84</v>
      </c>
      <c r="C575">
        <v>123</v>
      </c>
      <c r="D575">
        <v>36581633</v>
      </c>
      <c r="E575" t="s">
        <v>116</v>
      </c>
      <c r="F575" t="s">
        <v>1772</v>
      </c>
      <c r="G575">
        <v>52533</v>
      </c>
      <c r="H575">
        <v>235</v>
      </c>
      <c r="I575" t="s">
        <v>29</v>
      </c>
      <c r="J575">
        <v>21000000</v>
      </c>
      <c r="K575">
        <v>7.5</v>
      </c>
      <c r="N575" t="s">
        <v>2142</v>
      </c>
      <c r="O575" cm="1">
        <f t="array" ref="O575">SUM(IF(Table3[director_name]=N575,Table3[duration]))</f>
        <v>108</v>
      </c>
      <c r="P575" cm="1">
        <f t="array" ref="P575">MEDIAN(IF(Table3[director_name]=N575,Table3[duration]))</f>
        <v>108</v>
      </c>
      <c r="Q575" t="e" cm="1">
        <f t="array" ref="Q575">STDEV(IF(Table3[director_name]=N575,Table3[duration]))</f>
        <v>#DIV/0!</v>
      </c>
      <c r="R575" cm="1">
        <f t="array" ref="R575">MEDIAN(IF(Table3[director_name]=N575,Table3[imdb_score]))</f>
        <v>6.8</v>
      </c>
    </row>
    <row r="576" spans="1:18" x14ac:dyDescent="0.3">
      <c r="A576" t="s">
        <v>613</v>
      </c>
      <c r="B576">
        <v>327</v>
      </c>
      <c r="C576">
        <v>85</v>
      </c>
      <c r="D576">
        <v>16097842</v>
      </c>
      <c r="E576" t="s">
        <v>607</v>
      </c>
      <c r="F576" t="s">
        <v>1774</v>
      </c>
      <c r="G576">
        <v>53919</v>
      </c>
      <c r="H576">
        <v>168</v>
      </c>
      <c r="I576" t="s">
        <v>29</v>
      </c>
      <c r="J576">
        <v>900000</v>
      </c>
      <c r="K576">
        <v>7.5</v>
      </c>
      <c r="N576" t="s">
        <v>2148</v>
      </c>
      <c r="O576" cm="1">
        <f t="array" ref="O576">SUM(IF(Table3[director_name]=N576,Table3[duration]))</f>
        <v>107</v>
      </c>
      <c r="P576" cm="1">
        <f t="array" ref="P576">MEDIAN(IF(Table3[director_name]=N576,Table3[duration]))</f>
        <v>107</v>
      </c>
      <c r="Q576" t="e" cm="1">
        <f t="array" ref="Q576">STDEV(IF(Table3[director_name]=N576,Table3[duration]))</f>
        <v>#DIV/0!</v>
      </c>
      <c r="R576" cm="1">
        <f t="array" ref="R576">MEDIAN(IF(Table3[director_name]=N576,Table3[imdb_score]))</f>
        <v>6.8</v>
      </c>
    </row>
    <row r="577" spans="1:18" x14ac:dyDescent="0.3">
      <c r="A577" t="s">
        <v>1020</v>
      </c>
      <c r="B577">
        <v>309</v>
      </c>
      <c r="C577">
        <v>101</v>
      </c>
      <c r="D577">
        <v>18656400</v>
      </c>
      <c r="E577" t="s">
        <v>92</v>
      </c>
      <c r="F577" t="s">
        <v>1775</v>
      </c>
      <c r="G577">
        <v>86077</v>
      </c>
      <c r="H577">
        <v>195</v>
      </c>
      <c r="I577" t="s">
        <v>29</v>
      </c>
      <c r="J577">
        <v>5000000</v>
      </c>
      <c r="K577">
        <v>7.5</v>
      </c>
      <c r="N577" t="s">
        <v>2144</v>
      </c>
      <c r="O577" cm="1">
        <f t="array" ref="O577">SUM(IF(Table3[director_name]=N577,Table3[duration]))</f>
        <v>107</v>
      </c>
      <c r="P577" cm="1">
        <f t="array" ref="P577">MEDIAN(IF(Table3[director_name]=N577,Table3[duration]))</f>
        <v>107</v>
      </c>
      <c r="Q577" t="e" cm="1">
        <f t="array" ref="Q577">STDEV(IF(Table3[director_name]=N577,Table3[duration]))</f>
        <v>#DIV/0!</v>
      </c>
      <c r="R577" cm="1">
        <f t="array" ref="R577">MEDIAN(IF(Table3[director_name]=N577,Table3[imdb_score]))</f>
        <v>6.8</v>
      </c>
    </row>
    <row r="578" spans="1:18" x14ac:dyDescent="0.3">
      <c r="A578" t="s">
        <v>786</v>
      </c>
      <c r="B578">
        <v>293</v>
      </c>
      <c r="C578">
        <v>104</v>
      </c>
      <c r="D578">
        <v>33422556</v>
      </c>
      <c r="E578" t="s">
        <v>257</v>
      </c>
      <c r="F578" t="s">
        <v>1776</v>
      </c>
      <c r="G578">
        <v>99236</v>
      </c>
      <c r="H578">
        <v>321</v>
      </c>
      <c r="I578" t="s">
        <v>29</v>
      </c>
      <c r="J578">
        <v>20000000</v>
      </c>
      <c r="K578">
        <v>7.5</v>
      </c>
      <c r="N578" t="s">
        <v>2176</v>
      </c>
      <c r="O578" cm="1">
        <f t="array" ref="O578">SUM(IF(Table3[director_name]=N578,Table3[duration]))</f>
        <v>754</v>
      </c>
      <c r="P578" cm="1">
        <f t="array" ref="P578">MEDIAN(IF(Table3[director_name]=N578,Table3[duration]))</f>
        <v>106</v>
      </c>
      <c r="Q578" cm="1">
        <f t="array" ref="Q578">STDEV(IF(Table3[director_name]=N578,Table3[duration]))</f>
        <v>17.065699377350295</v>
      </c>
      <c r="R578" cm="1">
        <f t="array" ref="R578">MEDIAN(IF(Table3[director_name]=N578,Table3[imdb_score]))</f>
        <v>6.8</v>
      </c>
    </row>
    <row r="579" spans="1:18" x14ac:dyDescent="0.3">
      <c r="A579" t="s">
        <v>1360</v>
      </c>
      <c r="B579">
        <v>119</v>
      </c>
      <c r="C579">
        <v>90</v>
      </c>
      <c r="D579">
        <v>18621249</v>
      </c>
      <c r="E579" t="s">
        <v>676</v>
      </c>
      <c r="F579" t="s">
        <v>1778</v>
      </c>
      <c r="G579">
        <v>45859</v>
      </c>
      <c r="H579">
        <v>340</v>
      </c>
      <c r="I579" t="s">
        <v>29</v>
      </c>
      <c r="J579">
        <v>6000000</v>
      </c>
      <c r="K579">
        <v>7.5</v>
      </c>
      <c r="N579" t="s">
        <v>2152</v>
      </c>
      <c r="O579" cm="1">
        <f t="array" ref="O579">SUM(IF(Table3[director_name]=N579,Table3[duration]))</f>
        <v>106</v>
      </c>
      <c r="P579" cm="1">
        <f t="array" ref="P579">MEDIAN(IF(Table3[director_name]=N579,Table3[duration]))</f>
        <v>106</v>
      </c>
      <c r="Q579" t="e" cm="1">
        <f t="array" ref="Q579">STDEV(IF(Table3[director_name]=N579,Table3[duration]))</f>
        <v>#DIV/0!</v>
      </c>
      <c r="R579" cm="1">
        <f t="array" ref="R579">MEDIAN(IF(Table3[director_name]=N579,Table3[imdb_score]))</f>
        <v>6.8</v>
      </c>
    </row>
    <row r="580" spans="1:18" x14ac:dyDescent="0.3">
      <c r="A580" t="s">
        <v>648</v>
      </c>
      <c r="B580">
        <v>73</v>
      </c>
      <c r="C580">
        <v>147</v>
      </c>
      <c r="D580">
        <v>53300852</v>
      </c>
      <c r="E580" t="s">
        <v>208</v>
      </c>
      <c r="F580" t="s">
        <v>1779</v>
      </c>
      <c r="G580">
        <v>154487</v>
      </c>
      <c r="H580">
        <v>259</v>
      </c>
      <c r="I580" t="s">
        <v>29</v>
      </c>
      <c r="J580">
        <v>44000000</v>
      </c>
      <c r="K580">
        <v>7.5</v>
      </c>
      <c r="N580" t="s">
        <v>2157</v>
      </c>
      <c r="O580" cm="1">
        <f t="array" ref="O580">SUM(IF(Table3[director_name]=N580,Table3[duration]))</f>
        <v>106</v>
      </c>
      <c r="P580" cm="1">
        <f t="array" ref="P580">MEDIAN(IF(Table3[director_name]=N580,Table3[duration]))</f>
        <v>106</v>
      </c>
      <c r="Q580" t="e" cm="1">
        <f t="array" ref="Q580">STDEV(IF(Table3[director_name]=N580,Table3[duration]))</f>
        <v>#DIV/0!</v>
      </c>
      <c r="R580" cm="1">
        <f t="array" ref="R580">MEDIAN(IF(Table3[director_name]=N580,Table3[imdb_score]))</f>
        <v>6.8</v>
      </c>
    </row>
    <row r="581" spans="1:18" x14ac:dyDescent="0.3">
      <c r="A581" t="s">
        <v>292</v>
      </c>
      <c r="B581">
        <v>285</v>
      </c>
      <c r="C581">
        <v>143</v>
      </c>
      <c r="D581">
        <v>34300771</v>
      </c>
      <c r="E581" t="s">
        <v>92</v>
      </c>
      <c r="F581" t="s">
        <v>1780</v>
      </c>
      <c r="G581">
        <v>243799</v>
      </c>
      <c r="H581">
        <v>908</v>
      </c>
      <c r="I581" t="s">
        <v>29</v>
      </c>
      <c r="J581">
        <v>25000000</v>
      </c>
      <c r="K581">
        <v>7.5</v>
      </c>
      <c r="N581" t="s">
        <v>2155</v>
      </c>
      <c r="O581" cm="1">
        <f t="array" ref="O581">SUM(IF(Table3[director_name]=N581,Table3[duration]))</f>
        <v>106</v>
      </c>
      <c r="P581" cm="1">
        <f t="array" ref="P581">MEDIAN(IF(Table3[director_name]=N581,Table3[duration]))</f>
        <v>106</v>
      </c>
      <c r="Q581" t="e" cm="1">
        <f t="array" ref="Q581">STDEV(IF(Table3[director_name]=N581,Table3[duration]))</f>
        <v>#DIV/0!</v>
      </c>
      <c r="R581" cm="1">
        <f t="array" ref="R581">MEDIAN(IF(Table3[director_name]=N581,Table3[imdb_score]))</f>
        <v>6.8</v>
      </c>
    </row>
    <row r="582" spans="1:18" x14ac:dyDescent="0.3">
      <c r="A582" t="s">
        <v>733</v>
      </c>
      <c r="B582">
        <v>56</v>
      </c>
      <c r="C582">
        <v>153</v>
      </c>
      <c r="D582">
        <v>16800000</v>
      </c>
      <c r="E582" t="s">
        <v>1781</v>
      </c>
      <c r="F582" t="s">
        <v>1783</v>
      </c>
      <c r="G582">
        <v>25303</v>
      </c>
      <c r="H582">
        <v>138</v>
      </c>
      <c r="I582" t="s">
        <v>29</v>
      </c>
      <c r="J582">
        <v>10000000</v>
      </c>
      <c r="K582">
        <v>7.5</v>
      </c>
      <c r="N582" t="s">
        <v>1231</v>
      </c>
      <c r="O582" cm="1">
        <f t="array" ref="O582">SUM(IF(Table3[director_name]=N582,Table3[duration]))</f>
        <v>538</v>
      </c>
      <c r="P582" cm="1">
        <f t="array" ref="P582">MEDIAN(IF(Table3[director_name]=N582,Table3[duration]))</f>
        <v>104</v>
      </c>
      <c r="Q582" cm="1">
        <f t="array" ref="Q582">STDEV(IF(Table3[director_name]=N582,Table3[duration]))</f>
        <v>10.990905331227269</v>
      </c>
      <c r="R582" cm="1">
        <f t="array" ref="R582">MEDIAN(IF(Table3[director_name]=N582,Table3[imdb_score]))</f>
        <v>6.8</v>
      </c>
    </row>
    <row r="583" spans="1:18" x14ac:dyDescent="0.3">
      <c r="A583" t="s">
        <v>391</v>
      </c>
      <c r="B583">
        <v>40</v>
      </c>
      <c r="C583">
        <v>91</v>
      </c>
      <c r="D583">
        <v>6706368</v>
      </c>
      <c r="E583" t="s">
        <v>1310</v>
      </c>
      <c r="F583" t="s">
        <v>1784</v>
      </c>
      <c r="G583">
        <v>22800</v>
      </c>
      <c r="H583">
        <v>133</v>
      </c>
      <c r="I583" t="s">
        <v>29</v>
      </c>
      <c r="J583">
        <v>160000</v>
      </c>
      <c r="K583">
        <v>7.5</v>
      </c>
      <c r="N583" t="s">
        <v>2161</v>
      </c>
      <c r="O583" cm="1">
        <f t="array" ref="O583">SUM(IF(Table3[director_name]=N583,Table3[duration]))</f>
        <v>104</v>
      </c>
      <c r="P583" cm="1">
        <f t="array" ref="P583">MEDIAN(IF(Table3[director_name]=N583,Table3[duration]))</f>
        <v>104</v>
      </c>
      <c r="Q583" t="e" cm="1">
        <f t="array" ref="Q583">STDEV(IF(Table3[director_name]=N583,Table3[duration]))</f>
        <v>#DIV/0!</v>
      </c>
      <c r="R583" cm="1">
        <f t="array" ref="R583">MEDIAN(IF(Table3[director_name]=N583,Table3[imdb_score]))</f>
        <v>6.8</v>
      </c>
    </row>
    <row r="584" spans="1:18" x14ac:dyDescent="0.3">
      <c r="A584" t="s">
        <v>48</v>
      </c>
      <c r="B584">
        <v>422</v>
      </c>
      <c r="C584">
        <v>164</v>
      </c>
      <c r="D584">
        <v>255108370</v>
      </c>
      <c r="E584" t="s">
        <v>845</v>
      </c>
      <c r="F584" t="s">
        <v>1785</v>
      </c>
      <c r="G584">
        <v>354228</v>
      </c>
      <c r="H584">
        <v>802</v>
      </c>
      <c r="I584" t="s">
        <v>29</v>
      </c>
      <c r="J584">
        <v>250000000</v>
      </c>
      <c r="K584">
        <v>7.5</v>
      </c>
      <c r="N584" t="s">
        <v>2159</v>
      </c>
      <c r="O584" cm="1">
        <f t="array" ref="O584">SUM(IF(Table3[director_name]=N584,Table3[duration]))</f>
        <v>104</v>
      </c>
      <c r="P584" cm="1">
        <f t="array" ref="P584">MEDIAN(IF(Table3[director_name]=N584,Table3[duration]))</f>
        <v>104</v>
      </c>
      <c r="Q584" t="e" cm="1">
        <f t="array" ref="Q584">STDEV(IF(Table3[director_name]=N584,Table3[duration]))</f>
        <v>#DIV/0!</v>
      </c>
      <c r="R584" cm="1">
        <f t="array" ref="R584">MEDIAN(IF(Table3[director_name]=N584,Table3[imdb_score]))</f>
        <v>6.8</v>
      </c>
    </row>
    <row r="585" spans="1:18" x14ac:dyDescent="0.3">
      <c r="A585" t="s">
        <v>1786</v>
      </c>
      <c r="B585">
        <v>141</v>
      </c>
      <c r="C585">
        <v>124</v>
      </c>
      <c r="D585">
        <v>30012990</v>
      </c>
      <c r="E585" t="s">
        <v>60</v>
      </c>
      <c r="F585" t="s">
        <v>1788</v>
      </c>
      <c r="G585">
        <v>75973</v>
      </c>
      <c r="H585">
        <v>409</v>
      </c>
      <c r="I585" t="s">
        <v>29</v>
      </c>
      <c r="J585">
        <v>25000000</v>
      </c>
      <c r="K585">
        <v>7.5</v>
      </c>
      <c r="N585" t="s">
        <v>2163</v>
      </c>
      <c r="O585" cm="1">
        <f t="array" ref="O585">SUM(IF(Table3[director_name]=N585,Table3[duration]))</f>
        <v>102</v>
      </c>
      <c r="P585" cm="1">
        <f t="array" ref="P585">MEDIAN(IF(Table3[director_name]=N585,Table3[duration]))</f>
        <v>102</v>
      </c>
      <c r="Q585" t="e" cm="1">
        <f t="array" ref="Q585">STDEV(IF(Table3[director_name]=N585,Table3[duration]))</f>
        <v>#DIV/0!</v>
      </c>
      <c r="R585" cm="1">
        <f t="array" ref="R585">MEDIAN(IF(Table3[director_name]=N585,Table3[imdb_score]))</f>
        <v>6.8</v>
      </c>
    </row>
    <row r="586" spans="1:18" x14ac:dyDescent="0.3">
      <c r="A586" t="s">
        <v>780</v>
      </c>
      <c r="B586">
        <v>117</v>
      </c>
      <c r="C586">
        <v>136</v>
      </c>
      <c r="D586">
        <v>60984028</v>
      </c>
      <c r="E586" t="s">
        <v>269</v>
      </c>
      <c r="F586" t="s">
        <v>1789</v>
      </c>
      <c r="G586">
        <v>259519</v>
      </c>
      <c r="H586">
        <v>431</v>
      </c>
      <c r="I586" t="s">
        <v>29</v>
      </c>
      <c r="J586">
        <v>57000000</v>
      </c>
      <c r="K586">
        <v>7.5</v>
      </c>
      <c r="N586" t="s">
        <v>2121</v>
      </c>
      <c r="O586" cm="1">
        <f t="array" ref="O586">SUM(IF(Table3[director_name]=N586,Table3[duration]))</f>
        <v>676</v>
      </c>
      <c r="P586" cm="1">
        <f t="array" ref="P586">MEDIAN(IF(Table3[director_name]=N586,Table3[duration]))</f>
        <v>99</v>
      </c>
      <c r="Q586" cm="1">
        <f t="array" ref="Q586">STDEV(IF(Table3[director_name]=N586,Table3[duration]))</f>
        <v>11.830147123023467</v>
      </c>
      <c r="R586" cm="1">
        <f t="array" ref="R586">MEDIAN(IF(Table3[director_name]=N586,Table3[imdb_score]))</f>
        <v>6.8</v>
      </c>
    </row>
    <row r="587" spans="1:18" x14ac:dyDescent="0.3">
      <c r="A587" t="s">
        <v>806</v>
      </c>
      <c r="B587">
        <v>74</v>
      </c>
      <c r="C587">
        <v>88</v>
      </c>
      <c r="D587">
        <v>4771000</v>
      </c>
      <c r="E587" t="s">
        <v>73</v>
      </c>
      <c r="F587" t="s">
        <v>1792</v>
      </c>
      <c r="G587">
        <v>26513</v>
      </c>
      <c r="H587">
        <v>174</v>
      </c>
      <c r="I587" t="s">
        <v>29</v>
      </c>
      <c r="J587">
        <v>800000</v>
      </c>
      <c r="K587">
        <v>7.5</v>
      </c>
      <c r="N587" t="s">
        <v>2170</v>
      </c>
      <c r="O587" cm="1">
        <f t="array" ref="O587">SUM(IF(Table3[director_name]=N587,Table3[duration]))</f>
        <v>99</v>
      </c>
      <c r="P587" cm="1">
        <f t="array" ref="P587">MEDIAN(IF(Table3[director_name]=N587,Table3[duration]))</f>
        <v>99</v>
      </c>
      <c r="Q587" t="e" cm="1">
        <f t="array" ref="Q587">STDEV(IF(Table3[director_name]=N587,Table3[duration]))</f>
        <v>#DIV/0!</v>
      </c>
      <c r="R587" cm="1">
        <f t="array" ref="R587">MEDIAN(IF(Table3[director_name]=N587,Table3[imdb_score]))</f>
        <v>6.8</v>
      </c>
    </row>
    <row r="588" spans="1:18" x14ac:dyDescent="0.3">
      <c r="A588" t="s">
        <v>710</v>
      </c>
      <c r="B588">
        <v>300</v>
      </c>
      <c r="C588">
        <v>105</v>
      </c>
      <c r="D588">
        <v>7159147</v>
      </c>
      <c r="E588" t="s">
        <v>269</v>
      </c>
      <c r="F588" t="s">
        <v>1795</v>
      </c>
      <c r="G588">
        <v>120189</v>
      </c>
      <c r="H588">
        <v>308</v>
      </c>
      <c r="I588" t="s">
        <v>174</v>
      </c>
      <c r="J588">
        <v>3400000</v>
      </c>
      <c r="K588">
        <v>7.5</v>
      </c>
      <c r="N588" t="s">
        <v>539</v>
      </c>
      <c r="O588" cm="1">
        <f t="array" ref="O588">SUM(IF(Table3[director_name]=N588,Table3[duration]))</f>
        <v>1935</v>
      </c>
      <c r="P588" cm="1">
        <f t="array" ref="P588">MEDIAN(IF(Table3[director_name]=N588,Table3[duration]))</f>
        <v>98</v>
      </c>
      <c r="Q588" cm="1">
        <f t="array" ref="Q588">STDEV(IF(Table3[director_name]=N588,Table3[duration]))</f>
        <v>9.9792181718628346</v>
      </c>
      <c r="R588" cm="1">
        <f t="array" ref="R588">MEDIAN(IF(Table3[director_name]=N588,Table3[imdb_score]))</f>
        <v>6.8</v>
      </c>
    </row>
    <row r="589" spans="1:18" x14ac:dyDescent="0.3">
      <c r="A589" t="s">
        <v>790</v>
      </c>
      <c r="B589">
        <v>155</v>
      </c>
      <c r="C589">
        <v>101</v>
      </c>
      <c r="D589">
        <v>6517198</v>
      </c>
      <c r="E589" t="s">
        <v>26</v>
      </c>
      <c r="F589" t="s">
        <v>1798</v>
      </c>
      <c r="G589">
        <v>30474</v>
      </c>
      <c r="H589">
        <v>172</v>
      </c>
      <c r="I589" t="s">
        <v>174</v>
      </c>
      <c r="J589">
        <v>3000000</v>
      </c>
      <c r="K589">
        <v>7.5</v>
      </c>
      <c r="N589" t="s">
        <v>1365</v>
      </c>
      <c r="O589" cm="1">
        <f t="array" ref="O589">SUM(IF(Table3[director_name]=N589,Table3[duration]))</f>
        <v>504</v>
      </c>
      <c r="P589" cm="1">
        <f t="array" ref="P589">MEDIAN(IF(Table3[director_name]=N589,Table3[duration]))</f>
        <v>98</v>
      </c>
      <c r="Q589" cm="1">
        <f t="array" ref="Q589">STDEV(IF(Table3[director_name]=N589,Table3[duration]))</f>
        <v>8.0436310208760826</v>
      </c>
      <c r="R589" cm="1">
        <f t="array" ref="R589">MEDIAN(IF(Table3[director_name]=N589,Table3[imdb_score]))</f>
        <v>6.8</v>
      </c>
    </row>
    <row r="590" spans="1:18" x14ac:dyDescent="0.3">
      <c r="A590" t="s">
        <v>274</v>
      </c>
      <c r="B590">
        <v>138</v>
      </c>
      <c r="C590">
        <v>84</v>
      </c>
      <c r="D590">
        <v>3216970</v>
      </c>
      <c r="E590" t="s">
        <v>269</v>
      </c>
      <c r="F590" t="s">
        <v>1800</v>
      </c>
      <c r="G590">
        <v>142619</v>
      </c>
      <c r="H590">
        <v>586</v>
      </c>
      <c r="I590" t="s">
        <v>29</v>
      </c>
      <c r="J590">
        <v>60000</v>
      </c>
      <c r="K590">
        <v>7.5</v>
      </c>
      <c r="N590" t="s">
        <v>2173</v>
      </c>
      <c r="O590" cm="1">
        <f t="array" ref="O590">SUM(IF(Table3[director_name]=N590,Table3[duration]))</f>
        <v>98</v>
      </c>
      <c r="P590" cm="1">
        <f t="array" ref="P590">MEDIAN(IF(Table3[director_name]=N590,Table3[duration]))</f>
        <v>98</v>
      </c>
      <c r="Q590" t="e" cm="1">
        <f t="array" ref="Q590">STDEV(IF(Table3[director_name]=N590,Table3[duration]))</f>
        <v>#DIV/0!</v>
      </c>
      <c r="R590" cm="1">
        <f t="array" ref="R590">MEDIAN(IF(Table3[director_name]=N590,Table3[imdb_score]))</f>
        <v>6.8</v>
      </c>
    </row>
    <row r="591" spans="1:18" x14ac:dyDescent="0.3">
      <c r="A591" t="s">
        <v>1801</v>
      </c>
      <c r="B591">
        <v>127</v>
      </c>
      <c r="C591">
        <v>105</v>
      </c>
      <c r="D591">
        <v>6390032</v>
      </c>
      <c r="E591" t="s">
        <v>393</v>
      </c>
      <c r="F591" t="s">
        <v>1803</v>
      </c>
      <c r="G591">
        <v>24977</v>
      </c>
      <c r="H591">
        <v>229</v>
      </c>
      <c r="I591" t="s">
        <v>29</v>
      </c>
      <c r="J591">
        <v>3500000</v>
      </c>
      <c r="K591">
        <v>7.5</v>
      </c>
      <c r="N591" t="s">
        <v>2175</v>
      </c>
      <c r="O591" cm="1">
        <f t="array" ref="O591">SUM(IF(Table3[director_name]=N591,Table3[duration]))</f>
        <v>97</v>
      </c>
      <c r="P591" cm="1">
        <f t="array" ref="P591">MEDIAN(IF(Table3[director_name]=N591,Table3[duration]))</f>
        <v>97</v>
      </c>
      <c r="Q591" t="e" cm="1">
        <f t="array" ref="Q591">STDEV(IF(Table3[director_name]=N591,Table3[duration]))</f>
        <v>#DIV/0!</v>
      </c>
      <c r="R591" cm="1">
        <f t="array" ref="R591">MEDIAN(IF(Table3[director_name]=N591,Table3[imdb_score]))</f>
        <v>6.8</v>
      </c>
    </row>
    <row r="592" spans="1:18" x14ac:dyDescent="0.3">
      <c r="A592" t="s">
        <v>793</v>
      </c>
      <c r="B592">
        <v>71</v>
      </c>
      <c r="C592">
        <v>98</v>
      </c>
      <c r="D592">
        <v>2938208</v>
      </c>
      <c r="E592" t="s">
        <v>699</v>
      </c>
      <c r="F592" t="s">
        <v>1805</v>
      </c>
      <c r="G592">
        <v>7143</v>
      </c>
      <c r="H592">
        <v>52</v>
      </c>
      <c r="I592" t="s">
        <v>29</v>
      </c>
      <c r="J592">
        <v>225000</v>
      </c>
      <c r="K592">
        <v>7.5</v>
      </c>
      <c r="N592" t="s">
        <v>485</v>
      </c>
      <c r="O592" cm="1">
        <f t="array" ref="O592">SUM(IF(Table3[director_name]=N592,Table3[duration]))</f>
        <v>312</v>
      </c>
      <c r="P592" cm="1">
        <f t="array" ref="P592">MEDIAN(IF(Table3[director_name]=N592,Table3[duration]))</f>
        <v>96</v>
      </c>
      <c r="Q592" cm="1">
        <f t="array" ref="Q592">STDEV(IF(Table3[director_name]=N592,Table3[duration]))</f>
        <v>14.730919862656235</v>
      </c>
      <c r="R592" cm="1">
        <f t="array" ref="R592">MEDIAN(IF(Table3[director_name]=N592,Table3[imdb_score]))</f>
        <v>6.8</v>
      </c>
    </row>
    <row r="593" spans="1:18" x14ac:dyDescent="0.3">
      <c r="A593" t="s">
        <v>768</v>
      </c>
      <c r="B593">
        <v>148</v>
      </c>
      <c r="C593">
        <v>114</v>
      </c>
      <c r="D593">
        <v>31655091</v>
      </c>
      <c r="E593" t="s">
        <v>220</v>
      </c>
      <c r="F593" t="s">
        <v>1806</v>
      </c>
      <c r="G593">
        <v>87331</v>
      </c>
      <c r="H593">
        <v>364</v>
      </c>
      <c r="I593" t="s">
        <v>29</v>
      </c>
      <c r="J593">
        <v>30000000</v>
      </c>
      <c r="K593">
        <v>7.5</v>
      </c>
      <c r="N593" t="s">
        <v>2178</v>
      </c>
      <c r="O593" cm="1">
        <f t="array" ref="O593">SUM(IF(Table3[director_name]=N593,Table3[duration]))</f>
        <v>96</v>
      </c>
      <c r="P593" cm="1">
        <f t="array" ref="P593">MEDIAN(IF(Table3[director_name]=N593,Table3[duration]))</f>
        <v>96</v>
      </c>
      <c r="Q593" t="e" cm="1">
        <f t="array" ref="Q593">STDEV(IF(Table3[director_name]=N593,Table3[duration]))</f>
        <v>#DIV/0!</v>
      </c>
      <c r="R593" cm="1">
        <f t="array" ref="R593">MEDIAN(IF(Table3[director_name]=N593,Table3[imdb_score]))</f>
        <v>6.8</v>
      </c>
    </row>
    <row r="594" spans="1:18" x14ac:dyDescent="0.3">
      <c r="A594" t="s">
        <v>1807</v>
      </c>
      <c r="B594">
        <v>106</v>
      </c>
      <c r="C594">
        <v>110</v>
      </c>
      <c r="D594">
        <v>2365931</v>
      </c>
      <c r="E594" t="s">
        <v>1808</v>
      </c>
      <c r="F594" t="s">
        <v>1810</v>
      </c>
      <c r="G594">
        <v>36657</v>
      </c>
      <c r="H594">
        <v>318</v>
      </c>
      <c r="I594" t="s">
        <v>29</v>
      </c>
      <c r="J594">
        <v>1500000</v>
      </c>
      <c r="K594">
        <v>7.5</v>
      </c>
      <c r="N594" t="s">
        <v>2184</v>
      </c>
      <c r="O594" cm="1">
        <f t="array" ref="O594">SUM(IF(Table3[director_name]=N594,Table3[duration]))</f>
        <v>95</v>
      </c>
      <c r="P594" cm="1">
        <f t="array" ref="P594">MEDIAN(IF(Table3[director_name]=N594,Table3[duration]))</f>
        <v>95</v>
      </c>
      <c r="Q594" t="e" cm="1">
        <f t="array" ref="Q594">STDEV(IF(Table3[director_name]=N594,Table3[duration]))</f>
        <v>#DIV/0!</v>
      </c>
      <c r="R594" cm="1">
        <f t="array" ref="R594">MEDIAN(IF(Table3[director_name]=N594,Table3[imdb_score]))</f>
        <v>6.8</v>
      </c>
    </row>
    <row r="595" spans="1:18" x14ac:dyDescent="0.3">
      <c r="A595" t="s">
        <v>797</v>
      </c>
      <c r="B595">
        <v>64</v>
      </c>
      <c r="C595">
        <v>90</v>
      </c>
      <c r="D595">
        <v>673780</v>
      </c>
      <c r="E595" t="s">
        <v>92</v>
      </c>
      <c r="F595" t="s">
        <v>1812</v>
      </c>
      <c r="G595">
        <v>4555</v>
      </c>
      <c r="H595">
        <v>26</v>
      </c>
      <c r="I595" t="s">
        <v>156</v>
      </c>
      <c r="J595">
        <v>10000</v>
      </c>
      <c r="K595">
        <v>7.5</v>
      </c>
      <c r="N595" t="s">
        <v>2182</v>
      </c>
      <c r="O595" cm="1">
        <f t="array" ref="O595">SUM(IF(Table3[director_name]=N595,Table3[duration]))</f>
        <v>95</v>
      </c>
      <c r="P595" cm="1">
        <f t="array" ref="P595">MEDIAN(IF(Table3[director_name]=N595,Table3[duration]))</f>
        <v>95</v>
      </c>
      <c r="Q595" t="e" cm="1">
        <f t="array" ref="Q595">STDEV(IF(Table3[director_name]=N595,Table3[duration]))</f>
        <v>#DIV/0!</v>
      </c>
      <c r="R595" cm="1">
        <f t="array" ref="R595">MEDIAN(IF(Table3[director_name]=N595,Table3[imdb_score]))</f>
        <v>6.8</v>
      </c>
    </row>
    <row r="596" spans="1:18" x14ac:dyDescent="0.3">
      <c r="A596" t="s">
        <v>1813</v>
      </c>
      <c r="B596">
        <v>75</v>
      </c>
      <c r="C596">
        <v>90</v>
      </c>
      <c r="D596">
        <v>241816</v>
      </c>
      <c r="E596" t="s">
        <v>92</v>
      </c>
      <c r="F596" t="s">
        <v>1815</v>
      </c>
      <c r="G596">
        <v>6246</v>
      </c>
      <c r="H596">
        <v>76</v>
      </c>
      <c r="I596" t="s">
        <v>29</v>
      </c>
      <c r="J596">
        <v>42000</v>
      </c>
      <c r="K596">
        <v>7.5</v>
      </c>
      <c r="N596" t="s">
        <v>2186</v>
      </c>
      <c r="O596" cm="1">
        <f t="array" ref="O596">SUM(IF(Table3[director_name]=N596,Table3[duration]))</f>
        <v>94</v>
      </c>
      <c r="P596" cm="1">
        <f t="array" ref="P596">MEDIAN(IF(Table3[director_name]=N596,Table3[duration]))</f>
        <v>94</v>
      </c>
      <c r="Q596" t="e" cm="1">
        <f t="array" ref="Q596">STDEV(IF(Table3[director_name]=N596,Table3[duration]))</f>
        <v>#DIV/0!</v>
      </c>
      <c r="R596" cm="1">
        <f t="array" ref="R596">MEDIAN(IF(Table3[director_name]=N596,Table3[imdb_score]))</f>
        <v>6.8</v>
      </c>
    </row>
    <row r="597" spans="1:18" x14ac:dyDescent="0.3">
      <c r="A597" t="s">
        <v>1817</v>
      </c>
      <c r="B597">
        <v>74</v>
      </c>
      <c r="C597">
        <v>94</v>
      </c>
      <c r="D597">
        <v>6165429</v>
      </c>
      <c r="E597" t="s">
        <v>1818</v>
      </c>
      <c r="F597" t="s">
        <v>1820</v>
      </c>
      <c r="G597">
        <v>23486</v>
      </c>
      <c r="H597">
        <v>249</v>
      </c>
      <c r="I597" t="s">
        <v>32</v>
      </c>
      <c r="J597">
        <v>6000000</v>
      </c>
      <c r="K597">
        <v>7.5</v>
      </c>
      <c r="N597" t="s">
        <v>2192</v>
      </c>
      <c r="O597" cm="1">
        <f t="array" ref="O597">SUM(IF(Table3[director_name]=N597,Table3[duration]))</f>
        <v>93</v>
      </c>
      <c r="P597" cm="1">
        <f t="array" ref="P597">MEDIAN(IF(Table3[director_name]=N597,Table3[duration]))</f>
        <v>93</v>
      </c>
      <c r="Q597" t="e" cm="1">
        <f t="array" ref="Q597">STDEV(IF(Table3[director_name]=N597,Table3[duration]))</f>
        <v>#DIV/0!</v>
      </c>
      <c r="R597" cm="1">
        <f t="array" ref="R597">MEDIAN(IF(Table3[director_name]=N597,Table3[imdb_score]))</f>
        <v>6.8</v>
      </c>
    </row>
    <row r="598" spans="1:18" x14ac:dyDescent="0.3">
      <c r="A598" t="s">
        <v>811</v>
      </c>
      <c r="B598">
        <v>22</v>
      </c>
      <c r="C598">
        <v>86</v>
      </c>
      <c r="D598">
        <v>111300</v>
      </c>
      <c r="E598" t="s">
        <v>1310</v>
      </c>
      <c r="F598" t="s">
        <v>1822</v>
      </c>
      <c r="G598">
        <v>575</v>
      </c>
      <c r="H598">
        <v>6</v>
      </c>
      <c r="I598" t="s">
        <v>29</v>
      </c>
      <c r="J598">
        <v>225000</v>
      </c>
      <c r="K598">
        <v>7.5</v>
      </c>
      <c r="N598" t="s">
        <v>2187</v>
      </c>
      <c r="O598" cm="1">
        <f t="array" ref="O598">SUM(IF(Table3[director_name]=N598,Table3[duration]))</f>
        <v>93</v>
      </c>
      <c r="P598" cm="1">
        <f t="array" ref="P598">MEDIAN(IF(Table3[director_name]=N598,Table3[duration]))</f>
        <v>93</v>
      </c>
      <c r="Q598" t="e" cm="1">
        <f t="array" ref="Q598">STDEV(IF(Table3[director_name]=N598,Table3[duration]))</f>
        <v>#DIV/0!</v>
      </c>
      <c r="R598" cm="1">
        <f t="array" ref="R598">MEDIAN(IF(Table3[director_name]=N598,Table3[imdb_score]))</f>
        <v>6.8</v>
      </c>
    </row>
    <row r="599" spans="1:18" x14ac:dyDescent="0.3">
      <c r="A599" t="s">
        <v>1623</v>
      </c>
      <c r="B599">
        <v>154</v>
      </c>
      <c r="C599">
        <v>124</v>
      </c>
      <c r="D599">
        <v>19661987</v>
      </c>
      <c r="E599" t="s">
        <v>92</v>
      </c>
      <c r="F599" t="s">
        <v>1824</v>
      </c>
      <c r="G599">
        <v>83786</v>
      </c>
      <c r="H599">
        <v>231</v>
      </c>
      <c r="I599" t="s">
        <v>29</v>
      </c>
      <c r="J599">
        <v>20000000</v>
      </c>
      <c r="K599">
        <v>7.5</v>
      </c>
      <c r="N599" t="s">
        <v>2189</v>
      </c>
      <c r="O599" cm="1">
        <f t="array" ref="O599">SUM(IF(Table3[director_name]=N599,Table3[duration]))</f>
        <v>93</v>
      </c>
      <c r="P599" cm="1">
        <f t="array" ref="P599">MEDIAN(IF(Table3[director_name]=N599,Table3[duration]))</f>
        <v>93</v>
      </c>
      <c r="Q599" t="e" cm="1">
        <f t="array" ref="Q599">STDEV(IF(Table3[director_name]=N599,Table3[duration]))</f>
        <v>#DIV/0!</v>
      </c>
      <c r="R599" cm="1">
        <f t="array" ref="R599">MEDIAN(IF(Table3[director_name]=N599,Table3[imdb_score]))</f>
        <v>6.8</v>
      </c>
    </row>
    <row r="600" spans="1:18" x14ac:dyDescent="0.3">
      <c r="A600" t="s">
        <v>1365</v>
      </c>
      <c r="B600">
        <v>441</v>
      </c>
      <c r="C600">
        <v>96</v>
      </c>
      <c r="D600">
        <v>31493782</v>
      </c>
      <c r="E600" t="s">
        <v>208</v>
      </c>
      <c r="F600" t="s">
        <v>1825</v>
      </c>
      <c r="G600">
        <v>186606</v>
      </c>
      <c r="H600">
        <v>1125</v>
      </c>
      <c r="I600" t="s">
        <v>29</v>
      </c>
      <c r="J600">
        <v>32000000</v>
      </c>
      <c r="K600">
        <v>7.5</v>
      </c>
      <c r="N600" t="s">
        <v>2196</v>
      </c>
      <c r="O600" cm="1">
        <f t="array" ref="O600">SUM(IF(Table3[director_name]=N600,Table3[duration]))</f>
        <v>92</v>
      </c>
      <c r="P600" cm="1">
        <f t="array" ref="P600">MEDIAN(IF(Table3[director_name]=N600,Table3[duration]))</f>
        <v>92</v>
      </c>
      <c r="Q600" t="e" cm="1">
        <f t="array" ref="Q600">STDEV(IF(Table3[director_name]=N600,Table3[duration]))</f>
        <v>#DIV/0!</v>
      </c>
      <c r="R600" cm="1">
        <f t="array" ref="R600">MEDIAN(IF(Table3[director_name]=N600,Table3[imdb_score]))</f>
        <v>6.8</v>
      </c>
    </row>
    <row r="601" spans="1:18" x14ac:dyDescent="0.3">
      <c r="A601" t="s">
        <v>1080</v>
      </c>
      <c r="B601">
        <v>125</v>
      </c>
      <c r="C601">
        <v>121</v>
      </c>
      <c r="D601">
        <v>16311763</v>
      </c>
      <c r="E601" t="s">
        <v>208</v>
      </c>
      <c r="F601" t="s">
        <v>1827</v>
      </c>
      <c r="G601">
        <v>50656</v>
      </c>
      <c r="H601">
        <v>416</v>
      </c>
      <c r="I601" t="s">
        <v>29</v>
      </c>
      <c r="J601">
        <v>17000000</v>
      </c>
      <c r="K601">
        <v>7.5</v>
      </c>
      <c r="N601" t="s">
        <v>2193</v>
      </c>
      <c r="O601" cm="1">
        <f t="array" ref="O601">SUM(IF(Table3[director_name]=N601,Table3[duration]))</f>
        <v>92</v>
      </c>
      <c r="P601" cm="1">
        <f t="array" ref="P601">MEDIAN(IF(Table3[director_name]=N601,Table3[duration]))</f>
        <v>92</v>
      </c>
      <c r="Q601" t="e" cm="1">
        <f t="array" ref="Q601">STDEV(IF(Table3[director_name]=N601,Table3[duration]))</f>
        <v>#DIV/0!</v>
      </c>
      <c r="R601" cm="1">
        <f t="array" ref="R601">MEDIAN(IF(Table3[director_name]=N601,Table3[imdb_score]))</f>
        <v>6.8</v>
      </c>
    </row>
    <row r="602" spans="1:18" x14ac:dyDescent="0.3">
      <c r="A602" t="s">
        <v>779</v>
      </c>
      <c r="B602">
        <v>136</v>
      </c>
      <c r="C602">
        <v>111</v>
      </c>
      <c r="D602">
        <v>7691700</v>
      </c>
      <c r="E602" t="s">
        <v>205</v>
      </c>
      <c r="F602" t="s">
        <v>1829</v>
      </c>
      <c r="G602">
        <v>12937</v>
      </c>
      <c r="H602">
        <v>73</v>
      </c>
      <c r="I602" t="s">
        <v>90</v>
      </c>
      <c r="J602">
        <v>10000000</v>
      </c>
      <c r="K602">
        <v>7.5</v>
      </c>
      <c r="N602" t="s">
        <v>1087</v>
      </c>
      <c r="O602" cm="1">
        <f t="array" ref="O602">SUM(IF(Table3[director_name]=N602,Table3[duration]))</f>
        <v>262</v>
      </c>
      <c r="P602" cm="1">
        <f t="array" ref="P602">MEDIAN(IF(Table3[director_name]=N602,Table3[duration]))</f>
        <v>89</v>
      </c>
      <c r="Q602" cm="1">
        <f t="array" ref="Q602">STDEV(IF(Table3[director_name]=N602,Table3[duration]))</f>
        <v>5.6862407030773268</v>
      </c>
      <c r="R602" cm="1">
        <f t="array" ref="R602">MEDIAN(IF(Table3[director_name]=N602,Table3[imdb_score]))</f>
        <v>6.8</v>
      </c>
    </row>
    <row r="603" spans="1:18" x14ac:dyDescent="0.3">
      <c r="A603" t="s">
        <v>1830</v>
      </c>
      <c r="B603">
        <v>99</v>
      </c>
      <c r="C603">
        <v>125</v>
      </c>
      <c r="D603">
        <v>15561627</v>
      </c>
      <c r="E603" t="s">
        <v>92</v>
      </c>
      <c r="F603" t="s">
        <v>1832</v>
      </c>
      <c r="G603">
        <v>39105</v>
      </c>
      <c r="H603">
        <v>359</v>
      </c>
      <c r="I603" t="s">
        <v>29</v>
      </c>
      <c r="J603">
        <v>18000000</v>
      </c>
      <c r="K603">
        <v>7.5</v>
      </c>
      <c r="N603" t="s">
        <v>2207</v>
      </c>
      <c r="O603" cm="1">
        <f t="array" ref="O603">SUM(IF(Table3[director_name]=N603,Table3[duration]))</f>
        <v>88</v>
      </c>
      <c r="P603" cm="1">
        <f t="array" ref="P603">MEDIAN(IF(Table3[director_name]=N603,Table3[duration]))</f>
        <v>88</v>
      </c>
      <c r="Q603" t="e" cm="1">
        <f t="array" ref="Q603">STDEV(IF(Table3[director_name]=N603,Table3[duration]))</f>
        <v>#DIV/0!</v>
      </c>
      <c r="R603" cm="1">
        <f t="array" ref="R603">MEDIAN(IF(Table3[director_name]=N603,Table3[imdb_score]))</f>
        <v>6.8</v>
      </c>
    </row>
    <row r="604" spans="1:18" x14ac:dyDescent="0.3">
      <c r="A604" t="s">
        <v>1833</v>
      </c>
      <c r="B604">
        <v>56</v>
      </c>
      <c r="C604">
        <v>104</v>
      </c>
      <c r="D604">
        <v>2600000</v>
      </c>
      <c r="E604" t="s">
        <v>205</v>
      </c>
      <c r="F604" t="s">
        <v>1834</v>
      </c>
      <c r="G604">
        <v>11612</v>
      </c>
      <c r="H604">
        <v>88</v>
      </c>
      <c r="I604" t="s">
        <v>29</v>
      </c>
      <c r="J604">
        <v>6000000</v>
      </c>
      <c r="K604">
        <v>7.5</v>
      </c>
      <c r="N604" t="s">
        <v>2210</v>
      </c>
      <c r="O604" cm="1">
        <f t="array" ref="O604">SUM(IF(Table3[director_name]=N604,Table3[duration]))</f>
        <v>87</v>
      </c>
      <c r="P604" cm="1">
        <f t="array" ref="P604">MEDIAN(IF(Table3[director_name]=N604,Table3[duration]))</f>
        <v>87</v>
      </c>
      <c r="Q604" t="e" cm="1">
        <f t="array" ref="Q604">STDEV(IF(Table3[director_name]=N604,Table3[duration]))</f>
        <v>#DIV/0!</v>
      </c>
      <c r="R604" cm="1">
        <f t="array" ref="R604">MEDIAN(IF(Table3[director_name]=N604,Table3[imdb_score]))</f>
        <v>6.8</v>
      </c>
    </row>
    <row r="605" spans="1:18" x14ac:dyDescent="0.3">
      <c r="A605" t="s">
        <v>773</v>
      </c>
      <c r="B605">
        <v>389</v>
      </c>
      <c r="C605">
        <v>112</v>
      </c>
      <c r="D605">
        <v>1738692</v>
      </c>
      <c r="E605" t="s">
        <v>224</v>
      </c>
      <c r="F605" t="s">
        <v>1836</v>
      </c>
      <c r="G605">
        <v>95529</v>
      </c>
      <c r="H605">
        <v>301</v>
      </c>
      <c r="I605" t="s">
        <v>29</v>
      </c>
      <c r="J605">
        <v>7000000</v>
      </c>
      <c r="K605">
        <v>7.5</v>
      </c>
      <c r="N605" t="s">
        <v>2213</v>
      </c>
      <c r="O605" cm="1">
        <f t="array" ref="O605">SUM(IF(Table3[director_name]=N605,Table3[duration]))</f>
        <v>86</v>
      </c>
      <c r="P605" cm="1">
        <f t="array" ref="P605">MEDIAN(IF(Table3[director_name]=N605,Table3[duration]))</f>
        <v>86</v>
      </c>
      <c r="Q605" t="e" cm="1">
        <f t="array" ref="Q605">STDEV(IF(Table3[director_name]=N605,Table3[duration]))</f>
        <v>#DIV/0!</v>
      </c>
      <c r="R605" cm="1">
        <f t="array" ref="R605">MEDIAN(IF(Table3[director_name]=N605,Table3[imdb_score]))</f>
        <v>6.8</v>
      </c>
    </row>
    <row r="606" spans="1:18" x14ac:dyDescent="0.3">
      <c r="A606" t="s">
        <v>539</v>
      </c>
      <c r="B606">
        <v>67</v>
      </c>
      <c r="C606">
        <v>98</v>
      </c>
      <c r="D606">
        <v>13383737</v>
      </c>
      <c r="E606" t="s">
        <v>338</v>
      </c>
      <c r="F606" t="s">
        <v>1837</v>
      </c>
      <c r="G606">
        <v>29385</v>
      </c>
      <c r="H606">
        <v>86</v>
      </c>
      <c r="I606" t="s">
        <v>29</v>
      </c>
      <c r="J606">
        <v>20000000</v>
      </c>
      <c r="K606">
        <v>7.5</v>
      </c>
      <c r="N606" t="s">
        <v>2215</v>
      </c>
      <c r="O606" cm="1">
        <f t="array" ref="O606">SUM(IF(Table3[director_name]=N606,Table3[duration]))</f>
        <v>85</v>
      </c>
      <c r="P606" cm="1">
        <f t="array" ref="P606">MEDIAN(IF(Table3[director_name]=N606,Table3[duration]))</f>
        <v>85</v>
      </c>
      <c r="Q606" t="e" cm="1">
        <f t="array" ref="Q606">STDEV(IF(Table3[director_name]=N606,Table3[duration]))</f>
        <v>#DIV/0!</v>
      </c>
      <c r="R606" cm="1">
        <f t="array" ref="R606">MEDIAN(IF(Table3[director_name]=N606,Table3[imdb_score]))</f>
        <v>6.8</v>
      </c>
    </row>
    <row r="607" spans="1:18" x14ac:dyDescent="0.3">
      <c r="A607" t="s">
        <v>783</v>
      </c>
      <c r="B607">
        <v>216</v>
      </c>
      <c r="C607">
        <v>106</v>
      </c>
      <c r="D607">
        <v>15785632</v>
      </c>
      <c r="E607" t="s">
        <v>1839</v>
      </c>
      <c r="F607" t="s">
        <v>1840</v>
      </c>
      <c r="G607">
        <v>32507</v>
      </c>
      <c r="H607">
        <v>119</v>
      </c>
      <c r="I607" t="s">
        <v>29</v>
      </c>
      <c r="J607">
        <v>23000000</v>
      </c>
      <c r="K607">
        <v>7.5</v>
      </c>
      <c r="N607" t="s">
        <v>2571</v>
      </c>
      <c r="O607" cm="1">
        <f t="array" ref="O607">SUM(IF(Table3[director_name]=N607,Table3[duration]))</f>
        <v>593</v>
      </c>
      <c r="P607" cm="1">
        <f t="array" ref="P607">MEDIAN(IF(Table3[director_name]=N607,Table3[duration]))</f>
        <v>134.5</v>
      </c>
      <c r="Q607" cm="1">
        <f t="array" ref="Q607">STDEV(IF(Table3[director_name]=N607,Table3[duration]))</f>
        <v>43.820657229210973</v>
      </c>
      <c r="R607" cm="1">
        <f t="array" ref="R607">MEDIAN(IF(Table3[director_name]=N607,Table3[imdb_score]))</f>
        <v>6.75</v>
      </c>
    </row>
    <row r="608" spans="1:18" x14ac:dyDescent="0.3">
      <c r="A608" t="s">
        <v>783</v>
      </c>
      <c r="B608">
        <v>216</v>
      </c>
      <c r="C608">
        <v>106</v>
      </c>
      <c r="D608">
        <v>15785632</v>
      </c>
      <c r="E608" t="s">
        <v>1839</v>
      </c>
      <c r="F608" t="s">
        <v>1840</v>
      </c>
      <c r="G608">
        <v>32513</v>
      </c>
      <c r="H608">
        <v>119</v>
      </c>
      <c r="I608" t="s">
        <v>29</v>
      </c>
      <c r="J608">
        <v>23000000</v>
      </c>
      <c r="K608">
        <v>7.5</v>
      </c>
      <c r="N608" t="s">
        <v>2279</v>
      </c>
      <c r="O608" cm="1">
        <f t="array" ref="O608">SUM(IF(Table3[director_name]=N608,Table3[duration]))</f>
        <v>247</v>
      </c>
      <c r="P608" cm="1">
        <f t="array" ref="P608">MEDIAN(IF(Table3[director_name]=N608,Table3[duration]))</f>
        <v>123.5</v>
      </c>
      <c r="Q608" cm="1">
        <f t="array" ref="Q608">STDEV(IF(Table3[director_name]=N608,Table3[duration]))</f>
        <v>12.020815280171307</v>
      </c>
      <c r="R608" cm="1">
        <f t="array" ref="R608">MEDIAN(IF(Table3[director_name]=N608,Table3[imdb_score]))</f>
        <v>6.75</v>
      </c>
    </row>
    <row r="609" spans="1:18" x14ac:dyDescent="0.3">
      <c r="A609" t="s">
        <v>115</v>
      </c>
      <c r="B609">
        <v>267</v>
      </c>
      <c r="C609">
        <v>170</v>
      </c>
      <c r="D609">
        <v>102608827</v>
      </c>
      <c r="E609" t="s">
        <v>393</v>
      </c>
      <c r="F609" t="s">
        <v>1841</v>
      </c>
      <c r="G609">
        <v>264318</v>
      </c>
      <c r="H609">
        <v>799</v>
      </c>
      <c r="I609" t="s">
        <v>29</v>
      </c>
      <c r="J609">
        <v>110000000</v>
      </c>
      <c r="K609">
        <v>7.5</v>
      </c>
      <c r="N609" t="s">
        <v>1995</v>
      </c>
      <c r="O609" cm="1">
        <f t="array" ref="O609">SUM(IF(Table3[director_name]=N609,Table3[duration]))</f>
        <v>449</v>
      </c>
      <c r="P609" cm="1">
        <f t="array" ref="P609">MEDIAN(IF(Table3[director_name]=N609,Table3[duration]))</f>
        <v>116.5</v>
      </c>
      <c r="Q609" cm="1">
        <f t="array" ref="Q609">STDEV(IF(Table3[director_name]=N609,Table3[duration]))</f>
        <v>12.606215398233788</v>
      </c>
      <c r="R609" cm="1">
        <f t="array" ref="R609">MEDIAN(IF(Table3[director_name]=N609,Table3[imdb_score]))</f>
        <v>6.75</v>
      </c>
    </row>
    <row r="610" spans="1:18" x14ac:dyDescent="0.3">
      <c r="A610" t="s">
        <v>1560</v>
      </c>
      <c r="B610">
        <v>172</v>
      </c>
      <c r="C610">
        <v>107</v>
      </c>
      <c r="D610">
        <v>5023275</v>
      </c>
      <c r="E610" t="s">
        <v>1842</v>
      </c>
      <c r="F610" t="s">
        <v>1844</v>
      </c>
      <c r="G610">
        <v>34194</v>
      </c>
      <c r="H610">
        <v>199</v>
      </c>
      <c r="I610" t="s">
        <v>29</v>
      </c>
      <c r="J610">
        <v>15000000</v>
      </c>
      <c r="K610">
        <v>7.5</v>
      </c>
      <c r="N610" t="s">
        <v>2282</v>
      </c>
      <c r="O610" cm="1">
        <f t="array" ref="O610">SUM(IF(Table3[director_name]=N610,Table3[duration]))</f>
        <v>462</v>
      </c>
      <c r="P610" cm="1">
        <f t="array" ref="P610">MEDIAN(IF(Table3[director_name]=N610,Table3[duration]))</f>
        <v>116</v>
      </c>
      <c r="Q610" cm="1">
        <f t="array" ref="Q610">STDEV(IF(Table3[director_name]=N610,Table3[duration]))</f>
        <v>4.2031734043061642</v>
      </c>
      <c r="R610" cm="1">
        <f t="array" ref="R610">MEDIAN(IF(Table3[director_name]=N610,Table3[imdb_score]))</f>
        <v>6.75</v>
      </c>
    </row>
    <row r="611" spans="1:18" x14ac:dyDescent="0.3">
      <c r="A611" t="s">
        <v>725</v>
      </c>
      <c r="B611">
        <v>124</v>
      </c>
      <c r="C611">
        <v>112</v>
      </c>
      <c r="D611">
        <v>7837632</v>
      </c>
      <c r="E611" t="s">
        <v>92</v>
      </c>
      <c r="F611" t="s">
        <v>1845</v>
      </c>
      <c r="G611">
        <v>46396</v>
      </c>
      <c r="H611">
        <v>287</v>
      </c>
      <c r="I611" t="s">
        <v>29</v>
      </c>
      <c r="J611">
        <v>18000000</v>
      </c>
      <c r="K611">
        <v>7.5</v>
      </c>
      <c r="N611" t="s">
        <v>1038</v>
      </c>
      <c r="O611" cm="1">
        <f t="array" ref="O611">SUM(IF(Table3[director_name]=N611,Table3[duration]))</f>
        <v>708</v>
      </c>
      <c r="P611" cm="1">
        <f t="array" ref="P611">MEDIAN(IF(Table3[director_name]=N611,Table3[duration]))</f>
        <v>114</v>
      </c>
      <c r="Q611" cm="1">
        <f t="array" ref="Q611">STDEV(IF(Table3[director_name]=N611,Table3[duration]))</f>
        <v>9.6124918725583335</v>
      </c>
      <c r="R611" cm="1">
        <f t="array" ref="R611">MEDIAN(IF(Table3[director_name]=N611,Table3[imdb_score]))</f>
        <v>6.75</v>
      </c>
    </row>
    <row r="612" spans="1:18" x14ac:dyDescent="0.3">
      <c r="A612" t="s">
        <v>1846</v>
      </c>
      <c r="B612">
        <v>79</v>
      </c>
      <c r="C612">
        <v>160</v>
      </c>
      <c r="D612">
        <v>14500000</v>
      </c>
      <c r="E612" t="s">
        <v>1393</v>
      </c>
      <c r="F612" t="s">
        <v>1848</v>
      </c>
      <c r="G612">
        <v>25019</v>
      </c>
      <c r="H612">
        <v>159</v>
      </c>
      <c r="I612" t="s">
        <v>29</v>
      </c>
      <c r="J612">
        <v>25000000</v>
      </c>
      <c r="K612">
        <v>7.5</v>
      </c>
      <c r="N612" t="s">
        <v>2289</v>
      </c>
      <c r="O612" cm="1">
        <f t="array" ref="O612">SUM(IF(Table3[director_name]=N612,Table3[duration]))</f>
        <v>198</v>
      </c>
      <c r="P612" cm="1">
        <f t="array" ref="P612">MEDIAN(IF(Table3[director_name]=N612,Table3[duration]))</f>
        <v>99</v>
      </c>
      <c r="Q612" cm="1">
        <f t="array" ref="Q612">STDEV(IF(Table3[director_name]=N612,Table3[duration]))</f>
        <v>14.142135623730951</v>
      </c>
      <c r="R612" cm="1">
        <f t="array" ref="R612">MEDIAN(IF(Table3[director_name]=N612,Table3[imdb_score]))</f>
        <v>6.75</v>
      </c>
    </row>
    <row r="613" spans="1:18" x14ac:dyDescent="0.3">
      <c r="A613" t="s">
        <v>1849</v>
      </c>
      <c r="B613">
        <v>143</v>
      </c>
      <c r="C613">
        <v>125</v>
      </c>
      <c r="D613">
        <v>8047690</v>
      </c>
      <c r="E613" t="s">
        <v>588</v>
      </c>
      <c r="F613" t="s">
        <v>1850</v>
      </c>
      <c r="G613">
        <v>77656</v>
      </c>
      <c r="H613">
        <v>220</v>
      </c>
      <c r="I613" t="s">
        <v>139</v>
      </c>
      <c r="J613">
        <v>19400000</v>
      </c>
      <c r="K613">
        <v>7.5</v>
      </c>
      <c r="N613" t="s">
        <v>2332</v>
      </c>
      <c r="O613" cm="1">
        <f t="array" ref="O613">SUM(IF(Table3[director_name]=N613,Table3[duration]))</f>
        <v>152</v>
      </c>
      <c r="P613" cm="1">
        <f t="array" ref="P613">MEDIAN(IF(Table3[director_name]=N613,Table3[duration]))</f>
        <v>152</v>
      </c>
      <c r="Q613" t="e" cm="1">
        <f t="array" ref="Q613">STDEV(IF(Table3[director_name]=N613,Table3[duration]))</f>
        <v>#DIV/0!</v>
      </c>
      <c r="R613" cm="1">
        <f t="array" ref="R613">MEDIAN(IF(Table3[director_name]=N613,Table3[imdb_score]))</f>
        <v>6.7</v>
      </c>
    </row>
    <row r="614" spans="1:18" x14ac:dyDescent="0.3">
      <c r="A614" t="s">
        <v>1851</v>
      </c>
      <c r="B614">
        <v>194</v>
      </c>
      <c r="C614">
        <v>129</v>
      </c>
      <c r="D614">
        <v>261481</v>
      </c>
      <c r="E614" t="s">
        <v>739</v>
      </c>
      <c r="F614" t="s">
        <v>1853</v>
      </c>
      <c r="G614">
        <v>41496</v>
      </c>
      <c r="H614">
        <v>210</v>
      </c>
      <c r="I614" t="s">
        <v>53</v>
      </c>
      <c r="J614">
        <v>12000000</v>
      </c>
      <c r="K614">
        <v>7.5</v>
      </c>
      <c r="N614" t="s">
        <v>1600</v>
      </c>
      <c r="O614" cm="1">
        <f t="array" ref="O614">SUM(IF(Table3[director_name]=N614,Table3[duration]))</f>
        <v>504</v>
      </c>
      <c r="P614" cm="1">
        <f t="array" ref="P614">MEDIAN(IF(Table3[director_name]=N614,Table3[duration]))</f>
        <v>150</v>
      </c>
      <c r="Q614" cm="1">
        <f t="array" ref="Q614">STDEV(IF(Table3[director_name]=N614,Table3[duration]))</f>
        <v>41.073105555825698</v>
      </c>
      <c r="R614" cm="1">
        <f t="array" ref="R614">MEDIAN(IF(Table3[director_name]=N614,Table3[imdb_score]))</f>
        <v>6.7</v>
      </c>
    </row>
    <row r="615" spans="1:18" x14ac:dyDescent="0.3">
      <c r="A615" t="s">
        <v>831</v>
      </c>
      <c r="B615">
        <v>69</v>
      </c>
      <c r="C615">
        <v>120</v>
      </c>
      <c r="D615">
        <v>214202</v>
      </c>
      <c r="E615" t="s">
        <v>208</v>
      </c>
      <c r="F615" t="s">
        <v>1855</v>
      </c>
      <c r="G615">
        <v>14831</v>
      </c>
      <c r="H615">
        <v>75</v>
      </c>
      <c r="I615" t="s">
        <v>29</v>
      </c>
      <c r="J615">
        <v>12000000</v>
      </c>
      <c r="K615">
        <v>7.5</v>
      </c>
      <c r="N615" t="s">
        <v>2334</v>
      </c>
      <c r="O615" cm="1">
        <f t="array" ref="O615">SUM(IF(Table3[director_name]=N615,Table3[duration]))</f>
        <v>144</v>
      </c>
      <c r="P615" cm="1">
        <f t="array" ref="P615">MEDIAN(IF(Table3[director_name]=N615,Table3[duration]))</f>
        <v>144</v>
      </c>
      <c r="Q615" t="e" cm="1">
        <f t="array" ref="Q615">STDEV(IF(Table3[director_name]=N615,Table3[duration]))</f>
        <v>#DIV/0!</v>
      </c>
      <c r="R615" cm="1">
        <f t="array" ref="R615">MEDIAN(IF(Table3[director_name]=N615,Table3[imdb_score]))</f>
        <v>6.7</v>
      </c>
    </row>
    <row r="616" spans="1:18" x14ac:dyDescent="0.3">
      <c r="A616" t="s">
        <v>757</v>
      </c>
      <c r="B616">
        <v>245</v>
      </c>
      <c r="C616">
        <v>124</v>
      </c>
      <c r="D616">
        <v>3081925</v>
      </c>
      <c r="E616" t="s">
        <v>699</v>
      </c>
      <c r="F616" t="s">
        <v>1856</v>
      </c>
      <c r="G616">
        <v>55842</v>
      </c>
      <c r="H616">
        <v>274</v>
      </c>
      <c r="I616" t="s">
        <v>29</v>
      </c>
      <c r="J616">
        <v>21000000</v>
      </c>
      <c r="K616">
        <v>7.5</v>
      </c>
      <c r="N616" t="s">
        <v>458</v>
      </c>
      <c r="O616" cm="1">
        <f t="array" ref="O616">SUM(IF(Table3[director_name]=N616,Table3[duration]))</f>
        <v>605</v>
      </c>
      <c r="P616" cm="1">
        <f t="array" ref="P616">MEDIAN(IF(Table3[director_name]=N616,Table3[duration]))</f>
        <v>130</v>
      </c>
      <c r="Q616" cm="1">
        <f t="array" ref="Q616">STDEV(IF(Table3[director_name]=N616,Table3[duration]))</f>
        <v>19.544820285692065</v>
      </c>
      <c r="R616" cm="1">
        <f t="array" ref="R616">MEDIAN(IF(Table3[director_name]=N616,Table3[imdb_score]))</f>
        <v>6.7</v>
      </c>
    </row>
    <row r="617" spans="1:18" x14ac:dyDescent="0.3">
      <c r="A617" t="s">
        <v>1857</v>
      </c>
      <c r="B617">
        <v>146</v>
      </c>
      <c r="C617">
        <v>107</v>
      </c>
      <c r="D617">
        <v>1190018</v>
      </c>
      <c r="E617" t="s">
        <v>1449</v>
      </c>
      <c r="F617" t="s">
        <v>1858</v>
      </c>
      <c r="G617">
        <v>261317</v>
      </c>
      <c r="H617">
        <v>1137</v>
      </c>
      <c r="I617" t="s">
        <v>29</v>
      </c>
      <c r="J617">
        <v>20000000</v>
      </c>
      <c r="K617">
        <v>7.5</v>
      </c>
      <c r="N617" t="s">
        <v>2266</v>
      </c>
      <c r="O617" cm="1">
        <f t="array" ref="O617">SUM(IF(Table3[director_name]=N617,Table3[duration]))</f>
        <v>634</v>
      </c>
      <c r="P617" cm="1">
        <f t="array" ref="P617">MEDIAN(IF(Table3[director_name]=N617,Table3[duration]))</f>
        <v>127</v>
      </c>
      <c r="Q617" cm="1">
        <f t="array" ref="Q617">STDEV(IF(Table3[director_name]=N617,Table3[duration]))</f>
        <v>7.1902712048990196</v>
      </c>
      <c r="R617" cm="1">
        <f t="array" ref="R617">MEDIAN(IF(Table3[director_name]=N617,Table3[imdb_score]))</f>
        <v>6.7</v>
      </c>
    </row>
    <row r="618" spans="1:18" x14ac:dyDescent="0.3">
      <c r="A618" t="s">
        <v>115</v>
      </c>
      <c r="B618">
        <v>233</v>
      </c>
      <c r="C618">
        <v>216</v>
      </c>
      <c r="D618">
        <v>77679638</v>
      </c>
      <c r="E618" t="s">
        <v>26</v>
      </c>
      <c r="F618" t="s">
        <v>1859</v>
      </c>
      <c r="G618">
        <v>314033</v>
      </c>
      <c r="H618">
        <v>1166</v>
      </c>
      <c r="I618" t="s">
        <v>29</v>
      </c>
      <c r="J618">
        <v>100000000</v>
      </c>
      <c r="K618">
        <v>7.5</v>
      </c>
      <c r="N618" t="s">
        <v>2336</v>
      </c>
      <c r="O618" cm="1">
        <f t="array" ref="O618">SUM(IF(Table3[director_name]=N618,Table3[duration]))</f>
        <v>127</v>
      </c>
      <c r="P618" cm="1">
        <f t="array" ref="P618">MEDIAN(IF(Table3[director_name]=N618,Table3[duration]))</f>
        <v>127</v>
      </c>
      <c r="Q618" t="e" cm="1">
        <f t="array" ref="Q618">STDEV(IF(Table3[director_name]=N618,Table3[duration]))</f>
        <v>#DIV/0!</v>
      </c>
      <c r="R618" cm="1">
        <f t="array" ref="R618">MEDIAN(IF(Table3[director_name]=N618,Table3[imdb_score]))</f>
        <v>6.7</v>
      </c>
    </row>
    <row r="619" spans="1:18" x14ac:dyDescent="0.3">
      <c r="A619" t="s">
        <v>848</v>
      </c>
      <c r="B619">
        <v>17</v>
      </c>
      <c r="C619">
        <v>147</v>
      </c>
      <c r="D619">
        <v>5899797</v>
      </c>
      <c r="E619" t="s">
        <v>60</v>
      </c>
      <c r="F619" t="s">
        <v>1860</v>
      </c>
      <c r="G619">
        <v>9913</v>
      </c>
      <c r="H619">
        <v>51</v>
      </c>
      <c r="I619" t="s">
        <v>29</v>
      </c>
      <c r="J619">
        <v>29000000</v>
      </c>
      <c r="K619">
        <v>7.5</v>
      </c>
      <c r="N619" t="s">
        <v>2408</v>
      </c>
      <c r="O619" cm="1">
        <f t="array" ref="O619">SUM(IF(Table3[director_name]=N619,Table3[duration]))</f>
        <v>637</v>
      </c>
      <c r="P619" cm="1">
        <f t="array" ref="P619">MEDIAN(IF(Table3[director_name]=N619,Table3[duration]))</f>
        <v>125</v>
      </c>
      <c r="Q619" cm="1">
        <f t="array" ref="Q619">STDEV(IF(Table3[director_name]=N619,Table3[duration]))</f>
        <v>13.08816259067712</v>
      </c>
      <c r="R619" cm="1">
        <f t="array" ref="R619">MEDIAN(IF(Table3[director_name]=N619,Table3[imdb_score]))</f>
        <v>6.7</v>
      </c>
    </row>
    <row r="620" spans="1:18" x14ac:dyDescent="0.3">
      <c r="A620" t="s">
        <v>1861</v>
      </c>
      <c r="B620">
        <v>273</v>
      </c>
      <c r="C620">
        <v>160</v>
      </c>
      <c r="D620">
        <v>3904982</v>
      </c>
      <c r="E620" t="s">
        <v>1862</v>
      </c>
      <c r="F620" t="s">
        <v>1863</v>
      </c>
      <c r="G620">
        <v>136104</v>
      </c>
      <c r="H620">
        <v>415</v>
      </c>
      <c r="I620" t="s">
        <v>29</v>
      </c>
      <c r="J620">
        <v>30000000</v>
      </c>
      <c r="K620">
        <v>7.5</v>
      </c>
      <c r="N620" t="s">
        <v>2225</v>
      </c>
      <c r="O620" cm="1">
        <f t="array" ref="O620">SUM(IF(Table3[director_name]=N620,Table3[duration]))</f>
        <v>379</v>
      </c>
      <c r="P620" cm="1">
        <f t="array" ref="P620">MEDIAN(IF(Table3[director_name]=N620,Table3[duration]))</f>
        <v>125</v>
      </c>
      <c r="Q620" cm="1">
        <f t="array" ref="Q620">STDEV(IF(Table3[director_name]=N620,Table3[duration]))</f>
        <v>8.0829037686547611</v>
      </c>
      <c r="R620" cm="1">
        <f t="array" ref="R620">MEDIAN(IF(Table3[director_name]=N620,Table3[imdb_score]))</f>
        <v>6.7</v>
      </c>
    </row>
    <row r="621" spans="1:18" x14ac:dyDescent="0.3">
      <c r="A621" t="s">
        <v>603</v>
      </c>
      <c r="B621">
        <v>393</v>
      </c>
      <c r="C621">
        <v>112</v>
      </c>
      <c r="D621">
        <v>31494270</v>
      </c>
      <c r="E621" t="s">
        <v>1865</v>
      </c>
      <c r="F621" t="s">
        <v>1867</v>
      </c>
      <c r="G621">
        <v>273921</v>
      </c>
      <c r="H621">
        <v>522</v>
      </c>
      <c r="I621" t="s">
        <v>29</v>
      </c>
      <c r="J621">
        <v>60000000</v>
      </c>
      <c r="K621">
        <v>7.5</v>
      </c>
      <c r="N621" t="s">
        <v>986</v>
      </c>
      <c r="O621" cm="1">
        <f t="array" ref="O621">SUM(IF(Table3[director_name]=N621,Table3[duration]))</f>
        <v>634</v>
      </c>
      <c r="P621" cm="1">
        <f t="array" ref="P621">MEDIAN(IF(Table3[director_name]=N621,Table3[duration]))</f>
        <v>124</v>
      </c>
      <c r="Q621" cm="1">
        <f t="array" ref="Q621">STDEV(IF(Table3[director_name]=N621,Table3[duration]))</f>
        <v>27.878306978724527</v>
      </c>
      <c r="R621" cm="1">
        <f t="array" ref="R621">MEDIAN(IF(Table3[director_name]=N621,Table3[imdb_score]))</f>
        <v>6.7</v>
      </c>
    </row>
    <row r="622" spans="1:18" x14ac:dyDescent="0.3">
      <c r="A622" t="s">
        <v>1566</v>
      </c>
      <c r="B622">
        <v>141</v>
      </c>
      <c r="C622">
        <v>130</v>
      </c>
      <c r="D622">
        <v>19593740</v>
      </c>
      <c r="E622" t="s">
        <v>208</v>
      </c>
      <c r="F622" t="s">
        <v>1868</v>
      </c>
      <c r="G622">
        <v>88270</v>
      </c>
      <c r="H622">
        <v>420</v>
      </c>
      <c r="I622" t="s">
        <v>29</v>
      </c>
      <c r="J622">
        <v>50000000</v>
      </c>
      <c r="K622">
        <v>7.5</v>
      </c>
      <c r="N622" t="s">
        <v>392</v>
      </c>
      <c r="O622" cm="1">
        <f t="array" ref="O622">SUM(IF(Table3[director_name]=N622,Table3[duration]))</f>
        <v>1699</v>
      </c>
      <c r="P622" cm="1">
        <f t="array" ref="P622">MEDIAN(IF(Table3[director_name]=N622,Table3[duration]))</f>
        <v>123</v>
      </c>
      <c r="Q622" cm="1">
        <f t="array" ref="Q622">STDEV(IF(Table3[director_name]=N622,Table3[duration]))</f>
        <v>18.144717391868308</v>
      </c>
      <c r="R622" cm="1">
        <f t="array" ref="R622">MEDIAN(IF(Table3[director_name]=N622,Table3[imdb_score]))</f>
        <v>6.7</v>
      </c>
    </row>
    <row r="623" spans="1:18" x14ac:dyDescent="0.3">
      <c r="A623" t="s">
        <v>949</v>
      </c>
      <c r="B623">
        <v>226</v>
      </c>
      <c r="C623">
        <v>147</v>
      </c>
      <c r="D623">
        <v>2208939</v>
      </c>
      <c r="E623" t="s">
        <v>1869</v>
      </c>
      <c r="F623" t="s">
        <v>1871</v>
      </c>
      <c r="G623">
        <v>190490</v>
      </c>
      <c r="H623">
        <v>482</v>
      </c>
      <c r="I623" t="s">
        <v>29</v>
      </c>
      <c r="J623">
        <v>50000000</v>
      </c>
      <c r="K623">
        <v>7.5</v>
      </c>
      <c r="N623" t="s">
        <v>2305</v>
      </c>
      <c r="O623" cm="1">
        <f t="array" ref="O623">SUM(IF(Table3[director_name]=N623,Table3[duration]))</f>
        <v>362</v>
      </c>
      <c r="P623" cm="1">
        <f t="array" ref="P623">MEDIAN(IF(Table3[director_name]=N623,Table3[duration]))</f>
        <v>122</v>
      </c>
      <c r="Q623" cm="1">
        <f t="array" ref="Q623">STDEV(IF(Table3[director_name]=N623,Table3[duration]))</f>
        <v>9.0737717258774673</v>
      </c>
      <c r="R623" cm="1">
        <f t="array" ref="R623">MEDIAN(IF(Table3[director_name]=N623,Table3[imdb_score]))</f>
        <v>6.7</v>
      </c>
    </row>
    <row r="624" spans="1:18" x14ac:dyDescent="0.3">
      <c r="A624" t="s">
        <v>1872</v>
      </c>
      <c r="B624">
        <v>322</v>
      </c>
      <c r="C624">
        <v>122</v>
      </c>
      <c r="D624">
        <v>130468626</v>
      </c>
      <c r="E624" t="s">
        <v>86</v>
      </c>
      <c r="F624" t="s">
        <v>1874</v>
      </c>
      <c r="G624">
        <v>53607</v>
      </c>
      <c r="H624">
        <v>432</v>
      </c>
      <c r="I624" t="s">
        <v>29</v>
      </c>
      <c r="J624">
        <v>185000000</v>
      </c>
      <c r="K624">
        <v>7.5</v>
      </c>
      <c r="N624" t="s">
        <v>1851</v>
      </c>
      <c r="O624" cm="1">
        <f t="array" ref="O624">SUM(IF(Table3[director_name]=N624,Table3[duration]))</f>
        <v>346</v>
      </c>
      <c r="P624" cm="1">
        <f t="array" ref="P624">MEDIAN(IF(Table3[director_name]=N624,Table3[duration]))</f>
        <v>122</v>
      </c>
      <c r="Q624" cm="1">
        <f t="array" ref="Q624">STDEV(IF(Table3[director_name]=N624,Table3[duration]))</f>
        <v>17.953644012660273</v>
      </c>
      <c r="R624" cm="1">
        <f t="array" ref="R624">MEDIAN(IF(Table3[director_name]=N624,Table3[imdb_score]))</f>
        <v>6.7</v>
      </c>
    </row>
    <row r="625" spans="1:18" x14ac:dyDescent="0.3">
      <c r="A625" t="s">
        <v>949</v>
      </c>
      <c r="B625">
        <v>511</v>
      </c>
      <c r="C625">
        <v>172</v>
      </c>
      <c r="D625">
        <v>27098580</v>
      </c>
      <c r="E625" t="s">
        <v>373</v>
      </c>
      <c r="F625" t="s">
        <v>1876</v>
      </c>
      <c r="G625">
        <v>284825</v>
      </c>
      <c r="H625">
        <v>828</v>
      </c>
      <c r="I625" t="s">
        <v>29</v>
      </c>
      <c r="J625">
        <v>102000000</v>
      </c>
      <c r="K625">
        <v>7.5</v>
      </c>
      <c r="N625" t="s">
        <v>2145</v>
      </c>
      <c r="O625" cm="1">
        <f t="array" ref="O625">SUM(IF(Table3[director_name]=N625,Table3[duration]))</f>
        <v>1136</v>
      </c>
      <c r="P625" cm="1">
        <f t="array" ref="P625">MEDIAN(IF(Table3[director_name]=N625,Table3[duration]))</f>
        <v>121</v>
      </c>
      <c r="Q625" cm="1">
        <f t="array" ref="Q625">STDEV(IF(Table3[director_name]=N625,Table3[duration]))</f>
        <v>26.056562406511823</v>
      </c>
      <c r="R625" cm="1">
        <f t="array" ref="R625">MEDIAN(IF(Table3[director_name]=N625,Table3[imdb_score]))</f>
        <v>6.7</v>
      </c>
    </row>
    <row r="626" spans="1:18" x14ac:dyDescent="0.3">
      <c r="A626" t="s">
        <v>115</v>
      </c>
      <c r="B626">
        <v>682</v>
      </c>
      <c r="C626">
        <v>126</v>
      </c>
      <c r="D626">
        <v>73820094</v>
      </c>
      <c r="E626" t="s">
        <v>1878</v>
      </c>
      <c r="F626" t="s">
        <v>1880</v>
      </c>
      <c r="G626">
        <v>245333</v>
      </c>
      <c r="H626">
        <v>678</v>
      </c>
      <c r="I626" t="s">
        <v>29</v>
      </c>
      <c r="J626">
        <v>170000000</v>
      </c>
      <c r="K626">
        <v>7.5</v>
      </c>
      <c r="N626" t="s">
        <v>2339</v>
      </c>
      <c r="O626" cm="1">
        <f t="array" ref="O626">SUM(IF(Table3[director_name]=N626,Table3[duration]))</f>
        <v>119</v>
      </c>
      <c r="P626" cm="1">
        <f t="array" ref="P626">MEDIAN(IF(Table3[director_name]=N626,Table3[duration]))</f>
        <v>119</v>
      </c>
      <c r="Q626" t="e" cm="1">
        <f t="array" ref="Q626">STDEV(IF(Table3[director_name]=N626,Table3[duration]))</f>
        <v>#DIV/0!</v>
      </c>
      <c r="R626" cm="1">
        <f t="array" ref="R626">MEDIAN(IF(Table3[director_name]=N626,Table3[imdb_score]))</f>
        <v>6.7</v>
      </c>
    </row>
    <row r="627" spans="1:18" x14ac:dyDescent="0.3">
      <c r="A627" t="s">
        <v>1668</v>
      </c>
      <c r="B627">
        <v>232</v>
      </c>
      <c r="C627">
        <v>174</v>
      </c>
      <c r="D627">
        <v>261970615</v>
      </c>
      <c r="E627" t="s">
        <v>946</v>
      </c>
      <c r="F627" t="s">
        <v>1882</v>
      </c>
      <c r="G627">
        <v>387616</v>
      </c>
      <c r="H627">
        <v>858</v>
      </c>
      <c r="I627" t="s">
        <v>29</v>
      </c>
      <c r="J627">
        <v>100000000</v>
      </c>
      <c r="K627">
        <v>7.4</v>
      </c>
      <c r="N627" t="s">
        <v>2346</v>
      </c>
      <c r="O627" cm="1">
        <f t="array" ref="O627">SUM(IF(Table3[director_name]=N627,Table3[duration]))</f>
        <v>118</v>
      </c>
      <c r="P627" cm="1">
        <f t="array" ref="P627">MEDIAN(IF(Table3[director_name]=N627,Table3[duration]))</f>
        <v>118</v>
      </c>
      <c r="Q627" t="e" cm="1">
        <f t="array" ref="Q627">STDEV(IF(Table3[director_name]=N627,Table3[duration]))</f>
        <v>#DIV/0!</v>
      </c>
      <c r="R627" cm="1">
        <f t="array" ref="R627">MEDIAN(IF(Table3[director_name]=N627,Table3[imdb_score]))</f>
        <v>6.7</v>
      </c>
    </row>
    <row r="628" spans="1:18" x14ac:dyDescent="0.3">
      <c r="A628" t="s">
        <v>1884</v>
      </c>
      <c r="B628">
        <v>94</v>
      </c>
      <c r="C628">
        <v>116</v>
      </c>
      <c r="D628">
        <v>177200000</v>
      </c>
      <c r="E628" t="s">
        <v>699</v>
      </c>
      <c r="F628" t="s">
        <v>1885</v>
      </c>
      <c r="G628">
        <v>77366</v>
      </c>
      <c r="H628">
        <v>194</v>
      </c>
      <c r="I628" t="s">
        <v>29</v>
      </c>
      <c r="J628">
        <v>22000000</v>
      </c>
      <c r="K628">
        <v>7.4</v>
      </c>
      <c r="N628" t="s">
        <v>2341</v>
      </c>
      <c r="O628" cm="1">
        <f t="array" ref="O628">SUM(IF(Table3[director_name]=N628,Table3[duration]))</f>
        <v>118</v>
      </c>
      <c r="P628" cm="1">
        <f t="array" ref="P628">MEDIAN(IF(Table3[director_name]=N628,Table3[duration]))</f>
        <v>118</v>
      </c>
      <c r="Q628" t="e" cm="1">
        <f t="array" ref="Q628">STDEV(IF(Table3[director_name]=N628,Table3[duration]))</f>
        <v>#DIV/0!</v>
      </c>
      <c r="R628" cm="1">
        <f t="array" ref="R628">MEDIAN(IF(Table3[director_name]=N628,Table3[imdb_score]))</f>
        <v>6.7</v>
      </c>
    </row>
    <row r="629" spans="1:18" x14ac:dyDescent="0.3">
      <c r="A629" t="s">
        <v>59</v>
      </c>
      <c r="B629">
        <v>538</v>
      </c>
      <c r="C629">
        <v>150</v>
      </c>
      <c r="D629">
        <v>182204440</v>
      </c>
      <c r="E629" t="s">
        <v>262</v>
      </c>
      <c r="F629" t="s">
        <v>1886</v>
      </c>
      <c r="G629">
        <v>197412</v>
      </c>
      <c r="H629">
        <v>720</v>
      </c>
      <c r="I629" t="s">
        <v>29</v>
      </c>
      <c r="J629">
        <v>65000000</v>
      </c>
      <c r="K629">
        <v>7.4</v>
      </c>
      <c r="N629" t="s">
        <v>2460</v>
      </c>
      <c r="O629" cm="1">
        <f t="array" ref="O629">SUM(IF(Table3[director_name]=N629,Table3[duration]))</f>
        <v>363</v>
      </c>
      <c r="P629" cm="1">
        <f t="array" ref="P629">MEDIAN(IF(Table3[director_name]=N629,Table3[duration]))</f>
        <v>115</v>
      </c>
      <c r="Q629" cm="1">
        <f t="array" ref="Q629">STDEV(IF(Table3[director_name]=N629,Table3[duration]))</f>
        <v>13.076696830622021</v>
      </c>
      <c r="R629" cm="1">
        <f t="array" ref="R629">MEDIAN(IF(Table3[director_name]=N629,Table3[imdb_score]))</f>
        <v>6.7</v>
      </c>
    </row>
    <row r="630" spans="1:18" x14ac:dyDescent="0.3">
      <c r="A630" t="s">
        <v>908</v>
      </c>
      <c r="B630">
        <v>299</v>
      </c>
      <c r="C630">
        <v>87</v>
      </c>
      <c r="D630">
        <v>183132370</v>
      </c>
      <c r="E630" t="s">
        <v>1888</v>
      </c>
      <c r="F630" t="s">
        <v>1890</v>
      </c>
      <c r="G630">
        <v>259083</v>
      </c>
      <c r="H630">
        <v>763</v>
      </c>
      <c r="I630" t="s">
        <v>29</v>
      </c>
      <c r="J630">
        <v>75000000</v>
      </c>
      <c r="K630">
        <v>7.4</v>
      </c>
      <c r="N630" t="s">
        <v>2348</v>
      </c>
      <c r="O630" cm="1">
        <f t="array" ref="O630">SUM(IF(Table3[director_name]=N630,Table3[duration]))</f>
        <v>113</v>
      </c>
      <c r="P630" cm="1">
        <f t="array" ref="P630">MEDIAN(IF(Table3[director_name]=N630,Table3[duration]))</f>
        <v>113</v>
      </c>
      <c r="Q630" t="e" cm="1">
        <f t="array" ref="Q630">STDEV(IF(Table3[director_name]=N630,Table3[duration]))</f>
        <v>#DIV/0!</v>
      </c>
      <c r="R630" cm="1">
        <f t="array" ref="R630">MEDIAN(IF(Table3[director_name]=N630,Table3[imdb_score]))</f>
        <v>6.7</v>
      </c>
    </row>
    <row r="631" spans="1:18" x14ac:dyDescent="0.3">
      <c r="A631" t="s">
        <v>1892</v>
      </c>
      <c r="B631">
        <v>61</v>
      </c>
      <c r="C631">
        <v>99</v>
      </c>
      <c r="D631">
        <v>106593296</v>
      </c>
      <c r="E631" t="s">
        <v>157</v>
      </c>
      <c r="F631" t="s">
        <v>1893</v>
      </c>
      <c r="G631">
        <v>72324</v>
      </c>
      <c r="H631">
        <v>134</v>
      </c>
      <c r="I631" t="s">
        <v>29</v>
      </c>
      <c r="J631">
        <v>7500000</v>
      </c>
      <c r="K631">
        <v>7.4</v>
      </c>
      <c r="N631" t="s">
        <v>2352</v>
      </c>
      <c r="O631" cm="1">
        <f t="array" ref="O631">SUM(IF(Table3[director_name]=N631,Table3[duration]))</f>
        <v>112</v>
      </c>
      <c r="P631" cm="1">
        <f t="array" ref="P631">MEDIAN(IF(Table3[director_name]=N631,Table3[duration]))</f>
        <v>112</v>
      </c>
      <c r="Q631" t="e" cm="1">
        <f t="array" ref="Q631">STDEV(IF(Table3[director_name]=N631,Table3[duration]))</f>
        <v>#DIV/0!</v>
      </c>
      <c r="R631" cm="1">
        <f t="array" ref="R631">MEDIAN(IF(Table3[director_name]=N631,Table3[imdb_score]))</f>
        <v>6.7</v>
      </c>
    </row>
    <row r="632" spans="1:18" x14ac:dyDescent="0.3">
      <c r="A632" t="s">
        <v>149</v>
      </c>
      <c r="B632">
        <v>290</v>
      </c>
      <c r="C632">
        <v>104</v>
      </c>
      <c r="D632">
        <v>157299717</v>
      </c>
      <c r="E632" t="s">
        <v>248</v>
      </c>
      <c r="F632" t="s">
        <v>1895</v>
      </c>
      <c r="G632">
        <v>452928</v>
      </c>
      <c r="H632">
        <v>1401</v>
      </c>
      <c r="I632" t="s">
        <v>29</v>
      </c>
      <c r="J632">
        <v>75000000</v>
      </c>
      <c r="K632">
        <v>7.4</v>
      </c>
      <c r="N632" t="s">
        <v>2738</v>
      </c>
      <c r="O632" cm="1">
        <f t="array" ref="O632">SUM(IF(Table3[director_name]=N632,Table3[duration]))</f>
        <v>335</v>
      </c>
      <c r="P632" cm="1">
        <f t="array" ref="P632">MEDIAN(IF(Table3[director_name]=N632,Table3[duration]))</f>
        <v>111</v>
      </c>
      <c r="Q632" cm="1">
        <f t="array" ref="Q632">STDEV(IF(Table3[director_name]=N632,Table3[duration]))</f>
        <v>3.0550504633038931</v>
      </c>
      <c r="R632" cm="1">
        <f t="array" ref="R632">MEDIAN(IF(Table3[director_name]=N632,Table3[imdb_score]))</f>
        <v>6.7</v>
      </c>
    </row>
    <row r="633" spans="1:18" x14ac:dyDescent="0.3">
      <c r="A633" t="s">
        <v>1897</v>
      </c>
      <c r="B633">
        <v>71</v>
      </c>
      <c r="C633">
        <v>149</v>
      </c>
      <c r="D633">
        <v>108706165</v>
      </c>
      <c r="E633" t="s">
        <v>208</v>
      </c>
      <c r="F633" t="s">
        <v>1898</v>
      </c>
      <c r="G633">
        <v>99558</v>
      </c>
      <c r="H633">
        <v>236</v>
      </c>
      <c r="I633" t="s">
        <v>29</v>
      </c>
      <c r="J633">
        <v>40000000</v>
      </c>
      <c r="K633">
        <v>7.4</v>
      </c>
      <c r="N633" t="s">
        <v>2245</v>
      </c>
      <c r="O633" cm="1">
        <f t="array" ref="O633">SUM(IF(Table3[director_name]=N633,Table3[duration]))</f>
        <v>319</v>
      </c>
      <c r="P633" cm="1">
        <f t="array" ref="P633">MEDIAN(IF(Table3[director_name]=N633,Table3[duration]))</f>
        <v>111</v>
      </c>
      <c r="Q633" cm="1">
        <f t="array" ref="Q633">STDEV(IF(Table3[director_name]=N633,Table3[duration]))</f>
        <v>8.9628864398325021</v>
      </c>
      <c r="R633" cm="1">
        <f t="array" ref="R633">MEDIAN(IF(Table3[director_name]=N633,Table3[imdb_score]))</f>
        <v>6.7</v>
      </c>
    </row>
    <row r="634" spans="1:18" x14ac:dyDescent="0.3">
      <c r="A634" t="s">
        <v>1734</v>
      </c>
      <c r="B634">
        <v>223</v>
      </c>
      <c r="C634">
        <v>120</v>
      </c>
      <c r="D634">
        <v>76600000</v>
      </c>
      <c r="E634" t="s">
        <v>1900</v>
      </c>
      <c r="F634" t="s">
        <v>1902</v>
      </c>
      <c r="G634">
        <v>105446</v>
      </c>
      <c r="H634">
        <v>321</v>
      </c>
      <c r="I634" t="s">
        <v>29</v>
      </c>
      <c r="J634">
        <v>10700000</v>
      </c>
      <c r="K634">
        <v>7.4</v>
      </c>
      <c r="N634" t="s">
        <v>2356</v>
      </c>
      <c r="O634" cm="1">
        <f t="array" ref="O634">SUM(IF(Table3[director_name]=N634,Table3[duration]))</f>
        <v>110</v>
      </c>
      <c r="P634" cm="1">
        <f t="array" ref="P634">MEDIAN(IF(Table3[director_name]=N634,Table3[duration]))</f>
        <v>110</v>
      </c>
      <c r="Q634" t="e" cm="1">
        <f t="array" ref="Q634">STDEV(IF(Table3[director_name]=N634,Table3[duration]))</f>
        <v>#DIV/0!</v>
      </c>
      <c r="R634" cm="1">
        <f t="array" ref="R634">MEDIAN(IF(Table3[director_name]=N634,Table3[imdb_score]))</f>
        <v>6.7</v>
      </c>
    </row>
    <row r="635" spans="1:18" x14ac:dyDescent="0.3">
      <c r="A635" t="s">
        <v>1734</v>
      </c>
      <c r="B635">
        <v>223</v>
      </c>
      <c r="C635">
        <v>120</v>
      </c>
      <c r="D635">
        <v>76600000</v>
      </c>
      <c r="E635" t="s">
        <v>1900</v>
      </c>
      <c r="F635" t="s">
        <v>1902</v>
      </c>
      <c r="G635">
        <v>105448</v>
      </c>
      <c r="H635">
        <v>321</v>
      </c>
      <c r="I635" t="s">
        <v>29</v>
      </c>
      <c r="J635">
        <v>10700000</v>
      </c>
      <c r="K635">
        <v>7.4</v>
      </c>
      <c r="N635" t="s">
        <v>2254</v>
      </c>
      <c r="O635" cm="1">
        <f t="array" ref="O635">SUM(IF(Table3[director_name]=N635,Table3[duration]))</f>
        <v>339</v>
      </c>
      <c r="P635" cm="1">
        <f t="array" ref="P635">MEDIAN(IF(Table3[director_name]=N635,Table3[duration]))</f>
        <v>109</v>
      </c>
      <c r="Q635" cm="1">
        <f t="array" ref="Q635">STDEV(IF(Table3[director_name]=N635,Table3[duration]))</f>
        <v>6.9282032302755088</v>
      </c>
      <c r="R635" cm="1">
        <f t="array" ref="R635">MEDIAN(IF(Table3[director_name]=N635,Table3[imdb_score]))</f>
        <v>6.7</v>
      </c>
    </row>
    <row r="636" spans="1:18" x14ac:dyDescent="0.3">
      <c r="A636" t="s">
        <v>633</v>
      </c>
      <c r="B636">
        <v>432</v>
      </c>
      <c r="C636">
        <v>133</v>
      </c>
      <c r="D636">
        <v>209364921</v>
      </c>
      <c r="E636" t="s">
        <v>715</v>
      </c>
      <c r="F636" t="s">
        <v>1905</v>
      </c>
      <c r="G636">
        <v>365104</v>
      </c>
      <c r="H636">
        <v>512</v>
      </c>
      <c r="I636" t="s">
        <v>29</v>
      </c>
      <c r="J636">
        <v>145000000</v>
      </c>
      <c r="K636">
        <v>7.4</v>
      </c>
      <c r="N636" t="s">
        <v>2360</v>
      </c>
      <c r="O636" cm="1">
        <f t="array" ref="O636">SUM(IF(Table3[director_name]=N636,Table3[duration]))</f>
        <v>108</v>
      </c>
      <c r="P636" cm="1">
        <f t="array" ref="P636">MEDIAN(IF(Table3[director_name]=N636,Table3[duration]))</f>
        <v>108</v>
      </c>
      <c r="Q636" t="e" cm="1">
        <f t="array" ref="Q636">STDEV(IF(Table3[director_name]=N636,Table3[duration]))</f>
        <v>#DIV/0!</v>
      </c>
      <c r="R636" cm="1">
        <f t="array" ref="R636">MEDIAN(IF(Table3[director_name]=N636,Table3[imdb_score]))</f>
        <v>6.7</v>
      </c>
    </row>
    <row r="637" spans="1:18" x14ac:dyDescent="0.3">
      <c r="A637" t="s">
        <v>1907</v>
      </c>
      <c r="B637">
        <v>122</v>
      </c>
      <c r="C637">
        <v>136</v>
      </c>
      <c r="D637">
        <v>134006721</v>
      </c>
      <c r="E637" t="s">
        <v>715</v>
      </c>
      <c r="F637" t="s">
        <v>1908</v>
      </c>
      <c r="G637">
        <v>259492</v>
      </c>
      <c r="H637">
        <v>415</v>
      </c>
      <c r="I637" t="s">
        <v>29</v>
      </c>
      <c r="J637">
        <v>75000000</v>
      </c>
      <c r="K637">
        <v>7.4</v>
      </c>
      <c r="N637" t="s">
        <v>2363</v>
      </c>
      <c r="O637" cm="1">
        <f t="array" ref="O637">SUM(IF(Table3[director_name]=N637,Table3[duration]))</f>
        <v>106</v>
      </c>
      <c r="P637" cm="1">
        <f t="array" ref="P637">MEDIAN(IF(Table3[director_name]=N637,Table3[duration]))</f>
        <v>106</v>
      </c>
      <c r="Q637" t="e" cm="1">
        <f t="array" ref="Q637">STDEV(IF(Table3[director_name]=N637,Table3[duration]))</f>
        <v>#DIV/0!</v>
      </c>
      <c r="R637" cm="1">
        <f t="array" ref="R637">MEDIAN(IF(Table3[director_name]=N637,Table3[imdb_score]))</f>
        <v>6.7</v>
      </c>
    </row>
    <row r="638" spans="1:18" x14ac:dyDescent="0.3">
      <c r="A638" t="s">
        <v>1284</v>
      </c>
      <c r="B638">
        <v>391</v>
      </c>
      <c r="C638">
        <v>108</v>
      </c>
      <c r="D638">
        <v>83813460</v>
      </c>
      <c r="E638" t="s">
        <v>588</v>
      </c>
      <c r="F638" t="s">
        <v>1910</v>
      </c>
      <c r="G638">
        <v>270238</v>
      </c>
      <c r="H638">
        <v>452</v>
      </c>
      <c r="I638" t="s">
        <v>29</v>
      </c>
      <c r="J638">
        <v>25000000</v>
      </c>
      <c r="K638">
        <v>7.4</v>
      </c>
      <c r="N638" t="s">
        <v>2367</v>
      </c>
      <c r="O638" cm="1">
        <f t="array" ref="O638">SUM(IF(Table3[director_name]=N638,Table3[duration]))</f>
        <v>105</v>
      </c>
      <c r="P638" cm="1">
        <f t="array" ref="P638">MEDIAN(IF(Table3[director_name]=N638,Table3[duration]))</f>
        <v>105</v>
      </c>
      <c r="Q638" t="e" cm="1">
        <f t="array" ref="Q638">STDEV(IF(Table3[director_name]=N638,Table3[duration]))</f>
        <v>#DIV/0!</v>
      </c>
      <c r="R638" cm="1">
        <f t="array" ref="R638">MEDIAN(IF(Table3[director_name]=N638,Table3[imdb_score]))</f>
        <v>6.7</v>
      </c>
    </row>
    <row r="639" spans="1:18" x14ac:dyDescent="0.3">
      <c r="A639" t="s">
        <v>1108</v>
      </c>
      <c r="B639">
        <v>558</v>
      </c>
      <c r="C639">
        <v>157</v>
      </c>
      <c r="D639">
        <v>95720716</v>
      </c>
      <c r="E639" t="s">
        <v>696</v>
      </c>
      <c r="F639" t="s">
        <v>1913</v>
      </c>
      <c r="G639">
        <v>216032</v>
      </c>
      <c r="H639">
        <v>640</v>
      </c>
      <c r="I639" t="s">
        <v>29</v>
      </c>
      <c r="J639">
        <v>40000000</v>
      </c>
      <c r="K639">
        <v>7.4</v>
      </c>
      <c r="N639" t="s">
        <v>2365</v>
      </c>
      <c r="O639" cm="1">
        <f t="array" ref="O639">SUM(IF(Table3[director_name]=N639,Table3[duration]))</f>
        <v>105</v>
      </c>
      <c r="P639" cm="1">
        <f t="array" ref="P639">MEDIAN(IF(Table3[director_name]=N639,Table3[duration]))</f>
        <v>105</v>
      </c>
      <c r="Q639" t="e" cm="1">
        <f t="array" ref="Q639">STDEV(IF(Table3[director_name]=N639,Table3[duration]))</f>
        <v>#DIV/0!</v>
      </c>
      <c r="R639" cm="1">
        <f t="array" ref="R639">MEDIAN(IF(Table3[director_name]=N639,Table3[imdb_score]))</f>
        <v>6.7</v>
      </c>
    </row>
    <row r="640" spans="1:18" x14ac:dyDescent="0.3">
      <c r="A640" t="s">
        <v>415</v>
      </c>
      <c r="B640">
        <v>83</v>
      </c>
      <c r="C640">
        <v>112</v>
      </c>
      <c r="D640">
        <v>65500000</v>
      </c>
      <c r="E640" t="s">
        <v>1915</v>
      </c>
      <c r="F640" t="s">
        <v>1916</v>
      </c>
      <c r="G640">
        <v>66966</v>
      </c>
      <c r="H640">
        <v>175</v>
      </c>
      <c r="I640" t="s">
        <v>29</v>
      </c>
      <c r="J640">
        <v>12000000</v>
      </c>
      <c r="K640">
        <v>7.4</v>
      </c>
      <c r="N640" t="s">
        <v>2257</v>
      </c>
      <c r="O640" cm="1">
        <f t="array" ref="O640">SUM(IF(Table3[director_name]=N640,Table3[duration]))</f>
        <v>421</v>
      </c>
      <c r="P640" cm="1">
        <f t="array" ref="P640">MEDIAN(IF(Table3[director_name]=N640,Table3[duration]))</f>
        <v>104.5</v>
      </c>
      <c r="Q640" cm="1">
        <f t="array" ref="Q640">STDEV(IF(Table3[director_name]=N640,Table3[duration]))</f>
        <v>2.8722813232690143</v>
      </c>
      <c r="R640" cm="1">
        <f t="array" ref="R640">MEDIAN(IF(Table3[director_name]=N640,Table3[imdb_score]))</f>
        <v>6.7</v>
      </c>
    </row>
    <row r="641" spans="1:18" x14ac:dyDescent="0.3">
      <c r="A641" t="s">
        <v>961</v>
      </c>
      <c r="B641">
        <v>116</v>
      </c>
      <c r="C641">
        <v>162</v>
      </c>
      <c r="D641">
        <v>78651430</v>
      </c>
      <c r="E641" t="s">
        <v>555</v>
      </c>
      <c r="F641" t="s">
        <v>1917</v>
      </c>
      <c r="G641">
        <v>142067</v>
      </c>
      <c r="H641">
        <v>457</v>
      </c>
      <c r="I641" t="s">
        <v>29</v>
      </c>
      <c r="J641">
        <v>27000000</v>
      </c>
      <c r="K641">
        <v>7.4</v>
      </c>
      <c r="N641" t="s">
        <v>2276</v>
      </c>
      <c r="O641" cm="1">
        <f t="array" ref="O641">SUM(IF(Table3[director_name]=N641,Table3[duration]))</f>
        <v>555</v>
      </c>
      <c r="P641" cm="1">
        <f t="array" ref="P641">MEDIAN(IF(Table3[director_name]=N641,Table3[duration]))</f>
        <v>102</v>
      </c>
      <c r="Q641" cm="1">
        <f t="array" ref="Q641">STDEV(IF(Table3[director_name]=N641,Table3[duration]))</f>
        <v>22.616365755797283</v>
      </c>
      <c r="R641" cm="1">
        <f t="array" ref="R641">MEDIAN(IF(Table3[director_name]=N641,Table3[imdb_score]))</f>
        <v>6.7</v>
      </c>
    </row>
    <row r="642" spans="1:18" x14ac:dyDescent="0.3">
      <c r="A642" t="s">
        <v>1919</v>
      </c>
      <c r="B642">
        <v>517</v>
      </c>
      <c r="C642">
        <v>117</v>
      </c>
      <c r="D642">
        <v>180191634</v>
      </c>
      <c r="E642" t="s">
        <v>1920</v>
      </c>
      <c r="F642" t="s">
        <v>1922</v>
      </c>
      <c r="G642">
        <v>313866</v>
      </c>
      <c r="H642">
        <v>549</v>
      </c>
      <c r="I642" t="s">
        <v>29</v>
      </c>
      <c r="J642">
        <v>130000000</v>
      </c>
      <c r="K642">
        <v>7.4</v>
      </c>
      <c r="N642" t="s">
        <v>1424</v>
      </c>
      <c r="O642" cm="1">
        <f t="array" ref="O642">SUM(IF(Table3[director_name]=N642,Table3[duration]))</f>
        <v>296</v>
      </c>
      <c r="P642" cm="1">
        <f t="array" ref="P642">MEDIAN(IF(Table3[director_name]=N642,Table3[duration]))</f>
        <v>102</v>
      </c>
      <c r="Q642" cm="1">
        <f t="array" ref="Q642">STDEV(IF(Table3[director_name]=N642,Table3[duration]))</f>
        <v>6.6583281184793925</v>
      </c>
      <c r="R642" cm="1">
        <f t="array" ref="R642">MEDIAN(IF(Table3[director_name]=N642,Table3[imdb_score]))</f>
        <v>6.7</v>
      </c>
    </row>
    <row r="643" spans="1:18" x14ac:dyDescent="0.3">
      <c r="A643" t="s">
        <v>528</v>
      </c>
      <c r="B643">
        <v>207</v>
      </c>
      <c r="C643">
        <v>97</v>
      </c>
      <c r="D643">
        <v>93452056</v>
      </c>
      <c r="E643" t="s">
        <v>1061</v>
      </c>
      <c r="F643" t="s">
        <v>1924</v>
      </c>
      <c r="G643">
        <v>184795</v>
      </c>
      <c r="H643">
        <v>310</v>
      </c>
      <c r="I643" t="s">
        <v>29</v>
      </c>
      <c r="J643">
        <v>45000000</v>
      </c>
      <c r="K643">
        <v>7.4</v>
      </c>
      <c r="N643" t="s">
        <v>1817</v>
      </c>
      <c r="O643" cm="1">
        <f t="array" ref="O643">SUM(IF(Table3[director_name]=N643,Table3[duration]))</f>
        <v>983</v>
      </c>
      <c r="P643" cm="1">
        <f t="array" ref="P643">MEDIAN(IF(Table3[director_name]=N643,Table3[duration]))</f>
        <v>101</v>
      </c>
      <c r="Q643" cm="1">
        <f t="array" ref="Q643">STDEV(IF(Table3[director_name]=N643,Table3[duration]))</f>
        <v>15.147423690002379</v>
      </c>
      <c r="R643" cm="1">
        <f t="array" ref="R643">MEDIAN(IF(Table3[director_name]=N643,Table3[imdb_score]))</f>
        <v>6.7</v>
      </c>
    </row>
    <row r="644" spans="1:18" x14ac:dyDescent="0.3">
      <c r="A644" t="s">
        <v>72</v>
      </c>
      <c r="B644">
        <v>111</v>
      </c>
      <c r="C644">
        <v>118</v>
      </c>
      <c r="D644">
        <v>87666629</v>
      </c>
      <c r="E644" t="s">
        <v>1926</v>
      </c>
      <c r="F644" t="s">
        <v>1927</v>
      </c>
      <c r="G644">
        <v>283480</v>
      </c>
      <c r="H644">
        <v>263</v>
      </c>
      <c r="I644" t="s">
        <v>29</v>
      </c>
      <c r="J644">
        <v>40000000</v>
      </c>
      <c r="K644">
        <v>7.4</v>
      </c>
      <c r="N644" t="s">
        <v>2372</v>
      </c>
      <c r="O644" cm="1">
        <f t="array" ref="O644">SUM(IF(Table3[director_name]=N644,Table3[duration]))</f>
        <v>101</v>
      </c>
      <c r="P644" cm="1">
        <f t="array" ref="P644">MEDIAN(IF(Table3[director_name]=N644,Table3[duration]))</f>
        <v>101</v>
      </c>
      <c r="Q644" t="e" cm="1">
        <f t="array" ref="Q644">STDEV(IF(Table3[director_name]=N644,Table3[duration]))</f>
        <v>#DIV/0!</v>
      </c>
      <c r="R644" cm="1">
        <f t="array" ref="R644">MEDIAN(IF(Table3[director_name]=N644,Table3[imdb_score]))</f>
        <v>6.7</v>
      </c>
    </row>
    <row r="645" spans="1:18" x14ac:dyDescent="0.3">
      <c r="A645" t="s">
        <v>518</v>
      </c>
      <c r="B645">
        <v>55</v>
      </c>
      <c r="C645">
        <v>98</v>
      </c>
      <c r="D645">
        <v>61400000</v>
      </c>
      <c r="E645" t="s">
        <v>1929</v>
      </c>
      <c r="F645" t="s">
        <v>1931</v>
      </c>
      <c r="G645">
        <v>71183</v>
      </c>
      <c r="H645">
        <v>183</v>
      </c>
      <c r="I645" t="s">
        <v>29</v>
      </c>
      <c r="J645">
        <v>15000000</v>
      </c>
      <c r="K645">
        <v>7.4</v>
      </c>
      <c r="N645" t="s">
        <v>2369</v>
      </c>
      <c r="O645" cm="1">
        <f t="array" ref="O645">SUM(IF(Table3[director_name]=N645,Table3[duration]))</f>
        <v>101</v>
      </c>
      <c r="P645" cm="1">
        <f t="array" ref="P645">MEDIAN(IF(Table3[director_name]=N645,Table3[duration]))</f>
        <v>101</v>
      </c>
      <c r="Q645" t="e" cm="1">
        <f t="array" ref="Q645">STDEV(IF(Table3[director_name]=N645,Table3[duration]))</f>
        <v>#DIV/0!</v>
      </c>
      <c r="R645" cm="1">
        <f t="array" ref="R645">MEDIAN(IF(Table3[director_name]=N645,Table3[imdb_score]))</f>
        <v>6.7</v>
      </c>
    </row>
    <row r="646" spans="1:18" x14ac:dyDescent="0.3">
      <c r="A646" t="s">
        <v>1580</v>
      </c>
      <c r="B646">
        <v>465</v>
      </c>
      <c r="C646">
        <v>131</v>
      </c>
      <c r="D646">
        <v>195000874</v>
      </c>
      <c r="E646" t="s">
        <v>715</v>
      </c>
      <c r="F646" t="s">
        <v>1933</v>
      </c>
      <c r="G646">
        <v>232187</v>
      </c>
      <c r="H646">
        <v>440</v>
      </c>
      <c r="I646" t="s">
        <v>29</v>
      </c>
      <c r="J646">
        <v>150000000</v>
      </c>
      <c r="K646">
        <v>7.4</v>
      </c>
      <c r="N646" t="s">
        <v>1356</v>
      </c>
      <c r="O646" cm="1">
        <f t="array" ref="O646">SUM(IF(Table3[director_name]=N646,Table3[duration]))</f>
        <v>503</v>
      </c>
      <c r="P646" cm="1">
        <f t="array" ref="P646">MEDIAN(IF(Table3[director_name]=N646,Table3[duration]))</f>
        <v>100</v>
      </c>
      <c r="Q646" cm="1">
        <f t="array" ref="Q646">STDEV(IF(Table3[director_name]=N646,Table3[duration]))</f>
        <v>7.1972216861786329</v>
      </c>
      <c r="R646" cm="1">
        <f t="array" ref="R646">MEDIAN(IF(Table3[director_name]=N646,Table3[imdb_score]))</f>
        <v>6.7</v>
      </c>
    </row>
    <row r="647" spans="1:18" x14ac:dyDescent="0.3">
      <c r="A647" t="s">
        <v>1322</v>
      </c>
      <c r="B647">
        <v>589</v>
      </c>
      <c r="C647">
        <v>119</v>
      </c>
      <c r="D647">
        <v>66468315</v>
      </c>
      <c r="E647" t="s">
        <v>1935</v>
      </c>
      <c r="F647" t="s">
        <v>1936</v>
      </c>
      <c r="G647">
        <v>428916</v>
      </c>
      <c r="H647">
        <v>667</v>
      </c>
      <c r="I647" t="s">
        <v>29</v>
      </c>
      <c r="J647">
        <v>30000000</v>
      </c>
      <c r="K647">
        <v>7.4</v>
      </c>
      <c r="N647" t="s">
        <v>1102</v>
      </c>
      <c r="O647" cm="1">
        <f t="array" ref="O647">SUM(IF(Table3[director_name]=N647,Table3[duration]))</f>
        <v>307</v>
      </c>
      <c r="P647" cm="1">
        <f t="array" ref="P647">MEDIAN(IF(Table3[director_name]=N647,Table3[duration]))</f>
        <v>100</v>
      </c>
      <c r="Q647" cm="1">
        <f t="array" ref="Q647">STDEV(IF(Table3[director_name]=N647,Table3[duration]))</f>
        <v>6.8068592855540455</v>
      </c>
      <c r="R647" cm="1">
        <f t="array" ref="R647">MEDIAN(IF(Table3[director_name]=N647,Table3[imdb_score]))</f>
        <v>6.7</v>
      </c>
    </row>
    <row r="648" spans="1:18" x14ac:dyDescent="0.3">
      <c r="A648" t="s">
        <v>1938</v>
      </c>
      <c r="B648">
        <v>310</v>
      </c>
      <c r="C648">
        <v>118</v>
      </c>
      <c r="D648">
        <v>84244877</v>
      </c>
      <c r="E648" t="s">
        <v>699</v>
      </c>
      <c r="F648" t="s">
        <v>1939</v>
      </c>
      <c r="G648">
        <v>375456</v>
      </c>
      <c r="H648">
        <v>292</v>
      </c>
      <c r="I648" t="s">
        <v>29</v>
      </c>
      <c r="J648">
        <v>50000000</v>
      </c>
      <c r="K648">
        <v>7.4</v>
      </c>
      <c r="N648" t="s">
        <v>2376</v>
      </c>
      <c r="O648" cm="1">
        <f t="array" ref="O648">SUM(IF(Table3[director_name]=N648,Table3[duration]))</f>
        <v>100</v>
      </c>
      <c r="P648" cm="1">
        <f t="array" ref="P648">MEDIAN(IF(Table3[director_name]=N648,Table3[duration]))</f>
        <v>100</v>
      </c>
      <c r="Q648" t="e" cm="1">
        <f t="array" ref="Q648">STDEV(IF(Table3[director_name]=N648,Table3[duration]))</f>
        <v>#DIV/0!</v>
      </c>
      <c r="R648" cm="1">
        <f t="array" ref="R648">MEDIAN(IF(Table3[director_name]=N648,Table3[imdb_score]))</f>
        <v>6.7</v>
      </c>
    </row>
    <row r="649" spans="1:18" x14ac:dyDescent="0.3">
      <c r="A649" t="s">
        <v>518</v>
      </c>
      <c r="B649">
        <v>71</v>
      </c>
      <c r="C649">
        <v>98</v>
      </c>
      <c r="D649">
        <v>39800000</v>
      </c>
      <c r="E649" t="s">
        <v>1941</v>
      </c>
      <c r="F649" t="s">
        <v>1942</v>
      </c>
      <c r="G649">
        <v>81599</v>
      </c>
      <c r="H649">
        <v>250</v>
      </c>
      <c r="I649" t="s">
        <v>29</v>
      </c>
      <c r="J649">
        <v>6000000</v>
      </c>
      <c r="K649">
        <v>7.4</v>
      </c>
      <c r="N649" t="s">
        <v>2285</v>
      </c>
      <c r="O649" cm="1">
        <f t="array" ref="O649">SUM(IF(Table3[director_name]=N649,Table3[duration]))</f>
        <v>409</v>
      </c>
      <c r="P649" cm="1">
        <f t="array" ref="P649">MEDIAN(IF(Table3[director_name]=N649,Table3[duration]))</f>
        <v>99.5</v>
      </c>
      <c r="Q649" cm="1">
        <f t="array" ref="Q649">STDEV(IF(Table3[director_name]=N649,Table3[duration]))</f>
        <v>12.658988901172163</v>
      </c>
      <c r="R649" cm="1">
        <f t="array" ref="R649">MEDIAN(IF(Table3[director_name]=N649,Table3[imdb_score]))</f>
        <v>6.7</v>
      </c>
    </row>
    <row r="650" spans="1:18" x14ac:dyDescent="0.3">
      <c r="A650" t="s">
        <v>1183</v>
      </c>
      <c r="B650">
        <v>287</v>
      </c>
      <c r="C650">
        <v>110</v>
      </c>
      <c r="D650">
        <v>58885635</v>
      </c>
      <c r="E650" t="s">
        <v>1656</v>
      </c>
      <c r="F650" t="s">
        <v>1945</v>
      </c>
      <c r="G650">
        <v>194422</v>
      </c>
      <c r="H650">
        <v>1057</v>
      </c>
      <c r="I650" t="s">
        <v>29</v>
      </c>
      <c r="J650">
        <v>26000000</v>
      </c>
      <c r="K650">
        <v>7.4</v>
      </c>
      <c r="N650" t="s">
        <v>2472</v>
      </c>
      <c r="O650" cm="1">
        <f t="array" ref="O650">SUM(IF(Table3[director_name]=N650,Table3[duration]))</f>
        <v>292</v>
      </c>
      <c r="P650" cm="1">
        <f t="array" ref="P650">MEDIAN(IF(Table3[director_name]=N650,Table3[duration]))</f>
        <v>98</v>
      </c>
      <c r="Q650" cm="1">
        <f t="array" ref="Q650">STDEV(IF(Table3[director_name]=N650,Table3[duration]))</f>
        <v>6.0277137733417074</v>
      </c>
      <c r="R650" cm="1">
        <f t="array" ref="R650">MEDIAN(IF(Table3[director_name]=N650,Table3[imdb_score]))</f>
        <v>6.7</v>
      </c>
    </row>
    <row r="651" spans="1:18" x14ac:dyDescent="0.3">
      <c r="A651" t="s">
        <v>1183</v>
      </c>
      <c r="B651">
        <v>287</v>
      </c>
      <c r="C651">
        <v>110</v>
      </c>
      <c r="D651">
        <v>58885635</v>
      </c>
      <c r="E651" t="s">
        <v>1656</v>
      </c>
      <c r="F651" t="s">
        <v>1945</v>
      </c>
      <c r="G651">
        <v>194426</v>
      </c>
      <c r="H651">
        <v>1057</v>
      </c>
      <c r="I651" t="s">
        <v>29</v>
      </c>
      <c r="J651">
        <v>26000000</v>
      </c>
      <c r="K651">
        <v>7.4</v>
      </c>
      <c r="N651" t="s">
        <v>2386</v>
      </c>
      <c r="O651" cm="1">
        <f t="array" ref="O651">SUM(IF(Table3[director_name]=N651,Table3[duration]))</f>
        <v>98</v>
      </c>
      <c r="P651" cm="1">
        <f t="array" ref="P651">MEDIAN(IF(Table3[director_name]=N651,Table3[duration]))</f>
        <v>98</v>
      </c>
      <c r="Q651" t="e" cm="1">
        <f t="array" ref="Q651">STDEV(IF(Table3[director_name]=N651,Table3[duration]))</f>
        <v>#DIV/0!</v>
      </c>
      <c r="R651" cm="1">
        <f t="array" ref="R651">MEDIAN(IF(Table3[director_name]=N651,Table3[imdb_score]))</f>
        <v>6.7</v>
      </c>
    </row>
    <row r="652" spans="1:18" x14ac:dyDescent="0.3">
      <c r="A652" t="s">
        <v>1948</v>
      </c>
      <c r="B652">
        <v>80</v>
      </c>
      <c r="C652">
        <v>101</v>
      </c>
      <c r="D652">
        <v>41227069</v>
      </c>
      <c r="E652" t="s">
        <v>588</v>
      </c>
      <c r="F652" t="s">
        <v>1950</v>
      </c>
      <c r="G652">
        <v>162701</v>
      </c>
      <c r="H652">
        <v>962</v>
      </c>
      <c r="I652" t="s">
        <v>29</v>
      </c>
      <c r="J652">
        <v>11000000</v>
      </c>
      <c r="K652">
        <v>7.4</v>
      </c>
      <c r="N652" t="s">
        <v>2395</v>
      </c>
      <c r="O652" cm="1">
        <f t="array" ref="O652">SUM(IF(Table3[director_name]=N652,Table3[duration]))</f>
        <v>97</v>
      </c>
      <c r="P652" cm="1">
        <f t="array" ref="P652">MEDIAN(IF(Table3[director_name]=N652,Table3[duration]))</f>
        <v>97</v>
      </c>
      <c r="Q652" t="e" cm="1">
        <f t="array" ref="Q652">STDEV(IF(Table3[director_name]=N652,Table3[duration]))</f>
        <v>#DIV/0!</v>
      </c>
      <c r="R652" cm="1">
        <f t="array" ref="R652">MEDIAN(IF(Table3[director_name]=N652,Table3[imdb_score]))</f>
        <v>6.7</v>
      </c>
    </row>
    <row r="653" spans="1:18" x14ac:dyDescent="0.3">
      <c r="A653" t="s">
        <v>493</v>
      </c>
      <c r="B653">
        <v>114</v>
      </c>
      <c r="C653">
        <v>126</v>
      </c>
      <c r="D653">
        <v>43848100</v>
      </c>
      <c r="E653" t="s">
        <v>26</v>
      </c>
      <c r="F653" t="s">
        <v>1952</v>
      </c>
      <c r="G653">
        <v>119150</v>
      </c>
      <c r="H653">
        <v>219</v>
      </c>
      <c r="I653" t="s">
        <v>29</v>
      </c>
      <c r="J653">
        <v>15000000</v>
      </c>
      <c r="K653">
        <v>7.4</v>
      </c>
      <c r="N653" t="s">
        <v>2388</v>
      </c>
      <c r="O653" cm="1">
        <f t="array" ref="O653">SUM(IF(Table3[director_name]=N653,Table3[duration]))</f>
        <v>97</v>
      </c>
      <c r="P653" cm="1">
        <f t="array" ref="P653">MEDIAN(IF(Table3[director_name]=N653,Table3[duration]))</f>
        <v>97</v>
      </c>
      <c r="Q653" t="e" cm="1">
        <f t="array" ref="Q653">STDEV(IF(Table3[director_name]=N653,Table3[duration]))</f>
        <v>#DIV/0!</v>
      </c>
      <c r="R653" cm="1">
        <f t="array" ref="R653">MEDIAN(IF(Table3[director_name]=N653,Table3[imdb_score]))</f>
        <v>6.7</v>
      </c>
    </row>
    <row r="654" spans="1:18" x14ac:dyDescent="0.3">
      <c r="A654" t="s">
        <v>855</v>
      </c>
      <c r="B654">
        <v>113</v>
      </c>
      <c r="C654">
        <v>129</v>
      </c>
      <c r="D654">
        <v>44469602</v>
      </c>
      <c r="E654" t="s">
        <v>379</v>
      </c>
      <c r="F654" t="s">
        <v>1955</v>
      </c>
      <c r="G654">
        <v>23480</v>
      </c>
      <c r="H654">
        <v>83</v>
      </c>
      <c r="I654" t="s">
        <v>29</v>
      </c>
      <c r="J654">
        <v>17000000</v>
      </c>
      <c r="K654">
        <v>7.4</v>
      </c>
      <c r="N654" t="s">
        <v>3198</v>
      </c>
      <c r="O654" cm="1">
        <f t="array" ref="O654">SUM(IF(Table3[director_name]=N654,Table3[duration]))</f>
        <v>675</v>
      </c>
      <c r="P654" cm="1">
        <f t="array" ref="P654">MEDIAN(IF(Table3[director_name]=N654,Table3[duration]))</f>
        <v>96</v>
      </c>
      <c r="Q654" cm="1">
        <f t="array" ref="Q654">STDEV(IF(Table3[director_name]=N654,Table3[duration]))</f>
        <v>12.067271755415435</v>
      </c>
      <c r="R654" cm="1">
        <f t="array" ref="R654">MEDIAN(IF(Table3[director_name]=N654,Table3[imdb_score]))</f>
        <v>6.7</v>
      </c>
    </row>
    <row r="655" spans="1:18" x14ac:dyDescent="0.3">
      <c r="A655" t="s">
        <v>848</v>
      </c>
      <c r="B655">
        <v>56</v>
      </c>
      <c r="C655">
        <v>175</v>
      </c>
      <c r="D655">
        <v>50800000</v>
      </c>
      <c r="E655" t="s">
        <v>575</v>
      </c>
      <c r="F655" t="s">
        <v>1958</v>
      </c>
      <c r="G655">
        <v>40277</v>
      </c>
      <c r="H655">
        <v>210</v>
      </c>
      <c r="I655" t="s">
        <v>29</v>
      </c>
      <c r="J655">
        <v>26000000</v>
      </c>
      <c r="K655">
        <v>7.4</v>
      </c>
      <c r="N655" t="s">
        <v>2397</v>
      </c>
      <c r="O655" cm="1">
        <f t="array" ref="O655">SUM(IF(Table3[director_name]=N655,Table3[duration]))</f>
        <v>96</v>
      </c>
      <c r="P655" cm="1">
        <f t="array" ref="P655">MEDIAN(IF(Table3[director_name]=N655,Table3[duration]))</f>
        <v>96</v>
      </c>
      <c r="Q655" t="e" cm="1">
        <f t="array" ref="Q655">STDEV(IF(Table3[director_name]=N655,Table3[duration]))</f>
        <v>#DIV/0!</v>
      </c>
      <c r="R655" cm="1">
        <f t="array" ref="R655">MEDIAN(IF(Table3[director_name]=N655,Table3[imdb_score]))</f>
        <v>6.7</v>
      </c>
    </row>
    <row r="656" spans="1:18" x14ac:dyDescent="0.3">
      <c r="A656" t="s">
        <v>807</v>
      </c>
      <c r="B656">
        <v>216</v>
      </c>
      <c r="C656">
        <v>118</v>
      </c>
      <c r="D656">
        <v>73343413</v>
      </c>
      <c r="E656" t="s">
        <v>208</v>
      </c>
      <c r="F656" t="s">
        <v>1960</v>
      </c>
      <c r="G656">
        <v>217480</v>
      </c>
      <c r="H656">
        <v>429</v>
      </c>
      <c r="I656" t="s">
        <v>29</v>
      </c>
      <c r="J656">
        <v>50000000</v>
      </c>
      <c r="K656">
        <v>7.4</v>
      </c>
      <c r="N656" t="s">
        <v>2308</v>
      </c>
      <c r="O656" cm="1">
        <f t="array" ref="O656">SUM(IF(Table3[director_name]=N656,Table3[duration]))</f>
        <v>300</v>
      </c>
      <c r="P656" cm="1">
        <f t="array" ref="P656">MEDIAN(IF(Table3[director_name]=N656,Table3[duration]))</f>
        <v>95</v>
      </c>
      <c r="Q656" cm="1">
        <f t="array" ref="Q656">STDEV(IF(Table3[director_name]=N656,Table3[duration]))</f>
        <v>13.228756555322953</v>
      </c>
      <c r="R656" cm="1">
        <f t="array" ref="R656">MEDIAN(IF(Table3[director_name]=N656,Table3[imdb_score]))</f>
        <v>6.7</v>
      </c>
    </row>
    <row r="657" spans="1:18" x14ac:dyDescent="0.3">
      <c r="A657" t="s">
        <v>1962</v>
      </c>
      <c r="B657">
        <v>94</v>
      </c>
      <c r="C657">
        <v>91</v>
      </c>
      <c r="D657">
        <v>24788807</v>
      </c>
      <c r="E657" t="s">
        <v>676</v>
      </c>
      <c r="F657" t="s">
        <v>1963</v>
      </c>
      <c r="G657">
        <v>21245</v>
      </c>
      <c r="H657">
        <v>213</v>
      </c>
      <c r="I657" t="s">
        <v>29</v>
      </c>
      <c r="J657">
        <v>3000000</v>
      </c>
      <c r="K657">
        <v>7.4</v>
      </c>
      <c r="N657" t="s">
        <v>2399</v>
      </c>
      <c r="O657" cm="1">
        <f t="array" ref="O657">SUM(IF(Table3[director_name]=N657,Table3[duration]))</f>
        <v>95</v>
      </c>
      <c r="P657" cm="1">
        <f t="array" ref="P657">MEDIAN(IF(Table3[director_name]=N657,Table3[duration]))</f>
        <v>95</v>
      </c>
      <c r="Q657" t="e" cm="1">
        <f t="array" ref="Q657">STDEV(IF(Table3[director_name]=N657,Table3[duration]))</f>
        <v>#DIV/0!</v>
      </c>
      <c r="R657" cm="1">
        <f t="array" ref="R657">MEDIAN(IF(Table3[director_name]=N657,Table3[imdb_score]))</f>
        <v>6.7</v>
      </c>
    </row>
    <row r="658" spans="1:18" x14ac:dyDescent="0.3">
      <c r="A658" t="s">
        <v>763</v>
      </c>
      <c r="B658">
        <v>271</v>
      </c>
      <c r="C658">
        <v>110</v>
      </c>
      <c r="D658">
        <v>28747570</v>
      </c>
      <c r="E658" t="s">
        <v>116</v>
      </c>
      <c r="F658" t="s">
        <v>1965</v>
      </c>
      <c r="G658">
        <v>100571</v>
      </c>
      <c r="H658">
        <v>416</v>
      </c>
      <c r="I658" t="s">
        <v>29</v>
      </c>
      <c r="J658">
        <v>7000000</v>
      </c>
      <c r="K658">
        <v>7.4</v>
      </c>
      <c r="N658" t="s">
        <v>2316</v>
      </c>
      <c r="O658" cm="1">
        <f t="array" ref="O658">SUM(IF(Table3[director_name]=N658,Table3[duration]))</f>
        <v>365</v>
      </c>
      <c r="P658" cm="1">
        <f t="array" ref="P658">MEDIAN(IF(Table3[director_name]=N658,Table3[duration]))</f>
        <v>94</v>
      </c>
      <c r="Q658" cm="1">
        <f t="array" ref="Q658">STDEV(IF(Table3[director_name]=N658,Table3[duration]))</f>
        <v>5.5</v>
      </c>
      <c r="R658" cm="1">
        <f t="array" ref="R658">MEDIAN(IF(Table3[director_name]=N658,Table3[imdb_score]))</f>
        <v>6.7</v>
      </c>
    </row>
    <row r="659" spans="1:18" x14ac:dyDescent="0.3">
      <c r="A659" t="s">
        <v>1072</v>
      </c>
      <c r="B659">
        <v>206</v>
      </c>
      <c r="C659">
        <v>130</v>
      </c>
      <c r="D659">
        <v>30651422</v>
      </c>
      <c r="E659" t="s">
        <v>1966</v>
      </c>
      <c r="F659" t="s">
        <v>1967</v>
      </c>
      <c r="G659">
        <v>181737</v>
      </c>
      <c r="H659">
        <v>1015</v>
      </c>
      <c r="I659" t="s">
        <v>29</v>
      </c>
      <c r="J659">
        <v>10000000</v>
      </c>
      <c r="K659">
        <v>7.4</v>
      </c>
      <c r="N659" t="s">
        <v>2403</v>
      </c>
      <c r="O659" cm="1">
        <f t="array" ref="O659">SUM(IF(Table3[director_name]=N659,Table3[duration]))</f>
        <v>93</v>
      </c>
      <c r="P659" cm="1">
        <f t="array" ref="P659">MEDIAN(IF(Table3[director_name]=N659,Table3[duration]))</f>
        <v>93</v>
      </c>
      <c r="Q659" t="e" cm="1">
        <f t="array" ref="Q659">STDEV(IF(Table3[director_name]=N659,Table3[duration]))</f>
        <v>#DIV/0!</v>
      </c>
      <c r="R659" cm="1">
        <f t="array" ref="R659">MEDIAN(IF(Table3[director_name]=N659,Table3[imdb_score]))</f>
        <v>6.7</v>
      </c>
    </row>
    <row r="660" spans="1:18" x14ac:dyDescent="0.3">
      <c r="A660" t="s">
        <v>920</v>
      </c>
      <c r="B660">
        <v>148</v>
      </c>
      <c r="C660">
        <v>109</v>
      </c>
      <c r="D660">
        <v>49185998</v>
      </c>
      <c r="E660" t="s">
        <v>92</v>
      </c>
      <c r="F660" t="s">
        <v>1970</v>
      </c>
      <c r="G660">
        <v>74476</v>
      </c>
      <c r="H660">
        <v>184</v>
      </c>
      <c r="I660" t="s">
        <v>29</v>
      </c>
      <c r="J660">
        <v>30000000</v>
      </c>
      <c r="K660">
        <v>7.4</v>
      </c>
      <c r="N660" t="s">
        <v>2401</v>
      </c>
      <c r="O660" cm="1">
        <f t="array" ref="O660">SUM(IF(Table3[director_name]=N660,Table3[duration]))</f>
        <v>93</v>
      </c>
      <c r="P660" cm="1">
        <f t="array" ref="P660">MEDIAN(IF(Table3[director_name]=N660,Table3[duration]))</f>
        <v>93</v>
      </c>
      <c r="Q660" t="e" cm="1">
        <f t="array" ref="Q660">STDEV(IF(Table3[director_name]=N660,Table3[duration]))</f>
        <v>#DIV/0!</v>
      </c>
      <c r="R660" cm="1">
        <f t="array" ref="R660">MEDIAN(IF(Table3[director_name]=N660,Table3[imdb_score]))</f>
        <v>6.7</v>
      </c>
    </row>
    <row r="661" spans="1:18" x14ac:dyDescent="0.3">
      <c r="A661" t="s">
        <v>1072</v>
      </c>
      <c r="B661">
        <v>174</v>
      </c>
      <c r="C661">
        <v>97</v>
      </c>
      <c r="D661">
        <v>24138847</v>
      </c>
      <c r="E661" t="s">
        <v>676</v>
      </c>
      <c r="F661" t="s">
        <v>1972</v>
      </c>
      <c r="G661">
        <v>114797</v>
      </c>
      <c r="H661">
        <v>472</v>
      </c>
      <c r="I661" t="s">
        <v>29</v>
      </c>
      <c r="J661">
        <v>5000000</v>
      </c>
      <c r="K661">
        <v>7.4</v>
      </c>
      <c r="N661" t="s">
        <v>2407</v>
      </c>
      <c r="O661" cm="1">
        <f t="array" ref="O661">SUM(IF(Table3[director_name]=N661,Table3[duration]))</f>
        <v>92</v>
      </c>
      <c r="P661" cm="1">
        <f t="array" ref="P661">MEDIAN(IF(Table3[director_name]=N661,Table3[duration]))</f>
        <v>92</v>
      </c>
      <c r="Q661" t="e" cm="1">
        <f t="array" ref="Q661">STDEV(IF(Table3[director_name]=N661,Table3[duration]))</f>
        <v>#DIV/0!</v>
      </c>
      <c r="R661" cm="1">
        <f t="array" ref="R661">MEDIAN(IF(Table3[director_name]=N661,Table3[imdb_score]))</f>
        <v>6.7</v>
      </c>
    </row>
    <row r="662" spans="1:18" x14ac:dyDescent="0.3">
      <c r="A662" t="s">
        <v>867</v>
      </c>
      <c r="B662">
        <v>55</v>
      </c>
      <c r="C662">
        <v>117</v>
      </c>
      <c r="D662">
        <v>20966644</v>
      </c>
      <c r="E662" t="s">
        <v>588</v>
      </c>
      <c r="F662" t="s">
        <v>1975</v>
      </c>
      <c r="G662">
        <v>29610</v>
      </c>
      <c r="H662">
        <v>94</v>
      </c>
      <c r="I662" t="s">
        <v>29</v>
      </c>
      <c r="J662">
        <v>3000000</v>
      </c>
      <c r="K662">
        <v>7.4</v>
      </c>
      <c r="N662" t="s">
        <v>2405</v>
      </c>
      <c r="O662" cm="1">
        <f t="array" ref="O662">SUM(IF(Table3[director_name]=N662,Table3[duration]))</f>
        <v>92</v>
      </c>
      <c r="P662" cm="1">
        <f t="array" ref="P662">MEDIAN(IF(Table3[director_name]=N662,Table3[duration]))</f>
        <v>92</v>
      </c>
      <c r="Q662" t="e" cm="1">
        <f t="array" ref="Q662">STDEV(IF(Table3[director_name]=N662,Table3[duration]))</f>
        <v>#DIV/0!</v>
      </c>
      <c r="R662" cm="1">
        <f t="array" ref="R662">MEDIAN(IF(Table3[director_name]=N662,Table3[imdb_score]))</f>
        <v>6.7</v>
      </c>
    </row>
    <row r="663" spans="1:18" x14ac:dyDescent="0.3">
      <c r="A663" t="s">
        <v>886</v>
      </c>
      <c r="B663">
        <v>276</v>
      </c>
      <c r="C663">
        <v>103</v>
      </c>
      <c r="D663">
        <v>21501098</v>
      </c>
      <c r="E663" t="s">
        <v>73</v>
      </c>
      <c r="F663" t="s">
        <v>1977</v>
      </c>
      <c r="G663">
        <v>115813</v>
      </c>
      <c r="H663">
        <v>216</v>
      </c>
      <c r="I663" t="s">
        <v>29</v>
      </c>
      <c r="J663">
        <v>5000000</v>
      </c>
      <c r="K663">
        <v>7.4</v>
      </c>
      <c r="N663" t="s">
        <v>2410</v>
      </c>
      <c r="O663" cm="1">
        <f t="array" ref="O663">SUM(IF(Table3[director_name]=N663,Table3[duration]))</f>
        <v>91</v>
      </c>
      <c r="P663" cm="1">
        <f t="array" ref="P663">MEDIAN(IF(Table3[director_name]=N663,Table3[duration]))</f>
        <v>91</v>
      </c>
      <c r="Q663" t="e" cm="1">
        <f t="array" ref="Q663">STDEV(IF(Table3[director_name]=N663,Table3[duration]))</f>
        <v>#DIV/0!</v>
      </c>
      <c r="R663" cm="1">
        <f t="array" ref="R663">MEDIAN(IF(Table3[director_name]=N663,Table3[imdb_score]))</f>
        <v>6.7</v>
      </c>
    </row>
    <row r="664" spans="1:18" x14ac:dyDescent="0.3">
      <c r="A664" t="s">
        <v>1137</v>
      </c>
      <c r="B664">
        <v>41</v>
      </c>
      <c r="C664">
        <v>111</v>
      </c>
      <c r="D664">
        <v>22551000</v>
      </c>
      <c r="E664" t="s">
        <v>699</v>
      </c>
      <c r="F664" t="s">
        <v>1979</v>
      </c>
      <c r="G664">
        <v>37269</v>
      </c>
      <c r="H664">
        <v>165</v>
      </c>
      <c r="I664" t="s">
        <v>29</v>
      </c>
      <c r="J664">
        <v>8000000</v>
      </c>
      <c r="K664">
        <v>7.4</v>
      </c>
      <c r="N664" t="s">
        <v>2203</v>
      </c>
      <c r="O664" cm="1">
        <f t="array" ref="O664">SUM(IF(Table3[director_name]=N664,Table3[duration]))</f>
        <v>281</v>
      </c>
      <c r="P664" cm="1">
        <f t="array" ref="P664">MEDIAN(IF(Table3[director_name]=N664,Table3[duration]))</f>
        <v>90</v>
      </c>
      <c r="Q664" cm="1">
        <f t="array" ref="Q664">STDEV(IF(Table3[director_name]=N664,Table3[duration]))</f>
        <v>8.1445278152470788</v>
      </c>
      <c r="R664" cm="1">
        <f t="array" ref="R664">MEDIAN(IF(Table3[director_name]=N664,Table3[imdb_score]))</f>
        <v>6.7</v>
      </c>
    </row>
    <row r="665" spans="1:18" x14ac:dyDescent="0.3">
      <c r="A665" t="s">
        <v>1163</v>
      </c>
      <c r="B665">
        <v>159</v>
      </c>
      <c r="C665">
        <v>116</v>
      </c>
      <c r="D665">
        <v>22201636</v>
      </c>
      <c r="E665" t="s">
        <v>1981</v>
      </c>
      <c r="F665" t="s">
        <v>1983</v>
      </c>
      <c r="G665">
        <v>33567</v>
      </c>
      <c r="H665">
        <v>206</v>
      </c>
      <c r="I665" t="s">
        <v>29</v>
      </c>
      <c r="J665">
        <v>8000000</v>
      </c>
      <c r="K665">
        <v>7.4</v>
      </c>
      <c r="N665" t="s">
        <v>2413</v>
      </c>
      <c r="O665" cm="1">
        <f t="array" ref="O665">SUM(IF(Table3[director_name]=N665,Table3[duration]))</f>
        <v>90</v>
      </c>
      <c r="P665" cm="1">
        <f t="array" ref="P665">MEDIAN(IF(Table3[director_name]=N665,Table3[duration]))</f>
        <v>90</v>
      </c>
      <c r="Q665" t="e" cm="1">
        <f t="array" ref="Q665">STDEV(IF(Table3[director_name]=N665,Table3[duration]))</f>
        <v>#DIV/0!</v>
      </c>
      <c r="R665" cm="1">
        <f t="array" ref="R665">MEDIAN(IF(Table3[director_name]=N665,Table3[imdb_score]))</f>
        <v>6.7</v>
      </c>
    </row>
    <row r="666" spans="1:18" x14ac:dyDescent="0.3">
      <c r="A666" t="s">
        <v>1881</v>
      </c>
      <c r="B666">
        <v>128</v>
      </c>
      <c r="C666">
        <v>123</v>
      </c>
      <c r="D666">
        <v>25776062</v>
      </c>
      <c r="E666" t="s">
        <v>607</v>
      </c>
      <c r="F666" t="s">
        <v>1985</v>
      </c>
      <c r="G666">
        <v>61651</v>
      </c>
      <c r="H666">
        <v>271</v>
      </c>
      <c r="I666" t="s">
        <v>29</v>
      </c>
      <c r="J666">
        <v>12000000</v>
      </c>
      <c r="K666">
        <v>7.4</v>
      </c>
      <c r="N666" t="s">
        <v>2416</v>
      </c>
      <c r="O666" cm="1">
        <f t="array" ref="O666">SUM(IF(Table3[director_name]=N666,Table3[duration]))</f>
        <v>90</v>
      </c>
      <c r="P666" cm="1">
        <f t="array" ref="P666">MEDIAN(IF(Table3[director_name]=N666,Table3[duration]))</f>
        <v>90</v>
      </c>
      <c r="Q666" t="e" cm="1">
        <f t="array" ref="Q666">STDEV(IF(Table3[director_name]=N666,Table3[duration]))</f>
        <v>#DIV/0!</v>
      </c>
      <c r="R666" cm="1">
        <f t="array" ref="R666">MEDIAN(IF(Table3[director_name]=N666,Table3[imdb_score]))</f>
        <v>6.7</v>
      </c>
    </row>
    <row r="667" spans="1:18" x14ac:dyDescent="0.3">
      <c r="A667" t="s">
        <v>753</v>
      </c>
      <c r="B667">
        <v>267</v>
      </c>
      <c r="C667">
        <v>77</v>
      </c>
      <c r="D667">
        <v>53337608</v>
      </c>
      <c r="E667" t="s">
        <v>1987</v>
      </c>
      <c r="F667" t="s">
        <v>1988</v>
      </c>
      <c r="G667">
        <v>188785</v>
      </c>
      <c r="H667">
        <v>467</v>
      </c>
      <c r="I667" t="s">
        <v>29</v>
      </c>
      <c r="J667">
        <v>40000000</v>
      </c>
      <c r="K667">
        <v>7.4</v>
      </c>
      <c r="N667" t="s">
        <v>2272</v>
      </c>
      <c r="O667" cm="1">
        <f t="array" ref="O667">SUM(IF(Table3[director_name]=N667,Table3[duration]))</f>
        <v>443</v>
      </c>
      <c r="P667" cm="1">
        <f t="array" ref="P667">MEDIAN(IF(Table3[director_name]=N667,Table3[duration]))</f>
        <v>89</v>
      </c>
      <c r="Q667" cm="1">
        <f t="array" ref="Q667">STDEV(IF(Table3[director_name]=N667,Table3[duration]))</f>
        <v>4.1593268686170841</v>
      </c>
      <c r="R667" cm="1">
        <f t="array" ref="R667">MEDIAN(IF(Table3[director_name]=N667,Table3[imdb_score]))</f>
        <v>6.7</v>
      </c>
    </row>
    <row r="668" spans="1:18" x14ac:dyDescent="0.3">
      <c r="A668" t="s">
        <v>1989</v>
      </c>
      <c r="B668">
        <v>111</v>
      </c>
      <c r="C668">
        <v>107</v>
      </c>
      <c r="D668">
        <v>28014536</v>
      </c>
      <c r="E668" t="s">
        <v>1990</v>
      </c>
      <c r="F668" t="s">
        <v>1991</v>
      </c>
      <c r="G668">
        <v>73347</v>
      </c>
      <c r="H668">
        <v>296</v>
      </c>
      <c r="I668" t="s">
        <v>29</v>
      </c>
      <c r="J668">
        <v>15000000</v>
      </c>
      <c r="K668">
        <v>7.4</v>
      </c>
      <c r="N668" t="s">
        <v>2423</v>
      </c>
      <c r="O668" cm="1">
        <f t="array" ref="O668">SUM(IF(Table3[director_name]=N668,Table3[duration]))</f>
        <v>89</v>
      </c>
      <c r="P668" cm="1">
        <f t="array" ref="P668">MEDIAN(IF(Table3[director_name]=N668,Table3[duration]))</f>
        <v>89</v>
      </c>
      <c r="Q668" t="e" cm="1">
        <f t="array" ref="Q668">STDEV(IF(Table3[director_name]=N668,Table3[duration]))</f>
        <v>#DIV/0!</v>
      </c>
      <c r="R668" cm="1">
        <f t="array" ref="R668">MEDIAN(IF(Table3[director_name]=N668,Table3[imdb_score]))</f>
        <v>6.7</v>
      </c>
    </row>
    <row r="669" spans="1:18" x14ac:dyDescent="0.3">
      <c r="A669" t="s">
        <v>1301</v>
      </c>
      <c r="B669">
        <v>368</v>
      </c>
      <c r="C669">
        <v>130</v>
      </c>
      <c r="D669">
        <v>21589307</v>
      </c>
      <c r="E669" t="s">
        <v>92</v>
      </c>
      <c r="F669" t="s">
        <v>1992</v>
      </c>
      <c r="G669">
        <v>135286</v>
      </c>
      <c r="H669">
        <v>261</v>
      </c>
      <c r="I669" t="s">
        <v>29</v>
      </c>
      <c r="J669">
        <v>10000000</v>
      </c>
      <c r="K669">
        <v>7.4</v>
      </c>
      <c r="N669" t="s">
        <v>2420</v>
      </c>
      <c r="O669" cm="1">
        <f t="array" ref="O669">SUM(IF(Table3[director_name]=N669,Table3[duration]))</f>
        <v>89</v>
      </c>
      <c r="P669" cm="1">
        <f t="array" ref="P669">MEDIAN(IF(Table3[director_name]=N669,Table3[duration]))</f>
        <v>89</v>
      </c>
      <c r="Q669" t="e" cm="1">
        <f t="array" ref="Q669">STDEV(IF(Table3[director_name]=N669,Table3[duration]))</f>
        <v>#DIV/0!</v>
      </c>
      <c r="R669" cm="1">
        <f t="array" ref="R669">MEDIAN(IF(Table3[director_name]=N669,Table3[imdb_score]))</f>
        <v>6.7</v>
      </c>
    </row>
    <row r="670" spans="1:18" x14ac:dyDescent="0.3">
      <c r="A670" t="s">
        <v>1993</v>
      </c>
      <c r="B670">
        <v>128</v>
      </c>
      <c r="C670">
        <v>121</v>
      </c>
      <c r="D670">
        <v>22905674</v>
      </c>
      <c r="E670" t="s">
        <v>26</v>
      </c>
      <c r="F670" t="s">
        <v>1994</v>
      </c>
      <c r="G670">
        <v>121676</v>
      </c>
      <c r="H670">
        <v>290</v>
      </c>
      <c r="I670" t="s">
        <v>29</v>
      </c>
      <c r="J670">
        <v>12000000</v>
      </c>
      <c r="K670">
        <v>7.4</v>
      </c>
      <c r="N670" t="s">
        <v>1213</v>
      </c>
      <c r="O670" cm="1">
        <f t="array" ref="O670">SUM(IF(Table3[director_name]=N670,Table3[duration]))</f>
        <v>284</v>
      </c>
      <c r="P670" cm="1">
        <f t="array" ref="P670">MEDIAN(IF(Table3[director_name]=N670,Table3[duration]))</f>
        <v>88</v>
      </c>
      <c r="Q670" cm="1">
        <f t="array" ref="Q670">STDEV(IF(Table3[director_name]=N670,Table3[duration]))</f>
        <v>16.07275126832161</v>
      </c>
      <c r="R670" cm="1">
        <f t="array" ref="R670">MEDIAN(IF(Table3[director_name]=N670,Table3[imdb_score]))</f>
        <v>6.7</v>
      </c>
    </row>
    <row r="671" spans="1:18" x14ac:dyDescent="0.3">
      <c r="A671" t="s">
        <v>72</v>
      </c>
      <c r="B671">
        <v>159</v>
      </c>
      <c r="C671">
        <v>150</v>
      </c>
      <c r="D671">
        <v>100853835</v>
      </c>
      <c r="E671" t="s">
        <v>217</v>
      </c>
      <c r="F671" t="s">
        <v>1996</v>
      </c>
      <c r="G671">
        <v>200556</v>
      </c>
      <c r="H671">
        <v>611</v>
      </c>
      <c r="I671" t="s">
        <v>29</v>
      </c>
      <c r="J671">
        <v>90000000</v>
      </c>
      <c r="K671">
        <v>7.4</v>
      </c>
      <c r="N671" t="s">
        <v>2425</v>
      </c>
      <c r="O671" cm="1">
        <f t="array" ref="O671">SUM(IF(Table3[director_name]=N671,Table3[duration]))</f>
        <v>88</v>
      </c>
      <c r="P671" cm="1">
        <f t="array" ref="P671">MEDIAN(IF(Table3[director_name]=N671,Table3[duration]))</f>
        <v>88</v>
      </c>
      <c r="Q671" t="e" cm="1">
        <f t="array" ref="Q671">STDEV(IF(Table3[director_name]=N671,Table3[duration]))</f>
        <v>#DIV/0!</v>
      </c>
      <c r="R671" cm="1">
        <f t="array" ref="R671">MEDIAN(IF(Table3[director_name]=N671,Table3[imdb_score]))</f>
        <v>6.7</v>
      </c>
    </row>
    <row r="672" spans="1:18" x14ac:dyDescent="0.3">
      <c r="A672" t="s">
        <v>194</v>
      </c>
      <c r="B672">
        <v>52</v>
      </c>
      <c r="C672">
        <v>164</v>
      </c>
      <c r="D672">
        <v>26400000</v>
      </c>
      <c r="E672" t="s">
        <v>901</v>
      </c>
      <c r="F672" t="s">
        <v>1998</v>
      </c>
      <c r="G672">
        <v>12980</v>
      </c>
      <c r="H672">
        <v>89</v>
      </c>
      <c r="I672" t="s">
        <v>29</v>
      </c>
      <c r="J672">
        <v>16000000</v>
      </c>
      <c r="K672">
        <v>7.4</v>
      </c>
      <c r="N672" t="s">
        <v>2428</v>
      </c>
      <c r="O672" cm="1">
        <f t="array" ref="O672">SUM(IF(Table3[director_name]=N672,Table3[duration]))</f>
        <v>85</v>
      </c>
      <c r="P672" cm="1">
        <f t="array" ref="P672">MEDIAN(IF(Table3[director_name]=N672,Table3[duration]))</f>
        <v>85</v>
      </c>
      <c r="Q672" t="e" cm="1">
        <f t="array" ref="Q672">STDEV(IF(Table3[director_name]=N672,Table3[duration]))</f>
        <v>#DIV/0!</v>
      </c>
      <c r="R672" cm="1">
        <f t="array" ref="R672">MEDIAN(IF(Table3[director_name]=N672,Table3[imdb_score]))</f>
        <v>6.7</v>
      </c>
    </row>
    <row r="673" spans="1:18" x14ac:dyDescent="0.3">
      <c r="A673" t="s">
        <v>549</v>
      </c>
      <c r="B673">
        <v>283</v>
      </c>
      <c r="C673">
        <v>104</v>
      </c>
      <c r="D673">
        <v>16168741</v>
      </c>
      <c r="E673" t="s">
        <v>220</v>
      </c>
      <c r="F673" t="s">
        <v>2001</v>
      </c>
      <c r="G673">
        <v>99430</v>
      </c>
      <c r="H673">
        <v>182</v>
      </c>
      <c r="I673" t="s">
        <v>29</v>
      </c>
      <c r="J673">
        <v>8000000</v>
      </c>
      <c r="K673">
        <v>7.4</v>
      </c>
      <c r="N673" t="s">
        <v>2430</v>
      </c>
      <c r="O673" cm="1">
        <f t="array" ref="O673">SUM(IF(Table3[director_name]=N673,Table3[duration]))</f>
        <v>85</v>
      </c>
      <c r="P673" cm="1">
        <f t="array" ref="P673">MEDIAN(IF(Table3[director_name]=N673,Table3[duration]))</f>
        <v>85</v>
      </c>
      <c r="Q673" t="e" cm="1">
        <f t="array" ref="Q673">STDEV(IF(Table3[director_name]=N673,Table3[duration]))</f>
        <v>#DIV/0!</v>
      </c>
      <c r="R673" cm="1">
        <f t="array" ref="R673">MEDIAN(IF(Table3[director_name]=N673,Table3[imdb_score]))</f>
        <v>6.7</v>
      </c>
    </row>
    <row r="674" spans="1:18" x14ac:dyDescent="0.3">
      <c r="A674" t="s">
        <v>889</v>
      </c>
      <c r="B674">
        <v>169</v>
      </c>
      <c r="C674">
        <v>103</v>
      </c>
      <c r="D674">
        <v>9013113</v>
      </c>
      <c r="E674" t="s">
        <v>1061</v>
      </c>
      <c r="F674" t="s">
        <v>2004</v>
      </c>
      <c r="G674">
        <v>36321</v>
      </c>
      <c r="H674">
        <v>230</v>
      </c>
      <c r="I674" t="s">
        <v>29</v>
      </c>
      <c r="J674">
        <v>1000000</v>
      </c>
      <c r="K674">
        <v>7.4</v>
      </c>
      <c r="N674" t="s">
        <v>2433</v>
      </c>
      <c r="O674" cm="1">
        <f t="array" ref="O674">SUM(IF(Table3[director_name]=N674,Table3[duration]))</f>
        <v>80</v>
      </c>
      <c r="P674" cm="1">
        <f t="array" ref="P674">MEDIAN(IF(Table3[director_name]=N674,Table3[duration]))</f>
        <v>80</v>
      </c>
      <c r="Q674" t="e" cm="1">
        <f t="array" ref="Q674">STDEV(IF(Table3[director_name]=N674,Table3[duration]))</f>
        <v>#DIV/0!</v>
      </c>
      <c r="R674" cm="1">
        <f t="array" ref="R674">MEDIAN(IF(Table3[director_name]=N674,Table3[imdb_score]))</f>
        <v>6.7</v>
      </c>
    </row>
    <row r="675" spans="1:18" x14ac:dyDescent="0.3">
      <c r="A675" t="s">
        <v>2005</v>
      </c>
      <c r="B675">
        <v>137</v>
      </c>
      <c r="C675">
        <v>114</v>
      </c>
      <c r="D675">
        <v>13876974</v>
      </c>
      <c r="E675" t="s">
        <v>699</v>
      </c>
      <c r="F675" t="s">
        <v>2007</v>
      </c>
      <c r="G675">
        <v>19397</v>
      </c>
      <c r="H675">
        <v>214</v>
      </c>
      <c r="I675" t="s">
        <v>103</v>
      </c>
      <c r="J675">
        <v>7000000</v>
      </c>
      <c r="K675">
        <v>7.4</v>
      </c>
      <c r="N675" t="s">
        <v>2436</v>
      </c>
      <c r="O675" cm="1">
        <f t="array" ref="O675">SUM(IF(Table3[director_name]=N675,Table3[duration]))</f>
        <v>75</v>
      </c>
      <c r="P675" cm="1">
        <f t="array" ref="P675">MEDIAN(IF(Table3[director_name]=N675,Table3[duration]))</f>
        <v>75</v>
      </c>
      <c r="Q675" t="e" cm="1">
        <f t="array" ref="Q675">STDEV(IF(Table3[director_name]=N675,Table3[duration]))</f>
        <v>#DIV/0!</v>
      </c>
      <c r="R675" cm="1">
        <f t="array" ref="R675">MEDIAN(IF(Table3[director_name]=N675,Table3[imdb_score]))</f>
        <v>6.7</v>
      </c>
    </row>
    <row r="676" spans="1:18" x14ac:dyDescent="0.3">
      <c r="A676" t="s">
        <v>932</v>
      </c>
      <c r="B676">
        <v>377</v>
      </c>
      <c r="C676">
        <v>112</v>
      </c>
      <c r="D676">
        <v>9701559</v>
      </c>
      <c r="E676" t="s">
        <v>588</v>
      </c>
      <c r="F676" t="s">
        <v>2008</v>
      </c>
      <c r="G676">
        <v>141425</v>
      </c>
      <c r="H676">
        <v>283</v>
      </c>
      <c r="I676" t="s">
        <v>29</v>
      </c>
      <c r="J676">
        <v>3500000</v>
      </c>
      <c r="K676">
        <v>7.4</v>
      </c>
      <c r="N676" t="s">
        <v>2179</v>
      </c>
      <c r="O676" cm="1">
        <f t="array" ref="O676">SUM(IF(Table3[director_name]=N676,Table3[duration]))</f>
        <v>452</v>
      </c>
      <c r="P676" cm="1">
        <f t="array" ref="P676">MEDIAN(IF(Table3[director_name]=N676,Table3[duration]))</f>
        <v>114.5</v>
      </c>
      <c r="Q676" cm="1">
        <f t="array" ref="Q676">STDEV(IF(Table3[director_name]=N676,Table3[duration]))</f>
        <v>8.4459063062132849</v>
      </c>
      <c r="R676" cm="1">
        <f t="array" ref="R676">MEDIAN(IF(Table3[director_name]=N676,Table3[imdb_score]))</f>
        <v>6.6999999999999993</v>
      </c>
    </row>
    <row r="677" spans="1:18" x14ac:dyDescent="0.3">
      <c r="A677" t="s">
        <v>2009</v>
      </c>
      <c r="B677">
        <v>110</v>
      </c>
      <c r="C677">
        <v>88</v>
      </c>
      <c r="D677">
        <v>7362100</v>
      </c>
      <c r="E677" t="s">
        <v>73</v>
      </c>
      <c r="F677" t="s">
        <v>2011</v>
      </c>
      <c r="G677">
        <v>60295</v>
      </c>
      <c r="H677">
        <v>232</v>
      </c>
      <c r="I677" t="s">
        <v>29</v>
      </c>
      <c r="J677">
        <v>1500000</v>
      </c>
      <c r="K677">
        <v>7.4</v>
      </c>
      <c r="N677" t="s">
        <v>397</v>
      </c>
      <c r="O677" cm="1">
        <f t="array" ref="O677">SUM(IF(Table3[director_name]=N677,Table3[duration]))</f>
        <v>1148</v>
      </c>
      <c r="P677" cm="1">
        <f t="array" ref="P677">MEDIAN(IF(Table3[director_name]=N677,Table3[duration]))</f>
        <v>110</v>
      </c>
      <c r="Q677" cm="1">
        <f t="array" ref="Q677">STDEV(IF(Table3[director_name]=N677,Table3[duration]))</f>
        <v>14.702985335562925</v>
      </c>
      <c r="R677" cm="1">
        <f t="array" ref="R677">MEDIAN(IF(Table3[director_name]=N677,Table3[imdb_score]))</f>
        <v>6.6999999999999993</v>
      </c>
    </row>
    <row r="678" spans="1:18" x14ac:dyDescent="0.3">
      <c r="A678" t="s">
        <v>894</v>
      </c>
      <c r="B678">
        <v>60</v>
      </c>
      <c r="C678">
        <v>91</v>
      </c>
      <c r="D678">
        <v>8108247</v>
      </c>
      <c r="E678" t="s">
        <v>588</v>
      </c>
      <c r="F678" t="s">
        <v>2012</v>
      </c>
      <c r="G678">
        <v>9607</v>
      </c>
      <c r="H678">
        <v>174</v>
      </c>
      <c r="I678" t="s">
        <v>29</v>
      </c>
      <c r="J678">
        <v>3300000</v>
      </c>
      <c r="K678">
        <v>7.4</v>
      </c>
      <c r="N678" t="s">
        <v>1846</v>
      </c>
      <c r="O678" cm="1">
        <f t="array" ref="O678">SUM(IF(Table3[director_name]=N678,Table3[duration]))</f>
        <v>263</v>
      </c>
      <c r="P678" cm="1">
        <f t="array" ref="P678">MEDIAN(IF(Table3[director_name]=N678,Table3[duration]))</f>
        <v>131.5</v>
      </c>
      <c r="Q678" cm="1">
        <f t="array" ref="Q678">STDEV(IF(Table3[director_name]=N678,Table3[duration]))</f>
        <v>40.305086527633208</v>
      </c>
      <c r="R678" cm="1">
        <f t="array" ref="R678">MEDIAN(IF(Table3[director_name]=N678,Table3[imdb_score]))</f>
        <v>6.65</v>
      </c>
    </row>
    <row r="679" spans="1:18" x14ac:dyDescent="0.3">
      <c r="A679" t="s">
        <v>824</v>
      </c>
      <c r="B679">
        <v>77</v>
      </c>
      <c r="C679">
        <v>96</v>
      </c>
      <c r="D679">
        <v>4505922</v>
      </c>
      <c r="E679" t="s">
        <v>73</v>
      </c>
      <c r="F679" t="s">
        <v>2013</v>
      </c>
      <c r="G679">
        <v>63951</v>
      </c>
      <c r="H679">
        <v>252</v>
      </c>
      <c r="I679" t="s">
        <v>29</v>
      </c>
      <c r="J679">
        <v>200000</v>
      </c>
      <c r="K679">
        <v>7.4</v>
      </c>
      <c r="N679" t="s">
        <v>917</v>
      </c>
      <c r="O679" cm="1">
        <f t="array" ref="O679">SUM(IF(Table3[director_name]=N679,Table3[duration]))</f>
        <v>765</v>
      </c>
      <c r="P679" cm="1">
        <f t="array" ref="P679">MEDIAN(IF(Table3[director_name]=N679,Table3[duration]))</f>
        <v>131</v>
      </c>
      <c r="Q679" cm="1">
        <f t="array" ref="Q679">STDEV(IF(Table3[director_name]=N679,Table3[duration]))</f>
        <v>19.735754355990551</v>
      </c>
      <c r="R679" cm="1">
        <f t="array" ref="R679">MEDIAN(IF(Table3[director_name]=N679,Table3[imdb_score]))</f>
        <v>6.65</v>
      </c>
    </row>
    <row r="680" spans="1:18" x14ac:dyDescent="0.3">
      <c r="A680" t="s">
        <v>897</v>
      </c>
      <c r="B680">
        <v>149</v>
      </c>
      <c r="C680">
        <v>91</v>
      </c>
      <c r="D680">
        <v>4946250</v>
      </c>
      <c r="E680" t="s">
        <v>232</v>
      </c>
      <c r="F680" t="s">
        <v>2015</v>
      </c>
      <c r="G680">
        <v>9540</v>
      </c>
      <c r="H680">
        <v>80</v>
      </c>
      <c r="I680" t="s">
        <v>29</v>
      </c>
      <c r="J680">
        <v>1000000</v>
      </c>
      <c r="K680">
        <v>7.4</v>
      </c>
      <c r="N680" t="s">
        <v>1531</v>
      </c>
      <c r="O680" cm="1">
        <f t="array" ref="O680">SUM(IF(Table3[director_name]=N680,Table3[duration]))</f>
        <v>239</v>
      </c>
      <c r="P680" cm="1">
        <f t="array" ref="P680">MEDIAN(IF(Table3[director_name]=N680,Table3[duration]))</f>
        <v>119.5</v>
      </c>
      <c r="Q680" cm="1">
        <f t="array" ref="Q680">STDEV(IF(Table3[director_name]=N680,Table3[duration]))</f>
        <v>17.677669529663689</v>
      </c>
      <c r="R680" cm="1">
        <f t="array" ref="R680">MEDIAN(IF(Table3[director_name]=N680,Table3[imdb_score]))</f>
        <v>6.65</v>
      </c>
    </row>
    <row r="681" spans="1:18" x14ac:dyDescent="0.3">
      <c r="A681" t="s">
        <v>848</v>
      </c>
      <c r="B681">
        <v>23</v>
      </c>
      <c r="C681">
        <v>115</v>
      </c>
      <c r="D681">
        <v>25842000</v>
      </c>
      <c r="E681" t="s">
        <v>607</v>
      </c>
      <c r="F681" t="s">
        <v>2016</v>
      </c>
      <c r="G681">
        <v>13455</v>
      </c>
      <c r="H681">
        <v>87</v>
      </c>
      <c r="I681" t="s">
        <v>29</v>
      </c>
      <c r="J681">
        <v>22000000</v>
      </c>
      <c r="K681">
        <v>7.4</v>
      </c>
      <c r="N681" t="s">
        <v>2744</v>
      </c>
      <c r="O681" cm="1">
        <f t="array" ref="O681">SUM(IF(Table3[director_name]=N681,Table3[duration]))</f>
        <v>455</v>
      </c>
      <c r="P681" cm="1">
        <f t="array" ref="P681">MEDIAN(IF(Table3[director_name]=N681,Table3[duration]))</f>
        <v>114</v>
      </c>
      <c r="Q681" cm="1">
        <f t="array" ref="Q681">STDEV(IF(Table3[director_name]=N681,Table3[duration]))</f>
        <v>1.2583057392117916</v>
      </c>
      <c r="R681" cm="1">
        <f t="array" ref="R681">MEDIAN(IF(Table3[director_name]=N681,Table3[imdb_score]))</f>
        <v>6.65</v>
      </c>
    </row>
    <row r="682" spans="1:18" x14ac:dyDescent="0.3">
      <c r="A682" t="s">
        <v>1907</v>
      </c>
      <c r="B682">
        <v>204</v>
      </c>
      <c r="C682">
        <v>144</v>
      </c>
      <c r="D682">
        <v>52822418</v>
      </c>
      <c r="E682" t="s">
        <v>2017</v>
      </c>
      <c r="F682" t="s">
        <v>2019</v>
      </c>
      <c r="G682">
        <v>47764</v>
      </c>
      <c r="H682">
        <v>219</v>
      </c>
      <c r="I682" t="s">
        <v>29</v>
      </c>
      <c r="J682">
        <v>50000000</v>
      </c>
      <c r="K682">
        <v>7.4</v>
      </c>
      <c r="N682" t="s">
        <v>2493</v>
      </c>
      <c r="O682" cm="1">
        <f t="array" ref="O682">SUM(IF(Table3[director_name]=N682,Table3[duration]))</f>
        <v>219</v>
      </c>
      <c r="P682" cm="1">
        <f t="array" ref="P682">MEDIAN(IF(Table3[director_name]=N682,Table3[duration]))</f>
        <v>109.5</v>
      </c>
      <c r="Q682" cm="1">
        <f t="array" ref="Q682">STDEV(IF(Table3[director_name]=N682,Table3[duration]))</f>
        <v>3.5355339059327378</v>
      </c>
      <c r="R682" cm="1">
        <f t="array" ref="R682">MEDIAN(IF(Table3[director_name]=N682,Table3[imdb_score]))</f>
        <v>6.65</v>
      </c>
    </row>
    <row r="683" spans="1:18" x14ac:dyDescent="0.3">
      <c r="A683" t="s">
        <v>879</v>
      </c>
      <c r="B683">
        <v>16</v>
      </c>
      <c r="C683">
        <v>104</v>
      </c>
      <c r="D683">
        <v>12514138</v>
      </c>
      <c r="E683" t="s">
        <v>588</v>
      </c>
      <c r="F683" t="s">
        <v>2021</v>
      </c>
      <c r="G683">
        <v>2801</v>
      </c>
      <c r="H683">
        <v>28</v>
      </c>
      <c r="I683" t="s">
        <v>29</v>
      </c>
      <c r="J683">
        <v>10000000</v>
      </c>
      <c r="K683">
        <v>7.4</v>
      </c>
      <c r="N683" t="s">
        <v>1993</v>
      </c>
      <c r="O683" cm="1">
        <f t="array" ref="O683">SUM(IF(Table3[director_name]=N683,Table3[duration]))</f>
        <v>443</v>
      </c>
      <c r="P683" cm="1">
        <f t="array" ref="P683">MEDIAN(IF(Table3[director_name]=N683,Table3[duration]))</f>
        <v>109</v>
      </c>
      <c r="Q683" cm="1">
        <f t="array" ref="Q683">STDEV(IF(Table3[director_name]=N683,Table3[duration]))</f>
        <v>18.803811670332514</v>
      </c>
      <c r="R683" cm="1">
        <f t="array" ref="R683">MEDIAN(IF(Table3[director_name]=N683,Table3[imdb_score]))</f>
        <v>6.65</v>
      </c>
    </row>
    <row r="684" spans="1:18" x14ac:dyDescent="0.3">
      <c r="A684" t="s">
        <v>1105</v>
      </c>
      <c r="B684">
        <v>220</v>
      </c>
      <c r="C684">
        <v>92</v>
      </c>
      <c r="D684">
        <v>17508670</v>
      </c>
      <c r="E684" t="s">
        <v>1915</v>
      </c>
      <c r="F684" t="s">
        <v>2023</v>
      </c>
      <c r="G684">
        <v>64625</v>
      </c>
      <c r="H684">
        <v>281</v>
      </c>
      <c r="I684" t="s">
        <v>29</v>
      </c>
      <c r="J684">
        <v>15000000</v>
      </c>
      <c r="K684">
        <v>7.4</v>
      </c>
      <c r="N684" t="s">
        <v>2497</v>
      </c>
      <c r="O684" cm="1">
        <f t="array" ref="O684">SUM(IF(Table3[director_name]=N684,Table3[duration]))</f>
        <v>215</v>
      </c>
      <c r="P684" cm="1">
        <f t="array" ref="P684">MEDIAN(IF(Table3[director_name]=N684,Table3[duration]))</f>
        <v>107.5</v>
      </c>
      <c r="Q684" cm="1">
        <f t="array" ref="Q684">STDEV(IF(Table3[director_name]=N684,Table3[duration]))</f>
        <v>7.7781745930520225</v>
      </c>
      <c r="R684" cm="1">
        <f t="array" ref="R684">MEDIAN(IF(Table3[director_name]=N684,Table3[imdb_score]))</f>
        <v>6.65</v>
      </c>
    </row>
    <row r="685" spans="1:18" x14ac:dyDescent="0.3">
      <c r="A685" t="s">
        <v>1150</v>
      </c>
      <c r="B685">
        <v>181</v>
      </c>
      <c r="C685">
        <v>107</v>
      </c>
      <c r="D685">
        <v>15854988</v>
      </c>
      <c r="E685" t="s">
        <v>588</v>
      </c>
      <c r="F685" t="s">
        <v>2024</v>
      </c>
      <c r="G685">
        <v>36542</v>
      </c>
      <c r="H685">
        <v>378</v>
      </c>
      <c r="I685" t="s">
        <v>29</v>
      </c>
      <c r="J685">
        <v>13500000</v>
      </c>
      <c r="K685">
        <v>7.4</v>
      </c>
      <c r="N685" t="s">
        <v>2499</v>
      </c>
      <c r="O685" cm="1">
        <f t="array" ref="O685">SUM(IF(Table3[director_name]=N685,Table3[duration]))</f>
        <v>192</v>
      </c>
      <c r="P685" cm="1">
        <f t="array" ref="P685">MEDIAN(IF(Table3[director_name]=N685,Table3[duration]))</f>
        <v>96</v>
      </c>
      <c r="Q685" cm="1">
        <f t="array" ref="Q685">STDEV(IF(Table3[director_name]=N685,Table3[duration]))</f>
        <v>5.6568542494923806</v>
      </c>
      <c r="R685" cm="1">
        <f t="array" ref="R685">MEDIAN(IF(Table3[director_name]=N685,Table3[imdb_score]))</f>
        <v>6.65</v>
      </c>
    </row>
    <row r="686" spans="1:18" x14ac:dyDescent="0.3">
      <c r="A686" t="s">
        <v>522</v>
      </c>
      <c r="B686">
        <v>535</v>
      </c>
      <c r="C686">
        <v>104</v>
      </c>
      <c r="D686">
        <v>13214255</v>
      </c>
      <c r="E686" t="s">
        <v>220</v>
      </c>
      <c r="F686" t="s">
        <v>2026</v>
      </c>
      <c r="G686">
        <v>96233</v>
      </c>
      <c r="H686">
        <v>313</v>
      </c>
      <c r="I686" t="s">
        <v>29</v>
      </c>
      <c r="J686">
        <v>11000000</v>
      </c>
      <c r="K686">
        <v>7.4</v>
      </c>
      <c r="N686" t="s">
        <v>2538</v>
      </c>
      <c r="O686" cm="1">
        <f t="array" ref="O686">SUM(IF(Table3[director_name]=N686,Table3[duration]))</f>
        <v>300</v>
      </c>
      <c r="P686" cm="1">
        <f t="array" ref="P686">MEDIAN(IF(Table3[director_name]=N686,Table3[duration]))</f>
        <v>300</v>
      </c>
      <c r="Q686" t="e" cm="1">
        <f t="array" ref="Q686">STDEV(IF(Table3[director_name]=N686,Table3[duration]))</f>
        <v>#DIV/0!</v>
      </c>
      <c r="R686" cm="1">
        <f t="array" ref="R686">MEDIAN(IF(Table3[director_name]=N686,Table3[imdb_score]))</f>
        <v>6.6</v>
      </c>
    </row>
    <row r="687" spans="1:18" x14ac:dyDescent="0.3">
      <c r="A687" t="s">
        <v>2027</v>
      </c>
      <c r="B687">
        <v>140</v>
      </c>
      <c r="C687">
        <v>120</v>
      </c>
      <c r="D687">
        <v>50173190</v>
      </c>
      <c r="E687" t="s">
        <v>887</v>
      </c>
      <c r="F687" t="s">
        <v>2028</v>
      </c>
      <c r="G687">
        <v>148490</v>
      </c>
      <c r="H687">
        <v>537</v>
      </c>
      <c r="I687" t="s">
        <v>29</v>
      </c>
      <c r="J687">
        <v>48000000</v>
      </c>
      <c r="K687">
        <v>7.4</v>
      </c>
      <c r="N687" t="s">
        <v>2540</v>
      </c>
      <c r="O687" cm="1">
        <f t="array" ref="O687">SUM(IF(Table3[director_name]=N687,Table3[duration]))</f>
        <v>225</v>
      </c>
      <c r="P687" cm="1">
        <f t="array" ref="P687">MEDIAN(IF(Table3[director_name]=N687,Table3[duration]))</f>
        <v>225</v>
      </c>
      <c r="Q687" t="e" cm="1">
        <f t="array" ref="Q687">STDEV(IF(Table3[director_name]=N687,Table3[duration]))</f>
        <v>#DIV/0!</v>
      </c>
      <c r="R687" cm="1">
        <f t="array" ref="R687">MEDIAN(IF(Table3[director_name]=N687,Table3[imdb_score]))</f>
        <v>6.6</v>
      </c>
    </row>
    <row r="688" spans="1:18" x14ac:dyDescent="0.3">
      <c r="A688" t="s">
        <v>900</v>
      </c>
      <c r="B688">
        <v>151</v>
      </c>
      <c r="C688">
        <v>91</v>
      </c>
      <c r="D688">
        <v>3885134</v>
      </c>
      <c r="E688" t="s">
        <v>73</v>
      </c>
      <c r="F688" t="s">
        <v>2031</v>
      </c>
      <c r="G688">
        <v>31130</v>
      </c>
      <c r="H688">
        <v>243</v>
      </c>
      <c r="I688" t="s">
        <v>29</v>
      </c>
      <c r="J688">
        <v>2000000</v>
      </c>
      <c r="K688">
        <v>7.4</v>
      </c>
      <c r="N688" t="s">
        <v>2543</v>
      </c>
      <c r="O688" cm="1">
        <f t="array" ref="O688">SUM(IF(Table3[director_name]=N688,Table3[duration]))</f>
        <v>145</v>
      </c>
      <c r="P688" cm="1">
        <f t="array" ref="P688">MEDIAN(IF(Table3[director_name]=N688,Table3[duration]))</f>
        <v>145</v>
      </c>
      <c r="Q688" t="e" cm="1">
        <f t="array" ref="Q688">STDEV(IF(Table3[director_name]=N688,Table3[duration]))</f>
        <v>#DIV/0!</v>
      </c>
      <c r="R688" cm="1">
        <f t="array" ref="R688">MEDIAN(IF(Table3[director_name]=N688,Table3[imdb_score]))</f>
        <v>6.6</v>
      </c>
    </row>
    <row r="689" spans="1:18" x14ac:dyDescent="0.3">
      <c r="A689" t="s">
        <v>912</v>
      </c>
      <c r="B689">
        <v>105</v>
      </c>
      <c r="C689">
        <v>83</v>
      </c>
      <c r="D689">
        <v>1127331</v>
      </c>
      <c r="E689" t="s">
        <v>92</v>
      </c>
      <c r="F689" t="s">
        <v>2034</v>
      </c>
      <c r="G689">
        <v>7559</v>
      </c>
      <c r="H689">
        <v>77</v>
      </c>
      <c r="I689" t="s">
        <v>71</v>
      </c>
      <c r="J689">
        <v>46000</v>
      </c>
      <c r="K689">
        <v>7.4</v>
      </c>
      <c r="N689" t="s">
        <v>1907</v>
      </c>
      <c r="O689" cm="1">
        <f t="array" ref="O689">SUM(IF(Table3[director_name]=N689,Table3[duration]))</f>
        <v>1897</v>
      </c>
      <c r="P689" cm="1">
        <f t="array" ref="P689">MEDIAN(IF(Table3[director_name]=N689,Table3[duration]))</f>
        <v>144</v>
      </c>
      <c r="Q689" cm="1">
        <f t="array" ref="Q689">STDEV(IF(Table3[director_name]=N689,Table3[duration]))</f>
        <v>16.484647091872748</v>
      </c>
      <c r="R689" cm="1">
        <f t="array" ref="R689">MEDIAN(IF(Table3[director_name]=N689,Table3[imdb_score]))</f>
        <v>6.6</v>
      </c>
    </row>
    <row r="690" spans="1:18" x14ac:dyDescent="0.3">
      <c r="A690" t="s">
        <v>882</v>
      </c>
      <c r="B690">
        <v>149</v>
      </c>
      <c r="C690">
        <v>104</v>
      </c>
      <c r="D690">
        <v>6670712</v>
      </c>
      <c r="E690" t="s">
        <v>73</v>
      </c>
      <c r="F690" t="s">
        <v>2036</v>
      </c>
      <c r="G690">
        <v>27301</v>
      </c>
      <c r="H690">
        <v>101</v>
      </c>
      <c r="I690" t="s">
        <v>29</v>
      </c>
      <c r="J690">
        <v>6000000</v>
      </c>
      <c r="K690">
        <v>7.4</v>
      </c>
      <c r="N690" t="s">
        <v>2546</v>
      </c>
      <c r="O690" cm="1">
        <f t="array" ref="O690">SUM(IF(Table3[director_name]=N690,Table3[duration]))</f>
        <v>140</v>
      </c>
      <c r="P690" cm="1">
        <f t="array" ref="P690">MEDIAN(IF(Table3[director_name]=N690,Table3[duration]))</f>
        <v>140</v>
      </c>
      <c r="Q690" t="e" cm="1">
        <f t="array" ref="Q690">STDEV(IF(Table3[director_name]=N690,Table3[duration]))</f>
        <v>#DIV/0!</v>
      </c>
      <c r="R690" cm="1">
        <f t="array" ref="R690">MEDIAN(IF(Table3[director_name]=N690,Table3[imdb_score]))</f>
        <v>6.6</v>
      </c>
    </row>
    <row r="691" spans="1:18" x14ac:dyDescent="0.3">
      <c r="A691" t="s">
        <v>891</v>
      </c>
      <c r="B691">
        <v>29</v>
      </c>
      <c r="C691">
        <v>93</v>
      </c>
      <c r="D691">
        <v>155984</v>
      </c>
      <c r="E691" t="s">
        <v>1310</v>
      </c>
      <c r="F691" t="s">
        <v>2039</v>
      </c>
      <c r="G691">
        <v>586</v>
      </c>
      <c r="H691">
        <v>9</v>
      </c>
      <c r="I691" t="s">
        <v>29</v>
      </c>
      <c r="J691">
        <v>160000</v>
      </c>
      <c r="K691">
        <v>7.4</v>
      </c>
      <c r="N691" t="s">
        <v>2683</v>
      </c>
      <c r="O691" cm="1">
        <f t="array" ref="O691">SUM(IF(Table3[director_name]=N691,Table3[duration]))</f>
        <v>386</v>
      </c>
      <c r="P691" cm="1">
        <f t="array" ref="P691">MEDIAN(IF(Table3[director_name]=N691,Table3[duration]))</f>
        <v>132</v>
      </c>
      <c r="Q691" cm="1">
        <f t="array" ref="Q691">STDEV(IF(Table3[director_name]=N691,Table3[duration]))</f>
        <v>5.7735026918962573</v>
      </c>
      <c r="R691" cm="1">
        <f t="array" ref="R691">MEDIAN(IF(Table3[director_name]=N691,Table3[imdb_score]))</f>
        <v>6.6</v>
      </c>
    </row>
    <row r="692" spans="1:18" x14ac:dyDescent="0.3">
      <c r="A692" t="s">
        <v>1654</v>
      </c>
      <c r="B692">
        <v>168</v>
      </c>
      <c r="C692">
        <v>104</v>
      </c>
      <c r="D692">
        <v>1900725</v>
      </c>
      <c r="E692" t="s">
        <v>2041</v>
      </c>
      <c r="F692" t="s">
        <v>2043</v>
      </c>
      <c r="G692">
        <v>43205</v>
      </c>
      <c r="H692">
        <v>232</v>
      </c>
      <c r="I692" t="s">
        <v>29</v>
      </c>
      <c r="J692">
        <v>2000000</v>
      </c>
      <c r="K692">
        <v>7.4</v>
      </c>
      <c r="N692" t="s">
        <v>2553</v>
      </c>
      <c r="O692" cm="1">
        <f t="array" ref="O692">SUM(IF(Table3[director_name]=N692,Table3[duration]))</f>
        <v>132</v>
      </c>
      <c r="P692" cm="1">
        <f t="array" ref="P692">MEDIAN(IF(Table3[director_name]=N692,Table3[duration]))</f>
        <v>132</v>
      </c>
      <c r="Q692" t="e" cm="1">
        <f t="array" ref="Q692">STDEV(IF(Table3[director_name]=N692,Table3[duration]))</f>
        <v>#DIV/0!</v>
      </c>
      <c r="R692" cm="1">
        <f t="array" ref="R692">MEDIAN(IF(Table3[director_name]=N692,Table3[imdb_score]))</f>
        <v>6.6</v>
      </c>
    </row>
    <row r="693" spans="1:18" x14ac:dyDescent="0.3">
      <c r="A693" t="s">
        <v>2044</v>
      </c>
      <c r="B693">
        <v>168</v>
      </c>
      <c r="C693">
        <v>87</v>
      </c>
      <c r="D693">
        <v>8579684</v>
      </c>
      <c r="E693" t="s">
        <v>676</v>
      </c>
      <c r="F693" t="s">
        <v>2045</v>
      </c>
      <c r="G693">
        <v>89547</v>
      </c>
      <c r="H693">
        <v>199</v>
      </c>
      <c r="I693" t="s">
        <v>29</v>
      </c>
      <c r="J693">
        <v>9000000</v>
      </c>
      <c r="K693">
        <v>7.4</v>
      </c>
      <c r="N693" t="s">
        <v>2556</v>
      </c>
      <c r="O693" cm="1">
        <f t="array" ref="O693">SUM(IF(Table3[director_name]=N693,Table3[duration]))</f>
        <v>652</v>
      </c>
      <c r="P693" cm="1">
        <f t="array" ref="P693">MEDIAN(IF(Table3[director_name]=N693,Table3[duration]))</f>
        <v>131</v>
      </c>
      <c r="Q693" cm="1">
        <f t="array" ref="Q693">STDEV(IF(Table3[director_name]=N693,Table3[duration]))</f>
        <v>2.1908902300206643</v>
      </c>
      <c r="R693" cm="1">
        <f t="array" ref="R693">MEDIAN(IF(Table3[director_name]=N693,Table3[imdb_score]))</f>
        <v>6.6</v>
      </c>
    </row>
    <row r="694" spans="1:18" x14ac:dyDescent="0.3">
      <c r="A694" t="s">
        <v>115</v>
      </c>
      <c r="B694">
        <v>112</v>
      </c>
      <c r="C694">
        <v>112</v>
      </c>
      <c r="D694">
        <v>32645</v>
      </c>
      <c r="E694" t="s">
        <v>1915</v>
      </c>
      <c r="F694" t="s">
        <v>2047</v>
      </c>
      <c r="G694">
        <v>67797</v>
      </c>
      <c r="H694">
        <v>223</v>
      </c>
      <c r="I694" t="s">
        <v>29</v>
      </c>
      <c r="J694">
        <v>500000</v>
      </c>
      <c r="K694">
        <v>7.4</v>
      </c>
      <c r="N694" t="s">
        <v>714</v>
      </c>
      <c r="O694" cm="1">
        <f t="array" ref="O694">SUM(IF(Table3[director_name]=N694,Table3[duration]))</f>
        <v>1174</v>
      </c>
      <c r="P694" cm="1">
        <f t="array" ref="P694">MEDIAN(IF(Table3[director_name]=N694,Table3[duration]))</f>
        <v>129</v>
      </c>
      <c r="Q694" cm="1">
        <f t="array" ref="Q694">STDEV(IF(Table3[director_name]=N694,Table3[duration]))</f>
        <v>9.2885831953951836</v>
      </c>
      <c r="R694" cm="1">
        <f t="array" ref="R694">MEDIAN(IF(Table3[director_name]=N694,Table3[imdb_score]))</f>
        <v>6.6</v>
      </c>
    </row>
    <row r="695" spans="1:18" x14ac:dyDescent="0.3">
      <c r="A695" t="s">
        <v>104</v>
      </c>
      <c r="B695">
        <v>120</v>
      </c>
      <c r="C695">
        <v>109</v>
      </c>
      <c r="D695">
        <v>3798532</v>
      </c>
      <c r="E695" t="s">
        <v>1915</v>
      </c>
      <c r="F695" t="s">
        <v>2050</v>
      </c>
      <c r="G695">
        <v>41138</v>
      </c>
      <c r="H695">
        <v>208</v>
      </c>
      <c r="I695" t="s">
        <v>29</v>
      </c>
      <c r="J695">
        <v>4500000</v>
      </c>
      <c r="K695">
        <v>7.4</v>
      </c>
      <c r="N695" t="s">
        <v>2558</v>
      </c>
      <c r="O695" cm="1">
        <f t="array" ref="O695">SUM(IF(Table3[director_name]=N695,Table3[duration]))</f>
        <v>252</v>
      </c>
      <c r="P695" cm="1">
        <f t="array" ref="P695">MEDIAN(IF(Table3[director_name]=N695,Table3[duration]))</f>
        <v>126</v>
      </c>
      <c r="Q695" cm="1">
        <f t="array" ref="Q695">STDEV(IF(Table3[director_name]=N695,Table3[duration]))</f>
        <v>15.556349186104045</v>
      </c>
      <c r="R695" cm="1">
        <f t="array" ref="R695">MEDIAN(IF(Table3[director_name]=N695,Table3[imdb_score]))</f>
        <v>6.6</v>
      </c>
    </row>
    <row r="696" spans="1:18" x14ac:dyDescent="0.3">
      <c r="A696" t="s">
        <v>1099</v>
      </c>
      <c r="B696">
        <v>122</v>
      </c>
      <c r="C696">
        <v>111</v>
      </c>
      <c r="D696">
        <v>6200756</v>
      </c>
      <c r="E696" t="s">
        <v>73</v>
      </c>
      <c r="F696" t="s">
        <v>2052</v>
      </c>
      <c r="G696">
        <v>96129</v>
      </c>
      <c r="H696">
        <v>488</v>
      </c>
      <c r="I696" t="s">
        <v>29</v>
      </c>
      <c r="J696">
        <v>7000000</v>
      </c>
      <c r="K696">
        <v>7.4</v>
      </c>
      <c r="N696" t="s">
        <v>1059</v>
      </c>
      <c r="O696" cm="1">
        <f t="array" ref="O696">SUM(IF(Table3[director_name]=N696,Table3[duration]))</f>
        <v>917</v>
      </c>
      <c r="P696" cm="1">
        <f t="array" ref="P696">MEDIAN(IF(Table3[director_name]=N696,Table3[duration]))</f>
        <v>124</v>
      </c>
      <c r="Q696" cm="1">
        <f t="array" ref="Q696">STDEV(IF(Table3[director_name]=N696,Table3[duration]))</f>
        <v>16.643316977093239</v>
      </c>
      <c r="R696" cm="1">
        <f t="array" ref="R696">MEDIAN(IF(Table3[director_name]=N696,Table3[imdb_score]))</f>
        <v>6.6</v>
      </c>
    </row>
    <row r="697" spans="1:18" x14ac:dyDescent="0.3">
      <c r="A697" t="s">
        <v>904</v>
      </c>
      <c r="B697">
        <v>117</v>
      </c>
      <c r="C697">
        <v>88</v>
      </c>
      <c r="D697">
        <v>104077</v>
      </c>
      <c r="E697" t="s">
        <v>1585</v>
      </c>
      <c r="F697" t="s">
        <v>2054</v>
      </c>
      <c r="G697">
        <v>46076</v>
      </c>
      <c r="H697">
        <v>88</v>
      </c>
      <c r="I697" t="s">
        <v>29</v>
      </c>
      <c r="J697">
        <v>1000000</v>
      </c>
      <c r="K697">
        <v>7.4</v>
      </c>
      <c r="N697" t="s">
        <v>2566</v>
      </c>
      <c r="O697" cm="1">
        <f t="array" ref="O697">SUM(IF(Table3[director_name]=N697,Table3[duration]))</f>
        <v>245</v>
      </c>
      <c r="P697" cm="1">
        <f t="array" ref="P697">MEDIAN(IF(Table3[director_name]=N697,Table3[duration]))</f>
        <v>122.5</v>
      </c>
      <c r="Q697" cm="1">
        <f t="array" ref="Q697">STDEV(IF(Table3[director_name]=N697,Table3[duration]))</f>
        <v>13.435028842544403</v>
      </c>
      <c r="R697" cm="1">
        <f t="array" ref="R697">MEDIAN(IF(Table3[director_name]=N697,Table3[imdb_score]))</f>
        <v>6.6</v>
      </c>
    </row>
    <row r="698" spans="1:18" x14ac:dyDescent="0.3">
      <c r="A698" t="s">
        <v>870</v>
      </c>
      <c r="B698">
        <v>15</v>
      </c>
      <c r="C698">
        <v>135</v>
      </c>
      <c r="D698">
        <v>638951</v>
      </c>
      <c r="E698" t="s">
        <v>92</v>
      </c>
      <c r="F698" t="s">
        <v>2056</v>
      </c>
      <c r="G698">
        <v>775</v>
      </c>
      <c r="H698">
        <v>19</v>
      </c>
      <c r="I698" t="s">
        <v>184</v>
      </c>
      <c r="J698">
        <v>1592000</v>
      </c>
      <c r="K698">
        <v>7.4</v>
      </c>
      <c r="N698" t="s">
        <v>857</v>
      </c>
      <c r="O698" cm="1">
        <f t="array" ref="O698">SUM(IF(Table3[director_name]=N698,Table3[duration]))</f>
        <v>1928</v>
      </c>
      <c r="P698" cm="1">
        <f t="array" ref="P698">MEDIAN(IF(Table3[director_name]=N698,Table3[duration]))</f>
        <v>121</v>
      </c>
      <c r="Q698" cm="1">
        <f t="array" ref="Q698">STDEV(IF(Table3[director_name]=N698,Table3[duration]))</f>
        <v>26.351651253944677</v>
      </c>
      <c r="R698" cm="1">
        <f t="array" ref="R698">MEDIAN(IF(Table3[director_name]=N698,Table3[imdb_score]))</f>
        <v>6.6</v>
      </c>
    </row>
    <row r="699" spans="1:18" x14ac:dyDescent="0.3">
      <c r="A699" t="s">
        <v>541</v>
      </c>
      <c r="B699">
        <v>149</v>
      </c>
      <c r="C699">
        <v>105</v>
      </c>
      <c r="D699">
        <v>2338695</v>
      </c>
      <c r="E699" t="s">
        <v>208</v>
      </c>
      <c r="F699" t="s">
        <v>2057</v>
      </c>
      <c r="G699">
        <v>134070</v>
      </c>
      <c r="H699">
        <v>263</v>
      </c>
      <c r="I699" t="s">
        <v>29</v>
      </c>
      <c r="J699">
        <v>4000000</v>
      </c>
      <c r="K699">
        <v>7.4</v>
      </c>
      <c r="N699" t="s">
        <v>2445</v>
      </c>
      <c r="O699" cm="1">
        <f t="array" ref="O699">SUM(IF(Table3[director_name]=N699,Table3[duration]))</f>
        <v>481</v>
      </c>
      <c r="P699" cm="1">
        <f t="array" ref="P699">MEDIAN(IF(Table3[director_name]=N699,Table3[duration]))</f>
        <v>119.5</v>
      </c>
      <c r="Q699" cm="1">
        <f t="array" ref="Q699">STDEV(IF(Table3[director_name]=N699,Table3[duration]))</f>
        <v>12.284814474246922</v>
      </c>
      <c r="R699" cm="1">
        <f t="array" ref="R699">MEDIAN(IF(Table3[director_name]=N699,Table3[imdb_score]))</f>
        <v>6.6</v>
      </c>
    </row>
    <row r="700" spans="1:18" x14ac:dyDescent="0.3">
      <c r="A700" t="s">
        <v>1251</v>
      </c>
      <c r="B700">
        <v>137</v>
      </c>
      <c r="C700">
        <v>97</v>
      </c>
      <c r="D700">
        <v>8111360</v>
      </c>
      <c r="E700" t="s">
        <v>208</v>
      </c>
      <c r="F700" t="s">
        <v>2060</v>
      </c>
      <c r="G700">
        <v>34848</v>
      </c>
      <c r="H700">
        <v>203</v>
      </c>
      <c r="I700" t="s">
        <v>29</v>
      </c>
      <c r="J700">
        <v>10000000</v>
      </c>
      <c r="K700">
        <v>7.4</v>
      </c>
      <c r="N700" t="s">
        <v>2568</v>
      </c>
      <c r="O700" cm="1">
        <f t="array" ref="O700">SUM(IF(Table3[director_name]=N700,Table3[duration]))</f>
        <v>118</v>
      </c>
      <c r="P700" cm="1">
        <f t="array" ref="P700">MEDIAN(IF(Table3[director_name]=N700,Table3[duration]))</f>
        <v>118</v>
      </c>
      <c r="Q700" t="e" cm="1">
        <f t="array" ref="Q700">STDEV(IF(Table3[director_name]=N700,Table3[duration]))</f>
        <v>#DIV/0!</v>
      </c>
      <c r="R700" cm="1">
        <f t="array" ref="R700">MEDIAN(IF(Table3[director_name]=N700,Table3[imdb_score]))</f>
        <v>6.6</v>
      </c>
    </row>
    <row r="701" spans="1:18" x14ac:dyDescent="0.3">
      <c r="A701" t="s">
        <v>48</v>
      </c>
      <c r="B701">
        <v>93</v>
      </c>
      <c r="C701">
        <v>108</v>
      </c>
      <c r="D701">
        <v>3049135</v>
      </c>
      <c r="E701" t="s">
        <v>2061</v>
      </c>
      <c r="F701" t="s">
        <v>2062</v>
      </c>
      <c r="G701">
        <v>50197</v>
      </c>
      <c r="H701">
        <v>265</v>
      </c>
      <c r="I701" t="s">
        <v>29</v>
      </c>
      <c r="J701">
        <v>5000000</v>
      </c>
      <c r="K701">
        <v>7.4</v>
      </c>
      <c r="N701" t="s">
        <v>648</v>
      </c>
      <c r="O701" cm="1">
        <f t="array" ref="O701">SUM(IF(Table3[director_name]=N701,Table3[duration]))</f>
        <v>1523</v>
      </c>
      <c r="P701" cm="1">
        <f t="array" ref="P701">MEDIAN(IF(Table3[director_name]=N701,Table3[duration]))</f>
        <v>115</v>
      </c>
      <c r="Q701" cm="1">
        <f t="array" ref="Q701">STDEV(IF(Table3[director_name]=N701,Table3[duration]))</f>
        <v>15.339742250366942</v>
      </c>
      <c r="R701" cm="1">
        <f t="array" ref="R701">MEDIAN(IF(Table3[director_name]=N701,Table3[imdb_score]))</f>
        <v>6.6</v>
      </c>
    </row>
    <row r="702" spans="1:18" x14ac:dyDescent="0.3">
      <c r="A702" t="s">
        <v>831</v>
      </c>
      <c r="B702">
        <v>40</v>
      </c>
      <c r="C702">
        <v>98</v>
      </c>
      <c r="D702">
        <v>95016</v>
      </c>
      <c r="E702" t="s">
        <v>2063</v>
      </c>
      <c r="F702" t="s">
        <v>2065</v>
      </c>
      <c r="G702">
        <v>11074</v>
      </c>
      <c r="H702">
        <v>56</v>
      </c>
      <c r="I702" t="s">
        <v>96</v>
      </c>
      <c r="J702">
        <v>2700000</v>
      </c>
      <c r="K702">
        <v>7.4</v>
      </c>
      <c r="N702" t="s">
        <v>2570</v>
      </c>
      <c r="O702" cm="1">
        <f t="array" ref="O702">SUM(IF(Table3[director_name]=N702,Table3[duration]))</f>
        <v>228</v>
      </c>
      <c r="P702" cm="1">
        <f t="array" ref="P702">MEDIAN(IF(Table3[director_name]=N702,Table3[duration]))</f>
        <v>114</v>
      </c>
      <c r="Q702" cm="1">
        <f t="array" ref="Q702">STDEV(IF(Table3[director_name]=N702,Table3[duration]))</f>
        <v>0</v>
      </c>
      <c r="R702" cm="1">
        <f t="array" ref="R702">MEDIAN(IF(Table3[director_name]=N702,Table3[imdb_score]))</f>
        <v>6.6</v>
      </c>
    </row>
    <row r="703" spans="1:18" x14ac:dyDescent="0.3">
      <c r="A703" t="s">
        <v>2066</v>
      </c>
      <c r="B703">
        <v>276</v>
      </c>
      <c r="C703">
        <v>141</v>
      </c>
      <c r="D703">
        <v>47105085</v>
      </c>
      <c r="E703" t="s">
        <v>26</v>
      </c>
      <c r="F703" t="s">
        <v>2067</v>
      </c>
      <c r="G703">
        <v>136973</v>
      </c>
      <c r="H703">
        <v>275</v>
      </c>
      <c r="I703" t="s">
        <v>29</v>
      </c>
      <c r="J703">
        <v>50000000</v>
      </c>
      <c r="K703">
        <v>7.4</v>
      </c>
      <c r="N703" t="s">
        <v>2920</v>
      </c>
      <c r="O703" cm="1">
        <f t="array" ref="O703">SUM(IF(Table3[director_name]=N703,Table3[duration]))</f>
        <v>341</v>
      </c>
      <c r="P703" cm="1">
        <f t="array" ref="P703">MEDIAN(IF(Table3[director_name]=N703,Table3[duration]))</f>
        <v>113</v>
      </c>
      <c r="Q703" cm="1">
        <f t="array" ref="Q703">STDEV(IF(Table3[director_name]=N703,Table3[duration]))</f>
        <v>10.016652800877813</v>
      </c>
      <c r="R703" cm="1">
        <f t="array" ref="R703">MEDIAN(IF(Table3[director_name]=N703,Table3[imdb_score]))</f>
        <v>6.6</v>
      </c>
    </row>
    <row r="704" spans="1:18" x14ac:dyDescent="0.3">
      <c r="A704" t="s">
        <v>1301</v>
      </c>
      <c r="B704">
        <v>359</v>
      </c>
      <c r="C704">
        <v>121</v>
      </c>
      <c r="D704">
        <v>1729969</v>
      </c>
      <c r="E704" t="s">
        <v>224</v>
      </c>
      <c r="F704" t="s">
        <v>2069</v>
      </c>
      <c r="G704">
        <v>68211</v>
      </c>
      <c r="H704">
        <v>219</v>
      </c>
      <c r="I704" t="s">
        <v>29</v>
      </c>
      <c r="J704">
        <v>5000000</v>
      </c>
      <c r="K704">
        <v>7.4</v>
      </c>
      <c r="N704" t="s">
        <v>2574</v>
      </c>
      <c r="O704" cm="1">
        <f t="array" ref="O704">SUM(IF(Table3[director_name]=N704,Table3[duration]))</f>
        <v>113</v>
      </c>
      <c r="P704" cm="1">
        <f t="array" ref="P704">MEDIAN(IF(Table3[director_name]=N704,Table3[duration]))</f>
        <v>113</v>
      </c>
      <c r="Q704" t="e" cm="1">
        <f t="array" ref="Q704">STDEV(IF(Table3[director_name]=N704,Table3[duration]))</f>
        <v>#DIV/0!</v>
      </c>
      <c r="R704" cm="1">
        <f t="array" ref="R704">MEDIAN(IF(Table3[director_name]=N704,Table3[imdb_score]))</f>
        <v>6.6</v>
      </c>
    </row>
    <row r="705" spans="1:18" x14ac:dyDescent="0.3">
      <c r="A705" t="s">
        <v>929</v>
      </c>
      <c r="B705">
        <v>103</v>
      </c>
      <c r="C705">
        <v>154</v>
      </c>
      <c r="D705">
        <v>6201757</v>
      </c>
      <c r="E705" t="s">
        <v>2070</v>
      </c>
      <c r="F705" t="s">
        <v>2071</v>
      </c>
      <c r="G705">
        <v>10037</v>
      </c>
      <c r="H705">
        <v>202</v>
      </c>
      <c r="I705" t="s">
        <v>29</v>
      </c>
      <c r="J705">
        <v>10000000</v>
      </c>
      <c r="K705">
        <v>7.4</v>
      </c>
      <c r="N705" t="s">
        <v>2584</v>
      </c>
      <c r="O705" cm="1">
        <f t="array" ref="O705">SUM(IF(Table3[director_name]=N705,Table3[duration]))</f>
        <v>219</v>
      </c>
      <c r="P705" cm="1">
        <f t="array" ref="P705">MEDIAN(IF(Table3[director_name]=N705,Table3[duration]))</f>
        <v>109.5</v>
      </c>
      <c r="Q705" cm="1">
        <f t="array" ref="Q705">STDEV(IF(Table3[director_name]=N705,Table3[duration]))</f>
        <v>4.9497474683058327</v>
      </c>
      <c r="R705" cm="1">
        <f t="array" ref="R705">MEDIAN(IF(Table3[director_name]=N705,Table3[imdb_score]))</f>
        <v>6.6</v>
      </c>
    </row>
    <row r="706" spans="1:18" x14ac:dyDescent="0.3">
      <c r="A706" t="s">
        <v>1816</v>
      </c>
      <c r="B706">
        <v>226</v>
      </c>
      <c r="C706">
        <v>106</v>
      </c>
      <c r="D706">
        <v>5949693</v>
      </c>
      <c r="E706" t="s">
        <v>699</v>
      </c>
      <c r="F706" t="s">
        <v>2072</v>
      </c>
      <c r="G706">
        <v>114762</v>
      </c>
      <c r="H706">
        <v>299</v>
      </c>
      <c r="I706" t="s">
        <v>29</v>
      </c>
      <c r="J706">
        <v>12000000</v>
      </c>
      <c r="K706">
        <v>7.4</v>
      </c>
      <c r="N706" t="s">
        <v>2754</v>
      </c>
      <c r="O706" cm="1">
        <f t="array" ref="O706">SUM(IF(Table3[director_name]=N706,Table3[duration]))</f>
        <v>319</v>
      </c>
      <c r="P706" cm="1">
        <f t="array" ref="P706">MEDIAN(IF(Table3[director_name]=N706,Table3[duration]))</f>
        <v>109</v>
      </c>
      <c r="Q706" cm="1">
        <f t="array" ref="Q706">STDEV(IF(Table3[director_name]=N706,Table3[duration]))</f>
        <v>13.203534880225527</v>
      </c>
      <c r="R706" cm="1">
        <f t="array" ref="R706">MEDIAN(IF(Table3[director_name]=N706,Table3[imdb_score]))</f>
        <v>6.6</v>
      </c>
    </row>
    <row r="707" spans="1:18" x14ac:dyDescent="0.3">
      <c r="A707" t="s">
        <v>527</v>
      </c>
      <c r="B707">
        <v>132</v>
      </c>
      <c r="C707">
        <v>124</v>
      </c>
      <c r="D707">
        <v>7060876</v>
      </c>
      <c r="E707" t="s">
        <v>393</v>
      </c>
      <c r="F707" t="s">
        <v>2073</v>
      </c>
      <c r="G707">
        <v>44795</v>
      </c>
      <c r="H707">
        <v>314</v>
      </c>
      <c r="I707" t="s">
        <v>29</v>
      </c>
      <c r="J707">
        <v>13500000</v>
      </c>
      <c r="K707">
        <v>7.4</v>
      </c>
      <c r="N707" t="s">
        <v>2587</v>
      </c>
      <c r="O707" cm="1">
        <f t="array" ref="O707">SUM(IF(Table3[director_name]=N707,Table3[duration]))</f>
        <v>109</v>
      </c>
      <c r="P707" cm="1">
        <f t="array" ref="P707">MEDIAN(IF(Table3[director_name]=N707,Table3[duration]))</f>
        <v>109</v>
      </c>
      <c r="Q707" t="e" cm="1">
        <f t="array" ref="Q707">STDEV(IF(Table3[director_name]=N707,Table3[duration]))</f>
        <v>#DIV/0!</v>
      </c>
      <c r="R707" cm="1">
        <f t="array" ref="R707">MEDIAN(IF(Table3[director_name]=N707,Table3[imdb_score]))</f>
        <v>6.6</v>
      </c>
    </row>
    <row r="708" spans="1:18" x14ac:dyDescent="0.3">
      <c r="A708" t="s">
        <v>539</v>
      </c>
      <c r="B708">
        <v>104</v>
      </c>
      <c r="C708">
        <v>96</v>
      </c>
      <c r="D708">
        <v>10569071</v>
      </c>
      <c r="E708" t="s">
        <v>676</v>
      </c>
      <c r="F708" t="s">
        <v>2074</v>
      </c>
      <c r="G708">
        <v>35586</v>
      </c>
      <c r="H708">
        <v>131</v>
      </c>
      <c r="I708" t="s">
        <v>29</v>
      </c>
      <c r="J708">
        <v>20000000</v>
      </c>
      <c r="K708">
        <v>7.4</v>
      </c>
      <c r="N708" t="s">
        <v>1757</v>
      </c>
      <c r="O708" cm="1">
        <f t="array" ref="O708">SUM(IF(Table3[director_name]=N708,Table3[duration]))</f>
        <v>426</v>
      </c>
      <c r="P708" cm="1">
        <f t="array" ref="P708">MEDIAN(IF(Table3[director_name]=N708,Table3[duration]))</f>
        <v>107.5</v>
      </c>
      <c r="Q708" cm="1">
        <f t="array" ref="Q708">STDEV(IF(Table3[director_name]=N708,Table3[duration]))</f>
        <v>11.561430130683084</v>
      </c>
      <c r="R708" cm="1">
        <f t="array" ref="R708">MEDIAN(IF(Table3[director_name]=N708,Table3[imdb_score]))</f>
        <v>6.6</v>
      </c>
    </row>
    <row r="709" spans="1:18" x14ac:dyDescent="0.3">
      <c r="A709" t="s">
        <v>1186</v>
      </c>
      <c r="B709">
        <v>157</v>
      </c>
      <c r="C709">
        <v>122</v>
      </c>
      <c r="D709">
        <v>6855137</v>
      </c>
      <c r="E709" t="s">
        <v>39</v>
      </c>
      <c r="F709" t="s">
        <v>2076</v>
      </c>
      <c r="G709">
        <v>88590</v>
      </c>
      <c r="H709">
        <v>419</v>
      </c>
      <c r="I709" t="s">
        <v>29</v>
      </c>
      <c r="J709">
        <v>17000000</v>
      </c>
      <c r="K709">
        <v>7.4</v>
      </c>
      <c r="N709" t="s">
        <v>2589</v>
      </c>
      <c r="O709" cm="1">
        <f t="array" ref="O709">SUM(IF(Table3[director_name]=N709,Table3[duration]))</f>
        <v>107</v>
      </c>
      <c r="P709" cm="1">
        <f t="array" ref="P709">MEDIAN(IF(Table3[director_name]=N709,Table3[duration]))</f>
        <v>107</v>
      </c>
      <c r="Q709" t="e" cm="1">
        <f t="array" ref="Q709">STDEV(IF(Table3[director_name]=N709,Table3[duration]))</f>
        <v>#DIV/0!</v>
      </c>
      <c r="R709" cm="1">
        <f t="array" ref="R709">MEDIAN(IF(Table3[director_name]=N709,Table3[imdb_score]))</f>
        <v>6.6</v>
      </c>
    </row>
    <row r="710" spans="1:18" x14ac:dyDescent="0.3">
      <c r="A710" t="s">
        <v>536</v>
      </c>
      <c r="B710">
        <v>239</v>
      </c>
      <c r="C710">
        <v>133</v>
      </c>
      <c r="D710">
        <v>21129348</v>
      </c>
      <c r="E710" t="s">
        <v>1915</v>
      </c>
      <c r="F710" t="s">
        <v>2078</v>
      </c>
      <c r="G710">
        <v>146364</v>
      </c>
      <c r="H710">
        <v>237</v>
      </c>
      <c r="I710" t="s">
        <v>29</v>
      </c>
      <c r="J710">
        <v>35000000</v>
      </c>
      <c r="K710">
        <v>7.4</v>
      </c>
      <c r="N710" t="s">
        <v>2524</v>
      </c>
      <c r="O710" cm="1">
        <f t="array" ref="O710">SUM(IF(Table3[director_name]=N710,Table3[duration]))</f>
        <v>213</v>
      </c>
      <c r="P710" cm="1">
        <f t="array" ref="P710">MEDIAN(IF(Table3[director_name]=N710,Table3[duration]))</f>
        <v>106.5</v>
      </c>
      <c r="Q710" cm="1">
        <f t="array" ref="Q710">STDEV(IF(Table3[director_name]=N710,Table3[duration]))</f>
        <v>9.1923881554251174</v>
      </c>
      <c r="R710" cm="1">
        <f t="array" ref="R710">MEDIAN(IF(Table3[director_name]=N710,Table3[imdb_score]))</f>
        <v>6.6</v>
      </c>
    </row>
    <row r="711" spans="1:18" x14ac:dyDescent="0.3">
      <c r="A711" t="s">
        <v>742</v>
      </c>
      <c r="B711">
        <v>140</v>
      </c>
      <c r="C711">
        <v>139</v>
      </c>
      <c r="D711">
        <v>74205</v>
      </c>
      <c r="E711" t="s">
        <v>92</v>
      </c>
      <c r="F711" t="s">
        <v>2080</v>
      </c>
      <c r="G711">
        <v>18646</v>
      </c>
      <c r="H711">
        <v>81</v>
      </c>
      <c r="I711" t="s">
        <v>29</v>
      </c>
      <c r="J711">
        <v>14200000</v>
      </c>
      <c r="K711">
        <v>7.4</v>
      </c>
      <c r="N711" t="s">
        <v>2594</v>
      </c>
      <c r="O711" cm="1">
        <f t="array" ref="O711">SUM(IF(Table3[director_name]=N711,Table3[duration]))</f>
        <v>106</v>
      </c>
      <c r="P711" cm="1">
        <f t="array" ref="P711">MEDIAN(IF(Table3[director_name]=N711,Table3[duration]))</f>
        <v>106</v>
      </c>
      <c r="Q711" t="e" cm="1">
        <f t="array" ref="Q711">STDEV(IF(Table3[director_name]=N711,Table3[duration]))</f>
        <v>#DIV/0!</v>
      </c>
      <c r="R711" cm="1">
        <f t="array" ref="R711">MEDIAN(IF(Table3[director_name]=N711,Table3[imdb_score]))</f>
        <v>6.6</v>
      </c>
    </row>
    <row r="712" spans="1:18" x14ac:dyDescent="0.3">
      <c r="A712" t="s">
        <v>110</v>
      </c>
      <c r="B712">
        <v>140</v>
      </c>
      <c r="C712">
        <v>118</v>
      </c>
      <c r="D712">
        <v>34580635</v>
      </c>
      <c r="E712" t="s">
        <v>913</v>
      </c>
      <c r="F712" t="s">
        <v>2082</v>
      </c>
      <c r="G712">
        <v>100743</v>
      </c>
      <c r="H712">
        <v>549</v>
      </c>
      <c r="I712" t="s">
        <v>29</v>
      </c>
      <c r="J712">
        <v>52000000</v>
      </c>
      <c r="K712">
        <v>7.4</v>
      </c>
      <c r="N712" t="s">
        <v>1204</v>
      </c>
      <c r="O712" cm="1">
        <f t="array" ref="O712">SUM(IF(Table3[director_name]=N712,Table3[duration]))</f>
        <v>326</v>
      </c>
      <c r="P712" cm="1">
        <f t="array" ref="P712">MEDIAN(IF(Table3[director_name]=N712,Table3[duration]))</f>
        <v>105</v>
      </c>
      <c r="Q712" cm="1">
        <f t="array" ref="Q712">STDEV(IF(Table3[director_name]=N712,Table3[duration]))</f>
        <v>9.0737717258774673</v>
      </c>
      <c r="R712" cm="1">
        <f t="array" ref="R712">MEDIAN(IF(Table3[director_name]=N712,Table3[imdb_score]))</f>
        <v>6.6</v>
      </c>
    </row>
    <row r="713" spans="1:18" x14ac:dyDescent="0.3">
      <c r="A713" t="s">
        <v>1897</v>
      </c>
      <c r="B713">
        <v>153</v>
      </c>
      <c r="C713">
        <v>143</v>
      </c>
      <c r="D713">
        <v>51225796</v>
      </c>
      <c r="E713" t="s">
        <v>2083</v>
      </c>
      <c r="F713" t="s">
        <v>2084</v>
      </c>
      <c r="G713">
        <v>96654</v>
      </c>
      <c r="H713">
        <v>2047</v>
      </c>
      <c r="I713" t="s">
        <v>29</v>
      </c>
      <c r="J713">
        <v>70000000</v>
      </c>
      <c r="K713">
        <v>7.4</v>
      </c>
      <c r="N713" t="s">
        <v>1938</v>
      </c>
      <c r="O713" cm="1">
        <f t="array" ref="O713">SUM(IF(Table3[director_name]=N713,Table3[duration]))</f>
        <v>325</v>
      </c>
      <c r="P713" cm="1">
        <f t="array" ref="P713">MEDIAN(IF(Table3[director_name]=N713,Table3[duration]))</f>
        <v>105</v>
      </c>
      <c r="Q713" cm="1">
        <f t="array" ref="Q713">STDEV(IF(Table3[director_name]=N713,Table3[duration]))</f>
        <v>8.5049005481153834</v>
      </c>
      <c r="R713" cm="1">
        <f t="array" ref="R713">MEDIAN(IF(Table3[director_name]=N713,Table3[imdb_score]))</f>
        <v>6.6</v>
      </c>
    </row>
    <row r="714" spans="1:18" x14ac:dyDescent="0.3">
      <c r="A714" t="s">
        <v>2085</v>
      </c>
      <c r="B714">
        <v>160</v>
      </c>
      <c r="C714">
        <v>184</v>
      </c>
      <c r="D714">
        <v>476270</v>
      </c>
      <c r="E714" t="s">
        <v>2086</v>
      </c>
      <c r="F714" t="s">
        <v>2087</v>
      </c>
      <c r="G714">
        <v>29602</v>
      </c>
      <c r="H714">
        <v>110</v>
      </c>
      <c r="I714" t="s">
        <v>96</v>
      </c>
      <c r="J714">
        <v>20000000</v>
      </c>
      <c r="K714">
        <v>7.4</v>
      </c>
      <c r="N714" t="s">
        <v>2598</v>
      </c>
      <c r="O714" cm="1">
        <f t="array" ref="O714">SUM(IF(Table3[director_name]=N714,Table3[duration]))</f>
        <v>209</v>
      </c>
      <c r="P714" cm="1">
        <f t="array" ref="P714">MEDIAN(IF(Table3[director_name]=N714,Table3[duration]))</f>
        <v>104.5</v>
      </c>
      <c r="Q714" cm="1">
        <f t="array" ref="Q714">STDEV(IF(Table3[director_name]=N714,Table3[duration]))</f>
        <v>7.7781745930520225</v>
      </c>
      <c r="R714" cm="1">
        <f t="array" ref="R714">MEDIAN(IF(Table3[director_name]=N714,Table3[imdb_score]))</f>
        <v>6.6</v>
      </c>
    </row>
    <row r="715" spans="1:18" x14ac:dyDescent="0.3">
      <c r="A715" t="s">
        <v>1881</v>
      </c>
      <c r="B715">
        <v>156</v>
      </c>
      <c r="C715">
        <v>133</v>
      </c>
      <c r="D715">
        <v>24343673</v>
      </c>
      <c r="E715" t="s">
        <v>2088</v>
      </c>
      <c r="F715" t="s">
        <v>2089</v>
      </c>
      <c r="G715">
        <v>91860</v>
      </c>
      <c r="H715">
        <v>524</v>
      </c>
      <c r="I715" t="s">
        <v>29</v>
      </c>
      <c r="J715">
        <v>45000000</v>
      </c>
      <c r="K715">
        <v>7.4</v>
      </c>
      <c r="N715" t="s">
        <v>2602</v>
      </c>
      <c r="O715" cm="1">
        <f t="array" ref="O715">SUM(IF(Table3[director_name]=N715,Table3[duration]))</f>
        <v>104</v>
      </c>
      <c r="P715" cm="1">
        <f t="array" ref="P715">MEDIAN(IF(Table3[director_name]=N715,Table3[duration]))</f>
        <v>104</v>
      </c>
      <c r="Q715" t="e" cm="1">
        <f t="array" ref="Q715">STDEV(IF(Table3[director_name]=N715,Table3[duration]))</f>
        <v>#DIV/0!</v>
      </c>
      <c r="R715" cm="1">
        <f t="array" ref="R715">MEDIAN(IF(Table3[director_name]=N715,Table3[imdb_score]))</f>
        <v>6.6</v>
      </c>
    </row>
    <row r="716" spans="1:18" x14ac:dyDescent="0.3">
      <c r="A716" t="s">
        <v>1881</v>
      </c>
      <c r="B716">
        <v>156</v>
      </c>
      <c r="C716">
        <v>133</v>
      </c>
      <c r="D716">
        <v>24343673</v>
      </c>
      <c r="E716" t="s">
        <v>2088</v>
      </c>
      <c r="F716" t="s">
        <v>2089</v>
      </c>
      <c r="G716">
        <v>91863</v>
      </c>
      <c r="H716">
        <v>524</v>
      </c>
      <c r="I716" t="s">
        <v>29</v>
      </c>
      <c r="J716">
        <v>45000000</v>
      </c>
      <c r="K716">
        <v>7.4</v>
      </c>
      <c r="N716" t="s">
        <v>3877</v>
      </c>
      <c r="O716" cm="1">
        <f t="array" ref="O716">SUM(IF(Table3[director_name]=N716,Table3[duration]))</f>
        <v>307</v>
      </c>
      <c r="P716" cm="1">
        <f t="array" ref="P716">MEDIAN(IF(Table3[director_name]=N716,Table3[duration]))</f>
        <v>103</v>
      </c>
      <c r="Q716" cm="1">
        <f t="array" ref="Q716">STDEV(IF(Table3[director_name]=N716,Table3[duration]))</f>
        <v>3.0550504633038931</v>
      </c>
      <c r="R716" cm="1">
        <f t="array" ref="R716">MEDIAN(IF(Table3[director_name]=N716,Table3[imdb_score]))</f>
        <v>6.6</v>
      </c>
    </row>
    <row r="717" spans="1:18" x14ac:dyDescent="0.3">
      <c r="A717" t="s">
        <v>67</v>
      </c>
      <c r="B717">
        <v>306</v>
      </c>
      <c r="C717">
        <v>134</v>
      </c>
      <c r="D717">
        <v>37479778</v>
      </c>
      <c r="E717" t="s">
        <v>1720</v>
      </c>
      <c r="F717" t="s">
        <v>2090</v>
      </c>
      <c r="G717">
        <v>124222</v>
      </c>
      <c r="H717">
        <v>259</v>
      </c>
      <c r="I717" t="s">
        <v>29</v>
      </c>
      <c r="J717">
        <v>60000000</v>
      </c>
      <c r="K717">
        <v>7.4</v>
      </c>
      <c r="N717" t="s">
        <v>3149</v>
      </c>
      <c r="O717" cm="1">
        <f t="array" ref="O717">SUM(IF(Table3[director_name]=N717,Table3[duration]))</f>
        <v>303</v>
      </c>
      <c r="P717" cm="1">
        <f t="array" ref="P717">MEDIAN(IF(Table3[director_name]=N717,Table3[duration]))</f>
        <v>103</v>
      </c>
      <c r="Q717" cm="1">
        <f t="array" ref="Q717">STDEV(IF(Table3[director_name]=N717,Table3[duration]))</f>
        <v>10.148891565092219</v>
      </c>
      <c r="R717" cm="1">
        <f t="array" ref="R717">MEDIAN(IF(Table3[director_name]=N717,Table3[imdb_score]))</f>
        <v>6.6</v>
      </c>
    </row>
    <row r="718" spans="1:18" x14ac:dyDescent="0.3">
      <c r="A718" t="s">
        <v>72</v>
      </c>
      <c r="B718">
        <v>335</v>
      </c>
      <c r="C718">
        <v>123</v>
      </c>
      <c r="D718">
        <v>10137502</v>
      </c>
      <c r="E718" t="s">
        <v>1595</v>
      </c>
      <c r="F718" t="s">
        <v>2091</v>
      </c>
      <c r="G718">
        <v>77394</v>
      </c>
      <c r="H718">
        <v>195</v>
      </c>
      <c r="I718" t="s">
        <v>29</v>
      </c>
      <c r="J718">
        <v>35000000</v>
      </c>
      <c r="K718">
        <v>7.4</v>
      </c>
      <c r="N718" t="s">
        <v>2605</v>
      </c>
      <c r="O718" cm="1">
        <f t="array" ref="O718">SUM(IF(Table3[director_name]=N718,Table3[duration]))</f>
        <v>103</v>
      </c>
      <c r="P718" cm="1">
        <f t="array" ref="P718">MEDIAN(IF(Table3[director_name]=N718,Table3[duration]))</f>
        <v>103</v>
      </c>
      <c r="Q718" t="e" cm="1">
        <f t="array" ref="Q718">STDEV(IF(Table3[director_name]=N718,Table3[duration]))</f>
        <v>#DIV/0!</v>
      </c>
      <c r="R718" cm="1">
        <f t="array" ref="R718">MEDIAN(IF(Table3[director_name]=N718,Table3[imdb_score]))</f>
        <v>6.6</v>
      </c>
    </row>
    <row r="719" spans="1:18" x14ac:dyDescent="0.3">
      <c r="A719" t="s">
        <v>334</v>
      </c>
      <c r="B719">
        <v>173</v>
      </c>
      <c r="C719">
        <v>107</v>
      </c>
      <c r="D719">
        <v>19389454</v>
      </c>
      <c r="E719" t="s">
        <v>73</v>
      </c>
      <c r="F719" t="s">
        <v>2092</v>
      </c>
      <c r="G719">
        <v>54643</v>
      </c>
      <c r="H719">
        <v>335</v>
      </c>
      <c r="I719" t="s">
        <v>29</v>
      </c>
      <c r="J719">
        <v>55000000</v>
      </c>
      <c r="K719">
        <v>7.4</v>
      </c>
      <c r="N719" t="s">
        <v>2417</v>
      </c>
      <c r="O719" cm="1">
        <f t="array" ref="O719">SUM(IF(Table3[director_name]=N719,Table3[duration]))</f>
        <v>523</v>
      </c>
      <c r="P719" cm="1">
        <f t="array" ref="P719">MEDIAN(IF(Table3[director_name]=N719,Table3[duration]))</f>
        <v>102</v>
      </c>
      <c r="Q719" cm="1">
        <f t="array" ref="Q719">STDEV(IF(Table3[director_name]=N719,Table3[duration]))</f>
        <v>12.759310326189237</v>
      </c>
      <c r="R719" cm="1">
        <f t="array" ref="R719">MEDIAN(IF(Table3[director_name]=N719,Table3[imdb_score]))</f>
        <v>6.6</v>
      </c>
    </row>
    <row r="720" spans="1:18" x14ac:dyDescent="0.3">
      <c r="A720" t="s">
        <v>415</v>
      </c>
      <c r="B720">
        <v>244</v>
      </c>
      <c r="C720">
        <v>138</v>
      </c>
      <c r="D720">
        <v>93926386</v>
      </c>
      <c r="E720" t="s">
        <v>2094</v>
      </c>
      <c r="F720" t="s">
        <v>2096</v>
      </c>
      <c r="G720">
        <v>168207</v>
      </c>
      <c r="H720">
        <v>684</v>
      </c>
      <c r="I720" t="s">
        <v>29</v>
      </c>
      <c r="J720">
        <v>150000000</v>
      </c>
      <c r="K720">
        <v>7.4</v>
      </c>
      <c r="N720" t="s">
        <v>2609</v>
      </c>
      <c r="O720" cm="1">
        <f t="array" ref="O720">SUM(IF(Table3[director_name]=N720,Table3[duration]))</f>
        <v>102</v>
      </c>
      <c r="P720" cm="1">
        <f t="array" ref="P720">MEDIAN(IF(Table3[director_name]=N720,Table3[duration]))</f>
        <v>102</v>
      </c>
      <c r="Q720" t="e" cm="1">
        <f t="array" ref="Q720">STDEV(IF(Table3[director_name]=N720,Table3[duration]))</f>
        <v>#DIV/0!</v>
      </c>
      <c r="R720" cm="1">
        <f t="array" ref="R720">MEDIAN(IF(Table3[director_name]=N720,Table3[imdb_score]))</f>
        <v>6.6</v>
      </c>
    </row>
    <row r="721" spans="1:18" x14ac:dyDescent="0.3">
      <c r="A721" t="s">
        <v>59</v>
      </c>
      <c r="B721">
        <v>440</v>
      </c>
      <c r="C721">
        <v>107</v>
      </c>
      <c r="D721">
        <v>77564037</v>
      </c>
      <c r="E721" t="s">
        <v>2097</v>
      </c>
      <c r="F721" t="s">
        <v>2098</v>
      </c>
      <c r="G721">
        <v>177383</v>
      </c>
      <c r="H721">
        <v>447</v>
      </c>
      <c r="I721" t="s">
        <v>29</v>
      </c>
      <c r="J721">
        <v>135000000</v>
      </c>
      <c r="K721">
        <v>7.4</v>
      </c>
      <c r="N721" t="s">
        <v>2260</v>
      </c>
      <c r="O721" cm="1">
        <f t="array" ref="O721">SUM(IF(Table3[director_name]=N721,Table3[duration]))</f>
        <v>290</v>
      </c>
      <c r="P721" cm="1">
        <f t="array" ref="P721">MEDIAN(IF(Table3[director_name]=N721,Table3[duration]))</f>
        <v>101</v>
      </c>
      <c r="Q721" cm="1">
        <f t="array" ref="Q721">STDEV(IF(Table3[director_name]=N721,Table3[duration]))</f>
        <v>8.3864970836060841</v>
      </c>
      <c r="R721" cm="1">
        <f t="array" ref="R721">MEDIAN(IF(Table3[director_name]=N721,Table3[imdb_score]))</f>
        <v>6.6</v>
      </c>
    </row>
    <row r="722" spans="1:18" x14ac:dyDescent="0.3">
      <c r="A722" t="s">
        <v>874</v>
      </c>
      <c r="B722">
        <v>99</v>
      </c>
      <c r="C722">
        <v>113</v>
      </c>
      <c r="D722">
        <v>617228</v>
      </c>
      <c r="E722" t="s">
        <v>2099</v>
      </c>
      <c r="F722" t="s">
        <v>2101</v>
      </c>
      <c r="G722">
        <v>6183</v>
      </c>
      <c r="H722">
        <v>27</v>
      </c>
      <c r="I722" t="s">
        <v>58</v>
      </c>
      <c r="J722">
        <v>84450000</v>
      </c>
      <c r="K722">
        <v>7.4</v>
      </c>
      <c r="N722" t="s">
        <v>2612</v>
      </c>
      <c r="O722" cm="1">
        <f t="array" ref="O722">SUM(IF(Table3[director_name]=N722,Table3[duration]))</f>
        <v>101</v>
      </c>
      <c r="P722" cm="1">
        <f t="array" ref="P722">MEDIAN(IF(Table3[director_name]=N722,Table3[duration]))</f>
        <v>101</v>
      </c>
      <c r="Q722" t="e" cm="1">
        <f t="array" ref="Q722">STDEV(IF(Table3[director_name]=N722,Table3[duration]))</f>
        <v>#DIV/0!</v>
      </c>
      <c r="R722" cm="1">
        <f t="array" ref="R722">MEDIAN(IF(Table3[director_name]=N722,Table3[imdb_score]))</f>
        <v>6.6</v>
      </c>
    </row>
    <row r="723" spans="1:18" x14ac:dyDescent="0.3">
      <c r="A723" t="s">
        <v>2103</v>
      </c>
      <c r="B723">
        <v>160</v>
      </c>
      <c r="C723">
        <v>150</v>
      </c>
      <c r="D723">
        <v>626809</v>
      </c>
      <c r="E723" t="s">
        <v>2094</v>
      </c>
      <c r="F723" t="s">
        <v>2104</v>
      </c>
      <c r="G723">
        <v>36894</v>
      </c>
      <c r="H723">
        <v>105</v>
      </c>
      <c r="I723" t="s">
        <v>139</v>
      </c>
      <c r="J723">
        <v>553632000</v>
      </c>
      <c r="K723">
        <v>7.4</v>
      </c>
      <c r="N723" t="s">
        <v>2617</v>
      </c>
      <c r="O723" cm="1">
        <f t="array" ref="O723">SUM(IF(Table3[director_name]=N723,Table3[duration]))</f>
        <v>100</v>
      </c>
      <c r="P723" cm="1">
        <f t="array" ref="P723">MEDIAN(IF(Table3[director_name]=N723,Table3[duration]))</f>
        <v>100</v>
      </c>
      <c r="Q723" t="e" cm="1">
        <f t="array" ref="Q723">STDEV(IF(Table3[director_name]=N723,Table3[duration]))</f>
        <v>#DIV/0!</v>
      </c>
      <c r="R723" cm="1">
        <f t="array" ref="R723">MEDIAN(IF(Table3[director_name]=N723,Table3[imdb_score]))</f>
        <v>6.6</v>
      </c>
    </row>
    <row r="724" spans="1:18" x14ac:dyDescent="0.3">
      <c r="A724" t="s">
        <v>1389</v>
      </c>
      <c r="B724">
        <v>673</v>
      </c>
      <c r="C724">
        <v>142</v>
      </c>
      <c r="D724">
        <v>407999255</v>
      </c>
      <c r="E724" t="s">
        <v>940</v>
      </c>
      <c r="F724" t="s">
        <v>2105</v>
      </c>
      <c r="G724">
        <v>701607</v>
      </c>
      <c r="H724">
        <v>1959</v>
      </c>
      <c r="I724" t="s">
        <v>29</v>
      </c>
      <c r="J724">
        <v>78000000</v>
      </c>
      <c r="K724">
        <v>7.3</v>
      </c>
      <c r="N724" t="s">
        <v>2614</v>
      </c>
      <c r="O724" cm="1">
        <f t="array" ref="O724">SUM(IF(Table3[director_name]=N724,Table3[duration]))</f>
        <v>100</v>
      </c>
      <c r="P724" cm="1">
        <f t="array" ref="P724">MEDIAN(IF(Table3[director_name]=N724,Table3[duration]))</f>
        <v>100</v>
      </c>
      <c r="Q724" t="e" cm="1">
        <f t="array" ref="Q724">STDEV(IF(Table3[director_name]=N724,Table3[duration]))</f>
        <v>#DIV/0!</v>
      </c>
      <c r="R724" cm="1">
        <f t="array" ref="R724">MEDIAN(IF(Table3[director_name]=N724,Table3[imdb_score]))</f>
        <v>6.6</v>
      </c>
    </row>
    <row r="725" spans="1:18" x14ac:dyDescent="0.3">
      <c r="A725" t="s">
        <v>67</v>
      </c>
      <c r="B725">
        <v>490</v>
      </c>
      <c r="C725">
        <v>133</v>
      </c>
      <c r="D725">
        <v>350123553</v>
      </c>
      <c r="E725" t="s">
        <v>2107</v>
      </c>
      <c r="F725" t="s">
        <v>2108</v>
      </c>
      <c r="G725">
        <v>325264</v>
      </c>
      <c r="H725">
        <v>916</v>
      </c>
      <c r="I725" t="s">
        <v>29</v>
      </c>
      <c r="J725">
        <v>58800000</v>
      </c>
      <c r="K725">
        <v>7.3</v>
      </c>
      <c r="N725" t="s">
        <v>2946</v>
      </c>
      <c r="O725" cm="1">
        <f t="array" ref="O725">SUM(IF(Table3[director_name]=N725,Table3[duration]))</f>
        <v>495</v>
      </c>
      <c r="P725" cm="1">
        <f t="array" ref="P725">MEDIAN(IF(Table3[director_name]=N725,Table3[duration]))</f>
        <v>99</v>
      </c>
      <c r="Q725" cm="1">
        <f t="array" ref="Q725">STDEV(IF(Table3[director_name]=N725,Table3[duration]))</f>
        <v>6.0415229867972862</v>
      </c>
      <c r="R725" cm="1">
        <f t="array" ref="R725">MEDIAN(IF(Table3[director_name]=N725,Table3[imdb_score]))</f>
        <v>6.6</v>
      </c>
    </row>
    <row r="726" spans="1:18" x14ac:dyDescent="0.3">
      <c r="A726" t="s">
        <v>1080</v>
      </c>
      <c r="B726">
        <v>291</v>
      </c>
      <c r="C726">
        <v>121</v>
      </c>
      <c r="D726">
        <v>403706375</v>
      </c>
      <c r="E726" t="s">
        <v>2110</v>
      </c>
      <c r="F726" t="s">
        <v>2111</v>
      </c>
      <c r="G726">
        <v>544665</v>
      </c>
      <c r="H726">
        <v>2012</v>
      </c>
      <c r="I726" t="s">
        <v>29</v>
      </c>
      <c r="J726">
        <v>139000000</v>
      </c>
      <c r="K726">
        <v>7.3</v>
      </c>
      <c r="N726" t="s">
        <v>2623</v>
      </c>
      <c r="O726" cm="1">
        <f t="array" ref="O726">SUM(IF(Table3[director_name]=N726,Table3[duration]))</f>
        <v>99</v>
      </c>
      <c r="P726" cm="1">
        <f t="array" ref="P726">MEDIAN(IF(Table3[director_name]=N726,Table3[duration]))</f>
        <v>99</v>
      </c>
      <c r="Q726" t="e" cm="1">
        <f t="array" ref="Q726">STDEV(IF(Table3[director_name]=N726,Table3[duration]))</f>
        <v>#DIV/0!</v>
      </c>
      <c r="R726" cm="1">
        <f t="array" ref="R726">MEDIAN(IF(Table3[director_name]=N726,Table3[imdb_score]))</f>
        <v>6.6</v>
      </c>
    </row>
    <row r="727" spans="1:18" x14ac:dyDescent="0.3">
      <c r="A727" t="s">
        <v>1561</v>
      </c>
      <c r="B727">
        <v>94</v>
      </c>
      <c r="C727">
        <v>105</v>
      </c>
      <c r="D727">
        <v>234760500</v>
      </c>
      <c r="E727" t="s">
        <v>2113</v>
      </c>
      <c r="F727" t="s">
        <v>2115</v>
      </c>
      <c r="G727">
        <v>126464</v>
      </c>
      <c r="H727">
        <v>175</v>
      </c>
      <c r="I727" t="s">
        <v>29</v>
      </c>
      <c r="J727">
        <v>14000000</v>
      </c>
      <c r="K727">
        <v>7.3</v>
      </c>
      <c r="N727" t="s">
        <v>2620</v>
      </c>
      <c r="O727" cm="1">
        <f t="array" ref="O727">SUM(IF(Table3[director_name]=N727,Table3[duration]))</f>
        <v>99</v>
      </c>
      <c r="P727" cm="1">
        <f t="array" ref="P727">MEDIAN(IF(Table3[director_name]=N727,Table3[duration]))</f>
        <v>99</v>
      </c>
      <c r="Q727" t="e" cm="1">
        <f t="array" ref="Q727">STDEV(IF(Table3[director_name]=N727,Table3[duration]))</f>
        <v>#DIV/0!</v>
      </c>
      <c r="R727" cm="1">
        <f t="array" ref="R727">MEDIAN(IF(Table3[director_name]=N727,Table3[imdb_score]))</f>
        <v>6.6</v>
      </c>
    </row>
    <row r="728" spans="1:18" x14ac:dyDescent="0.3">
      <c r="A728" t="s">
        <v>481</v>
      </c>
      <c r="B728">
        <v>313</v>
      </c>
      <c r="C728">
        <v>151</v>
      </c>
      <c r="D728">
        <v>423032628</v>
      </c>
      <c r="E728" t="s">
        <v>309</v>
      </c>
      <c r="F728" t="s">
        <v>2117</v>
      </c>
      <c r="G728">
        <v>522040</v>
      </c>
      <c r="H728">
        <v>1832</v>
      </c>
      <c r="I728" t="s">
        <v>29</v>
      </c>
      <c r="J728">
        <v>225000000</v>
      </c>
      <c r="K728">
        <v>7.3</v>
      </c>
      <c r="N728" t="s">
        <v>2626</v>
      </c>
      <c r="O728" cm="1">
        <f t="array" ref="O728">SUM(IF(Table3[director_name]=N728,Table3[duration]))</f>
        <v>98</v>
      </c>
      <c r="P728" cm="1">
        <f t="array" ref="P728">MEDIAN(IF(Table3[director_name]=N728,Table3[duration]))</f>
        <v>98</v>
      </c>
      <c r="Q728" t="e" cm="1">
        <f t="array" ref="Q728">STDEV(IF(Table3[director_name]=N728,Table3[duration]))</f>
        <v>#DIV/0!</v>
      </c>
      <c r="R728" cm="1">
        <f t="array" ref="R728">MEDIAN(IF(Table3[director_name]=N728,Table3[imdb_score]))</f>
        <v>6.6</v>
      </c>
    </row>
    <row r="729" spans="1:18" x14ac:dyDescent="0.3">
      <c r="A729" t="s">
        <v>1080</v>
      </c>
      <c r="B729">
        <v>300</v>
      </c>
      <c r="C729">
        <v>135</v>
      </c>
      <c r="D729">
        <v>373377893</v>
      </c>
      <c r="E729" t="s">
        <v>2110</v>
      </c>
      <c r="F729" t="s">
        <v>2119</v>
      </c>
      <c r="G729">
        <v>411164</v>
      </c>
      <c r="H729">
        <v>1303</v>
      </c>
      <c r="I729" t="s">
        <v>29</v>
      </c>
      <c r="J729">
        <v>200000000</v>
      </c>
      <c r="K729">
        <v>7.3</v>
      </c>
      <c r="N729" t="s">
        <v>2629</v>
      </c>
      <c r="O729" cm="1">
        <f t="array" ref="O729">SUM(IF(Table3[director_name]=N729,Table3[duration]))</f>
        <v>98</v>
      </c>
      <c r="P729" cm="1">
        <f t="array" ref="P729">MEDIAN(IF(Table3[director_name]=N729,Table3[duration]))</f>
        <v>98</v>
      </c>
      <c r="Q729" t="e" cm="1">
        <f t="array" ref="Q729">STDEV(IF(Table3[director_name]=N729,Table3[duration]))</f>
        <v>#DIV/0!</v>
      </c>
      <c r="R729" cm="1">
        <f t="array" ref="R729">MEDIAN(IF(Table3[director_name]=N729,Table3[imdb_score]))</f>
        <v>6.6</v>
      </c>
    </row>
    <row r="730" spans="1:18" x14ac:dyDescent="0.3">
      <c r="A730" t="s">
        <v>2121</v>
      </c>
      <c r="B730">
        <v>175</v>
      </c>
      <c r="C730">
        <v>98</v>
      </c>
      <c r="D730">
        <v>250147615</v>
      </c>
      <c r="E730" t="s">
        <v>2122</v>
      </c>
      <c r="F730" t="s">
        <v>2123</v>
      </c>
      <c r="G730">
        <v>403014</v>
      </c>
      <c r="H730">
        <v>289</v>
      </c>
      <c r="I730" t="s">
        <v>29</v>
      </c>
      <c r="J730">
        <v>90000000</v>
      </c>
      <c r="K730">
        <v>7.3</v>
      </c>
      <c r="N730" t="s">
        <v>1962</v>
      </c>
      <c r="O730" cm="1">
        <f t="array" ref="O730">SUM(IF(Table3[director_name]=N730,Table3[duration]))</f>
        <v>491</v>
      </c>
      <c r="P730" cm="1">
        <f t="array" ref="P730">MEDIAN(IF(Table3[director_name]=N730,Table3[duration]))</f>
        <v>97</v>
      </c>
      <c r="Q730" cm="1">
        <f t="array" ref="Q730">STDEV(IF(Table3[director_name]=N730,Table3[duration]))</f>
        <v>7.2594765651526139</v>
      </c>
      <c r="R730" cm="1">
        <f t="array" ref="R730">MEDIAN(IF(Table3[director_name]=N730,Table3[imdb_score]))</f>
        <v>6.6</v>
      </c>
    </row>
    <row r="731" spans="1:18" x14ac:dyDescent="0.3">
      <c r="A731" t="s">
        <v>972</v>
      </c>
      <c r="B731">
        <v>84</v>
      </c>
      <c r="C731">
        <v>113</v>
      </c>
      <c r="D731">
        <v>127175354</v>
      </c>
      <c r="E731" t="s">
        <v>676</v>
      </c>
      <c r="F731" t="s">
        <v>2126</v>
      </c>
      <c r="G731">
        <v>288451</v>
      </c>
      <c r="H731">
        <v>438</v>
      </c>
      <c r="I731" t="s">
        <v>29</v>
      </c>
      <c r="J731">
        <v>16000000</v>
      </c>
      <c r="K731">
        <v>7.3</v>
      </c>
      <c r="N731" t="s">
        <v>2631</v>
      </c>
      <c r="O731" cm="1">
        <f t="array" ref="O731">SUM(IF(Table3[director_name]=N731,Table3[duration]))</f>
        <v>96</v>
      </c>
      <c r="P731" cm="1">
        <f t="array" ref="P731">MEDIAN(IF(Table3[director_name]=N731,Table3[duration]))</f>
        <v>96</v>
      </c>
      <c r="Q731" t="e" cm="1">
        <f t="array" ref="Q731">STDEV(IF(Table3[director_name]=N731,Table3[duration]))</f>
        <v>#DIV/0!</v>
      </c>
      <c r="R731" cm="1">
        <f t="array" ref="R731">MEDIAN(IF(Table3[director_name]=N731,Table3[imdb_score]))</f>
        <v>6.6</v>
      </c>
    </row>
    <row r="732" spans="1:18" x14ac:dyDescent="0.3">
      <c r="A732" t="s">
        <v>648</v>
      </c>
      <c r="B732">
        <v>62</v>
      </c>
      <c r="C732">
        <v>121</v>
      </c>
      <c r="D732">
        <v>123922370</v>
      </c>
      <c r="E732" t="s">
        <v>2128</v>
      </c>
      <c r="F732" t="s">
        <v>2129</v>
      </c>
      <c r="G732">
        <v>98348</v>
      </c>
      <c r="H732">
        <v>131</v>
      </c>
      <c r="I732" t="s">
        <v>29</v>
      </c>
      <c r="J732">
        <v>13000000</v>
      </c>
      <c r="K732">
        <v>7.3</v>
      </c>
      <c r="N732" t="s">
        <v>2677</v>
      </c>
      <c r="O732" cm="1">
        <f t="array" ref="O732">SUM(IF(Table3[director_name]=N732,Table3[duration]))</f>
        <v>675</v>
      </c>
      <c r="P732" cm="1">
        <f t="array" ref="P732">MEDIAN(IF(Table3[director_name]=N732,Table3[duration]))</f>
        <v>95</v>
      </c>
      <c r="Q732" cm="1">
        <f t="array" ref="Q732">STDEV(IF(Table3[director_name]=N732,Table3[duration]))</f>
        <v>16.741735701106794</v>
      </c>
      <c r="R732" cm="1">
        <f t="array" ref="R732">MEDIAN(IF(Table3[director_name]=N732,Table3[imdb_score]))</f>
        <v>6.6</v>
      </c>
    </row>
    <row r="733" spans="1:18" x14ac:dyDescent="0.3">
      <c r="A733" t="s">
        <v>1287</v>
      </c>
      <c r="B733">
        <v>343</v>
      </c>
      <c r="C733">
        <v>82</v>
      </c>
      <c r="D733">
        <v>128505958</v>
      </c>
      <c r="E733" t="s">
        <v>676</v>
      </c>
      <c r="F733" t="s">
        <v>2132</v>
      </c>
      <c r="G733">
        <v>297014</v>
      </c>
      <c r="H733">
        <v>1198</v>
      </c>
      <c r="I733" t="s">
        <v>29</v>
      </c>
      <c r="J733">
        <v>18000000</v>
      </c>
      <c r="K733">
        <v>7.3</v>
      </c>
      <c r="N733" t="s">
        <v>2636</v>
      </c>
      <c r="O733" cm="1">
        <f t="array" ref="O733">SUM(IF(Table3[director_name]=N733,Table3[duration]))</f>
        <v>94</v>
      </c>
      <c r="P733" cm="1">
        <f t="array" ref="P733">MEDIAN(IF(Table3[director_name]=N733,Table3[duration]))</f>
        <v>94</v>
      </c>
      <c r="Q733" t="e" cm="1">
        <f t="array" ref="Q733">STDEV(IF(Table3[director_name]=N733,Table3[duration]))</f>
        <v>#DIV/0!</v>
      </c>
      <c r="R733" cm="1">
        <f t="array" ref="R733">MEDIAN(IF(Table3[director_name]=N733,Table3[imdb_score]))</f>
        <v>6.6</v>
      </c>
    </row>
    <row r="734" spans="1:18" x14ac:dyDescent="0.3">
      <c r="A734" t="s">
        <v>822</v>
      </c>
      <c r="B734">
        <v>538</v>
      </c>
      <c r="C734">
        <v>138</v>
      </c>
      <c r="D734">
        <v>150117807</v>
      </c>
      <c r="E734" t="s">
        <v>26</v>
      </c>
      <c r="F734" t="s">
        <v>2133</v>
      </c>
      <c r="G734">
        <v>358416</v>
      </c>
      <c r="H734">
        <v>751</v>
      </c>
      <c r="I734" t="s">
        <v>29</v>
      </c>
      <c r="J734">
        <v>40000000</v>
      </c>
      <c r="K734">
        <v>7.3</v>
      </c>
      <c r="N734" t="s">
        <v>2634</v>
      </c>
      <c r="O734" cm="1">
        <f t="array" ref="O734">SUM(IF(Table3[director_name]=N734,Table3[duration]))</f>
        <v>94</v>
      </c>
      <c r="P734" cm="1">
        <f t="array" ref="P734">MEDIAN(IF(Table3[director_name]=N734,Table3[duration]))</f>
        <v>94</v>
      </c>
      <c r="Q734" t="e" cm="1">
        <f t="array" ref="Q734">STDEV(IF(Table3[director_name]=N734,Table3[duration]))</f>
        <v>#DIV/0!</v>
      </c>
      <c r="R734" cm="1">
        <f t="array" ref="R734">MEDIAN(IF(Table3[director_name]=N734,Table3[imdb_score]))</f>
        <v>6.6</v>
      </c>
    </row>
    <row r="735" spans="1:18" x14ac:dyDescent="0.3">
      <c r="A735" t="s">
        <v>917</v>
      </c>
      <c r="B735">
        <v>109</v>
      </c>
      <c r="C735">
        <v>139</v>
      </c>
      <c r="D735">
        <v>153620822</v>
      </c>
      <c r="E735" t="s">
        <v>2063</v>
      </c>
      <c r="F735" t="s">
        <v>2135</v>
      </c>
      <c r="G735">
        <v>189923</v>
      </c>
      <c r="H735">
        <v>318</v>
      </c>
      <c r="I735" t="s">
        <v>29</v>
      </c>
      <c r="J735">
        <v>50000000</v>
      </c>
      <c r="K735">
        <v>7.3</v>
      </c>
      <c r="N735" t="s">
        <v>2638</v>
      </c>
      <c r="O735" cm="1">
        <f t="array" ref="O735">SUM(IF(Table3[director_name]=N735,Table3[duration]))</f>
        <v>93</v>
      </c>
      <c r="P735" cm="1">
        <f t="array" ref="P735">MEDIAN(IF(Table3[director_name]=N735,Table3[duration]))</f>
        <v>93</v>
      </c>
      <c r="Q735" t="e" cm="1">
        <f t="array" ref="Q735">STDEV(IF(Table3[director_name]=N735,Table3[duration]))</f>
        <v>#DIV/0!</v>
      </c>
      <c r="R735" cm="1">
        <f t="array" ref="R735">MEDIAN(IF(Table3[director_name]=N735,Table3[imdb_score]))</f>
        <v>6.6</v>
      </c>
    </row>
    <row r="736" spans="1:18" x14ac:dyDescent="0.3">
      <c r="A736" t="s">
        <v>2137</v>
      </c>
      <c r="B736">
        <v>99</v>
      </c>
      <c r="C736">
        <v>130</v>
      </c>
      <c r="D736">
        <v>114968774</v>
      </c>
      <c r="E736" t="s">
        <v>2138</v>
      </c>
      <c r="F736" t="s">
        <v>2139</v>
      </c>
      <c r="G736">
        <v>153468</v>
      </c>
      <c r="H736">
        <v>204</v>
      </c>
      <c r="I736" t="s">
        <v>29</v>
      </c>
      <c r="J736">
        <v>18000000</v>
      </c>
      <c r="K736">
        <v>7.3</v>
      </c>
      <c r="N736" t="s">
        <v>2644</v>
      </c>
      <c r="O736" cm="1">
        <f t="array" ref="O736">SUM(IF(Table3[director_name]=N736,Table3[duration]))</f>
        <v>92</v>
      </c>
      <c r="P736" cm="1">
        <f t="array" ref="P736">MEDIAN(IF(Table3[director_name]=N736,Table3[duration]))</f>
        <v>92</v>
      </c>
      <c r="Q736" t="e" cm="1">
        <f t="array" ref="Q736">STDEV(IF(Table3[director_name]=N736,Table3[duration]))</f>
        <v>#DIV/0!</v>
      </c>
      <c r="R736" cm="1">
        <f t="array" ref="R736">MEDIAN(IF(Table3[director_name]=N736,Table3[imdb_score]))</f>
        <v>6.6</v>
      </c>
    </row>
    <row r="737" spans="1:18" x14ac:dyDescent="0.3">
      <c r="A737" t="s">
        <v>1872</v>
      </c>
      <c r="B737">
        <v>342</v>
      </c>
      <c r="C737">
        <v>132</v>
      </c>
      <c r="D737">
        <v>209805005</v>
      </c>
      <c r="E737" t="s">
        <v>1576</v>
      </c>
      <c r="F737" t="s">
        <v>2141</v>
      </c>
      <c r="G737">
        <v>284792</v>
      </c>
      <c r="H737">
        <v>366</v>
      </c>
      <c r="I737" t="s">
        <v>29</v>
      </c>
      <c r="J737">
        <v>125000000</v>
      </c>
      <c r="K737">
        <v>7.3</v>
      </c>
      <c r="N737" t="s">
        <v>2641</v>
      </c>
      <c r="O737" cm="1">
        <f t="array" ref="O737">SUM(IF(Table3[director_name]=N737,Table3[duration]))</f>
        <v>92</v>
      </c>
      <c r="P737" cm="1">
        <f t="array" ref="P737">MEDIAN(IF(Table3[director_name]=N737,Table3[duration]))</f>
        <v>92</v>
      </c>
      <c r="Q737" t="e" cm="1">
        <f t="array" ref="Q737">STDEV(IF(Table3[director_name]=N737,Table3[duration]))</f>
        <v>#DIV/0!</v>
      </c>
      <c r="R737" cm="1">
        <f t="array" ref="R737">MEDIAN(IF(Table3[director_name]=N737,Table3[imdb_score]))</f>
        <v>6.6</v>
      </c>
    </row>
    <row r="738" spans="1:18" x14ac:dyDescent="0.3">
      <c r="A738" t="s">
        <v>1204</v>
      </c>
      <c r="B738">
        <v>106</v>
      </c>
      <c r="C738">
        <v>119</v>
      </c>
      <c r="D738">
        <v>109713132</v>
      </c>
      <c r="E738" t="s">
        <v>180</v>
      </c>
      <c r="F738" t="s">
        <v>2143</v>
      </c>
      <c r="G738">
        <v>61621</v>
      </c>
      <c r="H738">
        <v>219</v>
      </c>
      <c r="I738" t="s">
        <v>29</v>
      </c>
      <c r="J738">
        <v>25000000</v>
      </c>
      <c r="K738">
        <v>7.3</v>
      </c>
      <c r="N738" t="s">
        <v>2646</v>
      </c>
      <c r="O738" cm="1">
        <f t="array" ref="O738">SUM(IF(Table3[director_name]=N738,Table3[duration]))</f>
        <v>91</v>
      </c>
      <c r="P738" cm="1">
        <f t="array" ref="P738">MEDIAN(IF(Table3[director_name]=N738,Table3[duration]))</f>
        <v>91</v>
      </c>
      <c r="Q738" t="e" cm="1">
        <f t="array" ref="Q738">STDEV(IF(Table3[director_name]=N738,Table3[duration]))</f>
        <v>#DIV/0!</v>
      </c>
      <c r="R738" cm="1">
        <f t="array" ref="R738">MEDIAN(IF(Table3[director_name]=N738,Table3[imdb_score]))</f>
        <v>6.6</v>
      </c>
    </row>
    <row r="739" spans="1:18" x14ac:dyDescent="0.3">
      <c r="A739" t="s">
        <v>2145</v>
      </c>
      <c r="B739">
        <v>169</v>
      </c>
      <c r="C739">
        <v>188</v>
      </c>
      <c r="D739">
        <v>134218018</v>
      </c>
      <c r="E739" t="s">
        <v>2146</v>
      </c>
      <c r="F739" t="s">
        <v>2147</v>
      </c>
      <c r="G739">
        <v>126357</v>
      </c>
      <c r="H739">
        <v>497</v>
      </c>
      <c r="I739" t="s">
        <v>29</v>
      </c>
      <c r="J739">
        <v>55000000</v>
      </c>
      <c r="K739">
        <v>7.3</v>
      </c>
      <c r="N739" t="s">
        <v>2654</v>
      </c>
      <c r="O739" cm="1">
        <f t="array" ref="O739">SUM(IF(Table3[director_name]=N739,Table3[duration]))</f>
        <v>90</v>
      </c>
      <c r="P739" cm="1">
        <f t="array" ref="P739">MEDIAN(IF(Table3[director_name]=N739,Table3[duration]))</f>
        <v>90</v>
      </c>
      <c r="Q739" t="e" cm="1">
        <f t="array" ref="Q739">STDEV(IF(Table3[director_name]=N739,Table3[duration]))</f>
        <v>#DIV/0!</v>
      </c>
      <c r="R739" cm="1">
        <f t="array" ref="R739">MEDIAN(IF(Table3[director_name]=N739,Table3[imdb_score]))</f>
        <v>6.6</v>
      </c>
    </row>
    <row r="740" spans="1:18" x14ac:dyDescent="0.3">
      <c r="A740" t="s">
        <v>2149</v>
      </c>
      <c r="B740">
        <v>42</v>
      </c>
      <c r="C740">
        <v>143</v>
      </c>
      <c r="D740">
        <v>82528097</v>
      </c>
      <c r="E740" t="s">
        <v>220</v>
      </c>
      <c r="F740" t="s">
        <v>2151</v>
      </c>
      <c r="G740">
        <v>30230</v>
      </c>
      <c r="H740">
        <v>154</v>
      </c>
      <c r="I740" t="s">
        <v>29</v>
      </c>
      <c r="J740">
        <v>6500000</v>
      </c>
      <c r="K740">
        <v>7.3</v>
      </c>
      <c r="N740" t="s">
        <v>1238</v>
      </c>
      <c r="O740" cm="1">
        <f t="array" ref="O740">SUM(IF(Table3[director_name]=N740,Table3[duration]))</f>
        <v>90</v>
      </c>
      <c r="P740" cm="1">
        <f t="array" ref="P740">MEDIAN(IF(Table3[director_name]=N740,Table3[duration]))</f>
        <v>90</v>
      </c>
      <c r="Q740" t="e" cm="1">
        <f t="array" ref="Q740">STDEV(IF(Table3[director_name]=N740,Table3[duration]))</f>
        <v>#DIV/0!</v>
      </c>
      <c r="R740" cm="1">
        <f t="array" ref="R740">MEDIAN(IF(Table3[director_name]=N740,Table3[imdb_score]))</f>
        <v>6.6</v>
      </c>
    </row>
    <row r="741" spans="1:18" x14ac:dyDescent="0.3">
      <c r="A741" t="s">
        <v>959</v>
      </c>
      <c r="B741">
        <v>169</v>
      </c>
      <c r="C741">
        <v>131</v>
      </c>
      <c r="D741">
        <v>125548685</v>
      </c>
      <c r="E741" t="s">
        <v>393</v>
      </c>
      <c r="F741" t="s">
        <v>2154</v>
      </c>
      <c r="G741">
        <v>135246</v>
      </c>
      <c r="H741">
        <v>498</v>
      </c>
      <c r="I741" t="s">
        <v>29</v>
      </c>
      <c r="J741">
        <v>52000000</v>
      </c>
      <c r="K741">
        <v>7.3</v>
      </c>
      <c r="N741" t="s">
        <v>2650</v>
      </c>
      <c r="O741" cm="1">
        <f t="array" ref="O741">SUM(IF(Table3[director_name]=N741,Table3[duration]))</f>
        <v>90</v>
      </c>
      <c r="P741" cm="1">
        <f t="array" ref="P741">MEDIAN(IF(Table3[director_name]=N741,Table3[duration]))</f>
        <v>90</v>
      </c>
      <c r="Q741" t="e" cm="1">
        <f t="array" ref="Q741">STDEV(IF(Table3[director_name]=N741,Table3[duration]))</f>
        <v>#DIV/0!</v>
      </c>
      <c r="R741" cm="1">
        <f t="array" ref="R741">MEDIAN(IF(Table3[director_name]=N741,Table3[imdb_score]))</f>
        <v>6.6</v>
      </c>
    </row>
    <row r="742" spans="1:18" x14ac:dyDescent="0.3">
      <c r="A742" t="s">
        <v>992</v>
      </c>
      <c r="B742">
        <v>376</v>
      </c>
      <c r="C742">
        <v>104</v>
      </c>
      <c r="D742">
        <v>268488329</v>
      </c>
      <c r="E742" t="s">
        <v>296</v>
      </c>
      <c r="F742" t="s">
        <v>2156</v>
      </c>
      <c r="G742">
        <v>235025</v>
      </c>
      <c r="H742">
        <v>265</v>
      </c>
      <c r="I742" t="s">
        <v>29</v>
      </c>
      <c r="J742">
        <v>200000000</v>
      </c>
      <c r="K742">
        <v>7.3</v>
      </c>
      <c r="N742" t="s">
        <v>2657</v>
      </c>
      <c r="O742" cm="1">
        <f t="array" ref="O742">SUM(IF(Table3[director_name]=N742,Table3[duration]))</f>
        <v>88</v>
      </c>
      <c r="P742" cm="1">
        <f t="array" ref="P742">MEDIAN(IF(Table3[director_name]=N742,Table3[duration]))</f>
        <v>88</v>
      </c>
      <c r="Q742" t="e" cm="1">
        <f t="array" ref="Q742">STDEV(IF(Table3[director_name]=N742,Table3[duration]))</f>
        <v>#DIV/0!</v>
      </c>
      <c r="R742" cm="1">
        <f t="array" ref="R742">MEDIAN(IF(Table3[director_name]=N742,Table3[imdb_score]))</f>
        <v>6.6</v>
      </c>
    </row>
    <row r="743" spans="1:18" x14ac:dyDescent="0.3">
      <c r="A743" t="s">
        <v>72</v>
      </c>
      <c r="B743">
        <v>449</v>
      </c>
      <c r="C743">
        <v>138</v>
      </c>
      <c r="D743">
        <v>93749203</v>
      </c>
      <c r="E743" t="s">
        <v>224</v>
      </c>
      <c r="F743" t="s">
        <v>2158</v>
      </c>
      <c r="G743">
        <v>264047</v>
      </c>
      <c r="H743">
        <v>491</v>
      </c>
      <c r="I743" t="s">
        <v>29</v>
      </c>
      <c r="J743">
        <v>31000000</v>
      </c>
      <c r="K743">
        <v>7.3</v>
      </c>
      <c r="N743" t="s">
        <v>2661</v>
      </c>
      <c r="O743" cm="1">
        <f t="array" ref="O743">SUM(IF(Table3[director_name]=N743,Table3[duration]))</f>
        <v>84</v>
      </c>
      <c r="P743" cm="1">
        <f t="array" ref="P743">MEDIAN(IF(Table3[director_name]=N743,Table3[duration]))</f>
        <v>84</v>
      </c>
      <c r="Q743" t="e" cm="1">
        <f t="array" ref="Q743">STDEV(IF(Table3[director_name]=N743,Table3[duration]))</f>
        <v>#DIV/0!</v>
      </c>
      <c r="R743" cm="1">
        <f t="array" ref="R743">MEDIAN(IF(Table3[director_name]=N743,Table3[imdb_score]))</f>
        <v>6.6</v>
      </c>
    </row>
    <row r="744" spans="1:18" x14ac:dyDescent="0.3">
      <c r="A744" t="s">
        <v>860</v>
      </c>
      <c r="B744">
        <v>549</v>
      </c>
      <c r="C744">
        <v>115</v>
      </c>
      <c r="D744">
        <v>82624961</v>
      </c>
      <c r="E744" t="s">
        <v>73</v>
      </c>
      <c r="F744" t="s">
        <v>2160</v>
      </c>
      <c r="G744">
        <v>205284</v>
      </c>
      <c r="H744">
        <v>439</v>
      </c>
      <c r="I744" t="s">
        <v>29</v>
      </c>
      <c r="J744">
        <v>20000000</v>
      </c>
      <c r="K744">
        <v>7.3</v>
      </c>
      <c r="N744" t="s">
        <v>2663</v>
      </c>
      <c r="O744" cm="1">
        <f t="array" ref="O744">SUM(IF(Table3[director_name]=N744,Table3[duration]))</f>
        <v>78</v>
      </c>
      <c r="P744" cm="1">
        <f t="array" ref="P744">MEDIAN(IF(Table3[director_name]=N744,Table3[duration]))</f>
        <v>78</v>
      </c>
      <c r="Q744" t="e" cm="1">
        <f t="array" ref="Q744">STDEV(IF(Table3[director_name]=N744,Table3[duration]))</f>
        <v>#DIV/0!</v>
      </c>
      <c r="R744" cm="1">
        <f t="array" ref="R744">MEDIAN(IF(Table3[director_name]=N744,Table3[imdb_score]))</f>
        <v>6.6</v>
      </c>
    </row>
    <row r="745" spans="1:18" x14ac:dyDescent="0.3">
      <c r="A745" t="s">
        <v>1473</v>
      </c>
      <c r="B745">
        <v>63</v>
      </c>
      <c r="C745">
        <v>112</v>
      </c>
      <c r="D745">
        <v>62549000</v>
      </c>
      <c r="E745" t="s">
        <v>1915</v>
      </c>
      <c r="F745" t="s">
        <v>2162</v>
      </c>
      <c r="G745">
        <v>41361</v>
      </c>
      <c r="H745">
        <v>148</v>
      </c>
      <c r="I745" t="s">
        <v>29</v>
      </c>
      <c r="J745">
        <v>2300000</v>
      </c>
      <c r="K745">
        <v>7.3</v>
      </c>
      <c r="N745" t="s">
        <v>2085</v>
      </c>
      <c r="O745" cm="1">
        <f t="array" ref="O745">SUM(IF(Table3[director_name]=N745,Table3[duration]))</f>
        <v>279</v>
      </c>
      <c r="P745" cm="1">
        <f t="array" ref="P745">MEDIAN(IF(Table3[director_name]=N745,Table3[duration]))</f>
        <v>139.5</v>
      </c>
      <c r="Q745" cm="1">
        <f t="array" ref="Q745">STDEV(IF(Table3[director_name]=N745,Table3[duration]))</f>
        <v>62.932503525602726</v>
      </c>
      <c r="R745" cm="1">
        <f t="array" ref="R745">MEDIAN(IF(Table3[director_name]=N745,Table3[imdb_score]))</f>
        <v>6.5500000000000007</v>
      </c>
    </row>
    <row r="746" spans="1:18" x14ac:dyDescent="0.3">
      <c r="A746" t="s">
        <v>995</v>
      </c>
      <c r="B746">
        <v>411</v>
      </c>
      <c r="C746">
        <v>104</v>
      </c>
      <c r="D746">
        <v>71897215</v>
      </c>
      <c r="E746" t="s">
        <v>2164</v>
      </c>
      <c r="F746" t="s">
        <v>2165</v>
      </c>
      <c r="G746">
        <v>126893</v>
      </c>
      <c r="H746">
        <v>440</v>
      </c>
      <c r="I746" t="s">
        <v>29</v>
      </c>
      <c r="J746">
        <v>15000000</v>
      </c>
      <c r="K746">
        <v>7.3</v>
      </c>
      <c r="N746" t="s">
        <v>1443</v>
      </c>
      <c r="O746" cm="1">
        <f t="array" ref="O746">SUM(IF(Table3[director_name]=N746,Table3[duration]))</f>
        <v>668</v>
      </c>
      <c r="P746" cm="1">
        <f t="array" ref="P746">MEDIAN(IF(Table3[director_name]=N746,Table3[duration]))</f>
        <v>107</v>
      </c>
      <c r="Q746" cm="1">
        <f t="array" ref="Q746">STDEV(IF(Table3[director_name]=N746,Table3[duration]))</f>
        <v>12.258330500792743</v>
      </c>
      <c r="R746" cm="1">
        <f t="array" ref="R746">MEDIAN(IF(Table3[director_name]=N746,Table3[imdb_score]))</f>
        <v>6.5500000000000007</v>
      </c>
    </row>
    <row r="747" spans="1:18" x14ac:dyDescent="0.3">
      <c r="A747" t="s">
        <v>2166</v>
      </c>
      <c r="B747">
        <v>257</v>
      </c>
      <c r="C747">
        <v>98</v>
      </c>
      <c r="D747">
        <v>187165546</v>
      </c>
      <c r="E747" t="s">
        <v>296</v>
      </c>
      <c r="F747" t="s">
        <v>2167</v>
      </c>
      <c r="G747">
        <v>150618</v>
      </c>
      <c r="H747">
        <v>195</v>
      </c>
      <c r="I747" t="s">
        <v>29</v>
      </c>
      <c r="J747">
        <v>135000000</v>
      </c>
      <c r="K747">
        <v>7.3</v>
      </c>
      <c r="N747" t="s">
        <v>1080</v>
      </c>
      <c r="O747" cm="1">
        <f t="array" ref="O747">SUM(IF(Table3[director_name]=N747,Table3[duration]))</f>
        <v>1417</v>
      </c>
      <c r="P747" cm="1">
        <f t="array" ref="P747">MEDIAN(IF(Table3[director_name]=N747,Table3[duration]))</f>
        <v>125.5</v>
      </c>
      <c r="Q747" cm="1">
        <f t="array" ref="Q747">STDEV(IF(Table3[director_name]=N747,Table3[duration]))</f>
        <v>32.734353190308767</v>
      </c>
      <c r="R747" cm="1">
        <f t="array" ref="R747">MEDIAN(IF(Table3[director_name]=N747,Table3[imdb_score]))</f>
        <v>6.55</v>
      </c>
    </row>
    <row r="748" spans="1:18" x14ac:dyDescent="0.3">
      <c r="A748" t="s">
        <v>1251</v>
      </c>
      <c r="B748">
        <v>280</v>
      </c>
      <c r="C748">
        <v>94</v>
      </c>
      <c r="D748">
        <v>56437947</v>
      </c>
      <c r="E748" t="s">
        <v>393</v>
      </c>
      <c r="F748" t="s">
        <v>2169</v>
      </c>
      <c r="G748">
        <v>85333</v>
      </c>
      <c r="H748">
        <v>421</v>
      </c>
      <c r="I748" t="s">
        <v>29</v>
      </c>
      <c r="J748">
        <v>9800000</v>
      </c>
      <c r="K748">
        <v>7.3</v>
      </c>
      <c r="N748" t="s">
        <v>1005</v>
      </c>
      <c r="O748" cm="1">
        <f t="array" ref="O748">SUM(IF(Table3[director_name]=N748,Table3[duration]))</f>
        <v>479</v>
      </c>
      <c r="P748" cm="1">
        <f t="array" ref="P748">MEDIAN(IF(Table3[director_name]=N748,Table3[duration]))</f>
        <v>121.5</v>
      </c>
      <c r="Q748" cm="1">
        <f t="array" ref="Q748">STDEV(IF(Table3[director_name]=N748,Table3[duration]))</f>
        <v>9.6393291606141691</v>
      </c>
      <c r="R748" cm="1">
        <f t="array" ref="R748">MEDIAN(IF(Table3[director_name]=N748,Table3[imdb_score]))</f>
        <v>6.55</v>
      </c>
    </row>
    <row r="749" spans="1:18" x14ac:dyDescent="0.3">
      <c r="A749" t="s">
        <v>1106</v>
      </c>
      <c r="B749">
        <v>152</v>
      </c>
      <c r="C749">
        <v>121</v>
      </c>
      <c r="D749">
        <v>71309760</v>
      </c>
      <c r="E749" t="s">
        <v>588</v>
      </c>
      <c r="F749" t="s">
        <v>2172</v>
      </c>
      <c r="G749">
        <v>150308</v>
      </c>
      <c r="H749">
        <v>498</v>
      </c>
      <c r="I749" t="s">
        <v>29</v>
      </c>
      <c r="J749">
        <v>25000000</v>
      </c>
      <c r="K749">
        <v>7.3</v>
      </c>
      <c r="N749" t="s">
        <v>1897</v>
      </c>
      <c r="O749" cm="1">
        <f t="array" ref="O749">SUM(IF(Table3[director_name]=N749,Table3[duration]))</f>
        <v>1400</v>
      </c>
      <c r="P749" cm="1">
        <f t="array" ref="P749">MEDIAN(IF(Table3[director_name]=N749,Table3[duration]))</f>
        <v>117.5</v>
      </c>
      <c r="Q749" cm="1">
        <f t="array" ref="Q749">STDEV(IF(Table3[director_name]=N749,Table3[duration]))</f>
        <v>18.748737331221818</v>
      </c>
      <c r="R749" cm="1">
        <f t="array" ref="R749">MEDIAN(IF(Table3[director_name]=N749,Table3[imdb_score]))</f>
        <v>6.55</v>
      </c>
    </row>
    <row r="750" spans="1:18" x14ac:dyDescent="0.3">
      <c r="A750" t="s">
        <v>115</v>
      </c>
      <c r="B750">
        <v>120</v>
      </c>
      <c r="C750">
        <v>128</v>
      </c>
      <c r="D750">
        <v>79100000</v>
      </c>
      <c r="E750" t="s">
        <v>543</v>
      </c>
      <c r="F750" t="s">
        <v>2174</v>
      </c>
      <c r="G750">
        <v>127503</v>
      </c>
      <c r="H750">
        <v>261</v>
      </c>
      <c r="I750" t="s">
        <v>29</v>
      </c>
      <c r="J750">
        <v>35000000</v>
      </c>
      <c r="K750">
        <v>7.3</v>
      </c>
      <c r="N750" t="s">
        <v>2414</v>
      </c>
      <c r="O750" cm="1">
        <f t="array" ref="O750">SUM(IF(Table3[director_name]=N750,Table3[duration]))</f>
        <v>675</v>
      </c>
      <c r="P750" cm="1">
        <f t="array" ref="P750">MEDIAN(IF(Table3[director_name]=N750,Table3[duration]))</f>
        <v>114</v>
      </c>
      <c r="Q750" cm="1">
        <f t="array" ref="Q750">STDEV(IF(Table3[director_name]=N750,Table3[duration]))</f>
        <v>10.821275340735028</v>
      </c>
      <c r="R750" cm="1">
        <f t="array" ref="R750">MEDIAN(IF(Table3[director_name]=N750,Table3[imdb_score]))</f>
        <v>6.55</v>
      </c>
    </row>
    <row r="751" spans="1:18" x14ac:dyDescent="0.3">
      <c r="A751" t="s">
        <v>2176</v>
      </c>
      <c r="B751">
        <v>384</v>
      </c>
      <c r="C751">
        <v>125</v>
      </c>
      <c r="D751">
        <v>117698894</v>
      </c>
      <c r="E751" t="s">
        <v>1366</v>
      </c>
      <c r="F751" t="s">
        <v>2177</v>
      </c>
      <c r="G751">
        <v>447979</v>
      </c>
      <c r="H751">
        <v>629</v>
      </c>
      <c r="I751" t="s">
        <v>29</v>
      </c>
      <c r="J751">
        <v>75000000</v>
      </c>
      <c r="K751">
        <v>7.3</v>
      </c>
      <c r="N751" t="s">
        <v>2889</v>
      </c>
      <c r="O751" cm="1">
        <f t="array" ref="O751">SUM(IF(Table3[director_name]=N751,Table3[duration]))</f>
        <v>411</v>
      </c>
      <c r="P751" cm="1">
        <f t="array" ref="P751">MEDIAN(IF(Table3[director_name]=N751,Table3[duration]))</f>
        <v>105</v>
      </c>
      <c r="Q751" cm="1">
        <f t="array" ref="Q751">STDEV(IF(Table3[director_name]=N751,Table3[duration]))</f>
        <v>13.720422734012244</v>
      </c>
      <c r="R751" cm="1">
        <f t="array" ref="R751">MEDIAN(IF(Table3[director_name]=N751,Table3[imdb_score]))</f>
        <v>6.55</v>
      </c>
    </row>
    <row r="752" spans="1:18" x14ac:dyDescent="0.3">
      <c r="A752" t="s">
        <v>2179</v>
      </c>
      <c r="B752">
        <v>118</v>
      </c>
      <c r="C752">
        <v>120</v>
      </c>
      <c r="D752">
        <v>81593527</v>
      </c>
      <c r="E752" t="s">
        <v>2180</v>
      </c>
      <c r="F752" t="s">
        <v>2181</v>
      </c>
      <c r="G752">
        <v>48806</v>
      </c>
      <c r="H752">
        <v>263</v>
      </c>
      <c r="I752" t="s">
        <v>29</v>
      </c>
      <c r="J752">
        <v>40000000</v>
      </c>
      <c r="K752">
        <v>7.3</v>
      </c>
      <c r="N752" t="s">
        <v>2596</v>
      </c>
      <c r="O752" cm="1">
        <f t="array" ref="O752">SUM(IF(Table3[director_name]=N752,Table3[duration]))</f>
        <v>424</v>
      </c>
      <c r="P752" cm="1">
        <f t="array" ref="P752">MEDIAN(IF(Table3[director_name]=N752,Table3[duration]))</f>
        <v>104.5</v>
      </c>
      <c r="Q752" cm="1">
        <f t="array" ref="Q752">STDEV(IF(Table3[director_name]=N752,Table3[duration]))</f>
        <v>7.3484692283495345</v>
      </c>
      <c r="R752" cm="1">
        <f t="array" ref="R752">MEDIAN(IF(Table3[director_name]=N752,Table3[imdb_score]))</f>
        <v>6.55</v>
      </c>
    </row>
    <row r="753" spans="1:18" x14ac:dyDescent="0.3">
      <c r="A753" t="s">
        <v>961</v>
      </c>
      <c r="B753">
        <v>203</v>
      </c>
      <c r="C753">
        <v>139</v>
      </c>
      <c r="D753">
        <v>81292135</v>
      </c>
      <c r="E753" t="s">
        <v>208</v>
      </c>
      <c r="F753" t="s">
        <v>2183</v>
      </c>
      <c r="G753">
        <v>137891</v>
      </c>
      <c r="H753">
        <v>696</v>
      </c>
      <c r="I753" t="s">
        <v>29</v>
      </c>
      <c r="J753">
        <v>40000000</v>
      </c>
      <c r="K753">
        <v>7.3</v>
      </c>
      <c r="N753" t="s">
        <v>2302</v>
      </c>
      <c r="O753" cm="1">
        <f t="array" ref="O753">SUM(IF(Table3[director_name]=N753,Table3[duration]))</f>
        <v>194</v>
      </c>
      <c r="P753" cm="1">
        <f t="array" ref="P753">MEDIAN(IF(Table3[director_name]=N753,Table3[duration]))</f>
        <v>97</v>
      </c>
      <c r="Q753" cm="1">
        <f t="array" ref="Q753">STDEV(IF(Table3[director_name]=N753,Table3[duration]))</f>
        <v>9.8994949366116654</v>
      </c>
      <c r="R753" cm="1">
        <f t="array" ref="R753">MEDIAN(IF(Table3[director_name]=N753,Table3[imdb_score]))</f>
        <v>6.55</v>
      </c>
    </row>
    <row r="754" spans="1:18" x14ac:dyDescent="0.3">
      <c r="A754" t="s">
        <v>1374</v>
      </c>
      <c r="B754">
        <v>490</v>
      </c>
      <c r="C754">
        <v>143</v>
      </c>
      <c r="D754">
        <v>144812796</v>
      </c>
      <c r="E754" t="s">
        <v>588</v>
      </c>
      <c r="F754" t="s">
        <v>2185</v>
      </c>
      <c r="G754">
        <v>362912</v>
      </c>
      <c r="H754">
        <v>753</v>
      </c>
      <c r="I754" t="s">
        <v>29</v>
      </c>
      <c r="J754">
        <v>105000000</v>
      </c>
      <c r="K754">
        <v>7.3</v>
      </c>
      <c r="N754" t="s">
        <v>2721</v>
      </c>
      <c r="O754" cm="1">
        <f t="array" ref="O754">SUM(IF(Table3[director_name]=N754,Table3[duration]))</f>
        <v>187</v>
      </c>
      <c r="P754" cm="1">
        <f t="array" ref="P754">MEDIAN(IF(Table3[director_name]=N754,Table3[duration]))</f>
        <v>93.5</v>
      </c>
      <c r="Q754" cm="1">
        <f t="array" ref="Q754">STDEV(IF(Table3[director_name]=N754,Table3[duration]))</f>
        <v>6.3639610306789276</v>
      </c>
      <c r="R754" cm="1">
        <f t="array" ref="R754">MEDIAN(IF(Table3[director_name]=N754,Table3[imdb_score]))</f>
        <v>6.55</v>
      </c>
    </row>
    <row r="755" spans="1:18" x14ac:dyDescent="0.3">
      <c r="A755" t="s">
        <v>1374</v>
      </c>
      <c r="B755">
        <v>490</v>
      </c>
      <c r="C755">
        <v>143</v>
      </c>
      <c r="D755">
        <v>144812796</v>
      </c>
      <c r="E755" t="s">
        <v>588</v>
      </c>
      <c r="F755" t="s">
        <v>2185</v>
      </c>
      <c r="G755">
        <v>362933</v>
      </c>
      <c r="H755">
        <v>753</v>
      </c>
      <c r="I755" t="s">
        <v>29</v>
      </c>
      <c r="J755">
        <v>105000000</v>
      </c>
      <c r="K755">
        <v>7.3</v>
      </c>
      <c r="N755" t="s">
        <v>2725</v>
      </c>
      <c r="O755" cm="1">
        <f t="array" ref="O755">SUM(IF(Table3[director_name]=N755,Table3[duration]))</f>
        <v>181</v>
      </c>
      <c r="P755" cm="1">
        <f t="array" ref="P755">MEDIAN(IF(Table3[director_name]=N755,Table3[duration]))</f>
        <v>90.5</v>
      </c>
      <c r="Q755" cm="1">
        <f t="array" ref="Q755">STDEV(IF(Table3[director_name]=N755,Table3[duration]))</f>
        <v>0.70710678118654757</v>
      </c>
      <c r="R755" cm="1">
        <f t="array" ref="R755">MEDIAN(IF(Table3[director_name]=N755,Table3[imdb_score]))</f>
        <v>6.55</v>
      </c>
    </row>
    <row r="756" spans="1:18" x14ac:dyDescent="0.3">
      <c r="A756" t="s">
        <v>746</v>
      </c>
      <c r="B756">
        <v>82</v>
      </c>
      <c r="C756">
        <v>123</v>
      </c>
      <c r="D756">
        <v>91400000</v>
      </c>
      <c r="E756" t="s">
        <v>2017</v>
      </c>
      <c r="F756" t="s">
        <v>2188</v>
      </c>
      <c r="G756">
        <v>81026</v>
      </c>
      <c r="H756">
        <v>194</v>
      </c>
      <c r="I756" t="s">
        <v>29</v>
      </c>
      <c r="J756">
        <v>53000000</v>
      </c>
      <c r="K756">
        <v>7.3</v>
      </c>
      <c r="N756" t="s">
        <v>2760</v>
      </c>
      <c r="O756" cm="1">
        <f t="array" ref="O756">SUM(IF(Table3[director_name]=N756,Table3[duration]))</f>
        <v>140</v>
      </c>
      <c r="P756" cm="1">
        <f t="array" ref="P756">MEDIAN(IF(Table3[director_name]=N756,Table3[duration]))</f>
        <v>140</v>
      </c>
      <c r="Q756" t="e" cm="1">
        <f t="array" ref="Q756">STDEV(IF(Table3[director_name]=N756,Table3[duration]))</f>
        <v>#DIV/0!</v>
      </c>
      <c r="R756" cm="1">
        <f t="array" ref="R756">MEDIAN(IF(Table3[director_name]=N756,Table3[imdb_score]))</f>
        <v>6.5</v>
      </c>
    </row>
    <row r="757" spans="1:18" x14ac:dyDescent="0.3">
      <c r="A757" t="s">
        <v>1079</v>
      </c>
      <c r="B757">
        <v>323</v>
      </c>
      <c r="C757">
        <v>109</v>
      </c>
      <c r="D757">
        <v>47536959</v>
      </c>
      <c r="E757" t="s">
        <v>92</v>
      </c>
      <c r="F757" t="s">
        <v>2191</v>
      </c>
      <c r="G757">
        <v>86955</v>
      </c>
      <c r="H757">
        <v>275</v>
      </c>
      <c r="I757" t="s">
        <v>29</v>
      </c>
      <c r="J757">
        <v>10000000</v>
      </c>
      <c r="K757">
        <v>7.3</v>
      </c>
      <c r="N757" t="s">
        <v>2764</v>
      </c>
      <c r="O757" cm="1">
        <f t="array" ref="O757">SUM(IF(Table3[director_name]=N757,Table3[duration]))</f>
        <v>132</v>
      </c>
      <c r="P757" cm="1">
        <f t="array" ref="P757">MEDIAN(IF(Table3[director_name]=N757,Table3[duration]))</f>
        <v>132</v>
      </c>
      <c r="Q757" t="e" cm="1">
        <f t="array" ref="Q757">STDEV(IF(Table3[director_name]=N757,Table3[duration]))</f>
        <v>#DIV/0!</v>
      </c>
      <c r="R757" cm="1">
        <f t="array" ref="R757">MEDIAN(IF(Table3[director_name]=N757,Table3[imdb_score]))</f>
        <v>6.5</v>
      </c>
    </row>
    <row r="758" spans="1:18" x14ac:dyDescent="0.3">
      <c r="A758" t="s">
        <v>1079</v>
      </c>
      <c r="B758">
        <v>323</v>
      </c>
      <c r="C758">
        <v>109</v>
      </c>
      <c r="D758">
        <v>47536959</v>
      </c>
      <c r="E758" t="s">
        <v>92</v>
      </c>
      <c r="F758" t="s">
        <v>2191</v>
      </c>
      <c r="G758">
        <v>86956</v>
      </c>
      <c r="H758">
        <v>275</v>
      </c>
      <c r="I758" t="s">
        <v>29</v>
      </c>
      <c r="J758">
        <v>10000000</v>
      </c>
      <c r="K758">
        <v>7.3</v>
      </c>
      <c r="N758" t="s">
        <v>1192</v>
      </c>
      <c r="O758" cm="1">
        <f t="array" ref="O758">SUM(IF(Table3[director_name]=N758,Table3[duration]))</f>
        <v>391</v>
      </c>
      <c r="P758" cm="1">
        <f t="array" ref="P758">MEDIAN(IF(Table3[director_name]=N758,Table3[duration]))</f>
        <v>131</v>
      </c>
      <c r="Q758" cm="1">
        <f t="array" ref="Q758">STDEV(IF(Table3[director_name]=N758,Table3[duration]))</f>
        <v>9.0184995056457886</v>
      </c>
      <c r="R758" cm="1">
        <f t="array" ref="R758">MEDIAN(IF(Table3[director_name]=N758,Table3[imdb_score]))</f>
        <v>6.5</v>
      </c>
    </row>
    <row r="759" spans="1:18" x14ac:dyDescent="0.3">
      <c r="A759" t="s">
        <v>2194</v>
      </c>
      <c r="B759">
        <v>264</v>
      </c>
      <c r="C759">
        <v>124</v>
      </c>
      <c r="D759">
        <v>46377022</v>
      </c>
      <c r="E759" t="s">
        <v>73</v>
      </c>
      <c r="F759" t="s">
        <v>2195</v>
      </c>
      <c r="G759">
        <v>75306</v>
      </c>
      <c r="H759">
        <v>266</v>
      </c>
      <c r="I759" t="s">
        <v>29</v>
      </c>
      <c r="J759">
        <v>10000000</v>
      </c>
      <c r="K759">
        <v>7.3</v>
      </c>
      <c r="N759" t="s">
        <v>278</v>
      </c>
      <c r="O759" cm="1">
        <f t="array" ref="O759">SUM(IF(Table3[director_name]=N759,Table3[duration]))</f>
        <v>968</v>
      </c>
      <c r="P759" cm="1">
        <f t="array" ref="P759">MEDIAN(IF(Table3[director_name]=N759,Table3[duration]))</f>
        <v>128.5</v>
      </c>
      <c r="Q759" cm="1">
        <f t="array" ref="Q759">STDEV(IF(Table3[director_name]=N759,Table3[duration]))</f>
        <v>72.254180963226403</v>
      </c>
      <c r="R759" cm="1">
        <f t="array" ref="R759">MEDIAN(IF(Table3[director_name]=N759,Table3[imdb_score]))</f>
        <v>6.5</v>
      </c>
    </row>
    <row r="760" spans="1:18" x14ac:dyDescent="0.3">
      <c r="A760" t="s">
        <v>1737</v>
      </c>
      <c r="B760">
        <v>24</v>
      </c>
      <c r="C760">
        <v>69</v>
      </c>
      <c r="D760">
        <v>48092846</v>
      </c>
      <c r="E760" t="s">
        <v>2197</v>
      </c>
      <c r="F760" t="s">
        <v>2199</v>
      </c>
      <c r="G760">
        <v>61753</v>
      </c>
      <c r="H760">
        <v>133</v>
      </c>
      <c r="I760" t="s">
        <v>29</v>
      </c>
      <c r="J760">
        <v>12500000</v>
      </c>
      <c r="K760">
        <v>7.3</v>
      </c>
      <c r="N760" t="s">
        <v>2780</v>
      </c>
      <c r="O760" cm="1">
        <f t="array" ref="O760">SUM(IF(Table3[director_name]=N760,Table3[duration]))</f>
        <v>127</v>
      </c>
      <c r="P760" cm="1">
        <f t="array" ref="P760">MEDIAN(IF(Table3[director_name]=N760,Table3[duration]))</f>
        <v>127</v>
      </c>
      <c r="Q760" t="e" cm="1">
        <f t="array" ref="Q760">STDEV(IF(Table3[director_name]=N760,Table3[duration]))</f>
        <v>#DIV/0!</v>
      </c>
      <c r="R760" cm="1">
        <f t="array" ref="R760">MEDIAN(IF(Table3[director_name]=N760,Table3[imdb_score]))</f>
        <v>6.5</v>
      </c>
    </row>
    <row r="761" spans="1:18" x14ac:dyDescent="0.3">
      <c r="A761" t="s">
        <v>1607</v>
      </c>
      <c r="B761">
        <v>27</v>
      </c>
      <c r="C761">
        <v>115</v>
      </c>
      <c r="D761">
        <v>50003300</v>
      </c>
      <c r="E761" t="s">
        <v>2200</v>
      </c>
      <c r="F761" t="s">
        <v>2201</v>
      </c>
      <c r="G761">
        <v>36624</v>
      </c>
      <c r="H761">
        <v>132</v>
      </c>
      <c r="I761" t="s">
        <v>29</v>
      </c>
      <c r="J761">
        <v>15000000</v>
      </c>
      <c r="K761">
        <v>7.3</v>
      </c>
      <c r="N761" t="s">
        <v>74</v>
      </c>
      <c r="O761" cm="1">
        <f t="array" ref="O761">SUM(IF(Table3[director_name]=N761,Table3[duration]))</f>
        <v>247</v>
      </c>
      <c r="P761" cm="1">
        <f t="array" ref="P761">MEDIAN(IF(Table3[director_name]=N761,Table3[duration]))</f>
        <v>123.5</v>
      </c>
      <c r="Q761" cm="1">
        <f t="array" ref="Q761">STDEV(IF(Table3[director_name]=N761,Table3[duration]))</f>
        <v>36.062445840513924</v>
      </c>
      <c r="R761" cm="1">
        <f t="array" ref="R761">MEDIAN(IF(Table3[director_name]=N761,Table3[imdb_score]))</f>
        <v>6.5</v>
      </c>
    </row>
    <row r="762" spans="1:18" x14ac:dyDescent="0.3">
      <c r="A762" t="s">
        <v>67</v>
      </c>
      <c r="B762">
        <v>38</v>
      </c>
      <c r="C762">
        <v>115</v>
      </c>
      <c r="D762">
        <v>41400000</v>
      </c>
      <c r="E762" t="s">
        <v>66</v>
      </c>
      <c r="F762" t="s">
        <v>2202</v>
      </c>
      <c r="G762">
        <v>39451</v>
      </c>
      <c r="H762">
        <v>138</v>
      </c>
      <c r="I762" t="s">
        <v>29</v>
      </c>
      <c r="J762">
        <v>6900000</v>
      </c>
      <c r="K762">
        <v>7.3</v>
      </c>
      <c r="N762" t="s">
        <v>2789</v>
      </c>
      <c r="O762" cm="1">
        <f t="array" ref="O762">SUM(IF(Table3[director_name]=N762,Table3[duration]))</f>
        <v>367</v>
      </c>
      <c r="P762" cm="1">
        <f t="array" ref="P762">MEDIAN(IF(Table3[director_name]=N762,Table3[duration]))</f>
        <v>123</v>
      </c>
      <c r="Q762" cm="1">
        <f t="array" ref="Q762">STDEV(IF(Table3[director_name]=N762,Table3[duration]))</f>
        <v>3.0550504633038931</v>
      </c>
      <c r="R762" cm="1">
        <f t="array" ref="R762">MEDIAN(IF(Table3[director_name]=N762,Table3[imdb_score]))</f>
        <v>6.5</v>
      </c>
    </row>
    <row r="763" spans="1:18" x14ac:dyDescent="0.3">
      <c r="A763" t="s">
        <v>1389</v>
      </c>
      <c r="B763">
        <v>175</v>
      </c>
      <c r="C763">
        <v>140</v>
      </c>
      <c r="D763">
        <v>120147445</v>
      </c>
      <c r="E763" t="s">
        <v>2204</v>
      </c>
      <c r="F763" t="s">
        <v>2205</v>
      </c>
      <c r="G763">
        <v>57661</v>
      </c>
      <c r="H763">
        <v>455</v>
      </c>
      <c r="I763" t="s">
        <v>29</v>
      </c>
      <c r="J763">
        <v>87000000</v>
      </c>
      <c r="K763">
        <v>7.3</v>
      </c>
      <c r="N763" t="s">
        <v>2794</v>
      </c>
      <c r="O763" cm="1">
        <f t="array" ref="O763">SUM(IF(Table3[director_name]=N763,Table3[duration]))</f>
        <v>120</v>
      </c>
      <c r="P763" cm="1">
        <f t="array" ref="P763">MEDIAN(IF(Table3[director_name]=N763,Table3[duration]))</f>
        <v>120</v>
      </c>
      <c r="Q763" t="e" cm="1">
        <f t="array" ref="Q763">STDEV(IF(Table3[director_name]=N763,Table3[duration]))</f>
        <v>#DIV/0!</v>
      </c>
      <c r="R763" cm="1">
        <f t="array" ref="R763">MEDIAN(IF(Table3[director_name]=N763,Table3[imdb_score]))</f>
        <v>6.5</v>
      </c>
    </row>
    <row r="764" spans="1:18" x14ac:dyDescent="0.3">
      <c r="A764" t="s">
        <v>1568</v>
      </c>
      <c r="B764">
        <v>273</v>
      </c>
      <c r="C764">
        <v>112</v>
      </c>
      <c r="D764">
        <v>39462438</v>
      </c>
      <c r="E764" t="s">
        <v>875</v>
      </c>
      <c r="F764" t="s">
        <v>2206</v>
      </c>
      <c r="G764">
        <v>67760</v>
      </c>
      <c r="H764">
        <v>226</v>
      </c>
      <c r="I764" t="s">
        <v>29</v>
      </c>
      <c r="J764">
        <v>7000000</v>
      </c>
      <c r="K764">
        <v>7.3</v>
      </c>
      <c r="N764" t="s">
        <v>3107</v>
      </c>
      <c r="O764" cm="1">
        <f t="array" ref="O764">SUM(IF(Table3[director_name]=N764,Table3[duration]))</f>
        <v>347</v>
      </c>
      <c r="P764" cm="1">
        <f t="array" ref="P764">MEDIAN(IF(Table3[director_name]=N764,Table3[duration]))</f>
        <v>119</v>
      </c>
      <c r="Q764" cm="1">
        <f t="array" ref="Q764">STDEV(IF(Table3[director_name]=N764,Table3[duration]))</f>
        <v>9.4516312525052175</v>
      </c>
      <c r="R764" cm="1">
        <f t="array" ref="R764">MEDIAN(IF(Table3[director_name]=N764,Table3[imdb_score]))</f>
        <v>6.5</v>
      </c>
    </row>
    <row r="765" spans="1:18" x14ac:dyDescent="0.3">
      <c r="A765" t="s">
        <v>1106</v>
      </c>
      <c r="B765">
        <v>180</v>
      </c>
      <c r="C765">
        <v>122</v>
      </c>
      <c r="D765">
        <v>54235441</v>
      </c>
      <c r="E765" t="s">
        <v>73</v>
      </c>
      <c r="F765" t="s">
        <v>2209</v>
      </c>
      <c r="G765">
        <v>52894</v>
      </c>
      <c r="H765">
        <v>185</v>
      </c>
      <c r="I765" t="s">
        <v>29</v>
      </c>
      <c r="J765">
        <v>22000000</v>
      </c>
      <c r="K765">
        <v>7.3</v>
      </c>
      <c r="N765" t="s">
        <v>1801</v>
      </c>
      <c r="O765" cm="1">
        <f t="array" ref="O765">SUM(IF(Table3[director_name]=N765,Table3[duration]))</f>
        <v>596</v>
      </c>
      <c r="P765" cm="1">
        <f t="array" ref="P765">MEDIAN(IF(Table3[director_name]=N765,Table3[duration]))</f>
        <v>118</v>
      </c>
      <c r="Q765" cm="1">
        <f t="array" ref="Q765">STDEV(IF(Table3[director_name]=N765,Table3[duration]))</f>
        <v>10.183319694480774</v>
      </c>
      <c r="R765" cm="1">
        <f t="array" ref="R765">MEDIAN(IF(Table3[director_name]=N765,Table3[imdb_score]))</f>
        <v>6.5</v>
      </c>
    </row>
    <row r="766" spans="1:18" x14ac:dyDescent="0.3">
      <c r="A766" t="s">
        <v>2103</v>
      </c>
      <c r="B766">
        <v>155</v>
      </c>
      <c r="C766">
        <v>138</v>
      </c>
      <c r="D766">
        <v>112225777</v>
      </c>
      <c r="E766" t="s">
        <v>2211</v>
      </c>
      <c r="F766" t="s">
        <v>2212</v>
      </c>
      <c r="G766">
        <v>283967</v>
      </c>
      <c r="H766">
        <v>535</v>
      </c>
      <c r="I766" t="s">
        <v>29</v>
      </c>
      <c r="J766">
        <v>80000000</v>
      </c>
      <c r="K766">
        <v>7.3</v>
      </c>
      <c r="N766" t="s">
        <v>2796</v>
      </c>
      <c r="O766" cm="1">
        <f t="array" ref="O766">SUM(IF(Table3[director_name]=N766,Table3[duration]))</f>
        <v>118</v>
      </c>
      <c r="P766" cm="1">
        <f t="array" ref="P766">MEDIAN(IF(Table3[director_name]=N766,Table3[duration]))</f>
        <v>118</v>
      </c>
      <c r="Q766" t="e" cm="1">
        <f t="array" ref="Q766">STDEV(IF(Table3[director_name]=N766,Table3[duration]))</f>
        <v>#DIV/0!</v>
      </c>
      <c r="R766" cm="1">
        <f t="array" ref="R766">MEDIAN(IF(Table3[director_name]=N766,Table3[imdb_score]))</f>
        <v>6.5</v>
      </c>
    </row>
    <row r="767" spans="1:18" x14ac:dyDescent="0.3">
      <c r="A767" t="s">
        <v>999</v>
      </c>
      <c r="B767">
        <v>275</v>
      </c>
      <c r="C767">
        <v>102</v>
      </c>
      <c r="D767">
        <v>44134898</v>
      </c>
      <c r="E767" t="s">
        <v>73</v>
      </c>
      <c r="F767" t="s">
        <v>2214</v>
      </c>
      <c r="G767">
        <v>72803</v>
      </c>
      <c r="H767">
        <v>171</v>
      </c>
      <c r="I767" t="s">
        <v>29</v>
      </c>
      <c r="J767">
        <v>13000000</v>
      </c>
      <c r="K767">
        <v>7.3</v>
      </c>
      <c r="N767" t="s">
        <v>2066</v>
      </c>
      <c r="O767" cm="1">
        <f t="array" ref="O767">SUM(IF(Table3[director_name]=N767,Table3[duration]))</f>
        <v>477</v>
      </c>
      <c r="P767" cm="1">
        <f t="array" ref="P767">MEDIAN(IF(Table3[director_name]=N767,Table3[duration]))</f>
        <v>116</v>
      </c>
      <c r="Q767" cm="1">
        <f t="array" ref="Q767">STDEV(IF(Table3[director_name]=N767,Table3[duration]))</f>
        <v>15.649813630413195</v>
      </c>
      <c r="R767" cm="1">
        <f t="array" ref="R767">MEDIAN(IF(Table3[director_name]=N767,Table3[imdb_score]))</f>
        <v>6.5</v>
      </c>
    </row>
    <row r="768" spans="1:18" x14ac:dyDescent="0.3">
      <c r="A768" t="s">
        <v>985</v>
      </c>
      <c r="B768">
        <v>185</v>
      </c>
      <c r="C768">
        <v>109</v>
      </c>
      <c r="D768">
        <v>34468224</v>
      </c>
      <c r="E768" t="s">
        <v>2216</v>
      </c>
      <c r="F768" t="s">
        <v>2218</v>
      </c>
      <c r="G768">
        <v>105568</v>
      </c>
      <c r="H768">
        <v>533</v>
      </c>
      <c r="I768" t="s">
        <v>29</v>
      </c>
      <c r="J768">
        <v>4500000</v>
      </c>
      <c r="K768">
        <v>7.3</v>
      </c>
      <c r="N768" t="s">
        <v>2798</v>
      </c>
      <c r="O768" cm="1">
        <f t="array" ref="O768">SUM(IF(Table3[director_name]=N768,Table3[duration]))</f>
        <v>116</v>
      </c>
      <c r="P768" cm="1">
        <f t="array" ref="P768">MEDIAN(IF(Table3[director_name]=N768,Table3[duration]))</f>
        <v>116</v>
      </c>
      <c r="Q768" t="e" cm="1">
        <f t="array" ref="Q768">STDEV(IF(Table3[director_name]=N768,Table3[duration]))</f>
        <v>#DIV/0!</v>
      </c>
      <c r="R768" cm="1">
        <f t="array" ref="R768">MEDIAN(IF(Table3[director_name]=N768,Table3[imdb_score]))</f>
        <v>6.5</v>
      </c>
    </row>
    <row r="769" spans="1:18" x14ac:dyDescent="0.3">
      <c r="A769" t="s">
        <v>1096</v>
      </c>
      <c r="B769">
        <v>109</v>
      </c>
      <c r="C769">
        <v>110</v>
      </c>
      <c r="D769">
        <v>37766350</v>
      </c>
      <c r="E769" t="s">
        <v>92</v>
      </c>
      <c r="F769" t="s">
        <v>2220</v>
      </c>
      <c r="G769">
        <v>19440</v>
      </c>
      <c r="H769">
        <v>56</v>
      </c>
      <c r="I769" t="s">
        <v>29</v>
      </c>
      <c r="J769">
        <v>11000000</v>
      </c>
      <c r="K769">
        <v>7.3</v>
      </c>
      <c r="N769" t="s">
        <v>2536</v>
      </c>
      <c r="O769" cm="1">
        <f t="array" ref="O769">SUM(IF(Table3[director_name]=N769,Table3[duration]))</f>
        <v>356</v>
      </c>
      <c r="P769" cm="1">
        <f t="array" ref="P769">MEDIAN(IF(Table3[director_name]=N769,Table3[duration]))</f>
        <v>115</v>
      </c>
      <c r="Q769" cm="1">
        <f t="array" ref="Q769">STDEV(IF(Table3[director_name]=N769,Table3[duration]))</f>
        <v>7.2341781380702361</v>
      </c>
      <c r="R769" cm="1">
        <f t="array" ref="R769">MEDIAN(IF(Table3[director_name]=N769,Table3[imdb_score]))</f>
        <v>6.5</v>
      </c>
    </row>
    <row r="770" spans="1:18" x14ac:dyDescent="0.3">
      <c r="A770" t="s">
        <v>2221</v>
      </c>
      <c r="B770">
        <v>213</v>
      </c>
      <c r="C770">
        <v>102</v>
      </c>
      <c r="D770">
        <v>71423726</v>
      </c>
      <c r="E770" t="s">
        <v>180</v>
      </c>
      <c r="F770" t="s">
        <v>2222</v>
      </c>
      <c r="G770">
        <v>123558</v>
      </c>
      <c r="H770">
        <v>609</v>
      </c>
      <c r="I770" t="s">
        <v>29</v>
      </c>
      <c r="J770">
        <v>45000000</v>
      </c>
      <c r="K770">
        <v>7.3</v>
      </c>
      <c r="N770" t="s">
        <v>2801</v>
      </c>
      <c r="O770" cm="1">
        <f t="array" ref="O770">SUM(IF(Table3[director_name]=N770,Table3[duration]))</f>
        <v>115</v>
      </c>
      <c r="P770" cm="1">
        <f t="array" ref="P770">MEDIAN(IF(Table3[director_name]=N770,Table3[duration]))</f>
        <v>115</v>
      </c>
      <c r="Q770" t="e" cm="1">
        <f t="array" ref="Q770">STDEV(IF(Table3[director_name]=N770,Table3[duration]))</f>
        <v>#DIV/0!</v>
      </c>
      <c r="R770" cm="1">
        <f t="array" ref="R770">MEDIAN(IF(Table3[director_name]=N770,Table3[imdb_score]))</f>
        <v>6.5</v>
      </c>
    </row>
    <row r="771" spans="1:18" x14ac:dyDescent="0.3">
      <c r="A771" t="s">
        <v>807</v>
      </c>
      <c r="B771">
        <v>20</v>
      </c>
      <c r="C771">
        <v>97</v>
      </c>
      <c r="D771">
        <v>27900000</v>
      </c>
      <c r="E771" t="s">
        <v>73</v>
      </c>
      <c r="F771" t="s">
        <v>2224</v>
      </c>
      <c r="G771">
        <v>74626</v>
      </c>
      <c r="H771">
        <v>157</v>
      </c>
      <c r="I771" t="s">
        <v>29</v>
      </c>
      <c r="J771">
        <v>3500000</v>
      </c>
      <c r="K771">
        <v>7.3</v>
      </c>
      <c r="N771" t="s">
        <v>2805</v>
      </c>
      <c r="O771" cm="1">
        <f t="array" ref="O771">SUM(IF(Table3[director_name]=N771,Table3[duration]))</f>
        <v>114</v>
      </c>
      <c r="P771" cm="1">
        <f t="array" ref="P771">MEDIAN(IF(Table3[director_name]=N771,Table3[duration]))</f>
        <v>114</v>
      </c>
      <c r="Q771" t="e" cm="1">
        <f t="array" ref="Q771">STDEV(IF(Table3[director_name]=N771,Table3[duration]))</f>
        <v>#DIV/0!</v>
      </c>
      <c r="R771" cm="1">
        <f t="array" ref="R771">MEDIAN(IF(Table3[director_name]=N771,Table3[imdb_score]))</f>
        <v>6.5</v>
      </c>
    </row>
    <row r="772" spans="1:18" x14ac:dyDescent="0.3">
      <c r="A772" t="s">
        <v>2225</v>
      </c>
      <c r="B772">
        <v>299</v>
      </c>
      <c r="C772">
        <v>119</v>
      </c>
      <c r="D772">
        <v>49024969</v>
      </c>
      <c r="E772" t="s">
        <v>140</v>
      </c>
      <c r="F772" t="s">
        <v>2226</v>
      </c>
      <c r="G772">
        <v>133367</v>
      </c>
      <c r="H772">
        <v>363</v>
      </c>
      <c r="I772" t="s">
        <v>29</v>
      </c>
      <c r="J772">
        <v>25000000</v>
      </c>
      <c r="K772">
        <v>7.3</v>
      </c>
      <c r="N772" t="s">
        <v>2809</v>
      </c>
      <c r="O772" cm="1">
        <f t="array" ref="O772">SUM(IF(Table3[director_name]=N772,Table3[duration]))</f>
        <v>114</v>
      </c>
      <c r="P772" cm="1">
        <f t="array" ref="P772">MEDIAN(IF(Table3[director_name]=N772,Table3[duration]))</f>
        <v>114</v>
      </c>
      <c r="Q772" t="e" cm="1">
        <f t="array" ref="Q772">STDEV(IF(Table3[director_name]=N772,Table3[duration]))</f>
        <v>#DIV/0!</v>
      </c>
      <c r="R772" cm="1">
        <f t="array" ref="R772">MEDIAN(IF(Table3[director_name]=N772,Table3[imdb_score]))</f>
        <v>6.5</v>
      </c>
    </row>
    <row r="773" spans="1:18" x14ac:dyDescent="0.3">
      <c r="A773" t="s">
        <v>1337</v>
      </c>
      <c r="B773">
        <v>203</v>
      </c>
      <c r="C773">
        <v>109</v>
      </c>
      <c r="D773">
        <v>33305037</v>
      </c>
      <c r="E773" t="s">
        <v>60</v>
      </c>
      <c r="F773" t="s">
        <v>2227</v>
      </c>
      <c r="G773">
        <v>33856</v>
      </c>
      <c r="H773">
        <v>147</v>
      </c>
      <c r="I773" t="s">
        <v>29</v>
      </c>
      <c r="J773">
        <v>11000000</v>
      </c>
      <c r="K773">
        <v>7.3</v>
      </c>
      <c r="N773" t="s">
        <v>2814</v>
      </c>
      <c r="O773" cm="1">
        <f t="array" ref="O773">SUM(IF(Table3[director_name]=N773,Table3[duration]))</f>
        <v>113</v>
      </c>
      <c r="P773" cm="1">
        <f t="array" ref="P773">MEDIAN(IF(Table3[director_name]=N773,Table3[duration]))</f>
        <v>113</v>
      </c>
      <c r="Q773" t="e" cm="1">
        <f t="array" ref="Q773">STDEV(IF(Table3[director_name]=N773,Table3[duration]))</f>
        <v>#DIV/0!</v>
      </c>
      <c r="R773" cm="1">
        <f t="array" ref="R773">MEDIAN(IF(Table3[director_name]=N773,Table3[imdb_score]))</f>
        <v>6.5</v>
      </c>
    </row>
    <row r="774" spans="1:18" x14ac:dyDescent="0.3">
      <c r="A774" t="s">
        <v>746</v>
      </c>
      <c r="B774">
        <v>81</v>
      </c>
      <c r="C774">
        <v>140</v>
      </c>
      <c r="D774">
        <v>111544445</v>
      </c>
      <c r="E774" t="s">
        <v>1536</v>
      </c>
      <c r="F774" t="s">
        <v>2228</v>
      </c>
      <c r="G774">
        <v>188116</v>
      </c>
      <c r="H774">
        <v>415</v>
      </c>
      <c r="I774" t="s">
        <v>29</v>
      </c>
      <c r="J774">
        <v>90000000</v>
      </c>
      <c r="K774">
        <v>7.3</v>
      </c>
      <c r="N774" t="s">
        <v>2819</v>
      </c>
      <c r="O774" cm="1">
        <f t="array" ref="O774">SUM(IF(Table3[director_name]=N774,Table3[duration]))</f>
        <v>224</v>
      </c>
      <c r="P774" cm="1">
        <f t="array" ref="P774">MEDIAN(IF(Table3[director_name]=N774,Table3[duration]))</f>
        <v>112</v>
      </c>
      <c r="Q774" cm="1">
        <f t="array" ref="Q774">STDEV(IF(Table3[director_name]=N774,Table3[duration]))</f>
        <v>0</v>
      </c>
      <c r="R774" cm="1">
        <f t="array" ref="R774">MEDIAN(IF(Table3[director_name]=N774,Table3[imdb_score]))</f>
        <v>6.5</v>
      </c>
    </row>
    <row r="775" spans="1:18" x14ac:dyDescent="0.3">
      <c r="A775" t="s">
        <v>2130</v>
      </c>
      <c r="B775">
        <v>187</v>
      </c>
      <c r="C775">
        <v>131</v>
      </c>
      <c r="D775">
        <v>41300105</v>
      </c>
      <c r="E775" t="s">
        <v>257</v>
      </c>
      <c r="F775" t="s">
        <v>2229</v>
      </c>
      <c r="G775">
        <v>65201</v>
      </c>
      <c r="H775">
        <v>651</v>
      </c>
      <c r="I775" t="s">
        <v>29</v>
      </c>
      <c r="J775">
        <v>19800000</v>
      </c>
      <c r="K775">
        <v>7.3</v>
      </c>
      <c r="N775" t="s">
        <v>2821</v>
      </c>
      <c r="O775" cm="1">
        <f t="array" ref="O775">SUM(IF(Table3[director_name]=N775,Table3[duration]))</f>
        <v>110</v>
      </c>
      <c r="P775" cm="1">
        <f t="array" ref="P775">MEDIAN(IF(Table3[director_name]=N775,Table3[duration]))</f>
        <v>110</v>
      </c>
      <c r="Q775" t="e" cm="1">
        <f t="array" ref="Q775">STDEV(IF(Table3[director_name]=N775,Table3[duration]))</f>
        <v>#DIV/0!</v>
      </c>
      <c r="R775" cm="1">
        <f t="array" ref="R775">MEDIAN(IF(Table3[director_name]=N775,Table3[imdb_score]))</f>
        <v>6.5</v>
      </c>
    </row>
    <row r="776" spans="1:18" x14ac:dyDescent="0.3">
      <c r="A776" t="s">
        <v>818</v>
      </c>
      <c r="B776">
        <v>136</v>
      </c>
      <c r="C776">
        <v>91</v>
      </c>
      <c r="D776">
        <v>51475962</v>
      </c>
      <c r="E776" t="s">
        <v>214</v>
      </c>
      <c r="F776" t="s">
        <v>2230</v>
      </c>
      <c r="G776">
        <v>177828</v>
      </c>
      <c r="H776">
        <v>714</v>
      </c>
      <c r="I776" t="s">
        <v>29</v>
      </c>
      <c r="J776">
        <v>30000000</v>
      </c>
      <c r="K776">
        <v>7.3</v>
      </c>
      <c r="N776" t="s">
        <v>2823</v>
      </c>
      <c r="O776" cm="1">
        <f t="array" ref="O776">SUM(IF(Table3[director_name]=N776,Table3[duration]))</f>
        <v>110</v>
      </c>
      <c r="P776" cm="1">
        <f t="array" ref="P776">MEDIAN(IF(Table3[director_name]=N776,Table3[duration]))</f>
        <v>110</v>
      </c>
      <c r="Q776" t="e" cm="1">
        <f t="array" ref="Q776">STDEV(IF(Table3[director_name]=N776,Table3[duration]))</f>
        <v>#DIV/0!</v>
      </c>
      <c r="R776" cm="1">
        <f t="array" ref="R776">MEDIAN(IF(Table3[director_name]=N776,Table3[imdb_score]))</f>
        <v>6.5</v>
      </c>
    </row>
    <row r="777" spans="1:18" x14ac:dyDescent="0.3">
      <c r="A777" t="s">
        <v>1024</v>
      </c>
      <c r="B777">
        <v>233</v>
      </c>
      <c r="C777">
        <v>95</v>
      </c>
      <c r="D777">
        <v>148337537</v>
      </c>
      <c r="E777" t="s">
        <v>2231</v>
      </c>
      <c r="F777" t="s">
        <v>2232</v>
      </c>
      <c r="G777">
        <v>172754</v>
      </c>
      <c r="H777">
        <v>187</v>
      </c>
      <c r="I777" t="s">
        <v>29</v>
      </c>
      <c r="J777">
        <v>130000000</v>
      </c>
      <c r="K777">
        <v>7.3</v>
      </c>
      <c r="N777" t="s">
        <v>2827</v>
      </c>
      <c r="O777" cm="1">
        <f t="array" ref="O777">SUM(IF(Table3[director_name]=N777,Table3[duration]))</f>
        <v>796</v>
      </c>
      <c r="P777" cm="1">
        <f t="array" ref="P777">MEDIAN(IF(Table3[director_name]=N777,Table3[duration]))</f>
        <v>109</v>
      </c>
      <c r="Q777" cm="1">
        <f t="array" ref="Q777">STDEV(IF(Table3[director_name]=N777,Table3[duration]))</f>
        <v>12.750350135248347</v>
      </c>
      <c r="R777" cm="1">
        <f t="array" ref="R777">MEDIAN(IF(Table3[director_name]=N777,Table3[imdb_score]))</f>
        <v>6.5</v>
      </c>
    </row>
    <row r="778" spans="1:18" x14ac:dyDescent="0.3">
      <c r="A778" t="s">
        <v>2233</v>
      </c>
      <c r="B778">
        <v>274</v>
      </c>
      <c r="C778">
        <v>118</v>
      </c>
      <c r="D778">
        <v>57981889</v>
      </c>
      <c r="E778" t="s">
        <v>208</v>
      </c>
      <c r="F778" t="s">
        <v>2234</v>
      </c>
      <c r="G778">
        <v>173848</v>
      </c>
      <c r="H778">
        <v>203</v>
      </c>
      <c r="I778" t="s">
        <v>29</v>
      </c>
      <c r="J778">
        <v>40000000</v>
      </c>
      <c r="K778">
        <v>7.3</v>
      </c>
      <c r="N778" t="s">
        <v>2835</v>
      </c>
      <c r="O778" cm="1">
        <f t="array" ref="O778">SUM(IF(Table3[director_name]=N778,Table3[duration]))</f>
        <v>217</v>
      </c>
      <c r="P778" cm="1">
        <f t="array" ref="P778">MEDIAN(IF(Table3[director_name]=N778,Table3[duration]))</f>
        <v>108.5</v>
      </c>
      <c r="Q778" cm="1">
        <f t="array" ref="Q778">STDEV(IF(Table3[director_name]=N778,Table3[duration]))</f>
        <v>0.70710678118654757</v>
      </c>
      <c r="R778" cm="1">
        <f t="array" ref="R778">MEDIAN(IF(Table3[director_name]=N778,Table3[imdb_score]))</f>
        <v>6.5</v>
      </c>
    </row>
    <row r="779" spans="1:18" x14ac:dyDescent="0.3">
      <c r="A779" t="s">
        <v>59</v>
      </c>
      <c r="B779">
        <v>151</v>
      </c>
      <c r="C779">
        <v>128</v>
      </c>
      <c r="D779">
        <v>77032279</v>
      </c>
      <c r="E779" t="s">
        <v>73</v>
      </c>
      <c r="F779" t="s">
        <v>2235</v>
      </c>
      <c r="G779">
        <v>303864</v>
      </c>
      <c r="H779">
        <v>596</v>
      </c>
      <c r="I779" t="s">
        <v>29</v>
      </c>
      <c r="J779">
        <v>60000000</v>
      </c>
      <c r="K779">
        <v>7.3</v>
      </c>
      <c r="N779" t="s">
        <v>1511</v>
      </c>
      <c r="O779" cm="1">
        <f t="array" ref="O779">SUM(IF(Table3[director_name]=N779,Table3[duration]))</f>
        <v>217</v>
      </c>
      <c r="P779" cm="1">
        <f t="array" ref="P779">MEDIAN(IF(Table3[director_name]=N779,Table3[duration]))</f>
        <v>108.5</v>
      </c>
      <c r="Q779" cm="1">
        <f t="array" ref="Q779">STDEV(IF(Table3[director_name]=N779,Table3[duration]))</f>
        <v>3.5355339059327378</v>
      </c>
      <c r="R779" cm="1">
        <f t="array" ref="R779">MEDIAN(IF(Table3[director_name]=N779,Table3[imdb_score]))</f>
        <v>6.5</v>
      </c>
    </row>
    <row r="780" spans="1:18" x14ac:dyDescent="0.3">
      <c r="A780" t="s">
        <v>539</v>
      </c>
      <c r="B780">
        <v>415</v>
      </c>
      <c r="C780">
        <v>98</v>
      </c>
      <c r="D780">
        <v>33404871</v>
      </c>
      <c r="E780" t="s">
        <v>92</v>
      </c>
      <c r="F780" t="s">
        <v>2237</v>
      </c>
      <c r="G780">
        <v>150082</v>
      </c>
      <c r="H780">
        <v>384</v>
      </c>
      <c r="I780" t="s">
        <v>29</v>
      </c>
      <c r="J780">
        <v>18000000</v>
      </c>
      <c r="K780">
        <v>7.3</v>
      </c>
      <c r="N780" t="s">
        <v>2930</v>
      </c>
      <c r="O780" cm="1">
        <f t="array" ref="O780">SUM(IF(Table3[director_name]=N780,Table3[duration]))</f>
        <v>519</v>
      </c>
      <c r="P780" cm="1">
        <f t="array" ref="P780">MEDIAN(IF(Table3[director_name]=N780,Table3[duration]))</f>
        <v>108</v>
      </c>
      <c r="Q780" cm="1">
        <f t="array" ref="Q780">STDEV(IF(Table3[director_name]=N780,Table3[duration]))</f>
        <v>9.7826376811164799</v>
      </c>
      <c r="R780" cm="1">
        <f t="array" ref="R780">MEDIAN(IF(Table3[director_name]=N780,Table3[imdb_score]))</f>
        <v>6.5</v>
      </c>
    </row>
    <row r="781" spans="1:18" x14ac:dyDescent="0.3">
      <c r="A781" t="s">
        <v>1034</v>
      </c>
      <c r="B781">
        <v>284</v>
      </c>
      <c r="C781">
        <v>90</v>
      </c>
      <c r="D781">
        <v>165230261</v>
      </c>
      <c r="E781" t="s">
        <v>1440</v>
      </c>
      <c r="F781" t="s">
        <v>2238</v>
      </c>
      <c r="G781">
        <v>182718</v>
      </c>
      <c r="H781">
        <v>209</v>
      </c>
      <c r="I781" t="s">
        <v>29</v>
      </c>
      <c r="J781">
        <v>150000000</v>
      </c>
      <c r="K781">
        <v>7.3</v>
      </c>
      <c r="N781" t="s">
        <v>2838</v>
      </c>
      <c r="O781" cm="1">
        <f t="array" ref="O781">SUM(IF(Table3[director_name]=N781,Table3[duration]))</f>
        <v>108</v>
      </c>
      <c r="P781" cm="1">
        <f t="array" ref="P781">MEDIAN(IF(Table3[director_name]=N781,Table3[duration]))</f>
        <v>108</v>
      </c>
      <c r="Q781" t="e" cm="1">
        <f t="array" ref="Q781">STDEV(IF(Table3[director_name]=N781,Table3[duration]))</f>
        <v>#DIV/0!</v>
      </c>
      <c r="R781" cm="1">
        <f t="array" ref="R781">MEDIAN(IF(Table3[director_name]=N781,Table3[imdb_score]))</f>
        <v>6.5</v>
      </c>
    </row>
    <row r="782" spans="1:18" x14ac:dyDescent="0.3">
      <c r="A782" t="s">
        <v>1075</v>
      </c>
      <c r="B782">
        <v>184</v>
      </c>
      <c r="C782">
        <v>110</v>
      </c>
      <c r="D782">
        <v>16067035</v>
      </c>
      <c r="E782" t="s">
        <v>715</v>
      </c>
      <c r="F782" t="s">
        <v>2240</v>
      </c>
      <c r="G782">
        <v>116642</v>
      </c>
      <c r="H782">
        <v>389</v>
      </c>
      <c r="I782" t="s">
        <v>29</v>
      </c>
      <c r="J782">
        <v>1100000</v>
      </c>
      <c r="K782">
        <v>7.3</v>
      </c>
      <c r="N782" t="s">
        <v>2468</v>
      </c>
      <c r="O782" cm="1">
        <f t="array" ref="O782">SUM(IF(Table3[director_name]=N782,Table3[duration]))</f>
        <v>322</v>
      </c>
      <c r="P782" cm="1">
        <f t="array" ref="P782">MEDIAN(IF(Table3[director_name]=N782,Table3[duration]))</f>
        <v>107</v>
      </c>
      <c r="Q782" cm="1">
        <f t="array" ref="Q782">STDEV(IF(Table3[director_name]=N782,Table3[duration]))</f>
        <v>16.502525059315381</v>
      </c>
      <c r="R782" cm="1">
        <f t="array" ref="R782">MEDIAN(IF(Table3[director_name]=N782,Table3[imdb_score]))</f>
        <v>6.5</v>
      </c>
    </row>
    <row r="783" spans="1:18" x14ac:dyDescent="0.3">
      <c r="A783" t="s">
        <v>2241</v>
      </c>
      <c r="B783">
        <v>168</v>
      </c>
      <c r="C783">
        <v>118</v>
      </c>
      <c r="D783">
        <v>44983704</v>
      </c>
      <c r="E783" t="s">
        <v>2242</v>
      </c>
      <c r="F783" t="s">
        <v>2243</v>
      </c>
      <c r="G783">
        <v>81866</v>
      </c>
      <c r="H783">
        <v>510</v>
      </c>
      <c r="I783" t="s">
        <v>29</v>
      </c>
      <c r="J783">
        <v>31000000</v>
      </c>
      <c r="K783">
        <v>7.3</v>
      </c>
      <c r="N783" t="s">
        <v>2841</v>
      </c>
      <c r="O783" cm="1">
        <f t="array" ref="O783">SUM(IF(Table3[director_name]=N783,Table3[duration]))</f>
        <v>107</v>
      </c>
      <c r="P783" cm="1">
        <f t="array" ref="P783">MEDIAN(IF(Table3[director_name]=N783,Table3[duration]))</f>
        <v>107</v>
      </c>
      <c r="Q783" t="e" cm="1">
        <f t="array" ref="Q783">STDEV(IF(Table3[director_name]=N783,Table3[duration]))</f>
        <v>#DIV/0!</v>
      </c>
      <c r="R783" cm="1">
        <f t="array" ref="R783">MEDIAN(IF(Table3[director_name]=N783,Table3[imdb_score]))</f>
        <v>6.5</v>
      </c>
    </row>
    <row r="784" spans="1:18" x14ac:dyDescent="0.3">
      <c r="A784" t="s">
        <v>1796</v>
      </c>
      <c r="B784">
        <v>322</v>
      </c>
      <c r="C784">
        <v>121</v>
      </c>
      <c r="D784">
        <v>37738400</v>
      </c>
      <c r="E784" t="s">
        <v>92</v>
      </c>
      <c r="F784" t="s">
        <v>2244</v>
      </c>
      <c r="G784">
        <v>67797</v>
      </c>
      <c r="H784">
        <v>285</v>
      </c>
      <c r="I784" t="s">
        <v>29</v>
      </c>
      <c r="J784">
        <v>25000000</v>
      </c>
      <c r="K784">
        <v>7.3</v>
      </c>
      <c r="N784" t="s">
        <v>3144</v>
      </c>
      <c r="O784" cm="1">
        <f t="array" ref="O784">SUM(IF(Table3[director_name]=N784,Table3[duration]))</f>
        <v>319</v>
      </c>
      <c r="P784" cm="1">
        <f t="array" ref="P784">MEDIAN(IF(Table3[director_name]=N784,Table3[duration]))</f>
        <v>105</v>
      </c>
      <c r="Q784" cm="1">
        <f t="array" ref="Q784">STDEV(IF(Table3[director_name]=N784,Table3[duration]))</f>
        <v>3.214550253664318</v>
      </c>
      <c r="R784" cm="1">
        <f t="array" ref="R784">MEDIAN(IF(Table3[director_name]=N784,Table3[imdb_score]))</f>
        <v>6.5</v>
      </c>
    </row>
    <row r="785" spans="1:18" x14ac:dyDescent="0.3">
      <c r="A785" t="s">
        <v>2245</v>
      </c>
      <c r="B785">
        <v>136</v>
      </c>
      <c r="C785">
        <v>111</v>
      </c>
      <c r="D785">
        <v>71844424</v>
      </c>
      <c r="E785" t="s">
        <v>232</v>
      </c>
      <c r="F785" t="s">
        <v>2247</v>
      </c>
      <c r="G785">
        <v>33158</v>
      </c>
      <c r="H785">
        <v>223</v>
      </c>
      <c r="I785" t="s">
        <v>29</v>
      </c>
      <c r="J785">
        <v>60000000</v>
      </c>
      <c r="K785">
        <v>7.3</v>
      </c>
      <c r="N785" t="s">
        <v>2846</v>
      </c>
      <c r="O785" cm="1">
        <f t="array" ref="O785">SUM(IF(Table3[director_name]=N785,Table3[duration]))</f>
        <v>105</v>
      </c>
      <c r="P785" cm="1">
        <f t="array" ref="P785">MEDIAN(IF(Table3[director_name]=N785,Table3[duration]))</f>
        <v>105</v>
      </c>
      <c r="Q785" t="e" cm="1">
        <f t="array" ref="Q785">STDEV(IF(Table3[director_name]=N785,Table3[duration]))</f>
        <v>#DIV/0!</v>
      </c>
      <c r="R785" cm="1">
        <f t="array" ref="R785">MEDIAN(IF(Table3[director_name]=N785,Table3[imdb_score]))</f>
        <v>6.5</v>
      </c>
    </row>
    <row r="786" spans="1:18" x14ac:dyDescent="0.3">
      <c r="A786" t="s">
        <v>1072</v>
      </c>
      <c r="B786">
        <v>147</v>
      </c>
      <c r="C786">
        <v>113</v>
      </c>
      <c r="D786">
        <v>12006514</v>
      </c>
      <c r="E786" t="s">
        <v>699</v>
      </c>
      <c r="F786" t="s">
        <v>2248</v>
      </c>
      <c r="G786">
        <v>114070</v>
      </c>
      <c r="H786">
        <v>500</v>
      </c>
      <c r="I786" t="s">
        <v>29</v>
      </c>
      <c r="J786">
        <v>250000</v>
      </c>
      <c r="K786">
        <v>7.3</v>
      </c>
      <c r="N786" t="s">
        <v>2844</v>
      </c>
      <c r="O786" cm="1">
        <f t="array" ref="O786">SUM(IF(Table3[director_name]=N786,Table3[duration]))</f>
        <v>105</v>
      </c>
      <c r="P786" cm="1">
        <f t="array" ref="P786">MEDIAN(IF(Table3[director_name]=N786,Table3[duration]))</f>
        <v>105</v>
      </c>
      <c r="Q786" t="e" cm="1">
        <f t="array" ref="Q786">STDEV(IF(Table3[director_name]=N786,Table3[duration]))</f>
        <v>#DIV/0!</v>
      </c>
      <c r="R786" cm="1">
        <f t="array" ref="R786">MEDIAN(IF(Table3[director_name]=N786,Table3[imdb_score]))</f>
        <v>6.5</v>
      </c>
    </row>
    <row r="787" spans="1:18" x14ac:dyDescent="0.3">
      <c r="A787" t="s">
        <v>2250</v>
      </c>
      <c r="B787">
        <v>193</v>
      </c>
      <c r="C787">
        <v>100</v>
      </c>
      <c r="D787">
        <v>11529368</v>
      </c>
      <c r="E787" t="s">
        <v>2251</v>
      </c>
      <c r="F787" t="s">
        <v>2253</v>
      </c>
      <c r="G787">
        <v>85028</v>
      </c>
      <c r="H787">
        <v>404</v>
      </c>
      <c r="I787" t="s">
        <v>29</v>
      </c>
      <c r="J787">
        <v>65000</v>
      </c>
      <c r="K787">
        <v>7.3</v>
      </c>
      <c r="N787" t="s">
        <v>2802</v>
      </c>
      <c r="O787" cm="1">
        <f t="array" ref="O787">SUM(IF(Table3[director_name]=N787,Table3[duration]))</f>
        <v>209</v>
      </c>
      <c r="P787" cm="1">
        <f t="array" ref="P787">MEDIAN(IF(Table3[director_name]=N787,Table3[duration]))</f>
        <v>104.5</v>
      </c>
      <c r="Q787" cm="1">
        <f t="array" ref="Q787">STDEV(IF(Table3[director_name]=N787,Table3[duration]))</f>
        <v>2.1213203435596424</v>
      </c>
      <c r="R787" cm="1">
        <f t="array" ref="R787">MEDIAN(IF(Table3[director_name]=N787,Table3[imdb_score]))</f>
        <v>6.5</v>
      </c>
    </row>
    <row r="788" spans="1:18" x14ac:dyDescent="0.3">
      <c r="A788" t="s">
        <v>1032</v>
      </c>
      <c r="B788">
        <v>663</v>
      </c>
      <c r="C788">
        <v>93</v>
      </c>
      <c r="D788">
        <v>12784397</v>
      </c>
      <c r="E788" t="s">
        <v>2255</v>
      </c>
      <c r="F788" t="s">
        <v>2256</v>
      </c>
      <c r="G788">
        <v>70336</v>
      </c>
      <c r="H788">
        <v>269</v>
      </c>
      <c r="I788" t="s">
        <v>29</v>
      </c>
      <c r="J788">
        <v>1800000</v>
      </c>
      <c r="K788">
        <v>7.3</v>
      </c>
      <c r="N788" t="s">
        <v>2853</v>
      </c>
      <c r="O788" cm="1">
        <f t="array" ref="O788">SUM(IF(Table3[director_name]=N788,Table3[duration]))</f>
        <v>104</v>
      </c>
      <c r="P788" cm="1">
        <f t="array" ref="P788">MEDIAN(IF(Table3[director_name]=N788,Table3[duration]))</f>
        <v>104</v>
      </c>
      <c r="Q788" t="e" cm="1">
        <f t="array" ref="Q788">STDEV(IF(Table3[director_name]=N788,Table3[duration]))</f>
        <v>#DIV/0!</v>
      </c>
      <c r="R788" cm="1">
        <f t="array" ref="R788">MEDIAN(IF(Table3[director_name]=N788,Table3[imdb_score]))</f>
        <v>6.5</v>
      </c>
    </row>
    <row r="789" spans="1:18" x14ac:dyDescent="0.3">
      <c r="A789" t="s">
        <v>2257</v>
      </c>
      <c r="B789">
        <v>180</v>
      </c>
      <c r="C789">
        <v>103</v>
      </c>
      <c r="D789">
        <v>17474107</v>
      </c>
      <c r="E789" t="s">
        <v>305</v>
      </c>
      <c r="F789" t="s">
        <v>2259</v>
      </c>
      <c r="G789">
        <v>56605</v>
      </c>
      <c r="H789">
        <v>89</v>
      </c>
      <c r="I789" t="s">
        <v>29</v>
      </c>
      <c r="J789">
        <v>7000000</v>
      </c>
      <c r="K789">
        <v>7.3</v>
      </c>
      <c r="N789" t="s">
        <v>542</v>
      </c>
      <c r="O789" cm="1">
        <f t="array" ref="O789">SUM(IF(Table3[director_name]=N789,Table3[duration]))</f>
        <v>352</v>
      </c>
      <c r="P789" cm="1">
        <f t="array" ref="P789">MEDIAN(IF(Table3[director_name]=N789,Table3[duration]))</f>
        <v>103</v>
      </c>
      <c r="Q789" cm="1">
        <f t="array" ref="Q789">STDEV(IF(Table3[director_name]=N789,Table3[duration]))</f>
        <v>25.69695182961069</v>
      </c>
      <c r="R789" cm="1">
        <f t="array" ref="R789">MEDIAN(IF(Table3[director_name]=N789,Table3[imdb_score]))</f>
        <v>6.5</v>
      </c>
    </row>
    <row r="790" spans="1:18" x14ac:dyDescent="0.3">
      <c r="A790" t="s">
        <v>824</v>
      </c>
      <c r="B790">
        <v>137</v>
      </c>
      <c r="C790">
        <v>102</v>
      </c>
      <c r="D790">
        <v>16842303</v>
      </c>
      <c r="E790" t="s">
        <v>338</v>
      </c>
      <c r="F790" t="s">
        <v>2261</v>
      </c>
      <c r="G790">
        <v>59474</v>
      </c>
      <c r="H790">
        <v>418</v>
      </c>
      <c r="I790" t="s">
        <v>29</v>
      </c>
      <c r="J790">
        <v>6500000</v>
      </c>
      <c r="K790">
        <v>7.3</v>
      </c>
      <c r="N790" t="s">
        <v>934</v>
      </c>
      <c r="O790" cm="1">
        <f t="array" ref="O790">SUM(IF(Table3[director_name]=N790,Table3[duration]))</f>
        <v>696</v>
      </c>
      <c r="P790" cm="1">
        <f t="array" ref="P790">MEDIAN(IF(Table3[director_name]=N790,Table3[duration]))</f>
        <v>101</v>
      </c>
      <c r="Q790" cm="1">
        <f t="array" ref="Q790">STDEV(IF(Table3[director_name]=N790,Table3[duration]))</f>
        <v>7.4801324154309574</v>
      </c>
      <c r="R790" cm="1">
        <f t="array" ref="R790">MEDIAN(IF(Table3[director_name]=N790,Table3[imdb_score]))</f>
        <v>6.5</v>
      </c>
    </row>
    <row r="791" spans="1:18" x14ac:dyDescent="0.3">
      <c r="A791" t="s">
        <v>915</v>
      </c>
      <c r="B791">
        <v>222</v>
      </c>
      <c r="C791">
        <v>111</v>
      </c>
      <c r="D791">
        <v>30028592</v>
      </c>
      <c r="E791" t="s">
        <v>1915</v>
      </c>
      <c r="F791" t="s">
        <v>2262</v>
      </c>
      <c r="G791">
        <v>152247</v>
      </c>
      <c r="H791">
        <v>189</v>
      </c>
      <c r="I791" t="s">
        <v>29</v>
      </c>
      <c r="J791">
        <v>20000000</v>
      </c>
      <c r="K791">
        <v>7.3</v>
      </c>
      <c r="N791" t="s">
        <v>2709</v>
      </c>
      <c r="O791" cm="1">
        <f t="array" ref="O791">SUM(IF(Table3[director_name]=N791,Table3[duration]))</f>
        <v>407</v>
      </c>
      <c r="P791" cm="1">
        <f t="array" ref="P791">MEDIAN(IF(Table3[director_name]=N791,Table3[duration]))</f>
        <v>101</v>
      </c>
      <c r="Q791" cm="1">
        <f t="array" ref="Q791">STDEV(IF(Table3[director_name]=N791,Table3[duration]))</f>
        <v>12.84198842339716</v>
      </c>
      <c r="R791" cm="1">
        <f t="array" ref="R791">MEDIAN(IF(Table3[director_name]=N791,Table3[imdb_score]))</f>
        <v>6.5</v>
      </c>
    </row>
    <row r="792" spans="1:18" x14ac:dyDescent="0.3">
      <c r="A792" t="s">
        <v>451</v>
      </c>
      <c r="B792">
        <v>172</v>
      </c>
      <c r="C792">
        <v>93</v>
      </c>
      <c r="D792">
        <v>13008928</v>
      </c>
      <c r="E792" t="s">
        <v>2263</v>
      </c>
      <c r="F792" t="s">
        <v>2265</v>
      </c>
      <c r="G792">
        <v>73501</v>
      </c>
      <c r="H792">
        <v>333</v>
      </c>
      <c r="I792" t="s">
        <v>29</v>
      </c>
      <c r="J792">
        <v>4000000</v>
      </c>
      <c r="K792">
        <v>7.3</v>
      </c>
      <c r="N792" t="s">
        <v>3477</v>
      </c>
      <c r="O792" cm="1">
        <f t="array" ref="O792">SUM(IF(Table3[director_name]=N792,Table3[duration]))</f>
        <v>327</v>
      </c>
      <c r="P792" cm="1">
        <f t="array" ref="P792">MEDIAN(IF(Table3[director_name]=N792,Table3[duration]))</f>
        <v>101</v>
      </c>
      <c r="Q792" cm="1">
        <f t="array" ref="Q792">STDEV(IF(Table3[director_name]=N792,Table3[duration]))</f>
        <v>15.620499351813308</v>
      </c>
      <c r="R792" cm="1">
        <f t="array" ref="R792">MEDIAN(IF(Table3[director_name]=N792,Table3[imdb_score]))</f>
        <v>6.5</v>
      </c>
    </row>
    <row r="793" spans="1:18" x14ac:dyDescent="0.3">
      <c r="A793" t="s">
        <v>2267</v>
      </c>
      <c r="B793">
        <v>31</v>
      </c>
      <c r="C793">
        <v>109</v>
      </c>
      <c r="D793">
        <v>14821531</v>
      </c>
      <c r="E793" t="s">
        <v>92</v>
      </c>
      <c r="F793" t="s">
        <v>2269</v>
      </c>
      <c r="G793">
        <v>6915</v>
      </c>
      <c r="H793">
        <v>209</v>
      </c>
      <c r="I793" t="s">
        <v>29</v>
      </c>
      <c r="J793">
        <v>6000000</v>
      </c>
      <c r="K793">
        <v>7.3</v>
      </c>
      <c r="N793" t="s">
        <v>2856</v>
      </c>
      <c r="O793" cm="1">
        <f t="array" ref="O793">SUM(IF(Table3[director_name]=N793,Table3[duration]))</f>
        <v>101</v>
      </c>
      <c r="P793" cm="1">
        <f t="array" ref="P793">MEDIAN(IF(Table3[director_name]=N793,Table3[duration]))</f>
        <v>101</v>
      </c>
      <c r="Q793" t="e" cm="1">
        <f t="array" ref="Q793">STDEV(IF(Table3[director_name]=N793,Table3[duration]))</f>
        <v>#DIV/0!</v>
      </c>
      <c r="R793" cm="1">
        <f t="array" ref="R793">MEDIAN(IF(Table3[director_name]=N793,Table3[imdb_score]))</f>
        <v>6.5</v>
      </c>
    </row>
    <row r="794" spans="1:18" x14ac:dyDescent="0.3">
      <c r="A794" t="s">
        <v>312</v>
      </c>
      <c r="B794">
        <v>137</v>
      </c>
      <c r="C794">
        <v>136</v>
      </c>
      <c r="D794">
        <v>51768623</v>
      </c>
      <c r="E794" t="s">
        <v>92</v>
      </c>
      <c r="F794" t="s">
        <v>2271</v>
      </c>
      <c r="G794">
        <v>73006</v>
      </c>
      <c r="H794">
        <v>297</v>
      </c>
      <c r="I794" t="s">
        <v>29</v>
      </c>
      <c r="J794">
        <v>43000000</v>
      </c>
      <c r="K794">
        <v>7.3</v>
      </c>
      <c r="N794" t="s">
        <v>2858</v>
      </c>
      <c r="O794" cm="1">
        <f t="array" ref="O794">SUM(IF(Table3[director_name]=N794,Table3[duration]))</f>
        <v>101</v>
      </c>
      <c r="P794" cm="1">
        <f t="array" ref="P794">MEDIAN(IF(Table3[director_name]=N794,Table3[duration]))</f>
        <v>101</v>
      </c>
      <c r="Q794" t="e" cm="1">
        <f t="array" ref="Q794">STDEV(IF(Table3[director_name]=N794,Table3[duration]))</f>
        <v>#DIV/0!</v>
      </c>
      <c r="R794" cm="1">
        <f t="array" ref="R794">MEDIAN(IF(Table3[director_name]=N794,Table3[imdb_score]))</f>
        <v>6.5</v>
      </c>
    </row>
    <row r="795" spans="1:18" x14ac:dyDescent="0.3">
      <c r="A795" t="s">
        <v>837</v>
      </c>
      <c r="B795">
        <v>121</v>
      </c>
      <c r="C795">
        <v>117</v>
      </c>
      <c r="D795">
        <v>21078145</v>
      </c>
      <c r="E795" t="s">
        <v>393</v>
      </c>
      <c r="F795" t="s">
        <v>2273</v>
      </c>
      <c r="G795">
        <v>26493</v>
      </c>
      <c r="H795">
        <v>159</v>
      </c>
      <c r="I795" t="s">
        <v>29</v>
      </c>
      <c r="J795">
        <v>12500000</v>
      </c>
      <c r="K795">
        <v>7.3</v>
      </c>
      <c r="N795" t="s">
        <v>2865</v>
      </c>
      <c r="O795" cm="1">
        <f t="array" ref="O795">SUM(IF(Table3[director_name]=N795,Table3[duration]))</f>
        <v>99</v>
      </c>
      <c r="P795" cm="1">
        <f t="array" ref="P795">MEDIAN(IF(Table3[director_name]=N795,Table3[duration]))</f>
        <v>99</v>
      </c>
      <c r="Q795" t="e" cm="1">
        <f t="array" ref="Q795">STDEV(IF(Table3[director_name]=N795,Table3[duration]))</f>
        <v>#DIV/0!</v>
      </c>
      <c r="R795" cm="1">
        <f t="array" ref="R795">MEDIAN(IF(Table3[director_name]=N795,Table3[imdb_score]))</f>
        <v>6.5</v>
      </c>
    </row>
    <row r="796" spans="1:18" x14ac:dyDescent="0.3">
      <c r="A796" t="s">
        <v>1342</v>
      </c>
      <c r="B796">
        <v>278</v>
      </c>
      <c r="C796">
        <v>100</v>
      </c>
      <c r="D796">
        <v>12574715</v>
      </c>
      <c r="E796" t="s">
        <v>92</v>
      </c>
      <c r="F796" t="s">
        <v>2275</v>
      </c>
      <c r="G796">
        <v>112138</v>
      </c>
      <c r="H796">
        <v>237</v>
      </c>
      <c r="I796" t="s">
        <v>29</v>
      </c>
      <c r="J796">
        <v>4500000</v>
      </c>
      <c r="K796">
        <v>7.3</v>
      </c>
      <c r="N796" t="s">
        <v>2863</v>
      </c>
      <c r="O796" cm="1">
        <f t="array" ref="O796">SUM(IF(Table3[director_name]=N796,Table3[duration]))</f>
        <v>99</v>
      </c>
      <c r="P796" cm="1">
        <f t="array" ref="P796">MEDIAN(IF(Table3[director_name]=N796,Table3[duration]))</f>
        <v>99</v>
      </c>
      <c r="Q796" t="e" cm="1">
        <f t="array" ref="Q796">STDEV(IF(Table3[director_name]=N796,Table3[duration]))</f>
        <v>#DIV/0!</v>
      </c>
      <c r="R796" cm="1">
        <f t="array" ref="R796">MEDIAN(IF(Table3[director_name]=N796,Table3[imdb_score]))</f>
        <v>6.5</v>
      </c>
    </row>
    <row r="797" spans="1:18" x14ac:dyDescent="0.3">
      <c r="A797" t="s">
        <v>2276</v>
      </c>
      <c r="B797">
        <v>212</v>
      </c>
      <c r="C797">
        <v>98</v>
      </c>
      <c r="D797">
        <v>33987757</v>
      </c>
      <c r="E797" t="s">
        <v>588</v>
      </c>
      <c r="F797" t="s">
        <v>2277</v>
      </c>
      <c r="G797">
        <v>168314</v>
      </c>
      <c r="H797">
        <v>903</v>
      </c>
      <c r="I797" t="s">
        <v>29</v>
      </c>
      <c r="J797">
        <v>27000000</v>
      </c>
      <c r="K797">
        <v>7.3</v>
      </c>
      <c r="N797" t="s">
        <v>2868</v>
      </c>
      <c r="O797" cm="1">
        <f t="array" ref="O797">SUM(IF(Table3[director_name]=N797,Table3[duration]))</f>
        <v>99</v>
      </c>
      <c r="P797" cm="1">
        <f t="array" ref="P797">MEDIAN(IF(Table3[director_name]=N797,Table3[duration]))</f>
        <v>99</v>
      </c>
      <c r="Q797" t="e" cm="1">
        <f t="array" ref="Q797">STDEV(IF(Table3[director_name]=N797,Table3[duration]))</f>
        <v>#DIV/0!</v>
      </c>
      <c r="R797" cm="1">
        <f t="array" ref="R797">MEDIAN(IF(Table3[director_name]=N797,Table3[imdb_score]))</f>
        <v>6.5</v>
      </c>
    </row>
    <row r="798" spans="1:18" x14ac:dyDescent="0.3">
      <c r="A798" t="s">
        <v>860</v>
      </c>
      <c r="B798">
        <v>175</v>
      </c>
      <c r="C798">
        <v>103</v>
      </c>
      <c r="D798">
        <v>14879556</v>
      </c>
      <c r="E798" t="s">
        <v>73</v>
      </c>
      <c r="F798" t="s">
        <v>2278</v>
      </c>
      <c r="G798">
        <v>73640</v>
      </c>
      <c r="H798">
        <v>441</v>
      </c>
      <c r="I798" t="s">
        <v>29</v>
      </c>
      <c r="J798">
        <v>8000000</v>
      </c>
      <c r="K798">
        <v>7.3</v>
      </c>
      <c r="N798" t="s">
        <v>2872</v>
      </c>
      <c r="O798" cm="1">
        <f t="array" ref="O798">SUM(IF(Table3[director_name]=N798,Table3[duration]))</f>
        <v>98</v>
      </c>
      <c r="P798" cm="1">
        <f t="array" ref="P798">MEDIAN(IF(Table3[director_name]=N798,Table3[duration]))</f>
        <v>98</v>
      </c>
      <c r="Q798" t="e" cm="1">
        <f t="array" ref="Q798">STDEV(IF(Table3[director_name]=N798,Table3[duration]))</f>
        <v>#DIV/0!</v>
      </c>
      <c r="R798" cm="1">
        <f t="array" ref="R798">MEDIAN(IF(Table3[director_name]=N798,Table3[imdb_score]))</f>
        <v>6.5</v>
      </c>
    </row>
    <row r="799" spans="1:18" x14ac:dyDescent="0.3">
      <c r="A799" t="s">
        <v>1655</v>
      </c>
      <c r="B799">
        <v>165</v>
      </c>
      <c r="C799">
        <v>108</v>
      </c>
      <c r="D799">
        <v>25753840</v>
      </c>
      <c r="E799" t="s">
        <v>2280</v>
      </c>
      <c r="F799" t="s">
        <v>2281</v>
      </c>
      <c r="G799">
        <v>219091</v>
      </c>
      <c r="H799">
        <v>592</v>
      </c>
      <c r="I799" t="s">
        <v>29</v>
      </c>
      <c r="J799">
        <v>19000000</v>
      </c>
      <c r="K799">
        <v>7.3</v>
      </c>
      <c r="N799" t="s">
        <v>2870</v>
      </c>
      <c r="O799" cm="1">
        <f t="array" ref="O799">SUM(IF(Table3[director_name]=N799,Table3[duration]))</f>
        <v>98</v>
      </c>
      <c r="P799" cm="1">
        <f t="array" ref="P799">MEDIAN(IF(Table3[director_name]=N799,Table3[duration]))</f>
        <v>98</v>
      </c>
      <c r="Q799" t="e" cm="1">
        <f t="array" ref="Q799">STDEV(IF(Table3[director_name]=N799,Table3[duration]))</f>
        <v>#DIV/0!</v>
      </c>
      <c r="R799" cm="1">
        <f t="array" ref="R799">MEDIAN(IF(Table3[director_name]=N799,Table3[imdb_score]))</f>
        <v>6.5</v>
      </c>
    </row>
    <row r="800" spans="1:18" x14ac:dyDescent="0.3">
      <c r="A800" t="s">
        <v>932</v>
      </c>
      <c r="B800">
        <v>417</v>
      </c>
      <c r="C800">
        <v>140</v>
      </c>
      <c r="D800">
        <v>21383298</v>
      </c>
      <c r="E800" t="s">
        <v>208</v>
      </c>
      <c r="F800" t="s">
        <v>2283</v>
      </c>
      <c r="G800">
        <v>187170</v>
      </c>
      <c r="H800">
        <v>376</v>
      </c>
      <c r="I800" t="s">
        <v>29</v>
      </c>
      <c r="J800">
        <v>15000000</v>
      </c>
      <c r="K800">
        <v>7.3</v>
      </c>
      <c r="N800" t="s">
        <v>2874</v>
      </c>
      <c r="O800" cm="1">
        <f t="array" ref="O800">SUM(IF(Table3[director_name]=N800,Table3[duration]))</f>
        <v>97</v>
      </c>
      <c r="P800" cm="1">
        <f t="array" ref="P800">MEDIAN(IF(Table3[director_name]=N800,Table3[duration]))</f>
        <v>97</v>
      </c>
      <c r="Q800" t="e" cm="1">
        <f t="array" ref="Q800">STDEV(IF(Table3[director_name]=N800,Table3[duration]))</f>
        <v>#DIV/0!</v>
      </c>
      <c r="R800" cm="1">
        <f t="array" ref="R800">MEDIAN(IF(Table3[director_name]=N800,Table3[imdb_score]))</f>
        <v>6.5</v>
      </c>
    </row>
    <row r="801" spans="1:18" x14ac:dyDescent="0.3">
      <c r="A801" t="s">
        <v>818</v>
      </c>
      <c r="B801">
        <v>133</v>
      </c>
      <c r="C801">
        <v>127</v>
      </c>
      <c r="D801">
        <v>28871190</v>
      </c>
      <c r="E801" t="s">
        <v>393</v>
      </c>
      <c r="F801" t="s">
        <v>2284</v>
      </c>
      <c r="G801">
        <v>125421</v>
      </c>
      <c r="H801">
        <v>385</v>
      </c>
      <c r="I801" t="s">
        <v>29</v>
      </c>
      <c r="J801">
        <v>24000000</v>
      </c>
      <c r="K801">
        <v>7.3</v>
      </c>
      <c r="N801" t="s">
        <v>2877</v>
      </c>
      <c r="O801" cm="1">
        <f t="array" ref="O801">SUM(IF(Table3[director_name]=N801,Table3[duration]))</f>
        <v>97</v>
      </c>
      <c r="P801" cm="1">
        <f t="array" ref="P801">MEDIAN(IF(Table3[director_name]=N801,Table3[duration]))</f>
        <v>97</v>
      </c>
      <c r="Q801" t="e" cm="1">
        <f t="array" ref="Q801">STDEV(IF(Table3[director_name]=N801,Table3[duration]))</f>
        <v>#DIV/0!</v>
      </c>
      <c r="R801" cm="1">
        <f t="array" ref="R801">MEDIAN(IF(Table3[director_name]=N801,Table3[imdb_score]))</f>
        <v>6.5</v>
      </c>
    </row>
    <row r="802" spans="1:18" x14ac:dyDescent="0.3">
      <c r="A802" t="s">
        <v>2286</v>
      </c>
      <c r="B802">
        <v>80</v>
      </c>
      <c r="C802">
        <v>97</v>
      </c>
      <c r="D802">
        <v>2856622</v>
      </c>
      <c r="E802" t="s">
        <v>73</v>
      </c>
      <c r="F802" t="s">
        <v>2288</v>
      </c>
      <c r="G802">
        <v>11550</v>
      </c>
      <c r="H802">
        <v>197</v>
      </c>
      <c r="I802" t="s">
        <v>29</v>
      </c>
      <c r="J802">
        <v>25000</v>
      </c>
      <c r="K802">
        <v>7.3</v>
      </c>
      <c r="N802" t="s">
        <v>2880</v>
      </c>
      <c r="O802" cm="1">
        <f t="array" ref="O802">SUM(IF(Table3[director_name]=N802,Table3[duration]))</f>
        <v>97</v>
      </c>
      <c r="P802" cm="1">
        <f t="array" ref="P802">MEDIAN(IF(Table3[director_name]=N802,Table3[duration]))</f>
        <v>97</v>
      </c>
      <c r="Q802" t="e" cm="1">
        <f t="array" ref="Q802">STDEV(IF(Table3[director_name]=N802,Table3[duration]))</f>
        <v>#DIV/0!</v>
      </c>
      <c r="R802" cm="1">
        <f t="array" ref="R802">MEDIAN(IF(Table3[director_name]=N802,Table3[imdb_score]))</f>
        <v>6.5</v>
      </c>
    </row>
    <row r="803" spans="1:18" x14ac:dyDescent="0.3">
      <c r="A803" t="s">
        <v>1002</v>
      </c>
      <c r="B803">
        <v>161</v>
      </c>
      <c r="C803">
        <v>100</v>
      </c>
      <c r="D803">
        <v>13103828</v>
      </c>
      <c r="E803" t="s">
        <v>208</v>
      </c>
      <c r="F803" t="s">
        <v>2290</v>
      </c>
      <c r="G803">
        <v>59982</v>
      </c>
      <c r="H803">
        <v>463</v>
      </c>
      <c r="I803" t="s">
        <v>29</v>
      </c>
      <c r="J803">
        <v>11000000</v>
      </c>
      <c r="K803">
        <v>7.3</v>
      </c>
      <c r="N803" t="s">
        <v>2886</v>
      </c>
      <c r="O803" cm="1">
        <f t="array" ref="O803">SUM(IF(Table3[director_name]=N803,Table3[duration]))</f>
        <v>192</v>
      </c>
      <c r="P803" cm="1">
        <f t="array" ref="P803">MEDIAN(IF(Table3[director_name]=N803,Table3[duration]))</f>
        <v>96</v>
      </c>
      <c r="Q803" cm="1">
        <f t="array" ref="Q803">STDEV(IF(Table3[director_name]=N803,Table3[duration]))</f>
        <v>1.4142135623730951</v>
      </c>
      <c r="R803" cm="1">
        <f t="array" ref="R803">MEDIAN(IF(Table3[director_name]=N803,Table3[imdb_score]))</f>
        <v>6.5</v>
      </c>
    </row>
    <row r="804" spans="1:18" x14ac:dyDescent="0.3">
      <c r="A804" t="s">
        <v>988</v>
      </c>
      <c r="B804">
        <v>39</v>
      </c>
      <c r="C804">
        <v>109</v>
      </c>
      <c r="D804">
        <v>3050934</v>
      </c>
      <c r="E804" t="s">
        <v>220</v>
      </c>
      <c r="F804" t="s">
        <v>2292</v>
      </c>
      <c r="G804">
        <v>2794</v>
      </c>
      <c r="H804">
        <v>78</v>
      </c>
      <c r="I804" t="s">
        <v>29</v>
      </c>
      <c r="J804">
        <v>1800000</v>
      </c>
      <c r="K804">
        <v>7.3</v>
      </c>
      <c r="N804" t="s">
        <v>2891</v>
      </c>
      <c r="O804" cm="1">
        <f t="array" ref="O804">SUM(IF(Table3[director_name]=N804,Table3[duration]))</f>
        <v>96</v>
      </c>
      <c r="P804" cm="1">
        <f t="array" ref="P804">MEDIAN(IF(Table3[director_name]=N804,Table3[duration]))</f>
        <v>96</v>
      </c>
      <c r="Q804" t="e" cm="1">
        <f t="array" ref="Q804">STDEV(IF(Table3[director_name]=N804,Table3[duration]))</f>
        <v>#DIV/0!</v>
      </c>
      <c r="R804" cm="1">
        <f t="array" ref="R804">MEDIAN(IF(Table3[director_name]=N804,Table3[imdb_score]))</f>
        <v>6.5</v>
      </c>
    </row>
    <row r="805" spans="1:18" x14ac:dyDescent="0.3">
      <c r="A805" t="s">
        <v>2294</v>
      </c>
      <c r="B805">
        <v>54</v>
      </c>
      <c r="C805">
        <v>111</v>
      </c>
      <c r="D805">
        <v>985341</v>
      </c>
      <c r="E805" t="s">
        <v>92</v>
      </c>
      <c r="F805" t="s">
        <v>2296</v>
      </c>
      <c r="G805">
        <v>3479</v>
      </c>
      <c r="H805">
        <v>87</v>
      </c>
      <c r="I805" t="s">
        <v>29</v>
      </c>
      <c r="J805">
        <v>500000</v>
      </c>
      <c r="K805">
        <v>7.3</v>
      </c>
      <c r="N805" t="s">
        <v>2888</v>
      </c>
      <c r="O805" cm="1">
        <f t="array" ref="O805">SUM(IF(Table3[director_name]=N805,Table3[duration]))</f>
        <v>96</v>
      </c>
      <c r="P805" cm="1">
        <f t="array" ref="P805">MEDIAN(IF(Table3[director_name]=N805,Table3[duration]))</f>
        <v>96</v>
      </c>
      <c r="Q805" t="e" cm="1">
        <f t="array" ref="Q805">STDEV(IF(Table3[director_name]=N805,Table3[duration]))</f>
        <v>#DIV/0!</v>
      </c>
      <c r="R805" cm="1">
        <f t="array" ref="R805">MEDIAN(IF(Table3[director_name]=N805,Table3[imdb_score]))</f>
        <v>6.5</v>
      </c>
    </row>
    <row r="806" spans="1:18" x14ac:dyDescent="0.3">
      <c r="A806" t="s">
        <v>1564</v>
      </c>
      <c r="B806">
        <v>97</v>
      </c>
      <c r="C806">
        <v>110</v>
      </c>
      <c r="D806">
        <v>10200000</v>
      </c>
      <c r="E806" t="s">
        <v>269</v>
      </c>
      <c r="F806" t="s">
        <v>2298</v>
      </c>
      <c r="G806">
        <v>18697</v>
      </c>
      <c r="H806">
        <v>263</v>
      </c>
      <c r="I806" t="s">
        <v>29</v>
      </c>
      <c r="J806">
        <v>10000000</v>
      </c>
      <c r="K806">
        <v>7.3</v>
      </c>
      <c r="N806" t="s">
        <v>2883</v>
      </c>
      <c r="O806" cm="1">
        <f t="array" ref="O806">SUM(IF(Table3[director_name]=N806,Table3[duration]))</f>
        <v>96</v>
      </c>
      <c r="P806" cm="1">
        <f t="array" ref="P806">MEDIAN(IF(Table3[director_name]=N806,Table3[duration]))</f>
        <v>96</v>
      </c>
      <c r="Q806" t="e" cm="1">
        <f t="array" ref="Q806">STDEV(IF(Table3[director_name]=N806,Table3[duration]))</f>
        <v>#DIV/0!</v>
      </c>
      <c r="R806" cm="1">
        <f t="array" ref="R806">MEDIAN(IF(Table3[director_name]=N806,Table3[imdb_score]))</f>
        <v>6.5</v>
      </c>
    </row>
    <row r="807" spans="1:18" x14ac:dyDescent="0.3">
      <c r="A807" t="s">
        <v>1028</v>
      </c>
      <c r="B807">
        <v>156</v>
      </c>
      <c r="C807">
        <v>95</v>
      </c>
      <c r="D807">
        <v>50150619</v>
      </c>
      <c r="E807" t="s">
        <v>2299</v>
      </c>
      <c r="F807" t="s">
        <v>2301</v>
      </c>
      <c r="G807">
        <v>45580</v>
      </c>
      <c r="H807">
        <v>102</v>
      </c>
      <c r="I807" t="s">
        <v>29</v>
      </c>
      <c r="J807">
        <v>50000000</v>
      </c>
      <c r="K807">
        <v>7.3</v>
      </c>
      <c r="N807" t="s">
        <v>2894</v>
      </c>
      <c r="O807" cm="1">
        <f t="array" ref="O807">SUM(IF(Table3[director_name]=N807,Table3[duration]))</f>
        <v>95</v>
      </c>
      <c r="P807" cm="1">
        <f t="array" ref="P807">MEDIAN(IF(Table3[director_name]=N807,Table3[duration]))</f>
        <v>95</v>
      </c>
      <c r="Q807" t="e" cm="1">
        <f t="array" ref="Q807">STDEV(IF(Table3[director_name]=N807,Table3[duration]))</f>
        <v>#DIV/0!</v>
      </c>
      <c r="R807" cm="1">
        <f t="array" ref="R807">MEDIAN(IF(Table3[director_name]=N807,Table3[imdb_score]))</f>
        <v>6.5</v>
      </c>
    </row>
    <row r="808" spans="1:18" x14ac:dyDescent="0.3">
      <c r="A808" t="s">
        <v>2302</v>
      </c>
      <c r="B808">
        <v>99</v>
      </c>
      <c r="C808">
        <v>90</v>
      </c>
      <c r="D808">
        <v>489220</v>
      </c>
      <c r="E808" t="s">
        <v>1763</v>
      </c>
      <c r="F808" t="s">
        <v>2304</v>
      </c>
      <c r="G808">
        <v>160511</v>
      </c>
      <c r="H808">
        <v>696</v>
      </c>
      <c r="I808" t="s">
        <v>29</v>
      </c>
      <c r="J808">
        <v>365000</v>
      </c>
      <c r="K808">
        <v>7.3</v>
      </c>
      <c r="N808" t="s">
        <v>2756</v>
      </c>
      <c r="O808" cm="1">
        <f t="array" ref="O808">SUM(IF(Table3[director_name]=N808,Table3[duration]))</f>
        <v>372</v>
      </c>
      <c r="P808" cm="1">
        <f t="array" ref="P808">MEDIAN(IF(Table3[director_name]=N808,Table3[duration]))</f>
        <v>94</v>
      </c>
      <c r="Q808" cm="1">
        <f t="array" ref="Q808">STDEV(IF(Table3[director_name]=N808,Table3[duration]))</f>
        <v>5.8309518948453007</v>
      </c>
      <c r="R808" cm="1">
        <f t="array" ref="R808">MEDIAN(IF(Table3[director_name]=N808,Table3[imdb_score]))</f>
        <v>6.5</v>
      </c>
    </row>
    <row r="809" spans="1:18" x14ac:dyDescent="0.3">
      <c r="A809" t="s">
        <v>1037</v>
      </c>
      <c r="B809">
        <v>126</v>
      </c>
      <c r="C809">
        <v>90</v>
      </c>
      <c r="D809">
        <v>603943</v>
      </c>
      <c r="E809" t="s">
        <v>26</v>
      </c>
      <c r="F809" t="s">
        <v>2307</v>
      </c>
      <c r="G809">
        <v>26407</v>
      </c>
      <c r="H809">
        <v>154</v>
      </c>
      <c r="I809" t="s">
        <v>29</v>
      </c>
      <c r="J809">
        <v>500000</v>
      </c>
      <c r="K809">
        <v>7.3</v>
      </c>
      <c r="N809" t="s">
        <v>2896</v>
      </c>
      <c r="O809" cm="1">
        <f t="array" ref="O809">SUM(IF(Table3[director_name]=N809,Table3[duration]))</f>
        <v>94</v>
      </c>
      <c r="P809" cm="1">
        <f t="array" ref="P809">MEDIAN(IF(Table3[director_name]=N809,Table3[duration]))</f>
        <v>94</v>
      </c>
      <c r="Q809" t="e" cm="1">
        <f t="array" ref="Q809">STDEV(IF(Table3[director_name]=N809,Table3[duration]))</f>
        <v>#DIV/0!</v>
      </c>
      <c r="R809" cm="1">
        <f t="array" ref="R809">MEDIAN(IF(Table3[director_name]=N809,Table3[imdb_score]))</f>
        <v>6.5</v>
      </c>
    </row>
    <row r="810" spans="1:18" x14ac:dyDescent="0.3">
      <c r="A810" t="s">
        <v>1995</v>
      </c>
      <c r="B810">
        <v>152</v>
      </c>
      <c r="C810">
        <v>94</v>
      </c>
      <c r="D810">
        <v>2912363</v>
      </c>
      <c r="E810" t="s">
        <v>26</v>
      </c>
      <c r="F810" t="s">
        <v>2310</v>
      </c>
      <c r="G810">
        <v>25063</v>
      </c>
      <c r="H810">
        <v>177</v>
      </c>
      <c r="I810" t="s">
        <v>189</v>
      </c>
      <c r="J810">
        <v>3000000</v>
      </c>
      <c r="K810">
        <v>7.3</v>
      </c>
      <c r="N810" t="s">
        <v>2900</v>
      </c>
      <c r="O810" cm="1">
        <f t="array" ref="O810">SUM(IF(Table3[director_name]=N810,Table3[duration]))</f>
        <v>93</v>
      </c>
      <c r="P810" cm="1">
        <f t="array" ref="P810">MEDIAN(IF(Table3[director_name]=N810,Table3[duration]))</f>
        <v>93</v>
      </c>
      <c r="Q810" t="e" cm="1">
        <f t="array" ref="Q810">STDEV(IF(Table3[director_name]=N810,Table3[duration]))</f>
        <v>#DIV/0!</v>
      </c>
      <c r="R810" cm="1">
        <f t="array" ref="R810">MEDIAN(IF(Table3[director_name]=N810,Table3[imdb_score]))</f>
        <v>6.5</v>
      </c>
    </row>
    <row r="811" spans="1:18" x14ac:dyDescent="0.3">
      <c r="A811" t="s">
        <v>493</v>
      </c>
      <c r="B811">
        <v>40</v>
      </c>
      <c r="C811">
        <v>110</v>
      </c>
      <c r="D811">
        <v>3468572</v>
      </c>
      <c r="E811" t="s">
        <v>92</v>
      </c>
      <c r="F811" t="s">
        <v>2311</v>
      </c>
      <c r="G811">
        <v>10073</v>
      </c>
      <c r="H811">
        <v>78</v>
      </c>
      <c r="I811" t="s">
        <v>29</v>
      </c>
      <c r="J811">
        <v>4000000</v>
      </c>
      <c r="K811">
        <v>7.3</v>
      </c>
      <c r="N811" t="s">
        <v>2904</v>
      </c>
      <c r="O811" cm="1">
        <f t="array" ref="O811">SUM(IF(Table3[director_name]=N811,Table3[duration]))</f>
        <v>92</v>
      </c>
      <c r="P811" cm="1">
        <f t="array" ref="P811">MEDIAN(IF(Table3[director_name]=N811,Table3[duration]))</f>
        <v>92</v>
      </c>
      <c r="Q811" t="e" cm="1">
        <f t="array" ref="Q811">STDEV(IF(Table3[director_name]=N811,Table3[duration]))</f>
        <v>#DIV/0!</v>
      </c>
      <c r="R811" cm="1">
        <f t="array" ref="R811">MEDIAN(IF(Table3[director_name]=N811,Table3[imdb_score]))</f>
        <v>6.5</v>
      </c>
    </row>
    <row r="812" spans="1:18" x14ac:dyDescent="0.3">
      <c r="A812" t="s">
        <v>1016</v>
      </c>
      <c r="B812">
        <v>261</v>
      </c>
      <c r="C812">
        <v>96</v>
      </c>
      <c r="D812">
        <v>5359774</v>
      </c>
      <c r="E812" t="s">
        <v>2312</v>
      </c>
      <c r="F812" t="s">
        <v>2313</v>
      </c>
      <c r="G812">
        <v>64794</v>
      </c>
      <c r="H812">
        <v>131</v>
      </c>
      <c r="I812" t="s">
        <v>29</v>
      </c>
      <c r="J812">
        <v>6000000</v>
      </c>
      <c r="K812">
        <v>7.3</v>
      </c>
      <c r="N812" t="s">
        <v>2976</v>
      </c>
      <c r="O812" cm="1">
        <f t="array" ref="O812">SUM(IF(Table3[director_name]=N812,Table3[duration]))</f>
        <v>360</v>
      </c>
      <c r="P812" cm="1">
        <f t="array" ref="P812">MEDIAN(IF(Table3[director_name]=N812,Table3[duration]))</f>
        <v>91.5</v>
      </c>
      <c r="Q812" cm="1">
        <f t="array" ref="Q812">STDEV(IF(Table3[director_name]=N812,Table3[duration]))</f>
        <v>6.4807406984078604</v>
      </c>
      <c r="R812" cm="1">
        <f t="array" ref="R812">MEDIAN(IF(Table3[director_name]=N812,Table3[imdb_score]))</f>
        <v>6.5</v>
      </c>
    </row>
    <row r="813" spans="1:18" x14ac:dyDescent="0.3">
      <c r="A813" t="s">
        <v>1008</v>
      </c>
      <c r="B813">
        <v>40</v>
      </c>
      <c r="C813">
        <v>97</v>
      </c>
      <c r="D813">
        <v>144431</v>
      </c>
      <c r="E813" t="s">
        <v>1093</v>
      </c>
      <c r="F813" t="s">
        <v>2315</v>
      </c>
      <c r="G813">
        <v>1290</v>
      </c>
      <c r="H813">
        <v>13</v>
      </c>
      <c r="I813" t="s">
        <v>29</v>
      </c>
      <c r="J813">
        <v>1000000</v>
      </c>
      <c r="K813">
        <v>7.3</v>
      </c>
      <c r="N813" t="s">
        <v>2906</v>
      </c>
      <c r="O813" cm="1">
        <f t="array" ref="O813">SUM(IF(Table3[director_name]=N813,Table3[duration]))</f>
        <v>91</v>
      </c>
      <c r="P813" cm="1">
        <f t="array" ref="P813">MEDIAN(IF(Table3[director_name]=N813,Table3[duration]))</f>
        <v>91</v>
      </c>
      <c r="Q813" t="e" cm="1">
        <f t="array" ref="Q813">STDEV(IF(Table3[director_name]=N813,Table3[duration]))</f>
        <v>#DIV/0!</v>
      </c>
      <c r="R813" cm="1">
        <f t="array" ref="R813">MEDIAN(IF(Table3[director_name]=N813,Table3[imdb_score]))</f>
        <v>6.5</v>
      </c>
    </row>
    <row r="814" spans="1:18" x14ac:dyDescent="0.3">
      <c r="A814" t="s">
        <v>1488</v>
      </c>
      <c r="B814">
        <v>88</v>
      </c>
      <c r="C814">
        <v>111</v>
      </c>
      <c r="D814">
        <v>3895664</v>
      </c>
      <c r="E814" t="s">
        <v>73</v>
      </c>
      <c r="F814" t="s">
        <v>2318</v>
      </c>
      <c r="G814">
        <v>34383</v>
      </c>
      <c r="H814">
        <v>149</v>
      </c>
      <c r="I814" t="s">
        <v>90</v>
      </c>
      <c r="J814">
        <v>5300000</v>
      </c>
      <c r="K814">
        <v>7.3</v>
      </c>
      <c r="N814" t="s">
        <v>2909</v>
      </c>
      <c r="O814" cm="1">
        <f t="array" ref="O814">SUM(IF(Table3[director_name]=N814,Table3[duration]))</f>
        <v>90</v>
      </c>
      <c r="P814" cm="1">
        <f t="array" ref="P814">MEDIAN(IF(Table3[director_name]=N814,Table3[duration]))</f>
        <v>90</v>
      </c>
      <c r="Q814" t="e" cm="1">
        <f t="array" ref="Q814">STDEV(IF(Table3[director_name]=N814,Table3[duration]))</f>
        <v>#DIV/0!</v>
      </c>
      <c r="R814" cm="1">
        <f t="array" ref="R814">MEDIAN(IF(Table3[director_name]=N814,Table3[imdb_score]))</f>
        <v>6.5</v>
      </c>
    </row>
    <row r="815" spans="1:18" x14ac:dyDescent="0.3">
      <c r="A815" t="s">
        <v>498</v>
      </c>
      <c r="B815">
        <v>486</v>
      </c>
      <c r="C815">
        <v>101</v>
      </c>
      <c r="D815">
        <v>4000304</v>
      </c>
      <c r="E815" t="s">
        <v>92</v>
      </c>
      <c r="F815" t="s">
        <v>2319</v>
      </c>
      <c r="G815">
        <v>145395</v>
      </c>
      <c r="H815">
        <v>375</v>
      </c>
      <c r="I815" t="s">
        <v>29</v>
      </c>
      <c r="J815">
        <v>6500000</v>
      </c>
      <c r="K815">
        <v>7.3</v>
      </c>
      <c r="N815" t="s">
        <v>2912</v>
      </c>
      <c r="O815" cm="1">
        <f t="array" ref="O815">SUM(IF(Table3[director_name]=N815,Table3[duration]))</f>
        <v>176</v>
      </c>
      <c r="P815" cm="1">
        <f t="array" ref="P815">MEDIAN(IF(Table3[director_name]=N815,Table3[duration]))</f>
        <v>88</v>
      </c>
      <c r="Q815" cm="1">
        <f t="array" ref="Q815">STDEV(IF(Table3[director_name]=N815,Table3[duration]))</f>
        <v>4.2426406871192848</v>
      </c>
      <c r="R815" cm="1">
        <f t="array" ref="R815">MEDIAN(IF(Table3[director_name]=N815,Table3[imdb_score]))</f>
        <v>6.5</v>
      </c>
    </row>
    <row r="816" spans="1:18" x14ac:dyDescent="0.3">
      <c r="A816" t="s">
        <v>1049</v>
      </c>
      <c r="B816">
        <v>162</v>
      </c>
      <c r="C816">
        <v>63</v>
      </c>
      <c r="D816">
        <v>26687172</v>
      </c>
      <c r="E816" t="s">
        <v>2320</v>
      </c>
      <c r="F816" t="s">
        <v>2322</v>
      </c>
      <c r="G816">
        <v>15600</v>
      </c>
      <c r="H816">
        <v>55</v>
      </c>
      <c r="I816" t="s">
        <v>29</v>
      </c>
      <c r="J816">
        <v>30000000</v>
      </c>
      <c r="K816">
        <v>7.3</v>
      </c>
      <c r="N816" t="s">
        <v>2916</v>
      </c>
      <c r="O816" cm="1">
        <f t="array" ref="O816">SUM(IF(Table3[director_name]=N816,Table3[duration]))</f>
        <v>84</v>
      </c>
      <c r="P816" cm="1">
        <f t="array" ref="P816">MEDIAN(IF(Table3[director_name]=N816,Table3[duration]))</f>
        <v>84</v>
      </c>
      <c r="Q816" t="e" cm="1">
        <f t="array" ref="Q816">STDEV(IF(Table3[director_name]=N816,Table3[duration]))</f>
        <v>#DIV/0!</v>
      </c>
      <c r="R816" cm="1">
        <f t="array" ref="R816">MEDIAN(IF(Table3[director_name]=N816,Table3[imdb_score]))</f>
        <v>6.5</v>
      </c>
    </row>
    <row r="817" spans="1:18" x14ac:dyDescent="0.3">
      <c r="A817" t="s">
        <v>977</v>
      </c>
      <c r="B817">
        <v>73</v>
      </c>
      <c r="C817">
        <v>111</v>
      </c>
      <c r="D817">
        <v>228524</v>
      </c>
      <c r="E817" t="s">
        <v>73</v>
      </c>
      <c r="F817" t="s">
        <v>2324</v>
      </c>
      <c r="G817">
        <v>8708</v>
      </c>
      <c r="H817">
        <v>56</v>
      </c>
      <c r="I817" t="s">
        <v>29</v>
      </c>
      <c r="J817">
        <v>4000000</v>
      </c>
      <c r="K817">
        <v>7.3</v>
      </c>
      <c r="N817" t="s">
        <v>2919</v>
      </c>
      <c r="O817" cm="1">
        <f t="array" ref="O817">SUM(IF(Table3[director_name]=N817,Table3[duration]))</f>
        <v>82</v>
      </c>
      <c r="P817" cm="1">
        <f t="array" ref="P817">MEDIAN(IF(Table3[director_name]=N817,Table3[duration]))</f>
        <v>82</v>
      </c>
      <c r="Q817" t="e" cm="1">
        <f t="array" ref="Q817">STDEV(IF(Table3[director_name]=N817,Table3[duration]))</f>
        <v>#DIV/0!</v>
      </c>
      <c r="R817" cm="1">
        <f t="array" ref="R817">MEDIAN(IF(Table3[director_name]=N817,Table3[imdb_score]))</f>
        <v>6.5</v>
      </c>
    </row>
    <row r="818" spans="1:18" x14ac:dyDescent="0.3">
      <c r="A818" t="s">
        <v>1629</v>
      </c>
      <c r="B818">
        <v>198</v>
      </c>
      <c r="C818">
        <v>120</v>
      </c>
      <c r="D818">
        <v>5484375</v>
      </c>
      <c r="E818" t="s">
        <v>2325</v>
      </c>
      <c r="F818" t="s">
        <v>2326</v>
      </c>
      <c r="G818">
        <v>84641</v>
      </c>
      <c r="H818">
        <v>205</v>
      </c>
      <c r="I818" t="s">
        <v>29</v>
      </c>
      <c r="J818">
        <v>10000000</v>
      </c>
      <c r="K818">
        <v>7.3</v>
      </c>
      <c r="N818" t="s">
        <v>2923</v>
      </c>
      <c r="O818" cm="1">
        <f t="array" ref="O818">SUM(IF(Table3[director_name]=N818,Table3[duration]))</f>
        <v>82</v>
      </c>
      <c r="P818" cm="1">
        <f t="array" ref="P818">MEDIAN(IF(Table3[director_name]=N818,Table3[duration]))</f>
        <v>82</v>
      </c>
      <c r="Q818" t="e" cm="1">
        <f t="array" ref="Q818">STDEV(IF(Table3[director_name]=N818,Table3[duration]))</f>
        <v>#DIV/0!</v>
      </c>
      <c r="R818" cm="1">
        <f t="array" ref="R818">MEDIAN(IF(Table3[director_name]=N818,Table3[imdb_score]))</f>
        <v>6.5</v>
      </c>
    </row>
    <row r="819" spans="1:18" x14ac:dyDescent="0.3">
      <c r="A819" t="s">
        <v>1041</v>
      </c>
      <c r="B819">
        <v>328</v>
      </c>
      <c r="C819">
        <v>90</v>
      </c>
      <c r="D819">
        <v>3442820</v>
      </c>
      <c r="E819" t="s">
        <v>2327</v>
      </c>
      <c r="F819" t="s">
        <v>2329</v>
      </c>
      <c r="G819">
        <v>31489</v>
      </c>
      <c r="H819">
        <v>140</v>
      </c>
      <c r="I819" t="s">
        <v>29</v>
      </c>
      <c r="J819">
        <v>8000000</v>
      </c>
      <c r="K819">
        <v>7.3</v>
      </c>
      <c r="N819" t="s">
        <v>2926</v>
      </c>
      <c r="O819" cm="1">
        <f t="array" ref="O819">SUM(IF(Table3[director_name]=N819,Table3[duration]))</f>
        <v>80</v>
      </c>
      <c r="P819" cm="1">
        <f t="array" ref="P819">MEDIAN(IF(Table3[director_name]=N819,Table3[duration]))</f>
        <v>80</v>
      </c>
      <c r="Q819" t="e" cm="1">
        <f t="array" ref="Q819">STDEV(IF(Table3[director_name]=N819,Table3[duration]))</f>
        <v>#DIV/0!</v>
      </c>
      <c r="R819" cm="1">
        <f t="array" ref="R819">MEDIAN(IF(Table3[director_name]=N819,Table3[imdb_score]))</f>
        <v>6.5</v>
      </c>
    </row>
    <row r="820" spans="1:18" x14ac:dyDescent="0.3">
      <c r="A820" t="s">
        <v>1044</v>
      </c>
      <c r="B820">
        <v>27</v>
      </c>
      <c r="C820">
        <v>90</v>
      </c>
      <c r="D820">
        <v>124720</v>
      </c>
      <c r="E820" t="s">
        <v>588</v>
      </c>
      <c r="F820" t="s">
        <v>2331</v>
      </c>
      <c r="G820">
        <v>1560</v>
      </c>
      <c r="H820">
        <v>15</v>
      </c>
      <c r="I820" t="s">
        <v>29</v>
      </c>
      <c r="J820">
        <v>5000000</v>
      </c>
      <c r="K820">
        <v>7.3</v>
      </c>
      <c r="N820" t="s">
        <v>2928</v>
      </c>
      <c r="O820" cm="1">
        <f t="array" ref="O820">SUM(IF(Table3[director_name]=N820,Table3[duration]))</f>
        <v>79</v>
      </c>
      <c r="P820" cm="1">
        <f t="array" ref="P820">MEDIAN(IF(Table3[director_name]=N820,Table3[duration]))</f>
        <v>79</v>
      </c>
      <c r="Q820" t="e" cm="1">
        <f t="array" ref="Q820">STDEV(IF(Table3[director_name]=N820,Table3[duration]))</f>
        <v>#DIV/0!</v>
      </c>
      <c r="R820" cm="1">
        <f t="array" ref="R820">MEDIAN(IF(Table3[director_name]=N820,Table3[imdb_score]))</f>
        <v>6.5</v>
      </c>
    </row>
    <row r="821" spans="1:18" x14ac:dyDescent="0.3">
      <c r="A821" t="s">
        <v>807</v>
      </c>
      <c r="B821">
        <v>68</v>
      </c>
      <c r="C821">
        <v>140</v>
      </c>
      <c r="D821">
        <v>44484065</v>
      </c>
      <c r="E821" t="s">
        <v>1536</v>
      </c>
      <c r="F821" t="s">
        <v>2333</v>
      </c>
      <c r="G821">
        <v>107227</v>
      </c>
      <c r="H821">
        <v>279</v>
      </c>
      <c r="I821" t="s">
        <v>29</v>
      </c>
      <c r="J821">
        <v>50000000</v>
      </c>
      <c r="K821">
        <v>7.3</v>
      </c>
      <c r="N821" t="s">
        <v>2961</v>
      </c>
      <c r="O821" cm="1">
        <f t="array" ref="O821">SUM(IF(Table3[director_name]=N821,Table3[duration]))</f>
        <v>234</v>
      </c>
      <c r="P821" cm="1">
        <f t="array" ref="P821">MEDIAN(IF(Table3[director_name]=N821,Table3[duration]))</f>
        <v>117</v>
      </c>
      <c r="Q821" cm="1">
        <f t="array" ref="Q821">STDEV(IF(Table3[director_name]=N821,Table3[duration]))</f>
        <v>7.0710678118654755</v>
      </c>
      <c r="R821" cm="1">
        <f t="array" ref="R821">MEDIAN(IF(Table3[director_name]=N821,Table3[imdb_score]))</f>
        <v>6.45</v>
      </c>
    </row>
    <row r="822" spans="1:18" x14ac:dyDescent="0.3">
      <c r="A822" t="s">
        <v>929</v>
      </c>
      <c r="B822">
        <v>248</v>
      </c>
      <c r="C822">
        <v>129</v>
      </c>
      <c r="D822">
        <v>3205244</v>
      </c>
      <c r="E822" t="s">
        <v>73</v>
      </c>
      <c r="F822" t="s">
        <v>2335</v>
      </c>
      <c r="G822">
        <v>23629</v>
      </c>
      <c r="H822">
        <v>141</v>
      </c>
      <c r="I822" t="s">
        <v>29</v>
      </c>
      <c r="J822">
        <v>10000000</v>
      </c>
      <c r="K822">
        <v>7.3</v>
      </c>
      <c r="N822" t="s">
        <v>1849</v>
      </c>
      <c r="O822" cm="1">
        <f t="array" ref="O822">SUM(IF(Table3[director_name]=N822,Table3[duration]))</f>
        <v>230</v>
      </c>
      <c r="P822" cm="1">
        <f t="array" ref="P822">MEDIAN(IF(Table3[director_name]=N822,Table3[duration]))</f>
        <v>115</v>
      </c>
      <c r="Q822" cm="1">
        <f t="array" ref="Q822">STDEV(IF(Table3[director_name]=N822,Table3[duration]))</f>
        <v>14.142135623730951</v>
      </c>
      <c r="R822" cm="1">
        <f t="array" ref="R822">MEDIAN(IF(Table3[director_name]=N822,Table3[imdb_score]))</f>
        <v>6.45</v>
      </c>
    </row>
    <row r="823" spans="1:18" x14ac:dyDescent="0.3">
      <c r="A823" t="s">
        <v>562</v>
      </c>
      <c r="B823">
        <v>251</v>
      </c>
      <c r="C823">
        <v>95</v>
      </c>
      <c r="D823">
        <v>17791031</v>
      </c>
      <c r="E823" t="s">
        <v>2337</v>
      </c>
      <c r="F823" t="s">
        <v>2338</v>
      </c>
      <c r="G823">
        <v>109855</v>
      </c>
      <c r="H823">
        <v>888</v>
      </c>
      <c r="I823" t="s">
        <v>29</v>
      </c>
      <c r="J823">
        <v>25000000</v>
      </c>
      <c r="K823">
        <v>7.3</v>
      </c>
      <c r="N823" t="s">
        <v>3373</v>
      </c>
      <c r="O823" cm="1">
        <f t="array" ref="O823">SUM(IF(Table3[director_name]=N823,Table3[duration]))</f>
        <v>446</v>
      </c>
      <c r="P823" cm="1">
        <f t="array" ref="P823">MEDIAN(IF(Table3[director_name]=N823,Table3[duration]))</f>
        <v>113</v>
      </c>
      <c r="Q823" cm="1">
        <f t="array" ref="Q823">STDEV(IF(Table3[director_name]=N823,Table3[duration]))</f>
        <v>16.360521589077369</v>
      </c>
      <c r="R823" cm="1">
        <f t="array" ref="R823">MEDIAN(IF(Table3[director_name]=N823,Table3[imdb_score]))</f>
        <v>6.45</v>
      </c>
    </row>
    <row r="824" spans="1:18" x14ac:dyDescent="0.3">
      <c r="A824" t="s">
        <v>1429</v>
      </c>
      <c r="B824">
        <v>165</v>
      </c>
      <c r="C824">
        <v>120</v>
      </c>
      <c r="D824">
        <v>4857376</v>
      </c>
      <c r="E824" t="s">
        <v>699</v>
      </c>
      <c r="F824" t="s">
        <v>2340</v>
      </c>
      <c r="G824">
        <v>63084</v>
      </c>
      <c r="H824">
        <v>123</v>
      </c>
      <c r="I824" t="s">
        <v>90</v>
      </c>
      <c r="J824">
        <v>13000000</v>
      </c>
      <c r="K824">
        <v>7.3</v>
      </c>
      <c r="N824" t="s">
        <v>2968</v>
      </c>
      <c r="O824" cm="1">
        <f t="array" ref="O824">SUM(IF(Table3[director_name]=N824,Table3[duration]))</f>
        <v>223</v>
      </c>
      <c r="P824" cm="1">
        <f t="array" ref="P824">MEDIAN(IF(Table3[director_name]=N824,Table3[duration]))</f>
        <v>111.5</v>
      </c>
      <c r="Q824" cm="1">
        <f t="array" ref="Q824">STDEV(IF(Table3[director_name]=N824,Table3[duration]))</f>
        <v>0.70710678118654757</v>
      </c>
      <c r="R824" cm="1">
        <f t="array" ref="R824">MEDIAN(IF(Table3[director_name]=N824,Table3[imdb_score]))</f>
        <v>6.45</v>
      </c>
    </row>
    <row r="825" spans="1:18" x14ac:dyDescent="0.3">
      <c r="A825" t="s">
        <v>2342</v>
      </c>
      <c r="B825">
        <v>44</v>
      </c>
      <c r="C825">
        <v>120</v>
      </c>
      <c r="D825">
        <v>1055654</v>
      </c>
      <c r="E825" t="s">
        <v>2343</v>
      </c>
      <c r="F825" t="s">
        <v>2345</v>
      </c>
      <c r="G825">
        <v>20426</v>
      </c>
      <c r="H825">
        <v>175</v>
      </c>
      <c r="I825" t="s">
        <v>29</v>
      </c>
      <c r="J825">
        <v>10000000</v>
      </c>
      <c r="K825">
        <v>7.3</v>
      </c>
      <c r="N825" t="s">
        <v>2624</v>
      </c>
      <c r="O825" cm="1">
        <f t="array" ref="O825">SUM(IF(Table3[director_name]=N825,Table3[duration]))</f>
        <v>207</v>
      </c>
      <c r="P825" cm="1">
        <f t="array" ref="P825">MEDIAN(IF(Table3[director_name]=N825,Table3[duration]))</f>
        <v>103.5</v>
      </c>
      <c r="Q825" cm="1">
        <f t="array" ref="Q825">STDEV(IF(Table3[director_name]=N825,Table3[duration]))</f>
        <v>4.9497474683058327</v>
      </c>
      <c r="R825" cm="1">
        <f t="array" ref="R825">MEDIAN(IF(Table3[director_name]=N825,Table3[imdb_score]))</f>
        <v>6.45</v>
      </c>
    </row>
    <row r="826" spans="1:18" x14ac:dyDescent="0.3">
      <c r="A826" t="s">
        <v>298</v>
      </c>
      <c r="B826">
        <v>280</v>
      </c>
      <c r="C826">
        <v>159</v>
      </c>
      <c r="D826">
        <v>55637680</v>
      </c>
      <c r="E826" t="s">
        <v>269</v>
      </c>
      <c r="F826" t="s">
        <v>2347</v>
      </c>
      <c r="G826">
        <v>227071</v>
      </c>
      <c r="H826">
        <v>1500</v>
      </c>
      <c r="I826" t="s">
        <v>29</v>
      </c>
      <c r="J826">
        <v>65000000</v>
      </c>
      <c r="K826">
        <v>7.3</v>
      </c>
      <c r="N826" t="s">
        <v>3012</v>
      </c>
      <c r="O826" cm="1">
        <f t="array" ref="O826">SUM(IF(Table3[director_name]=N826,Table3[duration]))</f>
        <v>408</v>
      </c>
      <c r="P826" cm="1">
        <f t="array" ref="P826">MEDIAN(IF(Table3[director_name]=N826,Table3[duration]))</f>
        <v>100.5</v>
      </c>
      <c r="Q826" cm="1">
        <f t="array" ref="Q826">STDEV(IF(Table3[director_name]=N826,Table3[duration]))</f>
        <v>4.2426406871192848</v>
      </c>
      <c r="R826" cm="1">
        <f t="array" ref="R826">MEDIAN(IF(Table3[director_name]=N826,Table3[imdb_score]))</f>
        <v>6.45</v>
      </c>
    </row>
    <row r="827" spans="1:18" x14ac:dyDescent="0.3">
      <c r="A827" t="s">
        <v>713</v>
      </c>
      <c r="B827">
        <v>246</v>
      </c>
      <c r="C827">
        <v>85</v>
      </c>
      <c r="D827">
        <v>488872</v>
      </c>
      <c r="E827" t="s">
        <v>2349</v>
      </c>
      <c r="F827" t="s">
        <v>2351</v>
      </c>
      <c r="G827">
        <v>56923</v>
      </c>
      <c r="H827">
        <v>243</v>
      </c>
      <c r="I827" t="s">
        <v>53</v>
      </c>
      <c r="J827">
        <v>10000000</v>
      </c>
      <c r="K827">
        <v>7.3</v>
      </c>
      <c r="N827" t="s">
        <v>2980</v>
      </c>
      <c r="O827" cm="1">
        <f t="array" ref="O827">SUM(IF(Table3[director_name]=N827,Table3[duration]))</f>
        <v>179</v>
      </c>
      <c r="P827" cm="1">
        <f t="array" ref="P827">MEDIAN(IF(Table3[director_name]=N827,Table3[duration]))</f>
        <v>89.5</v>
      </c>
      <c r="Q827" cm="1">
        <f t="array" ref="Q827">STDEV(IF(Table3[director_name]=N827,Table3[duration]))</f>
        <v>0.70710678118654757</v>
      </c>
      <c r="R827" cm="1">
        <f t="array" ref="R827">MEDIAN(IF(Table3[director_name]=N827,Table3[imdb_score]))</f>
        <v>6.45</v>
      </c>
    </row>
    <row r="828" spans="1:18" x14ac:dyDescent="0.3">
      <c r="A828" t="s">
        <v>2029</v>
      </c>
      <c r="B828">
        <v>152</v>
      </c>
      <c r="C828">
        <v>135</v>
      </c>
      <c r="D828">
        <v>128486</v>
      </c>
      <c r="E828" t="s">
        <v>2353</v>
      </c>
      <c r="F828" t="s">
        <v>2355</v>
      </c>
      <c r="G828">
        <v>26156</v>
      </c>
      <c r="H828">
        <v>74</v>
      </c>
      <c r="I828" t="s">
        <v>133</v>
      </c>
      <c r="J828">
        <v>10000000</v>
      </c>
      <c r="K828">
        <v>7.3</v>
      </c>
      <c r="N828" t="s">
        <v>2810</v>
      </c>
      <c r="O828" cm="1">
        <f t="array" ref="O828">SUM(IF(Table3[director_name]=N828,Table3[duration]))</f>
        <v>220</v>
      </c>
      <c r="P828" cm="1">
        <f t="array" ref="P828">MEDIAN(IF(Table3[director_name]=N828,Table3[duration]))</f>
        <v>110</v>
      </c>
      <c r="Q828" cm="1">
        <f t="array" ref="Q828">STDEV(IF(Table3[director_name]=N828,Table3[duration]))</f>
        <v>0</v>
      </c>
      <c r="R828" cm="1">
        <f t="array" ref="R828">MEDIAN(IF(Table3[director_name]=N828,Table3[imdb_score]))</f>
        <v>6.4499999999999993</v>
      </c>
    </row>
    <row r="829" spans="1:18" x14ac:dyDescent="0.3">
      <c r="A829" t="s">
        <v>2357</v>
      </c>
      <c r="B829">
        <v>141</v>
      </c>
      <c r="C829">
        <v>78</v>
      </c>
      <c r="D829">
        <v>89296573</v>
      </c>
      <c r="E829" t="s">
        <v>296</v>
      </c>
      <c r="F829" t="s">
        <v>2359</v>
      </c>
      <c r="G829">
        <v>128285</v>
      </c>
      <c r="H829">
        <v>297</v>
      </c>
      <c r="I829" t="s">
        <v>29</v>
      </c>
      <c r="J829">
        <v>100000000</v>
      </c>
      <c r="K829">
        <v>7.3</v>
      </c>
      <c r="N829" t="s">
        <v>2987</v>
      </c>
      <c r="O829" cm="1">
        <f t="array" ref="O829">SUM(IF(Table3[director_name]=N829,Table3[duration]))</f>
        <v>213</v>
      </c>
      <c r="P829" cm="1">
        <f t="array" ref="P829">MEDIAN(IF(Table3[director_name]=N829,Table3[duration]))</f>
        <v>106.5</v>
      </c>
      <c r="Q829" cm="1">
        <f t="array" ref="Q829">STDEV(IF(Table3[director_name]=N829,Table3[duration]))</f>
        <v>2.1213203435596424</v>
      </c>
      <c r="R829" cm="1">
        <f t="array" ref="R829">MEDIAN(IF(Table3[director_name]=N829,Table3[imdb_score]))</f>
        <v>6.4499999999999993</v>
      </c>
    </row>
    <row r="830" spans="1:18" x14ac:dyDescent="0.3">
      <c r="A830" t="s">
        <v>1004</v>
      </c>
      <c r="B830">
        <v>38</v>
      </c>
      <c r="C830">
        <v>100</v>
      </c>
      <c r="D830">
        <v>860002</v>
      </c>
      <c r="E830" t="s">
        <v>2180</v>
      </c>
      <c r="F830" t="s">
        <v>2362</v>
      </c>
      <c r="G830">
        <v>6454</v>
      </c>
      <c r="H830">
        <v>43</v>
      </c>
      <c r="I830" t="s">
        <v>29</v>
      </c>
      <c r="J830">
        <v>12000000</v>
      </c>
      <c r="K830">
        <v>7.3</v>
      </c>
      <c r="N830" t="s">
        <v>2992</v>
      </c>
      <c r="O830" cm="1">
        <f t="array" ref="O830">SUM(IF(Table3[director_name]=N830,Table3[duration]))</f>
        <v>211</v>
      </c>
      <c r="P830" cm="1">
        <f t="array" ref="P830">MEDIAN(IF(Table3[director_name]=N830,Table3[duration]))</f>
        <v>105.5</v>
      </c>
      <c r="Q830" cm="1">
        <f t="array" ref="Q830">STDEV(IF(Table3[director_name]=N830,Table3[duration]))</f>
        <v>4.9497474683058327</v>
      </c>
      <c r="R830" cm="1">
        <f t="array" ref="R830">MEDIAN(IF(Table3[director_name]=N830,Table3[imdb_score]))</f>
        <v>6.4499999999999993</v>
      </c>
    </row>
    <row r="831" spans="1:18" x14ac:dyDescent="0.3">
      <c r="A831" t="s">
        <v>1566</v>
      </c>
      <c r="B831">
        <v>99</v>
      </c>
      <c r="C831">
        <v>145</v>
      </c>
      <c r="D831">
        <v>13038660</v>
      </c>
      <c r="E831" t="s">
        <v>92</v>
      </c>
      <c r="F831" t="s">
        <v>2364</v>
      </c>
      <c r="G831">
        <v>16995</v>
      </c>
      <c r="H831">
        <v>163</v>
      </c>
      <c r="I831" t="s">
        <v>29</v>
      </c>
      <c r="J831">
        <v>25000000</v>
      </c>
      <c r="K831">
        <v>7.3</v>
      </c>
      <c r="N831" t="s">
        <v>2233</v>
      </c>
      <c r="O831" cm="1">
        <f t="array" ref="O831">SUM(IF(Table3[director_name]=N831,Table3[duration]))</f>
        <v>206</v>
      </c>
      <c r="P831" cm="1">
        <f t="array" ref="P831">MEDIAN(IF(Table3[director_name]=N831,Table3[duration]))</f>
        <v>103</v>
      </c>
      <c r="Q831" cm="1">
        <f t="array" ref="Q831">STDEV(IF(Table3[director_name]=N831,Table3[duration]))</f>
        <v>21.213203435596427</v>
      </c>
      <c r="R831" cm="1">
        <f t="array" ref="R831">MEDIAN(IF(Table3[director_name]=N831,Table3[imdb_score]))</f>
        <v>6.4499999999999993</v>
      </c>
    </row>
    <row r="832" spans="1:18" x14ac:dyDescent="0.3">
      <c r="A832" t="s">
        <v>245</v>
      </c>
      <c r="B832">
        <v>323</v>
      </c>
      <c r="C832">
        <v>119</v>
      </c>
      <c r="D832">
        <v>22877808</v>
      </c>
      <c r="E832" t="s">
        <v>588</v>
      </c>
      <c r="F832" t="s">
        <v>2366</v>
      </c>
      <c r="G832">
        <v>152591</v>
      </c>
      <c r="H832">
        <v>414</v>
      </c>
      <c r="I832" t="s">
        <v>29</v>
      </c>
      <c r="J832">
        <v>35000000</v>
      </c>
      <c r="K832">
        <v>7.3</v>
      </c>
      <c r="N832" t="s">
        <v>3027</v>
      </c>
      <c r="O832" cm="1">
        <f t="array" ref="O832">SUM(IF(Table3[director_name]=N832,Table3[duration]))</f>
        <v>134</v>
      </c>
      <c r="P832" cm="1">
        <f t="array" ref="P832">MEDIAN(IF(Table3[director_name]=N832,Table3[duration]))</f>
        <v>134</v>
      </c>
      <c r="Q832" t="e" cm="1">
        <f t="array" ref="Q832">STDEV(IF(Table3[director_name]=N832,Table3[duration]))</f>
        <v>#DIV/0!</v>
      </c>
      <c r="R832" cm="1">
        <f t="array" ref="R832">MEDIAN(IF(Table3[director_name]=N832,Table3[imdb_score]))</f>
        <v>6.4</v>
      </c>
    </row>
    <row r="833" spans="1:18" x14ac:dyDescent="0.3">
      <c r="A833" t="s">
        <v>337</v>
      </c>
      <c r="B833">
        <v>209</v>
      </c>
      <c r="C833">
        <v>114</v>
      </c>
      <c r="D833">
        <v>5694401</v>
      </c>
      <c r="E833" t="s">
        <v>1576</v>
      </c>
      <c r="F833" t="s">
        <v>2368</v>
      </c>
      <c r="G833">
        <v>194489</v>
      </c>
      <c r="H833">
        <v>192</v>
      </c>
      <c r="I833" t="s">
        <v>29</v>
      </c>
      <c r="J833">
        <v>18000000</v>
      </c>
      <c r="K833">
        <v>7.3</v>
      </c>
      <c r="N833" t="s">
        <v>2548</v>
      </c>
      <c r="O833" cm="1">
        <f t="array" ref="O833">SUM(IF(Table3[director_name]=N833,Table3[duration]))</f>
        <v>682</v>
      </c>
      <c r="P833" cm="1">
        <f t="array" ref="P833">MEDIAN(IF(Table3[director_name]=N833,Table3[duration]))</f>
        <v>133</v>
      </c>
      <c r="Q833" cm="1">
        <f t="array" ref="Q833">STDEV(IF(Table3[director_name]=N833,Table3[duration]))</f>
        <v>9.4762861923857074</v>
      </c>
      <c r="R833" cm="1">
        <f t="array" ref="R833">MEDIAN(IF(Table3[director_name]=N833,Table3[imdb_score]))</f>
        <v>6.4</v>
      </c>
    </row>
    <row r="834" spans="1:18" x14ac:dyDescent="0.3">
      <c r="A834" t="s">
        <v>958</v>
      </c>
      <c r="B834">
        <v>216</v>
      </c>
      <c r="C834">
        <v>161</v>
      </c>
      <c r="D834">
        <v>336467</v>
      </c>
      <c r="E834" t="s">
        <v>2255</v>
      </c>
      <c r="F834" t="s">
        <v>2371</v>
      </c>
      <c r="G834">
        <v>45449</v>
      </c>
      <c r="H834">
        <v>192</v>
      </c>
      <c r="I834" t="s">
        <v>29</v>
      </c>
      <c r="J834">
        <v>13000000</v>
      </c>
      <c r="K834">
        <v>7.3</v>
      </c>
      <c r="N834" t="s">
        <v>1254</v>
      </c>
      <c r="O834" cm="1">
        <f t="array" ref="O834">SUM(IF(Table3[director_name]=N834,Table3[duration]))</f>
        <v>676</v>
      </c>
      <c r="P834" cm="1">
        <f t="array" ref="P834">MEDIAN(IF(Table3[director_name]=N834,Table3[duration]))</f>
        <v>131</v>
      </c>
      <c r="Q834" cm="1">
        <f t="array" ref="Q834">STDEV(IF(Table3[director_name]=N834,Table3[duration]))</f>
        <v>30.268795813510664</v>
      </c>
      <c r="R834" cm="1">
        <f t="array" ref="R834">MEDIAN(IF(Table3[director_name]=N834,Table3[imdb_score]))</f>
        <v>6.4</v>
      </c>
    </row>
    <row r="835" spans="1:18" x14ac:dyDescent="0.3">
      <c r="A835" t="s">
        <v>2373</v>
      </c>
      <c r="B835">
        <v>149</v>
      </c>
      <c r="C835">
        <v>122</v>
      </c>
      <c r="D835">
        <v>41609593</v>
      </c>
      <c r="E835" t="s">
        <v>2374</v>
      </c>
      <c r="F835" t="s">
        <v>2375</v>
      </c>
      <c r="G835">
        <v>145422</v>
      </c>
      <c r="H835">
        <v>572</v>
      </c>
      <c r="I835" t="s">
        <v>29</v>
      </c>
      <c r="J835">
        <v>55000000</v>
      </c>
      <c r="K835">
        <v>7.3</v>
      </c>
      <c r="N835" t="s">
        <v>2878</v>
      </c>
      <c r="O835" cm="1">
        <f t="array" ref="O835">SUM(IF(Table3[director_name]=N835,Table3[duration]))</f>
        <v>1088</v>
      </c>
      <c r="P835" cm="1">
        <f t="array" ref="P835">MEDIAN(IF(Table3[director_name]=N835,Table3[duration]))</f>
        <v>130.5</v>
      </c>
      <c r="Q835" cm="1">
        <f t="array" ref="Q835">STDEV(IF(Table3[director_name]=N835,Table3[duration]))</f>
        <v>13.907860059281996</v>
      </c>
      <c r="R835" cm="1">
        <f t="array" ref="R835">MEDIAN(IF(Table3[director_name]=N835,Table3[imdb_score]))</f>
        <v>6.4</v>
      </c>
    </row>
    <row r="836" spans="1:18" x14ac:dyDescent="0.3">
      <c r="A836" t="s">
        <v>451</v>
      </c>
      <c r="B836">
        <v>180</v>
      </c>
      <c r="C836">
        <v>99</v>
      </c>
      <c r="D836">
        <v>11100000</v>
      </c>
      <c r="E836" t="s">
        <v>2377</v>
      </c>
      <c r="F836" t="s">
        <v>2379</v>
      </c>
      <c r="G836">
        <v>92464</v>
      </c>
      <c r="H836">
        <v>331</v>
      </c>
      <c r="I836" t="s">
        <v>29</v>
      </c>
      <c r="J836">
        <v>25000000</v>
      </c>
      <c r="K836">
        <v>7.3</v>
      </c>
      <c r="N836" t="s">
        <v>3030</v>
      </c>
      <c r="O836" cm="1">
        <f t="array" ref="O836">SUM(IF(Table3[director_name]=N836,Table3[duration]))</f>
        <v>128</v>
      </c>
      <c r="P836" cm="1">
        <f t="array" ref="P836">MEDIAN(IF(Table3[director_name]=N836,Table3[duration]))</f>
        <v>128</v>
      </c>
      <c r="Q836" t="e" cm="1">
        <f t="array" ref="Q836">STDEV(IF(Table3[director_name]=N836,Table3[duration]))</f>
        <v>#DIV/0!</v>
      </c>
      <c r="R836" cm="1">
        <f t="array" ref="R836">MEDIAN(IF(Table3[director_name]=N836,Table3[imdb_score]))</f>
        <v>6.4</v>
      </c>
    </row>
    <row r="837" spans="1:18" x14ac:dyDescent="0.3">
      <c r="A837" t="s">
        <v>2380</v>
      </c>
      <c r="B837">
        <v>160</v>
      </c>
      <c r="C837">
        <v>126</v>
      </c>
      <c r="D837">
        <v>5701643</v>
      </c>
      <c r="E837" t="s">
        <v>283</v>
      </c>
      <c r="F837" t="s">
        <v>2382</v>
      </c>
      <c r="G837">
        <v>37635</v>
      </c>
      <c r="H837">
        <v>165</v>
      </c>
      <c r="I837" t="s">
        <v>148</v>
      </c>
      <c r="J837">
        <v>20000000</v>
      </c>
      <c r="K837">
        <v>7.3</v>
      </c>
      <c r="N837" t="s">
        <v>3001</v>
      </c>
      <c r="O837" cm="1">
        <f t="array" ref="O837">SUM(IF(Table3[director_name]=N837,Table3[duration]))</f>
        <v>373</v>
      </c>
      <c r="P837" cm="1">
        <f t="array" ref="P837">MEDIAN(IF(Table3[director_name]=N837,Table3[duration]))</f>
        <v>127</v>
      </c>
      <c r="Q837" cm="1">
        <f t="array" ref="Q837">STDEV(IF(Table3[director_name]=N837,Table3[duration]))</f>
        <v>11.239810200058244</v>
      </c>
      <c r="R837" cm="1">
        <f t="array" ref="R837">MEDIAN(IF(Table3[director_name]=N837,Table3[imdb_score]))</f>
        <v>6.4</v>
      </c>
    </row>
    <row r="838" spans="1:18" x14ac:dyDescent="0.3">
      <c r="A838" t="s">
        <v>965</v>
      </c>
      <c r="B838">
        <v>78</v>
      </c>
      <c r="C838">
        <v>120</v>
      </c>
      <c r="D838">
        <v>634277</v>
      </c>
      <c r="E838" t="s">
        <v>2384</v>
      </c>
      <c r="F838" t="s">
        <v>2385</v>
      </c>
      <c r="G838">
        <v>5166</v>
      </c>
      <c r="H838">
        <v>27</v>
      </c>
      <c r="I838" t="s">
        <v>90</v>
      </c>
      <c r="J838">
        <v>16000000</v>
      </c>
      <c r="K838">
        <v>7.3</v>
      </c>
      <c r="N838" t="s">
        <v>2781</v>
      </c>
      <c r="O838" cm="1">
        <f t="array" ref="O838">SUM(IF(Table3[director_name]=N838,Table3[duration]))</f>
        <v>373</v>
      </c>
      <c r="P838" cm="1">
        <f t="array" ref="P838">MEDIAN(IF(Table3[director_name]=N838,Table3[duration]))</f>
        <v>125</v>
      </c>
      <c r="Q838" cm="1">
        <f t="array" ref="Q838">STDEV(IF(Table3[director_name]=N838,Table3[duration]))</f>
        <v>12.013880860626733</v>
      </c>
      <c r="R838" cm="1">
        <f t="array" ref="R838">MEDIAN(IF(Table3[director_name]=N838,Table3[imdb_score]))</f>
        <v>6.4</v>
      </c>
    </row>
    <row r="839" spans="1:18" x14ac:dyDescent="0.3">
      <c r="A839" t="s">
        <v>855</v>
      </c>
      <c r="B839">
        <v>155</v>
      </c>
      <c r="C839">
        <v>126</v>
      </c>
      <c r="D839">
        <v>18324242</v>
      </c>
      <c r="E839" t="s">
        <v>92</v>
      </c>
      <c r="F839" t="s">
        <v>2387</v>
      </c>
      <c r="G839">
        <v>32815</v>
      </c>
      <c r="H839">
        <v>214</v>
      </c>
      <c r="I839" t="s">
        <v>29</v>
      </c>
      <c r="J839">
        <v>35000000</v>
      </c>
      <c r="K839">
        <v>7.3</v>
      </c>
      <c r="N839" t="s">
        <v>3033</v>
      </c>
      <c r="O839" cm="1">
        <f t="array" ref="O839">SUM(IF(Table3[director_name]=N839,Table3[duration]))</f>
        <v>249</v>
      </c>
      <c r="P839" cm="1">
        <f t="array" ref="P839">MEDIAN(IF(Table3[director_name]=N839,Table3[duration]))</f>
        <v>124.5</v>
      </c>
      <c r="Q839" cm="1">
        <f t="array" ref="Q839">STDEV(IF(Table3[director_name]=N839,Table3[duration]))</f>
        <v>12.020815280171307</v>
      </c>
      <c r="R839" cm="1">
        <f t="array" ref="R839">MEDIAN(IF(Table3[director_name]=N839,Table3[imdb_score]))</f>
        <v>6.4</v>
      </c>
    </row>
    <row r="840" spans="1:18" x14ac:dyDescent="0.3">
      <c r="A840" t="s">
        <v>1047</v>
      </c>
      <c r="B840">
        <v>129</v>
      </c>
      <c r="C840">
        <v>74</v>
      </c>
      <c r="D840">
        <v>60507228</v>
      </c>
      <c r="E840" t="s">
        <v>2389</v>
      </c>
      <c r="F840" t="s">
        <v>2391</v>
      </c>
      <c r="G840">
        <v>27543</v>
      </c>
      <c r="H840">
        <v>186</v>
      </c>
      <c r="I840" t="s">
        <v>29</v>
      </c>
      <c r="J840">
        <v>80000000</v>
      </c>
      <c r="K840">
        <v>7.3</v>
      </c>
      <c r="N840" t="s">
        <v>3036</v>
      </c>
      <c r="O840" cm="1">
        <f t="array" ref="O840">SUM(IF(Table3[director_name]=N840,Table3[duration]))</f>
        <v>124</v>
      </c>
      <c r="P840" cm="1">
        <f t="array" ref="P840">MEDIAN(IF(Table3[director_name]=N840,Table3[duration]))</f>
        <v>124</v>
      </c>
      <c r="Q840" t="e" cm="1">
        <f t="array" ref="Q840">STDEV(IF(Table3[director_name]=N840,Table3[duration]))</f>
        <v>#DIV/0!</v>
      </c>
      <c r="R840" cm="1">
        <f t="array" ref="R840">MEDIAN(IF(Table3[director_name]=N840,Table3[imdb_score]))</f>
        <v>6.4</v>
      </c>
    </row>
    <row r="841" spans="1:18" x14ac:dyDescent="0.3">
      <c r="A841" t="s">
        <v>420</v>
      </c>
      <c r="B841">
        <v>308</v>
      </c>
      <c r="C841">
        <v>107</v>
      </c>
      <c r="D841">
        <v>3675072</v>
      </c>
      <c r="E841" t="s">
        <v>471</v>
      </c>
      <c r="F841" t="s">
        <v>2394</v>
      </c>
      <c r="G841">
        <v>190132</v>
      </c>
      <c r="H841">
        <v>801</v>
      </c>
      <c r="I841" t="s">
        <v>29</v>
      </c>
      <c r="J841">
        <v>26000000</v>
      </c>
      <c r="K841">
        <v>7.3</v>
      </c>
      <c r="N841" t="s">
        <v>3038</v>
      </c>
      <c r="O841" cm="1">
        <f t="array" ref="O841">SUM(IF(Table3[director_name]=N841,Table3[duration]))</f>
        <v>121</v>
      </c>
      <c r="P841" cm="1">
        <f t="array" ref="P841">MEDIAN(IF(Table3[director_name]=N841,Table3[duration]))</f>
        <v>121</v>
      </c>
      <c r="Q841" t="e" cm="1">
        <f t="array" ref="Q841">STDEV(IF(Table3[director_name]=N841,Table3[duration]))</f>
        <v>#DIV/0!</v>
      </c>
      <c r="R841" cm="1">
        <f t="array" ref="R841">MEDIAN(IF(Table3[director_name]=N841,Table3[imdb_score]))</f>
        <v>6.4</v>
      </c>
    </row>
    <row r="842" spans="1:18" x14ac:dyDescent="0.3">
      <c r="A842" t="s">
        <v>149</v>
      </c>
      <c r="B842">
        <v>396</v>
      </c>
      <c r="C842">
        <v>144</v>
      </c>
      <c r="D842">
        <v>154985087</v>
      </c>
      <c r="E842" t="s">
        <v>248</v>
      </c>
      <c r="F842" t="s">
        <v>2396</v>
      </c>
      <c r="G842">
        <v>148379</v>
      </c>
      <c r="H842">
        <v>622</v>
      </c>
      <c r="I842" t="s">
        <v>29</v>
      </c>
      <c r="J842">
        <v>178000000</v>
      </c>
      <c r="K842">
        <v>7.3</v>
      </c>
      <c r="N842" t="s">
        <v>2485</v>
      </c>
      <c r="O842" cm="1">
        <f t="array" ref="O842">SUM(IF(Table3[director_name]=N842,Table3[duration]))</f>
        <v>239</v>
      </c>
      <c r="P842" cm="1">
        <f t="array" ref="P842">MEDIAN(IF(Table3[director_name]=N842,Table3[duration]))</f>
        <v>119.5</v>
      </c>
      <c r="Q842" cm="1">
        <f t="array" ref="Q842">STDEV(IF(Table3[director_name]=N842,Table3[duration]))</f>
        <v>7.7781745930520225</v>
      </c>
      <c r="R842" cm="1">
        <f t="array" ref="R842">MEDIAN(IF(Table3[director_name]=N842,Table3[imdb_score]))</f>
        <v>6.4</v>
      </c>
    </row>
    <row r="843" spans="1:18" x14ac:dyDescent="0.3">
      <c r="A843" t="s">
        <v>706</v>
      </c>
      <c r="B843">
        <v>188</v>
      </c>
      <c r="C843">
        <v>100</v>
      </c>
      <c r="D843">
        <v>10991381</v>
      </c>
      <c r="E843" t="s">
        <v>655</v>
      </c>
      <c r="F843" t="s">
        <v>2398</v>
      </c>
      <c r="G843">
        <v>44931</v>
      </c>
      <c r="H843">
        <v>100</v>
      </c>
      <c r="I843" t="s">
        <v>29</v>
      </c>
      <c r="J843">
        <v>35000000</v>
      </c>
      <c r="K843">
        <v>7.3</v>
      </c>
      <c r="N843" t="s">
        <v>3046</v>
      </c>
      <c r="O843" cm="1">
        <f t="array" ref="O843">SUM(IF(Table3[director_name]=N843,Table3[duration]))</f>
        <v>119</v>
      </c>
      <c r="P843" cm="1">
        <f t="array" ref="P843">MEDIAN(IF(Table3[director_name]=N843,Table3[duration]))</f>
        <v>119</v>
      </c>
      <c r="Q843" t="e" cm="1">
        <f t="array" ref="Q843">STDEV(IF(Table3[director_name]=N843,Table3[duration]))</f>
        <v>#DIV/0!</v>
      </c>
      <c r="R843" cm="1">
        <f t="array" ref="R843">MEDIAN(IF(Table3[director_name]=N843,Table3[imdb_score]))</f>
        <v>6.4</v>
      </c>
    </row>
    <row r="844" spans="1:18" x14ac:dyDescent="0.3">
      <c r="A844" t="s">
        <v>274</v>
      </c>
      <c r="B844">
        <v>274</v>
      </c>
      <c r="C844">
        <v>96</v>
      </c>
      <c r="D844">
        <v>10139254</v>
      </c>
      <c r="E844" t="s">
        <v>373</v>
      </c>
      <c r="F844" t="s">
        <v>2400</v>
      </c>
      <c r="G844">
        <v>190990</v>
      </c>
      <c r="H844">
        <v>915</v>
      </c>
      <c r="I844" t="s">
        <v>29</v>
      </c>
      <c r="J844">
        <v>35000000</v>
      </c>
      <c r="K844">
        <v>7.3</v>
      </c>
      <c r="N844" t="s">
        <v>3446</v>
      </c>
      <c r="O844" cm="1">
        <f t="array" ref="O844">SUM(IF(Table3[director_name]=N844,Table3[duration]))</f>
        <v>465</v>
      </c>
      <c r="P844" cm="1">
        <f t="array" ref="P844">MEDIAN(IF(Table3[director_name]=N844,Table3[duration]))</f>
        <v>118</v>
      </c>
      <c r="Q844" cm="1">
        <f t="array" ref="Q844">STDEV(IF(Table3[director_name]=N844,Table3[duration]))</f>
        <v>17.346949779908474</v>
      </c>
      <c r="R844" cm="1">
        <f t="array" ref="R844">MEDIAN(IF(Table3[director_name]=N844,Table3[imdb_score]))</f>
        <v>6.4</v>
      </c>
    </row>
    <row r="845" spans="1:18" x14ac:dyDescent="0.3">
      <c r="A845" t="s">
        <v>1654</v>
      </c>
      <c r="B845">
        <v>355</v>
      </c>
      <c r="C845">
        <v>111</v>
      </c>
      <c r="D845">
        <v>56692</v>
      </c>
      <c r="E845" t="s">
        <v>529</v>
      </c>
      <c r="F845" t="s">
        <v>2402</v>
      </c>
      <c r="G845">
        <v>177401</v>
      </c>
      <c r="H845">
        <v>504</v>
      </c>
      <c r="I845" t="s">
        <v>29</v>
      </c>
      <c r="J845">
        <v>25000000</v>
      </c>
      <c r="K845">
        <v>7.3</v>
      </c>
      <c r="N845" t="s">
        <v>3052</v>
      </c>
      <c r="O845" cm="1">
        <f t="array" ref="O845">SUM(IF(Table3[director_name]=N845,Table3[duration]))</f>
        <v>118</v>
      </c>
      <c r="P845" cm="1">
        <f t="array" ref="P845">MEDIAN(IF(Table3[director_name]=N845,Table3[duration]))</f>
        <v>118</v>
      </c>
      <c r="Q845" t="e" cm="1">
        <f t="array" ref="Q845">STDEV(IF(Table3[director_name]=N845,Table3[duration]))</f>
        <v>#DIV/0!</v>
      </c>
      <c r="R845" cm="1">
        <f t="array" ref="R845">MEDIAN(IF(Table3[director_name]=N845,Table3[imdb_score]))</f>
        <v>6.4</v>
      </c>
    </row>
    <row r="846" spans="1:18" x14ac:dyDescent="0.3">
      <c r="A846" t="s">
        <v>546</v>
      </c>
      <c r="B846">
        <v>259</v>
      </c>
      <c r="C846">
        <v>119</v>
      </c>
      <c r="D846">
        <v>24006726</v>
      </c>
      <c r="E846" t="s">
        <v>1061</v>
      </c>
      <c r="F846" t="s">
        <v>2404</v>
      </c>
      <c r="G846">
        <v>139535</v>
      </c>
      <c r="H846">
        <v>632</v>
      </c>
      <c r="I846" t="s">
        <v>29</v>
      </c>
      <c r="J846">
        <v>50000000</v>
      </c>
      <c r="K846">
        <v>7.3</v>
      </c>
      <c r="N846" t="s">
        <v>3048</v>
      </c>
      <c r="O846" cm="1">
        <f t="array" ref="O846">SUM(IF(Table3[director_name]=N846,Table3[duration]))</f>
        <v>118</v>
      </c>
      <c r="P846" cm="1">
        <f t="array" ref="P846">MEDIAN(IF(Table3[director_name]=N846,Table3[duration]))</f>
        <v>118</v>
      </c>
      <c r="Q846" t="e" cm="1">
        <f t="array" ref="Q846">STDEV(IF(Table3[director_name]=N846,Table3[duration]))</f>
        <v>#DIV/0!</v>
      </c>
      <c r="R846" cm="1">
        <f t="array" ref="R846">MEDIAN(IF(Table3[director_name]=N846,Table3[imdb_score]))</f>
        <v>6.4</v>
      </c>
    </row>
    <row r="847" spans="1:18" x14ac:dyDescent="0.3">
      <c r="A847" t="s">
        <v>435</v>
      </c>
      <c r="B847">
        <v>77</v>
      </c>
      <c r="C847">
        <v>111</v>
      </c>
      <c r="D847">
        <v>2869369</v>
      </c>
      <c r="E847" t="s">
        <v>1699</v>
      </c>
      <c r="F847" t="s">
        <v>2406</v>
      </c>
      <c r="G847">
        <v>65474</v>
      </c>
      <c r="H847">
        <v>211</v>
      </c>
      <c r="I847" t="s">
        <v>29</v>
      </c>
      <c r="J847">
        <v>30000000</v>
      </c>
      <c r="K847">
        <v>7.3</v>
      </c>
      <c r="N847" t="s">
        <v>3054</v>
      </c>
      <c r="O847" cm="1">
        <f t="array" ref="O847">SUM(IF(Table3[director_name]=N847,Table3[duration]))</f>
        <v>450</v>
      </c>
      <c r="P847" cm="1">
        <f t="array" ref="P847">MEDIAN(IF(Table3[director_name]=N847,Table3[duration]))</f>
        <v>115.5</v>
      </c>
      <c r="Q847" cm="1">
        <f t="array" ref="Q847">STDEV(IF(Table3[director_name]=N847,Table3[duration]))</f>
        <v>12.662279942148386</v>
      </c>
      <c r="R847" cm="1">
        <f t="array" ref="R847">MEDIAN(IF(Table3[director_name]=N847,Table3[imdb_score]))</f>
        <v>6.4</v>
      </c>
    </row>
    <row r="848" spans="1:18" x14ac:dyDescent="0.3">
      <c r="A848" t="s">
        <v>2408</v>
      </c>
      <c r="B848">
        <v>229</v>
      </c>
      <c r="C848">
        <v>145</v>
      </c>
      <c r="D848">
        <v>57010853</v>
      </c>
      <c r="E848" t="s">
        <v>588</v>
      </c>
      <c r="F848" t="s">
        <v>2409</v>
      </c>
      <c r="G848">
        <v>119286</v>
      </c>
      <c r="H848">
        <v>548</v>
      </c>
      <c r="I848" t="s">
        <v>29</v>
      </c>
      <c r="J848">
        <v>85000000</v>
      </c>
      <c r="K848">
        <v>7.3</v>
      </c>
      <c r="N848" t="s">
        <v>2514</v>
      </c>
      <c r="O848" cm="1">
        <f t="array" ref="O848">SUM(IF(Table3[director_name]=N848,Table3[duration]))</f>
        <v>335</v>
      </c>
      <c r="P848" cm="1">
        <f t="array" ref="P848">MEDIAN(IF(Table3[director_name]=N848,Table3[duration]))</f>
        <v>113</v>
      </c>
      <c r="Q848" cm="1">
        <f t="array" ref="Q848">STDEV(IF(Table3[director_name]=N848,Table3[duration]))</f>
        <v>8.0829037686547611</v>
      </c>
      <c r="R848" cm="1">
        <f t="array" ref="R848">MEDIAN(IF(Table3[director_name]=N848,Table3[imdb_score]))</f>
        <v>6.4</v>
      </c>
    </row>
    <row r="849" spans="1:18" x14ac:dyDescent="0.3">
      <c r="A849" t="s">
        <v>337</v>
      </c>
      <c r="B849">
        <v>362</v>
      </c>
      <c r="C849">
        <v>116</v>
      </c>
      <c r="D849">
        <v>45434443</v>
      </c>
      <c r="E849" t="s">
        <v>2411</v>
      </c>
      <c r="F849" t="s">
        <v>2412</v>
      </c>
      <c r="G849">
        <v>175960</v>
      </c>
      <c r="H849">
        <v>360</v>
      </c>
      <c r="I849" t="s">
        <v>29</v>
      </c>
      <c r="J849">
        <v>75000000</v>
      </c>
      <c r="K849">
        <v>7.3</v>
      </c>
      <c r="N849" t="s">
        <v>1395</v>
      </c>
      <c r="O849" cm="1">
        <f t="array" ref="O849">SUM(IF(Table3[director_name]=N849,Table3[duration]))</f>
        <v>467</v>
      </c>
      <c r="P849" cm="1">
        <f t="array" ref="P849">MEDIAN(IF(Table3[director_name]=N849,Table3[duration]))</f>
        <v>110</v>
      </c>
      <c r="Q849" cm="1">
        <f t="array" ref="Q849">STDEV(IF(Table3[director_name]=N849,Table3[duration]))</f>
        <v>32.014319712695233</v>
      </c>
      <c r="R849" cm="1">
        <f t="array" ref="R849">MEDIAN(IF(Table3[director_name]=N849,Table3[imdb_score]))</f>
        <v>6.4</v>
      </c>
    </row>
    <row r="850" spans="1:18" x14ac:dyDescent="0.3">
      <c r="A850" t="s">
        <v>2414</v>
      </c>
      <c r="B850">
        <v>86</v>
      </c>
      <c r="C850">
        <v>130</v>
      </c>
      <c r="D850">
        <v>9589875</v>
      </c>
      <c r="E850" t="s">
        <v>379</v>
      </c>
      <c r="F850" t="s">
        <v>2415</v>
      </c>
      <c r="G850">
        <v>16673</v>
      </c>
      <c r="H850">
        <v>45</v>
      </c>
      <c r="I850" t="s">
        <v>29</v>
      </c>
      <c r="J850">
        <v>40000000</v>
      </c>
      <c r="K850">
        <v>7.3</v>
      </c>
      <c r="N850" t="s">
        <v>416</v>
      </c>
      <c r="O850" cm="1">
        <f t="array" ref="O850">SUM(IF(Table3[director_name]=N850,Table3[duration]))</f>
        <v>341</v>
      </c>
      <c r="P850" cm="1">
        <f t="array" ref="P850">MEDIAN(IF(Table3[director_name]=N850,Table3[duration]))</f>
        <v>110</v>
      </c>
      <c r="Q850" cm="1">
        <f t="array" ref="Q850">STDEV(IF(Table3[director_name]=N850,Table3[duration]))</f>
        <v>16.802777548171377</v>
      </c>
      <c r="R850" cm="1">
        <f t="array" ref="R850">MEDIAN(IF(Table3[director_name]=N850,Table3[imdb_score]))</f>
        <v>6.4</v>
      </c>
    </row>
    <row r="851" spans="1:18" x14ac:dyDescent="0.3">
      <c r="A851" t="s">
        <v>2417</v>
      </c>
      <c r="B851">
        <v>362</v>
      </c>
      <c r="C851">
        <v>114</v>
      </c>
      <c r="D851">
        <v>58229120</v>
      </c>
      <c r="E851" t="s">
        <v>2418</v>
      </c>
      <c r="F851" t="s">
        <v>2419</v>
      </c>
      <c r="G851">
        <v>236421</v>
      </c>
      <c r="H851">
        <v>515</v>
      </c>
      <c r="I851" t="s">
        <v>29</v>
      </c>
      <c r="J851">
        <v>90000000</v>
      </c>
      <c r="K851">
        <v>7.3</v>
      </c>
      <c r="N851" t="s">
        <v>3466</v>
      </c>
      <c r="O851" cm="1">
        <f t="array" ref="O851">SUM(IF(Table3[director_name]=N851,Table3[duration]))</f>
        <v>728</v>
      </c>
      <c r="P851" cm="1">
        <f t="array" ref="P851">MEDIAN(IF(Table3[director_name]=N851,Table3[duration]))</f>
        <v>109</v>
      </c>
      <c r="Q851" cm="1">
        <f t="array" ref="Q851">STDEV(IF(Table3[director_name]=N851,Table3[duration]))</f>
        <v>10.785793124908958</v>
      </c>
      <c r="R851" cm="1">
        <f t="array" ref="R851">MEDIAN(IF(Table3[director_name]=N851,Table3[imdb_score]))</f>
        <v>6.4</v>
      </c>
    </row>
    <row r="852" spans="1:18" x14ac:dyDescent="0.3">
      <c r="A852" t="s">
        <v>981</v>
      </c>
      <c r="B852">
        <v>98</v>
      </c>
      <c r="C852">
        <v>110</v>
      </c>
      <c r="D852">
        <v>49413</v>
      </c>
      <c r="E852" t="s">
        <v>1576</v>
      </c>
      <c r="F852" t="s">
        <v>2422</v>
      </c>
      <c r="G852">
        <v>6919</v>
      </c>
      <c r="H852">
        <v>26</v>
      </c>
      <c r="I852" t="s">
        <v>53</v>
      </c>
      <c r="J852">
        <v>35000000</v>
      </c>
      <c r="K852">
        <v>7.3</v>
      </c>
      <c r="N852" t="s">
        <v>3326</v>
      </c>
      <c r="O852" cm="1">
        <f t="array" ref="O852">SUM(IF(Table3[director_name]=N852,Table3[duration]))</f>
        <v>338</v>
      </c>
      <c r="P852" cm="1">
        <f t="array" ref="P852">MEDIAN(IF(Table3[director_name]=N852,Table3[duration]))</f>
        <v>109</v>
      </c>
      <c r="Q852" cm="1">
        <f t="array" ref="Q852">STDEV(IF(Table3[director_name]=N852,Table3[duration]))</f>
        <v>25.69695182961069</v>
      </c>
      <c r="R852" cm="1">
        <f t="array" ref="R852">MEDIAN(IF(Table3[director_name]=N852,Table3[imdb_score]))</f>
        <v>6.4</v>
      </c>
    </row>
    <row r="853" spans="1:18" x14ac:dyDescent="0.3">
      <c r="A853" t="s">
        <v>1012</v>
      </c>
      <c r="B853">
        <v>256</v>
      </c>
      <c r="C853">
        <v>97</v>
      </c>
      <c r="D853">
        <v>103400692</v>
      </c>
      <c r="E853" t="s">
        <v>160</v>
      </c>
      <c r="F853" t="s">
        <v>2424</v>
      </c>
      <c r="G853">
        <v>123553</v>
      </c>
      <c r="H853">
        <v>174</v>
      </c>
      <c r="I853" t="s">
        <v>29</v>
      </c>
      <c r="J853">
        <v>145000000</v>
      </c>
      <c r="K853">
        <v>7.3</v>
      </c>
      <c r="N853" t="s">
        <v>3162</v>
      </c>
      <c r="O853" cm="1">
        <f t="array" ref="O853">SUM(IF(Table3[director_name]=N853,Table3[duration]))</f>
        <v>462</v>
      </c>
      <c r="P853" cm="1">
        <f t="array" ref="P853">MEDIAN(IF(Table3[director_name]=N853,Table3[duration]))</f>
        <v>108.5</v>
      </c>
      <c r="Q853" cm="1">
        <f t="array" ref="Q853">STDEV(IF(Table3[director_name]=N853,Table3[duration]))</f>
        <v>25.955089417427686</v>
      </c>
      <c r="R853" cm="1">
        <f t="array" ref="R853">MEDIAN(IF(Table3[director_name]=N853,Table3[imdb_score]))</f>
        <v>6.4</v>
      </c>
    </row>
    <row r="854" spans="1:18" x14ac:dyDescent="0.3">
      <c r="A854" t="s">
        <v>1053</v>
      </c>
      <c r="B854">
        <v>80</v>
      </c>
      <c r="C854">
        <v>45</v>
      </c>
      <c r="D854">
        <v>145109</v>
      </c>
      <c r="E854" t="s">
        <v>1593</v>
      </c>
      <c r="F854" t="s">
        <v>2427</v>
      </c>
      <c r="G854">
        <v>14247</v>
      </c>
      <c r="H854">
        <v>44</v>
      </c>
      <c r="I854" t="s">
        <v>64</v>
      </c>
      <c r="J854">
        <v>45000000</v>
      </c>
      <c r="K854">
        <v>7.3</v>
      </c>
      <c r="N854" t="s">
        <v>150</v>
      </c>
      <c r="O854" cm="1">
        <f t="array" ref="O854">SUM(IF(Table3[director_name]=N854,Table3[duration]))</f>
        <v>215</v>
      </c>
      <c r="P854" cm="1">
        <f t="array" ref="P854">MEDIAN(IF(Table3[director_name]=N854,Table3[duration]))</f>
        <v>107.5</v>
      </c>
      <c r="Q854" cm="1">
        <f t="array" ref="Q854">STDEV(IF(Table3[director_name]=N854,Table3[duration]))</f>
        <v>14.849242404917497</v>
      </c>
      <c r="R854" cm="1">
        <f t="array" ref="R854">MEDIAN(IF(Table3[director_name]=N854,Table3[imdb_score]))</f>
        <v>6.4</v>
      </c>
    </row>
    <row r="855" spans="1:18" x14ac:dyDescent="0.3">
      <c r="A855" t="s">
        <v>915</v>
      </c>
      <c r="B855">
        <v>162</v>
      </c>
      <c r="C855">
        <v>145</v>
      </c>
      <c r="D855">
        <v>34566746</v>
      </c>
      <c r="E855" t="s">
        <v>696</v>
      </c>
      <c r="F855" t="s">
        <v>2429</v>
      </c>
      <c r="G855">
        <v>45231</v>
      </c>
      <c r="H855">
        <v>315</v>
      </c>
      <c r="I855" t="s">
        <v>29</v>
      </c>
      <c r="J855">
        <v>80000000</v>
      </c>
      <c r="K855">
        <v>7.3</v>
      </c>
      <c r="N855" t="s">
        <v>3435</v>
      </c>
      <c r="O855" cm="1">
        <f t="array" ref="O855">SUM(IF(Table3[director_name]=N855,Table3[duration]))</f>
        <v>318</v>
      </c>
      <c r="P855" cm="1">
        <f t="array" ref="P855">MEDIAN(IF(Table3[director_name]=N855,Table3[duration]))</f>
        <v>107</v>
      </c>
      <c r="Q855" cm="1">
        <f t="array" ref="Q855">STDEV(IF(Table3[director_name]=N855,Table3[duration]))</f>
        <v>7.5498344352707498</v>
      </c>
      <c r="R855" cm="1">
        <f t="array" ref="R855">MEDIAN(IF(Table3[director_name]=N855,Table3[imdb_score]))</f>
        <v>6.4</v>
      </c>
    </row>
    <row r="856" spans="1:18" x14ac:dyDescent="0.3">
      <c r="A856" t="s">
        <v>975</v>
      </c>
      <c r="B856">
        <v>61</v>
      </c>
      <c r="C856">
        <v>112</v>
      </c>
      <c r="D856">
        <v>3058380</v>
      </c>
      <c r="E856" t="s">
        <v>588</v>
      </c>
      <c r="F856" t="s">
        <v>2432</v>
      </c>
      <c r="G856">
        <v>4767</v>
      </c>
      <c r="H856">
        <v>69</v>
      </c>
      <c r="I856" t="s">
        <v>90</v>
      </c>
      <c r="J856">
        <v>100000000</v>
      </c>
      <c r="K856">
        <v>7.3</v>
      </c>
      <c r="N856" t="s">
        <v>3059</v>
      </c>
      <c r="O856" cm="1">
        <f t="array" ref="O856">SUM(IF(Table3[director_name]=N856,Table3[duration]))</f>
        <v>107</v>
      </c>
      <c r="P856" cm="1">
        <f t="array" ref="P856">MEDIAN(IF(Table3[director_name]=N856,Table3[duration]))</f>
        <v>107</v>
      </c>
      <c r="Q856" t="e" cm="1">
        <f t="array" ref="Q856">STDEV(IF(Table3[director_name]=N856,Table3[duration]))</f>
        <v>#DIV/0!</v>
      </c>
      <c r="R856" cm="1">
        <f t="array" ref="R856">MEDIAN(IF(Table3[director_name]=N856,Table3[imdb_score]))</f>
        <v>6.4</v>
      </c>
    </row>
    <row r="857" spans="1:18" x14ac:dyDescent="0.3">
      <c r="A857" t="s">
        <v>2279</v>
      </c>
      <c r="B857">
        <v>69</v>
      </c>
      <c r="C857">
        <v>132</v>
      </c>
      <c r="D857">
        <v>274299</v>
      </c>
      <c r="E857" t="s">
        <v>2434</v>
      </c>
      <c r="F857" t="s">
        <v>2435</v>
      </c>
      <c r="G857">
        <v>11077</v>
      </c>
      <c r="H857">
        <v>55</v>
      </c>
      <c r="I857" t="s">
        <v>29</v>
      </c>
      <c r="J857">
        <v>103000000</v>
      </c>
      <c r="K857">
        <v>7.3</v>
      </c>
      <c r="N857" t="s">
        <v>3061</v>
      </c>
      <c r="O857" cm="1">
        <f t="array" ref="O857">SUM(IF(Table3[director_name]=N857,Table3[duration]))</f>
        <v>106</v>
      </c>
      <c r="P857" cm="1">
        <f t="array" ref="P857">MEDIAN(IF(Table3[director_name]=N857,Table3[duration]))</f>
        <v>106</v>
      </c>
      <c r="Q857" t="e" cm="1">
        <f t="array" ref="Q857">STDEV(IF(Table3[director_name]=N857,Table3[duration]))</f>
        <v>#DIV/0!</v>
      </c>
      <c r="R857" cm="1">
        <f t="array" ref="R857">MEDIAN(IF(Table3[director_name]=N857,Table3[imdb_score]))</f>
        <v>6.4</v>
      </c>
    </row>
    <row r="858" spans="1:18" x14ac:dyDescent="0.3">
      <c r="A858" t="s">
        <v>692</v>
      </c>
      <c r="B858">
        <v>275</v>
      </c>
      <c r="C858">
        <v>123</v>
      </c>
      <c r="D858">
        <v>46978995</v>
      </c>
      <c r="E858" t="s">
        <v>309</v>
      </c>
      <c r="F858" t="s">
        <v>2437</v>
      </c>
      <c r="G858">
        <v>111609</v>
      </c>
      <c r="H858">
        <v>781</v>
      </c>
      <c r="I858" t="s">
        <v>29</v>
      </c>
      <c r="J858">
        <v>160000000</v>
      </c>
      <c r="K858">
        <v>7.3</v>
      </c>
      <c r="N858" t="s">
        <v>3064</v>
      </c>
      <c r="O858" cm="1">
        <f t="array" ref="O858">SUM(IF(Table3[director_name]=N858,Table3[duration]))</f>
        <v>106</v>
      </c>
      <c r="P858" cm="1">
        <f t="array" ref="P858">MEDIAN(IF(Table3[director_name]=N858,Table3[duration]))</f>
        <v>106</v>
      </c>
      <c r="Q858" t="e" cm="1">
        <f t="array" ref="Q858">STDEV(IF(Table3[director_name]=N858,Table3[duration]))</f>
        <v>#DIV/0!</v>
      </c>
      <c r="R858" cm="1">
        <f t="array" ref="R858">MEDIAN(IF(Table3[director_name]=N858,Table3[imdb_score]))</f>
        <v>6.4</v>
      </c>
    </row>
    <row r="859" spans="1:18" x14ac:dyDescent="0.3">
      <c r="A859" t="s">
        <v>798</v>
      </c>
      <c r="B859">
        <v>205</v>
      </c>
      <c r="C859">
        <v>93</v>
      </c>
      <c r="D859">
        <v>436471036</v>
      </c>
      <c r="E859" t="s">
        <v>2299</v>
      </c>
      <c r="F859" t="s">
        <v>2439</v>
      </c>
      <c r="G859">
        <v>314630</v>
      </c>
      <c r="H859">
        <v>483</v>
      </c>
      <c r="I859" t="s">
        <v>29</v>
      </c>
      <c r="J859">
        <v>150000000</v>
      </c>
      <c r="K859">
        <v>7.2</v>
      </c>
      <c r="N859" t="s">
        <v>3068</v>
      </c>
      <c r="O859" cm="1">
        <f t="array" ref="O859">SUM(IF(Table3[director_name]=N859,Table3[duration]))</f>
        <v>105</v>
      </c>
      <c r="P859" cm="1">
        <f t="array" ref="P859">MEDIAN(IF(Table3[director_name]=N859,Table3[duration]))</f>
        <v>105</v>
      </c>
      <c r="Q859" t="e" cm="1">
        <f t="array" ref="Q859">STDEV(IF(Table3[director_name]=N859,Table3[duration]))</f>
        <v>#DIV/0!</v>
      </c>
      <c r="R859" cm="1">
        <f t="array" ref="R859">MEDIAN(IF(Table3[director_name]=N859,Table3[imdb_score]))</f>
        <v>6.4</v>
      </c>
    </row>
    <row r="860" spans="1:18" x14ac:dyDescent="0.3">
      <c r="A860" t="s">
        <v>863</v>
      </c>
      <c r="B860">
        <v>608</v>
      </c>
      <c r="C860">
        <v>195</v>
      </c>
      <c r="D860">
        <v>408992272</v>
      </c>
      <c r="E860" t="s">
        <v>248</v>
      </c>
      <c r="F860" t="s">
        <v>2440</v>
      </c>
      <c r="G860">
        <v>557489</v>
      </c>
      <c r="H860">
        <v>1187</v>
      </c>
      <c r="I860" t="s">
        <v>29</v>
      </c>
      <c r="J860">
        <v>200000000</v>
      </c>
      <c r="K860">
        <v>7.2</v>
      </c>
      <c r="N860" t="s">
        <v>3070</v>
      </c>
      <c r="O860" cm="1">
        <f t="array" ref="O860">SUM(IF(Table3[director_name]=N860,Table3[duration]))</f>
        <v>104</v>
      </c>
      <c r="P860" cm="1">
        <f t="array" ref="P860">MEDIAN(IF(Table3[director_name]=N860,Table3[duration]))</f>
        <v>104</v>
      </c>
      <c r="Q860" t="e" cm="1">
        <f t="array" ref="Q860">STDEV(IF(Table3[director_name]=N860,Table3[duration]))</f>
        <v>#DIV/0!</v>
      </c>
      <c r="R860" cm="1">
        <f t="array" ref="R860">MEDIAN(IF(Table3[director_name]=N860,Table3[imdb_score]))</f>
        <v>6.4</v>
      </c>
    </row>
    <row r="861" spans="1:18" x14ac:dyDescent="0.3">
      <c r="A861" t="s">
        <v>1793</v>
      </c>
      <c r="B861">
        <v>124</v>
      </c>
      <c r="C861">
        <v>110</v>
      </c>
      <c r="D861">
        <v>181360000</v>
      </c>
      <c r="E861" t="s">
        <v>2441</v>
      </c>
      <c r="F861" t="s">
        <v>2443</v>
      </c>
      <c r="G861">
        <v>170027</v>
      </c>
      <c r="H861">
        <v>350</v>
      </c>
      <c r="I861" t="s">
        <v>29</v>
      </c>
      <c r="J861">
        <v>6000000</v>
      </c>
      <c r="K861">
        <v>7.2</v>
      </c>
      <c r="N861" t="s">
        <v>2446</v>
      </c>
      <c r="O861" cm="1">
        <f t="array" ref="O861">SUM(IF(Table3[director_name]=N861,Table3[duration]))</f>
        <v>603</v>
      </c>
      <c r="P861" cm="1">
        <f t="array" ref="P861">MEDIAN(IF(Table3[director_name]=N861,Table3[duration]))</f>
        <v>103.5</v>
      </c>
      <c r="Q861" cm="1">
        <f t="array" ref="Q861">STDEV(IF(Table3[director_name]=N861,Table3[duration]))</f>
        <v>7.713624310270756</v>
      </c>
      <c r="R861" cm="1">
        <f t="array" ref="R861">MEDIAN(IF(Table3[director_name]=N861,Table3[imdb_score]))</f>
        <v>6.4</v>
      </c>
    </row>
    <row r="862" spans="1:18" x14ac:dyDescent="0.3">
      <c r="A862" t="s">
        <v>978</v>
      </c>
      <c r="B862">
        <v>424</v>
      </c>
      <c r="C862">
        <v>140</v>
      </c>
      <c r="D862">
        <v>350034110</v>
      </c>
      <c r="E862" t="s">
        <v>1576</v>
      </c>
      <c r="F862" t="s">
        <v>2444</v>
      </c>
      <c r="G862">
        <v>278232</v>
      </c>
      <c r="H862">
        <v>657</v>
      </c>
      <c r="I862" t="s">
        <v>29</v>
      </c>
      <c r="J862">
        <v>190000000</v>
      </c>
      <c r="K862">
        <v>7.2</v>
      </c>
      <c r="N862" t="s">
        <v>1013</v>
      </c>
      <c r="O862" cm="1">
        <f t="array" ref="O862">SUM(IF(Table3[director_name]=N862,Table3[duration]))</f>
        <v>333</v>
      </c>
      <c r="P862" cm="1">
        <f t="array" ref="P862">MEDIAN(IF(Table3[director_name]=N862,Table3[duration]))</f>
        <v>103</v>
      </c>
      <c r="Q862" cm="1">
        <f t="array" ref="Q862">STDEV(IF(Table3[director_name]=N862,Table3[duration]))</f>
        <v>20.223748416156685</v>
      </c>
      <c r="R862" cm="1">
        <f t="array" ref="R862">MEDIAN(IF(Table3[director_name]=N862,Table3[imdb_score]))</f>
        <v>6.4</v>
      </c>
    </row>
    <row r="863" spans="1:18" x14ac:dyDescent="0.3">
      <c r="A863" t="s">
        <v>2446</v>
      </c>
      <c r="B863">
        <v>183</v>
      </c>
      <c r="C863">
        <v>106</v>
      </c>
      <c r="D863">
        <v>148170000</v>
      </c>
      <c r="E863" t="s">
        <v>1610</v>
      </c>
      <c r="F863" t="s">
        <v>2448</v>
      </c>
      <c r="G863">
        <v>142293</v>
      </c>
      <c r="H863">
        <v>245</v>
      </c>
      <c r="I863" t="s">
        <v>29</v>
      </c>
      <c r="J863">
        <v>11000000</v>
      </c>
      <c r="K863">
        <v>7.2</v>
      </c>
      <c r="N863" t="s">
        <v>3074</v>
      </c>
      <c r="O863" cm="1">
        <f t="array" ref="O863">SUM(IF(Table3[director_name]=N863,Table3[duration]))</f>
        <v>102</v>
      </c>
      <c r="P863" cm="1">
        <f t="array" ref="P863">MEDIAN(IF(Table3[director_name]=N863,Table3[duration]))</f>
        <v>102</v>
      </c>
      <c r="Q863" t="e" cm="1">
        <f t="array" ref="Q863">STDEV(IF(Table3[director_name]=N863,Table3[duration]))</f>
        <v>#DIV/0!</v>
      </c>
      <c r="R863" cm="1">
        <f t="array" ref="R863">MEDIAN(IF(Table3[director_name]=N863,Table3[imdb_score]))</f>
        <v>6.4</v>
      </c>
    </row>
    <row r="864" spans="1:18" x14ac:dyDescent="0.3">
      <c r="A864" t="s">
        <v>104</v>
      </c>
      <c r="B864">
        <v>275</v>
      </c>
      <c r="C864">
        <v>138</v>
      </c>
      <c r="D864">
        <v>281492479</v>
      </c>
      <c r="E864" t="s">
        <v>105</v>
      </c>
      <c r="F864" t="s">
        <v>2450</v>
      </c>
      <c r="G864">
        <v>421818</v>
      </c>
      <c r="H864">
        <v>2789</v>
      </c>
      <c r="I864" t="s">
        <v>29</v>
      </c>
      <c r="J864">
        <v>150000000</v>
      </c>
      <c r="K864">
        <v>7.2</v>
      </c>
      <c r="N864" t="s">
        <v>3079</v>
      </c>
      <c r="O864" cm="1">
        <f t="array" ref="O864">SUM(IF(Table3[director_name]=N864,Table3[duration]))</f>
        <v>101</v>
      </c>
      <c r="P864" cm="1">
        <f t="array" ref="P864">MEDIAN(IF(Table3[director_name]=N864,Table3[duration]))</f>
        <v>101</v>
      </c>
      <c r="Q864" t="e" cm="1">
        <f t="array" ref="Q864">STDEV(IF(Table3[director_name]=N864,Table3[duration]))</f>
        <v>#DIV/0!</v>
      </c>
      <c r="R864" cm="1">
        <f t="array" ref="R864">MEDIAN(IF(Table3[director_name]=N864,Table3[imdb_score]))</f>
        <v>6.4</v>
      </c>
    </row>
    <row r="865" spans="1:18" x14ac:dyDescent="0.3">
      <c r="A865" t="s">
        <v>2408</v>
      </c>
      <c r="B865">
        <v>223</v>
      </c>
      <c r="C865">
        <v>113</v>
      </c>
      <c r="D865">
        <v>170684505</v>
      </c>
      <c r="E865" t="s">
        <v>2452</v>
      </c>
      <c r="F865" t="s">
        <v>2454</v>
      </c>
      <c r="G865">
        <v>172080</v>
      </c>
      <c r="H865">
        <v>1017</v>
      </c>
      <c r="I865" t="s">
        <v>29</v>
      </c>
      <c r="J865">
        <v>45000000</v>
      </c>
      <c r="K865">
        <v>7.2</v>
      </c>
      <c r="N865" t="s">
        <v>3076</v>
      </c>
      <c r="O865" cm="1">
        <f t="array" ref="O865">SUM(IF(Table3[director_name]=N865,Table3[duration]))</f>
        <v>101</v>
      </c>
      <c r="P865" cm="1">
        <f t="array" ref="P865">MEDIAN(IF(Table3[director_name]=N865,Table3[duration]))</f>
        <v>101</v>
      </c>
      <c r="Q865" t="e" cm="1">
        <f t="array" ref="Q865">STDEV(IF(Table3[director_name]=N865,Table3[duration]))</f>
        <v>#DIV/0!</v>
      </c>
      <c r="R865" cm="1">
        <f t="array" ref="R865">MEDIAN(IF(Table3[director_name]=N865,Table3[imdb_score]))</f>
        <v>6.4</v>
      </c>
    </row>
    <row r="866" spans="1:18" x14ac:dyDescent="0.3">
      <c r="A866" t="s">
        <v>302</v>
      </c>
      <c r="B866">
        <v>256</v>
      </c>
      <c r="C866">
        <v>117</v>
      </c>
      <c r="D866">
        <v>244052771</v>
      </c>
      <c r="E866" t="s">
        <v>2455</v>
      </c>
      <c r="F866" t="s">
        <v>2456</v>
      </c>
      <c r="G866">
        <v>263853</v>
      </c>
      <c r="H866">
        <v>584</v>
      </c>
      <c r="I866" t="s">
        <v>29</v>
      </c>
      <c r="J866">
        <v>120000000</v>
      </c>
      <c r="K866">
        <v>7.2</v>
      </c>
      <c r="N866" t="s">
        <v>3089</v>
      </c>
      <c r="O866" cm="1">
        <f t="array" ref="O866">SUM(IF(Table3[director_name]=N866,Table3[duration]))</f>
        <v>100</v>
      </c>
      <c r="P866" cm="1">
        <f t="array" ref="P866">MEDIAN(IF(Table3[director_name]=N866,Table3[duration]))</f>
        <v>100</v>
      </c>
      <c r="Q866" t="e" cm="1">
        <f t="array" ref="Q866">STDEV(IF(Table3[director_name]=N866,Table3[duration]))</f>
        <v>#DIV/0!</v>
      </c>
      <c r="R866" cm="1">
        <f t="array" ref="R866">MEDIAN(IF(Table3[director_name]=N866,Table3[imdb_score]))</f>
        <v>6.4</v>
      </c>
    </row>
    <row r="867" spans="1:18" x14ac:dyDescent="0.3">
      <c r="A867" t="s">
        <v>1403</v>
      </c>
      <c r="B867">
        <v>323</v>
      </c>
      <c r="C867">
        <v>104</v>
      </c>
      <c r="D867">
        <v>256386216</v>
      </c>
      <c r="E867" t="s">
        <v>2457</v>
      </c>
      <c r="F867" t="s">
        <v>2458</v>
      </c>
      <c r="G867">
        <v>530870</v>
      </c>
      <c r="H867">
        <v>1413</v>
      </c>
      <c r="I867" t="s">
        <v>29</v>
      </c>
      <c r="J867">
        <v>150000000</v>
      </c>
      <c r="K867">
        <v>7.2</v>
      </c>
      <c r="N867" t="s">
        <v>3081</v>
      </c>
      <c r="O867" cm="1">
        <f t="array" ref="O867">SUM(IF(Table3[director_name]=N867,Table3[duration]))</f>
        <v>100</v>
      </c>
      <c r="P867" cm="1">
        <f t="array" ref="P867">MEDIAN(IF(Table3[director_name]=N867,Table3[duration]))</f>
        <v>100</v>
      </c>
      <c r="Q867" t="e" cm="1">
        <f t="array" ref="Q867">STDEV(IF(Table3[director_name]=N867,Table3[duration]))</f>
        <v>#DIV/0!</v>
      </c>
      <c r="R867" cm="1">
        <f t="array" ref="R867">MEDIAN(IF(Table3[director_name]=N867,Table3[imdb_score]))</f>
        <v>6.4</v>
      </c>
    </row>
    <row r="868" spans="1:18" x14ac:dyDescent="0.3">
      <c r="A868" t="s">
        <v>936</v>
      </c>
      <c r="B868">
        <v>375</v>
      </c>
      <c r="C868">
        <v>109</v>
      </c>
      <c r="D868">
        <v>138447667</v>
      </c>
      <c r="E868" t="s">
        <v>2113</v>
      </c>
      <c r="F868" t="s">
        <v>2459</v>
      </c>
      <c r="G868">
        <v>408302</v>
      </c>
      <c r="H868">
        <v>345</v>
      </c>
      <c r="I868" t="s">
        <v>29</v>
      </c>
      <c r="J868">
        <v>42000000</v>
      </c>
      <c r="K868">
        <v>7.2</v>
      </c>
      <c r="N868" t="s">
        <v>3085</v>
      </c>
      <c r="O868" cm="1">
        <f t="array" ref="O868">SUM(IF(Table3[director_name]=N868,Table3[duration]))</f>
        <v>100</v>
      </c>
      <c r="P868" cm="1">
        <f t="array" ref="P868">MEDIAN(IF(Table3[director_name]=N868,Table3[duration]))</f>
        <v>100</v>
      </c>
      <c r="Q868" t="e" cm="1">
        <f t="array" ref="Q868">STDEV(IF(Table3[director_name]=N868,Table3[duration]))</f>
        <v>#DIV/0!</v>
      </c>
      <c r="R868" cm="1">
        <f t="array" ref="R868">MEDIAN(IF(Table3[director_name]=N868,Table3[imdb_score]))</f>
        <v>6.4</v>
      </c>
    </row>
    <row r="869" spans="1:18" x14ac:dyDescent="0.3">
      <c r="A869" t="s">
        <v>2461</v>
      </c>
      <c r="B869">
        <v>114</v>
      </c>
      <c r="C869">
        <v>116</v>
      </c>
      <c r="D869">
        <v>121248145</v>
      </c>
      <c r="E869" t="s">
        <v>2374</v>
      </c>
      <c r="F869" t="s">
        <v>2462</v>
      </c>
      <c r="G869">
        <v>260981</v>
      </c>
      <c r="H869">
        <v>373</v>
      </c>
      <c r="I869" t="s">
        <v>29</v>
      </c>
      <c r="J869">
        <v>25000000</v>
      </c>
      <c r="K869">
        <v>7.2</v>
      </c>
      <c r="N869" t="s">
        <v>4013</v>
      </c>
      <c r="O869" cm="1">
        <f t="array" ref="O869">SUM(IF(Table3[director_name]=N869,Table3[duration]))</f>
        <v>388</v>
      </c>
      <c r="P869" cm="1">
        <f t="array" ref="P869">MEDIAN(IF(Table3[director_name]=N869,Table3[duration]))</f>
        <v>99.5</v>
      </c>
      <c r="Q869" cm="1">
        <f t="array" ref="Q869">STDEV(IF(Table3[director_name]=N869,Table3[duration]))</f>
        <v>14.854853303438128</v>
      </c>
      <c r="R869" cm="1">
        <f t="array" ref="R869">MEDIAN(IF(Table3[director_name]=N869,Table3[imdb_score]))</f>
        <v>6.4</v>
      </c>
    </row>
    <row r="870" spans="1:18" x14ac:dyDescent="0.3">
      <c r="A870" t="s">
        <v>1750</v>
      </c>
      <c r="B870">
        <v>242</v>
      </c>
      <c r="C870">
        <v>103</v>
      </c>
      <c r="D870">
        <v>103001286</v>
      </c>
      <c r="E870" t="s">
        <v>2463</v>
      </c>
      <c r="F870" t="s">
        <v>2465</v>
      </c>
      <c r="G870">
        <v>222018</v>
      </c>
      <c r="H870">
        <v>869</v>
      </c>
      <c r="I870" t="s">
        <v>29</v>
      </c>
      <c r="J870">
        <v>15000000</v>
      </c>
      <c r="K870">
        <v>7.2</v>
      </c>
      <c r="N870" t="s">
        <v>3704</v>
      </c>
      <c r="O870" cm="1">
        <f t="array" ref="O870">SUM(IF(Table3[director_name]=N870,Table3[duration]))</f>
        <v>385</v>
      </c>
      <c r="P870" cm="1">
        <f t="array" ref="P870">MEDIAN(IF(Table3[director_name]=N870,Table3[duration]))</f>
        <v>98.5</v>
      </c>
      <c r="Q870" cm="1">
        <f t="array" ref="Q870">STDEV(IF(Table3[director_name]=N870,Table3[duration]))</f>
        <v>8.6168439698070429</v>
      </c>
      <c r="R870" cm="1">
        <f t="array" ref="R870">MEDIAN(IF(Table3[director_name]=N870,Table3[imdb_score]))</f>
        <v>6.4</v>
      </c>
    </row>
    <row r="871" spans="1:18" x14ac:dyDescent="0.3">
      <c r="A871" t="s">
        <v>1079</v>
      </c>
      <c r="B871">
        <v>304</v>
      </c>
      <c r="C871">
        <v>132</v>
      </c>
      <c r="D871">
        <v>116631310</v>
      </c>
      <c r="E871" t="s">
        <v>393</v>
      </c>
      <c r="F871" t="s">
        <v>2467</v>
      </c>
      <c r="G871">
        <v>87665</v>
      </c>
      <c r="H871">
        <v>323</v>
      </c>
      <c r="I871" t="s">
        <v>29</v>
      </c>
      <c r="J871">
        <v>30000000</v>
      </c>
      <c r="K871">
        <v>7.2</v>
      </c>
      <c r="N871" t="s">
        <v>3092</v>
      </c>
      <c r="O871" cm="1">
        <f t="array" ref="O871">SUM(IF(Table3[director_name]=N871,Table3[duration]))</f>
        <v>98</v>
      </c>
      <c r="P871" cm="1">
        <f t="array" ref="P871">MEDIAN(IF(Table3[director_name]=N871,Table3[duration]))</f>
        <v>98</v>
      </c>
      <c r="Q871" t="e" cm="1">
        <f t="array" ref="Q871">STDEV(IF(Table3[director_name]=N871,Table3[duration]))</f>
        <v>#DIV/0!</v>
      </c>
      <c r="R871" cm="1">
        <f t="array" ref="R871">MEDIAN(IF(Table3[director_name]=N871,Table3[imdb_score]))</f>
        <v>6.4</v>
      </c>
    </row>
    <row r="872" spans="1:18" x14ac:dyDescent="0.3">
      <c r="A872" t="s">
        <v>502</v>
      </c>
      <c r="B872">
        <v>81</v>
      </c>
      <c r="C872">
        <v>126</v>
      </c>
      <c r="D872">
        <v>90800000</v>
      </c>
      <c r="E872" t="s">
        <v>2469</v>
      </c>
      <c r="F872" t="s">
        <v>2471</v>
      </c>
      <c r="G872">
        <v>126907</v>
      </c>
      <c r="H872">
        <v>235</v>
      </c>
      <c r="I872" t="s">
        <v>29</v>
      </c>
      <c r="J872">
        <v>8000000</v>
      </c>
      <c r="K872">
        <v>7.2</v>
      </c>
      <c r="N872" t="s">
        <v>3094</v>
      </c>
      <c r="O872" cm="1">
        <f t="array" ref="O872">SUM(IF(Table3[director_name]=N872,Table3[duration]))</f>
        <v>195</v>
      </c>
      <c r="P872" cm="1">
        <f t="array" ref="P872">MEDIAN(IF(Table3[director_name]=N872,Table3[duration]))</f>
        <v>97.5</v>
      </c>
      <c r="Q872" cm="1">
        <f t="array" ref="Q872">STDEV(IF(Table3[director_name]=N872,Table3[duration]))</f>
        <v>2.1213203435596424</v>
      </c>
      <c r="R872" cm="1">
        <f t="array" ref="R872">MEDIAN(IF(Table3[director_name]=N872,Table3[imdb_score]))</f>
        <v>6.4</v>
      </c>
    </row>
    <row r="873" spans="1:18" x14ac:dyDescent="0.3">
      <c r="A873" t="s">
        <v>502</v>
      </c>
      <c r="B873">
        <v>81</v>
      </c>
      <c r="C873">
        <v>126</v>
      </c>
      <c r="D873">
        <v>90800000</v>
      </c>
      <c r="E873" t="s">
        <v>2469</v>
      </c>
      <c r="F873" t="s">
        <v>2471</v>
      </c>
      <c r="G873">
        <v>126916</v>
      </c>
      <c r="H873">
        <v>235</v>
      </c>
      <c r="I873" t="s">
        <v>29</v>
      </c>
      <c r="J873">
        <v>8000000</v>
      </c>
      <c r="K873">
        <v>7.2</v>
      </c>
      <c r="N873" t="s">
        <v>3097</v>
      </c>
      <c r="O873" cm="1">
        <f t="array" ref="O873">SUM(IF(Table3[director_name]=N873,Table3[duration]))</f>
        <v>97</v>
      </c>
      <c r="P873" cm="1">
        <f t="array" ref="P873">MEDIAN(IF(Table3[director_name]=N873,Table3[duration]))</f>
        <v>97</v>
      </c>
      <c r="Q873" t="e" cm="1">
        <f t="array" ref="Q873">STDEV(IF(Table3[director_name]=N873,Table3[duration]))</f>
        <v>#DIV/0!</v>
      </c>
      <c r="R873" cm="1">
        <f t="array" ref="R873">MEDIAN(IF(Table3[director_name]=N873,Table3[imdb_score]))</f>
        <v>6.4</v>
      </c>
    </row>
    <row r="874" spans="1:18" x14ac:dyDescent="0.3">
      <c r="A874" t="s">
        <v>2194</v>
      </c>
      <c r="B874">
        <v>134</v>
      </c>
      <c r="C874">
        <v>123</v>
      </c>
      <c r="D874">
        <v>100241322</v>
      </c>
      <c r="E874" t="s">
        <v>699</v>
      </c>
      <c r="F874" t="s">
        <v>2473</v>
      </c>
      <c r="G874">
        <v>175524</v>
      </c>
      <c r="H874">
        <v>752</v>
      </c>
      <c r="I874" t="s">
        <v>29</v>
      </c>
      <c r="J874">
        <v>25000000</v>
      </c>
      <c r="K874">
        <v>7.2</v>
      </c>
      <c r="N874" t="s">
        <v>2221</v>
      </c>
      <c r="O874" cm="1">
        <f t="array" ref="O874">SUM(IF(Table3[director_name]=N874,Table3[duration]))</f>
        <v>399</v>
      </c>
      <c r="P874" cm="1">
        <f t="array" ref="P874">MEDIAN(IF(Table3[director_name]=N874,Table3[duration]))</f>
        <v>96.5</v>
      </c>
      <c r="Q874" cm="1">
        <f t="array" ref="Q874">STDEV(IF(Table3[director_name]=N874,Table3[duration]))</f>
        <v>12.120918557051139</v>
      </c>
      <c r="R874" cm="1">
        <f t="array" ref="R874">MEDIAN(IF(Table3[director_name]=N874,Table3[imdb_score]))</f>
        <v>6.4</v>
      </c>
    </row>
    <row r="875" spans="1:18" x14ac:dyDescent="0.3">
      <c r="A875" t="s">
        <v>2137</v>
      </c>
      <c r="B875">
        <v>41</v>
      </c>
      <c r="C875">
        <v>128</v>
      </c>
      <c r="D875">
        <v>107458785</v>
      </c>
      <c r="E875" t="s">
        <v>1624</v>
      </c>
      <c r="F875" t="s">
        <v>2474</v>
      </c>
      <c r="G875">
        <v>71754</v>
      </c>
      <c r="H875">
        <v>166</v>
      </c>
      <c r="I875" t="s">
        <v>29</v>
      </c>
      <c r="J875">
        <v>40000000</v>
      </c>
      <c r="K875">
        <v>7.2</v>
      </c>
      <c r="N875" t="s">
        <v>2503</v>
      </c>
      <c r="O875" cm="1">
        <f t="array" ref="O875">SUM(IF(Table3[director_name]=N875,Table3[duration]))</f>
        <v>386</v>
      </c>
      <c r="P875" cm="1">
        <f t="array" ref="P875">MEDIAN(IF(Table3[director_name]=N875,Table3[duration]))</f>
        <v>96.5</v>
      </c>
      <c r="Q875" cm="1">
        <f t="array" ref="Q875">STDEV(IF(Table3[director_name]=N875,Table3[duration]))</f>
        <v>9.6781540939719832</v>
      </c>
      <c r="R875" cm="1">
        <f t="array" ref="R875">MEDIAN(IF(Table3[director_name]=N875,Table3[imdb_score]))</f>
        <v>6.4</v>
      </c>
    </row>
    <row r="876" spans="1:18" x14ac:dyDescent="0.3">
      <c r="A876" t="s">
        <v>1183</v>
      </c>
      <c r="B876">
        <v>733</v>
      </c>
      <c r="C876">
        <v>143</v>
      </c>
      <c r="D876">
        <v>291021565</v>
      </c>
      <c r="E876" t="s">
        <v>78</v>
      </c>
      <c r="F876" t="s">
        <v>2475</v>
      </c>
      <c r="G876">
        <v>548573</v>
      </c>
      <c r="H876">
        <v>2536</v>
      </c>
      <c r="I876" t="s">
        <v>29</v>
      </c>
      <c r="J876">
        <v>225000000</v>
      </c>
      <c r="K876">
        <v>7.2</v>
      </c>
      <c r="N876" t="s">
        <v>3099</v>
      </c>
      <c r="O876" cm="1">
        <f t="array" ref="O876">SUM(IF(Table3[director_name]=N876,Table3[duration]))</f>
        <v>191</v>
      </c>
      <c r="P876" cm="1">
        <f t="array" ref="P876">MEDIAN(IF(Table3[director_name]=N876,Table3[duration]))</f>
        <v>95.5</v>
      </c>
      <c r="Q876" cm="1">
        <f t="array" ref="Q876">STDEV(IF(Table3[director_name]=N876,Table3[duration]))</f>
        <v>4.9497474683058327</v>
      </c>
      <c r="R876" cm="1">
        <f t="array" ref="R876">MEDIAN(IF(Table3[director_name]=N876,Table3[imdb_score]))</f>
        <v>6.4</v>
      </c>
    </row>
    <row r="877" spans="1:18" x14ac:dyDescent="0.3">
      <c r="A877" t="s">
        <v>372</v>
      </c>
      <c r="B877">
        <v>180</v>
      </c>
      <c r="C877">
        <v>85</v>
      </c>
      <c r="D877">
        <v>145771527</v>
      </c>
      <c r="E877" t="s">
        <v>2476</v>
      </c>
      <c r="F877" t="s">
        <v>2478</v>
      </c>
      <c r="G877">
        <v>117212</v>
      </c>
      <c r="H877">
        <v>367</v>
      </c>
      <c r="I877" t="s">
        <v>29</v>
      </c>
      <c r="J877">
        <v>80000000</v>
      </c>
      <c r="K877">
        <v>7.2</v>
      </c>
      <c r="N877" t="s">
        <v>3103</v>
      </c>
      <c r="O877" cm="1">
        <f t="array" ref="O877">SUM(IF(Table3[director_name]=N877,Table3[duration]))</f>
        <v>191</v>
      </c>
      <c r="P877" cm="1">
        <f t="array" ref="P877">MEDIAN(IF(Table3[director_name]=N877,Table3[duration]))</f>
        <v>95.5</v>
      </c>
      <c r="Q877" cm="1">
        <f t="array" ref="Q877">STDEV(IF(Table3[director_name]=N877,Table3[duration]))</f>
        <v>16.263455967290593</v>
      </c>
      <c r="R877" cm="1">
        <f t="array" ref="R877">MEDIAN(IF(Table3[director_name]=N877,Table3[imdb_score]))</f>
        <v>6.4</v>
      </c>
    </row>
    <row r="878" spans="1:18" x14ac:dyDescent="0.3">
      <c r="A878" t="s">
        <v>1242</v>
      </c>
      <c r="B878">
        <v>181</v>
      </c>
      <c r="C878">
        <v>96</v>
      </c>
      <c r="D878">
        <v>82234139</v>
      </c>
      <c r="E878" t="s">
        <v>938</v>
      </c>
      <c r="F878" t="s">
        <v>2480</v>
      </c>
      <c r="G878">
        <v>110390</v>
      </c>
      <c r="H878">
        <v>522</v>
      </c>
      <c r="I878" t="s">
        <v>29</v>
      </c>
      <c r="J878">
        <v>17000000</v>
      </c>
      <c r="K878">
        <v>7.2</v>
      </c>
      <c r="N878" t="s">
        <v>3106</v>
      </c>
      <c r="O878" cm="1">
        <f t="array" ref="O878">SUM(IF(Table3[director_name]=N878,Table3[duration]))</f>
        <v>95</v>
      </c>
      <c r="P878" cm="1">
        <f t="array" ref="P878">MEDIAN(IF(Table3[director_name]=N878,Table3[duration]))</f>
        <v>95</v>
      </c>
      <c r="Q878" t="e" cm="1">
        <f t="array" ref="Q878">STDEV(IF(Table3[director_name]=N878,Table3[duration]))</f>
        <v>#DIV/0!</v>
      </c>
      <c r="R878" cm="1">
        <f t="array" ref="R878">MEDIAN(IF(Table3[director_name]=N878,Table3[imdb_score]))</f>
        <v>6.4</v>
      </c>
    </row>
    <row r="879" spans="1:18" x14ac:dyDescent="0.3">
      <c r="A879" t="s">
        <v>996</v>
      </c>
      <c r="B879">
        <v>181</v>
      </c>
      <c r="C879">
        <v>98</v>
      </c>
      <c r="D879">
        <v>84136909</v>
      </c>
      <c r="E879" t="s">
        <v>676</v>
      </c>
      <c r="F879" t="s">
        <v>2482</v>
      </c>
      <c r="G879">
        <v>267921</v>
      </c>
      <c r="H879">
        <v>577</v>
      </c>
      <c r="I879" t="s">
        <v>29</v>
      </c>
      <c r="J879">
        <v>26000000</v>
      </c>
      <c r="K879">
        <v>7.2</v>
      </c>
      <c r="N879" t="s">
        <v>3109</v>
      </c>
      <c r="O879" cm="1">
        <f t="array" ref="O879">SUM(IF(Table3[director_name]=N879,Table3[duration]))</f>
        <v>94</v>
      </c>
      <c r="P879" cm="1">
        <f t="array" ref="P879">MEDIAN(IF(Table3[director_name]=N879,Table3[duration]))</f>
        <v>94</v>
      </c>
      <c r="Q879" t="e" cm="1">
        <f t="array" ref="Q879">STDEV(IF(Table3[director_name]=N879,Table3[duration]))</f>
        <v>#DIV/0!</v>
      </c>
      <c r="R879" cm="1">
        <f t="array" ref="R879">MEDIAN(IF(Table3[director_name]=N879,Table3[imdb_score]))</f>
        <v>6.4</v>
      </c>
    </row>
    <row r="880" spans="1:18" x14ac:dyDescent="0.3">
      <c r="A880" t="s">
        <v>1884</v>
      </c>
      <c r="B880">
        <v>66</v>
      </c>
      <c r="C880">
        <v>161</v>
      </c>
      <c r="D880">
        <v>87100000</v>
      </c>
      <c r="E880" t="s">
        <v>607</v>
      </c>
      <c r="F880" t="s">
        <v>2483</v>
      </c>
      <c r="G880">
        <v>52339</v>
      </c>
      <c r="H880">
        <v>200</v>
      </c>
      <c r="I880" t="s">
        <v>29</v>
      </c>
      <c r="J880">
        <v>31000000</v>
      </c>
      <c r="K880">
        <v>7.2</v>
      </c>
      <c r="N880" t="s">
        <v>2044</v>
      </c>
      <c r="O880" cm="1">
        <f t="array" ref="O880">SUM(IF(Table3[director_name]=N880,Table3[duration]))</f>
        <v>677</v>
      </c>
      <c r="P880" cm="1">
        <f t="array" ref="P880">MEDIAN(IF(Table3[director_name]=N880,Table3[duration]))</f>
        <v>93</v>
      </c>
      <c r="Q880" cm="1">
        <f t="array" ref="Q880">STDEV(IF(Table3[director_name]=N880,Table3[duration]))</f>
        <v>13.313079855469034</v>
      </c>
      <c r="R880" cm="1">
        <f t="array" ref="R880">MEDIAN(IF(Table3[director_name]=N880,Table3[imdb_score]))</f>
        <v>6.4</v>
      </c>
    </row>
    <row r="881" spans="1:18" x14ac:dyDescent="0.3">
      <c r="A881" t="s">
        <v>493</v>
      </c>
      <c r="B881">
        <v>72</v>
      </c>
      <c r="C881">
        <v>145</v>
      </c>
      <c r="D881">
        <v>70001698</v>
      </c>
      <c r="E881" t="s">
        <v>238</v>
      </c>
      <c r="F881" t="s">
        <v>2484</v>
      </c>
      <c r="G881">
        <v>76842</v>
      </c>
      <c r="H881">
        <v>173</v>
      </c>
      <c r="I881" t="s">
        <v>29</v>
      </c>
      <c r="J881">
        <v>14000000</v>
      </c>
      <c r="K881">
        <v>7.2</v>
      </c>
      <c r="N881" t="s">
        <v>3111</v>
      </c>
      <c r="O881" cm="1">
        <f t="array" ref="O881">SUM(IF(Table3[director_name]=N881,Table3[duration]))</f>
        <v>183</v>
      </c>
      <c r="P881" cm="1">
        <f t="array" ref="P881">MEDIAN(IF(Table3[director_name]=N881,Table3[duration]))</f>
        <v>91.5</v>
      </c>
      <c r="Q881" cm="1">
        <f t="array" ref="Q881">STDEV(IF(Table3[director_name]=N881,Table3[duration]))</f>
        <v>2.1213203435596424</v>
      </c>
      <c r="R881" cm="1">
        <f t="array" ref="R881">MEDIAN(IF(Table3[director_name]=N881,Table3[imdb_score]))</f>
        <v>6.4</v>
      </c>
    </row>
    <row r="882" spans="1:18" x14ac:dyDescent="0.3">
      <c r="A882" t="s">
        <v>2485</v>
      </c>
      <c r="B882">
        <v>90</v>
      </c>
      <c r="C882">
        <v>125</v>
      </c>
      <c r="D882">
        <v>58800000</v>
      </c>
      <c r="E882" t="s">
        <v>379</v>
      </c>
      <c r="F882" t="s">
        <v>2487</v>
      </c>
      <c r="G882">
        <v>40511</v>
      </c>
      <c r="H882">
        <v>213</v>
      </c>
      <c r="I882" t="s">
        <v>29</v>
      </c>
      <c r="J882">
        <v>5500000</v>
      </c>
      <c r="K882">
        <v>7.2</v>
      </c>
      <c r="N882" t="s">
        <v>3113</v>
      </c>
      <c r="O882" cm="1">
        <f t="array" ref="O882">SUM(IF(Table3[director_name]=N882,Table3[duration]))</f>
        <v>91</v>
      </c>
      <c r="P882" cm="1">
        <f t="array" ref="P882">MEDIAN(IF(Table3[director_name]=N882,Table3[duration]))</f>
        <v>91</v>
      </c>
      <c r="Q882" t="e" cm="1">
        <f t="array" ref="Q882">STDEV(IF(Table3[director_name]=N882,Table3[duration]))</f>
        <v>#DIV/0!</v>
      </c>
      <c r="R882" cm="1">
        <f t="array" ref="R882">MEDIAN(IF(Table3[director_name]=N882,Table3[imdb_score]))</f>
        <v>6.4</v>
      </c>
    </row>
    <row r="883" spans="1:18" x14ac:dyDescent="0.3">
      <c r="A883" t="s">
        <v>1258</v>
      </c>
      <c r="B883">
        <v>488</v>
      </c>
      <c r="C883">
        <v>93</v>
      </c>
      <c r="D883">
        <v>237282182</v>
      </c>
      <c r="E883" t="s">
        <v>296</v>
      </c>
      <c r="F883" t="s">
        <v>2488</v>
      </c>
      <c r="G883">
        <v>273556</v>
      </c>
      <c r="H883">
        <v>428</v>
      </c>
      <c r="I883" t="s">
        <v>29</v>
      </c>
      <c r="J883">
        <v>185000000</v>
      </c>
      <c r="K883">
        <v>7.2</v>
      </c>
      <c r="N883" t="s">
        <v>3121</v>
      </c>
      <c r="O883" cm="1">
        <f t="array" ref="O883">SUM(IF(Table3[director_name]=N883,Table3[duration]))</f>
        <v>90</v>
      </c>
      <c r="P883" cm="1">
        <f t="array" ref="P883">MEDIAN(IF(Table3[director_name]=N883,Table3[duration]))</f>
        <v>90</v>
      </c>
      <c r="Q883" t="e" cm="1">
        <f t="array" ref="Q883">STDEV(IF(Table3[director_name]=N883,Table3[duration]))</f>
        <v>#DIV/0!</v>
      </c>
      <c r="R883" cm="1">
        <f t="array" ref="R883">MEDIAN(IF(Table3[director_name]=N883,Table3[imdb_score]))</f>
        <v>6.4</v>
      </c>
    </row>
    <row r="884" spans="1:18" x14ac:dyDescent="0.3">
      <c r="A884" t="s">
        <v>934</v>
      </c>
      <c r="B884">
        <v>123</v>
      </c>
      <c r="C884">
        <v>88</v>
      </c>
      <c r="D884">
        <v>74608545</v>
      </c>
      <c r="E884" t="s">
        <v>676</v>
      </c>
      <c r="F884" t="s">
        <v>2489</v>
      </c>
      <c r="G884">
        <v>185258</v>
      </c>
      <c r="H884">
        <v>404</v>
      </c>
      <c r="I884" t="s">
        <v>29</v>
      </c>
      <c r="J884">
        <v>24000000</v>
      </c>
      <c r="K884">
        <v>7.2</v>
      </c>
      <c r="N884" t="s">
        <v>3119</v>
      </c>
      <c r="O884" cm="1">
        <f t="array" ref="O884">SUM(IF(Table3[director_name]=N884,Table3[duration]))</f>
        <v>90</v>
      </c>
      <c r="P884" cm="1">
        <f t="array" ref="P884">MEDIAN(IF(Table3[director_name]=N884,Table3[duration]))</f>
        <v>90</v>
      </c>
      <c r="Q884" t="e" cm="1">
        <f t="array" ref="Q884">STDEV(IF(Table3[director_name]=N884,Table3[duration]))</f>
        <v>#DIV/0!</v>
      </c>
      <c r="R884" cm="1">
        <f t="array" ref="R884">MEDIAN(IF(Table3[director_name]=N884,Table3[imdb_score]))</f>
        <v>6.4</v>
      </c>
    </row>
    <row r="885" spans="1:18" x14ac:dyDescent="0.3">
      <c r="A885" t="s">
        <v>1148</v>
      </c>
      <c r="B885">
        <v>322</v>
      </c>
      <c r="C885">
        <v>137</v>
      </c>
      <c r="D885">
        <v>115603980</v>
      </c>
      <c r="E885" t="s">
        <v>2490</v>
      </c>
      <c r="F885" t="s">
        <v>2492</v>
      </c>
      <c r="G885">
        <v>103589</v>
      </c>
      <c r="H885">
        <v>351</v>
      </c>
      <c r="I885" t="s">
        <v>29</v>
      </c>
      <c r="J885">
        <v>65000000</v>
      </c>
      <c r="K885">
        <v>7.2</v>
      </c>
      <c r="N885" t="s">
        <v>3116</v>
      </c>
      <c r="O885" cm="1">
        <f t="array" ref="O885">SUM(IF(Table3[director_name]=N885,Table3[duration]))</f>
        <v>90</v>
      </c>
      <c r="P885" cm="1">
        <f t="array" ref="P885">MEDIAN(IF(Table3[director_name]=N885,Table3[duration]))</f>
        <v>90</v>
      </c>
      <c r="Q885" t="e" cm="1">
        <f t="array" ref="Q885">STDEV(IF(Table3[director_name]=N885,Table3[duration]))</f>
        <v>#DIV/0!</v>
      </c>
      <c r="R885" cm="1">
        <f t="array" ref="R885">MEDIAN(IF(Table3[director_name]=N885,Table3[imdb_score]))</f>
        <v>6.4</v>
      </c>
    </row>
    <row r="886" spans="1:18" x14ac:dyDescent="0.3">
      <c r="A886" t="s">
        <v>714</v>
      </c>
      <c r="B886">
        <v>137</v>
      </c>
      <c r="C886">
        <v>130</v>
      </c>
      <c r="D886">
        <v>106635996</v>
      </c>
      <c r="E886" t="s">
        <v>715</v>
      </c>
      <c r="F886" t="s">
        <v>2495</v>
      </c>
      <c r="G886">
        <v>199025</v>
      </c>
      <c r="H886">
        <v>416</v>
      </c>
      <c r="I886" t="s">
        <v>29</v>
      </c>
      <c r="J886">
        <v>58000000</v>
      </c>
      <c r="K886">
        <v>7.2</v>
      </c>
      <c r="N886" t="s">
        <v>3125</v>
      </c>
      <c r="O886" cm="1">
        <f t="array" ref="O886">SUM(IF(Table3[director_name]=N886,Table3[duration]))</f>
        <v>88</v>
      </c>
      <c r="P886" cm="1">
        <f t="array" ref="P886">MEDIAN(IF(Table3[director_name]=N886,Table3[duration]))</f>
        <v>88</v>
      </c>
      <c r="Q886" t="e" cm="1">
        <f t="array" ref="Q886">STDEV(IF(Table3[director_name]=N886,Table3[duration]))</f>
        <v>#DIV/0!</v>
      </c>
      <c r="R886" cm="1">
        <f t="array" ref="R886">MEDIAN(IF(Table3[director_name]=N886,Table3[imdb_score]))</f>
        <v>6.4</v>
      </c>
    </row>
    <row r="887" spans="1:18" x14ac:dyDescent="0.3">
      <c r="A887" t="s">
        <v>1179</v>
      </c>
      <c r="B887">
        <v>223</v>
      </c>
      <c r="C887">
        <v>112</v>
      </c>
      <c r="D887">
        <v>64998368</v>
      </c>
      <c r="E887" t="s">
        <v>342</v>
      </c>
      <c r="F887" t="s">
        <v>2496</v>
      </c>
      <c r="G887">
        <v>213898</v>
      </c>
      <c r="H887">
        <v>250</v>
      </c>
      <c r="I887" t="s">
        <v>29</v>
      </c>
      <c r="J887">
        <v>17000000</v>
      </c>
      <c r="K887">
        <v>7.2</v>
      </c>
      <c r="N887" t="s">
        <v>3127</v>
      </c>
      <c r="O887" cm="1">
        <f t="array" ref="O887">SUM(IF(Table3[director_name]=N887,Table3[duration]))</f>
        <v>174</v>
      </c>
      <c r="P887" cm="1">
        <f t="array" ref="P887">MEDIAN(IF(Table3[director_name]=N887,Table3[duration]))</f>
        <v>87</v>
      </c>
      <c r="Q887" cm="1">
        <f t="array" ref="Q887">STDEV(IF(Table3[director_name]=N887,Table3[duration]))</f>
        <v>5.6568542494923806</v>
      </c>
      <c r="R887" cm="1">
        <f t="array" ref="R887">MEDIAN(IF(Table3[director_name]=N887,Table3[imdb_score]))</f>
        <v>6.4</v>
      </c>
    </row>
    <row r="888" spans="1:18" x14ac:dyDescent="0.3">
      <c r="A888" t="s">
        <v>1229</v>
      </c>
      <c r="B888">
        <v>292</v>
      </c>
      <c r="C888">
        <v>132</v>
      </c>
      <c r="D888">
        <v>101530738</v>
      </c>
      <c r="E888" t="s">
        <v>1576</v>
      </c>
      <c r="F888" t="s">
        <v>2498</v>
      </c>
      <c r="G888">
        <v>229574</v>
      </c>
      <c r="H888">
        <v>436</v>
      </c>
      <c r="I888" t="s">
        <v>29</v>
      </c>
      <c r="J888">
        <v>55000000</v>
      </c>
      <c r="K888">
        <v>7.2</v>
      </c>
      <c r="N888" t="s">
        <v>3129</v>
      </c>
      <c r="O888" cm="1">
        <f t="array" ref="O888">SUM(IF(Table3[director_name]=N888,Table3[duration]))</f>
        <v>82</v>
      </c>
      <c r="P888" cm="1">
        <f t="array" ref="P888">MEDIAN(IF(Table3[director_name]=N888,Table3[duration]))</f>
        <v>82</v>
      </c>
      <c r="Q888" t="e" cm="1">
        <f t="array" ref="Q888">STDEV(IF(Table3[director_name]=N888,Table3[duration]))</f>
        <v>#DIV/0!</v>
      </c>
      <c r="R888" cm="1">
        <f t="array" ref="R888">MEDIAN(IF(Table3[director_name]=N888,Table3[imdb_score]))</f>
        <v>6.4</v>
      </c>
    </row>
    <row r="889" spans="1:18" x14ac:dyDescent="0.3">
      <c r="A889" t="s">
        <v>503</v>
      </c>
      <c r="B889">
        <v>285</v>
      </c>
      <c r="C889">
        <v>139</v>
      </c>
      <c r="D889">
        <v>70269171</v>
      </c>
      <c r="E889" t="s">
        <v>459</v>
      </c>
      <c r="F889" t="s">
        <v>2500</v>
      </c>
      <c r="G889">
        <v>162130</v>
      </c>
      <c r="H889">
        <v>962</v>
      </c>
      <c r="I889" t="s">
        <v>29</v>
      </c>
      <c r="J889">
        <v>24000000</v>
      </c>
      <c r="K889">
        <v>7.2</v>
      </c>
      <c r="N889" t="s">
        <v>3132</v>
      </c>
      <c r="O889" cm="1">
        <f t="array" ref="O889">SUM(IF(Table3[director_name]=N889,Table3[duration]))</f>
        <v>81</v>
      </c>
      <c r="P889" cm="1">
        <f t="array" ref="P889">MEDIAN(IF(Table3[director_name]=N889,Table3[duration]))</f>
        <v>81</v>
      </c>
      <c r="Q889" t="e" cm="1">
        <f t="array" ref="Q889">STDEV(IF(Table3[director_name]=N889,Table3[duration]))</f>
        <v>#DIV/0!</v>
      </c>
      <c r="R889" cm="1">
        <f t="array" ref="R889">MEDIAN(IF(Table3[director_name]=N889,Table3[imdb_score]))</f>
        <v>6.4</v>
      </c>
    </row>
    <row r="890" spans="1:18" x14ac:dyDescent="0.3">
      <c r="A890" t="s">
        <v>828</v>
      </c>
      <c r="B890">
        <v>112</v>
      </c>
      <c r="C890">
        <v>110</v>
      </c>
      <c r="D890">
        <v>74888996</v>
      </c>
      <c r="E890" t="s">
        <v>86</v>
      </c>
      <c r="F890" t="s">
        <v>2501</v>
      </c>
      <c r="G890">
        <v>55513</v>
      </c>
      <c r="H890">
        <v>188</v>
      </c>
      <c r="I890" t="s">
        <v>29</v>
      </c>
      <c r="J890">
        <v>30000000</v>
      </c>
      <c r="K890">
        <v>7.2</v>
      </c>
      <c r="N890" t="s">
        <v>3134</v>
      </c>
      <c r="O890" cm="1">
        <f t="array" ref="O890">SUM(IF(Table3[director_name]=N890,Table3[duration]))</f>
        <v>68</v>
      </c>
      <c r="P890" cm="1">
        <f t="array" ref="P890">MEDIAN(IF(Table3[director_name]=N890,Table3[duration]))</f>
        <v>68</v>
      </c>
      <c r="Q890" t="e" cm="1">
        <f t="array" ref="Q890">STDEV(IF(Table3[director_name]=N890,Table3[duration]))</f>
        <v>#DIV/0!</v>
      </c>
      <c r="R890" cm="1">
        <f t="array" ref="R890">MEDIAN(IF(Table3[director_name]=N890,Table3[imdb_score]))</f>
        <v>6.4</v>
      </c>
    </row>
    <row r="891" spans="1:18" x14ac:dyDescent="0.3">
      <c r="A891" t="s">
        <v>302</v>
      </c>
      <c r="B891">
        <v>117</v>
      </c>
      <c r="C891">
        <v>95</v>
      </c>
      <c r="D891">
        <v>162792677</v>
      </c>
      <c r="E891" t="s">
        <v>296</v>
      </c>
      <c r="F891" t="s">
        <v>2502</v>
      </c>
      <c r="G891">
        <v>211226</v>
      </c>
      <c r="H891">
        <v>317</v>
      </c>
      <c r="I891" t="s">
        <v>29</v>
      </c>
      <c r="J891">
        <v>120000000</v>
      </c>
      <c r="K891">
        <v>7.2</v>
      </c>
      <c r="N891" t="s">
        <v>3160</v>
      </c>
      <c r="O891" cm="1">
        <f t="array" ref="O891">SUM(IF(Table3[director_name]=N891,Table3[duration]))</f>
        <v>243</v>
      </c>
      <c r="P891" cm="1">
        <f t="array" ref="P891">MEDIAN(IF(Table3[director_name]=N891,Table3[duration]))</f>
        <v>121.5</v>
      </c>
      <c r="Q891" cm="1">
        <f t="array" ref="Q891">STDEV(IF(Table3[director_name]=N891,Table3[duration]))</f>
        <v>9.1923881554251174</v>
      </c>
      <c r="R891" cm="1">
        <f t="array" ref="R891">MEDIAN(IF(Table3[director_name]=N891,Table3[imdb_score]))</f>
        <v>6.35</v>
      </c>
    </row>
    <row r="892" spans="1:18" x14ac:dyDescent="0.3">
      <c r="A892" t="s">
        <v>2503</v>
      </c>
      <c r="B892">
        <v>122</v>
      </c>
      <c r="C892">
        <v>91</v>
      </c>
      <c r="D892">
        <v>45857453</v>
      </c>
      <c r="E892" t="s">
        <v>1683</v>
      </c>
      <c r="F892" t="s">
        <v>2504</v>
      </c>
      <c r="G892">
        <v>82232</v>
      </c>
      <c r="H892">
        <v>174</v>
      </c>
      <c r="I892" t="s">
        <v>29</v>
      </c>
      <c r="J892">
        <v>3500000</v>
      </c>
      <c r="K892">
        <v>7.2</v>
      </c>
      <c r="N892" t="s">
        <v>3117</v>
      </c>
      <c r="O892" cm="1">
        <f t="array" ref="O892">SUM(IF(Table3[director_name]=N892,Table3[duration]))</f>
        <v>717</v>
      </c>
      <c r="P892" cm="1">
        <f t="array" ref="P892">MEDIAN(IF(Table3[director_name]=N892,Table3[duration]))</f>
        <v>115</v>
      </c>
      <c r="Q892" cm="1">
        <f t="array" ref="Q892">STDEV(IF(Table3[director_name]=N892,Table3[duration]))</f>
        <v>14.802026888233922</v>
      </c>
      <c r="R892" cm="1">
        <f t="array" ref="R892">MEDIAN(IF(Table3[director_name]=N892,Table3[imdb_score]))</f>
        <v>6.35</v>
      </c>
    </row>
    <row r="893" spans="1:18" x14ac:dyDescent="0.3">
      <c r="A893" t="s">
        <v>2266</v>
      </c>
      <c r="B893">
        <v>241</v>
      </c>
      <c r="C893">
        <v>121</v>
      </c>
      <c r="D893">
        <v>75274748</v>
      </c>
      <c r="E893" t="s">
        <v>73</v>
      </c>
      <c r="F893" t="s">
        <v>2505</v>
      </c>
      <c r="G893">
        <v>130661</v>
      </c>
      <c r="H893">
        <v>304</v>
      </c>
      <c r="I893" t="s">
        <v>29</v>
      </c>
      <c r="J893">
        <v>35000000</v>
      </c>
      <c r="K893">
        <v>7.2</v>
      </c>
      <c r="N893" t="s">
        <v>943</v>
      </c>
      <c r="O893" cm="1">
        <f t="array" ref="O893">SUM(IF(Table3[director_name]=N893,Table3[duration]))</f>
        <v>462</v>
      </c>
      <c r="P893" cm="1">
        <f t="array" ref="P893">MEDIAN(IF(Table3[director_name]=N893,Table3[duration]))</f>
        <v>112.5</v>
      </c>
      <c r="Q893" cm="1">
        <f t="array" ref="Q893">STDEV(IF(Table3[director_name]=N893,Table3[duration]))</f>
        <v>10.661457061146317</v>
      </c>
      <c r="R893" cm="1">
        <f t="array" ref="R893">MEDIAN(IF(Table3[director_name]=N893,Table3[imdb_score]))</f>
        <v>6.35</v>
      </c>
    </row>
    <row r="894" spans="1:18" x14ac:dyDescent="0.3">
      <c r="A894" t="s">
        <v>1199</v>
      </c>
      <c r="B894">
        <v>57</v>
      </c>
      <c r="C894">
        <v>107</v>
      </c>
      <c r="D894">
        <v>49797148</v>
      </c>
      <c r="E894" t="s">
        <v>1941</v>
      </c>
      <c r="F894" t="s">
        <v>2507</v>
      </c>
      <c r="G894">
        <v>49007</v>
      </c>
      <c r="H894">
        <v>97</v>
      </c>
      <c r="I894" t="s">
        <v>29</v>
      </c>
      <c r="J894">
        <v>11000000</v>
      </c>
      <c r="K894">
        <v>7.2</v>
      </c>
      <c r="N894" t="s">
        <v>2294</v>
      </c>
      <c r="O894" cm="1">
        <f t="array" ref="O894">SUM(IF(Table3[director_name]=N894,Table3[duration]))</f>
        <v>439</v>
      </c>
      <c r="P894" cm="1">
        <f t="array" ref="P894">MEDIAN(IF(Table3[director_name]=N894,Table3[duration]))</f>
        <v>107.5</v>
      </c>
      <c r="Q894" cm="1">
        <f t="array" ref="Q894">STDEV(IF(Table3[director_name]=N894,Table3[duration]))</f>
        <v>8.3016062702748474</v>
      </c>
      <c r="R894" cm="1">
        <f t="array" ref="R894">MEDIAN(IF(Table3[director_name]=N894,Table3[imdb_score]))</f>
        <v>6.35</v>
      </c>
    </row>
    <row r="895" spans="1:18" x14ac:dyDescent="0.3">
      <c r="A895" t="s">
        <v>2460</v>
      </c>
      <c r="B895">
        <v>127</v>
      </c>
      <c r="C895">
        <v>136</v>
      </c>
      <c r="D895">
        <v>67253092</v>
      </c>
      <c r="E895" t="s">
        <v>459</v>
      </c>
      <c r="F895" t="s">
        <v>2508</v>
      </c>
      <c r="G895">
        <v>92702</v>
      </c>
      <c r="H895">
        <v>209</v>
      </c>
      <c r="I895" t="s">
        <v>29</v>
      </c>
      <c r="J895">
        <v>30000000</v>
      </c>
      <c r="K895">
        <v>7.2</v>
      </c>
      <c r="N895" t="s">
        <v>3451</v>
      </c>
      <c r="O895" cm="1">
        <f t="array" ref="O895">SUM(IF(Table3[director_name]=N895,Table3[duration]))</f>
        <v>428</v>
      </c>
      <c r="P895" cm="1">
        <f t="array" ref="P895">MEDIAN(IF(Table3[director_name]=N895,Table3[duration]))</f>
        <v>107</v>
      </c>
      <c r="Q895" cm="1">
        <f t="array" ref="Q895">STDEV(IF(Table3[director_name]=N895,Table3[duration]))</f>
        <v>7.0237691685684931</v>
      </c>
      <c r="R895" cm="1">
        <f t="array" ref="R895">MEDIAN(IF(Table3[director_name]=N895,Table3[imdb_score]))</f>
        <v>6.35</v>
      </c>
    </row>
    <row r="896" spans="1:18" x14ac:dyDescent="0.3">
      <c r="A896" t="s">
        <v>860</v>
      </c>
      <c r="B896">
        <v>217</v>
      </c>
      <c r="C896">
        <v>125</v>
      </c>
      <c r="D896">
        <v>65010106</v>
      </c>
      <c r="E896" t="s">
        <v>73</v>
      </c>
      <c r="F896" t="s">
        <v>2510</v>
      </c>
      <c r="G896">
        <v>107557</v>
      </c>
      <c r="H896">
        <v>612</v>
      </c>
      <c r="I896" t="s">
        <v>29</v>
      </c>
      <c r="J896">
        <v>30000000</v>
      </c>
      <c r="K896">
        <v>7.2</v>
      </c>
      <c r="N896" t="s">
        <v>2027</v>
      </c>
      <c r="O896" cm="1">
        <f t="array" ref="O896">SUM(IF(Table3[director_name]=N896,Table3[duration]))</f>
        <v>437</v>
      </c>
      <c r="P896" cm="1">
        <f t="array" ref="P896">MEDIAN(IF(Table3[director_name]=N896,Table3[duration]))</f>
        <v>106.5</v>
      </c>
      <c r="Q896" cm="1">
        <f t="array" ref="Q896">STDEV(IF(Table3[director_name]=N896,Table3[duration]))</f>
        <v>7.2743842809317316</v>
      </c>
      <c r="R896" cm="1">
        <f t="array" ref="R896">MEDIAN(IF(Table3[director_name]=N896,Table3[imdb_score]))</f>
        <v>6.35</v>
      </c>
    </row>
    <row r="897" spans="1:18" x14ac:dyDescent="0.3">
      <c r="A897" t="s">
        <v>2511</v>
      </c>
      <c r="B897">
        <v>253</v>
      </c>
      <c r="C897">
        <v>118</v>
      </c>
      <c r="D897">
        <v>62877175</v>
      </c>
      <c r="E897" t="s">
        <v>699</v>
      </c>
      <c r="F897" t="s">
        <v>2513</v>
      </c>
      <c r="G897">
        <v>217507</v>
      </c>
      <c r="H897">
        <v>325</v>
      </c>
      <c r="I897" t="s">
        <v>29</v>
      </c>
      <c r="J897">
        <v>30000000</v>
      </c>
      <c r="K897">
        <v>7.2</v>
      </c>
      <c r="N897" t="s">
        <v>3168</v>
      </c>
      <c r="O897" cm="1">
        <f t="array" ref="O897">SUM(IF(Table3[director_name]=N897,Table3[duration]))</f>
        <v>213</v>
      </c>
      <c r="P897" cm="1">
        <f t="array" ref="P897">MEDIAN(IF(Table3[director_name]=N897,Table3[duration]))</f>
        <v>106.5</v>
      </c>
      <c r="Q897" cm="1">
        <f t="array" ref="Q897">STDEV(IF(Table3[director_name]=N897,Table3[duration]))</f>
        <v>2.1213203435596424</v>
      </c>
      <c r="R897" cm="1">
        <f t="array" ref="R897">MEDIAN(IF(Table3[director_name]=N897,Table3[imdb_score]))</f>
        <v>6.35</v>
      </c>
    </row>
    <row r="898" spans="1:18" x14ac:dyDescent="0.3">
      <c r="A898" t="s">
        <v>185</v>
      </c>
      <c r="B898">
        <v>94</v>
      </c>
      <c r="C898">
        <v>141</v>
      </c>
      <c r="D898">
        <v>146282411</v>
      </c>
      <c r="E898" t="s">
        <v>2515</v>
      </c>
      <c r="F898" t="s">
        <v>2516</v>
      </c>
      <c r="G898">
        <v>190439</v>
      </c>
      <c r="H898">
        <v>351</v>
      </c>
      <c r="I898" t="s">
        <v>29</v>
      </c>
      <c r="J898">
        <v>115000000</v>
      </c>
      <c r="K898">
        <v>7.2</v>
      </c>
      <c r="N898" t="s">
        <v>1919</v>
      </c>
      <c r="O898" cm="1">
        <f t="array" ref="O898">SUM(IF(Table3[director_name]=N898,Table3[duration]))</f>
        <v>425</v>
      </c>
      <c r="P898" cm="1">
        <f t="array" ref="P898">MEDIAN(IF(Table3[director_name]=N898,Table3[duration]))</f>
        <v>105</v>
      </c>
      <c r="Q898" cm="1">
        <f t="array" ref="Q898">STDEV(IF(Table3[director_name]=N898,Table3[duration]))</f>
        <v>7.932002689527196</v>
      </c>
      <c r="R898" cm="1">
        <f t="array" ref="R898">MEDIAN(IF(Table3[director_name]=N898,Table3[imdb_score]))</f>
        <v>6.35</v>
      </c>
    </row>
    <row r="899" spans="1:18" x14ac:dyDescent="0.3">
      <c r="A899" t="s">
        <v>1968</v>
      </c>
      <c r="B899">
        <v>208</v>
      </c>
      <c r="C899">
        <v>88</v>
      </c>
      <c r="D899">
        <v>130174897</v>
      </c>
      <c r="E899" t="s">
        <v>316</v>
      </c>
      <c r="F899" t="s">
        <v>2518</v>
      </c>
      <c r="G899">
        <v>27918</v>
      </c>
      <c r="H899">
        <v>155</v>
      </c>
      <c r="I899" t="s">
        <v>29</v>
      </c>
      <c r="J899">
        <v>99000000</v>
      </c>
      <c r="K899">
        <v>7.2</v>
      </c>
      <c r="N899" t="s">
        <v>579</v>
      </c>
      <c r="O899" cm="1">
        <f t="array" ref="O899">SUM(IF(Table3[director_name]=N899,Table3[duration]))</f>
        <v>619</v>
      </c>
      <c r="P899" cm="1">
        <f t="array" ref="P899">MEDIAN(IF(Table3[director_name]=N899,Table3[duration]))</f>
        <v>103.5</v>
      </c>
      <c r="Q899" cm="1">
        <f t="array" ref="Q899">STDEV(IF(Table3[director_name]=N899,Table3[duration]))</f>
        <v>11.232393630329497</v>
      </c>
      <c r="R899" cm="1">
        <f t="array" ref="R899">MEDIAN(IF(Table3[director_name]=N899,Table3[imdb_score]))</f>
        <v>6.35</v>
      </c>
    </row>
    <row r="900" spans="1:18" x14ac:dyDescent="0.3">
      <c r="A900" t="s">
        <v>1864</v>
      </c>
      <c r="B900">
        <v>160</v>
      </c>
      <c r="C900">
        <v>123</v>
      </c>
      <c r="D900">
        <v>59699513</v>
      </c>
      <c r="E900" t="s">
        <v>2519</v>
      </c>
      <c r="F900" t="s">
        <v>2520</v>
      </c>
      <c r="G900">
        <v>20827</v>
      </c>
      <c r="H900">
        <v>136</v>
      </c>
      <c r="I900" t="s">
        <v>29</v>
      </c>
      <c r="J900">
        <v>35000000</v>
      </c>
      <c r="K900">
        <v>7.2</v>
      </c>
      <c r="N900" t="s">
        <v>625</v>
      </c>
      <c r="O900" cm="1">
        <f t="array" ref="O900">SUM(IF(Table3[director_name]=N900,Table3[duration]))</f>
        <v>431</v>
      </c>
      <c r="P900" cm="1">
        <f t="array" ref="P900">MEDIAN(IF(Table3[director_name]=N900,Table3[duration]))</f>
        <v>102.5</v>
      </c>
      <c r="Q900" cm="1">
        <f t="array" ref="Q900">STDEV(IF(Table3[director_name]=N900,Table3[duration]))</f>
        <v>17.05627939108253</v>
      </c>
      <c r="R900" cm="1">
        <f t="array" ref="R900">MEDIAN(IF(Table3[director_name]=N900,Table3[imdb_score]))</f>
        <v>6.35</v>
      </c>
    </row>
    <row r="901" spans="1:18" x14ac:dyDescent="0.3">
      <c r="A901" t="s">
        <v>1604</v>
      </c>
      <c r="B901">
        <v>354</v>
      </c>
      <c r="C901">
        <v>129</v>
      </c>
      <c r="D901">
        <v>134520804</v>
      </c>
      <c r="E901" t="s">
        <v>715</v>
      </c>
      <c r="F901" t="s">
        <v>2521</v>
      </c>
      <c r="G901">
        <v>336235</v>
      </c>
      <c r="H901">
        <v>782</v>
      </c>
      <c r="I901" t="s">
        <v>29</v>
      </c>
      <c r="J901">
        <v>110000000</v>
      </c>
      <c r="K901">
        <v>7.2</v>
      </c>
      <c r="N901" t="s">
        <v>3171</v>
      </c>
      <c r="O901" cm="1">
        <f t="array" ref="O901">SUM(IF(Table3[director_name]=N901,Table3[duration]))</f>
        <v>204</v>
      </c>
      <c r="P901" cm="1">
        <f t="array" ref="P901">MEDIAN(IF(Table3[director_name]=N901,Table3[duration]))</f>
        <v>102</v>
      </c>
      <c r="Q901" cm="1">
        <f t="array" ref="Q901">STDEV(IF(Table3[director_name]=N901,Table3[duration]))</f>
        <v>7.0710678118654755</v>
      </c>
      <c r="R901" cm="1">
        <f t="array" ref="R901">MEDIAN(IF(Table3[director_name]=N901,Table3[imdb_score]))</f>
        <v>6.35</v>
      </c>
    </row>
    <row r="902" spans="1:18" x14ac:dyDescent="0.3">
      <c r="A902" t="s">
        <v>959</v>
      </c>
      <c r="B902">
        <v>58</v>
      </c>
      <c r="C902">
        <v>100</v>
      </c>
      <c r="D902">
        <v>24741700</v>
      </c>
      <c r="E902" t="s">
        <v>92</v>
      </c>
      <c r="F902" t="s">
        <v>2523</v>
      </c>
      <c r="G902">
        <v>37785</v>
      </c>
      <c r="H902">
        <v>95</v>
      </c>
      <c r="I902" t="s">
        <v>29</v>
      </c>
      <c r="J902">
        <v>1200000</v>
      </c>
      <c r="K902">
        <v>7.2</v>
      </c>
      <c r="N902" t="s">
        <v>518</v>
      </c>
      <c r="O902" cm="1">
        <f t="array" ref="O902">SUM(IF(Table3[director_name]=N902,Table3[duration]))</f>
        <v>806</v>
      </c>
      <c r="P902" cm="1">
        <f t="array" ref="P902">MEDIAN(IF(Table3[director_name]=N902,Table3[duration]))</f>
        <v>99</v>
      </c>
      <c r="Q902" cm="1">
        <f t="array" ref="Q902">STDEV(IF(Table3[director_name]=N902,Table3[duration]))</f>
        <v>7.245688373094719</v>
      </c>
      <c r="R902" cm="1">
        <f t="array" ref="R902">MEDIAN(IF(Table3[director_name]=N902,Table3[imdb_score]))</f>
        <v>6.35</v>
      </c>
    </row>
    <row r="903" spans="1:18" x14ac:dyDescent="0.3">
      <c r="A903" t="s">
        <v>2524</v>
      </c>
      <c r="B903">
        <v>342</v>
      </c>
      <c r="C903">
        <v>100</v>
      </c>
      <c r="D903">
        <v>26005908</v>
      </c>
      <c r="E903" t="s">
        <v>2525</v>
      </c>
      <c r="F903" t="s">
        <v>2527</v>
      </c>
      <c r="G903">
        <v>154938</v>
      </c>
      <c r="H903">
        <v>1100</v>
      </c>
      <c r="I903" t="s">
        <v>29</v>
      </c>
      <c r="J903">
        <v>3500000</v>
      </c>
      <c r="K903">
        <v>7.2</v>
      </c>
      <c r="N903" t="s">
        <v>3173</v>
      </c>
      <c r="O903" cm="1">
        <f t="array" ref="O903">SUM(IF(Table3[director_name]=N903,Table3[duration]))</f>
        <v>194</v>
      </c>
      <c r="P903" cm="1">
        <f t="array" ref="P903">MEDIAN(IF(Table3[director_name]=N903,Table3[duration]))</f>
        <v>97</v>
      </c>
      <c r="Q903" cm="1">
        <f t="array" ref="Q903">STDEV(IF(Table3[director_name]=N903,Table3[duration]))</f>
        <v>1.4142135623730951</v>
      </c>
      <c r="R903" cm="1">
        <f t="array" ref="R903">MEDIAN(IF(Table3[director_name]=N903,Table3[imdb_score]))</f>
        <v>6.35</v>
      </c>
    </row>
    <row r="904" spans="1:18" x14ac:dyDescent="0.3">
      <c r="A904" t="s">
        <v>2528</v>
      </c>
      <c r="B904">
        <v>133</v>
      </c>
      <c r="C904">
        <v>97</v>
      </c>
      <c r="D904">
        <v>38176108</v>
      </c>
      <c r="E904" t="s">
        <v>699</v>
      </c>
      <c r="F904" t="s">
        <v>2529</v>
      </c>
      <c r="G904">
        <v>222099</v>
      </c>
      <c r="H904">
        <v>549</v>
      </c>
      <c r="I904" t="s">
        <v>29</v>
      </c>
      <c r="J904">
        <v>16000000</v>
      </c>
      <c r="K904">
        <v>7.2</v>
      </c>
      <c r="N904" t="s">
        <v>3082</v>
      </c>
      <c r="O904" cm="1">
        <f t="array" ref="O904">SUM(IF(Table3[director_name]=N904,Table3[duration]))</f>
        <v>576</v>
      </c>
      <c r="P904" cm="1">
        <f t="array" ref="P904">MEDIAN(IF(Table3[director_name]=N904,Table3[duration]))</f>
        <v>96</v>
      </c>
      <c r="Q904" cm="1">
        <f t="array" ref="Q904">STDEV(IF(Table3[director_name]=N904,Table3[duration]))</f>
        <v>6.7527772064536533</v>
      </c>
      <c r="R904" cm="1">
        <f t="array" ref="R904">MEDIAN(IF(Table3[director_name]=N904,Table3[imdb_score]))</f>
        <v>6.35</v>
      </c>
    </row>
    <row r="905" spans="1:18" x14ac:dyDescent="0.3">
      <c r="A905" t="s">
        <v>38</v>
      </c>
      <c r="B905">
        <v>185</v>
      </c>
      <c r="C905">
        <v>118</v>
      </c>
      <c r="D905">
        <v>67263182</v>
      </c>
      <c r="E905" t="s">
        <v>269</v>
      </c>
      <c r="F905" t="s">
        <v>2530</v>
      </c>
      <c r="G905">
        <v>218771</v>
      </c>
      <c r="H905">
        <v>651</v>
      </c>
      <c r="I905" t="s">
        <v>29</v>
      </c>
      <c r="J905">
        <v>46000000</v>
      </c>
      <c r="K905">
        <v>7.2</v>
      </c>
      <c r="N905" t="s">
        <v>3175</v>
      </c>
      <c r="O905" cm="1">
        <f t="array" ref="O905">SUM(IF(Table3[director_name]=N905,Table3[duration]))</f>
        <v>176</v>
      </c>
      <c r="P905" cm="1">
        <f t="array" ref="P905">MEDIAN(IF(Table3[director_name]=N905,Table3[duration]))</f>
        <v>88</v>
      </c>
      <c r="Q905" cm="1">
        <f t="array" ref="Q905">STDEV(IF(Table3[director_name]=N905,Table3[duration]))</f>
        <v>2.8284271247461903</v>
      </c>
      <c r="R905" cm="1">
        <f t="array" ref="R905">MEDIAN(IF(Table3[director_name]=N905,Table3[imdb_score]))</f>
        <v>6.35</v>
      </c>
    </row>
    <row r="906" spans="1:18" x14ac:dyDescent="0.3">
      <c r="A906" t="s">
        <v>1245</v>
      </c>
      <c r="B906">
        <v>224</v>
      </c>
      <c r="C906">
        <v>95</v>
      </c>
      <c r="D906">
        <v>76137505</v>
      </c>
      <c r="E906" t="s">
        <v>682</v>
      </c>
      <c r="F906" t="s">
        <v>2531</v>
      </c>
      <c r="G906">
        <v>49207</v>
      </c>
      <c r="H906">
        <v>174</v>
      </c>
      <c r="I906" t="s">
        <v>29</v>
      </c>
      <c r="J906">
        <v>55000000</v>
      </c>
      <c r="K906">
        <v>7.2</v>
      </c>
      <c r="N906" t="s">
        <v>3191</v>
      </c>
      <c r="O906" cm="1">
        <f t="array" ref="O906">SUM(IF(Table3[director_name]=N906,Table3[duration]))</f>
        <v>471</v>
      </c>
      <c r="P906" cm="1">
        <f t="array" ref="P906">MEDIAN(IF(Table3[director_name]=N906,Table3[duration]))</f>
        <v>121.5</v>
      </c>
      <c r="Q906" cm="1">
        <f t="array" ref="Q906">STDEV(IF(Table3[director_name]=N906,Table3[duration]))</f>
        <v>18.589871794429712</v>
      </c>
      <c r="R906" cm="1">
        <f t="array" ref="R906">MEDIAN(IF(Table3[director_name]=N906,Table3[imdb_score]))</f>
        <v>6.3000000000000007</v>
      </c>
    </row>
    <row r="907" spans="1:18" x14ac:dyDescent="0.3">
      <c r="A907" t="s">
        <v>475</v>
      </c>
      <c r="B907">
        <v>294</v>
      </c>
      <c r="C907">
        <v>106</v>
      </c>
      <c r="D907">
        <v>94999143</v>
      </c>
      <c r="E907" t="s">
        <v>217</v>
      </c>
      <c r="F907" t="s">
        <v>2532</v>
      </c>
      <c r="G907">
        <v>245152</v>
      </c>
      <c r="H907">
        <v>1344</v>
      </c>
      <c r="I907" t="s">
        <v>29</v>
      </c>
      <c r="J907">
        <v>75000000</v>
      </c>
      <c r="K907">
        <v>7.2</v>
      </c>
      <c r="N907" t="s">
        <v>2511</v>
      </c>
      <c r="O907" cm="1">
        <f t="array" ref="O907">SUM(IF(Table3[director_name]=N907,Table3[duration]))</f>
        <v>438</v>
      </c>
      <c r="P907" cm="1">
        <f t="array" ref="P907">MEDIAN(IF(Table3[director_name]=N907,Table3[duration]))</f>
        <v>107.5</v>
      </c>
      <c r="Q907" cm="1">
        <f t="array" ref="Q907">STDEV(IF(Table3[director_name]=N907,Table3[duration]))</f>
        <v>18.230011885167087</v>
      </c>
      <c r="R907" cm="1">
        <f t="array" ref="R907">MEDIAN(IF(Table3[director_name]=N907,Table3[imdb_score]))</f>
        <v>6.3000000000000007</v>
      </c>
    </row>
    <row r="908" spans="1:18" x14ac:dyDescent="0.3">
      <c r="A908" t="s">
        <v>451</v>
      </c>
      <c r="B908">
        <v>201</v>
      </c>
      <c r="C908">
        <v>106</v>
      </c>
      <c r="D908">
        <v>25244700</v>
      </c>
      <c r="E908" t="s">
        <v>105</v>
      </c>
      <c r="F908" t="s">
        <v>2534</v>
      </c>
      <c r="G908">
        <v>91017</v>
      </c>
      <c r="H908">
        <v>284</v>
      </c>
      <c r="I908" t="s">
        <v>29</v>
      </c>
      <c r="J908">
        <v>6000000</v>
      </c>
      <c r="K908">
        <v>7.2</v>
      </c>
      <c r="N908" t="s">
        <v>3203</v>
      </c>
      <c r="O908" cm="1">
        <f t="array" ref="O908">SUM(IF(Table3[director_name]=N908,Table3[duration]))</f>
        <v>207</v>
      </c>
      <c r="P908" cm="1">
        <f t="array" ref="P908">MEDIAN(IF(Table3[director_name]=N908,Table3[duration]))</f>
        <v>103.5</v>
      </c>
      <c r="Q908" cm="1">
        <f t="array" ref="Q908">STDEV(IF(Table3[director_name]=N908,Table3[duration]))</f>
        <v>6.3639610306789276</v>
      </c>
      <c r="R908" cm="1">
        <f t="array" ref="R908">MEDIAN(IF(Table3[director_name]=N908,Table3[imdb_score]))</f>
        <v>6.3000000000000007</v>
      </c>
    </row>
    <row r="909" spans="1:18" x14ac:dyDescent="0.3">
      <c r="A909" t="s">
        <v>1655</v>
      </c>
      <c r="B909">
        <v>93</v>
      </c>
      <c r="C909">
        <v>104</v>
      </c>
      <c r="D909">
        <v>25625110</v>
      </c>
      <c r="E909" t="s">
        <v>1576</v>
      </c>
      <c r="F909" t="s">
        <v>2535</v>
      </c>
      <c r="G909">
        <v>138707</v>
      </c>
      <c r="H909">
        <v>202</v>
      </c>
      <c r="I909" t="s">
        <v>29</v>
      </c>
      <c r="J909">
        <v>7000000</v>
      </c>
      <c r="K909">
        <v>7.2</v>
      </c>
      <c r="N909" t="s">
        <v>3348</v>
      </c>
      <c r="O909" cm="1">
        <f t="array" ref="O909">SUM(IF(Table3[director_name]=N909,Table3[duration]))</f>
        <v>397</v>
      </c>
      <c r="P909" cm="1">
        <f t="array" ref="P909">MEDIAN(IF(Table3[director_name]=N909,Table3[duration]))</f>
        <v>98.5</v>
      </c>
      <c r="Q909" cm="1">
        <f t="array" ref="Q909">STDEV(IF(Table3[director_name]=N909,Table3[duration]))</f>
        <v>12.526638282742368</v>
      </c>
      <c r="R909" cm="1">
        <f t="array" ref="R909">MEDIAN(IF(Table3[director_name]=N909,Table3[imdb_score]))</f>
        <v>6.3000000000000007</v>
      </c>
    </row>
    <row r="910" spans="1:18" x14ac:dyDescent="0.3">
      <c r="A910" t="s">
        <v>1182</v>
      </c>
      <c r="B910">
        <v>214</v>
      </c>
      <c r="C910">
        <v>112</v>
      </c>
      <c r="D910">
        <v>42478175</v>
      </c>
      <c r="E910" t="s">
        <v>1066</v>
      </c>
      <c r="F910" t="s">
        <v>2537</v>
      </c>
      <c r="G910">
        <v>93767</v>
      </c>
      <c r="H910">
        <v>209</v>
      </c>
      <c r="I910" t="s">
        <v>29</v>
      </c>
      <c r="J910">
        <v>25000000</v>
      </c>
      <c r="K910">
        <v>7.2</v>
      </c>
      <c r="N910" t="s">
        <v>3205</v>
      </c>
      <c r="O910" cm="1">
        <f t="array" ref="O910">SUM(IF(Table3[director_name]=N910,Table3[duration]))</f>
        <v>184</v>
      </c>
      <c r="P910" cm="1">
        <f t="array" ref="P910">MEDIAN(IF(Table3[director_name]=N910,Table3[duration]))</f>
        <v>92</v>
      </c>
      <c r="Q910" cm="1">
        <f t="array" ref="Q910">STDEV(IF(Table3[director_name]=N910,Table3[duration]))</f>
        <v>0</v>
      </c>
      <c r="R910" cm="1">
        <f t="array" ref="R910">MEDIAN(IF(Table3[director_name]=N910,Table3[imdb_score]))</f>
        <v>6.3000000000000007</v>
      </c>
    </row>
    <row r="911" spans="1:18" x14ac:dyDescent="0.3">
      <c r="A911" t="s">
        <v>1838</v>
      </c>
      <c r="B911">
        <v>98</v>
      </c>
      <c r="C911">
        <v>129</v>
      </c>
      <c r="D911">
        <v>48814909</v>
      </c>
      <c r="E911" t="s">
        <v>393</v>
      </c>
      <c r="F911" t="s">
        <v>2539</v>
      </c>
      <c r="G911">
        <v>89424</v>
      </c>
      <c r="H911">
        <v>224</v>
      </c>
      <c r="I911" t="s">
        <v>29</v>
      </c>
      <c r="J911">
        <v>32000000</v>
      </c>
      <c r="K911">
        <v>7.2</v>
      </c>
      <c r="N911" t="s">
        <v>3208</v>
      </c>
      <c r="O911" cm="1">
        <f t="array" ref="O911">SUM(IF(Table3[director_name]=N911,Table3[duration]))</f>
        <v>138</v>
      </c>
      <c r="P911" cm="1">
        <f t="array" ref="P911">MEDIAN(IF(Table3[director_name]=N911,Table3[duration]))</f>
        <v>138</v>
      </c>
      <c r="Q911" t="e" cm="1">
        <f t="array" ref="Q911">STDEV(IF(Table3[director_name]=N911,Table3[duration]))</f>
        <v>#DIV/0!</v>
      </c>
      <c r="R911" cm="1">
        <f t="array" ref="R911">MEDIAN(IF(Table3[director_name]=N911,Table3[imdb_score]))</f>
        <v>6.3</v>
      </c>
    </row>
    <row r="912" spans="1:18" x14ac:dyDescent="0.3">
      <c r="A912" t="s">
        <v>961</v>
      </c>
      <c r="B912">
        <v>198</v>
      </c>
      <c r="C912">
        <v>154</v>
      </c>
      <c r="D912">
        <v>95632614</v>
      </c>
      <c r="E912" t="s">
        <v>2541</v>
      </c>
      <c r="F912" t="s">
        <v>2542</v>
      </c>
      <c r="G912">
        <v>118483</v>
      </c>
      <c r="H912">
        <v>674</v>
      </c>
      <c r="I912" t="s">
        <v>29</v>
      </c>
      <c r="J912">
        <v>79000000</v>
      </c>
      <c r="K912">
        <v>7.2</v>
      </c>
      <c r="N912" t="s">
        <v>3213</v>
      </c>
      <c r="O912" cm="1">
        <f t="array" ref="O912">SUM(IF(Table3[director_name]=N912,Table3[duration]))</f>
        <v>128</v>
      </c>
      <c r="P912" cm="1">
        <f t="array" ref="P912">MEDIAN(IF(Table3[director_name]=N912,Table3[duration]))</f>
        <v>128</v>
      </c>
      <c r="Q912" t="e" cm="1">
        <f t="array" ref="Q912">STDEV(IF(Table3[director_name]=N912,Table3[duration]))</f>
        <v>#DIV/0!</v>
      </c>
      <c r="R912" cm="1">
        <f t="array" ref="R912">MEDIAN(IF(Table3[director_name]=N912,Table3[imdb_score]))</f>
        <v>6.3</v>
      </c>
    </row>
    <row r="913" spans="1:18" x14ac:dyDescent="0.3">
      <c r="A913" t="s">
        <v>703</v>
      </c>
      <c r="B913">
        <v>95</v>
      </c>
      <c r="C913">
        <v>134</v>
      </c>
      <c r="D913">
        <v>20733485</v>
      </c>
      <c r="E913" t="s">
        <v>92</v>
      </c>
      <c r="F913" t="s">
        <v>2545</v>
      </c>
      <c r="G913">
        <v>11622</v>
      </c>
      <c r="H913">
        <v>157</v>
      </c>
      <c r="I913" t="s">
        <v>29</v>
      </c>
      <c r="J913">
        <v>5000000</v>
      </c>
      <c r="K913">
        <v>7.2</v>
      </c>
      <c r="N913" t="s">
        <v>3214</v>
      </c>
      <c r="O913" cm="1">
        <f t="array" ref="O913">SUM(IF(Table3[director_name]=N913,Table3[duration]))</f>
        <v>252</v>
      </c>
      <c r="P913" cm="1">
        <f t="array" ref="P913">MEDIAN(IF(Table3[director_name]=N913,Table3[duration]))</f>
        <v>126</v>
      </c>
      <c r="Q913" cm="1">
        <f t="array" ref="Q913">STDEV(IF(Table3[director_name]=N913,Table3[duration]))</f>
        <v>21.213203435596427</v>
      </c>
      <c r="R913" cm="1">
        <f t="array" ref="R913">MEDIAN(IF(Table3[director_name]=N913,Table3[imdb_score]))</f>
        <v>6.3</v>
      </c>
    </row>
    <row r="914" spans="1:18" x14ac:dyDescent="0.3">
      <c r="A914" t="s">
        <v>33</v>
      </c>
      <c r="B914">
        <v>60</v>
      </c>
      <c r="C914">
        <v>114</v>
      </c>
      <c r="D914">
        <v>25600000</v>
      </c>
      <c r="E914" t="s">
        <v>26</v>
      </c>
      <c r="F914" t="s">
        <v>2547</v>
      </c>
      <c r="G914">
        <v>57363</v>
      </c>
      <c r="H914">
        <v>308</v>
      </c>
      <c r="I914" t="s">
        <v>29</v>
      </c>
      <c r="J914">
        <v>10000000</v>
      </c>
      <c r="K914">
        <v>7.2</v>
      </c>
      <c r="N914" t="s">
        <v>3219</v>
      </c>
      <c r="O914" cm="1">
        <f t="array" ref="O914">SUM(IF(Table3[director_name]=N914,Table3[duration]))</f>
        <v>123</v>
      </c>
      <c r="P914" cm="1">
        <f t="array" ref="P914">MEDIAN(IF(Table3[director_name]=N914,Table3[duration]))</f>
        <v>123</v>
      </c>
      <c r="Q914" t="e" cm="1">
        <f t="array" ref="Q914">STDEV(IF(Table3[director_name]=N914,Table3[duration]))</f>
        <v>#DIV/0!</v>
      </c>
      <c r="R914" cm="1">
        <f t="array" ref="R914">MEDIAN(IF(Table3[director_name]=N914,Table3[imdb_score]))</f>
        <v>6.3</v>
      </c>
    </row>
    <row r="915" spans="1:18" x14ac:dyDescent="0.3">
      <c r="A915" t="s">
        <v>2549</v>
      </c>
      <c r="B915">
        <v>210</v>
      </c>
      <c r="C915">
        <v>124</v>
      </c>
      <c r="D915">
        <v>92930005</v>
      </c>
      <c r="E915" t="s">
        <v>208</v>
      </c>
      <c r="F915" t="s">
        <v>2550</v>
      </c>
      <c r="G915">
        <v>204063</v>
      </c>
      <c r="H915">
        <v>764</v>
      </c>
      <c r="I915" t="s">
        <v>29</v>
      </c>
      <c r="J915">
        <v>78000000</v>
      </c>
      <c r="K915">
        <v>7.2</v>
      </c>
      <c r="N915" t="s">
        <v>3221</v>
      </c>
      <c r="O915" cm="1">
        <f t="array" ref="O915">SUM(IF(Table3[director_name]=N915,Table3[duration]))</f>
        <v>119</v>
      </c>
      <c r="P915" cm="1">
        <f t="array" ref="P915">MEDIAN(IF(Table3[director_name]=N915,Table3[duration]))</f>
        <v>119</v>
      </c>
      <c r="Q915" t="e" cm="1">
        <f t="array" ref="Q915">STDEV(IF(Table3[director_name]=N915,Table3[duration]))</f>
        <v>#DIV/0!</v>
      </c>
      <c r="R915" cm="1">
        <f t="array" ref="R915">MEDIAN(IF(Table3[director_name]=N915,Table3[imdb_score]))</f>
        <v>6.3</v>
      </c>
    </row>
    <row r="916" spans="1:18" x14ac:dyDescent="0.3">
      <c r="A916" t="s">
        <v>59</v>
      </c>
      <c r="B916">
        <v>388</v>
      </c>
      <c r="C916">
        <v>146</v>
      </c>
      <c r="D916">
        <v>79883359</v>
      </c>
      <c r="E916" t="s">
        <v>205</v>
      </c>
      <c r="F916" t="s">
        <v>2552</v>
      </c>
      <c r="G916">
        <v>116159</v>
      </c>
      <c r="H916">
        <v>488</v>
      </c>
      <c r="I916" t="s">
        <v>29</v>
      </c>
      <c r="J916">
        <v>66000000</v>
      </c>
      <c r="K916">
        <v>7.2</v>
      </c>
      <c r="N916" t="s">
        <v>3224</v>
      </c>
      <c r="O916" cm="1">
        <f t="array" ref="O916">SUM(IF(Table3[director_name]=N916,Table3[duration]))</f>
        <v>119</v>
      </c>
      <c r="P916" cm="1">
        <f t="array" ref="P916">MEDIAN(IF(Table3[director_name]=N916,Table3[duration]))</f>
        <v>119</v>
      </c>
      <c r="Q916" t="e" cm="1">
        <f t="array" ref="Q916">STDEV(IF(Table3[director_name]=N916,Table3[duration]))</f>
        <v>#DIV/0!</v>
      </c>
      <c r="R916" cm="1">
        <f t="array" ref="R916">MEDIAN(IF(Table3[director_name]=N916,Table3[imdb_score]))</f>
        <v>6.3</v>
      </c>
    </row>
    <row r="917" spans="1:18" x14ac:dyDescent="0.3">
      <c r="A917" t="s">
        <v>1096</v>
      </c>
      <c r="B917">
        <v>68</v>
      </c>
      <c r="C917">
        <v>124</v>
      </c>
      <c r="D917">
        <v>27441122</v>
      </c>
      <c r="E917" t="s">
        <v>2343</v>
      </c>
      <c r="F917" t="s">
        <v>2555</v>
      </c>
      <c r="G917">
        <v>14322</v>
      </c>
      <c r="H917">
        <v>116</v>
      </c>
      <c r="I917" t="s">
        <v>29</v>
      </c>
      <c r="J917">
        <v>15000000</v>
      </c>
      <c r="K917">
        <v>7.2</v>
      </c>
      <c r="N917" t="s">
        <v>2241</v>
      </c>
      <c r="O917" cm="1">
        <f t="array" ref="O917">SUM(IF(Table3[director_name]=N917,Table3[duration]))</f>
        <v>344</v>
      </c>
      <c r="P917" cm="1">
        <f t="array" ref="P917">MEDIAN(IF(Table3[director_name]=N917,Table3[duration]))</f>
        <v>118</v>
      </c>
      <c r="Q917" cm="1">
        <f t="array" ref="Q917">STDEV(IF(Table3[director_name]=N917,Table3[duration]))</f>
        <v>12.342339054382412</v>
      </c>
      <c r="R917" cm="1">
        <f t="array" ref="R917">MEDIAN(IF(Table3[director_name]=N917,Table3[imdb_score]))</f>
        <v>6.3</v>
      </c>
    </row>
    <row r="918" spans="1:18" x14ac:dyDescent="0.3">
      <c r="A918" t="s">
        <v>48</v>
      </c>
      <c r="B918">
        <v>446</v>
      </c>
      <c r="C918">
        <v>201</v>
      </c>
      <c r="D918">
        <v>218051260</v>
      </c>
      <c r="E918" t="s">
        <v>1660</v>
      </c>
      <c r="F918" t="s">
        <v>2557</v>
      </c>
      <c r="G918">
        <v>316018</v>
      </c>
      <c r="H918">
        <v>2618</v>
      </c>
      <c r="I918" t="s">
        <v>29</v>
      </c>
      <c r="J918">
        <v>207000000</v>
      </c>
      <c r="K918">
        <v>7.2</v>
      </c>
      <c r="N918" t="s">
        <v>2702</v>
      </c>
      <c r="O918" cm="1">
        <f t="array" ref="O918">SUM(IF(Table3[director_name]=N918,Table3[duration]))</f>
        <v>590</v>
      </c>
      <c r="P918" cm="1">
        <f t="array" ref="P918">MEDIAN(IF(Table3[director_name]=N918,Table3[duration]))</f>
        <v>116</v>
      </c>
      <c r="Q918" cm="1">
        <f t="array" ref="Q918">STDEV(IF(Table3[director_name]=N918,Table3[duration]))</f>
        <v>5.873670062235365</v>
      </c>
      <c r="R918" cm="1">
        <f t="array" ref="R918">MEDIAN(IF(Table3[director_name]=N918,Table3[imdb_score]))</f>
        <v>6.3</v>
      </c>
    </row>
    <row r="919" spans="1:18" x14ac:dyDescent="0.3">
      <c r="A919" t="s">
        <v>48</v>
      </c>
      <c r="B919">
        <v>446</v>
      </c>
      <c r="C919">
        <v>201</v>
      </c>
      <c r="D919">
        <v>218051260</v>
      </c>
      <c r="E919" t="s">
        <v>1660</v>
      </c>
      <c r="F919" t="s">
        <v>2557</v>
      </c>
      <c r="G919">
        <v>316020</v>
      </c>
      <c r="H919">
        <v>2618</v>
      </c>
      <c r="I919" t="s">
        <v>29</v>
      </c>
      <c r="J919">
        <v>207000000</v>
      </c>
      <c r="K919">
        <v>7.2</v>
      </c>
      <c r="N919" t="s">
        <v>3344</v>
      </c>
      <c r="O919" cm="1">
        <f t="array" ref="O919">SUM(IF(Table3[director_name]=N919,Table3[duration]))</f>
        <v>325</v>
      </c>
      <c r="P919" cm="1">
        <f t="array" ref="P919">MEDIAN(IF(Table3[director_name]=N919,Table3[duration]))</f>
        <v>112</v>
      </c>
      <c r="Q919" cm="1">
        <f t="array" ref="Q919">STDEV(IF(Table3[director_name]=N919,Table3[duration]))</f>
        <v>9.0737717258774673</v>
      </c>
      <c r="R919" cm="1">
        <f t="array" ref="R919">MEDIAN(IF(Table3[director_name]=N919,Table3[imdb_score]))</f>
        <v>6.3</v>
      </c>
    </row>
    <row r="920" spans="1:18" x14ac:dyDescent="0.3">
      <c r="A920" t="s">
        <v>48</v>
      </c>
      <c r="B920">
        <v>446</v>
      </c>
      <c r="C920">
        <v>201</v>
      </c>
      <c r="D920">
        <v>218051260</v>
      </c>
      <c r="E920" t="s">
        <v>1660</v>
      </c>
      <c r="F920" t="s">
        <v>2557</v>
      </c>
      <c r="G920">
        <v>316027</v>
      </c>
      <c r="H920">
        <v>2618</v>
      </c>
      <c r="I920" t="s">
        <v>29</v>
      </c>
      <c r="J920">
        <v>207000000</v>
      </c>
      <c r="K920">
        <v>7.2</v>
      </c>
      <c r="N920" t="s">
        <v>3228</v>
      </c>
      <c r="O920" cm="1">
        <f t="array" ref="O920">SUM(IF(Table3[director_name]=N920,Table3[duration]))</f>
        <v>111</v>
      </c>
      <c r="P920" cm="1">
        <f t="array" ref="P920">MEDIAN(IF(Table3[director_name]=N920,Table3[duration]))</f>
        <v>111</v>
      </c>
      <c r="Q920" t="e" cm="1">
        <f t="array" ref="Q920">STDEV(IF(Table3[director_name]=N920,Table3[duration]))</f>
        <v>#DIV/0!</v>
      </c>
      <c r="R920" cm="1">
        <f t="array" ref="R920">MEDIAN(IF(Table3[director_name]=N920,Table3[imdb_score]))</f>
        <v>6.3</v>
      </c>
    </row>
    <row r="921" spans="1:18" x14ac:dyDescent="0.3">
      <c r="A921" t="s">
        <v>648</v>
      </c>
      <c r="B921">
        <v>42</v>
      </c>
      <c r="C921">
        <v>110</v>
      </c>
      <c r="D921">
        <v>14100000</v>
      </c>
      <c r="E921" t="s">
        <v>73</v>
      </c>
      <c r="F921" t="s">
        <v>2560</v>
      </c>
      <c r="G921">
        <v>14995</v>
      </c>
      <c r="H921">
        <v>87</v>
      </c>
      <c r="I921" t="s">
        <v>29</v>
      </c>
      <c r="J921">
        <v>5000000</v>
      </c>
      <c r="K921">
        <v>7.2</v>
      </c>
      <c r="N921" t="s">
        <v>2286</v>
      </c>
      <c r="O921" cm="1">
        <f t="array" ref="O921">SUM(IF(Table3[director_name]=N921,Table3[duration]))</f>
        <v>317</v>
      </c>
      <c r="P921" cm="1">
        <f t="array" ref="P921">MEDIAN(IF(Table3[director_name]=N921,Table3[duration]))</f>
        <v>110</v>
      </c>
      <c r="Q921" cm="1">
        <f t="array" ref="Q921">STDEV(IF(Table3[director_name]=N921,Table3[duration]))</f>
        <v>7.5055534994651358</v>
      </c>
      <c r="R921" cm="1">
        <f t="array" ref="R921">MEDIAN(IF(Table3[director_name]=N921,Table3[imdb_score]))</f>
        <v>6.3</v>
      </c>
    </row>
    <row r="922" spans="1:18" x14ac:dyDescent="0.3">
      <c r="A922" t="s">
        <v>349</v>
      </c>
      <c r="B922">
        <v>114</v>
      </c>
      <c r="C922">
        <v>100</v>
      </c>
      <c r="D922">
        <v>11694528</v>
      </c>
      <c r="E922" t="s">
        <v>2561</v>
      </c>
      <c r="F922" t="s">
        <v>2563</v>
      </c>
      <c r="G922">
        <v>7721</v>
      </c>
      <c r="H922">
        <v>72</v>
      </c>
      <c r="I922" t="s">
        <v>29</v>
      </c>
      <c r="J922">
        <v>3000000</v>
      </c>
      <c r="K922">
        <v>7.2</v>
      </c>
      <c r="N922" t="s">
        <v>3231</v>
      </c>
      <c r="O922" cm="1">
        <f t="array" ref="O922">SUM(IF(Table3[director_name]=N922,Table3[duration]))</f>
        <v>110</v>
      </c>
      <c r="P922" cm="1">
        <f t="array" ref="P922">MEDIAN(IF(Table3[director_name]=N922,Table3[duration]))</f>
        <v>110</v>
      </c>
      <c r="Q922" t="e" cm="1">
        <f t="array" ref="Q922">STDEV(IF(Table3[director_name]=N922,Table3[duration]))</f>
        <v>#DIV/0!</v>
      </c>
      <c r="R922" cm="1">
        <f t="array" ref="R922">MEDIAN(IF(Table3[director_name]=N922,Table3[imdb_score]))</f>
        <v>6.3</v>
      </c>
    </row>
    <row r="923" spans="1:18" x14ac:dyDescent="0.3">
      <c r="A923" t="s">
        <v>59</v>
      </c>
      <c r="B923">
        <v>77</v>
      </c>
      <c r="C923">
        <v>155</v>
      </c>
      <c r="D923">
        <v>44175394</v>
      </c>
      <c r="E923" t="s">
        <v>2564</v>
      </c>
      <c r="F923" t="s">
        <v>2565</v>
      </c>
      <c r="G923">
        <v>56509</v>
      </c>
      <c r="H923">
        <v>227</v>
      </c>
      <c r="I923" t="s">
        <v>29</v>
      </c>
      <c r="J923">
        <v>36000000</v>
      </c>
      <c r="K923">
        <v>7.2</v>
      </c>
      <c r="N923" t="s">
        <v>3234</v>
      </c>
      <c r="O923" cm="1">
        <f t="array" ref="O923">SUM(IF(Table3[director_name]=N923,Table3[duration]))</f>
        <v>109</v>
      </c>
      <c r="P923" cm="1">
        <f t="array" ref="P923">MEDIAN(IF(Table3[director_name]=N923,Table3[duration]))</f>
        <v>109</v>
      </c>
      <c r="Q923" t="e" cm="1">
        <f t="array" ref="Q923">STDEV(IF(Table3[director_name]=N923,Table3[duration]))</f>
        <v>#DIV/0!</v>
      </c>
      <c r="R923" cm="1">
        <f t="array" ref="R923">MEDIAN(IF(Table3[director_name]=N923,Table3[imdb_score]))</f>
        <v>6.3</v>
      </c>
    </row>
    <row r="924" spans="1:18" x14ac:dyDescent="0.3">
      <c r="A924" t="s">
        <v>539</v>
      </c>
      <c r="B924">
        <v>275</v>
      </c>
      <c r="C924">
        <v>96</v>
      </c>
      <c r="D924">
        <v>23213577</v>
      </c>
      <c r="E924" t="s">
        <v>588</v>
      </c>
      <c r="F924" t="s">
        <v>2567</v>
      </c>
      <c r="G924">
        <v>198111</v>
      </c>
      <c r="H924">
        <v>365</v>
      </c>
      <c r="I924" t="s">
        <v>29</v>
      </c>
      <c r="J924">
        <v>15500000</v>
      </c>
      <c r="K924">
        <v>7.2</v>
      </c>
      <c r="N924" t="s">
        <v>3238</v>
      </c>
      <c r="O924" cm="1">
        <f t="array" ref="O924">SUM(IF(Table3[director_name]=N924,Table3[duration]))</f>
        <v>107</v>
      </c>
      <c r="P924" cm="1">
        <f t="array" ref="P924">MEDIAN(IF(Table3[director_name]=N924,Table3[duration]))</f>
        <v>107</v>
      </c>
      <c r="Q924" t="e" cm="1">
        <f t="array" ref="Q924">STDEV(IF(Table3[director_name]=N924,Table3[duration]))</f>
        <v>#DIV/0!</v>
      </c>
      <c r="R924" cm="1">
        <f t="array" ref="R924">MEDIAN(IF(Table3[director_name]=N924,Table3[imdb_score]))</f>
        <v>6.3</v>
      </c>
    </row>
    <row r="925" spans="1:18" x14ac:dyDescent="0.3">
      <c r="A925" t="s">
        <v>25</v>
      </c>
      <c r="B925">
        <v>330</v>
      </c>
      <c r="C925">
        <v>126</v>
      </c>
      <c r="D925">
        <v>25592632</v>
      </c>
      <c r="E925" t="s">
        <v>626</v>
      </c>
      <c r="F925" t="s">
        <v>2569</v>
      </c>
      <c r="G925">
        <v>220475</v>
      </c>
      <c r="H925">
        <v>1066</v>
      </c>
      <c r="I925" t="s">
        <v>29</v>
      </c>
      <c r="J925">
        <v>18000000</v>
      </c>
      <c r="K925">
        <v>7.2</v>
      </c>
      <c r="N925" t="s">
        <v>3236</v>
      </c>
      <c r="O925" cm="1">
        <f t="array" ref="O925">SUM(IF(Table3[director_name]=N925,Table3[duration]))</f>
        <v>107</v>
      </c>
      <c r="P925" cm="1">
        <f t="array" ref="P925">MEDIAN(IF(Table3[director_name]=N925,Table3[duration]))</f>
        <v>107</v>
      </c>
      <c r="Q925" t="e" cm="1">
        <f t="array" ref="Q925">STDEV(IF(Table3[director_name]=N925,Table3[duration]))</f>
        <v>#DIV/0!</v>
      </c>
      <c r="R925" cm="1">
        <f t="array" ref="R925">MEDIAN(IF(Table3[director_name]=N925,Table3[imdb_score]))</f>
        <v>6.3</v>
      </c>
    </row>
    <row r="926" spans="1:18" x14ac:dyDescent="0.3">
      <c r="A926" t="s">
        <v>2571</v>
      </c>
      <c r="B926">
        <v>46</v>
      </c>
      <c r="C926">
        <v>133</v>
      </c>
      <c r="D926">
        <v>33200000</v>
      </c>
      <c r="E926" t="s">
        <v>2572</v>
      </c>
      <c r="F926" t="s">
        <v>2573</v>
      </c>
      <c r="G926">
        <v>28247</v>
      </c>
      <c r="H926">
        <v>149</v>
      </c>
      <c r="I926" t="s">
        <v>29</v>
      </c>
      <c r="J926">
        <v>26000000</v>
      </c>
      <c r="K926">
        <v>7.2</v>
      </c>
      <c r="N926" t="s">
        <v>3240</v>
      </c>
      <c r="O926" cm="1">
        <f t="array" ref="O926">SUM(IF(Table3[director_name]=N926,Table3[duration]))</f>
        <v>106</v>
      </c>
      <c r="P926" cm="1">
        <f t="array" ref="P926">MEDIAN(IF(Table3[director_name]=N926,Table3[duration]))</f>
        <v>106</v>
      </c>
      <c r="Q926" t="e" cm="1">
        <f t="array" ref="Q926">STDEV(IF(Table3[director_name]=N926,Table3[duration]))</f>
        <v>#DIV/0!</v>
      </c>
      <c r="R926" cm="1">
        <f t="array" ref="R926">MEDIAN(IF(Table3[director_name]=N926,Table3[imdb_score]))</f>
        <v>6.3</v>
      </c>
    </row>
    <row r="927" spans="1:18" x14ac:dyDescent="0.3">
      <c r="A927" t="s">
        <v>1247</v>
      </c>
      <c r="B927">
        <v>337</v>
      </c>
      <c r="C927">
        <v>95</v>
      </c>
      <c r="D927">
        <v>5997134</v>
      </c>
      <c r="E927" t="s">
        <v>2575</v>
      </c>
      <c r="F927" t="s">
        <v>2577</v>
      </c>
      <c r="G927">
        <v>36381</v>
      </c>
      <c r="H927">
        <v>126</v>
      </c>
      <c r="I927" t="s">
        <v>29</v>
      </c>
      <c r="J927">
        <v>1000000</v>
      </c>
      <c r="K927">
        <v>7.2</v>
      </c>
      <c r="N927" t="s">
        <v>3243</v>
      </c>
      <c r="O927" cm="1">
        <f t="array" ref="O927">SUM(IF(Table3[director_name]=N927,Table3[duration]))</f>
        <v>106</v>
      </c>
      <c r="P927" cm="1">
        <f t="array" ref="P927">MEDIAN(IF(Table3[director_name]=N927,Table3[duration]))</f>
        <v>106</v>
      </c>
      <c r="Q927" t="e" cm="1">
        <f t="array" ref="Q927">STDEV(IF(Table3[director_name]=N927,Table3[duration]))</f>
        <v>#DIV/0!</v>
      </c>
      <c r="R927" cm="1">
        <f t="array" ref="R927">MEDIAN(IF(Table3[director_name]=N927,Table3[imdb_score]))</f>
        <v>6.3</v>
      </c>
    </row>
    <row r="928" spans="1:18" x14ac:dyDescent="0.3">
      <c r="A928" t="s">
        <v>1265</v>
      </c>
      <c r="B928">
        <v>56</v>
      </c>
      <c r="C928">
        <v>89</v>
      </c>
      <c r="D928">
        <v>6719300</v>
      </c>
      <c r="E928" t="s">
        <v>73</v>
      </c>
      <c r="F928" t="s">
        <v>2579</v>
      </c>
      <c r="G928">
        <v>8224</v>
      </c>
      <c r="H928">
        <v>132</v>
      </c>
      <c r="I928" t="s">
        <v>29</v>
      </c>
      <c r="J928">
        <v>2000000</v>
      </c>
      <c r="K928">
        <v>7.2</v>
      </c>
      <c r="N928" t="s">
        <v>3246</v>
      </c>
      <c r="O928" cm="1">
        <f t="array" ref="O928">SUM(IF(Table3[director_name]=N928,Table3[duration]))</f>
        <v>105</v>
      </c>
      <c r="P928" cm="1">
        <f t="array" ref="P928">MEDIAN(IF(Table3[director_name]=N928,Table3[duration]))</f>
        <v>105</v>
      </c>
      <c r="Q928" t="e" cm="1">
        <f t="array" ref="Q928">STDEV(IF(Table3[director_name]=N928,Table3[duration]))</f>
        <v>#DIV/0!</v>
      </c>
      <c r="R928" cm="1">
        <f t="array" ref="R928">MEDIAN(IF(Table3[director_name]=N928,Table3[imdb_score]))</f>
        <v>6.3</v>
      </c>
    </row>
    <row r="929" spans="1:18" x14ac:dyDescent="0.3">
      <c r="A929" t="s">
        <v>1216</v>
      </c>
      <c r="B929">
        <v>365</v>
      </c>
      <c r="C929">
        <v>100</v>
      </c>
      <c r="D929">
        <v>6531491</v>
      </c>
      <c r="E929" t="s">
        <v>92</v>
      </c>
      <c r="F929" t="s">
        <v>2581</v>
      </c>
      <c r="G929">
        <v>111658</v>
      </c>
      <c r="H929">
        <v>297</v>
      </c>
      <c r="I929" t="s">
        <v>29</v>
      </c>
      <c r="J929">
        <v>2000000</v>
      </c>
      <c r="K929">
        <v>7.2</v>
      </c>
      <c r="N929" t="s">
        <v>3249</v>
      </c>
      <c r="O929" cm="1">
        <f t="array" ref="O929">SUM(IF(Table3[director_name]=N929,Table3[duration]))</f>
        <v>105</v>
      </c>
      <c r="P929" cm="1">
        <f t="array" ref="P929">MEDIAN(IF(Table3[director_name]=N929,Table3[duration]))</f>
        <v>105</v>
      </c>
      <c r="Q929" t="e" cm="1">
        <f t="array" ref="Q929">STDEV(IF(Table3[director_name]=N929,Table3[duration]))</f>
        <v>#DIV/0!</v>
      </c>
      <c r="R929" cm="1">
        <f t="array" ref="R929">MEDIAN(IF(Table3[director_name]=N929,Table3[imdb_score]))</f>
        <v>6.3</v>
      </c>
    </row>
    <row r="930" spans="1:18" x14ac:dyDescent="0.3">
      <c r="A930" t="s">
        <v>1872</v>
      </c>
      <c r="B930">
        <v>51</v>
      </c>
      <c r="C930">
        <v>98</v>
      </c>
      <c r="D930">
        <v>3799339</v>
      </c>
      <c r="E930" t="s">
        <v>424</v>
      </c>
      <c r="F930" t="s">
        <v>2583</v>
      </c>
      <c r="G930">
        <v>8000</v>
      </c>
      <c r="H930">
        <v>138</v>
      </c>
      <c r="I930" t="s">
        <v>29</v>
      </c>
      <c r="J930">
        <v>250000</v>
      </c>
      <c r="K930">
        <v>7.2</v>
      </c>
      <c r="N930" t="s">
        <v>3005</v>
      </c>
      <c r="O930" cm="1">
        <f t="array" ref="O930">SUM(IF(Table3[director_name]=N930,Table3[duration]))</f>
        <v>317</v>
      </c>
      <c r="P930" cm="1">
        <f t="array" ref="P930">MEDIAN(IF(Table3[director_name]=N930,Table3[duration]))</f>
        <v>104</v>
      </c>
      <c r="Q930" cm="1">
        <f t="array" ref="Q930">STDEV(IF(Table3[director_name]=N930,Table3[duration]))</f>
        <v>10.598742063723098</v>
      </c>
      <c r="R930" cm="1">
        <f t="array" ref="R930">MEDIAN(IF(Table3[director_name]=N930,Table3[imdb_score]))</f>
        <v>6.3</v>
      </c>
    </row>
    <row r="931" spans="1:18" x14ac:dyDescent="0.3">
      <c r="A931" t="s">
        <v>1326</v>
      </c>
      <c r="B931">
        <v>53</v>
      </c>
      <c r="C931">
        <v>103</v>
      </c>
      <c r="D931">
        <v>5132222</v>
      </c>
      <c r="E931" t="s">
        <v>2585</v>
      </c>
      <c r="F931" t="s">
        <v>2586</v>
      </c>
      <c r="G931">
        <v>14112</v>
      </c>
      <c r="H931">
        <v>83</v>
      </c>
      <c r="I931" t="s">
        <v>29</v>
      </c>
      <c r="J931">
        <v>2000000</v>
      </c>
      <c r="K931">
        <v>7.2</v>
      </c>
      <c r="N931" t="s">
        <v>1833</v>
      </c>
      <c r="O931" cm="1">
        <f t="array" ref="O931">SUM(IF(Table3[director_name]=N931,Table3[duration]))</f>
        <v>307</v>
      </c>
      <c r="P931" cm="1">
        <f t="array" ref="P931">MEDIAN(IF(Table3[director_name]=N931,Table3[duration]))</f>
        <v>104</v>
      </c>
      <c r="Q931" cm="1">
        <f t="array" ref="Q931">STDEV(IF(Table3[director_name]=N931,Table3[duration]))</f>
        <v>3.7859388972001824</v>
      </c>
      <c r="R931" cm="1">
        <f t="array" ref="R931">MEDIAN(IF(Table3[director_name]=N931,Table3[imdb_score]))</f>
        <v>6.3</v>
      </c>
    </row>
    <row r="932" spans="1:18" x14ac:dyDescent="0.3">
      <c r="A932" t="s">
        <v>1175</v>
      </c>
      <c r="B932">
        <v>158</v>
      </c>
      <c r="C932">
        <v>113</v>
      </c>
      <c r="D932">
        <v>19057024</v>
      </c>
      <c r="E932" t="s">
        <v>588</v>
      </c>
      <c r="F932" t="s">
        <v>2588</v>
      </c>
      <c r="G932">
        <v>113963</v>
      </c>
      <c r="H932">
        <v>361</v>
      </c>
      <c r="I932" t="s">
        <v>29</v>
      </c>
      <c r="J932">
        <v>16000000</v>
      </c>
      <c r="K932">
        <v>7.2</v>
      </c>
      <c r="N932" t="s">
        <v>3252</v>
      </c>
      <c r="O932" cm="1">
        <f t="array" ref="O932">SUM(IF(Table3[director_name]=N932,Table3[duration]))</f>
        <v>207</v>
      </c>
      <c r="P932" cm="1">
        <f t="array" ref="P932">MEDIAN(IF(Table3[director_name]=N932,Table3[duration]))</f>
        <v>103.5</v>
      </c>
      <c r="Q932" cm="1">
        <f t="array" ref="Q932">STDEV(IF(Table3[director_name]=N932,Table3[duration]))</f>
        <v>3.5355339059327378</v>
      </c>
      <c r="R932" cm="1">
        <f t="array" ref="R932">MEDIAN(IF(Table3[director_name]=N932,Table3[imdb_score]))</f>
        <v>6.3</v>
      </c>
    </row>
    <row r="933" spans="1:18" x14ac:dyDescent="0.3">
      <c r="A933" t="s">
        <v>1986</v>
      </c>
      <c r="B933">
        <v>127</v>
      </c>
      <c r="C933">
        <v>105</v>
      </c>
      <c r="D933">
        <v>10460089</v>
      </c>
      <c r="E933" t="s">
        <v>140</v>
      </c>
      <c r="F933" t="s">
        <v>2590</v>
      </c>
      <c r="G933">
        <v>34098</v>
      </c>
      <c r="H933">
        <v>214</v>
      </c>
      <c r="I933" t="s">
        <v>29</v>
      </c>
      <c r="J933">
        <v>7500000</v>
      </c>
      <c r="K933">
        <v>7.2</v>
      </c>
      <c r="N933" t="s">
        <v>3259</v>
      </c>
      <c r="O933" cm="1">
        <f t="array" ref="O933">SUM(IF(Table3[director_name]=N933,Table3[duration]))</f>
        <v>103</v>
      </c>
      <c r="P933" cm="1">
        <f t="array" ref="P933">MEDIAN(IF(Table3[director_name]=N933,Table3[duration]))</f>
        <v>103</v>
      </c>
      <c r="Q933" t="e" cm="1">
        <f t="array" ref="Q933">STDEV(IF(Table3[director_name]=N933,Table3[duration]))</f>
        <v>#DIV/0!</v>
      </c>
      <c r="R933" cm="1">
        <f t="array" ref="R933">MEDIAN(IF(Table3[director_name]=N933,Table3[imdb_score]))</f>
        <v>6.3</v>
      </c>
    </row>
    <row r="934" spans="1:18" x14ac:dyDescent="0.3">
      <c r="A934" t="s">
        <v>2040</v>
      </c>
      <c r="B934">
        <v>155</v>
      </c>
      <c r="C934">
        <v>117</v>
      </c>
      <c r="D934">
        <v>24362501</v>
      </c>
      <c r="E934" t="s">
        <v>208</v>
      </c>
      <c r="F934" t="s">
        <v>2591</v>
      </c>
      <c r="G934">
        <v>69980</v>
      </c>
      <c r="H934">
        <v>591</v>
      </c>
      <c r="I934" t="s">
        <v>29</v>
      </c>
      <c r="J934">
        <v>21500000</v>
      </c>
      <c r="K934">
        <v>7.2</v>
      </c>
      <c r="N934" t="s">
        <v>3261</v>
      </c>
      <c r="O934" cm="1">
        <f t="array" ref="O934">SUM(IF(Table3[director_name]=N934,Table3[duration]))</f>
        <v>102</v>
      </c>
      <c r="P934" cm="1">
        <f t="array" ref="P934">MEDIAN(IF(Table3[director_name]=N934,Table3[duration]))</f>
        <v>102</v>
      </c>
      <c r="Q934" t="e" cm="1">
        <f t="array" ref="Q934">STDEV(IF(Table3[director_name]=N934,Table3[duration]))</f>
        <v>#DIV/0!</v>
      </c>
      <c r="R934" cm="1">
        <f t="array" ref="R934">MEDIAN(IF(Table3[director_name]=N934,Table3[imdb_score]))</f>
        <v>6.3</v>
      </c>
    </row>
    <row r="935" spans="1:18" x14ac:dyDescent="0.3">
      <c r="A935" t="s">
        <v>1017</v>
      </c>
      <c r="B935">
        <v>233</v>
      </c>
      <c r="C935">
        <v>98</v>
      </c>
      <c r="D935">
        <v>32774834</v>
      </c>
      <c r="E935" t="s">
        <v>1259</v>
      </c>
      <c r="F935" t="s">
        <v>2593</v>
      </c>
      <c r="G935">
        <v>136048</v>
      </c>
      <c r="H935">
        <v>700</v>
      </c>
      <c r="I935" t="s">
        <v>29</v>
      </c>
      <c r="J935">
        <v>30000000</v>
      </c>
      <c r="K935">
        <v>7.2</v>
      </c>
      <c r="N935" t="s">
        <v>2549</v>
      </c>
      <c r="O935" cm="1">
        <f t="array" ref="O935">SUM(IF(Table3[director_name]=N935,Table3[duration]))</f>
        <v>933</v>
      </c>
      <c r="P935" cm="1">
        <f t="array" ref="P935">MEDIAN(IF(Table3[director_name]=N935,Table3[duration]))</f>
        <v>101</v>
      </c>
      <c r="Q935" cm="1">
        <f t="array" ref="Q935">STDEV(IF(Table3[director_name]=N935,Table3[duration]))</f>
        <v>12.806248474865697</v>
      </c>
      <c r="R935" cm="1">
        <f t="array" ref="R935">MEDIAN(IF(Table3[director_name]=N935,Table3[imdb_score]))</f>
        <v>6.3</v>
      </c>
    </row>
    <row r="936" spans="1:18" x14ac:dyDescent="0.3">
      <c r="A936" t="s">
        <v>1925</v>
      </c>
      <c r="B936">
        <v>261</v>
      </c>
      <c r="C936">
        <v>105</v>
      </c>
      <c r="D936">
        <v>5776314</v>
      </c>
      <c r="E936" t="s">
        <v>699</v>
      </c>
      <c r="F936" t="s">
        <v>2595</v>
      </c>
      <c r="G936">
        <v>73349</v>
      </c>
      <c r="H936">
        <v>142</v>
      </c>
      <c r="I936" t="s">
        <v>29</v>
      </c>
      <c r="J936">
        <v>3200000</v>
      </c>
      <c r="K936">
        <v>7.2</v>
      </c>
      <c r="N936" t="s">
        <v>3669</v>
      </c>
      <c r="O936" cm="1">
        <f t="array" ref="O936">SUM(IF(Table3[director_name]=N936,Table3[duration]))</f>
        <v>718</v>
      </c>
      <c r="P936" cm="1">
        <f t="array" ref="P936">MEDIAN(IF(Table3[director_name]=N936,Table3[duration]))</f>
        <v>100</v>
      </c>
      <c r="Q936" cm="1">
        <f t="array" ref="Q936">STDEV(IF(Table3[director_name]=N936,Table3[duration]))</f>
        <v>12.791366135759242</v>
      </c>
      <c r="R936" cm="1">
        <f t="array" ref="R936">MEDIAN(IF(Table3[director_name]=N936,Table3[imdb_score]))</f>
        <v>6.3</v>
      </c>
    </row>
    <row r="937" spans="1:18" x14ac:dyDescent="0.3">
      <c r="A937" t="s">
        <v>115</v>
      </c>
      <c r="B937">
        <v>56</v>
      </c>
      <c r="C937">
        <v>139</v>
      </c>
      <c r="D937">
        <v>32000000</v>
      </c>
      <c r="E937" t="s">
        <v>588</v>
      </c>
      <c r="F937" t="s">
        <v>2597</v>
      </c>
      <c r="G937">
        <v>36267</v>
      </c>
      <c r="H937">
        <v>150</v>
      </c>
      <c r="I937" t="s">
        <v>29</v>
      </c>
      <c r="J937">
        <v>30000000</v>
      </c>
      <c r="K937">
        <v>7.2</v>
      </c>
      <c r="N937" t="s">
        <v>3264</v>
      </c>
      <c r="O937" cm="1">
        <f t="array" ref="O937">SUM(IF(Table3[director_name]=N937,Table3[duration]))</f>
        <v>100</v>
      </c>
      <c r="P937" cm="1">
        <f t="array" ref="P937">MEDIAN(IF(Table3[director_name]=N937,Table3[duration]))</f>
        <v>100</v>
      </c>
      <c r="Q937" t="e" cm="1">
        <f t="array" ref="Q937">STDEV(IF(Table3[director_name]=N937,Table3[duration]))</f>
        <v>#DIV/0!</v>
      </c>
      <c r="R937" cm="1">
        <f t="array" ref="R937">MEDIAN(IF(Table3[director_name]=N937,Table3[imdb_score]))</f>
        <v>6.3</v>
      </c>
    </row>
    <row r="938" spans="1:18" x14ac:dyDescent="0.3">
      <c r="A938" t="s">
        <v>1201</v>
      </c>
      <c r="B938">
        <v>208</v>
      </c>
      <c r="C938">
        <v>106</v>
      </c>
      <c r="D938">
        <v>2694973</v>
      </c>
      <c r="E938" t="s">
        <v>92</v>
      </c>
      <c r="F938" t="s">
        <v>2599</v>
      </c>
      <c r="G938">
        <v>70885</v>
      </c>
      <c r="H938">
        <v>189</v>
      </c>
      <c r="I938" t="s">
        <v>29</v>
      </c>
      <c r="J938">
        <v>700000</v>
      </c>
      <c r="K938">
        <v>7.2</v>
      </c>
      <c r="N938" t="s">
        <v>3267</v>
      </c>
      <c r="O938" cm="1">
        <f t="array" ref="O938">SUM(IF(Table3[director_name]=N938,Table3[duration]))</f>
        <v>100</v>
      </c>
      <c r="P938" cm="1">
        <f t="array" ref="P938">MEDIAN(IF(Table3[director_name]=N938,Table3[duration]))</f>
        <v>100</v>
      </c>
      <c r="Q938" t="e" cm="1">
        <f t="array" ref="Q938">STDEV(IF(Table3[director_name]=N938,Table3[duration]))</f>
        <v>#DIV/0!</v>
      </c>
      <c r="R938" cm="1">
        <f t="array" ref="R938">MEDIAN(IF(Table3[director_name]=N938,Table3[imdb_score]))</f>
        <v>6.3</v>
      </c>
    </row>
    <row r="939" spans="1:18" x14ac:dyDescent="0.3">
      <c r="A939" t="s">
        <v>1237</v>
      </c>
      <c r="B939">
        <v>181</v>
      </c>
      <c r="C939">
        <v>97</v>
      </c>
      <c r="D939">
        <v>2508841</v>
      </c>
      <c r="E939" t="s">
        <v>26</v>
      </c>
      <c r="F939" t="s">
        <v>2601</v>
      </c>
      <c r="G939">
        <v>21746</v>
      </c>
      <c r="H939">
        <v>93</v>
      </c>
      <c r="I939" t="s">
        <v>29</v>
      </c>
      <c r="J939">
        <v>1000000</v>
      </c>
      <c r="K939">
        <v>7.2</v>
      </c>
      <c r="N939" t="s">
        <v>3270</v>
      </c>
      <c r="O939" cm="1">
        <f t="array" ref="O939">SUM(IF(Table3[director_name]=N939,Table3[duration]))</f>
        <v>100</v>
      </c>
      <c r="P939" cm="1">
        <f t="array" ref="P939">MEDIAN(IF(Table3[director_name]=N939,Table3[duration]))</f>
        <v>100</v>
      </c>
      <c r="Q939" t="e" cm="1">
        <f t="array" ref="Q939">STDEV(IF(Table3[director_name]=N939,Table3[duration]))</f>
        <v>#DIV/0!</v>
      </c>
      <c r="R939" cm="1">
        <f t="array" ref="R939">MEDIAN(IF(Table3[director_name]=N939,Table3[imdb_score]))</f>
        <v>6.3</v>
      </c>
    </row>
    <row r="940" spans="1:18" x14ac:dyDescent="0.3">
      <c r="A940" t="s">
        <v>2203</v>
      </c>
      <c r="B940">
        <v>59</v>
      </c>
      <c r="C940">
        <v>88</v>
      </c>
      <c r="D940">
        <v>2073984</v>
      </c>
      <c r="E940" t="s">
        <v>588</v>
      </c>
      <c r="F940" t="s">
        <v>2604</v>
      </c>
      <c r="G940">
        <v>4743</v>
      </c>
      <c r="H940">
        <v>135</v>
      </c>
      <c r="I940" t="s">
        <v>29</v>
      </c>
      <c r="J940">
        <v>800000</v>
      </c>
      <c r="K940">
        <v>7.2</v>
      </c>
      <c r="N940" t="s">
        <v>3272</v>
      </c>
      <c r="O940" cm="1">
        <f t="array" ref="O940">SUM(IF(Table3[director_name]=N940,Table3[duration]))</f>
        <v>98</v>
      </c>
      <c r="P940" cm="1">
        <f t="array" ref="P940">MEDIAN(IF(Table3[director_name]=N940,Table3[duration]))</f>
        <v>98</v>
      </c>
      <c r="Q940" t="e" cm="1">
        <f t="array" ref="Q940">STDEV(IF(Table3[director_name]=N940,Table3[duration]))</f>
        <v>#DIV/0!</v>
      </c>
      <c r="R940" cm="1">
        <f t="array" ref="R940">MEDIAN(IF(Table3[director_name]=N940,Table3[imdb_score]))</f>
        <v>6.3</v>
      </c>
    </row>
    <row r="941" spans="1:18" x14ac:dyDescent="0.3">
      <c r="A941" t="s">
        <v>1272</v>
      </c>
      <c r="B941">
        <v>72</v>
      </c>
      <c r="C941">
        <v>88</v>
      </c>
      <c r="D941">
        <v>592014</v>
      </c>
      <c r="E941" t="s">
        <v>2606</v>
      </c>
      <c r="F941" t="s">
        <v>2608</v>
      </c>
      <c r="G941">
        <v>5709</v>
      </c>
      <c r="H941">
        <v>114</v>
      </c>
      <c r="I941" t="s">
        <v>29</v>
      </c>
      <c r="J941">
        <v>218</v>
      </c>
      <c r="K941">
        <v>7.2</v>
      </c>
      <c r="N941" t="s">
        <v>3274</v>
      </c>
      <c r="O941" cm="1">
        <f t="array" ref="O941">SUM(IF(Table3[director_name]=N941,Table3[duration]))</f>
        <v>98</v>
      </c>
      <c r="P941" cm="1">
        <f t="array" ref="P941">MEDIAN(IF(Table3[director_name]=N941,Table3[duration]))</f>
        <v>98</v>
      </c>
      <c r="Q941" t="e" cm="1">
        <f t="array" ref="Q941">STDEV(IF(Table3[director_name]=N941,Table3[duration]))</f>
        <v>#DIV/0!</v>
      </c>
      <c r="R941" cm="1">
        <f t="array" ref="R941">MEDIAN(IF(Table3[director_name]=N941,Table3[imdb_score]))</f>
        <v>6.3</v>
      </c>
    </row>
    <row r="942" spans="1:18" x14ac:dyDescent="0.3">
      <c r="A942" t="s">
        <v>1464</v>
      </c>
      <c r="B942">
        <v>64</v>
      </c>
      <c r="C942">
        <v>97</v>
      </c>
      <c r="D942">
        <v>1141829</v>
      </c>
      <c r="E942" t="s">
        <v>26</v>
      </c>
      <c r="F942" t="s">
        <v>2611</v>
      </c>
      <c r="G942">
        <v>8509</v>
      </c>
      <c r="H942">
        <v>109</v>
      </c>
      <c r="I942" t="s">
        <v>29</v>
      </c>
      <c r="J942">
        <v>700000</v>
      </c>
      <c r="K942">
        <v>7.2</v>
      </c>
      <c r="N942" t="s">
        <v>3276</v>
      </c>
      <c r="O942" cm="1">
        <f t="array" ref="O942">SUM(IF(Table3[director_name]=N942,Table3[duration]))</f>
        <v>97</v>
      </c>
      <c r="P942" cm="1">
        <f t="array" ref="P942">MEDIAN(IF(Table3[director_name]=N942,Table3[duration]))</f>
        <v>97</v>
      </c>
      <c r="Q942" t="e" cm="1">
        <f t="array" ref="Q942">STDEV(IF(Table3[director_name]=N942,Table3[duration]))</f>
        <v>#DIV/0!</v>
      </c>
      <c r="R942" cm="1">
        <f t="array" ref="R942">MEDIAN(IF(Table3[director_name]=N942,Table3[imdb_score]))</f>
        <v>6.3</v>
      </c>
    </row>
    <row r="943" spans="1:18" x14ac:dyDescent="0.3">
      <c r="A943" t="s">
        <v>1195</v>
      </c>
      <c r="B943">
        <v>103</v>
      </c>
      <c r="C943">
        <v>109</v>
      </c>
      <c r="D943">
        <v>16346122</v>
      </c>
      <c r="E943" t="s">
        <v>92</v>
      </c>
      <c r="F943" t="s">
        <v>2613</v>
      </c>
      <c r="G943">
        <v>25549</v>
      </c>
      <c r="H943">
        <v>171</v>
      </c>
      <c r="I943" t="s">
        <v>29</v>
      </c>
      <c r="J943">
        <v>16000000</v>
      </c>
      <c r="K943">
        <v>7.2</v>
      </c>
      <c r="N943" t="s">
        <v>3279</v>
      </c>
      <c r="O943" cm="1">
        <f t="array" ref="O943">SUM(IF(Table3[director_name]=N943,Table3[duration]))</f>
        <v>97</v>
      </c>
      <c r="P943" cm="1">
        <f t="array" ref="P943">MEDIAN(IF(Table3[director_name]=N943,Table3[duration]))</f>
        <v>97</v>
      </c>
      <c r="Q943" t="e" cm="1">
        <f t="array" ref="Q943">STDEV(IF(Table3[director_name]=N943,Table3[duration]))</f>
        <v>#DIV/0!</v>
      </c>
      <c r="R943" cm="1">
        <f t="array" ref="R943">MEDIAN(IF(Table3[director_name]=N943,Table3[imdb_score]))</f>
        <v>6.3</v>
      </c>
    </row>
    <row r="944" spans="1:18" x14ac:dyDescent="0.3">
      <c r="A944" t="s">
        <v>1329</v>
      </c>
      <c r="B944">
        <v>11</v>
      </c>
      <c r="C944">
        <v>114</v>
      </c>
      <c r="D944">
        <v>1001437</v>
      </c>
      <c r="E944" t="s">
        <v>588</v>
      </c>
      <c r="F944" t="s">
        <v>2616</v>
      </c>
      <c r="G944">
        <v>2039</v>
      </c>
      <c r="H944">
        <v>28</v>
      </c>
      <c r="I944" t="s">
        <v>29</v>
      </c>
      <c r="J944">
        <v>800000</v>
      </c>
      <c r="K944">
        <v>7.2</v>
      </c>
      <c r="N944" t="s">
        <v>3283</v>
      </c>
      <c r="O944" cm="1">
        <f t="array" ref="O944">SUM(IF(Table3[director_name]=N944,Table3[duration]))</f>
        <v>95</v>
      </c>
      <c r="P944" cm="1">
        <f t="array" ref="P944">MEDIAN(IF(Table3[director_name]=N944,Table3[duration]))</f>
        <v>95</v>
      </c>
      <c r="Q944" t="e" cm="1">
        <f t="array" ref="Q944">STDEV(IF(Table3[director_name]=N944,Table3[duration]))</f>
        <v>#DIV/0!</v>
      </c>
      <c r="R944" cm="1">
        <f t="array" ref="R944">MEDIAN(IF(Table3[director_name]=N944,Table3[imdb_score]))</f>
        <v>6.3</v>
      </c>
    </row>
    <row r="945" spans="1:18" x14ac:dyDescent="0.3">
      <c r="A945" t="s">
        <v>615</v>
      </c>
      <c r="B945">
        <v>401</v>
      </c>
      <c r="C945">
        <v>110</v>
      </c>
      <c r="D945">
        <v>14989761</v>
      </c>
      <c r="E945" t="s">
        <v>338</v>
      </c>
      <c r="F945" t="s">
        <v>2619</v>
      </c>
      <c r="G945">
        <v>185845</v>
      </c>
      <c r="H945">
        <v>284</v>
      </c>
      <c r="I945" t="s">
        <v>29</v>
      </c>
      <c r="J945">
        <v>15000000</v>
      </c>
      <c r="K945">
        <v>7.2</v>
      </c>
      <c r="N945" t="s">
        <v>2688</v>
      </c>
      <c r="O945" cm="1">
        <f t="array" ref="O945">SUM(IF(Table3[director_name]=N945,Table3[duration]))</f>
        <v>297</v>
      </c>
      <c r="P945" cm="1">
        <f t="array" ref="P945">MEDIAN(IF(Table3[director_name]=N945,Table3[duration]))</f>
        <v>94</v>
      </c>
      <c r="Q945" cm="1">
        <f t="array" ref="Q945">STDEV(IF(Table3[director_name]=N945,Table3[duration]))</f>
        <v>9.5393920141694561</v>
      </c>
      <c r="R945" cm="1">
        <f t="array" ref="R945">MEDIAN(IF(Table3[director_name]=N945,Table3[imdb_score]))</f>
        <v>6.3</v>
      </c>
    </row>
    <row r="946" spans="1:18" x14ac:dyDescent="0.3">
      <c r="A946" t="s">
        <v>1218</v>
      </c>
      <c r="B946">
        <v>16</v>
      </c>
      <c r="C946">
        <v>100</v>
      </c>
      <c r="D946">
        <v>982214</v>
      </c>
      <c r="E946" t="s">
        <v>92</v>
      </c>
      <c r="F946" t="s">
        <v>2622</v>
      </c>
      <c r="G946">
        <v>1976</v>
      </c>
      <c r="H946">
        <v>51</v>
      </c>
      <c r="I946" t="s">
        <v>29</v>
      </c>
      <c r="J946">
        <v>1000000</v>
      </c>
      <c r="K946">
        <v>7.2</v>
      </c>
      <c r="N946" t="s">
        <v>3286</v>
      </c>
      <c r="O946" cm="1">
        <f t="array" ref="O946">SUM(IF(Table3[director_name]=N946,Table3[duration]))</f>
        <v>92</v>
      </c>
      <c r="P946" cm="1">
        <f t="array" ref="P946">MEDIAN(IF(Table3[director_name]=N946,Table3[duration]))</f>
        <v>92</v>
      </c>
      <c r="Q946" t="e" cm="1">
        <f t="array" ref="Q946">STDEV(IF(Table3[director_name]=N946,Table3[duration]))</f>
        <v>#DIV/0!</v>
      </c>
      <c r="R946" cm="1">
        <f t="array" ref="R946">MEDIAN(IF(Table3[director_name]=N946,Table3[imdb_score]))</f>
        <v>6.3</v>
      </c>
    </row>
    <row r="947" spans="1:18" x14ac:dyDescent="0.3">
      <c r="A947" t="s">
        <v>2624</v>
      </c>
      <c r="B947">
        <v>35</v>
      </c>
      <c r="C947">
        <v>107</v>
      </c>
      <c r="D947">
        <v>819939</v>
      </c>
      <c r="E947" t="s">
        <v>699</v>
      </c>
      <c r="F947" t="s">
        <v>2625</v>
      </c>
      <c r="G947">
        <v>14580</v>
      </c>
      <c r="H947">
        <v>252</v>
      </c>
      <c r="I947" t="s">
        <v>29</v>
      </c>
      <c r="J947">
        <v>850000</v>
      </c>
      <c r="K947">
        <v>7.2</v>
      </c>
      <c r="N947" t="s">
        <v>3288</v>
      </c>
      <c r="O947" cm="1">
        <f t="array" ref="O947">SUM(IF(Table3[director_name]=N947,Table3[duration]))</f>
        <v>92</v>
      </c>
      <c r="P947" cm="1">
        <f t="array" ref="P947">MEDIAN(IF(Table3[director_name]=N947,Table3[duration]))</f>
        <v>92</v>
      </c>
      <c r="Q947" t="e" cm="1">
        <f t="array" ref="Q947">STDEV(IF(Table3[director_name]=N947,Table3[duration]))</f>
        <v>#DIV/0!</v>
      </c>
      <c r="R947" cm="1">
        <f t="array" ref="R947">MEDIAN(IF(Table3[director_name]=N947,Table3[imdb_score]))</f>
        <v>6.3</v>
      </c>
    </row>
    <row r="948" spans="1:18" x14ac:dyDescent="0.3">
      <c r="A948" t="s">
        <v>1147</v>
      </c>
      <c r="B948">
        <v>195</v>
      </c>
      <c r="C948">
        <v>122</v>
      </c>
      <c r="D948">
        <v>3950029</v>
      </c>
      <c r="E948" t="s">
        <v>92</v>
      </c>
      <c r="F948" t="s">
        <v>2628</v>
      </c>
      <c r="G948">
        <v>12411</v>
      </c>
      <c r="H948">
        <v>89</v>
      </c>
      <c r="I948" t="s">
        <v>90</v>
      </c>
      <c r="J948">
        <v>4000000</v>
      </c>
      <c r="K948">
        <v>7.2</v>
      </c>
      <c r="N948" t="s">
        <v>3293</v>
      </c>
      <c r="O948" cm="1">
        <f t="array" ref="O948">SUM(IF(Table3[director_name]=N948,Table3[duration]))</f>
        <v>91</v>
      </c>
      <c r="P948" cm="1">
        <f t="array" ref="P948">MEDIAN(IF(Table3[director_name]=N948,Table3[duration]))</f>
        <v>91</v>
      </c>
      <c r="Q948" t="e" cm="1">
        <f t="array" ref="Q948">STDEV(IF(Table3[director_name]=N948,Table3[duration]))</f>
        <v>#DIV/0!</v>
      </c>
      <c r="R948" cm="1">
        <f t="array" ref="R948">MEDIAN(IF(Table3[director_name]=N948,Table3[imdb_score]))</f>
        <v>6.3</v>
      </c>
    </row>
    <row r="949" spans="1:18" x14ac:dyDescent="0.3">
      <c r="A949" t="s">
        <v>1153</v>
      </c>
      <c r="B949">
        <v>12</v>
      </c>
      <c r="C949">
        <v>119</v>
      </c>
      <c r="D949">
        <v>798341</v>
      </c>
      <c r="E949" t="s">
        <v>1103</v>
      </c>
      <c r="F949" t="s">
        <v>2630</v>
      </c>
      <c r="G949">
        <v>983</v>
      </c>
      <c r="H949">
        <v>63</v>
      </c>
      <c r="I949" t="s">
        <v>29</v>
      </c>
      <c r="J949">
        <v>1000000</v>
      </c>
      <c r="K949">
        <v>7.2</v>
      </c>
      <c r="N949" t="s">
        <v>3298</v>
      </c>
      <c r="O949" cm="1">
        <f t="array" ref="O949">SUM(IF(Table3[director_name]=N949,Table3[duration]))</f>
        <v>90</v>
      </c>
      <c r="P949" cm="1">
        <f t="array" ref="P949">MEDIAN(IF(Table3[director_name]=N949,Table3[duration]))</f>
        <v>90</v>
      </c>
      <c r="Q949" t="e" cm="1">
        <f t="array" ref="Q949">STDEV(IF(Table3[director_name]=N949,Table3[duration]))</f>
        <v>#DIV/0!</v>
      </c>
      <c r="R949" cm="1">
        <f t="array" ref="R949">MEDIAN(IF(Table3[director_name]=N949,Table3[imdb_score]))</f>
        <v>6.3</v>
      </c>
    </row>
    <row r="950" spans="1:18" x14ac:dyDescent="0.3">
      <c r="A950" t="s">
        <v>1250</v>
      </c>
      <c r="B950">
        <v>109</v>
      </c>
      <c r="C950">
        <v>95</v>
      </c>
      <c r="D950">
        <v>1060591</v>
      </c>
      <c r="E950" t="s">
        <v>699</v>
      </c>
      <c r="F950" t="s">
        <v>2633</v>
      </c>
      <c r="G950">
        <v>9750</v>
      </c>
      <c r="H950">
        <v>66</v>
      </c>
      <c r="I950" t="s">
        <v>37</v>
      </c>
      <c r="J950">
        <v>1300000</v>
      </c>
      <c r="K950">
        <v>7.2</v>
      </c>
      <c r="N950" t="s">
        <v>3295</v>
      </c>
      <c r="O950" cm="1">
        <f t="array" ref="O950">SUM(IF(Table3[director_name]=N950,Table3[duration]))</f>
        <v>90</v>
      </c>
      <c r="P950" cm="1">
        <f t="array" ref="P950">MEDIAN(IF(Table3[director_name]=N950,Table3[duration]))</f>
        <v>90</v>
      </c>
      <c r="Q950" t="e" cm="1">
        <f t="array" ref="Q950">STDEV(IF(Table3[director_name]=N950,Table3[duration]))</f>
        <v>#DIV/0!</v>
      </c>
      <c r="R950" cm="1">
        <f t="array" ref="R950">MEDIAN(IF(Table3[director_name]=N950,Table3[imdb_score]))</f>
        <v>6.3</v>
      </c>
    </row>
    <row r="951" spans="1:18" x14ac:dyDescent="0.3">
      <c r="A951" t="s">
        <v>478</v>
      </c>
      <c r="B951">
        <v>43</v>
      </c>
      <c r="C951">
        <v>95</v>
      </c>
      <c r="D951">
        <v>695229</v>
      </c>
      <c r="E951" t="s">
        <v>73</v>
      </c>
      <c r="F951" t="s">
        <v>2635</v>
      </c>
      <c r="G951">
        <v>11369</v>
      </c>
      <c r="H951">
        <v>65</v>
      </c>
      <c r="I951" t="s">
        <v>29</v>
      </c>
      <c r="J951">
        <v>1300000</v>
      </c>
      <c r="K951">
        <v>7.2</v>
      </c>
      <c r="N951" t="s">
        <v>3301</v>
      </c>
      <c r="O951" cm="1">
        <f t="array" ref="O951">SUM(IF(Table3[director_name]=N951,Table3[duration]))</f>
        <v>89</v>
      </c>
      <c r="P951" cm="1">
        <f t="array" ref="P951">MEDIAN(IF(Table3[director_name]=N951,Table3[duration]))</f>
        <v>89</v>
      </c>
      <c r="Q951" t="e" cm="1">
        <f t="array" ref="Q951">STDEV(IF(Table3[director_name]=N951,Table3[duration]))</f>
        <v>#DIV/0!</v>
      </c>
      <c r="R951" cm="1">
        <f t="array" ref="R951">MEDIAN(IF(Table3[director_name]=N951,Table3[imdb_score]))</f>
        <v>6.3</v>
      </c>
    </row>
    <row r="952" spans="1:18" x14ac:dyDescent="0.3">
      <c r="A952" t="s">
        <v>1234</v>
      </c>
      <c r="B952">
        <v>84</v>
      </c>
      <c r="C952">
        <v>98</v>
      </c>
      <c r="D952">
        <v>406035</v>
      </c>
      <c r="E952" t="s">
        <v>92</v>
      </c>
      <c r="F952" t="s">
        <v>2637</v>
      </c>
      <c r="G952">
        <v>30314</v>
      </c>
      <c r="H952">
        <v>159</v>
      </c>
      <c r="I952" t="s">
        <v>29</v>
      </c>
      <c r="J952">
        <v>1500000</v>
      </c>
      <c r="K952">
        <v>7.2</v>
      </c>
      <c r="N952" t="s">
        <v>3303</v>
      </c>
      <c r="O952" cm="1">
        <f t="array" ref="O952">SUM(IF(Table3[director_name]=N952,Table3[duration]))</f>
        <v>88</v>
      </c>
      <c r="P952" cm="1">
        <f t="array" ref="P952">MEDIAN(IF(Table3[director_name]=N952,Table3[duration]))</f>
        <v>88</v>
      </c>
      <c r="Q952" t="e" cm="1">
        <f t="array" ref="Q952">STDEV(IF(Table3[director_name]=N952,Table3[duration]))</f>
        <v>#DIV/0!</v>
      </c>
      <c r="R952" cm="1">
        <f t="array" ref="R952">MEDIAN(IF(Table3[director_name]=N952,Table3[imdb_score]))</f>
        <v>6.3</v>
      </c>
    </row>
    <row r="953" spans="1:18" x14ac:dyDescent="0.3">
      <c r="A953" t="s">
        <v>1000</v>
      </c>
      <c r="B953">
        <v>152</v>
      </c>
      <c r="C953">
        <v>90</v>
      </c>
      <c r="D953">
        <v>4859475</v>
      </c>
      <c r="E953" t="s">
        <v>588</v>
      </c>
      <c r="F953" t="s">
        <v>2640</v>
      </c>
      <c r="G953">
        <v>116910</v>
      </c>
      <c r="H953">
        <v>520</v>
      </c>
      <c r="I953" t="s">
        <v>29</v>
      </c>
      <c r="J953">
        <v>6000000</v>
      </c>
      <c r="K953">
        <v>7.2</v>
      </c>
      <c r="N953" t="s">
        <v>3305</v>
      </c>
      <c r="O953" cm="1">
        <f t="array" ref="O953">SUM(IF(Table3[director_name]=N953,Table3[duration]))</f>
        <v>88</v>
      </c>
      <c r="P953" cm="1">
        <f t="array" ref="P953">MEDIAN(IF(Table3[director_name]=N953,Table3[duration]))</f>
        <v>88</v>
      </c>
      <c r="Q953" t="e" cm="1">
        <f t="array" ref="Q953">STDEV(IF(Table3[director_name]=N953,Table3[duration]))</f>
        <v>#DIV/0!</v>
      </c>
      <c r="R953" cm="1">
        <f t="array" ref="R953">MEDIAN(IF(Table3[director_name]=N953,Table3[imdb_score]))</f>
        <v>6.3</v>
      </c>
    </row>
    <row r="954" spans="1:18" x14ac:dyDescent="0.3">
      <c r="A954" t="s">
        <v>1268</v>
      </c>
      <c r="B954">
        <v>10</v>
      </c>
      <c r="C954">
        <v>89</v>
      </c>
      <c r="D954">
        <v>444044</v>
      </c>
      <c r="E954" t="s">
        <v>92</v>
      </c>
      <c r="F954" t="s">
        <v>2643</v>
      </c>
      <c r="G954">
        <v>744</v>
      </c>
      <c r="H954">
        <v>19</v>
      </c>
      <c r="I954" t="s">
        <v>29</v>
      </c>
      <c r="J954">
        <v>1900000</v>
      </c>
      <c r="K954">
        <v>7.2</v>
      </c>
      <c r="N954" t="s">
        <v>2847</v>
      </c>
      <c r="O954" cm="1">
        <f t="array" ref="O954">SUM(IF(Table3[director_name]=N954,Table3[duration]))</f>
        <v>171</v>
      </c>
      <c r="P954" cm="1">
        <f t="array" ref="P954">MEDIAN(IF(Table3[director_name]=N954,Table3[duration]))</f>
        <v>85.5</v>
      </c>
      <c r="Q954" cm="1">
        <f t="array" ref="Q954">STDEV(IF(Table3[director_name]=N954,Table3[duration]))</f>
        <v>3.5355339059327378</v>
      </c>
      <c r="R954" cm="1">
        <f t="array" ref="R954">MEDIAN(IF(Table3[director_name]=N954,Table3[imdb_score]))</f>
        <v>6.3</v>
      </c>
    </row>
    <row r="955" spans="1:18" x14ac:dyDescent="0.3">
      <c r="A955" t="s">
        <v>1253</v>
      </c>
      <c r="B955">
        <v>210</v>
      </c>
      <c r="C955">
        <v>95</v>
      </c>
      <c r="D955">
        <v>143523463</v>
      </c>
      <c r="E955" t="s">
        <v>1440</v>
      </c>
      <c r="F955" t="s">
        <v>2645</v>
      </c>
      <c r="G955">
        <v>64322</v>
      </c>
      <c r="H955">
        <v>145</v>
      </c>
      <c r="I955" t="s">
        <v>29</v>
      </c>
      <c r="J955">
        <v>145000000</v>
      </c>
      <c r="K955">
        <v>7.2</v>
      </c>
      <c r="N955" t="s">
        <v>3310</v>
      </c>
      <c r="O955" cm="1">
        <f t="array" ref="O955">SUM(IF(Table3[director_name]=N955,Table3[duration]))</f>
        <v>85</v>
      </c>
      <c r="P955" cm="1">
        <f t="array" ref="P955">MEDIAN(IF(Table3[director_name]=N955,Table3[duration]))</f>
        <v>85</v>
      </c>
      <c r="Q955" t="e" cm="1">
        <f t="array" ref="Q955">STDEV(IF(Table3[director_name]=N955,Table3[duration]))</f>
        <v>#DIV/0!</v>
      </c>
      <c r="R955" cm="1">
        <f t="array" ref="R955">MEDIAN(IF(Table3[director_name]=N955,Table3[imdb_score]))</f>
        <v>6.3</v>
      </c>
    </row>
    <row r="956" spans="1:18" x14ac:dyDescent="0.3">
      <c r="A956" t="s">
        <v>1144</v>
      </c>
      <c r="B956">
        <v>35</v>
      </c>
      <c r="C956">
        <v>123</v>
      </c>
      <c r="D956">
        <v>26893</v>
      </c>
      <c r="E956" t="s">
        <v>424</v>
      </c>
      <c r="F956" t="s">
        <v>2647</v>
      </c>
      <c r="G956">
        <v>4391</v>
      </c>
      <c r="H956">
        <v>26</v>
      </c>
      <c r="I956" t="s">
        <v>90</v>
      </c>
      <c r="J956">
        <v>1600000</v>
      </c>
      <c r="K956">
        <v>7.2</v>
      </c>
      <c r="N956" t="s">
        <v>3315</v>
      </c>
      <c r="O956" cm="1">
        <f t="array" ref="O956">SUM(IF(Table3[director_name]=N956,Table3[duration]))</f>
        <v>84</v>
      </c>
      <c r="P956" cm="1">
        <f t="array" ref="P956">MEDIAN(IF(Table3[director_name]=N956,Table3[duration]))</f>
        <v>84</v>
      </c>
      <c r="Q956" t="e" cm="1">
        <f t="array" ref="Q956">STDEV(IF(Table3[director_name]=N956,Table3[duration]))</f>
        <v>#DIV/0!</v>
      </c>
      <c r="R956" cm="1">
        <f t="array" ref="R956">MEDIAN(IF(Table3[director_name]=N956,Table3[imdb_score]))</f>
        <v>6.3</v>
      </c>
    </row>
    <row r="957" spans="1:18" x14ac:dyDescent="0.3">
      <c r="A957" t="s">
        <v>1212</v>
      </c>
      <c r="B957">
        <v>163</v>
      </c>
      <c r="C957">
        <v>101</v>
      </c>
      <c r="D957">
        <v>6350058</v>
      </c>
      <c r="E957" t="s">
        <v>699</v>
      </c>
      <c r="F957" t="s">
        <v>2649</v>
      </c>
      <c r="G957">
        <v>106098</v>
      </c>
      <c r="H957">
        <v>150</v>
      </c>
      <c r="I957" t="s">
        <v>29</v>
      </c>
      <c r="J957">
        <v>8000000</v>
      </c>
      <c r="K957">
        <v>7.2</v>
      </c>
      <c r="N957" t="s">
        <v>3313</v>
      </c>
      <c r="O957" cm="1">
        <f t="array" ref="O957">SUM(IF(Table3[director_name]=N957,Table3[duration]))</f>
        <v>84</v>
      </c>
      <c r="P957" cm="1">
        <f t="array" ref="P957">MEDIAN(IF(Table3[director_name]=N957,Table3[duration]))</f>
        <v>84</v>
      </c>
      <c r="Q957" t="e" cm="1">
        <f t="array" ref="Q957">STDEV(IF(Table3[director_name]=N957,Table3[duration]))</f>
        <v>#DIV/0!</v>
      </c>
      <c r="R957" cm="1">
        <f t="array" ref="R957">MEDIAN(IF(Table3[director_name]=N957,Table3[imdb_score]))</f>
        <v>6.3</v>
      </c>
    </row>
    <row r="958" spans="1:18" x14ac:dyDescent="0.3">
      <c r="A958" t="s">
        <v>1279</v>
      </c>
      <c r="B958">
        <v>173</v>
      </c>
      <c r="C958">
        <v>66</v>
      </c>
      <c r="D958">
        <v>38108</v>
      </c>
      <c r="E958" t="s">
        <v>2651</v>
      </c>
      <c r="F958" t="s">
        <v>2653</v>
      </c>
      <c r="G958">
        <v>40878</v>
      </c>
      <c r="H958">
        <v>124</v>
      </c>
      <c r="I958" t="s">
        <v>174</v>
      </c>
      <c r="J958">
        <v>2600000</v>
      </c>
      <c r="K958">
        <v>7.2</v>
      </c>
      <c r="N958" t="s">
        <v>3318</v>
      </c>
      <c r="O958" cm="1">
        <f t="array" ref="O958">SUM(IF(Table3[director_name]=N958,Table3[duration]))</f>
        <v>77</v>
      </c>
      <c r="P958" cm="1">
        <f t="array" ref="P958">MEDIAN(IF(Table3[director_name]=N958,Table3[duration]))</f>
        <v>77</v>
      </c>
      <c r="Q958" t="e" cm="1">
        <f t="array" ref="Q958">STDEV(IF(Table3[director_name]=N958,Table3[duration]))</f>
        <v>#DIV/0!</v>
      </c>
      <c r="R958" cm="1">
        <f t="array" ref="R958">MEDIAN(IF(Table3[director_name]=N958,Table3[imdb_score]))</f>
        <v>6.3</v>
      </c>
    </row>
    <row r="959" spans="1:18" x14ac:dyDescent="0.3">
      <c r="A959" t="s">
        <v>493</v>
      </c>
      <c r="B959">
        <v>82</v>
      </c>
      <c r="C959">
        <v>140</v>
      </c>
      <c r="D959">
        <v>35183792</v>
      </c>
      <c r="E959" t="s">
        <v>2655</v>
      </c>
      <c r="F959" t="s">
        <v>2656</v>
      </c>
      <c r="G959">
        <v>68159</v>
      </c>
      <c r="H959">
        <v>209</v>
      </c>
      <c r="I959" t="s">
        <v>29</v>
      </c>
      <c r="J959">
        <v>38000000</v>
      </c>
      <c r="K959">
        <v>7.2</v>
      </c>
      <c r="N959" t="s">
        <v>1830</v>
      </c>
      <c r="O959" cm="1">
        <f t="array" ref="O959">SUM(IF(Table3[director_name]=N959,Table3[duration]))</f>
        <v>492</v>
      </c>
      <c r="P959" cm="1">
        <f t="array" ref="P959">MEDIAN(IF(Table3[director_name]=N959,Table3[duration]))</f>
        <v>125</v>
      </c>
      <c r="Q959" cm="1">
        <f t="array" ref="Q959">STDEV(IF(Table3[director_name]=N959,Table3[duration]))</f>
        <v>6.164414002968976</v>
      </c>
      <c r="R959" cm="1">
        <f t="array" ref="R959">MEDIAN(IF(Table3[director_name]=N959,Table3[imdb_score]))</f>
        <v>6.25</v>
      </c>
    </row>
    <row r="960" spans="1:18" x14ac:dyDescent="0.3">
      <c r="A960" t="s">
        <v>1262</v>
      </c>
      <c r="B960">
        <v>205</v>
      </c>
      <c r="C960">
        <v>93</v>
      </c>
      <c r="D960">
        <v>611709</v>
      </c>
      <c r="E960" t="s">
        <v>73</v>
      </c>
      <c r="F960" t="s">
        <v>2659</v>
      </c>
      <c r="G960">
        <v>15267</v>
      </c>
      <c r="H960">
        <v>41</v>
      </c>
      <c r="I960" t="s">
        <v>90</v>
      </c>
      <c r="J960">
        <v>3850000</v>
      </c>
      <c r="K960">
        <v>7.2</v>
      </c>
      <c r="N960" t="s">
        <v>3511</v>
      </c>
      <c r="O960" cm="1">
        <f t="array" ref="O960">SUM(IF(Table3[director_name]=N960,Table3[duration]))</f>
        <v>487</v>
      </c>
      <c r="P960" cm="1">
        <f t="array" ref="P960">MEDIAN(IF(Table3[director_name]=N960,Table3[duration]))</f>
        <v>120</v>
      </c>
      <c r="Q960" cm="1">
        <f t="array" ref="Q960">STDEV(IF(Table3[director_name]=N960,Table3[duration]))</f>
        <v>13.225606476327151</v>
      </c>
      <c r="R960" cm="1">
        <f t="array" ref="R960">MEDIAN(IF(Table3[director_name]=N960,Table3[imdb_score]))</f>
        <v>6.25</v>
      </c>
    </row>
    <row r="961" spans="1:18" x14ac:dyDescent="0.3">
      <c r="A961" t="s">
        <v>1790</v>
      </c>
      <c r="B961">
        <v>161</v>
      </c>
      <c r="C961">
        <v>125</v>
      </c>
      <c r="D961">
        <v>1110286</v>
      </c>
      <c r="E961" t="s">
        <v>588</v>
      </c>
      <c r="F961" t="s">
        <v>2662</v>
      </c>
      <c r="G961">
        <v>9727</v>
      </c>
      <c r="H961">
        <v>65</v>
      </c>
      <c r="I961" t="s">
        <v>29</v>
      </c>
      <c r="J961">
        <v>4825000</v>
      </c>
      <c r="K961">
        <v>7.2</v>
      </c>
      <c r="N961" t="s">
        <v>3006</v>
      </c>
      <c r="O961" cm="1">
        <f t="array" ref="O961">SUM(IF(Table3[director_name]=N961,Table3[duration]))</f>
        <v>676</v>
      </c>
      <c r="P961" cm="1">
        <f t="array" ref="P961">MEDIAN(IF(Table3[director_name]=N961,Table3[duration]))</f>
        <v>112.5</v>
      </c>
      <c r="Q961" cm="1">
        <f t="array" ref="Q961">STDEV(IF(Table3[director_name]=N961,Table3[duration]))</f>
        <v>13.750151514316695</v>
      </c>
      <c r="R961" cm="1">
        <f t="array" ref="R961">MEDIAN(IF(Table3[director_name]=N961,Table3[imdb_score]))</f>
        <v>6.25</v>
      </c>
    </row>
    <row r="962" spans="1:18" x14ac:dyDescent="0.3">
      <c r="A962" t="s">
        <v>1228</v>
      </c>
      <c r="B962">
        <v>129</v>
      </c>
      <c r="C962">
        <v>99</v>
      </c>
      <c r="D962">
        <v>2207975</v>
      </c>
      <c r="E962" t="s">
        <v>2564</v>
      </c>
      <c r="F962" t="s">
        <v>2665</v>
      </c>
      <c r="G962">
        <v>28855</v>
      </c>
      <c r="H962">
        <v>190</v>
      </c>
      <c r="I962" t="s">
        <v>29</v>
      </c>
      <c r="J962">
        <v>6000000</v>
      </c>
      <c r="K962">
        <v>7.2</v>
      </c>
      <c r="N962" t="s">
        <v>346</v>
      </c>
      <c r="O962" cm="1">
        <f t="array" ref="O962">SUM(IF(Table3[director_name]=N962,Table3[duration]))</f>
        <v>1103</v>
      </c>
      <c r="P962" cm="1">
        <f t="array" ref="P962">MEDIAN(IF(Table3[director_name]=N962,Table3[duration]))</f>
        <v>112</v>
      </c>
      <c r="Q962" cm="1">
        <f t="array" ref="Q962">STDEV(IF(Table3[director_name]=N962,Table3[duration]))</f>
        <v>15.627966385084592</v>
      </c>
      <c r="R962" cm="1">
        <f t="array" ref="R962">MEDIAN(IF(Table3[director_name]=N962,Table3[imdb_score]))</f>
        <v>6.25</v>
      </c>
    </row>
    <row r="963" spans="1:18" x14ac:dyDescent="0.3">
      <c r="A963" t="s">
        <v>1072</v>
      </c>
      <c r="B963">
        <v>93</v>
      </c>
      <c r="C963">
        <v>123</v>
      </c>
      <c r="D963">
        <v>2122561</v>
      </c>
      <c r="E963" t="s">
        <v>289</v>
      </c>
      <c r="F963" t="s">
        <v>2666</v>
      </c>
      <c r="G963">
        <v>99033</v>
      </c>
      <c r="H963">
        <v>434</v>
      </c>
      <c r="I963" t="s">
        <v>29</v>
      </c>
      <c r="J963">
        <v>6000000</v>
      </c>
      <c r="K963">
        <v>7.2</v>
      </c>
      <c r="N963" t="s">
        <v>2787</v>
      </c>
      <c r="O963" cm="1">
        <f t="array" ref="O963">SUM(IF(Table3[director_name]=N963,Table3[duration]))</f>
        <v>651</v>
      </c>
      <c r="P963" cm="1">
        <f t="array" ref="P963">MEDIAN(IF(Table3[director_name]=N963,Table3[duration]))</f>
        <v>109</v>
      </c>
      <c r="Q963" cm="1">
        <f t="array" ref="Q963">STDEV(IF(Table3[director_name]=N963,Table3[duration]))</f>
        <v>10.173494974687902</v>
      </c>
      <c r="R963" cm="1">
        <f t="array" ref="R963">MEDIAN(IF(Table3[director_name]=N963,Table3[imdb_score]))</f>
        <v>6.25</v>
      </c>
    </row>
    <row r="964" spans="1:18" x14ac:dyDescent="0.3">
      <c r="A964" t="s">
        <v>1221</v>
      </c>
      <c r="B964">
        <v>87</v>
      </c>
      <c r="C964">
        <v>100</v>
      </c>
      <c r="D964">
        <v>513836</v>
      </c>
      <c r="E964" t="s">
        <v>699</v>
      </c>
      <c r="F964" t="s">
        <v>2668</v>
      </c>
      <c r="G964">
        <v>6304</v>
      </c>
      <c r="H964">
        <v>21</v>
      </c>
      <c r="I964" t="s">
        <v>90</v>
      </c>
      <c r="J964">
        <v>4600000</v>
      </c>
      <c r="K964">
        <v>7.2</v>
      </c>
      <c r="N964" t="s">
        <v>3785</v>
      </c>
      <c r="O964" cm="1">
        <f t="array" ref="O964">SUM(IF(Table3[director_name]=N964,Table3[duration]))</f>
        <v>437</v>
      </c>
      <c r="P964" cm="1">
        <f t="array" ref="P964">MEDIAN(IF(Table3[director_name]=N964,Table3[duration]))</f>
        <v>109</v>
      </c>
      <c r="Q964" cm="1">
        <f t="array" ref="Q964">STDEV(IF(Table3[director_name]=N964,Table3[duration]))</f>
        <v>4.4253060157839181</v>
      </c>
      <c r="R964" cm="1">
        <f t="array" ref="R964">MEDIAN(IF(Table3[director_name]=N964,Table3[imdb_score]))</f>
        <v>6.25</v>
      </c>
    </row>
    <row r="965" spans="1:18" x14ac:dyDescent="0.3">
      <c r="A965" t="s">
        <v>1240</v>
      </c>
      <c r="B965">
        <v>224</v>
      </c>
      <c r="C965">
        <v>97</v>
      </c>
      <c r="D965">
        <v>1818681</v>
      </c>
      <c r="E965" t="s">
        <v>39</v>
      </c>
      <c r="F965" t="s">
        <v>2670</v>
      </c>
      <c r="G965">
        <v>74435</v>
      </c>
      <c r="H965">
        <v>224</v>
      </c>
      <c r="I965" t="s">
        <v>29</v>
      </c>
      <c r="J965">
        <v>7300000</v>
      </c>
      <c r="K965">
        <v>7.2</v>
      </c>
      <c r="N965" t="s">
        <v>1807</v>
      </c>
      <c r="O965" cm="1">
        <f t="array" ref="O965">SUM(IF(Table3[director_name]=N965,Table3[duration]))</f>
        <v>203</v>
      </c>
      <c r="P965" cm="1">
        <f t="array" ref="P965">MEDIAN(IF(Table3[director_name]=N965,Table3[duration]))</f>
        <v>101.5</v>
      </c>
      <c r="Q965" cm="1">
        <f t="array" ref="Q965">STDEV(IF(Table3[director_name]=N965,Table3[duration]))</f>
        <v>12.020815280171307</v>
      </c>
      <c r="R965" cm="1">
        <f t="array" ref="R965">MEDIAN(IF(Table3[director_name]=N965,Table3[imdb_score]))</f>
        <v>6.25</v>
      </c>
    </row>
    <row r="966" spans="1:18" x14ac:dyDescent="0.3">
      <c r="A966" t="s">
        <v>1909</v>
      </c>
      <c r="B966">
        <v>163</v>
      </c>
      <c r="C966">
        <v>113</v>
      </c>
      <c r="D966">
        <v>1094798</v>
      </c>
      <c r="E966" t="s">
        <v>997</v>
      </c>
      <c r="F966" t="s">
        <v>2671</v>
      </c>
      <c r="G966">
        <v>11158</v>
      </c>
      <c r="H966">
        <v>73</v>
      </c>
      <c r="I966" t="s">
        <v>29</v>
      </c>
      <c r="J966">
        <v>7200000</v>
      </c>
      <c r="K966">
        <v>7.2</v>
      </c>
      <c r="N966" t="s">
        <v>3337</v>
      </c>
      <c r="O966" cm="1">
        <f t="array" ref="O966">SUM(IF(Table3[director_name]=N966,Table3[duration]))</f>
        <v>189</v>
      </c>
      <c r="P966" cm="1">
        <f t="array" ref="P966">MEDIAN(IF(Table3[director_name]=N966,Table3[duration]))</f>
        <v>94.5</v>
      </c>
      <c r="Q966" cm="1">
        <f t="array" ref="Q966">STDEV(IF(Table3[director_name]=N966,Table3[duration]))</f>
        <v>4.9497474683058327</v>
      </c>
      <c r="R966" cm="1">
        <f t="array" ref="R966">MEDIAN(IF(Table3[director_name]=N966,Table3[imdb_score]))</f>
        <v>6.25</v>
      </c>
    </row>
    <row r="967" spans="1:18" x14ac:dyDescent="0.3">
      <c r="A967" t="s">
        <v>1203</v>
      </c>
      <c r="B967">
        <v>217</v>
      </c>
      <c r="C967">
        <v>105</v>
      </c>
      <c r="D967">
        <v>66637</v>
      </c>
      <c r="E967" t="s">
        <v>555</v>
      </c>
      <c r="F967" t="s">
        <v>2672</v>
      </c>
      <c r="G967">
        <v>29608</v>
      </c>
      <c r="H967">
        <v>92</v>
      </c>
      <c r="I967" t="s">
        <v>29</v>
      </c>
      <c r="J967">
        <v>6500000</v>
      </c>
      <c r="K967">
        <v>7.2</v>
      </c>
      <c r="N967" t="s">
        <v>3457</v>
      </c>
      <c r="O967" cm="1">
        <f t="array" ref="O967">SUM(IF(Table3[director_name]=N967,Table3[duration]))</f>
        <v>359</v>
      </c>
      <c r="P967" cm="1">
        <f t="array" ref="P967">MEDIAN(IF(Table3[director_name]=N967,Table3[duration]))</f>
        <v>90</v>
      </c>
      <c r="Q967" cm="1">
        <f t="array" ref="Q967">STDEV(IF(Table3[director_name]=N967,Table3[duration]))</f>
        <v>6.946221994724902</v>
      </c>
      <c r="R967" cm="1">
        <f t="array" ref="R967">MEDIAN(IF(Table3[director_name]=N967,Table3[imdb_score]))</f>
        <v>6.25</v>
      </c>
    </row>
    <row r="968" spans="1:18" x14ac:dyDescent="0.3">
      <c r="A968" t="s">
        <v>2673</v>
      </c>
      <c r="B968">
        <v>157</v>
      </c>
      <c r="C968">
        <v>123</v>
      </c>
      <c r="D968">
        <v>33508922</v>
      </c>
      <c r="E968" t="s">
        <v>92</v>
      </c>
      <c r="F968" t="s">
        <v>2674</v>
      </c>
      <c r="G968">
        <v>95860</v>
      </c>
      <c r="H968">
        <v>660</v>
      </c>
      <c r="I968" t="s">
        <v>29</v>
      </c>
      <c r="J968">
        <v>40000000</v>
      </c>
      <c r="K968">
        <v>7.2</v>
      </c>
      <c r="N968" t="s">
        <v>3355</v>
      </c>
      <c r="O968" cm="1">
        <f t="array" ref="O968">SUM(IF(Table3[director_name]=N968,Table3[duration]))</f>
        <v>143</v>
      </c>
      <c r="P968" cm="1">
        <f t="array" ref="P968">MEDIAN(IF(Table3[director_name]=N968,Table3[duration]))</f>
        <v>143</v>
      </c>
      <c r="Q968" t="e" cm="1">
        <f t="array" ref="Q968">STDEV(IF(Table3[director_name]=N968,Table3[duration]))</f>
        <v>#DIV/0!</v>
      </c>
      <c r="R968" cm="1">
        <f t="array" ref="R968">MEDIAN(IF(Table3[director_name]=N968,Table3[imdb_score]))</f>
        <v>6.2</v>
      </c>
    </row>
    <row r="969" spans="1:18" x14ac:dyDescent="0.3">
      <c r="A969" t="s">
        <v>1069</v>
      </c>
      <c r="B969">
        <v>390</v>
      </c>
      <c r="C969">
        <v>116</v>
      </c>
      <c r="D969">
        <v>12134420</v>
      </c>
      <c r="E969" t="s">
        <v>2675</v>
      </c>
      <c r="F969" t="s">
        <v>2676</v>
      </c>
      <c r="G969">
        <v>92237</v>
      </c>
      <c r="H969">
        <v>366</v>
      </c>
      <c r="I969" t="s">
        <v>29</v>
      </c>
      <c r="J969">
        <v>20000000</v>
      </c>
      <c r="K969">
        <v>7.2</v>
      </c>
      <c r="N969" t="s">
        <v>3358</v>
      </c>
      <c r="O969" cm="1">
        <f t="array" ref="O969">SUM(IF(Table3[director_name]=N969,Table3[duration]))</f>
        <v>131</v>
      </c>
      <c r="P969" cm="1">
        <f t="array" ref="P969">MEDIAN(IF(Table3[director_name]=N969,Table3[duration]))</f>
        <v>131</v>
      </c>
      <c r="Q969" t="e" cm="1">
        <f t="array" ref="Q969">STDEV(IF(Table3[director_name]=N969,Table3[duration]))</f>
        <v>#DIV/0!</v>
      </c>
      <c r="R969" cm="1">
        <f t="array" ref="R969">MEDIAN(IF(Table3[director_name]=N969,Table3[imdb_score]))</f>
        <v>6.2</v>
      </c>
    </row>
    <row r="970" spans="1:18" x14ac:dyDescent="0.3">
      <c r="A970" t="s">
        <v>2678</v>
      </c>
      <c r="B970">
        <v>94</v>
      </c>
      <c r="C970">
        <v>98</v>
      </c>
      <c r="D970">
        <v>1754319</v>
      </c>
      <c r="E970" t="s">
        <v>588</v>
      </c>
      <c r="F970" t="s">
        <v>2680</v>
      </c>
      <c r="G970">
        <v>13174</v>
      </c>
      <c r="H970">
        <v>81</v>
      </c>
      <c r="I970" t="s">
        <v>29</v>
      </c>
      <c r="J970">
        <v>10000000</v>
      </c>
      <c r="K970">
        <v>7.2</v>
      </c>
      <c r="N970" t="s">
        <v>3360</v>
      </c>
      <c r="O970" cm="1">
        <f t="array" ref="O970">SUM(IF(Table3[director_name]=N970,Table3[duration]))</f>
        <v>123</v>
      </c>
      <c r="P970" cm="1">
        <f t="array" ref="P970">MEDIAN(IF(Table3[director_name]=N970,Table3[duration]))</f>
        <v>123</v>
      </c>
      <c r="Q970" t="e" cm="1">
        <f t="array" ref="Q970">STDEV(IF(Table3[director_name]=N970,Table3[duration]))</f>
        <v>#DIV/0!</v>
      </c>
      <c r="R970" cm="1">
        <f t="array" ref="R970">MEDIAN(IF(Table3[director_name]=N970,Table3[imdb_score]))</f>
        <v>6.2</v>
      </c>
    </row>
    <row r="971" spans="1:18" x14ac:dyDescent="0.3">
      <c r="A971" t="s">
        <v>2681</v>
      </c>
      <c r="B971">
        <v>80</v>
      </c>
      <c r="C971">
        <v>132</v>
      </c>
      <c r="D971">
        <v>1309849</v>
      </c>
      <c r="E971" t="s">
        <v>588</v>
      </c>
      <c r="F971" t="s">
        <v>2682</v>
      </c>
      <c r="G971">
        <v>9395</v>
      </c>
      <c r="H971">
        <v>103</v>
      </c>
      <c r="I971" t="s">
        <v>29</v>
      </c>
      <c r="J971">
        <v>10000000</v>
      </c>
      <c r="K971">
        <v>7.2</v>
      </c>
      <c r="N971" t="s">
        <v>3362</v>
      </c>
      <c r="O971" cm="1">
        <f t="array" ref="O971">SUM(IF(Table3[director_name]=N971,Table3[duration]))</f>
        <v>121</v>
      </c>
      <c r="P971" cm="1">
        <f t="array" ref="P971">MEDIAN(IF(Table3[director_name]=N971,Table3[duration]))</f>
        <v>121</v>
      </c>
      <c r="Q971" t="e" cm="1">
        <f t="array" ref="Q971">STDEV(IF(Table3[director_name]=N971,Table3[duration]))</f>
        <v>#DIV/0!</v>
      </c>
      <c r="R971" cm="1">
        <f t="array" ref="R971">MEDIAN(IF(Table3[director_name]=N971,Table3[imdb_score]))</f>
        <v>6.2</v>
      </c>
    </row>
    <row r="972" spans="1:18" x14ac:dyDescent="0.3">
      <c r="A972" t="s">
        <v>1209</v>
      </c>
      <c r="B972">
        <v>82</v>
      </c>
      <c r="C972">
        <v>104</v>
      </c>
      <c r="D972">
        <v>1011054</v>
      </c>
      <c r="E972" t="s">
        <v>208</v>
      </c>
      <c r="F972" t="s">
        <v>2684</v>
      </c>
      <c r="G972">
        <v>10585</v>
      </c>
      <c r="H972">
        <v>83</v>
      </c>
      <c r="I972" t="s">
        <v>29</v>
      </c>
      <c r="J972">
        <v>10000000</v>
      </c>
      <c r="K972">
        <v>7.2</v>
      </c>
      <c r="N972" t="s">
        <v>3366</v>
      </c>
      <c r="O972" cm="1">
        <f t="array" ref="O972">SUM(IF(Table3[director_name]=N972,Table3[duration]))</f>
        <v>121</v>
      </c>
      <c r="P972" cm="1">
        <f t="array" ref="P972">MEDIAN(IF(Table3[director_name]=N972,Table3[duration]))</f>
        <v>121</v>
      </c>
      <c r="Q972" t="e" cm="1">
        <f t="array" ref="Q972">STDEV(IF(Table3[director_name]=N972,Table3[duration]))</f>
        <v>#DIV/0!</v>
      </c>
      <c r="R972" cm="1">
        <f t="array" ref="R972">MEDIAN(IF(Table3[director_name]=N972,Table3[imdb_score]))</f>
        <v>6.2</v>
      </c>
    </row>
    <row r="973" spans="1:18" x14ac:dyDescent="0.3">
      <c r="A973" t="s">
        <v>1171</v>
      </c>
      <c r="B973">
        <v>81</v>
      </c>
      <c r="C973">
        <v>114</v>
      </c>
      <c r="D973">
        <v>447750</v>
      </c>
      <c r="E973" t="s">
        <v>208</v>
      </c>
      <c r="F973" t="s">
        <v>2686</v>
      </c>
      <c r="G973">
        <v>18520</v>
      </c>
      <c r="H973">
        <v>133</v>
      </c>
      <c r="I973" t="s">
        <v>29</v>
      </c>
      <c r="J973">
        <v>10000000</v>
      </c>
      <c r="K973">
        <v>7.2</v>
      </c>
      <c r="N973" t="s">
        <v>3368</v>
      </c>
      <c r="O973" cm="1">
        <f t="array" ref="O973">SUM(IF(Table3[director_name]=N973,Table3[duration]))</f>
        <v>118</v>
      </c>
      <c r="P973" cm="1">
        <f t="array" ref="P973">MEDIAN(IF(Table3[director_name]=N973,Table3[duration]))</f>
        <v>118</v>
      </c>
      <c r="Q973" t="e" cm="1">
        <f t="array" ref="Q973">STDEV(IF(Table3[director_name]=N973,Table3[duration]))</f>
        <v>#DIV/0!</v>
      </c>
      <c r="R973" cm="1">
        <f t="array" ref="R973">MEDIAN(IF(Table3[director_name]=N973,Table3[imdb_score]))</f>
        <v>6.2</v>
      </c>
    </row>
    <row r="974" spans="1:18" x14ac:dyDescent="0.3">
      <c r="A974" t="s">
        <v>539</v>
      </c>
      <c r="B974">
        <v>218</v>
      </c>
      <c r="C974">
        <v>92</v>
      </c>
      <c r="D974">
        <v>5306447</v>
      </c>
      <c r="E974" t="s">
        <v>289</v>
      </c>
      <c r="F974" t="s">
        <v>2687</v>
      </c>
      <c r="G974">
        <v>58967</v>
      </c>
      <c r="H974">
        <v>169</v>
      </c>
      <c r="I974" t="s">
        <v>29</v>
      </c>
      <c r="J974">
        <v>15000000</v>
      </c>
      <c r="K974">
        <v>7.2</v>
      </c>
      <c r="N974" t="s">
        <v>604</v>
      </c>
      <c r="O974" cm="1">
        <f t="array" ref="O974">SUM(IF(Table3[director_name]=N974,Table3[duration]))</f>
        <v>349</v>
      </c>
      <c r="P974" cm="1">
        <f t="array" ref="P974">MEDIAN(IF(Table3[director_name]=N974,Table3[duration]))</f>
        <v>117</v>
      </c>
      <c r="Q974" cm="1">
        <f t="array" ref="Q974">STDEV(IF(Table3[director_name]=N974,Table3[duration]))</f>
        <v>1.1547005383792517</v>
      </c>
      <c r="R974" cm="1">
        <f t="array" ref="R974">MEDIAN(IF(Table3[director_name]=N974,Table3[imdb_score]))</f>
        <v>6.2</v>
      </c>
    </row>
    <row r="975" spans="1:18" x14ac:dyDescent="0.3">
      <c r="A975" t="s">
        <v>2688</v>
      </c>
      <c r="B975">
        <v>112</v>
      </c>
      <c r="C975">
        <v>110</v>
      </c>
      <c r="D975">
        <v>5900000</v>
      </c>
      <c r="E975" t="s">
        <v>309</v>
      </c>
      <c r="F975" t="s">
        <v>2690</v>
      </c>
      <c r="G975">
        <v>98629</v>
      </c>
      <c r="H975">
        <v>316</v>
      </c>
      <c r="I975" t="s">
        <v>29</v>
      </c>
      <c r="J975">
        <v>16000000</v>
      </c>
      <c r="K975">
        <v>7.2</v>
      </c>
      <c r="N975" t="s">
        <v>3642</v>
      </c>
      <c r="O975" cm="1">
        <f t="array" ref="O975">SUM(IF(Table3[director_name]=N975,Table3[duration]))</f>
        <v>571</v>
      </c>
      <c r="P975" cm="1">
        <f t="array" ref="P975">MEDIAN(IF(Table3[director_name]=N975,Table3[duration]))</f>
        <v>115</v>
      </c>
      <c r="Q975" cm="1">
        <f t="array" ref="Q975">STDEV(IF(Table3[director_name]=N975,Table3[duration]))</f>
        <v>12.19426094521517</v>
      </c>
      <c r="R975" cm="1">
        <f t="array" ref="R975">MEDIAN(IF(Table3[director_name]=N975,Table3[imdb_score]))</f>
        <v>6.2</v>
      </c>
    </row>
    <row r="976" spans="1:18" x14ac:dyDescent="0.3">
      <c r="A976" t="s">
        <v>812</v>
      </c>
      <c r="B976">
        <v>141</v>
      </c>
      <c r="C976">
        <v>84</v>
      </c>
      <c r="D976">
        <v>1197786</v>
      </c>
      <c r="E976" t="s">
        <v>1576</v>
      </c>
      <c r="F976" t="s">
        <v>2692</v>
      </c>
      <c r="G976">
        <v>55928</v>
      </c>
      <c r="H976">
        <v>157</v>
      </c>
      <c r="I976" t="s">
        <v>90</v>
      </c>
      <c r="J976">
        <v>12000000</v>
      </c>
      <c r="K976">
        <v>7.2</v>
      </c>
      <c r="N976" t="s">
        <v>2005</v>
      </c>
      <c r="O976" cm="1">
        <f t="array" ref="O976">SUM(IF(Table3[director_name]=N976,Table3[duration]))</f>
        <v>477</v>
      </c>
      <c r="P976" cm="1">
        <f t="array" ref="P976">MEDIAN(IF(Table3[director_name]=N976,Table3[duration]))</f>
        <v>113.5</v>
      </c>
      <c r="Q976" cm="1">
        <f t="array" ref="Q976">STDEV(IF(Table3[director_name]=N976,Table3[duration]))</f>
        <v>14.660036380127666</v>
      </c>
      <c r="R976" cm="1">
        <f t="array" ref="R976">MEDIAN(IF(Table3[director_name]=N976,Table3[imdb_score]))</f>
        <v>6.2</v>
      </c>
    </row>
    <row r="977" spans="1:18" x14ac:dyDescent="0.3">
      <c r="A977" t="s">
        <v>481</v>
      </c>
      <c r="B977">
        <v>362</v>
      </c>
      <c r="C977">
        <v>107</v>
      </c>
      <c r="D977">
        <v>123207194</v>
      </c>
      <c r="E977" t="s">
        <v>2693</v>
      </c>
      <c r="F977" t="s">
        <v>2694</v>
      </c>
      <c r="G977">
        <v>183208</v>
      </c>
      <c r="H977">
        <v>337</v>
      </c>
      <c r="I977" t="s">
        <v>29</v>
      </c>
      <c r="J977">
        <v>135000000</v>
      </c>
      <c r="K977">
        <v>7.2</v>
      </c>
      <c r="N977" t="s">
        <v>2734</v>
      </c>
      <c r="O977" cm="1">
        <f t="array" ref="O977">SUM(IF(Table3[director_name]=N977,Table3[duration]))</f>
        <v>991</v>
      </c>
      <c r="P977" cm="1">
        <f t="array" ref="P977">MEDIAN(IF(Table3[director_name]=N977,Table3[duration]))</f>
        <v>111</v>
      </c>
      <c r="Q977" cm="1">
        <f t="array" ref="Q977">STDEV(IF(Table3[director_name]=N977,Table3[duration]))</f>
        <v>7.3899330924651219</v>
      </c>
      <c r="R977" cm="1">
        <f t="array" ref="R977">MEDIAN(IF(Table3[director_name]=N977,Table3[imdb_score]))</f>
        <v>6.2</v>
      </c>
    </row>
    <row r="978" spans="1:18" x14ac:dyDescent="0.3">
      <c r="A978" t="s">
        <v>1962</v>
      </c>
      <c r="B978">
        <v>160</v>
      </c>
      <c r="C978">
        <v>99</v>
      </c>
      <c r="D978">
        <v>8855646</v>
      </c>
      <c r="E978" t="s">
        <v>529</v>
      </c>
      <c r="F978" t="s">
        <v>2695</v>
      </c>
      <c r="G978">
        <v>49855</v>
      </c>
      <c r="H978">
        <v>117</v>
      </c>
      <c r="I978" t="s">
        <v>29</v>
      </c>
      <c r="J978">
        <v>21000000</v>
      </c>
      <c r="K978">
        <v>7.2</v>
      </c>
      <c r="N978" t="s">
        <v>3500</v>
      </c>
      <c r="O978" cm="1">
        <f t="array" ref="O978">SUM(IF(Table3[director_name]=N978,Table3[duration]))</f>
        <v>558</v>
      </c>
      <c r="P978" cm="1">
        <f t="array" ref="P978">MEDIAN(IF(Table3[director_name]=N978,Table3[duration]))</f>
        <v>110</v>
      </c>
      <c r="Q978" cm="1">
        <f t="array" ref="Q978">STDEV(IF(Table3[director_name]=N978,Table3[duration]))</f>
        <v>8.1731266966810203</v>
      </c>
      <c r="R978" cm="1">
        <f t="array" ref="R978">MEDIAN(IF(Table3[director_name]=N978,Table3[imdb_score]))</f>
        <v>6.2</v>
      </c>
    </row>
    <row r="979" spans="1:18" x14ac:dyDescent="0.3">
      <c r="A979" t="s">
        <v>420</v>
      </c>
      <c r="B979">
        <v>412</v>
      </c>
      <c r="C979">
        <v>122</v>
      </c>
      <c r="D979">
        <v>17750583</v>
      </c>
      <c r="E979" t="s">
        <v>393</v>
      </c>
      <c r="F979" t="s">
        <v>2696</v>
      </c>
      <c r="G979">
        <v>93548</v>
      </c>
      <c r="H979">
        <v>307</v>
      </c>
      <c r="I979" t="s">
        <v>29</v>
      </c>
      <c r="J979">
        <v>30000000</v>
      </c>
      <c r="K979">
        <v>7.2</v>
      </c>
      <c r="N979" t="s">
        <v>3378</v>
      </c>
      <c r="O979" cm="1">
        <f t="array" ref="O979">SUM(IF(Table3[director_name]=N979,Table3[duration]))</f>
        <v>110</v>
      </c>
      <c r="P979" cm="1">
        <f t="array" ref="P979">MEDIAN(IF(Table3[director_name]=N979,Table3[duration]))</f>
        <v>110</v>
      </c>
      <c r="Q979" t="e" cm="1">
        <f t="array" ref="Q979">STDEV(IF(Table3[director_name]=N979,Table3[duration]))</f>
        <v>#DIV/0!</v>
      </c>
      <c r="R979" cm="1">
        <f t="array" ref="R979">MEDIAN(IF(Table3[director_name]=N979,Table3[imdb_score]))</f>
        <v>6.2</v>
      </c>
    </row>
    <row r="980" spans="1:18" x14ac:dyDescent="0.3">
      <c r="A980" t="s">
        <v>1473</v>
      </c>
      <c r="B980">
        <v>90</v>
      </c>
      <c r="C980">
        <v>102</v>
      </c>
      <c r="D980">
        <v>10660147</v>
      </c>
      <c r="E980" t="s">
        <v>588</v>
      </c>
      <c r="F980" t="s">
        <v>2698</v>
      </c>
      <c r="G980">
        <v>17740</v>
      </c>
      <c r="H980">
        <v>165</v>
      </c>
      <c r="I980" t="s">
        <v>29</v>
      </c>
      <c r="J980">
        <v>23000000</v>
      </c>
      <c r="K980">
        <v>7.2</v>
      </c>
      <c r="N980" t="s">
        <v>3382</v>
      </c>
      <c r="O980" cm="1">
        <f t="array" ref="O980">SUM(IF(Table3[director_name]=N980,Table3[duration]))</f>
        <v>109</v>
      </c>
      <c r="P980" cm="1">
        <f t="array" ref="P980">MEDIAN(IF(Table3[director_name]=N980,Table3[duration]))</f>
        <v>109</v>
      </c>
      <c r="Q980" t="e" cm="1">
        <f t="array" ref="Q980">STDEV(IF(Table3[director_name]=N980,Table3[duration]))</f>
        <v>#DIV/0!</v>
      </c>
      <c r="R980" cm="1">
        <f t="array" ref="R980">MEDIAN(IF(Table3[director_name]=N980,Table3[imdb_score]))</f>
        <v>6.2</v>
      </c>
    </row>
    <row r="981" spans="1:18" x14ac:dyDescent="0.3">
      <c r="A981" t="s">
        <v>1701</v>
      </c>
      <c r="B981">
        <v>328</v>
      </c>
      <c r="C981">
        <v>103</v>
      </c>
      <c r="D981">
        <v>2412045</v>
      </c>
      <c r="E981" t="s">
        <v>739</v>
      </c>
      <c r="F981" t="s">
        <v>2699</v>
      </c>
      <c r="G981">
        <v>109873</v>
      </c>
      <c r="H981">
        <v>320</v>
      </c>
      <c r="I981" t="s">
        <v>29</v>
      </c>
      <c r="J981">
        <v>15000000</v>
      </c>
      <c r="K981">
        <v>7.2</v>
      </c>
      <c r="N981" t="s">
        <v>3380</v>
      </c>
      <c r="O981" cm="1">
        <f t="array" ref="O981">SUM(IF(Table3[director_name]=N981,Table3[duration]))</f>
        <v>109</v>
      </c>
      <c r="P981" cm="1">
        <f t="array" ref="P981">MEDIAN(IF(Table3[director_name]=N981,Table3[duration]))</f>
        <v>109</v>
      </c>
      <c r="Q981" t="e" cm="1">
        <f t="array" ref="Q981">STDEV(IF(Table3[director_name]=N981,Table3[duration]))</f>
        <v>#DIV/0!</v>
      </c>
      <c r="R981" cm="1">
        <f t="array" ref="R981">MEDIAN(IF(Table3[director_name]=N981,Table3[imdb_score]))</f>
        <v>6.2</v>
      </c>
    </row>
    <row r="982" spans="1:18" x14ac:dyDescent="0.3">
      <c r="A982" t="s">
        <v>1157</v>
      </c>
      <c r="B982">
        <v>146</v>
      </c>
      <c r="C982">
        <v>118</v>
      </c>
      <c r="D982">
        <v>2849142</v>
      </c>
      <c r="E982" t="s">
        <v>92</v>
      </c>
      <c r="F982" t="s">
        <v>2701</v>
      </c>
      <c r="G982">
        <v>24104</v>
      </c>
      <c r="H982">
        <v>88</v>
      </c>
      <c r="I982" t="s">
        <v>29</v>
      </c>
      <c r="J982">
        <v>16000000</v>
      </c>
      <c r="K982">
        <v>7.2</v>
      </c>
      <c r="N982" t="s">
        <v>3765</v>
      </c>
      <c r="O982" cm="1">
        <f t="array" ref="O982">SUM(IF(Table3[director_name]=N982,Table3[duration]))</f>
        <v>410</v>
      </c>
      <c r="P982" cm="1">
        <f t="array" ref="P982">MEDIAN(IF(Table3[director_name]=N982,Table3[duration]))</f>
        <v>107</v>
      </c>
      <c r="Q982" cm="1">
        <f t="array" ref="Q982">STDEV(IF(Table3[director_name]=N982,Table3[duration]))</f>
        <v>12.793227374930325</v>
      </c>
      <c r="R982" cm="1">
        <f t="array" ref="R982">MEDIAN(IF(Table3[director_name]=N982,Table3[imdb_score]))</f>
        <v>6.2</v>
      </c>
    </row>
    <row r="983" spans="1:18" x14ac:dyDescent="0.3">
      <c r="A983" t="s">
        <v>2702</v>
      </c>
      <c r="B983">
        <v>116</v>
      </c>
      <c r="C983">
        <v>116</v>
      </c>
      <c r="D983">
        <v>6002756</v>
      </c>
      <c r="E983" t="s">
        <v>379</v>
      </c>
      <c r="F983" t="s">
        <v>2703</v>
      </c>
      <c r="G983">
        <v>24997</v>
      </c>
      <c r="H983">
        <v>75</v>
      </c>
      <c r="I983" t="s">
        <v>29</v>
      </c>
      <c r="J983">
        <v>20000000</v>
      </c>
      <c r="K983">
        <v>7.2</v>
      </c>
      <c r="N983" t="s">
        <v>3253</v>
      </c>
      <c r="O983" cm="1">
        <f t="array" ref="O983">SUM(IF(Table3[director_name]=N983,Table3[duration]))</f>
        <v>427</v>
      </c>
      <c r="P983" cm="1">
        <f t="array" ref="P983">MEDIAN(IF(Table3[director_name]=N983,Table3[duration]))</f>
        <v>106.5</v>
      </c>
      <c r="Q983" cm="1">
        <f t="array" ref="Q983">STDEV(IF(Table3[director_name]=N983,Table3[duration]))</f>
        <v>13.149778198382917</v>
      </c>
      <c r="R983" cm="1">
        <f t="array" ref="R983">MEDIAN(IF(Table3[director_name]=N983,Table3[imdb_score]))</f>
        <v>6.2</v>
      </c>
    </row>
    <row r="984" spans="1:18" x14ac:dyDescent="0.3">
      <c r="A984" t="s">
        <v>1229</v>
      </c>
      <c r="B984">
        <v>198</v>
      </c>
      <c r="C984">
        <v>124</v>
      </c>
      <c r="D984">
        <v>46975183</v>
      </c>
      <c r="E984" t="s">
        <v>1536</v>
      </c>
      <c r="F984" t="s">
        <v>2705</v>
      </c>
      <c r="G984">
        <v>256213</v>
      </c>
      <c r="H984">
        <v>338</v>
      </c>
      <c r="I984" t="s">
        <v>29</v>
      </c>
      <c r="J984">
        <v>61000000</v>
      </c>
      <c r="K984">
        <v>7.2</v>
      </c>
      <c r="N984" t="s">
        <v>1556</v>
      </c>
      <c r="O984" cm="1">
        <f t="array" ref="O984">SUM(IF(Table3[director_name]=N984,Table3[duration]))</f>
        <v>430</v>
      </c>
      <c r="P984" cm="1">
        <f t="array" ref="P984">MEDIAN(IF(Table3[director_name]=N984,Table3[duration]))</f>
        <v>106</v>
      </c>
      <c r="Q984" cm="1">
        <f t="array" ref="Q984">STDEV(IF(Table3[director_name]=N984,Table3[duration]))</f>
        <v>9</v>
      </c>
      <c r="R984" cm="1">
        <f t="array" ref="R984">MEDIAN(IF(Table3[director_name]=N984,Table3[imdb_score]))</f>
        <v>6.2</v>
      </c>
    </row>
    <row r="985" spans="1:18" x14ac:dyDescent="0.3">
      <c r="A985" t="s">
        <v>2293</v>
      </c>
      <c r="B985">
        <v>79</v>
      </c>
      <c r="C985">
        <v>103</v>
      </c>
      <c r="D985">
        <v>676698</v>
      </c>
      <c r="E985" t="s">
        <v>140</v>
      </c>
      <c r="F985" t="s">
        <v>2706</v>
      </c>
      <c r="G985">
        <v>26730</v>
      </c>
      <c r="H985">
        <v>180</v>
      </c>
      <c r="I985" t="s">
        <v>29</v>
      </c>
      <c r="J985">
        <v>18000000</v>
      </c>
      <c r="K985">
        <v>7.2</v>
      </c>
      <c r="N985" t="s">
        <v>3384</v>
      </c>
      <c r="O985" cm="1">
        <f t="array" ref="O985">SUM(IF(Table3[director_name]=N985,Table3[duration]))</f>
        <v>106</v>
      </c>
      <c r="P985" cm="1">
        <f t="array" ref="P985">MEDIAN(IF(Table3[director_name]=N985,Table3[duration]))</f>
        <v>106</v>
      </c>
      <c r="Q985" t="e" cm="1">
        <f t="array" ref="Q985">STDEV(IF(Table3[director_name]=N985,Table3[duration]))</f>
        <v>#DIV/0!</v>
      </c>
      <c r="R985" cm="1">
        <f t="array" ref="R985">MEDIAN(IF(Table3[director_name]=N985,Table3[imdb_score]))</f>
        <v>6.2</v>
      </c>
    </row>
    <row r="986" spans="1:18" x14ac:dyDescent="0.3">
      <c r="A986" t="s">
        <v>1159</v>
      </c>
      <c r="B986">
        <v>28</v>
      </c>
      <c r="C986">
        <v>117</v>
      </c>
      <c r="D986">
        <v>777423</v>
      </c>
      <c r="E986" t="s">
        <v>379</v>
      </c>
      <c r="F986" t="s">
        <v>2708</v>
      </c>
      <c r="G986">
        <v>5841</v>
      </c>
      <c r="H986">
        <v>57</v>
      </c>
      <c r="I986" t="s">
        <v>29</v>
      </c>
      <c r="J986">
        <v>25000000</v>
      </c>
      <c r="K986">
        <v>7.2</v>
      </c>
      <c r="N986" t="s">
        <v>1750</v>
      </c>
      <c r="O986" cm="1">
        <f t="array" ref="O986">SUM(IF(Table3[director_name]=N986,Table3[duration]))</f>
        <v>1150</v>
      </c>
      <c r="P986" cm="1">
        <f t="array" ref="P986">MEDIAN(IF(Table3[director_name]=N986,Table3[duration]))</f>
        <v>103</v>
      </c>
      <c r="Q986" cm="1">
        <f t="array" ref="Q986">STDEV(IF(Table3[director_name]=N986,Table3[duration]))</f>
        <v>9.4059942203218085</v>
      </c>
      <c r="R986" cm="1">
        <f t="array" ref="R986">MEDIAN(IF(Table3[director_name]=N986,Table3[imdb_score]))</f>
        <v>6.2</v>
      </c>
    </row>
    <row r="987" spans="1:18" x14ac:dyDescent="0.3">
      <c r="A987" t="s">
        <v>288</v>
      </c>
      <c r="B987">
        <v>213</v>
      </c>
      <c r="C987">
        <v>105</v>
      </c>
      <c r="D987">
        <v>1260917</v>
      </c>
      <c r="E987" t="s">
        <v>2113</v>
      </c>
      <c r="F987" t="s">
        <v>2711</v>
      </c>
      <c r="G987">
        <v>24657</v>
      </c>
      <c r="H987">
        <v>71</v>
      </c>
      <c r="I987" t="s">
        <v>90</v>
      </c>
      <c r="J987">
        <v>27000000</v>
      </c>
      <c r="K987">
        <v>7.2</v>
      </c>
      <c r="N987" t="s">
        <v>2149</v>
      </c>
      <c r="O987" cm="1">
        <f t="array" ref="O987">SUM(IF(Table3[director_name]=N987,Table3[duration]))</f>
        <v>755</v>
      </c>
      <c r="P987" cm="1">
        <f t="array" ref="P987">MEDIAN(IF(Table3[director_name]=N987,Table3[duration]))</f>
        <v>103</v>
      </c>
      <c r="Q987" cm="1">
        <f t="array" ref="Q987">STDEV(IF(Table3[director_name]=N987,Table3[duration]))</f>
        <v>17.062908812475602</v>
      </c>
      <c r="R987" cm="1">
        <f t="array" ref="R987">MEDIAN(IF(Table3[director_name]=N987,Table3[imdb_score]))</f>
        <v>6.2</v>
      </c>
    </row>
    <row r="988" spans="1:18" x14ac:dyDescent="0.3">
      <c r="A988" t="s">
        <v>1277</v>
      </c>
      <c r="B988">
        <v>10</v>
      </c>
      <c r="C988">
        <v>80</v>
      </c>
      <c r="D988">
        <v>669276</v>
      </c>
      <c r="E988" t="s">
        <v>2712</v>
      </c>
      <c r="F988" t="s">
        <v>2713</v>
      </c>
      <c r="G988">
        <v>2541</v>
      </c>
      <c r="H988">
        <v>47</v>
      </c>
      <c r="I988" t="s">
        <v>29</v>
      </c>
      <c r="J988">
        <v>28000000</v>
      </c>
      <c r="K988">
        <v>7.2</v>
      </c>
      <c r="N988" t="s">
        <v>3393</v>
      </c>
      <c r="O988" cm="1">
        <f t="array" ref="O988">SUM(IF(Table3[director_name]=N988,Table3[duration]))</f>
        <v>103</v>
      </c>
      <c r="P988" cm="1">
        <f t="array" ref="P988">MEDIAN(IF(Table3[director_name]=N988,Table3[duration]))</f>
        <v>103</v>
      </c>
      <c r="Q988" t="e" cm="1">
        <f t="array" ref="Q988">STDEV(IF(Table3[director_name]=N988,Table3[duration]))</f>
        <v>#DIV/0!</v>
      </c>
      <c r="R988" cm="1">
        <f t="array" ref="R988">MEDIAN(IF(Table3[director_name]=N988,Table3[imdb_score]))</f>
        <v>6.2</v>
      </c>
    </row>
    <row r="989" spans="1:18" x14ac:dyDescent="0.3">
      <c r="A989" t="s">
        <v>237</v>
      </c>
      <c r="B989">
        <v>343</v>
      </c>
      <c r="C989">
        <v>128</v>
      </c>
      <c r="D989">
        <v>15523168</v>
      </c>
      <c r="E989" t="s">
        <v>214</v>
      </c>
      <c r="F989" t="s">
        <v>2715</v>
      </c>
      <c r="G989">
        <v>132423</v>
      </c>
      <c r="H989">
        <v>349</v>
      </c>
      <c r="I989" t="s">
        <v>29</v>
      </c>
      <c r="J989">
        <v>45000000</v>
      </c>
      <c r="K989">
        <v>7.2</v>
      </c>
      <c r="N989" t="s">
        <v>3390</v>
      </c>
      <c r="O989" cm="1">
        <f t="array" ref="O989">SUM(IF(Table3[director_name]=N989,Table3[duration]))</f>
        <v>103</v>
      </c>
      <c r="P989" cm="1">
        <f t="array" ref="P989">MEDIAN(IF(Table3[director_name]=N989,Table3[duration]))</f>
        <v>103</v>
      </c>
      <c r="Q989" t="e" cm="1">
        <f t="array" ref="Q989">STDEV(IF(Table3[director_name]=N989,Table3[duration]))</f>
        <v>#DIV/0!</v>
      </c>
      <c r="R989" cm="1">
        <f t="array" ref="R989">MEDIAN(IF(Table3[director_name]=N989,Table3[imdb_score]))</f>
        <v>6.2</v>
      </c>
    </row>
    <row r="990" spans="1:18" x14ac:dyDescent="0.3">
      <c r="A990" t="s">
        <v>1206</v>
      </c>
      <c r="B990">
        <v>78</v>
      </c>
      <c r="C990">
        <v>105</v>
      </c>
      <c r="D990">
        <v>2126511</v>
      </c>
      <c r="E990" t="s">
        <v>2716</v>
      </c>
      <c r="F990" t="s">
        <v>2718</v>
      </c>
      <c r="G990">
        <v>21912</v>
      </c>
      <c r="H990">
        <v>45</v>
      </c>
      <c r="I990" t="s">
        <v>53</v>
      </c>
      <c r="J990">
        <v>36000000</v>
      </c>
      <c r="K990">
        <v>7.2</v>
      </c>
      <c r="N990" t="s">
        <v>3386</v>
      </c>
      <c r="O990" cm="1">
        <f t="array" ref="O990">SUM(IF(Table3[director_name]=N990,Table3[duration]))</f>
        <v>103</v>
      </c>
      <c r="P990" cm="1">
        <f t="array" ref="P990">MEDIAN(IF(Table3[director_name]=N990,Table3[duration]))</f>
        <v>103</v>
      </c>
      <c r="Q990" t="e" cm="1">
        <f t="array" ref="Q990">STDEV(IF(Table3[director_name]=N990,Table3[duration]))</f>
        <v>#DIV/0!</v>
      </c>
      <c r="R990" cm="1">
        <f t="array" ref="R990">MEDIAN(IF(Table3[director_name]=N990,Table3[imdb_score]))</f>
        <v>6.2</v>
      </c>
    </row>
    <row r="991" spans="1:18" x14ac:dyDescent="0.3">
      <c r="A991" t="s">
        <v>278</v>
      </c>
      <c r="B991">
        <v>220</v>
      </c>
      <c r="C991">
        <v>196</v>
      </c>
      <c r="D991">
        <v>133228348</v>
      </c>
      <c r="E991" t="s">
        <v>2719</v>
      </c>
      <c r="F991" t="s">
        <v>2720</v>
      </c>
      <c r="G991">
        <v>381672</v>
      </c>
      <c r="H991">
        <v>1694</v>
      </c>
      <c r="I991" t="s">
        <v>29</v>
      </c>
      <c r="J991">
        <v>175000000</v>
      </c>
      <c r="K991">
        <v>7.2</v>
      </c>
      <c r="N991" t="s">
        <v>3395</v>
      </c>
      <c r="O991" cm="1">
        <f t="array" ref="O991">SUM(IF(Table3[director_name]=N991,Table3[duration]))</f>
        <v>102</v>
      </c>
      <c r="P991" cm="1">
        <f t="array" ref="P991">MEDIAN(IF(Table3[director_name]=N991,Table3[duration]))</f>
        <v>102</v>
      </c>
      <c r="Q991" t="e" cm="1">
        <f t="array" ref="Q991">STDEV(IF(Table3[director_name]=N991,Table3[duration]))</f>
        <v>#DIV/0!</v>
      </c>
      <c r="R991" cm="1">
        <f t="array" ref="R991">MEDIAN(IF(Table3[director_name]=N991,Table3[imdb_score]))</f>
        <v>6.2</v>
      </c>
    </row>
    <row r="992" spans="1:18" x14ac:dyDescent="0.3">
      <c r="A992" t="s">
        <v>1140</v>
      </c>
      <c r="B992">
        <v>192</v>
      </c>
      <c r="C992">
        <v>129</v>
      </c>
      <c r="D992">
        <v>54700065</v>
      </c>
      <c r="E992" t="s">
        <v>2722</v>
      </c>
      <c r="F992" t="s">
        <v>2724</v>
      </c>
      <c r="G992">
        <v>221521</v>
      </c>
      <c r="H992">
        <v>1049</v>
      </c>
      <c r="I992" t="s">
        <v>29</v>
      </c>
      <c r="J992">
        <v>105000000</v>
      </c>
      <c r="K992">
        <v>7.2</v>
      </c>
      <c r="N992" t="s">
        <v>3014</v>
      </c>
      <c r="O992" cm="1">
        <f t="array" ref="O992">SUM(IF(Table3[director_name]=N992,Table3[duration]))</f>
        <v>1137</v>
      </c>
      <c r="P992" cm="1">
        <f t="array" ref="P992">MEDIAN(IF(Table3[director_name]=N992,Table3[duration]))</f>
        <v>101</v>
      </c>
      <c r="Q992" cm="1">
        <f t="array" ref="Q992">STDEV(IF(Table3[director_name]=N992,Table3[duration]))</f>
        <v>12.595814600673734</v>
      </c>
      <c r="R992" cm="1">
        <f t="array" ref="R992">MEDIAN(IF(Table3[director_name]=N992,Table3[imdb_score]))</f>
        <v>6.2</v>
      </c>
    </row>
    <row r="993" spans="1:18" x14ac:dyDescent="0.3">
      <c r="A993" t="s">
        <v>554</v>
      </c>
      <c r="B993">
        <v>180</v>
      </c>
      <c r="C993">
        <v>141</v>
      </c>
      <c r="D993">
        <v>617840</v>
      </c>
      <c r="E993" t="s">
        <v>2726</v>
      </c>
      <c r="F993" t="s">
        <v>2728</v>
      </c>
      <c r="G993">
        <v>52496</v>
      </c>
      <c r="H993">
        <v>172</v>
      </c>
      <c r="I993" t="s">
        <v>29</v>
      </c>
      <c r="J993">
        <v>70000000</v>
      </c>
      <c r="K993">
        <v>7.2</v>
      </c>
      <c r="N993" t="s">
        <v>3399</v>
      </c>
      <c r="O993" cm="1">
        <f t="array" ref="O993">SUM(IF(Table3[director_name]=N993,Table3[duration]))</f>
        <v>101</v>
      </c>
      <c r="P993" cm="1">
        <f t="array" ref="P993">MEDIAN(IF(Table3[director_name]=N993,Table3[duration]))</f>
        <v>101</v>
      </c>
      <c r="Q993" t="e" cm="1">
        <f t="array" ref="Q993">STDEV(IF(Table3[director_name]=N993,Table3[duration]))</f>
        <v>#DIV/0!</v>
      </c>
      <c r="R993" cm="1">
        <f t="array" ref="R993">MEDIAN(IF(Table3[director_name]=N993,Table3[imdb_score]))</f>
        <v>6.2</v>
      </c>
    </row>
    <row r="994" spans="1:18" x14ac:dyDescent="0.3">
      <c r="A994" t="s">
        <v>190</v>
      </c>
      <c r="B994">
        <v>239</v>
      </c>
      <c r="C994">
        <v>194</v>
      </c>
      <c r="D994">
        <v>47396698</v>
      </c>
      <c r="E994" t="s">
        <v>2094</v>
      </c>
      <c r="F994" t="s">
        <v>2729</v>
      </c>
      <c r="G994">
        <v>217373</v>
      </c>
      <c r="H994">
        <v>942</v>
      </c>
      <c r="I994" t="s">
        <v>29</v>
      </c>
      <c r="J994">
        <v>130000000</v>
      </c>
      <c r="K994">
        <v>7.2</v>
      </c>
      <c r="N994" t="s">
        <v>3156</v>
      </c>
      <c r="O994" cm="1">
        <f t="array" ref="O994">SUM(IF(Table3[director_name]=N994,Table3[duration]))</f>
        <v>413</v>
      </c>
      <c r="P994" cm="1">
        <f t="array" ref="P994">MEDIAN(IF(Table3[director_name]=N994,Table3[duration]))</f>
        <v>100.5</v>
      </c>
      <c r="Q994" cm="1">
        <f t="array" ref="Q994">STDEV(IF(Table3[director_name]=N994,Table3[duration]))</f>
        <v>12.658988901172163</v>
      </c>
      <c r="R994" cm="1">
        <f t="array" ref="R994">MEDIAN(IF(Table3[director_name]=N994,Table3[imdb_score]))</f>
        <v>6.2</v>
      </c>
    </row>
    <row r="995" spans="1:18" x14ac:dyDescent="0.3">
      <c r="A995" t="s">
        <v>1169</v>
      </c>
      <c r="B995">
        <v>35</v>
      </c>
      <c r="C995">
        <v>115</v>
      </c>
      <c r="D995">
        <v>1687311</v>
      </c>
      <c r="E995" t="s">
        <v>2730</v>
      </c>
      <c r="F995" t="s">
        <v>2732</v>
      </c>
      <c r="G995">
        <v>2412</v>
      </c>
      <c r="H995">
        <v>40</v>
      </c>
      <c r="I995" t="s">
        <v>174</v>
      </c>
      <c r="J995">
        <v>700000000</v>
      </c>
      <c r="K995">
        <v>7.2</v>
      </c>
      <c r="N995" t="s">
        <v>3402</v>
      </c>
      <c r="O995" cm="1">
        <f t="array" ref="O995">SUM(IF(Table3[director_name]=N995,Table3[duration]))</f>
        <v>100</v>
      </c>
      <c r="P995" cm="1">
        <f t="array" ref="P995">MEDIAN(IF(Table3[director_name]=N995,Table3[duration]))</f>
        <v>100</v>
      </c>
      <c r="Q995" t="e" cm="1">
        <f t="array" ref="Q995">STDEV(IF(Table3[director_name]=N995,Table3[duration]))</f>
        <v>#DIV/0!</v>
      </c>
      <c r="R995" cm="1">
        <f t="array" ref="R995">MEDIAN(IF(Table3[director_name]=N995,Table3[imdb_score]))</f>
        <v>6.2</v>
      </c>
    </row>
    <row r="996" spans="1:18" x14ac:dyDescent="0.3">
      <c r="A996" t="s">
        <v>1907</v>
      </c>
      <c r="B996">
        <v>396</v>
      </c>
      <c r="C996">
        <v>144</v>
      </c>
      <c r="D996">
        <v>318759914</v>
      </c>
      <c r="E996" t="s">
        <v>248</v>
      </c>
      <c r="F996" t="s">
        <v>2733</v>
      </c>
      <c r="G996">
        <v>513158</v>
      </c>
      <c r="H996">
        <v>1782</v>
      </c>
      <c r="I996" t="s">
        <v>29</v>
      </c>
      <c r="J996">
        <v>150000000</v>
      </c>
      <c r="K996">
        <v>7.1</v>
      </c>
      <c r="N996" t="s">
        <v>3407</v>
      </c>
      <c r="O996" cm="1">
        <f t="array" ref="O996">SUM(IF(Table3[director_name]=N996,Table3[duration]))</f>
        <v>98</v>
      </c>
      <c r="P996" cm="1">
        <f t="array" ref="P996">MEDIAN(IF(Table3[director_name]=N996,Table3[duration]))</f>
        <v>98</v>
      </c>
      <c r="Q996" t="e" cm="1">
        <f t="array" ref="Q996">STDEV(IF(Table3[director_name]=N996,Table3[duration]))</f>
        <v>#DIV/0!</v>
      </c>
      <c r="R996" cm="1">
        <f t="array" ref="R996">MEDIAN(IF(Table3[director_name]=N996,Table3[imdb_score]))</f>
        <v>6.2</v>
      </c>
    </row>
    <row r="997" spans="1:18" x14ac:dyDescent="0.3">
      <c r="A997" t="s">
        <v>2734</v>
      </c>
      <c r="B997">
        <v>171</v>
      </c>
      <c r="C997">
        <v>107</v>
      </c>
      <c r="D997">
        <v>176483808</v>
      </c>
      <c r="E997" t="s">
        <v>289</v>
      </c>
      <c r="F997" t="s">
        <v>2736</v>
      </c>
      <c r="G997">
        <v>247289</v>
      </c>
      <c r="H997">
        <v>611</v>
      </c>
      <c r="I997" t="s">
        <v>29</v>
      </c>
      <c r="J997">
        <v>23000000</v>
      </c>
      <c r="K997">
        <v>7.1</v>
      </c>
      <c r="N997" t="s">
        <v>3404</v>
      </c>
      <c r="O997" cm="1">
        <f t="array" ref="O997">SUM(IF(Table3[director_name]=N997,Table3[duration]))</f>
        <v>98</v>
      </c>
      <c r="P997" cm="1">
        <f t="array" ref="P997">MEDIAN(IF(Table3[director_name]=N997,Table3[duration]))</f>
        <v>98</v>
      </c>
      <c r="Q997" t="e" cm="1">
        <f t="array" ref="Q997">STDEV(IF(Table3[director_name]=N997,Table3[duration]))</f>
        <v>#DIV/0!</v>
      </c>
      <c r="R997" cm="1">
        <f t="array" ref="R997">MEDIAN(IF(Table3[director_name]=N997,Table3[imdb_score]))</f>
        <v>6.2</v>
      </c>
    </row>
    <row r="998" spans="1:18" x14ac:dyDescent="0.3">
      <c r="A998" t="s">
        <v>936</v>
      </c>
      <c r="B998">
        <v>330</v>
      </c>
      <c r="C998">
        <v>112</v>
      </c>
      <c r="D998">
        <v>191616238</v>
      </c>
      <c r="E998" t="s">
        <v>2113</v>
      </c>
      <c r="F998" t="s">
        <v>2737</v>
      </c>
      <c r="G998">
        <v>258186</v>
      </c>
      <c r="H998">
        <v>322</v>
      </c>
      <c r="I998" t="s">
        <v>29</v>
      </c>
      <c r="J998">
        <v>50000000</v>
      </c>
      <c r="K998">
        <v>7.1</v>
      </c>
      <c r="N998" t="s">
        <v>3410</v>
      </c>
      <c r="O998" cm="1">
        <f t="array" ref="O998">SUM(IF(Table3[director_name]=N998,Table3[duration]))</f>
        <v>97</v>
      </c>
      <c r="P998" cm="1">
        <f t="array" ref="P998">MEDIAN(IF(Table3[director_name]=N998,Table3[duration]))</f>
        <v>97</v>
      </c>
      <c r="Q998" t="e" cm="1">
        <f t="array" ref="Q998">STDEV(IF(Table3[director_name]=N998,Table3[duration]))</f>
        <v>#DIV/0!</v>
      </c>
      <c r="R998" cm="1">
        <f t="array" ref="R998">MEDIAN(IF(Table3[director_name]=N998,Table3[imdb_score]))</f>
        <v>6.2</v>
      </c>
    </row>
    <row r="999" spans="1:18" x14ac:dyDescent="0.3">
      <c r="A999" t="s">
        <v>346</v>
      </c>
      <c r="B999">
        <v>154</v>
      </c>
      <c r="C999">
        <v>110</v>
      </c>
      <c r="D999">
        <v>180965237</v>
      </c>
      <c r="E999" t="s">
        <v>715</v>
      </c>
      <c r="F999" t="s">
        <v>2739</v>
      </c>
      <c r="G999">
        <v>300542</v>
      </c>
      <c r="H999">
        <v>378</v>
      </c>
      <c r="I999" t="s">
        <v>29</v>
      </c>
      <c r="J999">
        <v>80000000</v>
      </c>
      <c r="K999">
        <v>7.1</v>
      </c>
      <c r="N999" t="s">
        <v>3411</v>
      </c>
      <c r="O999" cm="1">
        <f t="array" ref="O999">SUM(IF(Table3[director_name]=N999,Table3[duration]))</f>
        <v>97</v>
      </c>
      <c r="P999" cm="1">
        <f t="array" ref="P999">MEDIAN(IF(Table3[director_name]=N999,Table3[duration]))</f>
        <v>97</v>
      </c>
      <c r="Q999" t="e" cm="1">
        <f t="array" ref="Q999">STDEV(IF(Table3[director_name]=N999,Table3[duration]))</f>
        <v>#DIV/0!</v>
      </c>
      <c r="R999" cm="1">
        <f t="array" ref="R999">MEDIAN(IF(Table3[director_name]=N999,Table3[imdb_score]))</f>
        <v>6.2</v>
      </c>
    </row>
    <row r="1000" spans="1:18" x14ac:dyDescent="0.3">
      <c r="A1000" t="s">
        <v>2260</v>
      </c>
      <c r="B1000">
        <v>156</v>
      </c>
      <c r="C1000">
        <v>101</v>
      </c>
      <c r="D1000">
        <v>117224271</v>
      </c>
      <c r="E1000" t="s">
        <v>2740</v>
      </c>
      <c r="F1000" t="s">
        <v>2742</v>
      </c>
      <c r="G1000">
        <v>47794</v>
      </c>
      <c r="H1000">
        <v>81</v>
      </c>
      <c r="I1000" t="s">
        <v>29</v>
      </c>
      <c r="J1000">
        <v>20000000</v>
      </c>
      <c r="K1000">
        <v>7.1</v>
      </c>
      <c r="N1000" t="s">
        <v>1273</v>
      </c>
      <c r="O1000" cm="1">
        <f t="array" ref="O1000">SUM(IF(Table3[director_name]=N1000,Table3[duration]))</f>
        <v>193</v>
      </c>
      <c r="P1000" cm="1">
        <f t="array" ref="P1000">MEDIAN(IF(Table3[director_name]=N1000,Table3[duration]))</f>
        <v>96.5</v>
      </c>
      <c r="Q1000" cm="1">
        <f t="array" ref="Q1000">STDEV(IF(Table3[director_name]=N1000,Table3[duration]))</f>
        <v>4.9497474683058327</v>
      </c>
      <c r="R1000" cm="1">
        <f t="array" ref="R1000">MEDIAN(IF(Table3[director_name]=N1000,Table3[imdb_score]))</f>
        <v>6.2</v>
      </c>
    </row>
    <row r="1001" spans="1:18" x14ac:dyDescent="0.3">
      <c r="A1001" t="s">
        <v>2548</v>
      </c>
      <c r="B1001">
        <v>217</v>
      </c>
      <c r="C1001">
        <v>133</v>
      </c>
      <c r="D1001">
        <v>109243478</v>
      </c>
      <c r="E1001" t="s">
        <v>289</v>
      </c>
      <c r="F1001" t="s">
        <v>2743</v>
      </c>
      <c r="G1001">
        <v>313797</v>
      </c>
      <c r="H1001">
        <v>546</v>
      </c>
      <c r="I1001" t="s">
        <v>29</v>
      </c>
      <c r="J1001">
        <v>26000000</v>
      </c>
      <c r="K1001">
        <v>7.1</v>
      </c>
      <c r="N1001" t="s">
        <v>3417</v>
      </c>
      <c r="O1001" cm="1">
        <f t="array" ref="O1001">SUM(IF(Table3[director_name]=N1001,Table3[duration]))</f>
        <v>96</v>
      </c>
      <c r="P1001" cm="1">
        <f t="array" ref="P1001">MEDIAN(IF(Table3[director_name]=N1001,Table3[duration]))</f>
        <v>96</v>
      </c>
      <c r="Q1001" t="e" cm="1">
        <f t="array" ref="Q1001">STDEV(IF(Table3[director_name]=N1001,Table3[duration]))</f>
        <v>#DIV/0!</v>
      </c>
      <c r="R1001" cm="1">
        <f t="array" ref="R1001">MEDIAN(IF(Table3[director_name]=N1001,Table3[imdb_score]))</f>
        <v>6.2</v>
      </c>
    </row>
    <row r="1002" spans="1:18" x14ac:dyDescent="0.3">
      <c r="A1002" t="s">
        <v>2596</v>
      </c>
      <c r="B1002">
        <v>180</v>
      </c>
      <c r="C1002">
        <v>115</v>
      </c>
      <c r="D1002">
        <v>143151473</v>
      </c>
      <c r="E1002" t="s">
        <v>157</v>
      </c>
      <c r="F1002" t="s">
        <v>2746</v>
      </c>
      <c r="G1002">
        <v>116681</v>
      </c>
      <c r="H1002">
        <v>320</v>
      </c>
      <c r="I1002" t="s">
        <v>29</v>
      </c>
      <c r="J1002">
        <v>60000000</v>
      </c>
      <c r="K1002">
        <v>7.1</v>
      </c>
      <c r="N1002" t="s">
        <v>3187</v>
      </c>
      <c r="O1002" cm="1">
        <f t="array" ref="O1002">SUM(IF(Table3[director_name]=N1002,Table3[duration]))</f>
        <v>290</v>
      </c>
      <c r="P1002" cm="1">
        <f t="array" ref="P1002">MEDIAN(IF(Table3[director_name]=N1002,Table3[duration]))</f>
        <v>95</v>
      </c>
      <c r="Q1002" cm="1">
        <f t="array" ref="Q1002">STDEV(IF(Table3[director_name]=N1002,Table3[duration]))</f>
        <v>10.598742063723098</v>
      </c>
      <c r="R1002" cm="1">
        <f t="array" ref="R1002">MEDIAN(IF(Table3[director_name]=N1002,Table3[imdb_score]))</f>
        <v>6.2</v>
      </c>
    </row>
    <row r="1003" spans="1:18" x14ac:dyDescent="0.3">
      <c r="A1003" t="s">
        <v>661</v>
      </c>
      <c r="B1003">
        <v>539</v>
      </c>
      <c r="C1003">
        <v>112</v>
      </c>
      <c r="D1003">
        <v>126975169</v>
      </c>
      <c r="E1003" t="s">
        <v>1763</v>
      </c>
      <c r="F1003" t="s">
        <v>2748</v>
      </c>
      <c r="G1003">
        <v>287822</v>
      </c>
      <c r="H1003">
        <v>849</v>
      </c>
      <c r="I1003" t="s">
        <v>29</v>
      </c>
      <c r="J1003">
        <v>50000000</v>
      </c>
      <c r="K1003">
        <v>7.1</v>
      </c>
      <c r="N1003" t="s">
        <v>2762</v>
      </c>
      <c r="O1003" cm="1">
        <f t="array" ref="O1003">SUM(IF(Table3[director_name]=N1003,Table3[duration]))</f>
        <v>95</v>
      </c>
      <c r="P1003" cm="1">
        <f t="array" ref="P1003">MEDIAN(IF(Table3[director_name]=N1003,Table3[duration]))</f>
        <v>95</v>
      </c>
      <c r="Q1003" t="e" cm="1">
        <f t="array" ref="Q1003">STDEV(IF(Table3[director_name]=N1003,Table3[duration]))</f>
        <v>#DIV/0!</v>
      </c>
      <c r="R1003" cm="1">
        <f t="array" ref="R1003">MEDIAN(IF(Table3[director_name]=N1003,Table3[imdb_score]))</f>
        <v>6.2</v>
      </c>
    </row>
    <row r="1004" spans="1:18" x14ac:dyDescent="0.3">
      <c r="A1004" t="s">
        <v>1431</v>
      </c>
      <c r="B1004">
        <v>84</v>
      </c>
      <c r="C1004">
        <v>114</v>
      </c>
      <c r="D1004">
        <v>79568000</v>
      </c>
      <c r="E1004" t="s">
        <v>448</v>
      </c>
      <c r="F1004" t="s">
        <v>2749</v>
      </c>
      <c r="G1004">
        <v>71842</v>
      </c>
      <c r="H1004">
        <v>152</v>
      </c>
      <c r="I1004" t="s">
        <v>29</v>
      </c>
      <c r="J1004">
        <v>12000000</v>
      </c>
      <c r="K1004">
        <v>7.1</v>
      </c>
      <c r="N1004" t="s">
        <v>3421</v>
      </c>
      <c r="O1004" cm="1">
        <f t="array" ref="O1004">SUM(IF(Table3[director_name]=N1004,Table3[duration]))</f>
        <v>94</v>
      </c>
      <c r="P1004" cm="1">
        <f t="array" ref="P1004">MEDIAN(IF(Table3[director_name]=N1004,Table3[duration]))</f>
        <v>94</v>
      </c>
      <c r="Q1004" t="e" cm="1">
        <f t="array" ref="Q1004">STDEV(IF(Table3[director_name]=N1004,Table3[duration]))</f>
        <v>#DIV/0!</v>
      </c>
      <c r="R1004" cm="1">
        <f t="array" ref="R1004">MEDIAN(IF(Table3[director_name]=N1004,Table3[imdb_score]))</f>
        <v>6.2</v>
      </c>
    </row>
    <row r="1005" spans="1:18" x14ac:dyDescent="0.3">
      <c r="A1005" t="s">
        <v>1959</v>
      </c>
      <c r="B1005">
        <v>256</v>
      </c>
      <c r="C1005">
        <v>91</v>
      </c>
      <c r="D1005">
        <v>148313048</v>
      </c>
      <c r="E1005" t="s">
        <v>682</v>
      </c>
      <c r="F1005" t="s">
        <v>2750</v>
      </c>
      <c r="G1005">
        <v>164148</v>
      </c>
      <c r="H1005">
        <v>168</v>
      </c>
      <c r="I1005" t="s">
        <v>29</v>
      </c>
      <c r="J1005">
        <v>85000000</v>
      </c>
      <c r="K1005">
        <v>7.1</v>
      </c>
      <c r="N1005" t="s">
        <v>3752</v>
      </c>
      <c r="O1005" cm="1">
        <f t="array" ref="O1005">SUM(IF(Table3[director_name]=N1005,Table3[duration]))</f>
        <v>262</v>
      </c>
      <c r="P1005" cm="1">
        <f t="array" ref="P1005">MEDIAN(IF(Table3[director_name]=N1005,Table3[duration]))</f>
        <v>93</v>
      </c>
      <c r="Q1005" cm="1">
        <f t="array" ref="Q1005">STDEV(IF(Table3[director_name]=N1005,Table3[duration]))</f>
        <v>11.590225767142499</v>
      </c>
      <c r="R1005" cm="1">
        <f t="array" ref="R1005">MEDIAN(IF(Table3[director_name]=N1005,Table3[imdb_score]))</f>
        <v>6.2</v>
      </c>
    </row>
    <row r="1006" spans="1:18" x14ac:dyDescent="0.3">
      <c r="A1006" t="s">
        <v>2751</v>
      </c>
      <c r="B1006">
        <v>414</v>
      </c>
      <c r="C1006">
        <v>89</v>
      </c>
      <c r="D1006">
        <v>64572496</v>
      </c>
      <c r="E1006" t="s">
        <v>600</v>
      </c>
      <c r="F1006" t="s">
        <v>2753</v>
      </c>
      <c r="G1006">
        <v>204327</v>
      </c>
      <c r="H1006">
        <v>471</v>
      </c>
      <c r="I1006" t="s">
        <v>29</v>
      </c>
      <c r="J1006">
        <v>12000000</v>
      </c>
      <c r="K1006">
        <v>7.1</v>
      </c>
      <c r="N1006" t="s">
        <v>3427</v>
      </c>
      <c r="O1006" cm="1">
        <f t="array" ref="O1006">SUM(IF(Table3[director_name]=N1006,Table3[duration]))</f>
        <v>92</v>
      </c>
      <c r="P1006" cm="1">
        <f t="array" ref="P1006">MEDIAN(IF(Table3[director_name]=N1006,Table3[duration]))</f>
        <v>92</v>
      </c>
      <c r="Q1006" t="e" cm="1">
        <f t="array" ref="Q1006">STDEV(IF(Table3[director_name]=N1006,Table3[duration]))</f>
        <v>#DIV/0!</v>
      </c>
      <c r="R1006" cm="1">
        <f t="array" ref="R1006">MEDIAN(IF(Table3[director_name]=N1006,Table3[imdb_score]))</f>
        <v>6.2</v>
      </c>
    </row>
    <row r="1007" spans="1:18" x14ac:dyDescent="0.3">
      <c r="A1007" t="s">
        <v>2754</v>
      </c>
      <c r="B1007">
        <v>262</v>
      </c>
      <c r="C1007">
        <v>92</v>
      </c>
      <c r="D1007">
        <v>58401464</v>
      </c>
      <c r="E1007" t="s">
        <v>289</v>
      </c>
      <c r="F1007" t="s">
        <v>2755</v>
      </c>
      <c r="G1007">
        <v>276746</v>
      </c>
      <c r="H1007">
        <v>264</v>
      </c>
      <c r="I1007" t="s">
        <v>29</v>
      </c>
      <c r="J1007">
        <v>8000000</v>
      </c>
      <c r="K1007">
        <v>7.1</v>
      </c>
      <c r="N1007" t="s">
        <v>3425</v>
      </c>
      <c r="O1007" cm="1">
        <f t="array" ref="O1007">SUM(IF(Table3[director_name]=N1007,Table3[duration]))</f>
        <v>92</v>
      </c>
      <c r="P1007" cm="1">
        <f t="array" ref="P1007">MEDIAN(IF(Table3[director_name]=N1007,Table3[duration]))</f>
        <v>92</v>
      </c>
      <c r="Q1007" t="e" cm="1">
        <f t="array" ref="Q1007">STDEV(IF(Table3[director_name]=N1007,Table3[duration]))</f>
        <v>#DIV/0!</v>
      </c>
      <c r="R1007" cm="1">
        <f t="array" ref="R1007">MEDIAN(IF(Table3[director_name]=N1007,Table3[imdb_score]))</f>
        <v>6.2</v>
      </c>
    </row>
    <row r="1008" spans="1:18" x14ac:dyDescent="0.3">
      <c r="A1008" t="s">
        <v>1059</v>
      </c>
      <c r="B1008">
        <v>84</v>
      </c>
      <c r="C1008">
        <v>117</v>
      </c>
      <c r="D1008">
        <v>52700832</v>
      </c>
      <c r="E1008" t="s">
        <v>699</v>
      </c>
      <c r="F1008" t="s">
        <v>2757</v>
      </c>
      <c r="G1008">
        <v>107923</v>
      </c>
      <c r="H1008">
        <v>197</v>
      </c>
      <c r="I1008" t="s">
        <v>29</v>
      </c>
      <c r="J1008">
        <v>4500000</v>
      </c>
      <c r="K1008">
        <v>7.1</v>
      </c>
      <c r="N1008" t="s">
        <v>3429</v>
      </c>
      <c r="O1008" cm="1">
        <f t="array" ref="O1008">SUM(IF(Table3[director_name]=N1008,Table3[duration]))</f>
        <v>91</v>
      </c>
      <c r="P1008" cm="1">
        <f t="array" ref="P1008">MEDIAN(IF(Table3[director_name]=N1008,Table3[duration]))</f>
        <v>91</v>
      </c>
      <c r="Q1008" t="e" cm="1">
        <f t="array" ref="Q1008">STDEV(IF(Table3[director_name]=N1008,Table3[duration]))</f>
        <v>#DIV/0!</v>
      </c>
      <c r="R1008" cm="1">
        <f t="array" ref="R1008">MEDIAN(IF(Table3[director_name]=N1008,Table3[imdb_score]))</f>
        <v>6.2</v>
      </c>
    </row>
    <row r="1009" spans="1:18" x14ac:dyDescent="0.3">
      <c r="A1009" t="s">
        <v>2758</v>
      </c>
      <c r="B1009">
        <v>142</v>
      </c>
      <c r="C1009">
        <v>124</v>
      </c>
      <c r="D1009">
        <v>117541000</v>
      </c>
      <c r="E1009" t="s">
        <v>175</v>
      </c>
      <c r="F1009" t="s">
        <v>2759</v>
      </c>
      <c r="G1009">
        <v>269858</v>
      </c>
      <c r="H1009">
        <v>316</v>
      </c>
      <c r="I1009" t="s">
        <v>29</v>
      </c>
      <c r="J1009">
        <v>70000000</v>
      </c>
      <c r="K1009">
        <v>7.1</v>
      </c>
      <c r="N1009" t="s">
        <v>3432</v>
      </c>
      <c r="O1009" cm="1">
        <f t="array" ref="O1009">SUM(IF(Table3[director_name]=N1009,Table3[duration]))</f>
        <v>89</v>
      </c>
      <c r="P1009" cm="1">
        <f t="array" ref="P1009">MEDIAN(IF(Table3[director_name]=N1009,Table3[duration]))</f>
        <v>89</v>
      </c>
      <c r="Q1009" t="e" cm="1">
        <f t="array" ref="Q1009">STDEV(IF(Table3[director_name]=N1009,Table3[duration]))</f>
        <v>#DIV/0!</v>
      </c>
      <c r="R1009" cm="1">
        <f t="array" ref="R1009">MEDIAN(IF(Table3[director_name]=N1009,Table3[imdb_score]))</f>
        <v>6.2</v>
      </c>
    </row>
    <row r="1010" spans="1:18" x14ac:dyDescent="0.3">
      <c r="A1010" t="s">
        <v>943</v>
      </c>
      <c r="B1010">
        <v>106</v>
      </c>
      <c r="C1010">
        <v>117</v>
      </c>
      <c r="D1010">
        <v>67325559</v>
      </c>
      <c r="E1010" t="s">
        <v>2761</v>
      </c>
      <c r="F1010" t="s">
        <v>2763</v>
      </c>
      <c r="G1010">
        <v>58222</v>
      </c>
      <c r="H1010">
        <v>331</v>
      </c>
      <c r="I1010" t="s">
        <v>29</v>
      </c>
      <c r="J1010">
        <v>20000000</v>
      </c>
      <c r="K1010">
        <v>7.1</v>
      </c>
      <c r="N1010" t="s">
        <v>3434</v>
      </c>
      <c r="O1010" cm="1">
        <f t="array" ref="O1010">SUM(IF(Table3[director_name]=N1010,Table3[duration]))</f>
        <v>87</v>
      </c>
      <c r="P1010" cm="1">
        <f t="array" ref="P1010">MEDIAN(IF(Table3[director_name]=N1010,Table3[duration]))</f>
        <v>87</v>
      </c>
      <c r="Q1010" t="e" cm="1">
        <f t="array" ref="Q1010">STDEV(IF(Table3[director_name]=N1010,Table3[duration]))</f>
        <v>#DIV/0!</v>
      </c>
      <c r="R1010" cm="1">
        <f t="array" ref="R1010">MEDIAN(IF(Table3[director_name]=N1010,Table3[imdb_score]))</f>
        <v>6.2</v>
      </c>
    </row>
    <row r="1011" spans="1:18" x14ac:dyDescent="0.3">
      <c r="A1011" t="s">
        <v>587</v>
      </c>
      <c r="B1011">
        <v>204</v>
      </c>
      <c r="C1011">
        <v>108</v>
      </c>
      <c r="D1011">
        <v>81257845</v>
      </c>
      <c r="E1011" t="s">
        <v>2765</v>
      </c>
      <c r="F1011" t="s">
        <v>2767</v>
      </c>
      <c r="G1011">
        <v>210680</v>
      </c>
      <c r="H1011">
        <v>479</v>
      </c>
      <c r="I1011" t="s">
        <v>29</v>
      </c>
      <c r="J1011">
        <v>35000000</v>
      </c>
      <c r="K1011">
        <v>7.1</v>
      </c>
      <c r="N1011" t="s">
        <v>3439</v>
      </c>
      <c r="O1011" cm="1">
        <f t="array" ref="O1011">SUM(IF(Table3[director_name]=N1011,Table3[duration]))</f>
        <v>86</v>
      </c>
      <c r="P1011" cm="1">
        <f t="array" ref="P1011">MEDIAN(IF(Table3[director_name]=N1011,Table3[duration]))</f>
        <v>86</v>
      </c>
      <c r="Q1011" t="e" cm="1">
        <f t="array" ref="Q1011">STDEV(IF(Table3[director_name]=N1011,Table3[duration]))</f>
        <v>#DIV/0!</v>
      </c>
      <c r="R1011" cm="1">
        <f t="array" ref="R1011">MEDIAN(IF(Table3[director_name]=N1011,Table3[imdb_score]))</f>
        <v>6.2</v>
      </c>
    </row>
    <row r="1012" spans="1:18" x14ac:dyDescent="0.3">
      <c r="A1012" t="s">
        <v>2514</v>
      </c>
      <c r="B1012">
        <v>398</v>
      </c>
      <c r="C1012">
        <v>103</v>
      </c>
      <c r="D1012">
        <v>88625922</v>
      </c>
      <c r="E1012" t="s">
        <v>2768</v>
      </c>
      <c r="F1012" t="s">
        <v>2770</v>
      </c>
      <c r="G1012">
        <v>75176</v>
      </c>
      <c r="H1012">
        <v>252</v>
      </c>
      <c r="I1012" t="s">
        <v>29</v>
      </c>
      <c r="J1012">
        <v>45000000</v>
      </c>
      <c r="K1012">
        <v>7.1</v>
      </c>
      <c r="N1012" t="s">
        <v>3437</v>
      </c>
      <c r="O1012" cm="1">
        <f t="array" ref="O1012">SUM(IF(Table3[director_name]=N1012,Table3[duration]))</f>
        <v>86</v>
      </c>
      <c r="P1012" cm="1">
        <f t="array" ref="P1012">MEDIAN(IF(Table3[director_name]=N1012,Table3[duration]))</f>
        <v>86</v>
      </c>
      <c r="Q1012" t="e" cm="1">
        <f t="array" ref="Q1012">STDEV(IF(Table3[director_name]=N1012,Table3[duration]))</f>
        <v>#DIV/0!</v>
      </c>
      <c r="R1012" cm="1">
        <f t="array" ref="R1012">MEDIAN(IF(Table3[director_name]=N1012,Table3[imdb_score]))</f>
        <v>6.2</v>
      </c>
    </row>
    <row r="1013" spans="1:18" x14ac:dyDescent="0.3">
      <c r="A1013" t="s">
        <v>2771</v>
      </c>
      <c r="B1013">
        <v>222</v>
      </c>
      <c r="C1013">
        <v>107</v>
      </c>
      <c r="D1013">
        <v>127706877</v>
      </c>
      <c r="E1013" t="s">
        <v>2772</v>
      </c>
      <c r="F1013" t="s">
        <v>2774</v>
      </c>
      <c r="G1013">
        <v>142496</v>
      </c>
      <c r="H1013">
        <v>399</v>
      </c>
      <c r="I1013" t="s">
        <v>29</v>
      </c>
      <c r="J1013">
        <v>85000000</v>
      </c>
      <c r="K1013">
        <v>7.1</v>
      </c>
      <c r="N1013" t="s">
        <v>3441</v>
      </c>
      <c r="O1013" cm="1">
        <f t="array" ref="O1013">SUM(IF(Table3[director_name]=N1013,Table3[duration]))</f>
        <v>82</v>
      </c>
      <c r="P1013" cm="1">
        <f t="array" ref="P1013">MEDIAN(IF(Table3[director_name]=N1013,Table3[duration]))</f>
        <v>82</v>
      </c>
      <c r="Q1013" t="e" cm="1">
        <f t="array" ref="Q1013">STDEV(IF(Table3[director_name]=N1013,Table3[duration]))</f>
        <v>#DIV/0!</v>
      </c>
      <c r="R1013" cm="1">
        <f t="array" ref="R1013">MEDIAN(IF(Table3[director_name]=N1013,Table3[imdb_score]))</f>
        <v>6.2</v>
      </c>
    </row>
    <row r="1014" spans="1:18" x14ac:dyDescent="0.3">
      <c r="A1014" t="s">
        <v>1099</v>
      </c>
      <c r="B1014">
        <v>195</v>
      </c>
      <c r="C1014">
        <v>98</v>
      </c>
      <c r="D1014">
        <v>60057639</v>
      </c>
      <c r="E1014" t="s">
        <v>305</v>
      </c>
      <c r="F1014" t="s">
        <v>2777</v>
      </c>
      <c r="G1014">
        <v>107815</v>
      </c>
      <c r="H1014">
        <v>485</v>
      </c>
      <c r="I1014" t="s">
        <v>29</v>
      </c>
      <c r="J1014">
        <v>18000000</v>
      </c>
      <c r="K1014">
        <v>7.1</v>
      </c>
      <c r="N1014" t="s">
        <v>3444</v>
      </c>
      <c r="O1014" cm="1">
        <f t="array" ref="O1014">SUM(IF(Table3[director_name]=N1014,Table3[duration]))</f>
        <v>80</v>
      </c>
      <c r="P1014" cm="1">
        <f t="array" ref="P1014">MEDIAN(IF(Table3[director_name]=N1014,Table3[duration]))</f>
        <v>80</v>
      </c>
      <c r="Q1014" t="e" cm="1">
        <f t="array" ref="Q1014">STDEV(IF(Table3[director_name]=N1014,Table3[duration]))</f>
        <v>#DIV/0!</v>
      </c>
      <c r="R1014" cm="1">
        <f t="array" ref="R1014">MEDIAN(IF(Table3[director_name]=N1014,Table3[imdb_score]))</f>
        <v>6.2</v>
      </c>
    </row>
    <row r="1015" spans="1:18" x14ac:dyDescent="0.3">
      <c r="A1015" t="s">
        <v>1447</v>
      </c>
      <c r="B1015">
        <v>297</v>
      </c>
      <c r="C1015">
        <v>108</v>
      </c>
      <c r="D1015">
        <v>43771291</v>
      </c>
      <c r="E1015" t="s">
        <v>214</v>
      </c>
      <c r="F1015" t="s">
        <v>2779</v>
      </c>
      <c r="G1015">
        <v>79909</v>
      </c>
      <c r="H1015">
        <v>279</v>
      </c>
      <c r="I1015" t="s">
        <v>29</v>
      </c>
      <c r="J1015">
        <v>5000000</v>
      </c>
      <c r="K1015">
        <v>7.1</v>
      </c>
      <c r="N1015" t="s">
        <v>2103</v>
      </c>
      <c r="O1015" cm="1">
        <f t="array" ref="O1015">SUM(IF(Table3[director_name]=N1015,Table3[duration]))</f>
        <v>791</v>
      </c>
      <c r="P1015" cm="1">
        <f t="array" ref="P1015">MEDIAN(IF(Table3[director_name]=N1015,Table3[duration]))</f>
        <v>130.5</v>
      </c>
      <c r="Q1015" cm="1">
        <f t="array" ref="Q1015">STDEV(IF(Table3[director_name]=N1015,Table3[duration]))</f>
        <v>18.037923014212744</v>
      </c>
      <c r="R1015" cm="1">
        <f t="array" ref="R1015">MEDIAN(IF(Table3[director_name]=N1015,Table3[imdb_score]))</f>
        <v>6.1999999999999993</v>
      </c>
    </row>
    <row r="1016" spans="1:18" x14ac:dyDescent="0.3">
      <c r="A1016" t="s">
        <v>1447</v>
      </c>
      <c r="B1016">
        <v>297</v>
      </c>
      <c r="C1016">
        <v>108</v>
      </c>
      <c r="D1016">
        <v>43771291</v>
      </c>
      <c r="E1016" t="s">
        <v>214</v>
      </c>
      <c r="F1016" t="s">
        <v>2779</v>
      </c>
      <c r="G1016">
        <v>79916</v>
      </c>
      <c r="H1016">
        <v>279</v>
      </c>
      <c r="I1016" t="s">
        <v>29</v>
      </c>
      <c r="J1016">
        <v>5000000</v>
      </c>
      <c r="K1016">
        <v>7.1</v>
      </c>
      <c r="N1016" t="s">
        <v>3509</v>
      </c>
      <c r="O1016" cm="1">
        <f t="array" ref="O1016">SUM(IF(Table3[director_name]=N1016,Table3[duration]))</f>
        <v>457</v>
      </c>
      <c r="P1016" cm="1">
        <f t="array" ref="P1016">MEDIAN(IF(Table3[director_name]=N1016,Table3[duration]))</f>
        <v>116</v>
      </c>
      <c r="Q1016" cm="1">
        <f t="array" ref="Q1016">STDEV(IF(Table3[director_name]=N1016,Table3[duration]))</f>
        <v>13.622897391279629</v>
      </c>
      <c r="R1016" cm="1">
        <f t="array" ref="R1016">MEDIAN(IF(Table3[director_name]=N1016,Table3[imdb_score]))</f>
        <v>6.1999999999999993</v>
      </c>
    </row>
    <row r="1017" spans="1:18" x14ac:dyDescent="0.3">
      <c r="A1017" t="s">
        <v>2032</v>
      </c>
      <c r="B1017">
        <v>486</v>
      </c>
      <c r="C1017">
        <v>112</v>
      </c>
      <c r="D1017">
        <v>206360018</v>
      </c>
      <c r="E1017" t="s">
        <v>309</v>
      </c>
      <c r="F1017" t="s">
        <v>2782</v>
      </c>
      <c r="G1017">
        <v>414070</v>
      </c>
      <c r="H1017">
        <v>532</v>
      </c>
      <c r="I1017" t="s">
        <v>29</v>
      </c>
      <c r="J1017">
        <v>170000000</v>
      </c>
      <c r="K1017">
        <v>7.1</v>
      </c>
      <c r="N1017" t="s">
        <v>3514</v>
      </c>
      <c r="O1017" cm="1">
        <f t="array" ref="O1017">SUM(IF(Table3[director_name]=N1017,Table3[duration]))</f>
        <v>442</v>
      </c>
      <c r="P1017" cm="1">
        <f t="array" ref="P1017">MEDIAN(IF(Table3[director_name]=N1017,Table3[duration]))</f>
        <v>109.5</v>
      </c>
      <c r="Q1017" cm="1">
        <f t="array" ref="Q1017">STDEV(IF(Table3[director_name]=N1017,Table3[duration]))</f>
        <v>4.6547466812563139</v>
      </c>
      <c r="R1017" cm="1">
        <f t="array" ref="R1017">MEDIAN(IF(Table3[director_name]=N1017,Table3[imdb_score]))</f>
        <v>6.1999999999999993</v>
      </c>
    </row>
    <row r="1018" spans="1:18" x14ac:dyDescent="0.3">
      <c r="A1018" t="s">
        <v>1897</v>
      </c>
      <c r="B1018">
        <v>216</v>
      </c>
      <c r="C1018">
        <v>81</v>
      </c>
      <c r="D1018">
        <v>46563158</v>
      </c>
      <c r="E1018" t="s">
        <v>543</v>
      </c>
      <c r="F1018" t="s">
        <v>2784</v>
      </c>
      <c r="G1018">
        <v>207934</v>
      </c>
      <c r="H1018">
        <v>629</v>
      </c>
      <c r="I1018" t="s">
        <v>29</v>
      </c>
      <c r="J1018">
        <v>13000000</v>
      </c>
      <c r="K1018">
        <v>7.1</v>
      </c>
      <c r="N1018" t="s">
        <v>2988</v>
      </c>
      <c r="O1018" cm="1">
        <f t="array" ref="O1018">SUM(IF(Table3[director_name]=N1018,Table3[duration]))</f>
        <v>447</v>
      </c>
      <c r="P1018" cm="1">
        <f t="array" ref="P1018">MEDIAN(IF(Table3[director_name]=N1018,Table3[duration]))</f>
        <v>106.5</v>
      </c>
      <c r="Q1018" cm="1">
        <f t="array" ref="Q1018">STDEV(IF(Table3[director_name]=N1018,Table3[duration]))</f>
        <v>14.545904349105742</v>
      </c>
      <c r="R1018" cm="1">
        <f t="array" ref="R1018">MEDIAN(IF(Table3[director_name]=N1018,Table3[imdb_score]))</f>
        <v>6.1999999999999993</v>
      </c>
    </row>
    <row r="1019" spans="1:18" x14ac:dyDescent="0.3">
      <c r="A1019" t="s">
        <v>2249</v>
      </c>
      <c r="B1019">
        <v>112</v>
      </c>
      <c r="C1019">
        <v>123</v>
      </c>
      <c r="D1019">
        <v>46800000</v>
      </c>
      <c r="E1019" t="s">
        <v>86</v>
      </c>
      <c r="F1019" t="s">
        <v>2786</v>
      </c>
      <c r="G1019">
        <v>76477</v>
      </c>
      <c r="H1019">
        <v>275</v>
      </c>
      <c r="I1019" t="s">
        <v>29</v>
      </c>
      <c r="J1019">
        <v>14000000</v>
      </c>
      <c r="K1019">
        <v>7.1</v>
      </c>
      <c r="N1019" t="s">
        <v>3454</v>
      </c>
      <c r="O1019" cm="1">
        <f t="array" ref="O1019">SUM(IF(Table3[director_name]=N1019,Table3[duration]))</f>
        <v>194</v>
      </c>
      <c r="P1019" cm="1">
        <f t="array" ref="P1019">MEDIAN(IF(Table3[director_name]=N1019,Table3[duration]))</f>
        <v>97</v>
      </c>
      <c r="Q1019" cm="1">
        <f t="array" ref="Q1019">STDEV(IF(Table3[director_name]=N1019,Table3[duration]))</f>
        <v>5.6568542494923806</v>
      </c>
      <c r="R1019" cm="1">
        <f t="array" ref="R1019">MEDIAN(IF(Table3[director_name]=N1019,Table3[imdb_score]))</f>
        <v>6.1999999999999993</v>
      </c>
    </row>
    <row r="1020" spans="1:18" x14ac:dyDescent="0.3">
      <c r="A1020" t="s">
        <v>2787</v>
      </c>
      <c r="B1020">
        <v>315</v>
      </c>
      <c r="C1020">
        <v>111</v>
      </c>
      <c r="D1020">
        <v>90356857</v>
      </c>
      <c r="E1020" t="s">
        <v>1562</v>
      </c>
      <c r="F1020" t="s">
        <v>2788</v>
      </c>
      <c r="G1020">
        <v>238916</v>
      </c>
      <c r="H1020">
        <v>328</v>
      </c>
      <c r="I1020" t="s">
        <v>29</v>
      </c>
      <c r="J1020">
        <v>58000000</v>
      </c>
      <c r="K1020">
        <v>7.1</v>
      </c>
      <c r="N1020" t="s">
        <v>3689</v>
      </c>
      <c r="O1020" cm="1">
        <f t="array" ref="O1020">SUM(IF(Table3[director_name]=N1020,Table3[duration]))</f>
        <v>370</v>
      </c>
      <c r="P1020" cm="1">
        <f t="array" ref="P1020">MEDIAN(IF(Table3[director_name]=N1020,Table3[duration]))</f>
        <v>93.5</v>
      </c>
      <c r="Q1020" cm="1">
        <f t="array" ref="Q1020">STDEV(IF(Table3[director_name]=N1020,Table3[duration]))</f>
        <v>11.67618659209133</v>
      </c>
      <c r="R1020" cm="1">
        <f t="array" ref="R1020">MEDIAN(IF(Table3[director_name]=N1020,Table3[imdb_score]))</f>
        <v>6.1999999999999993</v>
      </c>
    </row>
    <row r="1021" spans="1:18" x14ac:dyDescent="0.3">
      <c r="A1021" t="s">
        <v>1702</v>
      </c>
      <c r="B1021">
        <v>143</v>
      </c>
      <c r="C1021">
        <v>90</v>
      </c>
      <c r="D1021">
        <v>81517441</v>
      </c>
      <c r="E1021" t="s">
        <v>39</v>
      </c>
      <c r="F1021" t="s">
        <v>2791</v>
      </c>
      <c r="G1021">
        <v>111368</v>
      </c>
      <c r="H1021">
        <v>394</v>
      </c>
      <c r="I1021" t="s">
        <v>29</v>
      </c>
      <c r="J1021">
        <v>50000000</v>
      </c>
      <c r="K1021">
        <v>7.1</v>
      </c>
      <c r="N1021" t="s">
        <v>3291</v>
      </c>
      <c r="O1021" cm="1">
        <f t="array" ref="O1021">SUM(IF(Table3[director_name]=N1021,Table3[duration]))</f>
        <v>365</v>
      </c>
      <c r="P1021" cm="1">
        <f t="array" ref="P1021">MEDIAN(IF(Table3[director_name]=N1021,Table3[duration]))</f>
        <v>91</v>
      </c>
      <c r="Q1021" cm="1">
        <f t="array" ref="Q1021">STDEV(IF(Table3[director_name]=N1021,Table3[duration]))</f>
        <v>9.535023160258536</v>
      </c>
      <c r="R1021" cm="1">
        <f t="array" ref="R1021">MEDIAN(IF(Table3[director_name]=N1021,Table3[imdb_score]))</f>
        <v>6.1999999999999993</v>
      </c>
    </row>
    <row r="1022" spans="1:18" x14ac:dyDescent="0.3">
      <c r="A1022" t="s">
        <v>2792</v>
      </c>
      <c r="B1022">
        <v>215</v>
      </c>
      <c r="C1022">
        <v>105</v>
      </c>
      <c r="D1022">
        <v>71347010</v>
      </c>
      <c r="E1022" t="s">
        <v>289</v>
      </c>
      <c r="F1022" t="s">
        <v>2793</v>
      </c>
      <c r="G1022">
        <v>166194</v>
      </c>
      <c r="H1022">
        <v>215</v>
      </c>
      <c r="I1022" t="s">
        <v>29</v>
      </c>
      <c r="J1022">
        <v>40000000</v>
      </c>
      <c r="K1022">
        <v>7.1</v>
      </c>
      <c r="N1022" t="s">
        <v>1989</v>
      </c>
      <c r="O1022" cm="1">
        <f t="array" ref="O1022">SUM(IF(Table3[director_name]=N1022,Table3[duration]))</f>
        <v>195</v>
      </c>
      <c r="P1022" cm="1">
        <f t="array" ref="P1022">MEDIAN(IF(Table3[director_name]=N1022,Table3[duration]))</f>
        <v>97.5</v>
      </c>
      <c r="Q1022" cm="1">
        <f t="array" ref="Q1022">STDEV(IF(Table3[director_name]=N1022,Table3[duration]))</f>
        <v>13.435028842544403</v>
      </c>
      <c r="R1022" cm="1">
        <f t="array" ref="R1022">MEDIAN(IF(Table3[director_name]=N1022,Table3[imdb_score]))</f>
        <v>6.15</v>
      </c>
    </row>
    <row r="1023" spans="1:18" x14ac:dyDescent="0.3">
      <c r="A1023" t="s">
        <v>1757</v>
      </c>
      <c r="B1023">
        <v>421</v>
      </c>
      <c r="C1023">
        <v>101</v>
      </c>
      <c r="D1023">
        <v>40962534</v>
      </c>
      <c r="E1023" t="s">
        <v>92</v>
      </c>
      <c r="F1023" t="s">
        <v>2795</v>
      </c>
      <c r="G1023">
        <v>188652</v>
      </c>
      <c r="H1023">
        <v>288</v>
      </c>
      <c r="I1023" t="s">
        <v>29</v>
      </c>
      <c r="J1023">
        <v>12500000</v>
      </c>
      <c r="K1023">
        <v>7.1</v>
      </c>
      <c r="N1023" t="s">
        <v>3486</v>
      </c>
      <c r="O1023" cm="1">
        <f t="array" ref="O1023">SUM(IF(Table3[director_name]=N1023,Table3[duration]))</f>
        <v>386</v>
      </c>
      <c r="P1023" cm="1">
        <f t="array" ref="P1023">MEDIAN(IF(Table3[director_name]=N1023,Table3[duration]))</f>
        <v>96.5</v>
      </c>
      <c r="Q1023" cm="1">
        <f t="array" ref="Q1023">STDEV(IF(Table3[director_name]=N1023,Table3[duration]))</f>
        <v>4.2031734043061642</v>
      </c>
      <c r="R1023" cm="1">
        <f t="array" ref="R1023">MEDIAN(IF(Table3[director_name]=N1023,Table3[imdb_score]))</f>
        <v>6.15</v>
      </c>
    </row>
    <row r="1024" spans="1:18" x14ac:dyDescent="0.3">
      <c r="A1024" t="s">
        <v>648</v>
      </c>
      <c r="B1024">
        <v>130</v>
      </c>
      <c r="C1024">
        <v>97</v>
      </c>
      <c r="D1024">
        <v>43022524</v>
      </c>
      <c r="E1024" t="s">
        <v>73</v>
      </c>
      <c r="F1024" t="s">
        <v>2797</v>
      </c>
      <c r="G1024">
        <v>67604</v>
      </c>
      <c r="H1024">
        <v>218</v>
      </c>
      <c r="I1024" t="s">
        <v>29</v>
      </c>
      <c r="J1024">
        <v>15000000</v>
      </c>
      <c r="K1024">
        <v>7.1</v>
      </c>
      <c r="N1024" t="s">
        <v>3492</v>
      </c>
      <c r="O1024" cm="1">
        <f t="array" ref="O1024">SUM(IF(Table3[director_name]=N1024,Table3[duration]))</f>
        <v>167</v>
      </c>
      <c r="P1024" cm="1">
        <f t="array" ref="P1024">MEDIAN(IF(Table3[director_name]=N1024,Table3[duration]))</f>
        <v>83.5</v>
      </c>
      <c r="Q1024" cm="1">
        <f t="array" ref="Q1024">STDEV(IF(Table3[director_name]=N1024,Table3[duration]))</f>
        <v>2.1213203435596424</v>
      </c>
      <c r="R1024" cm="1">
        <f t="array" ref="R1024">MEDIAN(IF(Table3[director_name]=N1024,Table3[imdb_score]))</f>
        <v>6.15</v>
      </c>
    </row>
    <row r="1025" spans="1:18" x14ac:dyDescent="0.3">
      <c r="A1025" t="s">
        <v>1025</v>
      </c>
      <c r="B1025">
        <v>153</v>
      </c>
      <c r="C1025">
        <v>112</v>
      </c>
      <c r="D1025">
        <v>31252964</v>
      </c>
      <c r="E1025" t="s">
        <v>588</v>
      </c>
      <c r="F1025" t="s">
        <v>2800</v>
      </c>
      <c r="G1025">
        <v>71495</v>
      </c>
      <c r="H1025">
        <v>522</v>
      </c>
      <c r="I1025" t="s">
        <v>29</v>
      </c>
      <c r="J1025">
        <v>4000000</v>
      </c>
      <c r="K1025">
        <v>7.1</v>
      </c>
      <c r="N1025" t="s">
        <v>3528</v>
      </c>
      <c r="O1025" cm="1">
        <f t="array" ref="O1025">SUM(IF(Table3[director_name]=N1025,Table3[duration]))</f>
        <v>132</v>
      </c>
      <c r="P1025" cm="1">
        <f t="array" ref="P1025">MEDIAN(IF(Table3[director_name]=N1025,Table3[duration]))</f>
        <v>132</v>
      </c>
      <c r="Q1025" t="e" cm="1">
        <f t="array" ref="Q1025">STDEV(IF(Table3[director_name]=N1025,Table3[duration]))</f>
        <v>#DIV/0!</v>
      </c>
      <c r="R1025" cm="1">
        <f t="array" ref="R1025">MEDIAN(IF(Table3[director_name]=N1025,Table3[imdb_score]))</f>
        <v>6.1</v>
      </c>
    </row>
    <row r="1026" spans="1:18" x14ac:dyDescent="0.3">
      <c r="A1026" t="s">
        <v>2802</v>
      </c>
      <c r="B1026">
        <v>110</v>
      </c>
      <c r="C1026">
        <v>106</v>
      </c>
      <c r="D1026">
        <v>43853424</v>
      </c>
      <c r="E1026" t="s">
        <v>2803</v>
      </c>
      <c r="F1026" t="s">
        <v>2804</v>
      </c>
      <c r="G1026">
        <v>35514</v>
      </c>
      <c r="H1026">
        <v>114</v>
      </c>
      <c r="I1026" t="s">
        <v>29</v>
      </c>
      <c r="J1026">
        <v>18000000</v>
      </c>
      <c r="K1026">
        <v>7.1</v>
      </c>
      <c r="N1026" t="s">
        <v>3531</v>
      </c>
      <c r="O1026" cm="1">
        <f t="array" ref="O1026">SUM(IF(Table3[director_name]=N1026,Table3[duration]))</f>
        <v>131</v>
      </c>
      <c r="P1026" cm="1">
        <f t="array" ref="P1026">MEDIAN(IF(Table3[director_name]=N1026,Table3[duration]))</f>
        <v>131</v>
      </c>
      <c r="Q1026" t="e" cm="1">
        <f t="array" ref="Q1026">STDEV(IF(Table3[director_name]=N1026,Table3[duration]))</f>
        <v>#DIV/0!</v>
      </c>
      <c r="R1026" cm="1">
        <f t="array" ref="R1026">MEDIAN(IF(Table3[director_name]=N1026,Table3[imdb_score]))</f>
        <v>6.1</v>
      </c>
    </row>
    <row r="1027" spans="1:18" x14ac:dyDescent="0.3">
      <c r="A1027" t="s">
        <v>346</v>
      </c>
      <c r="B1027">
        <v>121</v>
      </c>
      <c r="C1027">
        <v>104</v>
      </c>
      <c r="D1027">
        <v>31899000</v>
      </c>
      <c r="E1027" t="s">
        <v>2806</v>
      </c>
      <c r="F1027" t="s">
        <v>2808</v>
      </c>
      <c r="G1027">
        <v>23986</v>
      </c>
      <c r="H1027">
        <v>201</v>
      </c>
      <c r="I1027" t="s">
        <v>29</v>
      </c>
      <c r="J1027">
        <v>6500000</v>
      </c>
      <c r="K1027">
        <v>7.1</v>
      </c>
      <c r="N1027" t="s">
        <v>2673</v>
      </c>
      <c r="O1027" cm="1">
        <f t="array" ref="O1027">SUM(IF(Table3[director_name]=N1027,Table3[duration]))</f>
        <v>367</v>
      </c>
      <c r="P1027" cm="1">
        <f t="array" ref="P1027">MEDIAN(IF(Table3[director_name]=N1027,Table3[duration]))</f>
        <v>123</v>
      </c>
      <c r="Q1027" cm="1">
        <f t="array" ref="Q1027">STDEV(IF(Table3[director_name]=N1027,Table3[duration]))</f>
        <v>2.0816659994661331</v>
      </c>
      <c r="R1027" cm="1">
        <f t="array" ref="R1027">MEDIAN(IF(Table3[director_name]=N1027,Table3[imdb_score]))</f>
        <v>6.1</v>
      </c>
    </row>
    <row r="1028" spans="1:18" x14ac:dyDescent="0.3">
      <c r="A1028" t="s">
        <v>2810</v>
      </c>
      <c r="B1028">
        <v>184</v>
      </c>
      <c r="C1028">
        <v>110</v>
      </c>
      <c r="D1028">
        <v>70001065</v>
      </c>
      <c r="E1028" t="s">
        <v>2811</v>
      </c>
      <c r="F1028" t="s">
        <v>2813</v>
      </c>
      <c r="G1028">
        <v>191437</v>
      </c>
      <c r="H1028">
        <v>582</v>
      </c>
      <c r="I1028" t="s">
        <v>29</v>
      </c>
      <c r="J1028">
        <v>45000000</v>
      </c>
      <c r="K1028">
        <v>7.1</v>
      </c>
      <c r="N1028" t="s">
        <v>3546</v>
      </c>
      <c r="O1028" cm="1">
        <f t="array" ref="O1028">SUM(IF(Table3[director_name]=N1028,Table3[duration]))</f>
        <v>120</v>
      </c>
      <c r="P1028" cm="1">
        <f t="array" ref="P1028">MEDIAN(IF(Table3[director_name]=N1028,Table3[duration]))</f>
        <v>120</v>
      </c>
      <c r="Q1028" t="e" cm="1">
        <f t="array" ref="Q1028">STDEV(IF(Table3[director_name]=N1028,Table3[duration]))</f>
        <v>#DIV/0!</v>
      </c>
      <c r="R1028" cm="1">
        <f t="array" ref="R1028">MEDIAN(IF(Table3[director_name]=N1028,Table3[imdb_score]))</f>
        <v>6.1</v>
      </c>
    </row>
    <row r="1029" spans="1:18" x14ac:dyDescent="0.3">
      <c r="A1029" t="s">
        <v>1375</v>
      </c>
      <c r="B1029">
        <v>225</v>
      </c>
      <c r="C1029">
        <v>115</v>
      </c>
      <c r="D1029">
        <v>144795350</v>
      </c>
      <c r="E1029" t="s">
        <v>1235</v>
      </c>
      <c r="F1029" t="s">
        <v>2815</v>
      </c>
      <c r="G1029">
        <v>387632</v>
      </c>
      <c r="H1029">
        <v>789</v>
      </c>
      <c r="I1029" t="s">
        <v>29</v>
      </c>
      <c r="J1029">
        <v>120000000</v>
      </c>
      <c r="K1029">
        <v>7.1</v>
      </c>
      <c r="N1029" t="s">
        <v>3541</v>
      </c>
      <c r="O1029" cm="1">
        <f t="array" ref="O1029">SUM(IF(Table3[director_name]=N1029,Table3[duration]))</f>
        <v>120</v>
      </c>
      <c r="P1029" cm="1">
        <f t="array" ref="P1029">MEDIAN(IF(Table3[director_name]=N1029,Table3[duration]))</f>
        <v>120</v>
      </c>
      <c r="Q1029" t="e" cm="1">
        <f t="array" ref="Q1029">STDEV(IF(Table3[director_name]=N1029,Table3[duration]))</f>
        <v>#DIV/0!</v>
      </c>
      <c r="R1029" cm="1">
        <f t="array" ref="R1029">MEDIAN(IF(Table3[director_name]=N1029,Table3[imdb_score]))</f>
        <v>6.1</v>
      </c>
    </row>
    <row r="1030" spans="1:18" x14ac:dyDescent="0.3">
      <c r="A1030" t="s">
        <v>2787</v>
      </c>
      <c r="B1030">
        <v>214</v>
      </c>
      <c r="C1030">
        <v>107</v>
      </c>
      <c r="D1030">
        <v>63411478</v>
      </c>
      <c r="E1030" t="s">
        <v>350</v>
      </c>
      <c r="F1030" t="s">
        <v>2817</v>
      </c>
      <c r="G1030">
        <v>114925</v>
      </c>
      <c r="H1030">
        <v>234</v>
      </c>
      <c r="I1030" t="s">
        <v>29</v>
      </c>
      <c r="J1030">
        <v>39000000</v>
      </c>
      <c r="K1030">
        <v>7.1</v>
      </c>
      <c r="N1030" t="s">
        <v>3543</v>
      </c>
      <c r="O1030" cm="1">
        <f t="array" ref="O1030">SUM(IF(Table3[director_name]=N1030,Table3[duration]))</f>
        <v>120</v>
      </c>
      <c r="P1030" cm="1">
        <f t="array" ref="P1030">MEDIAN(IF(Table3[director_name]=N1030,Table3[duration]))</f>
        <v>120</v>
      </c>
      <c r="Q1030" t="e" cm="1">
        <f t="array" ref="Q1030">STDEV(IF(Table3[director_name]=N1030,Table3[duration]))</f>
        <v>#DIV/0!</v>
      </c>
      <c r="R1030" cm="1">
        <f t="array" ref="R1030">MEDIAN(IF(Table3[director_name]=N1030,Table3[imdb_score]))</f>
        <v>6.1</v>
      </c>
    </row>
    <row r="1031" spans="1:18" x14ac:dyDescent="0.3">
      <c r="A1031" t="s">
        <v>1770</v>
      </c>
      <c r="B1031">
        <v>131</v>
      </c>
      <c r="C1031">
        <v>126</v>
      </c>
      <c r="D1031">
        <v>53680848</v>
      </c>
      <c r="E1031" t="s">
        <v>588</v>
      </c>
      <c r="F1031" t="s">
        <v>2818</v>
      </c>
      <c r="G1031">
        <v>167967</v>
      </c>
      <c r="H1031">
        <v>243</v>
      </c>
      <c r="I1031" t="s">
        <v>29</v>
      </c>
      <c r="J1031">
        <v>30000000</v>
      </c>
      <c r="K1031">
        <v>7.1</v>
      </c>
      <c r="N1031" t="s">
        <v>3538</v>
      </c>
      <c r="O1031" cm="1">
        <f t="array" ref="O1031">SUM(IF(Table3[director_name]=N1031,Table3[duration]))</f>
        <v>120</v>
      </c>
      <c r="P1031" cm="1">
        <f t="array" ref="P1031">MEDIAN(IF(Table3[director_name]=N1031,Table3[duration]))</f>
        <v>120</v>
      </c>
      <c r="Q1031" t="e" cm="1">
        <f t="array" ref="Q1031">STDEV(IF(Table3[director_name]=N1031,Table3[duration]))</f>
        <v>#DIV/0!</v>
      </c>
      <c r="R1031" cm="1">
        <f t="array" ref="R1031">MEDIAN(IF(Table3[director_name]=N1031,Table3[imdb_score]))</f>
        <v>6.1</v>
      </c>
    </row>
    <row r="1032" spans="1:18" x14ac:dyDescent="0.3">
      <c r="A1032" t="s">
        <v>706</v>
      </c>
      <c r="B1032">
        <v>349</v>
      </c>
      <c r="C1032">
        <v>115</v>
      </c>
      <c r="D1032">
        <v>37877959</v>
      </c>
      <c r="E1032" t="s">
        <v>429</v>
      </c>
      <c r="F1032" t="s">
        <v>2820</v>
      </c>
      <c r="G1032">
        <v>86664</v>
      </c>
      <c r="H1032">
        <v>252</v>
      </c>
      <c r="I1032" t="s">
        <v>29</v>
      </c>
      <c r="J1032">
        <v>15000000</v>
      </c>
      <c r="K1032">
        <v>7.1</v>
      </c>
      <c r="N1032" t="s">
        <v>3750</v>
      </c>
      <c r="O1032" cm="1">
        <f t="array" ref="O1032">SUM(IF(Table3[director_name]=N1032,Table3[duration]))</f>
        <v>331</v>
      </c>
      <c r="P1032" cm="1">
        <f t="array" ref="P1032">MEDIAN(IF(Table3[director_name]=N1032,Table3[duration]))</f>
        <v>115</v>
      </c>
      <c r="Q1032" cm="1">
        <f t="array" ref="Q1032">STDEV(IF(Table3[director_name]=N1032,Table3[duration]))</f>
        <v>8.0829037686547611</v>
      </c>
      <c r="R1032" cm="1">
        <f t="array" ref="R1032">MEDIAN(IF(Table3[director_name]=N1032,Table3[imdb_score]))</f>
        <v>6.1</v>
      </c>
    </row>
    <row r="1033" spans="1:18" x14ac:dyDescent="0.3">
      <c r="A1033" t="s">
        <v>1456</v>
      </c>
      <c r="B1033">
        <v>323</v>
      </c>
      <c r="C1033">
        <v>106</v>
      </c>
      <c r="D1033">
        <v>20803237</v>
      </c>
      <c r="E1033" t="s">
        <v>73</v>
      </c>
      <c r="F1033" t="s">
        <v>2822</v>
      </c>
      <c r="G1033">
        <v>110616</v>
      </c>
      <c r="H1033">
        <v>291</v>
      </c>
      <c r="I1033" t="s">
        <v>29</v>
      </c>
      <c r="J1033">
        <v>3500000</v>
      </c>
      <c r="K1033">
        <v>7.1</v>
      </c>
      <c r="N1033" t="s">
        <v>3683</v>
      </c>
      <c r="O1033" cm="1">
        <f t="array" ref="O1033">SUM(IF(Table3[director_name]=N1033,Table3[duration]))</f>
        <v>462</v>
      </c>
      <c r="P1033" cm="1">
        <f t="array" ref="P1033">MEDIAN(IF(Table3[director_name]=N1033,Table3[duration]))</f>
        <v>113</v>
      </c>
      <c r="Q1033" cm="1">
        <f t="array" ref="Q1033">STDEV(IF(Table3[director_name]=N1033,Table3[duration]))</f>
        <v>11</v>
      </c>
      <c r="R1033" cm="1">
        <f t="array" ref="R1033">MEDIAN(IF(Table3[director_name]=N1033,Table3[imdb_score]))</f>
        <v>6.1</v>
      </c>
    </row>
    <row r="1034" spans="1:18" x14ac:dyDescent="0.3">
      <c r="A1034" t="s">
        <v>2824</v>
      </c>
      <c r="B1034">
        <v>100</v>
      </c>
      <c r="C1034">
        <v>100</v>
      </c>
      <c r="D1034">
        <v>18488314</v>
      </c>
      <c r="E1034" t="s">
        <v>1632</v>
      </c>
      <c r="F1034" t="s">
        <v>2826</v>
      </c>
      <c r="G1034">
        <v>76151</v>
      </c>
      <c r="H1034">
        <v>333</v>
      </c>
      <c r="I1034" t="s">
        <v>29</v>
      </c>
      <c r="J1034">
        <v>1200000</v>
      </c>
      <c r="K1034">
        <v>7.1</v>
      </c>
      <c r="N1034" t="s">
        <v>736</v>
      </c>
      <c r="O1034" cm="1">
        <f t="array" ref="O1034">SUM(IF(Table3[director_name]=N1034,Table3[duration]))</f>
        <v>353</v>
      </c>
      <c r="P1034" cm="1">
        <f t="array" ref="P1034">MEDIAN(IF(Table3[director_name]=N1034,Table3[duration]))</f>
        <v>113</v>
      </c>
      <c r="Q1034" cm="1">
        <f t="array" ref="Q1034">STDEV(IF(Table3[director_name]=N1034,Table3[duration]))</f>
        <v>17.473789896108173</v>
      </c>
      <c r="R1034" cm="1">
        <f t="array" ref="R1034">MEDIAN(IF(Table3[director_name]=N1034,Table3[imdb_score]))</f>
        <v>6.1</v>
      </c>
    </row>
    <row r="1035" spans="1:18" x14ac:dyDescent="0.3">
      <c r="A1035" t="s">
        <v>1452</v>
      </c>
      <c r="B1035">
        <v>173</v>
      </c>
      <c r="C1035">
        <v>108</v>
      </c>
      <c r="D1035">
        <v>19067631</v>
      </c>
      <c r="E1035" t="s">
        <v>699</v>
      </c>
      <c r="F1035" t="s">
        <v>2829</v>
      </c>
      <c r="G1035">
        <v>37714</v>
      </c>
      <c r="H1035">
        <v>204</v>
      </c>
      <c r="I1035" t="s">
        <v>29</v>
      </c>
      <c r="J1035">
        <v>2000000</v>
      </c>
      <c r="K1035">
        <v>7.1</v>
      </c>
      <c r="N1035" t="s">
        <v>3548</v>
      </c>
      <c r="O1035" cm="1">
        <f t="array" ref="O1035">SUM(IF(Table3[director_name]=N1035,Table3[duration]))</f>
        <v>112</v>
      </c>
      <c r="P1035" cm="1">
        <f t="array" ref="P1035">MEDIAN(IF(Table3[director_name]=N1035,Table3[duration]))</f>
        <v>112</v>
      </c>
      <c r="Q1035" t="e" cm="1">
        <f t="array" ref="Q1035">STDEV(IF(Table3[director_name]=N1035,Table3[duration]))</f>
        <v>#DIV/0!</v>
      </c>
      <c r="R1035" cm="1">
        <f t="array" ref="R1035">MEDIAN(IF(Table3[director_name]=N1035,Table3[imdb_score]))</f>
        <v>6.1</v>
      </c>
    </row>
    <row r="1036" spans="1:18" x14ac:dyDescent="0.3">
      <c r="A1036" t="s">
        <v>2445</v>
      </c>
      <c r="B1036">
        <v>214</v>
      </c>
      <c r="C1036">
        <v>112</v>
      </c>
      <c r="D1036">
        <v>39235088</v>
      </c>
      <c r="E1036" t="s">
        <v>197</v>
      </c>
      <c r="F1036" t="s">
        <v>2830</v>
      </c>
      <c r="G1036">
        <v>193962</v>
      </c>
      <c r="H1036">
        <v>805</v>
      </c>
      <c r="I1036" t="s">
        <v>29</v>
      </c>
      <c r="J1036">
        <v>23000000</v>
      </c>
      <c r="K1036">
        <v>7.1</v>
      </c>
      <c r="N1036" t="s">
        <v>3550</v>
      </c>
      <c r="O1036" cm="1">
        <f t="array" ref="O1036">SUM(IF(Table3[director_name]=N1036,Table3[duration]))</f>
        <v>112</v>
      </c>
      <c r="P1036" cm="1">
        <f t="array" ref="P1036">MEDIAN(IF(Table3[director_name]=N1036,Table3[duration]))</f>
        <v>112</v>
      </c>
      <c r="Q1036" t="e" cm="1">
        <f t="array" ref="Q1036">STDEV(IF(Table3[director_name]=N1036,Table3[duration]))</f>
        <v>#DIV/0!</v>
      </c>
      <c r="R1036" cm="1">
        <f t="array" ref="R1036">MEDIAN(IF(Table3[director_name]=N1036,Table3[imdb_score]))</f>
        <v>6.1</v>
      </c>
    </row>
    <row r="1037" spans="1:18" x14ac:dyDescent="0.3">
      <c r="A1037" t="s">
        <v>561</v>
      </c>
      <c r="B1037">
        <v>103</v>
      </c>
      <c r="C1037">
        <v>96</v>
      </c>
      <c r="D1037">
        <v>38119483</v>
      </c>
      <c r="E1037" t="s">
        <v>180</v>
      </c>
      <c r="F1037" t="s">
        <v>2832</v>
      </c>
      <c r="G1037">
        <v>136667</v>
      </c>
      <c r="H1037">
        <v>273</v>
      </c>
      <c r="I1037" t="s">
        <v>29</v>
      </c>
      <c r="J1037">
        <v>22700000</v>
      </c>
      <c r="K1037">
        <v>7.1</v>
      </c>
      <c r="N1037" t="s">
        <v>3497</v>
      </c>
      <c r="O1037" cm="1">
        <f t="array" ref="O1037">SUM(IF(Table3[director_name]=N1037,Table3[duration]))</f>
        <v>535</v>
      </c>
      <c r="P1037" cm="1">
        <f t="array" ref="P1037">MEDIAN(IF(Table3[director_name]=N1037,Table3[duration]))</f>
        <v>111</v>
      </c>
      <c r="Q1037" cm="1">
        <f t="array" ref="Q1037">STDEV(IF(Table3[director_name]=N1037,Table3[duration]))</f>
        <v>10.099504938362077</v>
      </c>
      <c r="R1037" cm="1">
        <f t="array" ref="R1037">MEDIAN(IF(Table3[director_name]=N1037,Table3[imdb_score]))</f>
        <v>6.1</v>
      </c>
    </row>
    <row r="1038" spans="1:18" x14ac:dyDescent="0.3">
      <c r="A1038" t="s">
        <v>822</v>
      </c>
      <c r="B1038">
        <v>150</v>
      </c>
      <c r="C1038">
        <v>114</v>
      </c>
      <c r="D1038">
        <v>60652036</v>
      </c>
      <c r="E1038" t="s">
        <v>2833</v>
      </c>
      <c r="F1038" t="s">
        <v>2834</v>
      </c>
      <c r="G1038">
        <v>137854</v>
      </c>
      <c r="H1038">
        <v>560</v>
      </c>
      <c r="I1038" t="s">
        <v>29</v>
      </c>
      <c r="J1038">
        <v>48000000</v>
      </c>
      <c r="K1038">
        <v>7.1</v>
      </c>
      <c r="N1038" t="s">
        <v>3552</v>
      </c>
      <c r="O1038" cm="1">
        <f t="array" ref="O1038">SUM(IF(Table3[director_name]=N1038,Table3[duration]))</f>
        <v>110</v>
      </c>
      <c r="P1038" cm="1">
        <f t="array" ref="P1038">MEDIAN(IF(Table3[director_name]=N1038,Table3[duration]))</f>
        <v>110</v>
      </c>
      <c r="Q1038" t="e" cm="1">
        <f t="array" ref="Q1038">STDEV(IF(Table3[director_name]=N1038,Table3[duration]))</f>
        <v>#DIV/0!</v>
      </c>
      <c r="R1038" cm="1">
        <f t="array" ref="R1038">MEDIAN(IF(Table3[director_name]=N1038,Table3[imdb_score]))</f>
        <v>6.1</v>
      </c>
    </row>
    <row r="1039" spans="1:18" x14ac:dyDescent="0.3">
      <c r="A1039" t="s">
        <v>1459</v>
      </c>
      <c r="B1039">
        <v>413</v>
      </c>
      <c r="C1039">
        <v>106</v>
      </c>
      <c r="D1039">
        <v>62453315</v>
      </c>
      <c r="E1039" t="s">
        <v>2836</v>
      </c>
      <c r="F1039" t="s">
        <v>2837</v>
      </c>
      <c r="G1039">
        <v>200035</v>
      </c>
      <c r="H1039">
        <v>407</v>
      </c>
      <c r="I1039" t="s">
        <v>29</v>
      </c>
      <c r="J1039">
        <v>50200000</v>
      </c>
      <c r="K1039">
        <v>7.1</v>
      </c>
      <c r="N1039" t="s">
        <v>3555</v>
      </c>
      <c r="O1039" cm="1">
        <f t="array" ref="O1039">SUM(IF(Table3[director_name]=N1039,Table3[duration]))</f>
        <v>110</v>
      </c>
      <c r="P1039" cm="1">
        <f t="array" ref="P1039">MEDIAN(IF(Table3[director_name]=N1039,Table3[duration]))</f>
        <v>110</v>
      </c>
      <c r="Q1039" t="e" cm="1">
        <f t="array" ref="Q1039">STDEV(IF(Table3[director_name]=N1039,Table3[duration]))</f>
        <v>#DIV/0!</v>
      </c>
      <c r="R1039" cm="1">
        <f t="array" ref="R1039">MEDIAN(IF(Table3[director_name]=N1039,Table3[imdb_score]))</f>
        <v>6.1</v>
      </c>
    </row>
    <row r="1040" spans="1:18" x14ac:dyDescent="0.3">
      <c r="A1040" t="s">
        <v>2678</v>
      </c>
      <c r="B1040">
        <v>158</v>
      </c>
      <c r="C1040">
        <v>101</v>
      </c>
      <c r="D1040">
        <v>40566655</v>
      </c>
      <c r="E1040" t="s">
        <v>699</v>
      </c>
      <c r="F1040" t="s">
        <v>2840</v>
      </c>
      <c r="G1040">
        <v>144021</v>
      </c>
      <c r="H1040">
        <v>391</v>
      </c>
      <c r="I1040" t="s">
        <v>29</v>
      </c>
      <c r="J1040">
        <v>30000000</v>
      </c>
      <c r="K1040">
        <v>7.1</v>
      </c>
      <c r="N1040" t="s">
        <v>3558</v>
      </c>
      <c r="O1040" cm="1">
        <f t="array" ref="O1040">SUM(IF(Table3[director_name]=N1040,Table3[duration]))</f>
        <v>109</v>
      </c>
      <c r="P1040" cm="1">
        <f t="array" ref="P1040">MEDIAN(IF(Table3[director_name]=N1040,Table3[duration]))</f>
        <v>109</v>
      </c>
      <c r="Q1040" t="e" cm="1">
        <f t="array" ref="Q1040">STDEV(IF(Table3[director_name]=N1040,Table3[duration]))</f>
        <v>#DIV/0!</v>
      </c>
      <c r="R1040" cm="1">
        <f t="array" ref="R1040">MEDIAN(IF(Table3[director_name]=N1040,Table3[imdb_score]))</f>
        <v>6.1</v>
      </c>
    </row>
    <row r="1041" spans="1:18" x14ac:dyDescent="0.3">
      <c r="A1041" t="s">
        <v>2451</v>
      </c>
      <c r="B1041">
        <v>231</v>
      </c>
      <c r="C1041">
        <v>93</v>
      </c>
      <c r="D1041">
        <v>17536788</v>
      </c>
      <c r="E1041" t="s">
        <v>699</v>
      </c>
      <c r="F1041" t="s">
        <v>2843</v>
      </c>
      <c r="G1041">
        <v>49240</v>
      </c>
      <c r="H1041">
        <v>142</v>
      </c>
      <c r="I1041" t="s">
        <v>29</v>
      </c>
      <c r="J1041">
        <v>8000000</v>
      </c>
      <c r="K1041">
        <v>7.1</v>
      </c>
      <c r="N1041" t="s">
        <v>3561</v>
      </c>
      <c r="O1041" cm="1">
        <f t="array" ref="O1041">SUM(IF(Table3[director_name]=N1041,Table3[duration]))</f>
        <v>109</v>
      </c>
      <c r="P1041" cm="1">
        <f t="array" ref="P1041">MEDIAN(IF(Table3[director_name]=N1041,Table3[duration]))</f>
        <v>109</v>
      </c>
      <c r="Q1041" t="e" cm="1">
        <f t="array" ref="Q1041">STDEV(IF(Table3[director_name]=N1041,Table3[duration]))</f>
        <v>#DIV/0!</v>
      </c>
      <c r="R1041" cm="1">
        <f t="array" ref="R1041">MEDIAN(IF(Table3[director_name]=N1041,Table3[imdb_score]))</f>
        <v>6.1</v>
      </c>
    </row>
    <row r="1042" spans="1:18" x14ac:dyDescent="0.3">
      <c r="A1042" t="s">
        <v>481</v>
      </c>
      <c r="B1042">
        <v>302</v>
      </c>
      <c r="C1042">
        <v>169</v>
      </c>
      <c r="D1042">
        <v>309404152</v>
      </c>
      <c r="E1042" t="s">
        <v>309</v>
      </c>
      <c r="F1042" t="s">
        <v>2845</v>
      </c>
      <c r="G1042">
        <v>471220</v>
      </c>
      <c r="H1042">
        <v>1238</v>
      </c>
      <c r="I1042" t="s">
        <v>29</v>
      </c>
      <c r="J1042">
        <v>300000000</v>
      </c>
      <c r="K1042">
        <v>7.1</v>
      </c>
      <c r="N1042" t="s">
        <v>3737</v>
      </c>
      <c r="O1042" cm="1">
        <f t="array" ref="O1042">SUM(IF(Table3[director_name]=N1042,Table3[duration]))</f>
        <v>761</v>
      </c>
      <c r="P1042" cm="1">
        <f t="array" ref="P1042">MEDIAN(IF(Table3[director_name]=N1042,Table3[duration]))</f>
        <v>107</v>
      </c>
      <c r="Q1042" cm="1">
        <f t="array" ref="Q1042">STDEV(IF(Table3[director_name]=N1042,Table3[duration]))</f>
        <v>11.071198154284321</v>
      </c>
      <c r="R1042" cm="1">
        <f t="array" ref="R1042">MEDIAN(IF(Table3[director_name]=N1042,Table3[imdb_score]))</f>
        <v>6.1</v>
      </c>
    </row>
    <row r="1043" spans="1:18" x14ac:dyDescent="0.3">
      <c r="A1043" t="s">
        <v>2847</v>
      </c>
      <c r="B1043">
        <v>150</v>
      </c>
      <c r="C1043">
        <v>88</v>
      </c>
      <c r="D1043">
        <v>18225165</v>
      </c>
      <c r="E1043" t="s">
        <v>1929</v>
      </c>
      <c r="F1043" t="s">
        <v>2849</v>
      </c>
      <c r="G1043">
        <v>155262</v>
      </c>
      <c r="H1043">
        <v>316</v>
      </c>
      <c r="I1043" t="s">
        <v>29</v>
      </c>
      <c r="J1043">
        <v>9000000</v>
      </c>
      <c r="K1043">
        <v>7.1</v>
      </c>
      <c r="N1043" t="s">
        <v>3387</v>
      </c>
      <c r="O1043" cm="1">
        <f t="array" ref="O1043">SUM(IF(Table3[director_name]=N1043,Table3[duration]))</f>
        <v>524</v>
      </c>
      <c r="P1043" cm="1">
        <f t="array" ref="P1043">MEDIAN(IF(Table3[director_name]=N1043,Table3[duration]))</f>
        <v>107</v>
      </c>
      <c r="Q1043" cm="1">
        <f t="array" ref="Q1043">STDEV(IF(Table3[director_name]=N1043,Table3[duration]))</f>
        <v>11.166915420114902</v>
      </c>
      <c r="R1043" cm="1">
        <f t="array" ref="R1043">MEDIAN(IF(Table3[director_name]=N1043,Table3[imdb_score]))</f>
        <v>6.1</v>
      </c>
    </row>
    <row r="1044" spans="1:18" x14ac:dyDescent="0.3">
      <c r="A1044" t="s">
        <v>1737</v>
      </c>
      <c r="B1044">
        <v>78</v>
      </c>
      <c r="C1044">
        <v>94</v>
      </c>
      <c r="D1044">
        <v>58297830</v>
      </c>
      <c r="E1044" t="s">
        <v>2850</v>
      </c>
      <c r="F1044" t="s">
        <v>2851</v>
      </c>
      <c r="G1044">
        <v>86347</v>
      </c>
      <c r="H1044">
        <v>191</v>
      </c>
      <c r="I1044" t="s">
        <v>29</v>
      </c>
      <c r="J1044">
        <v>50000000</v>
      </c>
      <c r="K1044">
        <v>7.1</v>
      </c>
      <c r="N1044" t="s">
        <v>3564</v>
      </c>
      <c r="O1044" cm="1">
        <f t="array" ref="O1044">SUM(IF(Table3[director_name]=N1044,Table3[duration]))</f>
        <v>106</v>
      </c>
      <c r="P1044" cm="1">
        <f t="array" ref="P1044">MEDIAN(IF(Table3[director_name]=N1044,Table3[duration]))</f>
        <v>106</v>
      </c>
      <c r="Q1044" t="e" cm="1">
        <f t="array" ref="Q1044">STDEV(IF(Table3[director_name]=N1044,Table3[duration]))</f>
        <v>#DIV/0!</v>
      </c>
      <c r="R1044" cm="1">
        <f t="array" ref="R1044">MEDIAN(IF(Table3[director_name]=N1044,Table3[imdb_score]))</f>
        <v>6.1</v>
      </c>
    </row>
    <row r="1045" spans="1:18" x14ac:dyDescent="0.3">
      <c r="A1045" t="s">
        <v>149</v>
      </c>
      <c r="B1045">
        <v>269</v>
      </c>
      <c r="C1045">
        <v>121</v>
      </c>
      <c r="D1045">
        <v>83077470</v>
      </c>
      <c r="E1045" t="s">
        <v>1593</v>
      </c>
      <c r="F1045" t="s">
        <v>2852</v>
      </c>
      <c r="G1045">
        <v>183247</v>
      </c>
      <c r="H1045">
        <v>440</v>
      </c>
      <c r="I1045" t="s">
        <v>29</v>
      </c>
      <c r="J1045">
        <v>75000000</v>
      </c>
      <c r="K1045">
        <v>7.1</v>
      </c>
      <c r="N1045" t="s">
        <v>3566</v>
      </c>
      <c r="O1045" cm="1">
        <f t="array" ref="O1045">SUM(IF(Table3[director_name]=N1045,Table3[duration]))</f>
        <v>106</v>
      </c>
      <c r="P1045" cm="1">
        <f t="array" ref="P1045">MEDIAN(IF(Table3[director_name]=N1045,Table3[duration]))</f>
        <v>106</v>
      </c>
      <c r="Q1045" t="e" cm="1">
        <f t="array" ref="Q1045">STDEV(IF(Table3[director_name]=N1045,Table3[duration]))</f>
        <v>#DIV/0!</v>
      </c>
      <c r="R1045" cm="1">
        <f t="array" ref="R1045">MEDIAN(IF(Table3[director_name]=N1045,Table3[imdb_score]))</f>
        <v>6.1</v>
      </c>
    </row>
    <row r="1046" spans="1:18" x14ac:dyDescent="0.3">
      <c r="A1046" t="s">
        <v>1329</v>
      </c>
      <c r="B1046">
        <v>61</v>
      </c>
      <c r="C1046">
        <v>113</v>
      </c>
      <c r="D1046">
        <v>9054736</v>
      </c>
      <c r="E1046" t="s">
        <v>92</v>
      </c>
      <c r="F1046" t="s">
        <v>2855</v>
      </c>
      <c r="G1046">
        <v>5744</v>
      </c>
      <c r="H1046">
        <v>57</v>
      </c>
      <c r="I1046" t="s">
        <v>29</v>
      </c>
      <c r="J1046">
        <v>2700000</v>
      </c>
      <c r="K1046">
        <v>7.1</v>
      </c>
      <c r="N1046" t="s">
        <v>3569</v>
      </c>
      <c r="O1046" cm="1">
        <f t="array" ref="O1046">SUM(IF(Table3[director_name]=N1046,Table3[duration]))</f>
        <v>209</v>
      </c>
      <c r="P1046" cm="1">
        <f t="array" ref="P1046">MEDIAN(IF(Table3[director_name]=N1046,Table3[duration]))</f>
        <v>104.5</v>
      </c>
      <c r="Q1046" cm="1">
        <f t="array" ref="Q1046">STDEV(IF(Table3[director_name]=N1046,Table3[duration]))</f>
        <v>7.7781745930520225</v>
      </c>
      <c r="R1046" cm="1">
        <f t="array" ref="R1046">MEDIAN(IF(Table3[director_name]=N1046,Table3[imdb_score]))</f>
        <v>6.1</v>
      </c>
    </row>
    <row r="1047" spans="1:18" x14ac:dyDescent="0.3">
      <c r="A1047" t="s">
        <v>33</v>
      </c>
      <c r="B1047">
        <v>91</v>
      </c>
      <c r="C1047">
        <v>135</v>
      </c>
      <c r="D1047">
        <v>45856732</v>
      </c>
      <c r="E1047" t="s">
        <v>208</v>
      </c>
      <c r="F1047" t="s">
        <v>2857</v>
      </c>
      <c r="G1047">
        <v>46221</v>
      </c>
      <c r="H1047">
        <v>141</v>
      </c>
      <c r="I1047" t="s">
        <v>29</v>
      </c>
      <c r="J1047">
        <v>40000000</v>
      </c>
      <c r="K1047">
        <v>7.1</v>
      </c>
      <c r="N1047" t="s">
        <v>2993</v>
      </c>
      <c r="O1047" cm="1">
        <f t="array" ref="O1047">SUM(IF(Table3[director_name]=N1047,Table3[duration]))</f>
        <v>652</v>
      </c>
      <c r="P1047" cm="1">
        <f t="array" ref="P1047">MEDIAN(IF(Table3[director_name]=N1047,Table3[duration]))</f>
        <v>104</v>
      </c>
      <c r="Q1047" cm="1">
        <f t="array" ref="Q1047">STDEV(IF(Table3[director_name]=N1047,Table3[duration]))</f>
        <v>10.65207335060488</v>
      </c>
      <c r="R1047" cm="1">
        <f t="array" ref="R1047">MEDIAN(IF(Table3[director_name]=N1047,Table3[imdb_score]))</f>
        <v>6.1</v>
      </c>
    </row>
    <row r="1048" spans="1:18" x14ac:dyDescent="0.3">
      <c r="A1048" t="s">
        <v>2859</v>
      </c>
      <c r="B1048">
        <v>132</v>
      </c>
      <c r="C1048">
        <v>96</v>
      </c>
      <c r="D1048">
        <v>16667084</v>
      </c>
      <c r="E1048" t="s">
        <v>2860</v>
      </c>
      <c r="F1048" t="s">
        <v>2862</v>
      </c>
      <c r="G1048">
        <v>90070</v>
      </c>
      <c r="H1048">
        <v>248</v>
      </c>
      <c r="I1048" t="s">
        <v>29</v>
      </c>
      <c r="J1048">
        <v>11000000</v>
      </c>
      <c r="K1048">
        <v>7.1</v>
      </c>
      <c r="N1048" t="s">
        <v>3746</v>
      </c>
      <c r="O1048" cm="1">
        <f t="array" ref="O1048">SUM(IF(Table3[director_name]=N1048,Table3[duration]))</f>
        <v>505</v>
      </c>
      <c r="P1048" cm="1">
        <f t="array" ref="P1048">MEDIAN(IF(Table3[director_name]=N1048,Table3[duration]))</f>
        <v>104</v>
      </c>
      <c r="Q1048" cm="1">
        <f t="array" ref="Q1048">STDEV(IF(Table3[director_name]=N1048,Table3[duration]))</f>
        <v>9.8742088290657488</v>
      </c>
      <c r="R1048" cm="1">
        <f t="array" ref="R1048">MEDIAN(IF(Table3[director_name]=N1048,Table3[imdb_score]))</f>
        <v>6.1</v>
      </c>
    </row>
    <row r="1049" spans="1:18" x14ac:dyDescent="0.3">
      <c r="A1049" t="s">
        <v>1480</v>
      </c>
      <c r="B1049">
        <v>216</v>
      </c>
      <c r="C1049">
        <v>102</v>
      </c>
      <c r="D1049">
        <v>11434867</v>
      </c>
      <c r="E1049" t="s">
        <v>1527</v>
      </c>
      <c r="F1049" t="s">
        <v>2864</v>
      </c>
      <c r="G1049">
        <v>59637</v>
      </c>
      <c r="H1049">
        <v>130</v>
      </c>
      <c r="I1049" t="s">
        <v>29</v>
      </c>
      <c r="J1049">
        <v>6000000</v>
      </c>
      <c r="K1049">
        <v>7.1</v>
      </c>
      <c r="N1049" t="s">
        <v>2342</v>
      </c>
      <c r="O1049" cm="1">
        <f t="array" ref="O1049">SUM(IF(Table3[director_name]=N1049,Table3[duration]))</f>
        <v>314</v>
      </c>
      <c r="P1049" cm="1">
        <f t="array" ref="P1049">MEDIAN(IF(Table3[director_name]=N1049,Table3[duration]))</f>
        <v>104</v>
      </c>
      <c r="Q1049" cm="1">
        <f t="array" ref="Q1049">STDEV(IF(Table3[director_name]=N1049,Table3[duration]))</f>
        <v>15.011106998930229</v>
      </c>
      <c r="R1049" cm="1">
        <f t="array" ref="R1049">MEDIAN(IF(Table3[director_name]=N1049,Table3[imdb_score]))</f>
        <v>6.1</v>
      </c>
    </row>
    <row r="1050" spans="1:18" x14ac:dyDescent="0.3">
      <c r="A1050" t="s">
        <v>2179</v>
      </c>
      <c r="B1050">
        <v>43</v>
      </c>
      <c r="C1050">
        <v>120</v>
      </c>
      <c r="D1050">
        <v>36733909</v>
      </c>
      <c r="E1050" t="s">
        <v>1595</v>
      </c>
      <c r="F1050" t="s">
        <v>2867</v>
      </c>
      <c r="G1050">
        <v>38949</v>
      </c>
      <c r="H1050">
        <v>112</v>
      </c>
      <c r="I1050" t="s">
        <v>29</v>
      </c>
      <c r="J1050">
        <v>32000000</v>
      </c>
      <c r="K1050">
        <v>7.1</v>
      </c>
      <c r="N1050" t="s">
        <v>3575</v>
      </c>
      <c r="O1050" cm="1">
        <f t="array" ref="O1050">SUM(IF(Table3[director_name]=N1050,Table3[duration]))</f>
        <v>104</v>
      </c>
      <c r="P1050" cm="1">
        <f t="array" ref="P1050">MEDIAN(IF(Table3[director_name]=N1050,Table3[duration]))</f>
        <v>104</v>
      </c>
      <c r="Q1050" t="e" cm="1">
        <f t="array" ref="Q1050">STDEV(IF(Table3[director_name]=N1050,Table3[duration]))</f>
        <v>#DIV/0!</v>
      </c>
      <c r="R1050" cm="1">
        <f t="array" ref="R1050">MEDIAN(IF(Table3[director_name]=N1050,Table3[imdb_score]))</f>
        <v>6.1</v>
      </c>
    </row>
    <row r="1051" spans="1:18" x14ac:dyDescent="0.3">
      <c r="A1051" t="s">
        <v>1506</v>
      </c>
      <c r="B1051">
        <v>220</v>
      </c>
      <c r="C1051">
        <v>95</v>
      </c>
      <c r="D1051">
        <v>6851969</v>
      </c>
      <c r="E1051" t="s">
        <v>699</v>
      </c>
      <c r="F1051" t="s">
        <v>2869</v>
      </c>
      <c r="G1051">
        <v>105591</v>
      </c>
      <c r="H1051">
        <v>178</v>
      </c>
      <c r="I1051" t="s">
        <v>29</v>
      </c>
      <c r="J1051">
        <v>2500000</v>
      </c>
      <c r="K1051">
        <v>7.1</v>
      </c>
      <c r="N1051" t="s">
        <v>3573</v>
      </c>
      <c r="O1051" cm="1">
        <f t="array" ref="O1051">SUM(IF(Table3[director_name]=N1051,Table3[duration]))</f>
        <v>104</v>
      </c>
      <c r="P1051" cm="1">
        <f t="array" ref="P1051">MEDIAN(IF(Table3[director_name]=N1051,Table3[duration]))</f>
        <v>104</v>
      </c>
      <c r="Q1051" t="e" cm="1">
        <f t="array" ref="Q1051">STDEV(IF(Table3[director_name]=N1051,Table3[duration]))</f>
        <v>#DIV/0!</v>
      </c>
      <c r="R1051" cm="1">
        <f t="array" ref="R1051">MEDIAN(IF(Table3[director_name]=N1051,Table3[imdb_score]))</f>
        <v>6.1</v>
      </c>
    </row>
    <row r="1052" spans="1:18" x14ac:dyDescent="0.3">
      <c r="A1052" t="s">
        <v>1415</v>
      </c>
      <c r="B1052">
        <v>466</v>
      </c>
      <c r="C1052">
        <v>127</v>
      </c>
      <c r="D1052">
        <v>24104113</v>
      </c>
      <c r="E1052" t="s">
        <v>269</v>
      </c>
      <c r="F1052" t="s">
        <v>2871</v>
      </c>
      <c r="G1052">
        <v>149066</v>
      </c>
      <c r="H1052">
        <v>517</v>
      </c>
      <c r="I1052" t="s">
        <v>29</v>
      </c>
      <c r="J1052">
        <v>20000000</v>
      </c>
      <c r="K1052">
        <v>7.1</v>
      </c>
      <c r="N1052" t="s">
        <v>4293</v>
      </c>
      <c r="O1052" cm="1">
        <f t="array" ref="O1052">SUM(IF(Table3[director_name]=N1052,Table3[duration]))</f>
        <v>303</v>
      </c>
      <c r="P1052" cm="1">
        <f t="array" ref="P1052">MEDIAN(IF(Table3[director_name]=N1052,Table3[duration]))</f>
        <v>103</v>
      </c>
      <c r="Q1052" cm="1">
        <f t="array" ref="Q1052">STDEV(IF(Table3[director_name]=N1052,Table3[duration]))</f>
        <v>5.2915026221291814</v>
      </c>
      <c r="R1052" cm="1">
        <f t="array" ref="R1052">MEDIAN(IF(Table3[director_name]=N1052,Table3[imdb_score]))</f>
        <v>6.1</v>
      </c>
    </row>
    <row r="1053" spans="1:18" x14ac:dyDescent="0.3">
      <c r="A1053" t="s">
        <v>312</v>
      </c>
      <c r="B1053">
        <v>63</v>
      </c>
      <c r="C1053">
        <v>104</v>
      </c>
      <c r="D1053">
        <v>6401336</v>
      </c>
      <c r="E1053" t="s">
        <v>92</v>
      </c>
      <c r="F1053" t="s">
        <v>2873</v>
      </c>
      <c r="G1053">
        <v>36996</v>
      </c>
      <c r="H1053">
        <v>153</v>
      </c>
      <c r="I1053" t="s">
        <v>29</v>
      </c>
      <c r="J1053">
        <v>2500000</v>
      </c>
      <c r="K1053">
        <v>7.1</v>
      </c>
      <c r="N1053" t="s">
        <v>3525</v>
      </c>
      <c r="O1053" cm="1">
        <f t="array" ref="O1053">SUM(IF(Table3[director_name]=N1053,Table3[duration]))</f>
        <v>297</v>
      </c>
      <c r="P1053" cm="1">
        <f t="array" ref="P1053">MEDIAN(IF(Table3[director_name]=N1053,Table3[duration]))</f>
        <v>103</v>
      </c>
      <c r="Q1053" cm="1">
        <f t="array" ref="Q1053">STDEV(IF(Table3[director_name]=N1053,Table3[duration]))</f>
        <v>12.489995996796797</v>
      </c>
      <c r="R1053" cm="1">
        <f t="array" ref="R1053">MEDIAN(IF(Table3[director_name]=N1053,Table3[imdb_score]))</f>
        <v>6.1</v>
      </c>
    </row>
    <row r="1054" spans="1:18" x14ac:dyDescent="0.3">
      <c r="A1054" t="s">
        <v>1838</v>
      </c>
      <c r="B1054">
        <v>117</v>
      </c>
      <c r="C1054">
        <v>128</v>
      </c>
      <c r="D1054">
        <v>37432299</v>
      </c>
      <c r="E1054" t="s">
        <v>588</v>
      </c>
      <c r="F1054" t="s">
        <v>2876</v>
      </c>
      <c r="G1054">
        <v>50041</v>
      </c>
      <c r="H1054">
        <v>116</v>
      </c>
      <c r="I1054" t="s">
        <v>29</v>
      </c>
      <c r="J1054">
        <v>34000000</v>
      </c>
      <c r="K1054">
        <v>7.1</v>
      </c>
      <c r="N1054" t="s">
        <v>3581</v>
      </c>
      <c r="O1054" cm="1">
        <f t="array" ref="O1054">SUM(IF(Table3[director_name]=N1054,Table3[duration]))</f>
        <v>103</v>
      </c>
      <c r="P1054" cm="1">
        <f t="array" ref="P1054">MEDIAN(IF(Table3[director_name]=N1054,Table3[duration]))</f>
        <v>103</v>
      </c>
      <c r="Q1054" t="e" cm="1">
        <f t="array" ref="Q1054">STDEV(IF(Table3[director_name]=N1054,Table3[duration]))</f>
        <v>#DIV/0!</v>
      </c>
      <c r="R1054" cm="1">
        <f t="array" ref="R1054">MEDIAN(IF(Table3[director_name]=N1054,Table3[imdb_score]))</f>
        <v>6.1</v>
      </c>
    </row>
    <row r="1055" spans="1:18" x14ac:dyDescent="0.3">
      <c r="A1055" t="s">
        <v>2878</v>
      </c>
      <c r="B1055">
        <v>192</v>
      </c>
      <c r="C1055">
        <v>142</v>
      </c>
      <c r="D1055">
        <v>113330342</v>
      </c>
      <c r="E1055" t="s">
        <v>1393</v>
      </c>
      <c r="F1055" t="s">
        <v>2879</v>
      </c>
      <c r="G1055">
        <v>207613</v>
      </c>
      <c r="H1055">
        <v>1144</v>
      </c>
      <c r="I1055" t="s">
        <v>29</v>
      </c>
      <c r="J1055">
        <v>110000000</v>
      </c>
      <c r="K1055">
        <v>7.1</v>
      </c>
      <c r="N1055" t="s">
        <v>3579</v>
      </c>
      <c r="O1055" cm="1">
        <f t="array" ref="O1055">SUM(IF(Table3[director_name]=N1055,Table3[duration]))</f>
        <v>103</v>
      </c>
      <c r="P1055" cm="1">
        <f t="array" ref="P1055">MEDIAN(IF(Table3[director_name]=N1055,Table3[duration]))</f>
        <v>103</v>
      </c>
      <c r="Q1055" t="e" cm="1">
        <f t="array" ref="Q1055">STDEV(IF(Table3[director_name]=N1055,Table3[duration]))</f>
        <v>#DIV/0!</v>
      </c>
      <c r="R1055" cm="1">
        <f t="array" ref="R1055">MEDIAN(IF(Table3[director_name]=N1055,Table3[imdb_score]))</f>
        <v>6.1</v>
      </c>
    </row>
    <row r="1056" spans="1:18" x14ac:dyDescent="0.3">
      <c r="A1056" t="s">
        <v>1864</v>
      </c>
      <c r="B1056">
        <v>141</v>
      </c>
      <c r="C1056">
        <v>124</v>
      </c>
      <c r="D1056">
        <v>78120196</v>
      </c>
      <c r="E1056" t="s">
        <v>1393</v>
      </c>
      <c r="F1056" t="s">
        <v>2882</v>
      </c>
      <c r="G1056">
        <v>103241</v>
      </c>
      <c r="H1056">
        <v>742</v>
      </c>
      <c r="I1056" t="s">
        <v>29</v>
      </c>
      <c r="J1056">
        <v>75000000</v>
      </c>
      <c r="K1056">
        <v>7.1</v>
      </c>
      <c r="N1056" t="s">
        <v>2678</v>
      </c>
      <c r="O1056" cm="1">
        <f t="array" ref="O1056">SUM(IF(Table3[director_name]=N1056,Table3[duration]))</f>
        <v>529</v>
      </c>
      <c r="P1056" cm="1">
        <f t="array" ref="P1056">MEDIAN(IF(Table3[director_name]=N1056,Table3[duration]))</f>
        <v>101</v>
      </c>
      <c r="Q1056" cm="1">
        <f t="array" ref="Q1056">STDEV(IF(Table3[director_name]=N1056,Table3[duration]))</f>
        <v>16.392071254115532</v>
      </c>
      <c r="R1056" cm="1">
        <f t="array" ref="R1056">MEDIAN(IF(Table3[director_name]=N1056,Table3[imdb_score]))</f>
        <v>6.1</v>
      </c>
    </row>
    <row r="1057" spans="1:18" x14ac:dyDescent="0.3">
      <c r="A1057" t="s">
        <v>1420</v>
      </c>
      <c r="B1057">
        <v>20</v>
      </c>
      <c r="C1057">
        <v>120</v>
      </c>
      <c r="D1057">
        <v>3773863</v>
      </c>
      <c r="E1057" t="s">
        <v>92</v>
      </c>
      <c r="F1057" t="s">
        <v>2885</v>
      </c>
      <c r="G1057">
        <v>4583</v>
      </c>
      <c r="H1057">
        <v>55</v>
      </c>
      <c r="I1057" t="s">
        <v>29</v>
      </c>
      <c r="J1057">
        <v>1000000</v>
      </c>
      <c r="K1057">
        <v>7.1</v>
      </c>
      <c r="N1057" t="s">
        <v>3583</v>
      </c>
      <c r="O1057" cm="1">
        <f t="array" ref="O1057">SUM(IF(Table3[director_name]=N1057,Table3[duration]))</f>
        <v>101</v>
      </c>
      <c r="P1057" cm="1">
        <f t="array" ref="P1057">MEDIAN(IF(Table3[director_name]=N1057,Table3[duration]))</f>
        <v>101</v>
      </c>
      <c r="Q1057" t="e" cm="1">
        <f t="array" ref="Q1057">STDEV(IF(Table3[director_name]=N1057,Table3[duration]))</f>
        <v>#DIV/0!</v>
      </c>
      <c r="R1057" cm="1">
        <f t="array" ref="R1057">MEDIAN(IF(Table3[director_name]=N1057,Table3[imdb_score]))</f>
        <v>6.1</v>
      </c>
    </row>
    <row r="1058" spans="1:18" x14ac:dyDescent="0.3">
      <c r="A1058" t="s">
        <v>1499</v>
      </c>
      <c r="B1058">
        <v>45</v>
      </c>
      <c r="C1058">
        <v>99</v>
      </c>
      <c r="D1058">
        <v>4600000</v>
      </c>
      <c r="E1058" t="s">
        <v>26</v>
      </c>
      <c r="F1058" t="s">
        <v>2887</v>
      </c>
      <c r="G1058">
        <v>11763</v>
      </c>
      <c r="H1058">
        <v>111</v>
      </c>
      <c r="I1058" t="s">
        <v>29</v>
      </c>
      <c r="J1058">
        <v>1900000</v>
      </c>
      <c r="K1058">
        <v>7.1</v>
      </c>
      <c r="N1058" t="s">
        <v>3585</v>
      </c>
      <c r="O1058" cm="1">
        <f t="array" ref="O1058">SUM(IF(Table3[director_name]=N1058,Table3[duration]))</f>
        <v>101</v>
      </c>
      <c r="P1058" cm="1">
        <f t="array" ref="P1058">MEDIAN(IF(Table3[director_name]=N1058,Table3[duration]))</f>
        <v>101</v>
      </c>
      <c r="Q1058" t="e" cm="1">
        <f t="array" ref="Q1058">STDEV(IF(Table3[director_name]=N1058,Table3[duration]))</f>
        <v>#DIV/0!</v>
      </c>
      <c r="R1058" cm="1">
        <f t="array" ref="R1058">MEDIAN(IF(Table3[director_name]=N1058,Table3[imdb_score]))</f>
        <v>6.1</v>
      </c>
    </row>
    <row r="1059" spans="1:18" x14ac:dyDescent="0.3">
      <c r="A1059" t="s">
        <v>2889</v>
      </c>
      <c r="B1059">
        <v>217</v>
      </c>
      <c r="C1059">
        <v>105</v>
      </c>
      <c r="D1059">
        <v>28501651</v>
      </c>
      <c r="E1059" t="s">
        <v>224</v>
      </c>
      <c r="F1059" t="s">
        <v>2890</v>
      </c>
      <c r="G1059">
        <v>88035</v>
      </c>
      <c r="H1059">
        <v>201</v>
      </c>
      <c r="I1059" t="s">
        <v>29</v>
      </c>
      <c r="J1059">
        <v>26000000</v>
      </c>
      <c r="K1059">
        <v>7.1</v>
      </c>
      <c r="N1059" t="s">
        <v>4052</v>
      </c>
      <c r="O1059" cm="1">
        <f t="array" ref="O1059">SUM(IF(Table3[director_name]=N1059,Table3[duration]))</f>
        <v>300</v>
      </c>
      <c r="P1059" cm="1">
        <f t="array" ref="P1059">MEDIAN(IF(Table3[director_name]=N1059,Table3[duration]))</f>
        <v>100</v>
      </c>
      <c r="Q1059" cm="1">
        <f t="array" ref="Q1059">STDEV(IF(Table3[director_name]=N1059,Table3[duration]))</f>
        <v>1</v>
      </c>
      <c r="R1059" cm="1">
        <f t="array" ref="R1059">MEDIAN(IF(Table3[director_name]=N1059,Table3[imdb_score]))</f>
        <v>6.1</v>
      </c>
    </row>
    <row r="1060" spans="1:18" x14ac:dyDescent="0.3">
      <c r="A1060" t="s">
        <v>2889</v>
      </c>
      <c r="B1060">
        <v>217</v>
      </c>
      <c r="C1060">
        <v>105</v>
      </c>
      <c r="D1060">
        <v>28501651</v>
      </c>
      <c r="E1060" t="s">
        <v>224</v>
      </c>
      <c r="F1060" t="s">
        <v>2890</v>
      </c>
      <c r="G1060">
        <v>88037</v>
      </c>
      <c r="H1060">
        <v>201</v>
      </c>
      <c r="I1060" t="s">
        <v>29</v>
      </c>
      <c r="J1060">
        <v>26000000</v>
      </c>
      <c r="K1060">
        <v>7.1</v>
      </c>
      <c r="N1060" t="s">
        <v>3587</v>
      </c>
      <c r="O1060" cm="1">
        <f t="array" ref="O1060">SUM(IF(Table3[director_name]=N1060,Table3[duration]))</f>
        <v>100</v>
      </c>
      <c r="P1060" cm="1">
        <f t="array" ref="P1060">MEDIAN(IF(Table3[director_name]=N1060,Table3[duration]))</f>
        <v>100</v>
      </c>
      <c r="Q1060" t="e" cm="1">
        <f t="array" ref="Q1060">STDEV(IF(Table3[director_name]=N1060,Table3[duration]))</f>
        <v>#DIV/0!</v>
      </c>
      <c r="R1060" cm="1">
        <f t="array" ref="R1060">MEDIAN(IF(Table3[director_name]=N1060,Table3[imdb_score]))</f>
        <v>6.1</v>
      </c>
    </row>
    <row r="1061" spans="1:18" x14ac:dyDescent="0.3">
      <c r="A1061" t="s">
        <v>1423</v>
      </c>
      <c r="B1061">
        <v>150</v>
      </c>
      <c r="C1061">
        <v>120</v>
      </c>
      <c r="D1061">
        <v>18663911</v>
      </c>
      <c r="E1061" t="s">
        <v>607</v>
      </c>
      <c r="F1061" t="s">
        <v>2893</v>
      </c>
      <c r="G1061">
        <v>46204</v>
      </c>
      <c r="H1061">
        <v>151</v>
      </c>
      <c r="I1061" t="s">
        <v>29</v>
      </c>
      <c r="J1061">
        <v>16500000</v>
      </c>
      <c r="K1061">
        <v>7.1</v>
      </c>
      <c r="N1061" t="s">
        <v>3589</v>
      </c>
      <c r="O1061" cm="1">
        <f t="array" ref="O1061">SUM(IF(Table3[director_name]=N1061,Table3[duration]))</f>
        <v>100</v>
      </c>
      <c r="P1061" cm="1">
        <f t="array" ref="P1061">MEDIAN(IF(Table3[director_name]=N1061,Table3[duration]))</f>
        <v>100</v>
      </c>
      <c r="Q1061" t="e" cm="1">
        <f t="array" ref="Q1061">STDEV(IF(Table3[director_name]=N1061,Table3[duration]))</f>
        <v>#DIV/0!</v>
      </c>
      <c r="R1061" cm="1">
        <f t="array" ref="R1061">MEDIAN(IF(Table3[director_name]=N1061,Table3[imdb_score]))</f>
        <v>6.1</v>
      </c>
    </row>
    <row r="1062" spans="1:18" x14ac:dyDescent="0.3">
      <c r="A1062" t="s">
        <v>959</v>
      </c>
      <c r="B1062">
        <v>450</v>
      </c>
      <c r="C1062">
        <v>106</v>
      </c>
      <c r="D1062">
        <v>32154410</v>
      </c>
      <c r="E1062" t="s">
        <v>208</v>
      </c>
      <c r="F1062" t="s">
        <v>2895</v>
      </c>
      <c r="G1062">
        <v>148327</v>
      </c>
      <c r="H1062">
        <v>274</v>
      </c>
      <c r="I1062" t="s">
        <v>29</v>
      </c>
      <c r="J1062">
        <v>30000000</v>
      </c>
      <c r="K1062">
        <v>7.1</v>
      </c>
      <c r="N1062" t="s">
        <v>2790</v>
      </c>
      <c r="O1062" cm="1">
        <f t="array" ref="O1062">SUM(IF(Table3[director_name]=N1062,Table3[duration]))</f>
        <v>99</v>
      </c>
      <c r="P1062" cm="1">
        <f t="array" ref="P1062">MEDIAN(IF(Table3[director_name]=N1062,Table3[duration]))</f>
        <v>99</v>
      </c>
      <c r="Q1062" t="e" cm="1">
        <f t="array" ref="Q1062">STDEV(IF(Table3[director_name]=N1062,Table3[duration]))</f>
        <v>#DIV/0!</v>
      </c>
      <c r="R1062" cm="1">
        <f t="array" ref="R1062">MEDIAN(IF(Table3[director_name]=N1062,Table3[imdb_score]))</f>
        <v>6.1</v>
      </c>
    </row>
    <row r="1063" spans="1:18" x14ac:dyDescent="0.3">
      <c r="A1063" t="s">
        <v>959</v>
      </c>
      <c r="B1063">
        <v>450</v>
      </c>
      <c r="C1063">
        <v>106</v>
      </c>
      <c r="D1063">
        <v>32154410</v>
      </c>
      <c r="E1063" t="s">
        <v>208</v>
      </c>
      <c r="F1063" t="s">
        <v>2895</v>
      </c>
      <c r="G1063">
        <v>148334</v>
      </c>
      <c r="H1063">
        <v>274</v>
      </c>
      <c r="I1063" t="s">
        <v>29</v>
      </c>
      <c r="J1063">
        <v>30000000</v>
      </c>
      <c r="K1063">
        <v>7.1</v>
      </c>
      <c r="N1063" t="s">
        <v>3595</v>
      </c>
      <c r="O1063" cm="1">
        <f t="array" ref="O1063">SUM(IF(Table3[director_name]=N1063,Table3[duration]))</f>
        <v>99</v>
      </c>
      <c r="P1063" cm="1">
        <f t="array" ref="P1063">MEDIAN(IF(Table3[director_name]=N1063,Table3[duration]))</f>
        <v>99</v>
      </c>
      <c r="Q1063" t="e" cm="1">
        <f t="array" ref="Q1063">STDEV(IF(Table3[director_name]=N1063,Table3[duration]))</f>
        <v>#DIV/0!</v>
      </c>
      <c r="R1063" cm="1">
        <f t="array" ref="R1063">MEDIAN(IF(Table3[director_name]=N1063,Table3[imdb_score]))</f>
        <v>6.1</v>
      </c>
    </row>
    <row r="1064" spans="1:18" x14ac:dyDescent="0.3">
      <c r="A1064" t="s">
        <v>2051</v>
      </c>
      <c r="B1064">
        <v>131</v>
      </c>
      <c r="C1064">
        <v>80</v>
      </c>
      <c r="D1064">
        <v>2360184</v>
      </c>
      <c r="E1064" t="s">
        <v>73</v>
      </c>
      <c r="F1064" t="s">
        <v>2898</v>
      </c>
      <c r="G1064">
        <v>18035</v>
      </c>
      <c r="H1064">
        <v>177</v>
      </c>
      <c r="I1064" t="s">
        <v>29</v>
      </c>
      <c r="J1064">
        <v>300000</v>
      </c>
      <c r="K1064">
        <v>7.1</v>
      </c>
      <c r="N1064" t="s">
        <v>3591</v>
      </c>
      <c r="O1064" cm="1">
        <f t="array" ref="O1064">SUM(IF(Table3[director_name]=N1064,Table3[duration]))</f>
        <v>99</v>
      </c>
      <c r="P1064" cm="1">
        <f t="array" ref="P1064">MEDIAN(IF(Table3[director_name]=N1064,Table3[duration]))</f>
        <v>99</v>
      </c>
      <c r="Q1064" t="e" cm="1">
        <f t="array" ref="Q1064">STDEV(IF(Table3[director_name]=N1064,Table3[duration]))</f>
        <v>#DIV/0!</v>
      </c>
      <c r="R1064" cm="1">
        <f t="array" ref="R1064">MEDIAN(IF(Table3[director_name]=N1064,Table3[imdb_score]))</f>
        <v>6.1</v>
      </c>
    </row>
    <row r="1065" spans="1:18" x14ac:dyDescent="0.3">
      <c r="A1065" t="s">
        <v>1555</v>
      </c>
      <c r="B1065">
        <v>290</v>
      </c>
      <c r="C1065">
        <v>107</v>
      </c>
      <c r="D1065">
        <v>5354039</v>
      </c>
      <c r="E1065" t="s">
        <v>832</v>
      </c>
      <c r="F1065" t="s">
        <v>2899</v>
      </c>
      <c r="G1065">
        <v>92599</v>
      </c>
      <c r="H1065">
        <v>225</v>
      </c>
      <c r="I1065" t="s">
        <v>29</v>
      </c>
      <c r="J1065">
        <v>3500000</v>
      </c>
      <c r="K1065">
        <v>7.1</v>
      </c>
      <c r="N1065" t="s">
        <v>3600</v>
      </c>
      <c r="O1065" cm="1">
        <f t="array" ref="O1065">SUM(IF(Table3[director_name]=N1065,Table3[duration]))</f>
        <v>196</v>
      </c>
      <c r="P1065" cm="1">
        <f t="array" ref="P1065">MEDIAN(IF(Table3[director_name]=N1065,Table3[duration]))</f>
        <v>98</v>
      </c>
      <c r="Q1065" cm="1">
        <f t="array" ref="Q1065">STDEV(IF(Table3[director_name]=N1065,Table3[duration]))</f>
        <v>11.313708498984761</v>
      </c>
      <c r="R1065" cm="1">
        <f t="array" ref="R1065">MEDIAN(IF(Table3[director_name]=N1065,Table3[imdb_score]))</f>
        <v>6.1</v>
      </c>
    </row>
    <row r="1066" spans="1:18" x14ac:dyDescent="0.3">
      <c r="A1066" t="s">
        <v>1520</v>
      </c>
      <c r="B1066">
        <v>263</v>
      </c>
      <c r="C1066">
        <v>79</v>
      </c>
      <c r="D1066">
        <v>31743332</v>
      </c>
      <c r="E1066" t="s">
        <v>2901</v>
      </c>
      <c r="F1066" t="s">
        <v>2903</v>
      </c>
      <c r="G1066">
        <v>111117</v>
      </c>
      <c r="H1066">
        <v>245</v>
      </c>
      <c r="I1066" t="s">
        <v>29</v>
      </c>
      <c r="J1066">
        <v>30000000</v>
      </c>
      <c r="K1066">
        <v>7.1</v>
      </c>
      <c r="N1066" t="s">
        <v>3603</v>
      </c>
      <c r="O1066" cm="1">
        <f t="array" ref="O1066">SUM(IF(Table3[director_name]=N1066,Table3[duration]))</f>
        <v>98</v>
      </c>
      <c r="P1066" cm="1">
        <f t="array" ref="P1066">MEDIAN(IF(Table3[director_name]=N1066,Table3[duration]))</f>
        <v>98</v>
      </c>
      <c r="Q1066" t="e" cm="1">
        <f t="array" ref="Q1066">STDEV(IF(Table3[director_name]=N1066,Table3[duration]))</f>
        <v>#DIV/0!</v>
      </c>
      <c r="R1066" cm="1">
        <f t="array" ref="R1066">MEDIAN(IF(Table3[director_name]=N1066,Table3[imdb_score]))</f>
        <v>6.1</v>
      </c>
    </row>
    <row r="1067" spans="1:18" x14ac:dyDescent="0.3">
      <c r="A1067" t="s">
        <v>1496</v>
      </c>
      <c r="B1067">
        <v>160</v>
      </c>
      <c r="C1067">
        <v>100</v>
      </c>
      <c r="D1067">
        <v>9176553</v>
      </c>
      <c r="E1067" t="s">
        <v>257</v>
      </c>
      <c r="F1067" t="s">
        <v>2905</v>
      </c>
      <c r="G1067">
        <v>19147</v>
      </c>
      <c r="H1067">
        <v>97</v>
      </c>
      <c r="I1067" t="s">
        <v>29</v>
      </c>
      <c r="J1067">
        <v>7500000</v>
      </c>
      <c r="K1067">
        <v>7.1</v>
      </c>
      <c r="N1067" t="s">
        <v>3598</v>
      </c>
      <c r="O1067" cm="1">
        <f t="array" ref="O1067">SUM(IF(Table3[director_name]=N1067,Table3[duration]))</f>
        <v>98</v>
      </c>
      <c r="P1067" cm="1">
        <f t="array" ref="P1067">MEDIAN(IF(Table3[director_name]=N1067,Table3[duration]))</f>
        <v>98</v>
      </c>
      <c r="Q1067" t="e" cm="1">
        <f t="array" ref="Q1067">STDEV(IF(Table3[director_name]=N1067,Table3[duration]))</f>
        <v>#DIV/0!</v>
      </c>
      <c r="R1067" cm="1">
        <f t="array" ref="R1067">MEDIAN(IF(Table3[director_name]=N1067,Table3[imdb_score]))</f>
        <v>6.1</v>
      </c>
    </row>
    <row r="1068" spans="1:18" x14ac:dyDescent="0.3">
      <c r="A1068" t="s">
        <v>1020</v>
      </c>
      <c r="B1068">
        <v>69</v>
      </c>
      <c r="C1068">
        <v>90</v>
      </c>
      <c r="D1068">
        <v>1689999</v>
      </c>
      <c r="E1068" t="s">
        <v>92</v>
      </c>
      <c r="F1068" t="s">
        <v>2908</v>
      </c>
      <c r="G1068">
        <v>3675</v>
      </c>
      <c r="H1068">
        <v>48</v>
      </c>
      <c r="I1068" t="s">
        <v>174</v>
      </c>
      <c r="J1068">
        <v>400000</v>
      </c>
      <c r="K1068">
        <v>7.1</v>
      </c>
      <c r="N1068" t="s">
        <v>3606</v>
      </c>
      <c r="O1068" cm="1">
        <f t="array" ref="O1068">SUM(IF(Table3[director_name]=N1068,Table3[duration]))</f>
        <v>97</v>
      </c>
      <c r="P1068" cm="1">
        <f t="array" ref="P1068">MEDIAN(IF(Table3[director_name]=N1068,Table3[duration]))</f>
        <v>97</v>
      </c>
      <c r="Q1068" t="e" cm="1">
        <f t="array" ref="Q1068">STDEV(IF(Table3[director_name]=N1068,Table3[duration]))</f>
        <v>#DIV/0!</v>
      </c>
      <c r="R1068" cm="1">
        <f t="array" ref="R1068">MEDIAN(IF(Table3[director_name]=N1068,Table3[imdb_score]))</f>
        <v>6.1</v>
      </c>
    </row>
    <row r="1069" spans="1:18" x14ac:dyDescent="0.3">
      <c r="A1069" t="s">
        <v>587</v>
      </c>
      <c r="B1069">
        <v>61</v>
      </c>
      <c r="C1069">
        <v>100</v>
      </c>
      <c r="D1069">
        <v>1227508</v>
      </c>
      <c r="E1069" t="s">
        <v>73</v>
      </c>
      <c r="F1069" t="s">
        <v>2911</v>
      </c>
      <c r="G1069">
        <v>15103</v>
      </c>
      <c r="H1069">
        <v>80</v>
      </c>
      <c r="I1069" t="s">
        <v>29</v>
      </c>
      <c r="J1069">
        <v>23000</v>
      </c>
      <c r="K1069">
        <v>7.1</v>
      </c>
      <c r="N1069" t="s">
        <v>3609</v>
      </c>
      <c r="O1069" cm="1">
        <f t="array" ref="O1069">SUM(IF(Table3[director_name]=N1069,Table3[duration]))</f>
        <v>96</v>
      </c>
      <c r="P1069" cm="1">
        <f t="array" ref="P1069">MEDIAN(IF(Table3[director_name]=N1069,Table3[duration]))</f>
        <v>96</v>
      </c>
      <c r="Q1069" t="e" cm="1">
        <f t="array" ref="Q1069">STDEV(IF(Table3[director_name]=N1069,Table3[duration]))</f>
        <v>#DIV/0!</v>
      </c>
      <c r="R1069" cm="1">
        <f t="array" ref="R1069">MEDIAN(IF(Table3[director_name]=N1069,Table3[imdb_score]))</f>
        <v>6.1</v>
      </c>
    </row>
    <row r="1070" spans="1:18" x14ac:dyDescent="0.3">
      <c r="A1070" t="s">
        <v>2289</v>
      </c>
      <c r="B1070">
        <v>252</v>
      </c>
      <c r="C1070">
        <v>89</v>
      </c>
      <c r="D1070">
        <v>3325638</v>
      </c>
      <c r="E1070" t="s">
        <v>2913</v>
      </c>
      <c r="F1070" t="s">
        <v>2915</v>
      </c>
      <c r="G1070">
        <v>52509</v>
      </c>
      <c r="H1070">
        <v>84</v>
      </c>
      <c r="I1070" t="s">
        <v>29</v>
      </c>
      <c r="J1070">
        <v>2500000</v>
      </c>
      <c r="K1070">
        <v>7.1</v>
      </c>
      <c r="N1070" t="s">
        <v>3613</v>
      </c>
      <c r="O1070" cm="1">
        <f t="array" ref="O1070">SUM(IF(Table3[director_name]=N1070,Table3[duration]))</f>
        <v>95</v>
      </c>
      <c r="P1070" cm="1">
        <f t="array" ref="P1070">MEDIAN(IF(Table3[director_name]=N1070,Table3[duration]))</f>
        <v>95</v>
      </c>
      <c r="Q1070" t="e" cm="1">
        <f t="array" ref="Q1070">STDEV(IF(Table3[director_name]=N1070,Table3[duration]))</f>
        <v>#DIV/0!</v>
      </c>
      <c r="R1070" cm="1">
        <f t="array" ref="R1070">MEDIAN(IF(Table3[director_name]=N1070,Table3[imdb_score]))</f>
        <v>6.1</v>
      </c>
    </row>
    <row r="1071" spans="1:18" x14ac:dyDescent="0.3">
      <c r="A1071" t="s">
        <v>1980</v>
      </c>
      <c r="B1071">
        <v>189</v>
      </c>
      <c r="C1071">
        <v>80</v>
      </c>
      <c r="D1071">
        <v>856942</v>
      </c>
      <c r="E1071" t="s">
        <v>92</v>
      </c>
      <c r="F1071" t="s">
        <v>2918</v>
      </c>
      <c r="G1071">
        <v>12241</v>
      </c>
      <c r="H1071">
        <v>112</v>
      </c>
      <c r="I1071" t="s">
        <v>29</v>
      </c>
      <c r="J1071">
        <v>200000</v>
      </c>
      <c r="K1071">
        <v>7.1</v>
      </c>
      <c r="N1071" t="s">
        <v>3351</v>
      </c>
      <c r="O1071" cm="1">
        <f t="array" ref="O1071">SUM(IF(Table3[director_name]=N1071,Table3[duration]))</f>
        <v>385</v>
      </c>
      <c r="P1071" cm="1">
        <f t="array" ref="P1071">MEDIAN(IF(Table3[director_name]=N1071,Table3[duration]))</f>
        <v>94.5</v>
      </c>
      <c r="Q1071" cm="1">
        <f t="array" ref="Q1071">STDEV(IF(Table3[director_name]=N1071,Table3[duration]))</f>
        <v>9.9121138007995047</v>
      </c>
      <c r="R1071" cm="1">
        <f t="array" ref="R1071">MEDIAN(IF(Table3[director_name]=N1071,Table3[imdb_score]))</f>
        <v>6.1</v>
      </c>
    </row>
    <row r="1072" spans="1:18" x14ac:dyDescent="0.3">
      <c r="A1072" t="s">
        <v>2920</v>
      </c>
      <c r="B1072">
        <v>231</v>
      </c>
      <c r="C1072">
        <v>104</v>
      </c>
      <c r="D1072">
        <v>1007962</v>
      </c>
      <c r="E1072" t="s">
        <v>208</v>
      </c>
      <c r="F1072" t="s">
        <v>2922</v>
      </c>
      <c r="G1072">
        <v>131969</v>
      </c>
      <c r="H1072">
        <v>651</v>
      </c>
      <c r="I1072" t="s">
        <v>29</v>
      </c>
      <c r="J1072">
        <v>950000</v>
      </c>
      <c r="K1072">
        <v>7.1</v>
      </c>
      <c r="N1072" t="s">
        <v>3615</v>
      </c>
      <c r="O1072" cm="1">
        <f t="array" ref="O1072">SUM(IF(Table3[director_name]=N1072,Table3[duration]))</f>
        <v>94</v>
      </c>
      <c r="P1072" cm="1">
        <f t="array" ref="P1072">MEDIAN(IF(Table3[director_name]=N1072,Table3[duration]))</f>
        <v>94</v>
      </c>
      <c r="Q1072" t="e" cm="1">
        <f t="array" ref="Q1072">STDEV(IF(Table3[director_name]=N1072,Table3[duration]))</f>
        <v>#DIV/0!</v>
      </c>
      <c r="R1072" cm="1">
        <f t="array" ref="R1072">MEDIAN(IF(Table3[director_name]=N1072,Table3[imdb_score]))</f>
        <v>6.1</v>
      </c>
    </row>
    <row r="1073" spans="1:18" x14ac:dyDescent="0.3">
      <c r="A1073" t="s">
        <v>2134</v>
      </c>
      <c r="B1073">
        <v>163</v>
      </c>
      <c r="C1073">
        <v>104</v>
      </c>
      <c r="D1073">
        <v>4046737</v>
      </c>
      <c r="E1073" t="s">
        <v>699</v>
      </c>
      <c r="F1073" t="s">
        <v>2925</v>
      </c>
      <c r="G1073">
        <v>67949</v>
      </c>
      <c r="H1073">
        <v>390</v>
      </c>
      <c r="I1073" t="s">
        <v>29</v>
      </c>
      <c r="J1073">
        <v>4000000</v>
      </c>
      <c r="K1073">
        <v>7.1</v>
      </c>
      <c r="N1073" t="s">
        <v>3619</v>
      </c>
      <c r="O1073" cm="1">
        <f t="array" ref="O1073">SUM(IF(Table3[director_name]=N1073,Table3[duration]))</f>
        <v>93</v>
      </c>
      <c r="P1073" cm="1">
        <f t="array" ref="P1073">MEDIAN(IF(Table3[director_name]=N1073,Table3[duration]))</f>
        <v>93</v>
      </c>
      <c r="Q1073" t="e" cm="1">
        <f t="array" ref="Q1073">STDEV(IF(Table3[director_name]=N1073,Table3[duration]))</f>
        <v>#DIV/0!</v>
      </c>
      <c r="R1073" cm="1">
        <f t="array" ref="R1073">MEDIAN(IF(Table3[director_name]=N1073,Table3[imdb_score]))</f>
        <v>6.1</v>
      </c>
    </row>
    <row r="1074" spans="1:18" x14ac:dyDescent="0.3">
      <c r="A1074" t="s">
        <v>1513</v>
      </c>
      <c r="B1074">
        <v>365</v>
      </c>
      <c r="C1074">
        <v>84</v>
      </c>
      <c r="D1074">
        <v>379122</v>
      </c>
      <c r="E1074" t="s">
        <v>699</v>
      </c>
      <c r="F1074" t="s">
        <v>2927</v>
      </c>
      <c r="G1074">
        <v>10143</v>
      </c>
      <c r="H1074">
        <v>54</v>
      </c>
      <c r="I1074" t="s">
        <v>29</v>
      </c>
      <c r="J1074">
        <v>450000</v>
      </c>
      <c r="K1074">
        <v>7.1</v>
      </c>
      <c r="N1074" t="s">
        <v>3622</v>
      </c>
      <c r="O1074" cm="1">
        <f t="array" ref="O1074">SUM(IF(Table3[director_name]=N1074,Table3[duration]))</f>
        <v>93</v>
      </c>
      <c r="P1074" cm="1">
        <f t="array" ref="P1074">MEDIAN(IF(Table3[director_name]=N1074,Table3[duration]))</f>
        <v>93</v>
      </c>
      <c r="Q1074" t="e" cm="1">
        <f t="array" ref="Q1074">STDEV(IF(Table3[director_name]=N1074,Table3[duration]))</f>
        <v>#DIV/0!</v>
      </c>
      <c r="R1074" cm="1">
        <f t="array" ref="R1074">MEDIAN(IF(Table3[director_name]=N1074,Table3[imdb_score]))</f>
        <v>6.1</v>
      </c>
    </row>
    <row r="1075" spans="1:18" x14ac:dyDescent="0.3">
      <c r="A1075" t="s">
        <v>1418</v>
      </c>
      <c r="B1075">
        <v>219</v>
      </c>
      <c r="C1075">
        <v>123</v>
      </c>
      <c r="D1075">
        <v>34531832</v>
      </c>
      <c r="E1075" t="s">
        <v>379</v>
      </c>
      <c r="F1075" t="s">
        <v>2929</v>
      </c>
      <c r="G1075">
        <v>44788</v>
      </c>
      <c r="H1075">
        <v>138</v>
      </c>
      <c r="I1075" t="s">
        <v>29</v>
      </c>
      <c r="J1075">
        <v>35000000</v>
      </c>
      <c r="K1075">
        <v>7.1</v>
      </c>
      <c r="N1075" t="s">
        <v>3627</v>
      </c>
      <c r="O1075" cm="1">
        <f t="array" ref="O1075">SUM(IF(Table3[director_name]=N1075,Table3[duration]))</f>
        <v>91</v>
      </c>
      <c r="P1075" cm="1">
        <f t="array" ref="P1075">MEDIAN(IF(Table3[director_name]=N1075,Table3[duration]))</f>
        <v>91</v>
      </c>
      <c r="Q1075" t="e" cm="1">
        <f t="array" ref="Q1075">STDEV(IF(Table3[director_name]=N1075,Table3[duration]))</f>
        <v>#DIV/0!</v>
      </c>
      <c r="R1075" cm="1">
        <f t="array" ref="R1075">MEDIAN(IF(Table3[director_name]=N1075,Table3[imdb_score]))</f>
        <v>6.1</v>
      </c>
    </row>
    <row r="1076" spans="1:18" x14ac:dyDescent="0.3">
      <c r="A1076" t="s">
        <v>629</v>
      </c>
      <c r="B1076">
        <v>228</v>
      </c>
      <c r="C1076">
        <v>97</v>
      </c>
      <c r="D1076">
        <v>104374107</v>
      </c>
      <c r="E1076" t="s">
        <v>2931</v>
      </c>
      <c r="F1076" t="s">
        <v>2932</v>
      </c>
      <c r="G1076">
        <v>89351</v>
      </c>
      <c r="H1076">
        <v>214</v>
      </c>
      <c r="I1076" t="s">
        <v>29</v>
      </c>
      <c r="J1076">
        <v>105000000</v>
      </c>
      <c r="K1076">
        <v>7.1</v>
      </c>
      <c r="N1076" t="s">
        <v>3625</v>
      </c>
      <c r="O1076" cm="1">
        <f t="array" ref="O1076">SUM(IF(Table3[director_name]=N1076,Table3[duration]))</f>
        <v>91</v>
      </c>
      <c r="P1076" cm="1">
        <f t="array" ref="P1076">MEDIAN(IF(Table3[director_name]=N1076,Table3[duration]))</f>
        <v>91</v>
      </c>
      <c r="Q1076" t="e" cm="1">
        <f t="array" ref="Q1076">STDEV(IF(Table3[director_name]=N1076,Table3[duration]))</f>
        <v>#DIV/0!</v>
      </c>
      <c r="R1076" cm="1">
        <f t="array" ref="R1076">MEDIAN(IF(Table3[director_name]=N1076,Table3[imdb_score]))</f>
        <v>6.1</v>
      </c>
    </row>
    <row r="1077" spans="1:18" x14ac:dyDescent="0.3">
      <c r="A1077" t="s">
        <v>1484</v>
      </c>
      <c r="B1077">
        <v>41</v>
      </c>
      <c r="C1077">
        <v>102</v>
      </c>
      <c r="D1077">
        <v>2956000</v>
      </c>
      <c r="E1077" t="s">
        <v>2933</v>
      </c>
      <c r="F1077" t="s">
        <v>2935</v>
      </c>
      <c r="G1077">
        <v>3258</v>
      </c>
      <c r="H1077">
        <v>54</v>
      </c>
      <c r="I1077" t="s">
        <v>29</v>
      </c>
      <c r="J1077">
        <v>3700000</v>
      </c>
      <c r="K1077">
        <v>7.1</v>
      </c>
      <c r="N1077" t="s">
        <v>2792</v>
      </c>
      <c r="O1077" cm="1">
        <f t="array" ref="O1077">SUM(IF(Table3[director_name]=N1077,Table3[duration]))</f>
        <v>283</v>
      </c>
      <c r="P1077" cm="1">
        <f t="array" ref="P1077">MEDIAN(IF(Table3[director_name]=N1077,Table3[duration]))</f>
        <v>90</v>
      </c>
      <c r="Q1077" cm="1">
        <f t="array" ref="Q1077">STDEV(IF(Table3[director_name]=N1077,Table3[duration]))</f>
        <v>9.2915732431775702</v>
      </c>
      <c r="R1077" cm="1">
        <f t="array" ref="R1077">MEDIAN(IF(Table3[director_name]=N1077,Table3[imdb_score]))</f>
        <v>6.1</v>
      </c>
    </row>
    <row r="1078" spans="1:18" x14ac:dyDescent="0.3">
      <c r="A1078" t="s">
        <v>1801</v>
      </c>
      <c r="B1078">
        <v>188</v>
      </c>
      <c r="C1078">
        <v>118</v>
      </c>
      <c r="D1078">
        <v>10214647</v>
      </c>
      <c r="E1078" t="s">
        <v>393</v>
      </c>
      <c r="F1078" t="s">
        <v>2936</v>
      </c>
      <c r="G1078">
        <v>42689</v>
      </c>
      <c r="H1078">
        <v>204</v>
      </c>
      <c r="I1078" t="s">
        <v>29</v>
      </c>
      <c r="J1078">
        <v>11000000</v>
      </c>
      <c r="K1078">
        <v>7.1</v>
      </c>
      <c r="N1078" t="s">
        <v>3629</v>
      </c>
      <c r="O1078" cm="1">
        <f t="array" ref="O1078">SUM(IF(Table3[director_name]=N1078,Table3[duration]))</f>
        <v>180</v>
      </c>
      <c r="P1078" cm="1">
        <f t="array" ref="P1078">MEDIAN(IF(Table3[director_name]=N1078,Table3[duration]))</f>
        <v>90</v>
      </c>
      <c r="Q1078" cm="1">
        <f t="array" ref="Q1078">STDEV(IF(Table3[director_name]=N1078,Table3[duration]))</f>
        <v>4.2426406871192848</v>
      </c>
      <c r="R1078" cm="1">
        <f t="array" ref="R1078">MEDIAN(IF(Table3[director_name]=N1078,Table3[imdb_score]))</f>
        <v>6.1</v>
      </c>
    </row>
    <row r="1079" spans="1:18" x14ac:dyDescent="0.3">
      <c r="A1079" t="s">
        <v>1510</v>
      </c>
      <c r="B1079">
        <v>279</v>
      </c>
      <c r="C1079">
        <v>90</v>
      </c>
      <c r="D1079">
        <v>258113</v>
      </c>
      <c r="E1079" t="s">
        <v>208</v>
      </c>
      <c r="F1079" t="s">
        <v>2937</v>
      </c>
      <c r="G1079">
        <v>42678</v>
      </c>
      <c r="H1079">
        <v>135</v>
      </c>
      <c r="I1079" t="s">
        <v>29</v>
      </c>
      <c r="J1079">
        <v>1066167</v>
      </c>
      <c r="K1079">
        <v>7.1</v>
      </c>
      <c r="N1079" t="s">
        <v>3633</v>
      </c>
      <c r="O1079" cm="1">
        <f t="array" ref="O1079">SUM(IF(Table3[director_name]=N1079,Table3[duration]))</f>
        <v>90</v>
      </c>
      <c r="P1079" cm="1">
        <f t="array" ref="P1079">MEDIAN(IF(Table3[director_name]=N1079,Table3[duration]))</f>
        <v>90</v>
      </c>
      <c r="Q1079" t="e" cm="1">
        <f t="array" ref="Q1079">STDEV(IF(Table3[director_name]=N1079,Table3[duration]))</f>
        <v>#DIV/0!</v>
      </c>
      <c r="R1079" cm="1">
        <f t="array" ref="R1079">MEDIAN(IF(Table3[director_name]=N1079,Table3[imdb_score]))</f>
        <v>6.1</v>
      </c>
    </row>
    <row r="1080" spans="1:18" x14ac:dyDescent="0.3">
      <c r="A1080" t="s">
        <v>1467</v>
      </c>
      <c r="B1080">
        <v>79</v>
      </c>
      <c r="C1080">
        <v>104</v>
      </c>
      <c r="D1080">
        <v>3287435</v>
      </c>
      <c r="E1080" t="s">
        <v>92</v>
      </c>
      <c r="F1080" t="s">
        <v>2938</v>
      </c>
      <c r="G1080">
        <v>8603</v>
      </c>
      <c r="H1080">
        <v>115</v>
      </c>
      <c r="I1080" t="s">
        <v>29</v>
      </c>
      <c r="J1080">
        <v>4500000</v>
      </c>
      <c r="K1080">
        <v>7.1</v>
      </c>
      <c r="N1080" t="s">
        <v>3635</v>
      </c>
      <c r="O1080" cm="1">
        <f t="array" ref="O1080">SUM(IF(Table3[director_name]=N1080,Table3[duration]))</f>
        <v>89</v>
      </c>
      <c r="P1080" cm="1">
        <f t="array" ref="P1080">MEDIAN(IF(Table3[director_name]=N1080,Table3[duration]))</f>
        <v>89</v>
      </c>
      <c r="Q1080" t="e" cm="1">
        <f t="array" ref="Q1080">STDEV(IF(Table3[director_name]=N1080,Table3[duration]))</f>
        <v>#DIV/0!</v>
      </c>
      <c r="R1080" cm="1">
        <f t="array" ref="R1080">MEDIAN(IF(Table3[director_name]=N1080,Table3[imdb_score]))</f>
        <v>6.1</v>
      </c>
    </row>
    <row r="1081" spans="1:18" x14ac:dyDescent="0.3">
      <c r="A1081" t="s">
        <v>1510</v>
      </c>
      <c r="B1081">
        <v>322</v>
      </c>
      <c r="C1081">
        <v>95</v>
      </c>
      <c r="D1081">
        <v>3219029</v>
      </c>
      <c r="E1081" t="s">
        <v>2939</v>
      </c>
      <c r="F1081" t="s">
        <v>2941</v>
      </c>
      <c r="G1081">
        <v>28845</v>
      </c>
      <c r="H1081">
        <v>125</v>
      </c>
      <c r="I1081" t="s">
        <v>29</v>
      </c>
      <c r="J1081">
        <v>5000000</v>
      </c>
      <c r="K1081">
        <v>7.1</v>
      </c>
      <c r="N1081" t="s">
        <v>3637</v>
      </c>
      <c r="O1081" cm="1">
        <f t="array" ref="O1081">SUM(IF(Table3[director_name]=N1081,Table3[duration]))</f>
        <v>177</v>
      </c>
      <c r="P1081" cm="1">
        <f t="array" ref="P1081">MEDIAN(IF(Table3[director_name]=N1081,Table3[duration]))</f>
        <v>88.5</v>
      </c>
      <c r="Q1081" cm="1">
        <f t="array" ref="Q1081">STDEV(IF(Table3[director_name]=N1081,Table3[duration]))</f>
        <v>9.1923881554251174</v>
      </c>
      <c r="R1081" cm="1">
        <f t="array" ref="R1081">MEDIAN(IF(Table3[director_name]=N1081,Table3[imdb_score]))</f>
        <v>6.1</v>
      </c>
    </row>
    <row r="1082" spans="1:18" x14ac:dyDescent="0.3">
      <c r="A1082" t="s">
        <v>1501</v>
      </c>
      <c r="B1082">
        <v>47</v>
      </c>
      <c r="C1082">
        <v>99</v>
      </c>
      <c r="D1082">
        <v>104257</v>
      </c>
      <c r="E1082" t="s">
        <v>2765</v>
      </c>
      <c r="F1082" t="s">
        <v>2943</v>
      </c>
      <c r="G1082">
        <v>19194</v>
      </c>
      <c r="H1082">
        <v>160</v>
      </c>
      <c r="I1082" t="s">
        <v>29</v>
      </c>
      <c r="J1082">
        <v>2200000</v>
      </c>
      <c r="K1082">
        <v>7.1</v>
      </c>
      <c r="N1082" t="s">
        <v>3641</v>
      </c>
      <c r="O1082" cm="1">
        <f t="array" ref="O1082">SUM(IF(Table3[director_name]=N1082,Table3[duration]))</f>
        <v>88</v>
      </c>
      <c r="P1082" cm="1">
        <f t="array" ref="P1082">MEDIAN(IF(Table3[director_name]=N1082,Table3[duration]))</f>
        <v>88</v>
      </c>
      <c r="Q1082" t="e" cm="1">
        <f t="array" ref="Q1082">STDEV(IF(Table3[director_name]=N1082,Table3[duration]))</f>
        <v>#DIV/0!</v>
      </c>
      <c r="R1082" cm="1">
        <f t="array" ref="R1082">MEDIAN(IF(Table3[director_name]=N1082,Table3[imdb_score]))</f>
        <v>6.1</v>
      </c>
    </row>
    <row r="1083" spans="1:18" x14ac:dyDescent="0.3">
      <c r="A1083" t="s">
        <v>1516</v>
      </c>
      <c r="B1083">
        <v>28</v>
      </c>
      <c r="C1083">
        <v>80</v>
      </c>
      <c r="D1083">
        <v>99851</v>
      </c>
      <c r="E1083" t="s">
        <v>1310</v>
      </c>
      <c r="F1083" t="s">
        <v>2945</v>
      </c>
      <c r="G1083">
        <v>1138</v>
      </c>
      <c r="H1083">
        <v>30</v>
      </c>
      <c r="I1083" t="s">
        <v>29</v>
      </c>
      <c r="J1083">
        <v>2500000</v>
      </c>
      <c r="K1083">
        <v>7.1</v>
      </c>
      <c r="N1083" t="s">
        <v>3648</v>
      </c>
      <c r="O1083" cm="1">
        <f t="array" ref="O1083">SUM(IF(Table3[director_name]=N1083,Table3[duration]))</f>
        <v>86</v>
      </c>
      <c r="P1083" cm="1">
        <f t="array" ref="P1083">MEDIAN(IF(Table3[director_name]=N1083,Table3[duration]))</f>
        <v>86</v>
      </c>
      <c r="Q1083" t="e" cm="1">
        <f t="array" ref="Q1083">STDEV(IF(Table3[director_name]=N1083,Table3[duration]))</f>
        <v>#DIV/0!</v>
      </c>
      <c r="R1083" cm="1">
        <f t="array" ref="R1083">MEDIAN(IF(Table3[director_name]=N1083,Table3[imdb_score]))</f>
        <v>6.1</v>
      </c>
    </row>
    <row r="1084" spans="1:18" x14ac:dyDescent="0.3">
      <c r="A1084" t="s">
        <v>587</v>
      </c>
      <c r="B1084">
        <v>232</v>
      </c>
      <c r="C1084">
        <v>100</v>
      </c>
      <c r="D1084">
        <v>5480996</v>
      </c>
      <c r="E1084" t="s">
        <v>2947</v>
      </c>
      <c r="F1084" t="s">
        <v>2948</v>
      </c>
      <c r="G1084">
        <v>89383</v>
      </c>
      <c r="H1084">
        <v>293</v>
      </c>
      <c r="I1084" t="s">
        <v>29</v>
      </c>
      <c r="J1084">
        <v>8700000</v>
      </c>
      <c r="K1084">
        <v>7.1</v>
      </c>
      <c r="N1084" t="s">
        <v>3645</v>
      </c>
      <c r="O1084" cm="1">
        <f t="array" ref="O1084">SUM(IF(Table3[director_name]=N1084,Table3[duration]))</f>
        <v>86</v>
      </c>
      <c r="P1084" cm="1">
        <f t="array" ref="P1084">MEDIAN(IF(Table3[director_name]=N1084,Table3[duration]))</f>
        <v>86</v>
      </c>
      <c r="Q1084" t="e" cm="1">
        <f t="array" ref="Q1084">STDEV(IF(Table3[director_name]=N1084,Table3[duration]))</f>
        <v>#DIV/0!</v>
      </c>
      <c r="R1084" cm="1">
        <f t="array" ref="R1084">MEDIAN(IF(Table3[director_name]=N1084,Table3[imdb_score]))</f>
        <v>6.1</v>
      </c>
    </row>
    <row r="1085" spans="1:18" x14ac:dyDescent="0.3">
      <c r="A1085" t="s">
        <v>1478</v>
      </c>
      <c r="B1085">
        <v>111</v>
      </c>
      <c r="C1085">
        <v>103</v>
      </c>
      <c r="D1085">
        <v>542860</v>
      </c>
      <c r="E1085" t="s">
        <v>575</v>
      </c>
      <c r="F1085" t="s">
        <v>2950</v>
      </c>
      <c r="G1085">
        <v>9230</v>
      </c>
      <c r="H1085">
        <v>37</v>
      </c>
      <c r="I1085" t="s">
        <v>76</v>
      </c>
      <c r="J1085">
        <v>4000000</v>
      </c>
      <c r="K1085">
        <v>7.1</v>
      </c>
      <c r="N1085" t="s">
        <v>3650</v>
      </c>
      <c r="O1085" cm="1">
        <f t="array" ref="O1085">SUM(IF(Table3[director_name]=N1085,Table3[duration]))</f>
        <v>84</v>
      </c>
      <c r="P1085" cm="1">
        <f t="array" ref="P1085">MEDIAN(IF(Table3[director_name]=N1085,Table3[duration]))</f>
        <v>84</v>
      </c>
      <c r="Q1085" t="e" cm="1">
        <f t="array" ref="Q1085">STDEV(IF(Table3[director_name]=N1085,Table3[duration]))</f>
        <v>#DIV/0!</v>
      </c>
      <c r="R1085" cm="1">
        <f t="array" ref="R1085">MEDIAN(IF(Table3[director_name]=N1085,Table3[imdb_score]))</f>
        <v>6.1</v>
      </c>
    </row>
    <row r="1086" spans="1:18" x14ac:dyDescent="0.3">
      <c r="A1086" t="s">
        <v>1105</v>
      </c>
      <c r="B1086">
        <v>100</v>
      </c>
      <c r="C1086">
        <v>91</v>
      </c>
      <c r="D1086">
        <v>1292119</v>
      </c>
      <c r="E1086" t="s">
        <v>607</v>
      </c>
      <c r="F1086" t="s">
        <v>2951</v>
      </c>
      <c r="G1086">
        <v>14786</v>
      </c>
      <c r="H1086">
        <v>144</v>
      </c>
      <c r="I1086" t="s">
        <v>29</v>
      </c>
      <c r="J1086">
        <v>5500000</v>
      </c>
      <c r="K1086">
        <v>7.1</v>
      </c>
      <c r="N1086" t="s">
        <v>3654</v>
      </c>
      <c r="O1086" cm="1">
        <f t="array" ref="O1086">SUM(IF(Table3[director_name]=N1086,Table3[duration]))</f>
        <v>84</v>
      </c>
      <c r="P1086" cm="1">
        <f t="array" ref="P1086">MEDIAN(IF(Table3[director_name]=N1086,Table3[duration]))</f>
        <v>84</v>
      </c>
      <c r="Q1086" t="e" cm="1">
        <f t="array" ref="Q1086">STDEV(IF(Table3[director_name]=N1086,Table3[duration]))</f>
        <v>#DIV/0!</v>
      </c>
      <c r="R1086" cm="1">
        <f t="array" ref="R1086">MEDIAN(IF(Table3[director_name]=N1086,Table3[imdb_score]))</f>
        <v>6.1</v>
      </c>
    </row>
    <row r="1087" spans="1:18" x14ac:dyDescent="0.3">
      <c r="A1087" t="s">
        <v>742</v>
      </c>
      <c r="B1087">
        <v>439</v>
      </c>
      <c r="C1087">
        <v>130</v>
      </c>
      <c r="D1087">
        <v>3029870</v>
      </c>
      <c r="E1087" t="s">
        <v>373</v>
      </c>
      <c r="F1087" t="s">
        <v>2953</v>
      </c>
      <c r="G1087">
        <v>128729</v>
      </c>
      <c r="H1087">
        <v>551</v>
      </c>
      <c r="I1087" t="s">
        <v>29</v>
      </c>
      <c r="J1087">
        <v>7400000</v>
      </c>
      <c r="K1087">
        <v>7.1</v>
      </c>
      <c r="N1087" t="s">
        <v>3656</v>
      </c>
      <c r="O1087" cm="1">
        <f t="array" ref="O1087">SUM(IF(Table3[director_name]=N1087,Table3[duration]))</f>
        <v>82</v>
      </c>
      <c r="P1087" cm="1">
        <f t="array" ref="P1087">MEDIAN(IF(Table3[director_name]=N1087,Table3[duration]))</f>
        <v>82</v>
      </c>
      <c r="Q1087" t="e" cm="1">
        <f t="array" ref="Q1087">STDEV(IF(Table3[director_name]=N1087,Table3[duration]))</f>
        <v>#DIV/0!</v>
      </c>
      <c r="R1087" cm="1">
        <f t="array" ref="R1087">MEDIAN(IF(Table3[director_name]=N1087,Table3[imdb_score]))</f>
        <v>6.1</v>
      </c>
    </row>
    <row r="1088" spans="1:18" x14ac:dyDescent="0.3">
      <c r="A1088" t="s">
        <v>1436</v>
      </c>
      <c r="B1088">
        <v>128</v>
      </c>
      <c r="C1088">
        <v>111</v>
      </c>
      <c r="D1088">
        <v>3076425</v>
      </c>
      <c r="E1088" t="s">
        <v>2954</v>
      </c>
      <c r="F1088" t="s">
        <v>2955</v>
      </c>
      <c r="G1088">
        <v>23660</v>
      </c>
      <c r="H1088">
        <v>162</v>
      </c>
      <c r="I1088" t="s">
        <v>90</v>
      </c>
      <c r="J1088">
        <v>8000000</v>
      </c>
      <c r="K1088">
        <v>7.1</v>
      </c>
      <c r="N1088" t="s">
        <v>3658</v>
      </c>
      <c r="O1088" cm="1">
        <f t="array" ref="O1088">SUM(IF(Table3[director_name]=N1088,Table3[duration]))</f>
        <v>79</v>
      </c>
      <c r="P1088" cm="1">
        <f t="array" ref="P1088">MEDIAN(IF(Table3[director_name]=N1088,Table3[duration]))</f>
        <v>79</v>
      </c>
      <c r="Q1088" t="e" cm="1">
        <f t="array" ref="Q1088">STDEV(IF(Table3[director_name]=N1088,Table3[duration]))</f>
        <v>#DIV/0!</v>
      </c>
      <c r="R1088" cm="1">
        <f t="array" ref="R1088">MEDIAN(IF(Table3[director_name]=N1088,Table3[imdb_score]))</f>
        <v>6.1</v>
      </c>
    </row>
    <row r="1089" spans="1:18" x14ac:dyDescent="0.3">
      <c r="A1089" t="s">
        <v>959</v>
      </c>
      <c r="B1089">
        <v>111</v>
      </c>
      <c r="C1089">
        <v>89</v>
      </c>
      <c r="D1089">
        <v>3193102</v>
      </c>
      <c r="E1089" t="s">
        <v>140</v>
      </c>
      <c r="F1089" t="s">
        <v>2956</v>
      </c>
      <c r="G1089">
        <v>24412</v>
      </c>
      <c r="H1089">
        <v>240</v>
      </c>
      <c r="I1089" t="s">
        <v>29</v>
      </c>
      <c r="J1089">
        <v>9000000</v>
      </c>
      <c r="K1089">
        <v>7.1</v>
      </c>
      <c r="N1089" t="s">
        <v>3663</v>
      </c>
      <c r="O1089" cm="1">
        <f t="array" ref="O1089">SUM(IF(Table3[director_name]=N1089,Table3[duration]))</f>
        <v>78</v>
      </c>
      <c r="P1089" cm="1">
        <f t="array" ref="P1089">MEDIAN(IF(Table3[director_name]=N1089,Table3[duration]))</f>
        <v>78</v>
      </c>
      <c r="Q1089" t="e" cm="1">
        <f t="array" ref="Q1089">STDEV(IF(Table3[director_name]=N1089,Table3[duration]))</f>
        <v>#DIV/0!</v>
      </c>
      <c r="R1089" cm="1">
        <f t="array" ref="R1089">MEDIAN(IF(Table3[director_name]=N1089,Table3[imdb_score]))</f>
        <v>6.1</v>
      </c>
    </row>
    <row r="1090" spans="1:18" x14ac:dyDescent="0.3">
      <c r="A1090" t="s">
        <v>546</v>
      </c>
      <c r="B1090">
        <v>83</v>
      </c>
      <c r="C1090">
        <v>91</v>
      </c>
      <c r="D1090">
        <v>1040879</v>
      </c>
      <c r="E1090" t="s">
        <v>305</v>
      </c>
      <c r="F1090" t="s">
        <v>2958</v>
      </c>
      <c r="G1090">
        <v>54478</v>
      </c>
      <c r="H1090">
        <v>184</v>
      </c>
      <c r="I1090" t="s">
        <v>29</v>
      </c>
      <c r="J1090">
        <v>7000000</v>
      </c>
      <c r="K1090">
        <v>7.1</v>
      </c>
      <c r="N1090" t="s">
        <v>3661</v>
      </c>
      <c r="O1090" cm="1">
        <f t="array" ref="O1090">SUM(IF(Table3[director_name]=N1090,Table3[duration]))</f>
        <v>78</v>
      </c>
      <c r="P1090" cm="1">
        <f t="array" ref="P1090">MEDIAN(IF(Table3[director_name]=N1090,Table3[duration]))</f>
        <v>78</v>
      </c>
      <c r="Q1090" t="e" cm="1">
        <f t="array" ref="Q1090">STDEV(IF(Table3[director_name]=N1090,Table3[duration]))</f>
        <v>#DIV/0!</v>
      </c>
      <c r="R1090" cm="1">
        <f t="array" ref="R1090">MEDIAN(IF(Table3[director_name]=N1090,Table3[imdb_score]))</f>
        <v>6.1</v>
      </c>
    </row>
    <row r="1091" spans="1:18" x14ac:dyDescent="0.3">
      <c r="A1091" t="s">
        <v>1136</v>
      </c>
      <c r="B1091">
        <v>46</v>
      </c>
      <c r="C1091">
        <v>126</v>
      </c>
      <c r="D1091">
        <v>1997807</v>
      </c>
      <c r="E1091" t="s">
        <v>621</v>
      </c>
      <c r="F1091" t="s">
        <v>2960</v>
      </c>
      <c r="G1091">
        <v>5158</v>
      </c>
      <c r="H1091">
        <v>140</v>
      </c>
      <c r="I1091" t="s">
        <v>29</v>
      </c>
      <c r="J1091">
        <v>8000000</v>
      </c>
      <c r="K1091">
        <v>7.1</v>
      </c>
      <c r="N1091" t="s">
        <v>3607</v>
      </c>
      <c r="O1091" cm="1">
        <f t="array" ref="O1091">SUM(IF(Table3[director_name]=N1091,Table3[duration]))</f>
        <v>237</v>
      </c>
      <c r="P1091" cm="1">
        <f t="array" ref="P1091">MEDIAN(IF(Table3[director_name]=N1091,Table3[duration]))</f>
        <v>118.5</v>
      </c>
      <c r="Q1091" cm="1">
        <f t="array" ref="Q1091">STDEV(IF(Table3[director_name]=N1091,Table3[duration]))</f>
        <v>6.3639610306789276</v>
      </c>
      <c r="R1091" cm="1">
        <f t="array" ref="R1091">MEDIAN(IF(Table3[director_name]=N1091,Table3[imdb_score]))</f>
        <v>6.0500000000000007</v>
      </c>
    </row>
    <row r="1092" spans="1:18" x14ac:dyDescent="0.3">
      <c r="A1092" t="s">
        <v>1462</v>
      </c>
      <c r="B1092">
        <v>134</v>
      </c>
      <c r="C1092">
        <v>106</v>
      </c>
      <c r="D1092">
        <v>382946</v>
      </c>
      <c r="E1092" t="s">
        <v>92</v>
      </c>
      <c r="F1092" t="s">
        <v>2962</v>
      </c>
      <c r="G1092">
        <v>43965</v>
      </c>
      <c r="H1092">
        <v>99</v>
      </c>
      <c r="I1092" t="s">
        <v>29</v>
      </c>
      <c r="J1092">
        <v>7000000</v>
      </c>
      <c r="K1092">
        <v>7.1</v>
      </c>
      <c r="N1092" t="s">
        <v>3699</v>
      </c>
      <c r="O1092" cm="1">
        <f t="array" ref="O1092">SUM(IF(Table3[director_name]=N1092,Table3[duration]))</f>
        <v>229</v>
      </c>
      <c r="P1092" cm="1">
        <f t="array" ref="P1092">MEDIAN(IF(Table3[director_name]=N1092,Table3[duration]))</f>
        <v>114.5</v>
      </c>
      <c r="Q1092" cm="1">
        <f t="array" ref="Q1092">STDEV(IF(Table3[director_name]=N1092,Table3[duration]))</f>
        <v>4.9497474683058327</v>
      </c>
      <c r="R1092" cm="1">
        <f t="array" ref="R1092">MEDIAN(IF(Table3[director_name]=N1092,Table3[imdb_score]))</f>
        <v>6.0500000000000007</v>
      </c>
    </row>
    <row r="1093" spans="1:18" x14ac:dyDescent="0.3">
      <c r="A1093" t="s">
        <v>1406</v>
      </c>
      <c r="B1093">
        <v>96</v>
      </c>
      <c r="C1093">
        <v>135</v>
      </c>
      <c r="D1093">
        <v>3041803</v>
      </c>
      <c r="E1093" t="s">
        <v>588</v>
      </c>
      <c r="F1093" t="s">
        <v>2964</v>
      </c>
      <c r="G1093">
        <v>6377</v>
      </c>
      <c r="H1093">
        <v>181</v>
      </c>
      <c r="I1093" t="s">
        <v>29</v>
      </c>
      <c r="J1093">
        <v>10000000</v>
      </c>
      <c r="K1093">
        <v>7.1</v>
      </c>
      <c r="N1093" t="s">
        <v>3727</v>
      </c>
      <c r="O1093" cm="1">
        <f t="array" ref="O1093">SUM(IF(Table3[director_name]=N1093,Table3[duration]))</f>
        <v>623</v>
      </c>
      <c r="P1093" cm="1">
        <f t="array" ref="P1093">MEDIAN(IF(Table3[director_name]=N1093,Table3[duration]))</f>
        <v>102</v>
      </c>
      <c r="Q1093" cm="1">
        <f t="array" ref="Q1093">STDEV(IF(Table3[director_name]=N1093,Table3[duration]))</f>
        <v>10.048217088949993</v>
      </c>
      <c r="R1093" cm="1">
        <f t="array" ref="R1093">MEDIAN(IF(Table3[director_name]=N1093,Table3[imdb_score]))</f>
        <v>6.0500000000000007</v>
      </c>
    </row>
    <row r="1094" spans="1:18" x14ac:dyDescent="0.3">
      <c r="A1094" t="s">
        <v>245</v>
      </c>
      <c r="B1094">
        <v>262</v>
      </c>
      <c r="C1094">
        <v>125</v>
      </c>
      <c r="D1094">
        <v>62647540</v>
      </c>
      <c r="E1094" t="s">
        <v>130</v>
      </c>
      <c r="F1094" t="s">
        <v>2965</v>
      </c>
      <c r="G1094">
        <v>143525</v>
      </c>
      <c r="H1094">
        <v>657</v>
      </c>
      <c r="I1094" t="s">
        <v>29</v>
      </c>
      <c r="J1094">
        <v>70000000</v>
      </c>
      <c r="K1094">
        <v>7.1</v>
      </c>
      <c r="N1094" t="s">
        <v>3708</v>
      </c>
      <c r="O1094" cm="1">
        <f t="array" ref="O1094">SUM(IF(Table3[director_name]=N1094,Table3[duration]))</f>
        <v>195</v>
      </c>
      <c r="P1094" cm="1">
        <f t="array" ref="P1094">MEDIAN(IF(Table3[director_name]=N1094,Table3[duration]))</f>
        <v>97.5</v>
      </c>
      <c r="Q1094" cm="1">
        <f t="array" ref="Q1094">STDEV(IF(Table3[director_name]=N1094,Table3[duration]))</f>
        <v>13.435028842544403</v>
      </c>
      <c r="R1094" cm="1">
        <f t="array" ref="R1094">MEDIAN(IF(Table3[director_name]=N1094,Table3[imdb_score]))</f>
        <v>6.0500000000000007</v>
      </c>
    </row>
    <row r="1095" spans="1:18" x14ac:dyDescent="0.3">
      <c r="A1095" t="s">
        <v>245</v>
      </c>
      <c r="B1095">
        <v>217</v>
      </c>
      <c r="C1095">
        <v>98</v>
      </c>
      <c r="D1095">
        <v>9430988</v>
      </c>
      <c r="E1095" t="s">
        <v>699</v>
      </c>
      <c r="F1095" t="s">
        <v>2966</v>
      </c>
      <c r="G1095">
        <v>45992</v>
      </c>
      <c r="H1095">
        <v>115</v>
      </c>
      <c r="I1095" t="s">
        <v>29</v>
      </c>
      <c r="J1095">
        <v>17000000</v>
      </c>
      <c r="K1095">
        <v>7.1</v>
      </c>
      <c r="N1095" t="s">
        <v>3712</v>
      </c>
      <c r="O1095" cm="1">
        <f t="array" ref="O1095">SUM(IF(Table3[director_name]=N1095,Table3[duration]))</f>
        <v>185</v>
      </c>
      <c r="P1095" cm="1">
        <f t="array" ref="P1095">MEDIAN(IF(Table3[director_name]=N1095,Table3[duration]))</f>
        <v>92.5</v>
      </c>
      <c r="Q1095" cm="1">
        <f t="array" ref="Q1095">STDEV(IF(Table3[director_name]=N1095,Table3[duration]))</f>
        <v>3.5355339059327378</v>
      </c>
      <c r="R1095" cm="1">
        <f t="array" ref="R1095">MEDIAN(IF(Table3[director_name]=N1095,Table3[imdb_score]))</f>
        <v>6.0500000000000007</v>
      </c>
    </row>
    <row r="1096" spans="1:18" x14ac:dyDescent="0.3">
      <c r="A1096" t="s">
        <v>2276</v>
      </c>
      <c r="B1096">
        <v>269</v>
      </c>
      <c r="C1096">
        <v>102</v>
      </c>
      <c r="D1096">
        <v>66636385</v>
      </c>
      <c r="E1096" t="s">
        <v>997</v>
      </c>
      <c r="F1096" t="s">
        <v>2967</v>
      </c>
      <c r="G1096">
        <v>88451</v>
      </c>
      <c r="H1096">
        <v>289</v>
      </c>
      <c r="I1096" t="s">
        <v>29</v>
      </c>
      <c r="J1096">
        <v>75000000</v>
      </c>
      <c r="K1096">
        <v>7.1</v>
      </c>
      <c r="N1096" t="s">
        <v>3715</v>
      </c>
      <c r="O1096" cm="1">
        <f t="array" ref="O1096">SUM(IF(Table3[director_name]=N1096,Table3[duration]))</f>
        <v>224</v>
      </c>
      <c r="P1096" cm="1">
        <f t="array" ref="P1096">MEDIAN(IF(Table3[director_name]=N1096,Table3[duration]))</f>
        <v>112</v>
      </c>
      <c r="Q1096" cm="1">
        <f t="array" ref="Q1096">STDEV(IF(Table3[director_name]=N1096,Table3[duration]))</f>
        <v>7.0710678118654755</v>
      </c>
      <c r="R1096" cm="1">
        <f t="array" ref="R1096">MEDIAN(IF(Table3[director_name]=N1096,Table3[imdb_score]))</f>
        <v>6.05</v>
      </c>
    </row>
    <row r="1097" spans="1:18" x14ac:dyDescent="0.3">
      <c r="A1097" t="s">
        <v>2282</v>
      </c>
      <c r="B1097">
        <v>190</v>
      </c>
      <c r="C1097">
        <v>110</v>
      </c>
      <c r="D1097">
        <v>3148482</v>
      </c>
      <c r="E1097" t="s">
        <v>588</v>
      </c>
      <c r="F1097" t="s">
        <v>2970</v>
      </c>
      <c r="G1097">
        <v>29613</v>
      </c>
      <c r="H1097">
        <v>98</v>
      </c>
      <c r="I1097" t="s">
        <v>29</v>
      </c>
      <c r="J1097">
        <v>12000000</v>
      </c>
      <c r="K1097">
        <v>7.1</v>
      </c>
      <c r="N1097" t="s">
        <v>3719</v>
      </c>
      <c r="O1097" cm="1">
        <f t="array" ref="O1097">SUM(IF(Table3[director_name]=N1097,Table3[duration]))</f>
        <v>216</v>
      </c>
      <c r="P1097" cm="1">
        <f t="array" ref="P1097">MEDIAN(IF(Table3[director_name]=N1097,Table3[duration]))</f>
        <v>108</v>
      </c>
      <c r="Q1097" cm="1">
        <f t="array" ref="Q1097">STDEV(IF(Table3[director_name]=N1097,Table3[duration]))</f>
        <v>19.798989873223331</v>
      </c>
      <c r="R1097" cm="1">
        <f t="array" ref="R1097">MEDIAN(IF(Table3[director_name]=N1097,Table3[imdb_score]))</f>
        <v>6.05</v>
      </c>
    </row>
    <row r="1098" spans="1:18" x14ac:dyDescent="0.3">
      <c r="A1098" t="s">
        <v>1251</v>
      </c>
      <c r="B1098">
        <v>137</v>
      </c>
      <c r="C1098">
        <v>103</v>
      </c>
      <c r="D1098">
        <v>11034436</v>
      </c>
      <c r="E1098" t="s">
        <v>2971</v>
      </c>
      <c r="F1098" t="s">
        <v>2972</v>
      </c>
      <c r="G1098">
        <v>13505</v>
      </c>
      <c r="H1098">
        <v>180</v>
      </c>
      <c r="I1098" t="s">
        <v>29</v>
      </c>
      <c r="J1098">
        <v>20000000</v>
      </c>
      <c r="K1098">
        <v>7.1</v>
      </c>
      <c r="N1098" t="s">
        <v>475</v>
      </c>
      <c r="O1098" cm="1">
        <f t="array" ref="O1098">SUM(IF(Table3[director_name]=N1098,Table3[duration]))</f>
        <v>831</v>
      </c>
      <c r="P1098" cm="1">
        <f t="array" ref="P1098">MEDIAN(IF(Table3[director_name]=N1098,Table3[duration]))</f>
        <v>106</v>
      </c>
      <c r="Q1098" cm="1">
        <f t="array" ref="Q1098">STDEV(IF(Table3[director_name]=N1098,Table3[duration]))</f>
        <v>6.0341291240504855</v>
      </c>
      <c r="R1098" cm="1">
        <f t="array" ref="R1098">MEDIAN(IF(Table3[director_name]=N1098,Table3[imdb_score]))</f>
        <v>6.05</v>
      </c>
    </row>
    <row r="1099" spans="1:18" x14ac:dyDescent="0.3">
      <c r="A1099" t="s">
        <v>1492</v>
      </c>
      <c r="B1099">
        <v>131</v>
      </c>
      <c r="C1099">
        <v>101</v>
      </c>
      <c r="D1099">
        <v>2060953</v>
      </c>
      <c r="E1099" t="s">
        <v>1453</v>
      </c>
      <c r="F1099" t="s">
        <v>2973</v>
      </c>
      <c r="G1099">
        <v>29990</v>
      </c>
      <c r="H1099">
        <v>316</v>
      </c>
      <c r="I1099" t="s">
        <v>29</v>
      </c>
      <c r="J1099">
        <v>12000000</v>
      </c>
      <c r="K1099">
        <v>7.1</v>
      </c>
      <c r="N1099" t="s">
        <v>3725</v>
      </c>
      <c r="O1099" cm="1">
        <f t="array" ref="O1099">SUM(IF(Table3[director_name]=N1099,Table3[duration]))</f>
        <v>212</v>
      </c>
      <c r="P1099" cm="1">
        <f t="array" ref="P1099">MEDIAN(IF(Table3[director_name]=N1099,Table3[duration]))</f>
        <v>106</v>
      </c>
      <c r="Q1099" cm="1">
        <f t="array" ref="Q1099">STDEV(IF(Table3[director_name]=N1099,Table3[duration]))</f>
        <v>4.2426406871192848</v>
      </c>
      <c r="R1099" cm="1">
        <f t="array" ref="R1099">MEDIAN(IF(Table3[director_name]=N1099,Table3[imdb_score]))</f>
        <v>6.05</v>
      </c>
    </row>
    <row r="1100" spans="1:18" x14ac:dyDescent="0.3">
      <c r="A1100" t="s">
        <v>1472</v>
      </c>
      <c r="B1100">
        <v>78</v>
      </c>
      <c r="C1100">
        <v>104</v>
      </c>
      <c r="D1100">
        <v>1779284</v>
      </c>
      <c r="E1100" t="s">
        <v>73</v>
      </c>
      <c r="F1100" t="s">
        <v>2975</v>
      </c>
      <c r="G1100">
        <v>12047</v>
      </c>
      <c r="H1100">
        <v>122</v>
      </c>
      <c r="I1100" t="s">
        <v>29</v>
      </c>
      <c r="J1100">
        <v>12000000</v>
      </c>
      <c r="K1100">
        <v>7.1</v>
      </c>
      <c r="N1100" t="s">
        <v>3735</v>
      </c>
      <c r="O1100" cm="1">
        <f t="array" ref="O1100">SUM(IF(Table3[director_name]=N1100,Table3[duration]))</f>
        <v>183</v>
      </c>
      <c r="P1100" cm="1">
        <f t="array" ref="P1100">MEDIAN(IF(Table3[director_name]=N1100,Table3[duration]))</f>
        <v>91.5</v>
      </c>
      <c r="Q1100" cm="1">
        <f t="array" ref="Q1100">STDEV(IF(Table3[director_name]=N1100,Table3[duration]))</f>
        <v>6.3639610306789276</v>
      </c>
      <c r="R1100" cm="1">
        <f t="array" ref="R1100">MEDIAN(IF(Table3[director_name]=N1100,Table3[imdb_score]))</f>
        <v>6.05</v>
      </c>
    </row>
    <row r="1101" spans="1:18" x14ac:dyDescent="0.3">
      <c r="A1101" t="s">
        <v>1476</v>
      </c>
      <c r="B1101">
        <v>93</v>
      </c>
      <c r="C1101">
        <v>104</v>
      </c>
      <c r="D1101">
        <v>7739049</v>
      </c>
      <c r="E1101" t="s">
        <v>699</v>
      </c>
      <c r="F1101" t="s">
        <v>2978</v>
      </c>
      <c r="G1101">
        <v>10680</v>
      </c>
      <c r="H1101">
        <v>112</v>
      </c>
      <c r="I1101" t="s">
        <v>29</v>
      </c>
      <c r="J1101">
        <v>18000000</v>
      </c>
      <c r="K1101">
        <v>7.1</v>
      </c>
      <c r="N1101" t="s">
        <v>3769</v>
      </c>
      <c r="O1101" cm="1">
        <f t="array" ref="O1101">SUM(IF(Table3[director_name]=N1101,Table3[duration]))</f>
        <v>121</v>
      </c>
      <c r="P1101" cm="1">
        <f t="array" ref="P1101">MEDIAN(IF(Table3[director_name]=N1101,Table3[duration]))</f>
        <v>121</v>
      </c>
      <c r="Q1101" t="e" cm="1">
        <f t="array" ref="Q1101">STDEV(IF(Table3[director_name]=N1101,Table3[duration]))</f>
        <v>#DIV/0!</v>
      </c>
      <c r="R1101" cm="1">
        <f t="array" ref="R1101">MEDIAN(IF(Table3[director_name]=N1101,Table3[imdb_score]))</f>
        <v>6</v>
      </c>
    </row>
    <row r="1102" spans="1:18" x14ac:dyDescent="0.3">
      <c r="A1102" t="s">
        <v>499</v>
      </c>
      <c r="B1102">
        <v>267</v>
      </c>
      <c r="C1102">
        <v>123</v>
      </c>
      <c r="D1102">
        <v>108521835</v>
      </c>
      <c r="E1102" t="s">
        <v>175</v>
      </c>
      <c r="F1102" t="s">
        <v>2979</v>
      </c>
      <c r="G1102">
        <v>40123</v>
      </c>
      <c r="H1102">
        <v>297</v>
      </c>
      <c r="I1102" t="s">
        <v>29</v>
      </c>
      <c r="J1102">
        <v>120000000</v>
      </c>
      <c r="K1102">
        <v>7.1</v>
      </c>
      <c r="N1102" t="s">
        <v>3768</v>
      </c>
      <c r="O1102" cm="1">
        <f t="array" ref="O1102">SUM(IF(Table3[director_name]=N1102,Table3[duration]))</f>
        <v>121</v>
      </c>
      <c r="P1102" cm="1">
        <f t="array" ref="P1102">MEDIAN(IF(Table3[director_name]=N1102,Table3[duration]))</f>
        <v>121</v>
      </c>
      <c r="Q1102" t="e" cm="1">
        <f t="array" ref="Q1102">STDEV(IF(Table3[director_name]=N1102,Table3[duration]))</f>
        <v>#DIV/0!</v>
      </c>
      <c r="R1102" cm="1">
        <f t="array" ref="R1102">MEDIAN(IF(Table3[director_name]=N1102,Table3[imdb_score]))</f>
        <v>6</v>
      </c>
    </row>
    <row r="1103" spans="1:18" x14ac:dyDescent="0.3">
      <c r="A1103" t="s">
        <v>2254</v>
      </c>
      <c r="B1103">
        <v>361</v>
      </c>
      <c r="C1103">
        <v>121</v>
      </c>
      <c r="D1103">
        <v>43247140</v>
      </c>
      <c r="E1103" t="s">
        <v>2981</v>
      </c>
      <c r="F1103" t="s">
        <v>2982</v>
      </c>
      <c r="G1103">
        <v>134625</v>
      </c>
      <c r="H1103">
        <v>265</v>
      </c>
      <c r="I1103" t="s">
        <v>29</v>
      </c>
      <c r="J1103">
        <v>55000000</v>
      </c>
      <c r="K1103">
        <v>7.1</v>
      </c>
      <c r="N1103" t="s">
        <v>3773</v>
      </c>
      <c r="O1103" cm="1">
        <f t="array" ref="O1103">SUM(IF(Table3[director_name]=N1103,Table3[duration]))</f>
        <v>118</v>
      </c>
      <c r="P1103" cm="1">
        <f t="array" ref="P1103">MEDIAN(IF(Table3[director_name]=N1103,Table3[duration]))</f>
        <v>118</v>
      </c>
      <c r="Q1103" t="e" cm="1">
        <f t="array" ref="Q1103">STDEV(IF(Table3[director_name]=N1103,Table3[duration]))</f>
        <v>#DIV/0!</v>
      </c>
      <c r="R1103" cm="1">
        <f t="array" ref="R1103">MEDIAN(IF(Table3[director_name]=N1103,Table3[imdb_score]))</f>
        <v>6</v>
      </c>
    </row>
    <row r="1104" spans="1:18" x14ac:dyDescent="0.3">
      <c r="A1104" t="s">
        <v>1005</v>
      </c>
      <c r="B1104">
        <v>94</v>
      </c>
      <c r="C1104">
        <v>125</v>
      </c>
      <c r="D1104">
        <v>1172769</v>
      </c>
      <c r="E1104" t="s">
        <v>413</v>
      </c>
      <c r="F1104" t="s">
        <v>2983</v>
      </c>
      <c r="G1104">
        <v>28068</v>
      </c>
      <c r="H1104">
        <v>108</v>
      </c>
      <c r="I1104" t="s">
        <v>29</v>
      </c>
      <c r="J1104">
        <v>13000000</v>
      </c>
      <c r="K1104">
        <v>7.1</v>
      </c>
      <c r="N1104" t="s">
        <v>3771</v>
      </c>
      <c r="O1104" cm="1">
        <f t="array" ref="O1104">SUM(IF(Table3[director_name]=N1104,Table3[duration]))</f>
        <v>118</v>
      </c>
      <c r="P1104" cm="1">
        <f t="array" ref="P1104">MEDIAN(IF(Table3[director_name]=N1104,Table3[duration]))</f>
        <v>118</v>
      </c>
      <c r="Q1104" t="e" cm="1">
        <f t="array" ref="Q1104">STDEV(IF(Table3[director_name]=N1104,Table3[duration]))</f>
        <v>#DIV/0!</v>
      </c>
      <c r="R1104" cm="1">
        <f t="array" ref="R1104">MEDIAN(IF(Table3[director_name]=N1104,Table3[imdb_score]))</f>
        <v>6</v>
      </c>
    </row>
    <row r="1105" spans="1:18" x14ac:dyDescent="0.3">
      <c r="A1105" t="s">
        <v>2681</v>
      </c>
      <c r="B1105">
        <v>129</v>
      </c>
      <c r="C1105">
        <v>118</v>
      </c>
      <c r="D1105">
        <v>1150403</v>
      </c>
      <c r="E1105" t="s">
        <v>116</v>
      </c>
      <c r="F1105" t="s">
        <v>2984</v>
      </c>
      <c r="G1105">
        <v>14143</v>
      </c>
      <c r="H1105">
        <v>102</v>
      </c>
      <c r="I1105" t="s">
        <v>29</v>
      </c>
      <c r="J1105">
        <v>13000000</v>
      </c>
      <c r="K1105">
        <v>7.1</v>
      </c>
      <c r="N1105" t="s">
        <v>3776</v>
      </c>
      <c r="O1105" cm="1">
        <f t="array" ref="O1105">SUM(IF(Table3[director_name]=N1105,Table3[duration]))</f>
        <v>117</v>
      </c>
      <c r="P1105" cm="1">
        <f t="array" ref="P1105">MEDIAN(IF(Table3[director_name]=N1105,Table3[duration]))</f>
        <v>117</v>
      </c>
      <c r="Q1105" t="e" cm="1">
        <f t="array" ref="Q1105">STDEV(IF(Table3[director_name]=N1105,Table3[duration]))</f>
        <v>#DIV/0!</v>
      </c>
      <c r="R1105" cm="1">
        <f t="array" ref="R1105">MEDIAN(IF(Table3[director_name]=N1105,Table3[imdb_score]))</f>
        <v>6</v>
      </c>
    </row>
    <row r="1106" spans="1:18" x14ac:dyDescent="0.3">
      <c r="A1106" t="s">
        <v>1427</v>
      </c>
      <c r="B1106">
        <v>186</v>
      </c>
      <c r="C1106">
        <v>116</v>
      </c>
      <c r="D1106">
        <v>4435083</v>
      </c>
      <c r="E1106" t="s">
        <v>2985</v>
      </c>
      <c r="F1106" t="s">
        <v>2986</v>
      </c>
      <c r="G1106">
        <v>27882</v>
      </c>
      <c r="H1106">
        <v>119</v>
      </c>
      <c r="I1106" t="s">
        <v>29</v>
      </c>
      <c r="J1106">
        <v>18000000</v>
      </c>
      <c r="K1106">
        <v>7.1</v>
      </c>
      <c r="N1106" t="s">
        <v>3779</v>
      </c>
      <c r="O1106" cm="1">
        <f t="array" ref="O1106">SUM(IF(Table3[director_name]=N1106,Table3[duration]))</f>
        <v>116</v>
      </c>
      <c r="P1106" cm="1">
        <f t="array" ref="P1106">MEDIAN(IF(Table3[director_name]=N1106,Table3[duration]))</f>
        <v>116</v>
      </c>
      <c r="Q1106" t="e" cm="1">
        <f t="array" ref="Q1106">STDEV(IF(Table3[director_name]=N1106,Table3[duration]))</f>
        <v>#DIV/0!</v>
      </c>
      <c r="R1106" cm="1">
        <f t="array" ref="R1106">MEDIAN(IF(Table3[director_name]=N1106,Table3[imdb_score]))</f>
        <v>6</v>
      </c>
    </row>
    <row r="1107" spans="1:18" x14ac:dyDescent="0.3">
      <c r="A1107" t="s">
        <v>2988</v>
      </c>
      <c r="B1107">
        <v>167</v>
      </c>
      <c r="C1107">
        <v>109</v>
      </c>
      <c r="D1107">
        <v>1357042</v>
      </c>
      <c r="E1107" t="s">
        <v>832</v>
      </c>
      <c r="F1107" t="s">
        <v>2990</v>
      </c>
      <c r="G1107">
        <v>53977</v>
      </c>
      <c r="H1107">
        <v>125</v>
      </c>
      <c r="I1107" t="s">
        <v>29</v>
      </c>
      <c r="J1107">
        <v>15000000</v>
      </c>
      <c r="K1107">
        <v>7.1</v>
      </c>
      <c r="N1107" t="s">
        <v>3781</v>
      </c>
      <c r="O1107" cm="1">
        <f t="array" ref="O1107">SUM(IF(Table3[director_name]=N1107,Table3[duration]))</f>
        <v>113</v>
      </c>
      <c r="P1107" cm="1">
        <f t="array" ref="P1107">MEDIAN(IF(Table3[director_name]=N1107,Table3[duration]))</f>
        <v>113</v>
      </c>
      <c r="Q1107" t="e" cm="1">
        <f t="array" ref="Q1107">STDEV(IF(Table3[director_name]=N1107,Table3[duration]))</f>
        <v>#DIV/0!</v>
      </c>
      <c r="R1107" cm="1">
        <f t="array" ref="R1107">MEDIAN(IF(Table3[director_name]=N1107,Table3[imdb_score]))</f>
        <v>6</v>
      </c>
    </row>
    <row r="1108" spans="1:18" x14ac:dyDescent="0.3">
      <c r="A1108" t="s">
        <v>2993</v>
      </c>
      <c r="B1108">
        <v>119</v>
      </c>
      <c r="C1108">
        <v>107</v>
      </c>
      <c r="D1108">
        <v>11008432</v>
      </c>
      <c r="E1108" t="s">
        <v>379</v>
      </c>
      <c r="F1108" t="s">
        <v>2994</v>
      </c>
      <c r="G1108">
        <v>43903</v>
      </c>
      <c r="H1108">
        <v>194</v>
      </c>
      <c r="I1108" t="s">
        <v>29</v>
      </c>
      <c r="J1108">
        <v>25000000</v>
      </c>
      <c r="K1108">
        <v>7.1</v>
      </c>
      <c r="N1108" t="s">
        <v>2380</v>
      </c>
      <c r="O1108" cm="1">
        <f t="array" ref="O1108">SUM(IF(Table3[director_name]=N1108,Table3[duration]))</f>
        <v>340</v>
      </c>
      <c r="P1108" cm="1">
        <f t="array" ref="P1108">MEDIAN(IF(Table3[director_name]=N1108,Table3[duration]))</f>
        <v>112</v>
      </c>
      <c r="Q1108" cm="1">
        <f t="array" ref="Q1108">STDEV(IF(Table3[director_name]=N1108,Table3[duration]))</f>
        <v>12.055427546683417</v>
      </c>
      <c r="R1108" cm="1">
        <f t="array" ref="R1108">MEDIAN(IF(Table3[director_name]=N1108,Table3[imdb_score]))</f>
        <v>6</v>
      </c>
    </row>
    <row r="1109" spans="1:18" x14ac:dyDescent="0.3">
      <c r="A1109" t="s">
        <v>1413</v>
      </c>
      <c r="B1109">
        <v>117</v>
      </c>
      <c r="C1109">
        <v>131</v>
      </c>
      <c r="D1109">
        <v>3752725</v>
      </c>
      <c r="E1109" t="s">
        <v>588</v>
      </c>
      <c r="F1109" t="s">
        <v>2995</v>
      </c>
      <c r="G1109">
        <v>29715</v>
      </c>
      <c r="H1109">
        <v>161</v>
      </c>
      <c r="I1109" t="s">
        <v>29</v>
      </c>
      <c r="J1109">
        <v>18000000</v>
      </c>
      <c r="K1109">
        <v>7.1</v>
      </c>
      <c r="N1109" t="s">
        <v>3783</v>
      </c>
      <c r="O1109" cm="1">
        <f t="array" ref="O1109">SUM(IF(Table3[director_name]=N1109,Table3[duration]))</f>
        <v>112</v>
      </c>
      <c r="P1109" cm="1">
        <f t="array" ref="P1109">MEDIAN(IF(Table3[director_name]=N1109,Table3[duration]))</f>
        <v>112</v>
      </c>
      <c r="Q1109" t="e" cm="1">
        <f t="array" ref="Q1109">STDEV(IF(Table3[director_name]=N1109,Table3[duration]))</f>
        <v>#DIV/0!</v>
      </c>
      <c r="R1109" cm="1">
        <f t="array" ref="R1109">MEDIAN(IF(Table3[director_name]=N1109,Table3[imdb_score]))</f>
        <v>6</v>
      </c>
    </row>
    <row r="1110" spans="1:18" x14ac:dyDescent="0.3">
      <c r="A1110" t="s">
        <v>562</v>
      </c>
      <c r="B1110">
        <v>546</v>
      </c>
      <c r="C1110">
        <v>144</v>
      </c>
      <c r="D1110">
        <v>16377274</v>
      </c>
      <c r="E1110" t="s">
        <v>92</v>
      </c>
      <c r="F1110" t="s">
        <v>2997</v>
      </c>
      <c r="G1110">
        <v>105144</v>
      </c>
      <c r="H1110">
        <v>405</v>
      </c>
      <c r="I1110" t="s">
        <v>29</v>
      </c>
      <c r="J1110">
        <v>32000000</v>
      </c>
      <c r="K1110">
        <v>7.1</v>
      </c>
      <c r="N1110" t="s">
        <v>1448</v>
      </c>
      <c r="O1110" cm="1">
        <f t="array" ref="O1110">SUM(IF(Table3[director_name]=N1110,Table3[duration]))</f>
        <v>327</v>
      </c>
      <c r="P1110" cm="1">
        <f t="array" ref="P1110">MEDIAN(IF(Table3[director_name]=N1110,Table3[duration]))</f>
        <v>111</v>
      </c>
      <c r="Q1110" cm="1">
        <f t="array" ref="Q1110">STDEV(IF(Table3[director_name]=N1110,Table3[duration]))</f>
        <v>3.4641016151377544</v>
      </c>
      <c r="R1110" cm="1">
        <f t="array" ref="R1110">MEDIAN(IF(Table3[director_name]=N1110,Table3[imdb_score]))</f>
        <v>6</v>
      </c>
    </row>
    <row r="1111" spans="1:18" x14ac:dyDescent="0.3">
      <c r="A1111" t="s">
        <v>1473</v>
      </c>
      <c r="B1111">
        <v>44</v>
      </c>
      <c r="C1111">
        <v>133</v>
      </c>
      <c r="D1111">
        <v>11030963</v>
      </c>
      <c r="E1111" t="s">
        <v>511</v>
      </c>
      <c r="F1111" t="s">
        <v>2998</v>
      </c>
      <c r="G1111">
        <v>24145</v>
      </c>
      <c r="H1111">
        <v>93</v>
      </c>
      <c r="I1111" t="s">
        <v>29</v>
      </c>
      <c r="J1111">
        <v>28000000</v>
      </c>
      <c r="K1111">
        <v>7.1</v>
      </c>
      <c r="N1111" t="s">
        <v>3396</v>
      </c>
      <c r="O1111" cm="1">
        <f t="array" ref="O1111">SUM(IF(Table3[director_name]=N1111,Table3[duration]))</f>
        <v>862</v>
      </c>
      <c r="P1111" cm="1">
        <f t="array" ref="P1111">MEDIAN(IF(Table3[director_name]=N1111,Table3[duration]))</f>
        <v>109</v>
      </c>
      <c r="Q1111" cm="1">
        <f t="array" ref="Q1111">STDEV(IF(Table3[director_name]=N1111,Table3[duration]))</f>
        <v>7.8148210837759153</v>
      </c>
      <c r="R1111" cm="1">
        <f t="array" ref="R1111">MEDIAN(IF(Table3[director_name]=N1111,Table3[imdb_score]))</f>
        <v>6</v>
      </c>
    </row>
    <row r="1112" spans="1:18" x14ac:dyDescent="0.3">
      <c r="A1112" t="s">
        <v>1817</v>
      </c>
      <c r="B1112">
        <v>149</v>
      </c>
      <c r="C1112">
        <v>101</v>
      </c>
      <c r="D1112">
        <v>12987647</v>
      </c>
      <c r="E1112" t="s">
        <v>2999</v>
      </c>
      <c r="F1112" t="s">
        <v>3000</v>
      </c>
      <c r="G1112">
        <v>24019</v>
      </c>
      <c r="H1112">
        <v>199</v>
      </c>
      <c r="I1112" t="s">
        <v>29</v>
      </c>
      <c r="J1112">
        <v>30000000</v>
      </c>
      <c r="K1112">
        <v>7.1</v>
      </c>
      <c r="N1112" t="s">
        <v>3788</v>
      </c>
      <c r="O1112" cm="1">
        <f t="array" ref="O1112">SUM(IF(Table3[director_name]=N1112,Table3[duration]))</f>
        <v>109</v>
      </c>
      <c r="P1112" cm="1">
        <f t="array" ref="P1112">MEDIAN(IF(Table3[director_name]=N1112,Table3[duration]))</f>
        <v>109</v>
      </c>
      <c r="Q1112" t="e" cm="1">
        <f t="array" ref="Q1112">STDEV(IF(Table3[director_name]=N1112,Table3[duration]))</f>
        <v>#DIV/0!</v>
      </c>
      <c r="R1112" cm="1">
        <f t="array" ref="R1112">MEDIAN(IF(Table3[director_name]=N1112,Table3[imdb_score]))</f>
        <v>6</v>
      </c>
    </row>
    <row r="1113" spans="1:18" x14ac:dyDescent="0.3">
      <c r="A1113" t="s">
        <v>1439</v>
      </c>
      <c r="B1113">
        <v>183</v>
      </c>
      <c r="C1113">
        <v>111</v>
      </c>
      <c r="D1113">
        <v>4190530</v>
      </c>
      <c r="E1113" t="s">
        <v>205</v>
      </c>
      <c r="F1113" t="s">
        <v>3003</v>
      </c>
      <c r="G1113">
        <v>53341</v>
      </c>
      <c r="H1113">
        <v>185</v>
      </c>
      <c r="I1113" t="s">
        <v>29</v>
      </c>
      <c r="J1113">
        <v>22500000</v>
      </c>
      <c r="K1113">
        <v>7.1</v>
      </c>
      <c r="N1113" t="s">
        <v>3790</v>
      </c>
      <c r="O1113" cm="1">
        <f t="array" ref="O1113">SUM(IF(Table3[director_name]=N1113,Table3[duration]))</f>
        <v>109</v>
      </c>
      <c r="P1113" cm="1">
        <f t="array" ref="P1113">MEDIAN(IF(Table3[director_name]=N1113,Table3[duration]))</f>
        <v>109</v>
      </c>
      <c r="Q1113" t="e" cm="1">
        <f t="array" ref="Q1113">STDEV(IF(Table3[director_name]=N1113,Table3[duration]))</f>
        <v>#DIV/0!</v>
      </c>
      <c r="R1113" cm="1">
        <f t="array" ref="R1113">MEDIAN(IF(Table3[director_name]=N1113,Table3[imdb_score]))</f>
        <v>6</v>
      </c>
    </row>
    <row r="1114" spans="1:18" x14ac:dyDescent="0.3">
      <c r="A1114" t="s">
        <v>59</v>
      </c>
      <c r="B1114">
        <v>281</v>
      </c>
      <c r="C1114">
        <v>146</v>
      </c>
      <c r="D1114">
        <v>78616689</v>
      </c>
      <c r="E1114" t="s">
        <v>144</v>
      </c>
      <c r="F1114" t="s">
        <v>3004</v>
      </c>
      <c r="G1114">
        <v>238747</v>
      </c>
      <c r="H1114">
        <v>2153</v>
      </c>
      <c r="I1114" t="s">
        <v>29</v>
      </c>
      <c r="J1114">
        <v>100000000</v>
      </c>
      <c r="K1114">
        <v>7.1</v>
      </c>
      <c r="N1114" t="s">
        <v>3796</v>
      </c>
      <c r="O1114" cm="1">
        <f t="array" ref="O1114">SUM(IF(Table3[director_name]=N1114,Table3[duration]))</f>
        <v>333</v>
      </c>
      <c r="P1114" cm="1">
        <f t="array" ref="P1114">MEDIAN(IF(Table3[director_name]=N1114,Table3[duration]))</f>
        <v>108</v>
      </c>
      <c r="Q1114" cm="1">
        <f t="array" ref="Q1114">STDEV(IF(Table3[director_name]=N1114,Table3[duration]))</f>
        <v>11.789826122551595</v>
      </c>
      <c r="R1114" cm="1">
        <f t="array" ref="R1114">MEDIAN(IF(Table3[director_name]=N1114,Table3[imdb_score]))</f>
        <v>6</v>
      </c>
    </row>
    <row r="1115" spans="1:18" x14ac:dyDescent="0.3">
      <c r="A1115" t="s">
        <v>3006</v>
      </c>
      <c r="B1115">
        <v>96</v>
      </c>
      <c r="C1115">
        <v>131</v>
      </c>
      <c r="D1115">
        <v>43532294</v>
      </c>
      <c r="E1115" t="s">
        <v>459</v>
      </c>
      <c r="F1115" t="s">
        <v>3007</v>
      </c>
      <c r="G1115">
        <v>46951</v>
      </c>
      <c r="H1115">
        <v>175</v>
      </c>
      <c r="I1115" t="s">
        <v>29</v>
      </c>
      <c r="J1115">
        <v>65000000</v>
      </c>
      <c r="K1115">
        <v>7.1</v>
      </c>
      <c r="N1115" t="s">
        <v>3794</v>
      </c>
      <c r="O1115" cm="1">
        <f t="array" ref="O1115">SUM(IF(Table3[director_name]=N1115,Table3[duration]))</f>
        <v>108</v>
      </c>
      <c r="P1115" cm="1">
        <f t="array" ref="P1115">MEDIAN(IF(Table3[director_name]=N1115,Table3[duration]))</f>
        <v>108</v>
      </c>
      <c r="Q1115" t="e" cm="1">
        <f t="array" ref="Q1115">STDEV(IF(Table3[director_name]=N1115,Table3[duration]))</f>
        <v>#DIV/0!</v>
      </c>
      <c r="R1115" cm="1">
        <f t="array" ref="R1115">MEDIAN(IF(Table3[director_name]=N1115,Table3[imdb_score]))</f>
        <v>6</v>
      </c>
    </row>
    <row r="1116" spans="1:18" x14ac:dyDescent="0.3">
      <c r="A1116" t="s">
        <v>1826</v>
      </c>
      <c r="B1116">
        <v>432</v>
      </c>
      <c r="C1116">
        <v>95</v>
      </c>
      <c r="D1116">
        <v>13401683</v>
      </c>
      <c r="E1116" t="s">
        <v>105</v>
      </c>
      <c r="F1116" t="s">
        <v>3009</v>
      </c>
      <c r="G1116">
        <v>203458</v>
      </c>
      <c r="H1116">
        <v>588</v>
      </c>
      <c r="I1116" t="s">
        <v>29</v>
      </c>
      <c r="J1116">
        <v>35000000</v>
      </c>
      <c r="K1116">
        <v>7.1</v>
      </c>
      <c r="N1116" t="s">
        <v>3799</v>
      </c>
      <c r="O1116" cm="1">
        <f t="array" ref="O1116">SUM(IF(Table3[director_name]=N1116,Table3[duration]))</f>
        <v>107</v>
      </c>
      <c r="P1116" cm="1">
        <f t="array" ref="P1116">MEDIAN(IF(Table3[director_name]=N1116,Table3[duration]))</f>
        <v>107</v>
      </c>
      <c r="Q1116" t="e" cm="1">
        <f t="array" ref="Q1116">STDEV(IF(Table3[director_name]=N1116,Table3[duration]))</f>
        <v>#DIV/0!</v>
      </c>
      <c r="R1116" cm="1">
        <f t="array" ref="R1116">MEDIAN(IF(Table3[director_name]=N1116,Table3[imdb_score]))</f>
        <v>6</v>
      </c>
    </row>
    <row r="1117" spans="1:18" x14ac:dyDescent="0.3">
      <c r="A1117" t="s">
        <v>1826</v>
      </c>
      <c r="B1117">
        <v>432</v>
      </c>
      <c r="C1117">
        <v>95</v>
      </c>
      <c r="D1117">
        <v>13401683</v>
      </c>
      <c r="E1117" t="s">
        <v>105</v>
      </c>
      <c r="F1117" t="s">
        <v>3009</v>
      </c>
      <c r="G1117">
        <v>203461</v>
      </c>
      <c r="H1117">
        <v>588</v>
      </c>
      <c r="I1117" t="s">
        <v>29</v>
      </c>
      <c r="J1117">
        <v>35000000</v>
      </c>
      <c r="K1117">
        <v>7.1</v>
      </c>
      <c r="N1117" t="s">
        <v>3473</v>
      </c>
      <c r="O1117" cm="1">
        <f t="array" ref="O1117">SUM(IF(Table3[director_name]=N1117,Table3[duration]))</f>
        <v>331</v>
      </c>
      <c r="P1117" cm="1">
        <f t="array" ref="P1117">MEDIAN(IF(Table3[director_name]=N1117,Table3[duration]))</f>
        <v>106</v>
      </c>
      <c r="Q1117" cm="1">
        <f t="array" ref="Q1117">STDEV(IF(Table3[director_name]=N1117,Table3[duration]))</f>
        <v>12.096831541082702</v>
      </c>
      <c r="R1117" cm="1">
        <f t="array" ref="R1117">MEDIAN(IF(Table3[director_name]=N1117,Table3[imdb_score]))</f>
        <v>6</v>
      </c>
    </row>
    <row r="1118" spans="1:18" x14ac:dyDescent="0.3">
      <c r="A1118" t="s">
        <v>1443</v>
      </c>
      <c r="B1118">
        <v>234</v>
      </c>
      <c r="C1118">
        <v>110</v>
      </c>
      <c r="D1118">
        <v>47456450</v>
      </c>
      <c r="E1118" t="s">
        <v>417</v>
      </c>
      <c r="F1118" t="s">
        <v>3011</v>
      </c>
      <c r="G1118">
        <v>101386</v>
      </c>
      <c r="H1118">
        <v>289</v>
      </c>
      <c r="I1118" t="s">
        <v>29</v>
      </c>
      <c r="J1118">
        <v>70000000</v>
      </c>
      <c r="K1118">
        <v>7.1</v>
      </c>
      <c r="N1118" t="s">
        <v>3802</v>
      </c>
      <c r="O1118" cm="1">
        <f t="array" ref="O1118">SUM(IF(Table3[director_name]=N1118,Table3[duration]))</f>
        <v>104</v>
      </c>
      <c r="P1118" cm="1">
        <f t="array" ref="P1118">MEDIAN(IF(Table3[director_name]=N1118,Table3[duration]))</f>
        <v>104</v>
      </c>
      <c r="Q1118" t="e" cm="1">
        <f t="array" ref="Q1118">STDEV(IF(Table3[director_name]=N1118,Table3[duration]))</f>
        <v>#DIV/0!</v>
      </c>
      <c r="R1118" cm="1">
        <f t="array" ref="R1118">MEDIAN(IF(Table3[director_name]=N1118,Table3[imdb_score]))</f>
        <v>6</v>
      </c>
    </row>
    <row r="1119" spans="1:18" x14ac:dyDescent="0.3">
      <c r="A1119" t="s">
        <v>1508</v>
      </c>
      <c r="B1119">
        <v>161</v>
      </c>
      <c r="C1119">
        <v>94</v>
      </c>
      <c r="D1119">
        <v>6301131</v>
      </c>
      <c r="E1119" t="s">
        <v>217</v>
      </c>
      <c r="F1119" t="s">
        <v>3013</v>
      </c>
      <c r="G1119">
        <v>92850</v>
      </c>
      <c r="H1119">
        <v>263</v>
      </c>
      <c r="I1119" t="s">
        <v>29</v>
      </c>
      <c r="J1119">
        <v>29000000</v>
      </c>
      <c r="K1119">
        <v>7.1</v>
      </c>
      <c r="N1119" t="s">
        <v>3804</v>
      </c>
      <c r="O1119" cm="1">
        <f t="array" ref="O1119">SUM(IF(Table3[director_name]=N1119,Table3[duration]))</f>
        <v>207</v>
      </c>
      <c r="P1119" cm="1">
        <f t="array" ref="P1119">MEDIAN(IF(Table3[director_name]=N1119,Table3[duration]))</f>
        <v>103.5</v>
      </c>
      <c r="Q1119" cm="1">
        <f t="array" ref="Q1119">STDEV(IF(Table3[director_name]=N1119,Table3[duration]))</f>
        <v>0.70710678118654757</v>
      </c>
      <c r="R1119" cm="1">
        <f t="array" ref="R1119">MEDIAN(IF(Table3[director_name]=N1119,Table3[imdb_score]))</f>
        <v>6</v>
      </c>
    </row>
    <row r="1120" spans="1:18" x14ac:dyDescent="0.3">
      <c r="A1120" t="s">
        <v>3014</v>
      </c>
      <c r="B1120">
        <v>327</v>
      </c>
      <c r="C1120">
        <v>127</v>
      </c>
      <c r="D1120">
        <v>85463309</v>
      </c>
      <c r="E1120" t="s">
        <v>3015</v>
      </c>
      <c r="F1120" t="s">
        <v>3016</v>
      </c>
      <c r="G1120">
        <v>254841</v>
      </c>
      <c r="H1120">
        <v>426</v>
      </c>
      <c r="I1120" t="s">
        <v>29</v>
      </c>
      <c r="J1120">
        <v>110000000</v>
      </c>
      <c r="K1120">
        <v>7.1</v>
      </c>
      <c r="N1120" t="s">
        <v>223</v>
      </c>
      <c r="O1120" cm="1">
        <f t="array" ref="O1120">SUM(IF(Table3[director_name]=N1120,Table3[duration]))</f>
        <v>343</v>
      </c>
      <c r="P1120" cm="1">
        <f t="array" ref="P1120">MEDIAN(IF(Table3[director_name]=N1120,Table3[duration]))</f>
        <v>103</v>
      </c>
      <c r="Q1120" cm="1">
        <f t="array" ref="Q1120">STDEV(IF(Table3[director_name]=N1120,Table3[duration]))</f>
        <v>19.629909152447244</v>
      </c>
      <c r="R1120" cm="1">
        <f t="array" ref="R1120">MEDIAN(IF(Table3[director_name]=N1120,Table3[imdb_score]))</f>
        <v>6</v>
      </c>
    </row>
    <row r="1121" spans="1:18" x14ac:dyDescent="0.3">
      <c r="A1121" t="s">
        <v>2116</v>
      </c>
      <c r="B1121">
        <v>118</v>
      </c>
      <c r="C1121">
        <v>134</v>
      </c>
      <c r="D1121">
        <v>183662</v>
      </c>
      <c r="E1121" t="s">
        <v>73</v>
      </c>
      <c r="F1121" t="s">
        <v>3018</v>
      </c>
      <c r="G1121">
        <v>18395</v>
      </c>
      <c r="H1121">
        <v>48</v>
      </c>
      <c r="I1121" t="s">
        <v>90</v>
      </c>
      <c r="J1121">
        <v>25000000</v>
      </c>
      <c r="K1121">
        <v>7.1</v>
      </c>
      <c r="N1121" t="s">
        <v>3806</v>
      </c>
      <c r="O1121" cm="1">
        <f t="array" ref="O1121">SUM(IF(Table3[director_name]=N1121,Table3[duration]))</f>
        <v>103</v>
      </c>
      <c r="P1121" cm="1">
        <f t="array" ref="P1121">MEDIAN(IF(Table3[director_name]=N1121,Table3[duration]))</f>
        <v>103</v>
      </c>
      <c r="Q1121" t="e" cm="1">
        <f t="array" ref="Q1121">STDEV(IF(Table3[director_name]=N1121,Table3[duration]))</f>
        <v>#DIV/0!</v>
      </c>
      <c r="R1121" cm="1">
        <f t="array" ref="R1121">MEDIAN(IF(Table3[director_name]=N1121,Table3[imdb_score]))</f>
        <v>6</v>
      </c>
    </row>
    <row r="1122" spans="1:18" x14ac:dyDescent="0.3">
      <c r="A1122" t="s">
        <v>1883</v>
      </c>
      <c r="B1122">
        <v>211</v>
      </c>
      <c r="C1122">
        <v>141</v>
      </c>
      <c r="D1122">
        <v>8324748</v>
      </c>
      <c r="E1122" t="s">
        <v>60</v>
      </c>
      <c r="F1122" t="s">
        <v>3019</v>
      </c>
      <c r="G1122">
        <v>21223</v>
      </c>
      <c r="H1122">
        <v>108</v>
      </c>
      <c r="I1122" t="s">
        <v>29</v>
      </c>
      <c r="J1122">
        <v>35000000</v>
      </c>
      <c r="K1122">
        <v>7.1</v>
      </c>
      <c r="N1122" t="s">
        <v>3808</v>
      </c>
      <c r="O1122" cm="1">
        <f t="array" ref="O1122">SUM(IF(Table3[director_name]=N1122,Table3[duration]))</f>
        <v>102</v>
      </c>
      <c r="P1122" cm="1">
        <f t="array" ref="P1122">MEDIAN(IF(Table3[director_name]=N1122,Table3[duration]))</f>
        <v>102</v>
      </c>
      <c r="Q1122" t="e" cm="1">
        <f t="array" ref="Q1122">STDEV(IF(Table3[director_name]=N1122,Table3[duration]))</f>
        <v>#DIV/0!</v>
      </c>
      <c r="R1122" cm="1">
        <f t="array" ref="R1122">MEDIAN(IF(Table3[director_name]=N1122,Table3[imdb_score]))</f>
        <v>6</v>
      </c>
    </row>
    <row r="1123" spans="1:18" x14ac:dyDescent="0.3">
      <c r="A1123" t="s">
        <v>261</v>
      </c>
      <c r="B1123">
        <v>406</v>
      </c>
      <c r="C1123">
        <v>120</v>
      </c>
      <c r="D1123">
        <v>499263</v>
      </c>
      <c r="E1123" t="s">
        <v>92</v>
      </c>
      <c r="F1123" t="s">
        <v>3021</v>
      </c>
      <c r="G1123">
        <v>179235</v>
      </c>
      <c r="H1123">
        <v>2814</v>
      </c>
      <c r="I1123" t="s">
        <v>43</v>
      </c>
      <c r="J1123">
        <v>30000000</v>
      </c>
      <c r="K1123">
        <v>7.1</v>
      </c>
      <c r="N1123" t="s">
        <v>3813</v>
      </c>
      <c r="O1123" cm="1">
        <f t="array" ref="O1123">SUM(IF(Table3[director_name]=N1123,Table3[duration]))</f>
        <v>99</v>
      </c>
      <c r="P1123" cm="1">
        <f t="array" ref="P1123">MEDIAN(IF(Table3[director_name]=N1123,Table3[duration]))</f>
        <v>99</v>
      </c>
      <c r="Q1123" t="e" cm="1">
        <f t="array" ref="Q1123">STDEV(IF(Table3[director_name]=N1123,Table3[duration]))</f>
        <v>#DIV/0!</v>
      </c>
      <c r="R1123" cm="1">
        <f t="array" ref="R1123">MEDIAN(IF(Table3[director_name]=N1123,Table3[imdb_score]))</f>
        <v>6</v>
      </c>
    </row>
    <row r="1124" spans="1:18" x14ac:dyDescent="0.3">
      <c r="A1124" t="s">
        <v>190</v>
      </c>
      <c r="B1124">
        <v>238</v>
      </c>
      <c r="C1124">
        <v>128</v>
      </c>
      <c r="D1124">
        <v>39380442</v>
      </c>
      <c r="E1124" t="s">
        <v>417</v>
      </c>
      <c r="F1124" t="s">
        <v>3022</v>
      </c>
      <c r="G1124">
        <v>174248</v>
      </c>
      <c r="H1124">
        <v>263</v>
      </c>
      <c r="I1124" t="s">
        <v>29</v>
      </c>
      <c r="J1124">
        <v>70000000</v>
      </c>
      <c r="K1124">
        <v>7.1</v>
      </c>
      <c r="N1124" t="s">
        <v>3811</v>
      </c>
      <c r="O1124" cm="1">
        <f t="array" ref="O1124">SUM(IF(Table3[director_name]=N1124,Table3[duration]))</f>
        <v>99</v>
      </c>
      <c r="P1124" cm="1">
        <f t="array" ref="P1124">MEDIAN(IF(Table3[director_name]=N1124,Table3[duration]))</f>
        <v>99</v>
      </c>
      <c r="Q1124" t="e" cm="1">
        <f t="array" ref="Q1124">STDEV(IF(Table3[director_name]=N1124,Table3[duration]))</f>
        <v>#DIV/0!</v>
      </c>
      <c r="R1124" cm="1">
        <f t="array" ref="R1124">MEDIAN(IF(Table3[director_name]=N1124,Table3[imdb_score]))</f>
        <v>6</v>
      </c>
    </row>
    <row r="1125" spans="1:18" x14ac:dyDescent="0.3">
      <c r="A1125" t="s">
        <v>288</v>
      </c>
      <c r="B1125">
        <v>122</v>
      </c>
      <c r="C1125">
        <v>105</v>
      </c>
      <c r="D1125">
        <v>99462</v>
      </c>
      <c r="E1125" t="s">
        <v>3023</v>
      </c>
      <c r="F1125" t="s">
        <v>3024</v>
      </c>
      <c r="G1125">
        <v>11347</v>
      </c>
      <c r="H1125">
        <v>28</v>
      </c>
      <c r="I1125" t="s">
        <v>29</v>
      </c>
      <c r="J1125">
        <v>33000000</v>
      </c>
      <c r="K1125">
        <v>7.1</v>
      </c>
      <c r="N1125" t="s">
        <v>3815</v>
      </c>
      <c r="O1125" cm="1">
        <f t="array" ref="O1125">SUM(IF(Table3[director_name]=N1125,Table3[duration]))</f>
        <v>99</v>
      </c>
      <c r="P1125" cm="1">
        <f t="array" ref="P1125">MEDIAN(IF(Table3[director_name]=N1125,Table3[duration]))</f>
        <v>99</v>
      </c>
      <c r="Q1125" t="e" cm="1">
        <f t="array" ref="Q1125">STDEV(IF(Table3[director_name]=N1125,Table3[duration]))</f>
        <v>#DIV/0!</v>
      </c>
      <c r="R1125" cm="1">
        <f t="array" ref="R1125">MEDIAN(IF(Table3[director_name]=N1125,Table3[imdb_score]))</f>
        <v>6</v>
      </c>
    </row>
    <row r="1126" spans="1:18" x14ac:dyDescent="0.3">
      <c r="A1126" t="s">
        <v>493</v>
      </c>
      <c r="B1126">
        <v>83</v>
      </c>
      <c r="C1126">
        <v>212</v>
      </c>
      <c r="D1126">
        <v>13560960</v>
      </c>
      <c r="E1126" t="s">
        <v>60</v>
      </c>
      <c r="F1126" t="s">
        <v>3025</v>
      </c>
      <c r="G1126">
        <v>23996</v>
      </c>
      <c r="H1126">
        <v>161</v>
      </c>
      <c r="I1126" t="s">
        <v>29</v>
      </c>
      <c r="J1126">
        <v>50000000</v>
      </c>
      <c r="K1126">
        <v>7.1</v>
      </c>
      <c r="N1126" t="s">
        <v>3818</v>
      </c>
      <c r="O1126" cm="1">
        <f t="array" ref="O1126">SUM(IF(Table3[director_name]=N1126,Table3[duration]))</f>
        <v>98</v>
      </c>
      <c r="P1126" cm="1">
        <f t="array" ref="P1126">MEDIAN(IF(Table3[director_name]=N1126,Table3[duration]))</f>
        <v>98</v>
      </c>
      <c r="Q1126" t="e" cm="1">
        <f t="array" ref="Q1126">STDEV(IF(Table3[director_name]=N1126,Table3[duration]))</f>
        <v>#DIV/0!</v>
      </c>
      <c r="R1126" cm="1">
        <f t="array" ref="R1126">MEDIAN(IF(Table3[director_name]=N1126,Table3[imdb_score]))</f>
        <v>6</v>
      </c>
    </row>
    <row r="1127" spans="1:18" x14ac:dyDescent="0.3">
      <c r="A1127" t="s">
        <v>2789</v>
      </c>
      <c r="B1127">
        <v>67</v>
      </c>
      <c r="C1127">
        <v>125</v>
      </c>
      <c r="D1127">
        <v>1027749</v>
      </c>
      <c r="E1127" t="s">
        <v>205</v>
      </c>
      <c r="F1127" t="s">
        <v>3026</v>
      </c>
      <c r="G1127">
        <v>8087</v>
      </c>
      <c r="H1127">
        <v>33</v>
      </c>
      <c r="I1127" t="s">
        <v>29</v>
      </c>
      <c r="J1127">
        <v>40000000</v>
      </c>
      <c r="K1127">
        <v>7.1</v>
      </c>
      <c r="N1127" t="s">
        <v>3823</v>
      </c>
      <c r="O1127" cm="1">
        <f t="array" ref="O1127">SUM(IF(Table3[director_name]=N1127,Table3[duration]))</f>
        <v>193</v>
      </c>
      <c r="P1127" cm="1">
        <f t="array" ref="P1127">MEDIAN(IF(Table3[director_name]=N1127,Table3[duration]))</f>
        <v>96.5</v>
      </c>
      <c r="Q1127" cm="1">
        <f t="array" ref="Q1127">STDEV(IF(Table3[director_name]=N1127,Table3[duration]))</f>
        <v>24.748737341529164</v>
      </c>
      <c r="R1127" cm="1">
        <f t="array" ref="R1127">MEDIAN(IF(Table3[director_name]=N1127,Table3[imdb_score]))</f>
        <v>6</v>
      </c>
    </row>
    <row r="1128" spans="1:18" x14ac:dyDescent="0.3">
      <c r="A1128" t="s">
        <v>1433</v>
      </c>
      <c r="B1128">
        <v>106</v>
      </c>
      <c r="C1128">
        <v>113</v>
      </c>
      <c r="D1128">
        <v>128978</v>
      </c>
      <c r="E1128" t="s">
        <v>3028</v>
      </c>
      <c r="F1128" t="s">
        <v>3029</v>
      </c>
      <c r="G1128">
        <v>22897</v>
      </c>
      <c r="H1128">
        <v>61</v>
      </c>
      <c r="I1128" t="s">
        <v>139</v>
      </c>
      <c r="J1128">
        <v>40000000</v>
      </c>
      <c r="K1128">
        <v>7.1</v>
      </c>
      <c r="N1128" t="s">
        <v>2528</v>
      </c>
      <c r="O1128" cm="1">
        <f t="array" ref="O1128">SUM(IF(Table3[director_name]=N1128,Table3[duration]))</f>
        <v>192</v>
      </c>
      <c r="P1128" cm="1">
        <f t="array" ref="P1128">MEDIAN(IF(Table3[director_name]=N1128,Table3[duration]))</f>
        <v>96</v>
      </c>
      <c r="Q1128" cm="1">
        <f t="array" ref="Q1128">STDEV(IF(Table3[director_name]=N1128,Table3[duration]))</f>
        <v>1.4142135623730951</v>
      </c>
      <c r="R1128" cm="1">
        <f t="array" ref="R1128">MEDIAN(IF(Table3[director_name]=N1128,Table3[imdb_score]))</f>
        <v>6</v>
      </c>
    </row>
    <row r="1129" spans="1:18" x14ac:dyDescent="0.3">
      <c r="A1129" t="s">
        <v>1115</v>
      </c>
      <c r="B1129">
        <v>88</v>
      </c>
      <c r="C1129">
        <v>109</v>
      </c>
      <c r="D1129">
        <v>18947630</v>
      </c>
      <c r="E1129" t="s">
        <v>2180</v>
      </c>
      <c r="F1129" t="s">
        <v>3032</v>
      </c>
      <c r="G1129">
        <v>11798</v>
      </c>
      <c r="H1129">
        <v>124</v>
      </c>
      <c r="I1129" t="s">
        <v>29</v>
      </c>
      <c r="J1129">
        <v>59660000</v>
      </c>
      <c r="K1129">
        <v>7.1</v>
      </c>
      <c r="N1129" t="s">
        <v>3829</v>
      </c>
      <c r="O1129" cm="1">
        <f t="array" ref="O1129">SUM(IF(Table3[director_name]=N1129,Table3[duration]))</f>
        <v>96</v>
      </c>
      <c r="P1129" cm="1">
        <f t="array" ref="P1129">MEDIAN(IF(Table3[director_name]=N1129,Table3[duration]))</f>
        <v>96</v>
      </c>
      <c r="Q1129" t="e" cm="1">
        <f t="array" ref="Q1129">STDEV(IF(Table3[director_name]=N1129,Table3[duration]))</f>
        <v>#DIV/0!</v>
      </c>
      <c r="R1129" cm="1">
        <f t="array" ref="R1129">MEDIAN(IF(Table3[director_name]=N1129,Table3[imdb_score]))</f>
        <v>6</v>
      </c>
    </row>
    <row r="1130" spans="1:18" x14ac:dyDescent="0.3">
      <c r="A1130" t="s">
        <v>1561</v>
      </c>
      <c r="B1130">
        <v>98</v>
      </c>
      <c r="C1130">
        <v>178</v>
      </c>
      <c r="D1130">
        <v>44606335</v>
      </c>
      <c r="E1130" t="s">
        <v>1066</v>
      </c>
      <c r="F1130" t="s">
        <v>3034</v>
      </c>
      <c r="G1130">
        <v>169023</v>
      </c>
      <c r="H1130">
        <v>703</v>
      </c>
      <c r="I1130" t="s">
        <v>29</v>
      </c>
      <c r="J1130">
        <v>90000000</v>
      </c>
      <c r="K1130">
        <v>7.1</v>
      </c>
      <c r="N1130" t="s">
        <v>3827</v>
      </c>
      <c r="O1130" cm="1">
        <f t="array" ref="O1130">SUM(IF(Table3[director_name]=N1130,Table3[duration]))</f>
        <v>96</v>
      </c>
      <c r="P1130" cm="1">
        <f t="array" ref="P1130">MEDIAN(IF(Table3[director_name]=N1130,Table3[duration]))</f>
        <v>96</v>
      </c>
      <c r="Q1130" t="e" cm="1">
        <f t="array" ref="Q1130">STDEV(IF(Table3[director_name]=N1130,Table3[duration]))</f>
        <v>#DIV/0!</v>
      </c>
      <c r="R1130" cm="1">
        <f t="array" ref="R1130">MEDIAN(IF(Table3[director_name]=N1130,Table3[imdb_score]))</f>
        <v>6</v>
      </c>
    </row>
    <row r="1131" spans="1:18" x14ac:dyDescent="0.3">
      <c r="A1131" t="s">
        <v>1504</v>
      </c>
      <c r="B1131">
        <v>190</v>
      </c>
      <c r="C1131">
        <v>97</v>
      </c>
      <c r="D1131">
        <v>46440491</v>
      </c>
      <c r="E1131" t="s">
        <v>296</v>
      </c>
      <c r="F1131" t="s">
        <v>3035</v>
      </c>
      <c r="G1131">
        <v>35446</v>
      </c>
      <c r="H1131">
        <v>78</v>
      </c>
      <c r="I1131" t="s">
        <v>29</v>
      </c>
      <c r="J1131">
        <v>100000000</v>
      </c>
      <c r="K1131">
        <v>7.1</v>
      </c>
      <c r="N1131" t="s">
        <v>3832</v>
      </c>
      <c r="O1131" cm="1">
        <f t="array" ref="O1131">SUM(IF(Table3[director_name]=N1131,Table3[duration]))</f>
        <v>95</v>
      </c>
      <c r="P1131" cm="1">
        <f t="array" ref="P1131">MEDIAN(IF(Table3[director_name]=N1131,Table3[duration]))</f>
        <v>95</v>
      </c>
      <c r="Q1131" t="e" cm="1">
        <f t="array" ref="Q1131">STDEV(IF(Table3[director_name]=N1131,Table3[duration]))</f>
        <v>#DIV/0!</v>
      </c>
      <c r="R1131" cm="1">
        <f t="array" ref="R1131">MEDIAN(IF(Table3[director_name]=N1131,Table3[imdb_score]))</f>
        <v>6</v>
      </c>
    </row>
    <row r="1132" spans="1:18" x14ac:dyDescent="0.3">
      <c r="A1132" t="s">
        <v>67</v>
      </c>
      <c r="B1132">
        <v>279</v>
      </c>
      <c r="C1132">
        <v>135</v>
      </c>
      <c r="D1132">
        <v>33574332</v>
      </c>
      <c r="E1132" t="s">
        <v>575</v>
      </c>
      <c r="F1132" t="s">
        <v>3037</v>
      </c>
      <c r="G1132">
        <v>101221</v>
      </c>
      <c r="H1132">
        <v>415</v>
      </c>
      <c r="I1132" t="s">
        <v>29</v>
      </c>
      <c r="J1132">
        <v>90000000</v>
      </c>
      <c r="K1132">
        <v>7.1</v>
      </c>
      <c r="N1132" t="s">
        <v>3836</v>
      </c>
      <c r="O1132" cm="1">
        <f t="array" ref="O1132">SUM(IF(Table3[director_name]=N1132,Table3[duration]))</f>
        <v>188</v>
      </c>
      <c r="P1132" cm="1">
        <f t="array" ref="P1132">MEDIAN(IF(Table3[director_name]=N1132,Table3[duration]))</f>
        <v>94</v>
      </c>
      <c r="Q1132" cm="1">
        <f t="array" ref="Q1132">STDEV(IF(Table3[director_name]=N1132,Table3[duration]))</f>
        <v>12.727922061357855</v>
      </c>
      <c r="R1132" cm="1">
        <f t="array" ref="R1132">MEDIAN(IF(Table3[director_name]=N1132,Table3[imdb_score]))</f>
        <v>6</v>
      </c>
    </row>
    <row r="1133" spans="1:18" x14ac:dyDescent="0.3">
      <c r="A1133" t="s">
        <v>629</v>
      </c>
      <c r="B1133">
        <v>127</v>
      </c>
      <c r="C1133">
        <v>95</v>
      </c>
      <c r="D1133">
        <v>38120554</v>
      </c>
      <c r="E1133" t="s">
        <v>253</v>
      </c>
      <c r="F1133" t="s">
        <v>3039</v>
      </c>
      <c r="G1133">
        <v>71527</v>
      </c>
      <c r="H1133">
        <v>217</v>
      </c>
      <c r="I1133" t="s">
        <v>29</v>
      </c>
      <c r="J1133">
        <v>140000000</v>
      </c>
      <c r="K1133">
        <v>7.1</v>
      </c>
      <c r="N1133" t="s">
        <v>3840</v>
      </c>
      <c r="O1133" cm="1">
        <f t="array" ref="O1133">SUM(IF(Table3[director_name]=N1133,Table3[duration]))</f>
        <v>92</v>
      </c>
      <c r="P1133" cm="1">
        <f t="array" ref="P1133">MEDIAN(IF(Table3[director_name]=N1133,Table3[duration]))</f>
        <v>92</v>
      </c>
      <c r="Q1133" t="e" cm="1">
        <f t="array" ref="Q1133">STDEV(IF(Table3[director_name]=N1133,Table3[duration]))</f>
        <v>#DIV/0!</v>
      </c>
      <c r="R1133" cm="1">
        <f t="array" ref="R1133">MEDIAN(IF(Table3[director_name]=N1133,Table3[imdb_score]))</f>
        <v>6</v>
      </c>
    </row>
    <row r="1134" spans="1:18" x14ac:dyDescent="0.3">
      <c r="A1134" t="s">
        <v>1442</v>
      </c>
      <c r="B1134">
        <v>112</v>
      </c>
      <c r="C1134">
        <v>111</v>
      </c>
      <c r="D1134">
        <v>11905519</v>
      </c>
      <c r="E1134" t="s">
        <v>39</v>
      </c>
      <c r="F1134" t="s">
        <v>3041</v>
      </c>
      <c r="G1134">
        <v>30210</v>
      </c>
      <c r="H1134">
        <v>214</v>
      </c>
      <c r="I1134" t="s">
        <v>179</v>
      </c>
      <c r="J1134">
        <v>200000000</v>
      </c>
      <c r="K1134">
        <v>7.1</v>
      </c>
      <c r="N1134" t="s">
        <v>3843</v>
      </c>
      <c r="O1134" cm="1">
        <f t="array" ref="O1134">SUM(IF(Table3[director_name]=N1134,Table3[duration]))</f>
        <v>90</v>
      </c>
      <c r="P1134" cm="1">
        <f t="array" ref="P1134">MEDIAN(IF(Table3[director_name]=N1134,Table3[duration]))</f>
        <v>90</v>
      </c>
      <c r="Q1134" t="e" cm="1">
        <f t="array" ref="Q1134">STDEV(IF(Table3[director_name]=N1134,Table3[duration]))</f>
        <v>#DIV/0!</v>
      </c>
      <c r="R1134" cm="1">
        <f t="array" ref="R1134">MEDIAN(IF(Table3[director_name]=N1134,Table3[imdb_score]))</f>
        <v>6</v>
      </c>
    </row>
    <row r="1135" spans="1:18" x14ac:dyDescent="0.3">
      <c r="A1135" t="s">
        <v>1410</v>
      </c>
      <c r="B1135">
        <v>73</v>
      </c>
      <c r="C1135">
        <v>134</v>
      </c>
      <c r="D1135">
        <v>195888</v>
      </c>
      <c r="E1135" t="s">
        <v>555</v>
      </c>
      <c r="F1135" t="s">
        <v>3044</v>
      </c>
      <c r="G1135">
        <v>5603</v>
      </c>
      <c r="H1135">
        <v>45</v>
      </c>
      <c r="I1135" t="s">
        <v>109</v>
      </c>
      <c r="J1135">
        <v>2500000000</v>
      </c>
      <c r="K1135">
        <v>7.1</v>
      </c>
      <c r="N1135" t="s">
        <v>3850</v>
      </c>
      <c r="O1135" cm="1">
        <f t="array" ref="O1135">SUM(IF(Table3[director_name]=N1135,Table3[duration]))</f>
        <v>88</v>
      </c>
      <c r="P1135" cm="1">
        <f t="array" ref="P1135">MEDIAN(IF(Table3[director_name]=N1135,Table3[duration]))</f>
        <v>88</v>
      </c>
      <c r="Q1135" t="e" cm="1">
        <f t="array" ref="Q1135">STDEV(IF(Table3[director_name]=N1135,Table3[duration]))</f>
        <v>#DIV/0!</v>
      </c>
      <c r="R1135" cm="1">
        <f t="array" ref="R1135">MEDIAN(IF(Table3[director_name]=N1135,Table3[imdb_score]))</f>
        <v>6</v>
      </c>
    </row>
    <row r="1136" spans="1:18" x14ac:dyDescent="0.3">
      <c r="A1136" t="s">
        <v>1689</v>
      </c>
      <c r="B1136">
        <v>644</v>
      </c>
      <c r="C1136">
        <v>124</v>
      </c>
      <c r="D1136">
        <v>652177271</v>
      </c>
      <c r="E1136" t="s">
        <v>86</v>
      </c>
      <c r="F1136" t="s">
        <v>3047</v>
      </c>
      <c r="G1136">
        <v>418214</v>
      </c>
      <c r="H1136">
        <v>1290</v>
      </c>
      <c r="I1136" t="s">
        <v>29</v>
      </c>
      <c r="J1136">
        <v>150000000</v>
      </c>
      <c r="K1136">
        <v>7</v>
      </c>
      <c r="N1136" t="s">
        <v>3846</v>
      </c>
      <c r="O1136" cm="1">
        <f t="array" ref="O1136">SUM(IF(Table3[director_name]=N1136,Table3[duration]))</f>
        <v>88</v>
      </c>
      <c r="P1136" cm="1">
        <f t="array" ref="P1136">MEDIAN(IF(Table3[director_name]=N1136,Table3[duration]))</f>
        <v>88</v>
      </c>
      <c r="Q1136" t="e" cm="1">
        <f t="array" ref="Q1136">STDEV(IF(Table3[director_name]=N1136,Table3[duration]))</f>
        <v>#DIV/0!</v>
      </c>
      <c r="R1136" cm="1">
        <f t="array" ref="R1136">MEDIAN(IF(Table3[director_name]=N1136,Table3[imdb_score]))</f>
        <v>6</v>
      </c>
    </row>
    <row r="1137" spans="1:18" x14ac:dyDescent="0.3">
      <c r="A1137" t="s">
        <v>3001</v>
      </c>
      <c r="B1137">
        <v>77</v>
      </c>
      <c r="C1137">
        <v>127</v>
      </c>
      <c r="D1137">
        <v>217631306</v>
      </c>
      <c r="E1137" t="s">
        <v>3049</v>
      </c>
      <c r="F1137" t="s">
        <v>3051</v>
      </c>
      <c r="G1137">
        <v>154199</v>
      </c>
      <c r="H1137">
        <v>252</v>
      </c>
      <c r="I1137" t="s">
        <v>29</v>
      </c>
      <c r="J1137">
        <v>22000000</v>
      </c>
      <c r="K1137">
        <v>7</v>
      </c>
      <c r="N1137" t="s">
        <v>3853</v>
      </c>
      <c r="O1137" cm="1">
        <f t="array" ref="O1137">SUM(IF(Table3[director_name]=N1137,Table3[duration]))</f>
        <v>85</v>
      </c>
      <c r="P1137" cm="1">
        <f t="array" ref="P1137">MEDIAN(IF(Table3[director_name]=N1137,Table3[duration]))</f>
        <v>85</v>
      </c>
      <c r="Q1137" t="e" cm="1">
        <f t="array" ref="Q1137">STDEV(IF(Table3[director_name]=N1137,Table3[duration]))</f>
        <v>#DIV/0!</v>
      </c>
      <c r="R1137" cm="1">
        <f t="array" ref="R1137">MEDIAN(IF(Table3[director_name]=N1137,Table3[imdb_score]))</f>
        <v>6</v>
      </c>
    </row>
    <row r="1138" spans="1:18" x14ac:dyDescent="0.3">
      <c r="A1138" t="s">
        <v>2781</v>
      </c>
      <c r="B1138">
        <v>457</v>
      </c>
      <c r="C1138">
        <v>112</v>
      </c>
      <c r="D1138">
        <v>218628680</v>
      </c>
      <c r="E1138" t="s">
        <v>1699</v>
      </c>
      <c r="F1138" t="s">
        <v>3053</v>
      </c>
      <c r="G1138">
        <v>471644</v>
      </c>
      <c r="H1138">
        <v>623</v>
      </c>
      <c r="I1138" t="s">
        <v>29</v>
      </c>
      <c r="J1138">
        <v>50000000</v>
      </c>
      <c r="K1138">
        <v>7</v>
      </c>
      <c r="N1138" t="s">
        <v>3855</v>
      </c>
      <c r="O1138" cm="1">
        <f t="array" ref="O1138">SUM(IF(Table3[director_name]=N1138,Table3[duration]))</f>
        <v>164</v>
      </c>
      <c r="P1138" cm="1">
        <f t="array" ref="P1138">MEDIAN(IF(Table3[director_name]=N1138,Table3[duration]))</f>
        <v>82</v>
      </c>
      <c r="Q1138" cm="1">
        <f t="array" ref="Q1138">STDEV(IF(Table3[director_name]=N1138,Table3[duration]))</f>
        <v>5.6568542494923806</v>
      </c>
      <c r="R1138" cm="1">
        <f t="array" ref="R1138">MEDIAN(IF(Table3[director_name]=N1138,Table3[imdb_score]))</f>
        <v>6</v>
      </c>
    </row>
    <row r="1139" spans="1:18" x14ac:dyDescent="0.3">
      <c r="A1139" t="s">
        <v>2548</v>
      </c>
      <c r="B1139">
        <v>251</v>
      </c>
      <c r="C1139">
        <v>133</v>
      </c>
      <c r="D1139">
        <v>148734225</v>
      </c>
      <c r="E1139" t="s">
        <v>289</v>
      </c>
      <c r="F1139" t="s">
        <v>3055</v>
      </c>
      <c r="G1139">
        <v>298590</v>
      </c>
      <c r="H1139">
        <v>559</v>
      </c>
      <c r="I1139" t="s">
        <v>29</v>
      </c>
      <c r="J1139">
        <v>30000000</v>
      </c>
      <c r="K1139">
        <v>7</v>
      </c>
      <c r="N1139" t="s">
        <v>3871</v>
      </c>
      <c r="O1139" cm="1">
        <f t="array" ref="O1139">SUM(IF(Table3[director_name]=N1139,Table3[duration]))</f>
        <v>262</v>
      </c>
      <c r="P1139" cm="1">
        <f t="array" ref="P1139">MEDIAN(IF(Table3[director_name]=N1139,Table3[duration]))</f>
        <v>131</v>
      </c>
      <c r="Q1139" cm="1">
        <f t="array" ref="Q1139">STDEV(IF(Table3[director_name]=N1139,Table3[duration]))</f>
        <v>12.727922061357855</v>
      </c>
      <c r="R1139" cm="1">
        <f t="array" ref="R1139">MEDIAN(IF(Table3[director_name]=N1139,Table3[imdb_score]))</f>
        <v>5.95</v>
      </c>
    </row>
    <row r="1140" spans="1:18" x14ac:dyDescent="0.3">
      <c r="A1140" t="s">
        <v>2285</v>
      </c>
      <c r="B1140">
        <v>289</v>
      </c>
      <c r="C1140">
        <v>118</v>
      </c>
      <c r="D1140">
        <v>150368971</v>
      </c>
      <c r="E1140" t="s">
        <v>338</v>
      </c>
      <c r="F1140" t="s">
        <v>3057</v>
      </c>
      <c r="G1140">
        <v>316671</v>
      </c>
      <c r="H1140">
        <v>301</v>
      </c>
      <c r="I1140" t="s">
        <v>29</v>
      </c>
      <c r="J1140">
        <v>37000000</v>
      </c>
      <c r="K1140">
        <v>7</v>
      </c>
      <c r="N1140" t="s">
        <v>1857</v>
      </c>
      <c r="O1140" cm="1">
        <f t="array" ref="O1140">SUM(IF(Table3[director_name]=N1140,Table3[duration]))</f>
        <v>201</v>
      </c>
      <c r="P1140" cm="1">
        <f t="array" ref="P1140">MEDIAN(IF(Table3[director_name]=N1140,Table3[duration]))</f>
        <v>100.5</v>
      </c>
      <c r="Q1140" cm="1">
        <f t="array" ref="Q1140">STDEV(IF(Table3[director_name]=N1140,Table3[duration]))</f>
        <v>9.1923881554251174</v>
      </c>
      <c r="R1140" cm="1">
        <f t="array" ref="R1140">MEDIAN(IF(Table3[director_name]=N1140,Table3[imdb_score]))</f>
        <v>5.95</v>
      </c>
    </row>
    <row r="1141" spans="1:18" x14ac:dyDescent="0.3">
      <c r="A1141" t="s">
        <v>802</v>
      </c>
      <c r="B1141">
        <v>453</v>
      </c>
      <c r="C1141">
        <v>124</v>
      </c>
      <c r="D1141">
        <v>312057433</v>
      </c>
      <c r="E1141" t="s">
        <v>248</v>
      </c>
      <c r="F1141" t="s">
        <v>3058</v>
      </c>
      <c r="G1141">
        <v>522371</v>
      </c>
      <c r="H1141">
        <v>723</v>
      </c>
      <c r="I1141" t="s">
        <v>29</v>
      </c>
      <c r="J1141">
        <v>200000000</v>
      </c>
      <c r="K1141">
        <v>7</v>
      </c>
      <c r="N1141" t="s">
        <v>3886</v>
      </c>
      <c r="O1141" cm="1">
        <f t="array" ref="O1141">SUM(IF(Table3[director_name]=N1141,Table3[duration]))</f>
        <v>197</v>
      </c>
      <c r="P1141" cm="1">
        <f t="array" ref="P1141">MEDIAN(IF(Table3[director_name]=N1141,Table3[duration]))</f>
        <v>98.5</v>
      </c>
      <c r="Q1141" cm="1">
        <f t="array" ref="Q1141">STDEV(IF(Table3[director_name]=N1141,Table3[duration]))</f>
        <v>4.9497474683058327</v>
      </c>
      <c r="R1141" cm="1">
        <f t="array" ref="R1141">MEDIAN(IF(Table3[director_name]=N1141,Table3[imdb_score]))</f>
        <v>5.95</v>
      </c>
    </row>
    <row r="1142" spans="1:18" x14ac:dyDescent="0.3">
      <c r="A1142" t="s">
        <v>2677</v>
      </c>
      <c r="B1142">
        <v>150</v>
      </c>
      <c r="C1142">
        <v>108</v>
      </c>
      <c r="D1142">
        <v>166225040</v>
      </c>
      <c r="E1142" t="s">
        <v>676</v>
      </c>
      <c r="F1142" t="s">
        <v>3060</v>
      </c>
      <c r="G1142">
        <v>260442</v>
      </c>
      <c r="H1142">
        <v>507</v>
      </c>
      <c r="I1142" t="s">
        <v>29</v>
      </c>
      <c r="J1142">
        <v>55000000</v>
      </c>
      <c r="K1142">
        <v>7</v>
      </c>
      <c r="N1142" t="s">
        <v>3422</v>
      </c>
      <c r="O1142" cm="1">
        <f t="array" ref="O1142">SUM(IF(Table3[director_name]=N1142,Table3[duration]))</f>
        <v>197</v>
      </c>
      <c r="P1142" cm="1">
        <f t="array" ref="P1142">MEDIAN(IF(Table3[director_name]=N1142,Table3[duration]))</f>
        <v>98.5</v>
      </c>
      <c r="Q1142" cm="1">
        <f t="array" ref="Q1142">STDEV(IF(Table3[director_name]=N1142,Table3[duration]))</f>
        <v>3.5355339059327378</v>
      </c>
      <c r="R1142" cm="1">
        <f t="array" ref="R1142">MEDIAN(IF(Table3[director_name]=N1142,Table3[imdb_score]))</f>
        <v>5.95</v>
      </c>
    </row>
    <row r="1143" spans="1:18" x14ac:dyDescent="0.3">
      <c r="A1143" t="s">
        <v>2093</v>
      </c>
      <c r="B1143">
        <v>188</v>
      </c>
      <c r="C1143">
        <v>94</v>
      </c>
      <c r="D1143">
        <v>196573705</v>
      </c>
      <c r="E1143" t="s">
        <v>1440</v>
      </c>
      <c r="F1143" t="s">
        <v>3063</v>
      </c>
      <c r="G1143">
        <v>166791</v>
      </c>
      <c r="H1143">
        <v>132</v>
      </c>
      <c r="I1143" t="s">
        <v>29</v>
      </c>
      <c r="J1143">
        <v>90000000</v>
      </c>
      <c r="K1143">
        <v>7</v>
      </c>
      <c r="N1143" t="s">
        <v>3893</v>
      </c>
      <c r="O1143" cm="1">
        <f t="array" ref="O1143">SUM(IF(Table3[director_name]=N1143,Table3[duration]))</f>
        <v>196</v>
      </c>
      <c r="P1143" cm="1">
        <f t="array" ref="P1143">MEDIAN(IF(Table3[director_name]=N1143,Table3[duration]))</f>
        <v>98</v>
      </c>
      <c r="Q1143" cm="1">
        <f t="array" ref="Q1143">STDEV(IF(Table3[director_name]=N1143,Table3[duration]))</f>
        <v>4.2426406871192848</v>
      </c>
      <c r="R1143" cm="1">
        <f t="array" ref="R1143">MEDIAN(IF(Table3[director_name]=N1143,Table3[imdb_score]))</f>
        <v>5.95</v>
      </c>
    </row>
    <row r="1144" spans="1:18" x14ac:dyDescent="0.3">
      <c r="A1144" t="s">
        <v>1137</v>
      </c>
      <c r="B1144">
        <v>343</v>
      </c>
      <c r="C1144">
        <v>105</v>
      </c>
      <c r="D1144">
        <v>201148159</v>
      </c>
      <c r="E1144" t="s">
        <v>3065</v>
      </c>
      <c r="F1144" t="s">
        <v>3067</v>
      </c>
      <c r="G1144">
        <v>103737</v>
      </c>
      <c r="H1144">
        <v>322</v>
      </c>
      <c r="I1144" t="s">
        <v>29</v>
      </c>
      <c r="J1144">
        <v>95000000</v>
      </c>
      <c r="K1144">
        <v>7</v>
      </c>
      <c r="N1144" t="s">
        <v>4261</v>
      </c>
      <c r="O1144" cm="1">
        <f t="array" ref="O1144">SUM(IF(Table3[director_name]=N1144,Table3[duration]))</f>
        <v>368</v>
      </c>
      <c r="P1144" cm="1">
        <f t="array" ref="P1144">MEDIAN(IF(Table3[director_name]=N1144,Table3[duration]))</f>
        <v>90.5</v>
      </c>
      <c r="Q1144" cm="1">
        <f t="array" ref="Q1144">STDEV(IF(Table3[director_name]=N1144,Table3[duration]))</f>
        <v>5.9441848333756697</v>
      </c>
      <c r="R1144" cm="1">
        <f t="array" ref="R1144">MEDIAN(IF(Table3[director_name]=N1144,Table3[imdb_score]))</f>
        <v>5.95</v>
      </c>
    </row>
    <row r="1145" spans="1:18" x14ac:dyDescent="0.3">
      <c r="A1145" t="s">
        <v>1137</v>
      </c>
      <c r="B1145">
        <v>343</v>
      </c>
      <c r="C1145">
        <v>105</v>
      </c>
      <c r="D1145">
        <v>201148159</v>
      </c>
      <c r="E1145" t="s">
        <v>3065</v>
      </c>
      <c r="F1145" t="s">
        <v>3067</v>
      </c>
      <c r="G1145">
        <v>103749</v>
      </c>
      <c r="H1145">
        <v>323</v>
      </c>
      <c r="I1145" t="s">
        <v>29</v>
      </c>
      <c r="J1145">
        <v>95000000</v>
      </c>
      <c r="K1145">
        <v>7</v>
      </c>
      <c r="N1145" t="s">
        <v>3896</v>
      </c>
      <c r="O1145" cm="1">
        <f t="array" ref="O1145">SUM(IF(Table3[director_name]=N1145,Table3[duration]))</f>
        <v>181</v>
      </c>
      <c r="P1145" cm="1">
        <f t="array" ref="P1145">MEDIAN(IF(Table3[director_name]=N1145,Table3[duration]))</f>
        <v>90.5</v>
      </c>
      <c r="Q1145" cm="1">
        <f t="array" ref="Q1145">STDEV(IF(Table3[director_name]=N1145,Table3[duration]))</f>
        <v>6.3639610306789276</v>
      </c>
      <c r="R1145" cm="1">
        <f t="array" ref="R1145">MEDIAN(IF(Table3[director_name]=N1145,Table3[imdb_score]))</f>
        <v>5.95</v>
      </c>
    </row>
    <row r="1146" spans="1:18" x14ac:dyDescent="0.3">
      <c r="A1146" t="s">
        <v>1733</v>
      </c>
      <c r="B1146">
        <v>61</v>
      </c>
      <c r="C1146">
        <v>94</v>
      </c>
      <c r="D1146">
        <v>121697350</v>
      </c>
      <c r="E1146" t="s">
        <v>2765</v>
      </c>
      <c r="F1146" t="s">
        <v>3069</v>
      </c>
      <c r="G1146">
        <v>114610</v>
      </c>
      <c r="H1146">
        <v>176</v>
      </c>
      <c r="I1146" t="s">
        <v>29</v>
      </c>
      <c r="J1146">
        <v>20000000</v>
      </c>
      <c r="K1146">
        <v>7</v>
      </c>
      <c r="N1146" t="s">
        <v>3901</v>
      </c>
      <c r="O1146" cm="1">
        <f t="array" ref="O1146">SUM(IF(Table3[director_name]=N1146,Table3[duration]))</f>
        <v>170</v>
      </c>
      <c r="P1146" cm="1">
        <f t="array" ref="P1146">MEDIAN(IF(Table3[director_name]=N1146,Table3[duration]))</f>
        <v>85</v>
      </c>
      <c r="Q1146" cm="1">
        <f t="array" ref="Q1146">STDEV(IF(Table3[director_name]=N1146,Table3[duration]))</f>
        <v>4.2426406871192848</v>
      </c>
      <c r="R1146" cm="1">
        <f t="array" ref="R1146">MEDIAN(IF(Table3[director_name]=N1146,Table3[imdb_score]))</f>
        <v>5.95</v>
      </c>
    </row>
    <row r="1147" spans="1:18" x14ac:dyDescent="0.3">
      <c r="A1147" t="s">
        <v>3071</v>
      </c>
      <c r="B1147">
        <v>145</v>
      </c>
      <c r="C1147">
        <v>95</v>
      </c>
      <c r="D1147">
        <v>101736215</v>
      </c>
      <c r="E1147" t="s">
        <v>676</v>
      </c>
      <c r="F1147" t="s">
        <v>3073</v>
      </c>
      <c r="G1147">
        <v>315549</v>
      </c>
      <c r="H1147">
        <v>789</v>
      </c>
      <c r="I1147" t="s">
        <v>29</v>
      </c>
      <c r="J1147">
        <v>11000000</v>
      </c>
      <c r="K1147">
        <v>7</v>
      </c>
      <c r="N1147" t="s">
        <v>2824</v>
      </c>
      <c r="O1147" cm="1">
        <f t="array" ref="O1147">SUM(IF(Table3[director_name]=N1147,Table3[duration]))</f>
        <v>436</v>
      </c>
      <c r="P1147" cm="1">
        <f t="array" ref="P1147">MEDIAN(IF(Table3[director_name]=N1147,Table3[duration]))</f>
        <v>108.5</v>
      </c>
      <c r="Q1147" cm="1">
        <f t="array" ref="Q1147">STDEV(IF(Table3[director_name]=N1147,Table3[duration]))</f>
        <v>7.8740078740118111</v>
      </c>
      <c r="R1147" cm="1">
        <f t="array" ref="R1147">MEDIAN(IF(Table3[director_name]=N1147,Table3[imdb_score]))</f>
        <v>5.9499999999999993</v>
      </c>
    </row>
    <row r="1148" spans="1:18" x14ac:dyDescent="0.3">
      <c r="A1148" t="s">
        <v>753</v>
      </c>
      <c r="B1148">
        <v>153</v>
      </c>
      <c r="C1148">
        <v>126</v>
      </c>
      <c r="D1148">
        <v>162831698</v>
      </c>
      <c r="E1148" t="s">
        <v>533</v>
      </c>
      <c r="F1148" t="s">
        <v>3075</v>
      </c>
      <c r="G1148">
        <v>215255</v>
      </c>
      <c r="H1148">
        <v>610</v>
      </c>
      <c r="I1148" t="s">
        <v>29</v>
      </c>
      <c r="J1148">
        <v>80000000</v>
      </c>
      <c r="K1148">
        <v>7</v>
      </c>
      <c r="N1148" t="s">
        <v>4146</v>
      </c>
      <c r="O1148" cm="1">
        <f t="array" ref="O1148">SUM(IF(Table3[director_name]=N1148,Table3[duration]))</f>
        <v>617</v>
      </c>
      <c r="P1148" cm="1">
        <f t="array" ref="P1148">MEDIAN(IF(Table3[director_name]=N1148,Table3[duration]))</f>
        <v>105</v>
      </c>
      <c r="Q1148" cm="1">
        <f t="array" ref="Q1148">STDEV(IF(Table3[director_name]=N1148,Table3[duration]))</f>
        <v>5.7763887219149872</v>
      </c>
      <c r="R1148" cm="1">
        <f t="array" ref="R1148">MEDIAN(IF(Table3[director_name]=N1148,Table3[imdb_score]))</f>
        <v>5.9499999999999993</v>
      </c>
    </row>
    <row r="1149" spans="1:18" x14ac:dyDescent="0.3">
      <c r="A1149" t="s">
        <v>334</v>
      </c>
      <c r="B1149">
        <v>119</v>
      </c>
      <c r="C1149">
        <v>110</v>
      </c>
      <c r="D1149">
        <v>116724075</v>
      </c>
      <c r="E1149" t="s">
        <v>220</v>
      </c>
      <c r="F1149" t="s">
        <v>3078</v>
      </c>
      <c r="G1149">
        <v>187181</v>
      </c>
      <c r="H1149">
        <v>564</v>
      </c>
      <c r="I1149" t="s">
        <v>29</v>
      </c>
      <c r="J1149">
        <v>41000000</v>
      </c>
      <c r="K1149">
        <v>7</v>
      </c>
      <c r="N1149" t="s">
        <v>2771</v>
      </c>
      <c r="O1149" cm="1">
        <f t="array" ref="O1149">SUM(IF(Table3[director_name]=N1149,Table3[duration]))</f>
        <v>207</v>
      </c>
      <c r="P1149" cm="1">
        <f t="array" ref="P1149">MEDIAN(IF(Table3[director_name]=N1149,Table3[duration]))</f>
        <v>103.5</v>
      </c>
      <c r="Q1149" cm="1">
        <f t="array" ref="Q1149">STDEV(IF(Table3[director_name]=N1149,Table3[duration]))</f>
        <v>4.9497474683058327</v>
      </c>
      <c r="R1149" cm="1">
        <f t="array" ref="R1149">MEDIAN(IF(Table3[director_name]=N1149,Table3[imdb_score]))</f>
        <v>5.9499999999999993</v>
      </c>
    </row>
    <row r="1150" spans="1:18" x14ac:dyDescent="0.3">
      <c r="A1150" t="s">
        <v>2468</v>
      </c>
      <c r="B1150">
        <v>150</v>
      </c>
      <c r="C1150">
        <v>124</v>
      </c>
      <c r="D1150">
        <v>116006080</v>
      </c>
      <c r="E1150" t="s">
        <v>699</v>
      </c>
      <c r="F1150" t="s">
        <v>3080</v>
      </c>
      <c r="G1150">
        <v>203269</v>
      </c>
      <c r="H1150">
        <v>602</v>
      </c>
      <c r="I1150" t="s">
        <v>29</v>
      </c>
      <c r="J1150">
        <v>42000000</v>
      </c>
      <c r="K1150">
        <v>7</v>
      </c>
      <c r="N1150" t="s">
        <v>3910</v>
      </c>
      <c r="O1150" cm="1">
        <f t="array" ref="O1150">SUM(IF(Table3[director_name]=N1150,Table3[duration]))</f>
        <v>177</v>
      </c>
      <c r="P1150" cm="1">
        <f t="array" ref="P1150">MEDIAN(IF(Table3[director_name]=N1150,Table3[duration]))</f>
        <v>88.5</v>
      </c>
      <c r="Q1150" cm="1">
        <f t="array" ref="Q1150">STDEV(IF(Table3[director_name]=N1150,Table3[duration]))</f>
        <v>0.70710678118654757</v>
      </c>
      <c r="R1150" cm="1">
        <f t="array" ref="R1150">MEDIAN(IF(Table3[director_name]=N1150,Table3[imdb_score]))</f>
        <v>5.9499999999999993</v>
      </c>
    </row>
    <row r="1151" spans="1:18" x14ac:dyDescent="0.3">
      <c r="A1151" t="s">
        <v>3082</v>
      </c>
      <c r="B1151">
        <v>159</v>
      </c>
      <c r="C1151">
        <v>97</v>
      </c>
      <c r="D1151">
        <v>86049418</v>
      </c>
      <c r="E1151" t="s">
        <v>676</v>
      </c>
      <c r="F1151" t="s">
        <v>3084</v>
      </c>
      <c r="G1151">
        <v>245989</v>
      </c>
      <c r="H1151">
        <v>554</v>
      </c>
      <c r="I1151" t="s">
        <v>29</v>
      </c>
      <c r="J1151">
        <v>17000000</v>
      </c>
      <c r="K1151">
        <v>7</v>
      </c>
      <c r="N1151" t="s">
        <v>3916</v>
      </c>
      <c r="O1151" cm="1">
        <f t="array" ref="O1151">SUM(IF(Table3[director_name]=N1151,Table3[duration]))</f>
        <v>125</v>
      </c>
      <c r="P1151" cm="1">
        <f t="array" ref="P1151">MEDIAN(IF(Table3[director_name]=N1151,Table3[duration]))</f>
        <v>125</v>
      </c>
      <c r="Q1151" t="e" cm="1">
        <f t="array" ref="Q1151">STDEV(IF(Table3[director_name]=N1151,Table3[duration]))</f>
        <v>#DIV/0!</v>
      </c>
      <c r="R1151" cm="1">
        <f t="array" ref="R1151">MEDIAN(IF(Table3[director_name]=N1151,Table3[imdb_score]))</f>
        <v>5.9</v>
      </c>
    </row>
    <row r="1152" spans="1:18" x14ac:dyDescent="0.3">
      <c r="A1152" t="s">
        <v>2058</v>
      </c>
      <c r="B1152">
        <v>187</v>
      </c>
      <c r="C1152">
        <v>84</v>
      </c>
      <c r="D1152">
        <v>106793915</v>
      </c>
      <c r="E1152" t="s">
        <v>3086</v>
      </c>
      <c r="F1152" t="s">
        <v>3088</v>
      </c>
      <c r="G1152">
        <v>140499</v>
      </c>
      <c r="H1152">
        <v>358</v>
      </c>
      <c r="I1152" t="s">
        <v>29</v>
      </c>
      <c r="J1152">
        <v>45000000</v>
      </c>
      <c r="K1152">
        <v>7</v>
      </c>
      <c r="N1152" t="s">
        <v>3918</v>
      </c>
      <c r="O1152" cm="1">
        <f t="array" ref="O1152">SUM(IF(Table3[director_name]=N1152,Table3[duration]))</f>
        <v>125</v>
      </c>
      <c r="P1152" cm="1">
        <f t="array" ref="P1152">MEDIAN(IF(Table3[director_name]=N1152,Table3[duration]))</f>
        <v>125</v>
      </c>
      <c r="Q1152" t="e" cm="1">
        <f t="array" ref="Q1152">STDEV(IF(Table3[director_name]=N1152,Table3[duration]))</f>
        <v>#DIV/0!</v>
      </c>
      <c r="R1152" cm="1">
        <f t="array" ref="R1152">MEDIAN(IF(Table3[director_name]=N1152,Table3[imdb_score]))</f>
        <v>5.9</v>
      </c>
    </row>
    <row r="1153" spans="1:18" x14ac:dyDescent="0.3">
      <c r="A1153" t="s">
        <v>1716</v>
      </c>
      <c r="B1153">
        <v>401</v>
      </c>
      <c r="C1153">
        <v>97</v>
      </c>
      <c r="D1153">
        <v>241407328</v>
      </c>
      <c r="E1153" t="s">
        <v>3090</v>
      </c>
      <c r="F1153" t="s">
        <v>3091</v>
      </c>
      <c r="G1153">
        <v>252257</v>
      </c>
      <c r="H1153">
        <v>634</v>
      </c>
      <c r="I1153" t="s">
        <v>29</v>
      </c>
      <c r="J1153">
        <v>180000000</v>
      </c>
      <c r="K1153">
        <v>7</v>
      </c>
      <c r="N1153" t="s">
        <v>3921</v>
      </c>
      <c r="O1153" cm="1">
        <f t="array" ref="O1153">SUM(IF(Table3[director_name]=N1153,Table3[duration]))</f>
        <v>123</v>
      </c>
      <c r="P1153" cm="1">
        <f t="array" ref="P1153">MEDIAN(IF(Table3[director_name]=N1153,Table3[duration]))</f>
        <v>123</v>
      </c>
      <c r="Q1153" t="e" cm="1">
        <f t="array" ref="Q1153">STDEV(IF(Table3[director_name]=N1153,Table3[duration]))</f>
        <v>#DIV/0!</v>
      </c>
      <c r="R1153" cm="1">
        <f t="array" ref="R1153">MEDIAN(IF(Table3[director_name]=N1153,Table3[imdb_score]))</f>
        <v>5.9</v>
      </c>
    </row>
    <row r="1154" spans="1:18" x14ac:dyDescent="0.3">
      <c r="A1154" t="s">
        <v>1813</v>
      </c>
      <c r="B1154">
        <v>232</v>
      </c>
      <c r="C1154">
        <v>117</v>
      </c>
      <c r="D1154">
        <v>87341380</v>
      </c>
      <c r="E1154" t="s">
        <v>2113</v>
      </c>
      <c r="F1154" t="s">
        <v>3093</v>
      </c>
      <c r="G1154">
        <v>255257</v>
      </c>
      <c r="H1154">
        <v>374</v>
      </c>
      <c r="I1154" t="s">
        <v>29</v>
      </c>
      <c r="J1154">
        <v>27000000</v>
      </c>
      <c r="K1154">
        <v>7</v>
      </c>
      <c r="N1154" t="s">
        <v>3923</v>
      </c>
      <c r="O1154" cm="1">
        <f t="array" ref="O1154">SUM(IF(Table3[director_name]=N1154,Table3[duration]))</f>
        <v>117</v>
      </c>
      <c r="P1154" cm="1">
        <f t="array" ref="P1154">MEDIAN(IF(Table3[director_name]=N1154,Table3[duration]))</f>
        <v>117</v>
      </c>
      <c r="Q1154" t="e" cm="1">
        <f t="array" ref="Q1154">STDEV(IF(Table3[director_name]=N1154,Table3[duration]))</f>
        <v>#DIV/0!</v>
      </c>
      <c r="R1154" cm="1">
        <f t="array" ref="R1154">MEDIAN(IF(Table3[director_name]=N1154,Table3[imdb_score]))</f>
        <v>5.9</v>
      </c>
    </row>
    <row r="1155" spans="1:18" x14ac:dyDescent="0.3">
      <c r="A1155" t="s">
        <v>1172</v>
      </c>
      <c r="B1155">
        <v>92</v>
      </c>
      <c r="C1155">
        <v>127</v>
      </c>
      <c r="D1155">
        <v>75597042</v>
      </c>
      <c r="E1155" t="s">
        <v>3095</v>
      </c>
      <c r="F1155" t="s">
        <v>3096</v>
      </c>
      <c r="G1155">
        <v>26434</v>
      </c>
      <c r="H1155">
        <v>174</v>
      </c>
      <c r="I1155" t="s">
        <v>29</v>
      </c>
      <c r="J1155">
        <v>20000000</v>
      </c>
      <c r="K1155">
        <v>7</v>
      </c>
      <c r="N1155" t="s">
        <v>3929</v>
      </c>
      <c r="O1155" cm="1">
        <f t="array" ref="O1155">SUM(IF(Table3[director_name]=N1155,Table3[duration]))</f>
        <v>114</v>
      </c>
      <c r="P1155" cm="1">
        <f t="array" ref="P1155">MEDIAN(IF(Table3[director_name]=N1155,Table3[duration]))</f>
        <v>114</v>
      </c>
      <c r="Q1155" t="e" cm="1">
        <f t="array" ref="Q1155">STDEV(IF(Table3[director_name]=N1155,Table3[duration]))</f>
        <v>#DIV/0!</v>
      </c>
      <c r="R1155" cm="1">
        <f t="array" ref="R1155">MEDIAN(IF(Table3[director_name]=N1155,Table3[imdb_score]))</f>
        <v>5.9</v>
      </c>
    </row>
    <row r="1156" spans="1:18" x14ac:dyDescent="0.3">
      <c r="A1156" t="s">
        <v>1753</v>
      </c>
      <c r="B1156">
        <v>89</v>
      </c>
      <c r="C1156">
        <v>87</v>
      </c>
      <c r="D1156">
        <v>85416609</v>
      </c>
      <c r="E1156" t="s">
        <v>296</v>
      </c>
      <c r="F1156" t="s">
        <v>3098</v>
      </c>
      <c r="G1156">
        <v>58906</v>
      </c>
      <c r="H1156">
        <v>186</v>
      </c>
      <c r="I1156" t="s">
        <v>29</v>
      </c>
      <c r="J1156">
        <v>30000000</v>
      </c>
      <c r="K1156">
        <v>7</v>
      </c>
      <c r="N1156" t="s">
        <v>3862</v>
      </c>
      <c r="O1156" cm="1">
        <f t="array" ref="O1156">SUM(IF(Table3[director_name]=N1156,Table3[duration]))</f>
        <v>328</v>
      </c>
      <c r="P1156" cm="1">
        <f t="array" ref="P1156">MEDIAN(IF(Table3[director_name]=N1156,Table3[duration]))</f>
        <v>112</v>
      </c>
      <c r="Q1156" cm="1">
        <f t="array" ref="Q1156">STDEV(IF(Table3[director_name]=N1156,Table3[duration]))</f>
        <v>10.263202878893768</v>
      </c>
      <c r="R1156" cm="1">
        <f t="array" ref="R1156">MEDIAN(IF(Table3[director_name]=N1156,Table3[imdb_score]))</f>
        <v>5.9</v>
      </c>
    </row>
    <row r="1157" spans="1:18" x14ac:dyDescent="0.3">
      <c r="A1157" t="s">
        <v>1069</v>
      </c>
      <c r="B1157">
        <v>459</v>
      </c>
      <c r="C1157">
        <v>85</v>
      </c>
      <c r="D1157">
        <v>80034302</v>
      </c>
      <c r="E1157" t="s">
        <v>3100</v>
      </c>
      <c r="F1157" t="s">
        <v>3102</v>
      </c>
      <c r="G1157">
        <v>296787</v>
      </c>
      <c r="H1157">
        <v>2192</v>
      </c>
      <c r="I1157" t="s">
        <v>29</v>
      </c>
      <c r="J1157">
        <v>25000000</v>
      </c>
      <c r="K1157">
        <v>7</v>
      </c>
      <c r="N1157" t="s">
        <v>3933</v>
      </c>
      <c r="O1157" cm="1">
        <f t="array" ref="O1157">SUM(IF(Table3[director_name]=N1157,Table3[duration]))</f>
        <v>220</v>
      </c>
      <c r="P1157" cm="1">
        <f t="array" ref="P1157">MEDIAN(IF(Table3[director_name]=N1157,Table3[duration]))</f>
        <v>110</v>
      </c>
      <c r="Q1157" cm="1">
        <f t="array" ref="Q1157">STDEV(IF(Table3[director_name]=N1157,Table3[duration]))</f>
        <v>8.4852813742385695</v>
      </c>
      <c r="R1157" cm="1">
        <f t="array" ref="R1157">MEDIAN(IF(Table3[director_name]=N1157,Table3[imdb_score]))</f>
        <v>5.9</v>
      </c>
    </row>
    <row r="1158" spans="1:18" x14ac:dyDescent="0.3">
      <c r="A1158" t="s">
        <v>1075</v>
      </c>
      <c r="B1158">
        <v>129</v>
      </c>
      <c r="C1158">
        <v>130</v>
      </c>
      <c r="D1158">
        <v>63600000</v>
      </c>
      <c r="E1158" t="s">
        <v>715</v>
      </c>
      <c r="F1158" t="s">
        <v>3105</v>
      </c>
      <c r="G1158">
        <v>82073</v>
      </c>
      <c r="H1158">
        <v>275</v>
      </c>
      <c r="I1158" t="s">
        <v>29</v>
      </c>
      <c r="J1158">
        <v>9000000</v>
      </c>
      <c r="K1158">
        <v>7</v>
      </c>
      <c r="N1158" t="s">
        <v>982</v>
      </c>
      <c r="O1158" cm="1">
        <f t="array" ref="O1158">SUM(IF(Table3[director_name]=N1158,Table3[duration]))</f>
        <v>772</v>
      </c>
      <c r="P1158" cm="1">
        <f t="array" ref="P1158">MEDIAN(IF(Table3[director_name]=N1158,Table3[duration]))</f>
        <v>109</v>
      </c>
      <c r="Q1158" cm="1">
        <f t="array" ref="Q1158">STDEV(IF(Table3[director_name]=N1158,Table3[duration]))</f>
        <v>9.5866971322120058</v>
      </c>
      <c r="R1158" cm="1">
        <f t="array" ref="R1158">MEDIAN(IF(Table3[director_name]=N1158,Table3[imdb_score]))</f>
        <v>5.9</v>
      </c>
    </row>
    <row r="1159" spans="1:18" x14ac:dyDescent="0.3">
      <c r="A1159" t="s">
        <v>3107</v>
      </c>
      <c r="B1159">
        <v>252</v>
      </c>
      <c r="C1159">
        <v>123</v>
      </c>
      <c r="D1159">
        <v>94125426</v>
      </c>
      <c r="E1159" t="s">
        <v>607</v>
      </c>
      <c r="F1159" t="s">
        <v>3108</v>
      </c>
      <c r="G1159">
        <v>79264</v>
      </c>
      <c r="H1159">
        <v>277</v>
      </c>
      <c r="I1159" t="s">
        <v>29</v>
      </c>
      <c r="J1159">
        <v>40000000</v>
      </c>
      <c r="K1159">
        <v>7</v>
      </c>
      <c r="N1159" t="s">
        <v>3474</v>
      </c>
      <c r="O1159" cm="1">
        <f t="array" ref="O1159">SUM(IF(Table3[director_name]=N1159,Table3[duration]))</f>
        <v>217</v>
      </c>
      <c r="P1159" cm="1">
        <f t="array" ref="P1159">MEDIAN(IF(Table3[director_name]=N1159,Table3[duration]))</f>
        <v>108.5</v>
      </c>
      <c r="Q1159" cm="1">
        <f t="array" ref="Q1159">STDEV(IF(Table3[director_name]=N1159,Table3[duration]))</f>
        <v>0.70710678118654757</v>
      </c>
      <c r="R1159" cm="1">
        <f t="array" ref="R1159">MEDIAN(IF(Table3[director_name]=N1159,Table3[imdb_score]))</f>
        <v>5.9</v>
      </c>
    </row>
    <row r="1160" spans="1:18" x14ac:dyDescent="0.3">
      <c r="A1160" t="s">
        <v>2093</v>
      </c>
      <c r="B1160">
        <v>240</v>
      </c>
      <c r="C1160">
        <v>96</v>
      </c>
      <c r="D1160">
        <v>143618384</v>
      </c>
      <c r="E1160" t="s">
        <v>2320</v>
      </c>
      <c r="F1160" t="s">
        <v>3110</v>
      </c>
      <c r="G1160">
        <v>165333</v>
      </c>
      <c r="H1160">
        <v>186</v>
      </c>
      <c r="I1160" t="s">
        <v>29</v>
      </c>
      <c r="J1160">
        <v>90000000</v>
      </c>
      <c r="K1160">
        <v>7</v>
      </c>
      <c r="N1160" t="s">
        <v>3946</v>
      </c>
      <c r="O1160" cm="1">
        <f t="array" ref="O1160">SUM(IF(Table3[director_name]=N1160,Table3[duration]))</f>
        <v>108</v>
      </c>
      <c r="P1160" cm="1">
        <f t="array" ref="P1160">MEDIAN(IF(Table3[director_name]=N1160,Table3[duration]))</f>
        <v>108</v>
      </c>
      <c r="Q1160" t="e" cm="1">
        <f t="array" ref="Q1160">STDEV(IF(Table3[director_name]=N1160,Table3[duration]))</f>
        <v>#DIV/0!</v>
      </c>
      <c r="R1160" cm="1">
        <f t="array" ref="R1160">MEDIAN(IF(Table3[director_name]=N1160,Table3[imdb_score]))</f>
        <v>5.9</v>
      </c>
    </row>
    <row r="1161" spans="1:18" x14ac:dyDescent="0.3">
      <c r="A1161" t="s">
        <v>807</v>
      </c>
      <c r="B1161">
        <v>155</v>
      </c>
      <c r="C1161">
        <v>111</v>
      </c>
      <c r="D1161">
        <v>106126012</v>
      </c>
      <c r="E1161" t="s">
        <v>1576</v>
      </c>
      <c r="F1161" t="s">
        <v>3112</v>
      </c>
      <c r="G1161">
        <v>285623</v>
      </c>
      <c r="H1161">
        <v>497</v>
      </c>
      <c r="I1161" t="s">
        <v>29</v>
      </c>
      <c r="J1161">
        <v>60000000</v>
      </c>
      <c r="K1161">
        <v>7</v>
      </c>
      <c r="N1161" t="s">
        <v>3939</v>
      </c>
      <c r="O1161" cm="1">
        <f t="array" ref="O1161">SUM(IF(Table3[director_name]=N1161,Table3[duration]))</f>
        <v>108</v>
      </c>
      <c r="P1161" cm="1">
        <f t="array" ref="P1161">MEDIAN(IF(Table3[director_name]=N1161,Table3[duration]))</f>
        <v>108</v>
      </c>
      <c r="Q1161" t="e" cm="1">
        <f t="array" ref="Q1161">STDEV(IF(Table3[director_name]=N1161,Table3[duration]))</f>
        <v>#DIV/0!</v>
      </c>
      <c r="R1161" cm="1">
        <f t="array" ref="R1161">MEDIAN(IF(Table3[director_name]=N1161,Table3[imdb_score]))</f>
        <v>5.9</v>
      </c>
    </row>
    <row r="1162" spans="1:18" x14ac:dyDescent="0.3">
      <c r="A1162" t="s">
        <v>3114</v>
      </c>
      <c r="B1162">
        <v>359</v>
      </c>
      <c r="C1162">
        <v>106</v>
      </c>
      <c r="D1162">
        <v>91439400</v>
      </c>
      <c r="E1162" t="s">
        <v>500</v>
      </c>
      <c r="F1162" t="s">
        <v>3115</v>
      </c>
      <c r="G1162">
        <v>200647</v>
      </c>
      <c r="H1162">
        <v>384</v>
      </c>
      <c r="I1162" t="s">
        <v>29</v>
      </c>
      <c r="J1162">
        <v>50000000</v>
      </c>
      <c r="K1162">
        <v>7</v>
      </c>
      <c r="N1162" t="s">
        <v>3948</v>
      </c>
      <c r="O1162" cm="1">
        <f t="array" ref="O1162">SUM(IF(Table3[director_name]=N1162,Table3[duration]))</f>
        <v>108</v>
      </c>
      <c r="P1162" cm="1">
        <f t="array" ref="P1162">MEDIAN(IF(Table3[director_name]=N1162,Table3[duration]))</f>
        <v>108</v>
      </c>
      <c r="Q1162" t="e" cm="1">
        <f t="array" ref="Q1162">STDEV(IF(Table3[director_name]=N1162,Table3[duration]))</f>
        <v>#DIV/0!</v>
      </c>
      <c r="R1162" cm="1">
        <f t="array" ref="R1162">MEDIAN(IF(Table3[director_name]=N1162,Table3[imdb_score]))</f>
        <v>5.9</v>
      </c>
    </row>
    <row r="1163" spans="1:18" x14ac:dyDescent="0.3">
      <c r="A1163" t="s">
        <v>3117</v>
      </c>
      <c r="B1163">
        <v>92</v>
      </c>
      <c r="C1163">
        <v>121</v>
      </c>
      <c r="D1163">
        <v>65703412</v>
      </c>
      <c r="E1163" t="s">
        <v>699</v>
      </c>
      <c r="F1163" t="s">
        <v>3118</v>
      </c>
      <c r="G1163">
        <v>57958</v>
      </c>
      <c r="H1163">
        <v>345</v>
      </c>
      <c r="I1163" t="s">
        <v>29</v>
      </c>
      <c r="J1163">
        <v>26000000</v>
      </c>
      <c r="K1163">
        <v>7</v>
      </c>
      <c r="N1163" t="s">
        <v>3942</v>
      </c>
      <c r="O1163" cm="1">
        <f t="array" ref="O1163">SUM(IF(Table3[director_name]=N1163,Table3[duration]))</f>
        <v>108</v>
      </c>
      <c r="P1163" cm="1">
        <f t="array" ref="P1163">MEDIAN(IF(Table3[director_name]=N1163,Table3[duration]))</f>
        <v>108</v>
      </c>
      <c r="Q1163" t="e" cm="1">
        <f t="array" ref="Q1163">STDEV(IF(Table3[director_name]=N1163,Table3[duration]))</f>
        <v>#DIV/0!</v>
      </c>
      <c r="R1163" cm="1">
        <f t="array" ref="R1163">MEDIAN(IF(Table3[director_name]=N1163,Table3[imdb_score]))</f>
        <v>5.9</v>
      </c>
    </row>
    <row r="1164" spans="1:18" x14ac:dyDescent="0.3">
      <c r="A1164" t="s">
        <v>115</v>
      </c>
      <c r="B1164">
        <v>59</v>
      </c>
      <c r="C1164">
        <v>119</v>
      </c>
      <c r="D1164">
        <v>52293982</v>
      </c>
      <c r="E1164" t="s">
        <v>459</v>
      </c>
      <c r="F1164" t="s">
        <v>3120</v>
      </c>
      <c r="G1164">
        <v>57831</v>
      </c>
      <c r="H1164">
        <v>115</v>
      </c>
      <c r="I1164" t="s">
        <v>29</v>
      </c>
      <c r="J1164">
        <v>13800000</v>
      </c>
      <c r="K1164">
        <v>7</v>
      </c>
      <c r="N1164" t="s">
        <v>3950</v>
      </c>
      <c r="O1164" cm="1">
        <f t="array" ref="O1164">SUM(IF(Table3[director_name]=N1164,Table3[duration]))</f>
        <v>212</v>
      </c>
      <c r="P1164" cm="1">
        <f t="array" ref="P1164">MEDIAN(IF(Table3[director_name]=N1164,Table3[duration]))</f>
        <v>106</v>
      </c>
      <c r="Q1164" cm="1">
        <f t="array" ref="Q1164">STDEV(IF(Table3[director_name]=N1164,Table3[duration]))</f>
        <v>2.8284271247461903</v>
      </c>
      <c r="R1164" cm="1">
        <f t="array" ref="R1164">MEDIAN(IF(Table3[director_name]=N1164,Table3[imdb_score]))</f>
        <v>5.9</v>
      </c>
    </row>
    <row r="1165" spans="1:18" x14ac:dyDescent="0.3">
      <c r="A1165" t="s">
        <v>363</v>
      </c>
      <c r="B1165">
        <v>139</v>
      </c>
      <c r="C1165">
        <v>103</v>
      </c>
      <c r="D1165">
        <v>42365600</v>
      </c>
      <c r="E1165" t="s">
        <v>3122</v>
      </c>
      <c r="F1165" t="s">
        <v>3124</v>
      </c>
      <c r="G1165">
        <v>45890</v>
      </c>
      <c r="H1165">
        <v>177</v>
      </c>
      <c r="I1165" t="s">
        <v>29</v>
      </c>
      <c r="J1165">
        <v>5000000</v>
      </c>
      <c r="K1165">
        <v>7</v>
      </c>
      <c r="N1165" t="s">
        <v>3955</v>
      </c>
      <c r="O1165" cm="1">
        <f t="array" ref="O1165">SUM(IF(Table3[director_name]=N1165,Table3[duration]))</f>
        <v>104</v>
      </c>
      <c r="P1165" cm="1">
        <f t="array" ref="P1165">MEDIAN(IF(Table3[director_name]=N1165,Table3[duration]))</f>
        <v>104</v>
      </c>
      <c r="Q1165" t="e" cm="1">
        <f t="array" ref="Q1165">STDEV(IF(Table3[director_name]=N1165,Table3[duration]))</f>
        <v>#DIV/0!</v>
      </c>
      <c r="R1165" cm="1">
        <f t="array" ref="R1165">MEDIAN(IF(Table3[director_name]=N1165,Table3[imdb_score]))</f>
        <v>5.9</v>
      </c>
    </row>
    <row r="1166" spans="1:18" x14ac:dyDescent="0.3">
      <c r="A1166" t="s">
        <v>2677</v>
      </c>
      <c r="B1166">
        <v>129</v>
      </c>
      <c r="C1166">
        <v>68</v>
      </c>
      <c r="D1166">
        <v>53868030</v>
      </c>
      <c r="E1166" t="s">
        <v>338</v>
      </c>
      <c r="F1166" t="s">
        <v>3126</v>
      </c>
      <c r="G1166">
        <v>183425</v>
      </c>
      <c r="H1166">
        <v>425</v>
      </c>
      <c r="I1166" t="s">
        <v>29</v>
      </c>
      <c r="J1166">
        <v>17000000</v>
      </c>
      <c r="K1166">
        <v>7</v>
      </c>
      <c r="N1166" t="s">
        <v>3957</v>
      </c>
      <c r="O1166" cm="1">
        <f t="array" ref="O1166">SUM(IF(Table3[director_name]=N1166,Table3[duration]))</f>
        <v>101</v>
      </c>
      <c r="P1166" cm="1">
        <f t="array" ref="P1166">MEDIAN(IF(Table3[director_name]=N1166,Table3[duration]))</f>
        <v>101</v>
      </c>
      <c r="Q1166" t="e" cm="1">
        <f t="array" ref="Q1166">STDEV(IF(Table3[director_name]=N1166,Table3[duration]))</f>
        <v>#DIV/0!</v>
      </c>
      <c r="R1166" cm="1">
        <f t="array" ref="R1166">MEDIAN(IF(Table3[director_name]=N1166,Table3[imdb_score]))</f>
        <v>5.9</v>
      </c>
    </row>
    <row r="1167" spans="1:18" x14ac:dyDescent="0.3">
      <c r="A1167" t="s">
        <v>920</v>
      </c>
      <c r="B1167">
        <v>129</v>
      </c>
      <c r="C1167">
        <v>116</v>
      </c>
      <c r="D1167">
        <v>71026631</v>
      </c>
      <c r="E1167" t="s">
        <v>208</v>
      </c>
      <c r="F1167" t="s">
        <v>3128</v>
      </c>
      <c r="G1167">
        <v>98899</v>
      </c>
      <c r="H1167">
        <v>394</v>
      </c>
      <c r="I1167" t="s">
        <v>29</v>
      </c>
      <c r="J1167">
        <v>36000000</v>
      </c>
      <c r="K1167">
        <v>7</v>
      </c>
      <c r="N1167" t="s">
        <v>4065</v>
      </c>
      <c r="O1167" cm="1">
        <f t="array" ref="O1167">SUM(IF(Table3[director_name]=N1167,Table3[duration]))</f>
        <v>300</v>
      </c>
      <c r="P1167" cm="1">
        <f t="array" ref="P1167">MEDIAN(IF(Table3[director_name]=N1167,Table3[duration]))</f>
        <v>100</v>
      </c>
      <c r="Q1167" cm="1">
        <f t="array" ref="Q1167">STDEV(IF(Table3[director_name]=N1167,Table3[duration]))</f>
        <v>6</v>
      </c>
      <c r="R1167" cm="1">
        <f t="array" ref="R1167">MEDIAN(IF(Table3[director_name]=N1167,Table3[imdb_score]))</f>
        <v>5.9</v>
      </c>
    </row>
    <row r="1168" spans="1:18" x14ac:dyDescent="0.3">
      <c r="A1168" t="s">
        <v>2305</v>
      </c>
      <c r="B1168">
        <v>34</v>
      </c>
      <c r="C1168">
        <v>129</v>
      </c>
      <c r="D1168">
        <v>34522221</v>
      </c>
      <c r="E1168" t="s">
        <v>92</v>
      </c>
      <c r="F1168" t="s">
        <v>3131</v>
      </c>
      <c r="G1168">
        <v>15401</v>
      </c>
      <c r="H1168">
        <v>175</v>
      </c>
      <c r="I1168" t="s">
        <v>29</v>
      </c>
      <c r="J1168">
        <v>2000000</v>
      </c>
      <c r="K1168">
        <v>7</v>
      </c>
      <c r="N1168" t="s">
        <v>3959</v>
      </c>
      <c r="O1168" cm="1">
        <f t="array" ref="O1168">SUM(IF(Table3[director_name]=N1168,Table3[duration]))</f>
        <v>100</v>
      </c>
      <c r="P1168" cm="1">
        <f t="array" ref="P1168">MEDIAN(IF(Table3[director_name]=N1168,Table3[duration]))</f>
        <v>100</v>
      </c>
      <c r="Q1168" t="e" cm="1">
        <f t="array" ref="Q1168">STDEV(IF(Table3[director_name]=N1168,Table3[duration]))</f>
        <v>#DIV/0!</v>
      </c>
      <c r="R1168" cm="1">
        <f t="array" ref="R1168">MEDIAN(IF(Table3[director_name]=N1168,Table3[imdb_score]))</f>
        <v>5.9</v>
      </c>
    </row>
    <row r="1169" spans="1:18" x14ac:dyDescent="0.3">
      <c r="A1169" t="s">
        <v>1243</v>
      </c>
      <c r="B1169">
        <v>599</v>
      </c>
      <c r="C1169">
        <v>153</v>
      </c>
      <c r="D1169">
        <v>262030663</v>
      </c>
      <c r="E1169" t="s">
        <v>309</v>
      </c>
      <c r="F1169" t="s">
        <v>3133</v>
      </c>
      <c r="G1169">
        <v>451803</v>
      </c>
      <c r="H1169">
        <v>1225</v>
      </c>
      <c r="I1169" t="s">
        <v>29</v>
      </c>
      <c r="J1169">
        <v>230000000</v>
      </c>
      <c r="K1169">
        <v>7</v>
      </c>
      <c r="N1169" t="s">
        <v>3962</v>
      </c>
      <c r="O1169" cm="1">
        <f t="array" ref="O1169">SUM(IF(Table3[director_name]=N1169,Table3[duration]))</f>
        <v>100</v>
      </c>
      <c r="P1169" cm="1">
        <f t="array" ref="P1169">MEDIAN(IF(Table3[director_name]=N1169,Table3[duration]))</f>
        <v>100</v>
      </c>
      <c r="Q1169" t="e" cm="1">
        <f t="array" ref="Q1169">STDEV(IF(Table3[director_name]=N1169,Table3[duration]))</f>
        <v>#DIV/0!</v>
      </c>
      <c r="R1169" cm="1">
        <f t="array" ref="R1169">MEDIAN(IF(Table3[director_name]=N1169,Table3[imdb_score]))</f>
        <v>5.9</v>
      </c>
    </row>
    <row r="1170" spans="1:18" x14ac:dyDescent="0.3">
      <c r="A1170" t="s">
        <v>1706</v>
      </c>
      <c r="B1170">
        <v>120</v>
      </c>
      <c r="C1170">
        <v>99</v>
      </c>
      <c r="D1170">
        <v>101217900</v>
      </c>
      <c r="E1170" t="s">
        <v>3135</v>
      </c>
      <c r="F1170" t="s">
        <v>3137</v>
      </c>
      <c r="G1170">
        <v>91093</v>
      </c>
      <c r="H1170">
        <v>353</v>
      </c>
      <c r="I1170" t="s">
        <v>29</v>
      </c>
      <c r="J1170">
        <v>70000000</v>
      </c>
      <c r="K1170">
        <v>7</v>
      </c>
      <c r="N1170" t="s">
        <v>3965</v>
      </c>
      <c r="O1170" cm="1">
        <f t="array" ref="O1170">SUM(IF(Table3[director_name]=N1170,Table3[duration]))</f>
        <v>198</v>
      </c>
      <c r="P1170" cm="1">
        <f t="array" ref="P1170">MEDIAN(IF(Table3[director_name]=N1170,Table3[duration]))</f>
        <v>99</v>
      </c>
      <c r="Q1170" cm="1">
        <f t="array" ref="Q1170">STDEV(IF(Table3[director_name]=N1170,Table3[duration]))</f>
        <v>1.4142135623730951</v>
      </c>
      <c r="R1170" cm="1">
        <f t="array" ref="R1170">MEDIAN(IF(Table3[director_name]=N1170,Table3[imdb_score]))</f>
        <v>5.9</v>
      </c>
    </row>
    <row r="1171" spans="1:18" x14ac:dyDescent="0.3">
      <c r="A1171" t="s">
        <v>1137</v>
      </c>
      <c r="B1171">
        <v>516</v>
      </c>
      <c r="C1171">
        <v>115</v>
      </c>
      <c r="D1171">
        <v>181015141</v>
      </c>
      <c r="E1171" t="s">
        <v>309</v>
      </c>
      <c r="F1171" t="s">
        <v>3138</v>
      </c>
      <c r="G1171">
        <v>536314</v>
      </c>
      <c r="H1171">
        <v>738</v>
      </c>
      <c r="I1171" t="s">
        <v>29</v>
      </c>
      <c r="J1171">
        <v>150000000</v>
      </c>
      <c r="K1171">
        <v>7</v>
      </c>
      <c r="N1171" t="s">
        <v>3968</v>
      </c>
      <c r="O1171" cm="1">
        <f t="array" ref="O1171">SUM(IF(Table3[director_name]=N1171,Table3[duration]))</f>
        <v>99</v>
      </c>
      <c r="P1171" cm="1">
        <f t="array" ref="P1171">MEDIAN(IF(Table3[director_name]=N1171,Table3[duration]))</f>
        <v>99</v>
      </c>
      <c r="Q1171" t="e" cm="1">
        <f t="array" ref="Q1171">STDEV(IF(Table3[director_name]=N1171,Table3[duration]))</f>
        <v>#DIV/0!</v>
      </c>
      <c r="R1171" cm="1">
        <f t="array" ref="R1171">MEDIAN(IF(Table3[director_name]=N1171,Table3[imdb_score]))</f>
        <v>5.9</v>
      </c>
    </row>
    <row r="1172" spans="1:18" x14ac:dyDescent="0.3">
      <c r="A1172" t="s">
        <v>1604</v>
      </c>
      <c r="B1172">
        <v>226</v>
      </c>
      <c r="C1172">
        <v>133</v>
      </c>
      <c r="D1172">
        <v>51483949</v>
      </c>
      <c r="E1172" t="s">
        <v>3139</v>
      </c>
      <c r="F1172" t="s">
        <v>3141</v>
      </c>
      <c r="G1172">
        <v>208092</v>
      </c>
      <c r="H1172">
        <v>806</v>
      </c>
      <c r="I1172" t="s">
        <v>29</v>
      </c>
      <c r="J1172">
        <v>22000000</v>
      </c>
      <c r="K1172">
        <v>7</v>
      </c>
      <c r="N1172" t="s">
        <v>3716</v>
      </c>
      <c r="O1172" cm="1">
        <f t="array" ref="O1172">SUM(IF(Table3[director_name]=N1172,Table3[duration]))</f>
        <v>611</v>
      </c>
      <c r="P1172" cm="1">
        <f t="array" ref="P1172">MEDIAN(IF(Table3[director_name]=N1172,Table3[duration]))</f>
        <v>98</v>
      </c>
      <c r="Q1172" cm="1">
        <f t="array" ref="Q1172">STDEV(IF(Table3[director_name]=N1172,Table3[duration]))</f>
        <v>10.647378394077421</v>
      </c>
      <c r="R1172" cm="1">
        <f t="array" ref="R1172">MEDIAN(IF(Table3[director_name]=N1172,Table3[imdb_score]))</f>
        <v>5.9</v>
      </c>
    </row>
    <row r="1173" spans="1:18" x14ac:dyDescent="0.3">
      <c r="A1173" t="s">
        <v>2308</v>
      </c>
      <c r="B1173">
        <v>79</v>
      </c>
      <c r="C1173">
        <v>95</v>
      </c>
      <c r="D1173">
        <v>34099640</v>
      </c>
      <c r="E1173" t="s">
        <v>3095</v>
      </c>
      <c r="F1173" t="s">
        <v>3143</v>
      </c>
      <c r="G1173">
        <v>16651</v>
      </c>
      <c r="H1173">
        <v>149</v>
      </c>
      <c r="I1173" t="s">
        <v>29</v>
      </c>
      <c r="J1173">
        <v>5000000</v>
      </c>
      <c r="K1173">
        <v>7</v>
      </c>
      <c r="N1173" t="s">
        <v>3976</v>
      </c>
      <c r="O1173" cm="1">
        <f t="array" ref="O1173">SUM(IF(Table3[director_name]=N1173,Table3[duration]))</f>
        <v>196</v>
      </c>
      <c r="P1173" cm="1">
        <f t="array" ref="P1173">MEDIAN(IF(Table3[director_name]=N1173,Table3[duration]))</f>
        <v>98</v>
      </c>
      <c r="Q1173" cm="1">
        <f t="array" ref="Q1173">STDEV(IF(Table3[director_name]=N1173,Table3[duration]))</f>
        <v>9.8994949366116654</v>
      </c>
      <c r="R1173" cm="1">
        <f t="array" ref="R1173">MEDIAN(IF(Table3[director_name]=N1173,Table3[imdb_score]))</f>
        <v>5.9</v>
      </c>
    </row>
    <row r="1174" spans="1:18" x14ac:dyDescent="0.3">
      <c r="A1174" t="s">
        <v>2145</v>
      </c>
      <c r="B1174">
        <v>88</v>
      </c>
      <c r="C1174">
        <v>101</v>
      </c>
      <c r="D1174">
        <v>60328558</v>
      </c>
      <c r="E1174" t="s">
        <v>1056</v>
      </c>
      <c r="F1174" t="s">
        <v>3145</v>
      </c>
      <c r="G1174">
        <v>61396</v>
      </c>
      <c r="H1174">
        <v>159</v>
      </c>
      <c r="I1174" t="s">
        <v>29</v>
      </c>
      <c r="J1174">
        <v>32000000</v>
      </c>
      <c r="K1174">
        <v>7</v>
      </c>
      <c r="N1174" t="s">
        <v>3974</v>
      </c>
      <c r="O1174" cm="1">
        <f t="array" ref="O1174">SUM(IF(Table3[director_name]=N1174,Table3[duration]))</f>
        <v>98</v>
      </c>
      <c r="P1174" cm="1">
        <f t="array" ref="P1174">MEDIAN(IF(Table3[director_name]=N1174,Table3[duration]))</f>
        <v>98</v>
      </c>
      <c r="Q1174" t="e" cm="1">
        <f t="array" ref="Q1174">STDEV(IF(Table3[director_name]=N1174,Table3[duration]))</f>
        <v>#DIV/0!</v>
      </c>
      <c r="R1174" cm="1">
        <f t="array" ref="R1174">MEDIAN(IF(Table3[director_name]=N1174,Table3[imdb_score]))</f>
        <v>5.9</v>
      </c>
    </row>
    <row r="1175" spans="1:18" x14ac:dyDescent="0.3">
      <c r="A1175" t="s">
        <v>1592</v>
      </c>
      <c r="B1175">
        <v>72</v>
      </c>
      <c r="C1175">
        <v>251</v>
      </c>
      <c r="D1175">
        <v>57750000</v>
      </c>
      <c r="E1175" t="s">
        <v>655</v>
      </c>
      <c r="F1175" t="s">
        <v>3146</v>
      </c>
      <c r="G1175">
        <v>21554</v>
      </c>
      <c r="H1175">
        <v>192</v>
      </c>
      <c r="I1175" t="s">
        <v>29</v>
      </c>
      <c r="J1175">
        <v>31115000</v>
      </c>
      <c r="K1175">
        <v>7</v>
      </c>
      <c r="N1175" t="s">
        <v>3972</v>
      </c>
      <c r="O1175" cm="1">
        <f t="array" ref="O1175">SUM(IF(Table3[director_name]=N1175,Table3[duration]))</f>
        <v>98</v>
      </c>
      <c r="P1175" cm="1">
        <f t="array" ref="P1175">MEDIAN(IF(Table3[director_name]=N1175,Table3[duration]))</f>
        <v>98</v>
      </c>
      <c r="Q1175" t="e" cm="1">
        <f t="array" ref="Q1175">STDEV(IF(Table3[director_name]=N1175,Table3[duration]))</f>
        <v>#DIV/0!</v>
      </c>
      <c r="R1175" cm="1">
        <f t="array" ref="R1175">MEDIAN(IF(Table3[director_name]=N1175,Table3[imdb_score]))</f>
        <v>5.9</v>
      </c>
    </row>
    <row r="1176" spans="1:18" x14ac:dyDescent="0.3">
      <c r="A1176" t="s">
        <v>3147</v>
      </c>
      <c r="B1176">
        <v>77</v>
      </c>
      <c r="C1176">
        <v>92</v>
      </c>
      <c r="D1176">
        <v>38624000</v>
      </c>
      <c r="E1176" t="s">
        <v>1941</v>
      </c>
      <c r="F1176" t="s">
        <v>3148</v>
      </c>
      <c r="G1176">
        <v>156143</v>
      </c>
      <c r="H1176">
        <v>289</v>
      </c>
      <c r="I1176" t="s">
        <v>29</v>
      </c>
      <c r="J1176">
        <v>12000000</v>
      </c>
      <c r="K1176">
        <v>7</v>
      </c>
      <c r="N1176" t="s">
        <v>3981</v>
      </c>
      <c r="O1176" cm="1">
        <f t="array" ref="O1176">SUM(IF(Table3[director_name]=N1176,Table3[duration]))</f>
        <v>97</v>
      </c>
      <c r="P1176" cm="1">
        <f t="array" ref="P1176">MEDIAN(IF(Table3[director_name]=N1176,Table3[duration]))</f>
        <v>97</v>
      </c>
      <c r="Q1176" t="e" cm="1">
        <f t="array" ref="Q1176">STDEV(IF(Table3[director_name]=N1176,Table3[duration]))</f>
        <v>#DIV/0!</v>
      </c>
      <c r="R1176" cm="1">
        <f t="array" ref="R1176">MEDIAN(IF(Table3[director_name]=N1176,Table3[imdb_score]))</f>
        <v>5.9</v>
      </c>
    </row>
    <row r="1177" spans="1:18" x14ac:dyDescent="0.3">
      <c r="A1177" t="s">
        <v>936</v>
      </c>
      <c r="B1177">
        <v>191</v>
      </c>
      <c r="C1177">
        <v>90</v>
      </c>
      <c r="D1177">
        <v>124870275</v>
      </c>
      <c r="E1177" t="s">
        <v>1665</v>
      </c>
      <c r="F1177" t="s">
        <v>3151</v>
      </c>
      <c r="G1177">
        <v>152601</v>
      </c>
      <c r="H1177">
        <v>156</v>
      </c>
      <c r="I1177" t="s">
        <v>29</v>
      </c>
      <c r="J1177">
        <v>100000000</v>
      </c>
      <c r="K1177">
        <v>7</v>
      </c>
      <c r="N1177" t="s">
        <v>3978</v>
      </c>
      <c r="O1177" cm="1">
        <f t="array" ref="O1177">SUM(IF(Table3[director_name]=N1177,Table3[duration]))</f>
        <v>97</v>
      </c>
      <c r="P1177" cm="1">
        <f t="array" ref="P1177">MEDIAN(IF(Table3[director_name]=N1177,Table3[duration]))</f>
        <v>97</v>
      </c>
      <c r="Q1177" t="e" cm="1">
        <f t="array" ref="Q1177">STDEV(IF(Table3[director_name]=N1177,Table3[duration]))</f>
        <v>#DIV/0!</v>
      </c>
      <c r="R1177" cm="1">
        <f t="array" ref="R1177">MEDIAN(IF(Table3[director_name]=N1177,Table3[imdb_score]))</f>
        <v>5.9</v>
      </c>
    </row>
    <row r="1178" spans="1:18" x14ac:dyDescent="0.3">
      <c r="A1178" t="s">
        <v>522</v>
      </c>
      <c r="B1178">
        <v>341</v>
      </c>
      <c r="C1178">
        <v>96</v>
      </c>
      <c r="D1178">
        <v>60338891</v>
      </c>
      <c r="E1178" t="s">
        <v>73</v>
      </c>
      <c r="F1178" t="s">
        <v>3152</v>
      </c>
      <c r="G1178">
        <v>248468</v>
      </c>
      <c r="H1178">
        <v>545</v>
      </c>
      <c r="I1178" t="s">
        <v>29</v>
      </c>
      <c r="J1178">
        <v>37000000</v>
      </c>
      <c r="K1178">
        <v>7</v>
      </c>
      <c r="N1178" t="s">
        <v>3983</v>
      </c>
      <c r="O1178" cm="1">
        <f t="array" ref="O1178">SUM(IF(Table3[director_name]=N1178,Table3[duration]))</f>
        <v>97</v>
      </c>
      <c r="P1178" cm="1">
        <f t="array" ref="P1178">MEDIAN(IF(Table3[director_name]=N1178,Table3[duration]))</f>
        <v>97</v>
      </c>
      <c r="Q1178" t="e" cm="1">
        <f t="array" ref="Q1178">STDEV(IF(Table3[director_name]=N1178,Table3[duration]))</f>
        <v>#DIV/0!</v>
      </c>
      <c r="R1178" cm="1">
        <f t="array" ref="R1178">MEDIAN(IF(Table3[director_name]=N1178,Table3[imdb_score]))</f>
        <v>5.9</v>
      </c>
    </row>
    <row r="1179" spans="1:18" x14ac:dyDescent="0.3">
      <c r="A1179" t="s">
        <v>1580</v>
      </c>
      <c r="B1179">
        <v>387</v>
      </c>
      <c r="C1179">
        <v>130</v>
      </c>
      <c r="D1179">
        <v>80033643</v>
      </c>
      <c r="E1179" t="s">
        <v>3153</v>
      </c>
      <c r="F1179" t="s">
        <v>3154</v>
      </c>
      <c r="G1179">
        <v>226570</v>
      </c>
      <c r="H1179">
        <v>448</v>
      </c>
      <c r="I1179" t="s">
        <v>29</v>
      </c>
      <c r="J1179">
        <v>60000000</v>
      </c>
      <c r="K1179">
        <v>7</v>
      </c>
      <c r="N1179" t="s">
        <v>3147</v>
      </c>
      <c r="O1179" cm="1">
        <f t="array" ref="O1179">SUM(IF(Table3[director_name]=N1179,Table3[duration]))</f>
        <v>880</v>
      </c>
      <c r="P1179" cm="1">
        <f t="array" ref="P1179">MEDIAN(IF(Table3[director_name]=N1179,Table3[duration]))</f>
        <v>96</v>
      </c>
      <c r="Q1179" cm="1">
        <f t="array" ref="Q1179">STDEV(IF(Table3[director_name]=N1179,Table3[duration]))</f>
        <v>12.517765153750299</v>
      </c>
      <c r="R1179" cm="1">
        <f t="array" ref="R1179">MEDIAN(IF(Table3[director_name]=N1179,Table3[imdb_score]))</f>
        <v>5.9</v>
      </c>
    </row>
    <row r="1180" spans="1:18" x14ac:dyDescent="0.3">
      <c r="A1180" t="s">
        <v>1580</v>
      </c>
      <c r="B1180">
        <v>387</v>
      </c>
      <c r="C1180">
        <v>130</v>
      </c>
      <c r="D1180">
        <v>80033643</v>
      </c>
      <c r="E1180" t="s">
        <v>3153</v>
      </c>
      <c r="F1180" t="s">
        <v>3154</v>
      </c>
      <c r="G1180">
        <v>226583</v>
      </c>
      <c r="H1180">
        <v>448</v>
      </c>
      <c r="I1180" t="s">
        <v>29</v>
      </c>
      <c r="J1180">
        <v>60000000</v>
      </c>
      <c r="K1180">
        <v>7</v>
      </c>
      <c r="N1180" t="s">
        <v>3986</v>
      </c>
      <c r="O1180" cm="1">
        <f t="array" ref="O1180">SUM(IF(Table3[director_name]=N1180,Table3[duration]))</f>
        <v>96</v>
      </c>
      <c r="P1180" cm="1">
        <f t="array" ref="P1180">MEDIAN(IF(Table3[director_name]=N1180,Table3[duration]))</f>
        <v>96</v>
      </c>
      <c r="Q1180" t="e" cm="1">
        <f t="array" ref="Q1180">STDEV(IF(Table3[director_name]=N1180,Table3[duration]))</f>
        <v>#DIV/0!</v>
      </c>
      <c r="R1180" cm="1">
        <f t="array" ref="R1180">MEDIAN(IF(Table3[director_name]=N1180,Table3[imdb_score]))</f>
        <v>5.9</v>
      </c>
    </row>
    <row r="1181" spans="1:18" x14ac:dyDescent="0.3">
      <c r="A1181" t="s">
        <v>2417</v>
      </c>
      <c r="B1181">
        <v>308</v>
      </c>
      <c r="C1181">
        <v>121</v>
      </c>
      <c r="D1181">
        <v>110416702</v>
      </c>
      <c r="E1181" t="s">
        <v>1259</v>
      </c>
      <c r="F1181" t="s">
        <v>3155</v>
      </c>
      <c r="G1181">
        <v>307539</v>
      </c>
      <c r="H1181">
        <v>577</v>
      </c>
      <c r="I1181" t="s">
        <v>29</v>
      </c>
      <c r="J1181">
        <v>92000000</v>
      </c>
      <c r="K1181">
        <v>7</v>
      </c>
      <c r="N1181" t="s">
        <v>3989</v>
      </c>
      <c r="O1181" cm="1">
        <f t="array" ref="O1181">SUM(IF(Table3[director_name]=N1181,Table3[duration]))</f>
        <v>191</v>
      </c>
      <c r="P1181" cm="1">
        <f t="array" ref="P1181">MEDIAN(IF(Table3[director_name]=N1181,Table3[duration]))</f>
        <v>95.5</v>
      </c>
      <c r="Q1181" cm="1">
        <f t="array" ref="Q1181">STDEV(IF(Table3[director_name]=N1181,Table3[duration]))</f>
        <v>7.7781745930520225</v>
      </c>
      <c r="R1181" cm="1">
        <f t="array" ref="R1181">MEDIAN(IF(Table3[director_name]=N1181,Table3[imdb_score]))</f>
        <v>5.9</v>
      </c>
    </row>
    <row r="1182" spans="1:18" x14ac:dyDescent="0.3">
      <c r="A1182" t="s">
        <v>3156</v>
      </c>
      <c r="B1182">
        <v>142</v>
      </c>
      <c r="C1182">
        <v>121</v>
      </c>
      <c r="D1182">
        <v>83892374</v>
      </c>
      <c r="E1182" t="s">
        <v>217</v>
      </c>
      <c r="F1182" t="s">
        <v>3157</v>
      </c>
      <c r="G1182">
        <v>85720</v>
      </c>
      <c r="H1182">
        <v>297</v>
      </c>
      <c r="I1182" t="s">
        <v>29</v>
      </c>
      <c r="J1182">
        <v>66000000</v>
      </c>
      <c r="K1182">
        <v>7</v>
      </c>
      <c r="N1182" t="s">
        <v>3996</v>
      </c>
      <c r="O1182" cm="1">
        <f t="array" ref="O1182">SUM(IF(Table3[director_name]=N1182,Table3[duration]))</f>
        <v>93</v>
      </c>
      <c r="P1182" cm="1">
        <f t="array" ref="P1182">MEDIAN(IF(Table3[director_name]=N1182,Table3[duration]))</f>
        <v>93</v>
      </c>
      <c r="Q1182" t="e" cm="1">
        <f t="array" ref="Q1182">STDEV(IF(Table3[director_name]=N1182,Table3[duration]))</f>
        <v>#DIV/0!</v>
      </c>
      <c r="R1182" cm="1">
        <f t="array" ref="R1182">MEDIAN(IF(Table3[director_name]=N1182,Table3[imdb_score]))</f>
        <v>5.9</v>
      </c>
    </row>
    <row r="1183" spans="1:18" x14ac:dyDescent="0.3">
      <c r="A1183" t="s">
        <v>3158</v>
      </c>
      <c r="B1183">
        <v>170</v>
      </c>
      <c r="C1183">
        <v>93</v>
      </c>
      <c r="D1183">
        <v>27829874</v>
      </c>
      <c r="E1183" t="s">
        <v>1576</v>
      </c>
      <c r="F1183" t="s">
        <v>3159</v>
      </c>
      <c r="G1183">
        <v>196422</v>
      </c>
      <c r="H1183">
        <v>444</v>
      </c>
      <c r="I1183" t="s">
        <v>29</v>
      </c>
      <c r="J1183">
        <v>12000000</v>
      </c>
      <c r="K1183">
        <v>7</v>
      </c>
      <c r="N1183" t="s">
        <v>3992</v>
      </c>
      <c r="O1183" cm="1">
        <f t="array" ref="O1183">SUM(IF(Table3[director_name]=N1183,Table3[duration]))</f>
        <v>93</v>
      </c>
      <c r="P1183" cm="1">
        <f t="array" ref="P1183">MEDIAN(IF(Table3[director_name]=N1183,Table3[duration]))</f>
        <v>93</v>
      </c>
      <c r="Q1183" t="e" cm="1">
        <f t="array" ref="Q1183">STDEV(IF(Table3[director_name]=N1183,Table3[duration]))</f>
        <v>#DIV/0!</v>
      </c>
      <c r="R1183" cm="1">
        <f t="array" ref="R1183">MEDIAN(IF(Table3[director_name]=N1183,Table3[imdb_score]))</f>
        <v>5.9</v>
      </c>
    </row>
    <row r="1184" spans="1:18" x14ac:dyDescent="0.3">
      <c r="A1184" t="s">
        <v>1695</v>
      </c>
      <c r="B1184">
        <v>274</v>
      </c>
      <c r="C1184">
        <v>100</v>
      </c>
      <c r="D1184">
        <v>28637507</v>
      </c>
      <c r="E1184" t="s">
        <v>2457</v>
      </c>
      <c r="F1184" t="s">
        <v>3161</v>
      </c>
      <c r="G1184">
        <v>212167</v>
      </c>
      <c r="H1184">
        <v>713</v>
      </c>
      <c r="I1184" t="s">
        <v>29</v>
      </c>
      <c r="J1184">
        <v>15000000</v>
      </c>
      <c r="K1184">
        <v>7</v>
      </c>
      <c r="N1184" t="s">
        <v>4004</v>
      </c>
      <c r="O1184" cm="1">
        <f t="array" ref="O1184">SUM(IF(Table3[director_name]=N1184,Table3[duration]))</f>
        <v>93</v>
      </c>
      <c r="P1184" cm="1">
        <f t="array" ref="P1184">MEDIAN(IF(Table3[director_name]=N1184,Table3[duration]))</f>
        <v>93</v>
      </c>
      <c r="Q1184" t="e" cm="1">
        <f t="array" ref="Q1184">STDEV(IF(Table3[director_name]=N1184,Table3[duration]))</f>
        <v>#DIV/0!</v>
      </c>
      <c r="R1184" cm="1">
        <f t="array" ref="R1184">MEDIAN(IF(Table3[director_name]=N1184,Table3[imdb_score]))</f>
        <v>5.9</v>
      </c>
    </row>
    <row r="1185" spans="1:18" x14ac:dyDescent="0.3">
      <c r="A1185" t="s">
        <v>1756</v>
      </c>
      <c r="B1185">
        <v>203</v>
      </c>
      <c r="C1185">
        <v>86</v>
      </c>
      <c r="D1185">
        <v>14564027</v>
      </c>
      <c r="E1185" t="s">
        <v>1900</v>
      </c>
      <c r="F1185" t="s">
        <v>3164</v>
      </c>
      <c r="G1185">
        <v>76407</v>
      </c>
      <c r="H1185">
        <v>335</v>
      </c>
      <c r="I1185" t="s">
        <v>29</v>
      </c>
      <c r="J1185">
        <v>1000000</v>
      </c>
      <c r="K1185">
        <v>7</v>
      </c>
      <c r="N1185" t="s">
        <v>3994</v>
      </c>
      <c r="O1185" cm="1">
        <f t="array" ref="O1185">SUM(IF(Table3[director_name]=N1185,Table3[duration]))</f>
        <v>93</v>
      </c>
      <c r="P1185" cm="1">
        <f t="array" ref="P1185">MEDIAN(IF(Table3[director_name]=N1185,Table3[duration]))</f>
        <v>93</v>
      </c>
      <c r="Q1185" t="e" cm="1">
        <f t="array" ref="Q1185">STDEV(IF(Table3[director_name]=N1185,Table3[duration]))</f>
        <v>#DIV/0!</v>
      </c>
      <c r="R1185" cm="1">
        <f t="array" ref="R1185">MEDIAN(IF(Table3[director_name]=N1185,Table3[imdb_score]))</f>
        <v>5.9</v>
      </c>
    </row>
    <row r="1186" spans="1:18" x14ac:dyDescent="0.3">
      <c r="A1186" t="s">
        <v>1025</v>
      </c>
      <c r="B1186">
        <v>654</v>
      </c>
      <c r="C1186">
        <v>123</v>
      </c>
      <c r="D1186">
        <v>202351611</v>
      </c>
      <c r="E1186" t="s">
        <v>3165</v>
      </c>
      <c r="F1186" t="s">
        <v>3167</v>
      </c>
      <c r="G1186">
        <v>465019</v>
      </c>
      <c r="H1186">
        <v>995</v>
      </c>
      <c r="I1186" t="s">
        <v>29</v>
      </c>
      <c r="J1186">
        <v>190000000</v>
      </c>
      <c r="K1186">
        <v>7</v>
      </c>
      <c r="N1186" t="s">
        <v>3998</v>
      </c>
      <c r="O1186" cm="1">
        <f t="array" ref="O1186">SUM(IF(Table3[director_name]=N1186,Table3[duration]))</f>
        <v>93</v>
      </c>
      <c r="P1186" cm="1">
        <f t="array" ref="P1186">MEDIAN(IF(Table3[director_name]=N1186,Table3[duration]))</f>
        <v>93</v>
      </c>
      <c r="Q1186" t="e" cm="1">
        <f t="array" ref="Q1186">STDEV(IF(Table3[director_name]=N1186,Table3[duration]))</f>
        <v>#DIV/0!</v>
      </c>
      <c r="R1186" cm="1">
        <f t="array" ref="R1186">MEDIAN(IF(Table3[director_name]=N1186,Table3[imdb_score]))</f>
        <v>5.9</v>
      </c>
    </row>
    <row r="1187" spans="1:18" x14ac:dyDescent="0.3">
      <c r="A1187" t="s">
        <v>1728</v>
      </c>
      <c r="B1187">
        <v>634</v>
      </c>
      <c r="C1187">
        <v>95</v>
      </c>
      <c r="D1187">
        <v>42043633</v>
      </c>
      <c r="E1187" t="s">
        <v>3169</v>
      </c>
      <c r="F1187" t="s">
        <v>3170</v>
      </c>
      <c r="G1187">
        <v>277172</v>
      </c>
      <c r="H1187">
        <v>986</v>
      </c>
      <c r="I1187" t="s">
        <v>29</v>
      </c>
      <c r="J1187">
        <v>30000000</v>
      </c>
      <c r="K1187">
        <v>7</v>
      </c>
      <c r="N1187" t="s">
        <v>4001</v>
      </c>
      <c r="O1187" cm="1">
        <f t="array" ref="O1187">SUM(IF(Table3[director_name]=N1187,Table3[duration]))</f>
        <v>93</v>
      </c>
      <c r="P1187" cm="1">
        <f t="array" ref="P1187">MEDIAN(IF(Table3[director_name]=N1187,Table3[duration]))</f>
        <v>93</v>
      </c>
      <c r="Q1187" t="e" cm="1">
        <f t="array" ref="Q1187">STDEV(IF(Table3[director_name]=N1187,Table3[duration]))</f>
        <v>#DIV/0!</v>
      </c>
      <c r="R1187" cm="1">
        <f t="array" ref="R1187">MEDIAN(IF(Table3[director_name]=N1187,Table3[imdb_score]))</f>
        <v>5.9</v>
      </c>
    </row>
    <row r="1188" spans="1:18" x14ac:dyDescent="0.3">
      <c r="A1188" t="s">
        <v>1816</v>
      </c>
      <c r="B1188">
        <v>151</v>
      </c>
      <c r="C1188">
        <v>124</v>
      </c>
      <c r="D1188">
        <v>36447959</v>
      </c>
      <c r="E1188" t="s">
        <v>379</v>
      </c>
      <c r="F1188" t="s">
        <v>3172</v>
      </c>
      <c r="G1188">
        <v>35833</v>
      </c>
      <c r="H1188">
        <v>96</v>
      </c>
      <c r="I1188" t="s">
        <v>29</v>
      </c>
      <c r="J1188">
        <v>25000000</v>
      </c>
      <c r="K1188">
        <v>7</v>
      </c>
      <c r="N1188" t="s">
        <v>4007</v>
      </c>
      <c r="O1188" cm="1">
        <f t="array" ref="O1188">SUM(IF(Table3[director_name]=N1188,Table3[duration]))</f>
        <v>92</v>
      </c>
      <c r="P1188" cm="1">
        <f t="array" ref="P1188">MEDIAN(IF(Table3[director_name]=N1188,Table3[duration]))</f>
        <v>92</v>
      </c>
      <c r="Q1188" t="e" cm="1">
        <f t="array" ref="Q1188">STDEV(IF(Table3[director_name]=N1188,Table3[duration]))</f>
        <v>#DIV/0!</v>
      </c>
      <c r="R1188" cm="1">
        <f t="array" ref="R1188">MEDIAN(IF(Table3[director_name]=N1188,Table3[imdb_score]))</f>
        <v>5.9</v>
      </c>
    </row>
    <row r="1189" spans="1:18" x14ac:dyDescent="0.3">
      <c r="A1189" t="s">
        <v>1568</v>
      </c>
      <c r="B1189">
        <v>391</v>
      </c>
      <c r="C1189">
        <v>123</v>
      </c>
      <c r="D1189">
        <v>62563543</v>
      </c>
      <c r="E1189" t="s">
        <v>116</v>
      </c>
      <c r="F1189" t="s">
        <v>3174</v>
      </c>
      <c r="G1189">
        <v>115216</v>
      </c>
      <c r="H1189">
        <v>289</v>
      </c>
      <c r="I1189" t="s">
        <v>29</v>
      </c>
      <c r="J1189">
        <v>53000000</v>
      </c>
      <c r="K1189">
        <v>7</v>
      </c>
      <c r="N1189" t="s">
        <v>4008</v>
      </c>
      <c r="O1189" cm="1">
        <f t="array" ref="O1189">SUM(IF(Table3[director_name]=N1189,Table3[duration]))</f>
        <v>92</v>
      </c>
      <c r="P1189" cm="1">
        <f t="array" ref="P1189">MEDIAN(IF(Table3[director_name]=N1189,Table3[duration]))</f>
        <v>92</v>
      </c>
      <c r="Q1189" t="e" cm="1">
        <f t="array" ref="Q1189">STDEV(IF(Table3[director_name]=N1189,Table3[duration]))</f>
        <v>#DIV/0!</v>
      </c>
      <c r="R1189" cm="1">
        <f t="array" ref="R1189">MEDIAN(IF(Table3[director_name]=N1189,Table3[imdb_score]))</f>
        <v>5.9</v>
      </c>
    </row>
    <row r="1190" spans="1:18" x14ac:dyDescent="0.3">
      <c r="A1190" t="s">
        <v>2946</v>
      </c>
      <c r="B1190">
        <v>164</v>
      </c>
      <c r="C1190">
        <v>99</v>
      </c>
      <c r="D1190">
        <v>21133087</v>
      </c>
      <c r="E1190" t="s">
        <v>211</v>
      </c>
      <c r="F1190" t="s">
        <v>3176</v>
      </c>
      <c r="G1190">
        <v>62468</v>
      </c>
      <c r="H1190">
        <v>374</v>
      </c>
      <c r="I1190" t="s">
        <v>29</v>
      </c>
      <c r="J1190">
        <v>12000000</v>
      </c>
      <c r="K1190">
        <v>7</v>
      </c>
      <c r="N1190" t="s">
        <v>4005</v>
      </c>
      <c r="O1190" cm="1">
        <f t="array" ref="O1190">SUM(IF(Table3[director_name]=N1190,Table3[duration]))</f>
        <v>92</v>
      </c>
      <c r="P1190" cm="1">
        <f t="array" ref="P1190">MEDIAN(IF(Table3[director_name]=N1190,Table3[duration]))</f>
        <v>92</v>
      </c>
      <c r="Q1190" t="e" cm="1">
        <f t="array" ref="Q1190">STDEV(IF(Table3[director_name]=N1190,Table3[duration]))</f>
        <v>#DIV/0!</v>
      </c>
      <c r="R1190" cm="1">
        <f t="array" ref="R1190">MEDIAN(IF(Table3[director_name]=N1190,Table3[imdb_score]))</f>
        <v>5.9</v>
      </c>
    </row>
    <row r="1191" spans="1:18" x14ac:dyDescent="0.3">
      <c r="A1191" t="s">
        <v>1631</v>
      </c>
      <c r="B1191">
        <v>132</v>
      </c>
      <c r="C1191">
        <v>120</v>
      </c>
      <c r="D1191">
        <v>16938179</v>
      </c>
      <c r="E1191" t="s">
        <v>208</v>
      </c>
      <c r="F1191" t="s">
        <v>3177</v>
      </c>
      <c r="G1191">
        <v>41313</v>
      </c>
      <c r="H1191">
        <v>246</v>
      </c>
      <c r="I1191" t="s">
        <v>29</v>
      </c>
      <c r="J1191">
        <v>8000000</v>
      </c>
      <c r="K1191">
        <v>7</v>
      </c>
      <c r="N1191" t="s">
        <v>4010</v>
      </c>
      <c r="O1191" cm="1">
        <f t="array" ref="O1191">SUM(IF(Table3[director_name]=N1191,Table3[duration]))</f>
        <v>91</v>
      </c>
      <c r="P1191" cm="1">
        <f t="array" ref="P1191">MEDIAN(IF(Table3[director_name]=N1191,Table3[duration]))</f>
        <v>91</v>
      </c>
      <c r="Q1191" t="e" cm="1">
        <f t="array" ref="Q1191">STDEV(IF(Table3[director_name]=N1191,Table3[duration]))</f>
        <v>#DIV/0!</v>
      </c>
      <c r="R1191" cm="1">
        <f t="array" ref="R1191">MEDIAN(IF(Table3[director_name]=N1191,Table3[imdb_score]))</f>
        <v>5.9</v>
      </c>
    </row>
    <row r="1192" spans="1:18" x14ac:dyDescent="0.3">
      <c r="A1192" t="s">
        <v>1337</v>
      </c>
      <c r="B1192">
        <v>386</v>
      </c>
      <c r="C1192">
        <v>99</v>
      </c>
      <c r="D1192">
        <v>14597405</v>
      </c>
      <c r="E1192" t="s">
        <v>393</v>
      </c>
      <c r="F1192" t="s">
        <v>3178</v>
      </c>
      <c r="G1192">
        <v>71679</v>
      </c>
      <c r="H1192">
        <v>216</v>
      </c>
      <c r="I1192" t="s">
        <v>29</v>
      </c>
      <c r="J1192">
        <v>6400000</v>
      </c>
      <c r="K1192">
        <v>7</v>
      </c>
      <c r="N1192" t="s">
        <v>4012</v>
      </c>
      <c r="O1192" cm="1">
        <f t="array" ref="O1192">SUM(IF(Table3[director_name]=N1192,Table3[duration]))</f>
        <v>91</v>
      </c>
      <c r="P1192" cm="1">
        <f t="array" ref="P1192">MEDIAN(IF(Table3[director_name]=N1192,Table3[duration]))</f>
        <v>91</v>
      </c>
      <c r="Q1192" t="e" cm="1">
        <f t="array" ref="Q1192">STDEV(IF(Table3[director_name]=N1192,Table3[duration]))</f>
        <v>#DIV/0!</v>
      </c>
      <c r="R1192" cm="1">
        <f t="array" ref="R1192">MEDIAN(IF(Table3[director_name]=N1192,Table3[imdb_score]))</f>
        <v>5.9</v>
      </c>
    </row>
    <row r="1193" spans="1:18" x14ac:dyDescent="0.3">
      <c r="A1193" t="s">
        <v>603</v>
      </c>
      <c r="B1193">
        <v>427</v>
      </c>
      <c r="C1193">
        <v>109</v>
      </c>
      <c r="D1193">
        <v>26003149</v>
      </c>
      <c r="E1193" t="s">
        <v>3179</v>
      </c>
      <c r="F1193" t="s">
        <v>3180</v>
      </c>
      <c r="G1193">
        <v>185587</v>
      </c>
      <c r="H1193">
        <v>401</v>
      </c>
      <c r="I1193" t="s">
        <v>29</v>
      </c>
      <c r="J1193">
        <v>20000000</v>
      </c>
      <c r="K1193">
        <v>7</v>
      </c>
      <c r="N1193" t="s">
        <v>4015</v>
      </c>
      <c r="O1193" cm="1">
        <f t="array" ref="O1193">SUM(IF(Table3[director_name]=N1193,Table3[duration]))</f>
        <v>90</v>
      </c>
      <c r="P1193" cm="1">
        <f t="array" ref="P1193">MEDIAN(IF(Table3[director_name]=N1193,Table3[duration]))</f>
        <v>90</v>
      </c>
      <c r="Q1193" t="e" cm="1">
        <f t="array" ref="Q1193">STDEV(IF(Table3[director_name]=N1193,Table3[duration]))</f>
        <v>#DIV/0!</v>
      </c>
      <c r="R1193" cm="1">
        <f t="array" ref="R1193">MEDIAN(IF(Table3[director_name]=N1193,Table3[imdb_score]))</f>
        <v>5.9</v>
      </c>
    </row>
    <row r="1194" spans="1:18" x14ac:dyDescent="0.3">
      <c r="A1194" t="s">
        <v>1762</v>
      </c>
      <c r="B1194">
        <v>21</v>
      </c>
      <c r="C1194">
        <v>81</v>
      </c>
      <c r="D1194">
        <v>5228617</v>
      </c>
      <c r="E1194" t="s">
        <v>676</v>
      </c>
      <c r="F1194" t="s">
        <v>3181</v>
      </c>
      <c r="G1194">
        <v>2770</v>
      </c>
      <c r="H1194">
        <v>32</v>
      </c>
      <c r="I1194" t="s">
        <v>29</v>
      </c>
      <c r="J1194">
        <v>100000</v>
      </c>
      <c r="K1194">
        <v>7</v>
      </c>
      <c r="N1194" t="s">
        <v>4017</v>
      </c>
      <c r="O1194" cm="1">
        <f t="array" ref="O1194">SUM(IF(Table3[director_name]=N1194,Table3[duration]))</f>
        <v>90</v>
      </c>
      <c r="P1194" cm="1">
        <f t="array" ref="P1194">MEDIAN(IF(Table3[director_name]=N1194,Table3[duration]))</f>
        <v>90</v>
      </c>
      <c r="Q1194" t="e" cm="1">
        <f t="array" ref="Q1194">STDEV(IF(Table3[director_name]=N1194,Table3[duration]))</f>
        <v>#DIV/0!</v>
      </c>
      <c r="R1194" cm="1">
        <f t="array" ref="R1194">MEDIAN(IF(Table3[director_name]=N1194,Table3[imdb_score]))</f>
        <v>5.9</v>
      </c>
    </row>
    <row r="1195" spans="1:18" x14ac:dyDescent="0.3">
      <c r="A1195" t="s">
        <v>1186</v>
      </c>
      <c r="B1195">
        <v>157</v>
      </c>
      <c r="C1195">
        <v>101</v>
      </c>
      <c r="D1195">
        <v>8243880</v>
      </c>
      <c r="E1195" t="s">
        <v>3182</v>
      </c>
      <c r="F1195" t="s">
        <v>3184</v>
      </c>
      <c r="G1195">
        <v>28714</v>
      </c>
      <c r="H1195">
        <v>215</v>
      </c>
      <c r="I1195" t="s">
        <v>29</v>
      </c>
      <c r="J1195">
        <v>3200000</v>
      </c>
      <c r="K1195">
        <v>7</v>
      </c>
      <c r="N1195" t="s">
        <v>2166</v>
      </c>
      <c r="O1195" cm="1">
        <f t="array" ref="O1195">SUM(IF(Table3[director_name]=N1195,Table3[duration]))</f>
        <v>179</v>
      </c>
      <c r="P1195" cm="1">
        <f t="array" ref="P1195">MEDIAN(IF(Table3[director_name]=N1195,Table3[duration]))</f>
        <v>89.5</v>
      </c>
      <c r="Q1195" cm="1">
        <f t="array" ref="Q1195">STDEV(IF(Table3[director_name]=N1195,Table3[duration]))</f>
        <v>12.020815280171307</v>
      </c>
      <c r="R1195" cm="1">
        <f t="array" ref="R1195">MEDIAN(IF(Table3[director_name]=N1195,Table3[imdb_score]))</f>
        <v>5.9</v>
      </c>
    </row>
    <row r="1196" spans="1:18" x14ac:dyDescent="0.3">
      <c r="A1196" t="s">
        <v>753</v>
      </c>
      <c r="B1196">
        <v>325</v>
      </c>
      <c r="C1196">
        <v>106</v>
      </c>
      <c r="D1196">
        <v>14479776</v>
      </c>
      <c r="E1196" t="s">
        <v>1557</v>
      </c>
      <c r="F1196" t="s">
        <v>3186</v>
      </c>
      <c r="G1196">
        <v>55539</v>
      </c>
      <c r="H1196">
        <v>147</v>
      </c>
      <c r="I1196" t="s">
        <v>29</v>
      </c>
      <c r="J1196">
        <v>10000000</v>
      </c>
      <c r="K1196">
        <v>7</v>
      </c>
      <c r="N1196" t="s">
        <v>4022</v>
      </c>
      <c r="O1196" cm="1">
        <f t="array" ref="O1196">SUM(IF(Table3[director_name]=N1196,Table3[duration]))</f>
        <v>89</v>
      </c>
      <c r="P1196" cm="1">
        <f t="array" ref="P1196">MEDIAN(IF(Table3[director_name]=N1196,Table3[duration]))</f>
        <v>89</v>
      </c>
      <c r="Q1196" t="e" cm="1">
        <f t="array" ref="Q1196">STDEV(IF(Table3[director_name]=N1196,Table3[duration]))</f>
        <v>#DIV/0!</v>
      </c>
      <c r="R1196" cm="1">
        <f t="array" ref="R1196">MEDIAN(IF(Table3[director_name]=N1196,Table3[imdb_score]))</f>
        <v>5.9</v>
      </c>
    </row>
    <row r="1197" spans="1:18" x14ac:dyDescent="0.3">
      <c r="A1197" t="s">
        <v>1679</v>
      </c>
      <c r="B1197">
        <v>21</v>
      </c>
      <c r="C1197">
        <v>107</v>
      </c>
      <c r="D1197">
        <v>8000000</v>
      </c>
      <c r="E1197" t="s">
        <v>3188</v>
      </c>
      <c r="F1197" t="s">
        <v>3190</v>
      </c>
      <c r="G1197">
        <v>3167</v>
      </c>
      <c r="H1197">
        <v>90</v>
      </c>
      <c r="I1197" t="s">
        <v>29</v>
      </c>
      <c r="J1197">
        <v>3768785</v>
      </c>
      <c r="K1197">
        <v>7</v>
      </c>
      <c r="N1197" t="s">
        <v>3659</v>
      </c>
      <c r="O1197" cm="1">
        <f t="array" ref="O1197">SUM(IF(Table3[director_name]=N1197,Table3[duration]))</f>
        <v>445</v>
      </c>
      <c r="P1197" cm="1">
        <f t="array" ref="P1197">MEDIAN(IF(Table3[director_name]=N1197,Table3[duration]))</f>
        <v>88</v>
      </c>
      <c r="Q1197" cm="1">
        <f t="array" ref="Q1197">STDEV(IF(Table3[director_name]=N1197,Table3[duration]))</f>
        <v>10.04987562112089</v>
      </c>
      <c r="R1197" cm="1">
        <f t="array" ref="R1197">MEDIAN(IF(Table3[director_name]=N1197,Table3[imdb_score]))</f>
        <v>5.9</v>
      </c>
    </row>
    <row r="1198" spans="1:18" x14ac:dyDescent="0.3">
      <c r="A1198" t="s">
        <v>1689</v>
      </c>
      <c r="B1198">
        <v>271</v>
      </c>
      <c r="C1198">
        <v>86</v>
      </c>
      <c r="D1198">
        <v>4007792</v>
      </c>
      <c r="E1198" t="s">
        <v>699</v>
      </c>
      <c r="F1198" t="s">
        <v>3193</v>
      </c>
      <c r="G1198">
        <v>101287</v>
      </c>
      <c r="H1198">
        <v>260</v>
      </c>
      <c r="I1198" t="s">
        <v>29</v>
      </c>
      <c r="J1198">
        <v>750000</v>
      </c>
      <c r="K1198">
        <v>7</v>
      </c>
      <c r="N1198" t="s">
        <v>4025</v>
      </c>
      <c r="O1198" cm="1">
        <f t="array" ref="O1198">SUM(IF(Table3[director_name]=N1198,Table3[duration]))</f>
        <v>86</v>
      </c>
      <c r="P1198" cm="1">
        <f t="array" ref="P1198">MEDIAN(IF(Table3[director_name]=N1198,Table3[duration]))</f>
        <v>86</v>
      </c>
      <c r="Q1198" t="e" cm="1">
        <f t="array" ref="Q1198">STDEV(IF(Table3[director_name]=N1198,Table3[duration]))</f>
        <v>#DIV/0!</v>
      </c>
      <c r="R1198" cm="1">
        <f t="array" ref="R1198">MEDIAN(IF(Table3[director_name]=N1198,Table3[imdb_score]))</f>
        <v>5.9</v>
      </c>
    </row>
    <row r="1199" spans="1:18" x14ac:dyDescent="0.3">
      <c r="A1199" t="s">
        <v>1749</v>
      </c>
      <c r="B1199">
        <v>75</v>
      </c>
      <c r="C1199">
        <v>90</v>
      </c>
      <c r="D1199">
        <v>5844929</v>
      </c>
      <c r="E1199" t="s">
        <v>73</v>
      </c>
      <c r="F1199" t="s">
        <v>3195</v>
      </c>
      <c r="G1199">
        <v>6000</v>
      </c>
      <c r="H1199">
        <v>109</v>
      </c>
      <c r="I1199" t="s">
        <v>29</v>
      </c>
      <c r="J1199">
        <v>3000000</v>
      </c>
      <c r="K1199">
        <v>7</v>
      </c>
      <c r="N1199" t="s">
        <v>4031</v>
      </c>
      <c r="O1199" cm="1">
        <f t="array" ref="O1199">SUM(IF(Table3[director_name]=N1199,Table3[duration]))</f>
        <v>84</v>
      </c>
      <c r="P1199" cm="1">
        <f t="array" ref="P1199">MEDIAN(IF(Table3[director_name]=N1199,Table3[duration]))</f>
        <v>84</v>
      </c>
      <c r="Q1199" t="e" cm="1">
        <f t="array" ref="Q1199">STDEV(IF(Table3[director_name]=N1199,Table3[duration]))</f>
        <v>#DIV/0!</v>
      </c>
      <c r="R1199" cm="1">
        <f t="array" ref="R1199">MEDIAN(IF(Table3[director_name]=N1199,Table3[imdb_score]))</f>
        <v>5.9</v>
      </c>
    </row>
    <row r="1200" spans="1:18" x14ac:dyDescent="0.3">
      <c r="A1200" t="s">
        <v>1620</v>
      </c>
      <c r="B1200">
        <v>115</v>
      </c>
      <c r="C1200">
        <v>122</v>
      </c>
      <c r="D1200">
        <v>8596914</v>
      </c>
      <c r="E1200" t="s">
        <v>393</v>
      </c>
      <c r="F1200" t="s">
        <v>3197</v>
      </c>
      <c r="G1200">
        <v>23023</v>
      </c>
      <c r="H1200">
        <v>148</v>
      </c>
      <c r="I1200" t="s">
        <v>29</v>
      </c>
      <c r="J1200">
        <v>6000000</v>
      </c>
      <c r="K1200">
        <v>7</v>
      </c>
      <c r="N1200" t="s">
        <v>4027</v>
      </c>
      <c r="O1200" cm="1">
        <f t="array" ref="O1200">SUM(IF(Table3[director_name]=N1200,Table3[duration]))</f>
        <v>84</v>
      </c>
      <c r="P1200" cm="1">
        <f t="array" ref="P1200">MEDIAN(IF(Table3[director_name]=N1200,Table3[duration]))</f>
        <v>84</v>
      </c>
      <c r="Q1200" t="e" cm="1">
        <f t="array" ref="Q1200">STDEV(IF(Table3[director_name]=N1200,Table3[duration]))</f>
        <v>#DIV/0!</v>
      </c>
      <c r="R1200" cm="1">
        <f t="array" ref="R1200">MEDIAN(IF(Table3[director_name]=N1200,Table3[imdb_score]))</f>
        <v>5.9</v>
      </c>
    </row>
    <row r="1201" spans="1:18" x14ac:dyDescent="0.3">
      <c r="A1201" t="s">
        <v>522</v>
      </c>
      <c r="B1201">
        <v>341</v>
      </c>
      <c r="C1201">
        <v>106</v>
      </c>
      <c r="D1201">
        <v>9190525</v>
      </c>
      <c r="E1201" t="s">
        <v>73</v>
      </c>
      <c r="F1201" t="s">
        <v>3200</v>
      </c>
      <c r="G1201">
        <v>102125</v>
      </c>
      <c r="H1201">
        <v>324</v>
      </c>
      <c r="I1201" t="s">
        <v>29</v>
      </c>
      <c r="J1201">
        <v>7000000</v>
      </c>
      <c r="K1201">
        <v>7</v>
      </c>
      <c r="N1201" t="s">
        <v>4033</v>
      </c>
      <c r="O1201" cm="1">
        <f t="array" ref="O1201">SUM(IF(Table3[director_name]=N1201,Table3[duration]))</f>
        <v>83</v>
      </c>
      <c r="P1201" cm="1">
        <f t="array" ref="P1201">MEDIAN(IF(Table3[director_name]=N1201,Table3[duration]))</f>
        <v>83</v>
      </c>
      <c r="Q1201" t="e" cm="1">
        <f t="array" ref="Q1201">STDEV(IF(Table3[director_name]=N1201,Table3[duration]))</f>
        <v>#DIV/0!</v>
      </c>
      <c r="R1201" cm="1">
        <f t="array" ref="R1201">MEDIAN(IF(Table3[director_name]=N1201,Table3[imdb_score]))</f>
        <v>5.9</v>
      </c>
    </row>
    <row r="1202" spans="1:18" x14ac:dyDescent="0.3">
      <c r="A1202" t="s">
        <v>1673</v>
      </c>
      <c r="B1202">
        <v>47</v>
      </c>
      <c r="C1202">
        <v>108</v>
      </c>
      <c r="D1202">
        <v>11703287</v>
      </c>
      <c r="E1202" t="s">
        <v>529</v>
      </c>
      <c r="F1202" t="s">
        <v>3202</v>
      </c>
      <c r="G1202">
        <v>4360</v>
      </c>
      <c r="H1202">
        <v>148</v>
      </c>
      <c r="I1202" t="s">
        <v>29</v>
      </c>
      <c r="J1202">
        <v>10000000</v>
      </c>
      <c r="K1202">
        <v>7</v>
      </c>
      <c r="N1202" t="s">
        <v>4036</v>
      </c>
      <c r="O1202" cm="1">
        <f t="array" ref="O1202">SUM(IF(Table3[director_name]=N1202,Table3[duration]))</f>
        <v>82</v>
      </c>
      <c r="P1202" cm="1">
        <f t="array" ref="P1202">MEDIAN(IF(Table3[director_name]=N1202,Table3[duration]))</f>
        <v>82</v>
      </c>
      <c r="Q1202" t="e" cm="1">
        <f t="array" ref="Q1202">STDEV(IF(Table3[director_name]=N1202,Table3[duration]))</f>
        <v>#DIV/0!</v>
      </c>
      <c r="R1202" cm="1">
        <f t="array" ref="R1202">MEDIAN(IF(Table3[director_name]=N1202,Table3[imdb_score]))</f>
        <v>5.9</v>
      </c>
    </row>
    <row r="1203" spans="1:18" x14ac:dyDescent="0.3">
      <c r="A1203" t="s">
        <v>1226</v>
      </c>
      <c r="B1203">
        <v>118</v>
      </c>
      <c r="C1203">
        <v>116</v>
      </c>
      <c r="D1203">
        <v>3335839</v>
      </c>
      <c r="E1203" t="s">
        <v>39</v>
      </c>
      <c r="F1203" t="s">
        <v>3204</v>
      </c>
      <c r="G1203">
        <v>54657</v>
      </c>
      <c r="H1203">
        <v>222</v>
      </c>
      <c r="I1203" t="s">
        <v>29</v>
      </c>
      <c r="J1203">
        <v>2000000</v>
      </c>
      <c r="K1203">
        <v>7</v>
      </c>
      <c r="N1203" t="s">
        <v>4038</v>
      </c>
      <c r="O1203" cm="1">
        <f t="array" ref="O1203">SUM(IF(Table3[director_name]=N1203,Table3[duration]))</f>
        <v>81</v>
      </c>
      <c r="P1203" cm="1">
        <f t="array" ref="P1203">MEDIAN(IF(Table3[director_name]=N1203,Table3[duration]))</f>
        <v>81</v>
      </c>
      <c r="Q1203" t="e" cm="1">
        <f t="array" ref="Q1203">STDEV(IF(Table3[director_name]=N1203,Table3[duration]))</f>
        <v>#DIV/0!</v>
      </c>
      <c r="R1203" cm="1">
        <f t="array" ref="R1203">MEDIAN(IF(Table3[director_name]=N1203,Table3[imdb_score]))</f>
        <v>5.9</v>
      </c>
    </row>
    <row r="1204" spans="1:18" x14ac:dyDescent="0.3">
      <c r="A1204" t="s">
        <v>1743</v>
      </c>
      <c r="B1204">
        <v>242</v>
      </c>
      <c r="C1204">
        <v>92</v>
      </c>
      <c r="D1204">
        <v>1316074</v>
      </c>
      <c r="E1204" t="s">
        <v>739</v>
      </c>
      <c r="F1204" t="s">
        <v>3207</v>
      </c>
      <c r="G1204">
        <v>71387</v>
      </c>
      <c r="H1204">
        <v>228</v>
      </c>
      <c r="I1204" t="s">
        <v>29</v>
      </c>
      <c r="J1204">
        <v>100000</v>
      </c>
      <c r="K1204">
        <v>7</v>
      </c>
      <c r="N1204" t="s">
        <v>4040</v>
      </c>
      <c r="O1204" cm="1">
        <f t="array" ref="O1204">SUM(IF(Table3[director_name]=N1204,Table3[duration]))</f>
        <v>76</v>
      </c>
      <c r="P1204" cm="1">
        <f t="array" ref="P1204">MEDIAN(IF(Table3[director_name]=N1204,Table3[duration]))</f>
        <v>76</v>
      </c>
      <c r="Q1204" t="e" cm="1">
        <f t="array" ref="Q1204">STDEV(IF(Table3[director_name]=N1204,Table3[duration]))</f>
        <v>#DIV/0!</v>
      </c>
      <c r="R1204" cm="1">
        <f t="array" ref="R1204">MEDIAN(IF(Table3[director_name]=N1204,Table3[imdb_score]))</f>
        <v>5.9</v>
      </c>
    </row>
    <row r="1205" spans="1:18" x14ac:dyDescent="0.3">
      <c r="A1205" t="s">
        <v>1597</v>
      </c>
      <c r="B1205">
        <v>59</v>
      </c>
      <c r="C1205">
        <v>150</v>
      </c>
      <c r="D1205">
        <v>6157157</v>
      </c>
      <c r="E1205" t="s">
        <v>73</v>
      </c>
      <c r="F1205" t="s">
        <v>3210</v>
      </c>
      <c r="G1205">
        <v>21416</v>
      </c>
      <c r="H1205">
        <v>198</v>
      </c>
      <c r="I1205" t="s">
        <v>29</v>
      </c>
      <c r="J1205">
        <v>5000000</v>
      </c>
      <c r="K1205">
        <v>7</v>
      </c>
      <c r="N1205" t="s">
        <v>4044</v>
      </c>
      <c r="O1205" cm="1">
        <f t="array" ref="O1205">SUM(IF(Table3[director_name]=N1205,Table3[duration]))</f>
        <v>493</v>
      </c>
      <c r="P1205" cm="1">
        <f t="array" ref="P1205">MEDIAN(IF(Table3[director_name]=N1205,Table3[duration]))</f>
        <v>121</v>
      </c>
      <c r="Q1205" cm="1">
        <f t="array" ref="Q1205">STDEV(IF(Table3[director_name]=N1205,Table3[duration]))</f>
        <v>8.5391256382996659</v>
      </c>
      <c r="R1205" cm="1">
        <f t="array" ref="R1205">MEDIAN(IF(Table3[director_name]=N1205,Table3[imdb_score]))</f>
        <v>5.85</v>
      </c>
    </row>
    <row r="1206" spans="1:18" x14ac:dyDescent="0.3">
      <c r="A1206" t="s">
        <v>3211</v>
      </c>
      <c r="B1206">
        <v>358</v>
      </c>
      <c r="C1206">
        <v>128</v>
      </c>
      <c r="D1206">
        <v>50815288</v>
      </c>
      <c r="E1206" t="s">
        <v>224</v>
      </c>
      <c r="F1206" t="s">
        <v>3212</v>
      </c>
      <c r="G1206">
        <v>109188</v>
      </c>
      <c r="H1206">
        <v>625</v>
      </c>
      <c r="I1206" t="s">
        <v>29</v>
      </c>
      <c r="J1206">
        <v>50000000</v>
      </c>
      <c r="K1206">
        <v>7</v>
      </c>
      <c r="N1206" t="s">
        <v>4053</v>
      </c>
      <c r="O1206" cm="1">
        <f t="array" ref="O1206">SUM(IF(Table3[director_name]=N1206,Table3[duration]))</f>
        <v>233</v>
      </c>
      <c r="P1206" cm="1">
        <f t="array" ref="P1206">MEDIAN(IF(Table3[director_name]=N1206,Table3[duration]))</f>
        <v>116.5</v>
      </c>
      <c r="Q1206" cm="1">
        <f t="array" ref="Q1206">STDEV(IF(Table3[director_name]=N1206,Table3[duration]))</f>
        <v>20.506096654409877</v>
      </c>
      <c r="R1206" cm="1">
        <f t="array" ref="R1206">MEDIAN(IF(Table3[director_name]=N1206,Table3[imdb_score]))</f>
        <v>5.85</v>
      </c>
    </row>
    <row r="1207" spans="1:18" x14ac:dyDescent="0.3">
      <c r="A1207" t="s">
        <v>3211</v>
      </c>
      <c r="B1207">
        <v>358</v>
      </c>
      <c r="C1207">
        <v>128</v>
      </c>
      <c r="D1207">
        <v>50815288</v>
      </c>
      <c r="E1207" t="s">
        <v>224</v>
      </c>
      <c r="F1207" t="s">
        <v>3212</v>
      </c>
      <c r="G1207">
        <v>109191</v>
      </c>
      <c r="H1207">
        <v>625</v>
      </c>
      <c r="I1207" t="s">
        <v>29</v>
      </c>
      <c r="J1207">
        <v>50000000</v>
      </c>
      <c r="K1207">
        <v>7</v>
      </c>
      <c r="N1207" t="s">
        <v>3857</v>
      </c>
      <c r="O1207" cm="1">
        <f t="array" ref="O1207">SUM(IF(Table3[director_name]=N1207,Table3[duration]))</f>
        <v>1058</v>
      </c>
      <c r="P1207" cm="1">
        <f t="array" ref="P1207">MEDIAN(IF(Table3[director_name]=N1207,Table3[duration]))</f>
        <v>103</v>
      </c>
      <c r="Q1207" cm="1">
        <f t="array" ref="Q1207">STDEV(IF(Table3[director_name]=N1207,Table3[duration]))</f>
        <v>10.097304370749431</v>
      </c>
      <c r="R1207" cm="1">
        <f t="array" ref="R1207">MEDIAN(IF(Table3[director_name]=N1207,Table3[imdb_score]))</f>
        <v>5.85</v>
      </c>
    </row>
    <row r="1208" spans="1:18" x14ac:dyDescent="0.3">
      <c r="A1208" t="s">
        <v>1682</v>
      </c>
      <c r="B1208">
        <v>38</v>
      </c>
      <c r="C1208">
        <v>106</v>
      </c>
      <c r="D1208">
        <v>1027119</v>
      </c>
      <c r="E1208" t="s">
        <v>92</v>
      </c>
      <c r="F1208" t="s">
        <v>3216</v>
      </c>
      <c r="G1208">
        <v>2742</v>
      </c>
      <c r="H1208">
        <v>73</v>
      </c>
      <c r="I1208" t="s">
        <v>29</v>
      </c>
      <c r="J1208">
        <v>225000</v>
      </c>
      <c r="K1208">
        <v>7</v>
      </c>
      <c r="N1208" t="s">
        <v>2267</v>
      </c>
      <c r="O1208" cm="1">
        <f t="array" ref="O1208">SUM(IF(Table3[director_name]=N1208,Table3[duration]))</f>
        <v>202</v>
      </c>
      <c r="P1208" cm="1">
        <f t="array" ref="P1208">MEDIAN(IF(Table3[director_name]=N1208,Table3[duration]))</f>
        <v>101</v>
      </c>
      <c r="Q1208" cm="1">
        <f t="array" ref="Q1208">STDEV(IF(Table3[director_name]=N1208,Table3[duration]))</f>
        <v>11.313708498984761</v>
      </c>
      <c r="R1208" cm="1">
        <f t="array" ref="R1208">MEDIAN(IF(Table3[director_name]=N1208,Table3[imdb_score]))</f>
        <v>5.85</v>
      </c>
    </row>
    <row r="1209" spans="1:18" x14ac:dyDescent="0.3">
      <c r="A1209" t="s">
        <v>1738</v>
      </c>
      <c r="B1209">
        <v>51</v>
      </c>
      <c r="C1209">
        <v>94</v>
      </c>
      <c r="D1209">
        <v>1744858</v>
      </c>
      <c r="E1209" t="s">
        <v>2063</v>
      </c>
      <c r="F1209" t="s">
        <v>3218</v>
      </c>
      <c r="G1209">
        <v>6084</v>
      </c>
      <c r="H1209">
        <v>120</v>
      </c>
      <c r="I1209" t="s">
        <v>29</v>
      </c>
      <c r="J1209">
        <v>1000000</v>
      </c>
      <c r="K1209">
        <v>7</v>
      </c>
      <c r="N1209" t="s">
        <v>4197</v>
      </c>
      <c r="O1209" cm="1">
        <f t="array" ref="O1209">SUM(IF(Table3[director_name]=N1209,Table3[duration]))</f>
        <v>596</v>
      </c>
      <c r="P1209" cm="1">
        <f t="array" ref="P1209">MEDIAN(IF(Table3[director_name]=N1209,Table3[duration]))</f>
        <v>100</v>
      </c>
      <c r="Q1209" cm="1">
        <f t="array" ref="Q1209">STDEV(IF(Table3[director_name]=N1209,Table3[duration]))</f>
        <v>10.595596569644705</v>
      </c>
      <c r="R1209" cm="1">
        <f t="array" ref="R1209">MEDIAN(IF(Table3[director_name]=N1209,Table3[imdb_score]))</f>
        <v>5.85</v>
      </c>
    </row>
    <row r="1210" spans="1:18" x14ac:dyDescent="0.3">
      <c r="A1210" t="s">
        <v>1765</v>
      </c>
      <c r="B1210">
        <v>143</v>
      </c>
      <c r="C1210">
        <v>77</v>
      </c>
      <c r="D1210">
        <v>424760</v>
      </c>
      <c r="E1210" t="s">
        <v>600</v>
      </c>
      <c r="F1210" t="s">
        <v>3220</v>
      </c>
      <c r="G1210">
        <v>72639</v>
      </c>
      <c r="H1210">
        <v>371</v>
      </c>
      <c r="I1210" t="s">
        <v>29</v>
      </c>
      <c r="J1210">
        <v>7000</v>
      </c>
      <c r="K1210">
        <v>7</v>
      </c>
      <c r="N1210" t="s">
        <v>4062</v>
      </c>
      <c r="O1210" cm="1">
        <f t="array" ref="O1210">SUM(IF(Table3[director_name]=N1210,Table3[duration]))</f>
        <v>369</v>
      </c>
      <c r="P1210" cm="1">
        <f t="array" ref="P1210">MEDIAN(IF(Table3[director_name]=N1210,Table3[duration]))</f>
        <v>92</v>
      </c>
      <c r="Q1210" cm="1">
        <f t="array" ref="Q1210">STDEV(IF(Table3[director_name]=N1210,Table3[duration]))</f>
        <v>7.847504911329036</v>
      </c>
      <c r="R1210" cm="1">
        <f t="array" ref="R1210">MEDIAN(IF(Table3[director_name]=N1210,Table3[imdb_score]))</f>
        <v>5.85</v>
      </c>
    </row>
    <row r="1211" spans="1:18" x14ac:dyDescent="0.3">
      <c r="A1211" t="s">
        <v>1752</v>
      </c>
      <c r="B1211">
        <v>88</v>
      </c>
      <c r="C1211">
        <v>90</v>
      </c>
      <c r="D1211">
        <v>110536</v>
      </c>
      <c r="E1211" t="s">
        <v>2860</v>
      </c>
      <c r="F1211" t="s">
        <v>3223</v>
      </c>
      <c r="G1211">
        <v>4117</v>
      </c>
      <c r="H1211">
        <v>118</v>
      </c>
      <c r="I1211" t="s">
        <v>29</v>
      </c>
      <c r="J1211">
        <v>40000</v>
      </c>
      <c r="K1211">
        <v>7</v>
      </c>
      <c r="N1211" t="s">
        <v>4061</v>
      </c>
      <c r="O1211" cm="1">
        <f t="array" ref="O1211">SUM(IF(Table3[director_name]=N1211,Table3[duration]))</f>
        <v>181</v>
      </c>
      <c r="P1211" cm="1">
        <f t="array" ref="P1211">MEDIAN(IF(Table3[director_name]=N1211,Table3[duration]))</f>
        <v>90.5</v>
      </c>
      <c r="Q1211" cm="1">
        <f t="array" ref="Q1211">STDEV(IF(Table3[director_name]=N1211,Table3[duration]))</f>
        <v>2.1213203435596424</v>
      </c>
      <c r="R1211" cm="1">
        <f t="array" ref="R1211">MEDIAN(IF(Table3[director_name]=N1211,Table3[imdb_score]))</f>
        <v>5.85</v>
      </c>
    </row>
    <row r="1212" spans="1:18" x14ac:dyDescent="0.3">
      <c r="A1212" t="s">
        <v>1767</v>
      </c>
      <c r="B1212">
        <v>19</v>
      </c>
      <c r="C1212">
        <v>75</v>
      </c>
      <c r="D1212">
        <v>203134</v>
      </c>
      <c r="E1212" t="s">
        <v>3225</v>
      </c>
      <c r="F1212" t="s">
        <v>3227</v>
      </c>
      <c r="G1212">
        <v>1428</v>
      </c>
      <c r="H1212">
        <v>21</v>
      </c>
      <c r="I1212" t="s">
        <v>29</v>
      </c>
      <c r="J1212">
        <v>250000</v>
      </c>
      <c r="K1212">
        <v>7</v>
      </c>
      <c r="N1212" t="s">
        <v>3371</v>
      </c>
      <c r="O1212" cm="1">
        <f t="array" ref="O1212">SUM(IF(Table3[director_name]=N1212,Table3[duration]))</f>
        <v>935</v>
      </c>
      <c r="P1212" cm="1">
        <f t="array" ref="P1212">MEDIAN(IF(Table3[director_name]=N1212,Table3[duration]))</f>
        <v>114.5</v>
      </c>
      <c r="Q1212" cm="1">
        <f t="array" ref="Q1212">STDEV(IF(Table3[director_name]=N1212,Table3[duration]))</f>
        <v>5.5661605130595051</v>
      </c>
      <c r="R1212" cm="1">
        <f t="array" ref="R1212">MEDIAN(IF(Table3[director_name]=N1212,Table3[imdb_score]))</f>
        <v>5.8000000000000007</v>
      </c>
    </row>
    <row r="1213" spans="1:18" x14ac:dyDescent="0.3">
      <c r="A1213" t="s">
        <v>1698</v>
      </c>
      <c r="B1213">
        <v>111</v>
      </c>
      <c r="C1213">
        <v>100</v>
      </c>
      <c r="D1213">
        <v>15500000</v>
      </c>
      <c r="E1213" t="s">
        <v>1763</v>
      </c>
      <c r="F1213" t="s">
        <v>3230</v>
      </c>
      <c r="G1213">
        <v>51996</v>
      </c>
      <c r="H1213">
        <v>302</v>
      </c>
      <c r="I1213" t="s">
        <v>29</v>
      </c>
      <c r="J1213">
        <v>16000000</v>
      </c>
      <c r="K1213">
        <v>7</v>
      </c>
      <c r="N1213" t="s">
        <v>3071</v>
      </c>
      <c r="O1213" cm="1">
        <f t="array" ref="O1213">SUM(IF(Table3[director_name]=N1213,Table3[duration]))</f>
        <v>625</v>
      </c>
      <c r="P1213" cm="1">
        <f t="array" ref="P1213">MEDIAN(IF(Table3[director_name]=N1213,Table3[duration]))</f>
        <v>107</v>
      </c>
      <c r="Q1213" cm="1">
        <f t="array" ref="Q1213">STDEV(IF(Table3[director_name]=N1213,Table3[duration]))</f>
        <v>6.080021929785012</v>
      </c>
      <c r="R1213" cm="1">
        <f t="array" ref="R1213">MEDIAN(IF(Table3[director_name]=N1213,Table3[imdb_score]))</f>
        <v>5.8000000000000007</v>
      </c>
    </row>
    <row r="1214" spans="1:18" x14ac:dyDescent="0.3">
      <c r="A1214" t="s">
        <v>1719</v>
      </c>
      <c r="B1214">
        <v>28</v>
      </c>
      <c r="C1214">
        <v>97</v>
      </c>
      <c r="D1214">
        <v>464655</v>
      </c>
      <c r="E1214" t="s">
        <v>73</v>
      </c>
      <c r="F1214" t="s">
        <v>3232</v>
      </c>
      <c r="G1214">
        <v>1524</v>
      </c>
      <c r="H1214">
        <v>29</v>
      </c>
      <c r="I1214" t="s">
        <v>29</v>
      </c>
      <c r="J1214">
        <v>1000000</v>
      </c>
      <c r="K1214">
        <v>7</v>
      </c>
      <c r="N1214" t="s">
        <v>4072</v>
      </c>
      <c r="O1214" cm="1">
        <f t="array" ref="O1214">SUM(IF(Table3[director_name]=N1214,Table3[duration]))</f>
        <v>206</v>
      </c>
      <c r="P1214" cm="1">
        <f t="array" ref="P1214">MEDIAN(IF(Table3[director_name]=N1214,Table3[duration]))</f>
        <v>103</v>
      </c>
      <c r="Q1214" cm="1">
        <f t="array" ref="Q1214">STDEV(IF(Table3[director_name]=N1214,Table3[duration]))</f>
        <v>8.4852813742385695</v>
      </c>
      <c r="R1214" cm="1">
        <f t="array" ref="R1214">MEDIAN(IF(Table3[director_name]=N1214,Table3[imdb_score]))</f>
        <v>5.8000000000000007</v>
      </c>
    </row>
    <row r="1215" spans="1:18" x14ac:dyDescent="0.3">
      <c r="A1215" t="s">
        <v>1680</v>
      </c>
      <c r="B1215">
        <v>74</v>
      </c>
      <c r="C1215">
        <v>107</v>
      </c>
      <c r="D1215">
        <v>1282084</v>
      </c>
      <c r="E1215" t="s">
        <v>92</v>
      </c>
      <c r="F1215" t="s">
        <v>3233</v>
      </c>
      <c r="G1215">
        <v>6221</v>
      </c>
      <c r="H1215">
        <v>87</v>
      </c>
      <c r="I1215" t="s">
        <v>29</v>
      </c>
      <c r="J1215">
        <v>2500000</v>
      </c>
      <c r="K1215">
        <v>7</v>
      </c>
      <c r="N1215" t="s">
        <v>1468</v>
      </c>
      <c r="O1215" cm="1">
        <f t="array" ref="O1215">SUM(IF(Table3[director_name]=N1215,Table3[duration]))</f>
        <v>403</v>
      </c>
      <c r="P1215" cm="1">
        <f t="array" ref="P1215">MEDIAN(IF(Table3[director_name]=N1215,Table3[duration]))</f>
        <v>99</v>
      </c>
      <c r="Q1215" cm="1">
        <f t="array" ref="Q1215">STDEV(IF(Table3[director_name]=N1215,Table3[duration]))</f>
        <v>7.932002689527196</v>
      </c>
      <c r="R1215" cm="1">
        <f t="array" ref="R1215">MEDIAN(IF(Table3[director_name]=N1215,Table3[imdb_score]))</f>
        <v>5.8000000000000007</v>
      </c>
    </row>
    <row r="1216" spans="1:18" x14ac:dyDescent="0.3">
      <c r="A1216" t="s">
        <v>1342</v>
      </c>
      <c r="B1216">
        <v>221</v>
      </c>
      <c r="C1216">
        <v>107</v>
      </c>
      <c r="D1216">
        <v>13766014</v>
      </c>
      <c r="E1216" t="s">
        <v>588</v>
      </c>
      <c r="F1216" t="s">
        <v>3235</v>
      </c>
      <c r="G1216">
        <v>106111</v>
      </c>
      <c r="H1216">
        <v>181</v>
      </c>
      <c r="I1216" t="s">
        <v>29</v>
      </c>
      <c r="J1216">
        <v>15000000</v>
      </c>
      <c r="K1216">
        <v>7</v>
      </c>
      <c r="N1216" t="s">
        <v>4079</v>
      </c>
      <c r="O1216" cm="1">
        <f t="array" ref="O1216">SUM(IF(Table3[director_name]=N1216,Table3[duration]))</f>
        <v>121</v>
      </c>
      <c r="P1216" cm="1">
        <f t="array" ref="P1216">MEDIAN(IF(Table3[director_name]=N1216,Table3[duration]))</f>
        <v>121</v>
      </c>
      <c r="Q1216" t="e" cm="1">
        <f t="array" ref="Q1216">STDEV(IF(Table3[director_name]=N1216,Table3[duration]))</f>
        <v>#DIV/0!</v>
      </c>
      <c r="R1216" cm="1">
        <f t="array" ref="R1216">MEDIAN(IF(Table3[director_name]=N1216,Table3[imdb_score]))</f>
        <v>5.8</v>
      </c>
    </row>
    <row r="1217" spans="1:18" x14ac:dyDescent="0.3">
      <c r="A1217" t="s">
        <v>1731</v>
      </c>
      <c r="B1217">
        <v>363</v>
      </c>
      <c r="C1217">
        <v>95</v>
      </c>
      <c r="D1217">
        <v>1028658</v>
      </c>
      <c r="E1217" t="s">
        <v>269</v>
      </c>
      <c r="F1217" t="s">
        <v>3237</v>
      </c>
      <c r="G1217">
        <v>118684</v>
      </c>
      <c r="H1217">
        <v>447</v>
      </c>
      <c r="I1217" t="s">
        <v>29</v>
      </c>
      <c r="J1217">
        <v>3000000</v>
      </c>
      <c r="K1217">
        <v>7</v>
      </c>
      <c r="N1217" t="s">
        <v>4028</v>
      </c>
      <c r="O1217" cm="1">
        <f t="array" ref="O1217">SUM(IF(Table3[director_name]=N1217,Table3[duration]))</f>
        <v>531</v>
      </c>
      <c r="P1217" cm="1">
        <f t="array" ref="P1217">MEDIAN(IF(Table3[director_name]=N1217,Table3[duration]))</f>
        <v>114</v>
      </c>
      <c r="Q1217" cm="1">
        <f t="array" ref="Q1217">STDEV(IF(Table3[director_name]=N1217,Table3[duration]))</f>
        <v>17.838161340227884</v>
      </c>
      <c r="R1217" cm="1">
        <f t="array" ref="R1217">MEDIAN(IF(Table3[director_name]=N1217,Table3[imdb_score]))</f>
        <v>5.8</v>
      </c>
    </row>
    <row r="1218" spans="1:18" x14ac:dyDescent="0.3">
      <c r="A1218" t="s">
        <v>2580</v>
      </c>
      <c r="B1218">
        <v>136</v>
      </c>
      <c r="C1218">
        <v>126</v>
      </c>
      <c r="D1218">
        <v>17804273</v>
      </c>
      <c r="E1218" t="s">
        <v>224</v>
      </c>
      <c r="F1218" t="s">
        <v>3239</v>
      </c>
      <c r="G1218">
        <v>20449</v>
      </c>
      <c r="H1218">
        <v>370</v>
      </c>
      <c r="I1218" t="s">
        <v>29</v>
      </c>
      <c r="J1218">
        <v>20000000</v>
      </c>
      <c r="K1218">
        <v>7</v>
      </c>
      <c r="N1218" t="s">
        <v>4081</v>
      </c>
      <c r="O1218" cm="1">
        <f t="array" ref="O1218">SUM(IF(Table3[director_name]=N1218,Table3[duration]))</f>
        <v>114</v>
      </c>
      <c r="P1218" cm="1">
        <f t="array" ref="P1218">MEDIAN(IF(Table3[director_name]=N1218,Table3[duration]))</f>
        <v>114</v>
      </c>
      <c r="Q1218" t="e" cm="1">
        <f t="array" ref="Q1218">STDEV(IF(Table3[director_name]=N1218,Table3[duration]))</f>
        <v>#DIV/0!</v>
      </c>
      <c r="R1218" cm="1">
        <f t="array" ref="R1218">MEDIAN(IF(Table3[director_name]=N1218,Table3[imdb_score]))</f>
        <v>5.8</v>
      </c>
    </row>
    <row r="1219" spans="1:18" x14ac:dyDescent="0.3">
      <c r="A1219" t="s">
        <v>1464</v>
      </c>
      <c r="B1219">
        <v>163</v>
      </c>
      <c r="C1219">
        <v>112</v>
      </c>
      <c r="D1219">
        <v>2445646</v>
      </c>
      <c r="E1219" t="s">
        <v>3241</v>
      </c>
      <c r="F1219" t="s">
        <v>3242</v>
      </c>
      <c r="G1219">
        <v>32382</v>
      </c>
      <c r="H1219">
        <v>99</v>
      </c>
      <c r="I1219" t="s">
        <v>29</v>
      </c>
      <c r="J1219">
        <v>5000000</v>
      </c>
      <c r="K1219">
        <v>7</v>
      </c>
      <c r="N1219" t="s">
        <v>3864</v>
      </c>
      <c r="O1219" cm="1">
        <f t="array" ref="O1219">SUM(IF(Table3[director_name]=N1219,Table3[duration]))</f>
        <v>349</v>
      </c>
      <c r="P1219" cm="1">
        <f t="array" ref="P1219">MEDIAN(IF(Table3[director_name]=N1219,Table3[duration]))</f>
        <v>110</v>
      </c>
      <c r="Q1219" cm="1">
        <f t="array" ref="Q1219">STDEV(IF(Table3[director_name]=N1219,Table3[duration]))</f>
        <v>16.441816606851329</v>
      </c>
      <c r="R1219" cm="1">
        <f t="array" ref="R1219">MEDIAN(IF(Table3[director_name]=N1219,Table3[imdb_score]))</f>
        <v>5.8</v>
      </c>
    </row>
    <row r="1220" spans="1:18" x14ac:dyDescent="0.3">
      <c r="A1220" t="s">
        <v>967</v>
      </c>
      <c r="B1220">
        <v>342</v>
      </c>
      <c r="C1220">
        <v>109</v>
      </c>
      <c r="D1220">
        <v>37371385</v>
      </c>
      <c r="E1220" t="s">
        <v>180</v>
      </c>
      <c r="F1220" t="s">
        <v>3245</v>
      </c>
      <c r="G1220">
        <v>192462</v>
      </c>
      <c r="H1220">
        <v>334</v>
      </c>
      <c r="I1220" t="s">
        <v>29</v>
      </c>
      <c r="J1220">
        <v>40000000</v>
      </c>
      <c r="K1220">
        <v>7</v>
      </c>
      <c r="N1220" t="s">
        <v>4084</v>
      </c>
      <c r="O1220" cm="1">
        <f t="array" ref="O1220">SUM(IF(Table3[director_name]=N1220,Table3[duration]))</f>
        <v>106</v>
      </c>
      <c r="P1220" cm="1">
        <f t="array" ref="P1220">MEDIAN(IF(Table3[director_name]=N1220,Table3[duration]))</f>
        <v>106</v>
      </c>
      <c r="Q1220" t="e" cm="1">
        <f t="array" ref="Q1220">STDEV(IF(Table3[director_name]=N1220,Table3[duration]))</f>
        <v>#DIV/0!</v>
      </c>
      <c r="R1220" cm="1">
        <f t="array" ref="R1220">MEDIAN(IF(Table3[director_name]=N1220,Table3[imdb_score]))</f>
        <v>5.8</v>
      </c>
    </row>
    <row r="1221" spans="1:18" x14ac:dyDescent="0.3">
      <c r="A1221" t="s">
        <v>1120</v>
      </c>
      <c r="B1221">
        <v>248</v>
      </c>
      <c r="C1221">
        <v>91</v>
      </c>
      <c r="D1221">
        <v>2221809</v>
      </c>
      <c r="E1221" t="s">
        <v>92</v>
      </c>
      <c r="F1221" t="s">
        <v>3247</v>
      </c>
      <c r="G1221">
        <v>40618</v>
      </c>
      <c r="H1221">
        <v>144</v>
      </c>
      <c r="I1221" t="s">
        <v>29</v>
      </c>
      <c r="J1221">
        <v>5000000</v>
      </c>
      <c r="K1221">
        <v>7</v>
      </c>
      <c r="N1221" t="s">
        <v>4091</v>
      </c>
      <c r="O1221" cm="1">
        <f t="array" ref="O1221">SUM(IF(Table3[director_name]=N1221,Table3[duration]))</f>
        <v>104</v>
      </c>
      <c r="P1221" cm="1">
        <f t="array" ref="P1221">MEDIAN(IF(Table3[director_name]=N1221,Table3[duration]))</f>
        <v>104</v>
      </c>
      <c r="Q1221" t="e" cm="1">
        <f t="array" ref="Q1221">STDEV(IF(Table3[director_name]=N1221,Table3[duration]))</f>
        <v>#DIV/0!</v>
      </c>
      <c r="R1221" cm="1">
        <f t="array" ref="R1221">MEDIAN(IF(Table3[director_name]=N1221,Table3[imdb_score]))</f>
        <v>5.8</v>
      </c>
    </row>
    <row r="1222" spans="1:18" x14ac:dyDescent="0.3">
      <c r="A1222" t="s">
        <v>1652</v>
      </c>
      <c r="B1222">
        <v>195</v>
      </c>
      <c r="C1222">
        <v>112</v>
      </c>
      <c r="D1222">
        <v>11204499</v>
      </c>
      <c r="E1222" t="s">
        <v>2564</v>
      </c>
      <c r="F1222" t="s">
        <v>3248</v>
      </c>
      <c r="G1222">
        <v>38142</v>
      </c>
      <c r="H1222">
        <v>270</v>
      </c>
      <c r="I1222" t="s">
        <v>29</v>
      </c>
      <c r="J1222">
        <v>14000000</v>
      </c>
      <c r="K1222">
        <v>7</v>
      </c>
      <c r="N1222" t="s">
        <v>4097</v>
      </c>
      <c r="O1222" cm="1">
        <f t="array" ref="O1222">SUM(IF(Table3[director_name]=N1222,Table3[duration]))</f>
        <v>102</v>
      </c>
      <c r="P1222" cm="1">
        <f t="array" ref="P1222">MEDIAN(IF(Table3[director_name]=N1222,Table3[duration]))</f>
        <v>102</v>
      </c>
      <c r="Q1222" t="e" cm="1">
        <f t="array" ref="Q1222">STDEV(IF(Table3[director_name]=N1222,Table3[duration]))</f>
        <v>#DIV/0!</v>
      </c>
      <c r="R1222" cm="1">
        <f t="array" ref="R1222">MEDIAN(IF(Table3[director_name]=N1222,Table3[imdb_score]))</f>
        <v>5.8</v>
      </c>
    </row>
    <row r="1223" spans="1:18" x14ac:dyDescent="0.3">
      <c r="A1223" t="s">
        <v>927</v>
      </c>
      <c r="B1223">
        <v>357</v>
      </c>
      <c r="C1223">
        <v>140</v>
      </c>
      <c r="D1223">
        <v>97030725</v>
      </c>
      <c r="E1223" t="s">
        <v>3250</v>
      </c>
      <c r="F1223" t="s">
        <v>3251</v>
      </c>
      <c r="G1223">
        <v>230931</v>
      </c>
      <c r="H1223">
        <v>585</v>
      </c>
      <c r="I1223" t="s">
        <v>29</v>
      </c>
      <c r="J1223">
        <v>100000000</v>
      </c>
      <c r="K1223">
        <v>7</v>
      </c>
      <c r="N1223" t="s">
        <v>4094</v>
      </c>
      <c r="O1223" cm="1">
        <f t="array" ref="O1223">SUM(IF(Table3[director_name]=N1223,Table3[duration]))</f>
        <v>102</v>
      </c>
      <c r="P1223" cm="1">
        <f t="array" ref="P1223">MEDIAN(IF(Table3[director_name]=N1223,Table3[duration]))</f>
        <v>102</v>
      </c>
      <c r="Q1223" t="e" cm="1">
        <f t="array" ref="Q1223">STDEV(IF(Table3[director_name]=N1223,Table3[duration]))</f>
        <v>#DIV/0!</v>
      </c>
      <c r="R1223" cm="1">
        <f t="array" ref="R1223">MEDIAN(IF(Table3[director_name]=N1223,Table3[imdb_score]))</f>
        <v>5.8</v>
      </c>
    </row>
    <row r="1224" spans="1:18" x14ac:dyDescent="0.3">
      <c r="A1224" t="s">
        <v>3253</v>
      </c>
      <c r="B1224">
        <v>81</v>
      </c>
      <c r="C1224">
        <v>116</v>
      </c>
      <c r="D1224">
        <v>1980338</v>
      </c>
      <c r="E1224" t="s">
        <v>3254</v>
      </c>
      <c r="F1224" t="s">
        <v>3256</v>
      </c>
      <c r="G1224">
        <v>12366</v>
      </c>
      <c r="H1224">
        <v>151</v>
      </c>
      <c r="I1224" t="s">
        <v>29</v>
      </c>
      <c r="J1224">
        <v>5000000</v>
      </c>
      <c r="K1224">
        <v>7</v>
      </c>
      <c r="N1224" t="s">
        <v>4099</v>
      </c>
      <c r="O1224" cm="1">
        <f t="array" ref="O1224">SUM(IF(Table3[director_name]=N1224,Table3[duration]))</f>
        <v>101</v>
      </c>
      <c r="P1224" cm="1">
        <f t="array" ref="P1224">MEDIAN(IF(Table3[director_name]=N1224,Table3[duration]))</f>
        <v>101</v>
      </c>
      <c r="Q1224" t="e" cm="1">
        <f t="array" ref="Q1224">STDEV(IF(Table3[director_name]=N1224,Table3[duration]))</f>
        <v>#DIV/0!</v>
      </c>
      <c r="R1224" cm="1">
        <f t="array" ref="R1224">MEDIAN(IF(Table3[director_name]=N1224,Table3[imdb_score]))</f>
        <v>5.8</v>
      </c>
    </row>
    <row r="1225" spans="1:18" x14ac:dyDescent="0.3">
      <c r="A1225" t="s">
        <v>1708</v>
      </c>
      <c r="B1225">
        <v>41</v>
      </c>
      <c r="C1225">
        <v>99</v>
      </c>
      <c r="D1225">
        <v>562059</v>
      </c>
      <c r="E1225" t="s">
        <v>224</v>
      </c>
      <c r="F1225" t="s">
        <v>3258</v>
      </c>
      <c r="G1225">
        <v>8535</v>
      </c>
      <c r="H1225">
        <v>113</v>
      </c>
      <c r="I1225" t="s">
        <v>29</v>
      </c>
      <c r="J1225">
        <v>4000000</v>
      </c>
      <c r="K1225">
        <v>7</v>
      </c>
      <c r="N1225" t="s">
        <v>4101</v>
      </c>
      <c r="O1225" cm="1">
        <f t="array" ref="O1225">SUM(IF(Table3[director_name]=N1225,Table3[duration]))</f>
        <v>99</v>
      </c>
      <c r="P1225" cm="1">
        <f t="array" ref="P1225">MEDIAN(IF(Table3[director_name]=N1225,Table3[duration]))</f>
        <v>99</v>
      </c>
      <c r="Q1225" t="e" cm="1">
        <f t="array" ref="Q1225">STDEV(IF(Table3[director_name]=N1225,Table3[duration]))</f>
        <v>#DIV/0!</v>
      </c>
      <c r="R1225" cm="1">
        <f t="array" ref="R1225">MEDIAN(IF(Table3[director_name]=N1225,Table3[imdb_score]))</f>
        <v>5.8</v>
      </c>
    </row>
    <row r="1226" spans="1:18" x14ac:dyDescent="0.3">
      <c r="A1226" t="s">
        <v>190</v>
      </c>
      <c r="B1226">
        <v>775</v>
      </c>
      <c r="C1226">
        <v>124</v>
      </c>
      <c r="D1226">
        <v>126464904</v>
      </c>
      <c r="E1226" t="s">
        <v>327</v>
      </c>
      <c r="F1226" t="s">
        <v>3260</v>
      </c>
      <c r="G1226">
        <v>456260</v>
      </c>
      <c r="H1226">
        <v>2326</v>
      </c>
      <c r="I1226" t="s">
        <v>29</v>
      </c>
      <c r="J1226">
        <v>130000000</v>
      </c>
      <c r="K1226">
        <v>7</v>
      </c>
      <c r="N1226" t="s">
        <v>4103</v>
      </c>
      <c r="O1226" cm="1">
        <f t="array" ref="O1226">SUM(IF(Table3[director_name]=N1226,Table3[duration]))</f>
        <v>97</v>
      </c>
      <c r="P1226" cm="1">
        <f t="array" ref="P1226">MEDIAN(IF(Table3[director_name]=N1226,Table3[duration]))</f>
        <v>97</v>
      </c>
      <c r="Q1226" t="e" cm="1">
        <f t="array" ref="Q1226">STDEV(IF(Table3[director_name]=N1226,Table3[duration]))</f>
        <v>#DIV/0!</v>
      </c>
      <c r="R1226" cm="1">
        <f t="array" ref="R1226">MEDIAN(IF(Table3[director_name]=N1226,Table3[imdb_score]))</f>
        <v>5.8</v>
      </c>
    </row>
    <row r="1227" spans="1:18" x14ac:dyDescent="0.3">
      <c r="A1227" t="s">
        <v>753</v>
      </c>
      <c r="B1227">
        <v>370</v>
      </c>
      <c r="C1227">
        <v>87</v>
      </c>
      <c r="D1227">
        <v>35287788</v>
      </c>
      <c r="E1227" t="s">
        <v>3262</v>
      </c>
      <c r="F1227" t="s">
        <v>3263</v>
      </c>
      <c r="G1227">
        <v>73886</v>
      </c>
      <c r="H1227">
        <v>165</v>
      </c>
      <c r="I1227" t="s">
        <v>29</v>
      </c>
      <c r="J1227">
        <v>39000000</v>
      </c>
      <c r="K1227">
        <v>7</v>
      </c>
      <c r="N1227" t="s">
        <v>3158</v>
      </c>
      <c r="O1227" cm="1">
        <f t="array" ref="O1227">SUM(IF(Table3[director_name]=N1227,Table3[duration]))</f>
        <v>471</v>
      </c>
      <c r="P1227" cm="1">
        <f t="array" ref="P1227">MEDIAN(IF(Table3[director_name]=N1227,Table3[duration]))</f>
        <v>95</v>
      </c>
      <c r="Q1227" cm="1">
        <f t="array" ref="Q1227">STDEV(IF(Table3[director_name]=N1227,Table3[duration]))</f>
        <v>2.16794833886788</v>
      </c>
      <c r="R1227" cm="1">
        <f t="array" ref="R1227">MEDIAN(IF(Table3[director_name]=N1227,Table3[imdb_score]))</f>
        <v>5.8</v>
      </c>
    </row>
    <row r="1228" spans="1:18" x14ac:dyDescent="0.3">
      <c r="A1228" t="s">
        <v>1664</v>
      </c>
      <c r="B1228">
        <v>81</v>
      </c>
      <c r="C1228">
        <v>109</v>
      </c>
      <c r="D1228">
        <v>8134217</v>
      </c>
      <c r="E1228" t="s">
        <v>1222</v>
      </c>
      <c r="F1228" t="s">
        <v>3266</v>
      </c>
      <c r="G1228">
        <v>15412</v>
      </c>
      <c r="H1228">
        <v>90</v>
      </c>
      <c r="I1228" t="s">
        <v>29</v>
      </c>
      <c r="J1228">
        <v>12000000</v>
      </c>
      <c r="K1228">
        <v>7</v>
      </c>
      <c r="N1228" t="s">
        <v>4109</v>
      </c>
      <c r="O1228" cm="1">
        <f t="array" ref="O1228">SUM(IF(Table3[director_name]=N1228,Table3[duration]))</f>
        <v>95</v>
      </c>
      <c r="P1228" cm="1">
        <f t="array" ref="P1228">MEDIAN(IF(Table3[director_name]=N1228,Table3[duration]))</f>
        <v>95</v>
      </c>
      <c r="Q1228" t="e" cm="1">
        <f t="array" ref="Q1228">STDEV(IF(Table3[director_name]=N1228,Table3[duration]))</f>
        <v>#DIV/0!</v>
      </c>
      <c r="R1228" cm="1">
        <f t="array" ref="R1228">MEDIAN(IF(Table3[director_name]=N1228,Table3[imdb_score]))</f>
        <v>5.8</v>
      </c>
    </row>
    <row r="1229" spans="1:18" x14ac:dyDescent="0.3">
      <c r="A1229" t="s">
        <v>1225</v>
      </c>
      <c r="B1229">
        <v>147</v>
      </c>
      <c r="C1229">
        <v>99</v>
      </c>
      <c r="D1229">
        <v>2077046</v>
      </c>
      <c r="E1229" t="s">
        <v>699</v>
      </c>
      <c r="F1229" t="s">
        <v>3269</v>
      </c>
      <c r="G1229">
        <v>27266</v>
      </c>
      <c r="H1229">
        <v>75</v>
      </c>
      <c r="I1229" t="s">
        <v>29</v>
      </c>
      <c r="J1229">
        <v>6000000</v>
      </c>
      <c r="K1229">
        <v>7</v>
      </c>
      <c r="N1229" t="s">
        <v>4105</v>
      </c>
      <c r="O1229" cm="1">
        <f t="array" ref="O1229">SUM(IF(Table3[director_name]=N1229,Table3[duration]))</f>
        <v>95</v>
      </c>
      <c r="P1229" cm="1">
        <f t="array" ref="P1229">MEDIAN(IF(Table3[director_name]=N1229,Table3[duration]))</f>
        <v>95</v>
      </c>
      <c r="Q1229" t="e" cm="1">
        <f t="array" ref="Q1229">STDEV(IF(Table3[director_name]=N1229,Table3[duration]))</f>
        <v>#DIV/0!</v>
      </c>
      <c r="R1229" cm="1">
        <f t="array" ref="R1229">MEDIAN(IF(Table3[director_name]=N1229,Table3[imdb_score]))</f>
        <v>5.8</v>
      </c>
    </row>
    <row r="1230" spans="1:18" x14ac:dyDescent="0.3">
      <c r="A1230" t="s">
        <v>1745</v>
      </c>
      <c r="B1230">
        <v>328</v>
      </c>
      <c r="C1230">
        <v>92</v>
      </c>
      <c r="D1230">
        <v>55994557</v>
      </c>
      <c r="E1230" t="s">
        <v>296</v>
      </c>
      <c r="F1230" t="s">
        <v>3271</v>
      </c>
      <c r="G1230">
        <v>72287</v>
      </c>
      <c r="H1230">
        <v>176</v>
      </c>
      <c r="I1230" t="s">
        <v>29</v>
      </c>
      <c r="J1230">
        <v>60000000</v>
      </c>
      <c r="K1230">
        <v>7</v>
      </c>
      <c r="N1230" t="s">
        <v>4107</v>
      </c>
      <c r="O1230" cm="1">
        <f t="array" ref="O1230">SUM(IF(Table3[director_name]=N1230,Table3[duration]))</f>
        <v>95</v>
      </c>
      <c r="P1230" cm="1">
        <f t="array" ref="P1230">MEDIAN(IF(Table3[director_name]=N1230,Table3[duration]))</f>
        <v>95</v>
      </c>
      <c r="Q1230" t="e" cm="1">
        <f t="array" ref="Q1230">STDEV(IF(Table3[director_name]=N1230,Table3[duration]))</f>
        <v>#DIV/0!</v>
      </c>
      <c r="R1230" cm="1">
        <f t="array" ref="R1230">MEDIAN(IF(Table3[director_name]=N1230,Table3[imdb_score]))</f>
        <v>5.8</v>
      </c>
    </row>
    <row r="1231" spans="1:18" x14ac:dyDescent="0.3">
      <c r="A1231" t="s">
        <v>1502</v>
      </c>
      <c r="B1231">
        <v>222</v>
      </c>
      <c r="C1231">
        <v>119</v>
      </c>
      <c r="D1231">
        <v>4440055</v>
      </c>
      <c r="E1231" t="s">
        <v>607</v>
      </c>
      <c r="F1231" t="s">
        <v>3273</v>
      </c>
      <c r="G1231">
        <v>21360</v>
      </c>
      <c r="H1231">
        <v>110</v>
      </c>
      <c r="I1231" t="s">
        <v>29</v>
      </c>
      <c r="J1231">
        <v>8500000</v>
      </c>
      <c r="K1231">
        <v>7</v>
      </c>
      <c r="N1231" t="s">
        <v>4621</v>
      </c>
      <c r="O1231" cm="1">
        <f t="array" ref="O1231">SUM(IF(Table3[director_name]=N1231,Table3[duration]))</f>
        <v>290</v>
      </c>
      <c r="P1231" cm="1">
        <f t="array" ref="P1231">MEDIAN(IF(Table3[director_name]=N1231,Table3[duration]))</f>
        <v>94</v>
      </c>
      <c r="Q1231" cm="1">
        <f t="array" ref="Q1231">STDEV(IF(Table3[director_name]=N1231,Table3[duration]))</f>
        <v>16.16580753730954</v>
      </c>
      <c r="R1231" cm="1">
        <f t="array" ref="R1231">MEDIAN(IF(Table3[director_name]=N1231,Table3[imdb_score]))</f>
        <v>5.8</v>
      </c>
    </row>
    <row r="1232" spans="1:18" x14ac:dyDescent="0.3">
      <c r="A1232" t="s">
        <v>3012</v>
      </c>
      <c r="B1232">
        <v>136</v>
      </c>
      <c r="C1232">
        <v>99</v>
      </c>
      <c r="D1232">
        <v>4681503</v>
      </c>
      <c r="E1232" t="s">
        <v>73</v>
      </c>
      <c r="F1232" t="s">
        <v>3275</v>
      </c>
      <c r="G1232">
        <v>29058</v>
      </c>
      <c r="H1232">
        <v>238</v>
      </c>
      <c r="I1232" t="s">
        <v>29</v>
      </c>
      <c r="J1232">
        <v>9000000</v>
      </c>
      <c r="K1232">
        <v>7</v>
      </c>
      <c r="N1232" t="s">
        <v>4112</v>
      </c>
      <c r="O1232" cm="1">
        <f t="array" ref="O1232">SUM(IF(Table3[director_name]=N1232,Table3[duration]))</f>
        <v>94</v>
      </c>
      <c r="P1232" cm="1">
        <f t="array" ref="P1232">MEDIAN(IF(Table3[director_name]=N1232,Table3[duration]))</f>
        <v>94</v>
      </c>
      <c r="Q1232" t="e" cm="1">
        <f t="array" ref="Q1232">STDEV(IF(Table3[director_name]=N1232,Table3[duration]))</f>
        <v>#DIV/0!</v>
      </c>
      <c r="R1232" cm="1">
        <f t="array" ref="R1232">MEDIAN(IF(Table3[director_name]=N1232,Table3[imdb_score]))</f>
        <v>5.8</v>
      </c>
    </row>
    <row r="1233" spans="1:18" x14ac:dyDescent="0.3">
      <c r="A1233" t="s">
        <v>1634</v>
      </c>
      <c r="B1233">
        <v>181</v>
      </c>
      <c r="C1233">
        <v>120</v>
      </c>
      <c r="D1233">
        <v>5004648</v>
      </c>
      <c r="E1233" t="s">
        <v>588</v>
      </c>
      <c r="F1233" t="s">
        <v>3278</v>
      </c>
      <c r="G1233">
        <v>14031</v>
      </c>
      <c r="H1233">
        <v>114</v>
      </c>
      <c r="I1233" t="s">
        <v>69</v>
      </c>
      <c r="J1233">
        <v>10000000</v>
      </c>
      <c r="K1233">
        <v>7</v>
      </c>
      <c r="N1233" t="s">
        <v>4490</v>
      </c>
      <c r="O1233" cm="1">
        <f t="array" ref="O1233">SUM(IF(Table3[director_name]=N1233,Table3[duration]))</f>
        <v>287</v>
      </c>
      <c r="P1233" cm="1">
        <f t="array" ref="P1233">MEDIAN(IF(Table3[director_name]=N1233,Table3[duration]))</f>
        <v>91</v>
      </c>
      <c r="Q1233" cm="1">
        <f t="array" ref="Q1233">STDEV(IF(Table3[director_name]=N1233,Table3[duration]))</f>
        <v>8.0829037686547611</v>
      </c>
      <c r="R1233" cm="1">
        <f t="array" ref="R1233">MEDIAN(IF(Table3[director_name]=N1233,Table3[imdb_score]))</f>
        <v>5.8</v>
      </c>
    </row>
    <row r="1234" spans="1:18" x14ac:dyDescent="0.3">
      <c r="A1234" t="s">
        <v>1163</v>
      </c>
      <c r="B1234">
        <v>197</v>
      </c>
      <c r="C1234">
        <v>116</v>
      </c>
      <c r="D1234">
        <v>9396487</v>
      </c>
      <c r="E1234" t="s">
        <v>220</v>
      </c>
      <c r="F1234" t="s">
        <v>3280</v>
      </c>
      <c r="G1234">
        <v>52421</v>
      </c>
      <c r="H1234">
        <v>200</v>
      </c>
      <c r="I1234" t="s">
        <v>29</v>
      </c>
      <c r="J1234">
        <v>15000000</v>
      </c>
      <c r="K1234">
        <v>7</v>
      </c>
      <c r="N1234" t="s">
        <v>4117</v>
      </c>
      <c r="O1234" cm="1">
        <f t="array" ref="O1234">SUM(IF(Table3[director_name]=N1234,Table3[duration]))</f>
        <v>182</v>
      </c>
      <c r="P1234" cm="1">
        <f t="array" ref="P1234">MEDIAN(IF(Table3[director_name]=N1234,Table3[duration]))</f>
        <v>91</v>
      </c>
      <c r="Q1234" cm="1">
        <f t="array" ref="Q1234">STDEV(IF(Table3[director_name]=N1234,Table3[duration]))</f>
        <v>1.4142135623730951</v>
      </c>
      <c r="R1234" cm="1">
        <f t="array" ref="R1234">MEDIAN(IF(Table3[director_name]=N1234,Table3[imdb_score]))</f>
        <v>5.8</v>
      </c>
    </row>
    <row r="1235" spans="1:18" x14ac:dyDescent="0.3">
      <c r="A1235" t="s">
        <v>1726</v>
      </c>
      <c r="B1235">
        <v>46</v>
      </c>
      <c r="C1235">
        <v>96</v>
      </c>
      <c r="D1235">
        <v>371081</v>
      </c>
      <c r="E1235" t="s">
        <v>73</v>
      </c>
      <c r="F1235" t="s">
        <v>3281</v>
      </c>
      <c r="G1235">
        <v>7479</v>
      </c>
      <c r="H1235">
        <v>86</v>
      </c>
      <c r="I1235" t="s">
        <v>29</v>
      </c>
      <c r="J1235">
        <v>6000000</v>
      </c>
      <c r="K1235">
        <v>7</v>
      </c>
      <c r="N1235" t="s">
        <v>4115</v>
      </c>
      <c r="O1235" cm="1">
        <f t="array" ref="O1235">SUM(IF(Table3[director_name]=N1235,Table3[duration]))</f>
        <v>91</v>
      </c>
      <c r="P1235" cm="1">
        <f t="array" ref="P1235">MEDIAN(IF(Table3[director_name]=N1235,Table3[duration]))</f>
        <v>91</v>
      </c>
      <c r="Q1235" t="e" cm="1">
        <f t="array" ref="Q1235">STDEV(IF(Table3[director_name]=N1235,Table3[duration]))</f>
        <v>#DIV/0!</v>
      </c>
      <c r="R1235" cm="1">
        <f t="array" ref="R1235">MEDIAN(IF(Table3[director_name]=N1235,Table3[imdb_score]))</f>
        <v>5.8</v>
      </c>
    </row>
    <row r="1236" spans="1:18" x14ac:dyDescent="0.3">
      <c r="A1236" t="s">
        <v>1042</v>
      </c>
      <c r="B1236">
        <v>253</v>
      </c>
      <c r="C1236">
        <v>118</v>
      </c>
      <c r="D1236">
        <v>1330827</v>
      </c>
      <c r="E1236" t="s">
        <v>840</v>
      </c>
      <c r="F1236" t="s">
        <v>3282</v>
      </c>
      <c r="G1236">
        <v>9866</v>
      </c>
      <c r="H1236">
        <v>73</v>
      </c>
      <c r="I1236" t="s">
        <v>29</v>
      </c>
      <c r="J1236">
        <v>7000000</v>
      </c>
      <c r="K1236">
        <v>7</v>
      </c>
      <c r="N1236" t="s">
        <v>4119</v>
      </c>
      <c r="O1236" cm="1">
        <f t="array" ref="O1236">SUM(IF(Table3[director_name]=N1236,Table3[duration]))</f>
        <v>86</v>
      </c>
      <c r="P1236" cm="1">
        <f t="array" ref="P1236">MEDIAN(IF(Table3[director_name]=N1236,Table3[duration]))</f>
        <v>86</v>
      </c>
      <c r="Q1236" t="e" cm="1">
        <f t="array" ref="Q1236">STDEV(IF(Table3[director_name]=N1236,Table3[duration]))</f>
        <v>#DIV/0!</v>
      </c>
      <c r="R1236" cm="1">
        <f t="array" ref="R1236">MEDIAN(IF(Table3[director_name]=N1236,Table3[imdb_score]))</f>
        <v>5.8</v>
      </c>
    </row>
    <row r="1237" spans="1:18" x14ac:dyDescent="0.3">
      <c r="A1237" t="s">
        <v>2002</v>
      </c>
      <c r="B1237">
        <v>184</v>
      </c>
      <c r="C1237">
        <v>112</v>
      </c>
      <c r="D1237">
        <v>6615578</v>
      </c>
      <c r="E1237" t="s">
        <v>607</v>
      </c>
      <c r="F1237" t="s">
        <v>3285</v>
      </c>
      <c r="G1237">
        <v>15352</v>
      </c>
      <c r="H1237">
        <v>82</v>
      </c>
      <c r="I1237" t="s">
        <v>29</v>
      </c>
      <c r="J1237">
        <v>13000000</v>
      </c>
      <c r="K1237">
        <v>7</v>
      </c>
      <c r="N1237" t="s">
        <v>4128</v>
      </c>
      <c r="O1237" cm="1">
        <f t="array" ref="O1237">SUM(IF(Table3[director_name]=N1237,Table3[duration]))</f>
        <v>85</v>
      </c>
      <c r="P1237" cm="1">
        <f t="array" ref="P1237">MEDIAN(IF(Table3[director_name]=N1237,Table3[duration]))</f>
        <v>85</v>
      </c>
      <c r="Q1237" t="e" cm="1">
        <f t="array" ref="Q1237">STDEV(IF(Table3[director_name]=N1237,Table3[duration]))</f>
        <v>#DIV/0!</v>
      </c>
      <c r="R1237" cm="1">
        <f t="array" ref="R1237">MEDIAN(IF(Table3[director_name]=N1237,Table3[imdb_score]))</f>
        <v>5.8</v>
      </c>
    </row>
    <row r="1238" spans="1:18" x14ac:dyDescent="0.3">
      <c r="A1238" t="s">
        <v>1677</v>
      </c>
      <c r="B1238">
        <v>74</v>
      </c>
      <c r="C1238">
        <v>108</v>
      </c>
      <c r="D1238">
        <v>49526</v>
      </c>
      <c r="E1238" t="s">
        <v>73</v>
      </c>
      <c r="F1238" t="s">
        <v>3287</v>
      </c>
      <c r="G1238">
        <v>16299</v>
      </c>
      <c r="H1238">
        <v>129</v>
      </c>
      <c r="I1238" t="s">
        <v>29</v>
      </c>
      <c r="J1238">
        <v>6800000</v>
      </c>
      <c r="K1238">
        <v>7</v>
      </c>
      <c r="N1238" t="s">
        <v>4125</v>
      </c>
      <c r="O1238" cm="1">
        <f t="array" ref="O1238">SUM(IF(Table3[director_name]=N1238,Table3[duration]))</f>
        <v>85</v>
      </c>
      <c r="P1238" cm="1">
        <f t="array" ref="P1238">MEDIAN(IF(Table3[director_name]=N1238,Table3[duration]))</f>
        <v>85</v>
      </c>
      <c r="Q1238" t="e" cm="1">
        <f t="array" ref="Q1238">STDEV(IF(Table3[director_name]=N1238,Table3[duration]))</f>
        <v>#DIV/0!</v>
      </c>
      <c r="R1238" cm="1">
        <f t="array" ref="R1238">MEDIAN(IF(Table3[director_name]=N1238,Table3[imdb_score]))</f>
        <v>5.8</v>
      </c>
    </row>
    <row r="1239" spans="1:18" x14ac:dyDescent="0.3">
      <c r="A1239" t="s">
        <v>1759</v>
      </c>
      <c r="B1239">
        <v>106</v>
      </c>
      <c r="C1239">
        <v>83</v>
      </c>
      <c r="D1239">
        <v>73215310</v>
      </c>
      <c r="E1239" t="s">
        <v>3289</v>
      </c>
      <c r="F1239" t="s">
        <v>3290</v>
      </c>
      <c r="G1239">
        <v>44143</v>
      </c>
      <c r="H1239">
        <v>216</v>
      </c>
      <c r="I1239" t="s">
        <v>29</v>
      </c>
      <c r="J1239">
        <v>80000000</v>
      </c>
      <c r="K1239">
        <v>7</v>
      </c>
      <c r="N1239" t="s">
        <v>4121</v>
      </c>
      <c r="O1239" cm="1">
        <f t="array" ref="O1239">SUM(IF(Table3[director_name]=N1239,Table3[duration]))</f>
        <v>85</v>
      </c>
      <c r="P1239" cm="1">
        <f t="array" ref="P1239">MEDIAN(IF(Table3[director_name]=N1239,Table3[duration]))</f>
        <v>85</v>
      </c>
      <c r="Q1239" t="e" cm="1">
        <f t="array" ref="Q1239">STDEV(IF(Table3[director_name]=N1239,Table3[duration]))</f>
        <v>#DIV/0!</v>
      </c>
      <c r="R1239" cm="1">
        <f t="array" ref="R1239">MEDIAN(IF(Table3[director_name]=N1239,Table3[imdb_score]))</f>
        <v>5.8</v>
      </c>
    </row>
    <row r="1240" spans="1:18" x14ac:dyDescent="0.3">
      <c r="A1240" t="s">
        <v>2536</v>
      </c>
      <c r="B1240">
        <v>64</v>
      </c>
      <c r="C1240">
        <v>127</v>
      </c>
      <c r="D1240">
        <v>23209440</v>
      </c>
      <c r="E1240" t="s">
        <v>92</v>
      </c>
      <c r="F1240" t="s">
        <v>3292</v>
      </c>
      <c r="G1240">
        <v>9283</v>
      </c>
      <c r="H1240">
        <v>112</v>
      </c>
      <c r="I1240" t="s">
        <v>29</v>
      </c>
      <c r="J1240">
        <v>30000000</v>
      </c>
      <c r="K1240">
        <v>7</v>
      </c>
      <c r="N1240" t="s">
        <v>4130</v>
      </c>
      <c r="O1240" cm="1">
        <f t="array" ref="O1240">SUM(IF(Table3[director_name]=N1240,Table3[duration]))</f>
        <v>84</v>
      </c>
      <c r="P1240" cm="1">
        <f t="array" ref="P1240">MEDIAN(IF(Table3[director_name]=N1240,Table3[duration]))</f>
        <v>84</v>
      </c>
      <c r="Q1240" t="e" cm="1">
        <f t="array" ref="Q1240">STDEV(IF(Table3[director_name]=N1240,Table3[duration]))</f>
        <v>#DIV/0!</v>
      </c>
      <c r="R1240" cm="1">
        <f t="array" ref="R1240">MEDIAN(IF(Table3[director_name]=N1240,Table3[imdb_score]))</f>
        <v>5.8</v>
      </c>
    </row>
    <row r="1241" spans="1:18" x14ac:dyDescent="0.3">
      <c r="A1241" t="s">
        <v>1723</v>
      </c>
      <c r="B1241">
        <v>146</v>
      </c>
      <c r="C1241">
        <v>97</v>
      </c>
      <c r="D1241">
        <v>3950294</v>
      </c>
      <c r="E1241" t="s">
        <v>699</v>
      </c>
      <c r="F1241" t="s">
        <v>3294</v>
      </c>
      <c r="G1241">
        <v>56654</v>
      </c>
      <c r="H1241">
        <v>124</v>
      </c>
      <c r="I1241" t="s">
        <v>29</v>
      </c>
      <c r="J1241">
        <v>12000000</v>
      </c>
      <c r="K1241">
        <v>7</v>
      </c>
      <c r="N1241" t="s">
        <v>4132</v>
      </c>
      <c r="O1241" cm="1">
        <f t="array" ref="O1241">SUM(IF(Table3[director_name]=N1241,Table3[duration]))</f>
        <v>82</v>
      </c>
      <c r="P1241" cm="1">
        <f t="array" ref="P1241">MEDIAN(IF(Table3[director_name]=N1241,Table3[duration]))</f>
        <v>82</v>
      </c>
      <c r="Q1241" t="e" cm="1">
        <f t="array" ref="Q1241">STDEV(IF(Table3[director_name]=N1241,Table3[duration]))</f>
        <v>#DIV/0!</v>
      </c>
      <c r="R1241" cm="1">
        <f t="array" ref="R1241">MEDIAN(IF(Table3[director_name]=N1241,Table3[imdb_score]))</f>
        <v>5.8</v>
      </c>
    </row>
    <row r="1242" spans="1:18" x14ac:dyDescent="0.3">
      <c r="A1242" t="s">
        <v>404</v>
      </c>
      <c r="B1242">
        <v>345</v>
      </c>
      <c r="C1242">
        <v>120</v>
      </c>
      <c r="D1242">
        <v>75754670</v>
      </c>
      <c r="E1242" t="s">
        <v>3296</v>
      </c>
      <c r="F1242" t="s">
        <v>3297</v>
      </c>
      <c r="G1242">
        <v>208422</v>
      </c>
      <c r="H1242">
        <v>342</v>
      </c>
      <c r="I1242" t="s">
        <v>29</v>
      </c>
      <c r="J1242">
        <v>85000000</v>
      </c>
      <c r="K1242">
        <v>7</v>
      </c>
      <c r="N1242" t="s">
        <v>4136</v>
      </c>
      <c r="O1242" cm="1">
        <f t="array" ref="O1242">SUM(IF(Table3[director_name]=N1242,Table3[duration]))</f>
        <v>74</v>
      </c>
      <c r="P1242" cm="1">
        <f t="array" ref="P1242">MEDIAN(IF(Table3[director_name]=N1242,Table3[duration]))</f>
        <v>74</v>
      </c>
      <c r="Q1242" t="e" cm="1">
        <f t="array" ref="Q1242">STDEV(IF(Table3[director_name]=N1242,Table3[duration]))</f>
        <v>#DIV/0!</v>
      </c>
      <c r="R1242" cm="1">
        <f t="array" ref="R1242">MEDIAN(IF(Table3[director_name]=N1242,Table3[imdb_score]))</f>
        <v>5.8</v>
      </c>
    </row>
    <row r="1243" spans="1:18" x14ac:dyDescent="0.3">
      <c r="A1243" t="s">
        <v>1685</v>
      </c>
      <c r="B1243">
        <v>109</v>
      </c>
      <c r="C1243">
        <v>106</v>
      </c>
      <c r="D1243">
        <v>58214</v>
      </c>
      <c r="E1243" t="s">
        <v>208</v>
      </c>
      <c r="F1243" t="s">
        <v>3300</v>
      </c>
      <c r="G1243">
        <v>34224</v>
      </c>
      <c r="H1243">
        <v>137</v>
      </c>
      <c r="I1243" t="s">
        <v>29</v>
      </c>
      <c r="J1243">
        <v>9500000</v>
      </c>
      <c r="K1243">
        <v>7</v>
      </c>
      <c r="N1243" t="s">
        <v>4139</v>
      </c>
      <c r="O1243" cm="1">
        <f t="array" ref="O1243">SUM(IF(Table3[director_name]=N1243,Table3[duration]))</f>
        <v>73</v>
      </c>
      <c r="P1243" cm="1">
        <f t="array" ref="P1243">MEDIAN(IF(Table3[director_name]=N1243,Table3[duration]))</f>
        <v>73</v>
      </c>
      <c r="Q1243" t="e" cm="1">
        <f t="array" ref="Q1243">STDEV(IF(Table3[director_name]=N1243,Table3[duration]))</f>
        <v>#DIV/0!</v>
      </c>
      <c r="R1243" cm="1">
        <f t="array" ref="R1243">MEDIAN(IF(Table3[director_name]=N1243,Table3[imdb_score]))</f>
        <v>5.8</v>
      </c>
    </row>
    <row r="1244" spans="1:18" x14ac:dyDescent="0.3">
      <c r="A1244" t="s">
        <v>1667</v>
      </c>
      <c r="B1244">
        <v>61</v>
      </c>
      <c r="C1244">
        <v>109</v>
      </c>
      <c r="D1244">
        <v>2326407</v>
      </c>
      <c r="E1244" t="s">
        <v>92</v>
      </c>
      <c r="F1244" t="s">
        <v>3302</v>
      </c>
      <c r="G1244">
        <v>5016</v>
      </c>
      <c r="H1244">
        <v>99</v>
      </c>
      <c r="I1244" t="s">
        <v>29</v>
      </c>
      <c r="J1244">
        <v>12000000</v>
      </c>
      <c r="K1244">
        <v>7</v>
      </c>
      <c r="N1244" t="s">
        <v>4142</v>
      </c>
      <c r="O1244" cm="1">
        <f t="array" ref="O1244">SUM(IF(Table3[director_name]=N1244,Table3[duration]))</f>
        <v>72</v>
      </c>
      <c r="P1244" cm="1">
        <f t="array" ref="P1244">MEDIAN(IF(Table3[director_name]=N1244,Table3[duration]))</f>
        <v>72</v>
      </c>
      <c r="Q1244" t="e" cm="1">
        <f t="array" ref="Q1244">STDEV(IF(Table3[director_name]=N1244,Table3[duration]))</f>
        <v>#DIV/0!</v>
      </c>
      <c r="R1244" cm="1">
        <f t="array" ref="R1244">MEDIAN(IF(Table3[director_name]=N1244,Table3[imdb_score]))</f>
        <v>5.8</v>
      </c>
    </row>
    <row r="1245" spans="1:18" x14ac:dyDescent="0.3">
      <c r="A1245" t="s">
        <v>959</v>
      </c>
      <c r="B1245">
        <v>158</v>
      </c>
      <c r="C1245">
        <v>123</v>
      </c>
      <c r="D1245">
        <v>37339525</v>
      </c>
      <c r="E1245" t="s">
        <v>1915</v>
      </c>
      <c r="F1245" t="s">
        <v>3304</v>
      </c>
      <c r="G1245">
        <v>71708</v>
      </c>
      <c r="H1245">
        <v>307</v>
      </c>
      <c r="I1245" t="s">
        <v>29</v>
      </c>
      <c r="J1245">
        <v>48000000</v>
      </c>
      <c r="K1245">
        <v>7</v>
      </c>
      <c r="N1245" t="s">
        <v>4158</v>
      </c>
      <c r="O1245" cm="1">
        <f t="array" ref="O1245">SUM(IF(Table3[director_name]=N1245,Table3[duration]))</f>
        <v>233</v>
      </c>
      <c r="P1245" cm="1">
        <f t="array" ref="P1245">MEDIAN(IF(Table3[director_name]=N1245,Table3[duration]))</f>
        <v>116.5</v>
      </c>
      <c r="Q1245" cm="1">
        <f t="array" ref="Q1245">STDEV(IF(Table3[director_name]=N1245,Table3[duration]))</f>
        <v>17.677669529663689</v>
      </c>
      <c r="R1245" cm="1">
        <f t="array" ref="R1245">MEDIAN(IF(Table3[director_name]=N1245,Table3[imdb_score]))</f>
        <v>5.75</v>
      </c>
    </row>
    <row r="1246" spans="1:18" x14ac:dyDescent="0.3">
      <c r="A1246" t="s">
        <v>1668</v>
      </c>
      <c r="B1246">
        <v>146</v>
      </c>
      <c r="C1246">
        <v>135</v>
      </c>
      <c r="D1246">
        <v>29077547</v>
      </c>
      <c r="E1246" t="s">
        <v>1437</v>
      </c>
      <c r="F1246" t="s">
        <v>3306</v>
      </c>
      <c r="G1246">
        <v>41685</v>
      </c>
      <c r="H1246">
        <v>754</v>
      </c>
      <c r="I1246" t="s">
        <v>29</v>
      </c>
      <c r="J1246">
        <v>40000000</v>
      </c>
      <c r="K1246">
        <v>7</v>
      </c>
      <c r="N1246" t="s">
        <v>4086</v>
      </c>
      <c r="O1246" cm="1">
        <f t="array" ref="O1246">SUM(IF(Table3[director_name]=N1246,Table3[duration]))</f>
        <v>423</v>
      </c>
      <c r="P1246" cm="1">
        <f t="array" ref="P1246">MEDIAN(IF(Table3[director_name]=N1246,Table3[duration]))</f>
        <v>104.5</v>
      </c>
      <c r="Q1246" cm="1">
        <f t="array" ref="Q1246">STDEV(IF(Table3[director_name]=N1246,Table3[duration]))</f>
        <v>5.2519837521962431</v>
      </c>
      <c r="R1246" cm="1">
        <f t="array" ref="R1246">MEDIAN(IF(Table3[director_name]=N1246,Table3[imdb_score]))</f>
        <v>5.75</v>
      </c>
    </row>
    <row r="1247" spans="1:18" x14ac:dyDescent="0.3">
      <c r="A1247" t="s">
        <v>1640</v>
      </c>
      <c r="B1247">
        <v>41</v>
      </c>
      <c r="C1247">
        <v>118</v>
      </c>
      <c r="D1247">
        <v>1089445</v>
      </c>
      <c r="E1247" t="s">
        <v>3307</v>
      </c>
      <c r="F1247" t="s">
        <v>3309</v>
      </c>
      <c r="G1247">
        <v>2676</v>
      </c>
      <c r="H1247">
        <v>33</v>
      </c>
      <c r="I1247" t="s">
        <v>29</v>
      </c>
      <c r="J1247">
        <v>12500000</v>
      </c>
      <c r="K1247">
        <v>7</v>
      </c>
      <c r="N1247" t="s">
        <v>4263</v>
      </c>
      <c r="O1247" cm="1">
        <f t="array" ref="O1247">SUM(IF(Table3[director_name]=N1247,Table3[duration]))</f>
        <v>383</v>
      </c>
      <c r="P1247" cm="1">
        <f t="array" ref="P1247">MEDIAN(IF(Table3[director_name]=N1247,Table3[duration]))</f>
        <v>95.5</v>
      </c>
      <c r="Q1247" cm="1">
        <f t="array" ref="Q1247">STDEV(IF(Table3[director_name]=N1247,Table3[duration]))</f>
        <v>4.924428900898052</v>
      </c>
      <c r="R1247" cm="1">
        <f t="array" ref="R1247">MEDIAN(IF(Table3[director_name]=N1247,Table3[imdb_score]))</f>
        <v>5.75</v>
      </c>
    </row>
    <row r="1248" spans="1:18" x14ac:dyDescent="0.3">
      <c r="A1248" t="s">
        <v>986</v>
      </c>
      <c r="B1248">
        <v>199</v>
      </c>
      <c r="C1248">
        <v>122</v>
      </c>
      <c r="D1248">
        <v>11538204</v>
      </c>
      <c r="E1248" t="s">
        <v>3311</v>
      </c>
      <c r="F1248" t="s">
        <v>3312</v>
      </c>
      <c r="G1248">
        <v>23696</v>
      </c>
      <c r="H1248">
        <v>135</v>
      </c>
      <c r="I1248" t="s">
        <v>29</v>
      </c>
      <c r="J1248">
        <v>25000000</v>
      </c>
      <c r="K1248">
        <v>7</v>
      </c>
      <c r="N1248" t="s">
        <v>4174</v>
      </c>
      <c r="O1248" cm="1">
        <f t="array" ref="O1248">SUM(IF(Table3[director_name]=N1248,Table3[duration]))</f>
        <v>131</v>
      </c>
      <c r="P1248" cm="1">
        <f t="array" ref="P1248">MEDIAN(IF(Table3[director_name]=N1248,Table3[duration]))</f>
        <v>131</v>
      </c>
      <c r="Q1248" t="e" cm="1">
        <f t="array" ref="Q1248">STDEV(IF(Table3[director_name]=N1248,Table3[duration]))</f>
        <v>#DIV/0!</v>
      </c>
      <c r="R1248" cm="1">
        <f t="array" ref="R1248">MEDIAN(IF(Table3[director_name]=N1248,Table3[imdb_score]))</f>
        <v>5.7</v>
      </c>
    </row>
    <row r="1249" spans="1:18" x14ac:dyDescent="0.3">
      <c r="A1249" t="s">
        <v>1555</v>
      </c>
      <c r="B1249">
        <v>350</v>
      </c>
      <c r="C1249">
        <v>125</v>
      </c>
      <c r="D1249">
        <v>5749134</v>
      </c>
      <c r="E1249" t="s">
        <v>39</v>
      </c>
      <c r="F1249" t="s">
        <v>3314</v>
      </c>
      <c r="G1249">
        <v>45799</v>
      </c>
      <c r="H1249">
        <v>180</v>
      </c>
      <c r="I1249" t="s">
        <v>29</v>
      </c>
      <c r="J1249">
        <v>20000000</v>
      </c>
      <c r="K1249">
        <v>7</v>
      </c>
      <c r="N1249" t="s">
        <v>2373</v>
      </c>
      <c r="O1249" cm="1">
        <f t="array" ref="O1249">SUM(IF(Table3[director_name]=N1249,Table3[duration]))</f>
        <v>345</v>
      </c>
      <c r="P1249" cm="1">
        <f t="array" ref="P1249">MEDIAN(IF(Table3[director_name]=N1249,Table3[duration]))</f>
        <v>122</v>
      </c>
      <c r="Q1249" cm="1">
        <f t="array" ref="Q1249">STDEV(IF(Table3[director_name]=N1249,Table3[duration]))</f>
        <v>13.892443989449804</v>
      </c>
      <c r="R1249" cm="1">
        <f t="array" ref="R1249">MEDIAN(IF(Table3[director_name]=N1249,Table3[imdb_score]))</f>
        <v>5.7</v>
      </c>
    </row>
    <row r="1250" spans="1:18" x14ac:dyDescent="0.3">
      <c r="A1250" t="s">
        <v>1526</v>
      </c>
      <c r="B1250">
        <v>57</v>
      </c>
      <c r="C1250">
        <v>115</v>
      </c>
      <c r="D1250">
        <v>183088</v>
      </c>
      <c r="E1250" t="s">
        <v>3316</v>
      </c>
      <c r="F1250" t="s">
        <v>3317</v>
      </c>
      <c r="G1250">
        <v>11704</v>
      </c>
      <c r="H1250">
        <v>36</v>
      </c>
      <c r="I1250" t="s">
        <v>29</v>
      </c>
      <c r="J1250">
        <v>15000000</v>
      </c>
      <c r="K1250">
        <v>7</v>
      </c>
      <c r="N1250" t="s">
        <v>4177</v>
      </c>
      <c r="O1250" cm="1">
        <f t="array" ref="O1250">SUM(IF(Table3[director_name]=N1250,Table3[duration]))</f>
        <v>115</v>
      </c>
      <c r="P1250" cm="1">
        <f t="array" ref="P1250">MEDIAN(IF(Table3[director_name]=N1250,Table3[duration]))</f>
        <v>115</v>
      </c>
      <c r="Q1250" t="e" cm="1">
        <f t="array" ref="Q1250">STDEV(IF(Table3[director_name]=N1250,Table3[duration]))</f>
        <v>#DIV/0!</v>
      </c>
      <c r="R1250" cm="1">
        <f t="array" ref="R1250">MEDIAN(IF(Table3[director_name]=N1250,Table3[imdb_score]))</f>
        <v>5.7</v>
      </c>
    </row>
    <row r="1251" spans="1:18" x14ac:dyDescent="0.3">
      <c r="A1251" t="s">
        <v>1638</v>
      </c>
      <c r="B1251">
        <v>99</v>
      </c>
      <c r="C1251">
        <v>119</v>
      </c>
      <c r="D1251">
        <v>4234040</v>
      </c>
      <c r="E1251" t="s">
        <v>393</v>
      </c>
      <c r="F1251" t="s">
        <v>3320</v>
      </c>
      <c r="G1251">
        <v>14301</v>
      </c>
      <c r="H1251">
        <v>45</v>
      </c>
      <c r="I1251" t="s">
        <v>29</v>
      </c>
      <c r="J1251">
        <v>20000000</v>
      </c>
      <c r="K1251">
        <v>7</v>
      </c>
      <c r="N1251" t="s">
        <v>4179</v>
      </c>
      <c r="O1251" cm="1">
        <f t="array" ref="O1251">SUM(IF(Table3[director_name]=N1251,Table3[duration]))</f>
        <v>228</v>
      </c>
      <c r="P1251" cm="1">
        <f t="array" ref="P1251">MEDIAN(IF(Table3[director_name]=N1251,Table3[duration]))</f>
        <v>114</v>
      </c>
      <c r="Q1251" cm="1">
        <f t="array" ref="Q1251">STDEV(IF(Table3[director_name]=N1251,Table3[duration]))</f>
        <v>2.8284271247461903</v>
      </c>
      <c r="R1251" cm="1">
        <f t="array" ref="R1251">MEDIAN(IF(Table3[director_name]=N1251,Table3[imdb_score]))</f>
        <v>5.7</v>
      </c>
    </row>
    <row r="1252" spans="1:18" x14ac:dyDescent="0.3">
      <c r="A1252" t="s">
        <v>1150</v>
      </c>
      <c r="B1252">
        <v>231</v>
      </c>
      <c r="C1252">
        <v>135</v>
      </c>
      <c r="D1252">
        <v>4001121</v>
      </c>
      <c r="E1252" t="s">
        <v>1222</v>
      </c>
      <c r="F1252" t="s">
        <v>3321</v>
      </c>
      <c r="G1252">
        <v>48346</v>
      </c>
      <c r="H1252">
        <v>230</v>
      </c>
      <c r="I1252" t="s">
        <v>29</v>
      </c>
      <c r="J1252">
        <v>20000000</v>
      </c>
      <c r="K1252">
        <v>7</v>
      </c>
      <c r="N1252" t="s">
        <v>2758</v>
      </c>
      <c r="O1252" cm="1">
        <f t="array" ref="O1252">SUM(IF(Table3[director_name]=N1252,Table3[duration]))</f>
        <v>1662</v>
      </c>
      <c r="P1252" cm="1">
        <f t="array" ref="P1252">MEDIAN(IF(Table3[director_name]=N1252,Table3[duration]))</f>
        <v>108</v>
      </c>
      <c r="Q1252" cm="1">
        <f t="array" ref="Q1252">STDEV(IF(Table3[director_name]=N1252,Table3[duration]))</f>
        <v>10.658330075579382</v>
      </c>
      <c r="R1252" cm="1">
        <f t="array" ref="R1252">MEDIAN(IF(Table3[director_name]=N1252,Table3[imdb_score]))</f>
        <v>5.7</v>
      </c>
    </row>
    <row r="1253" spans="1:18" x14ac:dyDescent="0.3">
      <c r="A1253" t="s">
        <v>915</v>
      </c>
      <c r="B1253">
        <v>29</v>
      </c>
      <c r="C1253">
        <v>132</v>
      </c>
      <c r="D1253">
        <v>8600000</v>
      </c>
      <c r="E1253" t="s">
        <v>3322</v>
      </c>
      <c r="F1253" t="s">
        <v>3323</v>
      </c>
      <c r="G1253">
        <v>17982</v>
      </c>
      <c r="H1253">
        <v>95</v>
      </c>
      <c r="I1253" t="s">
        <v>29</v>
      </c>
      <c r="J1253">
        <v>25000000</v>
      </c>
      <c r="K1253">
        <v>7</v>
      </c>
      <c r="N1253" t="s">
        <v>4181</v>
      </c>
      <c r="O1253" cm="1">
        <f t="array" ref="O1253">SUM(IF(Table3[director_name]=N1253,Table3[duration]))</f>
        <v>107</v>
      </c>
      <c r="P1253" cm="1">
        <f t="array" ref="P1253">MEDIAN(IF(Table3[director_name]=N1253,Table3[duration]))</f>
        <v>107</v>
      </c>
      <c r="Q1253" t="e" cm="1">
        <f t="array" ref="Q1253">STDEV(IF(Table3[director_name]=N1253,Table3[duration]))</f>
        <v>#DIV/0!</v>
      </c>
      <c r="R1253" cm="1">
        <f t="array" ref="R1253">MEDIAN(IF(Table3[director_name]=N1253,Table3[imdb_score]))</f>
        <v>5.7</v>
      </c>
    </row>
    <row r="1254" spans="1:18" x14ac:dyDescent="0.3">
      <c r="A1254" t="s">
        <v>1128</v>
      </c>
      <c r="B1254">
        <v>98</v>
      </c>
      <c r="C1254">
        <v>114</v>
      </c>
      <c r="D1254">
        <v>12831121</v>
      </c>
      <c r="E1254" t="s">
        <v>1527</v>
      </c>
      <c r="F1254" t="s">
        <v>3325</v>
      </c>
      <c r="G1254">
        <v>44979</v>
      </c>
      <c r="H1254">
        <v>298</v>
      </c>
      <c r="I1254" t="s">
        <v>29</v>
      </c>
      <c r="J1254">
        <v>30000000</v>
      </c>
      <c r="K1254">
        <v>7</v>
      </c>
      <c r="N1254" t="s">
        <v>4184</v>
      </c>
      <c r="O1254" cm="1">
        <f t="array" ref="O1254">SUM(IF(Table3[director_name]=N1254,Table3[duration]))</f>
        <v>335</v>
      </c>
      <c r="P1254" cm="1">
        <f t="array" ref="P1254">MEDIAN(IF(Table3[director_name]=N1254,Table3[duration]))</f>
        <v>106</v>
      </c>
      <c r="Q1254" cm="1">
        <f t="array" ref="Q1254">STDEV(IF(Table3[director_name]=N1254,Table3[duration]))</f>
        <v>10.692676621563628</v>
      </c>
      <c r="R1254" cm="1">
        <f t="array" ref="R1254">MEDIAN(IF(Table3[director_name]=N1254,Table3[imdb_score]))</f>
        <v>5.7</v>
      </c>
    </row>
    <row r="1255" spans="1:18" x14ac:dyDescent="0.3">
      <c r="A1255" t="s">
        <v>420</v>
      </c>
      <c r="B1255">
        <v>393</v>
      </c>
      <c r="C1255">
        <v>101</v>
      </c>
      <c r="D1255">
        <v>2319187</v>
      </c>
      <c r="E1255" t="s">
        <v>140</v>
      </c>
      <c r="F1255" t="s">
        <v>3327</v>
      </c>
      <c r="G1255">
        <v>92640</v>
      </c>
      <c r="H1255">
        <v>212</v>
      </c>
      <c r="I1255" t="s">
        <v>29</v>
      </c>
      <c r="J1255">
        <v>20000000</v>
      </c>
      <c r="K1255">
        <v>7</v>
      </c>
      <c r="N1255" t="s">
        <v>3391</v>
      </c>
      <c r="O1255" cm="1">
        <f t="array" ref="O1255">SUM(IF(Table3[director_name]=N1255,Table3[duration]))</f>
        <v>314</v>
      </c>
      <c r="P1255" cm="1">
        <f t="array" ref="P1255">MEDIAN(IF(Table3[director_name]=N1255,Table3[duration]))</f>
        <v>106</v>
      </c>
      <c r="Q1255" cm="1">
        <f t="array" ref="Q1255">STDEV(IF(Table3[director_name]=N1255,Table3[duration]))</f>
        <v>16.041612554021249</v>
      </c>
      <c r="R1255" cm="1">
        <f t="array" ref="R1255">MEDIAN(IF(Table3[director_name]=N1255,Table3[imdb_score]))</f>
        <v>5.7</v>
      </c>
    </row>
    <row r="1256" spans="1:18" x14ac:dyDescent="0.3">
      <c r="A1256" t="s">
        <v>1643</v>
      </c>
      <c r="B1256">
        <v>27</v>
      </c>
      <c r="C1256">
        <v>118</v>
      </c>
      <c r="D1256">
        <v>2246000</v>
      </c>
      <c r="E1256" t="s">
        <v>379</v>
      </c>
      <c r="F1256" t="s">
        <v>3329</v>
      </c>
      <c r="G1256">
        <v>2302</v>
      </c>
      <c r="H1256">
        <v>20</v>
      </c>
      <c r="I1256" t="s">
        <v>29</v>
      </c>
      <c r="J1256">
        <v>20000000</v>
      </c>
      <c r="K1256">
        <v>7</v>
      </c>
      <c r="N1256" t="s">
        <v>4189</v>
      </c>
      <c r="O1256" cm="1">
        <f t="array" ref="O1256">SUM(IF(Table3[director_name]=N1256,Table3[duration]))</f>
        <v>106</v>
      </c>
      <c r="P1256" cm="1">
        <f t="array" ref="P1256">MEDIAN(IF(Table3[director_name]=N1256,Table3[duration]))</f>
        <v>106</v>
      </c>
      <c r="Q1256" t="e" cm="1">
        <f t="array" ref="Q1256">STDEV(IF(Table3[director_name]=N1256,Table3[duration]))</f>
        <v>#DIV/0!</v>
      </c>
      <c r="R1256" cm="1">
        <f t="array" ref="R1256">MEDIAN(IF(Table3[director_name]=N1256,Table3[imdb_score]))</f>
        <v>5.7</v>
      </c>
    </row>
    <row r="1257" spans="1:18" x14ac:dyDescent="0.3">
      <c r="A1257" t="s">
        <v>1693</v>
      </c>
      <c r="B1257">
        <v>337</v>
      </c>
      <c r="C1257">
        <v>103</v>
      </c>
      <c r="D1257">
        <v>252652</v>
      </c>
      <c r="E1257" t="s">
        <v>3330</v>
      </c>
      <c r="F1257" t="s">
        <v>3332</v>
      </c>
      <c r="G1257">
        <v>54104</v>
      </c>
      <c r="H1257">
        <v>199</v>
      </c>
      <c r="I1257" t="s">
        <v>153</v>
      </c>
      <c r="J1257">
        <v>19900000</v>
      </c>
      <c r="K1257">
        <v>7</v>
      </c>
      <c r="N1257" t="s">
        <v>4187</v>
      </c>
      <c r="O1257" cm="1">
        <f t="array" ref="O1257">SUM(IF(Table3[director_name]=N1257,Table3[duration]))</f>
        <v>106</v>
      </c>
      <c r="P1257" cm="1">
        <f t="array" ref="P1257">MEDIAN(IF(Table3[director_name]=N1257,Table3[duration]))</f>
        <v>106</v>
      </c>
      <c r="Q1257" t="e" cm="1">
        <f t="array" ref="Q1257">STDEV(IF(Table3[director_name]=N1257,Table3[duration]))</f>
        <v>#DIV/0!</v>
      </c>
      <c r="R1257" cm="1">
        <f t="array" ref="R1257">MEDIAN(IF(Table3[director_name]=N1257,Table3[imdb_score]))</f>
        <v>5.7</v>
      </c>
    </row>
    <row r="1258" spans="1:18" x14ac:dyDescent="0.3">
      <c r="A1258" t="s">
        <v>2176</v>
      </c>
      <c r="B1258">
        <v>177</v>
      </c>
      <c r="C1258">
        <v>103</v>
      </c>
      <c r="D1258">
        <v>24520892</v>
      </c>
      <c r="E1258" t="s">
        <v>39</v>
      </c>
      <c r="F1258" t="s">
        <v>3333</v>
      </c>
      <c r="G1258">
        <v>85198</v>
      </c>
      <c r="H1258">
        <v>303</v>
      </c>
      <c r="I1258" t="s">
        <v>29</v>
      </c>
      <c r="J1258">
        <v>45000000</v>
      </c>
      <c r="K1258">
        <v>7</v>
      </c>
      <c r="N1258" t="s">
        <v>4761</v>
      </c>
      <c r="O1258" cm="1">
        <f t="array" ref="O1258">SUM(IF(Table3[director_name]=N1258,Table3[duration]))</f>
        <v>536</v>
      </c>
      <c r="P1258" cm="1">
        <f t="array" ref="P1258">MEDIAN(IF(Table3[director_name]=N1258,Table3[duration]))</f>
        <v>104</v>
      </c>
      <c r="Q1258" cm="1">
        <f t="array" ref="Q1258">STDEV(IF(Table3[director_name]=N1258,Table3[duration]))</f>
        <v>8.7005746936624817</v>
      </c>
      <c r="R1258" cm="1">
        <f t="array" ref="R1258">MEDIAN(IF(Table3[director_name]=N1258,Table3[imdb_score]))</f>
        <v>5.7</v>
      </c>
    </row>
    <row r="1259" spans="1:18" x14ac:dyDescent="0.3">
      <c r="A1259" t="s">
        <v>1106</v>
      </c>
      <c r="B1259">
        <v>107</v>
      </c>
      <c r="C1259">
        <v>108</v>
      </c>
      <c r="D1259">
        <v>8535575</v>
      </c>
      <c r="E1259" t="s">
        <v>92</v>
      </c>
      <c r="F1259" t="s">
        <v>3334</v>
      </c>
      <c r="G1259">
        <v>24033</v>
      </c>
      <c r="H1259">
        <v>152</v>
      </c>
      <c r="I1259" t="s">
        <v>29</v>
      </c>
      <c r="J1259">
        <v>30000000</v>
      </c>
      <c r="K1259">
        <v>7</v>
      </c>
      <c r="N1259" t="s">
        <v>3930</v>
      </c>
      <c r="O1259" cm="1">
        <f t="array" ref="O1259">SUM(IF(Table3[director_name]=N1259,Table3[duration]))</f>
        <v>531</v>
      </c>
      <c r="P1259" cm="1">
        <f t="array" ref="P1259">MEDIAN(IF(Table3[director_name]=N1259,Table3[duration]))</f>
        <v>103</v>
      </c>
      <c r="Q1259" cm="1">
        <f t="array" ref="Q1259">STDEV(IF(Table3[director_name]=N1259,Table3[duration]))</f>
        <v>15.319921670818058</v>
      </c>
      <c r="R1259" cm="1">
        <f t="array" ref="R1259">MEDIAN(IF(Table3[director_name]=N1259,Table3[imdb_score]))</f>
        <v>5.7</v>
      </c>
    </row>
    <row r="1260" spans="1:18" x14ac:dyDescent="0.3">
      <c r="A1260" t="s">
        <v>115</v>
      </c>
      <c r="B1260">
        <v>85</v>
      </c>
      <c r="C1260">
        <v>134</v>
      </c>
      <c r="D1260">
        <v>5532301</v>
      </c>
      <c r="E1260" t="s">
        <v>262</v>
      </c>
      <c r="F1260" t="s">
        <v>3336</v>
      </c>
      <c r="G1260">
        <v>21606</v>
      </c>
      <c r="H1260">
        <v>117</v>
      </c>
      <c r="I1260" t="s">
        <v>29</v>
      </c>
      <c r="J1260">
        <v>28000000</v>
      </c>
      <c r="K1260">
        <v>7</v>
      </c>
      <c r="N1260" t="s">
        <v>1948</v>
      </c>
      <c r="O1260" cm="1">
        <f t="array" ref="O1260">SUM(IF(Table3[director_name]=N1260,Table3[duration]))</f>
        <v>850</v>
      </c>
      <c r="P1260" cm="1">
        <f t="array" ref="P1260">MEDIAN(IF(Table3[director_name]=N1260,Table3[duration]))</f>
        <v>102</v>
      </c>
      <c r="Q1260" cm="1">
        <f t="array" ref="Q1260">STDEV(IF(Table3[director_name]=N1260,Table3[duration]))</f>
        <v>13.987239082208367</v>
      </c>
      <c r="R1260" cm="1">
        <f t="array" ref="R1260">MEDIAN(IF(Table3[director_name]=N1260,Table3[imdb_score]))</f>
        <v>5.7</v>
      </c>
    </row>
    <row r="1261" spans="1:18" x14ac:dyDescent="0.3">
      <c r="A1261" t="s">
        <v>1183</v>
      </c>
      <c r="B1261">
        <v>188</v>
      </c>
      <c r="C1261">
        <v>101</v>
      </c>
      <c r="D1261">
        <v>55673333</v>
      </c>
      <c r="E1261" t="s">
        <v>3338</v>
      </c>
      <c r="F1261" t="s">
        <v>3339</v>
      </c>
      <c r="G1261">
        <v>65785</v>
      </c>
      <c r="H1261">
        <v>160</v>
      </c>
      <c r="I1261" t="s">
        <v>29</v>
      </c>
      <c r="J1261">
        <v>80000000</v>
      </c>
      <c r="K1261">
        <v>7</v>
      </c>
      <c r="N1261" t="s">
        <v>4192</v>
      </c>
      <c r="O1261" cm="1">
        <f t="array" ref="O1261">SUM(IF(Table3[director_name]=N1261,Table3[duration]))</f>
        <v>204</v>
      </c>
      <c r="P1261" cm="1">
        <f t="array" ref="P1261">MEDIAN(IF(Table3[director_name]=N1261,Table3[duration]))</f>
        <v>102</v>
      </c>
      <c r="Q1261" cm="1">
        <f t="array" ref="Q1261">STDEV(IF(Table3[director_name]=N1261,Table3[duration]))</f>
        <v>0</v>
      </c>
      <c r="R1261" cm="1">
        <f t="array" ref="R1261">MEDIAN(IF(Table3[director_name]=N1261,Table3[imdb_score]))</f>
        <v>5.7</v>
      </c>
    </row>
    <row r="1262" spans="1:18" x14ac:dyDescent="0.3">
      <c r="A1262" t="s">
        <v>1964</v>
      </c>
      <c r="B1262">
        <v>124</v>
      </c>
      <c r="C1262">
        <v>88</v>
      </c>
      <c r="D1262">
        <v>2975649</v>
      </c>
      <c r="E1262" t="s">
        <v>607</v>
      </c>
      <c r="F1262" t="s">
        <v>3340</v>
      </c>
      <c r="G1262">
        <v>23864</v>
      </c>
      <c r="H1262">
        <v>142</v>
      </c>
      <c r="I1262" t="s">
        <v>29</v>
      </c>
      <c r="J1262">
        <v>30000000</v>
      </c>
      <c r="K1262">
        <v>7</v>
      </c>
      <c r="N1262" t="s">
        <v>4195</v>
      </c>
      <c r="O1262" cm="1">
        <f t="array" ref="O1262">SUM(IF(Table3[director_name]=N1262,Table3[duration]))</f>
        <v>101</v>
      </c>
      <c r="P1262" cm="1">
        <f t="array" ref="P1262">MEDIAN(IF(Table3[director_name]=N1262,Table3[duration]))</f>
        <v>101</v>
      </c>
      <c r="Q1262" t="e" cm="1">
        <f t="array" ref="Q1262">STDEV(IF(Table3[director_name]=N1262,Table3[duration]))</f>
        <v>#DIV/0!</v>
      </c>
      <c r="R1262" cm="1">
        <f t="array" ref="R1262">MEDIAN(IF(Table3[director_name]=N1262,Table3[imdb_score]))</f>
        <v>5.7</v>
      </c>
    </row>
    <row r="1263" spans="1:18" x14ac:dyDescent="0.3">
      <c r="A1263" t="s">
        <v>1702</v>
      </c>
      <c r="B1263">
        <v>260</v>
      </c>
      <c r="C1263">
        <v>132</v>
      </c>
      <c r="D1263">
        <v>1865774</v>
      </c>
      <c r="E1263" t="s">
        <v>3341</v>
      </c>
      <c r="F1263" t="s">
        <v>3342</v>
      </c>
      <c r="G1263">
        <v>87682</v>
      </c>
      <c r="H1263">
        <v>174</v>
      </c>
      <c r="I1263" t="s">
        <v>29</v>
      </c>
      <c r="J1263">
        <v>30000000</v>
      </c>
      <c r="K1263">
        <v>7</v>
      </c>
      <c r="N1263" t="s">
        <v>4199</v>
      </c>
      <c r="O1263" cm="1">
        <f t="array" ref="O1263">SUM(IF(Table3[director_name]=N1263,Table3[duration]))</f>
        <v>100</v>
      </c>
      <c r="P1263" cm="1">
        <f t="array" ref="P1263">MEDIAN(IF(Table3[director_name]=N1263,Table3[duration]))</f>
        <v>100</v>
      </c>
      <c r="Q1263" t="e" cm="1">
        <f t="array" ref="Q1263">STDEV(IF(Table3[director_name]=N1263,Table3[duration]))</f>
        <v>#DIV/0!</v>
      </c>
      <c r="R1263" cm="1">
        <f t="array" ref="R1263">MEDIAN(IF(Table3[director_name]=N1263,Table3[imdb_score]))</f>
        <v>5.7</v>
      </c>
    </row>
    <row r="1264" spans="1:18" x14ac:dyDescent="0.3">
      <c r="A1264" t="s">
        <v>1650</v>
      </c>
      <c r="B1264">
        <v>121</v>
      </c>
      <c r="C1264">
        <v>113</v>
      </c>
      <c r="D1264">
        <v>55350897</v>
      </c>
      <c r="E1264" t="s">
        <v>1066</v>
      </c>
      <c r="F1264" t="s">
        <v>3343</v>
      </c>
      <c r="G1264">
        <v>83560</v>
      </c>
      <c r="H1264">
        <v>619</v>
      </c>
      <c r="I1264" t="s">
        <v>29</v>
      </c>
      <c r="J1264">
        <v>85000000</v>
      </c>
      <c r="K1264">
        <v>7</v>
      </c>
      <c r="N1264" t="s">
        <v>4202</v>
      </c>
      <c r="O1264" cm="1">
        <f t="array" ref="O1264">SUM(IF(Table3[director_name]=N1264,Table3[duration]))</f>
        <v>100</v>
      </c>
      <c r="P1264" cm="1">
        <f t="array" ref="P1264">MEDIAN(IF(Table3[director_name]=N1264,Table3[duration]))</f>
        <v>100</v>
      </c>
      <c r="Q1264" t="e" cm="1">
        <f t="array" ref="Q1264">STDEV(IF(Table3[director_name]=N1264,Table3[duration]))</f>
        <v>#DIV/0!</v>
      </c>
      <c r="R1264" cm="1">
        <f t="array" ref="R1264">MEDIAN(IF(Table3[director_name]=N1264,Table3[imdb_score]))</f>
        <v>5.7</v>
      </c>
    </row>
    <row r="1265" spans="1:18" x14ac:dyDescent="0.3">
      <c r="A1265" t="s">
        <v>1999</v>
      </c>
      <c r="B1265">
        <v>539</v>
      </c>
      <c r="C1265">
        <v>124</v>
      </c>
      <c r="D1265">
        <v>89021735</v>
      </c>
      <c r="E1265" t="s">
        <v>3345</v>
      </c>
      <c r="F1265" t="s">
        <v>3346</v>
      </c>
      <c r="G1265">
        <v>387436</v>
      </c>
      <c r="H1265">
        <v>892</v>
      </c>
      <c r="I1265" t="s">
        <v>29</v>
      </c>
      <c r="J1265">
        <v>120000000</v>
      </c>
      <c r="K1265">
        <v>7</v>
      </c>
      <c r="N1265" t="s">
        <v>4208</v>
      </c>
      <c r="O1265" cm="1">
        <f t="array" ref="O1265">SUM(IF(Table3[director_name]=N1265,Table3[duration]))</f>
        <v>99</v>
      </c>
      <c r="P1265" cm="1">
        <f t="array" ref="P1265">MEDIAN(IF(Table3[director_name]=N1265,Table3[duration]))</f>
        <v>99</v>
      </c>
      <c r="Q1265" t="e" cm="1">
        <f t="array" ref="Q1265">STDEV(IF(Table3[director_name]=N1265,Table3[duration]))</f>
        <v>#DIV/0!</v>
      </c>
      <c r="R1265" cm="1">
        <f t="array" ref="R1265">MEDIAN(IF(Table3[director_name]=N1265,Table3[imdb_score]))</f>
        <v>5.7</v>
      </c>
    </row>
    <row r="1266" spans="1:18" x14ac:dyDescent="0.3">
      <c r="A1266" t="s">
        <v>1115</v>
      </c>
      <c r="B1266">
        <v>76</v>
      </c>
      <c r="C1266">
        <v>136</v>
      </c>
      <c r="D1266">
        <v>37901509</v>
      </c>
      <c r="E1266" t="s">
        <v>283</v>
      </c>
      <c r="F1266" t="s">
        <v>3347</v>
      </c>
      <c r="G1266">
        <v>96385</v>
      </c>
      <c r="H1266">
        <v>119</v>
      </c>
      <c r="I1266" t="s">
        <v>29</v>
      </c>
      <c r="J1266">
        <v>70000000</v>
      </c>
      <c r="K1266">
        <v>7</v>
      </c>
      <c r="N1266" t="s">
        <v>4213</v>
      </c>
      <c r="O1266" cm="1">
        <f t="array" ref="O1266">SUM(IF(Table3[director_name]=N1266,Table3[duration]))</f>
        <v>98</v>
      </c>
      <c r="P1266" cm="1">
        <f t="array" ref="P1266">MEDIAN(IF(Table3[director_name]=N1266,Table3[duration]))</f>
        <v>98</v>
      </c>
      <c r="Q1266" t="e" cm="1">
        <f t="array" ref="Q1266">STDEV(IF(Table3[director_name]=N1266,Table3[duration]))</f>
        <v>#DIV/0!</v>
      </c>
      <c r="R1266" cm="1">
        <f t="array" ref="R1266">MEDIAN(IF(Table3[director_name]=N1266,Table3[imdb_score]))</f>
        <v>5.7</v>
      </c>
    </row>
    <row r="1267" spans="1:18" x14ac:dyDescent="0.3">
      <c r="A1267" t="s">
        <v>1646</v>
      </c>
      <c r="B1267">
        <v>488</v>
      </c>
      <c r="C1267">
        <v>126</v>
      </c>
      <c r="D1267">
        <v>4563029</v>
      </c>
      <c r="E1267" t="s">
        <v>1449</v>
      </c>
      <c r="F1267" t="s">
        <v>3349</v>
      </c>
      <c r="G1267">
        <v>181472</v>
      </c>
      <c r="H1267">
        <v>514</v>
      </c>
      <c r="I1267" t="s">
        <v>29</v>
      </c>
      <c r="J1267">
        <v>39200000</v>
      </c>
      <c r="K1267">
        <v>7</v>
      </c>
      <c r="N1267" t="s">
        <v>4211</v>
      </c>
      <c r="O1267" cm="1">
        <f t="array" ref="O1267">SUM(IF(Table3[director_name]=N1267,Table3[duration]))</f>
        <v>98</v>
      </c>
      <c r="P1267" cm="1">
        <f t="array" ref="P1267">MEDIAN(IF(Table3[director_name]=N1267,Table3[duration]))</f>
        <v>98</v>
      </c>
      <c r="Q1267" t="e" cm="1">
        <f t="array" ref="Q1267">STDEV(IF(Table3[director_name]=N1267,Table3[duration]))</f>
        <v>#DIV/0!</v>
      </c>
      <c r="R1267" cm="1">
        <f t="array" ref="R1267">MEDIAN(IF(Table3[director_name]=N1267,Table3[imdb_score]))</f>
        <v>5.7</v>
      </c>
    </row>
    <row r="1268" spans="1:18" x14ac:dyDescent="0.3">
      <c r="A1268" t="s">
        <v>724</v>
      </c>
      <c r="B1268">
        <v>189</v>
      </c>
      <c r="C1268">
        <v>114</v>
      </c>
      <c r="D1268">
        <v>6565495</v>
      </c>
      <c r="E1268" t="s">
        <v>588</v>
      </c>
      <c r="F1268" t="s">
        <v>3350</v>
      </c>
      <c r="G1268">
        <v>36455</v>
      </c>
      <c r="H1268">
        <v>229</v>
      </c>
      <c r="I1268" t="s">
        <v>139</v>
      </c>
      <c r="J1268">
        <v>45000000</v>
      </c>
      <c r="K1268">
        <v>7</v>
      </c>
      <c r="N1268" t="s">
        <v>4216</v>
      </c>
      <c r="O1268" cm="1">
        <f t="array" ref="O1268">SUM(IF(Table3[director_name]=N1268,Table3[duration]))</f>
        <v>195</v>
      </c>
      <c r="P1268" cm="1">
        <f t="array" ref="P1268">MEDIAN(IF(Table3[director_name]=N1268,Table3[duration]))</f>
        <v>97.5</v>
      </c>
      <c r="Q1268" cm="1">
        <f t="array" ref="Q1268">STDEV(IF(Table3[director_name]=N1268,Table3[duration]))</f>
        <v>3.5355339059327378</v>
      </c>
      <c r="R1268" cm="1">
        <f t="array" ref="R1268">MEDIAN(IF(Table3[director_name]=N1268,Table3[imdb_score]))</f>
        <v>5.7</v>
      </c>
    </row>
    <row r="1269" spans="1:18" x14ac:dyDescent="0.3">
      <c r="A1269" t="s">
        <v>3103</v>
      </c>
      <c r="B1269">
        <v>16</v>
      </c>
      <c r="C1269">
        <v>107</v>
      </c>
      <c r="D1269">
        <v>700000</v>
      </c>
      <c r="E1269" t="s">
        <v>3352</v>
      </c>
      <c r="F1269" t="s">
        <v>3354</v>
      </c>
      <c r="G1269">
        <v>24438</v>
      </c>
      <c r="H1269">
        <v>78</v>
      </c>
      <c r="I1269" t="s">
        <v>90</v>
      </c>
      <c r="J1269">
        <v>50000000</v>
      </c>
      <c r="K1269">
        <v>7</v>
      </c>
      <c r="N1269" t="s">
        <v>4222</v>
      </c>
      <c r="O1269" cm="1">
        <f t="array" ref="O1269">SUM(IF(Table3[director_name]=N1269,Table3[duration]))</f>
        <v>96</v>
      </c>
      <c r="P1269" cm="1">
        <f t="array" ref="P1269">MEDIAN(IF(Table3[director_name]=N1269,Table3[duration]))</f>
        <v>96</v>
      </c>
      <c r="Q1269" t="e" cm="1">
        <f t="array" ref="Q1269">STDEV(IF(Table3[director_name]=N1269,Table3[duration]))</f>
        <v>#DIV/0!</v>
      </c>
      <c r="R1269" cm="1">
        <f t="array" ref="R1269">MEDIAN(IF(Table3[director_name]=N1269,Table3[imdb_score]))</f>
        <v>5.7</v>
      </c>
    </row>
    <row r="1270" spans="1:18" x14ac:dyDescent="0.3">
      <c r="A1270" t="s">
        <v>392</v>
      </c>
      <c r="B1270">
        <v>289</v>
      </c>
      <c r="C1270">
        <v>122</v>
      </c>
      <c r="D1270">
        <v>24985612</v>
      </c>
      <c r="E1270" t="s">
        <v>3356</v>
      </c>
      <c r="F1270" t="s">
        <v>3357</v>
      </c>
      <c r="G1270">
        <v>71782</v>
      </c>
      <c r="H1270">
        <v>161</v>
      </c>
      <c r="I1270" t="s">
        <v>29</v>
      </c>
      <c r="J1270">
        <v>100000000</v>
      </c>
      <c r="K1270">
        <v>7</v>
      </c>
      <c r="N1270" t="s">
        <v>4299</v>
      </c>
      <c r="O1270" cm="1">
        <f t="array" ref="O1270">SUM(IF(Table3[director_name]=N1270,Table3[duration]))</f>
        <v>282</v>
      </c>
      <c r="P1270" cm="1">
        <f t="array" ref="P1270">MEDIAN(IF(Table3[director_name]=N1270,Table3[duration]))</f>
        <v>95</v>
      </c>
      <c r="Q1270" cm="1">
        <f t="array" ref="Q1270">STDEV(IF(Table3[director_name]=N1270,Table3[duration]))</f>
        <v>3.6055512754639891</v>
      </c>
      <c r="R1270" cm="1">
        <f t="array" ref="R1270">MEDIAN(IF(Table3[director_name]=N1270,Table3[imdb_score]))</f>
        <v>5.7</v>
      </c>
    </row>
    <row r="1271" spans="1:18" x14ac:dyDescent="0.3">
      <c r="A1271" t="s">
        <v>404</v>
      </c>
      <c r="B1271">
        <v>575</v>
      </c>
      <c r="C1271">
        <v>131</v>
      </c>
      <c r="D1271">
        <v>101785482</v>
      </c>
      <c r="E1271" t="s">
        <v>248</v>
      </c>
      <c r="F1271" t="s">
        <v>3359</v>
      </c>
      <c r="G1271">
        <v>381148</v>
      </c>
      <c r="H1271">
        <v>1106</v>
      </c>
      <c r="I1271" t="s">
        <v>29</v>
      </c>
      <c r="J1271">
        <v>190000000</v>
      </c>
      <c r="K1271">
        <v>7</v>
      </c>
      <c r="N1271" t="s">
        <v>4435</v>
      </c>
      <c r="O1271" cm="1">
        <f t="array" ref="O1271">SUM(IF(Table3[director_name]=N1271,Table3[duration]))</f>
        <v>277</v>
      </c>
      <c r="P1271" cm="1">
        <f t="array" ref="P1271">MEDIAN(IF(Table3[director_name]=N1271,Table3[duration]))</f>
        <v>92</v>
      </c>
      <c r="Q1271" cm="1">
        <f t="array" ref="Q1271">STDEV(IF(Table3[director_name]=N1271,Table3[duration]))</f>
        <v>1.5275252316519468</v>
      </c>
      <c r="R1271" cm="1">
        <f t="array" ref="R1271">MEDIAN(IF(Table3[director_name]=N1271,Table3[imdb_score]))</f>
        <v>5.7</v>
      </c>
    </row>
    <row r="1272" spans="1:18" x14ac:dyDescent="0.3">
      <c r="A1272" t="s">
        <v>746</v>
      </c>
      <c r="B1272">
        <v>142</v>
      </c>
      <c r="C1272">
        <v>114</v>
      </c>
      <c r="D1272">
        <v>26871</v>
      </c>
      <c r="E1272" t="s">
        <v>1576</v>
      </c>
      <c r="F1272" t="s">
        <v>3361</v>
      </c>
      <c r="G1272">
        <v>121259</v>
      </c>
      <c r="H1272">
        <v>361</v>
      </c>
      <c r="I1272" t="s">
        <v>29</v>
      </c>
      <c r="J1272">
        <v>92000000</v>
      </c>
      <c r="K1272">
        <v>7</v>
      </c>
      <c r="N1272" t="s">
        <v>4225</v>
      </c>
      <c r="O1272" cm="1">
        <f t="array" ref="O1272">SUM(IF(Table3[director_name]=N1272,Table3[duration]))</f>
        <v>92</v>
      </c>
      <c r="P1272" cm="1">
        <f t="array" ref="P1272">MEDIAN(IF(Table3[director_name]=N1272,Table3[duration]))</f>
        <v>92</v>
      </c>
      <c r="Q1272" t="e" cm="1">
        <f t="array" ref="Q1272">STDEV(IF(Table3[director_name]=N1272,Table3[duration]))</f>
        <v>#DIV/0!</v>
      </c>
      <c r="R1272" cm="1">
        <f t="array" ref="R1272">MEDIAN(IF(Table3[director_name]=N1272,Table3[imdb_score]))</f>
        <v>5.7</v>
      </c>
    </row>
    <row r="1273" spans="1:18" x14ac:dyDescent="0.3">
      <c r="A1273" t="s">
        <v>1646</v>
      </c>
      <c r="B1273">
        <v>363</v>
      </c>
      <c r="C1273">
        <v>110</v>
      </c>
      <c r="D1273">
        <v>2201412</v>
      </c>
      <c r="E1273" t="s">
        <v>3363</v>
      </c>
      <c r="F1273" t="s">
        <v>3365</v>
      </c>
      <c r="G1273">
        <v>68883</v>
      </c>
      <c r="H1273">
        <v>279</v>
      </c>
      <c r="I1273" t="s">
        <v>133</v>
      </c>
      <c r="J1273">
        <v>12215500000</v>
      </c>
      <c r="K1273">
        <v>7</v>
      </c>
      <c r="N1273" t="s">
        <v>4154</v>
      </c>
      <c r="O1273" cm="1">
        <f t="array" ref="O1273">SUM(IF(Table3[director_name]=N1273,Table3[duration]))</f>
        <v>473</v>
      </c>
      <c r="P1273" cm="1">
        <f t="array" ref="P1273">MEDIAN(IF(Table3[director_name]=N1273,Table3[duration]))</f>
        <v>91</v>
      </c>
      <c r="Q1273" cm="1">
        <f t="array" ref="Q1273">STDEV(IF(Table3[director_name]=N1273,Table3[duration]))</f>
        <v>11.588787684654477</v>
      </c>
      <c r="R1273" cm="1">
        <f t="array" ref="R1273">MEDIAN(IF(Table3[director_name]=N1273,Table3[imdb_score]))</f>
        <v>5.7</v>
      </c>
    </row>
    <row r="1274" spans="1:18" x14ac:dyDescent="0.3">
      <c r="A1274" t="s">
        <v>2878</v>
      </c>
      <c r="B1274">
        <v>185</v>
      </c>
      <c r="C1274">
        <v>154</v>
      </c>
      <c r="D1274">
        <v>306124059</v>
      </c>
      <c r="E1274" t="s">
        <v>248</v>
      </c>
      <c r="F1274" t="s">
        <v>3367</v>
      </c>
      <c r="G1274">
        <v>430055</v>
      </c>
      <c r="H1274">
        <v>856</v>
      </c>
      <c r="I1274" t="s">
        <v>29</v>
      </c>
      <c r="J1274">
        <v>75000000</v>
      </c>
      <c r="K1274">
        <v>6.9</v>
      </c>
      <c r="N1274" t="s">
        <v>4227</v>
      </c>
      <c r="O1274" cm="1">
        <f t="array" ref="O1274">SUM(IF(Table3[director_name]=N1274,Table3[duration]))</f>
        <v>90</v>
      </c>
      <c r="P1274" cm="1">
        <f t="array" ref="P1274">MEDIAN(IF(Table3[director_name]=N1274,Table3[duration]))</f>
        <v>90</v>
      </c>
      <c r="Q1274" t="e" cm="1">
        <f t="array" ref="Q1274">STDEV(IF(Table3[director_name]=N1274,Table3[duration]))</f>
        <v>#DIV/0!</v>
      </c>
      <c r="R1274" cm="1">
        <f t="array" ref="R1274">MEDIAN(IF(Table3[director_name]=N1274,Table3[imdb_score]))</f>
        <v>5.7</v>
      </c>
    </row>
    <row r="1275" spans="1:18" x14ac:dyDescent="0.3">
      <c r="A1275" t="s">
        <v>1668</v>
      </c>
      <c r="B1275">
        <v>57</v>
      </c>
      <c r="C1275">
        <v>125</v>
      </c>
      <c r="D1275">
        <v>219200000</v>
      </c>
      <c r="E1275" t="s">
        <v>3369</v>
      </c>
      <c r="F1275" t="s">
        <v>3370</v>
      </c>
      <c r="G1275">
        <v>181380</v>
      </c>
      <c r="H1275">
        <v>223</v>
      </c>
      <c r="I1275" t="s">
        <v>29</v>
      </c>
      <c r="J1275">
        <v>25000000</v>
      </c>
      <c r="K1275">
        <v>6.9</v>
      </c>
      <c r="N1275" t="s">
        <v>4230</v>
      </c>
      <c r="O1275" cm="1">
        <f t="array" ref="O1275">SUM(IF(Table3[director_name]=N1275,Table3[duration]))</f>
        <v>87</v>
      </c>
      <c r="P1275" cm="1">
        <f t="array" ref="P1275">MEDIAN(IF(Table3[director_name]=N1275,Table3[duration]))</f>
        <v>87</v>
      </c>
      <c r="Q1275" t="e" cm="1">
        <f t="array" ref="Q1275">STDEV(IF(Table3[director_name]=N1275,Table3[duration]))</f>
        <v>#DIV/0!</v>
      </c>
      <c r="R1275" cm="1">
        <f t="array" ref="R1275">MEDIAN(IF(Table3[director_name]=N1275,Table3[imdb_score]))</f>
        <v>5.7</v>
      </c>
    </row>
    <row r="1276" spans="1:18" x14ac:dyDescent="0.3">
      <c r="A1276" t="s">
        <v>3371</v>
      </c>
      <c r="B1276">
        <v>82</v>
      </c>
      <c r="C1276">
        <v>125</v>
      </c>
      <c r="D1276">
        <v>178406268</v>
      </c>
      <c r="E1276" t="s">
        <v>289</v>
      </c>
      <c r="F1276" t="s">
        <v>3372</v>
      </c>
      <c r="G1276">
        <v>213476</v>
      </c>
      <c r="H1276">
        <v>271</v>
      </c>
      <c r="I1276" t="s">
        <v>29</v>
      </c>
      <c r="J1276">
        <v>14000000</v>
      </c>
      <c r="K1276">
        <v>6.9</v>
      </c>
      <c r="N1276" t="s">
        <v>4233</v>
      </c>
      <c r="O1276" cm="1">
        <f t="array" ref="O1276">SUM(IF(Table3[director_name]=N1276,Table3[duration]))</f>
        <v>83</v>
      </c>
      <c r="P1276" cm="1">
        <f t="array" ref="P1276">MEDIAN(IF(Table3[director_name]=N1276,Table3[duration]))</f>
        <v>83</v>
      </c>
      <c r="Q1276" t="e" cm="1">
        <f t="array" ref="Q1276">STDEV(IF(Table3[director_name]=N1276,Table3[duration]))</f>
        <v>#DIV/0!</v>
      </c>
      <c r="R1276" cm="1">
        <f t="array" ref="R1276">MEDIAN(IF(Table3[director_name]=N1276,Table3[imdb_score]))</f>
        <v>5.7</v>
      </c>
    </row>
    <row r="1277" spans="1:18" x14ac:dyDescent="0.3">
      <c r="A1277" t="s">
        <v>746</v>
      </c>
      <c r="B1277">
        <v>173</v>
      </c>
      <c r="C1277">
        <v>110</v>
      </c>
      <c r="D1277">
        <v>176781728</v>
      </c>
      <c r="E1277" t="s">
        <v>191</v>
      </c>
      <c r="F1277" t="s">
        <v>3374</v>
      </c>
      <c r="G1277">
        <v>219171</v>
      </c>
      <c r="H1277">
        <v>388</v>
      </c>
      <c r="I1277" t="s">
        <v>29</v>
      </c>
      <c r="J1277">
        <v>15000000</v>
      </c>
      <c r="K1277">
        <v>6.9</v>
      </c>
      <c r="N1277" t="s">
        <v>4235</v>
      </c>
      <c r="O1277" cm="1">
        <f t="array" ref="O1277">SUM(IF(Table3[director_name]=N1277,Table3[duration]))</f>
        <v>81</v>
      </c>
      <c r="P1277" cm="1">
        <f t="array" ref="P1277">MEDIAN(IF(Table3[director_name]=N1277,Table3[duration]))</f>
        <v>81</v>
      </c>
      <c r="Q1277" t="e" cm="1">
        <f t="array" ref="Q1277">STDEV(IF(Table3[director_name]=N1277,Table3[duration]))</f>
        <v>#DIV/0!</v>
      </c>
      <c r="R1277" cm="1">
        <f t="array" ref="R1277">MEDIAN(IF(Table3[director_name]=N1277,Table3[imdb_score]))</f>
        <v>5.7</v>
      </c>
    </row>
    <row r="1278" spans="1:18" x14ac:dyDescent="0.3">
      <c r="A1278" t="s">
        <v>3054</v>
      </c>
      <c r="B1278">
        <v>94</v>
      </c>
      <c r="C1278">
        <v>119</v>
      </c>
      <c r="D1278">
        <v>156645693</v>
      </c>
      <c r="E1278" t="s">
        <v>1294</v>
      </c>
      <c r="F1278" t="s">
        <v>3375</v>
      </c>
      <c r="G1278">
        <v>55101</v>
      </c>
      <c r="H1278">
        <v>201</v>
      </c>
      <c r="I1278" t="s">
        <v>29</v>
      </c>
      <c r="J1278">
        <v>14000000</v>
      </c>
      <c r="K1278">
        <v>6.9</v>
      </c>
      <c r="N1278" t="s">
        <v>4238</v>
      </c>
      <c r="O1278" cm="1">
        <f t="array" ref="O1278">SUM(IF(Table3[director_name]=N1278,Table3[duration]))</f>
        <v>72</v>
      </c>
      <c r="P1278" cm="1">
        <f t="array" ref="P1278">MEDIAN(IF(Table3[director_name]=N1278,Table3[duration]))</f>
        <v>72</v>
      </c>
      <c r="Q1278" t="e" cm="1">
        <f t="array" ref="Q1278">STDEV(IF(Table3[director_name]=N1278,Table3[duration]))</f>
        <v>#DIV/0!</v>
      </c>
      <c r="R1278" cm="1">
        <f t="array" ref="R1278">MEDIAN(IF(Table3[director_name]=N1278,Table3[imdb_score]))</f>
        <v>5.7</v>
      </c>
    </row>
    <row r="1279" spans="1:18" x14ac:dyDescent="0.3">
      <c r="A1279" t="s">
        <v>802</v>
      </c>
      <c r="B1279">
        <v>152</v>
      </c>
      <c r="C1279">
        <v>97</v>
      </c>
      <c r="D1279">
        <v>173381405</v>
      </c>
      <c r="E1279" t="s">
        <v>3376</v>
      </c>
      <c r="F1279" t="s">
        <v>3377</v>
      </c>
      <c r="G1279">
        <v>147597</v>
      </c>
      <c r="H1279">
        <v>395</v>
      </c>
      <c r="I1279" t="s">
        <v>29</v>
      </c>
      <c r="J1279">
        <v>33000000</v>
      </c>
      <c r="K1279">
        <v>6.9</v>
      </c>
      <c r="N1279" t="s">
        <v>3883</v>
      </c>
      <c r="O1279" cm="1">
        <f t="array" ref="O1279">SUM(IF(Table3[director_name]=N1279,Table3[duration]))</f>
        <v>218</v>
      </c>
      <c r="P1279" cm="1">
        <f t="array" ref="P1279">MEDIAN(IF(Table3[director_name]=N1279,Table3[duration]))</f>
        <v>109</v>
      </c>
      <c r="Q1279" cm="1">
        <f t="array" ref="Q1279">STDEV(IF(Table3[director_name]=N1279,Table3[duration]))</f>
        <v>12.727922061357855</v>
      </c>
      <c r="R1279" cm="1">
        <f t="array" ref="R1279">MEDIAN(IF(Table3[director_name]=N1279,Table3[imdb_score]))</f>
        <v>5.6999999999999993</v>
      </c>
    </row>
    <row r="1280" spans="1:18" x14ac:dyDescent="0.3">
      <c r="A1280" t="s">
        <v>2272</v>
      </c>
      <c r="B1280">
        <v>181</v>
      </c>
      <c r="C1280">
        <v>86</v>
      </c>
      <c r="D1280">
        <v>193136719</v>
      </c>
      <c r="E1280" t="s">
        <v>316</v>
      </c>
      <c r="F1280" t="s">
        <v>3379</v>
      </c>
      <c r="G1280">
        <v>266636</v>
      </c>
      <c r="H1280">
        <v>385</v>
      </c>
      <c r="I1280" t="s">
        <v>29</v>
      </c>
      <c r="J1280">
        <v>75000000</v>
      </c>
      <c r="K1280">
        <v>6.9</v>
      </c>
      <c r="N1280" t="s">
        <v>4002</v>
      </c>
      <c r="O1280" cm="1">
        <f t="array" ref="O1280">SUM(IF(Table3[director_name]=N1280,Table3[duration]))</f>
        <v>1092</v>
      </c>
      <c r="P1280" cm="1">
        <f t="array" ref="P1280">MEDIAN(IF(Table3[director_name]=N1280,Table3[duration]))</f>
        <v>106</v>
      </c>
      <c r="Q1280" cm="1">
        <f t="array" ref="Q1280">STDEV(IF(Table3[director_name]=N1280,Table3[duration]))</f>
        <v>11.341173758576412</v>
      </c>
      <c r="R1280" cm="1">
        <f t="array" ref="R1280">MEDIAN(IF(Table3[director_name]=N1280,Table3[imdb_score]))</f>
        <v>5.6999999999999993</v>
      </c>
    </row>
    <row r="1281" spans="1:18" x14ac:dyDescent="0.3">
      <c r="A1281" t="s">
        <v>1254</v>
      </c>
      <c r="B1281">
        <v>67</v>
      </c>
      <c r="C1281">
        <v>155</v>
      </c>
      <c r="D1281">
        <v>165500000</v>
      </c>
      <c r="E1281" t="s">
        <v>1660</v>
      </c>
      <c r="F1281" t="s">
        <v>3381</v>
      </c>
      <c r="G1281">
        <v>145257</v>
      </c>
      <c r="H1281">
        <v>322</v>
      </c>
      <c r="I1281" t="s">
        <v>29</v>
      </c>
      <c r="J1281">
        <v>48000000</v>
      </c>
      <c r="K1281">
        <v>6.9</v>
      </c>
      <c r="N1281" t="s">
        <v>2250</v>
      </c>
      <c r="O1281" cm="1">
        <f t="array" ref="O1281">SUM(IF(Table3[director_name]=N1281,Table3[duration]))</f>
        <v>206</v>
      </c>
      <c r="P1281" cm="1">
        <f t="array" ref="P1281">MEDIAN(IF(Table3[director_name]=N1281,Table3[duration]))</f>
        <v>103</v>
      </c>
      <c r="Q1281" cm="1">
        <f t="array" ref="Q1281">STDEV(IF(Table3[director_name]=N1281,Table3[duration]))</f>
        <v>4.2426406871192848</v>
      </c>
      <c r="R1281" cm="1">
        <f t="array" ref="R1281">MEDIAN(IF(Table3[director_name]=N1281,Table3[imdb_score]))</f>
        <v>5.6999999999999993</v>
      </c>
    </row>
    <row r="1282" spans="1:18" x14ac:dyDescent="0.3">
      <c r="A1282" t="s">
        <v>2093</v>
      </c>
      <c r="B1282">
        <v>164</v>
      </c>
      <c r="C1282">
        <v>115</v>
      </c>
      <c r="D1282">
        <v>195329763</v>
      </c>
      <c r="E1282" t="s">
        <v>849</v>
      </c>
      <c r="F1282" t="s">
        <v>3383</v>
      </c>
      <c r="G1282">
        <v>194249</v>
      </c>
      <c r="H1282">
        <v>253</v>
      </c>
      <c r="I1282" t="s">
        <v>29</v>
      </c>
      <c r="J1282">
        <v>80000000</v>
      </c>
      <c r="K1282">
        <v>6.9</v>
      </c>
      <c r="N1282" t="s">
        <v>290</v>
      </c>
      <c r="O1282" cm="1">
        <f t="array" ref="O1282">SUM(IF(Table3[director_name]=N1282,Table3[duration]))</f>
        <v>199</v>
      </c>
      <c r="P1282" cm="1">
        <f t="array" ref="P1282">MEDIAN(IF(Table3[director_name]=N1282,Table3[duration]))</f>
        <v>99.5</v>
      </c>
      <c r="Q1282" cm="1">
        <f t="array" ref="Q1282">STDEV(IF(Table3[director_name]=N1282,Table3[duration]))</f>
        <v>2.1213203435596424</v>
      </c>
      <c r="R1282" cm="1">
        <f t="array" ref="R1282">MEDIAN(IF(Table3[director_name]=N1282,Table3[imdb_score]))</f>
        <v>5.6999999999999993</v>
      </c>
    </row>
    <row r="1283" spans="1:18" x14ac:dyDescent="0.3">
      <c r="A1283" t="s">
        <v>798</v>
      </c>
      <c r="B1283">
        <v>284</v>
      </c>
      <c r="C1283">
        <v>150</v>
      </c>
      <c r="D1283">
        <v>291709845</v>
      </c>
      <c r="E1283" t="s">
        <v>1674</v>
      </c>
      <c r="F1283" t="s">
        <v>3385</v>
      </c>
      <c r="G1283">
        <v>286506</v>
      </c>
      <c r="H1283">
        <v>1463</v>
      </c>
      <c r="I1283" t="s">
        <v>29</v>
      </c>
      <c r="J1283">
        <v>180000000</v>
      </c>
      <c r="K1283">
        <v>6.9</v>
      </c>
      <c r="N1283" t="s">
        <v>4248</v>
      </c>
      <c r="O1283" cm="1">
        <f t="array" ref="O1283">SUM(IF(Table3[director_name]=N1283,Table3[duration]))</f>
        <v>194</v>
      </c>
      <c r="P1283" cm="1">
        <f t="array" ref="P1283">MEDIAN(IF(Table3[director_name]=N1283,Table3[duration]))</f>
        <v>97</v>
      </c>
      <c r="Q1283" cm="1">
        <f t="array" ref="Q1283">STDEV(IF(Table3[director_name]=N1283,Table3[duration]))</f>
        <v>14.142135623730951</v>
      </c>
      <c r="R1283" cm="1">
        <f t="array" ref="R1283">MEDIAN(IF(Table3[director_name]=N1283,Table3[imdb_score]))</f>
        <v>5.6999999999999993</v>
      </c>
    </row>
    <row r="1284" spans="1:18" x14ac:dyDescent="0.3">
      <c r="A1284" t="s">
        <v>3387</v>
      </c>
      <c r="B1284">
        <v>57</v>
      </c>
      <c r="C1284">
        <v>114</v>
      </c>
      <c r="D1284">
        <v>119938730</v>
      </c>
      <c r="E1284" t="s">
        <v>1116</v>
      </c>
      <c r="F1284" t="s">
        <v>3389</v>
      </c>
      <c r="G1284">
        <v>265818</v>
      </c>
      <c r="H1284">
        <v>213</v>
      </c>
      <c r="I1284" t="s">
        <v>29</v>
      </c>
      <c r="J1284">
        <v>18000000</v>
      </c>
      <c r="K1284">
        <v>6.9</v>
      </c>
      <c r="N1284" t="s">
        <v>2751</v>
      </c>
      <c r="O1284" cm="1">
        <f t="array" ref="O1284">SUM(IF(Table3[director_name]=N1284,Table3[duration]))</f>
        <v>189</v>
      </c>
      <c r="P1284" cm="1">
        <f t="array" ref="P1284">MEDIAN(IF(Table3[director_name]=N1284,Table3[duration]))</f>
        <v>94.5</v>
      </c>
      <c r="Q1284" cm="1">
        <f t="array" ref="Q1284">STDEV(IF(Table3[director_name]=N1284,Table3[duration]))</f>
        <v>7.7781745930520225</v>
      </c>
      <c r="R1284" cm="1">
        <f t="array" ref="R1284">MEDIAN(IF(Table3[director_name]=N1284,Table3[imdb_score]))</f>
        <v>5.6999999999999993</v>
      </c>
    </row>
    <row r="1285" spans="1:18" x14ac:dyDescent="0.3">
      <c r="A1285" t="s">
        <v>3391</v>
      </c>
      <c r="B1285">
        <v>340</v>
      </c>
      <c r="C1285">
        <v>106</v>
      </c>
      <c r="D1285">
        <v>117528646</v>
      </c>
      <c r="E1285" t="s">
        <v>338</v>
      </c>
      <c r="F1285" t="s">
        <v>3392</v>
      </c>
      <c r="G1285">
        <v>353442</v>
      </c>
      <c r="H1285">
        <v>387</v>
      </c>
      <c r="I1285" t="s">
        <v>29</v>
      </c>
      <c r="J1285">
        <v>35000000</v>
      </c>
      <c r="K1285">
        <v>6.9</v>
      </c>
      <c r="N1285" t="s">
        <v>4274</v>
      </c>
      <c r="O1285" cm="1">
        <f t="array" ref="O1285">SUM(IF(Table3[director_name]=N1285,Table3[duration]))</f>
        <v>203</v>
      </c>
      <c r="P1285" cm="1">
        <f t="array" ref="P1285">MEDIAN(IF(Table3[director_name]=N1285,Table3[duration]))</f>
        <v>101.5</v>
      </c>
      <c r="Q1285" cm="1">
        <f t="array" ref="Q1285">STDEV(IF(Table3[director_name]=N1285,Table3[duration]))</f>
        <v>9.1923881554251174</v>
      </c>
      <c r="R1285" cm="1">
        <f t="array" ref="R1285">MEDIAN(IF(Table3[director_name]=N1285,Table3[imdb_score]))</f>
        <v>5.65</v>
      </c>
    </row>
    <row r="1286" spans="1:18" x14ac:dyDescent="0.3">
      <c r="A1286" t="s">
        <v>1183</v>
      </c>
      <c r="B1286">
        <v>673</v>
      </c>
      <c r="C1286">
        <v>183</v>
      </c>
      <c r="D1286">
        <v>330249062</v>
      </c>
      <c r="E1286" t="s">
        <v>248</v>
      </c>
      <c r="F1286" t="s">
        <v>3394</v>
      </c>
      <c r="G1286">
        <v>371639</v>
      </c>
      <c r="H1286">
        <v>3018</v>
      </c>
      <c r="I1286" t="s">
        <v>29</v>
      </c>
      <c r="J1286">
        <v>250000000</v>
      </c>
      <c r="K1286">
        <v>6.9</v>
      </c>
      <c r="N1286" t="s">
        <v>4278</v>
      </c>
      <c r="O1286" cm="1">
        <f t="array" ref="O1286">SUM(IF(Table3[director_name]=N1286,Table3[duration]))</f>
        <v>196</v>
      </c>
      <c r="P1286" cm="1">
        <f t="array" ref="P1286">MEDIAN(IF(Table3[director_name]=N1286,Table3[duration]))</f>
        <v>98</v>
      </c>
      <c r="Q1286" cm="1">
        <f t="array" ref="Q1286">STDEV(IF(Table3[director_name]=N1286,Table3[duration]))</f>
        <v>2.8284271247461903</v>
      </c>
      <c r="R1286" cm="1">
        <f t="array" ref="R1286">MEDIAN(IF(Table3[director_name]=N1286,Table3[imdb_score]))</f>
        <v>5.65</v>
      </c>
    </row>
    <row r="1287" spans="1:18" x14ac:dyDescent="0.3">
      <c r="A1287" t="s">
        <v>3396</v>
      </c>
      <c r="B1287">
        <v>52</v>
      </c>
      <c r="C1287">
        <v>117</v>
      </c>
      <c r="D1287">
        <v>85300000</v>
      </c>
      <c r="E1287" t="s">
        <v>3397</v>
      </c>
      <c r="F1287" t="s">
        <v>3398</v>
      </c>
      <c r="G1287">
        <v>48629</v>
      </c>
      <c r="H1287">
        <v>134</v>
      </c>
      <c r="I1287" t="s">
        <v>29</v>
      </c>
      <c r="J1287">
        <v>10000000</v>
      </c>
      <c r="K1287">
        <v>6.9</v>
      </c>
      <c r="N1287" t="s">
        <v>4282</v>
      </c>
      <c r="O1287" cm="1">
        <f t="array" ref="O1287">SUM(IF(Table3[director_name]=N1287,Table3[duration]))</f>
        <v>196</v>
      </c>
      <c r="P1287" cm="1">
        <f t="array" ref="P1287">MEDIAN(IF(Table3[director_name]=N1287,Table3[duration]))</f>
        <v>98</v>
      </c>
      <c r="Q1287" cm="1">
        <f t="array" ref="Q1287">STDEV(IF(Table3[director_name]=N1287,Table3[duration]))</f>
        <v>4.2426406871192848</v>
      </c>
      <c r="R1287" cm="1">
        <f t="array" ref="R1287">MEDIAN(IF(Table3[director_name]=N1287,Table3[imdb_score]))</f>
        <v>5.65</v>
      </c>
    </row>
    <row r="1288" spans="1:18" x14ac:dyDescent="0.3">
      <c r="A1288" t="s">
        <v>2827</v>
      </c>
      <c r="B1288">
        <v>193</v>
      </c>
      <c r="C1288">
        <v>131</v>
      </c>
      <c r="D1288">
        <v>173005002</v>
      </c>
      <c r="E1288" t="s">
        <v>3400</v>
      </c>
      <c r="F1288" t="s">
        <v>3401</v>
      </c>
      <c r="G1288">
        <v>255447</v>
      </c>
      <c r="H1288">
        <v>692</v>
      </c>
      <c r="I1288" t="s">
        <v>29</v>
      </c>
      <c r="J1288">
        <v>100000000</v>
      </c>
      <c r="K1288">
        <v>6.9</v>
      </c>
      <c r="N1288" t="s">
        <v>4148</v>
      </c>
      <c r="O1288" cm="1">
        <f t="array" ref="O1288">SUM(IF(Table3[director_name]=N1288,Table3[duration]))</f>
        <v>192</v>
      </c>
      <c r="P1288" cm="1">
        <f t="array" ref="P1288">MEDIAN(IF(Table3[director_name]=N1288,Table3[duration]))</f>
        <v>96</v>
      </c>
      <c r="Q1288" cm="1">
        <f t="array" ref="Q1288">STDEV(IF(Table3[director_name]=N1288,Table3[duration]))</f>
        <v>1.4142135623730951</v>
      </c>
      <c r="R1288" cm="1">
        <f t="array" ref="R1288">MEDIAN(IF(Table3[director_name]=N1288,Table3[imdb_score]))</f>
        <v>5.65</v>
      </c>
    </row>
    <row r="1289" spans="1:18" x14ac:dyDescent="0.3">
      <c r="A1289" t="s">
        <v>2272</v>
      </c>
      <c r="B1289">
        <v>211</v>
      </c>
      <c r="C1289">
        <v>93</v>
      </c>
      <c r="D1289">
        <v>216366733</v>
      </c>
      <c r="E1289" t="s">
        <v>316</v>
      </c>
      <c r="F1289" t="s">
        <v>3403</v>
      </c>
      <c r="G1289">
        <v>119213</v>
      </c>
      <c r="H1289">
        <v>154</v>
      </c>
      <c r="I1289" t="s">
        <v>29</v>
      </c>
      <c r="J1289">
        <v>145000000</v>
      </c>
      <c r="K1289">
        <v>6.9</v>
      </c>
      <c r="N1289" t="s">
        <v>4288</v>
      </c>
      <c r="O1289" cm="1">
        <f t="array" ref="O1289">SUM(IF(Table3[director_name]=N1289,Table3[duration]))</f>
        <v>184</v>
      </c>
      <c r="P1289" cm="1">
        <f t="array" ref="P1289">MEDIAN(IF(Table3[director_name]=N1289,Table3[duration]))</f>
        <v>92</v>
      </c>
      <c r="Q1289" cm="1">
        <f t="array" ref="Q1289">STDEV(IF(Table3[director_name]=N1289,Table3[duration]))</f>
        <v>5.6568542494923806</v>
      </c>
      <c r="R1289" cm="1">
        <f t="array" ref="R1289">MEDIAN(IF(Table3[director_name]=N1289,Table3[imdb_score]))</f>
        <v>5.65</v>
      </c>
    </row>
    <row r="1290" spans="1:18" x14ac:dyDescent="0.3">
      <c r="A1290" t="s">
        <v>3198</v>
      </c>
      <c r="B1290">
        <v>61</v>
      </c>
      <c r="C1290">
        <v>78</v>
      </c>
      <c r="D1290">
        <v>72217000</v>
      </c>
      <c r="E1290" t="s">
        <v>676</v>
      </c>
      <c r="F1290" t="s">
        <v>3406</v>
      </c>
      <c r="G1290">
        <v>216486</v>
      </c>
      <c r="H1290">
        <v>242</v>
      </c>
      <c r="I1290" t="s">
        <v>29</v>
      </c>
      <c r="J1290">
        <v>12000000</v>
      </c>
      <c r="K1290">
        <v>6.9</v>
      </c>
      <c r="N1290" t="s">
        <v>4290</v>
      </c>
      <c r="O1290" cm="1">
        <f t="array" ref="O1290">SUM(IF(Table3[director_name]=N1290,Table3[duration]))</f>
        <v>183</v>
      </c>
      <c r="P1290" cm="1">
        <f t="array" ref="P1290">MEDIAN(IF(Table3[director_name]=N1290,Table3[duration]))</f>
        <v>91.5</v>
      </c>
      <c r="Q1290" cm="1">
        <f t="array" ref="Q1290">STDEV(IF(Table3[director_name]=N1290,Table3[duration]))</f>
        <v>3.5355339059327378</v>
      </c>
      <c r="R1290" cm="1">
        <f t="array" ref="R1290">MEDIAN(IF(Table3[director_name]=N1290,Table3[imdb_score]))</f>
        <v>5.65</v>
      </c>
    </row>
    <row r="1291" spans="1:18" x14ac:dyDescent="0.3">
      <c r="A1291" t="s">
        <v>2293</v>
      </c>
      <c r="B1291">
        <v>253</v>
      </c>
      <c r="C1291">
        <v>105</v>
      </c>
      <c r="D1291">
        <v>80050171</v>
      </c>
      <c r="E1291" t="s">
        <v>269</v>
      </c>
      <c r="F1291" t="s">
        <v>3409</v>
      </c>
      <c r="G1291">
        <v>186982</v>
      </c>
      <c r="H1291">
        <v>491</v>
      </c>
      <c r="I1291" t="s">
        <v>29</v>
      </c>
      <c r="J1291">
        <v>20000000</v>
      </c>
      <c r="K1291">
        <v>6.9</v>
      </c>
      <c r="N1291" t="s">
        <v>4309</v>
      </c>
      <c r="O1291" cm="1">
        <f t="array" ref="O1291">SUM(IF(Table3[director_name]=N1291,Table3[duration]))</f>
        <v>170</v>
      </c>
      <c r="P1291" cm="1">
        <f t="array" ref="P1291">MEDIAN(IF(Table3[director_name]=N1291,Table3[duration]))</f>
        <v>170</v>
      </c>
      <c r="Q1291" t="e" cm="1">
        <f t="array" ref="Q1291">STDEV(IF(Table3[director_name]=N1291,Table3[duration]))</f>
        <v>#DIV/0!</v>
      </c>
      <c r="R1291" cm="1">
        <f t="array" ref="R1291">MEDIAN(IF(Table3[director_name]=N1291,Table3[imdb_score]))</f>
        <v>5.6</v>
      </c>
    </row>
    <row r="1292" spans="1:18" x14ac:dyDescent="0.3">
      <c r="A1292" t="s">
        <v>2293</v>
      </c>
      <c r="B1292">
        <v>253</v>
      </c>
      <c r="C1292">
        <v>105</v>
      </c>
      <c r="D1292">
        <v>80050171</v>
      </c>
      <c r="E1292" t="s">
        <v>269</v>
      </c>
      <c r="F1292" t="s">
        <v>3409</v>
      </c>
      <c r="G1292">
        <v>186984</v>
      </c>
      <c r="H1292">
        <v>491</v>
      </c>
      <c r="I1292" t="s">
        <v>29</v>
      </c>
      <c r="J1292">
        <v>20000000</v>
      </c>
      <c r="K1292">
        <v>6.9</v>
      </c>
      <c r="N1292" t="s">
        <v>599</v>
      </c>
      <c r="O1292" cm="1">
        <f t="array" ref="O1292">SUM(IF(Table3[director_name]=N1292,Table3[duration]))</f>
        <v>408</v>
      </c>
      <c r="P1292" cm="1">
        <f t="array" ref="P1292">MEDIAN(IF(Table3[director_name]=N1292,Table3[duration]))</f>
        <v>133</v>
      </c>
      <c r="Q1292" cm="1">
        <f t="array" ref="Q1292">STDEV(IF(Table3[director_name]=N1292,Table3[duration]))</f>
        <v>22.649503305812249</v>
      </c>
      <c r="R1292" cm="1">
        <f t="array" ref="R1292">MEDIAN(IF(Table3[director_name]=N1292,Table3[imdb_score]))</f>
        <v>5.6</v>
      </c>
    </row>
    <row r="1293" spans="1:18" x14ac:dyDescent="0.3">
      <c r="A1293" t="s">
        <v>1817</v>
      </c>
      <c r="B1293">
        <v>42</v>
      </c>
      <c r="C1293">
        <v>141</v>
      </c>
      <c r="D1293">
        <v>122012710</v>
      </c>
      <c r="E1293" t="s">
        <v>39</v>
      </c>
      <c r="F1293" t="s">
        <v>3412</v>
      </c>
      <c r="G1293">
        <v>69663</v>
      </c>
      <c r="H1293">
        <v>133</v>
      </c>
      <c r="I1293" t="s">
        <v>29</v>
      </c>
      <c r="J1293">
        <v>62000000</v>
      </c>
      <c r="K1293">
        <v>6.9</v>
      </c>
      <c r="N1293" t="s">
        <v>4312</v>
      </c>
      <c r="O1293" cm="1">
        <f t="array" ref="O1293">SUM(IF(Table3[director_name]=N1293,Table3[duration]))</f>
        <v>118</v>
      </c>
      <c r="P1293" cm="1">
        <f t="array" ref="P1293">MEDIAN(IF(Table3[director_name]=N1293,Table3[duration]))</f>
        <v>118</v>
      </c>
      <c r="Q1293" t="e" cm="1">
        <f t="array" ref="Q1293">STDEV(IF(Table3[director_name]=N1293,Table3[duration]))</f>
        <v>#DIV/0!</v>
      </c>
      <c r="R1293" cm="1">
        <f t="array" ref="R1293">MEDIAN(IF(Table3[director_name]=N1293,Table3[imdb_score]))</f>
        <v>5.6</v>
      </c>
    </row>
    <row r="1294" spans="1:18" x14ac:dyDescent="0.3">
      <c r="A1294" t="s">
        <v>2827</v>
      </c>
      <c r="B1294">
        <v>39</v>
      </c>
      <c r="C1294">
        <v>98</v>
      </c>
      <c r="D1294">
        <v>68856263</v>
      </c>
      <c r="E1294" t="s">
        <v>3413</v>
      </c>
      <c r="F1294" t="s">
        <v>3415</v>
      </c>
      <c r="G1294">
        <v>69733</v>
      </c>
      <c r="H1294">
        <v>97</v>
      </c>
      <c r="I1294" t="s">
        <v>29</v>
      </c>
      <c r="J1294">
        <v>15000000</v>
      </c>
      <c r="K1294">
        <v>6.9</v>
      </c>
      <c r="N1294" t="s">
        <v>4313</v>
      </c>
      <c r="O1294" cm="1">
        <f t="array" ref="O1294">SUM(IF(Table3[director_name]=N1294,Table3[duration]))</f>
        <v>116</v>
      </c>
      <c r="P1294" cm="1">
        <f t="array" ref="P1294">MEDIAN(IF(Table3[director_name]=N1294,Table3[duration]))</f>
        <v>116</v>
      </c>
      <c r="Q1294" t="e" cm="1">
        <f t="array" ref="Q1294">STDEV(IF(Table3[director_name]=N1294,Table3[duration]))</f>
        <v>#DIV/0!</v>
      </c>
      <c r="R1294" cm="1">
        <f t="array" ref="R1294">MEDIAN(IF(Table3[director_name]=N1294,Table3[imdb_score]))</f>
        <v>5.6</v>
      </c>
    </row>
    <row r="1295" spans="1:18" x14ac:dyDescent="0.3">
      <c r="A1295" t="s">
        <v>1976</v>
      </c>
      <c r="B1295">
        <v>159</v>
      </c>
      <c r="C1295">
        <v>81</v>
      </c>
      <c r="D1295">
        <v>56536016</v>
      </c>
      <c r="E1295" t="s">
        <v>626</v>
      </c>
      <c r="F1295" t="s">
        <v>3416</v>
      </c>
      <c r="G1295">
        <v>13523</v>
      </c>
      <c r="H1295">
        <v>95</v>
      </c>
      <c r="I1295" t="s">
        <v>29</v>
      </c>
      <c r="J1295">
        <v>4900000</v>
      </c>
      <c r="K1295">
        <v>6.9</v>
      </c>
      <c r="N1295" t="s">
        <v>4316</v>
      </c>
      <c r="O1295" cm="1">
        <f t="array" ref="O1295">SUM(IF(Table3[director_name]=N1295,Table3[duration]))</f>
        <v>112</v>
      </c>
      <c r="P1295" cm="1">
        <f t="array" ref="P1295">MEDIAN(IF(Table3[director_name]=N1295,Table3[duration]))</f>
        <v>112</v>
      </c>
      <c r="Q1295" t="e" cm="1">
        <f t="array" ref="Q1295">STDEV(IF(Table3[director_name]=N1295,Table3[duration]))</f>
        <v>#DIV/0!</v>
      </c>
      <c r="R1295" cm="1">
        <f t="array" ref="R1295">MEDIAN(IF(Table3[director_name]=N1295,Table3[imdb_score]))</f>
        <v>5.6</v>
      </c>
    </row>
    <row r="1296" spans="1:18" x14ac:dyDescent="0.3">
      <c r="A1296" t="s">
        <v>3205</v>
      </c>
      <c r="B1296">
        <v>220</v>
      </c>
      <c r="C1296">
        <v>92</v>
      </c>
      <c r="D1296">
        <v>44540956</v>
      </c>
      <c r="E1296" t="s">
        <v>676</v>
      </c>
      <c r="F1296" t="s">
        <v>3419</v>
      </c>
      <c r="G1296">
        <v>161448</v>
      </c>
      <c r="H1296">
        <v>1473</v>
      </c>
      <c r="I1296" t="s">
        <v>29</v>
      </c>
      <c r="J1296">
        <v>400000</v>
      </c>
      <c r="K1296">
        <v>6.9</v>
      </c>
      <c r="N1296" t="s">
        <v>4318</v>
      </c>
      <c r="O1296" cm="1">
        <f t="array" ref="O1296">SUM(IF(Table3[director_name]=N1296,Table3[duration]))</f>
        <v>222</v>
      </c>
      <c r="P1296" cm="1">
        <f t="array" ref="P1296">MEDIAN(IF(Table3[director_name]=N1296,Table3[duration]))</f>
        <v>111</v>
      </c>
      <c r="Q1296" cm="1">
        <f t="array" ref="Q1296">STDEV(IF(Table3[director_name]=N1296,Table3[duration]))</f>
        <v>9.8994949366116654</v>
      </c>
      <c r="R1296" cm="1">
        <f t="array" ref="R1296">MEDIAN(IF(Table3[director_name]=N1296,Table3[imdb_score]))</f>
        <v>5.6</v>
      </c>
    </row>
    <row r="1297" spans="1:18" x14ac:dyDescent="0.3">
      <c r="A1297" t="s">
        <v>2121</v>
      </c>
      <c r="B1297">
        <v>96</v>
      </c>
      <c r="C1297">
        <v>105</v>
      </c>
      <c r="D1297">
        <v>72077000</v>
      </c>
      <c r="E1297" t="s">
        <v>2312</v>
      </c>
      <c r="F1297" t="s">
        <v>3420</v>
      </c>
      <c r="G1297">
        <v>62986</v>
      </c>
      <c r="H1297">
        <v>150</v>
      </c>
      <c r="I1297" t="s">
        <v>29</v>
      </c>
      <c r="J1297">
        <v>30250000</v>
      </c>
      <c r="K1297">
        <v>6.9</v>
      </c>
      <c r="N1297" t="s">
        <v>4322</v>
      </c>
      <c r="O1297" cm="1">
        <f t="array" ref="O1297">SUM(IF(Table3[director_name]=N1297,Table3[duration]))</f>
        <v>109</v>
      </c>
      <c r="P1297" cm="1">
        <f t="array" ref="P1297">MEDIAN(IF(Table3[director_name]=N1297,Table3[duration]))</f>
        <v>109</v>
      </c>
      <c r="Q1297" t="e" cm="1">
        <f t="array" ref="Q1297">STDEV(IF(Table3[director_name]=N1297,Table3[duration]))</f>
        <v>#DIV/0!</v>
      </c>
      <c r="R1297" cm="1">
        <f t="array" ref="R1297">MEDIAN(IF(Table3[director_name]=N1297,Table3[imdb_score]))</f>
        <v>5.6</v>
      </c>
    </row>
    <row r="1298" spans="1:18" x14ac:dyDescent="0.3">
      <c r="A1298" t="s">
        <v>3422</v>
      </c>
      <c r="B1298">
        <v>173</v>
      </c>
      <c r="C1298">
        <v>101</v>
      </c>
      <c r="D1298">
        <v>67266300</v>
      </c>
      <c r="E1298" t="s">
        <v>676</v>
      </c>
      <c r="F1298" t="s">
        <v>3424</v>
      </c>
      <c r="G1298">
        <v>195255</v>
      </c>
      <c r="H1298">
        <v>170</v>
      </c>
      <c r="I1298" t="s">
        <v>29</v>
      </c>
      <c r="J1298">
        <v>28000000</v>
      </c>
      <c r="K1298">
        <v>6.9</v>
      </c>
      <c r="N1298" t="s">
        <v>4324</v>
      </c>
      <c r="O1298" cm="1">
        <f t="array" ref="O1298">SUM(IF(Table3[director_name]=N1298,Table3[duration]))</f>
        <v>109</v>
      </c>
      <c r="P1298" cm="1">
        <f t="array" ref="P1298">MEDIAN(IF(Table3[director_name]=N1298,Table3[duration]))</f>
        <v>109</v>
      </c>
      <c r="Q1298" t="e" cm="1">
        <f t="array" ref="Q1298">STDEV(IF(Table3[director_name]=N1298,Table3[duration]))</f>
        <v>#DIV/0!</v>
      </c>
      <c r="R1298" cm="1">
        <f t="array" ref="R1298">MEDIAN(IF(Table3[director_name]=N1298,Table3[imdb_score]))</f>
        <v>5.6</v>
      </c>
    </row>
    <row r="1299" spans="1:18" x14ac:dyDescent="0.3">
      <c r="A1299" t="s">
        <v>1817</v>
      </c>
      <c r="B1299">
        <v>47</v>
      </c>
      <c r="C1299">
        <v>117</v>
      </c>
      <c r="D1299">
        <v>83287363</v>
      </c>
      <c r="E1299" t="s">
        <v>175</v>
      </c>
      <c r="F1299" t="s">
        <v>3426</v>
      </c>
      <c r="G1299">
        <v>81442</v>
      </c>
      <c r="H1299">
        <v>137</v>
      </c>
      <c r="I1299" t="s">
        <v>29</v>
      </c>
      <c r="J1299">
        <v>45000000</v>
      </c>
      <c r="K1299">
        <v>6.9</v>
      </c>
      <c r="N1299" t="s">
        <v>4327</v>
      </c>
      <c r="O1299" cm="1">
        <f t="array" ref="O1299">SUM(IF(Table3[director_name]=N1299,Table3[duration]))</f>
        <v>108</v>
      </c>
      <c r="P1299" cm="1">
        <f t="array" ref="P1299">MEDIAN(IF(Table3[director_name]=N1299,Table3[duration]))</f>
        <v>108</v>
      </c>
      <c r="Q1299" t="e" cm="1">
        <f t="array" ref="Q1299">STDEV(IF(Table3[director_name]=N1299,Table3[duration]))</f>
        <v>#DIV/0!</v>
      </c>
      <c r="R1299" cm="1">
        <f t="array" ref="R1299">MEDIAN(IF(Table3[director_name]=N1299,Table3[imdb_score]))</f>
        <v>5.6</v>
      </c>
    </row>
    <row r="1300" spans="1:18" x14ac:dyDescent="0.3">
      <c r="A1300" t="s">
        <v>3191</v>
      </c>
      <c r="B1300">
        <v>510</v>
      </c>
      <c r="C1300">
        <v>124</v>
      </c>
      <c r="D1300">
        <v>176636816</v>
      </c>
      <c r="E1300" t="s">
        <v>248</v>
      </c>
      <c r="F1300" t="s">
        <v>3428</v>
      </c>
      <c r="G1300">
        <v>508818</v>
      </c>
      <c r="H1300">
        <v>679</v>
      </c>
      <c r="I1300" t="s">
        <v>29</v>
      </c>
      <c r="J1300">
        <v>140000000</v>
      </c>
      <c r="K1300">
        <v>6.9</v>
      </c>
      <c r="N1300" t="s">
        <v>4330</v>
      </c>
      <c r="O1300" cm="1">
        <f t="array" ref="O1300">SUM(IF(Table3[director_name]=N1300,Table3[duration]))</f>
        <v>107</v>
      </c>
      <c r="P1300" cm="1">
        <f t="array" ref="P1300">MEDIAN(IF(Table3[director_name]=N1300,Table3[duration]))</f>
        <v>107</v>
      </c>
      <c r="Q1300" t="e" cm="1">
        <f t="array" ref="Q1300">STDEV(IF(Table3[director_name]=N1300,Table3[duration]))</f>
        <v>#DIV/0!</v>
      </c>
      <c r="R1300" cm="1">
        <f t="array" ref="R1300">MEDIAN(IF(Table3[director_name]=N1300,Table3[imdb_score]))</f>
        <v>5.6</v>
      </c>
    </row>
    <row r="1301" spans="1:18" x14ac:dyDescent="0.3">
      <c r="A1301" t="s">
        <v>1838</v>
      </c>
      <c r="B1301">
        <v>34</v>
      </c>
      <c r="C1301">
        <v>115</v>
      </c>
      <c r="D1301">
        <v>43490057</v>
      </c>
      <c r="E1301" t="s">
        <v>73</v>
      </c>
      <c r="F1301" t="s">
        <v>3431</v>
      </c>
      <c r="G1301">
        <v>5275</v>
      </c>
      <c r="H1301">
        <v>30</v>
      </c>
      <c r="I1301" t="s">
        <v>29</v>
      </c>
      <c r="J1301">
        <v>7500000</v>
      </c>
      <c r="K1301">
        <v>6.9</v>
      </c>
      <c r="N1301" t="s">
        <v>4332</v>
      </c>
      <c r="O1301" cm="1">
        <f t="array" ref="O1301">SUM(IF(Table3[director_name]=N1301,Table3[duration]))</f>
        <v>107</v>
      </c>
      <c r="P1301" cm="1">
        <f t="array" ref="P1301">MEDIAN(IF(Table3[director_name]=N1301,Table3[duration]))</f>
        <v>107</v>
      </c>
      <c r="Q1301" t="e" cm="1">
        <f t="array" ref="Q1301">STDEV(IF(Table3[director_name]=N1301,Table3[duration]))</f>
        <v>#DIV/0!</v>
      </c>
      <c r="R1301" cm="1">
        <f t="array" ref="R1301">MEDIAN(IF(Table3[director_name]=N1301,Table3[imdb_score]))</f>
        <v>5.6</v>
      </c>
    </row>
    <row r="1302" spans="1:18" x14ac:dyDescent="0.3">
      <c r="A1302" t="s">
        <v>996</v>
      </c>
      <c r="B1302">
        <v>173</v>
      </c>
      <c r="C1302">
        <v>106</v>
      </c>
      <c r="D1302">
        <v>100468793</v>
      </c>
      <c r="E1302" t="s">
        <v>676</v>
      </c>
      <c r="F1302" t="s">
        <v>3433</v>
      </c>
      <c r="G1302">
        <v>212499</v>
      </c>
      <c r="H1302">
        <v>277</v>
      </c>
      <c r="I1302" t="s">
        <v>29</v>
      </c>
      <c r="J1302">
        <v>65000000</v>
      </c>
      <c r="K1302">
        <v>6.9</v>
      </c>
      <c r="N1302" t="s">
        <v>4335</v>
      </c>
      <c r="O1302" cm="1">
        <f t="array" ref="O1302">SUM(IF(Table3[director_name]=N1302,Table3[duration]))</f>
        <v>105</v>
      </c>
      <c r="P1302" cm="1">
        <f t="array" ref="P1302">MEDIAN(IF(Table3[director_name]=N1302,Table3[duration]))</f>
        <v>105</v>
      </c>
      <c r="Q1302" t="e" cm="1">
        <f t="array" ref="Q1302">STDEV(IF(Table3[director_name]=N1302,Table3[duration]))</f>
        <v>#DIV/0!</v>
      </c>
      <c r="R1302" cm="1">
        <f t="array" ref="R1302">MEDIAN(IF(Table3[director_name]=N1302,Table3[imdb_score]))</f>
        <v>5.6</v>
      </c>
    </row>
    <row r="1303" spans="1:18" x14ac:dyDescent="0.3">
      <c r="A1303" t="s">
        <v>3435</v>
      </c>
      <c r="B1303">
        <v>131</v>
      </c>
      <c r="C1303">
        <v>113</v>
      </c>
      <c r="D1303">
        <v>72279690</v>
      </c>
      <c r="E1303" t="s">
        <v>228</v>
      </c>
      <c r="F1303" t="s">
        <v>3436</v>
      </c>
      <c r="G1303">
        <v>17948</v>
      </c>
      <c r="H1303">
        <v>86</v>
      </c>
      <c r="I1303" t="s">
        <v>29</v>
      </c>
      <c r="J1303">
        <v>37000000</v>
      </c>
      <c r="K1303">
        <v>6.9</v>
      </c>
      <c r="N1303" t="s">
        <v>4338</v>
      </c>
      <c r="O1303" cm="1">
        <f t="array" ref="O1303">SUM(IF(Table3[director_name]=N1303,Table3[duration]))</f>
        <v>208</v>
      </c>
      <c r="P1303" cm="1">
        <f t="array" ref="P1303">MEDIAN(IF(Table3[director_name]=N1303,Table3[duration]))</f>
        <v>104</v>
      </c>
      <c r="Q1303" cm="1">
        <f t="array" ref="Q1303">STDEV(IF(Table3[director_name]=N1303,Table3[duration]))</f>
        <v>1.4142135623730951</v>
      </c>
      <c r="R1303" cm="1">
        <f t="array" ref="R1303">MEDIAN(IF(Table3[director_name]=N1303,Table3[imdb_score]))</f>
        <v>5.6</v>
      </c>
    </row>
    <row r="1304" spans="1:18" x14ac:dyDescent="0.3">
      <c r="A1304" t="s">
        <v>818</v>
      </c>
      <c r="B1304">
        <v>131</v>
      </c>
      <c r="C1304">
        <v>120</v>
      </c>
      <c r="D1304">
        <v>44886089</v>
      </c>
      <c r="E1304" t="s">
        <v>208</v>
      </c>
      <c r="F1304" t="s">
        <v>3438</v>
      </c>
      <c r="G1304">
        <v>69576</v>
      </c>
      <c r="H1304">
        <v>207</v>
      </c>
      <c r="I1304" t="s">
        <v>29</v>
      </c>
      <c r="J1304">
        <v>10000000</v>
      </c>
      <c r="K1304">
        <v>6.9</v>
      </c>
      <c r="N1304" t="s">
        <v>4341</v>
      </c>
      <c r="O1304" cm="1">
        <f t="array" ref="O1304">SUM(IF(Table3[director_name]=N1304,Table3[duration]))</f>
        <v>104</v>
      </c>
      <c r="P1304" cm="1">
        <f t="array" ref="P1304">MEDIAN(IF(Table3[director_name]=N1304,Table3[duration]))</f>
        <v>104</v>
      </c>
      <c r="Q1304" t="e" cm="1">
        <f t="array" ref="Q1304">STDEV(IF(Table3[director_name]=N1304,Table3[duration]))</f>
        <v>#DIV/0!</v>
      </c>
      <c r="R1304" cm="1">
        <f t="array" ref="R1304">MEDIAN(IF(Table3[director_name]=N1304,Table3[imdb_score]))</f>
        <v>5.6</v>
      </c>
    </row>
    <row r="1305" spans="1:18" x14ac:dyDescent="0.3">
      <c r="A1305" t="s">
        <v>2249</v>
      </c>
      <c r="B1305">
        <v>130</v>
      </c>
      <c r="C1305">
        <v>117</v>
      </c>
      <c r="D1305">
        <v>43100000</v>
      </c>
      <c r="E1305" t="s">
        <v>715</v>
      </c>
      <c r="F1305" t="s">
        <v>3440</v>
      </c>
      <c r="G1305">
        <v>75280</v>
      </c>
      <c r="H1305">
        <v>267</v>
      </c>
      <c r="I1305" t="s">
        <v>29</v>
      </c>
      <c r="J1305">
        <v>9500000</v>
      </c>
      <c r="K1305">
        <v>6.9</v>
      </c>
      <c r="N1305" t="s">
        <v>4269</v>
      </c>
      <c r="O1305" cm="1">
        <f t="array" ref="O1305">SUM(IF(Table3[director_name]=N1305,Table3[duration]))</f>
        <v>829</v>
      </c>
      <c r="P1305" cm="1">
        <f t="array" ref="P1305">MEDIAN(IF(Table3[director_name]=N1305,Table3[duration]))</f>
        <v>103.5</v>
      </c>
      <c r="Q1305" cm="1">
        <f t="array" ref="Q1305">STDEV(IF(Table3[director_name]=N1305,Table3[duration]))</f>
        <v>7.7632375426014848</v>
      </c>
      <c r="R1305" cm="1">
        <f t="array" ref="R1305">MEDIAN(IF(Table3[director_name]=N1305,Table3[imdb_score]))</f>
        <v>5.6</v>
      </c>
    </row>
    <row r="1306" spans="1:18" x14ac:dyDescent="0.3">
      <c r="A1306" t="s">
        <v>917</v>
      </c>
      <c r="B1306">
        <v>153</v>
      </c>
      <c r="C1306">
        <v>141</v>
      </c>
      <c r="D1306">
        <v>100614858</v>
      </c>
      <c r="E1306" t="s">
        <v>3442</v>
      </c>
      <c r="F1306" t="s">
        <v>3443</v>
      </c>
      <c r="G1306">
        <v>206776</v>
      </c>
      <c r="H1306">
        <v>1248</v>
      </c>
      <c r="I1306" t="s">
        <v>29</v>
      </c>
      <c r="J1306">
        <v>68000000</v>
      </c>
      <c r="K1306">
        <v>6.9</v>
      </c>
      <c r="N1306" t="s">
        <v>4345</v>
      </c>
      <c r="O1306" cm="1">
        <f t="array" ref="O1306">SUM(IF(Table3[director_name]=N1306,Table3[duration]))</f>
        <v>103</v>
      </c>
      <c r="P1306" cm="1">
        <f t="array" ref="P1306">MEDIAN(IF(Table3[director_name]=N1306,Table3[duration]))</f>
        <v>103</v>
      </c>
      <c r="Q1306" t="e" cm="1">
        <f t="array" ref="Q1306">STDEV(IF(Table3[director_name]=N1306,Table3[duration]))</f>
        <v>#DIV/0!</v>
      </c>
      <c r="R1306" cm="1">
        <f t="array" ref="R1306">MEDIAN(IF(Table3[director_name]=N1306,Table3[imdb_score]))</f>
        <v>5.6</v>
      </c>
    </row>
    <row r="1307" spans="1:18" x14ac:dyDescent="0.3">
      <c r="A1307" t="s">
        <v>959</v>
      </c>
      <c r="B1307">
        <v>238</v>
      </c>
      <c r="C1307">
        <v>122</v>
      </c>
      <c r="D1307">
        <v>117144465</v>
      </c>
      <c r="E1307" t="s">
        <v>543</v>
      </c>
      <c r="F1307" t="s">
        <v>3445</v>
      </c>
      <c r="G1307">
        <v>256928</v>
      </c>
      <c r="H1307">
        <v>288</v>
      </c>
      <c r="I1307" t="s">
        <v>29</v>
      </c>
      <c r="J1307">
        <v>85000000</v>
      </c>
      <c r="K1307">
        <v>6.9</v>
      </c>
      <c r="N1307" t="s">
        <v>4432</v>
      </c>
      <c r="O1307" cm="1">
        <f t="array" ref="O1307">SUM(IF(Table3[director_name]=N1307,Table3[duration]))</f>
        <v>598</v>
      </c>
      <c r="P1307" cm="1">
        <f t="array" ref="P1307">MEDIAN(IF(Table3[director_name]=N1307,Table3[duration]))</f>
        <v>102</v>
      </c>
      <c r="Q1307" cm="1">
        <f t="array" ref="Q1307">STDEV(IF(Table3[director_name]=N1307,Table3[duration]))</f>
        <v>7.8145164064493882</v>
      </c>
      <c r="R1307" cm="1">
        <f t="array" ref="R1307">MEDIAN(IF(Table3[director_name]=N1307,Table3[imdb_score]))</f>
        <v>5.6</v>
      </c>
    </row>
    <row r="1308" spans="1:18" x14ac:dyDescent="0.3">
      <c r="A1308" t="s">
        <v>1225</v>
      </c>
      <c r="B1308">
        <v>452</v>
      </c>
      <c r="C1308">
        <v>98</v>
      </c>
      <c r="D1308">
        <v>66359959</v>
      </c>
      <c r="E1308" t="s">
        <v>3447</v>
      </c>
      <c r="F1308" t="s">
        <v>3449</v>
      </c>
      <c r="G1308">
        <v>184641</v>
      </c>
      <c r="H1308">
        <v>326</v>
      </c>
      <c r="I1308" t="s">
        <v>29</v>
      </c>
      <c r="J1308">
        <v>35000000</v>
      </c>
      <c r="K1308">
        <v>6.9</v>
      </c>
      <c r="N1308" t="s">
        <v>4352</v>
      </c>
      <c r="O1308" cm="1">
        <f t="array" ref="O1308">SUM(IF(Table3[director_name]=N1308,Table3[duration]))</f>
        <v>101</v>
      </c>
      <c r="P1308" cm="1">
        <f t="array" ref="P1308">MEDIAN(IF(Table3[director_name]=N1308,Table3[duration]))</f>
        <v>101</v>
      </c>
      <c r="Q1308" t="e" cm="1">
        <f t="array" ref="Q1308">STDEV(IF(Table3[director_name]=N1308,Table3[duration]))</f>
        <v>#DIV/0!</v>
      </c>
      <c r="R1308" cm="1">
        <f t="array" ref="R1308">MEDIAN(IF(Table3[director_name]=N1308,Table3[imdb_score]))</f>
        <v>5.6</v>
      </c>
    </row>
    <row r="1309" spans="1:18" x14ac:dyDescent="0.3">
      <c r="A1309" t="s">
        <v>3114</v>
      </c>
      <c r="B1309">
        <v>349</v>
      </c>
      <c r="C1309">
        <v>113</v>
      </c>
      <c r="D1309">
        <v>61094903</v>
      </c>
      <c r="E1309" t="s">
        <v>500</v>
      </c>
      <c r="F1309" t="s">
        <v>3450</v>
      </c>
      <c r="G1309">
        <v>210542</v>
      </c>
      <c r="H1309">
        <v>332</v>
      </c>
      <c r="I1309" t="s">
        <v>29</v>
      </c>
      <c r="J1309">
        <v>30000000</v>
      </c>
      <c r="K1309">
        <v>6.9</v>
      </c>
      <c r="N1309" t="s">
        <v>4349</v>
      </c>
      <c r="O1309" cm="1">
        <f t="array" ref="O1309">SUM(IF(Table3[director_name]=N1309,Table3[duration]))</f>
        <v>101</v>
      </c>
      <c r="P1309" cm="1">
        <f t="array" ref="P1309">MEDIAN(IF(Table3[director_name]=N1309,Table3[duration]))</f>
        <v>101</v>
      </c>
      <c r="Q1309" t="e" cm="1">
        <f t="array" ref="Q1309">STDEV(IF(Table3[director_name]=N1309,Table3[duration]))</f>
        <v>#DIV/0!</v>
      </c>
      <c r="R1309" cm="1">
        <f t="array" ref="R1309">MEDIAN(IF(Table3[director_name]=N1309,Table3[imdb_score]))</f>
        <v>5.6</v>
      </c>
    </row>
    <row r="1310" spans="1:18" x14ac:dyDescent="0.3">
      <c r="A1310" t="s">
        <v>3114</v>
      </c>
      <c r="B1310">
        <v>349</v>
      </c>
      <c r="C1310">
        <v>113</v>
      </c>
      <c r="D1310">
        <v>61094903</v>
      </c>
      <c r="E1310" t="s">
        <v>500</v>
      </c>
      <c r="F1310" t="s">
        <v>3450</v>
      </c>
      <c r="G1310">
        <v>210548</v>
      </c>
      <c r="H1310">
        <v>332</v>
      </c>
      <c r="I1310" t="s">
        <v>29</v>
      </c>
      <c r="J1310">
        <v>30000000</v>
      </c>
      <c r="K1310">
        <v>6.9</v>
      </c>
      <c r="N1310" t="s">
        <v>1655</v>
      </c>
      <c r="O1310" cm="1">
        <f t="array" ref="O1310">SUM(IF(Table3[director_name]=N1310,Table3[duration]))</f>
        <v>1338</v>
      </c>
      <c r="P1310" cm="1">
        <f t="array" ref="P1310">MEDIAN(IF(Table3[director_name]=N1310,Table3[duration]))</f>
        <v>100</v>
      </c>
      <c r="Q1310" cm="1">
        <f t="array" ref="Q1310">STDEV(IF(Table3[director_name]=N1310,Table3[duration]))</f>
        <v>27.40274176811976</v>
      </c>
      <c r="R1310" cm="1">
        <f t="array" ref="R1310">MEDIAN(IF(Table3[director_name]=N1310,Table3[imdb_score]))</f>
        <v>5.6</v>
      </c>
    </row>
    <row r="1311" spans="1:18" x14ac:dyDescent="0.3">
      <c r="A1311" t="s">
        <v>2149</v>
      </c>
      <c r="B1311">
        <v>81</v>
      </c>
      <c r="C1311">
        <v>90</v>
      </c>
      <c r="D1311">
        <v>40485039</v>
      </c>
      <c r="E1311" t="s">
        <v>3452</v>
      </c>
      <c r="F1311" t="s">
        <v>3453</v>
      </c>
      <c r="G1311">
        <v>85362</v>
      </c>
      <c r="H1311">
        <v>181</v>
      </c>
      <c r="I1311" t="s">
        <v>29</v>
      </c>
      <c r="J1311">
        <v>10000000</v>
      </c>
      <c r="K1311">
        <v>6.9</v>
      </c>
      <c r="N1311" t="s">
        <v>4354</v>
      </c>
      <c r="O1311" cm="1">
        <f t="array" ref="O1311">SUM(IF(Table3[director_name]=N1311,Table3[duration]))</f>
        <v>199</v>
      </c>
      <c r="P1311" cm="1">
        <f t="array" ref="P1311">MEDIAN(IF(Table3[director_name]=N1311,Table3[duration]))</f>
        <v>99.5</v>
      </c>
      <c r="Q1311" cm="1">
        <f t="array" ref="Q1311">STDEV(IF(Table3[director_name]=N1311,Table3[duration]))</f>
        <v>0.70710678118654757</v>
      </c>
      <c r="R1311" cm="1">
        <f t="array" ref="R1311">MEDIAN(IF(Table3[director_name]=N1311,Table3[imdb_score]))</f>
        <v>5.6</v>
      </c>
    </row>
    <row r="1312" spans="1:18" x14ac:dyDescent="0.3">
      <c r="A1312" t="s">
        <v>982</v>
      </c>
      <c r="B1312">
        <v>123</v>
      </c>
      <c r="C1312">
        <v>109</v>
      </c>
      <c r="D1312">
        <v>74484168</v>
      </c>
      <c r="E1312" t="s">
        <v>1536</v>
      </c>
      <c r="F1312" t="s">
        <v>3456</v>
      </c>
      <c r="G1312">
        <v>109894</v>
      </c>
      <c r="H1312">
        <v>340</v>
      </c>
      <c r="I1312" t="s">
        <v>29</v>
      </c>
      <c r="J1312">
        <v>45000000</v>
      </c>
      <c r="K1312">
        <v>6.9</v>
      </c>
      <c r="N1312" t="s">
        <v>4357</v>
      </c>
      <c r="O1312" cm="1">
        <f t="array" ref="O1312">SUM(IF(Table3[director_name]=N1312,Table3[duration]))</f>
        <v>99</v>
      </c>
      <c r="P1312" cm="1">
        <f t="array" ref="P1312">MEDIAN(IF(Table3[director_name]=N1312,Table3[duration]))</f>
        <v>99</v>
      </c>
      <c r="Q1312" t="e" cm="1">
        <f t="array" ref="Q1312">STDEV(IF(Table3[director_name]=N1312,Table3[duration]))</f>
        <v>#DIV/0!</v>
      </c>
      <c r="R1312" cm="1">
        <f t="array" ref="R1312">MEDIAN(IF(Table3[director_name]=N1312,Table3[imdb_score]))</f>
        <v>5.6</v>
      </c>
    </row>
    <row r="1313" spans="1:18" x14ac:dyDescent="0.3">
      <c r="A1313" t="s">
        <v>3458</v>
      </c>
      <c r="B1313">
        <v>101</v>
      </c>
      <c r="C1313">
        <v>97</v>
      </c>
      <c r="D1313">
        <v>38201895</v>
      </c>
      <c r="E1313" t="s">
        <v>588</v>
      </c>
      <c r="F1313" t="s">
        <v>3460</v>
      </c>
      <c r="G1313">
        <v>149222</v>
      </c>
      <c r="H1313">
        <v>749</v>
      </c>
      <c r="I1313" t="s">
        <v>29</v>
      </c>
      <c r="J1313">
        <v>10500000</v>
      </c>
      <c r="K1313">
        <v>6.9</v>
      </c>
      <c r="N1313" t="s">
        <v>4359</v>
      </c>
      <c r="O1313" cm="1">
        <f t="array" ref="O1313">SUM(IF(Table3[director_name]=N1313,Table3[duration]))</f>
        <v>99</v>
      </c>
      <c r="P1313" cm="1">
        <f t="array" ref="P1313">MEDIAN(IF(Table3[director_name]=N1313,Table3[duration]))</f>
        <v>99</v>
      </c>
      <c r="Q1313" t="e" cm="1">
        <f t="array" ref="Q1313">STDEV(IF(Table3[director_name]=N1313,Table3[duration]))</f>
        <v>#DIV/0!</v>
      </c>
      <c r="R1313" cm="1">
        <f t="array" ref="R1313">MEDIAN(IF(Table3[director_name]=N1313,Table3[imdb_score]))</f>
        <v>5.6</v>
      </c>
    </row>
    <row r="1314" spans="1:18" x14ac:dyDescent="0.3">
      <c r="A1314" t="s">
        <v>1911</v>
      </c>
      <c r="B1314">
        <v>55</v>
      </c>
      <c r="C1314">
        <v>109</v>
      </c>
      <c r="D1314">
        <v>33000000</v>
      </c>
      <c r="E1314" t="s">
        <v>3461</v>
      </c>
      <c r="F1314" t="s">
        <v>3462</v>
      </c>
      <c r="G1314">
        <v>9424</v>
      </c>
      <c r="H1314">
        <v>109</v>
      </c>
      <c r="I1314" t="s">
        <v>29</v>
      </c>
      <c r="J1314">
        <v>10000000</v>
      </c>
      <c r="K1314">
        <v>6.9</v>
      </c>
      <c r="N1314" t="s">
        <v>4361</v>
      </c>
      <c r="O1314" cm="1">
        <f t="array" ref="O1314">SUM(IF(Table3[director_name]=N1314,Table3[duration]))</f>
        <v>98</v>
      </c>
      <c r="P1314" cm="1">
        <f t="array" ref="P1314">MEDIAN(IF(Table3[director_name]=N1314,Table3[duration]))</f>
        <v>98</v>
      </c>
      <c r="Q1314" t="e" cm="1">
        <f t="array" ref="Q1314">STDEV(IF(Table3[director_name]=N1314,Table3[duration]))</f>
        <v>#DIV/0!</v>
      </c>
      <c r="R1314" cm="1">
        <f t="array" ref="R1314">MEDIAN(IF(Table3[director_name]=N1314,Table3[imdb_score]))</f>
        <v>5.6</v>
      </c>
    </row>
    <row r="1315" spans="1:18" x14ac:dyDescent="0.3">
      <c r="A1315" t="s">
        <v>3463</v>
      </c>
      <c r="B1315">
        <v>122</v>
      </c>
      <c r="C1315">
        <v>82</v>
      </c>
      <c r="D1315">
        <v>49968653</v>
      </c>
      <c r="E1315" t="s">
        <v>289</v>
      </c>
      <c r="F1315" t="s">
        <v>3465</v>
      </c>
      <c r="G1315">
        <v>85423</v>
      </c>
      <c r="H1315">
        <v>374</v>
      </c>
      <c r="I1315" t="s">
        <v>29</v>
      </c>
      <c r="J1315">
        <v>28000000</v>
      </c>
      <c r="K1315">
        <v>6.9</v>
      </c>
      <c r="N1315" t="s">
        <v>1889</v>
      </c>
      <c r="O1315" cm="1">
        <f t="array" ref="O1315">SUM(IF(Table3[director_name]=N1315,Table3[duration]))</f>
        <v>97</v>
      </c>
      <c r="P1315" cm="1">
        <f t="array" ref="P1315">MEDIAN(IF(Table3[director_name]=N1315,Table3[duration]))</f>
        <v>97</v>
      </c>
      <c r="Q1315" t="e" cm="1">
        <f t="array" ref="Q1315">STDEV(IF(Table3[director_name]=N1315,Table3[duration]))</f>
        <v>#DIV/0!</v>
      </c>
      <c r="R1315" cm="1">
        <f t="array" ref="R1315">MEDIAN(IF(Table3[director_name]=N1315,Table3[imdb_score]))</f>
        <v>5.6</v>
      </c>
    </row>
    <row r="1316" spans="1:18" x14ac:dyDescent="0.3">
      <c r="A1316" t="s">
        <v>1403</v>
      </c>
      <c r="B1316">
        <v>279</v>
      </c>
      <c r="C1316">
        <v>120</v>
      </c>
      <c r="D1316">
        <v>58700247</v>
      </c>
      <c r="E1316" t="s">
        <v>588</v>
      </c>
      <c r="F1316" t="s">
        <v>3467</v>
      </c>
      <c r="G1316">
        <v>95367</v>
      </c>
      <c r="H1316">
        <v>260</v>
      </c>
      <c r="I1316" t="s">
        <v>29</v>
      </c>
      <c r="J1316">
        <v>38000000</v>
      </c>
      <c r="K1316">
        <v>6.9</v>
      </c>
      <c r="N1316" t="s">
        <v>4363</v>
      </c>
      <c r="O1316" cm="1">
        <f t="array" ref="O1316">SUM(IF(Table3[director_name]=N1316,Table3[duration]))</f>
        <v>97</v>
      </c>
      <c r="P1316" cm="1">
        <f t="array" ref="P1316">MEDIAN(IF(Table3[director_name]=N1316,Table3[duration]))</f>
        <v>97</v>
      </c>
      <c r="Q1316" t="e" cm="1">
        <f t="array" ref="Q1316">STDEV(IF(Table3[director_name]=N1316,Table3[duration]))</f>
        <v>#DIV/0!</v>
      </c>
      <c r="R1316" cm="1">
        <f t="array" ref="R1316">MEDIAN(IF(Table3[director_name]=N1316,Table3[imdb_score]))</f>
        <v>5.6</v>
      </c>
    </row>
    <row r="1317" spans="1:18" x14ac:dyDescent="0.3">
      <c r="A1317" t="s">
        <v>1887</v>
      </c>
      <c r="B1317">
        <v>32</v>
      </c>
      <c r="C1317">
        <v>125</v>
      </c>
      <c r="D1317">
        <v>29200000</v>
      </c>
      <c r="E1317" t="s">
        <v>875</v>
      </c>
      <c r="F1317" t="s">
        <v>3469</v>
      </c>
      <c r="G1317">
        <v>6142</v>
      </c>
      <c r="H1317">
        <v>52</v>
      </c>
      <c r="I1317" t="s">
        <v>29</v>
      </c>
      <c r="J1317">
        <v>8500000</v>
      </c>
      <c r="K1317">
        <v>6.9</v>
      </c>
      <c r="N1317" t="s">
        <v>2859</v>
      </c>
      <c r="O1317" cm="1">
        <f t="array" ref="O1317">SUM(IF(Table3[director_name]=N1317,Table3[duration]))</f>
        <v>305</v>
      </c>
      <c r="P1317" cm="1">
        <f t="array" ref="P1317">MEDIAN(IF(Table3[director_name]=N1317,Table3[duration]))</f>
        <v>96</v>
      </c>
      <c r="Q1317" cm="1">
        <f t="array" ref="Q1317">STDEV(IF(Table3[director_name]=N1317,Table3[duration]))</f>
        <v>10.692676621563628</v>
      </c>
      <c r="R1317" cm="1">
        <f t="array" ref="R1317">MEDIAN(IF(Table3[director_name]=N1317,Table3[imdb_score]))</f>
        <v>5.6</v>
      </c>
    </row>
    <row r="1318" spans="1:18" x14ac:dyDescent="0.3">
      <c r="A1318" t="s">
        <v>2257</v>
      </c>
      <c r="B1318">
        <v>18</v>
      </c>
      <c r="C1318">
        <v>106</v>
      </c>
      <c r="D1318">
        <v>25047631</v>
      </c>
      <c r="E1318" t="s">
        <v>699</v>
      </c>
      <c r="F1318" t="s">
        <v>3470</v>
      </c>
      <c r="G1318">
        <v>6585</v>
      </c>
      <c r="H1318">
        <v>50</v>
      </c>
      <c r="I1318" t="s">
        <v>29</v>
      </c>
      <c r="J1318">
        <v>6000000</v>
      </c>
      <c r="K1318">
        <v>6.9</v>
      </c>
      <c r="N1318" t="s">
        <v>4371</v>
      </c>
      <c r="O1318" cm="1">
        <f t="array" ref="O1318">SUM(IF(Table3[director_name]=N1318,Table3[duration]))</f>
        <v>96</v>
      </c>
      <c r="P1318" cm="1">
        <f t="array" ref="P1318">MEDIAN(IF(Table3[director_name]=N1318,Table3[duration]))</f>
        <v>96</v>
      </c>
      <c r="Q1318" t="e" cm="1">
        <f t="array" ref="Q1318">STDEV(IF(Table3[director_name]=N1318,Table3[duration]))</f>
        <v>#DIV/0!</v>
      </c>
      <c r="R1318" cm="1">
        <f t="array" ref="R1318">MEDIAN(IF(Table3[director_name]=N1318,Table3[imdb_score]))</f>
        <v>5.6</v>
      </c>
    </row>
    <row r="1319" spans="1:18" x14ac:dyDescent="0.3">
      <c r="A1319" t="s">
        <v>2775</v>
      </c>
      <c r="B1319">
        <v>166</v>
      </c>
      <c r="C1319">
        <v>129</v>
      </c>
      <c r="D1319">
        <v>37567440</v>
      </c>
      <c r="E1319" t="s">
        <v>845</v>
      </c>
      <c r="F1319" t="s">
        <v>3472</v>
      </c>
      <c r="G1319">
        <v>113065</v>
      </c>
      <c r="H1319">
        <v>337</v>
      </c>
      <c r="I1319" t="s">
        <v>29</v>
      </c>
      <c r="J1319">
        <v>20000000</v>
      </c>
      <c r="K1319">
        <v>6.9</v>
      </c>
      <c r="N1319" t="s">
        <v>4374</v>
      </c>
      <c r="O1319" cm="1">
        <f t="array" ref="O1319">SUM(IF(Table3[director_name]=N1319,Table3[duration]))</f>
        <v>96</v>
      </c>
      <c r="P1319" cm="1">
        <f t="array" ref="P1319">MEDIAN(IF(Table3[director_name]=N1319,Table3[duration]))</f>
        <v>96</v>
      </c>
      <c r="Q1319" t="e" cm="1">
        <f t="array" ref="Q1319">STDEV(IF(Table3[director_name]=N1319,Table3[duration]))</f>
        <v>#DIV/0!</v>
      </c>
      <c r="R1319" cm="1">
        <f t="array" ref="R1319">MEDIAN(IF(Table3[director_name]=N1319,Table3[imdb_score]))</f>
        <v>5.6</v>
      </c>
    </row>
    <row r="1320" spans="1:18" x14ac:dyDescent="0.3">
      <c r="A1320" t="s">
        <v>2775</v>
      </c>
      <c r="B1320">
        <v>166</v>
      </c>
      <c r="C1320">
        <v>129</v>
      </c>
      <c r="D1320">
        <v>37567440</v>
      </c>
      <c r="E1320" t="s">
        <v>845</v>
      </c>
      <c r="F1320" t="s">
        <v>3472</v>
      </c>
      <c r="G1320">
        <v>113068</v>
      </c>
      <c r="H1320">
        <v>337</v>
      </c>
      <c r="I1320" t="s">
        <v>29</v>
      </c>
      <c r="J1320">
        <v>20000000</v>
      </c>
      <c r="K1320">
        <v>6.9</v>
      </c>
      <c r="N1320" t="s">
        <v>4511</v>
      </c>
      <c r="O1320" cm="1">
        <f t="array" ref="O1320">SUM(IF(Table3[director_name]=N1320,Table3[duration]))</f>
        <v>292</v>
      </c>
      <c r="P1320" cm="1">
        <f t="array" ref="P1320">MEDIAN(IF(Table3[director_name]=N1320,Table3[duration]))</f>
        <v>95</v>
      </c>
      <c r="Q1320" cm="1">
        <f t="array" ref="Q1320">STDEV(IF(Table3[director_name]=N1320,Table3[duration]))</f>
        <v>11.67618659209133</v>
      </c>
      <c r="R1320" cm="1">
        <f t="array" ref="R1320">MEDIAN(IF(Table3[director_name]=N1320,Table3[imdb_score]))</f>
        <v>5.6</v>
      </c>
    </row>
    <row r="1321" spans="1:18" x14ac:dyDescent="0.3">
      <c r="A1321" t="s">
        <v>3474</v>
      </c>
      <c r="B1321">
        <v>74</v>
      </c>
      <c r="C1321">
        <v>109</v>
      </c>
      <c r="D1321">
        <v>52277485</v>
      </c>
      <c r="E1321" t="s">
        <v>379</v>
      </c>
      <c r="F1321" t="s">
        <v>3475</v>
      </c>
      <c r="G1321">
        <v>32370</v>
      </c>
      <c r="H1321">
        <v>196</v>
      </c>
      <c r="I1321" t="s">
        <v>29</v>
      </c>
      <c r="J1321">
        <v>35000000</v>
      </c>
      <c r="K1321">
        <v>6.9</v>
      </c>
      <c r="N1321" t="s">
        <v>4380</v>
      </c>
      <c r="O1321" cm="1">
        <f t="array" ref="O1321">SUM(IF(Table3[director_name]=N1321,Table3[duration]))</f>
        <v>95</v>
      </c>
      <c r="P1321" cm="1">
        <f t="array" ref="P1321">MEDIAN(IF(Table3[director_name]=N1321,Table3[duration]))</f>
        <v>95</v>
      </c>
      <c r="Q1321" t="e" cm="1">
        <f t="array" ref="Q1321">STDEV(IF(Table3[director_name]=N1321,Table3[duration]))</f>
        <v>#DIV/0!</v>
      </c>
      <c r="R1321" cm="1">
        <f t="array" ref="R1321">MEDIAN(IF(Table3[director_name]=N1321,Table3[imdb_score]))</f>
        <v>5.6</v>
      </c>
    </row>
    <row r="1322" spans="1:18" x14ac:dyDescent="0.3">
      <c r="A1322" t="s">
        <v>1544</v>
      </c>
      <c r="B1322">
        <v>325</v>
      </c>
      <c r="C1322">
        <v>118</v>
      </c>
      <c r="D1322">
        <v>94822707</v>
      </c>
      <c r="E1322" t="s">
        <v>1050</v>
      </c>
      <c r="F1322" t="s">
        <v>3476</v>
      </c>
      <c r="G1322">
        <v>227072</v>
      </c>
      <c r="H1322">
        <v>560</v>
      </c>
      <c r="I1322" t="s">
        <v>29</v>
      </c>
      <c r="J1322">
        <v>80000000</v>
      </c>
      <c r="K1322">
        <v>6.9</v>
      </c>
      <c r="N1322" t="s">
        <v>4377</v>
      </c>
      <c r="O1322" cm="1">
        <f t="array" ref="O1322">SUM(IF(Table3[director_name]=N1322,Table3[duration]))</f>
        <v>95</v>
      </c>
      <c r="P1322" cm="1">
        <f t="array" ref="P1322">MEDIAN(IF(Table3[director_name]=N1322,Table3[duration]))</f>
        <v>95</v>
      </c>
      <c r="Q1322" t="e" cm="1">
        <f t="array" ref="Q1322">STDEV(IF(Table3[director_name]=N1322,Table3[duration]))</f>
        <v>#DIV/0!</v>
      </c>
      <c r="R1322" cm="1">
        <f t="array" ref="R1322">MEDIAN(IF(Table3[director_name]=N1322,Table3[imdb_score]))</f>
        <v>5.6</v>
      </c>
    </row>
    <row r="1323" spans="1:18" x14ac:dyDescent="0.3">
      <c r="A1323" t="s">
        <v>2709</v>
      </c>
      <c r="B1323">
        <v>72</v>
      </c>
      <c r="C1323">
        <v>93</v>
      </c>
      <c r="D1323">
        <v>50129186</v>
      </c>
      <c r="E1323" t="s">
        <v>1536</v>
      </c>
      <c r="F1323" t="s">
        <v>3479</v>
      </c>
      <c r="G1323">
        <v>38399</v>
      </c>
      <c r="H1323">
        <v>218</v>
      </c>
      <c r="I1323" t="s">
        <v>29</v>
      </c>
      <c r="J1323">
        <v>36000000</v>
      </c>
      <c r="K1323">
        <v>6.9</v>
      </c>
      <c r="N1323" t="s">
        <v>4439</v>
      </c>
      <c r="O1323" cm="1">
        <f t="array" ref="O1323">SUM(IF(Table3[director_name]=N1323,Table3[duration]))</f>
        <v>566</v>
      </c>
      <c r="P1323" cm="1">
        <f t="array" ref="P1323">MEDIAN(IF(Table3[director_name]=N1323,Table3[duration]))</f>
        <v>92</v>
      </c>
      <c r="Q1323" cm="1">
        <f t="array" ref="Q1323">STDEV(IF(Table3[director_name]=N1323,Table3[duration]))</f>
        <v>9.1360093403338123</v>
      </c>
      <c r="R1323" cm="1">
        <f t="array" ref="R1323">MEDIAN(IF(Table3[director_name]=N1323,Table3[imdb_score]))</f>
        <v>5.6</v>
      </c>
    </row>
    <row r="1324" spans="1:18" x14ac:dyDescent="0.3">
      <c r="A1324" t="s">
        <v>2044</v>
      </c>
      <c r="B1324">
        <v>63</v>
      </c>
      <c r="C1324">
        <v>102</v>
      </c>
      <c r="D1324">
        <v>38747385</v>
      </c>
      <c r="E1324" t="s">
        <v>3480</v>
      </c>
      <c r="F1324" t="s">
        <v>3481</v>
      </c>
      <c r="G1324">
        <v>49349</v>
      </c>
      <c r="H1324">
        <v>165</v>
      </c>
      <c r="I1324" t="s">
        <v>29</v>
      </c>
      <c r="J1324">
        <v>25000000</v>
      </c>
      <c r="K1324">
        <v>6.9</v>
      </c>
      <c r="N1324" t="s">
        <v>4383</v>
      </c>
      <c r="O1324" cm="1">
        <f t="array" ref="O1324">SUM(IF(Table3[director_name]=N1324,Table3[duration]))</f>
        <v>92</v>
      </c>
      <c r="P1324" cm="1">
        <f t="array" ref="P1324">MEDIAN(IF(Table3[director_name]=N1324,Table3[duration]))</f>
        <v>92</v>
      </c>
      <c r="Q1324" t="e" cm="1">
        <f t="array" ref="Q1324">STDEV(IF(Table3[director_name]=N1324,Table3[duration]))</f>
        <v>#DIV/0!</v>
      </c>
      <c r="R1324" cm="1">
        <f t="array" ref="R1324">MEDIAN(IF(Table3[director_name]=N1324,Table3[imdb_score]))</f>
        <v>5.6</v>
      </c>
    </row>
    <row r="1325" spans="1:18" x14ac:dyDescent="0.3">
      <c r="A1325" t="s">
        <v>1928</v>
      </c>
      <c r="B1325">
        <v>533</v>
      </c>
      <c r="C1325">
        <v>100</v>
      </c>
      <c r="D1325">
        <v>14673301</v>
      </c>
      <c r="E1325" t="s">
        <v>2463</v>
      </c>
      <c r="F1325" t="s">
        <v>3483</v>
      </c>
      <c r="G1325">
        <v>112899</v>
      </c>
      <c r="H1325">
        <v>631</v>
      </c>
      <c r="I1325" t="s">
        <v>29</v>
      </c>
      <c r="J1325">
        <v>2000000</v>
      </c>
      <c r="K1325">
        <v>6.9</v>
      </c>
      <c r="N1325" t="s">
        <v>4385</v>
      </c>
      <c r="O1325" cm="1">
        <f t="array" ref="O1325">SUM(IF(Table3[director_name]=N1325,Table3[duration]))</f>
        <v>91</v>
      </c>
      <c r="P1325" cm="1">
        <f t="array" ref="P1325">MEDIAN(IF(Table3[director_name]=N1325,Table3[duration]))</f>
        <v>91</v>
      </c>
      <c r="Q1325" t="e" cm="1">
        <f t="array" ref="Q1325">STDEV(IF(Table3[director_name]=N1325,Table3[duration]))</f>
        <v>#DIV/0!</v>
      </c>
      <c r="R1325" cm="1">
        <f t="array" ref="R1325">MEDIAN(IF(Table3[director_name]=N1325,Table3[imdb_score]))</f>
        <v>5.6</v>
      </c>
    </row>
    <row r="1326" spans="1:18" x14ac:dyDescent="0.3">
      <c r="A1326" t="s">
        <v>1877</v>
      </c>
      <c r="B1326">
        <v>32</v>
      </c>
      <c r="C1326">
        <v>144</v>
      </c>
      <c r="D1326">
        <v>20400000</v>
      </c>
      <c r="E1326" t="s">
        <v>1724</v>
      </c>
      <c r="F1326" t="s">
        <v>3484</v>
      </c>
      <c r="G1326">
        <v>6304</v>
      </c>
      <c r="H1326">
        <v>87</v>
      </c>
      <c r="I1326" t="s">
        <v>29</v>
      </c>
      <c r="J1326">
        <v>8000000</v>
      </c>
      <c r="K1326">
        <v>6.9</v>
      </c>
      <c r="N1326" t="s">
        <v>4387</v>
      </c>
      <c r="O1326" cm="1">
        <f t="array" ref="O1326">SUM(IF(Table3[director_name]=N1326,Table3[duration]))</f>
        <v>89</v>
      </c>
      <c r="P1326" cm="1">
        <f t="array" ref="P1326">MEDIAN(IF(Table3[director_name]=N1326,Table3[duration]))</f>
        <v>89</v>
      </c>
      <c r="Q1326" t="e" cm="1">
        <f t="array" ref="Q1326">STDEV(IF(Table3[director_name]=N1326,Table3[duration]))</f>
        <v>#DIV/0!</v>
      </c>
      <c r="R1326" cm="1">
        <f t="array" ref="R1326">MEDIAN(IF(Table3[director_name]=N1326,Table3[imdb_score]))</f>
        <v>5.6</v>
      </c>
    </row>
    <row r="1327" spans="1:18" x14ac:dyDescent="0.3">
      <c r="A1327" t="s">
        <v>2194</v>
      </c>
      <c r="B1327">
        <v>258</v>
      </c>
      <c r="C1327">
        <v>113</v>
      </c>
      <c r="D1327">
        <v>31146570</v>
      </c>
      <c r="E1327" t="s">
        <v>224</v>
      </c>
      <c r="F1327" t="s">
        <v>3485</v>
      </c>
      <c r="G1327">
        <v>55441</v>
      </c>
      <c r="H1327">
        <v>165</v>
      </c>
      <c r="I1327" t="s">
        <v>29</v>
      </c>
      <c r="J1327">
        <v>20000000</v>
      </c>
      <c r="K1327">
        <v>6.9</v>
      </c>
      <c r="N1327" t="s">
        <v>4389</v>
      </c>
      <c r="O1327" cm="1">
        <f t="array" ref="O1327">SUM(IF(Table3[director_name]=N1327,Table3[duration]))</f>
        <v>88</v>
      </c>
      <c r="P1327" cm="1">
        <f t="array" ref="P1327">MEDIAN(IF(Table3[director_name]=N1327,Table3[duration]))</f>
        <v>88</v>
      </c>
      <c r="Q1327" t="e" cm="1">
        <f t="array" ref="Q1327">STDEV(IF(Table3[director_name]=N1327,Table3[duration]))</f>
        <v>#DIV/0!</v>
      </c>
      <c r="R1327" cm="1">
        <f t="array" ref="R1327">MEDIAN(IF(Table3[director_name]=N1327,Table3[imdb_score]))</f>
        <v>5.6</v>
      </c>
    </row>
    <row r="1328" spans="1:18" x14ac:dyDescent="0.3">
      <c r="A1328" t="s">
        <v>3487</v>
      </c>
      <c r="B1328">
        <v>261</v>
      </c>
      <c r="C1328">
        <v>109</v>
      </c>
      <c r="D1328">
        <v>16901126</v>
      </c>
      <c r="E1328" t="s">
        <v>3488</v>
      </c>
      <c r="F1328" t="s">
        <v>3490</v>
      </c>
      <c r="G1328">
        <v>76267</v>
      </c>
      <c r="H1328">
        <v>687</v>
      </c>
      <c r="I1328" t="s">
        <v>29</v>
      </c>
      <c r="J1328">
        <v>7000000</v>
      </c>
      <c r="K1328">
        <v>6.9</v>
      </c>
      <c r="N1328" t="s">
        <v>4392</v>
      </c>
      <c r="O1328" cm="1">
        <f t="array" ref="O1328">SUM(IF(Table3[director_name]=N1328,Table3[duration]))</f>
        <v>87</v>
      </c>
      <c r="P1328" cm="1">
        <f t="array" ref="P1328">MEDIAN(IF(Table3[director_name]=N1328,Table3[duration]))</f>
        <v>87</v>
      </c>
      <c r="Q1328" t="e" cm="1">
        <f t="array" ref="Q1328">STDEV(IF(Table3[director_name]=N1328,Table3[duration]))</f>
        <v>#DIV/0!</v>
      </c>
      <c r="R1328" cm="1">
        <f t="array" ref="R1328">MEDIAN(IF(Table3[director_name]=N1328,Table3[imdb_score]))</f>
        <v>5.6</v>
      </c>
    </row>
    <row r="1329" spans="1:18" x14ac:dyDescent="0.3">
      <c r="A1329" t="s">
        <v>1623</v>
      </c>
      <c r="B1329">
        <v>125</v>
      </c>
      <c r="C1329">
        <v>118</v>
      </c>
      <c r="D1329">
        <v>18761993</v>
      </c>
      <c r="E1329" t="s">
        <v>73</v>
      </c>
      <c r="F1329" t="s">
        <v>3491</v>
      </c>
      <c r="G1329">
        <v>19007</v>
      </c>
      <c r="H1329">
        <v>219</v>
      </c>
      <c r="I1329" t="s">
        <v>29</v>
      </c>
      <c r="J1329">
        <v>9000000</v>
      </c>
      <c r="K1329">
        <v>6.9</v>
      </c>
      <c r="N1329" t="s">
        <v>4395</v>
      </c>
      <c r="O1329" cm="1">
        <f t="array" ref="O1329">SUM(IF(Table3[director_name]=N1329,Table3[duration]))</f>
        <v>86</v>
      </c>
      <c r="P1329" cm="1">
        <f t="array" ref="P1329">MEDIAN(IF(Table3[director_name]=N1329,Table3[duration]))</f>
        <v>86</v>
      </c>
      <c r="Q1329" t="e" cm="1">
        <f t="array" ref="Q1329">STDEV(IF(Table3[director_name]=N1329,Table3[duration]))</f>
        <v>#DIV/0!</v>
      </c>
      <c r="R1329" cm="1">
        <f t="array" ref="R1329">MEDIAN(IF(Table3[director_name]=N1329,Table3[imdb_score]))</f>
        <v>5.6</v>
      </c>
    </row>
    <row r="1330" spans="1:18" x14ac:dyDescent="0.3">
      <c r="A1330" t="s">
        <v>1899</v>
      </c>
      <c r="B1330">
        <v>106</v>
      </c>
      <c r="C1330">
        <v>115</v>
      </c>
      <c r="D1330">
        <v>32662299</v>
      </c>
      <c r="E1330" t="s">
        <v>699</v>
      </c>
      <c r="F1330" t="s">
        <v>3493</v>
      </c>
      <c r="G1330">
        <v>16469</v>
      </c>
      <c r="H1330">
        <v>275</v>
      </c>
      <c r="I1330" t="s">
        <v>29</v>
      </c>
      <c r="J1330">
        <v>24000000</v>
      </c>
      <c r="K1330">
        <v>6.9</v>
      </c>
      <c r="N1330" t="s">
        <v>4401</v>
      </c>
      <c r="O1330" cm="1">
        <f t="array" ref="O1330">SUM(IF(Table3[director_name]=N1330,Table3[duration]))</f>
        <v>84</v>
      </c>
      <c r="P1330" cm="1">
        <f t="array" ref="P1330">MEDIAN(IF(Table3[director_name]=N1330,Table3[duration]))</f>
        <v>84</v>
      </c>
      <c r="Q1330" t="e" cm="1">
        <f t="array" ref="Q1330">STDEV(IF(Table3[director_name]=N1330,Table3[duration]))</f>
        <v>#DIV/0!</v>
      </c>
      <c r="R1330" cm="1">
        <f t="array" ref="R1330">MEDIAN(IF(Table3[director_name]=N1330,Table3[imdb_score]))</f>
        <v>5.6</v>
      </c>
    </row>
    <row r="1331" spans="1:18" x14ac:dyDescent="0.3">
      <c r="A1331" t="s">
        <v>1891</v>
      </c>
      <c r="B1331">
        <v>85</v>
      </c>
      <c r="C1331">
        <v>125</v>
      </c>
      <c r="D1331">
        <v>38432823</v>
      </c>
      <c r="E1331" t="s">
        <v>3494</v>
      </c>
      <c r="F1331" t="s">
        <v>3496</v>
      </c>
      <c r="G1331">
        <v>33067</v>
      </c>
      <c r="H1331">
        <v>134</v>
      </c>
      <c r="I1331" t="s">
        <v>29</v>
      </c>
      <c r="J1331">
        <v>30000000</v>
      </c>
      <c r="K1331">
        <v>6.9</v>
      </c>
      <c r="N1331" t="s">
        <v>4398</v>
      </c>
      <c r="O1331" cm="1">
        <f t="array" ref="O1331">SUM(IF(Table3[director_name]=N1331,Table3[duration]))</f>
        <v>84</v>
      </c>
      <c r="P1331" cm="1">
        <f t="array" ref="P1331">MEDIAN(IF(Table3[director_name]=N1331,Table3[duration]))</f>
        <v>84</v>
      </c>
      <c r="Q1331" t="e" cm="1">
        <f t="array" ref="Q1331">STDEV(IF(Table3[director_name]=N1331,Table3[duration]))</f>
        <v>#DIV/0!</v>
      </c>
      <c r="R1331" cm="1">
        <f t="array" ref="R1331">MEDIAN(IF(Table3[director_name]=N1331,Table3[imdb_score]))</f>
        <v>5.6</v>
      </c>
    </row>
    <row r="1332" spans="1:18" x14ac:dyDescent="0.3">
      <c r="A1332" t="s">
        <v>1072</v>
      </c>
      <c r="B1332">
        <v>181</v>
      </c>
      <c r="C1332">
        <v>104</v>
      </c>
      <c r="D1332">
        <v>30059386</v>
      </c>
      <c r="E1332" t="s">
        <v>676</v>
      </c>
      <c r="F1332" t="s">
        <v>3498</v>
      </c>
      <c r="G1332">
        <v>128593</v>
      </c>
      <c r="H1332">
        <v>867</v>
      </c>
      <c r="I1332" t="s">
        <v>29</v>
      </c>
      <c r="J1332">
        <v>22000000</v>
      </c>
      <c r="K1332">
        <v>6.9</v>
      </c>
      <c r="N1332" t="s">
        <v>4403</v>
      </c>
      <c r="O1332" cm="1">
        <f t="array" ref="O1332">SUM(IF(Table3[director_name]=N1332,Table3[duration]))</f>
        <v>82</v>
      </c>
      <c r="P1332" cm="1">
        <f t="array" ref="P1332">MEDIAN(IF(Table3[director_name]=N1332,Table3[duration]))</f>
        <v>82</v>
      </c>
      <c r="Q1332" t="e" cm="1">
        <f t="array" ref="Q1332">STDEV(IF(Table3[director_name]=N1332,Table3[duration]))</f>
        <v>#DIV/0!</v>
      </c>
      <c r="R1332" cm="1">
        <f t="array" ref="R1332">MEDIAN(IF(Table3[director_name]=N1332,Table3[imdb_score]))</f>
        <v>5.6</v>
      </c>
    </row>
    <row r="1333" spans="1:18" x14ac:dyDescent="0.3">
      <c r="A1333" t="s">
        <v>2282</v>
      </c>
      <c r="B1333">
        <v>222</v>
      </c>
      <c r="C1333">
        <v>117</v>
      </c>
      <c r="D1333">
        <v>28563179</v>
      </c>
      <c r="E1333" t="s">
        <v>208</v>
      </c>
      <c r="F1333" t="s">
        <v>3499</v>
      </c>
      <c r="G1333">
        <v>72693</v>
      </c>
      <c r="H1333">
        <v>199</v>
      </c>
      <c r="I1333" t="s">
        <v>29</v>
      </c>
      <c r="J1333">
        <v>21000000</v>
      </c>
      <c r="K1333">
        <v>6.9</v>
      </c>
      <c r="N1333" t="s">
        <v>4405</v>
      </c>
      <c r="O1333" cm="1">
        <f t="array" ref="O1333">SUM(IF(Table3[director_name]=N1333,Table3[duration]))</f>
        <v>82</v>
      </c>
      <c r="P1333" cm="1">
        <f t="array" ref="P1333">MEDIAN(IF(Table3[director_name]=N1333,Table3[duration]))</f>
        <v>82</v>
      </c>
      <c r="Q1333" t="e" cm="1">
        <f t="array" ref="Q1333">STDEV(IF(Table3[director_name]=N1333,Table3[duration]))</f>
        <v>#DIV/0!</v>
      </c>
      <c r="R1333" cm="1">
        <f t="array" ref="R1333">MEDIAN(IF(Table3[director_name]=N1333,Table3[imdb_score]))</f>
        <v>5.6</v>
      </c>
    </row>
    <row r="1334" spans="1:18" x14ac:dyDescent="0.3">
      <c r="A1334" t="s">
        <v>67</v>
      </c>
      <c r="B1334">
        <v>249</v>
      </c>
      <c r="C1334">
        <v>134</v>
      </c>
      <c r="D1334">
        <v>47034272</v>
      </c>
      <c r="E1334" t="s">
        <v>2655</v>
      </c>
      <c r="F1334" t="s">
        <v>3502</v>
      </c>
      <c r="G1334">
        <v>25465</v>
      </c>
      <c r="H1334">
        <v>190</v>
      </c>
      <c r="I1334" t="s">
        <v>29</v>
      </c>
      <c r="J1334">
        <v>40000000</v>
      </c>
      <c r="K1334">
        <v>6.9</v>
      </c>
      <c r="N1334" t="s">
        <v>4407</v>
      </c>
      <c r="O1334" cm="1">
        <f t="array" ref="O1334">SUM(IF(Table3[director_name]=N1334,Table3[duration]))</f>
        <v>80</v>
      </c>
      <c r="P1334" cm="1">
        <f t="array" ref="P1334">MEDIAN(IF(Table3[director_name]=N1334,Table3[duration]))</f>
        <v>80</v>
      </c>
      <c r="Q1334" t="e" cm="1">
        <f t="array" ref="Q1334">STDEV(IF(Table3[director_name]=N1334,Table3[duration]))</f>
        <v>#DIV/0!</v>
      </c>
      <c r="R1334" cm="1">
        <f t="array" ref="R1334">MEDIAN(IF(Table3[director_name]=N1334,Table3[imdb_score]))</f>
        <v>5.6</v>
      </c>
    </row>
    <row r="1335" spans="1:18" x14ac:dyDescent="0.3">
      <c r="A1335" t="s">
        <v>1971</v>
      </c>
      <c r="B1335">
        <v>82</v>
      </c>
      <c r="C1335">
        <v>86</v>
      </c>
      <c r="D1335">
        <v>5518918</v>
      </c>
      <c r="E1335" t="s">
        <v>3503</v>
      </c>
      <c r="F1335" t="s">
        <v>3504</v>
      </c>
      <c r="G1335">
        <v>12160</v>
      </c>
      <c r="H1335">
        <v>73</v>
      </c>
      <c r="I1335" t="s">
        <v>29</v>
      </c>
      <c r="J1335">
        <v>750000</v>
      </c>
      <c r="K1335">
        <v>6.9</v>
      </c>
      <c r="N1335" t="s">
        <v>4409</v>
      </c>
      <c r="O1335" cm="1">
        <f t="array" ref="O1335">SUM(IF(Table3[director_name]=N1335,Table3[duration]))</f>
        <v>76</v>
      </c>
      <c r="P1335" cm="1">
        <f t="array" ref="P1335">MEDIAN(IF(Table3[director_name]=N1335,Table3[duration]))</f>
        <v>76</v>
      </c>
      <c r="Q1335" t="e" cm="1">
        <f t="array" ref="Q1335">STDEV(IF(Table3[director_name]=N1335,Table3[duration]))</f>
        <v>#DIV/0!</v>
      </c>
      <c r="R1335" cm="1">
        <f t="array" ref="R1335">MEDIAN(IF(Table3[director_name]=N1335,Table3[imdb_score]))</f>
        <v>5.6</v>
      </c>
    </row>
    <row r="1336" spans="1:18" x14ac:dyDescent="0.3">
      <c r="A1336" t="s">
        <v>2392</v>
      </c>
      <c r="B1336">
        <v>105</v>
      </c>
      <c r="C1336">
        <v>97</v>
      </c>
      <c r="D1336">
        <v>18535191</v>
      </c>
      <c r="E1336" t="s">
        <v>289</v>
      </c>
      <c r="F1336" t="s">
        <v>3505</v>
      </c>
      <c r="G1336">
        <v>12980</v>
      </c>
      <c r="H1336">
        <v>132</v>
      </c>
      <c r="I1336" t="s">
        <v>29</v>
      </c>
      <c r="J1336">
        <v>14000000</v>
      </c>
      <c r="K1336">
        <v>6.9</v>
      </c>
      <c r="N1336" t="s">
        <v>4418</v>
      </c>
      <c r="O1336" cm="1">
        <f t="array" ref="O1336">SUM(IF(Table3[director_name]=N1336,Table3[duration]))</f>
        <v>184</v>
      </c>
      <c r="P1336" cm="1">
        <f t="array" ref="P1336">MEDIAN(IF(Table3[director_name]=N1336,Table3[duration]))</f>
        <v>92</v>
      </c>
      <c r="Q1336" cm="1">
        <f t="array" ref="Q1336">STDEV(IF(Table3[director_name]=N1336,Table3[duration]))</f>
        <v>5.6568542494923806</v>
      </c>
      <c r="R1336" cm="1">
        <f t="array" ref="R1336">MEDIAN(IF(Table3[director_name]=N1336,Table3[imdb_score]))</f>
        <v>5.5500000000000007</v>
      </c>
    </row>
    <row r="1337" spans="1:18" x14ac:dyDescent="0.3">
      <c r="A1337" t="s">
        <v>1956</v>
      </c>
      <c r="B1337">
        <v>195</v>
      </c>
      <c r="C1337">
        <v>91</v>
      </c>
      <c r="D1337">
        <v>12055108</v>
      </c>
      <c r="E1337" t="s">
        <v>73</v>
      </c>
      <c r="F1337" t="s">
        <v>3506</v>
      </c>
      <c r="G1337">
        <v>61151</v>
      </c>
      <c r="H1337">
        <v>134</v>
      </c>
      <c r="I1337" t="s">
        <v>29</v>
      </c>
      <c r="J1337">
        <v>8000000</v>
      </c>
      <c r="K1337">
        <v>6.9</v>
      </c>
      <c r="N1337" t="s">
        <v>3487</v>
      </c>
      <c r="O1337" cm="1">
        <f t="array" ref="O1337">SUM(IF(Table3[director_name]=N1337,Table3[duration]))</f>
        <v>434</v>
      </c>
      <c r="P1337" cm="1">
        <f t="array" ref="P1337">MEDIAN(IF(Table3[director_name]=N1337,Table3[duration]))</f>
        <v>107</v>
      </c>
      <c r="Q1337" cm="1">
        <f t="array" ref="Q1337">STDEV(IF(Table3[director_name]=N1337,Table3[duration]))</f>
        <v>7.7244201508376449</v>
      </c>
      <c r="R1337" cm="1">
        <f t="array" ref="R1337">MEDIAN(IF(Table3[director_name]=N1337,Table3[imdb_score]))</f>
        <v>5.55</v>
      </c>
    </row>
    <row r="1338" spans="1:18" x14ac:dyDescent="0.3">
      <c r="A1338" t="s">
        <v>2451</v>
      </c>
      <c r="B1338">
        <v>71</v>
      </c>
      <c r="C1338">
        <v>91</v>
      </c>
      <c r="D1338">
        <v>4186931</v>
      </c>
      <c r="E1338" t="s">
        <v>699</v>
      </c>
      <c r="F1338" t="s">
        <v>3508</v>
      </c>
      <c r="G1338">
        <v>6041</v>
      </c>
      <c r="H1338">
        <v>85</v>
      </c>
      <c r="I1338" t="s">
        <v>29</v>
      </c>
      <c r="J1338">
        <v>250000</v>
      </c>
      <c r="K1338">
        <v>6.9</v>
      </c>
      <c r="N1338" t="s">
        <v>4423</v>
      </c>
      <c r="O1338" cm="1">
        <f t="array" ref="O1338">SUM(IF(Table3[director_name]=N1338,Table3[duration]))</f>
        <v>198</v>
      </c>
      <c r="P1338" cm="1">
        <f t="array" ref="P1338">MEDIAN(IF(Table3[director_name]=N1338,Table3[duration]))</f>
        <v>99</v>
      </c>
      <c r="Q1338" cm="1">
        <f t="array" ref="Q1338">STDEV(IF(Table3[director_name]=N1338,Table3[duration]))</f>
        <v>11.313708498984761</v>
      </c>
      <c r="R1338" cm="1">
        <f t="array" ref="R1338">MEDIAN(IF(Table3[director_name]=N1338,Table3[imdb_score]))</f>
        <v>5.55</v>
      </c>
    </row>
    <row r="1339" spans="1:18" x14ac:dyDescent="0.3">
      <c r="A1339" t="s">
        <v>1953</v>
      </c>
      <c r="B1339">
        <v>121</v>
      </c>
      <c r="C1339">
        <v>92</v>
      </c>
      <c r="D1339">
        <v>8786715</v>
      </c>
      <c r="E1339" t="s">
        <v>73</v>
      </c>
      <c r="F1339" t="s">
        <v>3510</v>
      </c>
      <c r="G1339">
        <v>40274</v>
      </c>
      <c r="H1339">
        <v>324</v>
      </c>
      <c r="I1339" t="s">
        <v>29</v>
      </c>
      <c r="J1339">
        <v>5000000</v>
      </c>
      <c r="K1339">
        <v>6.9</v>
      </c>
      <c r="N1339" t="s">
        <v>4481</v>
      </c>
      <c r="O1339" cm="1">
        <f t="array" ref="O1339">SUM(IF(Table3[director_name]=N1339,Table3[duration]))</f>
        <v>380</v>
      </c>
      <c r="P1339" cm="1">
        <f t="array" ref="P1339">MEDIAN(IF(Table3[director_name]=N1339,Table3[duration]))</f>
        <v>95</v>
      </c>
      <c r="Q1339" cm="1">
        <f t="array" ref="Q1339">STDEV(IF(Table3[director_name]=N1339,Table3[duration]))</f>
        <v>5.1639777949432224</v>
      </c>
      <c r="R1339" cm="1">
        <f t="array" ref="R1339">MEDIAN(IF(Table3[director_name]=N1339,Table3[imdb_score]))</f>
        <v>5.55</v>
      </c>
    </row>
    <row r="1340" spans="1:18" x14ac:dyDescent="0.3">
      <c r="A1340" t="s">
        <v>3511</v>
      </c>
      <c r="B1340">
        <v>44</v>
      </c>
      <c r="C1340">
        <v>139</v>
      </c>
      <c r="D1340">
        <v>31600000</v>
      </c>
      <c r="E1340" t="s">
        <v>3512</v>
      </c>
      <c r="F1340" t="s">
        <v>3513</v>
      </c>
      <c r="G1340">
        <v>34427</v>
      </c>
      <c r="H1340">
        <v>126</v>
      </c>
      <c r="I1340" t="s">
        <v>29</v>
      </c>
      <c r="J1340">
        <v>28000000</v>
      </c>
      <c r="K1340">
        <v>6.9</v>
      </c>
      <c r="N1340" t="s">
        <v>4442</v>
      </c>
      <c r="O1340" cm="1">
        <f t="array" ref="O1340">SUM(IF(Table3[director_name]=N1340,Table3[duration]))</f>
        <v>237</v>
      </c>
      <c r="P1340" cm="1">
        <f t="array" ref="P1340">MEDIAN(IF(Table3[director_name]=N1340,Table3[duration]))</f>
        <v>118.5</v>
      </c>
      <c r="Q1340" cm="1">
        <f t="array" ref="Q1340">STDEV(IF(Table3[director_name]=N1340,Table3[duration]))</f>
        <v>23.334523779156068</v>
      </c>
      <c r="R1340" cm="1">
        <f t="array" ref="R1340">MEDIAN(IF(Table3[director_name]=N1340,Table3[imdb_score]))</f>
        <v>5.5</v>
      </c>
    </row>
    <row r="1341" spans="1:18" x14ac:dyDescent="0.3">
      <c r="A1341" t="s">
        <v>1894</v>
      </c>
      <c r="B1341">
        <v>62</v>
      </c>
      <c r="C1341">
        <v>117</v>
      </c>
      <c r="D1341">
        <v>14348123</v>
      </c>
      <c r="E1341" t="s">
        <v>3316</v>
      </c>
      <c r="F1341" t="s">
        <v>3516</v>
      </c>
      <c r="G1341">
        <v>9323</v>
      </c>
      <c r="H1341">
        <v>157</v>
      </c>
      <c r="I1341" t="s">
        <v>29</v>
      </c>
      <c r="J1341">
        <v>12000000</v>
      </c>
      <c r="K1341">
        <v>6.9</v>
      </c>
      <c r="N1341" t="s">
        <v>2461</v>
      </c>
      <c r="O1341" cm="1">
        <f t="array" ref="O1341">SUM(IF(Table3[director_name]=N1341,Table3[duration]))</f>
        <v>580</v>
      </c>
      <c r="P1341" cm="1">
        <f t="array" ref="P1341">MEDIAN(IF(Table3[director_name]=N1341,Table3[duration]))</f>
        <v>116</v>
      </c>
      <c r="Q1341" cm="1">
        <f t="array" ref="Q1341">STDEV(IF(Table3[director_name]=N1341,Table3[duration]))</f>
        <v>3.3166247903553998</v>
      </c>
      <c r="R1341" cm="1">
        <f t="array" ref="R1341">MEDIAN(IF(Table3[director_name]=N1341,Table3[imdb_score]))</f>
        <v>5.5</v>
      </c>
    </row>
    <row r="1342" spans="1:18" x14ac:dyDescent="0.3">
      <c r="A1342" t="s">
        <v>1946</v>
      </c>
      <c r="B1342">
        <v>82</v>
      </c>
      <c r="C1342">
        <v>96</v>
      </c>
      <c r="D1342">
        <v>4170647</v>
      </c>
      <c r="E1342" t="s">
        <v>73</v>
      </c>
      <c r="F1342" t="s">
        <v>3517</v>
      </c>
      <c r="G1342">
        <v>14548</v>
      </c>
      <c r="H1342">
        <v>161</v>
      </c>
      <c r="I1342" t="s">
        <v>29</v>
      </c>
      <c r="J1342">
        <v>1900000</v>
      </c>
      <c r="K1342">
        <v>6.9</v>
      </c>
      <c r="N1342" t="s">
        <v>3680</v>
      </c>
      <c r="O1342" cm="1">
        <f t="array" ref="O1342">SUM(IF(Table3[director_name]=N1342,Table3[duration]))</f>
        <v>576</v>
      </c>
      <c r="P1342" cm="1">
        <f t="array" ref="P1342">MEDIAN(IF(Table3[director_name]=N1342,Table3[duration]))</f>
        <v>116</v>
      </c>
      <c r="Q1342" cm="1">
        <f t="array" ref="Q1342">STDEV(IF(Table3[director_name]=N1342,Table3[duration]))</f>
        <v>15.385057685949725</v>
      </c>
      <c r="R1342" cm="1">
        <f t="array" ref="R1342">MEDIAN(IF(Table3[director_name]=N1342,Table3[imdb_score]))</f>
        <v>5.5</v>
      </c>
    </row>
    <row r="1343" spans="1:18" x14ac:dyDescent="0.3">
      <c r="A1343" t="s">
        <v>1655</v>
      </c>
      <c r="B1343">
        <v>56</v>
      </c>
      <c r="C1343">
        <v>81</v>
      </c>
      <c r="D1343">
        <v>2040920</v>
      </c>
      <c r="E1343" t="s">
        <v>747</v>
      </c>
      <c r="F1343" t="s">
        <v>3519</v>
      </c>
      <c r="G1343">
        <v>52055</v>
      </c>
      <c r="H1343">
        <v>130</v>
      </c>
      <c r="I1343" t="s">
        <v>174</v>
      </c>
      <c r="J1343">
        <v>7000</v>
      </c>
      <c r="K1343">
        <v>6.9</v>
      </c>
      <c r="N1343" t="s">
        <v>4445</v>
      </c>
      <c r="O1343" cm="1">
        <f t="array" ref="O1343">SUM(IF(Table3[director_name]=N1343,Table3[duration]))</f>
        <v>232</v>
      </c>
      <c r="P1343" cm="1">
        <f t="array" ref="P1343">MEDIAN(IF(Table3[director_name]=N1343,Table3[duration]))</f>
        <v>116</v>
      </c>
      <c r="Q1343" cm="1">
        <f t="array" ref="Q1343">STDEV(IF(Table3[director_name]=N1343,Table3[duration]))</f>
        <v>19.798989873223331</v>
      </c>
      <c r="R1343" cm="1">
        <f t="array" ref="R1343">MEDIAN(IF(Table3[director_name]=N1343,Table3[imdb_score]))</f>
        <v>5.5</v>
      </c>
    </row>
    <row r="1344" spans="1:18" x14ac:dyDescent="0.3">
      <c r="A1344" t="s">
        <v>2002</v>
      </c>
      <c r="B1344">
        <v>83</v>
      </c>
      <c r="C1344">
        <v>109</v>
      </c>
      <c r="D1344">
        <v>14060950</v>
      </c>
      <c r="E1344" t="s">
        <v>92</v>
      </c>
      <c r="F1344" t="s">
        <v>3521</v>
      </c>
      <c r="G1344">
        <v>14354</v>
      </c>
      <c r="H1344">
        <v>139</v>
      </c>
      <c r="I1344" t="s">
        <v>29</v>
      </c>
      <c r="J1344">
        <v>12500000</v>
      </c>
      <c r="K1344">
        <v>6.9</v>
      </c>
      <c r="N1344" t="s">
        <v>4450</v>
      </c>
      <c r="O1344" cm="1">
        <f t="array" ref="O1344">SUM(IF(Table3[director_name]=N1344,Table3[duration]))</f>
        <v>113</v>
      </c>
      <c r="P1344" cm="1">
        <f t="array" ref="P1344">MEDIAN(IF(Table3[director_name]=N1344,Table3[duration]))</f>
        <v>113</v>
      </c>
      <c r="Q1344" t="e" cm="1">
        <f t="array" ref="Q1344">STDEV(IF(Table3[director_name]=N1344,Table3[duration]))</f>
        <v>#DIV/0!</v>
      </c>
      <c r="R1344" cm="1">
        <f t="array" ref="R1344">MEDIAN(IF(Table3[director_name]=N1344,Table3[imdb_score]))</f>
        <v>5.5</v>
      </c>
    </row>
    <row r="1345" spans="1:18" x14ac:dyDescent="0.3">
      <c r="A1345" t="s">
        <v>1488</v>
      </c>
      <c r="B1345">
        <v>29</v>
      </c>
      <c r="C1345">
        <v>91</v>
      </c>
      <c r="D1345">
        <v>1652472</v>
      </c>
      <c r="E1345" t="s">
        <v>289</v>
      </c>
      <c r="F1345" t="s">
        <v>3523</v>
      </c>
      <c r="G1345">
        <v>2843</v>
      </c>
      <c r="H1345">
        <v>25</v>
      </c>
      <c r="I1345" t="s">
        <v>90</v>
      </c>
      <c r="J1345">
        <v>300000</v>
      </c>
      <c r="K1345">
        <v>6.9</v>
      </c>
      <c r="N1345" t="s">
        <v>4452</v>
      </c>
      <c r="O1345" cm="1">
        <f t="array" ref="O1345">SUM(IF(Table3[director_name]=N1345,Table3[duration]))</f>
        <v>111</v>
      </c>
      <c r="P1345" cm="1">
        <f t="array" ref="P1345">MEDIAN(IF(Table3[director_name]=N1345,Table3[duration]))</f>
        <v>111</v>
      </c>
      <c r="Q1345" t="e" cm="1">
        <f t="array" ref="Q1345">STDEV(IF(Table3[director_name]=N1345,Table3[duration]))</f>
        <v>#DIV/0!</v>
      </c>
      <c r="R1345" cm="1">
        <f t="array" ref="R1345">MEDIAN(IF(Table3[director_name]=N1345,Table3[imdb_score]))</f>
        <v>5.5</v>
      </c>
    </row>
    <row r="1346" spans="1:18" x14ac:dyDescent="0.3">
      <c r="A1346" t="s">
        <v>2738</v>
      </c>
      <c r="B1346">
        <v>112</v>
      </c>
      <c r="C1346">
        <v>109</v>
      </c>
      <c r="D1346">
        <v>2706659</v>
      </c>
      <c r="E1346" t="s">
        <v>73</v>
      </c>
      <c r="F1346" t="s">
        <v>3524</v>
      </c>
      <c r="G1346">
        <v>17770</v>
      </c>
      <c r="H1346">
        <v>172</v>
      </c>
      <c r="I1346" t="s">
        <v>29</v>
      </c>
      <c r="J1346">
        <v>2000000</v>
      </c>
      <c r="K1346">
        <v>6.9</v>
      </c>
      <c r="N1346" t="s">
        <v>4454</v>
      </c>
      <c r="O1346" cm="1">
        <f t="array" ref="O1346">SUM(IF(Table3[director_name]=N1346,Table3[duration]))</f>
        <v>108</v>
      </c>
      <c r="P1346" cm="1">
        <f t="array" ref="P1346">MEDIAN(IF(Table3[director_name]=N1346,Table3[duration]))</f>
        <v>108</v>
      </c>
      <c r="Q1346" t="e" cm="1">
        <f t="array" ref="Q1346">STDEV(IF(Table3[director_name]=N1346,Table3[duration]))</f>
        <v>#DIV/0!</v>
      </c>
      <c r="R1346" cm="1">
        <f t="array" ref="R1346">MEDIAN(IF(Table3[director_name]=N1346,Table3[imdb_score]))</f>
        <v>5.5</v>
      </c>
    </row>
    <row r="1347" spans="1:18" x14ac:dyDescent="0.3">
      <c r="A1347" t="s">
        <v>1937</v>
      </c>
      <c r="B1347">
        <v>75</v>
      </c>
      <c r="C1347">
        <v>98</v>
      </c>
      <c r="D1347">
        <v>32701088</v>
      </c>
      <c r="E1347" t="s">
        <v>3095</v>
      </c>
      <c r="F1347" t="s">
        <v>3527</v>
      </c>
      <c r="G1347">
        <v>10018</v>
      </c>
      <c r="H1347">
        <v>108</v>
      </c>
      <c r="I1347" t="s">
        <v>29</v>
      </c>
      <c r="J1347">
        <v>32000000</v>
      </c>
      <c r="K1347">
        <v>6.9</v>
      </c>
      <c r="N1347" t="s">
        <v>4456</v>
      </c>
      <c r="O1347" cm="1">
        <f t="array" ref="O1347">SUM(IF(Table3[director_name]=N1347,Table3[duration]))</f>
        <v>105</v>
      </c>
      <c r="P1347" cm="1">
        <f t="array" ref="P1347">MEDIAN(IF(Table3[director_name]=N1347,Table3[duration]))</f>
        <v>105</v>
      </c>
      <c r="Q1347" t="e" cm="1">
        <f t="array" ref="Q1347">STDEV(IF(Table3[director_name]=N1347,Table3[duration]))</f>
        <v>#DIV/0!</v>
      </c>
      <c r="R1347" cm="1">
        <f t="array" ref="R1347">MEDIAN(IF(Table3[director_name]=N1347,Table3[imdb_score]))</f>
        <v>5.5</v>
      </c>
    </row>
    <row r="1348" spans="1:18" x14ac:dyDescent="0.3">
      <c r="A1348" t="s">
        <v>489</v>
      </c>
      <c r="B1348">
        <v>165</v>
      </c>
      <c r="C1348">
        <v>139</v>
      </c>
      <c r="D1348">
        <v>30513940</v>
      </c>
      <c r="E1348" t="s">
        <v>1222</v>
      </c>
      <c r="F1348" t="s">
        <v>3530</v>
      </c>
      <c r="G1348">
        <v>15843</v>
      </c>
      <c r="H1348">
        <v>104</v>
      </c>
      <c r="I1348" t="s">
        <v>29</v>
      </c>
      <c r="J1348">
        <v>30000000</v>
      </c>
      <c r="K1348">
        <v>6.9</v>
      </c>
      <c r="N1348" t="s">
        <v>4458</v>
      </c>
      <c r="O1348" cm="1">
        <f t="array" ref="O1348">SUM(IF(Table3[director_name]=N1348,Table3[duration]))</f>
        <v>104</v>
      </c>
      <c r="P1348" cm="1">
        <f t="array" ref="P1348">MEDIAN(IF(Table3[director_name]=N1348,Table3[duration]))</f>
        <v>104</v>
      </c>
      <c r="Q1348" t="e" cm="1">
        <f t="array" ref="Q1348">STDEV(IF(Table3[director_name]=N1348,Table3[duration]))</f>
        <v>#DIV/0!</v>
      </c>
      <c r="R1348" cm="1">
        <f t="array" ref="R1348">MEDIAN(IF(Table3[director_name]=N1348,Table3[imdb_score]))</f>
        <v>5.5</v>
      </c>
    </row>
    <row r="1349" spans="1:18" x14ac:dyDescent="0.3">
      <c r="A1349" t="s">
        <v>1906</v>
      </c>
      <c r="B1349">
        <v>194</v>
      </c>
      <c r="C1349">
        <v>110</v>
      </c>
      <c r="D1349">
        <v>13823741</v>
      </c>
      <c r="E1349" t="s">
        <v>655</v>
      </c>
      <c r="F1349" t="s">
        <v>3532</v>
      </c>
      <c r="G1349">
        <v>61777</v>
      </c>
      <c r="H1349">
        <v>140</v>
      </c>
      <c r="I1349" t="s">
        <v>29</v>
      </c>
      <c r="J1349">
        <v>13500000</v>
      </c>
      <c r="K1349">
        <v>6.9</v>
      </c>
      <c r="N1349" t="s">
        <v>4460</v>
      </c>
      <c r="O1349" cm="1">
        <f t="array" ref="O1349">SUM(IF(Table3[director_name]=N1349,Table3[duration]))</f>
        <v>103</v>
      </c>
      <c r="P1349" cm="1">
        <f t="array" ref="P1349">MEDIAN(IF(Table3[director_name]=N1349,Table3[duration]))</f>
        <v>103</v>
      </c>
      <c r="Q1349" t="e" cm="1">
        <f t="array" ref="Q1349">STDEV(IF(Table3[director_name]=N1349,Table3[duration]))</f>
        <v>#DIV/0!</v>
      </c>
      <c r="R1349" cm="1">
        <f t="array" ref="R1349">MEDIAN(IF(Table3[director_name]=N1349,Table3[imdb_score]))</f>
        <v>5.5</v>
      </c>
    </row>
    <row r="1350" spans="1:18" x14ac:dyDescent="0.3">
      <c r="A1350" t="s">
        <v>3099</v>
      </c>
      <c r="B1350">
        <v>196</v>
      </c>
      <c r="C1350">
        <v>92</v>
      </c>
      <c r="D1350">
        <v>8279017</v>
      </c>
      <c r="E1350" t="s">
        <v>3533</v>
      </c>
      <c r="F1350" t="s">
        <v>3535</v>
      </c>
      <c r="G1350">
        <v>34191</v>
      </c>
      <c r="H1350">
        <v>339</v>
      </c>
      <c r="I1350" t="s">
        <v>29</v>
      </c>
      <c r="J1350">
        <v>8000000</v>
      </c>
      <c r="K1350">
        <v>6.9</v>
      </c>
      <c r="N1350" t="s">
        <v>4462</v>
      </c>
      <c r="O1350" cm="1">
        <f t="array" ref="O1350">SUM(IF(Table3[director_name]=N1350,Table3[duration]))</f>
        <v>103</v>
      </c>
      <c r="P1350" cm="1">
        <f t="array" ref="P1350">MEDIAN(IF(Table3[director_name]=N1350,Table3[duration]))</f>
        <v>103</v>
      </c>
      <c r="Q1350" t="e" cm="1">
        <f t="array" ref="Q1350">STDEV(IF(Table3[director_name]=N1350,Table3[duration]))</f>
        <v>#DIV/0!</v>
      </c>
      <c r="R1350" cm="1">
        <f t="array" ref="R1350">MEDIAN(IF(Table3[director_name]=N1350,Table3[imdb_score]))</f>
        <v>5.5</v>
      </c>
    </row>
    <row r="1351" spans="1:18" x14ac:dyDescent="0.3">
      <c r="A1351" t="s">
        <v>1429</v>
      </c>
      <c r="B1351">
        <v>81</v>
      </c>
      <c r="C1351">
        <v>110</v>
      </c>
      <c r="D1351">
        <v>136007</v>
      </c>
      <c r="E1351" t="s">
        <v>875</v>
      </c>
      <c r="F1351" t="s">
        <v>3537</v>
      </c>
      <c r="G1351">
        <v>3924</v>
      </c>
      <c r="H1351">
        <v>39</v>
      </c>
      <c r="I1351" t="s">
        <v>90</v>
      </c>
      <c r="J1351">
        <v>4500</v>
      </c>
      <c r="K1351">
        <v>6.9</v>
      </c>
      <c r="N1351" t="s">
        <v>4738</v>
      </c>
      <c r="O1351" cm="1">
        <f t="array" ref="O1351">SUM(IF(Table3[director_name]=N1351,Table3[duration]))</f>
        <v>526</v>
      </c>
      <c r="P1351" cm="1">
        <f t="array" ref="P1351">MEDIAN(IF(Table3[director_name]=N1351,Table3[duration]))</f>
        <v>101</v>
      </c>
      <c r="Q1351" cm="1">
        <f t="array" ref="Q1351">STDEV(IF(Table3[director_name]=N1351,Table3[duration]))</f>
        <v>8.3186537372341682</v>
      </c>
      <c r="R1351" cm="1">
        <f t="array" ref="R1351">MEDIAN(IF(Table3[director_name]=N1351,Table3[imdb_score]))</f>
        <v>5.5</v>
      </c>
    </row>
    <row r="1352" spans="1:18" x14ac:dyDescent="0.3">
      <c r="A1352" t="s">
        <v>2048</v>
      </c>
      <c r="B1352">
        <v>80</v>
      </c>
      <c r="C1352">
        <v>91</v>
      </c>
      <c r="D1352">
        <v>100117603</v>
      </c>
      <c r="E1352" t="s">
        <v>3539</v>
      </c>
      <c r="F1352" t="s">
        <v>3540</v>
      </c>
      <c r="G1352">
        <v>102933</v>
      </c>
      <c r="H1352">
        <v>230</v>
      </c>
      <c r="I1352" t="s">
        <v>29</v>
      </c>
      <c r="J1352">
        <v>100000000</v>
      </c>
      <c r="K1352">
        <v>6.9</v>
      </c>
      <c r="N1352" t="s">
        <v>4654</v>
      </c>
      <c r="O1352" cm="1">
        <f t="array" ref="O1352">SUM(IF(Table3[director_name]=N1352,Table3[duration]))</f>
        <v>304</v>
      </c>
      <c r="P1352" cm="1">
        <f t="array" ref="P1352">MEDIAN(IF(Table3[director_name]=N1352,Table3[duration]))</f>
        <v>101</v>
      </c>
      <c r="Q1352" cm="1">
        <f t="array" ref="Q1352">STDEV(IF(Table3[director_name]=N1352,Table3[duration]))</f>
        <v>2.5166114784235836</v>
      </c>
      <c r="R1352" cm="1">
        <f t="array" ref="R1352">MEDIAN(IF(Table3[director_name]=N1352,Table3[imdb_score]))</f>
        <v>5.5</v>
      </c>
    </row>
    <row r="1353" spans="1:18" x14ac:dyDescent="0.3">
      <c r="A1353" t="s">
        <v>74</v>
      </c>
      <c r="B1353">
        <v>75</v>
      </c>
      <c r="C1353">
        <v>149</v>
      </c>
      <c r="D1353">
        <v>25809813</v>
      </c>
      <c r="E1353" t="s">
        <v>1683</v>
      </c>
      <c r="F1353" t="s">
        <v>3542</v>
      </c>
      <c r="G1353">
        <v>50311</v>
      </c>
      <c r="H1353">
        <v>212</v>
      </c>
      <c r="I1353" t="s">
        <v>29</v>
      </c>
      <c r="J1353">
        <v>26000000</v>
      </c>
      <c r="K1353">
        <v>6.9</v>
      </c>
      <c r="N1353" t="s">
        <v>4465</v>
      </c>
      <c r="O1353" cm="1">
        <f t="array" ref="O1353">SUM(IF(Table3[director_name]=N1353,Table3[duration]))</f>
        <v>100</v>
      </c>
      <c r="P1353" cm="1">
        <f t="array" ref="P1353">MEDIAN(IF(Table3[director_name]=N1353,Table3[duration]))</f>
        <v>100</v>
      </c>
      <c r="Q1353" t="e" cm="1">
        <f t="array" ref="Q1353">STDEV(IF(Table3[director_name]=N1353,Table3[duration]))</f>
        <v>#DIV/0!</v>
      </c>
      <c r="R1353" cm="1">
        <f t="array" ref="R1353">MEDIAN(IF(Table3[director_name]=N1353,Table3[imdb_score]))</f>
        <v>5.5</v>
      </c>
    </row>
    <row r="1354" spans="1:18" x14ac:dyDescent="0.3">
      <c r="A1354" t="s">
        <v>1973</v>
      </c>
      <c r="B1354">
        <v>203</v>
      </c>
      <c r="C1354">
        <v>82</v>
      </c>
      <c r="D1354">
        <v>126387</v>
      </c>
      <c r="E1354" t="s">
        <v>626</v>
      </c>
      <c r="F1354" t="s">
        <v>3545</v>
      </c>
      <c r="G1354">
        <v>14985</v>
      </c>
      <c r="H1354">
        <v>253</v>
      </c>
      <c r="I1354" t="s">
        <v>69</v>
      </c>
      <c r="J1354">
        <v>400000</v>
      </c>
      <c r="K1354">
        <v>6.9</v>
      </c>
      <c r="N1354" t="s">
        <v>4466</v>
      </c>
      <c r="O1354" cm="1">
        <f t="array" ref="O1354">SUM(IF(Table3[director_name]=N1354,Table3[duration]))</f>
        <v>199</v>
      </c>
      <c r="P1354" cm="1">
        <f t="array" ref="P1354">MEDIAN(IF(Table3[director_name]=N1354,Table3[duration]))</f>
        <v>99.5</v>
      </c>
      <c r="Q1354" cm="1">
        <f t="array" ref="Q1354">STDEV(IF(Table3[director_name]=N1354,Table3[duration]))</f>
        <v>10.606601717798213</v>
      </c>
      <c r="R1354" cm="1">
        <f t="array" ref="R1354">MEDIAN(IF(Table3[director_name]=N1354,Table3[imdb_score]))</f>
        <v>5.5</v>
      </c>
    </row>
    <row r="1355" spans="1:18" x14ac:dyDescent="0.3">
      <c r="A1355" t="s">
        <v>1914</v>
      </c>
      <c r="B1355">
        <v>42</v>
      </c>
      <c r="C1355">
        <v>108</v>
      </c>
      <c r="D1355">
        <v>2961991</v>
      </c>
      <c r="E1355" t="s">
        <v>393</v>
      </c>
      <c r="F1355" t="s">
        <v>3547</v>
      </c>
      <c r="G1355">
        <v>15885</v>
      </c>
      <c r="H1355">
        <v>78</v>
      </c>
      <c r="I1355" t="s">
        <v>29</v>
      </c>
      <c r="J1355">
        <v>3300000</v>
      </c>
      <c r="K1355">
        <v>6.9</v>
      </c>
      <c r="N1355" t="s">
        <v>2957</v>
      </c>
      <c r="O1355" cm="1">
        <f t="array" ref="O1355">SUM(IF(Table3[director_name]=N1355,Table3[duration]))</f>
        <v>99</v>
      </c>
      <c r="P1355" cm="1">
        <f t="array" ref="P1355">MEDIAN(IF(Table3[director_name]=N1355,Table3[duration]))</f>
        <v>99</v>
      </c>
      <c r="Q1355" t="e" cm="1">
        <f t="array" ref="Q1355">STDEV(IF(Table3[director_name]=N1355,Table3[duration]))</f>
        <v>#DIV/0!</v>
      </c>
      <c r="R1355" cm="1">
        <f t="array" ref="R1355">MEDIAN(IF(Table3[director_name]=N1355,Table3[imdb_score]))</f>
        <v>5.5</v>
      </c>
    </row>
    <row r="1356" spans="1:18" x14ac:dyDescent="0.3">
      <c r="A1356" t="s">
        <v>857</v>
      </c>
      <c r="B1356">
        <v>25</v>
      </c>
      <c r="C1356">
        <v>115</v>
      </c>
      <c r="D1356">
        <v>13640000</v>
      </c>
      <c r="E1356" t="s">
        <v>73</v>
      </c>
      <c r="F1356" t="s">
        <v>3549</v>
      </c>
      <c r="G1356">
        <v>6011</v>
      </c>
      <c r="H1356">
        <v>39</v>
      </c>
      <c r="I1356" t="s">
        <v>29</v>
      </c>
      <c r="J1356">
        <v>14000000</v>
      </c>
      <c r="K1356">
        <v>6.9</v>
      </c>
      <c r="N1356" t="s">
        <v>4295</v>
      </c>
      <c r="O1356" cm="1">
        <f t="array" ref="O1356">SUM(IF(Table3[director_name]=N1356,Table3[duration]))</f>
        <v>310</v>
      </c>
      <c r="P1356" cm="1">
        <f t="array" ref="P1356">MEDIAN(IF(Table3[director_name]=N1356,Table3[duration]))</f>
        <v>98</v>
      </c>
      <c r="Q1356" cm="1">
        <f t="array" ref="Q1356">STDEV(IF(Table3[director_name]=N1356,Table3[duration]))</f>
        <v>10.115993936995679</v>
      </c>
      <c r="R1356" cm="1">
        <f t="array" ref="R1356">MEDIAN(IF(Table3[director_name]=N1356,Table3[imdb_score]))</f>
        <v>5.5</v>
      </c>
    </row>
    <row r="1357" spans="1:18" x14ac:dyDescent="0.3">
      <c r="A1357" t="s">
        <v>1918</v>
      </c>
      <c r="B1357">
        <v>168</v>
      </c>
      <c r="C1357">
        <v>102</v>
      </c>
      <c r="D1357">
        <v>1477002</v>
      </c>
      <c r="E1357" t="s">
        <v>588</v>
      </c>
      <c r="F1357" t="s">
        <v>3551</v>
      </c>
      <c r="G1357">
        <v>16645</v>
      </c>
      <c r="H1357">
        <v>72</v>
      </c>
      <c r="I1357" t="s">
        <v>29</v>
      </c>
      <c r="J1357">
        <v>2000000</v>
      </c>
      <c r="K1357">
        <v>6.9</v>
      </c>
      <c r="N1357" t="s">
        <v>4470</v>
      </c>
      <c r="O1357" cm="1">
        <f t="array" ref="O1357">SUM(IF(Table3[director_name]=N1357,Table3[duration]))</f>
        <v>98</v>
      </c>
      <c r="P1357" cm="1">
        <f t="array" ref="P1357">MEDIAN(IF(Table3[director_name]=N1357,Table3[duration]))</f>
        <v>98</v>
      </c>
      <c r="Q1357" t="e" cm="1">
        <f t="array" ref="Q1357">STDEV(IF(Table3[director_name]=N1357,Table3[duration]))</f>
        <v>#DIV/0!</v>
      </c>
      <c r="R1357" cm="1">
        <f t="array" ref="R1357">MEDIAN(IF(Table3[director_name]=N1357,Table3[imdb_score]))</f>
        <v>5.5</v>
      </c>
    </row>
    <row r="1358" spans="1:18" x14ac:dyDescent="0.3">
      <c r="A1358" t="s">
        <v>1932</v>
      </c>
      <c r="B1358">
        <v>76</v>
      </c>
      <c r="C1358">
        <v>100</v>
      </c>
      <c r="D1358">
        <v>396035</v>
      </c>
      <c r="E1358" t="s">
        <v>588</v>
      </c>
      <c r="F1358" t="s">
        <v>3554</v>
      </c>
      <c r="G1358">
        <v>2725</v>
      </c>
      <c r="H1358">
        <v>48</v>
      </c>
      <c r="I1358" t="s">
        <v>29</v>
      </c>
      <c r="J1358">
        <v>1000000</v>
      </c>
      <c r="K1358">
        <v>6.9</v>
      </c>
      <c r="N1358" t="s">
        <v>4475</v>
      </c>
      <c r="O1358" cm="1">
        <f t="array" ref="O1358">SUM(IF(Table3[director_name]=N1358,Table3[duration]))</f>
        <v>97</v>
      </c>
      <c r="P1358" cm="1">
        <f t="array" ref="P1358">MEDIAN(IF(Table3[director_name]=N1358,Table3[duration]))</f>
        <v>97</v>
      </c>
      <c r="Q1358" t="e" cm="1">
        <f t="array" ref="Q1358">STDEV(IF(Table3[director_name]=N1358,Table3[duration]))</f>
        <v>#DIV/0!</v>
      </c>
      <c r="R1358" cm="1">
        <f t="array" ref="R1358">MEDIAN(IF(Table3[director_name]=N1358,Table3[imdb_score]))</f>
        <v>5.5</v>
      </c>
    </row>
    <row r="1359" spans="1:18" x14ac:dyDescent="0.3">
      <c r="A1359" t="s">
        <v>1978</v>
      </c>
      <c r="B1359">
        <v>56</v>
      </c>
      <c r="C1359">
        <v>81</v>
      </c>
      <c r="D1359">
        <v>6387</v>
      </c>
      <c r="E1359" t="s">
        <v>515</v>
      </c>
      <c r="F1359" t="s">
        <v>3557</v>
      </c>
      <c r="G1359">
        <v>4862</v>
      </c>
      <c r="H1359">
        <v>37</v>
      </c>
      <c r="I1359" t="s">
        <v>29</v>
      </c>
      <c r="J1359">
        <v>1000000</v>
      </c>
      <c r="K1359">
        <v>6.9</v>
      </c>
      <c r="N1359" t="s">
        <v>4473</v>
      </c>
      <c r="O1359" cm="1">
        <f t="array" ref="O1359">SUM(IF(Table3[director_name]=N1359,Table3[duration]))</f>
        <v>97</v>
      </c>
      <c r="P1359" cm="1">
        <f t="array" ref="P1359">MEDIAN(IF(Table3[director_name]=N1359,Table3[duration]))</f>
        <v>97</v>
      </c>
      <c r="Q1359" t="e" cm="1">
        <f t="array" ref="Q1359">STDEV(IF(Table3[director_name]=N1359,Table3[duration]))</f>
        <v>#DIV/0!</v>
      </c>
      <c r="R1359" cm="1">
        <f t="array" ref="R1359">MEDIAN(IF(Table3[director_name]=N1359,Table3[imdb_score]))</f>
        <v>5.5</v>
      </c>
    </row>
    <row r="1360" spans="1:18" x14ac:dyDescent="0.3">
      <c r="A1360" t="s">
        <v>1813</v>
      </c>
      <c r="B1360">
        <v>88</v>
      </c>
      <c r="C1360">
        <v>108</v>
      </c>
      <c r="D1360">
        <v>548712</v>
      </c>
      <c r="E1360" t="s">
        <v>588</v>
      </c>
      <c r="F1360" t="s">
        <v>3560</v>
      </c>
      <c r="G1360">
        <v>9233</v>
      </c>
      <c r="H1360">
        <v>126</v>
      </c>
      <c r="I1360" t="s">
        <v>29</v>
      </c>
      <c r="J1360">
        <v>2500000</v>
      </c>
      <c r="K1360">
        <v>6.9</v>
      </c>
      <c r="N1360" t="s">
        <v>4483</v>
      </c>
      <c r="O1360" cm="1">
        <f t="array" ref="O1360">SUM(IF(Table3[director_name]=N1360,Table3[duration]))</f>
        <v>95</v>
      </c>
      <c r="P1360" cm="1">
        <f t="array" ref="P1360">MEDIAN(IF(Table3[director_name]=N1360,Table3[duration]))</f>
        <v>95</v>
      </c>
      <c r="Q1360" t="e" cm="1">
        <f t="array" ref="Q1360">STDEV(IF(Table3[director_name]=N1360,Table3[duration]))</f>
        <v>#DIV/0!</v>
      </c>
      <c r="R1360" cm="1">
        <f t="array" ref="R1360">MEDIAN(IF(Table3[director_name]=N1360,Table3[imdb_score]))</f>
        <v>5.5</v>
      </c>
    </row>
    <row r="1361" spans="1:18" x14ac:dyDescent="0.3">
      <c r="A1361" t="s">
        <v>1904</v>
      </c>
      <c r="B1361">
        <v>230</v>
      </c>
      <c r="C1361">
        <v>111</v>
      </c>
      <c r="D1361">
        <v>13034417</v>
      </c>
      <c r="E1361" t="s">
        <v>459</v>
      </c>
      <c r="F1361" t="s">
        <v>3563</v>
      </c>
      <c r="G1361">
        <v>55665</v>
      </c>
      <c r="H1361">
        <v>118</v>
      </c>
      <c r="I1361" t="s">
        <v>29</v>
      </c>
      <c r="J1361">
        <v>15000000</v>
      </c>
      <c r="K1361">
        <v>6.9</v>
      </c>
      <c r="N1361" t="s">
        <v>4493</v>
      </c>
      <c r="O1361" cm="1">
        <f t="array" ref="O1361">SUM(IF(Table3[director_name]=N1361,Table3[duration]))</f>
        <v>451</v>
      </c>
      <c r="P1361" cm="1">
        <f t="array" ref="P1361">MEDIAN(IF(Table3[director_name]=N1361,Table3[duration]))</f>
        <v>91</v>
      </c>
      <c r="Q1361" cm="1">
        <f t="array" ref="Q1361">STDEV(IF(Table3[director_name]=N1361,Table3[duration]))</f>
        <v>4.3243496620879309</v>
      </c>
      <c r="R1361" cm="1">
        <f t="array" ref="R1361">MEDIAN(IF(Table3[director_name]=N1361,Table3[imdb_score]))</f>
        <v>5.5</v>
      </c>
    </row>
    <row r="1362" spans="1:18" x14ac:dyDescent="0.3">
      <c r="A1362" t="s">
        <v>2734</v>
      </c>
      <c r="B1362">
        <v>62</v>
      </c>
      <c r="C1362">
        <v>117</v>
      </c>
      <c r="D1362">
        <v>24944213</v>
      </c>
      <c r="E1362" t="s">
        <v>1941</v>
      </c>
      <c r="F1362" t="s">
        <v>3565</v>
      </c>
      <c r="G1362">
        <v>63459</v>
      </c>
      <c r="H1362">
        <v>185</v>
      </c>
      <c r="I1362" t="s">
        <v>29</v>
      </c>
      <c r="J1362">
        <v>27000000</v>
      </c>
      <c r="K1362">
        <v>6.9</v>
      </c>
      <c r="N1362" t="s">
        <v>4487</v>
      </c>
      <c r="O1362" cm="1">
        <f t="array" ref="O1362">SUM(IF(Table3[director_name]=N1362,Table3[duration]))</f>
        <v>182</v>
      </c>
      <c r="P1362" cm="1">
        <f t="array" ref="P1362">MEDIAN(IF(Table3[director_name]=N1362,Table3[duration]))</f>
        <v>91</v>
      </c>
      <c r="Q1362" cm="1">
        <f t="array" ref="Q1362">STDEV(IF(Table3[director_name]=N1362,Table3[duration]))</f>
        <v>0</v>
      </c>
      <c r="R1362" cm="1">
        <f t="array" ref="R1362">MEDIAN(IF(Table3[director_name]=N1362,Table3[imdb_score]))</f>
        <v>5.5</v>
      </c>
    </row>
    <row r="1363" spans="1:18" x14ac:dyDescent="0.3">
      <c r="A1363" t="s">
        <v>1136</v>
      </c>
      <c r="B1363">
        <v>68</v>
      </c>
      <c r="C1363">
        <v>141</v>
      </c>
      <c r="D1363">
        <v>3064356</v>
      </c>
      <c r="E1363" t="s">
        <v>588</v>
      </c>
      <c r="F1363" t="s">
        <v>3568</v>
      </c>
      <c r="G1363">
        <v>3433</v>
      </c>
      <c r="H1363">
        <v>81</v>
      </c>
      <c r="I1363" t="s">
        <v>29</v>
      </c>
      <c r="J1363">
        <v>5600000</v>
      </c>
      <c r="K1363">
        <v>6.9</v>
      </c>
      <c r="N1363" t="s">
        <v>4499</v>
      </c>
      <c r="O1363" cm="1">
        <f t="array" ref="O1363">SUM(IF(Table3[director_name]=N1363,Table3[duration]))</f>
        <v>91</v>
      </c>
      <c r="P1363" cm="1">
        <f t="array" ref="P1363">MEDIAN(IF(Table3[director_name]=N1363,Table3[duration]))</f>
        <v>91</v>
      </c>
      <c r="Q1363" t="e" cm="1">
        <f t="array" ref="Q1363">STDEV(IF(Table3[director_name]=N1363,Table3[duration]))</f>
        <v>#DIV/0!</v>
      </c>
      <c r="R1363" cm="1">
        <f t="array" ref="R1363">MEDIAN(IF(Table3[director_name]=N1363,Table3[imdb_score]))</f>
        <v>5.5</v>
      </c>
    </row>
    <row r="1364" spans="1:18" x14ac:dyDescent="0.3">
      <c r="A1364" t="s">
        <v>1923</v>
      </c>
      <c r="B1364">
        <v>116</v>
      </c>
      <c r="C1364">
        <v>101</v>
      </c>
      <c r="D1364">
        <v>864959</v>
      </c>
      <c r="E1364" t="s">
        <v>845</v>
      </c>
      <c r="F1364" t="s">
        <v>3571</v>
      </c>
      <c r="G1364">
        <v>20275</v>
      </c>
      <c r="H1364">
        <v>151</v>
      </c>
      <c r="I1364" t="s">
        <v>29</v>
      </c>
      <c r="J1364">
        <v>4000000</v>
      </c>
      <c r="K1364">
        <v>6.9</v>
      </c>
      <c r="N1364" t="s">
        <v>4504</v>
      </c>
      <c r="O1364" cm="1">
        <f t="array" ref="O1364">SUM(IF(Table3[director_name]=N1364,Table3[duration]))</f>
        <v>84</v>
      </c>
      <c r="P1364" cm="1">
        <f t="array" ref="P1364">MEDIAN(IF(Table3[director_name]=N1364,Table3[duration]))</f>
        <v>84</v>
      </c>
      <c r="Q1364" t="e" cm="1">
        <f t="array" ref="Q1364">STDEV(IF(Table3[director_name]=N1364,Table3[duration]))</f>
        <v>#DIV/0!</v>
      </c>
      <c r="R1364" cm="1">
        <f t="array" ref="R1364">MEDIAN(IF(Table3[director_name]=N1364,Table3[imdb_score]))</f>
        <v>5.5</v>
      </c>
    </row>
    <row r="1365" spans="1:18" x14ac:dyDescent="0.3">
      <c r="A1365" t="s">
        <v>857</v>
      </c>
      <c r="B1365">
        <v>48</v>
      </c>
      <c r="C1365">
        <v>136</v>
      </c>
      <c r="D1365">
        <v>21554585</v>
      </c>
      <c r="E1365" t="s">
        <v>459</v>
      </c>
      <c r="F1365" t="s">
        <v>3572</v>
      </c>
      <c r="G1365">
        <v>36108</v>
      </c>
      <c r="H1365">
        <v>109</v>
      </c>
      <c r="I1365" t="s">
        <v>29</v>
      </c>
      <c r="J1365">
        <v>25000000</v>
      </c>
      <c r="K1365">
        <v>6.9</v>
      </c>
      <c r="N1365" t="s">
        <v>4506</v>
      </c>
      <c r="O1365" cm="1">
        <f t="array" ref="O1365">SUM(IF(Table3[director_name]=N1365,Table3[duration]))</f>
        <v>84</v>
      </c>
      <c r="P1365" cm="1">
        <f t="array" ref="P1365">MEDIAN(IF(Table3[director_name]=N1365,Table3[duration]))</f>
        <v>84</v>
      </c>
      <c r="Q1365" t="e" cm="1">
        <f t="array" ref="Q1365">STDEV(IF(Table3[director_name]=N1365,Table3[duration]))</f>
        <v>#DIV/0!</v>
      </c>
      <c r="R1365" cm="1">
        <f t="array" ref="R1365">MEDIAN(IF(Table3[director_name]=N1365,Table3[imdb_score]))</f>
        <v>5.5</v>
      </c>
    </row>
    <row r="1366" spans="1:18" x14ac:dyDescent="0.3">
      <c r="A1366" t="s">
        <v>1813</v>
      </c>
      <c r="B1366">
        <v>232</v>
      </c>
      <c r="C1366">
        <v>117</v>
      </c>
      <c r="D1366">
        <v>371897</v>
      </c>
      <c r="E1366" t="s">
        <v>92</v>
      </c>
      <c r="F1366" t="s">
        <v>3574</v>
      </c>
      <c r="G1366">
        <v>36494</v>
      </c>
      <c r="H1366">
        <v>118</v>
      </c>
      <c r="I1366" t="s">
        <v>29</v>
      </c>
      <c r="J1366">
        <v>4000000</v>
      </c>
      <c r="K1366">
        <v>6.9</v>
      </c>
      <c r="N1366" t="s">
        <v>4508</v>
      </c>
      <c r="O1366" cm="1">
        <f t="array" ref="O1366">SUM(IF(Table3[director_name]=N1366,Table3[duration]))</f>
        <v>165</v>
      </c>
      <c r="P1366" cm="1">
        <f t="array" ref="P1366">MEDIAN(IF(Table3[director_name]=N1366,Table3[duration]))</f>
        <v>82.5</v>
      </c>
      <c r="Q1366" cm="1">
        <f t="array" ref="Q1366">STDEV(IF(Table3[director_name]=N1366,Table3[duration]))</f>
        <v>4.9497474683058327</v>
      </c>
      <c r="R1366" cm="1">
        <f t="array" ref="R1366">MEDIAN(IF(Table3[director_name]=N1366,Table3[imdb_score]))</f>
        <v>5.5</v>
      </c>
    </row>
    <row r="1367" spans="1:18" x14ac:dyDescent="0.3">
      <c r="A1367" t="s">
        <v>1934</v>
      </c>
      <c r="B1367">
        <v>61</v>
      </c>
      <c r="C1367">
        <v>99</v>
      </c>
      <c r="D1367">
        <v>19959</v>
      </c>
      <c r="E1367" t="s">
        <v>92</v>
      </c>
      <c r="F1367" t="s">
        <v>3577</v>
      </c>
      <c r="G1367">
        <v>3579</v>
      </c>
      <c r="H1367">
        <v>14</v>
      </c>
      <c r="I1367" t="s">
        <v>29</v>
      </c>
      <c r="J1367">
        <v>3800000</v>
      </c>
      <c r="K1367">
        <v>6.9</v>
      </c>
      <c r="N1367" t="s">
        <v>4515</v>
      </c>
      <c r="O1367" cm="1">
        <f t="array" ref="O1367">SUM(IF(Table3[director_name]=N1367,Table3[duration]))</f>
        <v>246</v>
      </c>
      <c r="P1367" cm="1">
        <f t="array" ref="P1367">MEDIAN(IF(Table3[director_name]=N1367,Table3[duration]))</f>
        <v>123</v>
      </c>
      <c r="Q1367" cm="1">
        <f t="array" ref="Q1367">STDEV(IF(Table3[director_name]=N1367,Table3[duration]))</f>
        <v>24.041630560342615</v>
      </c>
      <c r="R1367" cm="1">
        <f t="array" ref="R1367">MEDIAN(IF(Table3[director_name]=N1367,Table3[imdb_score]))</f>
        <v>5.45</v>
      </c>
    </row>
    <row r="1368" spans="1:18" x14ac:dyDescent="0.3">
      <c r="A1368" t="s">
        <v>1875</v>
      </c>
      <c r="B1368">
        <v>50</v>
      </c>
      <c r="C1368">
        <v>176</v>
      </c>
      <c r="D1368">
        <v>3047539</v>
      </c>
      <c r="E1368" t="s">
        <v>588</v>
      </c>
      <c r="F1368" t="s">
        <v>3580</v>
      </c>
      <c r="G1368">
        <v>42296</v>
      </c>
      <c r="H1368">
        <v>286</v>
      </c>
      <c r="I1368" t="s">
        <v>103</v>
      </c>
      <c r="J1368">
        <v>7217600</v>
      </c>
      <c r="K1368">
        <v>6.9</v>
      </c>
      <c r="N1368" t="s">
        <v>4520</v>
      </c>
      <c r="O1368" cm="1">
        <f t="array" ref="O1368">SUM(IF(Table3[director_name]=N1368,Table3[duration]))</f>
        <v>235</v>
      </c>
      <c r="P1368" cm="1">
        <f t="array" ref="P1368">MEDIAN(IF(Table3[director_name]=N1368,Table3[duration]))</f>
        <v>117.5</v>
      </c>
      <c r="Q1368" cm="1">
        <f t="array" ref="Q1368">STDEV(IF(Table3[director_name]=N1368,Table3[duration]))</f>
        <v>27.577164466275352</v>
      </c>
      <c r="R1368" cm="1">
        <f t="array" ref="R1368">MEDIAN(IF(Table3[director_name]=N1368,Table3[imdb_score]))</f>
        <v>5.45</v>
      </c>
    </row>
    <row r="1369" spans="1:18" x14ac:dyDescent="0.3">
      <c r="A1369" t="s">
        <v>1896</v>
      </c>
      <c r="B1369">
        <v>200</v>
      </c>
      <c r="C1369">
        <v>116</v>
      </c>
      <c r="D1369">
        <v>2268296</v>
      </c>
      <c r="E1369" t="s">
        <v>224</v>
      </c>
      <c r="F1369" t="s">
        <v>3582</v>
      </c>
      <c r="G1369">
        <v>41856</v>
      </c>
      <c r="H1369">
        <v>119</v>
      </c>
      <c r="I1369" t="s">
        <v>29</v>
      </c>
      <c r="J1369">
        <v>6500000</v>
      </c>
      <c r="K1369">
        <v>6.9</v>
      </c>
      <c r="N1369" t="s">
        <v>4522</v>
      </c>
      <c r="O1369" cm="1">
        <f t="array" ref="O1369">SUM(IF(Table3[director_name]=N1369,Table3[duration]))</f>
        <v>207</v>
      </c>
      <c r="P1369" cm="1">
        <f t="array" ref="P1369">MEDIAN(IF(Table3[director_name]=N1369,Table3[duration]))</f>
        <v>103.5</v>
      </c>
      <c r="Q1369" cm="1">
        <f t="array" ref="Q1369">STDEV(IF(Table3[director_name]=N1369,Table3[duration]))</f>
        <v>13.435028842544403</v>
      </c>
      <c r="R1369" cm="1">
        <f t="array" ref="R1369">MEDIAN(IF(Table3[director_name]=N1369,Table3[imdb_score]))</f>
        <v>5.45</v>
      </c>
    </row>
    <row r="1370" spans="1:18" x14ac:dyDescent="0.3">
      <c r="A1370" t="s">
        <v>1284</v>
      </c>
      <c r="B1370">
        <v>217</v>
      </c>
      <c r="C1370">
        <v>111</v>
      </c>
      <c r="D1370">
        <v>13362308</v>
      </c>
      <c r="E1370" t="s">
        <v>92</v>
      </c>
      <c r="F1370" t="s">
        <v>3584</v>
      </c>
      <c r="G1370">
        <v>31898</v>
      </c>
      <c r="H1370">
        <v>111</v>
      </c>
      <c r="I1370" t="s">
        <v>29</v>
      </c>
      <c r="J1370">
        <v>18000000</v>
      </c>
      <c r="K1370">
        <v>6.9</v>
      </c>
      <c r="N1370" t="s">
        <v>4526</v>
      </c>
      <c r="O1370" cm="1">
        <f t="array" ref="O1370">SUM(IF(Table3[director_name]=N1370,Table3[duration]))</f>
        <v>201</v>
      </c>
      <c r="P1370" cm="1">
        <f t="array" ref="P1370">MEDIAN(IF(Table3[director_name]=N1370,Table3[duration]))</f>
        <v>100.5</v>
      </c>
      <c r="Q1370" cm="1">
        <f t="array" ref="Q1370">STDEV(IF(Table3[director_name]=N1370,Table3[duration]))</f>
        <v>2.1213203435596424</v>
      </c>
      <c r="R1370" cm="1">
        <f t="array" ref="R1370">MEDIAN(IF(Table3[director_name]=N1370,Table3[imdb_score]))</f>
        <v>5.45</v>
      </c>
    </row>
    <row r="1371" spans="1:18" x14ac:dyDescent="0.3">
      <c r="A1371" t="s">
        <v>2392</v>
      </c>
      <c r="B1371">
        <v>104</v>
      </c>
      <c r="C1371">
        <v>97</v>
      </c>
      <c r="D1371">
        <v>8378141</v>
      </c>
      <c r="E1371" t="s">
        <v>699</v>
      </c>
      <c r="F1371" t="s">
        <v>3586</v>
      </c>
      <c r="G1371">
        <v>18966</v>
      </c>
      <c r="H1371">
        <v>141</v>
      </c>
      <c r="I1371" t="s">
        <v>29</v>
      </c>
      <c r="J1371">
        <v>15000000</v>
      </c>
      <c r="K1371">
        <v>6.9</v>
      </c>
      <c r="N1371" t="s">
        <v>3833</v>
      </c>
      <c r="O1371" cm="1">
        <f t="array" ref="O1371">SUM(IF(Table3[director_name]=N1371,Table3[duration]))</f>
        <v>409</v>
      </c>
      <c r="P1371" cm="1">
        <f t="array" ref="P1371">MEDIAN(IF(Table3[director_name]=N1371,Table3[duration]))</f>
        <v>99</v>
      </c>
      <c r="Q1371" cm="1">
        <f t="array" ref="Q1371">STDEV(IF(Table3[director_name]=N1371,Table3[duration]))</f>
        <v>11.672617529928752</v>
      </c>
      <c r="R1371" cm="1">
        <f t="array" ref="R1371">MEDIAN(IF(Table3[director_name]=N1371,Table3[imdb_score]))</f>
        <v>5.45</v>
      </c>
    </row>
    <row r="1372" spans="1:18" x14ac:dyDescent="0.3">
      <c r="A1372" t="s">
        <v>1943</v>
      </c>
      <c r="B1372">
        <v>49</v>
      </c>
      <c r="C1372">
        <v>97</v>
      </c>
      <c r="D1372">
        <v>233103</v>
      </c>
      <c r="E1372" t="s">
        <v>92</v>
      </c>
      <c r="F1372" t="s">
        <v>3588</v>
      </c>
      <c r="G1372">
        <v>2670</v>
      </c>
      <c r="H1372">
        <v>50</v>
      </c>
      <c r="I1372" t="s">
        <v>29</v>
      </c>
      <c r="J1372">
        <v>7000000</v>
      </c>
      <c r="K1372">
        <v>6.9</v>
      </c>
      <c r="N1372" t="s">
        <v>4529</v>
      </c>
      <c r="O1372" cm="1">
        <f t="array" ref="O1372">SUM(IF(Table3[director_name]=N1372,Table3[duration]))</f>
        <v>194</v>
      </c>
      <c r="P1372" cm="1">
        <f t="array" ref="P1372">MEDIAN(IF(Table3[director_name]=N1372,Table3[duration]))</f>
        <v>97</v>
      </c>
      <c r="Q1372" cm="1">
        <f t="array" ref="Q1372">STDEV(IF(Table3[director_name]=N1372,Table3[duration]))</f>
        <v>8.4852813742385695</v>
      </c>
      <c r="R1372" cm="1">
        <f t="array" ref="R1372">MEDIAN(IF(Table3[director_name]=N1372,Table3[imdb_score]))</f>
        <v>5.45</v>
      </c>
    </row>
    <row r="1373" spans="1:18" x14ac:dyDescent="0.3">
      <c r="A1373" t="s">
        <v>1231</v>
      </c>
      <c r="B1373">
        <v>135</v>
      </c>
      <c r="C1373">
        <v>101</v>
      </c>
      <c r="D1373">
        <v>24185781</v>
      </c>
      <c r="E1373" t="s">
        <v>257</v>
      </c>
      <c r="F1373" t="s">
        <v>3590</v>
      </c>
      <c r="G1373">
        <v>30339</v>
      </c>
      <c r="H1373">
        <v>268</v>
      </c>
      <c r="I1373" t="s">
        <v>29</v>
      </c>
      <c r="J1373">
        <v>31000000</v>
      </c>
      <c r="K1373">
        <v>6.9</v>
      </c>
      <c r="N1373" t="s">
        <v>4531</v>
      </c>
      <c r="O1373" cm="1">
        <f t="array" ref="O1373">SUM(IF(Table3[director_name]=N1373,Table3[duration]))</f>
        <v>187</v>
      </c>
      <c r="P1373" cm="1">
        <f t="array" ref="P1373">MEDIAN(IF(Table3[director_name]=N1373,Table3[duration]))</f>
        <v>93.5</v>
      </c>
      <c r="Q1373" cm="1">
        <f t="array" ref="Q1373">STDEV(IF(Table3[director_name]=N1373,Table3[duration]))</f>
        <v>9.1923881554251174</v>
      </c>
      <c r="R1373" cm="1">
        <f t="array" ref="R1373">MEDIAN(IF(Table3[director_name]=N1373,Table3[imdb_score]))</f>
        <v>5.45</v>
      </c>
    </row>
    <row r="1374" spans="1:18" x14ac:dyDescent="0.3">
      <c r="A1374" t="s">
        <v>2499</v>
      </c>
      <c r="B1374">
        <v>90</v>
      </c>
      <c r="C1374">
        <v>92</v>
      </c>
      <c r="D1374">
        <v>1071240</v>
      </c>
      <c r="E1374" t="s">
        <v>393</v>
      </c>
      <c r="F1374" t="s">
        <v>3592</v>
      </c>
      <c r="G1374">
        <v>3571</v>
      </c>
      <c r="H1374">
        <v>34</v>
      </c>
      <c r="I1374" t="s">
        <v>29</v>
      </c>
      <c r="J1374">
        <v>8000000</v>
      </c>
      <c r="K1374">
        <v>6.9</v>
      </c>
      <c r="N1374" t="s">
        <v>4534</v>
      </c>
      <c r="O1374" cm="1">
        <f t="array" ref="O1374">SUM(IF(Table3[director_name]=N1374,Table3[duration]))</f>
        <v>374</v>
      </c>
      <c r="P1374" cm="1">
        <f t="array" ref="P1374">MEDIAN(IF(Table3[director_name]=N1374,Table3[duration]))</f>
        <v>93</v>
      </c>
      <c r="Q1374" cm="1">
        <f t="array" ref="Q1374">STDEV(IF(Table3[director_name]=N1374,Table3[duration]))</f>
        <v>3.415650255319866</v>
      </c>
      <c r="R1374" cm="1">
        <f t="array" ref="R1374">MEDIAN(IF(Table3[director_name]=N1374,Table3[imdb_score]))</f>
        <v>5.45</v>
      </c>
    </row>
    <row r="1375" spans="1:18" x14ac:dyDescent="0.3">
      <c r="A1375" t="s">
        <v>1961</v>
      </c>
      <c r="B1375">
        <v>85</v>
      </c>
      <c r="C1375">
        <v>90</v>
      </c>
      <c r="D1375">
        <v>671240</v>
      </c>
      <c r="E1375" t="s">
        <v>699</v>
      </c>
      <c r="F1375" t="s">
        <v>3594</v>
      </c>
      <c r="G1375">
        <v>23023</v>
      </c>
      <c r="H1375">
        <v>149</v>
      </c>
      <c r="I1375" t="s">
        <v>29</v>
      </c>
      <c r="J1375">
        <v>7900000</v>
      </c>
      <c r="K1375">
        <v>6.9</v>
      </c>
      <c r="N1375" t="s">
        <v>4536</v>
      </c>
      <c r="O1375" cm="1">
        <f t="array" ref="O1375">SUM(IF(Table3[director_name]=N1375,Table3[duration]))</f>
        <v>186</v>
      </c>
      <c r="P1375" cm="1">
        <f t="array" ref="P1375">MEDIAN(IF(Table3[director_name]=N1375,Table3[duration]))</f>
        <v>93</v>
      </c>
      <c r="Q1375" cm="1">
        <f t="array" ref="Q1375">STDEV(IF(Table3[director_name]=N1375,Table3[duration]))</f>
        <v>11.313708498984761</v>
      </c>
      <c r="R1375" cm="1">
        <f t="array" ref="R1375">MEDIAN(IF(Table3[director_name]=N1375,Table3[imdb_score]))</f>
        <v>5.45</v>
      </c>
    </row>
    <row r="1376" spans="1:18" x14ac:dyDescent="0.3">
      <c r="A1376" t="s">
        <v>1713</v>
      </c>
      <c r="B1376">
        <v>68</v>
      </c>
      <c r="C1376">
        <v>98</v>
      </c>
      <c r="D1376">
        <v>117190</v>
      </c>
      <c r="E1376" t="s">
        <v>2113</v>
      </c>
      <c r="F1376" t="s">
        <v>3597</v>
      </c>
      <c r="G1376">
        <v>29994</v>
      </c>
      <c r="H1376">
        <v>86</v>
      </c>
      <c r="I1376" t="s">
        <v>29</v>
      </c>
      <c r="J1376">
        <v>8000000</v>
      </c>
      <c r="K1376">
        <v>6.9</v>
      </c>
      <c r="N1376" t="s">
        <v>4367</v>
      </c>
      <c r="O1376" cm="1">
        <f t="array" ref="O1376">SUM(IF(Table3[director_name]=N1376,Table3[duration]))</f>
        <v>188</v>
      </c>
      <c r="P1376" cm="1">
        <f t="array" ref="P1376">MEDIAN(IF(Table3[director_name]=N1376,Table3[duration]))</f>
        <v>94</v>
      </c>
      <c r="Q1376" cm="1">
        <f t="array" ref="Q1376">STDEV(IF(Table3[director_name]=N1376,Table3[duration]))</f>
        <v>1.4142135623730951</v>
      </c>
      <c r="R1376" cm="1">
        <f t="array" ref="R1376">MEDIAN(IF(Table3[director_name]=N1376,Table3[imdb_score]))</f>
        <v>5.4499999999999993</v>
      </c>
    </row>
    <row r="1377" spans="1:18" x14ac:dyDescent="0.3">
      <c r="A1377" t="s">
        <v>2584</v>
      </c>
      <c r="B1377">
        <v>221</v>
      </c>
      <c r="C1377">
        <v>106</v>
      </c>
      <c r="D1377">
        <v>1939441</v>
      </c>
      <c r="E1377" t="s">
        <v>116</v>
      </c>
      <c r="F1377" t="s">
        <v>3599</v>
      </c>
      <c r="G1377">
        <v>55567</v>
      </c>
      <c r="H1377">
        <v>144</v>
      </c>
      <c r="I1377" t="s">
        <v>29</v>
      </c>
      <c r="J1377">
        <v>10000000</v>
      </c>
      <c r="K1377">
        <v>6.9</v>
      </c>
      <c r="N1377" t="s">
        <v>394</v>
      </c>
      <c r="O1377" cm="1">
        <f t="array" ref="O1377">SUM(IF(Table3[director_name]=N1377,Table3[duration]))</f>
        <v>111</v>
      </c>
      <c r="P1377" cm="1">
        <f t="array" ref="P1377">MEDIAN(IF(Table3[director_name]=N1377,Table3[duration]))</f>
        <v>111</v>
      </c>
      <c r="Q1377" t="e" cm="1">
        <f t="array" ref="Q1377">STDEV(IF(Table3[director_name]=N1377,Table3[duration]))</f>
        <v>#DIV/0!</v>
      </c>
      <c r="R1377" cm="1">
        <f t="array" ref="R1377">MEDIAN(IF(Table3[director_name]=N1377,Table3[imdb_score]))</f>
        <v>5.4</v>
      </c>
    </row>
    <row r="1378" spans="1:18" x14ac:dyDescent="0.3">
      <c r="A1378" t="s">
        <v>839</v>
      </c>
      <c r="B1378">
        <v>283</v>
      </c>
      <c r="C1378">
        <v>129</v>
      </c>
      <c r="D1378">
        <v>31836745</v>
      </c>
      <c r="E1378" t="s">
        <v>3601</v>
      </c>
      <c r="F1378" t="s">
        <v>3602</v>
      </c>
      <c r="G1378">
        <v>81298</v>
      </c>
      <c r="H1378">
        <v>341</v>
      </c>
      <c r="I1378" t="s">
        <v>29</v>
      </c>
      <c r="J1378">
        <v>40000000</v>
      </c>
      <c r="K1378">
        <v>6.9</v>
      </c>
      <c r="N1378" t="s">
        <v>4546</v>
      </c>
      <c r="O1378" cm="1">
        <f t="array" ref="O1378">SUM(IF(Table3[director_name]=N1378,Table3[duration]))</f>
        <v>111</v>
      </c>
      <c r="P1378" cm="1">
        <f t="array" ref="P1378">MEDIAN(IF(Table3[director_name]=N1378,Table3[duration]))</f>
        <v>111</v>
      </c>
      <c r="Q1378" t="e" cm="1">
        <f t="array" ref="Q1378">STDEV(IF(Table3[director_name]=N1378,Table3[duration]))</f>
        <v>#DIV/0!</v>
      </c>
      <c r="R1378" cm="1">
        <f t="array" ref="R1378">MEDIAN(IF(Table3[director_name]=N1378,Table3[imdb_score]))</f>
        <v>5.4</v>
      </c>
    </row>
    <row r="1379" spans="1:18" x14ac:dyDescent="0.3">
      <c r="A1379" t="s">
        <v>1702</v>
      </c>
      <c r="B1379">
        <v>167</v>
      </c>
      <c r="C1379">
        <v>144</v>
      </c>
      <c r="D1379">
        <v>56083966</v>
      </c>
      <c r="E1379" t="s">
        <v>3604</v>
      </c>
      <c r="F1379" t="s">
        <v>3605</v>
      </c>
      <c r="G1379">
        <v>137003</v>
      </c>
      <c r="H1379">
        <v>658</v>
      </c>
      <c r="I1379" t="s">
        <v>29</v>
      </c>
      <c r="J1379">
        <v>65000000</v>
      </c>
      <c r="K1379">
        <v>6.9</v>
      </c>
      <c r="N1379" t="s">
        <v>4552</v>
      </c>
      <c r="O1379" cm="1">
        <f t="array" ref="O1379">SUM(IF(Table3[director_name]=N1379,Table3[duration]))</f>
        <v>107</v>
      </c>
      <c r="P1379" cm="1">
        <f t="array" ref="P1379">MEDIAN(IF(Table3[director_name]=N1379,Table3[duration]))</f>
        <v>107</v>
      </c>
      <c r="Q1379" t="e" cm="1">
        <f t="array" ref="Q1379">STDEV(IF(Table3[director_name]=N1379,Table3[duration]))</f>
        <v>#DIV/0!</v>
      </c>
      <c r="R1379" cm="1">
        <f t="array" ref="R1379">MEDIAN(IF(Table3[director_name]=N1379,Table3[imdb_score]))</f>
        <v>5.4</v>
      </c>
    </row>
    <row r="1380" spans="1:18" x14ac:dyDescent="0.3">
      <c r="A1380" t="s">
        <v>3607</v>
      </c>
      <c r="B1380">
        <v>60</v>
      </c>
      <c r="C1380">
        <v>114</v>
      </c>
      <c r="D1380">
        <v>18252684</v>
      </c>
      <c r="E1380" t="s">
        <v>157</v>
      </c>
      <c r="F1380" t="s">
        <v>3608</v>
      </c>
      <c r="G1380">
        <v>18366</v>
      </c>
      <c r="H1380">
        <v>219</v>
      </c>
      <c r="I1380" t="s">
        <v>29</v>
      </c>
      <c r="J1380">
        <v>30000000</v>
      </c>
      <c r="K1380">
        <v>6.9</v>
      </c>
      <c r="N1380" t="s">
        <v>4549</v>
      </c>
      <c r="O1380" cm="1">
        <f t="array" ref="O1380">SUM(IF(Table3[director_name]=N1380,Table3[duration]))</f>
        <v>107</v>
      </c>
      <c r="P1380" cm="1">
        <f t="array" ref="P1380">MEDIAN(IF(Table3[director_name]=N1380,Table3[duration]))</f>
        <v>107</v>
      </c>
      <c r="Q1380" t="e" cm="1">
        <f t="array" ref="Q1380">STDEV(IF(Table3[director_name]=N1380,Table3[duration]))</f>
        <v>#DIV/0!</v>
      </c>
      <c r="R1380" cm="1">
        <f t="array" ref="R1380">MEDIAN(IF(Table3[director_name]=N1380,Table3[imdb_score]))</f>
        <v>5.4</v>
      </c>
    </row>
    <row r="1381" spans="1:18" x14ac:dyDescent="0.3">
      <c r="A1381" t="s">
        <v>2037</v>
      </c>
      <c r="B1381">
        <v>120</v>
      </c>
      <c r="C1381">
        <v>127</v>
      </c>
      <c r="D1381">
        <v>12188642</v>
      </c>
      <c r="E1381" t="s">
        <v>60</v>
      </c>
      <c r="F1381" t="s">
        <v>3611</v>
      </c>
      <c r="G1381">
        <v>21098</v>
      </c>
      <c r="H1381">
        <v>56</v>
      </c>
      <c r="I1381" t="s">
        <v>29</v>
      </c>
      <c r="J1381">
        <v>26000000</v>
      </c>
      <c r="K1381">
        <v>6.9</v>
      </c>
      <c r="N1381" t="s">
        <v>4554</v>
      </c>
      <c r="O1381" cm="1">
        <f t="array" ref="O1381">SUM(IF(Table3[director_name]=N1381,Table3[duration]))</f>
        <v>209</v>
      </c>
      <c r="P1381" cm="1">
        <f t="array" ref="P1381">MEDIAN(IF(Table3[director_name]=N1381,Table3[duration]))</f>
        <v>104.5</v>
      </c>
      <c r="Q1381" cm="1">
        <f t="array" ref="Q1381">STDEV(IF(Table3[director_name]=N1381,Table3[duration]))</f>
        <v>14.849242404917497</v>
      </c>
      <c r="R1381" cm="1">
        <f t="array" ref="R1381">MEDIAN(IF(Table3[director_name]=N1381,Table3[imdb_score]))</f>
        <v>5.4</v>
      </c>
    </row>
    <row r="1382" spans="1:18" x14ac:dyDescent="0.3">
      <c r="A1382" t="s">
        <v>1226</v>
      </c>
      <c r="B1382">
        <v>418</v>
      </c>
      <c r="C1382">
        <v>123</v>
      </c>
      <c r="D1382">
        <v>161087183</v>
      </c>
      <c r="E1382" t="s">
        <v>1920</v>
      </c>
      <c r="F1382" t="s">
        <v>3614</v>
      </c>
      <c r="G1382">
        <v>118992</v>
      </c>
      <c r="H1382">
        <v>971</v>
      </c>
      <c r="I1382" t="s">
        <v>29</v>
      </c>
      <c r="J1382">
        <v>175000000</v>
      </c>
      <c r="K1382">
        <v>6.9</v>
      </c>
      <c r="N1382" t="s">
        <v>4267</v>
      </c>
      <c r="O1382" cm="1">
        <f t="array" ref="O1382">SUM(IF(Table3[director_name]=N1382,Table3[duration]))</f>
        <v>301</v>
      </c>
      <c r="P1382" cm="1">
        <f t="array" ref="P1382">MEDIAN(IF(Table3[director_name]=N1382,Table3[duration]))</f>
        <v>104</v>
      </c>
      <c r="Q1382" cm="1">
        <f t="array" ref="Q1382">STDEV(IF(Table3[director_name]=N1382,Table3[duration]))</f>
        <v>10.016652800877813</v>
      </c>
      <c r="R1382" cm="1">
        <f t="array" ref="R1382">MEDIAN(IF(Table3[director_name]=N1382,Table3[imdb_score]))</f>
        <v>5.4</v>
      </c>
    </row>
    <row r="1383" spans="1:18" x14ac:dyDescent="0.3">
      <c r="A1383" t="s">
        <v>1940</v>
      </c>
      <c r="B1383">
        <v>109</v>
      </c>
      <c r="C1383">
        <v>98</v>
      </c>
      <c r="D1383">
        <v>353743</v>
      </c>
      <c r="E1383" t="s">
        <v>3616</v>
      </c>
      <c r="F1383" t="s">
        <v>3618</v>
      </c>
      <c r="G1383">
        <v>20730</v>
      </c>
      <c r="H1383">
        <v>111</v>
      </c>
      <c r="I1383" t="s">
        <v>29</v>
      </c>
      <c r="J1383">
        <v>15000000</v>
      </c>
      <c r="K1383">
        <v>6.9</v>
      </c>
      <c r="N1383" t="s">
        <v>4559</v>
      </c>
      <c r="O1383" cm="1">
        <f t="array" ref="O1383">SUM(IF(Table3[director_name]=N1383,Table3[duration]))</f>
        <v>204</v>
      </c>
      <c r="P1383" cm="1">
        <f t="array" ref="P1383">MEDIAN(IF(Table3[director_name]=N1383,Table3[duration]))</f>
        <v>102</v>
      </c>
      <c r="Q1383" cm="1">
        <f t="array" ref="Q1383">STDEV(IF(Table3[director_name]=N1383,Table3[duration]))</f>
        <v>1.4142135623730951</v>
      </c>
      <c r="R1383" cm="1">
        <f t="array" ref="R1383">MEDIAN(IF(Table3[director_name]=N1383,Table3[imdb_score]))</f>
        <v>5.4</v>
      </c>
    </row>
    <row r="1384" spans="1:18" x14ac:dyDescent="0.3">
      <c r="A1384" t="s">
        <v>1897</v>
      </c>
      <c r="B1384">
        <v>106</v>
      </c>
      <c r="C1384">
        <v>98</v>
      </c>
      <c r="D1384">
        <v>1569918</v>
      </c>
      <c r="E1384" t="s">
        <v>2216</v>
      </c>
      <c r="F1384" t="s">
        <v>3621</v>
      </c>
      <c r="G1384">
        <v>16234</v>
      </c>
      <c r="H1384">
        <v>113</v>
      </c>
      <c r="I1384" t="s">
        <v>29</v>
      </c>
      <c r="J1384">
        <v>17000000</v>
      </c>
      <c r="K1384">
        <v>6.9</v>
      </c>
      <c r="N1384" t="s">
        <v>4564</v>
      </c>
      <c r="O1384" cm="1">
        <f t="array" ref="O1384">SUM(IF(Table3[director_name]=N1384,Table3[duration]))</f>
        <v>102</v>
      </c>
      <c r="P1384" cm="1">
        <f t="array" ref="P1384">MEDIAN(IF(Table3[director_name]=N1384,Table3[duration]))</f>
        <v>102</v>
      </c>
      <c r="Q1384" t="e" cm="1">
        <f t="array" ref="Q1384">STDEV(IF(Table3[director_name]=N1384,Table3[duration]))</f>
        <v>#DIV/0!</v>
      </c>
      <c r="R1384" cm="1">
        <f t="array" ref="R1384">MEDIAN(IF(Table3[director_name]=N1384,Table3[imdb_score]))</f>
        <v>5.4</v>
      </c>
    </row>
    <row r="1385" spans="1:18" x14ac:dyDescent="0.3">
      <c r="A1385" t="s">
        <v>1322</v>
      </c>
      <c r="B1385">
        <v>182</v>
      </c>
      <c r="C1385">
        <v>114</v>
      </c>
      <c r="D1385">
        <v>3519627</v>
      </c>
      <c r="E1385" t="s">
        <v>1022</v>
      </c>
      <c r="F1385" t="s">
        <v>3624</v>
      </c>
      <c r="G1385">
        <v>41737</v>
      </c>
      <c r="H1385">
        <v>105</v>
      </c>
      <c r="I1385" t="s">
        <v>29</v>
      </c>
      <c r="J1385">
        <v>20000000</v>
      </c>
      <c r="K1385">
        <v>6.9</v>
      </c>
      <c r="N1385" t="s">
        <v>4566</v>
      </c>
      <c r="O1385" cm="1">
        <f t="array" ref="O1385">SUM(IF(Table3[director_name]=N1385,Table3[duration]))</f>
        <v>101</v>
      </c>
      <c r="P1385" cm="1">
        <f t="array" ref="P1385">MEDIAN(IF(Table3[director_name]=N1385,Table3[duration]))</f>
        <v>101</v>
      </c>
      <c r="Q1385" t="e" cm="1">
        <f t="array" ref="Q1385">STDEV(IF(Table3[director_name]=N1385,Table3[duration]))</f>
        <v>#DIV/0!</v>
      </c>
      <c r="R1385" cm="1">
        <f t="array" ref="R1385">MEDIAN(IF(Table3[director_name]=N1385,Table3[imdb_score]))</f>
        <v>5.4</v>
      </c>
    </row>
    <row r="1386" spans="1:18" x14ac:dyDescent="0.3">
      <c r="A1386" t="s">
        <v>661</v>
      </c>
      <c r="B1386">
        <v>310</v>
      </c>
      <c r="C1386">
        <v>124</v>
      </c>
      <c r="D1386">
        <v>133382309</v>
      </c>
      <c r="E1386" t="s">
        <v>715</v>
      </c>
      <c r="F1386" t="s">
        <v>3626</v>
      </c>
      <c r="G1386">
        <v>256695</v>
      </c>
      <c r="H1386">
        <v>871</v>
      </c>
      <c r="I1386" t="s">
        <v>29</v>
      </c>
      <c r="J1386">
        <v>150000000</v>
      </c>
      <c r="K1386">
        <v>6.9</v>
      </c>
      <c r="N1386" t="s">
        <v>4569</v>
      </c>
      <c r="O1386" cm="1">
        <f t="array" ref="O1386">SUM(IF(Table3[director_name]=N1386,Table3[duration]))</f>
        <v>200</v>
      </c>
      <c r="P1386" cm="1">
        <f t="array" ref="P1386">MEDIAN(IF(Table3[director_name]=N1386,Table3[duration]))</f>
        <v>100</v>
      </c>
      <c r="Q1386" cm="1">
        <f t="array" ref="Q1386">STDEV(IF(Table3[director_name]=N1386,Table3[duration]))</f>
        <v>1.4142135623730951</v>
      </c>
      <c r="R1386" cm="1">
        <f t="array" ref="R1386">MEDIAN(IF(Table3[director_name]=N1386,Table3[imdb_score]))</f>
        <v>5.4</v>
      </c>
    </row>
    <row r="1387" spans="1:18" x14ac:dyDescent="0.3">
      <c r="A1387" t="s">
        <v>671</v>
      </c>
      <c r="B1387">
        <v>371</v>
      </c>
      <c r="C1387">
        <v>120</v>
      </c>
      <c r="D1387">
        <v>31569268</v>
      </c>
      <c r="E1387" t="s">
        <v>1935</v>
      </c>
      <c r="F1387" t="s">
        <v>3628</v>
      </c>
      <c r="G1387">
        <v>172965</v>
      </c>
      <c r="H1387">
        <v>627</v>
      </c>
      <c r="I1387" t="s">
        <v>29</v>
      </c>
      <c r="J1387">
        <v>49000000</v>
      </c>
      <c r="K1387">
        <v>6.9</v>
      </c>
      <c r="N1387" t="s">
        <v>4575</v>
      </c>
      <c r="O1387" cm="1">
        <f t="array" ref="O1387">SUM(IF(Table3[director_name]=N1387,Table3[duration]))</f>
        <v>100</v>
      </c>
      <c r="P1387" cm="1">
        <f t="array" ref="P1387">MEDIAN(IF(Table3[director_name]=N1387,Table3[duration]))</f>
        <v>100</v>
      </c>
      <c r="Q1387" t="e" cm="1">
        <f t="array" ref="Q1387">STDEV(IF(Table3[director_name]=N1387,Table3[duration]))</f>
        <v>#DIV/0!</v>
      </c>
      <c r="R1387" cm="1">
        <f t="array" ref="R1387">MEDIAN(IF(Table3[director_name]=N1387,Table3[imdb_score]))</f>
        <v>5.4</v>
      </c>
    </row>
    <row r="1388" spans="1:18" x14ac:dyDescent="0.3">
      <c r="A1388" t="s">
        <v>1903</v>
      </c>
      <c r="B1388">
        <v>69</v>
      </c>
      <c r="C1388">
        <v>114</v>
      </c>
      <c r="D1388">
        <v>2353728</v>
      </c>
      <c r="E1388" t="s">
        <v>3630</v>
      </c>
      <c r="F1388" t="s">
        <v>3632</v>
      </c>
      <c r="G1388">
        <v>4293</v>
      </c>
      <c r="H1388">
        <v>53</v>
      </c>
      <c r="I1388" t="s">
        <v>90</v>
      </c>
      <c r="J1388">
        <v>20000000</v>
      </c>
      <c r="K1388">
        <v>6.9</v>
      </c>
      <c r="N1388" t="s">
        <v>4580</v>
      </c>
      <c r="O1388" cm="1">
        <f t="array" ref="O1388">SUM(IF(Table3[director_name]=N1388,Table3[duration]))</f>
        <v>99</v>
      </c>
      <c r="P1388" cm="1">
        <f t="array" ref="P1388">MEDIAN(IF(Table3[director_name]=N1388,Table3[duration]))</f>
        <v>99</v>
      </c>
      <c r="Q1388" t="e" cm="1">
        <f t="array" ref="Q1388">STDEV(IF(Table3[director_name]=N1388,Table3[duration]))</f>
        <v>#DIV/0!</v>
      </c>
      <c r="R1388" cm="1">
        <f t="array" ref="R1388">MEDIAN(IF(Table3[director_name]=N1388,Table3[imdb_score]))</f>
        <v>5.4</v>
      </c>
    </row>
    <row r="1389" spans="1:18" x14ac:dyDescent="0.3">
      <c r="A1389" t="s">
        <v>2266</v>
      </c>
      <c r="B1389">
        <v>157</v>
      </c>
      <c r="C1389">
        <v>138</v>
      </c>
      <c r="D1389">
        <v>63224849</v>
      </c>
      <c r="E1389" t="s">
        <v>289</v>
      </c>
      <c r="F1389" t="s">
        <v>3634</v>
      </c>
      <c r="G1389">
        <v>182757</v>
      </c>
      <c r="H1389">
        <v>483</v>
      </c>
      <c r="I1389" t="s">
        <v>29</v>
      </c>
      <c r="J1389">
        <v>85000000</v>
      </c>
      <c r="K1389">
        <v>6.9</v>
      </c>
      <c r="N1389" t="s">
        <v>4578</v>
      </c>
      <c r="O1389" cm="1">
        <f t="array" ref="O1389">SUM(IF(Table3[director_name]=N1389,Table3[duration]))</f>
        <v>99</v>
      </c>
      <c r="P1389" cm="1">
        <f t="array" ref="P1389">MEDIAN(IF(Table3[director_name]=N1389,Table3[duration]))</f>
        <v>99</v>
      </c>
      <c r="Q1389" t="e" cm="1">
        <f t="array" ref="Q1389">STDEV(IF(Table3[director_name]=N1389,Table3[duration]))</f>
        <v>#DIV/0!</v>
      </c>
      <c r="R1389" cm="1">
        <f t="array" ref="R1389">MEDIAN(IF(Table3[director_name]=N1389,Table3[imdb_score]))</f>
        <v>5.4</v>
      </c>
    </row>
    <row r="1390" spans="1:18" x14ac:dyDescent="0.3">
      <c r="A1390" t="s">
        <v>2571</v>
      </c>
      <c r="B1390">
        <v>65</v>
      </c>
      <c r="C1390">
        <v>112</v>
      </c>
      <c r="D1390">
        <v>4554569</v>
      </c>
      <c r="E1390" t="s">
        <v>73</v>
      </c>
      <c r="F1390" t="s">
        <v>3636</v>
      </c>
      <c r="G1390">
        <v>8134</v>
      </c>
      <c r="H1390">
        <v>123</v>
      </c>
      <c r="I1390" t="s">
        <v>29</v>
      </c>
      <c r="J1390">
        <v>28000000</v>
      </c>
      <c r="K1390">
        <v>6.9</v>
      </c>
      <c r="N1390" t="s">
        <v>4583</v>
      </c>
      <c r="O1390" cm="1">
        <f t="array" ref="O1390">SUM(IF(Table3[director_name]=N1390,Table3[duration]))</f>
        <v>196</v>
      </c>
      <c r="P1390" cm="1">
        <f t="array" ref="P1390">MEDIAN(IF(Table3[director_name]=N1390,Table3[duration]))</f>
        <v>98</v>
      </c>
      <c r="Q1390" cm="1">
        <f t="array" ref="Q1390">STDEV(IF(Table3[director_name]=N1390,Table3[duration]))</f>
        <v>2.8284271247461903</v>
      </c>
      <c r="R1390" cm="1">
        <f t="array" ref="R1390">MEDIAN(IF(Table3[director_name]=N1390,Table3[imdb_score]))</f>
        <v>5.4</v>
      </c>
    </row>
    <row r="1391" spans="1:18" x14ac:dyDescent="0.3">
      <c r="A1391" t="s">
        <v>2046</v>
      </c>
      <c r="B1391">
        <v>94</v>
      </c>
      <c r="C1391">
        <v>101</v>
      </c>
      <c r="D1391">
        <v>876671</v>
      </c>
      <c r="E1391" t="s">
        <v>3638</v>
      </c>
      <c r="F1391" t="s">
        <v>3640</v>
      </c>
      <c r="G1391">
        <v>22010</v>
      </c>
      <c r="H1391">
        <v>90</v>
      </c>
      <c r="I1391" t="s">
        <v>29</v>
      </c>
      <c r="J1391">
        <v>25000000</v>
      </c>
      <c r="K1391">
        <v>6.9</v>
      </c>
      <c r="N1391" t="s">
        <v>4585</v>
      </c>
      <c r="O1391" cm="1">
        <f t="array" ref="O1391">SUM(IF(Table3[director_name]=N1391,Table3[duration]))</f>
        <v>96</v>
      </c>
      <c r="P1391" cm="1">
        <f t="array" ref="P1391">MEDIAN(IF(Table3[director_name]=N1391,Table3[duration]))</f>
        <v>96</v>
      </c>
      <c r="Q1391" t="e" cm="1">
        <f t="array" ref="Q1391">STDEV(IF(Table3[director_name]=N1391,Table3[duration]))</f>
        <v>#DIV/0!</v>
      </c>
      <c r="R1391" cm="1">
        <f t="array" ref="R1391">MEDIAN(IF(Table3[director_name]=N1391,Table3[imdb_score]))</f>
        <v>5.4</v>
      </c>
    </row>
    <row r="1392" spans="1:18" x14ac:dyDescent="0.3">
      <c r="A1392" t="s">
        <v>3642</v>
      </c>
      <c r="B1392">
        <v>196</v>
      </c>
      <c r="C1392">
        <v>129</v>
      </c>
      <c r="D1392">
        <v>64685359</v>
      </c>
      <c r="E1392" t="s">
        <v>3643</v>
      </c>
      <c r="F1392" t="s">
        <v>3644</v>
      </c>
      <c r="G1392">
        <v>40862</v>
      </c>
      <c r="H1392">
        <v>139</v>
      </c>
      <c r="I1392" t="s">
        <v>29</v>
      </c>
      <c r="J1392">
        <v>90000000</v>
      </c>
      <c r="K1392">
        <v>6.9</v>
      </c>
      <c r="N1392" t="s">
        <v>4411</v>
      </c>
      <c r="O1392" cm="1">
        <f t="array" ref="O1392">SUM(IF(Table3[director_name]=N1392,Table3[duration]))</f>
        <v>287</v>
      </c>
      <c r="P1392" cm="1">
        <f t="array" ref="P1392">MEDIAN(IF(Table3[director_name]=N1392,Table3[duration]))</f>
        <v>94</v>
      </c>
      <c r="Q1392" cm="1">
        <f t="array" ref="Q1392">STDEV(IF(Table3[director_name]=N1392,Table3[duration]))</f>
        <v>3.7859388972001824</v>
      </c>
      <c r="R1392" cm="1">
        <f t="array" ref="R1392">MEDIAN(IF(Table3[director_name]=N1392,Table3[imdb_score]))</f>
        <v>5.4</v>
      </c>
    </row>
    <row r="1393" spans="1:18" x14ac:dyDescent="0.3">
      <c r="A1393" t="s">
        <v>2878</v>
      </c>
      <c r="B1393">
        <v>288</v>
      </c>
      <c r="C1393">
        <v>130</v>
      </c>
      <c r="D1393">
        <v>4463292</v>
      </c>
      <c r="E1393" t="s">
        <v>696</v>
      </c>
      <c r="F1393" t="s">
        <v>3647</v>
      </c>
      <c r="G1393">
        <v>34488</v>
      </c>
      <c r="H1393">
        <v>136</v>
      </c>
      <c r="I1393" t="s">
        <v>29</v>
      </c>
      <c r="J1393">
        <v>30000000</v>
      </c>
      <c r="K1393">
        <v>6.9</v>
      </c>
      <c r="N1393" t="s">
        <v>4588</v>
      </c>
      <c r="O1393" cm="1">
        <f t="array" ref="O1393">SUM(IF(Table3[director_name]=N1393,Table3[duration]))</f>
        <v>94</v>
      </c>
      <c r="P1393" cm="1">
        <f t="array" ref="P1393">MEDIAN(IF(Table3[director_name]=N1393,Table3[duration]))</f>
        <v>94</v>
      </c>
      <c r="Q1393" t="e" cm="1">
        <f t="array" ref="Q1393">STDEV(IF(Table3[director_name]=N1393,Table3[duration]))</f>
        <v>#DIV/0!</v>
      </c>
      <c r="R1393" cm="1">
        <f t="array" ref="R1393">MEDIAN(IF(Table3[director_name]=N1393,Table3[imdb_score]))</f>
        <v>5.4</v>
      </c>
    </row>
    <row r="1394" spans="1:18" x14ac:dyDescent="0.3">
      <c r="A1394" t="s">
        <v>190</v>
      </c>
      <c r="B1394">
        <v>147</v>
      </c>
      <c r="C1394">
        <v>117</v>
      </c>
      <c r="D1394">
        <v>7458269</v>
      </c>
      <c r="E1394" t="s">
        <v>699</v>
      </c>
      <c r="F1394" t="s">
        <v>3649</v>
      </c>
      <c r="G1394">
        <v>70698</v>
      </c>
      <c r="H1394">
        <v>196</v>
      </c>
      <c r="I1394" t="s">
        <v>29</v>
      </c>
      <c r="J1394">
        <v>35000000</v>
      </c>
      <c r="K1394">
        <v>6.9</v>
      </c>
      <c r="N1394" t="s">
        <v>4593</v>
      </c>
      <c r="O1394" cm="1">
        <f t="array" ref="O1394">SUM(IF(Table3[director_name]=N1394,Table3[duration]))</f>
        <v>186</v>
      </c>
      <c r="P1394" cm="1">
        <f t="array" ref="P1394">MEDIAN(IF(Table3[director_name]=N1394,Table3[duration]))</f>
        <v>93</v>
      </c>
      <c r="Q1394" cm="1">
        <f t="array" ref="Q1394">STDEV(IF(Table3[director_name]=N1394,Table3[duration]))</f>
        <v>9.8994949366116654</v>
      </c>
      <c r="R1394" cm="1">
        <f t="array" ref="R1394">MEDIAN(IF(Table3[director_name]=N1394,Table3[imdb_score]))</f>
        <v>5.4</v>
      </c>
    </row>
    <row r="1395" spans="1:18" x14ac:dyDescent="0.3">
      <c r="A1395" t="s">
        <v>2357</v>
      </c>
      <c r="B1395">
        <v>18</v>
      </c>
      <c r="C1395">
        <v>75</v>
      </c>
      <c r="D1395">
        <v>3562749</v>
      </c>
      <c r="E1395" t="s">
        <v>3651</v>
      </c>
      <c r="F1395" t="s">
        <v>3653</v>
      </c>
      <c r="G1395">
        <v>5600</v>
      </c>
      <c r="H1395">
        <v>49</v>
      </c>
      <c r="I1395" t="s">
        <v>29</v>
      </c>
      <c r="J1395">
        <v>32000000</v>
      </c>
      <c r="K1395">
        <v>6.9</v>
      </c>
      <c r="N1395" t="s">
        <v>4591</v>
      </c>
      <c r="O1395" cm="1">
        <f t="array" ref="O1395">SUM(IF(Table3[director_name]=N1395,Table3[duration]))</f>
        <v>93</v>
      </c>
      <c r="P1395" cm="1">
        <f t="array" ref="P1395">MEDIAN(IF(Table3[director_name]=N1395,Table3[duration]))</f>
        <v>93</v>
      </c>
      <c r="Q1395" t="e" cm="1">
        <f t="array" ref="Q1395">STDEV(IF(Table3[director_name]=N1395,Table3[duration]))</f>
        <v>#DIV/0!</v>
      </c>
      <c r="R1395" cm="1">
        <f t="array" ref="R1395">MEDIAN(IF(Table3[director_name]=N1395,Table3[imdb_score]))</f>
        <v>5.4</v>
      </c>
    </row>
    <row r="1396" spans="1:18" x14ac:dyDescent="0.3">
      <c r="A1396" t="s">
        <v>1090</v>
      </c>
      <c r="B1396">
        <v>70</v>
      </c>
      <c r="C1396">
        <v>132</v>
      </c>
      <c r="D1396">
        <v>2899970</v>
      </c>
      <c r="E1396" t="s">
        <v>92</v>
      </c>
      <c r="F1396" t="s">
        <v>3655</v>
      </c>
      <c r="G1396">
        <v>8039</v>
      </c>
      <c r="H1396">
        <v>161</v>
      </c>
      <c r="I1396" t="s">
        <v>29</v>
      </c>
      <c r="J1396">
        <v>32000000</v>
      </c>
      <c r="K1396">
        <v>6.9</v>
      </c>
      <c r="N1396" t="s">
        <v>4306</v>
      </c>
      <c r="O1396" cm="1">
        <f t="array" ref="O1396">SUM(IF(Table3[director_name]=N1396,Table3[duration]))</f>
        <v>274</v>
      </c>
      <c r="P1396" cm="1">
        <f t="array" ref="P1396">MEDIAN(IF(Table3[director_name]=N1396,Table3[duration]))</f>
        <v>92</v>
      </c>
      <c r="Q1396" cm="1">
        <f t="array" ref="Q1396">STDEV(IF(Table3[director_name]=N1396,Table3[duration]))</f>
        <v>3.0550504633038931</v>
      </c>
      <c r="R1396" cm="1">
        <f t="array" ref="R1396">MEDIAN(IF(Table3[director_name]=N1396,Table3[imdb_score]))</f>
        <v>5.4</v>
      </c>
    </row>
    <row r="1397" spans="1:18" x14ac:dyDescent="0.3">
      <c r="A1397" t="s">
        <v>2145</v>
      </c>
      <c r="B1397">
        <v>10</v>
      </c>
      <c r="C1397">
        <v>114</v>
      </c>
      <c r="D1397">
        <v>4651977</v>
      </c>
      <c r="E1397" t="s">
        <v>92</v>
      </c>
      <c r="F1397" t="s">
        <v>3657</v>
      </c>
      <c r="G1397">
        <v>10410</v>
      </c>
      <c r="H1397">
        <v>71</v>
      </c>
      <c r="I1397" t="s">
        <v>29</v>
      </c>
      <c r="J1397">
        <v>35000000</v>
      </c>
      <c r="K1397">
        <v>6.9</v>
      </c>
      <c r="N1397" t="s">
        <v>4595</v>
      </c>
      <c r="O1397" cm="1">
        <f t="array" ref="O1397">SUM(IF(Table3[director_name]=N1397,Table3[duration]))</f>
        <v>184</v>
      </c>
      <c r="P1397" cm="1">
        <f t="array" ref="P1397">MEDIAN(IF(Table3[director_name]=N1397,Table3[duration]))</f>
        <v>92</v>
      </c>
      <c r="Q1397" cm="1">
        <f t="array" ref="Q1397">STDEV(IF(Table3[director_name]=N1397,Table3[duration]))</f>
        <v>7.0710678118654755</v>
      </c>
      <c r="R1397" cm="1">
        <f t="array" ref="R1397">MEDIAN(IF(Table3[director_name]=N1397,Table3[imdb_score]))</f>
        <v>5.4</v>
      </c>
    </row>
    <row r="1398" spans="1:18" x14ac:dyDescent="0.3">
      <c r="A1398" t="s">
        <v>3659</v>
      </c>
      <c r="B1398">
        <v>196</v>
      </c>
      <c r="C1398">
        <v>92</v>
      </c>
      <c r="D1398">
        <v>111505642</v>
      </c>
      <c r="E1398" t="s">
        <v>1029</v>
      </c>
      <c r="F1398" t="s">
        <v>3660</v>
      </c>
      <c r="G1398">
        <v>47900</v>
      </c>
      <c r="H1398">
        <v>130</v>
      </c>
      <c r="I1398" t="s">
        <v>29</v>
      </c>
      <c r="J1398">
        <v>145000000</v>
      </c>
      <c r="K1398">
        <v>6.9</v>
      </c>
      <c r="N1398" t="s">
        <v>4598</v>
      </c>
      <c r="O1398" cm="1">
        <f t="array" ref="O1398">SUM(IF(Table3[director_name]=N1398,Table3[duration]))</f>
        <v>92</v>
      </c>
      <c r="P1398" cm="1">
        <f t="array" ref="P1398">MEDIAN(IF(Table3[director_name]=N1398,Table3[duration]))</f>
        <v>92</v>
      </c>
      <c r="Q1398" t="e" cm="1">
        <f t="array" ref="Q1398">STDEV(IF(Table3[director_name]=N1398,Table3[duration]))</f>
        <v>#DIV/0!</v>
      </c>
      <c r="R1398" cm="1">
        <f t="array" ref="R1398">MEDIAN(IF(Table3[director_name]=N1398,Table3[imdb_score]))</f>
        <v>5.4</v>
      </c>
    </row>
    <row r="1399" spans="1:18" x14ac:dyDescent="0.3">
      <c r="A1399" t="s">
        <v>1947</v>
      </c>
      <c r="B1399">
        <v>225</v>
      </c>
      <c r="C1399">
        <v>96</v>
      </c>
      <c r="D1399">
        <v>114053579</v>
      </c>
      <c r="E1399" t="s">
        <v>3086</v>
      </c>
      <c r="F1399" t="s">
        <v>3662</v>
      </c>
      <c r="G1399">
        <v>146766</v>
      </c>
      <c r="H1399">
        <v>178</v>
      </c>
      <c r="I1399" t="s">
        <v>29</v>
      </c>
      <c r="J1399">
        <v>150000000</v>
      </c>
      <c r="K1399">
        <v>6.9</v>
      </c>
      <c r="N1399" t="s">
        <v>4601</v>
      </c>
      <c r="O1399" cm="1">
        <f t="array" ref="O1399">SUM(IF(Table3[director_name]=N1399,Table3[duration]))</f>
        <v>92</v>
      </c>
      <c r="P1399" cm="1">
        <f t="array" ref="P1399">MEDIAN(IF(Table3[director_name]=N1399,Table3[duration]))</f>
        <v>92</v>
      </c>
      <c r="Q1399" t="e" cm="1">
        <f t="array" ref="Q1399">STDEV(IF(Table3[director_name]=N1399,Table3[duration]))</f>
        <v>#DIV/0!</v>
      </c>
      <c r="R1399" cm="1">
        <f t="array" ref="R1399">MEDIAN(IF(Table3[director_name]=N1399,Table3[imdb_score]))</f>
        <v>5.4</v>
      </c>
    </row>
    <row r="1400" spans="1:18" x14ac:dyDescent="0.3">
      <c r="A1400" t="s">
        <v>1786</v>
      </c>
      <c r="B1400">
        <v>202</v>
      </c>
      <c r="C1400">
        <v>114</v>
      </c>
      <c r="D1400">
        <v>16264475</v>
      </c>
      <c r="E1400" t="s">
        <v>262</v>
      </c>
      <c r="F1400" t="s">
        <v>3664</v>
      </c>
      <c r="G1400">
        <v>54787</v>
      </c>
      <c r="H1400">
        <v>216</v>
      </c>
      <c r="I1400" t="s">
        <v>29</v>
      </c>
      <c r="J1400">
        <v>55000000</v>
      </c>
      <c r="K1400">
        <v>6.9</v>
      </c>
      <c r="N1400" t="s">
        <v>4428</v>
      </c>
      <c r="O1400" cm="1">
        <f t="array" ref="O1400">SUM(IF(Table3[director_name]=N1400,Table3[duration]))</f>
        <v>365</v>
      </c>
      <c r="P1400" cm="1">
        <f t="array" ref="P1400">MEDIAN(IF(Table3[director_name]=N1400,Table3[duration]))</f>
        <v>91.5</v>
      </c>
      <c r="Q1400" cm="1">
        <f t="array" ref="Q1400">STDEV(IF(Table3[director_name]=N1400,Table3[duration]))</f>
        <v>3.3040379335998349</v>
      </c>
      <c r="R1400" cm="1">
        <f t="array" ref="R1400">MEDIAN(IF(Table3[director_name]=N1400,Table3[imdb_score]))</f>
        <v>5.4</v>
      </c>
    </row>
    <row r="1401" spans="1:18" x14ac:dyDescent="0.3">
      <c r="A1401" t="s">
        <v>2580</v>
      </c>
      <c r="B1401">
        <v>110</v>
      </c>
      <c r="C1401">
        <v>131</v>
      </c>
      <c r="D1401">
        <v>18208078</v>
      </c>
      <c r="E1401" t="s">
        <v>417</v>
      </c>
      <c r="F1401" t="s">
        <v>3665</v>
      </c>
      <c r="G1401">
        <v>57100</v>
      </c>
      <c r="H1401">
        <v>281</v>
      </c>
      <c r="I1401" t="s">
        <v>29</v>
      </c>
      <c r="J1401">
        <v>60000000</v>
      </c>
      <c r="K1401">
        <v>6.9</v>
      </c>
      <c r="N1401" t="s">
        <v>4541</v>
      </c>
      <c r="O1401" cm="1">
        <f t="array" ref="O1401">SUM(IF(Table3[director_name]=N1401,Table3[duration]))</f>
        <v>276</v>
      </c>
      <c r="P1401" cm="1">
        <f t="array" ref="P1401">MEDIAN(IF(Table3[director_name]=N1401,Table3[duration]))</f>
        <v>91</v>
      </c>
      <c r="Q1401" cm="1">
        <f t="array" ref="Q1401">STDEV(IF(Table3[director_name]=N1401,Table3[duration]))</f>
        <v>6.5574385243020004</v>
      </c>
      <c r="R1401" cm="1">
        <f t="array" ref="R1401">MEDIAN(IF(Table3[director_name]=N1401,Table3[imdb_score]))</f>
        <v>5.4</v>
      </c>
    </row>
    <row r="1402" spans="1:18" x14ac:dyDescent="0.3">
      <c r="A1402" t="s">
        <v>2980</v>
      </c>
      <c r="B1402">
        <v>82</v>
      </c>
      <c r="C1402">
        <v>89</v>
      </c>
      <c r="D1402">
        <v>50802661</v>
      </c>
      <c r="E1402" t="s">
        <v>3666</v>
      </c>
      <c r="F1402" t="s">
        <v>3668</v>
      </c>
      <c r="G1402">
        <v>58300</v>
      </c>
      <c r="H1402">
        <v>139</v>
      </c>
      <c r="I1402" t="s">
        <v>29</v>
      </c>
      <c r="J1402">
        <v>95000000</v>
      </c>
      <c r="K1402">
        <v>6.9</v>
      </c>
      <c r="N1402" t="s">
        <v>4605</v>
      </c>
      <c r="O1402" cm="1">
        <f t="array" ref="O1402">SUM(IF(Table3[director_name]=N1402,Table3[duration]))</f>
        <v>90</v>
      </c>
      <c r="P1402" cm="1">
        <f t="array" ref="P1402">MEDIAN(IF(Table3[director_name]=N1402,Table3[duration]))</f>
        <v>90</v>
      </c>
      <c r="Q1402" t="e" cm="1">
        <f t="array" ref="Q1402">STDEV(IF(Table3[director_name]=N1402,Table3[duration]))</f>
        <v>#DIV/0!</v>
      </c>
      <c r="R1402" cm="1">
        <f t="array" ref="R1402">MEDIAN(IF(Table3[director_name]=N1402,Table3[imdb_score]))</f>
        <v>5.4</v>
      </c>
    </row>
    <row r="1403" spans="1:18" x14ac:dyDescent="0.3">
      <c r="A1403" t="s">
        <v>25</v>
      </c>
      <c r="B1403">
        <v>128</v>
      </c>
      <c r="C1403">
        <v>152</v>
      </c>
      <c r="D1403">
        <v>27796042</v>
      </c>
      <c r="E1403" t="s">
        <v>588</v>
      </c>
      <c r="F1403" t="s">
        <v>3670</v>
      </c>
      <c r="G1403">
        <v>45031</v>
      </c>
      <c r="H1403">
        <v>376</v>
      </c>
      <c r="I1403" t="s">
        <v>29</v>
      </c>
      <c r="J1403">
        <v>72000000</v>
      </c>
      <c r="K1403">
        <v>6.9</v>
      </c>
      <c r="N1403" t="s">
        <v>4609</v>
      </c>
      <c r="O1403" cm="1">
        <f t="array" ref="O1403">SUM(IF(Table3[director_name]=N1403,Table3[duration]))</f>
        <v>87</v>
      </c>
      <c r="P1403" cm="1">
        <f t="array" ref="P1403">MEDIAN(IF(Table3[director_name]=N1403,Table3[duration]))</f>
        <v>87</v>
      </c>
      <c r="Q1403" t="e" cm="1">
        <f t="array" ref="Q1403">STDEV(IF(Table3[director_name]=N1403,Table3[duration]))</f>
        <v>#DIV/0!</v>
      </c>
      <c r="R1403" cm="1">
        <f t="array" ref="R1403">MEDIAN(IF(Table3[director_name]=N1403,Table3[imdb_score]))</f>
        <v>5.4</v>
      </c>
    </row>
    <row r="1404" spans="1:18" x14ac:dyDescent="0.3">
      <c r="A1404" t="s">
        <v>237</v>
      </c>
      <c r="B1404">
        <v>127</v>
      </c>
      <c r="C1404">
        <v>130</v>
      </c>
      <c r="D1404">
        <v>1987287</v>
      </c>
      <c r="E1404" t="s">
        <v>26</v>
      </c>
      <c r="F1404" t="s">
        <v>3672</v>
      </c>
      <c r="G1404">
        <v>25474</v>
      </c>
      <c r="H1404">
        <v>138</v>
      </c>
      <c r="I1404" t="s">
        <v>29</v>
      </c>
      <c r="J1404">
        <v>50000000</v>
      </c>
      <c r="K1404">
        <v>6.9</v>
      </c>
      <c r="N1404" t="s">
        <v>4607</v>
      </c>
      <c r="O1404" cm="1">
        <f t="array" ref="O1404">SUM(IF(Table3[director_name]=N1404,Table3[duration]))</f>
        <v>87</v>
      </c>
      <c r="P1404" cm="1">
        <f t="array" ref="P1404">MEDIAN(IF(Table3[director_name]=N1404,Table3[duration]))</f>
        <v>87</v>
      </c>
      <c r="Q1404" t="e" cm="1">
        <f t="array" ref="Q1404">STDEV(IF(Table3[director_name]=N1404,Table3[duration]))</f>
        <v>#DIV/0!</v>
      </c>
      <c r="R1404" cm="1">
        <f t="array" ref="R1404">MEDIAN(IF(Table3[director_name]=N1404,Table3[imdb_score]))</f>
        <v>5.4</v>
      </c>
    </row>
    <row r="1405" spans="1:18" x14ac:dyDescent="0.3">
      <c r="A1405" t="s">
        <v>499</v>
      </c>
      <c r="B1405">
        <v>266</v>
      </c>
      <c r="C1405">
        <v>115</v>
      </c>
      <c r="D1405">
        <v>35024475</v>
      </c>
      <c r="E1405" t="s">
        <v>2017</v>
      </c>
      <c r="F1405" t="s">
        <v>3673</v>
      </c>
      <c r="G1405">
        <v>110364</v>
      </c>
      <c r="H1405">
        <v>261</v>
      </c>
      <c r="I1405" t="s">
        <v>29</v>
      </c>
      <c r="J1405">
        <v>100000000</v>
      </c>
      <c r="K1405">
        <v>6.9</v>
      </c>
      <c r="N1405" t="s">
        <v>4721</v>
      </c>
      <c r="O1405" cm="1">
        <f t="array" ref="O1405">SUM(IF(Table3[director_name]=N1405,Table3[duration]))</f>
        <v>345</v>
      </c>
      <c r="P1405" cm="1">
        <f t="array" ref="P1405">MEDIAN(IF(Table3[director_name]=N1405,Table3[duration]))</f>
        <v>86</v>
      </c>
      <c r="Q1405" cm="1">
        <f t="array" ref="Q1405">STDEV(IF(Table3[director_name]=N1405,Table3[duration]))</f>
        <v>5.8523499553598128</v>
      </c>
      <c r="R1405" cm="1">
        <f t="array" ref="R1405">MEDIAN(IF(Table3[director_name]=N1405,Table3[imdb_score]))</f>
        <v>5.4</v>
      </c>
    </row>
    <row r="1406" spans="1:18" x14ac:dyDescent="0.3">
      <c r="A1406" t="s">
        <v>1907</v>
      </c>
      <c r="B1406">
        <v>257</v>
      </c>
      <c r="C1406">
        <v>136</v>
      </c>
      <c r="D1406">
        <v>35799026</v>
      </c>
      <c r="E1406" t="s">
        <v>3674</v>
      </c>
      <c r="F1406" t="s">
        <v>3675</v>
      </c>
      <c r="G1406">
        <v>263329</v>
      </c>
      <c r="H1406">
        <v>899</v>
      </c>
      <c r="I1406" t="s">
        <v>29</v>
      </c>
      <c r="J1406">
        <v>126000000</v>
      </c>
      <c r="K1406">
        <v>6.9</v>
      </c>
      <c r="N1406" t="s">
        <v>4611</v>
      </c>
      <c r="O1406" cm="1">
        <f t="array" ref="O1406">SUM(IF(Table3[director_name]=N1406,Table3[duration]))</f>
        <v>86</v>
      </c>
      <c r="P1406" cm="1">
        <f t="array" ref="P1406">MEDIAN(IF(Table3[director_name]=N1406,Table3[duration]))</f>
        <v>86</v>
      </c>
      <c r="Q1406" t="e" cm="1">
        <f t="array" ref="Q1406">STDEV(IF(Table3[director_name]=N1406,Table3[duration]))</f>
        <v>#DIV/0!</v>
      </c>
      <c r="R1406" cm="1">
        <f t="array" ref="R1406">MEDIAN(IF(Table3[director_name]=N1406,Table3[imdb_score]))</f>
        <v>5.4</v>
      </c>
    </row>
    <row r="1407" spans="1:18" x14ac:dyDescent="0.3">
      <c r="A1407" t="s">
        <v>1907</v>
      </c>
      <c r="B1407">
        <v>257</v>
      </c>
      <c r="C1407">
        <v>136</v>
      </c>
      <c r="D1407">
        <v>35799026</v>
      </c>
      <c r="E1407" t="s">
        <v>3674</v>
      </c>
      <c r="F1407" t="s">
        <v>3675</v>
      </c>
      <c r="G1407">
        <v>263336</v>
      </c>
      <c r="H1407">
        <v>899</v>
      </c>
      <c r="I1407" t="s">
        <v>29</v>
      </c>
      <c r="J1407">
        <v>126000000</v>
      </c>
      <c r="K1407">
        <v>6.9</v>
      </c>
      <c r="N1407" t="s">
        <v>4614</v>
      </c>
      <c r="O1407" cm="1">
        <f t="array" ref="O1407">SUM(IF(Table3[director_name]=N1407,Table3[duration]))</f>
        <v>76</v>
      </c>
      <c r="P1407" cm="1">
        <f t="array" ref="P1407">MEDIAN(IF(Table3[director_name]=N1407,Table3[duration]))</f>
        <v>76</v>
      </c>
      <c r="Q1407" t="e" cm="1">
        <f t="array" ref="Q1407">STDEV(IF(Table3[director_name]=N1407,Table3[duration]))</f>
        <v>#DIV/0!</v>
      </c>
      <c r="R1407" cm="1">
        <f t="array" ref="R1407">MEDIAN(IF(Table3[director_name]=N1407,Table3[imdb_score]))</f>
        <v>5.4</v>
      </c>
    </row>
    <row r="1408" spans="1:18" x14ac:dyDescent="0.3">
      <c r="A1408" t="s">
        <v>616</v>
      </c>
      <c r="B1408">
        <v>105</v>
      </c>
      <c r="C1408">
        <v>103</v>
      </c>
      <c r="D1408">
        <v>410388</v>
      </c>
      <c r="E1408" t="s">
        <v>3676</v>
      </c>
      <c r="F1408" t="s">
        <v>3678</v>
      </c>
      <c r="G1408">
        <v>13727</v>
      </c>
      <c r="H1408">
        <v>79</v>
      </c>
      <c r="I1408" t="s">
        <v>124</v>
      </c>
      <c r="J1408">
        <v>2127519898</v>
      </c>
      <c r="K1408">
        <v>6.9</v>
      </c>
      <c r="N1408" t="s">
        <v>4616</v>
      </c>
      <c r="O1408" cm="1">
        <f t="array" ref="O1408">SUM(IF(Table3[director_name]=N1408,Table3[duration]))</f>
        <v>72</v>
      </c>
      <c r="P1408" cm="1">
        <f t="array" ref="P1408">MEDIAN(IF(Table3[director_name]=N1408,Table3[duration]))</f>
        <v>72</v>
      </c>
      <c r="Q1408" t="e" cm="1">
        <f t="array" ref="Q1408">STDEV(IF(Table3[director_name]=N1408,Table3[duration]))</f>
        <v>#DIV/0!</v>
      </c>
      <c r="R1408" cm="1">
        <f t="array" ref="R1408">MEDIAN(IF(Table3[director_name]=N1408,Table3[imdb_score]))</f>
        <v>5.4</v>
      </c>
    </row>
    <row r="1409" spans="1:18" x14ac:dyDescent="0.3">
      <c r="A1409" t="s">
        <v>2210</v>
      </c>
      <c r="B1409">
        <v>165</v>
      </c>
      <c r="C1409">
        <v>87</v>
      </c>
      <c r="D1409">
        <v>323505540</v>
      </c>
      <c r="E1409" t="s">
        <v>1180</v>
      </c>
      <c r="F1409" t="s">
        <v>3679</v>
      </c>
      <c r="G1409">
        <v>24407</v>
      </c>
      <c r="H1409">
        <v>155</v>
      </c>
      <c r="I1409" t="s">
        <v>29</v>
      </c>
      <c r="J1409">
        <v>75000000</v>
      </c>
      <c r="K1409">
        <v>6.8</v>
      </c>
      <c r="N1409" t="s">
        <v>4625</v>
      </c>
      <c r="O1409" cm="1">
        <f t="array" ref="O1409">SUM(IF(Table3[director_name]=N1409,Table3[duration]))</f>
        <v>207</v>
      </c>
      <c r="P1409" cm="1">
        <f t="array" ref="P1409">MEDIAN(IF(Table3[director_name]=N1409,Table3[duration]))</f>
        <v>103.5</v>
      </c>
      <c r="Q1409" cm="1">
        <f t="array" ref="Q1409">STDEV(IF(Table3[director_name]=N1409,Table3[duration]))</f>
        <v>9.1923881554251174</v>
      </c>
      <c r="R1409" cm="1">
        <f t="array" ref="R1409">MEDIAN(IF(Table3[director_name]=N1409,Table3[imdb_score]))</f>
        <v>5.35</v>
      </c>
    </row>
    <row r="1410" spans="1:18" x14ac:dyDescent="0.3">
      <c r="A1410" t="s">
        <v>3680</v>
      </c>
      <c r="B1410">
        <v>371</v>
      </c>
      <c r="C1410">
        <v>131</v>
      </c>
      <c r="D1410">
        <v>169076745</v>
      </c>
      <c r="E1410" t="s">
        <v>289</v>
      </c>
      <c r="F1410" t="s">
        <v>3682</v>
      </c>
      <c r="G1410">
        <v>218711</v>
      </c>
      <c r="H1410">
        <v>485</v>
      </c>
      <c r="I1410" t="s">
        <v>29</v>
      </c>
      <c r="J1410">
        <v>32500000</v>
      </c>
      <c r="K1410">
        <v>6.8</v>
      </c>
      <c r="N1410" t="s">
        <v>4628</v>
      </c>
      <c r="O1410" cm="1">
        <f t="array" ref="O1410">SUM(IF(Table3[director_name]=N1410,Table3[duration]))</f>
        <v>194</v>
      </c>
      <c r="P1410" cm="1">
        <f t="array" ref="P1410">MEDIAN(IF(Table3[director_name]=N1410,Table3[duration]))</f>
        <v>97</v>
      </c>
      <c r="Q1410" cm="1">
        <f t="array" ref="Q1410">STDEV(IF(Table3[director_name]=N1410,Table3[duration]))</f>
        <v>4.2426406871192848</v>
      </c>
      <c r="R1410" cm="1">
        <f t="array" ref="R1410">MEDIAN(IF(Table3[director_name]=N1410,Table3[imdb_score]))</f>
        <v>5.35</v>
      </c>
    </row>
    <row r="1411" spans="1:18" x14ac:dyDescent="0.3">
      <c r="A1411" t="s">
        <v>3198</v>
      </c>
      <c r="B1411">
        <v>73</v>
      </c>
      <c r="C1411">
        <v>86</v>
      </c>
      <c r="D1411">
        <v>181395380</v>
      </c>
      <c r="E1411" t="s">
        <v>519</v>
      </c>
      <c r="F1411" t="s">
        <v>3685</v>
      </c>
      <c r="G1411">
        <v>220392</v>
      </c>
      <c r="H1411">
        <v>243</v>
      </c>
      <c r="I1411" t="s">
        <v>29</v>
      </c>
      <c r="J1411">
        <v>45000000</v>
      </c>
      <c r="K1411">
        <v>6.8</v>
      </c>
      <c r="N1411" t="s">
        <v>4692</v>
      </c>
      <c r="O1411" cm="1">
        <f t="array" ref="O1411">SUM(IF(Table3[director_name]=N1411,Table3[duration]))</f>
        <v>373</v>
      </c>
      <c r="P1411" cm="1">
        <f t="array" ref="P1411">MEDIAN(IF(Table3[director_name]=N1411,Table3[duration]))</f>
        <v>92.5</v>
      </c>
      <c r="Q1411" cm="1">
        <f t="array" ref="Q1411">STDEV(IF(Table3[director_name]=N1411,Table3[duration]))</f>
        <v>8.2613558209291522</v>
      </c>
      <c r="R1411" cm="1">
        <f t="array" ref="R1411">MEDIAN(IF(Table3[director_name]=N1411,Table3[imdb_score]))</f>
        <v>5.35</v>
      </c>
    </row>
    <row r="1412" spans="1:18" x14ac:dyDescent="0.3">
      <c r="A1412" t="s">
        <v>1884</v>
      </c>
      <c r="B1412">
        <v>56</v>
      </c>
      <c r="C1412">
        <v>154</v>
      </c>
      <c r="D1412">
        <v>158348400</v>
      </c>
      <c r="E1412" t="s">
        <v>269</v>
      </c>
      <c r="F1412" t="s">
        <v>3686</v>
      </c>
      <c r="G1412">
        <v>88844</v>
      </c>
      <c r="H1412">
        <v>142</v>
      </c>
      <c r="I1412" t="s">
        <v>29</v>
      </c>
      <c r="J1412">
        <v>42000000</v>
      </c>
      <c r="K1412">
        <v>6.8</v>
      </c>
      <c r="N1412" t="s">
        <v>4631</v>
      </c>
      <c r="O1412" cm="1">
        <f t="array" ref="O1412">SUM(IF(Table3[director_name]=N1412,Table3[duration]))</f>
        <v>368</v>
      </c>
      <c r="P1412" cm="1">
        <f t="array" ref="P1412">MEDIAN(IF(Table3[director_name]=N1412,Table3[duration]))</f>
        <v>91.5</v>
      </c>
      <c r="Q1412" cm="1">
        <f t="array" ref="Q1412">STDEV(IF(Table3[director_name]=N1412,Table3[duration]))</f>
        <v>4.5460605656619517</v>
      </c>
      <c r="R1412" cm="1">
        <f t="array" ref="R1412">MEDIAN(IF(Table3[director_name]=N1412,Table3[imdb_score]))</f>
        <v>5.35</v>
      </c>
    </row>
    <row r="1413" spans="1:18" x14ac:dyDescent="0.3">
      <c r="A1413" t="s">
        <v>2159</v>
      </c>
      <c r="B1413">
        <v>214</v>
      </c>
      <c r="C1413">
        <v>104</v>
      </c>
      <c r="D1413">
        <v>125014030</v>
      </c>
      <c r="E1413" t="s">
        <v>588</v>
      </c>
      <c r="F1413" t="s">
        <v>3687</v>
      </c>
      <c r="G1413">
        <v>145852</v>
      </c>
      <c r="H1413">
        <v>164</v>
      </c>
      <c r="I1413" t="s">
        <v>29</v>
      </c>
      <c r="J1413">
        <v>30000000</v>
      </c>
      <c r="K1413">
        <v>6.8</v>
      </c>
      <c r="N1413" t="s">
        <v>4816</v>
      </c>
      <c r="O1413" cm="1">
        <f t="array" ref="O1413">SUM(IF(Table3[director_name]=N1413,Table3[duration]))</f>
        <v>390</v>
      </c>
      <c r="P1413" cm="1">
        <f t="array" ref="P1413">MEDIAN(IF(Table3[director_name]=N1413,Table3[duration]))</f>
        <v>99</v>
      </c>
      <c r="Q1413" cm="1">
        <f t="array" ref="Q1413">STDEV(IF(Table3[director_name]=N1413,Table3[duration]))</f>
        <v>10.785793124908958</v>
      </c>
      <c r="R1413" cm="1">
        <f t="array" ref="R1413">MEDIAN(IF(Table3[director_name]=N1413,Table3[imdb_score]))</f>
        <v>5.3000000000000007</v>
      </c>
    </row>
    <row r="1414" spans="1:18" x14ac:dyDescent="0.3">
      <c r="A1414" t="s">
        <v>2596</v>
      </c>
      <c r="B1414">
        <v>208</v>
      </c>
      <c r="C1414">
        <v>109</v>
      </c>
      <c r="D1414">
        <v>124732962</v>
      </c>
      <c r="E1414" t="s">
        <v>699</v>
      </c>
      <c r="F1414" t="s">
        <v>3688</v>
      </c>
      <c r="G1414">
        <v>286178</v>
      </c>
      <c r="H1414">
        <v>631</v>
      </c>
      <c r="I1414" t="s">
        <v>29</v>
      </c>
      <c r="J1414">
        <v>35000000</v>
      </c>
      <c r="K1414">
        <v>6.8</v>
      </c>
      <c r="N1414" t="s">
        <v>4638</v>
      </c>
      <c r="O1414" cm="1">
        <f t="array" ref="O1414">SUM(IF(Table3[director_name]=N1414,Table3[duration]))</f>
        <v>172</v>
      </c>
      <c r="P1414" cm="1">
        <f t="array" ref="P1414">MEDIAN(IF(Table3[director_name]=N1414,Table3[duration]))</f>
        <v>86</v>
      </c>
      <c r="Q1414" cm="1">
        <f t="array" ref="Q1414">STDEV(IF(Table3[director_name]=N1414,Table3[duration]))</f>
        <v>7.0710678118654755</v>
      </c>
      <c r="R1414" cm="1">
        <f t="array" ref="R1414">MEDIAN(IF(Table3[director_name]=N1414,Table3[imdb_score]))</f>
        <v>5.3000000000000007</v>
      </c>
    </row>
    <row r="1415" spans="1:18" x14ac:dyDescent="0.3">
      <c r="A1415" t="s">
        <v>2121</v>
      </c>
      <c r="B1415">
        <v>55</v>
      </c>
      <c r="C1415">
        <v>99</v>
      </c>
      <c r="D1415">
        <v>113502246</v>
      </c>
      <c r="E1415" t="s">
        <v>1699</v>
      </c>
      <c r="F1415" t="s">
        <v>3690</v>
      </c>
      <c r="G1415">
        <v>96607</v>
      </c>
      <c r="H1415">
        <v>125</v>
      </c>
      <c r="I1415" t="s">
        <v>29</v>
      </c>
      <c r="J1415">
        <v>38000000</v>
      </c>
      <c r="K1415">
        <v>6.8</v>
      </c>
      <c r="N1415" t="s">
        <v>1148</v>
      </c>
      <c r="O1415" cm="1">
        <f t="array" ref="O1415">SUM(IF(Table3[director_name]=N1415,Table3[duration]))</f>
        <v>386</v>
      </c>
      <c r="P1415" cm="1">
        <f t="array" ref="P1415">MEDIAN(IF(Table3[director_name]=N1415,Table3[duration]))</f>
        <v>127</v>
      </c>
      <c r="Q1415" cm="1">
        <f t="array" ref="Q1415">STDEV(IF(Table3[director_name]=N1415,Table3[duration]))</f>
        <v>7.6376261582597333</v>
      </c>
      <c r="R1415" cm="1">
        <f t="array" ref="R1415">MEDIAN(IF(Table3[director_name]=N1415,Table3[imdb_score]))</f>
        <v>5.3</v>
      </c>
    </row>
    <row r="1416" spans="1:18" x14ac:dyDescent="0.3">
      <c r="A1416" t="s">
        <v>2316</v>
      </c>
      <c r="B1416">
        <v>166</v>
      </c>
      <c r="C1416">
        <v>83</v>
      </c>
      <c r="D1416">
        <v>155019340</v>
      </c>
      <c r="E1416" t="s">
        <v>316</v>
      </c>
      <c r="F1416" t="s">
        <v>3691</v>
      </c>
      <c r="G1416">
        <v>127345</v>
      </c>
      <c r="H1416">
        <v>250</v>
      </c>
      <c r="I1416" t="s">
        <v>29</v>
      </c>
      <c r="J1416">
        <v>80000000</v>
      </c>
      <c r="K1416">
        <v>6.8</v>
      </c>
      <c r="N1416" t="s">
        <v>4641</v>
      </c>
      <c r="O1416" cm="1">
        <f t="array" ref="O1416">SUM(IF(Table3[director_name]=N1416,Table3[duration]))</f>
        <v>228</v>
      </c>
      <c r="P1416" cm="1">
        <f t="array" ref="P1416">MEDIAN(IF(Table3[director_name]=N1416,Table3[duration]))</f>
        <v>114</v>
      </c>
      <c r="Q1416" cm="1">
        <f t="array" ref="Q1416">STDEV(IF(Table3[director_name]=N1416,Table3[duration]))</f>
        <v>0</v>
      </c>
      <c r="R1416" cm="1">
        <f t="array" ref="R1416">MEDIAN(IF(Table3[director_name]=N1416,Table3[imdb_score]))</f>
        <v>5.3</v>
      </c>
    </row>
    <row r="1417" spans="1:18" x14ac:dyDescent="0.3">
      <c r="A1417" t="s">
        <v>2566</v>
      </c>
      <c r="B1417">
        <v>297</v>
      </c>
      <c r="C1417">
        <v>113</v>
      </c>
      <c r="D1417">
        <v>102413606</v>
      </c>
      <c r="E1417" t="s">
        <v>1235</v>
      </c>
      <c r="F1417" t="s">
        <v>3693</v>
      </c>
      <c r="G1417">
        <v>310903</v>
      </c>
      <c r="H1417">
        <v>524</v>
      </c>
      <c r="I1417" t="s">
        <v>29</v>
      </c>
      <c r="J1417">
        <v>34000000</v>
      </c>
      <c r="K1417">
        <v>6.8</v>
      </c>
      <c r="N1417" t="s">
        <v>4645</v>
      </c>
      <c r="O1417" cm="1">
        <f t="array" ref="O1417">SUM(IF(Table3[director_name]=N1417,Table3[duration]))</f>
        <v>110</v>
      </c>
      <c r="P1417" cm="1">
        <f t="array" ref="P1417">MEDIAN(IF(Table3[director_name]=N1417,Table3[duration]))</f>
        <v>110</v>
      </c>
      <c r="Q1417" t="e" cm="1">
        <f t="array" ref="Q1417">STDEV(IF(Table3[director_name]=N1417,Table3[duration]))</f>
        <v>#DIV/0!</v>
      </c>
      <c r="R1417" cm="1">
        <f t="array" ref="R1417">MEDIAN(IF(Table3[director_name]=N1417,Table3[imdb_score]))</f>
        <v>5.3</v>
      </c>
    </row>
    <row r="1418" spans="1:18" x14ac:dyDescent="0.3">
      <c r="A1418" t="s">
        <v>3694</v>
      </c>
      <c r="B1418">
        <v>43</v>
      </c>
      <c r="C1418">
        <v>85</v>
      </c>
      <c r="D1418">
        <v>86930411</v>
      </c>
      <c r="E1418" t="s">
        <v>338</v>
      </c>
      <c r="F1418" t="s">
        <v>3695</v>
      </c>
      <c r="G1418">
        <v>83269</v>
      </c>
      <c r="H1418">
        <v>87</v>
      </c>
      <c r="I1418" t="s">
        <v>29</v>
      </c>
      <c r="J1418">
        <v>23000000</v>
      </c>
      <c r="K1418">
        <v>6.8</v>
      </c>
      <c r="N1418" t="s">
        <v>4647</v>
      </c>
      <c r="O1418" cm="1">
        <f t="array" ref="O1418">SUM(IF(Table3[director_name]=N1418,Table3[duration]))</f>
        <v>218</v>
      </c>
      <c r="P1418" cm="1">
        <f t="array" ref="P1418">MEDIAN(IF(Table3[director_name]=N1418,Table3[duration]))</f>
        <v>109</v>
      </c>
      <c r="Q1418" cm="1">
        <f t="array" ref="Q1418">STDEV(IF(Table3[director_name]=N1418,Table3[duration]))</f>
        <v>0</v>
      </c>
      <c r="R1418" cm="1">
        <f t="array" ref="R1418">MEDIAN(IF(Table3[director_name]=N1418,Table3[imdb_score]))</f>
        <v>5.3</v>
      </c>
    </row>
    <row r="1419" spans="1:18" x14ac:dyDescent="0.3">
      <c r="A1419" t="s">
        <v>1315</v>
      </c>
      <c r="B1419">
        <v>121</v>
      </c>
      <c r="C1419">
        <v>116</v>
      </c>
      <c r="D1419">
        <v>108200000</v>
      </c>
      <c r="E1419" t="s">
        <v>3696</v>
      </c>
      <c r="F1419" t="s">
        <v>3698</v>
      </c>
      <c r="G1419">
        <v>76331</v>
      </c>
      <c r="H1419">
        <v>269</v>
      </c>
      <c r="I1419" t="s">
        <v>29</v>
      </c>
      <c r="J1419">
        <v>54000000</v>
      </c>
      <c r="K1419">
        <v>6.8</v>
      </c>
      <c r="N1419" t="s">
        <v>4649</v>
      </c>
      <c r="O1419" cm="1">
        <f t="array" ref="O1419">SUM(IF(Table3[director_name]=N1419,Table3[duration]))</f>
        <v>105</v>
      </c>
      <c r="P1419" cm="1">
        <f t="array" ref="P1419">MEDIAN(IF(Table3[director_name]=N1419,Table3[duration]))</f>
        <v>105</v>
      </c>
      <c r="Q1419" t="e" cm="1">
        <f t="array" ref="Q1419">STDEV(IF(Table3[director_name]=N1419,Table3[duration]))</f>
        <v>#DIV/0!</v>
      </c>
      <c r="R1419" cm="1">
        <f t="array" ref="R1419">MEDIAN(IF(Table3[director_name]=N1419,Table3[imdb_score]))</f>
        <v>5.3</v>
      </c>
    </row>
    <row r="1420" spans="1:18" x14ac:dyDescent="0.3">
      <c r="A1420" t="s">
        <v>978</v>
      </c>
      <c r="B1420">
        <v>445</v>
      </c>
      <c r="C1420">
        <v>103</v>
      </c>
      <c r="D1420">
        <v>53991137</v>
      </c>
      <c r="E1420" t="s">
        <v>3169</v>
      </c>
      <c r="F1420" t="s">
        <v>3701</v>
      </c>
      <c r="G1420">
        <v>202800</v>
      </c>
      <c r="H1420">
        <v>752</v>
      </c>
      <c r="I1420" t="s">
        <v>29</v>
      </c>
      <c r="J1420">
        <v>1500000</v>
      </c>
      <c r="K1420">
        <v>6.8</v>
      </c>
      <c r="N1420" t="s">
        <v>4652</v>
      </c>
      <c r="O1420" cm="1">
        <f t="array" ref="O1420">SUM(IF(Table3[director_name]=N1420,Table3[duration]))</f>
        <v>104</v>
      </c>
      <c r="P1420" cm="1">
        <f t="array" ref="P1420">MEDIAN(IF(Table3[director_name]=N1420,Table3[duration]))</f>
        <v>104</v>
      </c>
      <c r="Q1420" t="e" cm="1">
        <f t="array" ref="Q1420">STDEV(IF(Table3[director_name]=N1420,Table3[duration]))</f>
        <v>#DIV/0!</v>
      </c>
      <c r="R1420" cm="1">
        <f t="array" ref="R1420">MEDIAN(IF(Table3[director_name]=N1420,Table3[imdb_score]))</f>
        <v>5.3</v>
      </c>
    </row>
    <row r="1421" spans="1:18" x14ac:dyDescent="0.3">
      <c r="A1421" t="s">
        <v>1087</v>
      </c>
      <c r="B1421">
        <v>63</v>
      </c>
      <c r="C1421">
        <v>81</v>
      </c>
      <c r="D1421">
        <v>63071133</v>
      </c>
      <c r="E1421" t="s">
        <v>3702</v>
      </c>
      <c r="F1421" t="s">
        <v>3703</v>
      </c>
      <c r="G1421">
        <v>42892</v>
      </c>
      <c r="H1421">
        <v>154</v>
      </c>
      <c r="I1421" t="s">
        <v>29</v>
      </c>
      <c r="J1421">
        <v>12000000</v>
      </c>
      <c r="K1421">
        <v>6.8</v>
      </c>
      <c r="N1421" t="s">
        <v>4657</v>
      </c>
      <c r="O1421" cm="1">
        <f t="array" ref="O1421">SUM(IF(Table3[director_name]=N1421,Table3[duration]))</f>
        <v>200</v>
      </c>
      <c r="P1421" cm="1">
        <f t="array" ref="P1421">MEDIAN(IF(Table3[director_name]=N1421,Table3[duration]))</f>
        <v>100</v>
      </c>
      <c r="Q1421" cm="1">
        <f t="array" ref="Q1421">STDEV(IF(Table3[director_name]=N1421,Table3[duration]))</f>
        <v>9.8994949366116654</v>
      </c>
      <c r="R1421" cm="1">
        <f t="array" ref="R1421">MEDIAN(IF(Table3[director_name]=N1421,Table3[imdb_score]))</f>
        <v>5.3</v>
      </c>
    </row>
    <row r="1422" spans="1:18" x14ac:dyDescent="0.3">
      <c r="A1422" t="s">
        <v>2037</v>
      </c>
      <c r="B1422">
        <v>63</v>
      </c>
      <c r="C1422">
        <v>109</v>
      </c>
      <c r="D1422">
        <v>61693523</v>
      </c>
      <c r="E1422" t="s">
        <v>92</v>
      </c>
      <c r="F1422" t="s">
        <v>3705</v>
      </c>
      <c r="G1422">
        <v>6276</v>
      </c>
      <c r="H1422">
        <v>55</v>
      </c>
      <c r="I1422" t="s">
        <v>29</v>
      </c>
      <c r="J1422">
        <v>13000000</v>
      </c>
      <c r="K1422">
        <v>6.8</v>
      </c>
      <c r="N1422" t="s">
        <v>4733</v>
      </c>
      <c r="O1422" cm="1">
        <f t="array" ref="O1422">SUM(IF(Table3[director_name]=N1422,Table3[duration]))</f>
        <v>300</v>
      </c>
      <c r="P1422" cm="1">
        <f t="array" ref="P1422">MEDIAN(IF(Table3[director_name]=N1422,Table3[duration]))</f>
        <v>99</v>
      </c>
      <c r="Q1422" cm="1">
        <f t="array" ref="Q1422">STDEV(IF(Table3[director_name]=N1422,Table3[duration]))</f>
        <v>16.522711641858304</v>
      </c>
      <c r="R1422" cm="1">
        <f t="array" ref="R1422">MEDIAN(IF(Table3[director_name]=N1422,Table3[imdb_score]))</f>
        <v>5.3</v>
      </c>
    </row>
    <row r="1423" spans="1:18" x14ac:dyDescent="0.3">
      <c r="A1423" t="s">
        <v>2142</v>
      </c>
      <c r="B1423">
        <v>18</v>
      </c>
      <c r="C1423">
        <v>108</v>
      </c>
      <c r="D1423">
        <v>54215416</v>
      </c>
      <c r="E1423" t="s">
        <v>1222</v>
      </c>
      <c r="F1423" t="s">
        <v>3707</v>
      </c>
      <c r="G1423">
        <v>21409</v>
      </c>
      <c r="H1423">
        <v>63</v>
      </c>
      <c r="I1423" t="s">
        <v>29</v>
      </c>
      <c r="J1423">
        <v>6500000</v>
      </c>
      <c r="K1423">
        <v>6.8</v>
      </c>
      <c r="N1423" t="s">
        <v>4659</v>
      </c>
      <c r="O1423" cm="1">
        <f t="array" ref="O1423">SUM(IF(Table3[director_name]=N1423,Table3[duration]))</f>
        <v>98</v>
      </c>
      <c r="P1423" cm="1">
        <f t="array" ref="P1423">MEDIAN(IF(Table3[director_name]=N1423,Table3[duration]))</f>
        <v>98</v>
      </c>
      <c r="Q1423" t="e" cm="1">
        <f t="array" ref="Q1423">STDEV(IF(Table3[director_name]=N1423,Table3[duration]))</f>
        <v>#DIV/0!</v>
      </c>
      <c r="R1423" cm="1">
        <f t="array" ref="R1423">MEDIAN(IF(Table3[director_name]=N1423,Table3[imdb_score]))</f>
        <v>5.3</v>
      </c>
    </row>
    <row r="1424" spans="1:18" x14ac:dyDescent="0.3">
      <c r="A1424" t="s">
        <v>91</v>
      </c>
      <c r="B1424">
        <v>233</v>
      </c>
      <c r="C1424">
        <v>112</v>
      </c>
      <c r="D1424">
        <v>95308367</v>
      </c>
      <c r="E1424" t="s">
        <v>208</v>
      </c>
      <c r="F1424" t="s">
        <v>3709</v>
      </c>
      <c r="G1424">
        <v>206104</v>
      </c>
      <c r="H1424">
        <v>850</v>
      </c>
      <c r="I1424" t="s">
        <v>29</v>
      </c>
      <c r="J1424">
        <v>48000000</v>
      </c>
      <c r="K1424">
        <v>6.8</v>
      </c>
      <c r="N1424" t="s">
        <v>4662</v>
      </c>
      <c r="O1424" cm="1">
        <f t="array" ref="O1424">SUM(IF(Table3[director_name]=N1424,Table3[duration]))</f>
        <v>98</v>
      </c>
      <c r="P1424" cm="1">
        <f t="array" ref="P1424">MEDIAN(IF(Table3[director_name]=N1424,Table3[duration]))</f>
        <v>98</v>
      </c>
      <c r="Q1424" t="e" cm="1">
        <f t="array" ref="Q1424">STDEV(IF(Table3[director_name]=N1424,Table3[duration]))</f>
        <v>#DIV/0!</v>
      </c>
      <c r="R1424" cm="1">
        <f t="array" ref="R1424">MEDIAN(IF(Table3[director_name]=N1424,Table3[imdb_score]))</f>
        <v>5.3</v>
      </c>
    </row>
    <row r="1425" spans="1:18" x14ac:dyDescent="0.3">
      <c r="A1425" t="s">
        <v>2744</v>
      </c>
      <c r="B1425">
        <v>314</v>
      </c>
      <c r="C1425">
        <v>114</v>
      </c>
      <c r="D1425">
        <v>71975611</v>
      </c>
      <c r="E1425" t="s">
        <v>1900</v>
      </c>
      <c r="F1425" t="s">
        <v>3711</v>
      </c>
      <c r="G1425">
        <v>209396</v>
      </c>
      <c r="H1425">
        <v>580</v>
      </c>
      <c r="I1425" t="s">
        <v>29</v>
      </c>
      <c r="J1425">
        <v>25000000</v>
      </c>
      <c r="K1425">
        <v>6.8</v>
      </c>
      <c r="N1425" t="s">
        <v>4664</v>
      </c>
      <c r="O1425" cm="1">
        <f t="array" ref="O1425">SUM(IF(Table3[director_name]=N1425,Table3[duration]))</f>
        <v>98</v>
      </c>
      <c r="P1425" cm="1">
        <f t="array" ref="P1425">MEDIAN(IF(Table3[director_name]=N1425,Table3[duration]))</f>
        <v>98</v>
      </c>
      <c r="Q1425" t="e" cm="1">
        <f t="array" ref="Q1425">STDEV(IF(Table3[director_name]=N1425,Table3[duration]))</f>
        <v>#DIV/0!</v>
      </c>
      <c r="R1425" cm="1">
        <f t="array" ref="R1425">MEDIAN(IF(Table3[director_name]=N1425,Table3[imdb_score]))</f>
        <v>5.3</v>
      </c>
    </row>
    <row r="1426" spans="1:18" x14ac:dyDescent="0.3">
      <c r="A1426" t="s">
        <v>1907</v>
      </c>
      <c r="B1426">
        <v>63</v>
      </c>
      <c r="C1426">
        <v>119</v>
      </c>
      <c r="D1426">
        <v>65807024</v>
      </c>
      <c r="E1426" t="s">
        <v>3713</v>
      </c>
      <c r="F1426" t="s">
        <v>3714</v>
      </c>
      <c r="G1426">
        <v>172405</v>
      </c>
      <c r="H1426">
        <v>203</v>
      </c>
      <c r="I1426" t="s">
        <v>29</v>
      </c>
      <c r="J1426">
        <v>19000000</v>
      </c>
      <c r="K1426">
        <v>6.8</v>
      </c>
      <c r="N1426" t="s">
        <v>3722</v>
      </c>
      <c r="O1426" cm="1">
        <f t="array" ref="O1426">SUM(IF(Table3[director_name]=N1426,Table3[duration]))</f>
        <v>287</v>
      </c>
      <c r="P1426" cm="1">
        <f t="array" ref="P1426">MEDIAN(IF(Table3[director_name]=N1426,Table3[duration]))</f>
        <v>97</v>
      </c>
      <c r="Q1426" cm="1">
        <f t="array" ref="Q1426">STDEV(IF(Table3[director_name]=N1426,Table3[duration]))</f>
        <v>3.214550253664318</v>
      </c>
      <c r="R1426" cm="1">
        <f t="array" ref="R1426">MEDIAN(IF(Table3[director_name]=N1426,Table3[imdb_score]))</f>
        <v>5.3</v>
      </c>
    </row>
    <row r="1427" spans="1:18" x14ac:dyDescent="0.3">
      <c r="A1427" t="s">
        <v>3716</v>
      </c>
      <c r="B1427">
        <v>144</v>
      </c>
      <c r="C1427">
        <v>123</v>
      </c>
      <c r="D1427">
        <v>81159365</v>
      </c>
      <c r="E1427" t="s">
        <v>208</v>
      </c>
      <c r="F1427" t="s">
        <v>3717</v>
      </c>
      <c r="G1427">
        <v>191470</v>
      </c>
      <c r="H1427">
        <v>278</v>
      </c>
      <c r="I1427" t="s">
        <v>29</v>
      </c>
      <c r="J1427">
        <v>35000000</v>
      </c>
      <c r="K1427">
        <v>6.8</v>
      </c>
      <c r="N1427" t="s">
        <v>4666</v>
      </c>
      <c r="O1427" cm="1">
        <f t="array" ref="O1427">SUM(IF(Table3[director_name]=N1427,Table3[duration]))</f>
        <v>194</v>
      </c>
      <c r="P1427" cm="1">
        <f t="array" ref="P1427">MEDIAN(IF(Table3[director_name]=N1427,Table3[duration]))</f>
        <v>97</v>
      </c>
      <c r="Q1427" cm="1">
        <f t="array" ref="Q1427">STDEV(IF(Table3[director_name]=N1427,Table3[duration]))</f>
        <v>5.6568542494923806</v>
      </c>
      <c r="R1427" cm="1">
        <f t="array" ref="R1427">MEDIAN(IF(Table3[director_name]=N1427,Table3[imdb_score]))</f>
        <v>5.3</v>
      </c>
    </row>
    <row r="1428" spans="1:18" x14ac:dyDescent="0.3">
      <c r="A1428" t="s">
        <v>3466</v>
      </c>
      <c r="B1428">
        <v>147</v>
      </c>
      <c r="C1428">
        <v>99</v>
      </c>
      <c r="D1428">
        <v>120776832</v>
      </c>
      <c r="E1428" t="s">
        <v>289</v>
      </c>
      <c r="F1428" t="s">
        <v>3718</v>
      </c>
      <c r="G1428">
        <v>266103</v>
      </c>
      <c r="H1428">
        <v>456</v>
      </c>
      <c r="I1428" t="s">
        <v>29</v>
      </c>
      <c r="J1428">
        <v>75000000</v>
      </c>
      <c r="K1428">
        <v>6.8</v>
      </c>
      <c r="N1428" t="s">
        <v>4668</v>
      </c>
      <c r="O1428" cm="1">
        <f t="array" ref="O1428">SUM(IF(Table3[director_name]=N1428,Table3[duration]))</f>
        <v>97</v>
      </c>
      <c r="P1428" cm="1">
        <f t="array" ref="P1428">MEDIAN(IF(Table3[director_name]=N1428,Table3[duration]))</f>
        <v>97</v>
      </c>
      <c r="Q1428" t="e" cm="1">
        <f t="array" ref="Q1428">STDEV(IF(Table3[director_name]=N1428,Table3[duration]))</f>
        <v>#DIV/0!</v>
      </c>
      <c r="R1428" cm="1">
        <f t="array" ref="R1428">MEDIAN(IF(Table3[director_name]=N1428,Table3[imdb_score]))</f>
        <v>5.3</v>
      </c>
    </row>
    <row r="1429" spans="1:18" x14ac:dyDescent="0.3">
      <c r="A1429" t="s">
        <v>3500</v>
      </c>
      <c r="B1429">
        <v>411</v>
      </c>
      <c r="C1429">
        <v>110</v>
      </c>
      <c r="D1429">
        <v>48056940</v>
      </c>
      <c r="E1429" t="s">
        <v>2463</v>
      </c>
      <c r="F1429" t="s">
        <v>3721</v>
      </c>
      <c r="G1429">
        <v>155153</v>
      </c>
      <c r="H1429">
        <v>524</v>
      </c>
      <c r="I1429" t="s">
        <v>29</v>
      </c>
      <c r="J1429">
        <v>3000000</v>
      </c>
      <c r="K1429">
        <v>6.8</v>
      </c>
      <c r="N1429" t="s">
        <v>4675</v>
      </c>
      <c r="O1429" cm="1">
        <f t="array" ref="O1429">SUM(IF(Table3[director_name]=N1429,Table3[duration]))</f>
        <v>96</v>
      </c>
      <c r="P1429" cm="1">
        <f t="array" ref="P1429">MEDIAN(IF(Table3[director_name]=N1429,Table3[duration]))</f>
        <v>96</v>
      </c>
      <c r="Q1429" t="e" cm="1">
        <f t="array" ref="Q1429">STDEV(IF(Table3[director_name]=N1429,Table3[duration]))</f>
        <v>#DIV/0!</v>
      </c>
      <c r="R1429" cm="1">
        <f t="array" ref="R1429">MEDIAN(IF(Table3[director_name]=N1429,Table3[imdb_score]))</f>
        <v>5.3</v>
      </c>
    </row>
    <row r="1430" spans="1:18" x14ac:dyDescent="0.3">
      <c r="A1430" t="s">
        <v>3722</v>
      </c>
      <c r="B1430">
        <v>88</v>
      </c>
      <c r="C1430">
        <v>97</v>
      </c>
      <c r="D1430">
        <v>56631572</v>
      </c>
      <c r="E1430" t="s">
        <v>289</v>
      </c>
      <c r="F1430" t="s">
        <v>3724</v>
      </c>
      <c r="G1430">
        <v>123390</v>
      </c>
      <c r="H1430">
        <v>248</v>
      </c>
      <c r="I1430" t="s">
        <v>29</v>
      </c>
      <c r="J1430">
        <v>12000000</v>
      </c>
      <c r="K1430">
        <v>6.8</v>
      </c>
      <c r="N1430" t="s">
        <v>4672</v>
      </c>
      <c r="O1430" cm="1">
        <f t="array" ref="O1430">SUM(IF(Table3[director_name]=N1430,Table3[duration]))</f>
        <v>96</v>
      </c>
      <c r="P1430" cm="1">
        <f t="array" ref="P1430">MEDIAN(IF(Table3[director_name]=N1430,Table3[duration]))</f>
        <v>96</v>
      </c>
      <c r="Q1430" t="e" cm="1">
        <f t="array" ref="Q1430">STDEV(IF(Table3[director_name]=N1430,Table3[duration]))</f>
        <v>#DIV/0!</v>
      </c>
      <c r="R1430" cm="1">
        <f t="array" ref="R1430">MEDIAN(IF(Table3[director_name]=N1430,Table3[imdb_score]))</f>
        <v>5.3</v>
      </c>
    </row>
    <row r="1431" spans="1:18" x14ac:dyDescent="0.3">
      <c r="A1431" t="s">
        <v>2992</v>
      </c>
      <c r="B1431">
        <v>31</v>
      </c>
      <c r="C1431">
        <v>102</v>
      </c>
      <c r="D1431">
        <v>59847242</v>
      </c>
      <c r="E1431" t="s">
        <v>3369</v>
      </c>
      <c r="F1431" t="s">
        <v>3726</v>
      </c>
      <c r="G1431">
        <v>55895</v>
      </c>
      <c r="H1431">
        <v>115</v>
      </c>
      <c r="I1431" t="s">
        <v>29</v>
      </c>
      <c r="J1431">
        <v>16500000</v>
      </c>
      <c r="K1431">
        <v>6.8</v>
      </c>
      <c r="N1431" t="s">
        <v>4677</v>
      </c>
      <c r="O1431" cm="1">
        <f t="array" ref="O1431">SUM(IF(Table3[director_name]=N1431,Table3[duration]))</f>
        <v>95</v>
      </c>
      <c r="P1431" cm="1">
        <f t="array" ref="P1431">MEDIAN(IF(Table3[director_name]=N1431,Table3[duration]))</f>
        <v>95</v>
      </c>
      <c r="Q1431" t="e" cm="1">
        <f t="array" ref="Q1431">STDEV(IF(Table3[director_name]=N1431,Table3[duration]))</f>
        <v>#DIV/0!</v>
      </c>
      <c r="R1431" cm="1">
        <f t="array" ref="R1431">MEDIAN(IF(Table3[director_name]=N1431,Table3[imdb_score]))</f>
        <v>5.3</v>
      </c>
    </row>
    <row r="1432" spans="1:18" x14ac:dyDescent="0.3">
      <c r="A1432" t="s">
        <v>2558</v>
      </c>
      <c r="B1432">
        <v>298</v>
      </c>
      <c r="C1432">
        <v>115</v>
      </c>
      <c r="D1432">
        <v>126149655</v>
      </c>
      <c r="E1432" t="s">
        <v>3153</v>
      </c>
      <c r="F1432" t="s">
        <v>3728</v>
      </c>
      <c r="G1432">
        <v>166693</v>
      </c>
      <c r="H1432">
        <v>276</v>
      </c>
      <c r="I1432" t="s">
        <v>29</v>
      </c>
      <c r="J1432">
        <v>85000000</v>
      </c>
      <c r="K1432">
        <v>6.8</v>
      </c>
      <c r="N1432" t="s">
        <v>4681</v>
      </c>
      <c r="O1432" cm="1">
        <f t="array" ref="O1432">SUM(IF(Table3[director_name]=N1432,Table3[duration]))</f>
        <v>95</v>
      </c>
      <c r="P1432" cm="1">
        <f t="array" ref="P1432">MEDIAN(IF(Table3[director_name]=N1432,Table3[duration]))</f>
        <v>95</v>
      </c>
      <c r="Q1432" t="e" cm="1">
        <f t="array" ref="Q1432">STDEV(IF(Table3[director_name]=N1432,Table3[duration]))</f>
        <v>#DIV/0!</v>
      </c>
      <c r="R1432" cm="1">
        <f t="array" ref="R1432">MEDIAN(IF(Table3[director_name]=N1432,Table3[imdb_score]))</f>
        <v>5.3</v>
      </c>
    </row>
    <row r="1433" spans="1:18" x14ac:dyDescent="0.3">
      <c r="A1433" t="s">
        <v>3497</v>
      </c>
      <c r="B1433">
        <v>43</v>
      </c>
      <c r="C1433">
        <v>113</v>
      </c>
      <c r="D1433">
        <v>58571513</v>
      </c>
      <c r="E1433" t="s">
        <v>140</v>
      </c>
      <c r="F1433" t="s">
        <v>3729</v>
      </c>
      <c r="G1433">
        <v>30213</v>
      </c>
      <c r="H1433">
        <v>112</v>
      </c>
      <c r="I1433" t="s">
        <v>29</v>
      </c>
      <c r="J1433">
        <v>19000000</v>
      </c>
      <c r="K1433">
        <v>6.8</v>
      </c>
      <c r="N1433" t="s">
        <v>4679</v>
      </c>
      <c r="O1433" cm="1">
        <f t="array" ref="O1433">SUM(IF(Table3[director_name]=N1433,Table3[duration]))</f>
        <v>95</v>
      </c>
      <c r="P1433" cm="1">
        <f t="array" ref="P1433">MEDIAN(IF(Table3[director_name]=N1433,Table3[duration]))</f>
        <v>95</v>
      </c>
      <c r="Q1433" t="e" cm="1">
        <f t="array" ref="Q1433">STDEV(IF(Table3[director_name]=N1433,Table3[duration]))</f>
        <v>#DIV/0!</v>
      </c>
      <c r="R1433" cm="1">
        <f t="array" ref="R1433">MEDIAN(IF(Table3[director_name]=N1433,Table3[imdb_score]))</f>
        <v>5.3</v>
      </c>
    </row>
    <row r="1434" spans="1:18" x14ac:dyDescent="0.3">
      <c r="A1434" t="s">
        <v>2144</v>
      </c>
      <c r="B1434">
        <v>141</v>
      </c>
      <c r="C1434">
        <v>107</v>
      </c>
      <c r="D1434">
        <v>50461335</v>
      </c>
      <c r="E1434" t="s">
        <v>3730</v>
      </c>
      <c r="F1434" t="s">
        <v>3731</v>
      </c>
      <c r="G1434">
        <v>83893</v>
      </c>
      <c r="H1434">
        <v>132</v>
      </c>
      <c r="I1434" t="s">
        <v>29</v>
      </c>
      <c r="J1434">
        <v>11000000</v>
      </c>
      <c r="K1434">
        <v>6.8</v>
      </c>
      <c r="N1434" t="s">
        <v>5078</v>
      </c>
      <c r="O1434" cm="1">
        <f t="array" ref="O1434">SUM(IF(Table3[director_name]=N1434,Table3[duration]))</f>
        <v>279</v>
      </c>
      <c r="P1434" cm="1">
        <f t="array" ref="P1434">MEDIAN(IF(Table3[director_name]=N1434,Table3[duration]))</f>
        <v>94</v>
      </c>
      <c r="Q1434" cm="1">
        <f t="array" ref="Q1434">STDEV(IF(Table3[director_name]=N1434,Table3[duration]))</f>
        <v>2.6457513110645907</v>
      </c>
      <c r="R1434" cm="1">
        <f t="array" ref="R1434">MEDIAN(IF(Table3[director_name]=N1434,Table3[imdb_score]))</f>
        <v>5.3</v>
      </c>
    </row>
    <row r="1435" spans="1:18" x14ac:dyDescent="0.3">
      <c r="A1435" t="s">
        <v>3114</v>
      </c>
      <c r="B1435">
        <v>186</v>
      </c>
      <c r="C1435">
        <v>86</v>
      </c>
      <c r="D1435">
        <v>54257433</v>
      </c>
      <c r="E1435" t="s">
        <v>3732</v>
      </c>
      <c r="F1435" t="s">
        <v>3734</v>
      </c>
      <c r="G1435">
        <v>12983</v>
      </c>
      <c r="H1435">
        <v>139</v>
      </c>
      <c r="I1435" t="s">
        <v>29</v>
      </c>
      <c r="J1435">
        <v>17000000</v>
      </c>
      <c r="K1435">
        <v>6.8</v>
      </c>
      <c r="N1435" t="s">
        <v>4685</v>
      </c>
      <c r="O1435" cm="1">
        <f t="array" ref="O1435">SUM(IF(Table3[director_name]=N1435,Table3[duration]))</f>
        <v>94</v>
      </c>
      <c r="P1435" cm="1">
        <f t="array" ref="P1435">MEDIAN(IF(Table3[director_name]=N1435,Table3[duration]))</f>
        <v>94</v>
      </c>
      <c r="Q1435" t="e" cm="1">
        <f t="array" ref="Q1435">STDEV(IF(Table3[director_name]=N1435,Table3[duration]))</f>
        <v>#DIV/0!</v>
      </c>
      <c r="R1435" cm="1">
        <f t="array" ref="R1435">MEDIAN(IF(Table3[director_name]=N1435,Table3[imdb_score]))</f>
        <v>5.3</v>
      </c>
    </row>
    <row r="1436" spans="1:18" x14ac:dyDescent="0.3">
      <c r="A1436" t="s">
        <v>1964</v>
      </c>
      <c r="B1436">
        <v>79</v>
      </c>
      <c r="C1436">
        <v>91</v>
      </c>
      <c r="D1436">
        <v>66600000</v>
      </c>
      <c r="E1436" t="s">
        <v>157</v>
      </c>
      <c r="F1436" t="s">
        <v>3736</v>
      </c>
      <c r="G1436">
        <v>94435</v>
      </c>
      <c r="H1436">
        <v>182</v>
      </c>
      <c r="I1436" t="s">
        <v>29</v>
      </c>
      <c r="J1436">
        <v>30000000</v>
      </c>
      <c r="K1436">
        <v>6.8</v>
      </c>
      <c r="N1436" t="s">
        <v>4683</v>
      </c>
      <c r="O1436" cm="1">
        <f t="array" ref="O1436">SUM(IF(Table3[director_name]=N1436,Table3[duration]))</f>
        <v>94</v>
      </c>
      <c r="P1436" cm="1">
        <f t="array" ref="P1436">MEDIAN(IF(Table3[director_name]=N1436,Table3[duration]))</f>
        <v>94</v>
      </c>
      <c r="Q1436" t="e" cm="1">
        <f t="array" ref="Q1436">STDEV(IF(Table3[director_name]=N1436,Table3[duration]))</f>
        <v>#DIV/0!</v>
      </c>
      <c r="R1436" cm="1">
        <f t="array" ref="R1436">MEDIAN(IF(Table3[director_name]=N1436,Table3[imdb_score]))</f>
        <v>5.3</v>
      </c>
    </row>
    <row r="1437" spans="1:18" x14ac:dyDescent="0.3">
      <c r="A1437" t="s">
        <v>2556</v>
      </c>
      <c r="B1437">
        <v>112</v>
      </c>
      <c r="C1437">
        <v>127</v>
      </c>
      <c r="D1437">
        <v>62300000</v>
      </c>
      <c r="E1437" t="s">
        <v>715</v>
      </c>
      <c r="F1437" t="s">
        <v>3739</v>
      </c>
      <c r="G1437">
        <v>72085</v>
      </c>
      <c r="H1437">
        <v>263</v>
      </c>
      <c r="I1437" t="s">
        <v>29</v>
      </c>
      <c r="J1437">
        <v>28000000</v>
      </c>
      <c r="K1437">
        <v>6.8</v>
      </c>
      <c r="N1437" t="s">
        <v>4690</v>
      </c>
      <c r="O1437" cm="1">
        <f t="array" ref="O1437">SUM(IF(Table3[director_name]=N1437,Table3[duration]))</f>
        <v>93</v>
      </c>
      <c r="P1437" cm="1">
        <f t="array" ref="P1437">MEDIAN(IF(Table3[director_name]=N1437,Table3[duration]))</f>
        <v>93</v>
      </c>
      <c r="Q1437" t="e" cm="1">
        <f t="array" ref="Q1437">STDEV(IF(Table3[director_name]=N1437,Table3[duration]))</f>
        <v>#DIV/0!</v>
      </c>
      <c r="R1437" cm="1">
        <f t="array" ref="R1437">MEDIAN(IF(Table3[director_name]=N1437,Table3[imdb_score]))</f>
        <v>5.3</v>
      </c>
    </row>
    <row r="1438" spans="1:18" x14ac:dyDescent="0.3">
      <c r="A1438" t="s">
        <v>1374</v>
      </c>
      <c r="B1438">
        <v>106</v>
      </c>
      <c r="C1438">
        <v>120</v>
      </c>
      <c r="D1438">
        <v>46338728</v>
      </c>
      <c r="E1438" t="s">
        <v>588</v>
      </c>
      <c r="F1438" t="s">
        <v>3740</v>
      </c>
      <c r="G1438">
        <v>167750</v>
      </c>
      <c r="H1438">
        <v>506</v>
      </c>
      <c r="I1438" t="s">
        <v>29</v>
      </c>
      <c r="J1438">
        <v>14500000</v>
      </c>
      <c r="K1438">
        <v>6.8</v>
      </c>
      <c r="N1438" t="s">
        <v>4687</v>
      </c>
      <c r="O1438" cm="1">
        <f t="array" ref="O1438">SUM(IF(Table3[director_name]=N1438,Table3[duration]))</f>
        <v>93</v>
      </c>
      <c r="P1438" cm="1">
        <f t="array" ref="P1438">MEDIAN(IF(Table3[director_name]=N1438,Table3[duration]))</f>
        <v>93</v>
      </c>
      <c r="Q1438" t="e" cm="1">
        <f t="array" ref="Q1438">STDEV(IF(Table3[director_name]=N1438,Table3[duration]))</f>
        <v>#DIV/0!</v>
      </c>
      <c r="R1438" cm="1">
        <f t="array" ref="R1438">MEDIAN(IF(Table3[director_name]=N1438,Table3[imdb_score]))</f>
        <v>5.3</v>
      </c>
    </row>
    <row r="1439" spans="1:18" x14ac:dyDescent="0.3">
      <c r="A1439" t="s">
        <v>2148</v>
      </c>
      <c r="B1439">
        <v>50</v>
      </c>
      <c r="C1439">
        <v>107</v>
      </c>
      <c r="D1439">
        <v>44726644</v>
      </c>
      <c r="E1439" t="s">
        <v>3741</v>
      </c>
      <c r="F1439" t="s">
        <v>3743</v>
      </c>
      <c r="G1439">
        <v>42614</v>
      </c>
      <c r="H1439">
        <v>120</v>
      </c>
      <c r="I1439" t="s">
        <v>29</v>
      </c>
      <c r="J1439">
        <v>13000000</v>
      </c>
      <c r="K1439">
        <v>6.8</v>
      </c>
      <c r="N1439" t="s">
        <v>4697</v>
      </c>
      <c r="O1439" cm="1">
        <f t="array" ref="O1439">SUM(IF(Table3[director_name]=N1439,Table3[duration]))</f>
        <v>92</v>
      </c>
      <c r="P1439" cm="1">
        <f t="array" ref="P1439">MEDIAN(IF(Table3[director_name]=N1439,Table3[duration]))</f>
        <v>92</v>
      </c>
      <c r="Q1439" t="e" cm="1">
        <f t="array" ref="Q1439">STDEV(IF(Table3[director_name]=N1439,Table3[duration]))</f>
        <v>#DIV/0!</v>
      </c>
      <c r="R1439" cm="1">
        <f t="array" ref="R1439">MEDIAN(IF(Table3[director_name]=N1439,Table3[imdb_score]))</f>
        <v>5.3</v>
      </c>
    </row>
    <row r="1440" spans="1:18" x14ac:dyDescent="0.3">
      <c r="A1440" t="s">
        <v>2118</v>
      </c>
      <c r="B1440">
        <v>42</v>
      </c>
      <c r="C1440">
        <v>135</v>
      </c>
      <c r="D1440">
        <v>36000000</v>
      </c>
      <c r="E1440" t="s">
        <v>2564</v>
      </c>
      <c r="F1440" t="s">
        <v>3745</v>
      </c>
      <c r="G1440">
        <v>6359</v>
      </c>
      <c r="H1440">
        <v>69</v>
      </c>
      <c r="I1440" t="s">
        <v>29</v>
      </c>
      <c r="J1440">
        <v>5000000</v>
      </c>
      <c r="K1440">
        <v>6.8</v>
      </c>
      <c r="N1440" t="s">
        <v>4702</v>
      </c>
      <c r="O1440" cm="1">
        <f t="array" ref="O1440">SUM(IF(Table3[director_name]=N1440,Table3[duration]))</f>
        <v>91</v>
      </c>
      <c r="P1440" cm="1">
        <f t="array" ref="P1440">MEDIAN(IF(Table3[director_name]=N1440,Table3[duration]))</f>
        <v>91</v>
      </c>
      <c r="Q1440" t="e" cm="1">
        <f t="array" ref="Q1440">STDEV(IF(Table3[director_name]=N1440,Table3[duration]))</f>
        <v>#DIV/0!</v>
      </c>
      <c r="R1440" cm="1">
        <f t="array" ref="R1440">MEDIAN(IF(Table3[director_name]=N1440,Table3[imdb_score]))</f>
        <v>5.3</v>
      </c>
    </row>
    <row r="1441" spans="1:18" x14ac:dyDescent="0.3">
      <c r="A1441" t="s">
        <v>989</v>
      </c>
      <c r="B1441">
        <v>136</v>
      </c>
      <c r="C1441">
        <v>121</v>
      </c>
      <c r="D1441">
        <v>35400000</v>
      </c>
      <c r="E1441" t="s">
        <v>715</v>
      </c>
      <c r="F1441" t="s">
        <v>3748</v>
      </c>
      <c r="G1441">
        <v>74957</v>
      </c>
      <c r="H1441">
        <v>251</v>
      </c>
      <c r="I1441" t="s">
        <v>29</v>
      </c>
      <c r="J1441">
        <v>7000000</v>
      </c>
      <c r="K1441">
        <v>6.8</v>
      </c>
      <c r="N1441" t="s">
        <v>4700</v>
      </c>
      <c r="O1441" cm="1">
        <f t="array" ref="O1441">SUM(IF(Table3[director_name]=N1441,Table3[duration]))</f>
        <v>91</v>
      </c>
      <c r="P1441" cm="1">
        <f t="array" ref="P1441">MEDIAN(IF(Table3[director_name]=N1441,Table3[duration]))</f>
        <v>91</v>
      </c>
      <c r="Q1441" t="e" cm="1">
        <f t="array" ref="Q1441">STDEV(IF(Table3[director_name]=N1441,Table3[duration]))</f>
        <v>#DIV/0!</v>
      </c>
      <c r="R1441" cm="1">
        <f t="array" ref="R1441">MEDIAN(IF(Table3[director_name]=N1441,Table3[imdb_score]))</f>
        <v>5.3</v>
      </c>
    </row>
    <row r="1442" spans="1:18" x14ac:dyDescent="0.3">
      <c r="A1442" t="s">
        <v>1919</v>
      </c>
      <c r="B1442">
        <v>190</v>
      </c>
      <c r="C1442">
        <v>104</v>
      </c>
      <c r="D1442">
        <v>97680195</v>
      </c>
      <c r="E1442" t="s">
        <v>289</v>
      </c>
      <c r="F1442" t="s">
        <v>3749</v>
      </c>
      <c r="G1442">
        <v>271691</v>
      </c>
      <c r="H1442">
        <v>243</v>
      </c>
      <c r="I1442" t="s">
        <v>29</v>
      </c>
      <c r="J1442">
        <v>70000000</v>
      </c>
      <c r="K1442">
        <v>6.8</v>
      </c>
      <c r="N1442" t="s">
        <v>4704</v>
      </c>
      <c r="O1442" cm="1">
        <f t="array" ref="O1442">SUM(IF(Table3[director_name]=N1442,Table3[duration]))</f>
        <v>90</v>
      </c>
      <c r="P1442" cm="1">
        <f t="array" ref="P1442">MEDIAN(IF(Table3[director_name]=N1442,Table3[duration]))</f>
        <v>90</v>
      </c>
      <c r="Q1442" t="e" cm="1">
        <f t="array" ref="Q1442">STDEV(IF(Table3[director_name]=N1442,Table3[duration]))</f>
        <v>#DIV/0!</v>
      </c>
      <c r="R1442" cm="1">
        <f t="array" ref="R1442">MEDIAN(IF(Table3[director_name]=N1442,Table3[imdb_score]))</f>
        <v>5.3</v>
      </c>
    </row>
    <row r="1443" spans="1:18" x14ac:dyDescent="0.3">
      <c r="A1443" t="s">
        <v>807</v>
      </c>
      <c r="B1443">
        <v>29</v>
      </c>
      <c r="C1443">
        <v>123</v>
      </c>
      <c r="D1443">
        <v>36049108</v>
      </c>
      <c r="E1443" t="s">
        <v>747</v>
      </c>
      <c r="F1443" t="s">
        <v>3751</v>
      </c>
      <c r="G1443">
        <v>10139</v>
      </c>
      <c r="H1443">
        <v>70</v>
      </c>
      <c r="I1443" t="s">
        <v>29</v>
      </c>
      <c r="J1443">
        <v>9000000</v>
      </c>
      <c r="K1443">
        <v>6.8</v>
      </c>
      <c r="N1443" t="s">
        <v>4706</v>
      </c>
      <c r="O1443" cm="1">
        <f t="array" ref="O1443">SUM(IF(Table3[director_name]=N1443,Table3[duration]))</f>
        <v>90</v>
      </c>
      <c r="P1443" cm="1">
        <f t="array" ref="P1443">MEDIAN(IF(Table3[director_name]=N1443,Table3[duration]))</f>
        <v>90</v>
      </c>
      <c r="Q1443" t="e" cm="1">
        <f t="array" ref="Q1443">STDEV(IF(Table3[director_name]=N1443,Table3[duration]))</f>
        <v>#DIV/0!</v>
      </c>
      <c r="R1443" cm="1">
        <f t="array" ref="R1443">MEDIAN(IF(Table3[director_name]=N1443,Table3[imdb_score]))</f>
        <v>5.3</v>
      </c>
    </row>
    <row r="1444" spans="1:18" x14ac:dyDescent="0.3">
      <c r="A1444" t="s">
        <v>1986</v>
      </c>
      <c r="B1444">
        <v>408</v>
      </c>
      <c r="C1444">
        <v>117</v>
      </c>
      <c r="D1444">
        <v>51533608</v>
      </c>
      <c r="E1444" t="s">
        <v>1050</v>
      </c>
      <c r="F1444" t="s">
        <v>3753</v>
      </c>
      <c r="G1444">
        <v>203111</v>
      </c>
      <c r="H1444">
        <v>755</v>
      </c>
      <c r="I1444" t="s">
        <v>29</v>
      </c>
      <c r="J1444">
        <v>25000000</v>
      </c>
      <c r="K1444">
        <v>6.8</v>
      </c>
      <c r="N1444" t="s">
        <v>4708</v>
      </c>
      <c r="O1444" cm="1">
        <f t="array" ref="O1444">SUM(IF(Table3[director_name]=N1444,Table3[duration]))</f>
        <v>90</v>
      </c>
      <c r="P1444" cm="1">
        <f t="array" ref="P1444">MEDIAN(IF(Table3[director_name]=N1444,Table3[duration]))</f>
        <v>90</v>
      </c>
      <c r="Q1444" t="e" cm="1">
        <f t="array" ref="Q1444">STDEV(IF(Table3[director_name]=N1444,Table3[duration]))</f>
        <v>#DIV/0!</v>
      </c>
      <c r="R1444" cm="1">
        <f t="array" ref="R1444">MEDIAN(IF(Table3[director_name]=N1444,Table3[imdb_score]))</f>
        <v>5.3</v>
      </c>
    </row>
    <row r="1445" spans="1:18" x14ac:dyDescent="0.3">
      <c r="A1445" t="s">
        <v>3669</v>
      </c>
      <c r="B1445">
        <v>139</v>
      </c>
      <c r="C1445">
        <v>123</v>
      </c>
      <c r="D1445">
        <v>101087161</v>
      </c>
      <c r="E1445" t="s">
        <v>1576</v>
      </c>
      <c r="F1445" t="s">
        <v>3754</v>
      </c>
      <c r="G1445">
        <v>225282</v>
      </c>
      <c r="H1445">
        <v>339</v>
      </c>
      <c r="I1445" t="s">
        <v>29</v>
      </c>
      <c r="J1445">
        <v>75000000</v>
      </c>
      <c r="K1445">
        <v>6.8</v>
      </c>
      <c r="N1445" t="s">
        <v>4711</v>
      </c>
      <c r="O1445" cm="1">
        <f t="array" ref="O1445">SUM(IF(Table3[director_name]=N1445,Table3[duration]))</f>
        <v>88</v>
      </c>
      <c r="P1445" cm="1">
        <f t="array" ref="P1445">MEDIAN(IF(Table3[director_name]=N1445,Table3[duration]))</f>
        <v>88</v>
      </c>
      <c r="Q1445" t="e" cm="1">
        <f t="array" ref="Q1445">STDEV(IF(Table3[director_name]=N1445,Table3[duration]))</f>
        <v>#DIV/0!</v>
      </c>
      <c r="R1445" cm="1">
        <f t="array" ref="R1445">MEDIAN(IF(Table3[director_name]=N1445,Table3[imdb_score]))</f>
        <v>5.3</v>
      </c>
    </row>
    <row r="1446" spans="1:18" x14ac:dyDescent="0.3">
      <c r="A1446" t="s">
        <v>2549</v>
      </c>
      <c r="B1446">
        <v>334</v>
      </c>
      <c r="C1446">
        <v>104</v>
      </c>
      <c r="D1446">
        <v>234360014</v>
      </c>
      <c r="E1446" t="s">
        <v>693</v>
      </c>
      <c r="F1446" t="s">
        <v>3755</v>
      </c>
      <c r="G1446">
        <v>383427</v>
      </c>
      <c r="H1446">
        <v>1912</v>
      </c>
      <c r="I1446" t="s">
        <v>29</v>
      </c>
      <c r="J1446">
        <v>210000000</v>
      </c>
      <c r="K1446">
        <v>6.8</v>
      </c>
      <c r="N1446" t="s">
        <v>4714</v>
      </c>
      <c r="O1446" cm="1">
        <f t="array" ref="O1446">SUM(IF(Table3[director_name]=N1446,Table3[duration]))</f>
        <v>88</v>
      </c>
      <c r="P1446" cm="1">
        <f t="array" ref="P1446">MEDIAN(IF(Table3[director_name]=N1446,Table3[duration]))</f>
        <v>88</v>
      </c>
      <c r="Q1446" t="e" cm="1">
        <f t="array" ref="Q1446">STDEV(IF(Table3[director_name]=N1446,Table3[duration]))</f>
        <v>#DIV/0!</v>
      </c>
      <c r="R1446" cm="1">
        <f t="array" ref="R1446">MEDIAN(IF(Table3[director_name]=N1446,Table3[imdb_score]))</f>
        <v>5.3</v>
      </c>
    </row>
    <row r="1447" spans="1:18" x14ac:dyDescent="0.3">
      <c r="A1447" t="s">
        <v>968</v>
      </c>
      <c r="B1447">
        <v>61</v>
      </c>
      <c r="C1447">
        <v>111</v>
      </c>
      <c r="D1447">
        <v>42652003</v>
      </c>
      <c r="E1447" t="s">
        <v>3756</v>
      </c>
      <c r="F1447" t="s">
        <v>3758</v>
      </c>
      <c r="G1447">
        <v>18915</v>
      </c>
      <c r="H1447">
        <v>87</v>
      </c>
      <c r="I1447" t="s">
        <v>29</v>
      </c>
      <c r="J1447">
        <v>20000000</v>
      </c>
      <c r="K1447">
        <v>6.8</v>
      </c>
      <c r="N1447" t="s">
        <v>4718</v>
      </c>
      <c r="O1447" cm="1">
        <f t="array" ref="O1447">SUM(IF(Table3[director_name]=N1447,Table3[duration]))</f>
        <v>87</v>
      </c>
      <c r="P1447" cm="1">
        <f t="array" ref="P1447">MEDIAN(IF(Table3[director_name]=N1447,Table3[duration]))</f>
        <v>87</v>
      </c>
      <c r="Q1447" t="e" cm="1">
        <f t="array" ref="Q1447">STDEV(IF(Table3[director_name]=N1447,Table3[duration]))</f>
        <v>#DIV/0!</v>
      </c>
      <c r="R1447" cm="1">
        <f t="array" ref="R1447">MEDIAN(IF(Table3[director_name]=N1447,Table3[imdb_score]))</f>
        <v>5.3</v>
      </c>
    </row>
    <row r="1448" spans="1:18" x14ac:dyDescent="0.3">
      <c r="A1448" t="s">
        <v>3291</v>
      </c>
      <c r="B1448">
        <v>203</v>
      </c>
      <c r="C1448">
        <v>103</v>
      </c>
      <c r="D1448">
        <v>27285953</v>
      </c>
      <c r="E1448" t="s">
        <v>175</v>
      </c>
      <c r="F1448" t="s">
        <v>3760</v>
      </c>
      <c r="G1448">
        <v>48675</v>
      </c>
      <c r="H1448">
        <v>214</v>
      </c>
      <c r="I1448" t="s">
        <v>29</v>
      </c>
      <c r="J1448">
        <v>5000000</v>
      </c>
      <c r="K1448">
        <v>6.8</v>
      </c>
      <c r="N1448" t="s">
        <v>4716</v>
      </c>
      <c r="O1448" cm="1">
        <f t="array" ref="O1448">SUM(IF(Table3[director_name]=N1448,Table3[duration]))</f>
        <v>87</v>
      </c>
      <c r="P1448" cm="1">
        <f t="array" ref="P1448">MEDIAN(IF(Table3[director_name]=N1448,Table3[duration]))</f>
        <v>87</v>
      </c>
      <c r="Q1448" t="e" cm="1">
        <f t="array" ref="Q1448">STDEV(IF(Table3[director_name]=N1448,Table3[duration]))</f>
        <v>#DIV/0!</v>
      </c>
      <c r="R1448" cm="1">
        <f t="array" ref="R1448">MEDIAN(IF(Table3[director_name]=N1448,Table3[imdb_score]))</f>
        <v>5.3</v>
      </c>
    </row>
    <row r="1449" spans="1:18" x14ac:dyDescent="0.3">
      <c r="A1449" t="s">
        <v>2193</v>
      </c>
      <c r="B1449">
        <v>425</v>
      </c>
      <c r="C1449">
        <v>92</v>
      </c>
      <c r="D1449">
        <v>25138292</v>
      </c>
      <c r="E1449" t="s">
        <v>2463</v>
      </c>
      <c r="F1449" t="s">
        <v>3762</v>
      </c>
      <c r="G1449">
        <v>66483</v>
      </c>
      <c r="H1449">
        <v>452</v>
      </c>
      <c r="I1449" t="s">
        <v>29</v>
      </c>
      <c r="J1449">
        <v>3500000</v>
      </c>
      <c r="K1449">
        <v>6.8</v>
      </c>
      <c r="N1449" t="s">
        <v>4724</v>
      </c>
      <c r="O1449" cm="1">
        <f t="array" ref="O1449">SUM(IF(Table3[director_name]=N1449,Table3[duration]))</f>
        <v>86</v>
      </c>
      <c r="P1449" cm="1">
        <f t="array" ref="P1449">MEDIAN(IF(Table3[director_name]=N1449,Table3[duration]))</f>
        <v>86</v>
      </c>
      <c r="Q1449" t="e" cm="1">
        <f t="array" ref="Q1449">STDEV(IF(Table3[director_name]=N1449,Table3[duration]))</f>
        <v>#DIV/0!</v>
      </c>
      <c r="R1449" cm="1">
        <f t="array" ref="R1449">MEDIAN(IF(Table3[director_name]=N1449,Table3[imdb_score]))</f>
        <v>5.3</v>
      </c>
    </row>
    <row r="1450" spans="1:18" x14ac:dyDescent="0.3">
      <c r="A1450" t="s">
        <v>397</v>
      </c>
      <c r="B1450">
        <v>152</v>
      </c>
      <c r="C1450">
        <v>113</v>
      </c>
      <c r="D1450">
        <v>69304264</v>
      </c>
      <c r="E1450" t="s">
        <v>3763</v>
      </c>
      <c r="F1450" t="s">
        <v>3764</v>
      </c>
      <c r="G1450">
        <v>73068</v>
      </c>
      <c r="H1450">
        <v>419</v>
      </c>
      <c r="I1450" t="s">
        <v>29</v>
      </c>
      <c r="J1450">
        <v>48000000</v>
      </c>
      <c r="K1450">
        <v>6.8</v>
      </c>
      <c r="N1450" t="s">
        <v>4727</v>
      </c>
      <c r="O1450" cm="1">
        <f t="array" ref="O1450">SUM(IF(Table3[director_name]=N1450,Table3[duration]))</f>
        <v>81</v>
      </c>
      <c r="P1450" cm="1">
        <f t="array" ref="P1450">MEDIAN(IF(Table3[director_name]=N1450,Table3[duration]))</f>
        <v>81</v>
      </c>
      <c r="Q1450" t="e" cm="1">
        <f t="array" ref="Q1450">STDEV(IF(Table3[director_name]=N1450,Table3[duration]))</f>
        <v>#DIV/0!</v>
      </c>
      <c r="R1450" cm="1">
        <f t="array" ref="R1450">MEDIAN(IF(Table3[director_name]=N1450,Table3[imdb_score]))</f>
        <v>5.3</v>
      </c>
    </row>
    <row r="1451" spans="1:18" x14ac:dyDescent="0.3">
      <c r="A1451" t="s">
        <v>493</v>
      </c>
      <c r="B1451">
        <v>171</v>
      </c>
      <c r="C1451">
        <v>156</v>
      </c>
      <c r="D1451">
        <v>75530832</v>
      </c>
      <c r="E1451" t="s">
        <v>459</v>
      </c>
      <c r="F1451" t="s">
        <v>3766</v>
      </c>
      <c r="G1451">
        <v>97047</v>
      </c>
      <c r="H1451">
        <v>452</v>
      </c>
      <c r="I1451" t="s">
        <v>29</v>
      </c>
      <c r="J1451">
        <v>55000000</v>
      </c>
      <c r="K1451">
        <v>6.8</v>
      </c>
      <c r="N1451" t="s">
        <v>3463</v>
      </c>
      <c r="O1451" cm="1">
        <f t="array" ref="O1451">SUM(IF(Table3[director_name]=N1451,Table3[duration]))</f>
        <v>394</v>
      </c>
      <c r="P1451" cm="1">
        <f t="array" ref="P1451">MEDIAN(IF(Table3[director_name]=N1451,Table3[duration]))</f>
        <v>103</v>
      </c>
      <c r="Q1451" cm="1">
        <f t="array" ref="Q1451">STDEV(IF(Table3[director_name]=N1451,Table3[duration]))</f>
        <v>11.120551545074852</v>
      </c>
      <c r="R1451" cm="1">
        <f t="array" ref="R1451">MEDIAN(IF(Table3[director_name]=N1451,Table3[imdb_score]))</f>
        <v>5.25</v>
      </c>
    </row>
    <row r="1452" spans="1:18" x14ac:dyDescent="0.3">
      <c r="A1452" t="s">
        <v>451</v>
      </c>
      <c r="B1452">
        <v>212</v>
      </c>
      <c r="C1452">
        <v>89</v>
      </c>
      <c r="D1452">
        <v>21378000</v>
      </c>
      <c r="E1452" t="s">
        <v>1900</v>
      </c>
      <c r="F1452" t="s">
        <v>3767</v>
      </c>
      <c r="G1452">
        <v>46492</v>
      </c>
      <c r="H1452">
        <v>335</v>
      </c>
      <c r="I1452" t="s">
        <v>29</v>
      </c>
      <c r="J1452">
        <v>1000000</v>
      </c>
      <c r="K1452">
        <v>6.8</v>
      </c>
      <c r="N1452" t="s">
        <v>4745</v>
      </c>
      <c r="O1452" cm="1">
        <f t="array" ref="O1452">SUM(IF(Table3[director_name]=N1452,Table3[duration]))</f>
        <v>200</v>
      </c>
      <c r="P1452" cm="1">
        <f t="array" ref="P1452">MEDIAN(IF(Table3[director_name]=N1452,Table3[duration]))</f>
        <v>100</v>
      </c>
      <c r="Q1452" cm="1">
        <f t="array" ref="Q1452">STDEV(IF(Table3[director_name]=N1452,Table3[duration]))</f>
        <v>8.4852813742385695</v>
      </c>
      <c r="R1452" cm="1">
        <f t="array" ref="R1452">MEDIAN(IF(Table3[director_name]=N1452,Table3[imdb_score]))</f>
        <v>5.25</v>
      </c>
    </row>
    <row r="1453" spans="1:18" x14ac:dyDescent="0.3">
      <c r="A1453" t="s">
        <v>451</v>
      </c>
      <c r="B1453">
        <v>212</v>
      </c>
      <c r="C1453">
        <v>89</v>
      </c>
      <c r="D1453">
        <v>21378000</v>
      </c>
      <c r="E1453" t="s">
        <v>1900</v>
      </c>
      <c r="F1453" t="s">
        <v>3767</v>
      </c>
      <c r="G1453">
        <v>46493</v>
      </c>
      <c r="H1453">
        <v>335</v>
      </c>
      <c r="I1453" t="s">
        <v>29</v>
      </c>
      <c r="J1453">
        <v>1000000</v>
      </c>
      <c r="K1453">
        <v>6.8</v>
      </c>
      <c r="N1453" t="s">
        <v>4749</v>
      </c>
      <c r="O1453" cm="1">
        <f t="array" ref="O1453">SUM(IF(Table3[director_name]=N1453,Table3[duration]))</f>
        <v>190</v>
      </c>
      <c r="P1453" cm="1">
        <f t="array" ref="P1453">MEDIAN(IF(Table3[director_name]=N1453,Table3[duration]))</f>
        <v>95</v>
      </c>
      <c r="Q1453" cm="1">
        <f t="array" ref="Q1453">STDEV(IF(Table3[director_name]=N1453,Table3[duration]))</f>
        <v>8.4852813742385695</v>
      </c>
      <c r="R1453" cm="1">
        <f t="array" ref="R1453">MEDIAN(IF(Table3[director_name]=N1453,Table3[imdb_score]))</f>
        <v>5.25</v>
      </c>
    </row>
    <row r="1454" spans="1:18" x14ac:dyDescent="0.3">
      <c r="A1454" t="s">
        <v>1701</v>
      </c>
      <c r="B1454">
        <v>207</v>
      </c>
      <c r="C1454">
        <v>96</v>
      </c>
      <c r="D1454">
        <v>31597131</v>
      </c>
      <c r="E1454" t="s">
        <v>224</v>
      </c>
      <c r="F1454" t="s">
        <v>3770</v>
      </c>
      <c r="G1454">
        <v>97938</v>
      </c>
      <c r="H1454">
        <v>605</v>
      </c>
      <c r="I1454" t="s">
        <v>29</v>
      </c>
      <c r="J1454">
        <v>12000000</v>
      </c>
      <c r="K1454">
        <v>6.8</v>
      </c>
      <c r="N1454" t="s">
        <v>4752</v>
      </c>
      <c r="O1454" cm="1">
        <f t="array" ref="O1454">SUM(IF(Table3[director_name]=N1454,Table3[duration]))</f>
        <v>187</v>
      </c>
      <c r="P1454" cm="1">
        <f t="array" ref="P1454">MEDIAN(IF(Table3[director_name]=N1454,Table3[duration]))</f>
        <v>93.5</v>
      </c>
      <c r="Q1454" cm="1">
        <f t="array" ref="Q1454">STDEV(IF(Table3[director_name]=N1454,Table3[duration]))</f>
        <v>6.3639610306789276</v>
      </c>
      <c r="R1454" cm="1">
        <f t="array" ref="R1454">MEDIAN(IF(Table3[director_name]=N1454,Table3[imdb_score]))</f>
        <v>5.25</v>
      </c>
    </row>
    <row r="1455" spans="1:18" x14ac:dyDescent="0.3">
      <c r="A1455" t="s">
        <v>2120</v>
      </c>
      <c r="B1455">
        <v>78</v>
      </c>
      <c r="C1455">
        <v>120</v>
      </c>
      <c r="D1455">
        <v>33771174</v>
      </c>
      <c r="E1455" t="s">
        <v>699</v>
      </c>
      <c r="F1455" t="s">
        <v>3772</v>
      </c>
      <c r="G1455">
        <v>27044</v>
      </c>
      <c r="H1455">
        <v>240</v>
      </c>
      <c r="I1455" t="s">
        <v>29</v>
      </c>
      <c r="J1455">
        <v>15000000</v>
      </c>
      <c r="K1455">
        <v>6.8</v>
      </c>
      <c r="N1455" t="s">
        <v>4755</v>
      </c>
      <c r="O1455" cm="1">
        <f t="array" ref="O1455">SUM(IF(Table3[director_name]=N1455,Table3[duration]))</f>
        <v>185</v>
      </c>
      <c r="P1455" cm="1">
        <f t="array" ref="P1455">MEDIAN(IF(Table3[director_name]=N1455,Table3[duration]))</f>
        <v>92.5</v>
      </c>
      <c r="Q1455" cm="1">
        <f t="array" ref="Q1455">STDEV(IF(Table3[director_name]=N1455,Table3[duration]))</f>
        <v>6.3639610306789276</v>
      </c>
      <c r="R1455" cm="1">
        <f t="array" ref="R1455">MEDIAN(IF(Table3[director_name]=N1455,Table3[imdb_score]))</f>
        <v>5.25</v>
      </c>
    </row>
    <row r="1456" spans="1:18" x14ac:dyDescent="0.3">
      <c r="A1456" t="s">
        <v>2124</v>
      </c>
      <c r="B1456">
        <v>112</v>
      </c>
      <c r="C1456">
        <v>119</v>
      </c>
      <c r="D1456">
        <v>25000000</v>
      </c>
      <c r="E1456" t="s">
        <v>248</v>
      </c>
      <c r="F1456" t="s">
        <v>3775</v>
      </c>
      <c r="G1456">
        <v>39847</v>
      </c>
      <c r="H1456">
        <v>242</v>
      </c>
      <c r="I1456" t="s">
        <v>29</v>
      </c>
      <c r="J1456">
        <v>9000000</v>
      </c>
      <c r="K1456">
        <v>6.8</v>
      </c>
      <c r="N1456" t="s">
        <v>4757</v>
      </c>
      <c r="O1456" cm="1">
        <f t="array" ref="O1456">SUM(IF(Table3[director_name]=N1456,Table3[duration]))</f>
        <v>183</v>
      </c>
      <c r="P1456" cm="1">
        <f t="array" ref="P1456">MEDIAN(IF(Table3[director_name]=N1456,Table3[duration]))</f>
        <v>91.5</v>
      </c>
      <c r="Q1456" cm="1">
        <f t="array" ref="Q1456">STDEV(IF(Table3[director_name]=N1456,Table3[duration]))</f>
        <v>10.606601717798213</v>
      </c>
      <c r="R1456" cm="1">
        <f t="array" ref="R1456">MEDIAN(IF(Table3[director_name]=N1456,Table3[imdb_score]))</f>
        <v>5.25</v>
      </c>
    </row>
    <row r="1457" spans="1:18" x14ac:dyDescent="0.3">
      <c r="A1457" t="s">
        <v>2112</v>
      </c>
      <c r="B1457">
        <v>143</v>
      </c>
      <c r="C1457">
        <v>142</v>
      </c>
      <c r="D1457">
        <v>22800000</v>
      </c>
      <c r="E1457" t="s">
        <v>715</v>
      </c>
      <c r="F1457" t="s">
        <v>3778</v>
      </c>
      <c r="G1457">
        <v>59941</v>
      </c>
      <c r="H1457">
        <v>452</v>
      </c>
      <c r="I1457" t="s">
        <v>29</v>
      </c>
      <c r="J1457">
        <v>7000000</v>
      </c>
      <c r="K1457">
        <v>6.8</v>
      </c>
      <c r="N1457" t="s">
        <v>4759</v>
      </c>
      <c r="O1457" cm="1">
        <f t="array" ref="O1457">SUM(IF(Table3[director_name]=N1457,Table3[duration]))</f>
        <v>164</v>
      </c>
      <c r="P1457" cm="1">
        <f t="array" ref="P1457">MEDIAN(IF(Table3[director_name]=N1457,Table3[duration]))</f>
        <v>82</v>
      </c>
      <c r="Q1457" cm="1">
        <f t="array" ref="Q1457">STDEV(IF(Table3[director_name]=N1457,Table3[duration]))</f>
        <v>0</v>
      </c>
      <c r="R1457" cm="1">
        <f t="array" ref="R1457">MEDIAN(IF(Table3[director_name]=N1457,Table3[imdb_score]))</f>
        <v>5.25</v>
      </c>
    </row>
    <row r="1458" spans="1:18" x14ac:dyDescent="0.3">
      <c r="A1458" t="s">
        <v>2186</v>
      </c>
      <c r="B1458">
        <v>91</v>
      </c>
      <c r="C1458">
        <v>94</v>
      </c>
      <c r="D1458">
        <v>16101109</v>
      </c>
      <c r="E1458" t="s">
        <v>676</v>
      </c>
      <c r="F1458" t="s">
        <v>3780</v>
      </c>
      <c r="G1458">
        <v>76467</v>
      </c>
      <c r="H1458">
        <v>236</v>
      </c>
      <c r="I1458" t="s">
        <v>29</v>
      </c>
      <c r="J1458">
        <v>3000000</v>
      </c>
      <c r="K1458">
        <v>6.8</v>
      </c>
      <c r="N1458" t="s">
        <v>4765</v>
      </c>
      <c r="O1458" cm="1">
        <f t="array" ref="O1458">SUM(IF(Table3[director_name]=N1458,Table3[duration]))</f>
        <v>118</v>
      </c>
      <c r="P1458" cm="1">
        <f t="array" ref="P1458">MEDIAN(IF(Table3[director_name]=N1458,Table3[duration]))</f>
        <v>118</v>
      </c>
      <c r="Q1458" t="e" cm="1">
        <f t="array" ref="Q1458">STDEV(IF(Table3[director_name]=N1458,Table3[duration]))</f>
        <v>#DIV/0!</v>
      </c>
      <c r="R1458" cm="1">
        <f t="array" ref="R1458">MEDIAN(IF(Table3[director_name]=N1458,Table3[imdb_score]))</f>
        <v>5.2</v>
      </c>
    </row>
    <row r="1459" spans="1:18" x14ac:dyDescent="0.3">
      <c r="A1459" t="s">
        <v>2170</v>
      </c>
      <c r="B1459">
        <v>175</v>
      </c>
      <c r="C1459">
        <v>99</v>
      </c>
      <c r="D1459">
        <v>52320979</v>
      </c>
      <c r="E1459" t="s">
        <v>1066</v>
      </c>
      <c r="F1459" t="s">
        <v>3782</v>
      </c>
      <c r="G1459">
        <v>114321</v>
      </c>
      <c r="H1459">
        <v>548</v>
      </c>
      <c r="I1459" t="s">
        <v>29</v>
      </c>
      <c r="J1459">
        <v>40000000</v>
      </c>
      <c r="K1459">
        <v>6.8</v>
      </c>
      <c r="N1459" t="s">
        <v>4767</v>
      </c>
      <c r="O1459" cm="1">
        <f t="array" ref="O1459">SUM(IF(Table3[director_name]=N1459,Table3[duration]))</f>
        <v>112</v>
      </c>
      <c r="P1459" cm="1">
        <f t="array" ref="P1459">MEDIAN(IF(Table3[director_name]=N1459,Table3[duration]))</f>
        <v>112</v>
      </c>
      <c r="Q1459" t="e" cm="1">
        <f t="array" ref="Q1459">STDEV(IF(Table3[director_name]=N1459,Table3[duration]))</f>
        <v>#DIV/0!</v>
      </c>
      <c r="R1459" cm="1">
        <f t="array" ref="R1459">MEDIAN(IF(Table3[director_name]=N1459,Table3[imdb_score]))</f>
        <v>5.2</v>
      </c>
    </row>
    <row r="1460" spans="1:18" x14ac:dyDescent="0.3">
      <c r="A1460" t="s">
        <v>1604</v>
      </c>
      <c r="B1460">
        <v>206</v>
      </c>
      <c r="C1460">
        <v>102</v>
      </c>
      <c r="D1460">
        <v>62318875</v>
      </c>
      <c r="E1460" t="s">
        <v>693</v>
      </c>
      <c r="F1460" t="s">
        <v>3784</v>
      </c>
      <c r="G1460">
        <v>156225</v>
      </c>
      <c r="H1460">
        <v>502</v>
      </c>
      <c r="I1460" t="s">
        <v>29</v>
      </c>
      <c r="J1460">
        <v>50000000</v>
      </c>
      <c r="K1460">
        <v>6.8</v>
      </c>
      <c r="N1460" t="s">
        <v>4770</v>
      </c>
      <c r="O1460" cm="1">
        <f t="array" ref="O1460">SUM(IF(Table3[director_name]=N1460,Table3[duration]))</f>
        <v>108</v>
      </c>
      <c r="P1460" cm="1">
        <f t="array" ref="P1460">MEDIAN(IF(Table3[director_name]=N1460,Table3[duration]))</f>
        <v>108</v>
      </c>
      <c r="Q1460" t="e" cm="1">
        <f t="array" ref="Q1460">STDEV(IF(Table3[director_name]=N1460,Table3[duration]))</f>
        <v>#DIV/0!</v>
      </c>
      <c r="R1460" cm="1">
        <f t="array" ref="R1460">MEDIAN(IF(Table3[director_name]=N1460,Table3[imdb_score]))</f>
        <v>5.2</v>
      </c>
    </row>
    <row r="1461" spans="1:18" x14ac:dyDescent="0.3">
      <c r="A1461" t="s">
        <v>2196</v>
      </c>
      <c r="B1461">
        <v>61</v>
      </c>
      <c r="C1461">
        <v>92</v>
      </c>
      <c r="D1461">
        <v>11806119</v>
      </c>
      <c r="E1461" t="s">
        <v>611</v>
      </c>
      <c r="F1461" t="s">
        <v>3787</v>
      </c>
      <c r="G1461">
        <v>57578</v>
      </c>
      <c r="H1461">
        <v>210</v>
      </c>
      <c r="I1461" t="s">
        <v>29</v>
      </c>
      <c r="J1461">
        <v>1100000</v>
      </c>
      <c r="K1461">
        <v>6.8</v>
      </c>
      <c r="N1461" t="s">
        <v>4991</v>
      </c>
      <c r="O1461" cm="1">
        <f t="array" ref="O1461">SUM(IF(Table3[director_name]=N1461,Table3[duration]))</f>
        <v>290</v>
      </c>
      <c r="P1461" cm="1">
        <f t="array" ref="P1461">MEDIAN(IF(Table3[director_name]=N1461,Table3[duration]))</f>
        <v>105</v>
      </c>
      <c r="Q1461" cm="1">
        <f t="array" ref="Q1461">STDEV(IF(Table3[director_name]=N1461,Table3[duration]))</f>
        <v>14.433756729740665</v>
      </c>
      <c r="R1461" cm="1">
        <f t="array" ref="R1461">MEDIAN(IF(Table3[director_name]=N1461,Table3[imdb_score]))</f>
        <v>5.2</v>
      </c>
    </row>
    <row r="1462" spans="1:18" x14ac:dyDescent="0.3">
      <c r="A1462" t="s">
        <v>2130</v>
      </c>
      <c r="B1462">
        <v>211</v>
      </c>
      <c r="C1462">
        <v>105</v>
      </c>
      <c r="D1462">
        <v>20338609</v>
      </c>
      <c r="E1462" t="s">
        <v>1683</v>
      </c>
      <c r="F1462" t="s">
        <v>3789</v>
      </c>
      <c r="G1462">
        <v>19655</v>
      </c>
      <c r="H1462">
        <v>280</v>
      </c>
      <c r="I1462" t="s">
        <v>29</v>
      </c>
      <c r="J1462">
        <v>10000000</v>
      </c>
      <c r="K1462">
        <v>6.8</v>
      </c>
      <c r="N1462" t="s">
        <v>4773</v>
      </c>
      <c r="O1462" cm="1">
        <f t="array" ref="O1462">SUM(IF(Table3[director_name]=N1462,Table3[duration]))</f>
        <v>105</v>
      </c>
      <c r="P1462" cm="1">
        <f t="array" ref="P1462">MEDIAN(IF(Table3[director_name]=N1462,Table3[duration]))</f>
        <v>105</v>
      </c>
      <c r="Q1462" t="e" cm="1">
        <f t="array" ref="Q1462">STDEV(IF(Table3[director_name]=N1462,Table3[duration]))</f>
        <v>#DIV/0!</v>
      </c>
      <c r="R1462" cm="1">
        <f t="array" ref="R1462">MEDIAN(IF(Table3[director_name]=N1462,Table3[imdb_score]))</f>
        <v>5.2</v>
      </c>
    </row>
    <row r="1463" spans="1:18" x14ac:dyDescent="0.3">
      <c r="A1463" t="s">
        <v>1038</v>
      </c>
      <c r="B1463">
        <v>417</v>
      </c>
      <c r="C1463">
        <v>111</v>
      </c>
      <c r="D1463">
        <v>40247512</v>
      </c>
      <c r="E1463" t="s">
        <v>417</v>
      </c>
      <c r="F1463" t="s">
        <v>3792</v>
      </c>
      <c r="G1463">
        <v>159198</v>
      </c>
      <c r="H1463">
        <v>438</v>
      </c>
      <c r="I1463" t="s">
        <v>29</v>
      </c>
      <c r="J1463">
        <v>30000000</v>
      </c>
      <c r="K1463">
        <v>6.8</v>
      </c>
      <c r="N1463" t="s">
        <v>4776</v>
      </c>
      <c r="O1463" cm="1">
        <f t="array" ref="O1463">SUM(IF(Table3[director_name]=N1463,Table3[duration]))</f>
        <v>207</v>
      </c>
      <c r="P1463" cm="1">
        <f t="array" ref="P1463">MEDIAN(IF(Table3[director_name]=N1463,Table3[duration]))</f>
        <v>103.5</v>
      </c>
      <c r="Q1463" cm="1">
        <f t="array" ref="Q1463">STDEV(IF(Table3[director_name]=N1463,Table3[duration]))</f>
        <v>27.577164466275352</v>
      </c>
      <c r="R1463" cm="1">
        <f t="array" ref="R1463">MEDIAN(IF(Table3[director_name]=N1463,Table3[imdb_score]))</f>
        <v>5.2</v>
      </c>
    </row>
    <row r="1464" spans="1:18" x14ac:dyDescent="0.3">
      <c r="A1464" t="s">
        <v>989</v>
      </c>
      <c r="B1464">
        <v>118</v>
      </c>
      <c r="C1464">
        <v>125</v>
      </c>
      <c r="D1464">
        <v>21000000</v>
      </c>
      <c r="E1464" t="s">
        <v>715</v>
      </c>
      <c r="F1464" t="s">
        <v>3793</v>
      </c>
      <c r="G1464">
        <v>73950</v>
      </c>
      <c r="H1464">
        <v>258</v>
      </c>
      <c r="I1464" t="s">
        <v>29</v>
      </c>
      <c r="J1464">
        <v>13000000</v>
      </c>
      <c r="K1464">
        <v>6.8</v>
      </c>
      <c r="N1464" t="s">
        <v>4779</v>
      </c>
      <c r="O1464" cm="1">
        <f t="array" ref="O1464">SUM(IF(Table3[director_name]=N1464,Table3[duration]))</f>
        <v>102</v>
      </c>
      <c r="P1464" cm="1">
        <f t="array" ref="P1464">MEDIAN(IF(Table3[director_name]=N1464,Table3[duration]))</f>
        <v>102</v>
      </c>
      <c r="Q1464" t="e" cm="1">
        <f t="array" ref="Q1464">STDEV(IF(Table3[director_name]=N1464,Table3[duration]))</f>
        <v>#DIV/0!</v>
      </c>
      <c r="R1464" cm="1">
        <f t="array" ref="R1464">MEDIAN(IF(Table3[director_name]=N1464,Table3[imdb_score]))</f>
        <v>5.2</v>
      </c>
    </row>
    <row r="1465" spans="1:18" x14ac:dyDescent="0.3">
      <c r="A1465" t="s">
        <v>822</v>
      </c>
      <c r="B1465">
        <v>50</v>
      </c>
      <c r="C1465">
        <v>92</v>
      </c>
      <c r="D1465">
        <v>14891000</v>
      </c>
      <c r="E1465" t="s">
        <v>676</v>
      </c>
      <c r="F1465" t="s">
        <v>3795</v>
      </c>
      <c r="G1465">
        <v>15088</v>
      </c>
      <c r="H1465">
        <v>105</v>
      </c>
      <c r="I1465" t="s">
        <v>29</v>
      </c>
      <c r="J1465">
        <v>7000000</v>
      </c>
      <c r="K1465">
        <v>6.8</v>
      </c>
      <c r="N1465" t="s">
        <v>4783</v>
      </c>
      <c r="O1465" cm="1">
        <f t="array" ref="O1465">SUM(IF(Table3[director_name]=N1465,Table3[duration]))</f>
        <v>99</v>
      </c>
      <c r="P1465" cm="1">
        <f t="array" ref="P1465">MEDIAN(IF(Table3[director_name]=N1465,Table3[duration]))</f>
        <v>99</v>
      </c>
      <c r="Q1465" t="e" cm="1">
        <f t="array" ref="Q1465">STDEV(IF(Table3[director_name]=N1465,Table3[duration]))</f>
        <v>#DIV/0!</v>
      </c>
      <c r="R1465" cm="1">
        <f t="array" ref="R1465">MEDIAN(IF(Table3[director_name]=N1465,Table3[imdb_score]))</f>
        <v>5.2</v>
      </c>
    </row>
    <row r="1466" spans="1:18" x14ac:dyDescent="0.3">
      <c r="A1466" t="s">
        <v>2993</v>
      </c>
      <c r="B1466">
        <v>122</v>
      </c>
      <c r="C1466">
        <v>101</v>
      </c>
      <c r="D1466">
        <v>37617947</v>
      </c>
      <c r="E1466" t="s">
        <v>3797</v>
      </c>
      <c r="F1466" t="s">
        <v>3798</v>
      </c>
      <c r="G1466">
        <v>8143</v>
      </c>
      <c r="H1466">
        <v>203</v>
      </c>
      <c r="I1466" t="s">
        <v>29</v>
      </c>
      <c r="J1466">
        <v>30000000</v>
      </c>
      <c r="K1466">
        <v>6.8</v>
      </c>
      <c r="N1466" t="s">
        <v>4786</v>
      </c>
      <c r="O1466" cm="1">
        <f t="array" ref="O1466">SUM(IF(Table3[director_name]=N1466,Table3[duration]))</f>
        <v>98</v>
      </c>
      <c r="P1466" cm="1">
        <f t="array" ref="P1466">MEDIAN(IF(Table3[director_name]=N1466,Table3[duration]))</f>
        <v>98</v>
      </c>
      <c r="Q1466" t="e" cm="1">
        <f t="array" ref="Q1466">STDEV(IF(Table3[director_name]=N1466,Table3[duration]))</f>
        <v>#DIV/0!</v>
      </c>
      <c r="R1466" cm="1">
        <f t="array" ref="R1466">MEDIAN(IF(Table3[director_name]=N1466,Table3[imdb_score]))</f>
        <v>5.2</v>
      </c>
    </row>
    <row r="1467" spans="1:18" x14ac:dyDescent="0.3">
      <c r="A1467" t="s">
        <v>2173</v>
      </c>
      <c r="B1467">
        <v>175</v>
      </c>
      <c r="C1467">
        <v>98</v>
      </c>
      <c r="D1467">
        <v>18381787</v>
      </c>
      <c r="E1467" t="s">
        <v>73</v>
      </c>
      <c r="F1467" t="s">
        <v>3801</v>
      </c>
      <c r="G1467">
        <v>15684</v>
      </c>
      <c r="H1467">
        <v>126</v>
      </c>
      <c r="I1467" t="s">
        <v>29</v>
      </c>
      <c r="J1467">
        <v>11000000</v>
      </c>
      <c r="K1467">
        <v>6.8</v>
      </c>
      <c r="N1467" t="s">
        <v>4789</v>
      </c>
      <c r="O1467" cm="1">
        <f t="array" ref="O1467">SUM(IF(Table3[director_name]=N1467,Table3[duration]))</f>
        <v>97</v>
      </c>
      <c r="P1467" cm="1">
        <f t="array" ref="P1467">MEDIAN(IF(Table3[director_name]=N1467,Table3[duration]))</f>
        <v>97</v>
      </c>
      <c r="Q1467" t="e" cm="1">
        <f t="array" ref="Q1467">STDEV(IF(Table3[director_name]=N1467,Table3[duration]))</f>
        <v>#DIV/0!</v>
      </c>
      <c r="R1467" cm="1">
        <f t="array" ref="R1467">MEDIAN(IF(Table3[director_name]=N1467,Table3[imdb_score]))</f>
        <v>5.2</v>
      </c>
    </row>
    <row r="1468" spans="1:18" x14ac:dyDescent="0.3">
      <c r="A1468" t="s">
        <v>1226</v>
      </c>
      <c r="B1468">
        <v>190</v>
      </c>
      <c r="C1468">
        <v>109</v>
      </c>
      <c r="D1468">
        <v>26415649</v>
      </c>
      <c r="E1468" t="s">
        <v>39</v>
      </c>
      <c r="F1468" t="s">
        <v>3803</v>
      </c>
      <c r="G1468">
        <v>94892</v>
      </c>
      <c r="H1468">
        <v>189</v>
      </c>
      <c r="I1468" t="s">
        <v>29</v>
      </c>
      <c r="J1468">
        <v>20000000</v>
      </c>
      <c r="K1468">
        <v>6.8</v>
      </c>
      <c r="N1468" t="s">
        <v>4791</v>
      </c>
      <c r="O1468" cm="1">
        <f t="array" ref="O1468">SUM(IF(Table3[director_name]=N1468,Table3[duration]))</f>
        <v>96</v>
      </c>
      <c r="P1468" cm="1">
        <f t="array" ref="P1468">MEDIAN(IF(Table3[director_name]=N1468,Table3[duration]))</f>
        <v>96</v>
      </c>
      <c r="Q1468" t="e" cm="1">
        <f t="array" ref="Q1468">STDEV(IF(Table3[director_name]=N1468,Table3[duration]))</f>
        <v>#DIV/0!</v>
      </c>
      <c r="R1468" cm="1">
        <f t="array" ref="R1468">MEDIAN(IF(Table3[director_name]=N1468,Table3[imdb_score]))</f>
        <v>5.2</v>
      </c>
    </row>
    <row r="1469" spans="1:18" x14ac:dyDescent="0.3">
      <c r="A1469" t="s">
        <v>2176</v>
      </c>
      <c r="B1469">
        <v>171</v>
      </c>
      <c r="C1469">
        <v>92</v>
      </c>
      <c r="D1469">
        <v>25296447</v>
      </c>
      <c r="E1469" t="s">
        <v>1576</v>
      </c>
      <c r="F1469" t="s">
        <v>3805</v>
      </c>
      <c r="G1469">
        <v>237248</v>
      </c>
      <c r="H1469">
        <v>460</v>
      </c>
      <c r="I1469" t="s">
        <v>29</v>
      </c>
      <c r="J1469">
        <v>21000000</v>
      </c>
      <c r="K1469">
        <v>6.8</v>
      </c>
      <c r="N1469" t="s">
        <v>4794</v>
      </c>
      <c r="O1469" cm="1">
        <f t="array" ref="O1469">SUM(IF(Table3[director_name]=N1469,Table3[duration]))</f>
        <v>95</v>
      </c>
      <c r="P1469" cm="1">
        <f t="array" ref="P1469">MEDIAN(IF(Table3[director_name]=N1469,Table3[duration]))</f>
        <v>95</v>
      </c>
      <c r="Q1469" t="e" cm="1">
        <f t="array" ref="Q1469">STDEV(IF(Table3[director_name]=N1469,Table3[duration]))</f>
        <v>#DIV/0!</v>
      </c>
      <c r="R1469" cm="1">
        <f t="array" ref="R1469">MEDIAN(IF(Table3[director_name]=N1469,Table3[imdb_score]))</f>
        <v>5.2</v>
      </c>
    </row>
    <row r="1470" spans="1:18" x14ac:dyDescent="0.3">
      <c r="A1470" t="s">
        <v>587</v>
      </c>
      <c r="B1470">
        <v>231</v>
      </c>
      <c r="C1470">
        <v>99</v>
      </c>
      <c r="D1470">
        <v>9203192</v>
      </c>
      <c r="E1470" t="s">
        <v>305</v>
      </c>
      <c r="F1470" t="s">
        <v>3807</v>
      </c>
      <c r="G1470">
        <v>45396</v>
      </c>
      <c r="H1470">
        <v>136</v>
      </c>
      <c r="I1470" t="s">
        <v>29</v>
      </c>
      <c r="J1470">
        <v>5000000</v>
      </c>
      <c r="K1470">
        <v>6.8</v>
      </c>
      <c r="N1470" t="s">
        <v>4793</v>
      </c>
      <c r="O1470" cm="1">
        <f t="array" ref="O1470">SUM(IF(Table3[director_name]=N1470,Table3[duration]))</f>
        <v>95</v>
      </c>
      <c r="P1470" cm="1">
        <f t="array" ref="P1470">MEDIAN(IF(Table3[director_name]=N1470,Table3[duration]))</f>
        <v>95</v>
      </c>
      <c r="Q1470" t="e" cm="1">
        <f t="array" ref="Q1470">STDEV(IF(Table3[director_name]=N1470,Table3[duration]))</f>
        <v>#DIV/0!</v>
      </c>
      <c r="R1470" cm="1">
        <f t="array" ref="R1470">MEDIAN(IF(Table3[director_name]=N1470,Table3[imdb_score]))</f>
        <v>5.2</v>
      </c>
    </row>
    <row r="1471" spans="1:18" x14ac:dyDescent="0.3">
      <c r="A1471" t="s">
        <v>2127</v>
      </c>
      <c r="B1471">
        <v>85</v>
      </c>
      <c r="C1471">
        <v>118</v>
      </c>
      <c r="D1471">
        <v>5709616</v>
      </c>
      <c r="E1471" t="s">
        <v>588</v>
      </c>
      <c r="F1471" t="s">
        <v>3810</v>
      </c>
      <c r="G1471">
        <v>11088</v>
      </c>
      <c r="H1471">
        <v>110</v>
      </c>
      <c r="I1471" t="s">
        <v>174</v>
      </c>
      <c r="J1471">
        <v>1800000</v>
      </c>
      <c r="K1471">
        <v>6.8</v>
      </c>
      <c r="N1471" t="s">
        <v>4797</v>
      </c>
      <c r="O1471" cm="1">
        <f t="array" ref="O1471">SUM(IF(Table3[director_name]=N1471,Table3[duration]))</f>
        <v>90</v>
      </c>
      <c r="P1471" cm="1">
        <f t="array" ref="P1471">MEDIAN(IF(Table3[director_name]=N1471,Table3[duration]))</f>
        <v>90</v>
      </c>
      <c r="Q1471" t="e" cm="1">
        <f t="array" ref="Q1471">STDEV(IF(Table3[director_name]=N1471,Table3[duration]))</f>
        <v>#DIV/0!</v>
      </c>
      <c r="R1471" cm="1">
        <f t="array" ref="R1471">MEDIAN(IF(Table3[director_name]=N1471,Table3[imdb_score]))</f>
        <v>5.2</v>
      </c>
    </row>
    <row r="1472" spans="1:18" x14ac:dyDescent="0.3">
      <c r="A1472" t="s">
        <v>3396</v>
      </c>
      <c r="B1472">
        <v>159</v>
      </c>
      <c r="C1472">
        <v>110</v>
      </c>
      <c r="D1472">
        <v>28831145</v>
      </c>
      <c r="E1472" t="s">
        <v>459</v>
      </c>
      <c r="F1472" t="s">
        <v>3812</v>
      </c>
      <c r="G1472">
        <v>39357</v>
      </c>
      <c r="H1472">
        <v>113</v>
      </c>
      <c r="I1472" t="s">
        <v>29</v>
      </c>
      <c r="J1472">
        <v>25000000</v>
      </c>
      <c r="K1472">
        <v>6.8</v>
      </c>
      <c r="N1472" t="s">
        <v>4800</v>
      </c>
      <c r="O1472" cm="1">
        <f t="array" ref="O1472">SUM(IF(Table3[director_name]=N1472,Table3[duration]))</f>
        <v>87</v>
      </c>
      <c r="P1472" cm="1">
        <f t="array" ref="P1472">MEDIAN(IF(Table3[director_name]=N1472,Table3[duration]))</f>
        <v>87</v>
      </c>
      <c r="Q1472" t="e" cm="1">
        <f t="array" ref="Q1472">STDEV(IF(Table3[director_name]=N1472,Table3[duration]))</f>
        <v>#DIV/0!</v>
      </c>
      <c r="R1472" cm="1">
        <f t="array" ref="R1472">MEDIAN(IF(Table3[director_name]=N1472,Table3[imdb_score]))</f>
        <v>5.2</v>
      </c>
    </row>
    <row r="1473" spans="1:18" x14ac:dyDescent="0.3">
      <c r="A1473" t="s">
        <v>857</v>
      </c>
      <c r="B1473">
        <v>28</v>
      </c>
      <c r="C1473">
        <v>120</v>
      </c>
      <c r="D1473">
        <v>5731103</v>
      </c>
      <c r="E1473" t="s">
        <v>2564</v>
      </c>
      <c r="F1473" t="s">
        <v>3814</v>
      </c>
      <c r="G1473">
        <v>4100</v>
      </c>
      <c r="H1473">
        <v>35</v>
      </c>
      <c r="I1473" t="s">
        <v>29</v>
      </c>
      <c r="J1473">
        <v>2400000</v>
      </c>
      <c r="K1473">
        <v>6.8</v>
      </c>
      <c r="N1473" t="s">
        <v>4802</v>
      </c>
      <c r="O1473" cm="1">
        <f t="array" ref="O1473">SUM(IF(Table3[director_name]=N1473,Table3[duration]))</f>
        <v>86</v>
      </c>
      <c r="P1473" cm="1">
        <f t="array" ref="P1473">MEDIAN(IF(Table3[director_name]=N1473,Table3[duration]))</f>
        <v>86</v>
      </c>
      <c r="Q1473" t="e" cm="1">
        <f t="array" ref="Q1473">STDEV(IF(Table3[director_name]=N1473,Table3[duration]))</f>
        <v>#DIV/0!</v>
      </c>
      <c r="R1473" cm="1">
        <f t="array" ref="R1473">MEDIAN(IF(Table3[director_name]=N1473,Table3[imdb_score]))</f>
        <v>5.2</v>
      </c>
    </row>
    <row r="1474" spans="1:18" x14ac:dyDescent="0.3">
      <c r="A1474" t="s">
        <v>2993</v>
      </c>
      <c r="B1474">
        <v>126</v>
      </c>
      <c r="C1474">
        <v>100</v>
      </c>
      <c r="D1474">
        <v>4599680</v>
      </c>
      <c r="E1474" t="s">
        <v>92</v>
      </c>
      <c r="F1474" t="s">
        <v>3816</v>
      </c>
      <c r="G1474">
        <v>68222</v>
      </c>
      <c r="H1474">
        <v>545</v>
      </c>
      <c r="I1474" t="s">
        <v>29</v>
      </c>
      <c r="J1474">
        <v>1500000</v>
      </c>
      <c r="K1474">
        <v>6.8</v>
      </c>
      <c r="N1474" t="s">
        <v>4805</v>
      </c>
      <c r="O1474" cm="1">
        <f t="array" ref="O1474">SUM(IF(Table3[director_name]=N1474,Table3[duration]))</f>
        <v>85</v>
      </c>
      <c r="P1474" cm="1">
        <f t="array" ref="P1474">MEDIAN(IF(Table3[director_name]=N1474,Table3[duration]))</f>
        <v>85</v>
      </c>
      <c r="Q1474" t="e" cm="1">
        <f t="array" ref="Q1474">STDEV(IF(Table3[director_name]=N1474,Table3[duration]))</f>
        <v>#DIV/0!</v>
      </c>
      <c r="R1474" cm="1">
        <f t="array" ref="R1474">MEDIAN(IF(Table3[director_name]=N1474,Table3[imdb_score]))</f>
        <v>5.2</v>
      </c>
    </row>
    <row r="1475" spans="1:18" x14ac:dyDescent="0.3">
      <c r="A1475" t="s">
        <v>2044</v>
      </c>
      <c r="B1475">
        <v>141</v>
      </c>
      <c r="C1475">
        <v>124</v>
      </c>
      <c r="D1475">
        <v>71069884</v>
      </c>
      <c r="E1475" t="s">
        <v>208</v>
      </c>
      <c r="F1475" t="s">
        <v>3817</v>
      </c>
      <c r="G1475">
        <v>101899</v>
      </c>
      <c r="H1475">
        <v>445</v>
      </c>
      <c r="I1475" t="s">
        <v>29</v>
      </c>
      <c r="J1475">
        <v>68000000</v>
      </c>
      <c r="K1475">
        <v>6.8</v>
      </c>
      <c r="N1475" t="s">
        <v>4807</v>
      </c>
      <c r="O1475" cm="1">
        <f t="array" ref="O1475">SUM(IF(Table3[director_name]=N1475,Table3[duration]))</f>
        <v>83</v>
      </c>
      <c r="P1475" cm="1">
        <f t="array" ref="P1475">MEDIAN(IF(Table3[director_name]=N1475,Table3[duration]))</f>
        <v>83</v>
      </c>
      <c r="Q1475" t="e" cm="1">
        <f t="array" ref="Q1475">STDEV(IF(Table3[director_name]=N1475,Table3[duration]))</f>
        <v>#DIV/0!</v>
      </c>
      <c r="R1475" cm="1">
        <f t="array" ref="R1475">MEDIAN(IF(Table3[director_name]=N1475,Table3[imdb_score]))</f>
        <v>5.2</v>
      </c>
    </row>
    <row r="1476" spans="1:18" x14ac:dyDescent="0.3">
      <c r="A1476" t="s">
        <v>528</v>
      </c>
      <c r="B1476">
        <v>75</v>
      </c>
      <c r="C1476">
        <v>114</v>
      </c>
      <c r="D1476">
        <v>65000000</v>
      </c>
      <c r="E1476" t="s">
        <v>699</v>
      </c>
      <c r="F1476" t="s">
        <v>3820</v>
      </c>
      <c r="G1476">
        <v>43027</v>
      </c>
      <c r="H1476">
        <v>214</v>
      </c>
      <c r="I1476" t="s">
        <v>29</v>
      </c>
      <c r="J1476">
        <v>62000000</v>
      </c>
      <c r="K1476">
        <v>6.8</v>
      </c>
      <c r="N1476" t="s">
        <v>4809</v>
      </c>
      <c r="O1476" cm="1">
        <f t="array" ref="O1476">SUM(IF(Table3[director_name]=N1476,Table3[duration]))</f>
        <v>81</v>
      </c>
      <c r="P1476" cm="1">
        <f t="array" ref="P1476">MEDIAN(IF(Table3[director_name]=N1476,Table3[duration]))</f>
        <v>81</v>
      </c>
      <c r="Q1476" t="e" cm="1">
        <f t="array" ref="Q1476">STDEV(IF(Table3[director_name]=N1476,Table3[duration]))</f>
        <v>#DIV/0!</v>
      </c>
      <c r="R1476" cm="1">
        <f t="array" ref="R1476">MEDIAN(IF(Table3[director_name]=N1476,Table3[imdb_score]))</f>
        <v>5.2</v>
      </c>
    </row>
    <row r="1477" spans="1:18" x14ac:dyDescent="0.3">
      <c r="A1477" t="s">
        <v>3351</v>
      </c>
      <c r="B1477">
        <v>88</v>
      </c>
      <c r="C1477">
        <v>99</v>
      </c>
      <c r="D1477">
        <v>11883495</v>
      </c>
      <c r="E1477" t="s">
        <v>1585</v>
      </c>
      <c r="F1477" t="s">
        <v>3822</v>
      </c>
      <c r="G1477">
        <v>52805</v>
      </c>
      <c r="H1477">
        <v>278</v>
      </c>
      <c r="I1477" t="s">
        <v>29</v>
      </c>
      <c r="J1477">
        <v>9000000</v>
      </c>
      <c r="K1477">
        <v>6.8</v>
      </c>
      <c r="N1477" t="s">
        <v>4812</v>
      </c>
      <c r="O1477" cm="1">
        <f t="array" ref="O1477">SUM(IF(Table3[director_name]=N1477,Table3[duration]))</f>
        <v>190</v>
      </c>
      <c r="P1477" cm="1">
        <f t="array" ref="P1477">MEDIAN(IF(Table3[director_name]=N1477,Table3[duration]))</f>
        <v>95</v>
      </c>
      <c r="Q1477" cm="1">
        <f t="array" ref="Q1477">STDEV(IF(Table3[director_name]=N1477,Table3[duration]))</f>
        <v>1.4142135623730951</v>
      </c>
      <c r="R1477" cm="1">
        <f t="array" ref="R1477">MEDIAN(IF(Table3[director_name]=N1477,Table3[imdb_score]))</f>
        <v>5.1999999999999993</v>
      </c>
    </row>
    <row r="1478" spans="1:18" x14ac:dyDescent="0.3">
      <c r="A1478" t="s">
        <v>2046</v>
      </c>
      <c r="B1478">
        <v>191</v>
      </c>
      <c r="C1478">
        <v>96</v>
      </c>
      <c r="D1478">
        <v>12570442</v>
      </c>
      <c r="E1478" t="s">
        <v>3824</v>
      </c>
      <c r="F1478" t="s">
        <v>3825</v>
      </c>
      <c r="G1478">
        <v>40514</v>
      </c>
      <c r="H1478">
        <v>234</v>
      </c>
      <c r="I1478" t="s">
        <v>29</v>
      </c>
      <c r="J1478">
        <v>10000000</v>
      </c>
      <c r="K1478">
        <v>6.8</v>
      </c>
      <c r="N1478" t="s">
        <v>4814</v>
      </c>
      <c r="O1478" cm="1">
        <f t="array" ref="O1478">SUM(IF(Table3[director_name]=N1478,Table3[duration]))</f>
        <v>173</v>
      </c>
      <c r="P1478" cm="1">
        <f t="array" ref="P1478">MEDIAN(IF(Table3[director_name]=N1478,Table3[duration]))</f>
        <v>86.5</v>
      </c>
      <c r="Q1478" cm="1">
        <f t="array" ref="Q1478">STDEV(IF(Table3[director_name]=N1478,Table3[duration]))</f>
        <v>9.1923881554251174</v>
      </c>
      <c r="R1478" cm="1">
        <f t="array" ref="R1478">MEDIAN(IF(Table3[director_name]=N1478,Table3[imdb_score]))</f>
        <v>5.1999999999999993</v>
      </c>
    </row>
    <row r="1479" spans="1:18" x14ac:dyDescent="0.3">
      <c r="A1479" t="s">
        <v>1350</v>
      </c>
      <c r="B1479">
        <v>291</v>
      </c>
      <c r="C1479">
        <v>122</v>
      </c>
      <c r="D1479">
        <v>17237244</v>
      </c>
      <c r="E1479" t="s">
        <v>208</v>
      </c>
      <c r="F1479" t="s">
        <v>3826</v>
      </c>
      <c r="G1479">
        <v>57210</v>
      </c>
      <c r="H1479">
        <v>158</v>
      </c>
      <c r="I1479" t="s">
        <v>29</v>
      </c>
      <c r="J1479">
        <v>15000000</v>
      </c>
      <c r="K1479">
        <v>6.8</v>
      </c>
      <c r="N1479" t="s">
        <v>4824</v>
      </c>
      <c r="O1479" cm="1">
        <f t="array" ref="O1479">SUM(IF(Table3[director_name]=N1479,Table3[duration]))</f>
        <v>183</v>
      </c>
      <c r="P1479" cm="1">
        <f t="array" ref="P1479">MEDIAN(IF(Table3[director_name]=N1479,Table3[duration]))</f>
        <v>91.5</v>
      </c>
      <c r="Q1479" cm="1">
        <f t="array" ref="Q1479">STDEV(IF(Table3[director_name]=N1479,Table3[duration]))</f>
        <v>3.5355339059327378</v>
      </c>
      <c r="R1479" cm="1">
        <f t="array" ref="R1479">MEDIAN(IF(Table3[director_name]=N1479,Table3[imdb_score]))</f>
        <v>5.15</v>
      </c>
    </row>
    <row r="1480" spans="1:18" x14ac:dyDescent="0.3">
      <c r="A1480" t="s">
        <v>1999</v>
      </c>
      <c r="B1480">
        <v>469</v>
      </c>
      <c r="C1480">
        <v>125</v>
      </c>
      <c r="D1480">
        <v>172051787</v>
      </c>
      <c r="E1480" t="s">
        <v>248</v>
      </c>
      <c r="F1480" t="s">
        <v>3828</v>
      </c>
      <c r="G1480">
        <v>264183</v>
      </c>
      <c r="H1480">
        <v>665</v>
      </c>
      <c r="I1480" t="s">
        <v>29</v>
      </c>
      <c r="J1480">
        <v>170000000</v>
      </c>
      <c r="K1480">
        <v>6.8</v>
      </c>
      <c r="N1480" t="s">
        <v>4829</v>
      </c>
      <c r="O1480" cm="1">
        <f t="array" ref="O1480">SUM(IF(Table3[director_name]=N1480,Table3[duration]))</f>
        <v>120</v>
      </c>
      <c r="P1480" cm="1">
        <f t="array" ref="P1480">MEDIAN(IF(Table3[director_name]=N1480,Table3[duration]))</f>
        <v>120</v>
      </c>
      <c r="Q1480" t="e" cm="1">
        <f t="array" ref="Q1480">STDEV(IF(Table3[director_name]=N1480,Table3[duration]))</f>
        <v>#DIV/0!</v>
      </c>
      <c r="R1480" cm="1">
        <f t="array" ref="R1480">MEDIAN(IF(Table3[director_name]=N1480,Table3[imdb_score]))</f>
        <v>5.0999999999999996</v>
      </c>
    </row>
    <row r="1481" spans="1:18" x14ac:dyDescent="0.3">
      <c r="A1481" t="s">
        <v>1999</v>
      </c>
      <c r="B1481">
        <v>469</v>
      </c>
      <c r="C1481">
        <v>125</v>
      </c>
      <c r="D1481">
        <v>172051787</v>
      </c>
      <c r="E1481" t="s">
        <v>248</v>
      </c>
      <c r="F1481" t="s">
        <v>3828</v>
      </c>
      <c r="G1481">
        <v>264186</v>
      </c>
      <c r="H1481">
        <v>665</v>
      </c>
      <c r="I1481" t="s">
        <v>29</v>
      </c>
      <c r="J1481">
        <v>170000000</v>
      </c>
      <c r="K1481">
        <v>6.8</v>
      </c>
      <c r="N1481" t="s">
        <v>4832</v>
      </c>
      <c r="O1481" cm="1">
        <f t="array" ref="O1481">SUM(IF(Table3[director_name]=N1481,Table3[duration]))</f>
        <v>209</v>
      </c>
      <c r="P1481" cm="1">
        <f t="array" ref="P1481">MEDIAN(IF(Table3[director_name]=N1481,Table3[duration]))</f>
        <v>104.5</v>
      </c>
      <c r="Q1481" cm="1">
        <f t="array" ref="Q1481">STDEV(IF(Table3[director_name]=N1481,Table3[duration]))</f>
        <v>16.263455967290593</v>
      </c>
      <c r="R1481" cm="1">
        <f t="array" ref="R1481">MEDIAN(IF(Table3[director_name]=N1481,Table3[imdb_score]))</f>
        <v>5.0999999999999996</v>
      </c>
    </row>
    <row r="1482" spans="1:18" x14ac:dyDescent="0.3">
      <c r="A1482" t="s">
        <v>3348</v>
      </c>
      <c r="B1482">
        <v>251</v>
      </c>
      <c r="C1482">
        <v>89</v>
      </c>
      <c r="D1482">
        <v>3645438</v>
      </c>
      <c r="E1482" t="s">
        <v>626</v>
      </c>
      <c r="F1482" t="s">
        <v>3831</v>
      </c>
      <c r="G1482">
        <v>55040</v>
      </c>
      <c r="H1482">
        <v>539</v>
      </c>
      <c r="I1482" t="s">
        <v>90</v>
      </c>
      <c r="J1482">
        <v>2200000</v>
      </c>
      <c r="K1482">
        <v>6.8</v>
      </c>
      <c r="N1482" t="s">
        <v>4835</v>
      </c>
      <c r="O1482" cm="1">
        <f t="array" ref="O1482">SUM(IF(Table3[director_name]=N1482,Table3[duration]))</f>
        <v>104</v>
      </c>
      <c r="P1482" cm="1">
        <f t="array" ref="P1482">MEDIAN(IF(Table3[director_name]=N1482,Table3[duration]))</f>
        <v>104</v>
      </c>
      <c r="Q1482" t="e" cm="1">
        <f t="array" ref="Q1482">STDEV(IF(Table3[director_name]=N1482,Table3[duration]))</f>
        <v>#DIV/0!</v>
      </c>
      <c r="R1482" cm="1">
        <f t="array" ref="R1482">MEDIAN(IF(Table3[director_name]=N1482,Table3[imdb_score]))</f>
        <v>5.0999999999999996</v>
      </c>
    </row>
    <row r="1483" spans="1:18" x14ac:dyDescent="0.3">
      <c r="A1483" t="s">
        <v>3833</v>
      </c>
      <c r="B1483">
        <v>20</v>
      </c>
      <c r="C1483">
        <v>119</v>
      </c>
      <c r="D1483">
        <v>21413105</v>
      </c>
      <c r="E1483" t="s">
        <v>3834</v>
      </c>
      <c r="F1483" t="s">
        <v>3835</v>
      </c>
      <c r="G1483">
        <v>15230</v>
      </c>
      <c r="H1483">
        <v>97</v>
      </c>
      <c r="I1483" t="s">
        <v>29</v>
      </c>
      <c r="J1483">
        <v>20000000</v>
      </c>
      <c r="K1483">
        <v>6.8</v>
      </c>
      <c r="N1483" t="s">
        <v>4837</v>
      </c>
      <c r="O1483" cm="1">
        <f t="array" ref="O1483">SUM(IF(Table3[director_name]=N1483,Table3[duration]))</f>
        <v>102</v>
      </c>
      <c r="P1483" cm="1">
        <f t="array" ref="P1483">MEDIAN(IF(Table3[director_name]=N1483,Table3[duration]))</f>
        <v>102</v>
      </c>
      <c r="Q1483" t="e" cm="1">
        <f t="array" ref="Q1483">STDEV(IF(Table3[director_name]=N1483,Table3[duration]))</f>
        <v>#DIV/0!</v>
      </c>
      <c r="R1483" cm="1">
        <f t="array" ref="R1483">MEDIAN(IF(Table3[director_name]=N1483,Table3[imdb_score]))</f>
        <v>5.0999999999999996</v>
      </c>
    </row>
    <row r="1484" spans="1:18" x14ac:dyDescent="0.3">
      <c r="A1484" t="s">
        <v>312</v>
      </c>
      <c r="B1484">
        <v>59</v>
      </c>
      <c r="C1484">
        <v>106</v>
      </c>
      <c r="D1484">
        <v>21200000</v>
      </c>
      <c r="E1484" t="s">
        <v>305</v>
      </c>
      <c r="F1484" t="s">
        <v>3838</v>
      </c>
      <c r="G1484">
        <v>34774</v>
      </c>
      <c r="H1484">
        <v>162</v>
      </c>
      <c r="I1484" t="s">
        <v>29</v>
      </c>
      <c r="J1484">
        <v>20000000</v>
      </c>
      <c r="K1484">
        <v>6.8</v>
      </c>
      <c r="N1484" t="s">
        <v>4839</v>
      </c>
      <c r="O1484" cm="1">
        <f t="array" ref="O1484">SUM(IF(Table3[director_name]=N1484,Table3[duration]))</f>
        <v>101</v>
      </c>
      <c r="P1484" cm="1">
        <f t="array" ref="P1484">MEDIAN(IF(Table3[director_name]=N1484,Table3[duration]))</f>
        <v>101</v>
      </c>
      <c r="Q1484" t="e" cm="1">
        <f t="array" ref="Q1484">STDEV(IF(Table3[director_name]=N1484,Table3[duration]))</f>
        <v>#DIV/0!</v>
      </c>
      <c r="R1484" cm="1">
        <f t="array" ref="R1484">MEDIAN(IF(Table3[director_name]=N1484,Table3[imdb_score]))</f>
        <v>5.0999999999999996</v>
      </c>
    </row>
    <row r="1485" spans="1:18" x14ac:dyDescent="0.3">
      <c r="A1485" t="s">
        <v>2140</v>
      </c>
      <c r="B1485">
        <v>276</v>
      </c>
      <c r="C1485">
        <v>109</v>
      </c>
      <c r="D1485">
        <v>51019112</v>
      </c>
      <c r="E1485" t="s">
        <v>180</v>
      </c>
      <c r="F1485" t="s">
        <v>3839</v>
      </c>
      <c r="G1485">
        <v>155745</v>
      </c>
      <c r="H1485">
        <v>1053</v>
      </c>
      <c r="I1485" t="s">
        <v>29</v>
      </c>
      <c r="J1485">
        <v>50000000</v>
      </c>
      <c r="K1485">
        <v>6.8</v>
      </c>
      <c r="N1485" t="s">
        <v>4841</v>
      </c>
      <c r="O1485" cm="1">
        <f t="array" ref="O1485">SUM(IF(Table3[director_name]=N1485,Table3[duration]))</f>
        <v>101</v>
      </c>
      <c r="P1485" cm="1">
        <f t="array" ref="P1485">MEDIAN(IF(Table3[director_name]=N1485,Table3[duration]))</f>
        <v>101</v>
      </c>
      <c r="Q1485" t="e" cm="1">
        <f t="array" ref="Q1485">STDEV(IF(Table3[director_name]=N1485,Table3[duration]))</f>
        <v>#DIV/0!</v>
      </c>
      <c r="R1485" cm="1">
        <f t="array" ref="R1485">MEDIAN(IF(Table3[director_name]=N1485,Table3[imdb_score]))</f>
        <v>5.0999999999999996</v>
      </c>
    </row>
    <row r="1486" spans="1:18" x14ac:dyDescent="0.3">
      <c r="A1486" t="s">
        <v>2187</v>
      </c>
      <c r="B1486">
        <v>29</v>
      </c>
      <c r="C1486">
        <v>93</v>
      </c>
      <c r="D1486">
        <v>906666</v>
      </c>
      <c r="E1486" t="s">
        <v>1310</v>
      </c>
      <c r="F1486" t="s">
        <v>3842</v>
      </c>
      <c r="G1486">
        <v>154</v>
      </c>
      <c r="H1486">
        <v>5</v>
      </c>
      <c r="I1486" t="s">
        <v>29</v>
      </c>
      <c r="J1486">
        <v>500000</v>
      </c>
      <c r="K1486">
        <v>6.8</v>
      </c>
      <c r="N1486" t="s">
        <v>4843</v>
      </c>
      <c r="O1486" cm="1">
        <f t="array" ref="O1486">SUM(IF(Table3[director_name]=N1486,Table3[duration]))</f>
        <v>199</v>
      </c>
      <c r="P1486" cm="1">
        <f t="array" ref="P1486">MEDIAN(IF(Table3[director_name]=N1486,Table3[duration]))</f>
        <v>99.5</v>
      </c>
      <c r="Q1486" cm="1">
        <f t="array" ref="Q1486">STDEV(IF(Table3[director_name]=N1486,Table3[duration]))</f>
        <v>0.70710678118654757</v>
      </c>
      <c r="R1486" cm="1">
        <f t="array" ref="R1486">MEDIAN(IF(Table3[director_name]=N1486,Table3[imdb_score]))</f>
        <v>5.0999999999999996</v>
      </c>
    </row>
    <row r="1487" spans="1:18" x14ac:dyDescent="0.3">
      <c r="A1487" t="s">
        <v>2451</v>
      </c>
      <c r="B1487">
        <v>18</v>
      </c>
      <c r="C1487">
        <v>86</v>
      </c>
      <c r="D1487">
        <v>1277257</v>
      </c>
      <c r="E1487" t="s">
        <v>699</v>
      </c>
      <c r="F1487" t="s">
        <v>3845</v>
      </c>
      <c r="G1487">
        <v>2629</v>
      </c>
      <c r="H1487">
        <v>32</v>
      </c>
      <c r="I1487" t="s">
        <v>29</v>
      </c>
      <c r="J1487">
        <v>1000000</v>
      </c>
      <c r="K1487">
        <v>6.8</v>
      </c>
      <c r="N1487" t="s">
        <v>4846</v>
      </c>
      <c r="O1487" cm="1">
        <f t="array" ref="O1487">SUM(IF(Table3[director_name]=N1487,Table3[duration]))</f>
        <v>195</v>
      </c>
      <c r="P1487" cm="1">
        <f t="array" ref="P1487">MEDIAN(IF(Table3[director_name]=N1487,Table3[duration]))</f>
        <v>97.5</v>
      </c>
      <c r="Q1487" cm="1">
        <f t="array" ref="Q1487">STDEV(IF(Table3[director_name]=N1487,Table3[duration]))</f>
        <v>2.1213203435596424</v>
      </c>
      <c r="R1487" cm="1">
        <f t="array" ref="R1487">MEDIAN(IF(Table3[director_name]=N1487,Table3[imdb_score]))</f>
        <v>5.0999999999999996</v>
      </c>
    </row>
    <row r="1488" spans="1:18" x14ac:dyDescent="0.3">
      <c r="A1488" t="s">
        <v>2207</v>
      </c>
      <c r="B1488">
        <v>193</v>
      </c>
      <c r="C1488">
        <v>88</v>
      </c>
      <c r="D1488">
        <v>59379</v>
      </c>
      <c r="E1488" t="s">
        <v>3847</v>
      </c>
      <c r="F1488" t="s">
        <v>3849</v>
      </c>
      <c r="G1488">
        <v>12796</v>
      </c>
      <c r="H1488">
        <v>52</v>
      </c>
      <c r="I1488" t="s">
        <v>29</v>
      </c>
      <c r="J1488">
        <v>200000</v>
      </c>
      <c r="K1488">
        <v>6.8</v>
      </c>
      <c r="N1488" t="s">
        <v>4851</v>
      </c>
      <c r="O1488" cm="1">
        <f t="array" ref="O1488">SUM(IF(Table3[director_name]=N1488,Table3[duration]))</f>
        <v>96</v>
      </c>
      <c r="P1488" cm="1">
        <f t="array" ref="P1488">MEDIAN(IF(Table3[director_name]=N1488,Table3[duration]))</f>
        <v>96</v>
      </c>
      <c r="Q1488" t="e" cm="1">
        <f t="array" ref="Q1488">STDEV(IF(Table3[director_name]=N1488,Table3[duration]))</f>
        <v>#DIV/0!</v>
      </c>
      <c r="R1488" cm="1">
        <f t="array" ref="R1488">MEDIAN(IF(Table3[director_name]=N1488,Table3[imdb_score]))</f>
        <v>5.0999999999999996</v>
      </c>
    </row>
    <row r="1489" spans="1:18" x14ac:dyDescent="0.3">
      <c r="A1489" t="s">
        <v>2189</v>
      </c>
      <c r="B1489">
        <v>112</v>
      </c>
      <c r="C1489">
        <v>93</v>
      </c>
      <c r="D1489">
        <v>48430</v>
      </c>
      <c r="E1489" t="s">
        <v>2312</v>
      </c>
      <c r="F1489" t="s">
        <v>3852</v>
      </c>
      <c r="G1489">
        <v>20176</v>
      </c>
      <c r="H1489">
        <v>73</v>
      </c>
      <c r="I1489" t="s">
        <v>29</v>
      </c>
      <c r="J1489">
        <v>500000</v>
      </c>
      <c r="K1489">
        <v>6.8</v>
      </c>
      <c r="N1489" t="s">
        <v>4849</v>
      </c>
      <c r="O1489" cm="1">
        <f t="array" ref="O1489">SUM(IF(Table3[director_name]=N1489,Table3[duration]))</f>
        <v>96</v>
      </c>
      <c r="P1489" cm="1">
        <f t="array" ref="P1489">MEDIAN(IF(Table3[director_name]=N1489,Table3[duration]))</f>
        <v>96</v>
      </c>
      <c r="Q1489" t="e" cm="1">
        <f t="array" ref="Q1489">STDEV(IF(Table3[director_name]=N1489,Table3[duration]))</f>
        <v>#DIV/0!</v>
      </c>
      <c r="R1489" cm="1">
        <f t="array" ref="R1489">MEDIAN(IF(Table3[director_name]=N1489,Table3[imdb_score]))</f>
        <v>5.0999999999999996</v>
      </c>
    </row>
    <row r="1490" spans="1:18" x14ac:dyDescent="0.3">
      <c r="A1490" t="s">
        <v>2213</v>
      </c>
      <c r="B1490">
        <v>124</v>
      </c>
      <c r="C1490">
        <v>86</v>
      </c>
      <c r="D1490">
        <v>992238</v>
      </c>
      <c r="E1490" t="s">
        <v>588</v>
      </c>
      <c r="F1490" t="s">
        <v>3854</v>
      </c>
      <c r="G1490">
        <v>16349</v>
      </c>
      <c r="H1490">
        <v>103</v>
      </c>
      <c r="I1490" t="s">
        <v>29</v>
      </c>
      <c r="J1490">
        <v>1700000</v>
      </c>
      <c r="K1490">
        <v>6.8</v>
      </c>
      <c r="N1490" t="s">
        <v>4856</v>
      </c>
      <c r="O1490" cm="1">
        <f t="array" ref="O1490">SUM(IF(Table3[director_name]=N1490,Table3[duration]))</f>
        <v>94</v>
      </c>
      <c r="P1490" cm="1">
        <f t="array" ref="P1490">MEDIAN(IF(Table3[director_name]=N1490,Table3[duration]))</f>
        <v>94</v>
      </c>
      <c r="Q1490" t="e" cm="1">
        <f t="array" ref="Q1490">STDEV(IF(Table3[director_name]=N1490,Table3[duration]))</f>
        <v>#DIV/0!</v>
      </c>
      <c r="R1490" cm="1">
        <f t="array" ref="R1490">MEDIAN(IF(Table3[director_name]=N1490,Table3[imdb_score]))</f>
        <v>5.0999999999999996</v>
      </c>
    </row>
    <row r="1491" spans="1:18" x14ac:dyDescent="0.3">
      <c r="A1491" t="s">
        <v>2136</v>
      </c>
      <c r="B1491">
        <v>109</v>
      </c>
      <c r="C1491">
        <v>110</v>
      </c>
      <c r="D1491">
        <v>4040588</v>
      </c>
      <c r="E1491" t="s">
        <v>73</v>
      </c>
      <c r="F1491" t="s">
        <v>3856</v>
      </c>
      <c r="G1491">
        <v>12233</v>
      </c>
      <c r="H1491">
        <v>89</v>
      </c>
      <c r="I1491" t="s">
        <v>29</v>
      </c>
      <c r="J1491">
        <v>5000000</v>
      </c>
      <c r="K1491">
        <v>6.8</v>
      </c>
      <c r="N1491" t="s">
        <v>4853</v>
      </c>
      <c r="O1491" cm="1">
        <f t="array" ref="O1491">SUM(IF(Table3[director_name]=N1491,Table3[duration]))</f>
        <v>94</v>
      </c>
      <c r="P1491" cm="1">
        <f t="array" ref="P1491">MEDIAN(IF(Table3[director_name]=N1491,Table3[duration]))</f>
        <v>94</v>
      </c>
      <c r="Q1491" t="e" cm="1">
        <f t="array" ref="Q1491">STDEV(IF(Table3[director_name]=N1491,Table3[duration]))</f>
        <v>#DIV/0!</v>
      </c>
      <c r="R1491" cm="1">
        <f t="array" ref="R1491">MEDIAN(IF(Table3[director_name]=N1491,Table3[imdb_score]))</f>
        <v>5.0999999999999996</v>
      </c>
    </row>
    <row r="1492" spans="1:18" x14ac:dyDescent="0.3">
      <c r="A1492" t="s">
        <v>2721</v>
      </c>
      <c r="B1492">
        <v>123</v>
      </c>
      <c r="C1492">
        <v>89</v>
      </c>
      <c r="D1492">
        <v>653621</v>
      </c>
      <c r="E1492" t="s">
        <v>3858</v>
      </c>
      <c r="F1492" t="s">
        <v>3860</v>
      </c>
      <c r="G1492">
        <v>5615</v>
      </c>
      <c r="H1492">
        <v>64</v>
      </c>
      <c r="I1492" t="s">
        <v>29</v>
      </c>
      <c r="J1492">
        <v>2000000</v>
      </c>
      <c r="K1492">
        <v>6.8</v>
      </c>
      <c r="N1492" t="s">
        <v>4859</v>
      </c>
      <c r="O1492" cm="1">
        <f t="array" ref="O1492">SUM(IF(Table3[director_name]=N1492,Table3[duration]))</f>
        <v>93</v>
      </c>
      <c r="P1492" cm="1">
        <f t="array" ref="P1492">MEDIAN(IF(Table3[director_name]=N1492,Table3[duration]))</f>
        <v>93</v>
      </c>
      <c r="Q1492" t="e" cm="1">
        <f t="array" ref="Q1492">STDEV(IF(Table3[director_name]=N1492,Table3[duration]))</f>
        <v>#DIV/0!</v>
      </c>
      <c r="R1492" cm="1">
        <f t="array" ref="R1492">MEDIAN(IF(Table3[director_name]=N1492,Table3[imdb_score]))</f>
        <v>5.0999999999999996</v>
      </c>
    </row>
    <row r="1493" spans="1:18" x14ac:dyDescent="0.3">
      <c r="A1493" t="s">
        <v>2930</v>
      </c>
      <c r="B1493">
        <v>122</v>
      </c>
      <c r="C1493">
        <v>94</v>
      </c>
      <c r="D1493">
        <v>1247453</v>
      </c>
      <c r="E1493" t="s">
        <v>73</v>
      </c>
      <c r="F1493" t="s">
        <v>3861</v>
      </c>
      <c r="G1493">
        <v>11202</v>
      </c>
      <c r="H1493">
        <v>123</v>
      </c>
      <c r="I1493" t="s">
        <v>29</v>
      </c>
      <c r="J1493">
        <v>2800000</v>
      </c>
      <c r="K1493">
        <v>6.8</v>
      </c>
      <c r="N1493" t="s">
        <v>4923</v>
      </c>
      <c r="O1493" cm="1">
        <f t="array" ref="O1493">SUM(IF(Table3[director_name]=N1493,Table3[duration]))</f>
        <v>283</v>
      </c>
      <c r="P1493" cm="1">
        <f t="array" ref="P1493">MEDIAN(IF(Table3[director_name]=N1493,Table3[duration]))</f>
        <v>92</v>
      </c>
      <c r="Q1493" cm="1">
        <f t="array" ref="Q1493">STDEV(IF(Table3[director_name]=N1493,Table3[duration]))</f>
        <v>6.8068592855540455</v>
      </c>
      <c r="R1493" cm="1">
        <f t="array" ref="R1493">MEDIAN(IF(Table3[director_name]=N1493,Table3[imdb_score]))</f>
        <v>5.0999999999999996</v>
      </c>
    </row>
    <row r="1494" spans="1:18" x14ac:dyDescent="0.3">
      <c r="A1494" t="s">
        <v>2152</v>
      </c>
      <c r="B1494">
        <v>92</v>
      </c>
      <c r="C1494">
        <v>106</v>
      </c>
      <c r="D1494">
        <v>410241</v>
      </c>
      <c r="E1494" t="s">
        <v>305</v>
      </c>
      <c r="F1494" t="s">
        <v>3863</v>
      </c>
      <c r="G1494">
        <v>32357</v>
      </c>
      <c r="H1494">
        <v>199</v>
      </c>
      <c r="I1494" t="s">
        <v>29</v>
      </c>
      <c r="J1494">
        <v>2000000</v>
      </c>
      <c r="K1494">
        <v>6.8</v>
      </c>
      <c r="N1494" t="s">
        <v>3458</v>
      </c>
      <c r="O1494" cm="1">
        <f t="array" ref="O1494">SUM(IF(Table3[director_name]=N1494,Table3[duration]))</f>
        <v>279</v>
      </c>
      <c r="P1494" cm="1">
        <f t="array" ref="P1494">MEDIAN(IF(Table3[director_name]=N1494,Table3[duration]))</f>
        <v>92</v>
      </c>
      <c r="Q1494" cm="1">
        <f t="array" ref="Q1494">STDEV(IF(Table3[director_name]=N1494,Table3[duration]))</f>
        <v>3.6055512754639891</v>
      </c>
      <c r="R1494" cm="1">
        <f t="array" ref="R1494">MEDIAN(IF(Table3[director_name]=N1494,Table3[imdb_score]))</f>
        <v>5.0999999999999996</v>
      </c>
    </row>
    <row r="1495" spans="1:18" x14ac:dyDescent="0.3">
      <c r="A1495" t="s">
        <v>485</v>
      </c>
      <c r="B1495">
        <v>238</v>
      </c>
      <c r="C1495">
        <v>96</v>
      </c>
      <c r="D1495">
        <v>322157</v>
      </c>
      <c r="E1495" t="s">
        <v>305</v>
      </c>
      <c r="F1495" t="s">
        <v>3866</v>
      </c>
      <c r="G1495">
        <v>61787</v>
      </c>
      <c r="H1495">
        <v>203</v>
      </c>
      <c r="I1495" t="s">
        <v>29</v>
      </c>
      <c r="J1495">
        <v>2500000</v>
      </c>
      <c r="K1495">
        <v>6.8</v>
      </c>
      <c r="N1495" t="s">
        <v>4861</v>
      </c>
      <c r="O1495" cm="1">
        <f t="array" ref="O1495">SUM(IF(Table3[director_name]=N1495,Table3[duration]))</f>
        <v>92</v>
      </c>
      <c r="P1495" cm="1">
        <f t="array" ref="P1495">MEDIAN(IF(Table3[director_name]=N1495,Table3[duration]))</f>
        <v>92</v>
      </c>
      <c r="Q1495" t="e" cm="1">
        <f t="array" ref="Q1495">STDEV(IF(Table3[director_name]=N1495,Table3[duration]))</f>
        <v>#DIV/0!</v>
      </c>
      <c r="R1495" cm="1">
        <f t="array" ref="R1495">MEDIAN(IF(Table3[director_name]=N1495,Table3[imdb_score]))</f>
        <v>5.0999999999999996</v>
      </c>
    </row>
    <row r="1496" spans="1:18" x14ac:dyDescent="0.3">
      <c r="A1496" t="s">
        <v>2155</v>
      </c>
      <c r="B1496">
        <v>39</v>
      </c>
      <c r="C1496">
        <v>106</v>
      </c>
      <c r="D1496">
        <v>886410</v>
      </c>
      <c r="E1496" t="s">
        <v>2564</v>
      </c>
      <c r="F1496" t="s">
        <v>3868</v>
      </c>
      <c r="G1496">
        <v>1024</v>
      </c>
      <c r="H1496">
        <v>494</v>
      </c>
      <c r="I1496" t="s">
        <v>174</v>
      </c>
      <c r="J1496">
        <v>3500000</v>
      </c>
      <c r="K1496">
        <v>6.8</v>
      </c>
      <c r="N1496" t="s">
        <v>4865</v>
      </c>
      <c r="O1496" cm="1">
        <f t="array" ref="O1496">SUM(IF(Table3[director_name]=N1496,Table3[duration]))</f>
        <v>90</v>
      </c>
      <c r="P1496" cm="1">
        <f t="array" ref="P1496">MEDIAN(IF(Table3[director_name]=N1496,Table3[duration]))</f>
        <v>90</v>
      </c>
      <c r="Q1496" t="e" cm="1">
        <f t="array" ref="Q1496">STDEV(IF(Table3[director_name]=N1496,Table3[duration]))</f>
        <v>#DIV/0!</v>
      </c>
      <c r="R1496" cm="1">
        <f t="array" ref="R1496">MEDIAN(IF(Table3[director_name]=N1496,Table3[imdb_score]))</f>
        <v>5.0999999999999996</v>
      </c>
    </row>
    <row r="1497" spans="1:18" x14ac:dyDescent="0.3">
      <c r="A1497" t="s">
        <v>2175</v>
      </c>
      <c r="B1497">
        <v>44</v>
      </c>
      <c r="C1497">
        <v>97</v>
      </c>
      <c r="D1497">
        <v>22200000</v>
      </c>
      <c r="E1497" t="s">
        <v>699</v>
      </c>
      <c r="F1497" t="s">
        <v>3869</v>
      </c>
      <c r="G1497">
        <v>41310</v>
      </c>
      <c r="H1497">
        <v>117</v>
      </c>
      <c r="I1497" t="s">
        <v>29</v>
      </c>
      <c r="J1497">
        <v>25000000</v>
      </c>
      <c r="K1497">
        <v>6.8</v>
      </c>
      <c r="N1497" t="s">
        <v>4863</v>
      </c>
      <c r="O1497" cm="1">
        <f t="array" ref="O1497">SUM(IF(Table3[director_name]=N1497,Table3[duration]))</f>
        <v>90</v>
      </c>
      <c r="P1497" cm="1">
        <f t="array" ref="P1497">MEDIAN(IF(Table3[director_name]=N1497,Table3[duration]))</f>
        <v>90</v>
      </c>
      <c r="Q1497" t="e" cm="1">
        <f t="array" ref="Q1497">STDEV(IF(Table3[director_name]=N1497,Table3[duration]))</f>
        <v>#DIV/0!</v>
      </c>
      <c r="R1497" cm="1">
        <f t="array" ref="R1497">MEDIAN(IF(Table3[director_name]=N1497,Table3[imdb_score]))</f>
        <v>5.0999999999999996</v>
      </c>
    </row>
    <row r="1498" spans="1:18" x14ac:dyDescent="0.3">
      <c r="A1498" t="s">
        <v>1544</v>
      </c>
      <c r="B1498">
        <v>208</v>
      </c>
      <c r="C1498">
        <v>122</v>
      </c>
      <c r="D1498">
        <v>31598308</v>
      </c>
      <c r="E1498" t="s">
        <v>211</v>
      </c>
      <c r="F1498" t="s">
        <v>3870</v>
      </c>
      <c r="G1498">
        <v>124765</v>
      </c>
      <c r="H1498">
        <v>541</v>
      </c>
      <c r="I1498" t="s">
        <v>29</v>
      </c>
      <c r="J1498">
        <v>35000000</v>
      </c>
      <c r="K1498">
        <v>6.8</v>
      </c>
      <c r="N1498" t="s">
        <v>4868</v>
      </c>
      <c r="O1498" cm="1">
        <f t="array" ref="O1498">SUM(IF(Table3[director_name]=N1498,Table3[duration]))</f>
        <v>89</v>
      </c>
      <c r="P1498" cm="1">
        <f t="array" ref="P1498">MEDIAN(IF(Table3[director_name]=N1498,Table3[duration]))</f>
        <v>89</v>
      </c>
      <c r="Q1498" t="e" cm="1">
        <f t="array" ref="Q1498">STDEV(IF(Table3[director_name]=N1498,Table3[duration]))</f>
        <v>#DIV/0!</v>
      </c>
      <c r="R1498" cm="1">
        <f t="array" ref="R1498">MEDIAN(IF(Table3[director_name]=N1498,Table3[imdb_score]))</f>
        <v>5.0999999999999996</v>
      </c>
    </row>
    <row r="1499" spans="1:18" x14ac:dyDescent="0.3">
      <c r="A1499" t="s">
        <v>2182</v>
      </c>
      <c r="B1499">
        <v>78</v>
      </c>
      <c r="C1499">
        <v>95</v>
      </c>
      <c r="D1499">
        <v>37606</v>
      </c>
      <c r="E1499" t="s">
        <v>305</v>
      </c>
      <c r="F1499" t="s">
        <v>3872</v>
      </c>
      <c r="G1499">
        <v>31836</v>
      </c>
      <c r="H1499">
        <v>90</v>
      </c>
      <c r="I1499" t="s">
        <v>29</v>
      </c>
      <c r="J1499">
        <v>3500000</v>
      </c>
      <c r="K1499">
        <v>6.8</v>
      </c>
      <c r="N1499" t="s">
        <v>4872</v>
      </c>
      <c r="O1499" cm="1">
        <f t="array" ref="O1499">SUM(IF(Table3[director_name]=N1499,Table3[duration]))</f>
        <v>88</v>
      </c>
      <c r="P1499" cm="1">
        <f t="array" ref="P1499">MEDIAN(IF(Table3[director_name]=N1499,Table3[duration]))</f>
        <v>88</v>
      </c>
      <c r="Q1499" t="e" cm="1">
        <f t="array" ref="Q1499">STDEV(IF(Table3[director_name]=N1499,Table3[duration]))</f>
        <v>#DIV/0!</v>
      </c>
      <c r="R1499" cm="1">
        <f t="array" ref="R1499">MEDIAN(IF(Table3[director_name]=N1499,Table3[imdb_score]))</f>
        <v>5.0999999999999996</v>
      </c>
    </row>
    <row r="1500" spans="1:18" x14ac:dyDescent="0.3">
      <c r="A1500" t="s">
        <v>2987</v>
      </c>
      <c r="B1500">
        <v>110</v>
      </c>
      <c r="C1500">
        <v>108</v>
      </c>
      <c r="D1500">
        <v>26525834</v>
      </c>
      <c r="E1500" t="s">
        <v>699</v>
      </c>
      <c r="F1500" t="s">
        <v>3873</v>
      </c>
      <c r="G1500">
        <v>21998</v>
      </c>
      <c r="H1500">
        <v>227</v>
      </c>
      <c r="I1500" t="s">
        <v>29</v>
      </c>
      <c r="J1500">
        <v>30000000</v>
      </c>
      <c r="K1500">
        <v>6.8</v>
      </c>
      <c r="N1500" t="s">
        <v>4874</v>
      </c>
      <c r="O1500" cm="1">
        <f t="array" ref="O1500">SUM(IF(Table3[director_name]=N1500,Table3[duration]))</f>
        <v>87</v>
      </c>
      <c r="P1500" cm="1">
        <f t="array" ref="P1500">MEDIAN(IF(Table3[director_name]=N1500,Table3[duration]))</f>
        <v>87</v>
      </c>
      <c r="Q1500" t="e" cm="1">
        <f t="array" ref="Q1500">STDEV(IF(Table3[director_name]=N1500,Table3[duration]))</f>
        <v>#DIV/0!</v>
      </c>
      <c r="R1500" cm="1">
        <f t="array" ref="R1500">MEDIAN(IF(Table3[director_name]=N1500,Table3[imdb_score]))</f>
        <v>5.0999999999999996</v>
      </c>
    </row>
    <row r="1501" spans="1:18" x14ac:dyDescent="0.3">
      <c r="A1501" t="s">
        <v>2109</v>
      </c>
      <c r="B1501">
        <v>53</v>
      </c>
      <c r="C1501">
        <v>152</v>
      </c>
      <c r="D1501">
        <v>14873</v>
      </c>
      <c r="E1501" t="s">
        <v>3874</v>
      </c>
      <c r="F1501" t="s">
        <v>3876</v>
      </c>
      <c r="G1501">
        <v>5294</v>
      </c>
      <c r="H1501">
        <v>67</v>
      </c>
      <c r="I1501" t="s">
        <v>29</v>
      </c>
      <c r="J1501">
        <v>3800000</v>
      </c>
      <c r="K1501">
        <v>6.8</v>
      </c>
      <c r="N1501" t="s">
        <v>4878</v>
      </c>
      <c r="O1501" cm="1">
        <f t="array" ref="O1501">SUM(IF(Table3[director_name]=N1501,Table3[duration]))</f>
        <v>87</v>
      </c>
      <c r="P1501" cm="1">
        <f t="array" ref="P1501">MEDIAN(IF(Table3[director_name]=N1501,Table3[duration]))</f>
        <v>87</v>
      </c>
      <c r="Q1501" t="e" cm="1">
        <f t="array" ref="Q1501">STDEV(IF(Table3[director_name]=N1501,Table3[duration]))</f>
        <v>#DIV/0!</v>
      </c>
      <c r="R1501" cm="1">
        <f t="array" ref="R1501">MEDIAN(IF(Table3[director_name]=N1501,Table3[imdb_score]))</f>
        <v>5.0999999999999996</v>
      </c>
    </row>
    <row r="1502" spans="1:18" x14ac:dyDescent="0.3">
      <c r="A1502" t="s">
        <v>3877</v>
      </c>
      <c r="B1502">
        <v>19</v>
      </c>
      <c r="C1502">
        <v>103</v>
      </c>
      <c r="D1502">
        <v>1100000</v>
      </c>
      <c r="E1502" t="s">
        <v>26</v>
      </c>
      <c r="F1502" t="s">
        <v>3879</v>
      </c>
      <c r="G1502">
        <v>3665</v>
      </c>
      <c r="H1502">
        <v>39</v>
      </c>
      <c r="I1502" t="s">
        <v>29</v>
      </c>
      <c r="J1502">
        <v>5000000</v>
      </c>
      <c r="K1502">
        <v>6.8</v>
      </c>
      <c r="N1502" t="s">
        <v>4880</v>
      </c>
      <c r="O1502" cm="1">
        <f t="array" ref="O1502">SUM(IF(Table3[director_name]=N1502,Table3[duration]))</f>
        <v>87</v>
      </c>
      <c r="P1502" cm="1">
        <f t="array" ref="P1502">MEDIAN(IF(Table3[director_name]=N1502,Table3[duration]))</f>
        <v>87</v>
      </c>
      <c r="Q1502" t="e" cm="1">
        <f t="array" ref="Q1502">STDEV(IF(Table3[director_name]=N1502,Table3[duration]))</f>
        <v>#DIV/0!</v>
      </c>
      <c r="R1502" cm="1">
        <f t="array" ref="R1502">MEDIAN(IF(Table3[director_name]=N1502,Table3[imdb_score]))</f>
        <v>5.0999999999999996</v>
      </c>
    </row>
    <row r="1503" spans="1:18" x14ac:dyDescent="0.3">
      <c r="A1503" t="s">
        <v>929</v>
      </c>
      <c r="B1503">
        <v>262</v>
      </c>
      <c r="C1503">
        <v>150</v>
      </c>
      <c r="D1503">
        <v>3958500</v>
      </c>
      <c r="E1503" t="s">
        <v>60</v>
      </c>
      <c r="F1503" t="s">
        <v>3880</v>
      </c>
      <c r="G1503">
        <v>17933</v>
      </c>
      <c r="H1503">
        <v>165</v>
      </c>
      <c r="I1503" t="s">
        <v>29</v>
      </c>
      <c r="J1503">
        <v>8200000</v>
      </c>
      <c r="K1503">
        <v>6.8</v>
      </c>
      <c r="N1503" t="s">
        <v>3694</v>
      </c>
      <c r="O1503" cm="1">
        <f t="array" ref="O1503">SUM(IF(Table3[director_name]=N1503,Table3[duration]))</f>
        <v>431</v>
      </c>
      <c r="P1503" cm="1">
        <f t="array" ref="P1503">MEDIAN(IF(Table3[director_name]=N1503,Table3[duration]))</f>
        <v>85</v>
      </c>
      <c r="Q1503" cm="1">
        <f t="array" ref="Q1503">STDEV(IF(Table3[director_name]=N1503,Table3[duration]))</f>
        <v>3.1144823004794873</v>
      </c>
      <c r="R1503" cm="1">
        <f t="array" ref="R1503">MEDIAN(IF(Table3[director_name]=N1503,Table3[imdb_score]))</f>
        <v>5.0999999999999996</v>
      </c>
    </row>
    <row r="1504" spans="1:18" x14ac:dyDescent="0.3">
      <c r="A1504" t="s">
        <v>1564</v>
      </c>
      <c r="B1504">
        <v>158</v>
      </c>
      <c r="C1504">
        <v>99</v>
      </c>
      <c r="D1504">
        <v>2344847</v>
      </c>
      <c r="E1504" t="s">
        <v>459</v>
      </c>
      <c r="F1504" t="s">
        <v>3881</v>
      </c>
      <c r="G1504">
        <v>18561</v>
      </c>
      <c r="H1504">
        <v>119</v>
      </c>
      <c r="I1504" t="s">
        <v>29</v>
      </c>
      <c r="J1504">
        <v>7000000</v>
      </c>
      <c r="K1504">
        <v>6.8</v>
      </c>
      <c r="N1504" t="s">
        <v>4827</v>
      </c>
      <c r="O1504" cm="1">
        <f t="array" ref="O1504">SUM(IF(Table3[director_name]=N1504,Table3[duration]))</f>
        <v>255</v>
      </c>
      <c r="P1504" cm="1">
        <f t="array" ref="P1504">MEDIAN(IF(Table3[director_name]=N1504,Table3[duration]))</f>
        <v>83</v>
      </c>
      <c r="Q1504" cm="1">
        <f t="array" ref="Q1504">STDEV(IF(Table3[director_name]=N1504,Table3[duration]))</f>
        <v>11.135528725660043</v>
      </c>
      <c r="R1504" cm="1">
        <f t="array" ref="R1504">MEDIAN(IF(Table3[director_name]=N1504,Table3[imdb_score]))</f>
        <v>5.0999999999999996</v>
      </c>
    </row>
    <row r="1505" spans="1:18" x14ac:dyDescent="0.3">
      <c r="A1505" t="s">
        <v>2886</v>
      </c>
      <c r="B1505">
        <v>84</v>
      </c>
      <c r="C1505">
        <v>97</v>
      </c>
      <c r="D1505">
        <v>1029017</v>
      </c>
      <c r="E1505" t="s">
        <v>588</v>
      </c>
      <c r="F1505" t="s">
        <v>3882</v>
      </c>
      <c r="G1505">
        <v>12049</v>
      </c>
      <c r="H1505">
        <v>135</v>
      </c>
      <c r="I1505" t="s">
        <v>29</v>
      </c>
      <c r="J1505">
        <v>6500000</v>
      </c>
      <c r="K1505">
        <v>6.8</v>
      </c>
      <c r="N1505" t="s">
        <v>4882</v>
      </c>
      <c r="O1505" cm="1">
        <f t="array" ref="O1505">SUM(IF(Table3[director_name]=N1505,Table3[duration]))</f>
        <v>197</v>
      </c>
      <c r="P1505" cm="1">
        <f t="array" ref="P1505">MEDIAN(IF(Table3[director_name]=N1505,Table3[duration]))</f>
        <v>98.5</v>
      </c>
      <c r="Q1505" cm="1">
        <f t="array" ref="Q1505">STDEV(IF(Table3[director_name]=N1505,Table3[duration]))</f>
        <v>7.7781745930520225</v>
      </c>
      <c r="R1505" cm="1">
        <f t="array" ref="R1505">MEDIAN(IF(Table3[director_name]=N1505,Table3[imdb_score]))</f>
        <v>5.0500000000000007</v>
      </c>
    </row>
    <row r="1506" spans="1:18" x14ac:dyDescent="0.3">
      <c r="A1506" t="s">
        <v>3883</v>
      </c>
      <c r="B1506">
        <v>90</v>
      </c>
      <c r="C1506">
        <v>118</v>
      </c>
      <c r="D1506">
        <v>4280577</v>
      </c>
      <c r="E1506" t="s">
        <v>2343</v>
      </c>
      <c r="F1506" t="s">
        <v>3885</v>
      </c>
      <c r="G1506">
        <v>50919</v>
      </c>
      <c r="H1506">
        <v>114</v>
      </c>
      <c r="I1506" t="s">
        <v>29</v>
      </c>
      <c r="J1506">
        <v>10000000</v>
      </c>
      <c r="K1506">
        <v>6.8</v>
      </c>
      <c r="N1506" t="s">
        <v>4887</v>
      </c>
      <c r="O1506" cm="1">
        <f t="array" ref="O1506">SUM(IF(Table3[director_name]=N1506,Table3[duration]))</f>
        <v>166</v>
      </c>
      <c r="P1506" cm="1">
        <f t="array" ref="P1506">MEDIAN(IF(Table3[director_name]=N1506,Table3[duration]))</f>
        <v>83</v>
      </c>
      <c r="Q1506" cm="1">
        <f t="array" ref="Q1506">STDEV(IF(Table3[director_name]=N1506,Table3[duration]))</f>
        <v>2.8284271247461903</v>
      </c>
      <c r="R1506" cm="1">
        <f t="array" ref="R1506">MEDIAN(IF(Table3[director_name]=N1506,Table3[imdb_score]))</f>
        <v>5.05</v>
      </c>
    </row>
    <row r="1507" spans="1:18" x14ac:dyDescent="0.3">
      <c r="A1507" t="s">
        <v>1365</v>
      </c>
      <c r="B1507">
        <v>157</v>
      </c>
      <c r="C1507">
        <v>98</v>
      </c>
      <c r="D1507">
        <v>1641788</v>
      </c>
      <c r="E1507" t="s">
        <v>269</v>
      </c>
      <c r="F1507" t="s">
        <v>3888</v>
      </c>
      <c r="G1507">
        <v>30096</v>
      </c>
      <c r="H1507">
        <v>213</v>
      </c>
      <c r="I1507" t="s">
        <v>29</v>
      </c>
      <c r="J1507">
        <v>8000000</v>
      </c>
      <c r="K1507">
        <v>6.8</v>
      </c>
      <c r="N1507" t="s">
        <v>4892</v>
      </c>
      <c r="O1507" cm="1">
        <f t="array" ref="O1507">SUM(IF(Table3[director_name]=N1507,Table3[duration]))</f>
        <v>110</v>
      </c>
      <c r="P1507" cm="1">
        <f t="array" ref="P1507">MEDIAN(IF(Table3[director_name]=N1507,Table3[duration]))</f>
        <v>110</v>
      </c>
      <c r="Q1507" t="e" cm="1">
        <f t="array" ref="Q1507">STDEV(IF(Table3[director_name]=N1507,Table3[duration]))</f>
        <v>#DIV/0!</v>
      </c>
      <c r="R1507" cm="1">
        <f t="array" ref="R1507">MEDIAN(IF(Table3[director_name]=N1507,Table3[imdb_score]))</f>
        <v>5</v>
      </c>
    </row>
    <row r="1508" spans="1:18" x14ac:dyDescent="0.3">
      <c r="A1508" t="s">
        <v>2414</v>
      </c>
      <c r="B1508">
        <v>52</v>
      </c>
      <c r="C1508">
        <v>115</v>
      </c>
      <c r="D1508">
        <v>529766</v>
      </c>
      <c r="E1508" t="s">
        <v>26</v>
      </c>
      <c r="F1508" t="s">
        <v>3889</v>
      </c>
      <c r="G1508">
        <v>22345</v>
      </c>
      <c r="H1508">
        <v>144</v>
      </c>
      <c r="I1508" t="s">
        <v>29</v>
      </c>
      <c r="J1508">
        <v>7000000</v>
      </c>
      <c r="K1508">
        <v>6.8</v>
      </c>
      <c r="N1508" t="s">
        <v>4894</v>
      </c>
      <c r="O1508" cm="1">
        <f t="array" ref="O1508">SUM(IF(Table3[director_name]=N1508,Table3[duration]))</f>
        <v>216</v>
      </c>
      <c r="P1508" cm="1">
        <f t="array" ref="P1508">MEDIAN(IF(Table3[director_name]=N1508,Table3[duration]))</f>
        <v>108</v>
      </c>
      <c r="Q1508" cm="1">
        <f t="array" ref="Q1508">STDEV(IF(Table3[director_name]=N1508,Table3[duration]))</f>
        <v>15.556349186104045</v>
      </c>
      <c r="R1508" cm="1">
        <f t="array" ref="R1508">MEDIAN(IF(Table3[director_name]=N1508,Table3[imdb_score]))</f>
        <v>5</v>
      </c>
    </row>
    <row r="1509" spans="1:18" x14ac:dyDescent="0.3">
      <c r="A1509" t="s">
        <v>404</v>
      </c>
      <c r="B1509">
        <v>242</v>
      </c>
      <c r="C1509">
        <v>132</v>
      </c>
      <c r="D1509">
        <v>59035104</v>
      </c>
      <c r="E1509" t="s">
        <v>3890</v>
      </c>
      <c r="F1509" t="s">
        <v>3892</v>
      </c>
      <c r="G1509">
        <v>244566</v>
      </c>
      <c r="H1509">
        <v>597</v>
      </c>
      <c r="I1509" t="s">
        <v>29</v>
      </c>
      <c r="J1509">
        <v>66000000</v>
      </c>
      <c r="K1509">
        <v>6.8</v>
      </c>
      <c r="N1509" t="s">
        <v>4896</v>
      </c>
      <c r="O1509" cm="1">
        <f t="array" ref="O1509">SUM(IF(Table3[director_name]=N1509,Table3[duration]))</f>
        <v>101</v>
      </c>
      <c r="P1509" cm="1">
        <f t="array" ref="P1509">MEDIAN(IF(Table3[director_name]=N1509,Table3[duration]))</f>
        <v>101</v>
      </c>
      <c r="Q1509" t="e" cm="1">
        <f t="array" ref="Q1509">STDEV(IF(Table3[director_name]=N1509,Table3[duration]))</f>
        <v>#DIV/0!</v>
      </c>
      <c r="R1509" cm="1">
        <f t="array" ref="R1509">MEDIAN(IF(Table3[director_name]=N1509,Table3[imdb_score]))</f>
        <v>5</v>
      </c>
    </row>
    <row r="1510" spans="1:18" x14ac:dyDescent="0.3">
      <c r="A1510" t="s">
        <v>354</v>
      </c>
      <c r="B1510">
        <v>23</v>
      </c>
      <c r="C1510">
        <v>106</v>
      </c>
      <c r="D1510">
        <v>532190</v>
      </c>
      <c r="E1510" t="s">
        <v>3894</v>
      </c>
      <c r="F1510" t="s">
        <v>3895</v>
      </c>
      <c r="G1510">
        <v>5673</v>
      </c>
      <c r="H1510">
        <v>37</v>
      </c>
      <c r="I1510" t="s">
        <v>29</v>
      </c>
      <c r="J1510">
        <v>8000000</v>
      </c>
      <c r="K1510">
        <v>6.8</v>
      </c>
      <c r="N1510" t="s">
        <v>4899</v>
      </c>
      <c r="O1510" cm="1">
        <f t="array" ref="O1510">SUM(IF(Table3[director_name]=N1510,Table3[duration]))</f>
        <v>199</v>
      </c>
      <c r="P1510" cm="1">
        <f t="array" ref="P1510">MEDIAN(IF(Table3[director_name]=N1510,Table3[duration]))</f>
        <v>99.5</v>
      </c>
      <c r="Q1510" cm="1">
        <f t="array" ref="Q1510">STDEV(IF(Table3[director_name]=N1510,Table3[duration]))</f>
        <v>14.849242404917497</v>
      </c>
      <c r="R1510" cm="1">
        <f t="array" ref="R1510">MEDIAN(IF(Table3[director_name]=N1510,Table3[imdb_score]))</f>
        <v>5</v>
      </c>
    </row>
    <row r="1511" spans="1:18" x14ac:dyDescent="0.3">
      <c r="A1511" t="s">
        <v>2192</v>
      </c>
      <c r="B1511">
        <v>140</v>
      </c>
      <c r="C1511">
        <v>93</v>
      </c>
      <c r="D1511">
        <v>298110</v>
      </c>
      <c r="E1511" t="s">
        <v>3363</v>
      </c>
      <c r="F1511" t="s">
        <v>3898</v>
      </c>
      <c r="G1511">
        <v>25055</v>
      </c>
      <c r="H1511">
        <v>98</v>
      </c>
      <c r="I1511" t="s">
        <v>29</v>
      </c>
      <c r="J1511">
        <v>8000000</v>
      </c>
      <c r="K1511">
        <v>6.8</v>
      </c>
      <c r="N1511" t="s">
        <v>4902</v>
      </c>
      <c r="O1511" cm="1">
        <f t="array" ref="O1511">SUM(IF(Table3[director_name]=N1511,Table3[duration]))</f>
        <v>196</v>
      </c>
      <c r="P1511" cm="1">
        <f t="array" ref="P1511">MEDIAN(IF(Table3[director_name]=N1511,Table3[duration]))</f>
        <v>98</v>
      </c>
      <c r="Q1511" cm="1">
        <f t="array" ref="Q1511">STDEV(IF(Table3[director_name]=N1511,Table3[duration]))</f>
        <v>12.727922061357855</v>
      </c>
      <c r="R1511" cm="1">
        <f t="array" ref="R1511">MEDIAN(IF(Table3[director_name]=N1511,Table3[imdb_score]))</f>
        <v>5</v>
      </c>
    </row>
    <row r="1512" spans="1:18" x14ac:dyDescent="0.3">
      <c r="A1512" t="s">
        <v>2178</v>
      </c>
      <c r="B1512">
        <v>219</v>
      </c>
      <c r="C1512">
        <v>96</v>
      </c>
      <c r="D1512">
        <v>50807639</v>
      </c>
      <c r="E1512" t="s">
        <v>296</v>
      </c>
      <c r="F1512" t="s">
        <v>3900</v>
      </c>
      <c r="G1512">
        <v>40883</v>
      </c>
      <c r="H1512">
        <v>122</v>
      </c>
      <c r="I1512" t="s">
        <v>29</v>
      </c>
      <c r="J1512">
        <v>60000000</v>
      </c>
      <c r="K1512">
        <v>6.8</v>
      </c>
      <c r="N1512" t="s">
        <v>4905</v>
      </c>
      <c r="O1512" cm="1">
        <f t="array" ref="O1512">SUM(IF(Table3[director_name]=N1512,Table3[duration]))</f>
        <v>98</v>
      </c>
      <c r="P1512" cm="1">
        <f t="array" ref="P1512">MEDIAN(IF(Table3[director_name]=N1512,Table3[duration]))</f>
        <v>98</v>
      </c>
      <c r="Q1512" t="e" cm="1">
        <f t="array" ref="Q1512">STDEV(IF(Table3[director_name]=N1512,Table3[duration]))</f>
        <v>#DIV/0!</v>
      </c>
      <c r="R1512" cm="1">
        <f t="array" ref="R1512">MEDIAN(IF(Table3[director_name]=N1512,Table3[imdb_score]))</f>
        <v>5</v>
      </c>
    </row>
    <row r="1513" spans="1:18" x14ac:dyDescent="0.3">
      <c r="A1513" t="s">
        <v>2580</v>
      </c>
      <c r="B1513">
        <v>104</v>
      </c>
      <c r="C1513">
        <v>112</v>
      </c>
      <c r="D1513">
        <v>3169424</v>
      </c>
      <c r="E1513" t="s">
        <v>459</v>
      </c>
      <c r="F1513" t="s">
        <v>3903</v>
      </c>
      <c r="G1513">
        <v>18442</v>
      </c>
      <c r="H1513">
        <v>59</v>
      </c>
      <c r="I1513" t="s">
        <v>29</v>
      </c>
      <c r="J1513">
        <v>13000000</v>
      </c>
      <c r="K1513">
        <v>6.8</v>
      </c>
      <c r="N1513" t="s">
        <v>4927</v>
      </c>
      <c r="O1513" cm="1">
        <f t="array" ref="O1513">SUM(IF(Table3[director_name]=N1513,Table3[duration]))</f>
        <v>577</v>
      </c>
      <c r="P1513" cm="1">
        <f t="array" ref="P1513">MEDIAN(IF(Table3[director_name]=N1513,Table3[duration]))</f>
        <v>96</v>
      </c>
      <c r="Q1513" cm="1">
        <f t="array" ref="Q1513">STDEV(IF(Table3[director_name]=N1513,Table3[duration]))</f>
        <v>7.3869253865642008</v>
      </c>
      <c r="R1513" cm="1">
        <f t="array" ref="R1513">MEDIAN(IF(Table3[director_name]=N1513,Table3[imdb_score]))</f>
        <v>5</v>
      </c>
    </row>
    <row r="1514" spans="1:18" x14ac:dyDescent="0.3">
      <c r="A1514" t="s">
        <v>539</v>
      </c>
      <c r="B1514">
        <v>69</v>
      </c>
      <c r="C1514">
        <v>101</v>
      </c>
      <c r="D1514">
        <v>9714482</v>
      </c>
      <c r="E1514" t="s">
        <v>1076</v>
      </c>
      <c r="F1514" t="s">
        <v>3905</v>
      </c>
      <c r="G1514">
        <v>30083</v>
      </c>
      <c r="H1514">
        <v>140</v>
      </c>
      <c r="I1514" t="s">
        <v>29</v>
      </c>
      <c r="J1514">
        <v>20000000</v>
      </c>
      <c r="K1514">
        <v>6.8</v>
      </c>
      <c r="N1514" t="s">
        <v>4908</v>
      </c>
      <c r="O1514" cm="1">
        <f t="array" ref="O1514">SUM(IF(Table3[director_name]=N1514,Table3[duration]))</f>
        <v>192</v>
      </c>
      <c r="P1514" cm="1">
        <f t="array" ref="P1514">MEDIAN(IF(Table3[director_name]=N1514,Table3[duration]))</f>
        <v>96</v>
      </c>
      <c r="Q1514" cm="1">
        <f t="array" ref="Q1514">STDEV(IF(Table3[director_name]=N1514,Table3[duration]))</f>
        <v>7.0710678118654755</v>
      </c>
      <c r="R1514" cm="1">
        <f t="array" ref="R1514">MEDIAN(IF(Table3[director_name]=N1514,Table3[imdb_score]))</f>
        <v>5</v>
      </c>
    </row>
    <row r="1515" spans="1:18" x14ac:dyDescent="0.3">
      <c r="A1515" t="s">
        <v>268</v>
      </c>
      <c r="B1515">
        <v>469</v>
      </c>
      <c r="C1515">
        <v>99</v>
      </c>
      <c r="D1515">
        <v>1702277</v>
      </c>
      <c r="E1515" t="s">
        <v>224</v>
      </c>
      <c r="F1515" t="s">
        <v>3907</v>
      </c>
      <c r="G1515">
        <v>84620</v>
      </c>
      <c r="H1515">
        <v>235</v>
      </c>
      <c r="I1515" t="s">
        <v>29</v>
      </c>
      <c r="J1515">
        <v>12000000</v>
      </c>
      <c r="K1515">
        <v>6.8</v>
      </c>
      <c r="N1515" t="s">
        <v>4910</v>
      </c>
      <c r="O1515" cm="1">
        <f t="array" ref="O1515">SUM(IF(Table3[director_name]=N1515,Table3[duration]))</f>
        <v>96</v>
      </c>
      <c r="P1515" cm="1">
        <f t="array" ref="P1515">MEDIAN(IF(Table3[director_name]=N1515,Table3[duration]))</f>
        <v>96</v>
      </c>
      <c r="Q1515" t="e" cm="1">
        <f t="array" ref="Q1515">STDEV(IF(Table3[director_name]=N1515,Table3[duration]))</f>
        <v>#DIV/0!</v>
      </c>
      <c r="R1515" cm="1">
        <f t="array" ref="R1515">MEDIAN(IF(Table3[director_name]=N1515,Table3[imdb_score]))</f>
        <v>5</v>
      </c>
    </row>
    <row r="1516" spans="1:18" x14ac:dyDescent="0.3">
      <c r="A1516" t="s">
        <v>3765</v>
      </c>
      <c r="B1516">
        <v>126</v>
      </c>
      <c r="C1516">
        <v>110</v>
      </c>
      <c r="D1516">
        <v>14589444</v>
      </c>
      <c r="E1516" t="s">
        <v>699</v>
      </c>
      <c r="F1516" t="s">
        <v>3909</v>
      </c>
      <c r="G1516">
        <v>171151</v>
      </c>
      <c r="H1516">
        <v>513</v>
      </c>
      <c r="I1516" t="s">
        <v>29</v>
      </c>
      <c r="J1516">
        <v>25000000</v>
      </c>
      <c r="K1516">
        <v>6.8</v>
      </c>
      <c r="N1516" t="s">
        <v>4915</v>
      </c>
      <c r="O1516" cm="1">
        <f t="array" ref="O1516">SUM(IF(Table3[director_name]=N1516,Table3[duration]))</f>
        <v>95</v>
      </c>
      <c r="P1516" cm="1">
        <f t="array" ref="P1516">MEDIAN(IF(Table3[director_name]=N1516,Table3[duration]))</f>
        <v>95</v>
      </c>
      <c r="Q1516" t="e" cm="1">
        <f t="array" ref="Q1516">STDEV(IF(Table3[director_name]=N1516,Table3[duration]))</f>
        <v>#DIV/0!</v>
      </c>
      <c r="R1516" cm="1">
        <f t="array" ref="R1516">MEDIAN(IF(Table3[director_name]=N1516,Table3[imdb_score]))</f>
        <v>5</v>
      </c>
    </row>
    <row r="1517" spans="1:18" x14ac:dyDescent="0.3">
      <c r="A1517" t="s">
        <v>978</v>
      </c>
      <c r="B1517">
        <v>166</v>
      </c>
      <c r="C1517">
        <v>111</v>
      </c>
      <c r="D1517">
        <v>9525276</v>
      </c>
      <c r="E1517" t="s">
        <v>1576</v>
      </c>
      <c r="F1517" t="s">
        <v>3912</v>
      </c>
      <c r="G1517">
        <v>60156</v>
      </c>
      <c r="H1517">
        <v>299</v>
      </c>
      <c r="I1517" t="s">
        <v>29</v>
      </c>
      <c r="J1517">
        <v>20000000</v>
      </c>
      <c r="K1517">
        <v>6.8</v>
      </c>
      <c r="N1517" t="s">
        <v>4133</v>
      </c>
      <c r="O1517" cm="1">
        <f t="array" ref="O1517">SUM(IF(Table3[director_name]=N1517,Table3[duration]))</f>
        <v>175</v>
      </c>
      <c r="P1517" cm="1">
        <f t="array" ref="P1517">MEDIAN(IF(Table3[director_name]=N1517,Table3[duration]))</f>
        <v>87.5</v>
      </c>
      <c r="Q1517" cm="1">
        <f t="array" ref="Q1517">STDEV(IF(Table3[director_name]=N1517,Table3[duration]))</f>
        <v>7.7781745930520225</v>
      </c>
      <c r="R1517" cm="1">
        <f t="array" ref="R1517">MEDIAN(IF(Table3[director_name]=N1517,Table3[imdb_score]))</f>
        <v>5</v>
      </c>
    </row>
    <row r="1518" spans="1:18" x14ac:dyDescent="0.3">
      <c r="A1518" t="s">
        <v>2161</v>
      </c>
      <c r="B1518">
        <v>78</v>
      </c>
      <c r="C1518">
        <v>104</v>
      </c>
      <c r="D1518">
        <v>352786</v>
      </c>
      <c r="E1518" t="s">
        <v>1222</v>
      </c>
      <c r="F1518" t="s">
        <v>3914</v>
      </c>
      <c r="G1518">
        <v>11132</v>
      </c>
      <c r="H1518">
        <v>86</v>
      </c>
      <c r="I1518" t="s">
        <v>29</v>
      </c>
      <c r="J1518">
        <v>11000000</v>
      </c>
      <c r="K1518">
        <v>6.8</v>
      </c>
      <c r="N1518" t="s">
        <v>4919</v>
      </c>
      <c r="O1518" cm="1">
        <f t="array" ref="O1518">SUM(IF(Table3[director_name]=N1518,Table3[duration]))</f>
        <v>86</v>
      </c>
      <c r="P1518" cm="1">
        <f t="array" ref="P1518">MEDIAN(IF(Table3[director_name]=N1518,Table3[duration]))</f>
        <v>86</v>
      </c>
      <c r="Q1518" t="e" cm="1">
        <f t="array" ref="Q1518">STDEV(IF(Table3[director_name]=N1518,Table3[duration]))</f>
        <v>#DIV/0!</v>
      </c>
      <c r="R1518" cm="1">
        <f t="array" ref="R1518">MEDIAN(IF(Table3[director_name]=N1518,Table3[imdb_score]))</f>
        <v>5</v>
      </c>
    </row>
    <row r="1519" spans="1:18" x14ac:dyDescent="0.3">
      <c r="A1519" t="s">
        <v>1568</v>
      </c>
      <c r="B1519">
        <v>288</v>
      </c>
      <c r="C1519">
        <v>116</v>
      </c>
      <c r="D1519">
        <v>11326836</v>
      </c>
      <c r="E1519" t="s">
        <v>208</v>
      </c>
      <c r="F1519" t="s">
        <v>3915</v>
      </c>
      <c r="G1519">
        <v>83171</v>
      </c>
      <c r="H1519">
        <v>231</v>
      </c>
      <c r="I1519" t="s">
        <v>29</v>
      </c>
      <c r="J1519">
        <v>22000000</v>
      </c>
      <c r="K1519">
        <v>6.8</v>
      </c>
      <c r="N1519" t="s">
        <v>4921</v>
      </c>
      <c r="O1519" cm="1">
        <f t="array" ref="O1519">SUM(IF(Table3[director_name]=N1519,Table3[duration]))</f>
        <v>77</v>
      </c>
      <c r="P1519" cm="1">
        <f t="array" ref="P1519">MEDIAN(IF(Table3[director_name]=N1519,Table3[duration]))</f>
        <v>77</v>
      </c>
      <c r="Q1519" t="e" cm="1">
        <f t="array" ref="Q1519">STDEV(IF(Table3[director_name]=N1519,Table3[duration]))</f>
        <v>#DIV/0!</v>
      </c>
      <c r="R1519" cm="1">
        <f t="array" ref="R1519">MEDIAN(IF(Table3[director_name]=N1519,Table3[imdb_score]))</f>
        <v>5</v>
      </c>
    </row>
    <row r="1520" spans="1:18" x14ac:dyDescent="0.3">
      <c r="A1520" t="s">
        <v>2184</v>
      </c>
      <c r="B1520">
        <v>42</v>
      </c>
      <c r="C1520">
        <v>95</v>
      </c>
      <c r="D1520">
        <v>4193025</v>
      </c>
      <c r="E1520" t="s">
        <v>2765</v>
      </c>
      <c r="F1520" t="s">
        <v>3917</v>
      </c>
      <c r="G1520">
        <v>30682</v>
      </c>
      <c r="H1520">
        <v>194</v>
      </c>
      <c r="I1520" t="s">
        <v>29</v>
      </c>
      <c r="J1520">
        <v>15000000</v>
      </c>
      <c r="K1520">
        <v>6.8</v>
      </c>
      <c r="N1520" t="s">
        <v>4957</v>
      </c>
      <c r="O1520" cm="1">
        <f t="array" ref="O1520">SUM(IF(Table3[director_name]=N1520,Table3[duration]))</f>
        <v>563</v>
      </c>
      <c r="P1520" cm="1">
        <f t="array" ref="P1520">MEDIAN(IF(Table3[director_name]=N1520,Table3[duration]))</f>
        <v>94</v>
      </c>
      <c r="Q1520" cm="1">
        <f t="array" ref="Q1520">STDEV(IF(Table3[director_name]=N1520,Table3[duration]))</f>
        <v>3.1885210782848317</v>
      </c>
      <c r="R1520" cm="1">
        <f t="array" ref="R1520">MEDIAN(IF(Table3[director_name]=N1520,Table3[imdb_score]))</f>
        <v>4.9499999999999993</v>
      </c>
    </row>
    <row r="1521" spans="1:18" x14ac:dyDescent="0.3">
      <c r="A1521" t="s">
        <v>1473</v>
      </c>
      <c r="B1521">
        <v>123</v>
      </c>
      <c r="C1521">
        <v>111</v>
      </c>
      <c r="D1521">
        <v>548934</v>
      </c>
      <c r="E1521" t="s">
        <v>2585</v>
      </c>
      <c r="F1521" t="s">
        <v>3920</v>
      </c>
      <c r="G1521">
        <v>16863</v>
      </c>
      <c r="H1521">
        <v>57</v>
      </c>
      <c r="I1521" t="s">
        <v>29</v>
      </c>
      <c r="J1521">
        <v>12000000</v>
      </c>
      <c r="K1521">
        <v>6.8</v>
      </c>
      <c r="N1521" t="s">
        <v>4933</v>
      </c>
      <c r="O1521" cm="1">
        <f t="array" ref="O1521">SUM(IF(Table3[director_name]=N1521,Table3[duration]))</f>
        <v>114</v>
      </c>
      <c r="P1521" cm="1">
        <f t="array" ref="P1521">MEDIAN(IF(Table3[director_name]=N1521,Table3[duration]))</f>
        <v>114</v>
      </c>
      <c r="Q1521" t="e" cm="1">
        <f t="array" ref="Q1521">STDEV(IF(Table3[director_name]=N1521,Table3[duration]))</f>
        <v>#DIV/0!</v>
      </c>
      <c r="R1521" cm="1">
        <f t="array" ref="R1521">MEDIAN(IF(Table3[director_name]=N1521,Table3[imdb_score]))</f>
        <v>4.9000000000000004</v>
      </c>
    </row>
    <row r="1522" spans="1:18" x14ac:dyDescent="0.3">
      <c r="A1522" t="s">
        <v>824</v>
      </c>
      <c r="B1522">
        <v>214</v>
      </c>
      <c r="C1522">
        <v>108</v>
      </c>
      <c r="D1522">
        <v>9528092</v>
      </c>
      <c r="E1522" t="s">
        <v>832</v>
      </c>
      <c r="F1522" t="s">
        <v>3922</v>
      </c>
      <c r="G1522">
        <v>38513</v>
      </c>
      <c r="H1522">
        <v>127</v>
      </c>
      <c r="I1522" t="s">
        <v>29</v>
      </c>
      <c r="J1522">
        <v>22000000</v>
      </c>
      <c r="K1522">
        <v>6.8</v>
      </c>
      <c r="N1522" t="s">
        <v>4935</v>
      </c>
      <c r="O1522" cm="1">
        <f t="array" ref="O1522">SUM(IF(Table3[director_name]=N1522,Table3[duration]))</f>
        <v>109</v>
      </c>
      <c r="P1522" cm="1">
        <f t="array" ref="P1522">MEDIAN(IF(Table3[director_name]=N1522,Table3[duration]))</f>
        <v>109</v>
      </c>
      <c r="Q1522" t="e" cm="1">
        <f t="array" ref="Q1522">STDEV(IF(Table3[director_name]=N1522,Table3[duration]))</f>
        <v>#DIV/0!</v>
      </c>
      <c r="R1522" cm="1">
        <f t="array" ref="R1522">MEDIAN(IF(Table3[director_name]=N1522,Table3[imdb_score]))</f>
        <v>4.9000000000000004</v>
      </c>
    </row>
    <row r="1523" spans="1:18" x14ac:dyDescent="0.3">
      <c r="A1523" t="s">
        <v>648</v>
      </c>
      <c r="B1523">
        <v>64</v>
      </c>
      <c r="C1523">
        <v>109</v>
      </c>
      <c r="D1523">
        <v>4250320</v>
      </c>
      <c r="E1523" t="s">
        <v>3924</v>
      </c>
      <c r="F1523" t="s">
        <v>3926</v>
      </c>
      <c r="G1523">
        <v>14870</v>
      </c>
      <c r="H1523">
        <v>86</v>
      </c>
      <c r="I1523" t="s">
        <v>29</v>
      </c>
      <c r="J1523">
        <v>18000000</v>
      </c>
      <c r="K1523">
        <v>6.8</v>
      </c>
      <c r="N1523" t="s">
        <v>4937</v>
      </c>
      <c r="O1523" cm="1">
        <f t="array" ref="O1523">SUM(IF(Table3[director_name]=N1523,Table3[duration]))</f>
        <v>97</v>
      </c>
      <c r="P1523" cm="1">
        <f t="array" ref="P1523">MEDIAN(IF(Table3[director_name]=N1523,Table3[duration]))</f>
        <v>97</v>
      </c>
      <c r="Q1523" t="e" cm="1">
        <f t="array" ref="Q1523">STDEV(IF(Table3[director_name]=N1523,Table3[duration]))</f>
        <v>#DIV/0!</v>
      </c>
      <c r="R1523" cm="1">
        <f t="array" ref="R1523">MEDIAN(IF(Table3[director_name]=N1523,Table3[imdb_score]))</f>
        <v>4.9000000000000004</v>
      </c>
    </row>
    <row r="1524" spans="1:18" x14ac:dyDescent="0.3">
      <c r="A1524" t="s">
        <v>2163</v>
      </c>
      <c r="B1524">
        <v>60</v>
      </c>
      <c r="C1524">
        <v>102</v>
      </c>
      <c r="D1524">
        <v>317040</v>
      </c>
      <c r="E1524" t="s">
        <v>588</v>
      </c>
      <c r="F1524" t="s">
        <v>3927</v>
      </c>
      <c r="G1524">
        <v>6723</v>
      </c>
      <c r="H1524">
        <v>36</v>
      </c>
      <c r="I1524" t="s">
        <v>29</v>
      </c>
      <c r="J1524">
        <v>15500000</v>
      </c>
      <c r="K1524">
        <v>6.8</v>
      </c>
      <c r="N1524" t="s">
        <v>4939</v>
      </c>
      <c r="O1524" cm="1">
        <f t="array" ref="O1524">SUM(IF(Table3[director_name]=N1524,Table3[duration]))</f>
        <v>93</v>
      </c>
      <c r="P1524" cm="1">
        <f t="array" ref="P1524">MEDIAN(IF(Table3[director_name]=N1524,Table3[duration]))</f>
        <v>93</v>
      </c>
      <c r="Q1524" t="e" cm="1">
        <f t="array" ref="Q1524">STDEV(IF(Table3[director_name]=N1524,Table3[duration]))</f>
        <v>#DIV/0!</v>
      </c>
      <c r="R1524" cm="1">
        <f t="array" ref="R1524">MEDIAN(IF(Table3[director_name]=N1524,Table3[imdb_score]))</f>
        <v>4.9000000000000004</v>
      </c>
    </row>
    <row r="1525" spans="1:18" x14ac:dyDescent="0.3">
      <c r="A1525" t="s">
        <v>2176</v>
      </c>
      <c r="B1525">
        <v>354</v>
      </c>
      <c r="C1525">
        <v>135</v>
      </c>
      <c r="D1525">
        <v>134518390</v>
      </c>
      <c r="E1525" t="s">
        <v>248</v>
      </c>
      <c r="F1525" t="s">
        <v>3928</v>
      </c>
      <c r="G1525">
        <v>326286</v>
      </c>
      <c r="H1525">
        <v>643</v>
      </c>
      <c r="I1525" t="s">
        <v>29</v>
      </c>
      <c r="J1525">
        <v>150000000</v>
      </c>
      <c r="K1525">
        <v>6.8</v>
      </c>
      <c r="N1525" t="s">
        <v>4941</v>
      </c>
      <c r="O1525" cm="1">
        <f t="array" ref="O1525">SUM(IF(Table3[director_name]=N1525,Table3[duration]))</f>
        <v>93</v>
      </c>
      <c r="P1525" cm="1">
        <f t="array" ref="P1525">MEDIAN(IF(Table3[director_name]=N1525,Table3[duration]))</f>
        <v>93</v>
      </c>
      <c r="Q1525" t="e" cm="1">
        <f t="array" ref="Q1525">STDEV(IF(Table3[director_name]=N1525,Table3[duration]))</f>
        <v>#DIV/0!</v>
      </c>
      <c r="R1525" cm="1">
        <f t="array" ref="R1525">MEDIAN(IF(Table3[director_name]=N1525,Table3[imdb_score]))</f>
        <v>4.9000000000000004</v>
      </c>
    </row>
    <row r="1526" spans="1:18" x14ac:dyDescent="0.3">
      <c r="A1526" t="s">
        <v>3930</v>
      </c>
      <c r="B1526">
        <v>62</v>
      </c>
      <c r="C1526">
        <v>110</v>
      </c>
      <c r="D1526">
        <v>38553833</v>
      </c>
      <c r="E1526" t="s">
        <v>3931</v>
      </c>
      <c r="F1526" t="s">
        <v>3932</v>
      </c>
      <c r="G1526">
        <v>46239</v>
      </c>
      <c r="H1526">
        <v>155</v>
      </c>
      <c r="I1526" t="s">
        <v>29</v>
      </c>
      <c r="J1526">
        <v>55000000</v>
      </c>
      <c r="K1526">
        <v>6.8</v>
      </c>
      <c r="N1526" t="s">
        <v>4945</v>
      </c>
      <c r="O1526" cm="1">
        <f t="array" ref="O1526">SUM(IF(Table3[director_name]=N1526,Table3[duration]))</f>
        <v>91</v>
      </c>
      <c r="P1526" cm="1">
        <f t="array" ref="P1526">MEDIAN(IF(Table3[director_name]=N1526,Table3[duration]))</f>
        <v>91</v>
      </c>
      <c r="Q1526" t="e" cm="1">
        <f t="array" ref="Q1526">STDEV(IF(Table3[director_name]=N1526,Table3[duration]))</f>
        <v>#DIV/0!</v>
      </c>
      <c r="R1526" cm="1">
        <f t="array" ref="R1526">MEDIAN(IF(Table3[director_name]=N1526,Table3[imdb_score]))</f>
        <v>4.9000000000000004</v>
      </c>
    </row>
    <row r="1527" spans="1:18" x14ac:dyDescent="0.3">
      <c r="A1527" t="s">
        <v>1995</v>
      </c>
      <c r="B1527">
        <v>131</v>
      </c>
      <c r="C1527">
        <v>122</v>
      </c>
      <c r="D1527">
        <v>9664316</v>
      </c>
      <c r="E1527" t="s">
        <v>224</v>
      </c>
      <c r="F1527" t="s">
        <v>3934</v>
      </c>
      <c r="G1527">
        <v>47203</v>
      </c>
      <c r="H1527">
        <v>197</v>
      </c>
      <c r="I1527" t="s">
        <v>29</v>
      </c>
      <c r="J1527">
        <v>27500000</v>
      </c>
      <c r="K1527">
        <v>6.8</v>
      </c>
      <c r="N1527" t="s">
        <v>4947</v>
      </c>
      <c r="O1527" cm="1">
        <f t="array" ref="O1527">SUM(IF(Table3[director_name]=N1527,Table3[duration]))</f>
        <v>89</v>
      </c>
      <c r="P1527" cm="1">
        <f t="array" ref="P1527">MEDIAN(IF(Table3[director_name]=N1527,Table3[duration]))</f>
        <v>89</v>
      </c>
      <c r="Q1527" t="e" cm="1">
        <f t="array" ref="Q1527">STDEV(IF(Table3[director_name]=N1527,Table3[duration]))</f>
        <v>#DIV/0!</v>
      </c>
      <c r="R1527" cm="1">
        <f t="array" ref="R1527">MEDIAN(IF(Table3[director_name]=N1527,Table3[imdb_score]))</f>
        <v>4.9000000000000004</v>
      </c>
    </row>
    <row r="1528" spans="1:18" x14ac:dyDescent="0.3">
      <c r="A1528" t="s">
        <v>746</v>
      </c>
      <c r="B1528">
        <v>316</v>
      </c>
      <c r="C1528">
        <v>98</v>
      </c>
      <c r="D1528">
        <v>81557479</v>
      </c>
      <c r="E1528" t="s">
        <v>175</v>
      </c>
      <c r="F1528" t="s">
        <v>3935</v>
      </c>
      <c r="G1528">
        <v>149947</v>
      </c>
      <c r="H1528">
        <v>326</v>
      </c>
      <c r="I1528" t="s">
        <v>29</v>
      </c>
      <c r="J1528">
        <v>100000000</v>
      </c>
      <c r="K1528">
        <v>6.8</v>
      </c>
      <c r="N1528" t="s">
        <v>4950</v>
      </c>
      <c r="O1528" cm="1">
        <f t="array" ref="O1528">SUM(IF(Table3[director_name]=N1528,Table3[duration]))</f>
        <v>88</v>
      </c>
      <c r="P1528" cm="1">
        <f t="array" ref="P1528">MEDIAN(IF(Table3[director_name]=N1528,Table3[duration]))</f>
        <v>88</v>
      </c>
      <c r="Q1528" t="e" cm="1">
        <f t="array" ref="Q1528">STDEV(IF(Table3[director_name]=N1528,Table3[duration]))</f>
        <v>#DIV/0!</v>
      </c>
      <c r="R1528" cm="1">
        <f t="array" ref="R1528">MEDIAN(IF(Table3[director_name]=N1528,Table3[imdb_score]))</f>
        <v>4.9000000000000004</v>
      </c>
    </row>
    <row r="1529" spans="1:18" x14ac:dyDescent="0.3">
      <c r="A1529" t="s">
        <v>539</v>
      </c>
      <c r="B1529">
        <v>116</v>
      </c>
      <c r="C1529">
        <v>103</v>
      </c>
      <c r="D1529">
        <v>7496522</v>
      </c>
      <c r="E1529" t="s">
        <v>3936</v>
      </c>
      <c r="F1529" t="s">
        <v>3937</v>
      </c>
      <c r="G1529">
        <v>31798</v>
      </c>
      <c r="H1529">
        <v>178</v>
      </c>
      <c r="I1529" t="s">
        <v>29</v>
      </c>
      <c r="J1529">
        <v>26000000</v>
      </c>
      <c r="K1529">
        <v>6.8</v>
      </c>
      <c r="N1529" t="s">
        <v>4952</v>
      </c>
      <c r="O1529" cm="1">
        <f t="array" ref="O1529">SUM(IF(Table3[director_name]=N1529,Table3[duration]))</f>
        <v>172</v>
      </c>
      <c r="P1529" cm="1">
        <f t="array" ref="P1529">MEDIAN(IF(Table3[director_name]=N1529,Table3[duration]))</f>
        <v>86</v>
      </c>
      <c r="Q1529" cm="1">
        <f t="array" ref="Q1529">STDEV(IF(Table3[director_name]=N1529,Table3[duration]))</f>
        <v>0</v>
      </c>
      <c r="R1529" cm="1">
        <f t="array" ref="R1529">MEDIAN(IF(Table3[director_name]=N1529,Table3[imdb_score]))</f>
        <v>4.9000000000000004</v>
      </c>
    </row>
    <row r="1530" spans="1:18" x14ac:dyDescent="0.3">
      <c r="A1530" t="s">
        <v>2157</v>
      </c>
      <c r="B1530">
        <v>118</v>
      </c>
      <c r="C1530">
        <v>106</v>
      </c>
      <c r="D1530">
        <v>7486906</v>
      </c>
      <c r="E1530" t="s">
        <v>157</v>
      </c>
      <c r="F1530" t="s">
        <v>3938</v>
      </c>
      <c r="G1530">
        <v>17436</v>
      </c>
      <c r="H1530">
        <v>71</v>
      </c>
      <c r="I1530" t="s">
        <v>29</v>
      </c>
      <c r="J1530">
        <v>27000000</v>
      </c>
      <c r="K1530">
        <v>6.8</v>
      </c>
      <c r="N1530" t="s">
        <v>4954</v>
      </c>
      <c r="O1530" cm="1">
        <f t="array" ref="O1530">SUM(IF(Table3[director_name]=N1530,Table3[duration]))</f>
        <v>392</v>
      </c>
      <c r="P1530" cm="1">
        <f t="array" ref="P1530">MEDIAN(IF(Table3[director_name]=N1530,Table3[duration]))</f>
        <v>96.5</v>
      </c>
      <c r="Q1530" cm="1">
        <f t="array" ref="Q1530">STDEV(IF(Table3[director_name]=N1530,Table3[duration]))</f>
        <v>11.343133018115703</v>
      </c>
      <c r="R1530" cm="1">
        <f t="array" ref="R1530">MEDIAN(IF(Table3[director_name]=N1530,Table3[imdb_score]))</f>
        <v>4.8499999999999996</v>
      </c>
    </row>
    <row r="1531" spans="1:18" x14ac:dyDescent="0.3">
      <c r="A1531" t="s">
        <v>1231</v>
      </c>
      <c r="B1531">
        <v>95</v>
      </c>
      <c r="C1531">
        <v>127</v>
      </c>
      <c r="D1531">
        <v>14378353</v>
      </c>
      <c r="E1531" t="s">
        <v>1527</v>
      </c>
      <c r="F1531" t="s">
        <v>3941</v>
      </c>
      <c r="G1531">
        <v>12375</v>
      </c>
      <c r="H1531">
        <v>194</v>
      </c>
      <c r="I1531" t="s">
        <v>29</v>
      </c>
      <c r="J1531">
        <v>36000000</v>
      </c>
      <c r="K1531">
        <v>6.8</v>
      </c>
      <c r="N1531" t="s">
        <v>4961</v>
      </c>
      <c r="O1531" cm="1">
        <f t="array" ref="O1531">SUM(IF(Table3[director_name]=N1531,Table3[duration]))</f>
        <v>212</v>
      </c>
      <c r="P1531" cm="1">
        <f t="array" ref="P1531">MEDIAN(IF(Table3[director_name]=N1531,Table3[duration]))</f>
        <v>106</v>
      </c>
      <c r="Q1531" cm="1">
        <f t="array" ref="Q1531">STDEV(IF(Table3[director_name]=N1531,Table3[duration]))</f>
        <v>15.556349186104045</v>
      </c>
      <c r="R1531" cm="1">
        <f t="array" ref="R1531">MEDIAN(IF(Table3[director_name]=N1531,Table3[imdb_score]))</f>
        <v>4.8</v>
      </c>
    </row>
    <row r="1532" spans="1:18" x14ac:dyDescent="0.3">
      <c r="A1532" t="s">
        <v>2835</v>
      </c>
      <c r="B1532">
        <v>219</v>
      </c>
      <c r="C1532">
        <v>108</v>
      </c>
      <c r="D1532">
        <v>10326062</v>
      </c>
      <c r="E1532" t="s">
        <v>3943</v>
      </c>
      <c r="F1532" t="s">
        <v>3945</v>
      </c>
      <c r="G1532">
        <v>121432</v>
      </c>
      <c r="H1532">
        <v>310</v>
      </c>
      <c r="I1532" t="s">
        <v>29</v>
      </c>
      <c r="J1532">
        <v>33000000</v>
      </c>
      <c r="K1532">
        <v>6.8</v>
      </c>
      <c r="N1532" t="s">
        <v>4963</v>
      </c>
      <c r="O1532" cm="1">
        <f t="array" ref="O1532">SUM(IF(Table3[director_name]=N1532,Table3[duration]))</f>
        <v>102</v>
      </c>
      <c r="P1532" cm="1">
        <f t="array" ref="P1532">MEDIAN(IF(Table3[director_name]=N1532,Table3[duration]))</f>
        <v>102</v>
      </c>
      <c r="Q1532" t="e" cm="1">
        <f t="array" ref="Q1532">STDEV(IF(Table3[director_name]=N1532,Table3[duration]))</f>
        <v>#DIV/0!</v>
      </c>
      <c r="R1532" cm="1">
        <f t="array" ref="R1532">MEDIAN(IF(Table3[director_name]=N1532,Table3[imdb_score]))</f>
        <v>4.8</v>
      </c>
    </row>
    <row r="1533" spans="1:18" x14ac:dyDescent="0.3">
      <c r="A1533" t="s">
        <v>685</v>
      </c>
      <c r="B1533">
        <v>333</v>
      </c>
      <c r="C1533">
        <v>101</v>
      </c>
      <c r="D1533">
        <v>77222184</v>
      </c>
      <c r="E1533" t="s">
        <v>938</v>
      </c>
      <c r="F1533" t="s">
        <v>3947</v>
      </c>
      <c r="G1533">
        <v>87677</v>
      </c>
      <c r="H1533">
        <v>388</v>
      </c>
      <c r="I1533" t="s">
        <v>29</v>
      </c>
      <c r="J1533">
        <v>100000000</v>
      </c>
      <c r="K1533">
        <v>6.8</v>
      </c>
      <c r="N1533" t="s">
        <v>4965</v>
      </c>
      <c r="O1533" cm="1">
        <f t="array" ref="O1533">SUM(IF(Table3[director_name]=N1533,Table3[duration]))</f>
        <v>99</v>
      </c>
      <c r="P1533" cm="1">
        <f t="array" ref="P1533">MEDIAN(IF(Table3[director_name]=N1533,Table3[duration]))</f>
        <v>99</v>
      </c>
      <c r="Q1533" t="e" cm="1">
        <f t="array" ref="Q1533">STDEV(IF(Table3[director_name]=N1533,Table3[duration]))</f>
        <v>#DIV/0!</v>
      </c>
      <c r="R1533" cm="1">
        <f t="array" ref="R1533">MEDIAN(IF(Table3[director_name]=N1533,Table3[imdb_score]))</f>
        <v>4.8</v>
      </c>
    </row>
    <row r="1534" spans="1:18" x14ac:dyDescent="0.3">
      <c r="A1534" t="s">
        <v>1106</v>
      </c>
      <c r="B1534">
        <v>119</v>
      </c>
      <c r="C1534">
        <v>111</v>
      </c>
      <c r="D1534">
        <v>11405825</v>
      </c>
      <c r="E1534" t="s">
        <v>92</v>
      </c>
      <c r="F1534" t="s">
        <v>3949</v>
      </c>
      <c r="G1534">
        <v>28542</v>
      </c>
      <c r="H1534">
        <v>208</v>
      </c>
      <c r="I1534" t="s">
        <v>29</v>
      </c>
      <c r="J1534">
        <v>35000000</v>
      </c>
      <c r="K1534">
        <v>6.8</v>
      </c>
      <c r="N1534" t="s">
        <v>4967</v>
      </c>
      <c r="O1534" cm="1">
        <f t="array" ref="O1534">SUM(IF(Table3[director_name]=N1534,Table3[duration]))</f>
        <v>97</v>
      </c>
      <c r="P1534" cm="1">
        <f t="array" ref="P1534">MEDIAN(IF(Table3[director_name]=N1534,Table3[duration]))</f>
        <v>97</v>
      </c>
      <c r="Q1534" t="e" cm="1">
        <f t="array" ref="Q1534">STDEV(IF(Table3[director_name]=N1534,Table3[duration]))</f>
        <v>#DIV/0!</v>
      </c>
      <c r="R1534" cm="1">
        <f t="array" ref="R1534">MEDIAN(IF(Table3[director_name]=N1534,Table3[imdb_score]))</f>
        <v>4.8</v>
      </c>
    </row>
    <row r="1535" spans="1:18" x14ac:dyDescent="0.3">
      <c r="A1535" t="s">
        <v>587</v>
      </c>
      <c r="B1535">
        <v>160</v>
      </c>
      <c r="C1535">
        <v>107</v>
      </c>
      <c r="D1535">
        <v>1186957</v>
      </c>
      <c r="E1535" t="s">
        <v>92</v>
      </c>
      <c r="F1535" t="s">
        <v>3952</v>
      </c>
      <c r="G1535">
        <v>9264</v>
      </c>
      <c r="H1535">
        <v>69</v>
      </c>
      <c r="I1535" t="s">
        <v>29</v>
      </c>
      <c r="J1535">
        <v>25000000</v>
      </c>
      <c r="K1535">
        <v>6.8</v>
      </c>
      <c r="N1535" t="s">
        <v>4969</v>
      </c>
      <c r="O1535" cm="1">
        <f t="array" ref="O1535">SUM(IF(Table3[director_name]=N1535,Table3[duration]))</f>
        <v>96</v>
      </c>
      <c r="P1535" cm="1">
        <f t="array" ref="P1535">MEDIAN(IF(Table3[director_name]=N1535,Table3[duration]))</f>
        <v>96</v>
      </c>
      <c r="Q1535" t="e" cm="1">
        <f t="array" ref="Q1535">STDEV(IF(Table3[director_name]=N1535,Table3[duration]))</f>
        <v>#DIV/0!</v>
      </c>
      <c r="R1535" cm="1">
        <f t="array" ref="R1535">MEDIAN(IF(Table3[director_name]=N1535,Table3[imdb_score]))</f>
        <v>4.8</v>
      </c>
    </row>
    <row r="1536" spans="1:18" x14ac:dyDescent="0.3">
      <c r="A1536" t="s">
        <v>428</v>
      </c>
      <c r="B1536">
        <v>150</v>
      </c>
      <c r="C1536">
        <v>124</v>
      </c>
      <c r="D1536">
        <v>19719930</v>
      </c>
      <c r="E1536" t="s">
        <v>140</v>
      </c>
      <c r="F1536" t="s">
        <v>3954</v>
      </c>
      <c r="G1536">
        <v>42621</v>
      </c>
      <c r="H1536">
        <v>531</v>
      </c>
      <c r="I1536" t="s">
        <v>29</v>
      </c>
      <c r="J1536">
        <v>45000000</v>
      </c>
      <c r="K1536">
        <v>6.8</v>
      </c>
      <c r="N1536" t="s">
        <v>4972</v>
      </c>
      <c r="O1536" cm="1">
        <f t="array" ref="O1536">SUM(IF(Table3[director_name]=N1536,Table3[duration]))</f>
        <v>95</v>
      </c>
      <c r="P1536" cm="1">
        <f t="array" ref="P1536">MEDIAN(IF(Table3[director_name]=N1536,Table3[duration]))</f>
        <v>95</v>
      </c>
      <c r="Q1536" t="e" cm="1">
        <f t="array" ref="Q1536">STDEV(IF(Table3[director_name]=N1536,Table3[duration]))</f>
        <v>#DIV/0!</v>
      </c>
      <c r="R1536" cm="1">
        <f t="array" ref="R1536">MEDIAN(IF(Table3[director_name]=N1536,Table3[imdb_score]))</f>
        <v>4.8</v>
      </c>
    </row>
    <row r="1537" spans="1:18" x14ac:dyDescent="0.3">
      <c r="A1537" t="s">
        <v>1365</v>
      </c>
      <c r="B1537">
        <v>196</v>
      </c>
      <c r="C1537">
        <v>115</v>
      </c>
      <c r="D1537">
        <v>2840417</v>
      </c>
      <c r="E1537" t="s">
        <v>2263</v>
      </c>
      <c r="F1537" t="s">
        <v>3956</v>
      </c>
      <c r="G1537">
        <v>77493</v>
      </c>
      <c r="H1537">
        <v>527</v>
      </c>
      <c r="I1537" t="s">
        <v>29</v>
      </c>
      <c r="J1537">
        <v>31000000</v>
      </c>
      <c r="K1537">
        <v>6.8</v>
      </c>
      <c r="N1537" t="s">
        <v>4975</v>
      </c>
      <c r="O1537" cm="1">
        <f t="array" ref="O1537">SUM(IF(Table3[director_name]=N1537,Table3[duration]))</f>
        <v>93</v>
      </c>
      <c r="P1537" cm="1">
        <f t="array" ref="P1537">MEDIAN(IF(Table3[director_name]=N1537,Table3[duration]))</f>
        <v>93</v>
      </c>
      <c r="Q1537" t="e" cm="1">
        <f t="array" ref="Q1537">STDEV(IF(Table3[director_name]=N1537,Table3[duration]))</f>
        <v>#DIV/0!</v>
      </c>
      <c r="R1537" cm="1">
        <f t="array" ref="R1537">MEDIAN(IF(Table3[director_name]=N1537,Table3[imdb_score]))</f>
        <v>4.8</v>
      </c>
    </row>
    <row r="1538" spans="1:18" x14ac:dyDescent="0.3">
      <c r="A1538" t="s">
        <v>1025</v>
      </c>
      <c r="B1538">
        <v>134</v>
      </c>
      <c r="C1538">
        <v>129</v>
      </c>
      <c r="D1538">
        <v>537580</v>
      </c>
      <c r="E1538" t="s">
        <v>2086</v>
      </c>
      <c r="F1538" t="s">
        <v>3958</v>
      </c>
      <c r="G1538">
        <v>52972</v>
      </c>
      <c r="H1538">
        <v>124</v>
      </c>
      <c r="I1538" t="s">
        <v>29</v>
      </c>
      <c r="J1538">
        <v>30000000</v>
      </c>
      <c r="K1538">
        <v>6.8</v>
      </c>
      <c r="N1538" t="s">
        <v>4978</v>
      </c>
      <c r="O1538" cm="1">
        <f t="array" ref="O1538">SUM(IF(Table3[director_name]=N1538,Table3[duration]))</f>
        <v>91</v>
      </c>
      <c r="P1538" cm="1">
        <f t="array" ref="P1538">MEDIAN(IF(Table3[director_name]=N1538,Table3[duration]))</f>
        <v>91</v>
      </c>
      <c r="Q1538" t="e" cm="1">
        <f t="array" ref="Q1538">STDEV(IF(Table3[director_name]=N1538,Table3[duration]))</f>
        <v>#DIV/0!</v>
      </c>
      <c r="R1538" cm="1">
        <f t="array" ref="R1538">MEDIAN(IF(Table3[director_name]=N1538,Table3[imdb_score]))</f>
        <v>4.8</v>
      </c>
    </row>
    <row r="1539" spans="1:18" x14ac:dyDescent="0.3">
      <c r="A1539" t="s">
        <v>363</v>
      </c>
      <c r="B1539">
        <v>292</v>
      </c>
      <c r="C1539">
        <v>123</v>
      </c>
      <c r="D1539">
        <v>7689458</v>
      </c>
      <c r="E1539" t="s">
        <v>3960</v>
      </c>
      <c r="F1539" t="s">
        <v>3961</v>
      </c>
      <c r="G1539">
        <v>126307</v>
      </c>
      <c r="H1539">
        <v>210</v>
      </c>
      <c r="I1539" t="s">
        <v>29</v>
      </c>
      <c r="J1539">
        <v>40000000</v>
      </c>
      <c r="K1539">
        <v>6.8</v>
      </c>
      <c r="N1539" t="s">
        <v>4980</v>
      </c>
      <c r="O1539" cm="1">
        <f t="array" ref="O1539">SUM(IF(Table3[director_name]=N1539,Table3[duration]))</f>
        <v>91</v>
      </c>
      <c r="P1539" cm="1">
        <f t="array" ref="P1539">MEDIAN(IF(Table3[director_name]=N1539,Table3[duration]))</f>
        <v>91</v>
      </c>
      <c r="Q1539" t="e" cm="1">
        <f t="array" ref="Q1539">STDEV(IF(Table3[director_name]=N1539,Table3[duration]))</f>
        <v>#DIV/0!</v>
      </c>
      <c r="R1539" cm="1">
        <f t="array" ref="R1539">MEDIAN(IF(Table3[director_name]=N1539,Table3[imdb_score]))</f>
        <v>4.8</v>
      </c>
    </row>
    <row r="1540" spans="1:18" x14ac:dyDescent="0.3">
      <c r="A1540" t="s">
        <v>725</v>
      </c>
      <c r="B1540">
        <v>95</v>
      </c>
      <c r="C1540">
        <v>148</v>
      </c>
      <c r="D1540">
        <v>630779</v>
      </c>
      <c r="E1540" t="s">
        <v>1717</v>
      </c>
      <c r="F1540" t="s">
        <v>3964</v>
      </c>
      <c r="G1540">
        <v>11101</v>
      </c>
      <c r="H1540">
        <v>159</v>
      </c>
      <c r="I1540" t="s">
        <v>29</v>
      </c>
      <c r="J1540">
        <v>35000000</v>
      </c>
      <c r="K1540">
        <v>6.8</v>
      </c>
      <c r="N1540" t="s">
        <v>4820</v>
      </c>
      <c r="O1540" cm="1">
        <f t="array" ref="O1540">SUM(IF(Table3[director_name]=N1540,Table3[duration]))</f>
        <v>300</v>
      </c>
      <c r="P1540" cm="1">
        <f t="array" ref="P1540">MEDIAN(IF(Table3[director_name]=N1540,Table3[duration]))</f>
        <v>89</v>
      </c>
      <c r="Q1540" cm="1">
        <f t="array" ref="Q1540">STDEV(IF(Table3[director_name]=N1540,Table3[duration]))</f>
        <v>19.05255888325765</v>
      </c>
      <c r="R1540" cm="1">
        <f t="array" ref="R1540">MEDIAN(IF(Table3[director_name]=N1540,Table3[imdb_score]))</f>
        <v>4.8</v>
      </c>
    </row>
    <row r="1541" spans="1:18" x14ac:dyDescent="0.3">
      <c r="A1541" t="s">
        <v>2048</v>
      </c>
      <c r="B1541">
        <v>146</v>
      </c>
      <c r="C1541">
        <v>95</v>
      </c>
      <c r="D1541">
        <v>84037039</v>
      </c>
      <c r="E1541" t="s">
        <v>3966</v>
      </c>
      <c r="F1541" t="s">
        <v>3967</v>
      </c>
      <c r="G1541">
        <v>72591</v>
      </c>
      <c r="H1541">
        <v>289</v>
      </c>
      <c r="I1541" t="s">
        <v>29</v>
      </c>
      <c r="J1541">
        <v>120000000</v>
      </c>
      <c r="K1541">
        <v>6.8</v>
      </c>
      <c r="N1541" t="s">
        <v>4985</v>
      </c>
      <c r="O1541" cm="1">
        <f t="array" ref="O1541">SUM(IF(Table3[director_name]=N1541,Table3[duration]))</f>
        <v>87</v>
      </c>
      <c r="P1541" cm="1">
        <f t="array" ref="P1541">MEDIAN(IF(Table3[director_name]=N1541,Table3[duration]))</f>
        <v>87</v>
      </c>
      <c r="Q1541" t="e" cm="1">
        <f t="array" ref="Q1541">STDEV(IF(Table3[director_name]=N1541,Table3[duration]))</f>
        <v>#DIV/0!</v>
      </c>
      <c r="R1541" cm="1">
        <f t="array" ref="R1541">MEDIAN(IF(Table3[director_name]=N1541,Table3[imdb_score]))</f>
        <v>4.8</v>
      </c>
    </row>
    <row r="1542" spans="1:18" x14ac:dyDescent="0.3">
      <c r="A1542" t="s">
        <v>115</v>
      </c>
      <c r="B1542">
        <v>163</v>
      </c>
      <c r="C1542">
        <v>121</v>
      </c>
      <c r="D1542">
        <v>16640210</v>
      </c>
      <c r="E1542" t="s">
        <v>224</v>
      </c>
      <c r="F1542" t="s">
        <v>3969</v>
      </c>
      <c r="G1542">
        <v>53028</v>
      </c>
      <c r="H1542">
        <v>382</v>
      </c>
      <c r="I1542" t="s">
        <v>29</v>
      </c>
      <c r="J1542">
        <v>55000000</v>
      </c>
      <c r="K1542">
        <v>6.8</v>
      </c>
      <c r="N1542" t="s">
        <v>4983</v>
      </c>
      <c r="O1542" cm="1">
        <f t="array" ref="O1542">SUM(IF(Table3[director_name]=N1542,Table3[duration]))</f>
        <v>87</v>
      </c>
      <c r="P1542" cm="1">
        <f t="array" ref="P1542">MEDIAN(IF(Table3[director_name]=N1542,Table3[duration]))</f>
        <v>87</v>
      </c>
      <c r="Q1542" t="e" cm="1">
        <f t="array" ref="Q1542">STDEV(IF(Table3[director_name]=N1542,Table3[duration]))</f>
        <v>#DIV/0!</v>
      </c>
      <c r="R1542" cm="1">
        <f t="array" ref="R1542">MEDIAN(IF(Table3[director_name]=N1542,Table3[imdb_score]))</f>
        <v>4.8</v>
      </c>
    </row>
    <row r="1543" spans="1:18" x14ac:dyDescent="0.3">
      <c r="A1543" t="s">
        <v>2215</v>
      </c>
      <c r="B1543">
        <v>154</v>
      </c>
      <c r="C1543">
        <v>85</v>
      </c>
      <c r="D1543">
        <v>58867694</v>
      </c>
      <c r="E1543" t="s">
        <v>3970</v>
      </c>
      <c r="F1543" t="s">
        <v>3971</v>
      </c>
      <c r="G1543">
        <v>54077</v>
      </c>
      <c r="H1543">
        <v>112</v>
      </c>
      <c r="I1543" t="s">
        <v>29</v>
      </c>
      <c r="J1543">
        <v>100000000</v>
      </c>
      <c r="K1543">
        <v>6.8</v>
      </c>
      <c r="N1543" t="s">
        <v>4987</v>
      </c>
      <c r="O1543" cm="1">
        <f t="array" ref="O1543">SUM(IF(Table3[director_name]=N1543,Table3[duration]))</f>
        <v>86</v>
      </c>
      <c r="P1543" cm="1">
        <f t="array" ref="P1543">MEDIAN(IF(Table3[director_name]=N1543,Table3[duration]))</f>
        <v>86</v>
      </c>
      <c r="Q1543" t="e" cm="1">
        <f t="array" ref="Q1543">STDEV(IF(Table3[director_name]=N1543,Table3[duration]))</f>
        <v>#DIV/0!</v>
      </c>
      <c r="R1543" cm="1">
        <f t="array" ref="R1543">MEDIAN(IF(Table3[director_name]=N1543,Table3[imdb_score]))</f>
        <v>4.8</v>
      </c>
    </row>
    <row r="1544" spans="1:18" x14ac:dyDescent="0.3">
      <c r="A1544" t="s">
        <v>1668</v>
      </c>
      <c r="B1544">
        <v>93</v>
      </c>
      <c r="C1544">
        <v>132</v>
      </c>
      <c r="D1544">
        <v>58220776</v>
      </c>
      <c r="E1544" t="s">
        <v>515</v>
      </c>
      <c r="F1544" t="s">
        <v>3973</v>
      </c>
      <c r="G1544">
        <v>87785</v>
      </c>
      <c r="H1544">
        <v>362</v>
      </c>
      <c r="I1544" t="s">
        <v>29</v>
      </c>
      <c r="J1544">
        <v>100000000</v>
      </c>
      <c r="K1544">
        <v>6.8</v>
      </c>
      <c r="N1544" t="s">
        <v>4989</v>
      </c>
      <c r="O1544" cm="1">
        <f t="array" ref="O1544">SUM(IF(Table3[director_name]=N1544,Table3[duration]))</f>
        <v>668</v>
      </c>
      <c r="P1544" cm="1">
        <f t="array" ref="P1544">MEDIAN(IF(Table3[director_name]=N1544,Table3[duration]))</f>
        <v>113</v>
      </c>
      <c r="Q1544" cm="1">
        <f t="array" ref="Q1544">STDEV(IF(Table3[director_name]=N1544,Table3[duration]))</f>
        <v>7.1180521680208741</v>
      </c>
      <c r="R1544" cm="1">
        <f t="array" ref="R1544">MEDIAN(IF(Table3[director_name]=N1544,Table3[imdb_score]))</f>
        <v>4.75</v>
      </c>
    </row>
    <row r="1545" spans="1:18" x14ac:dyDescent="0.3">
      <c r="A1545" t="s">
        <v>2106</v>
      </c>
      <c r="B1545">
        <v>102</v>
      </c>
      <c r="C1545">
        <v>325</v>
      </c>
      <c r="D1545">
        <v>1500000</v>
      </c>
      <c r="E1545" t="s">
        <v>639</v>
      </c>
      <c r="F1545" t="s">
        <v>3975</v>
      </c>
      <c r="G1545">
        <v>9830</v>
      </c>
      <c r="H1545">
        <v>189</v>
      </c>
      <c r="I1545" t="s">
        <v>29</v>
      </c>
      <c r="J1545">
        <v>44000000</v>
      </c>
      <c r="K1545">
        <v>6.8</v>
      </c>
      <c r="N1545" t="s">
        <v>4995</v>
      </c>
      <c r="O1545" cm="1">
        <f t="array" ref="O1545">SUM(IF(Table3[director_name]=N1545,Table3[duration]))</f>
        <v>100</v>
      </c>
      <c r="P1545" cm="1">
        <f t="array" ref="P1545">MEDIAN(IF(Table3[director_name]=N1545,Table3[duration]))</f>
        <v>100</v>
      </c>
      <c r="Q1545" t="e" cm="1">
        <f t="array" ref="Q1545">STDEV(IF(Table3[director_name]=N1545,Table3[duration]))</f>
        <v>#DIV/0!</v>
      </c>
      <c r="R1545" cm="1">
        <f t="array" ref="R1545">MEDIAN(IF(Table3[director_name]=N1545,Table3[imdb_score]))</f>
        <v>4.7</v>
      </c>
    </row>
    <row r="1546" spans="1:18" x14ac:dyDescent="0.3">
      <c r="A1546" t="s">
        <v>245</v>
      </c>
      <c r="B1546">
        <v>602</v>
      </c>
      <c r="C1546">
        <v>148</v>
      </c>
      <c r="D1546">
        <v>200074175</v>
      </c>
      <c r="E1546" t="s">
        <v>715</v>
      </c>
      <c r="F1546" t="s">
        <v>3977</v>
      </c>
      <c r="G1546">
        <v>275868</v>
      </c>
      <c r="H1546">
        <v>994</v>
      </c>
      <c r="I1546" t="s">
        <v>29</v>
      </c>
      <c r="J1546">
        <v>245000000</v>
      </c>
      <c r="K1546">
        <v>6.8</v>
      </c>
      <c r="N1546" t="s">
        <v>4998</v>
      </c>
      <c r="O1546" cm="1">
        <f t="array" ref="O1546">SUM(IF(Table3[director_name]=N1546,Table3[duration]))</f>
        <v>94</v>
      </c>
      <c r="P1546" cm="1">
        <f t="array" ref="P1546">MEDIAN(IF(Table3[director_name]=N1546,Table3[duration]))</f>
        <v>94</v>
      </c>
      <c r="Q1546" t="e" cm="1">
        <f t="array" ref="Q1546">STDEV(IF(Table3[director_name]=N1546,Table3[duration]))</f>
        <v>#DIV/0!</v>
      </c>
      <c r="R1546" cm="1">
        <f t="array" ref="R1546">MEDIAN(IF(Table3[director_name]=N1546,Table3[imdb_score]))</f>
        <v>4.7</v>
      </c>
    </row>
    <row r="1547" spans="1:18" x14ac:dyDescent="0.3">
      <c r="A1547" t="s">
        <v>2121</v>
      </c>
      <c r="B1547">
        <v>451</v>
      </c>
      <c r="C1547">
        <v>106</v>
      </c>
      <c r="D1547">
        <v>179020854</v>
      </c>
      <c r="E1547" t="s">
        <v>3979</v>
      </c>
      <c r="F1547" t="s">
        <v>3980</v>
      </c>
      <c r="G1547">
        <v>268154</v>
      </c>
      <c r="H1547">
        <v>341</v>
      </c>
      <c r="I1547" t="s">
        <v>29</v>
      </c>
      <c r="J1547">
        <v>225000000</v>
      </c>
      <c r="K1547">
        <v>6.8</v>
      </c>
      <c r="N1547" t="s">
        <v>5000</v>
      </c>
      <c r="O1547" cm="1">
        <f t="array" ref="O1547">SUM(IF(Table3[director_name]=N1547,Table3[duration]))</f>
        <v>92</v>
      </c>
      <c r="P1547" cm="1">
        <f t="array" ref="P1547">MEDIAN(IF(Table3[director_name]=N1547,Table3[duration]))</f>
        <v>92</v>
      </c>
      <c r="Q1547" t="e" cm="1">
        <f t="array" ref="Q1547">STDEV(IF(Table3[director_name]=N1547,Table3[duration]))</f>
        <v>#DIV/0!</v>
      </c>
      <c r="R1547" cm="1">
        <f t="array" ref="R1547">MEDIAN(IF(Table3[director_name]=N1547,Table3[imdb_score]))</f>
        <v>4.7</v>
      </c>
    </row>
    <row r="1548" spans="1:18" x14ac:dyDescent="0.3">
      <c r="A1548" t="s">
        <v>927</v>
      </c>
      <c r="B1548">
        <v>174</v>
      </c>
      <c r="C1548">
        <v>165</v>
      </c>
      <c r="D1548">
        <v>58183966</v>
      </c>
      <c r="E1548" t="s">
        <v>379</v>
      </c>
      <c r="F1548" t="s">
        <v>3982</v>
      </c>
      <c r="G1548">
        <v>79186</v>
      </c>
      <c r="H1548">
        <v>386</v>
      </c>
      <c r="I1548" t="s">
        <v>29</v>
      </c>
      <c r="J1548">
        <v>107000000</v>
      </c>
      <c r="K1548">
        <v>6.8</v>
      </c>
      <c r="N1548" t="s">
        <v>5002</v>
      </c>
      <c r="O1548" cm="1">
        <f t="array" ref="O1548">SUM(IF(Table3[director_name]=N1548,Table3[duration]))</f>
        <v>92</v>
      </c>
      <c r="P1548" cm="1">
        <f t="array" ref="P1548">MEDIAN(IF(Table3[director_name]=N1548,Table3[duration]))</f>
        <v>92</v>
      </c>
      <c r="Q1548" t="e" cm="1">
        <f t="array" ref="Q1548">STDEV(IF(Table3[director_name]=N1548,Table3[duration]))</f>
        <v>#DIV/0!</v>
      </c>
      <c r="R1548" cm="1">
        <f t="array" ref="R1548">MEDIAN(IF(Table3[director_name]=N1548,Table3[imdb_score]))</f>
        <v>4.7</v>
      </c>
    </row>
    <row r="1549" spans="1:18" x14ac:dyDescent="0.3">
      <c r="A1549" t="s">
        <v>72</v>
      </c>
      <c r="B1549">
        <v>240</v>
      </c>
      <c r="C1549">
        <v>96</v>
      </c>
      <c r="D1549">
        <v>137850096</v>
      </c>
      <c r="E1549" t="s">
        <v>3984</v>
      </c>
      <c r="F1549" t="s">
        <v>3985</v>
      </c>
      <c r="G1549">
        <v>72809</v>
      </c>
      <c r="H1549">
        <v>249</v>
      </c>
      <c r="I1549" t="s">
        <v>29</v>
      </c>
      <c r="J1549">
        <v>200000000</v>
      </c>
      <c r="K1549">
        <v>6.8</v>
      </c>
      <c r="N1549" t="s">
        <v>5004</v>
      </c>
      <c r="O1549" cm="1">
        <f t="array" ref="O1549">SUM(IF(Table3[director_name]=N1549,Table3[duration]))</f>
        <v>181</v>
      </c>
      <c r="P1549" cm="1">
        <f t="array" ref="P1549">MEDIAN(IF(Table3[director_name]=N1549,Table3[duration]))</f>
        <v>90.5</v>
      </c>
      <c r="Q1549" cm="1">
        <f t="array" ref="Q1549">STDEV(IF(Table3[director_name]=N1549,Table3[duration]))</f>
        <v>0.70710678118654757</v>
      </c>
      <c r="R1549" cm="1">
        <f t="array" ref="R1549">MEDIAN(IF(Table3[director_name]=N1549,Table3[imdb_score]))</f>
        <v>4.7</v>
      </c>
    </row>
    <row r="1550" spans="1:18" x14ac:dyDescent="0.3">
      <c r="A1550" t="s">
        <v>59</v>
      </c>
      <c r="B1550">
        <v>252</v>
      </c>
      <c r="C1550">
        <v>117</v>
      </c>
      <c r="D1550">
        <v>52792307</v>
      </c>
      <c r="E1550" t="s">
        <v>1674</v>
      </c>
      <c r="F1550" t="s">
        <v>3988</v>
      </c>
      <c r="G1550">
        <v>12572</v>
      </c>
      <c r="H1550">
        <v>106</v>
      </c>
      <c r="I1550" t="s">
        <v>29</v>
      </c>
      <c r="J1550">
        <v>140000000</v>
      </c>
      <c r="K1550">
        <v>6.8</v>
      </c>
      <c r="N1550" t="s">
        <v>5008</v>
      </c>
      <c r="O1550" cm="1">
        <f t="array" ref="O1550">SUM(IF(Table3[director_name]=N1550,Table3[duration]))</f>
        <v>90</v>
      </c>
      <c r="P1550" cm="1">
        <f t="array" ref="P1550">MEDIAN(IF(Table3[director_name]=N1550,Table3[duration]))</f>
        <v>90</v>
      </c>
      <c r="Q1550" t="e" cm="1">
        <f t="array" ref="Q1550">STDEV(IF(Table3[director_name]=N1550,Table3[duration]))</f>
        <v>#DIV/0!</v>
      </c>
      <c r="R1550" cm="1">
        <f t="array" ref="R1550">MEDIAN(IF(Table3[director_name]=N1550,Table3[imdb_score]))</f>
        <v>4.7</v>
      </c>
    </row>
    <row r="1551" spans="1:18" x14ac:dyDescent="0.3">
      <c r="A1551" t="s">
        <v>1403</v>
      </c>
      <c r="B1551">
        <v>403</v>
      </c>
      <c r="C1551">
        <v>123</v>
      </c>
      <c r="D1551">
        <v>337103873</v>
      </c>
      <c r="E1551" t="s">
        <v>471</v>
      </c>
      <c r="F1551" t="s">
        <v>3990</v>
      </c>
      <c r="G1551">
        <v>305008</v>
      </c>
      <c r="H1551">
        <v>591</v>
      </c>
      <c r="I1551" t="s">
        <v>29</v>
      </c>
      <c r="J1551">
        <v>125000000</v>
      </c>
      <c r="K1551">
        <v>6.7</v>
      </c>
      <c r="N1551" t="s">
        <v>5010</v>
      </c>
      <c r="O1551" cm="1">
        <f t="array" ref="O1551">SUM(IF(Table3[director_name]=N1551,Table3[duration]))</f>
        <v>90</v>
      </c>
      <c r="P1551" cm="1">
        <f t="array" ref="P1551">MEDIAN(IF(Table3[director_name]=N1551,Table3[duration]))</f>
        <v>90</v>
      </c>
      <c r="Q1551" t="e" cm="1">
        <f t="array" ref="Q1551">STDEV(IF(Table3[director_name]=N1551,Table3[duration]))</f>
        <v>#DIV/0!</v>
      </c>
      <c r="R1551" cm="1">
        <f t="array" ref="R1551">MEDIAN(IF(Table3[director_name]=N1551,Table3[imdb_score]))</f>
        <v>4.7</v>
      </c>
    </row>
    <row r="1552" spans="1:18" x14ac:dyDescent="0.3">
      <c r="A1552" t="s">
        <v>97</v>
      </c>
      <c r="B1552">
        <v>284</v>
      </c>
      <c r="C1552">
        <v>142</v>
      </c>
      <c r="D1552">
        <v>310675583</v>
      </c>
      <c r="E1552" t="s">
        <v>78</v>
      </c>
      <c r="F1552" t="s">
        <v>3991</v>
      </c>
      <c r="G1552">
        <v>464310</v>
      </c>
      <c r="H1552">
        <v>3516</v>
      </c>
      <c r="I1552" t="s">
        <v>29</v>
      </c>
      <c r="J1552">
        <v>115000000</v>
      </c>
      <c r="K1552">
        <v>6.7</v>
      </c>
      <c r="N1552" t="s">
        <v>5006</v>
      </c>
      <c r="O1552" cm="1">
        <f t="array" ref="O1552">SUM(IF(Table3[director_name]=N1552,Table3[duration]))</f>
        <v>90</v>
      </c>
      <c r="P1552" cm="1">
        <f t="array" ref="P1552">MEDIAN(IF(Table3[director_name]=N1552,Table3[duration]))</f>
        <v>90</v>
      </c>
      <c r="Q1552" t="e" cm="1">
        <f t="array" ref="Q1552">STDEV(IF(Table3[director_name]=N1552,Table3[duration]))</f>
        <v>#DIV/0!</v>
      </c>
      <c r="R1552" cm="1">
        <f t="array" ref="R1552">MEDIAN(IF(Table3[director_name]=N1552,Table3[imdb_score]))</f>
        <v>4.7</v>
      </c>
    </row>
    <row r="1553" spans="1:18" x14ac:dyDescent="0.3">
      <c r="A1553" t="s">
        <v>3198</v>
      </c>
      <c r="B1553">
        <v>191</v>
      </c>
      <c r="C1553">
        <v>101</v>
      </c>
      <c r="D1553">
        <v>242589580</v>
      </c>
      <c r="E1553" t="s">
        <v>73</v>
      </c>
      <c r="F1553" t="s">
        <v>3993</v>
      </c>
      <c r="G1553">
        <v>296904</v>
      </c>
      <c r="H1553">
        <v>604</v>
      </c>
      <c r="I1553" t="s">
        <v>29</v>
      </c>
      <c r="J1553">
        <v>81000000</v>
      </c>
      <c r="K1553">
        <v>6.7</v>
      </c>
      <c r="N1553" t="s">
        <v>5012</v>
      </c>
      <c r="O1553" cm="1">
        <f t="array" ref="O1553">SUM(IF(Table3[director_name]=N1553,Table3[duration]))</f>
        <v>85</v>
      </c>
      <c r="P1553" cm="1">
        <f t="array" ref="P1553">MEDIAN(IF(Table3[director_name]=N1553,Table3[duration]))</f>
        <v>85</v>
      </c>
      <c r="Q1553" t="e" cm="1">
        <f t="array" ref="Q1553">STDEV(IF(Table3[director_name]=N1553,Table3[duration]))</f>
        <v>#DIV/0!</v>
      </c>
      <c r="R1553" cm="1">
        <f t="array" ref="R1553">MEDIAN(IF(Table3[director_name]=N1553,Table3[imdb_score]))</f>
        <v>4.7</v>
      </c>
    </row>
    <row r="1554" spans="1:18" x14ac:dyDescent="0.3">
      <c r="A1554" t="s">
        <v>475</v>
      </c>
      <c r="B1554">
        <v>208</v>
      </c>
      <c r="C1554">
        <v>106</v>
      </c>
      <c r="D1554">
        <v>227965690</v>
      </c>
      <c r="E1554" t="s">
        <v>600</v>
      </c>
      <c r="F1554" t="s">
        <v>3995</v>
      </c>
      <c r="G1554">
        <v>271592</v>
      </c>
      <c r="H1554">
        <v>2335</v>
      </c>
      <c r="I1554" t="s">
        <v>29</v>
      </c>
      <c r="J1554">
        <v>72000000</v>
      </c>
      <c r="K1554">
        <v>6.7</v>
      </c>
      <c r="N1554" t="s">
        <v>5014</v>
      </c>
      <c r="O1554" cm="1">
        <f t="array" ref="O1554">SUM(IF(Table3[director_name]=N1554,Table3[duration]))</f>
        <v>110</v>
      </c>
      <c r="P1554" cm="1">
        <f t="array" ref="P1554">MEDIAN(IF(Table3[director_name]=N1554,Table3[duration]))</f>
        <v>110</v>
      </c>
      <c r="Q1554" t="e" cm="1">
        <f t="array" ref="Q1554">STDEV(IF(Table3[director_name]=N1554,Table3[duration]))</f>
        <v>#DIV/0!</v>
      </c>
      <c r="R1554" cm="1">
        <f t="array" ref="R1554">MEDIAN(IF(Table3[director_name]=N1554,Table3[imdb_score]))</f>
        <v>4.5999999999999996</v>
      </c>
    </row>
    <row r="1555" spans="1:18" x14ac:dyDescent="0.3">
      <c r="A1555" t="s">
        <v>3746</v>
      </c>
      <c r="B1555">
        <v>224</v>
      </c>
      <c r="C1555">
        <v>108</v>
      </c>
      <c r="D1555">
        <v>163947053</v>
      </c>
      <c r="E1555" t="s">
        <v>699</v>
      </c>
      <c r="F1555" t="s">
        <v>3997</v>
      </c>
      <c r="G1555">
        <v>227824</v>
      </c>
      <c r="H1555">
        <v>273</v>
      </c>
      <c r="I1555" t="s">
        <v>29</v>
      </c>
      <c r="J1555">
        <v>40000000</v>
      </c>
      <c r="K1555">
        <v>6.7</v>
      </c>
      <c r="N1555" t="s">
        <v>5016</v>
      </c>
      <c r="O1555" cm="1">
        <f t="array" ref="O1555">SUM(IF(Table3[director_name]=N1555,Table3[duration]))</f>
        <v>110</v>
      </c>
      <c r="P1555" cm="1">
        <f t="array" ref="P1555">MEDIAN(IF(Table3[director_name]=N1555,Table3[duration]))</f>
        <v>110</v>
      </c>
      <c r="Q1555" t="e" cm="1">
        <f t="array" ref="Q1555">STDEV(IF(Table3[director_name]=N1555,Table3[duration]))</f>
        <v>#DIV/0!</v>
      </c>
      <c r="R1555" cm="1">
        <f t="array" ref="R1555">MEDIAN(IF(Table3[director_name]=N1555,Table3[imdb_score]))</f>
        <v>4.5999999999999996</v>
      </c>
    </row>
    <row r="1556" spans="1:18" x14ac:dyDescent="0.3">
      <c r="A1556" t="s">
        <v>2145</v>
      </c>
      <c r="B1556">
        <v>68</v>
      </c>
      <c r="C1556">
        <v>121</v>
      </c>
      <c r="D1556">
        <v>144731527</v>
      </c>
      <c r="E1556" t="s">
        <v>1576</v>
      </c>
      <c r="F1556" t="s">
        <v>4000</v>
      </c>
      <c r="G1556">
        <v>128010</v>
      </c>
      <c r="H1556">
        <v>136</v>
      </c>
      <c r="I1556" t="s">
        <v>29</v>
      </c>
      <c r="J1556">
        <v>35000000</v>
      </c>
      <c r="K1556">
        <v>6.7</v>
      </c>
      <c r="N1556" t="s">
        <v>5018</v>
      </c>
      <c r="O1556" cm="1">
        <f t="array" ref="O1556">SUM(IF(Table3[director_name]=N1556,Table3[duration]))</f>
        <v>104</v>
      </c>
      <c r="P1556" cm="1">
        <f t="array" ref="P1556">MEDIAN(IF(Table3[director_name]=N1556,Table3[duration]))</f>
        <v>104</v>
      </c>
      <c r="Q1556" t="e" cm="1">
        <f t="array" ref="Q1556">STDEV(IF(Table3[director_name]=N1556,Table3[duration]))</f>
        <v>#DIV/0!</v>
      </c>
      <c r="R1556" cm="1">
        <f t="array" ref="R1556">MEDIAN(IF(Table3[director_name]=N1556,Table3[imdb_score]))</f>
        <v>4.5999999999999996</v>
      </c>
    </row>
    <row r="1557" spans="1:18" x14ac:dyDescent="0.3">
      <c r="A1557" t="s">
        <v>4002</v>
      </c>
      <c r="B1557">
        <v>187</v>
      </c>
      <c r="C1557">
        <v>106</v>
      </c>
      <c r="D1557">
        <v>144512310</v>
      </c>
      <c r="E1557" t="s">
        <v>1576</v>
      </c>
      <c r="F1557" t="s">
        <v>4003</v>
      </c>
      <c r="G1557">
        <v>272223</v>
      </c>
      <c r="H1557">
        <v>988</v>
      </c>
      <c r="I1557" t="s">
        <v>29</v>
      </c>
      <c r="J1557">
        <v>38000000</v>
      </c>
      <c r="K1557">
        <v>6.7</v>
      </c>
      <c r="N1557" t="s">
        <v>5020</v>
      </c>
      <c r="O1557" cm="1">
        <f t="array" ref="O1557">SUM(IF(Table3[director_name]=N1557,Table3[duration]))</f>
        <v>101</v>
      </c>
      <c r="P1557" cm="1">
        <f t="array" ref="P1557">MEDIAN(IF(Table3[director_name]=N1557,Table3[duration]))</f>
        <v>101</v>
      </c>
      <c r="Q1557" t="e" cm="1">
        <f t="array" ref="Q1557">STDEV(IF(Table3[director_name]=N1557,Table3[duration]))</f>
        <v>#DIV/0!</v>
      </c>
      <c r="R1557" cm="1">
        <f t="array" ref="R1557">MEDIAN(IF(Table3[director_name]=N1557,Table3[imdb_score]))</f>
        <v>4.5999999999999996</v>
      </c>
    </row>
    <row r="1558" spans="1:18" x14ac:dyDescent="0.3">
      <c r="A1558" t="s">
        <v>4002</v>
      </c>
      <c r="B1558">
        <v>187</v>
      </c>
      <c r="C1558">
        <v>106</v>
      </c>
      <c r="D1558">
        <v>144512310</v>
      </c>
      <c r="E1558" t="s">
        <v>1576</v>
      </c>
      <c r="F1558" t="s">
        <v>4003</v>
      </c>
      <c r="G1558">
        <v>272227</v>
      </c>
      <c r="H1558">
        <v>988</v>
      </c>
      <c r="I1558" t="s">
        <v>29</v>
      </c>
      <c r="J1558">
        <v>38000000</v>
      </c>
      <c r="K1558">
        <v>6.7</v>
      </c>
      <c r="N1558" t="s">
        <v>5022</v>
      </c>
      <c r="O1558" cm="1">
        <f t="array" ref="O1558">SUM(IF(Table3[director_name]=N1558,Table3[duration]))</f>
        <v>98</v>
      </c>
      <c r="P1558" cm="1">
        <f t="array" ref="P1558">MEDIAN(IF(Table3[director_name]=N1558,Table3[duration]))</f>
        <v>98</v>
      </c>
      <c r="Q1558" t="e" cm="1">
        <f t="array" ref="Q1558">STDEV(IF(Table3[director_name]=N1558,Table3[duration]))</f>
        <v>#DIV/0!</v>
      </c>
      <c r="R1558" cm="1">
        <f t="array" ref="R1558">MEDIAN(IF(Table3[director_name]=N1558,Table3[imdb_score]))</f>
        <v>4.5999999999999996</v>
      </c>
    </row>
    <row r="1559" spans="1:18" x14ac:dyDescent="0.3">
      <c r="A1559" t="s">
        <v>2285</v>
      </c>
      <c r="B1559">
        <v>191</v>
      </c>
      <c r="C1559">
        <v>92</v>
      </c>
      <c r="D1559">
        <v>114324072</v>
      </c>
      <c r="E1559" t="s">
        <v>1941</v>
      </c>
      <c r="F1559" t="s">
        <v>4006</v>
      </c>
      <c r="G1559">
        <v>185338</v>
      </c>
      <c r="H1559">
        <v>392</v>
      </c>
      <c r="I1559" t="s">
        <v>29</v>
      </c>
      <c r="J1559">
        <v>20000000</v>
      </c>
      <c r="K1559">
        <v>6.7</v>
      </c>
      <c r="N1559" t="s">
        <v>5024</v>
      </c>
      <c r="O1559" cm="1">
        <f t="array" ref="O1559">SUM(IF(Table3[director_name]=N1559,Table3[duration]))</f>
        <v>94</v>
      </c>
      <c r="P1559" cm="1">
        <f t="array" ref="P1559">MEDIAN(IF(Table3[director_name]=N1559,Table3[duration]))</f>
        <v>94</v>
      </c>
      <c r="Q1559" t="e" cm="1">
        <f t="array" ref="Q1559">STDEV(IF(Table3[director_name]=N1559,Table3[duration]))</f>
        <v>#DIV/0!</v>
      </c>
      <c r="R1559" cm="1">
        <f t="array" ref="R1559">MEDIAN(IF(Table3[director_name]=N1559,Table3[imdb_score]))</f>
        <v>4.5999999999999996</v>
      </c>
    </row>
    <row r="1560" spans="1:18" x14ac:dyDescent="0.3">
      <c r="A1560" t="s">
        <v>2285</v>
      </c>
      <c r="B1560">
        <v>191</v>
      </c>
      <c r="C1560">
        <v>92</v>
      </c>
      <c r="D1560">
        <v>114324072</v>
      </c>
      <c r="E1560" t="s">
        <v>1941</v>
      </c>
      <c r="F1560" t="s">
        <v>4006</v>
      </c>
      <c r="G1560">
        <v>185345</v>
      </c>
      <c r="H1560">
        <v>392</v>
      </c>
      <c r="I1560" t="s">
        <v>29</v>
      </c>
      <c r="J1560">
        <v>20000000</v>
      </c>
      <c r="K1560">
        <v>6.7</v>
      </c>
      <c r="N1560" t="s">
        <v>5026</v>
      </c>
      <c r="O1560" cm="1">
        <f t="array" ref="O1560">SUM(IF(Table3[director_name]=N1560,Table3[duration]))</f>
        <v>89</v>
      </c>
      <c r="P1560" cm="1">
        <f t="array" ref="P1560">MEDIAN(IF(Table3[director_name]=N1560,Table3[duration]))</f>
        <v>89</v>
      </c>
      <c r="Q1560" t="e" cm="1">
        <f t="array" ref="Q1560">STDEV(IF(Table3[director_name]=N1560,Table3[duration]))</f>
        <v>#DIV/0!</v>
      </c>
      <c r="R1560" cm="1">
        <f t="array" ref="R1560">MEDIAN(IF(Table3[director_name]=N1560,Table3[imdb_score]))</f>
        <v>4.5999999999999996</v>
      </c>
    </row>
    <row r="1561" spans="1:18" x14ac:dyDescent="0.3">
      <c r="A1561" t="s">
        <v>1959</v>
      </c>
      <c r="B1561">
        <v>152</v>
      </c>
      <c r="C1561">
        <v>89</v>
      </c>
      <c r="D1561">
        <v>169692572</v>
      </c>
      <c r="E1561" t="s">
        <v>682</v>
      </c>
      <c r="F1561" t="s">
        <v>4009</v>
      </c>
      <c r="G1561">
        <v>56501</v>
      </c>
      <c r="H1561">
        <v>97</v>
      </c>
      <c r="I1561" t="s">
        <v>29</v>
      </c>
      <c r="J1561">
        <v>80000000</v>
      </c>
      <c r="K1561">
        <v>6.7</v>
      </c>
      <c r="N1561" t="s">
        <v>5029</v>
      </c>
      <c r="O1561" cm="1">
        <f t="array" ref="O1561">SUM(IF(Table3[director_name]=N1561,Table3[duration]))</f>
        <v>87</v>
      </c>
      <c r="P1561" cm="1">
        <f t="array" ref="P1561">MEDIAN(IF(Table3[director_name]=N1561,Table3[duration]))</f>
        <v>87</v>
      </c>
      <c r="Q1561" t="e" cm="1">
        <f t="array" ref="Q1561">STDEV(IF(Table3[director_name]=N1561,Table3[duration]))</f>
        <v>#DIV/0!</v>
      </c>
      <c r="R1561" cm="1">
        <f t="array" ref="R1561">MEDIAN(IF(Table3[director_name]=N1561,Table3[imdb_score]))</f>
        <v>4.5999999999999996</v>
      </c>
    </row>
    <row r="1562" spans="1:18" x14ac:dyDescent="0.3">
      <c r="A1562" t="s">
        <v>3198</v>
      </c>
      <c r="B1562">
        <v>55</v>
      </c>
      <c r="C1562">
        <v>115</v>
      </c>
      <c r="D1562">
        <v>135014968</v>
      </c>
      <c r="E1562" t="s">
        <v>2575</v>
      </c>
      <c r="F1562" t="s">
        <v>4011</v>
      </c>
      <c r="G1562">
        <v>80580</v>
      </c>
      <c r="H1562">
        <v>375</v>
      </c>
      <c r="I1562" t="s">
        <v>29</v>
      </c>
      <c r="J1562">
        <v>50000000</v>
      </c>
      <c r="K1562">
        <v>6.7</v>
      </c>
      <c r="N1562" t="s">
        <v>5034</v>
      </c>
      <c r="O1562" cm="1">
        <f t="array" ref="O1562">SUM(IF(Table3[director_name]=N1562,Table3[duration]))</f>
        <v>86</v>
      </c>
      <c r="P1562" cm="1">
        <f t="array" ref="P1562">MEDIAN(IF(Table3[director_name]=N1562,Table3[duration]))</f>
        <v>86</v>
      </c>
      <c r="Q1562" t="e" cm="1">
        <f t="array" ref="Q1562">STDEV(IF(Table3[director_name]=N1562,Table3[duration]))</f>
        <v>#DIV/0!</v>
      </c>
      <c r="R1562" cm="1">
        <f t="array" ref="R1562">MEDIAN(IF(Table3[director_name]=N1562,Table3[imdb_score]))</f>
        <v>4.5999999999999996</v>
      </c>
    </row>
    <row r="1563" spans="1:18" x14ac:dyDescent="0.3">
      <c r="A1563" t="s">
        <v>4013</v>
      </c>
      <c r="B1563">
        <v>45</v>
      </c>
      <c r="C1563">
        <v>96</v>
      </c>
      <c r="D1563">
        <v>81200000</v>
      </c>
      <c r="E1563" t="s">
        <v>676</v>
      </c>
      <c r="F1563" t="s">
        <v>4014</v>
      </c>
      <c r="G1563">
        <v>87739</v>
      </c>
      <c r="H1563">
        <v>133</v>
      </c>
      <c r="I1563" t="s">
        <v>29</v>
      </c>
      <c r="J1563">
        <v>4500000</v>
      </c>
      <c r="K1563">
        <v>6.7</v>
      </c>
      <c r="N1563" t="s">
        <v>5031</v>
      </c>
      <c r="O1563" cm="1">
        <f t="array" ref="O1563">SUM(IF(Table3[director_name]=N1563,Table3[duration]))</f>
        <v>86</v>
      </c>
      <c r="P1563" cm="1">
        <f t="array" ref="P1563">MEDIAN(IF(Table3[director_name]=N1563,Table3[duration]))</f>
        <v>86</v>
      </c>
      <c r="Q1563" t="e" cm="1">
        <f t="array" ref="Q1563">STDEV(IF(Table3[director_name]=N1563,Table3[duration]))</f>
        <v>#DIV/0!</v>
      </c>
      <c r="R1563" cm="1">
        <f t="array" ref="R1563">MEDIAN(IF(Table3[director_name]=N1563,Table3[imdb_score]))</f>
        <v>4.5999999999999996</v>
      </c>
    </row>
    <row r="1564" spans="1:18" x14ac:dyDescent="0.3">
      <c r="A1564" t="s">
        <v>518</v>
      </c>
      <c r="B1564">
        <v>145</v>
      </c>
      <c r="C1564">
        <v>103</v>
      </c>
      <c r="D1564">
        <v>106694016</v>
      </c>
      <c r="E1564" t="s">
        <v>338</v>
      </c>
      <c r="F1564" t="s">
        <v>4016</v>
      </c>
      <c r="G1564">
        <v>123940</v>
      </c>
      <c r="H1564">
        <v>337</v>
      </c>
      <c r="I1564" t="s">
        <v>29</v>
      </c>
      <c r="J1564">
        <v>30000000</v>
      </c>
      <c r="K1564">
        <v>6.7</v>
      </c>
      <c r="N1564" t="s">
        <v>5037</v>
      </c>
      <c r="O1564" cm="1">
        <f t="array" ref="O1564">SUM(IF(Table3[director_name]=N1564,Table3[duration]))</f>
        <v>83</v>
      </c>
      <c r="P1564" cm="1">
        <f t="array" ref="P1564">MEDIAN(IF(Table3[director_name]=N1564,Table3[duration]))</f>
        <v>83</v>
      </c>
      <c r="Q1564" t="e" cm="1">
        <f t="array" ref="Q1564">STDEV(IF(Table3[director_name]=N1564,Table3[duration]))</f>
        <v>#DIV/0!</v>
      </c>
      <c r="R1564" cm="1">
        <f t="array" ref="R1564">MEDIAN(IF(Table3[director_name]=N1564,Table3[imdb_score]))</f>
        <v>4.5999999999999996</v>
      </c>
    </row>
    <row r="1565" spans="1:18" x14ac:dyDescent="0.3">
      <c r="A1565" t="s">
        <v>2493</v>
      </c>
      <c r="B1565">
        <v>418</v>
      </c>
      <c r="C1565">
        <v>107</v>
      </c>
      <c r="D1565">
        <v>101470202</v>
      </c>
      <c r="E1565" t="s">
        <v>1699</v>
      </c>
      <c r="F1565" t="s">
        <v>4018</v>
      </c>
      <c r="G1565">
        <v>310540</v>
      </c>
      <c r="H1565">
        <v>669</v>
      </c>
      <c r="I1565" t="s">
        <v>29</v>
      </c>
      <c r="J1565">
        <v>32000000</v>
      </c>
      <c r="K1565">
        <v>6.7</v>
      </c>
      <c r="N1565" t="s">
        <v>5039</v>
      </c>
      <c r="O1565" cm="1">
        <f t="array" ref="O1565">SUM(IF(Table3[director_name]=N1565,Table3[duration]))</f>
        <v>199</v>
      </c>
      <c r="P1565" cm="1">
        <f t="array" ref="P1565">MEDIAN(IF(Table3[director_name]=N1565,Table3[duration]))</f>
        <v>99.5</v>
      </c>
      <c r="Q1565" cm="1">
        <f t="array" ref="Q1565">STDEV(IF(Table3[director_name]=N1565,Table3[duration]))</f>
        <v>3.5355339059327378</v>
      </c>
      <c r="R1565" cm="1">
        <f t="array" ref="R1565">MEDIAN(IF(Table3[director_name]=N1565,Table3[imdb_score]))</f>
        <v>4.5500000000000007</v>
      </c>
    </row>
    <row r="1566" spans="1:18" x14ac:dyDescent="0.3">
      <c r="A1566" t="s">
        <v>1526</v>
      </c>
      <c r="B1566">
        <v>459</v>
      </c>
      <c r="C1566">
        <v>139</v>
      </c>
      <c r="D1566">
        <v>150832203</v>
      </c>
      <c r="E1566" t="s">
        <v>327</v>
      </c>
      <c r="F1566" t="s">
        <v>4019</v>
      </c>
      <c r="G1566">
        <v>341058</v>
      </c>
      <c r="H1566">
        <v>713</v>
      </c>
      <c r="I1566" t="s">
        <v>29</v>
      </c>
      <c r="J1566">
        <v>85000000</v>
      </c>
      <c r="K1566">
        <v>6.7</v>
      </c>
      <c r="N1566" t="s">
        <v>5042</v>
      </c>
      <c r="O1566" cm="1">
        <f t="array" ref="O1566">SUM(IF(Table3[director_name]=N1566,Table3[duration]))</f>
        <v>194</v>
      </c>
      <c r="P1566" cm="1">
        <f t="array" ref="P1566">MEDIAN(IF(Table3[director_name]=N1566,Table3[duration]))</f>
        <v>97</v>
      </c>
      <c r="Q1566" cm="1">
        <f t="array" ref="Q1566">STDEV(IF(Table3[director_name]=N1566,Table3[duration]))</f>
        <v>2.8284271247461903</v>
      </c>
      <c r="R1566" cm="1">
        <f t="array" ref="R1566">MEDIAN(IF(Table3[director_name]=N1566,Table3[imdb_score]))</f>
        <v>4.5500000000000007</v>
      </c>
    </row>
    <row r="1567" spans="1:18" x14ac:dyDescent="0.3">
      <c r="A1567" t="s">
        <v>3144</v>
      </c>
      <c r="B1567">
        <v>316</v>
      </c>
      <c r="C1567">
        <v>110</v>
      </c>
      <c r="D1567">
        <v>134568845</v>
      </c>
      <c r="E1567" t="s">
        <v>4020</v>
      </c>
      <c r="F1567" t="s">
        <v>4021</v>
      </c>
      <c r="G1567">
        <v>299852</v>
      </c>
      <c r="H1567">
        <v>713</v>
      </c>
      <c r="I1567" t="s">
        <v>29</v>
      </c>
      <c r="J1567">
        <v>75000000</v>
      </c>
      <c r="K1567">
        <v>6.7</v>
      </c>
      <c r="N1567" t="s">
        <v>5044</v>
      </c>
      <c r="O1567" cm="1">
        <f t="array" ref="O1567">SUM(IF(Table3[director_name]=N1567,Table3[duration]))</f>
        <v>124</v>
      </c>
      <c r="P1567" cm="1">
        <f t="array" ref="P1567">MEDIAN(IF(Table3[director_name]=N1567,Table3[duration]))</f>
        <v>124</v>
      </c>
      <c r="Q1567" t="e" cm="1">
        <f t="array" ref="Q1567">STDEV(IF(Table3[director_name]=N1567,Table3[duration]))</f>
        <v>#DIV/0!</v>
      </c>
      <c r="R1567" cm="1">
        <f t="array" ref="R1567">MEDIAN(IF(Table3[director_name]=N1567,Table3[imdb_score]))</f>
        <v>4.5</v>
      </c>
    </row>
    <row r="1568" spans="1:18" x14ac:dyDescent="0.3">
      <c r="A1568" t="s">
        <v>753</v>
      </c>
      <c r="B1568">
        <v>276</v>
      </c>
      <c r="C1568">
        <v>115</v>
      </c>
      <c r="D1568">
        <v>206456431</v>
      </c>
      <c r="E1568" t="s">
        <v>4023</v>
      </c>
      <c r="F1568" t="s">
        <v>4024</v>
      </c>
      <c r="G1568">
        <v>320284</v>
      </c>
      <c r="H1568">
        <v>1361</v>
      </c>
      <c r="I1568" t="s">
        <v>29</v>
      </c>
      <c r="J1568">
        <v>150000000</v>
      </c>
      <c r="K1568">
        <v>6.7</v>
      </c>
      <c r="N1568" t="s">
        <v>5047</v>
      </c>
      <c r="O1568" cm="1">
        <f t="array" ref="O1568">SUM(IF(Table3[director_name]=N1568,Table3[duration]))</f>
        <v>100</v>
      </c>
      <c r="P1568" cm="1">
        <f t="array" ref="P1568">MEDIAN(IF(Table3[director_name]=N1568,Table3[duration]))</f>
        <v>100</v>
      </c>
      <c r="Q1568" t="e" cm="1">
        <f t="array" ref="Q1568">STDEV(IF(Table3[director_name]=N1568,Table3[duration]))</f>
        <v>#DIV/0!</v>
      </c>
      <c r="R1568" cm="1">
        <f t="array" ref="R1568">MEDIAN(IF(Table3[director_name]=N1568,Table3[imdb_score]))</f>
        <v>4.5</v>
      </c>
    </row>
    <row r="1569" spans="1:18" x14ac:dyDescent="0.3">
      <c r="A1569" t="s">
        <v>3500</v>
      </c>
      <c r="B1569">
        <v>233</v>
      </c>
      <c r="C1569">
        <v>122</v>
      </c>
      <c r="D1569">
        <v>75072454</v>
      </c>
      <c r="E1569" t="s">
        <v>3732</v>
      </c>
      <c r="F1569" t="s">
        <v>4026</v>
      </c>
      <c r="G1569">
        <v>96569</v>
      </c>
      <c r="H1569">
        <v>522</v>
      </c>
      <c r="I1569" t="s">
        <v>29</v>
      </c>
      <c r="J1569">
        <v>20000000</v>
      </c>
      <c r="K1569">
        <v>6.7</v>
      </c>
      <c r="N1569" t="s">
        <v>5049</v>
      </c>
      <c r="O1569" cm="1">
        <f t="array" ref="O1569">SUM(IF(Table3[director_name]=N1569,Table3[duration]))</f>
        <v>98</v>
      </c>
      <c r="P1569" cm="1">
        <f t="array" ref="P1569">MEDIAN(IF(Table3[director_name]=N1569,Table3[duration]))</f>
        <v>98</v>
      </c>
      <c r="Q1569" t="e" cm="1">
        <f t="array" ref="Q1569">STDEV(IF(Table3[director_name]=N1569,Table3[duration]))</f>
        <v>#DIV/0!</v>
      </c>
      <c r="R1569" cm="1">
        <f t="array" ref="R1569">MEDIAN(IF(Table3[director_name]=N1569,Table3[imdb_score]))</f>
        <v>4.5</v>
      </c>
    </row>
    <row r="1570" spans="1:18" x14ac:dyDescent="0.3">
      <c r="A1570" t="s">
        <v>4028</v>
      </c>
      <c r="B1570">
        <v>56</v>
      </c>
      <c r="C1570">
        <v>123</v>
      </c>
      <c r="D1570">
        <v>70492685</v>
      </c>
      <c r="E1570" t="s">
        <v>73</v>
      </c>
      <c r="F1570" t="s">
        <v>4030</v>
      </c>
      <c r="G1570">
        <v>11600</v>
      </c>
      <c r="H1570">
        <v>64</v>
      </c>
      <c r="I1570" t="s">
        <v>29</v>
      </c>
      <c r="J1570">
        <v>17000000</v>
      </c>
      <c r="K1570">
        <v>6.7</v>
      </c>
      <c r="N1570" t="s">
        <v>5053</v>
      </c>
      <c r="O1570" cm="1">
        <f t="array" ref="O1570">SUM(IF(Table3[director_name]=N1570,Table3[duration]))</f>
        <v>91</v>
      </c>
      <c r="P1570" cm="1">
        <f t="array" ref="P1570">MEDIAN(IF(Table3[director_name]=N1570,Table3[duration]))</f>
        <v>91</v>
      </c>
      <c r="Q1570" t="e" cm="1">
        <f t="array" ref="Q1570">STDEV(IF(Table3[director_name]=N1570,Table3[duration]))</f>
        <v>#DIV/0!</v>
      </c>
      <c r="R1570" cm="1">
        <f t="array" ref="R1570">MEDIAN(IF(Table3[director_name]=N1570,Table3[imdb_score]))</f>
        <v>4.5</v>
      </c>
    </row>
    <row r="1571" spans="1:18" x14ac:dyDescent="0.3">
      <c r="A1571" t="s">
        <v>59</v>
      </c>
      <c r="B1571">
        <v>75</v>
      </c>
      <c r="C1571">
        <v>142</v>
      </c>
      <c r="D1571">
        <v>119654900</v>
      </c>
      <c r="E1571" t="s">
        <v>4023</v>
      </c>
      <c r="F1571" t="s">
        <v>4032</v>
      </c>
      <c r="G1571">
        <v>182802</v>
      </c>
      <c r="H1571">
        <v>363</v>
      </c>
      <c r="I1571" t="s">
        <v>29</v>
      </c>
      <c r="J1571">
        <v>70000000</v>
      </c>
      <c r="K1571">
        <v>6.7</v>
      </c>
      <c r="N1571" t="s">
        <v>5055</v>
      </c>
      <c r="O1571" cm="1">
        <f t="array" ref="O1571">SUM(IF(Table3[director_name]=N1571,Table3[duration]))</f>
        <v>87</v>
      </c>
      <c r="P1571" cm="1">
        <f t="array" ref="P1571">MEDIAN(IF(Table3[director_name]=N1571,Table3[duration]))</f>
        <v>87</v>
      </c>
      <c r="Q1571" t="e" cm="1">
        <f t="array" ref="Q1571">STDEV(IF(Table3[director_name]=N1571,Table3[duration]))</f>
        <v>#DIV/0!</v>
      </c>
      <c r="R1571" cm="1">
        <f t="array" ref="R1571">MEDIAN(IF(Table3[director_name]=N1571,Table3[imdb_score]))</f>
        <v>4.5</v>
      </c>
    </row>
    <row r="1572" spans="1:18" x14ac:dyDescent="0.3">
      <c r="A1572" t="s">
        <v>1897</v>
      </c>
      <c r="B1572">
        <v>39</v>
      </c>
      <c r="C1572">
        <v>119</v>
      </c>
      <c r="D1572">
        <v>92115211</v>
      </c>
      <c r="E1572" t="s">
        <v>140</v>
      </c>
      <c r="F1572" t="s">
        <v>4035</v>
      </c>
      <c r="G1572">
        <v>45798</v>
      </c>
      <c r="H1572">
        <v>94</v>
      </c>
      <c r="I1572" t="s">
        <v>29</v>
      </c>
      <c r="J1572">
        <v>45000000</v>
      </c>
      <c r="K1572">
        <v>6.7</v>
      </c>
      <c r="N1572" t="s">
        <v>5057</v>
      </c>
      <c r="O1572" cm="1">
        <f t="array" ref="O1572">SUM(IF(Table3[director_name]=N1572,Table3[duration]))</f>
        <v>75</v>
      </c>
      <c r="P1572" cm="1">
        <f t="array" ref="P1572">MEDIAN(IF(Table3[director_name]=N1572,Table3[duration]))</f>
        <v>75</v>
      </c>
      <c r="Q1572" t="e" cm="1">
        <f t="array" ref="Q1572">STDEV(IF(Table3[director_name]=N1572,Table3[duration]))</f>
        <v>#DIV/0!</v>
      </c>
      <c r="R1572" cm="1">
        <f t="array" ref="R1572">MEDIAN(IF(Table3[director_name]=N1572,Table3[imdb_score]))</f>
        <v>4.5</v>
      </c>
    </row>
    <row r="1573" spans="1:18" x14ac:dyDescent="0.3">
      <c r="A1573" t="s">
        <v>2388</v>
      </c>
      <c r="B1573">
        <v>168</v>
      </c>
      <c r="C1573">
        <v>97</v>
      </c>
      <c r="D1573">
        <v>71500556</v>
      </c>
      <c r="E1573" t="s">
        <v>699</v>
      </c>
      <c r="F1573" t="s">
        <v>4037</v>
      </c>
      <c r="G1573">
        <v>171568</v>
      </c>
      <c r="H1573">
        <v>571</v>
      </c>
      <c r="I1573" t="s">
        <v>29</v>
      </c>
      <c r="J1573">
        <v>26000000</v>
      </c>
      <c r="K1573">
        <v>6.7</v>
      </c>
      <c r="N1573" t="s">
        <v>5059</v>
      </c>
      <c r="O1573" cm="1">
        <f t="array" ref="O1573">SUM(IF(Table3[director_name]=N1573,Table3[duration]))</f>
        <v>194</v>
      </c>
      <c r="P1573" cm="1">
        <f t="array" ref="P1573">MEDIAN(IF(Table3[director_name]=N1573,Table3[duration]))</f>
        <v>97</v>
      </c>
      <c r="Q1573" cm="1">
        <f t="array" ref="Q1573">STDEV(IF(Table3[director_name]=N1573,Table3[duration]))</f>
        <v>5.6568542494923806</v>
      </c>
      <c r="R1573" cm="1">
        <f t="array" ref="R1573">MEDIAN(IF(Table3[director_name]=N1573,Table3[imdb_score]))</f>
        <v>4.4499999999999993</v>
      </c>
    </row>
    <row r="1574" spans="1:18" x14ac:dyDescent="0.3">
      <c r="A1574" t="s">
        <v>2266</v>
      </c>
      <c r="B1574">
        <v>145</v>
      </c>
      <c r="C1574">
        <v>128</v>
      </c>
      <c r="D1574">
        <v>124590960</v>
      </c>
      <c r="E1574" t="s">
        <v>699</v>
      </c>
      <c r="F1574" t="s">
        <v>4039</v>
      </c>
      <c r="G1574">
        <v>91092</v>
      </c>
      <c r="H1574">
        <v>402</v>
      </c>
      <c r="I1574" t="s">
        <v>29</v>
      </c>
      <c r="J1574">
        <v>80000000</v>
      </c>
      <c r="K1574">
        <v>6.7</v>
      </c>
      <c r="N1574" t="s">
        <v>5063</v>
      </c>
      <c r="O1574" cm="1">
        <f t="array" ref="O1574">SUM(IF(Table3[director_name]=N1574,Table3[duration]))</f>
        <v>101</v>
      </c>
      <c r="P1574" cm="1">
        <f t="array" ref="P1574">MEDIAN(IF(Table3[director_name]=N1574,Table3[duration]))</f>
        <v>101</v>
      </c>
      <c r="Q1574" t="e" cm="1">
        <f t="array" ref="Q1574">STDEV(IF(Table3[director_name]=N1574,Table3[duration]))</f>
        <v>#DIV/0!</v>
      </c>
      <c r="R1574" cm="1">
        <f t="array" ref="R1574">MEDIAN(IF(Table3[director_name]=N1574,Table3[imdb_score]))</f>
        <v>4.4000000000000004</v>
      </c>
    </row>
    <row r="1575" spans="1:18" x14ac:dyDescent="0.3">
      <c r="A1575" t="s">
        <v>1948</v>
      </c>
      <c r="B1575">
        <v>219</v>
      </c>
      <c r="C1575">
        <v>117</v>
      </c>
      <c r="D1575">
        <v>118823091</v>
      </c>
      <c r="E1575" t="s">
        <v>4041</v>
      </c>
      <c r="F1575" t="s">
        <v>4043</v>
      </c>
      <c r="G1575">
        <v>98693</v>
      </c>
      <c r="H1575">
        <v>401</v>
      </c>
      <c r="I1575" t="s">
        <v>29</v>
      </c>
      <c r="J1575">
        <v>75000000</v>
      </c>
      <c r="K1575">
        <v>6.7</v>
      </c>
      <c r="N1575" t="s">
        <v>5065</v>
      </c>
      <c r="O1575" cm="1">
        <f t="array" ref="O1575">SUM(IF(Table3[director_name]=N1575,Table3[duration]))</f>
        <v>94</v>
      </c>
      <c r="P1575" cm="1">
        <f t="array" ref="P1575">MEDIAN(IF(Table3[director_name]=N1575,Table3[duration]))</f>
        <v>94</v>
      </c>
      <c r="Q1575" t="e" cm="1">
        <f t="array" ref="Q1575">STDEV(IF(Table3[director_name]=N1575,Table3[duration]))</f>
        <v>#DIV/0!</v>
      </c>
      <c r="R1575" cm="1">
        <f t="array" ref="R1575">MEDIAN(IF(Table3[director_name]=N1575,Table3[imdb_score]))</f>
        <v>4.4000000000000004</v>
      </c>
    </row>
    <row r="1576" spans="1:18" x14ac:dyDescent="0.3">
      <c r="A1576" t="s">
        <v>1106</v>
      </c>
      <c r="B1576">
        <v>184</v>
      </c>
      <c r="C1576">
        <v>115</v>
      </c>
      <c r="D1576">
        <v>71346930</v>
      </c>
      <c r="E1576" t="s">
        <v>1294</v>
      </c>
      <c r="F1576" t="s">
        <v>4046</v>
      </c>
      <c r="G1576">
        <v>78008</v>
      </c>
      <c r="H1576">
        <v>160</v>
      </c>
      <c r="I1576" t="s">
        <v>29</v>
      </c>
      <c r="J1576">
        <v>28000000</v>
      </c>
      <c r="K1576">
        <v>6.7</v>
      </c>
      <c r="N1576" t="s">
        <v>5068</v>
      </c>
      <c r="O1576" cm="1">
        <f t="array" ref="O1576">SUM(IF(Table3[director_name]=N1576,Table3[duration]))</f>
        <v>92</v>
      </c>
      <c r="P1576" cm="1">
        <f t="array" ref="P1576">MEDIAN(IF(Table3[director_name]=N1576,Table3[duration]))</f>
        <v>92</v>
      </c>
      <c r="Q1576" t="e" cm="1">
        <f t="array" ref="Q1576">STDEV(IF(Table3[director_name]=N1576,Table3[duration]))</f>
        <v>#DIV/0!</v>
      </c>
      <c r="R1576" cm="1">
        <f t="array" ref="R1576">MEDIAN(IF(Table3[director_name]=N1576,Table3[imdb_score]))</f>
        <v>4.4000000000000004</v>
      </c>
    </row>
    <row r="1577" spans="1:18" x14ac:dyDescent="0.3">
      <c r="A1577" t="s">
        <v>2401</v>
      </c>
      <c r="B1577">
        <v>229</v>
      </c>
      <c r="C1577">
        <v>93</v>
      </c>
      <c r="D1577">
        <v>54724272</v>
      </c>
      <c r="E1577" t="s">
        <v>338</v>
      </c>
      <c r="F1577" t="s">
        <v>4048</v>
      </c>
      <c r="G1577">
        <v>157051</v>
      </c>
      <c r="H1577">
        <v>261</v>
      </c>
      <c r="I1577" t="s">
        <v>29</v>
      </c>
      <c r="J1577">
        <v>12000000</v>
      </c>
      <c r="K1577">
        <v>6.7</v>
      </c>
      <c r="N1577" t="s">
        <v>5070</v>
      </c>
      <c r="O1577" cm="1">
        <f t="array" ref="O1577">SUM(IF(Table3[director_name]=N1577,Table3[duration]))</f>
        <v>89</v>
      </c>
      <c r="P1577" cm="1">
        <f t="array" ref="P1577">MEDIAN(IF(Table3[director_name]=N1577,Table3[duration]))</f>
        <v>89</v>
      </c>
      <c r="Q1577" t="e" cm="1">
        <f t="array" ref="Q1577">STDEV(IF(Table3[director_name]=N1577,Table3[duration]))</f>
        <v>#DIV/0!</v>
      </c>
      <c r="R1577" cm="1">
        <f t="array" ref="R1577">MEDIAN(IF(Table3[director_name]=N1577,Table3[imdb_score]))</f>
        <v>4.4000000000000004</v>
      </c>
    </row>
    <row r="1578" spans="1:18" x14ac:dyDescent="0.3">
      <c r="A1578" t="s">
        <v>2316</v>
      </c>
      <c r="B1578">
        <v>165</v>
      </c>
      <c r="C1578">
        <v>94</v>
      </c>
      <c r="D1578">
        <v>177343675</v>
      </c>
      <c r="E1578" t="s">
        <v>4049</v>
      </c>
      <c r="F1578" t="s">
        <v>4051</v>
      </c>
      <c r="G1578">
        <v>70121</v>
      </c>
      <c r="H1578">
        <v>214</v>
      </c>
      <c r="I1578" t="s">
        <v>29</v>
      </c>
      <c r="J1578">
        <v>135000000</v>
      </c>
      <c r="K1578">
        <v>6.7</v>
      </c>
      <c r="N1578" t="s">
        <v>5072</v>
      </c>
      <c r="O1578" cm="1">
        <f t="array" ref="O1578">SUM(IF(Table3[director_name]=N1578,Table3[duration]))</f>
        <v>85</v>
      </c>
      <c r="P1578" cm="1">
        <f t="array" ref="P1578">MEDIAN(IF(Table3[director_name]=N1578,Table3[duration]))</f>
        <v>85</v>
      </c>
      <c r="Q1578" t="e" cm="1">
        <f t="array" ref="Q1578">STDEV(IF(Table3[director_name]=N1578,Table3[duration]))</f>
        <v>#DIV/0!</v>
      </c>
      <c r="R1578" cm="1">
        <f t="array" ref="R1578">MEDIAN(IF(Table3[director_name]=N1578,Table3[imdb_score]))</f>
        <v>4.4000000000000004</v>
      </c>
    </row>
    <row r="1579" spans="1:18" x14ac:dyDescent="0.3">
      <c r="A1579" t="s">
        <v>2316</v>
      </c>
      <c r="B1579">
        <v>165</v>
      </c>
      <c r="C1579">
        <v>94</v>
      </c>
      <c r="D1579">
        <v>177343675</v>
      </c>
      <c r="E1579" t="s">
        <v>4049</v>
      </c>
      <c r="F1579" t="s">
        <v>4051</v>
      </c>
      <c r="G1579">
        <v>70133</v>
      </c>
      <c r="H1579">
        <v>214</v>
      </c>
      <c r="I1579" t="s">
        <v>29</v>
      </c>
      <c r="J1579">
        <v>135000000</v>
      </c>
      <c r="K1579">
        <v>6.7</v>
      </c>
      <c r="N1579" t="s">
        <v>5075</v>
      </c>
      <c r="O1579" cm="1">
        <f t="array" ref="O1579">SUM(IF(Table3[director_name]=N1579,Table3[duration]))</f>
        <v>82</v>
      </c>
      <c r="P1579" cm="1">
        <f t="array" ref="P1579">MEDIAN(IF(Table3[director_name]=N1579,Table3[duration]))</f>
        <v>82</v>
      </c>
      <c r="Q1579" t="e" cm="1">
        <f t="array" ref="Q1579">STDEV(IF(Table3[director_name]=N1579,Table3[duration]))</f>
        <v>#DIV/0!</v>
      </c>
      <c r="R1579" cm="1">
        <f t="array" ref="R1579">MEDIAN(IF(Table3[director_name]=N1579,Table3[imdb_score]))</f>
        <v>4.4000000000000004</v>
      </c>
    </row>
    <row r="1580" spans="1:18" x14ac:dyDescent="0.3">
      <c r="A1580" t="s">
        <v>2316</v>
      </c>
      <c r="B1580">
        <v>165</v>
      </c>
      <c r="C1580">
        <v>94</v>
      </c>
      <c r="D1580">
        <v>177343675</v>
      </c>
      <c r="E1580" t="s">
        <v>4049</v>
      </c>
      <c r="F1580" t="s">
        <v>4051</v>
      </c>
      <c r="G1580">
        <v>70136</v>
      </c>
      <c r="H1580">
        <v>214</v>
      </c>
      <c r="I1580" t="s">
        <v>29</v>
      </c>
      <c r="J1580">
        <v>135000000</v>
      </c>
      <c r="K1580">
        <v>6.7</v>
      </c>
      <c r="N1580" t="s">
        <v>5082</v>
      </c>
      <c r="O1580" cm="1">
        <f t="array" ref="O1580">SUM(IF(Table3[director_name]=N1580,Table3[duration]))</f>
        <v>146</v>
      </c>
      <c r="P1580" cm="1">
        <f t="array" ref="P1580">MEDIAN(IF(Table3[director_name]=N1580,Table3[duration]))</f>
        <v>146</v>
      </c>
      <c r="Q1580" t="e" cm="1">
        <f t="array" ref="Q1580">STDEV(IF(Table3[director_name]=N1580,Table3[duration]))</f>
        <v>#DIV/0!</v>
      </c>
      <c r="R1580" cm="1">
        <f t="array" ref="R1580">MEDIAN(IF(Table3[director_name]=N1580,Table3[imdb_score]))</f>
        <v>4.3</v>
      </c>
    </row>
    <row r="1581" spans="1:18" x14ac:dyDescent="0.3">
      <c r="A1581" t="s">
        <v>1668</v>
      </c>
      <c r="B1581">
        <v>65</v>
      </c>
      <c r="C1581">
        <v>124</v>
      </c>
      <c r="D1581">
        <v>91030827</v>
      </c>
      <c r="E1581" t="s">
        <v>73</v>
      </c>
      <c r="F1581" t="s">
        <v>4054</v>
      </c>
      <c r="G1581">
        <v>46482</v>
      </c>
      <c r="H1581">
        <v>252</v>
      </c>
      <c r="I1581" t="s">
        <v>29</v>
      </c>
      <c r="J1581">
        <v>50000000</v>
      </c>
      <c r="K1581">
        <v>6.7</v>
      </c>
      <c r="N1581" t="s">
        <v>5084</v>
      </c>
      <c r="O1581" cm="1">
        <f t="array" ref="O1581">SUM(IF(Table3[director_name]=N1581,Table3[duration]))</f>
        <v>99</v>
      </c>
      <c r="P1581" cm="1">
        <f t="array" ref="P1581">MEDIAN(IF(Table3[director_name]=N1581,Table3[duration]))</f>
        <v>99</v>
      </c>
      <c r="Q1581" t="e" cm="1">
        <f t="array" ref="Q1581">STDEV(IF(Table3[director_name]=N1581,Table3[duration]))</f>
        <v>#DIV/0!</v>
      </c>
      <c r="R1581" cm="1">
        <f t="array" ref="R1581">MEDIAN(IF(Table3[director_name]=N1581,Table3[imdb_score]))</f>
        <v>4.3</v>
      </c>
    </row>
    <row r="1582" spans="1:18" x14ac:dyDescent="0.3">
      <c r="A1582" t="s">
        <v>1356</v>
      </c>
      <c r="B1582">
        <v>285</v>
      </c>
      <c r="C1582">
        <v>94</v>
      </c>
      <c r="D1582">
        <v>51872378</v>
      </c>
      <c r="E1582" t="s">
        <v>543</v>
      </c>
      <c r="F1582" t="s">
        <v>4056</v>
      </c>
      <c r="G1582">
        <v>88241</v>
      </c>
      <c r="H1582">
        <v>266</v>
      </c>
      <c r="I1582" t="s">
        <v>29</v>
      </c>
      <c r="J1582">
        <v>13000000</v>
      </c>
      <c r="K1582">
        <v>6.7</v>
      </c>
      <c r="N1582" t="s">
        <v>5086</v>
      </c>
      <c r="O1582" cm="1">
        <f t="array" ref="O1582">SUM(IF(Table3[director_name]=N1582,Table3[duration]))</f>
        <v>97</v>
      </c>
      <c r="P1582" cm="1">
        <f t="array" ref="P1582">MEDIAN(IF(Table3[director_name]=N1582,Table3[duration]))</f>
        <v>97</v>
      </c>
      <c r="Q1582" t="e" cm="1">
        <f t="array" ref="Q1582">STDEV(IF(Table3[director_name]=N1582,Table3[duration]))</f>
        <v>#DIV/0!</v>
      </c>
      <c r="R1582" cm="1">
        <f t="array" ref="R1582">MEDIAN(IF(Table3[director_name]=N1582,Table3[imdb_score]))</f>
        <v>4.3</v>
      </c>
    </row>
    <row r="1583" spans="1:18" x14ac:dyDescent="0.3">
      <c r="A1583" t="s">
        <v>989</v>
      </c>
      <c r="B1583">
        <v>120</v>
      </c>
      <c r="C1583">
        <v>120</v>
      </c>
      <c r="D1583">
        <v>43800000</v>
      </c>
      <c r="E1583" t="s">
        <v>715</v>
      </c>
      <c r="F1583" t="s">
        <v>4057</v>
      </c>
      <c r="G1583">
        <v>74249</v>
      </c>
      <c r="H1583">
        <v>276</v>
      </c>
      <c r="I1583" t="s">
        <v>29</v>
      </c>
      <c r="J1583">
        <v>7200000</v>
      </c>
      <c r="K1583">
        <v>6.7</v>
      </c>
      <c r="N1583" t="s">
        <v>5088</v>
      </c>
      <c r="O1583" cm="1">
        <f t="array" ref="O1583">SUM(IF(Table3[director_name]=N1583,Table3[duration]))</f>
        <v>93</v>
      </c>
      <c r="P1583" cm="1">
        <f t="array" ref="P1583">MEDIAN(IF(Table3[director_name]=N1583,Table3[duration]))</f>
        <v>93</v>
      </c>
      <c r="Q1583" t="e" cm="1">
        <f t="array" ref="Q1583">STDEV(IF(Table3[director_name]=N1583,Table3[duration]))</f>
        <v>#DIV/0!</v>
      </c>
      <c r="R1583" cm="1">
        <f t="array" ref="R1583">MEDIAN(IF(Table3[director_name]=N1583,Table3[imdb_score]))</f>
        <v>4.3</v>
      </c>
    </row>
    <row r="1584" spans="1:18" x14ac:dyDescent="0.3">
      <c r="A1584" t="s">
        <v>1713</v>
      </c>
      <c r="B1584">
        <v>129</v>
      </c>
      <c r="C1584">
        <v>98</v>
      </c>
      <c r="D1584">
        <v>57262492</v>
      </c>
      <c r="E1584" t="s">
        <v>338</v>
      </c>
      <c r="F1584" t="s">
        <v>4058</v>
      </c>
      <c r="G1584">
        <v>90374</v>
      </c>
      <c r="H1584">
        <v>318</v>
      </c>
      <c r="I1584" t="s">
        <v>29</v>
      </c>
      <c r="J1584">
        <v>24000000</v>
      </c>
      <c r="K1584">
        <v>6.7</v>
      </c>
      <c r="N1584" t="s">
        <v>5090</v>
      </c>
      <c r="O1584" cm="1">
        <f t="array" ref="O1584">SUM(IF(Table3[director_name]=N1584,Table3[duration]))</f>
        <v>91</v>
      </c>
      <c r="P1584" cm="1">
        <f t="array" ref="P1584">MEDIAN(IF(Table3[director_name]=N1584,Table3[duration]))</f>
        <v>91</v>
      </c>
      <c r="Q1584" t="e" cm="1">
        <f t="array" ref="Q1584">STDEV(IF(Table3[director_name]=N1584,Table3[duration]))</f>
        <v>#DIV/0!</v>
      </c>
      <c r="R1584" cm="1">
        <f t="array" ref="R1584">MEDIAN(IF(Table3[director_name]=N1584,Table3[imdb_score]))</f>
        <v>4.3</v>
      </c>
    </row>
    <row r="1585" spans="1:18" x14ac:dyDescent="0.3">
      <c r="A1585" t="s">
        <v>2332</v>
      </c>
      <c r="B1585">
        <v>44</v>
      </c>
      <c r="C1585">
        <v>152</v>
      </c>
      <c r="D1585">
        <v>36000000</v>
      </c>
      <c r="E1585" t="s">
        <v>2200</v>
      </c>
      <c r="F1585" t="s">
        <v>4060</v>
      </c>
      <c r="G1585">
        <v>9456</v>
      </c>
      <c r="H1585">
        <v>107</v>
      </c>
      <c r="I1585" t="s">
        <v>29</v>
      </c>
      <c r="J1585">
        <v>4000000</v>
      </c>
      <c r="K1585">
        <v>6.7</v>
      </c>
      <c r="N1585" t="s">
        <v>5093</v>
      </c>
      <c r="O1585" cm="1">
        <f t="array" ref="O1585">SUM(IF(Table3[director_name]=N1585,Table3[duration]))</f>
        <v>175</v>
      </c>
      <c r="P1585" cm="1">
        <f t="array" ref="P1585">MEDIAN(IF(Table3[director_name]=N1585,Table3[duration]))</f>
        <v>87.5</v>
      </c>
      <c r="Q1585" cm="1">
        <f t="array" ref="Q1585">STDEV(IF(Table3[director_name]=N1585,Table3[duration]))</f>
        <v>7.7781745930520225</v>
      </c>
      <c r="R1585" cm="1">
        <f t="array" ref="R1585">MEDIAN(IF(Table3[director_name]=N1585,Table3[imdb_score]))</f>
        <v>4.3</v>
      </c>
    </row>
    <row r="1586" spans="1:18" x14ac:dyDescent="0.3">
      <c r="A1586" t="s">
        <v>4062</v>
      </c>
      <c r="B1586">
        <v>211</v>
      </c>
      <c r="C1586">
        <v>98</v>
      </c>
      <c r="D1586">
        <v>53302314</v>
      </c>
      <c r="E1586" t="s">
        <v>840</v>
      </c>
      <c r="F1586" t="s">
        <v>4064</v>
      </c>
      <c r="G1586">
        <v>181058</v>
      </c>
      <c r="H1586">
        <v>674</v>
      </c>
      <c r="I1586" t="s">
        <v>29</v>
      </c>
      <c r="J1586">
        <v>23000000</v>
      </c>
      <c r="K1586">
        <v>6.7</v>
      </c>
      <c r="N1586" t="s">
        <v>5096</v>
      </c>
      <c r="O1586" cm="1">
        <f t="array" ref="O1586">SUM(IF(Table3[director_name]=N1586,Table3[duration]))</f>
        <v>107</v>
      </c>
      <c r="P1586" cm="1">
        <f t="array" ref="P1586">MEDIAN(IF(Table3[director_name]=N1586,Table3[duration]))</f>
        <v>107</v>
      </c>
      <c r="Q1586" t="e" cm="1">
        <f t="array" ref="Q1586">STDEV(IF(Table3[director_name]=N1586,Table3[duration]))</f>
        <v>#DIV/0!</v>
      </c>
      <c r="R1586" cm="1">
        <f t="array" ref="R1586">MEDIAN(IF(Table3[director_name]=N1586,Table3[imdb_score]))</f>
        <v>4.2</v>
      </c>
    </row>
    <row r="1587" spans="1:18" x14ac:dyDescent="0.3">
      <c r="A1587" t="s">
        <v>2272</v>
      </c>
      <c r="B1587">
        <v>167</v>
      </c>
      <c r="C1587">
        <v>89</v>
      </c>
      <c r="D1587">
        <v>179982968</v>
      </c>
      <c r="E1587" t="s">
        <v>1440</v>
      </c>
      <c r="F1587" t="s">
        <v>4066</v>
      </c>
      <c r="G1587">
        <v>146019</v>
      </c>
      <c r="H1587">
        <v>119</v>
      </c>
      <c r="I1587" t="s">
        <v>29</v>
      </c>
      <c r="J1587">
        <v>150000000</v>
      </c>
      <c r="K1587">
        <v>6.7</v>
      </c>
      <c r="N1587" t="s">
        <v>5098</v>
      </c>
      <c r="O1587" cm="1">
        <f t="array" ref="O1587">SUM(IF(Table3[director_name]=N1587,Table3[duration]))</f>
        <v>97</v>
      </c>
      <c r="P1587" cm="1">
        <f t="array" ref="P1587">MEDIAN(IF(Table3[director_name]=N1587,Table3[duration]))</f>
        <v>97</v>
      </c>
      <c r="Q1587" t="e" cm="1">
        <f t="array" ref="Q1587">STDEV(IF(Table3[director_name]=N1587,Table3[duration]))</f>
        <v>#DIV/0!</v>
      </c>
      <c r="R1587" cm="1">
        <f t="array" ref="R1587">MEDIAN(IF(Table3[director_name]=N1587,Table3[imdb_score]))</f>
        <v>4.2</v>
      </c>
    </row>
    <row r="1588" spans="1:18" x14ac:dyDescent="0.3">
      <c r="A1588" t="s">
        <v>1995</v>
      </c>
      <c r="B1588">
        <v>350</v>
      </c>
      <c r="C1588">
        <v>119</v>
      </c>
      <c r="D1588">
        <v>179883016</v>
      </c>
      <c r="E1588" t="s">
        <v>693</v>
      </c>
      <c r="F1588" t="s">
        <v>4067</v>
      </c>
      <c r="G1588">
        <v>361924</v>
      </c>
      <c r="H1588">
        <v>641</v>
      </c>
      <c r="I1588" t="s">
        <v>29</v>
      </c>
      <c r="J1588">
        <v>150000000</v>
      </c>
      <c r="K1588">
        <v>6.7</v>
      </c>
      <c r="N1588" t="s">
        <v>5101</v>
      </c>
      <c r="O1588" cm="1">
        <f t="array" ref="O1588">SUM(IF(Table3[director_name]=N1588,Table3[duration]))</f>
        <v>81</v>
      </c>
      <c r="P1588" cm="1">
        <f t="array" ref="P1588">MEDIAN(IF(Table3[director_name]=N1588,Table3[duration]))</f>
        <v>81</v>
      </c>
      <c r="Q1588" t="e" cm="1">
        <f t="array" ref="Q1588">STDEV(IF(Table3[director_name]=N1588,Table3[duration]))</f>
        <v>#DIV/0!</v>
      </c>
      <c r="R1588" cm="1">
        <f t="array" ref="R1588">MEDIAN(IF(Table3[director_name]=N1588,Table3[imdb_score]))</f>
        <v>4.2</v>
      </c>
    </row>
    <row r="1589" spans="1:18" x14ac:dyDescent="0.3">
      <c r="A1589" t="s">
        <v>2436</v>
      </c>
      <c r="B1589">
        <v>26</v>
      </c>
      <c r="C1589">
        <v>75</v>
      </c>
      <c r="D1589">
        <v>32230907</v>
      </c>
      <c r="E1589" t="s">
        <v>4068</v>
      </c>
      <c r="F1589" t="s">
        <v>4070</v>
      </c>
      <c r="G1589">
        <v>6062</v>
      </c>
      <c r="H1589">
        <v>30</v>
      </c>
      <c r="I1589" t="s">
        <v>29</v>
      </c>
      <c r="J1589">
        <v>2500000</v>
      </c>
      <c r="K1589">
        <v>6.7</v>
      </c>
      <c r="N1589" t="s">
        <v>5103</v>
      </c>
      <c r="O1589" cm="1">
        <f t="array" ref="O1589">SUM(IF(Table3[director_name]=N1589,Table3[duration]))</f>
        <v>129</v>
      </c>
      <c r="P1589" cm="1">
        <f t="array" ref="P1589">MEDIAN(IF(Table3[director_name]=N1589,Table3[duration]))</f>
        <v>129</v>
      </c>
      <c r="Q1589" t="e" cm="1">
        <f t="array" ref="Q1589">STDEV(IF(Table3[director_name]=N1589,Table3[duration]))</f>
        <v>#DIV/0!</v>
      </c>
      <c r="R1589" cm="1">
        <f t="array" ref="R1589">MEDIAN(IF(Table3[director_name]=N1589,Table3[imdb_score]))</f>
        <v>4.0999999999999996</v>
      </c>
    </row>
    <row r="1590" spans="1:18" x14ac:dyDescent="0.3">
      <c r="A1590" t="s">
        <v>2961</v>
      </c>
      <c r="B1590">
        <v>161</v>
      </c>
      <c r="C1590">
        <v>112</v>
      </c>
      <c r="D1590">
        <v>32541719</v>
      </c>
      <c r="E1590" t="s">
        <v>2063</v>
      </c>
      <c r="F1590" t="s">
        <v>4071</v>
      </c>
      <c r="G1590">
        <v>89806</v>
      </c>
      <c r="H1590">
        <v>438</v>
      </c>
      <c r="I1590" t="s">
        <v>29</v>
      </c>
      <c r="J1590">
        <v>3500159</v>
      </c>
      <c r="K1590">
        <v>6.7</v>
      </c>
      <c r="N1590" t="s">
        <v>5105</v>
      </c>
      <c r="O1590" cm="1">
        <f t="array" ref="O1590">SUM(IF(Table3[director_name]=N1590,Table3[duration]))</f>
        <v>110</v>
      </c>
      <c r="P1590" cm="1">
        <f t="array" ref="P1590">MEDIAN(IF(Table3[director_name]=N1590,Table3[duration]))</f>
        <v>110</v>
      </c>
      <c r="Q1590" t="e" cm="1">
        <f t="array" ref="Q1590">STDEV(IF(Table3[director_name]=N1590,Table3[duration]))</f>
        <v>#DIV/0!</v>
      </c>
      <c r="R1590" cm="1">
        <f t="array" ref="R1590">MEDIAN(IF(Table3[director_name]=N1590,Table3[imdb_score]))</f>
        <v>4.0999999999999996</v>
      </c>
    </row>
    <row r="1591" spans="1:18" x14ac:dyDescent="0.3">
      <c r="A1591" t="s">
        <v>714</v>
      </c>
      <c r="B1591">
        <v>156</v>
      </c>
      <c r="C1591">
        <v>136</v>
      </c>
      <c r="D1591">
        <v>93771072</v>
      </c>
      <c r="E1591" t="s">
        <v>4073</v>
      </c>
      <c r="F1591" t="s">
        <v>4074</v>
      </c>
      <c r="G1591">
        <v>135404</v>
      </c>
      <c r="H1591">
        <v>318</v>
      </c>
      <c r="I1591" t="s">
        <v>29</v>
      </c>
      <c r="J1591">
        <v>65000000</v>
      </c>
      <c r="K1591">
        <v>6.7</v>
      </c>
      <c r="N1591" t="s">
        <v>5107</v>
      </c>
      <c r="O1591" cm="1">
        <f t="array" ref="O1591">SUM(IF(Table3[director_name]=N1591,Table3[duration]))</f>
        <v>212</v>
      </c>
      <c r="P1591" cm="1">
        <f t="array" ref="P1591">MEDIAN(IF(Table3[director_name]=N1591,Table3[duration]))</f>
        <v>106</v>
      </c>
      <c r="Q1591" cm="1">
        <f t="array" ref="Q1591">STDEV(IF(Table3[director_name]=N1591,Table3[duration]))</f>
        <v>15.556349186104045</v>
      </c>
      <c r="R1591" cm="1">
        <f t="array" ref="R1591">MEDIAN(IF(Table3[director_name]=N1591,Table3[imdb_score]))</f>
        <v>4.0999999999999996</v>
      </c>
    </row>
    <row r="1592" spans="1:18" x14ac:dyDescent="0.3">
      <c r="A1592" t="s">
        <v>404</v>
      </c>
      <c r="B1592">
        <v>224</v>
      </c>
      <c r="C1592">
        <v>117</v>
      </c>
      <c r="D1592">
        <v>81645152</v>
      </c>
      <c r="E1592" t="s">
        <v>4075</v>
      </c>
      <c r="F1592" t="s">
        <v>4076</v>
      </c>
      <c r="G1592">
        <v>158267</v>
      </c>
      <c r="H1592">
        <v>559</v>
      </c>
      <c r="I1592" t="s">
        <v>29</v>
      </c>
      <c r="J1592">
        <v>54000000</v>
      </c>
      <c r="K1592">
        <v>6.7</v>
      </c>
      <c r="N1592" t="s">
        <v>5110</v>
      </c>
      <c r="O1592" cm="1">
        <f t="array" ref="O1592">SUM(IF(Table3[director_name]=N1592,Table3[duration]))</f>
        <v>100</v>
      </c>
      <c r="P1592" cm="1">
        <f t="array" ref="P1592">MEDIAN(IF(Table3[director_name]=N1592,Table3[duration]))</f>
        <v>100</v>
      </c>
      <c r="Q1592" t="e" cm="1">
        <f t="array" ref="Q1592">STDEV(IF(Table3[director_name]=N1592,Table3[duration]))</f>
        <v>#DIV/0!</v>
      </c>
      <c r="R1592" cm="1">
        <f t="array" ref="R1592">MEDIAN(IF(Table3[director_name]=N1592,Table3[imdb_score]))</f>
        <v>4.0999999999999996</v>
      </c>
    </row>
    <row r="1593" spans="1:18" x14ac:dyDescent="0.3">
      <c r="A1593" t="s">
        <v>2348</v>
      </c>
      <c r="B1593">
        <v>111</v>
      </c>
      <c r="C1593">
        <v>113</v>
      </c>
      <c r="D1593">
        <v>43601508</v>
      </c>
      <c r="E1593" t="s">
        <v>699</v>
      </c>
      <c r="F1593" t="s">
        <v>4078</v>
      </c>
      <c r="G1593">
        <v>35718</v>
      </c>
      <c r="H1593">
        <v>317</v>
      </c>
      <c r="I1593" t="s">
        <v>29</v>
      </c>
      <c r="J1593">
        <v>18000000</v>
      </c>
      <c r="K1593">
        <v>6.7</v>
      </c>
      <c r="N1593" t="s">
        <v>5113</v>
      </c>
      <c r="O1593" cm="1">
        <f t="array" ref="O1593">SUM(IF(Table3[director_name]=N1593,Table3[duration]))</f>
        <v>97</v>
      </c>
      <c r="P1593" cm="1">
        <f t="array" ref="P1593">MEDIAN(IF(Table3[director_name]=N1593,Table3[duration]))</f>
        <v>97</v>
      </c>
      <c r="Q1593" t="e" cm="1">
        <f t="array" ref="Q1593">STDEV(IF(Table3[director_name]=N1593,Table3[duration]))</f>
        <v>#DIV/0!</v>
      </c>
      <c r="R1593" cm="1">
        <f t="array" ref="R1593">MEDIAN(IF(Table3[director_name]=N1593,Table3[imdb_score]))</f>
        <v>4.0999999999999996</v>
      </c>
    </row>
    <row r="1594" spans="1:18" x14ac:dyDescent="0.3">
      <c r="A1594" t="s">
        <v>4028</v>
      </c>
      <c r="B1594">
        <v>32</v>
      </c>
      <c r="C1594">
        <v>120</v>
      </c>
      <c r="D1594">
        <v>34074895</v>
      </c>
      <c r="E1594" t="s">
        <v>73</v>
      </c>
      <c r="F1594" t="s">
        <v>4080</v>
      </c>
      <c r="G1594">
        <v>6525</v>
      </c>
      <c r="H1594">
        <v>79</v>
      </c>
      <c r="I1594" t="s">
        <v>29</v>
      </c>
      <c r="J1594">
        <v>9000000</v>
      </c>
      <c r="K1594">
        <v>6.7</v>
      </c>
      <c r="N1594" t="s">
        <v>5115</v>
      </c>
      <c r="O1594" cm="1">
        <f t="array" ref="O1594">SUM(IF(Table3[director_name]=N1594,Table3[duration]))</f>
        <v>192</v>
      </c>
      <c r="P1594" cm="1">
        <f t="array" ref="P1594">MEDIAN(IF(Table3[director_name]=N1594,Table3[duration]))</f>
        <v>96</v>
      </c>
      <c r="Q1594" cm="1">
        <f t="array" ref="Q1594">STDEV(IF(Table3[director_name]=N1594,Table3[duration]))</f>
        <v>11.313708498984761</v>
      </c>
      <c r="R1594" cm="1">
        <f t="array" ref="R1594">MEDIAN(IF(Table3[director_name]=N1594,Table3[imdb_score]))</f>
        <v>4.0999999999999996</v>
      </c>
    </row>
    <row r="1595" spans="1:18" x14ac:dyDescent="0.3">
      <c r="A1595" t="s">
        <v>2420</v>
      </c>
      <c r="B1595">
        <v>62</v>
      </c>
      <c r="C1595">
        <v>89</v>
      </c>
      <c r="D1595">
        <v>32333860</v>
      </c>
      <c r="E1595" t="s">
        <v>1259</v>
      </c>
      <c r="F1595" t="s">
        <v>4083</v>
      </c>
      <c r="G1595">
        <v>29843</v>
      </c>
      <c r="H1595">
        <v>81</v>
      </c>
      <c r="I1595" t="s">
        <v>53</v>
      </c>
      <c r="J1595">
        <v>7500000</v>
      </c>
      <c r="K1595">
        <v>6.7</v>
      </c>
      <c r="N1595" t="s">
        <v>5117</v>
      </c>
      <c r="O1595" cm="1">
        <f t="array" ref="O1595">SUM(IF(Table3[director_name]=N1595,Table3[duration]))</f>
        <v>95</v>
      </c>
      <c r="P1595" cm="1">
        <f t="array" ref="P1595">MEDIAN(IF(Table3[director_name]=N1595,Table3[duration]))</f>
        <v>95</v>
      </c>
      <c r="Q1595" t="e" cm="1">
        <f t="array" ref="Q1595">STDEV(IF(Table3[director_name]=N1595,Table3[duration]))</f>
        <v>#DIV/0!</v>
      </c>
      <c r="R1595" cm="1">
        <f t="array" ref="R1595">MEDIAN(IF(Table3[director_name]=N1595,Table3[imdb_score]))</f>
        <v>4.0999999999999996</v>
      </c>
    </row>
    <row r="1596" spans="1:18" x14ac:dyDescent="0.3">
      <c r="A1596" t="s">
        <v>3451</v>
      </c>
      <c r="B1596">
        <v>110</v>
      </c>
      <c r="C1596">
        <v>114</v>
      </c>
      <c r="D1596">
        <v>78745923</v>
      </c>
      <c r="E1596" t="s">
        <v>1066</v>
      </c>
      <c r="F1596" t="s">
        <v>4085</v>
      </c>
      <c r="G1596">
        <v>94407</v>
      </c>
      <c r="H1596">
        <v>322</v>
      </c>
      <c r="I1596" t="s">
        <v>29</v>
      </c>
      <c r="J1596">
        <v>55000000</v>
      </c>
      <c r="K1596">
        <v>6.7</v>
      </c>
      <c r="N1596" t="s">
        <v>5119</v>
      </c>
      <c r="O1596" cm="1">
        <f t="array" ref="O1596">SUM(IF(Table3[director_name]=N1596,Table3[duration]))</f>
        <v>95</v>
      </c>
      <c r="P1596" cm="1">
        <f t="array" ref="P1596">MEDIAN(IF(Table3[director_name]=N1596,Table3[duration]))</f>
        <v>95</v>
      </c>
      <c r="Q1596" t="e" cm="1">
        <f t="array" ref="Q1596">STDEV(IF(Table3[director_name]=N1596,Table3[duration]))</f>
        <v>#DIV/0!</v>
      </c>
      <c r="R1596" cm="1">
        <f t="array" ref="R1596">MEDIAN(IF(Table3[director_name]=N1596,Table3[imdb_score]))</f>
        <v>4.0999999999999996</v>
      </c>
    </row>
    <row r="1597" spans="1:18" x14ac:dyDescent="0.3">
      <c r="A1597" t="s">
        <v>2203</v>
      </c>
      <c r="B1597">
        <v>166</v>
      </c>
      <c r="C1597">
        <v>90</v>
      </c>
      <c r="D1597">
        <v>31487293</v>
      </c>
      <c r="E1597" t="s">
        <v>1569</v>
      </c>
      <c r="F1597" t="s">
        <v>4088</v>
      </c>
      <c r="G1597">
        <v>74887</v>
      </c>
      <c r="H1597">
        <v>129</v>
      </c>
      <c r="I1597" t="s">
        <v>29</v>
      </c>
      <c r="J1597">
        <v>9000000</v>
      </c>
      <c r="K1597">
        <v>6.7</v>
      </c>
      <c r="N1597" t="s">
        <v>5122</v>
      </c>
      <c r="O1597" cm="1">
        <f t="array" ref="O1597">SUM(IF(Table3[director_name]=N1597,Table3[duration]))</f>
        <v>94</v>
      </c>
      <c r="P1597" cm="1">
        <f t="array" ref="P1597">MEDIAN(IF(Table3[director_name]=N1597,Table3[duration]))</f>
        <v>94</v>
      </c>
      <c r="Q1597" t="e" cm="1">
        <f t="array" ref="Q1597">STDEV(IF(Table3[director_name]=N1597,Table3[duration]))</f>
        <v>#DIV/0!</v>
      </c>
      <c r="R1597" cm="1">
        <f t="array" ref="R1597">MEDIAN(IF(Table3[director_name]=N1597,Table3[imdb_score]))</f>
        <v>4.0999999999999996</v>
      </c>
    </row>
    <row r="1598" spans="1:18" x14ac:dyDescent="0.3">
      <c r="A1598" t="s">
        <v>2556</v>
      </c>
      <c r="B1598">
        <v>105</v>
      </c>
      <c r="C1598">
        <v>130</v>
      </c>
      <c r="D1598">
        <v>51185897</v>
      </c>
      <c r="E1598" t="s">
        <v>715</v>
      </c>
      <c r="F1598" t="s">
        <v>4090</v>
      </c>
      <c r="G1598">
        <v>69457</v>
      </c>
      <c r="H1598">
        <v>271</v>
      </c>
      <c r="I1598" t="s">
        <v>29</v>
      </c>
      <c r="J1598">
        <v>30000000</v>
      </c>
      <c r="K1598">
        <v>6.7</v>
      </c>
      <c r="N1598" t="s">
        <v>5125</v>
      </c>
      <c r="O1598" cm="1">
        <f t="array" ref="O1598">SUM(IF(Table3[director_name]=N1598,Table3[duration]))</f>
        <v>92</v>
      </c>
      <c r="P1598" cm="1">
        <f t="array" ref="P1598">MEDIAN(IF(Table3[director_name]=N1598,Table3[duration]))</f>
        <v>92</v>
      </c>
      <c r="Q1598" t="e" cm="1">
        <f t="array" ref="Q1598">STDEV(IF(Table3[director_name]=N1598,Table3[duration]))</f>
        <v>#DIV/0!</v>
      </c>
      <c r="R1598" cm="1">
        <f t="array" ref="R1598">MEDIAN(IF(Table3[director_name]=N1598,Table3[imdb_score]))</f>
        <v>4.0999999999999996</v>
      </c>
    </row>
    <row r="1599" spans="1:18" x14ac:dyDescent="0.3">
      <c r="A1599" t="s">
        <v>1793</v>
      </c>
      <c r="B1599">
        <v>10</v>
      </c>
      <c r="C1599">
        <v>107</v>
      </c>
      <c r="D1599">
        <v>34793160</v>
      </c>
      <c r="E1599" t="s">
        <v>529</v>
      </c>
      <c r="F1599" t="s">
        <v>4093</v>
      </c>
      <c r="G1599">
        <v>15730</v>
      </c>
      <c r="H1599">
        <v>31</v>
      </c>
      <c r="I1599" t="s">
        <v>29</v>
      </c>
      <c r="J1599">
        <v>14000000</v>
      </c>
      <c r="K1599">
        <v>6.7</v>
      </c>
      <c r="N1599" t="s">
        <v>5128</v>
      </c>
      <c r="O1599" cm="1">
        <f t="array" ref="O1599">SUM(IF(Table3[director_name]=N1599,Table3[duration]))</f>
        <v>88</v>
      </c>
      <c r="P1599" cm="1">
        <f t="array" ref="P1599">MEDIAN(IF(Table3[director_name]=N1599,Table3[duration]))</f>
        <v>88</v>
      </c>
      <c r="Q1599" t="e" cm="1">
        <f t="array" ref="Q1599">STDEV(IF(Table3[director_name]=N1599,Table3[duration]))</f>
        <v>#DIV/0!</v>
      </c>
      <c r="R1599" cm="1">
        <f t="array" ref="R1599">MEDIAN(IF(Table3[director_name]=N1599,Table3[imdb_score]))</f>
        <v>4.0999999999999996</v>
      </c>
    </row>
    <row r="1600" spans="1:18" x14ac:dyDescent="0.3">
      <c r="A1600" t="s">
        <v>3457</v>
      </c>
      <c r="B1600">
        <v>49</v>
      </c>
      <c r="C1600">
        <v>98</v>
      </c>
      <c r="D1600">
        <v>44455658</v>
      </c>
      <c r="E1600" t="s">
        <v>1493</v>
      </c>
      <c r="F1600" t="s">
        <v>4096</v>
      </c>
      <c r="G1600">
        <v>36253</v>
      </c>
      <c r="H1600">
        <v>92</v>
      </c>
      <c r="I1600" t="s">
        <v>29</v>
      </c>
      <c r="J1600">
        <v>25000000</v>
      </c>
      <c r="K1600">
        <v>6.7</v>
      </c>
      <c r="N1600" t="s">
        <v>5131</v>
      </c>
      <c r="O1600" cm="1">
        <f t="array" ref="O1600">SUM(IF(Table3[director_name]=N1600,Table3[duration]))</f>
        <v>85</v>
      </c>
      <c r="P1600" cm="1">
        <f t="array" ref="P1600">MEDIAN(IF(Table3[director_name]=N1600,Table3[duration]))</f>
        <v>85</v>
      </c>
      <c r="Q1600" t="e" cm="1">
        <f t="array" ref="Q1600">STDEV(IF(Table3[director_name]=N1600,Table3[duration]))</f>
        <v>#DIV/0!</v>
      </c>
      <c r="R1600" cm="1">
        <f t="array" ref="R1600">MEDIAN(IF(Table3[director_name]=N1600,Table3[imdb_score]))</f>
        <v>4.0999999999999996</v>
      </c>
    </row>
    <row r="1601" spans="1:18" x14ac:dyDescent="0.3">
      <c r="A1601" t="s">
        <v>3111</v>
      </c>
      <c r="B1601">
        <v>246</v>
      </c>
      <c r="C1601">
        <v>90</v>
      </c>
      <c r="D1601">
        <v>149234747</v>
      </c>
      <c r="E1601" t="s">
        <v>849</v>
      </c>
      <c r="F1601" t="s">
        <v>4098</v>
      </c>
      <c r="G1601">
        <v>114287</v>
      </c>
      <c r="H1601">
        <v>137</v>
      </c>
      <c r="I1601" t="s">
        <v>29</v>
      </c>
      <c r="J1601">
        <v>130000000</v>
      </c>
      <c r="K1601">
        <v>6.7</v>
      </c>
      <c r="N1601" t="s">
        <v>5135</v>
      </c>
      <c r="O1601" cm="1">
        <f t="array" ref="O1601">SUM(IF(Table3[director_name]=N1601,Table3[duration]))</f>
        <v>83</v>
      </c>
      <c r="P1601" cm="1">
        <f t="array" ref="P1601">MEDIAN(IF(Table3[director_name]=N1601,Table3[duration]))</f>
        <v>83</v>
      </c>
      <c r="Q1601" t="e" cm="1">
        <f t="array" ref="Q1601">STDEV(IF(Table3[director_name]=N1601,Table3[duration]))</f>
        <v>#DIV/0!</v>
      </c>
      <c r="R1601" cm="1">
        <f t="array" ref="R1601">MEDIAN(IF(Table3[director_name]=N1601,Table3[imdb_score]))</f>
        <v>4.0999999999999996</v>
      </c>
    </row>
    <row r="1602" spans="1:18" x14ac:dyDescent="0.3">
      <c r="A1602" t="s">
        <v>996</v>
      </c>
      <c r="B1602">
        <v>265</v>
      </c>
      <c r="C1602">
        <v>116</v>
      </c>
      <c r="D1602">
        <v>119219978</v>
      </c>
      <c r="E1602" t="s">
        <v>2113</v>
      </c>
      <c r="F1602" t="s">
        <v>4100</v>
      </c>
      <c r="G1602">
        <v>189806</v>
      </c>
      <c r="H1602">
        <v>316</v>
      </c>
      <c r="I1602" t="s">
        <v>29</v>
      </c>
      <c r="J1602">
        <v>100000000</v>
      </c>
      <c r="K1602">
        <v>6.7</v>
      </c>
      <c r="N1602" t="s">
        <v>5133</v>
      </c>
      <c r="O1602" cm="1">
        <f t="array" ref="O1602">SUM(IF(Table3[director_name]=N1602,Table3[duration]))</f>
        <v>83</v>
      </c>
      <c r="P1602" cm="1">
        <f t="array" ref="P1602">MEDIAN(IF(Table3[director_name]=N1602,Table3[duration]))</f>
        <v>83</v>
      </c>
      <c r="Q1602" t="e" cm="1">
        <f t="array" ref="Q1602">STDEV(IF(Table3[director_name]=N1602,Table3[duration]))</f>
        <v>#DIV/0!</v>
      </c>
      <c r="R1602" cm="1">
        <f t="array" ref="R1602">MEDIAN(IF(Table3[director_name]=N1602,Table3[imdb_score]))</f>
        <v>4.0999999999999996</v>
      </c>
    </row>
    <row r="1603" spans="1:18" x14ac:dyDescent="0.3">
      <c r="A1603" t="s">
        <v>1986</v>
      </c>
      <c r="B1603">
        <v>186</v>
      </c>
      <c r="C1603">
        <v>109</v>
      </c>
      <c r="D1603">
        <v>35635046</v>
      </c>
      <c r="E1603" t="s">
        <v>39</v>
      </c>
      <c r="F1603" t="s">
        <v>4102</v>
      </c>
      <c r="G1603">
        <v>121058</v>
      </c>
      <c r="H1603">
        <v>482</v>
      </c>
      <c r="I1603" t="s">
        <v>29</v>
      </c>
      <c r="J1603">
        <v>17000000</v>
      </c>
      <c r="K1603">
        <v>6.7</v>
      </c>
      <c r="N1603" t="s">
        <v>5137</v>
      </c>
      <c r="O1603" cm="1">
        <f t="array" ref="O1603">SUM(IF(Table3[director_name]=N1603,Table3[duration]))</f>
        <v>104</v>
      </c>
      <c r="P1603" cm="1">
        <f t="array" ref="P1603">MEDIAN(IF(Table3[director_name]=N1603,Table3[duration]))</f>
        <v>104</v>
      </c>
      <c r="Q1603" t="e" cm="1">
        <f t="array" ref="Q1603">STDEV(IF(Table3[director_name]=N1603,Table3[duration]))</f>
        <v>#DIV/0!</v>
      </c>
      <c r="R1603" cm="1">
        <f t="array" ref="R1603">MEDIAN(IF(Table3[director_name]=N1603,Table3[imdb_score]))</f>
        <v>4</v>
      </c>
    </row>
    <row r="1604" spans="1:18" x14ac:dyDescent="0.3">
      <c r="A1604" t="s">
        <v>1817</v>
      </c>
      <c r="B1604">
        <v>75</v>
      </c>
      <c r="C1604">
        <v>118</v>
      </c>
      <c r="D1604">
        <v>66488090</v>
      </c>
      <c r="E1604" t="s">
        <v>140</v>
      </c>
      <c r="F1604" t="s">
        <v>4104</v>
      </c>
      <c r="G1604">
        <v>120202</v>
      </c>
      <c r="H1604">
        <v>397</v>
      </c>
      <c r="I1604" t="s">
        <v>29</v>
      </c>
      <c r="J1604">
        <v>48000000</v>
      </c>
      <c r="K1604">
        <v>6.7</v>
      </c>
      <c r="N1604" t="s">
        <v>5139</v>
      </c>
      <c r="O1604" cm="1">
        <f t="array" ref="O1604">SUM(IF(Table3[director_name]=N1604,Table3[duration]))</f>
        <v>93</v>
      </c>
      <c r="P1604" cm="1">
        <f t="array" ref="P1604">MEDIAN(IF(Table3[director_name]=N1604,Table3[duration]))</f>
        <v>93</v>
      </c>
      <c r="Q1604" t="e" cm="1">
        <f t="array" ref="Q1604">STDEV(IF(Table3[director_name]=N1604,Table3[duration]))</f>
        <v>#DIV/0!</v>
      </c>
      <c r="R1604" cm="1">
        <f t="array" ref="R1604">MEDIAN(IF(Table3[director_name]=N1604,Table3[imdb_score]))</f>
        <v>4</v>
      </c>
    </row>
    <row r="1605" spans="1:18" x14ac:dyDescent="0.3">
      <c r="A1605" t="s">
        <v>2365</v>
      </c>
      <c r="B1605">
        <v>391</v>
      </c>
      <c r="C1605">
        <v>105</v>
      </c>
      <c r="D1605">
        <v>26589953</v>
      </c>
      <c r="E1605" t="s">
        <v>1576</v>
      </c>
      <c r="F1605" t="s">
        <v>4106</v>
      </c>
      <c r="G1605">
        <v>165792</v>
      </c>
      <c r="H1605">
        <v>392</v>
      </c>
      <c r="I1605" t="s">
        <v>29</v>
      </c>
      <c r="J1605">
        <v>10500000</v>
      </c>
      <c r="K1605">
        <v>6.7</v>
      </c>
      <c r="N1605" t="s">
        <v>5142</v>
      </c>
      <c r="O1605" cm="1">
        <f t="array" ref="O1605">SUM(IF(Table3[director_name]=N1605,Table3[duration]))</f>
        <v>90</v>
      </c>
      <c r="P1605" cm="1">
        <f t="array" ref="P1605">MEDIAN(IF(Table3[director_name]=N1605,Table3[duration]))</f>
        <v>90</v>
      </c>
      <c r="Q1605" t="e" cm="1">
        <f t="array" ref="Q1605">STDEV(IF(Table3[director_name]=N1605,Table3[duration]))</f>
        <v>#DIV/0!</v>
      </c>
      <c r="R1605" cm="1">
        <f t="array" ref="R1605">MEDIAN(IF(Table3[director_name]=N1605,Table3[imdb_score]))</f>
        <v>4</v>
      </c>
    </row>
    <row r="1606" spans="1:18" x14ac:dyDescent="0.3">
      <c r="A1606" t="s">
        <v>2549</v>
      </c>
      <c r="B1606">
        <v>121</v>
      </c>
      <c r="C1606">
        <v>125</v>
      </c>
      <c r="D1606">
        <v>75764085</v>
      </c>
      <c r="E1606" t="s">
        <v>1585</v>
      </c>
      <c r="F1606" t="s">
        <v>4108</v>
      </c>
      <c r="G1606">
        <v>85844</v>
      </c>
      <c r="H1606">
        <v>322</v>
      </c>
      <c r="I1606" t="s">
        <v>29</v>
      </c>
      <c r="J1606">
        <v>60000000</v>
      </c>
      <c r="K1606">
        <v>6.7</v>
      </c>
      <c r="N1606" t="s">
        <v>5144</v>
      </c>
      <c r="O1606" cm="1">
        <f t="array" ref="O1606">SUM(IF(Table3[director_name]=N1606,Table3[duration]))</f>
        <v>89</v>
      </c>
      <c r="P1606" cm="1">
        <f t="array" ref="P1606">MEDIAN(IF(Table3[director_name]=N1606,Table3[duration]))</f>
        <v>89</v>
      </c>
      <c r="Q1606" t="e" cm="1">
        <f t="array" ref="Q1606">STDEV(IF(Table3[director_name]=N1606,Table3[duration]))</f>
        <v>#DIV/0!</v>
      </c>
      <c r="R1606" cm="1">
        <f t="array" ref="R1606">MEDIAN(IF(Table3[director_name]=N1606,Table3[imdb_score]))</f>
        <v>4</v>
      </c>
    </row>
    <row r="1607" spans="1:18" x14ac:dyDescent="0.3">
      <c r="A1607" t="s">
        <v>2336</v>
      </c>
      <c r="B1607">
        <v>37</v>
      </c>
      <c r="C1607">
        <v>127</v>
      </c>
      <c r="D1607">
        <v>35422828</v>
      </c>
      <c r="E1607" t="s">
        <v>1222</v>
      </c>
      <c r="F1607" t="s">
        <v>4111</v>
      </c>
      <c r="G1607">
        <v>19126</v>
      </c>
      <c r="H1607">
        <v>155</v>
      </c>
      <c r="I1607" t="s">
        <v>29</v>
      </c>
      <c r="J1607">
        <v>20000000</v>
      </c>
      <c r="K1607">
        <v>6.7</v>
      </c>
      <c r="N1607" t="s">
        <v>5147</v>
      </c>
      <c r="O1607" cm="1">
        <f t="array" ref="O1607">SUM(IF(Table3[director_name]=N1607,Table3[duration]))</f>
        <v>88</v>
      </c>
      <c r="P1607" cm="1">
        <f t="array" ref="P1607">MEDIAN(IF(Table3[director_name]=N1607,Table3[duration]))</f>
        <v>88</v>
      </c>
      <c r="Q1607" t="e" cm="1">
        <f t="array" ref="Q1607">STDEV(IF(Table3[director_name]=N1607,Table3[duration]))</f>
        <v>#DIV/0!</v>
      </c>
      <c r="R1607" cm="1">
        <f t="array" ref="R1607">MEDIAN(IF(Table3[director_name]=N1607,Table3[imdb_score]))</f>
        <v>4</v>
      </c>
    </row>
    <row r="1608" spans="1:18" x14ac:dyDescent="0.3">
      <c r="A1608" t="s">
        <v>2460</v>
      </c>
      <c r="B1608">
        <v>50</v>
      </c>
      <c r="C1608">
        <v>115</v>
      </c>
      <c r="D1608">
        <v>30127963</v>
      </c>
      <c r="E1608" t="s">
        <v>3095</v>
      </c>
      <c r="F1608" t="s">
        <v>4114</v>
      </c>
      <c r="G1608">
        <v>12596</v>
      </c>
      <c r="H1608">
        <v>64</v>
      </c>
      <c r="I1608" t="s">
        <v>29</v>
      </c>
      <c r="J1608">
        <v>15000000</v>
      </c>
      <c r="K1608">
        <v>6.7</v>
      </c>
      <c r="N1608" t="s">
        <v>5149</v>
      </c>
      <c r="O1608" cm="1">
        <f t="array" ref="O1608">SUM(IF(Table3[director_name]=N1608,Table3[duration]))</f>
        <v>84</v>
      </c>
      <c r="P1608" cm="1">
        <f t="array" ref="P1608">MEDIAN(IF(Table3[director_name]=N1608,Table3[duration]))</f>
        <v>84</v>
      </c>
      <c r="Q1608" t="e" cm="1">
        <f t="array" ref="Q1608">STDEV(IF(Table3[director_name]=N1608,Table3[duration]))</f>
        <v>#DIV/0!</v>
      </c>
      <c r="R1608" cm="1">
        <f t="array" ref="R1608">MEDIAN(IF(Table3[director_name]=N1608,Table3[imdb_score]))</f>
        <v>4</v>
      </c>
    </row>
    <row r="1609" spans="1:18" x14ac:dyDescent="0.3">
      <c r="A1609" t="s">
        <v>2254</v>
      </c>
      <c r="B1609">
        <v>265</v>
      </c>
      <c r="C1609">
        <v>109</v>
      </c>
      <c r="D1609">
        <v>75573300</v>
      </c>
      <c r="E1609" t="s">
        <v>3713</v>
      </c>
      <c r="F1609" t="s">
        <v>4116</v>
      </c>
      <c r="G1609">
        <v>156898</v>
      </c>
      <c r="H1609">
        <v>172</v>
      </c>
      <c r="I1609" t="s">
        <v>29</v>
      </c>
      <c r="J1609">
        <v>61000000</v>
      </c>
      <c r="K1609">
        <v>6.7</v>
      </c>
      <c r="N1609" t="s">
        <v>5153</v>
      </c>
      <c r="O1609" cm="1">
        <f t="array" ref="O1609">SUM(IF(Table3[director_name]=N1609,Table3[duration]))</f>
        <v>105</v>
      </c>
      <c r="P1609" cm="1">
        <f t="array" ref="P1609">MEDIAN(IF(Table3[director_name]=N1609,Table3[duration]))</f>
        <v>105</v>
      </c>
      <c r="Q1609" t="e" cm="1">
        <f t="array" ref="Q1609">STDEV(IF(Table3[director_name]=N1609,Table3[duration]))</f>
        <v>#DIV/0!</v>
      </c>
      <c r="R1609" cm="1">
        <f t="array" ref="R1609">MEDIAN(IF(Table3[director_name]=N1609,Table3[imdb_score]))</f>
        <v>3.9</v>
      </c>
    </row>
    <row r="1610" spans="1:18" x14ac:dyDescent="0.3">
      <c r="A1610" t="s">
        <v>2472</v>
      </c>
      <c r="B1610">
        <v>268</v>
      </c>
      <c r="C1610">
        <v>98</v>
      </c>
      <c r="D1610">
        <v>41008532</v>
      </c>
      <c r="E1610" t="s">
        <v>208</v>
      </c>
      <c r="F1610" t="s">
        <v>4118</v>
      </c>
      <c r="G1610">
        <v>19611</v>
      </c>
      <c r="H1610">
        <v>103</v>
      </c>
      <c r="I1610" t="s">
        <v>29</v>
      </c>
      <c r="J1610">
        <v>27000000</v>
      </c>
      <c r="K1610">
        <v>6.7</v>
      </c>
      <c r="N1610" t="s">
        <v>5154</v>
      </c>
      <c r="O1610" cm="1">
        <f t="array" ref="O1610">SUM(IF(Table3[director_name]=N1610,Table3[duration]))</f>
        <v>104</v>
      </c>
      <c r="P1610" cm="1">
        <f t="array" ref="P1610">MEDIAN(IF(Table3[director_name]=N1610,Table3[duration]))</f>
        <v>104</v>
      </c>
      <c r="Q1610" t="e" cm="1">
        <f t="array" ref="Q1610">STDEV(IF(Table3[director_name]=N1610,Table3[duration]))</f>
        <v>#DIV/0!</v>
      </c>
      <c r="R1610" cm="1">
        <f t="array" ref="R1610">MEDIAN(IF(Table3[director_name]=N1610,Table3[imdb_score]))</f>
        <v>3.9</v>
      </c>
    </row>
    <row r="1611" spans="1:18" x14ac:dyDescent="0.3">
      <c r="A1611" t="s">
        <v>818</v>
      </c>
      <c r="B1611">
        <v>440</v>
      </c>
      <c r="C1611">
        <v>138</v>
      </c>
      <c r="D1611">
        <v>132550960</v>
      </c>
      <c r="E1611" t="s">
        <v>86</v>
      </c>
      <c r="F1611" t="s">
        <v>4120</v>
      </c>
      <c r="G1611">
        <v>328067</v>
      </c>
      <c r="H1611">
        <v>533</v>
      </c>
      <c r="I1611" t="s">
        <v>29</v>
      </c>
      <c r="J1611">
        <v>120000000</v>
      </c>
      <c r="K1611">
        <v>6.7</v>
      </c>
      <c r="N1611" t="s">
        <v>5156</v>
      </c>
      <c r="O1611" cm="1">
        <f t="array" ref="O1611">SUM(IF(Table3[director_name]=N1611,Table3[duration]))</f>
        <v>93</v>
      </c>
      <c r="P1611" cm="1">
        <f t="array" ref="P1611">MEDIAN(IF(Table3[director_name]=N1611,Table3[duration]))</f>
        <v>93</v>
      </c>
      <c r="Q1611" t="e" cm="1">
        <f t="array" ref="Q1611">STDEV(IF(Table3[director_name]=N1611,Table3[duration]))</f>
        <v>#DIV/0!</v>
      </c>
      <c r="R1611" cm="1">
        <f t="array" ref="R1611">MEDIAN(IF(Table3[director_name]=N1611,Table3[imdb_score]))</f>
        <v>3.9</v>
      </c>
    </row>
    <row r="1612" spans="1:18" x14ac:dyDescent="0.3">
      <c r="A1612" t="s">
        <v>2245</v>
      </c>
      <c r="B1612">
        <v>36</v>
      </c>
      <c r="C1612">
        <v>96</v>
      </c>
      <c r="D1612">
        <v>39514713</v>
      </c>
      <c r="E1612" t="s">
        <v>4122</v>
      </c>
      <c r="F1612" t="s">
        <v>4124</v>
      </c>
      <c r="G1612">
        <v>60494</v>
      </c>
      <c r="H1612">
        <v>132</v>
      </c>
      <c r="I1612" t="s">
        <v>29</v>
      </c>
      <c r="J1612">
        <v>28000000</v>
      </c>
      <c r="K1612">
        <v>6.7</v>
      </c>
      <c r="N1612" t="s">
        <v>5158</v>
      </c>
      <c r="O1612" cm="1">
        <f t="array" ref="O1612">SUM(IF(Table3[director_name]=N1612,Table3[duration]))</f>
        <v>93</v>
      </c>
      <c r="P1612" cm="1">
        <f t="array" ref="P1612">MEDIAN(IF(Table3[director_name]=N1612,Table3[duration]))</f>
        <v>93</v>
      </c>
      <c r="Q1612" t="e" cm="1">
        <f t="array" ref="Q1612">STDEV(IF(Table3[director_name]=N1612,Table3[duration]))</f>
        <v>#DIV/0!</v>
      </c>
      <c r="R1612" cm="1">
        <f t="array" ref="R1612">MEDIAN(IF(Table3[director_name]=N1612,Table3[imdb_score]))</f>
        <v>3.9</v>
      </c>
    </row>
    <row r="1613" spans="1:18" x14ac:dyDescent="0.3">
      <c r="A1613" t="s">
        <v>3804</v>
      </c>
      <c r="B1613">
        <v>81</v>
      </c>
      <c r="C1613">
        <v>103</v>
      </c>
      <c r="D1613">
        <v>26161406</v>
      </c>
      <c r="E1613" t="s">
        <v>4023</v>
      </c>
      <c r="F1613" t="s">
        <v>4127</v>
      </c>
      <c r="G1613">
        <v>13874</v>
      </c>
      <c r="H1613">
        <v>52</v>
      </c>
      <c r="I1613" t="s">
        <v>29</v>
      </c>
      <c r="J1613">
        <v>15000000</v>
      </c>
      <c r="K1613">
        <v>6.7</v>
      </c>
      <c r="N1613" t="s">
        <v>5160</v>
      </c>
      <c r="O1613" cm="1">
        <f t="array" ref="O1613">SUM(IF(Table3[director_name]=N1613,Table3[duration]))</f>
        <v>89</v>
      </c>
      <c r="P1613" cm="1">
        <f t="array" ref="P1613">MEDIAN(IF(Table3[director_name]=N1613,Table3[duration]))</f>
        <v>89</v>
      </c>
      <c r="Q1613" t="e" cm="1">
        <f t="array" ref="Q1613">STDEV(IF(Table3[director_name]=N1613,Table3[duration]))</f>
        <v>#DIV/0!</v>
      </c>
      <c r="R1613" cm="1">
        <f t="array" ref="R1613">MEDIAN(IF(Table3[director_name]=N1613,Table3[imdb_score]))</f>
        <v>3.9</v>
      </c>
    </row>
    <row r="1614" spans="1:18" x14ac:dyDescent="0.3">
      <c r="A1614" t="s">
        <v>1229</v>
      </c>
      <c r="B1614">
        <v>197</v>
      </c>
      <c r="C1614">
        <v>132</v>
      </c>
      <c r="D1614">
        <v>27154426</v>
      </c>
      <c r="E1614" t="s">
        <v>208</v>
      </c>
      <c r="F1614" t="s">
        <v>4129</v>
      </c>
      <c r="G1614">
        <v>52852</v>
      </c>
      <c r="H1614">
        <v>138</v>
      </c>
      <c r="I1614" t="s">
        <v>29</v>
      </c>
      <c r="J1614">
        <v>17000000</v>
      </c>
      <c r="K1614">
        <v>6.7</v>
      </c>
      <c r="N1614" t="s">
        <v>5163</v>
      </c>
      <c r="O1614" cm="1">
        <f t="array" ref="O1614">SUM(IF(Table3[director_name]=N1614,Table3[duration]))</f>
        <v>87</v>
      </c>
      <c r="P1614" cm="1">
        <f t="array" ref="P1614">MEDIAN(IF(Table3[director_name]=N1614,Table3[duration]))</f>
        <v>87</v>
      </c>
      <c r="Q1614" t="e" cm="1">
        <f t="array" ref="Q1614">STDEV(IF(Table3[director_name]=N1614,Table3[duration]))</f>
        <v>#DIV/0!</v>
      </c>
      <c r="R1614" cm="1">
        <f t="array" ref="R1614">MEDIAN(IF(Table3[director_name]=N1614,Table3[imdb_score]))</f>
        <v>3.9</v>
      </c>
    </row>
    <row r="1615" spans="1:18" x14ac:dyDescent="0.3">
      <c r="A1615" t="s">
        <v>2305</v>
      </c>
      <c r="B1615">
        <v>31</v>
      </c>
      <c r="C1615">
        <v>111</v>
      </c>
      <c r="D1615">
        <v>10174663</v>
      </c>
      <c r="E1615" t="s">
        <v>459</v>
      </c>
      <c r="F1615" t="s">
        <v>4131</v>
      </c>
      <c r="G1615">
        <v>12399</v>
      </c>
      <c r="H1615">
        <v>382</v>
      </c>
      <c r="I1615" t="s">
        <v>29</v>
      </c>
      <c r="J1615">
        <v>100000</v>
      </c>
      <c r="K1615">
        <v>6.7</v>
      </c>
      <c r="N1615" t="s">
        <v>5166</v>
      </c>
      <c r="O1615" cm="1">
        <f t="array" ref="O1615">SUM(IF(Table3[director_name]=N1615,Table3[duration]))</f>
        <v>84</v>
      </c>
      <c r="P1615" cm="1">
        <f t="array" ref="P1615">MEDIAN(IF(Table3[director_name]=N1615,Table3[duration]))</f>
        <v>84</v>
      </c>
      <c r="Q1615" t="e" cm="1">
        <f t="array" ref="Q1615">STDEV(IF(Table3[director_name]=N1615,Table3[duration]))</f>
        <v>#DIV/0!</v>
      </c>
      <c r="R1615" cm="1">
        <f t="array" ref="R1615">MEDIAN(IF(Table3[director_name]=N1615,Table3[imdb_score]))</f>
        <v>3.9</v>
      </c>
    </row>
    <row r="1616" spans="1:18" x14ac:dyDescent="0.3">
      <c r="A1616" t="s">
        <v>4133</v>
      </c>
      <c r="B1616">
        <v>40</v>
      </c>
      <c r="C1616">
        <v>82</v>
      </c>
      <c r="D1616">
        <v>17278980</v>
      </c>
      <c r="E1616" t="s">
        <v>338</v>
      </c>
      <c r="F1616" t="s">
        <v>4135</v>
      </c>
      <c r="G1616">
        <v>48225</v>
      </c>
      <c r="H1616">
        <v>164</v>
      </c>
      <c r="I1616" t="s">
        <v>29</v>
      </c>
      <c r="J1616">
        <v>8000000</v>
      </c>
      <c r="K1616">
        <v>6.7</v>
      </c>
      <c r="N1616" t="s">
        <v>5167</v>
      </c>
      <c r="O1616" cm="1">
        <f t="array" ref="O1616">SUM(IF(Table3[director_name]=N1616,Table3[duration]))</f>
        <v>107</v>
      </c>
      <c r="P1616" cm="1">
        <f t="array" ref="P1616">MEDIAN(IF(Table3[director_name]=N1616,Table3[duration]))</f>
        <v>107</v>
      </c>
      <c r="Q1616" t="e" cm="1">
        <f t="array" ref="Q1616">STDEV(IF(Table3[director_name]=N1616,Table3[duration]))</f>
        <v>#DIV/0!</v>
      </c>
      <c r="R1616" cm="1">
        <f t="array" ref="R1616">MEDIAN(IF(Table3[director_name]=N1616,Table3[imdb_score]))</f>
        <v>3.8</v>
      </c>
    </row>
    <row r="1617" spans="1:18" x14ac:dyDescent="0.3">
      <c r="A1617" t="s">
        <v>2405</v>
      </c>
      <c r="B1617">
        <v>66</v>
      </c>
      <c r="C1617">
        <v>92</v>
      </c>
      <c r="D1617">
        <v>21088568</v>
      </c>
      <c r="E1617" t="s">
        <v>4137</v>
      </c>
      <c r="F1617" t="s">
        <v>4138</v>
      </c>
      <c r="G1617">
        <v>16646</v>
      </c>
      <c r="H1617">
        <v>104</v>
      </c>
      <c r="I1617" t="s">
        <v>29</v>
      </c>
      <c r="J1617">
        <v>13000000</v>
      </c>
      <c r="K1617">
        <v>6.7</v>
      </c>
      <c r="N1617" t="s">
        <v>5169</v>
      </c>
      <c r="O1617" cm="1">
        <f t="array" ref="O1617">SUM(IF(Table3[director_name]=N1617,Table3[duration]))</f>
        <v>102</v>
      </c>
      <c r="P1617" cm="1">
        <f t="array" ref="P1617">MEDIAN(IF(Table3[director_name]=N1617,Table3[duration]))</f>
        <v>102</v>
      </c>
      <c r="Q1617" t="e" cm="1">
        <f t="array" ref="Q1617">STDEV(IF(Table3[director_name]=N1617,Table3[duration]))</f>
        <v>#DIV/0!</v>
      </c>
      <c r="R1617" cm="1">
        <f t="array" ref="R1617">MEDIAN(IF(Table3[director_name]=N1617,Table3[imdb_score]))</f>
        <v>3.8</v>
      </c>
    </row>
    <row r="1618" spans="1:18" x14ac:dyDescent="0.3">
      <c r="A1618" t="s">
        <v>2369</v>
      </c>
      <c r="B1618">
        <v>73</v>
      </c>
      <c r="C1618">
        <v>101</v>
      </c>
      <c r="D1618">
        <v>17655201</v>
      </c>
      <c r="E1618" t="s">
        <v>228</v>
      </c>
      <c r="F1618" t="s">
        <v>4141</v>
      </c>
      <c r="G1618">
        <v>4719</v>
      </c>
      <c r="H1618">
        <v>24</v>
      </c>
      <c r="I1618" t="s">
        <v>29</v>
      </c>
      <c r="J1618">
        <v>10000000</v>
      </c>
      <c r="K1618">
        <v>6.7</v>
      </c>
      <c r="N1618" t="s">
        <v>5172</v>
      </c>
      <c r="O1618" cm="1">
        <f t="array" ref="O1618">SUM(IF(Table3[director_name]=N1618,Table3[duration]))</f>
        <v>87</v>
      </c>
      <c r="P1618" cm="1">
        <f t="array" ref="P1618">MEDIAN(IF(Table3[director_name]=N1618,Table3[duration]))</f>
        <v>87</v>
      </c>
      <c r="Q1618" t="e" cm="1">
        <f t="array" ref="Q1618">STDEV(IF(Table3[director_name]=N1618,Table3[duration]))</f>
        <v>#DIV/0!</v>
      </c>
      <c r="R1618" cm="1">
        <f t="array" ref="R1618">MEDIAN(IF(Table3[director_name]=N1618,Table3[imdb_score]))</f>
        <v>3.8</v>
      </c>
    </row>
    <row r="1619" spans="1:18" x14ac:dyDescent="0.3">
      <c r="A1619" t="s">
        <v>1424</v>
      </c>
      <c r="B1619">
        <v>203</v>
      </c>
      <c r="C1619">
        <v>102</v>
      </c>
      <c r="D1619">
        <v>107515297</v>
      </c>
      <c r="E1619" t="s">
        <v>160</v>
      </c>
      <c r="F1619" t="s">
        <v>4143</v>
      </c>
      <c r="G1619">
        <v>85833</v>
      </c>
      <c r="H1619">
        <v>113</v>
      </c>
      <c r="I1619" t="s">
        <v>29</v>
      </c>
      <c r="J1619">
        <v>100000000</v>
      </c>
      <c r="K1619">
        <v>6.7</v>
      </c>
      <c r="N1619" t="s">
        <v>5177</v>
      </c>
      <c r="O1619" cm="1">
        <f t="array" ref="O1619">SUM(IF(Table3[director_name]=N1619,Table3[duration]))</f>
        <v>82</v>
      </c>
      <c r="P1619" cm="1">
        <f t="array" ref="P1619">MEDIAN(IF(Table3[director_name]=N1619,Table3[duration]))</f>
        <v>82</v>
      </c>
      <c r="Q1619" t="e" cm="1">
        <f t="array" ref="Q1619">STDEV(IF(Table3[director_name]=N1619,Table3[duration]))</f>
        <v>#DIV/0!</v>
      </c>
      <c r="R1619" cm="1">
        <f t="array" ref="R1619">MEDIAN(IF(Table3[director_name]=N1619,Table3[imdb_score]))</f>
        <v>3.8</v>
      </c>
    </row>
    <row r="1620" spans="1:18" x14ac:dyDescent="0.3">
      <c r="A1620" t="s">
        <v>2497</v>
      </c>
      <c r="B1620">
        <v>291</v>
      </c>
      <c r="C1620">
        <v>113</v>
      </c>
      <c r="D1620">
        <v>56724080</v>
      </c>
      <c r="E1620" t="s">
        <v>676</v>
      </c>
      <c r="F1620" t="s">
        <v>4144</v>
      </c>
      <c r="G1620">
        <v>172112</v>
      </c>
      <c r="H1620">
        <v>181</v>
      </c>
      <c r="I1620" t="s">
        <v>29</v>
      </c>
      <c r="J1620">
        <v>50000000</v>
      </c>
      <c r="K1620">
        <v>6.7</v>
      </c>
      <c r="N1620" t="s">
        <v>5175</v>
      </c>
      <c r="O1620" cm="1">
        <f t="array" ref="O1620">SUM(IF(Table3[director_name]=N1620,Table3[duration]))</f>
        <v>82</v>
      </c>
      <c r="P1620" cm="1">
        <f t="array" ref="P1620">MEDIAN(IF(Table3[director_name]=N1620,Table3[duration]))</f>
        <v>82</v>
      </c>
      <c r="Q1620" t="e" cm="1">
        <f t="array" ref="Q1620">STDEV(IF(Table3[director_name]=N1620,Table3[duration]))</f>
        <v>#DIV/0!</v>
      </c>
      <c r="R1620" cm="1">
        <f t="array" ref="R1620">MEDIAN(IF(Table3[director_name]=N1620,Table3[imdb_score]))</f>
        <v>3.8</v>
      </c>
    </row>
    <row r="1621" spans="1:18" x14ac:dyDescent="0.3">
      <c r="A1621" t="s">
        <v>3857</v>
      </c>
      <c r="B1621">
        <v>226</v>
      </c>
      <c r="C1621">
        <v>100</v>
      </c>
      <c r="D1621">
        <v>39532308</v>
      </c>
      <c r="E1621" t="s">
        <v>993</v>
      </c>
      <c r="F1621" t="s">
        <v>4145</v>
      </c>
      <c r="G1621">
        <v>198701</v>
      </c>
      <c r="H1621">
        <v>1138</v>
      </c>
      <c r="I1621" t="s">
        <v>29</v>
      </c>
      <c r="J1621">
        <v>33000000</v>
      </c>
      <c r="K1621">
        <v>6.7</v>
      </c>
      <c r="N1621" t="s">
        <v>5179</v>
      </c>
      <c r="O1621" cm="1">
        <f t="array" ref="O1621">SUM(IF(Table3[director_name]=N1621,Table3[duration]))</f>
        <v>181</v>
      </c>
      <c r="P1621" cm="1">
        <f t="array" ref="P1621">MEDIAN(IF(Table3[director_name]=N1621,Table3[duration]))</f>
        <v>90.5</v>
      </c>
      <c r="Q1621" cm="1">
        <f t="array" ref="Q1621">STDEV(IF(Table3[director_name]=N1621,Table3[duration]))</f>
        <v>4.9497474683058327</v>
      </c>
      <c r="R1621" cm="1">
        <f t="array" ref="R1621">MEDIAN(IF(Table3[director_name]=N1621,Table3[imdb_score]))</f>
        <v>3.7</v>
      </c>
    </row>
    <row r="1622" spans="1:18" x14ac:dyDescent="0.3">
      <c r="A1622" t="s">
        <v>539</v>
      </c>
      <c r="B1622">
        <v>177</v>
      </c>
      <c r="C1622">
        <v>96</v>
      </c>
      <c r="D1622">
        <v>10515579</v>
      </c>
      <c r="E1622" t="s">
        <v>1632</v>
      </c>
      <c r="F1622" t="s">
        <v>4147</v>
      </c>
      <c r="G1622">
        <v>66840</v>
      </c>
      <c r="H1622">
        <v>248</v>
      </c>
      <c r="I1622" t="s">
        <v>29</v>
      </c>
      <c r="J1622">
        <v>4000000</v>
      </c>
      <c r="K1622">
        <v>6.7</v>
      </c>
      <c r="N1622" t="s">
        <v>5183</v>
      </c>
      <c r="O1622" cm="1">
        <f t="array" ref="O1622">SUM(IF(Table3[director_name]=N1622,Table3[duration]))</f>
        <v>134</v>
      </c>
      <c r="P1622" cm="1">
        <f t="array" ref="P1622">MEDIAN(IF(Table3[director_name]=N1622,Table3[duration]))</f>
        <v>134</v>
      </c>
      <c r="Q1622" t="e" cm="1">
        <f t="array" ref="Q1622">STDEV(IF(Table3[director_name]=N1622,Table3[duration]))</f>
        <v>#DIV/0!</v>
      </c>
      <c r="R1622" cm="1">
        <f t="array" ref="R1622">MEDIAN(IF(Table3[director_name]=N1622,Table3[imdb_score]))</f>
        <v>3.6</v>
      </c>
    </row>
    <row r="1623" spans="1:18" x14ac:dyDescent="0.3">
      <c r="A1623" t="s">
        <v>4148</v>
      </c>
      <c r="B1623">
        <v>110</v>
      </c>
      <c r="C1623">
        <v>97</v>
      </c>
      <c r="D1623">
        <v>7022940</v>
      </c>
      <c r="E1623" t="s">
        <v>699</v>
      </c>
      <c r="F1623" t="s">
        <v>4150</v>
      </c>
      <c r="G1623">
        <v>14018</v>
      </c>
      <c r="H1623">
        <v>190</v>
      </c>
      <c r="I1623" t="s">
        <v>29</v>
      </c>
      <c r="J1623">
        <v>1000000</v>
      </c>
      <c r="K1623">
        <v>6.7</v>
      </c>
      <c r="N1623" t="s">
        <v>5185</v>
      </c>
      <c r="O1623" cm="1">
        <f t="array" ref="O1623">SUM(IF(Table3[director_name]=N1623,Table3[duration]))</f>
        <v>207</v>
      </c>
      <c r="P1623" cm="1">
        <f t="array" ref="P1623">MEDIAN(IF(Table3[director_name]=N1623,Table3[duration]))</f>
        <v>103.5</v>
      </c>
      <c r="Q1623" cm="1">
        <f t="array" ref="Q1623">STDEV(IF(Table3[director_name]=N1623,Table3[duration]))</f>
        <v>4.9497474683058327</v>
      </c>
      <c r="R1623" cm="1">
        <f t="array" ref="R1623">MEDIAN(IF(Table3[director_name]=N1623,Table3[imdb_score]))</f>
        <v>3.6</v>
      </c>
    </row>
    <row r="1624" spans="1:18" x14ac:dyDescent="0.3">
      <c r="A1624" t="s">
        <v>2433</v>
      </c>
      <c r="B1624">
        <v>67</v>
      </c>
      <c r="C1624">
        <v>80</v>
      </c>
      <c r="D1624">
        <v>5000000</v>
      </c>
      <c r="E1624" t="s">
        <v>4151</v>
      </c>
      <c r="F1624" t="s">
        <v>4153</v>
      </c>
      <c r="G1624">
        <v>4812</v>
      </c>
      <c r="H1624">
        <v>88</v>
      </c>
      <c r="I1624" t="s">
        <v>29</v>
      </c>
      <c r="J1624">
        <v>210000</v>
      </c>
      <c r="K1624">
        <v>6.7</v>
      </c>
      <c r="N1624" t="s">
        <v>5187</v>
      </c>
      <c r="O1624" cm="1">
        <f t="array" ref="O1624">SUM(IF(Table3[director_name]=N1624,Table3[duration]))</f>
        <v>91</v>
      </c>
      <c r="P1624" cm="1">
        <f t="array" ref="P1624">MEDIAN(IF(Table3[director_name]=N1624,Table3[duration]))</f>
        <v>91</v>
      </c>
      <c r="Q1624" t="e" cm="1">
        <f t="array" ref="Q1624">STDEV(IF(Table3[director_name]=N1624,Table3[duration]))</f>
        <v>#DIV/0!</v>
      </c>
      <c r="R1624" cm="1">
        <f t="array" ref="R1624">MEDIAN(IF(Table3[director_name]=N1624,Table3[imdb_score]))</f>
        <v>3.6</v>
      </c>
    </row>
    <row r="1625" spans="1:18" x14ac:dyDescent="0.3">
      <c r="A1625" t="s">
        <v>2341</v>
      </c>
      <c r="B1625">
        <v>101</v>
      </c>
      <c r="C1625">
        <v>118</v>
      </c>
      <c r="D1625">
        <v>34703228</v>
      </c>
      <c r="E1625" t="s">
        <v>220</v>
      </c>
      <c r="F1625" t="s">
        <v>4155</v>
      </c>
      <c r="G1625">
        <v>21767</v>
      </c>
      <c r="H1625">
        <v>127</v>
      </c>
      <c r="I1625" t="s">
        <v>29</v>
      </c>
      <c r="J1625">
        <v>30000000</v>
      </c>
      <c r="K1625">
        <v>6.7</v>
      </c>
      <c r="N1625" t="s">
        <v>5189</v>
      </c>
      <c r="O1625" cm="1">
        <f t="array" ref="O1625">SUM(IF(Table3[director_name]=N1625,Table3[duration]))</f>
        <v>91</v>
      </c>
      <c r="P1625" cm="1">
        <f t="array" ref="P1625">MEDIAN(IF(Table3[director_name]=N1625,Table3[duration]))</f>
        <v>91</v>
      </c>
      <c r="Q1625" t="e" cm="1">
        <f t="array" ref="Q1625">STDEV(IF(Table3[director_name]=N1625,Table3[duration]))</f>
        <v>#DIV/0!</v>
      </c>
      <c r="R1625" cm="1">
        <f t="array" ref="R1625">MEDIAN(IF(Table3[director_name]=N1625,Table3[imdb_score]))</f>
        <v>3.6</v>
      </c>
    </row>
    <row r="1626" spans="1:18" x14ac:dyDescent="0.3">
      <c r="A1626" t="s">
        <v>2308</v>
      </c>
      <c r="B1626">
        <v>69</v>
      </c>
      <c r="C1626">
        <v>90</v>
      </c>
      <c r="D1626">
        <v>19158074</v>
      </c>
      <c r="E1626" t="s">
        <v>3065</v>
      </c>
      <c r="F1626" t="s">
        <v>4157</v>
      </c>
      <c r="G1626">
        <v>17983</v>
      </c>
      <c r="H1626">
        <v>127</v>
      </c>
      <c r="I1626" t="s">
        <v>29</v>
      </c>
      <c r="J1626">
        <v>15000000</v>
      </c>
      <c r="K1626">
        <v>6.7</v>
      </c>
      <c r="N1626" t="s">
        <v>5191</v>
      </c>
      <c r="O1626" cm="1">
        <f t="array" ref="O1626">SUM(IF(Table3[director_name]=N1626,Table3[duration]))</f>
        <v>85</v>
      </c>
      <c r="P1626" cm="1">
        <f t="array" ref="P1626">MEDIAN(IF(Table3[director_name]=N1626,Table3[duration]))</f>
        <v>85</v>
      </c>
      <c r="Q1626" t="e" cm="1">
        <f t="array" ref="Q1626">STDEV(IF(Table3[director_name]=N1626,Table3[duration]))</f>
        <v>#DIV/0!</v>
      </c>
      <c r="R1626" cm="1">
        <f t="array" ref="R1626">MEDIAN(IF(Table3[director_name]=N1626,Table3[imdb_score]))</f>
        <v>3.6</v>
      </c>
    </row>
    <row r="1627" spans="1:18" x14ac:dyDescent="0.3">
      <c r="A1627" t="s">
        <v>2413</v>
      </c>
      <c r="B1627">
        <v>206</v>
      </c>
      <c r="C1627">
        <v>90</v>
      </c>
      <c r="D1627">
        <v>3388210</v>
      </c>
      <c r="E1627" t="s">
        <v>588</v>
      </c>
      <c r="F1627" t="s">
        <v>4159</v>
      </c>
      <c r="G1627">
        <v>46813</v>
      </c>
      <c r="H1627">
        <v>150</v>
      </c>
      <c r="I1627" t="s">
        <v>29</v>
      </c>
      <c r="J1627">
        <v>250000</v>
      </c>
      <c r="K1627">
        <v>6.7</v>
      </c>
      <c r="N1627" t="s">
        <v>5197</v>
      </c>
      <c r="O1627" cm="1">
        <f t="array" ref="O1627">SUM(IF(Table3[director_name]=N1627,Table3[duration]))</f>
        <v>100</v>
      </c>
      <c r="P1627" cm="1">
        <f t="array" ref="P1627">MEDIAN(IF(Table3[director_name]=N1627,Table3[duration]))</f>
        <v>100</v>
      </c>
      <c r="Q1627" t="e" cm="1">
        <f t="array" ref="Q1627">STDEV(IF(Table3[director_name]=N1627,Table3[duration]))</f>
        <v>#DIV/0!</v>
      </c>
      <c r="R1627" cm="1">
        <f t="array" ref="R1627">MEDIAN(IF(Table3[director_name]=N1627,Table3[imdb_score]))</f>
        <v>3.5</v>
      </c>
    </row>
    <row r="1628" spans="1:18" x14ac:dyDescent="0.3">
      <c r="A1628" t="s">
        <v>1243</v>
      </c>
      <c r="B1628">
        <v>495</v>
      </c>
      <c r="C1628">
        <v>142</v>
      </c>
      <c r="D1628">
        <v>202853933</v>
      </c>
      <c r="E1628" t="s">
        <v>78</v>
      </c>
      <c r="F1628" t="s">
        <v>4160</v>
      </c>
      <c r="G1628">
        <v>321227</v>
      </c>
      <c r="H1628">
        <v>1067</v>
      </c>
      <c r="I1628" t="s">
        <v>29</v>
      </c>
      <c r="J1628">
        <v>200000000</v>
      </c>
      <c r="K1628">
        <v>6.7</v>
      </c>
      <c r="N1628" t="s">
        <v>5199</v>
      </c>
      <c r="O1628" cm="1">
        <f t="array" ref="O1628">SUM(IF(Table3[director_name]=N1628,Table3[duration]))</f>
        <v>99</v>
      </c>
      <c r="P1628" cm="1">
        <f t="array" ref="P1628">MEDIAN(IF(Table3[director_name]=N1628,Table3[duration]))</f>
        <v>99</v>
      </c>
      <c r="Q1628" t="e" cm="1">
        <f t="array" ref="Q1628">STDEV(IF(Table3[director_name]=N1628,Table3[duration]))</f>
        <v>#DIV/0!</v>
      </c>
      <c r="R1628" cm="1">
        <f t="array" ref="R1628">MEDIAN(IF(Table3[director_name]=N1628,Table3[imdb_score]))</f>
        <v>3.5</v>
      </c>
    </row>
    <row r="1629" spans="1:18" x14ac:dyDescent="0.3">
      <c r="A1629" t="s">
        <v>3054</v>
      </c>
      <c r="B1629">
        <v>152</v>
      </c>
      <c r="C1629">
        <v>124</v>
      </c>
      <c r="D1629">
        <v>52752475</v>
      </c>
      <c r="E1629" t="s">
        <v>224</v>
      </c>
      <c r="F1629" t="s">
        <v>4162</v>
      </c>
      <c r="G1629">
        <v>63067</v>
      </c>
      <c r="H1629">
        <v>533</v>
      </c>
      <c r="I1629" t="s">
        <v>29</v>
      </c>
      <c r="J1629">
        <v>50000000</v>
      </c>
      <c r="K1629">
        <v>6.7</v>
      </c>
      <c r="N1629" t="s">
        <v>5201</v>
      </c>
      <c r="O1629" cm="1">
        <f t="array" ref="O1629">SUM(IF(Table3[director_name]=N1629,Table3[duration]))</f>
        <v>95</v>
      </c>
      <c r="P1629" cm="1">
        <f t="array" ref="P1629">MEDIAN(IF(Table3[director_name]=N1629,Table3[duration]))</f>
        <v>95</v>
      </c>
      <c r="Q1629" t="e" cm="1">
        <f t="array" ref="Q1629">STDEV(IF(Table3[director_name]=N1629,Table3[duration]))</f>
        <v>#DIV/0!</v>
      </c>
      <c r="R1629" cm="1">
        <f t="array" ref="R1629">MEDIAN(IF(Table3[director_name]=N1629,Table3[imdb_score]))</f>
        <v>3.5</v>
      </c>
    </row>
    <row r="1630" spans="1:18" x14ac:dyDescent="0.3">
      <c r="A1630" t="s">
        <v>2598</v>
      </c>
      <c r="B1630">
        <v>143</v>
      </c>
      <c r="C1630">
        <v>110</v>
      </c>
      <c r="D1630">
        <v>6525762</v>
      </c>
      <c r="E1630" t="s">
        <v>699</v>
      </c>
      <c r="F1630" t="s">
        <v>4163</v>
      </c>
      <c r="G1630">
        <v>44339</v>
      </c>
      <c r="H1630">
        <v>425</v>
      </c>
      <c r="I1630" t="s">
        <v>29</v>
      </c>
      <c r="J1630">
        <v>4000000</v>
      </c>
      <c r="K1630">
        <v>6.7</v>
      </c>
      <c r="N1630" t="s">
        <v>5204</v>
      </c>
      <c r="O1630" cm="1">
        <f t="array" ref="O1630">SUM(IF(Table3[director_name]=N1630,Table3[duration]))</f>
        <v>88</v>
      </c>
      <c r="P1630" cm="1">
        <f t="array" ref="P1630">MEDIAN(IF(Table3[director_name]=N1630,Table3[duration]))</f>
        <v>88</v>
      </c>
      <c r="Q1630" t="e" cm="1">
        <f t="array" ref="Q1630">STDEV(IF(Table3[director_name]=N1630,Table3[duration]))</f>
        <v>#DIV/0!</v>
      </c>
      <c r="R1630" cm="1">
        <f t="array" ref="R1630">MEDIAN(IF(Table3[director_name]=N1630,Table3[imdb_score]))</f>
        <v>3.5</v>
      </c>
    </row>
    <row r="1631" spans="1:18" x14ac:dyDescent="0.3">
      <c r="A1631" t="s">
        <v>1356</v>
      </c>
      <c r="B1631">
        <v>38</v>
      </c>
      <c r="C1631">
        <v>104</v>
      </c>
      <c r="D1631">
        <v>3386698</v>
      </c>
      <c r="E1631" t="s">
        <v>699</v>
      </c>
      <c r="F1631" t="s">
        <v>4164</v>
      </c>
      <c r="G1631">
        <v>4195</v>
      </c>
      <c r="H1631">
        <v>86</v>
      </c>
      <c r="I1631" t="s">
        <v>29</v>
      </c>
      <c r="J1631">
        <v>1000000</v>
      </c>
      <c r="K1631">
        <v>6.7</v>
      </c>
      <c r="N1631" t="s">
        <v>5206</v>
      </c>
      <c r="O1631" cm="1">
        <f t="array" ref="O1631">SUM(IF(Table3[director_name]=N1631,Table3[duration]))</f>
        <v>86</v>
      </c>
      <c r="P1631" cm="1">
        <f t="array" ref="P1631">MEDIAN(IF(Table3[director_name]=N1631,Table3[duration]))</f>
        <v>86</v>
      </c>
      <c r="Q1631" t="e" cm="1">
        <f t="array" ref="Q1631">STDEV(IF(Table3[director_name]=N1631,Table3[duration]))</f>
        <v>#DIV/0!</v>
      </c>
      <c r="R1631" cm="1">
        <f t="array" ref="R1631">MEDIAN(IF(Table3[director_name]=N1631,Table3[imdb_score]))</f>
        <v>3.5</v>
      </c>
    </row>
    <row r="1632" spans="1:18" x14ac:dyDescent="0.3">
      <c r="A1632" t="s">
        <v>784</v>
      </c>
      <c r="B1632">
        <v>219</v>
      </c>
      <c r="C1632">
        <v>112</v>
      </c>
      <c r="D1632">
        <v>32357532</v>
      </c>
      <c r="E1632" t="s">
        <v>699</v>
      </c>
      <c r="F1632" t="s">
        <v>4165</v>
      </c>
      <c r="G1632">
        <v>143368</v>
      </c>
      <c r="H1632">
        <v>215</v>
      </c>
      <c r="I1632" t="s">
        <v>29</v>
      </c>
      <c r="J1632">
        <v>30000000</v>
      </c>
      <c r="K1632">
        <v>6.7</v>
      </c>
      <c r="N1632" t="s">
        <v>5209</v>
      </c>
      <c r="O1632" cm="1">
        <f t="array" ref="O1632">SUM(IF(Table3[director_name]=N1632,Table3[duration]))</f>
        <v>120</v>
      </c>
      <c r="P1632" cm="1">
        <f t="array" ref="P1632">MEDIAN(IF(Table3[director_name]=N1632,Table3[duration]))</f>
        <v>120</v>
      </c>
      <c r="Q1632" t="e" cm="1">
        <f t="array" ref="Q1632">STDEV(IF(Table3[director_name]=N1632,Table3[duration]))</f>
        <v>#DIV/0!</v>
      </c>
      <c r="R1632" cm="1">
        <f t="array" ref="R1632">MEDIAN(IF(Table3[director_name]=N1632,Table3[imdb_score]))</f>
        <v>3.4</v>
      </c>
    </row>
    <row r="1633" spans="1:18" x14ac:dyDescent="0.3">
      <c r="A1633" t="s">
        <v>2407</v>
      </c>
      <c r="B1633">
        <v>67</v>
      </c>
      <c r="C1633">
        <v>92</v>
      </c>
      <c r="D1633">
        <v>6239558</v>
      </c>
      <c r="E1633" t="s">
        <v>73</v>
      </c>
      <c r="F1633" t="s">
        <v>4167</v>
      </c>
      <c r="G1633">
        <v>5548</v>
      </c>
      <c r="H1633">
        <v>67</v>
      </c>
      <c r="I1633" t="s">
        <v>29</v>
      </c>
      <c r="J1633">
        <v>5000000</v>
      </c>
      <c r="K1633">
        <v>6.7</v>
      </c>
      <c r="N1633" t="s">
        <v>5211</v>
      </c>
      <c r="O1633" cm="1">
        <f t="array" ref="O1633">SUM(IF(Table3[director_name]=N1633,Table3[duration]))</f>
        <v>85</v>
      </c>
      <c r="P1633" cm="1">
        <f t="array" ref="P1633">MEDIAN(IF(Table3[director_name]=N1633,Table3[duration]))</f>
        <v>85</v>
      </c>
      <c r="Q1633" t="e" cm="1">
        <f t="array" ref="Q1633">STDEV(IF(Table3[director_name]=N1633,Table3[duration]))</f>
        <v>#DIV/0!</v>
      </c>
      <c r="R1633" cm="1">
        <f t="array" ref="R1633">MEDIAN(IF(Table3[director_name]=N1633,Table3[imdb_score]))</f>
        <v>3.4</v>
      </c>
    </row>
    <row r="1634" spans="1:18" x14ac:dyDescent="0.3">
      <c r="A1634" t="s">
        <v>2145</v>
      </c>
      <c r="B1634">
        <v>80</v>
      </c>
      <c r="C1634">
        <v>135</v>
      </c>
      <c r="D1634">
        <v>76081498</v>
      </c>
      <c r="E1634" t="s">
        <v>4168</v>
      </c>
      <c r="F1634" t="s">
        <v>4169</v>
      </c>
      <c r="G1634">
        <v>76099</v>
      </c>
      <c r="H1634">
        <v>162</v>
      </c>
      <c r="I1634" t="s">
        <v>29</v>
      </c>
      <c r="J1634">
        <v>75000000</v>
      </c>
      <c r="K1634">
        <v>6.7</v>
      </c>
      <c r="N1634" t="s">
        <v>5214</v>
      </c>
      <c r="O1634" cm="1">
        <f t="array" ref="O1634">SUM(IF(Table3[director_name]=N1634,Table3[duration]))</f>
        <v>120</v>
      </c>
      <c r="P1634" cm="1">
        <f t="array" ref="P1634">MEDIAN(IF(Table3[director_name]=N1634,Table3[duration]))</f>
        <v>120</v>
      </c>
      <c r="Q1634" t="e" cm="1">
        <f t="array" ref="Q1634">STDEV(IF(Table3[director_name]=N1634,Table3[duration]))</f>
        <v>#DIV/0!</v>
      </c>
      <c r="R1634" cm="1">
        <f t="array" ref="R1634">MEDIAN(IF(Table3[director_name]=N1634,Table3[imdb_score]))</f>
        <v>3.3</v>
      </c>
    </row>
    <row r="1635" spans="1:18" x14ac:dyDescent="0.3">
      <c r="A1635" t="s">
        <v>458</v>
      </c>
      <c r="B1635">
        <v>64</v>
      </c>
      <c r="C1635">
        <v>102</v>
      </c>
      <c r="D1635">
        <v>1281176</v>
      </c>
      <c r="E1635" t="s">
        <v>73</v>
      </c>
      <c r="F1635" t="s">
        <v>4171</v>
      </c>
      <c r="G1635">
        <v>2932</v>
      </c>
      <c r="H1635">
        <v>73</v>
      </c>
      <c r="I1635" t="s">
        <v>29</v>
      </c>
      <c r="J1635">
        <v>312000</v>
      </c>
      <c r="K1635">
        <v>6.7</v>
      </c>
      <c r="N1635" t="s">
        <v>5217</v>
      </c>
      <c r="O1635" cm="1">
        <f t="array" ref="O1635">SUM(IF(Table3[director_name]=N1635,Table3[duration]))</f>
        <v>103</v>
      </c>
      <c r="P1635" cm="1">
        <f t="array" ref="P1635">MEDIAN(IF(Table3[director_name]=N1635,Table3[duration]))</f>
        <v>103</v>
      </c>
      <c r="Q1635" t="e" cm="1">
        <f t="array" ref="Q1635">STDEV(IF(Table3[director_name]=N1635,Table3[duration]))</f>
        <v>#DIV/0!</v>
      </c>
      <c r="R1635" cm="1">
        <f t="array" ref="R1635">MEDIAN(IF(Table3[director_name]=N1635,Table3[imdb_score]))</f>
        <v>3.3</v>
      </c>
    </row>
    <row r="1636" spans="1:18" x14ac:dyDescent="0.3">
      <c r="A1636" t="s">
        <v>2002</v>
      </c>
      <c r="B1636">
        <v>85</v>
      </c>
      <c r="C1636">
        <v>118</v>
      </c>
      <c r="D1636">
        <v>26761283</v>
      </c>
      <c r="E1636" t="s">
        <v>588</v>
      </c>
      <c r="F1636" t="s">
        <v>4173</v>
      </c>
      <c r="G1636">
        <v>43084</v>
      </c>
      <c r="H1636">
        <v>99</v>
      </c>
      <c r="I1636" t="s">
        <v>29</v>
      </c>
      <c r="J1636">
        <v>26000000</v>
      </c>
      <c r="K1636">
        <v>6.7</v>
      </c>
      <c r="N1636" t="s">
        <v>5219</v>
      </c>
      <c r="O1636" cm="1">
        <f t="array" ref="O1636">SUM(IF(Table3[director_name]=N1636,Table3[duration]))</f>
        <v>97</v>
      </c>
      <c r="P1636" cm="1">
        <f t="array" ref="P1636">MEDIAN(IF(Table3[director_name]=N1636,Table3[duration]))</f>
        <v>97</v>
      </c>
      <c r="Q1636" t="e" cm="1">
        <f t="array" ref="Q1636">STDEV(IF(Table3[director_name]=N1636,Table3[duration]))</f>
        <v>#DIV/0!</v>
      </c>
      <c r="R1636" cm="1">
        <f t="array" ref="R1636">MEDIAN(IF(Table3[director_name]=N1636,Table3[imdb_score]))</f>
        <v>3.3</v>
      </c>
    </row>
    <row r="1637" spans="1:18" x14ac:dyDescent="0.3">
      <c r="A1637" t="s">
        <v>2376</v>
      </c>
      <c r="B1637">
        <v>9</v>
      </c>
      <c r="C1637">
        <v>100</v>
      </c>
      <c r="D1637">
        <v>902835</v>
      </c>
      <c r="E1637" t="s">
        <v>699</v>
      </c>
      <c r="F1637" t="s">
        <v>4176</v>
      </c>
      <c r="G1637">
        <v>1489</v>
      </c>
      <c r="H1637">
        <v>40</v>
      </c>
      <c r="I1637" t="s">
        <v>29</v>
      </c>
      <c r="J1637">
        <v>250000</v>
      </c>
      <c r="K1637">
        <v>6.7</v>
      </c>
      <c r="N1637" t="s">
        <v>5221</v>
      </c>
      <c r="O1637" cm="1">
        <f t="array" ref="O1637">SUM(IF(Table3[director_name]=N1637,Table3[duration]))</f>
        <v>191</v>
      </c>
      <c r="P1637" cm="1">
        <f t="array" ref="P1637">MEDIAN(IF(Table3[director_name]=N1637,Table3[duration]))</f>
        <v>95.5</v>
      </c>
      <c r="Q1637" cm="1">
        <f t="array" ref="Q1637">STDEV(IF(Table3[director_name]=N1637,Table3[duration]))</f>
        <v>3.5355339059327378</v>
      </c>
      <c r="R1637" cm="1">
        <f t="array" ref="R1637">MEDIAN(IF(Table3[director_name]=N1637,Table3[imdb_score]))</f>
        <v>3.3</v>
      </c>
    </row>
    <row r="1638" spans="1:18" x14ac:dyDescent="0.3">
      <c r="A1638" t="s">
        <v>2356</v>
      </c>
      <c r="B1638">
        <v>51</v>
      </c>
      <c r="C1638">
        <v>110</v>
      </c>
      <c r="D1638">
        <v>4301331</v>
      </c>
      <c r="E1638" t="s">
        <v>1699</v>
      </c>
      <c r="F1638" t="s">
        <v>4178</v>
      </c>
      <c r="G1638">
        <v>78241</v>
      </c>
      <c r="H1638">
        <v>177</v>
      </c>
      <c r="I1638" t="s">
        <v>29</v>
      </c>
      <c r="J1638">
        <v>4000000</v>
      </c>
      <c r="K1638">
        <v>6.7</v>
      </c>
      <c r="N1638" t="s">
        <v>5223</v>
      </c>
      <c r="O1638" cm="1">
        <f t="array" ref="O1638">SUM(IF(Table3[director_name]=N1638,Table3[duration]))</f>
        <v>93</v>
      </c>
      <c r="P1638" cm="1">
        <f t="array" ref="P1638">MEDIAN(IF(Table3[director_name]=N1638,Table3[duration]))</f>
        <v>93</v>
      </c>
      <c r="Q1638" t="e" cm="1">
        <f t="array" ref="Q1638">STDEV(IF(Table3[director_name]=N1638,Table3[duration]))</f>
        <v>#DIV/0!</v>
      </c>
      <c r="R1638" cm="1">
        <f t="array" ref="R1638">MEDIAN(IF(Table3[director_name]=N1638,Table3[imdb_score]))</f>
        <v>3.3</v>
      </c>
    </row>
    <row r="1639" spans="1:18" x14ac:dyDescent="0.3">
      <c r="A1639" t="s">
        <v>67</v>
      </c>
      <c r="B1639">
        <v>76</v>
      </c>
      <c r="C1639">
        <v>121</v>
      </c>
      <c r="D1639">
        <v>50007168</v>
      </c>
      <c r="E1639" t="s">
        <v>39</v>
      </c>
      <c r="F1639" t="s">
        <v>4180</v>
      </c>
      <c r="G1639">
        <v>39529</v>
      </c>
      <c r="H1639">
        <v>142</v>
      </c>
      <c r="I1639" t="s">
        <v>29</v>
      </c>
      <c r="J1639">
        <v>50000000</v>
      </c>
      <c r="K1639">
        <v>6.7</v>
      </c>
      <c r="N1639" t="s">
        <v>5226</v>
      </c>
      <c r="O1639" cm="1">
        <f t="array" ref="O1639">SUM(IF(Table3[director_name]=N1639,Table3[duration]))</f>
        <v>87</v>
      </c>
      <c r="P1639" cm="1">
        <f t="array" ref="P1639">MEDIAN(IF(Table3[director_name]=N1639,Table3[duration]))</f>
        <v>87</v>
      </c>
      <c r="Q1639" t="e" cm="1">
        <f t="array" ref="Q1639">STDEV(IF(Table3[director_name]=N1639,Table3[duration]))</f>
        <v>#DIV/0!</v>
      </c>
      <c r="R1639" cm="1">
        <f t="array" ref="R1639">MEDIAN(IF(Table3[director_name]=N1639,Table3[imdb_score]))</f>
        <v>3.3</v>
      </c>
    </row>
    <row r="1640" spans="1:18" x14ac:dyDescent="0.3">
      <c r="A1640" t="s">
        <v>1980</v>
      </c>
      <c r="B1640">
        <v>88</v>
      </c>
      <c r="C1640">
        <v>76</v>
      </c>
      <c r="D1640">
        <v>255352</v>
      </c>
      <c r="E1640" t="s">
        <v>92</v>
      </c>
      <c r="F1640" t="s">
        <v>4183</v>
      </c>
      <c r="G1640">
        <v>4423</v>
      </c>
      <c r="H1640">
        <v>57</v>
      </c>
      <c r="I1640" t="s">
        <v>29</v>
      </c>
      <c r="J1640">
        <v>300000</v>
      </c>
      <c r="K1640">
        <v>6.7</v>
      </c>
      <c r="N1640" t="s">
        <v>5228</v>
      </c>
      <c r="O1640" cm="1">
        <f t="array" ref="O1640">SUM(IF(Table3[director_name]=N1640,Table3[duration]))</f>
        <v>83</v>
      </c>
      <c r="P1640" cm="1">
        <f t="array" ref="P1640">MEDIAN(IF(Table3[director_name]=N1640,Table3[duration]))</f>
        <v>83</v>
      </c>
      <c r="Q1640" t="e" cm="1">
        <f t="array" ref="Q1640">STDEV(IF(Table3[director_name]=N1640,Table3[duration]))</f>
        <v>#DIV/0!</v>
      </c>
      <c r="R1640" cm="1">
        <f t="array" ref="R1640">MEDIAN(IF(Table3[director_name]=N1640,Table3[imdb_score]))</f>
        <v>3.3</v>
      </c>
    </row>
    <row r="1641" spans="1:18" x14ac:dyDescent="0.3">
      <c r="A1641" t="s">
        <v>2403</v>
      </c>
      <c r="B1641">
        <v>114</v>
      </c>
      <c r="C1641">
        <v>93</v>
      </c>
      <c r="D1641">
        <v>145540</v>
      </c>
      <c r="E1641" t="s">
        <v>3533</v>
      </c>
      <c r="F1641" t="s">
        <v>4186</v>
      </c>
      <c r="G1641">
        <v>26773</v>
      </c>
      <c r="H1641">
        <v>277</v>
      </c>
      <c r="I1641" t="s">
        <v>29</v>
      </c>
      <c r="J1641">
        <v>500000</v>
      </c>
      <c r="K1641">
        <v>6.7</v>
      </c>
      <c r="N1641" t="s">
        <v>5230</v>
      </c>
      <c r="O1641" cm="1">
        <f t="array" ref="O1641">SUM(IF(Table3[director_name]=N1641,Table3[duration]))</f>
        <v>80</v>
      </c>
      <c r="P1641" cm="1">
        <f t="array" ref="P1641">MEDIAN(IF(Table3[director_name]=N1641,Table3[duration]))</f>
        <v>80</v>
      </c>
      <c r="Q1641" t="e" cm="1">
        <f t="array" ref="Q1641">STDEV(IF(Table3[director_name]=N1641,Table3[duration]))</f>
        <v>#DIV/0!</v>
      </c>
      <c r="R1641" cm="1">
        <f t="array" ref="R1641">MEDIAN(IF(Table3[director_name]=N1641,Table3[imdb_score]))</f>
        <v>3.3</v>
      </c>
    </row>
    <row r="1642" spans="1:18" x14ac:dyDescent="0.3">
      <c r="A1642" t="s">
        <v>2425</v>
      </c>
      <c r="B1642">
        <v>44</v>
      </c>
      <c r="C1642">
        <v>88</v>
      </c>
      <c r="D1642">
        <v>464126</v>
      </c>
      <c r="E1642" t="s">
        <v>92</v>
      </c>
      <c r="F1642" t="s">
        <v>4188</v>
      </c>
      <c r="G1642">
        <v>3142</v>
      </c>
      <c r="H1642">
        <v>68</v>
      </c>
      <c r="I1642" t="s">
        <v>29</v>
      </c>
      <c r="J1642">
        <v>1000000</v>
      </c>
      <c r="K1642">
        <v>6.7</v>
      </c>
      <c r="N1642" t="s">
        <v>5232</v>
      </c>
      <c r="O1642" cm="1">
        <f t="array" ref="O1642">SUM(IF(Table3[director_name]=N1642,Table3[duration]))</f>
        <v>95</v>
      </c>
      <c r="P1642" cm="1">
        <f t="array" ref="P1642">MEDIAN(IF(Table3[director_name]=N1642,Table3[duration]))</f>
        <v>95</v>
      </c>
      <c r="Q1642" t="e" cm="1">
        <f t="array" ref="Q1642">STDEV(IF(Table3[director_name]=N1642,Table3[duration]))</f>
        <v>#DIV/0!</v>
      </c>
      <c r="R1642" cm="1">
        <f t="array" ref="R1642">MEDIAN(IF(Table3[director_name]=N1642,Table3[imdb_score]))</f>
        <v>3.2</v>
      </c>
    </row>
    <row r="1643" spans="1:18" x14ac:dyDescent="0.3">
      <c r="A1643" t="s">
        <v>2352</v>
      </c>
      <c r="B1643">
        <v>75</v>
      </c>
      <c r="C1643">
        <v>112</v>
      </c>
      <c r="D1643">
        <v>712294</v>
      </c>
      <c r="E1643" t="s">
        <v>92</v>
      </c>
      <c r="F1643" t="s">
        <v>4191</v>
      </c>
      <c r="G1643">
        <v>9408</v>
      </c>
      <c r="H1643">
        <v>68</v>
      </c>
      <c r="I1643" t="s">
        <v>29</v>
      </c>
      <c r="J1643">
        <v>1500000</v>
      </c>
      <c r="K1643">
        <v>6.7</v>
      </c>
      <c r="N1643" t="s">
        <v>5235</v>
      </c>
      <c r="O1643" cm="1">
        <f t="array" ref="O1643">SUM(IF(Table3[director_name]=N1643,Table3[duration]))</f>
        <v>110</v>
      </c>
      <c r="P1643" cm="1">
        <f t="array" ref="P1643">MEDIAN(IF(Table3[director_name]=N1643,Table3[duration]))</f>
        <v>110</v>
      </c>
      <c r="Q1643" t="e" cm="1">
        <f t="array" ref="Q1643">STDEV(IF(Table3[director_name]=N1643,Table3[duration]))</f>
        <v>#DIV/0!</v>
      </c>
      <c r="R1643" cm="1">
        <f t="array" ref="R1643">MEDIAN(IF(Table3[director_name]=N1643,Table3[imdb_score]))</f>
        <v>3.1</v>
      </c>
    </row>
    <row r="1644" spans="1:18" x14ac:dyDescent="0.3">
      <c r="A1644" t="s">
        <v>2738</v>
      </c>
      <c r="B1644">
        <v>68</v>
      </c>
      <c r="C1644">
        <v>115</v>
      </c>
      <c r="D1644">
        <v>17174870</v>
      </c>
      <c r="E1644" t="s">
        <v>875</v>
      </c>
      <c r="F1644" t="s">
        <v>4194</v>
      </c>
      <c r="G1644">
        <v>15817</v>
      </c>
      <c r="H1644">
        <v>210</v>
      </c>
      <c r="I1644" t="s">
        <v>29</v>
      </c>
      <c r="J1644">
        <v>18000000</v>
      </c>
      <c r="K1644">
        <v>6.7</v>
      </c>
      <c r="N1644" t="s">
        <v>5237</v>
      </c>
      <c r="O1644" cm="1">
        <f t="array" ref="O1644">SUM(IF(Table3[director_name]=N1644,Table3[duration]))</f>
        <v>97</v>
      </c>
      <c r="P1644" cm="1">
        <f t="array" ref="P1644">MEDIAN(IF(Table3[director_name]=N1644,Table3[duration]))</f>
        <v>97</v>
      </c>
      <c r="Q1644" t="e" cm="1">
        <f t="array" ref="Q1644">STDEV(IF(Table3[director_name]=N1644,Table3[duration]))</f>
        <v>#DIV/0!</v>
      </c>
      <c r="R1644" cm="1">
        <f t="array" ref="R1644">MEDIAN(IF(Table3[director_name]=N1644,Table3[imdb_score]))</f>
        <v>3.1</v>
      </c>
    </row>
    <row r="1645" spans="1:18" x14ac:dyDescent="0.3">
      <c r="A1645" t="s">
        <v>539</v>
      </c>
      <c r="B1645">
        <v>128</v>
      </c>
      <c r="C1645">
        <v>94</v>
      </c>
      <c r="D1645">
        <v>17071230</v>
      </c>
      <c r="E1645" t="s">
        <v>338</v>
      </c>
      <c r="F1645" t="s">
        <v>4196</v>
      </c>
      <c r="G1645">
        <v>31169</v>
      </c>
      <c r="H1645">
        <v>192</v>
      </c>
      <c r="I1645" t="s">
        <v>29</v>
      </c>
      <c r="J1645">
        <v>18000000</v>
      </c>
      <c r="K1645">
        <v>6.7</v>
      </c>
      <c r="N1645" t="s">
        <v>5239</v>
      </c>
      <c r="O1645" cm="1">
        <f t="array" ref="O1645">SUM(IF(Table3[director_name]=N1645,Table3[duration]))</f>
        <v>89</v>
      </c>
      <c r="P1645" cm="1">
        <f t="array" ref="P1645">MEDIAN(IF(Table3[director_name]=N1645,Table3[duration]))</f>
        <v>89</v>
      </c>
      <c r="Q1645" t="e" cm="1">
        <f t="array" ref="Q1645">STDEV(IF(Table3[director_name]=N1645,Table3[duration]))</f>
        <v>#DIV/0!</v>
      </c>
      <c r="R1645" cm="1">
        <f t="array" ref="R1645">MEDIAN(IF(Table3[director_name]=N1645,Table3[imdb_score]))</f>
        <v>3.1</v>
      </c>
    </row>
    <row r="1646" spans="1:18" x14ac:dyDescent="0.3">
      <c r="A1646" t="s">
        <v>2363</v>
      </c>
      <c r="B1646">
        <v>78</v>
      </c>
      <c r="C1646">
        <v>106</v>
      </c>
      <c r="D1646">
        <v>304124</v>
      </c>
      <c r="E1646" t="s">
        <v>92</v>
      </c>
      <c r="F1646" t="s">
        <v>4198</v>
      </c>
      <c r="G1646">
        <v>2720</v>
      </c>
      <c r="H1646">
        <v>37</v>
      </c>
      <c r="I1646" t="s">
        <v>174</v>
      </c>
      <c r="J1646">
        <v>1400000</v>
      </c>
      <c r="K1646">
        <v>6.7</v>
      </c>
      <c r="N1646" t="s">
        <v>5242</v>
      </c>
      <c r="O1646" cm="1">
        <f t="array" ref="O1646">SUM(IF(Table3[director_name]=N1646,Table3[duration]))</f>
        <v>99</v>
      </c>
      <c r="P1646" cm="1">
        <f t="array" ref="P1646">MEDIAN(IF(Table3[director_name]=N1646,Table3[duration]))</f>
        <v>99</v>
      </c>
      <c r="Q1646" t="e" cm="1">
        <f t="array" ref="Q1646">STDEV(IF(Table3[director_name]=N1646,Table3[duration]))</f>
        <v>#DIV/0!</v>
      </c>
      <c r="R1646" cm="1">
        <f t="array" ref="R1646">MEDIAN(IF(Table3[director_name]=N1646,Table3[imdb_score]))</f>
        <v>3</v>
      </c>
    </row>
    <row r="1647" spans="1:18" x14ac:dyDescent="0.3">
      <c r="A1647" t="s">
        <v>2399</v>
      </c>
      <c r="B1647">
        <v>178</v>
      </c>
      <c r="C1647">
        <v>95</v>
      </c>
      <c r="D1647">
        <v>3478</v>
      </c>
      <c r="E1647" t="s">
        <v>1900</v>
      </c>
      <c r="F1647" t="s">
        <v>4201</v>
      </c>
      <c r="G1647">
        <v>22212</v>
      </c>
      <c r="H1647">
        <v>142</v>
      </c>
      <c r="I1647" t="s">
        <v>29</v>
      </c>
      <c r="J1647">
        <v>1500000</v>
      </c>
      <c r="K1647">
        <v>6.7</v>
      </c>
      <c r="N1647" t="s">
        <v>5245</v>
      </c>
      <c r="O1647" cm="1">
        <f t="array" ref="O1647">SUM(IF(Table3[director_name]=N1647,Table3[duration]))</f>
        <v>97</v>
      </c>
      <c r="P1647" cm="1">
        <f t="array" ref="P1647">MEDIAN(IF(Table3[director_name]=N1647,Table3[duration]))</f>
        <v>97</v>
      </c>
      <c r="Q1647" t="e" cm="1">
        <f t="array" ref="Q1647">STDEV(IF(Table3[director_name]=N1647,Table3[duration]))</f>
        <v>#DIV/0!</v>
      </c>
      <c r="R1647" cm="1">
        <f t="array" ref="R1647">MEDIAN(IF(Table3[director_name]=N1647,Table3[imdb_score]))</f>
        <v>3</v>
      </c>
    </row>
    <row r="1648" spans="1:18" x14ac:dyDescent="0.3">
      <c r="A1648" t="s">
        <v>2410</v>
      </c>
      <c r="B1648">
        <v>51</v>
      </c>
      <c r="C1648">
        <v>91</v>
      </c>
      <c r="D1648">
        <v>124494</v>
      </c>
      <c r="E1648" t="s">
        <v>4203</v>
      </c>
      <c r="F1648" t="s">
        <v>4205</v>
      </c>
      <c r="G1648">
        <v>5613</v>
      </c>
      <c r="H1648">
        <v>102</v>
      </c>
      <c r="I1648" t="s">
        <v>29</v>
      </c>
      <c r="J1648">
        <v>2000000</v>
      </c>
      <c r="K1648">
        <v>6.7</v>
      </c>
      <c r="N1648" t="s">
        <v>5247</v>
      </c>
      <c r="O1648" cm="1">
        <f t="array" ref="O1648">SUM(IF(Table3[director_name]=N1648,Table3[duration]))</f>
        <v>342</v>
      </c>
      <c r="P1648" cm="1">
        <f t="array" ref="P1648">MEDIAN(IF(Table3[director_name]=N1648,Table3[duration]))</f>
        <v>94</v>
      </c>
      <c r="Q1648" cm="1">
        <f t="array" ref="Q1648">STDEV(IF(Table3[director_name]=N1648,Table3[duration]))</f>
        <v>36.386810797320507</v>
      </c>
      <c r="R1648" cm="1">
        <f t="array" ref="R1648">MEDIAN(IF(Table3[director_name]=N1648,Table3[imdb_score]))</f>
        <v>2.9</v>
      </c>
    </row>
    <row r="1649" spans="1:18" x14ac:dyDescent="0.3">
      <c r="A1649" t="s">
        <v>2416</v>
      </c>
      <c r="B1649">
        <v>46</v>
      </c>
      <c r="C1649">
        <v>90</v>
      </c>
      <c r="D1649">
        <v>52166</v>
      </c>
      <c r="E1649" t="s">
        <v>92</v>
      </c>
      <c r="F1649" t="s">
        <v>4207</v>
      </c>
      <c r="G1649">
        <v>2792</v>
      </c>
      <c r="H1649">
        <v>22</v>
      </c>
      <c r="I1649" t="s">
        <v>29</v>
      </c>
      <c r="J1649">
        <v>2000000</v>
      </c>
      <c r="K1649">
        <v>6.7</v>
      </c>
      <c r="N1649" t="s">
        <v>5250</v>
      </c>
      <c r="O1649" cm="1">
        <f t="array" ref="O1649">SUM(IF(Table3[director_name]=N1649,Table3[duration]))</f>
        <v>89</v>
      </c>
      <c r="P1649" cm="1">
        <f t="array" ref="P1649">MEDIAN(IF(Table3[director_name]=N1649,Table3[duration]))</f>
        <v>89</v>
      </c>
      <c r="Q1649" t="e" cm="1">
        <f t="array" ref="Q1649">STDEV(IF(Table3[director_name]=N1649,Table3[duration]))</f>
        <v>#DIV/0!</v>
      </c>
      <c r="R1649" cm="1">
        <f t="array" ref="R1649">MEDIAN(IF(Table3[director_name]=N1649,Table3[imdb_score]))</f>
        <v>2.9</v>
      </c>
    </row>
    <row r="1650" spans="1:18" x14ac:dyDescent="0.3">
      <c r="A1650" t="s">
        <v>2423</v>
      </c>
      <c r="B1650">
        <v>126</v>
      </c>
      <c r="C1650">
        <v>89</v>
      </c>
      <c r="D1650">
        <v>7764027</v>
      </c>
      <c r="E1650" t="s">
        <v>73</v>
      </c>
      <c r="F1650" t="s">
        <v>4210</v>
      </c>
      <c r="G1650">
        <v>38459</v>
      </c>
      <c r="H1650">
        <v>119</v>
      </c>
      <c r="I1650" t="s">
        <v>29</v>
      </c>
      <c r="J1650">
        <v>10000000</v>
      </c>
      <c r="K1650">
        <v>6.7</v>
      </c>
      <c r="N1650" t="s">
        <v>5253</v>
      </c>
      <c r="O1650" cm="1">
        <f t="array" ref="O1650">SUM(IF(Table3[director_name]=N1650,Table3[duration]))</f>
        <v>97</v>
      </c>
      <c r="P1650" cm="1">
        <f t="array" ref="P1650">MEDIAN(IF(Table3[director_name]=N1650,Table3[duration]))</f>
        <v>97</v>
      </c>
      <c r="Q1650" t="e" cm="1">
        <f t="array" ref="Q1650">STDEV(IF(Table3[director_name]=N1650,Table3[duration]))</f>
        <v>#DIV/0!</v>
      </c>
      <c r="R1650" cm="1">
        <f t="array" ref="R1650">MEDIAN(IF(Table3[director_name]=N1650,Table3[imdb_score]))</f>
        <v>2.8</v>
      </c>
    </row>
    <row r="1651" spans="1:18" x14ac:dyDescent="0.3">
      <c r="A1651" t="s">
        <v>1334</v>
      </c>
      <c r="B1651">
        <v>149</v>
      </c>
      <c r="C1651">
        <v>106</v>
      </c>
      <c r="D1651">
        <v>3588432</v>
      </c>
      <c r="E1651" t="s">
        <v>73</v>
      </c>
      <c r="F1651" t="s">
        <v>4212</v>
      </c>
      <c r="G1651">
        <v>29341</v>
      </c>
      <c r="H1651">
        <v>93</v>
      </c>
      <c r="I1651" t="s">
        <v>29</v>
      </c>
      <c r="J1651">
        <v>6000000</v>
      </c>
      <c r="K1651">
        <v>6.7</v>
      </c>
      <c r="N1651" t="s">
        <v>5255</v>
      </c>
      <c r="O1651" cm="1">
        <f t="array" ref="O1651">SUM(IF(Table3[director_name]=N1651,Table3[duration]))</f>
        <v>92</v>
      </c>
      <c r="P1651" cm="1">
        <f t="array" ref="P1651">MEDIAN(IF(Table3[director_name]=N1651,Table3[duration]))</f>
        <v>92</v>
      </c>
      <c r="Q1651" t="e" cm="1">
        <f t="array" ref="Q1651">STDEV(IF(Table3[director_name]=N1651,Table3[duration]))</f>
        <v>#DIV/0!</v>
      </c>
      <c r="R1651" cm="1">
        <f t="array" ref="R1651">MEDIAN(IF(Table3[director_name]=N1651,Table3[imdb_score]))</f>
        <v>2.8</v>
      </c>
    </row>
    <row r="1652" spans="1:18" x14ac:dyDescent="0.3">
      <c r="A1652" t="s">
        <v>1160</v>
      </c>
      <c r="B1652">
        <v>360</v>
      </c>
      <c r="C1652">
        <v>109</v>
      </c>
      <c r="D1652">
        <v>37553932</v>
      </c>
      <c r="E1652" t="s">
        <v>672</v>
      </c>
      <c r="F1652" t="s">
        <v>4215</v>
      </c>
      <c r="G1652">
        <v>304318</v>
      </c>
      <c r="H1652">
        <v>463</v>
      </c>
      <c r="I1652" t="s">
        <v>29</v>
      </c>
      <c r="J1652">
        <v>40000000</v>
      </c>
      <c r="K1652">
        <v>6.7</v>
      </c>
      <c r="N1652" t="s">
        <v>5258</v>
      </c>
      <c r="O1652" cm="1">
        <f t="array" ref="O1652">SUM(IF(Table3[director_name]=N1652,Table3[duration]))</f>
        <v>77</v>
      </c>
      <c r="P1652" cm="1">
        <f t="array" ref="P1652">MEDIAN(IF(Table3[director_name]=N1652,Table3[duration]))</f>
        <v>77</v>
      </c>
      <c r="Q1652" t="e" cm="1">
        <f t="array" ref="Q1652">STDEV(IF(Table3[director_name]=N1652,Table3[duration]))</f>
        <v>#DIV/0!</v>
      </c>
      <c r="R1652" cm="1">
        <f t="array" ref="R1652">MEDIAN(IF(Table3[director_name]=N1652,Table3[imdb_score]))</f>
        <v>2.8</v>
      </c>
    </row>
    <row r="1653" spans="1:18" x14ac:dyDescent="0.3">
      <c r="A1653" t="s">
        <v>1580</v>
      </c>
      <c r="B1653">
        <v>117</v>
      </c>
      <c r="C1653">
        <v>119</v>
      </c>
      <c r="D1653">
        <v>6047856</v>
      </c>
      <c r="E1653" t="s">
        <v>39</v>
      </c>
      <c r="F1653" t="s">
        <v>4218</v>
      </c>
      <c r="G1653">
        <v>27536</v>
      </c>
      <c r="H1653">
        <v>327</v>
      </c>
      <c r="I1653" t="s">
        <v>29</v>
      </c>
      <c r="J1653">
        <v>8500000</v>
      </c>
      <c r="K1653">
        <v>6.7</v>
      </c>
      <c r="N1653" t="s">
        <v>5260</v>
      </c>
      <c r="O1653" cm="1">
        <f t="array" ref="O1653">SUM(IF(Table3[director_name]=N1653,Table3[duration]))</f>
        <v>76</v>
      </c>
      <c r="P1653" cm="1">
        <f t="array" ref="P1653">MEDIAN(IF(Table3[director_name]=N1653,Table3[duration]))</f>
        <v>76</v>
      </c>
      <c r="Q1653" t="e" cm="1">
        <f t="array" ref="Q1653">STDEV(IF(Table3[director_name]=N1653,Table3[duration]))</f>
        <v>#DIV/0!</v>
      </c>
      <c r="R1653" cm="1">
        <f t="array" ref="R1653">MEDIAN(IF(Table3[director_name]=N1653,Table3[imdb_score]))</f>
        <v>2.8</v>
      </c>
    </row>
    <row r="1654" spans="1:18" x14ac:dyDescent="0.3">
      <c r="A1654" t="s">
        <v>3569</v>
      </c>
      <c r="B1654">
        <v>17</v>
      </c>
      <c r="C1654">
        <v>99</v>
      </c>
      <c r="D1654">
        <v>3273588</v>
      </c>
      <c r="E1654" t="s">
        <v>4219</v>
      </c>
      <c r="F1654" t="s">
        <v>4221</v>
      </c>
      <c r="G1654">
        <v>4195</v>
      </c>
      <c r="H1654">
        <v>50</v>
      </c>
      <c r="I1654" t="s">
        <v>29</v>
      </c>
      <c r="J1654">
        <v>6000000</v>
      </c>
      <c r="K1654">
        <v>6.7</v>
      </c>
      <c r="N1654" t="s">
        <v>5263</v>
      </c>
      <c r="O1654" cm="1">
        <f t="array" ref="O1654">SUM(IF(Table3[director_name]=N1654,Table3[duration]))</f>
        <v>96</v>
      </c>
      <c r="P1654" cm="1">
        <f t="array" ref="P1654">MEDIAN(IF(Table3[director_name]=N1654,Table3[duration]))</f>
        <v>96</v>
      </c>
      <c r="Q1654" t="e" cm="1">
        <f t="array" ref="Q1654">STDEV(IF(Table3[director_name]=N1654,Table3[duration]))</f>
        <v>#DIV/0!</v>
      </c>
      <c r="R1654" cm="1">
        <f t="array" ref="R1654">MEDIAN(IF(Table3[director_name]=N1654,Table3[imdb_score]))</f>
        <v>2.7</v>
      </c>
    </row>
    <row r="1655" spans="1:18" x14ac:dyDescent="0.3">
      <c r="A1655" t="s">
        <v>1102</v>
      </c>
      <c r="B1655">
        <v>119</v>
      </c>
      <c r="C1655">
        <v>97</v>
      </c>
      <c r="D1655">
        <v>12212417</v>
      </c>
      <c r="E1655" t="s">
        <v>543</v>
      </c>
      <c r="F1655" t="s">
        <v>4224</v>
      </c>
      <c r="G1655">
        <v>30643</v>
      </c>
      <c r="H1655">
        <v>144</v>
      </c>
      <c r="I1655" t="s">
        <v>29</v>
      </c>
      <c r="J1655">
        <v>15000000</v>
      </c>
      <c r="K1655">
        <v>6.7</v>
      </c>
      <c r="N1655" t="s">
        <v>5265</v>
      </c>
      <c r="O1655" cm="1">
        <f t="array" ref="O1655">SUM(IF(Table3[director_name]=N1655,Table3[duration]))</f>
        <v>85</v>
      </c>
      <c r="P1655" cm="1">
        <f t="array" ref="P1655">MEDIAN(IF(Table3[director_name]=N1655,Table3[duration]))</f>
        <v>85</v>
      </c>
      <c r="Q1655" t="e" cm="1">
        <f t="array" ref="Q1655">STDEV(IF(Table3[director_name]=N1655,Table3[duration]))</f>
        <v>#DIV/0!</v>
      </c>
      <c r="R1655" cm="1">
        <f t="array" ref="R1655">MEDIAN(IF(Table3[director_name]=N1655,Table3[imdb_score]))</f>
        <v>2.7</v>
      </c>
    </row>
    <row r="1656" spans="1:18" x14ac:dyDescent="0.3">
      <c r="A1656" t="s">
        <v>2395</v>
      </c>
      <c r="B1656">
        <v>20</v>
      </c>
      <c r="C1656">
        <v>97</v>
      </c>
      <c r="D1656">
        <v>39852</v>
      </c>
      <c r="E1656" t="s">
        <v>73</v>
      </c>
      <c r="F1656" t="s">
        <v>4226</v>
      </c>
      <c r="G1656">
        <v>1238</v>
      </c>
      <c r="H1656">
        <v>25</v>
      </c>
      <c r="I1656" t="s">
        <v>29</v>
      </c>
      <c r="J1656">
        <v>3000000</v>
      </c>
      <c r="K1656">
        <v>6.7</v>
      </c>
      <c r="N1656" t="s">
        <v>5193</v>
      </c>
      <c r="O1656" cm="1">
        <f t="array" ref="O1656">SUM(IF(Table3[director_name]=N1656,Table3[duration]))</f>
        <v>279</v>
      </c>
      <c r="P1656" cm="1">
        <f t="array" ref="P1656">MEDIAN(IF(Table3[director_name]=N1656,Table3[duration]))</f>
        <v>94</v>
      </c>
      <c r="Q1656" cm="1">
        <f t="array" ref="Q1656">STDEV(IF(Table3[director_name]=N1656,Table3[duration]))</f>
        <v>4.5825756949558398</v>
      </c>
      <c r="R1656" cm="1">
        <f t="array" ref="R1656">MEDIAN(IF(Table3[director_name]=N1656,Table3[imdb_score]))</f>
        <v>2.5</v>
      </c>
    </row>
    <row r="1657" spans="1:18" x14ac:dyDescent="0.3">
      <c r="A1657" t="s">
        <v>2346</v>
      </c>
      <c r="B1657">
        <v>130</v>
      </c>
      <c r="C1657">
        <v>118</v>
      </c>
      <c r="D1657">
        <v>1705139</v>
      </c>
      <c r="E1657" t="s">
        <v>3169</v>
      </c>
      <c r="F1657" t="s">
        <v>4229</v>
      </c>
      <c r="G1657">
        <v>4695</v>
      </c>
      <c r="H1657">
        <v>69</v>
      </c>
      <c r="I1657" t="s">
        <v>29</v>
      </c>
      <c r="J1657">
        <v>4700000</v>
      </c>
      <c r="K1657">
        <v>6.7</v>
      </c>
      <c r="N1657" t="s">
        <v>5267</v>
      </c>
      <c r="O1657" cm="1">
        <f t="array" ref="O1657">SUM(IF(Table3[director_name]=N1657,Table3[duration]))</f>
        <v>349</v>
      </c>
      <c r="P1657" cm="1">
        <f t="array" ref="P1657">MEDIAN(IF(Table3[director_name]=N1657,Table3[duration]))</f>
        <v>87</v>
      </c>
      <c r="Q1657" cm="1">
        <f t="array" ref="Q1657">STDEV(IF(Table3[director_name]=N1657,Table3[duration]))</f>
        <v>4.5734742446707477</v>
      </c>
      <c r="R1657" cm="1">
        <f t="array" ref="R1657">MEDIAN(IF(Table3[director_name]=N1657,Table3[imdb_score]))</f>
        <v>2.5</v>
      </c>
    </row>
    <row r="1658" spans="1:18" x14ac:dyDescent="0.3">
      <c r="A1658" t="s">
        <v>2372</v>
      </c>
      <c r="B1658">
        <v>265</v>
      </c>
      <c r="C1658">
        <v>101</v>
      </c>
      <c r="D1658">
        <v>6619173</v>
      </c>
      <c r="E1658" t="s">
        <v>4231</v>
      </c>
      <c r="F1658" t="s">
        <v>4232</v>
      </c>
      <c r="G1658">
        <v>87203</v>
      </c>
      <c r="H1658">
        <v>221</v>
      </c>
      <c r="I1658" t="s">
        <v>29</v>
      </c>
      <c r="J1658">
        <v>10000000</v>
      </c>
      <c r="K1658">
        <v>6.7</v>
      </c>
      <c r="N1658" t="s">
        <v>5271</v>
      </c>
      <c r="O1658" cm="1">
        <f t="array" ref="O1658">SUM(IF(Table3[director_name]=N1658,Table3[duration]))</f>
        <v>119</v>
      </c>
      <c r="P1658" cm="1">
        <f t="array" ref="P1658">MEDIAN(IF(Table3[director_name]=N1658,Table3[duration]))</f>
        <v>119</v>
      </c>
      <c r="Q1658" t="e" cm="1">
        <f t="array" ref="Q1658">STDEV(IF(Table3[director_name]=N1658,Table3[duration]))</f>
        <v>#DIV/0!</v>
      </c>
      <c r="R1658" cm="1">
        <f t="array" ref="R1658">MEDIAN(IF(Table3[director_name]=N1658,Table3[imdb_score]))</f>
        <v>2.4</v>
      </c>
    </row>
    <row r="1659" spans="1:18" x14ac:dyDescent="0.3">
      <c r="A1659" t="s">
        <v>1790</v>
      </c>
      <c r="B1659">
        <v>222</v>
      </c>
      <c r="C1659">
        <v>113</v>
      </c>
      <c r="D1659">
        <v>3014541</v>
      </c>
      <c r="E1659" t="s">
        <v>92</v>
      </c>
      <c r="F1659" t="s">
        <v>4234</v>
      </c>
      <c r="G1659">
        <v>19616</v>
      </c>
      <c r="H1659">
        <v>98</v>
      </c>
      <c r="I1659" t="s">
        <v>29</v>
      </c>
      <c r="J1659">
        <v>8000000</v>
      </c>
      <c r="K1659">
        <v>6.7</v>
      </c>
      <c r="N1659" t="s">
        <v>5275</v>
      </c>
      <c r="O1659" cm="1">
        <f t="array" ref="O1659">SUM(IF(Table3[director_name]=N1659,Table3[duration]))</f>
        <v>95</v>
      </c>
      <c r="P1659" cm="1">
        <f t="array" ref="P1659">MEDIAN(IF(Table3[director_name]=N1659,Table3[duration]))</f>
        <v>95</v>
      </c>
      <c r="Q1659" t="e" cm="1">
        <f t="array" ref="Q1659">STDEV(IF(Table3[director_name]=N1659,Table3[duration]))</f>
        <v>#DIV/0!</v>
      </c>
      <c r="R1659" cm="1">
        <f t="array" ref="R1659">MEDIAN(IF(Table3[director_name]=N1659,Table3[imdb_score]))</f>
        <v>2.2999999999999998</v>
      </c>
    </row>
    <row r="1660" spans="1:18" x14ac:dyDescent="0.3">
      <c r="A1660" t="s">
        <v>3187</v>
      </c>
      <c r="B1660">
        <v>52</v>
      </c>
      <c r="C1660">
        <v>95</v>
      </c>
      <c r="D1660">
        <v>7881335</v>
      </c>
      <c r="E1660" t="s">
        <v>2312</v>
      </c>
      <c r="F1660" t="s">
        <v>4237</v>
      </c>
      <c r="G1660">
        <v>21212</v>
      </c>
      <c r="H1660">
        <v>107</v>
      </c>
      <c r="I1660" t="s">
        <v>29</v>
      </c>
      <c r="J1660">
        <v>13000000</v>
      </c>
      <c r="K1660">
        <v>6.7</v>
      </c>
      <c r="N1660" t="s">
        <v>5277</v>
      </c>
      <c r="O1660" cm="1">
        <f t="array" ref="O1660">SUM(IF(Table3[director_name]=N1660,Table3[duration]))</f>
        <v>104</v>
      </c>
      <c r="P1660" cm="1">
        <f t="array" ref="P1660">MEDIAN(IF(Table3[director_name]=N1660,Table3[duration]))</f>
        <v>104</v>
      </c>
      <c r="Q1660" t="e" cm="1">
        <f t="array" ref="Q1660">STDEV(IF(Table3[director_name]=N1660,Table3[duration]))</f>
        <v>#DIV/0!</v>
      </c>
      <c r="R1660" cm="1">
        <f t="array" ref="R1660">MEDIAN(IF(Table3[director_name]=N1660,Table3[imdb_score]))</f>
        <v>2.1</v>
      </c>
    </row>
    <row r="1661" spans="1:18" x14ac:dyDescent="0.3">
      <c r="A1661" t="s">
        <v>3005</v>
      </c>
      <c r="B1661">
        <v>63</v>
      </c>
      <c r="C1661">
        <v>96</v>
      </c>
      <c r="D1661">
        <v>115862</v>
      </c>
      <c r="E1661" t="s">
        <v>588</v>
      </c>
      <c r="F1661" t="s">
        <v>4239</v>
      </c>
      <c r="G1661">
        <v>7394</v>
      </c>
      <c r="H1661">
        <v>50</v>
      </c>
      <c r="I1661" t="s">
        <v>29</v>
      </c>
      <c r="J1661">
        <v>6000000</v>
      </c>
      <c r="K1661">
        <v>6.7</v>
      </c>
    </row>
    <row r="1662" spans="1:18" x14ac:dyDescent="0.3">
      <c r="A1662" t="s">
        <v>2428</v>
      </c>
      <c r="B1662">
        <v>27</v>
      </c>
      <c r="C1662">
        <v>85</v>
      </c>
      <c r="D1662">
        <v>70527</v>
      </c>
      <c r="E1662" t="s">
        <v>73</v>
      </c>
      <c r="F1662" t="s">
        <v>4240</v>
      </c>
      <c r="G1662">
        <v>7690</v>
      </c>
      <c r="H1662">
        <v>68</v>
      </c>
      <c r="I1662" t="s">
        <v>29</v>
      </c>
      <c r="J1662">
        <v>6500000</v>
      </c>
      <c r="K1662">
        <v>6.7</v>
      </c>
    </row>
    <row r="1663" spans="1:18" x14ac:dyDescent="0.3">
      <c r="A1663" t="s">
        <v>2946</v>
      </c>
      <c r="B1663">
        <v>210</v>
      </c>
      <c r="C1663">
        <v>102</v>
      </c>
      <c r="D1663">
        <v>13214030</v>
      </c>
      <c r="E1663" t="s">
        <v>1585</v>
      </c>
      <c r="F1663" t="s">
        <v>4242</v>
      </c>
      <c r="G1663">
        <v>60516</v>
      </c>
      <c r="H1663">
        <v>147</v>
      </c>
      <c r="I1663" t="s">
        <v>29</v>
      </c>
      <c r="J1663">
        <v>20000000</v>
      </c>
      <c r="K1663">
        <v>6.7</v>
      </c>
    </row>
    <row r="1664" spans="1:18" x14ac:dyDescent="0.3">
      <c r="A1664" t="s">
        <v>2397</v>
      </c>
      <c r="B1664">
        <v>39</v>
      </c>
      <c r="C1664">
        <v>96</v>
      </c>
      <c r="D1664">
        <v>196067</v>
      </c>
      <c r="E1664" t="s">
        <v>588</v>
      </c>
      <c r="F1664" t="s">
        <v>4244</v>
      </c>
      <c r="G1664">
        <v>1966</v>
      </c>
      <c r="H1664">
        <v>25</v>
      </c>
      <c r="I1664" t="s">
        <v>29</v>
      </c>
      <c r="J1664">
        <v>7000000</v>
      </c>
      <c r="K1664">
        <v>6.7</v>
      </c>
    </row>
    <row r="1665" spans="1:11" x14ac:dyDescent="0.3">
      <c r="A1665" t="s">
        <v>2930</v>
      </c>
      <c r="B1665">
        <v>190</v>
      </c>
      <c r="C1665">
        <v>108</v>
      </c>
      <c r="D1665">
        <v>9172810</v>
      </c>
      <c r="E1665" t="s">
        <v>4245</v>
      </c>
      <c r="F1665" t="s">
        <v>4246</v>
      </c>
      <c r="G1665">
        <v>24150</v>
      </c>
      <c r="H1665">
        <v>118</v>
      </c>
      <c r="I1665" t="s">
        <v>29</v>
      </c>
      <c r="J1665">
        <v>16000000</v>
      </c>
      <c r="K1665">
        <v>6.7</v>
      </c>
    </row>
    <row r="1666" spans="1:11" x14ac:dyDescent="0.3">
      <c r="A1666" t="s">
        <v>3669</v>
      </c>
      <c r="B1666">
        <v>383</v>
      </c>
      <c r="C1666">
        <v>103</v>
      </c>
      <c r="D1666">
        <v>85017401</v>
      </c>
      <c r="E1666" t="s">
        <v>715</v>
      </c>
      <c r="F1666" t="s">
        <v>4247</v>
      </c>
      <c r="G1666">
        <v>246803</v>
      </c>
      <c r="H1666">
        <v>474</v>
      </c>
      <c r="I1666" t="s">
        <v>29</v>
      </c>
      <c r="J1666">
        <v>92000000</v>
      </c>
      <c r="K1666">
        <v>6.7</v>
      </c>
    </row>
    <row r="1667" spans="1:11" x14ac:dyDescent="0.3">
      <c r="A1667" t="s">
        <v>2334</v>
      </c>
      <c r="B1667">
        <v>52</v>
      </c>
      <c r="C1667">
        <v>144</v>
      </c>
      <c r="D1667">
        <v>2483955</v>
      </c>
      <c r="E1667" t="s">
        <v>588</v>
      </c>
      <c r="F1667" t="s">
        <v>4250</v>
      </c>
      <c r="G1667">
        <v>8369</v>
      </c>
      <c r="H1667">
        <v>165</v>
      </c>
      <c r="I1667" t="s">
        <v>29</v>
      </c>
      <c r="J1667">
        <v>9600000</v>
      </c>
      <c r="K1667">
        <v>6.7</v>
      </c>
    </row>
    <row r="1668" spans="1:11" x14ac:dyDescent="0.3">
      <c r="A1668" t="s">
        <v>1883</v>
      </c>
      <c r="B1668">
        <v>169</v>
      </c>
      <c r="C1668">
        <v>115</v>
      </c>
      <c r="D1668">
        <v>26814957</v>
      </c>
      <c r="E1668" t="s">
        <v>655</v>
      </c>
      <c r="F1668" t="s">
        <v>4251</v>
      </c>
      <c r="G1668">
        <v>84357</v>
      </c>
      <c r="H1668">
        <v>252</v>
      </c>
      <c r="I1668" t="s">
        <v>29</v>
      </c>
      <c r="J1668">
        <v>35000000</v>
      </c>
      <c r="K1668">
        <v>6.7</v>
      </c>
    </row>
    <row r="1669" spans="1:11" x14ac:dyDescent="0.3">
      <c r="A1669" t="s">
        <v>3162</v>
      </c>
      <c r="B1669">
        <v>147</v>
      </c>
      <c r="C1669">
        <v>150</v>
      </c>
      <c r="D1669">
        <v>140244</v>
      </c>
      <c r="E1669" t="s">
        <v>4252</v>
      </c>
      <c r="F1669" t="s">
        <v>4254</v>
      </c>
      <c r="G1669">
        <v>20419</v>
      </c>
      <c r="H1669">
        <v>259</v>
      </c>
      <c r="I1669" t="s">
        <v>29</v>
      </c>
      <c r="J1669">
        <v>8500000</v>
      </c>
      <c r="K1669">
        <v>6.7</v>
      </c>
    </row>
    <row r="1670" spans="1:11" x14ac:dyDescent="0.3">
      <c r="A1670" t="s">
        <v>2408</v>
      </c>
      <c r="B1670">
        <v>448</v>
      </c>
      <c r="C1670">
        <v>136</v>
      </c>
      <c r="D1670">
        <v>241063875</v>
      </c>
      <c r="E1670" t="s">
        <v>309</v>
      </c>
      <c r="F1670" t="s">
        <v>4255</v>
      </c>
      <c r="G1670">
        <v>370704</v>
      </c>
      <c r="H1670">
        <v>484</v>
      </c>
      <c r="I1670" t="s">
        <v>29</v>
      </c>
      <c r="J1670">
        <v>250000000</v>
      </c>
      <c r="K1670">
        <v>6.7</v>
      </c>
    </row>
    <row r="1671" spans="1:11" x14ac:dyDescent="0.3">
      <c r="A1671" t="s">
        <v>625</v>
      </c>
      <c r="B1671">
        <v>376</v>
      </c>
      <c r="C1671">
        <v>98</v>
      </c>
      <c r="D1671">
        <v>1987762</v>
      </c>
      <c r="E1671" t="s">
        <v>1915</v>
      </c>
      <c r="F1671" t="s">
        <v>4256</v>
      </c>
      <c r="G1671">
        <v>59297</v>
      </c>
      <c r="H1671">
        <v>216</v>
      </c>
      <c r="I1671" t="s">
        <v>29</v>
      </c>
      <c r="J1671">
        <v>11000000</v>
      </c>
      <c r="K1671">
        <v>6.7</v>
      </c>
    </row>
    <row r="1672" spans="1:11" x14ac:dyDescent="0.3">
      <c r="A1672" t="s">
        <v>1851</v>
      </c>
      <c r="B1672">
        <v>192</v>
      </c>
      <c r="C1672">
        <v>95</v>
      </c>
      <c r="D1672">
        <v>866778</v>
      </c>
      <c r="E1672" t="s">
        <v>588</v>
      </c>
      <c r="F1672" t="s">
        <v>4257</v>
      </c>
      <c r="G1672">
        <v>44208</v>
      </c>
      <c r="H1672">
        <v>117</v>
      </c>
      <c r="I1672" t="s">
        <v>29</v>
      </c>
      <c r="J1672">
        <v>10000000</v>
      </c>
      <c r="K1672">
        <v>6.7</v>
      </c>
    </row>
    <row r="1673" spans="1:11" x14ac:dyDescent="0.3">
      <c r="A1673" t="s">
        <v>822</v>
      </c>
      <c r="B1673">
        <v>183</v>
      </c>
      <c r="C1673">
        <v>107</v>
      </c>
      <c r="D1673">
        <v>12784713</v>
      </c>
      <c r="E1673" t="s">
        <v>676</v>
      </c>
      <c r="F1673" t="s">
        <v>4258</v>
      </c>
      <c r="G1673">
        <v>56813</v>
      </c>
      <c r="H1673">
        <v>381</v>
      </c>
      <c r="I1673" t="s">
        <v>29</v>
      </c>
      <c r="J1673">
        <v>22000000</v>
      </c>
      <c r="K1673">
        <v>6.7</v>
      </c>
    </row>
    <row r="1674" spans="1:11" x14ac:dyDescent="0.3">
      <c r="A1674" t="s">
        <v>1817</v>
      </c>
      <c r="B1674">
        <v>108</v>
      </c>
      <c r="C1674">
        <v>98</v>
      </c>
      <c r="D1674">
        <v>4291965</v>
      </c>
      <c r="E1674" t="s">
        <v>60</v>
      </c>
      <c r="F1674" t="s">
        <v>4260</v>
      </c>
      <c r="G1674">
        <v>9334</v>
      </c>
      <c r="H1674">
        <v>59</v>
      </c>
      <c r="I1674" t="s">
        <v>29</v>
      </c>
      <c r="J1674">
        <v>14000000</v>
      </c>
      <c r="K1674">
        <v>6.7</v>
      </c>
    </row>
    <row r="1675" spans="1:11" x14ac:dyDescent="0.3">
      <c r="A1675" t="s">
        <v>3082</v>
      </c>
      <c r="B1675">
        <v>142</v>
      </c>
      <c r="C1675">
        <v>95</v>
      </c>
      <c r="D1675">
        <v>48291624</v>
      </c>
      <c r="E1675" t="s">
        <v>519</v>
      </c>
      <c r="F1675" t="s">
        <v>4262</v>
      </c>
      <c r="G1675">
        <v>82819</v>
      </c>
      <c r="H1675">
        <v>263</v>
      </c>
      <c r="I1675" t="s">
        <v>29</v>
      </c>
      <c r="J1675">
        <v>58000000</v>
      </c>
      <c r="K1675">
        <v>6.7</v>
      </c>
    </row>
    <row r="1676" spans="1:11" x14ac:dyDescent="0.3">
      <c r="A1676" t="s">
        <v>2386</v>
      </c>
      <c r="B1676">
        <v>45</v>
      </c>
      <c r="C1676">
        <v>98</v>
      </c>
      <c r="D1676">
        <v>12782508</v>
      </c>
      <c r="E1676" t="s">
        <v>92</v>
      </c>
      <c r="F1676" t="s">
        <v>4264</v>
      </c>
      <c r="G1676">
        <v>20163</v>
      </c>
      <c r="H1676">
        <v>71</v>
      </c>
      <c r="I1676" t="s">
        <v>29</v>
      </c>
      <c r="J1676">
        <v>23000000</v>
      </c>
      <c r="K1676">
        <v>6.7</v>
      </c>
    </row>
    <row r="1677" spans="1:11" x14ac:dyDescent="0.3">
      <c r="A1677" t="s">
        <v>104</v>
      </c>
      <c r="B1677">
        <v>245</v>
      </c>
      <c r="C1677">
        <v>129</v>
      </c>
      <c r="D1677">
        <v>139259759</v>
      </c>
      <c r="E1677" t="s">
        <v>105</v>
      </c>
      <c r="F1677" t="s">
        <v>4266</v>
      </c>
      <c r="G1677">
        <v>364948</v>
      </c>
      <c r="H1677">
        <v>2121</v>
      </c>
      <c r="I1677" t="s">
        <v>29</v>
      </c>
      <c r="J1677">
        <v>150000000</v>
      </c>
      <c r="K1677">
        <v>6.7</v>
      </c>
    </row>
    <row r="1678" spans="1:11" x14ac:dyDescent="0.3">
      <c r="A1678" t="s">
        <v>2225</v>
      </c>
      <c r="B1678">
        <v>436</v>
      </c>
      <c r="C1678">
        <v>135</v>
      </c>
      <c r="D1678">
        <v>113165635</v>
      </c>
      <c r="E1678" t="s">
        <v>715</v>
      </c>
      <c r="F1678" t="s">
        <v>4268</v>
      </c>
      <c r="G1678">
        <v>229823</v>
      </c>
      <c r="H1678">
        <v>504</v>
      </c>
      <c r="I1678" t="s">
        <v>29</v>
      </c>
      <c r="J1678">
        <v>125000000</v>
      </c>
      <c r="K1678">
        <v>6.7</v>
      </c>
    </row>
    <row r="1679" spans="1:11" x14ac:dyDescent="0.3">
      <c r="A1679" t="s">
        <v>562</v>
      </c>
      <c r="B1679">
        <v>401</v>
      </c>
      <c r="C1679">
        <v>148</v>
      </c>
      <c r="D1679">
        <v>8093318</v>
      </c>
      <c r="E1679" t="s">
        <v>1347</v>
      </c>
      <c r="F1679" t="s">
        <v>4271</v>
      </c>
      <c r="G1679">
        <v>61935</v>
      </c>
      <c r="H1679">
        <v>242</v>
      </c>
      <c r="I1679" t="s">
        <v>29</v>
      </c>
      <c r="J1679">
        <v>20000000</v>
      </c>
      <c r="K1679">
        <v>6.7</v>
      </c>
    </row>
    <row r="1680" spans="1:11" x14ac:dyDescent="0.3">
      <c r="A1680" t="s">
        <v>2360</v>
      </c>
      <c r="B1680">
        <v>60</v>
      </c>
      <c r="C1680">
        <v>108</v>
      </c>
      <c r="D1680">
        <v>6000000</v>
      </c>
      <c r="E1680" t="s">
        <v>309</v>
      </c>
      <c r="F1680" t="s">
        <v>4273</v>
      </c>
      <c r="G1680">
        <v>10832</v>
      </c>
      <c r="H1680">
        <v>102</v>
      </c>
      <c r="I1680" t="s">
        <v>29</v>
      </c>
      <c r="J1680">
        <v>18000000</v>
      </c>
      <c r="K1680">
        <v>6.7</v>
      </c>
    </row>
    <row r="1681" spans="1:11" x14ac:dyDescent="0.3">
      <c r="A1681" t="s">
        <v>1356</v>
      </c>
      <c r="B1681">
        <v>150</v>
      </c>
      <c r="C1681">
        <v>111</v>
      </c>
      <c r="D1681">
        <v>2203641</v>
      </c>
      <c r="E1681" t="s">
        <v>140</v>
      </c>
      <c r="F1681" t="s">
        <v>4275</v>
      </c>
      <c r="G1681">
        <v>42792</v>
      </c>
      <c r="H1681">
        <v>162</v>
      </c>
      <c r="I1681" t="s">
        <v>29</v>
      </c>
      <c r="J1681">
        <v>15000000</v>
      </c>
      <c r="K1681">
        <v>6.7</v>
      </c>
    </row>
    <row r="1682" spans="1:11" x14ac:dyDescent="0.3">
      <c r="A1682" t="s">
        <v>2968</v>
      </c>
      <c r="B1682">
        <v>165</v>
      </c>
      <c r="C1682">
        <v>111</v>
      </c>
      <c r="D1682">
        <v>6109075</v>
      </c>
      <c r="E1682" t="s">
        <v>393</v>
      </c>
      <c r="F1682" t="s">
        <v>4277</v>
      </c>
      <c r="G1682">
        <v>32003</v>
      </c>
      <c r="H1682">
        <v>65</v>
      </c>
      <c r="I1682" t="s">
        <v>90</v>
      </c>
      <c r="J1682">
        <v>19430000</v>
      </c>
      <c r="K1682">
        <v>6.7</v>
      </c>
    </row>
    <row r="1683" spans="1:11" x14ac:dyDescent="0.3">
      <c r="A1683" t="s">
        <v>2367</v>
      </c>
      <c r="B1683">
        <v>112</v>
      </c>
      <c r="C1683">
        <v>105</v>
      </c>
      <c r="D1683">
        <v>63260</v>
      </c>
      <c r="E1683" t="s">
        <v>4279</v>
      </c>
      <c r="F1683" t="s">
        <v>4281</v>
      </c>
      <c r="G1683">
        <v>14325</v>
      </c>
      <c r="H1683">
        <v>90</v>
      </c>
      <c r="I1683" t="s">
        <v>29</v>
      </c>
      <c r="J1683">
        <v>14000000</v>
      </c>
      <c r="K1683">
        <v>6.7</v>
      </c>
    </row>
    <row r="1684" spans="1:11" x14ac:dyDescent="0.3">
      <c r="A1684" t="s">
        <v>1213</v>
      </c>
      <c r="B1684">
        <v>415</v>
      </c>
      <c r="C1684">
        <v>113</v>
      </c>
      <c r="D1684">
        <v>45996718</v>
      </c>
      <c r="E1684" t="s">
        <v>39</v>
      </c>
      <c r="F1684" t="s">
        <v>4283</v>
      </c>
      <c r="G1684">
        <v>173530</v>
      </c>
      <c r="H1684">
        <v>264</v>
      </c>
      <c r="I1684" t="s">
        <v>29</v>
      </c>
      <c r="J1684">
        <v>60000000</v>
      </c>
      <c r="K1684">
        <v>6.7</v>
      </c>
    </row>
    <row r="1685" spans="1:11" x14ac:dyDescent="0.3">
      <c r="A1685" t="s">
        <v>3451</v>
      </c>
      <c r="B1685">
        <v>111</v>
      </c>
      <c r="C1685">
        <v>112</v>
      </c>
      <c r="D1685">
        <v>6830957</v>
      </c>
      <c r="E1685" t="s">
        <v>588</v>
      </c>
      <c r="F1685" t="s">
        <v>4284</v>
      </c>
      <c r="G1685">
        <v>11983</v>
      </c>
      <c r="H1685">
        <v>147</v>
      </c>
      <c r="I1685" t="s">
        <v>29</v>
      </c>
      <c r="J1685">
        <v>21000000</v>
      </c>
      <c r="K1685">
        <v>6.7</v>
      </c>
    </row>
    <row r="1686" spans="1:11" x14ac:dyDescent="0.3">
      <c r="A1686" t="s">
        <v>458</v>
      </c>
      <c r="B1686">
        <v>154</v>
      </c>
      <c r="C1686">
        <v>130</v>
      </c>
      <c r="D1686">
        <v>15709385</v>
      </c>
      <c r="E1686" t="s">
        <v>208</v>
      </c>
      <c r="F1686" t="s">
        <v>4285</v>
      </c>
      <c r="G1686">
        <v>53053</v>
      </c>
      <c r="H1686">
        <v>132</v>
      </c>
      <c r="I1686" t="s">
        <v>29</v>
      </c>
      <c r="J1686">
        <v>30000000</v>
      </c>
      <c r="K1686">
        <v>6.7</v>
      </c>
    </row>
    <row r="1687" spans="1:11" x14ac:dyDescent="0.3">
      <c r="A1687" t="s">
        <v>1301</v>
      </c>
      <c r="B1687">
        <v>263</v>
      </c>
      <c r="C1687">
        <v>112</v>
      </c>
      <c r="D1687">
        <v>3707794</v>
      </c>
      <c r="E1687" t="s">
        <v>940</v>
      </c>
      <c r="F1687" t="s">
        <v>4286</v>
      </c>
      <c r="G1687">
        <v>31359</v>
      </c>
      <c r="H1687">
        <v>156</v>
      </c>
      <c r="I1687" t="s">
        <v>29</v>
      </c>
      <c r="J1687">
        <v>18000000</v>
      </c>
      <c r="K1687">
        <v>6.7</v>
      </c>
    </row>
    <row r="1688" spans="1:11" x14ac:dyDescent="0.3">
      <c r="A1688" t="s">
        <v>867</v>
      </c>
      <c r="B1688">
        <v>64</v>
      </c>
      <c r="C1688">
        <v>135</v>
      </c>
      <c r="D1688">
        <v>1666262</v>
      </c>
      <c r="E1688" t="s">
        <v>383</v>
      </c>
      <c r="F1688" t="s">
        <v>4289</v>
      </c>
      <c r="G1688">
        <v>5321</v>
      </c>
      <c r="H1688">
        <v>78</v>
      </c>
      <c r="I1688" t="s">
        <v>29</v>
      </c>
      <c r="J1688">
        <v>16000000</v>
      </c>
      <c r="K1688">
        <v>6.7</v>
      </c>
    </row>
    <row r="1689" spans="1:11" x14ac:dyDescent="0.3">
      <c r="A1689" t="s">
        <v>1607</v>
      </c>
      <c r="B1689">
        <v>28</v>
      </c>
      <c r="C1689">
        <v>132</v>
      </c>
      <c r="D1689">
        <v>1508689</v>
      </c>
      <c r="E1689" t="s">
        <v>588</v>
      </c>
      <c r="F1689" t="s">
        <v>4291</v>
      </c>
      <c r="G1689">
        <v>5648</v>
      </c>
      <c r="H1689">
        <v>50</v>
      </c>
      <c r="I1689" t="s">
        <v>29</v>
      </c>
      <c r="J1689">
        <v>16000000</v>
      </c>
      <c r="K1689">
        <v>6.7</v>
      </c>
    </row>
    <row r="1690" spans="1:11" x14ac:dyDescent="0.3">
      <c r="A1690" t="s">
        <v>2339</v>
      </c>
      <c r="B1690">
        <v>94</v>
      </c>
      <c r="C1690">
        <v>119</v>
      </c>
      <c r="D1690">
        <v>25178165</v>
      </c>
      <c r="E1690" t="s">
        <v>588</v>
      </c>
      <c r="F1690" t="s">
        <v>4292</v>
      </c>
      <c r="G1690">
        <v>70292</v>
      </c>
      <c r="H1690">
        <v>274</v>
      </c>
      <c r="I1690" t="s">
        <v>29</v>
      </c>
      <c r="J1690">
        <v>40000000</v>
      </c>
      <c r="K1690">
        <v>6.7</v>
      </c>
    </row>
    <row r="1691" spans="1:11" x14ac:dyDescent="0.3">
      <c r="A1691" t="s">
        <v>392</v>
      </c>
      <c r="B1691">
        <v>298</v>
      </c>
      <c r="C1691">
        <v>146</v>
      </c>
      <c r="D1691">
        <v>133375846</v>
      </c>
      <c r="E1691" t="s">
        <v>214</v>
      </c>
      <c r="F1691" t="s">
        <v>4294</v>
      </c>
      <c r="G1691">
        <v>207839</v>
      </c>
      <c r="H1691">
        <v>435</v>
      </c>
      <c r="I1691" t="s">
        <v>29</v>
      </c>
      <c r="J1691">
        <v>150000000</v>
      </c>
      <c r="K1691">
        <v>6.7</v>
      </c>
    </row>
    <row r="1692" spans="1:11" x14ac:dyDescent="0.3">
      <c r="A1692" t="s">
        <v>3253</v>
      </c>
      <c r="B1692">
        <v>171</v>
      </c>
      <c r="C1692">
        <v>120</v>
      </c>
      <c r="D1692">
        <v>18317151</v>
      </c>
      <c r="E1692" t="s">
        <v>2765</v>
      </c>
      <c r="F1692" t="s">
        <v>4297</v>
      </c>
      <c r="G1692">
        <v>55630</v>
      </c>
      <c r="H1692">
        <v>200</v>
      </c>
      <c r="I1692" t="s">
        <v>29</v>
      </c>
      <c r="J1692">
        <v>35000000</v>
      </c>
      <c r="K1692">
        <v>6.7</v>
      </c>
    </row>
    <row r="1693" spans="1:11" x14ac:dyDescent="0.3">
      <c r="A1693" t="s">
        <v>150</v>
      </c>
      <c r="B1693">
        <v>113</v>
      </c>
      <c r="C1693">
        <v>118</v>
      </c>
      <c r="D1693">
        <v>6144806</v>
      </c>
      <c r="E1693" t="s">
        <v>2655</v>
      </c>
      <c r="F1693" t="s">
        <v>4298</v>
      </c>
      <c r="G1693">
        <v>12821</v>
      </c>
      <c r="H1693">
        <v>248</v>
      </c>
      <c r="I1693" t="s">
        <v>29</v>
      </c>
      <c r="J1693">
        <v>23000000</v>
      </c>
      <c r="K1693">
        <v>6.7</v>
      </c>
    </row>
    <row r="1694" spans="1:11" x14ac:dyDescent="0.3">
      <c r="A1694" t="s">
        <v>1600</v>
      </c>
      <c r="B1694">
        <v>222</v>
      </c>
      <c r="C1694">
        <v>150</v>
      </c>
      <c r="D1694">
        <v>12712093</v>
      </c>
      <c r="E1694" t="s">
        <v>655</v>
      </c>
      <c r="F1694" t="s">
        <v>4300</v>
      </c>
      <c r="G1694">
        <v>70771</v>
      </c>
      <c r="H1694">
        <v>671</v>
      </c>
      <c r="I1694" t="s">
        <v>29</v>
      </c>
      <c r="J1694">
        <v>30000000</v>
      </c>
      <c r="K1694">
        <v>6.7</v>
      </c>
    </row>
    <row r="1695" spans="1:11" x14ac:dyDescent="0.3">
      <c r="A1695" t="s">
        <v>1106</v>
      </c>
      <c r="B1695">
        <v>142</v>
      </c>
      <c r="C1695">
        <v>116</v>
      </c>
      <c r="D1695">
        <v>7156933</v>
      </c>
      <c r="E1695" t="s">
        <v>73</v>
      </c>
      <c r="F1695" t="s">
        <v>4301</v>
      </c>
      <c r="G1695">
        <v>14581</v>
      </c>
      <c r="H1695">
        <v>74</v>
      </c>
      <c r="I1695" t="s">
        <v>29</v>
      </c>
      <c r="J1695">
        <v>25000000</v>
      </c>
      <c r="K1695">
        <v>6.7</v>
      </c>
    </row>
    <row r="1696" spans="1:11" x14ac:dyDescent="0.3">
      <c r="A1696" t="s">
        <v>1629</v>
      </c>
      <c r="B1696">
        <v>280</v>
      </c>
      <c r="C1696">
        <v>122</v>
      </c>
      <c r="D1696">
        <v>1697956</v>
      </c>
      <c r="E1696" t="s">
        <v>26</v>
      </c>
      <c r="F1696" t="s">
        <v>4302</v>
      </c>
      <c r="G1696">
        <v>64944</v>
      </c>
      <c r="H1696">
        <v>212</v>
      </c>
      <c r="I1696" t="s">
        <v>29</v>
      </c>
      <c r="J1696">
        <v>20000000</v>
      </c>
      <c r="K1696">
        <v>6.7</v>
      </c>
    </row>
    <row r="1697" spans="1:11" x14ac:dyDescent="0.3">
      <c r="A1697" t="s">
        <v>1600</v>
      </c>
      <c r="B1697">
        <v>584</v>
      </c>
      <c r="C1697">
        <v>139</v>
      </c>
      <c r="D1697">
        <v>13303319</v>
      </c>
      <c r="E1697" t="s">
        <v>2255</v>
      </c>
      <c r="F1697" t="s">
        <v>4303</v>
      </c>
      <c r="G1697">
        <v>136367</v>
      </c>
      <c r="H1697">
        <v>975</v>
      </c>
      <c r="I1697" t="s">
        <v>29</v>
      </c>
      <c r="J1697">
        <v>32000000</v>
      </c>
      <c r="K1697">
        <v>6.7</v>
      </c>
    </row>
    <row r="1698" spans="1:11" x14ac:dyDescent="0.3">
      <c r="A1698" t="s">
        <v>2677</v>
      </c>
      <c r="B1698">
        <v>74</v>
      </c>
      <c r="C1698">
        <v>119</v>
      </c>
      <c r="D1698">
        <v>8888143</v>
      </c>
      <c r="E1698" t="s">
        <v>1624</v>
      </c>
      <c r="F1698" t="s">
        <v>4305</v>
      </c>
      <c r="G1698">
        <v>22250</v>
      </c>
      <c r="H1698">
        <v>123</v>
      </c>
      <c r="I1698" t="s">
        <v>29</v>
      </c>
      <c r="J1698">
        <v>28000000</v>
      </c>
      <c r="K1698">
        <v>6.7</v>
      </c>
    </row>
    <row r="1699" spans="1:11" x14ac:dyDescent="0.3">
      <c r="A1699" t="s">
        <v>237</v>
      </c>
      <c r="B1699">
        <v>172</v>
      </c>
      <c r="C1699">
        <v>133</v>
      </c>
      <c r="D1699">
        <v>18653746</v>
      </c>
      <c r="E1699" t="s">
        <v>214</v>
      </c>
      <c r="F1699" t="s">
        <v>4307</v>
      </c>
      <c r="G1699">
        <v>137722</v>
      </c>
      <c r="H1699">
        <v>638</v>
      </c>
      <c r="I1699" t="s">
        <v>29</v>
      </c>
      <c r="J1699">
        <v>38000000</v>
      </c>
      <c r="K1699">
        <v>6.7</v>
      </c>
    </row>
    <row r="1700" spans="1:11" x14ac:dyDescent="0.3">
      <c r="A1700" t="s">
        <v>2472</v>
      </c>
      <c r="B1700">
        <v>276</v>
      </c>
      <c r="C1700">
        <v>91</v>
      </c>
      <c r="D1700">
        <v>958319</v>
      </c>
      <c r="E1700" t="s">
        <v>92</v>
      </c>
      <c r="F1700" t="s">
        <v>4308</v>
      </c>
      <c r="G1700">
        <v>39764</v>
      </c>
      <c r="H1700">
        <v>148</v>
      </c>
      <c r="I1700" t="s">
        <v>29</v>
      </c>
      <c r="J1700">
        <v>21000000</v>
      </c>
      <c r="K1700">
        <v>6.7</v>
      </c>
    </row>
    <row r="1701" spans="1:11" x14ac:dyDescent="0.3">
      <c r="A1701" t="s">
        <v>48</v>
      </c>
      <c r="B1701">
        <v>308</v>
      </c>
      <c r="C1701">
        <v>135</v>
      </c>
      <c r="D1701">
        <v>43982842</v>
      </c>
      <c r="E1701" t="s">
        <v>4310</v>
      </c>
      <c r="F1701" t="s">
        <v>4311</v>
      </c>
      <c r="G1701">
        <v>125109</v>
      </c>
      <c r="H1701">
        <v>593</v>
      </c>
      <c r="I1701" t="s">
        <v>29</v>
      </c>
      <c r="J1701">
        <v>65000000</v>
      </c>
      <c r="K1701">
        <v>6.7</v>
      </c>
    </row>
    <row r="1702" spans="1:11" x14ac:dyDescent="0.3">
      <c r="A1702" t="s">
        <v>48</v>
      </c>
      <c r="B1702">
        <v>308</v>
      </c>
      <c r="C1702">
        <v>135</v>
      </c>
      <c r="D1702">
        <v>43982842</v>
      </c>
      <c r="E1702" t="s">
        <v>4310</v>
      </c>
      <c r="F1702" t="s">
        <v>4311</v>
      </c>
      <c r="G1702">
        <v>125114</v>
      </c>
      <c r="H1702">
        <v>593</v>
      </c>
      <c r="I1702" t="s">
        <v>29</v>
      </c>
      <c r="J1702">
        <v>65000000</v>
      </c>
      <c r="K1702">
        <v>6.7</v>
      </c>
    </row>
    <row r="1703" spans="1:11" x14ac:dyDescent="0.3">
      <c r="A1703" t="s">
        <v>725</v>
      </c>
      <c r="B1703">
        <v>210</v>
      </c>
      <c r="C1703">
        <v>120</v>
      </c>
      <c r="D1703">
        <v>7443007</v>
      </c>
      <c r="E1703" t="s">
        <v>1683</v>
      </c>
      <c r="F1703" t="s">
        <v>4314</v>
      </c>
      <c r="G1703">
        <v>24663</v>
      </c>
      <c r="H1703">
        <v>71</v>
      </c>
      <c r="I1703" t="s">
        <v>29</v>
      </c>
      <c r="J1703">
        <v>30000000</v>
      </c>
      <c r="K1703">
        <v>6.7</v>
      </c>
    </row>
    <row r="1704" spans="1:11" x14ac:dyDescent="0.3">
      <c r="A1704" t="s">
        <v>528</v>
      </c>
      <c r="B1704">
        <v>31</v>
      </c>
      <c r="C1704">
        <v>130</v>
      </c>
      <c r="D1704">
        <v>13052741</v>
      </c>
      <c r="E1704" t="s">
        <v>2564</v>
      </c>
      <c r="F1704" t="s">
        <v>4315</v>
      </c>
      <c r="G1704">
        <v>8531</v>
      </c>
      <c r="H1704">
        <v>57</v>
      </c>
      <c r="I1704" t="s">
        <v>29</v>
      </c>
      <c r="J1704">
        <v>36000000</v>
      </c>
      <c r="K1704">
        <v>6.7</v>
      </c>
    </row>
    <row r="1705" spans="1:11" x14ac:dyDescent="0.3">
      <c r="A1705" t="s">
        <v>2058</v>
      </c>
      <c r="B1705">
        <v>238</v>
      </c>
      <c r="C1705">
        <v>88</v>
      </c>
      <c r="D1705">
        <v>31051126</v>
      </c>
      <c r="E1705" t="s">
        <v>316</v>
      </c>
      <c r="F1705" t="s">
        <v>4317</v>
      </c>
      <c r="G1705">
        <v>36877</v>
      </c>
      <c r="H1705">
        <v>101</v>
      </c>
      <c r="I1705" t="s">
        <v>29</v>
      </c>
      <c r="J1705">
        <v>55000000</v>
      </c>
      <c r="K1705">
        <v>6.7</v>
      </c>
    </row>
    <row r="1706" spans="1:11" x14ac:dyDescent="0.3">
      <c r="A1706" t="s">
        <v>2744</v>
      </c>
      <c r="B1706">
        <v>286</v>
      </c>
      <c r="C1706">
        <v>115</v>
      </c>
      <c r="D1706">
        <v>25121291</v>
      </c>
      <c r="E1706" t="s">
        <v>4319</v>
      </c>
      <c r="F1706" t="s">
        <v>4320</v>
      </c>
      <c r="G1706">
        <v>177653</v>
      </c>
      <c r="H1706">
        <v>279</v>
      </c>
      <c r="I1706" t="s">
        <v>29</v>
      </c>
      <c r="J1706">
        <v>50000000</v>
      </c>
      <c r="K1706">
        <v>6.7</v>
      </c>
    </row>
    <row r="1707" spans="1:11" x14ac:dyDescent="0.3">
      <c r="A1707" t="s">
        <v>2276</v>
      </c>
      <c r="B1707">
        <v>117</v>
      </c>
      <c r="C1707">
        <v>143</v>
      </c>
      <c r="D1707">
        <v>38966057</v>
      </c>
      <c r="E1707" t="s">
        <v>73</v>
      </c>
      <c r="F1707" t="s">
        <v>4321</v>
      </c>
      <c r="G1707">
        <v>23940</v>
      </c>
      <c r="H1707">
        <v>157</v>
      </c>
      <c r="I1707" t="s">
        <v>29</v>
      </c>
      <c r="J1707">
        <v>65000000</v>
      </c>
      <c r="K1707">
        <v>6.7</v>
      </c>
    </row>
    <row r="1708" spans="1:11" x14ac:dyDescent="0.3">
      <c r="A1708" t="s">
        <v>1038</v>
      </c>
      <c r="B1708">
        <v>210</v>
      </c>
      <c r="C1708">
        <v>117</v>
      </c>
      <c r="D1708">
        <v>31670931</v>
      </c>
      <c r="E1708" t="s">
        <v>1222</v>
      </c>
      <c r="F1708" t="s">
        <v>4323</v>
      </c>
      <c r="G1708">
        <v>44099</v>
      </c>
      <c r="H1708">
        <v>143</v>
      </c>
      <c r="I1708" t="s">
        <v>29</v>
      </c>
      <c r="J1708">
        <v>60000000</v>
      </c>
      <c r="K1708">
        <v>6.7</v>
      </c>
    </row>
    <row r="1709" spans="1:11" x14ac:dyDescent="0.3">
      <c r="A1709" t="s">
        <v>986</v>
      </c>
      <c r="B1709">
        <v>125</v>
      </c>
      <c r="C1709">
        <v>126</v>
      </c>
      <c r="D1709">
        <v>30695227</v>
      </c>
      <c r="E1709" t="s">
        <v>4325</v>
      </c>
      <c r="F1709" t="s">
        <v>4326</v>
      </c>
      <c r="G1709">
        <v>45296</v>
      </c>
      <c r="H1709">
        <v>267</v>
      </c>
      <c r="I1709" t="s">
        <v>29</v>
      </c>
      <c r="J1709">
        <v>60000000</v>
      </c>
      <c r="K1709">
        <v>6.7</v>
      </c>
    </row>
    <row r="1710" spans="1:11" x14ac:dyDescent="0.3">
      <c r="A1710" t="s">
        <v>1389</v>
      </c>
      <c r="B1710">
        <v>79</v>
      </c>
      <c r="C1710">
        <v>139</v>
      </c>
      <c r="D1710">
        <v>20389967</v>
      </c>
      <c r="E1710" t="s">
        <v>4328</v>
      </c>
      <c r="F1710" t="s">
        <v>4329</v>
      </c>
      <c r="G1710">
        <v>3077</v>
      </c>
      <c r="H1710">
        <v>47</v>
      </c>
      <c r="I1710" t="s">
        <v>29</v>
      </c>
      <c r="J1710">
        <v>50000000</v>
      </c>
      <c r="K1710">
        <v>6.7</v>
      </c>
    </row>
    <row r="1711" spans="1:11" x14ac:dyDescent="0.3">
      <c r="A1711" t="s">
        <v>2221</v>
      </c>
      <c r="B1711">
        <v>234</v>
      </c>
      <c r="C1711">
        <v>116</v>
      </c>
      <c r="D1711">
        <v>53215979</v>
      </c>
      <c r="E1711" t="s">
        <v>1562</v>
      </c>
      <c r="F1711" t="s">
        <v>4331</v>
      </c>
      <c r="G1711">
        <v>125036</v>
      </c>
      <c r="H1711">
        <v>205</v>
      </c>
      <c r="I1711" t="s">
        <v>29</v>
      </c>
      <c r="J1711">
        <v>84000000</v>
      </c>
      <c r="K1711">
        <v>6.7</v>
      </c>
    </row>
    <row r="1712" spans="1:11" x14ac:dyDescent="0.3">
      <c r="A1712" t="s">
        <v>1025</v>
      </c>
      <c r="B1712">
        <v>403</v>
      </c>
      <c r="C1712">
        <v>106</v>
      </c>
      <c r="D1712">
        <v>168368427</v>
      </c>
      <c r="E1712" t="s">
        <v>171</v>
      </c>
      <c r="F1712" t="s">
        <v>4334</v>
      </c>
      <c r="G1712">
        <v>330784</v>
      </c>
      <c r="H1712">
        <v>1243</v>
      </c>
      <c r="I1712" t="s">
        <v>29</v>
      </c>
      <c r="J1712">
        <v>200000000</v>
      </c>
      <c r="K1712">
        <v>6.7</v>
      </c>
    </row>
    <row r="1713" spans="1:11" x14ac:dyDescent="0.3">
      <c r="A1713" t="s">
        <v>2758</v>
      </c>
      <c r="B1713">
        <v>94</v>
      </c>
      <c r="C1713">
        <v>121</v>
      </c>
      <c r="D1713">
        <v>33328051</v>
      </c>
      <c r="E1713" t="s">
        <v>1536</v>
      </c>
      <c r="F1713" t="s">
        <v>4337</v>
      </c>
      <c r="G1713">
        <v>60508</v>
      </c>
      <c r="H1713">
        <v>285</v>
      </c>
      <c r="I1713" t="s">
        <v>29</v>
      </c>
      <c r="J1713">
        <v>65000000</v>
      </c>
      <c r="K1713">
        <v>6.7</v>
      </c>
    </row>
    <row r="1714" spans="1:11" x14ac:dyDescent="0.3">
      <c r="A1714" t="s">
        <v>3191</v>
      </c>
      <c r="B1714">
        <v>140</v>
      </c>
      <c r="C1714">
        <v>136</v>
      </c>
      <c r="D1714">
        <v>67286731</v>
      </c>
      <c r="E1714" t="s">
        <v>4339</v>
      </c>
      <c r="F1714" t="s">
        <v>4340</v>
      </c>
      <c r="G1714">
        <v>67856</v>
      </c>
      <c r="H1714">
        <v>345</v>
      </c>
      <c r="I1714" t="s">
        <v>29</v>
      </c>
      <c r="J1714">
        <v>100000000</v>
      </c>
      <c r="K1714">
        <v>6.7</v>
      </c>
    </row>
    <row r="1715" spans="1:11" x14ac:dyDescent="0.3">
      <c r="A1715" t="s">
        <v>3857</v>
      </c>
      <c r="B1715">
        <v>172</v>
      </c>
      <c r="C1715">
        <v>130</v>
      </c>
      <c r="D1715">
        <v>26616590</v>
      </c>
      <c r="E1715" t="s">
        <v>2263</v>
      </c>
      <c r="F1715" t="s">
        <v>4342</v>
      </c>
      <c r="G1715">
        <v>120416</v>
      </c>
      <c r="H1715">
        <v>857</v>
      </c>
      <c r="I1715" t="s">
        <v>29</v>
      </c>
      <c r="J1715">
        <v>60000000</v>
      </c>
      <c r="K1715">
        <v>6.7</v>
      </c>
    </row>
    <row r="1716" spans="1:11" x14ac:dyDescent="0.3">
      <c r="A1716" t="s">
        <v>2430</v>
      </c>
      <c r="B1716">
        <v>98</v>
      </c>
      <c r="C1716">
        <v>85</v>
      </c>
      <c r="D1716">
        <v>26288320</v>
      </c>
      <c r="E1716" t="s">
        <v>4343</v>
      </c>
      <c r="F1716" t="s">
        <v>4344</v>
      </c>
      <c r="G1716">
        <v>36144</v>
      </c>
      <c r="H1716">
        <v>91</v>
      </c>
      <c r="I1716" t="s">
        <v>29</v>
      </c>
      <c r="J1716">
        <v>60000000</v>
      </c>
      <c r="K1716">
        <v>6.7</v>
      </c>
    </row>
    <row r="1717" spans="1:11" x14ac:dyDescent="0.3">
      <c r="A1717" t="s">
        <v>3117</v>
      </c>
      <c r="B1717">
        <v>91</v>
      </c>
      <c r="C1717">
        <v>148</v>
      </c>
      <c r="D1717">
        <v>39251128</v>
      </c>
      <c r="E1717" t="s">
        <v>4346</v>
      </c>
      <c r="F1717" t="s">
        <v>4348</v>
      </c>
      <c r="G1717">
        <v>31080</v>
      </c>
      <c r="H1717">
        <v>217</v>
      </c>
      <c r="I1717" t="s">
        <v>29</v>
      </c>
      <c r="J1717">
        <v>75000000</v>
      </c>
      <c r="K1717">
        <v>6.7</v>
      </c>
    </row>
    <row r="1718" spans="1:11" x14ac:dyDescent="0.3">
      <c r="A1718" t="s">
        <v>1443</v>
      </c>
      <c r="B1718">
        <v>151</v>
      </c>
      <c r="C1718">
        <v>104</v>
      </c>
      <c r="D1718">
        <v>47592825</v>
      </c>
      <c r="E1718" t="s">
        <v>4350</v>
      </c>
      <c r="F1718" t="s">
        <v>4351</v>
      </c>
      <c r="G1718">
        <v>82731</v>
      </c>
      <c r="H1718">
        <v>255</v>
      </c>
      <c r="I1718" t="s">
        <v>29</v>
      </c>
      <c r="J1718">
        <v>85000000</v>
      </c>
      <c r="K1718">
        <v>6.7</v>
      </c>
    </row>
    <row r="1719" spans="1:11" x14ac:dyDescent="0.3">
      <c r="A1719" t="s">
        <v>2445</v>
      </c>
      <c r="B1719">
        <v>207</v>
      </c>
      <c r="C1719">
        <v>134</v>
      </c>
      <c r="D1719">
        <v>57637485</v>
      </c>
      <c r="E1719" t="s">
        <v>86</v>
      </c>
      <c r="F1719" t="s">
        <v>4353</v>
      </c>
      <c r="G1719">
        <v>183909</v>
      </c>
      <c r="H1719">
        <v>666</v>
      </c>
      <c r="I1719" t="s">
        <v>29</v>
      </c>
      <c r="J1719">
        <v>105000000</v>
      </c>
      <c r="K1719">
        <v>6.7</v>
      </c>
    </row>
    <row r="1720" spans="1:11" x14ac:dyDescent="0.3">
      <c r="A1720" t="s">
        <v>1995</v>
      </c>
      <c r="B1720">
        <v>326</v>
      </c>
      <c r="C1720">
        <v>114</v>
      </c>
      <c r="D1720">
        <v>61656849</v>
      </c>
      <c r="E1720" t="s">
        <v>105</v>
      </c>
      <c r="F1720" t="s">
        <v>4355</v>
      </c>
      <c r="G1720">
        <v>184561</v>
      </c>
      <c r="H1720">
        <v>554</v>
      </c>
      <c r="I1720" t="s">
        <v>29</v>
      </c>
      <c r="J1720">
        <v>110000000</v>
      </c>
      <c r="K1720">
        <v>6.7</v>
      </c>
    </row>
    <row r="1721" spans="1:11" x14ac:dyDescent="0.3">
      <c r="A1721" t="s">
        <v>2272</v>
      </c>
      <c r="B1721">
        <v>153</v>
      </c>
      <c r="C1721">
        <v>92</v>
      </c>
      <c r="D1721">
        <v>83348920</v>
      </c>
      <c r="E1721" t="s">
        <v>316</v>
      </c>
      <c r="F1721" t="s">
        <v>4356</v>
      </c>
      <c r="G1721">
        <v>60230</v>
      </c>
      <c r="H1721">
        <v>118</v>
      </c>
      <c r="I1721" t="s">
        <v>29</v>
      </c>
      <c r="J1721">
        <v>132000000</v>
      </c>
      <c r="K1721">
        <v>6.7</v>
      </c>
    </row>
    <row r="1722" spans="1:11" x14ac:dyDescent="0.3">
      <c r="A1722" t="s">
        <v>1108</v>
      </c>
      <c r="B1722">
        <v>136</v>
      </c>
      <c r="C1722">
        <v>138</v>
      </c>
      <c r="D1722">
        <v>35168677</v>
      </c>
      <c r="E1722" t="s">
        <v>1593</v>
      </c>
      <c r="F1722" t="s">
        <v>4358</v>
      </c>
      <c r="G1722">
        <v>49311</v>
      </c>
      <c r="H1722">
        <v>278</v>
      </c>
      <c r="I1722" t="s">
        <v>29</v>
      </c>
      <c r="J1722">
        <v>100000000</v>
      </c>
      <c r="K1722">
        <v>6.7</v>
      </c>
    </row>
    <row r="1723" spans="1:11" x14ac:dyDescent="0.3">
      <c r="A1723" t="s">
        <v>1993</v>
      </c>
      <c r="B1723">
        <v>81</v>
      </c>
      <c r="C1723">
        <v>132</v>
      </c>
      <c r="D1723">
        <v>10166502</v>
      </c>
      <c r="E1723" t="s">
        <v>130</v>
      </c>
      <c r="F1723" t="s">
        <v>4360</v>
      </c>
      <c r="G1723">
        <v>18209</v>
      </c>
      <c r="H1723">
        <v>183</v>
      </c>
      <c r="I1723" t="s">
        <v>85</v>
      </c>
      <c r="J1723">
        <v>80000000</v>
      </c>
      <c r="K1723">
        <v>6.7</v>
      </c>
    </row>
    <row r="1724" spans="1:11" x14ac:dyDescent="0.3">
      <c r="A1724" t="s">
        <v>2756</v>
      </c>
      <c r="B1724">
        <v>135</v>
      </c>
      <c r="C1724">
        <v>85</v>
      </c>
      <c r="D1724">
        <v>64459316</v>
      </c>
      <c r="E1724" t="s">
        <v>316</v>
      </c>
      <c r="F1724" t="s">
        <v>4362</v>
      </c>
      <c r="G1724">
        <v>85086</v>
      </c>
      <c r="H1724">
        <v>122</v>
      </c>
      <c r="I1724" t="s">
        <v>29</v>
      </c>
      <c r="J1724">
        <v>149000000</v>
      </c>
      <c r="K1724">
        <v>6.7</v>
      </c>
    </row>
    <row r="1725" spans="1:11" x14ac:dyDescent="0.3">
      <c r="A1725" t="s">
        <v>190</v>
      </c>
      <c r="B1725">
        <v>343</v>
      </c>
      <c r="C1725">
        <v>156</v>
      </c>
      <c r="D1725">
        <v>105219735</v>
      </c>
      <c r="E1725" t="s">
        <v>4364</v>
      </c>
      <c r="F1725" t="s">
        <v>4366</v>
      </c>
      <c r="G1725">
        <v>211765</v>
      </c>
      <c r="H1725">
        <v>546</v>
      </c>
      <c r="I1725" t="s">
        <v>29</v>
      </c>
      <c r="J1725">
        <v>200000000</v>
      </c>
      <c r="K1725">
        <v>6.7</v>
      </c>
    </row>
    <row r="1726" spans="1:11" x14ac:dyDescent="0.3">
      <c r="A1726" t="s">
        <v>4367</v>
      </c>
      <c r="B1726">
        <v>168</v>
      </c>
      <c r="C1726">
        <v>95</v>
      </c>
      <c r="D1726">
        <v>241437427</v>
      </c>
      <c r="E1726" t="s">
        <v>4368</v>
      </c>
      <c r="F1726" t="s">
        <v>4370</v>
      </c>
      <c r="G1726">
        <v>102071</v>
      </c>
      <c r="H1726">
        <v>756</v>
      </c>
      <c r="I1726" t="s">
        <v>29</v>
      </c>
      <c r="J1726">
        <v>5000000</v>
      </c>
      <c r="K1726">
        <v>6.6</v>
      </c>
    </row>
    <row r="1727" spans="1:11" x14ac:dyDescent="0.3">
      <c r="A1727" t="s">
        <v>2677</v>
      </c>
      <c r="B1727">
        <v>199</v>
      </c>
      <c r="C1727">
        <v>95</v>
      </c>
      <c r="D1727">
        <v>205399422</v>
      </c>
      <c r="E1727" t="s">
        <v>1493</v>
      </c>
      <c r="F1727" t="s">
        <v>4373</v>
      </c>
      <c r="G1727">
        <v>181225</v>
      </c>
      <c r="H1727">
        <v>784</v>
      </c>
      <c r="I1727" t="s">
        <v>29</v>
      </c>
      <c r="J1727">
        <v>33000000</v>
      </c>
      <c r="K1727">
        <v>6.6</v>
      </c>
    </row>
    <row r="1728" spans="1:11" x14ac:dyDescent="0.3">
      <c r="A1728" t="s">
        <v>1668</v>
      </c>
      <c r="B1728">
        <v>37</v>
      </c>
      <c r="C1728">
        <v>120</v>
      </c>
      <c r="D1728">
        <v>173585516</v>
      </c>
      <c r="E1728" t="s">
        <v>4375</v>
      </c>
      <c r="F1728" t="s">
        <v>4376</v>
      </c>
      <c r="G1728">
        <v>200077</v>
      </c>
      <c r="H1728">
        <v>189</v>
      </c>
      <c r="I1728" t="s">
        <v>29</v>
      </c>
      <c r="J1728">
        <v>18000000</v>
      </c>
      <c r="K1728">
        <v>6.6</v>
      </c>
    </row>
    <row r="1729" spans="1:11" x14ac:dyDescent="0.3">
      <c r="A1729" t="s">
        <v>2549</v>
      </c>
      <c r="B1729">
        <v>127</v>
      </c>
      <c r="C1729">
        <v>90</v>
      </c>
      <c r="D1729">
        <v>226138454</v>
      </c>
      <c r="E1729" t="s">
        <v>1562</v>
      </c>
      <c r="F1729" t="s">
        <v>4379</v>
      </c>
      <c r="G1729">
        <v>160440</v>
      </c>
      <c r="H1729">
        <v>394</v>
      </c>
      <c r="I1729" t="s">
        <v>29</v>
      </c>
      <c r="J1729">
        <v>90000000</v>
      </c>
      <c r="K1729">
        <v>6.6</v>
      </c>
    </row>
    <row r="1730" spans="1:11" x14ac:dyDescent="0.3">
      <c r="A1730" t="s">
        <v>1403</v>
      </c>
      <c r="B1730">
        <v>389</v>
      </c>
      <c r="C1730">
        <v>137</v>
      </c>
      <c r="D1730">
        <v>281666058</v>
      </c>
      <c r="E1730" t="s">
        <v>4381</v>
      </c>
      <c r="F1730" t="s">
        <v>4382</v>
      </c>
      <c r="G1730">
        <v>166137</v>
      </c>
      <c r="H1730">
        <v>383</v>
      </c>
      <c r="I1730" t="s">
        <v>29</v>
      </c>
      <c r="J1730">
        <v>160000000</v>
      </c>
      <c r="K1730">
        <v>6.6</v>
      </c>
    </row>
    <row r="1731" spans="1:11" x14ac:dyDescent="0.3">
      <c r="A1731" t="s">
        <v>3680</v>
      </c>
      <c r="B1731">
        <v>270</v>
      </c>
      <c r="C1731">
        <v>123</v>
      </c>
      <c r="D1731">
        <v>159578352</v>
      </c>
      <c r="E1731" t="s">
        <v>2113</v>
      </c>
      <c r="F1731" t="s">
        <v>4384</v>
      </c>
      <c r="G1731">
        <v>133177</v>
      </c>
      <c r="H1731">
        <v>380</v>
      </c>
      <c r="I1731" t="s">
        <v>29</v>
      </c>
      <c r="J1731">
        <v>43000000</v>
      </c>
      <c r="K1731">
        <v>6.6</v>
      </c>
    </row>
    <row r="1732" spans="1:11" x14ac:dyDescent="0.3">
      <c r="A1732" t="s">
        <v>3117</v>
      </c>
      <c r="B1732">
        <v>171</v>
      </c>
      <c r="C1732">
        <v>118</v>
      </c>
      <c r="D1732">
        <v>177575142</v>
      </c>
      <c r="E1732" t="s">
        <v>289</v>
      </c>
      <c r="F1732" t="s">
        <v>4386</v>
      </c>
      <c r="G1732">
        <v>244840</v>
      </c>
      <c r="H1732">
        <v>372</v>
      </c>
      <c r="I1732" t="s">
        <v>29</v>
      </c>
      <c r="J1732">
        <v>70000000</v>
      </c>
      <c r="K1732">
        <v>6.6</v>
      </c>
    </row>
    <row r="1733" spans="1:11" x14ac:dyDescent="0.3">
      <c r="A1733" t="s">
        <v>392</v>
      </c>
      <c r="B1733">
        <v>294</v>
      </c>
      <c r="C1733">
        <v>174</v>
      </c>
      <c r="D1733">
        <v>217536138</v>
      </c>
      <c r="E1733" t="s">
        <v>214</v>
      </c>
      <c r="F1733" t="s">
        <v>4388</v>
      </c>
      <c r="G1733">
        <v>314253</v>
      </c>
      <c r="H1733">
        <v>1966</v>
      </c>
      <c r="I1733" t="s">
        <v>29</v>
      </c>
      <c r="J1733">
        <v>125000000</v>
      </c>
      <c r="K1733">
        <v>6.6</v>
      </c>
    </row>
    <row r="1734" spans="1:11" x14ac:dyDescent="0.3">
      <c r="A1734" t="s">
        <v>2260</v>
      </c>
      <c r="B1734">
        <v>157</v>
      </c>
      <c r="C1734">
        <v>102</v>
      </c>
      <c r="D1734">
        <v>101978840</v>
      </c>
      <c r="E1734" t="s">
        <v>676</v>
      </c>
      <c r="F1734" t="s">
        <v>4391</v>
      </c>
      <c r="G1734">
        <v>77724</v>
      </c>
      <c r="H1734">
        <v>162</v>
      </c>
      <c r="I1734" t="s">
        <v>29</v>
      </c>
      <c r="J1734">
        <v>15000000</v>
      </c>
      <c r="K1734">
        <v>6.6</v>
      </c>
    </row>
    <row r="1735" spans="1:11" x14ac:dyDescent="0.3">
      <c r="A1735" t="s">
        <v>2661</v>
      </c>
      <c r="B1735">
        <v>92</v>
      </c>
      <c r="C1735">
        <v>84</v>
      </c>
      <c r="D1735">
        <v>141600000</v>
      </c>
      <c r="E1735" t="s">
        <v>4393</v>
      </c>
      <c r="F1735" t="s">
        <v>4394</v>
      </c>
      <c r="G1735">
        <v>119675</v>
      </c>
      <c r="H1735">
        <v>216</v>
      </c>
      <c r="I1735" t="s">
        <v>29</v>
      </c>
      <c r="J1735">
        <v>55000000</v>
      </c>
      <c r="K1735">
        <v>6.6</v>
      </c>
    </row>
    <row r="1736" spans="1:11" x14ac:dyDescent="0.3">
      <c r="A1736" t="s">
        <v>3162</v>
      </c>
      <c r="B1736">
        <v>250</v>
      </c>
      <c r="C1736">
        <v>95</v>
      </c>
      <c r="D1736">
        <v>87025093</v>
      </c>
      <c r="E1736" t="s">
        <v>2463</v>
      </c>
      <c r="F1736" t="s">
        <v>4397</v>
      </c>
      <c r="G1736">
        <v>188679</v>
      </c>
      <c r="H1736">
        <v>864</v>
      </c>
      <c r="I1736" t="s">
        <v>29</v>
      </c>
      <c r="J1736">
        <v>4000000</v>
      </c>
      <c r="K1736">
        <v>6.6</v>
      </c>
    </row>
    <row r="1737" spans="1:11" x14ac:dyDescent="0.3">
      <c r="A1737" t="s">
        <v>3727</v>
      </c>
      <c r="B1737">
        <v>77</v>
      </c>
      <c r="C1737">
        <v>122</v>
      </c>
      <c r="D1737">
        <v>91547205</v>
      </c>
      <c r="E1737" t="s">
        <v>289</v>
      </c>
      <c r="F1737" t="s">
        <v>4400</v>
      </c>
      <c r="G1737">
        <v>34579</v>
      </c>
      <c r="H1737">
        <v>62</v>
      </c>
      <c r="I1737" t="s">
        <v>29</v>
      </c>
      <c r="J1737">
        <v>12000000</v>
      </c>
      <c r="K1737">
        <v>6.6</v>
      </c>
    </row>
    <row r="1738" spans="1:11" x14ac:dyDescent="0.3">
      <c r="A1738" t="s">
        <v>978</v>
      </c>
      <c r="B1738">
        <v>318</v>
      </c>
      <c r="C1738">
        <v>106</v>
      </c>
      <c r="D1738">
        <v>83574831</v>
      </c>
      <c r="E1738" t="s">
        <v>1453</v>
      </c>
      <c r="F1738" t="s">
        <v>4402</v>
      </c>
      <c r="G1738">
        <v>109214</v>
      </c>
      <c r="H1738">
        <v>269</v>
      </c>
      <c r="I1738" t="s">
        <v>29</v>
      </c>
      <c r="J1738">
        <v>5000000</v>
      </c>
      <c r="K1738">
        <v>6.6</v>
      </c>
    </row>
    <row r="1739" spans="1:11" x14ac:dyDescent="0.3">
      <c r="A1739" t="s">
        <v>2285</v>
      </c>
      <c r="B1739">
        <v>177</v>
      </c>
      <c r="C1739">
        <v>107</v>
      </c>
      <c r="D1739">
        <v>126088877</v>
      </c>
      <c r="E1739" t="s">
        <v>2113</v>
      </c>
      <c r="F1739" t="s">
        <v>4404</v>
      </c>
      <c r="G1739">
        <v>33354</v>
      </c>
      <c r="H1739">
        <v>110</v>
      </c>
      <c r="I1739" t="s">
        <v>29</v>
      </c>
      <c r="J1739">
        <v>50000000</v>
      </c>
      <c r="K1739">
        <v>6.6</v>
      </c>
    </row>
    <row r="1740" spans="1:11" x14ac:dyDescent="0.3">
      <c r="A1740" t="s">
        <v>996</v>
      </c>
      <c r="B1740">
        <v>164</v>
      </c>
      <c r="C1740">
        <v>122</v>
      </c>
      <c r="D1740">
        <v>148213377</v>
      </c>
      <c r="E1740" t="s">
        <v>2349</v>
      </c>
      <c r="F1740" t="s">
        <v>4406</v>
      </c>
      <c r="G1740">
        <v>130776</v>
      </c>
      <c r="H1740">
        <v>437</v>
      </c>
      <c r="I1740" t="s">
        <v>29</v>
      </c>
      <c r="J1740">
        <v>73000000</v>
      </c>
      <c r="K1740">
        <v>6.6</v>
      </c>
    </row>
    <row r="1741" spans="1:11" x14ac:dyDescent="0.3">
      <c r="A1741" t="s">
        <v>1968</v>
      </c>
      <c r="B1741">
        <v>233</v>
      </c>
      <c r="C1741">
        <v>88</v>
      </c>
      <c r="D1741">
        <v>161317423</v>
      </c>
      <c r="E1741" t="s">
        <v>316</v>
      </c>
      <c r="F1741" t="s">
        <v>4408</v>
      </c>
      <c r="G1741">
        <v>145321</v>
      </c>
      <c r="H1741">
        <v>139</v>
      </c>
      <c r="I1741" t="s">
        <v>29</v>
      </c>
      <c r="J1741">
        <v>95000000</v>
      </c>
      <c r="K1741">
        <v>6.6</v>
      </c>
    </row>
    <row r="1742" spans="1:11" x14ac:dyDescent="0.3">
      <c r="A1742" t="s">
        <v>1907</v>
      </c>
      <c r="B1742">
        <v>167</v>
      </c>
      <c r="C1742">
        <v>153</v>
      </c>
      <c r="D1742">
        <v>201573391</v>
      </c>
      <c r="E1742" t="s">
        <v>86</v>
      </c>
      <c r="F1742" t="s">
        <v>4410</v>
      </c>
      <c r="G1742">
        <v>322395</v>
      </c>
      <c r="H1742">
        <v>1171</v>
      </c>
      <c r="I1742" t="s">
        <v>29</v>
      </c>
      <c r="J1742">
        <v>140000000</v>
      </c>
      <c r="K1742">
        <v>6.6</v>
      </c>
    </row>
    <row r="1743" spans="1:11" x14ac:dyDescent="0.3">
      <c r="A1743" t="s">
        <v>1204</v>
      </c>
      <c r="B1743">
        <v>110</v>
      </c>
      <c r="C1743">
        <v>105</v>
      </c>
      <c r="D1743">
        <v>76400000</v>
      </c>
      <c r="E1743" t="s">
        <v>248</v>
      </c>
      <c r="F1743" t="s">
        <v>4412</v>
      </c>
      <c r="G1743">
        <v>58743</v>
      </c>
      <c r="H1743">
        <v>192</v>
      </c>
      <c r="I1743" t="s">
        <v>29</v>
      </c>
      <c r="J1743">
        <v>17000000</v>
      </c>
      <c r="K1743">
        <v>6.6</v>
      </c>
    </row>
    <row r="1744" spans="1:11" x14ac:dyDescent="0.3">
      <c r="A1744" t="s">
        <v>2260</v>
      </c>
      <c r="B1744">
        <v>106</v>
      </c>
      <c r="C1744">
        <v>87</v>
      </c>
      <c r="D1744">
        <v>64267897</v>
      </c>
      <c r="E1744" t="s">
        <v>4068</v>
      </c>
      <c r="F1744" t="s">
        <v>4413</v>
      </c>
      <c r="G1744">
        <v>67992</v>
      </c>
      <c r="H1744">
        <v>327</v>
      </c>
      <c r="I1744" t="s">
        <v>29</v>
      </c>
      <c r="J1744">
        <v>5000000</v>
      </c>
      <c r="K1744">
        <v>6.6</v>
      </c>
    </row>
    <row r="1745" spans="1:11" x14ac:dyDescent="0.3">
      <c r="A1745" t="s">
        <v>392</v>
      </c>
      <c r="B1745">
        <v>79</v>
      </c>
      <c r="C1745">
        <v>139</v>
      </c>
      <c r="D1745">
        <v>136448821</v>
      </c>
      <c r="E1745" t="s">
        <v>543</v>
      </c>
      <c r="F1745" t="s">
        <v>4415</v>
      </c>
      <c r="G1745">
        <v>98989</v>
      </c>
      <c r="H1745">
        <v>158</v>
      </c>
      <c r="I1745" t="s">
        <v>29</v>
      </c>
      <c r="J1745">
        <v>80000000</v>
      </c>
      <c r="K1745">
        <v>6.6</v>
      </c>
    </row>
    <row r="1746" spans="1:11" x14ac:dyDescent="0.3">
      <c r="A1746" t="s">
        <v>72</v>
      </c>
      <c r="B1746">
        <v>185</v>
      </c>
      <c r="C1746">
        <v>130</v>
      </c>
      <c r="D1746">
        <v>155370362</v>
      </c>
      <c r="E1746" t="s">
        <v>4416</v>
      </c>
      <c r="F1746" t="s">
        <v>4417</v>
      </c>
      <c r="G1746">
        <v>98403</v>
      </c>
      <c r="H1746">
        <v>683</v>
      </c>
      <c r="I1746" t="s">
        <v>29</v>
      </c>
      <c r="J1746">
        <v>100000000</v>
      </c>
      <c r="K1746">
        <v>6.6</v>
      </c>
    </row>
    <row r="1747" spans="1:11" x14ac:dyDescent="0.3">
      <c r="A1747" t="s">
        <v>4338</v>
      </c>
      <c r="B1747">
        <v>98</v>
      </c>
      <c r="C1747">
        <v>103</v>
      </c>
      <c r="D1747">
        <v>57469179</v>
      </c>
      <c r="E1747" t="s">
        <v>1900</v>
      </c>
      <c r="F1747" t="s">
        <v>4420</v>
      </c>
      <c r="G1747">
        <v>63855</v>
      </c>
      <c r="H1747">
        <v>248</v>
      </c>
      <c r="I1747" t="s">
        <v>29</v>
      </c>
      <c r="J1747">
        <v>11500000</v>
      </c>
      <c r="K1747">
        <v>6.6</v>
      </c>
    </row>
    <row r="1748" spans="1:11" x14ac:dyDescent="0.3">
      <c r="A1748" t="s">
        <v>2683</v>
      </c>
      <c r="B1748">
        <v>30</v>
      </c>
      <c r="C1748">
        <v>132</v>
      </c>
      <c r="D1748">
        <v>74787599</v>
      </c>
      <c r="E1748" t="s">
        <v>588</v>
      </c>
      <c r="F1748" t="s">
        <v>4422</v>
      </c>
      <c r="G1748">
        <v>12549</v>
      </c>
      <c r="H1748">
        <v>109</v>
      </c>
      <c r="I1748" t="s">
        <v>29</v>
      </c>
      <c r="J1748">
        <v>30000000</v>
      </c>
      <c r="K1748">
        <v>6.6</v>
      </c>
    </row>
    <row r="1749" spans="1:11" x14ac:dyDescent="0.3">
      <c r="A1749" t="s">
        <v>2568</v>
      </c>
      <c r="B1749">
        <v>98</v>
      </c>
      <c r="C1749">
        <v>118</v>
      </c>
      <c r="D1749">
        <v>75668868</v>
      </c>
      <c r="E1749" t="s">
        <v>4424</v>
      </c>
      <c r="F1749" t="s">
        <v>4425</v>
      </c>
      <c r="G1749">
        <v>60504</v>
      </c>
      <c r="H1749">
        <v>249</v>
      </c>
      <c r="I1749" t="s">
        <v>29</v>
      </c>
      <c r="J1749">
        <v>35000000</v>
      </c>
      <c r="K1749">
        <v>6.6</v>
      </c>
    </row>
    <row r="1750" spans="1:11" x14ac:dyDescent="0.3">
      <c r="A1750" t="s">
        <v>2556</v>
      </c>
      <c r="B1750">
        <v>106</v>
      </c>
      <c r="C1750">
        <v>131</v>
      </c>
      <c r="D1750">
        <v>67900000</v>
      </c>
      <c r="E1750" t="s">
        <v>715</v>
      </c>
      <c r="F1750" t="s">
        <v>4427</v>
      </c>
      <c r="G1750">
        <v>74374</v>
      </c>
      <c r="H1750">
        <v>225</v>
      </c>
      <c r="I1750" t="s">
        <v>29</v>
      </c>
      <c r="J1750">
        <v>27500000</v>
      </c>
      <c r="K1750">
        <v>6.6</v>
      </c>
    </row>
    <row r="1751" spans="1:11" x14ac:dyDescent="0.3">
      <c r="A1751" t="s">
        <v>3387</v>
      </c>
      <c r="B1751">
        <v>131</v>
      </c>
      <c r="C1751">
        <v>88</v>
      </c>
      <c r="D1751">
        <v>44793200</v>
      </c>
      <c r="E1751" t="s">
        <v>4137</v>
      </c>
      <c r="F1751" t="s">
        <v>4430</v>
      </c>
      <c r="G1751">
        <v>49820</v>
      </c>
      <c r="H1751">
        <v>311</v>
      </c>
      <c r="I1751" t="s">
        <v>29</v>
      </c>
      <c r="J1751">
        <v>4500000</v>
      </c>
      <c r="K1751">
        <v>6.6</v>
      </c>
    </row>
    <row r="1752" spans="1:11" x14ac:dyDescent="0.3">
      <c r="A1752" t="s">
        <v>2827</v>
      </c>
      <c r="B1752">
        <v>222</v>
      </c>
      <c r="C1752">
        <v>105</v>
      </c>
      <c r="D1752">
        <v>63910583</v>
      </c>
      <c r="E1752" t="s">
        <v>289</v>
      </c>
      <c r="F1752" t="s">
        <v>4431</v>
      </c>
      <c r="G1752">
        <v>106755</v>
      </c>
      <c r="H1752">
        <v>173</v>
      </c>
      <c r="I1752" t="s">
        <v>29</v>
      </c>
      <c r="J1752">
        <v>28000000</v>
      </c>
      <c r="K1752">
        <v>6.6</v>
      </c>
    </row>
    <row r="1753" spans="1:11" x14ac:dyDescent="0.3">
      <c r="A1753" t="s">
        <v>1897</v>
      </c>
      <c r="B1753">
        <v>49</v>
      </c>
      <c r="C1753">
        <v>115</v>
      </c>
      <c r="D1753">
        <v>61490000</v>
      </c>
      <c r="E1753" t="s">
        <v>1489</v>
      </c>
      <c r="F1753" t="s">
        <v>4433</v>
      </c>
      <c r="G1753">
        <v>62037</v>
      </c>
      <c r="H1753">
        <v>148</v>
      </c>
      <c r="I1753" t="s">
        <v>29</v>
      </c>
      <c r="J1753">
        <v>26000000</v>
      </c>
      <c r="K1753">
        <v>6.6</v>
      </c>
    </row>
    <row r="1754" spans="1:11" x14ac:dyDescent="0.3">
      <c r="A1754" t="s">
        <v>934</v>
      </c>
      <c r="B1754">
        <v>307</v>
      </c>
      <c r="C1754">
        <v>95</v>
      </c>
      <c r="D1754">
        <v>100448498</v>
      </c>
      <c r="E1754" t="s">
        <v>73</v>
      </c>
      <c r="F1754" t="s">
        <v>4434</v>
      </c>
      <c r="G1754">
        <v>272789</v>
      </c>
      <c r="H1754">
        <v>285</v>
      </c>
      <c r="I1754" t="s">
        <v>29</v>
      </c>
      <c r="J1754">
        <v>65000000</v>
      </c>
      <c r="K1754">
        <v>6.6</v>
      </c>
    </row>
    <row r="1755" spans="1:11" x14ac:dyDescent="0.3">
      <c r="A1755" t="s">
        <v>857</v>
      </c>
      <c r="B1755">
        <v>53</v>
      </c>
      <c r="C1755">
        <v>115</v>
      </c>
      <c r="D1755">
        <v>38168022</v>
      </c>
      <c r="E1755" t="s">
        <v>4068</v>
      </c>
      <c r="F1755" t="s">
        <v>4436</v>
      </c>
      <c r="G1755">
        <v>4687</v>
      </c>
      <c r="H1755">
        <v>83</v>
      </c>
      <c r="I1755" t="s">
        <v>29</v>
      </c>
      <c r="J1755">
        <v>3000000</v>
      </c>
      <c r="K1755">
        <v>6.6</v>
      </c>
    </row>
    <row r="1756" spans="1:11" x14ac:dyDescent="0.3">
      <c r="A1756" t="s">
        <v>2414</v>
      </c>
      <c r="B1756">
        <v>83</v>
      </c>
      <c r="C1756">
        <v>115</v>
      </c>
      <c r="D1756">
        <v>60491560</v>
      </c>
      <c r="E1756" t="s">
        <v>140</v>
      </c>
      <c r="F1756" t="s">
        <v>4437</v>
      </c>
      <c r="G1756">
        <v>50653</v>
      </c>
      <c r="H1756">
        <v>143</v>
      </c>
      <c r="I1756" t="s">
        <v>29</v>
      </c>
      <c r="J1756">
        <v>27000000</v>
      </c>
      <c r="K1756">
        <v>6.6</v>
      </c>
    </row>
    <row r="1757" spans="1:11" x14ac:dyDescent="0.3">
      <c r="A1757" t="s">
        <v>1826</v>
      </c>
      <c r="B1757">
        <v>235</v>
      </c>
      <c r="C1757">
        <v>90</v>
      </c>
      <c r="D1757">
        <v>72266306</v>
      </c>
      <c r="E1757" t="s">
        <v>140</v>
      </c>
      <c r="F1757" t="s">
        <v>4438</v>
      </c>
      <c r="G1757">
        <v>127528</v>
      </c>
      <c r="H1757">
        <v>422</v>
      </c>
      <c r="I1757" t="s">
        <v>29</v>
      </c>
      <c r="J1757">
        <v>40000000</v>
      </c>
      <c r="K1757">
        <v>6.6</v>
      </c>
    </row>
    <row r="1758" spans="1:11" x14ac:dyDescent="0.3">
      <c r="A1758" t="s">
        <v>2756</v>
      </c>
      <c r="B1758">
        <v>103</v>
      </c>
      <c r="C1758">
        <v>99</v>
      </c>
      <c r="D1758">
        <v>52691009</v>
      </c>
      <c r="E1758" t="s">
        <v>1669</v>
      </c>
      <c r="F1758" t="s">
        <v>4440</v>
      </c>
      <c r="G1758">
        <v>18727</v>
      </c>
      <c r="H1758">
        <v>45</v>
      </c>
      <c r="I1758" t="s">
        <v>29</v>
      </c>
      <c r="J1758">
        <v>21000000</v>
      </c>
      <c r="K1758">
        <v>6.6</v>
      </c>
    </row>
    <row r="1759" spans="1:11" x14ac:dyDescent="0.3">
      <c r="A1759" t="s">
        <v>2266</v>
      </c>
      <c r="B1759">
        <v>187</v>
      </c>
      <c r="C1759">
        <v>120</v>
      </c>
      <c r="D1759">
        <v>112703470</v>
      </c>
      <c r="E1759" t="s">
        <v>699</v>
      </c>
      <c r="F1759" t="s">
        <v>4441</v>
      </c>
      <c r="G1759">
        <v>69860</v>
      </c>
      <c r="H1759">
        <v>214</v>
      </c>
      <c r="I1759" t="s">
        <v>29</v>
      </c>
      <c r="J1759">
        <v>85000000</v>
      </c>
      <c r="K1759">
        <v>6.6</v>
      </c>
    </row>
    <row r="1760" spans="1:11" x14ac:dyDescent="0.3">
      <c r="A1760" t="s">
        <v>2051</v>
      </c>
      <c r="B1760">
        <v>169</v>
      </c>
      <c r="C1760">
        <v>105</v>
      </c>
      <c r="D1760">
        <v>51853450</v>
      </c>
      <c r="E1760" t="s">
        <v>4443</v>
      </c>
      <c r="F1760" t="s">
        <v>4444</v>
      </c>
      <c r="G1760">
        <v>37398</v>
      </c>
      <c r="H1760">
        <v>110</v>
      </c>
      <c r="I1760" t="s">
        <v>29</v>
      </c>
      <c r="J1760">
        <v>25000000</v>
      </c>
      <c r="K1760">
        <v>6.6</v>
      </c>
    </row>
    <row r="1761" spans="1:11" x14ac:dyDescent="0.3">
      <c r="A1761" t="s">
        <v>2497</v>
      </c>
      <c r="B1761">
        <v>153</v>
      </c>
      <c r="C1761">
        <v>102</v>
      </c>
      <c r="D1761">
        <v>38087366</v>
      </c>
      <c r="E1761" t="s">
        <v>1929</v>
      </c>
      <c r="F1761" t="s">
        <v>4447</v>
      </c>
      <c r="G1761">
        <v>113918</v>
      </c>
      <c r="H1761">
        <v>165</v>
      </c>
      <c r="I1761" t="s">
        <v>29</v>
      </c>
      <c r="J1761">
        <v>12000000</v>
      </c>
      <c r="K1761">
        <v>6.6</v>
      </c>
    </row>
    <row r="1762" spans="1:11" x14ac:dyDescent="0.3">
      <c r="A1762" t="s">
        <v>2194</v>
      </c>
      <c r="B1762">
        <v>158</v>
      </c>
      <c r="C1762">
        <v>122</v>
      </c>
      <c r="D1762">
        <v>33071558</v>
      </c>
      <c r="E1762" t="s">
        <v>73</v>
      </c>
      <c r="F1762" t="s">
        <v>4449</v>
      </c>
      <c r="G1762">
        <v>22369</v>
      </c>
      <c r="H1762">
        <v>100</v>
      </c>
      <c r="I1762" t="s">
        <v>29</v>
      </c>
      <c r="J1762">
        <v>10000000</v>
      </c>
      <c r="K1762">
        <v>6.6</v>
      </c>
    </row>
    <row r="1763" spans="1:11" x14ac:dyDescent="0.3">
      <c r="A1763" t="s">
        <v>1962</v>
      </c>
      <c r="B1763">
        <v>128</v>
      </c>
      <c r="C1763">
        <v>97</v>
      </c>
      <c r="D1763">
        <v>47124400</v>
      </c>
      <c r="E1763" t="s">
        <v>4122</v>
      </c>
      <c r="F1763" t="s">
        <v>4451</v>
      </c>
      <c r="G1763">
        <v>49676</v>
      </c>
      <c r="H1763">
        <v>181</v>
      </c>
      <c r="I1763" t="s">
        <v>29</v>
      </c>
      <c r="J1763">
        <v>25000000</v>
      </c>
      <c r="K1763">
        <v>6.6</v>
      </c>
    </row>
    <row r="1764" spans="1:11" x14ac:dyDescent="0.3">
      <c r="A1764" t="s">
        <v>1238</v>
      </c>
      <c r="B1764">
        <v>364</v>
      </c>
      <c r="C1764">
        <v>90</v>
      </c>
      <c r="D1764">
        <v>24475193</v>
      </c>
      <c r="E1764" t="s">
        <v>699</v>
      </c>
      <c r="F1764" t="s">
        <v>4453</v>
      </c>
      <c r="G1764">
        <v>190494</v>
      </c>
      <c r="H1764">
        <v>314</v>
      </c>
      <c r="I1764" t="s">
        <v>29</v>
      </c>
      <c r="J1764">
        <v>3000000</v>
      </c>
      <c r="K1764">
        <v>6.6</v>
      </c>
    </row>
    <row r="1765" spans="1:11" x14ac:dyDescent="0.3">
      <c r="A1765" t="s">
        <v>2293</v>
      </c>
      <c r="B1765">
        <v>215</v>
      </c>
      <c r="C1765">
        <v>118</v>
      </c>
      <c r="D1765">
        <v>101111837</v>
      </c>
      <c r="E1765" t="s">
        <v>500</v>
      </c>
      <c r="F1765" t="s">
        <v>4455</v>
      </c>
      <c r="G1765">
        <v>150764</v>
      </c>
      <c r="H1765">
        <v>318</v>
      </c>
      <c r="I1765" t="s">
        <v>29</v>
      </c>
      <c r="J1765">
        <v>80000000</v>
      </c>
      <c r="K1765">
        <v>6.6</v>
      </c>
    </row>
    <row r="1766" spans="1:11" x14ac:dyDescent="0.3">
      <c r="A1766" t="s">
        <v>2754</v>
      </c>
      <c r="B1766">
        <v>238</v>
      </c>
      <c r="C1766">
        <v>109</v>
      </c>
      <c r="D1766">
        <v>55802754</v>
      </c>
      <c r="E1766" t="s">
        <v>289</v>
      </c>
      <c r="F1766" t="s">
        <v>4457</v>
      </c>
      <c r="G1766">
        <v>270228</v>
      </c>
      <c r="H1766">
        <v>194</v>
      </c>
      <c r="I1766" t="s">
        <v>29</v>
      </c>
      <c r="J1766">
        <v>35000000</v>
      </c>
      <c r="K1766">
        <v>6.6</v>
      </c>
    </row>
    <row r="1767" spans="1:11" x14ac:dyDescent="0.3">
      <c r="A1767" t="s">
        <v>2683</v>
      </c>
      <c r="B1767">
        <v>16</v>
      </c>
      <c r="C1767">
        <v>132</v>
      </c>
      <c r="D1767">
        <v>30400000</v>
      </c>
      <c r="E1767" t="s">
        <v>1437</v>
      </c>
      <c r="F1767" t="s">
        <v>4459</v>
      </c>
      <c r="G1767">
        <v>9503</v>
      </c>
      <c r="H1767">
        <v>68</v>
      </c>
      <c r="I1767" t="s">
        <v>29</v>
      </c>
      <c r="J1767">
        <v>12000000</v>
      </c>
      <c r="K1767">
        <v>6.6</v>
      </c>
    </row>
    <row r="1768" spans="1:11" x14ac:dyDescent="0.3">
      <c r="A1768" t="s">
        <v>278</v>
      </c>
      <c r="B1768">
        <v>64</v>
      </c>
      <c r="C1768">
        <v>127</v>
      </c>
      <c r="D1768">
        <v>67823573</v>
      </c>
      <c r="E1768" t="s">
        <v>417</v>
      </c>
      <c r="F1768" t="s">
        <v>4461</v>
      </c>
      <c r="G1768">
        <v>91176</v>
      </c>
      <c r="H1768">
        <v>130</v>
      </c>
      <c r="I1768" t="s">
        <v>29</v>
      </c>
      <c r="J1768">
        <v>50000000</v>
      </c>
      <c r="K1768">
        <v>6.6</v>
      </c>
    </row>
    <row r="1769" spans="1:11" x14ac:dyDescent="0.3">
      <c r="A1769" t="s">
        <v>2570</v>
      </c>
      <c r="B1769">
        <v>241</v>
      </c>
      <c r="C1769">
        <v>114</v>
      </c>
      <c r="D1769">
        <v>32721635</v>
      </c>
      <c r="E1769" t="s">
        <v>4463</v>
      </c>
      <c r="F1769" t="s">
        <v>4464</v>
      </c>
      <c r="G1769">
        <v>67822</v>
      </c>
      <c r="H1769">
        <v>279</v>
      </c>
      <c r="I1769" t="s">
        <v>29</v>
      </c>
      <c r="J1769">
        <v>15000000</v>
      </c>
      <c r="K1769">
        <v>6.6</v>
      </c>
    </row>
    <row r="1770" spans="1:11" x14ac:dyDescent="0.3">
      <c r="A1770" t="s">
        <v>2570</v>
      </c>
      <c r="B1770">
        <v>241</v>
      </c>
      <c r="C1770">
        <v>114</v>
      </c>
      <c r="D1770">
        <v>32721635</v>
      </c>
      <c r="E1770" t="s">
        <v>4463</v>
      </c>
      <c r="F1770" t="s">
        <v>4464</v>
      </c>
      <c r="G1770">
        <v>67824</v>
      </c>
      <c r="H1770">
        <v>279</v>
      </c>
      <c r="I1770" t="s">
        <v>29</v>
      </c>
      <c r="J1770">
        <v>15000000</v>
      </c>
      <c r="K1770">
        <v>6.6</v>
      </c>
    </row>
    <row r="1771" spans="1:11" x14ac:dyDescent="0.3">
      <c r="A1771" t="s">
        <v>2417</v>
      </c>
      <c r="B1771">
        <v>135</v>
      </c>
      <c r="C1771">
        <v>90</v>
      </c>
      <c r="D1771">
        <v>45162741</v>
      </c>
      <c r="E1771" t="s">
        <v>676</v>
      </c>
      <c r="F1771" t="s">
        <v>4467</v>
      </c>
      <c r="G1771">
        <v>201084</v>
      </c>
      <c r="H1771">
        <v>523</v>
      </c>
      <c r="I1771" t="s">
        <v>29</v>
      </c>
      <c r="J1771">
        <v>28000000</v>
      </c>
      <c r="K1771">
        <v>6.6</v>
      </c>
    </row>
    <row r="1772" spans="1:11" x14ac:dyDescent="0.3">
      <c r="A1772" t="s">
        <v>2446</v>
      </c>
      <c r="B1772">
        <v>161</v>
      </c>
      <c r="C1772">
        <v>91</v>
      </c>
      <c r="D1772">
        <v>17986000</v>
      </c>
      <c r="E1772" t="s">
        <v>626</v>
      </c>
      <c r="F1772" t="s">
        <v>4469</v>
      </c>
      <c r="G1772">
        <v>22773</v>
      </c>
      <c r="H1772">
        <v>195</v>
      </c>
      <c r="I1772" t="s">
        <v>29</v>
      </c>
      <c r="J1772">
        <v>1000000</v>
      </c>
      <c r="K1772">
        <v>6.6</v>
      </c>
    </row>
    <row r="1773" spans="1:11" x14ac:dyDescent="0.3">
      <c r="A1773" t="s">
        <v>190</v>
      </c>
      <c r="B1773">
        <v>63</v>
      </c>
      <c r="C1773">
        <v>125</v>
      </c>
      <c r="D1773">
        <v>45645204</v>
      </c>
      <c r="E1773" t="s">
        <v>1576</v>
      </c>
      <c r="F1773" t="s">
        <v>4472</v>
      </c>
      <c r="G1773">
        <v>39306</v>
      </c>
      <c r="H1773">
        <v>119</v>
      </c>
      <c r="I1773" t="s">
        <v>29</v>
      </c>
      <c r="J1773">
        <v>30000000</v>
      </c>
      <c r="K1773">
        <v>6.6</v>
      </c>
    </row>
    <row r="1774" spans="1:11" x14ac:dyDescent="0.3">
      <c r="A1774" t="s">
        <v>959</v>
      </c>
      <c r="B1774">
        <v>436</v>
      </c>
      <c r="C1774">
        <v>106</v>
      </c>
      <c r="D1774">
        <v>75638743</v>
      </c>
      <c r="E1774" t="s">
        <v>224</v>
      </c>
      <c r="F1774" t="s">
        <v>4474</v>
      </c>
      <c r="G1774">
        <v>180479</v>
      </c>
      <c r="H1774">
        <v>411</v>
      </c>
      <c r="I1774" t="s">
        <v>29</v>
      </c>
      <c r="J1774">
        <v>60000000</v>
      </c>
      <c r="K1774">
        <v>6.6</v>
      </c>
    </row>
    <row r="1775" spans="1:11" x14ac:dyDescent="0.3">
      <c r="A1775" t="s">
        <v>2709</v>
      </c>
      <c r="B1775">
        <v>178</v>
      </c>
      <c r="C1775">
        <v>116</v>
      </c>
      <c r="D1775">
        <v>77086030</v>
      </c>
      <c r="E1775" t="s">
        <v>4476</v>
      </c>
      <c r="F1775" t="s">
        <v>4477</v>
      </c>
      <c r="G1775">
        <v>65297</v>
      </c>
      <c r="H1775">
        <v>602</v>
      </c>
      <c r="I1775" t="s">
        <v>29</v>
      </c>
      <c r="J1775">
        <v>62000000</v>
      </c>
      <c r="K1775">
        <v>6.6</v>
      </c>
    </row>
    <row r="1776" spans="1:11" x14ac:dyDescent="0.3">
      <c r="A1776" t="s">
        <v>3014</v>
      </c>
      <c r="B1776">
        <v>156</v>
      </c>
      <c r="C1776">
        <v>103</v>
      </c>
      <c r="D1776">
        <v>34290142</v>
      </c>
      <c r="E1776" t="s">
        <v>73</v>
      </c>
      <c r="F1776" t="s">
        <v>4478</v>
      </c>
      <c r="G1776">
        <v>54242</v>
      </c>
      <c r="H1776">
        <v>145</v>
      </c>
      <c r="I1776" t="s">
        <v>29</v>
      </c>
      <c r="J1776">
        <v>19800000</v>
      </c>
      <c r="K1776">
        <v>6.6</v>
      </c>
    </row>
    <row r="1777" spans="1:11" x14ac:dyDescent="0.3">
      <c r="A1777" t="s">
        <v>2744</v>
      </c>
      <c r="B1777">
        <v>116</v>
      </c>
      <c r="C1777">
        <v>112</v>
      </c>
      <c r="D1777">
        <v>36020063</v>
      </c>
      <c r="E1777" t="s">
        <v>224</v>
      </c>
      <c r="F1777" t="s">
        <v>4480</v>
      </c>
      <c r="G1777">
        <v>62584</v>
      </c>
      <c r="H1777">
        <v>375</v>
      </c>
      <c r="I1777" t="s">
        <v>29</v>
      </c>
      <c r="J1777">
        <v>22000000</v>
      </c>
      <c r="K1777">
        <v>6.6</v>
      </c>
    </row>
    <row r="1778" spans="1:11" x14ac:dyDescent="0.3">
      <c r="A1778" t="s">
        <v>3373</v>
      </c>
      <c r="B1778">
        <v>88</v>
      </c>
      <c r="C1778">
        <v>119</v>
      </c>
      <c r="D1778">
        <v>39008741</v>
      </c>
      <c r="E1778" t="s">
        <v>3369</v>
      </c>
      <c r="F1778" t="s">
        <v>4482</v>
      </c>
      <c r="G1778">
        <v>44838</v>
      </c>
      <c r="H1778">
        <v>223</v>
      </c>
      <c r="I1778" t="s">
        <v>29</v>
      </c>
      <c r="J1778">
        <v>25000000</v>
      </c>
      <c r="K1778">
        <v>6.6</v>
      </c>
    </row>
    <row r="1779" spans="1:11" x14ac:dyDescent="0.3">
      <c r="A1779" t="s">
        <v>784</v>
      </c>
      <c r="B1779">
        <v>65</v>
      </c>
      <c r="C1779">
        <v>116</v>
      </c>
      <c r="D1779">
        <v>58918501</v>
      </c>
      <c r="E1779" t="s">
        <v>4484</v>
      </c>
      <c r="F1779" t="s">
        <v>4485</v>
      </c>
      <c r="G1779">
        <v>40126</v>
      </c>
      <c r="H1779">
        <v>107</v>
      </c>
      <c r="I1779" t="s">
        <v>29</v>
      </c>
      <c r="J1779">
        <v>46000000</v>
      </c>
      <c r="K1779">
        <v>6.6</v>
      </c>
    </row>
    <row r="1780" spans="1:11" x14ac:dyDescent="0.3">
      <c r="A1780" t="s">
        <v>1623</v>
      </c>
      <c r="B1780">
        <v>91</v>
      </c>
      <c r="C1780">
        <v>121</v>
      </c>
      <c r="D1780">
        <v>21569041</v>
      </c>
      <c r="E1780" t="s">
        <v>92</v>
      </c>
      <c r="F1780" t="s">
        <v>4486</v>
      </c>
      <c r="G1780">
        <v>8058</v>
      </c>
      <c r="H1780">
        <v>57</v>
      </c>
      <c r="I1780" t="s">
        <v>29</v>
      </c>
      <c r="J1780">
        <v>9000000</v>
      </c>
      <c r="K1780">
        <v>6.6</v>
      </c>
    </row>
    <row r="1781" spans="1:11" x14ac:dyDescent="0.3">
      <c r="A1781" t="s">
        <v>1080</v>
      </c>
      <c r="B1781">
        <v>397</v>
      </c>
      <c r="C1781">
        <v>99</v>
      </c>
      <c r="D1781">
        <v>42057340</v>
      </c>
      <c r="E1781" t="s">
        <v>840</v>
      </c>
      <c r="F1781" t="s">
        <v>4489</v>
      </c>
      <c r="G1781">
        <v>158354</v>
      </c>
      <c r="H1781">
        <v>691</v>
      </c>
      <c r="I1781" t="s">
        <v>29</v>
      </c>
      <c r="J1781">
        <v>30000000</v>
      </c>
      <c r="K1781">
        <v>6.6</v>
      </c>
    </row>
    <row r="1782" spans="1:11" x14ac:dyDescent="0.3">
      <c r="A1782" t="s">
        <v>3446</v>
      </c>
      <c r="B1782">
        <v>57</v>
      </c>
      <c r="C1782">
        <v>123</v>
      </c>
      <c r="D1782">
        <v>32051917</v>
      </c>
      <c r="E1782" t="s">
        <v>140</v>
      </c>
      <c r="F1782" t="s">
        <v>4492</v>
      </c>
      <c r="G1782">
        <v>42315</v>
      </c>
      <c r="H1782">
        <v>140</v>
      </c>
      <c r="I1782" t="s">
        <v>29</v>
      </c>
      <c r="J1782">
        <v>20000000</v>
      </c>
      <c r="K1782">
        <v>6.6</v>
      </c>
    </row>
    <row r="1783" spans="1:11" x14ac:dyDescent="0.3">
      <c r="A1783" t="s">
        <v>2626</v>
      </c>
      <c r="B1783">
        <v>116</v>
      </c>
      <c r="C1783">
        <v>98</v>
      </c>
      <c r="D1783">
        <v>36833473</v>
      </c>
      <c r="E1783" t="s">
        <v>39</v>
      </c>
      <c r="F1783" t="s">
        <v>4494</v>
      </c>
      <c r="G1783">
        <v>53126</v>
      </c>
      <c r="H1783">
        <v>254</v>
      </c>
      <c r="I1783" t="s">
        <v>29</v>
      </c>
      <c r="J1783">
        <v>25000000</v>
      </c>
      <c r="K1783">
        <v>6.6</v>
      </c>
    </row>
    <row r="1784" spans="1:11" x14ac:dyDescent="0.3">
      <c r="A1784" t="s">
        <v>3492</v>
      </c>
      <c r="B1784">
        <v>38</v>
      </c>
      <c r="C1784">
        <v>82</v>
      </c>
      <c r="D1784">
        <v>25571351</v>
      </c>
      <c r="E1784" t="s">
        <v>4495</v>
      </c>
      <c r="F1784" t="s">
        <v>4497</v>
      </c>
      <c r="G1784">
        <v>3135</v>
      </c>
      <c r="H1784">
        <v>78</v>
      </c>
      <c r="I1784" t="s">
        <v>29</v>
      </c>
      <c r="J1784">
        <v>14000000</v>
      </c>
      <c r="K1784">
        <v>6.6</v>
      </c>
    </row>
    <row r="1785" spans="1:11" x14ac:dyDescent="0.3">
      <c r="A1785" t="s">
        <v>2612</v>
      </c>
      <c r="B1785">
        <v>120</v>
      </c>
      <c r="C1785">
        <v>101</v>
      </c>
      <c r="D1785">
        <v>38122105</v>
      </c>
      <c r="E1785" t="s">
        <v>2211</v>
      </c>
      <c r="F1785" t="s">
        <v>4498</v>
      </c>
      <c r="G1785">
        <v>112669</v>
      </c>
      <c r="H1785">
        <v>226</v>
      </c>
      <c r="I1785" t="s">
        <v>29</v>
      </c>
      <c r="J1785">
        <v>27000000</v>
      </c>
      <c r="K1785">
        <v>6.6</v>
      </c>
    </row>
    <row r="1786" spans="1:11" x14ac:dyDescent="0.3">
      <c r="A1786" t="s">
        <v>2641</v>
      </c>
      <c r="B1786">
        <v>164</v>
      </c>
      <c r="C1786">
        <v>92</v>
      </c>
      <c r="D1786">
        <v>45802315</v>
      </c>
      <c r="E1786" t="s">
        <v>693</v>
      </c>
      <c r="F1786" t="s">
        <v>4501</v>
      </c>
      <c r="G1786">
        <v>119974</v>
      </c>
      <c r="H1786">
        <v>169</v>
      </c>
      <c r="I1786" t="s">
        <v>29</v>
      </c>
      <c r="J1786">
        <v>35000000</v>
      </c>
      <c r="K1786">
        <v>6.6</v>
      </c>
    </row>
    <row r="1787" spans="1:11" x14ac:dyDescent="0.3">
      <c r="A1787" t="s">
        <v>3173</v>
      </c>
      <c r="B1787">
        <v>36</v>
      </c>
      <c r="C1787">
        <v>98</v>
      </c>
      <c r="D1787">
        <v>10246600</v>
      </c>
      <c r="E1787" t="s">
        <v>699</v>
      </c>
      <c r="F1787" t="s">
        <v>4503</v>
      </c>
      <c r="G1787">
        <v>6375</v>
      </c>
      <c r="H1787">
        <v>36</v>
      </c>
      <c r="I1787" t="s">
        <v>29</v>
      </c>
      <c r="J1787">
        <v>25000</v>
      </c>
      <c r="K1787">
        <v>6.6</v>
      </c>
    </row>
    <row r="1788" spans="1:11" x14ac:dyDescent="0.3">
      <c r="A1788" t="s">
        <v>1907</v>
      </c>
      <c r="B1788">
        <v>94</v>
      </c>
      <c r="C1788">
        <v>147</v>
      </c>
      <c r="D1788">
        <v>138396624</v>
      </c>
      <c r="E1788" t="s">
        <v>1562</v>
      </c>
      <c r="F1788" t="s">
        <v>4505</v>
      </c>
      <c r="G1788">
        <v>178126</v>
      </c>
      <c r="H1788">
        <v>511</v>
      </c>
      <c r="I1788" t="s">
        <v>29</v>
      </c>
      <c r="J1788">
        <v>130000000</v>
      </c>
      <c r="K1788">
        <v>6.6</v>
      </c>
    </row>
    <row r="1789" spans="1:11" x14ac:dyDescent="0.3">
      <c r="A1789" t="s">
        <v>2663</v>
      </c>
      <c r="B1789">
        <v>87</v>
      </c>
      <c r="C1789">
        <v>78</v>
      </c>
      <c r="D1789">
        <v>58336565</v>
      </c>
      <c r="E1789" t="s">
        <v>316</v>
      </c>
      <c r="F1789" t="s">
        <v>4507</v>
      </c>
      <c r="G1789">
        <v>12845</v>
      </c>
      <c r="H1789">
        <v>118</v>
      </c>
      <c r="I1789" t="s">
        <v>29</v>
      </c>
      <c r="J1789">
        <v>50000000</v>
      </c>
      <c r="K1789">
        <v>6.6</v>
      </c>
    </row>
    <row r="1790" spans="1:11" x14ac:dyDescent="0.3">
      <c r="A1790" t="s">
        <v>2629</v>
      </c>
      <c r="B1790">
        <v>56</v>
      </c>
      <c r="C1790">
        <v>98</v>
      </c>
      <c r="D1790">
        <v>16115878</v>
      </c>
      <c r="E1790" t="s">
        <v>4509</v>
      </c>
      <c r="F1790" t="s">
        <v>4510</v>
      </c>
      <c r="G1790">
        <v>24438</v>
      </c>
      <c r="H1790">
        <v>194</v>
      </c>
      <c r="I1790" t="s">
        <v>29</v>
      </c>
      <c r="J1790">
        <v>8000000</v>
      </c>
      <c r="K1790">
        <v>6.6</v>
      </c>
    </row>
    <row r="1791" spans="1:11" x14ac:dyDescent="0.3">
      <c r="A1791" t="s">
        <v>2946</v>
      </c>
      <c r="B1791">
        <v>195</v>
      </c>
      <c r="C1791">
        <v>96</v>
      </c>
      <c r="D1791">
        <v>47781388</v>
      </c>
      <c r="E1791" t="s">
        <v>214</v>
      </c>
      <c r="F1791" t="s">
        <v>4512</v>
      </c>
      <c r="G1791">
        <v>147504</v>
      </c>
      <c r="H1791">
        <v>531</v>
      </c>
      <c r="I1791" t="s">
        <v>29</v>
      </c>
      <c r="J1791">
        <v>40000000</v>
      </c>
      <c r="K1791">
        <v>6.6</v>
      </c>
    </row>
    <row r="1792" spans="1:11" x14ac:dyDescent="0.3">
      <c r="A1792" t="s">
        <v>2920</v>
      </c>
      <c r="B1792">
        <v>304</v>
      </c>
      <c r="C1792">
        <v>113</v>
      </c>
      <c r="D1792">
        <v>39568996</v>
      </c>
      <c r="E1792" t="s">
        <v>626</v>
      </c>
      <c r="F1792" t="s">
        <v>4514</v>
      </c>
      <c r="G1792">
        <v>138435</v>
      </c>
      <c r="H1792">
        <v>527</v>
      </c>
      <c r="I1792" t="s">
        <v>29</v>
      </c>
      <c r="J1792">
        <v>32000000</v>
      </c>
      <c r="K1792">
        <v>6.6</v>
      </c>
    </row>
    <row r="1793" spans="1:11" x14ac:dyDescent="0.3">
      <c r="A1793" t="s">
        <v>1072</v>
      </c>
      <c r="B1793">
        <v>247</v>
      </c>
      <c r="C1793">
        <v>101</v>
      </c>
      <c r="D1793">
        <v>31452765</v>
      </c>
      <c r="E1793" t="s">
        <v>289</v>
      </c>
      <c r="F1793" t="s">
        <v>4517</v>
      </c>
      <c r="G1793">
        <v>149835</v>
      </c>
      <c r="H1793">
        <v>243</v>
      </c>
      <c r="I1793" t="s">
        <v>29</v>
      </c>
      <c r="J1793">
        <v>24000000</v>
      </c>
      <c r="K1793">
        <v>6.6</v>
      </c>
    </row>
    <row r="1794" spans="1:11" x14ac:dyDescent="0.3">
      <c r="A1794" t="s">
        <v>3149</v>
      </c>
      <c r="B1794">
        <v>140</v>
      </c>
      <c r="C1794">
        <v>110</v>
      </c>
      <c r="D1794">
        <v>24848292</v>
      </c>
      <c r="E1794" t="s">
        <v>4518</v>
      </c>
      <c r="F1794" t="s">
        <v>4519</v>
      </c>
      <c r="G1794">
        <v>80556</v>
      </c>
      <c r="H1794">
        <v>184</v>
      </c>
      <c r="I1794" t="s">
        <v>29</v>
      </c>
      <c r="J1794">
        <v>20000000</v>
      </c>
      <c r="K1794">
        <v>6.6</v>
      </c>
    </row>
    <row r="1795" spans="1:11" x14ac:dyDescent="0.3">
      <c r="A1795" t="s">
        <v>1938</v>
      </c>
      <c r="B1795">
        <v>279</v>
      </c>
      <c r="C1795">
        <v>105</v>
      </c>
      <c r="D1795">
        <v>53846915</v>
      </c>
      <c r="E1795" t="s">
        <v>1808</v>
      </c>
      <c r="F1795" t="s">
        <v>4521</v>
      </c>
      <c r="G1795">
        <v>149337</v>
      </c>
      <c r="H1795">
        <v>221</v>
      </c>
      <c r="I1795" t="s">
        <v>29</v>
      </c>
      <c r="J1795">
        <v>50100000</v>
      </c>
      <c r="K1795">
        <v>6.6</v>
      </c>
    </row>
    <row r="1796" spans="1:11" x14ac:dyDescent="0.3">
      <c r="A1796" t="s">
        <v>2556</v>
      </c>
      <c r="B1796">
        <v>117</v>
      </c>
      <c r="C1796">
        <v>133</v>
      </c>
      <c r="D1796">
        <v>34667015</v>
      </c>
      <c r="E1796" t="s">
        <v>715</v>
      </c>
      <c r="F1796" t="s">
        <v>4524</v>
      </c>
      <c r="G1796">
        <v>74009</v>
      </c>
      <c r="H1796">
        <v>317</v>
      </c>
      <c r="I1796" t="s">
        <v>29</v>
      </c>
      <c r="J1796">
        <v>32000000</v>
      </c>
      <c r="K1796">
        <v>6.6</v>
      </c>
    </row>
    <row r="1797" spans="1:11" x14ac:dyDescent="0.3">
      <c r="A1797" t="s">
        <v>67</v>
      </c>
      <c r="B1797">
        <v>392</v>
      </c>
      <c r="C1797">
        <v>137</v>
      </c>
      <c r="D1797">
        <v>37304950</v>
      </c>
      <c r="E1797" t="s">
        <v>116</v>
      </c>
      <c r="F1797" t="s">
        <v>4525</v>
      </c>
      <c r="G1797">
        <v>102728</v>
      </c>
      <c r="H1797">
        <v>279</v>
      </c>
      <c r="I1797" t="s">
        <v>29</v>
      </c>
      <c r="J1797">
        <v>35000000</v>
      </c>
      <c r="K1797">
        <v>6.6</v>
      </c>
    </row>
    <row r="1798" spans="1:11" x14ac:dyDescent="0.3">
      <c r="A1798" t="s">
        <v>4511</v>
      </c>
      <c r="B1798">
        <v>146</v>
      </c>
      <c r="C1798">
        <v>110</v>
      </c>
      <c r="D1798">
        <v>56932305</v>
      </c>
      <c r="E1798" t="s">
        <v>2353</v>
      </c>
      <c r="F1798" t="s">
        <v>4528</v>
      </c>
      <c r="G1798">
        <v>96690</v>
      </c>
      <c r="H1798">
        <v>293</v>
      </c>
      <c r="I1798" t="s">
        <v>29</v>
      </c>
      <c r="J1798">
        <v>55000000</v>
      </c>
      <c r="K1798">
        <v>6.6</v>
      </c>
    </row>
    <row r="1799" spans="1:11" x14ac:dyDescent="0.3">
      <c r="A1799" t="s">
        <v>2912</v>
      </c>
      <c r="B1799">
        <v>99</v>
      </c>
      <c r="C1799">
        <v>85</v>
      </c>
      <c r="D1799">
        <v>2199853</v>
      </c>
      <c r="E1799" t="s">
        <v>73</v>
      </c>
      <c r="F1799" t="s">
        <v>4530</v>
      </c>
      <c r="G1799">
        <v>19986</v>
      </c>
      <c r="H1799">
        <v>186</v>
      </c>
      <c r="I1799" t="s">
        <v>29</v>
      </c>
      <c r="J1799">
        <v>1200000</v>
      </c>
      <c r="K1799">
        <v>6.6</v>
      </c>
    </row>
    <row r="1800" spans="1:11" x14ac:dyDescent="0.3">
      <c r="A1800" t="s">
        <v>1770</v>
      </c>
      <c r="B1800">
        <v>24</v>
      </c>
      <c r="C1800">
        <v>100</v>
      </c>
      <c r="D1800">
        <v>12902790</v>
      </c>
      <c r="E1800" t="s">
        <v>699</v>
      </c>
      <c r="F1800" t="s">
        <v>4532</v>
      </c>
      <c r="G1800">
        <v>4052</v>
      </c>
      <c r="H1800">
        <v>88</v>
      </c>
      <c r="I1800" t="s">
        <v>29</v>
      </c>
      <c r="J1800">
        <v>12000000</v>
      </c>
      <c r="K1800">
        <v>6.6</v>
      </c>
    </row>
    <row r="1801" spans="1:11" x14ac:dyDescent="0.3">
      <c r="A1801" t="s">
        <v>2976</v>
      </c>
      <c r="B1801">
        <v>59</v>
      </c>
      <c r="C1801">
        <v>96</v>
      </c>
      <c r="D1801">
        <v>1050600</v>
      </c>
      <c r="E1801" t="s">
        <v>73</v>
      </c>
      <c r="F1801" t="s">
        <v>4533</v>
      </c>
      <c r="G1801">
        <v>4662</v>
      </c>
      <c r="H1801">
        <v>136</v>
      </c>
      <c r="I1801" t="s">
        <v>29</v>
      </c>
      <c r="J1801">
        <v>250000</v>
      </c>
      <c r="K1801">
        <v>6.6</v>
      </c>
    </row>
    <row r="1802" spans="1:11" x14ac:dyDescent="0.3">
      <c r="A1802" t="s">
        <v>3149</v>
      </c>
      <c r="B1802">
        <v>350</v>
      </c>
      <c r="C1802">
        <v>103</v>
      </c>
      <c r="D1802">
        <v>28751715</v>
      </c>
      <c r="E1802" t="s">
        <v>2113</v>
      </c>
      <c r="F1802" t="s">
        <v>4535</v>
      </c>
      <c r="G1802">
        <v>202967</v>
      </c>
      <c r="H1802">
        <v>378</v>
      </c>
      <c r="I1802" t="s">
        <v>29</v>
      </c>
      <c r="J1802">
        <v>28000000</v>
      </c>
      <c r="K1802">
        <v>6.6</v>
      </c>
    </row>
    <row r="1803" spans="1:11" x14ac:dyDescent="0.3">
      <c r="A1803" t="s">
        <v>2646</v>
      </c>
      <c r="B1803">
        <v>60</v>
      </c>
      <c r="C1803">
        <v>91</v>
      </c>
      <c r="D1803">
        <v>5480318</v>
      </c>
      <c r="E1803" t="s">
        <v>73</v>
      </c>
      <c r="F1803" t="s">
        <v>4537</v>
      </c>
      <c r="G1803">
        <v>9427</v>
      </c>
      <c r="H1803">
        <v>79</v>
      </c>
      <c r="I1803" t="s">
        <v>29</v>
      </c>
      <c r="J1803">
        <v>5000000</v>
      </c>
      <c r="K1803">
        <v>6.6</v>
      </c>
    </row>
    <row r="1804" spans="1:11" x14ac:dyDescent="0.3">
      <c r="A1804" t="s">
        <v>3600</v>
      </c>
      <c r="B1804">
        <v>43</v>
      </c>
      <c r="C1804">
        <v>90</v>
      </c>
      <c r="D1804">
        <v>85222</v>
      </c>
      <c r="E1804" t="s">
        <v>1310</v>
      </c>
      <c r="F1804" t="s">
        <v>4539</v>
      </c>
      <c r="G1804">
        <v>4285</v>
      </c>
      <c r="H1804">
        <v>84</v>
      </c>
      <c r="I1804" t="s">
        <v>29</v>
      </c>
      <c r="J1804">
        <v>1100</v>
      </c>
      <c r="K1804">
        <v>6.6</v>
      </c>
    </row>
    <row r="1805" spans="1:11" x14ac:dyDescent="0.3">
      <c r="A1805" t="s">
        <v>2644</v>
      </c>
      <c r="B1805">
        <v>34</v>
      </c>
      <c r="C1805">
        <v>92</v>
      </c>
      <c r="D1805">
        <v>12667</v>
      </c>
      <c r="E1805" t="s">
        <v>588</v>
      </c>
      <c r="F1805" t="s">
        <v>4540</v>
      </c>
      <c r="G1805">
        <v>19336</v>
      </c>
      <c r="H1805">
        <v>90</v>
      </c>
      <c r="I1805" t="s">
        <v>29</v>
      </c>
      <c r="J1805">
        <v>14000</v>
      </c>
      <c r="K1805">
        <v>6.6</v>
      </c>
    </row>
    <row r="1806" spans="1:11" x14ac:dyDescent="0.3">
      <c r="A1806" t="s">
        <v>2587</v>
      </c>
      <c r="B1806">
        <v>13</v>
      </c>
      <c r="C1806">
        <v>109</v>
      </c>
      <c r="D1806">
        <v>5199</v>
      </c>
      <c r="E1806" t="s">
        <v>459</v>
      </c>
      <c r="F1806" t="s">
        <v>4543</v>
      </c>
      <c r="G1806">
        <v>720</v>
      </c>
      <c r="H1806">
        <v>23</v>
      </c>
      <c r="I1806" t="s">
        <v>29</v>
      </c>
      <c r="J1806">
        <v>200000</v>
      </c>
      <c r="K1806">
        <v>6.6</v>
      </c>
    </row>
    <row r="1807" spans="1:11" x14ac:dyDescent="0.3">
      <c r="A1807" t="s">
        <v>478</v>
      </c>
      <c r="B1807">
        <v>81</v>
      </c>
      <c r="C1807">
        <v>91</v>
      </c>
      <c r="D1807">
        <v>154077</v>
      </c>
      <c r="E1807" t="s">
        <v>73</v>
      </c>
      <c r="F1807" t="s">
        <v>4544</v>
      </c>
      <c r="G1807">
        <v>6884</v>
      </c>
      <c r="H1807">
        <v>53</v>
      </c>
      <c r="I1807" t="s">
        <v>29</v>
      </c>
      <c r="J1807">
        <v>500000</v>
      </c>
      <c r="K1807">
        <v>6.6</v>
      </c>
    </row>
    <row r="1808" spans="1:11" x14ac:dyDescent="0.3">
      <c r="A1808" t="s">
        <v>2650</v>
      </c>
      <c r="B1808">
        <v>18</v>
      </c>
      <c r="C1808">
        <v>90</v>
      </c>
      <c r="D1808">
        <v>13493</v>
      </c>
      <c r="E1808" t="s">
        <v>92</v>
      </c>
      <c r="F1808" t="s">
        <v>4545</v>
      </c>
      <c r="G1808">
        <v>531</v>
      </c>
      <c r="H1808">
        <v>19</v>
      </c>
      <c r="I1808" t="s">
        <v>29</v>
      </c>
      <c r="J1808">
        <v>600000</v>
      </c>
      <c r="K1808">
        <v>6.6</v>
      </c>
    </row>
    <row r="1809" spans="1:11" x14ac:dyDescent="0.3">
      <c r="A1809" t="s">
        <v>1526</v>
      </c>
      <c r="B1809">
        <v>31</v>
      </c>
      <c r="C1809">
        <v>88</v>
      </c>
      <c r="D1809">
        <v>47329</v>
      </c>
      <c r="E1809" t="s">
        <v>92</v>
      </c>
      <c r="F1809" t="s">
        <v>4548</v>
      </c>
      <c r="G1809">
        <v>1661</v>
      </c>
      <c r="H1809">
        <v>31</v>
      </c>
      <c r="I1809" t="s">
        <v>29</v>
      </c>
      <c r="J1809">
        <v>750000</v>
      </c>
      <c r="K1809">
        <v>6.6</v>
      </c>
    </row>
    <row r="1810" spans="1:11" x14ac:dyDescent="0.3">
      <c r="A1810" t="s">
        <v>3910</v>
      </c>
      <c r="B1810">
        <v>23</v>
      </c>
      <c r="C1810">
        <v>89</v>
      </c>
      <c r="D1810">
        <v>2223990</v>
      </c>
      <c r="E1810" t="s">
        <v>4068</v>
      </c>
      <c r="F1810" t="s">
        <v>4551</v>
      </c>
      <c r="G1810">
        <v>761</v>
      </c>
      <c r="H1810">
        <v>14</v>
      </c>
      <c r="I1810" t="s">
        <v>29</v>
      </c>
      <c r="J1810">
        <v>3000000</v>
      </c>
      <c r="K1810">
        <v>6.6</v>
      </c>
    </row>
    <row r="1811" spans="1:11" x14ac:dyDescent="0.3">
      <c r="A1811" t="s">
        <v>1993</v>
      </c>
      <c r="B1811">
        <v>140</v>
      </c>
      <c r="C1811">
        <v>97</v>
      </c>
      <c r="D1811">
        <v>21973182</v>
      </c>
      <c r="E1811" t="s">
        <v>214</v>
      </c>
      <c r="F1811" t="s">
        <v>4553</v>
      </c>
      <c r="G1811">
        <v>53415</v>
      </c>
      <c r="H1811">
        <v>339</v>
      </c>
      <c r="I1811" t="s">
        <v>29</v>
      </c>
      <c r="J1811">
        <v>23000000</v>
      </c>
      <c r="K1811">
        <v>6.6</v>
      </c>
    </row>
    <row r="1812" spans="1:11" x14ac:dyDescent="0.3">
      <c r="A1812" t="s">
        <v>2725</v>
      </c>
      <c r="B1812">
        <v>190</v>
      </c>
      <c r="C1812">
        <v>91</v>
      </c>
      <c r="D1812">
        <v>73661010</v>
      </c>
      <c r="E1812" t="s">
        <v>4555</v>
      </c>
      <c r="F1812" t="s">
        <v>4556</v>
      </c>
      <c r="G1812">
        <v>71137</v>
      </c>
      <c r="H1812">
        <v>229</v>
      </c>
      <c r="I1812" t="s">
        <v>29</v>
      </c>
      <c r="J1812">
        <v>75000000</v>
      </c>
      <c r="K1812">
        <v>6.6</v>
      </c>
    </row>
    <row r="1813" spans="1:11" x14ac:dyDescent="0.3">
      <c r="A1813" t="s">
        <v>2634</v>
      </c>
      <c r="B1813">
        <v>60</v>
      </c>
      <c r="C1813">
        <v>94</v>
      </c>
      <c r="D1813">
        <v>36830</v>
      </c>
      <c r="E1813" t="s">
        <v>4557</v>
      </c>
      <c r="F1813" t="s">
        <v>4558</v>
      </c>
      <c r="G1813">
        <v>3291</v>
      </c>
      <c r="H1813">
        <v>63</v>
      </c>
      <c r="I1813" t="s">
        <v>29</v>
      </c>
      <c r="J1813">
        <v>1400000</v>
      </c>
      <c r="K1813">
        <v>6.6</v>
      </c>
    </row>
    <row r="1814" spans="1:11" x14ac:dyDescent="0.3">
      <c r="A1814" t="s">
        <v>2631</v>
      </c>
      <c r="B1814">
        <v>78</v>
      </c>
      <c r="C1814">
        <v>96</v>
      </c>
      <c r="D1814">
        <v>198407</v>
      </c>
      <c r="E1814" t="s">
        <v>92</v>
      </c>
      <c r="F1814" t="s">
        <v>4561</v>
      </c>
      <c r="G1814">
        <v>10282</v>
      </c>
      <c r="H1814">
        <v>78</v>
      </c>
      <c r="I1814" t="s">
        <v>29</v>
      </c>
      <c r="J1814">
        <v>2000000</v>
      </c>
      <c r="K1814">
        <v>6.6</v>
      </c>
    </row>
    <row r="1815" spans="1:11" x14ac:dyDescent="0.3">
      <c r="A1815" t="s">
        <v>2605</v>
      </c>
      <c r="B1815">
        <v>129</v>
      </c>
      <c r="C1815">
        <v>103</v>
      </c>
      <c r="D1815">
        <v>3093491</v>
      </c>
      <c r="E1815" t="s">
        <v>393</v>
      </c>
      <c r="F1815" t="s">
        <v>4563</v>
      </c>
      <c r="G1815">
        <v>8307</v>
      </c>
      <c r="H1815">
        <v>37</v>
      </c>
      <c r="I1815" t="s">
        <v>29</v>
      </c>
      <c r="J1815">
        <v>5000000</v>
      </c>
      <c r="K1815">
        <v>6.6</v>
      </c>
    </row>
    <row r="1816" spans="1:11" x14ac:dyDescent="0.3">
      <c r="A1816" t="s">
        <v>2472</v>
      </c>
      <c r="B1816">
        <v>45</v>
      </c>
      <c r="C1816">
        <v>103</v>
      </c>
      <c r="D1816">
        <v>17518220</v>
      </c>
      <c r="E1816" t="s">
        <v>699</v>
      </c>
      <c r="F1816" t="s">
        <v>4565</v>
      </c>
      <c r="G1816">
        <v>9105</v>
      </c>
      <c r="H1816">
        <v>76</v>
      </c>
      <c r="I1816" t="s">
        <v>29</v>
      </c>
      <c r="J1816">
        <v>20000000</v>
      </c>
      <c r="K1816">
        <v>6.6</v>
      </c>
    </row>
    <row r="1817" spans="1:11" x14ac:dyDescent="0.3">
      <c r="A1817" t="s">
        <v>1925</v>
      </c>
      <c r="B1817">
        <v>114</v>
      </c>
      <c r="C1817">
        <v>96</v>
      </c>
      <c r="D1817">
        <v>1325073</v>
      </c>
      <c r="E1817" t="s">
        <v>73</v>
      </c>
      <c r="F1817" t="s">
        <v>4568</v>
      </c>
      <c r="G1817">
        <v>18762</v>
      </c>
      <c r="H1817">
        <v>91</v>
      </c>
      <c r="I1817" t="s">
        <v>29</v>
      </c>
      <c r="J1817">
        <v>4000000</v>
      </c>
      <c r="K1817">
        <v>6.6</v>
      </c>
    </row>
    <row r="1818" spans="1:11" x14ac:dyDescent="0.3">
      <c r="A1818" t="s">
        <v>2620</v>
      </c>
      <c r="B1818">
        <v>43</v>
      </c>
      <c r="C1818">
        <v>99</v>
      </c>
      <c r="D1818">
        <v>302204</v>
      </c>
      <c r="E1818" t="s">
        <v>4570</v>
      </c>
      <c r="F1818" t="s">
        <v>4572</v>
      </c>
      <c r="G1818">
        <v>6705</v>
      </c>
      <c r="H1818">
        <v>53</v>
      </c>
      <c r="I1818" t="s">
        <v>29</v>
      </c>
      <c r="J1818">
        <v>3000000</v>
      </c>
      <c r="K1818">
        <v>6.6</v>
      </c>
    </row>
    <row r="1819" spans="1:11" x14ac:dyDescent="0.3">
      <c r="A1819" t="s">
        <v>857</v>
      </c>
      <c r="B1819">
        <v>85</v>
      </c>
      <c r="C1819">
        <v>142</v>
      </c>
      <c r="D1819">
        <v>19283782</v>
      </c>
      <c r="E1819" t="s">
        <v>1915</v>
      </c>
      <c r="F1819" t="s">
        <v>4574</v>
      </c>
      <c r="G1819">
        <v>31227</v>
      </c>
      <c r="H1819">
        <v>354</v>
      </c>
      <c r="I1819" t="s">
        <v>29</v>
      </c>
      <c r="J1819">
        <v>22000000</v>
      </c>
      <c r="K1819">
        <v>6.6</v>
      </c>
    </row>
    <row r="1820" spans="1:11" x14ac:dyDescent="0.3">
      <c r="A1820" t="s">
        <v>2553</v>
      </c>
      <c r="B1820">
        <v>267</v>
      </c>
      <c r="C1820">
        <v>132</v>
      </c>
      <c r="D1820">
        <v>46982632</v>
      </c>
      <c r="E1820" t="s">
        <v>4576</v>
      </c>
      <c r="F1820" t="s">
        <v>4577</v>
      </c>
      <c r="G1820">
        <v>172792</v>
      </c>
      <c r="H1820">
        <v>1740</v>
      </c>
      <c r="I1820" t="s">
        <v>29</v>
      </c>
      <c r="J1820">
        <v>50000000</v>
      </c>
      <c r="K1820">
        <v>6.6</v>
      </c>
    </row>
    <row r="1821" spans="1:11" x14ac:dyDescent="0.3">
      <c r="A1821" t="s">
        <v>822</v>
      </c>
      <c r="B1821">
        <v>315</v>
      </c>
      <c r="C1821">
        <v>124</v>
      </c>
      <c r="D1821">
        <v>56443482</v>
      </c>
      <c r="E1821" t="s">
        <v>913</v>
      </c>
      <c r="F1821" t="s">
        <v>4579</v>
      </c>
      <c r="G1821">
        <v>75329</v>
      </c>
      <c r="H1821">
        <v>256</v>
      </c>
      <c r="I1821" t="s">
        <v>29</v>
      </c>
      <c r="J1821">
        <v>60000000</v>
      </c>
      <c r="K1821">
        <v>6.6</v>
      </c>
    </row>
    <row r="1822" spans="1:11" x14ac:dyDescent="0.3">
      <c r="A1822" t="s">
        <v>2602</v>
      </c>
      <c r="B1822">
        <v>91</v>
      </c>
      <c r="C1822">
        <v>104</v>
      </c>
      <c r="D1822">
        <v>1056102</v>
      </c>
      <c r="E1822" t="s">
        <v>140</v>
      </c>
      <c r="F1822" t="s">
        <v>4582</v>
      </c>
      <c r="G1822">
        <v>18792</v>
      </c>
      <c r="H1822">
        <v>153</v>
      </c>
      <c r="I1822" t="s">
        <v>29</v>
      </c>
      <c r="J1822">
        <v>5000000</v>
      </c>
      <c r="K1822">
        <v>6.6</v>
      </c>
    </row>
    <row r="1823" spans="1:11" x14ac:dyDescent="0.3">
      <c r="A1823" t="s">
        <v>2589</v>
      </c>
      <c r="B1823">
        <v>288</v>
      </c>
      <c r="C1823">
        <v>107</v>
      </c>
      <c r="D1823">
        <v>7918283</v>
      </c>
      <c r="E1823" t="s">
        <v>224</v>
      </c>
      <c r="F1823" t="s">
        <v>4584</v>
      </c>
      <c r="G1823">
        <v>41574</v>
      </c>
      <c r="H1823">
        <v>145</v>
      </c>
      <c r="I1823" t="s">
        <v>29</v>
      </c>
      <c r="J1823">
        <v>12000000</v>
      </c>
      <c r="K1823">
        <v>6.6</v>
      </c>
    </row>
    <row r="1824" spans="1:11" x14ac:dyDescent="0.3">
      <c r="A1824" t="s">
        <v>2614</v>
      </c>
      <c r="B1824">
        <v>4</v>
      </c>
      <c r="C1824">
        <v>100</v>
      </c>
      <c r="D1824">
        <v>2024854</v>
      </c>
      <c r="E1824" t="s">
        <v>202</v>
      </c>
      <c r="F1824" t="s">
        <v>4587</v>
      </c>
      <c r="G1824">
        <v>564</v>
      </c>
      <c r="H1824">
        <v>21</v>
      </c>
      <c r="I1824" t="s">
        <v>29</v>
      </c>
      <c r="J1824">
        <v>6500000</v>
      </c>
      <c r="K1824">
        <v>6.6</v>
      </c>
    </row>
    <row r="1825" spans="1:11" x14ac:dyDescent="0.3">
      <c r="A1825" t="s">
        <v>2654</v>
      </c>
      <c r="B1825">
        <v>200</v>
      </c>
      <c r="C1825">
        <v>90</v>
      </c>
      <c r="D1825">
        <v>136432</v>
      </c>
      <c r="E1825" t="s">
        <v>4589</v>
      </c>
      <c r="F1825" t="s">
        <v>4590</v>
      </c>
      <c r="G1825">
        <v>31890</v>
      </c>
      <c r="H1825">
        <v>194</v>
      </c>
      <c r="I1825" t="s">
        <v>29</v>
      </c>
      <c r="J1825">
        <v>5000000</v>
      </c>
      <c r="K1825">
        <v>6.6</v>
      </c>
    </row>
    <row r="1826" spans="1:11" x14ac:dyDescent="0.3">
      <c r="A1826" t="s">
        <v>67</v>
      </c>
      <c r="B1826">
        <v>91</v>
      </c>
      <c r="C1826">
        <v>155</v>
      </c>
      <c r="D1826">
        <v>25078937</v>
      </c>
      <c r="E1826" t="s">
        <v>140</v>
      </c>
      <c r="F1826" t="s">
        <v>4592</v>
      </c>
      <c r="G1826">
        <v>31751</v>
      </c>
      <c r="H1826">
        <v>216</v>
      </c>
      <c r="I1826" t="s">
        <v>29</v>
      </c>
      <c r="J1826">
        <v>30000000</v>
      </c>
      <c r="K1826">
        <v>6.6</v>
      </c>
    </row>
    <row r="1827" spans="1:11" x14ac:dyDescent="0.3">
      <c r="A1827" t="s">
        <v>3877</v>
      </c>
      <c r="B1827">
        <v>97</v>
      </c>
      <c r="C1827">
        <v>105</v>
      </c>
      <c r="D1827">
        <v>2062066</v>
      </c>
      <c r="E1827" t="s">
        <v>116</v>
      </c>
      <c r="F1827" t="s">
        <v>4594</v>
      </c>
      <c r="G1827">
        <v>11387</v>
      </c>
      <c r="H1827">
        <v>147</v>
      </c>
      <c r="I1827" t="s">
        <v>29</v>
      </c>
      <c r="J1827">
        <v>7000000</v>
      </c>
      <c r="K1827">
        <v>6.6</v>
      </c>
    </row>
    <row r="1828" spans="1:11" x14ac:dyDescent="0.3">
      <c r="A1828" t="s">
        <v>2543</v>
      </c>
      <c r="B1828">
        <v>43</v>
      </c>
      <c r="C1828">
        <v>145</v>
      </c>
      <c r="D1828">
        <v>5669081</v>
      </c>
      <c r="E1828" t="s">
        <v>575</v>
      </c>
      <c r="F1828" t="s">
        <v>4597</v>
      </c>
      <c r="G1828">
        <v>3665</v>
      </c>
      <c r="H1828">
        <v>57</v>
      </c>
      <c r="I1828" t="s">
        <v>174</v>
      </c>
      <c r="J1828">
        <v>10818775</v>
      </c>
      <c r="K1828">
        <v>6.6</v>
      </c>
    </row>
    <row r="1829" spans="1:11" x14ac:dyDescent="0.3">
      <c r="A1829" t="s">
        <v>3836</v>
      </c>
      <c r="B1829">
        <v>222</v>
      </c>
      <c r="C1829">
        <v>85</v>
      </c>
      <c r="D1829">
        <v>27024</v>
      </c>
      <c r="E1829" t="s">
        <v>626</v>
      </c>
      <c r="F1829" t="s">
        <v>4600</v>
      </c>
      <c r="G1829">
        <v>55597</v>
      </c>
      <c r="H1829">
        <v>148</v>
      </c>
      <c r="I1829" t="s">
        <v>174</v>
      </c>
      <c r="J1829">
        <v>5600000</v>
      </c>
      <c r="K1829">
        <v>6.6</v>
      </c>
    </row>
    <row r="1830" spans="1:11" x14ac:dyDescent="0.3">
      <c r="A1830" t="s">
        <v>4044</v>
      </c>
      <c r="B1830">
        <v>71</v>
      </c>
      <c r="C1830">
        <v>118</v>
      </c>
      <c r="D1830">
        <v>9059588</v>
      </c>
      <c r="E1830" t="s">
        <v>1915</v>
      </c>
      <c r="F1830" t="s">
        <v>4603</v>
      </c>
      <c r="G1830">
        <v>17261</v>
      </c>
      <c r="H1830">
        <v>125</v>
      </c>
      <c r="I1830" t="s">
        <v>29</v>
      </c>
      <c r="J1830">
        <v>15000000</v>
      </c>
      <c r="K1830">
        <v>6.6</v>
      </c>
    </row>
    <row r="1831" spans="1:11" x14ac:dyDescent="0.3">
      <c r="A1831" t="s">
        <v>3446</v>
      </c>
      <c r="B1831">
        <v>34</v>
      </c>
      <c r="C1831">
        <v>94</v>
      </c>
      <c r="D1831">
        <v>13801755</v>
      </c>
      <c r="E1831" t="s">
        <v>1562</v>
      </c>
      <c r="F1831" t="s">
        <v>4604</v>
      </c>
      <c r="G1831">
        <v>23928</v>
      </c>
      <c r="H1831">
        <v>100</v>
      </c>
      <c r="I1831" t="s">
        <v>29</v>
      </c>
      <c r="J1831">
        <v>20000000</v>
      </c>
      <c r="K1831">
        <v>6.6</v>
      </c>
    </row>
    <row r="1832" spans="1:11" x14ac:dyDescent="0.3">
      <c r="A1832" t="s">
        <v>2066</v>
      </c>
      <c r="B1832">
        <v>49</v>
      </c>
      <c r="C1832">
        <v>104</v>
      </c>
      <c r="D1832">
        <v>1789892</v>
      </c>
      <c r="E1832" t="s">
        <v>338</v>
      </c>
      <c r="F1832" t="s">
        <v>4606</v>
      </c>
      <c r="G1832">
        <v>9494</v>
      </c>
      <c r="H1832">
        <v>109</v>
      </c>
      <c r="I1832" t="s">
        <v>29</v>
      </c>
      <c r="J1832">
        <v>8000000</v>
      </c>
      <c r="K1832">
        <v>6.6</v>
      </c>
    </row>
    <row r="1833" spans="1:11" x14ac:dyDescent="0.3">
      <c r="A1833" t="s">
        <v>1796</v>
      </c>
      <c r="B1833">
        <v>175</v>
      </c>
      <c r="C1833">
        <v>101</v>
      </c>
      <c r="D1833">
        <v>13650738</v>
      </c>
      <c r="E1833" t="s">
        <v>73</v>
      </c>
      <c r="F1833" t="s">
        <v>4608</v>
      </c>
      <c r="G1833">
        <v>61360</v>
      </c>
      <c r="H1833">
        <v>129</v>
      </c>
      <c r="I1833" t="s">
        <v>29</v>
      </c>
      <c r="J1833">
        <v>20000000</v>
      </c>
      <c r="K1833">
        <v>6.6</v>
      </c>
    </row>
    <row r="1834" spans="1:11" x14ac:dyDescent="0.3">
      <c r="A1834" t="s">
        <v>2594</v>
      </c>
      <c r="B1834">
        <v>259</v>
      </c>
      <c r="C1834">
        <v>106</v>
      </c>
      <c r="D1834">
        <v>3571735</v>
      </c>
      <c r="E1834" t="s">
        <v>1222</v>
      </c>
      <c r="F1834" t="s">
        <v>4610</v>
      </c>
      <c r="G1834">
        <v>39260</v>
      </c>
      <c r="H1834">
        <v>129</v>
      </c>
      <c r="I1834" t="s">
        <v>29</v>
      </c>
      <c r="J1834">
        <v>10000000</v>
      </c>
      <c r="K1834">
        <v>6.6</v>
      </c>
    </row>
    <row r="1835" spans="1:11" x14ac:dyDescent="0.3">
      <c r="A1835" t="s">
        <v>1830</v>
      </c>
      <c r="B1835">
        <v>119</v>
      </c>
      <c r="C1835">
        <v>125</v>
      </c>
      <c r="D1835">
        <v>13337299</v>
      </c>
      <c r="E1835" t="s">
        <v>2655</v>
      </c>
      <c r="F1835" t="s">
        <v>4613</v>
      </c>
      <c r="G1835">
        <v>9649</v>
      </c>
      <c r="H1835">
        <v>226</v>
      </c>
      <c r="I1835" t="s">
        <v>29</v>
      </c>
      <c r="J1835">
        <v>20000000</v>
      </c>
      <c r="K1835">
        <v>6.6</v>
      </c>
    </row>
    <row r="1836" spans="1:11" x14ac:dyDescent="0.3">
      <c r="A1836" t="s">
        <v>2638</v>
      </c>
      <c r="B1836">
        <v>92</v>
      </c>
      <c r="C1836">
        <v>93</v>
      </c>
      <c r="D1836">
        <v>17718223</v>
      </c>
      <c r="E1836" t="s">
        <v>676</v>
      </c>
      <c r="F1836" t="s">
        <v>4615</v>
      </c>
      <c r="G1836">
        <v>162067</v>
      </c>
      <c r="H1836">
        <v>316</v>
      </c>
      <c r="I1836" t="s">
        <v>29</v>
      </c>
      <c r="J1836">
        <v>25000000</v>
      </c>
      <c r="K1836">
        <v>6.6</v>
      </c>
    </row>
    <row r="1837" spans="1:11" x14ac:dyDescent="0.3">
      <c r="A1837" t="s">
        <v>312</v>
      </c>
      <c r="B1837">
        <v>242</v>
      </c>
      <c r="C1837">
        <v>106</v>
      </c>
      <c r="D1837">
        <v>7556708</v>
      </c>
      <c r="E1837" t="s">
        <v>92</v>
      </c>
      <c r="F1837" t="s">
        <v>4617</v>
      </c>
      <c r="G1837">
        <v>30284</v>
      </c>
      <c r="H1837">
        <v>102</v>
      </c>
      <c r="I1837" t="s">
        <v>29</v>
      </c>
      <c r="J1837">
        <v>15000000</v>
      </c>
      <c r="K1837">
        <v>6.6</v>
      </c>
    </row>
    <row r="1838" spans="1:11" x14ac:dyDescent="0.3">
      <c r="A1838" t="s">
        <v>1909</v>
      </c>
      <c r="B1838">
        <v>112</v>
      </c>
      <c r="C1838">
        <v>107</v>
      </c>
      <c r="D1838">
        <v>21835784</v>
      </c>
      <c r="E1838" t="s">
        <v>699</v>
      </c>
      <c r="F1838" t="s">
        <v>4619</v>
      </c>
      <c r="G1838">
        <v>58297</v>
      </c>
      <c r="H1838">
        <v>161</v>
      </c>
      <c r="I1838" t="s">
        <v>29</v>
      </c>
      <c r="J1838">
        <v>30000000</v>
      </c>
      <c r="K1838">
        <v>6.6</v>
      </c>
    </row>
    <row r="1839" spans="1:11" x14ac:dyDescent="0.3">
      <c r="A1839" t="s">
        <v>2617</v>
      </c>
      <c r="B1839">
        <v>30</v>
      </c>
      <c r="C1839">
        <v>100</v>
      </c>
      <c r="D1839">
        <v>3275585</v>
      </c>
      <c r="E1839" t="s">
        <v>39</v>
      </c>
      <c r="F1839" t="s">
        <v>4620</v>
      </c>
      <c r="G1839">
        <v>10735</v>
      </c>
      <c r="H1839">
        <v>88</v>
      </c>
      <c r="I1839" t="s">
        <v>29</v>
      </c>
      <c r="J1839">
        <v>11500000</v>
      </c>
      <c r="K1839">
        <v>6.6</v>
      </c>
    </row>
    <row r="1840" spans="1:11" x14ac:dyDescent="0.3">
      <c r="A1840" t="s">
        <v>4013</v>
      </c>
      <c r="B1840">
        <v>95</v>
      </c>
      <c r="C1840">
        <v>112</v>
      </c>
      <c r="D1840">
        <v>26494611</v>
      </c>
      <c r="E1840" t="s">
        <v>4622</v>
      </c>
      <c r="F1840" t="s">
        <v>4623</v>
      </c>
      <c r="G1840">
        <v>48621</v>
      </c>
      <c r="H1840">
        <v>239</v>
      </c>
      <c r="I1840" t="s">
        <v>29</v>
      </c>
      <c r="J1840">
        <v>35000000</v>
      </c>
      <c r="K1840">
        <v>6.6</v>
      </c>
    </row>
    <row r="1841" spans="1:11" x14ac:dyDescent="0.3">
      <c r="A1841" t="s">
        <v>3171</v>
      </c>
      <c r="B1841">
        <v>47</v>
      </c>
      <c r="C1841">
        <v>107</v>
      </c>
      <c r="D1841">
        <v>4741987</v>
      </c>
      <c r="E1841" t="s">
        <v>92</v>
      </c>
      <c r="F1841" t="s">
        <v>4624</v>
      </c>
      <c r="G1841">
        <v>6782</v>
      </c>
      <c r="H1841">
        <v>114</v>
      </c>
      <c r="I1841" t="s">
        <v>29</v>
      </c>
      <c r="J1841">
        <v>14000000</v>
      </c>
      <c r="K1841">
        <v>6.6</v>
      </c>
    </row>
    <row r="1842" spans="1:11" x14ac:dyDescent="0.3">
      <c r="A1842" t="s">
        <v>481</v>
      </c>
      <c r="B1842">
        <v>156</v>
      </c>
      <c r="C1842">
        <v>102</v>
      </c>
      <c r="D1842">
        <v>12469811</v>
      </c>
      <c r="E1842" t="s">
        <v>73</v>
      </c>
      <c r="F1842" t="s">
        <v>4626</v>
      </c>
      <c r="G1842">
        <v>69172</v>
      </c>
      <c r="H1842">
        <v>316</v>
      </c>
      <c r="I1842" t="s">
        <v>29</v>
      </c>
      <c r="J1842">
        <v>22000000</v>
      </c>
      <c r="K1842">
        <v>6.6</v>
      </c>
    </row>
    <row r="1843" spans="1:11" x14ac:dyDescent="0.3">
      <c r="A1843" t="s">
        <v>420</v>
      </c>
      <c r="B1843">
        <v>118</v>
      </c>
      <c r="C1843">
        <v>119</v>
      </c>
      <c r="D1843">
        <v>39778599</v>
      </c>
      <c r="E1843" t="s">
        <v>621</v>
      </c>
      <c r="F1843" t="s">
        <v>4627</v>
      </c>
      <c r="G1843">
        <v>176169</v>
      </c>
      <c r="H1843">
        <v>548</v>
      </c>
      <c r="I1843" t="s">
        <v>29</v>
      </c>
      <c r="J1843">
        <v>50000000</v>
      </c>
      <c r="K1843">
        <v>6.6</v>
      </c>
    </row>
    <row r="1844" spans="1:11" x14ac:dyDescent="0.3">
      <c r="A1844" t="s">
        <v>2145</v>
      </c>
      <c r="B1844">
        <v>141</v>
      </c>
      <c r="C1844">
        <v>127</v>
      </c>
      <c r="D1844">
        <v>129734803</v>
      </c>
      <c r="E1844" t="s">
        <v>1576</v>
      </c>
      <c r="F1844" t="s">
        <v>4629</v>
      </c>
      <c r="G1844">
        <v>127497</v>
      </c>
      <c r="H1844">
        <v>287</v>
      </c>
      <c r="I1844" t="s">
        <v>29</v>
      </c>
      <c r="J1844">
        <v>140000000</v>
      </c>
      <c r="K1844">
        <v>6.6</v>
      </c>
    </row>
    <row r="1845" spans="1:11" x14ac:dyDescent="0.3">
      <c r="A1845" t="s">
        <v>3326</v>
      </c>
      <c r="B1845">
        <v>32</v>
      </c>
      <c r="C1845">
        <v>140</v>
      </c>
      <c r="D1845">
        <v>24276500</v>
      </c>
      <c r="E1845" t="s">
        <v>116</v>
      </c>
      <c r="F1845" t="s">
        <v>4630</v>
      </c>
      <c r="G1845">
        <v>17124</v>
      </c>
      <c r="H1845">
        <v>68</v>
      </c>
      <c r="I1845" t="s">
        <v>29</v>
      </c>
      <c r="J1845">
        <v>35000000</v>
      </c>
      <c r="K1845">
        <v>6.6</v>
      </c>
    </row>
    <row r="1846" spans="1:11" x14ac:dyDescent="0.3">
      <c r="A1846" t="s">
        <v>3669</v>
      </c>
      <c r="B1846">
        <v>252</v>
      </c>
      <c r="C1846">
        <v>93</v>
      </c>
      <c r="D1846">
        <v>29113588</v>
      </c>
      <c r="E1846" t="s">
        <v>1576</v>
      </c>
      <c r="F1846" t="s">
        <v>4632</v>
      </c>
      <c r="G1846">
        <v>117999</v>
      </c>
      <c r="H1846">
        <v>181</v>
      </c>
      <c r="I1846" t="s">
        <v>29</v>
      </c>
      <c r="J1846">
        <v>40000000</v>
      </c>
      <c r="K1846">
        <v>6.6</v>
      </c>
    </row>
    <row r="1847" spans="1:11" x14ac:dyDescent="0.3">
      <c r="A1847" t="s">
        <v>1938</v>
      </c>
      <c r="B1847">
        <v>242</v>
      </c>
      <c r="C1847">
        <v>102</v>
      </c>
      <c r="D1847">
        <v>2035566</v>
      </c>
      <c r="E1847" t="s">
        <v>4633</v>
      </c>
      <c r="F1847" t="s">
        <v>4635</v>
      </c>
      <c r="G1847">
        <v>77305</v>
      </c>
      <c r="H1847">
        <v>162</v>
      </c>
      <c r="I1847" t="s">
        <v>29</v>
      </c>
      <c r="J1847">
        <v>13000000</v>
      </c>
      <c r="K1847">
        <v>6.6</v>
      </c>
    </row>
    <row r="1848" spans="1:11" x14ac:dyDescent="0.3">
      <c r="A1848" t="s">
        <v>539</v>
      </c>
      <c r="B1848">
        <v>109</v>
      </c>
      <c r="C1848">
        <v>112</v>
      </c>
      <c r="D1848">
        <v>4839383</v>
      </c>
      <c r="E1848" t="s">
        <v>289</v>
      </c>
      <c r="F1848" t="s">
        <v>4636</v>
      </c>
      <c r="G1848">
        <v>21613</v>
      </c>
      <c r="H1848">
        <v>148</v>
      </c>
      <c r="I1848" t="s">
        <v>29</v>
      </c>
      <c r="J1848">
        <v>16000000</v>
      </c>
      <c r="K1848">
        <v>6.6</v>
      </c>
    </row>
    <row r="1849" spans="1:11" x14ac:dyDescent="0.3">
      <c r="A1849" t="s">
        <v>2623</v>
      </c>
      <c r="B1849">
        <v>48</v>
      </c>
      <c r="C1849">
        <v>99</v>
      </c>
      <c r="D1849">
        <v>1227324</v>
      </c>
      <c r="E1849" t="s">
        <v>26</v>
      </c>
      <c r="F1849" t="s">
        <v>4637</v>
      </c>
      <c r="G1849">
        <v>6921</v>
      </c>
      <c r="H1849">
        <v>48</v>
      </c>
      <c r="I1849" t="s">
        <v>29</v>
      </c>
      <c r="J1849">
        <v>12500000</v>
      </c>
      <c r="K1849">
        <v>6.6</v>
      </c>
    </row>
    <row r="1850" spans="1:11" x14ac:dyDescent="0.3">
      <c r="A1850" t="s">
        <v>2503</v>
      </c>
      <c r="B1850">
        <v>24</v>
      </c>
      <c r="C1850">
        <v>86</v>
      </c>
      <c r="D1850">
        <v>13751</v>
      </c>
      <c r="E1850" t="s">
        <v>228</v>
      </c>
      <c r="F1850" t="s">
        <v>4640</v>
      </c>
      <c r="G1850">
        <v>813</v>
      </c>
      <c r="H1850">
        <v>6</v>
      </c>
      <c r="I1850" t="s">
        <v>29</v>
      </c>
      <c r="J1850">
        <v>11400000</v>
      </c>
      <c r="K1850">
        <v>6.6</v>
      </c>
    </row>
    <row r="1851" spans="1:11" x14ac:dyDescent="0.3">
      <c r="A1851" t="s">
        <v>2657</v>
      </c>
      <c r="B1851">
        <v>399</v>
      </c>
      <c r="C1851">
        <v>88</v>
      </c>
      <c r="D1851">
        <v>1024175</v>
      </c>
      <c r="E1851" t="s">
        <v>4642</v>
      </c>
      <c r="F1851" t="s">
        <v>4644</v>
      </c>
      <c r="G1851">
        <v>82331</v>
      </c>
      <c r="H1851">
        <v>297</v>
      </c>
      <c r="I1851" t="s">
        <v>29</v>
      </c>
      <c r="J1851">
        <v>13000000</v>
      </c>
      <c r="K1851">
        <v>6.6</v>
      </c>
    </row>
    <row r="1852" spans="1:11" x14ac:dyDescent="0.3">
      <c r="A1852" t="s">
        <v>2540</v>
      </c>
      <c r="B1852">
        <v>27</v>
      </c>
      <c r="C1852">
        <v>225</v>
      </c>
      <c r="D1852">
        <v>8000000</v>
      </c>
      <c r="E1852" t="s">
        <v>60</v>
      </c>
      <c r="F1852" t="s">
        <v>4646</v>
      </c>
      <c r="G1852">
        <v>6484</v>
      </c>
      <c r="H1852">
        <v>100</v>
      </c>
      <c r="I1852" t="s">
        <v>29</v>
      </c>
      <c r="J1852">
        <v>20000000</v>
      </c>
      <c r="K1852">
        <v>6.6</v>
      </c>
    </row>
    <row r="1853" spans="1:11" x14ac:dyDescent="0.3">
      <c r="A1853" t="s">
        <v>720</v>
      </c>
      <c r="B1853">
        <v>144</v>
      </c>
      <c r="C1853">
        <v>177</v>
      </c>
      <c r="D1853">
        <v>27400000</v>
      </c>
      <c r="E1853" t="s">
        <v>248</v>
      </c>
      <c r="F1853" t="s">
        <v>4648</v>
      </c>
      <c r="G1853">
        <v>97087</v>
      </c>
      <c r="H1853">
        <v>569</v>
      </c>
      <c r="I1853" t="s">
        <v>29</v>
      </c>
      <c r="J1853">
        <v>40000000</v>
      </c>
      <c r="K1853">
        <v>6.6</v>
      </c>
    </row>
    <row r="1854" spans="1:11" x14ac:dyDescent="0.3">
      <c r="A1854" t="s">
        <v>1560</v>
      </c>
      <c r="B1854">
        <v>208</v>
      </c>
      <c r="C1854">
        <v>122</v>
      </c>
      <c r="D1854">
        <v>2428883</v>
      </c>
      <c r="E1854" t="s">
        <v>202</v>
      </c>
      <c r="F1854" t="s">
        <v>4651</v>
      </c>
      <c r="G1854">
        <v>21370</v>
      </c>
      <c r="H1854">
        <v>132</v>
      </c>
      <c r="I1854" t="s">
        <v>29</v>
      </c>
      <c r="J1854">
        <v>16000000</v>
      </c>
      <c r="K1854">
        <v>6.6</v>
      </c>
    </row>
    <row r="1855" spans="1:11" x14ac:dyDescent="0.3">
      <c r="A1855" t="s">
        <v>2282</v>
      </c>
      <c r="B1855">
        <v>230</v>
      </c>
      <c r="C1855">
        <v>120</v>
      </c>
      <c r="D1855">
        <v>1984743</v>
      </c>
      <c r="E1855" t="s">
        <v>588</v>
      </c>
      <c r="F1855" t="s">
        <v>4653</v>
      </c>
      <c r="G1855">
        <v>20616</v>
      </c>
      <c r="H1855">
        <v>70</v>
      </c>
      <c r="I1855" t="s">
        <v>29</v>
      </c>
      <c r="J1855">
        <v>16000000</v>
      </c>
      <c r="K1855">
        <v>6.6</v>
      </c>
    </row>
    <row r="1856" spans="1:11" x14ac:dyDescent="0.3">
      <c r="A1856" t="s">
        <v>134</v>
      </c>
      <c r="B1856">
        <v>209</v>
      </c>
      <c r="C1856">
        <v>129</v>
      </c>
      <c r="D1856">
        <v>65948711</v>
      </c>
      <c r="E1856" t="s">
        <v>217</v>
      </c>
      <c r="F1856" t="s">
        <v>4655</v>
      </c>
      <c r="G1856">
        <v>86422</v>
      </c>
      <c r="H1856">
        <v>363</v>
      </c>
      <c r="I1856" t="s">
        <v>29</v>
      </c>
      <c r="J1856">
        <v>80000000</v>
      </c>
      <c r="K1856">
        <v>6.6</v>
      </c>
    </row>
    <row r="1857" spans="1:11" x14ac:dyDescent="0.3">
      <c r="A1857" t="s">
        <v>2272</v>
      </c>
      <c r="B1857">
        <v>131</v>
      </c>
      <c r="C1857">
        <v>83</v>
      </c>
      <c r="D1857">
        <v>90646554</v>
      </c>
      <c r="E1857" t="s">
        <v>316</v>
      </c>
      <c r="F1857" t="s">
        <v>4656</v>
      </c>
      <c r="G1857">
        <v>124641</v>
      </c>
      <c r="H1857">
        <v>289</v>
      </c>
      <c r="I1857" t="s">
        <v>29</v>
      </c>
      <c r="J1857">
        <v>105000000</v>
      </c>
      <c r="K1857">
        <v>6.6</v>
      </c>
    </row>
    <row r="1858" spans="1:11" x14ac:dyDescent="0.3">
      <c r="A1858" t="s">
        <v>2145</v>
      </c>
      <c r="B1858">
        <v>199</v>
      </c>
      <c r="C1858">
        <v>102</v>
      </c>
      <c r="D1858">
        <v>36883539</v>
      </c>
      <c r="E1858" t="s">
        <v>39</v>
      </c>
      <c r="F1858" t="s">
        <v>4658</v>
      </c>
      <c r="G1858">
        <v>112769</v>
      </c>
      <c r="H1858">
        <v>305</v>
      </c>
      <c r="I1858" t="s">
        <v>29</v>
      </c>
      <c r="J1858">
        <v>52000000</v>
      </c>
      <c r="K1858">
        <v>6.6</v>
      </c>
    </row>
    <row r="1859" spans="1:11" x14ac:dyDescent="0.3">
      <c r="A1859" t="s">
        <v>2636</v>
      </c>
      <c r="B1859">
        <v>40</v>
      </c>
      <c r="C1859">
        <v>94</v>
      </c>
      <c r="D1859">
        <v>81525</v>
      </c>
      <c r="E1859" t="s">
        <v>3713</v>
      </c>
      <c r="F1859" t="s">
        <v>4661</v>
      </c>
      <c r="G1859">
        <v>29392</v>
      </c>
      <c r="H1859">
        <v>91</v>
      </c>
      <c r="I1859" t="s">
        <v>90</v>
      </c>
      <c r="J1859">
        <v>15300000</v>
      </c>
      <c r="K1859">
        <v>6.6</v>
      </c>
    </row>
    <row r="1860" spans="1:11" x14ac:dyDescent="0.3">
      <c r="A1860" t="s">
        <v>2574</v>
      </c>
      <c r="B1860">
        <v>152</v>
      </c>
      <c r="C1860">
        <v>113</v>
      </c>
      <c r="D1860">
        <v>34636443</v>
      </c>
      <c r="E1860" t="s">
        <v>1536</v>
      </c>
      <c r="F1860" t="s">
        <v>4663</v>
      </c>
      <c r="G1860">
        <v>93790</v>
      </c>
      <c r="H1860">
        <v>288</v>
      </c>
      <c r="I1860" t="s">
        <v>29</v>
      </c>
      <c r="J1860">
        <v>52000000</v>
      </c>
      <c r="K1860">
        <v>6.6</v>
      </c>
    </row>
    <row r="1861" spans="1:11" x14ac:dyDescent="0.3">
      <c r="A1861" t="s">
        <v>3082</v>
      </c>
      <c r="B1861">
        <v>198</v>
      </c>
      <c r="C1861">
        <v>107</v>
      </c>
      <c r="D1861">
        <v>71148699</v>
      </c>
      <c r="E1861" t="s">
        <v>1674</v>
      </c>
      <c r="F1861" t="s">
        <v>4665</v>
      </c>
      <c r="G1861">
        <v>68935</v>
      </c>
      <c r="H1861">
        <v>125</v>
      </c>
      <c r="I1861" t="s">
        <v>29</v>
      </c>
      <c r="J1861">
        <v>90000000</v>
      </c>
      <c r="K1861">
        <v>6.6</v>
      </c>
    </row>
    <row r="1862" spans="1:11" x14ac:dyDescent="0.3">
      <c r="A1862" t="s">
        <v>1473</v>
      </c>
      <c r="B1862">
        <v>105</v>
      </c>
      <c r="C1862">
        <v>109</v>
      </c>
      <c r="D1862">
        <v>3517797</v>
      </c>
      <c r="E1862" t="s">
        <v>747</v>
      </c>
      <c r="F1862" t="s">
        <v>4667</v>
      </c>
      <c r="G1862">
        <v>9004</v>
      </c>
      <c r="H1862">
        <v>103</v>
      </c>
      <c r="I1862" t="s">
        <v>29</v>
      </c>
      <c r="J1862">
        <v>25000000</v>
      </c>
      <c r="K1862">
        <v>6.6</v>
      </c>
    </row>
    <row r="1863" spans="1:11" x14ac:dyDescent="0.3">
      <c r="A1863" t="s">
        <v>119</v>
      </c>
      <c r="B1863">
        <v>229</v>
      </c>
      <c r="C1863">
        <v>121</v>
      </c>
      <c r="D1863">
        <v>3073392</v>
      </c>
      <c r="E1863" t="s">
        <v>217</v>
      </c>
      <c r="F1863" t="s">
        <v>4670</v>
      </c>
      <c r="G1863">
        <v>59462</v>
      </c>
      <c r="H1863">
        <v>300</v>
      </c>
      <c r="I1863" t="s">
        <v>29</v>
      </c>
      <c r="J1863">
        <v>25000000</v>
      </c>
      <c r="K1863">
        <v>6.6</v>
      </c>
    </row>
    <row r="1864" spans="1:11" x14ac:dyDescent="0.3">
      <c r="A1864" t="s">
        <v>671</v>
      </c>
      <c r="B1864">
        <v>476</v>
      </c>
      <c r="C1864">
        <v>109</v>
      </c>
      <c r="D1864">
        <v>93050117</v>
      </c>
      <c r="E1864" t="s">
        <v>1449</v>
      </c>
      <c r="F1864" t="s">
        <v>4671</v>
      </c>
      <c r="G1864">
        <v>338087</v>
      </c>
      <c r="H1864">
        <v>814</v>
      </c>
      <c r="I1864" t="s">
        <v>29</v>
      </c>
      <c r="J1864">
        <v>115000000</v>
      </c>
      <c r="K1864">
        <v>6.6</v>
      </c>
    </row>
    <row r="1865" spans="1:11" x14ac:dyDescent="0.3">
      <c r="A1865" t="s">
        <v>2609</v>
      </c>
      <c r="B1865">
        <v>258</v>
      </c>
      <c r="C1865">
        <v>102</v>
      </c>
      <c r="D1865">
        <v>18600911</v>
      </c>
      <c r="E1865" t="s">
        <v>1576</v>
      </c>
      <c r="F1865" t="s">
        <v>4674</v>
      </c>
      <c r="G1865">
        <v>125198</v>
      </c>
      <c r="H1865">
        <v>153</v>
      </c>
      <c r="I1865" t="s">
        <v>29</v>
      </c>
      <c r="J1865">
        <v>42000000</v>
      </c>
      <c r="K1865">
        <v>6.6</v>
      </c>
    </row>
    <row r="1866" spans="1:11" x14ac:dyDescent="0.3">
      <c r="A1866" t="s">
        <v>3114</v>
      </c>
      <c r="B1866">
        <v>236</v>
      </c>
      <c r="C1866">
        <v>114</v>
      </c>
      <c r="D1866">
        <v>26442251</v>
      </c>
      <c r="E1866" t="s">
        <v>39</v>
      </c>
      <c r="F1866" t="s">
        <v>4676</v>
      </c>
      <c r="G1866">
        <v>76010</v>
      </c>
      <c r="H1866">
        <v>205</v>
      </c>
      <c r="I1866" t="s">
        <v>29</v>
      </c>
      <c r="J1866">
        <v>50000000</v>
      </c>
      <c r="K1866">
        <v>6.6</v>
      </c>
    </row>
    <row r="1867" spans="1:11" x14ac:dyDescent="0.3">
      <c r="A1867" t="s">
        <v>1229</v>
      </c>
      <c r="B1867">
        <v>89</v>
      </c>
      <c r="C1867">
        <v>142</v>
      </c>
      <c r="D1867">
        <v>43426961</v>
      </c>
      <c r="E1867" t="s">
        <v>2017</v>
      </c>
      <c r="F1867" t="s">
        <v>4678</v>
      </c>
      <c r="G1867">
        <v>93494</v>
      </c>
      <c r="H1867">
        <v>394</v>
      </c>
      <c r="I1867" t="s">
        <v>29</v>
      </c>
      <c r="J1867">
        <v>70000000</v>
      </c>
      <c r="K1867">
        <v>6.6</v>
      </c>
    </row>
    <row r="1868" spans="1:11" x14ac:dyDescent="0.3">
      <c r="A1868" t="s">
        <v>190</v>
      </c>
      <c r="B1868">
        <v>37</v>
      </c>
      <c r="C1868">
        <v>129</v>
      </c>
      <c r="D1868">
        <v>10300000</v>
      </c>
      <c r="E1868" t="s">
        <v>529</v>
      </c>
      <c r="F1868" t="s">
        <v>4680</v>
      </c>
      <c r="G1868">
        <v>17859</v>
      </c>
      <c r="H1868">
        <v>89</v>
      </c>
      <c r="I1868" t="s">
        <v>29</v>
      </c>
      <c r="J1868">
        <v>38000000</v>
      </c>
      <c r="K1868">
        <v>6.6</v>
      </c>
    </row>
    <row r="1869" spans="1:11" x14ac:dyDescent="0.3">
      <c r="A1869" t="s">
        <v>3659</v>
      </c>
      <c r="B1869">
        <v>206</v>
      </c>
      <c r="C1869">
        <v>104</v>
      </c>
      <c r="D1869">
        <v>25040293</v>
      </c>
      <c r="E1869" t="s">
        <v>309</v>
      </c>
      <c r="F1869" t="s">
        <v>4682</v>
      </c>
      <c r="G1869">
        <v>88049</v>
      </c>
      <c r="H1869">
        <v>279</v>
      </c>
      <c r="I1869" t="s">
        <v>29</v>
      </c>
      <c r="J1869">
        <v>55000000</v>
      </c>
      <c r="K1869">
        <v>6.6</v>
      </c>
    </row>
    <row r="1870" spans="1:11" x14ac:dyDescent="0.3">
      <c r="A1870" t="s">
        <v>714</v>
      </c>
      <c r="B1870">
        <v>258</v>
      </c>
      <c r="C1870">
        <v>117</v>
      </c>
      <c r="D1870">
        <v>43290977</v>
      </c>
      <c r="E1870" t="s">
        <v>140</v>
      </c>
      <c r="F1870" t="s">
        <v>4684</v>
      </c>
      <c r="G1870">
        <v>75201</v>
      </c>
      <c r="H1870">
        <v>256</v>
      </c>
      <c r="I1870" t="s">
        <v>29</v>
      </c>
      <c r="J1870">
        <v>80000000</v>
      </c>
      <c r="K1870">
        <v>6.6</v>
      </c>
    </row>
    <row r="1871" spans="1:11" x14ac:dyDescent="0.3">
      <c r="A1871" t="s">
        <v>2493</v>
      </c>
      <c r="B1871">
        <v>293</v>
      </c>
      <c r="C1871">
        <v>112</v>
      </c>
      <c r="D1871">
        <v>6105175</v>
      </c>
      <c r="E1871" t="s">
        <v>676</v>
      </c>
      <c r="F1871" t="s">
        <v>4686</v>
      </c>
      <c r="G1871">
        <v>247020</v>
      </c>
      <c r="H1871">
        <v>835</v>
      </c>
      <c r="I1871" t="s">
        <v>29</v>
      </c>
      <c r="J1871">
        <v>44000000</v>
      </c>
      <c r="K1871">
        <v>6.6</v>
      </c>
    </row>
    <row r="1872" spans="1:11" x14ac:dyDescent="0.3">
      <c r="A1872" t="s">
        <v>2571</v>
      </c>
      <c r="B1872">
        <v>40</v>
      </c>
      <c r="C1872">
        <v>212</v>
      </c>
      <c r="D1872">
        <v>25052000</v>
      </c>
      <c r="E1872" t="s">
        <v>4688</v>
      </c>
      <c r="F1872" t="s">
        <v>4689</v>
      </c>
      <c r="G1872">
        <v>35314</v>
      </c>
      <c r="H1872">
        <v>145</v>
      </c>
      <c r="I1872" t="s">
        <v>29</v>
      </c>
      <c r="J1872">
        <v>63000000</v>
      </c>
      <c r="K1872">
        <v>6.6</v>
      </c>
    </row>
    <row r="1873" spans="1:11" x14ac:dyDescent="0.3">
      <c r="A1873" t="s">
        <v>648</v>
      </c>
      <c r="B1873">
        <v>132</v>
      </c>
      <c r="C1873">
        <v>123</v>
      </c>
      <c r="D1873">
        <v>41523271</v>
      </c>
      <c r="E1873" t="s">
        <v>1808</v>
      </c>
      <c r="F1873" t="s">
        <v>4691</v>
      </c>
      <c r="G1873">
        <v>57038</v>
      </c>
      <c r="H1873">
        <v>261</v>
      </c>
      <c r="I1873" t="s">
        <v>29</v>
      </c>
      <c r="J1873">
        <v>80000000</v>
      </c>
      <c r="K1873">
        <v>6.6</v>
      </c>
    </row>
    <row r="1874" spans="1:11" x14ac:dyDescent="0.3">
      <c r="A1874" t="s">
        <v>2546</v>
      </c>
      <c r="B1874">
        <v>123</v>
      </c>
      <c r="C1874">
        <v>140</v>
      </c>
      <c r="D1874">
        <v>13082288</v>
      </c>
      <c r="E1874" t="s">
        <v>4693</v>
      </c>
      <c r="F1874" t="s">
        <v>4694</v>
      </c>
      <c r="G1874">
        <v>35565</v>
      </c>
      <c r="H1874">
        <v>247</v>
      </c>
      <c r="I1874" t="s">
        <v>29</v>
      </c>
      <c r="J1874">
        <v>60000000</v>
      </c>
      <c r="K1874">
        <v>6.6</v>
      </c>
    </row>
    <row r="1875" spans="1:11" x14ac:dyDescent="0.3">
      <c r="A1875" t="s">
        <v>368</v>
      </c>
      <c r="B1875">
        <v>100</v>
      </c>
      <c r="C1875">
        <v>102</v>
      </c>
      <c r="D1875">
        <v>23106</v>
      </c>
      <c r="E1875" t="s">
        <v>1808</v>
      </c>
      <c r="F1875" t="s">
        <v>4696</v>
      </c>
      <c r="G1875">
        <v>9003</v>
      </c>
      <c r="H1875">
        <v>58</v>
      </c>
      <c r="I1875" t="s">
        <v>29</v>
      </c>
      <c r="J1875">
        <v>50000000</v>
      </c>
      <c r="K1875">
        <v>6.6</v>
      </c>
    </row>
    <row r="1876" spans="1:11" x14ac:dyDescent="0.3">
      <c r="A1876" t="s">
        <v>1737</v>
      </c>
      <c r="B1876">
        <v>131</v>
      </c>
      <c r="C1876">
        <v>94</v>
      </c>
      <c r="D1876">
        <v>22751979</v>
      </c>
      <c r="E1876" t="s">
        <v>4698</v>
      </c>
      <c r="F1876" t="s">
        <v>4699</v>
      </c>
      <c r="G1876">
        <v>52244</v>
      </c>
      <c r="H1876">
        <v>377</v>
      </c>
      <c r="I1876" t="s">
        <v>29</v>
      </c>
      <c r="J1876">
        <v>75000000</v>
      </c>
      <c r="K1876">
        <v>6.6</v>
      </c>
    </row>
    <row r="1877" spans="1:11" x14ac:dyDescent="0.3">
      <c r="A1877" t="s">
        <v>397</v>
      </c>
      <c r="B1877">
        <v>85</v>
      </c>
      <c r="C1877">
        <v>102</v>
      </c>
      <c r="D1877">
        <v>32694788</v>
      </c>
      <c r="E1877" t="s">
        <v>923</v>
      </c>
      <c r="F1877" t="s">
        <v>4701</v>
      </c>
      <c r="G1877">
        <v>101411</v>
      </c>
      <c r="H1877">
        <v>546</v>
      </c>
      <c r="I1877" t="s">
        <v>29</v>
      </c>
      <c r="J1877">
        <v>85000000</v>
      </c>
      <c r="K1877">
        <v>6.6</v>
      </c>
    </row>
    <row r="1878" spans="1:11" x14ac:dyDescent="0.3">
      <c r="A1878" t="s">
        <v>1130</v>
      </c>
      <c r="B1878">
        <v>248</v>
      </c>
      <c r="C1878">
        <v>110</v>
      </c>
      <c r="D1878">
        <v>124051759</v>
      </c>
      <c r="E1878" t="s">
        <v>1660</v>
      </c>
      <c r="F1878" t="s">
        <v>4703</v>
      </c>
      <c r="G1878">
        <v>42372</v>
      </c>
      <c r="H1878">
        <v>239</v>
      </c>
      <c r="I1878" t="s">
        <v>29</v>
      </c>
      <c r="J1878">
        <v>180000000</v>
      </c>
      <c r="K1878">
        <v>6.6</v>
      </c>
    </row>
    <row r="1879" spans="1:11" x14ac:dyDescent="0.3">
      <c r="A1879" t="s">
        <v>2032</v>
      </c>
      <c r="B1879">
        <v>474</v>
      </c>
      <c r="C1879">
        <v>126</v>
      </c>
      <c r="D1879">
        <v>89732035</v>
      </c>
      <c r="E1879" t="s">
        <v>248</v>
      </c>
      <c r="F1879" t="s">
        <v>4705</v>
      </c>
      <c r="G1879">
        <v>188457</v>
      </c>
      <c r="H1879">
        <v>867</v>
      </c>
      <c r="I1879" t="s">
        <v>29</v>
      </c>
      <c r="J1879">
        <v>155000000</v>
      </c>
      <c r="K1879">
        <v>6.6</v>
      </c>
    </row>
    <row r="1880" spans="1:11" x14ac:dyDescent="0.3">
      <c r="A1880" t="s">
        <v>3006</v>
      </c>
      <c r="B1880">
        <v>422</v>
      </c>
      <c r="C1880">
        <v>118</v>
      </c>
      <c r="D1880">
        <v>125320003</v>
      </c>
      <c r="E1880" t="s">
        <v>248</v>
      </c>
      <c r="F1880" t="s">
        <v>4707</v>
      </c>
      <c r="G1880">
        <v>286095</v>
      </c>
      <c r="H1880">
        <v>974</v>
      </c>
      <c r="I1880" t="s">
        <v>29</v>
      </c>
      <c r="J1880">
        <v>200000000</v>
      </c>
      <c r="K1880">
        <v>6.6</v>
      </c>
    </row>
    <row r="1881" spans="1:11" x14ac:dyDescent="0.3">
      <c r="A1881" t="s">
        <v>1374</v>
      </c>
      <c r="B1881">
        <v>245</v>
      </c>
      <c r="C1881">
        <v>165</v>
      </c>
      <c r="D1881">
        <v>49551662</v>
      </c>
      <c r="E1881" t="s">
        <v>4709</v>
      </c>
      <c r="F1881" t="s">
        <v>4710</v>
      </c>
      <c r="G1881">
        <v>102338</v>
      </c>
      <c r="H1881">
        <v>450</v>
      </c>
      <c r="I1881" t="s">
        <v>29</v>
      </c>
      <c r="J1881">
        <v>130000000</v>
      </c>
      <c r="K1881">
        <v>6.6</v>
      </c>
    </row>
    <row r="1882" spans="1:11" x14ac:dyDescent="0.3">
      <c r="A1882" t="s">
        <v>798</v>
      </c>
      <c r="B1882">
        <v>258</v>
      </c>
      <c r="C1882">
        <v>150</v>
      </c>
      <c r="D1882">
        <v>141614023</v>
      </c>
      <c r="E1882" t="s">
        <v>4712</v>
      </c>
      <c r="F1882" t="s">
        <v>4713</v>
      </c>
      <c r="G1882">
        <v>149922</v>
      </c>
      <c r="H1882">
        <v>438</v>
      </c>
      <c r="I1882" t="s">
        <v>29</v>
      </c>
      <c r="J1882">
        <v>225000000</v>
      </c>
      <c r="K1882">
        <v>6.6</v>
      </c>
    </row>
    <row r="1883" spans="1:11" x14ac:dyDescent="0.3">
      <c r="A1883" t="s">
        <v>1059</v>
      </c>
      <c r="B1883">
        <v>306</v>
      </c>
      <c r="C1883">
        <v>116</v>
      </c>
      <c r="D1883">
        <v>90755643</v>
      </c>
      <c r="E1883" t="s">
        <v>2110</v>
      </c>
      <c r="F1883" t="s">
        <v>4715</v>
      </c>
      <c r="G1883">
        <v>222403</v>
      </c>
      <c r="H1883">
        <v>453</v>
      </c>
      <c r="I1883" t="s">
        <v>29</v>
      </c>
      <c r="J1883">
        <v>200000000</v>
      </c>
      <c r="K1883">
        <v>6.6</v>
      </c>
    </row>
    <row r="1884" spans="1:11" x14ac:dyDescent="0.3">
      <c r="A1884" t="s">
        <v>72</v>
      </c>
      <c r="B1884">
        <v>188</v>
      </c>
      <c r="C1884">
        <v>100</v>
      </c>
      <c r="D1884">
        <v>665426</v>
      </c>
      <c r="E1884" t="s">
        <v>160</v>
      </c>
      <c r="F1884" t="s">
        <v>4717</v>
      </c>
      <c r="G1884">
        <v>120798</v>
      </c>
      <c r="H1884">
        <v>444</v>
      </c>
      <c r="I1884" t="s">
        <v>29</v>
      </c>
      <c r="J1884">
        <v>165000000</v>
      </c>
      <c r="K1884">
        <v>6.6</v>
      </c>
    </row>
    <row r="1885" spans="1:11" x14ac:dyDescent="0.3">
      <c r="A1885" t="s">
        <v>252</v>
      </c>
      <c r="B1885">
        <v>462</v>
      </c>
      <c r="C1885">
        <v>132</v>
      </c>
      <c r="D1885">
        <v>73058679</v>
      </c>
      <c r="E1885" t="s">
        <v>248</v>
      </c>
      <c r="F1885" t="s">
        <v>4720</v>
      </c>
      <c r="G1885">
        <v>212204</v>
      </c>
      <c r="H1885">
        <v>738</v>
      </c>
      <c r="I1885" t="s">
        <v>29</v>
      </c>
      <c r="J1885">
        <v>263700000</v>
      </c>
      <c r="K1885">
        <v>6.6</v>
      </c>
    </row>
    <row r="1886" spans="1:11" x14ac:dyDescent="0.3">
      <c r="A1886" t="s">
        <v>2538</v>
      </c>
      <c r="B1886">
        <v>31</v>
      </c>
      <c r="C1886">
        <v>300</v>
      </c>
      <c r="D1886">
        <v>454255</v>
      </c>
      <c r="E1886" t="s">
        <v>2094</v>
      </c>
      <c r="F1886" t="s">
        <v>4723</v>
      </c>
      <c r="G1886">
        <v>1666</v>
      </c>
      <c r="H1886">
        <v>47</v>
      </c>
      <c r="I1886" t="s">
        <v>179</v>
      </c>
      <c r="J1886">
        <v>400000000</v>
      </c>
      <c r="K1886">
        <v>6.6</v>
      </c>
    </row>
    <row r="1887" spans="1:11" x14ac:dyDescent="0.3">
      <c r="A1887" t="s">
        <v>97</v>
      </c>
      <c r="B1887">
        <v>320</v>
      </c>
      <c r="C1887">
        <v>136</v>
      </c>
      <c r="D1887">
        <v>474544677</v>
      </c>
      <c r="E1887" t="s">
        <v>78</v>
      </c>
      <c r="F1887" t="s">
        <v>4725</v>
      </c>
      <c r="G1887">
        <v>534658</v>
      </c>
      <c r="H1887">
        <v>3597</v>
      </c>
      <c r="I1887" t="s">
        <v>29</v>
      </c>
      <c r="J1887">
        <v>115000000</v>
      </c>
      <c r="K1887">
        <v>6.5</v>
      </c>
    </row>
    <row r="1888" spans="1:11" x14ac:dyDescent="0.3">
      <c r="A1888" t="s">
        <v>934</v>
      </c>
      <c r="B1888">
        <v>383</v>
      </c>
      <c r="C1888">
        <v>102</v>
      </c>
      <c r="D1888">
        <v>254455986</v>
      </c>
      <c r="E1888" t="s">
        <v>676</v>
      </c>
      <c r="F1888" t="s">
        <v>4726</v>
      </c>
      <c r="G1888">
        <v>375879</v>
      </c>
      <c r="H1888">
        <v>402</v>
      </c>
      <c r="I1888" t="s">
        <v>29</v>
      </c>
      <c r="J1888">
        <v>80000000</v>
      </c>
      <c r="K1888">
        <v>6.5</v>
      </c>
    </row>
    <row r="1889" spans="1:11" x14ac:dyDescent="0.3">
      <c r="A1889" t="s">
        <v>2900</v>
      </c>
      <c r="B1889">
        <v>35</v>
      </c>
      <c r="C1889">
        <v>93</v>
      </c>
      <c r="D1889">
        <v>174635000</v>
      </c>
      <c r="E1889" t="s">
        <v>1929</v>
      </c>
      <c r="F1889" t="s">
        <v>4729</v>
      </c>
      <c r="G1889">
        <v>74743</v>
      </c>
      <c r="H1889">
        <v>93</v>
      </c>
      <c r="I1889" t="s">
        <v>29</v>
      </c>
      <c r="J1889">
        <v>8800000</v>
      </c>
      <c r="K1889">
        <v>6.5</v>
      </c>
    </row>
    <row r="1890" spans="1:11" x14ac:dyDescent="0.3">
      <c r="A1890" t="s">
        <v>59</v>
      </c>
      <c r="B1890">
        <v>177</v>
      </c>
      <c r="C1890">
        <v>129</v>
      </c>
      <c r="D1890">
        <v>229074524</v>
      </c>
      <c r="E1890" t="s">
        <v>248</v>
      </c>
      <c r="F1890" t="s">
        <v>4731</v>
      </c>
      <c r="G1890">
        <v>278362</v>
      </c>
      <c r="H1890">
        <v>552</v>
      </c>
      <c r="I1890" t="s">
        <v>29</v>
      </c>
      <c r="J1890">
        <v>73000000</v>
      </c>
      <c r="K1890">
        <v>6.5</v>
      </c>
    </row>
    <row r="1891" spans="1:11" x14ac:dyDescent="0.3">
      <c r="A1891" t="s">
        <v>4554</v>
      </c>
      <c r="B1891">
        <v>221</v>
      </c>
      <c r="C1891">
        <v>115</v>
      </c>
      <c r="D1891">
        <v>183436380</v>
      </c>
      <c r="E1891" t="s">
        <v>2765</v>
      </c>
      <c r="F1891" t="s">
        <v>4732</v>
      </c>
      <c r="G1891">
        <v>97697</v>
      </c>
      <c r="H1891">
        <v>185</v>
      </c>
      <c r="I1891" t="s">
        <v>29</v>
      </c>
      <c r="J1891">
        <v>29000000</v>
      </c>
      <c r="K1891">
        <v>6.5</v>
      </c>
    </row>
    <row r="1892" spans="1:11" x14ac:dyDescent="0.3">
      <c r="A1892" t="s">
        <v>753</v>
      </c>
      <c r="B1892">
        <v>451</v>
      </c>
      <c r="C1892">
        <v>108</v>
      </c>
      <c r="D1892">
        <v>334185206</v>
      </c>
      <c r="E1892" t="s">
        <v>1674</v>
      </c>
      <c r="F1892" t="s">
        <v>4734</v>
      </c>
      <c r="G1892">
        <v>306320</v>
      </c>
      <c r="H1892">
        <v>736</v>
      </c>
      <c r="I1892" t="s">
        <v>29</v>
      </c>
      <c r="J1892">
        <v>200000000</v>
      </c>
      <c r="K1892">
        <v>6.5</v>
      </c>
    </row>
    <row r="1893" spans="1:11" x14ac:dyDescent="0.3">
      <c r="A1893" t="s">
        <v>753</v>
      </c>
      <c r="B1893">
        <v>451</v>
      </c>
      <c r="C1893">
        <v>108</v>
      </c>
      <c r="D1893">
        <v>334185206</v>
      </c>
      <c r="E1893" t="s">
        <v>1674</v>
      </c>
      <c r="F1893" t="s">
        <v>4734</v>
      </c>
      <c r="G1893">
        <v>306336</v>
      </c>
      <c r="H1893">
        <v>736</v>
      </c>
      <c r="I1893" t="s">
        <v>29</v>
      </c>
      <c r="J1893">
        <v>200000000</v>
      </c>
      <c r="K1893">
        <v>6.5</v>
      </c>
    </row>
    <row r="1894" spans="1:11" x14ac:dyDescent="0.3">
      <c r="A1894" t="s">
        <v>59</v>
      </c>
      <c r="B1894">
        <v>401</v>
      </c>
      <c r="C1894">
        <v>116</v>
      </c>
      <c r="D1894">
        <v>234277056</v>
      </c>
      <c r="E1894" t="s">
        <v>471</v>
      </c>
      <c r="F1894" t="s">
        <v>4735</v>
      </c>
      <c r="G1894">
        <v>334345</v>
      </c>
      <c r="H1894">
        <v>2741</v>
      </c>
      <c r="I1894" t="s">
        <v>29</v>
      </c>
      <c r="J1894">
        <v>132000000</v>
      </c>
      <c r="K1894">
        <v>6.5</v>
      </c>
    </row>
    <row r="1895" spans="1:11" x14ac:dyDescent="0.3">
      <c r="A1895" t="s">
        <v>579</v>
      </c>
      <c r="B1895">
        <v>206</v>
      </c>
      <c r="C1895">
        <v>108</v>
      </c>
      <c r="D1895">
        <v>197992827</v>
      </c>
      <c r="E1895" t="s">
        <v>4736</v>
      </c>
      <c r="F1895" t="s">
        <v>4737</v>
      </c>
      <c r="G1895">
        <v>132501</v>
      </c>
      <c r="H1895">
        <v>548</v>
      </c>
      <c r="I1895" t="s">
        <v>29</v>
      </c>
      <c r="J1895">
        <v>100000000</v>
      </c>
      <c r="K1895">
        <v>6.5</v>
      </c>
    </row>
    <row r="1896" spans="1:11" x14ac:dyDescent="0.3">
      <c r="A1896" t="s">
        <v>2841</v>
      </c>
      <c r="B1896">
        <v>60</v>
      </c>
      <c r="C1896">
        <v>107</v>
      </c>
      <c r="D1896">
        <v>80000000</v>
      </c>
      <c r="E1896" t="s">
        <v>875</v>
      </c>
      <c r="F1896" t="s">
        <v>4739</v>
      </c>
      <c r="G1896">
        <v>51459</v>
      </c>
      <c r="H1896">
        <v>113</v>
      </c>
      <c r="I1896" t="s">
        <v>29</v>
      </c>
      <c r="J1896">
        <v>8200000</v>
      </c>
      <c r="K1896">
        <v>6.5</v>
      </c>
    </row>
    <row r="1897" spans="1:11" x14ac:dyDescent="0.3">
      <c r="A1897" t="s">
        <v>824</v>
      </c>
      <c r="B1897">
        <v>233</v>
      </c>
      <c r="C1897">
        <v>126</v>
      </c>
      <c r="D1897">
        <v>186336103</v>
      </c>
      <c r="E1897" t="s">
        <v>1990</v>
      </c>
      <c r="F1897" t="s">
        <v>4740</v>
      </c>
      <c r="G1897">
        <v>348861</v>
      </c>
      <c r="H1897">
        <v>798</v>
      </c>
      <c r="I1897" t="s">
        <v>29</v>
      </c>
      <c r="J1897">
        <v>120000000</v>
      </c>
      <c r="K1897">
        <v>6.5</v>
      </c>
    </row>
    <row r="1898" spans="1:11" x14ac:dyDescent="0.3">
      <c r="A1898" t="s">
        <v>3765</v>
      </c>
      <c r="B1898">
        <v>129</v>
      </c>
      <c r="C1898">
        <v>104</v>
      </c>
      <c r="D1898">
        <v>82389560</v>
      </c>
      <c r="E1898" t="s">
        <v>676</v>
      </c>
      <c r="F1898" t="s">
        <v>4742</v>
      </c>
      <c r="G1898">
        <v>106820</v>
      </c>
      <c r="H1898">
        <v>147</v>
      </c>
      <c r="I1898" t="s">
        <v>29</v>
      </c>
      <c r="J1898">
        <v>17000000</v>
      </c>
      <c r="K1898">
        <v>6.5</v>
      </c>
    </row>
    <row r="1899" spans="1:11" x14ac:dyDescent="0.3">
      <c r="A1899" t="s">
        <v>3525</v>
      </c>
      <c r="B1899">
        <v>285</v>
      </c>
      <c r="C1899">
        <v>103</v>
      </c>
      <c r="D1899">
        <v>71519230</v>
      </c>
      <c r="E1899" t="s">
        <v>4075</v>
      </c>
      <c r="F1899" t="s">
        <v>4744</v>
      </c>
      <c r="G1899">
        <v>92364</v>
      </c>
      <c r="H1899">
        <v>244</v>
      </c>
      <c r="I1899" t="s">
        <v>29</v>
      </c>
      <c r="J1899">
        <v>9000000</v>
      </c>
      <c r="K1899">
        <v>6.5</v>
      </c>
    </row>
    <row r="1900" spans="1:11" x14ac:dyDescent="0.3">
      <c r="A1900" t="s">
        <v>2821</v>
      </c>
      <c r="B1900">
        <v>216</v>
      </c>
      <c r="C1900">
        <v>110</v>
      </c>
      <c r="D1900">
        <v>70011073</v>
      </c>
      <c r="E1900" t="s">
        <v>4746</v>
      </c>
      <c r="F1900" t="s">
        <v>4748</v>
      </c>
      <c r="G1900">
        <v>57996</v>
      </c>
      <c r="H1900">
        <v>349</v>
      </c>
      <c r="I1900" t="s">
        <v>29</v>
      </c>
      <c r="J1900">
        <v>12000000</v>
      </c>
      <c r="K1900">
        <v>6.5</v>
      </c>
    </row>
    <row r="1901" spans="1:11" x14ac:dyDescent="0.3">
      <c r="A1901" t="s">
        <v>3214</v>
      </c>
      <c r="B1901">
        <v>43</v>
      </c>
      <c r="C1901">
        <v>141</v>
      </c>
      <c r="D1901">
        <v>100768056</v>
      </c>
      <c r="E1901" t="s">
        <v>140</v>
      </c>
      <c r="F1901" t="s">
        <v>4750</v>
      </c>
      <c r="G1901">
        <v>59569</v>
      </c>
      <c r="H1901">
        <v>89</v>
      </c>
      <c r="I1901" t="s">
        <v>29</v>
      </c>
      <c r="J1901">
        <v>45000000</v>
      </c>
      <c r="K1901">
        <v>6.5</v>
      </c>
    </row>
    <row r="1902" spans="1:11" x14ac:dyDescent="0.3">
      <c r="A1902" t="s">
        <v>475</v>
      </c>
      <c r="B1902">
        <v>261</v>
      </c>
      <c r="C1902">
        <v>108</v>
      </c>
      <c r="D1902">
        <v>114195633</v>
      </c>
      <c r="E1902" t="s">
        <v>1527</v>
      </c>
      <c r="F1902" t="s">
        <v>4751</v>
      </c>
      <c r="G1902">
        <v>193770</v>
      </c>
      <c r="H1902">
        <v>2003</v>
      </c>
      <c r="I1902" t="s">
        <v>29</v>
      </c>
      <c r="J1902">
        <v>60000000</v>
      </c>
      <c r="K1902">
        <v>6.5</v>
      </c>
    </row>
    <row r="1903" spans="1:11" x14ac:dyDescent="0.3">
      <c r="A1903" t="s">
        <v>3746</v>
      </c>
      <c r="B1903">
        <v>107</v>
      </c>
      <c r="C1903">
        <v>104</v>
      </c>
      <c r="D1903">
        <v>65269010</v>
      </c>
      <c r="E1903" t="s">
        <v>4753</v>
      </c>
      <c r="F1903" t="s">
        <v>4754</v>
      </c>
      <c r="G1903">
        <v>90938</v>
      </c>
      <c r="H1903">
        <v>271</v>
      </c>
      <c r="I1903" t="s">
        <v>29</v>
      </c>
      <c r="J1903">
        <v>12000000</v>
      </c>
      <c r="K1903">
        <v>6.5</v>
      </c>
    </row>
    <row r="1904" spans="1:11" x14ac:dyDescent="0.3">
      <c r="A1904" t="s">
        <v>934</v>
      </c>
      <c r="B1904">
        <v>103</v>
      </c>
      <c r="C1904">
        <v>94</v>
      </c>
      <c r="D1904">
        <v>68525609</v>
      </c>
      <c r="E1904" t="s">
        <v>676</v>
      </c>
      <c r="F1904" t="s">
        <v>4756</v>
      </c>
      <c r="G1904">
        <v>132963</v>
      </c>
      <c r="H1904">
        <v>302</v>
      </c>
      <c r="I1904" t="s">
        <v>29</v>
      </c>
      <c r="J1904">
        <v>15600000</v>
      </c>
      <c r="K1904">
        <v>6.5</v>
      </c>
    </row>
    <row r="1905" spans="1:11" x14ac:dyDescent="0.3">
      <c r="A1905" t="s">
        <v>3716</v>
      </c>
      <c r="B1905">
        <v>174</v>
      </c>
      <c r="C1905">
        <v>96</v>
      </c>
      <c r="D1905">
        <v>88915214</v>
      </c>
      <c r="E1905" t="s">
        <v>289</v>
      </c>
      <c r="F1905" t="s">
        <v>4758</v>
      </c>
      <c r="G1905">
        <v>163665</v>
      </c>
      <c r="H1905">
        <v>169</v>
      </c>
      <c r="I1905" t="s">
        <v>29</v>
      </c>
      <c r="J1905">
        <v>38000000</v>
      </c>
      <c r="K1905">
        <v>6.5</v>
      </c>
    </row>
    <row r="1906" spans="1:11" x14ac:dyDescent="0.3">
      <c r="A1906" t="s">
        <v>3107</v>
      </c>
      <c r="B1906">
        <v>153</v>
      </c>
      <c r="C1906">
        <v>119</v>
      </c>
      <c r="D1906">
        <v>115731542</v>
      </c>
      <c r="E1906" t="s">
        <v>699</v>
      </c>
      <c r="F1906" t="s">
        <v>4760</v>
      </c>
      <c r="G1906">
        <v>151812</v>
      </c>
      <c r="H1906">
        <v>556</v>
      </c>
      <c r="I1906" t="s">
        <v>29</v>
      </c>
      <c r="J1906">
        <v>65000000</v>
      </c>
      <c r="K1906">
        <v>6.5</v>
      </c>
    </row>
    <row r="1907" spans="1:11" x14ac:dyDescent="0.3">
      <c r="A1907" t="s">
        <v>3466</v>
      </c>
      <c r="B1907">
        <v>265</v>
      </c>
      <c r="C1907">
        <v>110</v>
      </c>
      <c r="D1907">
        <v>130313314</v>
      </c>
      <c r="E1907" t="s">
        <v>2411</v>
      </c>
      <c r="F1907" t="s">
        <v>4762</v>
      </c>
      <c r="G1907">
        <v>168172</v>
      </c>
      <c r="H1907">
        <v>380</v>
      </c>
      <c r="I1907" t="s">
        <v>29</v>
      </c>
      <c r="J1907">
        <v>80000000</v>
      </c>
      <c r="K1907">
        <v>6.5</v>
      </c>
    </row>
    <row r="1908" spans="1:11" x14ac:dyDescent="0.3">
      <c r="A1908" t="s">
        <v>2894</v>
      </c>
      <c r="B1908">
        <v>169</v>
      </c>
      <c r="C1908">
        <v>95</v>
      </c>
      <c r="D1908">
        <v>119793567</v>
      </c>
      <c r="E1908" t="s">
        <v>4763</v>
      </c>
      <c r="F1908" t="s">
        <v>4764</v>
      </c>
      <c r="G1908">
        <v>64387</v>
      </c>
      <c r="H1908">
        <v>85</v>
      </c>
      <c r="I1908" t="s">
        <v>29</v>
      </c>
      <c r="J1908">
        <v>78000000</v>
      </c>
      <c r="K1908">
        <v>6.5</v>
      </c>
    </row>
    <row r="1909" spans="1:11" x14ac:dyDescent="0.3">
      <c r="A1909" t="s">
        <v>2254</v>
      </c>
      <c r="B1909">
        <v>270</v>
      </c>
      <c r="C1909">
        <v>109</v>
      </c>
      <c r="D1909">
        <v>66489425</v>
      </c>
      <c r="E1909" t="s">
        <v>39</v>
      </c>
      <c r="F1909" t="s">
        <v>4766</v>
      </c>
      <c r="G1909">
        <v>101977</v>
      </c>
      <c r="H1909">
        <v>161</v>
      </c>
      <c r="I1909" t="s">
        <v>29</v>
      </c>
      <c r="J1909">
        <v>25000000</v>
      </c>
      <c r="K1909">
        <v>6.5</v>
      </c>
    </row>
    <row r="1910" spans="1:11" x14ac:dyDescent="0.3">
      <c r="A1910" t="s">
        <v>2734</v>
      </c>
      <c r="B1910">
        <v>155</v>
      </c>
      <c r="C1910">
        <v>116</v>
      </c>
      <c r="D1910">
        <v>90567722</v>
      </c>
      <c r="E1910" t="s">
        <v>676</v>
      </c>
      <c r="F1910" t="s">
        <v>4769</v>
      </c>
      <c r="G1910">
        <v>185878</v>
      </c>
      <c r="H1910">
        <v>481</v>
      </c>
      <c r="I1910" t="s">
        <v>29</v>
      </c>
      <c r="J1910">
        <v>51000000</v>
      </c>
      <c r="K1910">
        <v>6.5</v>
      </c>
    </row>
    <row r="1911" spans="1:11" x14ac:dyDescent="0.3">
      <c r="A1911" t="s">
        <v>2883</v>
      </c>
      <c r="B1911">
        <v>543</v>
      </c>
      <c r="C1911">
        <v>96</v>
      </c>
      <c r="D1911">
        <v>54239856</v>
      </c>
      <c r="E1911" t="s">
        <v>626</v>
      </c>
      <c r="F1911" t="s">
        <v>4772</v>
      </c>
      <c r="G1911">
        <v>125016</v>
      </c>
      <c r="H1911">
        <v>789</v>
      </c>
      <c r="I1911" t="s">
        <v>29</v>
      </c>
      <c r="J1911">
        <v>17000000</v>
      </c>
      <c r="K1911">
        <v>6.5</v>
      </c>
    </row>
    <row r="1912" spans="1:11" x14ac:dyDescent="0.3">
      <c r="A1912" t="s">
        <v>1231</v>
      </c>
      <c r="B1912">
        <v>170</v>
      </c>
      <c r="C1912">
        <v>101</v>
      </c>
      <c r="D1912">
        <v>60443237</v>
      </c>
      <c r="E1912" t="s">
        <v>588</v>
      </c>
      <c r="F1912" t="s">
        <v>4775</v>
      </c>
      <c r="G1912">
        <v>76882</v>
      </c>
      <c r="H1912">
        <v>106</v>
      </c>
      <c r="I1912" t="s">
        <v>29</v>
      </c>
      <c r="J1912">
        <v>25000000</v>
      </c>
      <c r="K1912">
        <v>6.5</v>
      </c>
    </row>
    <row r="1913" spans="1:11" x14ac:dyDescent="0.3">
      <c r="A1913" t="s">
        <v>2926</v>
      </c>
      <c r="B1913">
        <v>142</v>
      </c>
      <c r="C1913">
        <v>80</v>
      </c>
      <c r="D1913">
        <v>51053787</v>
      </c>
      <c r="E1913" t="s">
        <v>4777</v>
      </c>
      <c r="F1913" t="s">
        <v>4778</v>
      </c>
      <c r="G1913">
        <v>45900</v>
      </c>
      <c r="H1913">
        <v>247</v>
      </c>
      <c r="I1913" t="s">
        <v>29</v>
      </c>
      <c r="J1913">
        <v>17500000</v>
      </c>
      <c r="K1913">
        <v>6.5</v>
      </c>
    </row>
    <row r="1914" spans="1:11" x14ac:dyDescent="0.3">
      <c r="A1914" t="s">
        <v>1801</v>
      </c>
      <c r="B1914">
        <v>241</v>
      </c>
      <c r="C1914">
        <v>130</v>
      </c>
      <c r="D1914">
        <v>103338338</v>
      </c>
      <c r="E1914" t="s">
        <v>4780</v>
      </c>
      <c r="F1914" t="s">
        <v>4782</v>
      </c>
      <c r="G1914">
        <v>55901</v>
      </c>
      <c r="H1914">
        <v>503</v>
      </c>
      <c r="I1914" t="s">
        <v>29</v>
      </c>
      <c r="J1914">
        <v>70000000</v>
      </c>
      <c r="K1914">
        <v>6.5</v>
      </c>
    </row>
    <row r="1915" spans="1:11" x14ac:dyDescent="0.3">
      <c r="A1915" t="s">
        <v>2305</v>
      </c>
      <c r="B1915">
        <v>50</v>
      </c>
      <c r="C1915">
        <v>122</v>
      </c>
      <c r="D1915">
        <v>33451479</v>
      </c>
      <c r="E1915" t="s">
        <v>588</v>
      </c>
      <c r="F1915" t="s">
        <v>4785</v>
      </c>
      <c r="G1915">
        <v>17068</v>
      </c>
      <c r="H1915">
        <v>215</v>
      </c>
      <c r="I1915" t="s">
        <v>29</v>
      </c>
      <c r="J1915">
        <v>500000</v>
      </c>
      <c r="K1915">
        <v>6.5</v>
      </c>
    </row>
    <row r="1916" spans="1:11" x14ac:dyDescent="0.3">
      <c r="A1916" t="s">
        <v>1750</v>
      </c>
      <c r="B1916">
        <v>224</v>
      </c>
      <c r="C1916">
        <v>85</v>
      </c>
      <c r="D1916">
        <v>57859105</v>
      </c>
      <c r="E1916" t="s">
        <v>214</v>
      </c>
      <c r="F1916" t="s">
        <v>4788</v>
      </c>
      <c r="G1916">
        <v>94108</v>
      </c>
      <c r="H1916">
        <v>673</v>
      </c>
      <c r="I1916" t="s">
        <v>29</v>
      </c>
      <c r="J1916">
        <v>26000000</v>
      </c>
      <c r="K1916">
        <v>6.5</v>
      </c>
    </row>
    <row r="1917" spans="1:11" x14ac:dyDescent="0.3">
      <c r="A1917" t="s">
        <v>1229</v>
      </c>
      <c r="B1917">
        <v>358</v>
      </c>
      <c r="C1917">
        <v>119</v>
      </c>
      <c r="D1917">
        <v>98895417</v>
      </c>
      <c r="E1917" t="s">
        <v>175</v>
      </c>
      <c r="F1917" t="s">
        <v>4790</v>
      </c>
      <c r="G1917">
        <v>203154</v>
      </c>
      <c r="H1917">
        <v>698</v>
      </c>
      <c r="I1917" t="s">
        <v>29</v>
      </c>
      <c r="J1917">
        <v>70000000</v>
      </c>
      <c r="K1917">
        <v>6.5</v>
      </c>
    </row>
    <row r="1918" spans="1:11" x14ac:dyDescent="0.3">
      <c r="A1918" t="s">
        <v>2819</v>
      </c>
      <c r="B1918">
        <v>238</v>
      </c>
      <c r="C1918">
        <v>112</v>
      </c>
      <c r="D1918">
        <v>42919096</v>
      </c>
      <c r="E1918" t="s">
        <v>417</v>
      </c>
      <c r="F1918" t="s">
        <v>4792</v>
      </c>
      <c r="G1918">
        <v>64747</v>
      </c>
      <c r="H1918">
        <v>122</v>
      </c>
      <c r="I1918" t="s">
        <v>29</v>
      </c>
      <c r="J1918">
        <v>15000000</v>
      </c>
      <c r="K1918">
        <v>6.5</v>
      </c>
    </row>
    <row r="1919" spans="1:11" x14ac:dyDescent="0.3">
      <c r="A1919" t="s">
        <v>2819</v>
      </c>
      <c r="B1919">
        <v>238</v>
      </c>
      <c r="C1919">
        <v>112</v>
      </c>
      <c r="D1919">
        <v>42919096</v>
      </c>
      <c r="E1919" t="s">
        <v>417</v>
      </c>
      <c r="F1919" t="s">
        <v>4792</v>
      </c>
      <c r="G1919">
        <v>64748</v>
      </c>
      <c r="H1919">
        <v>122</v>
      </c>
      <c r="I1919" t="s">
        <v>29</v>
      </c>
      <c r="J1919">
        <v>15000000</v>
      </c>
      <c r="K1919">
        <v>6.5</v>
      </c>
    </row>
    <row r="1920" spans="1:11" x14ac:dyDescent="0.3">
      <c r="A1920" t="s">
        <v>2856</v>
      </c>
      <c r="B1920">
        <v>132</v>
      </c>
      <c r="C1920">
        <v>101</v>
      </c>
      <c r="D1920">
        <v>34017854</v>
      </c>
      <c r="E1920" t="s">
        <v>676</v>
      </c>
      <c r="F1920" t="s">
        <v>4796</v>
      </c>
      <c r="G1920">
        <v>51326</v>
      </c>
      <c r="H1920">
        <v>116</v>
      </c>
      <c r="I1920" t="s">
        <v>29</v>
      </c>
      <c r="J1920">
        <v>8500000</v>
      </c>
      <c r="K1920">
        <v>6.5</v>
      </c>
    </row>
    <row r="1921" spans="1:11" x14ac:dyDescent="0.3">
      <c r="A1921" t="s">
        <v>3629</v>
      </c>
      <c r="B1921">
        <v>142</v>
      </c>
      <c r="C1921">
        <v>87</v>
      </c>
      <c r="D1921">
        <v>33244684</v>
      </c>
      <c r="E1921" t="s">
        <v>1900</v>
      </c>
      <c r="F1921" t="s">
        <v>4799</v>
      </c>
      <c r="G1921">
        <v>62038</v>
      </c>
      <c r="H1921">
        <v>281</v>
      </c>
      <c r="I1921" t="s">
        <v>29</v>
      </c>
      <c r="J1921">
        <v>9000000</v>
      </c>
      <c r="K1921">
        <v>6.5</v>
      </c>
    </row>
    <row r="1922" spans="1:11" x14ac:dyDescent="0.3">
      <c r="A1922" t="s">
        <v>1907</v>
      </c>
      <c r="B1922">
        <v>335</v>
      </c>
      <c r="C1922">
        <v>129</v>
      </c>
      <c r="D1922">
        <v>49874933</v>
      </c>
      <c r="E1922" t="s">
        <v>305</v>
      </c>
      <c r="F1922" t="s">
        <v>4801</v>
      </c>
      <c r="G1922">
        <v>161168</v>
      </c>
      <c r="H1922">
        <v>287</v>
      </c>
      <c r="I1922" t="s">
        <v>29</v>
      </c>
      <c r="J1922">
        <v>26000000</v>
      </c>
      <c r="K1922">
        <v>6.5</v>
      </c>
    </row>
    <row r="1923" spans="1:11" x14ac:dyDescent="0.3">
      <c r="A1923" t="s">
        <v>3704</v>
      </c>
      <c r="B1923">
        <v>219</v>
      </c>
      <c r="C1923">
        <v>94</v>
      </c>
      <c r="D1923">
        <v>198332128</v>
      </c>
      <c r="E1923" t="s">
        <v>4803</v>
      </c>
      <c r="F1923" t="s">
        <v>4804</v>
      </c>
      <c r="G1923">
        <v>114553</v>
      </c>
      <c r="H1923">
        <v>187</v>
      </c>
      <c r="I1923" t="s">
        <v>29</v>
      </c>
      <c r="J1923">
        <v>175000000</v>
      </c>
      <c r="K1923">
        <v>6.5</v>
      </c>
    </row>
    <row r="1924" spans="1:11" x14ac:dyDescent="0.3">
      <c r="A1924" t="s">
        <v>3689</v>
      </c>
      <c r="B1924">
        <v>159</v>
      </c>
      <c r="C1924">
        <v>105</v>
      </c>
      <c r="D1924">
        <v>53021560</v>
      </c>
      <c r="E1924" t="s">
        <v>699</v>
      </c>
      <c r="F1924" t="s">
        <v>4806</v>
      </c>
      <c r="G1924">
        <v>74630</v>
      </c>
      <c r="H1924">
        <v>156</v>
      </c>
      <c r="I1924" t="s">
        <v>29</v>
      </c>
      <c r="J1924">
        <v>30000000</v>
      </c>
      <c r="K1924">
        <v>6.5</v>
      </c>
    </row>
    <row r="1925" spans="1:11" x14ac:dyDescent="0.3">
      <c r="A1925" t="s">
        <v>503</v>
      </c>
      <c r="B1925">
        <v>424</v>
      </c>
      <c r="C1925">
        <v>113</v>
      </c>
      <c r="D1925">
        <v>102981571</v>
      </c>
      <c r="E1925" t="s">
        <v>715</v>
      </c>
      <c r="F1925" t="s">
        <v>4808</v>
      </c>
      <c r="G1925">
        <v>270226</v>
      </c>
      <c r="H1925">
        <v>741</v>
      </c>
      <c r="I1925" t="s">
        <v>29</v>
      </c>
      <c r="J1925">
        <v>80000000</v>
      </c>
      <c r="K1925">
        <v>6.5</v>
      </c>
    </row>
    <row r="1926" spans="1:11" x14ac:dyDescent="0.3">
      <c r="A1926" t="s">
        <v>2853</v>
      </c>
      <c r="B1926">
        <v>336</v>
      </c>
      <c r="C1926">
        <v>104</v>
      </c>
      <c r="D1926">
        <v>27689474</v>
      </c>
      <c r="E1926" t="s">
        <v>2463</v>
      </c>
      <c r="F1926" t="s">
        <v>4811</v>
      </c>
      <c r="G1926">
        <v>85688</v>
      </c>
      <c r="H1926">
        <v>339</v>
      </c>
      <c r="I1926" t="s">
        <v>29</v>
      </c>
      <c r="J1926">
        <v>5000000</v>
      </c>
      <c r="K1926">
        <v>6.5</v>
      </c>
    </row>
    <row r="1927" spans="1:11" x14ac:dyDescent="0.3">
      <c r="A1927" t="s">
        <v>2468</v>
      </c>
      <c r="B1927">
        <v>167</v>
      </c>
      <c r="C1927">
        <v>91</v>
      </c>
      <c r="D1927">
        <v>66790248</v>
      </c>
      <c r="E1927" t="s">
        <v>224</v>
      </c>
      <c r="F1927" t="s">
        <v>4813</v>
      </c>
      <c r="G1927">
        <v>57281</v>
      </c>
      <c r="H1927">
        <v>350</v>
      </c>
      <c r="I1927" t="s">
        <v>29</v>
      </c>
      <c r="J1927">
        <v>45000000</v>
      </c>
      <c r="K1927">
        <v>6.5</v>
      </c>
    </row>
    <row r="1928" spans="1:11" x14ac:dyDescent="0.3">
      <c r="A1928" t="s">
        <v>1817</v>
      </c>
      <c r="B1928">
        <v>198</v>
      </c>
      <c r="C1928">
        <v>97</v>
      </c>
      <c r="D1928">
        <v>45089048</v>
      </c>
      <c r="E1928" t="s">
        <v>739</v>
      </c>
      <c r="F1928" t="s">
        <v>4815</v>
      </c>
      <c r="G1928">
        <v>86251</v>
      </c>
      <c r="H1928">
        <v>260</v>
      </c>
      <c r="I1928" t="s">
        <v>29</v>
      </c>
      <c r="J1928">
        <v>25000000</v>
      </c>
      <c r="K1928">
        <v>6.5</v>
      </c>
    </row>
    <row r="1929" spans="1:11" x14ac:dyDescent="0.3">
      <c r="A1929" t="s">
        <v>2308</v>
      </c>
      <c r="B1929">
        <v>125</v>
      </c>
      <c r="C1929">
        <v>115</v>
      </c>
      <c r="D1929">
        <v>74540762</v>
      </c>
      <c r="E1929" t="s">
        <v>417</v>
      </c>
      <c r="F1929" t="s">
        <v>4817</v>
      </c>
      <c r="G1929">
        <v>48753</v>
      </c>
      <c r="H1929">
        <v>323</v>
      </c>
      <c r="I1929" t="s">
        <v>29</v>
      </c>
      <c r="J1929">
        <v>55000000</v>
      </c>
      <c r="K1929">
        <v>6.5</v>
      </c>
    </row>
    <row r="1930" spans="1:11" x14ac:dyDescent="0.3">
      <c r="A1930" t="s">
        <v>2446</v>
      </c>
      <c r="B1930">
        <v>78</v>
      </c>
      <c r="C1930">
        <v>101</v>
      </c>
      <c r="D1930">
        <v>29500000</v>
      </c>
      <c r="E1930" t="s">
        <v>4818</v>
      </c>
      <c r="F1930" t="s">
        <v>4819</v>
      </c>
      <c r="G1930">
        <v>25613</v>
      </c>
      <c r="H1930">
        <v>121</v>
      </c>
      <c r="I1930" t="s">
        <v>29</v>
      </c>
      <c r="J1930">
        <v>10000000</v>
      </c>
      <c r="K1930">
        <v>6.5</v>
      </c>
    </row>
    <row r="1931" spans="1:11" x14ac:dyDescent="0.3">
      <c r="A1931" t="s">
        <v>3071</v>
      </c>
      <c r="B1931">
        <v>157</v>
      </c>
      <c r="C1931">
        <v>109</v>
      </c>
      <c r="D1931">
        <v>45489752</v>
      </c>
      <c r="E1931" t="s">
        <v>699</v>
      </c>
      <c r="F1931" t="s">
        <v>4821</v>
      </c>
      <c r="G1931">
        <v>48973</v>
      </c>
      <c r="H1931">
        <v>214</v>
      </c>
      <c r="I1931" t="s">
        <v>29</v>
      </c>
      <c r="J1931">
        <v>26000000</v>
      </c>
      <c r="K1931">
        <v>6.5</v>
      </c>
    </row>
    <row r="1932" spans="1:11" x14ac:dyDescent="0.3">
      <c r="A1932" t="s">
        <v>2257</v>
      </c>
      <c r="B1932">
        <v>37</v>
      </c>
      <c r="C1932">
        <v>109</v>
      </c>
      <c r="D1932">
        <v>27362712</v>
      </c>
      <c r="E1932" t="s">
        <v>1569</v>
      </c>
      <c r="F1932" t="s">
        <v>4823</v>
      </c>
      <c r="G1932">
        <v>5971</v>
      </c>
      <c r="H1932">
        <v>60</v>
      </c>
      <c r="I1932" t="s">
        <v>29</v>
      </c>
      <c r="J1932">
        <v>8000000</v>
      </c>
      <c r="K1932">
        <v>6.5</v>
      </c>
    </row>
    <row r="1933" spans="1:11" x14ac:dyDescent="0.3">
      <c r="A1933" t="s">
        <v>3473</v>
      </c>
      <c r="B1933">
        <v>308</v>
      </c>
      <c r="C1933">
        <v>101</v>
      </c>
      <c r="D1933">
        <v>39103378</v>
      </c>
      <c r="E1933" t="s">
        <v>840</v>
      </c>
      <c r="F1933" t="s">
        <v>4825</v>
      </c>
      <c r="G1933">
        <v>93272</v>
      </c>
      <c r="H1933">
        <v>251</v>
      </c>
      <c r="I1933" t="s">
        <v>29</v>
      </c>
      <c r="J1933">
        <v>20000000</v>
      </c>
      <c r="K1933">
        <v>6.5</v>
      </c>
    </row>
    <row r="1934" spans="1:11" x14ac:dyDescent="0.3">
      <c r="A1934" t="s">
        <v>986</v>
      </c>
      <c r="B1934">
        <v>96</v>
      </c>
      <c r="C1934">
        <v>170</v>
      </c>
      <c r="D1934">
        <v>75370763</v>
      </c>
      <c r="E1934" t="s">
        <v>1724</v>
      </c>
      <c r="F1934" t="s">
        <v>4826</v>
      </c>
      <c r="G1934">
        <v>32353</v>
      </c>
      <c r="H1934">
        <v>263</v>
      </c>
      <c r="I1934" t="s">
        <v>29</v>
      </c>
      <c r="J1934">
        <v>60000000</v>
      </c>
      <c r="K1934">
        <v>6.5</v>
      </c>
    </row>
    <row r="1935" spans="1:11" x14ac:dyDescent="0.3">
      <c r="A1935" t="s">
        <v>3965</v>
      </c>
      <c r="B1935">
        <v>76</v>
      </c>
      <c r="C1935">
        <v>100</v>
      </c>
      <c r="D1935">
        <v>25339117</v>
      </c>
      <c r="E1935" t="s">
        <v>289</v>
      </c>
      <c r="F1935" t="s">
        <v>4828</v>
      </c>
      <c r="G1935">
        <v>37885</v>
      </c>
      <c r="H1935">
        <v>247</v>
      </c>
      <c r="I1935" t="s">
        <v>29</v>
      </c>
      <c r="J1935">
        <v>10000000</v>
      </c>
      <c r="K1935">
        <v>6.5</v>
      </c>
    </row>
    <row r="1936" spans="1:11" x14ac:dyDescent="0.3">
      <c r="A1936" t="s">
        <v>2789</v>
      </c>
      <c r="B1936">
        <v>160</v>
      </c>
      <c r="C1936">
        <v>119</v>
      </c>
      <c r="D1936">
        <v>125332007</v>
      </c>
      <c r="E1936" t="s">
        <v>715</v>
      </c>
      <c r="F1936" t="s">
        <v>4831</v>
      </c>
      <c r="G1936">
        <v>149680</v>
      </c>
      <c r="H1936">
        <v>328</v>
      </c>
      <c r="I1936" t="s">
        <v>29</v>
      </c>
      <c r="J1936">
        <v>110000000</v>
      </c>
      <c r="K1936">
        <v>6.5</v>
      </c>
    </row>
    <row r="1937" spans="1:11" x14ac:dyDescent="0.3">
      <c r="A1937" t="s">
        <v>2919</v>
      </c>
      <c r="B1937">
        <v>44</v>
      </c>
      <c r="C1937">
        <v>82</v>
      </c>
      <c r="D1937">
        <v>36696761</v>
      </c>
      <c r="E1937" t="s">
        <v>1746</v>
      </c>
      <c r="F1937" t="s">
        <v>4834</v>
      </c>
      <c r="G1937">
        <v>6808</v>
      </c>
      <c r="H1937">
        <v>38</v>
      </c>
      <c r="I1937" t="s">
        <v>29</v>
      </c>
      <c r="J1937">
        <v>23000000</v>
      </c>
      <c r="K1937">
        <v>6.5</v>
      </c>
    </row>
    <row r="1938" spans="1:11" x14ac:dyDescent="0.3">
      <c r="A1938" t="s">
        <v>3886</v>
      </c>
      <c r="B1938">
        <v>161</v>
      </c>
      <c r="C1938">
        <v>102</v>
      </c>
      <c r="D1938">
        <v>25277561</v>
      </c>
      <c r="E1938" t="s">
        <v>289</v>
      </c>
      <c r="F1938" t="s">
        <v>4836</v>
      </c>
      <c r="G1938">
        <v>21672</v>
      </c>
      <c r="H1938">
        <v>93</v>
      </c>
      <c r="I1938" t="s">
        <v>29</v>
      </c>
      <c r="J1938">
        <v>12000000</v>
      </c>
      <c r="K1938">
        <v>6.5</v>
      </c>
    </row>
    <row r="1939" spans="1:11" x14ac:dyDescent="0.3">
      <c r="A1939" t="s">
        <v>2805</v>
      </c>
      <c r="B1939">
        <v>83</v>
      </c>
      <c r="C1939">
        <v>114</v>
      </c>
      <c r="D1939">
        <v>30050028</v>
      </c>
      <c r="E1939" t="s">
        <v>175</v>
      </c>
      <c r="F1939" t="s">
        <v>4838</v>
      </c>
      <c r="G1939">
        <v>42987</v>
      </c>
      <c r="H1939">
        <v>201</v>
      </c>
      <c r="I1939" t="s">
        <v>29</v>
      </c>
      <c r="J1939">
        <v>17000000</v>
      </c>
      <c r="K1939">
        <v>6.5</v>
      </c>
    </row>
    <row r="1940" spans="1:11" x14ac:dyDescent="0.3">
      <c r="A1940" t="s">
        <v>959</v>
      </c>
      <c r="B1940">
        <v>248</v>
      </c>
      <c r="C1940">
        <v>108</v>
      </c>
      <c r="D1940">
        <v>33313582</v>
      </c>
      <c r="E1940" t="s">
        <v>3824</v>
      </c>
      <c r="F1940" t="s">
        <v>4840</v>
      </c>
      <c r="G1940">
        <v>52888</v>
      </c>
      <c r="H1940">
        <v>175</v>
      </c>
      <c r="I1940" t="s">
        <v>29</v>
      </c>
      <c r="J1940">
        <v>21000000</v>
      </c>
      <c r="K1940">
        <v>6.5</v>
      </c>
    </row>
    <row r="1941" spans="1:11" x14ac:dyDescent="0.3">
      <c r="A1941" t="s">
        <v>3477</v>
      </c>
      <c r="B1941">
        <v>175</v>
      </c>
      <c r="C1941">
        <v>127</v>
      </c>
      <c r="D1941">
        <v>101643008</v>
      </c>
      <c r="E1941" t="s">
        <v>1576</v>
      </c>
      <c r="F1941" t="s">
        <v>4842</v>
      </c>
      <c r="G1941">
        <v>218341</v>
      </c>
      <c r="H1941">
        <v>498</v>
      </c>
      <c r="I1941" t="s">
        <v>29</v>
      </c>
      <c r="J1941">
        <v>90000000</v>
      </c>
      <c r="K1941">
        <v>6.5</v>
      </c>
    </row>
    <row r="1942" spans="1:11" x14ac:dyDescent="0.3">
      <c r="A1942" t="s">
        <v>2923</v>
      </c>
      <c r="B1942">
        <v>145</v>
      </c>
      <c r="C1942">
        <v>82</v>
      </c>
      <c r="D1942">
        <v>137748063</v>
      </c>
      <c r="E1942" t="s">
        <v>4844</v>
      </c>
      <c r="F1942" t="s">
        <v>4845</v>
      </c>
      <c r="G1942">
        <v>38438</v>
      </c>
      <c r="H1942">
        <v>241</v>
      </c>
      <c r="I1942" t="s">
        <v>29</v>
      </c>
      <c r="J1942">
        <v>127500000</v>
      </c>
      <c r="K1942">
        <v>6.5</v>
      </c>
    </row>
    <row r="1943" spans="1:11" x14ac:dyDescent="0.3">
      <c r="A1943" t="s">
        <v>2870</v>
      </c>
      <c r="B1943">
        <v>292</v>
      </c>
      <c r="C1943">
        <v>98</v>
      </c>
      <c r="D1943">
        <v>29975979</v>
      </c>
      <c r="E1943" t="s">
        <v>4075</v>
      </c>
      <c r="F1943" t="s">
        <v>4848</v>
      </c>
      <c r="G1943">
        <v>105797</v>
      </c>
      <c r="H1943">
        <v>281</v>
      </c>
      <c r="I1943" t="s">
        <v>29</v>
      </c>
      <c r="J1943">
        <v>20000000</v>
      </c>
      <c r="K1943">
        <v>6.5</v>
      </c>
    </row>
    <row r="1944" spans="1:11" x14ac:dyDescent="0.3">
      <c r="A1944" t="s">
        <v>2801</v>
      </c>
      <c r="B1944">
        <v>69</v>
      </c>
      <c r="C1944">
        <v>115</v>
      </c>
      <c r="D1944">
        <v>29753944</v>
      </c>
      <c r="E1944" t="s">
        <v>140</v>
      </c>
      <c r="F1944" t="s">
        <v>4850</v>
      </c>
      <c r="G1944">
        <v>90677</v>
      </c>
      <c r="H1944">
        <v>389</v>
      </c>
      <c r="I1944" t="s">
        <v>29</v>
      </c>
      <c r="J1944">
        <v>20000000</v>
      </c>
      <c r="K1944">
        <v>6.5</v>
      </c>
    </row>
    <row r="1945" spans="1:11" x14ac:dyDescent="0.3">
      <c r="A1945" t="s">
        <v>2976</v>
      </c>
      <c r="B1945">
        <v>107</v>
      </c>
      <c r="C1945">
        <v>93</v>
      </c>
      <c r="D1945">
        <v>14015786</v>
      </c>
      <c r="E1945" t="s">
        <v>588</v>
      </c>
      <c r="F1945" t="s">
        <v>4852</v>
      </c>
      <c r="G1945">
        <v>37952</v>
      </c>
      <c r="H1945">
        <v>298</v>
      </c>
      <c r="I1945" t="s">
        <v>29</v>
      </c>
      <c r="J1945">
        <v>5000000</v>
      </c>
      <c r="K1945">
        <v>6.5</v>
      </c>
    </row>
    <row r="1946" spans="1:11" x14ac:dyDescent="0.3">
      <c r="A1946" t="s">
        <v>4439</v>
      </c>
      <c r="B1946">
        <v>127</v>
      </c>
      <c r="C1946">
        <v>94</v>
      </c>
      <c r="D1946">
        <v>32003620</v>
      </c>
      <c r="E1946" t="s">
        <v>1576</v>
      </c>
      <c r="F1946" t="s">
        <v>4855</v>
      </c>
      <c r="G1946">
        <v>79141</v>
      </c>
      <c r="H1946">
        <v>355</v>
      </c>
      <c r="I1946" t="s">
        <v>29</v>
      </c>
      <c r="J1946">
        <v>25000000</v>
      </c>
      <c r="K1946">
        <v>6.5</v>
      </c>
    </row>
    <row r="1947" spans="1:11" x14ac:dyDescent="0.3">
      <c r="A1947" t="s">
        <v>857</v>
      </c>
      <c r="B1947">
        <v>26</v>
      </c>
      <c r="C1947">
        <v>88</v>
      </c>
      <c r="D1947">
        <v>7137502</v>
      </c>
      <c r="E1947" t="s">
        <v>289</v>
      </c>
      <c r="F1947" t="s">
        <v>4858</v>
      </c>
      <c r="G1947">
        <v>4769</v>
      </c>
      <c r="H1947">
        <v>26</v>
      </c>
      <c r="I1947" t="s">
        <v>29</v>
      </c>
      <c r="J1947">
        <v>175000</v>
      </c>
      <c r="K1947">
        <v>6.5</v>
      </c>
    </row>
    <row r="1948" spans="1:11" x14ac:dyDescent="0.3">
      <c r="A1948" t="s">
        <v>3737</v>
      </c>
      <c r="B1948">
        <v>173</v>
      </c>
      <c r="C1948">
        <v>117</v>
      </c>
      <c r="D1948">
        <v>46280507</v>
      </c>
      <c r="E1948" t="s">
        <v>289</v>
      </c>
      <c r="F1948" t="s">
        <v>4860</v>
      </c>
      <c r="G1948">
        <v>87165</v>
      </c>
      <c r="H1948">
        <v>184</v>
      </c>
      <c r="I1948" t="s">
        <v>29</v>
      </c>
      <c r="J1948">
        <v>40000000</v>
      </c>
      <c r="K1948">
        <v>6.5</v>
      </c>
    </row>
    <row r="1949" spans="1:11" x14ac:dyDescent="0.3">
      <c r="A1949" t="s">
        <v>857</v>
      </c>
      <c r="B1949">
        <v>23</v>
      </c>
      <c r="C1949">
        <v>129</v>
      </c>
      <c r="D1949">
        <v>16153600</v>
      </c>
      <c r="E1949" t="s">
        <v>875</v>
      </c>
      <c r="F1949" t="s">
        <v>4862</v>
      </c>
      <c r="G1949">
        <v>8295</v>
      </c>
      <c r="H1949">
        <v>30</v>
      </c>
      <c r="I1949" t="s">
        <v>29</v>
      </c>
      <c r="J1949">
        <v>10000000</v>
      </c>
      <c r="K1949">
        <v>6.5</v>
      </c>
    </row>
    <row r="1950" spans="1:11" x14ac:dyDescent="0.3">
      <c r="A1950" t="s">
        <v>2916</v>
      </c>
      <c r="B1950">
        <v>133</v>
      </c>
      <c r="C1950">
        <v>84</v>
      </c>
      <c r="D1950">
        <v>14373825</v>
      </c>
      <c r="E1950" t="s">
        <v>1366</v>
      </c>
      <c r="F1950" t="s">
        <v>4864</v>
      </c>
      <c r="G1950">
        <v>63216</v>
      </c>
      <c r="H1950">
        <v>196</v>
      </c>
      <c r="I1950" t="s">
        <v>29</v>
      </c>
      <c r="J1950">
        <v>8600000</v>
      </c>
      <c r="K1950">
        <v>6.5</v>
      </c>
    </row>
    <row r="1951" spans="1:11" x14ac:dyDescent="0.3">
      <c r="A1951" t="s">
        <v>2027</v>
      </c>
      <c r="B1951">
        <v>193</v>
      </c>
      <c r="C1951">
        <v>104</v>
      </c>
      <c r="D1951">
        <v>47806295</v>
      </c>
      <c r="E1951" t="s">
        <v>211</v>
      </c>
      <c r="F1951" t="s">
        <v>4867</v>
      </c>
      <c r="G1951">
        <v>87447</v>
      </c>
      <c r="H1951">
        <v>371</v>
      </c>
      <c r="I1951" t="s">
        <v>29</v>
      </c>
      <c r="J1951">
        <v>43000000</v>
      </c>
      <c r="K1951">
        <v>6.5</v>
      </c>
    </row>
    <row r="1952" spans="1:11" x14ac:dyDescent="0.3">
      <c r="A1952" t="s">
        <v>2874</v>
      </c>
      <c r="B1952">
        <v>81</v>
      </c>
      <c r="C1952">
        <v>97</v>
      </c>
      <c r="D1952">
        <v>7282851</v>
      </c>
      <c r="E1952" t="s">
        <v>4869</v>
      </c>
      <c r="F1952" t="s">
        <v>4871</v>
      </c>
      <c r="G1952">
        <v>9502</v>
      </c>
      <c r="H1952">
        <v>100</v>
      </c>
      <c r="I1952" t="s">
        <v>29</v>
      </c>
      <c r="J1952">
        <v>3000000</v>
      </c>
      <c r="K1952">
        <v>6.5</v>
      </c>
    </row>
    <row r="1953" spans="1:11" x14ac:dyDescent="0.3">
      <c r="A1953" t="s">
        <v>3737</v>
      </c>
      <c r="B1953">
        <v>154</v>
      </c>
      <c r="C1953">
        <v>105</v>
      </c>
      <c r="D1953">
        <v>45290318</v>
      </c>
      <c r="E1953" t="s">
        <v>2349</v>
      </c>
      <c r="F1953" t="s">
        <v>4873</v>
      </c>
      <c r="G1953">
        <v>74169</v>
      </c>
      <c r="H1953">
        <v>112</v>
      </c>
      <c r="I1953" t="s">
        <v>29</v>
      </c>
      <c r="J1953">
        <v>42000000</v>
      </c>
      <c r="K1953">
        <v>6.5</v>
      </c>
    </row>
    <row r="1954" spans="1:11" x14ac:dyDescent="0.3">
      <c r="A1954" t="s">
        <v>2040</v>
      </c>
      <c r="B1954">
        <v>166</v>
      </c>
      <c r="C1954">
        <v>119</v>
      </c>
      <c r="D1954">
        <v>35228696</v>
      </c>
      <c r="E1954" t="s">
        <v>4875</v>
      </c>
      <c r="F1954" t="s">
        <v>4877</v>
      </c>
      <c r="G1954">
        <v>63677</v>
      </c>
      <c r="H1954">
        <v>460</v>
      </c>
      <c r="I1954" t="s">
        <v>29</v>
      </c>
      <c r="J1954">
        <v>32000000</v>
      </c>
      <c r="K1954">
        <v>6.5</v>
      </c>
    </row>
    <row r="1955" spans="1:11" x14ac:dyDescent="0.3">
      <c r="A1955" t="s">
        <v>3864</v>
      </c>
      <c r="B1955">
        <v>84</v>
      </c>
      <c r="C1955">
        <v>135</v>
      </c>
      <c r="D1955">
        <v>16929123</v>
      </c>
      <c r="E1955" t="s">
        <v>588</v>
      </c>
      <c r="F1955" t="s">
        <v>4879</v>
      </c>
      <c r="G1955">
        <v>21406</v>
      </c>
      <c r="H1955">
        <v>169</v>
      </c>
      <c r="I1955" t="s">
        <v>29</v>
      </c>
      <c r="J1955">
        <v>14000000</v>
      </c>
      <c r="K1955">
        <v>6.5</v>
      </c>
    </row>
    <row r="1956" spans="1:11" x14ac:dyDescent="0.3">
      <c r="A1956" t="s">
        <v>493</v>
      </c>
      <c r="B1956">
        <v>339</v>
      </c>
      <c r="C1956">
        <v>141</v>
      </c>
      <c r="D1956">
        <v>47307550</v>
      </c>
      <c r="E1956" t="s">
        <v>208</v>
      </c>
      <c r="F1956" t="s">
        <v>4881</v>
      </c>
      <c r="G1956">
        <v>104301</v>
      </c>
      <c r="H1956">
        <v>269</v>
      </c>
      <c r="I1956" t="s">
        <v>29</v>
      </c>
      <c r="J1956">
        <v>45000000</v>
      </c>
      <c r="K1956">
        <v>6.5</v>
      </c>
    </row>
    <row r="1957" spans="1:11" x14ac:dyDescent="0.3">
      <c r="A1957" t="s">
        <v>2863</v>
      </c>
      <c r="B1957">
        <v>121</v>
      </c>
      <c r="C1957">
        <v>99</v>
      </c>
      <c r="D1957">
        <v>35057332</v>
      </c>
      <c r="E1957" t="s">
        <v>875</v>
      </c>
      <c r="F1957" t="s">
        <v>4884</v>
      </c>
      <c r="G1957">
        <v>45394</v>
      </c>
      <c r="H1957">
        <v>72</v>
      </c>
      <c r="I1957" t="s">
        <v>29</v>
      </c>
      <c r="J1957">
        <v>33000000</v>
      </c>
      <c r="K1957">
        <v>6.5</v>
      </c>
    </row>
    <row r="1958" spans="1:11" x14ac:dyDescent="0.3">
      <c r="A1958" t="s">
        <v>2896</v>
      </c>
      <c r="B1958">
        <v>23</v>
      </c>
      <c r="C1958">
        <v>94</v>
      </c>
      <c r="D1958">
        <v>1977544</v>
      </c>
      <c r="E1958" t="s">
        <v>699</v>
      </c>
      <c r="F1958" t="s">
        <v>4886</v>
      </c>
      <c r="G1958">
        <v>3513</v>
      </c>
      <c r="H1958">
        <v>36</v>
      </c>
      <c r="I1958" t="s">
        <v>29</v>
      </c>
      <c r="J1958">
        <v>250000</v>
      </c>
      <c r="K1958">
        <v>6.5</v>
      </c>
    </row>
    <row r="1959" spans="1:11" x14ac:dyDescent="0.3">
      <c r="A1959" t="s">
        <v>2844</v>
      </c>
      <c r="B1959">
        <v>35</v>
      </c>
      <c r="C1959">
        <v>105</v>
      </c>
      <c r="D1959">
        <v>3123749</v>
      </c>
      <c r="E1959" t="s">
        <v>289</v>
      </c>
      <c r="F1959" t="s">
        <v>4889</v>
      </c>
      <c r="G1959">
        <v>746</v>
      </c>
      <c r="H1959">
        <v>27</v>
      </c>
      <c r="I1959" t="s">
        <v>29</v>
      </c>
      <c r="J1959">
        <v>1500000</v>
      </c>
      <c r="K1959">
        <v>6.5</v>
      </c>
    </row>
    <row r="1960" spans="1:11" x14ac:dyDescent="0.3">
      <c r="A1960" t="s">
        <v>2445</v>
      </c>
      <c r="B1960">
        <v>160</v>
      </c>
      <c r="C1960">
        <v>108</v>
      </c>
      <c r="D1960">
        <v>15483540</v>
      </c>
      <c r="E1960" t="s">
        <v>4890</v>
      </c>
      <c r="F1960" t="s">
        <v>4891</v>
      </c>
      <c r="G1960">
        <v>56338</v>
      </c>
      <c r="H1960">
        <v>215</v>
      </c>
      <c r="I1960" t="s">
        <v>29</v>
      </c>
      <c r="J1960">
        <v>14000000</v>
      </c>
      <c r="K1960">
        <v>6.5</v>
      </c>
    </row>
    <row r="1961" spans="1:11" x14ac:dyDescent="0.3">
      <c r="A1961" t="s">
        <v>2877</v>
      </c>
      <c r="B1961">
        <v>81</v>
      </c>
      <c r="C1961">
        <v>97</v>
      </c>
      <c r="D1961">
        <v>11043445</v>
      </c>
      <c r="E1961" t="s">
        <v>699</v>
      </c>
      <c r="F1961" t="s">
        <v>4893</v>
      </c>
      <c r="G1961">
        <v>27689</v>
      </c>
      <c r="H1961">
        <v>74</v>
      </c>
      <c r="I1961" t="s">
        <v>29</v>
      </c>
      <c r="J1961">
        <v>10000000</v>
      </c>
      <c r="K1961">
        <v>6.5</v>
      </c>
    </row>
    <row r="1962" spans="1:11" x14ac:dyDescent="0.3">
      <c r="A1962" t="s">
        <v>3466</v>
      </c>
      <c r="B1962">
        <v>27</v>
      </c>
      <c r="C1962">
        <v>101</v>
      </c>
      <c r="D1962">
        <v>22294341</v>
      </c>
      <c r="E1962" t="s">
        <v>1929</v>
      </c>
      <c r="F1962" t="s">
        <v>4895</v>
      </c>
      <c r="G1962">
        <v>12278</v>
      </c>
      <c r="H1962">
        <v>71</v>
      </c>
      <c r="I1962" t="s">
        <v>29</v>
      </c>
      <c r="J1962">
        <v>21500000</v>
      </c>
      <c r="K1962">
        <v>6.5</v>
      </c>
    </row>
    <row r="1963" spans="1:11" x14ac:dyDescent="0.3">
      <c r="A1963" t="s">
        <v>2760</v>
      </c>
      <c r="B1963">
        <v>192</v>
      </c>
      <c r="C1963">
        <v>140</v>
      </c>
      <c r="D1963">
        <v>33682273</v>
      </c>
      <c r="E1963" t="s">
        <v>39</v>
      </c>
      <c r="F1963" t="s">
        <v>4898</v>
      </c>
      <c r="G1963">
        <v>124242</v>
      </c>
      <c r="H1963">
        <v>622</v>
      </c>
      <c r="I1963" t="s">
        <v>29</v>
      </c>
      <c r="J1963">
        <v>33000000</v>
      </c>
      <c r="K1963">
        <v>6.5</v>
      </c>
    </row>
    <row r="1964" spans="1:11" x14ac:dyDescent="0.3">
      <c r="A1964" t="s">
        <v>3855</v>
      </c>
      <c r="B1964">
        <v>46</v>
      </c>
      <c r="C1964">
        <v>86</v>
      </c>
      <c r="D1964">
        <v>1114943</v>
      </c>
      <c r="E1964" t="s">
        <v>220</v>
      </c>
      <c r="F1964" t="s">
        <v>4901</v>
      </c>
      <c r="G1964">
        <v>3562</v>
      </c>
      <c r="H1964">
        <v>74</v>
      </c>
      <c r="I1964" t="s">
        <v>29</v>
      </c>
      <c r="J1964">
        <v>500000</v>
      </c>
      <c r="K1964">
        <v>6.5</v>
      </c>
    </row>
    <row r="1965" spans="1:11" x14ac:dyDescent="0.3">
      <c r="A1965" t="s">
        <v>2880</v>
      </c>
      <c r="B1965">
        <v>77</v>
      </c>
      <c r="C1965">
        <v>97</v>
      </c>
      <c r="D1965">
        <v>10561238</v>
      </c>
      <c r="E1965" t="s">
        <v>4903</v>
      </c>
      <c r="F1965" t="s">
        <v>4904</v>
      </c>
      <c r="G1965">
        <v>27265</v>
      </c>
      <c r="H1965">
        <v>321</v>
      </c>
      <c r="I1965" t="s">
        <v>29</v>
      </c>
      <c r="J1965">
        <v>10000000</v>
      </c>
      <c r="K1965">
        <v>6.5</v>
      </c>
    </row>
    <row r="1966" spans="1:11" x14ac:dyDescent="0.3">
      <c r="A1966" t="s">
        <v>1120</v>
      </c>
      <c r="B1966">
        <v>160</v>
      </c>
      <c r="C1966">
        <v>101</v>
      </c>
      <c r="D1966">
        <v>1984378</v>
      </c>
      <c r="E1966" t="s">
        <v>699</v>
      </c>
      <c r="F1966" t="s">
        <v>4907</v>
      </c>
      <c r="G1966">
        <v>27346</v>
      </c>
      <c r="H1966">
        <v>206</v>
      </c>
      <c r="I1966" t="s">
        <v>29</v>
      </c>
      <c r="J1966">
        <v>2000000</v>
      </c>
      <c r="K1966">
        <v>6.5</v>
      </c>
    </row>
    <row r="1967" spans="1:11" x14ac:dyDescent="0.3">
      <c r="A1967" t="s">
        <v>2904</v>
      </c>
      <c r="B1967">
        <v>159</v>
      </c>
      <c r="C1967">
        <v>92</v>
      </c>
      <c r="D1967">
        <v>2926565</v>
      </c>
      <c r="E1967" t="s">
        <v>73</v>
      </c>
      <c r="F1967" t="s">
        <v>4909</v>
      </c>
      <c r="G1967">
        <v>28573</v>
      </c>
      <c r="H1967">
        <v>72</v>
      </c>
      <c r="I1967" t="s">
        <v>29</v>
      </c>
      <c r="J1967">
        <v>3000000</v>
      </c>
      <c r="K1967">
        <v>6.5</v>
      </c>
    </row>
    <row r="1968" spans="1:11" x14ac:dyDescent="0.3">
      <c r="A1968" t="s">
        <v>3175</v>
      </c>
      <c r="B1968">
        <v>17</v>
      </c>
      <c r="C1968">
        <v>86</v>
      </c>
      <c r="D1968">
        <v>334041</v>
      </c>
      <c r="E1968" t="s">
        <v>424</v>
      </c>
      <c r="F1968" t="s">
        <v>4912</v>
      </c>
      <c r="G1968">
        <v>1038</v>
      </c>
      <c r="H1968">
        <v>21</v>
      </c>
      <c r="I1968" t="s">
        <v>29</v>
      </c>
      <c r="J1968">
        <v>500000</v>
      </c>
      <c r="K1968">
        <v>6.5</v>
      </c>
    </row>
    <row r="1969" spans="1:11" x14ac:dyDescent="0.3">
      <c r="A1969" t="s">
        <v>2872</v>
      </c>
      <c r="B1969">
        <v>215</v>
      </c>
      <c r="C1969">
        <v>98</v>
      </c>
      <c r="D1969">
        <v>18469</v>
      </c>
      <c r="E1969" t="s">
        <v>2457</v>
      </c>
      <c r="F1969" t="s">
        <v>4914</v>
      </c>
      <c r="G1969">
        <v>34263</v>
      </c>
      <c r="H1969">
        <v>141</v>
      </c>
      <c r="I1969" t="s">
        <v>29</v>
      </c>
      <c r="J1969">
        <v>650000</v>
      </c>
      <c r="K1969">
        <v>6.5</v>
      </c>
    </row>
    <row r="1970" spans="1:11" x14ac:dyDescent="0.3">
      <c r="A1970" t="s">
        <v>2580</v>
      </c>
      <c r="B1970">
        <v>29</v>
      </c>
      <c r="C1970">
        <v>104</v>
      </c>
      <c r="D1970">
        <v>144583</v>
      </c>
      <c r="E1970" t="s">
        <v>224</v>
      </c>
      <c r="F1970" t="s">
        <v>4917</v>
      </c>
      <c r="G1970">
        <v>2256</v>
      </c>
      <c r="H1970">
        <v>79</v>
      </c>
      <c r="I1970" t="s">
        <v>29</v>
      </c>
      <c r="J1970">
        <v>800000</v>
      </c>
      <c r="K1970">
        <v>6.5</v>
      </c>
    </row>
    <row r="1971" spans="1:11" x14ac:dyDescent="0.3">
      <c r="A1971" t="s">
        <v>2846</v>
      </c>
      <c r="B1971">
        <v>14</v>
      </c>
      <c r="C1971">
        <v>105</v>
      </c>
      <c r="D1971">
        <v>609042</v>
      </c>
      <c r="E1971" t="s">
        <v>92</v>
      </c>
      <c r="F1971" t="s">
        <v>4918</v>
      </c>
      <c r="G1971">
        <v>449</v>
      </c>
      <c r="H1971">
        <v>38</v>
      </c>
      <c r="I1971" t="s">
        <v>29</v>
      </c>
      <c r="J1971">
        <v>1300000</v>
      </c>
      <c r="K1971">
        <v>6.5</v>
      </c>
    </row>
    <row r="1972" spans="1:11" x14ac:dyDescent="0.3">
      <c r="A1972" t="s">
        <v>2683</v>
      </c>
      <c r="B1972">
        <v>27</v>
      </c>
      <c r="C1972">
        <v>122</v>
      </c>
      <c r="D1972">
        <v>41252428</v>
      </c>
      <c r="E1972" t="s">
        <v>699</v>
      </c>
      <c r="F1972" t="s">
        <v>4920</v>
      </c>
      <c r="G1972">
        <v>11453</v>
      </c>
      <c r="H1972">
        <v>71</v>
      </c>
      <c r="I1972" t="s">
        <v>29</v>
      </c>
      <c r="J1972">
        <v>42000000</v>
      </c>
      <c r="K1972">
        <v>6.5</v>
      </c>
    </row>
    <row r="1973" spans="1:11" x14ac:dyDescent="0.3">
      <c r="A1973" t="s">
        <v>1838</v>
      </c>
      <c r="B1973">
        <v>196</v>
      </c>
      <c r="C1973">
        <v>98</v>
      </c>
      <c r="D1973">
        <v>23225911</v>
      </c>
      <c r="E1973" t="s">
        <v>39</v>
      </c>
      <c r="F1973" t="s">
        <v>4922</v>
      </c>
      <c r="G1973">
        <v>80574</v>
      </c>
      <c r="H1973">
        <v>157</v>
      </c>
      <c r="I1973" t="s">
        <v>29</v>
      </c>
      <c r="J1973">
        <v>24000000</v>
      </c>
      <c r="K1973">
        <v>6.5</v>
      </c>
    </row>
    <row r="1974" spans="1:11" x14ac:dyDescent="0.3">
      <c r="A1974" t="s">
        <v>2598</v>
      </c>
      <c r="B1974">
        <v>37</v>
      </c>
      <c r="C1974">
        <v>99</v>
      </c>
      <c r="D1974">
        <v>418953</v>
      </c>
      <c r="E1974" t="s">
        <v>208</v>
      </c>
      <c r="F1974" t="s">
        <v>4924</v>
      </c>
      <c r="G1974">
        <v>17322</v>
      </c>
      <c r="H1974">
        <v>93</v>
      </c>
      <c r="I1974" t="s">
        <v>29</v>
      </c>
      <c r="J1974">
        <v>1500000</v>
      </c>
      <c r="K1974">
        <v>6.5</v>
      </c>
    </row>
    <row r="1975" spans="1:11" x14ac:dyDescent="0.3">
      <c r="A1975" t="s">
        <v>1356</v>
      </c>
      <c r="B1975">
        <v>127</v>
      </c>
      <c r="C1975">
        <v>100</v>
      </c>
      <c r="D1975">
        <v>373967</v>
      </c>
      <c r="E1975" t="s">
        <v>2463</v>
      </c>
      <c r="F1975" t="s">
        <v>4926</v>
      </c>
      <c r="G1975">
        <v>43839</v>
      </c>
      <c r="H1975">
        <v>481</v>
      </c>
      <c r="I1975" t="s">
        <v>29</v>
      </c>
      <c r="J1975">
        <v>1500000</v>
      </c>
      <c r="K1975">
        <v>6.5</v>
      </c>
    </row>
    <row r="1976" spans="1:11" x14ac:dyDescent="0.3">
      <c r="A1976" t="s">
        <v>2906</v>
      </c>
      <c r="B1976">
        <v>31</v>
      </c>
      <c r="C1976">
        <v>91</v>
      </c>
      <c r="D1976">
        <v>119841</v>
      </c>
      <c r="E1976" t="s">
        <v>92</v>
      </c>
      <c r="F1976" t="s">
        <v>4929</v>
      </c>
      <c r="G1976">
        <v>2419</v>
      </c>
      <c r="H1976">
        <v>55</v>
      </c>
      <c r="I1976" t="s">
        <v>29</v>
      </c>
      <c r="J1976">
        <v>1500000</v>
      </c>
      <c r="K1976">
        <v>6.5</v>
      </c>
    </row>
    <row r="1977" spans="1:11" x14ac:dyDescent="0.3">
      <c r="A1977" t="s">
        <v>1993</v>
      </c>
      <c r="B1977">
        <v>121</v>
      </c>
      <c r="C1977">
        <v>93</v>
      </c>
      <c r="D1977">
        <v>2426851</v>
      </c>
      <c r="E1977" t="s">
        <v>4930</v>
      </c>
      <c r="F1977" t="s">
        <v>4932</v>
      </c>
      <c r="G1977">
        <v>16224</v>
      </c>
      <c r="H1977">
        <v>76</v>
      </c>
      <c r="I1977" t="s">
        <v>29</v>
      </c>
      <c r="J1977">
        <v>4000000</v>
      </c>
      <c r="K1977">
        <v>6.5</v>
      </c>
    </row>
    <row r="1978" spans="1:11" x14ac:dyDescent="0.3">
      <c r="A1978" t="s">
        <v>2809</v>
      </c>
      <c r="B1978">
        <v>253</v>
      </c>
      <c r="C1978">
        <v>114</v>
      </c>
      <c r="D1978">
        <v>25977365</v>
      </c>
      <c r="E1978" t="s">
        <v>140</v>
      </c>
      <c r="F1978" t="s">
        <v>4934</v>
      </c>
      <c r="G1978">
        <v>87950</v>
      </c>
      <c r="H1978">
        <v>207</v>
      </c>
      <c r="I1978" t="s">
        <v>29</v>
      </c>
      <c r="J1978">
        <v>28000000</v>
      </c>
      <c r="K1978">
        <v>6.5</v>
      </c>
    </row>
    <row r="1979" spans="1:11" x14ac:dyDescent="0.3">
      <c r="A1979" t="s">
        <v>2414</v>
      </c>
      <c r="B1979">
        <v>203</v>
      </c>
      <c r="C1979">
        <v>100</v>
      </c>
      <c r="D1979">
        <v>19783777</v>
      </c>
      <c r="E1979" t="s">
        <v>39</v>
      </c>
      <c r="F1979" t="s">
        <v>4936</v>
      </c>
      <c r="G1979">
        <v>82804</v>
      </c>
      <c r="H1979">
        <v>154</v>
      </c>
      <c r="I1979" t="s">
        <v>29</v>
      </c>
      <c r="J1979">
        <v>22000000</v>
      </c>
      <c r="K1979">
        <v>6.5</v>
      </c>
    </row>
    <row r="1980" spans="1:11" x14ac:dyDescent="0.3">
      <c r="A1980" t="s">
        <v>2814</v>
      </c>
      <c r="B1980">
        <v>27</v>
      </c>
      <c r="C1980">
        <v>113</v>
      </c>
      <c r="D1980">
        <v>4720371</v>
      </c>
      <c r="E1980" t="s">
        <v>429</v>
      </c>
      <c r="F1980" t="s">
        <v>4938</v>
      </c>
      <c r="G1980">
        <v>3203</v>
      </c>
      <c r="H1980">
        <v>85</v>
      </c>
      <c r="I1980" t="s">
        <v>29</v>
      </c>
      <c r="J1980">
        <v>7000000</v>
      </c>
      <c r="K1980">
        <v>6.5</v>
      </c>
    </row>
    <row r="1981" spans="1:11" x14ac:dyDescent="0.3">
      <c r="A1981" t="s">
        <v>2865</v>
      </c>
      <c r="B1981">
        <v>54</v>
      </c>
      <c r="C1981">
        <v>99</v>
      </c>
      <c r="D1981">
        <v>92191</v>
      </c>
      <c r="E1981" t="s">
        <v>1624</v>
      </c>
      <c r="F1981" t="s">
        <v>4940</v>
      </c>
      <c r="G1981">
        <v>29463</v>
      </c>
      <c r="H1981">
        <v>84</v>
      </c>
      <c r="I1981" t="s">
        <v>29</v>
      </c>
      <c r="J1981">
        <v>2500000</v>
      </c>
      <c r="K1981">
        <v>6.5</v>
      </c>
    </row>
    <row r="1982" spans="1:11" x14ac:dyDescent="0.3">
      <c r="A1982" t="s">
        <v>3144</v>
      </c>
      <c r="B1982">
        <v>232</v>
      </c>
      <c r="C1982">
        <v>104</v>
      </c>
      <c r="D1982">
        <v>1487477</v>
      </c>
      <c r="E1982" t="s">
        <v>4942</v>
      </c>
      <c r="F1982" t="s">
        <v>4944</v>
      </c>
      <c r="G1982">
        <v>47097</v>
      </c>
      <c r="H1982">
        <v>310</v>
      </c>
      <c r="I1982" t="s">
        <v>170</v>
      </c>
      <c r="J1982">
        <v>4200000</v>
      </c>
      <c r="K1982">
        <v>6.5</v>
      </c>
    </row>
    <row r="1983" spans="1:11" x14ac:dyDescent="0.3">
      <c r="A1983" t="s">
        <v>2976</v>
      </c>
      <c r="B1983">
        <v>192</v>
      </c>
      <c r="C1983">
        <v>90</v>
      </c>
      <c r="D1983">
        <v>15281286</v>
      </c>
      <c r="E1983" t="s">
        <v>699</v>
      </c>
      <c r="F1983" t="s">
        <v>4946</v>
      </c>
      <c r="G1983">
        <v>64646</v>
      </c>
      <c r="H1983">
        <v>105</v>
      </c>
      <c r="I1983" t="s">
        <v>29</v>
      </c>
      <c r="J1983">
        <v>18000000</v>
      </c>
      <c r="K1983">
        <v>6.5</v>
      </c>
    </row>
    <row r="1984" spans="1:11" x14ac:dyDescent="0.3">
      <c r="A1984" t="s">
        <v>2858</v>
      </c>
      <c r="B1984">
        <v>30</v>
      </c>
      <c r="C1984">
        <v>101</v>
      </c>
      <c r="D1984">
        <v>220234</v>
      </c>
      <c r="E1984" t="s">
        <v>289</v>
      </c>
      <c r="F1984" t="s">
        <v>4949</v>
      </c>
      <c r="G1984">
        <v>1950</v>
      </c>
      <c r="H1984">
        <v>24</v>
      </c>
      <c r="I1984" t="s">
        <v>29</v>
      </c>
      <c r="J1984">
        <v>3500000</v>
      </c>
      <c r="K1984">
        <v>6.5</v>
      </c>
    </row>
    <row r="1985" spans="1:11" x14ac:dyDescent="0.3">
      <c r="A1985" t="s">
        <v>3160</v>
      </c>
      <c r="B1985">
        <v>110</v>
      </c>
      <c r="C1985">
        <v>115</v>
      </c>
      <c r="D1985">
        <v>56702901</v>
      </c>
      <c r="E1985" t="s">
        <v>92</v>
      </c>
      <c r="F1985" t="s">
        <v>4951</v>
      </c>
      <c r="G1985">
        <v>23302</v>
      </c>
      <c r="H1985">
        <v>181</v>
      </c>
      <c r="I1985" t="s">
        <v>29</v>
      </c>
      <c r="J1985">
        <v>60000000</v>
      </c>
      <c r="K1985">
        <v>6.5</v>
      </c>
    </row>
    <row r="1986" spans="1:11" x14ac:dyDescent="0.3">
      <c r="A1986" t="s">
        <v>2888</v>
      </c>
      <c r="B1986">
        <v>144</v>
      </c>
      <c r="C1986">
        <v>96</v>
      </c>
      <c r="D1986">
        <v>1474508</v>
      </c>
      <c r="E1986" t="s">
        <v>73</v>
      </c>
      <c r="F1986" t="s">
        <v>4953</v>
      </c>
      <c r="G1986">
        <v>33473</v>
      </c>
      <c r="H1986">
        <v>88</v>
      </c>
      <c r="I1986" t="s">
        <v>29</v>
      </c>
      <c r="J1986">
        <v>5000000</v>
      </c>
      <c r="K1986">
        <v>6.5</v>
      </c>
    </row>
    <row r="1987" spans="1:11" x14ac:dyDescent="0.3">
      <c r="A1987" t="s">
        <v>2928</v>
      </c>
      <c r="B1987">
        <v>15</v>
      </c>
      <c r="C1987">
        <v>79</v>
      </c>
      <c r="D1987">
        <v>4350774</v>
      </c>
      <c r="E1987" t="s">
        <v>676</v>
      </c>
      <c r="F1987" t="s">
        <v>4955</v>
      </c>
      <c r="G1987">
        <v>10476</v>
      </c>
      <c r="H1987">
        <v>52</v>
      </c>
      <c r="I1987" t="s">
        <v>29</v>
      </c>
      <c r="J1987">
        <v>8000000</v>
      </c>
      <c r="K1987">
        <v>6.5</v>
      </c>
    </row>
    <row r="1988" spans="1:11" x14ac:dyDescent="0.3">
      <c r="A1988" t="s">
        <v>1897</v>
      </c>
      <c r="B1988">
        <v>138</v>
      </c>
      <c r="C1988">
        <v>123</v>
      </c>
      <c r="D1988">
        <v>36283504</v>
      </c>
      <c r="E1988" t="s">
        <v>214</v>
      </c>
      <c r="F1988" t="s">
        <v>4956</v>
      </c>
      <c r="G1988">
        <v>104564</v>
      </c>
      <c r="H1988">
        <v>587</v>
      </c>
      <c r="I1988" t="s">
        <v>29</v>
      </c>
      <c r="J1988">
        <v>40000000</v>
      </c>
      <c r="K1988">
        <v>6.5</v>
      </c>
    </row>
    <row r="1989" spans="1:11" x14ac:dyDescent="0.3">
      <c r="A1989" t="s">
        <v>664</v>
      </c>
      <c r="B1989">
        <v>36</v>
      </c>
      <c r="C1989">
        <v>125</v>
      </c>
      <c r="D1989">
        <v>223878</v>
      </c>
      <c r="E1989" t="s">
        <v>699</v>
      </c>
      <c r="F1989" t="s">
        <v>4959</v>
      </c>
      <c r="G1989">
        <v>3548</v>
      </c>
      <c r="H1989">
        <v>21</v>
      </c>
      <c r="I1989" t="s">
        <v>69</v>
      </c>
      <c r="J1989">
        <v>5000000</v>
      </c>
      <c r="K1989">
        <v>6.5</v>
      </c>
    </row>
    <row r="1990" spans="1:11" x14ac:dyDescent="0.3">
      <c r="A1990" t="s">
        <v>2868</v>
      </c>
      <c r="B1990">
        <v>34</v>
      </c>
      <c r="C1990">
        <v>99</v>
      </c>
      <c r="D1990">
        <v>1889522</v>
      </c>
      <c r="E1990" t="s">
        <v>459</v>
      </c>
      <c r="F1990" t="s">
        <v>4960</v>
      </c>
      <c r="G1990">
        <v>1119</v>
      </c>
      <c r="H1990">
        <v>12</v>
      </c>
      <c r="I1990" t="s">
        <v>29</v>
      </c>
      <c r="J1990">
        <v>7000000</v>
      </c>
      <c r="K1990">
        <v>6.5</v>
      </c>
    </row>
    <row r="1991" spans="1:11" x14ac:dyDescent="0.3">
      <c r="A1991" t="s">
        <v>3862</v>
      </c>
      <c r="B1991">
        <v>118</v>
      </c>
      <c r="C1991">
        <v>118</v>
      </c>
      <c r="D1991">
        <v>44737059</v>
      </c>
      <c r="E1991" t="s">
        <v>1941</v>
      </c>
      <c r="F1991" t="s">
        <v>4962</v>
      </c>
      <c r="G1991">
        <v>48322</v>
      </c>
      <c r="H1991">
        <v>261</v>
      </c>
      <c r="I1991" t="s">
        <v>29</v>
      </c>
      <c r="J1991">
        <v>50000000</v>
      </c>
      <c r="K1991">
        <v>6.5</v>
      </c>
    </row>
    <row r="1992" spans="1:11" x14ac:dyDescent="0.3">
      <c r="A1992" t="s">
        <v>3127</v>
      </c>
      <c r="B1992">
        <v>182</v>
      </c>
      <c r="C1992">
        <v>83</v>
      </c>
      <c r="D1992">
        <v>4244155</v>
      </c>
      <c r="E1992" t="s">
        <v>73</v>
      </c>
      <c r="F1992" t="s">
        <v>4964</v>
      </c>
      <c r="G1992">
        <v>56005</v>
      </c>
      <c r="H1992">
        <v>112</v>
      </c>
      <c r="I1992" t="s">
        <v>29</v>
      </c>
      <c r="J1992">
        <v>10000000</v>
      </c>
      <c r="K1992">
        <v>6.5</v>
      </c>
    </row>
    <row r="1993" spans="1:11" x14ac:dyDescent="0.3">
      <c r="A1993" t="s">
        <v>2203</v>
      </c>
      <c r="B1993">
        <v>133</v>
      </c>
      <c r="C1993">
        <v>103</v>
      </c>
      <c r="D1993">
        <v>532988</v>
      </c>
      <c r="E1993" t="s">
        <v>607</v>
      </c>
      <c r="F1993" t="s">
        <v>4966</v>
      </c>
      <c r="G1993">
        <v>5863</v>
      </c>
      <c r="H1993">
        <v>25</v>
      </c>
      <c r="I1993" t="s">
        <v>29</v>
      </c>
      <c r="J1993">
        <v>7000000</v>
      </c>
      <c r="K1993">
        <v>6.5</v>
      </c>
    </row>
    <row r="1994" spans="1:11" x14ac:dyDescent="0.3">
      <c r="A1994" t="s">
        <v>2838</v>
      </c>
      <c r="B1994">
        <v>74</v>
      </c>
      <c r="C1994">
        <v>108</v>
      </c>
      <c r="D1994">
        <v>568695</v>
      </c>
      <c r="E1994" t="s">
        <v>1294</v>
      </c>
      <c r="F1994" t="s">
        <v>4968</v>
      </c>
      <c r="G1994">
        <v>16617</v>
      </c>
      <c r="H1994">
        <v>110</v>
      </c>
      <c r="I1994" t="s">
        <v>29</v>
      </c>
      <c r="J1994">
        <v>8000000</v>
      </c>
      <c r="K1994">
        <v>6.5</v>
      </c>
    </row>
    <row r="1995" spans="1:11" x14ac:dyDescent="0.3">
      <c r="A1995" t="s">
        <v>485</v>
      </c>
      <c r="B1995">
        <v>251</v>
      </c>
      <c r="C1995">
        <v>95</v>
      </c>
      <c r="D1995">
        <v>7774730</v>
      </c>
      <c r="E1995" t="s">
        <v>2860</v>
      </c>
      <c r="F1995" t="s">
        <v>4971</v>
      </c>
      <c r="G1995">
        <v>61912</v>
      </c>
      <c r="H1995">
        <v>352</v>
      </c>
      <c r="I1995" t="s">
        <v>29</v>
      </c>
      <c r="J1995">
        <v>15500000</v>
      </c>
      <c r="K1995">
        <v>6.5</v>
      </c>
    </row>
    <row r="1996" spans="1:11" x14ac:dyDescent="0.3">
      <c r="A1996" t="s">
        <v>857</v>
      </c>
      <c r="B1996">
        <v>57</v>
      </c>
      <c r="C1996">
        <v>135</v>
      </c>
      <c r="D1996">
        <v>2185266</v>
      </c>
      <c r="E1996" t="s">
        <v>1683</v>
      </c>
      <c r="F1996" t="s">
        <v>4974</v>
      </c>
      <c r="G1996">
        <v>8720</v>
      </c>
      <c r="H1996">
        <v>186</v>
      </c>
      <c r="I1996" t="s">
        <v>29</v>
      </c>
      <c r="J1996">
        <v>10000000</v>
      </c>
      <c r="K1996">
        <v>6.5</v>
      </c>
    </row>
    <row r="1997" spans="1:11" x14ac:dyDescent="0.3">
      <c r="A1997" t="s">
        <v>2468</v>
      </c>
      <c r="B1997">
        <v>212</v>
      </c>
      <c r="C1997">
        <v>107</v>
      </c>
      <c r="D1997">
        <v>30993544</v>
      </c>
      <c r="E1997" t="s">
        <v>699</v>
      </c>
      <c r="F1997" t="s">
        <v>4977</v>
      </c>
      <c r="G1997">
        <v>58871</v>
      </c>
      <c r="H1997">
        <v>156</v>
      </c>
      <c r="I1997" t="s">
        <v>29</v>
      </c>
      <c r="J1997">
        <v>40000000</v>
      </c>
      <c r="K1997">
        <v>6.5</v>
      </c>
    </row>
    <row r="1998" spans="1:11" x14ac:dyDescent="0.3">
      <c r="A1998" t="s">
        <v>2536</v>
      </c>
      <c r="B1998">
        <v>124</v>
      </c>
      <c r="C1998">
        <v>114</v>
      </c>
      <c r="D1998">
        <v>40905277</v>
      </c>
      <c r="E1998" t="s">
        <v>1915</v>
      </c>
      <c r="F1998" t="s">
        <v>4979</v>
      </c>
      <c r="G1998">
        <v>45895</v>
      </c>
      <c r="H1998">
        <v>157</v>
      </c>
      <c r="I1998" t="s">
        <v>29</v>
      </c>
      <c r="J1998">
        <v>50000000</v>
      </c>
      <c r="K1998">
        <v>6.5</v>
      </c>
    </row>
    <row r="1999" spans="1:11" x14ac:dyDescent="0.3">
      <c r="A1999" t="s">
        <v>2909</v>
      </c>
      <c r="B1999">
        <v>21</v>
      </c>
      <c r="C1999">
        <v>90</v>
      </c>
      <c r="D1999">
        <v>882290</v>
      </c>
      <c r="E1999" t="s">
        <v>4981</v>
      </c>
      <c r="F1999" t="s">
        <v>4982</v>
      </c>
      <c r="G1999">
        <v>4792</v>
      </c>
      <c r="H1999">
        <v>43</v>
      </c>
      <c r="I1999" t="s">
        <v>29</v>
      </c>
      <c r="J1999">
        <v>10000000</v>
      </c>
      <c r="K1999">
        <v>6.5</v>
      </c>
    </row>
    <row r="2000" spans="1:11" x14ac:dyDescent="0.3">
      <c r="A2000" t="s">
        <v>1365</v>
      </c>
      <c r="B2000">
        <v>345</v>
      </c>
      <c r="C2000">
        <v>99</v>
      </c>
      <c r="D2000">
        <v>5702083</v>
      </c>
      <c r="E2000" t="s">
        <v>832</v>
      </c>
      <c r="F2000" t="s">
        <v>4984</v>
      </c>
      <c r="G2000">
        <v>80617</v>
      </c>
      <c r="H2000">
        <v>190</v>
      </c>
      <c r="I2000" t="s">
        <v>29</v>
      </c>
      <c r="J2000">
        <v>15000000</v>
      </c>
      <c r="K2000">
        <v>6.5</v>
      </c>
    </row>
    <row r="2001" spans="1:11" x14ac:dyDescent="0.3">
      <c r="A2001" t="s">
        <v>2798</v>
      </c>
      <c r="B2001">
        <v>189</v>
      </c>
      <c r="C2001">
        <v>116</v>
      </c>
      <c r="D2001">
        <v>25093607</v>
      </c>
      <c r="E2001" t="s">
        <v>1576</v>
      </c>
      <c r="F2001" t="s">
        <v>4986</v>
      </c>
      <c r="G2001">
        <v>105556</v>
      </c>
      <c r="H2001">
        <v>157</v>
      </c>
      <c r="I2001" t="s">
        <v>29</v>
      </c>
      <c r="J2001">
        <v>35000000</v>
      </c>
      <c r="K2001">
        <v>6.5</v>
      </c>
    </row>
    <row r="2002" spans="1:11" x14ac:dyDescent="0.3">
      <c r="A2002" t="s">
        <v>2794</v>
      </c>
      <c r="B2002">
        <v>68</v>
      </c>
      <c r="C2002">
        <v>120</v>
      </c>
      <c r="D2002">
        <v>4956401</v>
      </c>
      <c r="E2002" t="s">
        <v>205</v>
      </c>
      <c r="F2002" t="s">
        <v>4988</v>
      </c>
      <c r="G2002">
        <v>12601</v>
      </c>
      <c r="H2002">
        <v>89</v>
      </c>
      <c r="I2002" t="s">
        <v>29</v>
      </c>
      <c r="J2002">
        <v>15000000</v>
      </c>
      <c r="K2002">
        <v>6.5</v>
      </c>
    </row>
    <row r="2003" spans="1:11" x14ac:dyDescent="0.3">
      <c r="A2003" t="s">
        <v>3477</v>
      </c>
      <c r="B2003">
        <v>166</v>
      </c>
      <c r="C2003">
        <v>99</v>
      </c>
      <c r="D2003">
        <v>69772969</v>
      </c>
      <c r="E2003" t="s">
        <v>1576</v>
      </c>
      <c r="F2003" t="s">
        <v>4990</v>
      </c>
      <c r="G2003">
        <v>155532</v>
      </c>
      <c r="H2003">
        <v>543</v>
      </c>
      <c r="I2003" t="s">
        <v>29</v>
      </c>
      <c r="J2003">
        <v>80000000</v>
      </c>
      <c r="K2003">
        <v>6.5</v>
      </c>
    </row>
    <row r="2004" spans="1:11" x14ac:dyDescent="0.3">
      <c r="A2004" t="s">
        <v>3509</v>
      </c>
      <c r="B2004">
        <v>102</v>
      </c>
      <c r="C2004">
        <v>129</v>
      </c>
      <c r="D2004">
        <v>8396942</v>
      </c>
      <c r="E2004" t="s">
        <v>4992</v>
      </c>
      <c r="F2004" t="s">
        <v>4994</v>
      </c>
      <c r="G2004">
        <v>72715</v>
      </c>
      <c r="H2004">
        <v>103</v>
      </c>
      <c r="I2004" t="s">
        <v>29</v>
      </c>
      <c r="J2004">
        <v>19000000</v>
      </c>
      <c r="K2004">
        <v>6.5</v>
      </c>
    </row>
    <row r="2005" spans="1:11" x14ac:dyDescent="0.3">
      <c r="A2005" t="s">
        <v>3012</v>
      </c>
      <c r="B2005">
        <v>117</v>
      </c>
      <c r="C2005">
        <v>99</v>
      </c>
      <c r="D2005">
        <v>31136950</v>
      </c>
      <c r="E2005" t="s">
        <v>1066</v>
      </c>
      <c r="F2005" t="s">
        <v>4997</v>
      </c>
      <c r="G2005">
        <v>47364</v>
      </c>
      <c r="H2005">
        <v>75</v>
      </c>
      <c r="I2005" t="s">
        <v>29</v>
      </c>
      <c r="J2005">
        <v>44000000</v>
      </c>
      <c r="K2005">
        <v>6.5</v>
      </c>
    </row>
    <row r="2006" spans="1:11" x14ac:dyDescent="0.3">
      <c r="A2006" t="s">
        <v>968</v>
      </c>
      <c r="B2006">
        <v>258</v>
      </c>
      <c r="C2006">
        <v>94</v>
      </c>
      <c r="D2006">
        <v>17120019</v>
      </c>
      <c r="E2006" t="s">
        <v>1576</v>
      </c>
      <c r="F2006" t="s">
        <v>4999</v>
      </c>
      <c r="G2006">
        <v>83097</v>
      </c>
      <c r="H2006">
        <v>134</v>
      </c>
      <c r="I2006" t="s">
        <v>29</v>
      </c>
      <c r="J2006">
        <v>30000000</v>
      </c>
      <c r="K2006">
        <v>6.5</v>
      </c>
    </row>
    <row r="2007" spans="1:11" x14ac:dyDescent="0.3">
      <c r="A2007" t="s">
        <v>2780</v>
      </c>
      <c r="B2007">
        <v>2</v>
      </c>
      <c r="C2007">
        <v>127</v>
      </c>
      <c r="D2007">
        <v>1000000</v>
      </c>
      <c r="E2007" t="s">
        <v>923</v>
      </c>
      <c r="F2007" t="s">
        <v>5001</v>
      </c>
      <c r="G2007">
        <v>524</v>
      </c>
      <c r="H2007">
        <v>8</v>
      </c>
      <c r="I2007" t="s">
        <v>29</v>
      </c>
      <c r="J2007">
        <v>14000000</v>
      </c>
      <c r="K2007">
        <v>6.5</v>
      </c>
    </row>
    <row r="2008" spans="1:11" x14ac:dyDescent="0.3">
      <c r="A2008" t="s">
        <v>905</v>
      </c>
      <c r="B2008">
        <v>250</v>
      </c>
      <c r="C2008">
        <v>111</v>
      </c>
      <c r="D2008">
        <v>1294640</v>
      </c>
      <c r="E2008" t="s">
        <v>135</v>
      </c>
      <c r="F2008" t="s">
        <v>5003</v>
      </c>
      <c r="G2008">
        <v>69569</v>
      </c>
      <c r="H2008">
        <v>436</v>
      </c>
      <c r="I2008" t="s">
        <v>29</v>
      </c>
      <c r="J2008">
        <v>15000000</v>
      </c>
      <c r="K2008">
        <v>6.5</v>
      </c>
    </row>
    <row r="2009" spans="1:11" x14ac:dyDescent="0.3">
      <c r="A2009" t="s">
        <v>3514</v>
      </c>
      <c r="B2009">
        <v>178</v>
      </c>
      <c r="C2009">
        <v>117</v>
      </c>
      <c r="D2009">
        <v>12276810</v>
      </c>
      <c r="E2009" t="s">
        <v>1235</v>
      </c>
      <c r="F2009" t="s">
        <v>5005</v>
      </c>
      <c r="G2009">
        <v>57674</v>
      </c>
      <c r="H2009">
        <v>126</v>
      </c>
      <c r="I2009" t="s">
        <v>29</v>
      </c>
      <c r="J2009">
        <v>26000000</v>
      </c>
      <c r="K2009">
        <v>6.5</v>
      </c>
    </row>
    <row r="2010" spans="1:11" x14ac:dyDescent="0.3">
      <c r="A2010" t="s">
        <v>1296</v>
      </c>
      <c r="B2010">
        <v>116</v>
      </c>
      <c r="C2010">
        <v>186</v>
      </c>
      <c r="D2010">
        <v>46495</v>
      </c>
      <c r="E2010" t="s">
        <v>92</v>
      </c>
      <c r="F2010" t="s">
        <v>5007</v>
      </c>
      <c r="G2010">
        <v>12053</v>
      </c>
      <c r="H2010">
        <v>119</v>
      </c>
      <c r="I2010" t="s">
        <v>29</v>
      </c>
      <c r="J2010">
        <v>14000000</v>
      </c>
      <c r="K2010">
        <v>6.5</v>
      </c>
    </row>
    <row r="2011" spans="1:11" x14ac:dyDescent="0.3">
      <c r="A2011" t="s">
        <v>1556</v>
      </c>
      <c r="B2011">
        <v>143</v>
      </c>
      <c r="C2011">
        <v>112</v>
      </c>
      <c r="D2011">
        <v>10911750</v>
      </c>
      <c r="E2011" t="s">
        <v>205</v>
      </c>
      <c r="F2011" t="s">
        <v>5009</v>
      </c>
      <c r="G2011">
        <v>17757</v>
      </c>
      <c r="H2011">
        <v>99</v>
      </c>
      <c r="I2011" t="s">
        <v>29</v>
      </c>
      <c r="J2011">
        <v>25000000</v>
      </c>
      <c r="K2011">
        <v>6.5</v>
      </c>
    </row>
    <row r="2012" spans="1:11" x14ac:dyDescent="0.3">
      <c r="A2012" t="s">
        <v>2946</v>
      </c>
      <c r="B2012">
        <v>248</v>
      </c>
      <c r="C2012">
        <v>91</v>
      </c>
      <c r="D2012">
        <v>20275446</v>
      </c>
      <c r="E2012" t="s">
        <v>1576</v>
      </c>
      <c r="F2012" t="s">
        <v>5011</v>
      </c>
      <c r="G2012">
        <v>95274</v>
      </c>
      <c r="H2012">
        <v>178</v>
      </c>
      <c r="I2012" t="s">
        <v>29</v>
      </c>
      <c r="J2012">
        <v>35000000</v>
      </c>
      <c r="K2012">
        <v>6.5</v>
      </c>
    </row>
    <row r="2013" spans="1:11" x14ac:dyDescent="0.3">
      <c r="A2013" t="s">
        <v>1080</v>
      </c>
      <c r="B2013">
        <v>113</v>
      </c>
      <c r="C2013">
        <v>137</v>
      </c>
      <c r="D2013">
        <v>35168395</v>
      </c>
      <c r="E2013" t="s">
        <v>2343</v>
      </c>
      <c r="F2013" t="s">
        <v>5013</v>
      </c>
      <c r="G2013">
        <v>26034</v>
      </c>
      <c r="H2013">
        <v>226</v>
      </c>
      <c r="I2013" t="s">
        <v>29</v>
      </c>
      <c r="J2013">
        <v>50000000</v>
      </c>
      <c r="K2013">
        <v>6.5</v>
      </c>
    </row>
    <row r="2014" spans="1:11" x14ac:dyDescent="0.3">
      <c r="A2014" t="s">
        <v>2134</v>
      </c>
      <c r="B2014">
        <v>105</v>
      </c>
      <c r="C2014">
        <v>122</v>
      </c>
      <c r="D2014">
        <v>220914</v>
      </c>
      <c r="E2014" t="s">
        <v>607</v>
      </c>
      <c r="F2014" t="s">
        <v>5015</v>
      </c>
      <c r="G2014">
        <v>13239</v>
      </c>
      <c r="H2014">
        <v>97</v>
      </c>
      <c r="I2014" t="s">
        <v>29</v>
      </c>
      <c r="J2014">
        <v>16800000</v>
      </c>
      <c r="K2014">
        <v>6.5</v>
      </c>
    </row>
    <row r="2015" spans="1:11" x14ac:dyDescent="0.3">
      <c r="A2015" t="s">
        <v>1786</v>
      </c>
      <c r="B2015">
        <v>105</v>
      </c>
      <c r="C2015">
        <v>125</v>
      </c>
      <c r="D2015">
        <v>18306166</v>
      </c>
      <c r="E2015" t="s">
        <v>4709</v>
      </c>
      <c r="F2015" t="s">
        <v>5017</v>
      </c>
      <c r="G2015">
        <v>28130</v>
      </c>
      <c r="H2015">
        <v>215</v>
      </c>
      <c r="I2015" t="s">
        <v>29</v>
      </c>
      <c r="J2015">
        <v>35000000</v>
      </c>
      <c r="K2015">
        <v>6.5</v>
      </c>
    </row>
    <row r="2016" spans="1:11" x14ac:dyDescent="0.3">
      <c r="A2016" t="s">
        <v>67</v>
      </c>
      <c r="B2016">
        <v>315</v>
      </c>
      <c r="C2016">
        <v>129</v>
      </c>
      <c r="D2016">
        <v>32741596</v>
      </c>
      <c r="E2016" t="s">
        <v>2255</v>
      </c>
      <c r="F2016" t="s">
        <v>5019</v>
      </c>
      <c r="G2016">
        <v>80140</v>
      </c>
      <c r="H2016">
        <v>323</v>
      </c>
      <c r="I2016" t="s">
        <v>29</v>
      </c>
      <c r="J2016">
        <v>50000000</v>
      </c>
      <c r="K2016">
        <v>6.5</v>
      </c>
    </row>
    <row r="2017" spans="1:11" x14ac:dyDescent="0.3">
      <c r="A2017" t="s">
        <v>2796</v>
      </c>
      <c r="B2017">
        <v>217</v>
      </c>
      <c r="C2017">
        <v>118</v>
      </c>
      <c r="D2017">
        <v>10880926</v>
      </c>
      <c r="E2017" t="s">
        <v>39</v>
      </c>
      <c r="F2017" t="s">
        <v>5021</v>
      </c>
      <c r="G2017">
        <v>54147</v>
      </c>
      <c r="H2017">
        <v>127</v>
      </c>
      <c r="I2017" t="s">
        <v>29</v>
      </c>
      <c r="J2017">
        <v>30000000</v>
      </c>
      <c r="K2017">
        <v>6.5</v>
      </c>
    </row>
    <row r="2018" spans="1:11" x14ac:dyDescent="0.3">
      <c r="A2018" t="s">
        <v>3252</v>
      </c>
      <c r="B2018">
        <v>126</v>
      </c>
      <c r="C2018">
        <v>106</v>
      </c>
      <c r="D2018">
        <v>11854694</v>
      </c>
      <c r="E2018" t="s">
        <v>92</v>
      </c>
      <c r="F2018" t="s">
        <v>5023</v>
      </c>
      <c r="G2018">
        <v>14281</v>
      </c>
      <c r="H2018">
        <v>64</v>
      </c>
      <c r="I2018" t="s">
        <v>29</v>
      </c>
      <c r="J2018">
        <v>31000000</v>
      </c>
      <c r="K2018">
        <v>6.5</v>
      </c>
    </row>
    <row r="2019" spans="1:11" x14ac:dyDescent="0.3">
      <c r="A2019" t="s">
        <v>2930</v>
      </c>
      <c r="B2019">
        <v>71</v>
      </c>
      <c r="C2019">
        <v>115</v>
      </c>
      <c r="D2019">
        <v>403932</v>
      </c>
      <c r="E2019" t="s">
        <v>1724</v>
      </c>
      <c r="F2019" t="s">
        <v>5025</v>
      </c>
      <c r="G2019">
        <v>5254</v>
      </c>
      <c r="H2019">
        <v>92</v>
      </c>
      <c r="I2019" t="s">
        <v>29</v>
      </c>
      <c r="J2019">
        <v>20000000</v>
      </c>
      <c r="K2019">
        <v>6.5</v>
      </c>
    </row>
    <row r="2020" spans="1:11" x14ac:dyDescent="0.3">
      <c r="A2020" t="s">
        <v>3373</v>
      </c>
      <c r="B2020">
        <v>125</v>
      </c>
      <c r="C2020">
        <v>107</v>
      </c>
      <c r="D2020">
        <v>20113965</v>
      </c>
      <c r="E2020" t="s">
        <v>607</v>
      </c>
      <c r="F2020" t="s">
        <v>5028</v>
      </c>
      <c r="G2020">
        <v>15231</v>
      </c>
      <c r="H2020">
        <v>66</v>
      </c>
      <c r="I2020" t="s">
        <v>29</v>
      </c>
      <c r="J2020">
        <v>40000000</v>
      </c>
      <c r="K2020">
        <v>6.5</v>
      </c>
    </row>
    <row r="2021" spans="1:11" x14ac:dyDescent="0.3">
      <c r="A2021" t="s">
        <v>2827</v>
      </c>
      <c r="B2021">
        <v>100</v>
      </c>
      <c r="C2021">
        <v>126</v>
      </c>
      <c r="D2021">
        <v>34098563</v>
      </c>
      <c r="E2021" t="s">
        <v>224</v>
      </c>
      <c r="F2021" t="s">
        <v>5030</v>
      </c>
      <c r="G2021">
        <v>27191</v>
      </c>
      <c r="H2021">
        <v>232</v>
      </c>
      <c r="I2021" t="s">
        <v>29</v>
      </c>
      <c r="J2021">
        <v>55000000</v>
      </c>
      <c r="K2021">
        <v>6.5</v>
      </c>
    </row>
    <row r="2022" spans="1:11" x14ac:dyDescent="0.3">
      <c r="A2022" t="s">
        <v>2764</v>
      </c>
      <c r="B2022">
        <v>327</v>
      </c>
      <c r="C2022">
        <v>132</v>
      </c>
      <c r="D2022">
        <v>43568507</v>
      </c>
      <c r="E2022" t="s">
        <v>39</v>
      </c>
      <c r="F2022" t="s">
        <v>5033</v>
      </c>
      <c r="G2022">
        <v>136954</v>
      </c>
      <c r="H2022">
        <v>346</v>
      </c>
      <c r="I2022" t="s">
        <v>29</v>
      </c>
      <c r="J2022">
        <v>66000000</v>
      </c>
      <c r="K2022">
        <v>6.5</v>
      </c>
    </row>
    <row r="2023" spans="1:11" x14ac:dyDescent="0.3">
      <c r="A2023" t="s">
        <v>397</v>
      </c>
      <c r="B2023">
        <v>131</v>
      </c>
      <c r="C2023">
        <v>98</v>
      </c>
      <c r="D2023">
        <v>26536120</v>
      </c>
      <c r="E2023" t="s">
        <v>1536</v>
      </c>
      <c r="F2023" t="s">
        <v>5036</v>
      </c>
      <c r="G2023">
        <v>49926</v>
      </c>
      <c r="H2023">
        <v>286</v>
      </c>
      <c r="I2023" t="s">
        <v>29</v>
      </c>
      <c r="J2023">
        <v>50000000</v>
      </c>
      <c r="K2023">
        <v>6.5</v>
      </c>
    </row>
    <row r="2024" spans="1:11" x14ac:dyDescent="0.3">
      <c r="A2024" t="s">
        <v>1326</v>
      </c>
      <c r="B2024">
        <v>97</v>
      </c>
      <c r="C2024">
        <v>107</v>
      </c>
      <c r="D2024">
        <v>871527</v>
      </c>
      <c r="E2024" t="s">
        <v>140</v>
      </c>
      <c r="F2024" t="s">
        <v>5038</v>
      </c>
      <c r="G2024">
        <v>14982</v>
      </c>
      <c r="H2024">
        <v>128</v>
      </c>
      <c r="I2024" t="s">
        <v>29</v>
      </c>
      <c r="J2024">
        <v>25000000</v>
      </c>
      <c r="K2024">
        <v>6.5</v>
      </c>
    </row>
    <row r="2025" spans="1:11" x14ac:dyDescent="0.3">
      <c r="A2025" t="s">
        <v>2823</v>
      </c>
      <c r="B2025">
        <v>135</v>
      </c>
      <c r="C2025">
        <v>110</v>
      </c>
      <c r="D2025">
        <v>2775593</v>
      </c>
      <c r="E2025" t="s">
        <v>699</v>
      </c>
      <c r="F2025" t="s">
        <v>5040</v>
      </c>
      <c r="G2025">
        <v>61269</v>
      </c>
      <c r="H2025">
        <v>98</v>
      </c>
      <c r="I2025" t="s">
        <v>29</v>
      </c>
      <c r="J2025">
        <v>27000000</v>
      </c>
      <c r="K2025">
        <v>6.5</v>
      </c>
    </row>
    <row r="2026" spans="1:11" x14ac:dyDescent="0.3">
      <c r="A2026" t="s">
        <v>949</v>
      </c>
      <c r="B2026">
        <v>245</v>
      </c>
      <c r="C2026">
        <v>118</v>
      </c>
      <c r="D2026">
        <v>25450527</v>
      </c>
      <c r="E2026" t="s">
        <v>1536</v>
      </c>
      <c r="F2026" t="s">
        <v>5041</v>
      </c>
      <c r="G2026">
        <v>80196</v>
      </c>
      <c r="H2026">
        <v>190</v>
      </c>
      <c r="I2026" t="s">
        <v>29</v>
      </c>
      <c r="J2026">
        <v>50000000</v>
      </c>
      <c r="K2026">
        <v>6.5</v>
      </c>
    </row>
    <row r="2027" spans="1:11" x14ac:dyDescent="0.3">
      <c r="A2027" t="s">
        <v>2116</v>
      </c>
      <c r="B2027">
        <v>91</v>
      </c>
      <c r="C2027">
        <v>144</v>
      </c>
      <c r="D2027">
        <v>41229</v>
      </c>
      <c r="E2027" t="s">
        <v>208</v>
      </c>
      <c r="F2027" t="s">
        <v>5043</v>
      </c>
      <c r="G2027">
        <v>14612</v>
      </c>
      <c r="H2027">
        <v>41</v>
      </c>
      <c r="I2027" t="s">
        <v>29</v>
      </c>
      <c r="J2027">
        <v>25500000</v>
      </c>
      <c r="K2027">
        <v>6.5</v>
      </c>
    </row>
    <row r="2028" spans="1:11" x14ac:dyDescent="0.3">
      <c r="A2028" t="s">
        <v>812</v>
      </c>
      <c r="B2028">
        <v>203</v>
      </c>
      <c r="C2028">
        <v>92</v>
      </c>
      <c r="D2028">
        <v>23324666</v>
      </c>
      <c r="E2028" t="s">
        <v>175</v>
      </c>
      <c r="F2028" t="s">
        <v>5046</v>
      </c>
      <c r="G2028">
        <v>97775</v>
      </c>
      <c r="H2028">
        <v>211</v>
      </c>
      <c r="I2028" t="s">
        <v>29</v>
      </c>
      <c r="J2028">
        <v>52000000</v>
      </c>
      <c r="K2028">
        <v>6.5</v>
      </c>
    </row>
    <row r="2029" spans="1:11" x14ac:dyDescent="0.3">
      <c r="A2029" t="s">
        <v>714</v>
      </c>
      <c r="B2029">
        <v>54</v>
      </c>
      <c r="C2029">
        <v>127</v>
      </c>
      <c r="D2029">
        <v>4426297</v>
      </c>
      <c r="E2029" t="s">
        <v>4709</v>
      </c>
      <c r="F2029" t="s">
        <v>5048</v>
      </c>
      <c r="G2029">
        <v>22570</v>
      </c>
      <c r="H2029">
        <v>156</v>
      </c>
      <c r="I2029" t="s">
        <v>29</v>
      </c>
      <c r="J2029">
        <v>35000000</v>
      </c>
      <c r="K2029">
        <v>6.5</v>
      </c>
    </row>
    <row r="2030" spans="1:11" x14ac:dyDescent="0.3">
      <c r="A2030" t="s">
        <v>1851</v>
      </c>
      <c r="B2030">
        <v>273</v>
      </c>
      <c r="C2030">
        <v>122</v>
      </c>
      <c r="D2030">
        <v>6594136</v>
      </c>
      <c r="E2030" t="s">
        <v>5050</v>
      </c>
      <c r="F2030" t="s">
        <v>5052</v>
      </c>
      <c r="G2030">
        <v>24557</v>
      </c>
      <c r="H2030">
        <v>111</v>
      </c>
      <c r="I2030" t="s">
        <v>139</v>
      </c>
      <c r="J2030">
        <v>38600000</v>
      </c>
      <c r="K2030">
        <v>6.5</v>
      </c>
    </row>
    <row r="2031" spans="1:11" x14ac:dyDescent="0.3">
      <c r="A2031" t="s">
        <v>33</v>
      </c>
      <c r="B2031">
        <v>36</v>
      </c>
      <c r="C2031">
        <v>123</v>
      </c>
      <c r="D2031">
        <v>25900000</v>
      </c>
      <c r="E2031" t="s">
        <v>1981</v>
      </c>
      <c r="F2031" t="s">
        <v>5054</v>
      </c>
      <c r="G2031">
        <v>12771</v>
      </c>
      <c r="H2031">
        <v>84</v>
      </c>
      <c r="I2031" t="s">
        <v>29</v>
      </c>
      <c r="J2031">
        <v>58000000</v>
      </c>
      <c r="K2031">
        <v>6.5</v>
      </c>
    </row>
    <row r="2032" spans="1:11" x14ac:dyDescent="0.3">
      <c r="A2032" t="s">
        <v>2121</v>
      </c>
      <c r="B2032">
        <v>87</v>
      </c>
      <c r="C2032">
        <v>74</v>
      </c>
      <c r="D2032">
        <v>7262288</v>
      </c>
      <c r="E2032" t="s">
        <v>2312</v>
      </c>
      <c r="F2032" t="s">
        <v>5056</v>
      </c>
      <c r="G2032">
        <v>17307</v>
      </c>
      <c r="H2032">
        <v>186</v>
      </c>
      <c r="I2032" t="s">
        <v>29</v>
      </c>
      <c r="J2032">
        <v>40000000</v>
      </c>
      <c r="K2032">
        <v>6.5</v>
      </c>
    </row>
    <row r="2033" spans="1:11" x14ac:dyDescent="0.3">
      <c r="A2033" t="s">
        <v>1192</v>
      </c>
      <c r="B2033">
        <v>124</v>
      </c>
      <c r="C2033">
        <v>131</v>
      </c>
      <c r="D2033">
        <v>42044321</v>
      </c>
      <c r="E2033" t="s">
        <v>699</v>
      </c>
      <c r="F2033" t="s">
        <v>5058</v>
      </c>
      <c r="G2033">
        <v>65668</v>
      </c>
      <c r="H2033">
        <v>342</v>
      </c>
      <c r="I2033" t="s">
        <v>29</v>
      </c>
      <c r="J2033">
        <v>80000000</v>
      </c>
      <c r="K2033">
        <v>6.5</v>
      </c>
    </row>
    <row r="2034" spans="1:11" x14ac:dyDescent="0.3">
      <c r="A2034" t="s">
        <v>2725</v>
      </c>
      <c r="B2034">
        <v>118</v>
      </c>
      <c r="C2034">
        <v>90</v>
      </c>
      <c r="D2034">
        <v>7871693</v>
      </c>
      <c r="E2034" t="s">
        <v>5060</v>
      </c>
      <c r="F2034" t="s">
        <v>5061</v>
      </c>
      <c r="G2034">
        <v>52908</v>
      </c>
      <c r="H2034">
        <v>102</v>
      </c>
      <c r="I2034" t="s">
        <v>29</v>
      </c>
      <c r="J2034">
        <v>55000000</v>
      </c>
      <c r="K2034">
        <v>6.5</v>
      </c>
    </row>
    <row r="2035" spans="1:11" x14ac:dyDescent="0.3">
      <c r="A2035" t="s">
        <v>542</v>
      </c>
      <c r="B2035">
        <v>339</v>
      </c>
      <c r="C2035">
        <v>102</v>
      </c>
      <c r="D2035">
        <v>13750556</v>
      </c>
      <c r="E2035" t="s">
        <v>1576</v>
      </c>
      <c r="F2035" t="s">
        <v>5062</v>
      </c>
      <c r="G2035">
        <v>111102</v>
      </c>
      <c r="H2035">
        <v>239</v>
      </c>
      <c r="I2035" t="s">
        <v>29</v>
      </c>
      <c r="J2035">
        <v>65000000</v>
      </c>
      <c r="K2035">
        <v>6.5</v>
      </c>
    </row>
    <row r="2036" spans="1:11" x14ac:dyDescent="0.3">
      <c r="A2036" t="s">
        <v>2891</v>
      </c>
      <c r="B2036">
        <v>166</v>
      </c>
      <c r="C2036">
        <v>96</v>
      </c>
      <c r="D2036">
        <v>83024900</v>
      </c>
      <c r="E2036" t="s">
        <v>2455</v>
      </c>
      <c r="F2036" t="s">
        <v>5064</v>
      </c>
      <c r="G2036">
        <v>62424</v>
      </c>
      <c r="H2036">
        <v>90</v>
      </c>
      <c r="I2036" t="s">
        <v>29</v>
      </c>
      <c r="J2036">
        <v>135000000</v>
      </c>
      <c r="K2036">
        <v>6.5</v>
      </c>
    </row>
    <row r="2037" spans="1:11" x14ac:dyDescent="0.3">
      <c r="A2037" t="s">
        <v>633</v>
      </c>
      <c r="B2037">
        <v>443</v>
      </c>
      <c r="C2037">
        <v>130</v>
      </c>
      <c r="D2037">
        <v>93417865</v>
      </c>
      <c r="E2037" t="s">
        <v>5066</v>
      </c>
      <c r="F2037" t="s">
        <v>5067</v>
      </c>
      <c r="G2037">
        <v>128306</v>
      </c>
      <c r="H2037">
        <v>497</v>
      </c>
      <c r="I2037" t="s">
        <v>29</v>
      </c>
      <c r="J2037">
        <v>190000000</v>
      </c>
      <c r="K2037">
        <v>6.5</v>
      </c>
    </row>
    <row r="2038" spans="1:11" x14ac:dyDescent="0.3">
      <c r="A2038" t="s">
        <v>481</v>
      </c>
      <c r="B2038">
        <v>450</v>
      </c>
      <c r="C2038">
        <v>150</v>
      </c>
      <c r="D2038">
        <v>89289910</v>
      </c>
      <c r="E2038" t="s">
        <v>4339</v>
      </c>
      <c r="F2038" t="s">
        <v>5069</v>
      </c>
      <c r="G2038">
        <v>181792</v>
      </c>
      <c r="H2038">
        <v>711</v>
      </c>
      <c r="I2038" t="s">
        <v>29</v>
      </c>
      <c r="J2038">
        <v>215000000</v>
      </c>
      <c r="K2038">
        <v>6.5</v>
      </c>
    </row>
    <row r="2039" spans="1:11" x14ac:dyDescent="0.3">
      <c r="A2039" t="s">
        <v>3113</v>
      </c>
      <c r="B2039">
        <v>308</v>
      </c>
      <c r="C2039">
        <v>91</v>
      </c>
      <c r="D2039">
        <v>336029560</v>
      </c>
      <c r="E2039" t="s">
        <v>2231</v>
      </c>
      <c r="F2039" t="s">
        <v>5071</v>
      </c>
      <c r="G2039">
        <v>142403</v>
      </c>
      <c r="H2039">
        <v>275</v>
      </c>
      <c r="I2039" t="s">
        <v>29</v>
      </c>
      <c r="J2039">
        <v>74000000</v>
      </c>
      <c r="K2039">
        <v>6.4</v>
      </c>
    </row>
    <row r="2040" spans="1:11" x14ac:dyDescent="0.3">
      <c r="A2040" t="s">
        <v>3014</v>
      </c>
      <c r="B2040">
        <v>179</v>
      </c>
      <c r="C2040">
        <v>108</v>
      </c>
      <c r="D2040">
        <v>250863268</v>
      </c>
      <c r="E2040" t="s">
        <v>5073</v>
      </c>
      <c r="F2040" t="s">
        <v>5074</v>
      </c>
      <c r="G2040">
        <v>234480</v>
      </c>
      <c r="H2040">
        <v>444</v>
      </c>
      <c r="I2040" t="s">
        <v>29</v>
      </c>
      <c r="J2040">
        <v>110000000</v>
      </c>
      <c r="K2040">
        <v>6.4</v>
      </c>
    </row>
    <row r="2041" spans="1:11" x14ac:dyDescent="0.3">
      <c r="A2041" t="s">
        <v>3132</v>
      </c>
      <c r="B2041">
        <v>360</v>
      </c>
      <c r="C2041">
        <v>81</v>
      </c>
      <c r="D2041">
        <v>140530114</v>
      </c>
      <c r="E2041" t="s">
        <v>626</v>
      </c>
      <c r="F2041" t="s">
        <v>5077</v>
      </c>
      <c r="G2041">
        <v>186786</v>
      </c>
      <c r="H2041">
        <v>3400</v>
      </c>
      <c r="I2041" t="s">
        <v>29</v>
      </c>
      <c r="J2041">
        <v>60000</v>
      </c>
      <c r="K2041">
        <v>6.4</v>
      </c>
    </row>
    <row r="2042" spans="1:11" x14ac:dyDescent="0.3">
      <c r="A2042" t="s">
        <v>2511</v>
      </c>
      <c r="B2042">
        <v>351</v>
      </c>
      <c r="C2042">
        <v>97</v>
      </c>
      <c r="D2042">
        <v>150056505</v>
      </c>
      <c r="E2042" t="s">
        <v>676</v>
      </c>
      <c r="F2042" t="s">
        <v>5080</v>
      </c>
      <c r="G2042">
        <v>216581</v>
      </c>
      <c r="H2042">
        <v>397</v>
      </c>
      <c r="I2042" t="s">
        <v>29</v>
      </c>
      <c r="J2042">
        <v>18000000</v>
      </c>
      <c r="K2042">
        <v>6.4</v>
      </c>
    </row>
    <row r="2043" spans="1:11" x14ac:dyDescent="0.3">
      <c r="A2043" t="s">
        <v>3147</v>
      </c>
      <c r="B2043">
        <v>112</v>
      </c>
      <c r="C2043">
        <v>93</v>
      </c>
      <c r="D2043">
        <v>163479795</v>
      </c>
      <c r="E2043" t="s">
        <v>73</v>
      </c>
      <c r="F2043" t="s">
        <v>5081</v>
      </c>
      <c r="G2043">
        <v>161858</v>
      </c>
      <c r="H2043">
        <v>289</v>
      </c>
      <c r="I2043" t="s">
        <v>29</v>
      </c>
      <c r="J2043">
        <v>34200000</v>
      </c>
      <c r="K2043">
        <v>6.4</v>
      </c>
    </row>
    <row r="2044" spans="1:11" x14ac:dyDescent="0.3">
      <c r="A2044" t="s">
        <v>746</v>
      </c>
      <c r="B2044">
        <v>50</v>
      </c>
      <c r="C2044">
        <v>100</v>
      </c>
      <c r="D2044">
        <v>153665036</v>
      </c>
      <c r="E2044" t="s">
        <v>1562</v>
      </c>
      <c r="F2044" t="s">
        <v>5083</v>
      </c>
      <c r="G2044">
        <v>84824</v>
      </c>
      <c r="H2044">
        <v>95</v>
      </c>
      <c r="I2044" t="s">
        <v>29</v>
      </c>
      <c r="J2044">
        <v>28000000</v>
      </c>
      <c r="K2044">
        <v>6.4</v>
      </c>
    </row>
    <row r="2045" spans="1:11" x14ac:dyDescent="0.3">
      <c r="A2045" t="s">
        <v>4295</v>
      </c>
      <c r="B2045">
        <v>64</v>
      </c>
      <c r="C2045">
        <v>97</v>
      </c>
      <c r="D2045">
        <v>144833357</v>
      </c>
      <c r="E2045" t="s">
        <v>4443</v>
      </c>
      <c r="F2045" t="s">
        <v>5085</v>
      </c>
      <c r="G2045">
        <v>64742</v>
      </c>
      <c r="H2045">
        <v>111</v>
      </c>
      <c r="I2045" t="s">
        <v>29</v>
      </c>
      <c r="J2045">
        <v>22000000</v>
      </c>
      <c r="K2045">
        <v>6.4</v>
      </c>
    </row>
    <row r="2046" spans="1:11" x14ac:dyDescent="0.3">
      <c r="A2046" t="s">
        <v>4274</v>
      </c>
      <c r="B2046">
        <v>142</v>
      </c>
      <c r="C2046">
        <v>108</v>
      </c>
      <c r="D2046">
        <v>145096820</v>
      </c>
      <c r="E2046" t="s">
        <v>676</v>
      </c>
      <c r="F2046" t="s">
        <v>5087</v>
      </c>
      <c r="G2046">
        <v>200260</v>
      </c>
      <c r="H2046">
        <v>431</v>
      </c>
      <c r="I2046" t="s">
        <v>29</v>
      </c>
      <c r="J2046">
        <v>30000000</v>
      </c>
      <c r="K2046">
        <v>6.4</v>
      </c>
    </row>
    <row r="2047" spans="1:11" x14ac:dyDescent="0.3">
      <c r="A2047" t="s">
        <v>2266</v>
      </c>
      <c r="B2047">
        <v>149</v>
      </c>
      <c r="C2047">
        <v>127</v>
      </c>
      <c r="D2047">
        <v>182805123</v>
      </c>
      <c r="E2047" t="s">
        <v>519</v>
      </c>
      <c r="F2047" t="s">
        <v>5089</v>
      </c>
      <c r="G2047">
        <v>158864</v>
      </c>
      <c r="H2047">
        <v>395</v>
      </c>
      <c r="I2047" t="s">
        <v>29</v>
      </c>
      <c r="J2047">
        <v>70000000</v>
      </c>
      <c r="K2047">
        <v>6.4</v>
      </c>
    </row>
    <row r="2048" spans="1:11" x14ac:dyDescent="0.3">
      <c r="A2048" t="s">
        <v>1013</v>
      </c>
      <c r="B2048">
        <v>96</v>
      </c>
      <c r="C2048">
        <v>96</v>
      </c>
      <c r="D2048">
        <v>150415432</v>
      </c>
      <c r="E2048" t="s">
        <v>5091</v>
      </c>
      <c r="F2048" t="s">
        <v>5092</v>
      </c>
      <c r="G2048">
        <v>117606</v>
      </c>
      <c r="H2048">
        <v>217</v>
      </c>
      <c r="I2048" t="s">
        <v>29</v>
      </c>
      <c r="J2048">
        <v>44000000</v>
      </c>
      <c r="K2048">
        <v>6.4</v>
      </c>
    </row>
    <row r="2049" spans="1:11" x14ac:dyDescent="0.3">
      <c r="A2049" t="s">
        <v>278</v>
      </c>
      <c r="B2049">
        <v>142</v>
      </c>
      <c r="C2049">
        <v>124</v>
      </c>
      <c r="D2049">
        <v>172620724</v>
      </c>
      <c r="E2049" t="s">
        <v>1050</v>
      </c>
      <c r="F2049" t="s">
        <v>5094</v>
      </c>
      <c r="G2049">
        <v>146134</v>
      </c>
      <c r="H2049">
        <v>393</v>
      </c>
      <c r="I2049" t="s">
        <v>29</v>
      </c>
      <c r="J2049">
        <v>85000000</v>
      </c>
      <c r="K2049">
        <v>6.4</v>
      </c>
    </row>
    <row r="2050" spans="1:11" x14ac:dyDescent="0.3">
      <c r="A2050" t="s">
        <v>1395</v>
      </c>
      <c r="B2050">
        <v>433</v>
      </c>
      <c r="C2050">
        <v>89</v>
      </c>
      <c r="D2050">
        <v>126546825</v>
      </c>
      <c r="E2050" t="s">
        <v>672</v>
      </c>
      <c r="F2050" t="s">
        <v>5095</v>
      </c>
      <c r="G2050">
        <v>327367</v>
      </c>
      <c r="H2050">
        <v>918</v>
      </c>
      <c r="I2050" t="s">
        <v>29</v>
      </c>
      <c r="J2050">
        <v>40000000</v>
      </c>
      <c r="K2050">
        <v>6.4</v>
      </c>
    </row>
    <row r="2051" spans="1:11" x14ac:dyDescent="0.3">
      <c r="A2051" t="s">
        <v>1443</v>
      </c>
      <c r="B2051">
        <v>318</v>
      </c>
      <c r="C2051">
        <v>102</v>
      </c>
      <c r="D2051">
        <v>227946274</v>
      </c>
      <c r="E2051" t="s">
        <v>4219</v>
      </c>
      <c r="F2051" t="s">
        <v>5097</v>
      </c>
      <c r="G2051">
        <v>343648</v>
      </c>
      <c r="H2051">
        <v>590</v>
      </c>
      <c r="I2051" t="s">
        <v>29</v>
      </c>
      <c r="J2051">
        <v>150000000</v>
      </c>
      <c r="K2051">
        <v>6.4</v>
      </c>
    </row>
    <row r="2052" spans="1:11" x14ac:dyDescent="0.3">
      <c r="A2052" t="s">
        <v>3466</v>
      </c>
      <c r="B2052">
        <v>134</v>
      </c>
      <c r="C2052">
        <v>113</v>
      </c>
      <c r="D2052">
        <v>158115031</v>
      </c>
      <c r="E2052" t="s">
        <v>5099</v>
      </c>
      <c r="F2052" t="s">
        <v>5100</v>
      </c>
      <c r="G2052">
        <v>130070</v>
      </c>
      <c r="H2052">
        <v>316</v>
      </c>
      <c r="I2052" t="s">
        <v>29</v>
      </c>
      <c r="J2052">
        <v>82000000</v>
      </c>
      <c r="K2052">
        <v>6.4</v>
      </c>
    </row>
    <row r="2053" spans="1:11" x14ac:dyDescent="0.3">
      <c r="A2053" t="s">
        <v>4261</v>
      </c>
      <c r="B2053">
        <v>226</v>
      </c>
      <c r="C2053">
        <v>93</v>
      </c>
      <c r="D2053">
        <v>238371987</v>
      </c>
      <c r="E2053" t="s">
        <v>296</v>
      </c>
      <c r="F2053" t="s">
        <v>5102</v>
      </c>
      <c r="G2053">
        <v>138661</v>
      </c>
      <c r="H2053">
        <v>173</v>
      </c>
      <c r="I2053" t="s">
        <v>29</v>
      </c>
      <c r="J2053">
        <v>165000000</v>
      </c>
      <c r="K2053">
        <v>6.4</v>
      </c>
    </row>
    <row r="2054" spans="1:11" x14ac:dyDescent="0.3">
      <c r="A2054" t="s">
        <v>2827</v>
      </c>
      <c r="B2054">
        <v>53</v>
      </c>
      <c r="C2054">
        <v>123</v>
      </c>
      <c r="D2054">
        <v>104632573</v>
      </c>
      <c r="E2054" t="s">
        <v>350</v>
      </c>
      <c r="F2054" t="s">
        <v>5104</v>
      </c>
      <c r="G2054">
        <v>63839</v>
      </c>
      <c r="H2054">
        <v>118</v>
      </c>
      <c r="I2054" t="s">
        <v>29</v>
      </c>
      <c r="J2054">
        <v>32000000</v>
      </c>
      <c r="K2054">
        <v>6.4</v>
      </c>
    </row>
    <row r="2055" spans="1:11" x14ac:dyDescent="0.3">
      <c r="A2055" t="s">
        <v>3737</v>
      </c>
      <c r="B2055">
        <v>173</v>
      </c>
      <c r="C2055">
        <v>107</v>
      </c>
      <c r="D2055">
        <v>137340146</v>
      </c>
      <c r="E2055" t="s">
        <v>1585</v>
      </c>
      <c r="F2055" t="s">
        <v>5106</v>
      </c>
      <c r="G2055">
        <v>246492</v>
      </c>
      <c r="H2055">
        <v>685</v>
      </c>
      <c r="I2055" t="s">
        <v>29</v>
      </c>
      <c r="J2055">
        <v>70000000</v>
      </c>
      <c r="K2055">
        <v>6.4</v>
      </c>
    </row>
    <row r="2056" spans="1:11" x14ac:dyDescent="0.3">
      <c r="A2056" t="s">
        <v>2878</v>
      </c>
      <c r="B2056">
        <v>239</v>
      </c>
      <c r="C2056">
        <v>124</v>
      </c>
      <c r="D2056">
        <v>186739919</v>
      </c>
      <c r="E2056" t="s">
        <v>86</v>
      </c>
      <c r="F2056" t="s">
        <v>5108</v>
      </c>
      <c r="G2056">
        <v>333248</v>
      </c>
      <c r="H2056">
        <v>1159</v>
      </c>
      <c r="I2056" t="s">
        <v>29</v>
      </c>
      <c r="J2056">
        <v>125000000</v>
      </c>
      <c r="K2056">
        <v>6.4</v>
      </c>
    </row>
    <row r="2057" spans="1:11" x14ac:dyDescent="0.3">
      <c r="A2057" t="s">
        <v>4269</v>
      </c>
      <c r="B2057">
        <v>140</v>
      </c>
      <c r="C2057">
        <v>116</v>
      </c>
      <c r="D2057">
        <v>105807520</v>
      </c>
      <c r="E2057" t="s">
        <v>289</v>
      </c>
      <c r="F2057" t="s">
        <v>5109</v>
      </c>
      <c r="G2057">
        <v>156717</v>
      </c>
      <c r="H2057">
        <v>357</v>
      </c>
      <c r="I2057" t="s">
        <v>29</v>
      </c>
      <c r="J2057">
        <v>50000000</v>
      </c>
      <c r="K2057">
        <v>6.4</v>
      </c>
    </row>
    <row r="2058" spans="1:11" x14ac:dyDescent="0.3">
      <c r="A2058" t="s">
        <v>3373</v>
      </c>
      <c r="B2058">
        <v>161</v>
      </c>
      <c r="C2058">
        <v>129</v>
      </c>
      <c r="D2058">
        <v>93952276</v>
      </c>
      <c r="E2058" t="s">
        <v>699</v>
      </c>
      <c r="F2058" t="s">
        <v>5112</v>
      </c>
      <c r="G2058">
        <v>132048</v>
      </c>
      <c r="H2058">
        <v>203</v>
      </c>
      <c r="I2058" t="s">
        <v>29</v>
      </c>
      <c r="J2058">
        <v>40000000</v>
      </c>
      <c r="K2058">
        <v>6.4</v>
      </c>
    </row>
    <row r="2059" spans="1:11" x14ac:dyDescent="0.3">
      <c r="A2059" t="s">
        <v>3036</v>
      </c>
      <c r="B2059">
        <v>176</v>
      </c>
      <c r="C2059">
        <v>124</v>
      </c>
      <c r="D2059">
        <v>118471320</v>
      </c>
      <c r="E2059" t="s">
        <v>417</v>
      </c>
      <c r="F2059" t="s">
        <v>5114</v>
      </c>
      <c r="G2059">
        <v>86504</v>
      </c>
      <c r="H2059">
        <v>568</v>
      </c>
      <c r="I2059" t="s">
        <v>29</v>
      </c>
      <c r="J2059">
        <v>68000000</v>
      </c>
      <c r="K2059">
        <v>6.4</v>
      </c>
    </row>
    <row r="2060" spans="1:11" x14ac:dyDescent="0.3">
      <c r="A2060" t="s">
        <v>643</v>
      </c>
      <c r="B2060">
        <v>134</v>
      </c>
      <c r="C2060">
        <v>143</v>
      </c>
      <c r="D2060">
        <v>82300000</v>
      </c>
      <c r="E2060" t="s">
        <v>327</v>
      </c>
      <c r="F2060" t="s">
        <v>5116</v>
      </c>
      <c r="G2060">
        <v>63330</v>
      </c>
      <c r="H2060">
        <v>405</v>
      </c>
      <c r="I2060" t="s">
        <v>29</v>
      </c>
      <c r="J2060">
        <v>35000000</v>
      </c>
      <c r="K2060">
        <v>6.4</v>
      </c>
    </row>
    <row r="2061" spans="1:11" x14ac:dyDescent="0.3">
      <c r="A2061" t="s">
        <v>1892</v>
      </c>
      <c r="B2061">
        <v>129</v>
      </c>
      <c r="C2061">
        <v>105</v>
      </c>
      <c r="D2061">
        <v>116735231</v>
      </c>
      <c r="E2061" t="s">
        <v>1366</v>
      </c>
      <c r="F2061" t="s">
        <v>5118</v>
      </c>
      <c r="G2061">
        <v>56646</v>
      </c>
      <c r="H2061">
        <v>336</v>
      </c>
      <c r="I2061" t="s">
        <v>29</v>
      </c>
      <c r="J2061">
        <v>70000000</v>
      </c>
      <c r="K2061">
        <v>6.4</v>
      </c>
    </row>
    <row r="2062" spans="1:11" x14ac:dyDescent="0.3">
      <c r="A2062" t="s">
        <v>3012</v>
      </c>
      <c r="B2062">
        <v>191</v>
      </c>
      <c r="C2062">
        <v>102</v>
      </c>
      <c r="D2062">
        <v>64149837</v>
      </c>
      <c r="E2062" t="s">
        <v>2138</v>
      </c>
      <c r="F2062" t="s">
        <v>5121</v>
      </c>
      <c r="G2062">
        <v>146899</v>
      </c>
      <c r="H2062">
        <v>185</v>
      </c>
      <c r="I2062" t="s">
        <v>29</v>
      </c>
      <c r="J2062">
        <v>20000000</v>
      </c>
      <c r="K2062">
        <v>6.4</v>
      </c>
    </row>
    <row r="2063" spans="1:11" x14ac:dyDescent="0.3">
      <c r="A2063" t="s">
        <v>278</v>
      </c>
      <c r="B2063">
        <v>231</v>
      </c>
      <c r="C2063">
        <v>130</v>
      </c>
      <c r="D2063">
        <v>182618434</v>
      </c>
      <c r="E2063" t="s">
        <v>1050</v>
      </c>
      <c r="F2063" t="s">
        <v>5124</v>
      </c>
      <c r="G2063">
        <v>133076</v>
      </c>
      <c r="H2063">
        <v>779</v>
      </c>
      <c r="I2063" t="s">
        <v>29</v>
      </c>
      <c r="J2063">
        <v>140000000</v>
      </c>
      <c r="K2063">
        <v>6.4</v>
      </c>
    </row>
    <row r="2064" spans="1:11" x14ac:dyDescent="0.3">
      <c r="A2064" t="s">
        <v>2149</v>
      </c>
      <c r="B2064">
        <v>22</v>
      </c>
      <c r="C2064">
        <v>100</v>
      </c>
      <c r="D2064">
        <v>50752337</v>
      </c>
      <c r="E2064" t="s">
        <v>3307</v>
      </c>
      <c r="F2064" t="s">
        <v>5127</v>
      </c>
      <c r="G2064">
        <v>44502</v>
      </c>
      <c r="H2064">
        <v>46</v>
      </c>
      <c r="I2064" t="s">
        <v>29</v>
      </c>
      <c r="J2064">
        <v>10000000</v>
      </c>
      <c r="K2064">
        <v>6.4</v>
      </c>
    </row>
    <row r="2065" spans="1:11" x14ac:dyDescent="0.3">
      <c r="A2065" t="s">
        <v>3106</v>
      </c>
      <c r="B2065">
        <v>462</v>
      </c>
      <c r="C2065">
        <v>95</v>
      </c>
      <c r="D2065">
        <v>54322273</v>
      </c>
      <c r="E2065" t="s">
        <v>5129</v>
      </c>
      <c r="F2065" t="s">
        <v>5130</v>
      </c>
      <c r="G2065">
        <v>139749</v>
      </c>
      <c r="H2065">
        <v>509</v>
      </c>
      <c r="I2065" t="s">
        <v>29</v>
      </c>
      <c r="J2065">
        <v>17000000</v>
      </c>
      <c r="K2065">
        <v>6.4</v>
      </c>
    </row>
    <row r="2066" spans="1:11" x14ac:dyDescent="0.3">
      <c r="A2066" t="s">
        <v>4432</v>
      </c>
      <c r="B2066">
        <v>67</v>
      </c>
      <c r="C2066">
        <v>106</v>
      </c>
      <c r="D2066">
        <v>52885587</v>
      </c>
      <c r="E2066" t="s">
        <v>2063</v>
      </c>
      <c r="F2066" t="s">
        <v>5132</v>
      </c>
      <c r="G2066">
        <v>35312</v>
      </c>
      <c r="H2066">
        <v>267</v>
      </c>
      <c r="I2066" t="s">
        <v>29</v>
      </c>
      <c r="J2066">
        <v>16000000</v>
      </c>
      <c r="K2066">
        <v>6.4</v>
      </c>
    </row>
    <row r="2067" spans="1:11" x14ac:dyDescent="0.3">
      <c r="A2067" t="s">
        <v>2093</v>
      </c>
      <c r="B2067">
        <v>159</v>
      </c>
      <c r="C2067">
        <v>101</v>
      </c>
      <c r="D2067">
        <v>131536019</v>
      </c>
      <c r="E2067" t="s">
        <v>2320</v>
      </c>
      <c r="F2067" t="s">
        <v>5134</v>
      </c>
      <c r="G2067">
        <v>58498</v>
      </c>
      <c r="H2067">
        <v>99</v>
      </c>
      <c r="I2067" t="s">
        <v>29</v>
      </c>
      <c r="J2067">
        <v>103000000</v>
      </c>
      <c r="K2067">
        <v>6.4</v>
      </c>
    </row>
    <row r="2068" spans="1:11" x14ac:dyDescent="0.3">
      <c r="A2068" t="s">
        <v>2756</v>
      </c>
      <c r="B2068">
        <v>88</v>
      </c>
      <c r="C2068">
        <v>94</v>
      </c>
      <c r="D2068">
        <v>49002815</v>
      </c>
      <c r="E2068" t="s">
        <v>1669</v>
      </c>
      <c r="F2068" t="s">
        <v>5136</v>
      </c>
      <c r="G2068">
        <v>15665</v>
      </c>
      <c r="H2068">
        <v>35</v>
      </c>
      <c r="I2068" t="s">
        <v>29</v>
      </c>
      <c r="J2068">
        <v>22000000</v>
      </c>
      <c r="K2068">
        <v>6.4</v>
      </c>
    </row>
    <row r="2069" spans="1:11" x14ac:dyDescent="0.3">
      <c r="A2069" t="s">
        <v>1655</v>
      </c>
      <c r="B2069">
        <v>178</v>
      </c>
      <c r="C2069">
        <v>102</v>
      </c>
      <c r="D2069">
        <v>55845943</v>
      </c>
      <c r="E2069" t="s">
        <v>1576</v>
      </c>
      <c r="F2069" t="s">
        <v>5138</v>
      </c>
      <c r="G2069">
        <v>130094</v>
      </c>
      <c r="H2069">
        <v>471</v>
      </c>
      <c r="I2069" t="s">
        <v>29</v>
      </c>
      <c r="J2069">
        <v>29000000</v>
      </c>
      <c r="K2069">
        <v>6.4</v>
      </c>
    </row>
    <row r="2070" spans="1:11" x14ac:dyDescent="0.3">
      <c r="A2070" t="s">
        <v>3348</v>
      </c>
      <c r="B2070">
        <v>265</v>
      </c>
      <c r="C2070">
        <v>108</v>
      </c>
      <c r="D2070">
        <v>41777564</v>
      </c>
      <c r="E2070" t="s">
        <v>626</v>
      </c>
      <c r="F2070" t="s">
        <v>5141</v>
      </c>
      <c r="G2070">
        <v>129719</v>
      </c>
      <c r="H2070">
        <v>855</v>
      </c>
      <c r="I2070" t="s">
        <v>29</v>
      </c>
      <c r="J2070">
        <v>15000000</v>
      </c>
      <c r="K2070">
        <v>6.4</v>
      </c>
    </row>
    <row r="2071" spans="1:11" x14ac:dyDescent="0.3">
      <c r="A2071" t="s">
        <v>67</v>
      </c>
      <c r="B2071">
        <v>169</v>
      </c>
      <c r="C2071">
        <v>130</v>
      </c>
      <c r="D2071">
        <v>90454043</v>
      </c>
      <c r="E2071" t="s">
        <v>715</v>
      </c>
      <c r="F2071" t="s">
        <v>5143</v>
      </c>
      <c r="G2071">
        <v>60165</v>
      </c>
      <c r="H2071">
        <v>326</v>
      </c>
      <c r="I2071" t="s">
        <v>29</v>
      </c>
      <c r="J2071">
        <v>65000000</v>
      </c>
      <c r="K2071">
        <v>6.4</v>
      </c>
    </row>
    <row r="2072" spans="1:11" x14ac:dyDescent="0.3">
      <c r="A2072" t="s">
        <v>1655</v>
      </c>
      <c r="B2072">
        <v>154</v>
      </c>
      <c r="C2072">
        <v>104</v>
      </c>
      <c r="D2072">
        <v>40064955</v>
      </c>
      <c r="E2072" t="s">
        <v>452</v>
      </c>
      <c r="F2072" t="s">
        <v>5146</v>
      </c>
      <c r="G2072">
        <v>92074</v>
      </c>
      <c r="H2072">
        <v>502</v>
      </c>
      <c r="I2072" t="s">
        <v>29</v>
      </c>
      <c r="J2072">
        <v>15000000</v>
      </c>
      <c r="K2072">
        <v>6.4</v>
      </c>
    </row>
    <row r="2073" spans="1:11" x14ac:dyDescent="0.3">
      <c r="A2073" t="s">
        <v>3147</v>
      </c>
      <c r="B2073">
        <v>204</v>
      </c>
      <c r="C2073">
        <v>117</v>
      </c>
      <c r="D2073">
        <v>103028109</v>
      </c>
      <c r="E2073" t="s">
        <v>289</v>
      </c>
      <c r="F2073" t="s">
        <v>5148</v>
      </c>
      <c r="G2073">
        <v>172878</v>
      </c>
      <c r="H2073">
        <v>203</v>
      </c>
      <c r="I2073" t="s">
        <v>29</v>
      </c>
      <c r="J2073">
        <v>80000000</v>
      </c>
      <c r="K2073">
        <v>6.4</v>
      </c>
    </row>
    <row r="2074" spans="1:11" x14ac:dyDescent="0.3">
      <c r="A2074" t="s">
        <v>3704</v>
      </c>
      <c r="B2074">
        <v>218</v>
      </c>
      <c r="C2074">
        <v>103</v>
      </c>
      <c r="D2074">
        <v>80021740</v>
      </c>
      <c r="E2074" t="s">
        <v>5150</v>
      </c>
      <c r="F2074" t="s">
        <v>5152</v>
      </c>
      <c r="G2074">
        <v>47968</v>
      </c>
      <c r="H2074">
        <v>154</v>
      </c>
      <c r="I2074" t="s">
        <v>29</v>
      </c>
      <c r="J2074">
        <v>58000000</v>
      </c>
      <c r="K2074">
        <v>6.4</v>
      </c>
    </row>
    <row r="2075" spans="1:11" x14ac:dyDescent="0.3">
      <c r="A2075" t="s">
        <v>3704</v>
      </c>
      <c r="B2075">
        <v>218</v>
      </c>
      <c r="C2075">
        <v>103</v>
      </c>
      <c r="D2075">
        <v>80021740</v>
      </c>
      <c r="E2075" t="s">
        <v>5150</v>
      </c>
      <c r="F2075" t="s">
        <v>5152</v>
      </c>
      <c r="G2075">
        <v>47988</v>
      </c>
      <c r="H2075">
        <v>154</v>
      </c>
      <c r="I2075" t="s">
        <v>29</v>
      </c>
      <c r="J2075">
        <v>58000000</v>
      </c>
      <c r="K2075">
        <v>6.4</v>
      </c>
    </row>
    <row r="2076" spans="1:11" x14ac:dyDescent="0.3">
      <c r="A2076" t="s">
        <v>1864</v>
      </c>
      <c r="B2076">
        <v>83</v>
      </c>
      <c r="C2076">
        <v>132</v>
      </c>
      <c r="D2076">
        <v>56876365</v>
      </c>
      <c r="E2076" t="s">
        <v>171</v>
      </c>
      <c r="F2076" t="s">
        <v>5155</v>
      </c>
      <c r="G2076">
        <v>125219</v>
      </c>
      <c r="H2076">
        <v>244</v>
      </c>
      <c r="I2076" t="s">
        <v>29</v>
      </c>
      <c r="J2076">
        <v>35000000</v>
      </c>
      <c r="K2076">
        <v>6.4</v>
      </c>
    </row>
    <row r="2077" spans="1:11" x14ac:dyDescent="0.3">
      <c r="A2077" t="s">
        <v>3466</v>
      </c>
      <c r="B2077">
        <v>43</v>
      </c>
      <c r="C2077">
        <v>83</v>
      </c>
      <c r="D2077">
        <v>51109400</v>
      </c>
      <c r="E2077" t="s">
        <v>338</v>
      </c>
      <c r="F2077" t="s">
        <v>5157</v>
      </c>
      <c r="G2077">
        <v>76850</v>
      </c>
      <c r="H2077">
        <v>85</v>
      </c>
      <c r="I2077" t="s">
        <v>29</v>
      </c>
      <c r="J2077">
        <v>30000000</v>
      </c>
      <c r="K2077">
        <v>6.4</v>
      </c>
    </row>
    <row r="2078" spans="1:11" x14ac:dyDescent="0.3">
      <c r="A2078" t="s">
        <v>2566</v>
      </c>
      <c r="B2078">
        <v>249</v>
      </c>
      <c r="C2078">
        <v>132</v>
      </c>
      <c r="D2078">
        <v>81687587</v>
      </c>
      <c r="E2078" t="s">
        <v>672</v>
      </c>
      <c r="F2078" t="s">
        <v>5159</v>
      </c>
      <c r="G2078">
        <v>138246</v>
      </c>
      <c r="H2078">
        <v>360</v>
      </c>
      <c r="I2078" t="s">
        <v>29</v>
      </c>
      <c r="J2078">
        <v>61000000</v>
      </c>
      <c r="K2078">
        <v>6.4</v>
      </c>
    </row>
    <row r="2079" spans="1:11" x14ac:dyDescent="0.3">
      <c r="A2079" t="s">
        <v>2289</v>
      </c>
      <c r="B2079">
        <v>191</v>
      </c>
      <c r="C2079">
        <v>109</v>
      </c>
      <c r="D2079">
        <v>31990064</v>
      </c>
      <c r="E2079" t="s">
        <v>2585</v>
      </c>
      <c r="F2079" t="s">
        <v>5162</v>
      </c>
      <c r="G2079">
        <v>63390</v>
      </c>
      <c r="H2079">
        <v>160</v>
      </c>
      <c r="I2079" t="s">
        <v>29</v>
      </c>
      <c r="J2079">
        <v>12000000</v>
      </c>
      <c r="K2079">
        <v>6.4</v>
      </c>
    </row>
    <row r="2080" spans="1:11" x14ac:dyDescent="0.3">
      <c r="A2080" t="s">
        <v>1080</v>
      </c>
      <c r="B2080">
        <v>525</v>
      </c>
      <c r="C2080">
        <v>130</v>
      </c>
      <c r="D2080">
        <v>234903076</v>
      </c>
      <c r="E2080" t="s">
        <v>1674</v>
      </c>
      <c r="F2080" t="s">
        <v>5165</v>
      </c>
      <c r="G2080">
        <v>175409</v>
      </c>
      <c r="H2080">
        <v>511</v>
      </c>
      <c r="I2080" t="s">
        <v>29</v>
      </c>
      <c r="J2080">
        <v>215000000</v>
      </c>
      <c r="K2080">
        <v>6.4</v>
      </c>
    </row>
    <row r="2081" spans="1:11" x14ac:dyDescent="0.3">
      <c r="A2081" t="s">
        <v>1080</v>
      </c>
      <c r="B2081">
        <v>525</v>
      </c>
      <c r="C2081">
        <v>130</v>
      </c>
      <c r="D2081">
        <v>234903076</v>
      </c>
      <c r="E2081" t="s">
        <v>1674</v>
      </c>
      <c r="F2081" t="s">
        <v>5165</v>
      </c>
      <c r="G2081">
        <v>175413</v>
      </c>
      <c r="H2081">
        <v>511</v>
      </c>
      <c r="I2081" t="s">
        <v>29</v>
      </c>
      <c r="J2081">
        <v>215000000</v>
      </c>
      <c r="K2081">
        <v>6.4</v>
      </c>
    </row>
    <row r="2082" spans="1:11" x14ac:dyDescent="0.3">
      <c r="A2082" t="s">
        <v>3116</v>
      </c>
      <c r="B2082">
        <v>179</v>
      </c>
      <c r="C2082">
        <v>90</v>
      </c>
      <c r="D2082">
        <v>24809547</v>
      </c>
      <c r="E2082" t="s">
        <v>73</v>
      </c>
      <c r="F2082" t="s">
        <v>5168</v>
      </c>
      <c r="G2082">
        <v>74875</v>
      </c>
      <c r="H2082">
        <v>115</v>
      </c>
      <c r="I2082" t="s">
        <v>29</v>
      </c>
      <c r="J2082">
        <v>5000000</v>
      </c>
      <c r="K2082">
        <v>6.4</v>
      </c>
    </row>
    <row r="2083" spans="1:11" x14ac:dyDescent="0.3">
      <c r="A2083" t="s">
        <v>4086</v>
      </c>
      <c r="B2083">
        <v>131</v>
      </c>
      <c r="C2083">
        <v>106</v>
      </c>
      <c r="D2083">
        <v>59068786</v>
      </c>
      <c r="E2083" t="s">
        <v>2017</v>
      </c>
      <c r="F2083" t="s">
        <v>5171</v>
      </c>
      <c r="G2083">
        <v>86902</v>
      </c>
      <c r="H2083">
        <v>411</v>
      </c>
      <c r="I2083" t="s">
        <v>29</v>
      </c>
      <c r="J2083">
        <v>40000000</v>
      </c>
      <c r="K2083">
        <v>6.4</v>
      </c>
    </row>
    <row r="2084" spans="1:11" x14ac:dyDescent="0.3">
      <c r="A2084" t="s">
        <v>3785</v>
      </c>
      <c r="B2084">
        <v>96</v>
      </c>
      <c r="C2084">
        <v>106</v>
      </c>
      <c r="D2084">
        <v>32645546</v>
      </c>
      <c r="E2084" t="s">
        <v>157</v>
      </c>
      <c r="F2084" t="s">
        <v>5174</v>
      </c>
      <c r="G2084">
        <v>8427</v>
      </c>
      <c r="H2084">
        <v>88</v>
      </c>
      <c r="I2084" t="s">
        <v>29</v>
      </c>
      <c r="J2084">
        <v>14000000</v>
      </c>
      <c r="K2084">
        <v>6.4</v>
      </c>
    </row>
    <row r="2085" spans="1:11" x14ac:dyDescent="0.3">
      <c r="A2085" t="s">
        <v>3168</v>
      </c>
      <c r="B2085">
        <v>331</v>
      </c>
      <c r="C2085">
        <v>105</v>
      </c>
      <c r="D2085">
        <v>29959436</v>
      </c>
      <c r="E2085" t="s">
        <v>60</v>
      </c>
      <c r="F2085" t="s">
        <v>5176</v>
      </c>
      <c r="G2085">
        <v>82327</v>
      </c>
      <c r="H2085">
        <v>350</v>
      </c>
      <c r="I2085" t="s">
        <v>29</v>
      </c>
      <c r="J2085">
        <v>13000000</v>
      </c>
      <c r="K2085">
        <v>6.4</v>
      </c>
    </row>
    <row r="2086" spans="1:11" x14ac:dyDescent="0.3">
      <c r="A2086" t="s">
        <v>959</v>
      </c>
      <c r="B2086">
        <v>198</v>
      </c>
      <c r="C2086">
        <v>125</v>
      </c>
      <c r="D2086">
        <v>125531634</v>
      </c>
      <c r="E2086" t="s">
        <v>543</v>
      </c>
      <c r="F2086" t="s">
        <v>5178</v>
      </c>
      <c r="G2086">
        <v>284852</v>
      </c>
      <c r="H2086">
        <v>627</v>
      </c>
      <c r="I2086" t="s">
        <v>29</v>
      </c>
      <c r="J2086">
        <v>110000000</v>
      </c>
      <c r="K2086">
        <v>6.4</v>
      </c>
    </row>
    <row r="2087" spans="1:11" x14ac:dyDescent="0.3">
      <c r="A2087" t="s">
        <v>4306</v>
      </c>
      <c r="B2087">
        <v>96</v>
      </c>
      <c r="C2087">
        <v>94</v>
      </c>
      <c r="D2087">
        <v>21005329</v>
      </c>
      <c r="E2087" t="s">
        <v>289</v>
      </c>
      <c r="F2087" t="s">
        <v>5180</v>
      </c>
      <c r="G2087">
        <v>89128</v>
      </c>
      <c r="H2087">
        <v>258</v>
      </c>
      <c r="I2087" t="s">
        <v>29</v>
      </c>
      <c r="J2087">
        <v>6000000</v>
      </c>
      <c r="K2087">
        <v>6.4</v>
      </c>
    </row>
    <row r="2088" spans="1:11" x14ac:dyDescent="0.3">
      <c r="A2088" t="s">
        <v>4052</v>
      </c>
      <c r="B2088">
        <v>265</v>
      </c>
      <c r="C2088">
        <v>101</v>
      </c>
      <c r="D2088">
        <v>50213619</v>
      </c>
      <c r="E2088" t="s">
        <v>5181</v>
      </c>
      <c r="F2088" t="s">
        <v>5182</v>
      </c>
      <c r="G2088">
        <v>139184</v>
      </c>
      <c r="H2088">
        <v>243</v>
      </c>
      <c r="I2088" t="s">
        <v>29</v>
      </c>
      <c r="J2088">
        <v>36000000</v>
      </c>
      <c r="K2088">
        <v>6.4</v>
      </c>
    </row>
    <row r="2089" spans="1:11" x14ac:dyDescent="0.3">
      <c r="A2089" t="s">
        <v>2758</v>
      </c>
      <c r="B2089">
        <v>74</v>
      </c>
      <c r="C2089">
        <v>124</v>
      </c>
      <c r="D2089">
        <v>84049211</v>
      </c>
      <c r="E2089" t="s">
        <v>715</v>
      </c>
      <c r="F2089" t="s">
        <v>5184</v>
      </c>
      <c r="G2089">
        <v>96096</v>
      </c>
      <c r="H2089">
        <v>172</v>
      </c>
      <c r="I2089" t="s">
        <v>29</v>
      </c>
      <c r="J2089">
        <v>70000000</v>
      </c>
      <c r="K2089">
        <v>6.4</v>
      </c>
    </row>
    <row r="2090" spans="1:11" x14ac:dyDescent="0.3">
      <c r="A2090" t="s">
        <v>3033</v>
      </c>
      <c r="B2090">
        <v>60</v>
      </c>
      <c r="C2090">
        <v>133</v>
      </c>
      <c r="D2090">
        <v>68750000</v>
      </c>
      <c r="E2090" t="s">
        <v>715</v>
      </c>
      <c r="F2090" t="s">
        <v>5186</v>
      </c>
      <c r="G2090">
        <v>40858</v>
      </c>
      <c r="H2090">
        <v>144</v>
      </c>
      <c r="I2090" t="s">
        <v>29</v>
      </c>
      <c r="J2090">
        <v>55000000</v>
      </c>
      <c r="K2090">
        <v>6.4</v>
      </c>
    </row>
    <row r="2091" spans="1:11" x14ac:dyDescent="0.3">
      <c r="A2091" t="s">
        <v>4146</v>
      </c>
      <c r="B2091">
        <v>91</v>
      </c>
      <c r="C2091">
        <v>105</v>
      </c>
      <c r="D2091">
        <v>33687630</v>
      </c>
      <c r="E2091" t="s">
        <v>289</v>
      </c>
      <c r="F2091" t="s">
        <v>5188</v>
      </c>
      <c r="G2091">
        <v>116762</v>
      </c>
      <c r="H2091">
        <v>261</v>
      </c>
      <c r="I2091" t="s">
        <v>29</v>
      </c>
      <c r="J2091">
        <v>20000000</v>
      </c>
      <c r="K2091">
        <v>6.4</v>
      </c>
    </row>
    <row r="2092" spans="1:11" x14ac:dyDescent="0.3">
      <c r="A2092" t="s">
        <v>2781</v>
      </c>
      <c r="B2092">
        <v>280</v>
      </c>
      <c r="C2092">
        <v>125</v>
      </c>
      <c r="D2092">
        <v>81257500</v>
      </c>
      <c r="E2092" t="s">
        <v>676</v>
      </c>
      <c r="F2092" t="s">
        <v>5190</v>
      </c>
      <c r="G2092">
        <v>117739</v>
      </c>
      <c r="H2092">
        <v>229</v>
      </c>
      <c r="I2092" t="s">
        <v>29</v>
      </c>
      <c r="J2092">
        <v>68000000</v>
      </c>
      <c r="K2092">
        <v>6.4</v>
      </c>
    </row>
    <row r="2093" spans="1:11" x14ac:dyDescent="0.3">
      <c r="A2093" t="s">
        <v>982</v>
      </c>
      <c r="B2093">
        <v>41</v>
      </c>
      <c r="C2093">
        <v>130</v>
      </c>
      <c r="D2093">
        <v>28734552</v>
      </c>
      <c r="E2093" t="s">
        <v>1915</v>
      </c>
      <c r="F2093" t="s">
        <v>5192</v>
      </c>
      <c r="G2093">
        <v>9566</v>
      </c>
      <c r="H2093">
        <v>81</v>
      </c>
      <c r="I2093" t="s">
        <v>29</v>
      </c>
      <c r="J2093">
        <v>16000000</v>
      </c>
      <c r="K2093">
        <v>6.4</v>
      </c>
    </row>
    <row r="2094" spans="1:11" x14ac:dyDescent="0.3">
      <c r="A2094" t="s">
        <v>1468</v>
      </c>
      <c r="B2094">
        <v>160</v>
      </c>
      <c r="C2094">
        <v>103</v>
      </c>
      <c r="D2094">
        <v>70117571</v>
      </c>
      <c r="E2094" t="s">
        <v>86</v>
      </c>
      <c r="F2094" t="s">
        <v>5194</v>
      </c>
      <c r="G2094">
        <v>56741</v>
      </c>
      <c r="H2094">
        <v>515</v>
      </c>
      <c r="I2094" t="s">
        <v>29</v>
      </c>
      <c r="J2094">
        <v>58000000</v>
      </c>
      <c r="K2094">
        <v>6.4</v>
      </c>
    </row>
    <row r="2095" spans="1:11" x14ac:dyDescent="0.3">
      <c r="A2095" t="s">
        <v>3708</v>
      </c>
      <c r="B2095">
        <v>351</v>
      </c>
      <c r="C2095">
        <v>107</v>
      </c>
      <c r="D2095">
        <v>52000688</v>
      </c>
      <c r="E2095" t="s">
        <v>86</v>
      </c>
      <c r="F2095" t="s">
        <v>5196</v>
      </c>
      <c r="G2095">
        <v>171418</v>
      </c>
      <c r="H2095">
        <v>619</v>
      </c>
      <c r="I2095" t="s">
        <v>29</v>
      </c>
      <c r="J2095">
        <v>40000000</v>
      </c>
      <c r="K2095">
        <v>6.4</v>
      </c>
    </row>
    <row r="2096" spans="1:11" x14ac:dyDescent="0.3">
      <c r="A2096" t="s">
        <v>3070</v>
      </c>
      <c r="B2096">
        <v>180</v>
      </c>
      <c r="C2096">
        <v>104</v>
      </c>
      <c r="D2096">
        <v>31584722</v>
      </c>
      <c r="E2096" t="s">
        <v>289</v>
      </c>
      <c r="F2096" t="s">
        <v>5198</v>
      </c>
      <c r="G2096">
        <v>101730</v>
      </c>
      <c r="H2096">
        <v>131</v>
      </c>
      <c r="I2096" t="s">
        <v>29</v>
      </c>
      <c r="J2096">
        <v>20000000</v>
      </c>
      <c r="K2096">
        <v>6.4</v>
      </c>
    </row>
    <row r="2097" spans="1:11" x14ac:dyDescent="0.3">
      <c r="A2097" t="s">
        <v>2044</v>
      </c>
      <c r="B2097">
        <v>140</v>
      </c>
      <c r="C2097">
        <v>85</v>
      </c>
      <c r="D2097">
        <v>66365290</v>
      </c>
      <c r="E2097" t="s">
        <v>676</v>
      </c>
      <c r="F2097" t="s">
        <v>5200</v>
      </c>
      <c r="G2097">
        <v>56874</v>
      </c>
      <c r="H2097">
        <v>358</v>
      </c>
      <c r="I2097" t="s">
        <v>29</v>
      </c>
      <c r="J2097">
        <v>55000000</v>
      </c>
      <c r="K2097">
        <v>6.4</v>
      </c>
    </row>
    <row r="2098" spans="1:11" x14ac:dyDescent="0.3">
      <c r="A2098" t="s">
        <v>3061</v>
      </c>
      <c r="B2098">
        <v>177</v>
      </c>
      <c r="C2098">
        <v>106</v>
      </c>
      <c r="D2098">
        <v>22331028</v>
      </c>
      <c r="E2098" t="s">
        <v>448</v>
      </c>
      <c r="F2098" t="s">
        <v>5203</v>
      </c>
      <c r="G2098">
        <v>57349</v>
      </c>
      <c r="H2098">
        <v>177</v>
      </c>
      <c r="I2098" t="s">
        <v>29</v>
      </c>
      <c r="J2098">
        <v>12000000</v>
      </c>
      <c r="K2098">
        <v>6.4</v>
      </c>
    </row>
    <row r="2099" spans="1:11" x14ac:dyDescent="0.3">
      <c r="A2099" t="s">
        <v>1750</v>
      </c>
      <c r="B2099">
        <v>109</v>
      </c>
      <c r="C2099">
        <v>107</v>
      </c>
      <c r="D2099">
        <v>18090181</v>
      </c>
      <c r="E2099" t="s">
        <v>3169</v>
      </c>
      <c r="F2099" t="s">
        <v>5205</v>
      </c>
      <c r="G2099">
        <v>38191</v>
      </c>
      <c r="H2099">
        <v>271</v>
      </c>
      <c r="I2099" t="s">
        <v>29</v>
      </c>
      <c r="J2099">
        <v>8000000</v>
      </c>
      <c r="K2099">
        <v>6.4</v>
      </c>
    </row>
    <row r="2100" spans="1:11" x14ac:dyDescent="0.3">
      <c r="A2100" t="s">
        <v>3001</v>
      </c>
      <c r="B2100">
        <v>103</v>
      </c>
      <c r="C2100">
        <v>112</v>
      </c>
      <c r="D2100">
        <v>56607223</v>
      </c>
      <c r="E2100" t="s">
        <v>1929</v>
      </c>
      <c r="F2100" t="s">
        <v>5208</v>
      </c>
      <c r="G2100">
        <v>93367</v>
      </c>
      <c r="H2100">
        <v>497</v>
      </c>
      <c r="I2100" t="s">
        <v>29</v>
      </c>
      <c r="J2100">
        <v>48000000</v>
      </c>
      <c r="K2100">
        <v>6.4</v>
      </c>
    </row>
    <row r="2101" spans="1:11" x14ac:dyDescent="0.3">
      <c r="A2101" t="s">
        <v>1817</v>
      </c>
      <c r="B2101">
        <v>330</v>
      </c>
      <c r="C2101">
        <v>101</v>
      </c>
      <c r="D2101">
        <v>118311368</v>
      </c>
      <c r="E2101" t="s">
        <v>3153</v>
      </c>
      <c r="F2101" t="s">
        <v>5210</v>
      </c>
      <c r="G2101">
        <v>245621</v>
      </c>
      <c r="H2101">
        <v>514</v>
      </c>
      <c r="I2101" t="s">
        <v>29</v>
      </c>
      <c r="J2101">
        <v>110000000</v>
      </c>
      <c r="K2101">
        <v>6.4</v>
      </c>
    </row>
    <row r="2102" spans="1:11" x14ac:dyDescent="0.3">
      <c r="A2102" t="s">
        <v>522</v>
      </c>
      <c r="B2102">
        <v>423</v>
      </c>
      <c r="C2102">
        <v>106</v>
      </c>
      <c r="D2102">
        <v>29997095</v>
      </c>
      <c r="E2102" t="s">
        <v>5212</v>
      </c>
      <c r="F2102" t="s">
        <v>5213</v>
      </c>
      <c r="G2102">
        <v>60926</v>
      </c>
      <c r="H2102">
        <v>302</v>
      </c>
      <c r="I2102" t="s">
        <v>29</v>
      </c>
      <c r="J2102">
        <v>22000000</v>
      </c>
      <c r="K2102">
        <v>6.4</v>
      </c>
    </row>
    <row r="2103" spans="1:11" x14ac:dyDescent="0.3">
      <c r="A2103" t="s">
        <v>3030</v>
      </c>
      <c r="B2103">
        <v>148</v>
      </c>
      <c r="C2103">
        <v>128</v>
      </c>
      <c r="D2103">
        <v>37036404</v>
      </c>
      <c r="E2103" t="s">
        <v>699</v>
      </c>
      <c r="F2103" t="s">
        <v>5216</v>
      </c>
      <c r="G2103">
        <v>44816</v>
      </c>
      <c r="H2103">
        <v>259</v>
      </c>
      <c r="I2103" t="s">
        <v>29</v>
      </c>
      <c r="J2103">
        <v>30000000</v>
      </c>
      <c r="K2103">
        <v>6.4</v>
      </c>
    </row>
    <row r="2104" spans="1:11" x14ac:dyDescent="0.3">
      <c r="A2104" t="s">
        <v>3435</v>
      </c>
      <c r="B2104">
        <v>54</v>
      </c>
      <c r="C2104">
        <v>107</v>
      </c>
      <c r="D2104">
        <v>42019483</v>
      </c>
      <c r="E2104" t="s">
        <v>228</v>
      </c>
      <c r="F2104" t="s">
        <v>5218</v>
      </c>
      <c r="G2104">
        <v>6069</v>
      </c>
      <c r="H2104">
        <v>33</v>
      </c>
      <c r="I2104" t="s">
        <v>29</v>
      </c>
      <c r="J2104">
        <v>36000000</v>
      </c>
      <c r="K2104">
        <v>6.4</v>
      </c>
    </row>
    <row r="2105" spans="1:11" x14ac:dyDescent="0.3">
      <c r="A2105" t="s">
        <v>3081</v>
      </c>
      <c r="B2105">
        <v>129</v>
      </c>
      <c r="C2105">
        <v>100</v>
      </c>
      <c r="D2105">
        <v>20566327</v>
      </c>
      <c r="E2105" t="s">
        <v>1259</v>
      </c>
      <c r="F2105" t="s">
        <v>5220</v>
      </c>
      <c r="G2105">
        <v>15385</v>
      </c>
      <c r="H2105">
        <v>84</v>
      </c>
      <c r="I2105" t="s">
        <v>29</v>
      </c>
      <c r="J2105">
        <v>15000000</v>
      </c>
      <c r="K2105">
        <v>6.4</v>
      </c>
    </row>
    <row r="2106" spans="1:11" x14ac:dyDescent="0.3">
      <c r="A2106" t="s">
        <v>91</v>
      </c>
      <c r="B2106">
        <v>210</v>
      </c>
      <c r="C2106">
        <v>145</v>
      </c>
      <c r="D2106">
        <v>55473600</v>
      </c>
      <c r="E2106" t="s">
        <v>993</v>
      </c>
      <c r="F2106" t="s">
        <v>5222</v>
      </c>
      <c r="G2106">
        <v>207686</v>
      </c>
      <c r="H2106">
        <v>776</v>
      </c>
      <c r="I2106" t="s">
        <v>29</v>
      </c>
      <c r="J2106">
        <v>50000000</v>
      </c>
      <c r="K2106">
        <v>6.4</v>
      </c>
    </row>
    <row r="2107" spans="1:11" x14ac:dyDescent="0.3">
      <c r="A2107" t="s">
        <v>3976</v>
      </c>
      <c r="B2107">
        <v>168</v>
      </c>
      <c r="C2107">
        <v>105</v>
      </c>
      <c r="D2107">
        <v>30659817</v>
      </c>
      <c r="E2107" t="s">
        <v>73</v>
      </c>
      <c r="F2107" t="s">
        <v>5225</v>
      </c>
      <c r="G2107">
        <v>59805</v>
      </c>
      <c r="H2107">
        <v>95</v>
      </c>
      <c r="I2107" t="s">
        <v>29</v>
      </c>
      <c r="J2107">
        <v>26000000</v>
      </c>
      <c r="K2107">
        <v>6.4</v>
      </c>
    </row>
    <row r="2108" spans="1:11" x14ac:dyDescent="0.3">
      <c r="A2108" t="s">
        <v>2445</v>
      </c>
      <c r="B2108">
        <v>302</v>
      </c>
      <c r="C2108">
        <v>127</v>
      </c>
      <c r="D2108">
        <v>41997790</v>
      </c>
      <c r="E2108" t="s">
        <v>672</v>
      </c>
      <c r="F2108" t="s">
        <v>5227</v>
      </c>
      <c r="G2108">
        <v>125305</v>
      </c>
      <c r="H2108">
        <v>343</v>
      </c>
      <c r="I2108" t="s">
        <v>29</v>
      </c>
      <c r="J2108">
        <v>38000000</v>
      </c>
      <c r="K2108">
        <v>6.4</v>
      </c>
    </row>
    <row r="2109" spans="1:11" x14ac:dyDescent="0.3">
      <c r="A2109" t="s">
        <v>72</v>
      </c>
      <c r="B2109">
        <v>49</v>
      </c>
      <c r="C2109">
        <v>104</v>
      </c>
      <c r="D2109">
        <v>58422650</v>
      </c>
      <c r="E2109" t="s">
        <v>1610</v>
      </c>
      <c r="F2109" t="s">
        <v>5229</v>
      </c>
      <c r="G2109">
        <v>78974</v>
      </c>
      <c r="H2109">
        <v>173</v>
      </c>
      <c r="I2109" t="s">
        <v>29</v>
      </c>
      <c r="J2109">
        <v>55000000</v>
      </c>
      <c r="K2109">
        <v>6.4</v>
      </c>
    </row>
    <row r="2110" spans="1:11" x14ac:dyDescent="0.3">
      <c r="A2110" t="s">
        <v>1897</v>
      </c>
      <c r="B2110">
        <v>224</v>
      </c>
      <c r="C2110">
        <v>98</v>
      </c>
      <c r="D2110">
        <v>35063732</v>
      </c>
      <c r="E2110" t="s">
        <v>214</v>
      </c>
      <c r="F2110" t="s">
        <v>5231</v>
      </c>
      <c r="G2110">
        <v>164608</v>
      </c>
      <c r="H2110">
        <v>383</v>
      </c>
      <c r="I2110" t="s">
        <v>29</v>
      </c>
      <c r="J2110">
        <v>32000000</v>
      </c>
      <c r="K2110">
        <v>6.4</v>
      </c>
    </row>
    <row r="2111" spans="1:11" x14ac:dyDescent="0.3">
      <c r="A2111" t="s">
        <v>2514</v>
      </c>
      <c r="B2111">
        <v>277</v>
      </c>
      <c r="C2111">
        <v>119</v>
      </c>
      <c r="D2111">
        <v>51178893</v>
      </c>
      <c r="E2111" t="s">
        <v>5233</v>
      </c>
      <c r="F2111" t="s">
        <v>5234</v>
      </c>
      <c r="G2111">
        <v>24285</v>
      </c>
      <c r="H2111">
        <v>110</v>
      </c>
      <c r="I2111" t="s">
        <v>29</v>
      </c>
      <c r="J2111">
        <v>50000000</v>
      </c>
      <c r="K2111">
        <v>6.4</v>
      </c>
    </row>
    <row r="2112" spans="1:11" x14ac:dyDescent="0.3">
      <c r="A2112" t="s">
        <v>493</v>
      </c>
      <c r="B2112">
        <v>242</v>
      </c>
      <c r="C2112">
        <v>129</v>
      </c>
      <c r="D2112">
        <v>25517500</v>
      </c>
      <c r="E2112" t="s">
        <v>60</v>
      </c>
      <c r="F2112" t="s">
        <v>5236</v>
      </c>
      <c r="G2112">
        <v>40941</v>
      </c>
      <c r="H2112">
        <v>320</v>
      </c>
      <c r="I2112" t="s">
        <v>29</v>
      </c>
      <c r="J2112">
        <v>25100000</v>
      </c>
      <c r="K2112">
        <v>6.4</v>
      </c>
    </row>
    <row r="2113" spans="1:11" x14ac:dyDescent="0.3">
      <c r="A2113" t="s">
        <v>802</v>
      </c>
      <c r="B2113">
        <v>81</v>
      </c>
      <c r="C2113">
        <v>95</v>
      </c>
      <c r="D2113">
        <v>5308707</v>
      </c>
      <c r="E2113" t="s">
        <v>3824</v>
      </c>
      <c r="F2113" t="s">
        <v>5238</v>
      </c>
      <c r="G2113">
        <v>15053</v>
      </c>
      <c r="H2113">
        <v>165</v>
      </c>
      <c r="I2113" t="s">
        <v>29</v>
      </c>
      <c r="J2113">
        <v>5000000</v>
      </c>
      <c r="K2113">
        <v>6.4</v>
      </c>
    </row>
    <row r="2114" spans="1:11" x14ac:dyDescent="0.3">
      <c r="A2114" t="s">
        <v>3094</v>
      </c>
      <c r="B2114">
        <v>72</v>
      </c>
      <c r="C2114">
        <v>96</v>
      </c>
      <c r="D2114">
        <v>7292175</v>
      </c>
      <c r="E2114" t="s">
        <v>699</v>
      </c>
      <c r="F2114" t="s">
        <v>5241</v>
      </c>
      <c r="G2114">
        <v>7736</v>
      </c>
      <c r="H2114">
        <v>100</v>
      </c>
      <c r="I2114" t="s">
        <v>29</v>
      </c>
      <c r="J2114">
        <v>7000000</v>
      </c>
      <c r="K2114">
        <v>6.4</v>
      </c>
    </row>
    <row r="2115" spans="1:11" x14ac:dyDescent="0.3">
      <c r="A2115" t="s">
        <v>3119</v>
      </c>
      <c r="B2115">
        <v>286</v>
      </c>
      <c r="C2115">
        <v>90</v>
      </c>
      <c r="D2115">
        <v>318622</v>
      </c>
      <c r="E2115" t="s">
        <v>2216</v>
      </c>
      <c r="F2115" t="s">
        <v>5244</v>
      </c>
      <c r="G2115">
        <v>24668</v>
      </c>
      <c r="H2115">
        <v>175</v>
      </c>
      <c r="I2115" t="s">
        <v>29</v>
      </c>
      <c r="J2115">
        <v>270000</v>
      </c>
      <c r="K2115">
        <v>6.4</v>
      </c>
    </row>
    <row r="2116" spans="1:11" x14ac:dyDescent="0.3">
      <c r="A2116" t="s">
        <v>3085</v>
      </c>
      <c r="B2116">
        <v>192</v>
      </c>
      <c r="C2116">
        <v>100</v>
      </c>
      <c r="D2116">
        <v>18439082</v>
      </c>
      <c r="E2116" t="s">
        <v>519</v>
      </c>
      <c r="F2116" t="s">
        <v>5246</v>
      </c>
      <c r="G2116">
        <v>94292</v>
      </c>
      <c r="H2116">
        <v>287</v>
      </c>
      <c r="I2116" t="s">
        <v>29</v>
      </c>
      <c r="J2116">
        <v>18500000</v>
      </c>
      <c r="K2116">
        <v>6.4</v>
      </c>
    </row>
    <row r="2117" spans="1:11" x14ac:dyDescent="0.3">
      <c r="A2117" t="s">
        <v>3109</v>
      </c>
      <c r="B2117">
        <v>344</v>
      </c>
      <c r="C2117">
        <v>94</v>
      </c>
      <c r="D2117">
        <v>237301</v>
      </c>
      <c r="E2117" t="s">
        <v>600</v>
      </c>
      <c r="F2117" t="s">
        <v>5249</v>
      </c>
      <c r="G2117">
        <v>75669</v>
      </c>
      <c r="H2117">
        <v>451</v>
      </c>
      <c r="I2117" t="s">
        <v>29</v>
      </c>
      <c r="J2117">
        <v>500000</v>
      </c>
      <c r="K2117">
        <v>6.4</v>
      </c>
    </row>
    <row r="2118" spans="1:11" x14ac:dyDescent="0.3">
      <c r="A2118" t="s">
        <v>2294</v>
      </c>
      <c r="B2118">
        <v>60</v>
      </c>
      <c r="C2118">
        <v>103</v>
      </c>
      <c r="D2118">
        <v>1420578</v>
      </c>
      <c r="E2118" t="s">
        <v>2255</v>
      </c>
      <c r="F2118" t="s">
        <v>5252</v>
      </c>
      <c r="G2118">
        <v>4894</v>
      </c>
      <c r="H2118">
        <v>122</v>
      </c>
      <c r="I2118" t="s">
        <v>29</v>
      </c>
      <c r="J2118">
        <v>1900000</v>
      </c>
      <c r="K2118">
        <v>6.4</v>
      </c>
    </row>
    <row r="2119" spans="1:11" x14ac:dyDescent="0.3">
      <c r="A2119" t="s">
        <v>2912</v>
      </c>
      <c r="B2119">
        <v>65</v>
      </c>
      <c r="C2119">
        <v>91</v>
      </c>
      <c r="D2119">
        <v>381186</v>
      </c>
      <c r="E2119" t="s">
        <v>224</v>
      </c>
      <c r="F2119" t="s">
        <v>5254</v>
      </c>
      <c r="G2119">
        <v>13485</v>
      </c>
      <c r="H2119">
        <v>90</v>
      </c>
      <c r="I2119" t="s">
        <v>29</v>
      </c>
      <c r="J2119">
        <v>900000</v>
      </c>
      <c r="K2119">
        <v>6.4</v>
      </c>
    </row>
    <row r="2120" spans="1:11" x14ac:dyDescent="0.3">
      <c r="A2120" t="s">
        <v>3337</v>
      </c>
      <c r="B2120">
        <v>224</v>
      </c>
      <c r="C2120">
        <v>91</v>
      </c>
      <c r="D2120">
        <v>41709</v>
      </c>
      <c r="E2120" t="s">
        <v>721</v>
      </c>
      <c r="F2120" t="s">
        <v>5257</v>
      </c>
      <c r="G2120">
        <v>54601</v>
      </c>
      <c r="H2120">
        <v>200</v>
      </c>
      <c r="I2120" t="s">
        <v>153</v>
      </c>
      <c r="J2120">
        <v>800000</v>
      </c>
      <c r="K2120">
        <v>6.4</v>
      </c>
    </row>
    <row r="2121" spans="1:11" x14ac:dyDescent="0.3">
      <c r="A2121" t="s">
        <v>3893</v>
      </c>
      <c r="B2121">
        <v>238</v>
      </c>
      <c r="C2121">
        <v>95</v>
      </c>
      <c r="D2121">
        <v>100659</v>
      </c>
      <c r="E2121" t="s">
        <v>626</v>
      </c>
      <c r="F2121" t="s">
        <v>5259</v>
      </c>
      <c r="G2121">
        <v>30160</v>
      </c>
      <c r="H2121">
        <v>193</v>
      </c>
      <c r="I2121" t="s">
        <v>29</v>
      </c>
      <c r="J2121">
        <v>900000</v>
      </c>
      <c r="K2121">
        <v>6.4</v>
      </c>
    </row>
    <row r="2122" spans="1:11" x14ac:dyDescent="0.3">
      <c r="A2122" t="s">
        <v>3076</v>
      </c>
      <c r="B2122">
        <v>62</v>
      </c>
      <c r="C2122">
        <v>101</v>
      </c>
      <c r="D2122">
        <v>6643</v>
      </c>
      <c r="E2122" t="s">
        <v>5261</v>
      </c>
      <c r="F2122" t="s">
        <v>5262</v>
      </c>
      <c r="G2122">
        <v>11965</v>
      </c>
      <c r="H2122">
        <v>39</v>
      </c>
      <c r="I2122" t="s">
        <v>29</v>
      </c>
      <c r="J2122">
        <v>900000</v>
      </c>
      <c r="K2122">
        <v>6.4</v>
      </c>
    </row>
    <row r="2123" spans="1:11" x14ac:dyDescent="0.3">
      <c r="A2123" t="s">
        <v>818</v>
      </c>
      <c r="B2123">
        <v>125</v>
      </c>
      <c r="C2123">
        <v>123</v>
      </c>
      <c r="D2123">
        <v>47095453</v>
      </c>
      <c r="E2123" t="s">
        <v>519</v>
      </c>
      <c r="F2123" t="s">
        <v>5264</v>
      </c>
      <c r="G2123">
        <v>64595</v>
      </c>
      <c r="H2123">
        <v>316</v>
      </c>
      <c r="I2123" t="s">
        <v>29</v>
      </c>
      <c r="J2123">
        <v>48000000</v>
      </c>
      <c r="K2123">
        <v>6.4</v>
      </c>
    </row>
    <row r="2124" spans="1:11" x14ac:dyDescent="0.3">
      <c r="A2124" t="s">
        <v>1059</v>
      </c>
      <c r="B2124">
        <v>141</v>
      </c>
      <c r="C2124">
        <v>117</v>
      </c>
      <c r="D2124">
        <v>63695760</v>
      </c>
      <c r="E2124" t="s">
        <v>92</v>
      </c>
      <c r="F2124" t="s">
        <v>5266</v>
      </c>
      <c r="G2124">
        <v>61490</v>
      </c>
      <c r="H2124">
        <v>264</v>
      </c>
      <c r="I2124" t="s">
        <v>29</v>
      </c>
      <c r="J2124">
        <v>65000000</v>
      </c>
      <c r="K2124">
        <v>6.4</v>
      </c>
    </row>
    <row r="2125" spans="1:11" x14ac:dyDescent="0.3">
      <c r="A2125" t="s">
        <v>4072</v>
      </c>
      <c r="B2125">
        <v>213</v>
      </c>
      <c r="C2125">
        <v>97</v>
      </c>
      <c r="D2125">
        <v>23527955</v>
      </c>
      <c r="E2125" t="s">
        <v>1536</v>
      </c>
      <c r="F2125" t="s">
        <v>5268</v>
      </c>
      <c r="G2125">
        <v>74691</v>
      </c>
      <c r="H2125">
        <v>165</v>
      </c>
      <c r="I2125" t="s">
        <v>29</v>
      </c>
      <c r="J2125">
        <v>25000000</v>
      </c>
      <c r="K2125">
        <v>6.4</v>
      </c>
    </row>
    <row r="2126" spans="1:11" x14ac:dyDescent="0.3">
      <c r="A2126" t="s">
        <v>416</v>
      </c>
      <c r="B2126">
        <v>235</v>
      </c>
      <c r="C2126">
        <v>99</v>
      </c>
      <c r="D2126">
        <v>38105077</v>
      </c>
      <c r="E2126" t="s">
        <v>1576</v>
      </c>
      <c r="F2126" t="s">
        <v>5270</v>
      </c>
      <c r="G2126">
        <v>58349</v>
      </c>
      <c r="H2126">
        <v>194</v>
      </c>
      <c r="I2126" t="s">
        <v>29</v>
      </c>
      <c r="J2126">
        <v>40000000</v>
      </c>
      <c r="K2126">
        <v>6.4</v>
      </c>
    </row>
    <row r="2127" spans="1:11" x14ac:dyDescent="0.3">
      <c r="A2127" t="s">
        <v>3134</v>
      </c>
      <c r="B2127">
        <v>45</v>
      </c>
      <c r="C2127">
        <v>68</v>
      </c>
      <c r="D2127">
        <v>18081626</v>
      </c>
      <c r="E2127" t="s">
        <v>5272</v>
      </c>
      <c r="F2127" t="s">
        <v>5274</v>
      </c>
      <c r="G2127">
        <v>4180</v>
      </c>
      <c r="H2127">
        <v>32</v>
      </c>
      <c r="I2127" t="s">
        <v>29</v>
      </c>
      <c r="J2127">
        <v>20000000</v>
      </c>
      <c r="K2127">
        <v>6.4</v>
      </c>
    </row>
    <row r="2128" spans="1:11" x14ac:dyDescent="0.3">
      <c r="A2128" t="s">
        <v>3097</v>
      </c>
      <c r="B2128">
        <v>155</v>
      </c>
      <c r="C2128">
        <v>97</v>
      </c>
      <c r="D2128">
        <v>2711210</v>
      </c>
      <c r="E2128" t="s">
        <v>73</v>
      </c>
      <c r="F2128" t="s">
        <v>5276</v>
      </c>
      <c r="G2128">
        <v>40305</v>
      </c>
      <c r="H2128">
        <v>86</v>
      </c>
      <c r="I2128" t="s">
        <v>29</v>
      </c>
      <c r="J2128">
        <v>5000000</v>
      </c>
      <c r="K2128">
        <v>6.4</v>
      </c>
    </row>
    <row r="2129" spans="1:11" x14ac:dyDescent="0.3">
      <c r="A2129" t="s">
        <v>3129</v>
      </c>
      <c r="B2129">
        <v>32</v>
      </c>
      <c r="C2129">
        <v>82</v>
      </c>
      <c r="D2129">
        <v>9975684</v>
      </c>
      <c r="E2129" t="s">
        <v>676</v>
      </c>
      <c r="F2129" t="s">
        <v>5279</v>
      </c>
      <c r="G2129">
        <v>20033</v>
      </c>
      <c r="H2129">
        <v>117</v>
      </c>
      <c r="I2129" t="s">
        <v>29</v>
      </c>
      <c r="J2129">
        <v>13000000</v>
      </c>
      <c r="K2129">
        <v>6.4</v>
      </c>
    </row>
    <row r="2130" spans="1:11" x14ac:dyDescent="0.3">
      <c r="A2130" t="s">
        <v>3344</v>
      </c>
      <c r="B2130">
        <v>201</v>
      </c>
      <c r="C2130">
        <v>112</v>
      </c>
      <c r="D2130">
        <v>36665854</v>
      </c>
      <c r="E2130" t="s">
        <v>39</v>
      </c>
      <c r="F2130" t="s">
        <v>5281</v>
      </c>
      <c r="G2130">
        <v>76498</v>
      </c>
      <c r="H2130">
        <v>203</v>
      </c>
      <c r="I2130" t="s">
        <v>29</v>
      </c>
      <c r="J2130">
        <v>40000000</v>
      </c>
      <c r="K2130">
        <v>6.4</v>
      </c>
    </row>
    <row r="2131" spans="1:11" x14ac:dyDescent="0.3">
      <c r="A2131" t="s">
        <v>3092</v>
      </c>
      <c r="B2131">
        <v>50</v>
      </c>
      <c r="C2131">
        <v>98</v>
      </c>
      <c r="D2131">
        <v>101228</v>
      </c>
      <c r="E2131" t="s">
        <v>73</v>
      </c>
      <c r="F2131" t="s">
        <v>5282</v>
      </c>
      <c r="G2131">
        <v>7228</v>
      </c>
      <c r="H2131">
        <v>53</v>
      </c>
      <c r="I2131" t="s">
        <v>29</v>
      </c>
      <c r="J2131">
        <v>3500000</v>
      </c>
      <c r="K2131">
        <v>6.4</v>
      </c>
    </row>
    <row r="2132" spans="1:11" x14ac:dyDescent="0.3">
      <c r="A2132" t="s">
        <v>3486</v>
      </c>
      <c r="B2132">
        <v>129</v>
      </c>
      <c r="C2132">
        <v>92</v>
      </c>
      <c r="D2132">
        <v>4881867</v>
      </c>
      <c r="E2132" t="s">
        <v>2765</v>
      </c>
      <c r="F2132" t="s">
        <v>5283</v>
      </c>
      <c r="G2132">
        <v>15200</v>
      </c>
      <c r="H2132">
        <v>76</v>
      </c>
      <c r="I2132" t="s">
        <v>29</v>
      </c>
      <c r="J2132">
        <v>9000000</v>
      </c>
      <c r="K2132">
        <v>6.4</v>
      </c>
    </row>
    <row r="2133" spans="1:11" x14ac:dyDescent="0.3">
      <c r="A2133" t="s">
        <v>539</v>
      </c>
      <c r="B2133">
        <v>42</v>
      </c>
      <c r="C2133">
        <v>124</v>
      </c>
      <c r="D2133">
        <v>10763469</v>
      </c>
      <c r="E2133" t="s">
        <v>699</v>
      </c>
      <c r="F2133" t="s">
        <v>5284</v>
      </c>
      <c r="G2133">
        <v>13692</v>
      </c>
      <c r="H2133">
        <v>55</v>
      </c>
      <c r="I2133" t="s">
        <v>29</v>
      </c>
      <c r="J2133">
        <v>15000000</v>
      </c>
      <c r="K2133">
        <v>6.4</v>
      </c>
    </row>
    <row r="2134" spans="1:11" x14ac:dyDescent="0.3">
      <c r="A2134" t="s">
        <v>3203</v>
      </c>
      <c r="B2134">
        <v>117</v>
      </c>
      <c r="C2134">
        <v>99</v>
      </c>
      <c r="D2134">
        <v>1654367</v>
      </c>
      <c r="E2134" t="s">
        <v>393</v>
      </c>
      <c r="F2134" t="s">
        <v>5285</v>
      </c>
      <c r="G2134">
        <v>18355</v>
      </c>
      <c r="H2134">
        <v>106</v>
      </c>
      <c r="I2134" t="s">
        <v>29</v>
      </c>
      <c r="J2134">
        <v>7000000</v>
      </c>
      <c r="K2134">
        <v>6.4</v>
      </c>
    </row>
    <row r="2135" spans="1:11" x14ac:dyDescent="0.3">
      <c r="A2135" t="s">
        <v>1287</v>
      </c>
      <c r="B2135">
        <v>313</v>
      </c>
      <c r="C2135">
        <v>99</v>
      </c>
      <c r="D2135">
        <v>59617068</v>
      </c>
      <c r="E2135" t="s">
        <v>289</v>
      </c>
      <c r="F2135" t="s">
        <v>5287</v>
      </c>
      <c r="G2135">
        <v>213863</v>
      </c>
      <c r="H2135">
        <v>310</v>
      </c>
      <c r="I2135" t="s">
        <v>29</v>
      </c>
      <c r="J2135">
        <v>65000000</v>
      </c>
      <c r="K2135">
        <v>6.4</v>
      </c>
    </row>
    <row r="2136" spans="1:11" x14ac:dyDescent="0.3">
      <c r="A2136" t="s">
        <v>4002</v>
      </c>
      <c r="B2136">
        <v>60</v>
      </c>
      <c r="C2136">
        <v>103</v>
      </c>
      <c r="D2136">
        <v>51317350</v>
      </c>
      <c r="E2136" t="s">
        <v>309</v>
      </c>
      <c r="F2136" t="s">
        <v>5288</v>
      </c>
      <c r="G2136">
        <v>78343</v>
      </c>
      <c r="H2136">
        <v>139</v>
      </c>
      <c r="I2136" t="s">
        <v>29</v>
      </c>
      <c r="J2136">
        <v>57000000</v>
      </c>
      <c r="K2136">
        <v>6.4</v>
      </c>
    </row>
    <row r="2137" spans="1:11" x14ac:dyDescent="0.3">
      <c r="A2137" t="s">
        <v>3785</v>
      </c>
      <c r="B2137">
        <v>99</v>
      </c>
      <c r="C2137">
        <v>112</v>
      </c>
      <c r="D2137">
        <v>38360195</v>
      </c>
      <c r="E2137" t="s">
        <v>1061</v>
      </c>
      <c r="F2137" t="s">
        <v>5290</v>
      </c>
      <c r="G2137">
        <v>21215</v>
      </c>
      <c r="H2137">
        <v>116</v>
      </c>
      <c r="I2137" t="s">
        <v>29</v>
      </c>
      <c r="J2137">
        <v>45000000</v>
      </c>
      <c r="K2137">
        <v>6.4</v>
      </c>
    </row>
    <row r="2138" spans="1:11" x14ac:dyDescent="0.3">
      <c r="A2138" t="s">
        <v>3079</v>
      </c>
      <c r="B2138">
        <v>25</v>
      </c>
      <c r="C2138">
        <v>101</v>
      </c>
      <c r="D2138">
        <v>10696</v>
      </c>
      <c r="E2138" t="s">
        <v>543</v>
      </c>
      <c r="F2138" t="s">
        <v>5292</v>
      </c>
      <c r="G2138">
        <v>10771</v>
      </c>
      <c r="H2138">
        <v>65</v>
      </c>
      <c r="I2138" t="s">
        <v>29</v>
      </c>
      <c r="J2138">
        <v>6800000</v>
      </c>
      <c r="K2138">
        <v>6.4</v>
      </c>
    </row>
    <row r="2139" spans="1:11" x14ac:dyDescent="0.3">
      <c r="A2139" t="s">
        <v>1884</v>
      </c>
      <c r="B2139">
        <v>227</v>
      </c>
      <c r="C2139">
        <v>128</v>
      </c>
      <c r="D2139">
        <v>72515360</v>
      </c>
      <c r="E2139" t="s">
        <v>1366</v>
      </c>
      <c r="F2139" t="s">
        <v>5294</v>
      </c>
      <c r="G2139">
        <v>86152</v>
      </c>
      <c r="H2139">
        <v>411</v>
      </c>
      <c r="I2139" t="s">
        <v>32</v>
      </c>
      <c r="J2139">
        <v>80000000</v>
      </c>
      <c r="K2139">
        <v>6.4</v>
      </c>
    </row>
    <row r="2140" spans="1:11" x14ac:dyDescent="0.3">
      <c r="A2140" t="s">
        <v>3094</v>
      </c>
      <c r="B2140">
        <v>41</v>
      </c>
      <c r="C2140">
        <v>99</v>
      </c>
      <c r="D2140">
        <v>398420</v>
      </c>
      <c r="E2140" t="s">
        <v>26</v>
      </c>
      <c r="F2140" t="s">
        <v>5295</v>
      </c>
      <c r="G2140">
        <v>5049</v>
      </c>
      <c r="H2140">
        <v>48</v>
      </c>
      <c r="I2140" t="s">
        <v>29</v>
      </c>
      <c r="J2140">
        <v>8000000</v>
      </c>
      <c r="K2140">
        <v>6.4</v>
      </c>
    </row>
    <row r="2141" spans="1:11" x14ac:dyDescent="0.3">
      <c r="A2141" t="s">
        <v>3125</v>
      </c>
      <c r="B2141">
        <v>242</v>
      </c>
      <c r="C2141">
        <v>88</v>
      </c>
      <c r="D2141">
        <v>62321039</v>
      </c>
      <c r="E2141" t="s">
        <v>5296</v>
      </c>
      <c r="F2141" t="s">
        <v>5298</v>
      </c>
      <c r="G2141">
        <v>117096</v>
      </c>
      <c r="H2141">
        <v>271</v>
      </c>
      <c r="I2141" t="s">
        <v>29</v>
      </c>
      <c r="J2141">
        <v>70000000</v>
      </c>
      <c r="K2141">
        <v>6.4</v>
      </c>
    </row>
    <row r="2142" spans="1:11" x14ac:dyDescent="0.3">
      <c r="A2142" t="s">
        <v>1615</v>
      </c>
      <c r="B2142">
        <v>78</v>
      </c>
      <c r="C2142">
        <v>90</v>
      </c>
      <c r="D2142">
        <v>303439</v>
      </c>
      <c r="E2142" t="s">
        <v>269</v>
      </c>
      <c r="F2142" t="s">
        <v>5300</v>
      </c>
      <c r="G2142">
        <v>12125</v>
      </c>
      <c r="H2142">
        <v>78</v>
      </c>
      <c r="I2142" t="s">
        <v>29</v>
      </c>
      <c r="J2142">
        <v>8000000</v>
      </c>
      <c r="K2142">
        <v>6.4</v>
      </c>
    </row>
    <row r="2143" spans="1:11" x14ac:dyDescent="0.3">
      <c r="A2143" t="s">
        <v>3059</v>
      </c>
      <c r="B2143">
        <v>26</v>
      </c>
      <c r="C2143">
        <v>107</v>
      </c>
      <c r="D2143">
        <v>53481</v>
      </c>
      <c r="E2143" t="s">
        <v>208</v>
      </c>
      <c r="F2143" t="s">
        <v>5301</v>
      </c>
      <c r="G2143">
        <v>5557</v>
      </c>
      <c r="H2143">
        <v>34</v>
      </c>
      <c r="I2143" t="s">
        <v>29</v>
      </c>
      <c r="J2143">
        <v>8000000</v>
      </c>
      <c r="K2143">
        <v>6.4</v>
      </c>
    </row>
    <row r="2144" spans="1:11" x14ac:dyDescent="0.3">
      <c r="A2144" t="s">
        <v>2702</v>
      </c>
      <c r="B2144">
        <v>197</v>
      </c>
      <c r="C2144">
        <v>128</v>
      </c>
      <c r="D2144">
        <v>126930660</v>
      </c>
      <c r="E2144" t="s">
        <v>715</v>
      </c>
      <c r="F2144" t="s">
        <v>5303</v>
      </c>
      <c r="G2144">
        <v>157519</v>
      </c>
      <c r="H2144">
        <v>683</v>
      </c>
      <c r="I2144" t="s">
        <v>29</v>
      </c>
      <c r="J2144">
        <v>135000000</v>
      </c>
      <c r="K2144">
        <v>6.4</v>
      </c>
    </row>
    <row r="2145" spans="1:11" x14ac:dyDescent="0.3">
      <c r="A2145" t="s">
        <v>349</v>
      </c>
      <c r="B2145">
        <v>248</v>
      </c>
      <c r="C2145">
        <v>102</v>
      </c>
      <c r="D2145">
        <v>11169531</v>
      </c>
      <c r="E2145" t="s">
        <v>676</v>
      </c>
      <c r="F2145" t="s">
        <v>5305</v>
      </c>
      <c r="G2145">
        <v>79855</v>
      </c>
      <c r="H2145">
        <v>235</v>
      </c>
      <c r="I2145" t="s">
        <v>29</v>
      </c>
      <c r="J2145">
        <v>20000000</v>
      </c>
      <c r="K2145">
        <v>6.4</v>
      </c>
    </row>
    <row r="2146" spans="1:11" x14ac:dyDescent="0.3">
      <c r="A2146" t="s">
        <v>3857</v>
      </c>
      <c r="B2146">
        <v>230</v>
      </c>
      <c r="C2146">
        <v>111</v>
      </c>
      <c r="D2146">
        <v>36064910</v>
      </c>
      <c r="E2146" t="s">
        <v>672</v>
      </c>
      <c r="F2146" t="s">
        <v>5306</v>
      </c>
      <c r="G2146">
        <v>166610</v>
      </c>
      <c r="H2146">
        <v>211</v>
      </c>
      <c r="I2146" t="s">
        <v>29</v>
      </c>
      <c r="J2146">
        <v>45000000</v>
      </c>
      <c r="K2146">
        <v>6.4</v>
      </c>
    </row>
    <row r="2147" spans="1:11" x14ac:dyDescent="0.3">
      <c r="A2147" t="s">
        <v>416</v>
      </c>
      <c r="B2147">
        <v>265</v>
      </c>
      <c r="C2147">
        <v>110</v>
      </c>
      <c r="D2147">
        <v>16005978</v>
      </c>
      <c r="E2147" t="s">
        <v>1366</v>
      </c>
      <c r="F2147" t="s">
        <v>5308</v>
      </c>
      <c r="G2147">
        <v>72886</v>
      </c>
      <c r="H2147">
        <v>190</v>
      </c>
      <c r="I2147" t="s">
        <v>29</v>
      </c>
      <c r="J2147">
        <v>26000000</v>
      </c>
      <c r="K2147">
        <v>6.4</v>
      </c>
    </row>
    <row r="2148" spans="1:11" x14ac:dyDescent="0.3">
      <c r="A2148" t="s">
        <v>3466</v>
      </c>
      <c r="B2148">
        <v>211</v>
      </c>
      <c r="C2148">
        <v>113</v>
      </c>
      <c r="D2148">
        <v>29802761</v>
      </c>
      <c r="E2148" t="s">
        <v>1941</v>
      </c>
      <c r="F2148" t="s">
        <v>5309</v>
      </c>
      <c r="G2148">
        <v>46480</v>
      </c>
      <c r="H2148">
        <v>115</v>
      </c>
      <c r="I2148" t="s">
        <v>29</v>
      </c>
      <c r="J2148">
        <v>40000000</v>
      </c>
      <c r="K2148">
        <v>6.4</v>
      </c>
    </row>
    <row r="2149" spans="1:11" x14ac:dyDescent="0.3">
      <c r="A2149" t="s">
        <v>1897</v>
      </c>
      <c r="B2149">
        <v>78</v>
      </c>
      <c r="C2149">
        <v>112</v>
      </c>
      <c r="D2149">
        <v>4485485</v>
      </c>
      <c r="E2149" t="s">
        <v>305</v>
      </c>
      <c r="F2149" t="s">
        <v>5310</v>
      </c>
      <c r="G2149">
        <v>14612</v>
      </c>
      <c r="H2149">
        <v>105</v>
      </c>
      <c r="I2149" t="s">
        <v>29</v>
      </c>
      <c r="J2149">
        <v>15000000</v>
      </c>
      <c r="K2149">
        <v>6.4</v>
      </c>
    </row>
    <row r="2150" spans="1:11" x14ac:dyDescent="0.3">
      <c r="A2150" t="s">
        <v>3121</v>
      </c>
      <c r="B2150">
        <v>116</v>
      </c>
      <c r="C2150">
        <v>90</v>
      </c>
      <c r="D2150">
        <v>4360548</v>
      </c>
      <c r="E2150" t="s">
        <v>699</v>
      </c>
      <c r="F2150" t="s">
        <v>5312</v>
      </c>
      <c r="G2150">
        <v>13371</v>
      </c>
      <c r="H2150">
        <v>60</v>
      </c>
      <c r="I2150" t="s">
        <v>29</v>
      </c>
      <c r="J2150">
        <v>15000000</v>
      </c>
      <c r="K2150">
        <v>6.4</v>
      </c>
    </row>
    <row r="2151" spans="1:11" x14ac:dyDescent="0.3">
      <c r="A2151" t="s">
        <v>387</v>
      </c>
      <c r="B2151">
        <v>72</v>
      </c>
      <c r="C2151">
        <v>86</v>
      </c>
      <c r="D2151">
        <v>333976</v>
      </c>
      <c r="E2151" t="s">
        <v>338</v>
      </c>
      <c r="F2151" t="s">
        <v>5314</v>
      </c>
      <c r="G2151">
        <v>12559</v>
      </c>
      <c r="H2151">
        <v>90</v>
      </c>
      <c r="I2151" t="s">
        <v>29</v>
      </c>
      <c r="J2151">
        <v>12000000</v>
      </c>
      <c r="K2151">
        <v>6.4</v>
      </c>
    </row>
    <row r="2152" spans="1:11" x14ac:dyDescent="0.3">
      <c r="A2152" t="s">
        <v>1816</v>
      </c>
      <c r="B2152">
        <v>358</v>
      </c>
      <c r="C2152">
        <v>106</v>
      </c>
      <c r="D2152">
        <v>18298649</v>
      </c>
      <c r="E2152" t="s">
        <v>721</v>
      </c>
      <c r="F2152" t="s">
        <v>5316</v>
      </c>
      <c r="G2152">
        <v>85024</v>
      </c>
      <c r="H2152">
        <v>242</v>
      </c>
      <c r="I2152" t="s">
        <v>29</v>
      </c>
      <c r="J2152">
        <v>30000000</v>
      </c>
      <c r="K2152">
        <v>6.4</v>
      </c>
    </row>
    <row r="2153" spans="1:11" x14ac:dyDescent="0.3">
      <c r="A2153" t="s">
        <v>1080</v>
      </c>
      <c r="B2153">
        <v>63</v>
      </c>
      <c r="C2153">
        <v>107</v>
      </c>
      <c r="D2153">
        <v>18636537</v>
      </c>
      <c r="E2153" t="s">
        <v>5317</v>
      </c>
      <c r="F2153" t="s">
        <v>5318</v>
      </c>
      <c r="G2153">
        <v>69197</v>
      </c>
      <c r="H2153">
        <v>216</v>
      </c>
      <c r="I2153" t="s">
        <v>29</v>
      </c>
      <c r="J2153">
        <v>32000000</v>
      </c>
      <c r="K2153">
        <v>6.4</v>
      </c>
    </row>
    <row r="2154" spans="1:11" x14ac:dyDescent="0.3">
      <c r="A2154" t="s">
        <v>3068</v>
      </c>
      <c r="B2154">
        <v>205</v>
      </c>
      <c r="C2154">
        <v>105</v>
      </c>
      <c r="D2154">
        <v>613556</v>
      </c>
      <c r="E2154" t="s">
        <v>4219</v>
      </c>
      <c r="F2154" t="s">
        <v>5320</v>
      </c>
      <c r="G2154">
        <v>9427</v>
      </c>
      <c r="H2154">
        <v>87</v>
      </c>
      <c r="I2154" t="s">
        <v>139</v>
      </c>
      <c r="J2154">
        <v>15000000</v>
      </c>
      <c r="K2154">
        <v>6.4</v>
      </c>
    </row>
    <row r="2155" spans="1:11" x14ac:dyDescent="0.3">
      <c r="A2155" t="s">
        <v>3048</v>
      </c>
      <c r="B2155">
        <v>75</v>
      </c>
      <c r="C2155">
        <v>118</v>
      </c>
      <c r="D2155">
        <v>399879</v>
      </c>
      <c r="E2155" t="s">
        <v>140</v>
      </c>
      <c r="F2155" t="s">
        <v>5322</v>
      </c>
      <c r="G2155">
        <v>5772</v>
      </c>
      <c r="H2155">
        <v>115</v>
      </c>
      <c r="I2155" t="s">
        <v>29</v>
      </c>
      <c r="J2155">
        <v>15000000</v>
      </c>
      <c r="K2155">
        <v>6.4</v>
      </c>
    </row>
    <row r="2156" spans="1:11" x14ac:dyDescent="0.3">
      <c r="A2156" t="s">
        <v>3699</v>
      </c>
      <c r="B2156">
        <v>79</v>
      </c>
      <c r="C2156">
        <v>111</v>
      </c>
      <c r="D2156">
        <v>5205343</v>
      </c>
      <c r="E2156" t="s">
        <v>5323</v>
      </c>
      <c r="F2156" t="s">
        <v>5325</v>
      </c>
      <c r="G2156">
        <v>11958</v>
      </c>
      <c r="H2156">
        <v>39</v>
      </c>
      <c r="I2156" t="s">
        <v>29</v>
      </c>
      <c r="J2156">
        <v>20000000</v>
      </c>
      <c r="K2156">
        <v>6.4</v>
      </c>
    </row>
    <row r="2157" spans="1:11" x14ac:dyDescent="0.3">
      <c r="A2157" t="s">
        <v>539</v>
      </c>
      <c r="B2157">
        <v>128</v>
      </c>
      <c r="C2157">
        <v>108</v>
      </c>
      <c r="D2157">
        <v>3203044</v>
      </c>
      <c r="E2157" t="s">
        <v>289</v>
      </c>
      <c r="F2157" t="s">
        <v>5326</v>
      </c>
      <c r="G2157">
        <v>25165</v>
      </c>
      <c r="H2157">
        <v>155</v>
      </c>
      <c r="I2157" t="s">
        <v>29</v>
      </c>
      <c r="J2157">
        <v>18000000</v>
      </c>
      <c r="K2157">
        <v>6.4</v>
      </c>
    </row>
    <row r="2158" spans="1:11" x14ac:dyDescent="0.3">
      <c r="A2158" t="s">
        <v>3089</v>
      </c>
      <c r="B2158">
        <v>70</v>
      </c>
      <c r="C2158">
        <v>100</v>
      </c>
      <c r="D2158">
        <v>10114315</v>
      </c>
      <c r="E2158" t="s">
        <v>269</v>
      </c>
      <c r="F2158" t="s">
        <v>5328</v>
      </c>
      <c r="G2158">
        <v>18693</v>
      </c>
      <c r="H2158">
        <v>187</v>
      </c>
      <c r="I2158" t="s">
        <v>29</v>
      </c>
      <c r="J2158">
        <v>25000000</v>
      </c>
      <c r="K2158">
        <v>6.4</v>
      </c>
    </row>
    <row r="2159" spans="1:11" x14ac:dyDescent="0.3">
      <c r="A2159" t="s">
        <v>2066</v>
      </c>
      <c r="B2159">
        <v>215</v>
      </c>
      <c r="C2159">
        <v>118</v>
      </c>
      <c r="D2159">
        <v>37035845</v>
      </c>
      <c r="E2159" t="s">
        <v>1699</v>
      </c>
      <c r="F2159" t="s">
        <v>5329</v>
      </c>
      <c r="G2159">
        <v>136680</v>
      </c>
      <c r="H2159">
        <v>149</v>
      </c>
      <c r="I2159" t="s">
        <v>29</v>
      </c>
      <c r="J2159">
        <v>52000000</v>
      </c>
      <c r="K2159">
        <v>6.4</v>
      </c>
    </row>
    <row r="2160" spans="1:11" x14ac:dyDescent="0.3">
      <c r="A2160" t="s">
        <v>3074</v>
      </c>
      <c r="B2160">
        <v>50</v>
      </c>
      <c r="C2160">
        <v>102</v>
      </c>
      <c r="D2160">
        <v>2000000</v>
      </c>
      <c r="E2160" t="s">
        <v>2525</v>
      </c>
      <c r="F2160" t="s">
        <v>5331</v>
      </c>
      <c r="G2160">
        <v>1275</v>
      </c>
      <c r="H2160">
        <v>27</v>
      </c>
      <c r="I2160" t="s">
        <v>29</v>
      </c>
      <c r="J2160">
        <v>17000000</v>
      </c>
      <c r="K2160">
        <v>6.4</v>
      </c>
    </row>
    <row r="2161" spans="1:11" x14ac:dyDescent="0.3">
      <c r="A2161" t="s">
        <v>3046</v>
      </c>
      <c r="B2161">
        <v>197</v>
      </c>
      <c r="C2161">
        <v>119</v>
      </c>
      <c r="D2161">
        <v>39440655</v>
      </c>
      <c r="E2161" t="s">
        <v>5332</v>
      </c>
      <c r="F2161" t="s">
        <v>5333</v>
      </c>
      <c r="G2161">
        <v>61680</v>
      </c>
      <c r="H2161">
        <v>222</v>
      </c>
      <c r="I2161" t="s">
        <v>29</v>
      </c>
      <c r="J2161">
        <v>55000000</v>
      </c>
      <c r="K2161">
        <v>6.4</v>
      </c>
    </row>
    <row r="2162" spans="1:11" x14ac:dyDescent="0.3">
      <c r="A2162" t="s">
        <v>3033</v>
      </c>
      <c r="B2162">
        <v>172</v>
      </c>
      <c r="C2162">
        <v>116</v>
      </c>
      <c r="D2162">
        <v>43119879</v>
      </c>
      <c r="E2162" t="s">
        <v>86</v>
      </c>
      <c r="F2162" t="s">
        <v>5334</v>
      </c>
      <c r="G2162">
        <v>58450</v>
      </c>
      <c r="H2162">
        <v>842</v>
      </c>
      <c r="I2162" t="s">
        <v>29</v>
      </c>
      <c r="J2162">
        <v>60000000</v>
      </c>
      <c r="K2162">
        <v>6.4</v>
      </c>
    </row>
    <row r="2163" spans="1:11" x14ac:dyDescent="0.3">
      <c r="A2163" t="s">
        <v>2137</v>
      </c>
      <c r="B2163">
        <v>89</v>
      </c>
      <c r="C2163">
        <v>132</v>
      </c>
      <c r="D2163">
        <v>29781453</v>
      </c>
      <c r="E2163" t="s">
        <v>913</v>
      </c>
      <c r="F2163" t="s">
        <v>5336</v>
      </c>
      <c r="G2163">
        <v>22447</v>
      </c>
      <c r="H2163">
        <v>210</v>
      </c>
      <c r="I2163" t="s">
        <v>29</v>
      </c>
      <c r="J2163">
        <v>48000000</v>
      </c>
      <c r="K2163">
        <v>6.4</v>
      </c>
    </row>
    <row r="2164" spans="1:11" x14ac:dyDescent="0.3">
      <c r="A2164" t="s">
        <v>2499</v>
      </c>
      <c r="B2164">
        <v>134</v>
      </c>
      <c r="C2164">
        <v>100</v>
      </c>
      <c r="D2164">
        <v>12561</v>
      </c>
      <c r="E2164" t="s">
        <v>289</v>
      </c>
      <c r="F2164" t="s">
        <v>5337</v>
      </c>
      <c r="G2164">
        <v>71276</v>
      </c>
      <c r="H2164">
        <v>181</v>
      </c>
      <c r="I2164" t="s">
        <v>29</v>
      </c>
      <c r="J2164">
        <v>19000000</v>
      </c>
      <c r="K2164">
        <v>6.4</v>
      </c>
    </row>
    <row r="2165" spans="1:11" x14ac:dyDescent="0.3">
      <c r="A2165" t="s">
        <v>1254</v>
      </c>
      <c r="B2165">
        <v>9</v>
      </c>
      <c r="C2165">
        <v>107</v>
      </c>
      <c r="D2165">
        <v>305070</v>
      </c>
      <c r="E2165" t="s">
        <v>3322</v>
      </c>
      <c r="F2165" t="s">
        <v>5338</v>
      </c>
      <c r="G2165">
        <v>3843</v>
      </c>
      <c r="H2165">
        <v>25</v>
      </c>
      <c r="I2165" t="s">
        <v>29</v>
      </c>
      <c r="J2165">
        <v>20000000</v>
      </c>
      <c r="K2165">
        <v>6.4</v>
      </c>
    </row>
    <row r="2166" spans="1:11" x14ac:dyDescent="0.3">
      <c r="A2166" t="s">
        <v>2758</v>
      </c>
      <c r="B2166">
        <v>127</v>
      </c>
      <c r="C2166">
        <v>101</v>
      </c>
      <c r="D2166">
        <v>4476235</v>
      </c>
      <c r="E2166" t="s">
        <v>5339</v>
      </c>
      <c r="F2166" t="s">
        <v>5340</v>
      </c>
      <c r="G2166">
        <v>49405</v>
      </c>
      <c r="H2166">
        <v>226</v>
      </c>
      <c r="I2166" t="s">
        <v>29</v>
      </c>
      <c r="J2166">
        <v>27000000</v>
      </c>
      <c r="K2166">
        <v>6.4</v>
      </c>
    </row>
    <row r="2167" spans="1:11" x14ac:dyDescent="0.3">
      <c r="A2167" t="s">
        <v>2282</v>
      </c>
      <c r="B2167">
        <v>93</v>
      </c>
      <c r="C2167">
        <v>115</v>
      </c>
      <c r="D2167">
        <v>882710</v>
      </c>
      <c r="E2167" t="s">
        <v>1915</v>
      </c>
      <c r="F2167" t="s">
        <v>5341</v>
      </c>
      <c r="G2167">
        <v>16215</v>
      </c>
      <c r="H2167">
        <v>138</v>
      </c>
      <c r="I2167" t="s">
        <v>29</v>
      </c>
      <c r="J2167">
        <v>24000000</v>
      </c>
      <c r="K2167">
        <v>6.4</v>
      </c>
    </row>
    <row r="2168" spans="1:11" x14ac:dyDescent="0.3">
      <c r="A2168" t="s">
        <v>2548</v>
      </c>
      <c r="B2168">
        <v>230</v>
      </c>
      <c r="C2168">
        <v>153</v>
      </c>
      <c r="D2168">
        <v>51814190</v>
      </c>
      <c r="E2168" t="s">
        <v>73</v>
      </c>
      <c r="F2168" t="s">
        <v>5342</v>
      </c>
      <c r="G2168">
        <v>100837</v>
      </c>
      <c r="H2168">
        <v>301</v>
      </c>
      <c r="I2168" t="s">
        <v>29</v>
      </c>
      <c r="J2168">
        <v>75000000</v>
      </c>
      <c r="K2168">
        <v>6.4</v>
      </c>
    </row>
    <row r="2169" spans="1:11" x14ac:dyDescent="0.3">
      <c r="A2169" t="s">
        <v>67</v>
      </c>
      <c r="B2169">
        <v>146</v>
      </c>
      <c r="C2169">
        <v>110</v>
      </c>
      <c r="D2169">
        <v>26199517</v>
      </c>
      <c r="E2169" t="s">
        <v>1536</v>
      </c>
      <c r="F2169" t="s">
        <v>5343</v>
      </c>
      <c r="G2169">
        <v>34356</v>
      </c>
      <c r="H2169">
        <v>260</v>
      </c>
      <c r="I2169" t="s">
        <v>29</v>
      </c>
      <c r="J2169">
        <v>50000000</v>
      </c>
      <c r="K2169">
        <v>6.4</v>
      </c>
    </row>
    <row r="2170" spans="1:11" x14ac:dyDescent="0.3">
      <c r="A2170" t="s">
        <v>1000</v>
      </c>
      <c r="B2170">
        <v>260</v>
      </c>
      <c r="C2170">
        <v>123</v>
      </c>
      <c r="D2170">
        <v>15962471</v>
      </c>
      <c r="E2170" t="s">
        <v>655</v>
      </c>
      <c r="F2170" t="s">
        <v>5344</v>
      </c>
      <c r="G2170">
        <v>79892</v>
      </c>
      <c r="H2170">
        <v>619</v>
      </c>
      <c r="I2170" t="s">
        <v>29</v>
      </c>
      <c r="J2170">
        <v>40000000</v>
      </c>
      <c r="K2170">
        <v>6.4</v>
      </c>
    </row>
    <row r="2171" spans="1:11" x14ac:dyDescent="0.3">
      <c r="A2171" t="s">
        <v>3027</v>
      </c>
      <c r="B2171">
        <v>168</v>
      </c>
      <c r="C2171">
        <v>134</v>
      </c>
      <c r="D2171">
        <v>19377727</v>
      </c>
      <c r="E2171" t="s">
        <v>1316</v>
      </c>
      <c r="F2171" t="s">
        <v>5346</v>
      </c>
      <c r="G2171">
        <v>35140</v>
      </c>
      <c r="H2171">
        <v>409</v>
      </c>
      <c r="I2171" t="s">
        <v>29</v>
      </c>
      <c r="J2171">
        <v>45000000</v>
      </c>
      <c r="K2171">
        <v>6.4</v>
      </c>
    </row>
    <row r="2172" spans="1:11" x14ac:dyDescent="0.3">
      <c r="A2172" t="s">
        <v>917</v>
      </c>
      <c r="B2172">
        <v>190</v>
      </c>
      <c r="C2172">
        <v>123</v>
      </c>
      <c r="D2172">
        <v>26838389</v>
      </c>
      <c r="E2172" t="s">
        <v>699</v>
      </c>
      <c r="F2172" t="s">
        <v>5347</v>
      </c>
      <c r="G2172">
        <v>58658</v>
      </c>
      <c r="H2172">
        <v>495</v>
      </c>
      <c r="I2172" t="s">
        <v>29</v>
      </c>
      <c r="J2172">
        <v>57000000</v>
      </c>
      <c r="K2172">
        <v>6.4</v>
      </c>
    </row>
    <row r="2173" spans="1:11" x14ac:dyDescent="0.3">
      <c r="A2173" t="s">
        <v>3052</v>
      </c>
      <c r="B2173">
        <v>38</v>
      </c>
      <c r="C2173">
        <v>118</v>
      </c>
      <c r="D2173">
        <v>6482195</v>
      </c>
      <c r="E2173" t="s">
        <v>1366</v>
      </c>
      <c r="F2173" t="s">
        <v>5349</v>
      </c>
      <c r="G2173">
        <v>9740</v>
      </c>
      <c r="H2173">
        <v>81</v>
      </c>
      <c r="I2173" t="s">
        <v>29</v>
      </c>
      <c r="J2173">
        <v>37000000</v>
      </c>
      <c r="K2173">
        <v>6.4</v>
      </c>
    </row>
    <row r="2174" spans="1:11" x14ac:dyDescent="0.3">
      <c r="A2174" t="s">
        <v>3038</v>
      </c>
      <c r="B2174">
        <v>50</v>
      </c>
      <c r="C2174">
        <v>121</v>
      </c>
      <c r="D2174">
        <v>2221994</v>
      </c>
      <c r="E2174" t="s">
        <v>1449</v>
      </c>
      <c r="F2174" t="s">
        <v>5350</v>
      </c>
      <c r="G2174">
        <v>11747</v>
      </c>
      <c r="H2174">
        <v>99</v>
      </c>
      <c r="I2174" t="s">
        <v>29</v>
      </c>
      <c r="J2174">
        <v>35000000</v>
      </c>
      <c r="K2174">
        <v>6.4</v>
      </c>
    </row>
    <row r="2175" spans="1:11" x14ac:dyDescent="0.3">
      <c r="A2175" t="s">
        <v>2029</v>
      </c>
      <c r="B2175">
        <v>376</v>
      </c>
      <c r="C2175">
        <v>107</v>
      </c>
      <c r="D2175">
        <v>12026670</v>
      </c>
      <c r="E2175" t="s">
        <v>1576</v>
      </c>
      <c r="F2175" t="s">
        <v>5352</v>
      </c>
      <c r="G2175">
        <v>114241</v>
      </c>
      <c r="H2175">
        <v>258</v>
      </c>
      <c r="I2175" t="s">
        <v>29</v>
      </c>
      <c r="J2175">
        <v>45000000</v>
      </c>
      <c r="K2175">
        <v>6.4</v>
      </c>
    </row>
    <row r="2176" spans="1:11" x14ac:dyDescent="0.3">
      <c r="A2176" t="s">
        <v>746</v>
      </c>
      <c r="B2176">
        <v>267</v>
      </c>
      <c r="C2176">
        <v>106</v>
      </c>
      <c r="D2176">
        <v>65452312</v>
      </c>
      <c r="E2176" t="s">
        <v>1576</v>
      </c>
      <c r="F2176" t="s">
        <v>5353</v>
      </c>
      <c r="G2176">
        <v>149998</v>
      </c>
      <c r="H2176">
        <v>285</v>
      </c>
      <c r="I2176" t="s">
        <v>29</v>
      </c>
      <c r="J2176">
        <v>100000000</v>
      </c>
      <c r="K2176">
        <v>6.4</v>
      </c>
    </row>
    <row r="2177" spans="1:11" x14ac:dyDescent="0.3">
      <c r="A2177" t="s">
        <v>1059</v>
      </c>
      <c r="B2177">
        <v>115</v>
      </c>
      <c r="C2177">
        <v>139</v>
      </c>
      <c r="D2177">
        <v>4584886</v>
      </c>
      <c r="E2177" t="s">
        <v>588</v>
      </c>
      <c r="F2177" t="s">
        <v>5355</v>
      </c>
      <c r="G2177">
        <v>19114</v>
      </c>
      <c r="H2177">
        <v>115</v>
      </c>
      <c r="I2177" t="s">
        <v>29</v>
      </c>
      <c r="J2177">
        <v>45000000</v>
      </c>
      <c r="K2177">
        <v>6.4</v>
      </c>
    </row>
    <row r="2178" spans="1:11" x14ac:dyDescent="0.3">
      <c r="A2178" t="s">
        <v>3326</v>
      </c>
      <c r="B2178">
        <v>105</v>
      </c>
      <c r="C2178">
        <v>109</v>
      </c>
      <c r="D2178">
        <v>8355815</v>
      </c>
      <c r="E2178" t="s">
        <v>3824</v>
      </c>
      <c r="F2178" t="s">
        <v>5356</v>
      </c>
      <c r="G2178">
        <v>34730</v>
      </c>
      <c r="H2178">
        <v>341</v>
      </c>
      <c r="I2178" t="s">
        <v>29</v>
      </c>
      <c r="J2178">
        <v>55000000</v>
      </c>
      <c r="K2178">
        <v>6.4</v>
      </c>
    </row>
    <row r="2179" spans="1:11" x14ac:dyDescent="0.3">
      <c r="A2179" t="s">
        <v>2558</v>
      </c>
      <c r="B2179">
        <v>172</v>
      </c>
      <c r="C2179">
        <v>137</v>
      </c>
      <c r="D2179">
        <v>1206135</v>
      </c>
      <c r="E2179" t="s">
        <v>208</v>
      </c>
      <c r="F2179" t="s">
        <v>5357</v>
      </c>
      <c r="G2179">
        <v>40568</v>
      </c>
      <c r="H2179">
        <v>185</v>
      </c>
      <c r="I2179" t="s">
        <v>29</v>
      </c>
      <c r="J2179">
        <v>50000000</v>
      </c>
      <c r="K2179">
        <v>6.4</v>
      </c>
    </row>
    <row r="2180" spans="1:11" x14ac:dyDescent="0.3">
      <c r="A2180" t="s">
        <v>2709</v>
      </c>
      <c r="B2180">
        <v>280</v>
      </c>
      <c r="C2180">
        <v>109</v>
      </c>
      <c r="D2180">
        <v>150350192</v>
      </c>
      <c r="E2180" t="s">
        <v>105</v>
      </c>
      <c r="F2180" t="s">
        <v>5358</v>
      </c>
      <c r="G2180">
        <v>305340</v>
      </c>
      <c r="H2180">
        <v>1676</v>
      </c>
      <c r="I2180" t="s">
        <v>29</v>
      </c>
      <c r="J2180">
        <v>200000000</v>
      </c>
      <c r="K2180">
        <v>6.4</v>
      </c>
    </row>
    <row r="2181" spans="1:11" x14ac:dyDescent="0.3">
      <c r="A2181" t="s">
        <v>2878</v>
      </c>
      <c r="B2181">
        <v>339</v>
      </c>
      <c r="C2181">
        <v>131</v>
      </c>
      <c r="D2181">
        <v>73103784</v>
      </c>
      <c r="E2181" t="s">
        <v>417</v>
      </c>
      <c r="F2181" t="s">
        <v>5359</v>
      </c>
      <c r="G2181">
        <v>164238</v>
      </c>
      <c r="H2181">
        <v>434</v>
      </c>
      <c r="I2181" t="s">
        <v>29</v>
      </c>
      <c r="J2181">
        <v>150000000</v>
      </c>
      <c r="K2181">
        <v>6.4</v>
      </c>
    </row>
    <row r="2182" spans="1:11" x14ac:dyDescent="0.3">
      <c r="A2182" t="s">
        <v>2514</v>
      </c>
      <c r="B2182">
        <v>218</v>
      </c>
      <c r="C2182">
        <v>113</v>
      </c>
      <c r="D2182">
        <v>76846624</v>
      </c>
      <c r="E2182" t="s">
        <v>1674</v>
      </c>
      <c r="F2182" t="s">
        <v>5360</v>
      </c>
      <c r="G2182">
        <v>21352</v>
      </c>
      <c r="H2182">
        <v>131</v>
      </c>
      <c r="I2182" t="s">
        <v>29</v>
      </c>
      <c r="J2182">
        <v>170000000</v>
      </c>
      <c r="K2182">
        <v>6.4</v>
      </c>
    </row>
    <row r="2183" spans="1:11" x14ac:dyDescent="0.3">
      <c r="A2183" t="s">
        <v>3064</v>
      </c>
      <c r="B2183">
        <v>166</v>
      </c>
      <c r="C2183">
        <v>106</v>
      </c>
      <c r="D2183">
        <v>32131830</v>
      </c>
      <c r="E2183" t="s">
        <v>5361</v>
      </c>
      <c r="F2183" t="s">
        <v>5362</v>
      </c>
      <c r="G2183">
        <v>72259</v>
      </c>
      <c r="H2183">
        <v>788</v>
      </c>
      <c r="I2183" t="s">
        <v>29</v>
      </c>
      <c r="J2183">
        <v>137000000</v>
      </c>
      <c r="K2183">
        <v>6.4</v>
      </c>
    </row>
    <row r="2184" spans="1:11" x14ac:dyDescent="0.3">
      <c r="A2184" t="s">
        <v>1395</v>
      </c>
      <c r="B2184">
        <v>111</v>
      </c>
      <c r="C2184">
        <v>158</v>
      </c>
      <c r="D2184">
        <v>14131298</v>
      </c>
      <c r="E2184" t="s">
        <v>283</v>
      </c>
      <c r="F2184" t="s">
        <v>5364</v>
      </c>
      <c r="G2184">
        <v>55889</v>
      </c>
      <c r="H2184">
        <v>390</v>
      </c>
      <c r="I2184" t="s">
        <v>29</v>
      </c>
      <c r="J2184">
        <v>390000000</v>
      </c>
      <c r="K2184">
        <v>6.4</v>
      </c>
    </row>
    <row r="2185" spans="1:11" x14ac:dyDescent="0.3">
      <c r="A2185" t="s">
        <v>2677</v>
      </c>
      <c r="B2185">
        <v>141</v>
      </c>
      <c r="C2185">
        <v>106</v>
      </c>
      <c r="D2185">
        <v>279167575</v>
      </c>
      <c r="E2185" t="s">
        <v>289</v>
      </c>
      <c r="F2185" t="s">
        <v>5365</v>
      </c>
      <c r="G2185">
        <v>211296</v>
      </c>
      <c r="H2185">
        <v>428</v>
      </c>
      <c r="I2185" t="s">
        <v>29</v>
      </c>
      <c r="J2185">
        <v>80000000</v>
      </c>
      <c r="K2185">
        <v>6.3</v>
      </c>
    </row>
    <row r="2186" spans="1:11" x14ac:dyDescent="0.3">
      <c r="A2186" t="s">
        <v>1907</v>
      </c>
      <c r="B2186">
        <v>428</v>
      </c>
      <c r="C2186">
        <v>154</v>
      </c>
      <c r="D2186">
        <v>352358779</v>
      </c>
      <c r="E2186" t="s">
        <v>248</v>
      </c>
      <c r="F2186" t="s">
        <v>5367</v>
      </c>
      <c r="G2186">
        <v>326180</v>
      </c>
      <c r="H2186">
        <v>899</v>
      </c>
      <c r="I2186" t="s">
        <v>29</v>
      </c>
      <c r="J2186">
        <v>195000000</v>
      </c>
      <c r="K2186">
        <v>6.3</v>
      </c>
    </row>
    <row r="2187" spans="1:11" x14ac:dyDescent="0.3">
      <c r="A2187" t="s">
        <v>2461</v>
      </c>
      <c r="B2187">
        <v>114</v>
      </c>
      <c r="C2187">
        <v>113</v>
      </c>
      <c r="D2187">
        <v>241688385</v>
      </c>
      <c r="E2187" t="s">
        <v>1050</v>
      </c>
      <c r="F2187" t="s">
        <v>5368</v>
      </c>
      <c r="G2187">
        <v>144053</v>
      </c>
      <c r="H2187">
        <v>395</v>
      </c>
      <c r="I2187" t="s">
        <v>29</v>
      </c>
      <c r="J2187">
        <v>92000000</v>
      </c>
      <c r="K2187">
        <v>6.3</v>
      </c>
    </row>
    <row r="2188" spans="1:11" x14ac:dyDescent="0.3">
      <c r="A2188" t="s">
        <v>3313</v>
      </c>
      <c r="B2188">
        <v>409</v>
      </c>
      <c r="C2188">
        <v>84</v>
      </c>
      <c r="D2188">
        <v>107917283</v>
      </c>
      <c r="E2188" t="s">
        <v>626</v>
      </c>
      <c r="F2188" t="s">
        <v>5370</v>
      </c>
      <c r="G2188">
        <v>184824</v>
      </c>
      <c r="H2188">
        <v>1189</v>
      </c>
      <c r="I2188" t="s">
        <v>29</v>
      </c>
      <c r="J2188">
        <v>15000</v>
      </c>
      <c r="K2188">
        <v>6.3</v>
      </c>
    </row>
    <row r="2189" spans="1:11" x14ac:dyDescent="0.3">
      <c r="A2189" t="s">
        <v>3683</v>
      </c>
      <c r="B2189">
        <v>202</v>
      </c>
      <c r="C2189">
        <v>130</v>
      </c>
      <c r="D2189">
        <v>202007640</v>
      </c>
      <c r="E2189" t="s">
        <v>5371</v>
      </c>
      <c r="F2189" t="s">
        <v>5372</v>
      </c>
      <c r="G2189">
        <v>248045</v>
      </c>
      <c r="H2189">
        <v>890</v>
      </c>
      <c r="I2189" t="s">
        <v>29</v>
      </c>
      <c r="J2189">
        <v>98000000</v>
      </c>
      <c r="K2189">
        <v>6.3</v>
      </c>
    </row>
    <row r="2190" spans="1:11" x14ac:dyDescent="0.3">
      <c r="A2190" t="s">
        <v>3344</v>
      </c>
      <c r="B2190">
        <v>358</v>
      </c>
      <c r="C2190">
        <v>98</v>
      </c>
      <c r="D2190">
        <v>139852971</v>
      </c>
      <c r="E2190" t="s">
        <v>1576</v>
      </c>
      <c r="F2190" t="s">
        <v>5373</v>
      </c>
      <c r="G2190">
        <v>238671</v>
      </c>
      <c r="H2190">
        <v>461</v>
      </c>
      <c r="I2190" t="s">
        <v>29</v>
      </c>
      <c r="J2190">
        <v>45000000</v>
      </c>
      <c r="K2190">
        <v>6.3</v>
      </c>
    </row>
    <row r="2191" spans="1:11" x14ac:dyDescent="0.3">
      <c r="A2191" t="s">
        <v>3168</v>
      </c>
      <c r="B2191">
        <v>238</v>
      </c>
      <c r="C2191">
        <v>108</v>
      </c>
      <c r="D2191">
        <v>143704210</v>
      </c>
      <c r="E2191" t="s">
        <v>5374</v>
      </c>
      <c r="F2191" t="s">
        <v>5375</v>
      </c>
      <c r="G2191">
        <v>145974</v>
      </c>
      <c r="H2191">
        <v>611</v>
      </c>
      <c r="I2191" t="s">
        <v>29</v>
      </c>
      <c r="J2191">
        <v>52000000</v>
      </c>
      <c r="K2191">
        <v>6.3</v>
      </c>
    </row>
    <row r="2192" spans="1:11" x14ac:dyDescent="0.3">
      <c r="A2192" t="s">
        <v>3246</v>
      </c>
      <c r="B2192">
        <v>84</v>
      </c>
      <c r="C2192">
        <v>105</v>
      </c>
      <c r="D2192">
        <v>126805112</v>
      </c>
      <c r="E2192" t="s">
        <v>289</v>
      </c>
      <c r="F2192" t="s">
        <v>5376</v>
      </c>
      <c r="G2192">
        <v>98199</v>
      </c>
      <c r="H2192">
        <v>169</v>
      </c>
      <c r="I2192" t="s">
        <v>29</v>
      </c>
      <c r="J2192">
        <v>46000000</v>
      </c>
      <c r="K2192">
        <v>6.3</v>
      </c>
    </row>
    <row r="2193" spans="1:11" x14ac:dyDescent="0.3">
      <c r="A2193" t="s">
        <v>3457</v>
      </c>
      <c r="B2193">
        <v>59</v>
      </c>
      <c r="C2193">
        <v>90</v>
      </c>
      <c r="D2193">
        <v>108360000</v>
      </c>
      <c r="E2193" t="s">
        <v>1929</v>
      </c>
      <c r="F2193" t="s">
        <v>5378</v>
      </c>
      <c r="G2193">
        <v>160321</v>
      </c>
      <c r="H2193">
        <v>178</v>
      </c>
      <c r="I2193" t="s">
        <v>29</v>
      </c>
      <c r="J2193">
        <v>30000000</v>
      </c>
      <c r="K2193">
        <v>6.3</v>
      </c>
    </row>
    <row r="2194" spans="1:11" x14ac:dyDescent="0.3">
      <c r="A2194" t="s">
        <v>2548</v>
      </c>
      <c r="B2194">
        <v>332</v>
      </c>
      <c r="C2194">
        <v>129</v>
      </c>
      <c r="D2194">
        <v>110008260</v>
      </c>
      <c r="E2194" t="s">
        <v>289</v>
      </c>
      <c r="F2194" t="s">
        <v>5380</v>
      </c>
      <c r="G2194">
        <v>94241</v>
      </c>
      <c r="H2194">
        <v>309</v>
      </c>
      <c r="I2194" t="s">
        <v>29</v>
      </c>
      <c r="J2194">
        <v>35000000</v>
      </c>
      <c r="K2194">
        <v>6.3</v>
      </c>
    </row>
    <row r="2195" spans="1:11" x14ac:dyDescent="0.3">
      <c r="A2195" t="s">
        <v>3727</v>
      </c>
      <c r="B2195">
        <v>91</v>
      </c>
      <c r="C2195">
        <v>102</v>
      </c>
      <c r="D2195">
        <v>75074950</v>
      </c>
      <c r="E2195" t="s">
        <v>73</v>
      </c>
      <c r="F2195" t="s">
        <v>5382</v>
      </c>
      <c r="G2195">
        <v>22147</v>
      </c>
      <c r="H2195">
        <v>156</v>
      </c>
      <c r="I2195" t="s">
        <v>29</v>
      </c>
      <c r="J2195">
        <v>12000000</v>
      </c>
      <c r="K2195">
        <v>6.3</v>
      </c>
    </row>
    <row r="2196" spans="1:11" x14ac:dyDescent="0.3">
      <c r="A2196" t="s">
        <v>3454</v>
      </c>
      <c r="B2196">
        <v>191</v>
      </c>
      <c r="C2196">
        <v>93</v>
      </c>
      <c r="D2196">
        <v>118153533</v>
      </c>
      <c r="E2196" t="s">
        <v>1941</v>
      </c>
      <c r="F2196" t="s">
        <v>5383</v>
      </c>
      <c r="G2196">
        <v>129995</v>
      </c>
      <c r="H2196">
        <v>246</v>
      </c>
      <c r="I2196" t="s">
        <v>29</v>
      </c>
      <c r="J2196">
        <v>61000000</v>
      </c>
      <c r="K2196">
        <v>6.3</v>
      </c>
    </row>
    <row r="2197" spans="1:11" x14ac:dyDescent="0.3">
      <c r="A2197" t="s">
        <v>1424</v>
      </c>
      <c r="B2197">
        <v>163</v>
      </c>
      <c r="C2197">
        <v>91</v>
      </c>
      <c r="D2197">
        <v>128200012</v>
      </c>
      <c r="E2197" t="s">
        <v>1029</v>
      </c>
      <c r="F2197" t="s">
        <v>5384</v>
      </c>
      <c r="G2197">
        <v>103022</v>
      </c>
      <c r="H2197">
        <v>269</v>
      </c>
      <c r="I2197" t="s">
        <v>29</v>
      </c>
      <c r="J2197">
        <v>75000000</v>
      </c>
      <c r="K2197">
        <v>6.3</v>
      </c>
    </row>
    <row r="2198" spans="1:11" x14ac:dyDescent="0.3">
      <c r="A2198" t="s">
        <v>3752</v>
      </c>
      <c r="B2198">
        <v>153</v>
      </c>
      <c r="C2198">
        <v>74</v>
      </c>
      <c r="D2198">
        <v>104354205</v>
      </c>
      <c r="E2198" t="s">
        <v>289</v>
      </c>
      <c r="F2198" t="s">
        <v>5385</v>
      </c>
      <c r="G2198">
        <v>162331</v>
      </c>
      <c r="H2198">
        <v>332</v>
      </c>
      <c r="I2198" t="s">
        <v>29</v>
      </c>
      <c r="J2198">
        <v>55000000</v>
      </c>
      <c r="K2198">
        <v>6.3</v>
      </c>
    </row>
    <row r="2199" spans="1:11" x14ac:dyDescent="0.3">
      <c r="A2199" t="s">
        <v>3014</v>
      </c>
      <c r="B2199">
        <v>247</v>
      </c>
      <c r="C2199">
        <v>101</v>
      </c>
      <c r="D2199">
        <v>98711404</v>
      </c>
      <c r="E2199" t="s">
        <v>4930</v>
      </c>
      <c r="F2199" t="s">
        <v>5386</v>
      </c>
      <c r="G2199">
        <v>127571</v>
      </c>
      <c r="H2199">
        <v>207</v>
      </c>
      <c r="I2199" t="s">
        <v>29</v>
      </c>
      <c r="J2199">
        <v>55000000</v>
      </c>
      <c r="K2199">
        <v>6.3</v>
      </c>
    </row>
    <row r="2200" spans="1:11" x14ac:dyDescent="0.3">
      <c r="A2200" t="s">
        <v>3276</v>
      </c>
      <c r="B2200">
        <v>141</v>
      </c>
      <c r="C2200">
        <v>97</v>
      </c>
      <c r="D2200">
        <v>107225164</v>
      </c>
      <c r="E2200" t="s">
        <v>5387</v>
      </c>
      <c r="F2200" t="s">
        <v>5388</v>
      </c>
      <c r="G2200">
        <v>27130</v>
      </c>
      <c r="H2200">
        <v>126</v>
      </c>
      <c r="I2200" t="s">
        <v>29</v>
      </c>
      <c r="J2200">
        <v>73000000</v>
      </c>
      <c r="K2200">
        <v>6.3</v>
      </c>
    </row>
    <row r="2201" spans="1:11" x14ac:dyDescent="0.3">
      <c r="A2201" t="s">
        <v>2596</v>
      </c>
      <c r="B2201">
        <v>234</v>
      </c>
      <c r="C2201">
        <v>100</v>
      </c>
      <c r="D2201">
        <v>63536011</v>
      </c>
      <c r="E2201" t="s">
        <v>699</v>
      </c>
      <c r="F2201" t="s">
        <v>5389</v>
      </c>
      <c r="G2201">
        <v>34258</v>
      </c>
      <c r="H2201">
        <v>178</v>
      </c>
      <c r="I2201" t="s">
        <v>29</v>
      </c>
      <c r="J2201">
        <v>30000000</v>
      </c>
      <c r="K2201">
        <v>6.3</v>
      </c>
    </row>
    <row r="2202" spans="1:11" x14ac:dyDescent="0.3">
      <c r="A2202" t="s">
        <v>2044</v>
      </c>
      <c r="B2202">
        <v>83</v>
      </c>
      <c r="C2202">
        <v>90</v>
      </c>
      <c r="D2202">
        <v>63826569</v>
      </c>
      <c r="E2202" t="s">
        <v>676</v>
      </c>
      <c r="F2202" t="s">
        <v>5391</v>
      </c>
      <c r="G2202">
        <v>32416</v>
      </c>
      <c r="H2202">
        <v>138</v>
      </c>
      <c r="I2202" t="s">
        <v>29</v>
      </c>
      <c r="J2202">
        <v>35000000</v>
      </c>
      <c r="K2202">
        <v>6.3</v>
      </c>
    </row>
    <row r="2203" spans="1:11" x14ac:dyDescent="0.3">
      <c r="A2203" t="s">
        <v>2249</v>
      </c>
      <c r="B2203">
        <v>121</v>
      </c>
      <c r="C2203">
        <v>126</v>
      </c>
      <c r="D2203">
        <v>62700000</v>
      </c>
      <c r="E2203" t="s">
        <v>86</v>
      </c>
      <c r="F2203" t="s">
        <v>5392</v>
      </c>
      <c r="G2203">
        <v>69534</v>
      </c>
      <c r="H2203">
        <v>294</v>
      </c>
      <c r="I2203" t="s">
        <v>29</v>
      </c>
      <c r="J2203">
        <v>34000000</v>
      </c>
      <c r="K2203">
        <v>6.3</v>
      </c>
    </row>
    <row r="2204" spans="1:11" x14ac:dyDescent="0.3">
      <c r="A2204" t="s">
        <v>3514</v>
      </c>
      <c r="B2204">
        <v>225</v>
      </c>
      <c r="C2204">
        <v>109</v>
      </c>
      <c r="D2204">
        <v>61280963</v>
      </c>
      <c r="E2204" t="s">
        <v>2263</v>
      </c>
      <c r="F2204" t="s">
        <v>5394</v>
      </c>
      <c r="G2204">
        <v>79877</v>
      </c>
      <c r="H2204">
        <v>677</v>
      </c>
      <c r="I2204" t="s">
        <v>29</v>
      </c>
      <c r="J2204">
        <v>33000000</v>
      </c>
      <c r="K2204">
        <v>6.3</v>
      </c>
    </row>
    <row r="2205" spans="1:11" x14ac:dyDescent="0.3">
      <c r="A2205" t="s">
        <v>3291</v>
      </c>
      <c r="B2205">
        <v>273</v>
      </c>
      <c r="C2205">
        <v>80</v>
      </c>
      <c r="D2205">
        <v>33583175</v>
      </c>
      <c r="E2205" t="s">
        <v>211</v>
      </c>
      <c r="F2205" t="s">
        <v>5395</v>
      </c>
      <c r="G2205">
        <v>104089</v>
      </c>
      <c r="H2205">
        <v>319</v>
      </c>
      <c r="I2205" t="s">
        <v>29</v>
      </c>
      <c r="J2205">
        <v>10000000</v>
      </c>
      <c r="K2205">
        <v>6.3</v>
      </c>
    </row>
    <row r="2206" spans="1:11" x14ac:dyDescent="0.3">
      <c r="A2206" t="s">
        <v>33</v>
      </c>
      <c r="B2206">
        <v>44</v>
      </c>
      <c r="C2206">
        <v>103</v>
      </c>
      <c r="D2206">
        <v>41382841</v>
      </c>
      <c r="E2206" t="s">
        <v>1585</v>
      </c>
      <c r="F2206" t="s">
        <v>5396</v>
      </c>
      <c r="G2206">
        <v>27149</v>
      </c>
      <c r="H2206">
        <v>96</v>
      </c>
      <c r="I2206" t="s">
        <v>29</v>
      </c>
      <c r="J2206">
        <v>18000000</v>
      </c>
      <c r="K2206">
        <v>6.3</v>
      </c>
    </row>
    <row r="2207" spans="1:11" x14ac:dyDescent="0.3">
      <c r="A2207" t="s">
        <v>2179</v>
      </c>
      <c r="B2207">
        <v>74</v>
      </c>
      <c r="C2207">
        <v>103</v>
      </c>
      <c r="D2207">
        <v>53133888</v>
      </c>
      <c r="E2207" t="s">
        <v>1081</v>
      </c>
      <c r="F2207" t="s">
        <v>5397</v>
      </c>
      <c r="G2207">
        <v>50389</v>
      </c>
      <c r="H2207">
        <v>136</v>
      </c>
      <c r="I2207" t="s">
        <v>29</v>
      </c>
      <c r="J2207">
        <v>31000000</v>
      </c>
      <c r="K2207">
        <v>6.3</v>
      </c>
    </row>
    <row r="2208" spans="1:11" x14ac:dyDescent="0.3">
      <c r="A2208" t="s">
        <v>3240</v>
      </c>
      <c r="B2208">
        <v>52</v>
      </c>
      <c r="C2208">
        <v>106</v>
      </c>
      <c r="D2208">
        <v>27457409</v>
      </c>
      <c r="E2208" t="s">
        <v>73</v>
      </c>
      <c r="F2208" t="s">
        <v>5399</v>
      </c>
      <c r="G2208">
        <v>3198</v>
      </c>
      <c r="H2208">
        <v>43</v>
      </c>
      <c r="I2208" t="s">
        <v>29</v>
      </c>
      <c r="J2208">
        <v>6000000</v>
      </c>
      <c r="K2208">
        <v>6.3</v>
      </c>
    </row>
    <row r="2209" spans="1:11" x14ac:dyDescent="0.3">
      <c r="A2209" t="s">
        <v>2556</v>
      </c>
      <c r="B2209">
        <v>108</v>
      </c>
      <c r="C2209">
        <v>131</v>
      </c>
      <c r="D2209">
        <v>50300000</v>
      </c>
      <c r="E2209" t="s">
        <v>715</v>
      </c>
      <c r="F2209" t="s">
        <v>5400</v>
      </c>
      <c r="G2209">
        <v>68565</v>
      </c>
      <c r="H2209">
        <v>300</v>
      </c>
      <c r="I2209" t="s">
        <v>29</v>
      </c>
      <c r="J2209">
        <v>30000000</v>
      </c>
      <c r="K2209">
        <v>6.3</v>
      </c>
    </row>
    <row r="2210" spans="1:11" x14ac:dyDescent="0.3">
      <c r="A2210" t="s">
        <v>4248</v>
      </c>
      <c r="B2210">
        <v>191</v>
      </c>
      <c r="C2210">
        <v>87</v>
      </c>
      <c r="D2210">
        <v>54132596</v>
      </c>
      <c r="E2210" t="s">
        <v>5401</v>
      </c>
      <c r="F2210" t="s">
        <v>5402</v>
      </c>
      <c r="G2210">
        <v>53786</v>
      </c>
      <c r="H2210">
        <v>211</v>
      </c>
      <c r="I2210" t="s">
        <v>29</v>
      </c>
      <c r="J2210">
        <v>34000000</v>
      </c>
      <c r="K2210">
        <v>6.3</v>
      </c>
    </row>
    <row r="2211" spans="1:11" x14ac:dyDescent="0.3">
      <c r="A2211" t="s">
        <v>2787</v>
      </c>
      <c r="B2211">
        <v>263</v>
      </c>
      <c r="C2211">
        <v>119</v>
      </c>
      <c r="D2211">
        <v>129995817</v>
      </c>
      <c r="E2211" t="s">
        <v>471</v>
      </c>
      <c r="F2211" t="s">
        <v>5403</v>
      </c>
      <c r="G2211">
        <v>154621</v>
      </c>
      <c r="H2211">
        <v>258</v>
      </c>
      <c r="I2211" t="s">
        <v>29</v>
      </c>
      <c r="J2211">
        <v>110000000</v>
      </c>
      <c r="K2211">
        <v>6.3</v>
      </c>
    </row>
    <row r="2212" spans="1:11" x14ac:dyDescent="0.3">
      <c r="A2212" t="s">
        <v>4432</v>
      </c>
      <c r="B2212">
        <v>85</v>
      </c>
      <c r="C2212">
        <v>106</v>
      </c>
      <c r="D2212">
        <v>40219708</v>
      </c>
      <c r="E2212" t="s">
        <v>459</v>
      </c>
      <c r="F2212" t="s">
        <v>5404</v>
      </c>
      <c r="G2212">
        <v>22649</v>
      </c>
      <c r="H2212">
        <v>131</v>
      </c>
      <c r="I2212" t="s">
        <v>29</v>
      </c>
      <c r="J2212">
        <v>21000000</v>
      </c>
      <c r="K2212">
        <v>6.3</v>
      </c>
    </row>
    <row r="2213" spans="1:11" x14ac:dyDescent="0.3">
      <c r="A2213" t="s">
        <v>1254</v>
      </c>
      <c r="B2213">
        <v>122</v>
      </c>
      <c r="C2213">
        <v>107</v>
      </c>
      <c r="D2213">
        <v>36874745</v>
      </c>
      <c r="E2213" t="s">
        <v>5405</v>
      </c>
      <c r="F2213" t="s">
        <v>5407</v>
      </c>
      <c r="G2213">
        <v>12276</v>
      </c>
      <c r="H2213">
        <v>117</v>
      </c>
      <c r="I2213" t="s">
        <v>29</v>
      </c>
      <c r="J2213">
        <v>20000000</v>
      </c>
      <c r="K2213">
        <v>6.3</v>
      </c>
    </row>
    <row r="2214" spans="1:11" x14ac:dyDescent="0.3">
      <c r="A2214" t="s">
        <v>3295</v>
      </c>
      <c r="B2214">
        <v>161</v>
      </c>
      <c r="C2214">
        <v>90</v>
      </c>
      <c r="D2214">
        <v>35033759</v>
      </c>
      <c r="E2214" t="s">
        <v>1929</v>
      </c>
      <c r="F2214" t="s">
        <v>5408</v>
      </c>
      <c r="G2214">
        <v>55008</v>
      </c>
      <c r="H2214">
        <v>93</v>
      </c>
      <c r="I2214" t="s">
        <v>29</v>
      </c>
      <c r="J2214">
        <v>19000000</v>
      </c>
      <c r="K2214">
        <v>6.3</v>
      </c>
    </row>
    <row r="2215" spans="1:11" x14ac:dyDescent="0.3">
      <c r="A2215" t="s">
        <v>3719</v>
      </c>
      <c r="B2215">
        <v>193</v>
      </c>
      <c r="C2215">
        <v>94</v>
      </c>
      <c r="D2215">
        <v>39687528</v>
      </c>
      <c r="E2215" t="s">
        <v>39</v>
      </c>
      <c r="F2215" t="s">
        <v>5409</v>
      </c>
      <c r="G2215">
        <v>140780</v>
      </c>
      <c r="H2215">
        <v>376</v>
      </c>
      <c r="I2215" t="s">
        <v>29</v>
      </c>
      <c r="J2215">
        <v>24000000</v>
      </c>
      <c r="K2215">
        <v>6.3</v>
      </c>
    </row>
    <row r="2216" spans="1:11" x14ac:dyDescent="0.3">
      <c r="A2216" t="s">
        <v>1350</v>
      </c>
      <c r="B2216">
        <v>333</v>
      </c>
      <c r="C2216">
        <v>105</v>
      </c>
      <c r="D2216">
        <v>35596227</v>
      </c>
      <c r="E2216" t="s">
        <v>208</v>
      </c>
      <c r="F2216" t="s">
        <v>5411</v>
      </c>
      <c r="G2216">
        <v>79461</v>
      </c>
      <c r="H2216">
        <v>463</v>
      </c>
      <c r="I2216" t="s">
        <v>29</v>
      </c>
      <c r="J2216">
        <v>20000000</v>
      </c>
      <c r="K2216">
        <v>6.3</v>
      </c>
    </row>
    <row r="2217" spans="1:11" x14ac:dyDescent="0.3">
      <c r="A2217" t="s">
        <v>3318</v>
      </c>
      <c r="B2217">
        <v>89</v>
      </c>
      <c r="C2217">
        <v>77</v>
      </c>
      <c r="D2217">
        <v>45542421</v>
      </c>
      <c r="E2217" t="s">
        <v>5412</v>
      </c>
      <c r="F2217" t="s">
        <v>5413</v>
      </c>
      <c r="G2217">
        <v>13319</v>
      </c>
      <c r="H2217">
        <v>53</v>
      </c>
      <c r="I2217" t="s">
        <v>29</v>
      </c>
      <c r="J2217">
        <v>30000000</v>
      </c>
      <c r="K2217">
        <v>6.3</v>
      </c>
    </row>
    <row r="2218" spans="1:11" x14ac:dyDescent="0.3">
      <c r="A2218" t="s">
        <v>1231</v>
      </c>
      <c r="B2218">
        <v>171</v>
      </c>
      <c r="C2218">
        <v>104</v>
      </c>
      <c r="D2218">
        <v>43097652</v>
      </c>
      <c r="E2218" t="s">
        <v>699</v>
      </c>
      <c r="F2218" t="s">
        <v>5414</v>
      </c>
      <c r="G2218">
        <v>59068</v>
      </c>
      <c r="H2218">
        <v>128</v>
      </c>
      <c r="I2218" t="s">
        <v>29</v>
      </c>
      <c r="J2218">
        <v>28000000</v>
      </c>
      <c r="K2218">
        <v>6.3</v>
      </c>
    </row>
    <row r="2219" spans="1:11" x14ac:dyDescent="0.3">
      <c r="A2219" t="s">
        <v>2988</v>
      </c>
      <c r="B2219">
        <v>133</v>
      </c>
      <c r="C2219">
        <v>104</v>
      </c>
      <c r="D2219">
        <v>74058698</v>
      </c>
      <c r="E2219" t="s">
        <v>208</v>
      </c>
      <c r="F2219" t="s">
        <v>5415</v>
      </c>
      <c r="G2219">
        <v>59232</v>
      </c>
      <c r="H2219">
        <v>317</v>
      </c>
      <c r="I2219" t="s">
        <v>29</v>
      </c>
      <c r="J2219">
        <v>60000000</v>
      </c>
      <c r="K2219">
        <v>6.3</v>
      </c>
    </row>
    <row r="2220" spans="1:11" x14ac:dyDescent="0.3">
      <c r="A2220" t="s">
        <v>3509</v>
      </c>
      <c r="B2220">
        <v>196</v>
      </c>
      <c r="C2220">
        <v>116</v>
      </c>
      <c r="D2220">
        <v>54414716</v>
      </c>
      <c r="E2220" t="s">
        <v>338</v>
      </c>
      <c r="F2220" t="s">
        <v>5416</v>
      </c>
      <c r="G2220">
        <v>114294</v>
      </c>
      <c r="H2220">
        <v>187</v>
      </c>
      <c r="I2220" t="s">
        <v>29</v>
      </c>
      <c r="J2220">
        <v>42000000</v>
      </c>
      <c r="K2220">
        <v>6.3</v>
      </c>
    </row>
    <row r="2221" spans="1:11" x14ac:dyDescent="0.3">
      <c r="A2221" t="s">
        <v>2176</v>
      </c>
      <c r="B2221">
        <v>163</v>
      </c>
      <c r="C2221">
        <v>87</v>
      </c>
      <c r="D2221">
        <v>43095600</v>
      </c>
      <c r="E2221" t="s">
        <v>1576</v>
      </c>
      <c r="F2221" t="s">
        <v>5417</v>
      </c>
      <c r="G2221">
        <v>156267</v>
      </c>
      <c r="H2221">
        <v>340</v>
      </c>
      <c r="I2221" t="s">
        <v>29</v>
      </c>
      <c r="J2221">
        <v>32000000</v>
      </c>
      <c r="K2221">
        <v>6.3</v>
      </c>
    </row>
    <row r="2222" spans="1:11" x14ac:dyDescent="0.3">
      <c r="A2222" t="s">
        <v>3303</v>
      </c>
      <c r="B2222">
        <v>46</v>
      </c>
      <c r="C2222">
        <v>88</v>
      </c>
      <c r="D2222">
        <v>90443603</v>
      </c>
      <c r="E2222" t="s">
        <v>5418</v>
      </c>
      <c r="F2222" t="s">
        <v>5419</v>
      </c>
      <c r="G2222">
        <v>112167</v>
      </c>
      <c r="H2222">
        <v>123</v>
      </c>
      <c r="I2222" t="s">
        <v>29</v>
      </c>
      <c r="J2222">
        <v>80000000</v>
      </c>
      <c r="K2222">
        <v>6.3</v>
      </c>
    </row>
    <row r="2223" spans="1:11" x14ac:dyDescent="0.3">
      <c r="A2223" t="s">
        <v>915</v>
      </c>
      <c r="B2223">
        <v>172</v>
      </c>
      <c r="C2223">
        <v>108</v>
      </c>
      <c r="D2223">
        <v>24984868</v>
      </c>
      <c r="E2223" t="s">
        <v>1576</v>
      </c>
      <c r="F2223" t="s">
        <v>5420</v>
      </c>
      <c r="G2223">
        <v>50056</v>
      </c>
      <c r="H2223">
        <v>152</v>
      </c>
      <c r="I2223" t="s">
        <v>29</v>
      </c>
      <c r="J2223">
        <v>15000000</v>
      </c>
      <c r="K2223">
        <v>6.3</v>
      </c>
    </row>
    <row r="2224" spans="1:11" x14ac:dyDescent="0.3">
      <c r="A2224" t="s">
        <v>4044</v>
      </c>
      <c r="B2224">
        <v>48</v>
      </c>
      <c r="C2224">
        <v>135</v>
      </c>
      <c r="D2224">
        <v>53854588</v>
      </c>
      <c r="E2224" t="s">
        <v>2063</v>
      </c>
      <c r="F2224" t="s">
        <v>5422</v>
      </c>
      <c r="G2224">
        <v>37911</v>
      </c>
      <c r="H2224">
        <v>73</v>
      </c>
      <c r="I2224" t="s">
        <v>29</v>
      </c>
      <c r="J2224">
        <v>45000000</v>
      </c>
      <c r="K2224">
        <v>6.3</v>
      </c>
    </row>
    <row r="2225" spans="1:11" x14ac:dyDescent="0.3">
      <c r="A2225" t="s">
        <v>4625</v>
      </c>
      <c r="B2225">
        <v>45</v>
      </c>
      <c r="C2225">
        <v>97</v>
      </c>
      <c r="D2225">
        <v>63408614</v>
      </c>
      <c r="E2225" t="s">
        <v>1562</v>
      </c>
      <c r="F2225" t="s">
        <v>5423</v>
      </c>
      <c r="G2225">
        <v>75365</v>
      </c>
      <c r="H2225">
        <v>149</v>
      </c>
      <c r="I2225" t="s">
        <v>29</v>
      </c>
      <c r="J2225">
        <v>55000000</v>
      </c>
      <c r="K2225">
        <v>6.3</v>
      </c>
    </row>
    <row r="2226" spans="1:11" x14ac:dyDescent="0.3">
      <c r="A2226" t="s">
        <v>3669</v>
      </c>
      <c r="B2226">
        <v>113</v>
      </c>
      <c r="C2226">
        <v>116</v>
      </c>
      <c r="D2226">
        <v>102678089</v>
      </c>
      <c r="E2226" t="s">
        <v>269</v>
      </c>
      <c r="F2226" t="s">
        <v>5425</v>
      </c>
      <c r="G2226">
        <v>42705</v>
      </c>
      <c r="H2226">
        <v>274</v>
      </c>
      <c r="I2226" t="s">
        <v>29</v>
      </c>
      <c r="J2226">
        <v>95000000</v>
      </c>
      <c r="K2226">
        <v>6.3</v>
      </c>
    </row>
    <row r="2227" spans="1:11" x14ac:dyDescent="0.3">
      <c r="A2227" t="s">
        <v>3298</v>
      </c>
      <c r="B2227">
        <v>151</v>
      </c>
      <c r="C2227">
        <v>90</v>
      </c>
      <c r="D2227">
        <v>32553210</v>
      </c>
      <c r="E2227" t="s">
        <v>1669</v>
      </c>
      <c r="F2227" t="s">
        <v>5427</v>
      </c>
      <c r="G2227">
        <v>88714</v>
      </c>
      <c r="H2227">
        <v>235</v>
      </c>
      <c r="I2227" t="s">
        <v>29</v>
      </c>
      <c r="J2227">
        <v>25000000</v>
      </c>
      <c r="K2227">
        <v>6.3</v>
      </c>
    </row>
    <row r="2228" spans="1:11" x14ac:dyDescent="0.3">
      <c r="A2228" t="s">
        <v>3236</v>
      </c>
      <c r="B2228">
        <v>29</v>
      </c>
      <c r="C2228">
        <v>107</v>
      </c>
      <c r="D2228">
        <v>12200000</v>
      </c>
      <c r="E2228" t="s">
        <v>3741</v>
      </c>
      <c r="F2228" t="s">
        <v>5428</v>
      </c>
      <c r="G2228">
        <v>7973</v>
      </c>
      <c r="H2228">
        <v>65</v>
      </c>
      <c r="I2228" t="s">
        <v>29</v>
      </c>
      <c r="J2228">
        <v>5000000</v>
      </c>
      <c r="K2228">
        <v>6.3</v>
      </c>
    </row>
    <row r="2229" spans="1:11" x14ac:dyDescent="0.3">
      <c r="A2229" t="s">
        <v>2688</v>
      </c>
      <c r="B2229">
        <v>216</v>
      </c>
      <c r="C2229">
        <v>94</v>
      </c>
      <c r="D2229">
        <v>50648679</v>
      </c>
      <c r="E2229" t="s">
        <v>4075</v>
      </c>
      <c r="F2229" t="s">
        <v>5429</v>
      </c>
      <c r="G2229">
        <v>149549</v>
      </c>
      <c r="H2229">
        <v>348</v>
      </c>
      <c r="I2229" t="s">
        <v>29</v>
      </c>
      <c r="J2229">
        <v>45000000</v>
      </c>
      <c r="K2229">
        <v>6.3</v>
      </c>
    </row>
    <row r="2230" spans="1:11" x14ac:dyDescent="0.3">
      <c r="A2230" t="s">
        <v>3005</v>
      </c>
      <c r="B2230">
        <v>135</v>
      </c>
      <c r="C2230">
        <v>117</v>
      </c>
      <c r="D2230">
        <v>20218921</v>
      </c>
      <c r="E2230" t="s">
        <v>220</v>
      </c>
      <c r="F2230" t="s">
        <v>5431</v>
      </c>
      <c r="G2230">
        <v>14814</v>
      </c>
      <c r="H2230">
        <v>114</v>
      </c>
      <c r="I2230" t="s">
        <v>29</v>
      </c>
      <c r="J2230">
        <v>15000000</v>
      </c>
      <c r="K2230">
        <v>6.3</v>
      </c>
    </row>
    <row r="2231" spans="1:11" x14ac:dyDescent="0.3">
      <c r="A2231" t="s">
        <v>2414</v>
      </c>
      <c r="B2231">
        <v>113</v>
      </c>
      <c r="C2231">
        <v>113</v>
      </c>
      <c r="D2231">
        <v>54997476</v>
      </c>
      <c r="E2231" t="s">
        <v>140</v>
      </c>
      <c r="F2231" t="s">
        <v>5433</v>
      </c>
      <c r="G2231">
        <v>40362</v>
      </c>
      <c r="H2231">
        <v>248</v>
      </c>
      <c r="I2231" t="s">
        <v>29</v>
      </c>
      <c r="J2231">
        <v>50000000</v>
      </c>
      <c r="K2231">
        <v>6.3</v>
      </c>
    </row>
    <row r="2232" spans="1:11" x14ac:dyDescent="0.3">
      <c r="A2232" t="s">
        <v>1284</v>
      </c>
      <c r="B2232">
        <v>325</v>
      </c>
      <c r="C2232">
        <v>94</v>
      </c>
      <c r="D2232">
        <v>16300302</v>
      </c>
      <c r="E2232" t="s">
        <v>73</v>
      </c>
      <c r="F2232" t="s">
        <v>5434</v>
      </c>
      <c r="G2232">
        <v>64682</v>
      </c>
      <c r="H2232">
        <v>203</v>
      </c>
      <c r="I2232" t="s">
        <v>29</v>
      </c>
      <c r="J2232">
        <v>12000000</v>
      </c>
      <c r="K2232">
        <v>6.3</v>
      </c>
    </row>
    <row r="2233" spans="1:11" x14ac:dyDescent="0.3">
      <c r="A2233" t="s">
        <v>3005</v>
      </c>
      <c r="B2233">
        <v>98</v>
      </c>
      <c r="C2233">
        <v>104</v>
      </c>
      <c r="D2233">
        <v>23393765</v>
      </c>
      <c r="E2233" t="s">
        <v>588</v>
      </c>
      <c r="F2233" t="s">
        <v>5435</v>
      </c>
      <c r="G2233">
        <v>31323</v>
      </c>
      <c r="H2233">
        <v>76</v>
      </c>
      <c r="I2233" t="s">
        <v>29</v>
      </c>
      <c r="J2233">
        <v>20000000</v>
      </c>
      <c r="K2233">
        <v>6.3</v>
      </c>
    </row>
    <row r="2234" spans="1:11" x14ac:dyDescent="0.3">
      <c r="A2234" t="s">
        <v>4493</v>
      </c>
      <c r="B2234">
        <v>40</v>
      </c>
      <c r="C2234">
        <v>93</v>
      </c>
      <c r="D2234">
        <v>68208190</v>
      </c>
      <c r="E2234" t="s">
        <v>1562</v>
      </c>
      <c r="F2234" t="s">
        <v>5436</v>
      </c>
      <c r="G2234">
        <v>60572</v>
      </c>
      <c r="H2234">
        <v>144</v>
      </c>
      <c r="I2234" t="s">
        <v>29</v>
      </c>
      <c r="J2234">
        <v>65000000</v>
      </c>
      <c r="K2234">
        <v>6.3</v>
      </c>
    </row>
    <row r="2235" spans="1:11" x14ac:dyDescent="0.3">
      <c r="A2235" t="s">
        <v>3301</v>
      </c>
      <c r="B2235">
        <v>37</v>
      </c>
      <c r="C2235">
        <v>89</v>
      </c>
      <c r="D2235">
        <v>13903262</v>
      </c>
      <c r="E2235" t="s">
        <v>1941</v>
      </c>
      <c r="F2235" t="s">
        <v>5438</v>
      </c>
      <c r="G2235">
        <v>14656</v>
      </c>
      <c r="H2235">
        <v>90</v>
      </c>
      <c r="I2235" t="s">
        <v>29</v>
      </c>
      <c r="J2235">
        <v>11000000</v>
      </c>
      <c r="K2235">
        <v>6.3</v>
      </c>
    </row>
    <row r="2236" spans="1:11" x14ac:dyDescent="0.3">
      <c r="A2236" t="s">
        <v>3689</v>
      </c>
      <c r="B2236">
        <v>91</v>
      </c>
      <c r="C2236">
        <v>78</v>
      </c>
      <c r="D2236">
        <v>2882062</v>
      </c>
      <c r="E2236" t="s">
        <v>699</v>
      </c>
      <c r="F2236" t="s">
        <v>5440</v>
      </c>
      <c r="G2236">
        <v>5178</v>
      </c>
      <c r="H2236">
        <v>101</v>
      </c>
      <c r="I2236" t="s">
        <v>29</v>
      </c>
      <c r="J2236">
        <v>150000</v>
      </c>
      <c r="K2236">
        <v>6.3</v>
      </c>
    </row>
    <row r="2237" spans="1:11" x14ac:dyDescent="0.3">
      <c r="A2237" t="s">
        <v>3264</v>
      </c>
      <c r="B2237">
        <v>36</v>
      </c>
      <c r="C2237">
        <v>100</v>
      </c>
      <c r="D2237">
        <v>2808000</v>
      </c>
      <c r="E2237" t="s">
        <v>2441</v>
      </c>
      <c r="F2237" t="s">
        <v>5442</v>
      </c>
      <c r="G2237">
        <v>4546</v>
      </c>
      <c r="H2237">
        <v>71</v>
      </c>
      <c r="I2237" t="s">
        <v>29</v>
      </c>
      <c r="J2237">
        <v>379000</v>
      </c>
      <c r="K2237">
        <v>6.3</v>
      </c>
    </row>
    <row r="2238" spans="1:11" x14ac:dyDescent="0.3">
      <c r="A2238" t="s">
        <v>3208</v>
      </c>
      <c r="B2238">
        <v>91</v>
      </c>
      <c r="C2238">
        <v>138</v>
      </c>
      <c r="D2238">
        <v>10269307</v>
      </c>
      <c r="E2238" t="s">
        <v>1576</v>
      </c>
      <c r="F2238" t="s">
        <v>5443</v>
      </c>
      <c r="G2238">
        <v>53251</v>
      </c>
      <c r="H2238">
        <v>188</v>
      </c>
      <c r="I2238" t="s">
        <v>29</v>
      </c>
      <c r="J2238">
        <v>8000000</v>
      </c>
      <c r="K2238">
        <v>6.3</v>
      </c>
    </row>
    <row r="2239" spans="1:11" x14ac:dyDescent="0.3">
      <c r="A2239" t="s">
        <v>334</v>
      </c>
      <c r="B2239">
        <v>42</v>
      </c>
      <c r="C2239">
        <v>111</v>
      </c>
      <c r="D2239">
        <v>46815748</v>
      </c>
      <c r="E2239" t="s">
        <v>2374</v>
      </c>
      <c r="F2239" t="s">
        <v>5444</v>
      </c>
      <c r="G2239">
        <v>32544</v>
      </c>
      <c r="H2239">
        <v>69</v>
      </c>
      <c r="I2239" t="s">
        <v>29</v>
      </c>
      <c r="J2239">
        <v>45000000</v>
      </c>
      <c r="K2239">
        <v>6.3</v>
      </c>
    </row>
    <row r="2240" spans="1:11" x14ac:dyDescent="0.3">
      <c r="A2240" t="s">
        <v>2824</v>
      </c>
      <c r="B2240">
        <v>91</v>
      </c>
      <c r="C2240">
        <v>110</v>
      </c>
      <c r="D2240">
        <v>19179969</v>
      </c>
      <c r="E2240" t="s">
        <v>676</v>
      </c>
      <c r="F2240" t="s">
        <v>5446</v>
      </c>
      <c r="G2240">
        <v>54710</v>
      </c>
      <c r="H2240">
        <v>177</v>
      </c>
      <c r="I2240" t="s">
        <v>29</v>
      </c>
      <c r="J2240">
        <v>17500000</v>
      </c>
      <c r="K2240">
        <v>6.3</v>
      </c>
    </row>
    <row r="2241" spans="1:11" x14ac:dyDescent="0.3">
      <c r="A2241" t="s">
        <v>2286</v>
      </c>
      <c r="B2241">
        <v>156</v>
      </c>
      <c r="C2241">
        <v>110</v>
      </c>
      <c r="D2241">
        <v>25167270</v>
      </c>
      <c r="E2241" t="s">
        <v>305</v>
      </c>
      <c r="F2241" t="s">
        <v>5447</v>
      </c>
      <c r="G2241">
        <v>30119</v>
      </c>
      <c r="H2241">
        <v>263</v>
      </c>
      <c r="I2241" t="s">
        <v>29</v>
      </c>
      <c r="J2241">
        <v>24000000</v>
      </c>
      <c r="K2241">
        <v>6.3</v>
      </c>
    </row>
    <row r="2242" spans="1:11" x14ac:dyDescent="0.3">
      <c r="A2242" t="s">
        <v>3127</v>
      </c>
      <c r="B2242">
        <v>223</v>
      </c>
      <c r="C2242">
        <v>91</v>
      </c>
      <c r="D2242">
        <v>7455447</v>
      </c>
      <c r="E2242" t="s">
        <v>699</v>
      </c>
      <c r="F2242" t="s">
        <v>5449</v>
      </c>
      <c r="G2242">
        <v>29967</v>
      </c>
      <c r="H2242">
        <v>126</v>
      </c>
      <c r="I2242" t="s">
        <v>29</v>
      </c>
      <c r="J2242">
        <v>7000000</v>
      </c>
      <c r="K2242">
        <v>6.3</v>
      </c>
    </row>
    <row r="2243" spans="1:11" x14ac:dyDescent="0.3">
      <c r="A2243" t="s">
        <v>3272</v>
      </c>
      <c r="B2243">
        <v>113</v>
      </c>
      <c r="C2243">
        <v>98</v>
      </c>
      <c r="D2243">
        <v>389804</v>
      </c>
      <c r="E2243" t="s">
        <v>699</v>
      </c>
      <c r="F2243" t="s">
        <v>5450</v>
      </c>
      <c r="G2243">
        <v>11816</v>
      </c>
      <c r="H2243">
        <v>35</v>
      </c>
      <c r="I2243" t="s">
        <v>29</v>
      </c>
      <c r="J2243">
        <v>65000</v>
      </c>
      <c r="K2243">
        <v>6.3</v>
      </c>
    </row>
    <row r="2244" spans="1:11" x14ac:dyDescent="0.3">
      <c r="A2244" t="s">
        <v>3274</v>
      </c>
      <c r="B2244">
        <v>77</v>
      </c>
      <c r="C2244">
        <v>98</v>
      </c>
      <c r="D2244">
        <v>1943649</v>
      </c>
      <c r="E2244" t="s">
        <v>4570</v>
      </c>
      <c r="F2244" t="s">
        <v>5452</v>
      </c>
      <c r="G2244">
        <v>8697</v>
      </c>
      <c r="H2244">
        <v>122</v>
      </c>
      <c r="I2244" t="s">
        <v>29</v>
      </c>
      <c r="J2244">
        <v>1700000</v>
      </c>
      <c r="K2244">
        <v>6.3</v>
      </c>
    </row>
    <row r="2245" spans="1:11" x14ac:dyDescent="0.3">
      <c r="A2245" t="s">
        <v>3234</v>
      </c>
      <c r="B2245">
        <v>152</v>
      </c>
      <c r="C2245">
        <v>109</v>
      </c>
      <c r="D2245">
        <v>19976073</v>
      </c>
      <c r="E2245" t="s">
        <v>39</v>
      </c>
      <c r="F2245" t="s">
        <v>5453</v>
      </c>
      <c r="G2245">
        <v>65979</v>
      </c>
      <c r="H2245">
        <v>220</v>
      </c>
      <c r="I2245" t="s">
        <v>29</v>
      </c>
      <c r="J2245">
        <v>20000000</v>
      </c>
      <c r="K2245">
        <v>6.3</v>
      </c>
    </row>
    <row r="2246" spans="1:11" x14ac:dyDescent="0.3">
      <c r="A2246" t="s">
        <v>1443</v>
      </c>
      <c r="B2246">
        <v>100</v>
      </c>
      <c r="C2246">
        <v>100</v>
      </c>
      <c r="D2246">
        <v>9801782</v>
      </c>
      <c r="E2246" t="s">
        <v>2312</v>
      </c>
      <c r="F2246" t="s">
        <v>5454</v>
      </c>
      <c r="G2246">
        <v>39331</v>
      </c>
      <c r="H2246">
        <v>481</v>
      </c>
      <c r="I2246" t="s">
        <v>29</v>
      </c>
      <c r="J2246">
        <v>10000000</v>
      </c>
      <c r="K2246">
        <v>6.3</v>
      </c>
    </row>
    <row r="2247" spans="1:11" x14ac:dyDescent="0.3">
      <c r="A2247" t="s">
        <v>539</v>
      </c>
      <c r="B2247">
        <v>275</v>
      </c>
      <c r="C2247">
        <v>112</v>
      </c>
      <c r="D2247">
        <v>16684352</v>
      </c>
      <c r="E2247" t="s">
        <v>289</v>
      </c>
      <c r="F2247" t="s">
        <v>5456</v>
      </c>
      <c r="G2247">
        <v>67893</v>
      </c>
      <c r="H2247">
        <v>163</v>
      </c>
      <c r="I2247" t="s">
        <v>29</v>
      </c>
      <c r="J2247">
        <v>17000000</v>
      </c>
      <c r="K2247">
        <v>6.3</v>
      </c>
    </row>
    <row r="2248" spans="1:11" x14ac:dyDescent="0.3">
      <c r="A2248" t="s">
        <v>2536</v>
      </c>
      <c r="B2248">
        <v>114</v>
      </c>
      <c r="C2248">
        <v>115</v>
      </c>
      <c r="D2248">
        <v>41543207</v>
      </c>
      <c r="E2248" t="s">
        <v>140</v>
      </c>
      <c r="F2248" t="s">
        <v>5457</v>
      </c>
      <c r="G2248">
        <v>30077</v>
      </c>
      <c r="H2248">
        <v>175</v>
      </c>
      <c r="I2248" t="s">
        <v>29</v>
      </c>
      <c r="J2248">
        <v>42000000</v>
      </c>
      <c r="K2248">
        <v>6.3</v>
      </c>
    </row>
    <row r="2249" spans="1:11" x14ac:dyDescent="0.3">
      <c r="A2249" t="s">
        <v>3283</v>
      </c>
      <c r="B2249">
        <v>255</v>
      </c>
      <c r="C2249">
        <v>95</v>
      </c>
      <c r="D2249">
        <v>26297</v>
      </c>
      <c r="E2249" t="s">
        <v>4463</v>
      </c>
      <c r="F2249" t="s">
        <v>5458</v>
      </c>
      <c r="G2249">
        <v>25750</v>
      </c>
      <c r="H2249">
        <v>209</v>
      </c>
      <c r="I2249" t="s">
        <v>29</v>
      </c>
      <c r="J2249">
        <v>500000</v>
      </c>
      <c r="K2249">
        <v>6.3</v>
      </c>
    </row>
    <row r="2250" spans="1:11" x14ac:dyDescent="0.3">
      <c r="A2250" t="s">
        <v>3231</v>
      </c>
      <c r="B2250">
        <v>19</v>
      </c>
      <c r="C2250">
        <v>110</v>
      </c>
      <c r="D2250">
        <v>2848578</v>
      </c>
      <c r="E2250" t="s">
        <v>228</v>
      </c>
      <c r="F2250" t="s">
        <v>5460</v>
      </c>
      <c r="G2250">
        <v>3942</v>
      </c>
      <c r="H2250">
        <v>65</v>
      </c>
      <c r="I2250" t="s">
        <v>29</v>
      </c>
      <c r="J2250">
        <v>3500000</v>
      </c>
      <c r="K2250">
        <v>6.3</v>
      </c>
    </row>
    <row r="2251" spans="1:11" x14ac:dyDescent="0.3">
      <c r="A2251" t="s">
        <v>3310</v>
      </c>
      <c r="B2251">
        <v>51</v>
      </c>
      <c r="C2251">
        <v>85</v>
      </c>
      <c r="D2251">
        <v>265107</v>
      </c>
      <c r="E2251" t="s">
        <v>5461</v>
      </c>
      <c r="F2251" t="s">
        <v>5463</v>
      </c>
      <c r="G2251">
        <v>4617</v>
      </c>
      <c r="H2251">
        <v>93</v>
      </c>
      <c r="I2251" t="s">
        <v>29</v>
      </c>
      <c r="J2251">
        <v>1500000</v>
      </c>
      <c r="K2251">
        <v>6.3</v>
      </c>
    </row>
    <row r="2252" spans="1:11" x14ac:dyDescent="0.3">
      <c r="A2252" t="s">
        <v>3315</v>
      </c>
      <c r="B2252">
        <v>100</v>
      </c>
      <c r="C2252">
        <v>84</v>
      </c>
      <c r="D2252">
        <v>173066</v>
      </c>
      <c r="E2252" t="s">
        <v>1699</v>
      </c>
      <c r="F2252" t="s">
        <v>5464</v>
      </c>
      <c r="G2252">
        <v>21379</v>
      </c>
      <c r="H2252">
        <v>88</v>
      </c>
      <c r="I2252" t="s">
        <v>29</v>
      </c>
      <c r="J2252">
        <v>1500000</v>
      </c>
      <c r="K2252">
        <v>6.3</v>
      </c>
    </row>
    <row r="2253" spans="1:11" x14ac:dyDescent="0.3">
      <c r="A2253" t="s">
        <v>3249</v>
      </c>
      <c r="B2253">
        <v>225</v>
      </c>
      <c r="C2253">
        <v>105</v>
      </c>
      <c r="D2253">
        <v>92401</v>
      </c>
      <c r="E2253" t="s">
        <v>840</v>
      </c>
      <c r="F2253" t="s">
        <v>5466</v>
      </c>
      <c r="G2253">
        <v>56402</v>
      </c>
      <c r="H2253">
        <v>209</v>
      </c>
      <c r="I2253" t="s">
        <v>29</v>
      </c>
      <c r="J2253">
        <v>2000000</v>
      </c>
      <c r="K2253">
        <v>6.3</v>
      </c>
    </row>
    <row r="2254" spans="1:11" x14ac:dyDescent="0.3">
      <c r="A2254" t="s">
        <v>2294</v>
      </c>
      <c r="B2254">
        <v>113</v>
      </c>
      <c r="C2254">
        <v>104</v>
      </c>
      <c r="D2254">
        <v>10996440</v>
      </c>
      <c r="E2254" t="s">
        <v>144</v>
      </c>
      <c r="F2254" t="s">
        <v>5467</v>
      </c>
      <c r="G2254">
        <v>19707</v>
      </c>
      <c r="H2254">
        <v>128</v>
      </c>
      <c r="I2254" t="s">
        <v>29</v>
      </c>
      <c r="J2254">
        <v>13000000</v>
      </c>
      <c r="K2254">
        <v>6.3</v>
      </c>
    </row>
    <row r="2255" spans="1:11" x14ac:dyDescent="0.3">
      <c r="A2255" t="s">
        <v>2009</v>
      </c>
      <c r="B2255">
        <v>270</v>
      </c>
      <c r="C2255">
        <v>97</v>
      </c>
      <c r="D2255">
        <v>7574066</v>
      </c>
      <c r="E2255" t="s">
        <v>73</v>
      </c>
      <c r="F2255" t="s">
        <v>5468</v>
      </c>
      <c r="G2255">
        <v>30325</v>
      </c>
      <c r="H2255">
        <v>96</v>
      </c>
      <c r="I2255" t="s">
        <v>29</v>
      </c>
      <c r="J2255">
        <v>10000000</v>
      </c>
      <c r="K2255">
        <v>6.3</v>
      </c>
    </row>
    <row r="2256" spans="1:11" x14ac:dyDescent="0.3">
      <c r="A2256" t="s">
        <v>3259</v>
      </c>
      <c r="B2256">
        <v>119</v>
      </c>
      <c r="C2256">
        <v>103</v>
      </c>
      <c r="D2256">
        <v>22466994</v>
      </c>
      <c r="E2256" t="s">
        <v>1576</v>
      </c>
      <c r="F2256" t="s">
        <v>5469</v>
      </c>
      <c r="G2256">
        <v>72673</v>
      </c>
      <c r="H2256">
        <v>166</v>
      </c>
      <c r="I2256" t="s">
        <v>29</v>
      </c>
      <c r="J2256">
        <v>25000000</v>
      </c>
      <c r="K2256">
        <v>6.3</v>
      </c>
    </row>
    <row r="2257" spans="1:11" x14ac:dyDescent="0.3">
      <c r="A2257" t="s">
        <v>4593</v>
      </c>
      <c r="B2257">
        <v>33</v>
      </c>
      <c r="C2257">
        <v>86</v>
      </c>
      <c r="D2257">
        <v>185577</v>
      </c>
      <c r="E2257" t="s">
        <v>676</v>
      </c>
      <c r="F2257" t="s">
        <v>5470</v>
      </c>
      <c r="G2257">
        <v>2133</v>
      </c>
      <c r="H2257">
        <v>31</v>
      </c>
      <c r="I2257" t="s">
        <v>29</v>
      </c>
      <c r="J2257">
        <v>4000000</v>
      </c>
      <c r="K2257">
        <v>6.3</v>
      </c>
    </row>
    <row r="2258" spans="1:11" x14ac:dyDescent="0.3">
      <c r="A2258" t="s">
        <v>2721</v>
      </c>
      <c r="B2258">
        <v>39</v>
      </c>
      <c r="C2258">
        <v>98</v>
      </c>
      <c r="D2258">
        <v>296665</v>
      </c>
      <c r="E2258" t="s">
        <v>2216</v>
      </c>
      <c r="F2258" t="s">
        <v>5471</v>
      </c>
      <c r="G2258">
        <v>12675</v>
      </c>
      <c r="H2258">
        <v>158</v>
      </c>
      <c r="I2258" t="s">
        <v>29</v>
      </c>
      <c r="J2258">
        <v>5000000</v>
      </c>
      <c r="K2258">
        <v>6.3</v>
      </c>
    </row>
    <row r="2259" spans="1:11" x14ac:dyDescent="0.3">
      <c r="A2259" t="s">
        <v>4267</v>
      </c>
      <c r="B2259">
        <v>72</v>
      </c>
      <c r="C2259">
        <v>108</v>
      </c>
      <c r="D2259">
        <v>11702090</v>
      </c>
      <c r="E2259" t="s">
        <v>289</v>
      </c>
      <c r="F2259" t="s">
        <v>5473</v>
      </c>
      <c r="G2259">
        <v>37700</v>
      </c>
      <c r="H2259">
        <v>50</v>
      </c>
      <c r="I2259" t="s">
        <v>29</v>
      </c>
      <c r="J2259">
        <v>16500000</v>
      </c>
      <c r="K2259">
        <v>6.3</v>
      </c>
    </row>
    <row r="2260" spans="1:11" x14ac:dyDescent="0.3">
      <c r="A2260" t="s">
        <v>3267</v>
      </c>
      <c r="B2260">
        <v>25</v>
      </c>
      <c r="C2260">
        <v>100</v>
      </c>
      <c r="D2260">
        <v>2148212</v>
      </c>
      <c r="E2260" t="s">
        <v>228</v>
      </c>
      <c r="F2260" t="s">
        <v>5475</v>
      </c>
      <c r="G2260">
        <v>781</v>
      </c>
      <c r="H2260">
        <v>20</v>
      </c>
      <c r="I2260" t="s">
        <v>29</v>
      </c>
      <c r="J2260">
        <v>7000000</v>
      </c>
      <c r="K2260">
        <v>6.3</v>
      </c>
    </row>
    <row r="2261" spans="1:11" x14ac:dyDescent="0.3">
      <c r="A2261" t="s">
        <v>1566</v>
      </c>
      <c r="B2261">
        <v>76</v>
      </c>
      <c r="C2261">
        <v>135</v>
      </c>
      <c r="D2261">
        <v>49994804</v>
      </c>
      <c r="E2261" t="s">
        <v>5476</v>
      </c>
      <c r="F2261" t="s">
        <v>5478</v>
      </c>
      <c r="G2261">
        <v>29205</v>
      </c>
      <c r="H2261">
        <v>194</v>
      </c>
      <c r="I2261" t="s">
        <v>29</v>
      </c>
      <c r="J2261">
        <v>55000000</v>
      </c>
      <c r="K2261">
        <v>6.3</v>
      </c>
    </row>
    <row r="2262" spans="1:11" x14ac:dyDescent="0.3">
      <c r="A2262" t="s">
        <v>3511</v>
      </c>
      <c r="B2262">
        <v>83</v>
      </c>
      <c r="C2262">
        <v>124</v>
      </c>
      <c r="D2262">
        <v>54910560</v>
      </c>
      <c r="E2262" t="s">
        <v>2374</v>
      </c>
      <c r="F2262" t="s">
        <v>5479</v>
      </c>
      <c r="G2262">
        <v>88225</v>
      </c>
      <c r="H2262">
        <v>227</v>
      </c>
      <c r="I2262" t="s">
        <v>29</v>
      </c>
      <c r="J2262">
        <v>60000000</v>
      </c>
      <c r="K2262">
        <v>6.3</v>
      </c>
    </row>
    <row r="2263" spans="1:11" x14ac:dyDescent="0.3">
      <c r="A2263" t="s">
        <v>1000</v>
      </c>
      <c r="B2263">
        <v>301</v>
      </c>
      <c r="C2263">
        <v>97</v>
      </c>
      <c r="D2263">
        <v>1768416</v>
      </c>
      <c r="E2263" t="s">
        <v>73</v>
      </c>
      <c r="F2263" t="s">
        <v>5481</v>
      </c>
      <c r="G2263">
        <v>35848</v>
      </c>
      <c r="H2263">
        <v>198</v>
      </c>
      <c r="I2263" t="s">
        <v>29</v>
      </c>
      <c r="J2263">
        <v>7000000</v>
      </c>
      <c r="K2263">
        <v>6.3</v>
      </c>
    </row>
    <row r="2264" spans="1:11" x14ac:dyDescent="0.3">
      <c r="A2264" t="s">
        <v>2103</v>
      </c>
      <c r="B2264">
        <v>196</v>
      </c>
      <c r="C2264">
        <v>119</v>
      </c>
      <c r="D2264">
        <v>53789313</v>
      </c>
      <c r="E2264" t="s">
        <v>1235</v>
      </c>
      <c r="F2264" t="s">
        <v>5483</v>
      </c>
      <c r="G2264">
        <v>89816</v>
      </c>
      <c r="H2264">
        <v>347</v>
      </c>
      <c r="I2264" t="s">
        <v>29</v>
      </c>
      <c r="J2264">
        <v>60000000</v>
      </c>
      <c r="K2264">
        <v>6.3</v>
      </c>
    </row>
    <row r="2265" spans="1:11" x14ac:dyDescent="0.3">
      <c r="A2265" t="s">
        <v>3305</v>
      </c>
      <c r="B2265">
        <v>33</v>
      </c>
      <c r="C2265">
        <v>88</v>
      </c>
      <c r="D2265">
        <v>110029</v>
      </c>
      <c r="E2265" t="s">
        <v>5484</v>
      </c>
      <c r="F2265" t="s">
        <v>5486</v>
      </c>
      <c r="G2265">
        <v>1388</v>
      </c>
      <c r="H2265">
        <v>31</v>
      </c>
      <c r="I2265" t="s">
        <v>29</v>
      </c>
      <c r="J2265">
        <v>6500000</v>
      </c>
      <c r="K2265">
        <v>6.3</v>
      </c>
    </row>
    <row r="2266" spans="1:11" x14ac:dyDescent="0.3">
      <c r="A2266" t="s">
        <v>1360</v>
      </c>
      <c r="B2266">
        <v>144</v>
      </c>
      <c r="C2266">
        <v>86</v>
      </c>
      <c r="D2266">
        <v>5542025</v>
      </c>
      <c r="E2266" t="s">
        <v>676</v>
      </c>
      <c r="F2266" t="s">
        <v>5487</v>
      </c>
      <c r="G2266">
        <v>12197</v>
      </c>
      <c r="H2266">
        <v>150</v>
      </c>
      <c r="I2266" t="s">
        <v>29</v>
      </c>
      <c r="J2266">
        <v>12000000</v>
      </c>
      <c r="K2266">
        <v>6.3</v>
      </c>
    </row>
    <row r="2267" spans="1:11" x14ac:dyDescent="0.3">
      <c r="A2267" t="s">
        <v>3219</v>
      </c>
      <c r="B2267">
        <v>36</v>
      </c>
      <c r="C2267">
        <v>123</v>
      </c>
      <c r="D2267">
        <v>13391174</v>
      </c>
      <c r="E2267" t="s">
        <v>60</v>
      </c>
      <c r="F2267" t="s">
        <v>5489</v>
      </c>
      <c r="G2267">
        <v>5796</v>
      </c>
      <c r="H2267">
        <v>177</v>
      </c>
      <c r="I2267" t="s">
        <v>29</v>
      </c>
      <c r="J2267">
        <v>20000000</v>
      </c>
      <c r="K2267">
        <v>6.3</v>
      </c>
    </row>
    <row r="2268" spans="1:11" x14ac:dyDescent="0.3">
      <c r="A2268" t="s">
        <v>539</v>
      </c>
      <c r="B2268">
        <v>114</v>
      </c>
      <c r="C2268">
        <v>113</v>
      </c>
      <c r="D2268">
        <v>5032496</v>
      </c>
      <c r="E2268" t="s">
        <v>73</v>
      </c>
      <c r="F2268" t="s">
        <v>5491</v>
      </c>
      <c r="G2268">
        <v>20576</v>
      </c>
      <c r="H2268">
        <v>161</v>
      </c>
      <c r="I2268" t="s">
        <v>29</v>
      </c>
      <c r="J2268">
        <v>12000000</v>
      </c>
      <c r="K2268">
        <v>6.3</v>
      </c>
    </row>
    <row r="2269" spans="1:11" x14ac:dyDescent="0.3">
      <c r="A2269" t="s">
        <v>2930</v>
      </c>
      <c r="B2269">
        <v>133</v>
      </c>
      <c r="C2269">
        <v>93</v>
      </c>
      <c r="D2269">
        <v>197148</v>
      </c>
      <c r="E2269" t="s">
        <v>5492</v>
      </c>
      <c r="F2269" t="s">
        <v>5494</v>
      </c>
      <c r="G2269">
        <v>18109</v>
      </c>
      <c r="H2269">
        <v>150</v>
      </c>
      <c r="I2269" t="s">
        <v>29</v>
      </c>
      <c r="J2269">
        <v>7500000</v>
      </c>
      <c r="K2269">
        <v>6.3</v>
      </c>
    </row>
    <row r="2270" spans="1:11" x14ac:dyDescent="0.3">
      <c r="A2270" t="s">
        <v>1654</v>
      </c>
      <c r="B2270">
        <v>214</v>
      </c>
      <c r="C2270">
        <v>115</v>
      </c>
      <c r="D2270">
        <v>12626905</v>
      </c>
      <c r="E2270" t="s">
        <v>39</v>
      </c>
      <c r="F2270" t="s">
        <v>5495</v>
      </c>
      <c r="G2270">
        <v>32567</v>
      </c>
      <c r="H2270">
        <v>106</v>
      </c>
      <c r="I2270" t="s">
        <v>29</v>
      </c>
      <c r="J2270">
        <v>20000000</v>
      </c>
      <c r="K2270">
        <v>6.3</v>
      </c>
    </row>
    <row r="2271" spans="1:11" x14ac:dyDescent="0.3">
      <c r="A2271" t="s">
        <v>1326</v>
      </c>
      <c r="B2271">
        <v>226</v>
      </c>
      <c r="C2271">
        <v>96</v>
      </c>
      <c r="D2271">
        <v>3074838</v>
      </c>
      <c r="E2271" t="s">
        <v>1527</v>
      </c>
      <c r="F2271" t="s">
        <v>5496</v>
      </c>
      <c r="G2271">
        <v>56264</v>
      </c>
      <c r="H2271">
        <v>166</v>
      </c>
      <c r="I2271" t="s">
        <v>29</v>
      </c>
      <c r="J2271">
        <v>11000000</v>
      </c>
      <c r="K2271">
        <v>6.3</v>
      </c>
    </row>
    <row r="2272" spans="1:11" x14ac:dyDescent="0.3">
      <c r="A2272" t="s">
        <v>3238</v>
      </c>
      <c r="B2272">
        <v>6</v>
      </c>
      <c r="C2272">
        <v>107</v>
      </c>
      <c r="D2272">
        <v>1000000</v>
      </c>
      <c r="E2272" t="s">
        <v>4709</v>
      </c>
      <c r="F2272" t="s">
        <v>5497</v>
      </c>
      <c r="G2272">
        <v>2215</v>
      </c>
      <c r="H2272">
        <v>26</v>
      </c>
      <c r="I2272" t="s">
        <v>29</v>
      </c>
      <c r="J2272">
        <v>9000000</v>
      </c>
      <c r="K2272">
        <v>6.3</v>
      </c>
    </row>
    <row r="2273" spans="1:11" x14ac:dyDescent="0.3">
      <c r="A2273" t="s">
        <v>2446</v>
      </c>
      <c r="B2273">
        <v>105</v>
      </c>
      <c r="C2273">
        <v>106</v>
      </c>
      <c r="D2273">
        <v>41482207</v>
      </c>
      <c r="E2273" t="s">
        <v>1610</v>
      </c>
      <c r="F2273" t="s">
        <v>5498</v>
      </c>
      <c r="G2273">
        <v>68428</v>
      </c>
      <c r="H2273">
        <v>148</v>
      </c>
      <c r="I2273" t="s">
        <v>29</v>
      </c>
      <c r="J2273">
        <v>50000000</v>
      </c>
      <c r="K2273">
        <v>6.3</v>
      </c>
    </row>
    <row r="2274" spans="1:11" x14ac:dyDescent="0.3">
      <c r="A2274" t="s">
        <v>302</v>
      </c>
      <c r="B2274">
        <v>304</v>
      </c>
      <c r="C2274">
        <v>106</v>
      </c>
      <c r="D2274">
        <v>191450875</v>
      </c>
      <c r="E2274" t="s">
        <v>2455</v>
      </c>
      <c r="F2274" t="s">
        <v>5500</v>
      </c>
      <c r="G2274">
        <v>101178</v>
      </c>
      <c r="H2274">
        <v>283</v>
      </c>
      <c r="I2274" t="s">
        <v>29</v>
      </c>
      <c r="J2274">
        <v>200000000</v>
      </c>
      <c r="K2274">
        <v>6.3</v>
      </c>
    </row>
    <row r="2275" spans="1:11" x14ac:dyDescent="0.3">
      <c r="A2275" t="s">
        <v>3637</v>
      </c>
      <c r="B2275">
        <v>79</v>
      </c>
      <c r="C2275">
        <v>82</v>
      </c>
      <c r="D2275">
        <v>131617</v>
      </c>
      <c r="E2275" t="s">
        <v>224</v>
      </c>
      <c r="F2275" t="s">
        <v>5501</v>
      </c>
      <c r="G2275">
        <v>9971</v>
      </c>
      <c r="H2275">
        <v>119</v>
      </c>
      <c r="I2275" t="s">
        <v>29</v>
      </c>
      <c r="J2275">
        <v>10000000</v>
      </c>
      <c r="K2275">
        <v>6.3</v>
      </c>
    </row>
    <row r="2276" spans="1:11" x14ac:dyDescent="0.3">
      <c r="A2276" t="s">
        <v>3006</v>
      </c>
      <c r="B2276">
        <v>241</v>
      </c>
      <c r="C2276">
        <v>103</v>
      </c>
      <c r="D2276">
        <v>54758461</v>
      </c>
      <c r="E2276" t="s">
        <v>5502</v>
      </c>
      <c r="F2276" t="s">
        <v>5503</v>
      </c>
      <c r="G2276">
        <v>147641</v>
      </c>
      <c r="H2276">
        <v>238</v>
      </c>
      <c r="I2276" t="s">
        <v>29</v>
      </c>
      <c r="J2276">
        <v>65000000</v>
      </c>
      <c r="K2276">
        <v>6.3</v>
      </c>
    </row>
    <row r="2277" spans="1:11" x14ac:dyDescent="0.3">
      <c r="A2277" t="s">
        <v>3293</v>
      </c>
      <c r="B2277">
        <v>121</v>
      </c>
      <c r="C2277">
        <v>91</v>
      </c>
      <c r="D2277">
        <v>1506998</v>
      </c>
      <c r="E2277" t="s">
        <v>424</v>
      </c>
      <c r="F2277" t="s">
        <v>5505</v>
      </c>
      <c r="G2277">
        <v>8014</v>
      </c>
      <c r="H2277">
        <v>50</v>
      </c>
      <c r="I2277" t="s">
        <v>29</v>
      </c>
      <c r="J2277">
        <v>12000000</v>
      </c>
      <c r="K2277">
        <v>6.3</v>
      </c>
    </row>
    <row r="2278" spans="1:11" x14ac:dyDescent="0.3">
      <c r="A2278" t="s">
        <v>3725</v>
      </c>
      <c r="B2278">
        <v>142</v>
      </c>
      <c r="C2278">
        <v>103</v>
      </c>
      <c r="D2278">
        <v>6061759</v>
      </c>
      <c r="E2278" t="s">
        <v>699</v>
      </c>
      <c r="F2278" t="s">
        <v>5507</v>
      </c>
      <c r="G2278">
        <v>49077</v>
      </c>
      <c r="H2278">
        <v>475</v>
      </c>
      <c r="I2278" t="s">
        <v>29</v>
      </c>
      <c r="J2278">
        <v>17000000</v>
      </c>
      <c r="K2278">
        <v>6.3</v>
      </c>
    </row>
    <row r="2279" spans="1:11" x14ac:dyDescent="0.3">
      <c r="A2279" t="s">
        <v>4293</v>
      </c>
      <c r="B2279">
        <v>162</v>
      </c>
      <c r="C2279">
        <v>95</v>
      </c>
      <c r="D2279">
        <v>65804</v>
      </c>
      <c r="E2279" t="s">
        <v>208</v>
      </c>
      <c r="F2279" t="s">
        <v>5508</v>
      </c>
      <c r="G2279">
        <v>32512</v>
      </c>
      <c r="H2279">
        <v>86</v>
      </c>
      <c r="I2279" t="s">
        <v>29</v>
      </c>
      <c r="J2279">
        <v>12000000</v>
      </c>
      <c r="K2279">
        <v>6.3</v>
      </c>
    </row>
    <row r="2280" spans="1:11" x14ac:dyDescent="0.3">
      <c r="A2280" t="s">
        <v>3950</v>
      </c>
      <c r="B2280">
        <v>76</v>
      </c>
      <c r="C2280">
        <v>108</v>
      </c>
      <c r="D2280">
        <v>8054280</v>
      </c>
      <c r="E2280" t="s">
        <v>5509</v>
      </c>
      <c r="F2280" t="s">
        <v>5511</v>
      </c>
      <c r="G2280">
        <v>6838</v>
      </c>
      <c r="H2280">
        <v>117</v>
      </c>
      <c r="I2280" t="s">
        <v>29</v>
      </c>
      <c r="J2280">
        <v>20000000</v>
      </c>
      <c r="K2280">
        <v>6.3</v>
      </c>
    </row>
    <row r="2281" spans="1:11" x14ac:dyDescent="0.3">
      <c r="A2281" t="s">
        <v>3735</v>
      </c>
      <c r="B2281">
        <v>89</v>
      </c>
      <c r="C2281">
        <v>96</v>
      </c>
      <c r="D2281">
        <v>22913677</v>
      </c>
      <c r="E2281" t="s">
        <v>3376</v>
      </c>
      <c r="F2281" t="s">
        <v>5512</v>
      </c>
      <c r="G2281">
        <v>47800</v>
      </c>
      <c r="H2281">
        <v>244</v>
      </c>
      <c r="I2281" t="s">
        <v>29</v>
      </c>
      <c r="J2281">
        <v>35000000</v>
      </c>
      <c r="K2281">
        <v>6.3</v>
      </c>
    </row>
    <row r="2282" spans="1:11" x14ac:dyDescent="0.3">
      <c r="A2282" t="s">
        <v>3228</v>
      </c>
      <c r="B2282">
        <v>28</v>
      </c>
      <c r="C2282">
        <v>111</v>
      </c>
      <c r="D2282">
        <v>1954202</v>
      </c>
      <c r="E2282" t="s">
        <v>305</v>
      </c>
      <c r="F2282" t="s">
        <v>5514</v>
      </c>
      <c r="G2282">
        <v>5917</v>
      </c>
      <c r="H2282">
        <v>71</v>
      </c>
      <c r="I2282" t="s">
        <v>29</v>
      </c>
      <c r="J2282">
        <v>15000000</v>
      </c>
      <c r="K2282">
        <v>6.3</v>
      </c>
    </row>
    <row r="2283" spans="1:11" x14ac:dyDescent="0.3">
      <c r="A2283" t="s">
        <v>3014</v>
      </c>
      <c r="B2283">
        <v>246</v>
      </c>
      <c r="C2283">
        <v>125</v>
      </c>
      <c r="D2283">
        <v>44665963</v>
      </c>
      <c r="E2283" t="s">
        <v>676</v>
      </c>
      <c r="F2283" t="s">
        <v>5515</v>
      </c>
      <c r="G2283">
        <v>159931</v>
      </c>
      <c r="H2283">
        <v>281</v>
      </c>
      <c r="I2283" t="s">
        <v>29</v>
      </c>
      <c r="J2283">
        <v>58000000</v>
      </c>
      <c r="K2283">
        <v>6.3</v>
      </c>
    </row>
    <row r="2284" spans="1:11" x14ac:dyDescent="0.3">
      <c r="A2284" t="s">
        <v>648</v>
      </c>
      <c r="B2284">
        <v>34</v>
      </c>
      <c r="C2284">
        <v>103</v>
      </c>
      <c r="D2284">
        <v>75078</v>
      </c>
      <c r="E2284" t="s">
        <v>676</v>
      </c>
      <c r="F2284" t="s">
        <v>5517</v>
      </c>
      <c r="G2284">
        <v>1398</v>
      </c>
      <c r="H2284">
        <v>26</v>
      </c>
      <c r="I2284" t="s">
        <v>29</v>
      </c>
      <c r="J2284">
        <v>14000000</v>
      </c>
      <c r="K2284">
        <v>6.3</v>
      </c>
    </row>
    <row r="2285" spans="1:11" x14ac:dyDescent="0.3">
      <c r="A2285" t="s">
        <v>3286</v>
      </c>
      <c r="B2285">
        <v>261</v>
      </c>
      <c r="C2285">
        <v>92</v>
      </c>
      <c r="D2285">
        <v>55942830</v>
      </c>
      <c r="E2285" t="s">
        <v>5518</v>
      </c>
      <c r="F2285" t="s">
        <v>5519</v>
      </c>
      <c r="G2285">
        <v>138582</v>
      </c>
      <c r="H2285">
        <v>423</v>
      </c>
      <c r="I2285" t="s">
        <v>29</v>
      </c>
      <c r="J2285">
        <v>70000000</v>
      </c>
      <c r="K2285">
        <v>6.3</v>
      </c>
    </row>
    <row r="2286" spans="1:11" x14ac:dyDescent="0.3">
      <c r="A2286" t="s">
        <v>1833</v>
      </c>
      <c r="B2286">
        <v>129</v>
      </c>
      <c r="C2286">
        <v>98</v>
      </c>
      <c r="D2286">
        <v>16831505</v>
      </c>
      <c r="E2286" t="s">
        <v>5520</v>
      </c>
      <c r="F2286" t="s">
        <v>5521</v>
      </c>
      <c r="G2286">
        <v>51842</v>
      </c>
      <c r="H2286">
        <v>173</v>
      </c>
      <c r="I2286" t="s">
        <v>29</v>
      </c>
      <c r="J2286">
        <v>31000000</v>
      </c>
      <c r="K2286">
        <v>6.3</v>
      </c>
    </row>
    <row r="2287" spans="1:11" x14ac:dyDescent="0.3">
      <c r="A2287" t="s">
        <v>3261</v>
      </c>
      <c r="B2287">
        <v>167</v>
      </c>
      <c r="C2287">
        <v>102</v>
      </c>
      <c r="D2287">
        <v>17797316</v>
      </c>
      <c r="E2287" t="s">
        <v>289</v>
      </c>
      <c r="F2287" t="s">
        <v>5522</v>
      </c>
      <c r="G2287">
        <v>50523</v>
      </c>
      <c r="H2287">
        <v>113</v>
      </c>
      <c r="I2287" t="s">
        <v>29</v>
      </c>
      <c r="J2287">
        <v>32000000</v>
      </c>
      <c r="K2287">
        <v>6.3</v>
      </c>
    </row>
    <row r="2288" spans="1:11" x14ac:dyDescent="0.3">
      <c r="A2288" t="s">
        <v>3279</v>
      </c>
      <c r="B2288">
        <v>136</v>
      </c>
      <c r="C2288">
        <v>97</v>
      </c>
      <c r="D2288">
        <v>6923891</v>
      </c>
      <c r="E2288" t="s">
        <v>699</v>
      </c>
      <c r="F2288" t="s">
        <v>5523</v>
      </c>
      <c r="G2288">
        <v>43867</v>
      </c>
      <c r="H2288">
        <v>83</v>
      </c>
      <c r="I2288" t="s">
        <v>29</v>
      </c>
      <c r="J2288">
        <v>23000000</v>
      </c>
      <c r="K2288">
        <v>6.3</v>
      </c>
    </row>
    <row r="2289" spans="1:11" x14ac:dyDescent="0.3">
      <c r="A2289" t="s">
        <v>2584</v>
      </c>
      <c r="B2289">
        <v>130</v>
      </c>
      <c r="C2289">
        <v>113</v>
      </c>
      <c r="D2289">
        <v>14268533</v>
      </c>
      <c r="E2289" t="s">
        <v>5524</v>
      </c>
      <c r="F2289" t="s">
        <v>5525</v>
      </c>
      <c r="G2289">
        <v>17319</v>
      </c>
      <c r="H2289">
        <v>100</v>
      </c>
      <c r="I2289" t="s">
        <v>29</v>
      </c>
      <c r="J2289">
        <v>31500000</v>
      </c>
      <c r="K2289">
        <v>6.3</v>
      </c>
    </row>
    <row r="2290" spans="1:11" x14ac:dyDescent="0.3">
      <c r="A2290" t="s">
        <v>493</v>
      </c>
      <c r="B2290">
        <v>297</v>
      </c>
      <c r="C2290">
        <v>136</v>
      </c>
      <c r="D2290">
        <v>52474616</v>
      </c>
      <c r="E2290" t="s">
        <v>92</v>
      </c>
      <c r="F2290" t="s">
        <v>5526</v>
      </c>
      <c r="G2290">
        <v>84118</v>
      </c>
      <c r="H2290">
        <v>245</v>
      </c>
      <c r="I2290" t="s">
        <v>29</v>
      </c>
      <c r="J2290">
        <v>70000000</v>
      </c>
      <c r="K2290">
        <v>6.3</v>
      </c>
    </row>
    <row r="2291" spans="1:11" x14ac:dyDescent="0.3">
      <c r="A2291" t="s">
        <v>2130</v>
      </c>
      <c r="B2291">
        <v>31</v>
      </c>
      <c r="C2291">
        <v>116</v>
      </c>
      <c r="D2291">
        <v>1292527</v>
      </c>
      <c r="E2291" t="s">
        <v>5527</v>
      </c>
      <c r="F2291" t="s">
        <v>5528</v>
      </c>
      <c r="G2291">
        <v>3536</v>
      </c>
      <c r="H2291">
        <v>44</v>
      </c>
      <c r="I2291" t="s">
        <v>29</v>
      </c>
      <c r="J2291">
        <v>19000000</v>
      </c>
      <c r="K2291">
        <v>6.3</v>
      </c>
    </row>
    <row r="2292" spans="1:11" x14ac:dyDescent="0.3">
      <c r="A2292" t="s">
        <v>3221</v>
      </c>
      <c r="B2292">
        <v>197</v>
      </c>
      <c r="C2292">
        <v>119</v>
      </c>
      <c r="D2292">
        <v>13763130</v>
      </c>
      <c r="E2292" t="s">
        <v>2211</v>
      </c>
      <c r="F2292" t="s">
        <v>5529</v>
      </c>
      <c r="G2292">
        <v>87768</v>
      </c>
      <c r="H2292">
        <v>187</v>
      </c>
      <c r="I2292" t="s">
        <v>29</v>
      </c>
      <c r="J2292">
        <v>32000000</v>
      </c>
      <c r="K2292">
        <v>6.3</v>
      </c>
    </row>
    <row r="2293" spans="1:11" x14ac:dyDescent="0.3">
      <c r="A2293" t="s">
        <v>2758</v>
      </c>
      <c r="B2293">
        <v>48</v>
      </c>
      <c r="C2293">
        <v>104</v>
      </c>
      <c r="D2293">
        <v>21413502</v>
      </c>
      <c r="E2293" t="s">
        <v>5530</v>
      </c>
      <c r="F2293" t="s">
        <v>5531</v>
      </c>
      <c r="G2293">
        <v>14429</v>
      </c>
      <c r="H2293">
        <v>113</v>
      </c>
      <c r="I2293" t="s">
        <v>29</v>
      </c>
      <c r="J2293">
        <v>40000000</v>
      </c>
      <c r="K2293">
        <v>6.3</v>
      </c>
    </row>
    <row r="2294" spans="1:11" x14ac:dyDescent="0.3">
      <c r="A2294" t="s">
        <v>539</v>
      </c>
      <c r="B2294">
        <v>223</v>
      </c>
      <c r="C2294">
        <v>98</v>
      </c>
      <c r="D2294">
        <v>3247816</v>
      </c>
      <c r="E2294" t="s">
        <v>699</v>
      </c>
      <c r="F2294" t="s">
        <v>5532</v>
      </c>
      <c r="G2294">
        <v>36145</v>
      </c>
      <c r="H2294">
        <v>108</v>
      </c>
      <c r="I2294" t="s">
        <v>29</v>
      </c>
      <c r="J2294">
        <v>22000000</v>
      </c>
      <c r="K2294">
        <v>6.3</v>
      </c>
    </row>
    <row r="2295" spans="1:11" x14ac:dyDescent="0.3">
      <c r="A2295" t="s">
        <v>3288</v>
      </c>
      <c r="B2295">
        <v>149</v>
      </c>
      <c r="C2295">
        <v>92</v>
      </c>
      <c r="D2295">
        <v>2963012</v>
      </c>
      <c r="E2295" t="s">
        <v>269</v>
      </c>
      <c r="F2295" t="s">
        <v>5533</v>
      </c>
      <c r="G2295">
        <v>48873</v>
      </c>
      <c r="H2295">
        <v>105</v>
      </c>
      <c r="I2295" t="s">
        <v>29</v>
      </c>
      <c r="J2295">
        <v>22000000</v>
      </c>
      <c r="K2295">
        <v>6.3</v>
      </c>
    </row>
    <row r="2296" spans="1:11" x14ac:dyDescent="0.3">
      <c r="A2296" t="s">
        <v>2145</v>
      </c>
      <c r="B2296">
        <v>61</v>
      </c>
      <c r="C2296">
        <v>132</v>
      </c>
      <c r="D2296">
        <v>30306268</v>
      </c>
      <c r="E2296" t="s">
        <v>1576</v>
      </c>
      <c r="F2296" t="s">
        <v>5534</v>
      </c>
      <c r="G2296">
        <v>62981</v>
      </c>
      <c r="H2296">
        <v>84</v>
      </c>
      <c r="I2296" t="s">
        <v>29</v>
      </c>
      <c r="J2296">
        <v>50000000</v>
      </c>
      <c r="K2296">
        <v>6.3</v>
      </c>
    </row>
    <row r="2297" spans="1:11" x14ac:dyDescent="0.3">
      <c r="A2297" t="s">
        <v>4481</v>
      </c>
      <c r="B2297">
        <v>95</v>
      </c>
      <c r="C2297">
        <v>93</v>
      </c>
      <c r="D2297">
        <v>5204007</v>
      </c>
      <c r="E2297" t="s">
        <v>1562</v>
      </c>
      <c r="F2297" t="s">
        <v>5535</v>
      </c>
      <c r="G2297">
        <v>42876</v>
      </c>
      <c r="H2297">
        <v>167</v>
      </c>
      <c r="I2297" t="s">
        <v>29</v>
      </c>
      <c r="J2297">
        <v>28000000</v>
      </c>
      <c r="K2297">
        <v>6.3</v>
      </c>
    </row>
    <row r="2298" spans="1:11" x14ac:dyDescent="0.3">
      <c r="A2298" t="s">
        <v>435</v>
      </c>
      <c r="B2298">
        <v>161</v>
      </c>
      <c r="C2298">
        <v>100</v>
      </c>
      <c r="D2298">
        <v>35096190</v>
      </c>
      <c r="E2298" t="s">
        <v>4570</v>
      </c>
      <c r="F2298" t="s">
        <v>5536</v>
      </c>
      <c r="G2298">
        <v>76560</v>
      </c>
      <c r="H2298">
        <v>322</v>
      </c>
      <c r="I2298" t="s">
        <v>29</v>
      </c>
      <c r="J2298">
        <v>60000000</v>
      </c>
      <c r="K2298">
        <v>6.3</v>
      </c>
    </row>
    <row r="2299" spans="1:11" x14ac:dyDescent="0.3">
      <c r="A2299" t="s">
        <v>3243</v>
      </c>
      <c r="B2299">
        <v>54</v>
      </c>
      <c r="C2299">
        <v>106</v>
      </c>
      <c r="D2299">
        <v>13376506</v>
      </c>
      <c r="E2299" t="s">
        <v>92</v>
      </c>
      <c r="F2299" t="s">
        <v>5537</v>
      </c>
      <c r="G2299">
        <v>10413</v>
      </c>
      <c r="H2299">
        <v>111</v>
      </c>
      <c r="I2299" t="s">
        <v>29</v>
      </c>
      <c r="J2299">
        <v>40000000</v>
      </c>
      <c r="K2299">
        <v>6.3</v>
      </c>
    </row>
    <row r="2300" spans="1:11" x14ac:dyDescent="0.3">
      <c r="A2300" t="s">
        <v>288</v>
      </c>
      <c r="B2300">
        <v>223</v>
      </c>
      <c r="C2300">
        <v>116</v>
      </c>
      <c r="D2300">
        <v>47748610</v>
      </c>
      <c r="E2300" t="s">
        <v>993</v>
      </c>
      <c r="F2300" t="s">
        <v>5539</v>
      </c>
      <c r="G2300">
        <v>170179</v>
      </c>
      <c r="H2300">
        <v>656</v>
      </c>
      <c r="I2300" t="s">
        <v>29</v>
      </c>
      <c r="J2300">
        <v>75000000</v>
      </c>
      <c r="K2300">
        <v>6.3</v>
      </c>
    </row>
    <row r="2301" spans="1:11" x14ac:dyDescent="0.3">
      <c r="A2301" t="s">
        <v>346</v>
      </c>
      <c r="B2301">
        <v>149</v>
      </c>
      <c r="C2301">
        <v>114</v>
      </c>
      <c r="D2301">
        <v>6592103</v>
      </c>
      <c r="E2301" t="s">
        <v>140</v>
      </c>
      <c r="F2301" t="s">
        <v>5540</v>
      </c>
      <c r="G2301">
        <v>28584</v>
      </c>
      <c r="H2301">
        <v>232</v>
      </c>
      <c r="I2301" t="s">
        <v>29</v>
      </c>
      <c r="J2301">
        <v>35000000</v>
      </c>
      <c r="K2301">
        <v>6.3</v>
      </c>
    </row>
    <row r="2302" spans="1:11" x14ac:dyDescent="0.3">
      <c r="A2302" t="s">
        <v>784</v>
      </c>
      <c r="B2302">
        <v>120</v>
      </c>
      <c r="C2302">
        <v>116</v>
      </c>
      <c r="D2302">
        <v>40932372</v>
      </c>
      <c r="E2302" t="s">
        <v>175</v>
      </c>
      <c r="F2302" t="s">
        <v>5541</v>
      </c>
      <c r="G2302">
        <v>58023</v>
      </c>
      <c r="H2302">
        <v>281</v>
      </c>
      <c r="I2302" t="s">
        <v>29</v>
      </c>
      <c r="J2302">
        <v>70000000</v>
      </c>
      <c r="K2302">
        <v>6.3</v>
      </c>
    </row>
    <row r="2303" spans="1:11" x14ac:dyDescent="0.3">
      <c r="A2303" t="s">
        <v>2549</v>
      </c>
      <c r="B2303">
        <v>117</v>
      </c>
      <c r="C2303">
        <v>97</v>
      </c>
      <c r="D2303">
        <v>28328132</v>
      </c>
      <c r="E2303" t="s">
        <v>5542</v>
      </c>
      <c r="F2303" t="s">
        <v>5543</v>
      </c>
      <c r="G2303">
        <v>38298</v>
      </c>
      <c r="H2303">
        <v>147</v>
      </c>
      <c r="I2303" t="s">
        <v>29</v>
      </c>
      <c r="J2303">
        <v>58000000</v>
      </c>
      <c r="K2303">
        <v>6.3</v>
      </c>
    </row>
    <row r="2304" spans="1:11" x14ac:dyDescent="0.3">
      <c r="A2304" t="s">
        <v>753</v>
      </c>
      <c r="B2304">
        <v>132</v>
      </c>
      <c r="C2304">
        <v>106</v>
      </c>
      <c r="D2304">
        <v>37754208</v>
      </c>
      <c r="E2304" t="s">
        <v>3179</v>
      </c>
      <c r="F2304" t="s">
        <v>5544</v>
      </c>
      <c r="G2304">
        <v>172217</v>
      </c>
      <c r="H2304">
        <v>405</v>
      </c>
      <c r="I2304" t="s">
        <v>29</v>
      </c>
      <c r="J2304">
        <v>70000000</v>
      </c>
      <c r="K2304">
        <v>6.3</v>
      </c>
    </row>
    <row r="2305" spans="1:11" x14ac:dyDescent="0.3">
      <c r="A2305" t="s">
        <v>2392</v>
      </c>
      <c r="B2305">
        <v>152</v>
      </c>
      <c r="C2305">
        <v>101</v>
      </c>
      <c r="D2305">
        <v>8129455</v>
      </c>
      <c r="E2305" t="s">
        <v>1493</v>
      </c>
      <c r="F2305" t="s">
        <v>5546</v>
      </c>
      <c r="G2305">
        <v>89568</v>
      </c>
      <c r="H2305">
        <v>142</v>
      </c>
      <c r="I2305" t="s">
        <v>29</v>
      </c>
      <c r="J2305">
        <v>45000000</v>
      </c>
      <c r="K2305">
        <v>6.3</v>
      </c>
    </row>
    <row r="2306" spans="1:11" x14ac:dyDescent="0.3">
      <c r="A2306" t="s">
        <v>3270</v>
      </c>
      <c r="B2306">
        <v>95</v>
      </c>
      <c r="C2306">
        <v>100</v>
      </c>
      <c r="D2306">
        <v>5664251</v>
      </c>
      <c r="E2306" t="s">
        <v>5547</v>
      </c>
      <c r="F2306" t="s">
        <v>5549</v>
      </c>
      <c r="G2306">
        <v>22309</v>
      </c>
      <c r="H2306">
        <v>102</v>
      </c>
      <c r="I2306" t="s">
        <v>29</v>
      </c>
      <c r="J2306">
        <v>45000000</v>
      </c>
      <c r="K2306">
        <v>6.3</v>
      </c>
    </row>
    <row r="2307" spans="1:11" x14ac:dyDescent="0.3">
      <c r="A2307" t="s">
        <v>818</v>
      </c>
      <c r="B2307">
        <v>283</v>
      </c>
      <c r="C2307">
        <v>117</v>
      </c>
      <c r="D2307">
        <v>76418654</v>
      </c>
      <c r="E2307" t="s">
        <v>5502</v>
      </c>
      <c r="F2307" t="s">
        <v>5550</v>
      </c>
      <c r="G2307">
        <v>148280</v>
      </c>
      <c r="H2307">
        <v>348</v>
      </c>
      <c r="I2307" t="s">
        <v>29</v>
      </c>
      <c r="J2307">
        <v>117000000</v>
      </c>
      <c r="K2307">
        <v>6.3</v>
      </c>
    </row>
    <row r="2308" spans="1:11" x14ac:dyDescent="0.3">
      <c r="A2308" t="s">
        <v>2241</v>
      </c>
      <c r="B2308">
        <v>112</v>
      </c>
      <c r="C2308">
        <v>125</v>
      </c>
      <c r="D2308">
        <v>19076815</v>
      </c>
      <c r="E2308" t="s">
        <v>205</v>
      </c>
      <c r="F2308" t="s">
        <v>5551</v>
      </c>
      <c r="G2308">
        <v>43651</v>
      </c>
      <c r="H2308">
        <v>196</v>
      </c>
      <c r="I2308" t="s">
        <v>29</v>
      </c>
      <c r="J2308">
        <v>60000000</v>
      </c>
      <c r="K2308">
        <v>6.3</v>
      </c>
    </row>
    <row r="2309" spans="1:11" x14ac:dyDescent="0.3">
      <c r="A2309" t="s">
        <v>2709</v>
      </c>
      <c r="B2309">
        <v>258</v>
      </c>
      <c r="C2309">
        <v>89</v>
      </c>
      <c r="D2309">
        <v>38542418</v>
      </c>
      <c r="E2309" t="s">
        <v>672</v>
      </c>
      <c r="F2309" t="s">
        <v>5552</v>
      </c>
      <c r="G2309">
        <v>151424</v>
      </c>
      <c r="H2309">
        <v>252</v>
      </c>
      <c r="I2309" t="s">
        <v>29</v>
      </c>
      <c r="J2309">
        <v>80000000</v>
      </c>
      <c r="K2309">
        <v>6.3</v>
      </c>
    </row>
    <row r="2310" spans="1:11" x14ac:dyDescent="0.3">
      <c r="A2310" t="s">
        <v>1382</v>
      </c>
      <c r="B2310">
        <v>84</v>
      </c>
      <c r="C2310">
        <v>280</v>
      </c>
      <c r="D2310">
        <v>12870569</v>
      </c>
      <c r="E2310" t="s">
        <v>575</v>
      </c>
      <c r="F2310" t="s">
        <v>5554</v>
      </c>
      <c r="G2310">
        <v>13215</v>
      </c>
      <c r="H2310">
        <v>497</v>
      </c>
      <c r="I2310" t="s">
        <v>29</v>
      </c>
      <c r="J2310">
        <v>56000000</v>
      </c>
      <c r="K2310">
        <v>6.3</v>
      </c>
    </row>
    <row r="2311" spans="1:11" x14ac:dyDescent="0.3">
      <c r="A2311" t="s">
        <v>2756</v>
      </c>
      <c r="B2311">
        <v>138</v>
      </c>
      <c r="C2311">
        <v>94</v>
      </c>
      <c r="D2311">
        <v>19548064</v>
      </c>
      <c r="E2311" t="s">
        <v>2231</v>
      </c>
      <c r="F2311" t="s">
        <v>5555</v>
      </c>
      <c r="G2311">
        <v>25681</v>
      </c>
      <c r="H2311">
        <v>77</v>
      </c>
      <c r="I2311" t="s">
        <v>29</v>
      </c>
      <c r="J2311">
        <v>65000000</v>
      </c>
      <c r="K2311">
        <v>6.3</v>
      </c>
    </row>
    <row r="2312" spans="1:11" x14ac:dyDescent="0.3">
      <c r="A2312" t="s">
        <v>996</v>
      </c>
      <c r="B2312">
        <v>272</v>
      </c>
      <c r="C2312">
        <v>143</v>
      </c>
      <c r="D2312">
        <v>2175312</v>
      </c>
      <c r="E2312" t="s">
        <v>676</v>
      </c>
      <c r="F2312" t="s">
        <v>5556</v>
      </c>
      <c r="G2312">
        <v>131227</v>
      </c>
      <c r="H2312">
        <v>346</v>
      </c>
      <c r="I2312" t="s">
        <v>29</v>
      </c>
      <c r="J2312">
        <v>50000000</v>
      </c>
      <c r="K2312">
        <v>6.3</v>
      </c>
    </row>
    <row r="2313" spans="1:11" x14ac:dyDescent="0.3">
      <c r="A2313" t="s">
        <v>2702</v>
      </c>
      <c r="B2313">
        <v>228</v>
      </c>
      <c r="C2313">
        <v>113</v>
      </c>
      <c r="D2313">
        <v>104383624</v>
      </c>
      <c r="E2313" t="s">
        <v>1674</v>
      </c>
      <c r="F2313" t="s">
        <v>5557</v>
      </c>
      <c r="G2313">
        <v>106446</v>
      </c>
      <c r="H2313">
        <v>227</v>
      </c>
      <c r="I2313" t="s">
        <v>29</v>
      </c>
      <c r="J2313">
        <v>155000000</v>
      </c>
      <c r="K2313">
        <v>6.3</v>
      </c>
    </row>
    <row r="2314" spans="1:11" x14ac:dyDescent="0.3">
      <c r="A2314" t="s">
        <v>72</v>
      </c>
      <c r="B2314">
        <v>287</v>
      </c>
      <c r="C2314">
        <v>115</v>
      </c>
      <c r="D2314">
        <v>82161969</v>
      </c>
      <c r="E2314" t="s">
        <v>5558</v>
      </c>
      <c r="F2314" t="s">
        <v>5559</v>
      </c>
      <c r="G2314">
        <v>142440</v>
      </c>
      <c r="H2314">
        <v>505</v>
      </c>
      <c r="I2314" t="s">
        <v>29</v>
      </c>
      <c r="J2314">
        <v>150000000</v>
      </c>
      <c r="K2314">
        <v>6.3</v>
      </c>
    </row>
    <row r="2315" spans="1:11" x14ac:dyDescent="0.3">
      <c r="A2315" t="s">
        <v>3224</v>
      </c>
      <c r="B2315">
        <v>355</v>
      </c>
      <c r="C2315">
        <v>119</v>
      </c>
      <c r="D2315">
        <v>23014504</v>
      </c>
      <c r="E2315" t="s">
        <v>5560</v>
      </c>
      <c r="F2315" t="s">
        <v>5561</v>
      </c>
      <c r="G2315">
        <v>172707</v>
      </c>
      <c r="H2315">
        <v>462</v>
      </c>
      <c r="I2315" t="s">
        <v>29</v>
      </c>
      <c r="J2315">
        <v>100000000</v>
      </c>
      <c r="K2315">
        <v>6.3</v>
      </c>
    </row>
    <row r="2316" spans="1:11" x14ac:dyDescent="0.3">
      <c r="A2316" t="s">
        <v>149</v>
      </c>
      <c r="B2316">
        <v>338</v>
      </c>
      <c r="C2316">
        <v>114</v>
      </c>
      <c r="D2316">
        <v>65171860</v>
      </c>
      <c r="E2316" t="s">
        <v>845</v>
      </c>
      <c r="F2316" t="s">
        <v>5562</v>
      </c>
      <c r="G2316">
        <v>106416</v>
      </c>
      <c r="H2316">
        <v>205</v>
      </c>
      <c r="I2316" t="s">
        <v>29</v>
      </c>
      <c r="J2316">
        <v>195000000</v>
      </c>
      <c r="K2316">
        <v>6.3</v>
      </c>
    </row>
    <row r="2317" spans="1:11" x14ac:dyDescent="0.3">
      <c r="A2317" t="s">
        <v>3213</v>
      </c>
      <c r="B2317">
        <v>218</v>
      </c>
      <c r="C2317">
        <v>128</v>
      </c>
      <c r="D2317">
        <v>38297305</v>
      </c>
      <c r="E2317" t="s">
        <v>49</v>
      </c>
      <c r="F2317" t="s">
        <v>5563</v>
      </c>
      <c r="G2317">
        <v>116994</v>
      </c>
      <c r="H2317">
        <v>324</v>
      </c>
      <c r="I2317" t="s">
        <v>29</v>
      </c>
      <c r="J2317">
        <v>175000000</v>
      </c>
      <c r="K2317">
        <v>6.3</v>
      </c>
    </row>
    <row r="2318" spans="1:11" x14ac:dyDescent="0.3">
      <c r="A2318" t="s">
        <v>2677</v>
      </c>
      <c r="B2318">
        <v>194</v>
      </c>
      <c r="C2318">
        <v>94</v>
      </c>
      <c r="D2318">
        <v>213079163</v>
      </c>
      <c r="E2318" t="s">
        <v>2113</v>
      </c>
      <c r="F2318" t="s">
        <v>5565</v>
      </c>
      <c r="G2318">
        <v>162909</v>
      </c>
      <c r="H2318">
        <v>795</v>
      </c>
      <c r="I2318" t="s">
        <v>29</v>
      </c>
      <c r="J2318">
        <v>63000000</v>
      </c>
      <c r="K2318">
        <v>6.2</v>
      </c>
    </row>
    <row r="2319" spans="1:11" x14ac:dyDescent="0.3">
      <c r="A2319" t="s">
        <v>59</v>
      </c>
      <c r="B2319">
        <v>470</v>
      </c>
      <c r="C2319">
        <v>122</v>
      </c>
      <c r="D2319">
        <v>317011114</v>
      </c>
      <c r="E2319" t="s">
        <v>309</v>
      </c>
      <c r="F2319" t="s">
        <v>5566</v>
      </c>
      <c r="G2319">
        <v>333847</v>
      </c>
      <c r="H2319">
        <v>2054</v>
      </c>
      <c r="I2319" t="s">
        <v>29</v>
      </c>
      <c r="J2319">
        <v>185000000</v>
      </c>
      <c r="K2319">
        <v>6.2</v>
      </c>
    </row>
    <row r="2320" spans="1:11" x14ac:dyDescent="0.3">
      <c r="A2320" t="s">
        <v>3727</v>
      </c>
      <c r="B2320">
        <v>146</v>
      </c>
      <c r="C2320">
        <v>99</v>
      </c>
      <c r="D2320">
        <v>134141530</v>
      </c>
      <c r="E2320" t="s">
        <v>5567</v>
      </c>
      <c r="F2320" t="s">
        <v>5568</v>
      </c>
      <c r="G2320">
        <v>75903</v>
      </c>
      <c r="H2320">
        <v>109</v>
      </c>
      <c r="I2320" t="s">
        <v>29</v>
      </c>
      <c r="J2320">
        <v>25000000</v>
      </c>
      <c r="K2320">
        <v>6.2</v>
      </c>
    </row>
    <row r="2321" spans="1:11" x14ac:dyDescent="0.3">
      <c r="A2321" t="s">
        <v>5193</v>
      </c>
      <c r="B2321">
        <v>75</v>
      </c>
      <c r="C2321">
        <v>94</v>
      </c>
      <c r="D2321">
        <v>105500000</v>
      </c>
      <c r="E2321" t="s">
        <v>676</v>
      </c>
      <c r="F2321" t="s">
        <v>5570</v>
      </c>
      <c r="G2321">
        <v>31260</v>
      </c>
      <c r="H2321">
        <v>152</v>
      </c>
      <c r="I2321" t="s">
        <v>29</v>
      </c>
      <c r="J2321">
        <v>4000000</v>
      </c>
      <c r="K2321">
        <v>6.2</v>
      </c>
    </row>
    <row r="2322" spans="1:11" x14ac:dyDescent="0.3">
      <c r="A2322" t="s">
        <v>4013</v>
      </c>
      <c r="B2322">
        <v>50</v>
      </c>
      <c r="C2322">
        <v>103</v>
      </c>
      <c r="D2322">
        <v>105444419</v>
      </c>
      <c r="E2322" t="s">
        <v>676</v>
      </c>
      <c r="F2322" t="s">
        <v>5572</v>
      </c>
      <c r="G2322">
        <v>31817</v>
      </c>
      <c r="H2322">
        <v>117</v>
      </c>
      <c r="I2322" t="s">
        <v>29</v>
      </c>
      <c r="J2322">
        <v>26000000</v>
      </c>
      <c r="K2322">
        <v>6.2</v>
      </c>
    </row>
    <row r="2323" spans="1:11" x14ac:dyDescent="0.3">
      <c r="A2323" t="s">
        <v>1080</v>
      </c>
      <c r="B2323">
        <v>392</v>
      </c>
      <c r="C2323">
        <v>156</v>
      </c>
      <c r="D2323">
        <v>336530303</v>
      </c>
      <c r="E2323" t="s">
        <v>3604</v>
      </c>
      <c r="F2323" t="s">
        <v>5573</v>
      </c>
      <c r="G2323">
        <v>383056</v>
      </c>
      <c r="H2323">
        <v>1902</v>
      </c>
      <c r="I2323" t="s">
        <v>29</v>
      </c>
      <c r="J2323">
        <v>258000000</v>
      </c>
      <c r="K2323">
        <v>6.2</v>
      </c>
    </row>
    <row r="2324" spans="1:11" x14ac:dyDescent="0.3">
      <c r="A2324" t="s">
        <v>1080</v>
      </c>
      <c r="B2324">
        <v>392</v>
      </c>
      <c r="C2324">
        <v>156</v>
      </c>
      <c r="D2324">
        <v>336530303</v>
      </c>
      <c r="E2324" t="s">
        <v>3604</v>
      </c>
      <c r="F2324" t="s">
        <v>5573</v>
      </c>
      <c r="G2324">
        <v>383071</v>
      </c>
      <c r="H2324">
        <v>1902</v>
      </c>
      <c r="I2324" t="s">
        <v>29</v>
      </c>
      <c r="J2324">
        <v>258000000</v>
      </c>
      <c r="K2324">
        <v>6.2</v>
      </c>
    </row>
    <row r="2325" spans="1:11" x14ac:dyDescent="0.3">
      <c r="A2325" t="s">
        <v>3716</v>
      </c>
      <c r="B2325">
        <v>163</v>
      </c>
      <c r="C2325">
        <v>96</v>
      </c>
      <c r="D2325">
        <v>95001351</v>
      </c>
      <c r="E2325" t="s">
        <v>289</v>
      </c>
      <c r="F2325" t="s">
        <v>5574</v>
      </c>
      <c r="G2325">
        <v>131801</v>
      </c>
      <c r="H2325">
        <v>548</v>
      </c>
      <c r="I2325" t="s">
        <v>29</v>
      </c>
      <c r="J2325">
        <v>18000000</v>
      </c>
      <c r="K2325">
        <v>6.2</v>
      </c>
    </row>
    <row r="2326" spans="1:11" x14ac:dyDescent="0.3">
      <c r="A2326" t="s">
        <v>3371</v>
      </c>
      <c r="B2326">
        <v>108</v>
      </c>
      <c r="C2326">
        <v>111</v>
      </c>
      <c r="D2326">
        <v>108244774</v>
      </c>
      <c r="E2326" t="s">
        <v>4368</v>
      </c>
      <c r="F2326" t="s">
        <v>5575</v>
      </c>
      <c r="G2326">
        <v>94049</v>
      </c>
      <c r="H2326">
        <v>301</v>
      </c>
      <c r="I2326" t="s">
        <v>29</v>
      </c>
      <c r="J2326">
        <v>37000000</v>
      </c>
      <c r="K2326">
        <v>6.2</v>
      </c>
    </row>
    <row r="2327" spans="1:11" x14ac:dyDescent="0.3">
      <c r="A2327" t="s">
        <v>3162</v>
      </c>
      <c r="B2327">
        <v>210</v>
      </c>
      <c r="C2327">
        <v>121</v>
      </c>
      <c r="D2327">
        <v>80150343</v>
      </c>
      <c r="E2327" t="s">
        <v>2463</v>
      </c>
      <c r="F2327" t="s">
        <v>5576</v>
      </c>
      <c r="G2327">
        <v>142115</v>
      </c>
      <c r="H2327">
        <v>614</v>
      </c>
      <c r="I2327" t="s">
        <v>29</v>
      </c>
      <c r="J2327">
        <v>10000000</v>
      </c>
      <c r="K2327">
        <v>6.2</v>
      </c>
    </row>
    <row r="2328" spans="1:11" x14ac:dyDescent="0.3">
      <c r="A2328" t="s">
        <v>4146</v>
      </c>
      <c r="B2328">
        <v>112</v>
      </c>
      <c r="C2328">
        <v>110</v>
      </c>
      <c r="D2328">
        <v>90636983</v>
      </c>
      <c r="E2328" t="s">
        <v>5577</v>
      </c>
      <c r="F2328" t="s">
        <v>5578</v>
      </c>
      <c r="G2328">
        <v>44021</v>
      </c>
      <c r="H2328">
        <v>83</v>
      </c>
      <c r="I2328" t="s">
        <v>29</v>
      </c>
      <c r="J2328">
        <v>22000000</v>
      </c>
      <c r="K2328">
        <v>6.2</v>
      </c>
    </row>
    <row r="2329" spans="1:11" x14ac:dyDescent="0.3">
      <c r="A2329" t="s">
        <v>4269</v>
      </c>
      <c r="B2329">
        <v>140</v>
      </c>
      <c r="C2329">
        <v>109</v>
      </c>
      <c r="D2329">
        <v>106807667</v>
      </c>
      <c r="E2329" t="s">
        <v>5567</v>
      </c>
      <c r="F2329" t="s">
        <v>5580</v>
      </c>
      <c r="G2329">
        <v>137377</v>
      </c>
      <c r="H2329">
        <v>370</v>
      </c>
      <c r="I2329" t="s">
        <v>29</v>
      </c>
      <c r="J2329">
        <v>45000000</v>
      </c>
      <c r="K2329">
        <v>6.2</v>
      </c>
    </row>
    <row r="2330" spans="1:11" x14ac:dyDescent="0.3">
      <c r="A2330" t="s">
        <v>392</v>
      </c>
      <c r="B2330">
        <v>43</v>
      </c>
      <c r="C2330">
        <v>111</v>
      </c>
      <c r="D2330">
        <v>69800000</v>
      </c>
      <c r="E2330" t="s">
        <v>519</v>
      </c>
      <c r="F2330" t="s">
        <v>5581</v>
      </c>
      <c r="G2330">
        <v>54723</v>
      </c>
      <c r="H2330">
        <v>99</v>
      </c>
      <c r="I2330" t="s">
        <v>29</v>
      </c>
      <c r="J2330">
        <v>8000000</v>
      </c>
      <c r="K2330">
        <v>6.2</v>
      </c>
    </row>
    <row r="2331" spans="1:11" x14ac:dyDescent="0.3">
      <c r="A2331" t="s">
        <v>3402</v>
      </c>
      <c r="B2331">
        <v>393</v>
      </c>
      <c r="C2331">
        <v>100</v>
      </c>
      <c r="D2331">
        <v>71588220</v>
      </c>
      <c r="E2331" t="s">
        <v>1900</v>
      </c>
      <c r="F2331" t="s">
        <v>5582</v>
      </c>
      <c r="G2331">
        <v>134869</v>
      </c>
      <c r="H2331">
        <v>304</v>
      </c>
      <c r="I2331" t="s">
        <v>29</v>
      </c>
      <c r="J2331">
        <v>20000000</v>
      </c>
      <c r="K2331">
        <v>6.2</v>
      </c>
    </row>
    <row r="2332" spans="1:11" x14ac:dyDescent="0.3">
      <c r="A2332" t="s">
        <v>4065</v>
      </c>
      <c r="B2332">
        <v>111</v>
      </c>
      <c r="C2332">
        <v>94</v>
      </c>
      <c r="D2332">
        <v>64001297</v>
      </c>
      <c r="E2332" t="s">
        <v>1669</v>
      </c>
      <c r="F2332" t="s">
        <v>5583</v>
      </c>
      <c r="G2332">
        <v>32002</v>
      </c>
      <c r="H2332">
        <v>103</v>
      </c>
      <c r="I2332" t="s">
        <v>29</v>
      </c>
      <c r="J2332">
        <v>15000000</v>
      </c>
      <c r="K2332">
        <v>6.2</v>
      </c>
    </row>
    <row r="2333" spans="1:11" x14ac:dyDescent="0.3">
      <c r="A2333" t="s">
        <v>3396</v>
      </c>
      <c r="B2333">
        <v>245</v>
      </c>
      <c r="C2333">
        <v>108</v>
      </c>
      <c r="D2333">
        <v>70625986</v>
      </c>
      <c r="E2333" t="s">
        <v>289</v>
      </c>
      <c r="F2333" t="s">
        <v>5584</v>
      </c>
      <c r="G2333">
        <v>168717</v>
      </c>
      <c r="H2333">
        <v>178</v>
      </c>
      <c r="I2333" t="s">
        <v>29</v>
      </c>
      <c r="J2333">
        <v>25000000</v>
      </c>
      <c r="K2333">
        <v>6.2</v>
      </c>
    </row>
    <row r="2334" spans="1:11" x14ac:dyDescent="0.3">
      <c r="A2334" t="s">
        <v>2976</v>
      </c>
      <c r="B2334">
        <v>119</v>
      </c>
      <c r="C2334">
        <v>81</v>
      </c>
      <c r="D2334">
        <v>66950483</v>
      </c>
      <c r="E2334" t="s">
        <v>1669</v>
      </c>
      <c r="F2334" t="s">
        <v>5585</v>
      </c>
      <c r="G2334">
        <v>29738</v>
      </c>
      <c r="H2334">
        <v>85</v>
      </c>
      <c r="I2334" t="s">
        <v>29</v>
      </c>
      <c r="J2334">
        <v>28000000</v>
      </c>
      <c r="K2334">
        <v>6.2</v>
      </c>
    </row>
    <row r="2335" spans="1:11" x14ac:dyDescent="0.3">
      <c r="A2335" t="s">
        <v>4466</v>
      </c>
      <c r="B2335">
        <v>119</v>
      </c>
      <c r="C2335">
        <v>107</v>
      </c>
      <c r="D2335">
        <v>57744720</v>
      </c>
      <c r="E2335" t="s">
        <v>1576</v>
      </c>
      <c r="F2335" t="s">
        <v>5586</v>
      </c>
      <c r="G2335">
        <v>46961</v>
      </c>
      <c r="H2335">
        <v>132</v>
      </c>
      <c r="I2335" t="s">
        <v>29</v>
      </c>
      <c r="J2335">
        <v>20000000</v>
      </c>
      <c r="K2335">
        <v>6.2</v>
      </c>
    </row>
    <row r="2336" spans="1:11" x14ac:dyDescent="0.3">
      <c r="A2336" t="s">
        <v>3642</v>
      </c>
      <c r="B2336">
        <v>97</v>
      </c>
      <c r="C2336">
        <v>98</v>
      </c>
      <c r="D2336">
        <v>58006147</v>
      </c>
      <c r="E2336" t="s">
        <v>5332</v>
      </c>
      <c r="F2336" t="s">
        <v>5588</v>
      </c>
      <c r="G2336">
        <v>67653</v>
      </c>
      <c r="H2336">
        <v>108</v>
      </c>
      <c r="I2336" t="s">
        <v>29</v>
      </c>
      <c r="J2336">
        <v>23000000</v>
      </c>
      <c r="K2336">
        <v>6.2</v>
      </c>
    </row>
    <row r="2337" spans="1:11" x14ac:dyDescent="0.3">
      <c r="A2337" t="s">
        <v>2787</v>
      </c>
      <c r="B2337">
        <v>231</v>
      </c>
      <c r="C2337">
        <v>98</v>
      </c>
      <c r="D2337">
        <v>89706988</v>
      </c>
      <c r="E2337" t="s">
        <v>269</v>
      </c>
      <c r="F2337" t="s">
        <v>5590</v>
      </c>
      <c r="G2337">
        <v>126746</v>
      </c>
      <c r="H2337">
        <v>600</v>
      </c>
      <c r="I2337" t="s">
        <v>29</v>
      </c>
      <c r="J2337">
        <v>55000000</v>
      </c>
      <c r="K2337">
        <v>6.2</v>
      </c>
    </row>
    <row r="2338" spans="1:11" x14ac:dyDescent="0.3">
      <c r="A2338" t="s">
        <v>2548</v>
      </c>
      <c r="B2338">
        <v>285</v>
      </c>
      <c r="C2338">
        <v>134</v>
      </c>
      <c r="D2338">
        <v>67523385</v>
      </c>
      <c r="E2338" t="s">
        <v>676</v>
      </c>
      <c r="F2338" t="s">
        <v>5592</v>
      </c>
      <c r="G2338">
        <v>104005</v>
      </c>
      <c r="H2338">
        <v>248</v>
      </c>
      <c r="I2338" t="s">
        <v>29</v>
      </c>
      <c r="J2338">
        <v>35000000</v>
      </c>
      <c r="K2338">
        <v>6.2</v>
      </c>
    </row>
    <row r="2339" spans="1:11" x14ac:dyDescent="0.3">
      <c r="A2339" t="s">
        <v>1375</v>
      </c>
      <c r="B2339">
        <v>279</v>
      </c>
      <c r="C2339">
        <v>121</v>
      </c>
      <c r="D2339">
        <v>79948113</v>
      </c>
      <c r="E2339" t="s">
        <v>217</v>
      </c>
      <c r="F2339" t="s">
        <v>5593</v>
      </c>
      <c r="G2339">
        <v>186879</v>
      </c>
      <c r="H2339">
        <v>791</v>
      </c>
      <c r="I2339" t="s">
        <v>29</v>
      </c>
      <c r="J2339">
        <v>50000000</v>
      </c>
      <c r="K2339">
        <v>6.2</v>
      </c>
    </row>
    <row r="2340" spans="1:11" x14ac:dyDescent="0.3">
      <c r="A2340" t="s">
        <v>4261</v>
      </c>
      <c r="B2340">
        <v>127</v>
      </c>
      <c r="C2340">
        <v>100</v>
      </c>
      <c r="D2340">
        <v>63939454</v>
      </c>
      <c r="E2340" t="s">
        <v>5594</v>
      </c>
      <c r="F2340" t="s">
        <v>5595</v>
      </c>
      <c r="G2340">
        <v>61321</v>
      </c>
      <c r="H2340">
        <v>217</v>
      </c>
      <c r="I2340" t="s">
        <v>29</v>
      </c>
      <c r="J2340">
        <v>35000000</v>
      </c>
      <c r="K2340">
        <v>6.2</v>
      </c>
    </row>
    <row r="2341" spans="1:11" x14ac:dyDescent="0.3">
      <c r="A2341" t="s">
        <v>3404</v>
      </c>
      <c r="B2341">
        <v>198</v>
      </c>
      <c r="C2341">
        <v>98</v>
      </c>
      <c r="D2341">
        <v>42592530</v>
      </c>
      <c r="E2341" t="s">
        <v>1610</v>
      </c>
      <c r="F2341" t="s">
        <v>5596</v>
      </c>
      <c r="G2341">
        <v>29867</v>
      </c>
      <c r="H2341">
        <v>181</v>
      </c>
      <c r="I2341" t="s">
        <v>29</v>
      </c>
      <c r="J2341">
        <v>15000000</v>
      </c>
      <c r="K2341">
        <v>6.2</v>
      </c>
    </row>
    <row r="2342" spans="1:11" x14ac:dyDescent="0.3">
      <c r="A2342" t="s">
        <v>579</v>
      </c>
      <c r="B2342">
        <v>117</v>
      </c>
      <c r="C2342">
        <v>107</v>
      </c>
      <c r="D2342">
        <v>36200000</v>
      </c>
      <c r="E2342" t="s">
        <v>86</v>
      </c>
      <c r="F2342" t="s">
        <v>5598</v>
      </c>
      <c r="G2342">
        <v>101840</v>
      </c>
      <c r="H2342">
        <v>193</v>
      </c>
      <c r="I2342" t="s">
        <v>29</v>
      </c>
      <c r="J2342">
        <v>12305523</v>
      </c>
      <c r="K2342">
        <v>6.2</v>
      </c>
    </row>
    <row r="2343" spans="1:11" x14ac:dyDescent="0.3">
      <c r="A2343" t="s">
        <v>3446</v>
      </c>
      <c r="B2343">
        <v>138</v>
      </c>
      <c r="C2343">
        <v>113</v>
      </c>
      <c r="D2343">
        <v>87704396</v>
      </c>
      <c r="E2343" t="s">
        <v>5599</v>
      </c>
      <c r="F2343" t="s">
        <v>5601</v>
      </c>
      <c r="G2343">
        <v>88132</v>
      </c>
      <c r="H2343">
        <v>274</v>
      </c>
      <c r="I2343" t="s">
        <v>29</v>
      </c>
      <c r="J2343">
        <v>66000000</v>
      </c>
      <c r="K2343">
        <v>6.2</v>
      </c>
    </row>
    <row r="2344" spans="1:11" x14ac:dyDescent="0.3">
      <c r="A2344" t="s">
        <v>3386</v>
      </c>
      <c r="B2344">
        <v>131</v>
      </c>
      <c r="C2344">
        <v>103</v>
      </c>
      <c r="D2344">
        <v>50041732</v>
      </c>
      <c r="E2344" t="s">
        <v>626</v>
      </c>
      <c r="F2344" t="s">
        <v>5602</v>
      </c>
      <c r="G2344">
        <v>54390</v>
      </c>
      <c r="H2344">
        <v>398</v>
      </c>
      <c r="I2344" t="s">
        <v>29</v>
      </c>
      <c r="J2344">
        <v>29000000</v>
      </c>
      <c r="K2344">
        <v>6.2</v>
      </c>
    </row>
    <row r="2345" spans="1:11" x14ac:dyDescent="0.3">
      <c r="A2345" t="s">
        <v>4439</v>
      </c>
      <c r="B2345">
        <v>175</v>
      </c>
      <c r="C2345">
        <v>90</v>
      </c>
      <c r="D2345">
        <v>46455802</v>
      </c>
      <c r="E2345" t="s">
        <v>840</v>
      </c>
      <c r="F2345" t="s">
        <v>5604</v>
      </c>
      <c r="G2345">
        <v>120786</v>
      </c>
      <c r="H2345">
        <v>472</v>
      </c>
      <c r="I2345" t="s">
        <v>29</v>
      </c>
      <c r="J2345">
        <v>26000000</v>
      </c>
      <c r="K2345">
        <v>6.2</v>
      </c>
    </row>
    <row r="2346" spans="1:11" x14ac:dyDescent="0.3">
      <c r="A2346" t="s">
        <v>77</v>
      </c>
      <c r="B2346">
        <v>89</v>
      </c>
      <c r="C2346">
        <v>121</v>
      </c>
      <c r="D2346">
        <v>55500000</v>
      </c>
      <c r="E2346" t="s">
        <v>715</v>
      </c>
      <c r="F2346" t="s">
        <v>5606</v>
      </c>
      <c r="G2346">
        <v>48636</v>
      </c>
      <c r="H2346">
        <v>214</v>
      </c>
      <c r="I2346" t="s">
        <v>29</v>
      </c>
      <c r="J2346">
        <v>36000000</v>
      </c>
      <c r="K2346">
        <v>6.2</v>
      </c>
    </row>
    <row r="2347" spans="1:11" x14ac:dyDescent="0.3">
      <c r="A2347" t="s">
        <v>3752</v>
      </c>
      <c r="B2347">
        <v>34</v>
      </c>
      <c r="C2347">
        <v>93</v>
      </c>
      <c r="D2347">
        <v>31155435</v>
      </c>
      <c r="E2347" t="s">
        <v>1699</v>
      </c>
      <c r="F2347" t="s">
        <v>5608</v>
      </c>
      <c r="G2347">
        <v>42644</v>
      </c>
      <c r="H2347">
        <v>102</v>
      </c>
      <c r="I2347" t="s">
        <v>29</v>
      </c>
      <c r="J2347">
        <v>12000000</v>
      </c>
      <c r="K2347">
        <v>6.2</v>
      </c>
    </row>
    <row r="2348" spans="1:11" x14ac:dyDescent="0.3">
      <c r="A2348" t="s">
        <v>4721</v>
      </c>
      <c r="B2348">
        <v>43</v>
      </c>
      <c r="C2348">
        <v>93</v>
      </c>
      <c r="D2348">
        <v>38037513</v>
      </c>
      <c r="E2348" t="s">
        <v>5609</v>
      </c>
      <c r="F2348" t="s">
        <v>5610</v>
      </c>
      <c r="G2348">
        <v>49680</v>
      </c>
      <c r="H2348">
        <v>117</v>
      </c>
      <c r="I2348" t="s">
        <v>29</v>
      </c>
      <c r="J2348">
        <v>20000000</v>
      </c>
      <c r="K2348">
        <v>6.2</v>
      </c>
    </row>
    <row r="2349" spans="1:11" x14ac:dyDescent="0.3">
      <c r="A2349" t="s">
        <v>3683</v>
      </c>
      <c r="B2349">
        <v>14</v>
      </c>
      <c r="C2349">
        <v>108</v>
      </c>
      <c r="D2349">
        <v>24103594</v>
      </c>
      <c r="E2349" t="s">
        <v>5611</v>
      </c>
      <c r="F2349" t="s">
        <v>5613</v>
      </c>
      <c r="G2349">
        <v>6384</v>
      </c>
      <c r="H2349">
        <v>54</v>
      </c>
      <c r="I2349" t="s">
        <v>29</v>
      </c>
      <c r="J2349">
        <v>6500000</v>
      </c>
      <c r="K2349">
        <v>6.2</v>
      </c>
    </row>
    <row r="2350" spans="1:11" x14ac:dyDescent="0.3">
      <c r="A2350" t="s">
        <v>648</v>
      </c>
      <c r="B2350">
        <v>111</v>
      </c>
      <c r="C2350">
        <v>115</v>
      </c>
      <c r="D2350">
        <v>37442180</v>
      </c>
      <c r="E2350" t="s">
        <v>2337</v>
      </c>
      <c r="F2350" t="s">
        <v>5614</v>
      </c>
      <c r="G2350">
        <v>28005</v>
      </c>
      <c r="H2350">
        <v>236</v>
      </c>
      <c r="I2350" t="s">
        <v>29</v>
      </c>
      <c r="J2350">
        <v>20000000</v>
      </c>
      <c r="K2350">
        <v>6.2</v>
      </c>
    </row>
    <row r="2351" spans="1:11" x14ac:dyDescent="0.3">
      <c r="A2351" t="s">
        <v>3441</v>
      </c>
      <c r="B2351">
        <v>63</v>
      </c>
      <c r="C2351">
        <v>82</v>
      </c>
      <c r="D2351">
        <v>30324946</v>
      </c>
      <c r="E2351" t="s">
        <v>342</v>
      </c>
      <c r="F2351" t="s">
        <v>5615</v>
      </c>
      <c r="G2351">
        <v>48458</v>
      </c>
      <c r="H2351">
        <v>239</v>
      </c>
      <c r="I2351" t="s">
        <v>29</v>
      </c>
      <c r="J2351">
        <v>17000000</v>
      </c>
      <c r="K2351">
        <v>6.2</v>
      </c>
    </row>
    <row r="2352" spans="1:11" x14ac:dyDescent="0.3">
      <c r="A2352" t="s">
        <v>3642</v>
      </c>
      <c r="B2352">
        <v>138</v>
      </c>
      <c r="C2352">
        <v>107</v>
      </c>
      <c r="D2352">
        <v>42385520</v>
      </c>
      <c r="E2352" t="s">
        <v>875</v>
      </c>
      <c r="F2352" t="s">
        <v>5617</v>
      </c>
      <c r="G2352">
        <v>47297</v>
      </c>
      <c r="H2352">
        <v>86</v>
      </c>
      <c r="I2352" t="s">
        <v>29</v>
      </c>
      <c r="J2352">
        <v>30000000</v>
      </c>
      <c r="K2352">
        <v>6.2</v>
      </c>
    </row>
    <row r="2353" spans="1:11" x14ac:dyDescent="0.3">
      <c r="A2353" t="s">
        <v>2734</v>
      </c>
      <c r="B2353">
        <v>124</v>
      </c>
      <c r="C2353">
        <v>104</v>
      </c>
      <c r="D2353">
        <v>42071069</v>
      </c>
      <c r="E2353" t="s">
        <v>2063</v>
      </c>
      <c r="F2353" t="s">
        <v>5619</v>
      </c>
      <c r="G2353">
        <v>36223</v>
      </c>
      <c r="H2353">
        <v>208</v>
      </c>
      <c r="I2353" t="s">
        <v>29</v>
      </c>
      <c r="J2353">
        <v>30000000</v>
      </c>
      <c r="K2353">
        <v>6.2</v>
      </c>
    </row>
    <row r="2354" spans="1:11" x14ac:dyDescent="0.3">
      <c r="A2354" t="s">
        <v>2762</v>
      </c>
      <c r="B2354">
        <v>92</v>
      </c>
      <c r="C2354">
        <v>95</v>
      </c>
      <c r="D2354">
        <v>16017403</v>
      </c>
      <c r="E2354" t="s">
        <v>1294</v>
      </c>
      <c r="F2354" t="s">
        <v>5620</v>
      </c>
      <c r="G2354">
        <v>17333</v>
      </c>
      <c r="H2354">
        <v>153</v>
      </c>
      <c r="I2354" t="s">
        <v>29</v>
      </c>
      <c r="J2354">
        <v>5000000</v>
      </c>
      <c r="K2354">
        <v>6.2</v>
      </c>
    </row>
    <row r="2355" spans="1:11" x14ac:dyDescent="0.3">
      <c r="A2355" t="s">
        <v>2066</v>
      </c>
      <c r="B2355">
        <v>165</v>
      </c>
      <c r="C2355">
        <v>114</v>
      </c>
      <c r="D2355">
        <v>60470220</v>
      </c>
      <c r="E2355" t="s">
        <v>2411</v>
      </c>
      <c r="F2355" t="s">
        <v>5622</v>
      </c>
      <c r="G2355">
        <v>81444</v>
      </c>
      <c r="H2355">
        <v>192</v>
      </c>
      <c r="I2355" t="s">
        <v>29</v>
      </c>
      <c r="J2355">
        <v>50000000</v>
      </c>
      <c r="K2355">
        <v>6.2</v>
      </c>
    </row>
    <row r="2356" spans="1:11" x14ac:dyDescent="0.3">
      <c r="A2356" t="s">
        <v>3486</v>
      </c>
      <c r="B2356">
        <v>93</v>
      </c>
      <c r="C2356">
        <v>101</v>
      </c>
      <c r="D2356">
        <v>24881000</v>
      </c>
      <c r="E2356" t="s">
        <v>5129</v>
      </c>
      <c r="F2356" t="s">
        <v>5624</v>
      </c>
      <c r="G2356">
        <v>57140</v>
      </c>
      <c r="H2356">
        <v>195</v>
      </c>
      <c r="I2356" t="s">
        <v>29</v>
      </c>
      <c r="J2356">
        <v>15000000</v>
      </c>
      <c r="K2356">
        <v>6.2</v>
      </c>
    </row>
    <row r="2357" spans="1:11" x14ac:dyDescent="0.3">
      <c r="A2357" t="s">
        <v>3380</v>
      </c>
      <c r="B2357">
        <v>101</v>
      </c>
      <c r="C2357">
        <v>109</v>
      </c>
      <c r="D2357">
        <v>9000000</v>
      </c>
      <c r="E2357" t="s">
        <v>1683</v>
      </c>
      <c r="F2357" t="s">
        <v>5626</v>
      </c>
      <c r="G2357">
        <v>7584</v>
      </c>
      <c r="H2357">
        <v>137</v>
      </c>
      <c r="I2357" t="s">
        <v>29</v>
      </c>
      <c r="J2357">
        <v>900000</v>
      </c>
      <c r="K2357">
        <v>6.2</v>
      </c>
    </row>
    <row r="2358" spans="1:11" x14ac:dyDescent="0.3">
      <c r="A2358" t="s">
        <v>3432</v>
      </c>
      <c r="B2358">
        <v>96</v>
      </c>
      <c r="C2358">
        <v>89</v>
      </c>
      <c r="D2358">
        <v>12947763</v>
      </c>
      <c r="E2358" t="s">
        <v>2463</v>
      </c>
      <c r="F2358" t="s">
        <v>5628</v>
      </c>
      <c r="G2358">
        <v>10624</v>
      </c>
      <c r="H2358">
        <v>125</v>
      </c>
      <c r="I2358" t="s">
        <v>29</v>
      </c>
      <c r="J2358">
        <v>5000000</v>
      </c>
      <c r="K2358">
        <v>6.2</v>
      </c>
    </row>
    <row r="2359" spans="1:11" x14ac:dyDescent="0.3">
      <c r="A2359" t="s">
        <v>3421</v>
      </c>
      <c r="B2359">
        <v>271</v>
      </c>
      <c r="C2359">
        <v>94</v>
      </c>
      <c r="D2359">
        <v>32416109</v>
      </c>
      <c r="E2359" t="s">
        <v>5629</v>
      </c>
      <c r="F2359" t="s">
        <v>5630</v>
      </c>
      <c r="G2359">
        <v>109620</v>
      </c>
      <c r="H2359">
        <v>268</v>
      </c>
      <c r="I2359" t="s">
        <v>29</v>
      </c>
      <c r="J2359">
        <v>25000000</v>
      </c>
      <c r="K2359">
        <v>6.2</v>
      </c>
    </row>
    <row r="2360" spans="1:11" x14ac:dyDescent="0.3">
      <c r="A2360" t="s">
        <v>4269</v>
      </c>
      <c r="B2360">
        <v>34</v>
      </c>
      <c r="C2360">
        <v>104</v>
      </c>
      <c r="D2360">
        <v>12793213</v>
      </c>
      <c r="E2360" t="s">
        <v>699</v>
      </c>
      <c r="F2360" t="s">
        <v>5631</v>
      </c>
      <c r="G2360">
        <v>18286</v>
      </c>
      <c r="H2360">
        <v>73</v>
      </c>
      <c r="I2360" t="s">
        <v>29</v>
      </c>
      <c r="J2360">
        <v>6000000</v>
      </c>
      <c r="K2360">
        <v>6.2</v>
      </c>
    </row>
    <row r="2361" spans="1:11" x14ac:dyDescent="0.3">
      <c r="A2361" t="s">
        <v>3457</v>
      </c>
      <c r="B2361">
        <v>63</v>
      </c>
      <c r="C2361">
        <v>81</v>
      </c>
      <c r="D2361">
        <v>16033556</v>
      </c>
      <c r="E2361" t="s">
        <v>1259</v>
      </c>
      <c r="F2361" t="s">
        <v>5632</v>
      </c>
      <c r="G2361">
        <v>37901</v>
      </c>
      <c r="H2361">
        <v>518</v>
      </c>
      <c r="I2361" t="s">
        <v>29</v>
      </c>
      <c r="J2361">
        <v>10000000</v>
      </c>
      <c r="K2361">
        <v>6.2</v>
      </c>
    </row>
    <row r="2362" spans="1:11" x14ac:dyDescent="0.3">
      <c r="A2362" t="s">
        <v>2886</v>
      </c>
      <c r="B2362">
        <v>46</v>
      </c>
      <c r="C2362">
        <v>95</v>
      </c>
      <c r="D2362">
        <v>20998709</v>
      </c>
      <c r="E2362" t="s">
        <v>2180</v>
      </c>
      <c r="F2362" t="s">
        <v>5633</v>
      </c>
      <c r="G2362">
        <v>6095</v>
      </c>
      <c r="H2362">
        <v>76</v>
      </c>
      <c r="I2362" t="s">
        <v>29</v>
      </c>
      <c r="J2362">
        <v>15000000</v>
      </c>
      <c r="K2362">
        <v>6.2</v>
      </c>
    </row>
    <row r="2363" spans="1:11" x14ac:dyDescent="0.3">
      <c r="A2363" t="s">
        <v>3407</v>
      </c>
      <c r="B2363">
        <v>191</v>
      </c>
      <c r="C2363">
        <v>98</v>
      </c>
      <c r="D2363">
        <v>50740078</v>
      </c>
      <c r="E2363" t="s">
        <v>4075</v>
      </c>
      <c r="F2363" t="s">
        <v>5634</v>
      </c>
      <c r="G2363">
        <v>151580</v>
      </c>
      <c r="H2363">
        <v>672</v>
      </c>
      <c r="I2363" t="s">
        <v>29</v>
      </c>
      <c r="J2363">
        <v>45000000</v>
      </c>
      <c r="K2363">
        <v>6.2</v>
      </c>
    </row>
    <row r="2364" spans="1:11" x14ac:dyDescent="0.3">
      <c r="A2364" t="s">
        <v>4299</v>
      </c>
      <c r="B2364">
        <v>252</v>
      </c>
      <c r="C2364">
        <v>97</v>
      </c>
      <c r="D2364">
        <v>20433940</v>
      </c>
      <c r="E2364" t="s">
        <v>626</v>
      </c>
      <c r="F2364" t="s">
        <v>5636</v>
      </c>
      <c r="G2364">
        <v>78883</v>
      </c>
      <c r="H2364">
        <v>662</v>
      </c>
      <c r="I2364" t="s">
        <v>29</v>
      </c>
      <c r="J2364">
        <v>15000000</v>
      </c>
      <c r="K2364">
        <v>6.2</v>
      </c>
    </row>
    <row r="2365" spans="1:11" x14ac:dyDescent="0.3">
      <c r="A2365" t="s">
        <v>3360</v>
      </c>
      <c r="B2365">
        <v>116</v>
      </c>
      <c r="C2365">
        <v>123</v>
      </c>
      <c r="D2365">
        <v>40334024</v>
      </c>
      <c r="E2365" t="s">
        <v>4570</v>
      </c>
      <c r="F2365" t="s">
        <v>5637</v>
      </c>
      <c r="G2365">
        <v>44168</v>
      </c>
      <c r="H2365">
        <v>216</v>
      </c>
      <c r="I2365" t="s">
        <v>29</v>
      </c>
      <c r="J2365">
        <v>35000000</v>
      </c>
      <c r="K2365">
        <v>6.2</v>
      </c>
    </row>
    <row r="2366" spans="1:11" x14ac:dyDescent="0.3">
      <c r="A2366" t="s">
        <v>522</v>
      </c>
      <c r="B2366">
        <v>193</v>
      </c>
      <c r="C2366">
        <v>104</v>
      </c>
      <c r="D2366">
        <v>39692139</v>
      </c>
      <c r="E2366" t="s">
        <v>2312</v>
      </c>
      <c r="F2366" t="s">
        <v>5638</v>
      </c>
      <c r="G2366">
        <v>84131</v>
      </c>
      <c r="H2366">
        <v>400</v>
      </c>
      <c r="I2366" t="s">
        <v>29</v>
      </c>
      <c r="J2366">
        <v>35000000</v>
      </c>
      <c r="K2366">
        <v>6.2</v>
      </c>
    </row>
    <row r="2367" spans="1:11" x14ac:dyDescent="0.3">
      <c r="A2367" t="s">
        <v>2549</v>
      </c>
      <c r="B2367">
        <v>236</v>
      </c>
      <c r="C2367">
        <v>104</v>
      </c>
      <c r="D2367">
        <v>78009155</v>
      </c>
      <c r="E2367" t="s">
        <v>2113</v>
      </c>
      <c r="F2367" t="s">
        <v>5639</v>
      </c>
      <c r="G2367">
        <v>110073</v>
      </c>
      <c r="H2367">
        <v>194</v>
      </c>
      <c r="I2367" t="s">
        <v>29</v>
      </c>
      <c r="J2367">
        <v>75000000</v>
      </c>
      <c r="K2367">
        <v>6.2</v>
      </c>
    </row>
    <row r="2368" spans="1:11" x14ac:dyDescent="0.3">
      <c r="A2368" t="s">
        <v>1087</v>
      </c>
      <c r="B2368">
        <v>192</v>
      </c>
      <c r="C2368">
        <v>92</v>
      </c>
      <c r="D2368">
        <v>10814185</v>
      </c>
      <c r="E2368" t="s">
        <v>4570</v>
      </c>
      <c r="F2368" t="s">
        <v>5640</v>
      </c>
      <c r="G2368">
        <v>37530</v>
      </c>
      <c r="H2368">
        <v>106</v>
      </c>
      <c r="I2368" t="s">
        <v>29</v>
      </c>
      <c r="J2368">
        <v>8000000</v>
      </c>
      <c r="K2368">
        <v>6.2</v>
      </c>
    </row>
    <row r="2369" spans="1:11" x14ac:dyDescent="0.3">
      <c r="A2369" t="s">
        <v>3006</v>
      </c>
      <c r="B2369">
        <v>211</v>
      </c>
      <c r="C2369">
        <v>123</v>
      </c>
      <c r="D2369">
        <v>30688364</v>
      </c>
      <c r="E2369" t="s">
        <v>417</v>
      </c>
      <c r="F2369" t="s">
        <v>5641</v>
      </c>
      <c r="G2369">
        <v>69355</v>
      </c>
      <c r="H2369">
        <v>211</v>
      </c>
      <c r="I2369" t="s">
        <v>29</v>
      </c>
      <c r="J2369">
        <v>28000000</v>
      </c>
      <c r="K2369">
        <v>6.2</v>
      </c>
    </row>
    <row r="2370" spans="1:11" x14ac:dyDescent="0.3">
      <c r="A2370" t="s">
        <v>4154</v>
      </c>
      <c r="B2370">
        <v>31</v>
      </c>
      <c r="C2370">
        <v>103</v>
      </c>
      <c r="D2370">
        <v>9094451</v>
      </c>
      <c r="E2370" t="s">
        <v>4137</v>
      </c>
      <c r="F2370" t="s">
        <v>5642</v>
      </c>
      <c r="G2370">
        <v>11668</v>
      </c>
      <c r="H2370">
        <v>79</v>
      </c>
      <c r="I2370" t="s">
        <v>29</v>
      </c>
      <c r="J2370">
        <v>7000000</v>
      </c>
      <c r="K2370">
        <v>6.2</v>
      </c>
    </row>
    <row r="2371" spans="1:11" x14ac:dyDescent="0.3">
      <c r="A2371" t="s">
        <v>3500</v>
      </c>
      <c r="B2371">
        <v>242</v>
      </c>
      <c r="C2371">
        <v>118</v>
      </c>
      <c r="D2371">
        <v>30523568</v>
      </c>
      <c r="E2371" t="s">
        <v>211</v>
      </c>
      <c r="F2371" t="s">
        <v>5644</v>
      </c>
      <c r="G2371">
        <v>54447</v>
      </c>
      <c r="H2371">
        <v>201</v>
      </c>
      <c r="I2371" t="s">
        <v>29</v>
      </c>
      <c r="J2371">
        <v>30000000</v>
      </c>
      <c r="K2371">
        <v>6.2</v>
      </c>
    </row>
    <row r="2372" spans="1:11" x14ac:dyDescent="0.3">
      <c r="A2372" t="s">
        <v>3156</v>
      </c>
      <c r="B2372">
        <v>9</v>
      </c>
      <c r="C2372">
        <v>91</v>
      </c>
      <c r="D2372">
        <v>2850263</v>
      </c>
      <c r="E2372" t="s">
        <v>5645</v>
      </c>
      <c r="F2372" t="s">
        <v>5647</v>
      </c>
      <c r="G2372">
        <v>5061</v>
      </c>
      <c r="H2372">
        <v>70</v>
      </c>
      <c r="I2372" t="s">
        <v>29</v>
      </c>
      <c r="J2372">
        <v>2600000</v>
      </c>
      <c r="K2372">
        <v>6.2</v>
      </c>
    </row>
    <row r="2373" spans="1:11" x14ac:dyDescent="0.3">
      <c r="A2373" t="s">
        <v>2549</v>
      </c>
      <c r="B2373">
        <v>162</v>
      </c>
      <c r="C2373">
        <v>91</v>
      </c>
      <c r="D2373">
        <v>140080850</v>
      </c>
      <c r="E2373" t="s">
        <v>1562</v>
      </c>
      <c r="F2373" t="s">
        <v>5649</v>
      </c>
      <c r="G2373">
        <v>121084</v>
      </c>
      <c r="H2373">
        <v>221</v>
      </c>
      <c r="I2373" t="s">
        <v>29</v>
      </c>
      <c r="J2373">
        <v>140000000</v>
      </c>
      <c r="K2373">
        <v>6.2</v>
      </c>
    </row>
    <row r="2374" spans="1:11" x14ac:dyDescent="0.3">
      <c r="A2374" t="s">
        <v>1861</v>
      </c>
      <c r="B2374">
        <v>414</v>
      </c>
      <c r="C2374">
        <v>97</v>
      </c>
      <c r="D2374">
        <v>14938570</v>
      </c>
      <c r="E2374" t="s">
        <v>543</v>
      </c>
      <c r="F2374" t="s">
        <v>5650</v>
      </c>
      <c r="G2374">
        <v>111625</v>
      </c>
      <c r="H2374">
        <v>369</v>
      </c>
      <c r="I2374" t="s">
        <v>29</v>
      </c>
      <c r="J2374">
        <v>15000000</v>
      </c>
      <c r="K2374">
        <v>6.2</v>
      </c>
    </row>
    <row r="2375" spans="1:11" x14ac:dyDescent="0.3">
      <c r="A2375" t="s">
        <v>2961</v>
      </c>
      <c r="B2375">
        <v>119</v>
      </c>
      <c r="C2375">
        <v>122</v>
      </c>
      <c r="D2375">
        <v>6601079</v>
      </c>
      <c r="E2375" t="s">
        <v>5651</v>
      </c>
      <c r="F2375" t="s">
        <v>5653</v>
      </c>
      <c r="G2375">
        <v>17436</v>
      </c>
      <c r="H2375">
        <v>276</v>
      </c>
      <c r="I2375" t="s">
        <v>29</v>
      </c>
      <c r="J2375">
        <v>7000000</v>
      </c>
      <c r="K2375">
        <v>6.2</v>
      </c>
    </row>
    <row r="2376" spans="1:11" x14ac:dyDescent="0.3">
      <c r="A2376" t="s">
        <v>1017</v>
      </c>
      <c r="B2376">
        <v>59</v>
      </c>
      <c r="C2376">
        <v>92</v>
      </c>
      <c r="D2376">
        <v>582024</v>
      </c>
      <c r="E2376" t="s">
        <v>5181</v>
      </c>
      <c r="F2376" t="s">
        <v>5654</v>
      </c>
      <c r="G2376">
        <v>30396</v>
      </c>
      <c r="H2376">
        <v>168</v>
      </c>
      <c r="I2376" t="s">
        <v>29</v>
      </c>
      <c r="J2376">
        <v>1000000</v>
      </c>
      <c r="K2376">
        <v>6.2</v>
      </c>
    </row>
    <row r="2377" spans="1:11" x14ac:dyDescent="0.3">
      <c r="A2377" t="s">
        <v>1872</v>
      </c>
      <c r="B2377">
        <v>35</v>
      </c>
      <c r="C2377">
        <v>84</v>
      </c>
      <c r="D2377">
        <v>52850</v>
      </c>
      <c r="E2377" t="s">
        <v>676</v>
      </c>
      <c r="F2377" t="s">
        <v>5656</v>
      </c>
      <c r="G2377">
        <v>1656</v>
      </c>
      <c r="H2377">
        <v>12</v>
      </c>
      <c r="I2377" t="s">
        <v>29</v>
      </c>
      <c r="J2377">
        <v>500000</v>
      </c>
      <c r="K2377">
        <v>6.2</v>
      </c>
    </row>
    <row r="2378" spans="1:11" x14ac:dyDescent="0.3">
      <c r="A2378" t="s">
        <v>3390</v>
      </c>
      <c r="B2378">
        <v>88</v>
      </c>
      <c r="C2378">
        <v>103</v>
      </c>
      <c r="D2378">
        <v>23000</v>
      </c>
      <c r="E2378" t="s">
        <v>5657</v>
      </c>
      <c r="F2378" t="s">
        <v>5659</v>
      </c>
      <c r="G2378">
        <v>5931</v>
      </c>
      <c r="H2378">
        <v>58</v>
      </c>
      <c r="I2378" t="s">
        <v>29</v>
      </c>
      <c r="J2378">
        <v>500000</v>
      </c>
      <c r="K2378">
        <v>6.2</v>
      </c>
    </row>
    <row r="2379" spans="1:11" x14ac:dyDescent="0.3">
      <c r="A2379" t="s">
        <v>165</v>
      </c>
      <c r="B2379">
        <v>107</v>
      </c>
      <c r="C2379">
        <v>83</v>
      </c>
      <c r="D2379">
        <v>84303558</v>
      </c>
      <c r="E2379" t="s">
        <v>316</v>
      </c>
      <c r="F2379" t="s">
        <v>5660</v>
      </c>
      <c r="G2379">
        <v>65270</v>
      </c>
      <c r="H2379">
        <v>100</v>
      </c>
      <c r="I2379" t="s">
        <v>29</v>
      </c>
      <c r="J2379">
        <v>85000000</v>
      </c>
      <c r="K2379">
        <v>6.2</v>
      </c>
    </row>
    <row r="2380" spans="1:11" x14ac:dyDescent="0.3">
      <c r="A2380" t="s">
        <v>3434</v>
      </c>
      <c r="B2380">
        <v>35</v>
      </c>
      <c r="C2380">
        <v>87</v>
      </c>
      <c r="D2380">
        <v>19539</v>
      </c>
      <c r="E2380" t="s">
        <v>676</v>
      </c>
      <c r="F2380" t="s">
        <v>5661</v>
      </c>
      <c r="G2380">
        <v>4182</v>
      </c>
      <c r="H2380">
        <v>53</v>
      </c>
      <c r="I2380" t="s">
        <v>29</v>
      </c>
      <c r="J2380">
        <v>1000000</v>
      </c>
      <c r="K2380">
        <v>6.2</v>
      </c>
    </row>
    <row r="2381" spans="1:11" x14ac:dyDescent="0.3">
      <c r="A2381" t="s">
        <v>3444</v>
      </c>
      <c r="B2381">
        <v>32</v>
      </c>
      <c r="C2381">
        <v>80</v>
      </c>
      <c r="D2381">
        <v>194568</v>
      </c>
      <c r="E2381" t="s">
        <v>289</v>
      </c>
      <c r="F2381" t="s">
        <v>5663</v>
      </c>
      <c r="G2381">
        <v>2963</v>
      </c>
      <c r="H2381">
        <v>28</v>
      </c>
      <c r="I2381" t="s">
        <v>29</v>
      </c>
      <c r="J2381">
        <v>1500000</v>
      </c>
      <c r="K2381">
        <v>6.2</v>
      </c>
    </row>
    <row r="2382" spans="1:11" x14ac:dyDescent="0.3">
      <c r="A2382" t="s">
        <v>2511</v>
      </c>
      <c r="B2382">
        <v>232</v>
      </c>
      <c r="C2382">
        <v>131</v>
      </c>
      <c r="D2382">
        <v>28644770</v>
      </c>
      <c r="E2382" t="s">
        <v>289</v>
      </c>
      <c r="F2382" t="s">
        <v>5665</v>
      </c>
      <c r="G2382">
        <v>78974</v>
      </c>
      <c r="H2382">
        <v>141</v>
      </c>
      <c r="I2382" t="s">
        <v>29</v>
      </c>
      <c r="J2382">
        <v>30000000</v>
      </c>
      <c r="K2382">
        <v>6.2</v>
      </c>
    </row>
    <row r="2383" spans="1:11" x14ac:dyDescent="0.3">
      <c r="A2383" t="s">
        <v>3417</v>
      </c>
      <c r="B2383">
        <v>39</v>
      </c>
      <c r="C2383">
        <v>96</v>
      </c>
      <c r="D2383">
        <v>5430822</v>
      </c>
      <c r="E2383" t="s">
        <v>5666</v>
      </c>
      <c r="F2383" t="s">
        <v>5668</v>
      </c>
      <c r="G2383">
        <v>8391</v>
      </c>
      <c r="H2383">
        <v>75</v>
      </c>
      <c r="I2383" t="s">
        <v>29</v>
      </c>
      <c r="J2383">
        <v>7000000</v>
      </c>
      <c r="K2383">
        <v>6.2</v>
      </c>
    </row>
    <row r="2384" spans="1:11" x14ac:dyDescent="0.3">
      <c r="A2384" t="s">
        <v>1750</v>
      </c>
      <c r="B2384">
        <v>420</v>
      </c>
      <c r="C2384">
        <v>111</v>
      </c>
      <c r="D2384">
        <v>38176892</v>
      </c>
      <c r="E2384" t="s">
        <v>2463</v>
      </c>
      <c r="F2384" t="s">
        <v>5669</v>
      </c>
      <c r="G2384">
        <v>104119</v>
      </c>
      <c r="H2384">
        <v>518</v>
      </c>
      <c r="I2384" t="s">
        <v>29</v>
      </c>
      <c r="J2384">
        <v>40000000</v>
      </c>
      <c r="K2384">
        <v>6.2</v>
      </c>
    </row>
    <row r="2385" spans="1:11" x14ac:dyDescent="0.3">
      <c r="A2385" t="s">
        <v>3175</v>
      </c>
      <c r="B2385">
        <v>31</v>
      </c>
      <c r="C2385">
        <v>90</v>
      </c>
      <c r="D2385">
        <v>99147</v>
      </c>
      <c r="E2385" t="s">
        <v>92</v>
      </c>
      <c r="F2385" t="s">
        <v>5670</v>
      </c>
      <c r="G2385">
        <v>1884</v>
      </c>
      <c r="H2385">
        <v>28</v>
      </c>
      <c r="I2385" t="s">
        <v>29</v>
      </c>
      <c r="J2385">
        <v>2000000</v>
      </c>
      <c r="K2385">
        <v>6.2</v>
      </c>
    </row>
    <row r="2386" spans="1:11" x14ac:dyDescent="0.3">
      <c r="A2386" t="s">
        <v>3362</v>
      </c>
      <c r="B2386">
        <v>81</v>
      </c>
      <c r="C2386">
        <v>121</v>
      </c>
      <c r="D2386">
        <v>12549485</v>
      </c>
      <c r="E2386" t="s">
        <v>5671</v>
      </c>
      <c r="F2386" t="s">
        <v>5672</v>
      </c>
      <c r="G2386">
        <v>4603</v>
      </c>
      <c r="H2386">
        <v>91</v>
      </c>
      <c r="I2386" t="s">
        <v>29</v>
      </c>
      <c r="J2386">
        <v>15000000</v>
      </c>
      <c r="K2386">
        <v>6.2</v>
      </c>
    </row>
    <row r="2387" spans="1:11" x14ac:dyDescent="0.3">
      <c r="A2387" t="s">
        <v>3395</v>
      </c>
      <c r="B2387">
        <v>366</v>
      </c>
      <c r="C2387">
        <v>102</v>
      </c>
      <c r="D2387">
        <v>106369117</v>
      </c>
      <c r="E2387" t="s">
        <v>1184</v>
      </c>
      <c r="F2387" t="s">
        <v>5673</v>
      </c>
      <c r="G2387">
        <v>225273</v>
      </c>
      <c r="H2387">
        <v>523</v>
      </c>
      <c r="I2387" t="s">
        <v>29</v>
      </c>
      <c r="J2387">
        <v>110000000</v>
      </c>
      <c r="K2387">
        <v>6.2</v>
      </c>
    </row>
    <row r="2388" spans="1:11" x14ac:dyDescent="0.3">
      <c r="A2388" t="s">
        <v>3348</v>
      </c>
      <c r="B2388">
        <v>208</v>
      </c>
      <c r="C2388">
        <v>112</v>
      </c>
      <c r="D2388">
        <v>30691439</v>
      </c>
      <c r="E2388" t="s">
        <v>2463</v>
      </c>
      <c r="F2388" t="s">
        <v>5675</v>
      </c>
      <c r="G2388">
        <v>86205</v>
      </c>
      <c r="H2388">
        <v>232</v>
      </c>
      <c r="I2388" t="s">
        <v>29</v>
      </c>
      <c r="J2388">
        <v>35000000</v>
      </c>
      <c r="K2388">
        <v>6.2</v>
      </c>
    </row>
    <row r="2389" spans="1:11" x14ac:dyDescent="0.3">
      <c r="A2389" t="s">
        <v>3930</v>
      </c>
      <c r="B2389">
        <v>119</v>
      </c>
      <c r="C2389">
        <v>103</v>
      </c>
      <c r="D2389">
        <v>30669413</v>
      </c>
      <c r="E2389" t="s">
        <v>993</v>
      </c>
      <c r="F2389" t="s">
        <v>5676</v>
      </c>
      <c r="G2389">
        <v>105478</v>
      </c>
      <c r="H2389">
        <v>291</v>
      </c>
      <c r="I2389" t="s">
        <v>29</v>
      </c>
      <c r="J2389">
        <v>35000000</v>
      </c>
      <c r="K2389">
        <v>6.2</v>
      </c>
    </row>
    <row r="2390" spans="1:11" x14ac:dyDescent="0.3">
      <c r="A2390" t="s">
        <v>346</v>
      </c>
      <c r="B2390">
        <v>133</v>
      </c>
      <c r="C2390">
        <v>90</v>
      </c>
      <c r="D2390">
        <v>65087</v>
      </c>
      <c r="E2390" t="s">
        <v>5677</v>
      </c>
      <c r="F2390" t="s">
        <v>5679</v>
      </c>
      <c r="G2390">
        <v>8824</v>
      </c>
      <c r="H2390">
        <v>108</v>
      </c>
      <c r="I2390" t="s">
        <v>29</v>
      </c>
      <c r="J2390">
        <v>5000000</v>
      </c>
      <c r="K2390">
        <v>6.2</v>
      </c>
    </row>
    <row r="2391" spans="1:11" x14ac:dyDescent="0.3">
      <c r="A2391" t="s">
        <v>2276</v>
      </c>
      <c r="B2391">
        <v>59</v>
      </c>
      <c r="C2391">
        <v>125</v>
      </c>
      <c r="D2391">
        <v>65012000</v>
      </c>
      <c r="E2391" t="s">
        <v>5680</v>
      </c>
      <c r="F2391" t="s">
        <v>5681</v>
      </c>
      <c r="G2391">
        <v>43559</v>
      </c>
      <c r="H2391">
        <v>137</v>
      </c>
      <c r="I2391" t="s">
        <v>29</v>
      </c>
      <c r="J2391">
        <v>70000000</v>
      </c>
      <c r="K2391">
        <v>6.2</v>
      </c>
    </row>
    <row r="2392" spans="1:11" x14ac:dyDescent="0.3">
      <c r="A2392" t="s">
        <v>3871</v>
      </c>
      <c r="B2392">
        <v>132</v>
      </c>
      <c r="C2392">
        <v>122</v>
      </c>
      <c r="D2392">
        <v>6754898</v>
      </c>
      <c r="E2392" t="s">
        <v>73</v>
      </c>
      <c r="F2392" t="s">
        <v>5683</v>
      </c>
      <c r="G2392">
        <v>20000</v>
      </c>
      <c r="H2392">
        <v>188</v>
      </c>
      <c r="I2392" t="s">
        <v>29</v>
      </c>
      <c r="J2392">
        <v>12000000</v>
      </c>
      <c r="K2392">
        <v>6.2</v>
      </c>
    </row>
    <row r="2393" spans="1:11" x14ac:dyDescent="0.3">
      <c r="A2393" t="s">
        <v>3410</v>
      </c>
      <c r="B2393">
        <v>36</v>
      </c>
      <c r="C2393">
        <v>97</v>
      </c>
      <c r="D2393">
        <v>117560</v>
      </c>
      <c r="E2393" t="s">
        <v>588</v>
      </c>
      <c r="F2393" t="s">
        <v>5684</v>
      </c>
      <c r="G2393">
        <v>2330</v>
      </c>
      <c r="H2393">
        <v>29</v>
      </c>
      <c r="I2393" t="s">
        <v>29</v>
      </c>
      <c r="J2393">
        <v>6000000</v>
      </c>
      <c r="K2393">
        <v>6.2</v>
      </c>
    </row>
    <row r="2394" spans="1:11" x14ac:dyDescent="0.3">
      <c r="A2394" t="s">
        <v>2503</v>
      </c>
      <c r="B2394">
        <v>47</v>
      </c>
      <c r="C2394">
        <v>107</v>
      </c>
      <c r="D2394">
        <v>54606</v>
      </c>
      <c r="E2394" t="s">
        <v>4570</v>
      </c>
      <c r="F2394" t="s">
        <v>5685</v>
      </c>
      <c r="G2394">
        <v>1940</v>
      </c>
      <c r="H2394">
        <v>34</v>
      </c>
      <c r="I2394" t="s">
        <v>29</v>
      </c>
      <c r="J2394">
        <v>6000000</v>
      </c>
      <c r="K2394">
        <v>6.2</v>
      </c>
    </row>
    <row r="2395" spans="1:11" x14ac:dyDescent="0.3">
      <c r="A2395" t="s">
        <v>3712</v>
      </c>
      <c r="B2395">
        <v>65</v>
      </c>
      <c r="C2395">
        <v>95</v>
      </c>
      <c r="D2395">
        <v>2955039</v>
      </c>
      <c r="E2395" t="s">
        <v>379</v>
      </c>
      <c r="F2395" t="s">
        <v>5687</v>
      </c>
      <c r="G2395">
        <v>3624</v>
      </c>
      <c r="H2395">
        <v>27</v>
      </c>
      <c r="I2395" t="s">
        <v>29</v>
      </c>
      <c r="J2395">
        <v>9000000</v>
      </c>
      <c r="K2395">
        <v>6.2</v>
      </c>
    </row>
    <row r="2396" spans="1:11" x14ac:dyDescent="0.3">
      <c r="A2396" t="s">
        <v>2241</v>
      </c>
      <c r="B2396">
        <v>195</v>
      </c>
      <c r="C2396">
        <v>101</v>
      </c>
      <c r="D2396">
        <v>28687835</v>
      </c>
      <c r="E2396" t="s">
        <v>208</v>
      </c>
      <c r="F2396" t="s">
        <v>5688</v>
      </c>
      <c r="G2396">
        <v>40964</v>
      </c>
      <c r="H2396">
        <v>245</v>
      </c>
      <c r="I2396" t="s">
        <v>29</v>
      </c>
      <c r="J2396">
        <v>35000000</v>
      </c>
      <c r="K2396">
        <v>6.2</v>
      </c>
    </row>
    <row r="2397" spans="1:11" x14ac:dyDescent="0.3">
      <c r="A2397" t="s">
        <v>3158</v>
      </c>
      <c r="B2397">
        <v>150</v>
      </c>
      <c r="C2397">
        <v>96</v>
      </c>
      <c r="D2397">
        <v>13630226</v>
      </c>
      <c r="E2397" t="s">
        <v>2211</v>
      </c>
      <c r="F2397" t="s">
        <v>5689</v>
      </c>
      <c r="G2397">
        <v>112516</v>
      </c>
      <c r="H2397">
        <v>223</v>
      </c>
      <c r="I2397" t="s">
        <v>29</v>
      </c>
      <c r="J2397">
        <v>20000000</v>
      </c>
      <c r="K2397">
        <v>6.2</v>
      </c>
    </row>
    <row r="2398" spans="1:11" x14ac:dyDescent="0.3">
      <c r="A2398" t="s">
        <v>1817</v>
      </c>
      <c r="B2398">
        <v>64</v>
      </c>
      <c r="C2398">
        <v>116</v>
      </c>
      <c r="D2398">
        <v>61355436</v>
      </c>
      <c r="E2398" t="s">
        <v>3674</v>
      </c>
      <c r="F2398" t="s">
        <v>5691</v>
      </c>
      <c r="G2398">
        <v>52136</v>
      </c>
      <c r="H2398">
        <v>184</v>
      </c>
      <c r="I2398" t="s">
        <v>29</v>
      </c>
      <c r="J2398">
        <v>68000000</v>
      </c>
      <c r="K2398">
        <v>6.2</v>
      </c>
    </row>
    <row r="2399" spans="1:11" x14ac:dyDescent="0.3">
      <c r="A2399" t="s">
        <v>2005</v>
      </c>
      <c r="B2399">
        <v>118</v>
      </c>
      <c r="C2399">
        <v>141</v>
      </c>
      <c r="D2399">
        <v>16123851</v>
      </c>
      <c r="E2399" t="s">
        <v>92</v>
      </c>
      <c r="F2399" t="s">
        <v>5692</v>
      </c>
      <c r="G2399">
        <v>17373</v>
      </c>
      <c r="H2399">
        <v>148</v>
      </c>
      <c r="I2399" t="s">
        <v>29</v>
      </c>
      <c r="J2399">
        <v>23000000</v>
      </c>
      <c r="K2399">
        <v>6.2</v>
      </c>
    </row>
    <row r="2400" spans="1:11" x14ac:dyDescent="0.3">
      <c r="A2400" t="s">
        <v>4428</v>
      </c>
      <c r="B2400">
        <v>70</v>
      </c>
      <c r="C2400">
        <v>87</v>
      </c>
      <c r="D2400">
        <v>16290976</v>
      </c>
      <c r="E2400" t="s">
        <v>5693</v>
      </c>
      <c r="F2400" t="s">
        <v>5694</v>
      </c>
      <c r="G2400">
        <v>14637</v>
      </c>
      <c r="H2400">
        <v>100</v>
      </c>
      <c r="I2400" t="s">
        <v>29</v>
      </c>
      <c r="J2400">
        <v>24000000</v>
      </c>
      <c r="K2400">
        <v>6.2</v>
      </c>
    </row>
    <row r="2401" spans="1:11" x14ac:dyDescent="0.3">
      <c r="A2401" t="s">
        <v>2677</v>
      </c>
      <c r="B2401">
        <v>255</v>
      </c>
      <c r="C2401">
        <v>85</v>
      </c>
      <c r="D2401">
        <v>86897182</v>
      </c>
      <c r="E2401" t="s">
        <v>676</v>
      </c>
      <c r="F2401" t="s">
        <v>5695</v>
      </c>
      <c r="G2401">
        <v>106790</v>
      </c>
      <c r="H2401">
        <v>177</v>
      </c>
      <c r="I2401" t="s">
        <v>29</v>
      </c>
      <c r="J2401">
        <v>95000000</v>
      </c>
      <c r="K2401">
        <v>6.2</v>
      </c>
    </row>
    <row r="2402" spans="1:11" x14ac:dyDescent="0.3">
      <c r="A2402" t="s">
        <v>3411</v>
      </c>
      <c r="B2402">
        <v>26</v>
      </c>
      <c r="C2402">
        <v>97</v>
      </c>
      <c r="D2402">
        <v>883887</v>
      </c>
      <c r="E2402" t="s">
        <v>92</v>
      </c>
      <c r="F2402" t="s">
        <v>5697</v>
      </c>
      <c r="G2402">
        <v>1201</v>
      </c>
      <c r="H2402">
        <v>14</v>
      </c>
      <c r="I2402" t="s">
        <v>29</v>
      </c>
      <c r="J2402">
        <v>9000000</v>
      </c>
      <c r="K2402">
        <v>6.2</v>
      </c>
    </row>
    <row r="2403" spans="1:11" x14ac:dyDescent="0.3">
      <c r="A2403" t="s">
        <v>2005</v>
      </c>
      <c r="B2403">
        <v>15</v>
      </c>
      <c r="C2403">
        <v>113</v>
      </c>
      <c r="D2403">
        <v>2832826</v>
      </c>
      <c r="E2403" t="s">
        <v>699</v>
      </c>
      <c r="F2403" t="s">
        <v>5698</v>
      </c>
      <c r="G2403">
        <v>1761</v>
      </c>
      <c r="H2403">
        <v>19</v>
      </c>
      <c r="I2403" t="s">
        <v>29</v>
      </c>
      <c r="J2403">
        <v>11000000</v>
      </c>
      <c r="K2403">
        <v>6.2</v>
      </c>
    </row>
    <row r="2404" spans="1:11" x14ac:dyDescent="0.3">
      <c r="A2404" t="s">
        <v>2503</v>
      </c>
      <c r="B2404">
        <v>132</v>
      </c>
      <c r="C2404">
        <v>102</v>
      </c>
      <c r="D2404">
        <v>6409206</v>
      </c>
      <c r="E2404" t="s">
        <v>2765</v>
      </c>
      <c r="F2404" t="s">
        <v>5699</v>
      </c>
      <c r="G2404">
        <v>32311</v>
      </c>
      <c r="H2404">
        <v>104</v>
      </c>
      <c r="I2404" t="s">
        <v>29</v>
      </c>
      <c r="J2404">
        <v>15000000</v>
      </c>
      <c r="K2404">
        <v>6.2</v>
      </c>
    </row>
    <row r="2405" spans="1:11" x14ac:dyDescent="0.3">
      <c r="A2405" t="s">
        <v>3187</v>
      </c>
      <c r="B2405">
        <v>90</v>
      </c>
      <c r="C2405">
        <v>87</v>
      </c>
      <c r="D2405">
        <v>1276984</v>
      </c>
      <c r="E2405" t="s">
        <v>2312</v>
      </c>
      <c r="F2405" t="s">
        <v>5700</v>
      </c>
      <c r="G2405">
        <v>11403</v>
      </c>
      <c r="H2405">
        <v>150</v>
      </c>
      <c r="I2405" t="s">
        <v>29</v>
      </c>
      <c r="J2405">
        <v>10000000</v>
      </c>
      <c r="K2405">
        <v>6.2</v>
      </c>
    </row>
    <row r="2406" spans="1:11" x14ac:dyDescent="0.3">
      <c r="A2406" t="s">
        <v>1137</v>
      </c>
      <c r="B2406">
        <v>313</v>
      </c>
      <c r="C2406">
        <v>105</v>
      </c>
      <c r="D2406">
        <v>50549107</v>
      </c>
      <c r="E2406" t="s">
        <v>417</v>
      </c>
      <c r="F2406" t="s">
        <v>5701</v>
      </c>
      <c r="G2406">
        <v>99035</v>
      </c>
      <c r="H2406">
        <v>289</v>
      </c>
      <c r="I2406" t="s">
        <v>29</v>
      </c>
      <c r="J2406">
        <v>60000000</v>
      </c>
      <c r="K2406">
        <v>6.2</v>
      </c>
    </row>
    <row r="2407" spans="1:11" x14ac:dyDescent="0.3">
      <c r="A2407" t="s">
        <v>1072</v>
      </c>
      <c r="B2407">
        <v>164</v>
      </c>
      <c r="C2407">
        <v>102</v>
      </c>
      <c r="D2407">
        <v>25266129</v>
      </c>
      <c r="E2407" t="s">
        <v>699</v>
      </c>
      <c r="F2407" t="s">
        <v>5702</v>
      </c>
      <c r="G2407">
        <v>54346</v>
      </c>
      <c r="H2407">
        <v>358</v>
      </c>
      <c r="I2407" t="s">
        <v>29</v>
      </c>
      <c r="J2407">
        <v>35000000</v>
      </c>
      <c r="K2407">
        <v>6.2</v>
      </c>
    </row>
    <row r="2408" spans="1:11" x14ac:dyDescent="0.3">
      <c r="A2408" t="s">
        <v>3437</v>
      </c>
      <c r="B2408">
        <v>43</v>
      </c>
      <c r="C2408">
        <v>86</v>
      </c>
      <c r="D2408">
        <v>226792</v>
      </c>
      <c r="E2408" t="s">
        <v>5703</v>
      </c>
      <c r="F2408" t="s">
        <v>5704</v>
      </c>
      <c r="G2408">
        <v>3080</v>
      </c>
      <c r="H2408">
        <v>44</v>
      </c>
      <c r="I2408" t="s">
        <v>29</v>
      </c>
      <c r="J2408">
        <v>10000000</v>
      </c>
      <c r="K2408">
        <v>6.2</v>
      </c>
    </row>
    <row r="2409" spans="1:11" x14ac:dyDescent="0.3">
      <c r="A2409" t="s">
        <v>3896</v>
      </c>
      <c r="B2409">
        <v>117</v>
      </c>
      <c r="C2409">
        <v>86</v>
      </c>
      <c r="D2409">
        <v>45860039</v>
      </c>
      <c r="E2409" t="s">
        <v>5705</v>
      </c>
      <c r="F2409" t="s">
        <v>5706</v>
      </c>
      <c r="G2409">
        <v>53118</v>
      </c>
      <c r="H2409">
        <v>221</v>
      </c>
      <c r="I2409" t="s">
        <v>29</v>
      </c>
      <c r="J2409">
        <v>56000000</v>
      </c>
      <c r="K2409">
        <v>6.2</v>
      </c>
    </row>
    <row r="2410" spans="1:11" x14ac:dyDescent="0.3">
      <c r="A2410" t="s">
        <v>3366</v>
      </c>
      <c r="B2410">
        <v>10</v>
      </c>
      <c r="C2410">
        <v>121</v>
      </c>
      <c r="D2410">
        <v>229311</v>
      </c>
      <c r="E2410" t="s">
        <v>5707</v>
      </c>
      <c r="F2410" t="s">
        <v>5708</v>
      </c>
      <c r="G2410">
        <v>899</v>
      </c>
      <c r="H2410">
        <v>42</v>
      </c>
      <c r="I2410" t="s">
        <v>29</v>
      </c>
      <c r="J2410">
        <v>11350000</v>
      </c>
      <c r="K2410">
        <v>6.2</v>
      </c>
    </row>
    <row r="2411" spans="1:11" x14ac:dyDescent="0.3">
      <c r="A2411" t="s">
        <v>2027</v>
      </c>
      <c r="B2411">
        <v>79</v>
      </c>
      <c r="C2411">
        <v>107</v>
      </c>
      <c r="D2411">
        <v>7564000</v>
      </c>
      <c r="E2411" t="s">
        <v>3824</v>
      </c>
      <c r="F2411" t="s">
        <v>5709</v>
      </c>
      <c r="G2411">
        <v>54650</v>
      </c>
      <c r="H2411">
        <v>223</v>
      </c>
      <c r="I2411" t="s">
        <v>29</v>
      </c>
      <c r="J2411">
        <v>20000000</v>
      </c>
      <c r="K2411">
        <v>6.2</v>
      </c>
    </row>
    <row r="2412" spans="1:11" x14ac:dyDescent="0.3">
      <c r="A2412" t="s">
        <v>3014</v>
      </c>
      <c r="B2412">
        <v>154</v>
      </c>
      <c r="C2412">
        <v>98</v>
      </c>
      <c r="D2412">
        <v>113733726</v>
      </c>
      <c r="E2412" t="s">
        <v>4023</v>
      </c>
      <c r="F2412" t="s">
        <v>5710</v>
      </c>
      <c r="G2412">
        <v>67223</v>
      </c>
      <c r="H2412">
        <v>126</v>
      </c>
      <c r="I2412" t="s">
        <v>29</v>
      </c>
      <c r="J2412">
        <v>127000000</v>
      </c>
      <c r="K2412">
        <v>6.2</v>
      </c>
    </row>
    <row r="2413" spans="1:11" x14ac:dyDescent="0.3">
      <c r="A2413" t="s">
        <v>2835</v>
      </c>
      <c r="B2413">
        <v>167</v>
      </c>
      <c r="C2413">
        <v>109</v>
      </c>
      <c r="D2413">
        <v>13248477</v>
      </c>
      <c r="E2413" t="s">
        <v>211</v>
      </c>
      <c r="F2413" t="s">
        <v>5711</v>
      </c>
      <c r="G2413">
        <v>60555</v>
      </c>
      <c r="H2413">
        <v>174</v>
      </c>
      <c r="I2413" t="s">
        <v>29</v>
      </c>
      <c r="J2413">
        <v>27000000</v>
      </c>
      <c r="K2413">
        <v>6.2</v>
      </c>
    </row>
    <row r="2414" spans="1:11" x14ac:dyDescent="0.3">
      <c r="A2414" t="s">
        <v>3384</v>
      </c>
      <c r="B2414">
        <v>22</v>
      </c>
      <c r="C2414">
        <v>106</v>
      </c>
      <c r="D2414">
        <v>115504</v>
      </c>
      <c r="E2414" t="s">
        <v>699</v>
      </c>
      <c r="F2414" t="s">
        <v>5713</v>
      </c>
      <c r="G2414">
        <v>4820</v>
      </c>
      <c r="H2414">
        <v>26</v>
      </c>
      <c r="I2414" t="s">
        <v>29</v>
      </c>
      <c r="J2414">
        <v>14000000</v>
      </c>
      <c r="K2414">
        <v>6.2</v>
      </c>
    </row>
    <row r="2415" spans="1:11" x14ac:dyDescent="0.3">
      <c r="A2415" t="s">
        <v>3203</v>
      </c>
      <c r="B2415">
        <v>117</v>
      </c>
      <c r="C2415">
        <v>108</v>
      </c>
      <c r="D2415">
        <v>1039869</v>
      </c>
      <c r="E2415" t="s">
        <v>413</v>
      </c>
      <c r="F2415" t="s">
        <v>5714</v>
      </c>
      <c r="G2415">
        <v>14757</v>
      </c>
      <c r="H2415">
        <v>51</v>
      </c>
      <c r="I2415" t="s">
        <v>29</v>
      </c>
      <c r="J2415">
        <v>15000000</v>
      </c>
      <c r="K2415">
        <v>6.2</v>
      </c>
    </row>
    <row r="2416" spans="1:11" x14ac:dyDescent="0.3">
      <c r="A2416" t="s">
        <v>4991</v>
      </c>
      <c r="B2416">
        <v>20</v>
      </c>
      <c r="C2416">
        <v>105</v>
      </c>
      <c r="D2416">
        <v>10070000</v>
      </c>
      <c r="E2416" t="s">
        <v>699</v>
      </c>
      <c r="F2416" t="s">
        <v>5715</v>
      </c>
      <c r="G2416">
        <v>5668</v>
      </c>
      <c r="H2416">
        <v>50</v>
      </c>
      <c r="I2416" t="s">
        <v>29</v>
      </c>
      <c r="J2416">
        <v>25000000</v>
      </c>
      <c r="K2416">
        <v>6.2</v>
      </c>
    </row>
    <row r="2417" spans="1:11" x14ac:dyDescent="0.3">
      <c r="A2417" t="s">
        <v>3425</v>
      </c>
      <c r="B2417">
        <v>67</v>
      </c>
      <c r="C2417">
        <v>92</v>
      </c>
      <c r="D2417">
        <v>23091</v>
      </c>
      <c r="E2417" t="s">
        <v>555</v>
      </c>
      <c r="F2417" t="s">
        <v>5716</v>
      </c>
      <c r="G2417">
        <v>5664</v>
      </c>
      <c r="H2417">
        <v>42</v>
      </c>
      <c r="I2417" t="s">
        <v>29</v>
      </c>
      <c r="J2417">
        <v>15000000</v>
      </c>
      <c r="K2417">
        <v>6.2</v>
      </c>
    </row>
    <row r="2418" spans="1:11" x14ac:dyDescent="0.3">
      <c r="A2418" t="s">
        <v>4628</v>
      </c>
      <c r="B2418">
        <v>129</v>
      </c>
      <c r="C2418">
        <v>100</v>
      </c>
      <c r="D2418">
        <v>6852144</v>
      </c>
      <c r="E2418" t="s">
        <v>1489</v>
      </c>
      <c r="F2418" t="s">
        <v>5717</v>
      </c>
      <c r="G2418">
        <v>15169</v>
      </c>
      <c r="H2418">
        <v>213</v>
      </c>
      <c r="I2418" t="s">
        <v>29</v>
      </c>
      <c r="J2418">
        <v>22000000</v>
      </c>
      <c r="K2418">
        <v>6.2</v>
      </c>
    </row>
    <row r="2419" spans="1:11" x14ac:dyDescent="0.3">
      <c r="A2419" t="s">
        <v>3382</v>
      </c>
      <c r="B2419">
        <v>298</v>
      </c>
      <c r="C2419">
        <v>109</v>
      </c>
      <c r="D2419">
        <v>19692608</v>
      </c>
      <c r="E2419" t="s">
        <v>208</v>
      </c>
      <c r="F2419" t="s">
        <v>5719</v>
      </c>
      <c r="G2419">
        <v>63548</v>
      </c>
      <c r="H2419">
        <v>134</v>
      </c>
      <c r="I2419" t="s">
        <v>29</v>
      </c>
      <c r="J2419">
        <v>35000000</v>
      </c>
      <c r="K2419">
        <v>6.2</v>
      </c>
    </row>
    <row r="2420" spans="1:11" x14ac:dyDescent="0.3">
      <c r="A2420" t="s">
        <v>2968</v>
      </c>
      <c r="B2420">
        <v>141</v>
      </c>
      <c r="C2420">
        <v>112</v>
      </c>
      <c r="D2420">
        <v>317125</v>
      </c>
      <c r="E2420" t="s">
        <v>588</v>
      </c>
      <c r="F2420" t="s">
        <v>5720</v>
      </c>
      <c r="G2420">
        <v>23334</v>
      </c>
      <c r="H2420">
        <v>87</v>
      </c>
      <c r="I2420" t="s">
        <v>29</v>
      </c>
      <c r="J2420">
        <v>16000000</v>
      </c>
      <c r="K2420">
        <v>6.2</v>
      </c>
    </row>
    <row r="2421" spans="1:11" x14ac:dyDescent="0.3">
      <c r="A2421" t="s">
        <v>3427</v>
      </c>
      <c r="B2421">
        <v>59</v>
      </c>
      <c r="C2421">
        <v>92</v>
      </c>
      <c r="D2421">
        <v>4002955</v>
      </c>
      <c r="E2421" t="s">
        <v>1081</v>
      </c>
      <c r="F2421" t="s">
        <v>5721</v>
      </c>
      <c r="G2421">
        <v>33745</v>
      </c>
      <c r="H2421">
        <v>198</v>
      </c>
      <c r="I2421" t="s">
        <v>29</v>
      </c>
      <c r="J2421">
        <v>20000000</v>
      </c>
      <c r="K2421">
        <v>6.2</v>
      </c>
    </row>
    <row r="2422" spans="1:11" x14ac:dyDescent="0.3">
      <c r="A2422" t="s">
        <v>3156</v>
      </c>
      <c r="B2422">
        <v>138</v>
      </c>
      <c r="C2422">
        <v>101</v>
      </c>
      <c r="D2422">
        <v>43060566</v>
      </c>
      <c r="E2422" t="s">
        <v>693</v>
      </c>
      <c r="F2422" t="s">
        <v>5722</v>
      </c>
      <c r="G2422">
        <v>107859</v>
      </c>
      <c r="H2422">
        <v>569</v>
      </c>
      <c r="I2422" t="s">
        <v>29</v>
      </c>
      <c r="J2422">
        <v>60000000</v>
      </c>
      <c r="K2422">
        <v>6.2</v>
      </c>
    </row>
    <row r="2423" spans="1:11" x14ac:dyDescent="0.3">
      <c r="A2423" t="s">
        <v>3439</v>
      </c>
      <c r="B2423">
        <v>34</v>
      </c>
      <c r="C2423">
        <v>86</v>
      </c>
      <c r="D2423">
        <v>22717758</v>
      </c>
      <c r="E2423" t="s">
        <v>5723</v>
      </c>
      <c r="F2423" t="s">
        <v>5724</v>
      </c>
      <c r="G2423">
        <v>11156</v>
      </c>
      <c r="H2423">
        <v>67</v>
      </c>
      <c r="I2423" t="s">
        <v>29</v>
      </c>
      <c r="J2423">
        <v>40000000</v>
      </c>
      <c r="K2423">
        <v>6.2</v>
      </c>
    </row>
    <row r="2424" spans="1:11" x14ac:dyDescent="0.3">
      <c r="A2424" t="s">
        <v>780</v>
      </c>
      <c r="B2424">
        <v>224</v>
      </c>
      <c r="C2424">
        <v>118</v>
      </c>
      <c r="D2424">
        <v>17609982</v>
      </c>
      <c r="E2424" t="s">
        <v>5599</v>
      </c>
      <c r="F2424" t="s">
        <v>5725</v>
      </c>
      <c r="G2424">
        <v>90046</v>
      </c>
      <c r="H2424">
        <v>141</v>
      </c>
      <c r="I2424" t="s">
        <v>29</v>
      </c>
      <c r="J2424">
        <v>35000000</v>
      </c>
      <c r="K2424">
        <v>6.2</v>
      </c>
    </row>
    <row r="2425" spans="1:11" x14ac:dyDescent="0.3">
      <c r="A2425" t="s">
        <v>2225</v>
      </c>
      <c r="B2425">
        <v>211</v>
      </c>
      <c r="C2425">
        <v>125</v>
      </c>
      <c r="D2425">
        <v>40559930</v>
      </c>
      <c r="E2425" t="s">
        <v>4930</v>
      </c>
      <c r="F2425" t="s">
        <v>5726</v>
      </c>
      <c r="G2425">
        <v>41727</v>
      </c>
      <c r="H2425">
        <v>184</v>
      </c>
      <c r="I2425" t="s">
        <v>29</v>
      </c>
      <c r="J2425">
        <v>60000000</v>
      </c>
      <c r="K2425">
        <v>6.2</v>
      </c>
    </row>
    <row r="2426" spans="1:11" x14ac:dyDescent="0.3">
      <c r="A2426" t="s">
        <v>3399</v>
      </c>
      <c r="B2426">
        <v>21</v>
      </c>
      <c r="C2426">
        <v>101</v>
      </c>
      <c r="D2426">
        <v>375474</v>
      </c>
      <c r="E2426" t="s">
        <v>2204</v>
      </c>
      <c r="F2426" t="s">
        <v>5727</v>
      </c>
      <c r="G2426">
        <v>2613</v>
      </c>
      <c r="H2426">
        <v>46</v>
      </c>
      <c r="I2426" t="s">
        <v>29</v>
      </c>
      <c r="J2426">
        <v>20000000</v>
      </c>
      <c r="K2426">
        <v>6.2</v>
      </c>
    </row>
    <row r="2427" spans="1:11" x14ac:dyDescent="0.3">
      <c r="A2427" t="s">
        <v>3497</v>
      </c>
      <c r="B2427">
        <v>50</v>
      </c>
      <c r="C2427">
        <v>111</v>
      </c>
      <c r="D2427">
        <v>20300000</v>
      </c>
      <c r="E2427" t="s">
        <v>224</v>
      </c>
      <c r="F2427" t="s">
        <v>5728</v>
      </c>
      <c r="G2427">
        <v>16741</v>
      </c>
      <c r="H2427">
        <v>60</v>
      </c>
      <c r="I2427" t="s">
        <v>29</v>
      </c>
      <c r="J2427">
        <v>40000000</v>
      </c>
      <c r="K2427">
        <v>6.2</v>
      </c>
    </row>
    <row r="2428" spans="1:11" x14ac:dyDescent="0.3">
      <c r="A2428" t="s">
        <v>397</v>
      </c>
      <c r="B2428">
        <v>80</v>
      </c>
      <c r="C2428">
        <v>130</v>
      </c>
      <c r="D2428">
        <v>50016394</v>
      </c>
      <c r="E2428" t="s">
        <v>2377</v>
      </c>
      <c r="F2428" t="s">
        <v>5729</v>
      </c>
      <c r="G2428">
        <v>106528</v>
      </c>
      <c r="H2428">
        <v>257</v>
      </c>
      <c r="I2428" t="s">
        <v>29</v>
      </c>
      <c r="J2428">
        <v>70000000</v>
      </c>
      <c r="K2428">
        <v>6.2</v>
      </c>
    </row>
    <row r="2429" spans="1:11" x14ac:dyDescent="0.3">
      <c r="A2429" t="s">
        <v>3355</v>
      </c>
      <c r="B2429">
        <v>22</v>
      </c>
      <c r="C2429">
        <v>143</v>
      </c>
      <c r="D2429">
        <v>5000000</v>
      </c>
      <c r="E2429" t="s">
        <v>5730</v>
      </c>
      <c r="F2429" t="s">
        <v>5732</v>
      </c>
      <c r="G2429">
        <v>1547</v>
      </c>
      <c r="H2429">
        <v>50</v>
      </c>
      <c r="I2429" t="s">
        <v>29</v>
      </c>
      <c r="J2429">
        <v>25000000</v>
      </c>
      <c r="K2429">
        <v>6.2</v>
      </c>
    </row>
    <row r="2430" spans="1:11" x14ac:dyDescent="0.3">
      <c r="A2430" t="s">
        <v>986</v>
      </c>
      <c r="B2430">
        <v>227</v>
      </c>
      <c r="C2430">
        <v>92</v>
      </c>
      <c r="D2430">
        <v>14998070</v>
      </c>
      <c r="E2430" t="s">
        <v>1141</v>
      </c>
      <c r="F2430" t="s">
        <v>5733</v>
      </c>
      <c r="G2430">
        <v>41170</v>
      </c>
      <c r="H2430">
        <v>298</v>
      </c>
      <c r="I2430" t="s">
        <v>29</v>
      </c>
      <c r="J2430">
        <v>35000000</v>
      </c>
      <c r="K2430">
        <v>6.2</v>
      </c>
    </row>
    <row r="2431" spans="1:11" x14ac:dyDescent="0.3">
      <c r="A2431" t="s">
        <v>753</v>
      </c>
      <c r="B2431">
        <v>526</v>
      </c>
      <c r="C2431">
        <v>113</v>
      </c>
      <c r="D2431">
        <v>79711678</v>
      </c>
      <c r="E2431" t="s">
        <v>1610</v>
      </c>
      <c r="F2431" t="s">
        <v>5734</v>
      </c>
      <c r="G2431">
        <v>199039</v>
      </c>
      <c r="H2431">
        <v>479</v>
      </c>
      <c r="I2431" t="s">
        <v>29</v>
      </c>
      <c r="J2431">
        <v>100000000</v>
      </c>
      <c r="K2431">
        <v>6.2</v>
      </c>
    </row>
    <row r="2432" spans="1:11" x14ac:dyDescent="0.3">
      <c r="A2432" t="s">
        <v>1251</v>
      </c>
      <c r="B2432">
        <v>155</v>
      </c>
      <c r="C2432">
        <v>100</v>
      </c>
      <c r="D2432">
        <v>2708188</v>
      </c>
      <c r="E2432" t="s">
        <v>699</v>
      </c>
      <c r="F2432" t="s">
        <v>5736</v>
      </c>
      <c r="G2432">
        <v>8924</v>
      </c>
      <c r="H2432">
        <v>43</v>
      </c>
      <c r="I2432" t="s">
        <v>29</v>
      </c>
      <c r="J2432">
        <v>23000000</v>
      </c>
      <c r="K2432">
        <v>6.2</v>
      </c>
    </row>
    <row r="2433" spans="1:11" x14ac:dyDescent="0.3">
      <c r="A2433" t="s">
        <v>686</v>
      </c>
      <c r="B2433">
        <v>54</v>
      </c>
      <c r="C2433">
        <v>120</v>
      </c>
      <c r="D2433">
        <v>763044</v>
      </c>
      <c r="E2433" t="s">
        <v>224</v>
      </c>
      <c r="F2433" t="s">
        <v>5737</v>
      </c>
      <c r="G2433">
        <v>4257</v>
      </c>
      <c r="H2433">
        <v>52</v>
      </c>
      <c r="I2433" t="s">
        <v>29</v>
      </c>
      <c r="J2433">
        <v>23000000</v>
      </c>
      <c r="K2433">
        <v>6.2</v>
      </c>
    </row>
    <row r="2434" spans="1:11" x14ac:dyDescent="0.3">
      <c r="A2434" t="s">
        <v>3358</v>
      </c>
      <c r="B2434">
        <v>209</v>
      </c>
      <c r="C2434">
        <v>131</v>
      </c>
      <c r="D2434">
        <v>27667947</v>
      </c>
      <c r="E2434" t="s">
        <v>208</v>
      </c>
      <c r="F2434" t="s">
        <v>5738</v>
      </c>
      <c r="G2434">
        <v>86374</v>
      </c>
      <c r="H2434">
        <v>392</v>
      </c>
      <c r="I2434" t="s">
        <v>29</v>
      </c>
      <c r="J2434">
        <v>50000000</v>
      </c>
      <c r="K2434">
        <v>6.2</v>
      </c>
    </row>
    <row r="2435" spans="1:11" x14ac:dyDescent="0.3">
      <c r="A2435" t="s">
        <v>3429</v>
      </c>
      <c r="B2435">
        <v>194</v>
      </c>
      <c r="C2435">
        <v>91</v>
      </c>
      <c r="D2435">
        <v>126597121</v>
      </c>
      <c r="E2435" t="s">
        <v>316</v>
      </c>
      <c r="F2435" t="s">
        <v>5739</v>
      </c>
      <c r="G2435">
        <v>105902</v>
      </c>
      <c r="H2435">
        <v>206</v>
      </c>
      <c r="I2435" t="s">
        <v>29</v>
      </c>
      <c r="J2435">
        <v>150000000</v>
      </c>
      <c r="K2435">
        <v>6.2</v>
      </c>
    </row>
    <row r="2436" spans="1:11" x14ac:dyDescent="0.3">
      <c r="A2436" t="s">
        <v>1801</v>
      </c>
      <c r="B2436">
        <v>224</v>
      </c>
      <c r="C2436">
        <v>128</v>
      </c>
      <c r="D2436">
        <v>3254172</v>
      </c>
      <c r="E2436" t="s">
        <v>832</v>
      </c>
      <c r="F2436" t="s">
        <v>5740</v>
      </c>
      <c r="G2436">
        <v>29282</v>
      </c>
      <c r="H2436">
        <v>105</v>
      </c>
      <c r="I2436" t="s">
        <v>29</v>
      </c>
      <c r="J2436">
        <v>28000000</v>
      </c>
      <c r="K2436">
        <v>6.2</v>
      </c>
    </row>
    <row r="2437" spans="1:11" x14ac:dyDescent="0.3">
      <c r="A2437" t="s">
        <v>780</v>
      </c>
      <c r="B2437">
        <v>134</v>
      </c>
      <c r="C2437">
        <v>135</v>
      </c>
      <c r="D2437">
        <v>32598931</v>
      </c>
      <c r="E2437" t="s">
        <v>417</v>
      </c>
      <c r="F2437" t="s">
        <v>5742</v>
      </c>
      <c r="G2437">
        <v>49300</v>
      </c>
      <c r="H2437">
        <v>265</v>
      </c>
      <c r="I2437" t="s">
        <v>29</v>
      </c>
      <c r="J2437">
        <v>65000000</v>
      </c>
      <c r="K2437">
        <v>6.2</v>
      </c>
    </row>
    <row r="2438" spans="1:11" x14ac:dyDescent="0.3">
      <c r="A2438" t="s">
        <v>2596</v>
      </c>
      <c r="B2438">
        <v>108</v>
      </c>
      <c r="C2438">
        <v>100</v>
      </c>
      <c r="D2438">
        <v>7204138</v>
      </c>
      <c r="E2438" t="s">
        <v>676</v>
      </c>
      <c r="F2438" t="s">
        <v>5744</v>
      </c>
      <c r="G2438">
        <v>34809</v>
      </c>
      <c r="H2438">
        <v>125</v>
      </c>
      <c r="I2438" t="s">
        <v>29</v>
      </c>
      <c r="J2438">
        <v>41000000</v>
      </c>
      <c r="K2438">
        <v>6.2</v>
      </c>
    </row>
    <row r="2439" spans="1:11" x14ac:dyDescent="0.3">
      <c r="A2439" t="s">
        <v>2414</v>
      </c>
      <c r="B2439">
        <v>83</v>
      </c>
      <c r="C2439">
        <v>102</v>
      </c>
      <c r="D2439">
        <v>6114237</v>
      </c>
      <c r="E2439" t="s">
        <v>217</v>
      </c>
      <c r="F2439" t="s">
        <v>5745</v>
      </c>
      <c r="G2439">
        <v>19986</v>
      </c>
      <c r="H2439">
        <v>207</v>
      </c>
      <c r="I2439" t="s">
        <v>29</v>
      </c>
      <c r="J2439">
        <v>40000000</v>
      </c>
      <c r="K2439">
        <v>6.2</v>
      </c>
    </row>
    <row r="2440" spans="1:11" x14ac:dyDescent="0.3">
      <c r="A2440" t="s">
        <v>3511</v>
      </c>
      <c r="B2440">
        <v>104</v>
      </c>
      <c r="C2440">
        <v>108</v>
      </c>
      <c r="D2440">
        <v>22433915</v>
      </c>
      <c r="E2440" t="s">
        <v>140</v>
      </c>
      <c r="F2440" t="s">
        <v>5746</v>
      </c>
      <c r="G2440">
        <v>21319</v>
      </c>
      <c r="H2440">
        <v>166</v>
      </c>
      <c r="I2440" t="s">
        <v>29</v>
      </c>
      <c r="J2440">
        <v>60000000</v>
      </c>
      <c r="K2440">
        <v>6.2</v>
      </c>
    </row>
    <row r="2441" spans="1:11" x14ac:dyDescent="0.3">
      <c r="A2441" t="s">
        <v>2279</v>
      </c>
      <c r="B2441">
        <v>59</v>
      </c>
      <c r="C2441">
        <v>115</v>
      </c>
      <c r="D2441">
        <v>10556196</v>
      </c>
      <c r="E2441" t="s">
        <v>208</v>
      </c>
      <c r="F2441" t="s">
        <v>5748</v>
      </c>
      <c r="G2441">
        <v>16562</v>
      </c>
      <c r="H2441">
        <v>73</v>
      </c>
      <c r="I2441" t="s">
        <v>29</v>
      </c>
      <c r="J2441">
        <v>50000000</v>
      </c>
      <c r="K2441">
        <v>6.2</v>
      </c>
    </row>
    <row r="2442" spans="1:11" x14ac:dyDescent="0.3">
      <c r="A2442" t="s">
        <v>2149</v>
      </c>
      <c r="B2442">
        <v>107</v>
      </c>
      <c r="C2442">
        <v>105</v>
      </c>
      <c r="D2442">
        <v>16991902</v>
      </c>
      <c r="E2442" t="s">
        <v>220</v>
      </c>
      <c r="F2442" t="s">
        <v>5749</v>
      </c>
      <c r="G2442">
        <v>34592</v>
      </c>
      <c r="H2442">
        <v>191</v>
      </c>
      <c r="I2442" t="s">
        <v>29</v>
      </c>
      <c r="J2442">
        <v>57000000</v>
      </c>
      <c r="K2442">
        <v>6.2</v>
      </c>
    </row>
    <row r="2443" spans="1:11" x14ac:dyDescent="0.3">
      <c r="A2443" t="s">
        <v>1770</v>
      </c>
      <c r="B2443">
        <v>231</v>
      </c>
      <c r="C2443">
        <v>124</v>
      </c>
      <c r="D2443">
        <v>19445217</v>
      </c>
      <c r="E2443" t="s">
        <v>1066</v>
      </c>
      <c r="F2443" t="s">
        <v>5751</v>
      </c>
      <c r="G2443">
        <v>67796</v>
      </c>
      <c r="H2443">
        <v>258</v>
      </c>
      <c r="I2443" t="s">
        <v>29</v>
      </c>
      <c r="J2443">
        <v>60000000</v>
      </c>
      <c r="K2443">
        <v>6.2</v>
      </c>
    </row>
    <row r="2444" spans="1:11" x14ac:dyDescent="0.3">
      <c r="A2444" t="s">
        <v>604</v>
      </c>
      <c r="B2444">
        <v>492</v>
      </c>
      <c r="C2444">
        <v>117</v>
      </c>
      <c r="D2444">
        <v>58607007</v>
      </c>
      <c r="E2444" t="s">
        <v>2211</v>
      </c>
      <c r="F2444" t="s">
        <v>5752</v>
      </c>
      <c r="G2444">
        <v>182899</v>
      </c>
      <c r="H2444">
        <v>630</v>
      </c>
      <c r="I2444" t="s">
        <v>29</v>
      </c>
      <c r="J2444">
        <v>100000000</v>
      </c>
      <c r="K2444">
        <v>6.2</v>
      </c>
    </row>
    <row r="2445" spans="1:11" x14ac:dyDescent="0.3">
      <c r="A2445" t="s">
        <v>604</v>
      </c>
      <c r="B2445">
        <v>492</v>
      </c>
      <c r="C2445">
        <v>117</v>
      </c>
      <c r="D2445">
        <v>58607007</v>
      </c>
      <c r="E2445" t="s">
        <v>2211</v>
      </c>
      <c r="F2445" t="s">
        <v>5752</v>
      </c>
      <c r="G2445">
        <v>182910</v>
      </c>
      <c r="H2445">
        <v>630</v>
      </c>
      <c r="I2445" t="s">
        <v>29</v>
      </c>
      <c r="J2445">
        <v>100000000</v>
      </c>
      <c r="K2445">
        <v>6.2</v>
      </c>
    </row>
    <row r="2446" spans="1:11" x14ac:dyDescent="0.3">
      <c r="A2446" t="s">
        <v>3393</v>
      </c>
      <c r="B2446">
        <v>135</v>
      </c>
      <c r="C2446">
        <v>103</v>
      </c>
      <c r="D2446">
        <v>13395939</v>
      </c>
      <c r="E2446" t="s">
        <v>699</v>
      </c>
      <c r="F2446" t="s">
        <v>5753</v>
      </c>
      <c r="G2446">
        <v>43442</v>
      </c>
      <c r="H2446">
        <v>146</v>
      </c>
      <c r="I2446" t="s">
        <v>29</v>
      </c>
      <c r="J2446">
        <v>60000000</v>
      </c>
      <c r="K2446">
        <v>6.2</v>
      </c>
    </row>
    <row r="2447" spans="1:11" x14ac:dyDescent="0.3">
      <c r="A2447" t="s">
        <v>3160</v>
      </c>
      <c r="B2447">
        <v>127</v>
      </c>
      <c r="C2447">
        <v>128</v>
      </c>
      <c r="D2447">
        <v>7221458</v>
      </c>
      <c r="E2447" t="s">
        <v>224</v>
      </c>
      <c r="F2447" t="s">
        <v>5754</v>
      </c>
      <c r="G2447">
        <v>20740</v>
      </c>
      <c r="H2447">
        <v>178</v>
      </c>
      <c r="I2447" t="s">
        <v>29</v>
      </c>
      <c r="J2447">
        <v>55000000</v>
      </c>
      <c r="K2447">
        <v>6.2</v>
      </c>
    </row>
    <row r="2448" spans="1:11" x14ac:dyDescent="0.3">
      <c r="A2448" t="s">
        <v>2734</v>
      </c>
      <c r="B2448">
        <v>81</v>
      </c>
      <c r="C2448">
        <v>95</v>
      </c>
      <c r="D2448">
        <v>13596911</v>
      </c>
      <c r="E2448" t="s">
        <v>5755</v>
      </c>
      <c r="F2448" t="s">
        <v>5756</v>
      </c>
      <c r="G2448">
        <v>25572</v>
      </c>
      <c r="H2448">
        <v>123</v>
      </c>
      <c r="I2448" t="s">
        <v>29</v>
      </c>
      <c r="J2448">
        <v>70000000</v>
      </c>
      <c r="K2448">
        <v>6.2</v>
      </c>
    </row>
    <row r="2449" spans="1:11" x14ac:dyDescent="0.3">
      <c r="A2449" t="s">
        <v>3368</v>
      </c>
      <c r="B2449">
        <v>189</v>
      </c>
      <c r="C2449">
        <v>118</v>
      </c>
      <c r="D2449">
        <v>22451</v>
      </c>
      <c r="E2449" t="s">
        <v>5757</v>
      </c>
      <c r="F2449" t="s">
        <v>5758</v>
      </c>
      <c r="G2449">
        <v>41288</v>
      </c>
      <c r="H2449">
        <v>126</v>
      </c>
      <c r="I2449" t="s">
        <v>29</v>
      </c>
      <c r="J2449">
        <v>60000000</v>
      </c>
      <c r="K2449">
        <v>6.2</v>
      </c>
    </row>
    <row r="2450" spans="1:11" x14ac:dyDescent="0.3">
      <c r="A2450" t="s">
        <v>3378</v>
      </c>
      <c r="B2450">
        <v>110</v>
      </c>
      <c r="C2450">
        <v>110</v>
      </c>
      <c r="D2450">
        <v>102055</v>
      </c>
      <c r="E2450" t="s">
        <v>533</v>
      </c>
      <c r="F2450" t="s">
        <v>5760</v>
      </c>
      <c r="G2450">
        <v>24570</v>
      </c>
      <c r="H2450">
        <v>72</v>
      </c>
      <c r="I2450" t="s">
        <v>179</v>
      </c>
      <c r="J2450">
        <v>300000000</v>
      </c>
      <c r="K2450">
        <v>6.2</v>
      </c>
    </row>
    <row r="2451" spans="1:11" x14ac:dyDescent="0.3">
      <c r="A2451" t="s">
        <v>3111</v>
      </c>
      <c r="B2451">
        <v>227</v>
      </c>
      <c r="C2451">
        <v>93</v>
      </c>
      <c r="D2451">
        <v>320706665</v>
      </c>
      <c r="E2451" t="s">
        <v>296</v>
      </c>
      <c r="F2451" t="s">
        <v>5761</v>
      </c>
      <c r="G2451">
        <v>211971</v>
      </c>
      <c r="H2451">
        <v>326</v>
      </c>
      <c r="I2451" t="s">
        <v>29</v>
      </c>
      <c r="J2451">
        <v>160000000</v>
      </c>
      <c r="K2451">
        <v>6.1</v>
      </c>
    </row>
    <row r="2452" spans="1:11" x14ac:dyDescent="0.3">
      <c r="A2452" t="s">
        <v>3737</v>
      </c>
      <c r="B2452">
        <v>108</v>
      </c>
      <c r="C2452">
        <v>90</v>
      </c>
      <c r="D2452">
        <v>161487252</v>
      </c>
      <c r="E2452" t="s">
        <v>1941</v>
      </c>
      <c r="F2452" t="s">
        <v>5762</v>
      </c>
      <c r="G2452">
        <v>119450</v>
      </c>
      <c r="H2452">
        <v>300</v>
      </c>
      <c r="I2452" t="s">
        <v>29</v>
      </c>
      <c r="J2452">
        <v>20000000</v>
      </c>
      <c r="K2452">
        <v>6.1</v>
      </c>
    </row>
    <row r="2453" spans="1:11" x14ac:dyDescent="0.3">
      <c r="A2453" t="s">
        <v>959</v>
      </c>
      <c r="B2453">
        <v>324</v>
      </c>
      <c r="C2453">
        <v>110</v>
      </c>
      <c r="D2453">
        <v>113709992</v>
      </c>
      <c r="E2453" t="s">
        <v>73</v>
      </c>
      <c r="F2453" t="s">
        <v>5763</v>
      </c>
      <c r="G2453">
        <v>108843</v>
      </c>
      <c r="H2453">
        <v>281</v>
      </c>
      <c r="I2453" t="s">
        <v>29</v>
      </c>
      <c r="J2453">
        <v>7000000</v>
      </c>
      <c r="K2453">
        <v>6.1</v>
      </c>
    </row>
    <row r="2454" spans="1:11" x14ac:dyDescent="0.3">
      <c r="A2454" t="s">
        <v>3509</v>
      </c>
      <c r="B2454">
        <v>145</v>
      </c>
      <c r="C2454">
        <v>96</v>
      </c>
      <c r="D2454">
        <v>150315155</v>
      </c>
      <c r="E2454" t="s">
        <v>1669</v>
      </c>
      <c r="F2454" t="s">
        <v>5764</v>
      </c>
      <c r="G2454">
        <v>54010</v>
      </c>
      <c r="H2454">
        <v>130</v>
      </c>
      <c r="I2454" t="s">
        <v>29</v>
      </c>
      <c r="J2454">
        <v>50000000</v>
      </c>
      <c r="K2454">
        <v>6.1</v>
      </c>
    </row>
    <row r="2455" spans="1:11" x14ac:dyDescent="0.3">
      <c r="A2455" t="s">
        <v>4158</v>
      </c>
      <c r="B2455">
        <v>48</v>
      </c>
      <c r="C2455">
        <v>129</v>
      </c>
      <c r="D2455">
        <v>121945720</v>
      </c>
      <c r="E2455" t="s">
        <v>5765</v>
      </c>
      <c r="F2455" t="s">
        <v>5766</v>
      </c>
      <c r="G2455">
        <v>89972</v>
      </c>
      <c r="H2455">
        <v>126</v>
      </c>
      <c r="I2455" t="s">
        <v>29</v>
      </c>
      <c r="J2455">
        <v>25000000</v>
      </c>
      <c r="K2455">
        <v>6.1</v>
      </c>
    </row>
    <row r="2456" spans="1:11" x14ac:dyDescent="0.3">
      <c r="A2456" t="s">
        <v>3054</v>
      </c>
      <c r="B2456">
        <v>51</v>
      </c>
      <c r="C2456">
        <v>95</v>
      </c>
      <c r="D2456">
        <v>94900000</v>
      </c>
      <c r="E2456" t="s">
        <v>875</v>
      </c>
      <c r="F2456" t="s">
        <v>5768</v>
      </c>
      <c r="G2456">
        <v>35172</v>
      </c>
      <c r="H2456">
        <v>128</v>
      </c>
      <c r="I2456" t="s">
        <v>29</v>
      </c>
      <c r="J2456">
        <v>4000000</v>
      </c>
      <c r="K2456">
        <v>6.1</v>
      </c>
    </row>
    <row r="2457" spans="1:11" x14ac:dyDescent="0.3">
      <c r="A2457" t="s">
        <v>2103</v>
      </c>
      <c r="B2457">
        <v>237</v>
      </c>
      <c r="C2457">
        <v>123</v>
      </c>
      <c r="D2457">
        <v>215397307</v>
      </c>
      <c r="E2457" t="s">
        <v>715</v>
      </c>
      <c r="F2457" t="s">
        <v>5769</v>
      </c>
      <c r="G2457">
        <v>242188</v>
      </c>
      <c r="H2457">
        <v>1426</v>
      </c>
      <c r="I2457" t="s">
        <v>29</v>
      </c>
      <c r="J2457">
        <v>125000000</v>
      </c>
      <c r="K2457">
        <v>6.1</v>
      </c>
    </row>
    <row r="2458" spans="1:11" x14ac:dyDescent="0.3">
      <c r="A2458" t="s">
        <v>3117</v>
      </c>
      <c r="B2458">
        <v>97</v>
      </c>
      <c r="C2458">
        <v>108</v>
      </c>
      <c r="D2458">
        <v>127214072</v>
      </c>
      <c r="E2458" t="s">
        <v>289</v>
      </c>
      <c r="F2458" t="s">
        <v>5770</v>
      </c>
      <c r="G2458">
        <v>83786</v>
      </c>
      <c r="H2458">
        <v>392</v>
      </c>
      <c r="I2458" t="s">
        <v>29</v>
      </c>
      <c r="J2458">
        <v>38000000</v>
      </c>
      <c r="K2458">
        <v>6.1</v>
      </c>
    </row>
    <row r="2459" spans="1:11" x14ac:dyDescent="0.3">
      <c r="A2459" t="s">
        <v>3082</v>
      </c>
      <c r="B2459">
        <v>129</v>
      </c>
      <c r="C2459">
        <v>97</v>
      </c>
      <c r="D2459">
        <v>110222438</v>
      </c>
      <c r="E2459" t="s">
        <v>5771</v>
      </c>
      <c r="F2459" t="s">
        <v>5772</v>
      </c>
      <c r="G2459">
        <v>96693</v>
      </c>
      <c r="H2459">
        <v>271</v>
      </c>
      <c r="I2459" t="s">
        <v>29</v>
      </c>
      <c r="J2459">
        <v>26000000</v>
      </c>
      <c r="K2459">
        <v>6.1</v>
      </c>
    </row>
    <row r="2460" spans="1:11" x14ac:dyDescent="0.3">
      <c r="A2460" t="s">
        <v>2460</v>
      </c>
      <c r="B2460">
        <v>101</v>
      </c>
      <c r="C2460">
        <v>112</v>
      </c>
      <c r="D2460">
        <v>91038276</v>
      </c>
      <c r="E2460" t="s">
        <v>875</v>
      </c>
      <c r="F2460" t="s">
        <v>5773</v>
      </c>
      <c r="G2460">
        <v>47876</v>
      </c>
      <c r="H2460">
        <v>320</v>
      </c>
      <c r="I2460" t="s">
        <v>29</v>
      </c>
      <c r="J2460">
        <v>13000000</v>
      </c>
      <c r="K2460">
        <v>6.1</v>
      </c>
    </row>
    <row r="2461" spans="1:11" x14ac:dyDescent="0.3">
      <c r="A2461" t="s">
        <v>1750</v>
      </c>
      <c r="B2461">
        <v>195</v>
      </c>
      <c r="C2461">
        <v>120</v>
      </c>
      <c r="D2461">
        <v>101334374</v>
      </c>
      <c r="E2461" t="s">
        <v>2463</v>
      </c>
      <c r="F2461" t="s">
        <v>5774</v>
      </c>
      <c r="G2461">
        <v>124941</v>
      </c>
      <c r="H2461">
        <v>488</v>
      </c>
      <c r="I2461" t="s">
        <v>29</v>
      </c>
      <c r="J2461">
        <v>24000000</v>
      </c>
      <c r="K2461">
        <v>6.1</v>
      </c>
    </row>
    <row r="2462" spans="1:11" x14ac:dyDescent="0.3">
      <c r="A2462" t="s">
        <v>3525</v>
      </c>
      <c r="B2462">
        <v>165</v>
      </c>
      <c r="C2462">
        <v>109</v>
      </c>
      <c r="D2462">
        <v>78845130</v>
      </c>
      <c r="E2462" t="s">
        <v>4075</v>
      </c>
      <c r="F2462" t="s">
        <v>5776</v>
      </c>
      <c r="G2462">
        <v>17596</v>
      </c>
      <c r="H2462">
        <v>94</v>
      </c>
      <c r="I2462" t="s">
        <v>29</v>
      </c>
      <c r="J2462">
        <v>10000000</v>
      </c>
      <c r="K2462">
        <v>6.1</v>
      </c>
    </row>
    <row r="2463" spans="1:11" x14ac:dyDescent="0.3">
      <c r="A2463" t="s">
        <v>2673</v>
      </c>
      <c r="B2463">
        <v>125</v>
      </c>
      <c r="C2463">
        <v>120</v>
      </c>
      <c r="D2463">
        <v>140459099</v>
      </c>
      <c r="E2463" t="s">
        <v>5777</v>
      </c>
      <c r="F2463" t="s">
        <v>5778</v>
      </c>
      <c r="G2463">
        <v>135601</v>
      </c>
      <c r="H2463">
        <v>493</v>
      </c>
      <c r="I2463" t="s">
        <v>29</v>
      </c>
      <c r="J2463">
        <v>75000000</v>
      </c>
      <c r="K2463">
        <v>6.1</v>
      </c>
    </row>
    <row r="2464" spans="1:11" x14ac:dyDescent="0.3">
      <c r="A2464" t="s">
        <v>2992</v>
      </c>
      <c r="B2464">
        <v>25</v>
      </c>
      <c r="C2464">
        <v>109</v>
      </c>
      <c r="D2464">
        <v>69800000</v>
      </c>
      <c r="E2464" t="s">
        <v>5629</v>
      </c>
      <c r="F2464" t="s">
        <v>5779</v>
      </c>
      <c r="G2464">
        <v>18140</v>
      </c>
      <c r="H2464">
        <v>60</v>
      </c>
      <c r="I2464" t="s">
        <v>29</v>
      </c>
      <c r="J2464">
        <v>10000000</v>
      </c>
      <c r="K2464">
        <v>6.1</v>
      </c>
    </row>
    <row r="2465" spans="1:11" x14ac:dyDescent="0.3">
      <c r="A2465" t="s">
        <v>1907</v>
      </c>
      <c r="B2465">
        <v>191</v>
      </c>
      <c r="C2465">
        <v>184</v>
      </c>
      <c r="D2465">
        <v>198539855</v>
      </c>
      <c r="E2465" t="s">
        <v>3028</v>
      </c>
      <c r="F2465" t="s">
        <v>5780</v>
      </c>
      <c r="G2465">
        <v>254111</v>
      </c>
      <c r="H2465">
        <v>1999</v>
      </c>
      <c r="I2465" t="s">
        <v>29</v>
      </c>
      <c r="J2465">
        <v>140000000</v>
      </c>
      <c r="K2465">
        <v>6.1</v>
      </c>
    </row>
    <row r="2466" spans="1:11" x14ac:dyDescent="0.3">
      <c r="A2466" t="s">
        <v>4146</v>
      </c>
      <c r="B2466">
        <v>139</v>
      </c>
      <c r="C2466">
        <v>105</v>
      </c>
      <c r="D2466">
        <v>77264926</v>
      </c>
      <c r="E2466" t="s">
        <v>1669</v>
      </c>
      <c r="F2466" t="s">
        <v>5782</v>
      </c>
      <c r="G2466">
        <v>21176</v>
      </c>
      <c r="H2466">
        <v>107</v>
      </c>
      <c r="I2466" t="s">
        <v>29</v>
      </c>
      <c r="J2466">
        <v>25000000</v>
      </c>
      <c r="K2466">
        <v>6.1</v>
      </c>
    </row>
    <row r="2467" spans="1:11" x14ac:dyDescent="0.3">
      <c r="A2467" t="s">
        <v>2121</v>
      </c>
      <c r="B2467">
        <v>208</v>
      </c>
      <c r="C2467">
        <v>88</v>
      </c>
      <c r="D2467">
        <v>190418803</v>
      </c>
      <c r="E2467" t="s">
        <v>5783</v>
      </c>
      <c r="F2467" t="s">
        <v>5784</v>
      </c>
      <c r="G2467">
        <v>270207</v>
      </c>
      <c r="H2467">
        <v>606</v>
      </c>
      <c r="I2467" t="s">
        <v>29</v>
      </c>
      <c r="J2467">
        <v>140000000</v>
      </c>
      <c r="K2467">
        <v>6.1</v>
      </c>
    </row>
    <row r="2468" spans="1:11" x14ac:dyDescent="0.3">
      <c r="A2468" t="s">
        <v>4631</v>
      </c>
      <c r="B2468">
        <v>55</v>
      </c>
      <c r="C2468">
        <v>98</v>
      </c>
      <c r="D2468">
        <v>57176582</v>
      </c>
      <c r="E2468" t="s">
        <v>676</v>
      </c>
      <c r="F2468" t="s">
        <v>5786</v>
      </c>
      <c r="G2468">
        <v>27492</v>
      </c>
      <c r="H2468">
        <v>84</v>
      </c>
      <c r="I2468" t="s">
        <v>29</v>
      </c>
      <c r="J2468">
        <v>9500000</v>
      </c>
      <c r="K2468">
        <v>6.1</v>
      </c>
    </row>
    <row r="2469" spans="1:11" x14ac:dyDescent="0.3">
      <c r="A2469" t="s">
        <v>3746</v>
      </c>
      <c r="B2469">
        <v>175</v>
      </c>
      <c r="C2469">
        <v>111</v>
      </c>
      <c r="D2469">
        <v>76806312</v>
      </c>
      <c r="E2469" t="s">
        <v>289</v>
      </c>
      <c r="F2469" t="s">
        <v>5787</v>
      </c>
      <c r="G2469">
        <v>124501</v>
      </c>
      <c r="H2469">
        <v>154</v>
      </c>
      <c r="I2469" t="s">
        <v>29</v>
      </c>
      <c r="J2469">
        <v>30000000</v>
      </c>
      <c r="K2469">
        <v>6.1</v>
      </c>
    </row>
    <row r="2470" spans="1:11" x14ac:dyDescent="0.3">
      <c r="A2470" t="s">
        <v>3661</v>
      </c>
      <c r="B2470">
        <v>41</v>
      </c>
      <c r="C2470">
        <v>78</v>
      </c>
      <c r="D2470">
        <v>76501438</v>
      </c>
      <c r="E2470" t="s">
        <v>3666</v>
      </c>
      <c r="F2470" t="s">
        <v>5789</v>
      </c>
      <c r="G2470">
        <v>8146</v>
      </c>
      <c r="H2470">
        <v>49</v>
      </c>
      <c r="I2470" t="s">
        <v>29</v>
      </c>
      <c r="J2470">
        <v>30000000</v>
      </c>
      <c r="K2470">
        <v>6.1</v>
      </c>
    </row>
    <row r="2471" spans="1:11" x14ac:dyDescent="0.3">
      <c r="A2471" t="s">
        <v>3252</v>
      </c>
      <c r="B2471">
        <v>148</v>
      </c>
      <c r="C2471">
        <v>101</v>
      </c>
      <c r="D2471">
        <v>80276912</v>
      </c>
      <c r="E2471" t="s">
        <v>289</v>
      </c>
      <c r="F2471" t="s">
        <v>5791</v>
      </c>
      <c r="G2471">
        <v>140740</v>
      </c>
      <c r="H2471">
        <v>151</v>
      </c>
      <c r="I2471" t="s">
        <v>29</v>
      </c>
      <c r="J2471">
        <v>35000000</v>
      </c>
      <c r="K2471">
        <v>6.1</v>
      </c>
    </row>
    <row r="2472" spans="1:11" x14ac:dyDescent="0.3">
      <c r="A2472" t="s">
        <v>4621</v>
      </c>
      <c r="B2472">
        <v>358</v>
      </c>
      <c r="C2472">
        <v>114</v>
      </c>
      <c r="D2472">
        <v>155181732</v>
      </c>
      <c r="E2472" t="s">
        <v>1050</v>
      </c>
      <c r="F2472" t="s">
        <v>5792</v>
      </c>
      <c r="G2472">
        <v>147497</v>
      </c>
      <c r="H2472">
        <v>499</v>
      </c>
      <c r="I2472" t="s">
        <v>29</v>
      </c>
      <c r="J2472">
        <v>110000000</v>
      </c>
      <c r="K2472">
        <v>6.1</v>
      </c>
    </row>
    <row r="2473" spans="1:11" x14ac:dyDescent="0.3">
      <c r="A2473" t="s">
        <v>3606</v>
      </c>
      <c r="B2473">
        <v>242</v>
      </c>
      <c r="C2473">
        <v>97</v>
      </c>
      <c r="D2473">
        <v>52200504</v>
      </c>
      <c r="E2473" t="s">
        <v>1453</v>
      </c>
      <c r="F2473" t="s">
        <v>5793</v>
      </c>
      <c r="G2473">
        <v>54190</v>
      </c>
      <c r="H2473">
        <v>183</v>
      </c>
      <c r="I2473" t="s">
        <v>29</v>
      </c>
      <c r="J2473">
        <v>10000000</v>
      </c>
      <c r="K2473">
        <v>6.1</v>
      </c>
    </row>
    <row r="2474" spans="1:11" x14ac:dyDescent="0.3">
      <c r="A2474" t="s">
        <v>1962</v>
      </c>
      <c r="B2474">
        <v>156</v>
      </c>
      <c r="C2474">
        <v>94</v>
      </c>
      <c r="D2474">
        <v>59573085</v>
      </c>
      <c r="E2474" t="s">
        <v>4368</v>
      </c>
      <c r="F2474" t="s">
        <v>5794</v>
      </c>
      <c r="G2474">
        <v>13562</v>
      </c>
      <c r="H2474">
        <v>103</v>
      </c>
      <c r="I2474" t="s">
        <v>29</v>
      </c>
      <c r="J2474">
        <v>18000000</v>
      </c>
      <c r="K2474">
        <v>6.1</v>
      </c>
    </row>
    <row r="2475" spans="1:11" x14ac:dyDescent="0.3">
      <c r="A2475" t="s">
        <v>3645</v>
      </c>
      <c r="B2475">
        <v>5</v>
      </c>
      <c r="C2475">
        <v>86</v>
      </c>
      <c r="D2475">
        <v>39552600</v>
      </c>
      <c r="E2475" t="s">
        <v>5795</v>
      </c>
      <c r="F2475" t="s">
        <v>5797</v>
      </c>
      <c r="G2475">
        <v>3411</v>
      </c>
      <c r="H2475">
        <v>36</v>
      </c>
      <c r="I2475" t="s">
        <v>29</v>
      </c>
      <c r="J2475">
        <v>500000</v>
      </c>
      <c r="K2475">
        <v>6.1</v>
      </c>
    </row>
    <row r="2476" spans="1:11" x14ac:dyDescent="0.3">
      <c r="A2476" t="s">
        <v>4052</v>
      </c>
      <c r="B2476">
        <v>90</v>
      </c>
      <c r="C2476">
        <v>100</v>
      </c>
      <c r="D2476">
        <v>48637684</v>
      </c>
      <c r="E2476" t="s">
        <v>289</v>
      </c>
      <c r="F2476" t="s">
        <v>5798</v>
      </c>
      <c r="G2476">
        <v>16979</v>
      </c>
      <c r="H2476">
        <v>42</v>
      </c>
      <c r="I2476" t="s">
        <v>29</v>
      </c>
      <c r="J2476">
        <v>12500000</v>
      </c>
      <c r="K2476">
        <v>6.1</v>
      </c>
    </row>
    <row r="2477" spans="1:11" x14ac:dyDescent="0.3">
      <c r="A2477" t="s">
        <v>5107</v>
      </c>
      <c r="B2477">
        <v>37</v>
      </c>
      <c r="C2477">
        <v>117</v>
      </c>
      <c r="D2477">
        <v>49121934</v>
      </c>
      <c r="E2477" t="s">
        <v>699</v>
      </c>
      <c r="F2477" t="s">
        <v>5799</v>
      </c>
      <c r="G2477">
        <v>6528</v>
      </c>
      <c r="H2477">
        <v>32</v>
      </c>
      <c r="I2477" t="s">
        <v>29</v>
      </c>
      <c r="J2477">
        <v>13000000</v>
      </c>
      <c r="K2477">
        <v>6.1</v>
      </c>
    </row>
    <row r="2478" spans="1:11" x14ac:dyDescent="0.3">
      <c r="A2478" t="s">
        <v>4559</v>
      </c>
      <c r="B2478">
        <v>118</v>
      </c>
      <c r="C2478">
        <v>101</v>
      </c>
      <c r="D2478">
        <v>93307796</v>
      </c>
      <c r="E2478" t="s">
        <v>289</v>
      </c>
      <c r="F2478" t="s">
        <v>5801</v>
      </c>
      <c r="G2478">
        <v>85673</v>
      </c>
      <c r="H2478">
        <v>269</v>
      </c>
      <c r="I2478" t="s">
        <v>29</v>
      </c>
      <c r="J2478">
        <v>60000000</v>
      </c>
      <c r="K2478">
        <v>6.1</v>
      </c>
    </row>
    <row r="2479" spans="1:11" x14ac:dyDescent="0.3">
      <c r="A2479" t="s">
        <v>4569</v>
      </c>
      <c r="B2479">
        <v>31</v>
      </c>
      <c r="C2479">
        <v>101</v>
      </c>
      <c r="D2479">
        <v>53146000</v>
      </c>
      <c r="E2479" t="s">
        <v>208</v>
      </c>
      <c r="F2479" t="s">
        <v>5802</v>
      </c>
      <c r="G2479">
        <v>9845</v>
      </c>
      <c r="H2479">
        <v>77</v>
      </c>
      <c r="I2479" t="s">
        <v>29</v>
      </c>
      <c r="J2479">
        <v>20000000</v>
      </c>
      <c r="K2479">
        <v>6.1</v>
      </c>
    </row>
    <row r="2480" spans="1:11" x14ac:dyDescent="0.3">
      <c r="A2480" t="s">
        <v>481</v>
      </c>
      <c r="B2480">
        <v>125</v>
      </c>
      <c r="C2480">
        <v>123</v>
      </c>
      <c r="D2480">
        <v>66808615</v>
      </c>
      <c r="E2480" t="s">
        <v>5803</v>
      </c>
      <c r="F2480" t="s">
        <v>5804</v>
      </c>
      <c r="G2480">
        <v>87351</v>
      </c>
      <c r="H2480">
        <v>344</v>
      </c>
      <c r="I2480" t="s">
        <v>29</v>
      </c>
      <c r="J2480">
        <v>34000000</v>
      </c>
      <c r="K2480">
        <v>6.1</v>
      </c>
    </row>
    <row r="2481" spans="1:11" x14ac:dyDescent="0.3">
      <c r="A2481" t="s">
        <v>4738</v>
      </c>
      <c r="B2481">
        <v>70</v>
      </c>
      <c r="C2481">
        <v>115</v>
      </c>
      <c r="D2481">
        <v>55973336</v>
      </c>
      <c r="E2481" t="s">
        <v>1576</v>
      </c>
      <c r="F2481" t="s">
        <v>5805</v>
      </c>
      <c r="G2481">
        <v>57040</v>
      </c>
      <c r="H2481">
        <v>365</v>
      </c>
      <c r="I2481" t="s">
        <v>29</v>
      </c>
      <c r="J2481">
        <v>25000000</v>
      </c>
      <c r="K2481">
        <v>6.1</v>
      </c>
    </row>
    <row r="2482" spans="1:11" x14ac:dyDescent="0.3">
      <c r="A2482" t="s">
        <v>1948</v>
      </c>
      <c r="B2482">
        <v>144</v>
      </c>
      <c r="C2482">
        <v>99</v>
      </c>
      <c r="D2482">
        <v>109993847</v>
      </c>
      <c r="E2482" t="s">
        <v>3376</v>
      </c>
      <c r="F2482" t="s">
        <v>5806</v>
      </c>
      <c r="G2482">
        <v>72326</v>
      </c>
      <c r="H2482">
        <v>116</v>
      </c>
      <c r="I2482" t="s">
        <v>29</v>
      </c>
      <c r="J2482">
        <v>80000000</v>
      </c>
      <c r="K2482">
        <v>6.1</v>
      </c>
    </row>
    <row r="2483" spans="1:11" x14ac:dyDescent="0.3">
      <c r="A2483" t="s">
        <v>934</v>
      </c>
      <c r="B2483">
        <v>173</v>
      </c>
      <c r="C2483">
        <v>101</v>
      </c>
      <c r="D2483">
        <v>88200225</v>
      </c>
      <c r="E2483" t="s">
        <v>338</v>
      </c>
      <c r="F2483" t="s">
        <v>5808</v>
      </c>
      <c r="G2483">
        <v>120795</v>
      </c>
      <c r="H2483">
        <v>308</v>
      </c>
      <c r="I2483" t="s">
        <v>29</v>
      </c>
      <c r="J2483">
        <v>60000000</v>
      </c>
      <c r="K2483">
        <v>6.1</v>
      </c>
    </row>
    <row r="2484" spans="1:11" x14ac:dyDescent="0.3">
      <c r="A2484" t="s">
        <v>3591</v>
      </c>
      <c r="B2484">
        <v>204</v>
      </c>
      <c r="C2484">
        <v>99</v>
      </c>
      <c r="D2484">
        <v>58879132</v>
      </c>
      <c r="E2484" t="s">
        <v>1929</v>
      </c>
      <c r="F2484" t="s">
        <v>5809</v>
      </c>
      <c r="G2484">
        <v>66123</v>
      </c>
      <c r="H2484">
        <v>219</v>
      </c>
      <c r="I2484" t="s">
        <v>29</v>
      </c>
      <c r="J2484">
        <v>31000000</v>
      </c>
      <c r="K2484">
        <v>6.1</v>
      </c>
    </row>
    <row r="2485" spans="1:11" x14ac:dyDescent="0.3">
      <c r="A2485" t="s">
        <v>2342</v>
      </c>
      <c r="B2485">
        <v>190</v>
      </c>
      <c r="C2485">
        <v>90</v>
      </c>
      <c r="D2485">
        <v>37470017</v>
      </c>
      <c r="E2485" t="s">
        <v>2463</v>
      </c>
      <c r="F2485" t="s">
        <v>5810</v>
      </c>
      <c r="G2485">
        <v>86890</v>
      </c>
      <c r="H2485">
        <v>985</v>
      </c>
      <c r="I2485" t="s">
        <v>29</v>
      </c>
      <c r="J2485">
        <v>10000000</v>
      </c>
      <c r="K2485">
        <v>6.1</v>
      </c>
    </row>
    <row r="2486" spans="1:11" x14ac:dyDescent="0.3">
      <c r="A2486" t="s">
        <v>3650</v>
      </c>
      <c r="B2486">
        <v>19</v>
      </c>
      <c r="C2486">
        <v>84</v>
      </c>
      <c r="D2486">
        <v>27979400</v>
      </c>
      <c r="E2486" t="s">
        <v>2113</v>
      </c>
      <c r="F2486" t="s">
        <v>5811</v>
      </c>
      <c r="G2486">
        <v>37611</v>
      </c>
      <c r="H2486">
        <v>72</v>
      </c>
      <c r="I2486" t="s">
        <v>29</v>
      </c>
      <c r="J2486">
        <v>8200000</v>
      </c>
      <c r="K2486">
        <v>6.1</v>
      </c>
    </row>
    <row r="2487" spans="1:11" x14ac:dyDescent="0.3">
      <c r="A2487" t="s">
        <v>3689</v>
      </c>
      <c r="B2487">
        <v>119</v>
      </c>
      <c r="C2487">
        <v>98</v>
      </c>
      <c r="D2487">
        <v>56044241</v>
      </c>
      <c r="E2487" t="s">
        <v>519</v>
      </c>
      <c r="F2487" t="s">
        <v>5812</v>
      </c>
      <c r="G2487">
        <v>122187</v>
      </c>
      <c r="H2487">
        <v>339</v>
      </c>
      <c r="I2487" t="s">
        <v>29</v>
      </c>
      <c r="J2487">
        <v>37000000</v>
      </c>
      <c r="K2487">
        <v>6.1</v>
      </c>
    </row>
    <row r="2488" spans="1:11" x14ac:dyDescent="0.3">
      <c r="A2488" t="s">
        <v>2988</v>
      </c>
      <c r="B2488">
        <v>264</v>
      </c>
      <c r="C2488">
        <v>133</v>
      </c>
      <c r="D2488">
        <v>160201106</v>
      </c>
      <c r="E2488" t="s">
        <v>715</v>
      </c>
      <c r="F2488" t="s">
        <v>5813</v>
      </c>
      <c r="G2488">
        <v>169914</v>
      </c>
      <c r="H2488">
        <v>1185</v>
      </c>
      <c r="I2488" t="s">
        <v>29</v>
      </c>
      <c r="J2488">
        <v>142000000</v>
      </c>
      <c r="K2488">
        <v>6.1</v>
      </c>
    </row>
    <row r="2489" spans="1:11" x14ac:dyDescent="0.3">
      <c r="A2489" t="s">
        <v>3615</v>
      </c>
      <c r="B2489">
        <v>164</v>
      </c>
      <c r="C2489">
        <v>94</v>
      </c>
      <c r="D2489">
        <v>26049082</v>
      </c>
      <c r="E2489" t="s">
        <v>289</v>
      </c>
      <c r="F2489" t="s">
        <v>5815</v>
      </c>
      <c r="G2489">
        <v>76791</v>
      </c>
      <c r="H2489">
        <v>100</v>
      </c>
      <c r="I2489" t="s">
        <v>29</v>
      </c>
      <c r="J2489">
        <v>8000000</v>
      </c>
      <c r="K2489">
        <v>6.1</v>
      </c>
    </row>
    <row r="2490" spans="1:11" x14ac:dyDescent="0.3">
      <c r="A2490" t="s">
        <v>4154</v>
      </c>
      <c r="B2490">
        <v>242</v>
      </c>
      <c r="C2490">
        <v>87</v>
      </c>
      <c r="D2490">
        <v>19100000</v>
      </c>
      <c r="E2490" t="s">
        <v>211</v>
      </c>
      <c r="F2490" t="s">
        <v>5817</v>
      </c>
      <c r="G2490">
        <v>39690</v>
      </c>
      <c r="H2490">
        <v>394</v>
      </c>
      <c r="I2490" t="s">
        <v>29</v>
      </c>
      <c r="J2490">
        <v>1250000</v>
      </c>
      <c r="K2490">
        <v>6.1</v>
      </c>
    </row>
    <row r="2491" spans="1:11" x14ac:dyDescent="0.3">
      <c r="A2491" t="s">
        <v>2286</v>
      </c>
      <c r="B2491">
        <v>165</v>
      </c>
      <c r="C2491">
        <v>110</v>
      </c>
      <c r="D2491">
        <v>39263506</v>
      </c>
      <c r="E2491" t="s">
        <v>208</v>
      </c>
      <c r="F2491" t="s">
        <v>5818</v>
      </c>
      <c r="G2491">
        <v>40469</v>
      </c>
      <c r="H2491">
        <v>135</v>
      </c>
      <c r="I2491" t="s">
        <v>29</v>
      </c>
      <c r="J2491">
        <v>22000000</v>
      </c>
      <c r="K2491">
        <v>6.1</v>
      </c>
    </row>
    <row r="2492" spans="1:11" x14ac:dyDescent="0.3">
      <c r="A2492" t="s">
        <v>3989</v>
      </c>
      <c r="B2492">
        <v>103</v>
      </c>
      <c r="C2492">
        <v>90</v>
      </c>
      <c r="D2492">
        <v>31585300</v>
      </c>
      <c r="E2492" t="s">
        <v>289</v>
      </c>
      <c r="F2492" t="s">
        <v>5820</v>
      </c>
      <c r="G2492">
        <v>38248</v>
      </c>
      <c r="H2492">
        <v>250</v>
      </c>
      <c r="I2492" t="s">
        <v>29</v>
      </c>
      <c r="J2492">
        <v>15000000</v>
      </c>
      <c r="K2492">
        <v>6.1</v>
      </c>
    </row>
    <row r="2493" spans="1:11" x14ac:dyDescent="0.3">
      <c r="A2493" t="s">
        <v>3633</v>
      </c>
      <c r="B2493">
        <v>40</v>
      </c>
      <c r="C2493">
        <v>90</v>
      </c>
      <c r="D2493">
        <v>22235901</v>
      </c>
      <c r="E2493" t="s">
        <v>289</v>
      </c>
      <c r="F2493" t="s">
        <v>5821</v>
      </c>
      <c r="G2493">
        <v>4339</v>
      </c>
      <c r="H2493">
        <v>31</v>
      </c>
      <c r="I2493" t="s">
        <v>29</v>
      </c>
      <c r="J2493">
        <v>6000000</v>
      </c>
      <c r="K2493">
        <v>6.1</v>
      </c>
    </row>
    <row r="2494" spans="1:11" x14ac:dyDescent="0.3">
      <c r="A2494" t="s">
        <v>3291</v>
      </c>
      <c r="B2494">
        <v>196</v>
      </c>
      <c r="C2494">
        <v>93</v>
      </c>
      <c r="D2494">
        <v>21197315</v>
      </c>
      <c r="E2494" t="s">
        <v>211</v>
      </c>
      <c r="F2494" t="s">
        <v>5823</v>
      </c>
      <c r="G2494">
        <v>49948</v>
      </c>
      <c r="H2494">
        <v>211</v>
      </c>
      <c r="I2494" t="s">
        <v>29</v>
      </c>
      <c r="J2494">
        <v>5000000</v>
      </c>
      <c r="K2494">
        <v>6.1</v>
      </c>
    </row>
    <row r="2495" spans="1:11" x14ac:dyDescent="0.3">
      <c r="A2495" t="s">
        <v>2549</v>
      </c>
      <c r="B2495">
        <v>29</v>
      </c>
      <c r="C2495">
        <v>97</v>
      </c>
      <c r="D2495">
        <v>41067398</v>
      </c>
      <c r="E2495" t="s">
        <v>1562</v>
      </c>
      <c r="F2495" t="s">
        <v>5825</v>
      </c>
      <c r="G2495">
        <v>22748</v>
      </c>
      <c r="H2495">
        <v>41</v>
      </c>
      <c r="I2495" t="s">
        <v>29</v>
      </c>
      <c r="J2495">
        <v>25000000</v>
      </c>
      <c r="K2495">
        <v>6.1</v>
      </c>
    </row>
    <row r="2496" spans="1:11" x14ac:dyDescent="0.3">
      <c r="A2496" t="s">
        <v>3625</v>
      </c>
      <c r="B2496">
        <v>57</v>
      </c>
      <c r="C2496">
        <v>91</v>
      </c>
      <c r="D2496">
        <v>27052167</v>
      </c>
      <c r="E2496" t="s">
        <v>1562</v>
      </c>
      <c r="F2496" t="s">
        <v>5826</v>
      </c>
      <c r="G2496">
        <v>24834</v>
      </c>
      <c r="H2496">
        <v>168</v>
      </c>
      <c r="I2496" t="s">
        <v>29</v>
      </c>
      <c r="J2496">
        <v>13000000</v>
      </c>
      <c r="K2496">
        <v>6.1</v>
      </c>
    </row>
    <row r="2497" spans="1:11" x14ac:dyDescent="0.3">
      <c r="A2497" t="s">
        <v>2446</v>
      </c>
      <c r="B2497">
        <v>100</v>
      </c>
      <c r="C2497">
        <v>108</v>
      </c>
      <c r="D2497">
        <v>53955614</v>
      </c>
      <c r="E2497" t="s">
        <v>5827</v>
      </c>
      <c r="F2497" t="s">
        <v>5828</v>
      </c>
      <c r="G2497">
        <v>77415</v>
      </c>
      <c r="H2497">
        <v>139</v>
      </c>
      <c r="I2497" t="s">
        <v>29</v>
      </c>
      <c r="J2497">
        <v>40000000</v>
      </c>
      <c r="K2497">
        <v>6.1</v>
      </c>
    </row>
    <row r="2498" spans="1:11" x14ac:dyDescent="0.3">
      <c r="A2498" t="s">
        <v>3587</v>
      </c>
      <c r="B2498">
        <v>176</v>
      </c>
      <c r="C2498">
        <v>100</v>
      </c>
      <c r="D2498">
        <v>13746550</v>
      </c>
      <c r="E2498" t="s">
        <v>5502</v>
      </c>
      <c r="F2498" t="s">
        <v>5829</v>
      </c>
      <c r="G2498">
        <v>29322</v>
      </c>
      <c r="H2498">
        <v>104</v>
      </c>
      <c r="I2498" t="s">
        <v>29</v>
      </c>
      <c r="J2498">
        <v>2000000</v>
      </c>
      <c r="K2498">
        <v>6.1</v>
      </c>
    </row>
    <row r="2499" spans="1:11" x14ac:dyDescent="0.3">
      <c r="A2499" t="s">
        <v>2221</v>
      </c>
      <c r="B2499">
        <v>135</v>
      </c>
      <c r="C2499">
        <v>90</v>
      </c>
      <c r="D2499">
        <v>110332737</v>
      </c>
      <c r="E2499" t="s">
        <v>338</v>
      </c>
      <c r="F2499" t="s">
        <v>5830</v>
      </c>
      <c r="G2499">
        <v>110788</v>
      </c>
      <c r="H2499">
        <v>258</v>
      </c>
      <c r="I2499" t="s">
        <v>29</v>
      </c>
      <c r="J2499">
        <v>100000000</v>
      </c>
      <c r="K2499">
        <v>6.1</v>
      </c>
    </row>
    <row r="2500" spans="1:11" x14ac:dyDescent="0.3">
      <c r="A2500" t="s">
        <v>2827</v>
      </c>
      <c r="B2500">
        <v>86</v>
      </c>
      <c r="C2500">
        <v>104</v>
      </c>
      <c r="D2500">
        <v>69688384</v>
      </c>
      <c r="E2500" t="s">
        <v>4122</v>
      </c>
      <c r="F2500" t="s">
        <v>5831</v>
      </c>
      <c r="G2500">
        <v>34473</v>
      </c>
      <c r="H2500">
        <v>139</v>
      </c>
      <c r="I2500" t="s">
        <v>29</v>
      </c>
      <c r="J2500">
        <v>60000000</v>
      </c>
      <c r="K2500">
        <v>6.1</v>
      </c>
    </row>
    <row r="2501" spans="1:11" x14ac:dyDescent="0.3">
      <c r="A2501" t="s">
        <v>1213</v>
      </c>
      <c r="B2501">
        <v>220</v>
      </c>
      <c r="C2501">
        <v>83</v>
      </c>
      <c r="D2501">
        <v>37053924</v>
      </c>
      <c r="E2501" t="s">
        <v>2113</v>
      </c>
      <c r="F2501" t="s">
        <v>5833</v>
      </c>
      <c r="G2501">
        <v>77935</v>
      </c>
      <c r="H2501">
        <v>122</v>
      </c>
      <c r="I2501" t="s">
        <v>29</v>
      </c>
      <c r="J2501">
        <v>28000000</v>
      </c>
      <c r="K2501">
        <v>6.1</v>
      </c>
    </row>
    <row r="2502" spans="1:11" x14ac:dyDescent="0.3">
      <c r="A2502" t="s">
        <v>3552</v>
      </c>
      <c r="B2502">
        <v>148</v>
      </c>
      <c r="C2502">
        <v>110</v>
      </c>
      <c r="D2502">
        <v>46813366</v>
      </c>
      <c r="E2502" t="s">
        <v>289</v>
      </c>
      <c r="F2502" t="s">
        <v>5834</v>
      </c>
      <c r="G2502">
        <v>39440</v>
      </c>
      <c r="H2502">
        <v>83</v>
      </c>
      <c r="I2502" t="s">
        <v>29</v>
      </c>
      <c r="J2502">
        <v>38000000</v>
      </c>
      <c r="K2502">
        <v>6.1</v>
      </c>
    </row>
    <row r="2503" spans="1:11" x14ac:dyDescent="0.3">
      <c r="A2503" t="s">
        <v>3454</v>
      </c>
      <c r="B2503">
        <v>181</v>
      </c>
      <c r="C2503">
        <v>101</v>
      </c>
      <c r="D2503">
        <v>27758465</v>
      </c>
      <c r="E2503" t="s">
        <v>699</v>
      </c>
      <c r="F2503" t="s">
        <v>5836</v>
      </c>
      <c r="G2503">
        <v>77987</v>
      </c>
      <c r="H2503">
        <v>120</v>
      </c>
      <c r="I2503" t="s">
        <v>29</v>
      </c>
      <c r="J2503">
        <v>19000000</v>
      </c>
      <c r="K2503">
        <v>6.1</v>
      </c>
    </row>
    <row r="2504" spans="1:11" x14ac:dyDescent="0.3">
      <c r="A2504" t="s">
        <v>3514</v>
      </c>
      <c r="B2504">
        <v>284</v>
      </c>
      <c r="C2504">
        <v>110</v>
      </c>
      <c r="D2504">
        <v>83503161</v>
      </c>
      <c r="E2504" t="s">
        <v>5837</v>
      </c>
      <c r="F2504" t="s">
        <v>5838</v>
      </c>
      <c r="G2504">
        <v>138190</v>
      </c>
      <c r="H2504">
        <v>405</v>
      </c>
      <c r="I2504" t="s">
        <v>29</v>
      </c>
      <c r="J2504">
        <v>75000000</v>
      </c>
      <c r="K2504">
        <v>6.1</v>
      </c>
    </row>
    <row r="2505" spans="1:11" x14ac:dyDescent="0.3">
      <c r="A2505" t="s">
        <v>1757</v>
      </c>
      <c r="B2505">
        <v>371</v>
      </c>
      <c r="C2505">
        <v>118</v>
      </c>
      <c r="D2505">
        <v>78031620</v>
      </c>
      <c r="E2505" t="s">
        <v>205</v>
      </c>
      <c r="F2505" t="s">
        <v>5839</v>
      </c>
      <c r="G2505">
        <v>102248</v>
      </c>
      <c r="H2505">
        <v>403</v>
      </c>
      <c r="I2505" t="s">
        <v>29</v>
      </c>
      <c r="J2505">
        <v>70000000</v>
      </c>
      <c r="K2505">
        <v>6.1</v>
      </c>
    </row>
    <row r="2506" spans="1:11" x14ac:dyDescent="0.3">
      <c r="A2506" t="s">
        <v>3463</v>
      </c>
      <c r="B2506">
        <v>118</v>
      </c>
      <c r="C2506">
        <v>106</v>
      </c>
      <c r="D2506">
        <v>57887882</v>
      </c>
      <c r="E2506" t="s">
        <v>699</v>
      </c>
      <c r="F2506" t="s">
        <v>5841</v>
      </c>
      <c r="G2506">
        <v>35508</v>
      </c>
      <c r="H2506">
        <v>211</v>
      </c>
      <c r="I2506" t="s">
        <v>29</v>
      </c>
      <c r="J2506">
        <v>50000000</v>
      </c>
      <c r="K2506">
        <v>6.1</v>
      </c>
    </row>
    <row r="2507" spans="1:11" x14ac:dyDescent="0.3">
      <c r="A2507" t="s">
        <v>4282</v>
      </c>
      <c r="B2507">
        <v>28</v>
      </c>
      <c r="C2507">
        <v>95</v>
      </c>
      <c r="D2507">
        <v>14003141</v>
      </c>
      <c r="E2507" t="s">
        <v>208</v>
      </c>
      <c r="F2507" t="s">
        <v>5842</v>
      </c>
      <c r="G2507">
        <v>4598</v>
      </c>
      <c r="H2507">
        <v>29</v>
      </c>
      <c r="I2507" t="s">
        <v>29</v>
      </c>
      <c r="J2507">
        <v>7000000</v>
      </c>
      <c r="K2507">
        <v>6.1</v>
      </c>
    </row>
    <row r="2508" spans="1:11" x14ac:dyDescent="0.3">
      <c r="A2508" t="s">
        <v>3173</v>
      </c>
      <c r="B2508">
        <v>43</v>
      </c>
      <c r="C2508">
        <v>96</v>
      </c>
      <c r="D2508">
        <v>9449219</v>
      </c>
      <c r="E2508" t="s">
        <v>699</v>
      </c>
      <c r="F2508" t="s">
        <v>5844</v>
      </c>
      <c r="G2508">
        <v>13949</v>
      </c>
      <c r="H2508">
        <v>98</v>
      </c>
      <c r="I2508" t="s">
        <v>29</v>
      </c>
      <c r="J2508">
        <v>3500000</v>
      </c>
      <c r="K2508">
        <v>6.1</v>
      </c>
    </row>
    <row r="2509" spans="1:11" x14ac:dyDescent="0.3">
      <c r="A2509" t="s">
        <v>3598</v>
      </c>
      <c r="B2509">
        <v>25</v>
      </c>
      <c r="C2509">
        <v>98</v>
      </c>
      <c r="D2509">
        <v>11797927</v>
      </c>
      <c r="E2509" t="s">
        <v>4589</v>
      </c>
      <c r="F2509" t="s">
        <v>5845</v>
      </c>
      <c r="G2509">
        <v>4582</v>
      </c>
      <c r="H2509">
        <v>52</v>
      </c>
      <c r="I2509" t="s">
        <v>29</v>
      </c>
      <c r="J2509">
        <v>6000000</v>
      </c>
      <c r="K2509">
        <v>6.1</v>
      </c>
    </row>
    <row r="2510" spans="1:11" x14ac:dyDescent="0.3">
      <c r="A2510" t="s">
        <v>3337</v>
      </c>
      <c r="B2510">
        <v>349</v>
      </c>
      <c r="C2510">
        <v>98</v>
      </c>
      <c r="D2510">
        <v>55682070</v>
      </c>
      <c r="E2510" t="s">
        <v>5296</v>
      </c>
      <c r="F2510" t="s">
        <v>5846</v>
      </c>
      <c r="G2510">
        <v>159868</v>
      </c>
      <c r="H2510">
        <v>304</v>
      </c>
      <c r="I2510" t="s">
        <v>29</v>
      </c>
      <c r="J2510">
        <v>50000000</v>
      </c>
      <c r="K2510">
        <v>6.1</v>
      </c>
    </row>
    <row r="2511" spans="1:11" x14ac:dyDescent="0.3">
      <c r="A2511" t="s">
        <v>74</v>
      </c>
      <c r="B2511">
        <v>218</v>
      </c>
      <c r="C2511">
        <v>98</v>
      </c>
      <c r="D2511">
        <v>35565975</v>
      </c>
      <c r="E2511" t="s">
        <v>699</v>
      </c>
      <c r="F2511" t="s">
        <v>5847</v>
      </c>
      <c r="G2511">
        <v>49205</v>
      </c>
      <c r="H2511">
        <v>184</v>
      </c>
      <c r="I2511" t="s">
        <v>29</v>
      </c>
      <c r="J2511">
        <v>30000000</v>
      </c>
      <c r="K2511">
        <v>6.1</v>
      </c>
    </row>
    <row r="2512" spans="1:11" x14ac:dyDescent="0.3">
      <c r="A2512" t="s">
        <v>3171</v>
      </c>
      <c r="B2512">
        <v>92</v>
      </c>
      <c r="C2512">
        <v>97</v>
      </c>
      <c r="D2512">
        <v>27338033</v>
      </c>
      <c r="E2512" t="s">
        <v>289</v>
      </c>
      <c r="F2512" t="s">
        <v>5848</v>
      </c>
      <c r="G2512">
        <v>19709</v>
      </c>
      <c r="H2512">
        <v>167</v>
      </c>
      <c r="I2512" t="s">
        <v>29</v>
      </c>
      <c r="J2512">
        <v>23000000</v>
      </c>
      <c r="K2512">
        <v>6.1</v>
      </c>
    </row>
    <row r="2513" spans="1:11" x14ac:dyDescent="0.3">
      <c r="A2513" t="s">
        <v>2987</v>
      </c>
      <c r="B2513">
        <v>72</v>
      </c>
      <c r="C2513">
        <v>105</v>
      </c>
      <c r="D2513">
        <v>103738726</v>
      </c>
      <c r="E2513" t="s">
        <v>5849</v>
      </c>
      <c r="F2513" t="s">
        <v>5851</v>
      </c>
      <c r="G2513">
        <v>47819</v>
      </c>
      <c r="H2513">
        <v>164</v>
      </c>
      <c r="I2513" t="s">
        <v>29</v>
      </c>
      <c r="J2513">
        <v>100000000</v>
      </c>
      <c r="K2513">
        <v>6.1</v>
      </c>
    </row>
    <row r="2514" spans="1:11" x14ac:dyDescent="0.3">
      <c r="A2514" t="s">
        <v>3654</v>
      </c>
      <c r="B2514">
        <v>191</v>
      </c>
      <c r="C2514">
        <v>84</v>
      </c>
      <c r="D2514">
        <v>15417771</v>
      </c>
      <c r="E2514" t="s">
        <v>840</v>
      </c>
      <c r="F2514" t="s">
        <v>5852</v>
      </c>
      <c r="G2514">
        <v>87494</v>
      </c>
      <c r="H2514">
        <v>540</v>
      </c>
      <c r="I2514" t="s">
        <v>29</v>
      </c>
      <c r="J2514">
        <v>12600000</v>
      </c>
      <c r="K2514">
        <v>6.1</v>
      </c>
    </row>
    <row r="2515" spans="1:11" x14ac:dyDescent="0.3">
      <c r="A2515" t="s">
        <v>2781</v>
      </c>
      <c r="B2515">
        <v>303</v>
      </c>
      <c r="C2515">
        <v>136</v>
      </c>
      <c r="D2515">
        <v>42615685</v>
      </c>
      <c r="E2515" t="s">
        <v>950</v>
      </c>
      <c r="F2515" t="s">
        <v>5853</v>
      </c>
      <c r="G2515">
        <v>136093</v>
      </c>
      <c r="H2515">
        <v>416</v>
      </c>
      <c r="I2515" t="s">
        <v>29</v>
      </c>
      <c r="J2515">
        <v>40000000</v>
      </c>
      <c r="K2515">
        <v>6.1</v>
      </c>
    </row>
    <row r="2516" spans="1:11" x14ac:dyDescent="0.3">
      <c r="A2516" t="s">
        <v>2790</v>
      </c>
      <c r="B2516">
        <v>45</v>
      </c>
      <c r="C2516">
        <v>99</v>
      </c>
      <c r="D2516">
        <v>10572742</v>
      </c>
      <c r="E2516" t="s">
        <v>588</v>
      </c>
      <c r="F2516" t="s">
        <v>5855</v>
      </c>
      <c r="G2516">
        <v>2326</v>
      </c>
      <c r="H2516">
        <v>21</v>
      </c>
      <c r="I2516" t="s">
        <v>29</v>
      </c>
      <c r="J2516">
        <v>8000000</v>
      </c>
      <c r="K2516">
        <v>6.1</v>
      </c>
    </row>
    <row r="2517" spans="1:11" x14ac:dyDescent="0.3">
      <c r="A2517" t="s">
        <v>3609</v>
      </c>
      <c r="B2517">
        <v>158</v>
      </c>
      <c r="C2517">
        <v>96</v>
      </c>
      <c r="D2517">
        <v>3590010</v>
      </c>
      <c r="E2517" t="s">
        <v>875</v>
      </c>
      <c r="F2517" t="s">
        <v>5857</v>
      </c>
      <c r="G2517">
        <v>20885</v>
      </c>
      <c r="H2517">
        <v>60</v>
      </c>
      <c r="I2517" t="s">
        <v>29</v>
      </c>
      <c r="J2517">
        <v>2000000</v>
      </c>
      <c r="K2517">
        <v>6.1</v>
      </c>
    </row>
    <row r="2518" spans="1:11" x14ac:dyDescent="0.3">
      <c r="A2518" t="s">
        <v>3387</v>
      </c>
      <c r="B2518">
        <v>81</v>
      </c>
      <c r="C2518">
        <v>115</v>
      </c>
      <c r="D2518">
        <v>101228120</v>
      </c>
      <c r="E2518" t="s">
        <v>5858</v>
      </c>
      <c r="F2518" t="s">
        <v>5859</v>
      </c>
      <c r="G2518">
        <v>84424</v>
      </c>
      <c r="H2518">
        <v>131</v>
      </c>
      <c r="I2518" t="s">
        <v>29</v>
      </c>
      <c r="J2518">
        <v>100000000</v>
      </c>
      <c r="K2518">
        <v>6.1</v>
      </c>
    </row>
    <row r="2519" spans="1:11" x14ac:dyDescent="0.3">
      <c r="A2519" t="s">
        <v>451</v>
      </c>
      <c r="B2519">
        <v>114</v>
      </c>
      <c r="C2519">
        <v>104</v>
      </c>
      <c r="D2519">
        <v>20241395</v>
      </c>
      <c r="E2519" t="s">
        <v>1656</v>
      </c>
      <c r="F2519" t="s">
        <v>5861</v>
      </c>
      <c r="G2519">
        <v>42664</v>
      </c>
      <c r="H2519">
        <v>403</v>
      </c>
      <c r="I2519" t="s">
        <v>29</v>
      </c>
      <c r="J2519">
        <v>20000000</v>
      </c>
      <c r="K2519">
        <v>6.1</v>
      </c>
    </row>
    <row r="2520" spans="1:11" x14ac:dyDescent="0.3">
      <c r="A2520" t="s">
        <v>3187</v>
      </c>
      <c r="B2520">
        <v>73</v>
      </c>
      <c r="C2520">
        <v>108</v>
      </c>
      <c r="D2520">
        <v>180483</v>
      </c>
      <c r="E2520" t="s">
        <v>5862</v>
      </c>
      <c r="F2520" t="s">
        <v>5864</v>
      </c>
      <c r="G2520">
        <v>16792</v>
      </c>
      <c r="H2520">
        <v>183</v>
      </c>
      <c r="I2520" t="s">
        <v>29</v>
      </c>
      <c r="J2520">
        <v>10000</v>
      </c>
      <c r="K2520">
        <v>6.1</v>
      </c>
    </row>
    <row r="2521" spans="1:11" x14ac:dyDescent="0.3">
      <c r="A2521" t="s">
        <v>3548</v>
      </c>
      <c r="B2521">
        <v>17</v>
      </c>
      <c r="C2521">
        <v>112</v>
      </c>
      <c r="D2521">
        <v>13134</v>
      </c>
      <c r="E2521" t="s">
        <v>459</v>
      </c>
      <c r="F2521" t="s">
        <v>5865</v>
      </c>
      <c r="G2521">
        <v>2004</v>
      </c>
      <c r="H2521">
        <v>32</v>
      </c>
      <c r="I2521" t="s">
        <v>29</v>
      </c>
      <c r="J2521">
        <v>500000</v>
      </c>
      <c r="K2521">
        <v>6.1</v>
      </c>
    </row>
    <row r="2522" spans="1:11" x14ac:dyDescent="0.3">
      <c r="A2522" t="s">
        <v>3658</v>
      </c>
      <c r="B2522">
        <v>29</v>
      </c>
      <c r="C2522">
        <v>79</v>
      </c>
      <c r="D2522">
        <v>279282</v>
      </c>
      <c r="E2522" t="s">
        <v>699</v>
      </c>
      <c r="F2522" t="s">
        <v>5867</v>
      </c>
      <c r="G2522">
        <v>3806</v>
      </c>
      <c r="H2522">
        <v>49</v>
      </c>
      <c r="I2522" t="s">
        <v>29</v>
      </c>
      <c r="J2522">
        <v>1000000</v>
      </c>
      <c r="K2522">
        <v>6.1</v>
      </c>
    </row>
    <row r="2523" spans="1:11" x14ac:dyDescent="0.3">
      <c r="A2523" t="s">
        <v>2792</v>
      </c>
      <c r="B2523">
        <v>33</v>
      </c>
      <c r="C2523">
        <v>88</v>
      </c>
      <c r="D2523">
        <v>21210</v>
      </c>
      <c r="E2523" t="s">
        <v>338</v>
      </c>
      <c r="F2523" t="s">
        <v>5869</v>
      </c>
      <c r="G2523">
        <v>2735</v>
      </c>
      <c r="H2523">
        <v>52</v>
      </c>
      <c r="I2523" t="s">
        <v>29</v>
      </c>
      <c r="J2523">
        <v>1000000</v>
      </c>
      <c r="K2523">
        <v>6.1</v>
      </c>
    </row>
    <row r="2524" spans="1:11" x14ac:dyDescent="0.3">
      <c r="A2524" t="s">
        <v>3663</v>
      </c>
      <c r="B2524">
        <v>71</v>
      </c>
      <c r="C2524">
        <v>78</v>
      </c>
      <c r="D2524">
        <v>10018</v>
      </c>
      <c r="E2524" t="s">
        <v>208</v>
      </c>
      <c r="F2524" t="s">
        <v>5871</v>
      </c>
      <c r="G2524">
        <v>3228</v>
      </c>
      <c r="H2524">
        <v>31</v>
      </c>
      <c r="I2524" t="s">
        <v>29</v>
      </c>
      <c r="J2524">
        <v>1000000</v>
      </c>
      <c r="K2524">
        <v>6.1</v>
      </c>
    </row>
    <row r="2525" spans="1:11" x14ac:dyDescent="0.3">
      <c r="A2525" t="s">
        <v>3555</v>
      </c>
      <c r="B2525">
        <v>97</v>
      </c>
      <c r="C2525">
        <v>110</v>
      </c>
      <c r="D2525">
        <v>56129</v>
      </c>
      <c r="E2525" t="s">
        <v>448</v>
      </c>
      <c r="F2525" t="s">
        <v>5873</v>
      </c>
      <c r="G2525">
        <v>6555</v>
      </c>
      <c r="H2525">
        <v>82</v>
      </c>
      <c r="I2525" t="s">
        <v>29</v>
      </c>
      <c r="J2525">
        <v>1100000</v>
      </c>
      <c r="K2525">
        <v>6.1</v>
      </c>
    </row>
    <row r="2526" spans="1:11" x14ac:dyDescent="0.3">
      <c r="A2526" t="s">
        <v>3641</v>
      </c>
      <c r="B2526">
        <v>12</v>
      </c>
      <c r="C2526">
        <v>88</v>
      </c>
      <c r="D2526">
        <v>58936</v>
      </c>
      <c r="E2526" t="s">
        <v>2765</v>
      </c>
      <c r="F2526" t="s">
        <v>5875</v>
      </c>
      <c r="G2526">
        <v>91</v>
      </c>
      <c r="H2526">
        <v>4</v>
      </c>
      <c r="I2526" t="s">
        <v>29</v>
      </c>
      <c r="J2526">
        <v>1200000</v>
      </c>
      <c r="K2526">
        <v>6.1</v>
      </c>
    </row>
    <row r="2527" spans="1:11" x14ac:dyDescent="0.3">
      <c r="A2527" t="s">
        <v>3573</v>
      </c>
      <c r="B2527">
        <v>92</v>
      </c>
      <c r="C2527">
        <v>104</v>
      </c>
      <c r="D2527">
        <v>46611204</v>
      </c>
      <c r="E2527" t="s">
        <v>1585</v>
      </c>
      <c r="F2527" t="s">
        <v>5876</v>
      </c>
      <c r="G2527">
        <v>55749</v>
      </c>
      <c r="H2527">
        <v>257</v>
      </c>
      <c r="I2527" t="s">
        <v>29</v>
      </c>
      <c r="J2527">
        <v>48000000</v>
      </c>
      <c r="K2527">
        <v>6.1</v>
      </c>
    </row>
    <row r="2528" spans="1:11" x14ac:dyDescent="0.3">
      <c r="A2528" t="s">
        <v>4053</v>
      </c>
      <c r="B2528">
        <v>85</v>
      </c>
      <c r="C2528">
        <v>131</v>
      </c>
      <c r="D2528">
        <v>52799004</v>
      </c>
      <c r="E2528" t="s">
        <v>588</v>
      </c>
      <c r="F2528" t="s">
        <v>5877</v>
      </c>
      <c r="G2528">
        <v>28942</v>
      </c>
      <c r="H2528">
        <v>223</v>
      </c>
      <c r="I2528" t="s">
        <v>29</v>
      </c>
      <c r="J2528">
        <v>55000000</v>
      </c>
      <c r="K2528">
        <v>6.1</v>
      </c>
    </row>
    <row r="2529" spans="1:11" x14ac:dyDescent="0.3">
      <c r="A2529" t="s">
        <v>3648</v>
      </c>
      <c r="B2529">
        <v>272</v>
      </c>
      <c r="C2529">
        <v>86</v>
      </c>
      <c r="D2529">
        <v>703002</v>
      </c>
      <c r="E2529" t="s">
        <v>2515</v>
      </c>
      <c r="F2529" t="s">
        <v>5879</v>
      </c>
      <c r="G2529">
        <v>37495</v>
      </c>
      <c r="H2529">
        <v>230</v>
      </c>
      <c r="I2529" t="s">
        <v>29</v>
      </c>
      <c r="J2529">
        <v>3000000</v>
      </c>
      <c r="K2529">
        <v>6.1</v>
      </c>
    </row>
    <row r="2530" spans="1:11" x14ac:dyDescent="0.3">
      <c r="A2530" t="s">
        <v>3550</v>
      </c>
      <c r="B2530">
        <v>111</v>
      </c>
      <c r="C2530">
        <v>112</v>
      </c>
      <c r="D2530">
        <v>26345</v>
      </c>
      <c r="E2530" t="s">
        <v>1109</v>
      </c>
      <c r="F2530" t="s">
        <v>5880</v>
      </c>
      <c r="G2530">
        <v>16445</v>
      </c>
      <c r="H2530">
        <v>99</v>
      </c>
      <c r="I2530" t="s">
        <v>29</v>
      </c>
      <c r="J2530">
        <v>3000000</v>
      </c>
      <c r="K2530">
        <v>6.1</v>
      </c>
    </row>
    <row r="2531" spans="1:11" x14ac:dyDescent="0.3">
      <c r="A2531" t="s">
        <v>3656</v>
      </c>
      <c r="B2531">
        <v>147</v>
      </c>
      <c r="C2531">
        <v>82</v>
      </c>
      <c r="D2531">
        <v>6842058</v>
      </c>
      <c r="E2531" t="s">
        <v>1656</v>
      </c>
      <c r="F2531" t="s">
        <v>5882</v>
      </c>
      <c r="G2531">
        <v>36029</v>
      </c>
      <c r="H2531">
        <v>99</v>
      </c>
      <c r="I2531" t="s">
        <v>29</v>
      </c>
      <c r="J2531">
        <v>10000000</v>
      </c>
      <c r="K2531">
        <v>6.1</v>
      </c>
    </row>
    <row r="2532" spans="1:11" x14ac:dyDescent="0.3">
      <c r="A2532" t="s">
        <v>3564</v>
      </c>
      <c r="B2532">
        <v>70</v>
      </c>
      <c r="C2532">
        <v>106</v>
      </c>
      <c r="D2532">
        <v>20262</v>
      </c>
      <c r="E2532" t="s">
        <v>92</v>
      </c>
      <c r="F2532" t="s">
        <v>5883</v>
      </c>
      <c r="G2532">
        <v>1738</v>
      </c>
      <c r="H2532">
        <v>10</v>
      </c>
      <c r="I2532" t="s">
        <v>122</v>
      </c>
      <c r="J2532">
        <v>4000000</v>
      </c>
      <c r="K2532">
        <v>6.1</v>
      </c>
    </row>
    <row r="2533" spans="1:11" x14ac:dyDescent="0.3">
      <c r="A2533" t="s">
        <v>3785</v>
      </c>
      <c r="B2533">
        <v>36</v>
      </c>
      <c r="C2533">
        <v>114</v>
      </c>
      <c r="D2533">
        <v>18653615</v>
      </c>
      <c r="E2533" t="s">
        <v>73</v>
      </c>
      <c r="F2533" t="s">
        <v>5884</v>
      </c>
      <c r="G2533">
        <v>14786</v>
      </c>
      <c r="H2533">
        <v>103</v>
      </c>
      <c r="I2533" t="s">
        <v>29</v>
      </c>
      <c r="J2533">
        <v>23000000</v>
      </c>
      <c r="K2533">
        <v>6.1</v>
      </c>
    </row>
    <row r="2534" spans="1:11" x14ac:dyDescent="0.3">
      <c r="A2534" t="s">
        <v>3558</v>
      </c>
      <c r="B2534">
        <v>104</v>
      </c>
      <c r="C2534">
        <v>109</v>
      </c>
      <c r="D2534">
        <v>13491653</v>
      </c>
      <c r="E2534" t="s">
        <v>224</v>
      </c>
      <c r="F2534" t="s">
        <v>5885</v>
      </c>
      <c r="G2534">
        <v>23728</v>
      </c>
      <c r="H2534">
        <v>213</v>
      </c>
      <c r="I2534" t="s">
        <v>29</v>
      </c>
      <c r="J2534">
        <v>18000000</v>
      </c>
      <c r="K2534">
        <v>6.1</v>
      </c>
    </row>
    <row r="2535" spans="1:11" x14ac:dyDescent="0.3">
      <c r="A2535" t="s">
        <v>150</v>
      </c>
      <c r="B2535">
        <v>37</v>
      </c>
      <c r="C2535">
        <v>97</v>
      </c>
      <c r="D2535">
        <v>326308</v>
      </c>
      <c r="E2535" t="s">
        <v>208</v>
      </c>
      <c r="F2535" t="s">
        <v>5886</v>
      </c>
      <c r="G2535">
        <v>6632</v>
      </c>
      <c r="H2535">
        <v>69</v>
      </c>
      <c r="I2535" t="s">
        <v>29</v>
      </c>
      <c r="J2535">
        <v>5000000</v>
      </c>
      <c r="K2535">
        <v>6.1</v>
      </c>
    </row>
    <row r="2536" spans="1:11" x14ac:dyDescent="0.3">
      <c r="A2536" t="s">
        <v>3538</v>
      </c>
      <c r="B2536">
        <v>131</v>
      </c>
      <c r="C2536">
        <v>120</v>
      </c>
      <c r="D2536">
        <v>16284360</v>
      </c>
      <c r="E2536" t="s">
        <v>73</v>
      </c>
      <c r="F2536" t="s">
        <v>5887</v>
      </c>
      <c r="G2536">
        <v>15079</v>
      </c>
      <c r="H2536">
        <v>79</v>
      </c>
      <c r="I2536" t="s">
        <v>29</v>
      </c>
      <c r="J2536">
        <v>21000000</v>
      </c>
      <c r="K2536">
        <v>6.1</v>
      </c>
    </row>
    <row r="2537" spans="1:11" x14ac:dyDescent="0.3">
      <c r="A2537" t="s">
        <v>824</v>
      </c>
      <c r="B2537">
        <v>238</v>
      </c>
      <c r="C2537">
        <v>88</v>
      </c>
      <c r="D2537">
        <v>80170146</v>
      </c>
      <c r="E2537" t="s">
        <v>86</v>
      </c>
      <c r="F2537" t="s">
        <v>5888</v>
      </c>
      <c r="G2537">
        <v>243053</v>
      </c>
      <c r="H2537">
        <v>488</v>
      </c>
      <c r="I2537" t="s">
        <v>29</v>
      </c>
      <c r="J2537">
        <v>85000000</v>
      </c>
      <c r="K2537">
        <v>6.1</v>
      </c>
    </row>
    <row r="2538" spans="1:11" x14ac:dyDescent="0.3">
      <c r="A2538" t="s">
        <v>2293</v>
      </c>
      <c r="B2538">
        <v>288</v>
      </c>
      <c r="C2538">
        <v>109</v>
      </c>
      <c r="D2538">
        <v>55092830</v>
      </c>
      <c r="E2538" t="s">
        <v>86</v>
      </c>
      <c r="F2538" t="s">
        <v>5889</v>
      </c>
      <c r="G2538">
        <v>195043</v>
      </c>
      <c r="H2538">
        <v>329</v>
      </c>
      <c r="I2538" t="s">
        <v>29</v>
      </c>
      <c r="J2538">
        <v>60000000</v>
      </c>
      <c r="K2538">
        <v>6.1</v>
      </c>
    </row>
    <row r="2539" spans="1:11" x14ac:dyDescent="0.3">
      <c r="A2539" t="s">
        <v>3595</v>
      </c>
      <c r="B2539">
        <v>72</v>
      </c>
      <c r="C2539">
        <v>99</v>
      </c>
      <c r="D2539">
        <v>22770</v>
      </c>
      <c r="E2539" t="s">
        <v>73</v>
      </c>
      <c r="F2539" t="s">
        <v>5891</v>
      </c>
      <c r="G2539">
        <v>1658</v>
      </c>
      <c r="H2539">
        <v>12</v>
      </c>
      <c r="I2539" t="s">
        <v>124</v>
      </c>
      <c r="J2539">
        <v>5500000</v>
      </c>
      <c r="K2539">
        <v>6.1</v>
      </c>
    </row>
    <row r="2540" spans="1:11" x14ac:dyDescent="0.3">
      <c r="A2540" t="s">
        <v>3613</v>
      </c>
      <c r="B2540">
        <v>289</v>
      </c>
      <c r="C2540">
        <v>95</v>
      </c>
      <c r="D2540">
        <v>14291570</v>
      </c>
      <c r="E2540" t="s">
        <v>86</v>
      </c>
      <c r="F2540" t="s">
        <v>5892</v>
      </c>
      <c r="G2540">
        <v>82082</v>
      </c>
      <c r="H2540">
        <v>236</v>
      </c>
      <c r="I2540" t="s">
        <v>29</v>
      </c>
      <c r="J2540">
        <v>20000000</v>
      </c>
      <c r="K2540">
        <v>6.1</v>
      </c>
    </row>
    <row r="2541" spans="1:11" x14ac:dyDescent="0.3">
      <c r="A2541" t="s">
        <v>3635</v>
      </c>
      <c r="B2541">
        <v>279</v>
      </c>
      <c r="C2541">
        <v>89</v>
      </c>
      <c r="D2541">
        <v>12843</v>
      </c>
      <c r="E2541" t="s">
        <v>840</v>
      </c>
      <c r="F2541" t="s">
        <v>5894</v>
      </c>
      <c r="G2541">
        <v>27297</v>
      </c>
      <c r="H2541">
        <v>131</v>
      </c>
      <c r="I2541" t="s">
        <v>29</v>
      </c>
      <c r="J2541">
        <v>6000000</v>
      </c>
      <c r="K2541">
        <v>6.1</v>
      </c>
    </row>
    <row r="2542" spans="1:11" x14ac:dyDescent="0.3">
      <c r="A2542" t="s">
        <v>3561</v>
      </c>
      <c r="B2542">
        <v>97</v>
      </c>
      <c r="C2542">
        <v>109</v>
      </c>
      <c r="D2542">
        <v>28995450</v>
      </c>
      <c r="E2542" t="s">
        <v>4122</v>
      </c>
      <c r="F2542" t="s">
        <v>5896</v>
      </c>
      <c r="G2542">
        <v>19230</v>
      </c>
      <c r="H2542">
        <v>59</v>
      </c>
      <c r="I2542" t="s">
        <v>29</v>
      </c>
      <c r="J2542">
        <v>35000000</v>
      </c>
      <c r="K2542">
        <v>6.1</v>
      </c>
    </row>
    <row r="2543" spans="1:11" x14ac:dyDescent="0.3">
      <c r="A2543" t="s">
        <v>3486</v>
      </c>
      <c r="B2543">
        <v>81</v>
      </c>
      <c r="C2543">
        <v>94</v>
      </c>
      <c r="D2543">
        <v>6241697</v>
      </c>
      <c r="E2543" t="s">
        <v>676</v>
      </c>
      <c r="F2543" t="s">
        <v>5897</v>
      </c>
      <c r="G2543">
        <v>16059</v>
      </c>
      <c r="H2543">
        <v>210</v>
      </c>
      <c r="I2543" t="s">
        <v>29</v>
      </c>
      <c r="J2543">
        <v>13000000</v>
      </c>
      <c r="K2543">
        <v>6.1</v>
      </c>
    </row>
    <row r="2544" spans="1:11" x14ac:dyDescent="0.3">
      <c r="A2544" t="s">
        <v>3351</v>
      </c>
      <c r="B2544">
        <v>122</v>
      </c>
      <c r="C2544">
        <v>87</v>
      </c>
      <c r="D2544">
        <v>27972410</v>
      </c>
      <c r="E2544" t="s">
        <v>2411</v>
      </c>
      <c r="F2544" t="s">
        <v>5898</v>
      </c>
      <c r="G2544">
        <v>114692</v>
      </c>
      <c r="H2544">
        <v>285</v>
      </c>
      <c r="I2544" t="s">
        <v>29</v>
      </c>
      <c r="J2544">
        <v>35000000</v>
      </c>
      <c r="K2544">
        <v>6.1</v>
      </c>
    </row>
    <row r="2545" spans="1:11" x14ac:dyDescent="0.3">
      <c r="A2545" t="s">
        <v>4435</v>
      </c>
      <c r="B2545">
        <v>64</v>
      </c>
      <c r="C2545">
        <v>94</v>
      </c>
      <c r="D2545">
        <v>12398628</v>
      </c>
      <c r="E2545" t="s">
        <v>5899</v>
      </c>
      <c r="F2545" t="s">
        <v>5901</v>
      </c>
      <c r="G2545">
        <v>21542</v>
      </c>
      <c r="H2545">
        <v>88</v>
      </c>
      <c r="I2545" t="s">
        <v>29</v>
      </c>
      <c r="J2545">
        <v>20000000</v>
      </c>
      <c r="K2545">
        <v>6.1</v>
      </c>
    </row>
    <row r="2546" spans="1:11" x14ac:dyDescent="0.3">
      <c r="A2546" t="s">
        <v>3619</v>
      </c>
      <c r="B2546">
        <v>111</v>
      </c>
      <c r="C2546">
        <v>93</v>
      </c>
      <c r="D2546">
        <v>4919896</v>
      </c>
      <c r="E2546" t="s">
        <v>2312</v>
      </c>
      <c r="F2546" t="s">
        <v>5902</v>
      </c>
      <c r="G2546">
        <v>21530</v>
      </c>
      <c r="H2546">
        <v>159</v>
      </c>
      <c r="I2546" t="s">
        <v>29</v>
      </c>
      <c r="J2546">
        <v>13000000</v>
      </c>
      <c r="K2546">
        <v>6.1</v>
      </c>
    </row>
    <row r="2547" spans="1:11" x14ac:dyDescent="0.3">
      <c r="A2547" t="s">
        <v>4293</v>
      </c>
      <c r="B2547">
        <v>62</v>
      </c>
      <c r="C2547">
        <v>103</v>
      </c>
      <c r="D2547">
        <v>5725</v>
      </c>
      <c r="E2547" t="s">
        <v>840</v>
      </c>
      <c r="F2547" t="s">
        <v>5904</v>
      </c>
      <c r="G2547">
        <v>10220</v>
      </c>
      <c r="H2547">
        <v>110</v>
      </c>
      <c r="I2547" t="s">
        <v>96</v>
      </c>
      <c r="J2547">
        <v>8400000</v>
      </c>
      <c r="K2547">
        <v>6.1</v>
      </c>
    </row>
    <row r="2548" spans="1:11" x14ac:dyDescent="0.3">
      <c r="A2548" t="s">
        <v>3541</v>
      </c>
      <c r="B2548">
        <v>76</v>
      </c>
      <c r="C2548">
        <v>120</v>
      </c>
      <c r="D2548">
        <v>349618</v>
      </c>
      <c r="E2548" t="s">
        <v>626</v>
      </c>
      <c r="F2548" t="s">
        <v>5906</v>
      </c>
      <c r="G2548">
        <v>4302</v>
      </c>
      <c r="H2548">
        <v>45</v>
      </c>
      <c r="I2548" t="s">
        <v>29</v>
      </c>
      <c r="J2548">
        <v>9000000</v>
      </c>
      <c r="K2548">
        <v>6.1</v>
      </c>
    </row>
    <row r="2549" spans="1:11" x14ac:dyDescent="0.3">
      <c r="A2549" t="s">
        <v>149</v>
      </c>
      <c r="B2549">
        <v>434</v>
      </c>
      <c r="C2549">
        <v>169</v>
      </c>
      <c r="D2549">
        <v>200069408</v>
      </c>
      <c r="E2549" t="s">
        <v>248</v>
      </c>
      <c r="F2549" t="s">
        <v>5907</v>
      </c>
      <c r="G2549">
        <v>240396</v>
      </c>
      <c r="H2549">
        <v>2367</v>
      </c>
      <c r="I2549" t="s">
        <v>29</v>
      </c>
      <c r="J2549">
        <v>209000000</v>
      </c>
      <c r="K2549">
        <v>6.1</v>
      </c>
    </row>
    <row r="2550" spans="1:11" x14ac:dyDescent="0.3">
      <c r="A2550" t="s">
        <v>3796</v>
      </c>
      <c r="B2550">
        <v>34</v>
      </c>
      <c r="C2550">
        <v>124</v>
      </c>
      <c r="D2550">
        <v>51045801</v>
      </c>
      <c r="E2550" t="s">
        <v>588</v>
      </c>
      <c r="F2550" t="s">
        <v>5908</v>
      </c>
      <c r="G2550">
        <v>11370</v>
      </c>
      <c r="H2550">
        <v>54</v>
      </c>
      <c r="I2550" t="s">
        <v>29</v>
      </c>
      <c r="J2550">
        <v>60000000</v>
      </c>
      <c r="K2550">
        <v>6.1</v>
      </c>
    </row>
    <row r="2551" spans="1:11" x14ac:dyDescent="0.3">
      <c r="A2551" t="s">
        <v>3622</v>
      </c>
      <c r="B2551">
        <v>118</v>
      </c>
      <c r="C2551">
        <v>93</v>
      </c>
      <c r="D2551">
        <v>50818750</v>
      </c>
      <c r="E2551" t="s">
        <v>296</v>
      </c>
      <c r="F2551" t="s">
        <v>5910</v>
      </c>
      <c r="G2551">
        <v>31209</v>
      </c>
      <c r="H2551">
        <v>106</v>
      </c>
      <c r="I2551" t="s">
        <v>29</v>
      </c>
      <c r="J2551">
        <v>60000000</v>
      </c>
      <c r="K2551">
        <v>6.1</v>
      </c>
    </row>
    <row r="2552" spans="1:11" x14ac:dyDescent="0.3">
      <c r="A2552" t="s">
        <v>3603</v>
      </c>
      <c r="B2552">
        <v>81</v>
      </c>
      <c r="C2552">
        <v>98</v>
      </c>
      <c r="D2552">
        <v>10544143</v>
      </c>
      <c r="E2552" t="s">
        <v>289</v>
      </c>
      <c r="F2552" t="s">
        <v>5911</v>
      </c>
      <c r="G2552">
        <v>16372</v>
      </c>
      <c r="H2552">
        <v>121</v>
      </c>
      <c r="I2552" t="s">
        <v>29</v>
      </c>
      <c r="J2552">
        <v>20000000</v>
      </c>
      <c r="K2552">
        <v>6.1</v>
      </c>
    </row>
    <row r="2553" spans="1:11" x14ac:dyDescent="0.3">
      <c r="A2553" t="s">
        <v>807</v>
      </c>
      <c r="B2553">
        <v>110</v>
      </c>
      <c r="C2553">
        <v>109</v>
      </c>
      <c r="D2553">
        <v>26183197</v>
      </c>
      <c r="E2553" t="s">
        <v>39</v>
      </c>
      <c r="F2553" t="s">
        <v>5912</v>
      </c>
      <c r="G2553">
        <v>38348</v>
      </c>
      <c r="H2553">
        <v>135</v>
      </c>
      <c r="I2553" t="s">
        <v>29</v>
      </c>
      <c r="J2553">
        <v>36000000</v>
      </c>
      <c r="K2553">
        <v>6.1</v>
      </c>
    </row>
    <row r="2554" spans="1:11" x14ac:dyDescent="0.3">
      <c r="A2554" t="s">
        <v>3575</v>
      </c>
      <c r="B2554">
        <v>71</v>
      </c>
      <c r="C2554">
        <v>104</v>
      </c>
      <c r="D2554">
        <v>3607</v>
      </c>
      <c r="E2554" t="s">
        <v>1366</v>
      </c>
      <c r="F2554" t="s">
        <v>5914</v>
      </c>
      <c r="G2554">
        <v>22753</v>
      </c>
      <c r="H2554">
        <v>94</v>
      </c>
      <c r="I2554" t="s">
        <v>29</v>
      </c>
      <c r="J2554">
        <v>10000000</v>
      </c>
      <c r="K2554">
        <v>6.1</v>
      </c>
    </row>
    <row r="2555" spans="1:11" x14ac:dyDescent="0.3">
      <c r="A2555" t="s">
        <v>3583</v>
      </c>
      <c r="B2555">
        <v>65</v>
      </c>
      <c r="C2555">
        <v>101</v>
      </c>
      <c r="D2555">
        <v>12189514</v>
      </c>
      <c r="E2555" t="s">
        <v>289</v>
      </c>
      <c r="F2555" t="s">
        <v>5916</v>
      </c>
      <c r="G2555">
        <v>30092</v>
      </c>
      <c r="H2555">
        <v>129</v>
      </c>
      <c r="I2555" t="s">
        <v>29</v>
      </c>
      <c r="J2555">
        <v>23000000</v>
      </c>
      <c r="K2555">
        <v>6.1</v>
      </c>
    </row>
    <row r="2556" spans="1:11" x14ac:dyDescent="0.3">
      <c r="A2556" t="s">
        <v>1229</v>
      </c>
      <c r="B2556">
        <v>105</v>
      </c>
      <c r="C2556">
        <v>96</v>
      </c>
      <c r="D2556">
        <v>18967571</v>
      </c>
      <c r="E2556" t="s">
        <v>1576</v>
      </c>
      <c r="F2556" t="s">
        <v>5917</v>
      </c>
      <c r="G2556">
        <v>23345</v>
      </c>
      <c r="H2556">
        <v>167</v>
      </c>
      <c r="I2556" t="s">
        <v>29</v>
      </c>
      <c r="J2556">
        <v>30000000</v>
      </c>
      <c r="K2556">
        <v>6.1</v>
      </c>
    </row>
    <row r="2557" spans="1:11" x14ac:dyDescent="0.3">
      <c r="A2557" t="s">
        <v>2930</v>
      </c>
      <c r="B2557">
        <v>225</v>
      </c>
      <c r="C2557">
        <v>109</v>
      </c>
      <c r="D2557">
        <v>214966</v>
      </c>
      <c r="E2557" t="s">
        <v>208</v>
      </c>
      <c r="F2557" t="s">
        <v>5919</v>
      </c>
      <c r="G2557">
        <v>28483</v>
      </c>
      <c r="H2557">
        <v>176</v>
      </c>
      <c r="I2557" t="s">
        <v>29</v>
      </c>
      <c r="J2557">
        <v>13000000</v>
      </c>
      <c r="K2557">
        <v>6.1</v>
      </c>
    </row>
    <row r="2558" spans="1:11" x14ac:dyDescent="0.3">
      <c r="A2558" t="s">
        <v>3528</v>
      </c>
      <c r="B2558">
        <v>416</v>
      </c>
      <c r="C2558">
        <v>132</v>
      </c>
      <c r="D2558">
        <v>155111815</v>
      </c>
      <c r="E2558" t="s">
        <v>49</v>
      </c>
      <c r="F2558" t="s">
        <v>5920</v>
      </c>
      <c r="G2558">
        <v>228554</v>
      </c>
      <c r="H2558">
        <v>710</v>
      </c>
      <c r="I2558" t="s">
        <v>29</v>
      </c>
      <c r="J2558">
        <v>170000000</v>
      </c>
      <c r="K2558">
        <v>6.1</v>
      </c>
    </row>
    <row r="2559" spans="1:11" x14ac:dyDescent="0.3">
      <c r="A2559" t="s">
        <v>3579</v>
      </c>
      <c r="B2559">
        <v>177</v>
      </c>
      <c r="C2559">
        <v>103</v>
      </c>
      <c r="D2559">
        <v>73548</v>
      </c>
      <c r="E2559" t="s">
        <v>5921</v>
      </c>
      <c r="F2559" t="s">
        <v>5922</v>
      </c>
      <c r="G2559">
        <v>47574</v>
      </c>
      <c r="H2559">
        <v>209</v>
      </c>
      <c r="I2559" t="s">
        <v>29</v>
      </c>
      <c r="J2559">
        <v>15000000</v>
      </c>
      <c r="K2559">
        <v>6.1</v>
      </c>
    </row>
    <row r="2560" spans="1:11" x14ac:dyDescent="0.3">
      <c r="A2560" t="s">
        <v>3589</v>
      </c>
      <c r="B2560">
        <v>167</v>
      </c>
      <c r="C2560">
        <v>100</v>
      </c>
      <c r="D2560">
        <v>5005883</v>
      </c>
      <c r="E2560" t="s">
        <v>1527</v>
      </c>
      <c r="F2560" t="s">
        <v>5924</v>
      </c>
      <c r="G2560">
        <v>29649</v>
      </c>
      <c r="H2560">
        <v>361</v>
      </c>
      <c r="I2560" t="s">
        <v>29</v>
      </c>
      <c r="J2560">
        <v>20000000</v>
      </c>
      <c r="K2560">
        <v>6.1</v>
      </c>
    </row>
    <row r="2561" spans="1:11" x14ac:dyDescent="0.3">
      <c r="A2561" t="s">
        <v>2137</v>
      </c>
      <c r="B2561">
        <v>12</v>
      </c>
      <c r="C2561">
        <v>128</v>
      </c>
      <c r="D2561">
        <v>24332324</v>
      </c>
      <c r="E2561" t="s">
        <v>73</v>
      </c>
      <c r="F2561" t="s">
        <v>5925</v>
      </c>
      <c r="G2561">
        <v>13830</v>
      </c>
      <c r="H2561">
        <v>61</v>
      </c>
      <c r="I2561" t="s">
        <v>29</v>
      </c>
      <c r="J2561">
        <v>40000000</v>
      </c>
      <c r="K2561">
        <v>6.1</v>
      </c>
    </row>
    <row r="2562" spans="1:11" x14ac:dyDescent="0.3">
      <c r="A2562" t="s">
        <v>3543</v>
      </c>
      <c r="B2562">
        <v>151</v>
      </c>
      <c r="C2562">
        <v>120</v>
      </c>
      <c r="D2562">
        <v>24375436</v>
      </c>
      <c r="E2562" t="s">
        <v>39</v>
      </c>
      <c r="F2562" t="s">
        <v>5926</v>
      </c>
      <c r="G2562">
        <v>42547</v>
      </c>
      <c r="H2562">
        <v>265</v>
      </c>
      <c r="I2562" t="s">
        <v>29</v>
      </c>
      <c r="J2562">
        <v>42000000</v>
      </c>
      <c r="K2562">
        <v>6.1</v>
      </c>
    </row>
    <row r="2563" spans="1:11" x14ac:dyDescent="0.3">
      <c r="A2563" t="s">
        <v>3750</v>
      </c>
      <c r="B2563">
        <v>136</v>
      </c>
      <c r="C2563">
        <v>115</v>
      </c>
      <c r="D2563">
        <v>31874869</v>
      </c>
      <c r="E2563" t="s">
        <v>1366</v>
      </c>
      <c r="F2563" t="s">
        <v>5927</v>
      </c>
      <c r="G2563">
        <v>43574</v>
      </c>
      <c r="H2563">
        <v>302</v>
      </c>
      <c r="I2563" t="s">
        <v>29</v>
      </c>
      <c r="J2563">
        <v>50000000</v>
      </c>
      <c r="K2563">
        <v>6.1</v>
      </c>
    </row>
    <row r="2564" spans="1:11" x14ac:dyDescent="0.3">
      <c r="A2564" t="s">
        <v>3750</v>
      </c>
      <c r="B2564">
        <v>136</v>
      </c>
      <c r="C2564">
        <v>115</v>
      </c>
      <c r="D2564">
        <v>31874869</v>
      </c>
      <c r="E2564" t="s">
        <v>1366</v>
      </c>
      <c r="F2564" t="s">
        <v>5927</v>
      </c>
      <c r="G2564">
        <v>43575</v>
      </c>
      <c r="H2564">
        <v>302</v>
      </c>
      <c r="I2564" t="s">
        <v>29</v>
      </c>
      <c r="J2564">
        <v>50000000</v>
      </c>
      <c r="K2564">
        <v>6.1</v>
      </c>
    </row>
    <row r="2565" spans="1:11" x14ac:dyDescent="0.3">
      <c r="A2565" t="s">
        <v>3351</v>
      </c>
      <c r="B2565">
        <v>123</v>
      </c>
      <c r="C2565">
        <v>109</v>
      </c>
      <c r="D2565">
        <v>10965209</v>
      </c>
      <c r="E2565" t="s">
        <v>39</v>
      </c>
      <c r="F2565" t="s">
        <v>5929</v>
      </c>
      <c r="G2565">
        <v>25558</v>
      </c>
      <c r="H2565">
        <v>221</v>
      </c>
      <c r="I2565" t="s">
        <v>29</v>
      </c>
      <c r="J2565">
        <v>30000000</v>
      </c>
      <c r="K2565">
        <v>6.1</v>
      </c>
    </row>
    <row r="2566" spans="1:11" x14ac:dyDescent="0.3">
      <c r="A2566" t="s">
        <v>2702</v>
      </c>
      <c r="B2566">
        <v>47</v>
      </c>
      <c r="C2566">
        <v>118</v>
      </c>
      <c r="D2566">
        <v>17305211</v>
      </c>
      <c r="E2566" t="s">
        <v>140</v>
      </c>
      <c r="F2566" t="s">
        <v>5930</v>
      </c>
      <c r="G2566">
        <v>14066</v>
      </c>
      <c r="H2566">
        <v>75</v>
      </c>
      <c r="I2566" t="s">
        <v>29</v>
      </c>
      <c r="J2566">
        <v>38000000</v>
      </c>
      <c r="K2566">
        <v>6.1</v>
      </c>
    </row>
    <row r="2567" spans="1:11" x14ac:dyDescent="0.3">
      <c r="A2567" t="s">
        <v>3585</v>
      </c>
      <c r="B2567">
        <v>42</v>
      </c>
      <c r="C2567">
        <v>101</v>
      </c>
      <c r="D2567">
        <v>1075288</v>
      </c>
      <c r="E2567" t="s">
        <v>208</v>
      </c>
      <c r="F2567" t="s">
        <v>5931</v>
      </c>
      <c r="G2567">
        <v>7772</v>
      </c>
      <c r="H2567">
        <v>55</v>
      </c>
      <c r="I2567" t="s">
        <v>29</v>
      </c>
      <c r="J2567">
        <v>22000000</v>
      </c>
      <c r="K2567">
        <v>6.1</v>
      </c>
    </row>
    <row r="2568" spans="1:11" x14ac:dyDescent="0.3">
      <c r="A2568" t="s">
        <v>1813</v>
      </c>
      <c r="B2568">
        <v>125</v>
      </c>
      <c r="C2568">
        <v>107</v>
      </c>
      <c r="D2568">
        <v>6998324</v>
      </c>
      <c r="E2568" t="s">
        <v>73</v>
      </c>
      <c r="F2568" t="s">
        <v>5933</v>
      </c>
      <c r="G2568">
        <v>11476</v>
      </c>
      <c r="H2568">
        <v>50</v>
      </c>
      <c r="I2568" t="s">
        <v>29</v>
      </c>
      <c r="J2568">
        <v>28000000</v>
      </c>
      <c r="K2568">
        <v>6.1</v>
      </c>
    </row>
    <row r="2569" spans="1:11" x14ac:dyDescent="0.3">
      <c r="A2569" t="s">
        <v>3715</v>
      </c>
      <c r="B2569">
        <v>161</v>
      </c>
      <c r="C2569">
        <v>107</v>
      </c>
      <c r="D2569">
        <v>36279230</v>
      </c>
      <c r="E2569" t="s">
        <v>1576</v>
      </c>
      <c r="F2569" t="s">
        <v>5935</v>
      </c>
      <c r="G2569">
        <v>42144</v>
      </c>
      <c r="H2569">
        <v>213</v>
      </c>
      <c r="I2569" t="s">
        <v>29</v>
      </c>
      <c r="J2569">
        <v>60000000</v>
      </c>
      <c r="K2569">
        <v>6.1</v>
      </c>
    </row>
    <row r="2570" spans="1:11" x14ac:dyDescent="0.3">
      <c r="A2570" t="s">
        <v>4086</v>
      </c>
      <c r="B2570">
        <v>114</v>
      </c>
      <c r="C2570">
        <v>113</v>
      </c>
      <c r="D2570">
        <v>21009180</v>
      </c>
      <c r="E2570" t="s">
        <v>1050</v>
      </c>
      <c r="F2570" t="s">
        <v>5936</v>
      </c>
      <c r="G2570">
        <v>45815</v>
      </c>
      <c r="H2570">
        <v>222</v>
      </c>
      <c r="I2570" t="s">
        <v>29</v>
      </c>
      <c r="J2570">
        <v>45000000</v>
      </c>
      <c r="K2570">
        <v>6.1</v>
      </c>
    </row>
    <row r="2571" spans="1:11" x14ac:dyDescent="0.3">
      <c r="A2571" t="s">
        <v>736</v>
      </c>
      <c r="B2571">
        <v>252</v>
      </c>
      <c r="C2571">
        <v>137</v>
      </c>
      <c r="D2571">
        <v>717753</v>
      </c>
      <c r="E2571" t="s">
        <v>529</v>
      </c>
      <c r="F2571" t="s">
        <v>5937</v>
      </c>
      <c r="G2571">
        <v>33107</v>
      </c>
      <c r="H2571">
        <v>128</v>
      </c>
      <c r="I2571" t="s">
        <v>29</v>
      </c>
      <c r="J2571">
        <v>25000000</v>
      </c>
      <c r="K2571">
        <v>6.1</v>
      </c>
    </row>
    <row r="2572" spans="1:11" x14ac:dyDescent="0.3">
      <c r="A2572" t="s">
        <v>3497</v>
      </c>
      <c r="B2572">
        <v>79</v>
      </c>
      <c r="C2572">
        <v>111</v>
      </c>
      <c r="D2572">
        <v>32940507</v>
      </c>
      <c r="E2572" t="s">
        <v>39</v>
      </c>
      <c r="F2572" t="s">
        <v>5938</v>
      </c>
      <c r="G2572">
        <v>54314</v>
      </c>
      <c r="H2572">
        <v>127</v>
      </c>
      <c r="I2572" t="s">
        <v>29</v>
      </c>
      <c r="J2572">
        <v>60000000</v>
      </c>
      <c r="K2572">
        <v>6.1</v>
      </c>
    </row>
    <row r="2573" spans="1:11" x14ac:dyDescent="0.3">
      <c r="A2573" t="s">
        <v>3497</v>
      </c>
      <c r="B2573">
        <v>79</v>
      </c>
      <c r="C2573">
        <v>111</v>
      </c>
      <c r="D2573">
        <v>32940507</v>
      </c>
      <c r="E2573" t="s">
        <v>39</v>
      </c>
      <c r="F2573" t="s">
        <v>5938</v>
      </c>
      <c r="G2573">
        <v>54316</v>
      </c>
      <c r="H2573">
        <v>127</v>
      </c>
      <c r="I2573" t="s">
        <v>29</v>
      </c>
      <c r="J2573">
        <v>60000000</v>
      </c>
      <c r="K2573">
        <v>6.1</v>
      </c>
    </row>
    <row r="2574" spans="1:11" x14ac:dyDescent="0.3">
      <c r="A2574" t="s">
        <v>3627</v>
      </c>
      <c r="B2574">
        <v>156</v>
      </c>
      <c r="C2574">
        <v>91</v>
      </c>
      <c r="D2574">
        <v>42194060</v>
      </c>
      <c r="E2574" t="s">
        <v>1029</v>
      </c>
      <c r="F2574" t="s">
        <v>5939</v>
      </c>
      <c r="G2574">
        <v>41259</v>
      </c>
      <c r="H2574">
        <v>72</v>
      </c>
      <c r="I2574" t="s">
        <v>29</v>
      </c>
      <c r="J2574">
        <v>70000000</v>
      </c>
      <c r="K2574">
        <v>6.1</v>
      </c>
    </row>
    <row r="2575" spans="1:11" x14ac:dyDescent="0.3">
      <c r="A2575" t="s">
        <v>3198</v>
      </c>
      <c r="B2575">
        <v>117</v>
      </c>
      <c r="C2575">
        <v>104</v>
      </c>
      <c r="D2575">
        <v>30063805</v>
      </c>
      <c r="E2575" t="s">
        <v>5940</v>
      </c>
      <c r="F2575" t="s">
        <v>5941</v>
      </c>
      <c r="G2575">
        <v>31788</v>
      </c>
      <c r="H2575">
        <v>243</v>
      </c>
      <c r="I2575" t="s">
        <v>29</v>
      </c>
      <c r="J2575">
        <v>60000000</v>
      </c>
      <c r="K2575">
        <v>6.1</v>
      </c>
    </row>
    <row r="2576" spans="1:11" x14ac:dyDescent="0.3">
      <c r="A2576" t="s">
        <v>959</v>
      </c>
      <c r="B2576">
        <v>183</v>
      </c>
      <c r="C2576">
        <v>105</v>
      </c>
      <c r="D2576">
        <v>1304837</v>
      </c>
      <c r="E2576" t="s">
        <v>269</v>
      </c>
      <c r="F2576" t="s">
        <v>5942</v>
      </c>
      <c r="G2576">
        <v>21481</v>
      </c>
      <c r="H2576">
        <v>175</v>
      </c>
      <c r="I2576" t="s">
        <v>29</v>
      </c>
      <c r="J2576">
        <v>32000000</v>
      </c>
      <c r="K2576">
        <v>6.1</v>
      </c>
    </row>
    <row r="2577" spans="1:11" x14ac:dyDescent="0.3">
      <c r="A2577" t="s">
        <v>3566</v>
      </c>
      <c r="B2577">
        <v>197</v>
      </c>
      <c r="C2577">
        <v>106</v>
      </c>
      <c r="D2577">
        <v>37760080</v>
      </c>
      <c r="E2577" t="s">
        <v>4424</v>
      </c>
      <c r="F2577" t="s">
        <v>5943</v>
      </c>
      <c r="G2577">
        <v>72868</v>
      </c>
      <c r="H2577">
        <v>618</v>
      </c>
      <c r="I2577" t="s">
        <v>29</v>
      </c>
      <c r="J2577">
        <v>70000000</v>
      </c>
      <c r="K2577">
        <v>6.1</v>
      </c>
    </row>
    <row r="2578" spans="1:11" x14ac:dyDescent="0.3">
      <c r="A2578" t="s">
        <v>392</v>
      </c>
      <c r="B2578">
        <v>115</v>
      </c>
      <c r="C2578">
        <v>122</v>
      </c>
      <c r="D2578">
        <v>22362500</v>
      </c>
      <c r="E2578" t="s">
        <v>73</v>
      </c>
      <c r="F2578" t="s">
        <v>5944</v>
      </c>
      <c r="G2578">
        <v>35599</v>
      </c>
      <c r="H2578">
        <v>195</v>
      </c>
      <c r="I2578" t="s">
        <v>29</v>
      </c>
      <c r="J2578">
        <v>55000000</v>
      </c>
      <c r="K2578">
        <v>6.1</v>
      </c>
    </row>
    <row r="2579" spans="1:11" x14ac:dyDescent="0.3">
      <c r="A2579" t="s">
        <v>802</v>
      </c>
      <c r="B2579">
        <v>136</v>
      </c>
      <c r="C2579">
        <v>101</v>
      </c>
      <c r="D2579">
        <v>28045540</v>
      </c>
      <c r="E2579" t="s">
        <v>3979</v>
      </c>
      <c r="F2579" t="s">
        <v>5945</v>
      </c>
      <c r="G2579">
        <v>67707</v>
      </c>
      <c r="H2579">
        <v>202</v>
      </c>
      <c r="I2579" t="s">
        <v>29</v>
      </c>
      <c r="J2579">
        <v>65000000</v>
      </c>
      <c r="K2579">
        <v>6.1</v>
      </c>
    </row>
    <row r="2580" spans="1:11" x14ac:dyDescent="0.3">
      <c r="A2580" t="s">
        <v>2027</v>
      </c>
      <c r="B2580">
        <v>161</v>
      </c>
      <c r="C2580">
        <v>106</v>
      </c>
      <c r="D2580">
        <v>17281832</v>
      </c>
      <c r="E2580" t="s">
        <v>1674</v>
      </c>
      <c r="F2580" t="s">
        <v>5946</v>
      </c>
      <c r="G2580">
        <v>60232</v>
      </c>
      <c r="H2580">
        <v>110</v>
      </c>
      <c r="I2580" t="s">
        <v>29</v>
      </c>
      <c r="J2580">
        <v>60000000</v>
      </c>
      <c r="K2580">
        <v>6.1</v>
      </c>
    </row>
    <row r="2581" spans="1:11" x14ac:dyDescent="0.3">
      <c r="A2581" t="s">
        <v>3214</v>
      </c>
      <c r="B2581">
        <v>66</v>
      </c>
      <c r="C2581">
        <v>111</v>
      </c>
      <c r="D2581">
        <v>42877165</v>
      </c>
      <c r="E2581" t="s">
        <v>39</v>
      </c>
      <c r="F2581" t="s">
        <v>5947</v>
      </c>
      <c r="G2581">
        <v>45602</v>
      </c>
      <c r="H2581">
        <v>114</v>
      </c>
      <c r="I2581" t="s">
        <v>29</v>
      </c>
      <c r="J2581">
        <v>86000000</v>
      </c>
      <c r="K2581">
        <v>6.1</v>
      </c>
    </row>
    <row r="2582" spans="1:11" x14ac:dyDescent="0.3">
      <c r="A2582" t="s">
        <v>1183</v>
      </c>
      <c r="B2582">
        <v>435</v>
      </c>
      <c r="C2582">
        <v>128</v>
      </c>
      <c r="D2582">
        <v>36381716</v>
      </c>
      <c r="E2582" t="s">
        <v>5948</v>
      </c>
      <c r="F2582" t="s">
        <v>5949</v>
      </c>
      <c r="G2582">
        <v>197584</v>
      </c>
      <c r="H2582">
        <v>918</v>
      </c>
      <c r="I2582" t="s">
        <v>29</v>
      </c>
      <c r="J2582">
        <v>82000000</v>
      </c>
      <c r="K2582">
        <v>6.1</v>
      </c>
    </row>
    <row r="2583" spans="1:11" x14ac:dyDescent="0.3">
      <c r="A2583" t="s">
        <v>3531</v>
      </c>
      <c r="B2583">
        <v>320</v>
      </c>
      <c r="C2583">
        <v>131</v>
      </c>
      <c r="D2583">
        <v>39292022</v>
      </c>
      <c r="E2583" t="s">
        <v>715</v>
      </c>
      <c r="F2583" t="s">
        <v>5950</v>
      </c>
      <c r="G2583">
        <v>127258</v>
      </c>
      <c r="H2583">
        <v>351</v>
      </c>
      <c r="I2583" t="s">
        <v>29</v>
      </c>
      <c r="J2583">
        <v>90000000</v>
      </c>
      <c r="K2583">
        <v>6.1</v>
      </c>
    </row>
    <row r="2584" spans="1:11" x14ac:dyDescent="0.3">
      <c r="A2584" t="s">
        <v>3581</v>
      </c>
      <c r="B2584">
        <v>68</v>
      </c>
      <c r="C2584">
        <v>103</v>
      </c>
      <c r="D2584">
        <v>72413</v>
      </c>
      <c r="E2584" t="s">
        <v>4364</v>
      </c>
      <c r="F2584" t="s">
        <v>5952</v>
      </c>
      <c r="G2584">
        <v>11584</v>
      </c>
      <c r="H2584">
        <v>86</v>
      </c>
      <c r="I2584" t="s">
        <v>139</v>
      </c>
      <c r="J2584">
        <v>65000000</v>
      </c>
      <c r="K2584">
        <v>6.1</v>
      </c>
    </row>
    <row r="2585" spans="1:11" x14ac:dyDescent="0.3">
      <c r="A2585" t="s">
        <v>3546</v>
      </c>
      <c r="B2585">
        <v>231</v>
      </c>
      <c r="C2585">
        <v>120</v>
      </c>
      <c r="D2585">
        <v>47952020</v>
      </c>
      <c r="E2585" t="s">
        <v>49</v>
      </c>
      <c r="F2585" t="s">
        <v>5953</v>
      </c>
      <c r="G2585">
        <v>37750</v>
      </c>
      <c r="H2585">
        <v>134</v>
      </c>
      <c r="I2585" t="s">
        <v>29</v>
      </c>
      <c r="J2585">
        <v>115000000</v>
      </c>
      <c r="K2585">
        <v>6.1</v>
      </c>
    </row>
    <row r="2586" spans="1:11" x14ac:dyDescent="0.3">
      <c r="A2586" t="s">
        <v>190</v>
      </c>
      <c r="B2586">
        <v>314</v>
      </c>
      <c r="C2586">
        <v>150</v>
      </c>
      <c r="D2586">
        <v>65007045</v>
      </c>
      <c r="E2586" t="s">
        <v>125</v>
      </c>
      <c r="F2586" t="s">
        <v>5954</v>
      </c>
      <c r="G2586">
        <v>128682</v>
      </c>
      <c r="H2586">
        <v>657</v>
      </c>
      <c r="I2586" t="s">
        <v>29</v>
      </c>
      <c r="J2586">
        <v>140000000</v>
      </c>
      <c r="K2586">
        <v>6.1</v>
      </c>
    </row>
    <row r="2587" spans="1:11" x14ac:dyDescent="0.3">
      <c r="A2587" t="s">
        <v>190</v>
      </c>
      <c r="B2587">
        <v>314</v>
      </c>
      <c r="C2587">
        <v>150</v>
      </c>
      <c r="D2587">
        <v>65007045</v>
      </c>
      <c r="E2587" t="s">
        <v>125</v>
      </c>
      <c r="F2587" t="s">
        <v>5954</v>
      </c>
      <c r="G2587">
        <v>128694</v>
      </c>
      <c r="H2587">
        <v>657</v>
      </c>
      <c r="I2587" t="s">
        <v>29</v>
      </c>
      <c r="J2587">
        <v>140000000</v>
      </c>
      <c r="K2587">
        <v>6.1</v>
      </c>
    </row>
    <row r="2588" spans="1:11" x14ac:dyDescent="0.3">
      <c r="A2588" t="s">
        <v>104</v>
      </c>
      <c r="B2588">
        <v>284</v>
      </c>
      <c r="C2588">
        <v>135</v>
      </c>
      <c r="D2588">
        <v>43929341</v>
      </c>
      <c r="E2588" t="s">
        <v>5955</v>
      </c>
      <c r="F2588" t="s">
        <v>5956</v>
      </c>
      <c r="G2588">
        <v>57873</v>
      </c>
      <c r="H2588">
        <v>414</v>
      </c>
      <c r="I2588" t="s">
        <v>29</v>
      </c>
      <c r="J2588">
        <v>120000000</v>
      </c>
      <c r="K2588">
        <v>6.1</v>
      </c>
    </row>
    <row r="2589" spans="1:11" x14ac:dyDescent="0.3">
      <c r="A2589" t="s">
        <v>1254</v>
      </c>
      <c r="B2589">
        <v>91</v>
      </c>
      <c r="C2589">
        <v>176</v>
      </c>
      <c r="D2589">
        <v>88246220</v>
      </c>
      <c r="E2589" t="s">
        <v>86</v>
      </c>
      <c r="F2589" t="s">
        <v>5957</v>
      </c>
      <c r="G2589">
        <v>144337</v>
      </c>
      <c r="H2589">
        <v>309</v>
      </c>
      <c r="I2589" t="s">
        <v>29</v>
      </c>
      <c r="J2589">
        <v>175000000</v>
      </c>
      <c r="K2589">
        <v>6.1</v>
      </c>
    </row>
    <row r="2590" spans="1:11" x14ac:dyDescent="0.3">
      <c r="A2590" t="s">
        <v>2827</v>
      </c>
      <c r="B2590">
        <v>235</v>
      </c>
      <c r="C2590">
        <v>109</v>
      </c>
      <c r="D2590">
        <v>63143812</v>
      </c>
      <c r="E2590" t="s">
        <v>4712</v>
      </c>
      <c r="F2590" t="s">
        <v>5958</v>
      </c>
      <c r="G2590">
        <v>124185</v>
      </c>
      <c r="H2590">
        <v>238</v>
      </c>
      <c r="I2590" t="s">
        <v>29</v>
      </c>
      <c r="J2590">
        <v>150000000</v>
      </c>
      <c r="K2590">
        <v>6.1</v>
      </c>
    </row>
    <row r="2591" spans="1:11" x14ac:dyDescent="0.3">
      <c r="A2591" t="s">
        <v>2678</v>
      </c>
      <c r="B2591">
        <v>251</v>
      </c>
      <c r="C2591">
        <v>113</v>
      </c>
      <c r="D2591">
        <v>70083519</v>
      </c>
      <c r="E2591" t="s">
        <v>1674</v>
      </c>
      <c r="F2591" t="s">
        <v>5959</v>
      </c>
      <c r="G2591">
        <v>149019</v>
      </c>
      <c r="H2591">
        <v>666</v>
      </c>
      <c r="I2591" t="s">
        <v>29</v>
      </c>
      <c r="J2591">
        <v>180000000</v>
      </c>
      <c r="K2591">
        <v>6.1</v>
      </c>
    </row>
    <row r="2592" spans="1:11" x14ac:dyDescent="0.3">
      <c r="A2592" t="s">
        <v>1907</v>
      </c>
      <c r="B2592">
        <v>366</v>
      </c>
      <c r="C2592">
        <v>150</v>
      </c>
      <c r="D2592">
        <v>402076689</v>
      </c>
      <c r="E2592" t="s">
        <v>248</v>
      </c>
      <c r="F2592" t="s">
        <v>5960</v>
      </c>
      <c r="G2592">
        <v>323207</v>
      </c>
      <c r="H2592">
        <v>1439</v>
      </c>
      <c r="I2592" t="s">
        <v>29</v>
      </c>
      <c r="J2592">
        <v>200000000</v>
      </c>
      <c r="K2592">
        <v>6</v>
      </c>
    </row>
    <row r="2593" spans="1:11" x14ac:dyDescent="0.3">
      <c r="A2593" t="s">
        <v>392</v>
      </c>
      <c r="B2593">
        <v>175</v>
      </c>
      <c r="C2593">
        <v>110</v>
      </c>
      <c r="D2593">
        <v>260031035</v>
      </c>
      <c r="E2593" t="s">
        <v>4122</v>
      </c>
      <c r="F2593" t="s">
        <v>5961</v>
      </c>
      <c r="G2593">
        <v>141414</v>
      </c>
      <c r="H2593">
        <v>482</v>
      </c>
      <c r="I2593" t="s">
        <v>29</v>
      </c>
      <c r="J2593">
        <v>123000000</v>
      </c>
      <c r="K2593">
        <v>6</v>
      </c>
    </row>
    <row r="2594" spans="1:11" x14ac:dyDescent="0.3">
      <c r="A2594" t="s">
        <v>3396</v>
      </c>
      <c r="B2594">
        <v>27</v>
      </c>
      <c r="C2594">
        <v>107</v>
      </c>
      <c r="D2594">
        <v>111936400</v>
      </c>
      <c r="E2594" t="s">
        <v>338</v>
      </c>
      <c r="F2594" t="s">
        <v>5962</v>
      </c>
      <c r="G2594">
        <v>87538</v>
      </c>
      <c r="H2594">
        <v>79</v>
      </c>
      <c r="I2594" t="s">
        <v>29</v>
      </c>
      <c r="J2594">
        <v>15000000</v>
      </c>
      <c r="K2594">
        <v>6</v>
      </c>
    </row>
    <row r="2595" spans="1:11" x14ac:dyDescent="0.3">
      <c r="A2595" t="s">
        <v>3840</v>
      </c>
      <c r="B2595">
        <v>147</v>
      </c>
      <c r="C2595">
        <v>92</v>
      </c>
      <c r="D2595">
        <v>162495848</v>
      </c>
      <c r="E2595" t="s">
        <v>296</v>
      </c>
      <c r="F2595" t="s">
        <v>5964</v>
      </c>
      <c r="G2595">
        <v>34359</v>
      </c>
      <c r="H2595">
        <v>133</v>
      </c>
      <c r="I2595" t="s">
        <v>29</v>
      </c>
      <c r="J2595">
        <v>74000000</v>
      </c>
      <c r="K2595">
        <v>6</v>
      </c>
    </row>
    <row r="2596" spans="1:11" x14ac:dyDescent="0.3">
      <c r="A2596" t="s">
        <v>2980</v>
      </c>
      <c r="B2596">
        <v>143</v>
      </c>
      <c r="C2596">
        <v>90</v>
      </c>
      <c r="D2596">
        <v>160762022</v>
      </c>
      <c r="E2596" t="s">
        <v>316</v>
      </c>
      <c r="F2596" t="s">
        <v>5965</v>
      </c>
      <c r="G2596">
        <v>132415</v>
      </c>
      <c r="H2596">
        <v>288</v>
      </c>
      <c r="I2596" t="s">
        <v>29</v>
      </c>
      <c r="J2596">
        <v>75000000</v>
      </c>
      <c r="K2596">
        <v>6</v>
      </c>
    </row>
    <row r="2597" spans="1:11" x14ac:dyDescent="0.3">
      <c r="A2597" t="s">
        <v>3147</v>
      </c>
      <c r="B2597">
        <v>179</v>
      </c>
      <c r="C2597">
        <v>102</v>
      </c>
      <c r="D2597">
        <v>162001186</v>
      </c>
      <c r="E2597" t="s">
        <v>676</v>
      </c>
      <c r="F2597" t="s">
        <v>5966</v>
      </c>
      <c r="G2597">
        <v>181443</v>
      </c>
      <c r="H2597">
        <v>311</v>
      </c>
      <c r="I2597" t="s">
        <v>29</v>
      </c>
      <c r="J2597">
        <v>80000000</v>
      </c>
      <c r="K2597">
        <v>6</v>
      </c>
    </row>
    <row r="2598" spans="1:11" x14ac:dyDescent="0.3">
      <c r="A2598" t="s">
        <v>2408</v>
      </c>
      <c r="B2598">
        <v>321</v>
      </c>
      <c r="C2598">
        <v>125</v>
      </c>
      <c r="D2598">
        <v>127997349</v>
      </c>
      <c r="E2598" t="s">
        <v>5967</v>
      </c>
      <c r="F2598" t="s">
        <v>5968</v>
      </c>
      <c r="G2598">
        <v>101178</v>
      </c>
      <c r="H2598">
        <v>779</v>
      </c>
      <c r="I2598" t="s">
        <v>29</v>
      </c>
      <c r="J2598">
        <v>50000000</v>
      </c>
      <c r="K2598">
        <v>6</v>
      </c>
    </row>
    <row r="2599" spans="1:11" x14ac:dyDescent="0.3">
      <c r="A2599" t="s">
        <v>3396</v>
      </c>
      <c r="B2599">
        <v>46</v>
      </c>
      <c r="C2599">
        <v>111</v>
      </c>
      <c r="D2599">
        <v>91457688</v>
      </c>
      <c r="E2599" t="s">
        <v>2113</v>
      </c>
      <c r="F2599" t="s">
        <v>5970</v>
      </c>
      <c r="G2599">
        <v>107801</v>
      </c>
      <c r="H2599">
        <v>109</v>
      </c>
      <c r="I2599" t="s">
        <v>29</v>
      </c>
      <c r="J2599">
        <v>26000000</v>
      </c>
      <c r="K2599">
        <v>6</v>
      </c>
    </row>
    <row r="2600" spans="1:11" x14ac:dyDescent="0.3">
      <c r="A2600" t="s">
        <v>3846</v>
      </c>
      <c r="B2600">
        <v>68</v>
      </c>
      <c r="C2600">
        <v>88</v>
      </c>
      <c r="D2600">
        <v>78656813</v>
      </c>
      <c r="E2600" t="s">
        <v>5827</v>
      </c>
      <c r="F2600" t="s">
        <v>5972</v>
      </c>
      <c r="G2600">
        <v>42765</v>
      </c>
      <c r="H2600">
        <v>93</v>
      </c>
      <c r="I2600" t="s">
        <v>29</v>
      </c>
      <c r="J2600">
        <v>25000000</v>
      </c>
      <c r="K2600">
        <v>6</v>
      </c>
    </row>
    <row r="2601" spans="1:11" x14ac:dyDescent="0.3">
      <c r="A2601" t="s">
        <v>3901</v>
      </c>
      <c r="B2601">
        <v>66</v>
      </c>
      <c r="C2601">
        <v>82</v>
      </c>
      <c r="D2601">
        <v>80920948</v>
      </c>
      <c r="E2601" t="s">
        <v>4803</v>
      </c>
      <c r="F2601" t="s">
        <v>5973</v>
      </c>
      <c r="G2601">
        <v>23943</v>
      </c>
      <c r="H2601">
        <v>118</v>
      </c>
      <c r="I2601" t="s">
        <v>29</v>
      </c>
      <c r="J2601">
        <v>30000000</v>
      </c>
      <c r="K2601">
        <v>6</v>
      </c>
    </row>
    <row r="2602" spans="1:11" x14ac:dyDescent="0.3">
      <c r="A2602" t="s">
        <v>3799</v>
      </c>
      <c r="B2602">
        <v>173</v>
      </c>
      <c r="C2602">
        <v>107</v>
      </c>
      <c r="D2602">
        <v>90353764</v>
      </c>
      <c r="E2602" t="s">
        <v>338</v>
      </c>
      <c r="F2602" t="s">
        <v>5974</v>
      </c>
      <c r="G2602">
        <v>85629</v>
      </c>
      <c r="H2602">
        <v>144</v>
      </c>
      <c r="I2602" t="s">
        <v>29</v>
      </c>
      <c r="J2602">
        <v>40000000</v>
      </c>
      <c r="K2602">
        <v>6</v>
      </c>
    </row>
    <row r="2603" spans="1:11" x14ac:dyDescent="0.3">
      <c r="A2603" t="s">
        <v>3451</v>
      </c>
      <c r="B2603">
        <v>26</v>
      </c>
      <c r="C2603">
        <v>100</v>
      </c>
      <c r="D2603">
        <v>100328194</v>
      </c>
      <c r="E2603" t="s">
        <v>4122</v>
      </c>
      <c r="F2603" t="s">
        <v>5975</v>
      </c>
      <c r="G2603">
        <v>85903</v>
      </c>
      <c r="H2603">
        <v>92</v>
      </c>
      <c r="I2603" t="s">
        <v>29</v>
      </c>
      <c r="J2603">
        <v>50000000</v>
      </c>
      <c r="K2603">
        <v>6</v>
      </c>
    </row>
    <row r="2604" spans="1:11" x14ac:dyDescent="0.3">
      <c r="A2604" t="s">
        <v>3843</v>
      </c>
      <c r="B2604">
        <v>220</v>
      </c>
      <c r="C2604">
        <v>90</v>
      </c>
      <c r="D2604">
        <v>64255243</v>
      </c>
      <c r="E2604" t="s">
        <v>4875</v>
      </c>
      <c r="F2604" t="s">
        <v>5976</v>
      </c>
      <c r="G2604">
        <v>80903</v>
      </c>
      <c r="H2604">
        <v>518</v>
      </c>
      <c r="I2604" t="s">
        <v>29</v>
      </c>
      <c r="J2604">
        <v>19000000</v>
      </c>
      <c r="K2604">
        <v>6</v>
      </c>
    </row>
    <row r="2605" spans="1:11" x14ac:dyDescent="0.3">
      <c r="A2605" t="s">
        <v>920</v>
      </c>
      <c r="B2605">
        <v>191</v>
      </c>
      <c r="C2605">
        <v>109</v>
      </c>
      <c r="D2605">
        <v>83906114</v>
      </c>
      <c r="E2605" t="s">
        <v>289</v>
      </c>
      <c r="F2605" t="s">
        <v>5977</v>
      </c>
      <c r="G2605">
        <v>104481</v>
      </c>
      <c r="H2605">
        <v>189</v>
      </c>
      <c r="I2605" t="s">
        <v>29</v>
      </c>
      <c r="J2605">
        <v>40000000</v>
      </c>
      <c r="K2605">
        <v>6</v>
      </c>
    </row>
    <row r="2606" spans="1:11" x14ac:dyDescent="0.3">
      <c r="A2606" t="s">
        <v>3933</v>
      </c>
      <c r="B2606">
        <v>93</v>
      </c>
      <c r="C2606">
        <v>116</v>
      </c>
      <c r="D2606">
        <v>69586544</v>
      </c>
      <c r="E2606" t="s">
        <v>92</v>
      </c>
      <c r="F2606" t="s">
        <v>5978</v>
      </c>
      <c r="G2606">
        <v>15352</v>
      </c>
      <c r="H2606">
        <v>199</v>
      </c>
      <c r="I2606" t="s">
        <v>29</v>
      </c>
      <c r="J2606">
        <v>27000000</v>
      </c>
      <c r="K2606">
        <v>6</v>
      </c>
    </row>
    <row r="2607" spans="1:11" x14ac:dyDescent="0.3">
      <c r="A2607" t="s">
        <v>3344</v>
      </c>
      <c r="B2607">
        <v>222</v>
      </c>
      <c r="C2607">
        <v>115</v>
      </c>
      <c r="D2607">
        <v>89253340</v>
      </c>
      <c r="E2607" t="s">
        <v>175</v>
      </c>
      <c r="F2607" t="s">
        <v>5979</v>
      </c>
      <c r="G2607">
        <v>133436</v>
      </c>
      <c r="H2607">
        <v>323</v>
      </c>
      <c r="I2607" t="s">
        <v>29</v>
      </c>
      <c r="J2607">
        <v>48000000</v>
      </c>
      <c r="K2607">
        <v>6</v>
      </c>
    </row>
    <row r="2608" spans="1:11" x14ac:dyDescent="0.3">
      <c r="A2608" t="s">
        <v>3715</v>
      </c>
      <c r="B2608">
        <v>144</v>
      </c>
      <c r="C2608">
        <v>117</v>
      </c>
      <c r="D2608">
        <v>116643346</v>
      </c>
      <c r="E2608" t="s">
        <v>2374</v>
      </c>
      <c r="F2608" t="s">
        <v>5980</v>
      </c>
      <c r="G2608">
        <v>119807</v>
      </c>
      <c r="H2608">
        <v>340</v>
      </c>
      <c r="I2608" t="s">
        <v>29</v>
      </c>
      <c r="J2608">
        <v>80000000</v>
      </c>
      <c r="K2608">
        <v>6</v>
      </c>
    </row>
    <row r="2609" spans="1:11" x14ac:dyDescent="0.3">
      <c r="A2609" t="s">
        <v>3811</v>
      </c>
      <c r="B2609">
        <v>145</v>
      </c>
      <c r="C2609">
        <v>99</v>
      </c>
      <c r="D2609">
        <v>60269340</v>
      </c>
      <c r="E2609" t="s">
        <v>289</v>
      </c>
      <c r="F2609" t="s">
        <v>5981</v>
      </c>
      <c r="G2609">
        <v>34079</v>
      </c>
      <c r="H2609">
        <v>97</v>
      </c>
      <c r="I2609" t="s">
        <v>29</v>
      </c>
      <c r="J2609">
        <v>30000000</v>
      </c>
      <c r="K2609">
        <v>6</v>
      </c>
    </row>
    <row r="2610" spans="1:11" x14ac:dyDescent="0.3">
      <c r="A2610" t="s">
        <v>648</v>
      </c>
      <c r="B2610">
        <v>55</v>
      </c>
      <c r="C2610">
        <v>128</v>
      </c>
      <c r="D2610">
        <v>83000000</v>
      </c>
      <c r="E2610" t="s">
        <v>224</v>
      </c>
      <c r="F2610" t="s">
        <v>5982</v>
      </c>
      <c r="G2610">
        <v>36587</v>
      </c>
      <c r="H2610">
        <v>95</v>
      </c>
      <c r="I2610" t="s">
        <v>29</v>
      </c>
      <c r="J2610">
        <v>55000000</v>
      </c>
      <c r="K2610">
        <v>6</v>
      </c>
    </row>
    <row r="2611" spans="1:11" x14ac:dyDescent="0.3">
      <c r="A2611" t="s">
        <v>4827</v>
      </c>
      <c r="B2611">
        <v>159</v>
      </c>
      <c r="C2611">
        <v>97</v>
      </c>
      <c r="D2611">
        <v>35794166</v>
      </c>
      <c r="E2611" t="s">
        <v>211</v>
      </c>
      <c r="F2611" t="s">
        <v>5984</v>
      </c>
      <c r="G2611">
        <v>35654</v>
      </c>
      <c r="H2611">
        <v>155</v>
      </c>
      <c r="I2611" t="s">
        <v>29</v>
      </c>
      <c r="J2611">
        <v>10000000</v>
      </c>
      <c r="K2611">
        <v>6</v>
      </c>
    </row>
    <row r="2612" spans="1:11" x14ac:dyDescent="0.3">
      <c r="A2612" t="s">
        <v>3788</v>
      </c>
      <c r="B2612">
        <v>158</v>
      </c>
      <c r="C2612">
        <v>109</v>
      </c>
      <c r="D2612">
        <v>35537564</v>
      </c>
      <c r="E2612" t="s">
        <v>676</v>
      </c>
      <c r="F2612" t="s">
        <v>5985</v>
      </c>
      <c r="G2612">
        <v>49671</v>
      </c>
      <c r="H2612">
        <v>166</v>
      </c>
      <c r="I2612" t="s">
        <v>29</v>
      </c>
      <c r="J2612">
        <v>11500000</v>
      </c>
      <c r="K2612">
        <v>6</v>
      </c>
    </row>
    <row r="2613" spans="1:11" x14ac:dyDescent="0.3">
      <c r="A2613" t="s">
        <v>2103</v>
      </c>
      <c r="B2613">
        <v>72</v>
      </c>
      <c r="C2613">
        <v>108</v>
      </c>
      <c r="D2613">
        <v>70450000</v>
      </c>
      <c r="E2613" t="s">
        <v>1576</v>
      </c>
      <c r="F2613" t="s">
        <v>5986</v>
      </c>
      <c r="G2613">
        <v>77390</v>
      </c>
      <c r="H2613">
        <v>189</v>
      </c>
      <c r="I2613" t="s">
        <v>29</v>
      </c>
      <c r="J2613">
        <v>50000000</v>
      </c>
      <c r="K2613">
        <v>6</v>
      </c>
    </row>
    <row r="2614" spans="1:11" x14ac:dyDescent="0.3">
      <c r="A2614" t="s">
        <v>2511</v>
      </c>
      <c r="B2614">
        <v>177</v>
      </c>
      <c r="C2614">
        <v>92</v>
      </c>
      <c r="D2614">
        <v>55291815</v>
      </c>
      <c r="E2614" t="s">
        <v>676</v>
      </c>
      <c r="F2614" t="s">
        <v>5987</v>
      </c>
      <c r="G2614">
        <v>28041</v>
      </c>
      <c r="H2614">
        <v>111</v>
      </c>
      <c r="I2614" t="s">
        <v>29</v>
      </c>
      <c r="J2614">
        <v>35000000</v>
      </c>
      <c r="K2614">
        <v>6</v>
      </c>
    </row>
    <row r="2615" spans="1:11" x14ac:dyDescent="0.3">
      <c r="A2615" t="s">
        <v>3291</v>
      </c>
      <c r="B2615">
        <v>198</v>
      </c>
      <c r="C2615">
        <v>89</v>
      </c>
      <c r="D2615">
        <v>31691811</v>
      </c>
      <c r="E2615" t="s">
        <v>2263</v>
      </c>
      <c r="F2615" t="s">
        <v>5989</v>
      </c>
      <c r="G2615">
        <v>57446</v>
      </c>
      <c r="H2615">
        <v>369</v>
      </c>
      <c r="I2615" t="s">
        <v>29</v>
      </c>
      <c r="J2615">
        <v>12000000</v>
      </c>
      <c r="K2615">
        <v>6</v>
      </c>
    </row>
    <row r="2616" spans="1:11" x14ac:dyDescent="0.3">
      <c r="A2616" t="s">
        <v>4117</v>
      </c>
      <c r="B2616">
        <v>156</v>
      </c>
      <c r="C2616">
        <v>92</v>
      </c>
      <c r="D2616">
        <v>27669413</v>
      </c>
      <c r="E2616" t="s">
        <v>2463</v>
      </c>
      <c r="F2616" t="s">
        <v>5990</v>
      </c>
      <c r="G2616">
        <v>76207</v>
      </c>
      <c r="H2616">
        <v>194</v>
      </c>
      <c r="I2616" t="s">
        <v>29</v>
      </c>
      <c r="J2616">
        <v>11000000</v>
      </c>
      <c r="K2616">
        <v>6</v>
      </c>
    </row>
    <row r="2617" spans="1:11" x14ac:dyDescent="0.3">
      <c r="A2617" t="s">
        <v>2738</v>
      </c>
      <c r="B2617">
        <v>65</v>
      </c>
      <c r="C2617">
        <v>111</v>
      </c>
      <c r="D2617">
        <v>29106737</v>
      </c>
      <c r="E2617" t="s">
        <v>699</v>
      </c>
      <c r="F2617" t="s">
        <v>5991</v>
      </c>
      <c r="G2617">
        <v>15582</v>
      </c>
      <c r="H2617">
        <v>132</v>
      </c>
      <c r="I2617" t="s">
        <v>29</v>
      </c>
      <c r="J2617">
        <v>15000000</v>
      </c>
      <c r="K2617">
        <v>6</v>
      </c>
    </row>
    <row r="2618" spans="1:11" x14ac:dyDescent="0.3">
      <c r="A2618" t="s">
        <v>3082</v>
      </c>
      <c r="B2618">
        <v>189</v>
      </c>
      <c r="C2618">
        <v>94</v>
      </c>
      <c r="D2618">
        <v>68218041</v>
      </c>
      <c r="E2618" t="s">
        <v>4122</v>
      </c>
      <c r="F2618" t="s">
        <v>5992</v>
      </c>
      <c r="G2618">
        <v>67191</v>
      </c>
      <c r="H2618">
        <v>108</v>
      </c>
      <c r="I2618" t="s">
        <v>29</v>
      </c>
      <c r="J2618">
        <v>55000000</v>
      </c>
      <c r="K2618">
        <v>6</v>
      </c>
    </row>
    <row r="2619" spans="1:11" x14ac:dyDescent="0.3">
      <c r="A2619" t="s">
        <v>2417</v>
      </c>
      <c r="B2619">
        <v>72</v>
      </c>
      <c r="C2619">
        <v>96</v>
      </c>
      <c r="D2619">
        <v>60154431</v>
      </c>
      <c r="E2619" t="s">
        <v>5993</v>
      </c>
      <c r="F2619" t="s">
        <v>5994</v>
      </c>
      <c r="G2619">
        <v>122347</v>
      </c>
      <c r="H2619">
        <v>345</v>
      </c>
      <c r="I2619" t="s">
        <v>29</v>
      </c>
      <c r="J2619">
        <v>47000000</v>
      </c>
      <c r="K2619">
        <v>6</v>
      </c>
    </row>
    <row r="2620" spans="1:11" x14ac:dyDescent="0.3">
      <c r="A2620" t="s">
        <v>3827</v>
      </c>
      <c r="B2620">
        <v>139</v>
      </c>
      <c r="C2620">
        <v>96</v>
      </c>
      <c r="D2620">
        <v>48006503</v>
      </c>
      <c r="E2620" t="s">
        <v>4023</v>
      </c>
      <c r="F2620" t="s">
        <v>5995</v>
      </c>
      <c r="G2620">
        <v>28109</v>
      </c>
      <c r="H2620">
        <v>110</v>
      </c>
      <c r="I2620" t="s">
        <v>29</v>
      </c>
      <c r="J2620">
        <v>37000000</v>
      </c>
      <c r="K2620">
        <v>6</v>
      </c>
    </row>
    <row r="2621" spans="1:11" x14ac:dyDescent="0.3">
      <c r="A2621" t="s">
        <v>3853</v>
      </c>
      <c r="B2621">
        <v>95</v>
      </c>
      <c r="C2621">
        <v>85</v>
      </c>
      <c r="D2621">
        <v>14000000</v>
      </c>
      <c r="E2621" t="s">
        <v>1081</v>
      </c>
      <c r="F2621" t="s">
        <v>5996</v>
      </c>
      <c r="G2621">
        <v>15956</v>
      </c>
      <c r="H2621">
        <v>118</v>
      </c>
      <c r="I2621" t="s">
        <v>29</v>
      </c>
      <c r="J2621">
        <v>3500000</v>
      </c>
      <c r="K2621">
        <v>6</v>
      </c>
    </row>
    <row r="2622" spans="1:11" x14ac:dyDescent="0.3">
      <c r="A2622" t="s">
        <v>346</v>
      </c>
      <c r="B2622">
        <v>33</v>
      </c>
      <c r="C2622">
        <v>91</v>
      </c>
      <c r="D2622">
        <v>21370057</v>
      </c>
      <c r="E2622" t="s">
        <v>208</v>
      </c>
      <c r="F2622" t="s">
        <v>5998</v>
      </c>
      <c r="G2622">
        <v>9903</v>
      </c>
      <c r="H2622">
        <v>80</v>
      </c>
      <c r="I2622" t="s">
        <v>29</v>
      </c>
      <c r="J2622">
        <v>12000000</v>
      </c>
      <c r="K2622">
        <v>6</v>
      </c>
    </row>
    <row r="2623" spans="1:11" x14ac:dyDescent="0.3">
      <c r="A2623" t="s">
        <v>1448</v>
      </c>
      <c r="B2623">
        <v>175</v>
      </c>
      <c r="C2623">
        <v>111</v>
      </c>
      <c r="D2623">
        <v>33631221</v>
      </c>
      <c r="E2623" t="s">
        <v>208</v>
      </c>
      <c r="F2623" t="s">
        <v>5999</v>
      </c>
      <c r="G2623">
        <v>48559</v>
      </c>
      <c r="H2623">
        <v>145</v>
      </c>
      <c r="I2623" t="s">
        <v>29</v>
      </c>
      <c r="J2623">
        <v>25000000</v>
      </c>
      <c r="K2623">
        <v>6</v>
      </c>
    </row>
    <row r="2624" spans="1:11" x14ac:dyDescent="0.3">
      <c r="A2624" t="s">
        <v>1448</v>
      </c>
      <c r="B2624">
        <v>175</v>
      </c>
      <c r="C2624">
        <v>111</v>
      </c>
      <c r="D2624">
        <v>33631221</v>
      </c>
      <c r="E2624" t="s">
        <v>208</v>
      </c>
      <c r="F2624" t="s">
        <v>5999</v>
      </c>
      <c r="G2624">
        <v>48562</v>
      </c>
      <c r="H2624">
        <v>145</v>
      </c>
      <c r="I2624" t="s">
        <v>29</v>
      </c>
      <c r="J2624">
        <v>25000000</v>
      </c>
      <c r="K2624">
        <v>6</v>
      </c>
    </row>
    <row r="2625" spans="1:11" x14ac:dyDescent="0.3">
      <c r="A2625" t="s">
        <v>493</v>
      </c>
      <c r="B2625">
        <v>242</v>
      </c>
      <c r="C2625">
        <v>129</v>
      </c>
      <c r="D2625">
        <v>70236496</v>
      </c>
      <c r="E2625" t="s">
        <v>696</v>
      </c>
      <c r="F2625" t="s">
        <v>6000</v>
      </c>
      <c r="G2625">
        <v>67395</v>
      </c>
      <c r="H2625">
        <v>564</v>
      </c>
      <c r="I2625" t="s">
        <v>29</v>
      </c>
      <c r="J2625">
        <v>63000000</v>
      </c>
      <c r="K2625">
        <v>6</v>
      </c>
    </row>
    <row r="2626" spans="1:11" x14ac:dyDescent="0.3">
      <c r="A2626" t="s">
        <v>2688</v>
      </c>
      <c r="B2626">
        <v>70</v>
      </c>
      <c r="C2626">
        <v>93</v>
      </c>
      <c r="D2626">
        <v>32055248</v>
      </c>
      <c r="E2626" t="s">
        <v>6001</v>
      </c>
      <c r="F2626" t="s">
        <v>6002</v>
      </c>
      <c r="G2626">
        <v>18723</v>
      </c>
      <c r="H2626">
        <v>146</v>
      </c>
      <c r="I2626" t="s">
        <v>29</v>
      </c>
      <c r="J2626">
        <v>25000000</v>
      </c>
      <c r="K2626">
        <v>6</v>
      </c>
    </row>
    <row r="2627" spans="1:11" x14ac:dyDescent="0.3">
      <c r="A2627" t="s">
        <v>3487</v>
      </c>
      <c r="B2627">
        <v>202</v>
      </c>
      <c r="C2627">
        <v>105</v>
      </c>
      <c r="D2627">
        <v>12583510</v>
      </c>
      <c r="E2627" t="s">
        <v>626</v>
      </c>
      <c r="F2627" t="s">
        <v>6003</v>
      </c>
      <c r="G2627">
        <v>60709</v>
      </c>
      <c r="H2627">
        <v>922</v>
      </c>
      <c r="I2627" t="s">
        <v>29</v>
      </c>
      <c r="J2627">
        <v>7000000</v>
      </c>
      <c r="K2627">
        <v>6</v>
      </c>
    </row>
    <row r="2628" spans="1:11" x14ac:dyDescent="0.3">
      <c r="A2628" t="s">
        <v>397</v>
      </c>
      <c r="B2628">
        <v>25</v>
      </c>
      <c r="C2628">
        <v>106</v>
      </c>
      <c r="D2628">
        <v>45500797</v>
      </c>
      <c r="E2628" t="s">
        <v>1187</v>
      </c>
      <c r="F2628" t="s">
        <v>6005</v>
      </c>
      <c r="G2628">
        <v>17443</v>
      </c>
      <c r="H2628">
        <v>56</v>
      </c>
      <c r="I2628" t="s">
        <v>29</v>
      </c>
      <c r="J2628">
        <v>40000000</v>
      </c>
      <c r="K2628">
        <v>6</v>
      </c>
    </row>
    <row r="2629" spans="1:11" x14ac:dyDescent="0.3">
      <c r="A2629" t="s">
        <v>3781</v>
      </c>
      <c r="B2629">
        <v>10</v>
      </c>
      <c r="C2629">
        <v>113</v>
      </c>
      <c r="D2629">
        <v>2859955</v>
      </c>
      <c r="E2629" t="s">
        <v>459</v>
      </c>
      <c r="F2629" t="s">
        <v>6006</v>
      </c>
      <c r="G2629">
        <v>2417</v>
      </c>
      <c r="H2629">
        <v>32</v>
      </c>
      <c r="I2629" t="s">
        <v>29</v>
      </c>
      <c r="J2629">
        <v>1200000</v>
      </c>
      <c r="K2629">
        <v>6</v>
      </c>
    </row>
    <row r="2630" spans="1:11" x14ac:dyDescent="0.3">
      <c r="A2630" t="s">
        <v>2005</v>
      </c>
      <c r="B2630">
        <v>33</v>
      </c>
      <c r="C2630">
        <v>109</v>
      </c>
      <c r="D2630">
        <v>4109095</v>
      </c>
      <c r="E2630" t="s">
        <v>6007</v>
      </c>
      <c r="F2630" t="s">
        <v>6008</v>
      </c>
      <c r="G2630">
        <v>8239</v>
      </c>
      <c r="H2630">
        <v>92</v>
      </c>
      <c r="I2630" t="s">
        <v>29</v>
      </c>
      <c r="J2630">
        <v>3000000</v>
      </c>
      <c r="K2630">
        <v>6</v>
      </c>
    </row>
    <row r="2631" spans="1:11" x14ac:dyDescent="0.3">
      <c r="A2631" t="s">
        <v>3829</v>
      </c>
      <c r="B2631">
        <v>37</v>
      </c>
      <c r="C2631">
        <v>96</v>
      </c>
      <c r="D2631">
        <v>15062898</v>
      </c>
      <c r="E2631" t="s">
        <v>676</v>
      </c>
      <c r="F2631" t="s">
        <v>6009</v>
      </c>
      <c r="G2631">
        <v>11729</v>
      </c>
      <c r="H2631">
        <v>106</v>
      </c>
      <c r="I2631" t="s">
        <v>29</v>
      </c>
      <c r="J2631">
        <v>14000000</v>
      </c>
      <c r="K2631">
        <v>6</v>
      </c>
    </row>
    <row r="2632" spans="1:11" x14ac:dyDescent="0.3">
      <c r="A2632" t="s">
        <v>3850</v>
      </c>
      <c r="B2632">
        <v>115</v>
      </c>
      <c r="C2632">
        <v>88</v>
      </c>
      <c r="D2632">
        <v>1243961</v>
      </c>
      <c r="E2632" t="s">
        <v>676</v>
      </c>
      <c r="F2632" t="s">
        <v>6011</v>
      </c>
      <c r="G2632">
        <v>13421</v>
      </c>
      <c r="H2632">
        <v>34</v>
      </c>
      <c r="I2632" t="s">
        <v>29</v>
      </c>
      <c r="J2632">
        <v>850000</v>
      </c>
      <c r="K2632">
        <v>6</v>
      </c>
    </row>
    <row r="2633" spans="1:11" x14ac:dyDescent="0.3">
      <c r="A2633" t="s">
        <v>3823</v>
      </c>
      <c r="B2633">
        <v>45</v>
      </c>
      <c r="C2633">
        <v>114</v>
      </c>
      <c r="D2633">
        <v>15100000</v>
      </c>
      <c r="E2633" t="s">
        <v>4075</v>
      </c>
      <c r="F2633" t="s">
        <v>6012</v>
      </c>
      <c r="G2633">
        <v>22797</v>
      </c>
      <c r="H2633">
        <v>96</v>
      </c>
      <c r="I2633" t="s">
        <v>29</v>
      </c>
      <c r="J2633">
        <v>15000000</v>
      </c>
      <c r="K2633">
        <v>6</v>
      </c>
    </row>
    <row r="2634" spans="1:11" x14ac:dyDescent="0.3">
      <c r="A2634" t="s">
        <v>3818</v>
      </c>
      <c r="B2634">
        <v>25</v>
      </c>
      <c r="C2634">
        <v>98</v>
      </c>
      <c r="D2634">
        <v>295468</v>
      </c>
      <c r="E2634" t="s">
        <v>289</v>
      </c>
      <c r="F2634" t="s">
        <v>6013</v>
      </c>
      <c r="G2634">
        <v>709</v>
      </c>
      <c r="H2634">
        <v>34</v>
      </c>
      <c r="I2634" t="s">
        <v>29</v>
      </c>
      <c r="J2634">
        <v>500000</v>
      </c>
      <c r="K2634">
        <v>6</v>
      </c>
    </row>
    <row r="2635" spans="1:11" x14ac:dyDescent="0.3">
      <c r="A2635" t="s">
        <v>3794</v>
      </c>
      <c r="B2635">
        <v>38</v>
      </c>
      <c r="C2635">
        <v>108</v>
      </c>
      <c r="D2635">
        <v>594904</v>
      </c>
      <c r="E2635" t="s">
        <v>73</v>
      </c>
      <c r="F2635" t="s">
        <v>6015</v>
      </c>
      <c r="G2635">
        <v>2582</v>
      </c>
      <c r="H2635">
        <v>89</v>
      </c>
      <c r="I2635" t="s">
        <v>29</v>
      </c>
      <c r="J2635">
        <v>1200000</v>
      </c>
      <c r="K2635">
        <v>6</v>
      </c>
    </row>
    <row r="2636" spans="1:11" x14ac:dyDescent="0.3">
      <c r="A2636" t="s">
        <v>4759</v>
      </c>
      <c r="B2636">
        <v>29</v>
      </c>
      <c r="C2636">
        <v>82</v>
      </c>
      <c r="D2636">
        <v>12996</v>
      </c>
      <c r="E2636" t="s">
        <v>6016</v>
      </c>
      <c r="F2636" t="s">
        <v>6017</v>
      </c>
      <c r="G2636">
        <v>1938</v>
      </c>
      <c r="H2636">
        <v>54</v>
      </c>
      <c r="I2636" t="s">
        <v>29</v>
      </c>
      <c r="J2636">
        <v>1000000</v>
      </c>
      <c r="K2636">
        <v>6</v>
      </c>
    </row>
    <row r="2637" spans="1:11" x14ac:dyDescent="0.3">
      <c r="A2637" t="s">
        <v>3790</v>
      </c>
      <c r="B2637">
        <v>9</v>
      </c>
      <c r="C2637">
        <v>109</v>
      </c>
      <c r="D2637">
        <v>5100000</v>
      </c>
      <c r="E2637" t="s">
        <v>699</v>
      </c>
      <c r="F2637" t="s">
        <v>6019</v>
      </c>
      <c r="G2637">
        <v>6595</v>
      </c>
      <c r="H2637">
        <v>61</v>
      </c>
      <c r="I2637" t="s">
        <v>29</v>
      </c>
      <c r="J2637">
        <v>7500000</v>
      </c>
      <c r="K2637">
        <v>6</v>
      </c>
    </row>
    <row r="2638" spans="1:11" x14ac:dyDescent="0.3">
      <c r="A2638" t="s">
        <v>3808</v>
      </c>
      <c r="B2638">
        <v>9</v>
      </c>
      <c r="C2638">
        <v>102</v>
      </c>
      <c r="D2638">
        <v>4239767</v>
      </c>
      <c r="E2638" t="s">
        <v>2063</v>
      </c>
      <c r="F2638" t="s">
        <v>6021</v>
      </c>
      <c r="G2638">
        <v>3709</v>
      </c>
      <c r="H2638">
        <v>83</v>
      </c>
      <c r="I2638" t="s">
        <v>29</v>
      </c>
      <c r="J2638">
        <v>7500000</v>
      </c>
      <c r="K2638">
        <v>6</v>
      </c>
    </row>
    <row r="2639" spans="1:11" x14ac:dyDescent="0.3">
      <c r="A2639" t="s">
        <v>3802</v>
      </c>
      <c r="B2639">
        <v>31</v>
      </c>
      <c r="C2639">
        <v>104</v>
      </c>
      <c r="D2639">
        <v>143653</v>
      </c>
      <c r="E2639" t="s">
        <v>393</v>
      </c>
      <c r="F2639" t="s">
        <v>6022</v>
      </c>
      <c r="G2639">
        <v>1177</v>
      </c>
      <c r="H2639">
        <v>10</v>
      </c>
      <c r="I2639" t="s">
        <v>29</v>
      </c>
      <c r="J2639">
        <v>4000000</v>
      </c>
      <c r="K2639">
        <v>6</v>
      </c>
    </row>
    <row r="2640" spans="1:11" x14ac:dyDescent="0.3">
      <c r="A2640" t="s">
        <v>2744</v>
      </c>
      <c r="B2640">
        <v>267</v>
      </c>
      <c r="C2640">
        <v>114</v>
      </c>
      <c r="D2640">
        <v>33037754</v>
      </c>
      <c r="E2640" t="s">
        <v>4875</v>
      </c>
      <c r="F2640" t="s">
        <v>6023</v>
      </c>
      <c r="G2640">
        <v>75864</v>
      </c>
      <c r="H2640">
        <v>197</v>
      </c>
      <c r="I2640" t="s">
        <v>29</v>
      </c>
      <c r="J2640">
        <v>37000000</v>
      </c>
      <c r="K2640">
        <v>6</v>
      </c>
    </row>
    <row r="2641" spans="1:11" x14ac:dyDescent="0.3">
      <c r="A2641" t="s">
        <v>3823</v>
      </c>
      <c r="B2641">
        <v>45</v>
      </c>
      <c r="C2641">
        <v>79</v>
      </c>
      <c r="D2641">
        <v>2275557</v>
      </c>
      <c r="E2641" t="s">
        <v>1562</v>
      </c>
      <c r="F2641" t="s">
        <v>6024</v>
      </c>
      <c r="G2641">
        <v>12561</v>
      </c>
      <c r="H2641">
        <v>102</v>
      </c>
      <c r="I2641" t="s">
        <v>29</v>
      </c>
      <c r="J2641">
        <v>8000000</v>
      </c>
      <c r="K2641">
        <v>6</v>
      </c>
    </row>
    <row r="2642" spans="1:11" x14ac:dyDescent="0.3">
      <c r="A2642" t="s">
        <v>4692</v>
      </c>
      <c r="B2642">
        <v>116</v>
      </c>
      <c r="C2642">
        <v>103</v>
      </c>
      <c r="D2642">
        <v>37035515</v>
      </c>
      <c r="E2642" t="s">
        <v>73</v>
      </c>
      <c r="F2642" t="s">
        <v>6025</v>
      </c>
      <c r="G2642">
        <v>34597</v>
      </c>
      <c r="H2642">
        <v>194</v>
      </c>
      <c r="I2642" t="s">
        <v>29</v>
      </c>
      <c r="J2642">
        <v>43000000</v>
      </c>
      <c r="K2642">
        <v>6</v>
      </c>
    </row>
    <row r="2643" spans="1:11" x14ac:dyDescent="0.3">
      <c r="A2643" t="s">
        <v>3776</v>
      </c>
      <c r="B2643">
        <v>151</v>
      </c>
      <c r="C2643">
        <v>117</v>
      </c>
      <c r="D2643">
        <v>13987482</v>
      </c>
      <c r="E2643" t="s">
        <v>289</v>
      </c>
      <c r="F2643" t="s">
        <v>6026</v>
      </c>
      <c r="G2643">
        <v>58957</v>
      </c>
      <c r="H2643">
        <v>91</v>
      </c>
      <c r="I2643" t="s">
        <v>29</v>
      </c>
      <c r="J2643">
        <v>20000000</v>
      </c>
      <c r="K2643">
        <v>6</v>
      </c>
    </row>
    <row r="2644" spans="1:11" x14ac:dyDescent="0.3">
      <c r="A2644" t="s">
        <v>3771</v>
      </c>
      <c r="B2644">
        <v>27</v>
      </c>
      <c r="C2644">
        <v>118</v>
      </c>
      <c r="D2644">
        <v>46451</v>
      </c>
      <c r="E2644" t="s">
        <v>2312</v>
      </c>
      <c r="F2644" t="s">
        <v>6027</v>
      </c>
      <c r="G2644">
        <v>7663</v>
      </c>
      <c r="H2644">
        <v>38</v>
      </c>
      <c r="I2644" t="s">
        <v>29</v>
      </c>
      <c r="J2644">
        <v>7000000</v>
      </c>
      <c r="K2644">
        <v>6</v>
      </c>
    </row>
    <row r="2645" spans="1:11" x14ac:dyDescent="0.3">
      <c r="A2645" t="s">
        <v>3813</v>
      </c>
      <c r="B2645">
        <v>39</v>
      </c>
      <c r="C2645">
        <v>99</v>
      </c>
      <c r="D2645">
        <v>5871603</v>
      </c>
      <c r="E2645" t="s">
        <v>224</v>
      </c>
      <c r="F2645" t="s">
        <v>6028</v>
      </c>
      <c r="G2645">
        <v>3116</v>
      </c>
      <c r="H2645">
        <v>39</v>
      </c>
      <c r="I2645" t="s">
        <v>29</v>
      </c>
      <c r="J2645">
        <v>13000000</v>
      </c>
      <c r="K2645">
        <v>6</v>
      </c>
    </row>
    <row r="2646" spans="1:11" x14ac:dyDescent="0.3">
      <c r="A2646" t="s">
        <v>3832</v>
      </c>
      <c r="B2646">
        <v>79</v>
      </c>
      <c r="C2646">
        <v>95</v>
      </c>
      <c r="D2646">
        <v>108662</v>
      </c>
      <c r="E2646" t="s">
        <v>4463</v>
      </c>
      <c r="F2646" t="s">
        <v>6030</v>
      </c>
      <c r="G2646">
        <v>26849</v>
      </c>
      <c r="H2646">
        <v>107</v>
      </c>
      <c r="I2646" t="s">
        <v>29</v>
      </c>
      <c r="J2646">
        <v>8000000</v>
      </c>
      <c r="K2646">
        <v>6</v>
      </c>
    </row>
    <row r="2647" spans="1:11" x14ac:dyDescent="0.3">
      <c r="A2647" t="s">
        <v>1473</v>
      </c>
      <c r="B2647">
        <v>20</v>
      </c>
      <c r="C2647">
        <v>106</v>
      </c>
      <c r="D2647">
        <v>10555348</v>
      </c>
      <c r="E2647" t="s">
        <v>338</v>
      </c>
      <c r="F2647" t="s">
        <v>6031</v>
      </c>
      <c r="G2647">
        <v>17349</v>
      </c>
      <c r="H2647">
        <v>42</v>
      </c>
      <c r="I2647" t="s">
        <v>29</v>
      </c>
      <c r="J2647">
        <v>20000000</v>
      </c>
      <c r="K2647">
        <v>6</v>
      </c>
    </row>
    <row r="2648" spans="1:11" x14ac:dyDescent="0.3">
      <c r="A2648" t="s">
        <v>518</v>
      </c>
      <c r="B2648">
        <v>125</v>
      </c>
      <c r="C2648">
        <v>93</v>
      </c>
      <c r="D2648">
        <v>37879996</v>
      </c>
      <c r="E2648" t="s">
        <v>519</v>
      </c>
      <c r="F2648" t="s">
        <v>6032</v>
      </c>
      <c r="G2648">
        <v>81888</v>
      </c>
      <c r="H2648">
        <v>254</v>
      </c>
      <c r="I2648" t="s">
        <v>29</v>
      </c>
      <c r="J2648">
        <v>48000000</v>
      </c>
      <c r="K2648">
        <v>6</v>
      </c>
    </row>
    <row r="2649" spans="1:11" x14ac:dyDescent="0.3">
      <c r="A2649" t="s">
        <v>3783</v>
      </c>
      <c r="B2649">
        <v>65</v>
      </c>
      <c r="C2649">
        <v>112</v>
      </c>
      <c r="D2649">
        <v>4734235</v>
      </c>
      <c r="E2649" t="s">
        <v>1683</v>
      </c>
      <c r="F2649" t="s">
        <v>6034</v>
      </c>
      <c r="G2649">
        <v>8217</v>
      </c>
      <c r="H2649">
        <v>123</v>
      </c>
      <c r="I2649" t="s">
        <v>29</v>
      </c>
      <c r="J2649">
        <v>15000000</v>
      </c>
      <c r="K2649">
        <v>6</v>
      </c>
    </row>
    <row r="2650" spans="1:11" x14ac:dyDescent="0.3">
      <c r="A2650" t="s">
        <v>1005</v>
      </c>
      <c r="B2650">
        <v>25</v>
      </c>
      <c r="C2650">
        <v>107</v>
      </c>
      <c r="D2650">
        <v>141853</v>
      </c>
      <c r="E2650" t="s">
        <v>73</v>
      </c>
      <c r="F2650" t="s">
        <v>6036</v>
      </c>
      <c r="G2650">
        <v>1427</v>
      </c>
      <c r="H2650">
        <v>12</v>
      </c>
      <c r="I2650" t="s">
        <v>29</v>
      </c>
      <c r="J2650">
        <v>12000000</v>
      </c>
      <c r="K2650">
        <v>6</v>
      </c>
    </row>
    <row r="2651" spans="1:11" x14ac:dyDescent="0.3">
      <c r="A2651" t="s">
        <v>3371</v>
      </c>
      <c r="B2651">
        <v>93</v>
      </c>
      <c r="C2651">
        <v>119</v>
      </c>
      <c r="D2651">
        <v>37486138</v>
      </c>
      <c r="E2651" t="s">
        <v>699</v>
      </c>
      <c r="F2651" t="s">
        <v>6038</v>
      </c>
      <c r="G2651">
        <v>30890</v>
      </c>
      <c r="H2651">
        <v>106</v>
      </c>
      <c r="I2651" t="s">
        <v>29</v>
      </c>
      <c r="J2651">
        <v>50000000</v>
      </c>
      <c r="K2651">
        <v>6</v>
      </c>
    </row>
    <row r="2652" spans="1:11" x14ac:dyDescent="0.3">
      <c r="A2652" t="s">
        <v>1102</v>
      </c>
      <c r="B2652">
        <v>91</v>
      </c>
      <c r="C2652">
        <v>110</v>
      </c>
      <c r="D2652">
        <v>15156200</v>
      </c>
      <c r="E2652" t="s">
        <v>1536</v>
      </c>
      <c r="F2652" t="s">
        <v>6040</v>
      </c>
      <c r="G2652">
        <v>15358</v>
      </c>
      <c r="H2652">
        <v>131</v>
      </c>
      <c r="I2652" t="s">
        <v>29</v>
      </c>
      <c r="J2652">
        <v>30000000</v>
      </c>
      <c r="K2652">
        <v>6</v>
      </c>
    </row>
    <row r="2653" spans="1:11" x14ac:dyDescent="0.3">
      <c r="A2653" t="s">
        <v>3833</v>
      </c>
      <c r="B2653">
        <v>30</v>
      </c>
      <c r="C2653">
        <v>98</v>
      </c>
      <c r="D2653">
        <v>7434726</v>
      </c>
      <c r="E2653" t="s">
        <v>3741</v>
      </c>
      <c r="F2653" t="s">
        <v>6041</v>
      </c>
      <c r="G2653">
        <v>14473</v>
      </c>
      <c r="H2653">
        <v>81</v>
      </c>
      <c r="I2653" t="s">
        <v>29</v>
      </c>
      <c r="J2653">
        <v>23000000</v>
      </c>
      <c r="K2653">
        <v>6</v>
      </c>
    </row>
    <row r="2654" spans="1:11" x14ac:dyDescent="0.3">
      <c r="A2654" t="s">
        <v>587</v>
      </c>
      <c r="B2654">
        <v>63</v>
      </c>
      <c r="C2654">
        <v>123</v>
      </c>
      <c r="D2654">
        <v>10297897</v>
      </c>
      <c r="E2654" t="s">
        <v>6042</v>
      </c>
      <c r="F2654" t="s">
        <v>6043</v>
      </c>
      <c r="G2654">
        <v>8309</v>
      </c>
      <c r="H2654">
        <v>39</v>
      </c>
      <c r="I2654" t="s">
        <v>29</v>
      </c>
      <c r="J2654">
        <v>27000000</v>
      </c>
      <c r="K2654">
        <v>6</v>
      </c>
    </row>
    <row r="2655" spans="1:11" x14ac:dyDescent="0.3">
      <c r="A2655" t="s">
        <v>3779</v>
      </c>
      <c r="B2655">
        <v>38</v>
      </c>
      <c r="C2655">
        <v>116</v>
      </c>
      <c r="D2655">
        <v>325491</v>
      </c>
      <c r="E2655" t="s">
        <v>208</v>
      </c>
      <c r="F2655" t="s">
        <v>6045</v>
      </c>
      <c r="G2655">
        <v>4387</v>
      </c>
      <c r="H2655">
        <v>67</v>
      </c>
      <c r="I2655" t="s">
        <v>29</v>
      </c>
      <c r="J2655">
        <v>17500000</v>
      </c>
      <c r="K2655">
        <v>6</v>
      </c>
    </row>
    <row r="2656" spans="1:11" x14ac:dyDescent="0.3">
      <c r="A2656" t="s">
        <v>3768</v>
      </c>
      <c r="B2656">
        <v>63</v>
      </c>
      <c r="C2656">
        <v>121</v>
      </c>
      <c r="D2656">
        <v>127437</v>
      </c>
      <c r="E2656" t="s">
        <v>2094</v>
      </c>
      <c r="F2656" t="s">
        <v>6047</v>
      </c>
      <c r="G2656">
        <v>4670</v>
      </c>
      <c r="H2656">
        <v>27</v>
      </c>
      <c r="I2656" t="s">
        <v>139</v>
      </c>
      <c r="J2656">
        <v>18000000</v>
      </c>
      <c r="K2656">
        <v>6</v>
      </c>
    </row>
    <row r="2657" spans="1:11" x14ac:dyDescent="0.3">
      <c r="A2657" t="s">
        <v>2524</v>
      </c>
      <c r="B2657">
        <v>254</v>
      </c>
      <c r="C2657">
        <v>113</v>
      </c>
      <c r="D2657">
        <v>10955425</v>
      </c>
      <c r="E2657" t="s">
        <v>672</v>
      </c>
      <c r="F2657" t="s">
        <v>6049</v>
      </c>
      <c r="G2657">
        <v>62770</v>
      </c>
      <c r="H2657">
        <v>396</v>
      </c>
      <c r="I2657" t="s">
        <v>29</v>
      </c>
      <c r="J2657">
        <v>30000000</v>
      </c>
      <c r="K2657">
        <v>6</v>
      </c>
    </row>
    <row r="2658" spans="1:11" x14ac:dyDescent="0.3">
      <c r="A2658" t="s">
        <v>3796</v>
      </c>
      <c r="B2658">
        <v>198</v>
      </c>
      <c r="C2658">
        <v>101</v>
      </c>
      <c r="D2658">
        <v>40076438</v>
      </c>
      <c r="E2658" t="s">
        <v>1536</v>
      </c>
      <c r="F2658" t="s">
        <v>6050</v>
      </c>
      <c r="G2658">
        <v>73368</v>
      </c>
      <c r="H2658">
        <v>248</v>
      </c>
      <c r="I2658" t="s">
        <v>29</v>
      </c>
      <c r="J2658">
        <v>60000000</v>
      </c>
      <c r="K2658">
        <v>6</v>
      </c>
    </row>
    <row r="2659" spans="1:11" x14ac:dyDescent="0.3">
      <c r="A2659" t="s">
        <v>625</v>
      </c>
      <c r="B2659">
        <v>135</v>
      </c>
      <c r="C2659">
        <v>94</v>
      </c>
      <c r="D2659">
        <v>34238611</v>
      </c>
      <c r="E2659" t="s">
        <v>39</v>
      </c>
      <c r="F2659" t="s">
        <v>6051</v>
      </c>
      <c r="G2659">
        <v>35830</v>
      </c>
      <c r="H2659">
        <v>321</v>
      </c>
      <c r="I2659" t="s">
        <v>29</v>
      </c>
      <c r="J2659">
        <v>55000000</v>
      </c>
      <c r="K2659">
        <v>6</v>
      </c>
    </row>
    <row r="2660" spans="1:11" x14ac:dyDescent="0.3">
      <c r="A2660" t="s">
        <v>4493</v>
      </c>
      <c r="B2660">
        <v>44</v>
      </c>
      <c r="C2660">
        <v>94</v>
      </c>
      <c r="D2660">
        <v>13264986</v>
      </c>
      <c r="E2660" t="s">
        <v>6052</v>
      </c>
      <c r="F2660" t="s">
        <v>6053</v>
      </c>
      <c r="G2660">
        <v>12077</v>
      </c>
      <c r="H2660">
        <v>162</v>
      </c>
      <c r="I2660" t="s">
        <v>29</v>
      </c>
      <c r="J2660">
        <v>35000000</v>
      </c>
      <c r="K2660">
        <v>6</v>
      </c>
    </row>
    <row r="2661" spans="1:11" x14ac:dyDescent="0.3">
      <c r="A2661" t="s">
        <v>1872</v>
      </c>
      <c r="B2661">
        <v>158</v>
      </c>
      <c r="C2661">
        <v>104</v>
      </c>
      <c r="D2661">
        <v>62494975</v>
      </c>
      <c r="E2661" t="s">
        <v>1576</v>
      </c>
      <c r="F2661" t="s">
        <v>6055</v>
      </c>
      <c r="G2661">
        <v>179500</v>
      </c>
      <c r="H2661">
        <v>378</v>
      </c>
      <c r="I2661" t="s">
        <v>29</v>
      </c>
      <c r="J2661">
        <v>85000000</v>
      </c>
      <c r="K2661">
        <v>6</v>
      </c>
    </row>
    <row r="2662" spans="1:11" x14ac:dyDescent="0.3">
      <c r="A2662" t="s">
        <v>518</v>
      </c>
      <c r="B2662">
        <v>43</v>
      </c>
      <c r="C2662">
        <v>117</v>
      </c>
      <c r="D2662">
        <v>20101861</v>
      </c>
      <c r="E2662" t="s">
        <v>6056</v>
      </c>
      <c r="F2662" t="s">
        <v>6057</v>
      </c>
      <c r="G2662">
        <v>24757</v>
      </c>
      <c r="H2662">
        <v>81</v>
      </c>
      <c r="I2662" t="s">
        <v>29</v>
      </c>
      <c r="J2662">
        <v>45000000</v>
      </c>
      <c r="K2662">
        <v>6</v>
      </c>
    </row>
    <row r="2663" spans="1:11" x14ac:dyDescent="0.3">
      <c r="A2663" t="s">
        <v>2380</v>
      </c>
      <c r="B2663">
        <v>30</v>
      </c>
      <c r="C2663">
        <v>112</v>
      </c>
      <c r="D2663">
        <v>77231</v>
      </c>
      <c r="E2663" t="s">
        <v>575</v>
      </c>
      <c r="F2663" t="s">
        <v>6058</v>
      </c>
      <c r="G2663">
        <v>3322</v>
      </c>
      <c r="H2663">
        <v>32</v>
      </c>
      <c r="I2663" t="s">
        <v>129</v>
      </c>
      <c r="J2663">
        <v>25000000</v>
      </c>
      <c r="K2663">
        <v>6</v>
      </c>
    </row>
    <row r="2664" spans="1:11" x14ac:dyDescent="0.3">
      <c r="A2664" t="s">
        <v>3773</v>
      </c>
      <c r="B2664">
        <v>93</v>
      </c>
      <c r="C2664">
        <v>118</v>
      </c>
      <c r="D2664">
        <v>16252765</v>
      </c>
      <c r="E2664" t="s">
        <v>1527</v>
      </c>
      <c r="F2664" t="s">
        <v>6059</v>
      </c>
      <c r="G2664">
        <v>44913</v>
      </c>
      <c r="H2664">
        <v>181</v>
      </c>
      <c r="I2664" t="s">
        <v>29</v>
      </c>
      <c r="J2664">
        <v>42000000</v>
      </c>
      <c r="K2664">
        <v>6</v>
      </c>
    </row>
    <row r="2665" spans="1:11" x14ac:dyDescent="0.3">
      <c r="A2665" t="s">
        <v>1757</v>
      </c>
      <c r="B2665">
        <v>186</v>
      </c>
      <c r="C2665">
        <v>114</v>
      </c>
      <c r="D2665">
        <v>31199215</v>
      </c>
      <c r="E2665" t="s">
        <v>2063</v>
      </c>
      <c r="F2665" t="s">
        <v>6061</v>
      </c>
      <c r="G2665">
        <v>27664</v>
      </c>
      <c r="H2665">
        <v>120</v>
      </c>
      <c r="I2665" t="s">
        <v>29</v>
      </c>
      <c r="J2665">
        <v>58000000</v>
      </c>
      <c r="K2665">
        <v>6</v>
      </c>
    </row>
    <row r="2666" spans="1:11" x14ac:dyDescent="0.3">
      <c r="A2666" t="s">
        <v>3806</v>
      </c>
      <c r="B2666">
        <v>151</v>
      </c>
      <c r="C2666">
        <v>103</v>
      </c>
      <c r="D2666">
        <v>7948159</v>
      </c>
      <c r="E2666" t="s">
        <v>39</v>
      </c>
      <c r="F2666" t="s">
        <v>6062</v>
      </c>
      <c r="G2666">
        <v>48999</v>
      </c>
      <c r="H2666">
        <v>280</v>
      </c>
      <c r="I2666" t="s">
        <v>29</v>
      </c>
      <c r="J2666">
        <v>35000000</v>
      </c>
      <c r="K2666">
        <v>6</v>
      </c>
    </row>
    <row r="2667" spans="1:11" x14ac:dyDescent="0.3">
      <c r="A2667" t="s">
        <v>2549</v>
      </c>
      <c r="B2667">
        <v>245</v>
      </c>
      <c r="C2667">
        <v>101</v>
      </c>
      <c r="D2667">
        <v>72660029</v>
      </c>
      <c r="E2667" t="s">
        <v>171</v>
      </c>
      <c r="F2667" t="s">
        <v>6063</v>
      </c>
      <c r="G2667">
        <v>115687</v>
      </c>
      <c r="H2667">
        <v>269</v>
      </c>
      <c r="I2667" t="s">
        <v>29</v>
      </c>
      <c r="J2667">
        <v>100000000</v>
      </c>
      <c r="K2667">
        <v>6</v>
      </c>
    </row>
    <row r="2668" spans="1:11" x14ac:dyDescent="0.3">
      <c r="A2668" t="s">
        <v>4445</v>
      </c>
      <c r="B2668">
        <v>212</v>
      </c>
      <c r="C2668">
        <v>130</v>
      </c>
      <c r="D2668">
        <v>31165421</v>
      </c>
      <c r="E2668" t="s">
        <v>6064</v>
      </c>
      <c r="F2668" t="s">
        <v>6065</v>
      </c>
      <c r="G2668">
        <v>107028</v>
      </c>
      <c r="H2668">
        <v>457</v>
      </c>
      <c r="I2668" t="s">
        <v>29</v>
      </c>
      <c r="J2668">
        <v>60000000</v>
      </c>
      <c r="K2668">
        <v>6</v>
      </c>
    </row>
    <row r="2669" spans="1:11" x14ac:dyDescent="0.3">
      <c r="A2669" t="s">
        <v>1059</v>
      </c>
      <c r="B2669">
        <v>56</v>
      </c>
      <c r="C2669">
        <v>124</v>
      </c>
      <c r="D2669">
        <v>8406264</v>
      </c>
      <c r="E2669" t="s">
        <v>699</v>
      </c>
      <c r="F2669" t="s">
        <v>6066</v>
      </c>
      <c r="G2669">
        <v>24826</v>
      </c>
      <c r="H2669">
        <v>175</v>
      </c>
      <c r="I2669" t="s">
        <v>29</v>
      </c>
      <c r="J2669">
        <v>38000000</v>
      </c>
      <c r="K2669">
        <v>6</v>
      </c>
    </row>
    <row r="2670" spans="1:11" x14ac:dyDescent="0.3">
      <c r="A2670" t="s">
        <v>223</v>
      </c>
      <c r="B2670">
        <v>321</v>
      </c>
      <c r="C2670">
        <v>103</v>
      </c>
      <c r="D2670">
        <v>67631157</v>
      </c>
      <c r="E2670" t="s">
        <v>6067</v>
      </c>
      <c r="F2670" t="s">
        <v>6068</v>
      </c>
      <c r="G2670">
        <v>176598</v>
      </c>
      <c r="H2670">
        <v>374</v>
      </c>
      <c r="I2670" t="s">
        <v>29</v>
      </c>
      <c r="J2670">
        <v>100000000</v>
      </c>
      <c r="K2670">
        <v>6</v>
      </c>
    </row>
    <row r="2671" spans="1:11" x14ac:dyDescent="0.3">
      <c r="A2671" t="s">
        <v>223</v>
      </c>
      <c r="B2671">
        <v>321</v>
      </c>
      <c r="C2671">
        <v>103</v>
      </c>
      <c r="D2671">
        <v>67631157</v>
      </c>
      <c r="E2671" t="s">
        <v>6067</v>
      </c>
      <c r="F2671" t="s">
        <v>6068</v>
      </c>
      <c r="G2671">
        <v>176606</v>
      </c>
      <c r="H2671">
        <v>374</v>
      </c>
      <c r="I2671" t="s">
        <v>29</v>
      </c>
      <c r="J2671">
        <v>100000000</v>
      </c>
      <c r="K2671">
        <v>6</v>
      </c>
    </row>
    <row r="2672" spans="1:11" x14ac:dyDescent="0.3">
      <c r="A2672" t="s">
        <v>2889</v>
      </c>
      <c r="B2672">
        <v>174</v>
      </c>
      <c r="C2672">
        <v>84</v>
      </c>
      <c r="D2672">
        <v>21283440</v>
      </c>
      <c r="E2672" t="s">
        <v>269</v>
      </c>
      <c r="F2672" t="s">
        <v>6069</v>
      </c>
      <c r="G2672">
        <v>46239</v>
      </c>
      <c r="H2672">
        <v>137</v>
      </c>
      <c r="I2672" t="s">
        <v>29</v>
      </c>
      <c r="J2672">
        <v>55000000</v>
      </c>
      <c r="K2672">
        <v>6</v>
      </c>
    </row>
    <row r="2673" spans="1:11" x14ac:dyDescent="0.3">
      <c r="A2673" t="s">
        <v>3683</v>
      </c>
      <c r="B2673">
        <v>106</v>
      </c>
      <c r="C2673">
        <v>106</v>
      </c>
      <c r="D2673">
        <v>11146409</v>
      </c>
      <c r="E2673" t="s">
        <v>3100</v>
      </c>
      <c r="F2673" t="s">
        <v>6070</v>
      </c>
      <c r="G2673">
        <v>26551</v>
      </c>
      <c r="H2673">
        <v>273</v>
      </c>
      <c r="I2673" t="s">
        <v>29</v>
      </c>
      <c r="J2673">
        <v>45000000</v>
      </c>
      <c r="K2673">
        <v>6</v>
      </c>
    </row>
    <row r="2674" spans="1:11" x14ac:dyDescent="0.3">
      <c r="A2674" t="s">
        <v>1128</v>
      </c>
      <c r="B2674">
        <v>159</v>
      </c>
      <c r="C2674">
        <v>110</v>
      </c>
      <c r="D2674">
        <v>5773519</v>
      </c>
      <c r="E2674" t="s">
        <v>1489</v>
      </c>
      <c r="F2674" t="s">
        <v>6071</v>
      </c>
      <c r="G2674">
        <v>28618</v>
      </c>
      <c r="H2674">
        <v>91</v>
      </c>
      <c r="I2674" t="s">
        <v>29</v>
      </c>
      <c r="J2674">
        <v>40000000</v>
      </c>
      <c r="K2674">
        <v>6</v>
      </c>
    </row>
    <row r="2675" spans="1:11" x14ac:dyDescent="0.3">
      <c r="A2675" t="s">
        <v>1128</v>
      </c>
      <c r="B2675">
        <v>159</v>
      </c>
      <c r="C2675">
        <v>110</v>
      </c>
      <c r="D2675">
        <v>5773519</v>
      </c>
      <c r="E2675" t="s">
        <v>1489</v>
      </c>
      <c r="F2675" t="s">
        <v>6071</v>
      </c>
      <c r="G2675">
        <v>28621</v>
      </c>
      <c r="H2675">
        <v>91</v>
      </c>
      <c r="I2675" t="s">
        <v>29</v>
      </c>
      <c r="J2675">
        <v>40000000</v>
      </c>
      <c r="K2675">
        <v>6</v>
      </c>
    </row>
    <row r="2676" spans="1:11" x14ac:dyDescent="0.3">
      <c r="A2676" t="s">
        <v>3769</v>
      </c>
      <c r="B2676">
        <v>125</v>
      </c>
      <c r="C2676">
        <v>121</v>
      </c>
      <c r="D2676">
        <v>29655590</v>
      </c>
      <c r="E2676" t="s">
        <v>6016</v>
      </c>
      <c r="F2676" t="s">
        <v>6072</v>
      </c>
      <c r="G2676">
        <v>53970</v>
      </c>
      <c r="H2676">
        <v>435</v>
      </c>
      <c r="I2676" t="s">
        <v>29</v>
      </c>
      <c r="J2676">
        <v>65000000</v>
      </c>
      <c r="K2676">
        <v>6</v>
      </c>
    </row>
    <row r="2677" spans="1:11" x14ac:dyDescent="0.3">
      <c r="A2677" t="s">
        <v>857</v>
      </c>
      <c r="B2677">
        <v>158</v>
      </c>
      <c r="C2677">
        <v>160</v>
      </c>
      <c r="D2677">
        <v>7916887</v>
      </c>
      <c r="E2677" t="s">
        <v>6073</v>
      </c>
      <c r="F2677" t="s">
        <v>6074</v>
      </c>
      <c r="G2677">
        <v>15697</v>
      </c>
      <c r="H2677">
        <v>182</v>
      </c>
      <c r="I2677" t="s">
        <v>29</v>
      </c>
      <c r="J2677">
        <v>45000000</v>
      </c>
      <c r="K2677">
        <v>6</v>
      </c>
    </row>
    <row r="2678" spans="1:11" x14ac:dyDescent="0.3">
      <c r="A2678" t="s">
        <v>648</v>
      </c>
      <c r="B2678">
        <v>108</v>
      </c>
      <c r="C2678">
        <v>134</v>
      </c>
      <c r="D2678">
        <v>36976367</v>
      </c>
      <c r="E2678" t="s">
        <v>217</v>
      </c>
      <c r="F2678" t="s">
        <v>6075</v>
      </c>
      <c r="G2678">
        <v>81611</v>
      </c>
      <c r="H2678">
        <v>274</v>
      </c>
      <c r="I2678" t="s">
        <v>29</v>
      </c>
      <c r="J2678">
        <v>75000000</v>
      </c>
      <c r="K2678">
        <v>6</v>
      </c>
    </row>
    <row r="2679" spans="1:11" x14ac:dyDescent="0.3">
      <c r="A2679" t="s">
        <v>746</v>
      </c>
      <c r="B2679">
        <v>186</v>
      </c>
      <c r="C2679">
        <v>127</v>
      </c>
      <c r="D2679">
        <v>10137232</v>
      </c>
      <c r="E2679" t="s">
        <v>6076</v>
      </c>
      <c r="F2679" t="s">
        <v>6078</v>
      </c>
      <c r="G2679">
        <v>58015</v>
      </c>
      <c r="H2679">
        <v>374</v>
      </c>
      <c r="I2679" t="s">
        <v>29</v>
      </c>
      <c r="J2679">
        <v>50000000</v>
      </c>
      <c r="K2679">
        <v>6</v>
      </c>
    </row>
    <row r="2680" spans="1:11" x14ac:dyDescent="0.3">
      <c r="A2680" t="s">
        <v>3857</v>
      </c>
      <c r="B2680">
        <v>67</v>
      </c>
      <c r="C2680">
        <v>99</v>
      </c>
      <c r="D2680">
        <v>14567883</v>
      </c>
      <c r="E2680" t="s">
        <v>6079</v>
      </c>
      <c r="F2680" t="s">
        <v>6080</v>
      </c>
      <c r="G2680">
        <v>44248</v>
      </c>
      <c r="H2680">
        <v>373</v>
      </c>
      <c r="I2680" t="s">
        <v>29</v>
      </c>
      <c r="J2680">
        <v>75000000</v>
      </c>
      <c r="K2680">
        <v>6</v>
      </c>
    </row>
    <row r="2681" spans="1:11" x14ac:dyDescent="0.3">
      <c r="A2681" t="s">
        <v>3473</v>
      </c>
      <c r="B2681">
        <v>163</v>
      </c>
      <c r="C2681">
        <v>124</v>
      </c>
      <c r="D2681">
        <v>68642452</v>
      </c>
      <c r="E2681" t="s">
        <v>4350</v>
      </c>
      <c r="F2681" t="s">
        <v>6081</v>
      </c>
      <c r="G2681">
        <v>77673</v>
      </c>
      <c r="H2681">
        <v>463</v>
      </c>
      <c r="I2681" t="s">
        <v>29</v>
      </c>
      <c r="J2681">
        <v>130000000</v>
      </c>
      <c r="K2681">
        <v>6</v>
      </c>
    </row>
    <row r="2682" spans="1:11" x14ac:dyDescent="0.3">
      <c r="A2682" t="s">
        <v>638</v>
      </c>
      <c r="B2682">
        <v>79</v>
      </c>
      <c r="C2682">
        <v>177</v>
      </c>
      <c r="D2682">
        <v>17593391</v>
      </c>
      <c r="E2682" t="s">
        <v>1481</v>
      </c>
      <c r="F2682" t="s">
        <v>6082</v>
      </c>
      <c r="G2682">
        <v>56403</v>
      </c>
      <c r="H2682">
        <v>376</v>
      </c>
      <c r="I2682" t="s">
        <v>29</v>
      </c>
      <c r="J2682">
        <v>80000000</v>
      </c>
      <c r="K2682">
        <v>6</v>
      </c>
    </row>
    <row r="2683" spans="1:11" x14ac:dyDescent="0.3">
      <c r="A2683" t="s">
        <v>3473</v>
      </c>
      <c r="B2683">
        <v>202</v>
      </c>
      <c r="C2683">
        <v>106</v>
      </c>
      <c r="D2683">
        <v>27356090</v>
      </c>
      <c r="E2683" t="s">
        <v>309</v>
      </c>
      <c r="F2683" t="s">
        <v>6083</v>
      </c>
      <c r="G2683">
        <v>58752</v>
      </c>
      <c r="H2683">
        <v>117</v>
      </c>
      <c r="I2683" t="s">
        <v>29</v>
      </c>
      <c r="J2683">
        <v>90000000</v>
      </c>
      <c r="K2683">
        <v>6</v>
      </c>
    </row>
    <row r="2684" spans="1:11" x14ac:dyDescent="0.3">
      <c r="A2684" t="s">
        <v>1395</v>
      </c>
      <c r="B2684">
        <v>101</v>
      </c>
      <c r="C2684">
        <v>94</v>
      </c>
      <c r="D2684">
        <v>15131330</v>
      </c>
      <c r="E2684" t="s">
        <v>160</v>
      </c>
      <c r="F2684" t="s">
        <v>6085</v>
      </c>
      <c r="G2684">
        <v>25843</v>
      </c>
      <c r="H2684">
        <v>64</v>
      </c>
      <c r="I2684" t="s">
        <v>29</v>
      </c>
      <c r="J2684">
        <v>86000000</v>
      </c>
      <c r="K2684">
        <v>6</v>
      </c>
    </row>
    <row r="2685" spans="1:11" x14ac:dyDescent="0.3">
      <c r="A2685" t="s">
        <v>2103</v>
      </c>
      <c r="B2685">
        <v>152</v>
      </c>
      <c r="C2685">
        <v>153</v>
      </c>
      <c r="D2685">
        <v>40911830</v>
      </c>
      <c r="E2685" t="s">
        <v>130</v>
      </c>
      <c r="F2685" t="s">
        <v>6086</v>
      </c>
      <c r="G2685">
        <v>55994</v>
      </c>
      <c r="H2685">
        <v>454</v>
      </c>
      <c r="I2685" t="s">
        <v>29</v>
      </c>
      <c r="J2685">
        <v>115000000</v>
      </c>
      <c r="K2685">
        <v>6</v>
      </c>
    </row>
    <row r="2686" spans="1:11" x14ac:dyDescent="0.3">
      <c r="A2686" t="s">
        <v>1172</v>
      </c>
      <c r="B2686">
        <v>106</v>
      </c>
      <c r="C2686">
        <v>137</v>
      </c>
      <c r="D2686">
        <v>22406362</v>
      </c>
      <c r="E2686" t="s">
        <v>6087</v>
      </c>
      <c r="F2686" t="s">
        <v>6088</v>
      </c>
      <c r="G2686">
        <v>16832</v>
      </c>
      <c r="H2686">
        <v>267</v>
      </c>
      <c r="I2686" t="s">
        <v>29</v>
      </c>
      <c r="J2686">
        <v>107000000</v>
      </c>
      <c r="K2686">
        <v>6</v>
      </c>
    </row>
    <row r="2687" spans="1:11" x14ac:dyDescent="0.3">
      <c r="A2687" t="s">
        <v>764</v>
      </c>
      <c r="B2687">
        <v>20</v>
      </c>
      <c r="C2687">
        <v>193</v>
      </c>
      <c r="D2687">
        <v>3275443</v>
      </c>
      <c r="E2687" t="s">
        <v>92</v>
      </c>
      <c r="F2687" t="s">
        <v>6089</v>
      </c>
      <c r="G2687">
        <v>13998</v>
      </c>
      <c r="H2687">
        <v>264</v>
      </c>
      <c r="I2687" t="s">
        <v>103</v>
      </c>
      <c r="J2687">
        <v>700000000</v>
      </c>
      <c r="K2687">
        <v>6</v>
      </c>
    </row>
    <row r="2688" spans="1:11" x14ac:dyDescent="0.3">
      <c r="A2688" t="s">
        <v>3815</v>
      </c>
      <c r="B2688">
        <v>107</v>
      </c>
      <c r="C2688">
        <v>99</v>
      </c>
      <c r="D2688">
        <v>10037390</v>
      </c>
      <c r="E2688" t="s">
        <v>1469</v>
      </c>
      <c r="F2688" t="s">
        <v>6091</v>
      </c>
      <c r="G2688">
        <v>5442</v>
      </c>
      <c r="H2688">
        <v>140</v>
      </c>
      <c r="I2688" t="s">
        <v>124</v>
      </c>
      <c r="J2688">
        <v>1000000000</v>
      </c>
      <c r="K2688">
        <v>6</v>
      </c>
    </row>
    <row r="2689" spans="1:11" x14ac:dyDescent="0.3">
      <c r="A2689" t="s">
        <v>1204</v>
      </c>
      <c r="B2689">
        <v>21</v>
      </c>
      <c r="C2689">
        <v>102</v>
      </c>
      <c r="D2689">
        <v>167780960</v>
      </c>
      <c r="E2689" t="s">
        <v>157</v>
      </c>
      <c r="F2689" t="s">
        <v>6092</v>
      </c>
      <c r="G2689">
        <v>36918</v>
      </c>
      <c r="H2689">
        <v>42</v>
      </c>
      <c r="I2689" t="s">
        <v>29</v>
      </c>
      <c r="J2689">
        <v>11000000</v>
      </c>
      <c r="K2689">
        <v>5.9</v>
      </c>
    </row>
    <row r="2690" spans="1:11" x14ac:dyDescent="0.3">
      <c r="A2690" t="s">
        <v>4520</v>
      </c>
      <c r="B2690">
        <v>203</v>
      </c>
      <c r="C2690">
        <v>98</v>
      </c>
      <c r="D2690">
        <v>110175871</v>
      </c>
      <c r="E2690" t="s">
        <v>211</v>
      </c>
      <c r="F2690" t="s">
        <v>6093</v>
      </c>
      <c r="G2690">
        <v>115050</v>
      </c>
      <c r="H2690">
        <v>911</v>
      </c>
      <c r="I2690" t="s">
        <v>29</v>
      </c>
      <c r="J2690">
        <v>10000000</v>
      </c>
      <c r="K2690">
        <v>5.9</v>
      </c>
    </row>
    <row r="2691" spans="1:11" x14ac:dyDescent="0.3">
      <c r="A2691" t="s">
        <v>3191</v>
      </c>
      <c r="B2691">
        <v>198</v>
      </c>
      <c r="C2691">
        <v>92</v>
      </c>
      <c r="D2691">
        <v>181166115</v>
      </c>
      <c r="E2691" t="s">
        <v>86</v>
      </c>
      <c r="F2691" t="s">
        <v>6094</v>
      </c>
      <c r="G2691">
        <v>219501</v>
      </c>
      <c r="H2691">
        <v>1236</v>
      </c>
      <c r="I2691" t="s">
        <v>29</v>
      </c>
      <c r="J2691">
        <v>93000000</v>
      </c>
      <c r="K2691">
        <v>5.9</v>
      </c>
    </row>
    <row r="2692" spans="1:11" x14ac:dyDescent="0.3">
      <c r="A2692" t="s">
        <v>4033</v>
      </c>
      <c r="B2692">
        <v>45</v>
      </c>
      <c r="C2692">
        <v>83</v>
      </c>
      <c r="D2692">
        <v>100491683</v>
      </c>
      <c r="E2692" t="s">
        <v>4495</v>
      </c>
      <c r="F2692" t="s">
        <v>6095</v>
      </c>
      <c r="G2692">
        <v>14005</v>
      </c>
      <c r="H2692">
        <v>67</v>
      </c>
      <c r="I2692" t="s">
        <v>29</v>
      </c>
      <c r="J2692">
        <v>24000000</v>
      </c>
      <c r="K2692">
        <v>5.9</v>
      </c>
    </row>
    <row r="2693" spans="1:11" x14ac:dyDescent="0.3">
      <c r="A2693" t="s">
        <v>4197</v>
      </c>
      <c r="B2693">
        <v>348</v>
      </c>
      <c r="C2693">
        <v>101</v>
      </c>
      <c r="D2693">
        <v>190871240</v>
      </c>
      <c r="E2693" t="s">
        <v>1920</v>
      </c>
      <c r="F2693" t="s">
        <v>6097</v>
      </c>
      <c r="G2693">
        <v>167085</v>
      </c>
      <c r="H2693">
        <v>491</v>
      </c>
      <c r="I2693" t="s">
        <v>29</v>
      </c>
      <c r="J2693">
        <v>125000000</v>
      </c>
      <c r="K2693">
        <v>5.9</v>
      </c>
    </row>
    <row r="2694" spans="1:11" x14ac:dyDescent="0.3">
      <c r="A2694" t="s">
        <v>4197</v>
      </c>
      <c r="B2694">
        <v>348</v>
      </c>
      <c r="C2694">
        <v>101</v>
      </c>
      <c r="D2694">
        <v>190871240</v>
      </c>
      <c r="E2694" t="s">
        <v>1920</v>
      </c>
      <c r="F2694" t="s">
        <v>6097</v>
      </c>
      <c r="G2694">
        <v>167089</v>
      </c>
      <c r="H2694">
        <v>491</v>
      </c>
      <c r="I2694" t="s">
        <v>29</v>
      </c>
      <c r="J2694">
        <v>125000000</v>
      </c>
      <c r="K2694">
        <v>5.9</v>
      </c>
    </row>
    <row r="2695" spans="1:11" x14ac:dyDescent="0.3">
      <c r="A2695" t="s">
        <v>1919</v>
      </c>
      <c r="B2695">
        <v>139</v>
      </c>
      <c r="C2695">
        <v>98</v>
      </c>
      <c r="D2695">
        <v>68353550</v>
      </c>
      <c r="E2695" t="s">
        <v>1941</v>
      </c>
      <c r="F2695" t="s">
        <v>6098</v>
      </c>
      <c r="G2695">
        <v>70141</v>
      </c>
      <c r="H2695">
        <v>385</v>
      </c>
      <c r="I2695" t="s">
        <v>29</v>
      </c>
      <c r="J2695">
        <v>10000000</v>
      </c>
      <c r="K2695">
        <v>5.9</v>
      </c>
    </row>
    <row r="2696" spans="1:11" x14ac:dyDescent="0.3">
      <c r="A2696" t="s">
        <v>4290</v>
      </c>
      <c r="B2696">
        <v>29</v>
      </c>
      <c r="C2696">
        <v>94</v>
      </c>
      <c r="D2696">
        <v>79817937</v>
      </c>
      <c r="E2696" t="s">
        <v>6099</v>
      </c>
      <c r="F2696" t="s">
        <v>6100</v>
      </c>
      <c r="G2696">
        <v>39798</v>
      </c>
      <c r="H2696">
        <v>69</v>
      </c>
      <c r="I2696" t="s">
        <v>29</v>
      </c>
      <c r="J2696">
        <v>25000000</v>
      </c>
      <c r="K2696">
        <v>5.9</v>
      </c>
    </row>
    <row r="2697" spans="1:11" x14ac:dyDescent="0.3">
      <c r="A2697" t="s">
        <v>3162</v>
      </c>
      <c r="B2697">
        <v>190</v>
      </c>
      <c r="C2697">
        <v>96</v>
      </c>
      <c r="D2697">
        <v>63270259</v>
      </c>
      <c r="E2697" t="s">
        <v>2463</v>
      </c>
      <c r="F2697" t="s">
        <v>6101</v>
      </c>
      <c r="G2697">
        <v>111087</v>
      </c>
      <c r="H2697">
        <v>319</v>
      </c>
      <c r="I2697" t="s">
        <v>29</v>
      </c>
      <c r="J2697">
        <v>10000000</v>
      </c>
      <c r="K2697">
        <v>5.9</v>
      </c>
    </row>
    <row r="2698" spans="1:11" x14ac:dyDescent="0.3">
      <c r="A2698" t="s">
        <v>982</v>
      </c>
      <c r="B2698">
        <v>150</v>
      </c>
      <c r="C2698">
        <v>107</v>
      </c>
      <c r="D2698">
        <v>127083765</v>
      </c>
      <c r="E2698" t="s">
        <v>1576</v>
      </c>
      <c r="F2698" t="s">
        <v>6102</v>
      </c>
      <c r="G2698">
        <v>191912</v>
      </c>
      <c r="H2698">
        <v>370</v>
      </c>
      <c r="I2698" t="s">
        <v>29</v>
      </c>
      <c r="J2698">
        <v>76000000</v>
      </c>
      <c r="K2698">
        <v>5.9</v>
      </c>
    </row>
    <row r="2699" spans="1:11" x14ac:dyDescent="0.3">
      <c r="A2699" t="s">
        <v>3727</v>
      </c>
      <c r="B2699">
        <v>119</v>
      </c>
      <c r="C2699">
        <v>102</v>
      </c>
      <c r="D2699">
        <v>90835030</v>
      </c>
      <c r="E2699" t="s">
        <v>1259</v>
      </c>
      <c r="F2699" t="s">
        <v>6103</v>
      </c>
      <c r="G2699">
        <v>28621</v>
      </c>
      <c r="H2699">
        <v>58</v>
      </c>
      <c r="I2699" t="s">
        <v>29</v>
      </c>
      <c r="J2699">
        <v>40000000</v>
      </c>
      <c r="K2699">
        <v>5.9</v>
      </c>
    </row>
    <row r="2700" spans="1:11" x14ac:dyDescent="0.3">
      <c r="A2700" t="s">
        <v>2792</v>
      </c>
      <c r="B2700">
        <v>108</v>
      </c>
      <c r="C2700">
        <v>90</v>
      </c>
      <c r="D2700">
        <v>87856565</v>
      </c>
      <c r="E2700" t="s">
        <v>289</v>
      </c>
      <c r="F2700" t="s">
        <v>6104</v>
      </c>
      <c r="G2700">
        <v>106909</v>
      </c>
      <c r="H2700">
        <v>268</v>
      </c>
      <c r="I2700" t="s">
        <v>29</v>
      </c>
      <c r="J2700">
        <v>42000000</v>
      </c>
      <c r="K2700">
        <v>5.9</v>
      </c>
    </row>
    <row r="2701" spans="1:11" x14ac:dyDescent="0.3">
      <c r="A2701" t="s">
        <v>4411</v>
      </c>
      <c r="B2701">
        <v>303</v>
      </c>
      <c r="C2701">
        <v>93</v>
      </c>
      <c r="D2701">
        <v>47277326</v>
      </c>
      <c r="E2701" t="s">
        <v>626</v>
      </c>
      <c r="F2701" t="s">
        <v>6105</v>
      </c>
      <c r="G2701">
        <v>138814</v>
      </c>
      <c r="H2701">
        <v>1516</v>
      </c>
      <c r="I2701" t="s">
        <v>29</v>
      </c>
      <c r="J2701">
        <v>4800000</v>
      </c>
      <c r="K2701">
        <v>5.9</v>
      </c>
    </row>
    <row r="2702" spans="1:11" x14ac:dyDescent="0.3">
      <c r="A2702" t="s">
        <v>4263</v>
      </c>
      <c r="B2702">
        <v>94</v>
      </c>
      <c r="C2702">
        <v>95</v>
      </c>
      <c r="D2702">
        <v>58156435</v>
      </c>
      <c r="E2702" t="s">
        <v>6106</v>
      </c>
      <c r="F2702" t="s">
        <v>6108</v>
      </c>
      <c r="G2702">
        <v>37479</v>
      </c>
      <c r="H2702">
        <v>152</v>
      </c>
      <c r="I2702" t="s">
        <v>29</v>
      </c>
      <c r="J2702">
        <v>19000000</v>
      </c>
      <c r="K2702">
        <v>5.9</v>
      </c>
    </row>
    <row r="2703" spans="1:11" x14ac:dyDescent="0.3">
      <c r="A2703" t="s">
        <v>4005</v>
      </c>
      <c r="B2703">
        <v>264</v>
      </c>
      <c r="C2703">
        <v>92</v>
      </c>
      <c r="D2703">
        <v>49122319</v>
      </c>
      <c r="E2703" t="s">
        <v>840</v>
      </c>
      <c r="F2703" t="s">
        <v>6109</v>
      </c>
      <c r="G2703">
        <v>47169</v>
      </c>
      <c r="H2703">
        <v>162</v>
      </c>
      <c r="I2703" t="s">
        <v>29</v>
      </c>
      <c r="J2703">
        <v>14000000</v>
      </c>
      <c r="K2703">
        <v>5.9</v>
      </c>
    </row>
    <row r="2704" spans="1:11" x14ac:dyDescent="0.3">
      <c r="A2704" t="s">
        <v>4184</v>
      </c>
      <c r="B2704">
        <v>104</v>
      </c>
      <c r="C2704">
        <v>105</v>
      </c>
      <c r="D2704">
        <v>67962333</v>
      </c>
      <c r="E2704" t="s">
        <v>289</v>
      </c>
      <c r="F2704" t="s">
        <v>6110</v>
      </c>
      <c r="G2704">
        <v>33887</v>
      </c>
      <c r="H2704">
        <v>160</v>
      </c>
      <c r="I2704" t="s">
        <v>29</v>
      </c>
      <c r="J2704">
        <v>35000000</v>
      </c>
      <c r="K2704">
        <v>5.9</v>
      </c>
    </row>
    <row r="2705" spans="1:11" x14ac:dyDescent="0.3">
      <c r="A2705" t="s">
        <v>4216</v>
      </c>
      <c r="B2705">
        <v>69</v>
      </c>
      <c r="C2705">
        <v>95</v>
      </c>
      <c r="D2705">
        <v>51431160</v>
      </c>
      <c r="E2705" t="s">
        <v>4368</v>
      </c>
      <c r="F2705" t="s">
        <v>6111</v>
      </c>
      <c r="G2705">
        <v>62861</v>
      </c>
      <c r="H2705">
        <v>232</v>
      </c>
      <c r="I2705" t="s">
        <v>29</v>
      </c>
      <c r="J2705">
        <v>20000000</v>
      </c>
      <c r="K2705">
        <v>5.9</v>
      </c>
    </row>
    <row r="2706" spans="1:11" x14ac:dyDescent="0.3">
      <c r="A2706" t="s">
        <v>2734</v>
      </c>
      <c r="B2706">
        <v>109</v>
      </c>
      <c r="C2706">
        <v>114</v>
      </c>
      <c r="D2706">
        <v>70836296</v>
      </c>
      <c r="E2706" t="s">
        <v>1585</v>
      </c>
      <c r="F2706" t="s">
        <v>6112</v>
      </c>
      <c r="G2706">
        <v>109445</v>
      </c>
      <c r="H2706">
        <v>426</v>
      </c>
      <c r="I2706" t="s">
        <v>29</v>
      </c>
      <c r="J2706">
        <v>40000000</v>
      </c>
      <c r="K2706">
        <v>5.9</v>
      </c>
    </row>
    <row r="2707" spans="1:11" x14ac:dyDescent="0.3">
      <c r="A2707" t="s">
        <v>3978</v>
      </c>
      <c r="B2707">
        <v>166</v>
      </c>
      <c r="C2707">
        <v>97</v>
      </c>
      <c r="D2707">
        <v>32600000</v>
      </c>
      <c r="E2707" t="s">
        <v>840</v>
      </c>
      <c r="F2707" t="s">
        <v>6114</v>
      </c>
      <c r="G2707">
        <v>29488</v>
      </c>
      <c r="H2707">
        <v>326</v>
      </c>
      <c r="I2707" t="s">
        <v>29</v>
      </c>
      <c r="J2707">
        <v>1800000</v>
      </c>
      <c r="K2707">
        <v>5.9</v>
      </c>
    </row>
    <row r="2708" spans="1:11" x14ac:dyDescent="0.3">
      <c r="A2708" t="s">
        <v>3929</v>
      </c>
      <c r="B2708">
        <v>65</v>
      </c>
      <c r="C2708">
        <v>114</v>
      </c>
      <c r="D2708">
        <v>60033780</v>
      </c>
      <c r="E2708" t="s">
        <v>588</v>
      </c>
      <c r="F2708" t="s">
        <v>6115</v>
      </c>
      <c r="G2708">
        <v>18973</v>
      </c>
      <c r="H2708">
        <v>162</v>
      </c>
      <c r="I2708" t="s">
        <v>29</v>
      </c>
      <c r="J2708">
        <v>30000000</v>
      </c>
      <c r="K2708">
        <v>5.9</v>
      </c>
    </row>
    <row r="2709" spans="1:11" x14ac:dyDescent="0.3">
      <c r="A2709" t="s">
        <v>3986</v>
      </c>
      <c r="B2709">
        <v>184</v>
      </c>
      <c r="C2709">
        <v>96</v>
      </c>
      <c r="D2709">
        <v>47852604</v>
      </c>
      <c r="E2709" t="s">
        <v>269</v>
      </c>
      <c r="F2709" t="s">
        <v>6116</v>
      </c>
      <c r="G2709">
        <v>62364</v>
      </c>
      <c r="H2709">
        <v>337</v>
      </c>
      <c r="I2709" t="s">
        <v>29</v>
      </c>
      <c r="J2709">
        <v>20000000</v>
      </c>
      <c r="K2709">
        <v>5.9</v>
      </c>
    </row>
    <row r="2710" spans="1:11" x14ac:dyDescent="0.3">
      <c r="A2710" t="s">
        <v>3014</v>
      </c>
      <c r="B2710">
        <v>185</v>
      </c>
      <c r="C2710">
        <v>105</v>
      </c>
      <c r="D2710">
        <v>177243721</v>
      </c>
      <c r="E2710" t="s">
        <v>4023</v>
      </c>
      <c r="F2710" t="s">
        <v>6117</v>
      </c>
      <c r="G2710">
        <v>130272</v>
      </c>
      <c r="H2710">
        <v>209</v>
      </c>
      <c r="I2710" t="s">
        <v>29</v>
      </c>
      <c r="J2710">
        <v>150000000</v>
      </c>
      <c r="K2710">
        <v>5.9</v>
      </c>
    </row>
    <row r="2711" spans="1:11" x14ac:dyDescent="0.3">
      <c r="A2711" t="s">
        <v>67</v>
      </c>
      <c r="B2711">
        <v>43</v>
      </c>
      <c r="C2711">
        <v>136</v>
      </c>
      <c r="D2711">
        <v>46700000</v>
      </c>
      <c r="E2711" t="s">
        <v>715</v>
      </c>
      <c r="F2711" t="s">
        <v>6118</v>
      </c>
      <c r="G2711">
        <v>19832</v>
      </c>
      <c r="H2711">
        <v>98</v>
      </c>
      <c r="I2711" t="s">
        <v>29</v>
      </c>
      <c r="J2711">
        <v>21000000</v>
      </c>
      <c r="K2711">
        <v>5.9</v>
      </c>
    </row>
    <row r="2712" spans="1:11" x14ac:dyDescent="0.3">
      <c r="A2712" t="s">
        <v>982</v>
      </c>
      <c r="B2712">
        <v>160</v>
      </c>
      <c r="C2712">
        <v>99</v>
      </c>
      <c r="D2712">
        <v>70327868</v>
      </c>
      <c r="E2712" t="s">
        <v>1576</v>
      </c>
      <c r="F2712" t="s">
        <v>6119</v>
      </c>
      <c r="G2712">
        <v>58416</v>
      </c>
      <c r="H2712">
        <v>301</v>
      </c>
      <c r="I2712" t="s">
        <v>29</v>
      </c>
      <c r="J2712">
        <v>46000000</v>
      </c>
      <c r="K2712">
        <v>5.9</v>
      </c>
    </row>
    <row r="2713" spans="1:11" x14ac:dyDescent="0.3">
      <c r="A2713" t="s">
        <v>4197</v>
      </c>
      <c r="B2713">
        <v>196</v>
      </c>
      <c r="C2713">
        <v>83</v>
      </c>
      <c r="D2713">
        <v>39511038</v>
      </c>
      <c r="E2713" t="s">
        <v>626</v>
      </c>
      <c r="F2713" t="s">
        <v>6120</v>
      </c>
      <c r="G2713">
        <v>56269</v>
      </c>
      <c r="H2713">
        <v>366</v>
      </c>
      <c r="I2713" t="s">
        <v>29</v>
      </c>
      <c r="J2713">
        <v>16000000</v>
      </c>
      <c r="K2713">
        <v>5.9</v>
      </c>
    </row>
    <row r="2714" spans="1:11" x14ac:dyDescent="0.3">
      <c r="A2714" t="s">
        <v>746</v>
      </c>
      <c r="B2714">
        <v>60</v>
      </c>
      <c r="C2714">
        <v>107</v>
      </c>
      <c r="D2714">
        <v>82670733</v>
      </c>
      <c r="E2714" t="s">
        <v>4518</v>
      </c>
      <c r="F2714" t="s">
        <v>6121</v>
      </c>
      <c r="G2714">
        <v>60476</v>
      </c>
      <c r="H2714">
        <v>97</v>
      </c>
      <c r="I2714" t="s">
        <v>29</v>
      </c>
      <c r="J2714">
        <v>60000000</v>
      </c>
      <c r="K2714">
        <v>5.9</v>
      </c>
    </row>
    <row r="2715" spans="1:11" x14ac:dyDescent="0.3">
      <c r="A2715" t="s">
        <v>4536</v>
      </c>
      <c r="B2715">
        <v>180</v>
      </c>
      <c r="C2715">
        <v>101</v>
      </c>
      <c r="D2715">
        <v>51097664</v>
      </c>
      <c r="E2715" t="s">
        <v>4875</v>
      </c>
      <c r="F2715" t="s">
        <v>6122</v>
      </c>
      <c r="G2715">
        <v>70205</v>
      </c>
      <c r="H2715">
        <v>450</v>
      </c>
      <c r="I2715" t="s">
        <v>29</v>
      </c>
      <c r="J2715">
        <v>30000000</v>
      </c>
      <c r="K2715">
        <v>5.9</v>
      </c>
    </row>
    <row r="2716" spans="1:11" x14ac:dyDescent="0.3">
      <c r="A2716" t="s">
        <v>4022</v>
      </c>
      <c r="B2716">
        <v>83</v>
      </c>
      <c r="C2716">
        <v>89</v>
      </c>
      <c r="D2716">
        <v>57011847</v>
      </c>
      <c r="E2716" t="s">
        <v>1029</v>
      </c>
      <c r="F2716" t="s">
        <v>6123</v>
      </c>
      <c r="G2716">
        <v>20615</v>
      </c>
      <c r="H2716">
        <v>44</v>
      </c>
      <c r="I2716" t="s">
        <v>29</v>
      </c>
      <c r="J2716">
        <v>40000000</v>
      </c>
      <c r="K2716">
        <v>5.9</v>
      </c>
    </row>
    <row r="2717" spans="1:11" x14ac:dyDescent="0.3">
      <c r="A2717" t="s">
        <v>3981</v>
      </c>
      <c r="B2717">
        <v>95</v>
      </c>
      <c r="C2717">
        <v>97</v>
      </c>
      <c r="D2717">
        <v>17000000</v>
      </c>
      <c r="E2717" t="s">
        <v>197</v>
      </c>
      <c r="F2717" t="s">
        <v>6125</v>
      </c>
      <c r="G2717">
        <v>3274</v>
      </c>
      <c r="H2717">
        <v>84</v>
      </c>
      <c r="I2717" t="s">
        <v>29</v>
      </c>
      <c r="J2717">
        <v>500000</v>
      </c>
      <c r="K2717">
        <v>5.9</v>
      </c>
    </row>
    <row r="2718" spans="1:11" x14ac:dyDescent="0.3">
      <c r="A2718" t="s">
        <v>4025</v>
      </c>
      <c r="B2718">
        <v>158</v>
      </c>
      <c r="C2718">
        <v>86</v>
      </c>
      <c r="D2718">
        <v>19472057</v>
      </c>
      <c r="E2718" t="s">
        <v>840</v>
      </c>
      <c r="F2718" t="s">
        <v>6126</v>
      </c>
      <c r="G2718">
        <v>25332</v>
      </c>
      <c r="H2718">
        <v>307</v>
      </c>
      <c r="I2718" t="s">
        <v>29</v>
      </c>
      <c r="J2718">
        <v>3000000</v>
      </c>
      <c r="K2718">
        <v>5.9</v>
      </c>
    </row>
    <row r="2719" spans="1:11" x14ac:dyDescent="0.3">
      <c r="A2719" t="s">
        <v>4007</v>
      </c>
      <c r="B2719">
        <v>49</v>
      </c>
      <c r="C2719">
        <v>92</v>
      </c>
      <c r="D2719">
        <v>28972187</v>
      </c>
      <c r="E2719" t="s">
        <v>676</v>
      </c>
      <c r="F2719" t="s">
        <v>6127</v>
      </c>
      <c r="G2719">
        <v>28805</v>
      </c>
      <c r="H2719">
        <v>159</v>
      </c>
      <c r="I2719" t="s">
        <v>29</v>
      </c>
      <c r="J2719">
        <v>13000000</v>
      </c>
      <c r="K2719">
        <v>5.9</v>
      </c>
    </row>
    <row r="2720" spans="1:11" x14ac:dyDescent="0.3">
      <c r="A2720" t="s">
        <v>3972</v>
      </c>
      <c r="B2720">
        <v>183</v>
      </c>
      <c r="C2720">
        <v>98</v>
      </c>
      <c r="D2720">
        <v>25464480</v>
      </c>
      <c r="E2720" t="s">
        <v>1763</v>
      </c>
      <c r="F2720" t="s">
        <v>6128</v>
      </c>
      <c r="G2720">
        <v>63108</v>
      </c>
      <c r="H2720">
        <v>330</v>
      </c>
      <c r="I2720" t="s">
        <v>29</v>
      </c>
      <c r="J2720">
        <v>10000000</v>
      </c>
      <c r="K2720">
        <v>5.9</v>
      </c>
    </row>
    <row r="2721" spans="1:11" x14ac:dyDescent="0.3">
      <c r="A2721" t="s">
        <v>3974</v>
      </c>
      <c r="B2721">
        <v>120</v>
      </c>
      <c r="C2721">
        <v>98</v>
      </c>
      <c r="D2721">
        <v>43894863</v>
      </c>
      <c r="E2721" t="s">
        <v>289</v>
      </c>
      <c r="F2721" t="s">
        <v>6129</v>
      </c>
      <c r="G2721">
        <v>25883</v>
      </c>
      <c r="H2721">
        <v>262</v>
      </c>
      <c r="I2721" t="s">
        <v>29</v>
      </c>
      <c r="J2721">
        <v>30000000</v>
      </c>
      <c r="K2721">
        <v>5.9</v>
      </c>
    </row>
    <row r="2722" spans="1:11" x14ac:dyDescent="0.3">
      <c r="A2722" t="s">
        <v>3959</v>
      </c>
      <c r="B2722">
        <v>25</v>
      </c>
      <c r="C2722">
        <v>100</v>
      </c>
      <c r="D2722">
        <v>26539321</v>
      </c>
      <c r="E2722" t="s">
        <v>157</v>
      </c>
      <c r="F2722" t="s">
        <v>6130</v>
      </c>
      <c r="G2722">
        <v>7984</v>
      </c>
      <c r="H2722">
        <v>42</v>
      </c>
      <c r="I2722" t="s">
        <v>29</v>
      </c>
      <c r="J2722">
        <v>13000000</v>
      </c>
      <c r="K2722">
        <v>5.9</v>
      </c>
    </row>
    <row r="2723" spans="1:11" x14ac:dyDescent="0.3">
      <c r="A2723" t="s">
        <v>982</v>
      </c>
      <c r="B2723">
        <v>12</v>
      </c>
      <c r="C2723">
        <v>109</v>
      </c>
      <c r="D2723">
        <v>27515786</v>
      </c>
      <c r="E2723" t="s">
        <v>588</v>
      </c>
      <c r="F2723" t="s">
        <v>6132</v>
      </c>
      <c r="G2723">
        <v>8904</v>
      </c>
      <c r="H2723">
        <v>31</v>
      </c>
      <c r="I2723" t="s">
        <v>29</v>
      </c>
      <c r="J2723">
        <v>14000000</v>
      </c>
      <c r="K2723">
        <v>5.9</v>
      </c>
    </row>
    <row r="2724" spans="1:11" x14ac:dyDescent="0.3">
      <c r="A2724" t="s">
        <v>3992</v>
      </c>
      <c r="B2724">
        <v>68</v>
      </c>
      <c r="C2724">
        <v>93</v>
      </c>
      <c r="D2724">
        <v>25240988</v>
      </c>
      <c r="E2724" t="s">
        <v>232</v>
      </c>
      <c r="F2724" t="s">
        <v>6134</v>
      </c>
      <c r="G2724">
        <v>12383</v>
      </c>
      <c r="H2724">
        <v>50</v>
      </c>
      <c r="I2724" t="s">
        <v>29</v>
      </c>
      <c r="J2724">
        <v>12000000</v>
      </c>
      <c r="K2724">
        <v>5.9</v>
      </c>
    </row>
    <row r="2725" spans="1:11" x14ac:dyDescent="0.3">
      <c r="A2725" t="s">
        <v>4755</v>
      </c>
      <c r="B2725">
        <v>144</v>
      </c>
      <c r="C2725">
        <v>88</v>
      </c>
      <c r="D2725">
        <v>17768000</v>
      </c>
      <c r="E2725" t="s">
        <v>840</v>
      </c>
      <c r="F2725" t="s">
        <v>6135</v>
      </c>
      <c r="G2725">
        <v>29629</v>
      </c>
      <c r="H2725">
        <v>374</v>
      </c>
      <c r="I2725" t="s">
        <v>29</v>
      </c>
      <c r="J2725">
        <v>5000000</v>
      </c>
      <c r="K2725">
        <v>5.9</v>
      </c>
    </row>
    <row r="2726" spans="1:11" x14ac:dyDescent="0.3">
      <c r="A2726" t="s">
        <v>3994</v>
      </c>
      <c r="B2726">
        <v>168</v>
      </c>
      <c r="C2726">
        <v>93</v>
      </c>
      <c r="D2726">
        <v>25675765</v>
      </c>
      <c r="E2726" t="s">
        <v>676</v>
      </c>
      <c r="F2726" t="s">
        <v>6137</v>
      </c>
      <c r="G2726">
        <v>60407</v>
      </c>
      <c r="H2726">
        <v>84</v>
      </c>
      <c r="I2726" t="s">
        <v>29</v>
      </c>
      <c r="J2726">
        <v>13000000</v>
      </c>
      <c r="K2726">
        <v>5.9</v>
      </c>
    </row>
    <row r="2727" spans="1:11" x14ac:dyDescent="0.3">
      <c r="A2727" t="s">
        <v>4040</v>
      </c>
      <c r="B2727">
        <v>33</v>
      </c>
      <c r="C2727">
        <v>76</v>
      </c>
      <c r="D2727">
        <v>13684949</v>
      </c>
      <c r="E2727" t="s">
        <v>316</v>
      </c>
      <c r="F2727" t="s">
        <v>6138</v>
      </c>
      <c r="G2727">
        <v>4564</v>
      </c>
      <c r="H2727">
        <v>43</v>
      </c>
      <c r="I2727" t="s">
        <v>29</v>
      </c>
      <c r="J2727">
        <v>3000000</v>
      </c>
      <c r="K2727">
        <v>5.9</v>
      </c>
    </row>
    <row r="2728" spans="1:11" x14ac:dyDescent="0.3">
      <c r="A2728" t="s">
        <v>4027</v>
      </c>
      <c r="B2728">
        <v>89</v>
      </c>
      <c r="C2728">
        <v>84</v>
      </c>
      <c r="D2728">
        <v>20339754</v>
      </c>
      <c r="E2728" t="s">
        <v>338</v>
      </c>
      <c r="F2728" t="s">
        <v>6140</v>
      </c>
      <c r="G2728">
        <v>23928</v>
      </c>
      <c r="H2728">
        <v>73</v>
      </c>
      <c r="I2728" t="s">
        <v>29</v>
      </c>
      <c r="J2728">
        <v>10000000</v>
      </c>
      <c r="K2728">
        <v>5.9</v>
      </c>
    </row>
    <row r="2729" spans="1:11" x14ac:dyDescent="0.3">
      <c r="A2729" t="s">
        <v>3396</v>
      </c>
      <c r="B2729">
        <v>16</v>
      </c>
      <c r="C2729">
        <v>116</v>
      </c>
      <c r="D2729">
        <v>49851591</v>
      </c>
      <c r="E2729" t="s">
        <v>4570</v>
      </c>
      <c r="F2729" t="s">
        <v>6141</v>
      </c>
      <c r="G2729">
        <v>7900</v>
      </c>
      <c r="H2729">
        <v>34</v>
      </c>
      <c r="I2729" t="s">
        <v>29</v>
      </c>
      <c r="J2729">
        <v>40000000</v>
      </c>
      <c r="K2729">
        <v>5.9</v>
      </c>
    </row>
    <row r="2730" spans="1:11" x14ac:dyDescent="0.3">
      <c r="A2730" t="s">
        <v>3996</v>
      </c>
      <c r="B2730">
        <v>233</v>
      </c>
      <c r="C2730">
        <v>93</v>
      </c>
      <c r="D2730">
        <v>17427926</v>
      </c>
      <c r="E2730" t="s">
        <v>626</v>
      </c>
      <c r="F2730" t="s">
        <v>6143</v>
      </c>
      <c r="G2730">
        <v>60062</v>
      </c>
      <c r="H2730">
        <v>351</v>
      </c>
      <c r="I2730" t="s">
        <v>29</v>
      </c>
      <c r="J2730">
        <v>8000000</v>
      </c>
      <c r="K2730">
        <v>5.9</v>
      </c>
    </row>
    <row r="2731" spans="1:11" x14ac:dyDescent="0.3">
      <c r="A2731" t="s">
        <v>4490</v>
      </c>
      <c r="B2731">
        <v>78</v>
      </c>
      <c r="C2731">
        <v>91</v>
      </c>
      <c r="D2731">
        <v>27087695</v>
      </c>
      <c r="E2731" t="s">
        <v>1061</v>
      </c>
      <c r="F2731" t="s">
        <v>6145</v>
      </c>
      <c r="G2731">
        <v>41664</v>
      </c>
      <c r="H2731">
        <v>205</v>
      </c>
      <c r="I2731" t="s">
        <v>29</v>
      </c>
      <c r="J2731">
        <v>17700000</v>
      </c>
      <c r="K2731">
        <v>5.9</v>
      </c>
    </row>
    <row r="2732" spans="1:11" x14ac:dyDescent="0.3">
      <c r="A2732" t="s">
        <v>2734</v>
      </c>
      <c r="B2732">
        <v>237</v>
      </c>
      <c r="C2732">
        <v>111</v>
      </c>
      <c r="D2732">
        <v>45045037</v>
      </c>
      <c r="E2732" t="s">
        <v>289</v>
      </c>
      <c r="F2732" t="s">
        <v>6146</v>
      </c>
      <c r="G2732">
        <v>103230</v>
      </c>
      <c r="H2732">
        <v>143</v>
      </c>
      <c r="I2732" t="s">
        <v>29</v>
      </c>
      <c r="J2732">
        <v>36000000</v>
      </c>
      <c r="K2732">
        <v>5.9</v>
      </c>
    </row>
    <row r="2733" spans="1:11" x14ac:dyDescent="0.3">
      <c r="A2733" t="s">
        <v>3149</v>
      </c>
      <c r="B2733">
        <v>137</v>
      </c>
      <c r="C2733">
        <v>90</v>
      </c>
      <c r="D2733">
        <v>10042266</v>
      </c>
      <c r="E2733" t="s">
        <v>4875</v>
      </c>
      <c r="F2733" t="s">
        <v>6148</v>
      </c>
      <c r="G2733">
        <v>23021</v>
      </c>
      <c r="H2733">
        <v>220</v>
      </c>
      <c r="I2733" t="s">
        <v>29</v>
      </c>
      <c r="J2733">
        <v>1000000</v>
      </c>
      <c r="K2733">
        <v>5.9</v>
      </c>
    </row>
    <row r="2734" spans="1:11" x14ac:dyDescent="0.3">
      <c r="A2734" t="s">
        <v>3921</v>
      </c>
      <c r="B2734">
        <v>14</v>
      </c>
      <c r="C2734">
        <v>123</v>
      </c>
      <c r="D2734">
        <v>18272447</v>
      </c>
      <c r="E2734" t="s">
        <v>224</v>
      </c>
      <c r="F2734" t="s">
        <v>6149</v>
      </c>
      <c r="G2734">
        <v>3119</v>
      </c>
      <c r="H2734">
        <v>35</v>
      </c>
      <c r="I2734" t="s">
        <v>29</v>
      </c>
      <c r="J2734">
        <v>10000000</v>
      </c>
      <c r="K2734">
        <v>5.9</v>
      </c>
    </row>
    <row r="2735" spans="1:11" x14ac:dyDescent="0.3">
      <c r="A2735" t="s">
        <v>4031</v>
      </c>
      <c r="B2735">
        <v>49</v>
      </c>
      <c r="C2735">
        <v>84</v>
      </c>
      <c r="D2735">
        <v>10017041</v>
      </c>
      <c r="E2735" t="s">
        <v>2113</v>
      </c>
      <c r="F2735" t="s">
        <v>6151</v>
      </c>
      <c r="G2735">
        <v>8265</v>
      </c>
      <c r="H2735">
        <v>20</v>
      </c>
      <c r="I2735" t="s">
        <v>29</v>
      </c>
      <c r="J2735">
        <v>3000000</v>
      </c>
      <c r="K2735">
        <v>5.9</v>
      </c>
    </row>
    <row r="2736" spans="1:11" x14ac:dyDescent="0.3">
      <c r="A2736" t="s">
        <v>3659</v>
      </c>
      <c r="B2736">
        <v>101</v>
      </c>
      <c r="C2736">
        <v>84</v>
      </c>
      <c r="D2736">
        <v>140015224</v>
      </c>
      <c r="E2736" t="s">
        <v>4023</v>
      </c>
      <c r="F2736" t="s">
        <v>6152</v>
      </c>
      <c r="G2736">
        <v>94172</v>
      </c>
      <c r="H2736">
        <v>179</v>
      </c>
      <c r="I2736" t="s">
        <v>29</v>
      </c>
      <c r="J2736">
        <v>133000000</v>
      </c>
      <c r="K2736">
        <v>5.9</v>
      </c>
    </row>
    <row r="2737" spans="1:11" x14ac:dyDescent="0.3">
      <c r="A2737" t="s">
        <v>2451</v>
      </c>
      <c r="B2737">
        <v>111</v>
      </c>
      <c r="C2737">
        <v>88</v>
      </c>
      <c r="D2737">
        <v>13367101</v>
      </c>
      <c r="E2737" t="s">
        <v>699</v>
      </c>
      <c r="F2737" t="s">
        <v>6154</v>
      </c>
      <c r="G2737">
        <v>19715</v>
      </c>
      <c r="H2737">
        <v>166</v>
      </c>
      <c r="I2737" t="s">
        <v>29</v>
      </c>
      <c r="J2737">
        <v>6500000</v>
      </c>
      <c r="K2737">
        <v>5.9</v>
      </c>
    </row>
    <row r="2738" spans="1:11" x14ac:dyDescent="0.3">
      <c r="A2738" t="s">
        <v>3486</v>
      </c>
      <c r="B2738">
        <v>93</v>
      </c>
      <c r="C2738">
        <v>99</v>
      </c>
      <c r="D2738">
        <v>25584685</v>
      </c>
      <c r="E2738" t="s">
        <v>6155</v>
      </c>
      <c r="F2738" t="s">
        <v>6157</v>
      </c>
      <c r="G2738">
        <v>15877</v>
      </c>
      <c r="H2738">
        <v>102</v>
      </c>
      <c r="I2738" t="s">
        <v>29</v>
      </c>
      <c r="J2738">
        <v>20000000</v>
      </c>
      <c r="K2738">
        <v>5.9</v>
      </c>
    </row>
    <row r="2739" spans="1:11" x14ac:dyDescent="0.3">
      <c r="A2739" t="s">
        <v>1556</v>
      </c>
      <c r="B2739">
        <v>359</v>
      </c>
      <c r="C2739">
        <v>100</v>
      </c>
      <c r="D2739">
        <v>35266619</v>
      </c>
      <c r="E2739" t="s">
        <v>1474</v>
      </c>
      <c r="F2739" t="s">
        <v>6158</v>
      </c>
      <c r="G2739">
        <v>108242</v>
      </c>
      <c r="H2739">
        <v>371</v>
      </c>
      <c r="I2739" t="s">
        <v>29</v>
      </c>
      <c r="J2739">
        <v>30000000</v>
      </c>
      <c r="K2739">
        <v>5.9</v>
      </c>
    </row>
    <row r="2740" spans="1:11" x14ac:dyDescent="0.3">
      <c r="A2740" t="s">
        <v>1556</v>
      </c>
      <c r="B2740">
        <v>359</v>
      </c>
      <c r="C2740">
        <v>100</v>
      </c>
      <c r="D2740">
        <v>35266619</v>
      </c>
      <c r="E2740" t="s">
        <v>1474</v>
      </c>
      <c r="F2740" t="s">
        <v>6158</v>
      </c>
      <c r="G2740">
        <v>108248</v>
      </c>
      <c r="H2740">
        <v>371</v>
      </c>
      <c r="I2740" t="s">
        <v>29</v>
      </c>
      <c r="J2740">
        <v>30000000</v>
      </c>
      <c r="K2740">
        <v>5.9</v>
      </c>
    </row>
    <row r="2741" spans="1:11" x14ac:dyDescent="0.3">
      <c r="A2741" t="s">
        <v>4036</v>
      </c>
      <c r="B2741">
        <v>29</v>
      </c>
      <c r="C2741">
        <v>82</v>
      </c>
      <c r="D2741">
        <v>9628751</v>
      </c>
      <c r="E2741" t="s">
        <v>4698</v>
      </c>
      <c r="F2741" t="s">
        <v>6160</v>
      </c>
      <c r="G2741">
        <v>5164</v>
      </c>
      <c r="H2741">
        <v>65</v>
      </c>
      <c r="I2741" t="s">
        <v>29</v>
      </c>
      <c r="J2741">
        <v>5000000</v>
      </c>
      <c r="K2741">
        <v>5.9</v>
      </c>
    </row>
    <row r="2742" spans="1:11" x14ac:dyDescent="0.3">
      <c r="A2742" t="s">
        <v>3765</v>
      </c>
      <c r="B2742">
        <v>128</v>
      </c>
      <c r="C2742">
        <v>112</v>
      </c>
      <c r="D2742">
        <v>39026186</v>
      </c>
      <c r="E2742" t="s">
        <v>699</v>
      </c>
      <c r="F2742" t="s">
        <v>6162</v>
      </c>
      <c r="G2742">
        <v>48019</v>
      </c>
      <c r="H2742">
        <v>153</v>
      </c>
      <c r="I2742" t="s">
        <v>29</v>
      </c>
      <c r="J2742">
        <v>35000000</v>
      </c>
      <c r="K2742">
        <v>5.9</v>
      </c>
    </row>
    <row r="2743" spans="1:11" x14ac:dyDescent="0.3">
      <c r="A2743" t="s">
        <v>4038</v>
      </c>
      <c r="B2743">
        <v>125</v>
      </c>
      <c r="C2743">
        <v>81</v>
      </c>
      <c r="D2743">
        <v>7825820</v>
      </c>
      <c r="E2743" t="s">
        <v>1366</v>
      </c>
      <c r="F2743" t="s">
        <v>6163</v>
      </c>
      <c r="G2743">
        <v>13086</v>
      </c>
      <c r="H2743">
        <v>156</v>
      </c>
      <c r="I2743" t="s">
        <v>29</v>
      </c>
      <c r="J2743">
        <v>4000000</v>
      </c>
      <c r="K2743">
        <v>5.9</v>
      </c>
    </row>
    <row r="2744" spans="1:11" x14ac:dyDescent="0.3">
      <c r="A2744" t="s">
        <v>4061</v>
      </c>
      <c r="B2744">
        <v>277</v>
      </c>
      <c r="C2744">
        <v>92</v>
      </c>
      <c r="D2744">
        <v>42575718</v>
      </c>
      <c r="E2744" t="s">
        <v>626</v>
      </c>
      <c r="F2744" t="s">
        <v>6164</v>
      </c>
      <c r="G2744">
        <v>83788</v>
      </c>
      <c r="H2744">
        <v>227</v>
      </c>
      <c r="I2744" t="s">
        <v>29</v>
      </c>
      <c r="J2744">
        <v>40000000</v>
      </c>
      <c r="K2744">
        <v>5.9</v>
      </c>
    </row>
    <row r="2745" spans="1:11" x14ac:dyDescent="0.3">
      <c r="A2745" t="s">
        <v>3968</v>
      </c>
      <c r="B2745">
        <v>225</v>
      </c>
      <c r="C2745">
        <v>99</v>
      </c>
      <c r="D2745">
        <v>62401264</v>
      </c>
      <c r="E2745" t="s">
        <v>39</v>
      </c>
      <c r="F2745" t="s">
        <v>6165</v>
      </c>
      <c r="G2745">
        <v>69484</v>
      </c>
      <c r="H2745">
        <v>323</v>
      </c>
      <c r="I2745" t="s">
        <v>29</v>
      </c>
      <c r="J2745">
        <v>60000000</v>
      </c>
      <c r="K2745">
        <v>5.9</v>
      </c>
    </row>
    <row r="2746" spans="1:11" x14ac:dyDescent="0.3">
      <c r="A2746" t="s">
        <v>4010</v>
      </c>
      <c r="B2746">
        <v>8</v>
      </c>
      <c r="C2746">
        <v>91</v>
      </c>
      <c r="D2746">
        <v>2712293</v>
      </c>
      <c r="E2746" t="s">
        <v>26</v>
      </c>
      <c r="F2746" t="s">
        <v>6167</v>
      </c>
      <c r="G2746">
        <v>475</v>
      </c>
      <c r="H2746">
        <v>11</v>
      </c>
      <c r="I2746" t="s">
        <v>29</v>
      </c>
      <c r="J2746">
        <v>450000</v>
      </c>
      <c r="K2746">
        <v>5.9</v>
      </c>
    </row>
    <row r="2747" spans="1:11" x14ac:dyDescent="0.3">
      <c r="A2747" t="s">
        <v>3957</v>
      </c>
      <c r="B2747">
        <v>67</v>
      </c>
      <c r="C2747">
        <v>101</v>
      </c>
      <c r="D2747">
        <v>6851636</v>
      </c>
      <c r="E2747" t="s">
        <v>699</v>
      </c>
      <c r="F2747" t="s">
        <v>6168</v>
      </c>
      <c r="G2747">
        <v>13010</v>
      </c>
      <c r="H2747">
        <v>182</v>
      </c>
      <c r="I2747" t="s">
        <v>29</v>
      </c>
      <c r="J2747">
        <v>6000000</v>
      </c>
      <c r="K2747">
        <v>5.9</v>
      </c>
    </row>
    <row r="2748" spans="1:11" x14ac:dyDescent="0.3">
      <c r="A2748" t="s">
        <v>3998</v>
      </c>
      <c r="B2748">
        <v>70</v>
      </c>
      <c r="C2748">
        <v>93</v>
      </c>
      <c r="D2748">
        <v>3500000</v>
      </c>
      <c r="E2748" t="s">
        <v>6169</v>
      </c>
      <c r="F2748" t="s">
        <v>6170</v>
      </c>
      <c r="G2748">
        <v>10082</v>
      </c>
      <c r="H2748">
        <v>100</v>
      </c>
      <c r="I2748" t="s">
        <v>29</v>
      </c>
      <c r="J2748">
        <v>2700000</v>
      </c>
      <c r="K2748">
        <v>5.9</v>
      </c>
    </row>
    <row r="2749" spans="1:11" x14ac:dyDescent="0.3">
      <c r="A2749" t="s">
        <v>4638</v>
      </c>
      <c r="B2749">
        <v>118</v>
      </c>
      <c r="C2749">
        <v>91</v>
      </c>
      <c r="D2749">
        <v>55747724</v>
      </c>
      <c r="E2749" t="s">
        <v>316</v>
      </c>
      <c r="F2749" t="s">
        <v>6171</v>
      </c>
      <c r="G2749">
        <v>18042</v>
      </c>
      <c r="H2749">
        <v>73</v>
      </c>
      <c r="I2749" t="s">
        <v>29</v>
      </c>
      <c r="J2749">
        <v>55000000</v>
      </c>
      <c r="K2749">
        <v>5.9</v>
      </c>
    </row>
    <row r="2750" spans="1:11" x14ac:dyDescent="0.3">
      <c r="A2750" t="s">
        <v>4008</v>
      </c>
      <c r="B2750">
        <v>57</v>
      </c>
      <c r="C2750">
        <v>92</v>
      </c>
      <c r="D2750">
        <v>1400000</v>
      </c>
      <c r="E2750" t="s">
        <v>6172</v>
      </c>
      <c r="F2750" t="s">
        <v>6174</v>
      </c>
      <c r="G2750">
        <v>1324</v>
      </c>
      <c r="H2750">
        <v>37</v>
      </c>
      <c r="I2750" t="s">
        <v>29</v>
      </c>
      <c r="J2750">
        <v>1100000</v>
      </c>
      <c r="K2750">
        <v>5.9</v>
      </c>
    </row>
    <row r="2751" spans="1:11" x14ac:dyDescent="0.3">
      <c r="A2751" t="s">
        <v>3939</v>
      </c>
      <c r="B2751">
        <v>143</v>
      </c>
      <c r="C2751">
        <v>108</v>
      </c>
      <c r="D2751">
        <v>40203020</v>
      </c>
      <c r="E2751" t="s">
        <v>699</v>
      </c>
      <c r="F2751" t="s">
        <v>6175</v>
      </c>
      <c r="G2751">
        <v>74315</v>
      </c>
      <c r="H2751">
        <v>259</v>
      </c>
      <c r="I2751" t="s">
        <v>29</v>
      </c>
      <c r="J2751">
        <v>40000000</v>
      </c>
      <c r="K2751">
        <v>5.9</v>
      </c>
    </row>
    <row r="2752" spans="1:11" x14ac:dyDescent="0.3">
      <c r="A2752" t="s">
        <v>3857</v>
      </c>
      <c r="B2752">
        <v>253</v>
      </c>
      <c r="C2752">
        <v>97</v>
      </c>
      <c r="D2752">
        <v>60128566</v>
      </c>
      <c r="E2752" t="s">
        <v>3100</v>
      </c>
      <c r="F2752" t="s">
        <v>6176</v>
      </c>
      <c r="G2752">
        <v>131447</v>
      </c>
      <c r="H2752">
        <v>410</v>
      </c>
      <c r="I2752" t="s">
        <v>29</v>
      </c>
      <c r="J2752">
        <v>60000000</v>
      </c>
      <c r="K2752">
        <v>5.9</v>
      </c>
    </row>
    <row r="2753" spans="1:11" x14ac:dyDescent="0.3">
      <c r="A2753" t="s">
        <v>2758</v>
      </c>
      <c r="B2753">
        <v>68</v>
      </c>
      <c r="C2753">
        <v>102</v>
      </c>
      <c r="D2753">
        <v>354704</v>
      </c>
      <c r="E2753" t="s">
        <v>135</v>
      </c>
      <c r="F2753" t="s">
        <v>6177</v>
      </c>
      <c r="G2753">
        <v>2705</v>
      </c>
      <c r="H2753">
        <v>38</v>
      </c>
      <c r="I2753" t="s">
        <v>29</v>
      </c>
      <c r="J2753">
        <v>1300000</v>
      </c>
      <c r="K2753">
        <v>5.9</v>
      </c>
    </row>
    <row r="2754" spans="1:11" x14ac:dyDescent="0.3">
      <c r="A2754" t="s">
        <v>3371</v>
      </c>
      <c r="B2754">
        <v>88</v>
      </c>
      <c r="C2754">
        <v>113</v>
      </c>
      <c r="D2754">
        <v>18882880</v>
      </c>
      <c r="E2754" t="s">
        <v>73</v>
      </c>
      <c r="F2754" t="s">
        <v>6178</v>
      </c>
      <c r="G2754">
        <v>20539</v>
      </c>
      <c r="H2754">
        <v>125</v>
      </c>
      <c r="I2754" t="s">
        <v>29</v>
      </c>
      <c r="J2754">
        <v>20000000</v>
      </c>
      <c r="K2754">
        <v>5.9</v>
      </c>
    </row>
    <row r="2755" spans="1:11" x14ac:dyDescent="0.3">
      <c r="A2755" t="s">
        <v>3637</v>
      </c>
      <c r="B2755">
        <v>58</v>
      </c>
      <c r="C2755">
        <v>95</v>
      </c>
      <c r="D2755">
        <v>6739141</v>
      </c>
      <c r="E2755" t="s">
        <v>2211</v>
      </c>
      <c r="F2755" t="s">
        <v>6179</v>
      </c>
      <c r="G2755">
        <v>23383</v>
      </c>
      <c r="H2755">
        <v>68</v>
      </c>
      <c r="I2755" t="s">
        <v>29</v>
      </c>
      <c r="J2755">
        <v>8000000</v>
      </c>
      <c r="K2755">
        <v>5.9</v>
      </c>
    </row>
    <row r="2756" spans="1:11" x14ac:dyDescent="0.3">
      <c r="A2756" t="s">
        <v>3923</v>
      </c>
      <c r="B2756">
        <v>18</v>
      </c>
      <c r="C2756">
        <v>117</v>
      </c>
      <c r="D2756">
        <v>379643</v>
      </c>
      <c r="E2756" t="s">
        <v>92</v>
      </c>
      <c r="F2756" t="s">
        <v>6180</v>
      </c>
      <c r="G2756">
        <v>1573</v>
      </c>
      <c r="H2756">
        <v>29</v>
      </c>
      <c r="I2756" t="s">
        <v>29</v>
      </c>
      <c r="J2756">
        <v>2200000</v>
      </c>
      <c r="K2756">
        <v>5.9</v>
      </c>
    </row>
    <row r="2757" spans="1:11" x14ac:dyDescent="0.3">
      <c r="A2757" t="s">
        <v>934</v>
      </c>
      <c r="B2757">
        <v>110</v>
      </c>
      <c r="C2757">
        <v>108</v>
      </c>
      <c r="D2757">
        <v>17803796</v>
      </c>
      <c r="E2757" t="s">
        <v>676</v>
      </c>
      <c r="F2757" t="s">
        <v>6181</v>
      </c>
      <c r="G2757">
        <v>26100</v>
      </c>
      <c r="H2757">
        <v>97</v>
      </c>
      <c r="I2757" t="s">
        <v>29</v>
      </c>
      <c r="J2757">
        <v>20000000</v>
      </c>
      <c r="K2757">
        <v>5.9</v>
      </c>
    </row>
    <row r="2758" spans="1:11" x14ac:dyDescent="0.3">
      <c r="A2758" t="s">
        <v>4015</v>
      </c>
      <c r="B2758">
        <v>47</v>
      </c>
      <c r="C2758">
        <v>90</v>
      </c>
      <c r="D2758">
        <v>75727</v>
      </c>
      <c r="E2758" t="s">
        <v>5492</v>
      </c>
      <c r="F2758" t="s">
        <v>6183</v>
      </c>
      <c r="G2758">
        <v>5699</v>
      </c>
      <c r="H2758">
        <v>40</v>
      </c>
      <c r="I2758" t="s">
        <v>174</v>
      </c>
      <c r="J2758">
        <v>2500000</v>
      </c>
      <c r="K2758">
        <v>5.9</v>
      </c>
    </row>
    <row r="2759" spans="1:11" x14ac:dyDescent="0.3">
      <c r="A2759" t="s">
        <v>3147</v>
      </c>
      <c r="B2759">
        <v>97</v>
      </c>
      <c r="C2759">
        <v>96</v>
      </c>
      <c r="D2759">
        <v>19351569</v>
      </c>
      <c r="E2759" t="s">
        <v>4570</v>
      </c>
      <c r="F2759" t="s">
        <v>6185</v>
      </c>
      <c r="G2759">
        <v>33287</v>
      </c>
      <c r="H2759">
        <v>201</v>
      </c>
      <c r="I2759" t="s">
        <v>29</v>
      </c>
      <c r="J2759">
        <v>22000000</v>
      </c>
      <c r="K2759">
        <v>5.9</v>
      </c>
    </row>
    <row r="2760" spans="1:11" x14ac:dyDescent="0.3">
      <c r="A2760" t="s">
        <v>3983</v>
      </c>
      <c r="B2760">
        <v>121</v>
      </c>
      <c r="C2760">
        <v>97</v>
      </c>
      <c r="D2760">
        <v>434417</v>
      </c>
      <c r="E2760" t="s">
        <v>92</v>
      </c>
      <c r="F2760" t="s">
        <v>6186</v>
      </c>
      <c r="G2760">
        <v>8867</v>
      </c>
      <c r="H2760">
        <v>65</v>
      </c>
      <c r="I2760" t="s">
        <v>29</v>
      </c>
      <c r="J2760">
        <v>4600000</v>
      </c>
      <c r="K2760">
        <v>5.9</v>
      </c>
    </row>
    <row r="2761" spans="1:11" x14ac:dyDescent="0.3">
      <c r="A2761" t="s">
        <v>3955</v>
      </c>
      <c r="B2761">
        <v>138</v>
      </c>
      <c r="C2761">
        <v>104</v>
      </c>
      <c r="D2761">
        <v>108229</v>
      </c>
      <c r="E2761" t="s">
        <v>4875</v>
      </c>
      <c r="F2761" t="s">
        <v>6187</v>
      </c>
      <c r="G2761">
        <v>30836</v>
      </c>
      <c r="H2761">
        <v>137</v>
      </c>
      <c r="I2761" t="s">
        <v>29</v>
      </c>
      <c r="J2761">
        <v>4500000</v>
      </c>
      <c r="K2761">
        <v>5.9</v>
      </c>
    </row>
    <row r="2762" spans="1:11" x14ac:dyDescent="0.3">
      <c r="A2762" t="s">
        <v>2802</v>
      </c>
      <c r="B2762">
        <v>46</v>
      </c>
      <c r="C2762">
        <v>103</v>
      </c>
      <c r="D2762">
        <v>10411980</v>
      </c>
      <c r="E2762" t="s">
        <v>6188</v>
      </c>
      <c r="F2762" t="s">
        <v>6190</v>
      </c>
      <c r="G2762">
        <v>22649</v>
      </c>
      <c r="H2762">
        <v>212</v>
      </c>
      <c r="I2762" t="s">
        <v>29</v>
      </c>
      <c r="J2762">
        <v>15000000</v>
      </c>
      <c r="K2762">
        <v>5.9</v>
      </c>
    </row>
    <row r="2763" spans="1:11" x14ac:dyDescent="0.3">
      <c r="A2763" t="s">
        <v>4062</v>
      </c>
      <c r="B2763">
        <v>98</v>
      </c>
      <c r="C2763">
        <v>85</v>
      </c>
      <c r="D2763">
        <v>43905746</v>
      </c>
      <c r="E2763" t="s">
        <v>672</v>
      </c>
      <c r="F2763" t="s">
        <v>6191</v>
      </c>
      <c r="G2763">
        <v>77684</v>
      </c>
      <c r="H2763">
        <v>294</v>
      </c>
      <c r="I2763" t="s">
        <v>29</v>
      </c>
      <c r="J2763">
        <v>49000000</v>
      </c>
      <c r="K2763">
        <v>5.9</v>
      </c>
    </row>
    <row r="2764" spans="1:11" x14ac:dyDescent="0.3">
      <c r="A2764" t="s">
        <v>1668</v>
      </c>
      <c r="B2764">
        <v>217</v>
      </c>
      <c r="C2764">
        <v>118</v>
      </c>
      <c r="D2764">
        <v>88761720</v>
      </c>
      <c r="E2764" t="s">
        <v>1674</v>
      </c>
      <c r="F2764" t="s">
        <v>6192</v>
      </c>
      <c r="G2764">
        <v>141179</v>
      </c>
      <c r="H2764">
        <v>419</v>
      </c>
      <c r="I2764" t="s">
        <v>29</v>
      </c>
      <c r="J2764">
        <v>95000000</v>
      </c>
      <c r="K2764">
        <v>5.9</v>
      </c>
    </row>
    <row r="2765" spans="1:11" x14ac:dyDescent="0.3">
      <c r="A2765" t="s">
        <v>714</v>
      </c>
      <c r="B2765">
        <v>134</v>
      </c>
      <c r="C2765">
        <v>124</v>
      </c>
      <c r="D2765">
        <v>68473360</v>
      </c>
      <c r="E2765" t="s">
        <v>1050</v>
      </c>
      <c r="F2765" t="s">
        <v>6194</v>
      </c>
      <c r="G2765">
        <v>49536</v>
      </c>
      <c r="H2765">
        <v>379</v>
      </c>
      <c r="I2765" t="s">
        <v>29</v>
      </c>
      <c r="J2765">
        <v>75000000</v>
      </c>
      <c r="K2765">
        <v>5.9</v>
      </c>
    </row>
    <row r="2766" spans="1:11" x14ac:dyDescent="0.3">
      <c r="A2766" t="s">
        <v>3942</v>
      </c>
      <c r="B2766">
        <v>104</v>
      </c>
      <c r="C2766">
        <v>108</v>
      </c>
      <c r="D2766">
        <v>453079</v>
      </c>
      <c r="E2766" t="s">
        <v>676</v>
      </c>
      <c r="F2766" t="s">
        <v>6196</v>
      </c>
      <c r="G2766">
        <v>4124</v>
      </c>
      <c r="H2766">
        <v>29</v>
      </c>
      <c r="I2766" t="s">
        <v>29</v>
      </c>
      <c r="J2766">
        <v>7000000</v>
      </c>
      <c r="K2766">
        <v>5.9</v>
      </c>
    </row>
    <row r="2767" spans="1:11" x14ac:dyDescent="0.3">
      <c r="A2767" t="s">
        <v>3946</v>
      </c>
      <c r="B2767">
        <v>244</v>
      </c>
      <c r="C2767">
        <v>108</v>
      </c>
      <c r="D2767">
        <v>23070045</v>
      </c>
      <c r="E2767" t="s">
        <v>621</v>
      </c>
      <c r="F2767" t="s">
        <v>6197</v>
      </c>
      <c r="G2767">
        <v>47003</v>
      </c>
      <c r="H2767">
        <v>215</v>
      </c>
      <c r="I2767" t="s">
        <v>29</v>
      </c>
      <c r="J2767">
        <v>30000000</v>
      </c>
      <c r="K2767">
        <v>5.9</v>
      </c>
    </row>
    <row r="2768" spans="1:11" x14ac:dyDescent="0.3">
      <c r="A2768" t="s">
        <v>3962</v>
      </c>
      <c r="B2768">
        <v>260</v>
      </c>
      <c r="C2768">
        <v>100</v>
      </c>
      <c r="D2768">
        <v>22525921</v>
      </c>
      <c r="E2768" t="s">
        <v>676</v>
      </c>
      <c r="F2768" t="s">
        <v>6198</v>
      </c>
      <c r="G2768">
        <v>60596</v>
      </c>
      <c r="H2768">
        <v>158</v>
      </c>
      <c r="I2768" t="s">
        <v>29</v>
      </c>
      <c r="J2768">
        <v>30000000</v>
      </c>
      <c r="K2768">
        <v>5.9</v>
      </c>
    </row>
    <row r="2769" spans="1:11" x14ac:dyDescent="0.3">
      <c r="A2769" t="s">
        <v>4418</v>
      </c>
      <c r="B2769">
        <v>27</v>
      </c>
      <c r="C2769">
        <v>88</v>
      </c>
      <c r="D2769">
        <v>9286314</v>
      </c>
      <c r="E2769" t="s">
        <v>39</v>
      </c>
      <c r="F2769" t="s">
        <v>6200</v>
      </c>
      <c r="G2769">
        <v>4972</v>
      </c>
      <c r="H2769">
        <v>62</v>
      </c>
      <c r="I2769" t="s">
        <v>29</v>
      </c>
      <c r="J2769">
        <v>17000000</v>
      </c>
      <c r="K2769">
        <v>5.9</v>
      </c>
    </row>
    <row r="2770" spans="1:11" x14ac:dyDescent="0.3">
      <c r="A2770" t="s">
        <v>4017</v>
      </c>
      <c r="B2770">
        <v>22</v>
      </c>
      <c r="C2770">
        <v>90</v>
      </c>
      <c r="D2770">
        <v>100503</v>
      </c>
      <c r="E2770" t="s">
        <v>289</v>
      </c>
      <c r="F2770" t="s">
        <v>6202</v>
      </c>
      <c r="G2770">
        <v>7759</v>
      </c>
      <c r="H2770">
        <v>20</v>
      </c>
      <c r="I2770" t="s">
        <v>29</v>
      </c>
      <c r="J2770">
        <v>8000000</v>
      </c>
      <c r="K2770">
        <v>5.9</v>
      </c>
    </row>
    <row r="2771" spans="1:11" x14ac:dyDescent="0.3">
      <c r="A2771" t="s">
        <v>3916</v>
      </c>
      <c r="B2771">
        <v>144</v>
      </c>
      <c r="C2771">
        <v>125</v>
      </c>
      <c r="D2771">
        <v>49875589</v>
      </c>
      <c r="E2771" t="s">
        <v>2094</v>
      </c>
      <c r="F2771" t="s">
        <v>6203</v>
      </c>
      <c r="G2771">
        <v>28807</v>
      </c>
      <c r="H2771">
        <v>273</v>
      </c>
      <c r="I2771" t="s">
        <v>29</v>
      </c>
      <c r="J2771">
        <v>58000000</v>
      </c>
      <c r="K2771">
        <v>5.9</v>
      </c>
    </row>
    <row r="2772" spans="1:11" x14ac:dyDescent="0.3">
      <c r="A2772" t="s">
        <v>4269</v>
      </c>
      <c r="B2772">
        <v>112</v>
      </c>
      <c r="C2772">
        <v>98</v>
      </c>
      <c r="D2772">
        <v>8662318</v>
      </c>
      <c r="E2772" t="s">
        <v>289</v>
      </c>
      <c r="F2772" t="s">
        <v>6204</v>
      </c>
      <c r="G2772">
        <v>15033</v>
      </c>
      <c r="H2772">
        <v>75</v>
      </c>
      <c r="I2772" t="s">
        <v>29</v>
      </c>
      <c r="J2772">
        <v>17000000</v>
      </c>
      <c r="K2772">
        <v>5.9</v>
      </c>
    </row>
    <row r="2773" spans="1:11" x14ac:dyDescent="0.3">
      <c r="A2773" t="s">
        <v>2673</v>
      </c>
      <c r="B2773">
        <v>93</v>
      </c>
      <c r="C2773">
        <v>124</v>
      </c>
      <c r="D2773">
        <v>41256277</v>
      </c>
      <c r="E2773" t="s">
        <v>175</v>
      </c>
      <c r="F2773" t="s">
        <v>6206</v>
      </c>
      <c r="G2773">
        <v>46451</v>
      </c>
      <c r="H2773">
        <v>156</v>
      </c>
      <c r="I2773" t="s">
        <v>29</v>
      </c>
      <c r="J2773">
        <v>50000000</v>
      </c>
      <c r="K2773">
        <v>5.9</v>
      </c>
    </row>
    <row r="2774" spans="1:11" x14ac:dyDescent="0.3">
      <c r="A2774" t="s">
        <v>3948</v>
      </c>
      <c r="B2774">
        <v>270</v>
      </c>
      <c r="C2774">
        <v>108</v>
      </c>
      <c r="D2774">
        <v>20981633</v>
      </c>
      <c r="E2774" t="s">
        <v>217</v>
      </c>
      <c r="F2774" t="s">
        <v>6208</v>
      </c>
      <c r="G2774">
        <v>78256</v>
      </c>
      <c r="H2774">
        <v>492</v>
      </c>
      <c r="I2774" t="s">
        <v>29</v>
      </c>
      <c r="J2774">
        <v>30000000</v>
      </c>
      <c r="K2774">
        <v>5.9</v>
      </c>
    </row>
    <row r="2775" spans="1:11" x14ac:dyDescent="0.3">
      <c r="A2775" t="s">
        <v>2044</v>
      </c>
      <c r="B2775">
        <v>25</v>
      </c>
      <c r="C2775">
        <v>96</v>
      </c>
      <c r="D2775">
        <v>35617599</v>
      </c>
      <c r="E2775" t="s">
        <v>3797</v>
      </c>
      <c r="F2775" t="s">
        <v>6209</v>
      </c>
      <c r="G2775">
        <v>20688</v>
      </c>
      <c r="H2775">
        <v>47</v>
      </c>
      <c r="I2775" t="s">
        <v>29</v>
      </c>
      <c r="J2775">
        <v>45000000</v>
      </c>
      <c r="K2775">
        <v>5.9</v>
      </c>
    </row>
    <row r="2776" spans="1:11" x14ac:dyDescent="0.3">
      <c r="A2776" t="s">
        <v>3351</v>
      </c>
      <c r="B2776">
        <v>90</v>
      </c>
      <c r="C2776">
        <v>90</v>
      </c>
      <c r="D2776">
        <v>17848322</v>
      </c>
      <c r="E2776" t="s">
        <v>289</v>
      </c>
      <c r="F2776" t="s">
        <v>6210</v>
      </c>
      <c r="G2776">
        <v>18771</v>
      </c>
      <c r="H2776">
        <v>102</v>
      </c>
      <c r="I2776" t="s">
        <v>29</v>
      </c>
      <c r="J2776">
        <v>28000000</v>
      </c>
      <c r="K2776">
        <v>5.9</v>
      </c>
    </row>
    <row r="2777" spans="1:11" x14ac:dyDescent="0.3">
      <c r="A2777" t="s">
        <v>3054</v>
      </c>
      <c r="B2777">
        <v>38</v>
      </c>
      <c r="C2777">
        <v>112</v>
      </c>
      <c r="D2777">
        <v>6734844</v>
      </c>
      <c r="E2777" t="s">
        <v>588</v>
      </c>
      <c r="F2777" t="s">
        <v>6212</v>
      </c>
      <c r="G2777">
        <v>29591</v>
      </c>
      <c r="H2777">
        <v>118</v>
      </c>
      <c r="I2777" t="s">
        <v>29</v>
      </c>
      <c r="J2777">
        <v>17000000</v>
      </c>
      <c r="K2777">
        <v>5.9</v>
      </c>
    </row>
    <row r="2778" spans="1:11" x14ac:dyDescent="0.3">
      <c r="A2778" t="s">
        <v>4012</v>
      </c>
      <c r="B2778">
        <v>21</v>
      </c>
      <c r="C2778">
        <v>91</v>
      </c>
      <c r="D2778">
        <v>2104000</v>
      </c>
      <c r="E2778" t="s">
        <v>305</v>
      </c>
      <c r="F2778" t="s">
        <v>6213</v>
      </c>
      <c r="G2778">
        <v>1595</v>
      </c>
      <c r="H2778">
        <v>19</v>
      </c>
      <c r="I2778" t="s">
        <v>29</v>
      </c>
      <c r="J2778">
        <v>13000000</v>
      </c>
      <c r="K2778">
        <v>5.9</v>
      </c>
    </row>
    <row r="2779" spans="1:11" x14ac:dyDescent="0.3">
      <c r="A2779" t="s">
        <v>4820</v>
      </c>
      <c r="B2779">
        <v>185</v>
      </c>
      <c r="C2779">
        <v>122</v>
      </c>
      <c r="D2779">
        <v>52397389</v>
      </c>
      <c r="E2779" t="s">
        <v>6214</v>
      </c>
      <c r="F2779" t="s">
        <v>6215</v>
      </c>
      <c r="G2779">
        <v>132954</v>
      </c>
      <c r="H2779">
        <v>514</v>
      </c>
      <c r="I2779" t="s">
        <v>29</v>
      </c>
      <c r="J2779">
        <v>65000000</v>
      </c>
      <c r="K2779">
        <v>5.9</v>
      </c>
    </row>
    <row r="2780" spans="1:11" x14ac:dyDescent="0.3">
      <c r="A2780" t="s">
        <v>3796</v>
      </c>
      <c r="B2780">
        <v>158</v>
      </c>
      <c r="C2780">
        <v>108</v>
      </c>
      <c r="D2780">
        <v>16930884</v>
      </c>
      <c r="E2780" t="s">
        <v>140</v>
      </c>
      <c r="F2780" t="s">
        <v>6216</v>
      </c>
      <c r="G2780">
        <v>65628</v>
      </c>
      <c r="H2780">
        <v>262</v>
      </c>
      <c r="I2780" t="s">
        <v>29</v>
      </c>
      <c r="J2780">
        <v>30000000</v>
      </c>
      <c r="K2780">
        <v>5.9</v>
      </c>
    </row>
    <row r="2781" spans="1:11" x14ac:dyDescent="0.3">
      <c r="A2781" t="s">
        <v>1160</v>
      </c>
      <c r="B2781">
        <v>298</v>
      </c>
      <c r="C2781">
        <v>125</v>
      </c>
      <c r="D2781">
        <v>26616999</v>
      </c>
      <c r="E2781" t="s">
        <v>3674</v>
      </c>
      <c r="F2781" t="s">
        <v>3365</v>
      </c>
      <c r="G2781">
        <v>92461</v>
      </c>
      <c r="H2781">
        <v>347</v>
      </c>
      <c r="I2781" t="s">
        <v>29</v>
      </c>
      <c r="J2781">
        <v>40000000</v>
      </c>
      <c r="K2781">
        <v>5.9</v>
      </c>
    </row>
    <row r="2782" spans="1:11" x14ac:dyDescent="0.3">
      <c r="A2782" t="s">
        <v>346</v>
      </c>
      <c r="B2782">
        <v>117</v>
      </c>
      <c r="C2782">
        <v>98</v>
      </c>
      <c r="D2782">
        <v>55585389</v>
      </c>
      <c r="E2782" t="s">
        <v>1366</v>
      </c>
      <c r="F2782" t="s">
        <v>6218</v>
      </c>
      <c r="G2782">
        <v>64121</v>
      </c>
      <c r="H2782">
        <v>241</v>
      </c>
      <c r="I2782" t="s">
        <v>29</v>
      </c>
      <c r="J2782">
        <v>69000000</v>
      </c>
      <c r="K2782">
        <v>5.9</v>
      </c>
    </row>
    <row r="2783" spans="1:11" x14ac:dyDescent="0.3">
      <c r="A2783" t="s">
        <v>4001</v>
      </c>
      <c r="B2783">
        <v>40</v>
      </c>
      <c r="C2783">
        <v>93</v>
      </c>
      <c r="D2783">
        <v>1181197</v>
      </c>
      <c r="E2783" t="s">
        <v>269</v>
      </c>
      <c r="F2783" t="s">
        <v>6219</v>
      </c>
      <c r="G2783">
        <v>3299</v>
      </c>
      <c r="H2783">
        <v>24</v>
      </c>
      <c r="I2783" t="s">
        <v>29</v>
      </c>
      <c r="J2783">
        <v>15500000</v>
      </c>
      <c r="K2783">
        <v>5.9</v>
      </c>
    </row>
    <row r="2784" spans="1:11" x14ac:dyDescent="0.3">
      <c r="A2784" t="s">
        <v>4004</v>
      </c>
      <c r="B2784">
        <v>50</v>
      </c>
      <c r="C2784">
        <v>93</v>
      </c>
      <c r="D2784">
        <v>20380</v>
      </c>
      <c r="E2784" t="s">
        <v>6220</v>
      </c>
      <c r="F2784" t="s">
        <v>6221</v>
      </c>
      <c r="G2784">
        <v>7519</v>
      </c>
      <c r="H2784">
        <v>39</v>
      </c>
      <c r="I2784" t="s">
        <v>29</v>
      </c>
      <c r="J2784">
        <v>15000000</v>
      </c>
      <c r="K2784">
        <v>5.9</v>
      </c>
    </row>
    <row r="2785" spans="1:11" x14ac:dyDescent="0.3">
      <c r="A2785" t="s">
        <v>3001</v>
      </c>
      <c r="B2785">
        <v>53</v>
      </c>
      <c r="C2785">
        <v>134</v>
      </c>
      <c r="D2785">
        <v>37600435</v>
      </c>
      <c r="E2785" t="s">
        <v>6222</v>
      </c>
      <c r="F2785" t="s">
        <v>6223</v>
      </c>
      <c r="G2785">
        <v>55350</v>
      </c>
      <c r="H2785">
        <v>180</v>
      </c>
      <c r="I2785" t="s">
        <v>29</v>
      </c>
      <c r="J2785">
        <v>55000000</v>
      </c>
      <c r="K2785">
        <v>5.9</v>
      </c>
    </row>
    <row r="2786" spans="1:11" x14ac:dyDescent="0.3">
      <c r="A2786" t="s">
        <v>3099</v>
      </c>
      <c r="B2786">
        <v>101</v>
      </c>
      <c r="C2786">
        <v>99</v>
      </c>
      <c r="D2786">
        <v>8712564</v>
      </c>
      <c r="E2786" t="s">
        <v>140</v>
      </c>
      <c r="F2786" t="s">
        <v>6224</v>
      </c>
      <c r="G2786">
        <v>16555</v>
      </c>
      <c r="H2786">
        <v>139</v>
      </c>
      <c r="I2786" t="s">
        <v>29</v>
      </c>
      <c r="J2786">
        <v>27000000</v>
      </c>
      <c r="K2786">
        <v>5.9</v>
      </c>
    </row>
    <row r="2787" spans="1:11" x14ac:dyDescent="0.3">
      <c r="A2787" t="s">
        <v>3712</v>
      </c>
      <c r="B2787">
        <v>63</v>
      </c>
      <c r="C2787">
        <v>90</v>
      </c>
      <c r="D2787">
        <v>5108820</v>
      </c>
      <c r="E2787" t="s">
        <v>269</v>
      </c>
      <c r="F2787" t="s">
        <v>6225</v>
      </c>
      <c r="G2787">
        <v>12519</v>
      </c>
      <c r="H2787">
        <v>112</v>
      </c>
      <c r="I2787" t="s">
        <v>29</v>
      </c>
      <c r="J2787">
        <v>24000000</v>
      </c>
      <c r="K2787">
        <v>5.9</v>
      </c>
    </row>
    <row r="2788" spans="1:11" x14ac:dyDescent="0.3">
      <c r="A2788" t="s">
        <v>3862</v>
      </c>
      <c r="B2788">
        <v>80</v>
      </c>
      <c r="C2788">
        <v>112</v>
      </c>
      <c r="D2788">
        <v>19151864</v>
      </c>
      <c r="E2788" t="s">
        <v>289</v>
      </c>
      <c r="F2788" t="s">
        <v>6227</v>
      </c>
      <c r="G2788">
        <v>36983</v>
      </c>
      <c r="H2788">
        <v>100</v>
      </c>
      <c r="I2788" t="s">
        <v>29</v>
      </c>
      <c r="J2788">
        <v>40000000</v>
      </c>
      <c r="K2788">
        <v>5.9</v>
      </c>
    </row>
    <row r="2789" spans="1:11" x14ac:dyDescent="0.3">
      <c r="A2789" t="s">
        <v>4065</v>
      </c>
      <c r="B2789">
        <v>183</v>
      </c>
      <c r="C2789">
        <v>106</v>
      </c>
      <c r="D2789">
        <v>68558662</v>
      </c>
      <c r="E2789" t="s">
        <v>1674</v>
      </c>
      <c r="F2789" t="s">
        <v>6228</v>
      </c>
      <c r="G2789">
        <v>86627</v>
      </c>
      <c r="H2789">
        <v>204</v>
      </c>
      <c r="I2789" t="s">
        <v>29</v>
      </c>
      <c r="J2789">
        <v>90000000</v>
      </c>
      <c r="K2789">
        <v>5.9</v>
      </c>
    </row>
    <row r="2790" spans="1:11" x14ac:dyDescent="0.3">
      <c r="A2790" t="s">
        <v>4432</v>
      </c>
      <c r="B2790">
        <v>70</v>
      </c>
      <c r="C2790">
        <v>91</v>
      </c>
      <c r="D2790">
        <v>18438149</v>
      </c>
      <c r="E2790" t="s">
        <v>73</v>
      </c>
      <c r="F2790" t="s">
        <v>6229</v>
      </c>
      <c r="G2790">
        <v>30842</v>
      </c>
      <c r="H2790">
        <v>93</v>
      </c>
      <c r="I2790" t="s">
        <v>29</v>
      </c>
      <c r="J2790">
        <v>40000000</v>
      </c>
      <c r="K2790">
        <v>5.9</v>
      </c>
    </row>
    <row r="2791" spans="1:11" x14ac:dyDescent="0.3">
      <c r="A2791" t="s">
        <v>3901</v>
      </c>
      <c r="B2791">
        <v>105</v>
      </c>
      <c r="C2791">
        <v>88</v>
      </c>
      <c r="D2791">
        <v>28133159</v>
      </c>
      <c r="E2791" t="s">
        <v>296</v>
      </c>
      <c r="F2791" t="s">
        <v>6230</v>
      </c>
      <c r="G2791">
        <v>30055</v>
      </c>
      <c r="H2791">
        <v>70</v>
      </c>
      <c r="I2791" t="s">
        <v>29</v>
      </c>
      <c r="J2791">
        <v>50000000</v>
      </c>
      <c r="K2791">
        <v>5.9</v>
      </c>
    </row>
    <row r="2792" spans="1:11" x14ac:dyDescent="0.3">
      <c r="A2792" t="s">
        <v>528</v>
      </c>
      <c r="B2792">
        <v>99</v>
      </c>
      <c r="C2792">
        <v>95</v>
      </c>
      <c r="D2792">
        <v>27067160</v>
      </c>
      <c r="E2792" t="s">
        <v>699</v>
      </c>
      <c r="F2792" t="s">
        <v>6231</v>
      </c>
      <c r="G2792">
        <v>18404</v>
      </c>
      <c r="H2792">
        <v>150</v>
      </c>
      <c r="I2792" t="s">
        <v>29</v>
      </c>
      <c r="J2792">
        <v>50000000</v>
      </c>
      <c r="K2792">
        <v>5.9</v>
      </c>
    </row>
    <row r="2793" spans="1:11" x14ac:dyDescent="0.3">
      <c r="A2793" t="s">
        <v>4288</v>
      </c>
      <c r="B2793">
        <v>124</v>
      </c>
      <c r="C2793">
        <v>96</v>
      </c>
      <c r="D2793">
        <v>56684819</v>
      </c>
      <c r="E2793" t="s">
        <v>248</v>
      </c>
      <c r="F2793" t="s">
        <v>6232</v>
      </c>
      <c r="G2793">
        <v>103787</v>
      </c>
      <c r="H2793">
        <v>615</v>
      </c>
      <c r="I2793" t="s">
        <v>29</v>
      </c>
      <c r="J2793">
        <v>80000000</v>
      </c>
      <c r="K2793">
        <v>5.9</v>
      </c>
    </row>
    <row r="2794" spans="1:11" x14ac:dyDescent="0.3">
      <c r="A2794" t="s">
        <v>3750</v>
      </c>
      <c r="B2794">
        <v>40</v>
      </c>
      <c r="C2794">
        <v>101</v>
      </c>
      <c r="D2794">
        <v>14942422</v>
      </c>
      <c r="E2794" t="s">
        <v>1576</v>
      </c>
      <c r="F2794" t="s">
        <v>6233</v>
      </c>
      <c r="G2794">
        <v>14226</v>
      </c>
      <c r="H2794">
        <v>60</v>
      </c>
      <c r="I2794" t="s">
        <v>29</v>
      </c>
      <c r="J2794">
        <v>40000000</v>
      </c>
      <c r="K2794">
        <v>5.9</v>
      </c>
    </row>
    <row r="2795" spans="1:11" x14ac:dyDescent="0.3">
      <c r="A2795" t="s">
        <v>451</v>
      </c>
      <c r="B2795">
        <v>40</v>
      </c>
      <c r="C2795">
        <v>99</v>
      </c>
      <c r="D2795">
        <v>14358033</v>
      </c>
      <c r="E2795" t="s">
        <v>6234</v>
      </c>
      <c r="F2795" t="s">
        <v>6236</v>
      </c>
      <c r="G2795">
        <v>17365</v>
      </c>
      <c r="H2795">
        <v>66</v>
      </c>
      <c r="I2795" t="s">
        <v>29</v>
      </c>
      <c r="J2795">
        <v>40000000</v>
      </c>
      <c r="K2795">
        <v>5.9</v>
      </c>
    </row>
    <row r="2796" spans="1:11" x14ac:dyDescent="0.3">
      <c r="A2796" t="s">
        <v>3071</v>
      </c>
      <c r="B2796">
        <v>157</v>
      </c>
      <c r="C2796">
        <v>109</v>
      </c>
      <c r="D2796">
        <v>13838130</v>
      </c>
      <c r="E2796" t="s">
        <v>5371</v>
      </c>
      <c r="F2796" t="s">
        <v>6237</v>
      </c>
      <c r="G2796">
        <v>35990</v>
      </c>
      <c r="H2796">
        <v>157</v>
      </c>
      <c r="I2796" t="s">
        <v>29</v>
      </c>
      <c r="J2796">
        <v>40000000</v>
      </c>
      <c r="K2796">
        <v>5.9</v>
      </c>
    </row>
    <row r="2797" spans="1:11" x14ac:dyDescent="0.3">
      <c r="A2797" t="s">
        <v>3918</v>
      </c>
      <c r="B2797">
        <v>113</v>
      </c>
      <c r="C2797">
        <v>125</v>
      </c>
      <c r="D2797">
        <v>15738632</v>
      </c>
      <c r="E2797" t="s">
        <v>1562</v>
      </c>
      <c r="F2797" t="s">
        <v>6238</v>
      </c>
      <c r="G2797">
        <v>38076</v>
      </c>
      <c r="H2797">
        <v>399</v>
      </c>
      <c r="I2797" t="s">
        <v>29</v>
      </c>
      <c r="J2797">
        <v>42000000</v>
      </c>
      <c r="K2797">
        <v>5.9</v>
      </c>
    </row>
    <row r="2798" spans="1:11" x14ac:dyDescent="0.3">
      <c r="A2798" t="s">
        <v>518</v>
      </c>
      <c r="B2798">
        <v>105</v>
      </c>
      <c r="C2798">
        <v>96</v>
      </c>
      <c r="D2798">
        <v>32122249</v>
      </c>
      <c r="E2798" t="s">
        <v>338</v>
      </c>
      <c r="F2798" t="s">
        <v>6239</v>
      </c>
      <c r="G2798">
        <v>69319</v>
      </c>
      <c r="H2798">
        <v>138</v>
      </c>
      <c r="I2798" t="s">
        <v>29</v>
      </c>
      <c r="J2798">
        <v>60000000</v>
      </c>
      <c r="K2798">
        <v>5.9</v>
      </c>
    </row>
    <row r="2799" spans="1:11" x14ac:dyDescent="0.3">
      <c r="A2799" t="s">
        <v>714</v>
      </c>
      <c r="B2799">
        <v>137</v>
      </c>
      <c r="C2799">
        <v>129</v>
      </c>
      <c r="D2799">
        <v>45356386</v>
      </c>
      <c r="E2799" t="s">
        <v>4339</v>
      </c>
      <c r="F2799" t="s">
        <v>6240</v>
      </c>
      <c r="G2799">
        <v>71574</v>
      </c>
      <c r="H2799">
        <v>244</v>
      </c>
      <c r="I2799" t="s">
        <v>174</v>
      </c>
      <c r="J2799">
        <v>75000000</v>
      </c>
      <c r="K2799">
        <v>5.9</v>
      </c>
    </row>
    <row r="2800" spans="1:11" x14ac:dyDescent="0.3">
      <c r="A2800" t="s">
        <v>2194</v>
      </c>
      <c r="B2800">
        <v>96</v>
      </c>
      <c r="C2800">
        <v>131</v>
      </c>
      <c r="D2800">
        <v>25528495</v>
      </c>
      <c r="E2800" t="s">
        <v>6241</v>
      </c>
      <c r="F2800" t="s">
        <v>6242</v>
      </c>
      <c r="G2800">
        <v>28099</v>
      </c>
      <c r="H2800">
        <v>220</v>
      </c>
      <c r="I2800" t="s">
        <v>29</v>
      </c>
      <c r="J2800">
        <v>57000000</v>
      </c>
      <c r="K2800">
        <v>5.9</v>
      </c>
    </row>
    <row r="2801" spans="1:11" x14ac:dyDescent="0.3">
      <c r="A2801" t="s">
        <v>3144</v>
      </c>
      <c r="B2801">
        <v>393</v>
      </c>
      <c r="C2801">
        <v>105</v>
      </c>
      <c r="D2801">
        <v>37516013</v>
      </c>
      <c r="E2801" t="s">
        <v>5296</v>
      </c>
      <c r="F2801" t="s">
        <v>6243</v>
      </c>
      <c r="G2801">
        <v>128629</v>
      </c>
      <c r="H2801">
        <v>348</v>
      </c>
      <c r="I2801" t="s">
        <v>29</v>
      </c>
      <c r="J2801">
        <v>69000000</v>
      </c>
      <c r="K2801">
        <v>5.9</v>
      </c>
    </row>
    <row r="2802" spans="1:11" x14ac:dyDescent="0.3">
      <c r="A2802" t="s">
        <v>134</v>
      </c>
      <c r="B2802">
        <v>78</v>
      </c>
      <c r="C2802">
        <v>172</v>
      </c>
      <c r="D2802">
        <v>22843047</v>
      </c>
      <c r="E2802" t="s">
        <v>6244</v>
      </c>
      <c r="F2802" t="s">
        <v>6245</v>
      </c>
      <c r="G2802">
        <v>6082</v>
      </c>
      <c r="H2802">
        <v>207</v>
      </c>
      <c r="I2802" t="s">
        <v>29</v>
      </c>
      <c r="J2802">
        <v>55000000</v>
      </c>
      <c r="K2802">
        <v>5.9</v>
      </c>
    </row>
    <row r="2803" spans="1:11" x14ac:dyDescent="0.3">
      <c r="A2803" t="s">
        <v>4354</v>
      </c>
      <c r="B2803">
        <v>22</v>
      </c>
      <c r="C2803">
        <v>99</v>
      </c>
      <c r="D2803">
        <v>16671505</v>
      </c>
      <c r="E2803" t="s">
        <v>6246</v>
      </c>
      <c r="F2803" t="s">
        <v>6247</v>
      </c>
      <c r="G2803">
        <v>33186</v>
      </c>
      <c r="H2803">
        <v>78</v>
      </c>
      <c r="I2803" t="s">
        <v>29</v>
      </c>
      <c r="J2803">
        <v>50000000</v>
      </c>
      <c r="K2803">
        <v>5.9</v>
      </c>
    </row>
    <row r="2804" spans="1:11" x14ac:dyDescent="0.3">
      <c r="A2804" t="s">
        <v>4442</v>
      </c>
      <c r="B2804">
        <v>77</v>
      </c>
      <c r="C2804">
        <v>102</v>
      </c>
      <c r="D2804">
        <v>1068392</v>
      </c>
      <c r="E2804" t="s">
        <v>238</v>
      </c>
      <c r="F2804" t="s">
        <v>6248</v>
      </c>
      <c r="G2804">
        <v>3865</v>
      </c>
      <c r="H2804">
        <v>53</v>
      </c>
      <c r="I2804" t="s">
        <v>29</v>
      </c>
      <c r="J2804">
        <v>36000000</v>
      </c>
      <c r="K2804">
        <v>5.9</v>
      </c>
    </row>
    <row r="2805" spans="1:11" x14ac:dyDescent="0.3">
      <c r="A2805" t="s">
        <v>1948</v>
      </c>
      <c r="B2805">
        <v>360</v>
      </c>
      <c r="C2805">
        <v>136</v>
      </c>
      <c r="D2805">
        <v>38509342</v>
      </c>
      <c r="E2805" t="s">
        <v>5651</v>
      </c>
      <c r="F2805" t="s">
        <v>6250</v>
      </c>
      <c r="G2805">
        <v>61995</v>
      </c>
      <c r="H2805">
        <v>356</v>
      </c>
      <c r="I2805" t="s">
        <v>29</v>
      </c>
      <c r="J2805">
        <v>75000000</v>
      </c>
      <c r="K2805">
        <v>5.9</v>
      </c>
    </row>
    <row r="2806" spans="1:11" x14ac:dyDescent="0.3">
      <c r="A2806" t="s">
        <v>1830</v>
      </c>
      <c r="B2806">
        <v>55</v>
      </c>
      <c r="C2806">
        <v>128</v>
      </c>
      <c r="D2806">
        <v>22326247</v>
      </c>
      <c r="E2806" t="s">
        <v>588</v>
      </c>
      <c r="F2806" t="s">
        <v>6251</v>
      </c>
      <c r="G2806">
        <v>11232</v>
      </c>
      <c r="H2806">
        <v>106</v>
      </c>
      <c r="I2806" t="s">
        <v>29</v>
      </c>
      <c r="J2806">
        <v>60000000</v>
      </c>
      <c r="K2806">
        <v>5.9</v>
      </c>
    </row>
    <row r="2807" spans="1:11" x14ac:dyDescent="0.3">
      <c r="A2807" t="s">
        <v>2789</v>
      </c>
      <c r="B2807">
        <v>170</v>
      </c>
      <c r="C2807">
        <v>123</v>
      </c>
      <c r="D2807">
        <v>34543701</v>
      </c>
      <c r="E2807" t="s">
        <v>1235</v>
      </c>
      <c r="F2807" t="s">
        <v>6252</v>
      </c>
      <c r="G2807">
        <v>100001</v>
      </c>
      <c r="H2807">
        <v>289</v>
      </c>
      <c r="I2807" t="s">
        <v>29</v>
      </c>
      <c r="J2807">
        <v>82000000</v>
      </c>
      <c r="K2807">
        <v>5.9</v>
      </c>
    </row>
    <row r="2808" spans="1:11" x14ac:dyDescent="0.3">
      <c r="A2808" t="s">
        <v>334</v>
      </c>
      <c r="B2808">
        <v>106</v>
      </c>
      <c r="C2808">
        <v>124</v>
      </c>
      <c r="D2808">
        <v>5755286</v>
      </c>
      <c r="E2808" t="s">
        <v>2343</v>
      </c>
      <c r="F2808" t="s">
        <v>6253</v>
      </c>
      <c r="G2808">
        <v>18310</v>
      </c>
      <c r="H2808">
        <v>63</v>
      </c>
      <c r="I2808" t="s">
        <v>29</v>
      </c>
      <c r="J2808">
        <v>55000000</v>
      </c>
      <c r="K2808">
        <v>5.9</v>
      </c>
    </row>
    <row r="2809" spans="1:11" x14ac:dyDescent="0.3">
      <c r="A2809" t="s">
        <v>363</v>
      </c>
      <c r="B2809">
        <v>233</v>
      </c>
      <c r="C2809">
        <v>118</v>
      </c>
      <c r="D2809">
        <v>37899638</v>
      </c>
      <c r="E2809" t="s">
        <v>6254</v>
      </c>
      <c r="F2809" t="s">
        <v>6255</v>
      </c>
      <c r="G2809">
        <v>98472</v>
      </c>
      <c r="H2809">
        <v>492</v>
      </c>
      <c r="I2809" t="s">
        <v>29</v>
      </c>
      <c r="J2809">
        <v>88000000</v>
      </c>
      <c r="K2809">
        <v>5.9</v>
      </c>
    </row>
    <row r="2810" spans="1:11" x14ac:dyDescent="0.3">
      <c r="A2810" t="s">
        <v>376</v>
      </c>
      <c r="B2810">
        <v>232</v>
      </c>
      <c r="C2810">
        <v>99</v>
      </c>
      <c r="D2810">
        <v>15071514</v>
      </c>
      <c r="E2810" t="s">
        <v>448</v>
      </c>
      <c r="F2810" t="s">
        <v>6257</v>
      </c>
      <c r="G2810">
        <v>65037</v>
      </c>
      <c r="H2810">
        <v>273</v>
      </c>
      <c r="I2810" t="s">
        <v>29</v>
      </c>
      <c r="J2810">
        <v>80000000</v>
      </c>
      <c r="K2810">
        <v>5.9</v>
      </c>
    </row>
    <row r="2811" spans="1:11" x14ac:dyDescent="0.3">
      <c r="A2811" t="s">
        <v>579</v>
      </c>
      <c r="B2811">
        <v>156</v>
      </c>
      <c r="C2811">
        <v>100</v>
      </c>
      <c r="D2811">
        <v>63992328</v>
      </c>
      <c r="E2811" t="s">
        <v>6258</v>
      </c>
      <c r="F2811" t="s">
        <v>6259</v>
      </c>
      <c r="G2811">
        <v>32399</v>
      </c>
      <c r="H2811">
        <v>79</v>
      </c>
      <c r="I2811" t="s">
        <v>29</v>
      </c>
      <c r="J2811">
        <v>135000000</v>
      </c>
      <c r="K2811">
        <v>5.9</v>
      </c>
    </row>
    <row r="2812" spans="1:11" x14ac:dyDescent="0.3">
      <c r="A2812" t="s">
        <v>1443</v>
      </c>
      <c r="B2812">
        <v>377</v>
      </c>
      <c r="C2812">
        <v>131</v>
      </c>
      <c r="D2812">
        <v>65173160</v>
      </c>
      <c r="E2812" t="s">
        <v>86</v>
      </c>
      <c r="F2812" t="s">
        <v>6260</v>
      </c>
      <c r="G2812">
        <v>202382</v>
      </c>
      <c r="H2812">
        <v>751</v>
      </c>
      <c r="I2812" t="s">
        <v>29</v>
      </c>
      <c r="J2812">
        <v>209000000</v>
      </c>
      <c r="K2812">
        <v>5.9</v>
      </c>
    </row>
    <row r="2813" spans="1:11" x14ac:dyDescent="0.3">
      <c r="A2813" t="s">
        <v>4812</v>
      </c>
      <c r="B2813">
        <v>251</v>
      </c>
      <c r="C2813">
        <v>94</v>
      </c>
      <c r="D2813">
        <v>104007828</v>
      </c>
      <c r="E2813" t="s">
        <v>626</v>
      </c>
      <c r="F2813" t="s">
        <v>6262</v>
      </c>
      <c r="G2813">
        <v>76828</v>
      </c>
      <c r="H2813">
        <v>314</v>
      </c>
      <c r="I2813" t="s">
        <v>29</v>
      </c>
      <c r="J2813">
        <v>5000000</v>
      </c>
      <c r="K2813">
        <v>5.8</v>
      </c>
    </row>
    <row r="2814" spans="1:11" x14ac:dyDescent="0.3">
      <c r="A2814" t="s">
        <v>3014</v>
      </c>
      <c r="B2814">
        <v>104</v>
      </c>
      <c r="C2814">
        <v>94</v>
      </c>
      <c r="D2814">
        <v>138614544</v>
      </c>
      <c r="E2814" t="s">
        <v>1669</v>
      </c>
      <c r="F2814" t="s">
        <v>6264</v>
      </c>
      <c r="G2814">
        <v>75152</v>
      </c>
      <c r="H2814">
        <v>288</v>
      </c>
      <c r="I2814" t="s">
        <v>29</v>
      </c>
      <c r="J2814">
        <v>40000000</v>
      </c>
      <c r="K2814">
        <v>5.8</v>
      </c>
    </row>
    <row r="2815" spans="1:11" x14ac:dyDescent="0.3">
      <c r="A2815" t="s">
        <v>4263</v>
      </c>
      <c r="B2815">
        <v>117</v>
      </c>
      <c r="C2815">
        <v>96</v>
      </c>
      <c r="D2815">
        <v>126203320</v>
      </c>
      <c r="E2815" t="s">
        <v>289</v>
      </c>
      <c r="F2815" t="s">
        <v>6265</v>
      </c>
      <c r="G2815">
        <v>110432</v>
      </c>
      <c r="H2815">
        <v>309</v>
      </c>
      <c r="I2815" t="s">
        <v>29</v>
      </c>
      <c r="J2815">
        <v>50000000</v>
      </c>
      <c r="K2815">
        <v>5.8</v>
      </c>
    </row>
    <row r="2816" spans="1:11" x14ac:dyDescent="0.3">
      <c r="A2816" t="s">
        <v>4002</v>
      </c>
      <c r="B2816">
        <v>191</v>
      </c>
      <c r="C2816">
        <v>132</v>
      </c>
      <c r="D2816">
        <v>141204016</v>
      </c>
      <c r="E2816" t="s">
        <v>715</v>
      </c>
      <c r="F2816" t="s">
        <v>6266</v>
      </c>
      <c r="G2816">
        <v>142569</v>
      </c>
      <c r="H2816">
        <v>737</v>
      </c>
      <c r="I2816" t="s">
        <v>29</v>
      </c>
      <c r="J2816">
        <v>70000000</v>
      </c>
      <c r="K2816">
        <v>5.8</v>
      </c>
    </row>
    <row r="2817" spans="1:11" x14ac:dyDescent="0.3">
      <c r="A2817" t="s">
        <v>1919</v>
      </c>
      <c r="B2817">
        <v>183</v>
      </c>
      <c r="C2817">
        <v>106</v>
      </c>
      <c r="D2817">
        <v>118683135</v>
      </c>
      <c r="E2817" t="s">
        <v>699</v>
      </c>
      <c r="F2817" t="s">
        <v>6267</v>
      </c>
      <c r="G2817">
        <v>102167</v>
      </c>
      <c r="H2817">
        <v>483</v>
      </c>
      <c r="I2817" t="s">
        <v>29</v>
      </c>
      <c r="J2817">
        <v>52000000</v>
      </c>
      <c r="K2817">
        <v>5.8</v>
      </c>
    </row>
    <row r="2818" spans="1:11" x14ac:dyDescent="0.3">
      <c r="A2818" t="s">
        <v>4814</v>
      </c>
      <c r="B2818">
        <v>201</v>
      </c>
      <c r="C2818">
        <v>93</v>
      </c>
      <c r="D2818">
        <v>101702060</v>
      </c>
      <c r="E2818" t="s">
        <v>6268</v>
      </c>
      <c r="F2818" t="s">
        <v>6269</v>
      </c>
      <c r="G2818">
        <v>85323</v>
      </c>
      <c r="H2818">
        <v>212</v>
      </c>
      <c r="I2818" t="s">
        <v>29</v>
      </c>
      <c r="J2818">
        <v>45000000</v>
      </c>
      <c r="K2818">
        <v>5.8</v>
      </c>
    </row>
    <row r="2819" spans="1:11" x14ac:dyDescent="0.3">
      <c r="A2819" t="s">
        <v>5078</v>
      </c>
      <c r="B2819">
        <v>96</v>
      </c>
      <c r="C2819">
        <v>95</v>
      </c>
      <c r="D2819">
        <v>63319509</v>
      </c>
      <c r="E2819" t="s">
        <v>289</v>
      </c>
      <c r="F2819" t="s">
        <v>6270</v>
      </c>
      <c r="G2819">
        <v>67115</v>
      </c>
      <c r="H2819">
        <v>389</v>
      </c>
      <c r="I2819" t="s">
        <v>29</v>
      </c>
      <c r="J2819">
        <v>10000000</v>
      </c>
      <c r="K2819">
        <v>5.8</v>
      </c>
    </row>
    <row r="2820" spans="1:11" x14ac:dyDescent="0.3">
      <c r="A2820" t="s">
        <v>3857</v>
      </c>
      <c r="B2820">
        <v>72</v>
      </c>
      <c r="C2820">
        <v>101</v>
      </c>
      <c r="D2820">
        <v>70360285</v>
      </c>
      <c r="E2820" t="s">
        <v>693</v>
      </c>
      <c r="F2820" t="s">
        <v>6271</v>
      </c>
      <c r="G2820">
        <v>81783</v>
      </c>
      <c r="H2820">
        <v>283</v>
      </c>
      <c r="I2820" t="s">
        <v>29</v>
      </c>
      <c r="J2820">
        <v>18000000</v>
      </c>
      <c r="K2820">
        <v>5.8</v>
      </c>
    </row>
    <row r="2821" spans="1:11" x14ac:dyDescent="0.3">
      <c r="A2821" t="s">
        <v>4481</v>
      </c>
      <c r="B2821">
        <v>273</v>
      </c>
      <c r="C2821">
        <v>97</v>
      </c>
      <c r="D2821">
        <v>82163317</v>
      </c>
      <c r="E2821" t="s">
        <v>1656</v>
      </c>
      <c r="F2821" t="s">
        <v>6273</v>
      </c>
      <c r="G2821">
        <v>89101</v>
      </c>
      <c r="H2821">
        <v>885</v>
      </c>
      <c r="I2821" t="s">
        <v>29</v>
      </c>
      <c r="J2821">
        <v>30000000</v>
      </c>
      <c r="K2821">
        <v>5.8</v>
      </c>
    </row>
    <row r="2822" spans="1:11" x14ac:dyDescent="0.3">
      <c r="A2822" t="s">
        <v>4105</v>
      </c>
      <c r="B2822">
        <v>160</v>
      </c>
      <c r="C2822">
        <v>95</v>
      </c>
      <c r="D2822">
        <v>56729973</v>
      </c>
      <c r="E2822" t="s">
        <v>2463</v>
      </c>
      <c r="F2822" t="s">
        <v>6274</v>
      </c>
      <c r="G2822">
        <v>88529</v>
      </c>
      <c r="H2822">
        <v>262</v>
      </c>
      <c r="I2822" t="s">
        <v>29</v>
      </c>
      <c r="J2822">
        <v>10800000</v>
      </c>
      <c r="K2822">
        <v>5.8</v>
      </c>
    </row>
    <row r="2823" spans="1:11" x14ac:dyDescent="0.3">
      <c r="A2823" t="s">
        <v>4423</v>
      </c>
      <c r="B2823">
        <v>123</v>
      </c>
      <c r="C2823">
        <v>107</v>
      </c>
      <c r="D2823">
        <v>62933793</v>
      </c>
      <c r="E2823" t="s">
        <v>6275</v>
      </c>
      <c r="F2823" t="s">
        <v>6276</v>
      </c>
      <c r="G2823">
        <v>62421</v>
      </c>
      <c r="H2823">
        <v>185</v>
      </c>
      <c r="I2823" t="s">
        <v>29</v>
      </c>
      <c r="J2823">
        <v>20000000</v>
      </c>
      <c r="K2823">
        <v>5.8</v>
      </c>
    </row>
    <row r="2824" spans="1:11" x14ac:dyDescent="0.3">
      <c r="A2824" t="s">
        <v>2176</v>
      </c>
      <c r="B2824">
        <v>344</v>
      </c>
      <c r="C2824">
        <v>106</v>
      </c>
      <c r="D2824">
        <v>163192114</v>
      </c>
      <c r="E2824" t="s">
        <v>309</v>
      </c>
      <c r="F2824" t="s">
        <v>6277</v>
      </c>
      <c r="G2824">
        <v>229679</v>
      </c>
      <c r="H2824">
        <v>637</v>
      </c>
      <c r="I2824" t="s">
        <v>29</v>
      </c>
      <c r="J2824">
        <v>125000000</v>
      </c>
      <c r="K2824">
        <v>5.8</v>
      </c>
    </row>
    <row r="2825" spans="1:11" x14ac:dyDescent="0.3">
      <c r="A2825" t="s">
        <v>2176</v>
      </c>
      <c r="B2825">
        <v>344</v>
      </c>
      <c r="C2825">
        <v>106</v>
      </c>
      <c r="D2825">
        <v>163192114</v>
      </c>
      <c r="E2825" t="s">
        <v>309</v>
      </c>
      <c r="F2825" t="s">
        <v>6277</v>
      </c>
      <c r="G2825">
        <v>229687</v>
      </c>
      <c r="H2825">
        <v>637</v>
      </c>
      <c r="I2825" t="s">
        <v>29</v>
      </c>
      <c r="J2825">
        <v>125000000</v>
      </c>
      <c r="K2825">
        <v>5.8</v>
      </c>
    </row>
    <row r="2826" spans="1:11" x14ac:dyDescent="0.3">
      <c r="A2826" t="s">
        <v>4081</v>
      </c>
      <c r="B2826">
        <v>11</v>
      </c>
      <c r="C2826">
        <v>114</v>
      </c>
      <c r="D2826">
        <v>69700000</v>
      </c>
      <c r="E2826" t="s">
        <v>1316</v>
      </c>
      <c r="F2826" t="s">
        <v>6279</v>
      </c>
      <c r="G2826">
        <v>7748</v>
      </c>
      <c r="H2826">
        <v>48</v>
      </c>
      <c r="I2826" t="s">
        <v>29</v>
      </c>
      <c r="J2826">
        <v>35000000</v>
      </c>
      <c r="K2826">
        <v>5.8</v>
      </c>
    </row>
    <row r="2827" spans="1:11" x14ac:dyDescent="0.3">
      <c r="A2827" t="s">
        <v>4062</v>
      </c>
      <c r="B2827">
        <v>216</v>
      </c>
      <c r="C2827">
        <v>86</v>
      </c>
      <c r="D2827">
        <v>54098051</v>
      </c>
      <c r="E2827" t="s">
        <v>626</v>
      </c>
      <c r="F2827" t="s">
        <v>6281</v>
      </c>
      <c r="G2827">
        <v>102861</v>
      </c>
      <c r="H2827">
        <v>571</v>
      </c>
      <c r="I2827" t="s">
        <v>29</v>
      </c>
      <c r="J2827">
        <v>25000000</v>
      </c>
      <c r="K2827">
        <v>5.8</v>
      </c>
    </row>
    <row r="2828" spans="1:11" x14ac:dyDescent="0.3">
      <c r="A2828" t="s">
        <v>1830</v>
      </c>
      <c r="B2828">
        <v>53</v>
      </c>
      <c r="C2828">
        <v>114</v>
      </c>
      <c r="D2828">
        <v>50728000</v>
      </c>
      <c r="E2828" t="s">
        <v>1536</v>
      </c>
      <c r="F2828" t="s">
        <v>6282</v>
      </c>
      <c r="G2828">
        <v>48909</v>
      </c>
      <c r="H2828">
        <v>166</v>
      </c>
      <c r="I2828" t="s">
        <v>29</v>
      </c>
      <c r="J2828">
        <v>22000000</v>
      </c>
      <c r="K2828">
        <v>5.8</v>
      </c>
    </row>
    <row r="2829" spans="1:11" x14ac:dyDescent="0.3">
      <c r="A2829" t="s">
        <v>4142</v>
      </c>
      <c r="B2829">
        <v>80</v>
      </c>
      <c r="C2829">
        <v>72</v>
      </c>
      <c r="D2829">
        <v>48423368</v>
      </c>
      <c r="E2829" t="s">
        <v>160</v>
      </c>
      <c r="F2829" t="s">
        <v>6283</v>
      </c>
      <c r="G2829">
        <v>13324</v>
      </c>
      <c r="H2829">
        <v>79</v>
      </c>
      <c r="I2829" t="s">
        <v>29</v>
      </c>
      <c r="J2829">
        <v>20000000</v>
      </c>
      <c r="K2829">
        <v>5.8</v>
      </c>
    </row>
    <row r="2830" spans="1:11" x14ac:dyDescent="0.3">
      <c r="A2830" t="s">
        <v>4115</v>
      </c>
      <c r="B2830">
        <v>112</v>
      </c>
      <c r="C2830">
        <v>91</v>
      </c>
      <c r="D2830">
        <v>38916903</v>
      </c>
      <c r="E2830" t="s">
        <v>6284</v>
      </c>
      <c r="F2830" t="s">
        <v>6286</v>
      </c>
      <c r="G2830">
        <v>15664</v>
      </c>
      <c r="H2830">
        <v>149</v>
      </c>
      <c r="I2830" t="s">
        <v>29</v>
      </c>
      <c r="J2830">
        <v>13000000</v>
      </c>
      <c r="K2830">
        <v>5.8</v>
      </c>
    </row>
    <row r="2831" spans="1:11" x14ac:dyDescent="0.3">
      <c r="A2831" t="s">
        <v>915</v>
      </c>
      <c r="B2831">
        <v>97</v>
      </c>
      <c r="C2831">
        <v>108</v>
      </c>
      <c r="D2831">
        <v>60054449</v>
      </c>
      <c r="E2831" t="s">
        <v>4075</v>
      </c>
      <c r="F2831" t="s">
        <v>6288</v>
      </c>
      <c r="G2831">
        <v>61018</v>
      </c>
      <c r="H2831">
        <v>140</v>
      </c>
      <c r="I2831" t="s">
        <v>29</v>
      </c>
      <c r="J2831">
        <v>35000000</v>
      </c>
      <c r="K2831">
        <v>5.8</v>
      </c>
    </row>
    <row r="2832" spans="1:11" x14ac:dyDescent="0.3">
      <c r="A2832" t="s">
        <v>4621</v>
      </c>
      <c r="B2832">
        <v>178</v>
      </c>
      <c r="C2832">
        <v>94</v>
      </c>
      <c r="D2832">
        <v>103812241</v>
      </c>
      <c r="E2832" t="s">
        <v>3979</v>
      </c>
      <c r="F2832" t="s">
        <v>6289</v>
      </c>
      <c r="G2832">
        <v>67296</v>
      </c>
      <c r="H2832">
        <v>133</v>
      </c>
      <c r="I2832" t="s">
        <v>29</v>
      </c>
      <c r="J2832">
        <v>79000000</v>
      </c>
      <c r="K2832">
        <v>5.8</v>
      </c>
    </row>
    <row r="2833" spans="1:11" x14ac:dyDescent="0.3">
      <c r="A2833" t="s">
        <v>4121</v>
      </c>
      <c r="B2833">
        <v>121</v>
      </c>
      <c r="C2833">
        <v>85</v>
      </c>
      <c r="D2833">
        <v>64238770</v>
      </c>
      <c r="E2833" t="s">
        <v>316</v>
      </c>
      <c r="F2833" t="s">
        <v>6290</v>
      </c>
      <c r="G2833">
        <v>19547</v>
      </c>
      <c r="H2833">
        <v>64</v>
      </c>
      <c r="I2833" t="s">
        <v>29</v>
      </c>
      <c r="J2833">
        <v>42000000</v>
      </c>
      <c r="K2833">
        <v>5.8</v>
      </c>
    </row>
    <row r="2834" spans="1:11" x14ac:dyDescent="0.3">
      <c r="A2834" t="s">
        <v>290</v>
      </c>
      <c r="B2834">
        <v>207</v>
      </c>
      <c r="C2834">
        <v>98</v>
      </c>
      <c r="D2834">
        <v>59588068</v>
      </c>
      <c r="E2834" t="s">
        <v>211</v>
      </c>
      <c r="F2834" t="s">
        <v>6291</v>
      </c>
      <c r="G2834">
        <v>89557</v>
      </c>
      <c r="H2834">
        <v>376</v>
      </c>
      <c r="I2834" t="s">
        <v>29</v>
      </c>
      <c r="J2834">
        <v>40000000</v>
      </c>
      <c r="K2834">
        <v>5.8</v>
      </c>
    </row>
    <row r="2835" spans="1:11" x14ac:dyDescent="0.3">
      <c r="A2835" t="s">
        <v>4816</v>
      </c>
      <c r="B2835">
        <v>8</v>
      </c>
      <c r="C2835">
        <v>100</v>
      </c>
      <c r="D2835">
        <v>29392418</v>
      </c>
      <c r="E2835" t="s">
        <v>2113</v>
      </c>
      <c r="F2835" t="s">
        <v>6292</v>
      </c>
      <c r="G2835">
        <v>3924</v>
      </c>
      <c r="H2835">
        <v>26</v>
      </c>
      <c r="I2835" t="s">
        <v>29</v>
      </c>
      <c r="J2835">
        <v>10000000</v>
      </c>
      <c r="K2835">
        <v>5.8</v>
      </c>
    </row>
    <row r="2836" spans="1:11" x14ac:dyDescent="0.3">
      <c r="A2836" t="s">
        <v>1287</v>
      </c>
      <c r="B2836">
        <v>288</v>
      </c>
      <c r="C2836">
        <v>81</v>
      </c>
      <c r="D2836">
        <v>59992760</v>
      </c>
      <c r="E2836" t="s">
        <v>676</v>
      </c>
      <c r="F2836" t="s">
        <v>6294</v>
      </c>
      <c r="G2836">
        <v>119622</v>
      </c>
      <c r="H2836">
        <v>396</v>
      </c>
      <c r="I2836" t="s">
        <v>29</v>
      </c>
      <c r="J2836">
        <v>42000000</v>
      </c>
      <c r="K2836">
        <v>5.8</v>
      </c>
    </row>
    <row r="2837" spans="1:11" x14ac:dyDescent="0.3">
      <c r="A2837" t="s">
        <v>4761</v>
      </c>
      <c r="B2837">
        <v>62</v>
      </c>
      <c r="C2837">
        <v>99</v>
      </c>
      <c r="D2837">
        <v>44450000</v>
      </c>
      <c r="E2837" t="s">
        <v>2211</v>
      </c>
      <c r="F2837" t="s">
        <v>6296</v>
      </c>
      <c r="G2837">
        <v>44394</v>
      </c>
      <c r="H2837">
        <v>115</v>
      </c>
      <c r="I2837" t="s">
        <v>29</v>
      </c>
      <c r="J2837">
        <v>27000000</v>
      </c>
      <c r="K2837">
        <v>5.8</v>
      </c>
    </row>
    <row r="2838" spans="1:11" x14ac:dyDescent="0.3">
      <c r="A2838" t="s">
        <v>4490</v>
      </c>
      <c r="B2838">
        <v>66</v>
      </c>
      <c r="C2838">
        <v>105</v>
      </c>
      <c r="D2838">
        <v>35990505</v>
      </c>
      <c r="E2838" t="s">
        <v>3369</v>
      </c>
      <c r="F2838" t="s">
        <v>6297</v>
      </c>
      <c r="G2838">
        <v>48095</v>
      </c>
      <c r="H2838">
        <v>194</v>
      </c>
      <c r="I2838" t="s">
        <v>29</v>
      </c>
      <c r="J2838">
        <v>20000000</v>
      </c>
      <c r="K2838">
        <v>5.8</v>
      </c>
    </row>
    <row r="2839" spans="1:11" x14ac:dyDescent="0.3">
      <c r="A2839" t="s">
        <v>2758</v>
      </c>
      <c r="B2839">
        <v>199</v>
      </c>
      <c r="C2839">
        <v>105</v>
      </c>
      <c r="D2839">
        <v>73648142</v>
      </c>
      <c r="E2839" t="s">
        <v>672</v>
      </c>
      <c r="F2839" t="s">
        <v>6298</v>
      </c>
      <c r="G2839">
        <v>99043</v>
      </c>
      <c r="H2839">
        <v>643</v>
      </c>
      <c r="I2839" t="s">
        <v>29</v>
      </c>
      <c r="J2839">
        <v>60000000</v>
      </c>
      <c r="K2839">
        <v>5.8</v>
      </c>
    </row>
    <row r="2840" spans="1:11" x14ac:dyDescent="0.3">
      <c r="A2840" t="s">
        <v>4197</v>
      </c>
      <c r="B2840">
        <v>355</v>
      </c>
      <c r="C2840">
        <v>116</v>
      </c>
      <c r="D2840">
        <v>83552429</v>
      </c>
      <c r="E2840" t="s">
        <v>105</v>
      </c>
      <c r="F2840" t="s">
        <v>6299</v>
      </c>
      <c r="G2840">
        <v>154955</v>
      </c>
      <c r="H2840">
        <v>800</v>
      </c>
      <c r="I2840" t="s">
        <v>29</v>
      </c>
      <c r="J2840">
        <v>70000000</v>
      </c>
      <c r="K2840">
        <v>5.8</v>
      </c>
    </row>
    <row r="2841" spans="1:11" x14ac:dyDescent="0.3">
      <c r="A2841" t="s">
        <v>4028</v>
      </c>
      <c r="B2841">
        <v>81</v>
      </c>
      <c r="C2841">
        <v>86</v>
      </c>
      <c r="D2841">
        <v>38230435</v>
      </c>
      <c r="E2841" t="s">
        <v>1259</v>
      </c>
      <c r="F2841" t="s">
        <v>6300</v>
      </c>
      <c r="G2841">
        <v>29661</v>
      </c>
      <c r="H2841">
        <v>179</v>
      </c>
      <c r="I2841" t="s">
        <v>29</v>
      </c>
      <c r="J2841">
        <v>25000000</v>
      </c>
      <c r="K2841">
        <v>5.8</v>
      </c>
    </row>
    <row r="2842" spans="1:11" x14ac:dyDescent="0.3">
      <c r="A2842" t="s">
        <v>4125</v>
      </c>
      <c r="B2842">
        <v>26</v>
      </c>
      <c r="C2842">
        <v>85</v>
      </c>
      <c r="D2842">
        <v>32983713</v>
      </c>
      <c r="E2842" t="s">
        <v>73</v>
      </c>
      <c r="F2842" t="s">
        <v>6301</v>
      </c>
      <c r="G2842">
        <v>19284</v>
      </c>
      <c r="H2842">
        <v>66</v>
      </c>
      <c r="I2842" t="s">
        <v>29</v>
      </c>
      <c r="J2842">
        <v>20000000</v>
      </c>
      <c r="K2842">
        <v>5.8</v>
      </c>
    </row>
    <row r="2843" spans="1:11" x14ac:dyDescent="0.3">
      <c r="A2843" t="s">
        <v>1846</v>
      </c>
      <c r="B2843">
        <v>77</v>
      </c>
      <c r="C2843">
        <v>103</v>
      </c>
      <c r="D2843">
        <v>26400000</v>
      </c>
      <c r="E2843" t="s">
        <v>309</v>
      </c>
      <c r="F2843" t="s">
        <v>6303</v>
      </c>
      <c r="G2843">
        <v>62009</v>
      </c>
      <c r="H2843">
        <v>109</v>
      </c>
      <c r="I2843" t="s">
        <v>29</v>
      </c>
      <c r="J2843">
        <v>18000000</v>
      </c>
      <c r="K2843">
        <v>5.8</v>
      </c>
    </row>
    <row r="2844" spans="1:11" x14ac:dyDescent="0.3">
      <c r="A2844" t="s">
        <v>857</v>
      </c>
      <c r="B2844">
        <v>22</v>
      </c>
      <c r="C2844">
        <v>121</v>
      </c>
      <c r="D2844">
        <v>14545844</v>
      </c>
      <c r="E2844" t="s">
        <v>5484</v>
      </c>
      <c r="F2844" t="s">
        <v>6305</v>
      </c>
      <c r="G2844">
        <v>4756</v>
      </c>
      <c r="H2844">
        <v>38</v>
      </c>
      <c r="I2844" t="s">
        <v>29</v>
      </c>
      <c r="J2844">
        <v>6500000</v>
      </c>
      <c r="K2844">
        <v>5.8</v>
      </c>
    </row>
    <row r="2845" spans="1:11" x14ac:dyDescent="0.3">
      <c r="A2845" t="s">
        <v>4099</v>
      </c>
      <c r="B2845">
        <v>128</v>
      </c>
      <c r="C2845">
        <v>101</v>
      </c>
      <c r="D2845">
        <v>46012734</v>
      </c>
      <c r="E2845" t="s">
        <v>289</v>
      </c>
      <c r="F2845" t="s">
        <v>6306</v>
      </c>
      <c r="G2845">
        <v>54421</v>
      </c>
      <c r="H2845">
        <v>101</v>
      </c>
      <c r="I2845" t="s">
        <v>29</v>
      </c>
      <c r="J2845">
        <v>40000000</v>
      </c>
      <c r="K2845">
        <v>5.8</v>
      </c>
    </row>
    <row r="2846" spans="1:11" x14ac:dyDescent="0.3">
      <c r="A2846" t="s">
        <v>4119</v>
      </c>
      <c r="B2846">
        <v>190</v>
      </c>
      <c r="C2846">
        <v>86</v>
      </c>
      <c r="D2846">
        <v>23993605</v>
      </c>
      <c r="E2846" t="s">
        <v>305</v>
      </c>
      <c r="F2846" t="s">
        <v>6308</v>
      </c>
      <c r="G2846">
        <v>52467</v>
      </c>
      <c r="H2846">
        <v>248</v>
      </c>
      <c r="I2846" t="s">
        <v>29</v>
      </c>
      <c r="J2846">
        <v>18000000</v>
      </c>
      <c r="K2846">
        <v>5.8</v>
      </c>
    </row>
    <row r="2847" spans="1:11" x14ac:dyDescent="0.3">
      <c r="A2847" t="s">
        <v>4146</v>
      </c>
      <c r="B2847">
        <v>91</v>
      </c>
      <c r="C2847">
        <v>105</v>
      </c>
      <c r="D2847">
        <v>25677801</v>
      </c>
      <c r="E2847" t="s">
        <v>4368</v>
      </c>
      <c r="F2847" t="s">
        <v>6309</v>
      </c>
      <c r="G2847">
        <v>41273</v>
      </c>
      <c r="H2847">
        <v>136</v>
      </c>
      <c r="I2847" t="s">
        <v>29</v>
      </c>
      <c r="J2847">
        <v>20000000</v>
      </c>
      <c r="K2847">
        <v>5.8</v>
      </c>
    </row>
    <row r="2848" spans="1:11" x14ac:dyDescent="0.3">
      <c r="A2848" t="s">
        <v>4738</v>
      </c>
      <c r="B2848">
        <v>109</v>
      </c>
      <c r="C2848">
        <v>101</v>
      </c>
      <c r="D2848">
        <v>34604054</v>
      </c>
      <c r="E2848" t="s">
        <v>39</v>
      </c>
      <c r="F2848" t="s">
        <v>6310</v>
      </c>
      <c r="G2848">
        <v>34942</v>
      </c>
      <c r="H2848">
        <v>185</v>
      </c>
      <c r="I2848" t="s">
        <v>29</v>
      </c>
      <c r="J2848">
        <v>30000000</v>
      </c>
      <c r="K2848">
        <v>5.8</v>
      </c>
    </row>
    <row r="2849" spans="1:11" x14ac:dyDescent="0.3">
      <c r="A2849" t="s">
        <v>4079</v>
      </c>
      <c r="B2849">
        <v>63</v>
      </c>
      <c r="C2849">
        <v>121</v>
      </c>
      <c r="D2849">
        <v>16574731</v>
      </c>
      <c r="E2849" t="s">
        <v>220</v>
      </c>
      <c r="F2849" t="s">
        <v>6311</v>
      </c>
      <c r="G2849">
        <v>27675</v>
      </c>
      <c r="H2849">
        <v>181</v>
      </c>
      <c r="I2849" t="s">
        <v>29</v>
      </c>
      <c r="J2849">
        <v>13000000</v>
      </c>
      <c r="K2849">
        <v>5.8</v>
      </c>
    </row>
    <row r="2850" spans="1:11" x14ac:dyDescent="0.3">
      <c r="A2850" t="s">
        <v>3725</v>
      </c>
      <c r="B2850">
        <v>94</v>
      </c>
      <c r="C2850">
        <v>109</v>
      </c>
      <c r="D2850">
        <v>23179303</v>
      </c>
      <c r="E2850" t="s">
        <v>6312</v>
      </c>
      <c r="F2850" t="s">
        <v>6313</v>
      </c>
      <c r="G2850">
        <v>32951</v>
      </c>
      <c r="H2850">
        <v>44</v>
      </c>
      <c r="I2850" t="s">
        <v>29</v>
      </c>
      <c r="J2850">
        <v>20000000</v>
      </c>
      <c r="K2850">
        <v>5.8</v>
      </c>
    </row>
    <row r="2851" spans="1:11" x14ac:dyDescent="0.3">
      <c r="A2851" t="s">
        <v>4091</v>
      </c>
      <c r="B2851">
        <v>97</v>
      </c>
      <c r="C2851">
        <v>104</v>
      </c>
      <c r="D2851">
        <v>3447339</v>
      </c>
      <c r="E2851" t="s">
        <v>289</v>
      </c>
      <c r="F2851" t="s">
        <v>6315</v>
      </c>
      <c r="G2851">
        <v>29517</v>
      </c>
      <c r="H2851">
        <v>79</v>
      </c>
      <c r="I2851" t="s">
        <v>29</v>
      </c>
      <c r="J2851">
        <v>1500000</v>
      </c>
      <c r="K2851">
        <v>5.8</v>
      </c>
    </row>
    <row r="2852" spans="1:11" x14ac:dyDescent="0.3">
      <c r="A2852" t="s">
        <v>4132</v>
      </c>
      <c r="B2852">
        <v>230</v>
      </c>
      <c r="C2852">
        <v>82</v>
      </c>
      <c r="D2852">
        <v>98017</v>
      </c>
      <c r="E2852" t="s">
        <v>1610</v>
      </c>
      <c r="F2852" t="s">
        <v>6317</v>
      </c>
      <c r="G2852">
        <v>26185</v>
      </c>
      <c r="H2852">
        <v>170</v>
      </c>
      <c r="I2852" t="s">
        <v>29</v>
      </c>
      <c r="J2852">
        <v>500000</v>
      </c>
      <c r="K2852">
        <v>5.8</v>
      </c>
    </row>
    <row r="2853" spans="1:11" x14ac:dyDescent="0.3">
      <c r="A2853" t="s">
        <v>4112</v>
      </c>
      <c r="B2853">
        <v>45</v>
      </c>
      <c r="C2853">
        <v>94</v>
      </c>
      <c r="D2853">
        <v>2800000</v>
      </c>
      <c r="E2853" t="s">
        <v>676</v>
      </c>
      <c r="F2853" t="s">
        <v>6318</v>
      </c>
      <c r="G2853">
        <v>4377</v>
      </c>
      <c r="H2853">
        <v>85</v>
      </c>
      <c r="I2853" t="s">
        <v>29</v>
      </c>
      <c r="J2853">
        <v>4000000</v>
      </c>
      <c r="K2853">
        <v>5.8</v>
      </c>
    </row>
    <row r="2854" spans="1:11" x14ac:dyDescent="0.3">
      <c r="A2854" t="s">
        <v>1833</v>
      </c>
      <c r="B2854">
        <v>171</v>
      </c>
      <c r="C2854">
        <v>105</v>
      </c>
      <c r="D2854">
        <v>48745150</v>
      </c>
      <c r="E2854" t="s">
        <v>543</v>
      </c>
      <c r="F2854" t="s">
        <v>6319</v>
      </c>
      <c r="G2854">
        <v>50170</v>
      </c>
      <c r="H2854">
        <v>306</v>
      </c>
      <c r="I2854" t="s">
        <v>29</v>
      </c>
      <c r="J2854">
        <v>50000000</v>
      </c>
      <c r="K2854">
        <v>5.8</v>
      </c>
    </row>
    <row r="2855" spans="1:11" x14ac:dyDescent="0.3">
      <c r="A2855" t="s">
        <v>3933</v>
      </c>
      <c r="B2855">
        <v>98</v>
      </c>
      <c r="C2855">
        <v>104</v>
      </c>
      <c r="D2855">
        <v>20668843</v>
      </c>
      <c r="E2855" t="s">
        <v>2312</v>
      </c>
      <c r="F2855" t="s">
        <v>6320</v>
      </c>
      <c r="G2855">
        <v>16831</v>
      </c>
      <c r="H2855">
        <v>54</v>
      </c>
      <c r="I2855" t="s">
        <v>29</v>
      </c>
      <c r="J2855">
        <v>22000000</v>
      </c>
      <c r="K2855">
        <v>5.8</v>
      </c>
    </row>
    <row r="2856" spans="1:11" x14ac:dyDescent="0.3">
      <c r="A2856" t="s">
        <v>4107</v>
      </c>
      <c r="B2856">
        <v>14</v>
      </c>
      <c r="C2856">
        <v>95</v>
      </c>
      <c r="D2856">
        <v>18435</v>
      </c>
      <c r="E2856" t="s">
        <v>92</v>
      </c>
      <c r="F2856" t="s">
        <v>6322</v>
      </c>
      <c r="G2856">
        <v>1010</v>
      </c>
      <c r="H2856">
        <v>15</v>
      </c>
      <c r="I2856" t="s">
        <v>90</v>
      </c>
      <c r="J2856">
        <v>1400000</v>
      </c>
      <c r="K2856">
        <v>5.8</v>
      </c>
    </row>
    <row r="2857" spans="1:11" x14ac:dyDescent="0.3">
      <c r="A2857" t="s">
        <v>190</v>
      </c>
      <c r="B2857">
        <v>97</v>
      </c>
      <c r="C2857">
        <v>125</v>
      </c>
      <c r="D2857">
        <v>48154732</v>
      </c>
      <c r="E2857" t="s">
        <v>130</v>
      </c>
      <c r="F2857" t="s">
        <v>6323</v>
      </c>
      <c r="G2857">
        <v>60326</v>
      </c>
      <c r="H2857">
        <v>142</v>
      </c>
      <c r="I2857" t="s">
        <v>29</v>
      </c>
      <c r="J2857">
        <v>50000000</v>
      </c>
      <c r="K2857">
        <v>5.8</v>
      </c>
    </row>
    <row r="2858" spans="1:11" x14ac:dyDescent="0.3">
      <c r="A2858" t="s">
        <v>4061</v>
      </c>
      <c r="B2858">
        <v>228</v>
      </c>
      <c r="C2858">
        <v>89</v>
      </c>
      <c r="D2858">
        <v>47553512</v>
      </c>
      <c r="E2858" t="s">
        <v>175</v>
      </c>
      <c r="F2858" t="s">
        <v>6324</v>
      </c>
      <c r="G2858">
        <v>54101</v>
      </c>
      <c r="H2858">
        <v>210</v>
      </c>
      <c r="I2858" t="s">
        <v>29</v>
      </c>
      <c r="J2858">
        <v>50000000</v>
      </c>
      <c r="K2858">
        <v>5.8</v>
      </c>
    </row>
    <row r="2859" spans="1:11" x14ac:dyDescent="0.3">
      <c r="A2859" t="s">
        <v>3746</v>
      </c>
      <c r="B2859">
        <v>147</v>
      </c>
      <c r="C2859">
        <v>95</v>
      </c>
      <c r="D2859">
        <v>37101011</v>
      </c>
      <c r="E2859" t="s">
        <v>73</v>
      </c>
      <c r="F2859" t="s">
        <v>6325</v>
      </c>
      <c r="G2859">
        <v>30394</v>
      </c>
      <c r="H2859">
        <v>103</v>
      </c>
      <c r="I2859" t="s">
        <v>29</v>
      </c>
      <c r="J2859">
        <v>40000000</v>
      </c>
      <c r="K2859">
        <v>5.8</v>
      </c>
    </row>
    <row r="2860" spans="1:11" x14ac:dyDescent="0.3">
      <c r="A2860" t="s">
        <v>3719</v>
      </c>
      <c r="B2860">
        <v>174</v>
      </c>
      <c r="C2860">
        <v>122</v>
      </c>
      <c r="D2860">
        <v>22000</v>
      </c>
      <c r="E2860" t="s">
        <v>600</v>
      </c>
      <c r="F2860" t="s">
        <v>6326</v>
      </c>
      <c r="G2860">
        <v>30511</v>
      </c>
      <c r="H2860">
        <v>226</v>
      </c>
      <c r="I2860" t="s">
        <v>29</v>
      </c>
      <c r="J2860">
        <v>3000000</v>
      </c>
      <c r="K2860">
        <v>5.8</v>
      </c>
    </row>
    <row r="2861" spans="1:11" x14ac:dyDescent="0.3">
      <c r="A2861" t="s">
        <v>4136</v>
      </c>
      <c r="B2861">
        <v>33</v>
      </c>
      <c r="C2861">
        <v>74</v>
      </c>
      <c r="D2861">
        <v>6491350</v>
      </c>
      <c r="E2861" t="s">
        <v>3651</v>
      </c>
      <c r="F2861" t="s">
        <v>6328</v>
      </c>
      <c r="G2861">
        <v>1231</v>
      </c>
      <c r="H2861">
        <v>26</v>
      </c>
      <c r="I2861" t="s">
        <v>29</v>
      </c>
      <c r="J2861">
        <v>10000000</v>
      </c>
      <c r="K2861">
        <v>5.8</v>
      </c>
    </row>
    <row r="2862" spans="1:11" x14ac:dyDescent="0.3">
      <c r="A2862" t="s">
        <v>4128</v>
      </c>
      <c r="B2862">
        <v>45</v>
      </c>
      <c r="C2862">
        <v>85</v>
      </c>
      <c r="D2862">
        <v>100669</v>
      </c>
      <c r="E2862" t="s">
        <v>73</v>
      </c>
      <c r="F2862" t="s">
        <v>6329</v>
      </c>
      <c r="G2862">
        <v>2522</v>
      </c>
      <c r="H2862">
        <v>11</v>
      </c>
      <c r="I2862" t="s">
        <v>29</v>
      </c>
      <c r="J2862">
        <v>3800000</v>
      </c>
      <c r="K2862">
        <v>5.8</v>
      </c>
    </row>
    <row r="2863" spans="1:11" x14ac:dyDescent="0.3">
      <c r="A2863" t="s">
        <v>4109</v>
      </c>
      <c r="B2863">
        <v>84</v>
      </c>
      <c r="C2863">
        <v>95</v>
      </c>
      <c r="D2863">
        <v>2025238</v>
      </c>
      <c r="E2863" t="s">
        <v>3824</v>
      </c>
      <c r="F2863" t="s">
        <v>6331</v>
      </c>
      <c r="G2863">
        <v>9589</v>
      </c>
      <c r="H2863">
        <v>105</v>
      </c>
      <c r="I2863" t="s">
        <v>29</v>
      </c>
      <c r="J2863">
        <v>6000000</v>
      </c>
      <c r="K2863">
        <v>5.8</v>
      </c>
    </row>
    <row r="2864" spans="1:11" x14ac:dyDescent="0.3">
      <c r="A2864" t="s">
        <v>4923</v>
      </c>
      <c r="B2864">
        <v>12</v>
      </c>
      <c r="C2864">
        <v>92</v>
      </c>
      <c r="D2864">
        <v>12836</v>
      </c>
      <c r="E2864" t="s">
        <v>393</v>
      </c>
      <c r="F2864" t="s">
        <v>6332</v>
      </c>
      <c r="G2864">
        <v>1686</v>
      </c>
      <c r="H2864">
        <v>28</v>
      </c>
      <c r="I2864" t="s">
        <v>29</v>
      </c>
      <c r="J2864">
        <v>4000000</v>
      </c>
      <c r="K2864">
        <v>5.8</v>
      </c>
    </row>
    <row r="2865" spans="1:11" x14ac:dyDescent="0.3">
      <c r="A2865" t="s">
        <v>959</v>
      </c>
      <c r="B2865">
        <v>394</v>
      </c>
      <c r="C2865">
        <v>93</v>
      </c>
      <c r="D2865">
        <v>18934858</v>
      </c>
      <c r="E2865" t="s">
        <v>175</v>
      </c>
      <c r="F2865" t="s">
        <v>6333</v>
      </c>
      <c r="G2865">
        <v>72646</v>
      </c>
      <c r="H2865">
        <v>397</v>
      </c>
      <c r="I2865" t="s">
        <v>29</v>
      </c>
      <c r="J2865">
        <v>23000000</v>
      </c>
      <c r="K2865">
        <v>5.8</v>
      </c>
    </row>
    <row r="2866" spans="1:11" x14ac:dyDescent="0.3">
      <c r="A2866" t="s">
        <v>4130</v>
      </c>
      <c r="B2866">
        <v>77</v>
      </c>
      <c r="C2866">
        <v>84</v>
      </c>
      <c r="D2866">
        <v>15712072</v>
      </c>
      <c r="E2866" t="s">
        <v>39</v>
      </c>
      <c r="F2866" t="s">
        <v>6335</v>
      </c>
      <c r="G2866">
        <v>13210</v>
      </c>
      <c r="H2866">
        <v>138</v>
      </c>
      <c r="I2866" t="s">
        <v>29</v>
      </c>
      <c r="J2866">
        <v>20000000</v>
      </c>
      <c r="K2866">
        <v>5.8</v>
      </c>
    </row>
    <row r="2867" spans="1:11" x14ac:dyDescent="0.3">
      <c r="A2867" t="s">
        <v>4139</v>
      </c>
      <c r="B2867">
        <v>44</v>
      </c>
      <c r="C2867">
        <v>73</v>
      </c>
      <c r="D2867">
        <v>11634458</v>
      </c>
      <c r="E2867" t="s">
        <v>6336</v>
      </c>
      <c r="F2867" t="s">
        <v>6337</v>
      </c>
      <c r="G2867">
        <v>2045</v>
      </c>
      <c r="H2867">
        <v>37</v>
      </c>
      <c r="I2867" t="s">
        <v>29</v>
      </c>
      <c r="J2867">
        <v>17000000</v>
      </c>
      <c r="K2867">
        <v>5.8</v>
      </c>
    </row>
    <row r="2868" spans="1:11" x14ac:dyDescent="0.3">
      <c r="A2868" t="s">
        <v>4094</v>
      </c>
      <c r="B2868">
        <v>90</v>
      </c>
      <c r="C2868">
        <v>102</v>
      </c>
      <c r="D2868">
        <v>33864342</v>
      </c>
      <c r="E2868" t="s">
        <v>4570</v>
      </c>
      <c r="F2868" t="s">
        <v>6338</v>
      </c>
      <c r="G2868">
        <v>29968</v>
      </c>
      <c r="H2868">
        <v>117</v>
      </c>
      <c r="I2868" t="s">
        <v>29</v>
      </c>
      <c r="J2868">
        <v>40000000</v>
      </c>
      <c r="K2868">
        <v>5.8</v>
      </c>
    </row>
    <row r="2869" spans="1:11" x14ac:dyDescent="0.3">
      <c r="A2869" t="s">
        <v>4721</v>
      </c>
      <c r="B2869">
        <v>42</v>
      </c>
      <c r="C2869">
        <v>89</v>
      </c>
      <c r="D2869">
        <v>22359293</v>
      </c>
      <c r="E2869" t="s">
        <v>4023</v>
      </c>
      <c r="F2869" t="s">
        <v>6339</v>
      </c>
      <c r="G2869">
        <v>16222</v>
      </c>
      <c r="H2869">
        <v>39</v>
      </c>
      <c r="I2869" t="s">
        <v>29</v>
      </c>
      <c r="J2869">
        <v>29000000</v>
      </c>
      <c r="K2869">
        <v>5.8</v>
      </c>
    </row>
    <row r="2870" spans="1:11" x14ac:dyDescent="0.3">
      <c r="A2870" t="s">
        <v>3642</v>
      </c>
      <c r="B2870">
        <v>351</v>
      </c>
      <c r="C2870">
        <v>122</v>
      </c>
      <c r="D2870">
        <v>122512052</v>
      </c>
      <c r="E2870" t="s">
        <v>86</v>
      </c>
      <c r="F2870" t="s">
        <v>6340</v>
      </c>
      <c r="G2870">
        <v>146352</v>
      </c>
      <c r="H2870">
        <v>288</v>
      </c>
      <c r="I2870" t="s">
        <v>29</v>
      </c>
      <c r="J2870">
        <v>130000000</v>
      </c>
      <c r="K2870">
        <v>5.8</v>
      </c>
    </row>
    <row r="2871" spans="1:11" x14ac:dyDescent="0.3">
      <c r="A2871" t="s">
        <v>2302</v>
      </c>
      <c r="B2871">
        <v>368</v>
      </c>
      <c r="C2871">
        <v>104</v>
      </c>
      <c r="D2871">
        <v>16999046</v>
      </c>
      <c r="E2871" t="s">
        <v>2457</v>
      </c>
      <c r="F2871" t="s">
        <v>6341</v>
      </c>
      <c r="G2871">
        <v>79517</v>
      </c>
      <c r="H2871">
        <v>354</v>
      </c>
      <c r="I2871" t="s">
        <v>29</v>
      </c>
      <c r="J2871">
        <v>26000000</v>
      </c>
      <c r="K2871">
        <v>5.8</v>
      </c>
    </row>
    <row r="2872" spans="1:11" x14ac:dyDescent="0.3">
      <c r="A2872" t="s">
        <v>3735</v>
      </c>
      <c r="B2872">
        <v>63</v>
      </c>
      <c r="C2872">
        <v>87</v>
      </c>
      <c r="D2872">
        <v>11560259</v>
      </c>
      <c r="E2872" t="s">
        <v>289</v>
      </c>
      <c r="F2872" t="s">
        <v>6342</v>
      </c>
      <c r="G2872">
        <v>15617</v>
      </c>
      <c r="H2872">
        <v>180</v>
      </c>
      <c r="I2872" t="s">
        <v>29</v>
      </c>
      <c r="J2872">
        <v>22000000</v>
      </c>
      <c r="K2872">
        <v>5.8</v>
      </c>
    </row>
    <row r="2873" spans="1:11" x14ac:dyDescent="0.3">
      <c r="A2873" t="s">
        <v>2810</v>
      </c>
      <c r="B2873">
        <v>202</v>
      </c>
      <c r="C2873">
        <v>110</v>
      </c>
      <c r="D2873">
        <v>66462600</v>
      </c>
      <c r="E2873" t="s">
        <v>78</v>
      </c>
      <c r="F2873" t="s">
        <v>6343</v>
      </c>
      <c r="G2873">
        <v>141533</v>
      </c>
      <c r="H2873">
        <v>786</v>
      </c>
      <c r="I2873" t="s">
        <v>29</v>
      </c>
      <c r="J2873">
        <v>78000000</v>
      </c>
      <c r="K2873">
        <v>5.8</v>
      </c>
    </row>
    <row r="2874" spans="1:11" x14ac:dyDescent="0.3">
      <c r="A2874" t="s">
        <v>4084</v>
      </c>
      <c r="B2874">
        <v>95</v>
      </c>
      <c r="C2874">
        <v>106</v>
      </c>
      <c r="D2874">
        <v>17951431</v>
      </c>
      <c r="E2874" t="s">
        <v>140</v>
      </c>
      <c r="F2874" t="s">
        <v>6345</v>
      </c>
      <c r="G2874">
        <v>25462</v>
      </c>
      <c r="H2874">
        <v>200</v>
      </c>
      <c r="I2874" t="s">
        <v>29</v>
      </c>
      <c r="J2874">
        <v>30000000</v>
      </c>
      <c r="K2874">
        <v>5.8</v>
      </c>
    </row>
    <row r="2875" spans="1:11" x14ac:dyDescent="0.3">
      <c r="A2875" t="s">
        <v>2357</v>
      </c>
      <c r="B2875">
        <v>161</v>
      </c>
      <c r="C2875">
        <v>81</v>
      </c>
      <c r="D2875">
        <v>135381507</v>
      </c>
      <c r="E2875" t="s">
        <v>1029</v>
      </c>
      <c r="F2875" t="s">
        <v>6346</v>
      </c>
      <c r="G2875">
        <v>63912</v>
      </c>
      <c r="H2875">
        <v>251</v>
      </c>
      <c r="I2875" t="s">
        <v>29</v>
      </c>
      <c r="J2875">
        <v>150000000</v>
      </c>
      <c r="K2875">
        <v>5.8</v>
      </c>
    </row>
    <row r="2876" spans="1:11" x14ac:dyDescent="0.3">
      <c r="A2876" t="s">
        <v>2580</v>
      </c>
      <c r="B2876">
        <v>190</v>
      </c>
      <c r="C2876">
        <v>110</v>
      </c>
      <c r="D2876">
        <v>10324441</v>
      </c>
      <c r="E2876" t="s">
        <v>417</v>
      </c>
      <c r="F2876" t="s">
        <v>6347</v>
      </c>
      <c r="G2876">
        <v>27117</v>
      </c>
      <c r="H2876">
        <v>140</v>
      </c>
      <c r="I2876" t="s">
        <v>29</v>
      </c>
      <c r="J2876">
        <v>25000000</v>
      </c>
      <c r="K2876">
        <v>5.8</v>
      </c>
    </row>
    <row r="2877" spans="1:11" x14ac:dyDescent="0.3">
      <c r="A2877" t="s">
        <v>3012</v>
      </c>
      <c r="B2877">
        <v>225</v>
      </c>
      <c r="C2877">
        <v>108</v>
      </c>
      <c r="D2877">
        <v>10907291</v>
      </c>
      <c r="E2877" t="s">
        <v>6348</v>
      </c>
      <c r="F2877" t="s">
        <v>6350</v>
      </c>
      <c r="G2877">
        <v>23775</v>
      </c>
      <c r="H2877">
        <v>134</v>
      </c>
      <c r="I2877" t="s">
        <v>29</v>
      </c>
      <c r="J2877">
        <v>28000000</v>
      </c>
      <c r="K2877">
        <v>5.8</v>
      </c>
    </row>
    <row r="2878" spans="1:11" x14ac:dyDescent="0.3">
      <c r="A2878" t="s">
        <v>4097</v>
      </c>
      <c r="B2878">
        <v>16</v>
      </c>
      <c r="C2878">
        <v>102</v>
      </c>
      <c r="D2878">
        <v>15593</v>
      </c>
      <c r="E2878" t="s">
        <v>699</v>
      </c>
      <c r="F2878" t="s">
        <v>6352</v>
      </c>
      <c r="G2878">
        <v>2295</v>
      </c>
      <c r="H2878">
        <v>40</v>
      </c>
      <c r="I2878" t="s">
        <v>29</v>
      </c>
      <c r="J2878">
        <v>21000000</v>
      </c>
      <c r="K2878">
        <v>5.8</v>
      </c>
    </row>
    <row r="2879" spans="1:11" x14ac:dyDescent="0.3">
      <c r="A2879" t="s">
        <v>2734</v>
      </c>
      <c r="B2879">
        <v>123</v>
      </c>
      <c r="C2879">
        <v>118</v>
      </c>
      <c r="D2879">
        <v>33828318</v>
      </c>
      <c r="E2879" t="s">
        <v>676</v>
      </c>
      <c r="F2879" t="s">
        <v>6353</v>
      </c>
      <c r="G2879">
        <v>44453</v>
      </c>
      <c r="H2879">
        <v>154</v>
      </c>
      <c r="I2879" t="s">
        <v>29</v>
      </c>
      <c r="J2879">
        <v>55000000</v>
      </c>
      <c r="K2879">
        <v>5.8</v>
      </c>
    </row>
    <row r="2880" spans="1:11" x14ac:dyDescent="0.3">
      <c r="A2880" t="s">
        <v>349</v>
      </c>
      <c r="B2880">
        <v>447</v>
      </c>
      <c r="C2880">
        <v>119</v>
      </c>
      <c r="D2880">
        <v>98780042</v>
      </c>
      <c r="E2880" t="s">
        <v>6354</v>
      </c>
      <c r="F2880" t="s">
        <v>6355</v>
      </c>
      <c r="G2880">
        <v>136019</v>
      </c>
      <c r="H2880">
        <v>443</v>
      </c>
      <c r="I2880" t="s">
        <v>29</v>
      </c>
      <c r="J2880">
        <v>120000000</v>
      </c>
      <c r="K2880">
        <v>5.8</v>
      </c>
    </row>
    <row r="2881" spans="1:11" x14ac:dyDescent="0.3">
      <c r="A2881" t="s">
        <v>4101</v>
      </c>
      <c r="B2881">
        <v>164</v>
      </c>
      <c r="C2881">
        <v>99</v>
      </c>
      <c r="D2881">
        <v>33472850</v>
      </c>
      <c r="E2881" t="s">
        <v>1941</v>
      </c>
      <c r="F2881" t="s">
        <v>6356</v>
      </c>
      <c r="G2881">
        <v>67005</v>
      </c>
      <c r="H2881">
        <v>119</v>
      </c>
      <c r="I2881" t="s">
        <v>29</v>
      </c>
      <c r="J2881">
        <v>55000000</v>
      </c>
      <c r="K2881">
        <v>5.8</v>
      </c>
    </row>
    <row r="2882" spans="1:11" x14ac:dyDescent="0.3">
      <c r="A2882" t="s">
        <v>458</v>
      </c>
      <c r="B2882">
        <v>123</v>
      </c>
      <c r="C2882">
        <v>98</v>
      </c>
      <c r="D2882">
        <v>1512815</v>
      </c>
      <c r="E2882" t="s">
        <v>731</v>
      </c>
      <c r="F2882" t="s">
        <v>6357</v>
      </c>
      <c r="G2882">
        <v>8885</v>
      </c>
      <c r="H2882">
        <v>56</v>
      </c>
      <c r="I2882" t="s">
        <v>29</v>
      </c>
      <c r="J2882">
        <v>25000000</v>
      </c>
      <c r="K2882">
        <v>5.8</v>
      </c>
    </row>
    <row r="2883" spans="1:11" x14ac:dyDescent="0.3">
      <c r="A2883" t="s">
        <v>274</v>
      </c>
      <c r="B2883">
        <v>434</v>
      </c>
      <c r="C2883">
        <v>138</v>
      </c>
      <c r="D2883">
        <v>101160529</v>
      </c>
      <c r="E2883" t="s">
        <v>125</v>
      </c>
      <c r="F2883" t="s">
        <v>6358</v>
      </c>
      <c r="G2883">
        <v>200022</v>
      </c>
      <c r="H2883">
        <v>1240</v>
      </c>
      <c r="I2883" t="s">
        <v>29</v>
      </c>
      <c r="J2883">
        <v>125000000</v>
      </c>
      <c r="K2883">
        <v>5.8</v>
      </c>
    </row>
    <row r="2884" spans="1:11" x14ac:dyDescent="0.3">
      <c r="A2884" t="s">
        <v>3683</v>
      </c>
      <c r="B2884">
        <v>250</v>
      </c>
      <c r="C2884">
        <v>118</v>
      </c>
      <c r="D2884">
        <v>150167630</v>
      </c>
      <c r="E2884" t="s">
        <v>86</v>
      </c>
      <c r="F2884" t="s">
        <v>6359</v>
      </c>
      <c r="G2884">
        <v>174578</v>
      </c>
      <c r="H2884">
        <v>534</v>
      </c>
      <c r="I2884" t="s">
        <v>29</v>
      </c>
      <c r="J2884">
        <v>175000000</v>
      </c>
      <c r="K2884">
        <v>5.8</v>
      </c>
    </row>
    <row r="2885" spans="1:11" x14ac:dyDescent="0.3">
      <c r="A2885" t="s">
        <v>2149</v>
      </c>
      <c r="B2885">
        <v>86</v>
      </c>
      <c r="C2885">
        <v>103</v>
      </c>
      <c r="D2885">
        <v>14448589</v>
      </c>
      <c r="E2885" t="s">
        <v>289</v>
      </c>
      <c r="F2885" t="s">
        <v>6360</v>
      </c>
      <c r="G2885">
        <v>19364</v>
      </c>
      <c r="H2885">
        <v>128</v>
      </c>
      <c r="I2885" t="s">
        <v>29</v>
      </c>
      <c r="J2885">
        <v>40000000</v>
      </c>
      <c r="K2885">
        <v>5.8</v>
      </c>
    </row>
    <row r="2886" spans="1:11" x14ac:dyDescent="0.3">
      <c r="A2886" t="s">
        <v>812</v>
      </c>
      <c r="B2886">
        <v>224</v>
      </c>
      <c r="C2886">
        <v>115</v>
      </c>
      <c r="D2886">
        <v>10640645</v>
      </c>
      <c r="E2886" t="s">
        <v>1536</v>
      </c>
      <c r="F2886" t="s">
        <v>6361</v>
      </c>
      <c r="G2886">
        <v>28429</v>
      </c>
      <c r="H2886">
        <v>110</v>
      </c>
      <c r="I2886" t="s">
        <v>29</v>
      </c>
      <c r="J2886">
        <v>40000000</v>
      </c>
      <c r="K2886">
        <v>5.8</v>
      </c>
    </row>
    <row r="2887" spans="1:11" x14ac:dyDescent="0.3">
      <c r="A2887" t="s">
        <v>3158</v>
      </c>
      <c r="B2887">
        <v>180</v>
      </c>
      <c r="C2887">
        <v>95</v>
      </c>
      <c r="D2887">
        <v>20488579</v>
      </c>
      <c r="E2887" t="s">
        <v>672</v>
      </c>
      <c r="F2887" t="s">
        <v>6362</v>
      </c>
      <c r="G2887">
        <v>113483</v>
      </c>
      <c r="H2887">
        <v>245</v>
      </c>
      <c r="I2887" t="s">
        <v>29</v>
      </c>
      <c r="J2887">
        <v>50000000</v>
      </c>
      <c r="K2887">
        <v>5.8</v>
      </c>
    </row>
    <row r="2888" spans="1:11" x14ac:dyDescent="0.3">
      <c r="A2888" t="s">
        <v>3326</v>
      </c>
      <c r="B2888">
        <v>78</v>
      </c>
      <c r="C2888">
        <v>89</v>
      </c>
      <c r="D2888">
        <v>9652000</v>
      </c>
      <c r="E2888" t="s">
        <v>676</v>
      </c>
      <c r="F2888" t="s">
        <v>6363</v>
      </c>
      <c r="G2888">
        <v>46205</v>
      </c>
      <c r="H2888">
        <v>147</v>
      </c>
      <c r="I2888" t="s">
        <v>29</v>
      </c>
      <c r="J2888">
        <v>40000000</v>
      </c>
      <c r="K2888">
        <v>5.8</v>
      </c>
    </row>
    <row r="2889" spans="1:11" x14ac:dyDescent="0.3">
      <c r="A2889" t="s">
        <v>3864</v>
      </c>
      <c r="B2889">
        <v>120</v>
      </c>
      <c r="C2889">
        <v>110</v>
      </c>
      <c r="D2889">
        <v>18472363</v>
      </c>
      <c r="E2889" t="s">
        <v>2374</v>
      </c>
      <c r="F2889" t="s">
        <v>6364</v>
      </c>
      <c r="G2889">
        <v>63599</v>
      </c>
      <c r="H2889">
        <v>208</v>
      </c>
      <c r="I2889" t="s">
        <v>29</v>
      </c>
      <c r="J2889">
        <v>50000000</v>
      </c>
      <c r="K2889">
        <v>5.8</v>
      </c>
    </row>
    <row r="2890" spans="1:11" x14ac:dyDescent="0.3">
      <c r="A2890" t="s">
        <v>2878</v>
      </c>
      <c r="B2890">
        <v>367</v>
      </c>
      <c r="C2890">
        <v>158</v>
      </c>
      <c r="D2890">
        <v>166112167</v>
      </c>
      <c r="E2890" t="s">
        <v>248</v>
      </c>
      <c r="F2890" t="s">
        <v>6365</v>
      </c>
      <c r="G2890">
        <v>283418</v>
      </c>
      <c r="H2890">
        <v>1055</v>
      </c>
      <c r="I2890" t="s">
        <v>29</v>
      </c>
      <c r="J2890">
        <v>200000000</v>
      </c>
      <c r="K2890">
        <v>5.8</v>
      </c>
    </row>
    <row r="2891" spans="1:11" x14ac:dyDescent="0.3">
      <c r="A2891" t="s">
        <v>3103</v>
      </c>
      <c r="B2891">
        <v>61</v>
      </c>
      <c r="C2891">
        <v>84</v>
      </c>
      <c r="D2891">
        <v>4777007</v>
      </c>
      <c r="E2891" t="s">
        <v>3352</v>
      </c>
      <c r="F2891" t="s">
        <v>6367</v>
      </c>
      <c r="G2891">
        <v>15130</v>
      </c>
      <c r="H2891">
        <v>98</v>
      </c>
      <c r="I2891" t="s">
        <v>29</v>
      </c>
      <c r="J2891">
        <v>40000000</v>
      </c>
      <c r="K2891">
        <v>5.8</v>
      </c>
    </row>
    <row r="2892" spans="1:11" x14ac:dyDescent="0.3">
      <c r="A2892" t="s">
        <v>746</v>
      </c>
      <c r="B2892">
        <v>50</v>
      </c>
      <c r="C2892">
        <v>116</v>
      </c>
      <c r="D2892">
        <v>18573791</v>
      </c>
      <c r="E2892" t="s">
        <v>6368</v>
      </c>
      <c r="F2892" t="s">
        <v>6369</v>
      </c>
      <c r="G2892">
        <v>38533</v>
      </c>
      <c r="H2892">
        <v>89</v>
      </c>
      <c r="I2892" t="s">
        <v>29</v>
      </c>
      <c r="J2892">
        <v>55000000</v>
      </c>
      <c r="K2892">
        <v>5.8</v>
      </c>
    </row>
    <row r="2893" spans="1:11" x14ac:dyDescent="0.3">
      <c r="A2893" t="s">
        <v>1251</v>
      </c>
      <c r="B2893">
        <v>46</v>
      </c>
      <c r="C2893">
        <v>108</v>
      </c>
      <c r="D2893">
        <v>5600000</v>
      </c>
      <c r="E2893" t="s">
        <v>5680</v>
      </c>
      <c r="F2893" t="s">
        <v>6370</v>
      </c>
      <c r="G2893">
        <v>11913</v>
      </c>
      <c r="H2893">
        <v>97</v>
      </c>
      <c r="I2893" t="s">
        <v>29</v>
      </c>
      <c r="J2893">
        <v>47000000</v>
      </c>
      <c r="K2893">
        <v>5.8</v>
      </c>
    </row>
    <row r="2894" spans="1:11" x14ac:dyDescent="0.3">
      <c r="A2894" t="s">
        <v>702</v>
      </c>
      <c r="B2894">
        <v>85</v>
      </c>
      <c r="C2894">
        <v>220</v>
      </c>
      <c r="D2894">
        <v>15527125</v>
      </c>
      <c r="E2894" t="s">
        <v>1724</v>
      </c>
      <c r="F2894" t="s">
        <v>6371</v>
      </c>
      <c r="G2894">
        <v>11388</v>
      </c>
      <c r="H2894">
        <v>183</v>
      </c>
      <c r="I2894" t="s">
        <v>29</v>
      </c>
      <c r="J2894">
        <v>57000000</v>
      </c>
      <c r="K2894">
        <v>5.8</v>
      </c>
    </row>
    <row r="2895" spans="1:11" x14ac:dyDescent="0.3">
      <c r="A2895" t="s">
        <v>2787</v>
      </c>
      <c r="B2895">
        <v>181</v>
      </c>
      <c r="C2895">
        <v>120</v>
      </c>
      <c r="D2895">
        <v>66002193</v>
      </c>
      <c r="E2895" t="s">
        <v>4424</v>
      </c>
      <c r="F2895" t="s">
        <v>6372</v>
      </c>
      <c r="G2895">
        <v>44296</v>
      </c>
      <c r="H2895">
        <v>144</v>
      </c>
      <c r="I2895" t="s">
        <v>29</v>
      </c>
      <c r="J2895">
        <v>110000000</v>
      </c>
      <c r="K2895">
        <v>5.8</v>
      </c>
    </row>
    <row r="2896" spans="1:11" x14ac:dyDescent="0.3">
      <c r="A2896" t="s">
        <v>4002</v>
      </c>
      <c r="B2896">
        <v>61</v>
      </c>
      <c r="C2896">
        <v>114</v>
      </c>
      <c r="D2896">
        <v>32885565</v>
      </c>
      <c r="E2896" t="s">
        <v>1050</v>
      </c>
      <c r="F2896" t="s">
        <v>6373</v>
      </c>
      <c r="G2896">
        <v>53132</v>
      </c>
      <c r="H2896">
        <v>101</v>
      </c>
      <c r="I2896" t="s">
        <v>29</v>
      </c>
      <c r="J2896">
        <v>80000000</v>
      </c>
      <c r="K2896">
        <v>5.8</v>
      </c>
    </row>
    <row r="2897" spans="1:11" x14ac:dyDescent="0.3">
      <c r="A2897" t="s">
        <v>915</v>
      </c>
      <c r="B2897">
        <v>93</v>
      </c>
      <c r="C2897">
        <v>108</v>
      </c>
      <c r="D2897">
        <v>67155742</v>
      </c>
      <c r="E2897" t="s">
        <v>715</v>
      </c>
      <c r="F2897" t="s">
        <v>6375</v>
      </c>
      <c r="G2897">
        <v>62271</v>
      </c>
      <c r="H2897">
        <v>277</v>
      </c>
      <c r="I2897" t="s">
        <v>29</v>
      </c>
      <c r="J2897">
        <v>116000000</v>
      </c>
      <c r="K2897">
        <v>5.8</v>
      </c>
    </row>
    <row r="2898" spans="1:11" x14ac:dyDescent="0.3">
      <c r="A2898" t="s">
        <v>4103</v>
      </c>
      <c r="B2898">
        <v>79</v>
      </c>
      <c r="C2898">
        <v>97</v>
      </c>
      <c r="D2898">
        <v>19819494</v>
      </c>
      <c r="E2898" t="s">
        <v>39</v>
      </c>
      <c r="F2898" t="s">
        <v>6376</v>
      </c>
      <c r="G2898">
        <v>26893</v>
      </c>
      <c r="H2898">
        <v>126</v>
      </c>
      <c r="I2898" t="s">
        <v>29</v>
      </c>
      <c r="J2898">
        <v>70000000</v>
      </c>
      <c r="K2898">
        <v>5.8</v>
      </c>
    </row>
    <row r="2899" spans="1:11" x14ac:dyDescent="0.3">
      <c r="A2899" t="s">
        <v>3857</v>
      </c>
      <c r="B2899">
        <v>228</v>
      </c>
      <c r="C2899">
        <v>110</v>
      </c>
      <c r="D2899">
        <v>20315324</v>
      </c>
      <c r="E2899" t="s">
        <v>3604</v>
      </c>
      <c r="F2899" t="s">
        <v>6377</v>
      </c>
      <c r="G2899">
        <v>88542</v>
      </c>
      <c r="H2899">
        <v>254</v>
      </c>
      <c r="I2899" t="s">
        <v>29</v>
      </c>
      <c r="J2899">
        <v>75000000</v>
      </c>
      <c r="K2899">
        <v>5.8</v>
      </c>
    </row>
    <row r="2900" spans="1:11" x14ac:dyDescent="0.3">
      <c r="A2900" t="s">
        <v>2408</v>
      </c>
      <c r="B2900">
        <v>205</v>
      </c>
      <c r="C2900">
        <v>118</v>
      </c>
      <c r="D2900">
        <v>19673424</v>
      </c>
      <c r="E2900" t="s">
        <v>1437</v>
      </c>
      <c r="F2900" t="s">
        <v>6379</v>
      </c>
      <c r="G2900">
        <v>37446</v>
      </c>
      <c r="H2900">
        <v>232</v>
      </c>
      <c r="I2900" t="s">
        <v>29</v>
      </c>
      <c r="J2900">
        <v>80000000</v>
      </c>
      <c r="K2900">
        <v>5.8</v>
      </c>
    </row>
    <row r="2901" spans="1:11" x14ac:dyDescent="0.3">
      <c r="A2901" t="s">
        <v>579</v>
      </c>
      <c r="B2901">
        <v>61</v>
      </c>
      <c r="C2901">
        <v>97</v>
      </c>
      <c r="D2901">
        <v>18318000</v>
      </c>
      <c r="E2901" t="s">
        <v>6380</v>
      </c>
      <c r="F2901" t="s">
        <v>6381</v>
      </c>
      <c r="G2901">
        <v>24868</v>
      </c>
      <c r="H2901">
        <v>216</v>
      </c>
      <c r="I2901" t="s">
        <v>29</v>
      </c>
      <c r="J2901">
        <v>80000000</v>
      </c>
      <c r="K2901">
        <v>5.8</v>
      </c>
    </row>
    <row r="2902" spans="1:11" x14ac:dyDescent="0.3">
      <c r="A2902" t="s">
        <v>4197</v>
      </c>
      <c r="B2902">
        <v>310</v>
      </c>
      <c r="C2902">
        <v>99</v>
      </c>
      <c r="D2902">
        <v>83640426</v>
      </c>
      <c r="E2902" t="s">
        <v>309</v>
      </c>
      <c r="F2902" t="s">
        <v>6382</v>
      </c>
      <c r="G2902">
        <v>152826</v>
      </c>
      <c r="H2902">
        <v>253</v>
      </c>
      <c r="I2902" t="s">
        <v>29</v>
      </c>
      <c r="J2902">
        <v>150000000</v>
      </c>
      <c r="K2902">
        <v>5.8</v>
      </c>
    </row>
    <row r="2903" spans="1:11" x14ac:dyDescent="0.3">
      <c r="A2903" t="s">
        <v>3737</v>
      </c>
      <c r="B2903">
        <v>188</v>
      </c>
      <c r="C2903">
        <v>120</v>
      </c>
      <c r="D2903">
        <v>24004159</v>
      </c>
      <c r="E2903" t="s">
        <v>2411</v>
      </c>
      <c r="F2903" t="s">
        <v>6383</v>
      </c>
      <c r="G2903">
        <v>68720</v>
      </c>
      <c r="H2903">
        <v>191</v>
      </c>
      <c r="I2903" t="s">
        <v>29</v>
      </c>
      <c r="J2903">
        <v>110000000</v>
      </c>
      <c r="K2903">
        <v>5.8</v>
      </c>
    </row>
    <row r="2904" spans="1:11" x14ac:dyDescent="0.3">
      <c r="A2904" t="s">
        <v>3737</v>
      </c>
      <c r="B2904">
        <v>188</v>
      </c>
      <c r="C2904">
        <v>120</v>
      </c>
      <c r="D2904">
        <v>24004159</v>
      </c>
      <c r="E2904" t="s">
        <v>2411</v>
      </c>
      <c r="F2904" t="s">
        <v>6383</v>
      </c>
      <c r="G2904">
        <v>68722</v>
      </c>
      <c r="H2904">
        <v>191</v>
      </c>
      <c r="I2904" t="s">
        <v>29</v>
      </c>
      <c r="J2904">
        <v>110000000</v>
      </c>
      <c r="K2904">
        <v>5.8</v>
      </c>
    </row>
    <row r="2905" spans="1:11" x14ac:dyDescent="0.3">
      <c r="A2905" t="s">
        <v>3191</v>
      </c>
      <c r="B2905">
        <v>357</v>
      </c>
      <c r="C2905">
        <v>119</v>
      </c>
      <c r="D2905">
        <v>61937495</v>
      </c>
      <c r="E2905" t="s">
        <v>5129</v>
      </c>
      <c r="F2905" t="s">
        <v>6384</v>
      </c>
      <c r="G2905">
        <v>89442</v>
      </c>
      <c r="H2905">
        <v>432</v>
      </c>
      <c r="I2905" t="s">
        <v>29</v>
      </c>
      <c r="J2905">
        <v>150000000</v>
      </c>
      <c r="K2905">
        <v>5.8</v>
      </c>
    </row>
    <row r="2906" spans="1:11" x14ac:dyDescent="0.3">
      <c r="A2906" t="s">
        <v>1038</v>
      </c>
      <c r="B2906">
        <v>256</v>
      </c>
      <c r="C2906">
        <v>111</v>
      </c>
      <c r="D2906">
        <v>34964818</v>
      </c>
      <c r="E2906" t="s">
        <v>1674</v>
      </c>
      <c r="F2906" t="s">
        <v>6385</v>
      </c>
      <c r="G2906">
        <v>39956</v>
      </c>
      <c r="H2906">
        <v>186</v>
      </c>
      <c r="I2906" t="s">
        <v>29</v>
      </c>
      <c r="J2906">
        <v>150000000</v>
      </c>
      <c r="K2906">
        <v>5.8</v>
      </c>
    </row>
    <row r="2907" spans="1:11" x14ac:dyDescent="0.3">
      <c r="A2907" t="s">
        <v>1038</v>
      </c>
      <c r="B2907">
        <v>256</v>
      </c>
      <c r="C2907">
        <v>111</v>
      </c>
      <c r="D2907">
        <v>34964818</v>
      </c>
      <c r="E2907" t="s">
        <v>1674</v>
      </c>
      <c r="F2907" t="s">
        <v>6385</v>
      </c>
      <c r="G2907">
        <v>39975</v>
      </c>
      <c r="H2907">
        <v>186</v>
      </c>
      <c r="I2907" t="s">
        <v>29</v>
      </c>
      <c r="J2907">
        <v>150000000</v>
      </c>
      <c r="K2907">
        <v>5.8</v>
      </c>
    </row>
    <row r="2908" spans="1:11" x14ac:dyDescent="0.3">
      <c r="A2908" t="s">
        <v>3391</v>
      </c>
      <c r="B2908">
        <v>275</v>
      </c>
      <c r="C2908">
        <v>120</v>
      </c>
      <c r="D2908">
        <v>134455175</v>
      </c>
      <c r="E2908" t="s">
        <v>338</v>
      </c>
      <c r="F2908" t="s">
        <v>6386</v>
      </c>
      <c r="G2908">
        <v>97664</v>
      </c>
      <c r="H2908">
        <v>232</v>
      </c>
      <c r="I2908" t="s">
        <v>29</v>
      </c>
      <c r="J2908">
        <v>35000000</v>
      </c>
      <c r="K2908">
        <v>5.7</v>
      </c>
    </row>
    <row r="2909" spans="1:11" x14ac:dyDescent="0.3">
      <c r="A2909" t="s">
        <v>4174</v>
      </c>
      <c r="B2909">
        <v>75</v>
      </c>
      <c r="C2909">
        <v>131</v>
      </c>
      <c r="D2909">
        <v>102922376</v>
      </c>
      <c r="E2909" t="s">
        <v>2525</v>
      </c>
      <c r="F2909" t="s">
        <v>6387</v>
      </c>
      <c r="G2909">
        <v>51314</v>
      </c>
      <c r="H2909">
        <v>265</v>
      </c>
      <c r="I2909" t="s">
        <v>29</v>
      </c>
      <c r="J2909">
        <v>20000000</v>
      </c>
      <c r="K2909">
        <v>5.7</v>
      </c>
    </row>
    <row r="2910" spans="1:11" x14ac:dyDescent="0.3">
      <c r="A2910" t="s">
        <v>4211</v>
      </c>
      <c r="B2910">
        <v>264</v>
      </c>
      <c r="C2910">
        <v>98</v>
      </c>
      <c r="D2910">
        <v>84749884</v>
      </c>
      <c r="E2910" t="s">
        <v>626</v>
      </c>
      <c r="F2910" t="s">
        <v>6389</v>
      </c>
      <c r="G2910">
        <v>82133</v>
      </c>
      <c r="H2910">
        <v>359</v>
      </c>
      <c r="I2910" t="s">
        <v>29</v>
      </c>
      <c r="J2910">
        <v>3000000</v>
      </c>
      <c r="K2910">
        <v>5.7</v>
      </c>
    </row>
    <row r="2911" spans="1:11" x14ac:dyDescent="0.3">
      <c r="A2911" t="s">
        <v>3253</v>
      </c>
      <c r="B2911">
        <v>286</v>
      </c>
      <c r="C2911">
        <v>97</v>
      </c>
      <c r="D2911">
        <v>100292856</v>
      </c>
      <c r="E2911" t="s">
        <v>676</v>
      </c>
      <c r="F2911" t="s">
        <v>6390</v>
      </c>
      <c r="G2911">
        <v>160418</v>
      </c>
      <c r="H2911">
        <v>296</v>
      </c>
      <c r="I2911" t="s">
        <v>29</v>
      </c>
      <c r="J2911">
        <v>20000000</v>
      </c>
      <c r="K2911">
        <v>5.7</v>
      </c>
    </row>
    <row r="2912" spans="1:11" x14ac:dyDescent="0.3">
      <c r="A2912" t="s">
        <v>753</v>
      </c>
      <c r="B2912">
        <v>230</v>
      </c>
      <c r="C2912">
        <v>119</v>
      </c>
      <c r="D2912">
        <v>180011740</v>
      </c>
      <c r="E2912" t="s">
        <v>86</v>
      </c>
      <c r="F2912" t="s">
        <v>6391</v>
      </c>
      <c r="G2912">
        <v>177725</v>
      </c>
      <c r="H2912">
        <v>1368</v>
      </c>
      <c r="I2912" t="s">
        <v>29</v>
      </c>
      <c r="J2912">
        <v>100000000</v>
      </c>
      <c r="K2912">
        <v>5.7</v>
      </c>
    </row>
    <row r="2913" spans="1:11" x14ac:dyDescent="0.3">
      <c r="A2913" t="s">
        <v>753</v>
      </c>
      <c r="B2913">
        <v>230</v>
      </c>
      <c r="C2913">
        <v>119</v>
      </c>
      <c r="D2913">
        <v>180011740</v>
      </c>
      <c r="E2913" t="s">
        <v>86</v>
      </c>
      <c r="F2913" t="s">
        <v>6391</v>
      </c>
      <c r="G2913">
        <v>177729</v>
      </c>
      <c r="H2913">
        <v>1368</v>
      </c>
      <c r="I2913" t="s">
        <v>29</v>
      </c>
      <c r="J2913">
        <v>100000000</v>
      </c>
      <c r="K2913">
        <v>5.7</v>
      </c>
    </row>
    <row r="2914" spans="1:11" x14ac:dyDescent="0.3">
      <c r="A2914" t="s">
        <v>3525</v>
      </c>
      <c r="B2914">
        <v>361</v>
      </c>
      <c r="C2914">
        <v>85</v>
      </c>
      <c r="D2914">
        <v>64423650</v>
      </c>
      <c r="E2914" t="s">
        <v>2263</v>
      </c>
      <c r="F2914" t="s">
        <v>6393</v>
      </c>
      <c r="G2914">
        <v>139329</v>
      </c>
      <c r="H2914">
        <v>578</v>
      </c>
      <c r="I2914" t="s">
        <v>29</v>
      </c>
      <c r="J2914">
        <v>3000000</v>
      </c>
      <c r="K2914">
        <v>5.7</v>
      </c>
    </row>
    <row r="2915" spans="1:11" x14ac:dyDescent="0.3">
      <c r="A2915" t="s">
        <v>3371</v>
      </c>
      <c r="B2915">
        <v>186</v>
      </c>
      <c r="C2915">
        <v>125</v>
      </c>
      <c r="D2915">
        <v>110476776</v>
      </c>
      <c r="E2915" t="s">
        <v>289</v>
      </c>
      <c r="F2915" t="s">
        <v>6394</v>
      </c>
      <c r="G2915">
        <v>95437</v>
      </c>
      <c r="H2915">
        <v>211</v>
      </c>
      <c r="I2915" t="s">
        <v>29</v>
      </c>
      <c r="J2915">
        <v>52000000</v>
      </c>
      <c r="K2915">
        <v>5.7</v>
      </c>
    </row>
    <row r="2916" spans="1:11" x14ac:dyDescent="0.3">
      <c r="A2916" t="s">
        <v>3371</v>
      </c>
      <c r="B2916">
        <v>77</v>
      </c>
      <c r="C2916">
        <v>113</v>
      </c>
      <c r="D2916">
        <v>95149435</v>
      </c>
      <c r="E2916" t="s">
        <v>4368</v>
      </c>
      <c r="F2916" t="s">
        <v>6395</v>
      </c>
      <c r="G2916">
        <v>53687</v>
      </c>
      <c r="H2916">
        <v>152</v>
      </c>
      <c r="I2916" t="s">
        <v>29</v>
      </c>
      <c r="J2916">
        <v>40000000</v>
      </c>
      <c r="K2916">
        <v>5.7</v>
      </c>
    </row>
    <row r="2917" spans="1:11" x14ac:dyDescent="0.3">
      <c r="A2917" t="s">
        <v>4177</v>
      </c>
      <c r="B2917">
        <v>222</v>
      </c>
      <c r="C2917">
        <v>115</v>
      </c>
      <c r="D2917">
        <v>66009973</v>
      </c>
      <c r="E2917" t="s">
        <v>1683</v>
      </c>
      <c r="F2917" t="s">
        <v>6396</v>
      </c>
      <c r="G2917">
        <v>38202</v>
      </c>
      <c r="H2917">
        <v>135</v>
      </c>
      <c r="I2917" t="s">
        <v>29</v>
      </c>
      <c r="J2917">
        <v>14800000</v>
      </c>
      <c r="K2917">
        <v>5.7</v>
      </c>
    </row>
    <row r="2918" spans="1:11" x14ac:dyDescent="0.3">
      <c r="A2918" t="s">
        <v>2734</v>
      </c>
      <c r="B2918">
        <v>218</v>
      </c>
      <c r="C2918">
        <v>109</v>
      </c>
      <c r="D2918">
        <v>86208010</v>
      </c>
      <c r="E2918" t="s">
        <v>676</v>
      </c>
      <c r="F2918" t="s">
        <v>6397</v>
      </c>
      <c r="G2918">
        <v>97045</v>
      </c>
      <c r="H2918">
        <v>285</v>
      </c>
      <c r="I2918" t="s">
        <v>29</v>
      </c>
      <c r="J2918">
        <v>35000000</v>
      </c>
      <c r="K2918">
        <v>5.7</v>
      </c>
    </row>
    <row r="2919" spans="1:11" x14ac:dyDescent="0.3">
      <c r="A2919" t="s">
        <v>4261</v>
      </c>
      <c r="B2919">
        <v>91</v>
      </c>
      <c r="C2919">
        <v>88</v>
      </c>
      <c r="D2919">
        <v>65535067</v>
      </c>
      <c r="E2919" t="s">
        <v>289</v>
      </c>
      <c r="F2919" t="s">
        <v>6398</v>
      </c>
      <c r="G2919">
        <v>59380</v>
      </c>
      <c r="H2919">
        <v>202</v>
      </c>
      <c r="I2919" t="s">
        <v>29</v>
      </c>
      <c r="J2919">
        <v>17000000</v>
      </c>
      <c r="K2919">
        <v>5.7</v>
      </c>
    </row>
    <row r="2920" spans="1:11" x14ac:dyDescent="0.3">
      <c r="A2920" t="s">
        <v>3205</v>
      </c>
      <c r="B2920">
        <v>163</v>
      </c>
      <c r="C2920">
        <v>92</v>
      </c>
      <c r="D2920">
        <v>80197993</v>
      </c>
      <c r="E2920" t="s">
        <v>5577</v>
      </c>
      <c r="F2920" t="s">
        <v>6400</v>
      </c>
      <c r="G2920">
        <v>65551</v>
      </c>
      <c r="H2920">
        <v>441</v>
      </c>
      <c r="I2920" t="s">
        <v>29</v>
      </c>
      <c r="J2920">
        <v>32000000</v>
      </c>
      <c r="K2920">
        <v>5.7</v>
      </c>
    </row>
    <row r="2921" spans="1:11" x14ac:dyDescent="0.3">
      <c r="A2921" t="s">
        <v>4184</v>
      </c>
      <c r="B2921">
        <v>50</v>
      </c>
      <c r="C2921">
        <v>106</v>
      </c>
      <c r="D2921">
        <v>64955956</v>
      </c>
      <c r="E2921" t="s">
        <v>73</v>
      </c>
      <c r="F2921" t="s">
        <v>6401</v>
      </c>
      <c r="G2921">
        <v>10104</v>
      </c>
      <c r="H2921">
        <v>69</v>
      </c>
      <c r="I2921" t="s">
        <v>29</v>
      </c>
      <c r="J2921">
        <v>18000000</v>
      </c>
      <c r="K2921">
        <v>5.7</v>
      </c>
    </row>
    <row r="2922" spans="1:11" x14ac:dyDescent="0.3">
      <c r="A2922" t="s">
        <v>4526</v>
      </c>
      <c r="B2922">
        <v>142</v>
      </c>
      <c r="C2922">
        <v>102</v>
      </c>
      <c r="D2922">
        <v>93607673</v>
      </c>
      <c r="E2922" t="s">
        <v>289</v>
      </c>
      <c r="F2922" t="s">
        <v>6402</v>
      </c>
      <c r="G2922">
        <v>47573</v>
      </c>
      <c r="H2922">
        <v>343</v>
      </c>
      <c r="I2922" t="s">
        <v>29</v>
      </c>
      <c r="J2922">
        <v>48000000</v>
      </c>
      <c r="K2922">
        <v>5.7</v>
      </c>
    </row>
    <row r="2923" spans="1:11" x14ac:dyDescent="0.3">
      <c r="A2923" t="s">
        <v>2758</v>
      </c>
      <c r="B2923">
        <v>102</v>
      </c>
      <c r="C2923">
        <v>99</v>
      </c>
      <c r="D2923">
        <v>49369900</v>
      </c>
      <c r="E2923" t="s">
        <v>1453</v>
      </c>
      <c r="F2923" t="s">
        <v>6404</v>
      </c>
      <c r="G2923">
        <v>36108</v>
      </c>
      <c r="H2923">
        <v>260</v>
      </c>
      <c r="I2923" t="s">
        <v>29</v>
      </c>
      <c r="J2923">
        <v>7000000</v>
      </c>
      <c r="K2923">
        <v>5.7</v>
      </c>
    </row>
    <row r="2924" spans="1:11" x14ac:dyDescent="0.3">
      <c r="A2924" t="s">
        <v>3727</v>
      </c>
      <c r="B2924">
        <v>52</v>
      </c>
      <c r="C2924">
        <v>106</v>
      </c>
      <c r="D2924">
        <v>65182182</v>
      </c>
      <c r="E2924" t="s">
        <v>289</v>
      </c>
      <c r="F2924" t="s">
        <v>6406</v>
      </c>
      <c r="G2924">
        <v>15310</v>
      </c>
      <c r="H2924">
        <v>38</v>
      </c>
      <c r="I2924" t="s">
        <v>29</v>
      </c>
      <c r="J2924">
        <v>24000000</v>
      </c>
      <c r="K2924">
        <v>5.7</v>
      </c>
    </row>
    <row r="2925" spans="1:11" x14ac:dyDescent="0.3">
      <c r="A2925" t="s">
        <v>4318</v>
      </c>
      <c r="B2925">
        <v>64</v>
      </c>
      <c r="C2925">
        <v>118</v>
      </c>
      <c r="D2925">
        <v>56398162</v>
      </c>
      <c r="E2925" t="s">
        <v>1569</v>
      </c>
      <c r="F2925" t="s">
        <v>6407</v>
      </c>
      <c r="G2925">
        <v>28649</v>
      </c>
      <c r="H2925">
        <v>185</v>
      </c>
      <c r="I2925" t="s">
        <v>29</v>
      </c>
      <c r="J2925">
        <v>20000000</v>
      </c>
      <c r="K2925">
        <v>5.7</v>
      </c>
    </row>
    <row r="2926" spans="1:11" x14ac:dyDescent="0.3">
      <c r="A2926" t="s">
        <v>1907</v>
      </c>
      <c r="B2926">
        <v>378</v>
      </c>
      <c r="C2926">
        <v>165</v>
      </c>
      <c r="D2926">
        <v>245428137</v>
      </c>
      <c r="E2926" t="s">
        <v>248</v>
      </c>
      <c r="F2926" t="s">
        <v>6408</v>
      </c>
      <c r="G2926">
        <v>242420</v>
      </c>
      <c r="H2926">
        <v>918</v>
      </c>
      <c r="I2926" t="s">
        <v>29</v>
      </c>
      <c r="J2926">
        <v>210000000</v>
      </c>
      <c r="K2926">
        <v>5.7</v>
      </c>
    </row>
    <row r="2927" spans="1:11" x14ac:dyDescent="0.3">
      <c r="A2927" t="s">
        <v>4154</v>
      </c>
      <c r="B2927">
        <v>235</v>
      </c>
      <c r="C2927">
        <v>91</v>
      </c>
      <c r="D2927">
        <v>36200000</v>
      </c>
      <c r="E2927" t="s">
        <v>840</v>
      </c>
      <c r="F2927" t="s">
        <v>6410</v>
      </c>
      <c r="G2927">
        <v>31952</v>
      </c>
      <c r="H2927">
        <v>372</v>
      </c>
      <c r="I2927" t="s">
        <v>29</v>
      </c>
      <c r="J2927">
        <v>4000000</v>
      </c>
      <c r="K2927">
        <v>5.7</v>
      </c>
    </row>
    <row r="2928" spans="1:11" x14ac:dyDescent="0.3">
      <c r="A2928" t="s">
        <v>4179</v>
      </c>
      <c r="B2928">
        <v>52</v>
      </c>
      <c r="C2928">
        <v>112</v>
      </c>
      <c r="D2928">
        <v>37295394</v>
      </c>
      <c r="E2928" t="s">
        <v>73</v>
      </c>
      <c r="F2928" t="s">
        <v>6411</v>
      </c>
      <c r="G2928">
        <v>7973</v>
      </c>
      <c r="H2928">
        <v>59</v>
      </c>
      <c r="I2928" t="s">
        <v>29</v>
      </c>
      <c r="J2928">
        <v>6600000</v>
      </c>
      <c r="K2928">
        <v>5.7</v>
      </c>
    </row>
    <row r="2929" spans="1:11" x14ac:dyDescent="0.3">
      <c r="A2929" t="s">
        <v>4233</v>
      </c>
      <c r="B2929">
        <v>270</v>
      </c>
      <c r="C2929">
        <v>83</v>
      </c>
      <c r="D2929">
        <v>31537320</v>
      </c>
      <c r="E2929" t="s">
        <v>211</v>
      </c>
      <c r="F2929" t="s">
        <v>6413</v>
      </c>
      <c r="G2929">
        <v>44329</v>
      </c>
      <c r="H2929">
        <v>309</v>
      </c>
      <c r="I2929" t="s">
        <v>29</v>
      </c>
      <c r="J2929">
        <v>1000000</v>
      </c>
      <c r="K2929">
        <v>5.7</v>
      </c>
    </row>
    <row r="2930" spans="1:11" x14ac:dyDescent="0.3">
      <c r="A2930" t="s">
        <v>4508</v>
      </c>
      <c r="B2930">
        <v>235</v>
      </c>
      <c r="C2930">
        <v>79</v>
      </c>
      <c r="D2930">
        <v>30500882</v>
      </c>
      <c r="E2930" t="s">
        <v>6414</v>
      </c>
      <c r="F2930" t="s">
        <v>6416</v>
      </c>
      <c r="G2930">
        <v>42256</v>
      </c>
      <c r="H2930">
        <v>916</v>
      </c>
      <c r="I2930" t="s">
        <v>29</v>
      </c>
      <c r="J2930">
        <v>500000</v>
      </c>
      <c r="K2930">
        <v>5.7</v>
      </c>
    </row>
    <row r="2931" spans="1:11" x14ac:dyDescent="0.3">
      <c r="A2931" t="s">
        <v>4208</v>
      </c>
      <c r="B2931">
        <v>97</v>
      </c>
      <c r="C2931">
        <v>99</v>
      </c>
      <c r="D2931">
        <v>37882551</v>
      </c>
      <c r="E2931" t="s">
        <v>676</v>
      </c>
      <c r="F2931" t="s">
        <v>6417</v>
      </c>
      <c r="G2931">
        <v>80305</v>
      </c>
      <c r="H2931">
        <v>393</v>
      </c>
      <c r="I2931" t="s">
        <v>29</v>
      </c>
      <c r="J2931">
        <v>16000000</v>
      </c>
      <c r="K2931">
        <v>5.7</v>
      </c>
    </row>
    <row r="2932" spans="1:11" x14ac:dyDescent="0.3">
      <c r="A2932" t="s">
        <v>3871</v>
      </c>
      <c r="B2932">
        <v>213</v>
      </c>
      <c r="C2932">
        <v>140</v>
      </c>
      <c r="D2932">
        <v>80574010</v>
      </c>
      <c r="E2932" t="s">
        <v>588</v>
      </c>
      <c r="F2932" t="s">
        <v>6418</v>
      </c>
      <c r="G2932">
        <v>63493</v>
      </c>
      <c r="H2932">
        <v>302</v>
      </c>
      <c r="I2932" t="s">
        <v>29</v>
      </c>
      <c r="J2932">
        <v>60000000</v>
      </c>
      <c r="K2932">
        <v>5.7</v>
      </c>
    </row>
    <row r="2933" spans="1:11" x14ac:dyDescent="0.3">
      <c r="A2933" t="s">
        <v>3669</v>
      </c>
      <c r="B2933">
        <v>199</v>
      </c>
      <c r="C2933">
        <v>100</v>
      </c>
      <c r="D2933">
        <v>131144183</v>
      </c>
      <c r="E2933" t="s">
        <v>5371</v>
      </c>
      <c r="F2933" t="s">
        <v>6419</v>
      </c>
      <c r="G2933">
        <v>157016</v>
      </c>
      <c r="H2933">
        <v>824</v>
      </c>
      <c r="I2933" t="s">
        <v>29</v>
      </c>
      <c r="J2933">
        <v>115000000</v>
      </c>
      <c r="K2933">
        <v>5.7</v>
      </c>
    </row>
    <row r="2934" spans="1:11" x14ac:dyDescent="0.3">
      <c r="A2934" t="s">
        <v>4238</v>
      </c>
      <c r="B2934">
        <v>59</v>
      </c>
      <c r="C2934">
        <v>72</v>
      </c>
      <c r="D2934">
        <v>28501605</v>
      </c>
      <c r="E2934" t="s">
        <v>1900</v>
      </c>
      <c r="F2934" t="s">
        <v>6421</v>
      </c>
      <c r="G2934">
        <v>31371</v>
      </c>
      <c r="H2934">
        <v>166</v>
      </c>
      <c r="I2934" t="s">
        <v>29</v>
      </c>
      <c r="J2934">
        <v>13000000</v>
      </c>
      <c r="K2934">
        <v>5.7</v>
      </c>
    </row>
    <row r="2935" spans="1:11" x14ac:dyDescent="0.3">
      <c r="A2935" t="s">
        <v>3896</v>
      </c>
      <c r="B2935">
        <v>40</v>
      </c>
      <c r="C2935">
        <v>95</v>
      </c>
      <c r="D2935">
        <v>25482931</v>
      </c>
      <c r="E2935" t="s">
        <v>1562</v>
      </c>
      <c r="F2935" t="s">
        <v>6423</v>
      </c>
      <c r="G2935">
        <v>9693</v>
      </c>
      <c r="H2935">
        <v>33</v>
      </c>
      <c r="I2935" t="s">
        <v>29</v>
      </c>
      <c r="J2935">
        <v>14000000</v>
      </c>
      <c r="K2935">
        <v>5.7</v>
      </c>
    </row>
    <row r="2936" spans="1:11" x14ac:dyDescent="0.3">
      <c r="A2936" t="s">
        <v>4541</v>
      </c>
      <c r="B2936">
        <v>59</v>
      </c>
      <c r="C2936">
        <v>91</v>
      </c>
      <c r="D2936">
        <v>17843379</v>
      </c>
      <c r="E2936" t="s">
        <v>699</v>
      </c>
      <c r="F2936" t="s">
        <v>6425</v>
      </c>
      <c r="G2936">
        <v>14904</v>
      </c>
      <c r="H2936">
        <v>147</v>
      </c>
      <c r="I2936" t="s">
        <v>29</v>
      </c>
      <c r="J2936">
        <v>8000000</v>
      </c>
      <c r="K2936">
        <v>5.7</v>
      </c>
    </row>
    <row r="2937" spans="1:11" x14ac:dyDescent="0.3">
      <c r="A2937" t="s">
        <v>1531</v>
      </c>
      <c r="B2937">
        <v>97</v>
      </c>
      <c r="C2937">
        <v>107</v>
      </c>
      <c r="D2937">
        <v>26284475</v>
      </c>
      <c r="E2937" t="s">
        <v>676</v>
      </c>
      <c r="F2937" t="s">
        <v>6426</v>
      </c>
      <c r="G2937">
        <v>9051</v>
      </c>
      <c r="H2937">
        <v>68</v>
      </c>
      <c r="I2937" t="s">
        <v>29</v>
      </c>
      <c r="J2937">
        <v>17000000</v>
      </c>
      <c r="K2937">
        <v>5.7</v>
      </c>
    </row>
    <row r="2938" spans="1:11" x14ac:dyDescent="0.3">
      <c r="A2938" t="s">
        <v>4179</v>
      </c>
      <c r="B2938">
        <v>82</v>
      </c>
      <c r="C2938">
        <v>116</v>
      </c>
      <c r="D2938">
        <v>24397469</v>
      </c>
      <c r="E2938" t="s">
        <v>220</v>
      </c>
      <c r="F2938" t="s">
        <v>6427</v>
      </c>
      <c r="G2938">
        <v>5161</v>
      </c>
      <c r="H2938">
        <v>48</v>
      </c>
      <c r="I2938" t="s">
        <v>29</v>
      </c>
      <c r="J2938">
        <v>17000000</v>
      </c>
      <c r="K2938">
        <v>5.7</v>
      </c>
    </row>
    <row r="2939" spans="1:11" x14ac:dyDescent="0.3">
      <c r="A2939" t="s">
        <v>3629</v>
      </c>
      <c r="B2939">
        <v>73</v>
      </c>
      <c r="C2939">
        <v>93</v>
      </c>
      <c r="D2939">
        <v>15171475</v>
      </c>
      <c r="E2939" t="s">
        <v>1900</v>
      </c>
      <c r="F2939" t="s">
        <v>6428</v>
      </c>
      <c r="G2939">
        <v>19805</v>
      </c>
      <c r="H2939">
        <v>122</v>
      </c>
      <c r="I2939" t="s">
        <v>29</v>
      </c>
      <c r="J2939">
        <v>8500000</v>
      </c>
      <c r="K2939">
        <v>5.7</v>
      </c>
    </row>
    <row r="2940" spans="1:11" x14ac:dyDescent="0.3">
      <c r="A2940" t="s">
        <v>3699</v>
      </c>
      <c r="B2940">
        <v>98</v>
      </c>
      <c r="C2940">
        <v>118</v>
      </c>
      <c r="D2940">
        <v>30920167</v>
      </c>
      <c r="E2940" t="s">
        <v>2765</v>
      </c>
      <c r="F2940" t="s">
        <v>6429</v>
      </c>
      <c r="G2940">
        <v>6476</v>
      </c>
      <c r="H2940">
        <v>71</v>
      </c>
      <c r="I2940" t="s">
        <v>29</v>
      </c>
      <c r="J2940">
        <v>25000000</v>
      </c>
      <c r="K2940">
        <v>5.7</v>
      </c>
    </row>
    <row r="2941" spans="1:11" x14ac:dyDescent="0.3">
      <c r="A2941" t="s">
        <v>4213</v>
      </c>
      <c r="B2941">
        <v>65</v>
      </c>
      <c r="C2941">
        <v>98</v>
      </c>
      <c r="D2941">
        <v>7369373</v>
      </c>
      <c r="E2941" t="s">
        <v>211</v>
      </c>
      <c r="F2941" t="s">
        <v>6431</v>
      </c>
      <c r="G2941">
        <v>4288</v>
      </c>
      <c r="H2941">
        <v>74</v>
      </c>
      <c r="I2941" t="s">
        <v>29</v>
      </c>
      <c r="J2941">
        <v>2000000</v>
      </c>
      <c r="K2941">
        <v>5.7</v>
      </c>
    </row>
    <row r="2942" spans="1:11" x14ac:dyDescent="0.3">
      <c r="A2942" t="s">
        <v>3071</v>
      </c>
      <c r="B2942">
        <v>150</v>
      </c>
      <c r="C2942">
        <v>107</v>
      </c>
      <c r="D2942">
        <v>18004225</v>
      </c>
      <c r="E2942" t="s">
        <v>699</v>
      </c>
      <c r="F2942" t="s">
        <v>6432</v>
      </c>
      <c r="G2942">
        <v>28573</v>
      </c>
      <c r="H2942">
        <v>87</v>
      </c>
      <c r="I2942" t="s">
        <v>29</v>
      </c>
      <c r="J2942">
        <v>13000000</v>
      </c>
      <c r="K2942">
        <v>5.7</v>
      </c>
    </row>
    <row r="2943" spans="1:11" x14ac:dyDescent="0.3">
      <c r="A2943" t="s">
        <v>3396</v>
      </c>
      <c r="B2943">
        <v>97</v>
      </c>
      <c r="C2943">
        <v>98</v>
      </c>
      <c r="D2943">
        <v>74329966</v>
      </c>
      <c r="E2943" t="s">
        <v>6433</v>
      </c>
      <c r="F2943" t="s">
        <v>6434</v>
      </c>
      <c r="G2943">
        <v>60910</v>
      </c>
      <c r="H2943">
        <v>164</v>
      </c>
      <c r="I2943" t="s">
        <v>29</v>
      </c>
      <c r="J2943">
        <v>70000000</v>
      </c>
      <c r="K2943">
        <v>5.7</v>
      </c>
    </row>
    <row r="2944" spans="1:11" x14ac:dyDescent="0.3">
      <c r="A2944" t="s">
        <v>807</v>
      </c>
      <c r="B2944">
        <v>161</v>
      </c>
      <c r="C2944">
        <v>118</v>
      </c>
      <c r="D2944">
        <v>55808744</v>
      </c>
      <c r="E2944" t="s">
        <v>5509</v>
      </c>
      <c r="F2944" t="s">
        <v>6435</v>
      </c>
      <c r="G2944">
        <v>59435</v>
      </c>
      <c r="H2944">
        <v>323</v>
      </c>
      <c r="I2944" t="s">
        <v>29</v>
      </c>
      <c r="J2944">
        <v>53000000</v>
      </c>
      <c r="K2944">
        <v>5.7</v>
      </c>
    </row>
    <row r="2945" spans="1:11" x14ac:dyDescent="0.3">
      <c r="A2945" t="s">
        <v>4146</v>
      </c>
      <c r="B2945">
        <v>166</v>
      </c>
      <c r="C2945">
        <v>98</v>
      </c>
      <c r="D2945">
        <v>67128202</v>
      </c>
      <c r="E2945" t="s">
        <v>6436</v>
      </c>
      <c r="F2945" t="s">
        <v>6437</v>
      </c>
      <c r="G2945">
        <v>43328</v>
      </c>
      <c r="H2945">
        <v>110</v>
      </c>
      <c r="I2945" t="s">
        <v>29</v>
      </c>
      <c r="J2945">
        <v>65000000</v>
      </c>
      <c r="K2945">
        <v>5.7</v>
      </c>
    </row>
    <row r="2946" spans="1:11" x14ac:dyDescent="0.3">
      <c r="A2946" t="s">
        <v>1962</v>
      </c>
      <c r="B2946">
        <v>170</v>
      </c>
      <c r="C2946">
        <v>110</v>
      </c>
      <c r="D2946">
        <v>41102171</v>
      </c>
      <c r="E2946" t="s">
        <v>699</v>
      </c>
      <c r="F2946" t="s">
        <v>6438</v>
      </c>
      <c r="G2946">
        <v>57266</v>
      </c>
      <c r="H2946">
        <v>89</v>
      </c>
      <c r="I2946" t="s">
        <v>29</v>
      </c>
      <c r="J2946">
        <v>40000000</v>
      </c>
      <c r="K2946">
        <v>5.7</v>
      </c>
    </row>
    <row r="2947" spans="1:11" x14ac:dyDescent="0.3">
      <c r="A2947" t="s">
        <v>2624</v>
      </c>
      <c r="B2947">
        <v>9</v>
      </c>
      <c r="C2947">
        <v>100</v>
      </c>
      <c r="D2947">
        <v>31937</v>
      </c>
      <c r="E2947" t="s">
        <v>289</v>
      </c>
      <c r="F2947" t="s">
        <v>6440</v>
      </c>
      <c r="G2947">
        <v>1358</v>
      </c>
      <c r="H2947">
        <v>10</v>
      </c>
      <c r="I2947" t="s">
        <v>29</v>
      </c>
      <c r="J2947">
        <v>500000</v>
      </c>
      <c r="K2947">
        <v>5.7</v>
      </c>
    </row>
    <row r="2948" spans="1:11" x14ac:dyDescent="0.3">
      <c r="A2948" t="s">
        <v>4199</v>
      </c>
      <c r="B2948">
        <v>18</v>
      </c>
      <c r="C2948">
        <v>100</v>
      </c>
      <c r="D2948">
        <v>20186</v>
      </c>
      <c r="E2948" t="s">
        <v>676</v>
      </c>
      <c r="F2948" t="s">
        <v>6442</v>
      </c>
      <c r="G2948">
        <v>6025</v>
      </c>
      <c r="H2948">
        <v>15</v>
      </c>
      <c r="I2948" t="s">
        <v>29</v>
      </c>
      <c r="J2948">
        <v>930000</v>
      </c>
      <c r="K2948">
        <v>5.7</v>
      </c>
    </row>
    <row r="2949" spans="1:11" x14ac:dyDescent="0.3">
      <c r="A2949" t="s">
        <v>4299</v>
      </c>
      <c r="B2949">
        <v>280</v>
      </c>
      <c r="C2949">
        <v>95</v>
      </c>
      <c r="D2949">
        <v>952620</v>
      </c>
      <c r="E2949" t="s">
        <v>626</v>
      </c>
      <c r="F2949" t="s">
        <v>6444</v>
      </c>
      <c r="G2949">
        <v>40800</v>
      </c>
      <c r="H2949">
        <v>332</v>
      </c>
      <c r="I2949" t="s">
        <v>29</v>
      </c>
      <c r="J2949">
        <v>2000000</v>
      </c>
      <c r="K2949">
        <v>5.7</v>
      </c>
    </row>
    <row r="2950" spans="1:11" x14ac:dyDescent="0.3">
      <c r="A2950" t="s">
        <v>3371</v>
      </c>
      <c r="B2950">
        <v>200</v>
      </c>
      <c r="C2950">
        <v>113</v>
      </c>
      <c r="D2950">
        <v>54540525</v>
      </c>
      <c r="E2950" t="s">
        <v>289</v>
      </c>
      <c r="F2950" t="s">
        <v>6445</v>
      </c>
      <c r="G2950">
        <v>66579</v>
      </c>
      <c r="H2950">
        <v>134</v>
      </c>
      <c r="I2950" t="s">
        <v>29</v>
      </c>
      <c r="J2950">
        <v>56000000</v>
      </c>
      <c r="K2950">
        <v>5.7</v>
      </c>
    </row>
    <row r="2951" spans="1:11" x14ac:dyDescent="0.3">
      <c r="A2951" t="s">
        <v>3989</v>
      </c>
      <c r="B2951">
        <v>46</v>
      </c>
      <c r="C2951">
        <v>101</v>
      </c>
      <c r="D2951">
        <v>14108518</v>
      </c>
      <c r="E2951" t="s">
        <v>699</v>
      </c>
      <c r="F2951" t="s">
        <v>6446</v>
      </c>
      <c r="G2951">
        <v>8215</v>
      </c>
      <c r="H2951">
        <v>95</v>
      </c>
      <c r="I2951" t="s">
        <v>29</v>
      </c>
      <c r="J2951">
        <v>16000000</v>
      </c>
      <c r="K2951">
        <v>5.7</v>
      </c>
    </row>
    <row r="2952" spans="1:11" x14ac:dyDescent="0.3">
      <c r="A2952" t="s">
        <v>4187</v>
      </c>
      <c r="B2952">
        <v>94</v>
      </c>
      <c r="C2952">
        <v>106</v>
      </c>
      <c r="D2952">
        <v>2436</v>
      </c>
      <c r="E2952" t="s">
        <v>6447</v>
      </c>
      <c r="F2952" t="s">
        <v>6449</v>
      </c>
      <c r="G2952">
        <v>344</v>
      </c>
      <c r="H2952">
        <v>19</v>
      </c>
      <c r="I2952" t="s">
        <v>29</v>
      </c>
      <c r="J2952">
        <v>2000000</v>
      </c>
      <c r="K2952">
        <v>5.7</v>
      </c>
    </row>
    <row r="2953" spans="1:11" x14ac:dyDescent="0.3">
      <c r="A2953" t="s">
        <v>3492</v>
      </c>
      <c r="B2953">
        <v>37</v>
      </c>
      <c r="C2953">
        <v>85</v>
      </c>
      <c r="D2953">
        <v>12701880</v>
      </c>
      <c r="E2953" t="s">
        <v>316</v>
      </c>
      <c r="F2953" t="s">
        <v>6451</v>
      </c>
      <c r="G2953">
        <v>2037</v>
      </c>
      <c r="H2953">
        <v>22</v>
      </c>
      <c r="I2953" t="s">
        <v>29</v>
      </c>
      <c r="J2953">
        <v>15000000</v>
      </c>
      <c r="K2953">
        <v>5.7</v>
      </c>
    </row>
    <row r="2954" spans="1:11" x14ac:dyDescent="0.3">
      <c r="A2954" t="s">
        <v>4202</v>
      </c>
      <c r="B2954">
        <v>18</v>
      </c>
      <c r="C2954">
        <v>100</v>
      </c>
      <c r="D2954">
        <v>71904</v>
      </c>
      <c r="E2954" t="s">
        <v>157</v>
      </c>
      <c r="F2954" t="s">
        <v>6452</v>
      </c>
      <c r="G2954">
        <v>806</v>
      </c>
      <c r="H2954">
        <v>18</v>
      </c>
      <c r="I2954" t="s">
        <v>29</v>
      </c>
      <c r="J2954">
        <v>2500000</v>
      </c>
      <c r="K2954">
        <v>5.7</v>
      </c>
    </row>
    <row r="2955" spans="1:11" x14ac:dyDescent="0.3">
      <c r="A2955" t="s">
        <v>528</v>
      </c>
      <c r="B2955">
        <v>107</v>
      </c>
      <c r="C2955">
        <v>94</v>
      </c>
      <c r="D2955">
        <v>15155772</v>
      </c>
      <c r="E2955" t="s">
        <v>699</v>
      </c>
      <c r="F2955" t="s">
        <v>6454</v>
      </c>
      <c r="G2955">
        <v>8895</v>
      </c>
      <c r="H2955">
        <v>48</v>
      </c>
      <c r="I2955" t="s">
        <v>29</v>
      </c>
      <c r="J2955">
        <v>18000000</v>
      </c>
      <c r="K2955">
        <v>5.7</v>
      </c>
    </row>
    <row r="2956" spans="1:11" x14ac:dyDescent="0.3">
      <c r="A2956" t="s">
        <v>4235</v>
      </c>
      <c r="B2956">
        <v>29</v>
      </c>
      <c r="C2956">
        <v>81</v>
      </c>
      <c r="D2956">
        <v>6982680</v>
      </c>
      <c r="E2956" t="s">
        <v>338</v>
      </c>
      <c r="F2956" t="s">
        <v>6455</v>
      </c>
      <c r="G2956">
        <v>6965</v>
      </c>
      <c r="H2956">
        <v>69</v>
      </c>
      <c r="I2956" t="s">
        <v>29</v>
      </c>
      <c r="J2956">
        <v>10000000</v>
      </c>
      <c r="K2956">
        <v>5.7</v>
      </c>
    </row>
    <row r="2957" spans="1:11" x14ac:dyDescent="0.3">
      <c r="A2957" t="s">
        <v>1042</v>
      </c>
      <c r="B2957">
        <v>440</v>
      </c>
      <c r="C2957">
        <v>90</v>
      </c>
      <c r="D2957">
        <v>778565</v>
      </c>
      <c r="E2957" t="s">
        <v>26</v>
      </c>
      <c r="F2957" t="s">
        <v>6456</v>
      </c>
      <c r="G2957">
        <v>83234</v>
      </c>
      <c r="H2957">
        <v>475</v>
      </c>
      <c r="I2957" t="s">
        <v>29</v>
      </c>
      <c r="J2957">
        <v>4800000</v>
      </c>
      <c r="K2957">
        <v>5.7</v>
      </c>
    </row>
    <row r="2958" spans="1:11" x14ac:dyDescent="0.3">
      <c r="A2958" t="s">
        <v>725</v>
      </c>
      <c r="B2958">
        <v>267</v>
      </c>
      <c r="C2958">
        <v>138</v>
      </c>
      <c r="D2958">
        <v>132122995</v>
      </c>
      <c r="E2958" t="s">
        <v>105</v>
      </c>
      <c r="F2958" t="s">
        <v>6458</v>
      </c>
      <c r="G2958">
        <v>212106</v>
      </c>
      <c r="H2958">
        <v>1445</v>
      </c>
      <c r="I2958" t="s">
        <v>29</v>
      </c>
      <c r="J2958">
        <v>137000000</v>
      </c>
      <c r="K2958">
        <v>5.7</v>
      </c>
    </row>
    <row r="2959" spans="1:11" x14ac:dyDescent="0.3">
      <c r="A2959" t="s">
        <v>4227</v>
      </c>
      <c r="B2959">
        <v>16</v>
      </c>
      <c r="C2959">
        <v>90</v>
      </c>
      <c r="D2959">
        <v>399611</v>
      </c>
      <c r="E2959" t="s">
        <v>379</v>
      </c>
      <c r="F2959" t="s">
        <v>6459</v>
      </c>
      <c r="G2959">
        <v>1245</v>
      </c>
      <c r="H2959">
        <v>29</v>
      </c>
      <c r="I2959" t="s">
        <v>29</v>
      </c>
      <c r="J2959">
        <v>6000000</v>
      </c>
      <c r="K2959">
        <v>5.7</v>
      </c>
    </row>
    <row r="2960" spans="1:11" x14ac:dyDescent="0.3">
      <c r="A2960" t="s">
        <v>4761</v>
      </c>
      <c r="B2960">
        <v>95</v>
      </c>
      <c r="C2960">
        <v>110</v>
      </c>
      <c r="D2960">
        <v>33927476</v>
      </c>
      <c r="E2960" t="s">
        <v>2651</v>
      </c>
      <c r="F2960" t="s">
        <v>6461</v>
      </c>
      <c r="G2960">
        <v>19176</v>
      </c>
      <c r="H2960">
        <v>165</v>
      </c>
      <c r="I2960" t="s">
        <v>29</v>
      </c>
      <c r="J2960">
        <v>40000000</v>
      </c>
      <c r="K2960">
        <v>5.7</v>
      </c>
    </row>
    <row r="2961" spans="1:11" x14ac:dyDescent="0.3">
      <c r="A2961" t="s">
        <v>4263</v>
      </c>
      <c r="B2961">
        <v>146</v>
      </c>
      <c r="C2961">
        <v>102</v>
      </c>
      <c r="D2961">
        <v>32853640</v>
      </c>
      <c r="E2961" t="s">
        <v>73</v>
      </c>
      <c r="F2961" t="s">
        <v>6462</v>
      </c>
      <c r="G2961">
        <v>50199</v>
      </c>
      <c r="H2961">
        <v>101</v>
      </c>
      <c r="I2961" t="s">
        <v>29</v>
      </c>
      <c r="J2961">
        <v>40000000</v>
      </c>
      <c r="K2961">
        <v>5.7</v>
      </c>
    </row>
    <row r="2962" spans="1:11" x14ac:dyDescent="0.3">
      <c r="A2962" t="s">
        <v>4529</v>
      </c>
      <c r="B2962">
        <v>100</v>
      </c>
      <c r="C2962">
        <v>103</v>
      </c>
      <c r="D2962">
        <v>1530535</v>
      </c>
      <c r="E2962" t="s">
        <v>699</v>
      </c>
      <c r="F2962" t="s">
        <v>6463</v>
      </c>
      <c r="G2962">
        <v>7833</v>
      </c>
      <c r="H2962">
        <v>63</v>
      </c>
      <c r="I2962" t="s">
        <v>29</v>
      </c>
      <c r="J2962">
        <v>9000000</v>
      </c>
      <c r="K2962">
        <v>5.7</v>
      </c>
    </row>
    <row r="2963" spans="1:11" x14ac:dyDescent="0.3">
      <c r="A2963" t="s">
        <v>4583</v>
      </c>
      <c r="B2963">
        <v>177</v>
      </c>
      <c r="C2963">
        <v>100</v>
      </c>
      <c r="D2963">
        <v>20285518</v>
      </c>
      <c r="E2963" t="s">
        <v>39</v>
      </c>
      <c r="F2963" t="s">
        <v>6464</v>
      </c>
      <c r="G2963">
        <v>32103</v>
      </c>
      <c r="H2963">
        <v>112</v>
      </c>
      <c r="I2963" t="s">
        <v>29</v>
      </c>
      <c r="J2963">
        <v>28000000</v>
      </c>
      <c r="K2963">
        <v>5.7</v>
      </c>
    </row>
    <row r="2964" spans="1:11" x14ac:dyDescent="0.3">
      <c r="A2964" t="s">
        <v>4195</v>
      </c>
      <c r="B2964">
        <v>49</v>
      </c>
      <c r="C2964">
        <v>101</v>
      </c>
      <c r="D2964">
        <v>1631839</v>
      </c>
      <c r="E2964" t="s">
        <v>4570</v>
      </c>
      <c r="F2964" t="s">
        <v>6465</v>
      </c>
      <c r="G2964">
        <v>5936</v>
      </c>
      <c r="H2964">
        <v>91</v>
      </c>
      <c r="I2964" t="s">
        <v>29</v>
      </c>
      <c r="J2964">
        <v>10000000</v>
      </c>
      <c r="K2964">
        <v>5.7</v>
      </c>
    </row>
    <row r="2965" spans="1:11" x14ac:dyDescent="0.3">
      <c r="A2965" t="s">
        <v>2085</v>
      </c>
      <c r="B2965">
        <v>38</v>
      </c>
      <c r="C2965">
        <v>95</v>
      </c>
      <c r="D2965">
        <v>13555988</v>
      </c>
      <c r="E2965" t="s">
        <v>4023</v>
      </c>
      <c r="F2965" t="s">
        <v>6466</v>
      </c>
      <c r="G2965">
        <v>7242</v>
      </c>
      <c r="H2965">
        <v>38</v>
      </c>
      <c r="I2965" t="s">
        <v>29</v>
      </c>
      <c r="J2965">
        <v>22000000</v>
      </c>
      <c r="K2965">
        <v>5.7</v>
      </c>
    </row>
    <row r="2966" spans="1:11" x14ac:dyDescent="0.3">
      <c r="A2966" t="s">
        <v>1713</v>
      </c>
      <c r="B2966">
        <v>23</v>
      </c>
      <c r="C2966">
        <v>93</v>
      </c>
      <c r="D2966">
        <v>30400000</v>
      </c>
      <c r="E2966" t="s">
        <v>676</v>
      </c>
      <c r="F2966" t="s">
        <v>6468</v>
      </c>
      <c r="G2966">
        <v>17810</v>
      </c>
      <c r="H2966">
        <v>73</v>
      </c>
      <c r="I2966" t="s">
        <v>29</v>
      </c>
      <c r="J2966">
        <v>39000000</v>
      </c>
      <c r="K2966">
        <v>5.7</v>
      </c>
    </row>
    <row r="2967" spans="1:11" x14ac:dyDescent="0.3">
      <c r="A2967" t="s">
        <v>4222</v>
      </c>
      <c r="B2967">
        <v>66</v>
      </c>
      <c r="C2967">
        <v>96</v>
      </c>
      <c r="D2967">
        <v>162</v>
      </c>
      <c r="E2967" t="s">
        <v>1576</v>
      </c>
      <c r="F2967" t="s">
        <v>6470</v>
      </c>
      <c r="G2967">
        <v>5228</v>
      </c>
      <c r="H2967">
        <v>38</v>
      </c>
      <c r="I2967" t="s">
        <v>29</v>
      </c>
      <c r="J2967">
        <v>9000000</v>
      </c>
      <c r="K2967">
        <v>5.7</v>
      </c>
    </row>
    <row r="2968" spans="1:11" x14ac:dyDescent="0.3">
      <c r="A2968" t="s">
        <v>4230</v>
      </c>
      <c r="B2968">
        <v>84</v>
      </c>
      <c r="C2968">
        <v>87</v>
      </c>
      <c r="D2968">
        <v>53715611</v>
      </c>
      <c r="E2968" t="s">
        <v>5091</v>
      </c>
      <c r="F2968" t="s">
        <v>6471</v>
      </c>
      <c r="G2968">
        <v>92106</v>
      </c>
      <c r="H2968">
        <v>171</v>
      </c>
      <c r="I2968" t="s">
        <v>29</v>
      </c>
      <c r="J2968">
        <v>63000000</v>
      </c>
      <c r="K2968">
        <v>5.7</v>
      </c>
    </row>
    <row r="2969" spans="1:11" x14ac:dyDescent="0.3">
      <c r="A2969" t="s">
        <v>4181</v>
      </c>
      <c r="B2969">
        <v>79</v>
      </c>
      <c r="C2969">
        <v>107</v>
      </c>
      <c r="D2969">
        <v>578527</v>
      </c>
      <c r="E2969" t="s">
        <v>2515</v>
      </c>
      <c r="F2969" t="s">
        <v>6473</v>
      </c>
      <c r="G2969">
        <v>20008</v>
      </c>
      <c r="H2969">
        <v>112</v>
      </c>
      <c r="I2969" t="s">
        <v>29</v>
      </c>
      <c r="J2969">
        <v>10000000</v>
      </c>
      <c r="K2969">
        <v>5.7</v>
      </c>
    </row>
    <row r="2970" spans="1:11" x14ac:dyDescent="0.3">
      <c r="A2970" t="s">
        <v>4832</v>
      </c>
      <c r="B2970">
        <v>110</v>
      </c>
      <c r="C2970">
        <v>116</v>
      </c>
      <c r="D2970">
        <v>30199105</v>
      </c>
      <c r="E2970" t="s">
        <v>2374</v>
      </c>
      <c r="F2970" t="s">
        <v>6474</v>
      </c>
      <c r="G2970">
        <v>25346</v>
      </c>
      <c r="H2970">
        <v>167</v>
      </c>
      <c r="I2970" t="s">
        <v>29</v>
      </c>
      <c r="J2970">
        <v>40000000</v>
      </c>
      <c r="K2970">
        <v>5.7</v>
      </c>
    </row>
    <row r="2971" spans="1:11" x14ac:dyDescent="0.3">
      <c r="A2971" t="s">
        <v>2373</v>
      </c>
      <c r="B2971">
        <v>126</v>
      </c>
      <c r="C2971">
        <v>124</v>
      </c>
      <c r="D2971">
        <v>23360779</v>
      </c>
      <c r="E2971" t="s">
        <v>6475</v>
      </c>
      <c r="F2971" t="s">
        <v>6476</v>
      </c>
      <c r="G2971">
        <v>31113</v>
      </c>
      <c r="H2971">
        <v>212</v>
      </c>
      <c r="I2971" t="s">
        <v>29</v>
      </c>
      <c r="J2971">
        <v>34000000</v>
      </c>
      <c r="K2971">
        <v>5.7</v>
      </c>
    </row>
    <row r="2972" spans="1:11" x14ac:dyDescent="0.3">
      <c r="A2972" t="s">
        <v>3708</v>
      </c>
      <c r="B2972">
        <v>107</v>
      </c>
      <c r="C2972">
        <v>88</v>
      </c>
      <c r="D2972">
        <v>15988876</v>
      </c>
      <c r="E2972" t="s">
        <v>1576</v>
      </c>
      <c r="F2972" t="s">
        <v>6477</v>
      </c>
      <c r="G2972">
        <v>26236</v>
      </c>
      <c r="H2972">
        <v>110</v>
      </c>
      <c r="I2972" t="s">
        <v>29</v>
      </c>
      <c r="J2972">
        <v>27000000</v>
      </c>
      <c r="K2972">
        <v>5.7</v>
      </c>
    </row>
    <row r="2973" spans="1:11" x14ac:dyDescent="0.3">
      <c r="A2973" t="s">
        <v>867</v>
      </c>
      <c r="B2973">
        <v>20</v>
      </c>
      <c r="C2973">
        <v>139</v>
      </c>
      <c r="D2973">
        <v>2474000</v>
      </c>
      <c r="E2973" t="s">
        <v>655</v>
      </c>
      <c r="F2973" t="s">
        <v>6479</v>
      </c>
      <c r="G2973">
        <v>2427</v>
      </c>
      <c r="H2973">
        <v>27</v>
      </c>
      <c r="I2973" t="s">
        <v>29</v>
      </c>
      <c r="J2973">
        <v>14000000</v>
      </c>
      <c r="K2973">
        <v>5.7</v>
      </c>
    </row>
    <row r="2974" spans="1:11" x14ac:dyDescent="0.3">
      <c r="A2974" t="s">
        <v>3930</v>
      </c>
      <c r="B2974">
        <v>190</v>
      </c>
      <c r="C2974">
        <v>99</v>
      </c>
      <c r="D2974">
        <v>25117498</v>
      </c>
      <c r="E2974" t="s">
        <v>840</v>
      </c>
      <c r="F2974" t="s">
        <v>6480</v>
      </c>
      <c r="G2974">
        <v>37412</v>
      </c>
      <c r="H2974">
        <v>178</v>
      </c>
      <c r="I2974" t="s">
        <v>29</v>
      </c>
      <c r="J2974">
        <v>40000000</v>
      </c>
      <c r="K2974">
        <v>5.7</v>
      </c>
    </row>
    <row r="2975" spans="1:11" x14ac:dyDescent="0.3">
      <c r="A2975" t="s">
        <v>4761</v>
      </c>
      <c r="B2975">
        <v>174</v>
      </c>
      <c r="C2975">
        <v>121</v>
      </c>
      <c r="D2975">
        <v>66862068</v>
      </c>
      <c r="E2975" t="s">
        <v>6481</v>
      </c>
      <c r="F2975" t="s">
        <v>6482</v>
      </c>
      <c r="G2975">
        <v>89509</v>
      </c>
      <c r="H2975">
        <v>524</v>
      </c>
      <c r="I2975" t="s">
        <v>29</v>
      </c>
      <c r="J2975">
        <v>83000000</v>
      </c>
      <c r="K2975">
        <v>5.7</v>
      </c>
    </row>
    <row r="2976" spans="1:11" x14ac:dyDescent="0.3">
      <c r="A2976" t="s">
        <v>4225</v>
      </c>
      <c r="B2976">
        <v>10</v>
      </c>
      <c r="C2976">
        <v>92</v>
      </c>
      <c r="D2976">
        <v>2119994</v>
      </c>
      <c r="E2976" t="s">
        <v>6483</v>
      </c>
      <c r="F2976" t="s">
        <v>6485</v>
      </c>
      <c r="G2976">
        <v>1153</v>
      </c>
      <c r="H2976">
        <v>15</v>
      </c>
      <c r="I2976" t="s">
        <v>29</v>
      </c>
      <c r="J2976">
        <v>19000000</v>
      </c>
      <c r="K2976">
        <v>5.7</v>
      </c>
    </row>
    <row r="2977" spans="1:11" x14ac:dyDescent="0.3">
      <c r="A2977" t="s">
        <v>2775</v>
      </c>
      <c r="B2977">
        <v>13</v>
      </c>
      <c r="C2977">
        <v>115</v>
      </c>
      <c r="D2977">
        <v>14587732</v>
      </c>
      <c r="E2977" t="s">
        <v>2017</v>
      </c>
      <c r="F2977" t="s">
        <v>6487</v>
      </c>
      <c r="G2977">
        <v>4795</v>
      </c>
      <c r="H2977">
        <v>39</v>
      </c>
      <c r="I2977" t="s">
        <v>29</v>
      </c>
      <c r="J2977">
        <v>35000000</v>
      </c>
      <c r="K2977">
        <v>5.7</v>
      </c>
    </row>
    <row r="2978" spans="1:11" x14ac:dyDescent="0.3">
      <c r="A2978" t="s">
        <v>1140</v>
      </c>
      <c r="B2978">
        <v>180</v>
      </c>
      <c r="C2978">
        <v>119</v>
      </c>
      <c r="D2978">
        <v>73209340</v>
      </c>
      <c r="E2978" t="s">
        <v>4075</v>
      </c>
      <c r="F2978" t="s">
        <v>6489</v>
      </c>
      <c r="G2978">
        <v>101834</v>
      </c>
      <c r="H2978">
        <v>628</v>
      </c>
      <c r="I2978" t="s">
        <v>29</v>
      </c>
      <c r="J2978">
        <v>95000000</v>
      </c>
      <c r="K2978">
        <v>5.7</v>
      </c>
    </row>
    <row r="2979" spans="1:11" x14ac:dyDescent="0.3">
      <c r="A2979" t="s">
        <v>664</v>
      </c>
      <c r="B2979">
        <v>135</v>
      </c>
      <c r="C2979">
        <v>105</v>
      </c>
      <c r="D2979">
        <v>13101142</v>
      </c>
      <c r="E2979" t="s">
        <v>5520</v>
      </c>
      <c r="F2979" t="s">
        <v>6490</v>
      </c>
      <c r="G2979">
        <v>23916</v>
      </c>
      <c r="H2979">
        <v>50</v>
      </c>
      <c r="I2979" t="s">
        <v>29</v>
      </c>
      <c r="J2979">
        <v>35000000</v>
      </c>
      <c r="K2979">
        <v>5.7</v>
      </c>
    </row>
    <row r="2980" spans="1:11" x14ac:dyDescent="0.3">
      <c r="A2980" t="s">
        <v>648</v>
      </c>
      <c r="B2980">
        <v>137</v>
      </c>
      <c r="C2980">
        <v>104</v>
      </c>
      <c r="D2980">
        <v>1089365</v>
      </c>
      <c r="E2980" t="s">
        <v>73</v>
      </c>
      <c r="F2980" t="s">
        <v>6491</v>
      </c>
      <c r="G2980">
        <v>23767</v>
      </c>
      <c r="H2980">
        <v>111</v>
      </c>
      <c r="I2980" t="s">
        <v>29</v>
      </c>
      <c r="J2980">
        <v>25000000</v>
      </c>
      <c r="K2980">
        <v>5.7</v>
      </c>
    </row>
    <row r="2981" spans="1:11" x14ac:dyDescent="0.3">
      <c r="A2981" t="s">
        <v>1226</v>
      </c>
      <c r="B2981">
        <v>233</v>
      </c>
      <c r="C2981">
        <v>109</v>
      </c>
      <c r="D2981">
        <v>10499968</v>
      </c>
      <c r="E2981" t="s">
        <v>39</v>
      </c>
      <c r="F2981" t="s">
        <v>6493</v>
      </c>
      <c r="G2981">
        <v>47498</v>
      </c>
      <c r="H2981">
        <v>212</v>
      </c>
      <c r="I2981" t="s">
        <v>29</v>
      </c>
      <c r="J2981">
        <v>35000000</v>
      </c>
      <c r="K2981">
        <v>5.7</v>
      </c>
    </row>
    <row r="2982" spans="1:11" x14ac:dyDescent="0.3">
      <c r="A2982" t="s">
        <v>1226</v>
      </c>
      <c r="B2982">
        <v>233</v>
      </c>
      <c r="C2982">
        <v>109</v>
      </c>
      <c r="D2982">
        <v>10499968</v>
      </c>
      <c r="E2982" t="s">
        <v>39</v>
      </c>
      <c r="F2982" t="s">
        <v>6493</v>
      </c>
      <c r="G2982">
        <v>47502</v>
      </c>
      <c r="H2982">
        <v>212</v>
      </c>
      <c r="I2982" t="s">
        <v>29</v>
      </c>
      <c r="J2982">
        <v>35000000</v>
      </c>
      <c r="K2982">
        <v>5.7</v>
      </c>
    </row>
    <row r="2983" spans="1:11" x14ac:dyDescent="0.3">
      <c r="A2983" t="s">
        <v>451</v>
      </c>
      <c r="B2983">
        <v>104</v>
      </c>
      <c r="C2983">
        <v>101</v>
      </c>
      <c r="D2983">
        <v>25407250</v>
      </c>
      <c r="E2983" t="s">
        <v>86</v>
      </c>
      <c r="F2983" t="s">
        <v>6494</v>
      </c>
      <c r="G2983">
        <v>54021</v>
      </c>
      <c r="H2983">
        <v>227</v>
      </c>
      <c r="I2983" t="s">
        <v>29</v>
      </c>
      <c r="J2983">
        <v>50000000</v>
      </c>
      <c r="K2983">
        <v>5.7</v>
      </c>
    </row>
    <row r="2984" spans="1:11" x14ac:dyDescent="0.3">
      <c r="A2984" t="s">
        <v>780</v>
      </c>
      <c r="B2984">
        <v>49</v>
      </c>
      <c r="C2984">
        <v>117</v>
      </c>
      <c r="D2984">
        <v>134904</v>
      </c>
      <c r="E2984" t="s">
        <v>2063</v>
      </c>
      <c r="F2984" t="s">
        <v>6496</v>
      </c>
      <c r="G2984">
        <v>2395</v>
      </c>
      <c r="H2984">
        <v>17</v>
      </c>
      <c r="I2984" t="s">
        <v>29</v>
      </c>
      <c r="J2984">
        <v>25000000</v>
      </c>
      <c r="K2984">
        <v>5.7</v>
      </c>
    </row>
    <row r="2985" spans="1:11" x14ac:dyDescent="0.3">
      <c r="A2985" t="s">
        <v>4531</v>
      </c>
      <c r="B2985">
        <v>225</v>
      </c>
      <c r="C2985">
        <v>87</v>
      </c>
      <c r="D2985">
        <v>29136626</v>
      </c>
      <c r="E2985" t="s">
        <v>4869</v>
      </c>
      <c r="F2985" t="s">
        <v>6498</v>
      </c>
      <c r="G2985">
        <v>97089</v>
      </c>
      <c r="H2985">
        <v>233</v>
      </c>
      <c r="I2985" t="s">
        <v>29</v>
      </c>
      <c r="J2985">
        <v>60000000</v>
      </c>
      <c r="K2985">
        <v>5.7</v>
      </c>
    </row>
    <row r="2986" spans="1:11" x14ac:dyDescent="0.3">
      <c r="A2986" t="s">
        <v>4192</v>
      </c>
      <c r="B2986">
        <v>265</v>
      </c>
      <c r="C2986">
        <v>102</v>
      </c>
      <c r="D2986">
        <v>34350553</v>
      </c>
      <c r="E2986" t="s">
        <v>3179</v>
      </c>
      <c r="F2986" t="s">
        <v>6499</v>
      </c>
      <c r="G2986">
        <v>104066</v>
      </c>
      <c r="H2986">
        <v>207</v>
      </c>
      <c r="I2986" t="s">
        <v>29</v>
      </c>
      <c r="J2986">
        <v>68000000</v>
      </c>
      <c r="K2986">
        <v>5.7</v>
      </c>
    </row>
    <row r="2987" spans="1:11" x14ac:dyDescent="0.3">
      <c r="A2987" t="s">
        <v>4192</v>
      </c>
      <c r="B2987">
        <v>265</v>
      </c>
      <c r="C2987">
        <v>102</v>
      </c>
      <c r="D2987">
        <v>34350553</v>
      </c>
      <c r="E2987" t="s">
        <v>3179</v>
      </c>
      <c r="F2987" t="s">
        <v>6499</v>
      </c>
      <c r="G2987">
        <v>104072</v>
      </c>
      <c r="H2987">
        <v>207</v>
      </c>
      <c r="I2987" t="s">
        <v>29</v>
      </c>
      <c r="J2987">
        <v>68000000</v>
      </c>
      <c r="K2987">
        <v>5.7</v>
      </c>
    </row>
    <row r="2988" spans="1:11" x14ac:dyDescent="0.3">
      <c r="A2988" t="s">
        <v>4435</v>
      </c>
      <c r="B2988">
        <v>279</v>
      </c>
      <c r="C2988">
        <v>92</v>
      </c>
      <c r="D2988">
        <v>9483821</v>
      </c>
      <c r="E2988" t="s">
        <v>175</v>
      </c>
      <c r="F2988" t="s">
        <v>6500</v>
      </c>
      <c r="G2988">
        <v>39247</v>
      </c>
      <c r="H2988">
        <v>131</v>
      </c>
      <c r="I2988" t="s">
        <v>29</v>
      </c>
      <c r="J2988">
        <v>55000000</v>
      </c>
      <c r="K2988">
        <v>5.7</v>
      </c>
    </row>
    <row r="2989" spans="1:11" x14ac:dyDescent="0.3">
      <c r="A2989" t="s">
        <v>4189</v>
      </c>
      <c r="B2989">
        <v>145</v>
      </c>
      <c r="C2989">
        <v>106</v>
      </c>
      <c r="D2989">
        <v>17473245</v>
      </c>
      <c r="E2989" t="s">
        <v>672</v>
      </c>
      <c r="F2989" t="s">
        <v>6502</v>
      </c>
      <c r="G2989">
        <v>47612</v>
      </c>
      <c r="H2989">
        <v>348</v>
      </c>
      <c r="I2989" t="s">
        <v>29</v>
      </c>
      <c r="J2989">
        <v>70000000</v>
      </c>
      <c r="K2989">
        <v>5.7</v>
      </c>
    </row>
    <row r="2990" spans="1:11" x14ac:dyDescent="0.3">
      <c r="A2990" t="s">
        <v>4278</v>
      </c>
      <c r="B2990">
        <v>60</v>
      </c>
      <c r="C2990">
        <v>100</v>
      </c>
      <c r="D2990">
        <v>17218080</v>
      </c>
      <c r="E2990" t="s">
        <v>2411</v>
      </c>
      <c r="F2990" t="s">
        <v>6503</v>
      </c>
      <c r="G2990">
        <v>43376</v>
      </c>
      <c r="H2990">
        <v>249</v>
      </c>
      <c r="I2990" t="s">
        <v>29</v>
      </c>
      <c r="J2990">
        <v>70000000</v>
      </c>
      <c r="K2990">
        <v>5.7</v>
      </c>
    </row>
    <row r="2991" spans="1:11" x14ac:dyDescent="0.3">
      <c r="A2991" t="s">
        <v>2446</v>
      </c>
      <c r="B2991">
        <v>101</v>
      </c>
      <c r="C2991">
        <v>91</v>
      </c>
      <c r="D2991">
        <v>20950820</v>
      </c>
      <c r="E2991" t="s">
        <v>4049</v>
      </c>
      <c r="F2991" t="s">
        <v>6504</v>
      </c>
      <c r="G2991">
        <v>24183</v>
      </c>
      <c r="H2991">
        <v>160</v>
      </c>
      <c r="I2991" t="s">
        <v>29</v>
      </c>
      <c r="J2991">
        <v>80000000</v>
      </c>
      <c r="K2991">
        <v>5.7</v>
      </c>
    </row>
    <row r="2992" spans="1:11" x14ac:dyDescent="0.3">
      <c r="A2992" t="s">
        <v>3198</v>
      </c>
      <c r="B2992">
        <v>57</v>
      </c>
      <c r="C2992">
        <v>95</v>
      </c>
      <c r="D2992">
        <v>128769345</v>
      </c>
      <c r="E2992" t="s">
        <v>6056</v>
      </c>
      <c r="F2992" t="s">
        <v>6505</v>
      </c>
      <c r="G2992">
        <v>86556</v>
      </c>
      <c r="H2992">
        <v>99</v>
      </c>
      <c r="I2992" t="s">
        <v>29</v>
      </c>
      <c r="J2992">
        <v>54000000</v>
      </c>
      <c r="K2992">
        <v>5.6</v>
      </c>
    </row>
    <row r="2993" spans="1:11" x14ac:dyDescent="0.3">
      <c r="A2993" t="s">
        <v>4357</v>
      </c>
      <c r="B2993">
        <v>140</v>
      </c>
      <c r="C2993">
        <v>99</v>
      </c>
      <c r="D2993">
        <v>72219395</v>
      </c>
      <c r="E2993" t="s">
        <v>211</v>
      </c>
      <c r="F2993" t="s">
        <v>6506</v>
      </c>
      <c r="G2993">
        <v>105585</v>
      </c>
      <c r="H2993">
        <v>419</v>
      </c>
      <c r="I2993" t="s">
        <v>29</v>
      </c>
      <c r="J2993">
        <v>17000000</v>
      </c>
      <c r="K2993">
        <v>5.6</v>
      </c>
    </row>
    <row r="2994" spans="1:11" x14ac:dyDescent="0.3">
      <c r="A2994" t="s">
        <v>4313</v>
      </c>
      <c r="B2994">
        <v>62</v>
      </c>
      <c r="C2994">
        <v>116</v>
      </c>
      <c r="D2994">
        <v>50382128</v>
      </c>
      <c r="E2994" t="s">
        <v>699</v>
      </c>
      <c r="F2994" t="s">
        <v>6507</v>
      </c>
      <c r="G2994">
        <v>10472</v>
      </c>
      <c r="H2994">
        <v>202</v>
      </c>
      <c r="I2994" t="s">
        <v>29</v>
      </c>
      <c r="J2994">
        <v>5500000</v>
      </c>
      <c r="K2994">
        <v>5.6</v>
      </c>
    </row>
    <row r="2995" spans="1:11" x14ac:dyDescent="0.3">
      <c r="A2995" t="s">
        <v>4989</v>
      </c>
      <c r="B2995">
        <v>41</v>
      </c>
      <c r="C2995">
        <v>113</v>
      </c>
      <c r="D2995">
        <v>55184721</v>
      </c>
      <c r="E2995" t="s">
        <v>73</v>
      </c>
      <c r="F2995" t="s">
        <v>6508</v>
      </c>
      <c r="G2995">
        <v>9811</v>
      </c>
      <c r="H2995">
        <v>100</v>
      </c>
      <c r="I2995" t="s">
        <v>29</v>
      </c>
      <c r="J2995">
        <v>15000000</v>
      </c>
      <c r="K2995">
        <v>5.6</v>
      </c>
    </row>
    <row r="2996" spans="1:11" x14ac:dyDescent="0.3">
      <c r="A2996" t="s">
        <v>3391</v>
      </c>
      <c r="B2996">
        <v>141</v>
      </c>
      <c r="C2996">
        <v>88</v>
      </c>
      <c r="D2996">
        <v>120136047</v>
      </c>
      <c r="E2996" t="s">
        <v>699</v>
      </c>
      <c r="F2996" t="s">
        <v>6509</v>
      </c>
      <c r="G2996">
        <v>48500</v>
      </c>
      <c r="H2996">
        <v>124</v>
      </c>
      <c r="I2996" t="s">
        <v>29</v>
      </c>
      <c r="J2996">
        <v>80000000</v>
      </c>
      <c r="K2996">
        <v>5.6</v>
      </c>
    </row>
    <row r="2997" spans="1:11" x14ac:dyDescent="0.3">
      <c r="A2997" t="s">
        <v>4398</v>
      </c>
      <c r="B2997">
        <v>58</v>
      </c>
      <c r="C2997">
        <v>84</v>
      </c>
      <c r="D2997">
        <v>52543632</v>
      </c>
      <c r="E2997" t="s">
        <v>543</v>
      </c>
      <c r="F2997" t="s">
        <v>6510</v>
      </c>
      <c r="G2997">
        <v>12676</v>
      </c>
      <c r="H2997">
        <v>84</v>
      </c>
      <c r="I2997" t="s">
        <v>29</v>
      </c>
      <c r="J2997">
        <v>13200000</v>
      </c>
      <c r="K2997">
        <v>5.6</v>
      </c>
    </row>
    <row r="2998" spans="1:11" x14ac:dyDescent="0.3">
      <c r="A2998" t="s">
        <v>4392</v>
      </c>
      <c r="B2998">
        <v>311</v>
      </c>
      <c r="C2998">
        <v>87</v>
      </c>
      <c r="D2998">
        <v>40990055</v>
      </c>
      <c r="E2998" t="s">
        <v>3732</v>
      </c>
      <c r="F2998" t="s">
        <v>6512</v>
      </c>
      <c r="G2998">
        <v>41509</v>
      </c>
      <c r="H2998">
        <v>300</v>
      </c>
      <c r="I2998" t="s">
        <v>29</v>
      </c>
      <c r="J2998">
        <v>1800000</v>
      </c>
      <c r="K2998">
        <v>5.6</v>
      </c>
    </row>
    <row r="2999" spans="1:11" x14ac:dyDescent="0.3">
      <c r="A2999" t="s">
        <v>4511</v>
      </c>
      <c r="B2999">
        <v>143</v>
      </c>
      <c r="C2999">
        <v>95</v>
      </c>
      <c r="D2999">
        <v>88658172</v>
      </c>
      <c r="E2999" t="s">
        <v>289</v>
      </c>
      <c r="F2999" t="s">
        <v>6513</v>
      </c>
      <c r="G2999">
        <v>58412</v>
      </c>
      <c r="H2999">
        <v>242</v>
      </c>
      <c r="I2999" t="s">
        <v>29</v>
      </c>
      <c r="J2999">
        <v>50000000</v>
      </c>
      <c r="K2999">
        <v>5.6</v>
      </c>
    </row>
    <row r="3000" spans="1:11" x14ac:dyDescent="0.3">
      <c r="A3000" t="s">
        <v>4309</v>
      </c>
      <c r="B3000">
        <v>61</v>
      </c>
      <c r="C3000">
        <v>170</v>
      </c>
      <c r="D3000">
        <v>59696176</v>
      </c>
      <c r="E3000" t="s">
        <v>60</v>
      </c>
      <c r="F3000" t="s">
        <v>6515</v>
      </c>
      <c r="G3000">
        <v>15448</v>
      </c>
      <c r="H3000">
        <v>174</v>
      </c>
      <c r="I3000" t="s">
        <v>29</v>
      </c>
      <c r="J3000">
        <v>22000000</v>
      </c>
      <c r="K3000">
        <v>5.6</v>
      </c>
    </row>
    <row r="3001" spans="1:11" x14ac:dyDescent="0.3">
      <c r="A3001" t="s">
        <v>4327</v>
      </c>
      <c r="B3001">
        <v>11</v>
      </c>
      <c r="C3001">
        <v>108</v>
      </c>
      <c r="D3001">
        <v>34746109</v>
      </c>
      <c r="E3001" t="s">
        <v>6516</v>
      </c>
      <c r="F3001" t="s">
        <v>6518</v>
      </c>
      <c r="G3001">
        <v>3122</v>
      </c>
      <c r="H3001">
        <v>14</v>
      </c>
      <c r="I3001" t="s">
        <v>29</v>
      </c>
      <c r="J3001">
        <v>8000000</v>
      </c>
      <c r="K3001">
        <v>5.6</v>
      </c>
    </row>
    <row r="3002" spans="1:11" x14ac:dyDescent="0.3">
      <c r="A3002" t="s">
        <v>4117</v>
      </c>
      <c r="B3002">
        <v>178</v>
      </c>
      <c r="C3002">
        <v>90</v>
      </c>
      <c r="D3002">
        <v>45670855</v>
      </c>
      <c r="E3002" t="s">
        <v>2463</v>
      </c>
      <c r="F3002" t="s">
        <v>6519</v>
      </c>
      <c r="G3002">
        <v>67978</v>
      </c>
      <c r="H3002">
        <v>279</v>
      </c>
      <c r="I3002" t="s">
        <v>29</v>
      </c>
      <c r="J3002">
        <v>20000000</v>
      </c>
      <c r="K3002">
        <v>5.6</v>
      </c>
    </row>
    <row r="3003" spans="1:11" x14ac:dyDescent="0.3">
      <c r="A3003" t="s">
        <v>4349</v>
      </c>
      <c r="B3003">
        <v>224</v>
      </c>
      <c r="C3003">
        <v>101</v>
      </c>
      <c r="D3003">
        <v>31607598</v>
      </c>
      <c r="E3003" t="s">
        <v>3732</v>
      </c>
      <c r="F3003" t="s">
        <v>6520</v>
      </c>
      <c r="G3003">
        <v>58366</v>
      </c>
      <c r="H3003">
        <v>160</v>
      </c>
      <c r="I3003" t="s">
        <v>29</v>
      </c>
      <c r="J3003">
        <v>6900000</v>
      </c>
      <c r="K3003">
        <v>5.6</v>
      </c>
    </row>
    <row r="3004" spans="1:11" x14ac:dyDescent="0.3">
      <c r="A3004" t="s">
        <v>3147</v>
      </c>
      <c r="B3004">
        <v>90</v>
      </c>
      <c r="C3004">
        <v>75</v>
      </c>
      <c r="D3004">
        <v>57651794</v>
      </c>
      <c r="E3004" t="s">
        <v>5520</v>
      </c>
      <c r="F3004" t="s">
        <v>6521</v>
      </c>
      <c r="G3004">
        <v>40651</v>
      </c>
      <c r="H3004">
        <v>209</v>
      </c>
      <c r="I3004" t="s">
        <v>29</v>
      </c>
      <c r="J3004">
        <v>33000000</v>
      </c>
      <c r="K3004">
        <v>5.6</v>
      </c>
    </row>
    <row r="3005" spans="1:11" x14ac:dyDescent="0.3">
      <c r="A3005" t="s">
        <v>5059</v>
      </c>
      <c r="B3005">
        <v>147</v>
      </c>
      <c r="C3005">
        <v>93</v>
      </c>
      <c r="D3005">
        <v>40846082</v>
      </c>
      <c r="E3005" t="s">
        <v>211</v>
      </c>
      <c r="F3005" t="s">
        <v>6523</v>
      </c>
      <c r="G3005">
        <v>45317</v>
      </c>
      <c r="H3005">
        <v>536</v>
      </c>
      <c r="I3005" t="s">
        <v>29</v>
      </c>
      <c r="J3005">
        <v>19000000</v>
      </c>
      <c r="K3005">
        <v>5.6</v>
      </c>
    </row>
    <row r="3006" spans="1:11" x14ac:dyDescent="0.3">
      <c r="A3006" t="s">
        <v>387</v>
      </c>
      <c r="B3006">
        <v>136</v>
      </c>
      <c r="C3006">
        <v>110</v>
      </c>
      <c r="D3006">
        <v>75604320</v>
      </c>
      <c r="E3006" t="s">
        <v>289</v>
      </c>
      <c r="F3006" t="s">
        <v>6525</v>
      </c>
      <c r="G3006">
        <v>68417</v>
      </c>
      <c r="H3006">
        <v>195</v>
      </c>
      <c r="I3006" t="s">
        <v>29</v>
      </c>
      <c r="J3006">
        <v>54000000</v>
      </c>
      <c r="K3006">
        <v>5.6</v>
      </c>
    </row>
    <row r="3007" spans="1:11" x14ac:dyDescent="0.3">
      <c r="A3007" t="s">
        <v>3457</v>
      </c>
      <c r="B3007">
        <v>98</v>
      </c>
      <c r="C3007">
        <v>90</v>
      </c>
      <c r="D3007">
        <v>72601713</v>
      </c>
      <c r="E3007" t="s">
        <v>1180</v>
      </c>
      <c r="F3007" t="s">
        <v>6527</v>
      </c>
      <c r="G3007">
        <v>21396</v>
      </c>
      <c r="H3007">
        <v>155</v>
      </c>
      <c r="I3007" t="s">
        <v>29</v>
      </c>
      <c r="J3007">
        <v>51000000</v>
      </c>
      <c r="K3007">
        <v>5.6</v>
      </c>
    </row>
    <row r="3008" spans="1:11" x14ac:dyDescent="0.3">
      <c r="A3008" t="s">
        <v>4278</v>
      </c>
      <c r="B3008">
        <v>140</v>
      </c>
      <c r="C3008">
        <v>96</v>
      </c>
      <c r="D3008">
        <v>37939782</v>
      </c>
      <c r="E3008" t="s">
        <v>289</v>
      </c>
      <c r="F3008" t="s">
        <v>6528</v>
      </c>
      <c r="G3008">
        <v>62272</v>
      </c>
      <c r="H3008">
        <v>207</v>
      </c>
      <c r="I3008" t="s">
        <v>29</v>
      </c>
      <c r="J3008">
        <v>17000000</v>
      </c>
      <c r="K3008">
        <v>5.6</v>
      </c>
    </row>
    <row r="3009" spans="1:11" x14ac:dyDescent="0.3">
      <c r="A3009" t="s">
        <v>4361</v>
      </c>
      <c r="B3009">
        <v>92</v>
      </c>
      <c r="C3009">
        <v>98</v>
      </c>
      <c r="D3009">
        <v>30306281</v>
      </c>
      <c r="E3009" t="s">
        <v>73</v>
      </c>
      <c r="F3009" t="s">
        <v>6529</v>
      </c>
      <c r="G3009">
        <v>12388</v>
      </c>
      <c r="H3009">
        <v>147</v>
      </c>
      <c r="I3009" t="s">
        <v>29</v>
      </c>
      <c r="J3009">
        <v>10000000</v>
      </c>
      <c r="K3009">
        <v>5.6</v>
      </c>
    </row>
    <row r="3010" spans="1:11" x14ac:dyDescent="0.3">
      <c r="A3010" t="s">
        <v>3857</v>
      </c>
      <c r="B3010">
        <v>247</v>
      </c>
      <c r="C3010">
        <v>109</v>
      </c>
      <c r="D3010">
        <v>80281096</v>
      </c>
      <c r="E3010" t="s">
        <v>4075</v>
      </c>
      <c r="F3010" t="s">
        <v>6530</v>
      </c>
      <c r="G3010">
        <v>143628</v>
      </c>
      <c r="H3010">
        <v>1283</v>
      </c>
      <c r="I3010" t="s">
        <v>29</v>
      </c>
      <c r="J3010">
        <v>60000000</v>
      </c>
      <c r="K3010">
        <v>5.6</v>
      </c>
    </row>
    <row r="3011" spans="1:11" x14ac:dyDescent="0.3">
      <c r="A3011" t="s">
        <v>4002</v>
      </c>
      <c r="B3011">
        <v>102</v>
      </c>
      <c r="C3011">
        <v>106</v>
      </c>
      <c r="D3011">
        <v>35007180</v>
      </c>
      <c r="E3011" t="s">
        <v>39</v>
      </c>
      <c r="F3011" t="s">
        <v>6531</v>
      </c>
      <c r="G3011">
        <v>26846</v>
      </c>
      <c r="H3011">
        <v>193</v>
      </c>
      <c r="I3011" t="s">
        <v>29</v>
      </c>
      <c r="J3011">
        <v>15000000</v>
      </c>
      <c r="K3011">
        <v>5.6</v>
      </c>
    </row>
    <row r="3012" spans="1:11" x14ac:dyDescent="0.3">
      <c r="A3012" t="s">
        <v>4341</v>
      </c>
      <c r="B3012">
        <v>22</v>
      </c>
      <c r="C3012">
        <v>104</v>
      </c>
      <c r="D3012">
        <v>23031390</v>
      </c>
      <c r="E3012" t="s">
        <v>73</v>
      </c>
      <c r="F3012" t="s">
        <v>6532</v>
      </c>
      <c r="G3012">
        <v>4345</v>
      </c>
      <c r="H3012">
        <v>26</v>
      </c>
      <c r="I3012" t="s">
        <v>29</v>
      </c>
      <c r="J3012">
        <v>4500000</v>
      </c>
      <c r="K3012">
        <v>5.6</v>
      </c>
    </row>
    <row r="3013" spans="1:11" x14ac:dyDescent="0.3">
      <c r="A3013" t="s">
        <v>2342</v>
      </c>
      <c r="B3013">
        <v>167</v>
      </c>
      <c r="C3013">
        <v>104</v>
      </c>
      <c r="D3013">
        <v>35143332</v>
      </c>
      <c r="E3013" t="s">
        <v>626</v>
      </c>
      <c r="F3013" t="s">
        <v>6534</v>
      </c>
      <c r="G3013">
        <v>45102</v>
      </c>
      <c r="H3013">
        <v>316</v>
      </c>
      <c r="I3013" t="s">
        <v>29</v>
      </c>
      <c r="J3013">
        <v>17000000</v>
      </c>
      <c r="K3013">
        <v>5.6</v>
      </c>
    </row>
    <row r="3014" spans="1:11" x14ac:dyDescent="0.3">
      <c r="A3014" t="s">
        <v>3014</v>
      </c>
      <c r="B3014">
        <v>147</v>
      </c>
      <c r="C3014">
        <v>93</v>
      </c>
      <c r="D3014">
        <v>82226474</v>
      </c>
      <c r="E3014" t="s">
        <v>6535</v>
      </c>
      <c r="F3014" t="s">
        <v>6536</v>
      </c>
      <c r="G3014">
        <v>65499</v>
      </c>
      <c r="H3014">
        <v>424</v>
      </c>
      <c r="I3014" t="s">
        <v>29</v>
      </c>
      <c r="J3014">
        <v>65000000</v>
      </c>
      <c r="K3014">
        <v>5.6</v>
      </c>
    </row>
    <row r="3015" spans="1:11" x14ac:dyDescent="0.3">
      <c r="A3015" t="s">
        <v>4902</v>
      </c>
      <c r="B3015">
        <v>155</v>
      </c>
      <c r="C3015">
        <v>107</v>
      </c>
      <c r="D3015">
        <v>60786269</v>
      </c>
      <c r="E3015" t="s">
        <v>1569</v>
      </c>
      <c r="F3015" t="s">
        <v>6538</v>
      </c>
      <c r="G3015">
        <v>90539</v>
      </c>
      <c r="H3015">
        <v>379</v>
      </c>
      <c r="I3015" t="s">
        <v>29</v>
      </c>
      <c r="J3015">
        <v>45000000</v>
      </c>
      <c r="K3015">
        <v>5.6</v>
      </c>
    </row>
    <row r="3016" spans="1:11" x14ac:dyDescent="0.3">
      <c r="A3016" t="s">
        <v>4407</v>
      </c>
      <c r="B3016">
        <v>45</v>
      </c>
      <c r="C3016">
        <v>80</v>
      </c>
      <c r="D3016">
        <v>39399750</v>
      </c>
      <c r="E3016" t="s">
        <v>1407</v>
      </c>
      <c r="F3016" t="s">
        <v>6539</v>
      </c>
      <c r="G3016">
        <v>5674</v>
      </c>
      <c r="H3016">
        <v>35</v>
      </c>
      <c r="I3016" t="s">
        <v>29</v>
      </c>
      <c r="J3016">
        <v>25000000</v>
      </c>
      <c r="K3016">
        <v>5.6</v>
      </c>
    </row>
    <row r="3017" spans="1:11" x14ac:dyDescent="0.3">
      <c r="A3017" t="s">
        <v>4395</v>
      </c>
      <c r="B3017">
        <v>148</v>
      </c>
      <c r="C3017">
        <v>86</v>
      </c>
      <c r="D3017">
        <v>27854896</v>
      </c>
      <c r="E3017" t="s">
        <v>1066</v>
      </c>
      <c r="F3017" t="s">
        <v>6540</v>
      </c>
      <c r="G3017">
        <v>64190</v>
      </c>
      <c r="H3017">
        <v>129</v>
      </c>
      <c r="I3017" t="s">
        <v>29</v>
      </c>
      <c r="J3017">
        <v>17000000</v>
      </c>
      <c r="K3017">
        <v>5.6</v>
      </c>
    </row>
    <row r="3018" spans="1:11" x14ac:dyDescent="0.3">
      <c r="A3018" t="s">
        <v>3864</v>
      </c>
      <c r="B3018">
        <v>69</v>
      </c>
      <c r="C3018">
        <v>104</v>
      </c>
      <c r="D3018">
        <v>40118420</v>
      </c>
      <c r="E3018" t="s">
        <v>2343</v>
      </c>
      <c r="F3018" t="s">
        <v>6541</v>
      </c>
      <c r="G3018">
        <v>26066</v>
      </c>
      <c r="H3018">
        <v>216</v>
      </c>
      <c r="I3018" t="s">
        <v>29</v>
      </c>
      <c r="J3018">
        <v>30000000</v>
      </c>
      <c r="K3018">
        <v>5.6</v>
      </c>
    </row>
    <row r="3019" spans="1:11" x14ac:dyDescent="0.3">
      <c r="A3019" t="s">
        <v>4352</v>
      </c>
      <c r="B3019">
        <v>127</v>
      </c>
      <c r="C3019">
        <v>101</v>
      </c>
      <c r="D3019">
        <v>35000629</v>
      </c>
      <c r="E3019" t="s">
        <v>289</v>
      </c>
      <c r="F3019" t="s">
        <v>6542</v>
      </c>
      <c r="G3019">
        <v>74622</v>
      </c>
      <c r="H3019">
        <v>150</v>
      </c>
      <c r="I3019" t="s">
        <v>29</v>
      </c>
      <c r="J3019">
        <v>25000000</v>
      </c>
      <c r="K3019">
        <v>5.6</v>
      </c>
    </row>
    <row r="3020" spans="1:11" x14ac:dyDescent="0.3">
      <c r="A3020" t="s">
        <v>4363</v>
      </c>
      <c r="B3020">
        <v>121</v>
      </c>
      <c r="C3020">
        <v>97</v>
      </c>
      <c r="D3020">
        <v>16699684</v>
      </c>
      <c r="E3020" t="s">
        <v>289</v>
      </c>
      <c r="F3020" t="s">
        <v>6543</v>
      </c>
      <c r="G3020">
        <v>17461</v>
      </c>
      <c r="H3020">
        <v>78</v>
      </c>
      <c r="I3020" t="s">
        <v>29</v>
      </c>
      <c r="J3020">
        <v>8000000</v>
      </c>
      <c r="K3020">
        <v>5.6</v>
      </c>
    </row>
    <row r="3021" spans="1:11" x14ac:dyDescent="0.3">
      <c r="A3021" t="s">
        <v>1072</v>
      </c>
      <c r="B3021">
        <v>203</v>
      </c>
      <c r="C3021">
        <v>107</v>
      </c>
      <c r="D3021">
        <v>44867349</v>
      </c>
      <c r="E3021" t="s">
        <v>2113</v>
      </c>
      <c r="F3021" t="s">
        <v>6544</v>
      </c>
      <c r="G3021">
        <v>75347</v>
      </c>
      <c r="H3021">
        <v>176</v>
      </c>
      <c r="I3021" t="s">
        <v>29</v>
      </c>
      <c r="J3021">
        <v>37000000</v>
      </c>
      <c r="K3021">
        <v>5.6</v>
      </c>
    </row>
    <row r="3022" spans="1:11" x14ac:dyDescent="0.3">
      <c r="A3022" t="s">
        <v>3752</v>
      </c>
      <c r="B3022">
        <v>94</v>
      </c>
      <c r="C3022">
        <v>95</v>
      </c>
      <c r="D3022">
        <v>52580895</v>
      </c>
      <c r="E3022" t="s">
        <v>6545</v>
      </c>
      <c r="F3022" t="s">
        <v>6546</v>
      </c>
      <c r="G3022">
        <v>30255</v>
      </c>
      <c r="H3022">
        <v>118</v>
      </c>
      <c r="I3022" t="s">
        <v>29</v>
      </c>
      <c r="J3022">
        <v>45000000</v>
      </c>
      <c r="K3022">
        <v>5.6</v>
      </c>
    </row>
    <row r="3023" spans="1:11" x14ac:dyDescent="0.3">
      <c r="A3023" t="s">
        <v>4534</v>
      </c>
      <c r="B3023">
        <v>75</v>
      </c>
      <c r="C3023">
        <v>98</v>
      </c>
      <c r="D3023">
        <v>22734486</v>
      </c>
      <c r="E3023" t="s">
        <v>676</v>
      </c>
      <c r="F3023" t="s">
        <v>6548</v>
      </c>
      <c r="G3023">
        <v>11815</v>
      </c>
      <c r="H3023">
        <v>117</v>
      </c>
      <c r="I3023" t="s">
        <v>29</v>
      </c>
      <c r="J3023">
        <v>17000000</v>
      </c>
      <c r="K3023">
        <v>5.6</v>
      </c>
    </row>
    <row r="3024" spans="1:11" x14ac:dyDescent="0.3">
      <c r="A3024" t="s">
        <v>4322</v>
      </c>
      <c r="B3024">
        <v>111</v>
      </c>
      <c r="C3024">
        <v>109</v>
      </c>
      <c r="D3024">
        <v>22927390</v>
      </c>
      <c r="E3024" t="s">
        <v>588</v>
      </c>
      <c r="F3024" t="s">
        <v>6549</v>
      </c>
      <c r="G3024">
        <v>25344</v>
      </c>
      <c r="H3024">
        <v>77</v>
      </c>
      <c r="I3024" t="s">
        <v>29</v>
      </c>
      <c r="J3024">
        <v>18000000</v>
      </c>
      <c r="K3024">
        <v>5.6</v>
      </c>
    </row>
    <row r="3025" spans="1:11" x14ac:dyDescent="0.3">
      <c r="A3025" t="s">
        <v>4154</v>
      </c>
      <c r="B3025">
        <v>152</v>
      </c>
      <c r="C3025">
        <v>82</v>
      </c>
      <c r="D3025">
        <v>31768374</v>
      </c>
      <c r="E3025" t="s">
        <v>6550</v>
      </c>
      <c r="F3025" t="s">
        <v>6551</v>
      </c>
      <c r="G3025">
        <v>42761</v>
      </c>
      <c r="H3025">
        <v>366</v>
      </c>
      <c r="I3025" t="s">
        <v>29</v>
      </c>
      <c r="J3025">
        <v>27000000</v>
      </c>
      <c r="K3025">
        <v>5.6</v>
      </c>
    </row>
    <row r="3026" spans="1:11" x14ac:dyDescent="0.3">
      <c r="A3026" t="s">
        <v>3727</v>
      </c>
      <c r="B3026">
        <v>262</v>
      </c>
      <c r="C3026">
        <v>92</v>
      </c>
      <c r="D3026">
        <v>131920333</v>
      </c>
      <c r="E3026" t="s">
        <v>86</v>
      </c>
      <c r="F3026" t="s">
        <v>6552</v>
      </c>
      <c r="G3026">
        <v>213275</v>
      </c>
      <c r="H3026">
        <v>436</v>
      </c>
      <c r="I3026" t="s">
        <v>29</v>
      </c>
      <c r="J3026">
        <v>130000000</v>
      </c>
      <c r="K3026">
        <v>5.6</v>
      </c>
    </row>
    <row r="3027" spans="1:11" x14ac:dyDescent="0.3">
      <c r="A3027" t="s">
        <v>2702</v>
      </c>
      <c r="B3027">
        <v>98</v>
      </c>
      <c r="C3027">
        <v>115</v>
      </c>
      <c r="D3027">
        <v>39177215</v>
      </c>
      <c r="E3027" t="s">
        <v>208</v>
      </c>
      <c r="F3027" t="s">
        <v>6553</v>
      </c>
      <c r="G3027">
        <v>30667</v>
      </c>
      <c r="H3027">
        <v>234</v>
      </c>
      <c r="I3027" t="s">
        <v>29</v>
      </c>
      <c r="J3027">
        <v>38000000</v>
      </c>
      <c r="K3027">
        <v>5.6</v>
      </c>
    </row>
    <row r="3028" spans="1:11" x14ac:dyDescent="0.3">
      <c r="A3028" t="s">
        <v>4439</v>
      </c>
      <c r="B3028">
        <v>285</v>
      </c>
      <c r="C3028">
        <v>105</v>
      </c>
      <c r="D3028">
        <v>34014398</v>
      </c>
      <c r="E3028" t="s">
        <v>6554</v>
      </c>
      <c r="F3028" t="s">
        <v>6555</v>
      </c>
      <c r="G3028">
        <v>115649</v>
      </c>
      <c r="H3028">
        <v>1033</v>
      </c>
      <c r="I3028" t="s">
        <v>29</v>
      </c>
      <c r="J3028">
        <v>33000000</v>
      </c>
      <c r="K3028">
        <v>5.6</v>
      </c>
    </row>
    <row r="3029" spans="1:11" x14ac:dyDescent="0.3">
      <c r="A3029" t="s">
        <v>4439</v>
      </c>
      <c r="B3029">
        <v>285</v>
      </c>
      <c r="C3029">
        <v>105</v>
      </c>
      <c r="D3029">
        <v>34014398</v>
      </c>
      <c r="E3029" t="s">
        <v>6554</v>
      </c>
      <c r="F3029" t="s">
        <v>6555</v>
      </c>
      <c r="G3029">
        <v>115650</v>
      </c>
      <c r="H3029">
        <v>1033</v>
      </c>
      <c r="I3029" t="s">
        <v>29</v>
      </c>
      <c r="J3029">
        <v>33000000</v>
      </c>
      <c r="K3029">
        <v>5.6</v>
      </c>
    </row>
    <row r="3030" spans="1:11" x14ac:dyDescent="0.3">
      <c r="A3030" t="s">
        <v>4757</v>
      </c>
      <c r="B3030">
        <v>54</v>
      </c>
      <c r="C3030">
        <v>84</v>
      </c>
      <c r="D3030">
        <v>1950218</v>
      </c>
      <c r="E3030" t="s">
        <v>73</v>
      </c>
      <c r="F3030" t="s">
        <v>6556</v>
      </c>
      <c r="G3030">
        <v>5933</v>
      </c>
      <c r="H3030">
        <v>102</v>
      </c>
      <c r="I3030" t="s">
        <v>29</v>
      </c>
      <c r="J3030">
        <v>1000000</v>
      </c>
      <c r="K3030">
        <v>5.6</v>
      </c>
    </row>
    <row r="3031" spans="1:11" x14ac:dyDescent="0.3">
      <c r="A3031" t="s">
        <v>4312</v>
      </c>
      <c r="B3031">
        <v>28</v>
      </c>
      <c r="C3031">
        <v>118</v>
      </c>
      <c r="D3031">
        <v>44834712</v>
      </c>
      <c r="E3031" t="s">
        <v>224</v>
      </c>
      <c r="F3031" t="s">
        <v>6557</v>
      </c>
      <c r="G3031">
        <v>13995</v>
      </c>
      <c r="H3031">
        <v>62</v>
      </c>
      <c r="I3031" t="s">
        <v>29</v>
      </c>
      <c r="J3031">
        <v>44000000</v>
      </c>
      <c r="K3031">
        <v>5.6</v>
      </c>
    </row>
    <row r="3032" spans="1:11" x14ac:dyDescent="0.3">
      <c r="A3032" t="s">
        <v>3117</v>
      </c>
      <c r="B3032">
        <v>176</v>
      </c>
      <c r="C3032">
        <v>112</v>
      </c>
      <c r="D3032">
        <v>70224196</v>
      </c>
      <c r="E3032" t="s">
        <v>6558</v>
      </c>
      <c r="F3032" t="s">
        <v>6559</v>
      </c>
      <c r="G3032">
        <v>59352</v>
      </c>
      <c r="H3032">
        <v>138</v>
      </c>
      <c r="I3032" t="s">
        <v>29</v>
      </c>
      <c r="J3032">
        <v>70000000</v>
      </c>
      <c r="K3032">
        <v>5.6</v>
      </c>
    </row>
    <row r="3033" spans="1:11" x14ac:dyDescent="0.3">
      <c r="A3033" t="s">
        <v>4403</v>
      </c>
      <c r="B3033">
        <v>66</v>
      </c>
      <c r="C3033">
        <v>82</v>
      </c>
      <c r="D3033">
        <v>40557</v>
      </c>
      <c r="E3033" t="s">
        <v>676</v>
      </c>
      <c r="F3033" t="s">
        <v>6560</v>
      </c>
      <c r="G3033">
        <v>1389</v>
      </c>
      <c r="H3033">
        <v>22</v>
      </c>
      <c r="I3033" t="s">
        <v>29</v>
      </c>
      <c r="J3033">
        <v>60000</v>
      </c>
      <c r="K3033">
        <v>5.6</v>
      </c>
    </row>
    <row r="3034" spans="1:11" x14ac:dyDescent="0.3">
      <c r="A3034" t="s">
        <v>4405</v>
      </c>
      <c r="B3034">
        <v>65</v>
      </c>
      <c r="C3034">
        <v>82</v>
      </c>
      <c r="D3034">
        <v>30084</v>
      </c>
      <c r="E3034" t="s">
        <v>73</v>
      </c>
      <c r="F3034" t="s">
        <v>6561</v>
      </c>
      <c r="G3034">
        <v>5507</v>
      </c>
      <c r="H3034">
        <v>23</v>
      </c>
      <c r="I3034" t="s">
        <v>29</v>
      </c>
      <c r="J3034">
        <v>70000</v>
      </c>
      <c r="K3034">
        <v>5.6</v>
      </c>
    </row>
    <row r="3035" spans="1:11" x14ac:dyDescent="0.3">
      <c r="A3035" t="s">
        <v>3600</v>
      </c>
      <c r="B3035">
        <v>15</v>
      </c>
      <c r="C3035">
        <v>106</v>
      </c>
      <c r="D3035">
        <v>171988</v>
      </c>
      <c r="E3035" t="s">
        <v>1109</v>
      </c>
      <c r="F3035" t="s">
        <v>6563</v>
      </c>
      <c r="G3035">
        <v>448</v>
      </c>
      <c r="H3035">
        <v>16</v>
      </c>
      <c r="I3035" t="s">
        <v>29</v>
      </c>
      <c r="J3035">
        <v>600000</v>
      </c>
      <c r="K3035">
        <v>5.6</v>
      </c>
    </row>
    <row r="3036" spans="1:11" x14ac:dyDescent="0.3">
      <c r="A3036" t="s">
        <v>4371</v>
      </c>
      <c r="B3036">
        <v>84</v>
      </c>
      <c r="C3036">
        <v>96</v>
      </c>
      <c r="D3036">
        <v>15427192</v>
      </c>
      <c r="E3036" t="s">
        <v>1632</v>
      </c>
      <c r="F3036" t="s">
        <v>6564</v>
      </c>
      <c r="G3036">
        <v>11768</v>
      </c>
      <c r="H3036">
        <v>148</v>
      </c>
      <c r="I3036" t="s">
        <v>29</v>
      </c>
      <c r="J3036">
        <v>16000000</v>
      </c>
      <c r="K3036">
        <v>5.6</v>
      </c>
    </row>
    <row r="3037" spans="1:11" x14ac:dyDescent="0.3">
      <c r="A3037" t="s">
        <v>4377</v>
      </c>
      <c r="B3037">
        <v>16</v>
      </c>
      <c r="C3037">
        <v>95</v>
      </c>
      <c r="D3037">
        <v>15278</v>
      </c>
      <c r="E3037" t="s">
        <v>6565</v>
      </c>
      <c r="F3037" t="s">
        <v>6567</v>
      </c>
      <c r="G3037">
        <v>1742</v>
      </c>
      <c r="H3037">
        <v>158</v>
      </c>
      <c r="I3037" t="s">
        <v>29</v>
      </c>
      <c r="J3037">
        <v>825000</v>
      </c>
      <c r="K3037">
        <v>5.6</v>
      </c>
    </row>
    <row r="3038" spans="1:11" x14ac:dyDescent="0.3">
      <c r="A3038" t="s">
        <v>4316</v>
      </c>
      <c r="B3038">
        <v>2</v>
      </c>
      <c r="C3038">
        <v>112</v>
      </c>
      <c r="D3038">
        <v>96734</v>
      </c>
      <c r="E3038" t="s">
        <v>4219</v>
      </c>
      <c r="F3038" t="s">
        <v>6569</v>
      </c>
      <c r="G3038">
        <v>606</v>
      </c>
      <c r="H3038">
        <v>5</v>
      </c>
      <c r="I3038" t="s">
        <v>29</v>
      </c>
      <c r="J3038">
        <v>1000000</v>
      </c>
      <c r="K3038">
        <v>5.6</v>
      </c>
    </row>
    <row r="3039" spans="1:11" x14ac:dyDescent="0.3">
      <c r="A3039" t="s">
        <v>599</v>
      </c>
      <c r="B3039">
        <v>287</v>
      </c>
      <c r="C3039">
        <v>115</v>
      </c>
      <c r="D3039">
        <v>15045676</v>
      </c>
      <c r="E3039" t="s">
        <v>6570</v>
      </c>
      <c r="F3039" t="s">
        <v>6571</v>
      </c>
      <c r="G3039">
        <v>76303</v>
      </c>
      <c r="H3039">
        <v>376</v>
      </c>
      <c r="I3039" t="s">
        <v>29</v>
      </c>
      <c r="J3039">
        <v>16000000</v>
      </c>
      <c r="K3039">
        <v>5.6</v>
      </c>
    </row>
    <row r="3040" spans="1:11" x14ac:dyDescent="0.3">
      <c r="A3040" t="s">
        <v>4359</v>
      </c>
      <c r="B3040">
        <v>298</v>
      </c>
      <c r="C3040">
        <v>99</v>
      </c>
      <c r="D3040">
        <v>24042490</v>
      </c>
      <c r="E3040" t="s">
        <v>1453</v>
      </c>
      <c r="F3040" t="s">
        <v>6572</v>
      </c>
      <c r="G3040">
        <v>40776</v>
      </c>
      <c r="H3040">
        <v>250</v>
      </c>
      <c r="I3040" t="s">
        <v>29</v>
      </c>
      <c r="J3040">
        <v>25000000</v>
      </c>
      <c r="K3040">
        <v>5.6</v>
      </c>
    </row>
    <row r="3041" spans="1:11" x14ac:dyDescent="0.3">
      <c r="A3041" t="s">
        <v>1889</v>
      </c>
      <c r="B3041">
        <v>97</v>
      </c>
      <c r="C3041">
        <v>97</v>
      </c>
      <c r="D3041">
        <v>11614236</v>
      </c>
      <c r="E3041" t="s">
        <v>676</v>
      </c>
      <c r="F3041" t="s">
        <v>6573</v>
      </c>
      <c r="G3041">
        <v>9294</v>
      </c>
      <c r="H3041">
        <v>140</v>
      </c>
      <c r="I3041" t="s">
        <v>29</v>
      </c>
      <c r="J3041">
        <v>15000000</v>
      </c>
      <c r="K3041">
        <v>5.6</v>
      </c>
    </row>
    <row r="3042" spans="1:11" x14ac:dyDescent="0.3">
      <c r="A3042" t="s">
        <v>2824</v>
      </c>
      <c r="B3042">
        <v>66</v>
      </c>
      <c r="C3042">
        <v>119</v>
      </c>
      <c r="D3042">
        <v>4992159</v>
      </c>
      <c r="E3042" t="s">
        <v>4589</v>
      </c>
      <c r="F3042" t="s">
        <v>6574</v>
      </c>
      <c r="G3042">
        <v>23823</v>
      </c>
      <c r="H3042">
        <v>201</v>
      </c>
      <c r="I3042" t="s">
        <v>29</v>
      </c>
      <c r="J3042">
        <v>8550000</v>
      </c>
      <c r="K3042">
        <v>5.6</v>
      </c>
    </row>
    <row r="3043" spans="1:11" x14ac:dyDescent="0.3">
      <c r="A3043" t="s">
        <v>4374</v>
      </c>
      <c r="B3043">
        <v>38</v>
      </c>
      <c r="C3043">
        <v>96</v>
      </c>
      <c r="D3043">
        <v>6044618</v>
      </c>
      <c r="E3043" t="s">
        <v>1109</v>
      </c>
      <c r="F3043" t="s">
        <v>6575</v>
      </c>
      <c r="G3043">
        <v>6200</v>
      </c>
      <c r="H3043">
        <v>92</v>
      </c>
      <c r="I3043" t="s">
        <v>29</v>
      </c>
      <c r="J3043">
        <v>10000000</v>
      </c>
      <c r="K3043">
        <v>5.6</v>
      </c>
    </row>
    <row r="3044" spans="1:11" x14ac:dyDescent="0.3">
      <c r="A3044" t="s">
        <v>736</v>
      </c>
      <c r="B3044">
        <v>196</v>
      </c>
      <c r="C3044">
        <v>103</v>
      </c>
      <c r="D3044">
        <v>25472967</v>
      </c>
      <c r="E3044" t="s">
        <v>3732</v>
      </c>
      <c r="F3044" t="s">
        <v>6577</v>
      </c>
      <c r="G3044">
        <v>44966</v>
      </c>
      <c r="H3044">
        <v>411</v>
      </c>
      <c r="I3044" t="s">
        <v>29</v>
      </c>
      <c r="J3044">
        <v>30000000</v>
      </c>
      <c r="K3044">
        <v>5.6</v>
      </c>
    </row>
    <row r="3045" spans="1:11" x14ac:dyDescent="0.3">
      <c r="A3045" t="s">
        <v>4749</v>
      </c>
      <c r="B3045">
        <v>81</v>
      </c>
      <c r="C3045">
        <v>101</v>
      </c>
      <c r="D3045">
        <v>15408822</v>
      </c>
      <c r="E3045" t="s">
        <v>289</v>
      </c>
      <c r="F3045" t="s">
        <v>6579</v>
      </c>
      <c r="G3045">
        <v>14147</v>
      </c>
      <c r="H3045">
        <v>92</v>
      </c>
      <c r="I3045" t="s">
        <v>29</v>
      </c>
      <c r="J3045">
        <v>20000000</v>
      </c>
      <c r="K3045">
        <v>5.6</v>
      </c>
    </row>
    <row r="3046" spans="1:11" x14ac:dyDescent="0.3">
      <c r="A3046" t="s">
        <v>4385</v>
      </c>
      <c r="B3046">
        <v>49</v>
      </c>
      <c r="C3046">
        <v>91</v>
      </c>
      <c r="D3046">
        <v>8080116</v>
      </c>
      <c r="E3046" t="s">
        <v>4375</v>
      </c>
      <c r="F3046" t="s">
        <v>6580</v>
      </c>
      <c r="G3046">
        <v>6562</v>
      </c>
      <c r="H3046">
        <v>66</v>
      </c>
      <c r="I3046" t="s">
        <v>29</v>
      </c>
      <c r="J3046">
        <v>15000000</v>
      </c>
      <c r="K3046">
        <v>5.6</v>
      </c>
    </row>
    <row r="3047" spans="1:11" x14ac:dyDescent="0.3">
      <c r="A3047" t="s">
        <v>4383</v>
      </c>
      <c r="B3047">
        <v>27</v>
      </c>
      <c r="C3047">
        <v>92</v>
      </c>
      <c r="D3047">
        <v>3060858</v>
      </c>
      <c r="E3047" t="s">
        <v>417</v>
      </c>
      <c r="F3047" t="s">
        <v>6582</v>
      </c>
      <c r="G3047">
        <v>1768</v>
      </c>
      <c r="H3047">
        <v>37</v>
      </c>
      <c r="I3047" t="s">
        <v>29</v>
      </c>
      <c r="J3047">
        <v>10000000</v>
      </c>
      <c r="K3047">
        <v>5.6</v>
      </c>
    </row>
    <row r="3048" spans="1:11" x14ac:dyDescent="0.3">
      <c r="A3048" t="s">
        <v>3716</v>
      </c>
      <c r="B3048">
        <v>84</v>
      </c>
      <c r="C3048">
        <v>95</v>
      </c>
      <c r="D3048">
        <v>16964743</v>
      </c>
      <c r="E3048" t="s">
        <v>289</v>
      </c>
      <c r="F3048" t="s">
        <v>6583</v>
      </c>
      <c r="G3048">
        <v>22844</v>
      </c>
      <c r="H3048">
        <v>140</v>
      </c>
      <c r="I3048" t="s">
        <v>29</v>
      </c>
      <c r="J3048">
        <v>24000000</v>
      </c>
      <c r="K3048">
        <v>5.6</v>
      </c>
    </row>
    <row r="3049" spans="1:11" x14ac:dyDescent="0.3">
      <c r="A3049" t="s">
        <v>4324</v>
      </c>
      <c r="B3049">
        <v>66</v>
      </c>
      <c r="C3049">
        <v>109</v>
      </c>
      <c r="D3049">
        <v>336456</v>
      </c>
      <c r="E3049" t="s">
        <v>6584</v>
      </c>
      <c r="F3049" t="s">
        <v>6585</v>
      </c>
      <c r="G3049">
        <v>7116</v>
      </c>
      <c r="H3049">
        <v>79</v>
      </c>
      <c r="I3049" t="s">
        <v>29</v>
      </c>
      <c r="J3049">
        <v>8000000</v>
      </c>
      <c r="K3049">
        <v>5.6</v>
      </c>
    </row>
    <row r="3050" spans="1:11" x14ac:dyDescent="0.3">
      <c r="A3050" t="s">
        <v>4401</v>
      </c>
      <c r="B3050">
        <v>47</v>
      </c>
      <c r="C3050">
        <v>84</v>
      </c>
      <c r="D3050">
        <v>5002310</v>
      </c>
      <c r="E3050" t="s">
        <v>6586</v>
      </c>
      <c r="F3050" t="s">
        <v>6587</v>
      </c>
      <c r="G3050">
        <v>25541</v>
      </c>
      <c r="H3050">
        <v>181</v>
      </c>
      <c r="I3050" t="s">
        <v>29</v>
      </c>
      <c r="J3050">
        <v>13000000</v>
      </c>
      <c r="K3050">
        <v>5.6</v>
      </c>
    </row>
    <row r="3051" spans="1:11" x14ac:dyDescent="0.3">
      <c r="A3051" t="s">
        <v>4380</v>
      </c>
      <c r="B3051">
        <v>256</v>
      </c>
      <c r="C3051">
        <v>95</v>
      </c>
      <c r="D3051">
        <v>131175</v>
      </c>
      <c r="E3051" t="s">
        <v>3533</v>
      </c>
      <c r="F3051" t="s">
        <v>6588</v>
      </c>
      <c r="G3051">
        <v>30219</v>
      </c>
      <c r="H3051">
        <v>200</v>
      </c>
      <c r="I3051" t="s">
        <v>29</v>
      </c>
      <c r="J3051">
        <v>8500000</v>
      </c>
      <c r="K3051">
        <v>5.6</v>
      </c>
    </row>
    <row r="3052" spans="1:11" x14ac:dyDescent="0.3">
      <c r="A3052" t="s">
        <v>4330</v>
      </c>
      <c r="B3052">
        <v>28</v>
      </c>
      <c r="C3052">
        <v>107</v>
      </c>
      <c r="D3052">
        <v>16118077</v>
      </c>
      <c r="E3052" t="s">
        <v>92</v>
      </c>
      <c r="F3052" t="s">
        <v>6589</v>
      </c>
      <c r="G3052">
        <v>5817</v>
      </c>
      <c r="H3052">
        <v>37</v>
      </c>
      <c r="I3052" t="s">
        <v>29</v>
      </c>
      <c r="J3052">
        <v>25000000</v>
      </c>
      <c r="K3052">
        <v>5.6</v>
      </c>
    </row>
    <row r="3053" spans="1:11" x14ac:dyDescent="0.3">
      <c r="A3053" t="s">
        <v>1668</v>
      </c>
      <c r="B3053">
        <v>253</v>
      </c>
      <c r="C3053">
        <v>106</v>
      </c>
      <c r="D3053">
        <v>78747585</v>
      </c>
      <c r="E3053" t="s">
        <v>6590</v>
      </c>
      <c r="F3053" t="s">
        <v>6591</v>
      </c>
      <c r="G3053">
        <v>89770</v>
      </c>
      <c r="H3053">
        <v>342</v>
      </c>
      <c r="I3053" t="s">
        <v>29</v>
      </c>
      <c r="J3053">
        <v>88000000</v>
      </c>
      <c r="K3053">
        <v>5.6</v>
      </c>
    </row>
    <row r="3054" spans="1:11" x14ac:dyDescent="0.3">
      <c r="A3054" t="s">
        <v>2758</v>
      </c>
      <c r="B3054">
        <v>113</v>
      </c>
      <c r="C3054">
        <v>108</v>
      </c>
      <c r="D3054">
        <v>12232937</v>
      </c>
      <c r="E3054" t="s">
        <v>1576</v>
      </c>
      <c r="F3054" t="s">
        <v>6593</v>
      </c>
      <c r="G3054">
        <v>22823</v>
      </c>
      <c r="H3054">
        <v>113</v>
      </c>
      <c r="I3054" t="s">
        <v>29</v>
      </c>
      <c r="J3054">
        <v>22000000</v>
      </c>
      <c r="K3054">
        <v>5.6</v>
      </c>
    </row>
    <row r="3055" spans="1:11" x14ac:dyDescent="0.3">
      <c r="A3055" t="s">
        <v>4389</v>
      </c>
      <c r="B3055">
        <v>53</v>
      </c>
      <c r="C3055">
        <v>88</v>
      </c>
      <c r="D3055">
        <v>13019253</v>
      </c>
      <c r="E3055" t="s">
        <v>338</v>
      </c>
      <c r="F3055" t="s">
        <v>6594</v>
      </c>
      <c r="G3055">
        <v>3914</v>
      </c>
      <c r="H3055">
        <v>47</v>
      </c>
      <c r="I3055" t="s">
        <v>29</v>
      </c>
      <c r="J3055">
        <v>23000000</v>
      </c>
      <c r="K3055">
        <v>5.6</v>
      </c>
    </row>
    <row r="3056" spans="1:11" x14ac:dyDescent="0.3">
      <c r="A3056" t="s">
        <v>2233</v>
      </c>
      <c r="B3056">
        <v>184</v>
      </c>
      <c r="C3056">
        <v>88</v>
      </c>
      <c r="D3056">
        <v>19316646</v>
      </c>
      <c r="E3056" t="s">
        <v>543</v>
      </c>
      <c r="F3056" t="s">
        <v>6595</v>
      </c>
      <c r="G3056">
        <v>52069</v>
      </c>
      <c r="H3056">
        <v>95</v>
      </c>
      <c r="I3056" t="s">
        <v>29</v>
      </c>
      <c r="J3056">
        <v>30000000</v>
      </c>
      <c r="K3056">
        <v>5.6</v>
      </c>
    </row>
    <row r="3057" spans="1:11" x14ac:dyDescent="0.3">
      <c r="A3057" t="s">
        <v>1655</v>
      </c>
      <c r="B3057">
        <v>260</v>
      </c>
      <c r="C3057">
        <v>107</v>
      </c>
      <c r="D3057">
        <v>7268659</v>
      </c>
      <c r="E3057" t="s">
        <v>1562</v>
      </c>
      <c r="F3057" t="s">
        <v>6596</v>
      </c>
      <c r="G3057">
        <v>59248</v>
      </c>
      <c r="H3057">
        <v>164</v>
      </c>
      <c r="I3057" t="s">
        <v>29</v>
      </c>
      <c r="J3057">
        <v>20000000</v>
      </c>
      <c r="K3057">
        <v>5.6</v>
      </c>
    </row>
    <row r="3058" spans="1:11" x14ac:dyDescent="0.3">
      <c r="A3058" t="s">
        <v>4387</v>
      </c>
      <c r="B3058">
        <v>133</v>
      </c>
      <c r="C3058">
        <v>89</v>
      </c>
      <c r="D3058">
        <v>21784432</v>
      </c>
      <c r="E3058" t="s">
        <v>676</v>
      </c>
      <c r="F3058" t="s">
        <v>6597</v>
      </c>
      <c r="G3058">
        <v>37493</v>
      </c>
      <c r="H3058">
        <v>108</v>
      </c>
      <c r="I3058" t="s">
        <v>29</v>
      </c>
      <c r="J3058">
        <v>35000000</v>
      </c>
      <c r="K3058">
        <v>5.6</v>
      </c>
    </row>
    <row r="3059" spans="1:11" x14ac:dyDescent="0.3">
      <c r="A3059" t="s">
        <v>4053</v>
      </c>
      <c r="B3059">
        <v>106</v>
      </c>
      <c r="C3059">
        <v>102</v>
      </c>
      <c r="D3059">
        <v>24044532</v>
      </c>
      <c r="E3059" t="s">
        <v>588</v>
      </c>
      <c r="F3059" t="s">
        <v>6599</v>
      </c>
      <c r="G3059">
        <v>19686</v>
      </c>
      <c r="H3059">
        <v>180</v>
      </c>
      <c r="I3059" t="s">
        <v>29</v>
      </c>
      <c r="J3059">
        <v>38000000</v>
      </c>
      <c r="K3059">
        <v>5.6</v>
      </c>
    </row>
    <row r="3060" spans="1:11" x14ac:dyDescent="0.3">
      <c r="A3060" t="s">
        <v>4409</v>
      </c>
      <c r="B3060">
        <v>93</v>
      </c>
      <c r="C3060">
        <v>76</v>
      </c>
      <c r="D3060">
        <v>19447478</v>
      </c>
      <c r="E3060" t="s">
        <v>6600</v>
      </c>
      <c r="F3060" t="s">
        <v>6601</v>
      </c>
      <c r="G3060">
        <v>15788</v>
      </c>
      <c r="H3060">
        <v>80</v>
      </c>
      <c r="I3060" t="s">
        <v>29</v>
      </c>
      <c r="J3060">
        <v>35000000</v>
      </c>
      <c r="K3060">
        <v>5.6</v>
      </c>
    </row>
    <row r="3061" spans="1:11" x14ac:dyDescent="0.3">
      <c r="A3061" t="s">
        <v>528</v>
      </c>
      <c r="B3061">
        <v>73</v>
      </c>
      <c r="C3061">
        <v>96</v>
      </c>
      <c r="D3061">
        <v>14208384</v>
      </c>
      <c r="E3061" t="s">
        <v>289</v>
      </c>
      <c r="F3061" t="s">
        <v>6603</v>
      </c>
      <c r="G3061">
        <v>11520</v>
      </c>
      <c r="H3061">
        <v>105</v>
      </c>
      <c r="I3061" t="s">
        <v>29</v>
      </c>
      <c r="J3061">
        <v>30000000</v>
      </c>
      <c r="K3061">
        <v>5.6</v>
      </c>
    </row>
    <row r="3062" spans="1:11" x14ac:dyDescent="0.3">
      <c r="A3062" t="s">
        <v>2758</v>
      </c>
      <c r="B3062">
        <v>74</v>
      </c>
      <c r="C3062">
        <v>113</v>
      </c>
      <c r="D3062">
        <v>17149</v>
      </c>
      <c r="E3062" t="s">
        <v>130</v>
      </c>
      <c r="F3062" t="s">
        <v>6605</v>
      </c>
      <c r="G3062">
        <v>12128</v>
      </c>
      <c r="H3062">
        <v>61</v>
      </c>
      <c r="I3062" t="s">
        <v>29</v>
      </c>
      <c r="J3062">
        <v>20000000</v>
      </c>
      <c r="K3062">
        <v>5.6</v>
      </c>
    </row>
    <row r="3063" spans="1:11" x14ac:dyDescent="0.3">
      <c r="A3063" t="s">
        <v>3514</v>
      </c>
      <c r="B3063">
        <v>382</v>
      </c>
      <c r="C3063">
        <v>106</v>
      </c>
      <c r="D3063">
        <v>64933670</v>
      </c>
      <c r="E3063" t="s">
        <v>6380</v>
      </c>
      <c r="F3063" t="s">
        <v>6607</v>
      </c>
      <c r="G3063">
        <v>70838</v>
      </c>
      <c r="H3063">
        <v>208</v>
      </c>
      <c r="I3063" t="s">
        <v>29</v>
      </c>
      <c r="J3063">
        <v>85000000</v>
      </c>
      <c r="K3063">
        <v>5.6</v>
      </c>
    </row>
    <row r="3064" spans="1:11" x14ac:dyDescent="0.3">
      <c r="A3064" t="s">
        <v>2485</v>
      </c>
      <c r="B3064">
        <v>52</v>
      </c>
      <c r="C3064">
        <v>114</v>
      </c>
      <c r="D3064">
        <v>6543194</v>
      </c>
      <c r="E3064" t="s">
        <v>1187</v>
      </c>
      <c r="F3064" t="s">
        <v>6608</v>
      </c>
      <c r="G3064">
        <v>3740</v>
      </c>
      <c r="H3064">
        <v>61</v>
      </c>
      <c r="I3064" t="s">
        <v>29</v>
      </c>
      <c r="J3064">
        <v>34000000</v>
      </c>
      <c r="K3064">
        <v>5.6</v>
      </c>
    </row>
    <row r="3065" spans="1:11" x14ac:dyDescent="0.3">
      <c r="A3065" t="s">
        <v>346</v>
      </c>
      <c r="B3065">
        <v>240</v>
      </c>
      <c r="C3065">
        <v>121</v>
      </c>
      <c r="D3065">
        <v>22518325</v>
      </c>
      <c r="E3065" t="s">
        <v>140</v>
      </c>
      <c r="F3065" t="s">
        <v>6609</v>
      </c>
      <c r="G3065">
        <v>63363</v>
      </c>
      <c r="H3065">
        <v>644</v>
      </c>
      <c r="I3065" t="s">
        <v>29</v>
      </c>
      <c r="J3065">
        <v>50000000</v>
      </c>
      <c r="K3065">
        <v>5.6</v>
      </c>
    </row>
    <row r="3066" spans="1:11" x14ac:dyDescent="0.3">
      <c r="A3066" t="s">
        <v>475</v>
      </c>
      <c r="B3066">
        <v>284</v>
      </c>
      <c r="C3066">
        <v>110</v>
      </c>
      <c r="D3066">
        <v>42272747</v>
      </c>
      <c r="E3066" t="s">
        <v>6570</v>
      </c>
      <c r="F3066" t="s">
        <v>6610</v>
      </c>
      <c r="G3066">
        <v>78635</v>
      </c>
      <c r="H3066">
        <v>1040</v>
      </c>
      <c r="I3066" t="s">
        <v>29</v>
      </c>
      <c r="J3066">
        <v>70000000</v>
      </c>
      <c r="K3066">
        <v>5.6</v>
      </c>
    </row>
    <row r="3067" spans="1:11" x14ac:dyDescent="0.3">
      <c r="A3067" t="s">
        <v>1813</v>
      </c>
      <c r="B3067">
        <v>208</v>
      </c>
      <c r="C3067">
        <v>102</v>
      </c>
      <c r="D3067">
        <v>21557240</v>
      </c>
      <c r="E3067" t="s">
        <v>364</v>
      </c>
      <c r="F3067" t="s">
        <v>6611</v>
      </c>
      <c r="G3067">
        <v>85237</v>
      </c>
      <c r="H3067">
        <v>274</v>
      </c>
      <c r="I3067" t="s">
        <v>29</v>
      </c>
      <c r="J3067">
        <v>49900000</v>
      </c>
      <c r="K3067">
        <v>5.6</v>
      </c>
    </row>
    <row r="3068" spans="1:11" x14ac:dyDescent="0.3">
      <c r="A3068" t="s">
        <v>346</v>
      </c>
      <c r="B3068">
        <v>181</v>
      </c>
      <c r="C3068">
        <v>114</v>
      </c>
      <c r="D3068">
        <v>60874615</v>
      </c>
      <c r="E3068" t="s">
        <v>471</v>
      </c>
      <c r="F3068" t="s">
        <v>6612</v>
      </c>
      <c r="G3068">
        <v>60467</v>
      </c>
      <c r="H3068">
        <v>949</v>
      </c>
      <c r="I3068" t="s">
        <v>29</v>
      </c>
      <c r="J3068">
        <v>90000000</v>
      </c>
      <c r="K3068">
        <v>5.6</v>
      </c>
    </row>
    <row r="3069" spans="1:11" x14ac:dyDescent="0.3">
      <c r="A3069" t="s">
        <v>943</v>
      </c>
      <c r="B3069">
        <v>47</v>
      </c>
      <c r="C3069">
        <v>107</v>
      </c>
      <c r="D3069">
        <v>20550712</v>
      </c>
      <c r="E3069" t="s">
        <v>1449</v>
      </c>
      <c r="F3069" t="s">
        <v>6613</v>
      </c>
      <c r="G3069">
        <v>40346</v>
      </c>
      <c r="H3069">
        <v>95</v>
      </c>
      <c r="I3069" t="s">
        <v>29</v>
      </c>
      <c r="J3069">
        <v>50000000</v>
      </c>
      <c r="K3069">
        <v>5.6</v>
      </c>
    </row>
    <row r="3070" spans="1:11" x14ac:dyDescent="0.3">
      <c r="A3070" t="s">
        <v>4335</v>
      </c>
      <c r="B3070">
        <v>40</v>
      </c>
      <c r="C3070">
        <v>105</v>
      </c>
      <c r="D3070">
        <v>35324232</v>
      </c>
      <c r="E3070" t="s">
        <v>3713</v>
      </c>
      <c r="F3070" t="s">
        <v>6615</v>
      </c>
      <c r="G3070">
        <v>32224</v>
      </c>
      <c r="H3070">
        <v>62</v>
      </c>
      <c r="I3070" t="s">
        <v>29</v>
      </c>
      <c r="J3070">
        <v>68000000</v>
      </c>
      <c r="K3070">
        <v>5.6</v>
      </c>
    </row>
    <row r="3071" spans="1:11" x14ac:dyDescent="0.3">
      <c r="A3071" t="s">
        <v>3509</v>
      </c>
      <c r="B3071">
        <v>157</v>
      </c>
      <c r="C3071">
        <v>116</v>
      </c>
      <c r="D3071">
        <v>36931089</v>
      </c>
      <c r="E3071" t="s">
        <v>676</v>
      </c>
      <c r="F3071" t="s">
        <v>6616</v>
      </c>
      <c r="G3071">
        <v>70681</v>
      </c>
      <c r="H3071">
        <v>198</v>
      </c>
      <c r="I3071" t="s">
        <v>29</v>
      </c>
      <c r="J3071">
        <v>70000000</v>
      </c>
      <c r="K3071">
        <v>5.6</v>
      </c>
    </row>
    <row r="3072" spans="1:11" x14ac:dyDescent="0.3">
      <c r="A3072" t="s">
        <v>4332</v>
      </c>
      <c r="B3072">
        <v>93</v>
      </c>
      <c r="C3072">
        <v>107</v>
      </c>
      <c r="D3072">
        <v>16088610</v>
      </c>
      <c r="E3072" t="s">
        <v>4443</v>
      </c>
      <c r="F3072" t="s">
        <v>6617</v>
      </c>
      <c r="G3072">
        <v>10417</v>
      </c>
      <c r="H3072">
        <v>39</v>
      </c>
      <c r="I3072" t="s">
        <v>29</v>
      </c>
      <c r="J3072">
        <v>55000000</v>
      </c>
      <c r="K3072">
        <v>5.6</v>
      </c>
    </row>
    <row r="3073" spans="1:11" x14ac:dyDescent="0.3">
      <c r="A3073" t="s">
        <v>2859</v>
      </c>
      <c r="B3073">
        <v>35</v>
      </c>
      <c r="C3073">
        <v>114</v>
      </c>
      <c r="D3073">
        <v>50628009</v>
      </c>
      <c r="E3073" t="s">
        <v>6618</v>
      </c>
      <c r="F3073" t="s">
        <v>6619</v>
      </c>
      <c r="G3073">
        <v>22955</v>
      </c>
      <c r="H3073">
        <v>88</v>
      </c>
      <c r="I3073" t="s">
        <v>29</v>
      </c>
      <c r="J3073">
        <v>90000000</v>
      </c>
      <c r="K3073">
        <v>5.6</v>
      </c>
    </row>
    <row r="3074" spans="1:11" x14ac:dyDescent="0.3">
      <c r="A3074" t="s">
        <v>1897</v>
      </c>
      <c r="B3074">
        <v>128</v>
      </c>
      <c r="C3074">
        <v>116</v>
      </c>
      <c r="D3074">
        <v>30157016</v>
      </c>
      <c r="E3074" t="s">
        <v>4350</v>
      </c>
      <c r="F3074" t="s">
        <v>6620</v>
      </c>
      <c r="G3074">
        <v>39659</v>
      </c>
      <c r="H3074">
        <v>189</v>
      </c>
      <c r="I3074" t="s">
        <v>29</v>
      </c>
      <c r="J3074">
        <v>70000000</v>
      </c>
      <c r="K3074">
        <v>5.6</v>
      </c>
    </row>
    <row r="3075" spans="1:11" x14ac:dyDescent="0.3">
      <c r="A3075" t="s">
        <v>2276</v>
      </c>
      <c r="B3075">
        <v>82</v>
      </c>
      <c r="C3075">
        <v>87</v>
      </c>
      <c r="D3075">
        <v>6291602</v>
      </c>
      <c r="E3075" t="s">
        <v>5181</v>
      </c>
      <c r="F3075" t="s">
        <v>6621</v>
      </c>
      <c r="G3075">
        <v>8070</v>
      </c>
      <c r="H3075">
        <v>91</v>
      </c>
      <c r="I3075" t="s">
        <v>29</v>
      </c>
      <c r="J3075">
        <v>50000000</v>
      </c>
      <c r="K3075">
        <v>5.6</v>
      </c>
    </row>
    <row r="3076" spans="1:11" x14ac:dyDescent="0.3">
      <c r="A3076" t="s">
        <v>290</v>
      </c>
      <c r="B3076">
        <v>164</v>
      </c>
      <c r="C3076">
        <v>101</v>
      </c>
      <c r="D3076">
        <v>22531698</v>
      </c>
      <c r="E3076" t="s">
        <v>86</v>
      </c>
      <c r="F3076" t="s">
        <v>6622</v>
      </c>
      <c r="G3076">
        <v>81523</v>
      </c>
      <c r="H3076">
        <v>214</v>
      </c>
      <c r="I3076" t="s">
        <v>29</v>
      </c>
      <c r="J3076">
        <v>70000000</v>
      </c>
      <c r="K3076">
        <v>5.6</v>
      </c>
    </row>
    <row r="3077" spans="1:11" x14ac:dyDescent="0.3">
      <c r="A3077" t="s">
        <v>3857</v>
      </c>
      <c r="B3077">
        <v>272</v>
      </c>
      <c r="C3077">
        <v>105</v>
      </c>
      <c r="D3077">
        <v>23219748</v>
      </c>
      <c r="E3077" t="s">
        <v>3322</v>
      </c>
      <c r="F3077" t="s">
        <v>6624</v>
      </c>
      <c r="G3077">
        <v>84508</v>
      </c>
      <c r="H3077">
        <v>308</v>
      </c>
      <c r="I3077" t="s">
        <v>29</v>
      </c>
      <c r="J3077">
        <v>80000000</v>
      </c>
      <c r="K3077">
        <v>5.6</v>
      </c>
    </row>
    <row r="3078" spans="1:11" x14ac:dyDescent="0.3">
      <c r="A3078" t="s">
        <v>4345</v>
      </c>
      <c r="B3078">
        <v>90</v>
      </c>
      <c r="C3078">
        <v>103</v>
      </c>
      <c r="D3078">
        <v>668171</v>
      </c>
      <c r="E3078" t="s">
        <v>1517</v>
      </c>
      <c r="F3078" t="s">
        <v>6626</v>
      </c>
      <c r="G3078">
        <v>8215</v>
      </c>
      <c r="H3078">
        <v>132</v>
      </c>
      <c r="I3078" t="s">
        <v>139</v>
      </c>
      <c r="J3078">
        <v>60000000</v>
      </c>
      <c r="K3078">
        <v>5.6</v>
      </c>
    </row>
    <row r="3079" spans="1:11" x14ac:dyDescent="0.3">
      <c r="A3079" t="s">
        <v>2145</v>
      </c>
      <c r="B3079">
        <v>123</v>
      </c>
      <c r="C3079">
        <v>116</v>
      </c>
      <c r="D3079">
        <v>19480739</v>
      </c>
      <c r="E3079" t="s">
        <v>248</v>
      </c>
      <c r="F3079" t="s">
        <v>6627</v>
      </c>
      <c r="G3079">
        <v>53057</v>
      </c>
      <c r="H3079">
        <v>457</v>
      </c>
      <c r="I3079" t="s">
        <v>29</v>
      </c>
      <c r="J3079">
        <v>80000000</v>
      </c>
      <c r="K3079">
        <v>5.6</v>
      </c>
    </row>
    <row r="3080" spans="1:11" x14ac:dyDescent="0.3">
      <c r="A3080" t="s">
        <v>714</v>
      </c>
      <c r="B3080">
        <v>436</v>
      </c>
      <c r="C3080">
        <v>123</v>
      </c>
      <c r="D3080">
        <v>116593191</v>
      </c>
      <c r="E3080" t="s">
        <v>248</v>
      </c>
      <c r="F3080" t="s">
        <v>6628</v>
      </c>
      <c r="G3080">
        <v>223393</v>
      </c>
      <c r="H3080">
        <v>550</v>
      </c>
      <c r="I3080" t="s">
        <v>29</v>
      </c>
      <c r="J3080">
        <v>200000000</v>
      </c>
      <c r="K3080">
        <v>5.6</v>
      </c>
    </row>
    <row r="3081" spans="1:11" x14ac:dyDescent="0.3">
      <c r="A3081" t="s">
        <v>2758</v>
      </c>
      <c r="B3081">
        <v>61</v>
      </c>
      <c r="C3081">
        <v>124</v>
      </c>
      <c r="D3081">
        <v>11000000</v>
      </c>
      <c r="E3081" t="s">
        <v>2411</v>
      </c>
      <c r="F3081" t="s">
        <v>6630</v>
      </c>
      <c r="G3081">
        <v>21102</v>
      </c>
      <c r="H3081">
        <v>169</v>
      </c>
      <c r="I3081" t="s">
        <v>29</v>
      </c>
      <c r="J3081">
        <v>98000000</v>
      </c>
      <c r="K3081">
        <v>5.6</v>
      </c>
    </row>
    <row r="3082" spans="1:11" x14ac:dyDescent="0.3">
      <c r="A3082" t="s">
        <v>2787</v>
      </c>
      <c r="B3082">
        <v>208</v>
      </c>
      <c r="C3082">
        <v>96</v>
      </c>
      <c r="D3082">
        <v>33592415</v>
      </c>
      <c r="E3082" t="s">
        <v>6631</v>
      </c>
      <c r="F3082" t="s">
        <v>6632</v>
      </c>
      <c r="G3082">
        <v>91640</v>
      </c>
      <c r="H3082">
        <v>210</v>
      </c>
      <c r="I3082" t="s">
        <v>29</v>
      </c>
      <c r="J3082">
        <v>130000000</v>
      </c>
      <c r="K3082">
        <v>5.6</v>
      </c>
    </row>
    <row r="3083" spans="1:11" x14ac:dyDescent="0.3">
      <c r="A3083" t="s">
        <v>278</v>
      </c>
      <c r="B3083">
        <v>231</v>
      </c>
      <c r="C3083">
        <v>98</v>
      </c>
      <c r="D3083">
        <v>60655503</v>
      </c>
      <c r="E3083" t="s">
        <v>1050</v>
      </c>
      <c r="F3083" t="s">
        <v>6633</v>
      </c>
      <c r="G3083">
        <v>82380</v>
      </c>
      <c r="H3083">
        <v>629</v>
      </c>
      <c r="I3083" t="s">
        <v>29</v>
      </c>
      <c r="J3083">
        <v>160000000</v>
      </c>
      <c r="K3083">
        <v>5.6</v>
      </c>
    </row>
    <row r="3084" spans="1:11" x14ac:dyDescent="0.3">
      <c r="A3084" t="s">
        <v>1801</v>
      </c>
      <c r="B3084">
        <v>322</v>
      </c>
      <c r="C3084">
        <v>115</v>
      </c>
      <c r="D3084">
        <v>292298923</v>
      </c>
      <c r="E3084" t="s">
        <v>6634</v>
      </c>
      <c r="F3084" t="s">
        <v>6635</v>
      </c>
      <c r="G3084">
        <v>185394</v>
      </c>
      <c r="H3084">
        <v>329</v>
      </c>
      <c r="I3084" t="s">
        <v>29</v>
      </c>
      <c r="J3084">
        <v>120000000</v>
      </c>
      <c r="K3084">
        <v>5.5</v>
      </c>
    </row>
    <row r="3085" spans="1:11" x14ac:dyDescent="0.3">
      <c r="A3085" t="s">
        <v>1948</v>
      </c>
      <c r="B3085">
        <v>121</v>
      </c>
      <c r="C3085">
        <v>105</v>
      </c>
      <c r="D3085">
        <v>132541238</v>
      </c>
      <c r="E3085" t="s">
        <v>676</v>
      </c>
      <c r="F3085" t="s">
        <v>6637</v>
      </c>
      <c r="G3085">
        <v>30058</v>
      </c>
      <c r="H3085">
        <v>236</v>
      </c>
      <c r="I3085" t="s">
        <v>29</v>
      </c>
      <c r="J3085">
        <v>33000000</v>
      </c>
      <c r="K3085">
        <v>5.5</v>
      </c>
    </row>
    <row r="3086" spans="1:11" x14ac:dyDescent="0.3">
      <c r="A3086" t="s">
        <v>4454</v>
      </c>
      <c r="B3086">
        <v>32</v>
      </c>
      <c r="C3086">
        <v>108</v>
      </c>
      <c r="D3086">
        <v>109306210</v>
      </c>
      <c r="E3086" t="s">
        <v>2411</v>
      </c>
      <c r="F3086" t="s">
        <v>6638</v>
      </c>
      <c r="G3086">
        <v>44096</v>
      </c>
      <c r="H3086">
        <v>62</v>
      </c>
      <c r="I3086" t="s">
        <v>29</v>
      </c>
      <c r="J3086">
        <v>15800000</v>
      </c>
      <c r="K3086">
        <v>5.5</v>
      </c>
    </row>
    <row r="3087" spans="1:11" x14ac:dyDescent="0.3">
      <c r="A3087" t="s">
        <v>3371</v>
      </c>
      <c r="B3087">
        <v>103</v>
      </c>
      <c r="C3087">
        <v>116</v>
      </c>
      <c r="D3087">
        <v>152149590</v>
      </c>
      <c r="E3087" t="s">
        <v>289</v>
      </c>
      <c r="F3087" t="s">
        <v>6639</v>
      </c>
      <c r="G3087">
        <v>74274</v>
      </c>
      <c r="H3087">
        <v>255</v>
      </c>
      <c r="I3087" t="s">
        <v>29</v>
      </c>
      <c r="J3087">
        <v>70000000</v>
      </c>
      <c r="K3087">
        <v>5.5</v>
      </c>
    </row>
    <row r="3088" spans="1:11" x14ac:dyDescent="0.3">
      <c r="A3088" t="s">
        <v>3950</v>
      </c>
      <c r="B3088">
        <v>80</v>
      </c>
      <c r="C3088">
        <v>104</v>
      </c>
      <c r="D3088">
        <v>139225854</v>
      </c>
      <c r="E3088" t="s">
        <v>4122</v>
      </c>
      <c r="F3088" t="s">
        <v>6640</v>
      </c>
      <c r="G3088">
        <v>34561</v>
      </c>
      <c r="H3088">
        <v>116</v>
      </c>
      <c r="I3088" t="s">
        <v>29</v>
      </c>
      <c r="J3088">
        <v>60000000</v>
      </c>
      <c r="K3088">
        <v>5.5</v>
      </c>
    </row>
    <row r="3089" spans="1:11" x14ac:dyDescent="0.3">
      <c r="A3089" t="s">
        <v>3694</v>
      </c>
      <c r="B3089">
        <v>151</v>
      </c>
      <c r="C3089">
        <v>84</v>
      </c>
      <c r="D3089">
        <v>110000082</v>
      </c>
      <c r="E3089" t="s">
        <v>676</v>
      </c>
      <c r="F3089" t="s">
        <v>6642</v>
      </c>
      <c r="G3089">
        <v>111526</v>
      </c>
      <c r="H3089">
        <v>347</v>
      </c>
      <c r="I3089" t="s">
        <v>29</v>
      </c>
      <c r="J3089">
        <v>48000000</v>
      </c>
      <c r="K3089">
        <v>5.5</v>
      </c>
    </row>
    <row r="3090" spans="1:11" x14ac:dyDescent="0.3">
      <c r="A3090" t="s">
        <v>1948</v>
      </c>
      <c r="B3090">
        <v>125</v>
      </c>
      <c r="C3090">
        <v>95</v>
      </c>
      <c r="D3090">
        <v>113006880</v>
      </c>
      <c r="E3090" t="s">
        <v>6643</v>
      </c>
      <c r="F3090" t="s">
        <v>6644</v>
      </c>
      <c r="G3090">
        <v>66308</v>
      </c>
      <c r="H3090">
        <v>225</v>
      </c>
      <c r="I3090" t="s">
        <v>29</v>
      </c>
      <c r="J3090">
        <v>56000000</v>
      </c>
      <c r="K3090">
        <v>5.5</v>
      </c>
    </row>
    <row r="3091" spans="1:11" x14ac:dyDescent="0.3">
      <c r="A3091" t="s">
        <v>4450</v>
      </c>
      <c r="B3091">
        <v>166</v>
      </c>
      <c r="C3091">
        <v>113</v>
      </c>
      <c r="D3091">
        <v>109176215</v>
      </c>
      <c r="E3091" t="s">
        <v>676</v>
      </c>
      <c r="F3091" t="s">
        <v>6645</v>
      </c>
      <c r="G3091">
        <v>83506</v>
      </c>
      <c r="H3091">
        <v>144</v>
      </c>
      <c r="I3091" t="s">
        <v>29</v>
      </c>
      <c r="J3091">
        <v>60000000</v>
      </c>
      <c r="K3091">
        <v>5.5</v>
      </c>
    </row>
    <row r="3092" spans="1:11" x14ac:dyDescent="0.3">
      <c r="A3092" t="s">
        <v>1750</v>
      </c>
      <c r="B3092">
        <v>212</v>
      </c>
      <c r="C3092">
        <v>116</v>
      </c>
      <c r="D3092">
        <v>89138076</v>
      </c>
      <c r="E3092" t="s">
        <v>2463</v>
      </c>
      <c r="F3092" t="s">
        <v>6647</v>
      </c>
      <c r="G3092">
        <v>98535</v>
      </c>
      <c r="H3092">
        <v>734</v>
      </c>
      <c r="I3092" t="s">
        <v>29</v>
      </c>
      <c r="J3092">
        <v>40000000</v>
      </c>
      <c r="K3092">
        <v>5.5</v>
      </c>
    </row>
    <row r="3093" spans="1:11" x14ac:dyDescent="0.3">
      <c r="A3093" t="s">
        <v>3071</v>
      </c>
      <c r="B3093">
        <v>180</v>
      </c>
      <c r="C3093">
        <v>98</v>
      </c>
      <c r="D3093">
        <v>148383780</v>
      </c>
      <c r="E3093" t="s">
        <v>289</v>
      </c>
      <c r="F3093" t="s">
        <v>6648</v>
      </c>
      <c r="G3093">
        <v>85531</v>
      </c>
      <c r="H3093">
        <v>152</v>
      </c>
      <c r="I3093" t="s">
        <v>29</v>
      </c>
      <c r="J3093">
        <v>100000000</v>
      </c>
      <c r="K3093">
        <v>5.5</v>
      </c>
    </row>
    <row r="3094" spans="1:11" x14ac:dyDescent="0.3">
      <c r="A3094" t="s">
        <v>4666</v>
      </c>
      <c r="B3094">
        <v>173</v>
      </c>
      <c r="C3094">
        <v>101</v>
      </c>
      <c r="D3094">
        <v>55865715</v>
      </c>
      <c r="E3094" t="s">
        <v>4875</v>
      </c>
      <c r="F3094" t="s">
        <v>6649</v>
      </c>
      <c r="G3094">
        <v>41763</v>
      </c>
      <c r="H3094">
        <v>403</v>
      </c>
      <c r="I3094" t="s">
        <v>29</v>
      </c>
      <c r="J3094">
        <v>10000000</v>
      </c>
      <c r="K3094">
        <v>5.5</v>
      </c>
    </row>
    <row r="3095" spans="1:11" x14ac:dyDescent="0.3">
      <c r="A3095" t="s">
        <v>4428</v>
      </c>
      <c r="B3095">
        <v>156</v>
      </c>
      <c r="C3095">
        <v>95</v>
      </c>
      <c r="D3095">
        <v>108012170</v>
      </c>
      <c r="E3095" t="s">
        <v>296</v>
      </c>
      <c r="F3095" t="s">
        <v>6650</v>
      </c>
      <c r="G3095">
        <v>24089</v>
      </c>
      <c r="H3095">
        <v>82</v>
      </c>
      <c r="I3095" t="s">
        <v>29</v>
      </c>
      <c r="J3095">
        <v>63000000</v>
      </c>
      <c r="K3095">
        <v>5.5</v>
      </c>
    </row>
    <row r="3096" spans="1:11" x14ac:dyDescent="0.3">
      <c r="A3096" t="s">
        <v>4631</v>
      </c>
      <c r="B3096">
        <v>81</v>
      </c>
      <c r="C3096">
        <v>92</v>
      </c>
      <c r="D3096">
        <v>104148781</v>
      </c>
      <c r="E3096" t="s">
        <v>1669</v>
      </c>
      <c r="F3096" t="s">
        <v>6651</v>
      </c>
      <c r="G3096">
        <v>49486</v>
      </c>
      <c r="H3096">
        <v>116</v>
      </c>
      <c r="I3096" t="s">
        <v>29</v>
      </c>
      <c r="J3096">
        <v>60000000</v>
      </c>
      <c r="K3096">
        <v>5.5</v>
      </c>
    </row>
    <row r="3097" spans="1:11" x14ac:dyDescent="0.3">
      <c r="A3097" t="s">
        <v>4654</v>
      </c>
      <c r="B3097">
        <v>264</v>
      </c>
      <c r="C3097">
        <v>101</v>
      </c>
      <c r="D3097">
        <v>51527787</v>
      </c>
      <c r="E3097" t="s">
        <v>840</v>
      </c>
      <c r="F3097" t="s">
        <v>6653</v>
      </c>
      <c r="G3097">
        <v>45603</v>
      </c>
      <c r="H3097">
        <v>268</v>
      </c>
      <c r="I3097" t="s">
        <v>29</v>
      </c>
      <c r="J3097">
        <v>15000000</v>
      </c>
      <c r="K3097">
        <v>5.5</v>
      </c>
    </row>
    <row r="3098" spans="1:11" x14ac:dyDescent="0.3">
      <c r="A3098" t="s">
        <v>2847</v>
      </c>
      <c r="B3098">
        <v>106</v>
      </c>
      <c r="C3098">
        <v>83</v>
      </c>
      <c r="D3098">
        <v>46729374</v>
      </c>
      <c r="E3098" t="s">
        <v>5212</v>
      </c>
      <c r="F3098" t="s">
        <v>6654</v>
      </c>
      <c r="G3098">
        <v>116625</v>
      </c>
      <c r="H3098">
        <v>469</v>
      </c>
      <c r="I3098" t="s">
        <v>29</v>
      </c>
      <c r="J3098">
        <v>13000000</v>
      </c>
      <c r="K3098">
        <v>5.5</v>
      </c>
    </row>
    <row r="3099" spans="1:11" x14ac:dyDescent="0.3">
      <c r="A3099" t="s">
        <v>3006</v>
      </c>
      <c r="B3099">
        <v>181</v>
      </c>
      <c r="C3099">
        <v>94</v>
      </c>
      <c r="D3099">
        <v>125305545</v>
      </c>
      <c r="E3099" t="s">
        <v>6655</v>
      </c>
      <c r="F3099" t="s">
        <v>6656</v>
      </c>
      <c r="G3099">
        <v>145350</v>
      </c>
      <c r="H3099">
        <v>643</v>
      </c>
      <c r="I3099" t="s">
        <v>29</v>
      </c>
      <c r="J3099">
        <v>92000000</v>
      </c>
      <c r="K3099">
        <v>5.5</v>
      </c>
    </row>
    <row r="3100" spans="1:11" x14ac:dyDescent="0.3">
      <c r="A3100" t="s">
        <v>4927</v>
      </c>
      <c r="B3100">
        <v>172</v>
      </c>
      <c r="C3100">
        <v>103</v>
      </c>
      <c r="D3100">
        <v>142614158</v>
      </c>
      <c r="E3100" t="s">
        <v>296</v>
      </c>
      <c r="F3100" t="s">
        <v>6658</v>
      </c>
      <c r="G3100">
        <v>66593</v>
      </c>
      <c r="H3100">
        <v>153</v>
      </c>
      <c r="I3100" t="s">
        <v>29</v>
      </c>
      <c r="J3100">
        <v>110000000</v>
      </c>
      <c r="K3100">
        <v>5.5</v>
      </c>
    </row>
    <row r="3101" spans="1:11" x14ac:dyDescent="0.3">
      <c r="A3101" t="s">
        <v>3387</v>
      </c>
      <c r="B3101">
        <v>167</v>
      </c>
      <c r="C3101">
        <v>100</v>
      </c>
      <c r="D3101">
        <v>90341670</v>
      </c>
      <c r="E3101" t="s">
        <v>5371</v>
      </c>
      <c r="F3101" t="s">
        <v>6659</v>
      </c>
      <c r="G3101">
        <v>102129</v>
      </c>
      <c r="H3101">
        <v>432</v>
      </c>
      <c r="I3101" t="s">
        <v>29</v>
      </c>
      <c r="J3101">
        <v>60000000</v>
      </c>
      <c r="K3101">
        <v>5.5</v>
      </c>
    </row>
    <row r="3102" spans="1:11" x14ac:dyDescent="0.3">
      <c r="A3102" t="s">
        <v>3117</v>
      </c>
      <c r="B3102">
        <v>161</v>
      </c>
      <c r="C3102">
        <v>110</v>
      </c>
      <c r="D3102">
        <v>67061228</v>
      </c>
      <c r="E3102" t="s">
        <v>5502</v>
      </c>
      <c r="F3102" t="s">
        <v>6660</v>
      </c>
      <c r="G3102">
        <v>96565</v>
      </c>
      <c r="H3102">
        <v>135</v>
      </c>
      <c r="I3102" t="s">
        <v>29</v>
      </c>
      <c r="J3102">
        <v>40000000</v>
      </c>
      <c r="K3102">
        <v>5.5</v>
      </c>
    </row>
    <row r="3103" spans="1:11" x14ac:dyDescent="0.3">
      <c r="A3103" t="s">
        <v>4846</v>
      </c>
      <c r="B3103">
        <v>101</v>
      </c>
      <c r="C3103">
        <v>99</v>
      </c>
      <c r="D3103">
        <v>38048637</v>
      </c>
      <c r="E3103" t="s">
        <v>211</v>
      </c>
      <c r="F3103" t="s">
        <v>6661</v>
      </c>
      <c r="G3103">
        <v>47814</v>
      </c>
      <c r="H3103">
        <v>426</v>
      </c>
      <c r="I3103" t="s">
        <v>29</v>
      </c>
      <c r="J3103">
        <v>14000000</v>
      </c>
      <c r="K3103">
        <v>5.5</v>
      </c>
    </row>
    <row r="3104" spans="1:11" x14ac:dyDescent="0.3">
      <c r="A3104" t="s">
        <v>4595</v>
      </c>
      <c r="B3104">
        <v>129</v>
      </c>
      <c r="C3104">
        <v>97</v>
      </c>
      <c r="D3104">
        <v>48237389</v>
      </c>
      <c r="E3104" t="s">
        <v>289</v>
      </c>
      <c r="F3104" t="s">
        <v>6662</v>
      </c>
      <c r="G3104">
        <v>63969</v>
      </c>
      <c r="H3104">
        <v>126</v>
      </c>
      <c r="I3104" t="s">
        <v>29</v>
      </c>
      <c r="J3104">
        <v>25000000</v>
      </c>
      <c r="K3104">
        <v>5.5</v>
      </c>
    </row>
    <row r="3105" spans="1:11" x14ac:dyDescent="0.3">
      <c r="A3105" t="s">
        <v>3716</v>
      </c>
      <c r="B3105">
        <v>132</v>
      </c>
      <c r="C3105">
        <v>101</v>
      </c>
      <c r="D3105">
        <v>82931301</v>
      </c>
      <c r="E3105" t="s">
        <v>289</v>
      </c>
      <c r="F3105" t="s">
        <v>6663</v>
      </c>
      <c r="G3105">
        <v>43358</v>
      </c>
      <c r="H3105">
        <v>228</v>
      </c>
      <c r="I3105" t="s">
        <v>29</v>
      </c>
      <c r="J3105">
        <v>60000000</v>
      </c>
      <c r="K3105">
        <v>5.5</v>
      </c>
    </row>
    <row r="3106" spans="1:11" x14ac:dyDescent="0.3">
      <c r="A3106" t="s">
        <v>4487</v>
      </c>
      <c r="B3106">
        <v>149</v>
      </c>
      <c r="C3106">
        <v>91</v>
      </c>
      <c r="D3106">
        <v>41867960</v>
      </c>
      <c r="E3106" t="s">
        <v>626</v>
      </c>
      <c r="F3106" t="s">
        <v>6665</v>
      </c>
      <c r="G3106">
        <v>65512</v>
      </c>
      <c r="H3106">
        <v>478</v>
      </c>
      <c r="I3106" t="s">
        <v>29</v>
      </c>
      <c r="J3106">
        <v>20000000</v>
      </c>
      <c r="K3106">
        <v>5.5</v>
      </c>
    </row>
    <row r="3107" spans="1:11" x14ac:dyDescent="0.3">
      <c r="A3107" t="s">
        <v>4738</v>
      </c>
      <c r="B3107">
        <v>107</v>
      </c>
      <c r="C3107">
        <v>101</v>
      </c>
      <c r="D3107">
        <v>51758599</v>
      </c>
      <c r="E3107" t="s">
        <v>3713</v>
      </c>
      <c r="F3107" t="s">
        <v>6666</v>
      </c>
      <c r="G3107">
        <v>27580</v>
      </c>
      <c r="H3107">
        <v>232</v>
      </c>
      <c r="I3107" t="s">
        <v>29</v>
      </c>
      <c r="J3107">
        <v>33000000</v>
      </c>
      <c r="K3107">
        <v>5.5</v>
      </c>
    </row>
    <row r="3108" spans="1:11" x14ac:dyDescent="0.3">
      <c r="A3108" t="s">
        <v>4184</v>
      </c>
      <c r="B3108">
        <v>29</v>
      </c>
      <c r="C3108">
        <v>124</v>
      </c>
      <c r="D3108">
        <v>37672350</v>
      </c>
      <c r="E3108" t="s">
        <v>699</v>
      </c>
      <c r="F3108" t="s">
        <v>6668</v>
      </c>
      <c r="G3108">
        <v>5427</v>
      </c>
      <c r="H3108">
        <v>51</v>
      </c>
      <c r="I3108" t="s">
        <v>29</v>
      </c>
      <c r="J3108">
        <v>20000000</v>
      </c>
      <c r="K3108">
        <v>5.5</v>
      </c>
    </row>
    <row r="3109" spans="1:11" x14ac:dyDescent="0.3">
      <c r="A3109" t="s">
        <v>4460</v>
      </c>
      <c r="B3109">
        <v>85</v>
      </c>
      <c r="C3109">
        <v>103</v>
      </c>
      <c r="D3109">
        <v>28435406</v>
      </c>
      <c r="E3109" t="s">
        <v>289</v>
      </c>
      <c r="F3109" t="s">
        <v>6669</v>
      </c>
      <c r="G3109">
        <v>37681</v>
      </c>
      <c r="H3109">
        <v>151</v>
      </c>
      <c r="I3109" t="s">
        <v>29</v>
      </c>
      <c r="J3109">
        <v>12000000</v>
      </c>
      <c r="K3109">
        <v>5.5</v>
      </c>
    </row>
    <row r="3110" spans="1:11" x14ac:dyDescent="0.3">
      <c r="A3110" t="s">
        <v>3569</v>
      </c>
      <c r="B3110">
        <v>40</v>
      </c>
      <c r="C3110">
        <v>110</v>
      </c>
      <c r="D3110">
        <v>30102717</v>
      </c>
      <c r="E3110" t="s">
        <v>5705</v>
      </c>
      <c r="F3110" t="s">
        <v>6670</v>
      </c>
      <c r="G3110">
        <v>28736</v>
      </c>
      <c r="H3110">
        <v>72</v>
      </c>
      <c r="I3110" t="s">
        <v>29</v>
      </c>
      <c r="J3110">
        <v>15000000</v>
      </c>
      <c r="K3110">
        <v>5.5</v>
      </c>
    </row>
    <row r="3111" spans="1:11" x14ac:dyDescent="0.3">
      <c r="A3111" t="s">
        <v>4473</v>
      </c>
      <c r="B3111">
        <v>38</v>
      </c>
      <c r="C3111">
        <v>97</v>
      </c>
      <c r="D3111">
        <v>15180000</v>
      </c>
      <c r="E3111" t="s">
        <v>208</v>
      </c>
      <c r="F3111" t="s">
        <v>6671</v>
      </c>
      <c r="G3111">
        <v>3340</v>
      </c>
      <c r="H3111">
        <v>50</v>
      </c>
      <c r="I3111" t="s">
        <v>29</v>
      </c>
      <c r="J3111">
        <v>500000</v>
      </c>
      <c r="K3111">
        <v>5.5</v>
      </c>
    </row>
    <row r="3112" spans="1:11" x14ac:dyDescent="0.3">
      <c r="A3112" t="s">
        <v>3147</v>
      </c>
      <c r="B3112">
        <v>198</v>
      </c>
      <c r="C3112">
        <v>113</v>
      </c>
      <c r="D3112">
        <v>100018837</v>
      </c>
      <c r="E3112" t="s">
        <v>1259</v>
      </c>
      <c r="F3112" t="s">
        <v>6672</v>
      </c>
      <c r="G3112">
        <v>156348</v>
      </c>
      <c r="H3112">
        <v>380</v>
      </c>
      <c r="I3112" t="s">
        <v>29</v>
      </c>
      <c r="J3112">
        <v>90000000</v>
      </c>
      <c r="K3112">
        <v>5.5</v>
      </c>
    </row>
    <row r="3113" spans="1:11" x14ac:dyDescent="0.3">
      <c r="A3113" t="s">
        <v>4824</v>
      </c>
      <c r="B3113">
        <v>25</v>
      </c>
      <c r="C3113">
        <v>94</v>
      </c>
      <c r="D3113">
        <v>22189039</v>
      </c>
      <c r="E3113" t="s">
        <v>747</v>
      </c>
      <c r="F3113" t="s">
        <v>6673</v>
      </c>
      <c r="G3113">
        <v>17074</v>
      </c>
      <c r="H3113">
        <v>55</v>
      </c>
      <c r="I3113" t="s">
        <v>29</v>
      </c>
      <c r="J3113">
        <v>15000000</v>
      </c>
      <c r="K3113">
        <v>5.5</v>
      </c>
    </row>
    <row r="3114" spans="1:11" x14ac:dyDescent="0.3">
      <c r="A3114" t="s">
        <v>1734</v>
      </c>
      <c r="B3114">
        <v>159</v>
      </c>
      <c r="C3114">
        <v>101</v>
      </c>
      <c r="D3114">
        <v>8025872</v>
      </c>
      <c r="E3114" t="s">
        <v>721</v>
      </c>
      <c r="F3114" t="s">
        <v>6675</v>
      </c>
      <c r="G3114">
        <v>19234</v>
      </c>
      <c r="H3114">
        <v>258</v>
      </c>
      <c r="I3114" t="s">
        <v>29</v>
      </c>
      <c r="J3114">
        <v>4700000</v>
      </c>
      <c r="K3114">
        <v>5.5</v>
      </c>
    </row>
    <row r="3115" spans="1:11" x14ac:dyDescent="0.3">
      <c r="A3115" t="s">
        <v>4504</v>
      </c>
      <c r="B3115">
        <v>96</v>
      </c>
      <c r="C3115">
        <v>84</v>
      </c>
      <c r="D3115">
        <v>17411331</v>
      </c>
      <c r="E3115" t="s">
        <v>2651</v>
      </c>
      <c r="F3115" t="s">
        <v>6676</v>
      </c>
      <c r="G3115">
        <v>17328</v>
      </c>
      <c r="H3115">
        <v>237</v>
      </c>
      <c r="I3115" t="s">
        <v>29</v>
      </c>
      <c r="J3115">
        <v>15000000</v>
      </c>
      <c r="K3115">
        <v>5.5</v>
      </c>
    </row>
    <row r="3116" spans="1:11" x14ac:dyDescent="0.3">
      <c r="A3116" t="s">
        <v>3348</v>
      </c>
      <c r="B3116">
        <v>365</v>
      </c>
      <c r="C3116">
        <v>88</v>
      </c>
      <c r="D3116">
        <v>25003072</v>
      </c>
      <c r="E3116" t="s">
        <v>721</v>
      </c>
      <c r="F3116" t="s">
        <v>6677</v>
      </c>
      <c r="G3116">
        <v>72552</v>
      </c>
      <c r="H3116">
        <v>374</v>
      </c>
      <c r="I3116" t="s">
        <v>29</v>
      </c>
      <c r="J3116">
        <v>24000000</v>
      </c>
      <c r="K3116">
        <v>5.5</v>
      </c>
    </row>
    <row r="3117" spans="1:11" x14ac:dyDescent="0.3">
      <c r="A3117" t="s">
        <v>3855</v>
      </c>
      <c r="B3117">
        <v>43</v>
      </c>
      <c r="C3117">
        <v>78</v>
      </c>
      <c r="D3117">
        <v>191309</v>
      </c>
      <c r="E3117" t="s">
        <v>269</v>
      </c>
      <c r="F3117" t="s">
        <v>6679</v>
      </c>
      <c r="G3117">
        <v>2787</v>
      </c>
      <c r="H3117">
        <v>64</v>
      </c>
      <c r="I3117" t="s">
        <v>29</v>
      </c>
      <c r="J3117">
        <v>150000</v>
      </c>
      <c r="K3117">
        <v>5.5</v>
      </c>
    </row>
    <row r="3118" spans="1:11" x14ac:dyDescent="0.3">
      <c r="A3118" t="s">
        <v>4506</v>
      </c>
      <c r="B3118">
        <v>133</v>
      </c>
      <c r="C3118">
        <v>84</v>
      </c>
      <c r="D3118">
        <v>5895238</v>
      </c>
      <c r="E3118" t="s">
        <v>950</v>
      </c>
      <c r="F3118" t="s">
        <v>6680</v>
      </c>
      <c r="G3118">
        <v>17169</v>
      </c>
      <c r="H3118">
        <v>70</v>
      </c>
      <c r="I3118" t="s">
        <v>174</v>
      </c>
      <c r="J3118">
        <v>6000000</v>
      </c>
      <c r="K3118">
        <v>5.5</v>
      </c>
    </row>
    <row r="3119" spans="1:11" x14ac:dyDescent="0.3">
      <c r="A3119" t="s">
        <v>3500</v>
      </c>
      <c r="B3119">
        <v>276</v>
      </c>
      <c r="C3119">
        <v>104</v>
      </c>
      <c r="D3119">
        <v>79363785</v>
      </c>
      <c r="E3119" t="s">
        <v>600</v>
      </c>
      <c r="F3119" t="s">
        <v>6681</v>
      </c>
      <c r="G3119">
        <v>139423</v>
      </c>
      <c r="H3119">
        <v>698</v>
      </c>
      <c r="I3119" t="s">
        <v>29</v>
      </c>
      <c r="J3119">
        <v>80000000</v>
      </c>
      <c r="K3119">
        <v>5.5</v>
      </c>
    </row>
    <row r="3120" spans="1:11" x14ac:dyDescent="0.3">
      <c r="A3120" t="s">
        <v>3500</v>
      </c>
      <c r="B3120">
        <v>276</v>
      </c>
      <c r="C3120">
        <v>104</v>
      </c>
      <c r="D3120">
        <v>79363785</v>
      </c>
      <c r="E3120" t="s">
        <v>600</v>
      </c>
      <c r="F3120" t="s">
        <v>6681</v>
      </c>
      <c r="G3120">
        <v>139426</v>
      </c>
      <c r="H3120">
        <v>698</v>
      </c>
      <c r="I3120" t="s">
        <v>29</v>
      </c>
      <c r="J3120">
        <v>80000000</v>
      </c>
      <c r="K3120">
        <v>5.5</v>
      </c>
    </row>
    <row r="3121" spans="1:11" x14ac:dyDescent="0.3">
      <c r="A3121" t="s">
        <v>3893</v>
      </c>
      <c r="B3121">
        <v>292</v>
      </c>
      <c r="C3121">
        <v>101</v>
      </c>
      <c r="D3121">
        <v>77501</v>
      </c>
      <c r="E3121" t="s">
        <v>626</v>
      </c>
      <c r="F3121" t="s">
        <v>6682</v>
      </c>
      <c r="G3121">
        <v>27260</v>
      </c>
      <c r="H3121">
        <v>247</v>
      </c>
      <c r="I3121" t="s">
        <v>29</v>
      </c>
      <c r="J3121">
        <v>750000</v>
      </c>
      <c r="K3121">
        <v>5.5</v>
      </c>
    </row>
    <row r="3122" spans="1:11" x14ac:dyDescent="0.3">
      <c r="A3122" t="s">
        <v>4475</v>
      </c>
      <c r="B3122">
        <v>36</v>
      </c>
      <c r="C3122">
        <v>97</v>
      </c>
      <c r="D3122">
        <v>62480</v>
      </c>
      <c r="E3122" t="s">
        <v>373</v>
      </c>
      <c r="F3122" t="s">
        <v>6684</v>
      </c>
      <c r="G3122">
        <v>1048</v>
      </c>
      <c r="H3122">
        <v>7</v>
      </c>
      <c r="I3122" t="s">
        <v>29</v>
      </c>
      <c r="J3122">
        <v>1000000</v>
      </c>
      <c r="K3122">
        <v>5.5</v>
      </c>
    </row>
    <row r="3123" spans="1:11" x14ac:dyDescent="0.3">
      <c r="A3123" t="s">
        <v>4483</v>
      </c>
      <c r="B3123">
        <v>163</v>
      </c>
      <c r="C3123">
        <v>95</v>
      </c>
      <c r="D3123">
        <v>8460995</v>
      </c>
      <c r="E3123" t="s">
        <v>5502</v>
      </c>
      <c r="F3123" t="s">
        <v>6686</v>
      </c>
      <c r="G3123">
        <v>35888</v>
      </c>
      <c r="H3123">
        <v>125</v>
      </c>
      <c r="I3123" t="s">
        <v>29</v>
      </c>
      <c r="J3123">
        <v>10000000</v>
      </c>
      <c r="K3123">
        <v>5.5</v>
      </c>
    </row>
    <row r="3124" spans="1:11" x14ac:dyDescent="0.3">
      <c r="A3124" t="s">
        <v>4462</v>
      </c>
      <c r="B3124">
        <v>101</v>
      </c>
      <c r="C3124">
        <v>103</v>
      </c>
      <c r="D3124">
        <v>37752931</v>
      </c>
      <c r="E3124" t="s">
        <v>588</v>
      </c>
      <c r="F3124" t="s">
        <v>6687</v>
      </c>
      <c r="G3124">
        <v>20201</v>
      </c>
      <c r="H3124">
        <v>180</v>
      </c>
      <c r="I3124" t="s">
        <v>29</v>
      </c>
      <c r="J3124">
        <v>40000000</v>
      </c>
      <c r="K3124">
        <v>5.5</v>
      </c>
    </row>
    <row r="3125" spans="1:11" x14ac:dyDescent="0.3">
      <c r="A3125" t="s">
        <v>4487</v>
      </c>
      <c r="B3125">
        <v>156</v>
      </c>
      <c r="C3125">
        <v>91</v>
      </c>
      <c r="D3125">
        <v>30079316</v>
      </c>
      <c r="E3125" t="s">
        <v>626</v>
      </c>
      <c r="F3125" t="s">
        <v>6689</v>
      </c>
      <c r="G3125">
        <v>75920</v>
      </c>
      <c r="H3125">
        <v>474</v>
      </c>
      <c r="I3125" t="s">
        <v>29</v>
      </c>
      <c r="J3125">
        <v>35000000</v>
      </c>
      <c r="K3125">
        <v>5.5</v>
      </c>
    </row>
    <row r="3126" spans="1:11" x14ac:dyDescent="0.3">
      <c r="A3126" t="s">
        <v>4515</v>
      </c>
      <c r="B3126">
        <v>44</v>
      </c>
      <c r="C3126">
        <v>106</v>
      </c>
      <c r="D3126">
        <v>24048000</v>
      </c>
      <c r="E3126" t="s">
        <v>2211</v>
      </c>
      <c r="F3126" t="s">
        <v>6690</v>
      </c>
      <c r="G3126">
        <v>23579</v>
      </c>
      <c r="H3126">
        <v>88</v>
      </c>
      <c r="I3126" t="s">
        <v>29</v>
      </c>
      <c r="J3126">
        <v>30000000</v>
      </c>
      <c r="K3126">
        <v>5.5</v>
      </c>
    </row>
    <row r="3127" spans="1:11" x14ac:dyDescent="0.3">
      <c r="A3127" t="s">
        <v>4522</v>
      </c>
      <c r="B3127">
        <v>50</v>
      </c>
      <c r="C3127">
        <v>94</v>
      </c>
      <c r="D3127">
        <v>8735529</v>
      </c>
      <c r="E3127" t="s">
        <v>699</v>
      </c>
      <c r="F3127" t="s">
        <v>6691</v>
      </c>
      <c r="G3127">
        <v>8055</v>
      </c>
      <c r="H3127">
        <v>89</v>
      </c>
      <c r="I3127" t="s">
        <v>29</v>
      </c>
      <c r="J3127">
        <v>15000000</v>
      </c>
      <c r="K3127">
        <v>5.5</v>
      </c>
    </row>
    <row r="3128" spans="1:11" x14ac:dyDescent="0.3">
      <c r="A3128" t="s">
        <v>4452</v>
      </c>
      <c r="B3128">
        <v>23</v>
      </c>
      <c r="C3128">
        <v>111</v>
      </c>
      <c r="D3128">
        <v>3333823</v>
      </c>
      <c r="E3128" t="s">
        <v>887</v>
      </c>
      <c r="F3128" t="s">
        <v>6693</v>
      </c>
      <c r="G3128">
        <v>5612</v>
      </c>
      <c r="H3128">
        <v>122</v>
      </c>
      <c r="I3128" t="s">
        <v>29</v>
      </c>
      <c r="J3128">
        <v>10000000</v>
      </c>
      <c r="K3128">
        <v>5.5</v>
      </c>
    </row>
    <row r="3129" spans="1:11" x14ac:dyDescent="0.3">
      <c r="A3129" t="s">
        <v>4470</v>
      </c>
      <c r="B3129">
        <v>120</v>
      </c>
      <c r="C3129">
        <v>98</v>
      </c>
      <c r="D3129">
        <v>23838</v>
      </c>
      <c r="E3129" t="s">
        <v>2263</v>
      </c>
      <c r="F3129" t="s">
        <v>6694</v>
      </c>
      <c r="G3129">
        <v>28570</v>
      </c>
      <c r="H3129">
        <v>160</v>
      </c>
      <c r="I3129" t="s">
        <v>29</v>
      </c>
      <c r="J3129">
        <v>7000000</v>
      </c>
      <c r="K3129">
        <v>5.5</v>
      </c>
    </row>
    <row r="3130" spans="1:11" x14ac:dyDescent="0.3">
      <c r="A3130" t="s">
        <v>1734</v>
      </c>
      <c r="B3130">
        <v>52</v>
      </c>
      <c r="C3130">
        <v>100</v>
      </c>
      <c r="D3130">
        <v>4884663</v>
      </c>
      <c r="E3130" t="s">
        <v>197</v>
      </c>
      <c r="F3130" t="s">
        <v>6696</v>
      </c>
      <c r="G3130">
        <v>5187</v>
      </c>
      <c r="H3130">
        <v>64</v>
      </c>
      <c r="I3130" t="s">
        <v>29</v>
      </c>
      <c r="J3130">
        <v>12000000</v>
      </c>
      <c r="K3130">
        <v>5.5</v>
      </c>
    </row>
    <row r="3131" spans="1:11" x14ac:dyDescent="0.3">
      <c r="A3131" t="s">
        <v>3497</v>
      </c>
      <c r="B3131">
        <v>98</v>
      </c>
      <c r="C3131">
        <v>89</v>
      </c>
      <c r="D3131">
        <v>45207112</v>
      </c>
      <c r="E3131" t="s">
        <v>1366</v>
      </c>
      <c r="F3131" t="s">
        <v>6697</v>
      </c>
      <c r="G3131">
        <v>21283</v>
      </c>
      <c r="H3131">
        <v>190</v>
      </c>
      <c r="I3131" t="s">
        <v>29</v>
      </c>
      <c r="J3131">
        <v>53000000</v>
      </c>
      <c r="K3131">
        <v>5.5</v>
      </c>
    </row>
    <row r="3132" spans="1:11" x14ac:dyDescent="0.3">
      <c r="A3132" t="s">
        <v>2957</v>
      </c>
      <c r="B3132">
        <v>32</v>
      </c>
      <c r="C3132">
        <v>99</v>
      </c>
      <c r="D3132">
        <v>127144</v>
      </c>
      <c r="E3132" t="s">
        <v>699</v>
      </c>
      <c r="F3132" t="s">
        <v>6698</v>
      </c>
      <c r="G3132">
        <v>5159</v>
      </c>
      <c r="H3132">
        <v>27</v>
      </c>
      <c r="I3132" t="s">
        <v>29</v>
      </c>
      <c r="J3132">
        <v>8000000</v>
      </c>
      <c r="K3132">
        <v>5.5</v>
      </c>
    </row>
    <row r="3133" spans="1:11" x14ac:dyDescent="0.3">
      <c r="A3133" t="s">
        <v>4318</v>
      </c>
      <c r="B3133">
        <v>63</v>
      </c>
      <c r="C3133">
        <v>104</v>
      </c>
      <c r="D3133">
        <v>21800302</v>
      </c>
      <c r="E3133" t="s">
        <v>2063</v>
      </c>
      <c r="F3133" t="s">
        <v>6699</v>
      </c>
      <c r="G3133">
        <v>12164</v>
      </c>
      <c r="H3133">
        <v>63</v>
      </c>
      <c r="I3133" t="s">
        <v>29</v>
      </c>
      <c r="J3133">
        <v>30000000</v>
      </c>
      <c r="K3133">
        <v>5.5</v>
      </c>
    </row>
    <row r="3134" spans="1:11" x14ac:dyDescent="0.3">
      <c r="A3134" t="s">
        <v>4216</v>
      </c>
      <c r="B3134">
        <v>65</v>
      </c>
      <c r="C3134">
        <v>100</v>
      </c>
      <c r="D3134">
        <v>16247775</v>
      </c>
      <c r="E3134" t="s">
        <v>4368</v>
      </c>
      <c r="F3134" t="s">
        <v>6700</v>
      </c>
      <c r="G3134">
        <v>23527</v>
      </c>
      <c r="H3134">
        <v>104</v>
      </c>
      <c r="I3134" t="s">
        <v>29</v>
      </c>
      <c r="J3134">
        <v>25000000</v>
      </c>
      <c r="K3134">
        <v>5.5</v>
      </c>
    </row>
    <row r="3135" spans="1:11" x14ac:dyDescent="0.3">
      <c r="A3135" t="s">
        <v>4456</v>
      </c>
      <c r="B3135">
        <v>11</v>
      </c>
      <c r="C3135">
        <v>105</v>
      </c>
      <c r="D3135">
        <v>8508843</v>
      </c>
      <c r="E3135" t="s">
        <v>1929</v>
      </c>
      <c r="F3135" t="s">
        <v>6701</v>
      </c>
      <c r="G3135">
        <v>7470</v>
      </c>
      <c r="H3135">
        <v>35</v>
      </c>
      <c r="I3135" t="s">
        <v>29</v>
      </c>
      <c r="J3135">
        <v>18000000</v>
      </c>
      <c r="K3135">
        <v>5.5</v>
      </c>
    </row>
    <row r="3136" spans="1:11" x14ac:dyDescent="0.3">
      <c r="A3136" t="s">
        <v>4499</v>
      </c>
      <c r="B3136">
        <v>23</v>
      </c>
      <c r="C3136">
        <v>91</v>
      </c>
      <c r="D3136">
        <v>19348</v>
      </c>
      <c r="E3136" t="s">
        <v>73</v>
      </c>
      <c r="F3136" t="s">
        <v>6702</v>
      </c>
      <c r="G3136">
        <v>2941</v>
      </c>
      <c r="H3136">
        <v>11</v>
      </c>
      <c r="I3136" t="s">
        <v>29</v>
      </c>
      <c r="J3136">
        <v>10000000</v>
      </c>
      <c r="K3136">
        <v>5.5</v>
      </c>
    </row>
    <row r="3137" spans="1:11" x14ac:dyDescent="0.3">
      <c r="A3137" t="s">
        <v>3071</v>
      </c>
      <c r="B3137">
        <v>153</v>
      </c>
      <c r="C3137">
        <v>107</v>
      </c>
      <c r="D3137">
        <v>7156725</v>
      </c>
      <c r="E3137" t="s">
        <v>2765</v>
      </c>
      <c r="F3137" t="s">
        <v>6703</v>
      </c>
      <c r="G3137">
        <v>22639</v>
      </c>
      <c r="H3137">
        <v>217</v>
      </c>
      <c r="I3137" t="s">
        <v>29</v>
      </c>
      <c r="J3137">
        <v>19000000</v>
      </c>
      <c r="K3137">
        <v>5.5</v>
      </c>
    </row>
    <row r="3138" spans="1:11" x14ac:dyDescent="0.3">
      <c r="A3138" t="s">
        <v>851</v>
      </c>
      <c r="B3138">
        <v>36</v>
      </c>
      <c r="C3138">
        <v>104</v>
      </c>
      <c r="D3138">
        <v>42610000</v>
      </c>
      <c r="E3138" t="s">
        <v>1562</v>
      </c>
      <c r="F3138" t="s">
        <v>6704</v>
      </c>
      <c r="G3138">
        <v>60293</v>
      </c>
      <c r="H3138">
        <v>114</v>
      </c>
      <c r="I3138" t="s">
        <v>29</v>
      </c>
      <c r="J3138">
        <v>55000000</v>
      </c>
      <c r="K3138">
        <v>5.5</v>
      </c>
    </row>
    <row r="3139" spans="1:11" x14ac:dyDescent="0.3">
      <c r="A3139" t="s">
        <v>4534</v>
      </c>
      <c r="B3139">
        <v>64</v>
      </c>
      <c r="C3139">
        <v>94</v>
      </c>
      <c r="D3139">
        <v>32095318</v>
      </c>
      <c r="E3139" t="s">
        <v>338</v>
      </c>
      <c r="F3139" t="s">
        <v>6705</v>
      </c>
      <c r="G3139">
        <v>12466</v>
      </c>
      <c r="H3139">
        <v>84</v>
      </c>
      <c r="I3139" t="s">
        <v>29</v>
      </c>
      <c r="J3139">
        <v>45000000</v>
      </c>
      <c r="K3139">
        <v>5.5</v>
      </c>
    </row>
    <row r="3140" spans="1:11" x14ac:dyDescent="0.3">
      <c r="A3140" t="s">
        <v>4295</v>
      </c>
      <c r="B3140">
        <v>55</v>
      </c>
      <c r="C3140">
        <v>98</v>
      </c>
      <c r="D3140">
        <v>22770864</v>
      </c>
      <c r="E3140" t="s">
        <v>73</v>
      </c>
      <c r="F3140" t="s">
        <v>6706</v>
      </c>
      <c r="G3140">
        <v>8433</v>
      </c>
      <c r="H3140">
        <v>85</v>
      </c>
      <c r="I3140" t="s">
        <v>29</v>
      </c>
      <c r="J3140">
        <v>38000000</v>
      </c>
      <c r="K3140">
        <v>5.5</v>
      </c>
    </row>
    <row r="3141" spans="1:11" x14ac:dyDescent="0.3">
      <c r="A3141" t="s">
        <v>599</v>
      </c>
      <c r="B3141">
        <v>173</v>
      </c>
      <c r="C3141">
        <v>160</v>
      </c>
      <c r="D3141">
        <v>273420</v>
      </c>
      <c r="E3141" t="s">
        <v>6707</v>
      </c>
      <c r="F3141" t="s">
        <v>6708</v>
      </c>
      <c r="G3141">
        <v>32671</v>
      </c>
      <c r="H3141">
        <v>238</v>
      </c>
      <c r="I3141" t="s">
        <v>29</v>
      </c>
      <c r="J3141">
        <v>17000000</v>
      </c>
      <c r="K3141">
        <v>5.5</v>
      </c>
    </row>
    <row r="3142" spans="1:11" x14ac:dyDescent="0.3">
      <c r="A3142" t="s">
        <v>1473</v>
      </c>
      <c r="B3142">
        <v>62</v>
      </c>
      <c r="C3142">
        <v>100</v>
      </c>
      <c r="D3142">
        <v>11900000</v>
      </c>
      <c r="E3142" t="s">
        <v>4310</v>
      </c>
      <c r="F3142" t="s">
        <v>6709</v>
      </c>
      <c r="G3142">
        <v>11003</v>
      </c>
      <c r="H3142">
        <v>148</v>
      </c>
      <c r="I3142" t="s">
        <v>29</v>
      </c>
      <c r="J3142">
        <v>30000000</v>
      </c>
      <c r="K3142">
        <v>5.5</v>
      </c>
    </row>
    <row r="3143" spans="1:11" x14ac:dyDescent="0.3">
      <c r="A3143" t="s">
        <v>4465</v>
      </c>
      <c r="B3143">
        <v>42</v>
      </c>
      <c r="C3143">
        <v>100</v>
      </c>
      <c r="D3143">
        <v>121972</v>
      </c>
      <c r="E3143" t="s">
        <v>1103</v>
      </c>
      <c r="F3143" t="s">
        <v>6710</v>
      </c>
      <c r="G3143">
        <v>9868</v>
      </c>
      <c r="H3143">
        <v>81</v>
      </c>
      <c r="I3143" t="s">
        <v>29</v>
      </c>
      <c r="J3143">
        <v>22000000</v>
      </c>
      <c r="K3143">
        <v>5.5</v>
      </c>
    </row>
    <row r="3144" spans="1:11" x14ac:dyDescent="0.3">
      <c r="A3144" t="s">
        <v>3862</v>
      </c>
      <c r="B3144">
        <v>74</v>
      </c>
      <c r="C3144">
        <v>98</v>
      </c>
      <c r="D3144">
        <v>16323969</v>
      </c>
      <c r="E3144" t="s">
        <v>2312</v>
      </c>
      <c r="F3144" t="s">
        <v>6711</v>
      </c>
      <c r="G3144">
        <v>45775</v>
      </c>
      <c r="H3144">
        <v>112</v>
      </c>
      <c r="I3144" t="s">
        <v>29</v>
      </c>
      <c r="J3144">
        <v>40000000</v>
      </c>
      <c r="K3144">
        <v>5.5</v>
      </c>
    </row>
    <row r="3145" spans="1:11" x14ac:dyDescent="0.3">
      <c r="A3145" t="s">
        <v>4493</v>
      </c>
      <c r="B3145">
        <v>72</v>
      </c>
      <c r="C3145">
        <v>83</v>
      </c>
      <c r="D3145">
        <v>8326035</v>
      </c>
      <c r="E3145" t="s">
        <v>2113</v>
      </c>
      <c r="F3145" t="s">
        <v>6712</v>
      </c>
      <c r="G3145">
        <v>21933</v>
      </c>
      <c r="H3145">
        <v>76</v>
      </c>
      <c r="I3145" t="s">
        <v>29</v>
      </c>
      <c r="J3145">
        <v>33000000</v>
      </c>
      <c r="K3145">
        <v>5.5</v>
      </c>
    </row>
    <row r="3146" spans="1:11" x14ac:dyDescent="0.3">
      <c r="A3146" t="s">
        <v>3477</v>
      </c>
      <c r="B3146">
        <v>166</v>
      </c>
      <c r="C3146">
        <v>101</v>
      </c>
      <c r="D3146">
        <v>10268846</v>
      </c>
      <c r="E3146" t="s">
        <v>3153</v>
      </c>
      <c r="F3146" t="s">
        <v>6713</v>
      </c>
      <c r="G3146">
        <v>31918</v>
      </c>
      <c r="H3146">
        <v>142</v>
      </c>
      <c r="I3146" t="s">
        <v>29</v>
      </c>
      <c r="J3146">
        <v>35000000</v>
      </c>
      <c r="K3146">
        <v>5.5</v>
      </c>
    </row>
    <row r="3147" spans="1:11" x14ac:dyDescent="0.3">
      <c r="A3147" t="s">
        <v>3680</v>
      </c>
      <c r="B3147">
        <v>464</v>
      </c>
      <c r="C3147">
        <v>116</v>
      </c>
      <c r="D3147">
        <v>118099659</v>
      </c>
      <c r="E3147" t="s">
        <v>6016</v>
      </c>
      <c r="F3147" t="s">
        <v>6714</v>
      </c>
      <c r="G3147">
        <v>69757</v>
      </c>
      <c r="H3147">
        <v>1211</v>
      </c>
      <c r="I3147" t="s">
        <v>29</v>
      </c>
      <c r="J3147">
        <v>144000000</v>
      </c>
      <c r="K3147">
        <v>5.5</v>
      </c>
    </row>
    <row r="3148" spans="1:11" x14ac:dyDescent="0.3">
      <c r="A3148" t="s">
        <v>3680</v>
      </c>
      <c r="B3148">
        <v>464</v>
      </c>
      <c r="C3148">
        <v>116</v>
      </c>
      <c r="D3148">
        <v>118099659</v>
      </c>
      <c r="E3148" t="s">
        <v>6016</v>
      </c>
      <c r="F3148" t="s">
        <v>6714</v>
      </c>
      <c r="G3148">
        <v>69790</v>
      </c>
      <c r="H3148">
        <v>1211</v>
      </c>
      <c r="I3148" t="s">
        <v>29</v>
      </c>
      <c r="J3148">
        <v>144000000</v>
      </c>
      <c r="K3148">
        <v>5.5</v>
      </c>
    </row>
    <row r="3149" spans="1:11" x14ac:dyDescent="0.3">
      <c r="A3149" t="s">
        <v>4458</v>
      </c>
      <c r="B3149">
        <v>127</v>
      </c>
      <c r="C3149">
        <v>104</v>
      </c>
      <c r="D3149">
        <v>23020488</v>
      </c>
      <c r="E3149" t="s">
        <v>6631</v>
      </c>
      <c r="F3149" t="s">
        <v>6716</v>
      </c>
      <c r="G3149">
        <v>42324</v>
      </c>
      <c r="H3149">
        <v>180</v>
      </c>
      <c r="I3149" t="s">
        <v>29</v>
      </c>
      <c r="J3149">
        <v>52000000</v>
      </c>
      <c r="K3149">
        <v>5.5</v>
      </c>
    </row>
    <row r="3150" spans="1:11" x14ac:dyDescent="0.3">
      <c r="A3150" t="s">
        <v>2461</v>
      </c>
      <c r="B3150">
        <v>157</v>
      </c>
      <c r="C3150">
        <v>117</v>
      </c>
      <c r="D3150">
        <v>65653758</v>
      </c>
      <c r="E3150" t="s">
        <v>309</v>
      </c>
      <c r="F3150" t="s">
        <v>6717</v>
      </c>
      <c r="G3150">
        <v>102747</v>
      </c>
      <c r="H3150">
        <v>316</v>
      </c>
      <c r="I3150" t="s">
        <v>29</v>
      </c>
      <c r="J3150">
        <v>95000000</v>
      </c>
      <c r="K3150">
        <v>5.5</v>
      </c>
    </row>
    <row r="3151" spans="1:11" x14ac:dyDescent="0.3">
      <c r="A3151" t="s">
        <v>2571</v>
      </c>
      <c r="B3151">
        <v>175</v>
      </c>
      <c r="C3151">
        <v>136</v>
      </c>
      <c r="D3151">
        <v>33685268</v>
      </c>
      <c r="E3151" t="s">
        <v>1489</v>
      </c>
      <c r="F3151" t="s">
        <v>6718</v>
      </c>
      <c r="G3151">
        <v>75573</v>
      </c>
      <c r="H3151">
        <v>662</v>
      </c>
      <c r="I3151" t="s">
        <v>29</v>
      </c>
      <c r="J3151">
        <v>68000000</v>
      </c>
      <c r="K3151">
        <v>5.5</v>
      </c>
    </row>
    <row r="3152" spans="1:11" x14ac:dyDescent="0.3">
      <c r="A3152" t="s">
        <v>3669</v>
      </c>
      <c r="B3152">
        <v>98</v>
      </c>
      <c r="C3152">
        <v>96</v>
      </c>
      <c r="D3152">
        <v>183125</v>
      </c>
      <c r="E3152" t="s">
        <v>39</v>
      </c>
      <c r="F3152" t="s">
        <v>6719</v>
      </c>
      <c r="G3152">
        <v>36914</v>
      </c>
      <c r="H3152">
        <v>86</v>
      </c>
      <c r="I3152" t="s">
        <v>29</v>
      </c>
      <c r="J3152">
        <v>35000000</v>
      </c>
      <c r="K3152">
        <v>5.5</v>
      </c>
    </row>
    <row r="3153" spans="1:11" x14ac:dyDescent="0.3">
      <c r="A3153" t="s">
        <v>4657</v>
      </c>
      <c r="B3153">
        <v>178</v>
      </c>
      <c r="C3153">
        <v>93</v>
      </c>
      <c r="D3153">
        <v>25857987</v>
      </c>
      <c r="E3153" t="s">
        <v>105</v>
      </c>
      <c r="F3153" t="s">
        <v>6720</v>
      </c>
      <c r="G3153">
        <v>110614</v>
      </c>
      <c r="H3153">
        <v>532</v>
      </c>
      <c r="I3153" t="s">
        <v>29</v>
      </c>
      <c r="J3153">
        <v>62000000</v>
      </c>
      <c r="K3153">
        <v>5.5</v>
      </c>
    </row>
    <row r="3154" spans="1:11" x14ac:dyDescent="0.3">
      <c r="A3154" t="s">
        <v>4654</v>
      </c>
      <c r="B3154">
        <v>296</v>
      </c>
      <c r="C3154">
        <v>104</v>
      </c>
      <c r="D3154">
        <v>10706786</v>
      </c>
      <c r="E3154" t="s">
        <v>3139</v>
      </c>
      <c r="F3154" t="s">
        <v>6721</v>
      </c>
      <c r="G3154">
        <v>81800</v>
      </c>
      <c r="H3154">
        <v>211</v>
      </c>
      <c r="I3154" t="s">
        <v>29</v>
      </c>
      <c r="J3154">
        <v>50000000</v>
      </c>
      <c r="K3154">
        <v>5.5</v>
      </c>
    </row>
    <row r="3155" spans="1:11" x14ac:dyDescent="0.3">
      <c r="A3155" t="s">
        <v>943</v>
      </c>
      <c r="B3155">
        <v>135</v>
      </c>
      <c r="C3155">
        <v>108</v>
      </c>
      <c r="D3155">
        <v>40048332</v>
      </c>
      <c r="E3155" t="s">
        <v>417</v>
      </c>
      <c r="F3155" t="s">
        <v>6723</v>
      </c>
      <c r="G3155">
        <v>61417</v>
      </c>
      <c r="H3155">
        <v>339</v>
      </c>
      <c r="I3155" t="s">
        <v>29</v>
      </c>
      <c r="J3155">
        <v>85000000</v>
      </c>
      <c r="K3155">
        <v>5.5</v>
      </c>
    </row>
    <row r="3156" spans="1:11" x14ac:dyDescent="0.3">
      <c r="A3156" t="s">
        <v>2946</v>
      </c>
      <c r="B3156">
        <v>181</v>
      </c>
      <c r="C3156">
        <v>107</v>
      </c>
      <c r="D3156">
        <v>7605668</v>
      </c>
      <c r="E3156" t="s">
        <v>6724</v>
      </c>
      <c r="F3156" t="s">
        <v>6725</v>
      </c>
      <c r="G3156">
        <v>47320</v>
      </c>
      <c r="H3156">
        <v>188</v>
      </c>
      <c r="I3156" t="s">
        <v>29</v>
      </c>
      <c r="J3156">
        <v>60000000</v>
      </c>
      <c r="K3156">
        <v>5.5</v>
      </c>
    </row>
    <row r="3157" spans="1:11" x14ac:dyDescent="0.3">
      <c r="A3157" t="s">
        <v>2878</v>
      </c>
      <c r="B3157">
        <v>286</v>
      </c>
      <c r="C3157">
        <v>120</v>
      </c>
      <c r="D3157">
        <v>102315545</v>
      </c>
      <c r="E3157" t="s">
        <v>248</v>
      </c>
      <c r="F3157" t="s">
        <v>6726</v>
      </c>
      <c r="G3157">
        <v>58137</v>
      </c>
      <c r="H3157">
        <v>520</v>
      </c>
      <c r="I3157" t="s">
        <v>29</v>
      </c>
      <c r="J3157">
        <v>165000000</v>
      </c>
      <c r="K3157">
        <v>5.5</v>
      </c>
    </row>
    <row r="3158" spans="1:11" x14ac:dyDescent="0.3">
      <c r="A3158" t="s">
        <v>2380</v>
      </c>
      <c r="B3158">
        <v>175</v>
      </c>
      <c r="C3158">
        <v>102</v>
      </c>
      <c r="D3158">
        <v>17176900</v>
      </c>
      <c r="E3158" t="s">
        <v>309</v>
      </c>
      <c r="F3158" t="s">
        <v>6727</v>
      </c>
      <c r="G3158">
        <v>54501</v>
      </c>
      <c r="H3158">
        <v>154</v>
      </c>
      <c r="I3158" t="s">
        <v>29</v>
      </c>
      <c r="J3158">
        <v>95000000</v>
      </c>
      <c r="K3158">
        <v>5.5</v>
      </c>
    </row>
    <row r="3159" spans="1:11" x14ac:dyDescent="0.3">
      <c r="A3159" t="s">
        <v>1375</v>
      </c>
      <c r="B3159">
        <v>184</v>
      </c>
      <c r="C3159">
        <v>126</v>
      </c>
      <c r="D3159">
        <v>31141074</v>
      </c>
      <c r="E3159" t="s">
        <v>309</v>
      </c>
      <c r="F3159" t="s">
        <v>6728</v>
      </c>
      <c r="G3159">
        <v>51892</v>
      </c>
      <c r="H3159">
        <v>273</v>
      </c>
      <c r="I3159" t="s">
        <v>29</v>
      </c>
      <c r="J3159">
        <v>140000000</v>
      </c>
      <c r="K3159">
        <v>5.5</v>
      </c>
    </row>
    <row r="3160" spans="1:11" x14ac:dyDescent="0.3">
      <c r="A3160" t="s">
        <v>493</v>
      </c>
      <c r="B3160">
        <v>248</v>
      </c>
      <c r="C3160">
        <v>206</v>
      </c>
      <c r="D3160">
        <v>34293771</v>
      </c>
      <c r="E3160" t="s">
        <v>6729</v>
      </c>
      <c r="F3160" t="s">
        <v>6730</v>
      </c>
      <c r="G3160">
        <v>138863</v>
      </c>
      <c r="H3160">
        <v>1390</v>
      </c>
      <c r="I3160" t="s">
        <v>29</v>
      </c>
      <c r="J3160">
        <v>155000000</v>
      </c>
      <c r="K3160">
        <v>5.5</v>
      </c>
    </row>
    <row r="3161" spans="1:11" x14ac:dyDescent="0.3">
      <c r="A3161" t="s">
        <v>1897</v>
      </c>
      <c r="B3161">
        <v>144</v>
      </c>
      <c r="C3161">
        <v>121</v>
      </c>
      <c r="D3161">
        <v>184031112</v>
      </c>
      <c r="E3161" t="s">
        <v>309</v>
      </c>
      <c r="F3161" t="s">
        <v>6731</v>
      </c>
      <c r="G3161">
        <v>190786</v>
      </c>
      <c r="H3161">
        <v>539</v>
      </c>
      <c r="I3161" t="s">
        <v>29</v>
      </c>
      <c r="J3161">
        <v>100000000</v>
      </c>
      <c r="K3161">
        <v>5.4</v>
      </c>
    </row>
    <row r="3162" spans="1:11" x14ac:dyDescent="0.3">
      <c r="A3162" t="s">
        <v>5042</v>
      </c>
      <c r="B3162">
        <v>271</v>
      </c>
      <c r="C3162">
        <v>99</v>
      </c>
      <c r="D3162">
        <v>84263837</v>
      </c>
      <c r="E3162" t="s">
        <v>2463</v>
      </c>
      <c r="F3162" t="s">
        <v>6732</v>
      </c>
      <c r="G3162">
        <v>81699</v>
      </c>
      <c r="H3162">
        <v>291</v>
      </c>
      <c r="I3162" t="s">
        <v>29</v>
      </c>
      <c r="J3162">
        <v>6500000</v>
      </c>
      <c r="K3162">
        <v>5.4</v>
      </c>
    </row>
    <row r="3163" spans="1:11" x14ac:dyDescent="0.3">
      <c r="A3163" t="s">
        <v>1655</v>
      </c>
      <c r="B3163">
        <v>122</v>
      </c>
      <c r="C3163">
        <v>88</v>
      </c>
      <c r="D3163">
        <v>112692062</v>
      </c>
      <c r="E3163" t="s">
        <v>5827</v>
      </c>
      <c r="F3163" t="s">
        <v>6733</v>
      </c>
      <c r="G3163">
        <v>84325</v>
      </c>
      <c r="H3163">
        <v>205</v>
      </c>
      <c r="I3163" t="s">
        <v>29</v>
      </c>
      <c r="J3163">
        <v>35000000</v>
      </c>
      <c r="K3163">
        <v>5.4</v>
      </c>
    </row>
    <row r="3164" spans="1:11" x14ac:dyDescent="0.3">
      <c r="A3164" t="s">
        <v>3147</v>
      </c>
      <c r="B3164">
        <v>139</v>
      </c>
      <c r="C3164">
        <v>101</v>
      </c>
      <c r="D3164">
        <v>133668525</v>
      </c>
      <c r="E3164" t="s">
        <v>676</v>
      </c>
      <c r="F3164" t="s">
        <v>6734</v>
      </c>
      <c r="G3164">
        <v>107817</v>
      </c>
      <c r="H3164">
        <v>255</v>
      </c>
      <c r="I3164" t="s">
        <v>29</v>
      </c>
      <c r="J3164">
        <v>80000000</v>
      </c>
      <c r="K3164">
        <v>5.4</v>
      </c>
    </row>
    <row r="3165" spans="1:11" x14ac:dyDescent="0.3">
      <c r="A3165" t="s">
        <v>4534</v>
      </c>
      <c r="B3165">
        <v>53</v>
      </c>
      <c r="C3165">
        <v>92</v>
      </c>
      <c r="D3165">
        <v>105263257</v>
      </c>
      <c r="E3165" t="s">
        <v>6735</v>
      </c>
      <c r="F3165" t="s">
        <v>6736</v>
      </c>
      <c r="G3165">
        <v>56168</v>
      </c>
      <c r="H3165">
        <v>103</v>
      </c>
      <c r="I3165" t="s">
        <v>29</v>
      </c>
      <c r="J3165">
        <v>55000000</v>
      </c>
      <c r="K3165">
        <v>5.4</v>
      </c>
    </row>
    <row r="3166" spans="1:11" x14ac:dyDescent="0.3">
      <c r="A3166" t="s">
        <v>3014</v>
      </c>
      <c r="B3166">
        <v>97</v>
      </c>
      <c r="C3166">
        <v>95</v>
      </c>
      <c r="D3166">
        <v>56127162</v>
      </c>
      <c r="E3166" t="s">
        <v>289</v>
      </c>
      <c r="F3166" t="s">
        <v>6738</v>
      </c>
      <c r="G3166">
        <v>57479</v>
      </c>
      <c r="H3166">
        <v>205</v>
      </c>
      <c r="I3166" t="s">
        <v>29</v>
      </c>
      <c r="J3166">
        <v>18000000</v>
      </c>
      <c r="K3166">
        <v>5.4</v>
      </c>
    </row>
    <row r="3167" spans="1:11" x14ac:dyDescent="0.3">
      <c r="A3167" t="s">
        <v>4065</v>
      </c>
      <c r="B3167">
        <v>107</v>
      </c>
      <c r="C3167">
        <v>100</v>
      </c>
      <c r="D3167">
        <v>73023275</v>
      </c>
      <c r="E3167" t="s">
        <v>1669</v>
      </c>
      <c r="F3167" t="s">
        <v>6739</v>
      </c>
      <c r="G3167">
        <v>16271</v>
      </c>
      <c r="H3167">
        <v>57</v>
      </c>
      <c r="I3167" t="s">
        <v>29</v>
      </c>
      <c r="J3167">
        <v>35000000</v>
      </c>
      <c r="K3167">
        <v>5.4</v>
      </c>
    </row>
    <row r="3168" spans="1:11" x14ac:dyDescent="0.3">
      <c r="A3168" t="s">
        <v>2678</v>
      </c>
      <c r="B3168">
        <v>61</v>
      </c>
      <c r="C3168">
        <v>87</v>
      </c>
      <c r="D3168">
        <v>64172251</v>
      </c>
      <c r="E3168" t="s">
        <v>1699</v>
      </c>
      <c r="F3168" t="s">
        <v>6740</v>
      </c>
      <c r="G3168">
        <v>19079</v>
      </c>
      <c r="H3168">
        <v>122</v>
      </c>
      <c r="I3168" t="s">
        <v>29</v>
      </c>
      <c r="J3168">
        <v>30000000</v>
      </c>
      <c r="K3168">
        <v>5.4</v>
      </c>
    </row>
    <row r="3169" spans="1:11" x14ac:dyDescent="0.3">
      <c r="A3169" t="s">
        <v>3014</v>
      </c>
      <c r="B3169">
        <v>69</v>
      </c>
      <c r="C3169">
        <v>88</v>
      </c>
      <c r="D3169">
        <v>47811275</v>
      </c>
      <c r="E3169" t="s">
        <v>4375</v>
      </c>
      <c r="F3169" t="s">
        <v>6742</v>
      </c>
      <c r="G3169">
        <v>29008</v>
      </c>
      <c r="H3169">
        <v>99</v>
      </c>
      <c r="I3169" t="s">
        <v>29</v>
      </c>
      <c r="J3169">
        <v>15000000</v>
      </c>
      <c r="K3169">
        <v>5.4</v>
      </c>
    </row>
    <row r="3170" spans="1:11" x14ac:dyDescent="0.3">
      <c r="A3170" t="s">
        <v>4816</v>
      </c>
      <c r="B3170">
        <v>62</v>
      </c>
      <c r="C3170">
        <v>109</v>
      </c>
      <c r="D3170">
        <v>69148997</v>
      </c>
      <c r="E3170" t="s">
        <v>338</v>
      </c>
      <c r="F3170" t="s">
        <v>6743</v>
      </c>
      <c r="G3170">
        <v>98794</v>
      </c>
      <c r="H3170">
        <v>251</v>
      </c>
      <c r="I3170" t="s">
        <v>29</v>
      </c>
      <c r="J3170">
        <v>37000000</v>
      </c>
      <c r="K3170">
        <v>5.4</v>
      </c>
    </row>
    <row r="3171" spans="1:11" x14ac:dyDescent="0.3">
      <c r="A3171" t="s">
        <v>4733</v>
      </c>
      <c r="B3171">
        <v>21</v>
      </c>
      <c r="C3171">
        <v>117</v>
      </c>
      <c r="D3171">
        <v>70100000</v>
      </c>
      <c r="E3171" t="s">
        <v>699</v>
      </c>
      <c r="F3171" t="s">
        <v>6744</v>
      </c>
      <c r="G3171">
        <v>20183</v>
      </c>
      <c r="H3171">
        <v>41</v>
      </c>
      <c r="I3171" t="s">
        <v>29</v>
      </c>
      <c r="J3171">
        <v>40000000</v>
      </c>
      <c r="K3171">
        <v>5.4</v>
      </c>
    </row>
    <row r="3172" spans="1:11" x14ac:dyDescent="0.3">
      <c r="A3172" t="s">
        <v>3689</v>
      </c>
      <c r="B3172">
        <v>152</v>
      </c>
      <c r="C3172">
        <v>89</v>
      </c>
      <c r="D3172">
        <v>58715510</v>
      </c>
      <c r="E3172" t="s">
        <v>289</v>
      </c>
      <c r="F3172" t="s">
        <v>6745</v>
      </c>
      <c r="G3172">
        <v>79094</v>
      </c>
      <c r="H3172">
        <v>129</v>
      </c>
      <c r="I3172" t="s">
        <v>29</v>
      </c>
      <c r="J3172">
        <v>30000000</v>
      </c>
      <c r="K3172">
        <v>5.4</v>
      </c>
    </row>
    <row r="3173" spans="1:11" x14ac:dyDescent="0.3">
      <c r="A3173" t="s">
        <v>4616</v>
      </c>
      <c r="B3173">
        <v>85</v>
      </c>
      <c r="C3173">
        <v>72</v>
      </c>
      <c r="D3173">
        <v>47887943</v>
      </c>
      <c r="E3173" t="s">
        <v>6746</v>
      </c>
      <c r="F3173" t="s">
        <v>6747</v>
      </c>
      <c r="G3173">
        <v>11634</v>
      </c>
      <c r="H3173">
        <v>58</v>
      </c>
      <c r="I3173" t="s">
        <v>29</v>
      </c>
      <c r="J3173">
        <v>20000000</v>
      </c>
      <c r="K3173">
        <v>5.4</v>
      </c>
    </row>
    <row r="3174" spans="1:11" x14ac:dyDescent="0.3">
      <c r="A3174" t="s">
        <v>4607</v>
      </c>
      <c r="B3174">
        <v>138</v>
      </c>
      <c r="C3174">
        <v>87</v>
      </c>
      <c r="D3174">
        <v>30000000</v>
      </c>
      <c r="E3174" t="s">
        <v>1900</v>
      </c>
      <c r="F3174" t="s">
        <v>6749</v>
      </c>
      <c r="G3174">
        <v>43485</v>
      </c>
      <c r="H3174">
        <v>327</v>
      </c>
      <c r="I3174" t="s">
        <v>29</v>
      </c>
      <c r="J3174">
        <v>2200000</v>
      </c>
      <c r="K3174">
        <v>5.4</v>
      </c>
    </row>
    <row r="3175" spans="1:11" x14ac:dyDescent="0.3">
      <c r="A3175" t="s">
        <v>4549</v>
      </c>
      <c r="B3175">
        <v>98</v>
      </c>
      <c r="C3175">
        <v>107</v>
      </c>
      <c r="D3175">
        <v>55210049</v>
      </c>
      <c r="E3175" t="s">
        <v>86</v>
      </c>
      <c r="F3175" t="s">
        <v>6750</v>
      </c>
      <c r="G3175">
        <v>43743</v>
      </c>
      <c r="H3175">
        <v>293</v>
      </c>
      <c r="I3175" t="s">
        <v>29</v>
      </c>
      <c r="J3175">
        <v>27800000</v>
      </c>
      <c r="K3175">
        <v>5.4</v>
      </c>
    </row>
    <row r="3176" spans="1:11" x14ac:dyDescent="0.3">
      <c r="A3176" t="s">
        <v>1948</v>
      </c>
      <c r="B3176">
        <v>77</v>
      </c>
      <c r="C3176">
        <v>94</v>
      </c>
      <c r="D3176">
        <v>82569532</v>
      </c>
      <c r="E3176" t="s">
        <v>4375</v>
      </c>
      <c r="F3176" t="s">
        <v>6752</v>
      </c>
      <c r="G3176">
        <v>42737</v>
      </c>
      <c r="H3176">
        <v>128</v>
      </c>
      <c r="I3176" t="s">
        <v>29</v>
      </c>
      <c r="J3176">
        <v>60000000</v>
      </c>
      <c r="K3176">
        <v>5.4</v>
      </c>
    </row>
    <row r="3177" spans="1:11" x14ac:dyDescent="0.3">
      <c r="A3177" t="s">
        <v>4515</v>
      </c>
      <c r="B3177">
        <v>48</v>
      </c>
      <c r="C3177">
        <v>140</v>
      </c>
      <c r="D3177">
        <v>32101000</v>
      </c>
      <c r="E3177" t="s">
        <v>197</v>
      </c>
      <c r="F3177" t="s">
        <v>6754</v>
      </c>
      <c r="G3177">
        <v>27800</v>
      </c>
      <c r="H3177">
        <v>96</v>
      </c>
      <c r="I3177" t="s">
        <v>29</v>
      </c>
      <c r="J3177">
        <v>10000000</v>
      </c>
      <c r="K3177">
        <v>5.4</v>
      </c>
    </row>
    <row r="3178" spans="1:11" x14ac:dyDescent="0.3">
      <c r="A3178" t="s">
        <v>4598</v>
      </c>
      <c r="B3178">
        <v>172</v>
      </c>
      <c r="C3178">
        <v>92</v>
      </c>
      <c r="D3178">
        <v>31397498</v>
      </c>
      <c r="E3178" t="s">
        <v>2463</v>
      </c>
      <c r="F3178" t="s">
        <v>6755</v>
      </c>
      <c r="G3178">
        <v>44130</v>
      </c>
      <c r="H3178">
        <v>156</v>
      </c>
      <c r="I3178" t="s">
        <v>29</v>
      </c>
      <c r="J3178">
        <v>12000000</v>
      </c>
      <c r="K3178">
        <v>5.4</v>
      </c>
    </row>
    <row r="3179" spans="1:11" x14ac:dyDescent="0.3">
      <c r="A3179" t="s">
        <v>4522</v>
      </c>
      <c r="B3179">
        <v>24</v>
      </c>
      <c r="C3179">
        <v>113</v>
      </c>
      <c r="D3179">
        <v>19184015</v>
      </c>
      <c r="E3179" t="s">
        <v>6756</v>
      </c>
      <c r="F3179" t="s">
        <v>6758</v>
      </c>
      <c r="G3179">
        <v>1466</v>
      </c>
      <c r="H3179">
        <v>35</v>
      </c>
      <c r="I3179" t="s">
        <v>29</v>
      </c>
      <c r="J3179">
        <v>3000000</v>
      </c>
      <c r="K3179">
        <v>5.4</v>
      </c>
    </row>
    <row r="3180" spans="1:11" x14ac:dyDescent="0.3">
      <c r="A3180" t="s">
        <v>4605</v>
      </c>
      <c r="B3180">
        <v>61</v>
      </c>
      <c r="C3180">
        <v>90</v>
      </c>
      <c r="D3180">
        <v>28399192</v>
      </c>
      <c r="E3180" t="s">
        <v>6759</v>
      </c>
      <c r="F3180" t="s">
        <v>6761</v>
      </c>
      <c r="G3180">
        <v>5663</v>
      </c>
      <c r="H3180">
        <v>106</v>
      </c>
      <c r="I3180" t="s">
        <v>29</v>
      </c>
      <c r="J3180">
        <v>13000000</v>
      </c>
      <c r="K3180">
        <v>5.4</v>
      </c>
    </row>
    <row r="3181" spans="1:11" x14ac:dyDescent="0.3">
      <c r="A3181" t="s">
        <v>4306</v>
      </c>
      <c r="B3181">
        <v>124</v>
      </c>
      <c r="C3181">
        <v>88</v>
      </c>
      <c r="D3181">
        <v>49474048</v>
      </c>
      <c r="E3181" t="s">
        <v>1669</v>
      </c>
      <c r="F3181" t="s">
        <v>6762</v>
      </c>
      <c r="G3181">
        <v>31191</v>
      </c>
      <c r="H3181">
        <v>120</v>
      </c>
      <c r="I3181" t="s">
        <v>29</v>
      </c>
      <c r="J3181">
        <v>35000000</v>
      </c>
      <c r="K3181">
        <v>5.4</v>
      </c>
    </row>
    <row r="3182" spans="1:11" x14ac:dyDescent="0.3">
      <c r="A3182" t="s">
        <v>4899</v>
      </c>
      <c r="B3182">
        <v>38</v>
      </c>
      <c r="C3182">
        <v>110</v>
      </c>
      <c r="D3182">
        <v>57362581</v>
      </c>
      <c r="E3182" t="s">
        <v>747</v>
      </c>
      <c r="F3182" t="s">
        <v>6763</v>
      </c>
      <c r="G3182">
        <v>50148</v>
      </c>
      <c r="H3182">
        <v>116</v>
      </c>
      <c r="I3182" t="s">
        <v>29</v>
      </c>
      <c r="J3182">
        <v>45000000</v>
      </c>
      <c r="K3182">
        <v>5.4</v>
      </c>
    </row>
    <row r="3183" spans="1:11" x14ac:dyDescent="0.3">
      <c r="A3183" t="s">
        <v>3836</v>
      </c>
      <c r="B3183">
        <v>108</v>
      </c>
      <c r="C3183">
        <v>103</v>
      </c>
      <c r="D3183">
        <v>22160085</v>
      </c>
      <c r="E3183" t="s">
        <v>626</v>
      </c>
      <c r="F3183" t="s">
        <v>6765</v>
      </c>
      <c r="G3183">
        <v>16747</v>
      </c>
      <c r="H3183">
        <v>349</v>
      </c>
      <c r="I3183" t="s">
        <v>29</v>
      </c>
      <c r="J3183">
        <v>10600000</v>
      </c>
      <c r="K3183">
        <v>5.4</v>
      </c>
    </row>
    <row r="3184" spans="1:11" x14ac:dyDescent="0.3">
      <c r="A3184" t="s">
        <v>4411</v>
      </c>
      <c r="B3184">
        <v>252</v>
      </c>
      <c r="C3184">
        <v>94</v>
      </c>
      <c r="D3184">
        <v>17544812</v>
      </c>
      <c r="E3184" t="s">
        <v>626</v>
      </c>
      <c r="F3184" t="s">
        <v>6766</v>
      </c>
      <c r="G3184">
        <v>69989</v>
      </c>
      <c r="H3184">
        <v>384</v>
      </c>
      <c r="I3184" t="s">
        <v>29</v>
      </c>
      <c r="J3184">
        <v>10000000</v>
      </c>
      <c r="K3184">
        <v>5.4</v>
      </c>
    </row>
    <row r="3185" spans="1:11" x14ac:dyDescent="0.3">
      <c r="A3185" t="s">
        <v>4086</v>
      </c>
      <c r="B3185">
        <v>228</v>
      </c>
      <c r="C3185">
        <v>103</v>
      </c>
      <c r="D3185">
        <v>40687294</v>
      </c>
      <c r="E3185" t="s">
        <v>1536</v>
      </c>
      <c r="F3185" t="s">
        <v>6767</v>
      </c>
      <c r="G3185">
        <v>107772</v>
      </c>
      <c r="H3185">
        <v>398</v>
      </c>
      <c r="I3185" t="s">
        <v>29</v>
      </c>
      <c r="J3185">
        <v>35000000</v>
      </c>
      <c r="K3185">
        <v>5.4</v>
      </c>
    </row>
    <row r="3186" spans="1:11" x14ac:dyDescent="0.3">
      <c r="A3186" t="s">
        <v>4776</v>
      </c>
      <c r="B3186">
        <v>67</v>
      </c>
      <c r="C3186">
        <v>84</v>
      </c>
      <c r="D3186">
        <v>11860839</v>
      </c>
      <c r="E3186" t="s">
        <v>232</v>
      </c>
      <c r="F3186" t="s">
        <v>6769</v>
      </c>
      <c r="G3186">
        <v>5156</v>
      </c>
      <c r="H3186">
        <v>21</v>
      </c>
      <c r="I3186" t="s">
        <v>29</v>
      </c>
      <c r="J3186">
        <v>9000000</v>
      </c>
      <c r="K3186">
        <v>5.4</v>
      </c>
    </row>
    <row r="3187" spans="1:11" x14ac:dyDescent="0.3">
      <c r="A3187" t="s">
        <v>3886</v>
      </c>
      <c r="B3187">
        <v>44</v>
      </c>
      <c r="C3187">
        <v>95</v>
      </c>
      <c r="D3187">
        <v>37788228</v>
      </c>
      <c r="E3187" t="s">
        <v>676</v>
      </c>
      <c r="F3187" t="s">
        <v>6770</v>
      </c>
      <c r="G3187">
        <v>15046</v>
      </c>
      <c r="H3187">
        <v>80</v>
      </c>
      <c r="I3187" t="s">
        <v>29</v>
      </c>
      <c r="J3187">
        <v>35200000</v>
      </c>
      <c r="K3187">
        <v>5.4</v>
      </c>
    </row>
    <row r="3188" spans="1:11" x14ac:dyDescent="0.3">
      <c r="A3188" t="s">
        <v>4267</v>
      </c>
      <c r="B3188">
        <v>83</v>
      </c>
      <c r="C3188">
        <v>104</v>
      </c>
      <c r="D3188">
        <v>10106233</v>
      </c>
      <c r="E3188" t="s">
        <v>73</v>
      </c>
      <c r="F3188" t="s">
        <v>6772</v>
      </c>
      <c r="G3188">
        <v>12702</v>
      </c>
      <c r="H3188">
        <v>32</v>
      </c>
      <c r="I3188" t="s">
        <v>29</v>
      </c>
      <c r="J3188">
        <v>8000000</v>
      </c>
      <c r="K3188">
        <v>5.4</v>
      </c>
    </row>
    <row r="3189" spans="1:11" x14ac:dyDescent="0.3">
      <c r="A3189" t="s">
        <v>4411</v>
      </c>
      <c r="B3189">
        <v>285</v>
      </c>
      <c r="C3189">
        <v>100</v>
      </c>
      <c r="D3189">
        <v>7186670</v>
      </c>
      <c r="E3189" t="s">
        <v>6773</v>
      </c>
      <c r="F3189" t="s">
        <v>6774</v>
      </c>
      <c r="G3189">
        <v>21468</v>
      </c>
      <c r="H3189">
        <v>164</v>
      </c>
      <c r="I3189" t="s">
        <v>29</v>
      </c>
      <c r="J3189">
        <v>6000000</v>
      </c>
      <c r="K3189">
        <v>5.4</v>
      </c>
    </row>
    <row r="3190" spans="1:11" x14ac:dyDescent="0.3">
      <c r="A3190" t="s">
        <v>4552</v>
      </c>
      <c r="B3190">
        <v>208</v>
      </c>
      <c r="C3190">
        <v>107</v>
      </c>
      <c r="D3190">
        <v>15608545</v>
      </c>
      <c r="E3190" t="s">
        <v>533</v>
      </c>
      <c r="F3190" t="s">
        <v>6775</v>
      </c>
      <c r="G3190">
        <v>53471</v>
      </c>
      <c r="H3190">
        <v>224</v>
      </c>
      <c r="I3190" t="s">
        <v>29</v>
      </c>
      <c r="J3190">
        <v>15000000</v>
      </c>
      <c r="K3190">
        <v>5.4</v>
      </c>
    </row>
    <row r="3191" spans="1:11" x14ac:dyDescent="0.3">
      <c r="A3191" t="s">
        <v>4957</v>
      </c>
      <c r="B3191">
        <v>81</v>
      </c>
      <c r="C3191">
        <v>94</v>
      </c>
      <c r="D3191">
        <v>60573641</v>
      </c>
      <c r="E3191" t="s">
        <v>1669</v>
      </c>
      <c r="F3191" t="s">
        <v>6776</v>
      </c>
      <c r="G3191">
        <v>68406</v>
      </c>
      <c r="H3191">
        <v>162</v>
      </c>
      <c r="I3191" t="s">
        <v>29</v>
      </c>
      <c r="J3191">
        <v>60000000</v>
      </c>
      <c r="K3191">
        <v>5.4</v>
      </c>
    </row>
    <row r="3192" spans="1:11" x14ac:dyDescent="0.3">
      <c r="A3192" t="s">
        <v>4609</v>
      </c>
      <c r="B3192">
        <v>49</v>
      </c>
      <c r="C3192">
        <v>87</v>
      </c>
      <c r="D3192">
        <v>3071947</v>
      </c>
      <c r="E3192" t="s">
        <v>2312</v>
      </c>
      <c r="F3192" t="s">
        <v>6777</v>
      </c>
      <c r="G3192">
        <v>18711</v>
      </c>
      <c r="H3192">
        <v>183</v>
      </c>
      <c r="I3192" t="s">
        <v>29</v>
      </c>
      <c r="J3192">
        <v>3500000</v>
      </c>
      <c r="K3192">
        <v>5.4</v>
      </c>
    </row>
    <row r="3193" spans="1:11" x14ac:dyDescent="0.3">
      <c r="A3193" t="s">
        <v>1072</v>
      </c>
      <c r="B3193">
        <v>254</v>
      </c>
      <c r="C3193">
        <v>102</v>
      </c>
      <c r="D3193">
        <v>1821983</v>
      </c>
      <c r="E3193" t="s">
        <v>6778</v>
      </c>
      <c r="F3193" t="s">
        <v>6779</v>
      </c>
      <c r="G3193">
        <v>31089</v>
      </c>
      <c r="H3193">
        <v>261</v>
      </c>
      <c r="I3193" t="s">
        <v>29</v>
      </c>
      <c r="J3193">
        <v>3000000</v>
      </c>
      <c r="K3193">
        <v>5.4</v>
      </c>
    </row>
    <row r="3194" spans="1:11" x14ac:dyDescent="0.3">
      <c r="A3194" t="s">
        <v>4585</v>
      </c>
      <c r="B3194">
        <v>9</v>
      </c>
      <c r="C3194">
        <v>96</v>
      </c>
      <c r="D3194">
        <v>703</v>
      </c>
      <c r="E3194" t="s">
        <v>73</v>
      </c>
      <c r="F3194" t="s">
        <v>6780</v>
      </c>
      <c r="G3194">
        <v>480</v>
      </c>
      <c r="H3194">
        <v>21</v>
      </c>
      <c r="I3194" t="s">
        <v>29</v>
      </c>
      <c r="J3194">
        <v>1500000</v>
      </c>
      <c r="K3194">
        <v>5.4</v>
      </c>
    </row>
    <row r="3195" spans="1:11" x14ac:dyDescent="0.3">
      <c r="A3195" t="s">
        <v>4954</v>
      </c>
      <c r="B3195">
        <v>51</v>
      </c>
      <c r="C3195">
        <v>94</v>
      </c>
      <c r="D3195">
        <v>33357476</v>
      </c>
      <c r="E3195" t="s">
        <v>6781</v>
      </c>
      <c r="F3195" t="s">
        <v>6782</v>
      </c>
      <c r="G3195">
        <v>7392</v>
      </c>
      <c r="H3195">
        <v>53</v>
      </c>
      <c r="I3195" t="s">
        <v>29</v>
      </c>
      <c r="J3195">
        <v>35000000</v>
      </c>
      <c r="K3195">
        <v>5.4</v>
      </c>
    </row>
    <row r="3196" spans="1:11" x14ac:dyDescent="0.3">
      <c r="A3196" t="s">
        <v>394</v>
      </c>
      <c r="B3196">
        <v>22</v>
      </c>
      <c r="C3196">
        <v>111</v>
      </c>
      <c r="D3196">
        <v>2580</v>
      </c>
      <c r="E3196" t="s">
        <v>257</v>
      </c>
      <c r="F3196" t="s">
        <v>6783</v>
      </c>
      <c r="G3196">
        <v>1618</v>
      </c>
      <c r="H3196">
        <v>40</v>
      </c>
      <c r="I3196" t="s">
        <v>29</v>
      </c>
      <c r="J3196">
        <v>1650000</v>
      </c>
      <c r="K3196">
        <v>5.4</v>
      </c>
    </row>
    <row r="3197" spans="1:11" x14ac:dyDescent="0.3">
      <c r="A3197" t="s">
        <v>4591</v>
      </c>
      <c r="B3197">
        <v>53</v>
      </c>
      <c r="C3197">
        <v>93</v>
      </c>
      <c r="D3197">
        <v>10198766</v>
      </c>
      <c r="E3197" t="s">
        <v>676</v>
      </c>
      <c r="F3197" t="s">
        <v>6784</v>
      </c>
      <c r="G3197">
        <v>12007</v>
      </c>
      <c r="H3197">
        <v>105</v>
      </c>
      <c r="I3197" t="s">
        <v>29</v>
      </c>
      <c r="J3197">
        <v>12000000</v>
      </c>
      <c r="K3197">
        <v>5.4</v>
      </c>
    </row>
    <row r="3198" spans="1:11" x14ac:dyDescent="0.3">
      <c r="A3198" t="s">
        <v>1511</v>
      </c>
      <c r="B3198">
        <v>31</v>
      </c>
      <c r="C3198">
        <v>106</v>
      </c>
      <c r="D3198">
        <v>399793</v>
      </c>
      <c r="E3198" t="s">
        <v>92</v>
      </c>
      <c r="F3198" t="s">
        <v>6785</v>
      </c>
      <c r="G3198">
        <v>2877</v>
      </c>
      <c r="H3198">
        <v>70</v>
      </c>
      <c r="I3198" t="s">
        <v>29</v>
      </c>
      <c r="J3198">
        <v>4000000</v>
      </c>
      <c r="K3198">
        <v>5.4</v>
      </c>
    </row>
    <row r="3199" spans="1:11" x14ac:dyDescent="0.3">
      <c r="A3199" t="s">
        <v>3082</v>
      </c>
      <c r="B3199">
        <v>61</v>
      </c>
      <c r="C3199">
        <v>86</v>
      </c>
      <c r="D3199">
        <v>10397365</v>
      </c>
      <c r="E3199" t="s">
        <v>6786</v>
      </c>
      <c r="F3199" t="s">
        <v>6788</v>
      </c>
      <c r="G3199">
        <v>11693</v>
      </c>
      <c r="H3199">
        <v>104</v>
      </c>
      <c r="I3199" t="s">
        <v>29</v>
      </c>
      <c r="J3199">
        <v>14000000</v>
      </c>
      <c r="K3199">
        <v>5.4</v>
      </c>
    </row>
    <row r="3200" spans="1:11" x14ac:dyDescent="0.3">
      <c r="A3200" t="s">
        <v>4957</v>
      </c>
      <c r="B3200">
        <v>97</v>
      </c>
      <c r="C3200">
        <v>94</v>
      </c>
      <c r="D3200">
        <v>24268828</v>
      </c>
      <c r="E3200" t="s">
        <v>6789</v>
      </c>
      <c r="F3200" t="s">
        <v>6790</v>
      </c>
      <c r="G3200">
        <v>29971</v>
      </c>
      <c r="H3200">
        <v>71</v>
      </c>
      <c r="I3200" t="s">
        <v>29</v>
      </c>
      <c r="J3200">
        <v>28000000</v>
      </c>
      <c r="K3200">
        <v>5.4</v>
      </c>
    </row>
    <row r="3201" spans="1:11" x14ac:dyDescent="0.3">
      <c r="A3201" t="s">
        <v>2993</v>
      </c>
      <c r="B3201">
        <v>291</v>
      </c>
      <c r="C3201">
        <v>100</v>
      </c>
      <c r="D3201">
        <v>37652565</v>
      </c>
      <c r="E3201" t="s">
        <v>3169</v>
      </c>
      <c r="F3201" t="s">
        <v>6791</v>
      </c>
      <c r="G3201">
        <v>91151</v>
      </c>
      <c r="H3201">
        <v>283</v>
      </c>
      <c r="I3201" t="s">
        <v>29</v>
      </c>
      <c r="J3201">
        <v>42000000</v>
      </c>
      <c r="K3201">
        <v>5.4</v>
      </c>
    </row>
    <row r="3202" spans="1:11" x14ac:dyDescent="0.3">
      <c r="A3202" t="s">
        <v>4611</v>
      </c>
      <c r="B3202">
        <v>77</v>
      </c>
      <c r="C3202">
        <v>86</v>
      </c>
      <c r="D3202">
        <v>9402410</v>
      </c>
      <c r="E3202" t="s">
        <v>1929</v>
      </c>
      <c r="F3202" t="s">
        <v>6793</v>
      </c>
      <c r="G3202">
        <v>11233</v>
      </c>
      <c r="H3202">
        <v>32</v>
      </c>
      <c r="I3202" t="s">
        <v>29</v>
      </c>
      <c r="J3202">
        <v>14000000</v>
      </c>
      <c r="K3202">
        <v>5.4</v>
      </c>
    </row>
    <row r="3203" spans="1:11" x14ac:dyDescent="0.3">
      <c r="A3203" t="s">
        <v>4588</v>
      </c>
      <c r="B3203">
        <v>70</v>
      </c>
      <c r="C3203">
        <v>94</v>
      </c>
      <c r="D3203">
        <v>3034181</v>
      </c>
      <c r="E3203" t="s">
        <v>342</v>
      </c>
      <c r="F3203" t="s">
        <v>6795</v>
      </c>
      <c r="G3203">
        <v>13622</v>
      </c>
      <c r="H3203">
        <v>128</v>
      </c>
      <c r="I3203" t="s">
        <v>29</v>
      </c>
      <c r="J3203">
        <v>11000000</v>
      </c>
      <c r="K3203">
        <v>5.4</v>
      </c>
    </row>
    <row r="3204" spans="1:11" x14ac:dyDescent="0.3">
      <c r="A3204" t="s">
        <v>4601</v>
      </c>
      <c r="B3204">
        <v>47</v>
      </c>
      <c r="C3204">
        <v>92</v>
      </c>
      <c r="D3204">
        <v>50024083</v>
      </c>
      <c r="E3204" t="s">
        <v>175</v>
      </c>
      <c r="F3204" t="s">
        <v>6796</v>
      </c>
      <c r="G3204">
        <v>35918</v>
      </c>
      <c r="H3204">
        <v>126</v>
      </c>
      <c r="I3204" t="s">
        <v>29</v>
      </c>
      <c r="J3204">
        <v>60000000</v>
      </c>
      <c r="K3204">
        <v>5.4</v>
      </c>
    </row>
    <row r="3205" spans="1:11" x14ac:dyDescent="0.3">
      <c r="A3205" t="s">
        <v>4566</v>
      </c>
      <c r="B3205">
        <v>50</v>
      </c>
      <c r="C3205">
        <v>101</v>
      </c>
      <c r="D3205">
        <v>14095303</v>
      </c>
      <c r="E3205" t="s">
        <v>4168</v>
      </c>
      <c r="F3205" t="s">
        <v>6797</v>
      </c>
      <c r="G3205">
        <v>15814</v>
      </c>
      <c r="H3205">
        <v>68</v>
      </c>
      <c r="I3205" t="s">
        <v>29</v>
      </c>
      <c r="J3205">
        <v>25000000</v>
      </c>
      <c r="K3205">
        <v>5.4</v>
      </c>
    </row>
    <row r="3206" spans="1:11" x14ac:dyDescent="0.3">
      <c r="A3206" t="s">
        <v>4752</v>
      </c>
      <c r="B3206">
        <v>13</v>
      </c>
      <c r="C3206">
        <v>98</v>
      </c>
      <c r="D3206">
        <v>8500000</v>
      </c>
      <c r="E3206" t="s">
        <v>676</v>
      </c>
      <c r="F3206" t="s">
        <v>6798</v>
      </c>
      <c r="G3206">
        <v>2061</v>
      </c>
      <c r="H3206">
        <v>34</v>
      </c>
      <c r="I3206" t="s">
        <v>29</v>
      </c>
      <c r="J3206">
        <v>20000000</v>
      </c>
      <c r="K3206">
        <v>5.4</v>
      </c>
    </row>
    <row r="3207" spans="1:11" x14ac:dyDescent="0.3">
      <c r="A3207" t="s">
        <v>4546</v>
      </c>
      <c r="B3207">
        <v>24</v>
      </c>
      <c r="C3207">
        <v>111</v>
      </c>
      <c r="D3207">
        <v>6462576</v>
      </c>
      <c r="E3207" t="s">
        <v>92</v>
      </c>
      <c r="F3207" t="s">
        <v>6800</v>
      </c>
      <c r="G3207">
        <v>1449</v>
      </c>
      <c r="H3207">
        <v>30</v>
      </c>
      <c r="I3207" t="s">
        <v>29</v>
      </c>
      <c r="J3207">
        <v>18500000</v>
      </c>
      <c r="K3207">
        <v>5.4</v>
      </c>
    </row>
    <row r="3208" spans="1:11" x14ac:dyDescent="0.3">
      <c r="A3208" t="s">
        <v>4578</v>
      </c>
      <c r="B3208">
        <v>181</v>
      </c>
      <c r="C3208">
        <v>99</v>
      </c>
      <c r="D3208">
        <v>17266505</v>
      </c>
      <c r="E3208" t="s">
        <v>6550</v>
      </c>
      <c r="F3208" t="s">
        <v>6801</v>
      </c>
      <c r="G3208">
        <v>43764</v>
      </c>
      <c r="H3208">
        <v>291</v>
      </c>
      <c r="I3208" t="s">
        <v>29</v>
      </c>
      <c r="J3208">
        <v>30000000</v>
      </c>
      <c r="K3208">
        <v>5.4</v>
      </c>
    </row>
    <row r="3209" spans="1:11" x14ac:dyDescent="0.3">
      <c r="A3209" t="s">
        <v>4044</v>
      </c>
      <c r="B3209">
        <v>73</v>
      </c>
      <c r="C3209">
        <v>124</v>
      </c>
      <c r="D3209">
        <v>8427204</v>
      </c>
      <c r="E3209" t="s">
        <v>1624</v>
      </c>
      <c r="F3209" t="s">
        <v>6802</v>
      </c>
      <c r="G3209">
        <v>10100</v>
      </c>
      <c r="H3209">
        <v>59</v>
      </c>
      <c r="I3209" t="s">
        <v>29</v>
      </c>
      <c r="J3209">
        <v>24000000</v>
      </c>
      <c r="K3209">
        <v>5.4</v>
      </c>
    </row>
    <row r="3210" spans="1:11" x14ac:dyDescent="0.3">
      <c r="A3210" t="s">
        <v>917</v>
      </c>
      <c r="B3210">
        <v>138</v>
      </c>
      <c r="C3210">
        <v>105</v>
      </c>
      <c r="D3210">
        <v>20991497</v>
      </c>
      <c r="E3210" t="s">
        <v>699</v>
      </c>
      <c r="F3210" t="s">
        <v>6803</v>
      </c>
      <c r="G3210">
        <v>39778</v>
      </c>
      <c r="H3210">
        <v>172</v>
      </c>
      <c r="I3210" t="s">
        <v>29</v>
      </c>
      <c r="J3210">
        <v>37000000</v>
      </c>
      <c r="K3210">
        <v>5.4</v>
      </c>
    </row>
    <row r="3211" spans="1:11" x14ac:dyDescent="0.3">
      <c r="A3211" t="s">
        <v>917</v>
      </c>
      <c r="B3211">
        <v>138</v>
      </c>
      <c r="C3211">
        <v>105</v>
      </c>
      <c r="D3211">
        <v>20991497</v>
      </c>
      <c r="E3211" t="s">
        <v>699</v>
      </c>
      <c r="F3211" t="s">
        <v>6803</v>
      </c>
      <c r="G3211">
        <v>39782</v>
      </c>
      <c r="H3211">
        <v>172</v>
      </c>
      <c r="I3211" t="s">
        <v>29</v>
      </c>
      <c r="J3211">
        <v>37000000</v>
      </c>
      <c r="K3211">
        <v>5.4</v>
      </c>
    </row>
    <row r="3212" spans="1:11" x14ac:dyDescent="0.3">
      <c r="A3212" t="s">
        <v>1881</v>
      </c>
      <c r="B3212">
        <v>92</v>
      </c>
      <c r="C3212">
        <v>110</v>
      </c>
      <c r="D3212">
        <v>263365</v>
      </c>
      <c r="E3212" t="s">
        <v>1585</v>
      </c>
      <c r="F3212" t="s">
        <v>6804</v>
      </c>
      <c r="G3212">
        <v>6147</v>
      </c>
      <c r="H3212">
        <v>36</v>
      </c>
      <c r="I3212" t="s">
        <v>29</v>
      </c>
      <c r="J3212">
        <v>20000000</v>
      </c>
      <c r="K3212">
        <v>5.4</v>
      </c>
    </row>
    <row r="3213" spans="1:11" x14ac:dyDescent="0.3">
      <c r="A3213" t="s">
        <v>4541</v>
      </c>
      <c r="B3213">
        <v>82</v>
      </c>
      <c r="C3213">
        <v>86</v>
      </c>
      <c r="D3213">
        <v>25200412</v>
      </c>
      <c r="E3213" t="s">
        <v>6805</v>
      </c>
      <c r="F3213" t="s">
        <v>6807</v>
      </c>
      <c r="G3213">
        <v>16580</v>
      </c>
      <c r="H3213">
        <v>55</v>
      </c>
      <c r="I3213" t="s">
        <v>29</v>
      </c>
      <c r="J3213">
        <v>45000000</v>
      </c>
      <c r="K3213">
        <v>5.4</v>
      </c>
    </row>
    <row r="3214" spans="1:11" x14ac:dyDescent="0.3">
      <c r="A3214" t="s">
        <v>4290</v>
      </c>
      <c r="B3214">
        <v>21</v>
      </c>
      <c r="C3214">
        <v>89</v>
      </c>
      <c r="D3214">
        <v>8119205</v>
      </c>
      <c r="E3214" t="s">
        <v>4122</v>
      </c>
      <c r="F3214" t="s">
        <v>6809</v>
      </c>
      <c r="G3214">
        <v>4288</v>
      </c>
      <c r="H3214">
        <v>21</v>
      </c>
      <c r="I3214" t="s">
        <v>29</v>
      </c>
      <c r="J3214">
        <v>28000000</v>
      </c>
      <c r="K3214">
        <v>5.4</v>
      </c>
    </row>
    <row r="3215" spans="1:11" x14ac:dyDescent="0.3">
      <c r="A3215" t="s">
        <v>1849</v>
      </c>
      <c r="B3215">
        <v>138</v>
      </c>
      <c r="C3215">
        <v>105</v>
      </c>
      <c r="D3215">
        <v>1796024</v>
      </c>
      <c r="E3215" t="s">
        <v>224</v>
      </c>
      <c r="F3215" t="s">
        <v>6810</v>
      </c>
      <c r="G3215">
        <v>34985</v>
      </c>
      <c r="H3215">
        <v>135</v>
      </c>
      <c r="I3215" t="s">
        <v>29</v>
      </c>
      <c r="J3215">
        <v>22000000</v>
      </c>
      <c r="K3215">
        <v>5.4</v>
      </c>
    </row>
    <row r="3216" spans="1:11" x14ac:dyDescent="0.3">
      <c r="A3216" t="s">
        <v>2149</v>
      </c>
      <c r="B3216">
        <v>59</v>
      </c>
      <c r="C3216">
        <v>100</v>
      </c>
      <c r="D3216">
        <v>19118247</v>
      </c>
      <c r="E3216" t="s">
        <v>1259</v>
      </c>
      <c r="F3216" t="s">
        <v>6812</v>
      </c>
      <c r="G3216">
        <v>19829</v>
      </c>
      <c r="H3216">
        <v>94</v>
      </c>
      <c r="I3216" t="s">
        <v>29</v>
      </c>
      <c r="J3216">
        <v>40000000</v>
      </c>
      <c r="K3216">
        <v>5.4</v>
      </c>
    </row>
    <row r="3217" spans="1:11" x14ac:dyDescent="0.3">
      <c r="A3217" t="s">
        <v>3857</v>
      </c>
      <c r="B3217">
        <v>239</v>
      </c>
      <c r="C3217">
        <v>96</v>
      </c>
      <c r="D3217">
        <v>42345531</v>
      </c>
      <c r="E3217" t="s">
        <v>4075</v>
      </c>
      <c r="F3217" t="s">
        <v>6813</v>
      </c>
      <c r="G3217">
        <v>104831</v>
      </c>
      <c r="H3217">
        <v>423</v>
      </c>
      <c r="I3217" t="s">
        <v>29</v>
      </c>
      <c r="J3217">
        <v>65000000</v>
      </c>
      <c r="K3217">
        <v>5.4</v>
      </c>
    </row>
    <row r="3218" spans="1:11" x14ac:dyDescent="0.3">
      <c r="A3218" t="s">
        <v>4580</v>
      </c>
      <c r="B3218">
        <v>125</v>
      </c>
      <c r="C3218">
        <v>99</v>
      </c>
      <c r="D3218">
        <v>15279680</v>
      </c>
      <c r="E3218" t="s">
        <v>1576</v>
      </c>
      <c r="F3218" t="s">
        <v>6814</v>
      </c>
      <c r="G3218">
        <v>48245</v>
      </c>
      <c r="H3218">
        <v>154</v>
      </c>
      <c r="I3218" t="s">
        <v>29</v>
      </c>
      <c r="J3218">
        <v>40000000</v>
      </c>
      <c r="K3218">
        <v>5.4</v>
      </c>
    </row>
    <row r="3219" spans="1:11" x14ac:dyDescent="0.3">
      <c r="A3219" t="s">
        <v>3976</v>
      </c>
      <c r="B3219">
        <v>90</v>
      </c>
      <c r="C3219">
        <v>91</v>
      </c>
      <c r="D3219">
        <v>10214013</v>
      </c>
      <c r="E3219" t="s">
        <v>676</v>
      </c>
      <c r="F3219" t="s">
        <v>6815</v>
      </c>
      <c r="G3219">
        <v>23072</v>
      </c>
      <c r="H3219">
        <v>89</v>
      </c>
      <c r="I3219" t="s">
        <v>29</v>
      </c>
      <c r="J3219">
        <v>35000000</v>
      </c>
      <c r="K3219">
        <v>5.4</v>
      </c>
    </row>
    <row r="3220" spans="1:11" x14ac:dyDescent="0.3">
      <c r="A3220" t="s">
        <v>4575</v>
      </c>
      <c r="B3220">
        <v>28</v>
      </c>
      <c r="C3220">
        <v>100</v>
      </c>
      <c r="D3220">
        <v>4756</v>
      </c>
      <c r="E3220" t="s">
        <v>1674</v>
      </c>
      <c r="F3220" t="s">
        <v>6816</v>
      </c>
      <c r="G3220">
        <v>4191</v>
      </c>
      <c r="H3220">
        <v>32</v>
      </c>
      <c r="I3220" t="s">
        <v>29</v>
      </c>
      <c r="J3220">
        <v>25000000</v>
      </c>
      <c r="K3220">
        <v>5.4</v>
      </c>
    </row>
    <row r="3221" spans="1:11" x14ac:dyDescent="0.3">
      <c r="A3221" t="s">
        <v>3716</v>
      </c>
      <c r="B3221">
        <v>140</v>
      </c>
      <c r="C3221">
        <v>100</v>
      </c>
      <c r="D3221">
        <v>47000485</v>
      </c>
      <c r="E3221" t="s">
        <v>6817</v>
      </c>
      <c r="F3221" t="s">
        <v>6818</v>
      </c>
      <c r="G3221">
        <v>72867</v>
      </c>
      <c r="H3221">
        <v>120</v>
      </c>
      <c r="I3221" t="s">
        <v>29</v>
      </c>
      <c r="J3221">
        <v>75000000</v>
      </c>
      <c r="K3221">
        <v>5.4</v>
      </c>
    </row>
    <row r="3222" spans="1:11" x14ac:dyDescent="0.3">
      <c r="A3222" t="s">
        <v>3446</v>
      </c>
      <c r="B3222">
        <v>149</v>
      </c>
      <c r="C3222">
        <v>135</v>
      </c>
      <c r="D3222">
        <v>31111260</v>
      </c>
      <c r="E3222" t="s">
        <v>86</v>
      </c>
      <c r="F3222" t="s">
        <v>6819</v>
      </c>
      <c r="G3222">
        <v>77029</v>
      </c>
      <c r="H3222">
        <v>466</v>
      </c>
      <c r="I3222" t="s">
        <v>29</v>
      </c>
      <c r="J3222">
        <v>60000000</v>
      </c>
      <c r="K3222">
        <v>5.4</v>
      </c>
    </row>
    <row r="3223" spans="1:11" x14ac:dyDescent="0.3">
      <c r="A3223" t="s">
        <v>4564</v>
      </c>
      <c r="B3223">
        <v>90</v>
      </c>
      <c r="C3223">
        <v>102</v>
      </c>
      <c r="D3223">
        <v>5932060</v>
      </c>
      <c r="E3223" t="s">
        <v>6820</v>
      </c>
      <c r="F3223" t="s">
        <v>6821</v>
      </c>
      <c r="G3223">
        <v>29285</v>
      </c>
      <c r="H3223">
        <v>174</v>
      </c>
      <c r="I3223" t="s">
        <v>29</v>
      </c>
      <c r="J3223">
        <v>35000000</v>
      </c>
      <c r="K3223">
        <v>5.4</v>
      </c>
    </row>
    <row r="3224" spans="1:11" x14ac:dyDescent="0.3">
      <c r="A3224" t="s">
        <v>4927</v>
      </c>
      <c r="B3224">
        <v>125</v>
      </c>
      <c r="C3224">
        <v>105</v>
      </c>
      <c r="D3224">
        <v>71017784</v>
      </c>
      <c r="E3224" t="s">
        <v>296</v>
      </c>
      <c r="F3224" t="s">
        <v>6823</v>
      </c>
      <c r="G3224">
        <v>27257</v>
      </c>
      <c r="H3224">
        <v>59</v>
      </c>
      <c r="I3224" t="s">
        <v>29</v>
      </c>
      <c r="J3224">
        <v>105000000</v>
      </c>
      <c r="K3224">
        <v>5.4</v>
      </c>
    </row>
    <row r="3225" spans="1:11" x14ac:dyDescent="0.3">
      <c r="A3225" t="s">
        <v>4692</v>
      </c>
      <c r="B3225">
        <v>105</v>
      </c>
      <c r="C3225">
        <v>97</v>
      </c>
      <c r="D3225">
        <v>33105600</v>
      </c>
      <c r="E3225" t="s">
        <v>4350</v>
      </c>
      <c r="F3225" t="s">
        <v>6824</v>
      </c>
      <c r="G3225">
        <v>41663</v>
      </c>
      <c r="H3225">
        <v>141</v>
      </c>
      <c r="I3225" t="s">
        <v>29</v>
      </c>
      <c r="J3225">
        <v>70000000</v>
      </c>
      <c r="K3225">
        <v>5.4</v>
      </c>
    </row>
    <row r="3226" spans="1:11" x14ac:dyDescent="0.3">
      <c r="A3226" t="s">
        <v>4158</v>
      </c>
      <c r="B3226">
        <v>84</v>
      </c>
      <c r="C3226">
        <v>104</v>
      </c>
      <c r="D3226">
        <v>47474112</v>
      </c>
      <c r="E3226" t="s">
        <v>1449</v>
      </c>
      <c r="F3226" t="s">
        <v>6825</v>
      </c>
      <c r="G3226">
        <v>58227</v>
      </c>
      <c r="H3226">
        <v>181</v>
      </c>
      <c r="I3226" t="s">
        <v>29</v>
      </c>
      <c r="J3226">
        <v>90000000</v>
      </c>
      <c r="K3226">
        <v>5.4</v>
      </c>
    </row>
    <row r="3227" spans="1:11" x14ac:dyDescent="0.3">
      <c r="A3227" t="s">
        <v>3451</v>
      </c>
      <c r="B3227">
        <v>167</v>
      </c>
      <c r="C3227">
        <v>102</v>
      </c>
      <c r="D3227">
        <v>49392095</v>
      </c>
      <c r="E3227" t="s">
        <v>180</v>
      </c>
      <c r="F3227" t="s">
        <v>6826</v>
      </c>
      <c r="G3227">
        <v>52029</v>
      </c>
      <c r="H3227">
        <v>224</v>
      </c>
      <c r="I3227" t="s">
        <v>29</v>
      </c>
      <c r="J3227">
        <v>100000000</v>
      </c>
      <c r="K3227">
        <v>5.4</v>
      </c>
    </row>
    <row r="3228" spans="1:11" x14ac:dyDescent="0.3">
      <c r="A3228" t="s">
        <v>3659</v>
      </c>
      <c r="B3228">
        <v>71</v>
      </c>
      <c r="C3228">
        <v>77</v>
      </c>
      <c r="D3228">
        <v>64736114</v>
      </c>
      <c r="E3228" t="s">
        <v>296</v>
      </c>
      <c r="F3228" t="s">
        <v>6827</v>
      </c>
      <c r="G3228">
        <v>36471</v>
      </c>
      <c r="H3228">
        <v>69</v>
      </c>
      <c r="I3228" t="s">
        <v>29</v>
      </c>
      <c r="J3228">
        <v>120000000</v>
      </c>
      <c r="K3228">
        <v>5.4</v>
      </c>
    </row>
    <row r="3229" spans="1:11" x14ac:dyDescent="0.3">
      <c r="A3229" t="s">
        <v>4614</v>
      </c>
      <c r="B3229">
        <v>104</v>
      </c>
      <c r="C3229">
        <v>76</v>
      </c>
      <c r="D3229">
        <v>50026353</v>
      </c>
      <c r="E3229" t="s">
        <v>6828</v>
      </c>
      <c r="F3229" t="s">
        <v>6829</v>
      </c>
      <c r="G3229">
        <v>13581</v>
      </c>
      <c r="H3229">
        <v>88</v>
      </c>
      <c r="I3229" t="s">
        <v>29</v>
      </c>
      <c r="J3229">
        <v>110000000</v>
      </c>
      <c r="K3229">
        <v>5.4</v>
      </c>
    </row>
    <row r="3230" spans="1:11" x14ac:dyDescent="0.3">
      <c r="A3230" t="s">
        <v>927</v>
      </c>
      <c r="B3230">
        <v>261</v>
      </c>
      <c r="C3230">
        <v>133</v>
      </c>
      <c r="D3230">
        <v>7097125</v>
      </c>
      <c r="E3230" t="s">
        <v>1536</v>
      </c>
      <c r="F3230" t="s">
        <v>6830</v>
      </c>
      <c r="G3230">
        <v>38983</v>
      </c>
      <c r="H3230">
        <v>207</v>
      </c>
      <c r="I3230" t="s">
        <v>29</v>
      </c>
      <c r="J3230">
        <v>70000000</v>
      </c>
      <c r="K3230">
        <v>5.4</v>
      </c>
    </row>
    <row r="3231" spans="1:11" x14ac:dyDescent="0.3">
      <c r="A3231" t="s">
        <v>3198</v>
      </c>
      <c r="B3231">
        <v>186</v>
      </c>
      <c r="C3231">
        <v>96</v>
      </c>
      <c r="D3231">
        <v>100289690</v>
      </c>
      <c r="E3231" t="s">
        <v>4122</v>
      </c>
      <c r="F3231" t="s">
        <v>6831</v>
      </c>
      <c r="G3231">
        <v>115099</v>
      </c>
      <c r="H3231">
        <v>257</v>
      </c>
      <c r="I3231" t="s">
        <v>29</v>
      </c>
      <c r="J3231">
        <v>175000000</v>
      </c>
      <c r="K3231">
        <v>5.4</v>
      </c>
    </row>
    <row r="3232" spans="1:11" x14ac:dyDescent="0.3">
      <c r="A3232" t="s">
        <v>4288</v>
      </c>
      <c r="B3232">
        <v>132</v>
      </c>
      <c r="C3232">
        <v>88</v>
      </c>
      <c r="D3232">
        <v>21379315</v>
      </c>
      <c r="E3232" t="s">
        <v>4803</v>
      </c>
      <c r="F3232" t="s">
        <v>6833</v>
      </c>
      <c r="G3232">
        <v>17590</v>
      </c>
      <c r="H3232">
        <v>112</v>
      </c>
      <c r="I3232" t="s">
        <v>29</v>
      </c>
      <c r="J3232">
        <v>150000000</v>
      </c>
      <c r="K3232">
        <v>5.4</v>
      </c>
    </row>
    <row r="3233" spans="1:11" x14ac:dyDescent="0.3">
      <c r="A3233" t="s">
        <v>104</v>
      </c>
      <c r="B3233">
        <v>384</v>
      </c>
      <c r="C3233">
        <v>127</v>
      </c>
      <c r="D3233">
        <v>47375327</v>
      </c>
      <c r="E3233" t="s">
        <v>248</v>
      </c>
      <c r="F3233" t="s">
        <v>6834</v>
      </c>
      <c r="G3233">
        <v>139593</v>
      </c>
      <c r="H3233">
        <v>720</v>
      </c>
      <c r="I3233" t="s">
        <v>29</v>
      </c>
      <c r="J3233">
        <v>176000000</v>
      </c>
      <c r="K3233">
        <v>5.4</v>
      </c>
    </row>
    <row r="3234" spans="1:11" x14ac:dyDescent="0.3">
      <c r="A3234" t="s">
        <v>4692</v>
      </c>
      <c r="B3234">
        <v>73</v>
      </c>
      <c r="C3234">
        <v>85</v>
      </c>
      <c r="D3234">
        <v>144156464</v>
      </c>
      <c r="E3234" t="s">
        <v>4122</v>
      </c>
      <c r="F3234" t="s">
        <v>6835</v>
      </c>
      <c r="G3234">
        <v>74343</v>
      </c>
      <c r="H3234">
        <v>98</v>
      </c>
      <c r="I3234" t="s">
        <v>29</v>
      </c>
      <c r="J3234">
        <v>71500000</v>
      </c>
      <c r="K3234">
        <v>5.3</v>
      </c>
    </row>
    <row r="3235" spans="1:11" x14ac:dyDescent="0.3">
      <c r="A3235" t="s">
        <v>4843</v>
      </c>
      <c r="B3235">
        <v>154</v>
      </c>
      <c r="C3235">
        <v>99</v>
      </c>
      <c r="D3235">
        <v>63034755</v>
      </c>
      <c r="E3235" t="s">
        <v>676</v>
      </c>
      <c r="F3235" t="s">
        <v>6836</v>
      </c>
      <c r="G3235">
        <v>16984</v>
      </c>
      <c r="H3235">
        <v>96</v>
      </c>
      <c r="I3235" t="s">
        <v>29</v>
      </c>
      <c r="J3235">
        <v>29000000</v>
      </c>
      <c r="K3235">
        <v>5.3</v>
      </c>
    </row>
    <row r="3236" spans="1:11" x14ac:dyDescent="0.3">
      <c r="A3236" t="s">
        <v>4683</v>
      </c>
      <c r="B3236">
        <v>66</v>
      </c>
      <c r="C3236">
        <v>94</v>
      </c>
      <c r="D3236">
        <v>42672630</v>
      </c>
      <c r="E3236" t="s">
        <v>6837</v>
      </c>
      <c r="F3236" t="s">
        <v>6839</v>
      </c>
      <c r="G3236">
        <v>27580</v>
      </c>
      <c r="H3236">
        <v>172</v>
      </c>
      <c r="I3236" t="s">
        <v>29</v>
      </c>
      <c r="J3236">
        <v>17000000</v>
      </c>
      <c r="K3236">
        <v>5.3</v>
      </c>
    </row>
    <row r="3237" spans="1:11" x14ac:dyDescent="0.3">
      <c r="A3237" t="s">
        <v>4711</v>
      </c>
      <c r="B3237">
        <v>110</v>
      </c>
      <c r="C3237">
        <v>88</v>
      </c>
      <c r="D3237">
        <v>19170001</v>
      </c>
      <c r="E3237" t="s">
        <v>626</v>
      </c>
      <c r="F3237" t="s">
        <v>6841</v>
      </c>
      <c r="G3237">
        <v>21359</v>
      </c>
      <c r="H3237">
        <v>270</v>
      </c>
      <c r="I3237" t="s">
        <v>29</v>
      </c>
      <c r="J3237">
        <v>2800000</v>
      </c>
      <c r="K3237">
        <v>5.3</v>
      </c>
    </row>
    <row r="3238" spans="1:11" x14ac:dyDescent="0.3">
      <c r="A3238" t="s">
        <v>4354</v>
      </c>
      <c r="B3238">
        <v>16</v>
      </c>
      <c r="C3238">
        <v>100</v>
      </c>
      <c r="D3238">
        <v>15369573</v>
      </c>
      <c r="E3238" t="s">
        <v>180</v>
      </c>
      <c r="F3238" t="s">
        <v>6842</v>
      </c>
      <c r="G3238">
        <v>2580</v>
      </c>
      <c r="H3238">
        <v>54</v>
      </c>
      <c r="I3238" t="s">
        <v>29</v>
      </c>
      <c r="J3238">
        <v>3000000</v>
      </c>
      <c r="K3238">
        <v>5.3</v>
      </c>
    </row>
    <row r="3239" spans="1:11" x14ac:dyDescent="0.3">
      <c r="A3239" t="s">
        <v>4508</v>
      </c>
      <c r="B3239">
        <v>218</v>
      </c>
      <c r="C3239">
        <v>86</v>
      </c>
      <c r="D3239">
        <v>12555230</v>
      </c>
      <c r="E3239" t="s">
        <v>4875</v>
      </c>
      <c r="F3239" t="s">
        <v>6844</v>
      </c>
      <c r="G3239">
        <v>18566</v>
      </c>
      <c r="H3239">
        <v>154</v>
      </c>
      <c r="I3239" t="s">
        <v>29</v>
      </c>
      <c r="J3239">
        <v>2000000</v>
      </c>
      <c r="K3239">
        <v>5.3</v>
      </c>
    </row>
    <row r="3240" spans="1:11" x14ac:dyDescent="0.3">
      <c r="A3240" t="s">
        <v>4685</v>
      </c>
      <c r="B3240">
        <v>444</v>
      </c>
      <c r="C3240">
        <v>94</v>
      </c>
      <c r="D3240">
        <v>14123773</v>
      </c>
      <c r="E3240" t="s">
        <v>26</v>
      </c>
      <c r="F3240" t="s">
        <v>6845</v>
      </c>
      <c r="G3240">
        <v>108683</v>
      </c>
      <c r="H3240">
        <v>561</v>
      </c>
      <c r="I3240" t="s">
        <v>29</v>
      </c>
      <c r="J3240">
        <v>5000000</v>
      </c>
      <c r="K3240">
        <v>5.3</v>
      </c>
    </row>
    <row r="3241" spans="1:11" x14ac:dyDescent="0.3">
      <c r="A3241" t="s">
        <v>4727</v>
      </c>
      <c r="B3241">
        <v>27</v>
      </c>
      <c r="C3241">
        <v>81</v>
      </c>
      <c r="D3241">
        <v>26906039</v>
      </c>
      <c r="E3241" t="s">
        <v>1259</v>
      </c>
      <c r="F3241" t="s">
        <v>6847</v>
      </c>
      <c r="G3241">
        <v>29621</v>
      </c>
      <c r="H3241">
        <v>76</v>
      </c>
      <c r="I3241" t="s">
        <v>29</v>
      </c>
      <c r="J3241">
        <v>18000000</v>
      </c>
      <c r="K3241">
        <v>5.3</v>
      </c>
    </row>
    <row r="3242" spans="1:11" x14ac:dyDescent="0.3">
      <c r="A3242" t="s">
        <v>3373</v>
      </c>
      <c r="B3242">
        <v>120</v>
      </c>
      <c r="C3242">
        <v>91</v>
      </c>
      <c r="D3242">
        <v>43792641</v>
      </c>
      <c r="E3242" t="s">
        <v>289</v>
      </c>
      <c r="F3242" t="s">
        <v>6848</v>
      </c>
      <c r="G3242">
        <v>32157</v>
      </c>
      <c r="H3242">
        <v>119</v>
      </c>
      <c r="I3242" t="s">
        <v>29</v>
      </c>
      <c r="J3242">
        <v>35000000</v>
      </c>
      <c r="K3242">
        <v>5.3</v>
      </c>
    </row>
    <row r="3243" spans="1:11" x14ac:dyDescent="0.3">
      <c r="A3243" t="s">
        <v>4481</v>
      </c>
      <c r="B3243">
        <v>114</v>
      </c>
      <c r="C3243">
        <v>89</v>
      </c>
      <c r="D3243">
        <v>32368960</v>
      </c>
      <c r="E3243" t="s">
        <v>6849</v>
      </c>
      <c r="F3243" t="s">
        <v>6851</v>
      </c>
      <c r="G3243">
        <v>39768</v>
      </c>
      <c r="H3243">
        <v>292</v>
      </c>
      <c r="I3243" t="s">
        <v>29</v>
      </c>
      <c r="J3243">
        <v>25000000</v>
      </c>
      <c r="K3243">
        <v>5.3</v>
      </c>
    </row>
    <row r="3244" spans="1:11" x14ac:dyDescent="0.3">
      <c r="A3244" t="s">
        <v>4028</v>
      </c>
      <c r="B3244">
        <v>76</v>
      </c>
      <c r="C3244">
        <v>114</v>
      </c>
      <c r="D3244">
        <v>42168445</v>
      </c>
      <c r="E3244" t="s">
        <v>699</v>
      </c>
      <c r="F3244" t="s">
        <v>6852</v>
      </c>
      <c r="G3244">
        <v>10791</v>
      </c>
      <c r="H3244">
        <v>39</v>
      </c>
      <c r="I3244" t="s">
        <v>29</v>
      </c>
      <c r="J3244">
        <v>35000000</v>
      </c>
      <c r="K3244">
        <v>5.3</v>
      </c>
    </row>
    <row r="3245" spans="1:11" x14ac:dyDescent="0.3">
      <c r="A3245" t="s">
        <v>3804</v>
      </c>
      <c r="B3245">
        <v>66</v>
      </c>
      <c r="C3245">
        <v>104</v>
      </c>
      <c r="D3245">
        <v>18595716</v>
      </c>
      <c r="E3245" t="s">
        <v>3376</v>
      </c>
      <c r="F3245" t="s">
        <v>6854</v>
      </c>
      <c r="G3245">
        <v>30462</v>
      </c>
      <c r="H3245">
        <v>150</v>
      </c>
      <c r="I3245" t="s">
        <v>29</v>
      </c>
      <c r="J3245">
        <v>12000000</v>
      </c>
      <c r="K3245">
        <v>5.3</v>
      </c>
    </row>
    <row r="3246" spans="1:11" x14ac:dyDescent="0.3">
      <c r="A3246" t="s">
        <v>4428</v>
      </c>
      <c r="B3246">
        <v>37</v>
      </c>
      <c r="C3246">
        <v>91</v>
      </c>
      <c r="D3246">
        <v>17292381</v>
      </c>
      <c r="E3246" t="s">
        <v>6855</v>
      </c>
      <c r="F3246" t="s">
        <v>6856</v>
      </c>
      <c r="G3246">
        <v>5794</v>
      </c>
      <c r="H3246">
        <v>69</v>
      </c>
      <c r="I3246" t="s">
        <v>29</v>
      </c>
      <c r="J3246">
        <v>12000000</v>
      </c>
      <c r="K3246">
        <v>5.3</v>
      </c>
    </row>
    <row r="3247" spans="1:11" x14ac:dyDescent="0.3">
      <c r="A3247" t="s">
        <v>4745</v>
      </c>
      <c r="B3247">
        <v>97</v>
      </c>
      <c r="C3247">
        <v>94</v>
      </c>
      <c r="D3247">
        <v>30222640</v>
      </c>
      <c r="E3247" t="s">
        <v>875</v>
      </c>
      <c r="F3247" t="s">
        <v>6858</v>
      </c>
      <c r="G3247">
        <v>36666</v>
      </c>
      <c r="H3247">
        <v>144</v>
      </c>
      <c r="I3247" t="s">
        <v>29</v>
      </c>
      <c r="J3247">
        <v>25000000</v>
      </c>
      <c r="K3247">
        <v>5.3</v>
      </c>
    </row>
    <row r="3248" spans="1:11" x14ac:dyDescent="0.3">
      <c r="A3248" t="s">
        <v>4704</v>
      </c>
      <c r="B3248">
        <v>84</v>
      </c>
      <c r="C3248">
        <v>90</v>
      </c>
      <c r="D3248">
        <v>25077977</v>
      </c>
      <c r="E3248" t="s">
        <v>3666</v>
      </c>
      <c r="F3248" t="s">
        <v>6860</v>
      </c>
      <c r="G3248">
        <v>10986</v>
      </c>
      <c r="H3248">
        <v>84</v>
      </c>
      <c r="I3248" t="s">
        <v>29</v>
      </c>
      <c r="J3248">
        <v>20000000</v>
      </c>
      <c r="K3248">
        <v>5.3</v>
      </c>
    </row>
    <row r="3249" spans="1:11" x14ac:dyDescent="0.3">
      <c r="A3249" t="s">
        <v>5078</v>
      </c>
      <c r="B3249">
        <v>67</v>
      </c>
      <c r="C3249">
        <v>94</v>
      </c>
      <c r="D3249">
        <v>20627372</v>
      </c>
      <c r="E3249" t="s">
        <v>699</v>
      </c>
      <c r="F3249" t="s">
        <v>6861</v>
      </c>
      <c r="G3249">
        <v>13661</v>
      </c>
      <c r="H3249">
        <v>134</v>
      </c>
      <c r="I3249" t="s">
        <v>29</v>
      </c>
      <c r="J3249">
        <v>16000000</v>
      </c>
      <c r="K3249">
        <v>5.3</v>
      </c>
    </row>
    <row r="3250" spans="1:11" x14ac:dyDescent="0.3">
      <c r="A3250" t="s">
        <v>2758</v>
      </c>
      <c r="B3250">
        <v>120</v>
      </c>
      <c r="C3250">
        <v>97</v>
      </c>
      <c r="D3250">
        <v>23292105</v>
      </c>
      <c r="E3250" t="s">
        <v>4137</v>
      </c>
      <c r="F3250" t="s">
        <v>6862</v>
      </c>
      <c r="G3250">
        <v>39541</v>
      </c>
      <c r="H3250">
        <v>334</v>
      </c>
      <c r="I3250" t="s">
        <v>29</v>
      </c>
      <c r="J3250">
        <v>20000000</v>
      </c>
      <c r="K3250">
        <v>5.3</v>
      </c>
    </row>
    <row r="3251" spans="1:11" x14ac:dyDescent="0.3">
      <c r="A3251" t="s">
        <v>4677</v>
      </c>
      <c r="B3251">
        <v>75</v>
      </c>
      <c r="C3251">
        <v>95</v>
      </c>
      <c r="D3251">
        <v>13558739</v>
      </c>
      <c r="E3251" t="s">
        <v>676</v>
      </c>
      <c r="F3251" t="s">
        <v>6863</v>
      </c>
      <c r="G3251">
        <v>15427</v>
      </c>
      <c r="H3251">
        <v>121</v>
      </c>
      <c r="I3251" t="s">
        <v>29</v>
      </c>
      <c r="J3251">
        <v>11000000</v>
      </c>
      <c r="K3251">
        <v>5.3</v>
      </c>
    </row>
    <row r="3252" spans="1:11" x14ac:dyDescent="0.3">
      <c r="A3252" t="s">
        <v>4652</v>
      </c>
      <c r="B3252">
        <v>148</v>
      </c>
      <c r="C3252">
        <v>104</v>
      </c>
      <c r="D3252">
        <v>37481242</v>
      </c>
      <c r="E3252" t="s">
        <v>289</v>
      </c>
      <c r="F3252" t="s">
        <v>6864</v>
      </c>
      <c r="G3252">
        <v>40654</v>
      </c>
      <c r="H3252">
        <v>97</v>
      </c>
      <c r="I3252" t="s">
        <v>29</v>
      </c>
      <c r="J3252">
        <v>35000000</v>
      </c>
      <c r="K3252">
        <v>5.3</v>
      </c>
    </row>
    <row r="3253" spans="1:11" x14ac:dyDescent="0.3">
      <c r="A3253" t="s">
        <v>3114</v>
      </c>
      <c r="B3253">
        <v>228</v>
      </c>
      <c r="C3253">
        <v>108</v>
      </c>
      <c r="D3253">
        <v>32048809</v>
      </c>
      <c r="E3253" t="s">
        <v>626</v>
      </c>
      <c r="F3253" t="s">
        <v>6866</v>
      </c>
      <c r="G3253">
        <v>94456</v>
      </c>
      <c r="H3253">
        <v>576</v>
      </c>
      <c r="I3253" t="s">
        <v>29</v>
      </c>
      <c r="J3253">
        <v>30000000</v>
      </c>
      <c r="K3253">
        <v>5.3</v>
      </c>
    </row>
    <row r="3254" spans="1:11" x14ac:dyDescent="0.3">
      <c r="A3254" t="s">
        <v>3114</v>
      </c>
      <c r="B3254">
        <v>228</v>
      </c>
      <c r="C3254">
        <v>108</v>
      </c>
      <c r="D3254">
        <v>32048809</v>
      </c>
      <c r="E3254" t="s">
        <v>626</v>
      </c>
      <c r="F3254" t="s">
        <v>6866</v>
      </c>
      <c r="G3254">
        <v>94463</v>
      </c>
      <c r="H3254">
        <v>576</v>
      </c>
      <c r="I3254" t="s">
        <v>29</v>
      </c>
      <c r="J3254">
        <v>30000000</v>
      </c>
      <c r="K3254">
        <v>5.3</v>
      </c>
    </row>
    <row r="3255" spans="1:11" x14ac:dyDescent="0.3">
      <c r="A3255" t="s">
        <v>4706</v>
      </c>
      <c r="B3255">
        <v>56</v>
      </c>
      <c r="C3255">
        <v>90</v>
      </c>
      <c r="D3255">
        <v>6755271</v>
      </c>
      <c r="E3255" t="s">
        <v>840</v>
      </c>
      <c r="F3255" t="s">
        <v>6868</v>
      </c>
      <c r="G3255">
        <v>7319</v>
      </c>
      <c r="H3255">
        <v>131</v>
      </c>
      <c r="I3255" t="s">
        <v>29</v>
      </c>
      <c r="J3255">
        <v>5000000</v>
      </c>
      <c r="K3255">
        <v>5.3</v>
      </c>
    </row>
    <row r="3256" spans="1:11" x14ac:dyDescent="0.3">
      <c r="A3256" t="s">
        <v>4659</v>
      </c>
      <c r="B3256">
        <v>22</v>
      </c>
      <c r="C3256">
        <v>98</v>
      </c>
      <c r="D3256">
        <v>3902679</v>
      </c>
      <c r="E3256" t="s">
        <v>1900</v>
      </c>
      <c r="F3256" t="s">
        <v>6869</v>
      </c>
      <c r="G3256">
        <v>3943</v>
      </c>
      <c r="H3256">
        <v>49</v>
      </c>
      <c r="I3256" t="s">
        <v>29</v>
      </c>
      <c r="J3256">
        <v>3000000</v>
      </c>
      <c r="K3256">
        <v>5.3</v>
      </c>
    </row>
    <row r="3257" spans="1:11" x14ac:dyDescent="0.3">
      <c r="A3257" t="s">
        <v>4679</v>
      </c>
      <c r="B3257">
        <v>30</v>
      </c>
      <c r="C3257">
        <v>95</v>
      </c>
      <c r="D3257">
        <v>3559990</v>
      </c>
      <c r="E3257" t="s">
        <v>338</v>
      </c>
      <c r="F3257" t="s">
        <v>6871</v>
      </c>
      <c r="G3257">
        <v>8005</v>
      </c>
      <c r="H3257">
        <v>49</v>
      </c>
      <c r="I3257" t="s">
        <v>29</v>
      </c>
      <c r="J3257">
        <v>3000000</v>
      </c>
      <c r="K3257">
        <v>5.3</v>
      </c>
    </row>
    <row r="3258" spans="1:11" x14ac:dyDescent="0.3">
      <c r="A3258" t="s">
        <v>4894</v>
      </c>
      <c r="B3258">
        <v>39</v>
      </c>
      <c r="C3258">
        <v>97</v>
      </c>
      <c r="D3258">
        <v>2557668</v>
      </c>
      <c r="E3258" t="s">
        <v>208</v>
      </c>
      <c r="F3258" t="s">
        <v>6872</v>
      </c>
      <c r="G3258">
        <v>3911</v>
      </c>
      <c r="H3258">
        <v>22</v>
      </c>
      <c r="I3258" t="s">
        <v>29</v>
      </c>
      <c r="J3258">
        <v>2000000</v>
      </c>
      <c r="K3258">
        <v>5.3</v>
      </c>
    </row>
    <row r="3259" spans="1:11" x14ac:dyDescent="0.3">
      <c r="A3259" t="s">
        <v>4716</v>
      </c>
      <c r="B3259">
        <v>32</v>
      </c>
      <c r="C3259">
        <v>87</v>
      </c>
      <c r="D3259">
        <v>536767</v>
      </c>
      <c r="E3259" t="s">
        <v>6873</v>
      </c>
      <c r="F3259" t="s">
        <v>6874</v>
      </c>
      <c r="G3259">
        <v>1622</v>
      </c>
      <c r="H3259">
        <v>83</v>
      </c>
      <c r="I3259" t="s">
        <v>29</v>
      </c>
      <c r="J3259">
        <v>60000</v>
      </c>
      <c r="K3259">
        <v>5.3</v>
      </c>
    </row>
    <row r="3260" spans="1:11" x14ac:dyDescent="0.3">
      <c r="A3260" t="s">
        <v>4700</v>
      </c>
      <c r="B3260">
        <v>11</v>
      </c>
      <c r="C3260">
        <v>91</v>
      </c>
      <c r="D3260">
        <v>243347</v>
      </c>
      <c r="E3260" t="s">
        <v>208</v>
      </c>
      <c r="F3260" t="s">
        <v>6876</v>
      </c>
      <c r="G3260">
        <v>553</v>
      </c>
      <c r="H3260">
        <v>24</v>
      </c>
      <c r="I3260" t="s">
        <v>29</v>
      </c>
      <c r="J3260">
        <v>500000</v>
      </c>
      <c r="K3260">
        <v>5.3</v>
      </c>
    </row>
    <row r="3261" spans="1:11" x14ac:dyDescent="0.3">
      <c r="A3261" t="s">
        <v>4672</v>
      </c>
      <c r="B3261">
        <v>35</v>
      </c>
      <c r="C3261">
        <v>96</v>
      </c>
      <c r="D3261">
        <v>4394936</v>
      </c>
      <c r="E3261" t="s">
        <v>1585</v>
      </c>
      <c r="F3261" t="s">
        <v>6877</v>
      </c>
      <c r="G3261">
        <v>11439</v>
      </c>
      <c r="H3261">
        <v>190</v>
      </c>
      <c r="I3261" t="s">
        <v>29</v>
      </c>
      <c r="J3261">
        <v>6000000</v>
      </c>
      <c r="K3261">
        <v>5.3</v>
      </c>
    </row>
    <row r="3262" spans="1:11" x14ac:dyDescent="0.3">
      <c r="A3262" t="s">
        <v>4267</v>
      </c>
      <c r="B3262">
        <v>52</v>
      </c>
      <c r="C3262">
        <v>89</v>
      </c>
      <c r="D3262">
        <v>8070311</v>
      </c>
      <c r="E3262" t="s">
        <v>289</v>
      </c>
      <c r="F3262" t="s">
        <v>6878</v>
      </c>
      <c r="G3262">
        <v>12706</v>
      </c>
      <c r="H3262">
        <v>75</v>
      </c>
      <c r="I3262" t="s">
        <v>29</v>
      </c>
      <c r="J3262">
        <v>10000000</v>
      </c>
      <c r="K3262">
        <v>5.3</v>
      </c>
    </row>
    <row r="3263" spans="1:11" x14ac:dyDescent="0.3">
      <c r="A3263" t="s">
        <v>4718</v>
      </c>
      <c r="B3263">
        <v>156</v>
      </c>
      <c r="C3263">
        <v>87</v>
      </c>
      <c r="D3263">
        <v>418268</v>
      </c>
      <c r="E3263" t="s">
        <v>289</v>
      </c>
      <c r="F3263" t="s">
        <v>6879</v>
      </c>
      <c r="G3263">
        <v>37156</v>
      </c>
      <c r="H3263">
        <v>129</v>
      </c>
      <c r="I3263" t="s">
        <v>29</v>
      </c>
      <c r="J3263">
        <v>3000000</v>
      </c>
      <c r="K3263">
        <v>5.3</v>
      </c>
    </row>
    <row r="3264" spans="1:11" x14ac:dyDescent="0.3">
      <c r="A3264" t="s">
        <v>4687</v>
      </c>
      <c r="B3264">
        <v>82</v>
      </c>
      <c r="C3264">
        <v>93</v>
      </c>
      <c r="D3264">
        <v>200803</v>
      </c>
      <c r="E3264" t="s">
        <v>676</v>
      </c>
      <c r="F3264" t="s">
        <v>6881</v>
      </c>
      <c r="G3264">
        <v>7988</v>
      </c>
      <c r="H3264">
        <v>71</v>
      </c>
      <c r="I3264" t="s">
        <v>29</v>
      </c>
      <c r="J3264">
        <v>3000000</v>
      </c>
      <c r="K3264">
        <v>5.3</v>
      </c>
    </row>
    <row r="3265" spans="1:11" x14ac:dyDescent="0.3">
      <c r="A3265" t="s">
        <v>4697</v>
      </c>
      <c r="B3265">
        <v>72</v>
      </c>
      <c r="C3265">
        <v>92</v>
      </c>
      <c r="D3265">
        <v>5018450</v>
      </c>
      <c r="E3265" t="s">
        <v>519</v>
      </c>
      <c r="F3265" t="s">
        <v>6882</v>
      </c>
      <c r="G3265">
        <v>8546</v>
      </c>
      <c r="H3265">
        <v>86</v>
      </c>
      <c r="I3265" t="s">
        <v>29</v>
      </c>
      <c r="J3265">
        <v>8000000</v>
      </c>
      <c r="K3265">
        <v>5.3</v>
      </c>
    </row>
    <row r="3266" spans="1:11" x14ac:dyDescent="0.3">
      <c r="A3266" t="s">
        <v>1668</v>
      </c>
      <c r="B3266">
        <v>107</v>
      </c>
      <c r="C3266">
        <v>102</v>
      </c>
      <c r="D3266">
        <v>14793904</v>
      </c>
      <c r="E3266" t="s">
        <v>289</v>
      </c>
      <c r="F3266" t="s">
        <v>6884</v>
      </c>
      <c r="G3266">
        <v>28209</v>
      </c>
      <c r="H3266">
        <v>80</v>
      </c>
      <c r="I3266" t="s">
        <v>29</v>
      </c>
      <c r="J3266">
        <v>18000000</v>
      </c>
      <c r="K3266">
        <v>5.3</v>
      </c>
    </row>
    <row r="3267" spans="1:11" x14ac:dyDescent="0.3">
      <c r="A3267" t="s">
        <v>4908</v>
      </c>
      <c r="B3267">
        <v>50</v>
      </c>
      <c r="C3267">
        <v>91</v>
      </c>
      <c r="D3267">
        <v>96793</v>
      </c>
      <c r="E3267" t="s">
        <v>5502</v>
      </c>
      <c r="F3267" t="s">
        <v>6885</v>
      </c>
      <c r="G3267">
        <v>12188</v>
      </c>
      <c r="H3267">
        <v>135</v>
      </c>
      <c r="I3267" t="s">
        <v>29</v>
      </c>
      <c r="J3267">
        <v>3500000</v>
      </c>
      <c r="K3267">
        <v>5.3</v>
      </c>
    </row>
    <row r="3268" spans="1:11" x14ac:dyDescent="0.3">
      <c r="A3268" t="s">
        <v>4668</v>
      </c>
      <c r="B3268">
        <v>103</v>
      </c>
      <c r="C3268">
        <v>97</v>
      </c>
      <c r="D3268">
        <v>28927720</v>
      </c>
      <c r="E3268" t="s">
        <v>5339</v>
      </c>
      <c r="F3268" t="s">
        <v>6886</v>
      </c>
      <c r="G3268">
        <v>22220</v>
      </c>
      <c r="H3268">
        <v>181</v>
      </c>
      <c r="I3268" t="s">
        <v>29</v>
      </c>
      <c r="J3268">
        <v>33000000</v>
      </c>
      <c r="K3268">
        <v>5.3</v>
      </c>
    </row>
    <row r="3269" spans="1:11" x14ac:dyDescent="0.3">
      <c r="A3269" t="s">
        <v>3722</v>
      </c>
      <c r="B3269">
        <v>81</v>
      </c>
      <c r="C3269">
        <v>98</v>
      </c>
      <c r="D3269">
        <v>15464026</v>
      </c>
      <c r="E3269" t="s">
        <v>289</v>
      </c>
      <c r="F3269" t="s">
        <v>6888</v>
      </c>
      <c r="G3269">
        <v>23076</v>
      </c>
      <c r="H3269">
        <v>158</v>
      </c>
      <c r="I3269" t="s">
        <v>29</v>
      </c>
      <c r="J3269">
        <v>20000000</v>
      </c>
      <c r="K3269">
        <v>5.3</v>
      </c>
    </row>
    <row r="3270" spans="1:11" x14ac:dyDescent="0.3">
      <c r="A3270" t="s">
        <v>4681</v>
      </c>
      <c r="B3270">
        <v>43</v>
      </c>
      <c r="C3270">
        <v>95</v>
      </c>
      <c r="D3270">
        <v>9123834</v>
      </c>
      <c r="E3270" t="s">
        <v>289</v>
      </c>
      <c r="F3270" t="s">
        <v>6890</v>
      </c>
      <c r="G3270">
        <v>4065</v>
      </c>
      <c r="H3270">
        <v>33</v>
      </c>
      <c r="I3270" t="s">
        <v>29</v>
      </c>
      <c r="J3270">
        <v>15000000</v>
      </c>
      <c r="K3270">
        <v>5.3</v>
      </c>
    </row>
    <row r="3271" spans="1:11" x14ac:dyDescent="0.3">
      <c r="A3271" t="s">
        <v>4724</v>
      </c>
      <c r="B3271">
        <v>66</v>
      </c>
      <c r="C3271">
        <v>86</v>
      </c>
      <c r="D3271">
        <v>4814244</v>
      </c>
      <c r="E3271" t="s">
        <v>289</v>
      </c>
      <c r="F3271" t="s">
        <v>6891</v>
      </c>
      <c r="G3271">
        <v>12437</v>
      </c>
      <c r="H3271">
        <v>107</v>
      </c>
      <c r="I3271" t="s">
        <v>29</v>
      </c>
      <c r="J3271">
        <v>11000000</v>
      </c>
      <c r="K3271">
        <v>5.3</v>
      </c>
    </row>
    <row r="3272" spans="1:11" x14ac:dyDescent="0.3">
      <c r="A3272" t="s">
        <v>1502</v>
      </c>
      <c r="B3272">
        <v>138</v>
      </c>
      <c r="C3272">
        <v>113</v>
      </c>
      <c r="D3272">
        <v>4717455</v>
      </c>
      <c r="E3272" t="s">
        <v>214</v>
      </c>
      <c r="F3272" t="s">
        <v>6892</v>
      </c>
      <c r="G3272">
        <v>18632</v>
      </c>
      <c r="H3272">
        <v>354</v>
      </c>
      <c r="I3272" t="s">
        <v>29</v>
      </c>
      <c r="J3272">
        <v>12000000</v>
      </c>
      <c r="K3272">
        <v>5.3</v>
      </c>
    </row>
    <row r="3273" spans="1:11" x14ac:dyDescent="0.3">
      <c r="A3273" t="s">
        <v>3965</v>
      </c>
      <c r="B3273">
        <v>93</v>
      </c>
      <c r="C3273">
        <v>98</v>
      </c>
      <c r="D3273">
        <v>14252830</v>
      </c>
      <c r="E3273" t="s">
        <v>2765</v>
      </c>
      <c r="F3273" t="s">
        <v>6893</v>
      </c>
      <c r="G3273">
        <v>18900</v>
      </c>
      <c r="H3273">
        <v>242</v>
      </c>
      <c r="I3273" t="s">
        <v>29</v>
      </c>
      <c r="J3273">
        <v>22000000</v>
      </c>
      <c r="K3273">
        <v>5.3</v>
      </c>
    </row>
    <row r="3274" spans="1:11" x14ac:dyDescent="0.3">
      <c r="A3274" t="s">
        <v>4649</v>
      </c>
      <c r="B3274">
        <v>36</v>
      </c>
      <c r="C3274">
        <v>105</v>
      </c>
      <c r="D3274">
        <v>17100000</v>
      </c>
      <c r="E3274" t="s">
        <v>6894</v>
      </c>
      <c r="F3274" t="s">
        <v>6895</v>
      </c>
      <c r="G3274">
        <v>7073</v>
      </c>
      <c r="H3274">
        <v>29</v>
      </c>
      <c r="I3274" t="s">
        <v>29</v>
      </c>
      <c r="J3274">
        <v>25000000</v>
      </c>
      <c r="K3274">
        <v>5.3</v>
      </c>
    </row>
    <row r="3275" spans="1:11" x14ac:dyDescent="0.3">
      <c r="A3275" t="s">
        <v>190</v>
      </c>
      <c r="B3275">
        <v>336</v>
      </c>
      <c r="C3275">
        <v>138</v>
      </c>
      <c r="D3275">
        <v>16969390</v>
      </c>
      <c r="E3275" t="s">
        <v>208</v>
      </c>
      <c r="F3275" t="s">
        <v>6896</v>
      </c>
      <c r="G3275">
        <v>80861</v>
      </c>
      <c r="H3275">
        <v>431</v>
      </c>
      <c r="I3275" t="s">
        <v>29</v>
      </c>
      <c r="J3275">
        <v>25000000</v>
      </c>
      <c r="K3275">
        <v>5.3</v>
      </c>
    </row>
    <row r="3276" spans="1:11" x14ac:dyDescent="0.3">
      <c r="A3276" t="s">
        <v>4714</v>
      </c>
      <c r="B3276">
        <v>97</v>
      </c>
      <c r="C3276">
        <v>88</v>
      </c>
      <c r="D3276">
        <v>6373693</v>
      </c>
      <c r="E3276" t="s">
        <v>289</v>
      </c>
      <c r="F3276" t="s">
        <v>6897</v>
      </c>
      <c r="G3276">
        <v>11498</v>
      </c>
      <c r="H3276">
        <v>53</v>
      </c>
      <c r="I3276" t="s">
        <v>29</v>
      </c>
      <c r="J3276">
        <v>15000000</v>
      </c>
      <c r="K3276">
        <v>5.3</v>
      </c>
    </row>
    <row r="3277" spans="1:11" x14ac:dyDescent="0.3">
      <c r="A3277" t="s">
        <v>4675</v>
      </c>
      <c r="B3277">
        <v>48</v>
      </c>
      <c r="C3277">
        <v>96</v>
      </c>
      <c r="D3277">
        <v>27445</v>
      </c>
      <c r="E3277" t="s">
        <v>6898</v>
      </c>
      <c r="F3277" t="s">
        <v>6900</v>
      </c>
      <c r="G3277">
        <v>3788</v>
      </c>
      <c r="H3277">
        <v>31</v>
      </c>
      <c r="I3277" t="s">
        <v>29</v>
      </c>
      <c r="J3277">
        <v>9000000</v>
      </c>
      <c r="K3277">
        <v>5.3</v>
      </c>
    </row>
    <row r="3278" spans="1:11" x14ac:dyDescent="0.3">
      <c r="A3278" t="s">
        <v>4690</v>
      </c>
      <c r="B3278">
        <v>51</v>
      </c>
      <c r="C3278">
        <v>93</v>
      </c>
      <c r="D3278">
        <v>900926</v>
      </c>
      <c r="E3278" t="s">
        <v>676</v>
      </c>
      <c r="F3278" t="s">
        <v>6901</v>
      </c>
      <c r="G3278">
        <v>9517</v>
      </c>
      <c r="H3278">
        <v>46</v>
      </c>
      <c r="I3278" t="s">
        <v>29</v>
      </c>
      <c r="J3278">
        <v>10000000</v>
      </c>
      <c r="K3278">
        <v>5.3</v>
      </c>
    </row>
    <row r="3279" spans="1:11" x14ac:dyDescent="0.3">
      <c r="A3279" t="s">
        <v>1148</v>
      </c>
      <c r="B3279">
        <v>131</v>
      </c>
      <c r="C3279">
        <v>122</v>
      </c>
      <c r="D3279">
        <v>531009</v>
      </c>
      <c r="E3279" t="s">
        <v>588</v>
      </c>
      <c r="F3279" t="s">
        <v>6902</v>
      </c>
      <c r="G3279">
        <v>7976</v>
      </c>
      <c r="H3279">
        <v>61</v>
      </c>
      <c r="I3279" t="s">
        <v>29</v>
      </c>
      <c r="J3279">
        <v>10000000</v>
      </c>
      <c r="K3279">
        <v>5.3</v>
      </c>
    </row>
    <row r="3280" spans="1:11" x14ac:dyDescent="0.3">
      <c r="A3280" t="s">
        <v>4662</v>
      </c>
      <c r="B3280">
        <v>81</v>
      </c>
      <c r="C3280">
        <v>98</v>
      </c>
      <c r="D3280">
        <v>50189179</v>
      </c>
      <c r="E3280" t="s">
        <v>3179</v>
      </c>
      <c r="F3280" t="s">
        <v>6903</v>
      </c>
      <c r="G3280">
        <v>61966</v>
      </c>
      <c r="H3280">
        <v>207</v>
      </c>
      <c r="I3280" t="s">
        <v>29</v>
      </c>
      <c r="J3280">
        <v>60000000</v>
      </c>
      <c r="K3280">
        <v>5.3</v>
      </c>
    </row>
    <row r="3281" spans="1:11" x14ac:dyDescent="0.3">
      <c r="A3281" t="s">
        <v>4708</v>
      </c>
      <c r="B3281">
        <v>19</v>
      </c>
      <c r="C3281">
        <v>90</v>
      </c>
      <c r="D3281">
        <v>15091542</v>
      </c>
      <c r="E3281" t="s">
        <v>558</v>
      </c>
      <c r="F3281" t="s">
        <v>6904</v>
      </c>
      <c r="G3281">
        <v>4086</v>
      </c>
      <c r="H3281">
        <v>22</v>
      </c>
      <c r="I3281" t="s">
        <v>69</v>
      </c>
      <c r="J3281">
        <v>25000000</v>
      </c>
      <c r="K3281">
        <v>5.3</v>
      </c>
    </row>
    <row r="3282" spans="1:11" x14ac:dyDescent="0.3">
      <c r="A3282" t="s">
        <v>4269</v>
      </c>
      <c r="B3282">
        <v>98</v>
      </c>
      <c r="C3282">
        <v>103</v>
      </c>
      <c r="D3282">
        <v>17324744</v>
      </c>
      <c r="E3282" t="s">
        <v>519</v>
      </c>
      <c r="F3282" t="s">
        <v>6906</v>
      </c>
      <c r="G3282">
        <v>44103</v>
      </c>
      <c r="H3282">
        <v>149</v>
      </c>
      <c r="I3282" t="s">
        <v>29</v>
      </c>
      <c r="J3282">
        <v>28000000</v>
      </c>
      <c r="K3282">
        <v>5.3</v>
      </c>
    </row>
    <row r="3283" spans="1:11" x14ac:dyDescent="0.3">
      <c r="A3283" t="s">
        <v>4534</v>
      </c>
      <c r="B3283">
        <v>62</v>
      </c>
      <c r="C3283">
        <v>90</v>
      </c>
      <c r="D3283">
        <v>28535768</v>
      </c>
      <c r="E3283" t="s">
        <v>676</v>
      </c>
      <c r="F3283" t="s">
        <v>6908</v>
      </c>
      <c r="G3283">
        <v>10446</v>
      </c>
      <c r="H3283">
        <v>105</v>
      </c>
      <c r="I3283" t="s">
        <v>29</v>
      </c>
      <c r="J3283">
        <v>40000000</v>
      </c>
      <c r="K3283">
        <v>5.3</v>
      </c>
    </row>
    <row r="3284" spans="1:11" x14ac:dyDescent="0.3">
      <c r="A3284" t="s">
        <v>4432</v>
      </c>
      <c r="B3284">
        <v>51</v>
      </c>
      <c r="C3284">
        <v>107</v>
      </c>
      <c r="D3284">
        <v>12372410</v>
      </c>
      <c r="E3284" t="s">
        <v>1941</v>
      </c>
      <c r="F3284" t="s">
        <v>6909</v>
      </c>
      <c r="G3284">
        <v>11709</v>
      </c>
      <c r="H3284">
        <v>101</v>
      </c>
      <c r="I3284" t="s">
        <v>29</v>
      </c>
      <c r="J3284">
        <v>24000000</v>
      </c>
      <c r="K3284">
        <v>5.3</v>
      </c>
    </row>
    <row r="3285" spans="1:11" x14ac:dyDescent="0.3">
      <c r="A3285" t="s">
        <v>4733</v>
      </c>
      <c r="B3285">
        <v>64</v>
      </c>
      <c r="C3285">
        <v>99</v>
      </c>
      <c r="D3285">
        <v>16930185</v>
      </c>
      <c r="E3285" t="s">
        <v>289</v>
      </c>
      <c r="F3285" t="s">
        <v>6910</v>
      </c>
      <c r="G3285">
        <v>14315</v>
      </c>
      <c r="H3285">
        <v>101</v>
      </c>
      <c r="I3285" t="s">
        <v>29</v>
      </c>
      <c r="J3285">
        <v>29000000</v>
      </c>
      <c r="K3285">
        <v>5.3</v>
      </c>
    </row>
    <row r="3286" spans="1:11" x14ac:dyDescent="0.3">
      <c r="A3286" t="s">
        <v>4664</v>
      </c>
      <c r="B3286">
        <v>21</v>
      </c>
      <c r="C3286">
        <v>98</v>
      </c>
      <c r="D3286">
        <v>1953732</v>
      </c>
      <c r="E3286" t="s">
        <v>726</v>
      </c>
      <c r="F3286" t="s">
        <v>6911</v>
      </c>
      <c r="G3286">
        <v>4996</v>
      </c>
      <c r="H3286">
        <v>62</v>
      </c>
      <c r="I3286" t="s">
        <v>29</v>
      </c>
      <c r="J3286">
        <v>15000000</v>
      </c>
      <c r="K3286">
        <v>5.3</v>
      </c>
    </row>
    <row r="3287" spans="1:11" x14ac:dyDescent="0.3">
      <c r="A3287" t="s">
        <v>4595</v>
      </c>
      <c r="B3287">
        <v>58</v>
      </c>
      <c r="C3287">
        <v>87</v>
      </c>
      <c r="D3287">
        <v>6563357</v>
      </c>
      <c r="E3287" t="s">
        <v>1929</v>
      </c>
      <c r="F3287" t="s">
        <v>6913</v>
      </c>
      <c r="G3287">
        <v>18571</v>
      </c>
      <c r="H3287">
        <v>120</v>
      </c>
      <c r="I3287" t="s">
        <v>29</v>
      </c>
      <c r="J3287">
        <v>20000000</v>
      </c>
      <c r="K3287">
        <v>5.3</v>
      </c>
    </row>
    <row r="3288" spans="1:11" x14ac:dyDescent="0.3">
      <c r="A3288" t="s">
        <v>4423</v>
      </c>
      <c r="B3288">
        <v>127</v>
      </c>
      <c r="C3288">
        <v>91</v>
      </c>
      <c r="D3288">
        <v>26404753</v>
      </c>
      <c r="E3288" t="s">
        <v>1990</v>
      </c>
      <c r="F3288" t="s">
        <v>6914</v>
      </c>
      <c r="G3288">
        <v>34203</v>
      </c>
      <c r="H3288">
        <v>169</v>
      </c>
      <c r="I3288" t="s">
        <v>29</v>
      </c>
      <c r="J3288">
        <v>40000000</v>
      </c>
      <c r="K3288">
        <v>5.3</v>
      </c>
    </row>
    <row r="3289" spans="1:11" x14ac:dyDescent="0.3">
      <c r="A3289" t="s">
        <v>392</v>
      </c>
      <c r="B3289">
        <v>185</v>
      </c>
      <c r="C3289">
        <v>111</v>
      </c>
      <c r="D3289">
        <v>48430355</v>
      </c>
      <c r="E3289" t="s">
        <v>73</v>
      </c>
      <c r="F3289" t="s">
        <v>6915</v>
      </c>
      <c r="G3289">
        <v>43709</v>
      </c>
      <c r="H3289">
        <v>141</v>
      </c>
      <c r="I3289" t="s">
        <v>29</v>
      </c>
      <c r="J3289">
        <v>70000000</v>
      </c>
      <c r="K3289">
        <v>5.3</v>
      </c>
    </row>
    <row r="3290" spans="1:11" x14ac:dyDescent="0.3">
      <c r="A3290" t="s">
        <v>4647</v>
      </c>
      <c r="B3290">
        <v>107</v>
      </c>
      <c r="C3290">
        <v>109</v>
      </c>
      <c r="D3290">
        <v>10654581</v>
      </c>
      <c r="E3290" t="s">
        <v>600</v>
      </c>
      <c r="F3290" t="s">
        <v>6916</v>
      </c>
      <c r="G3290">
        <v>45497</v>
      </c>
      <c r="H3290">
        <v>260</v>
      </c>
      <c r="I3290" t="s">
        <v>29</v>
      </c>
      <c r="J3290">
        <v>34000000</v>
      </c>
      <c r="K3290">
        <v>5.3</v>
      </c>
    </row>
    <row r="3291" spans="1:11" x14ac:dyDescent="0.3">
      <c r="A3291" t="s">
        <v>4647</v>
      </c>
      <c r="B3291">
        <v>107</v>
      </c>
      <c r="C3291">
        <v>109</v>
      </c>
      <c r="D3291">
        <v>10654581</v>
      </c>
      <c r="E3291" t="s">
        <v>600</v>
      </c>
      <c r="F3291" t="s">
        <v>6916</v>
      </c>
      <c r="G3291">
        <v>45500</v>
      </c>
      <c r="H3291">
        <v>260</v>
      </c>
      <c r="I3291" t="s">
        <v>29</v>
      </c>
      <c r="J3291">
        <v>34000000</v>
      </c>
      <c r="K3291">
        <v>5.3</v>
      </c>
    </row>
    <row r="3292" spans="1:11" x14ac:dyDescent="0.3">
      <c r="A3292" t="s">
        <v>3910</v>
      </c>
      <c r="B3292">
        <v>45</v>
      </c>
      <c r="C3292">
        <v>88</v>
      </c>
      <c r="D3292">
        <v>20218</v>
      </c>
      <c r="E3292" t="s">
        <v>1562</v>
      </c>
      <c r="F3292" t="s">
        <v>6917</v>
      </c>
      <c r="G3292">
        <v>5431</v>
      </c>
      <c r="H3292">
        <v>50</v>
      </c>
      <c r="I3292" t="s">
        <v>29</v>
      </c>
      <c r="J3292">
        <v>24000000</v>
      </c>
      <c r="K3292">
        <v>5.3</v>
      </c>
    </row>
    <row r="3293" spans="1:11" x14ac:dyDescent="0.3">
      <c r="A3293" t="s">
        <v>4702</v>
      </c>
      <c r="B3293">
        <v>39</v>
      </c>
      <c r="C3293">
        <v>91</v>
      </c>
      <c r="D3293">
        <v>20400913</v>
      </c>
      <c r="E3293" t="s">
        <v>3713</v>
      </c>
      <c r="F3293" t="s">
        <v>6918</v>
      </c>
      <c r="G3293">
        <v>15455</v>
      </c>
      <c r="H3293">
        <v>80</v>
      </c>
      <c r="I3293" t="s">
        <v>29</v>
      </c>
      <c r="J3293">
        <v>45000000</v>
      </c>
      <c r="K3293">
        <v>5.3</v>
      </c>
    </row>
    <row r="3294" spans="1:11" x14ac:dyDescent="0.3">
      <c r="A3294" t="s">
        <v>4086</v>
      </c>
      <c r="B3294">
        <v>412</v>
      </c>
      <c r="C3294">
        <v>101</v>
      </c>
      <c r="D3294">
        <v>67344392</v>
      </c>
      <c r="E3294" t="s">
        <v>175</v>
      </c>
      <c r="F3294" t="s">
        <v>6919</v>
      </c>
      <c r="G3294">
        <v>165618</v>
      </c>
      <c r="H3294">
        <v>503</v>
      </c>
      <c r="I3294" t="s">
        <v>29</v>
      </c>
      <c r="J3294">
        <v>92000000</v>
      </c>
      <c r="K3294">
        <v>5.3</v>
      </c>
    </row>
    <row r="3295" spans="1:11" x14ac:dyDescent="0.3">
      <c r="A3295" t="s">
        <v>686</v>
      </c>
      <c r="B3295">
        <v>15</v>
      </c>
      <c r="C3295">
        <v>110</v>
      </c>
      <c r="D3295">
        <v>4357000</v>
      </c>
      <c r="E3295" t="s">
        <v>4122</v>
      </c>
      <c r="F3295" t="s">
        <v>6920</v>
      </c>
      <c r="G3295">
        <v>5176</v>
      </c>
      <c r="H3295">
        <v>30</v>
      </c>
      <c r="I3295" t="s">
        <v>29</v>
      </c>
      <c r="J3295">
        <v>30000000</v>
      </c>
      <c r="K3295">
        <v>5.3</v>
      </c>
    </row>
    <row r="3296" spans="1:11" x14ac:dyDescent="0.3">
      <c r="A3296" t="s">
        <v>4961</v>
      </c>
      <c r="B3296">
        <v>63</v>
      </c>
      <c r="C3296">
        <v>95</v>
      </c>
      <c r="D3296">
        <v>2954405</v>
      </c>
      <c r="E3296" t="s">
        <v>6873</v>
      </c>
      <c r="F3296" t="s">
        <v>6921</v>
      </c>
      <c r="G3296">
        <v>1977</v>
      </c>
      <c r="H3296">
        <v>64</v>
      </c>
      <c r="I3296" t="s">
        <v>29</v>
      </c>
      <c r="J3296">
        <v>36000000</v>
      </c>
      <c r="K3296">
        <v>5.3</v>
      </c>
    </row>
    <row r="3297" spans="1:11" x14ac:dyDescent="0.3">
      <c r="A3297" t="s">
        <v>4645</v>
      </c>
      <c r="B3297">
        <v>76</v>
      </c>
      <c r="C3297">
        <v>110</v>
      </c>
      <c r="D3297">
        <v>5881504</v>
      </c>
      <c r="E3297" t="s">
        <v>3894</v>
      </c>
      <c r="F3297" t="s">
        <v>6922</v>
      </c>
      <c r="G3297">
        <v>5917</v>
      </c>
      <c r="H3297">
        <v>50</v>
      </c>
      <c r="I3297" t="s">
        <v>29</v>
      </c>
      <c r="J3297">
        <v>39000000</v>
      </c>
      <c r="K3297">
        <v>5.3</v>
      </c>
    </row>
    <row r="3298" spans="1:11" x14ac:dyDescent="0.3">
      <c r="A3298" t="s">
        <v>4263</v>
      </c>
      <c r="B3298">
        <v>87</v>
      </c>
      <c r="C3298">
        <v>90</v>
      </c>
      <c r="D3298">
        <v>39442871</v>
      </c>
      <c r="E3298" t="s">
        <v>1699</v>
      </c>
      <c r="F3298" t="s">
        <v>6923</v>
      </c>
      <c r="G3298">
        <v>80639</v>
      </c>
      <c r="H3298">
        <v>237</v>
      </c>
      <c r="I3298" t="s">
        <v>29</v>
      </c>
      <c r="J3298">
        <v>80000000</v>
      </c>
      <c r="K3298">
        <v>5.3</v>
      </c>
    </row>
    <row r="3299" spans="1:11" x14ac:dyDescent="0.3">
      <c r="A3299" t="s">
        <v>4044</v>
      </c>
      <c r="B3299">
        <v>132</v>
      </c>
      <c r="C3299">
        <v>116</v>
      </c>
      <c r="D3299">
        <v>30013346</v>
      </c>
      <c r="E3299" t="s">
        <v>1562</v>
      </c>
      <c r="F3299" t="s">
        <v>6924</v>
      </c>
      <c r="G3299">
        <v>31293</v>
      </c>
      <c r="H3299">
        <v>254</v>
      </c>
      <c r="I3299" t="s">
        <v>29</v>
      </c>
      <c r="J3299">
        <v>75000000</v>
      </c>
      <c r="K3299">
        <v>5.3</v>
      </c>
    </row>
    <row r="3300" spans="1:11" x14ac:dyDescent="0.3">
      <c r="A3300" t="s">
        <v>4641</v>
      </c>
      <c r="B3300">
        <v>163</v>
      </c>
      <c r="C3300">
        <v>114</v>
      </c>
      <c r="D3300">
        <v>28772222</v>
      </c>
      <c r="E3300" t="s">
        <v>6925</v>
      </c>
      <c r="F3300" t="s">
        <v>6926</v>
      </c>
      <c r="G3300">
        <v>33953</v>
      </c>
      <c r="H3300">
        <v>163</v>
      </c>
      <c r="I3300" t="s">
        <v>29</v>
      </c>
      <c r="J3300">
        <v>105000000</v>
      </c>
      <c r="K3300">
        <v>5.3</v>
      </c>
    </row>
    <row r="3301" spans="1:11" x14ac:dyDescent="0.3">
      <c r="A3301" t="s">
        <v>4641</v>
      </c>
      <c r="B3301">
        <v>163</v>
      </c>
      <c r="C3301">
        <v>114</v>
      </c>
      <c r="D3301">
        <v>28772222</v>
      </c>
      <c r="E3301" t="s">
        <v>6925</v>
      </c>
      <c r="F3301" t="s">
        <v>6926</v>
      </c>
      <c r="G3301">
        <v>33958</v>
      </c>
      <c r="H3301">
        <v>163</v>
      </c>
      <c r="I3301" t="s">
        <v>29</v>
      </c>
      <c r="J3301">
        <v>105000000</v>
      </c>
      <c r="K3301">
        <v>5.3</v>
      </c>
    </row>
    <row r="3302" spans="1:11" x14ac:dyDescent="0.3">
      <c r="A3302" t="s">
        <v>1192</v>
      </c>
      <c r="B3302">
        <v>168</v>
      </c>
      <c r="C3302">
        <v>121</v>
      </c>
      <c r="D3302">
        <v>30212620</v>
      </c>
      <c r="E3302" t="s">
        <v>699</v>
      </c>
      <c r="F3302" t="s">
        <v>6928</v>
      </c>
      <c r="G3302">
        <v>35066</v>
      </c>
      <c r="H3302">
        <v>196</v>
      </c>
      <c r="I3302" t="s">
        <v>29</v>
      </c>
      <c r="J3302">
        <v>120000000</v>
      </c>
      <c r="K3302">
        <v>5.3</v>
      </c>
    </row>
    <row r="3303" spans="1:11" x14ac:dyDescent="0.3">
      <c r="A3303" t="s">
        <v>4428</v>
      </c>
      <c r="B3303">
        <v>131</v>
      </c>
      <c r="C3303">
        <v>92</v>
      </c>
      <c r="D3303">
        <v>217326336</v>
      </c>
      <c r="E3303" t="s">
        <v>6929</v>
      </c>
      <c r="F3303" t="s">
        <v>6931</v>
      </c>
      <c r="G3303">
        <v>57276</v>
      </c>
      <c r="H3303">
        <v>146</v>
      </c>
      <c r="I3303" t="s">
        <v>29</v>
      </c>
      <c r="J3303">
        <v>60000000</v>
      </c>
      <c r="K3303">
        <v>5.2</v>
      </c>
    </row>
    <row r="3304" spans="1:11" x14ac:dyDescent="0.3">
      <c r="A3304" t="s">
        <v>2993</v>
      </c>
      <c r="B3304">
        <v>350</v>
      </c>
      <c r="C3304">
        <v>122</v>
      </c>
      <c r="D3304">
        <v>191449475</v>
      </c>
      <c r="E3304" t="s">
        <v>1066</v>
      </c>
      <c r="F3304" t="s">
        <v>6932</v>
      </c>
      <c r="G3304">
        <v>348007</v>
      </c>
      <c r="H3304">
        <v>1535</v>
      </c>
      <c r="I3304" t="s">
        <v>29</v>
      </c>
      <c r="J3304">
        <v>37000000</v>
      </c>
      <c r="K3304">
        <v>5.2</v>
      </c>
    </row>
    <row r="3305" spans="1:11" x14ac:dyDescent="0.3">
      <c r="A3305" t="s">
        <v>2993</v>
      </c>
      <c r="B3305">
        <v>350</v>
      </c>
      <c r="C3305">
        <v>122</v>
      </c>
      <c r="D3305">
        <v>191449475</v>
      </c>
      <c r="E3305" t="s">
        <v>1066</v>
      </c>
      <c r="F3305" t="s">
        <v>6932</v>
      </c>
      <c r="G3305">
        <v>348010</v>
      </c>
      <c r="H3305">
        <v>1535</v>
      </c>
      <c r="I3305" t="s">
        <v>29</v>
      </c>
      <c r="J3305">
        <v>37000000</v>
      </c>
      <c r="K3305">
        <v>5.2</v>
      </c>
    </row>
    <row r="3306" spans="1:11" x14ac:dyDescent="0.3">
      <c r="A3306" t="s">
        <v>4072</v>
      </c>
      <c r="B3306">
        <v>86</v>
      </c>
      <c r="C3306">
        <v>109</v>
      </c>
      <c r="D3306">
        <v>61356221</v>
      </c>
      <c r="E3306" t="s">
        <v>875</v>
      </c>
      <c r="F3306" t="s">
        <v>6933</v>
      </c>
      <c r="G3306">
        <v>19505</v>
      </c>
      <c r="H3306">
        <v>162</v>
      </c>
      <c r="I3306" t="s">
        <v>29</v>
      </c>
      <c r="J3306">
        <v>14000000</v>
      </c>
      <c r="K3306">
        <v>5.2</v>
      </c>
    </row>
    <row r="3307" spans="1:11" x14ac:dyDescent="0.3">
      <c r="A3307" t="s">
        <v>5179</v>
      </c>
      <c r="B3307">
        <v>105</v>
      </c>
      <c r="C3307">
        <v>87</v>
      </c>
      <c r="D3307">
        <v>93375151</v>
      </c>
      <c r="E3307" t="s">
        <v>6934</v>
      </c>
      <c r="F3307" t="s">
        <v>6936</v>
      </c>
      <c r="G3307">
        <v>46031</v>
      </c>
      <c r="H3307">
        <v>235</v>
      </c>
      <c r="I3307" t="s">
        <v>29</v>
      </c>
      <c r="J3307">
        <v>60000000</v>
      </c>
      <c r="K3307">
        <v>5.2</v>
      </c>
    </row>
    <row r="3308" spans="1:11" x14ac:dyDescent="0.3">
      <c r="A3308" t="s">
        <v>4439</v>
      </c>
      <c r="B3308">
        <v>221</v>
      </c>
      <c r="C3308">
        <v>82</v>
      </c>
      <c r="D3308">
        <v>66466372</v>
      </c>
      <c r="E3308" t="s">
        <v>626</v>
      </c>
      <c r="F3308" t="s">
        <v>6938</v>
      </c>
      <c r="G3308">
        <v>75345</v>
      </c>
      <c r="H3308">
        <v>290</v>
      </c>
      <c r="I3308" t="s">
        <v>29</v>
      </c>
      <c r="J3308">
        <v>40000000</v>
      </c>
      <c r="K3308">
        <v>5.2</v>
      </c>
    </row>
    <row r="3309" spans="1:11" x14ac:dyDescent="0.3">
      <c r="A3309" t="s">
        <v>4816</v>
      </c>
      <c r="B3309">
        <v>127</v>
      </c>
      <c r="C3309">
        <v>83</v>
      </c>
      <c r="D3309">
        <v>71277420</v>
      </c>
      <c r="E3309" t="s">
        <v>676</v>
      </c>
      <c r="F3309" t="s">
        <v>6939</v>
      </c>
      <c r="G3309">
        <v>119590</v>
      </c>
      <c r="H3309">
        <v>548</v>
      </c>
      <c r="I3309" t="s">
        <v>29</v>
      </c>
      <c r="J3309">
        <v>45000000</v>
      </c>
      <c r="K3309">
        <v>5.2</v>
      </c>
    </row>
    <row r="3310" spans="1:11" x14ac:dyDescent="0.3">
      <c r="A3310" t="s">
        <v>1948</v>
      </c>
      <c r="B3310">
        <v>108</v>
      </c>
      <c r="C3310">
        <v>103</v>
      </c>
      <c r="D3310">
        <v>60400856</v>
      </c>
      <c r="E3310" t="s">
        <v>289</v>
      </c>
      <c r="F3310" t="s">
        <v>6940</v>
      </c>
      <c r="G3310">
        <v>61317</v>
      </c>
      <c r="H3310">
        <v>229</v>
      </c>
      <c r="I3310" t="s">
        <v>29</v>
      </c>
      <c r="J3310">
        <v>35000000</v>
      </c>
      <c r="K3310">
        <v>5.2</v>
      </c>
    </row>
    <row r="3311" spans="1:11" x14ac:dyDescent="0.3">
      <c r="A3311" t="s">
        <v>4807</v>
      </c>
      <c r="B3311">
        <v>152</v>
      </c>
      <c r="C3311">
        <v>83</v>
      </c>
      <c r="D3311">
        <v>25799043</v>
      </c>
      <c r="E3311" t="s">
        <v>2263</v>
      </c>
      <c r="F3311" t="s">
        <v>6941</v>
      </c>
      <c r="G3311">
        <v>28513</v>
      </c>
      <c r="H3311">
        <v>126</v>
      </c>
      <c r="I3311" t="s">
        <v>29</v>
      </c>
      <c r="J3311">
        <v>3300000</v>
      </c>
      <c r="K3311">
        <v>5.2</v>
      </c>
    </row>
    <row r="3312" spans="1:11" x14ac:dyDescent="0.3">
      <c r="A3312" t="s">
        <v>2754</v>
      </c>
      <c r="B3312">
        <v>176</v>
      </c>
      <c r="C3312">
        <v>118</v>
      </c>
      <c r="D3312">
        <v>85911262</v>
      </c>
      <c r="E3312" t="s">
        <v>6942</v>
      </c>
      <c r="F3312" t="s">
        <v>6943</v>
      </c>
      <c r="G3312">
        <v>24735</v>
      </c>
      <c r="H3312">
        <v>213</v>
      </c>
      <c r="I3312" t="s">
        <v>29</v>
      </c>
      <c r="J3312">
        <v>65000000</v>
      </c>
      <c r="K3312">
        <v>5.2</v>
      </c>
    </row>
    <row r="3313" spans="1:11" x14ac:dyDescent="0.3">
      <c r="A3313" t="s">
        <v>4797</v>
      </c>
      <c r="B3313">
        <v>135</v>
      </c>
      <c r="C3313">
        <v>90</v>
      </c>
      <c r="D3313">
        <v>25926543</v>
      </c>
      <c r="E3313" t="s">
        <v>211</v>
      </c>
      <c r="F3313" t="s">
        <v>6945</v>
      </c>
      <c r="G3313">
        <v>26609</v>
      </c>
      <c r="H3313">
        <v>148</v>
      </c>
      <c r="I3313" t="s">
        <v>29</v>
      </c>
      <c r="J3313">
        <v>8000000</v>
      </c>
      <c r="K3313">
        <v>5.2</v>
      </c>
    </row>
    <row r="3314" spans="1:11" x14ac:dyDescent="0.3">
      <c r="A3314" t="s">
        <v>4789</v>
      </c>
      <c r="B3314">
        <v>189</v>
      </c>
      <c r="C3314">
        <v>97</v>
      </c>
      <c r="D3314">
        <v>27736779</v>
      </c>
      <c r="E3314" t="s">
        <v>211</v>
      </c>
      <c r="F3314" t="s">
        <v>6947</v>
      </c>
      <c r="G3314">
        <v>25210</v>
      </c>
      <c r="H3314">
        <v>126</v>
      </c>
      <c r="I3314" t="s">
        <v>29</v>
      </c>
      <c r="J3314">
        <v>10000000</v>
      </c>
      <c r="K3314">
        <v>5.2</v>
      </c>
    </row>
    <row r="3315" spans="1:11" x14ac:dyDescent="0.3">
      <c r="A3315" t="s">
        <v>4786</v>
      </c>
      <c r="B3315">
        <v>70</v>
      </c>
      <c r="C3315">
        <v>98</v>
      </c>
      <c r="D3315">
        <v>54967359</v>
      </c>
      <c r="E3315" t="s">
        <v>2811</v>
      </c>
      <c r="F3315" t="s">
        <v>6948</v>
      </c>
      <c r="G3315">
        <v>52805</v>
      </c>
      <c r="H3315">
        <v>209</v>
      </c>
      <c r="I3315" t="s">
        <v>29</v>
      </c>
      <c r="J3315">
        <v>40000000</v>
      </c>
      <c r="K3315">
        <v>5.2</v>
      </c>
    </row>
    <row r="3316" spans="1:11" x14ac:dyDescent="0.3">
      <c r="A3316" t="s">
        <v>4805</v>
      </c>
      <c r="B3316">
        <v>38</v>
      </c>
      <c r="C3316">
        <v>85</v>
      </c>
      <c r="D3316">
        <v>39880476</v>
      </c>
      <c r="E3316" t="s">
        <v>296</v>
      </c>
      <c r="F3316" t="s">
        <v>6949</v>
      </c>
      <c r="G3316">
        <v>12218</v>
      </c>
      <c r="H3316">
        <v>33</v>
      </c>
      <c r="I3316" t="s">
        <v>29</v>
      </c>
      <c r="J3316">
        <v>25000000</v>
      </c>
      <c r="K3316">
        <v>5.2</v>
      </c>
    </row>
    <row r="3317" spans="1:11" x14ac:dyDescent="0.3">
      <c r="A3317" t="s">
        <v>4531</v>
      </c>
      <c r="B3317">
        <v>226</v>
      </c>
      <c r="C3317">
        <v>100</v>
      </c>
      <c r="D3317">
        <v>40168080</v>
      </c>
      <c r="E3317" t="s">
        <v>5296</v>
      </c>
      <c r="F3317" t="s">
        <v>6950</v>
      </c>
      <c r="G3317">
        <v>80870</v>
      </c>
      <c r="H3317">
        <v>315</v>
      </c>
      <c r="I3317" t="s">
        <v>29</v>
      </c>
      <c r="J3317">
        <v>26000000</v>
      </c>
      <c r="K3317">
        <v>5.2</v>
      </c>
    </row>
    <row r="3318" spans="1:11" x14ac:dyDescent="0.3">
      <c r="A3318" t="s">
        <v>4526</v>
      </c>
      <c r="B3318">
        <v>105</v>
      </c>
      <c r="C3318">
        <v>99</v>
      </c>
      <c r="D3318">
        <v>73701902</v>
      </c>
      <c r="E3318" t="s">
        <v>1669</v>
      </c>
      <c r="F3318" t="s">
        <v>6951</v>
      </c>
      <c r="G3318">
        <v>27548</v>
      </c>
      <c r="H3318">
        <v>209</v>
      </c>
      <c r="I3318" t="s">
        <v>29</v>
      </c>
      <c r="J3318">
        <v>60000000</v>
      </c>
      <c r="K3318">
        <v>5.2</v>
      </c>
    </row>
    <row r="3319" spans="1:11" x14ac:dyDescent="0.3">
      <c r="A3319" t="s">
        <v>4418</v>
      </c>
      <c r="B3319">
        <v>35</v>
      </c>
      <c r="C3319">
        <v>96</v>
      </c>
      <c r="D3319">
        <v>20257000</v>
      </c>
      <c r="E3319" t="s">
        <v>1562</v>
      </c>
      <c r="F3319" t="s">
        <v>6952</v>
      </c>
      <c r="G3319">
        <v>7569</v>
      </c>
      <c r="H3319">
        <v>65</v>
      </c>
      <c r="I3319" t="s">
        <v>29</v>
      </c>
      <c r="J3319">
        <v>7000000</v>
      </c>
      <c r="K3319">
        <v>5.2</v>
      </c>
    </row>
    <row r="3320" spans="1:11" x14ac:dyDescent="0.3">
      <c r="A3320" t="s">
        <v>4493</v>
      </c>
      <c r="B3320">
        <v>53</v>
      </c>
      <c r="C3320">
        <v>90</v>
      </c>
      <c r="D3320">
        <v>92969824</v>
      </c>
      <c r="E3320" t="s">
        <v>6953</v>
      </c>
      <c r="F3320" t="s">
        <v>6954</v>
      </c>
      <c r="G3320">
        <v>63625</v>
      </c>
      <c r="H3320">
        <v>64</v>
      </c>
      <c r="I3320" t="s">
        <v>29</v>
      </c>
      <c r="J3320">
        <v>80000000</v>
      </c>
      <c r="K3320">
        <v>5.2</v>
      </c>
    </row>
    <row r="3321" spans="1:11" x14ac:dyDescent="0.3">
      <c r="A3321" t="s">
        <v>4802</v>
      </c>
      <c r="B3321">
        <v>228</v>
      </c>
      <c r="C3321">
        <v>86</v>
      </c>
      <c r="D3321">
        <v>17683670</v>
      </c>
      <c r="E3321" t="s">
        <v>2651</v>
      </c>
      <c r="F3321" t="s">
        <v>6956</v>
      </c>
      <c r="G3321">
        <v>47227</v>
      </c>
      <c r="H3321">
        <v>323</v>
      </c>
      <c r="I3321" t="s">
        <v>29</v>
      </c>
      <c r="J3321">
        <v>5000000</v>
      </c>
      <c r="K3321">
        <v>5.2</v>
      </c>
    </row>
    <row r="3322" spans="1:11" x14ac:dyDescent="0.3">
      <c r="A3322" t="s">
        <v>4745</v>
      </c>
      <c r="B3322">
        <v>9</v>
      </c>
      <c r="C3322">
        <v>106</v>
      </c>
      <c r="D3322">
        <v>17382982</v>
      </c>
      <c r="E3322" t="s">
        <v>224</v>
      </c>
      <c r="F3322" t="s">
        <v>6957</v>
      </c>
      <c r="G3322">
        <v>5975</v>
      </c>
      <c r="H3322">
        <v>33</v>
      </c>
      <c r="I3322" t="s">
        <v>174</v>
      </c>
      <c r="J3322">
        <v>5000000</v>
      </c>
      <c r="K3322">
        <v>5.2</v>
      </c>
    </row>
    <row r="3323" spans="1:11" x14ac:dyDescent="0.3">
      <c r="A3323" t="s">
        <v>1468</v>
      </c>
      <c r="B3323">
        <v>69</v>
      </c>
      <c r="C3323">
        <v>94</v>
      </c>
      <c r="D3323">
        <v>36985501</v>
      </c>
      <c r="E3323" t="s">
        <v>6958</v>
      </c>
      <c r="F3323" t="s">
        <v>6959</v>
      </c>
      <c r="G3323">
        <v>11212</v>
      </c>
      <c r="H3323">
        <v>94</v>
      </c>
      <c r="I3323" t="s">
        <v>29</v>
      </c>
      <c r="J3323">
        <v>26000000</v>
      </c>
      <c r="K3323">
        <v>5.2</v>
      </c>
    </row>
    <row r="3324" spans="1:11" x14ac:dyDescent="0.3">
      <c r="A3324" t="s">
        <v>4791</v>
      </c>
      <c r="B3324">
        <v>137</v>
      </c>
      <c r="C3324">
        <v>96</v>
      </c>
      <c r="D3324">
        <v>11642254</v>
      </c>
      <c r="E3324" t="s">
        <v>840</v>
      </c>
      <c r="F3324" t="s">
        <v>6960</v>
      </c>
      <c r="G3324">
        <v>22929</v>
      </c>
      <c r="H3324">
        <v>287</v>
      </c>
      <c r="I3324" t="s">
        <v>29</v>
      </c>
      <c r="J3324">
        <v>3000000</v>
      </c>
      <c r="K3324">
        <v>5.2</v>
      </c>
    </row>
    <row r="3325" spans="1:11" x14ac:dyDescent="0.3">
      <c r="A3325" t="s">
        <v>3607</v>
      </c>
      <c r="B3325">
        <v>276</v>
      </c>
      <c r="C3325">
        <v>123</v>
      </c>
      <c r="D3325">
        <v>115802596</v>
      </c>
      <c r="E3325" t="s">
        <v>3139</v>
      </c>
      <c r="F3325" t="s">
        <v>6961</v>
      </c>
      <c r="G3325">
        <v>182661</v>
      </c>
      <c r="H3325">
        <v>681</v>
      </c>
      <c r="I3325" t="s">
        <v>29</v>
      </c>
      <c r="J3325">
        <v>110000000</v>
      </c>
      <c r="K3325">
        <v>5.2</v>
      </c>
    </row>
    <row r="3326" spans="1:11" x14ac:dyDescent="0.3">
      <c r="A3326" t="s">
        <v>3737</v>
      </c>
      <c r="B3326">
        <v>178</v>
      </c>
      <c r="C3326">
        <v>102</v>
      </c>
      <c r="D3326">
        <v>80360866</v>
      </c>
      <c r="E3326" t="s">
        <v>4368</v>
      </c>
      <c r="F3326" t="s">
        <v>6962</v>
      </c>
      <c r="G3326">
        <v>44662</v>
      </c>
      <c r="H3326">
        <v>127</v>
      </c>
      <c r="I3326" t="s">
        <v>29</v>
      </c>
      <c r="J3326">
        <v>80000000</v>
      </c>
      <c r="K3326">
        <v>5.2</v>
      </c>
    </row>
    <row r="3327" spans="1:11" x14ac:dyDescent="0.3">
      <c r="A3327" t="s">
        <v>4809</v>
      </c>
      <c r="B3327">
        <v>31</v>
      </c>
      <c r="C3327">
        <v>81</v>
      </c>
      <c r="D3327">
        <v>3293258</v>
      </c>
      <c r="E3327" t="s">
        <v>6963</v>
      </c>
      <c r="F3327" t="s">
        <v>6965</v>
      </c>
      <c r="G3327">
        <v>11399</v>
      </c>
      <c r="H3327">
        <v>131</v>
      </c>
      <c r="I3327" t="s">
        <v>29</v>
      </c>
      <c r="J3327">
        <v>3000000</v>
      </c>
      <c r="K3327">
        <v>5.2</v>
      </c>
    </row>
    <row r="3328" spans="1:11" x14ac:dyDescent="0.3">
      <c r="A3328" t="s">
        <v>4783</v>
      </c>
      <c r="B3328">
        <v>114</v>
      </c>
      <c r="C3328">
        <v>99</v>
      </c>
      <c r="D3328">
        <v>18378</v>
      </c>
      <c r="E3328" t="s">
        <v>135</v>
      </c>
      <c r="F3328" t="s">
        <v>6966</v>
      </c>
      <c r="G3328">
        <v>9376</v>
      </c>
      <c r="H3328">
        <v>74</v>
      </c>
      <c r="I3328" t="s">
        <v>29</v>
      </c>
      <c r="J3328">
        <v>900000</v>
      </c>
      <c r="K3328">
        <v>5.2</v>
      </c>
    </row>
    <row r="3329" spans="1:11" x14ac:dyDescent="0.3">
      <c r="A3329" t="s">
        <v>4529</v>
      </c>
      <c r="B3329">
        <v>54</v>
      </c>
      <c r="C3329">
        <v>91</v>
      </c>
      <c r="D3329">
        <v>16702864</v>
      </c>
      <c r="E3329" t="s">
        <v>338</v>
      </c>
      <c r="F3329" t="s">
        <v>6967</v>
      </c>
      <c r="G3329">
        <v>8023</v>
      </c>
      <c r="H3329">
        <v>49</v>
      </c>
      <c r="I3329" t="s">
        <v>29</v>
      </c>
      <c r="J3329">
        <v>18000000</v>
      </c>
      <c r="K3329">
        <v>5.2</v>
      </c>
    </row>
    <row r="3330" spans="1:11" x14ac:dyDescent="0.3">
      <c r="A3330" t="s">
        <v>4269</v>
      </c>
      <c r="B3330">
        <v>19</v>
      </c>
      <c r="C3330">
        <v>95</v>
      </c>
      <c r="D3330">
        <v>38087756</v>
      </c>
      <c r="E3330" t="s">
        <v>1669</v>
      </c>
      <c r="F3330" t="s">
        <v>6968</v>
      </c>
      <c r="G3330">
        <v>49612</v>
      </c>
      <c r="H3330">
        <v>39</v>
      </c>
      <c r="I3330" t="s">
        <v>29</v>
      </c>
      <c r="J3330">
        <v>40000000</v>
      </c>
      <c r="K3330">
        <v>5.2</v>
      </c>
    </row>
    <row r="3331" spans="1:11" x14ac:dyDescent="0.3">
      <c r="A3331" t="s">
        <v>4793</v>
      </c>
      <c r="B3331">
        <v>100</v>
      </c>
      <c r="C3331">
        <v>95</v>
      </c>
      <c r="D3331">
        <v>7563670</v>
      </c>
      <c r="E3331" t="s">
        <v>519</v>
      </c>
      <c r="F3331" t="s">
        <v>6969</v>
      </c>
      <c r="G3331">
        <v>21268</v>
      </c>
      <c r="H3331">
        <v>53</v>
      </c>
      <c r="I3331" t="s">
        <v>29</v>
      </c>
      <c r="J3331">
        <v>10000000</v>
      </c>
      <c r="K3331">
        <v>5.2</v>
      </c>
    </row>
    <row r="3332" spans="1:11" x14ac:dyDescent="0.3">
      <c r="A3332" t="s">
        <v>4767</v>
      </c>
      <c r="B3332">
        <v>194</v>
      </c>
      <c r="C3332">
        <v>112</v>
      </c>
      <c r="D3332">
        <v>34912982</v>
      </c>
      <c r="E3332" t="s">
        <v>86</v>
      </c>
      <c r="F3332" t="s">
        <v>6970</v>
      </c>
      <c r="G3332">
        <v>55617</v>
      </c>
      <c r="H3332">
        <v>266</v>
      </c>
      <c r="I3332" t="s">
        <v>29</v>
      </c>
      <c r="J3332">
        <v>38000000</v>
      </c>
      <c r="K3332">
        <v>5.2</v>
      </c>
    </row>
    <row r="3333" spans="1:11" x14ac:dyDescent="0.3">
      <c r="A3333" t="s">
        <v>4282</v>
      </c>
      <c r="B3333">
        <v>137</v>
      </c>
      <c r="C3333">
        <v>101</v>
      </c>
      <c r="D3333">
        <v>30307804</v>
      </c>
      <c r="E3333" t="s">
        <v>1474</v>
      </c>
      <c r="F3333" t="s">
        <v>6972</v>
      </c>
      <c r="G3333">
        <v>43991</v>
      </c>
      <c r="H3333">
        <v>695</v>
      </c>
      <c r="I3333" t="s">
        <v>29</v>
      </c>
      <c r="J3333">
        <v>35000000</v>
      </c>
      <c r="K3333">
        <v>5.2</v>
      </c>
    </row>
    <row r="3334" spans="1:11" x14ac:dyDescent="0.3">
      <c r="A3334" t="s">
        <v>4631</v>
      </c>
      <c r="B3334">
        <v>167</v>
      </c>
      <c r="C3334">
        <v>91</v>
      </c>
      <c r="D3334">
        <v>20819129</v>
      </c>
      <c r="E3334" t="s">
        <v>2113</v>
      </c>
      <c r="F3334" t="s">
        <v>6974</v>
      </c>
      <c r="G3334">
        <v>84209</v>
      </c>
      <c r="H3334">
        <v>201</v>
      </c>
      <c r="I3334" t="s">
        <v>29</v>
      </c>
      <c r="J3334">
        <v>26000000</v>
      </c>
      <c r="K3334">
        <v>5.2</v>
      </c>
    </row>
    <row r="3335" spans="1:11" x14ac:dyDescent="0.3">
      <c r="A3335" t="s">
        <v>4794</v>
      </c>
      <c r="B3335">
        <v>23</v>
      </c>
      <c r="C3335">
        <v>95</v>
      </c>
      <c r="D3335">
        <v>20047715</v>
      </c>
      <c r="E3335" t="s">
        <v>3756</v>
      </c>
      <c r="F3335" t="s">
        <v>6975</v>
      </c>
      <c r="G3335">
        <v>8008</v>
      </c>
      <c r="H3335">
        <v>26</v>
      </c>
      <c r="I3335" t="s">
        <v>29</v>
      </c>
      <c r="J3335">
        <v>25530000</v>
      </c>
      <c r="K3335">
        <v>5.2</v>
      </c>
    </row>
    <row r="3336" spans="1:11" x14ac:dyDescent="0.3">
      <c r="A3336" t="s">
        <v>4991</v>
      </c>
      <c r="B3336">
        <v>15</v>
      </c>
      <c r="C3336">
        <v>105</v>
      </c>
      <c r="D3336">
        <v>13854000</v>
      </c>
      <c r="E3336" t="s">
        <v>6056</v>
      </c>
      <c r="F3336" t="s">
        <v>6976</v>
      </c>
      <c r="G3336">
        <v>21079</v>
      </c>
      <c r="H3336">
        <v>55</v>
      </c>
      <c r="I3336" t="s">
        <v>29</v>
      </c>
      <c r="J3336">
        <v>20000000</v>
      </c>
      <c r="K3336">
        <v>5.2</v>
      </c>
    </row>
    <row r="3337" spans="1:11" x14ac:dyDescent="0.3">
      <c r="A3337" t="s">
        <v>1005</v>
      </c>
      <c r="B3337">
        <v>32</v>
      </c>
      <c r="C3337">
        <v>118</v>
      </c>
      <c r="D3337">
        <v>13000000</v>
      </c>
      <c r="E3337" t="s">
        <v>6977</v>
      </c>
      <c r="F3337" t="s">
        <v>6979</v>
      </c>
      <c r="G3337">
        <v>10895</v>
      </c>
      <c r="H3337">
        <v>150</v>
      </c>
      <c r="I3337" t="s">
        <v>29</v>
      </c>
      <c r="J3337">
        <v>24000000</v>
      </c>
      <c r="K3337">
        <v>5.2</v>
      </c>
    </row>
    <row r="3338" spans="1:11" x14ac:dyDescent="0.3">
      <c r="A3338" t="s">
        <v>4269</v>
      </c>
      <c r="B3338">
        <v>82</v>
      </c>
      <c r="C3338">
        <v>110</v>
      </c>
      <c r="D3338">
        <v>14469428</v>
      </c>
      <c r="E3338" t="s">
        <v>289</v>
      </c>
      <c r="F3338" t="s">
        <v>6981</v>
      </c>
      <c r="G3338">
        <v>10667</v>
      </c>
      <c r="H3338">
        <v>95</v>
      </c>
      <c r="I3338" t="s">
        <v>29</v>
      </c>
      <c r="J3338">
        <v>26000000</v>
      </c>
      <c r="K3338">
        <v>5.2</v>
      </c>
    </row>
    <row r="3339" spans="1:11" x14ac:dyDescent="0.3">
      <c r="A3339" t="s">
        <v>4765</v>
      </c>
      <c r="B3339">
        <v>2</v>
      </c>
      <c r="C3339">
        <v>118</v>
      </c>
      <c r="D3339">
        <v>800000</v>
      </c>
      <c r="E3339" t="s">
        <v>4890</v>
      </c>
      <c r="F3339" t="s">
        <v>6982</v>
      </c>
      <c r="G3339">
        <v>892</v>
      </c>
      <c r="H3339">
        <v>21</v>
      </c>
      <c r="I3339" t="s">
        <v>29</v>
      </c>
      <c r="J3339">
        <v>14000000</v>
      </c>
      <c r="K3339">
        <v>5.2</v>
      </c>
    </row>
    <row r="3340" spans="1:11" x14ac:dyDescent="0.3">
      <c r="A3340" t="s">
        <v>4773</v>
      </c>
      <c r="B3340">
        <v>73</v>
      </c>
      <c r="C3340">
        <v>105</v>
      </c>
      <c r="D3340">
        <v>20422207</v>
      </c>
      <c r="E3340" t="s">
        <v>699</v>
      </c>
      <c r="F3340" t="s">
        <v>6983</v>
      </c>
      <c r="G3340">
        <v>15052</v>
      </c>
      <c r="H3340">
        <v>116</v>
      </c>
      <c r="I3340" t="s">
        <v>29</v>
      </c>
      <c r="J3340">
        <v>35000000</v>
      </c>
      <c r="K3340">
        <v>5.2</v>
      </c>
    </row>
    <row r="3341" spans="1:11" x14ac:dyDescent="0.3">
      <c r="A3341" t="s">
        <v>4770</v>
      </c>
      <c r="B3341">
        <v>98</v>
      </c>
      <c r="C3341">
        <v>108</v>
      </c>
      <c r="D3341">
        <v>22108977</v>
      </c>
      <c r="E3341" t="s">
        <v>6631</v>
      </c>
      <c r="F3341" t="s">
        <v>6984</v>
      </c>
      <c r="G3341">
        <v>29861</v>
      </c>
      <c r="H3341">
        <v>132</v>
      </c>
      <c r="I3341" t="s">
        <v>29</v>
      </c>
      <c r="J3341">
        <v>41000000</v>
      </c>
      <c r="K3341">
        <v>5.2</v>
      </c>
    </row>
    <row r="3342" spans="1:11" x14ac:dyDescent="0.3">
      <c r="A3342" t="s">
        <v>4882</v>
      </c>
      <c r="B3342">
        <v>60</v>
      </c>
      <c r="C3342">
        <v>104</v>
      </c>
      <c r="D3342">
        <v>4064333</v>
      </c>
      <c r="E3342" t="s">
        <v>3179</v>
      </c>
      <c r="F3342" t="s">
        <v>6985</v>
      </c>
      <c r="G3342">
        <v>24790</v>
      </c>
      <c r="H3342">
        <v>173</v>
      </c>
      <c r="I3342" t="s">
        <v>29</v>
      </c>
      <c r="J3342">
        <v>25000000</v>
      </c>
      <c r="K3342">
        <v>5.2</v>
      </c>
    </row>
    <row r="3343" spans="1:11" x14ac:dyDescent="0.3">
      <c r="A3343" t="s">
        <v>4779</v>
      </c>
      <c r="B3343">
        <v>68</v>
      </c>
      <c r="C3343">
        <v>102</v>
      </c>
      <c r="D3343">
        <v>11227940</v>
      </c>
      <c r="E3343" t="s">
        <v>6986</v>
      </c>
      <c r="F3343" t="s">
        <v>6987</v>
      </c>
      <c r="G3343">
        <v>8367</v>
      </c>
      <c r="H3343">
        <v>94</v>
      </c>
      <c r="I3343" t="s">
        <v>29</v>
      </c>
      <c r="J3343">
        <v>34000000</v>
      </c>
      <c r="K3343">
        <v>5.2</v>
      </c>
    </row>
    <row r="3344" spans="1:11" x14ac:dyDescent="0.3">
      <c r="A3344" t="s">
        <v>2044</v>
      </c>
      <c r="B3344">
        <v>169</v>
      </c>
      <c r="C3344">
        <v>93</v>
      </c>
      <c r="D3344">
        <v>59475623</v>
      </c>
      <c r="E3344" t="s">
        <v>6988</v>
      </c>
      <c r="F3344" t="s">
        <v>6989</v>
      </c>
      <c r="G3344">
        <v>49739</v>
      </c>
      <c r="H3344">
        <v>407</v>
      </c>
      <c r="I3344" t="s">
        <v>29</v>
      </c>
      <c r="J3344">
        <v>90000000</v>
      </c>
      <c r="K3344">
        <v>5.2</v>
      </c>
    </row>
    <row r="3345" spans="1:11" x14ac:dyDescent="0.3">
      <c r="A3345" t="s">
        <v>4738</v>
      </c>
      <c r="B3345">
        <v>237</v>
      </c>
      <c r="C3345">
        <v>113</v>
      </c>
      <c r="D3345">
        <v>28031250</v>
      </c>
      <c r="E3345" t="s">
        <v>3100</v>
      </c>
      <c r="F3345" t="s">
        <v>6990</v>
      </c>
      <c r="G3345">
        <v>88146</v>
      </c>
      <c r="H3345">
        <v>814</v>
      </c>
      <c r="I3345" t="s">
        <v>29</v>
      </c>
      <c r="J3345">
        <v>60000000</v>
      </c>
      <c r="K3345">
        <v>5.2</v>
      </c>
    </row>
    <row r="3346" spans="1:11" x14ac:dyDescent="0.3">
      <c r="A3346" t="s">
        <v>4154</v>
      </c>
      <c r="B3346">
        <v>31</v>
      </c>
      <c r="C3346">
        <v>110</v>
      </c>
      <c r="D3346">
        <v>623374</v>
      </c>
      <c r="E3346" t="s">
        <v>6991</v>
      </c>
      <c r="F3346" t="s">
        <v>6992</v>
      </c>
      <c r="G3346">
        <v>4757</v>
      </c>
      <c r="H3346">
        <v>67</v>
      </c>
      <c r="I3346" t="s">
        <v>29</v>
      </c>
      <c r="J3346">
        <v>38000000</v>
      </c>
      <c r="K3346">
        <v>5.2</v>
      </c>
    </row>
    <row r="3347" spans="1:11" x14ac:dyDescent="0.3">
      <c r="A3347" t="s">
        <v>4002</v>
      </c>
      <c r="B3347">
        <v>264</v>
      </c>
      <c r="C3347">
        <v>112</v>
      </c>
      <c r="D3347">
        <v>102176165</v>
      </c>
      <c r="E3347" t="s">
        <v>6993</v>
      </c>
      <c r="F3347" t="s">
        <v>6994</v>
      </c>
      <c r="G3347">
        <v>117927</v>
      </c>
      <c r="H3347">
        <v>501</v>
      </c>
      <c r="I3347" t="s">
        <v>29</v>
      </c>
      <c r="J3347">
        <v>145000000</v>
      </c>
      <c r="K3347">
        <v>5.2</v>
      </c>
    </row>
    <row r="3348" spans="1:11" x14ac:dyDescent="0.3">
      <c r="A3348" t="s">
        <v>4800</v>
      </c>
      <c r="B3348">
        <v>113</v>
      </c>
      <c r="C3348">
        <v>87</v>
      </c>
      <c r="D3348">
        <v>36073232</v>
      </c>
      <c r="E3348" t="s">
        <v>2197</v>
      </c>
      <c r="F3348" t="s">
        <v>6996</v>
      </c>
      <c r="G3348">
        <v>8913</v>
      </c>
      <c r="H3348">
        <v>66</v>
      </c>
      <c r="I3348" t="s">
        <v>29</v>
      </c>
      <c r="J3348">
        <v>80000000</v>
      </c>
      <c r="K3348">
        <v>5.2</v>
      </c>
    </row>
    <row r="3349" spans="1:11" x14ac:dyDescent="0.3">
      <c r="A3349" t="s">
        <v>4927</v>
      </c>
      <c r="B3349">
        <v>100</v>
      </c>
      <c r="C3349">
        <v>99</v>
      </c>
      <c r="D3349">
        <v>117559438</v>
      </c>
      <c r="E3349" t="s">
        <v>2113</v>
      </c>
      <c r="F3349" t="s">
        <v>6997</v>
      </c>
      <c r="G3349">
        <v>66941</v>
      </c>
      <c r="H3349">
        <v>148</v>
      </c>
      <c r="I3349" t="s">
        <v>29</v>
      </c>
      <c r="J3349">
        <v>30000000</v>
      </c>
      <c r="K3349">
        <v>5.0999999999999996</v>
      </c>
    </row>
    <row r="3350" spans="1:11" x14ac:dyDescent="0.3">
      <c r="A3350" t="s">
        <v>1655</v>
      </c>
      <c r="B3350">
        <v>103</v>
      </c>
      <c r="C3350">
        <v>100</v>
      </c>
      <c r="D3350">
        <v>85570368</v>
      </c>
      <c r="E3350" t="s">
        <v>5827</v>
      </c>
      <c r="F3350" t="s">
        <v>6998</v>
      </c>
      <c r="G3350">
        <v>44885</v>
      </c>
      <c r="H3350">
        <v>107</v>
      </c>
      <c r="I3350" t="s">
        <v>29</v>
      </c>
      <c r="J3350">
        <v>38000000</v>
      </c>
      <c r="K3350">
        <v>5.0999999999999996</v>
      </c>
    </row>
    <row r="3351" spans="1:11" x14ac:dyDescent="0.3">
      <c r="A3351" t="s">
        <v>4957</v>
      </c>
      <c r="B3351">
        <v>67</v>
      </c>
      <c r="C3351">
        <v>99</v>
      </c>
      <c r="D3351">
        <v>81150692</v>
      </c>
      <c r="E3351" t="s">
        <v>3413</v>
      </c>
      <c r="F3351" t="s">
        <v>6999</v>
      </c>
      <c r="G3351">
        <v>20219</v>
      </c>
      <c r="H3351">
        <v>100</v>
      </c>
      <c r="I3351" t="s">
        <v>29</v>
      </c>
      <c r="J3351">
        <v>35000000</v>
      </c>
      <c r="K3351">
        <v>5.0999999999999996</v>
      </c>
    </row>
    <row r="3352" spans="1:11" x14ac:dyDescent="0.3">
      <c r="A3352" t="s">
        <v>3694</v>
      </c>
      <c r="B3352">
        <v>151</v>
      </c>
      <c r="C3352">
        <v>89</v>
      </c>
      <c r="D3352">
        <v>90703745</v>
      </c>
      <c r="E3352" t="s">
        <v>676</v>
      </c>
      <c r="F3352" t="s">
        <v>7001</v>
      </c>
      <c r="G3352">
        <v>93748</v>
      </c>
      <c r="H3352">
        <v>410</v>
      </c>
      <c r="I3352" t="s">
        <v>29</v>
      </c>
      <c r="J3352">
        <v>45000000</v>
      </c>
      <c r="K3352">
        <v>5.0999999999999996</v>
      </c>
    </row>
    <row r="3353" spans="1:11" x14ac:dyDescent="0.3">
      <c r="A3353" t="s">
        <v>3785</v>
      </c>
      <c r="B3353">
        <v>114</v>
      </c>
      <c r="C3353">
        <v>105</v>
      </c>
      <c r="D3353">
        <v>93815117</v>
      </c>
      <c r="E3353" t="s">
        <v>699</v>
      </c>
      <c r="F3353" t="s">
        <v>7002</v>
      </c>
      <c r="G3353">
        <v>68417</v>
      </c>
      <c r="H3353">
        <v>242</v>
      </c>
      <c r="I3353" t="s">
        <v>29</v>
      </c>
      <c r="J3353">
        <v>55000000</v>
      </c>
      <c r="K3353">
        <v>5.0999999999999996</v>
      </c>
    </row>
    <row r="3354" spans="1:11" x14ac:dyDescent="0.3">
      <c r="A3354" t="s">
        <v>4952</v>
      </c>
      <c r="B3354">
        <v>129</v>
      </c>
      <c r="C3354">
        <v>86</v>
      </c>
      <c r="D3354">
        <v>40041683</v>
      </c>
      <c r="E3354" t="s">
        <v>1699</v>
      </c>
      <c r="F3354" t="s">
        <v>7004</v>
      </c>
      <c r="G3354">
        <v>34620</v>
      </c>
      <c r="H3354">
        <v>107</v>
      </c>
      <c r="I3354" t="s">
        <v>29</v>
      </c>
      <c r="J3354">
        <v>2500000</v>
      </c>
      <c r="K3354">
        <v>5.0999999999999996</v>
      </c>
    </row>
    <row r="3355" spans="1:11" x14ac:dyDescent="0.3">
      <c r="A3355" t="s">
        <v>4874</v>
      </c>
      <c r="B3355">
        <v>30</v>
      </c>
      <c r="C3355">
        <v>87</v>
      </c>
      <c r="D3355">
        <v>33349949</v>
      </c>
      <c r="E3355" t="s">
        <v>1310</v>
      </c>
      <c r="F3355" t="s">
        <v>7006</v>
      </c>
      <c r="G3355">
        <v>9010</v>
      </c>
      <c r="H3355">
        <v>199</v>
      </c>
      <c r="I3355" t="s">
        <v>29</v>
      </c>
      <c r="J3355">
        <v>2500000</v>
      </c>
      <c r="K3355">
        <v>5.0999999999999996</v>
      </c>
    </row>
    <row r="3356" spans="1:11" x14ac:dyDescent="0.3">
      <c r="A3356" t="s">
        <v>2824</v>
      </c>
      <c r="B3356">
        <v>144</v>
      </c>
      <c r="C3356">
        <v>107</v>
      </c>
      <c r="D3356">
        <v>80270227</v>
      </c>
      <c r="E3356" t="s">
        <v>2411</v>
      </c>
      <c r="F3356" t="s">
        <v>7008</v>
      </c>
      <c r="G3356">
        <v>66382</v>
      </c>
      <c r="H3356">
        <v>612</v>
      </c>
      <c r="I3356" t="s">
        <v>29</v>
      </c>
      <c r="J3356">
        <v>50000000</v>
      </c>
      <c r="K3356">
        <v>5.0999999999999996</v>
      </c>
    </row>
    <row r="3357" spans="1:11" x14ac:dyDescent="0.3">
      <c r="A3357" t="s">
        <v>3435</v>
      </c>
      <c r="B3357">
        <v>35</v>
      </c>
      <c r="C3357">
        <v>98</v>
      </c>
      <c r="D3357">
        <v>24629916</v>
      </c>
      <c r="E3357" t="s">
        <v>3307</v>
      </c>
      <c r="F3357" t="s">
        <v>7009</v>
      </c>
      <c r="G3357">
        <v>12942</v>
      </c>
      <c r="H3357">
        <v>34</v>
      </c>
      <c r="I3357" t="s">
        <v>29</v>
      </c>
      <c r="J3357">
        <v>3000000</v>
      </c>
      <c r="K3357">
        <v>5.0999999999999996</v>
      </c>
    </row>
    <row r="3358" spans="1:11" x14ac:dyDescent="0.3">
      <c r="A3358" t="s">
        <v>4541</v>
      </c>
      <c r="B3358">
        <v>39</v>
      </c>
      <c r="C3358">
        <v>99</v>
      </c>
      <c r="D3358">
        <v>51432423</v>
      </c>
      <c r="E3358" t="s">
        <v>7010</v>
      </c>
      <c r="F3358" t="s">
        <v>7012</v>
      </c>
      <c r="G3358">
        <v>15074</v>
      </c>
      <c r="H3358">
        <v>72</v>
      </c>
      <c r="I3358" t="s">
        <v>29</v>
      </c>
      <c r="J3358">
        <v>30000000</v>
      </c>
      <c r="K3358">
        <v>5.0999999999999996</v>
      </c>
    </row>
    <row r="3359" spans="1:11" x14ac:dyDescent="0.3">
      <c r="A3359" t="s">
        <v>4878</v>
      </c>
      <c r="B3359">
        <v>52</v>
      </c>
      <c r="C3359">
        <v>87</v>
      </c>
      <c r="D3359">
        <v>37566230</v>
      </c>
      <c r="E3359" t="s">
        <v>7013</v>
      </c>
      <c r="F3359" t="s">
        <v>7014</v>
      </c>
      <c r="G3359">
        <v>3407</v>
      </c>
      <c r="H3359">
        <v>48</v>
      </c>
      <c r="I3359" t="s">
        <v>29</v>
      </c>
      <c r="J3359">
        <v>17000000</v>
      </c>
      <c r="K3359">
        <v>5.0999999999999996</v>
      </c>
    </row>
    <row r="3360" spans="1:11" x14ac:dyDescent="0.3">
      <c r="A3360" t="s">
        <v>4954</v>
      </c>
      <c r="B3360">
        <v>37</v>
      </c>
      <c r="C3360">
        <v>86</v>
      </c>
      <c r="D3360">
        <v>34308901</v>
      </c>
      <c r="E3360" t="s">
        <v>338</v>
      </c>
      <c r="F3360" t="s">
        <v>7015</v>
      </c>
      <c r="G3360">
        <v>15939</v>
      </c>
      <c r="H3360">
        <v>87</v>
      </c>
      <c r="I3360" t="s">
        <v>29</v>
      </c>
      <c r="J3360">
        <v>16000000</v>
      </c>
      <c r="K3360">
        <v>5.0999999999999996</v>
      </c>
    </row>
    <row r="3361" spans="1:11" x14ac:dyDescent="0.3">
      <c r="A3361" t="s">
        <v>4853</v>
      </c>
      <c r="B3361">
        <v>12</v>
      </c>
      <c r="C3361">
        <v>94</v>
      </c>
      <c r="D3361">
        <v>19281235</v>
      </c>
      <c r="E3361" t="s">
        <v>1569</v>
      </c>
      <c r="F3361" t="s">
        <v>7017</v>
      </c>
      <c r="G3361">
        <v>3571</v>
      </c>
      <c r="H3361">
        <v>11</v>
      </c>
      <c r="I3361" t="s">
        <v>29</v>
      </c>
      <c r="J3361">
        <v>5000000</v>
      </c>
      <c r="K3361">
        <v>5.0999999999999996</v>
      </c>
    </row>
    <row r="3362" spans="1:11" x14ac:dyDescent="0.3">
      <c r="A3362" t="s">
        <v>3930</v>
      </c>
      <c r="B3362">
        <v>88</v>
      </c>
      <c r="C3362">
        <v>89</v>
      </c>
      <c r="D3362">
        <v>22168359</v>
      </c>
      <c r="E3362" t="s">
        <v>7018</v>
      </c>
      <c r="F3362" t="s">
        <v>7020</v>
      </c>
      <c r="G3362">
        <v>29659</v>
      </c>
      <c r="H3362">
        <v>227</v>
      </c>
      <c r="I3362" t="s">
        <v>29</v>
      </c>
      <c r="J3362">
        <v>8000000</v>
      </c>
      <c r="K3362">
        <v>5.0999999999999996</v>
      </c>
    </row>
    <row r="3363" spans="1:11" x14ac:dyDescent="0.3">
      <c r="A3363" t="s">
        <v>4827</v>
      </c>
      <c r="B3363">
        <v>112</v>
      </c>
      <c r="C3363">
        <v>75</v>
      </c>
      <c r="D3363">
        <v>23078294</v>
      </c>
      <c r="E3363" t="s">
        <v>840</v>
      </c>
      <c r="F3363" t="s">
        <v>7021</v>
      </c>
      <c r="G3363">
        <v>25870</v>
      </c>
      <c r="H3363">
        <v>281</v>
      </c>
      <c r="I3363" t="s">
        <v>29</v>
      </c>
      <c r="J3363">
        <v>9000000</v>
      </c>
      <c r="K3363">
        <v>5.0999999999999996</v>
      </c>
    </row>
    <row r="3364" spans="1:11" x14ac:dyDescent="0.3">
      <c r="A3364" t="s">
        <v>4868</v>
      </c>
      <c r="B3364">
        <v>161</v>
      </c>
      <c r="C3364">
        <v>89</v>
      </c>
      <c r="D3364">
        <v>20801344</v>
      </c>
      <c r="E3364" t="s">
        <v>626</v>
      </c>
      <c r="F3364" t="s">
        <v>7023</v>
      </c>
      <c r="G3364">
        <v>49721</v>
      </c>
      <c r="H3364">
        <v>211</v>
      </c>
      <c r="I3364" t="s">
        <v>29</v>
      </c>
      <c r="J3364">
        <v>15000000</v>
      </c>
      <c r="K3364">
        <v>5.0999999999999996</v>
      </c>
    </row>
    <row r="3365" spans="1:11" x14ac:dyDescent="0.3">
      <c r="A3365" t="s">
        <v>4733</v>
      </c>
      <c r="B3365">
        <v>58</v>
      </c>
      <c r="C3365">
        <v>84</v>
      </c>
      <c r="D3365">
        <v>13592872</v>
      </c>
      <c r="E3365" t="s">
        <v>676</v>
      </c>
      <c r="F3365" t="s">
        <v>7024</v>
      </c>
      <c r="G3365">
        <v>10777</v>
      </c>
      <c r="H3365">
        <v>79</v>
      </c>
      <c r="I3365" t="s">
        <v>29</v>
      </c>
      <c r="J3365">
        <v>11000000</v>
      </c>
      <c r="K3365">
        <v>5.0999999999999996</v>
      </c>
    </row>
    <row r="3366" spans="1:11" x14ac:dyDescent="0.3">
      <c r="A3366" t="s">
        <v>4657</v>
      </c>
      <c r="B3366">
        <v>300</v>
      </c>
      <c r="C3366">
        <v>107</v>
      </c>
      <c r="D3366">
        <v>16204793</v>
      </c>
      <c r="E3366" t="s">
        <v>1610</v>
      </c>
      <c r="F3366" t="s">
        <v>7025</v>
      </c>
      <c r="G3366">
        <v>92712</v>
      </c>
      <c r="H3366">
        <v>294</v>
      </c>
      <c r="I3366" t="s">
        <v>29</v>
      </c>
      <c r="J3366">
        <v>16000000</v>
      </c>
      <c r="K3366">
        <v>5.0999999999999996</v>
      </c>
    </row>
    <row r="3367" spans="1:11" x14ac:dyDescent="0.3">
      <c r="A3367" t="s">
        <v>3746</v>
      </c>
      <c r="B3367">
        <v>155</v>
      </c>
      <c r="C3367">
        <v>87</v>
      </c>
      <c r="D3367">
        <v>34507079</v>
      </c>
      <c r="E3367" t="s">
        <v>2113</v>
      </c>
      <c r="F3367" t="s">
        <v>7026</v>
      </c>
      <c r="G3367">
        <v>34948</v>
      </c>
      <c r="H3367">
        <v>118</v>
      </c>
      <c r="I3367" t="s">
        <v>29</v>
      </c>
      <c r="J3367">
        <v>35000000</v>
      </c>
      <c r="K3367">
        <v>5.0999999999999996</v>
      </c>
    </row>
    <row r="3368" spans="1:11" x14ac:dyDescent="0.3">
      <c r="A3368" t="s">
        <v>3487</v>
      </c>
      <c r="B3368">
        <v>234</v>
      </c>
      <c r="C3368">
        <v>101</v>
      </c>
      <c r="D3368">
        <v>1163508</v>
      </c>
      <c r="E3368" t="s">
        <v>5129</v>
      </c>
      <c r="F3368" t="s">
        <v>7027</v>
      </c>
      <c r="G3368">
        <v>20376</v>
      </c>
      <c r="H3368">
        <v>166</v>
      </c>
      <c r="I3368" t="s">
        <v>29</v>
      </c>
      <c r="J3368">
        <v>2500000</v>
      </c>
      <c r="K3368">
        <v>5.0999999999999996</v>
      </c>
    </row>
    <row r="3369" spans="1:11" x14ac:dyDescent="0.3">
      <c r="A3369" t="s">
        <v>4839</v>
      </c>
      <c r="B3369">
        <v>25</v>
      </c>
      <c r="C3369">
        <v>101</v>
      </c>
      <c r="D3369">
        <v>978908</v>
      </c>
      <c r="E3369" t="s">
        <v>4875</v>
      </c>
      <c r="F3369" t="s">
        <v>7029</v>
      </c>
      <c r="G3369">
        <v>4057</v>
      </c>
      <c r="H3369">
        <v>90</v>
      </c>
      <c r="I3369" t="s">
        <v>29</v>
      </c>
      <c r="J3369">
        <v>2400000</v>
      </c>
      <c r="K3369">
        <v>5.0999999999999996</v>
      </c>
    </row>
    <row r="3370" spans="1:11" x14ac:dyDescent="0.3">
      <c r="A3370" t="s">
        <v>3253</v>
      </c>
      <c r="B3370">
        <v>201</v>
      </c>
      <c r="C3370">
        <v>94</v>
      </c>
      <c r="D3370">
        <v>38543473</v>
      </c>
      <c r="E3370" t="s">
        <v>676</v>
      </c>
      <c r="F3370" t="s">
        <v>7032</v>
      </c>
      <c r="G3370">
        <v>84382</v>
      </c>
      <c r="H3370">
        <v>158</v>
      </c>
      <c r="I3370" t="s">
        <v>29</v>
      </c>
      <c r="J3370">
        <v>40000000</v>
      </c>
      <c r="K3370">
        <v>5.0999999999999996</v>
      </c>
    </row>
    <row r="3371" spans="1:11" x14ac:dyDescent="0.3">
      <c r="A3371" t="s">
        <v>4863</v>
      </c>
      <c r="B3371">
        <v>76</v>
      </c>
      <c r="C3371">
        <v>90</v>
      </c>
      <c r="D3371">
        <v>4542775</v>
      </c>
      <c r="E3371" t="s">
        <v>289</v>
      </c>
      <c r="F3371" t="s">
        <v>7033</v>
      </c>
      <c r="G3371">
        <v>18313</v>
      </c>
      <c r="H3371">
        <v>73</v>
      </c>
      <c r="I3371" t="s">
        <v>29</v>
      </c>
      <c r="J3371">
        <v>6000000</v>
      </c>
      <c r="K3371">
        <v>5.0999999999999996</v>
      </c>
    </row>
    <row r="3372" spans="1:11" x14ac:dyDescent="0.3">
      <c r="A3372" t="s">
        <v>4849</v>
      </c>
      <c r="B3372">
        <v>49</v>
      </c>
      <c r="C3372">
        <v>96</v>
      </c>
      <c r="D3372">
        <v>792966</v>
      </c>
      <c r="E3372" t="s">
        <v>7034</v>
      </c>
      <c r="F3372" t="s">
        <v>7036</v>
      </c>
      <c r="G3372">
        <v>4663</v>
      </c>
      <c r="H3372">
        <v>40</v>
      </c>
      <c r="I3372" t="s">
        <v>29</v>
      </c>
      <c r="J3372">
        <v>2300000</v>
      </c>
      <c r="K3372">
        <v>5.0999999999999996</v>
      </c>
    </row>
    <row r="3373" spans="1:11" x14ac:dyDescent="0.3">
      <c r="A3373" t="s">
        <v>4052</v>
      </c>
      <c r="B3373">
        <v>107</v>
      </c>
      <c r="C3373">
        <v>99</v>
      </c>
      <c r="D3373">
        <v>12282677</v>
      </c>
      <c r="E3373" t="s">
        <v>5181</v>
      </c>
      <c r="F3373" t="s">
        <v>7037</v>
      </c>
      <c r="G3373">
        <v>28159</v>
      </c>
      <c r="H3373">
        <v>96</v>
      </c>
      <c r="I3373" t="s">
        <v>29</v>
      </c>
      <c r="J3373">
        <v>14000000</v>
      </c>
      <c r="K3373">
        <v>5.0999999999999996</v>
      </c>
    </row>
    <row r="3374" spans="1:11" x14ac:dyDescent="0.3">
      <c r="A3374" t="s">
        <v>4880</v>
      </c>
      <c r="B3374">
        <v>19</v>
      </c>
      <c r="C3374">
        <v>87</v>
      </c>
      <c r="D3374">
        <v>1200000</v>
      </c>
      <c r="E3374" t="s">
        <v>533</v>
      </c>
      <c r="F3374" t="s">
        <v>7039</v>
      </c>
      <c r="G3374">
        <v>922</v>
      </c>
      <c r="H3374">
        <v>23</v>
      </c>
      <c r="I3374" t="s">
        <v>29</v>
      </c>
      <c r="J3374">
        <v>3000000</v>
      </c>
      <c r="K3374">
        <v>5.0999999999999996</v>
      </c>
    </row>
    <row r="3375" spans="1:11" x14ac:dyDescent="0.3">
      <c r="A3375" t="s">
        <v>4752</v>
      </c>
      <c r="B3375">
        <v>11</v>
      </c>
      <c r="C3375">
        <v>89</v>
      </c>
      <c r="D3375">
        <v>4692814</v>
      </c>
      <c r="E3375" t="s">
        <v>676</v>
      </c>
      <c r="F3375" t="s">
        <v>7040</v>
      </c>
      <c r="G3375">
        <v>2870</v>
      </c>
      <c r="H3375">
        <v>34</v>
      </c>
      <c r="I3375" t="s">
        <v>29</v>
      </c>
      <c r="J3375">
        <v>8000000</v>
      </c>
      <c r="K3375">
        <v>5.0999999999999996</v>
      </c>
    </row>
    <row r="3376" spans="1:11" x14ac:dyDescent="0.3">
      <c r="A3376" t="s">
        <v>4841</v>
      </c>
      <c r="B3376">
        <v>167</v>
      </c>
      <c r="C3376">
        <v>101</v>
      </c>
      <c r="D3376">
        <v>11956207</v>
      </c>
      <c r="E3376" t="s">
        <v>2463</v>
      </c>
      <c r="F3376" t="s">
        <v>7041</v>
      </c>
      <c r="G3376">
        <v>24012</v>
      </c>
      <c r="H3376">
        <v>126</v>
      </c>
      <c r="I3376" t="s">
        <v>29</v>
      </c>
      <c r="J3376">
        <v>16000000</v>
      </c>
      <c r="K3376">
        <v>5.0999999999999996</v>
      </c>
    </row>
    <row r="3377" spans="1:11" x14ac:dyDescent="0.3">
      <c r="A3377" t="s">
        <v>4851</v>
      </c>
      <c r="B3377">
        <v>44</v>
      </c>
      <c r="C3377">
        <v>96</v>
      </c>
      <c r="D3377">
        <v>10494147</v>
      </c>
      <c r="E3377" t="s">
        <v>588</v>
      </c>
      <c r="F3377" t="s">
        <v>7042</v>
      </c>
      <c r="G3377">
        <v>7403</v>
      </c>
      <c r="H3377">
        <v>162</v>
      </c>
      <c r="I3377" t="s">
        <v>29</v>
      </c>
      <c r="J3377">
        <v>15000000</v>
      </c>
      <c r="K3377">
        <v>5.0999999999999996</v>
      </c>
    </row>
    <row r="3378" spans="1:11" x14ac:dyDescent="0.3">
      <c r="A3378" t="s">
        <v>3396</v>
      </c>
      <c r="B3378">
        <v>147</v>
      </c>
      <c r="C3378">
        <v>95</v>
      </c>
      <c r="D3378">
        <v>22526144</v>
      </c>
      <c r="E3378" t="s">
        <v>6056</v>
      </c>
      <c r="F3378" t="s">
        <v>7044</v>
      </c>
      <c r="G3378">
        <v>53884</v>
      </c>
      <c r="H3378">
        <v>203</v>
      </c>
      <c r="I3378" t="s">
        <v>29</v>
      </c>
      <c r="J3378">
        <v>30000000</v>
      </c>
      <c r="K3378">
        <v>5.0999999999999996</v>
      </c>
    </row>
    <row r="3379" spans="1:11" x14ac:dyDescent="0.3">
      <c r="A3379" t="s">
        <v>2758</v>
      </c>
      <c r="B3379">
        <v>167</v>
      </c>
      <c r="C3379">
        <v>125</v>
      </c>
      <c r="D3379">
        <v>41814863</v>
      </c>
      <c r="E3379" t="s">
        <v>211</v>
      </c>
      <c r="F3379" t="s">
        <v>7045</v>
      </c>
      <c r="G3379">
        <v>28635</v>
      </c>
      <c r="H3379">
        <v>308</v>
      </c>
      <c r="I3379" t="s">
        <v>29</v>
      </c>
      <c r="J3379">
        <v>50000000</v>
      </c>
      <c r="K3379">
        <v>5.0999999999999996</v>
      </c>
    </row>
    <row r="3380" spans="1:11" x14ac:dyDescent="0.3">
      <c r="A3380" t="s">
        <v>4837</v>
      </c>
      <c r="B3380">
        <v>14</v>
      </c>
      <c r="C3380">
        <v>102</v>
      </c>
      <c r="D3380">
        <v>2807854</v>
      </c>
      <c r="E3380" t="s">
        <v>1187</v>
      </c>
      <c r="F3380" t="s">
        <v>7046</v>
      </c>
      <c r="G3380">
        <v>14129</v>
      </c>
      <c r="H3380">
        <v>39</v>
      </c>
      <c r="I3380" t="s">
        <v>29</v>
      </c>
      <c r="J3380">
        <v>11000000</v>
      </c>
      <c r="K3380">
        <v>5.0999999999999996</v>
      </c>
    </row>
    <row r="3381" spans="1:11" x14ac:dyDescent="0.3">
      <c r="A3381" t="s">
        <v>4583</v>
      </c>
      <c r="B3381">
        <v>148</v>
      </c>
      <c r="C3381">
        <v>96</v>
      </c>
      <c r="D3381">
        <v>16027866</v>
      </c>
      <c r="E3381" t="s">
        <v>1576</v>
      </c>
      <c r="F3381" t="s">
        <v>7048</v>
      </c>
      <c r="G3381">
        <v>26767</v>
      </c>
      <c r="H3381">
        <v>121</v>
      </c>
      <c r="I3381" t="s">
        <v>29</v>
      </c>
      <c r="J3381">
        <v>25000000</v>
      </c>
      <c r="K3381">
        <v>5.0999999999999996</v>
      </c>
    </row>
    <row r="3382" spans="1:11" x14ac:dyDescent="0.3">
      <c r="A3382" t="s">
        <v>4002</v>
      </c>
      <c r="B3382">
        <v>211</v>
      </c>
      <c r="C3382">
        <v>101</v>
      </c>
      <c r="D3382">
        <v>25863915</v>
      </c>
      <c r="E3382" t="s">
        <v>3153</v>
      </c>
      <c r="F3382" t="s">
        <v>7049</v>
      </c>
      <c r="G3382">
        <v>28257</v>
      </c>
      <c r="H3382">
        <v>151</v>
      </c>
      <c r="I3382" t="s">
        <v>29</v>
      </c>
      <c r="J3382">
        <v>35000000</v>
      </c>
      <c r="K3382">
        <v>5.0999999999999996</v>
      </c>
    </row>
    <row r="3383" spans="1:11" x14ac:dyDescent="0.3">
      <c r="A3383" t="s">
        <v>3680</v>
      </c>
      <c r="B3383">
        <v>73</v>
      </c>
      <c r="C3383">
        <v>90</v>
      </c>
      <c r="D3383">
        <v>16647384</v>
      </c>
      <c r="E3383" t="s">
        <v>6312</v>
      </c>
      <c r="F3383" t="s">
        <v>7050</v>
      </c>
      <c r="G3383">
        <v>8398</v>
      </c>
      <c r="H3383">
        <v>56</v>
      </c>
      <c r="I3383" t="s">
        <v>29</v>
      </c>
      <c r="J3383">
        <v>26000000</v>
      </c>
      <c r="K3383">
        <v>5.0999999999999996</v>
      </c>
    </row>
    <row r="3384" spans="1:11" x14ac:dyDescent="0.3">
      <c r="A3384" t="s">
        <v>3387</v>
      </c>
      <c r="B3384">
        <v>100</v>
      </c>
      <c r="C3384">
        <v>107</v>
      </c>
      <c r="D3384">
        <v>29374178</v>
      </c>
      <c r="E3384" t="s">
        <v>135</v>
      </c>
      <c r="F3384" t="s">
        <v>7051</v>
      </c>
      <c r="G3384">
        <v>12093</v>
      </c>
      <c r="H3384">
        <v>188</v>
      </c>
      <c r="I3384" t="s">
        <v>29</v>
      </c>
      <c r="J3384">
        <v>40000000</v>
      </c>
      <c r="K3384">
        <v>5.0999999999999996</v>
      </c>
    </row>
    <row r="3385" spans="1:11" x14ac:dyDescent="0.3">
      <c r="A3385" t="s">
        <v>3930</v>
      </c>
      <c r="B3385">
        <v>102</v>
      </c>
      <c r="C3385">
        <v>130</v>
      </c>
      <c r="D3385">
        <v>69102910</v>
      </c>
      <c r="E3385" t="s">
        <v>7052</v>
      </c>
      <c r="F3385" t="s">
        <v>7053</v>
      </c>
      <c r="G3385">
        <v>58402</v>
      </c>
      <c r="H3385">
        <v>370</v>
      </c>
      <c r="I3385" t="s">
        <v>29</v>
      </c>
      <c r="J3385">
        <v>80000000</v>
      </c>
      <c r="K3385">
        <v>5.0999999999999996</v>
      </c>
    </row>
    <row r="3386" spans="1:11" x14ac:dyDescent="0.3">
      <c r="A3386" t="s">
        <v>4887</v>
      </c>
      <c r="B3386">
        <v>52</v>
      </c>
      <c r="C3386">
        <v>85</v>
      </c>
      <c r="D3386">
        <v>13973532</v>
      </c>
      <c r="E3386" t="s">
        <v>338</v>
      </c>
      <c r="F3386" t="s">
        <v>7055</v>
      </c>
      <c r="G3386">
        <v>11211</v>
      </c>
      <c r="H3386">
        <v>92</v>
      </c>
      <c r="I3386" t="s">
        <v>29</v>
      </c>
      <c r="J3386">
        <v>25000000</v>
      </c>
      <c r="K3386">
        <v>5.0999999999999996</v>
      </c>
    </row>
    <row r="3387" spans="1:11" x14ac:dyDescent="0.3">
      <c r="A3387" t="s">
        <v>4856</v>
      </c>
      <c r="B3387">
        <v>47</v>
      </c>
      <c r="C3387">
        <v>94</v>
      </c>
      <c r="D3387">
        <v>11508423</v>
      </c>
      <c r="E3387" t="s">
        <v>7056</v>
      </c>
      <c r="F3387" t="s">
        <v>7058</v>
      </c>
      <c r="G3387">
        <v>3174</v>
      </c>
      <c r="H3387">
        <v>19</v>
      </c>
      <c r="I3387" t="s">
        <v>29</v>
      </c>
      <c r="J3387">
        <v>23000000</v>
      </c>
      <c r="K3387">
        <v>5.0999999999999996</v>
      </c>
    </row>
    <row r="3388" spans="1:11" x14ac:dyDescent="0.3">
      <c r="A3388" t="s">
        <v>4865</v>
      </c>
      <c r="B3388">
        <v>62</v>
      </c>
      <c r="C3388">
        <v>90</v>
      </c>
      <c r="D3388">
        <v>28870</v>
      </c>
      <c r="E3388" t="s">
        <v>208</v>
      </c>
      <c r="F3388" t="s">
        <v>7059</v>
      </c>
      <c r="G3388">
        <v>14280</v>
      </c>
      <c r="H3388">
        <v>41</v>
      </c>
      <c r="I3388" t="s">
        <v>29</v>
      </c>
      <c r="J3388">
        <v>15000000</v>
      </c>
      <c r="K3388">
        <v>5.0999999999999996</v>
      </c>
    </row>
    <row r="3389" spans="1:11" x14ac:dyDescent="0.3">
      <c r="A3389" t="s">
        <v>4859</v>
      </c>
      <c r="B3389">
        <v>140</v>
      </c>
      <c r="C3389">
        <v>93</v>
      </c>
      <c r="D3389">
        <v>14888028</v>
      </c>
      <c r="E3389" t="s">
        <v>2525</v>
      </c>
      <c r="F3389" t="s">
        <v>7060</v>
      </c>
      <c r="G3389">
        <v>28606</v>
      </c>
      <c r="H3389">
        <v>262</v>
      </c>
      <c r="I3389" t="s">
        <v>29</v>
      </c>
      <c r="J3389">
        <v>30000000</v>
      </c>
      <c r="K3389">
        <v>5.0999999999999996</v>
      </c>
    </row>
    <row r="3390" spans="1:11" x14ac:dyDescent="0.3">
      <c r="A3390" t="s">
        <v>3722</v>
      </c>
      <c r="B3390">
        <v>54</v>
      </c>
      <c r="C3390">
        <v>92</v>
      </c>
      <c r="D3390">
        <v>2964</v>
      </c>
      <c r="E3390" t="s">
        <v>3447</v>
      </c>
      <c r="F3390" t="s">
        <v>7062</v>
      </c>
      <c r="G3390">
        <v>7444</v>
      </c>
      <c r="H3390">
        <v>42</v>
      </c>
      <c r="I3390" t="s">
        <v>29</v>
      </c>
      <c r="J3390">
        <v>16000000</v>
      </c>
      <c r="K3390">
        <v>5.0999999999999996</v>
      </c>
    </row>
    <row r="3391" spans="1:11" x14ac:dyDescent="0.3">
      <c r="A3391" t="s">
        <v>3458</v>
      </c>
      <c r="B3391">
        <v>99</v>
      </c>
      <c r="C3391">
        <v>90</v>
      </c>
      <c r="D3391">
        <v>24430272</v>
      </c>
      <c r="E3391" t="s">
        <v>289</v>
      </c>
      <c r="F3391" t="s">
        <v>7064</v>
      </c>
      <c r="G3391">
        <v>46158</v>
      </c>
      <c r="H3391">
        <v>403</v>
      </c>
      <c r="I3391" t="s">
        <v>29</v>
      </c>
      <c r="J3391">
        <v>43000000</v>
      </c>
      <c r="K3391">
        <v>5.0999999999999996</v>
      </c>
    </row>
    <row r="3392" spans="1:11" x14ac:dyDescent="0.3">
      <c r="A3392" t="s">
        <v>4248</v>
      </c>
      <c r="B3392">
        <v>138</v>
      </c>
      <c r="C3392">
        <v>107</v>
      </c>
      <c r="D3392">
        <v>1183354</v>
      </c>
      <c r="E3392" t="s">
        <v>7065</v>
      </c>
      <c r="F3392" t="s">
        <v>7067</v>
      </c>
      <c r="G3392">
        <v>13026</v>
      </c>
      <c r="H3392">
        <v>75</v>
      </c>
      <c r="I3392" t="s">
        <v>29</v>
      </c>
      <c r="J3392">
        <v>20000000</v>
      </c>
      <c r="K3392">
        <v>5.0999999999999996</v>
      </c>
    </row>
    <row r="3393" spans="1:11" x14ac:dyDescent="0.3">
      <c r="A3393" t="s">
        <v>4829</v>
      </c>
      <c r="B3393">
        <v>16</v>
      </c>
      <c r="C3393">
        <v>120</v>
      </c>
      <c r="D3393">
        <v>42880</v>
      </c>
      <c r="E3393" t="s">
        <v>588</v>
      </c>
      <c r="F3393" t="s">
        <v>7068</v>
      </c>
      <c r="G3393">
        <v>2919</v>
      </c>
      <c r="H3393">
        <v>50</v>
      </c>
      <c r="I3393" t="s">
        <v>29</v>
      </c>
      <c r="J3393">
        <v>24000000</v>
      </c>
      <c r="K3393">
        <v>5.0999999999999996</v>
      </c>
    </row>
    <row r="3394" spans="1:11" x14ac:dyDescent="0.3">
      <c r="A3394" t="s">
        <v>4835</v>
      </c>
      <c r="B3394">
        <v>170</v>
      </c>
      <c r="C3394">
        <v>104</v>
      </c>
      <c r="D3394">
        <v>75030163</v>
      </c>
      <c r="E3394" t="s">
        <v>4712</v>
      </c>
      <c r="F3394" t="s">
        <v>7069</v>
      </c>
      <c r="G3394">
        <v>108076</v>
      </c>
      <c r="H3394">
        <v>1690</v>
      </c>
      <c r="I3394" t="s">
        <v>29</v>
      </c>
      <c r="J3394">
        <v>100000000</v>
      </c>
      <c r="K3394">
        <v>5.0999999999999996</v>
      </c>
    </row>
    <row r="3395" spans="1:11" x14ac:dyDescent="0.3">
      <c r="A3395" t="s">
        <v>4923</v>
      </c>
      <c r="B3395">
        <v>102</v>
      </c>
      <c r="C3395">
        <v>102</v>
      </c>
      <c r="D3395">
        <v>14967182</v>
      </c>
      <c r="E3395" t="s">
        <v>39</v>
      </c>
      <c r="F3395" t="s">
        <v>7070</v>
      </c>
      <c r="G3395">
        <v>27305</v>
      </c>
      <c r="H3395">
        <v>284</v>
      </c>
      <c r="I3395" t="s">
        <v>29</v>
      </c>
      <c r="J3395">
        <v>40000000</v>
      </c>
      <c r="K3395">
        <v>5.0999999999999996</v>
      </c>
    </row>
    <row r="3396" spans="1:11" x14ac:dyDescent="0.3">
      <c r="A3396" t="s">
        <v>1702</v>
      </c>
      <c r="B3396">
        <v>112</v>
      </c>
      <c r="C3396">
        <v>102</v>
      </c>
      <c r="D3396">
        <v>7659747</v>
      </c>
      <c r="E3396" t="s">
        <v>500</v>
      </c>
      <c r="F3396" t="s">
        <v>7071</v>
      </c>
      <c r="G3396">
        <v>14962</v>
      </c>
      <c r="H3396">
        <v>204</v>
      </c>
      <c r="I3396" t="s">
        <v>29</v>
      </c>
      <c r="J3396">
        <v>38000000</v>
      </c>
      <c r="K3396">
        <v>5.0999999999999996</v>
      </c>
    </row>
    <row r="3397" spans="1:11" x14ac:dyDescent="0.3">
      <c r="A3397" t="s">
        <v>4872</v>
      </c>
      <c r="B3397">
        <v>145</v>
      </c>
      <c r="C3397">
        <v>88</v>
      </c>
      <c r="D3397">
        <v>119420252</v>
      </c>
      <c r="E3397" t="s">
        <v>5401</v>
      </c>
      <c r="F3397" t="s">
        <v>7072</v>
      </c>
      <c r="G3397">
        <v>33042</v>
      </c>
      <c r="H3397">
        <v>90</v>
      </c>
      <c r="I3397" t="s">
        <v>29</v>
      </c>
      <c r="J3397">
        <v>150000000</v>
      </c>
      <c r="K3397">
        <v>5.0999999999999996</v>
      </c>
    </row>
    <row r="3398" spans="1:11" x14ac:dyDescent="0.3">
      <c r="A3398" t="s">
        <v>1884</v>
      </c>
      <c r="B3398">
        <v>96</v>
      </c>
      <c r="C3398">
        <v>133</v>
      </c>
      <c r="D3398">
        <v>31054924</v>
      </c>
      <c r="E3398" t="s">
        <v>2585</v>
      </c>
      <c r="F3398" t="s">
        <v>7073</v>
      </c>
      <c r="G3398">
        <v>17025</v>
      </c>
      <c r="H3398">
        <v>290</v>
      </c>
      <c r="I3398" t="s">
        <v>29</v>
      </c>
      <c r="J3398">
        <v>64000000</v>
      </c>
      <c r="K3398">
        <v>5.0999999999999996</v>
      </c>
    </row>
    <row r="3399" spans="1:11" x14ac:dyDescent="0.3">
      <c r="A3399" t="s">
        <v>4666</v>
      </c>
      <c r="B3399">
        <v>66</v>
      </c>
      <c r="C3399">
        <v>93</v>
      </c>
      <c r="D3399">
        <v>652526</v>
      </c>
      <c r="E3399" t="s">
        <v>7074</v>
      </c>
      <c r="F3399" t="s">
        <v>7075</v>
      </c>
      <c r="G3399">
        <v>20201</v>
      </c>
      <c r="H3399">
        <v>187</v>
      </c>
      <c r="I3399" t="s">
        <v>29</v>
      </c>
      <c r="J3399">
        <v>40000000</v>
      </c>
      <c r="K3399">
        <v>5.0999999999999996</v>
      </c>
    </row>
    <row r="3400" spans="1:11" x14ac:dyDescent="0.3">
      <c r="A3400" t="s">
        <v>4442</v>
      </c>
      <c r="B3400">
        <v>34</v>
      </c>
      <c r="C3400">
        <v>135</v>
      </c>
      <c r="D3400">
        <v>10400000</v>
      </c>
      <c r="E3400" t="s">
        <v>588</v>
      </c>
      <c r="F3400" t="s">
        <v>7076</v>
      </c>
      <c r="G3400">
        <v>12037</v>
      </c>
      <c r="H3400">
        <v>90</v>
      </c>
      <c r="I3400" t="s">
        <v>29</v>
      </c>
      <c r="J3400">
        <v>50000000</v>
      </c>
      <c r="K3400">
        <v>5.0999999999999996</v>
      </c>
    </row>
    <row r="3401" spans="1:11" x14ac:dyDescent="0.3">
      <c r="A3401" t="s">
        <v>625</v>
      </c>
      <c r="B3401">
        <v>50</v>
      </c>
      <c r="C3401">
        <v>107</v>
      </c>
      <c r="D3401">
        <v>9795017</v>
      </c>
      <c r="E3401" t="s">
        <v>208</v>
      </c>
      <c r="F3401" t="s">
        <v>7077</v>
      </c>
      <c r="G3401">
        <v>9227</v>
      </c>
      <c r="H3401">
        <v>70</v>
      </c>
      <c r="I3401" t="s">
        <v>29</v>
      </c>
      <c r="J3401">
        <v>50000000</v>
      </c>
      <c r="K3401">
        <v>5.0999999999999996</v>
      </c>
    </row>
    <row r="3402" spans="1:11" x14ac:dyDescent="0.3">
      <c r="A3402" t="s">
        <v>4861</v>
      </c>
      <c r="B3402">
        <v>308</v>
      </c>
      <c r="C3402">
        <v>92</v>
      </c>
      <c r="D3402">
        <v>19059018</v>
      </c>
      <c r="E3402" t="s">
        <v>7078</v>
      </c>
      <c r="F3402" t="s">
        <v>7080</v>
      </c>
      <c r="G3402">
        <v>65709</v>
      </c>
      <c r="H3402">
        <v>194</v>
      </c>
      <c r="I3402" t="s">
        <v>29</v>
      </c>
      <c r="J3402">
        <v>65000000</v>
      </c>
      <c r="K3402">
        <v>5.0999999999999996</v>
      </c>
    </row>
    <row r="3403" spans="1:11" x14ac:dyDescent="0.3">
      <c r="A3403" t="s">
        <v>4989</v>
      </c>
      <c r="B3403">
        <v>46</v>
      </c>
      <c r="C3403">
        <v>107</v>
      </c>
      <c r="D3403">
        <v>63231524</v>
      </c>
      <c r="E3403" t="s">
        <v>699</v>
      </c>
      <c r="F3403" t="s">
        <v>7081</v>
      </c>
      <c r="G3403">
        <v>8962</v>
      </c>
      <c r="H3403">
        <v>137</v>
      </c>
      <c r="I3403" t="s">
        <v>29</v>
      </c>
      <c r="J3403">
        <v>6000000</v>
      </c>
      <c r="K3403">
        <v>5</v>
      </c>
    </row>
    <row r="3404" spans="1:11" x14ac:dyDescent="0.3">
      <c r="A3404" t="s">
        <v>4721</v>
      </c>
      <c r="B3404">
        <v>116</v>
      </c>
      <c r="C3404">
        <v>80</v>
      </c>
      <c r="D3404">
        <v>75367693</v>
      </c>
      <c r="E3404" t="s">
        <v>682</v>
      </c>
      <c r="F3404" t="s">
        <v>7082</v>
      </c>
      <c r="G3404">
        <v>58961</v>
      </c>
      <c r="H3404">
        <v>232</v>
      </c>
      <c r="I3404" t="s">
        <v>29</v>
      </c>
      <c r="J3404">
        <v>35000000</v>
      </c>
      <c r="K3404">
        <v>5</v>
      </c>
    </row>
    <row r="3405" spans="1:11" x14ac:dyDescent="0.3">
      <c r="A3405" t="s">
        <v>3669</v>
      </c>
      <c r="B3405">
        <v>152</v>
      </c>
      <c r="C3405">
        <v>87</v>
      </c>
      <c r="D3405">
        <v>47860214</v>
      </c>
      <c r="E3405" t="s">
        <v>840</v>
      </c>
      <c r="F3405" t="s">
        <v>7083</v>
      </c>
      <c r="G3405">
        <v>34711</v>
      </c>
      <c r="H3405">
        <v>468</v>
      </c>
      <c r="I3405" t="s">
        <v>29</v>
      </c>
      <c r="J3405">
        <v>15000000</v>
      </c>
      <c r="K3405">
        <v>5</v>
      </c>
    </row>
    <row r="3406" spans="1:11" x14ac:dyDescent="0.3">
      <c r="A3406" t="s">
        <v>2179</v>
      </c>
      <c r="B3406">
        <v>55</v>
      </c>
      <c r="C3406">
        <v>109</v>
      </c>
      <c r="D3406">
        <v>81022333</v>
      </c>
      <c r="E3406" t="s">
        <v>3345</v>
      </c>
      <c r="F3406" t="s">
        <v>7085</v>
      </c>
      <c r="G3406">
        <v>34471</v>
      </c>
      <c r="H3406">
        <v>147</v>
      </c>
      <c r="I3406" t="s">
        <v>29</v>
      </c>
      <c r="J3406">
        <v>50000000</v>
      </c>
      <c r="K3406">
        <v>5</v>
      </c>
    </row>
    <row r="3407" spans="1:11" x14ac:dyDescent="0.3">
      <c r="A3407" t="s">
        <v>4896</v>
      </c>
      <c r="B3407">
        <v>220</v>
      </c>
      <c r="C3407">
        <v>101</v>
      </c>
      <c r="D3407">
        <v>32453345</v>
      </c>
      <c r="E3407" t="s">
        <v>1453</v>
      </c>
      <c r="F3407" t="s">
        <v>7087</v>
      </c>
      <c r="G3407">
        <v>31791</v>
      </c>
      <c r="H3407">
        <v>155</v>
      </c>
      <c r="I3407" t="s">
        <v>29</v>
      </c>
      <c r="J3407">
        <v>5000000</v>
      </c>
      <c r="K3407">
        <v>5</v>
      </c>
    </row>
    <row r="3408" spans="1:11" x14ac:dyDescent="0.3">
      <c r="A3408" t="s">
        <v>4445</v>
      </c>
      <c r="B3408">
        <v>79</v>
      </c>
      <c r="C3408">
        <v>102</v>
      </c>
      <c r="D3408">
        <v>47285499</v>
      </c>
      <c r="E3408" t="s">
        <v>7088</v>
      </c>
      <c r="F3408" t="s">
        <v>7089</v>
      </c>
      <c r="G3408">
        <v>26755</v>
      </c>
      <c r="H3408">
        <v>104</v>
      </c>
      <c r="I3408" t="s">
        <v>29</v>
      </c>
      <c r="J3408">
        <v>26000000</v>
      </c>
      <c r="K3408">
        <v>5</v>
      </c>
    </row>
    <row r="3409" spans="1:11" x14ac:dyDescent="0.3">
      <c r="A3409" t="s">
        <v>4536</v>
      </c>
      <c r="B3409">
        <v>86</v>
      </c>
      <c r="C3409">
        <v>85</v>
      </c>
      <c r="D3409">
        <v>28563926</v>
      </c>
      <c r="E3409" t="s">
        <v>224</v>
      </c>
      <c r="F3409" t="s">
        <v>7090</v>
      </c>
      <c r="G3409">
        <v>16300</v>
      </c>
      <c r="H3409">
        <v>217</v>
      </c>
      <c r="I3409" t="s">
        <v>29</v>
      </c>
      <c r="J3409">
        <v>8500000</v>
      </c>
      <c r="K3409">
        <v>5</v>
      </c>
    </row>
    <row r="3410" spans="1:11" x14ac:dyDescent="0.3">
      <c r="A3410" t="s">
        <v>4520</v>
      </c>
      <c r="B3410">
        <v>131</v>
      </c>
      <c r="C3410">
        <v>137</v>
      </c>
      <c r="D3410">
        <v>39143839</v>
      </c>
      <c r="E3410" t="s">
        <v>840</v>
      </c>
      <c r="F3410" t="s">
        <v>7091</v>
      </c>
      <c r="G3410">
        <v>38658</v>
      </c>
      <c r="H3410">
        <v>284</v>
      </c>
      <c r="I3410" t="s">
        <v>29</v>
      </c>
      <c r="J3410">
        <v>20000000</v>
      </c>
      <c r="K3410">
        <v>5</v>
      </c>
    </row>
    <row r="3411" spans="1:11" x14ac:dyDescent="0.3">
      <c r="A3411" t="s">
        <v>4919</v>
      </c>
      <c r="B3411">
        <v>270</v>
      </c>
      <c r="C3411">
        <v>86</v>
      </c>
      <c r="D3411">
        <v>18112929</v>
      </c>
      <c r="E3411" t="s">
        <v>2651</v>
      </c>
      <c r="F3411" t="s">
        <v>7092</v>
      </c>
      <c r="G3411">
        <v>52642</v>
      </c>
      <c r="H3411">
        <v>271</v>
      </c>
      <c r="I3411" t="s">
        <v>29</v>
      </c>
      <c r="J3411">
        <v>1000000</v>
      </c>
      <c r="K3411">
        <v>5</v>
      </c>
    </row>
    <row r="3412" spans="1:11" x14ac:dyDescent="0.3">
      <c r="A3412" t="s">
        <v>4887</v>
      </c>
      <c r="B3412">
        <v>43</v>
      </c>
      <c r="C3412">
        <v>81</v>
      </c>
      <c r="D3412">
        <v>30628981</v>
      </c>
      <c r="E3412" t="s">
        <v>289</v>
      </c>
      <c r="F3412" t="s">
        <v>7093</v>
      </c>
      <c r="G3412">
        <v>15047</v>
      </c>
      <c r="H3412">
        <v>160</v>
      </c>
      <c r="I3412" t="s">
        <v>29</v>
      </c>
      <c r="J3412">
        <v>14000000</v>
      </c>
      <c r="K3412">
        <v>5</v>
      </c>
    </row>
    <row r="3413" spans="1:11" x14ac:dyDescent="0.3">
      <c r="A3413" t="s">
        <v>475</v>
      </c>
      <c r="B3413">
        <v>323</v>
      </c>
      <c r="C3413">
        <v>91</v>
      </c>
      <c r="D3413">
        <v>64505912</v>
      </c>
      <c r="E3413" t="s">
        <v>448</v>
      </c>
      <c r="F3413" t="s">
        <v>7094</v>
      </c>
      <c r="G3413">
        <v>163130</v>
      </c>
      <c r="H3413">
        <v>1264</v>
      </c>
      <c r="I3413" t="s">
        <v>29</v>
      </c>
      <c r="J3413">
        <v>48000000</v>
      </c>
      <c r="K3413">
        <v>5</v>
      </c>
    </row>
    <row r="3414" spans="1:11" x14ac:dyDescent="0.3">
      <c r="A3414" t="s">
        <v>4921</v>
      </c>
      <c r="B3414">
        <v>28</v>
      </c>
      <c r="C3414">
        <v>77</v>
      </c>
      <c r="D3414">
        <v>19421271</v>
      </c>
      <c r="E3414" t="s">
        <v>1180</v>
      </c>
      <c r="F3414" t="s">
        <v>7095</v>
      </c>
      <c r="G3414">
        <v>2448</v>
      </c>
      <c r="H3414">
        <v>18</v>
      </c>
      <c r="I3414" t="s">
        <v>29</v>
      </c>
      <c r="J3414">
        <v>5000000</v>
      </c>
      <c r="K3414">
        <v>5</v>
      </c>
    </row>
    <row r="3415" spans="1:11" x14ac:dyDescent="0.3">
      <c r="A3415" t="s">
        <v>4910</v>
      </c>
      <c r="B3415">
        <v>52</v>
      </c>
      <c r="C3415">
        <v>96</v>
      </c>
      <c r="D3415">
        <v>21564616</v>
      </c>
      <c r="E3415" t="s">
        <v>676</v>
      </c>
      <c r="F3415" t="s">
        <v>7096</v>
      </c>
      <c r="G3415">
        <v>7098</v>
      </c>
      <c r="H3415">
        <v>41</v>
      </c>
      <c r="I3415" t="s">
        <v>29</v>
      </c>
      <c r="J3415">
        <v>8500000</v>
      </c>
      <c r="K3415">
        <v>5</v>
      </c>
    </row>
    <row r="3416" spans="1:11" x14ac:dyDescent="0.3">
      <c r="A3416" t="s">
        <v>4776</v>
      </c>
      <c r="B3416">
        <v>134</v>
      </c>
      <c r="C3416">
        <v>123</v>
      </c>
      <c r="D3416">
        <v>22452209</v>
      </c>
      <c r="E3416" t="s">
        <v>5651</v>
      </c>
      <c r="F3416" t="s">
        <v>7098</v>
      </c>
      <c r="G3416">
        <v>14062</v>
      </c>
      <c r="H3416">
        <v>82</v>
      </c>
      <c r="I3416" t="s">
        <v>29</v>
      </c>
      <c r="J3416">
        <v>18000000</v>
      </c>
      <c r="K3416">
        <v>5</v>
      </c>
    </row>
    <row r="3417" spans="1:11" x14ac:dyDescent="0.3">
      <c r="A3417" t="s">
        <v>4295</v>
      </c>
      <c r="B3417">
        <v>111</v>
      </c>
      <c r="C3417">
        <v>115</v>
      </c>
      <c r="D3417">
        <v>48472213</v>
      </c>
      <c r="E3417" t="s">
        <v>2113</v>
      </c>
      <c r="F3417" t="s">
        <v>7099</v>
      </c>
      <c r="G3417">
        <v>51252</v>
      </c>
      <c r="H3417">
        <v>156</v>
      </c>
      <c r="I3417" t="s">
        <v>29</v>
      </c>
      <c r="J3417">
        <v>45000000</v>
      </c>
      <c r="K3417">
        <v>5</v>
      </c>
    </row>
    <row r="3418" spans="1:11" x14ac:dyDescent="0.3">
      <c r="A3418" t="s">
        <v>5004</v>
      </c>
      <c r="B3418">
        <v>125</v>
      </c>
      <c r="C3418">
        <v>91</v>
      </c>
      <c r="D3418">
        <v>16298046</v>
      </c>
      <c r="E3418" t="s">
        <v>211</v>
      </c>
      <c r="F3418" t="s">
        <v>7100</v>
      </c>
      <c r="G3418">
        <v>22207</v>
      </c>
      <c r="H3418">
        <v>747</v>
      </c>
      <c r="I3418" t="s">
        <v>29</v>
      </c>
      <c r="J3418">
        <v>14000000</v>
      </c>
      <c r="K3418">
        <v>5</v>
      </c>
    </row>
    <row r="3419" spans="1:11" x14ac:dyDescent="0.3">
      <c r="A3419" t="s">
        <v>4915</v>
      </c>
      <c r="B3419">
        <v>173</v>
      </c>
      <c r="C3419">
        <v>95</v>
      </c>
      <c r="D3419">
        <v>17529157</v>
      </c>
      <c r="E3419" t="s">
        <v>7101</v>
      </c>
      <c r="F3419" t="s">
        <v>7102</v>
      </c>
      <c r="G3419">
        <v>49888</v>
      </c>
      <c r="H3419">
        <v>220</v>
      </c>
      <c r="I3419" t="s">
        <v>29</v>
      </c>
      <c r="J3419">
        <v>20000000</v>
      </c>
      <c r="K3419">
        <v>5</v>
      </c>
    </row>
    <row r="3420" spans="1:11" x14ac:dyDescent="0.3">
      <c r="A3420" t="s">
        <v>4299</v>
      </c>
      <c r="B3420">
        <v>274</v>
      </c>
      <c r="C3420">
        <v>90</v>
      </c>
      <c r="D3420">
        <v>101055</v>
      </c>
      <c r="E3420" t="s">
        <v>626</v>
      </c>
      <c r="F3420" t="s">
        <v>7103</v>
      </c>
      <c r="G3420">
        <v>17478</v>
      </c>
      <c r="H3420">
        <v>159</v>
      </c>
      <c r="I3420" t="s">
        <v>29</v>
      </c>
      <c r="J3420">
        <v>4000000</v>
      </c>
      <c r="K3420">
        <v>5</v>
      </c>
    </row>
    <row r="3421" spans="1:11" x14ac:dyDescent="0.3">
      <c r="A3421" t="s">
        <v>4306</v>
      </c>
      <c r="B3421">
        <v>70</v>
      </c>
      <c r="C3421">
        <v>92</v>
      </c>
      <c r="D3421">
        <v>85884815</v>
      </c>
      <c r="E3421" t="s">
        <v>7104</v>
      </c>
      <c r="F3421" t="s">
        <v>7105</v>
      </c>
      <c r="G3421">
        <v>9418</v>
      </c>
      <c r="H3421">
        <v>53</v>
      </c>
      <c r="I3421" t="s">
        <v>29</v>
      </c>
      <c r="J3421">
        <v>90000000</v>
      </c>
      <c r="K3421">
        <v>5</v>
      </c>
    </row>
    <row r="3422" spans="1:11" x14ac:dyDescent="0.3">
      <c r="A3422" t="s">
        <v>3422</v>
      </c>
      <c r="B3422">
        <v>65</v>
      </c>
      <c r="C3422">
        <v>96</v>
      </c>
      <c r="D3422">
        <v>766487</v>
      </c>
      <c r="E3422" t="s">
        <v>289</v>
      </c>
      <c r="F3422" t="s">
        <v>7106</v>
      </c>
      <c r="G3422">
        <v>15315</v>
      </c>
      <c r="H3422">
        <v>117</v>
      </c>
      <c r="I3422" t="s">
        <v>29</v>
      </c>
      <c r="J3422">
        <v>5250000</v>
      </c>
      <c r="K3422">
        <v>5</v>
      </c>
    </row>
    <row r="3423" spans="1:11" x14ac:dyDescent="0.3">
      <c r="A3423" t="s">
        <v>2221</v>
      </c>
      <c r="B3423">
        <v>42</v>
      </c>
      <c r="C3423">
        <v>91</v>
      </c>
      <c r="D3423">
        <v>10443316</v>
      </c>
      <c r="E3423" t="s">
        <v>699</v>
      </c>
      <c r="F3423" t="s">
        <v>7107</v>
      </c>
      <c r="G3423">
        <v>7159</v>
      </c>
      <c r="H3423">
        <v>88</v>
      </c>
      <c r="I3423" t="s">
        <v>29</v>
      </c>
      <c r="J3423">
        <v>15000000</v>
      </c>
      <c r="K3423">
        <v>5</v>
      </c>
    </row>
    <row r="3424" spans="1:11" x14ac:dyDescent="0.3">
      <c r="A3424" t="s">
        <v>982</v>
      </c>
      <c r="B3424">
        <v>180</v>
      </c>
      <c r="C3424">
        <v>106</v>
      </c>
      <c r="D3424">
        <v>28064226</v>
      </c>
      <c r="E3424" t="s">
        <v>500</v>
      </c>
      <c r="F3424" t="s">
        <v>7109</v>
      </c>
      <c r="G3424">
        <v>65044</v>
      </c>
      <c r="H3424">
        <v>173</v>
      </c>
      <c r="I3424" t="s">
        <v>29</v>
      </c>
      <c r="J3424">
        <v>35000000</v>
      </c>
      <c r="K3424">
        <v>5</v>
      </c>
    </row>
    <row r="3425" spans="1:11" x14ac:dyDescent="0.3">
      <c r="A3425" t="s">
        <v>857</v>
      </c>
      <c r="B3425">
        <v>30</v>
      </c>
      <c r="C3425">
        <v>108</v>
      </c>
      <c r="D3425">
        <v>4903000</v>
      </c>
      <c r="E3425" t="s">
        <v>73</v>
      </c>
      <c r="F3425" t="s">
        <v>7110</v>
      </c>
      <c r="G3425">
        <v>4961</v>
      </c>
      <c r="H3425">
        <v>33</v>
      </c>
      <c r="I3425" t="s">
        <v>29</v>
      </c>
      <c r="J3425">
        <v>12000000</v>
      </c>
      <c r="K3425">
        <v>5</v>
      </c>
    </row>
    <row r="3426" spans="1:11" x14ac:dyDescent="0.3">
      <c r="A3426" t="s">
        <v>2889</v>
      </c>
      <c r="B3426">
        <v>98</v>
      </c>
      <c r="C3426">
        <v>117</v>
      </c>
      <c r="D3426">
        <v>30981850</v>
      </c>
      <c r="E3426" t="s">
        <v>7111</v>
      </c>
      <c r="F3426" t="s">
        <v>7113</v>
      </c>
      <c r="G3426">
        <v>35834</v>
      </c>
      <c r="H3426">
        <v>284</v>
      </c>
      <c r="I3426" t="s">
        <v>29</v>
      </c>
      <c r="J3426">
        <v>40000000</v>
      </c>
      <c r="K3426">
        <v>5</v>
      </c>
    </row>
    <row r="3427" spans="1:11" x14ac:dyDescent="0.3">
      <c r="A3427" t="s">
        <v>1807</v>
      </c>
      <c r="B3427">
        <v>115</v>
      </c>
      <c r="C3427">
        <v>93</v>
      </c>
      <c r="D3427">
        <v>365734</v>
      </c>
      <c r="E3427" t="s">
        <v>92</v>
      </c>
      <c r="F3427" t="s">
        <v>7114</v>
      </c>
      <c r="G3427">
        <v>11487</v>
      </c>
      <c r="H3427">
        <v>226</v>
      </c>
      <c r="I3427" t="s">
        <v>29</v>
      </c>
      <c r="J3427">
        <v>10000000</v>
      </c>
      <c r="K3427">
        <v>5</v>
      </c>
    </row>
    <row r="3428" spans="1:11" x14ac:dyDescent="0.3">
      <c r="A3428" t="s">
        <v>4905</v>
      </c>
      <c r="B3428">
        <v>25</v>
      </c>
      <c r="C3428">
        <v>98</v>
      </c>
      <c r="D3428">
        <v>8000000</v>
      </c>
      <c r="E3428" t="s">
        <v>4339</v>
      </c>
      <c r="F3428" t="s">
        <v>7116</v>
      </c>
      <c r="G3428">
        <v>1400</v>
      </c>
      <c r="H3428">
        <v>41</v>
      </c>
      <c r="I3428" t="s">
        <v>29</v>
      </c>
      <c r="J3428">
        <v>18000000</v>
      </c>
      <c r="K3428">
        <v>5</v>
      </c>
    </row>
    <row r="3429" spans="1:11" x14ac:dyDescent="0.3">
      <c r="A3429" t="s">
        <v>4892</v>
      </c>
      <c r="B3429">
        <v>65</v>
      </c>
      <c r="C3429">
        <v>110</v>
      </c>
      <c r="D3429">
        <v>8888355</v>
      </c>
      <c r="E3429" t="s">
        <v>220</v>
      </c>
      <c r="F3429" t="s">
        <v>7117</v>
      </c>
      <c r="G3429">
        <v>7894</v>
      </c>
      <c r="H3429">
        <v>25</v>
      </c>
      <c r="I3429" t="s">
        <v>29</v>
      </c>
      <c r="J3429">
        <v>20000000</v>
      </c>
      <c r="K3429">
        <v>5</v>
      </c>
    </row>
    <row r="3430" spans="1:11" x14ac:dyDescent="0.3">
      <c r="A3430" t="s">
        <v>1750</v>
      </c>
      <c r="B3430">
        <v>158</v>
      </c>
      <c r="C3430">
        <v>99</v>
      </c>
      <c r="D3430">
        <v>19294901</v>
      </c>
      <c r="E3430" t="s">
        <v>721</v>
      </c>
      <c r="F3430" t="s">
        <v>7118</v>
      </c>
      <c r="G3430">
        <v>26126</v>
      </c>
      <c r="H3430">
        <v>325</v>
      </c>
      <c r="I3430" t="s">
        <v>29</v>
      </c>
      <c r="J3430">
        <v>35000000</v>
      </c>
      <c r="K3430">
        <v>5</v>
      </c>
    </row>
    <row r="3431" spans="1:11" x14ac:dyDescent="0.3">
      <c r="A3431" t="s">
        <v>3107</v>
      </c>
      <c r="B3431">
        <v>60</v>
      </c>
      <c r="C3431">
        <v>105</v>
      </c>
      <c r="D3431">
        <v>10014234</v>
      </c>
      <c r="E3431" t="s">
        <v>338</v>
      </c>
      <c r="F3431" t="s">
        <v>7119</v>
      </c>
      <c r="G3431">
        <v>8560</v>
      </c>
      <c r="H3431">
        <v>69</v>
      </c>
      <c r="I3431" t="s">
        <v>29</v>
      </c>
      <c r="J3431">
        <v>65000000</v>
      </c>
      <c r="K3431">
        <v>5</v>
      </c>
    </row>
    <row r="3432" spans="1:11" x14ac:dyDescent="0.3">
      <c r="A3432" t="s">
        <v>4002</v>
      </c>
      <c r="B3432">
        <v>145</v>
      </c>
      <c r="C3432">
        <v>121</v>
      </c>
      <c r="D3432">
        <v>31704416</v>
      </c>
      <c r="E3432" t="s">
        <v>86</v>
      </c>
      <c r="F3432" t="s">
        <v>7121</v>
      </c>
      <c r="G3432">
        <v>45455</v>
      </c>
      <c r="H3432">
        <v>388</v>
      </c>
      <c r="I3432" t="s">
        <v>29</v>
      </c>
      <c r="J3432">
        <v>135000000</v>
      </c>
      <c r="K3432">
        <v>5</v>
      </c>
    </row>
    <row r="3433" spans="1:11" x14ac:dyDescent="0.3">
      <c r="A3433" t="s">
        <v>2920</v>
      </c>
      <c r="B3433">
        <v>293</v>
      </c>
      <c r="C3433">
        <v>124</v>
      </c>
      <c r="D3433">
        <v>300523113</v>
      </c>
      <c r="E3433" t="s">
        <v>6634</v>
      </c>
      <c r="F3433" t="s">
        <v>7122</v>
      </c>
      <c r="G3433">
        <v>184637</v>
      </c>
      <c r="H3433">
        <v>498</v>
      </c>
      <c r="I3433" t="s">
        <v>29</v>
      </c>
      <c r="J3433">
        <v>68000000</v>
      </c>
      <c r="K3433">
        <v>4.9000000000000004</v>
      </c>
    </row>
    <row r="3434" spans="1:11" x14ac:dyDescent="0.3">
      <c r="A3434" t="s">
        <v>4927</v>
      </c>
      <c r="B3434">
        <v>138</v>
      </c>
      <c r="C3434">
        <v>86</v>
      </c>
      <c r="D3434">
        <v>153288182</v>
      </c>
      <c r="E3434" t="s">
        <v>6106</v>
      </c>
      <c r="F3434" t="s">
        <v>7123</v>
      </c>
      <c r="G3434">
        <v>71424</v>
      </c>
      <c r="H3434">
        <v>521</v>
      </c>
      <c r="I3434" t="s">
        <v>29</v>
      </c>
      <c r="J3434">
        <v>84000000</v>
      </c>
      <c r="K3434">
        <v>4.9000000000000004</v>
      </c>
    </row>
    <row r="3435" spans="1:11" x14ac:dyDescent="0.3">
      <c r="A3435" t="s">
        <v>4843</v>
      </c>
      <c r="B3435">
        <v>148</v>
      </c>
      <c r="C3435">
        <v>100</v>
      </c>
      <c r="D3435">
        <v>84518155</v>
      </c>
      <c r="E3435" t="s">
        <v>676</v>
      </c>
      <c r="F3435" t="s">
        <v>7124</v>
      </c>
      <c r="G3435">
        <v>35965</v>
      </c>
      <c r="H3435">
        <v>144</v>
      </c>
      <c r="I3435" t="s">
        <v>29</v>
      </c>
      <c r="J3435">
        <v>20000000</v>
      </c>
      <c r="K3435">
        <v>4.9000000000000004</v>
      </c>
    </row>
    <row r="3436" spans="1:11" x14ac:dyDescent="0.3">
      <c r="A3436" t="s">
        <v>4749</v>
      </c>
      <c r="B3436">
        <v>42</v>
      </c>
      <c r="C3436">
        <v>89</v>
      </c>
      <c r="D3436">
        <v>60008303</v>
      </c>
      <c r="E3436" t="s">
        <v>4375</v>
      </c>
      <c r="F3436" t="s">
        <v>7126</v>
      </c>
      <c r="G3436">
        <v>9285</v>
      </c>
      <c r="H3436">
        <v>91</v>
      </c>
      <c r="I3436" t="s">
        <v>29</v>
      </c>
      <c r="J3436">
        <v>13000000</v>
      </c>
      <c r="K3436">
        <v>4.9000000000000004</v>
      </c>
    </row>
    <row r="3437" spans="1:11" x14ac:dyDescent="0.3">
      <c r="A3437" t="s">
        <v>4882</v>
      </c>
      <c r="B3437">
        <v>91</v>
      </c>
      <c r="C3437">
        <v>93</v>
      </c>
      <c r="D3437">
        <v>34872293</v>
      </c>
      <c r="E3437" t="s">
        <v>1081</v>
      </c>
      <c r="F3437" t="s">
        <v>7127</v>
      </c>
      <c r="G3437">
        <v>30765</v>
      </c>
      <c r="H3437">
        <v>252</v>
      </c>
      <c r="I3437" t="s">
        <v>29</v>
      </c>
      <c r="J3437">
        <v>8500000</v>
      </c>
      <c r="K3437">
        <v>4.9000000000000004</v>
      </c>
    </row>
    <row r="3438" spans="1:11" x14ac:dyDescent="0.3">
      <c r="A3438" t="s">
        <v>4197</v>
      </c>
      <c r="B3438">
        <v>140</v>
      </c>
      <c r="C3438">
        <v>96</v>
      </c>
      <c r="D3438">
        <v>32131483</v>
      </c>
      <c r="E3438" t="s">
        <v>211</v>
      </c>
      <c r="F3438" t="s">
        <v>7129</v>
      </c>
      <c r="G3438">
        <v>25870</v>
      </c>
      <c r="H3438">
        <v>369</v>
      </c>
      <c r="I3438" t="s">
        <v>29</v>
      </c>
      <c r="J3438">
        <v>11000000</v>
      </c>
      <c r="K3438">
        <v>4.9000000000000004</v>
      </c>
    </row>
    <row r="3439" spans="1:11" x14ac:dyDescent="0.3">
      <c r="A3439" t="s">
        <v>1315</v>
      </c>
      <c r="B3439">
        <v>95</v>
      </c>
      <c r="C3439">
        <v>125</v>
      </c>
      <c r="D3439">
        <v>60000000</v>
      </c>
      <c r="E3439" t="s">
        <v>3179</v>
      </c>
      <c r="F3439" t="s">
        <v>7130</v>
      </c>
      <c r="G3439">
        <v>49934</v>
      </c>
      <c r="H3439">
        <v>224</v>
      </c>
      <c r="I3439" t="s">
        <v>29</v>
      </c>
      <c r="J3439">
        <v>39000000</v>
      </c>
      <c r="K3439">
        <v>4.9000000000000004</v>
      </c>
    </row>
    <row r="3440" spans="1:11" x14ac:dyDescent="0.3">
      <c r="A3440" t="s">
        <v>3487</v>
      </c>
      <c r="B3440">
        <v>220</v>
      </c>
      <c r="C3440">
        <v>119</v>
      </c>
      <c r="D3440">
        <v>33386128</v>
      </c>
      <c r="E3440" t="s">
        <v>626</v>
      </c>
      <c r="F3440" t="s">
        <v>7131</v>
      </c>
      <c r="G3440">
        <v>36372</v>
      </c>
      <c r="H3440">
        <v>491</v>
      </c>
      <c r="I3440" t="s">
        <v>29</v>
      </c>
      <c r="J3440">
        <v>15000000</v>
      </c>
      <c r="K3440">
        <v>4.9000000000000004</v>
      </c>
    </row>
    <row r="3441" spans="1:11" x14ac:dyDescent="0.3">
      <c r="A3441" t="s">
        <v>2461</v>
      </c>
      <c r="B3441">
        <v>167</v>
      </c>
      <c r="C3441">
        <v>113</v>
      </c>
      <c r="D3441">
        <v>91188905</v>
      </c>
      <c r="E3441" t="s">
        <v>3169</v>
      </c>
      <c r="F3441" t="s">
        <v>7132</v>
      </c>
      <c r="G3441">
        <v>58184</v>
      </c>
      <c r="H3441">
        <v>805</v>
      </c>
      <c r="I3441" t="s">
        <v>29</v>
      </c>
      <c r="J3441">
        <v>80000000</v>
      </c>
      <c r="K3441">
        <v>4.9000000000000004</v>
      </c>
    </row>
    <row r="3442" spans="1:11" x14ac:dyDescent="0.3">
      <c r="A3442" t="s">
        <v>4945</v>
      </c>
      <c r="B3442">
        <v>64</v>
      </c>
      <c r="C3442">
        <v>91</v>
      </c>
      <c r="D3442">
        <v>20035310</v>
      </c>
      <c r="E3442" t="s">
        <v>699</v>
      </c>
      <c r="F3442" t="s">
        <v>7133</v>
      </c>
      <c r="G3442">
        <v>12324</v>
      </c>
      <c r="H3442">
        <v>173</v>
      </c>
      <c r="I3442" t="s">
        <v>29</v>
      </c>
      <c r="J3442">
        <v>9000000</v>
      </c>
      <c r="K3442">
        <v>4.9000000000000004</v>
      </c>
    </row>
    <row r="3443" spans="1:11" x14ac:dyDescent="0.3">
      <c r="A3443" t="s">
        <v>4933</v>
      </c>
      <c r="B3443">
        <v>124</v>
      </c>
      <c r="C3443">
        <v>114</v>
      </c>
      <c r="D3443">
        <v>26896744</v>
      </c>
      <c r="E3443" t="s">
        <v>73</v>
      </c>
      <c r="F3443" t="s">
        <v>7134</v>
      </c>
      <c r="G3443">
        <v>16582</v>
      </c>
      <c r="H3443">
        <v>125</v>
      </c>
      <c r="I3443" t="s">
        <v>29</v>
      </c>
      <c r="J3443">
        <v>16500000</v>
      </c>
      <c r="K3443">
        <v>4.9000000000000004</v>
      </c>
    </row>
    <row r="3444" spans="1:11" x14ac:dyDescent="0.3">
      <c r="A3444" t="s">
        <v>4939</v>
      </c>
      <c r="B3444">
        <v>123</v>
      </c>
      <c r="C3444">
        <v>93</v>
      </c>
      <c r="D3444">
        <v>15126948</v>
      </c>
      <c r="E3444" t="s">
        <v>840</v>
      </c>
      <c r="F3444" t="s">
        <v>7135</v>
      </c>
      <c r="G3444">
        <v>20815</v>
      </c>
      <c r="H3444">
        <v>335</v>
      </c>
      <c r="I3444" t="s">
        <v>29</v>
      </c>
      <c r="J3444">
        <v>5000000</v>
      </c>
      <c r="K3444">
        <v>4.9000000000000004</v>
      </c>
    </row>
    <row r="3445" spans="1:11" x14ac:dyDescent="0.3">
      <c r="A3445" t="s">
        <v>2257</v>
      </c>
      <c r="B3445">
        <v>71</v>
      </c>
      <c r="C3445">
        <v>103</v>
      </c>
      <c r="D3445">
        <v>20246959</v>
      </c>
      <c r="E3445" t="s">
        <v>289</v>
      </c>
      <c r="F3445" t="s">
        <v>7136</v>
      </c>
      <c r="G3445">
        <v>5721</v>
      </c>
      <c r="H3445">
        <v>20</v>
      </c>
      <c r="I3445" t="s">
        <v>29</v>
      </c>
      <c r="J3445">
        <v>14000000</v>
      </c>
      <c r="K3445">
        <v>4.9000000000000004</v>
      </c>
    </row>
    <row r="3446" spans="1:11" x14ac:dyDescent="0.3">
      <c r="A3446" t="s">
        <v>4950</v>
      </c>
      <c r="B3446">
        <v>148</v>
      </c>
      <c r="C3446">
        <v>88</v>
      </c>
      <c r="D3446">
        <v>17016190</v>
      </c>
      <c r="E3446" t="s">
        <v>1081</v>
      </c>
      <c r="F3446" t="s">
        <v>7137</v>
      </c>
      <c r="G3446">
        <v>28632</v>
      </c>
      <c r="H3446">
        <v>214</v>
      </c>
      <c r="I3446" t="s">
        <v>29</v>
      </c>
      <c r="J3446">
        <v>12000000</v>
      </c>
      <c r="K3446">
        <v>4.9000000000000004</v>
      </c>
    </row>
    <row r="3447" spans="1:11" x14ac:dyDescent="0.3">
      <c r="A3447" t="s">
        <v>4654</v>
      </c>
      <c r="B3447">
        <v>122</v>
      </c>
      <c r="C3447">
        <v>99</v>
      </c>
      <c r="D3447">
        <v>33000377</v>
      </c>
      <c r="E3447" t="s">
        <v>4137</v>
      </c>
      <c r="F3447" t="s">
        <v>7138</v>
      </c>
      <c r="G3447">
        <v>27378</v>
      </c>
      <c r="H3447">
        <v>365</v>
      </c>
      <c r="I3447" t="s">
        <v>29</v>
      </c>
      <c r="J3447">
        <v>28000000</v>
      </c>
      <c r="K3447">
        <v>4.9000000000000004</v>
      </c>
    </row>
    <row r="3448" spans="1:11" x14ac:dyDescent="0.3">
      <c r="A3448" t="s">
        <v>4927</v>
      </c>
      <c r="B3448">
        <v>94</v>
      </c>
      <c r="C3448">
        <v>93</v>
      </c>
      <c r="D3448">
        <v>84185387</v>
      </c>
      <c r="E3448" t="s">
        <v>7139</v>
      </c>
      <c r="F3448" t="s">
        <v>7140</v>
      </c>
      <c r="G3448">
        <v>33180</v>
      </c>
      <c r="H3448">
        <v>149</v>
      </c>
      <c r="I3448" t="s">
        <v>29</v>
      </c>
      <c r="J3448">
        <v>80000000</v>
      </c>
      <c r="K3448">
        <v>4.9000000000000004</v>
      </c>
    </row>
    <row r="3449" spans="1:11" x14ac:dyDescent="0.3">
      <c r="A3449" t="s">
        <v>4935</v>
      </c>
      <c r="B3449">
        <v>88</v>
      </c>
      <c r="C3449">
        <v>109</v>
      </c>
      <c r="D3449">
        <v>16459004</v>
      </c>
      <c r="E3449" t="s">
        <v>269</v>
      </c>
      <c r="F3449" t="s">
        <v>7142</v>
      </c>
      <c r="G3449">
        <v>13320</v>
      </c>
      <c r="H3449">
        <v>415</v>
      </c>
      <c r="I3449" t="s">
        <v>29</v>
      </c>
      <c r="J3449">
        <v>15000000</v>
      </c>
      <c r="K3449">
        <v>4.9000000000000004</v>
      </c>
    </row>
    <row r="3450" spans="1:11" x14ac:dyDescent="0.3">
      <c r="A3450" t="s">
        <v>4757</v>
      </c>
      <c r="B3450">
        <v>27</v>
      </c>
      <c r="C3450">
        <v>99</v>
      </c>
      <c r="D3450">
        <v>56007</v>
      </c>
      <c r="E3450" t="s">
        <v>6516</v>
      </c>
      <c r="F3450" t="s">
        <v>7143</v>
      </c>
      <c r="G3450">
        <v>3754</v>
      </c>
      <c r="H3450">
        <v>69</v>
      </c>
      <c r="I3450" t="s">
        <v>29</v>
      </c>
      <c r="J3450">
        <v>5500000</v>
      </c>
      <c r="K3450">
        <v>4.9000000000000004</v>
      </c>
    </row>
    <row r="3451" spans="1:11" x14ac:dyDescent="0.3">
      <c r="A3451" t="s">
        <v>4947</v>
      </c>
      <c r="B3451">
        <v>195</v>
      </c>
      <c r="C3451">
        <v>89</v>
      </c>
      <c r="D3451">
        <v>21426805</v>
      </c>
      <c r="E3451" t="s">
        <v>3165</v>
      </c>
      <c r="F3451" t="s">
        <v>7144</v>
      </c>
      <c r="G3451">
        <v>49312</v>
      </c>
      <c r="H3451">
        <v>211</v>
      </c>
      <c r="I3451" t="s">
        <v>29</v>
      </c>
      <c r="J3451">
        <v>30000000</v>
      </c>
      <c r="K3451">
        <v>4.9000000000000004</v>
      </c>
    </row>
    <row r="3452" spans="1:11" x14ac:dyDescent="0.3">
      <c r="A3452" t="s">
        <v>4937</v>
      </c>
      <c r="B3452">
        <v>63</v>
      </c>
      <c r="C3452">
        <v>97</v>
      </c>
      <c r="D3452">
        <v>8586376</v>
      </c>
      <c r="E3452" t="s">
        <v>676</v>
      </c>
      <c r="F3452" t="s">
        <v>7145</v>
      </c>
      <c r="G3452">
        <v>26598</v>
      </c>
      <c r="H3452">
        <v>132</v>
      </c>
      <c r="I3452" t="s">
        <v>29</v>
      </c>
      <c r="J3452">
        <v>20000000</v>
      </c>
      <c r="K3452">
        <v>4.9000000000000004</v>
      </c>
    </row>
    <row r="3453" spans="1:11" x14ac:dyDescent="0.3">
      <c r="A3453" t="s">
        <v>3659</v>
      </c>
      <c r="B3453">
        <v>122</v>
      </c>
      <c r="C3453">
        <v>88</v>
      </c>
      <c r="D3453">
        <v>75817994</v>
      </c>
      <c r="E3453" t="s">
        <v>7146</v>
      </c>
      <c r="F3453" t="s">
        <v>7148</v>
      </c>
      <c r="G3453">
        <v>32049</v>
      </c>
      <c r="H3453">
        <v>179</v>
      </c>
      <c r="I3453" t="s">
        <v>29</v>
      </c>
      <c r="J3453">
        <v>90000000</v>
      </c>
      <c r="K3453">
        <v>4.9000000000000004</v>
      </c>
    </row>
    <row r="3454" spans="1:11" x14ac:dyDescent="0.3">
      <c r="A3454" t="s">
        <v>3211</v>
      </c>
      <c r="B3454">
        <v>72</v>
      </c>
      <c r="C3454">
        <v>99</v>
      </c>
      <c r="D3454">
        <v>10719367</v>
      </c>
      <c r="E3454" t="s">
        <v>7149</v>
      </c>
      <c r="F3454" t="s">
        <v>7150</v>
      </c>
      <c r="G3454">
        <v>7909</v>
      </c>
      <c r="H3454">
        <v>157</v>
      </c>
      <c r="I3454" t="s">
        <v>29</v>
      </c>
      <c r="J3454">
        <v>25000000</v>
      </c>
      <c r="K3454">
        <v>4.9000000000000004</v>
      </c>
    </row>
    <row r="3455" spans="1:11" x14ac:dyDescent="0.3">
      <c r="A3455" t="s">
        <v>3474</v>
      </c>
      <c r="B3455">
        <v>50</v>
      </c>
      <c r="C3455">
        <v>108</v>
      </c>
      <c r="D3455">
        <v>19693891</v>
      </c>
      <c r="E3455" t="s">
        <v>2063</v>
      </c>
      <c r="F3455" t="s">
        <v>7151</v>
      </c>
      <c r="G3455">
        <v>12993</v>
      </c>
      <c r="H3455">
        <v>107</v>
      </c>
      <c r="I3455" t="s">
        <v>29</v>
      </c>
      <c r="J3455">
        <v>34000000</v>
      </c>
      <c r="K3455">
        <v>4.9000000000000004</v>
      </c>
    </row>
    <row r="3456" spans="1:11" x14ac:dyDescent="0.3">
      <c r="A3456" t="s">
        <v>2681</v>
      </c>
      <c r="B3456">
        <v>169</v>
      </c>
      <c r="C3456">
        <v>89</v>
      </c>
      <c r="D3456">
        <v>9639242</v>
      </c>
      <c r="E3456" t="s">
        <v>289</v>
      </c>
      <c r="F3456" t="s">
        <v>7152</v>
      </c>
      <c r="G3456">
        <v>16437</v>
      </c>
      <c r="H3456">
        <v>68</v>
      </c>
      <c r="I3456" t="s">
        <v>29</v>
      </c>
      <c r="J3456">
        <v>24000000</v>
      </c>
      <c r="K3456">
        <v>4.9000000000000004</v>
      </c>
    </row>
    <row r="3457" spans="1:11" x14ac:dyDescent="0.3">
      <c r="A3457" t="s">
        <v>4941</v>
      </c>
      <c r="B3457">
        <v>119</v>
      </c>
      <c r="C3457">
        <v>93</v>
      </c>
      <c r="D3457">
        <v>3749061</v>
      </c>
      <c r="E3457" t="s">
        <v>175</v>
      </c>
      <c r="F3457" t="s">
        <v>7153</v>
      </c>
      <c r="G3457">
        <v>28629</v>
      </c>
      <c r="H3457">
        <v>113</v>
      </c>
      <c r="I3457" t="s">
        <v>29</v>
      </c>
      <c r="J3457">
        <v>20000000</v>
      </c>
      <c r="K3457">
        <v>4.9000000000000004</v>
      </c>
    </row>
    <row r="3458" spans="1:11" x14ac:dyDescent="0.3">
      <c r="A3458" t="s">
        <v>518</v>
      </c>
      <c r="B3458">
        <v>170</v>
      </c>
      <c r="C3458">
        <v>100</v>
      </c>
      <c r="D3458">
        <v>43337279</v>
      </c>
      <c r="E3458" t="s">
        <v>1929</v>
      </c>
      <c r="F3458" t="s">
        <v>7154</v>
      </c>
      <c r="G3458">
        <v>76770</v>
      </c>
      <c r="H3458">
        <v>203</v>
      </c>
      <c r="I3458" t="s">
        <v>29</v>
      </c>
      <c r="J3458">
        <v>60000000</v>
      </c>
      <c r="K3458">
        <v>4.9000000000000004</v>
      </c>
    </row>
    <row r="3459" spans="1:11" x14ac:dyDescent="0.3">
      <c r="A3459" t="s">
        <v>1655</v>
      </c>
      <c r="B3459">
        <v>103</v>
      </c>
      <c r="C3459">
        <v>89</v>
      </c>
      <c r="D3459">
        <v>20916309</v>
      </c>
      <c r="E3459" t="s">
        <v>4122</v>
      </c>
      <c r="F3459" t="s">
        <v>7155</v>
      </c>
      <c r="G3459">
        <v>5332</v>
      </c>
      <c r="H3459">
        <v>37</v>
      </c>
      <c r="I3459" t="s">
        <v>29</v>
      </c>
      <c r="J3459">
        <v>40000000</v>
      </c>
      <c r="K3459">
        <v>4.9000000000000004</v>
      </c>
    </row>
    <row r="3460" spans="1:11" x14ac:dyDescent="0.3">
      <c r="A3460" t="s">
        <v>4274</v>
      </c>
      <c r="B3460">
        <v>87</v>
      </c>
      <c r="C3460">
        <v>95</v>
      </c>
      <c r="D3460">
        <v>5516708</v>
      </c>
      <c r="E3460" t="s">
        <v>289</v>
      </c>
      <c r="F3460" t="s">
        <v>7156</v>
      </c>
      <c r="G3460">
        <v>11375</v>
      </c>
      <c r="H3460">
        <v>91</v>
      </c>
      <c r="I3460" t="s">
        <v>29</v>
      </c>
      <c r="J3460">
        <v>25000000</v>
      </c>
      <c r="K3460">
        <v>4.9000000000000004</v>
      </c>
    </row>
    <row r="3461" spans="1:11" x14ac:dyDescent="0.3">
      <c r="A3461" t="s">
        <v>451</v>
      </c>
      <c r="B3461">
        <v>156</v>
      </c>
      <c r="C3461">
        <v>98</v>
      </c>
      <c r="D3461">
        <v>8434601</v>
      </c>
      <c r="E3461" t="s">
        <v>993</v>
      </c>
      <c r="F3461" t="s">
        <v>7157</v>
      </c>
      <c r="G3461">
        <v>43006</v>
      </c>
      <c r="H3461">
        <v>460</v>
      </c>
      <c r="I3461" t="s">
        <v>29</v>
      </c>
      <c r="J3461">
        <v>28000000</v>
      </c>
      <c r="K3461">
        <v>4.9000000000000004</v>
      </c>
    </row>
    <row r="3462" spans="1:11" x14ac:dyDescent="0.3">
      <c r="A3462" t="s">
        <v>3833</v>
      </c>
      <c r="B3462">
        <v>60</v>
      </c>
      <c r="C3462">
        <v>100</v>
      </c>
      <c r="D3462">
        <v>17300889</v>
      </c>
      <c r="E3462" t="s">
        <v>2377</v>
      </c>
      <c r="F3462" t="s">
        <v>7158</v>
      </c>
      <c r="G3462">
        <v>27648</v>
      </c>
      <c r="H3462">
        <v>148</v>
      </c>
      <c r="I3462" t="s">
        <v>29</v>
      </c>
      <c r="J3462">
        <v>45000000</v>
      </c>
      <c r="K3462">
        <v>4.9000000000000004</v>
      </c>
    </row>
    <row r="3463" spans="1:11" x14ac:dyDescent="0.3">
      <c r="A3463" t="s">
        <v>4269</v>
      </c>
      <c r="B3463">
        <v>49</v>
      </c>
      <c r="C3463">
        <v>94</v>
      </c>
      <c r="D3463">
        <v>36830057</v>
      </c>
      <c r="E3463" t="s">
        <v>6953</v>
      </c>
      <c r="F3463" t="s">
        <v>7160</v>
      </c>
      <c r="G3463">
        <v>10883</v>
      </c>
      <c r="H3463">
        <v>73</v>
      </c>
      <c r="I3463" t="s">
        <v>29</v>
      </c>
      <c r="J3463">
        <v>65000000</v>
      </c>
      <c r="K3463">
        <v>4.9000000000000004</v>
      </c>
    </row>
    <row r="3464" spans="1:11" x14ac:dyDescent="0.3">
      <c r="A3464" t="s">
        <v>1013</v>
      </c>
      <c r="B3464">
        <v>24</v>
      </c>
      <c r="C3464">
        <v>103</v>
      </c>
      <c r="D3464">
        <v>2154540</v>
      </c>
      <c r="E3464" t="s">
        <v>175</v>
      </c>
      <c r="F3464" t="s">
        <v>7162</v>
      </c>
      <c r="G3464">
        <v>3803</v>
      </c>
      <c r="H3464">
        <v>41</v>
      </c>
      <c r="I3464" t="s">
        <v>29</v>
      </c>
      <c r="J3464">
        <v>45000000</v>
      </c>
      <c r="K3464">
        <v>4.9000000000000004</v>
      </c>
    </row>
    <row r="3465" spans="1:11" x14ac:dyDescent="0.3">
      <c r="A3465" t="s">
        <v>1989</v>
      </c>
      <c r="B3465">
        <v>75</v>
      </c>
      <c r="C3465">
        <v>88</v>
      </c>
      <c r="D3465">
        <v>6471394</v>
      </c>
      <c r="E3465" t="s">
        <v>338</v>
      </c>
      <c r="F3465" t="s">
        <v>7163</v>
      </c>
      <c r="G3465">
        <v>15880</v>
      </c>
      <c r="H3465">
        <v>93</v>
      </c>
      <c r="I3465" t="s">
        <v>29</v>
      </c>
      <c r="J3465">
        <v>50000000</v>
      </c>
      <c r="K3465">
        <v>4.9000000000000004</v>
      </c>
    </row>
    <row r="3466" spans="1:11" x14ac:dyDescent="0.3">
      <c r="A3466" t="s">
        <v>2149</v>
      </c>
      <c r="B3466">
        <v>56</v>
      </c>
      <c r="C3466">
        <v>114</v>
      </c>
      <c r="D3466">
        <v>12065985</v>
      </c>
      <c r="E3466" t="s">
        <v>73</v>
      </c>
      <c r="F3466" t="s">
        <v>7164</v>
      </c>
      <c r="G3466">
        <v>16260</v>
      </c>
      <c r="H3466">
        <v>88</v>
      </c>
      <c r="I3466" t="s">
        <v>29</v>
      </c>
      <c r="J3466">
        <v>60000000</v>
      </c>
      <c r="K3466">
        <v>4.9000000000000004</v>
      </c>
    </row>
    <row r="3467" spans="1:11" x14ac:dyDescent="0.3">
      <c r="A3467" t="s">
        <v>4432</v>
      </c>
      <c r="B3467">
        <v>127</v>
      </c>
      <c r="C3467">
        <v>90</v>
      </c>
      <c r="D3467">
        <v>11802056</v>
      </c>
      <c r="E3467" t="s">
        <v>7165</v>
      </c>
      <c r="F3467" t="s">
        <v>7166</v>
      </c>
      <c r="G3467">
        <v>31640</v>
      </c>
      <c r="H3467">
        <v>109</v>
      </c>
      <c r="I3467" t="s">
        <v>29</v>
      </c>
      <c r="J3467">
        <v>60000000</v>
      </c>
      <c r="K3467">
        <v>4.9000000000000004</v>
      </c>
    </row>
    <row r="3468" spans="1:11" x14ac:dyDescent="0.3">
      <c r="A3468" t="s">
        <v>3704</v>
      </c>
      <c r="B3468">
        <v>184</v>
      </c>
      <c r="C3468">
        <v>85</v>
      </c>
      <c r="D3468">
        <v>42776259</v>
      </c>
      <c r="E3468" t="s">
        <v>4023</v>
      </c>
      <c r="F3468" t="s">
        <v>7167</v>
      </c>
      <c r="G3468">
        <v>53160</v>
      </c>
      <c r="H3468">
        <v>121</v>
      </c>
      <c r="I3468" t="s">
        <v>29</v>
      </c>
      <c r="J3468">
        <v>112000000</v>
      </c>
      <c r="K3468">
        <v>4.9000000000000004</v>
      </c>
    </row>
    <row r="3469" spans="1:11" x14ac:dyDescent="0.3">
      <c r="A3469" t="s">
        <v>475</v>
      </c>
      <c r="B3469">
        <v>349</v>
      </c>
      <c r="C3469">
        <v>100</v>
      </c>
      <c r="D3469">
        <v>60522097</v>
      </c>
      <c r="E3469" t="s">
        <v>248</v>
      </c>
      <c r="F3469" t="s">
        <v>7168</v>
      </c>
      <c r="G3469">
        <v>158720</v>
      </c>
      <c r="H3469">
        <v>744</v>
      </c>
      <c r="I3469" t="s">
        <v>29</v>
      </c>
      <c r="J3469">
        <v>130000000</v>
      </c>
      <c r="K3469">
        <v>4.9000000000000004</v>
      </c>
    </row>
    <row r="3470" spans="1:11" x14ac:dyDescent="0.3">
      <c r="A3470" t="s">
        <v>4957</v>
      </c>
      <c r="B3470">
        <v>35</v>
      </c>
      <c r="C3470">
        <v>91</v>
      </c>
      <c r="D3470">
        <v>130512915</v>
      </c>
      <c r="E3470" t="s">
        <v>4122</v>
      </c>
      <c r="F3470" t="s">
        <v>7169</v>
      </c>
      <c r="G3470">
        <v>60884</v>
      </c>
      <c r="H3470">
        <v>85</v>
      </c>
      <c r="I3470" t="s">
        <v>29</v>
      </c>
      <c r="J3470">
        <v>45000000</v>
      </c>
      <c r="K3470">
        <v>4.8</v>
      </c>
    </row>
    <row r="3471" spans="1:11" x14ac:dyDescent="0.3">
      <c r="A3471" t="s">
        <v>4989</v>
      </c>
      <c r="B3471">
        <v>31</v>
      </c>
      <c r="C3471">
        <v>114</v>
      </c>
      <c r="D3471">
        <v>65623128</v>
      </c>
      <c r="E3471" t="s">
        <v>305</v>
      </c>
      <c r="F3471" t="s">
        <v>7170</v>
      </c>
      <c r="G3471">
        <v>7354</v>
      </c>
      <c r="H3471">
        <v>50</v>
      </c>
      <c r="I3471" t="s">
        <v>29</v>
      </c>
      <c r="J3471">
        <v>20000000</v>
      </c>
      <c r="K3471">
        <v>4.8</v>
      </c>
    </row>
    <row r="3472" spans="1:11" x14ac:dyDescent="0.3">
      <c r="A3472" t="s">
        <v>3765</v>
      </c>
      <c r="B3472">
        <v>75</v>
      </c>
      <c r="C3472">
        <v>84</v>
      </c>
      <c r="D3472">
        <v>55762229</v>
      </c>
      <c r="E3472" t="s">
        <v>5181</v>
      </c>
      <c r="F3472" t="s">
        <v>7171</v>
      </c>
      <c r="G3472">
        <v>47383</v>
      </c>
      <c r="H3472">
        <v>132</v>
      </c>
      <c r="I3472" t="s">
        <v>29</v>
      </c>
      <c r="J3472">
        <v>22000000</v>
      </c>
      <c r="K3472">
        <v>4.8</v>
      </c>
    </row>
    <row r="3473" spans="1:11" x14ac:dyDescent="0.3">
      <c r="A3473" t="s">
        <v>4820</v>
      </c>
      <c r="B3473">
        <v>178</v>
      </c>
      <c r="C3473">
        <v>89</v>
      </c>
      <c r="D3473">
        <v>42638165</v>
      </c>
      <c r="E3473" t="s">
        <v>4416</v>
      </c>
      <c r="F3473" t="s">
        <v>7172</v>
      </c>
      <c r="G3473">
        <v>42182</v>
      </c>
      <c r="H3473">
        <v>230</v>
      </c>
      <c r="I3473" t="s">
        <v>29</v>
      </c>
      <c r="J3473">
        <v>16000000</v>
      </c>
      <c r="K3473">
        <v>4.8</v>
      </c>
    </row>
    <row r="3474" spans="1:11" x14ac:dyDescent="0.3">
      <c r="A3474" t="s">
        <v>4820</v>
      </c>
      <c r="B3474">
        <v>178</v>
      </c>
      <c r="C3474">
        <v>89</v>
      </c>
      <c r="D3474">
        <v>42638165</v>
      </c>
      <c r="E3474" t="s">
        <v>4416</v>
      </c>
      <c r="F3474" t="s">
        <v>7172</v>
      </c>
      <c r="G3474">
        <v>42183</v>
      </c>
      <c r="H3474">
        <v>230</v>
      </c>
      <c r="I3474" t="s">
        <v>29</v>
      </c>
      <c r="J3474">
        <v>16000000</v>
      </c>
      <c r="K3474">
        <v>4.8</v>
      </c>
    </row>
    <row r="3475" spans="1:11" x14ac:dyDescent="0.3">
      <c r="A3475" t="s">
        <v>4969</v>
      </c>
      <c r="B3475">
        <v>60</v>
      </c>
      <c r="C3475">
        <v>96</v>
      </c>
      <c r="D3475">
        <v>42660000</v>
      </c>
      <c r="E3475" t="s">
        <v>3979</v>
      </c>
      <c r="F3475" t="s">
        <v>7174</v>
      </c>
      <c r="G3475">
        <v>25086</v>
      </c>
      <c r="H3475">
        <v>87</v>
      </c>
      <c r="I3475" t="s">
        <v>29</v>
      </c>
      <c r="J3475">
        <v>17000000</v>
      </c>
      <c r="K3475">
        <v>4.8</v>
      </c>
    </row>
    <row r="3476" spans="1:11" x14ac:dyDescent="0.3">
      <c r="A3476" t="s">
        <v>4466</v>
      </c>
      <c r="B3476">
        <v>282</v>
      </c>
      <c r="C3476">
        <v>92</v>
      </c>
      <c r="D3476">
        <v>34334256</v>
      </c>
      <c r="E3476" t="s">
        <v>840</v>
      </c>
      <c r="F3476" t="s">
        <v>7175</v>
      </c>
      <c r="G3476">
        <v>35131</v>
      </c>
      <c r="H3476">
        <v>255</v>
      </c>
      <c r="I3476" t="s">
        <v>29</v>
      </c>
      <c r="J3476">
        <v>11000000</v>
      </c>
      <c r="K3476">
        <v>4.8</v>
      </c>
    </row>
    <row r="3477" spans="1:11" x14ac:dyDescent="0.3">
      <c r="A3477" t="s">
        <v>4978</v>
      </c>
      <c r="B3477">
        <v>138</v>
      </c>
      <c r="C3477">
        <v>91</v>
      </c>
      <c r="D3477">
        <v>37300107</v>
      </c>
      <c r="E3477" t="s">
        <v>3732</v>
      </c>
      <c r="F3477" t="s">
        <v>7176</v>
      </c>
      <c r="G3477">
        <v>29147</v>
      </c>
      <c r="H3477">
        <v>115</v>
      </c>
      <c r="I3477" t="s">
        <v>29</v>
      </c>
      <c r="J3477">
        <v>16000000</v>
      </c>
      <c r="K3477">
        <v>4.8</v>
      </c>
    </row>
    <row r="3478" spans="1:11" x14ac:dyDescent="0.3">
      <c r="A3478" t="s">
        <v>4965</v>
      </c>
      <c r="B3478">
        <v>128</v>
      </c>
      <c r="C3478">
        <v>99</v>
      </c>
      <c r="D3478">
        <v>33860010</v>
      </c>
      <c r="E3478" t="s">
        <v>289</v>
      </c>
      <c r="F3478" t="s">
        <v>7177</v>
      </c>
      <c r="G3478">
        <v>33088</v>
      </c>
      <c r="H3478">
        <v>143</v>
      </c>
      <c r="I3478" t="s">
        <v>29</v>
      </c>
      <c r="J3478">
        <v>15000000</v>
      </c>
      <c r="K3478">
        <v>4.8</v>
      </c>
    </row>
    <row r="3479" spans="1:11" x14ac:dyDescent="0.3">
      <c r="A3479" t="s">
        <v>4975</v>
      </c>
      <c r="B3479">
        <v>185</v>
      </c>
      <c r="C3479">
        <v>93</v>
      </c>
      <c r="D3479">
        <v>26583369</v>
      </c>
      <c r="E3479" t="s">
        <v>211</v>
      </c>
      <c r="F3479" t="s">
        <v>7179</v>
      </c>
      <c r="G3479">
        <v>20837</v>
      </c>
      <c r="H3479">
        <v>127</v>
      </c>
      <c r="I3479" t="s">
        <v>29</v>
      </c>
      <c r="J3479">
        <v>10000000</v>
      </c>
      <c r="K3479">
        <v>4.8</v>
      </c>
    </row>
    <row r="3480" spans="1:11" x14ac:dyDescent="0.3">
      <c r="A3480" t="s">
        <v>3833</v>
      </c>
      <c r="B3480">
        <v>71</v>
      </c>
      <c r="C3480">
        <v>92</v>
      </c>
      <c r="D3480">
        <v>25590119</v>
      </c>
      <c r="E3480" t="s">
        <v>7180</v>
      </c>
      <c r="F3480" t="s">
        <v>7182</v>
      </c>
      <c r="G3480">
        <v>19699</v>
      </c>
      <c r="H3480">
        <v>119</v>
      </c>
      <c r="I3480" t="s">
        <v>29</v>
      </c>
      <c r="J3480">
        <v>21150000</v>
      </c>
      <c r="K3480">
        <v>4.8</v>
      </c>
    </row>
    <row r="3481" spans="1:11" x14ac:dyDescent="0.3">
      <c r="A3481" t="s">
        <v>4972</v>
      </c>
      <c r="B3481">
        <v>10</v>
      </c>
      <c r="C3481">
        <v>95</v>
      </c>
      <c r="D3481">
        <v>2468</v>
      </c>
      <c r="E3481" t="s">
        <v>7183</v>
      </c>
      <c r="F3481" t="s">
        <v>7185</v>
      </c>
      <c r="G3481">
        <v>241</v>
      </c>
      <c r="H3481">
        <v>5</v>
      </c>
      <c r="I3481" t="s">
        <v>29</v>
      </c>
      <c r="J3481">
        <v>300000</v>
      </c>
      <c r="K3481">
        <v>4.8</v>
      </c>
    </row>
    <row r="3482" spans="1:11" x14ac:dyDescent="0.3">
      <c r="A3482" t="s">
        <v>4983</v>
      </c>
      <c r="B3482">
        <v>15</v>
      </c>
      <c r="C3482">
        <v>87</v>
      </c>
      <c r="D3482">
        <v>800000</v>
      </c>
      <c r="E3482" t="s">
        <v>845</v>
      </c>
      <c r="F3482" t="s">
        <v>7187</v>
      </c>
      <c r="G3482">
        <v>2308</v>
      </c>
      <c r="H3482">
        <v>35</v>
      </c>
      <c r="I3482" t="s">
        <v>29</v>
      </c>
      <c r="J3482">
        <v>4000000</v>
      </c>
      <c r="K3482">
        <v>4.8</v>
      </c>
    </row>
    <row r="3483" spans="1:11" x14ac:dyDescent="0.3">
      <c r="A3483" t="s">
        <v>4824</v>
      </c>
      <c r="B3483">
        <v>81</v>
      </c>
      <c r="C3483">
        <v>89</v>
      </c>
      <c r="D3483">
        <v>12693621</v>
      </c>
      <c r="E3483" t="s">
        <v>211</v>
      </c>
      <c r="F3483" t="s">
        <v>7188</v>
      </c>
      <c r="G3483">
        <v>10885</v>
      </c>
      <c r="H3483">
        <v>271</v>
      </c>
      <c r="I3483" t="s">
        <v>29</v>
      </c>
      <c r="J3483">
        <v>17000000</v>
      </c>
      <c r="K3483">
        <v>4.8</v>
      </c>
    </row>
    <row r="3484" spans="1:11" x14ac:dyDescent="0.3">
      <c r="A3484" t="s">
        <v>1750</v>
      </c>
      <c r="B3484">
        <v>160</v>
      </c>
      <c r="C3484">
        <v>107</v>
      </c>
      <c r="D3484">
        <v>14637490</v>
      </c>
      <c r="E3484" t="s">
        <v>211</v>
      </c>
      <c r="F3484" t="s">
        <v>7189</v>
      </c>
      <c r="G3484">
        <v>16411</v>
      </c>
      <c r="H3484">
        <v>136</v>
      </c>
      <c r="I3484" t="s">
        <v>29</v>
      </c>
      <c r="J3484">
        <v>25000000</v>
      </c>
      <c r="K3484">
        <v>4.8</v>
      </c>
    </row>
    <row r="3485" spans="1:11" x14ac:dyDescent="0.3">
      <c r="A3485" t="s">
        <v>4963</v>
      </c>
      <c r="B3485">
        <v>130</v>
      </c>
      <c r="C3485">
        <v>102</v>
      </c>
      <c r="D3485">
        <v>14334645</v>
      </c>
      <c r="E3485" t="s">
        <v>1489</v>
      </c>
      <c r="F3485" t="s">
        <v>7190</v>
      </c>
      <c r="G3485">
        <v>22449</v>
      </c>
      <c r="H3485">
        <v>191</v>
      </c>
      <c r="I3485" t="s">
        <v>29</v>
      </c>
      <c r="J3485">
        <v>25000000</v>
      </c>
      <c r="K3485">
        <v>4.8</v>
      </c>
    </row>
    <row r="3486" spans="1:11" x14ac:dyDescent="0.3">
      <c r="A3486" t="s">
        <v>4967</v>
      </c>
      <c r="B3486">
        <v>100</v>
      </c>
      <c r="C3486">
        <v>97</v>
      </c>
      <c r="D3486">
        <v>16779636</v>
      </c>
      <c r="E3486" t="s">
        <v>3732</v>
      </c>
      <c r="F3486" t="s">
        <v>7191</v>
      </c>
      <c r="G3486">
        <v>9338</v>
      </c>
      <c r="H3486">
        <v>167</v>
      </c>
      <c r="I3486" t="s">
        <v>29</v>
      </c>
      <c r="J3486">
        <v>28000000</v>
      </c>
      <c r="K3486">
        <v>4.8</v>
      </c>
    </row>
    <row r="3487" spans="1:11" x14ac:dyDescent="0.3">
      <c r="A3487" t="s">
        <v>4490</v>
      </c>
      <c r="B3487">
        <v>70</v>
      </c>
      <c r="C3487">
        <v>91</v>
      </c>
      <c r="D3487">
        <v>14018364</v>
      </c>
      <c r="E3487" t="s">
        <v>7192</v>
      </c>
      <c r="F3487" t="s">
        <v>7193</v>
      </c>
      <c r="G3487">
        <v>17722</v>
      </c>
      <c r="H3487">
        <v>111</v>
      </c>
      <c r="I3487" t="s">
        <v>29</v>
      </c>
      <c r="J3487">
        <v>30000000</v>
      </c>
      <c r="K3487">
        <v>4.8</v>
      </c>
    </row>
    <row r="3488" spans="1:11" x14ac:dyDescent="0.3">
      <c r="A3488" t="s">
        <v>2528</v>
      </c>
      <c r="B3488">
        <v>46</v>
      </c>
      <c r="C3488">
        <v>95</v>
      </c>
      <c r="D3488">
        <v>33422806</v>
      </c>
      <c r="E3488" t="s">
        <v>364</v>
      </c>
      <c r="F3488" t="s">
        <v>7194</v>
      </c>
      <c r="G3488">
        <v>30771</v>
      </c>
      <c r="H3488">
        <v>164</v>
      </c>
      <c r="I3488" t="s">
        <v>29</v>
      </c>
      <c r="J3488">
        <v>50000000</v>
      </c>
      <c r="K3488">
        <v>4.8</v>
      </c>
    </row>
    <row r="3489" spans="1:11" x14ac:dyDescent="0.3">
      <c r="A3489" t="s">
        <v>2771</v>
      </c>
      <c r="B3489">
        <v>84</v>
      </c>
      <c r="C3489">
        <v>100</v>
      </c>
      <c r="D3489">
        <v>66941559</v>
      </c>
      <c r="E3489" t="s">
        <v>4375</v>
      </c>
      <c r="F3489" t="s">
        <v>7195</v>
      </c>
      <c r="G3489">
        <v>26413</v>
      </c>
      <c r="H3489">
        <v>77</v>
      </c>
      <c r="I3489" t="s">
        <v>29</v>
      </c>
      <c r="J3489">
        <v>85000000</v>
      </c>
      <c r="K3489">
        <v>4.8</v>
      </c>
    </row>
    <row r="3490" spans="1:11" x14ac:dyDescent="0.3">
      <c r="A3490" t="s">
        <v>3156</v>
      </c>
      <c r="B3490">
        <v>196</v>
      </c>
      <c r="C3490">
        <v>100</v>
      </c>
      <c r="D3490">
        <v>24407944</v>
      </c>
      <c r="E3490" t="s">
        <v>4020</v>
      </c>
      <c r="F3490" t="s">
        <v>7196</v>
      </c>
      <c r="G3490">
        <v>71202</v>
      </c>
      <c r="H3490">
        <v>380</v>
      </c>
      <c r="I3490" t="s">
        <v>29</v>
      </c>
      <c r="J3490">
        <v>43000000</v>
      </c>
      <c r="K3490">
        <v>4.8</v>
      </c>
    </row>
    <row r="3491" spans="1:11" x14ac:dyDescent="0.3">
      <c r="A3491" t="s">
        <v>3006</v>
      </c>
      <c r="B3491">
        <v>102</v>
      </c>
      <c r="C3491">
        <v>107</v>
      </c>
      <c r="D3491">
        <v>100685880</v>
      </c>
      <c r="E3491" t="s">
        <v>1493</v>
      </c>
      <c r="F3491" t="s">
        <v>7197</v>
      </c>
      <c r="G3491">
        <v>100821</v>
      </c>
      <c r="H3491">
        <v>554</v>
      </c>
      <c r="I3491" t="s">
        <v>29</v>
      </c>
      <c r="J3491">
        <v>120000000</v>
      </c>
      <c r="K3491">
        <v>4.8</v>
      </c>
    </row>
    <row r="3492" spans="1:11" x14ac:dyDescent="0.3">
      <c r="A3492" t="s">
        <v>4987</v>
      </c>
      <c r="B3492">
        <v>77</v>
      </c>
      <c r="C3492">
        <v>86</v>
      </c>
      <c r="D3492">
        <v>10134754</v>
      </c>
      <c r="E3492" t="s">
        <v>1180</v>
      </c>
      <c r="F3492" t="s">
        <v>7198</v>
      </c>
      <c r="G3492">
        <v>9682</v>
      </c>
      <c r="H3492">
        <v>38</v>
      </c>
      <c r="I3492" t="s">
        <v>29</v>
      </c>
      <c r="J3492">
        <v>30000000</v>
      </c>
      <c r="K3492">
        <v>4.8</v>
      </c>
    </row>
    <row r="3493" spans="1:11" x14ac:dyDescent="0.3">
      <c r="A3493" t="s">
        <v>4985</v>
      </c>
      <c r="B3493">
        <v>110</v>
      </c>
      <c r="C3493">
        <v>87</v>
      </c>
      <c r="D3493">
        <v>480314</v>
      </c>
      <c r="E3493" t="s">
        <v>171</v>
      </c>
      <c r="F3493" t="s">
        <v>7200</v>
      </c>
      <c r="G3493">
        <v>38503</v>
      </c>
      <c r="H3493">
        <v>180</v>
      </c>
      <c r="I3493" t="s">
        <v>29</v>
      </c>
      <c r="J3493">
        <v>21000000</v>
      </c>
      <c r="K3493">
        <v>4.8</v>
      </c>
    </row>
    <row r="3494" spans="1:11" x14ac:dyDescent="0.3">
      <c r="A3494" t="s">
        <v>2417</v>
      </c>
      <c r="B3494">
        <v>226</v>
      </c>
      <c r="C3494">
        <v>102</v>
      </c>
      <c r="D3494">
        <v>28837115</v>
      </c>
      <c r="E3494" t="s">
        <v>676</v>
      </c>
      <c r="F3494" t="s">
        <v>7201</v>
      </c>
      <c r="G3494">
        <v>34964</v>
      </c>
      <c r="H3494">
        <v>150</v>
      </c>
      <c r="I3494" t="s">
        <v>29</v>
      </c>
      <c r="J3494">
        <v>50000000</v>
      </c>
      <c r="K3494">
        <v>4.8</v>
      </c>
    </row>
    <row r="3495" spans="1:11" x14ac:dyDescent="0.3">
      <c r="A3495" t="s">
        <v>4980</v>
      </c>
      <c r="B3495">
        <v>67</v>
      </c>
      <c r="C3495">
        <v>91</v>
      </c>
      <c r="D3495">
        <v>10076136</v>
      </c>
      <c r="E3495" t="s">
        <v>2515</v>
      </c>
      <c r="F3495" t="s">
        <v>7202</v>
      </c>
      <c r="G3495">
        <v>11512</v>
      </c>
      <c r="H3495">
        <v>141</v>
      </c>
      <c r="I3495" t="s">
        <v>29</v>
      </c>
      <c r="J3495">
        <v>35000000</v>
      </c>
      <c r="K3495">
        <v>4.8</v>
      </c>
    </row>
    <row r="3496" spans="1:11" x14ac:dyDescent="0.3">
      <c r="A3496" t="s">
        <v>648</v>
      </c>
      <c r="B3496">
        <v>76</v>
      </c>
      <c r="C3496">
        <v>99</v>
      </c>
      <c r="D3496">
        <v>12181484</v>
      </c>
      <c r="E3496" t="s">
        <v>676</v>
      </c>
      <c r="F3496" t="s">
        <v>7204</v>
      </c>
      <c r="G3496">
        <v>26390</v>
      </c>
      <c r="H3496">
        <v>176</v>
      </c>
      <c r="I3496" t="s">
        <v>29</v>
      </c>
      <c r="J3496">
        <v>40000000</v>
      </c>
      <c r="K3496">
        <v>4.8</v>
      </c>
    </row>
    <row r="3497" spans="1:11" x14ac:dyDescent="0.3">
      <c r="A3497" t="s">
        <v>542</v>
      </c>
      <c r="B3497">
        <v>223</v>
      </c>
      <c r="C3497">
        <v>103</v>
      </c>
      <c r="D3497">
        <v>19781879</v>
      </c>
      <c r="E3497" t="s">
        <v>4020</v>
      </c>
      <c r="F3497" t="s">
        <v>7205</v>
      </c>
      <c r="G3497">
        <v>53864</v>
      </c>
      <c r="H3497">
        <v>290</v>
      </c>
      <c r="I3497" t="s">
        <v>29</v>
      </c>
      <c r="J3497">
        <v>60000000</v>
      </c>
      <c r="K3497">
        <v>4.8</v>
      </c>
    </row>
    <row r="3498" spans="1:11" x14ac:dyDescent="0.3">
      <c r="A3498" t="s">
        <v>4435</v>
      </c>
      <c r="B3498">
        <v>100</v>
      </c>
      <c r="C3498">
        <v>91</v>
      </c>
      <c r="D3498">
        <v>14218868</v>
      </c>
      <c r="E3498" t="s">
        <v>2263</v>
      </c>
      <c r="F3498" t="s">
        <v>7206</v>
      </c>
      <c r="G3498">
        <v>14596</v>
      </c>
      <c r="H3498">
        <v>282</v>
      </c>
      <c r="I3498" t="s">
        <v>29</v>
      </c>
      <c r="J3498">
        <v>65000000</v>
      </c>
      <c r="K3498">
        <v>4.8</v>
      </c>
    </row>
    <row r="3499" spans="1:11" x14ac:dyDescent="0.3">
      <c r="A3499" t="s">
        <v>2121</v>
      </c>
      <c r="B3499">
        <v>85</v>
      </c>
      <c r="C3499">
        <v>106</v>
      </c>
      <c r="D3499">
        <v>113745408</v>
      </c>
      <c r="E3499" t="s">
        <v>7207</v>
      </c>
      <c r="F3499" t="s">
        <v>7208</v>
      </c>
      <c r="G3499">
        <v>129601</v>
      </c>
      <c r="H3499">
        <v>648</v>
      </c>
      <c r="I3499" t="s">
        <v>29</v>
      </c>
      <c r="J3499">
        <v>170000000</v>
      </c>
      <c r="K3499">
        <v>4.8</v>
      </c>
    </row>
    <row r="3500" spans="1:11" x14ac:dyDescent="0.3">
      <c r="A3500" t="s">
        <v>4989</v>
      </c>
      <c r="B3500">
        <v>24</v>
      </c>
      <c r="C3500">
        <v>100</v>
      </c>
      <c r="D3500">
        <v>52528330</v>
      </c>
      <c r="E3500" t="s">
        <v>73</v>
      </c>
      <c r="F3500" t="s">
        <v>7209</v>
      </c>
      <c r="G3500">
        <v>4265</v>
      </c>
      <c r="H3500">
        <v>27</v>
      </c>
      <c r="I3500" t="s">
        <v>29</v>
      </c>
      <c r="J3500">
        <v>25000000</v>
      </c>
      <c r="K3500">
        <v>4.7</v>
      </c>
    </row>
    <row r="3501" spans="1:11" x14ac:dyDescent="0.3">
      <c r="A3501" t="s">
        <v>5000</v>
      </c>
      <c r="B3501">
        <v>160</v>
      </c>
      <c r="C3501">
        <v>92</v>
      </c>
      <c r="D3501">
        <v>21300000</v>
      </c>
      <c r="E3501" t="s">
        <v>211</v>
      </c>
      <c r="F3501" t="s">
        <v>7211</v>
      </c>
      <c r="G3501">
        <v>22521</v>
      </c>
      <c r="H3501">
        <v>342</v>
      </c>
      <c r="I3501" t="s">
        <v>29</v>
      </c>
      <c r="J3501">
        <v>2200000</v>
      </c>
      <c r="K3501">
        <v>4.7</v>
      </c>
    </row>
    <row r="3502" spans="1:11" x14ac:dyDescent="0.3">
      <c r="A3502" t="s">
        <v>4908</v>
      </c>
      <c r="B3502">
        <v>117</v>
      </c>
      <c r="C3502">
        <v>101</v>
      </c>
      <c r="D3502">
        <v>66002004</v>
      </c>
      <c r="E3502" t="s">
        <v>7212</v>
      </c>
      <c r="F3502" t="s">
        <v>7213</v>
      </c>
      <c r="G3502">
        <v>36431</v>
      </c>
      <c r="H3502">
        <v>168</v>
      </c>
      <c r="I3502" t="s">
        <v>29</v>
      </c>
      <c r="J3502">
        <v>50000000</v>
      </c>
      <c r="K3502">
        <v>4.7</v>
      </c>
    </row>
    <row r="3503" spans="1:11" x14ac:dyDescent="0.3">
      <c r="A3503" t="s">
        <v>4952</v>
      </c>
      <c r="B3503">
        <v>69</v>
      </c>
      <c r="C3503">
        <v>86</v>
      </c>
      <c r="D3503">
        <v>17314483</v>
      </c>
      <c r="E3503" t="s">
        <v>1699</v>
      </c>
      <c r="F3503" t="s">
        <v>7215</v>
      </c>
      <c r="G3503">
        <v>14621</v>
      </c>
      <c r="H3503">
        <v>48</v>
      </c>
      <c r="I3503" t="s">
        <v>29</v>
      </c>
      <c r="J3503">
        <v>4000000</v>
      </c>
      <c r="K3503">
        <v>4.7</v>
      </c>
    </row>
    <row r="3504" spans="1:11" x14ac:dyDescent="0.3">
      <c r="A3504" t="s">
        <v>4846</v>
      </c>
      <c r="B3504">
        <v>120</v>
      </c>
      <c r="C3504">
        <v>96</v>
      </c>
      <c r="D3504">
        <v>20384136</v>
      </c>
      <c r="E3504" t="s">
        <v>211</v>
      </c>
      <c r="F3504" t="s">
        <v>7217</v>
      </c>
      <c r="G3504">
        <v>20467</v>
      </c>
      <c r="H3504">
        <v>371</v>
      </c>
      <c r="I3504" t="s">
        <v>29</v>
      </c>
      <c r="J3504">
        <v>10000000</v>
      </c>
      <c r="K3504">
        <v>4.7</v>
      </c>
    </row>
    <row r="3505" spans="1:11" x14ac:dyDescent="0.3">
      <c r="A3505" t="s">
        <v>5006</v>
      </c>
      <c r="B3505">
        <v>40</v>
      </c>
      <c r="C3505">
        <v>90</v>
      </c>
      <c r="D3505">
        <v>4000000</v>
      </c>
      <c r="E3505" t="s">
        <v>4219</v>
      </c>
      <c r="F3505" t="s">
        <v>7219</v>
      </c>
      <c r="G3505">
        <v>6046</v>
      </c>
      <c r="H3505">
        <v>46</v>
      </c>
      <c r="I3505" t="s">
        <v>29</v>
      </c>
      <c r="J3505">
        <v>350000</v>
      </c>
      <c r="K3505">
        <v>4.7</v>
      </c>
    </row>
    <row r="3506" spans="1:11" x14ac:dyDescent="0.3">
      <c r="A3506" t="s">
        <v>5039</v>
      </c>
      <c r="B3506">
        <v>211</v>
      </c>
      <c r="C3506">
        <v>102</v>
      </c>
      <c r="D3506">
        <v>41797066</v>
      </c>
      <c r="E3506" t="s">
        <v>4075</v>
      </c>
      <c r="F3506" t="s">
        <v>7221</v>
      </c>
      <c r="G3506">
        <v>92789</v>
      </c>
      <c r="H3506">
        <v>998</v>
      </c>
      <c r="I3506" t="s">
        <v>29</v>
      </c>
      <c r="J3506">
        <v>40000000</v>
      </c>
      <c r="K3506">
        <v>4.7</v>
      </c>
    </row>
    <row r="3507" spans="1:11" x14ac:dyDescent="0.3">
      <c r="A3507" t="s">
        <v>959</v>
      </c>
      <c r="B3507">
        <v>108</v>
      </c>
      <c r="C3507">
        <v>101</v>
      </c>
      <c r="D3507">
        <v>2506446</v>
      </c>
      <c r="E3507" t="s">
        <v>289</v>
      </c>
      <c r="F3507" t="s">
        <v>7222</v>
      </c>
      <c r="G3507">
        <v>8662</v>
      </c>
      <c r="H3507">
        <v>172</v>
      </c>
      <c r="I3507" t="s">
        <v>29</v>
      </c>
      <c r="J3507">
        <v>2000000</v>
      </c>
      <c r="K3507">
        <v>4.7</v>
      </c>
    </row>
    <row r="3508" spans="1:11" x14ac:dyDescent="0.3">
      <c r="A3508" t="s">
        <v>5008</v>
      </c>
      <c r="B3508">
        <v>148</v>
      </c>
      <c r="C3508">
        <v>90</v>
      </c>
      <c r="D3508">
        <v>20259297</v>
      </c>
      <c r="E3508" t="s">
        <v>1489</v>
      </c>
      <c r="F3508" t="s">
        <v>7223</v>
      </c>
      <c r="G3508">
        <v>24969</v>
      </c>
      <c r="H3508">
        <v>258</v>
      </c>
      <c r="I3508" t="s">
        <v>29</v>
      </c>
      <c r="J3508">
        <v>20000000</v>
      </c>
      <c r="K3508">
        <v>4.7</v>
      </c>
    </row>
    <row r="3509" spans="1:11" x14ac:dyDescent="0.3">
      <c r="A3509" t="s">
        <v>5002</v>
      </c>
      <c r="B3509">
        <v>78</v>
      </c>
      <c r="C3509">
        <v>92</v>
      </c>
      <c r="D3509">
        <v>18843314</v>
      </c>
      <c r="E3509" t="s">
        <v>417</v>
      </c>
      <c r="F3509" t="s">
        <v>7225</v>
      </c>
      <c r="G3509">
        <v>27486</v>
      </c>
      <c r="H3509">
        <v>284</v>
      </c>
      <c r="I3509" t="s">
        <v>29</v>
      </c>
      <c r="J3509">
        <v>20000000</v>
      </c>
      <c r="K3509">
        <v>4.7</v>
      </c>
    </row>
    <row r="3510" spans="1:11" x14ac:dyDescent="0.3">
      <c r="A3510" t="s">
        <v>5010</v>
      </c>
      <c r="B3510">
        <v>43</v>
      </c>
      <c r="C3510">
        <v>90</v>
      </c>
      <c r="D3510">
        <v>92900</v>
      </c>
      <c r="E3510" t="s">
        <v>73</v>
      </c>
      <c r="F3510" t="s">
        <v>7227</v>
      </c>
      <c r="G3510">
        <v>3662</v>
      </c>
      <c r="H3510">
        <v>23</v>
      </c>
      <c r="I3510" t="s">
        <v>29</v>
      </c>
      <c r="J3510">
        <v>5000000</v>
      </c>
      <c r="K3510">
        <v>4.7</v>
      </c>
    </row>
    <row r="3511" spans="1:11" x14ac:dyDescent="0.3">
      <c r="A3511" t="s">
        <v>5012</v>
      </c>
      <c r="B3511">
        <v>26</v>
      </c>
      <c r="C3511">
        <v>85</v>
      </c>
      <c r="D3511">
        <v>36497</v>
      </c>
      <c r="E3511" t="s">
        <v>676</v>
      </c>
      <c r="F3511" t="s">
        <v>7228</v>
      </c>
      <c r="G3511">
        <v>7367</v>
      </c>
      <c r="H3511">
        <v>37</v>
      </c>
      <c r="I3511" t="s">
        <v>29</v>
      </c>
      <c r="J3511">
        <v>6000000</v>
      </c>
      <c r="K3511">
        <v>4.7</v>
      </c>
    </row>
    <row r="3512" spans="1:11" x14ac:dyDescent="0.3">
      <c r="A3512" t="s">
        <v>4569</v>
      </c>
      <c r="B3512">
        <v>86</v>
      </c>
      <c r="C3512">
        <v>99</v>
      </c>
      <c r="D3512">
        <v>14983572</v>
      </c>
      <c r="E3512" t="s">
        <v>699</v>
      </c>
      <c r="F3512" t="s">
        <v>7230</v>
      </c>
      <c r="G3512">
        <v>9361</v>
      </c>
      <c r="H3512">
        <v>162</v>
      </c>
      <c r="I3512" t="s">
        <v>29</v>
      </c>
      <c r="J3512">
        <v>25000000</v>
      </c>
      <c r="K3512">
        <v>4.7</v>
      </c>
    </row>
    <row r="3513" spans="1:11" x14ac:dyDescent="0.3">
      <c r="A3513" t="s">
        <v>4761</v>
      </c>
      <c r="B3513">
        <v>107</v>
      </c>
      <c r="C3513">
        <v>104</v>
      </c>
      <c r="D3513">
        <v>27053815</v>
      </c>
      <c r="E3513" t="s">
        <v>3604</v>
      </c>
      <c r="F3513" t="s">
        <v>7231</v>
      </c>
      <c r="G3513">
        <v>12856</v>
      </c>
      <c r="H3513">
        <v>291</v>
      </c>
      <c r="I3513" t="s">
        <v>29</v>
      </c>
      <c r="J3513">
        <v>40000000</v>
      </c>
      <c r="K3513">
        <v>4.7</v>
      </c>
    </row>
    <row r="3514" spans="1:11" x14ac:dyDescent="0.3">
      <c r="A3514" t="s">
        <v>4998</v>
      </c>
      <c r="B3514">
        <v>82</v>
      </c>
      <c r="C3514">
        <v>94</v>
      </c>
      <c r="D3514">
        <v>36037909</v>
      </c>
      <c r="E3514" t="s">
        <v>73</v>
      </c>
      <c r="F3514" t="s">
        <v>7233</v>
      </c>
      <c r="G3514">
        <v>10132</v>
      </c>
      <c r="H3514">
        <v>130</v>
      </c>
      <c r="I3514" t="s">
        <v>29</v>
      </c>
      <c r="J3514">
        <v>60000000</v>
      </c>
      <c r="K3514">
        <v>4.7</v>
      </c>
    </row>
    <row r="3515" spans="1:11" x14ac:dyDescent="0.3">
      <c r="A3515" t="s">
        <v>4559</v>
      </c>
      <c r="B3515">
        <v>133</v>
      </c>
      <c r="C3515">
        <v>103</v>
      </c>
      <c r="D3515">
        <v>29580087</v>
      </c>
      <c r="E3515" t="s">
        <v>699</v>
      </c>
      <c r="F3515" t="s">
        <v>7234</v>
      </c>
      <c r="G3515">
        <v>29523</v>
      </c>
      <c r="H3515">
        <v>121</v>
      </c>
      <c r="I3515" t="s">
        <v>29</v>
      </c>
      <c r="J3515">
        <v>58000000</v>
      </c>
      <c r="K3515">
        <v>4.7</v>
      </c>
    </row>
    <row r="3516" spans="1:11" x14ac:dyDescent="0.3">
      <c r="A3516" t="s">
        <v>4894</v>
      </c>
      <c r="B3516">
        <v>32</v>
      </c>
      <c r="C3516">
        <v>119</v>
      </c>
      <c r="D3516">
        <v>7000000</v>
      </c>
      <c r="E3516" t="s">
        <v>1050</v>
      </c>
      <c r="F3516" t="s">
        <v>7236</v>
      </c>
      <c r="G3516">
        <v>2933</v>
      </c>
      <c r="H3516">
        <v>70</v>
      </c>
      <c r="I3516" t="s">
        <v>29</v>
      </c>
      <c r="J3516">
        <v>36000000</v>
      </c>
      <c r="K3516">
        <v>4.7</v>
      </c>
    </row>
    <row r="3517" spans="1:11" x14ac:dyDescent="0.3">
      <c r="A3517" t="s">
        <v>4638</v>
      </c>
      <c r="B3517">
        <v>178</v>
      </c>
      <c r="C3517">
        <v>81</v>
      </c>
      <c r="D3517">
        <v>10539414</v>
      </c>
      <c r="E3517" t="s">
        <v>7237</v>
      </c>
      <c r="F3517" t="s">
        <v>7238</v>
      </c>
      <c r="G3517">
        <v>45729</v>
      </c>
      <c r="H3517">
        <v>176</v>
      </c>
      <c r="I3517" t="s">
        <v>29</v>
      </c>
      <c r="J3517">
        <v>47000000</v>
      </c>
      <c r="K3517">
        <v>4.7</v>
      </c>
    </row>
    <row r="3518" spans="1:11" x14ac:dyDescent="0.3">
      <c r="A3518" t="s">
        <v>4995</v>
      </c>
      <c r="B3518">
        <v>44</v>
      </c>
      <c r="C3518">
        <v>100</v>
      </c>
      <c r="D3518">
        <v>11466088</v>
      </c>
      <c r="E3518" t="s">
        <v>175</v>
      </c>
      <c r="F3518" t="s">
        <v>7239</v>
      </c>
      <c r="G3518">
        <v>8983</v>
      </c>
      <c r="H3518">
        <v>84</v>
      </c>
      <c r="I3518" t="s">
        <v>29</v>
      </c>
      <c r="J3518">
        <v>71000000</v>
      </c>
      <c r="K3518">
        <v>4.7</v>
      </c>
    </row>
    <row r="3519" spans="1:11" x14ac:dyDescent="0.3">
      <c r="A3519" t="s">
        <v>1273</v>
      </c>
      <c r="B3519">
        <v>74</v>
      </c>
      <c r="C3519">
        <v>93</v>
      </c>
      <c r="D3519">
        <v>5409517</v>
      </c>
      <c r="E3519" t="s">
        <v>7240</v>
      </c>
      <c r="F3519" t="s">
        <v>7241</v>
      </c>
      <c r="G3519">
        <v>14280</v>
      </c>
      <c r="H3519">
        <v>171</v>
      </c>
      <c r="I3519" t="s">
        <v>29</v>
      </c>
      <c r="J3519">
        <v>75000000</v>
      </c>
      <c r="K3519">
        <v>4.7</v>
      </c>
    </row>
    <row r="3520" spans="1:11" x14ac:dyDescent="0.3">
      <c r="A3520" t="s">
        <v>2678</v>
      </c>
      <c r="B3520">
        <v>299</v>
      </c>
      <c r="C3520">
        <v>130</v>
      </c>
      <c r="D3520">
        <v>296623634</v>
      </c>
      <c r="E3520" t="s">
        <v>6634</v>
      </c>
      <c r="F3520" t="s">
        <v>7242</v>
      </c>
      <c r="G3520">
        <v>220758</v>
      </c>
      <c r="H3520">
        <v>919</v>
      </c>
      <c r="I3520" t="s">
        <v>29</v>
      </c>
      <c r="J3520">
        <v>50000000</v>
      </c>
      <c r="K3520">
        <v>4.5999999999999996</v>
      </c>
    </row>
    <row r="3521" spans="1:11" x14ac:dyDescent="0.3">
      <c r="A3521" t="s">
        <v>4957</v>
      </c>
      <c r="B3521">
        <v>75</v>
      </c>
      <c r="C3521">
        <v>95</v>
      </c>
      <c r="D3521">
        <v>82301521</v>
      </c>
      <c r="E3521" t="s">
        <v>6312</v>
      </c>
      <c r="F3521" t="s">
        <v>7243</v>
      </c>
      <c r="G3521">
        <v>22679</v>
      </c>
      <c r="H3521">
        <v>149</v>
      </c>
      <c r="I3521" t="s">
        <v>29</v>
      </c>
      <c r="J3521">
        <v>32000000</v>
      </c>
      <c r="K3521">
        <v>4.5999999999999996</v>
      </c>
    </row>
    <row r="3522" spans="1:11" x14ac:dyDescent="0.3">
      <c r="A3522" t="s">
        <v>4812</v>
      </c>
      <c r="B3522">
        <v>248</v>
      </c>
      <c r="C3522">
        <v>96</v>
      </c>
      <c r="D3522">
        <v>53884821</v>
      </c>
      <c r="E3522" t="s">
        <v>626</v>
      </c>
      <c r="F3522" t="s">
        <v>7245</v>
      </c>
      <c r="G3522">
        <v>51204</v>
      </c>
      <c r="H3522">
        <v>247</v>
      </c>
      <c r="I3522" t="s">
        <v>29</v>
      </c>
      <c r="J3522">
        <v>5000000</v>
      </c>
      <c r="K3522">
        <v>4.5999999999999996</v>
      </c>
    </row>
    <row r="3523" spans="1:11" x14ac:dyDescent="0.3">
      <c r="A3523" t="s">
        <v>4148</v>
      </c>
      <c r="B3523">
        <v>133</v>
      </c>
      <c r="C3523">
        <v>95</v>
      </c>
      <c r="D3523">
        <v>89808372</v>
      </c>
      <c r="E3523" t="s">
        <v>676</v>
      </c>
      <c r="F3523" t="s">
        <v>7246</v>
      </c>
      <c r="G3523">
        <v>46417</v>
      </c>
      <c r="H3523">
        <v>297</v>
      </c>
      <c r="I3523" t="s">
        <v>29</v>
      </c>
      <c r="J3523">
        <v>45000000</v>
      </c>
      <c r="K3523">
        <v>4.5999999999999996</v>
      </c>
    </row>
    <row r="3524" spans="1:11" x14ac:dyDescent="0.3">
      <c r="A3524" t="s">
        <v>4631</v>
      </c>
      <c r="B3524">
        <v>91</v>
      </c>
      <c r="C3524">
        <v>87</v>
      </c>
      <c r="D3524">
        <v>112950721</v>
      </c>
      <c r="E3524" t="s">
        <v>4122</v>
      </c>
      <c r="F3524" t="s">
        <v>7248</v>
      </c>
      <c r="G3524">
        <v>33884</v>
      </c>
      <c r="H3524">
        <v>79</v>
      </c>
      <c r="I3524" t="s">
        <v>29</v>
      </c>
      <c r="J3524">
        <v>72000000</v>
      </c>
      <c r="K3524">
        <v>4.5999999999999996</v>
      </c>
    </row>
    <row r="3525" spans="1:11" x14ac:dyDescent="0.3">
      <c r="A3525" t="s">
        <v>4002</v>
      </c>
      <c r="B3525">
        <v>149</v>
      </c>
      <c r="C3525">
        <v>91</v>
      </c>
      <c r="D3525">
        <v>35385560</v>
      </c>
      <c r="E3525" t="s">
        <v>214</v>
      </c>
      <c r="F3525" t="s">
        <v>7249</v>
      </c>
      <c r="G3525">
        <v>27198</v>
      </c>
      <c r="H3525">
        <v>131</v>
      </c>
      <c r="I3525" t="s">
        <v>29</v>
      </c>
      <c r="J3525">
        <v>4000000</v>
      </c>
      <c r="K3525">
        <v>4.5999999999999996</v>
      </c>
    </row>
    <row r="3526" spans="1:11" x14ac:dyDescent="0.3">
      <c r="A3526" t="s">
        <v>4954</v>
      </c>
      <c r="B3526">
        <v>65</v>
      </c>
      <c r="C3526">
        <v>99</v>
      </c>
      <c r="D3526">
        <v>70163652</v>
      </c>
      <c r="E3526" t="s">
        <v>338</v>
      </c>
      <c r="F3526" t="s">
        <v>7250</v>
      </c>
      <c r="G3526">
        <v>31968</v>
      </c>
      <c r="H3526">
        <v>82</v>
      </c>
      <c r="I3526" t="s">
        <v>29</v>
      </c>
      <c r="J3526">
        <v>40000000</v>
      </c>
      <c r="K3526">
        <v>4.5999999999999996</v>
      </c>
    </row>
    <row r="3527" spans="1:11" x14ac:dyDescent="0.3">
      <c r="A3527" t="s">
        <v>4899</v>
      </c>
      <c r="B3527">
        <v>119</v>
      </c>
      <c r="C3527">
        <v>89</v>
      </c>
      <c r="D3527">
        <v>65557989</v>
      </c>
      <c r="E3527" t="s">
        <v>7251</v>
      </c>
      <c r="F3527" t="s">
        <v>7252</v>
      </c>
      <c r="G3527">
        <v>73539</v>
      </c>
      <c r="H3527">
        <v>271</v>
      </c>
      <c r="I3527" t="s">
        <v>29</v>
      </c>
      <c r="J3527">
        <v>45000000</v>
      </c>
      <c r="K3527">
        <v>4.5999999999999996</v>
      </c>
    </row>
    <row r="3528" spans="1:11" x14ac:dyDescent="0.3">
      <c r="A3528" t="s">
        <v>4814</v>
      </c>
      <c r="B3528">
        <v>143</v>
      </c>
      <c r="C3528">
        <v>80</v>
      </c>
      <c r="D3528">
        <v>100169068</v>
      </c>
      <c r="E3528" t="s">
        <v>316</v>
      </c>
      <c r="F3528" t="s">
        <v>7253</v>
      </c>
      <c r="G3528">
        <v>16385</v>
      </c>
      <c r="H3528">
        <v>100</v>
      </c>
      <c r="I3528" t="s">
        <v>29</v>
      </c>
      <c r="J3528">
        <v>80000000</v>
      </c>
      <c r="K3528">
        <v>4.5999999999999996</v>
      </c>
    </row>
    <row r="3529" spans="1:11" x14ac:dyDescent="0.3">
      <c r="A3529" t="s">
        <v>3883</v>
      </c>
      <c r="B3529">
        <v>125</v>
      </c>
      <c r="C3529">
        <v>100</v>
      </c>
      <c r="D3529">
        <v>39989008</v>
      </c>
      <c r="E3529" t="s">
        <v>2463</v>
      </c>
      <c r="F3529" t="s">
        <v>7254</v>
      </c>
      <c r="G3529">
        <v>55398</v>
      </c>
      <c r="H3529">
        <v>418</v>
      </c>
      <c r="I3529" t="s">
        <v>29</v>
      </c>
      <c r="J3529">
        <v>24000000</v>
      </c>
      <c r="K3529">
        <v>4.5999999999999996</v>
      </c>
    </row>
    <row r="3530" spans="1:11" x14ac:dyDescent="0.3">
      <c r="A3530" t="s">
        <v>5026</v>
      </c>
      <c r="B3530">
        <v>74</v>
      </c>
      <c r="C3530">
        <v>89</v>
      </c>
      <c r="D3530">
        <v>29302097</v>
      </c>
      <c r="E3530" t="s">
        <v>7255</v>
      </c>
      <c r="F3530" t="s">
        <v>7256</v>
      </c>
      <c r="G3530">
        <v>23408</v>
      </c>
      <c r="H3530">
        <v>105</v>
      </c>
      <c r="I3530" t="s">
        <v>29</v>
      </c>
      <c r="J3530">
        <v>15000000</v>
      </c>
      <c r="K3530">
        <v>4.5999999999999996</v>
      </c>
    </row>
    <row r="3531" spans="1:11" x14ac:dyDescent="0.3">
      <c r="A3531" t="s">
        <v>5031</v>
      </c>
      <c r="B3531">
        <v>62</v>
      </c>
      <c r="C3531">
        <v>86</v>
      </c>
      <c r="D3531">
        <v>23978402</v>
      </c>
      <c r="E3531" t="s">
        <v>338</v>
      </c>
      <c r="F3531" t="s">
        <v>7257</v>
      </c>
      <c r="G3531">
        <v>10966</v>
      </c>
      <c r="H3531">
        <v>100</v>
      </c>
      <c r="I3531" t="s">
        <v>29</v>
      </c>
      <c r="J3531">
        <v>11000000</v>
      </c>
      <c r="K3531">
        <v>4.5999999999999996</v>
      </c>
    </row>
    <row r="3532" spans="1:11" x14ac:dyDescent="0.3">
      <c r="A3532" t="s">
        <v>5022</v>
      </c>
      <c r="B3532">
        <v>162</v>
      </c>
      <c r="C3532">
        <v>98</v>
      </c>
      <c r="D3532">
        <v>14400000</v>
      </c>
      <c r="E3532" t="s">
        <v>452</v>
      </c>
      <c r="F3532" t="s">
        <v>7259</v>
      </c>
      <c r="G3532">
        <v>28589</v>
      </c>
      <c r="H3532">
        <v>532</v>
      </c>
      <c r="I3532" t="s">
        <v>29</v>
      </c>
      <c r="J3532">
        <v>2500000</v>
      </c>
      <c r="K3532">
        <v>4.5999999999999996</v>
      </c>
    </row>
    <row r="3533" spans="1:11" x14ac:dyDescent="0.3">
      <c r="A3533" t="s">
        <v>4755</v>
      </c>
      <c r="B3533">
        <v>94</v>
      </c>
      <c r="C3533">
        <v>97</v>
      </c>
      <c r="D3533">
        <v>31526393</v>
      </c>
      <c r="E3533" t="s">
        <v>7251</v>
      </c>
      <c r="F3533" t="s">
        <v>7261</v>
      </c>
      <c r="G3533">
        <v>22243</v>
      </c>
      <c r="H3533">
        <v>144</v>
      </c>
      <c r="I3533" t="s">
        <v>29</v>
      </c>
      <c r="J3533">
        <v>25000000</v>
      </c>
      <c r="K3533">
        <v>4.5999999999999996</v>
      </c>
    </row>
    <row r="3534" spans="1:11" x14ac:dyDescent="0.3">
      <c r="A3534" t="s">
        <v>5093</v>
      </c>
      <c r="B3534">
        <v>27</v>
      </c>
      <c r="C3534">
        <v>93</v>
      </c>
      <c r="D3534">
        <v>10097096</v>
      </c>
      <c r="E3534" t="s">
        <v>676</v>
      </c>
      <c r="F3534" t="s">
        <v>7263</v>
      </c>
      <c r="G3534">
        <v>5612</v>
      </c>
      <c r="H3534">
        <v>38</v>
      </c>
      <c r="I3534" t="s">
        <v>29</v>
      </c>
      <c r="J3534">
        <v>4000000</v>
      </c>
      <c r="K3534">
        <v>4.5999999999999996</v>
      </c>
    </row>
    <row r="3535" spans="1:11" x14ac:dyDescent="0.3">
      <c r="A3535" t="s">
        <v>5221</v>
      </c>
      <c r="B3535">
        <v>58</v>
      </c>
      <c r="C3535">
        <v>98</v>
      </c>
      <c r="D3535">
        <v>15361537</v>
      </c>
      <c r="E3535" t="s">
        <v>1576</v>
      </c>
      <c r="F3535" t="s">
        <v>7265</v>
      </c>
      <c r="G3535">
        <v>12263</v>
      </c>
      <c r="H3535">
        <v>132</v>
      </c>
      <c r="I3535" t="s">
        <v>29</v>
      </c>
      <c r="J3535">
        <v>13000000</v>
      </c>
      <c r="K3535">
        <v>4.5999999999999996</v>
      </c>
    </row>
    <row r="3536" spans="1:11" x14ac:dyDescent="0.3">
      <c r="A3536" t="s">
        <v>3694</v>
      </c>
      <c r="B3536">
        <v>56</v>
      </c>
      <c r="C3536">
        <v>90</v>
      </c>
      <c r="D3536">
        <v>15549702</v>
      </c>
      <c r="E3536" t="s">
        <v>289</v>
      </c>
      <c r="F3536" t="s">
        <v>7267</v>
      </c>
      <c r="G3536">
        <v>24038</v>
      </c>
      <c r="H3536">
        <v>123</v>
      </c>
      <c r="I3536" t="s">
        <v>29</v>
      </c>
      <c r="J3536">
        <v>14000000</v>
      </c>
      <c r="K3536">
        <v>4.5999999999999996</v>
      </c>
    </row>
    <row r="3537" spans="1:11" x14ac:dyDescent="0.3">
      <c r="A3537" t="s">
        <v>5037</v>
      </c>
      <c r="B3537">
        <v>98</v>
      </c>
      <c r="C3537">
        <v>83</v>
      </c>
      <c r="D3537">
        <v>22264487</v>
      </c>
      <c r="E3537" t="s">
        <v>676</v>
      </c>
      <c r="F3537" t="s">
        <v>7269</v>
      </c>
      <c r="G3537">
        <v>41239</v>
      </c>
      <c r="H3537">
        <v>166</v>
      </c>
      <c r="I3537" t="s">
        <v>29</v>
      </c>
      <c r="J3537">
        <v>22000000</v>
      </c>
      <c r="K3537">
        <v>4.5999999999999996</v>
      </c>
    </row>
    <row r="3538" spans="1:11" x14ac:dyDescent="0.3">
      <c r="A3538" t="s">
        <v>2294</v>
      </c>
      <c r="B3538">
        <v>12</v>
      </c>
      <c r="C3538">
        <v>121</v>
      </c>
      <c r="D3538">
        <v>4700361</v>
      </c>
      <c r="E3538" t="s">
        <v>92</v>
      </c>
      <c r="F3538" t="s">
        <v>7270</v>
      </c>
      <c r="G3538">
        <v>2047</v>
      </c>
      <c r="H3538">
        <v>29</v>
      </c>
      <c r="I3538" t="s">
        <v>29</v>
      </c>
      <c r="J3538">
        <v>5000000</v>
      </c>
      <c r="K3538">
        <v>4.5999999999999996</v>
      </c>
    </row>
    <row r="3539" spans="1:11" x14ac:dyDescent="0.3">
      <c r="A3539" t="s">
        <v>5029</v>
      </c>
      <c r="B3539">
        <v>29</v>
      </c>
      <c r="C3539">
        <v>87</v>
      </c>
      <c r="D3539">
        <v>1332</v>
      </c>
      <c r="E3539" t="s">
        <v>721</v>
      </c>
      <c r="F3539" t="s">
        <v>7271</v>
      </c>
      <c r="G3539">
        <v>2038</v>
      </c>
      <c r="H3539">
        <v>20</v>
      </c>
      <c r="I3539" t="s">
        <v>29</v>
      </c>
      <c r="J3539">
        <v>500000</v>
      </c>
      <c r="K3539">
        <v>4.5999999999999996</v>
      </c>
    </row>
    <row r="3540" spans="1:11" x14ac:dyDescent="0.3">
      <c r="A3540" t="s">
        <v>5024</v>
      </c>
      <c r="B3540">
        <v>42</v>
      </c>
      <c r="C3540">
        <v>94</v>
      </c>
      <c r="D3540">
        <v>4693919</v>
      </c>
      <c r="E3540" t="s">
        <v>676</v>
      </c>
      <c r="F3540" t="s">
        <v>7272</v>
      </c>
      <c r="G3540">
        <v>11011</v>
      </c>
      <c r="H3540">
        <v>78</v>
      </c>
      <c r="I3540" t="s">
        <v>29</v>
      </c>
      <c r="J3540">
        <v>6500000</v>
      </c>
      <c r="K3540">
        <v>4.5999999999999996</v>
      </c>
    </row>
    <row r="3541" spans="1:11" x14ac:dyDescent="0.3">
      <c r="A3541" t="s">
        <v>5020</v>
      </c>
      <c r="B3541">
        <v>90</v>
      </c>
      <c r="C3541">
        <v>101</v>
      </c>
      <c r="D3541">
        <v>12801190</v>
      </c>
      <c r="E3541" t="s">
        <v>78</v>
      </c>
      <c r="F3541" t="s">
        <v>7273</v>
      </c>
      <c r="G3541">
        <v>16340</v>
      </c>
      <c r="H3541">
        <v>355</v>
      </c>
      <c r="I3541" t="s">
        <v>29</v>
      </c>
      <c r="J3541">
        <v>15000000</v>
      </c>
      <c r="K3541">
        <v>4.5999999999999996</v>
      </c>
    </row>
    <row r="3542" spans="1:11" x14ac:dyDescent="0.3">
      <c r="A3542" t="s">
        <v>5034</v>
      </c>
      <c r="B3542">
        <v>46</v>
      </c>
      <c r="C3542">
        <v>86</v>
      </c>
      <c r="D3542">
        <v>535249</v>
      </c>
      <c r="E3542" t="s">
        <v>676</v>
      </c>
      <c r="F3542" t="s">
        <v>7275</v>
      </c>
      <c r="G3542">
        <v>3467</v>
      </c>
      <c r="H3542">
        <v>13</v>
      </c>
      <c r="I3542" t="s">
        <v>29</v>
      </c>
      <c r="J3542">
        <v>3400000</v>
      </c>
      <c r="K3542">
        <v>4.5999999999999996</v>
      </c>
    </row>
    <row r="3543" spans="1:11" x14ac:dyDescent="0.3">
      <c r="A3543" t="s">
        <v>5018</v>
      </c>
      <c r="B3543">
        <v>85</v>
      </c>
      <c r="C3543">
        <v>104</v>
      </c>
      <c r="D3543">
        <v>17757087</v>
      </c>
      <c r="E3543" t="s">
        <v>2263</v>
      </c>
      <c r="F3543" t="s">
        <v>7277</v>
      </c>
      <c r="G3543">
        <v>13065</v>
      </c>
      <c r="H3543">
        <v>253</v>
      </c>
      <c r="I3543" t="s">
        <v>29</v>
      </c>
      <c r="J3543">
        <v>21000000</v>
      </c>
      <c r="K3543">
        <v>4.5999999999999996</v>
      </c>
    </row>
    <row r="3544" spans="1:11" x14ac:dyDescent="0.3">
      <c r="A3544" t="s">
        <v>4338</v>
      </c>
      <c r="B3544">
        <v>49</v>
      </c>
      <c r="C3544">
        <v>105</v>
      </c>
      <c r="D3544">
        <v>5217498</v>
      </c>
      <c r="E3544" t="s">
        <v>269</v>
      </c>
      <c r="F3544" t="s">
        <v>7279</v>
      </c>
      <c r="G3544">
        <v>3668</v>
      </c>
      <c r="H3544">
        <v>85</v>
      </c>
      <c r="I3544" t="s">
        <v>29</v>
      </c>
      <c r="J3544">
        <v>15000000</v>
      </c>
      <c r="K3544">
        <v>4.5999999999999996</v>
      </c>
    </row>
    <row r="3545" spans="1:11" x14ac:dyDescent="0.3">
      <c r="A3545" t="s">
        <v>5014</v>
      </c>
      <c r="B3545">
        <v>42</v>
      </c>
      <c r="C3545">
        <v>110</v>
      </c>
      <c r="D3545">
        <v>175370</v>
      </c>
      <c r="E3545" t="s">
        <v>676</v>
      </c>
      <c r="F3545" t="s">
        <v>7280</v>
      </c>
      <c r="G3545">
        <v>6884</v>
      </c>
      <c r="H3545">
        <v>133</v>
      </c>
      <c r="I3545" t="s">
        <v>29</v>
      </c>
      <c r="J3545">
        <v>12000000</v>
      </c>
      <c r="K3545">
        <v>4.5999999999999996</v>
      </c>
    </row>
    <row r="3546" spans="1:11" x14ac:dyDescent="0.3">
      <c r="A3546" t="s">
        <v>5016</v>
      </c>
      <c r="B3546">
        <v>81</v>
      </c>
      <c r="C3546">
        <v>110</v>
      </c>
      <c r="D3546">
        <v>16295774</v>
      </c>
      <c r="E3546" t="s">
        <v>467</v>
      </c>
      <c r="F3546" t="s">
        <v>7281</v>
      </c>
      <c r="G3546">
        <v>33669</v>
      </c>
      <c r="H3546">
        <v>269</v>
      </c>
      <c r="I3546" t="s">
        <v>29</v>
      </c>
      <c r="J3546">
        <v>35000000</v>
      </c>
      <c r="K3546">
        <v>4.5999999999999996</v>
      </c>
    </row>
    <row r="3547" spans="1:11" x14ac:dyDescent="0.3">
      <c r="A3547" t="s">
        <v>1140</v>
      </c>
      <c r="B3547">
        <v>181</v>
      </c>
      <c r="C3547">
        <v>131</v>
      </c>
      <c r="D3547">
        <v>20302961</v>
      </c>
      <c r="E3547" t="s">
        <v>92</v>
      </c>
      <c r="F3547" t="s">
        <v>7283</v>
      </c>
      <c r="G3547">
        <v>49874</v>
      </c>
      <c r="H3547">
        <v>450</v>
      </c>
      <c r="I3547" t="s">
        <v>29</v>
      </c>
      <c r="J3547">
        <v>45000000</v>
      </c>
      <c r="K3547">
        <v>4.5999999999999996</v>
      </c>
    </row>
    <row r="3548" spans="1:11" x14ac:dyDescent="0.3">
      <c r="A3548" t="s">
        <v>4481</v>
      </c>
      <c r="B3548">
        <v>24</v>
      </c>
      <c r="C3548">
        <v>101</v>
      </c>
      <c r="D3548">
        <v>6448817</v>
      </c>
      <c r="E3548" t="s">
        <v>309</v>
      </c>
      <c r="F3548" t="s">
        <v>7284</v>
      </c>
      <c r="G3548">
        <v>2189</v>
      </c>
      <c r="H3548">
        <v>31</v>
      </c>
      <c r="I3548" t="s">
        <v>29</v>
      </c>
      <c r="J3548">
        <v>35000000</v>
      </c>
      <c r="K3548">
        <v>4.5999999999999996</v>
      </c>
    </row>
    <row r="3549" spans="1:11" x14ac:dyDescent="0.3">
      <c r="A3549" t="s">
        <v>4692</v>
      </c>
      <c r="B3549">
        <v>107</v>
      </c>
      <c r="C3549">
        <v>88</v>
      </c>
      <c r="D3549">
        <v>219613391</v>
      </c>
      <c r="E3549" t="s">
        <v>6929</v>
      </c>
      <c r="F3549" t="s">
        <v>7285</v>
      </c>
      <c r="G3549">
        <v>31649</v>
      </c>
      <c r="H3549">
        <v>98</v>
      </c>
      <c r="I3549" t="s">
        <v>29</v>
      </c>
      <c r="J3549">
        <v>75000000</v>
      </c>
      <c r="K3549">
        <v>4.5</v>
      </c>
    </row>
    <row r="3550" spans="1:11" x14ac:dyDescent="0.3">
      <c r="A3550" t="s">
        <v>2245</v>
      </c>
      <c r="B3550">
        <v>128</v>
      </c>
      <c r="C3550">
        <v>112</v>
      </c>
      <c r="D3550">
        <v>90556401</v>
      </c>
      <c r="E3550" t="s">
        <v>4041</v>
      </c>
      <c r="F3550" t="s">
        <v>7287</v>
      </c>
      <c r="G3550">
        <v>43795</v>
      </c>
      <c r="H3550">
        <v>171</v>
      </c>
      <c r="I3550" t="s">
        <v>29</v>
      </c>
      <c r="J3550">
        <v>11000000</v>
      </c>
      <c r="K3550">
        <v>4.5</v>
      </c>
    </row>
    <row r="3551" spans="1:11" x14ac:dyDescent="0.3">
      <c r="A3551" t="s">
        <v>5047</v>
      </c>
      <c r="B3551">
        <v>129</v>
      </c>
      <c r="C3551">
        <v>100</v>
      </c>
      <c r="D3551">
        <v>14343976</v>
      </c>
      <c r="E3551" t="s">
        <v>6773</v>
      </c>
      <c r="F3551" t="s">
        <v>7288</v>
      </c>
      <c r="G3551">
        <v>22961</v>
      </c>
      <c r="H3551">
        <v>291</v>
      </c>
      <c r="I3551" t="s">
        <v>29</v>
      </c>
      <c r="J3551">
        <v>5000000</v>
      </c>
      <c r="K3551">
        <v>4.5</v>
      </c>
    </row>
    <row r="3552" spans="1:11" x14ac:dyDescent="0.3">
      <c r="A3552" t="s">
        <v>4628</v>
      </c>
      <c r="B3552">
        <v>186</v>
      </c>
      <c r="C3552">
        <v>94</v>
      </c>
      <c r="D3552">
        <v>16235293</v>
      </c>
      <c r="E3552" t="s">
        <v>626</v>
      </c>
      <c r="F3552" t="s">
        <v>7289</v>
      </c>
      <c r="G3552">
        <v>19918</v>
      </c>
      <c r="H3552">
        <v>278</v>
      </c>
      <c r="I3552" t="s">
        <v>29</v>
      </c>
      <c r="J3552">
        <v>9000000</v>
      </c>
      <c r="K3552">
        <v>4.5</v>
      </c>
    </row>
    <row r="3553" spans="1:11" x14ac:dyDescent="0.3">
      <c r="A3553" t="s">
        <v>5049</v>
      </c>
      <c r="B3553">
        <v>66</v>
      </c>
      <c r="C3553">
        <v>98</v>
      </c>
      <c r="D3553">
        <v>14114488</v>
      </c>
      <c r="E3553" t="s">
        <v>840</v>
      </c>
      <c r="F3553" t="s">
        <v>7290</v>
      </c>
      <c r="G3553">
        <v>13190</v>
      </c>
      <c r="H3553">
        <v>114</v>
      </c>
      <c r="I3553" t="s">
        <v>29</v>
      </c>
      <c r="J3553">
        <v>10500000</v>
      </c>
      <c r="K3553">
        <v>4.5</v>
      </c>
    </row>
    <row r="3554" spans="1:11" x14ac:dyDescent="0.3">
      <c r="A3554" t="s">
        <v>1750</v>
      </c>
      <c r="B3554">
        <v>34</v>
      </c>
      <c r="C3554">
        <v>100</v>
      </c>
      <c r="D3554">
        <v>19900000</v>
      </c>
      <c r="E3554" t="s">
        <v>6849</v>
      </c>
      <c r="F3554" t="s">
        <v>7291</v>
      </c>
      <c r="G3554">
        <v>17262</v>
      </c>
      <c r="H3554">
        <v>53</v>
      </c>
      <c r="I3554" t="s">
        <v>29</v>
      </c>
      <c r="J3554">
        <v>20000000</v>
      </c>
      <c r="K3554">
        <v>4.5</v>
      </c>
    </row>
    <row r="3555" spans="1:11" x14ac:dyDescent="0.3">
      <c r="A3555" t="s">
        <v>5055</v>
      </c>
      <c r="B3555">
        <v>97</v>
      </c>
      <c r="C3555">
        <v>87</v>
      </c>
      <c r="D3555">
        <v>14249005</v>
      </c>
      <c r="E3555" t="s">
        <v>676</v>
      </c>
      <c r="F3555" t="s">
        <v>7292</v>
      </c>
      <c r="G3555">
        <v>39788</v>
      </c>
      <c r="H3555">
        <v>619</v>
      </c>
      <c r="I3555" t="s">
        <v>29</v>
      </c>
      <c r="J3555">
        <v>15000000</v>
      </c>
      <c r="K3555">
        <v>4.5</v>
      </c>
    </row>
    <row r="3556" spans="1:11" x14ac:dyDescent="0.3">
      <c r="A3556" t="s">
        <v>5053</v>
      </c>
      <c r="B3556">
        <v>32</v>
      </c>
      <c r="C3556">
        <v>91</v>
      </c>
      <c r="D3556">
        <v>13571817</v>
      </c>
      <c r="E3556" t="s">
        <v>2063</v>
      </c>
      <c r="F3556" t="s">
        <v>7293</v>
      </c>
      <c r="G3556">
        <v>5312</v>
      </c>
      <c r="H3556">
        <v>40</v>
      </c>
      <c r="I3556" t="s">
        <v>29</v>
      </c>
      <c r="J3556">
        <v>15600000</v>
      </c>
      <c r="K3556">
        <v>4.5</v>
      </c>
    </row>
    <row r="3557" spans="1:11" x14ac:dyDescent="0.3">
      <c r="A3557" t="s">
        <v>4593</v>
      </c>
      <c r="B3557">
        <v>55</v>
      </c>
      <c r="C3557">
        <v>100</v>
      </c>
      <c r="D3557">
        <v>23222861</v>
      </c>
      <c r="E3557" t="s">
        <v>7294</v>
      </c>
      <c r="F3557" t="s">
        <v>7295</v>
      </c>
      <c r="G3557">
        <v>11092</v>
      </c>
      <c r="H3557">
        <v>44</v>
      </c>
      <c r="I3557" t="s">
        <v>29</v>
      </c>
      <c r="J3557">
        <v>26000000</v>
      </c>
      <c r="K3557">
        <v>4.5</v>
      </c>
    </row>
    <row r="3558" spans="1:11" x14ac:dyDescent="0.3">
      <c r="A3558" t="s">
        <v>3158</v>
      </c>
      <c r="B3558">
        <v>93</v>
      </c>
      <c r="C3558">
        <v>91</v>
      </c>
      <c r="D3558">
        <v>1712111</v>
      </c>
      <c r="E3558" t="s">
        <v>840</v>
      </c>
      <c r="F3558" t="s">
        <v>7296</v>
      </c>
      <c r="G3558">
        <v>7199</v>
      </c>
      <c r="H3558">
        <v>53</v>
      </c>
      <c r="I3558" t="s">
        <v>29</v>
      </c>
      <c r="J3558">
        <v>8495000</v>
      </c>
      <c r="K3558">
        <v>4.5</v>
      </c>
    </row>
    <row r="3559" spans="1:11" x14ac:dyDescent="0.3">
      <c r="A3559" t="s">
        <v>2166</v>
      </c>
      <c r="B3559">
        <v>85</v>
      </c>
      <c r="C3559">
        <v>81</v>
      </c>
      <c r="D3559">
        <v>30105968</v>
      </c>
      <c r="E3559" t="s">
        <v>1029</v>
      </c>
      <c r="F3559" t="s">
        <v>7298</v>
      </c>
      <c r="G3559">
        <v>8860</v>
      </c>
      <c r="H3559">
        <v>45</v>
      </c>
      <c r="I3559" t="s">
        <v>29</v>
      </c>
      <c r="J3559">
        <v>37000000</v>
      </c>
      <c r="K3559">
        <v>4.5</v>
      </c>
    </row>
    <row r="3560" spans="1:11" x14ac:dyDescent="0.3">
      <c r="A3560" t="s">
        <v>4759</v>
      </c>
      <c r="B3560">
        <v>121</v>
      </c>
      <c r="C3560">
        <v>82</v>
      </c>
      <c r="D3560">
        <v>25871834</v>
      </c>
      <c r="E3560" t="s">
        <v>4642</v>
      </c>
      <c r="F3560" t="s">
        <v>7299</v>
      </c>
      <c r="G3560">
        <v>52052</v>
      </c>
      <c r="H3560">
        <v>173</v>
      </c>
      <c r="I3560" t="s">
        <v>29</v>
      </c>
      <c r="J3560">
        <v>35000000</v>
      </c>
      <c r="K3560">
        <v>4.5</v>
      </c>
    </row>
    <row r="3561" spans="1:11" x14ac:dyDescent="0.3">
      <c r="A3561" t="s">
        <v>4493</v>
      </c>
      <c r="B3561">
        <v>53</v>
      </c>
      <c r="C3561">
        <v>91</v>
      </c>
      <c r="D3561">
        <v>8104069</v>
      </c>
      <c r="E3561" t="s">
        <v>2113</v>
      </c>
      <c r="F3561" t="s">
        <v>7300</v>
      </c>
      <c r="G3561">
        <v>9785</v>
      </c>
      <c r="H3561">
        <v>26</v>
      </c>
      <c r="I3561" t="s">
        <v>29</v>
      </c>
      <c r="J3561">
        <v>20000000</v>
      </c>
      <c r="K3561">
        <v>4.5</v>
      </c>
    </row>
    <row r="3562" spans="1:11" x14ac:dyDescent="0.3">
      <c r="A3562" t="s">
        <v>2878</v>
      </c>
      <c r="B3562">
        <v>74</v>
      </c>
      <c r="C3562">
        <v>129</v>
      </c>
      <c r="D3562">
        <v>186354</v>
      </c>
      <c r="E3562" t="s">
        <v>92</v>
      </c>
      <c r="F3562" t="s">
        <v>7301</v>
      </c>
      <c r="G3562">
        <v>1758</v>
      </c>
      <c r="H3562">
        <v>30</v>
      </c>
      <c r="I3562" t="s">
        <v>29</v>
      </c>
      <c r="J3562">
        <v>13500000</v>
      </c>
      <c r="K3562">
        <v>4.5</v>
      </c>
    </row>
    <row r="3563" spans="1:11" x14ac:dyDescent="0.3">
      <c r="A3563" t="s">
        <v>5044</v>
      </c>
      <c r="B3563">
        <v>26</v>
      </c>
      <c r="C3563">
        <v>124</v>
      </c>
      <c r="D3563">
        <v>2000000</v>
      </c>
      <c r="E3563" t="s">
        <v>7302</v>
      </c>
      <c r="F3563" t="s">
        <v>7303</v>
      </c>
      <c r="G3563">
        <v>2998</v>
      </c>
      <c r="H3563">
        <v>74</v>
      </c>
      <c r="I3563" t="s">
        <v>29</v>
      </c>
      <c r="J3563">
        <v>20000000</v>
      </c>
      <c r="K3563">
        <v>4.5</v>
      </c>
    </row>
    <row r="3564" spans="1:11" x14ac:dyDescent="0.3">
      <c r="A3564" t="s">
        <v>4293</v>
      </c>
      <c r="B3564">
        <v>19</v>
      </c>
      <c r="C3564">
        <v>105</v>
      </c>
      <c r="D3564">
        <v>22723</v>
      </c>
      <c r="E3564" t="s">
        <v>7304</v>
      </c>
      <c r="F3564" t="s">
        <v>7305</v>
      </c>
      <c r="G3564">
        <v>2236</v>
      </c>
      <c r="H3564">
        <v>40</v>
      </c>
      <c r="I3564" t="s">
        <v>29</v>
      </c>
      <c r="J3564">
        <v>25000000</v>
      </c>
      <c r="K3564">
        <v>4.5</v>
      </c>
    </row>
    <row r="3565" spans="1:11" x14ac:dyDescent="0.3">
      <c r="A3565" t="s">
        <v>5057</v>
      </c>
      <c r="B3565">
        <v>93</v>
      </c>
      <c r="C3565">
        <v>75</v>
      </c>
      <c r="D3565">
        <v>15519841</v>
      </c>
      <c r="E3565" t="s">
        <v>296</v>
      </c>
      <c r="F3565" t="s">
        <v>7306</v>
      </c>
      <c r="G3565">
        <v>8693</v>
      </c>
      <c r="H3565">
        <v>71</v>
      </c>
      <c r="I3565" t="s">
        <v>29</v>
      </c>
      <c r="J3565">
        <v>47000000</v>
      </c>
      <c r="K3565">
        <v>4.5</v>
      </c>
    </row>
    <row r="3566" spans="1:11" x14ac:dyDescent="0.3">
      <c r="A3566" t="s">
        <v>4832</v>
      </c>
      <c r="B3566">
        <v>53</v>
      </c>
      <c r="C3566">
        <v>93</v>
      </c>
      <c r="D3566">
        <v>4835968</v>
      </c>
      <c r="E3566" t="s">
        <v>715</v>
      </c>
      <c r="F3566" t="s">
        <v>7307</v>
      </c>
      <c r="G3566">
        <v>4821</v>
      </c>
      <c r="H3566">
        <v>82</v>
      </c>
      <c r="I3566" t="s">
        <v>29</v>
      </c>
      <c r="J3566">
        <v>40000000</v>
      </c>
      <c r="K3566">
        <v>4.5</v>
      </c>
    </row>
    <row r="3567" spans="1:11" x14ac:dyDescent="0.3">
      <c r="A3567" t="s">
        <v>2758</v>
      </c>
      <c r="B3567">
        <v>109</v>
      </c>
      <c r="C3567">
        <v>116</v>
      </c>
      <c r="D3567">
        <v>32616869</v>
      </c>
      <c r="E3567" t="s">
        <v>4518</v>
      </c>
      <c r="F3567" t="s">
        <v>7308</v>
      </c>
      <c r="G3567">
        <v>34435</v>
      </c>
      <c r="H3567">
        <v>346</v>
      </c>
      <c r="I3567" t="s">
        <v>29</v>
      </c>
      <c r="J3567">
        <v>72000000</v>
      </c>
      <c r="K3567">
        <v>4.5</v>
      </c>
    </row>
    <row r="3568" spans="1:11" x14ac:dyDescent="0.3">
      <c r="A3568" t="s">
        <v>4261</v>
      </c>
      <c r="B3568">
        <v>91</v>
      </c>
      <c r="C3568">
        <v>87</v>
      </c>
      <c r="D3568">
        <v>133103929</v>
      </c>
      <c r="E3568" t="s">
        <v>7104</v>
      </c>
      <c r="F3568" t="s">
        <v>7309</v>
      </c>
      <c r="G3568">
        <v>22838</v>
      </c>
      <c r="H3568">
        <v>56</v>
      </c>
      <c r="I3568" t="s">
        <v>29</v>
      </c>
      <c r="J3568">
        <v>75000000</v>
      </c>
      <c r="K3568">
        <v>4.4000000000000004</v>
      </c>
    </row>
    <row r="3569" spans="1:11" x14ac:dyDescent="0.3">
      <c r="A3569" t="s">
        <v>5070</v>
      </c>
      <c r="B3569">
        <v>183</v>
      </c>
      <c r="C3569">
        <v>89</v>
      </c>
      <c r="D3569">
        <v>50820940</v>
      </c>
      <c r="E3569" t="s">
        <v>1900</v>
      </c>
      <c r="F3569" t="s">
        <v>7310</v>
      </c>
      <c r="G3569">
        <v>31915</v>
      </c>
      <c r="H3569">
        <v>159</v>
      </c>
      <c r="I3569" t="s">
        <v>29</v>
      </c>
      <c r="J3569">
        <v>5000000</v>
      </c>
      <c r="K3569">
        <v>4.4000000000000004</v>
      </c>
    </row>
    <row r="3570" spans="1:11" x14ac:dyDescent="0.3">
      <c r="A3570" t="s">
        <v>4146</v>
      </c>
      <c r="B3570">
        <v>76</v>
      </c>
      <c r="C3570">
        <v>94</v>
      </c>
      <c r="D3570">
        <v>71038190</v>
      </c>
      <c r="E3570" t="s">
        <v>2113</v>
      </c>
      <c r="F3570" t="s">
        <v>7312</v>
      </c>
      <c r="G3570">
        <v>23473</v>
      </c>
      <c r="H3570">
        <v>123</v>
      </c>
      <c r="I3570" t="s">
        <v>29</v>
      </c>
      <c r="J3570">
        <v>30000000</v>
      </c>
      <c r="K3570">
        <v>4.4000000000000004</v>
      </c>
    </row>
    <row r="3571" spans="1:11" x14ac:dyDescent="0.3">
      <c r="A3571" t="s">
        <v>4989</v>
      </c>
      <c r="B3571">
        <v>40</v>
      </c>
      <c r="C3571">
        <v>121</v>
      </c>
      <c r="D3571">
        <v>60072596</v>
      </c>
      <c r="E3571" t="s">
        <v>699</v>
      </c>
      <c r="F3571" t="s">
        <v>7313</v>
      </c>
      <c r="G3571">
        <v>7664</v>
      </c>
      <c r="H3571">
        <v>68</v>
      </c>
      <c r="I3571" t="s">
        <v>29</v>
      </c>
      <c r="J3571">
        <v>20000000</v>
      </c>
      <c r="K3571">
        <v>4.4000000000000004</v>
      </c>
    </row>
    <row r="3572" spans="1:11" x14ac:dyDescent="0.3">
      <c r="A3572" t="s">
        <v>5039</v>
      </c>
      <c r="B3572">
        <v>221</v>
      </c>
      <c r="C3572">
        <v>97</v>
      </c>
      <c r="D3572">
        <v>21371425</v>
      </c>
      <c r="E3572" t="s">
        <v>672</v>
      </c>
      <c r="F3572" t="s">
        <v>7315</v>
      </c>
      <c r="G3572">
        <v>76199</v>
      </c>
      <c r="H3572">
        <v>944</v>
      </c>
      <c r="I3572" t="s">
        <v>29</v>
      </c>
      <c r="J3572">
        <v>10000000</v>
      </c>
      <c r="K3572">
        <v>4.4000000000000004</v>
      </c>
    </row>
    <row r="3573" spans="1:11" x14ac:dyDescent="0.3">
      <c r="A3573" t="s">
        <v>4432</v>
      </c>
      <c r="B3573">
        <v>76</v>
      </c>
      <c r="C3573">
        <v>98</v>
      </c>
      <c r="D3573">
        <v>61112916</v>
      </c>
      <c r="E3573" t="s">
        <v>4122</v>
      </c>
      <c r="F3573" t="s">
        <v>7316</v>
      </c>
      <c r="G3573">
        <v>14888</v>
      </c>
      <c r="H3573">
        <v>83</v>
      </c>
      <c r="I3573" t="s">
        <v>29</v>
      </c>
      <c r="J3573">
        <v>50000000</v>
      </c>
      <c r="K3573">
        <v>4.4000000000000004</v>
      </c>
    </row>
    <row r="3574" spans="1:11" x14ac:dyDescent="0.3">
      <c r="A3574" t="s">
        <v>4902</v>
      </c>
      <c r="B3574">
        <v>73</v>
      </c>
      <c r="C3574">
        <v>89</v>
      </c>
      <c r="D3574">
        <v>66734992</v>
      </c>
      <c r="E3574" t="s">
        <v>1493</v>
      </c>
      <c r="F3574" t="s">
        <v>7317</v>
      </c>
      <c r="G3574">
        <v>23476</v>
      </c>
      <c r="H3574">
        <v>181</v>
      </c>
      <c r="I3574" t="s">
        <v>29</v>
      </c>
      <c r="J3574">
        <v>60000000</v>
      </c>
      <c r="K3574">
        <v>4.4000000000000004</v>
      </c>
    </row>
    <row r="3575" spans="1:11" x14ac:dyDescent="0.3">
      <c r="A3575" t="s">
        <v>4954</v>
      </c>
      <c r="B3575">
        <v>88</v>
      </c>
      <c r="C3575">
        <v>113</v>
      </c>
      <c r="D3575">
        <v>37911876</v>
      </c>
      <c r="E3575" t="s">
        <v>2113</v>
      </c>
      <c r="F3575" t="s">
        <v>7319</v>
      </c>
      <c r="G3575">
        <v>19671</v>
      </c>
      <c r="H3575">
        <v>47</v>
      </c>
      <c r="I3575" t="s">
        <v>29</v>
      </c>
      <c r="J3575">
        <v>32000000</v>
      </c>
      <c r="K3575">
        <v>4.4000000000000004</v>
      </c>
    </row>
    <row r="3576" spans="1:11" x14ac:dyDescent="0.3">
      <c r="A3576" t="s">
        <v>5072</v>
      </c>
      <c r="B3576">
        <v>205</v>
      </c>
      <c r="C3576">
        <v>85</v>
      </c>
      <c r="D3576">
        <v>12610731</v>
      </c>
      <c r="E3576" t="s">
        <v>4075</v>
      </c>
      <c r="F3576" t="s">
        <v>7321</v>
      </c>
      <c r="G3576">
        <v>38985</v>
      </c>
      <c r="H3576">
        <v>673</v>
      </c>
      <c r="I3576" t="s">
        <v>29</v>
      </c>
      <c r="J3576">
        <v>11000000</v>
      </c>
      <c r="K3576">
        <v>4.4000000000000004</v>
      </c>
    </row>
    <row r="3577" spans="1:11" x14ac:dyDescent="0.3">
      <c r="A3577" t="s">
        <v>5075</v>
      </c>
      <c r="B3577">
        <v>48</v>
      </c>
      <c r="C3577">
        <v>82</v>
      </c>
      <c r="D3577">
        <v>4142507</v>
      </c>
      <c r="E3577" t="s">
        <v>289</v>
      </c>
      <c r="F3577" t="s">
        <v>7323</v>
      </c>
      <c r="G3577">
        <v>3665</v>
      </c>
      <c r="H3577">
        <v>81</v>
      </c>
      <c r="I3577" t="s">
        <v>29</v>
      </c>
      <c r="J3577">
        <v>3000000</v>
      </c>
      <c r="K3577">
        <v>4.4000000000000004</v>
      </c>
    </row>
    <row r="3578" spans="1:11" x14ac:dyDescent="0.3">
      <c r="A3578" t="s">
        <v>5068</v>
      </c>
      <c r="B3578">
        <v>75</v>
      </c>
      <c r="C3578">
        <v>92</v>
      </c>
      <c r="D3578">
        <v>13922211</v>
      </c>
      <c r="E3578" t="s">
        <v>676</v>
      </c>
      <c r="F3578" t="s">
        <v>7324</v>
      </c>
      <c r="G3578">
        <v>18271</v>
      </c>
      <c r="H3578">
        <v>150</v>
      </c>
      <c r="I3578" t="s">
        <v>29</v>
      </c>
      <c r="J3578">
        <v>16000000</v>
      </c>
      <c r="K3578">
        <v>4.4000000000000004</v>
      </c>
    </row>
    <row r="3579" spans="1:11" x14ac:dyDescent="0.3">
      <c r="A3579" t="s">
        <v>5004</v>
      </c>
      <c r="B3579">
        <v>146</v>
      </c>
      <c r="C3579">
        <v>90</v>
      </c>
      <c r="D3579">
        <v>10494494</v>
      </c>
      <c r="E3579" t="s">
        <v>1576</v>
      </c>
      <c r="F3579" t="s">
        <v>7326</v>
      </c>
      <c r="G3579">
        <v>19586</v>
      </c>
      <c r="H3579">
        <v>109</v>
      </c>
      <c r="I3579" t="s">
        <v>29</v>
      </c>
      <c r="J3579">
        <v>18000000</v>
      </c>
      <c r="K3579">
        <v>4.4000000000000004</v>
      </c>
    </row>
    <row r="3580" spans="1:11" x14ac:dyDescent="0.3">
      <c r="A3580" t="s">
        <v>2267</v>
      </c>
      <c r="B3580">
        <v>40</v>
      </c>
      <c r="C3580">
        <v>93</v>
      </c>
      <c r="D3580">
        <v>7017178</v>
      </c>
      <c r="E3580" t="s">
        <v>7327</v>
      </c>
      <c r="F3580" t="s">
        <v>7329</v>
      </c>
      <c r="G3580">
        <v>1633</v>
      </c>
      <c r="H3580">
        <v>17</v>
      </c>
      <c r="I3580" t="s">
        <v>29</v>
      </c>
      <c r="J3580">
        <v>17500000</v>
      </c>
      <c r="K3580">
        <v>4.4000000000000004</v>
      </c>
    </row>
    <row r="3581" spans="1:11" x14ac:dyDescent="0.3">
      <c r="A3581" t="s">
        <v>5063</v>
      </c>
      <c r="B3581">
        <v>47</v>
      </c>
      <c r="C3581">
        <v>101</v>
      </c>
      <c r="D3581">
        <v>38590500</v>
      </c>
      <c r="E3581" t="s">
        <v>715</v>
      </c>
      <c r="F3581" t="s">
        <v>7330</v>
      </c>
      <c r="G3581">
        <v>17997</v>
      </c>
      <c r="H3581">
        <v>140</v>
      </c>
      <c r="I3581" t="s">
        <v>29</v>
      </c>
      <c r="J3581">
        <v>50000000</v>
      </c>
      <c r="K3581">
        <v>4.4000000000000004</v>
      </c>
    </row>
    <row r="3582" spans="1:11" x14ac:dyDescent="0.3">
      <c r="A3582" t="s">
        <v>1857</v>
      </c>
      <c r="B3582">
        <v>158</v>
      </c>
      <c r="C3582">
        <v>94</v>
      </c>
      <c r="D3582">
        <v>18500966</v>
      </c>
      <c r="E3582" t="s">
        <v>4075</v>
      </c>
      <c r="F3582" t="s">
        <v>7331</v>
      </c>
      <c r="G3582">
        <v>70341</v>
      </c>
      <c r="H3582">
        <v>830</v>
      </c>
      <c r="I3582" t="s">
        <v>29</v>
      </c>
      <c r="J3582">
        <v>30000000</v>
      </c>
      <c r="K3582">
        <v>4.4000000000000004</v>
      </c>
    </row>
    <row r="3583" spans="1:11" x14ac:dyDescent="0.3">
      <c r="A3583" t="s">
        <v>2373</v>
      </c>
      <c r="B3583">
        <v>70</v>
      </c>
      <c r="C3583">
        <v>99</v>
      </c>
      <c r="D3583">
        <v>27663982</v>
      </c>
      <c r="E3583" t="s">
        <v>2263</v>
      </c>
      <c r="F3583" t="s">
        <v>7332</v>
      </c>
      <c r="G3583">
        <v>26051</v>
      </c>
      <c r="H3583">
        <v>164</v>
      </c>
      <c r="I3583" t="s">
        <v>29</v>
      </c>
      <c r="J3583">
        <v>40000000</v>
      </c>
      <c r="K3583">
        <v>4.4000000000000004</v>
      </c>
    </row>
    <row r="3584" spans="1:11" x14ac:dyDescent="0.3">
      <c r="A3584" t="s">
        <v>5065</v>
      </c>
      <c r="B3584">
        <v>41</v>
      </c>
      <c r="C3584">
        <v>94</v>
      </c>
      <c r="D3584">
        <v>511920</v>
      </c>
      <c r="E3584" t="s">
        <v>7333</v>
      </c>
      <c r="F3584" t="s">
        <v>7334</v>
      </c>
      <c r="G3584">
        <v>2458</v>
      </c>
      <c r="H3584">
        <v>26</v>
      </c>
      <c r="I3584" t="s">
        <v>29</v>
      </c>
      <c r="J3584">
        <v>40000000</v>
      </c>
      <c r="K3584">
        <v>4.4000000000000004</v>
      </c>
    </row>
    <row r="3585" spans="1:11" x14ac:dyDescent="0.3">
      <c r="A3585" t="s">
        <v>3463</v>
      </c>
      <c r="B3585">
        <v>62</v>
      </c>
      <c r="C3585">
        <v>104</v>
      </c>
      <c r="D3585">
        <v>6712451</v>
      </c>
      <c r="E3585" t="s">
        <v>289</v>
      </c>
      <c r="F3585" t="s">
        <v>7336</v>
      </c>
      <c r="G3585">
        <v>4102</v>
      </c>
      <c r="H3585">
        <v>89</v>
      </c>
      <c r="I3585" t="s">
        <v>29</v>
      </c>
      <c r="J3585">
        <v>90000000</v>
      </c>
      <c r="K3585">
        <v>4.4000000000000004</v>
      </c>
    </row>
    <row r="3586" spans="1:11" x14ac:dyDescent="0.3">
      <c r="A3586" t="s">
        <v>4625</v>
      </c>
      <c r="B3586">
        <v>47</v>
      </c>
      <c r="C3586">
        <v>110</v>
      </c>
      <c r="D3586">
        <v>190562</v>
      </c>
      <c r="E3586" t="s">
        <v>7338</v>
      </c>
      <c r="F3586" t="s">
        <v>7339</v>
      </c>
      <c r="G3586">
        <v>2508</v>
      </c>
      <c r="H3586">
        <v>24</v>
      </c>
      <c r="I3586" t="s">
        <v>29</v>
      </c>
      <c r="J3586">
        <v>90000000</v>
      </c>
      <c r="K3586">
        <v>4.4000000000000004</v>
      </c>
    </row>
    <row r="3587" spans="1:11" x14ac:dyDescent="0.3">
      <c r="A3587" t="s">
        <v>3466</v>
      </c>
      <c r="B3587">
        <v>94</v>
      </c>
      <c r="C3587">
        <v>109</v>
      </c>
      <c r="D3587">
        <v>123307945</v>
      </c>
      <c r="E3587" t="s">
        <v>6056</v>
      </c>
      <c r="F3587" t="s">
        <v>7340</v>
      </c>
      <c r="G3587">
        <v>39391</v>
      </c>
      <c r="H3587">
        <v>171</v>
      </c>
      <c r="I3587" t="s">
        <v>29</v>
      </c>
      <c r="J3587">
        <v>65000000</v>
      </c>
      <c r="K3587">
        <v>4.3</v>
      </c>
    </row>
    <row r="3588" spans="1:11" x14ac:dyDescent="0.3">
      <c r="A3588" t="s">
        <v>4367</v>
      </c>
      <c r="B3588">
        <v>59</v>
      </c>
      <c r="C3588">
        <v>93</v>
      </c>
      <c r="D3588">
        <v>48114556</v>
      </c>
      <c r="E3588" t="s">
        <v>3376</v>
      </c>
      <c r="F3588" t="s">
        <v>7342</v>
      </c>
      <c r="G3588">
        <v>9380</v>
      </c>
      <c r="H3588">
        <v>91</v>
      </c>
      <c r="I3588" t="s">
        <v>29</v>
      </c>
      <c r="J3588">
        <v>26000000</v>
      </c>
      <c r="K3588">
        <v>4.3</v>
      </c>
    </row>
    <row r="3589" spans="1:11" x14ac:dyDescent="0.3">
      <c r="A3589" t="s">
        <v>5086</v>
      </c>
      <c r="B3589">
        <v>45</v>
      </c>
      <c r="C3589">
        <v>97</v>
      </c>
      <c r="D3589">
        <v>31179516</v>
      </c>
      <c r="E3589" t="s">
        <v>676</v>
      </c>
      <c r="F3589" t="s">
        <v>7343</v>
      </c>
      <c r="G3589">
        <v>5928</v>
      </c>
      <c r="H3589">
        <v>49</v>
      </c>
      <c r="I3589" t="s">
        <v>29</v>
      </c>
      <c r="J3589">
        <v>12000000</v>
      </c>
      <c r="K3589">
        <v>4.3</v>
      </c>
    </row>
    <row r="3590" spans="1:11" x14ac:dyDescent="0.3">
      <c r="A3590" t="s">
        <v>5090</v>
      </c>
      <c r="B3590">
        <v>112</v>
      </c>
      <c r="C3590">
        <v>91</v>
      </c>
      <c r="D3590">
        <v>15935068</v>
      </c>
      <c r="E3590" t="s">
        <v>1453</v>
      </c>
      <c r="F3590" t="s">
        <v>7344</v>
      </c>
      <c r="G3590">
        <v>19331</v>
      </c>
      <c r="H3590">
        <v>317</v>
      </c>
      <c r="I3590" t="s">
        <v>29</v>
      </c>
      <c r="J3590">
        <v>2500000</v>
      </c>
      <c r="K3590">
        <v>4.3</v>
      </c>
    </row>
    <row r="3591" spans="1:11" x14ac:dyDescent="0.3">
      <c r="A3591" t="s">
        <v>4554</v>
      </c>
      <c r="B3591">
        <v>180</v>
      </c>
      <c r="C3591">
        <v>94</v>
      </c>
      <c r="D3591">
        <v>8828771</v>
      </c>
      <c r="E3591" t="s">
        <v>676</v>
      </c>
      <c r="F3591" t="s">
        <v>7345</v>
      </c>
      <c r="G3591">
        <v>79146</v>
      </c>
      <c r="H3591">
        <v>352</v>
      </c>
      <c r="I3591" t="s">
        <v>29</v>
      </c>
      <c r="J3591">
        <v>6000000</v>
      </c>
      <c r="K3591">
        <v>4.3</v>
      </c>
    </row>
    <row r="3592" spans="1:11" x14ac:dyDescent="0.3">
      <c r="A3592" t="s">
        <v>5082</v>
      </c>
      <c r="B3592">
        <v>221</v>
      </c>
      <c r="C3592">
        <v>146</v>
      </c>
      <c r="D3592">
        <v>95328937</v>
      </c>
      <c r="E3592" t="s">
        <v>699</v>
      </c>
      <c r="F3592" t="s">
        <v>7346</v>
      </c>
      <c r="G3592">
        <v>59581</v>
      </c>
      <c r="H3592">
        <v>293</v>
      </c>
      <c r="I3592" t="s">
        <v>29</v>
      </c>
      <c r="J3592">
        <v>100000000</v>
      </c>
      <c r="K3592">
        <v>4.3</v>
      </c>
    </row>
    <row r="3593" spans="1:11" x14ac:dyDescent="0.3">
      <c r="A3593" t="s">
        <v>3694</v>
      </c>
      <c r="B3593">
        <v>45</v>
      </c>
      <c r="C3593">
        <v>83</v>
      </c>
      <c r="D3593">
        <v>7001720</v>
      </c>
      <c r="E3593" t="s">
        <v>1699</v>
      </c>
      <c r="F3593" t="s">
        <v>7348</v>
      </c>
      <c r="G3593">
        <v>8560</v>
      </c>
      <c r="H3593">
        <v>205</v>
      </c>
      <c r="I3593" t="s">
        <v>29</v>
      </c>
      <c r="J3593">
        <v>12000000</v>
      </c>
      <c r="K3593">
        <v>4.3</v>
      </c>
    </row>
    <row r="3594" spans="1:11" x14ac:dyDescent="0.3">
      <c r="A3594" t="s">
        <v>3158</v>
      </c>
      <c r="B3594">
        <v>287</v>
      </c>
      <c r="C3594">
        <v>96</v>
      </c>
      <c r="D3594">
        <v>51774002</v>
      </c>
      <c r="E3594" t="s">
        <v>3139</v>
      </c>
      <c r="F3594" t="s">
        <v>7349</v>
      </c>
      <c r="G3594">
        <v>87745</v>
      </c>
      <c r="H3594">
        <v>331</v>
      </c>
      <c r="I3594" t="s">
        <v>29</v>
      </c>
      <c r="J3594">
        <v>57000000</v>
      </c>
      <c r="K3594">
        <v>4.3</v>
      </c>
    </row>
    <row r="3595" spans="1:11" x14ac:dyDescent="0.3">
      <c r="A3595" t="s">
        <v>4816</v>
      </c>
      <c r="B3595">
        <v>78</v>
      </c>
      <c r="C3595">
        <v>98</v>
      </c>
      <c r="D3595">
        <v>58255287</v>
      </c>
      <c r="E3595" t="s">
        <v>338</v>
      </c>
      <c r="F3595" t="s">
        <v>7350</v>
      </c>
      <c r="G3595">
        <v>39471</v>
      </c>
      <c r="H3595">
        <v>187</v>
      </c>
      <c r="I3595" t="s">
        <v>29</v>
      </c>
      <c r="J3595">
        <v>64000000</v>
      </c>
      <c r="K3595">
        <v>4.3</v>
      </c>
    </row>
    <row r="3596" spans="1:11" x14ac:dyDescent="0.3">
      <c r="A3596" t="s">
        <v>4961</v>
      </c>
      <c r="B3596">
        <v>51</v>
      </c>
      <c r="C3596">
        <v>117</v>
      </c>
      <c r="D3596">
        <v>32800000</v>
      </c>
      <c r="E3596" t="s">
        <v>3824</v>
      </c>
      <c r="F3596" t="s">
        <v>7351</v>
      </c>
      <c r="G3596">
        <v>34896</v>
      </c>
      <c r="H3596">
        <v>118</v>
      </c>
      <c r="I3596" t="s">
        <v>29</v>
      </c>
      <c r="J3596">
        <v>40000000</v>
      </c>
      <c r="K3596">
        <v>4.3</v>
      </c>
    </row>
    <row r="3597" spans="1:11" x14ac:dyDescent="0.3">
      <c r="A3597" t="s">
        <v>5088</v>
      </c>
      <c r="B3597">
        <v>5</v>
      </c>
      <c r="C3597">
        <v>93</v>
      </c>
      <c r="D3597">
        <v>11784000</v>
      </c>
      <c r="E3597" t="s">
        <v>6789</v>
      </c>
      <c r="F3597" t="s">
        <v>7352</v>
      </c>
      <c r="G3597">
        <v>6701</v>
      </c>
      <c r="H3597">
        <v>26</v>
      </c>
      <c r="I3597" t="s">
        <v>29</v>
      </c>
      <c r="J3597">
        <v>20000000</v>
      </c>
      <c r="K3597">
        <v>4.3</v>
      </c>
    </row>
    <row r="3598" spans="1:11" x14ac:dyDescent="0.3">
      <c r="A3598" t="s">
        <v>5084</v>
      </c>
      <c r="B3598">
        <v>32</v>
      </c>
      <c r="C3598">
        <v>99</v>
      </c>
      <c r="D3598">
        <v>13829734</v>
      </c>
      <c r="E3598" t="s">
        <v>7353</v>
      </c>
      <c r="F3598" t="s">
        <v>7354</v>
      </c>
      <c r="G3598">
        <v>16194</v>
      </c>
      <c r="H3598">
        <v>79</v>
      </c>
      <c r="I3598" t="s">
        <v>29</v>
      </c>
      <c r="J3598">
        <v>26000000</v>
      </c>
      <c r="K3598">
        <v>4.3</v>
      </c>
    </row>
    <row r="3599" spans="1:11" x14ac:dyDescent="0.3">
      <c r="A3599" t="s">
        <v>1148</v>
      </c>
      <c r="B3599">
        <v>110</v>
      </c>
      <c r="C3599">
        <v>127</v>
      </c>
      <c r="D3599">
        <v>301305</v>
      </c>
      <c r="E3599" t="s">
        <v>555</v>
      </c>
      <c r="F3599" t="s">
        <v>7356</v>
      </c>
      <c r="G3599">
        <v>31414</v>
      </c>
      <c r="H3599">
        <v>180</v>
      </c>
      <c r="I3599" t="s">
        <v>47</v>
      </c>
      <c r="J3599">
        <v>13000000</v>
      </c>
      <c r="K3599">
        <v>4.3</v>
      </c>
    </row>
    <row r="3600" spans="1:11" x14ac:dyDescent="0.3">
      <c r="A3600" t="s">
        <v>4621</v>
      </c>
      <c r="B3600">
        <v>91</v>
      </c>
      <c r="C3600">
        <v>82</v>
      </c>
      <c r="D3600">
        <v>43575716</v>
      </c>
      <c r="E3600" t="s">
        <v>6934</v>
      </c>
      <c r="F3600" t="s">
        <v>7357</v>
      </c>
      <c r="G3600">
        <v>10233</v>
      </c>
      <c r="H3600">
        <v>63</v>
      </c>
      <c r="I3600" t="s">
        <v>29</v>
      </c>
      <c r="J3600">
        <v>85000000</v>
      </c>
      <c r="K3600">
        <v>4.3</v>
      </c>
    </row>
    <row r="3601" spans="1:11" x14ac:dyDescent="0.3">
      <c r="A3601" t="s">
        <v>2988</v>
      </c>
      <c r="B3601">
        <v>77</v>
      </c>
      <c r="C3601">
        <v>101</v>
      </c>
      <c r="D3601">
        <v>26082914</v>
      </c>
      <c r="E3601" t="s">
        <v>2374</v>
      </c>
      <c r="F3601" t="s">
        <v>7359</v>
      </c>
      <c r="G3601">
        <v>51349</v>
      </c>
      <c r="H3601">
        <v>213</v>
      </c>
      <c r="I3601" t="s">
        <v>29</v>
      </c>
      <c r="J3601">
        <v>87000000</v>
      </c>
      <c r="K3601">
        <v>4.3</v>
      </c>
    </row>
    <row r="3602" spans="1:11" x14ac:dyDescent="0.3">
      <c r="A3602" t="s">
        <v>2751</v>
      </c>
      <c r="B3602">
        <v>369</v>
      </c>
      <c r="C3602">
        <v>100</v>
      </c>
      <c r="D3602">
        <v>56114221</v>
      </c>
      <c r="E3602" t="s">
        <v>248</v>
      </c>
      <c r="F3602" t="s">
        <v>7360</v>
      </c>
      <c r="G3602">
        <v>110486</v>
      </c>
      <c r="H3602">
        <v>695</v>
      </c>
      <c r="I3602" t="s">
        <v>29</v>
      </c>
      <c r="J3602">
        <v>120000000</v>
      </c>
      <c r="K3602">
        <v>4.3</v>
      </c>
    </row>
    <row r="3603" spans="1:11" x14ac:dyDescent="0.3">
      <c r="A3603" t="s">
        <v>4827</v>
      </c>
      <c r="B3603">
        <v>225</v>
      </c>
      <c r="C3603">
        <v>83</v>
      </c>
      <c r="D3603">
        <v>53245055</v>
      </c>
      <c r="E3603" t="s">
        <v>626</v>
      </c>
      <c r="F3603" t="s">
        <v>7362</v>
      </c>
      <c r="G3603">
        <v>30570</v>
      </c>
      <c r="H3603">
        <v>290</v>
      </c>
      <c r="I3603" t="s">
        <v>29</v>
      </c>
      <c r="J3603">
        <v>1000000</v>
      </c>
      <c r="K3603">
        <v>4.2</v>
      </c>
    </row>
    <row r="3604" spans="1:11" x14ac:dyDescent="0.3">
      <c r="A3604" t="s">
        <v>3463</v>
      </c>
      <c r="B3604">
        <v>131</v>
      </c>
      <c r="C3604">
        <v>102</v>
      </c>
      <c r="D3604">
        <v>79566871</v>
      </c>
      <c r="E3604" t="s">
        <v>5323</v>
      </c>
      <c r="F3604" t="s">
        <v>7364</v>
      </c>
      <c r="G3604">
        <v>31760</v>
      </c>
      <c r="H3604">
        <v>140</v>
      </c>
      <c r="I3604" t="s">
        <v>29</v>
      </c>
      <c r="J3604">
        <v>30000000</v>
      </c>
      <c r="K3604">
        <v>4.2</v>
      </c>
    </row>
    <row r="3605" spans="1:11" x14ac:dyDescent="0.3">
      <c r="A3605" t="s">
        <v>5101</v>
      </c>
      <c r="B3605">
        <v>159</v>
      </c>
      <c r="C3605">
        <v>81</v>
      </c>
      <c r="D3605">
        <v>22757819</v>
      </c>
      <c r="E3605" t="s">
        <v>840</v>
      </c>
      <c r="F3605" t="s">
        <v>7366</v>
      </c>
      <c r="G3605">
        <v>13521</v>
      </c>
      <c r="H3605">
        <v>150</v>
      </c>
      <c r="I3605" t="s">
        <v>29</v>
      </c>
      <c r="J3605">
        <v>100000</v>
      </c>
      <c r="K3605">
        <v>4.2</v>
      </c>
    </row>
    <row r="3606" spans="1:11" x14ac:dyDescent="0.3">
      <c r="A3606" t="s">
        <v>5098</v>
      </c>
      <c r="B3606">
        <v>41</v>
      </c>
      <c r="C3606">
        <v>97</v>
      </c>
      <c r="D3606">
        <v>1046166</v>
      </c>
      <c r="E3606" t="s">
        <v>342</v>
      </c>
      <c r="F3606" t="s">
        <v>7367</v>
      </c>
      <c r="G3606">
        <v>2599</v>
      </c>
      <c r="H3606">
        <v>45</v>
      </c>
      <c r="I3606" t="s">
        <v>29</v>
      </c>
      <c r="J3606">
        <v>9000000</v>
      </c>
      <c r="K3606">
        <v>4.2</v>
      </c>
    </row>
    <row r="3607" spans="1:11" x14ac:dyDescent="0.3">
      <c r="A3607" t="s">
        <v>4511</v>
      </c>
      <c r="B3607">
        <v>98</v>
      </c>
      <c r="C3607">
        <v>87</v>
      </c>
      <c r="D3607">
        <v>33643461</v>
      </c>
      <c r="E3607" t="s">
        <v>1669</v>
      </c>
      <c r="F3607" t="s">
        <v>7368</v>
      </c>
      <c r="G3607">
        <v>11257</v>
      </c>
      <c r="H3607">
        <v>65</v>
      </c>
      <c r="I3607" t="s">
        <v>29</v>
      </c>
      <c r="J3607">
        <v>50000000</v>
      </c>
      <c r="K3607">
        <v>4.2</v>
      </c>
    </row>
    <row r="3608" spans="1:11" x14ac:dyDescent="0.3">
      <c r="A3608" t="s">
        <v>475</v>
      </c>
      <c r="B3608">
        <v>280</v>
      </c>
      <c r="C3608">
        <v>103</v>
      </c>
      <c r="D3608">
        <v>131564731</v>
      </c>
      <c r="E3608" t="s">
        <v>4712</v>
      </c>
      <c r="F3608" t="s">
        <v>7370</v>
      </c>
      <c r="G3608">
        <v>118951</v>
      </c>
      <c r="H3608">
        <v>1382</v>
      </c>
      <c r="I3608" t="s">
        <v>29</v>
      </c>
      <c r="J3608">
        <v>150000000</v>
      </c>
      <c r="K3608">
        <v>4.2</v>
      </c>
    </row>
    <row r="3609" spans="1:11" x14ac:dyDescent="0.3">
      <c r="A3609" t="s">
        <v>4721</v>
      </c>
      <c r="B3609">
        <v>63</v>
      </c>
      <c r="C3609">
        <v>83</v>
      </c>
      <c r="D3609">
        <v>11631245</v>
      </c>
      <c r="E3609" t="s">
        <v>7371</v>
      </c>
      <c r="F3609" t="s">
        <v>7372</v>
      </c>
      <c r="G3609">
        <v>15015</v>
      </c>
      <c r="H3609">
        <v>113</v>
      </c>
      <c r="I3609" t="s">
        <v>29</v>
      </c>
      <c r="J3609">
        <v>35000000</v>
      </c>
      <c r="K3609">
        <v>4.2</v>
      </c>
    </row>
    <row r="3610" spans="1:11" x14ac:dyDescent="0.3">
      <c r="A3610" t="s">
        <v>5096</v>
      </c>
      <c r="B3610">
        <v>49</v>
      </c>
      <c r="C3610">
        <v>107</v>
      </c>
      <c r="D3610">
        <v>14375181</v>
      </c>
      <c r="E3610" t="s">
        <v>7373</v>
      </c>
      <c r="F3610" t="s">
        <v>7375</v>
      </c>
      <c r="G3610">
        <v>8692</v>
      </c>
      <c r="H3610">
        <v>126</v>
      </c>
      <c r="I3610" t="s">
        <v>29</v>
      </c>
      <c r="J3610">
        <v>51000000</v>
      </c>
      <c r="K3610">
        <v>4.2</v>
      </c>
    </row>
    <row r="3611" spans="1:11" x14ac:dyDescent="0.3">
      <c r="A3611" t="s">
        <v>4761</v>
      </c>
      <c r="B3611">
        <v>113</v>
      </c>
      <c r="C3611">
        <v>102</v>
      </c>
      <c r="D3611">
        <v>1891821</v>
      </c>
      <c r="E3611" t="s">
        <v>3165</v>
      </c>
      <c r="F3611" t="s">
        <v>7376</v>
      </c>
      <c r="G3611">
        <v>16474</v>
      </c>
      <c r="H3611">
        <v>301</v>
      </c>
      <c r="I3611" t="s">
        <v>29</v>
      </c>
      <c r="J3611">
        <v>52000000</v>
      </c>
      <c r="K3611">
        <v>4.2</v>
      </c>
    </row>
    <row r="3612" spans="1:11" x14ac:dyDescent="0.3">
      <c r="A3612" t="s">
        <v>1468</v>
      </c>
      <c r="B3612">
        <v>76</v>
      </c>
      <c r="C3612">
        <v>95</v>
      </c>
      <c r="D3612">
        <v>6768055</v>
      </c>
      <c r="E3612" t="s">
        <v>5827</v>
      </c>
      <c r="F3612" t="s">
        <v>7377</v>
      </c>
      <c r="G3612">
        <v>11148</v>
      </c>
      <c r="H3612">
        <v>229</v>
      </c>
      <c r="I3612" t="s">
        <v>29</v>
      </c>
      <c r="J3612">
        <v>57000000</v>
      </c>
      <c r="K3612">
        <v>4.2</v>
      </c>
    </row>
    <row r="3613" spans="1:11" x14ac:dyDescent="0.3">
      <c r="A3613" t="s">
        <v>2758</v>
      </c>
      <c r="B3613">
        <v>156</v>
      </c>
      <c r="C3613">
        <v>99</v>
      </c>
      <c r="D3613">
        <v>18821279</v>
      </c>
      <c r="E3613" t="s">
        <v>309</v>
      </c>
      <c r="F3613" t="s">
        <v>7379</v>
      </c>
      <c r="G3613">
        <v>44891</v>
      </c>
      <c r="H3613">
        <v>202</v>
      </c>
      <c r="I3613" t="s">
        <v>29</v>
      </c>
      <c r="J3613">
        <v>70000000</v>
      </c>
      <c r="K3613">
        <v>4.2</v>
      </c>
    </row>
    <row r="3614" spans="1:11" x14ac:dyDescent="0.3">
      <c r="A3614" t="s">
        <v>3511</v>
      </c>
      <c r="B3614">
        <v>159</v>
      </c>
      <c r="C3614">
        <v>116</v>
      </c>
      <c r="D3614">
        <v>5851188</v>
      </c>
      <c r="E3614" t="s">
        <v>1366</v>
      </c>
      <c r="F3614" t="s">
        <v>7380</v>
      </c>
      <c r="G3614">
        <v>31124</v>
      </c>
      <c r="H3614">
        <v>313</v>
      </c>
      <c r="I3614" t="s">
        <v>29</v>
      </c>
      <c r="J3614">
        <v>70000000</v>
      </c>
      <c r="K3614">
        <v>4.2</v>
      </c>
    </row>
    <row r="3615" spans="1:11" x14ac:dyDescent="0.3">
      <c r="A3615" t="s">
        <v>5103</v>
      </c>
      <c r="B3615">
        <v>362</v>
      </c>
      <c r="C3615">
        <v>129</v>
      </c>
      <c r="D3615">
        <v>166147885</v>
      </c>
      <c r="E3615" t="s">
        <v>588</v>
      </c>
      <c r="F3615" t="s">
        <v>7381</v>
      </c>
      <c r="G3615">
        <v>220020</v>
      </c>
      <c r="H3615">
        <v>1360</v>
      </c>
      <c r="I3615" t="s">
        <v>29</v>
      </c>
      <c r="J3615">
        <v>40000000</v>
      </c>
      <c r="K3615">
        <v>4.0999999999999996</v>
      </c>
    </row>
    <row r="3616" spans="1:11" x14ac:dyDescent="0.3">
      <c r="A3616" t="s">
        <v>1655</v>
      </c>
      <c r="B3616">
        <v>93</v>
      </c>
      <c r="C3616">
        <v>84</v>
      </c>
      <c r="D3616">
        <v>111760631</v>
      </c>
      <c r="E3616" t="s">
        <v>5827</v>
      </c>
      <c r="F3616" t="s">
        <v>7382</v>
      </c>
      <c r="G3616">
        <v>40227</v>
      </c>
      <c r="H3616">
        <v>188</v>
      </c>
      <c r="I3616" t="s">
        <v>29</v>
      </c>
      <c r="J3616">
        <v>38000000</v>
      </c>
      <c r="K3616">
        <v>4.0999999999999996</v>
      </c>
    </row>
    <row r="3617" spans="1:11" x14ac:dyDescent="0.3">
      <c r="A3617" t="s">
        <v>4989</v>
      </c>
      <c r="B3617">
        <v>36</v>
      </c>
      <c r="C3617">
        <v>113</v>
      </c>
      <c r="D3617">
        <v>51697449</v>
      </c>
      <c r="E3617" t="s">
        <v>73</v>
      </c>
      <c r="F3617" t="s">
        <v>7384</v>
      </c>
      <c r="G3617">
        <v>8346</v>
      </c>
      <c r="H3617">
        <v>59</v>
      </c>
      <c r="I3617" t="s">
        <v>29</v>
      </c>
      <c r="J3617">
        <v>13000000</v>
      </c>
      <c r="K3617">
        <v>4.0999999999999996</v>
      </c>
    </row>
    <row r="3618" spans="1:11" x14ac:dyDescent="0.3">
      <c r="A3618" t="s">
        <v>4923</v>
      </c>
      <c r="B3618">
        <v>140</v>
      </c>
      <c r="C3618">
        <v>89</v>
      </c>
      <c r="D3618">
        <v>46363118</v>
      </c>
      <c r="E3618" t="s">
        <v>4875</v>
      </c>
      <c r="F3618" t="s">
        <v>7386</v>
      </c>
      <c r="G3618">
        <v>25960</v>
      </c>
      <c r="H3618">
        <v>389</v>
      </c>
      <c r="I3618" t="s">
        <v>29</v>
      </c>
      <c r="J3618">
        <v>20000000</v>
      </c>
      <c r="K3618">
        <v>4.0999999999999996</v>
      </c>
    </row>
    <row r="3619" spans="1:11" x14ac:dyDescent="0.3">
      <c r="A3619" t="s">
        <v>5105</v>
      </c>
      <c r="B3619">
        <v>70</v>
      </c>
      <c r="C3619">
        <v>110</v>
      </c>
      <c r="D3619">
        <v>97360069</v>
      </c>
      <c r="E3619" t="s">
        <v>5827</v>
      </c>
      <c r="F3619" t="s">
        <v>7387</v>
      </c>
      <c r="G3619">
        <v>36491</v>
      </c>
      <c r="H3619">
        <v>231</v>
      </c>
      <c r="I3619" t="s">
        <v>29</v>
      </c>
      <c r="J3619">
        <v>75000000</v>
      </c>
      <c r="K3619">
        <v>4.0999999999999996</v>
      </c>
    </row>
    <row r="3620" spans="1:11" x14ac:dyDescent="0.3">
      <c r="A3620" t="s">
        <v>2250</v>
      </c>
      <c r="B3620">
        <v>83</v>
      </c>
      <c r="C3620">
        <v>106</v>
      </c>
      <c r="D3620">
        <v>28873374</v>
      </c>
      <c r="E3620" t="s">
        <v>232</v>
      </c>
      <c r="F3620" t="s">
        <v>7389</v>
      </c>
      <c r="G3620">
        <v>22161</v>
      </c>
      <c r="H3620">
        <v>68</v>
      </c>
      <c r="I3620" t="s">
        <v>29</v>
      </c>
      <c r="J3620">
        <v>10000000</v>
      </c>
      <c r="K3620">
        <v>4.0999999999999996</v>
      </c>
    </row>
    <row r="3621" spans="1:11" x14ac:dyDescent="0.3">
      <c r="A3621" t="s">
        <v>5122</v>
      </c>
      <c r="B3621">
        <v>151</v>
      </c>
      <c r="C3621">
        <v>94</v>
      </c>
      <c r="D3621">
        <v>30259652</v>
      </c>
      <c r="E3621" t="s">
        <v>4589</v>
      </c>
      <c r="F3621" t="s">
        <v>7390</v>
      </c>
      <c r="G3621">
        <v>26905</v>
      </c>
      <c r="H3621">
        <v>614</v>
      </c>
      <c r="I3621" t="s">
        <v>29</v>
      </c>
      <c r="J3621">
        <v>15000000</v>
      </c>
      <c r="K3621">
        <v>4.0999999999999996</v>
      </c>
    </row>
    <row r="3622" spans="1:11" x14ac:dyDescent="0.3">
      <c r="A3622" t="s">
        <v>5113</v>
      </c>
      <c r="B3622">
        <v>108</v>
      </c>
      <c r="C3622">
        <v>97</v>
      </c>
      <c r="D3622">
        <v>21468807</v>
      </c>
      <c r="E3622" t="s">
        <v>211</v>
      </c>
      <c r="F3622" t="s">
        <v>7391</v>
      </c>
      <c r="G3622">
        <v>13048</v>
      </c>
      <c r="H3622">
        <v>227</v>
      </c>
      <c r="I3622" t="s">
        <v>29</v>
      </c>
      <c r="J3622">
        <v>14000000</v>
      </c>
      <c r="K3622">
        <v>4.0999999999999996</v>
      </c>
    </row>
    <row r="3623" spans="1:11" x14ac:dyDescent="0.3">
      <c r="A3623" t="s">
        <v>5115</v>
      </c>
      <c r="B3623">
        <v>8</v>
      </c>
      <c r="C3623">
        <v>88</v>
      </c>
      <c r="D3623">
        <v>721</v>
      </c>
      <c r="E3623" t="s">
        <v>4219</v>
      </c>
      <c r="F3623" t="s">
        <v>7392</v>
      </c>
      <c r="G3623">
        <v>783</v>
      </c>
      <c r="H3623">
        <v>12</v>
      </c>
      <c r="I3623" t="s">
        <v>29</v>
      </c>
      <c r="J3623">
        <v>1000000</v>
      </c>
      <c r="K3623">
        <v>4.0999999999999996</v>
      </c>
    </row>
    <row r="3624" spans="1:11" x14ac:dyDescent="0.3">
      <c r="A3624" t="s">
        <v>5128</v>
      </c>
      <c r="B3624">
        <v>63</v>
      </c>
      <c r="C3624">
        <v>88</v>
      </c>
      <c r="D3624">
        <v>143000</v>
      </c>
      <c r="E3624" t="s">
        <v>840</v>
      </c>
      <c r="F3624" t="s">
        <v>7394</v>
      </c>
      <c r="G3624">
        <v>4122</v>
      </c>
      <c r="H3624">
        <v>48</v>
      </c>
      <c r="I3624" t="s">
        <v>29</v>
      </c>
      <c r="J3624">
        <v>5000000</v>
      </c>
      <c r="K3624">
        <v>4.0999999999999996</v>
      </c>
    </row>
    <row r="3625" spans="1:11" x14ac:dyDescent="0.3">
      <c r="A3625" t="s">
        <v>5117</v>
      </c>
      <c r="B3625">
        <v>23</v>
      </c>
      <c r="C3625">
        <v>95</v>
      </c>
      <c r="D3625">
        <v>4006906</v>
      </c>
      <c r="E3625" t="s">
        <v>338</v>
      </c>
      <c r="F3625" t="s">
        <v>7395</v>
      </c>
      <c r="G3625">
        <v>3229</v>
      </c>
      <c r="H3625">
        <v>20</v>
      </c>
      <c r="I3625" t="s">
        <v>29</v>
      </c>
      <c r="J3625">
        <v>15000000</v>
      </c>
      <c r="K3625">
        <v>4.0999999999999996</v>
      </c>
    </row>
    <row r="3626" spans="1:11" x14ac:dyDescent="0.3">
      <c r="A3626" t="s">
        <v>5131</v>
      </c>
      <c r="B3626">
        <v>46</v>
      </c>
      <c r="C3626">
        <v>85</v>
      </c>
      <c r="D3626">
        <v>4356743</v>
      </c>
      <c r="E3626" t="s">
        <v>4368</v>
      </c>
      <c r="F3626" t="s">
        <v>7396</v>
      </c>
      <c r="G3626">
        <v>3662</v>
      </c>
      <c r="H3626">
        <v>79</v>
      </c>
      <c r="I3626" t="s">
        <v>29</v>
      </c>
      <c r="J3626">
        <v>16000000</v>
      </c>
      <c r="K3626">
        <v>4.0999999999999996</v>
      </c>
    </row>
    <row r="3627" spans="1:11" x14ac:dyDescent="0.3">
      <c r="A3627" t="s">
        <v>5133</v>
      </c>
      <c r="B3627">
        <v>145</v>
      </c>
      <c r="C3627">
        <v>83</v>
      </c>
      <c r="D3627">
        <v>4930798</v>
      </c>
      <c r="E3627" t="s">
        <v>840</v>
      </c>
      <c r="F3627" t="s">
        <v>7398</v>
      </c>
      <c r="G3627">
        <v>16268</v>
      </c>
      <c r="H3627">
        <v>108</v>
      </c>
      <c r="I3627" t="s">
        <v>29</v>
      </c>
      <c r="J3627">
        <v>17000000</v>
      </c>
      <c r="K3627">
        <v>4.0999999999999996</v>
      </c>
    </row>
    <row r="3628" spans="1:11" x14ac:dyDescent="0.3">
      <c r="A3628" t="s">
        <v>5135</v>
      </c>
      <c r="B3628">
        <v>75</v>
      </c>
      <c r="C3628">
        <v>83</v>
      </c>
      <c r="D3628">
        <v>10431220</v>
      </c>
      <c r="E3628" t="s">
        <v>105</v>
      </c>
      <c r="F3628" t="s">
        <v>7399</v>
      </c>
      <c r="G3628">
        <v>24216</v>
      </c>
      <c r="H3628">
        <v>162</v>
      </c>
      <c r="I3628" t="s">
        <v>29</v>
      </c>
      <c r="J3628">
        <v>24000000</v>
      </c>
      <c r="K3628">
        <v>4.0999999999999996</v>
      </c>
    </row>
    <row r="3629" spans="1:11" x14ac:dyDescent="0.3">
      <c r="A3629" t="s">
        <v>5115</v>
      </c>
      <c r="B3629">
        <v>18</v>
      </c>
      <c r="C3629">
        <v>104</v>
      </c>
      <c r="D3629">
        <v>5974653</v>
      </c>
      <c r="E3629" t="s">
        <v>693</v>
      </c>
      <c r="F3629" t="s">
        <v>7400</v>
      </c>
      <c r="G3629">
        <v>2253</v>
      </c>
      <c r="H3629">
        <v>111</v>
      </c>
      <c r="I3629" t="s">
        <v>29</v>
      </c>
      <c r="J3629">
        <v>22000000</v>
      </c>
      <c r="K3629">
        <v>4.0999999999999996</v>
      </c>
    </row>
    <row r="3630" spans="1:11" x14ac:dyDescent="0.3">
      <c r="A3630" t="s">
        <v>5110</v>
      </c>
      <c r="B3630">
        <v>85</v>
      </c>
      <c r="C3630">
        <v>100</v>
      </c>
      <c r="D3630">
        <v>11576087</v>
      </c>
      <c r="E3630" t="s">
        <v>248</v>
      </c>
      <c r="F3630" t="s">
        <v>7402</v>
      </c>
      <c r="G3630">
        <v>14747</v>
      </c>
      <c r="H3630">
        <v>338</v>
      </c>
      <c r="I3630" t="s">
        <v>29</v>
      </c>
      <c r="J3630">
        <v>30000000</v>
      </c>
      <c r="K3630">
        <v>4.0999999999999996</v>
      </c>
    </row>
    <row r="3631" spans="1:11" x14ac:dyDescent="0.3">
      <c r="A3631" t="s">
        <v>5119</v>
      </c>
      <c r="B3631">
        <v>31</v>
      </c>
      <c r="C3631">
        <v>95</v>
      </c>
      <c r="D3631">
        <v>5654777</v>
      </c>
      <c r="E3631" t="s">
        <v>3713</v>
      </c>
      <c r="F3631" t="s">
        <v>7404</v>
      </c>
      <c r="G3631">
        <v>4875</v>
      </c>
      <c r="H3631">
        <v>26</v>
      </c>
      <c r="I3631" t="s">
        <v>29</v>
      </c>
      <c r="J3631">
        <v>25000000</v>
      </c>
      <c r="K3631">
        <v>4.0999999999999996</v>
      </c>
    </row>
    <row r="3632" spans="1:11" x14ac:dyDescent="0.3">
      <c r="A3632" t="s">
        <v>5125</v>
      </c>
      <c r="B3632">
        <v>49</v>
      </c>
      <c r="C3632">
        <v>92</v>
      </c>
      <c r="D3632">
        <v>26000610</v>
      </c>
      <c r="E3632" t="s">
        <v>296</v>
      </c>
      <c r="F3632" t="s">
        <v>7405</v>
      </c>
      <c r="G3632">
        <v>16611</v>
      </c>
      <c r="H3632">
        <v>197</v>
      </c>
      <c r="I3632" t="s">
        <v>29</v>
      </c>
      <c r="J3632">
        <v>76000000</v>
      </c>
      <c r="K3632">
        <v>4.0999999999999996</v>
      </c>
    </row>
    <row r="3633" spans="1:11" x14ac:dyDescent="0.3">
      <c r="A3633" t="s">
        <v>5142</v>
      </c>
      <c r="B3633">
        <v>160</v>
      </c>
      <c r="C3633">
        <v>90</v>
      </c>
      <c r="D3633">
        <v>26421314</v>
      </c>
      <c r="E3633" t="s">
        <v>7406</v>
      </c>
      <c r="F3633" t="s">
        <v>7408</v>
      </c>
      <c r="G3633">
        <v>28964</v>
      </c>
      <c r="H3633">
        <v>457</v>
      </c>
      <c r="I3633" t="s">
        <v>29</v>
      </c>
      <c r="J3633">
        <v>15000000</v>
      </c>
      <c r="K3633">
        <v>4</v>
      </c>
    </row>
    <row r="3634" spans="1:11" x14ac:dyDescent="0.3">
      <c r="A3634" t="s">
        <v>5139</v>
      </c>
      <c r="B3634">
        <v>161</v>
      </c>
      <c r="C3634">
        <v>93</v>
      </c>
      <c r="D3634">
        <v>15152879</v>
      </c>
      <c r="E3634" t="s">
        <v>3732</v>
      </c>
      <c r="F3634" t="s">
        <v>7409</v>
      </c>
      <c r="G3634">
        <v>13506</v>
      </c>
      <c r="H3634">
        <v>68</v>
      </c>
      <c r="I3634" t="s">
        <v>29</v>
      </c>
      <c r="J3634">
        <v>5000000</v>
      </c>
      <c r="K3634">
        <v>4</v>
      </c>
    </row>
    <row r="3635" spans="1:11" x14ac:dyDescent="0.3">
      <c r="A3635" t="s">
        <v>5144</v>
      </c>
      <c r="B3635">
        <v>137</v>
      </c>
      <c r="C3635">
        <v>89</v>
      </c>
      <c r="D3635">
        <v>15818967</v>
      </c>
      <c r="E3635" t="s">
        <v>2463</v>
      </c>
      <c r="F3635" t="s">
        <v>7410</v>
      </c>
      <c r="G3635">
        <v>13913</v>
      </c>
      <c r="H3635">
        <v>120</v>
      </c>
      <c r="I3635" t="s">
        <v>29</v>
      </c>
      <c r="J3635">
        <v>7000000</v>
      </c>
      <c r="K3635">
        <v>4</v>
      </c>
    </row>
    <row r="3636" spans="1:11" x14ac:dyDescent="0.3">
      <c r="A3636" t="s">
        <v>5093</v>
      </c>
      <c r="B3636">
        <v>22</v>
      </c>
      <c r="C3636">
        <v>82</v>
      </c>
      <c r="D3636">
        <v>9821335</v>
      </c>
      <c r="E3636" t="s">
        <v>676</v>
      </c>
      <c r="F3636" t="s">
        <v>7411</v>
      </c>
      <c r="G3636">
        <v>1415</v>
      </c>
      <c r="H3636">
        <v>10</v>
      </c>
      <c r="I3636" t="s">
        <v>29</v>
      </c>
      <c r="J3636">
        <v>6000000</v>
      </c>
      <c r="K3636">
        <v>4</v>
      </c>
    </row>
    <row r="3637" spans="1:11" x14ac:dyDescent="0.3">
      <c r="A3637" t="s">
        <v>4439</v>
      </c>
      <c r="B3637">
        <v>231</v>
      </c>
      <c r="C3637">
        <v>90</v>
      </c>
      <c r="D3637">
        <v>18860403</v>
      </c>
      <c r="E3637" t="s">
        <v>840</v>
      </c>
      <c r="F3637" t="s">
        <v>7413</v>
      </c>
      <c r="G3637">
        <v>20823</v>
      </c>
      <c r="H3637">
        <v>130</v>
      </c>
      <c r="I3637" t="s">
        <v>29</v>
      </c>
      <c r="J3637">
        <v>25000000</v>
      </c>
      <c r="K3637">
        <v>4</v>
      </c>
    </row>
    <row r="3638" spans="1:11" x14ac:dyDescent="0.3">
      <c r="A3638" t="s">
        <v>5147</v>
      </c>
      <c r="B3638">
        <v>43</v>
      </c>
      <c r="C3638">
        <v>88</v>
      </c>
      <c r="D3638">
        <v>16988996</v>
      </c>
      <c r="E3638" t="s">
        <v>7414</v>
      </c>
      <c r="F3638" t="s">
        <v>7415</v>
      </c>
      <c r="G3638">
        <v>3875</v>
      </c>
      <c r="H3638">
        <v>75</v>
      </c>
      <c r="I3638" t="s">
        <v>29</v>
      </c>
      <c r="J3638">
        <v>35000000</v>
      </c>
      <c r="K3638">
        <v>4</v>
      </c>
    </row>
    <row r="3639" spans="1:11" x14ac:dyDescent="0.3">
      <c r="A3639" t="s">
        <v>5149</v>
      </c>
      <c r="B3639">
        <v>86</v>
      </c>
      <c r="C3639">
        <v>84</v>
      </c>
      <c r="D3639">
        <v>21176322</v>
      </c>
      <c r="E3639" t="s">
        <v>2113</v>
      </c>
      <c r="F3639" t="s">
        <v>7416</v>
      </c>
      <c r="G3639">
        <v>23747</v>
      </c>
      <c r="H3639">
        <v>207</v>
      </c>
      <c r="I3639" t="s">
        <v>29</v>
      </c>
      <c r="J3639">
        <v>40000000</v>
      </c>
      <c r="K3639">
        <v>4</v>
      </c>
    </row>
    <row r="3640" spans="1:11" x14ac:dyDescent="0.3">
      <c r="A3640" t="s">
        <v>5137</v>
      </c>
      <c r="B3640">
        <v>36</v>
      </c>
      <c r="C3640">
        <v>104</v>
      </c>
      <c r="D3640">
        <v>20915465</v>
      </c>
      <c r="E3640" t="s">
        <v>6805</v>
      </c>
      <c r="F3640" t="s">
        <v>7417</v>
      </c>
      <c r="G3640">
        <v>38203</v>
      </c>
      <c r="H3640">
        <v>290</v>
      </c>
      <c r="I3640" t="s">
        <v>29</v>
      </c>
      <c r="J3640">
        <v>42000000</v>
      </c>
      <c r="K3640">
        <v>4</v>
      </c>
    </row>
    <row r="3641" spans="1:11" x14ac:dyDescent="0.3">
      <c r="A3641" t="s">
        <v>5160</v>
      </c>
      <c r="B3641">
        <v>146</v>
      </c>
      <c r="C3641">
        <v>89</v>
      </c>
      <c r="D3641">
        <v>43818159</v>
      </c>
      <c r="E3641" t="s">
        <v>2463</v>
      </c>
      <c r="F3641" t="s">
        <v>7418</v>
      </c>
      <c r="G3641">
        <v>27664</v>
      </c>
      <c r="H3641">
        <v>260</v>
      </c>
      <c r="I3641" t="s">
        <v>29</v>
      </c>
      <c r="J3641">
        <v>20000000</v>
      </c>
      <c r="K3641">
        <v>3.9</v>
      </c>
    </row>
    <row r="3642" spans="1:11" x14ac:dyDescent="0.3">
      <c r="A3642" t="s">
        <v>5156</v>
      </c>
      <c r="B3642">
        <v>19</v>
      </c>
      <c r="C3642">
        <v>93</v>
      </c>
      <c r="D3642">
        <v>10305534</v>
      </c>
      <c r="E3642" t="s">
        <v>676</v>
      </c>
      <c r="F3642" t="s">
        <v>7420</v>
      </c>
      <c r="G3642">
        <v>1721</v>
      </c>
      <c r="H3642">
        <v>38</v>
      </c>
      <c r="I3642" t="s">
        <v>29</v>
      </c>
      <c r="J3642">
        <v>3500000</v>
      </c>
      <c r="K3642">
        <v>3.9</v>
      </c>
    </row>
    <row r="3643" spans="1:11" x14ac:dyDescent="0.3">
      <c r="A3643" t="s">
        <v>5163</v>
      </c>
      <c r="B3643">
        <v>141</v>
      </c>
      <c r="C3643">
        <v>87</v>
      </c>
      <c r="D3643">
        <v>26876529</v>
      </c>
      <c r="E3643" t="s">
        <v>2463</v>
      </c>
      <c r="F3643" t="s">
        <v>7422</v>
      </c>
      <c r="G3643">
        <v>26624</v>
      </c>
      <c r="H3643">
        <v>189</v>
      </c>
      <c r="I3643" t="s">
        <v>29</v>
      </c>
      <c r="J3643">
        <v>27000000</v>
      </c>
      <c r="K3643">
        <v>3.9</v>
      </c>
    </row>
    <row r="3644" spans="1:11" x14ac:dyDescent="0.3">
      <c r="A3644" t="s">
        <v>3877</v>
      </c>
      <c r="B3644">
        <v>162</v>
      </c>
      <c r="C3644">
        <v>99</v>
      </c>
      <c r="D3644">
        <v>49494</v>
      </c>
      <c r="E3644" t="s">
        <v>224</v>
      </c>
      <c r="F3644" t="s">
        <v>7424</v>
      </c>
      <c r="G3644">
        <v>8511</v>
      </c>
      <c r="H3644">
        <v>87</v>
      </c>
      <c r="I3644" t="s">
        <v>29</v>
      </c>
      <c r="J3644">
        <v>250000</v>
      </c>
      <c r="K3644">
        <v>3.9</v>
      </c>
    </row>
    <row r="3645" spans="1:11" x14ac:dyDescent="0.3">
      <c r="A3645" t="s">
        <v>5153</v>
      </c>
      <c r="B3645">
        <v>8</v>
      </c>
      <c r="C3645">
        <v>105</v>
      </c>
      <c r="D3645">
        <v>178739</v>
      </c>
      <c r="E3645" t="s">
        <v>2730</v>
      </c>
      <c r="F3645" t="s">
        <v>7426</v>
      </c>
      <c r="G3645">
        <v>1015</v>
      </c>
      <c r="H3645">
        <v>10</v>
      </c>
      <c r="I3645" t="s">
        <v>29</v>
      </c>
      <c r="J3645">
        <v>2450000</v>
      </c>
      <c r="K3645">
        <v>3.9</v>
      </c>
    </row>
    <row r="3646" spans="1:11" x14ac:dyDescent="0.3">
      <c r="A3646" t="s">
        <v>5158</v>
      </c>
      <c r="B3646">
        <v>20</v>
      </c>
      <c r="C3646">
        <v>93</v>
      </c>
      <c r="D3646">
        <v>5561</v>
      </c>
      <c r="E3646" t="s">
        <v>289</v>
      </c>
      <c r="F3646" t="s">
        <v>7428</v>
      </c>
      <c r="G3646">
        <v>4995</v>
      </c>
      <c r="H3646">
        <v>34</v>
      </c>
      <c r="I3646" t="s">
        <v>29</v>
      </c>
      <c r="J3646">
        <v>10000000</v>
      </c>
      <c r="K3646">
        <v>3.9</v>
      </c>
    </row>
    <row r="3647" spans="1:11" x14ac:dyDescent="0.3">
      <c r="A3647" t="s">
        <v>5166</v>
      </c>
      <c r="B3647">
        <v>64</v>
      </c>
      <c r="C3647">
        <v>84</v>
      </c>
      <c r="D3647">
        <v>3100650</v>
      </c>
      <c r="E3647" t="s">
        <v>4875</v>
      </c>
      <c r="F3647" t="s">
        <v>7430</v>
      </c>
      <c r="G3647">
        <v>7277</v>
      </c>
      <c r="H3647">
        <v>181</v>
      </c>
      <c r="I3647" t="s">
        <v>29</v>
      </c>
      <c r="J3647">
        <v>14000000</v>
      </c>
      <c r="K3647">
        <v>3.9</v>
      </c>
    </row>
    <row r="3648" spans="1:11" x14ac:dyDescent="0.3">
      <c r="A3648" t="s">
        <v>5154</v>
      </c>
      <c r="B3648">
        <v>75</v>
      </c>
      <c r="C3648">
        <v>104</v>
      </c>
      <c r="D3648">
        <v>10696210</v>
      </c>
      <c r="E3648" t="s">
        <v>2211</v>
      </c>
      <c r="F3648" t="s">
        <v>7431</v>
      </c>
      <c r="G3648">
        <v>35018</v>
      </c>
      <c r="H3648">
        <v>180</v>
      </c>
      <c r="I3648" t="s">
        <v>29</v>
      </c>
      <c r="J3648">
        <v>23500000</v>
      </c>
      <c r="K3648">
        <v>3.9</v>
      </c>
    </row>
    <row r="3649" spans="1:11" x14ac:dyDescent="0.3">
      <c r="A3649" t="s">
        <v>5175</v>
      </c>
      <c r="B3649">
        <v>74</v>
      </c>
      <c r="C3649">
        <v>82</v>
      </c>
      <c r="D3649">
        <v>13350177</v>
      </c>
      <c r="E3649" t="s">
        <v>3732</v>
      </c>
      <c r="F3649" t="s">
        <v>7433</v>
      </c>
      <c r="G3649">
        <v>7904</v>
      </c>
      <c r="H3649">
        <v>113</v>
      </c>
      <c r="I3649" t="s">
        <v>29</v>
      </c>
      <c r="J3649">
        <v>5000000</v>
      </c>
      <c r="K3649">
        <v>3.8</v>
      </c>
    </row>
    <row r="3650" spans="1:11" x14ac:dyDescent="0.3">
      <c r="A3650" t="s">
        <v>5169</v>
      </c>
      <c r="B3650">
        <v>63</v>
      </c>
      <c r="C3650">
        <v>102</v>
      </c>
      <c r="D3650">
        <v>33423521</v>
      </c>
      <c r="E3650" t="s">
        <v>4350</v>
      </c>
      <c r="F3650" t="s">
        <v>7434</v>
      </c>
      <c r="G3650">
        <v>53115</v>
      </c>
      <c r="H3650">
        <v>282</v>
      </c>
      <c r="I3650" t="s">
        <v>29</v>
      </c>
      <c r="J3650">
        <v>35000000</v>
      </c>
      <c r="K3650">
        <v>3.8</v>
      </c>
    </row>
    <row r="3651" spans="1:11" x14ac:dyDescent="0.3">
      <c r="A3651" t="s">
        <v>5167</v>
      </c>
      <c r="B3651">
        <v>17</v>
      </c>
      <c r="C3651">
        <v>107</v>
      </c>
      <c r="D3651">
        <v>869325</v>
      </c>
      <c r="E3651" t="s">
        <v>78</v>
      </c>
      <c r="F3651" t="s">
        <v>7435</v>
      </c>
      <c r="G3651">
        <v>2281</v>
      </c>
      <c r="H3651">
        <v>16</v>
      </c>
      <c r="I3651" t="s">
        <v>29</v>
      </c>
      <c r="J3651">
        <v>6000000</v>
      </c>
      <c r="K3651">
        <v>3.8</v>
      </c>
    </row>
    <row r="3652" spans="1:11" x14ac:dyDescent="0.3">
      <c r="A3652" t="s">
        <v>5177</v>
      </c>
      <c r="B3652">
        <v>109</v>
      </c>
      <c r="C3652">
        <v>82</v>
      </c>
      <c r="D3652">
        <v>100446895</v>
      </c>
      <c r="E3652" t="s">
        <v>4023</v>
      </c>
      <c r="F3652" t="s">
        <v>7437</v>
      </c>
      <c r="G3652">
        <v>36033</v>
      </c>
      <c r="H3652">
        <v>456</v>
      </c>
      <c r="I3652" t="s">
        <v>29</v>
      </c>
      <c r="J3652">
        <v>109000000</v>
      </c>
      <c r="K3652">
        <v>3.8</v>
      </c>
    </row>
    <row r="3653" spans="1:11" x14ac:dyDescent="0.3">
      <c r="A3653" t="s">
        <v>4013</v>
      </c>
      <c r="B3653">
        <v>41</v>
      </c>
      <c r="C3653">
        <v>77</v>
      </c>
      <c r="D3653">
        <v>9694105</v>
      </c>
      <c r="E3653" t="s">
        <v>4368</v>
      </c>
      <c r="F3653" t="s">
        <v>7438</v>
      </c>
      <c r="G3653">
        <v>8176</v>
      </c>
      <c r="H3653">
        <v>77</v>
      </c>
      <c r="I3653" t="s">
        <v>29</v>
      </c>
      <c r="J3653">
        <v>22000000</v>
      </c>
      <c r="K3653">
        <v>3.8</v>
      </c>
    </row>
    <row r="3654" spans="1:11" x14ac:dyDescent="0.3">
      <c r="A3654" t="s">
        <v>3458</v>
      </c>
      <c r="B3654">
        <v>101</v>
      </c>
      <c r="C3654">
        <v>92</v>
      </c>
      <c r="D3654">
        <v>17596256</v>
      </c>
      <c r="E3654" t="s">
        <v>1669</v>
      </c>
      <c r="F3654" t="s">
        <v>7439</v>
      </c>
      <c r="G3654">
        <v>12399</v>
      </c>
      <c r="H3654">
        <v>84</v>
      </c>
      <c r="I3654" t="s">
        <v>29</v>
      </c>
      <c r="J3654">
        <v>35000000</v>
      </c>
      <c r="K3654">
        <v>3.8</v>
      </c>
    </row>
    <row r="3655" spans="1:11" x14ac:dyDescent="0.3">
      <c r="A3655" t="s">
        <v>5172</v>
      </c>
      <c r="B3655">
        <v>150</v>
      </c>
      <c r="C3655">
        <v>87</v>
      </c>
      <c r="D3655">
        <v>32178777</v>
      </c>
      <c r="E3655" t="s">
        <v>5520</v>
      </c>
      <c r="F3655" t="s">
        <v>7440</v>
      </c>
      <c r="G3655">
        <v>43300</v>
      </c>
      <c r="H3655">
        <v>250</v>
      </c>
      <c r="I3655" t="s">
        <v>29</v>
      </c>
      <c r="J3655">
        <v>62000000</v>
      </c>
      <c r="K3655">
        <v>3.8</v>
      </c>
    </row>
    <row r="3656" spans="1:11" x14ac:dyDescent="0.3">
      <c r="A3656" t="s">
        <v>5247</v>
      </c>
      <c r="B3656">
        <v>140</v>
      </c>
      <c r="C3656">
        <v>156</v>
      </c>
      <c r="D3656">
        <v>4535117</v>
      </c>
      <c r="E3656" t="s">
        <v>5371</v>
      </c>
      <c r="F3656" t="s">
        <v>7441</v>
      </c>
      <c r="G3656">
        <v>38398</v>
      </c>
      <c r="H3656">
        <v>368</v>
      </c>
      <c r="I3656" t="s">
        <v>29</v>
      </c>
      <c r="J3656">
        <v>60000000</v>
      </c>
      <c r="K3656">
        <v>3.8</v>
      </c>
    </row>
    <row r="3657" spans="1:11" x14ac:dyDescent="0.3">
      <c r="A3657" t="s">
        <v>2859</v>
      </c>
      <c r="B3657">
        <v>66</v>
      </c>
      <c r="C3657">
        <v>95</v>
      </c>
      <c r="D3657">
        <v>4411102</v>
      </c>
      <c r="E3657" t="s">
        <v>3179</v>
      </c>
      <c r="F3657" t="s">
        <v>7442</v>
      </c>
      <c r="G3657">
        <v>20295</v>
      </c>
      <c r="H3657">
        <v>164</v>
      </c>
      <c r="I3657" t="s">
        <v>29</v>
      </c>
      <c r="J3657">
        <v>100000000</v>
      </c>
      <c r="K3657">
        <v>3.8</v>
      </c>
    </row>
    <row r="3658" spans="1:11" x14ac:dyDescent="0.3">
      <c r="A3658" t="s">
        <v>4927</v>
      </c>
      <c r="B3658">
        <v>100</v>
      </c>
      <c r="C3658">
        <v>91</v>
      </c>
      <c r="D3658">
        <v>94497271</v>
      </c>
      <c r="E3658" t="s">
        <v>7443</v>
      </c>
      <c r="F3658" t="s">
        <v>7444</v>
      </c>
      <c r="G3658">
        <v>17829</v>
      </c>
      <c r="H3658">
        <v>99</v>
      </c>
      <c r="I3658" t="s">
        <v>29</v>
      </c>
      <c r="J3658">
        <v>20000000</v>
      </c>
      <c r="K3658">
        <v>3.7</v>
      </c>
    </row>
    <row r="3659" spans="1:11" x14ac:dyDescent="0.3">
      <c r="A3659" t="s">
        <v>5042</v>
      </c>
      <c r="B3659">
        <v>59</v>
      </c>
      <c r="C3659">
        <v>95</v>
      </c>
      <c r="D3659">
        <v>35927406</v>
      </c>
      <c r="E3659" t="s">
        <v>693</v>
      </c>
      <c r="F3659" t="s">
        <v>7446</v>
      </c>
      <c r="G3659">
        <v>36363</v>
      </c>
      <c r="H3659">
        <v>256</v>
      </c>
      <c r="I3659" t="s">
        <v>29</v>
      </c>
      <c r="J3659">
        <v>30000000</v>
      </c>
      <c r="K3659">
        <v>3.7</v>
      </c>
    </row>
    <row r="3660" spans="1:11" x14ac:dyDescent="0.3">
      <c r="A3660" t="s">
        <v>4738</v>
      </c>
      <c r="B3660">
        <v>103</v>
      </c>
      <c r="C3660">
        <v>96</v>
      </c>
      <c r="D3660">
        <v>8742261</v>
      </c>
      <c r="E3660" t="s">
        <v>1536</v>
      </c>
      <c r="F3660" t="s">
        <v>7448</v>
      </c>
      <c r="G3660">
        <v>19824</v>
      </c>
      <c r="H3660">
        <v>179</v>
      </c>
      <c r="I3660" t="s">
        <v>29</v>
      </c>
      <c r="J3660">
        <v>18000000</v>
      </c>
      <c r="K3660">
        <v>3.7</v>
      </c>
    </row>
    <row r="3661" spans="1:11" x14ac:dyDescent="0.3">
      <c r="A3661" t="s">
        <v>1897</v>
      </c>
      <c r="B3661">
        <v>183</v>
      </c>
      <c r="C3661">
        <v>125</v>
      </c>
      <c r="D3661">
        <v>107285004</v>
      </c>
      <c r="E3661" t="s">
        <v>533</v>
      </c>
      <c r="F3661" t="s">
        <v>7449</v>
      </c>
      <c r="G3661">
        <v>189855</v>
      </c>
      <c r="H3661">
        <v>1018</v>
      </c>
      <c r="I3661" t="s">
        <v>29</v>
      </c>
      <c r="J3661">
        <v>125000000</v>
      </c>
      <c r="K3661">
        <v>3.7</v>
      </c>
    </row>
    <row r="3662" spans="1:11" x14ac:dyDescent="0.3">
      <c r="A3662" t="s">
        <v>2461</v>
      </c>
      <c r="B3662">
        <v>79</v>
      </c>
      <c r="C3662">
        <v>121</v>
      </c>
      <c r="D3662">
        <v>48068396</v>
      </c>
      <c r="E3662" t="s">
        <v>5599</v>
      </c>
      <c r="F3662" t="s">
        <v>7450</v>
      </c>
      <c r="G3662">
        <v>60573</v>
      </c>
      <c r="H3662">
        <v>248</v>
      </c>
      <c r="I3662" t="s">
        <v>29</v>
      </c>
      <c r="J3662">
        <v>160000000</v>
      </c>
      <c r="K3662">
        <v>3.7</v>
      </c>
    </row>
    <row r="3663" spans="1:11" x14ac:dyDescent="0.3">
      <c r="A3663" t="s">
        <v>1655</v>
      </c>
      <c r="B3663">
        <v>76</v>
      </c>
      <c r="C3663">
        <v>89</v>
      </c>
      <c r="D3663">
        <v>38536376</v>
      </c>
      <c r="E3663" t="s">
        <v>5827</v>
      </c>
      <c r="F3663" t="s">
        <v>7451</v>
      </c>
      <c r="G3663">
        <v>15866</v>
      </c>
      <c r="H3663">
        <v>83</v>
      </c>
      <c r="I3663" t="s">
        <v>29</v>
      </c>
      <c r="J3663">
        <v>27000000</v>
      </c>
      <c r="K3663">
        <v>3.6</v>
      </c>
    </row>
    <row r="3664" spans="1:11" x14ac:dyDescent="0.3">
      <c r="A3664" t="s">
        <v>5187</v>
      </c>
      <c r="B3664">
        <v>97</v>
      </c>
      <c r="C3664">
        <v>91</v>
      </c>
      <c r="D3664">
        <v>10149779</v>
      </c>
      <c r="E3664" t="s">
        <v>2263</v>
      </c>
      <c r="F3664" t="s">
        <v>7453</v>
      </c>
      <c r="G3664">
        <v>8294</v>
      </c>
      <c r="H3664">
        <v>160</v>
      </c>
      <c r="I3664" t="s">
        <v>29</v>
      </c>
      <c r="J3664">
        <v>6500000</v>
      </c>
      <c r="K3664">
        <v>3.6</v>
      </c>
    </row>
    <row r="3665" spans="1:11" x14ac:dyDescent="0.3">
      <c r="A3665" t="s">
        <v>5183</v>
      </c>
      <c r="B3665">
        <v>94</v>
      </c>
      <c r="C3665">
        <v>134</v>
      </c>
      <c r="D3665">
        <v>15681020</v>
      </c>
      <c r="E3665" t="s">
        <v>7371</v>
      </c>
      <c r="F3665" t="s">
        <v>7454</v>
      </c>
      <c r="G3665">
        <v>33570</v>
      </c>
      <c r="H3665">
        <v>259</v>
      </c>
      <c r="I3665" t="s">
        <v>29</v>
      </c>
      <c r="J3665">
        <v>17000000</v>
      </c>
      <c r="K3665">
        <v>3.6</v>
      </c>
    </row>
    <row r="3666" spans="1:11" x14ac:dyDescent="0.3">
      <c r="A3666" t="s">
        <v>5191</v>
      </c>
      <c r="B3666">
        <v>47</v>
      </c>
      <c r="C3666">
        <v>85</v>
      </c>
      <c r="D3666">
        <v>15911333</v>
      </c>
      <c r="E3666" t="s">
        <v>6380</v>
      </c>
      <c r="F3666" t="s">
        <v>7455</v>
      </c>
      <c r="G3666">
        <v>2855</v>
      </c>
      <c r="H3666">
        <v>119</v>
      </c>
      <c r="I3666" t="s">
        <v>29</v>
      </c>
      <c r="J3666">
        <v>19000000</v>
      </c>
      <c r="K3666">
        <v>3.6</v>
      </c>
    </row>
    <row r="3667" spans="1:11" x14ac:dyDescent="0.3">
      <c r="A3667" t="s">
        <v>337</v>
      </c>
      <c r="B3667">
        <v>71</v>
      </c>
      <c r="C3667">
        <v>89</v>
      </c>
      <c r="D3667">
        <v>598645</v>
      </c>
      <c r="E3667" t="s">
        <v>289</v>
      </c>
      <c r="F3667" t="s">
        <v>7456</v>
      </c>
      <c r="G3667">
        <v>13145</v>
      </c>
      <c r="H3667">
        <v>215</v>
      </c>
      <c r="I3667" t="s">
        <v>29</v>
      </c>
      <c r="J3667">
        <v>10000000</v>
      </c>
      <c r="K3667">
        <v>3.6</v>
      </c>
    </row>
    <row r="3668" spans="1:11" x14ac:dyDescent="0.3">
      <c r="A3668" t="s">
        <v>5185</v>
      </c>
      <c r="B3668">
        <v>4</v>
      </c>
      <c r="C3668">
        <v>100</v>
      </c>
      <c r="D3668">
        <v>163591</v>
      </c>
      <c r="E3668" t="s">
        <v>676</v>
      </c>
      <c r="F3668" t="s">
        <v>7457</v>
      </c>
      <c r="G3668">
        <v>912</v>
      </c>
      <c r="H3668">
        <v>17</v>
      </c>
      <c r="I3668" t="s">
        <v>29</v>
      </c>
      <c r="J3668">
        <v>13400000</v>
      </c>
      <c r="K3668">
        <v>3.6</v>
      </c>
    </row>
    <row r="3669" spans="1:11" x14ac:dyDescent="0.3">
      <c r="A3669" t="s">
        <v>5185</v>
      </c>
      <c r="B3669">
        <v>93</v>
      </c>
      <c r="C3669">
        <v>107</v>
      </c>
      <c r="D3669">
        <v>10956379</v>
      </c>
      <c r="E3669" t="s">
        <v>7458</v>
      </c>
      <c r="F3669" t="s">
        <v>7459</v>
      </c>
      <c r="G3669">
        <v>21506</v>
      </c>
      <c r="H3669">
        <v>364</v>
      </c>
      <c r="I3669" t="s">
        <v>29</v>
      </c>
      <c r="J3669">
        <v>35000000</v>
      </c>
      <c r="K3669">
        <v>3.6</v>
      </c>
    </row>
    <row r="3670" spans="1:11" x14ac:dyDescent="0.3">
      <c r="A3670" t="s">
        <v>4957</v>
      </c>
      <c r="B3670">
        <v>57</v>
      </c>
      <c r="C3670">
        <v>90</v>
      </c>
      <c r="D3670">
        <v>35231365</v>
      </c>
      <c r="E3670" t="s">
        <v>7460</v>
      </c>
      <c r="F3670" t="s">
        <v>7461</v>
      </c>
      <c r="G3670">
        <v>15517</v>
      </c>
      <c r="H3670">
        <v>85</v>
      </c>
      <c r="I3670" t="s">
        <v>29</v>
      </c>
      <c r="J3670">
        <v>60000000</v>
      </c>
      <c r="K3670">
        <v>3.6</v>
      </c>
    </row>
    <row r="3671" spans="1:11" x14ac:dyDescent="0.3">
      <c r="A3671" t="s">
        <v>5189</v>
      </c>
      <c r="B3671">
        <v>92</v>
      </c>
      <c r="C3671">
        <v>91</v>
      </c>
      <c r="D3671">
        <v>14294842</v>
      </c>
      <c r="E3671" t="s">
        <v>2211</v>
      </c>
      <c r="F3671" t="s">
        <v>7463</v>
      </c>
      <c r="G3671">
        <v>16761</v>
      </c>
      <c r="H3671">
        <v>277</v>
      </c>
      <c r="I3671" t="s">
        <v>29</v>
      </c>
      <c r="J3671">
        <v>70000000</v>
      </c>
      <c r="K3671">
        <v>3.6</v>
      </c>
    </row>
    <row r="3672" spans="1:11" x14ac:dyDescent="0.3">
      <c r="A3672" t="s">
        <v>5201</v>
      </c>
      <c r="B3672">
        <v>58</v>
      </c>
      <c r="C3672">
        <v>95</v>
      </c>
      <c r="D3672">
        <v>40066497</v>
      </c>
      <c r="E3672" t="s">
        <v>220</v>
      </c>
      <c r="F3672" t="s">
        <v>7465</v>
      </c>
      <c r="G3672">
        <v>23671</v>
      </c>
      <c r="H3672">
        <v>247</v>
      </c>
      <c r="I3672" t="s">
        <v>29</v>
      </c>
      <c r="J3672">
        <v>8000000</v>
      </c>
      <c r="K3672">
        <v>3.5</v>
      </c>
    </row>
    <row r="3673" spans="1:11" x14ac:dyDescent="0.3">
      <c r="A3673" t="s">
        <v>5267</v>
      </c>
      <c r="B3673">
        <v>122</v>
      </c>
      <c r="C3673">
        <v>82</v>
      </c>
      <c r="D3673">
        <v>36658108</v>
      </c>
      <c r="E3673" t="s">
        <v>676</v>
      </c>
      <c r="F3673" t="s">
        <v>7466</v>
      </c>
      <c r="G3673">
        <v>39095</v>
      </c>
      <c r="H3673">
        <v>187</v>
      </c>
      <c r="I3673" t="s">
        <v>29</v>
      </c>
      <c r="J3673">
        <v>20000000</v>
      </c>
      <c r="K3673">
        <v>3.5</v>
      </c>
    </row>
    <row r="3674" spans="1:11" x14ac:dyDescent="0.3">
      <c r="A3674" t="s">
        <v>4028</v>
      </c>
      <c r="B3674">
        <v>153</v>
      </c>
      <c r="C3674">
        <v>88</v>
      </c>
      <c r="D3674">
        <v>32014289</v>
      </c>
      <c r="E3674" t="s">
        <v>676</v>
      </c>
      <c r="F3674" t="s">
        <v>7468</v>
      </c>
      <c r="G3674">
        <v>50337</v>
      </c>
      <c r="H3674">
        <v>177</v>
      </c>
      <c r="I3674" t="s">
        <v>29</v>
      </c>
      <c r="J3674">
        <v>20000000</v>
      </c>
      <c r="K3674">
        <v>3.5</v>
      </c>
    </row>
    <row r="3675" spans="1:11" x14ac:dyDescent="0.3">
      <c r="A3675" t="s">
        <v>5197</v>
      </c>
      <c r="B3675">
        <v>39</v>
      </c>
      <c r="C3675">
        <v>100</v>
      </c>
      <c r="D3675">
        <v>12610552</v>
      </c>
      <c r="E3675" t="s">
        <v>693</v>
      </c>
      <c r="F3675" t="s">
        <v>7470</v>
      </c>
      <c r="G3675">
        <v>4682</v>
      </c>
      <c r="H3675">
        <v>206</v>
      </c>
      <c r="I3675" t="s">
        <v>29</v>
      </c>
      <c r="J3675">
        <v>7500000</v>
      </c>
      <c r="K3675">
        <v>3.5</v>
      </c>
    </row>
    <row r="3676" spans="1:11" x14ac:dyDescent="0.3">
      <c r="A3676" t="s">
        <v>5204</v>
      </c>
      <c r="B3676">
        <v>83</v>
      </c>
      <c r="C3676">
        <v>88</v>
      </c>
      <c r="D3676">
        <v>25615792</v>
      </c>
      <c r="E3676" t="s">
        <v>7471</v>
      </c>
      <c r="F3676" t="s">
        <v>7472</v>
      </c>
      <c r="G3676">
        <v>10161</v>
      </c>
      <c r="H3676">
        <v>50</v>
      </c>
      <c r="I3676" t="s">
        <v>29</v>
      </c>
      <c r="J3676">
        <v>25000000</v>
      </c>
      <c r="K3676">
        <v>3.5</v>
      </c>
    </row>
    <row r="3677" spans="1:11" x14ac:dyDescent="0.3">
      <c r="A3677" t="s">
        <v>5206</v>
      </c>
      <c r="B3677">
        <v>29</v>
      </c>
      <c r="C3677">
        <v>86</v>
      </c>
      <c r="D3677">
        <v>15447</v>
      </c>
      <c r="E3677" t="s">
        <v>676</v>
      </c>
      <c r="F3677" t="s">
        <v>7473</v>
      </c>
      <c r="G3677">
        <v>2971</v>
      </c>
      <c r="H3677">
        <v>85</v>
      </c>
      <c r="I3677" t="s">
        <v>29</v>
      </c>
      <c r="J3677">
        <v>10000000</v>
      </c>
      <c r="K3677">
        <v>3.5</v>
      </c>
    </row>
    <row r="3678" spans="1:11" x14ac:dyDescent="0.3">
      <c r="A3678" t="s">
        <v>1655</v>
      </c>
      <c r="B3678">
        <v>66</v>
      </c>
      <c r="C3678">
        <v>93</v>
      </c>
      <c r="D3678">
        <v>39177541</v>
      </c>
      <c r="E3678" t="s">
        <v>4712</v>
      </c>
      <c r="F3678" t="s">
        <v>7474</v>
      </c>
      <c r="G3678">
        <v>20310</v>
      </c>
      <c r="H3678">
        <v>177</v>
      </c>
      <c r="I3678" t="s">
        <v>29</v>
      </c>
      <c r="J3678">
        <v>50000000</v>
      </c>
      <c r="K3678">
        <v>3.5</v>
      </c>
    </row>
    <row r="3679" spans="1:11" x14ac:dyDescent="0.3">
      <c r="A3679" t="s">
        <v>5199</v>
      </c>
      <c r="B3679">
        <v>40</v>
      </c>
      <c r="C3679">
        <v>99</v>
      </c>
      <c r="D3679">
        <v>5333658</v>
      </c>
      <c r="E3679" t="s">
        <v>105</v>
      </c>
      <c r="F3679" t="s">
        <v>7476</v>
      </c>
      <c r="G3679">
        <v>2541</v>
      </c>
      <c r="H3679">
        <v>54</v>
      </c>
      <c r="I3679" t="s">
        <v>29</v>
      </c>
      <c r="J3679">
        <v>20000000</v>
      </c>
      <c r="K3679">
        <v>3.5</v>
      </c>
    </row>
    <row r="3680" spans="1:11" x14ac:dyDescent="0.3">
      <c r="A3680" t="s">
        <v>5209</v>
      </c>
      <c r="B3680">
        <v>29</v>
      </c>
      <c r="C3680">
        <v>120</v>
      </c>
      <c r="D3680">
        <v>20773070</v>
      </c>
      <c r="E3680" t="s">
        <v>92</v>
      </c>
      <c r="F3680" t="s">
        <v>7478</v>
      </c>
      <c r="G3680">
        <v>4501</v>
      </c>
      <c r="H3680">
        <v>102</v>
      </c>
      <c r="I3680" t="s">
        <v>29</v>
      </c>
      <c r="J3680">
        <v>5000000</v>
      </c>
      <c r="K3680">
        <v>3.4</v>
      </c>
    </row>
    <row r="3681" spans="1:11" x14ac:dyDescent="0.3">
      <c r="A3681" t="s">
        <v>5211</v>
      </c>
      <c r="B3681">
        <v>85</v>
      </c>
      <c r="C3681">
        <v>85</v>
      </c>
      <c r="D3681">
        <v>26096584</v>
      </c>
      <c r="E3681" t="s">
        <v>676</v>
      </c>
      <c r="F3681" t="s">
        <v>7480</v>
      </c>
      <c r="G3681">
        <v>30651</v>
      </c>
      <c r="H3681">
        <v>267</v>
      </c>
      <c r="I3681" t="s">
        <v>29</v>
      </c>
      <c r="J3681">
        <v>19000000</v>
      </c>
      <c r="K3681">
        <v>3.4</v>
      </c>
    </row>
    <row r="3682" spans="1:11" x14ac:dyDescent="0.3">
      <c r="A3682" t="s">
        <v>3147</v>
      </c>
      <c r="B3682">
        <v>156</v>
      </c>
      <c r="C3682">
        <v>91</v>
      </c>
      <c r="D3682">
        <v>74158157</v>
      </c>
      <c r="E3682" t="s">
        <v>676</v>
      </c>
      <c r="F3682" t="s">
        <v>7481</v>
      </c>
      <c r="G3682">
        <v>60370</v>
      </c>
      <c r="H3682">
        <v>264</v>
      </c>
      <c r="I3682" t="s">
        <v>29</v>
      </c>
      <c r="J3682">
        <v>79000000</v>
      </c>
      <c r="K3682">
        <v>3.4</v>
      </c>
    </row>
    <row r="3683" spans="1:11" x14ac:dyDescent="0.3">
      <c r="A3683" t="s">
        <v>4133</v>
      </c>
      <c r="B3683">
        <v>111</v>
      </c>
      <c r="C3683">
        <v>93</v>
      </c>
      <c r="D3683">
        <v>37188667</v>
      </c>
      <c r="E3683" t="s">
        <v>73</v>
      </c>
      <c r="F3683" t="s">
        <v>7483</v>
      </c>
      <c r="G3683">
        <v>34219</v>
      </c>
      <c r="H3683">
        <v>578</v>
      </c>
      <c r="I3683" t="s">
        <v>29</v>
      </c>
      <c r="J3683">
        <v>12000000</v>
      </c>
      <c r="K3683">
        <v>3.3</v>
      </c>
    </row>
    <row r="3684" spans="1:11" x14ac:dyDescent="0.3">
      <c r="A3684" t="s">
        <v>5230</v>
      </c>
      <c r="B3684">
        <v>56</v>
      </c>
      <c r="C3684">
        <v>80</v>
      </c>
      <c r="D3684">
        <v>40363530</v>
      </c>
      <c r="E3684" t="s">
        <v>1669</v>
      </c>
      <c r="F3684" t="s">
        <v>7485</v>
      </c>
      <c r="G3684">
        <v>18254</v>
      </c>
      <c r="H3684">
        <v>307</v>
      </c>
      <c r="I3684" t="s">
        <v>29</v>
      </c>
      <c r="J3684">
        <v>16000000</v>
      </c>
      <c r="K3684">
        <v>3.3</v>
      </c>
    </row>
    <row r="3685" spans="1:11" x14ac:dyDescent="0.3">
      <c r="A3685" t="s">
        <v>5223</v>
      </c>
      <c r="B3685">
        <v>33</v>
      </c>
      <c r="C3685">
        <v>93</v>
      </c>
      <c r="D3685">
        <v>29247405</v>
      </c>
      <c r="E3685" t="s">
        <v>7486</v>
      </c>
      <c r="F3685" t="s">
        <v>7487</v>
      </c>
      <c r="G3685">
        <v>28377</v>
      </c>
      <c r="H3685">
        <v>261</v>
      </c>
      <c r="I3685" t="s">
        <v>29</v>
      </c>
      <c r="J3685">
        <v>25000000</v>
      </c>
      <c r="K3685">
        <v>3.3</v>
      </c>
    </row>
    <row r="3686" spans="1:11" x14ac:dyDescent="0.3">
      <c r="A3686" t="s">
        <v>5214</v>
      </c>
      <c r="B3686">
        <v>7</v>
      </c>
      <c r="C3686">
        <v>120</v>
      </c>
      <c r="D3686">
        <v>1098224</v>
      </c>
      <c r="E3686" t="s">
        <v>2719</v>
      </c>
      <c r="F3686" t="s">
        <v>7489</v>
      </c>
      <c r="G3686">
        <v>397</v>
      </c>
      <c r="H3686">
        <v>30</v>
      </c>
      <c r="I3686" t="s">
        <v>29</v>
      </c>
      <c r="J3686">
        <v>2000000</v>
      </c>
      <c r="K3686">
        <v>3.3</v>
      </c>
    </row>
    <row r="3687" spans="1:11" x14ac:dyDescent="0.3">
      <c r="A3687" t="s">
        <v>5217</v>
      </c>
      <c r="B3687">
        <v>13</v>
      </c>
      <c r="C3687">
        <v>103</v>
      </c>
      <c r="D3687">
        <v>16066</v>
      </c>
      <c r="E3687" t="s">
        <v>2806</v>
      </c>
      <c r="F3687" t="s">
        <v>7490</v>
      </c>
      <c r="G3687">
        <v>1207</v>
      </c>
      <c r="H3687">
        <v>44</v>
      </c>
      <c r="I3687" t="s">
        <v>29</v>
      </c>
      <c r="J3687">
        <v>5000000</v>
      </c>
      <c r="K3687">
        <v>3.3</v>
      </c>
    </row>
    <row r="3688" spans="1:11" x14ac:dyDescent="0.3">
      <c r="A3688" t="s">
        <v>5228</v>
      </c>
      <c r="B3688">
        <v>17</v>
      </c>
      <c r="C3688">
        <v>83</v>
      </c>
      <c r="D3688">
        <v>126247</v>
      </c>
      <c r="E3688" t="s">
        <v>338</v>
      </c>
      <c r="F3688" t="s">
        <v>7491</v>
      </c>
      <c r="G3688">
        <v>24958</v>
      </c>
      <c r="H3688">
        <v>103</v>
      </c>
      <c r="I3688" t="s">
        <v>29</v>
      </c>
      <c r="J3688">
        <v>6200000</v>
      </c>
      <c r="K3688">
        <v>3.3</v>
      </c>
    </row>
    <row r="3689" spans="1:11" x14ac:dyDescent="0.3">
      <c r="A3689" t="s">
        <v>5219</v>
      </c>
      <c r="B3689">
        <v>49</v>
      </c>
      <c r="C3689">
        <v>97</v>
      </c>
      <c r="D3689">
        <v>2331318</v>
      </c>
      <c r="E3689" t="s">
        <v>676</v>
      </c>
      <c r="F3689" t="s">
        <v>7492</v>
      </c>
      <c r="G3689">
        <v>9541</v>
      </c>
      <c r="H3689">
        <v>64</v>
      </c>
      <c r="I3689" t="s">
        <v>29</v>
      </c>
      <c r="J3689">
        <v>10000000</v>
      </c>
      <c r="K3689">
        <v>3.3</v>
      </c>
    </row>
    <row r="3690" spans="1:11" x14ac:dyDescent="0.3">
      <c r="A3690" t="s">
        <v>5059</v>
      </c>
      <c r="B3690">
        <v>104</v>
      </c>
      <c r="C3690">
        <v>101</v>
      </c>
      <c r="D3690">
        <v>13208023</v>
      </c>
      <c r="E3690" t="s">
        <v>4463</v>
      </c>
      <c r="F3690" t="s">
        <v>7493</v>
      </c>
      <c r="G3690">
        <v>17309</v>
      </c>
      <c r="H3690">
        <v>388</v>
      </c>
      <c r="I3690" t="s">
        <v>29</v>
      </c>
      <c r="J3690">
        <v>42000000</v>
      </c>
      <c r="K3690">
        <v>3.3</v>
      </c>
    </row>
    <row r="3691" spans="1:11" x14ac:dyDescent="0.3">
      <c r="A3691" t="s">
        <v>5226</v>
      </c>
      <c r="B3691">
        <v>212</v>
      </c>
      <c r="C3691">
        <v>87</v>
      </c>
      <c r="D3691">
        <v>40198710</v>
      </c>
      <c r="E3691" t="s">
        <v>7494</v>
      </c>
      <c r="F3691" t="s">
        <v>7495</v>
      </c>
      <c r="G3691">
        <v>87451</v>
      </c>
      <c r="H3691">
        <v>660</v>
      </c>
      <c r="I3691" t="s">
        <v>29</v>
      </c>
      <c r="J3691">
        <v>100000000</v>
      </c>
      <c r="K3691">
        <v>3.3</v>
      </c>
    </row>
    <row r="3692" spans="1:11" x14ac:dyDescent="0.3">
      <c r="A3692" t="s">
        <v>5232</v>
      </c>
      <c r="B3692">
        <v>29</v>
      </c>
      <c r="C3692">
        <v>95</v>
      </c>
      <c r="D3692">
        <v>7888703</v>
      </c>
      <c r="E3692" t="s">
        <v>1699</v>
      </c>
      <c r="F3692" t="s">
        <v>7497</v>
      </c>
      <c r="G3692">
        <v>8465</v>
      </c>
      <c r="H3692">
        <v>65</v>
      </c>
      <c r="I3692" t="s">
        <v>29</v>
      </c>
      <c r="J3692">
        <v>3000000</v>
      </c>
      <c r="K3692">
        <v>3.2</v>
      </c>
    </row>
    <row r="3693" spans="1:11" x14ac:dyDescent="0.3">
      <c r="A3693" t="s">
        <v>5239</v>
      </c>
      <c r="B3693">
        <v>37</v>
      </c>
      <c r="C3693">
        <v>89</v>
      </c>
      <c r="D3693">
        <v>15655665</v>
      </c>
      <c r="E3693" t="s">
        <v>289</v>
      </c>
      <c r="F3693" t="s">
        <v>7498</v>
      </c>
      <c r="G3693">
        <v>9104</v>
      </c>
      <c r="H3693">
        <v>112</v>
      </c>
      <c r="I3693" t="s">
        <v>29</v>
      </c>
      <c r="J3693">
        <v>4000000</v>
      </c>
      <c r="K3693">
        <v>3.1</v>
      </c>
    </row>
    <row r="3694" spans="1:11" x14ac:dyDescent="0.3">
      <c r="A3694" t="s">
        <v>5235</v>
      </c>
      <c r="B3694">
        <v>169</v>
      </c>
      <c r="C3694">
        <v>110</v>
      </c>
      <c r="D3694">
        <v>13998282</v>
      </c>
      <c r="E3694" t="s">
        <v>7499</v>
      </c>
      <c r="F3694" t="s">
        <v>7500</v>
      </c>
      <c r="G3694">
        <v>24854</v>
      </c>
      <c r="H3694">
        <v>374</v>
      </c>
      <c r="I3694" t="s">
        <v>29</v>
      </c>
      <c r="J3694">
        <v>16000000</v>
      </c>
      <c r="K3694">
        <v>3.1</v>
      </c>
    </row>
    <row r="3695" spans="1:11" x14ac:dyDescent="0.3">
      <c r="A3695" t="s">
        <v>5237</v>
      </c>
      <c r="B3695">
        <v>35</v>
      </c>
      <c r="C3695">
        <v>97</v>
      </c>
      <c r="D3695">
        <v>4131640</v>
      </c>
      <c r="E3695" t="s">
        <v>338</v>
      </c>
      <c r="F3695" t="s">
        <v>7501</v>
      </c>
      <c r="G3695">
        <v>5463</v>
      </c>
      <c r="H3695">
        <v>20</v>
      </c>
      <c r="I3695" t="s">
        <v>29</v>
      </c>
      <c r="J3695">
        <v>7500000</v>
      </c>
      <c r="K3695">
        <v>3.1</v>
      </c>
    </row>
    <row r="3696" spans="1:11" x14ac:dyDescent="0.3">
      <c r="A3696" t="s">
        <v>5242</v>
      </c>
      <c r="B3696">
        <v>37</v>
      </c>
      <c r="C3696">
        <v>99</v>
      </c>
      <c r="D3696">
        <v>7059537</v>
      </c>
      <c r="E3696" t="s">
        <v>676</v>
      </c>
      <c r="F3696" t="s">
        <v>7502</v>
      </c>
      <c r="G3696">
        <v>8279</v>
      </c>
      <c r="H3696">
        <v>101</v>
      </c>
      <c r="I3696" t="s">
        <v>29</v>
      </c>
      <c r="J3696">
        <v>3000000</v>
      </c>
      <c r="K3696">
        <v>3</v>
      </c>
    </row>
    <row r="3697" spans="1:11" x14ac:dyDescent="0.3">
      <c r="A3697" t="s">
        <v>5245</v>
      </c>
      <c r="B3697">
        <v>21</v>
      </c>
      <c r="C3697">
        <v>97</v>
      </c>
      <c r="D3697">
        <v>2315683</v>
      </c>
      <c r="E3697" t="s">
        <v>7503</v>
      </c>
      <c r="F3697" t="s">
        <v>7504</v>
      </c>
      <c r="G3697">
        <v>4081</v>
      </c>
      <c r="H3697">
        <v>28</v>
      </c>
      <c r="I3697" t="s">
        <v>29</v>
      </c>
      <c r="J3697">
        <v>17000000</v>
      </c>
      <c r="K3697">
        <v>3</v>
      </c>
    </row>
    <row r="3698" spans="1:11" x14ac:dyDescent="0.3">
      <c r="A3698" t="s">
        <v>397</v>
      </c>
      <c r="B3698">
        <v>151</v>
      </c>
      <c r="C3698">
        <v>98</v>
      </c>
      <c r="D3698">
        <v>18990542</v>
      </c>
      <c r="E3698" t="s">
        <v>4981</v>
      </c>
      <c r="F3698" t="s">
        <v>7505</v>
      </c>
      <c r="G3698">
        <v>22264</v>
      </c>
      <c r="H3698">
        <v>289</v>
      </c>
      <c r="I3698" t="s">
        <v>29</v>
      </c>
      <c r="J3698">
        <v>70000000</v>
      </c>
      <c r="K3698">
        <v>3</v>
      </c>
    </row>
    <row r="3699" spans="1:11" x14ac:dyDescent="0.3">
      <c r="A3699" t="s">
        <v>5250</v>
      </c>
      <c r="B3699">
        <v>52</v>
      </c>
      <c r="C3699">
        <v>89</v>
      </c>
      <c r="D3699">
        <v>13235267</v>
      </c>
      <c r="E3699" t="s">
        <v>1669</v>
      </c>
      <c r="F3699" t="s">
        <v>7506</v>
      </c>
      <c r="G3699">
        <v>12339</v>
      </c>
      <c r="H3699">
        <v>32</v>
      </c>
      <c r="I3699" t="s">
        <v>29</v>
      </c>
      <c r="J3699">
        <v>6000000</v>
      </c>
      <c r="K3699">
        <v>2.9</v>
      </c>
    </row>
    <row r="3700" spans="1:11" x14ac:dyDescent="0.3">
      <c r="A3700" t="s">
        <v>5247</v>
      </c>
      <c r="B3700">
        <v>143</v>
      </c>
      <c r="C3700">
        <v>92</v>
      </c>
      <c r="D3700">
        <v>1550000</v>
      </c>
      <c r="E3700" t="s">
        <v>7507</v>
      </c>
      <c r="F3700" t="s">
        <v>7508</v>
      </c>
      <c r="G3700">
        <v>30628</v>
      </c>
      <c r="H3700">
        <v>471</v>
      </c>
      <c r="I3700" t="s">
        <v>29</v>
      </c>
      <c r="J3700">
        <v>25000000</v>
      </c>
      <c r="K3700">
        <v>2.9</v>
      </c>
    </row>
    <row r="3701" spans="1:11" x14ac:dyDescent="0.3">
      <c r="A3701" t="s">
        <v>5255</v>
      </c>
      <c r="B3701">
        <v>80</v>
      </c>
      <c r="C3701">
        <v>92</v>
      </c>
      <c r="D3701">
        <v>20763013</v>
      </c>
      <c r="E3701" t="s">
        <v>2525</v>
      </c>
      <c r="F3701" t="s">
        <v>7509</v>
      </c>
      <c r="G3701">
        <v>30840</v>
      </c>
      <c r="H3701">
        <v>383</v>
      </c>
      <c r="I3701" t="s">
        <v>29</v>
      </c>
      <c r="J3701">
        <v>23000000</v>
      </c>
      <c r="K3701">
        <v>2.8</v>
      </c>
    </row>
    <row r="3702" spans="1:11" x14ac:dyDescent="0.3">
      <c r="A3702" t="s">
        <v>5260</v>
      </c>
      <c r="B3702">
        <v>24</v>
      </c>
      <c r="C3702">
        <v>76</v>
      </c>
      <c r="D3702">
        <v>11144518</v>
      </c>
      <c r="E3702" t="s">
        <v>3756</v>
      </c>
      <c r="F3702" t="s">
        <v>7511</v>
      </c>
      <c r="G3702">
        <v>2724</v>
      </c>
      <c r="H3702">
        <v>53</v>
      </c>
      <c r="I3702" t="s">
        <v>29</v>
      </c>
      <c r="J3702">
        <v>15000000</v>
      </c>
      <c r="K3702">
        <v>2.8</v>
      </c>
    </row>
    <row r="3703" spans="1:11" x14ac:dyDescent="0.3">
      <c r="A3703" t="s">
        <v>5258</v>
      </c>
      <c r="B3703">
        <v>31</v>
      </c>
      <c r="C3703">
        <v>77</v>
      </c>
      <c r="D3703">
        <v>7382993</v>
      </c>
      <c r="E3703" t="s">
        <v>296</v>
      </c>
      <c r="F3703" t="s">
        <v>7512</v>
      </c>
      <c r="G3703">
        <v>3851</v>
      </c>
      <c r="H3703">
        <v>114</v>
      </c>
      <c r="I3703" t="s">
        <v>29</v>
      </c>
      <c r="J3703">
        <v>20000000</v>
      </c>
      <c r="K3703">
        <v>2.8</v>
      </c>
    </row>
    <row r="3704" spans="1:11" x14ac:dyDescent="0.3">
      <c r="A3704" t="s">
        <v>5253</v>
      </c>
      <c r="B3704">
        <v>36</v>
      </c>
      <c r="C3704">
        <v>97</v>
      </c>
      <c r="D3704">
        <v>1686429</v>
      </c>
      <c r="E3704" t="s">
        <v>7513</v>
      </c>
      <c r="F3704" t="s">
        <v>7514</v>
      </c>
      <c r="G3704">
        <v>8687</v>
      </c>
      <c r="H3704">
        <v>62</v>
      </c>
      <c r="I3704" t="s">
        <v>29</v>
      </c>
      <c r="J3704">
        <v>16000000</v>
      </c>
      <c r="K3704">
        <v>2.8</v>
      </c>
    </row>
    <row r="3705" spans="1:11" x14ac:dyDescent="0.3">
      <c r="A3705" t="s">
        <v>4991</v>
      </c>
      <c r="B3705">
        <v>28</v>
      </c>
      <c r="C3705">
        <v>80</v>
      </c>
      <c r="D3705">
        <v>1646664</v>
      </c>
      <c r="E3705" t="s">
        <v>2765</v>
      </c>
      <c r="F3705" t="s">
        <v>7516</v>
      </c>
      <c r="G3705">
        <v>4518</v>
      </c>
      <c r="H3705">
        <v>66</v>
      </c>
      <c r="I3705" t="s">
        <v>29</v>
      </c>
      <c r="J3705">
        <v>20000000</v>
      </c>
      <c r="K3705">
        <v>2.8</v>
      </c>
    </row>
    <row r="3706" spans="1:11" x14ac:dyDescent="0.3">
      <c r="A3706" t="s">
        <v>5265</v>
      </c>
      <c r="B3706">
        <v>99</v>
      </c>
      <c r="C3706">
        <v>85</v>
      </c>
      <c r="D3706">
        <v>48546578</v>
      </c>
      <c r="E3706" t="s">
        <v>289</v>
      </c>
      <c r="F3706" t="s">
        <v>7517</v>
      </c>
      <c r="G3706">
        <v>50415</v>
      </c>
      <c r="H3706">
        <v>613</v>
      </c>
      <c r="I3706" t="s">
        <v>29</v>
      </c>
      <c r="J3706">
        <v>20000000</v>
      </c>
      <c r="K3706">
        <v>2.7</v>
      </c>
    </row>
    <row r="3707" spans="1:11" x14ac:dyDescent="0.3">
      <c r="A3707" t="s">
        <v>5267</v>
      </c>
      <c r="B3707">
        <v>111</v>
      </c>
      <c r="C3707">
        <v>86</v>
      </c>
      <c r="D3707">
        <v>38232624</v>
      </c>
      <c r="E3707" t="s">
        <v>676</v>
      </c>
      <c r="F3707" t="s">
        <v>7518</v>
      </c>
      <c r="G3707">
        <v>88518</v>
      </c>
      <c r="H3707">
        <v>409</v>
      </c>
      <c r="I3707" t="s">
        <v>29</v>
      </c>
      <c r="J3707">
        <v>30000000</v>
      </c>
      <c r="K3707">
        <v>2.7</v>
      </c>
    </row>
    <row r="3708" spans="1:11" x14ac:dyDescent="0.3">
      <c r="A3708" t="s">
        <v>5263</v>
      </c>
      <c r="B3708">
        <v>52</v>
      </c>
      <c r="C3708">
        <v>96</v>
      </c>
      <c r="D3708">
        <v>3713002</v>
      </c>
      <c r="E3708" t="s">
        <v>1310</v>
      </c>
      <c r="F3708" t="s">
        <v>7519</v>
      </c>
      <c r="G3708">
        <v>3611</v>
      </c>
      <c r="H3708">
        <v>62</v>
      </c>
      <c r="I3708" t="s">
        <v>29</v>
      </c>
      <c r="J3708">
        <v>8000000</v>
      </c>
      <c r="K3708">
        <v>2.7</v>
      </c>
    </row>
    <row r="3709" spans="1:11" x14ac:dyDescent="0.3">
      <c r="A3709" t="s">
        <v>4062</v>
      </c>
      <c r="B3709">
        <v>130</v>
      </c>
      <c r="C3709">
        <v>100</v>
      </c>
      <c r="D3709">
        <v>9353573</v>
      </c>
      <c r="E3709" t="s">
        <v>693</v>
      </c>
      <c r="F3709" t="s">
        <v>7521</v>
      </c>
      <c r="G3709">
        <v>56451</v>
      </c>
      <c r="H3709">
        <v>524</v>
      </c>
      <c r="I3709" t="s">
        <v>29</v>
      </c>
      <c r="J3709">
        <v>45000000</v>
      </c>
      <c r="K3709">
        <v>2.7</v>
      </c>
    </row>
    <row r="3710" spans="1:11" x14ac:dyDescent="0.3">
      <c r="A3710" t="s">
        <v>5193</v>
      </c>
      <c r="B3710">
        <v>45</v>
      </c>
      <c r="C3710">
        <v>97</v>
      </c>
      <c r="D3710">
        <v>27141959</v>
      </c>
      <c r="E3710" t="s">
        <v>7522</v>
      </c>
      <c r="F3710" t="s">
        <v>7523</v>
      </c>
      <c r="G3710">
        <v>19547</v>
      </c>
      <c r="H3710">
        <v>168</v>
      </c>
      <c r="I3710" t="s">
        <v>29</v>
      </c>
      <c r="J3710">
        <v>18000000</v>
      </c>
      <c r="K3710">
        <v>2.5</v>
      </c>
    </row>
    <row r="3711" spans="1:11" x14ac:dyDescent="0.3">
      <c r="A3711" t="s">
        <v>5271</v>
      </c>
      <c r="B3711">
        <v>174</v>
      </c>
      <c r="C3711">
        <v>119</v>
      </c>
      <c r="D3711">
        <v>21471685</v>
      </c>
      <c r="E3711" t="s">
        <v>248</v>
      </c>
      <c r="F3711" t="s">
        <v>7524</v>
      </c>
      <c r="G3711">
        <v>65464</v>
      </c>
      <c r="H3711">
        <v>1308</v>
      </c>
      <c r="I3711" t="s">
        <v>29</v>
      </c>
      <c r="J3711">
        <v>44000000</v>
      </c>
      <c r="K3711">
        <v>2.4</v>
      </c>
    </row>
    <row r="3712" spans="1:11" x14ac:dyDescent="0.3">
      <c r="A3712" t="s">
        <v>1561</v>
      </c>
      <c r="B3712">
        <v>131</v>
      </c>
      <c r="C3712">
        <v>121</v>
      </c>
      <c r="D3712">
        <v>5660084</v>
      </c>
      <c r="E3712" t="s">
        <v>4570</v>
      </c>
      <c r="F3712" t="s">
        <v>7526</v>
      </c>
      <c r="G3712">
        <v>41620</v>
      </c>
      <c r="H3712">
        <v>418</v>
      </c>
      <c r="I3712" t="s">
        <v>29</v>
      </c>
      <c r="J3712">
        <v>54000000</v>
      </c>
      <c r="K3712">
        <v>2.4</v>
      </c>
    </row>
    <row r="3713" spans="1:11" x14ac:dyDescent="0.3">
      <c r="A3713" t="s">
        <v>5267</v>
      </c>
      <c r="B3713">
        <v>112</v>
      </c>
      <c r="C3713">
        <v>93</v>
      </c>
      <c r="D3713">
        <v>39737645</v>
      </c>
      <c r="E3713" t="s">
        <v>1929</v>
      </c>
      <c r="F3713" t="s">
        <v>7527</v>
      </c>
      <c r="G3713">
        <v>89687</v>
      </c>
      <c r="H3713">
        <v>666</v>
      </c>
      <c r="I3713" t="s">
        <v>29</v>
      </c>
      <c r="J3713">
        <v>20000000</v>
      </c>
      <c r="K3713">
        <v>2.2999999999999998</v>
      </c>
    </row>
    <row r="3714" spans="1:11" x14ac:dyDescent="0.3">
      <c r="A3714" t="s">
        <v>5275</v>
      </c>
      <c r="B3714">
        <v>12</v>
      </c>
      <c r="C3714">
        <v>95</v>
      </c>
      <c r="D3714">
        <v>306715</v>
      </c>
      <c r="E3714" t="s">
        <v>676</v>
      </c>
      <c r="F3714" t="s">
        <v>7528</v>
      </c>
      <c r="G3714">
        <v>5143</v>
      </c>
      <c r="H3714">
        <v>62</v>
      </c>
      <c r="I3714" t="s">
        <v>29</v>
      </c>
      <c r="J3714">
        <v>10000000</v>
      </c>
      <c r="K3714">
        <v>2.2999999999999998</v>
      </c>
    </row>
    <row r="3715" spans="1:11" x14ac:dyDescent="0.3">
      <c r="A3715" t="s">
        <v>5247</v>
      </c>
      <c r="B3715">
        <v>148</v>
      </c>
      <c r="C3715">
        <v>94</v>
      </c>
      <c r="D3715">
        <v>5132655</v>
      </c>
      <c r="E3715" t="s">
        <v>197</v>
      </c>
      <c r="F3715" t="s">
        <v>7530</v>
      </c>
      <c r="G3715">
        <v>37626</v>
      </c>
      <c r="H3715">
        <v>521</v>
      </c>
      <c r="I3715" t="s">
        <v>29</v>
      </c>
      <c r="J3715">
        <v>20000000</v>
      </c>
      <c r="K3715">
        <v>2.2999999999999998</v>
      </c>
    </row>
    <row r="3716" spans="1:11" x14ac:dyDescent="0.3">
      <c r="A3716" t="s">
        <v>5179</v>
      </c>
      <c r="B3716">
        <v>78</v>
      </c>
      <c r="C3716">
        <v>94</v>
      </c>
      <c r="D3716">
        <v>17010646</v>
      </c>
      <c r="E3716" t="s">
        <v>4122</v>
      </c>
      <c r="F3716" t="s">
        <v>7532</v>
      </c>
      <c r="G3716">
        <v>40751</v>
      </c>
      <c r="H3716">
        <v>239</v>
      </c>
      <c r="I3716" t="s">
        <v>29</v>
      </c>
      <c r="J3716">
        <v>84000000</v>
      </c>
      <c r="K3716">
        <v>2.2000000000000002</v>
      </c>
    </row>
    <row r="3717" spans="1:11" x14ac:dyDescent="0.3">
      <c r="A3717" t="s">
        <v>5107</v>
      </c>
      <c r="B3717">
        <v>25</v>
      </c>
      <c r="C3717">
        <v>95</v>
      </c>
      <c r="D3717">
        <v>7009668</v>
      </c>
      <c r="E3717" t="s">
        <v>7533</v>
      </c>
      <c r="F3717" t="s">
        <v>7535</v>
      </c>
      <c r="G3717">
        <v>8707</v>
      </c>
      <c r="H3717">
        <v>36</v>
      </c>
      <c r="I3717" t="s">
        <v>29</v>
      </c>
      <c r="J3717">
        <v>5600000</v>
      </c>
      <c r="K3717">
        <v>2.1</v>
      </c>
    </row>
    <row r="3718" spans="1:11" x14ac:dyDescent="0.3">
      <c r="A3718" t="s">
        <v>5078</v>
      </c>
      <c r="B3718">
        <v>60</v>
      </c>
      <c r="C3718">
        <v>90</v>
      </c>
      <c r="D3718">
        <v>4922166</v>
      </c>
      <c r="E3718" t="s">
        <v>1076</v>
      </c>
      <c r="F3718" t="s">
        <v>7537</v>
      </c>
      <c r="G3718">
        <v>23606</v>
      </c>
      <c r="H3718">
        <v>304</v>
      </c>
      <c r="I3718" t="s">
        <v>29</v>
      </c>
      <c r="J3718">
        <v>12000000</v>
      </c>
      <c r="K3718">
        <v>2.1</v>
      </c>
    </row>
    <row r="3719" spans="1:11" x14ac:dyDescent="0.3">
      <c r="A3719" t="s">
        <v>5277</v>
      </c>
      <c r="B3719">
        <v>66</v>
      </c>
      <c r="C3719">
        <v>104</v>
      </c>
      <c r="D3719">
        <v>4273372</v>
      </c>
      <c r="E3719" t="s">
        <v>875</v>
      </c>
      <c r="F3719" t="s">
        <v>7539</v>
      </c>
      <c r="G3719">
        <v>19412</v>
      </c>
      <c r="H3719">
        <v>308</v>
      </c>
      <c r="I3719" t="s">
        <v>29</v>
      </c>
      <c r="J3719">
        <v>22000000</v>
      </c>
      <c r="K3719">
        <v>2.1</v>
      </c>
    </row>
    <row r="3720" spans="1:11" x14ac:dyDescent="0.3">
      <c r="A3720" t="s">
        <v>5221</v>
      </c>
      <c r="B3720">
        <v>25</v>
      </c>
      <c r="C3720">
        <v>93</v>
      </c>
      <c r="D3720">
        <v>5694308</v>
      </c>
      <c r="E3720" t="s">
        <v>1941</v>
      </c>
      <c r="F3720" t="s">
        <v>7540</v>
      </c>
      <c r="G3720">
        <v>13815</v>
      </c>
      <c r="H3720">
        <v>46</v>
      </c>
      <c r="I3720" t="s">
        <v>29</v>
      </c>
      <c r="J3720">
        <v>7000000</v>
      </c>
      <c r="K3720">
        <v>2</v>
      </c>
    </row>
    <row r="3721" spans="1:11" x14ac:dyDescent="0.3">
      <c r="A3721" t="s">
        <v>5267</v>
      </c>
      <c r="B3721">
        <v>111</v>
      </c>
      <c r="C3721">
        <v>88</v>
      </c>
      <c r="D3721">
        <v>14174654</v>
      </c>
      <c r="E3721" t="s">
        <v>676</v>
      </c>
      <c r="F3721" t="s">
        <v>7541</v>
      </c>
      <c r="G3721">
        <v>74945</v>
      </c>
      <c r="H3721">
        <v>359</v>
      </c>
      <c r="I3721" t="s">
        <v>29</v>
      </c>
      <c r="J3721">
        <v>25000000</v>
      </c>
      <c r="K3721">
        <v>1.9</v>
      </c>
    </row>
    <row r="3722" spans="1:11" x14ac:dyDescent="0.3">
      <c r="A3722" t="s">
        <v>5193</v>
      </c>
      <c r="B3722">
        <v>32</v>
      </c>
      <c r="C3722">
        <v>88</v>
      </c>
      <c r="D3722">
        <v>9109322</v>
      </c>
      <c r="E3722" t="s">
        <v>6953</v>
      </c>
      <c r="F3722" t="s">
        <v>7543</v>
      </c>
      <c r="G3722">
        <v>25371</v>
      </c>
      <c r="H3722">
        <v>129</v>
      </c>
      <c r="I3722" t="s">
        <v>29</v>
      </c>
      <c r="J3722">
        <v>20000000</v>
      </c>
      <c r="K3722">
        <v>1.9</v>
      </c>
    </row>
    <row r="3723" spans="1:11" x14ac:dyDescent="0.3">
      <c r="A3723" t="s">
        <v>3642</v>
      </c>
      <c r="B3723">
        <v>84</v>
      </c>
      <c r="C3723">
        <v>115</v>
      </c>
      <c r="D3723">
        <v>73000942</v>
      </c>
      <c r="E3723" t="s">
        <v>232</v>
      </c>
      <c r="F3723" t="s">
        <v>7545</v>
      </c>
      <c r="G3723">
        <v>74351</v>
      </c>
      <c r="H3723">
        <v>233</v>
      </c>
      <c r="I3723" t="s">
        <v>29</v>
      </c>
      <c r="J3723">
        <v>13000000</v>
      </c>
      <c r="K3723">
        <v>1.6</v>
      </c>
    </row>
  </sheetData>
  <pageMargins left="0.7" right="0.7" top="0.75" bottom="0.75" header="0.3" footer="0.3"/>
  <drawing r:id="rId1"/>
  <tableParts count="2">
    <tablePart r:id="rId2"/>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3723"/>
  <sheetViews>
    <sheetView topLeftCell="J1" workbookViewId="0">
      <selection activeCell="U2" sqref="U2"/>
    </sheetView>
  </sheetViews>
  <sheetFormatPr defaultRowHeight="14.4" x14ac:dyDescent="0.3"/>
  <cols>
    <col min="1" max="1" width="29.6640625" bestFit="1" customWidth="1"/>
    <col min="2" max="2" width="22.5546875" customWidth="1"/>
    <col min="3" max="3" width="10.109375" customWidth="1"/>
    <col min="4" max="4" width="10" bestFit="1" customWidth="1"/>
    <col min="5" max="5" width="62.6640625" bestFit="1" customWidth="1"/>
    <col min="6" max="6" width="24.88671875" bestFit="1" customWidth="1"/>
    <col min="7" max="7" width="72.77734375" bestFit="1" customWidth="1"/>
    <col min="8" max="8" width="18" customWidth="1"/>
    <col min="9" max="9" width="22.109375" customWidth="1"/>
    <col min="10" max="10" width="10.5546875" bestFit="1" customWidth="1"/>
    <col min="11" max="11" width="13.21875" bestFit="1" customWidth="1"/>
    <col min="12" max="12" width="12" bestFit="1" customWidth="1"/>
    <col min="13" max="13" width="10.77734375" customWidth="1"/>
    <col min="14" max="14" width="12.6640625" customWidth="1"/>
    <col min="15" max="15" width="12.6640625" bestFit="1" customWidth="1"/>
    <col min="20" max="20" width="11" customWidth="1"/>
    <col min="21" max="21" width="8" customWidth="1"/>
    <col min="22" max="22" width="9.88671875" customWidth="1"/>
    <col min="23" max="23" width="19" customWidth="1"/>
  </cols>
  <sheetData>
    <row r="1" spans="1:23" x14ac:dyDescent="0.3">
      <c r="A1" t="s">
        <v>0</v>
      </c>
      <c r="B1" t="s">
        <v>1</v>
      </c>
      <c r="C1" t="s">
        <v>2</v>
      </c>
      <c r="D1" t="s">
        <v>3</v>
      </c>
      <c r="E1" t="s">
        <v>4</v>
      </c>
      <c r="F1" t="s">
        <v>5</v>
      </c>
      <c r="G1" t="s">
        <v>6</v>
      </c>
      <c r="H1" t="s">
        <v>7</v>
      </c>
      <c r="I1" t="s">
        <v>8</v>
      </c>
      <c r="J1" t="s">
        <v>9</v>
      </c>
      <c r="K1" t="s">
        <v>10</v>
      </c>
      <c r="L1" t="s">
        <v>11</v>
      </c>
      <c r="M1" t="s">
        <v>12</v>
      </c>
      <c r="N1" t="s">
        <v>13</v>
      </c>
      <c r="O1" t="s">
        <v>14</v>
      </c>
      <c r="T1" t="s">
        <v>20</v>
      </c>
      <c r="U1" t="s">
        <v>21</v>
      </c>
      <c r="V1" t="s">
        <v>22</v>
      </c>
      <c r="W1" t="s">
        <v>23</v>
      </c>
    </row>
    <row r="2" spans="1:23" x14ac:dyDescent="0.3">
      <c r="A2" t="s">
        <v>25</v>
      </c>
      <c r="B2">
        <v>199</v>
      </c>
      <c r="C2">
        <v>142</v>
      </c>
      <c r="D2">
        <v>28341469</v>
      </c>
      <c r="E2" t="s">
        <v>26</v>
      </c>
      <c r="F2" t="s">
        <v>27</v>
      </c>
      <c r="G2" t="s">
        <v>28</v>
      </c>
      <c r="H2">
        <v>1689764</v>
      </c>
      <c r="I2">
        <v>4144</v>
      </c>
      <c r="J2" t="s">
        <v>29</v>
      </c>
      <c r="K2" t="s">
        <v>30</v>
      </c>
      <c r="L2">
        <v>25000000</v>
      </c>
      <c r="M2">
        <v>1994</v>
      </c>
      <c r="N2">
        <v>9.3000000000000007</v>
      </c>
      <c r="O2">
        <v>3341469</v>
      </c>
      <c r="T2" t="s">
        <v>156</v>
      </c>
      <c r="U2">
        <f>COUNTIF(Table5[language],T2)</f>
        <v>3</v>
      </c>
      <c r="V2" cm="1">
        <f t="array" ref="V2">MEDIAN(IF(Table5[language]=T2,Table5[imdb_score]))</f>
        <v>8.4</v>
      </c>
      <c r="W2" cm="1">
        <f t="array" ref="W2">STDEV(IF(Table5[language]=T2,Table5[imdb_score]))</f>
        <v>0.55075705472861036</v>
      </c>
    </row>
    <row r="3" spans="1:23" x14ac:dyDescent="0.3">
      <c r="A3" t="s">
        <v>33</v>
      </c>
      <c r="B3">
        <v>208</v>
      </c>
      <c r="C3">
        <v>175</v>
      </c>
      <c r="D3">
        <v>134821952</v>
      </c>
      <c r="E3" t="s">
        <v>26</v>
      </c>
      <c r="F3" t="s">
        <v>34</v>
      </c>
      <c r="G3" t="s">
        <v>35</v>
      </c>
      <c r="H3">
        <v>1155770</v>
      </c>
      <c r="I3">
        <v>2238</v>
      </c>
      <c r="J3" t="s">
        <v>29</v>
      </c>
      <c r="K3" t="s">
        <v>30</v>
      </c>
      <c r="L3">
        <v>6000000</v>
      </c>
      <c r="M3">
        <v>1972</v>
      </c>
      <c r="N3">
        <v>9.1999999999999993</v>
      </c>
      <c r="O3">
        <v>128821952</v>
      </c>
      <c r="T3" t="s">
        <v>64</v>
      </c>
      <c r="U3">
        <f>COUNTIF(Table5[language],T3)</f>
        <v>3</v>
      </c>
      <c r="V3" cm="1">
        <f t="array" ref="V3">MEDIAN(IF(Table5[language]=T3,Table5[imdb_score]))</f>
        <v>8.1</v>
      </c>
      <c r="W3" cm="1">
        <f t="array" ref="W3">STDEV(IF(Table5[language]=T3,Table5[imdb_score]))</f>
        <v>0.5291502622129185</v>
      </c>
    </row>
    <row r="4" spans="1:23" x14ac:dyDescent="0.3">
      <c r="A4" t="s">
        <v>38</v>
      </c>
      <c r="B4">
        <v>645</v>
      </c>
      <c r="C4">
        <v>152</v>
      </c>
      <c r="D4">
        <v>533316061</v>
      </c>
      <c r="E4" t="s">
        <v>39</v>
      </c>
      <c r="F4" t="s">
        <v>40</v>
      </c>
      <c r="G4" t="s">
        <v>41</v>
      </c>
      <c r="H4">
        <v>1676169</v>
      </c>
      <c r="I4">
        <v>4667</v>
      </c>
      <c r="J4" t="s">
        <v>29</v>
      </c>
      <c r="K4" t="s">
        <v>30</v>
      </c>
      <c r="L4">
        <v>185000000</v>
      </c>
      <c r="M4">
        <v>2008</v>
      </c>
      <c r="N4">
        <v>9</v>
      </c>
      <c r="O4">
        <v>348316061</v>
      </c>
      <c r="T4" t="s">
        <v>124</v>
      </c>
      <c r="U4">
        <f>COUNTIF(Table5[language],T4)</f>
        <v>10</v>
      </c>
      <c r="V4" cm="1">
        <f t="array" ref="V4">MEDIAN(IF(Table5[language]=T4,Table5[imdb_score]))</f>
        <v>8</v>
      </c>
      <c r="W4" cm="1">
        <f t="array" ref="W4">STDEV(IF(Table5[language]=T4,Table5[imdb_score]))</f>
        <v>0.9901739465591145</v>
      </c>
    </row>
    <row r="5" spans="1:23" x14ac:dyDescent="0.3">
      <c r="A5" t="s">
        <v>33</v>
      </c>
      <c r="B5">
        <v>149</v>
      </c>
      <c r="C5">
        <v>220</v>
      </c>
      <c r="D5">
        <v>57300000</v>
      </c>
      <c r="E5" t="s">
        <v>26</v>
      </c>
      <c r="F5" t="s">
        <v>44</v>
      </c>
      <c r="G5" t="s">
        <v>45</v>
      </c>
      <c r="H5">
        <v>790926</v>
      </c>
      <c r="I5">
        <v>650</v>
      </c>
      <c r="J5" t="s">
        <v>29</v>
      </c>
      <c r="K5" t="s">
        <v>30</v>
      </c>
      <c r="L5">
        <v>13000000</v>
      </c>
      <c r="M5">
        <v>1974</v>
      </c>
      <c r="N5">
        <v>9</v>
      </c>
      <c r="O5">
        <v>44300000</v>
      </c>
      <c r="T5" t="s">
        <v>122</v>
      </c>
      <c r="U5">
        <f>COUNTIF(Table5[language],T5)</f>
        <v>5</v>
      </c>
      <c r="V5" cm="1">
        <f t="array" ref="V5">MEDIAN(IF(Table5[language]=T5,Table5[imdb_score]))</f>
        <v>8</v>
      </c>
      <c r="W5" cm="1">
        <f t="array" ref="W5">STDEV(IF(Table5[language]=T5,Table5[imdb_score]))</f>
        <v>0.97877474425937172</v>
      </c>
    </row>
    <row r="6" spans="1:23" x14ac:dyDescent="0.3">
      <c r="A6" t="s">
        <v>48</v>
      </c>
      <c r="B6">
        <v>328</v>
      </c>
      <c r="C6">
        <v>192</v>
      </c>
      <c r="D6">
        <v>377019252</v>
      </c>
      <c r="E6" t="s">
        <v>49</v>
      </c>
      <c r="F6" t="s">
        <v>50</v>
      </c>
      <c r="G6" t="s">
        <v>51</v>
      </c>
      <c r="H6">
        <v>1215718</v>
      </c>
      <c r="I6">
        <v>3189</v>
      </c>
      <c r="J6" t="s">
        <v>29</v>
      </c>
      <c r="K6" t="s">
        <v>30</v>
      </c>
      <c r="L6">
        <v>94000000</v>
      </c>
      <c r="M6">
        <v>2003</v>
      </c>
      <c r="N6">
        <v>8.9</v>
      </c>
      <c r="O6">
        <v>283019252</v>
      </c>
      <c r="T6" t="s">
        <v>100</v>
      </c>
      <c r="U6">
        <f>COUNTIF(Table5[language],T6)</f>
        <v>1</v>
      </c>
      <c r="V6" cm="1">
        <f t="array" ref="V6">MEDIAN(IF(Table5[language]=T6,Table5[imdb_score]))</f>
        <v>8</v>
      </c>
      <c r="W6" t="e" cm="1">
        <f t="array" ref="W6">STDEV(IF(Table5[language]=T6,Table5[imdb_score]))</f>
        <v>#DIV/0!</v>
      </c>
    </row>
    <row r="7" spans="1:23" x14ac:dyDescent="0.3">
      <c r="A7" t="s">
        <v>54</v>
      </c>
      <c r="B7">
        <v>215</v>
      </c>
      <c r="C7">
        <v>178</v>
      </c>
      <c r="D7">
        <v>107930000</v>
      </c>
      <c r="E7" t="s">
        <v>26</v>
      </c>
      <c r="F7" t="s">
        <v>55</v>
      </c>
      <c r="G7" t="s">
        <v>56</v>
      </c>
      <c r="H7">
        <v>1324680</v>
      </c>
      <c r="I7">
        <v>2195</v>
      </c>
      <c r="J7" t="s">
        <v>29</v>
      </c>
      <c r="K7" t="s">
        <v>30</v>
      </c>
      <c r="L7">
        <v>8000000</v>
      </c>
      <c r="M7">
        <v>1994</v>
      </c>
      <c r="N7">
        <v>8.9</v>
      </c>
      <c r="O7">
        <v>99930000</v>
      </c>
      <c r="T7" t="s">
        <v>164</v>
      </c>
      <c r="U7">
        <f>COUNTIF(Table5[language],T7)</f>
        <v>1</v>
      </c>
      <c r="V7" cm="1">
        <f t="array" ref="V7">MEDIAN(IF(Table5[language]=T7,Table5[imdb_score]))</f>
        <v>7.9</v>
      </c>
      <c r="W7" t="e" cm="1">
        <f t="array" ref="W7">STDEV(IF(Table5[language]=T7,Table5[imdb_score]))</f>
        <v>#DIV/0!</v>
      </c>
    </row>
    <row r="8" spans="1:23" x14ac:dyDescent="0.3">
      <c r="A8" t="s">
        <v>59</v>
      </c>
      <c r="B8">
        <v>174</v>
      </c>
      <c r="C8">
        <v>185</v>
      </c>
      <c r="D8">
        <v>96067179</v>
      </c>
      <c r="E8" t="s">
        <v>60</v>
      </c>
      <c r="F8" t="s">
        <v>61</v>
      </c>
      <c r="G8" t="s">
        <v>62</v>
      </c>
      <c r="H8">
        <v>865020</v>
      </c>
      <c r="I8">
        <v>1273</v>
      </c>
      <c r="J8" t="s">
        <v>29</v>
      </c>
      <c r="K8" t="s">
        <v>30</v>
      </c>
      <c r="L8">
        <v>22000000</v>
      </c>
      <c r="M8">
        <v>1993</v>
      </c>
      <c r="N8">
        <v>8.9</v>
      </c>
      <c r="O8">
        <v>74067179</v>
      </c>
      <c r="T8" t="s">
        <v>114</v>
      </c>
      <c r="U8">
        <f>COUNTIF(Table5[language],T8)</f>
        <v>2</v>
      </c>
      <c r="V8" cm="1">
        <f t="array" ref="V8">MEDIAN(IF(Table5[language]=T8,Table5[imdb_score]))</f>
        <v>7.8999999999999995</v>
      </c>
      <c r="W8" cm="1">
        <f t="array" ref="W8">STDEV(IF(Table5[language]=T8,Table5[imdb_score]))</f>
        <v>0.42426406871192829</v>
      </c>
    </row>
    <row r="9" spans="1:23" x14ac:dyDescent="0.3">
      <c r="A9" t="s">
        <v>65</v>
      </c>
      <c r="B9">
        <v>181</v>
      </c>
      <c r="C9">
        <v>142</v>
      </c>
      <c r="D9">
        <v>6100000</v>
      </c>
      <c r="E9" t="s">
        <v>66</v>
      </c>
      <c r="F9" t="s">
        <v>67</v>
      </c>
      <c r="G9" t="s">
        <v>68</v>
      </c>
      <c r="H9">
        <v>503509</v>
      </c>
      <c r="I9">
        <v>780</v>
      </c>
      <c r="J9" t="s">
        <v>69</v>
      </c>
      <c r="K9" t="s">
        <v>70</v>
      </c>
      <c r="L9">
        <v>1200000</v>
      </c>
      <c r="M9">
        <v>1966</v>
      </c>
      <c r="N9">
        <v>8.9</v>
      </c>
      <c r="O9">
        <v>4900000</v>
      </c>
      <c r="T9" t="s">
        <v>96</v>
      </c>
      <c r="U9">
        <f>COUNTIF(Table5[language],T9)</f>
        <v>10</v>
      </c>
      <c r="V9" cm="1">
        <f t="array" ref="V9">MEDIAN(IF(Table5[language]=T9,Table5[imdb_score]))</f>
        <v>7.8</v>
      </c>
      <c r="W9" cm="1">
        <f t="array" ref="W9">STDEV(IF(Table5[language]=T9,Table5[imdb_score]))</f>
        <v>0.71188326134119639</v>
      </c>
    </row>
    <row r="10" spans="1:23" x14ac:dyDescent="0.3">
      <c r="A10" t="s">
        <v>72</v>
      </c>
      <c r="B10">
        <v>149</v>
      </c>
      <c r="C10">
        <v>142</v>
      </c>
      <c r="D10">
        <v>329691196</v>
      </c>
      <c r="E10" t="s">
        <v>73</v>
      </c>
      <c r="F10" t="s">
        <v>74</v>
      </c>
      <c r="G10" t="s">
        <v>75</v>
      </c>
      <c r="H10">
        <v>1251222</v>
      </c>
      <c r="I10">
        <v>1398</v>
      </c>
      <c r="J10" t="s">
        <v>29</v>
      </c>
      <c r="K10" t="s">
        <v>30</v>
      </c>
      <c r="L10">
        <v>55000000</v>
      </c>
      <c r="M10">
        <v>1994</v>
      </c>
      <c r="N10">
        <v>8.8000000000000007</v>
      </c>
      <c r="O10">
        <v>274691196</v>
      </c>
      <c r="T10" t="s">
        <v>76</v>
      </c>
      <c r="U10">
        <f>COUNTIF(Table5[language],T10)</f>
        <v>3</v>
      </c>
      <c r="V10" cm="1">
        <f t="array" ref="V10">MEDIAN(IF(Table5[language]=T10,Table5[imdb_score]))</f>
        <v>7.8</v>
      </c>
      <c r="W10" cm="1">
        <f t="array" ref="W10">STDEV(IF(Table5[language]=T10,Table5[imdb_score]))</f>
        <v>0.40414518843273811</v>
      </c>
    </row>
    <row r="11" spans="1:23" x14ac:dyDescent="0.3">
      <c r="A11" t="s">
        <v>77</v>
      </c>
      <c r="B11">
        <v>223</v>
      </c>
      <c r="C11">
        <v>127</v>
      </c>
      <c r="D11">
        <v>290158751</v>
      </c>
      <c r="E11" t="s">
        <v>78</v>
      </c>
      <c r="F11" t="s">
        <v>79</v>
      </c>
      <c r="G11" t="s">
        <v>80</v>
      </c>
      <c r="H11">
        <v>837759</v>
      </c>
      <c r="I11">
        <v>900</v>
      </c>
      <c r="J11" t="s">
        <v>29</v>
      </c>
      <c r="K11" t="s">
        <v>30</v>
      </c>
      <c r="L11">
        <v>18000000</v>
      </c>
      <c r="M11">
        <v>1980</v>
      </c>
      <c r="N11">
        <v>8.8000000000000007</v>
      </c>
      <c r="O11">
        <v>272158751</v>
      </c>
      <c r="T11" t="s">
        <v>143</v>
      </c>
      <c r="U11">
        <f>COUNTIF(Table5[language],T11)</f>
        <v>1</v>
      </c>
      <c r="V11" cm="1">
        <f t="array" ref="V11">MEDIAN(IF(Table5[language]=T11,Table5[imdb_score]))</f>
        <v>7.8</v>
      </c>
      <c r="W11" t="e" cm="1">
        <f t="array" ref="W11">STDEV(IF(Table5[language]=T11,Table5[imdb_score]))</f>
        <v>#DIV/0!</v>
      </c>
    </row>
    <row r="12" spans="1:23" x14ac:dyDescent="0.3">
      <c r="A12" t="s">
        <v>48</v>
      </c>
      <c r="B12">
        <v>297</v>
      </c>
      <c r="C12">
        <v>171</v>
      </c>
      <c r="D12">
        <v>313837577</v>
      </c>
      <c r="E12" t="s">
        <v>49</v>
      </c>
      <c r="F12" t="s">
        <v>81</v>
      </c>
      <c r="G12" t="s">
        <v>82</v>
      </c>
      <c r="H12">
        <v>1238746</v>
      </c>
      <c r="I12">
        <v>5060</v>
      </c>
      <c r="J12" t="s">
        <v>29</v>
      </c>
      <c r="K12" t="s">
        <v>83</v>
      </c>
      <c r="L12">
        <v>93000000</v>
      </c>
      <c r="M12">
        <v>2001</v>
      </c>
      <c r="N12">
        <v>8.8000000000000007</v>
      </c>
      <c r="O12">
        <v>220837577</v>
      </c>
      <c r="T12" t="s">
        <v>133</v>
      </c>
      <c r="U12">
        <f>COUNTIF(Table5[language],T12)</f>
        <v>5</v>
      </c>
      <c r="V12" cm="1">
        <f t="array" ref="V12">MEDIAN(IF(Table5[language]=T12,Table5[imdb_score]))</f>
        <v>7.7</v>
      </c>
      <c r="W12" cm="1">
        <f t="array" ref="W12">STDEV(IF(Table5[language]=T12,Table5[imdb_score]))</f>
        <v>0.57008771254956914</v>
      </c>
    </row>
    <row r="13" spans="1:23" x14ac:dyDescent="0.3">
      <c r="A13" t="s">
        <v>38</v>
      </c>
      <c r="B13">
        <v>642</v>
      </c>
      <c r="C13">
        <v>148</v>
      </c>
      <c r="D13">
        <v>292568851</v>
      </c>
      <c r="E13" t="s">
        <v>86</v>
      </c>
      <c r="F13" t="s">
        <v>87</v>
      </c>
      <c r="G13" t="s">
        <v>88</v>
      </c>
      <c r="H13">
        <v>1468200</v>
      </c>
      <c r="I13">
        <v>2803</v>
      </c>
      <c r="J13" t="s">
        <v>29</v>
      </c>
      <c r="K13" t="s">
        <v>30</v>
      </c>
      <c r="L13">
        <v>160000000</v>
      </c>
      <c r="M13">
        <v>2010</v>
      </c>
      <c r="N13">
        <v>8.8000000000000007</v>
      </c>
      <c r="O13">
        <v>132568851</v>
      </c>
      <c r="T13" t="s">
        <v>71</v>
      </c>
      <c r="U13">
        <f>COUNTIF(Table5[language],T13)</f>
        <v>2</v>
      </c>
      <c r="V13" cm="1">
        <f t="array" ref="V13">MEDIAN(IF(Table5[language]=T13,Table5[imdb_score]))</f>
        <v>7.5</v>
      </c>
      <c r="W13" cm="1">
        <f t="array" ref="W13">STDEV(IF(Table5[language]=T13,Table5[imdb_score]))</f>
        <v>0.141421356237309</v>
      </c>
    </row>
    <row r="14" spans="1:23" x14ac:dyDescent="0.3">
      <c r="A14" t="s">
        <v>91</v>
      </c>
      <c r="B14">
        <v>315</v>
      </c>
      <c r="C14">
        <v>151</v>
      </c>
      <c r="D14">
        <v>37023395</v>
      </c>
      <c r="E14" t="s">
        <v>92</v>
      </c>
      <c r="F14" t="s">
        <v>93</v>
      </c>
      <c r="G14" t="s">
        <v>94</v>
      </c>
      <c r="H14">
        <v>1347461</v>
      </c>
      <c r="I14">
        <v>2968</v>
      </c>
      <c r="J14" t="s">
        <v>29</v>
      </c>
      <c r="K14" t="s">
        <v>30</v>
      </c>
      <c r="L14">
        <v>63000000</v>
      </c>
      <c r="M14">
        <v>1999</v>
      </c>
      <c r="N14">
        <v>8.8000000000000007</v>
      </c>
      <c r="O14">
        <v>-25976605</v>
      </c>
      <c r="T14" t="s">
        <v>103</v>
      </c>
      <c r="U14">
        <f>COUNTIF(Table5[language],T14)</f>
        <v>5</v>
      </c>
      <c r="V14" cm="1">
        <f t="array" ref="V14">MEDIAN(IF(Table5[language]=T14,Table5[imdb_score]))</f>
        <v>7.4</v>
      </c>
      <c r="W14" cm="1">
        <f t="array" ref="W14">STDEV(IF(Table5[language]=T14,Table5[imdb_score]))</f>
        <v>0.80124902496040507</v>
      </c>
    </row>
    <row r="15" spans="1:23" x14ac:dyDescent="0.3">
      <c r="A15" t="s">
        <v>97</v>
      </c>
      <c r="B15">
        <v>282</v>
      </c>
      <c r="C15">
        <v>125</v>
      </c>
      <c r="D15">
        <v>460935665</v>
      </c>
      <c r="E15" t="s">
        <v>78</v>
      </c>
      <c r="F15" t="s">
        <v>79</v>
      </c>
      <c r="G15" t="s">
        <v>98</v>
      </c>
      <c r="H15">
        <v>911097</v>
      </c>
      <c r="I15">
        <v>1470</v>
      </c>
      <c r="J15" t="s">
        <v>29</v>
      </c>
      <c r="K15" t="s">
        <v>30</v>
      </c>
      <c r="L15">
        <v>11000000</v>
      </c>
      <c r="M15">
        <v>1977</v>
      </c>
      <c r="N15">
        <v>8.6999999999999993</v>
      </c>
      <c r="O15">
        <v>449935665</v>
      </c>
      <c r="T15" t="s">
        <v>184</v>
      </c>
      <c r="U15">
        <f>COUNTIF(Table5[language],T15)</f>
        <v>1</v>
      </c>
      <c r="V15" cm="1">
        <f t="array" ref="V15">MEDIAN(IF(Table5[language]=T15,Table5[imdb_score]))</f>
        <v>7.4</v>
      </c>
      <c r="W15" t="e" cm="1">
        <f t="array" ref="W15">STDEV(IF(Table5[language]=T15,Table5[imdb_score]))</f>
        <v>#DIV/0!</v>
      </c>
    </row>
    <row r="16" spans="1:23" x14ac:dyDescent="0.3">
      <c r="A16" t="s">
        <v>48</v>
      </c>
      <c r="B16">
        <v>294</v>
      </c>
      <c r="C16">
        <v>172</v>
      </c>
      <c r="D16">
        <v>340478898</v>
      </c>
      <c r="E16" t="s">
        <v>49</v>
      </c>
      <c r="F16" t="s">
        <v>81</v>
      </c>
      <c r="G16" t="s">
        <v>101</v>
      </c>
      <c r="H16">
        <v>1100446</v>
      </c>
      <c r="I16">
        <v>2417</v>
      </c>
      <c r="J16" t="s">
        <v>29</v>
      </c>
      <c r="K16" t="s">
        <v>30</v>
      </c>
      <c r="L16">
        <v>94000000</v>
      </c>
      <c r="M16">
        <v>2002</v>
      </c>
      <c r="N16">
        <v>8.6999999999999993</v>
      </c>
      <c r="O16">
        <v>246478898</v>
      </c>
      <c r="T16" t="s">
        <v>58</v>
      </c>
      <c r="U16">
        <f>COUNTIF(Table5[language],T16)</f>
        <v>1</v>
      </c>
      <c r="V16" cm="1">
        <f t="array" ref="V16">MEDIAN(IF(Table5[language]=T16,Table5[imdb_score]))</f>
        <v>7.4</v>
      </c>
      <c r="W16" t="e" cm="1">
        <f t="array" ref="W16">STDEV(IF(Table5[language]=T16,Table5[imdb_score]))</f>
        <v>#DIV/0!</v>
      </c>
    </row>
    <row r="17" spans="1:23" x14ac:dyDescent="0.3">
      <c r="A17" t="s">
        <v>104</v>
      </c>
      <c r="B17">
        <v>313</v>
      </c>
      <c r="C17">
        <v>136</v>
      </c>
      <c r="D17">
        <v>171383253</v>
      </c>
      <c r="E17" t="s">
        <v>105</v>
      </c>
      <c r="F17" t="s">
        <v>106</v>
      </c>
      <c r="G17" t="s">
        <v>107</v>
      </c>
      <c r="H17">
        <v>1217752</v>
      </c>
      <c r="I17">
        <v>3646</v>
      </c>
      <c r="J17" t="s">
        <v>29</v>
      </c>
      <c r="K17" t="s">
        <v>30</v>
      </c>
      <c r="L17">
        <v>63000000</v>
      </c>
      <c r="M17">
        <v>1999</v>
      </c>
      <c r="N17">
        <v>8.6999999999999993</v>
      </c>
      <c r="O17">
        <v>108383253</v>
      </c>
      <c r="T17" t="s">
        <v>90</v>
      </c>
      <c r="U17">
        <f>COUNTIF(Table5[language],T17)</f>
        <v>34</v>
      </c>
      <c r="V17" cm="1">
        <f t="array" ref="V17">MEDIAN(IF(Table5[language]=T17,Table5[imdb_score]))</f>
        <v>7.3</v>
      </c>
      <c r="W17" cm="1">
        <f t="array" ref="W17">STDEV(IF(Table5[language]=T17,Table5[imdb_score]))</f>
        <v>0.51943511069680182</v>
      </c>
    </row>
    <row r="18" spans="1:23" x14ac:dyDescent="0.3">
      <c r="A18" t="s">
        <v>110</v>
      </c>
      <c r="B18">
        <v>149</v>
      </c>
      <c r="C18">
        <v>133</v>
      </c>
      <c r="D18">
        <v>112000000</v>
      </c>
      <c r="E18" t="s">
        <v>92</v>
      </c>
      <c r="F18" t="s">
        <v>111</v>
      </c>
      <c r="G18" t="s">
        <v>112</v>
      </c>
      <c r="H18">
        <v>680041</v>
      </c>
      <c r="I18">
        <v>760</v>
      </c>
      <c r="J18" t="s">
        <v>29</v>
      </c>
      <c r="K18" t="s">
        <v>30</v>
      </c>
      <c r="L18">
        <v>4400000</v>
      </c>
      <c r="M18">
        <v>1975</v>
      </c>
      <c r="N18">
        <v>8.6999999999999993</v>
      </c>
      <c r="O18">
        <v>107600000</v>
      </c>
      <c r="T18" t="s">
        <v>53</v>
      </c>
      <c r="U18">
        <f>COUNTIF(Table5[language],T18)</f>
        <v>7</v>
      </c>
      <c r="V18" cm="1">
        <f t="array" ref="V18">MEDIAN(IF(Table5[language]=T18,Table5[imdb_score]))</f>
        <v>7.3</v>
      </c>
      <c r="W18" cm="1">
        <f t="array" ref="W18">STDEV(IF(Table5[language]=T18,Table5[imdb_score]))</f>
        <v>0.35050983275386549</v>
      </c>
    </row>
    <row r="19" spans="1:23" x14ac:dyDescent="0.3">
      <c r="A19" t="s">
        <v>115</v>
      </c>
      <c r="B19">
        <v>192</v>
      </c>
      <c r="C19">
        <v>146</v>
      </c>
      <c r="D19">
        <v>46836394</v>
      </c>
      <c r="E19" t="s">
        <v>116</v>
      </c>
      <c r="F19" t="s">
        <v>44</v>
      </c>
      <c r="G19" t="s">
        <v>117</v>
      </c>
      <c r="H19">
        <v>728685</v>
      </c>
      <c r="I19">
        <v>989</v>
      </c>
      <c r="J19" t="s">
        <v>29</v>
      </c>
      <c r="K19" t="s">
        <v>30</v>
      </c>
      <c r="L19">
        <v>25000000</v>
      </c>
      <c r="M19">
        <v>1990</v>
      </c>
      <c r="N19">
        <v>8.6999999999999993</v>
      </c>
      <c r="O19">
        <v>21836394</v>
      </c>
      <c r="T19" t="s">
        <v>153</v>
      </c>
      <c r="U19">
        <f>COUNTIF(Table5[language],T19)</f>
        <v>4</v>
      </c>
      <c r="V19" cm="1">
        <f t="array" ref="V19">MEDIAN(IF(Table5[language]=T19,Table5[imdb_score]))</f>
        <v>7.3</v>
      </c>
      <c r="W19" cm="1">
        <f t="array" ref="W19">STDEV(IF(Table5[language]=T19,Table5[imdb_score]))</f>
        <v>0.57445626465380251</v>
      </c>
    </row>
    <row r="20" spans="1:23" x14ac:dyDescent="0.3">
      <c r="A20" t="s">
        <v>119</v>
      </c>
      <c r="B20">
        <v>214</v>
      </c>
      <c r="C20">
        <v>135</v>
      </c>
      <c r="D20">
        <v>7563397</v>
      </c>
      <c r="E20" t="s">
        <v>26</v>
      </c>
      <c r="F20" t="s">
        <v>120</v>
      </c>
      <c r="G20" t="s">
        <v>121</v>
      </c>
      <c r="H20">
        <v>533200</v>
      </c>
      <c r="I20">
        <v>749</v>
      </c>
      <c r="J20" t="s">
        <v>122</v>
      </c>
      <c r="K20" t="s">
        <v>123</v>
      </c>
      <c r="L20">
        <v>3300000</v>
      </c>
      <c r="M20">
        <v>2002</v>
      </c>
      <c r="N20">
        <v>8.6999999999999993</v>
      </c>
      <c r="O20">
        <v>4263397</v>
      </c>
      <c r="T20" t="s">
        <v>189</v>
      </c>
      <c r="U20">
        <f>COUNTIF(Table5[language],T20)</f>
        <v>1</v>
      </c>
      <c r="V20" cm="1">
        <f t="array" ref="V20">MEDIAN(IF(Table5[language]=T20,Table5[imdb_score]))</f>
        <v>7.3</v>
      </c>
      <c r="W20" t="e" cm="1">
        <f t="array" ref="W20">STDEV(IF(Table5[language]=T20,Table5[imdb_score]))</f>
        <v>#DIV/0!</v>
      </c>
    </row>
    <row r="21" spans="1:23" x14ac:dyDescent="0.3">
      <c r="A21" t="s">
        <v>31</v>
      </c>
      <c r="B21">
        <v>153</v>
      </c>
      <c r="C21">
        <v>202</v>
      </c>
      <c r="D21">
        <v>269061</v>
      </c>
      <c r="E21" t="s">
        <v>125</v>
      </c>
      <c r="F21" t="s">
        <v>126</v>
      </c>
      <c r="G21" t="s">
        <v>127</v>
      </c>
      <c r="H21">
        <v>229012</v>
      </c>
      <c r="I21">
        <v>596</v>
      </c>
      <c r="J21" t="s">
        <v>124</v>
      </c>
      <c r="K21" t="s">
        <v>128</v>
      </c>
      <c r="L21">
        <v>2000000</v>
      </c>
      <c r="M21">
        <v>1954</v>
      </c>
      <c r="N21">
        <v>8.6999999999999993</v>
      </c>
      <c r="O21">
        <v>-1730939</v>
      </c>
      <c r="T21" t="s">
        <v>148</v>
      </c>
      <c r="U21">
        <f>COUNTIF(Table5[language],T21)</f>
        <v>1</v>
      </c>
      <c r="V21" cm="1">
        <f t="array" ref="V21">MEDIAN(IF(Table5[language]=T21,Table5[imdb_score]))</f>
        <v>7.3</v>
      </c>
      <c r="W21" t="e" cm="1">
        <f t="array" ref="W21">STDEV(IF(Table5[language]=T21,Table5[imdb_score]))</f>
        <v>#DIV/0!</v>
      </c>
    </row>
    <row r="22" spans="1:23" x14ac:dyDescent="0.3">
      <c r="A22" t="s">
        <v>59</v>
      </c>
      <c r="B22">
        <v>219</v>
      </c>
      <c r="C22">
        <v>169</v>
      </c>
      <c r="D22">
        <v>216119491</v>
      </c>
      <c r="E22" t="s">
        <v>130</v>
      </c>
      <c r="F22" t="s">
        <v>74</v>
      </c>
      <c r="G22" t="s">
        <v>131</v>
      </c>
      <c r="H22">
        <v>881236</v>
      </c>
      <c r="I22">
        <v>2277</v>
      </c>
      <c r="J22" t="s">
        <v>29</v>
      </c>
      <c r="K22" t="s">
        <v>30</v>
      </c>
      <c r="L22">
        <v>70000000</v>
      </c>
      <c r="M22">
        <v>1998</v>
      </c>
      <c r="N22">
        <v>8.6</v>
      </c>
      <c r="O22">
        <v>146119491</v>
      </c>
      <c r="T22" t="s">
        <v>139</v>
      </c>
      <c r="U22">
        <f>COUNTIF(Table5[language],T22)</f>
        <v>14</v>
      </c>
      <c r="V22" cm="1">
        <f t="array" ref="V22">MEDIAN(IF(Table5[language]=T22,Table5[imdb_score]))</f>
        <v>7.25</v>
      </c>
      <c r="W22" cm="1">
        <f t="array" ref="W22">STDEV(IF(Table5[language]=T22,Table5[imdb_score]))</f>
        <v>0.76578624395360906</v>
      </c>
    </row>
    <row r="23" spans="1:23" x14ac:dyDescent="0.3">
      <c r="A23" t="s">
        <v>134</v>
      </c>
      <c r="B23">
        <v>185</v>
      </c>
      <c r="C23">
        <v>138</v>
      </c>
      <c r="D23">
        <v>130727000</v>
      </c>
      <c r="E23" t="s">
        <v>135</v>
      </c>
      <c r="F23" t="s">
        <v>136</v>
      </c>
      <c r="G23" t="s">
        <v>137</v>
      </c>
      <c r="H23">
        <v>887467</v>
      </c>
      <c r="I23">
        <v>916</v>
      </c>
      <c r="J23" t="s">
        <v>29</v>
      </c>
      <c r="K23" t="s">
        <v>30</v>
      </c>
      <c r="L23">
        <v>19000000</v>
      </c>
      <c r="M23">
        <v>1991</v>
      </c>
      <c r="N23">
        <v>8.6</v>
      </c>
      <c r="O23">
        <v>111727000</v>
      </c>
      <c r="T23" t="s">
        <v>174</v>
      </c>
      <c r="U23">
        <f>COUNTIF(Table5[language],T23)</f>
        <v>23</v>
      </c>
      <c r="V23" cm="1">
        <f t="array" ref="V23">MEDIAN(IF(Table5[language]=T23,Table5[imdb_score]))</f>
        <v>7.2</v>
      </c>
      <c r="W23" cm="1">
        <f t="array" ref="W23">STDEV(IF(Table5[language]=T23,Table5[imdb_score]))</f>
        <v>0.86057706533202694</v>
      </c>
    </row>
    <row r="24" spans="1:23" x14ac:dyDescent="0.3">
      <c r="A24" t="s">
        <v>91</v>
      </c>
      <c r="B24">
        <v>216</v>
      </c>
      <c r="C24">
        <v>127</v>
      </c>
      <c r="D24">
        <v>100125340</v>
      </c>
      <c r="E24" t="s">
        <v>140</v>
      </c>
      <c r="F24" t="s">
        <v>27</v>
      </c>
      <c r="G24" t="s">
        <v>141</v>
      </c>
      <c r="H24">
        <v>1023511</v>
      </c>
      <c r="I24">
        <v>1080</v>
      </c>
      <c r="J24" t="s">
        <v>29</v>
      </c>
      <c r="K24" t="s">
        <v>30</v>
      </c>
      <c r="L24">
        <v>33000000</v>
      </c>
      <c r="M24">
        <v>1995</v>
      </c>
      <c r="N24">
        <v>8.6</v>
      </c>
      <c r="O24">
        <v>67125340</v>
      </c>
      <c r="T24" t="s">
        <v>37</v>
      </c>
      <c r="U24">
        <f>COUNTIF(Table5[language],T24)</f>
        <v>1</v>
      </c>
      <c r="V24" cm="1">
        <f t="array" ref="V24">MEDIAN(IF(Table5[language]=T24,Table5[imdb_score]))</f>
        <v>7.2</v>
      </c>
      <c r="W24" t="e" cm="1">
        <f t="array" ref="W24">STDEV(IF(Table5[language]=T24,Table5[imdb_score]))</f>
        <v>#DIV/0!</v>
      </c>
    </row>
    <row r="25" spans="1:23" x14ac:dyDescent="0.3">
      <c r="A25" t="s">
        <v>38</v>
      </c>
      <c r="B25">
        <v>712</v>
      </c>
      <c r="C25">
        <v>169</v>
      </c>
      <c r="D25">
        <v>187991439</v>
      </c>
      <c r="E25" t="s">
        <v>144</v>
      </c>
      <c r="F25" t="s">
        <v>145</v>
      </c>
      <c r="G25" t="s">
        <v>146</v>
      </c>
      <c r="H25">
        <v>928227</v>
      </c>
      <c r="I25">
        <v>2725</v>
      </c>
      <c r="J25" t="s">
        <v>29</v>
      </c>
      <c r="K25" t="s">
        <v>30</v>
      </c>
      <c r="L25">
        <v>165000000</v>
      </c>
      <c r="M25">
        <v>2014</v>
      </c>
      <c r="N25">
        <v>8.6</v>
      </c>
      <c r="O25">
        <v>22991439</v>
      </c>
      <c r="T25" t="s">
        <v>43</v>
      </c>
      <c r="U25">
        <f>COUNTIF(Table5[language],T25)</f>
        <v>1</v>
      </c>
      <c r="V25" cm="1">
        <f t="array" ref="V25">MEDIAN(IF(Table5[language]=T25,Table5[imdb_score]))</f>
        <v>7.1</v>
      </c>
      <c r="W25" t="e" cm="1">
        <f t="array" ref="W25">STDEV(IF(Table5[language]=T25,Table5[imdb_score]))</f>
        <v>#DIV/0!</v>
      </c>
    </row>
    <row r="26" spans="1:23" x14ac:dyDescent="0.3">
      <c r="A26" t="s">
        <v>149</v>
      </c>
      <c r="B26">
        <v>162</v>
      </c>
      <c r="C26">
        <v>106</v>
      </c>
      <c r="D26">
        <v>23272306</v>
      </c>
      <c r="E26" t="s">
        <v>140</v>
      </c>
      <c r="F26" t="s">
        <v>150</v>
      </c>
      <c r="G26" t="s">
        <v>151</v>
      </c>
      <c r="H26">
        <v>740918</v>
      </c>
      <c r="I26">
        <v>1182</v>
      </c>
      <c r="J26" t="s">
        <v>29</v>
      </c>
      <c r="K26" t="s">
        <v>30</v>
      </c>
      <c r="L26">
        <v>6000000</v>
      </c>
      <c r="M26">
        <v>1995</v>
      </c>
      <c r="N26">
        <v>8.6</v>
      </c>
      <c r="O26">
        <v>17272306</v>
      </c>
      <c r="T26" t="s">
        <v>109</v>
      </c>
      <c r="U26">
        <f>COUNTIF(Table5[language],T26)</f>
        <v>1</v>
      </c>
      <c r="V26" cm="1">
        <f t="array" ref="V26">MEDIAN(IF(Table5[language]=T26,Table5[imdb_score]))</f>
        <v>7.1</v>
      </c>
      <c r="W26" t="e" cm="1">
        <f t="array" ref="W26">STDEV(IF(Table5[language]=T26,Table5[imdb_score]))</f>
        <v>#DIV/0!</v>
      </c>
    </row>
    <row r="27" spans="1:23" x14ac:dyDescent="0.3">
      <c r="A27" t="s">
        <v>36</v>
      </c>
      <c r="B27">
        <v>162</v>
      </c>
      <c r="C27">
        <v>101</v>
      </c>
      <c r="D27">
        <v>6712241</v>
      </c>
      <c r="E27" t="s">
        <v>26</v>
      </c>
      <c r="F27" t="s">
        <v>154</v>
      </c>
      <c r="G27" t="s">
        <v>155</v>
      </c>
      <c r="H27">
        <v>782437</v>
      </c>
      <c r="I27">
        <v>1420</v>
      </c>
      <c r="J27" t="s">
        <v>29</v>
      </c>
      <c r="K27" t="s">
        <v>30</v>
      </c>
      <c r="L27">
        <v>7500000</v>
      </c>
      <c r="M27">
        <v>1998</v>
      </c>
      <c r="N27">
        <v>8.6</v>
      </c>
      <c r="O27">
        <v>-787759</v>
      </c>
      <c r="T27" t="s">
        <v>69</v>
      </c>
      <c r="U27">
        <f>COUNTIF(Table5[language],T27)</f>
        <v>7</v>
      </c>
      <c r="V27" cm="1">
        <f t="array" ref="V27">MEDIAN(IF(Table5[language]=T27,Table5[imdb_score]))</f>
        <v>7</v>
      </c>
      <c r="W27" cm="1">
        <f t="array" ref="W27">STDEV(IF(Table5[language]=T27,Table5[imdb_score]))</f>
        <v>1.1553189623484565</v>
      </c>
    </row>
    <row r="28" spans="1:23" x14ac:dyDescent="0.3">
      <c r="A28" t="s">
        <v>42</v>
      </c>
      <c r="B28">
        <v>120</v>
      </c>
      <c r="C28">
        <v>87</v>
      </c>
      <c r="D28">
        <v>163245</v>
      </c>
      <c r="E28" t="s">
        <v>157</v>
      </c>
      <c r="F28" t="s">
        <v>158</v>
      </c>
      <c r="G28" t="s">
        <v>159</v>
      </c>
      <c r="H28">
        <v>143086</v>
      </c>
      <c r="I28">
        <v>211</v>
      </c>
      <c r="J28" t="s">
        <v>29</v>
      </c>
      <c r="K28" t="s">
        <v>30</v>
      </c>
      <c r="L28">
        <v>1500000</v>
      </c>
      <c r="M28">
        <v>1936</v>
      </c>
      <c r="N28">
        <v>8.6</v>
      </c>
      <c r="O28">
        <v>-1336755</v>
      </c>
      <c r="T28" t="s">
        <v>32</v>
      </c>
      <c r="U28">
        <f>COUNTIF(Table5[language],T28)</f>
        <v>2</v>
      </c>
      <c r="V28" cm="1">
        <f t="array" ref="V28">MEDIAN(IF(Table5[language]=T28,Table5[imdb_score]))</f>
        <v>6.95</v>
      </c>
      <c r="W28" cm="1">
        <f t="array" ref="W28">STDEV(IF(Table5[language]=T28,Table5[imdb_score]))</f>
        <v>0.77781745930520207</v>
      </c>
    </row>
    <row r="29" spans="1:23" x14ac:dyDescent="0.3">
      <c r="A29" t="s">
        <v>118</v>
      </c>
      <c r="B29">
        <v>246</v>
      </c>
      <c r="C29">
        <v>125</v>
      </c>
      <c r="D29">
        <v>10049886</v>
      </c>
      <c r="E29" t="s">
        <v>160</v>
      </c>
      <c r="F29" t="s">
        <v>161</v>
      </c>
      <c r="G29" t="s">
        <v>162</v>
      </c>
      <c r="H29">
        <v>417971</v>
      </c>
      <c r="I29">
        <v>902</v>
      </c>
      <c r="J29" t="s">
        <v>124</v>
      </c>
      <c r="K29" t="s">
        <v>128</v>
      </c>
      <c r="L29">
        <v>19000000</v>
      </c>
      <c r="M29">
        <v>2001</v>
      </c>
      <c r="N29">
        <v>8.6</v>
      </c>
      <c r="O29">
        <v>-8950114</v>
      </c>
      <c r="T29" t="s">
        <v>85</v>
      </c>
      <c r="U29">
        <f>COUNTIF(Table5[language],T29)</f>
        <v>1</v>
      </c>
      <c r="V29" cm="1">
        <f t="array" ref="V29">MEDIAN(IF(Table5[language]=T29,Table5[imdb_score]))</f>
        <v>6.7</v>
      </c>
      <c r="W29" t="e" cm="1">
        <f t="array" ref="W29">STDEV(IF(Table5[language]=T29,Table5[imdb_score]))</f>
        <v>#DIV/0!</v>
      </c>
    </row>
    <row r="30" spans="1:23" x14ac:dyDescent="0.3">
      <c r="A30" t="s">
        <v>165</v>
      </c>
      <c r="B30">
        <v>186</v>
      </c>
      <c r="C30">
        <v>73</v>
      </c>
      <c r="D30">
        <v>422783777</v>
      </c>
      <c r="E30" t="s">
        <v>166</v>
      </c>
      <c r="F30" t="s">
        <v>167</v>
      </c>
      <c r="G30" t="s">
        <v>168</v>
      </c>
      <c r="H30">
        <v>644348</v>
      </c>
      <c r="I30">
        <v>656</v>
      </c>
      <c r="J30" t="s">
        <v>29</v>
      </c>
      <c r="K30" t="s">
        <v>30</v>
      </c>
      <c r="L30">
        <v>45000000</v>
      </c>
      <c r="M30">
        <v>1994</v>
      </c>
      <c r="N30">
        <v>8.5</v>
      </c>
      <c r="O30">
        <v>377783777</v>
      </c>
      <c r="T30" t="s">
        <v>179</v>
      </c>
      <c r="U30">
        <f>COUNTIF(Table5[language],T30)</f>
        <v>3</v>
      </c>
      <c r="V30" cm="1">
        <f t="array" ref="V30">MEDIAN(IF(Table5[language]=T30,Table5[imdb_score]))</f>
        <v>6.6</v>
      </c>
      <c r="W30" cm="1">
        <f t="array" ref="W30">STDEV(IF(Table5[language]=T30,Table5[imdb_score]))</f>
        <v>0.45092497528228914</v>
      </c>
    </row>
    <row r="31" spans="1:23" x14ac:dyDescent="0.3">
      <c r="A31" t="s">
        <v>59</v>
      </c>
      <c r="B31">
        <v>234</v>
      </c>
      <c r="C31">
        <v>115</v>
      </c>
      <c r="D31">
        <v>242374454</v>
      </c>
      <c r="E31" t="s">
        <v>171</v>
      </c>
      <c r="F31" t="s">
        <v>79</v>
      </c>
      <c r="G31" t="s">
        <v>172</v>
      </c>
      <c r="H31">
        <v>661017</v>
      </c>
      <c r="I31">
        <v>771</v>
      </c>
      <c r="J31" t="s">
        <v>29</v>
      </c>
      <c r="K31" t="s">
        <v>30</v>
      </c>
      <c r="L31">
        <v>18000000</v>
      </c>
      <c r="M31">
        <v>1981</v>
      </c>
      <c r="N31">
        <v>8.5</v>
      </c>
      <c r="O31">
        <v>224374454</v>
      </c>
      <c r="T31" t="s">
        <v>29</v>
      </c>
      <c r="U31">
        <f>COUNTIF(Table5[language],T31)</f>
        <v>3565</v>
      </c>
      <c r="V31" cm="1">
        <f t="array" ref="V31">MEDIAN(IF(Table5[language]=T31,Table5[imdb_score]))</f>
        <v>6.5</v>
      </c>
      <c r="W31" cm="1">
        <f t="array" ref="W31">STDEV(IF(Table5[language]=T31,Table5[imdb_score]))</f>
        <v>1.0480359476052896</v>
      </c>
    </row>
    <row r="32" spans="1:23" x14ac:dyDescent="0.3">
      <c r="A32" t="s">
        <v>38</v>
      </c>
      <c r="B32">
        <v>813</v>
      </c>
      <c r="C32">
        <v>164</v>
      </c>
      <c r="D32">
        <v>448130642</v>
      </c>
      <c r="E32" t="s">
        <v>175</v>
      </c>
      <c r="F32" t="s">
        <v>176</v>
      </c>
      <c r="G32" t="s">
        <v>177</v>
      </c>
      <c r="H32">
        <v>1144337</v>
      </c>
      <c r="I32">
        <v>2701</v>
      </c>
      <c r="J32" t="s">
        <v>29</v>
      </c>
      <c r="K32" t="s">
        <v>30</v>
      </c>
      <c r="L32">
        <v>250000000</v>
      </c>
      <c r="M32">
        <v>2012</v>
      </c>
      <c r="N32">
        <v>8.5</v>
      </c>
      <c r="O32">
        <v>198130642</v>
      </c>
      <c r="T32" t="s">
        <v>170</v>
      </c>
      <c r="U32">
        <f>COUNTIF(Table5[language],T32)</f>
        <v>1</v>
      </c>
      <c r="V32" cm="1">
        <f t="array" ref="V32">MEDIAN(IF(Table5[language]=T32,Table5[imdb_score]))</f>
        <v>6.5</v>
      </c>
      <c r="W32" t="e" cm="1">
        <f t="array" ref="W32">STDEV(IF(Table5[language]=T32,Table5[imdb_score]))</f>
        <v>#DIV/0!</v>
      </c>
    </row>
    <row r="33" spans="1:23" x14ac:dyDescent="0.3">
      <c r="A33" t="s">
        <v>72</v>
      </c>
      <c r="B33">
        <v>198</v>
      </c>
      <c r="C33">
        <v>116</v>
      </c>
      <c r="D33">
        <v>210609762</v>
      </c>
      <c r="E33" t="s">
        <v>180</v>
      </c>
      <c r="F33" t="s">
        <v>181</v>
      </c>
      <c r="G33" t="s">
        <v>182</v>
      </c>
      <c r="H33">
        <v>732212</v>
      </c>
      <c r="I33">
        <v>809</v>
      </c>
      <c r="J33" t="s">
        <v>29</v>
      </c>
      <c r="K33" t="s">
        <v>30</v>
      </c>
      <c r="L33">
        <v>19000000</v>
      </c>
      <c r="M33">
        <v>1985</v>
      </c>
      <c r="N33">
        <v>8.5</v>
      </c>
      <c r="O33">
        <v>191609762</v>
      </c>
      <c r="T33" t="s">
        <v>129</v>
      </c>
      <c r="U33">
        <f>COUNTIF(Table5[language],T33)</f>
        <v>1</v>
      </c>
      <c r="V33" cm="1">
        <f t="array" ref="V33">MEDIAN(IF(Table5[language]=T33,Table5[imdb_score]))</f>
        <v>6</v>
      </c>
      <c r="W33" t="e" cm="1">
        <f t="array" ref="W33">STDEV(IF(Table5[language]=T33,Table5[imdb_score]))</f>
        <v>#DIV/0!</v>
      </c>
    </row>
    <row r="34" spans="1:23" x14ac:dyDescent="0.3">
      <c r="A34" t="s">
        <v>185</v>
      </c>
      <c r="B34">
        <v>210</v>
      </c>
      <c r="C34">
        <v>153</v>
      </c>
      <c r="D34">
        <v>204843350</v>
      </c>
      <c r="E34" t="s">
        <v>105</v>
      </c>
      <c r="F34" t="s">
        <v>186</v>
      </c>
      <c r="G34" t="s">
        <v>187</v>
      </c>
      <c r="H34">
        <v>744891</v>
      </c>
      <c r="I34">
        <v>983</v>
      </c>
      <c r="J34" t="s">
        <v>29</v>
      </c>
      <c r="K34" t="s">
        <v>30</v>
      </c>
      <c r="L34">
        <v>102000000</v>
      </c>
      <c r="M34">
        <v>1991</v>
      </c>
      <c r="N34">
        <v>8.5</v>
      </c>
      <c r="O34">
        <v>102843350</v>
      </c>
      <c r="T34" t="s">
        <v>47</v>
      </c>
      <c r="U34">
        <f>COUNTIF(Table5[language],T34)</f>
        <v>1</v>
      </c>
      <c r="V34" cm="1">
        <f t="array" ref="V34">MEDIAN(IF(Table5[language]=T34,Table5[imdb_score]))</f>
        <v>4.3</v>
      </c>
      <c r="W34" t="e" cm="1">
        <f t="array" ref="W34">STDEV(IF(Table5[language]=T34,Table5[imdb_score]))</f>
        <v>#DIV/0!</v>
      </c>
    </row>
    <row r="35" spans="1:23" x14ac:dyDescent="0.3">
      <c r="A35" t="s">
        <v>190</v>
      </c>
      <c r="B35">
        <v>265</v>
      </c>
      <c r="C35">
        <v>171</v>
      </c>
      <c r="D35">
        <v>187670866</v>
      </c>
      <c r="E35" t="s">
        <v>191</v>
      </c>
      <c r="F35" t="s">
        <v>192</v>
      </c>
      <c r="G35" t="s">
        <v>193</v>
      </c>
      <c r="H35">
        <v>982637</v>
      </c>
      <c r="I35">
        <v>2368</v>
      </c>
      <c r="J35" t="s">
        <v>29</v>
      </c>
      <c r="K35" t="s">
        <v>30</v>
      </c>
      <c r="L35">
        <v>103000000</v>
      </c>
      <c r="M35">
        <v>2000</v>
      </c>
      <c r="N35">
        <v>8.5</v>
      </c>
      <c r="O35">
        <v>84670866</v>
      </c>
    </row>
    <row r="36" spans="1:23" x14ac:dyDescent="0.3">
      <c r="A36" t="s">
        <v>25</v>
      </c>
      <c r="B36">
        <v>186</v>
      </c>
      <c r="C36">
        <v>189</v>
      </c>
      <c r="D36">
        <v>136801374</v>
      </c>
      <c r="E36" t="s">
        <v>195</v>
      </c>
      <c r="F36" t="s">
        <v>74</v>
      </c>
      <c r="G36" t="s">
        <v>196</v>
      </c>
      <c r="H36">
        <v>782610</v>
      </c>
      <c r="I36">
        <v>1377</v>
      </c>
      <c r="J36" t="s">
        <v>29</v>
      </c>
      <c r="K36" t="s">
        <v>30</v>
      </c>
      <c r="L36">
        <v>60000000</v>
      </c>
      <c r="M36">
        <v>1999</v>
      </c>
      <c r="N36">
        <v>8.5</v>
      </c>
      <c r="O36">
        <v>76801374</v>
      </c>
    </row>
    <row r="37" spans="1:23" x14ac:dyDescent="0.3">
      <c r="A37" t="s">
        <v>190</v>
      </c>
      <c r="B37">
        <v>392</v>
      </c>
      <c r="C37">
        <v>116</v>
      </c>
      <c r="D37">
        <v>78900000</v>
      </c>
      <c r="E37" t="s">
        <v>197</v>
      </c>
      <c r="F37" t="s">
        <v>198</v>
      </c>
      <c r="G37" t="s">
        <v>199</v>
      </c>
      <c r="H37">
        <v>563827</v>
      </c>
      <c r="I37">
        <v>1110</v>
      </c>
      <c r="J37" t="s">
        <v>29</v>
      </c>
      <c r="K37" t="s">
        <v>200</v>
      </c>
      <c r="L37">
        <v>11000000</v>
      </c>
      <c r="M37">
        <v>1979</v>
      </c>
      <c r="N37">
        <v>8.5</v>
      </c>
      <c r="O37">
        <v>67900000</v>
      </c>
    </row>
    <row r="38" spans="1:23" x14ac:dyDescent="0.3">
      <c r="A38" t="s">
        <v>54</v>
      </c>
      <c r="B38">
        <v>765</v>
      </c>
      <c r="C38">
        <v>165</v>
      </c>
      <c r="D38">
        <v>162804648</v>
      </c>
      <c r="E38" t="s">
        <v>202</v>
      </c>
      <c r="F38" t="s">
        <v>87</v>
      </c>
      <c r="G38" t="s">
        <v>203</v>
      </c>
      <c r="H38">
        <v>955174</v>
      </c>
      <c r="I38">
        <v>1193</v>
      </c>
      <c r="J38" t="s">
        <v>29</v>
      </c>
      <c r="K38" t="s">
        <v>30</v>
      </c>
      <c r="L38">
        <v>100000000</v>
      </c>
      <c r="M38">
        <v>2012</v>
      </c>
      <c r="N38">
        <v>8.5</v>
      </c>
      <c r="O38">
        <v>62804648</v>
      </c>
    </row>
    <row r="39" spans="1:23" x14ac:dyDescent="0.3">
      <c r="A39" t="s">
        <v>33</v>
      </c>
      <c r="B39">
        <v>261</v>
      </c>
      <c r="C39">
        <v>289</v>
      </c>
      <c r="D39">
        <v>78800000</v>
      </c>
      <c r="E39" t="s">
        <v>205</v>
      </c>
      <c r="F39" t="s">
        <v>79</v>
      </c>
      <c r="G39" t="s">
        <v>206</v>
      </c>
      <c r="H39">
        <v>450676</v>
      </c>
      <c r="I39">
        <v>983</v>
      </c>
      <c r="J39" t="s">
        <v>29</v>
      </c>
      <c r="K39" t="s">
        <v>30</v>
      </c>
      <c r="L39">
        <v>31500000</v>
      </c>
      <c r="M39">
        <v>1979</v>
      </c>
      <c r="N39">
        <v>8.5</v>
      </c>
      <c r="O39">
        <v>47300000</v>
      </c>
    </row>
    <row r="40" spans="1:23" x14ac:dyDescent="0.3">
      <c r="A40" t="s">
        <v>115</v>
      </c>
      <c r="B40">
        <v>352</v>
      </c>
      <c r="C40">
        <v>151</v>
      </c>
      <c r="D40">
        <v>132373442</v>
      </c>
      <c r="E40" t="s">
        <v>208</v>
      </c>
      <c r="F40" t="s">
        <v>87</v>
      </c>
      <c r="G40" t="s">
        <v>209</v>
      </c>
      <c r="H40">
        <v>873649</v>
      </c>
      <c r="I40">
        <v>2054</v>
      </c>
      <c r="J40" t="s">
        <v>29</v>
      </c>
      <c r="K40" t="s">
        <v>30</v>
      </c>
      <c r="L40">
        <v>90000000</v>
      </c>
      <c r="M40">
        <v>2006</v>
      </c>
      <c r="N40">
        <v>8.5</v>
      </c>
      <c r="O40">
        <v>42373442</v>
      </c>
    </row>
    <row r="41" spans="1:23" x14ac:dyDescent="0.3">
      <c r="A41" t="s">
        <v>46</v>
      </c>
      <c r="B41">
        <v>290</v>
      </c>
      <c r="C41">
        <v>108</v>
      </c>
      <c r="D41">
        <v>32000000</v>
      </c>
      <c r="E41" t="s">
        <v>211</v>
      </c>
      <c r="F41" t="s">
        <v>212</v>
      </c>
      <c r="G41" t="s">
        <v>213</v>
      </c>
      <c r="H41">
        <v>422432</v>
      </c>
      <c r="I41">
        <v>1040</v>
      </c>
      <c r="J41" t="s">
        <v>29</v>
      </c>
      <c r="K41" t="s">
        <v>30</v>
      </c>
      <c r="L41">
        <v>806947</v>
      </c>
      <c r="M41">
        <v>1960</v>
      </c>
      <c r="N41">
        <v>8.5</v>
      </c>
      <c r="O41">
        <v>31193053</v>
      </c>
    </row>
    <row r="42" spans="1:23" x14ac:dyDescent="0.3">
      <c r="A42" t="s">
        <v>38</v>
      </c>
      <c r="B42">
        <v>274</v>
      </c>
      <c r="C42">
        <v>113</v>
      </c>
      <c r="D42">
        <v>25530884</v>
      </c>
      <c r="E42" t="s">
        <v>214</v>
      </c>
      <c r="F42" t="s">
        <v>215</v>
      </c>
      <c r="G42" t="s">
        <v>216</v>
      </c>
      <c r="H42">
        <v>845580</v>
      </c>
      <c r="I42">
        <v>2067</v>
      </c>
      <c r="J42" t="s">
        <v>29</v>
      </c>
      <c r="K42" t="s">
        <v>30</v>
      </c>
      <c r="L42">
        <v>9000000</v>
      </c>
      <c r="M42">
        <v>2000</v>
      </c>
      <c r="N42">
        <v>8.5</v>
      </c>
      <c r="O42">
        <v>16530884</v>
      </c>
    </row>
    <row r="43" spans="1:23" x14ac:dyDescent="0.3">
      <c r="A43" t="s">
        <v>38</v>
      </c>
      <c r="B43">
        <v>341</v>
      </c>
      <c r="C43">
        <v>130</v>
      </c>
      <c r="D43">
        <v>53082743</v>
      </c>
      <c r="E43" t="s">
        <v>217</v>
      </c>
      <c r="F43" t="s">
        <v>40</v>
      </c>
      <c r="G43" t="s">
        <v>218</v>
      </c>
      <c r="H43">
        <v>844052</v>
      </c>
      <c r="I43">
        <v>1100</v>
      </c>
      <c r="J43" t="s">
        <v>29</v>
      </c>
      <c r="K43" t="s">
        <v>30</v>
      </c>
      <c r="L43">
        <v>40000000</v>
      </c>
      <c r="M43">
        <v>2006</v>
      </c>
      <c r="N43">
        <v>8.5</v>
      </c>
      <c r="O43">
        <v>13082743</v>
      </c>
    </row>
    <row r="44" spans="1:23" x14ac:dyDescent="0.3">
      <c r="A44" t="s">
        <v>52</v>
      </c>
      <c r="B44">
        <v>535</v>
      </c>
      <c r="C44">
        <v>107</v>
      </c>
      <c r="D44">
        <v>13092000</v>
      </c>
      <c r="E44" t="s">
        <v>220</v>
      </c>
      <c r="F44" t="s">
        <v>221</v>
      </c>
      <c r="G44" t="s">
        <v>222</v>
      </c>
      <c r="H44">
        <v>399138</v>
      </c>
      <c r="I44">
        <v>731</v>
      </c>
      <c r="J44" t="s">
        <v>29</v>
      </c>
      <c r="K44" t="s">
        <v>30</v>
      </c>
      <c r="L44">
        <v>3300000</v>
      </c>
      <c r="M44">
        <v>2014</v>
      </c>
      <c r="N44">
        <v>8.5</v>
      </c>
      <c r="O44">
        <v>9792000</v>
      </c>
    </row>
    <row r="45" spans="1:23" x14ac:dyDescent="0.3">
      <c r="A45" t="s">
        <v>223</v>
      </c>
      <c r="B45">
        <v>215</v>
      </c>
      <c r="C45">
        <v>137</v>
      </c>
      <c r="D45">
        <v>11284657</v>
      </c>
      <c r="E45" t="s">
        <v>224</v>
      </c>
      <c r="F45" t="s">
        <v>225</v>
      </c>
      <c r="G45" t="s">
        <v>226</v>
      </c>
      <c r="H45">
        <v>259379</v>
      </c>
      <c r="I45">
        <v>407</v>
      </c>
      <c r="J45" t="s">
        <v>96</v>
      </c>
      <c r="K45" t="s">
        <v>227</v>
      </c>
      <c r="L45">
        <v>2000000</v>
      </c>
      <c r="M45">
        <v>2006</v>
      </c>
      <c r="N45">
        <v>8.5</v>
      </c>
      <c r="O45">
        <v>9284657</v>
      </c>
    </row>
    <row r="46" spans="1:23" x14ac:dyDescent="0.3">
      <c r="A46" t="s">
        <v>63</v>
      </c>
      <c r="B46">
        <v>46</v>
      </c>
      <c r="C46">
        <v>89</v>
      </c>
      <c r="D46">
        <v>925402</v>
      </c>
      <c r="E46" t="s">
        <v>228</v>
      </c>
      <c r="F46" t="s">
        <v>229</v>
      </c>
      <c r="G46" t="s">
        <v>230</v>
      </c>
      <c r="H46">
        <v>27882</v>
      </c>
      <c r="I46">
        <v>130</v>
      </c>
      <c r="J46" t="s">
        <v>156</v>
      </c>
      <c r="K46" t="s">
        <v>231</v>
      </c>
      <c r="L46">
        <v>180000</v>
      </c>
      <c r="M46">
        <v>1997</v>
      </c>
      <c r="N46">
        <v>8.5</v>
      </c>
      <c r="O46">
        <v>745402</v>
      </c>
    </row>
    <row r="47" spans="1:23" x14ac:dyDescent="0.3">
      <c r="A47" t="s">
        <v>57</v>
      </c>
      <c r="B47">
        <v>115</v>
      </c>
      <c r="C47">
        <v>102</v>
      </c>
      <c r="D47">
        <v>2601847</v>
      </c>
      <c r="E47" t="s">
        <v>232</v>
      </c>
      <c r="F47" t="s">
        <v>233</v>
      </c>
      <c r="G47" t="s">
        <v>234</v>
      </c>
      <c r="H47">
        <v>22457</v>
      </c>
      <c r="I47">
        <v>69</v>
      </c>
      <c r="J47" t="s">
        <v>235</v>
      </c>
      <c r="K47" t="s">
        <v>30</v>
      </c>
      <c r="L47">
        <v>4000000</v>
      </c>
      <c r="M47">
        <v>2011</v>
      </c>
      <c r="N47">
        <v>8.5</v>
      </c>
      <c r="O47">
        <v>-1398153</v>
      </c>
    </row>
    <row r="48" spans="1:23" x14ac:dyDescent="0.3">
      <c r="A48" t="s">
        <v>237</v>
      </c>
      <c r="B48">
        <v>193</v>
      </c>
      <c r="C48">
        <v>150</v>
      </c>
      <c r="D48">
        <v>32519322</v>
      </c>
      <c r="E48" t="s">
        <v>238</v>
      </c>
      <c r="F48" t="s">
        <v>239</v>
      </c>
      <c r="G48" t="s">
        <v>240</v>
      </c>
      <c r="H48">
        <v>497946</v>
      </c>
      <c r="I48">
        <v>761</v>
      </c>
      <c r="J48" t="s">
        <v>29</v>
      </c>
      <c r="K48" t="s">
        <v>241</v>
      </c>
      <c r="L48">
        <v>35000000</v>
      </c>
      <c r="M48">
        <v>2002</v>
      </c>
      <c r="N48">
        <v>8.5</v>
      </c>
      <c r="O48">
        <v>-2480678</v>
      </c>
    </row>
    <row r="49" spans="1:15" x14ac:dyDescent="0.3">
      <c r="A49" t="s">
        <v>84</v>
      </c>
      <c r="B49">
        <v>197</v>
      </c>
      <c r="C49">
        <v>134</v>
      </c>
      <c r="D49">
        <v>309125409</v>
      </c>
      <c r="E49" t="s">
        <v>78</v>
      </c>
      <c r="F49" t="s">
        <v>79</v>
      </c>
      <c r="G49" t="s">
        <v>243</v>
      </c>
      <c r="H49">
        <v>681857</v>
      </c>
      <c r="I49">
        <v>647</v>
      </c>
      <c r="J49" t="s">
        <v>29</v>
      </c>
      <c r="K49" t="s">
        <v>30</v>
      </c>
      <c r="L49">
        <v>32500000</v>
      </c>
      <c r="M49">
        <v>1983</v>
      </c>
      <c r="N49">
        <v>8.4</v>
      </c>
      <c r="O49">
        <v>276625409</v>
      </c>
    </row>
    <row r="50" spans="1:15" x14ac:dyDescent="0.3">
      <c r="A50" t="s">
        <v>245</v>
      </c>
      <c r="B50">
        <v>176</v>
      </c>
      <c r="C50">
        <v>122</v>
      </c>
      <c r="D50">
        <v>130058047</v>
      </c>
      <c r="E50" t="s">
        <v>92</v>
      </c>
      <c r="F50" t="s">
        <v>150</v>
      </c>
      <c r="G50" t="s">
        <v>246</v>
      </c>
      <c r="H50">
        <v>822500</v>
      </c>
      <c r="I50">
        <v>2715</v>
      </c>
      <c r="J50" t="s">
        <v>29</v>
      </c>
      <c r="K50" t="s">
        <v>30</v>
      </c>
      <c r="L50">
        <v>15000000</v>
      </c>
      <c r="M50">
        <v>1999</v>
      </c>
      <c r="N50">
        <v>8.4</v>
      </c>
      <c r="O50">
        <v>115058047</v>
      </c>
    </row>
    <row r="51" spans="1:15" x14ac:dyDescent="0.3">
      <c r="A51" t="s">
        <v>185</v>
      </c>
      <c r="B51">
        <v>250</v>
      </c>
      <c r="C51">
        <v>154</v>
      </c>
      <c r="D51">
        <v>85200000</v>
      </c>
      <c r="E51" t="s">
        <v>248</v>
      </c>
      <c r="F51" t="s">
        <v>249</v>
      </c>
      <c r="G51" t="s">
        <v>250</v>
      </c>
      <c r="H51">
        <v>488537</v>
      </c>
      <c r="I51">
        <v>1076</v>
      </c>
      <c r="J51" t="s">
        <v>29</v>
      </c>
      <c r="K51" t="s">
        <v>30</v>
      </c>
      <c r="L51">
        <v>18500000</v>
      </c>
      <c r="M51">
        <v>1986</v>
      </c>
      <c r="N51">
        <v>8.4</v>
      </c>
      <c r="O51">
        <v>66700000</v>
      </c>
    </row>
    <row r="52" spans="1:15" x14ac:dyDescent="0.3">
      <c r="A52" t="s">
        <v>252</v>
      </c>
      <c r="B52">
        <v>421</v>
      </c>
      <c r="C52">
        <v>98</v>
      </c>
      <c r="D52">
        <v>223806889</v>
      </c>
      <c r="E52" t="s">
        <v>253</v>
      </c>
      <c r="F52" t="s">
        <v>254</v>
      </c>
      <c r="G52" t="s">
        <v>255</v>
      </c>
      <c r="H52">
        <v>718837</v>
      </c>
      <c r="I52">
        <v>1043</v>
      </c>
      <c r="J52" t="s">
        <v>29</v>
      </c>
      <c r="K52" t="s">
        <v>30</v>
      </c>
      <c r="L52">
        <v>180000000</v>
      </c>
      <c r="M52">
        <v>2008</v>
      </c>
      <c r="N52">
        <v>8.4</v>
      </c>
      <c r="O52">
        <v>43806889</v>
      </c>
    </row>
    <row r="53" spans="1:15" x14ac:dyDescent="0.3">
      <c r="A53" t="s">
        <v>89</v>
      </c>
      <c r="B53">
        <v>354</v>
      </c>
      <c r="C53">
        <v>123</v>
      </c>
      <c r="D53">
        <v>7098492</v>
      </c>
      <c r="E53" t="s">
        <v>257</v>
      </c>
      <c r="F53" t="s">
        <v>258</v>
      </c>
      <c r="G53" t="s">
        <v>259</v>
      </c>
      <c r="H53">
        <v>151812</v>
      </c>
      <c r="I53">
        <v>264</v>
      </c>
      <c r="J53" t="s">
        <v>156</v>
      </c>
      <c r="K53" t="s">
        <v>231</v>
      </c>
      <c r="L53">
        <v>500000</v>
      </c>
      <c r="M53">
        <v>2011</v>
      </c>
      <c r="N53">
        <v>8.4</v>
      </c>
      <c r="O53">
        <v>6598492</v>
      </c>
    </row>
    <row r="54" spans="1:15" x14ac:dyDescent="0.3">
      <c r="A54" t="s">
        <v>261</v>
      </c>
      <c r="B54">
        <v>132</v>
      </c>
      <c r="C54">
        <v>178</v>
      </c>
      <c r="D54">
        <v>75600000</v>
      </c>
      <c r="E54" t="s">
        <v>262</v>
      </c>
      <c r="F54" t="s">
        <v>263</v>
      </c>
      <c r="G54" t="s">
        <v>264</v>
      </c>
      <c r="H54">
        <v>736638</v>
      </c>
      <c r="I54">
        <v>1065</v>
      </c>
      <c r="J54" t="s">
        <v>29</v>
      </c>
      <c r="K54" t="s">
        <v>30</v>
      </c>
      <c r="L54">
        <v>72000000</v>
      </c>
      <c r="M54">
        <v>1995</v>
      </c>
      <c r="N54">
        <v>8.4</v>
      </c>
      <c r="O54">
        <v>3600000</v>
      </c>
    </row>
    <row r="55" spans="1:15" x14ac:dyDescent="0.3">
      <c r="A55" t="s">
        <v>54</v>
      </c>
      <c r="B55">
        <v>173</v>
      </c>
      <c r="C55">
        <v>99</v>
      </c>
      <c r="D55">
        <v>2812029</v>
      </c>
      <c r="E55" t="s">
        <v>208</v>
      </c>
      <c r="F55" t="s">
        <v>54</v>
      </c>
      <c r="G55" t="s">
        <v>266</v>
      </c>
      <c r="H55">
        <v>664719</v>
      </c>
      <c r="I55">
        <v>931</v>
      </c>
      <c r="J55" t="s">
        <v>29</v>
      </c>
      <c r="K55" t="s">
        <v>30</v>
      </c>
      <c r="L55">
        <v>1200000</v>
      </c>
      <c r="M55">
        <v>1992</v>
      </c>
      <c r="N55">
        <v>8.4</v>
      </c>
      <c r="O55">
        <v>1612029</v>
      </c>
    </row>
    <row r="56" spans="1:15" x14ac:dyDescent="0.3">
      <c r="A56" t="s">
        <v>268</v>
      </c>
      <c r="B56">
        <v>305</v>
      </c>
      <c r="C56">
        <v>120</v>
      </c>
      <c r="D56">
        <v>2181290</v>
      </c>
      <c r="E56" t="s">
        <v>269</v>
      </c>
      <c r="F56" t="s">
        <v>270</v>
      </c>
      <c r="G56" t="s">
        <v>271</v>
      </c>
      <c r="H56">
        <v>356181</v>
      </c>
      <c r="I56">
        <v>809</v>
      </c>
      <c r="J56" t="s">
        <v>133</v>
      </c>
      <c r="K56" t="s">
        <v>272</v>
      </c>
      <c r="L56">
        <v>3000000</v>
      </c>
      <c r="M56">
        <v>2003</v>
      </c>
      <c r="N56">
        <v>8.4</v>
      </c>
      <c r="O56">
        <v>-818710</v>
      </c>
    </row>
    <row r="57" spans="1:15" x14ac:dyDescent="0.3">
      <c r="A57" t="s">
        <v>274</v>
      </c>
      <c r="B57">
        <v>234</v>
      </c>
      <c r="C57">
        <v>102</v>
      </c>
      <c r="D57">
        <v>3609278</v>
      </c>
      <c r="E57" t="s">
        <v>92</v>
      </c>
      <c r="F57" t="s">
        <v>275</v>
      </c>
      <c r="G57" t="s">
        <v>276</v>
      </c>
      <c r="H57">
        <v>573541</v>
      </c>
      <c r="I57">
        <v>1916</v>
      </c>
      <c r="J57" t="s">
        <v>29</v>
      </c>
      <c r="K57" t="s">
        <v>30</v>
      </c>
      <c r="L57">
        <v>4500000</v>
      </c>
      <c r="M57">
        <v>2000</v>
      </c>
      <c r="N57">
        <v>8.4</v>
      </c>
      <c r="O57">
        <v>-890722</v>
      </c>
    </row>
    <row r="58" spans="1:15" x14ac:dyDescent="0.3">
      <c r="A58" t="s">
        <v>278</v>
      </c>
      <c r="B58">
        <v>96</v>
      </c>
      <c r="C58">
        <v>293</v>
      </c>
      <c r="D58">
        <v>11433134</v>
      </c>
      <c r="E58" t="s">
        <v>279</v>
      </c>
      <c r="F58" t="s">
        <v>280</v>
      </c>
      <c r="G58" t="s">
        <v>281</v>
      </c>
      <c r="H58">
        <v>168203</v>
      </c>
      <c r="I58">
        <v>426</v>
      </c>
      <c r="J58" t="s">
        <v>96</v>
      </c>
      <c r="K58" t="s">
        <v>282</v>
      </c>
      <c r="L58">
        <v>14000000</v>
      </c>
      <c r="M58">
        <v>1981</v>
      </c>
      <c r="N58">
        <v>8.4</v>
      </c>
      <c r="O58">
        <v>-2566866</v>
      </c>
    </row>
    <row r="59" spans="1:15" x14ac:dyDescent="0.3">
      <c r="A59" t="s">
        <v>194</v>
      </c>
      <c r="B59">
        <v>181</v>
      </c>
      <c r="C59">
        <v>227</v>
      </c>
      <c r="D59">
        <v>6000000</v>
      </c>
      <c r="E59" t="s">
        <v>283</v>
      </c>
      <c r="F59" t="s">
        <v>284</v>
      </c>
      <c r="G59" t="s">
        <v>285</v>
      </c>
      <c r="H59">
        <v>192775</v>
      </c>
      <c r="I59">
        <v>559</v>
      </c>
      <c r="J59" t="s">
        <v>29</v>
      </c>
      <c r="K59" t="s">
        <v>200</v>
      </c>
      <c r="L59">
        <v>15000000</v>
      </c>
      <c r="M59">
        <v>1962</v>
      </c>
      <c r="N59">
        <v>8.4</v>
      </c>
      <c r="O59">
        <v>-9000000</v>
      </c>
    </row>
    <row r="60" spans="1:15" x14ac:dyDescent="0.3">
      <c r="A60" t="s">
        <v>65</v>
      </c>
      <c r="B60">
        <v>111</v>
      </c>
      <c r="C60">
        <v>251</v>
      </c>
      <c r="D60">
        <v>5300000</v>
      </c>
      <c r="E60" t="s">
        <v>26</v>
      </c>
      <c r="F60" t="s">
        <v>44</v>
      </c>
      <c r="G60" t="s">
        <v>287</v>
      </c>
      <c r="H60">
        <v>221000</v>
      </c>
      <c r="I60">
        <v>495</v>
      </c>
      <c r="J60" t="s">
        <v>29</v>
      </c>
      <c r="K60" t="s">
        <v>70</v>
      </c>
      <c r="L60">
        <v>30000000</v>
      </c>
      <c r="M60">
        <v>1984</v>
      </c>
      <c r="N60">
        <v>8.4</v>
      </c>
      <c r="O60">
        <v>-24700000</v>
      </c>
    </row>
    <row r="61" spans="1:15" x14ac:dyDescent="0.3">
      <c r="A61" t="s">
        <v>288</v>
      </c>
      <c r="B61">
        <v>242</v>
      </c>
      <c r="C61">
        <v>122</v>
      </c>
      <c r="D61">
        <v>33201661</v>
      </c>
      <c r="E61" t="s">
        <v>289</v>
      </c>
      <c r="F61" t="s">
        <v>290</v>
      </c>
      <c r="G61" t="s">
        <v>291</v>
      </c>
      <c r="H61">
        <v>534262</v>
      </c>
      <c r="I61">
        <v>1314</v>
      </c>
      <c r="J61" t="s">
        <v>90</v>
      </c>
      <c r="K61" t="s">
        <v>241</v>
      </c>
      <c r="L61">
        <v>77000000</v>
      </c>
      <c r="M61">
        <v>2001</v>
      </c>
      <c r="N61">
        <v>8.4</v>
      </c>
      <c r="O61">
        <v>-43798339</v>
      </c>
    </row>
    <row r="62" spans="1:15" x14ac:dyDescent="0.3">
      <c r="A62" t="s">
        <v>118</v>
      </c>
      <c r="B62">
        <v>174</v>
      </c>
      <c r="C62">
        <v>134</v>
      </c>
      <c r="D62">
        <v>2298191</v>
      </c>
      <c r="E62" t="s">
        <v>293</v>
      </c>
      <c r="F62" t="s">
        <v>294</v>
      </c>
      <c r="G62" t="s">
        <v>295</v>
      </c>
      <c r="H62">
        <v>221552</v>
      </c>
      <c r="I62">
        <v>570</v>
      </c>
      <c r="J62" t="s">
        <v>124</v>
      </c>
      <c r="K62" t="s">
        <v>128</v>
      </c>
      <c r="L62">
        <v>2400000000</v>
      </c>
      <c r="M62">
        <v>1997</v>
      </c>
      <c r="N62">
        <v>8.4</v>
      </c>
      <c r="O62">
        <v>-2397701809</v>
      </c>
    </row>
    <row r="63" spans="1:15" x14ac:dyDescent="0.3">
      <c r="A63" t="s">
        <v>108</v>
      </c>
      <c r="B63">
        <v>453</v>
      </c>
      <c r="C63">
        <v>103</v>
      </c>
      <c r="D63">
        <v>414984497</v>
      </c>
      <c r="E63" t="s">
        <v>296</v>
      </c>
      <c r="F63" t="s">
        <v>74</v>
      </c>
      <c r="G63" t="s">
        <v>297</v>
      </c>
      <c r="H63">
        <v>544884</v>
      </c>
      <c r="I63">
        <v>733</v>
      </c>
      <c r="J63" t="s">
        <v>29</v>
      </c>
      <c r="K63" t="s">
        <v>30</v>
      </c>
      <c r="L63">
        <v>200000000</v>
      </c>
      <c r="M63">
        <v>2010</v>
      </c>
      <c r="N63">
        <v>8.3000000000000007</v>
      </c>
      <c r="O63">
        <v>214984497</v>
      </c>
    </row>
    <row r="64" spans="1:15" x14ac:dyDescent="0.3">
      <c r="A64" t="s">
        <v>113</v>
      </c>
      <c r="B64">
        <v>536</v>
      </c>
      <c r="C64">
        <v>95</v>
      </c>
      <c r="D64">
        <v>356454367</v>
      </c>
      <c r="E64" t="s">
        <v>299</v>
      </c>
      <c r="F64" t="s">
        <v>300</v>
      </c>
      <c r="G64" t="s">
        <v>301</v>
      </c>
      <c r="H64">
        <v>345198</v>
      </c>
      <c r="I64">
        <v>773</v>
      </c>
      <c r="J64" t="s">
        <v>29</v>
      </c>
      <c r="K64" t="s">
        <v>30</v>
      </c>
      <c r="L64">
        <v>175000000</v>
      </c>
      <c r="M64">
        <v>2015</v>
      </c>
      <c r="N64">
        <v>8.3000000000000007</v>
      </c>
      <c r="O64">
        <v>181454367</v>
      </c>
    </row>
    <row r="65" spans="1:15" x14ac:dyDescent="0.3">
      <c r="A65" t="s">
        <v>302</v>
      </c>
      <c r="B65">
        <v>166</v>
      </c>
      <c r="C65">
        <v>74</v>
      </c>
      <c r="D65">
        <v>191796233</v>
      </c>
      <c r="E65" t="s">
        <v>296</v>
      </c>
      <c r="F65" t="s">
        <v>74</v>
      </c>
      <c r="G65" t="s">
        <v>303</v>
      </c>
      <c r="H65">
        <v>623757</v>
      </c>
      <c r="I65">
        <v>391</v>
      </c>
      <c r="J65" t="s">
        <v>29</v>
      </c>
      <c r="K65" t="s">
        <v>30</v>
      </c>
      <c r="L65">
        <v>30000000</v>
      </c>
      <c r="M65">
        <v>1995</v>
      </c>
      <c r="N65">
        <v>8.3000000000000007</v>
      </c>
      <c r="O65">
        <v>161796233</v>
      </c>
    </row>
    <row r="66" spans="1:15" x14ac:dyDescent="0.3">
      <c r="A66" t="s">
        <v>138</v>
      </c>
      <c r="B66">
        <v>119</v>
      </c>
      <c r="C66">
        <v>129</v>
      </c>
      <c r="D66">
        <v>159600000</v>
      </c>
      <c r="E66" t="s">
        <v>305</v>
      </c>
      <c r="F66" t="s">
        <v>306</v>
      </c>
      <c r="G66" t="s">
        <v>307</v>
      </c>
      <c r="H66">
        <v>175607</v>
      </c>
      <c r="I66">
        <v>252</v>
      </c>
      <c r="J66" t="s">
        <v>29</v>
      </c>
      <c r="K66" t="s">
        <v>30</v>
      </c>
      <c r="L66">
        <v>5500000</v>
      </c>
      <c r="M66">
        <v>1973</v>
      </c>
      <c r="N66">
        <v>8.3000000000000007</v>
      </c>
      <c r="O66">
        <v>154100000</v>
      </c>
    </row>
    <row r="67" spans="1:15" x14ac:dyDescent="0.3">
      <c r="A67" t="s">
        <v>59</v>
      </c>
      <c r="B67">
        <v>149</v>
      </c>
      <c r="C67">
        <v>127</v>
      </c>
      <c r="D67">
        <v>197171806</v>
      </c>
      <c r="E67" t="s">
        <v>309</v>
      </c>
      <c r="F67" t="s">
        <v>79</v>
      </c>
      <c r="G67" t="s">
        <v>310</v>
      </c>
      <c r="H67">
        <v>515306</v>
      </c>
      <c r="I67">
        <v>477</v>
      </c>
      <c r="J67" t="s">
        <v>29</v>
      </c>
      <c r="K67" t="s">
        <v>30</v>
      </c>
      <c r="L67">
        <v>48000000</v>
      </c>
      <c r="M67">
        <v>1989</v>
      </c>
      <c r="N67">
        <v>8.3000000000000007</v>
      </c>
      <c r="O67">
        <v>149171806</v>
      </c>
    </row>
    <row r="68" spans="1:15" x14ac:dyDescent="0.3">
      <c r="A68" t="s">
        <v>312</v>
      </c>
      <c r="B68">
        <v>161</v>
      </c>
      <c r="C68">
        <v>126</v>
      </c>
      <c r="D68">
        <v>138339411</v>
      </c>
      <c r="E68" t="s">
        <v>92</v>
      </c>
      <c r="F68" t="s">
        <v>313</v>
      </c>
      <c r="G68" t="s">
        <v>314</v>
      </c>
      <c r="H68">
        <v>604904</v>
      </c>
      <c r="I68">
        <v>682</v>
      </c>
      <c r="J68" t="s">
        <v>29</v>
      </c>
      <c r="K68" t="s">
        <v>30</v>
      </c>
      <c r="L68">
        <v>10000000</v>
      </c>
      <c r="M68">
        <v>1997</v>
      </c>
      <c r="N68">
        <v>8.3000000000000007</v>
      </c>
      <c r="O68">
        <v>128339411</v>
      </c>
    </row>
    <row r="69" spans="1:15" x14ac:dyDescent="0.3">
      <c r="A69" t="s">
        <v>113</v>
      </c>
      <c r="B69">
        <v>408</v>
      </c>
      <c r="C69">
        <v>96</v>
      </c>
      <c r="D69">
        <v>292979556</v>
      </c>
      <c r="E69" t="s">
        <v>316</v>
      </c>
      <c r="F69" t="s">
        <v>254</v>
      </c>
      <c r="G69" t="s">
        <v>317</v>
      </c>
      <c r="H69">
        <v>665575</v>
      </c>
      <c r="I69">
        <v>704</v>
      </c>
      <c r="J69" t="s">
        <v>29</v>
      </c>
      <c r="K69" t="s">
        <v>30</v>
      </c>
      <c r="L69">
        <v>175000000</v>
      </c>
      <c r="M69">
        <v>2009</v>
      </c>
      <c r="N69">
        <v>8.3000000000000007</v>
      </c>
      <c r="O69">
        <v>117979556</v>
      </c>
    </row>
    <row r="70" spans="1:15" x14ac:dyDescent="0.3">
      <c r="A70" t="s">
        <v>67</v>
      </c>
      <c r="B70">
        <v>131</v>
      </c>
      <c r="C70">
        <v>131</v>
      </c>
      <c r="D70">
        <v>101157447</v>
      </c>
      <c r="E70" t="s">
        <v>202</v>
      </c>
      <c r="F70" t="s">
        <v>67</v>
      </c>
      <c r="G70" t="s">
        <v>319</v>
      </c>
      <c r="H70">
        <v>277505</v>
      </c>
      <c r="I70">
        <v>495</v>
      </c>
      <c r="J70" t="s">
        <v>29</v>
      </c>
      <c r="K70" t="s">
        <v>30</v>
      </c>
      <c r="L70">
        <v>14400000</v>
      </c>
      <c r="M70">
        <v>1992</v>
      </c>
      <c r="N70">
        <v>8.3000000000000007</v>
      </c>
      <c r="O70">
        <v>86757447</v>
      </c>
    </row>
    <row r="71" spans="1:15" x14ac:dyDescent="0.3">
      <c r="A71" t="s">
        <v>38</v>
      </c>
      <c r="B71">
        <v>478</v>
      </c>
      <c r="C71">
        <v>128</v>
      </c>
      <c r="D71">
        <v>205343774</v>
      </c>
      <c r="E71" t="s">
        <v>171</v>
      </c>
      <c r="F71" t="s">
        <v>40</v>
      </c>
      <c r="G71" t="s">
        <v>321</v>
      </c>
      <c r="H71">
        <v>980946</v>
      </c>
      <c r="I71">
        <v>2685</v>
      </c>
      <c r="J71" t="s">
        <v>29</v>
      </c>
      <c r="K71" t="s">
        <v>30</v>
      </c>
      <c r="L71">
        <v>150000000</v>
      </c>
      <c r="M71">
        <v>2005</v>
      </c>
      <c r="N71">
        <v>8.3000000000000007</v>
      </c>
      <c r="O71">
        <v>55343774</v>
      </c>
    </row>
    <row r="72" spans="1:15" x14ac:dyDescent="0.3">
      <c r="A72" t="s">
        <v>54</v>
      </c>
      <c r="B72">
        <v>486</v>
      </c>
      <c r="C72">
        <v>153</v>
      </c>
      <c r="D72">
        <v>120523073</v>
      </c>
      <c r="E72" t="s">
        <v>323</v>
      </c>
      <c r="F72" t="s">
        <v>324</v>
      </c>
      <c r="G72" t="s">
        <v>325</v>
      </c>
      <c r="H72">
        <v>885175</v>
      </c>
      <c r="I72">
        <v>1527</v>
      </c>
      <c r="J72" t="s">
        <v>29</v>
      </c>
      <c r="K72" t="s">
        <v>30</v>
      </c>
      <c r="L72">
        <v>75000000</v>
      </c>
      <c r="M72">
        <v>2009</v>
      </c>
      <c r="N72">
        <v>8.3000000000000007</v>
      </c>
      <c r="O72">
        <v>45523073</v>
      </c>
    </row>
    <row r="73" spans="1:15" x14ac:dyDescent="0.3">
      <c r="A73" t="s">
        <v>298</v>
      </c>
      <c r="B73">
        <v>285</v>
      </c>
      <c r="C73">
        <v>161</v>
      </c>
      <c r="D73">
        <v>56715371</v>
      </c>
      <c r="E73" t="s">
        <v>327</v>
      </c>
      <c r="F73" t="s">
        <v>328</v>
      </c>
      <c r="G73" t="s">
        <v>329</v>
      </c>
      <c r="H73">
        <v>427357</v>
      </c>
      <c r="I73">
        <v>1736</v>
      </c>
      <c r="J73" t="s">
        <v>29</v>
      </c>
      <c r="K73" t="s">
        <v>200</v>
      </c>
      <c r="L73">
        <v>12000000</v>
      </c>
      <c r="M73">
        <v>1968</v>
      </c>
      <c r="N73">
        <v>8.3000000000000007</v>
      </c>
      <c r="O73">
        <v>44715371</v>
      </c>
    </row>
    <row r="74" spans="1:15" x14ac:dyDescent="0.3">
      <c r="A74" t="s">
        <v>110</v>
      </c>
      <c r="B74">
        <v>134</v>
      </c>
      <c r="C74">
        <v>180</v>
      </c>
      <c r="D74">
        <v>51600000</v>
      </c>
      <c r="E74" t="s">
        <v>330</v>
      </c>
      <c r="F74" t="s">
        <v>331</v>
      </c>
      <c r="G74" t="s">
        <v>332</v>
      </c>
      <c r="H74">
        <v>270790</v>
      </c>
      <c r="I74">
        <v>549</v>
      </c>
      <c r="J74" t="s">
        <v>29</v>
      </c>
      <c r="K74" t="s">
        <v>30</v>
      </c>
      <c r="L74">
        <v>18000000</v>
      </c>
      <c r="M74">
        <v>1984</v>
      </c>
      <c r="N74">
        <v>8.3000000000000007</v>
      </c>
      <c r="O74">
        <v>33600000</v>
      </c>
    </row>
    <row r="75" spans="1:15" x14ac:dyDescent="0.3">
      <c r="A75" t="s">
        <v>334</v>
      </c>
      <c r="B75">
        <v>177</v>
      </c>
      <c r="C75">
        <v>138</v>
      </c>
      <c r="D75">
        <v>64604977</v>
      </c>
      <c r="E75" t="s">
        <v>140</v>
      </c>
      <c r="F75" t="s">
        <v>150</v>
      </c>
      <c r="G75" t="s">
        <v>335</v>
      </c>
      <c r="H75">
        <v>414219</v>
      </c>
      <c r="I75">
        <v>625</v>
      </c>
      <c r="J75" t="s">
        <v>29</v>
      </c>
      <c r="K75" t="s">
        <v>30</v>
      </c>
      <c r="L75">
        <v>35000000</v>
      </c>
      <c r="M75">
        <v>1997</v>
      </c>
      <c r="N75">
        <v>8.3000000000000007</v>
      </c>
      <c r="O75">
        <v>29604977</v>
      </c>
    </row>
    <row r="76" spans="1:15" x14ac:dyDescent="0.3">
      <c r="A76" t="s">
        <v>337</v>
      </c>
      <c r="B76">
        <v>151</v>
      </c>
      <c r="C76">
        <v>104</v>
      </c>
      <c r="D76">
        <v>30093107</v>
      </c>
      <c r="E76" t="s">
        <v>338</v>
      </c>
      <c r="F76" t="s">
        <v>339</v>
      </c>
      <c r="G76" t="s">
        <v>340</v>
      </c>
      <c r="H76">
        <v>600996</v>
      </c>
      <c r="I76">
        <v>726</v>
      </c>
      <c r="J76" t="s">
        <v>29</v>
      </c>
      <c r="K76" t="s">
        <v>200</v>
      </c>
      <c r="L76">
        <v>6000000</v>
      </c>
      <c r="M76">
        <v>2000</v>
      </c>
      <c r="N76">
        <v>8.3000000000000007</v>
      </c>
      <c r="O76">
        <v>24093107</v>
      </c>
    </row>
    <row r="77" spans="1:15" x14ac:dyDescent="0.3">
      <c r="A77" t="s">
        <v>99</v>
      </c>
      <c r="B77">
        <v>181</v>
      </c>
      <c r="C77">
        <v>120</v>
      </c>
      <c r="D77">
        <v>25000000</v>
      </c>
      <c r="E77" t="s">
        <v>342</v>
      </c>
      <c r="F77" t="s">
        <v>343</v>
      </c>
      <c r="G77" t="s">
        <v>344</v>
      </c>
      <c r="H77">
        <v>175196</v>
      </c>
      <c r="I77">
        <v>350</v>
      </c>
      <c r="J77" t="s">
        <v>29</v>
      </c>
      <c r="K77" t="s">
        <v>30</v>
      </c>
      <c r="L77">
        <v>2883848</v>
      </c>
      <c r="M77">
        <v>1959</v>
      </c>
      <c r="N77">
        <v>8.3000000000000007</v>
      </c>
      <c r="O77">
        <v>22116152</v>
      </c>
    </row>
    <row r="78" spans="1:15" x14ac:dyDescent="0.3">
      <c r="A78" t="s">
        <v>346</v>
      </c>
      <c r="B78">
        <v>147</v>
      </c>
      <c r="C78">
        <v>142</v>
      </c>
      <c r="D78">
        <v>44700000</v>
      </c>
      <c r="E78" t="s">
        <v>26</v>
      </c>
      <c r="F78" t="s">
        <v>34</v>
      </c>
      <c r="G78" t="s">
        <v>347</v>
      </c>
      <c r="H78">
        <v>537442</v>
      </c>
      <c r="I78">
        <v>851</v>
      </c>
      <c r="J78" t="s">
        <v>29</v>
      </c>
      <c r="K78" t="s">
        <v>30</v>
      </c>
      <c r="L78">
        <v>25000000</v>
      </c>
      <c r="M78">
        <v>1983</v>
      </c>
      <c r="N78">
        <v>8.3000000000000007</v>
      </c>
      <c r="O78">
        <v>19700000</v>
      </c>
    </row>
    <row r="79" spans="1:15" x14ac:dyDescent="0.3">
      <c r="A79" t="s">
        <v>349</v>
      </c>
      <c r="B79">
        <v>273</v>
      </c>
      <c r="C79">
        <v>108</v>
      </c>
      <c r="D79">
        <v>34126138</v>
      </c>
      <c r="E79" t="s">
        <v>350</v>
      </c>
      <c r="F79" t="s">
        <v>351</v>
      </c>
      <c r="G79" t="s">
        <v>352</v>
      </c>
      <c r="H79">
        <v>666937</v>
      </c>
      <c r="I79">
        <v>1514</v>
      </c>
      <c r="J79" t="s">
        <v>29</v>
      </c>
      <c r="K79" t="s">
        <v>30</v>
      </c>
      <c r="L79">
        <v>20000000</v>
      </c>
      <c r="M79">
        <v>2004</v>
      </c>
      <c r="N79">
        <v>8.3000000000000007</v>
      </c>
      <c r="O79">
        <v>14126138</v>
      </c>
    </row>
    <row r="80" spans="1:15" x14ac:dyDescent="0.3">
      <c r="A80" t="s">
        <v>354</v>
      </c>
      <c r="B80">
        <v>53</v>
      </c>
      <c r="C80">
        <v>170</v>
      </c>
      <c r="D80">
        <v>7830611</v>
      </c>
      <c r="E80" t="s">
        <v>355</v>
      </c>
      <c r="F80" t="s">
        <v>356</v>
      </c>
      <c r="G80" t="s">
        <v>357</v>
      </c>
      <c r="H80">
        <v>18980</v>
      </c>
      <c r="I80">
        <v>74</v>
      </c>
      <c r="J80" t="s">
        <v>29</v>
      </c>
      <c r="K80" t="s">
        <v>30</v>
      </c>
      <c r="L80">
        <v>700000</v>
      </c>
      <c r="M80">
        <v>1994</v>
      </c>
      <c r="N80">
        <v>8.3000000000000007</v>
      </c>
      <c r="O80">
        <v>7130611</v>
      </c>
    </row>
    <row r="81" spans="1:15" x14ac:dyDescent="0.3">
      <c r="A81" t="s">
        <v>102</v>
      </c>
      <c r="B81">
        <v>421</v>
      </c>
      <c r="C81">
        <v>118</v>
      </c>
      <c r="D81">
        <v>14677654</v>
      </c>
      <c r="E81" t="s">
        <v>92</v>
      </c>
      <c r="F81" t="s">
        <v>359</v>
      </c>
      <c r="G81" t="s">
        <v>360</v>
      </c>
      <c r="H81">
        <v>161288</v>
      </c>
      <c r="I81">
        <v>351</v>
      </c>
      <c r="J81" t="s">
        <v>29</v>
      </c>
      <c r="K81" t="s">
        <v>361</v>
      </c>
      <c r="L81">
        <v>13000000</v>
      </c>
      <c r="M81">
        <v>2015</v>
      </c>
      <c r="N81">
        <v>8.3000000000000007</v>
      </c>
      <c r="O81">
        <v>1677654</v>
      </c>
    </row>
    <row r="82" spans="1:15" x14ac:dyDescent="0.3">
      <c r="A82" t="s">
        <v>363</v>
      </c>
      <c r="B82">
        <v>131</v>
      </c>
      <c r="C82">
        <v>91</v>
      </c>
      <c r="D82">
        <v>1229197</v>
      </c>
      <c r="E82" t="s">
        <v>364</v>
      </c>
      <c r="F82" t="s">
        <v>365</v>
      </c>
      <c r="G82" t="s">
        <v>366</v>
      </c>
      <c r="H82">
        <v>382240</v>
      </c>
      <c r="I82">
        <v>660</v>
      </c>
      <c r="J82" t="s">
        <v>29</v>
      </c>
      <c r="K82" t="s">
        <v>200</v>
      </c>
      <c r="L82">
        <v>229575</v>
      </c>
      <c r="M82">
        <v>1975</v>
      </c>
      <c r="N82">
        <v>8.3000000000000007</v>
      </c>
      <c r="O82">
        <v>999622</v>
      </c>
    </row>
    <row r="83" spans="1:15" x14ac:dyDescent="0.3">
      <c r="A83" t="s">
        <v>368</v>
      </c>
      <c r="B83">
        <v>349</v>
      </c>
      <c r="C83">
        <v>115</v>
      </c>
      <c r="D83">
        <v>610968</v>
      </c>
      <c r="E83" t="s">
        <v>92</v>
      </c>
      <c r="F83" t="s">
        <v>369</v>
      </c>
      <c r="G83" t="s">
        <v>370</v>
      </c>
      <c r="H83">
        <v>170155</v>
      </c>
      <c r="I83">
        <v>249</v>
      </c>
      <c r="J83" t="s">
        <v>64</v>
      </c>
      <c r="K83" t="s">
        <v>371</v>
      </c>
      <c r="L83">
        <v>3800000</v>
      </c>
      <c r="M83">
        <v>2012</v>
      </c>
      <c r="N83">
        <v>8.3000000000000007</v>
      </c>
      <c r="O83">
        <v>-3189032</v>
      </c>
    </row>
    <row r="84" spans="1:15" x14ac:dyDescent="0.3">
      <c r="A84" t="s">
        <v>95</v>
      </c>
      <c r="B84">
        <v>260</v>
      </c>
      <c r="C84">
        <v>145</v>
      </c>
      <c r="D84">
        <v>26435</v>
      </c>
      <c r="E84" t="s">
        <v>373</v>
      </c>
      <c r="F84" t="s">
        <v>374</v>
      </c>
      <c r="G84" t="s">
        <v>375</v>
      </c>
      <c r="H84">
        <v>111841</v>
      </c>
      <c r="I84">
        <v>413</v>
      </c>
      <c r="J84" t="s">
        <v>96</v>
      </c>
      <c r="K84" t="s">
        <v>227</v>
      </c>
      <c r="L84">
        <v>6000000</v>
      </c>
      <c r="M84">
        <v>1927</v>
      </c>
      <c r="N84">
        <v>8.3000000000000007</v>
      </c>
      <c r="O84">
        <v>-5973565</v>
      </c>
    </row>
    <row r="85" spans="1:15" x14ac:dyDescent="0.3">
      <c r="A85" t="s">
        <v>376</v>
      </c>
      <c r="B85">
        <v>192</v>
      </c>
      <c r="C85">
        <v>178</v>
      </c>
      <c r="D85">
        <v>5501940</v>
      </c>
      <c r="E85" t="s">
        <v>262</v>
      </c>
      <c r="F85" t="s">
        <v>377</v>
      </c>
      <c r="G85" t="s">
        <v>378</v>
      </c>
      <c r="H85">
        <v>248354</v>
      </c>
      <c r="I85">
        <v>564</v>
      </c>
      <c r="J85" t="s">
        <v>96</v>
      </c>
      <c r="K85" t="s">
        <v>227</v>
      </c>
      <c r="L85">
        <v>13500000</v>
      </c>
      <c r="M85">
        <v>2004</v>
      </c>
      <c r="N85">
        <v>8.3000000000000007</v>
      </c>
      <c r="O85">
        <v>-7998060</v>
      </c>
    </row>
    <row r="86" spans="1:15" x14ac:dyDescent="0.3">
      <c r="A86" t="s">
        <v>115</v>
      </c>
      <c r="B86">
        <v>151</v>
      </c>
      <c r="C86">
        <v>121</v>
      </c>
      <c r="D86">
        <v>45250</v>
      </c>
      <c r="E86" t="s">
        <v>379</v>
      </c>
      <c r="F86" t="s">
        <v>44</v>
      </c>
      <c r="G86" t="s">
        <v>380</v>
      </c>
      <c r="H86">
        <v>235133</v>
      </c>
      <c r="I86">
        <v>494</v>
      </c>
      <c r="J86" t="s">
        <v>29</v>
      </c>
      <c r="K86" t="s">
        <v>30</v>
      </c>
      <c r="L86">
        <v>18000000</v>
      </c>
      <c r="M86">
        <v>1980</v>
      </c>
      <c r="N86">
        <v>8.3000000000000007</v>
      </c>
      <c r="O86">
        <v>-17954750</v>
      </c>
    </row>
    <row r="87" spans="1:15" x14ac:dyDescent="0.3">
      <c r="A87" t="s">
        <v>252</v>
      </c>
      <c r="B87">
        <v>301</v>
      </c>
      <c r="C87">
        <v>100</v>
      </c>
      <c r="D87">
        <v>380838870</v>
      </c>
      <c r="E87" t="s">
        <v>316</v>
      </c>
      <c r="F87" t="s">
        <v>381</v>
      </c>
      <c r="G87" t="s">
        <v>382</v>
      </c>
      <c r="H87">
        <v>692482</v>
      </c>
      <c r="I87">
        <v>866</v>
      </c>
      <c r="J87" t="s">
        <v>29</v>
      </c>
      <c r="K87" t="s">
        <v>30</v>
      </c>
      <c r="L87">
        <v>94000000</v>
      </c>
      <c r="M87">
        <v>2003</v>
      </c>
      <c r="N87">
        <v>8.1999999999999993</v>
      </c>
      <c r="O87">
        <v>286838870</v>
      </c>
    </row>
    <row r="88" spans="1:15" x14ac:dyDescent="0.3">
      <c r="A88" t="s">
        <v>152</v>
      </c>
      <c r="B88">
        <v>157</v>
      </c>
      <c r="C88">
        <v>226</v>
      </c>
      <c r="D88">
        <v>198655278</v>
      </c>
      <c r="E88" t="s">
        <v>383</v>
      </c>
      <c r="F88" t="s">
        <v>384</v>
      </c>
      <c r="G88" t="s">
        <v>385</v>
      </c>
      <c r="H88">
        <v>215340</v>
      </c>
      <c r="I88">
        <v>706</v>
      </c>
      <c r="J88" t="s">
        <v>29</v>
      </c>
      <c r="K88" t="s">
        <v>30</v>
      </c>
      <c r="L88">
        <v>3977000</v>
      </c>
      <c r="M88">
        <v>1939</v>
      </c>
      <c r="N88">
        <v>8.1999999999999993</v>
      </c>
      <c r="O88">
        <v>194678278</v>
      </c>
    </row>
    <row r="89" spans="1:15" x14ac:dyDescent="0.3">
      <c r="A89" t="s">
        <v>387</v>
      </c>
      <c r="B89">
        <v>516</v>
      </c>
      <c r="C89">
        <v>147</v>
      </c>
      <c r="D89">
        <v>407197282</v>
      </c>
      <c r="E89" t="s">
        <v>248</v>
      </c>
      <c r="F89" t="s">
        <v>388</v>
      </c>
      <c r="G89" t="s">
        <v>389</v>
      </c>
      <c r="H89">
        <v>272670</v>
      </c>
      <c r="I89">
        <v>1022</v>
      </c>
      <c r="J89" t="s">
        <v>29</v>
      </c>
      <c r="K89" t="s">
        <v>30</v>
      </c>
      <c r="L89">
        <v>250000000</v>
      </c>
      <c r="M89">
        <v>2016</v>
      </c>
      <c r="N89">
        <v>8.1999999999999993</v>
      </c>
      <c r="O89">
        <v>157197282</v>
      </c>
    </row>
    <row r="90" spans="1:15" x14ac:dyDescent="0.3">
      <c r="A90" t="s">
        <v>67</v>
      </c>
      <c r="B90">
        <v>366</v>
      </c>
      <c r="C90">
        <v>116</v>
      </c>
      <c r="D90">
        <v>148085755</v>
      </c>
      <c r="E90" t="s">
        <v>92</v>
      </c>
      <c r="F90" t="s">
        <v>67</v>
      </c>
      <c r="G90" t="s">
        <v>390</v>
      </c>
      <c r="H90">
        <v>561773</v>
      </c>
      <c r="I90">
        <v>871</v>
      </c>
      <c r="J90" t="s">
        <v>29</v>
      </c>
      <c r="K90" t="s">
        <v>30</v>
      </c>
      <c r="L90">
        <v>33000000</v>
      </c>
      <c r="M90">
        <v>2008</v>
      </c>
      <c r="N90">
        <v>8.1999999999999993</v>
      </c>
      <c r="O90">
        <v>115085755</v>
      </c>
    </row>
    <row r="91" spans="1:15" x14ac:dyDescent="0.3">
      <c r="A91" t="s">
        <v>392</v>
      </c>
      <c r="B91">
        <v>205</v>
      </c>
      <c r="C91">
        <v>135</v>
      </c>
      <c r="D91">
        <v>170708996</v>
      </c>
      <c r="E91" t="s">
        <v>393</v>
      </c>
      <c r="F91" t="s">
        <v>394</v>
      </c>
      <c r="G91" t="s">
        <v>395</v>
      </c>
      <c r="H91">
        <v>610568</v>
      </c>
      <c r="I91">
        <v>1171</v>
      </c>
      <c r="J91" t="s">
        <v>29</v>
      </c>
      <c r="K91" t="s">
        <v>30</v>
      </c>
      <c r="L91">
        <v>58000000</v>
      </c>
      <c r="M91">
        <v>2001</v>
      </c>
      <c r="N91">
        <v>8.1999999999999993</v>
      </c>
      <c r="O91">
        <v>112708996</v>
      </c>
    </row>
    <row r="92" spans="1:15" x14ac:dyDescent="0.3">
      <c r="A92" t="s">
        <v>397</v>
      </c>
      <c r="B92">
        <v>233</v>
      </c>
      <c r="C92">
        <v>131</v>
      </c>
      <c r="D92">
        <v>81350242</v>
      </c>
      <c r="E92" t="s">
        <v>175</v>
      </c>
      <c r="F92" t="s">
        <v>398</v>
      </c>
      <c r="G92" t="s">
        <v>399</v>
      </c>
      <c r="H92">
        <v>592582</v>
      </c>
      <c r="I92">
        <v>722</v>
      </c>
      <c r="J92" t="s">
        <v>29</v>
      </c>
      <c r="K92" t="s">
        <v>30</v>
      </c>
      <c r="L92">
        <v>28000000</v>
      </c>
      <c r="M92">
        <v>1988</v>
      </c>
      <c r="N92">
        <v>8.1999999999999993</v>
      </c>
      <c r="O92">
        <v>53350242</v>
      </c>
    </row>
    <row r="93" spans="1:15" x14ac:dyDescent="0.3">
      <c r="A93" t="s">
        <v>372</v>
      </c>
      <c r="B93">
        <v>288</v>
      </c>
      <c r="C93">
        <v>98</v>
      </c>
      <c r="D93">
        <v>217387997</v>
      </c>
      <c r="E93" t="s">
        <v>160</v>
      </c>
      <c r="F93" t="s">
        <v>400</v>
      </c>
      <c r="G93" t="s">
        <v>401</v>
      </c>
      <c r="H93">
        <v>485430</v>
      </c>
      <c r="I93">
        <v>492</v>
      </c>
      <c r="J93" t="s">
        <v>29</v>
      </c>
      <c r="K93" t="s">
        <v>30</v>
      </c>
      <c r="L93">
        <v>165000000</v>
      </c>
      <c r="M93">
        <v>2010</v>
      </c>
      <c r="N93">
        <v>8.1999999999999993</v>
      </c>
      <c r="O93">
        <v>52387997</v>
      </c>
    </row>
    <row r="94" spans="1:15" x14ac:dyDescent="0.3">
      <c r="A94" t="s">
        <v>194</v>
      </c>
      <c r="B94">
        <v>122</v>
      </c>
      <c r="C94">
        <v>161</v>
      </c>
      <c r="D94">
        <v>27200000</v>
      </c>
      <c r="E94" t="s">
        <v>323</v>
      </c>
      <c r="F94" t="s">
        <v>402</v>
      </c>
      <c r="G94" t="s">
        <v>403</v>
      </c>
      <c r="H94">
        <v>149444</v>
      </c>
      <c r="I94">
        <v>273</v>
      </c>
      <c r="J94" t="s">
        <v>29</v>
      </c>
      <c r="K94" t="s">
        <v>200</v>
      </c>
      <c r="L94">
        <v>3000000</v>
      </c>
      <c r="M94">
        <v>1957</v>
      </c>
      <c r="N94">
        <v>8.1999999999999993</v>
      </c>
      <c r="O94">
        <v>24200000</v>
      </c>
    </row>
    <row r="95" spans="1:15" x14ac:dyDescent="0.3">
      <c r="A95" t="s">
        <v>404</v>
      </c>
      <c r="B95">
        <v>406</v>
      </c>
      <c r="C95">
        <v>112</v>
      </c>
      <c r="D95">
        <v>37623143</v>
      </c>
      <c r="E95" t="s">
        <v>405</v>
      </c>
      <c r="F95" t="s">
        <v>406</v>
      </c>
      <c r="G95" t="s">
        <v>407</v>
      </c>
      <c r="H95">
        <v>467234</v>
      </c>
      <c r="I95">
        <v>1083</v>
      </c>
      <c r="J95" t="s">
        <v>174</v>
      </c>
      <c r="K95" t="s">
        <v>408</v>
      </c>
      <c r="L95">
        <v>13500000</v>
      </c>
      <c r="M95">
        <v>2006</v>
      </c>
      <c r="N95">
        <v>8.1999999999999993</v>
      </c>
      <c r="O95">
        <v>24123143</v>
      </c>
    </row>
    <row r="96" spans="1:15" x14ac:dyDescent="0.3">
      <c r="A96" t="s">
        <v>132</v>
      </c>
      <c r="B96">
        <v>262</v>
      </c>
      <c r="C96">
        <v>129</v>
      </c>
      <c r="D96">
        <v>20167424</v>
      </c>
      <c r="E96" t="s">
        <v>269</v>
      </c>
      <c r="F96" t="s">
        <v>410</v>
      </c>
      <c r="G96" t="s">
        <v>411</v>
      </c>
      <c r="H96">
        <v>131831</v>
      </c>
      <c r="I96">
        <v>231</v>
      </c>
      <c r="J96" t="s">
        <v>174</v>
      </c>
      <c r="K96" t="s">
        <v>412</v>
      </c>
      <c r="L96">
        <v>2000000</v>
      </c>
      <c r="M96">
        <v>2009</v>
      </c>
      <c r="N96">
        <v>8.1999999999999993</v>
      </c>
      <c r="O96">
        <v>18167424</v>
      </c>
    </row>
    <row r="97" spans="1:15" x14ac:dyDescent="0.3">
      <c r="A97" t="s">
        <v>115</v>
      </c>
      <c r="B97">
        <v>606</v>
      </c>
      <c r="C97">
        <v>240</v>
      </c>
      <c r="D97">
        <v>116866727</v>
      </c>
      <c r="E97" t="s">
        <v>413</v>
      </c>
      <c r="F97" t="s">
        <v>87</v>
      </c>
      <c r="G97" t="s">
        <v>414</v>
      </c>
      <c r="H97">
        <v>780588</v>
      </c>
      <c r="I97">
        <v>1138</v>
      </c>
      <c r="J97" t="s">
        <v>29</v>
      </c>
      <c r="K97" t="s">
        <v>30</v>
      </c>
      <c r="L97">
        <v>100000000</v>
      </c>
      <c r="M97">
        <v>2013</v>
      </c>
      <c r="N97">
        <v>8.1999999999999993</v>
      </c>
      <c r="O97">
        <v>16866727</v>
      </c>
    </row>
    <row r="98" spans="1:15" x14ac:dyDescent="0.3">
      <c r="A98" t="s">
        <v>416</v>
      </c>
      <c r="B98">
        <v>525</v>
      </c>
      <c r="C98">
        <v>132</v>
      </c>
      <c r="D98">
        <v>70496802</v>
      </c>
      <c r="E98" t="s">
        <v>417</v>
      </c>
      <c r="F98" t="s">
        <v>418</v>
      </c>
      <c r="G98" t="s">
        <v>419</v>
      </c>
      <c r="H98">
        <v>791783</v>
      </c>
      <c r="I98">
        <v>2042</v>
      </c>
      <c r="J98" t="s">
        <v>29</v>
      </c>
      <c r="K98" t="s">
        <v>30</v>
      </c>
      <c r="L98">
        <v>54000000</v>
      </c>
      <c r="M98">
        <v>2005</v>
      </c>
      <c r="N98">
        <v>8.1999999999999993</v>
      </c>
      <c r="O98">
        <v>16496802</v>
      </c>
    </row>
    <row r="99" spans="1:15" x14ac:dyDescent="0.3">
      <c r="A99" t="s">
        <v>420</v>
      </c>
      <c r="B99">
        <v>134</v>
      </c>
      <c r="C99">
        <v>94</v>
      </c>
      <c r="D99">
        <v>16501785</v>
      </c>
      <c r="E99" t="s">
        <v>92</v>
      </c>
      <c r="F99" t="s">
        <v>421</v>
      </c>
      <c r="G99" t="s">
        <v>422</v>
      </c>
      <c r="H99">
        <v>469561</v>
      </c>
      <c r="I99">
        <v>514</v>
      </c>
      <c r="J99" t="s">
        <v>29</v>
      </c>
      <c r="K99" t="s">
        <v>200</v>
      </c>
      <c r="L99">
        <v>3500000</v>
      </c>
      <c r="M99">
        <v>1996</v>
      </c>
      <c r="N99">
        <v>8.1999999999999993</v>
      </c>
      <c r="O99">
        <v>13001785</v>
      </c>
    </row>
    <row r="100" spans="1:15" x14ac:dyDescent="0.3">
      <c r="A100" t="s">
        <v>142</v>
      </c>
      <c r="B100">
        <v>134</v>
      </c>
      <c r="C100">
        <v>108</v>
      </c>
      <c r="D100">
        <v>9600000</v>
      </c>
      <c r="E100" t="s">
        <v>424</v>
      </c>
      <c r="F100" t="s">
        <v>425</v>
      </c>
      <c r="G100" t="s">
        <v>426</v>
      </c>
      <c r="H100">
        <v>100890</v>
      </c>
      <c r="I100">
        <v>281</v>
      </c>
      <c r="J100" t="s">
        <v>29</v>
      </c>
      <c r="K100" t="s">
        <v>30</v>
      </c>
      <c r="L100">
        <v>910000</v>
      </c>
      <c r="M100">
        <v>1954</v>
      </c>
      <c r="N100">
        <v>8.1999999999999993</v>
      </c>
      <c r="O100">
        <v>8690000</v>
      </c>
    </row>
    <row r="101" spans="1:15" x14ac:dyDescent="0.3">
      <c r="A101" t="s">
        <v>428</v>
      </c>
      <c r="B101">
        <v>274</v>
      </c>
      <c r="C101">
        <v>148</v>
      </c>
      <c r="D101">
        <v>18352454</v>
      </c>
      <c r="E101" t="s">
        <v>429</v>
      </c>
      <c r="F101" t="s">
        <v>430</v>
      </c>
      <c r="G101" t="s">
        <v>431</v>
      </c>
      <c r="H101">
        <v>426359</v>
      </c>
      <c r="I101">
        <v>760</v>
      </c>
      <c r="J101" t="s">
        <v>29</v>
      </c>
      <c r="K101" t="s">
        <v>30</v>
      </c>
      <c r="L101">
        <v>15000000</v>
      </c>
      <c r="M101">
        <v>2007</v>
      </c>
      <c r="N101">
        <v>8.1999999999999993</v>
      </c>
      <c r="O101">
        <v>3352454</v>
      </c>
    </row>
    <row r="102" spans="1:15" x14ac:dyDescent="0.3">
      <c r="A102" t="s">
        <v>337</v>
      </c>
      <c r="B102">
        <v>116</v>
      </c>
      <c r="C102">
        <v>120</v>
      </c>
      <c r="D102">
        <v>3650677</v>
      </c>
      <c r="E102" t="s">
        <v>338</v>
      </c>
      <c r="F102" t="s">
        <v>339</v>
      </c>
      <c r="G102" t="s">
        <v>433</v>
      </c>
      <c r="H102">
        <v>414976</v>
      </c>
      <c r="I102">
        <v>523</v>
      </c>
      <c r="J102" t="s">
        <v>29</v>
      </c>
      <c r="K102" t="s">
        <v>200</v>
      </c>
      <c r="L102">
        <v>960000</v>
      </c>
      <c r="M102">
        <v>1998</v>
      </c>
      <c r="N102">
        <v>8.1999999999999993</v>
      </c>
      <c r="O102">
        <v>2690677</v>
      </c>
    </row>
    <row r="103" spans="1:15" x14ac:dyDescent="0.3">
      <c r="A103" t="s">
        <v>435</v>
      </c>
      <c r="B103">
        <v>249</v>
      </c>
      <c r="C103">
        <v>117</v>
      </c>
      <c r="D103">
        <v>17439163</v>
      </c>
      <c r="E103" t="s">
        <v>338</v>
      </c>
      <c r="F103" t="s">
        <v>436</v>
      </c>
      <c r="G103" t="s">
        <v>437</v>
      </c>
      <c r="H103">
        <v>537419</v>
      </c>
      <c r="I103">
        <v>1028</v>
      </c>
      <c r="J103" t="s">
        <v>29</v>
      </c>
      <c r="K103" t="s">
        <v>30</v>
      </c>
      <c r="L103">
        <v>15000000</v>
      </c>
      <c r="M103">
        <v>1998</v>
      </c>
      <c r="N103">
        <v>8.1999999999999993</v>
      </c>
      <c r="O103">
        <v>2439163</v>
      </c>
    </row>
    <row r="104" spans="1:15" x14ac:dyDescent="0.3">
      <c r="A104" t="s">
        <v>219</v>
      </c>
      <c r="B104">
        <v>226</v>
      </c>
      <c r="C104">
        <v>139</v>
      </c>
      <c r="D104">
        <v>6857096</v>
      </c>
      <c r="E104" t="s">
        <v>439</v>
      </c>
      <c r="F104" t="s">
        <v>440</v>
      </c>
      <c r="G104" t="s">
        <v>441</v>
      </c>
      <c r="H104">
        <v>80429</v>
      </c>
      <c r="I104">
        <v>156</v>
      </c>
      <c r="J104" t="s">
        <v>90</v>
      </c>
      <c r="K104" t="s">
        <v>442</v>
      </c>
      <c r="L104">
        <v>6800000</v>
      </c>
      <c r="M104">
        <v>2010</v>
      </c>
      <c r="N104">
        <v>8.1999999999999993</v>
      </c>
      <c r="O104">
        <v>57096</v>
      </c>
    </row>
    <row r="105" spans="1:15" x14ac:dyDescent="0.3">
      <c r="A105" t="s">
        <v>147</v>
      </c>
      <c r="B105">
        <v>248</v>
      </c>
      <c r="C105">
        <v>96</v>
      </c>
      <c r="D105">
        <v>484221</v>
      </c>
      <c r="E105" t="s">
        <v>444</v>
      </c>
      <c r="F105" t="s">
        <v>445</v>
      </c>
      <c r="G105" t="s">
        <v>446</v>
      </c>
      <c r="H105">
        <v>23836</v>
      </c>
      <c r="I105">
        <v>107</v>
      </c>
      <c r="J105" t="s">
        <v>114</v>
      </c>
      <c r="K105" t="s">
        <v>200</v>
      </c>
      <c r="L105">
        <v>1000000</v>
      </c>
      <c r="M105">
        <v>2012</v>
      </c>
      <c r="N105">
        <v>8.1999999999999993</v>
      </c>
      <c r="O105">
        <v>-515779</v>
      </c>
    </row>
    <row r="106" spans="1:15" x14ac:dyDescent="0.3">
      <c r="A106" t="s">
        <v>190</v>
      </c>
      <c r="B106">
        <v>302</v>
      </c>
      <c r="C106">
        <v>117</v>
      </c>
      <c r="D106">
        <v>27000000</v>
      </c>
      <c r="E106" t="s">
        <v>448</v>
      </c>
      <c r="F106" t="s">
        <v>79</v>
      </c>
      <c r="G106" t="s">
        <v>449</v>
      </c>
      <c r="H106">
        <v>461609</v>
      </c>
      <c r="I106">
        <v>1168</v>
      </c>
      <c r="J106" t="s">
        <v>29</v>
      </c>
      <c r="K106" t="s">
        <v>30</v>
      </c>
      <c r="L106">
        <v>28000000</v>
      </c>
      <c r="M106">
        <v>1982</v>
      </c>
      <c r="N106">
        <v>8.1999999999999993</v>
      </c>
      <c r="O106">
        <v>-1000000</v>
      </c>
    </row>
    <row r="107" spans="1:15" x14ac:dyDescent="0.3">
      <c r="A107" t="s">
        <v>451</v>
      </c>
      <c r="B107">
        <v>297</v>
      </c>
      <c r="C107">
        <v>109</v>
      </c>
      <c r="D107">
        <v>13782838</v>
      </c>
      <c r="E107" t="s">
        <v>452</v>
      </c>
      <c r="F107" t="s">
        <v>453</v>
      </c>
      <c r="G107" t="s">
        <v>454</v>
      </c>
      <c r="H107">
        <v>258078</v>
      </c>
      <c r="I107">
        <v>911</v>
      </c>
      <c r="J107" t="s">
        <v>29</v>
      </c>
      <c r="K107" t="s">
        <v>30</v>
      </c>
      <c r="L107">
        <v>15000000</v>
      </c>
      <c r="M107">
        <v>1982</v>
      </c>
      <c r="N107">
        <v>8.1999999999999993</v>
      </c>
      <c r="O107">
        <v>-1217162</v>
      </c>
    </row>
    <row r="108" spans="1:15" x14ac:dyDescent="0.3">
      <c r="A108" t="s">
        <v>115</v>
      </c>
      <c r="B108">
        <v>133</v>
      </c>
      <c r="C108">
        <v>178</v>
      </c>
      <c r="D108">
        <v>42438300</v>
      </c>
      <c r="E108" t="s">
        <v>116</v>
      </c>
      <c r="F108" t="s">
        <v>44</v>
      </c>
      <c r="G108" t="s">
        <v>456</v>
      </c>
      <c r="H108">
        <v>333542</v>
      </c>
      <c r="I108">
        <v>533</v>
      </c>
      <c r="J108" t="s">
        <v>29</v>
      </c>
      <c r="K108" t="s">
        <v>30</v>
      </c>
      <c r="L108">
        <v>52000000</v>
      </c>
      <c r="M108">
        <v>1995</v>
      </c>
      <c r="N108">
        <v>8.1999999999999993</v>
      </c>
      <c r="O108">
        <v>-9561700</v>
      </c>
    </row>
    <row r="109" spans="1:15" x14ac:dyDescent="0.3">
      <c r="A109" t="s">
        <v>458</v>
      </c>
      <c r="B109">
        <v>317</v>
      </c>
      <c r="C109">
        <v>140</v>
      </c>
      <c r="D109">
        <v>13651662</v>
      </c>
      <c r="E109" t="s">
        <v>459</v>
      </c>
      <c r="F109" t="s">
        <v>176</v>
      </c>
      <c r="G109" t="s">
        <v>460</v>
      </c>
      <c r="H109">
        <v>332276</v>
      </c>
      <c r="I109">
        <v>514</v>
      </c>
      <c r="J109" t="s">
        <v>29</v>
      </c>
      <c r="K109" t="s">
        <v>30</v>
      </c>
      <c r="L109">
        <v>25000000</v>
      </c>
      <c r="M109">
        <v>2011</v>
      </c>
      <c r="N109">
        <v>8.1999999999999993</v>
      </c>
      <c r="O109">
        <v>-11348338</v>
      </c>
    </row>
    <row r="110" spans="1:15" x14ac:dyDescent="0.3">
      <c r="A110" t="s">
        <v>118</v>
      </c>
      <c r="B110">
        <v>212</v>
      </c>
      <c r="C110">
        <v>119</v>
      </c>
      <c r="D110">
        <v>4710455</v>
      </c>
      <c r="E110" t="s">
        <v>160</v>
      </c>
      <c r="F110" t="s">
        <v>40</v>
      </c>
      <c r="G110" t="s">
        <v>462</v>
      </c>
      <c r="H110">
        <v>214091</v>
      </c>
      <c r="I110">
        <v>330</v>
      </c>
      <c r="J110" t="s">
        <v>124</v>
      </c>
      <c r="K110" t="s">
        <v>128</v>
      </c>
      <c r="L110">
        <v>24000000</v>
      </c>
      <c r="M110">
        <v>2004</v>
      </c>
      <c r="N110">
        <v>8.1999999999999993</v>
      </c>
      <c r="O110">
        <v>-19289545</v>
      </c>
    </row>
    <row r="111" spans="1:15" x14ac:dyDescent="0.3">
      <c r="A111" t="s">
        <v>277</v>
      </c>
      <c r="B111">
        <v>703</v>
      </c>
      <c r="C111">
        <v>173</v>
      </c>
      <c r="D111">
        <v>623279547</v>
      </c>
      <c r="E111" t="s">
        <v>248</v>
      </c>
      <c r="F111" t="s">
        <v>464</v>
      </c>
      <c r="G111" t="s">
        <v>465</v>
      </c>
      <c r="H111">
        <v>995415</v>
      </c>
      <c r="I111">
        <v>1722</v>
      </c>
      <c r="J111" t="s">
        <v>29</v>
      </c>
      <c r="K111" t="s">
        <v>30</v>
      </c>
      <c r="L111">
        <v>220000000</v>
      </c>
      <c r="M111">
        <v>2012</v>
      </c>
      <c r="N111">
        <v>8.1</v>
      </c>
      <c r="O111">
        <v>403279547</v>
      </c>
    </row>
    <row r="112" spans="1:15" x14ac:dyDescent="0.3">
      <c r="A112" t="s">
        <v>183</v>
      </c>
      <c r="B112">
        <v>579</v>
      </c>
      <c r="C112">
        <v>108</v>
      </c>
      <c r="D112">
        <v>363024263</v>
      </c>
      <c r="E112" t="s">
        <v>467</v>
      </c>
      <c r="F112" t="s">
        <v>468</v>
      </c>
      <c r="G112" t="s">
        <v>469</v>
      </c>
      <c r="H112">
        <v>479047</v>
      </c>
      <c r="I112">
        <v>1058</v>
      </c>
      <c r="J112" t="s">
        <v>29</v>
      </c>
      <c r="K112" t="s">
        <v>30</v>
      </c>
      <c r="L112">
        <v>58000000</v>
      </c>
      <c r="M112">
        <v>2016</v>
      </c>
      <c r="N112">
        <v>8.1</v>
      </c>
      <c r="O112">
        <v>305024263</v>
      </c>
    </row>
    <row r="113" spans="1:15" x14ac:dyDescent="0.3">
      <c r="A113" t="s">
        <v>59</v>
      </c>
      <c r="B113">
        <v>308</v>
      </c>
      <c r="C113">
        <v>127</v>
      </c>
      <c r="D113">
        <v>356784000</v>
      </c>
      <c r="E113" t="s">
        <v>471</v>
      </c>
      <c r="F113" t="s">
        <v>472</v>
      </c>
      <c r="G113" t="s">
        <v>473</v>
      </c>
      <c r="H113">
        <v>613473</v>
      </c>
      <c r="I113">
        <v>895</v>
      </c>
      <c r="J113" t="s">
        <v>29</v>
      </c>
      <c r="K113" t="s">
        <v>30</v>
      </c>
      <c r="L113">
        <v>63000000</v>
      </c>
      <c r="M113">
        <v>1993</v>
      </c>
      <c r="N113">
        <v>8.1</v>
      </c>
      <c r="O113">
        <v>293784000</v>
      </c>
    </row>
    <row r="114" spans="1:15" x14ac:dyDescent="0.3">
      <c r="A114" t="s">
        <v>475</v>
      </c>
      <c r="B114">
        <v>234</v>
      </c>
      <c r="C114">
        <v>107</v>
      </c>
      <c r="D114">
        <v>293501675</v>
      </c>
      <c r="E114" t="s">
        <v>269</v>
      </c>
      <c r="F114" t="s">
        <v>55</v>
      </c>
      <c r="G114" t="s">
        <v>476</v>
      </c>
      <c r="H114">
        <v>704766</v>
      </c>
      <c r="I114">
        <v>2073</v>
      </c>
      <c r="J114" t="s">
        <v>29</v>
      </c>
      <c r="K114" t="s">
        <v>30</v>
      </c>
      <c r="L114">
        <v>40000000</v>
      </c>
      <c r="M114">
        <v>1999</v>
      </c>
      <c r="N114">
        <v>8.1</v>
      </c>
      <c r="O114">
        <v>253501675</v>
      </c>
    </row>
    <row r="115" spans="1:15" x14ac:dyDescent="0.3">
      <c r="A115" t="s">
        <v>113</v>
      </c>
      <c r="B115">
        <v>250</v>
      </c>
      <c r="C115">
        <v>92</v>
      </c>
      <c r="D115">
        <v>289907418</v>
      </c>
      <c r="E115" t="s">
        <v>296</v>
      </c>
      <c r="F115" t="s">
        <v>478</v>
      </c>
      <c r="G115" t="s">
        <v>479</v>
      </c>
      <c r="H115">
        <v>585659</v>
      </c>
      <c r="I115">
        <v>593</v>
      </c>
      <c r="J115" t="s">
        <v>29</v>
      </c>
      <c r="K115" t="s">
        <v>30</v>
      </c>
      <c r="L115">
        <v>115000000</v>
      </c>
      <c r="M115">
        <v>2001</v>
      </c>
      <c r="N115">
        <v>8.1</v>
      </c>
      <c r="O115">
        <v>174907418</v>
      </c>
    </row>
    <row r="116" spans="1:15" x14ac:dyDescent="0.3">
      <c r="A116" t="s">
        <v>481</v>
      </c>
      <c r="B116">
        <v>271</v>
      </c>
      <c r="C116">
        <v>143</v>
      </c>
      <c r="D116">
        <v>305388685</v>
      </c>
      <c r="E116" t="s">
        <v>309</v>
      </c>
      <c r="F116" t="s">
        <v>482</v>
      </c>
      <c r="G116" t="s">
        <v>483</v>
      </c>
      <c r="H116">
        <v>809474</v>
      </c>
      <c r="I116">
        <v>2113</v>
      </c>
      <c r="J116" t="s">
        <v>29</v>
      </c>
      <c r="K116" t="s">
        <v>30</v>
      </c>
      <c r="L116">
        <v>140000000</v>
      </c>
      <c r="M116">
        <v>2003</v>
      </c>
      <c r="N116">
        <v>8.1</v>
      </c>
      <c r="O116">
        <v>165388685</v>
      </c>
    </row>
    <row r="117" spans="1:15" x14ac:dyDescent="0.3">
      <c r="A117" t="s">
        <v>485</v>
      </c>
      <c r="B117">
        <v>653</v>
      </c>
      <c r="C117">
        <v>121</v>
      </c>
      <c r="D117">
        <v>333130696</v>
      </c>
      <c r="E117" t="s">
        <v>248</v>
      </c>
      <c r="F117" t="s">
        <v>486</v>
      </c>
      <c r="G117" t="s">
        <v>487</v>
      </c>
      <c r="H117">
        <v>682155</v>
      </c>
      <c r="I117">
        <v>1097</v>
      </c>
      <c r="J117" t="s">
        <v>29</v>
      </c>
      <c r="K117" t="s">
        <v>30</v>
      </c>
      <c r="L117">
        <v>170000000</v>
      </c>
      <c r="M117">
        <v>2014</v>
      </c>
      <c r="N117">
        <v>8.1</v>
      </c>
      <c r="O117">
        <v>163130696</v>
      </c>
    </row>
    <row r="118" spans="1:15" x14ac:dyDescent="0.3">
      <c r="A118" t="s">
        <v>489</v>
      </c>
      <c r="B118">
        <v>373</v>
      </c>
      <c r="C118">
        <v>146</v>
      </c>
      <c r="D118">
        <v>169705587</v>
      </c>
      <c r="E118" t="s">
        <v>92</v>
      </c>
      <c r="F118" t="s">
        <v>490</v>
      </c>
      <c r="G118" t="s">
        <v>491</v>
      </c>
      <c r="H118">
        <v>318955</v>
      </c>
      <c r="I118">
        <v>460</v>
      </c>
      <c r="J118" t="s">
        <v>29</v>
      </c>
      <c r="K118" t="s">
        <v>30</v>
      </c>
      <c r="L118">
        <v>25000000</v>
      </c>
      <c r="M118">
        <v>2011</v>
      </c>
      <c r="N118">
        <v>8.1</v>
      </c>
      <c r="O118">
        <v>144705587</v>
      </c>
    </row>
    <row r="119" spans="1:15" x14ac:dyDescent="0.3">
      <c r="A119" t="s">
        <v>493</v>
      </c>
      <c r="B119">
        <v>120</v>
      </c>
      <c r="C119">
        <v>120</v>
      </c>
      <c r="D119">
        <v>137963328</v>
      </c>
      <c r="E119" t="s">
        <v>205</v>
      </c>
      <c r="F119" t="s">
        <v>482</v>
      </c>
      <c r="G119" t="s">
        <v>494</v>
      </c>
      <c r="H119">
        <v>291603</v>
      </c>
      <c r="I119">
        <v>505</v>
      </c>
      <c r="J119" t="s">
        <v>29</v>
      </c>
      <c r="K119" t="s">
        <v>200</v>
      </c>
      <c r="L119">
        <v>6000000</v>
      </c>
      <c r="M119">
        <v>1986</v>
      </c>
      <c r="N119">
        <v>8.1</v>
      </c>
      <c r="O119">
        <v>131963328</v>
      </c>
    </row>
    <row r="120" spans="1:15" x14ac:dyDescent="0.3">
      <c r="A120" t="s">
        <v>190</v>
      </c>
      <c r="B120">
        <v>568</v>
      </c>
      <c r="C120">
        <v>151</v>
      </c>
      <c r="D120">
        <v>228430993</v>
      </c>
      <c r="E120" t="s">
        <v>144</v>
      </c>
      <c r="F120" t="s">
        <v>496</v>
      </c>
      <c r="G120" t="s">
        <v>497</v>
      </c>
      <c r="H120">
        <v>472488</v>
      </c>
      <c r="I120">
        <v>1023</v>
      </c>
      <c r="J120" t="s">
        <v>29</v>
      </c>
      <c r="K120" t="s">
        <v>30</v>
      </c>
      <c r="L120">
        <v>108000000</v>
      </c>
      <c r="M120">
        <v>2015</v>
      </c>
      <c r="N120">
        <v>8.1</v>
      </c>
      <c r="O120">
        <v>120430993</v>
      </c>
    </row>
    <row r="121" spans="1:15" x14ac:dyDescent="0.3">
      <c r="A121" t="s">
        <v>499</v>
      </c>
      <c r="B121">
        <v>329</v>
      </c>
      <c r="C121">
        <v>115</v>
      </c>
      <c r="D121">
        <v>227137090</v>
      </c>
      <c r="E121" t="s">
        <v>500</v>
      </c>
      <c r="F121" t="s">
        <v>496</v>
      </c>
      <c r="G121" t="s">
        <v>501</v>
      </c>
      <c r="H121">
        <v>491077</v>
      </c>
      <c r="I121">
        <v>820</v>
      </c>
      <c r="J121" t="s">
        <v>29</v>
      </c>
      <c r="K121" t="s">
        <v>30</v>
      </c>
      <c r="L121">
        <v>110000000</v>
      </c>
      <c r="M121">
        <v>2007</v>
      </c>
      <c r="N121">
        <v>8.1</v>
      </c>
      <c r="O121">
        <v>117137090</v>
      </c>
    </row>
    <row r="122" spans="1:15" x14ac:dyDescent="0.3">
      <c r="A122" t="s">
        <v>502</v>
      </c>
      <c r="B122">
        <v>141</v>
      </c>
      <c r="C122">
        <v>145</v>
      </c>
      <c r="D122">
        <v>117235247</v>
      </c>
      <c r="E122" t="s">
        <v>459</v>
      </c>
      <c r="F122" t="s">
        <v>503</v>
      </c>
      <c r="G122" t="s">
        <v>504</v>
      </c>
      <c r="H122">
        <v>375240</v>
      </c>
      <c r="I122">
        <v>542</v>
      </c>
      <c r="J122" t="s">
        <v>29</v>
      </c>
      <c r="K122" t="s">
        <v>30</v>
      </c>
      <c r="L122">
        <v>960000</v>
      </c>
      <c r="M122">
        <v>1976</v>
      </c>
      <c r="N122">
        <v>8.1</v>
      </c>
      <c r="O122">
        <v>116275247</v>
      </c>
    </row>
    <row r="123" spans="1:15" x14ac:dyDescent="0.3">
      <c r="A123" t="s">
        <v>91</v>
      </c>
      <c r="B123">
        <v>568</v>
      </c>
      <c r="C123">
        <v>149</v>
      </c>
      <c r="D123">
        <v>167735396</v>
      </c>
      <c r="E123" t="s">
        <v>140</v>
      </c>
      <c r="F123" t="s">
        <v>506</v>
      </c>
      <c r="G123" t="s">
        <v>507</v>
      </c>
      <c r="H123">
        <v>569841</v>
      </c>
      <c r="I123">
        <v>1127</v>
      </c>
      <c r="J123" t="s">
        <v>29</v>
      </c>
      <c r="K123" t="s">
        <v>30</v>
      </c>
      <c r="L123">
        <v>61000000</v>
      </c>
      <c r="M123">
        <v>2014</v>
      </c>
      <c r="N123">
        <v>8.1</v>
      </c>
      <c r="O123">
        <v>106735396</v>
      </c>
    </row>
    <row r="124" spans="1:15" x14ac:dyDescent="0.3">
      <c r="A124" t="s">
        <v>138</v>
      </c>
      <c r="B124">
        <v>130</v>
      </c>
      <c r="C124">
        <v>110</v>
      </c>
      <c r="D124">
        <v>102308900</v>
      </c>
      <c r="E124" t="s">
        <v>508</v>
      </c>
      <c r="F124" t="s">
        <v>509</v>
      </c>
      <c r="G124" t="s">
        <v>510</v>
      </c>
      <c r="H124">
        <v>152089</v>
      </c>
      <c r="I124">
        <v>309</v>
      </c>
      <c r="J124" t="s">
        <v>29</v>
      </c>
      <c r="K124" t="s">
        <v>30</v>
      </c>
      <c r="L124">
        <v>6000000</v>
      </c>
      <c r="M124">
        <v>1969</v>
      </c>
      <c r="N124">
        <v>8.1</v>
      </c>
      <c r="O124">
        <v>96308900</v>
      </c>
    </row>
    <row r="125" spans="1:15" x14ac:dyDescent="0.3">
      <c r="A125" t="s">
        <v>286</v>
      </c>
      <c r="B125">
        <v>454</v>
      </c>
      <c r="C125">
        <v>114</v>
      </c>
      <c r="D125">
        <v>91121452</v>
      </c>
      <c r="E125" t="s">
        <v>511</v>
      </c>
      <c r="F125" t="s">
        <v>512</v>
      </c>
      <c r="G125" t="s">
        <v>513</v>
      </c>
      <c r="H125">
        <v>467613</v>
      </c>
      <c r="I125">
        <v>608</v>
      </c>
      <c r="J125" t="s">
        <v>29</v>
      </c>
      <c r="K125" t="s">
        <v>200</v>
      </c>
      <c r="L125">
        <v>14000000</v>
      </c>
      <c r="M125">
        <v>2014</v>
      </c>
      <c r="N125">
        <v>8.1</v>
      </c>
      <c r="O125">
        <v>77121452</v>
      </c>
    </row>
    <row r="126" spans="1:15" x14ac:dyDescent="0.3">
      <c r="A126" t="s">
        <v>67</v>
      </c>
      <c r="B126">
        <v>268</v>
      </c>
      <c r="C126">
        <v>132</v>
      </c>
      <c r="D126">
        <v>100422786</v>
      </c>
      <c r="E126" t="s">
        <v>459</v>
      </c>
      <c r="F126" t="s">
        <v>67</v>
      </c>
      <c r="G126" t="s">
        <v>514</v>
      </c>
      <c r="H126">
        <v>482064</v>
      </c>
      <c r="I126">
        <v>1106</v>
      </c>
      <c r="J126" t="s">
        <v>29</v>
      </c>
      <c r="K126" t="s">
        <v>30</v>
      </c>
      <c r="L126">
        <v>30000000</v>
      </c>
      <c r="M126">
        <v>2004</v>
      </c>
      <c r="N126">
        <v>8.1</v>
      </c>
      <c r="O126">
        <v>70422786</v>
      </c>
    </row>
    <row r="127" spans="1:15" x14ac:dyDescent="0.3">
      <c r="A127" t="s">
        <v>415</v>
      </c>
      <c r="B127">
        <v>213</v>
      </c>
      <c r="C127">
        <v>103</v>
      </c>
      <c r="D127">
        <v>125603360</v>
      </c>
      <c r="E127" t="s">
        <v>515</v>
      </c>
      <c r="F127" t="s">
        <v>516</v>
      </c>
      <c r="G127" t="s">
        <v>517</v>
      </c>
      <c r="H127">
        <v>667983</v>
      </c>
      <c r="I127">
        <v>877</v>
      </c>
      <c r="J127" t="s">
        <v>29</v>
      </c>
      <c r="K127" t="s">
        <v>30</v>
      </c>
      <c r="L127">
        <v>60000000</v>
      </c>
      <c r="M127">
        <v>1998</v>
      </c>
      <c r="N127">
        <v>8.1</v>
      </c>
      <c r="O127">
        <v>65603360</v>
      </c>
    </row>
    <row r="128" spans="1:15" x14ac:dyDescent="0.3">
      <c r="A128" t="s">
        <v>518</v>
      </c>
      <c r="B128">
        <v>147</v>
      </c>
      <c r="C128">
        <v>101</v>
      </c>
      <c r="D128">
        <v>70906973</v>
      </c>
      <c r="E128" t="s">
        <v>519</v>
      </c>
      <c r="F128" t="s">
        <v>520</v>
      </c>
      <c r="G128" t="s">
        <v>521</v>
      </c>
      <c r="H128">
        <v>437418</v>
      </c>
      <c r="I128">
        <v>609</v>
      </c>
      <c r="J128" t="s">
        <v>29</v>
      </c>
      <c r="K128" t="s">
        <v>30</v>
      </c>
      <c r="L128">
        <v>14600000</v>
      </c>
      <c r="M128">
        <v>1993</v>
      </c>
      <c r="N128">
        <v>8.1</v>
      </c>
      <c r="O128">
        <v>56306973</v>
      </c>
    </row>
    <row r="129" spans="1:15" x14ac:dyDescent="0.3">
      <c r="A129" t="s">
        <v>522</v>
      </c>
      <c r="B129">
        <v>488</v>
      </c>
      <c r="C129">
        <v>122</v>
      </c>
      <c r="D129">
        <v>74273505</v>
      </c>
      <c r="E129" t="s">
        <v>208</v>
      </c>
      <c r="F129" t="s">
        <v>421</v>
      </c>
      <c r="G129" t="s">
        <v>523</v>
      </c>
      <c r="H129">
        <v>612060</v>
      </c>
      <c r="I129">
        <v>1518</v>
      </c>
      <c r="J129" t="s">
        <v>29</v>
      </c>
      <c r="K129" t="s">
        <v>30</v>
      </c>
      <c r="L129">
        <v>25000000</v>
      </c>
      <c r="M129">
        <v>2007</v>
      </c>
      <c r="N129">
        <v>8.1</v>
      </c>
      <c r="O129">
        <v>49273505</v>
      </c>
    </row>
    <row r="130" spans="1:15" x14ac:dyDescent="0.3">
      <c r="A130" t="s">
        <v>292</v>
      </c>
      <c r="B130">
        <v>556</v>
      </c>
      <c r="C130">
        <v>156</v>
      </c>
      <c r="D130">
        <v>183635922</v>
      </c>
      <c r="E130" t="s">
        <v>524</v>
      </c>
      <c r="F130" t="s">
        <v>87</v>
      </c>
      <c r="G130" t="s">
        <v>525</v>
      </c>
      <c r="H130">
        <v>406020</v>
      </c>
      <c r="I130">
        <v>1188</v>
      </c>
      <c r="J130" t="s">
        <v>29</v>
      </c>
      <c r="K130" t="s">
        <v>30</v>
      </c>
      <c r="L130">
        <v>135000000</v>
      </c>
      <c r="M130">
        <v>2015</v>
      </c>
      <c r="N130">
        <v>8.1</v>
      </c>
      <c r="O130">
        <v>48635922</v>
      </c>
    </row>
    <row r="131" spans="1:15" x14ac:dyDescent="0.3">
      <c r="A131" t="s">
        <v>115</v>
      </c>
      <c r="B131">
        <v>490</v>
      </c>
      <c r="C131">
        <v>138</v>
      </c>
      <c r="D131">
        <v>127968405</v>
      </c>
      <c r="E131" t="s">
        <v>214</v>
      </c>
      <c r="F131" t="s">
        <v>87</v>
      </c>
      <c r="G131" t="s">
        <v>526</v>
      </c>
      <c r="H131">
        <v>786092</v>
      </c>
      <c r="I131">
        <v>964</v>
      </c>
      <c r="J131" t="s">
        <v>29</v>
      </c>
      <c r="K131" t="s">
        <v>30</v>
      </c>
      <c r="L131">
        <v>80000000</v>
      </c>
      <c r="M131">
        <v>2010</v>
      </c>
      <c r="N131">
        <v>8.1</v>
      </c>
      <c r="O131">
        <v>47968405</v>
      </c>
    </row>
    <row r="132" spans="1:15" x14ac:dyDescent="0.3">
      <c r="A132" t="s">
        <v>528</v>
      </c>
      <c r="B132">
        <v>99</v>
      </c>
      <c r="C132">
        <v>89</v>
      </c>
      <c r="D132">
        <v>52287414</v>
      </c>
      <c r="E132" t="s">
        <v>529</v>
      </c>
      <c r="F132" t="s">
        <v>530</v>
      </c>
      <c r="G132" t="s">
        <v>531</v>
      </c>
      <c r="H132">
        <v>271794</v>
      </c>
      <c r="I132">
        <v>584</v>
      </c>
      <c r="J132" t="s">
        <v>29</v>
      </c>
      <c r="K132" t="s">
        <v>30</v>
      </c>
      <c r="L132">
        <v>8000000</v>
      </c>
      <c r="M132">
        <v>1986</v>
      </c>
      <c r="N132">
        <v>8.1</v>
      </c>
      <c r="O132">
        <v>44287414</v>
      </c>
    </row>
    <row r="133" spans="1:15" x14ac:dyDescent="0.3">
      <c r="A133" t="s">
        <v>54</v>
      </c>
      <c r="B133">
        <v>354</v>
      </c>
      <c r="C133">
        <v>111</v>
      </c>
      <c r="D133">
        <v>70098138</v>
      </c>
      <c r="E133" t="s">
        <v>533</v>
      </c>
      <c r="F133" t="s">
        <v>534</v>
      </c>
      <c r="G133" t="s">
        <v>535</v>
      </c>
      <c r="H133">
        <v>735784</v>
      </c>
      <c r="I133">
        <v>2105</v>
      </c>
      <c r="J133" t="s">
        <v>29</v>
      </c>
      <c r="K133" t="s">
        <v>30</v>
      </c>
      <c r="L133">
        <v>30000000</v>
      </c>
      <c r="M133">
        <v>2003</v>
      </c>
      <c r="N133">
        <v>8.1</v>
      </c>
      <c r="O133">
        <v>40098138</v>
      </c>
    </row>
    <row r="134" spans="1:15" x14ac:dyDescent="0.3">
      <c r="A134" t="s">
        <v>498</v>
      </c>
      <c r="B134">
        <v>597</v>
      </c>
      <c r="C134">
        <v>134</v>
      </c>
      <c r="D134">
        <v>56667870</v>
      </c>
      <c r="E134" t="s">
        <v>60</v>
      </c>
      <c r="F134" t="s">
        <v>537</v>
      </c>
      <c r="G134" t="s">
        <v>538</v>
      </c>
      <c r="H134">
        <v>439176</v>
      </c>
      <c r="I134">
        <v>695</v>
      </c>
      <c r="J134" t="s">
        <v>29</v>
      </c>
      <c r="K134" t="s">
        <v>30</v>
      </c>
      <c r="L134">
        <v>20000000</v>
      </c>
      <c r="M134">
        <v>2013</v>
      </c>
      <c r="N134">
        <v>8.1</v>
      </c>
      <c r="O134">
        <v>36667870</v>
      </c>
    </row>
    <row r="135" spans="1:15" x14ac:dyDescent="0.3">
      <c r="A135" t="s">
        <v>539</v>
      </c>
      <c r="B135">
        <v>154</v>
      </c>
      <c r="C135">
        <v>93</v>
      </c>
      <c r="D135">
        <v>39200000</v>
      </c>
      <c r="E135" t="s">
        <v>289</v>
      </c>
      <c r="F135" t="s">
        <v>539</v>
      </c>
      <c r="G135" t="s">
        <v>540</v>
      </c>
      <c r="H135">
        <v>192940</v>
      </c>
      <c r="I135">
        <v>491</v>
      </c>
      <c r="J135" t="s">
        <v>29</v>
      </c>
      <c r="K135" t="s">
        <v>30</v>
      </c>
      <c r="L135">
        <v>4000000</v>
      </c>
      <c r="M135">
        <v>1977</v>
      </c>
      <c r="N135">
        <v>8.1</v>
      </c>
      <c r="O135">
        <v>35200000</v>
      </c>
    </row>
    <row r="136" spans="1:15" x14ac:dyDescent="0.3">
      <c r="A136" t="s">
        <v>542</v>
      </c>
      <c r="B136">
        <v>374</v>
      </c>
      <c r="C136">
        <v>147</v>
      </c>
      <c r="D136">
        <v>74098862</v>
      </c>
      <c r="E136" t="s">
        <v>543</v>
      </c>
      <c r="F136" t="s">
        <v>544</v>
      </c>
      <c r="G136" t="s">
        <v>545</v>
      </c>
      <c r="H136">
        <v>656640</v>
      </c>
      <c r="I136">
        <v>1732</v>
      </c>
      <c r="J136" t="s">
        <v>29</v>
      </c>
      <c r="K136" t="s">
        <v>30</v>
      </c>
      <c r="L136">
        <v>40000000</v>
      </c>
      <c r="M136">
        <v>2005</v>
      </c>
      <c r="N136">
        <v>8.1</v>
      </c>
      <c r="O136">
        <v>34098862</v>
      </c>
    </row>
    <row r="137" spans="1:15" x14ac:dyDescent="0.3">
      <c r="A137" t="s">
        <v>546</v>
      </c>
      <c r="B137">
        <v>536</v>
      </c>
      <c r="C137">
        <v>99</v>
      </c>
      <c r="D137">
        <v>59073773</v>
      </c>
      <c r="E137" t="s">
        <v>547</v>
      </c>
      <c r="F137" t="s">
        <v>520</v>
      </c>
      <c r="G137" t="s">
        <v>548</v>
      </c>
      <c r="H137">
        <v>475518</v>
      </c>
      <c r="I137">
        <v>644</v>
      </c>
      <c r="J137" t="s">
        <v>29</v>
      </c>
      <c r="K137" t="s">
        <v>30</v>
      </c>
      <c r="L137">
        <v>25000000</v>
      </c>
      <c r="M137">
        <v>2014</v>
      </c>
      <c r="N137">
        <v>8.1</v>
      </c>
      <c r="O137">
        <v>34073773</v>
      </c>
    </row>
    <row r="138" spans="1:15" x14ac:dyDescent="0.3">
      <c r="A138" t="s">
        <v>185</v>
      </c>
      <c r="B138">
        <v>204</v>
      </c>
      <c r="C138">
        <v>107</v>
      </c>
      <c r="D138">
        <v>38400000</v>
      </c>
      <c r="E138" t="s">
        <v>105</v>
      </c>
      <c r="F138" t="s">
        <v>249</v>
      </c>
      <c r="G138" t="s">
        <v>550</v>
      </c>
      <c r="H138">
        <v>600266</v>
      </c>
      <c r="I138">
        <v>692</v>
      </c>
      <c r="J138" t="s">
        <v>29</v>
      </c>
      <c r="K138" t="s">
        <v>200</v>
      </c>
      <c r="L138">
        <v>6500000</v>
      </c>
      <c r="M138">
        <v>1984</v>
      </c>
      <c r="N138">
        <v>8.1</v>
      </c>
      <c r="O138">
        <v>31900000</v>
      </c>
    </row>
    <row r="139" spans="1:15" x14ac:dyDescent="0.3">
      <c r="A139" t="s">
        <v>256</v>
      </c>
      <c r="B139">
        <v>474</v>
      </c>
      <c r="C139">
        <v>128</v>
      </c>
      <c r="D139">
        <v>44988180</v>
      </c>
      <c r="E139" t="s">
        <v>551</v>
      </c>
      <c r="F139" t="s">
        <v>552</v>
      </c>
      <c r="G139" t="s">
        <v>553</v>
      </c>
      <c r="H139">
        <v>195333</v>
      </c>
      <c r="I139">
        <v>409</v>
      </c>
      <c r="J139" t="s">
        <v>29</v>
      </c>
      <c r="K139" t="s">
        <v>30</v>
      </c>
      <c r="L139">
        <v>20000000</v>
      </c>
      <c r="M139">
        <v>2015</v>
      </c>
      <c r="N139">
        <v>8.1</v>
      </c>
      <c r="O139">
        <v>24988180</v>
      </c>
    </row>
    <row r="140" spans="1:15" x14ac:dyDescent="0.3">
      <c r="A140" t="s">
        <v>169</v>
      </c>
      <c r="B140">
        <v>97</v>
      </c>
      <c r="C140">
        <v>172</v>
      </c>
      <c r="D140">
        <v>23650000</v>
      </c>
      <c r="E140" t="s">
        <v>555</v>
      </c>
      <c r="F140" t="s">
        <v>556</v>
      </c>
      <c r="G140" t="s">
        <v>557</v>
      </c>
      <c r="H140">
        <v>40359</v>
      </c>
      <c r="I140">
        <v>235</v>
      </c>
      <c r="J140" t="s">
        <v>29</v>
      </c>
      <c r="K140" t="s">
        <v>30</v>
      </c>
      <c r="L140">
        <v>2100000</v>
      </c>
      <c r="M140">
        <v>1946</v>
      </c>
      <c r="N140">
        <v>8.1</v>
      </c>
      <c r="O140">
        <v>21550000</v>
      </c>
    </row>
    <row r="141" spans="1:15" x14ac:dyDescent="0.3">
      <c r="A141" t="s">
        <v>152</v>
      </c>
      <c r="B141">
        <v>213</v>
      </c>
      <c r="C141">
        <v>102</v>
      </c>
      <c r="D141">
        <v>22202612</v>
      </c>
      <c r="E141" t="s">
        <v>558</v>
      </c>
      <c r="F141" t="s">
        <v>559</v>
      </c>
      <c r="G141" t="s">
        <v>560</v>
      </c>
      <c r="H141">
        <v>291875</v>
      </c>
      <c r="I141">
        <v>533</v>
      </c>
      <c r="J141" t="s">
        <v>29</v>
      </c>
      <c r="K141" t="s">
        <v>30</v>
      </c>
      <c r="L141">
        <v>2800000</v>
      </c>
      <c r="M141">
        <v>1939</v>
      </c>
      <c r="N141">
        <v>8.1</v>
      </c>
      <c r="O141">
        <v>19402612</v>
      </c>
    </row>
    <row r="142" spans="1:15" x14ac:dyDescent="0.3">
      <c r="A142" t="s">
        <v>562</v>
      </c>
      <c r="B142">
        <v>398</v>
      </c>
      <c r="C142">
        <v>158</v>
      </c>
      <c r="D142">
        <v>40218903</v>
      </c>
      <c r="E142" t="s">
        <v>92</v>
      </c>
      <c r="F142" t="s">
        <v>563</v>
      </c>
      <c r="G142" t="s">
        <v>564</v>
      </c>
      <c r="H142">
        <v>372990</v>
      </c>
      <c r="I142">
        <v>1107</v>
      </c>
      <c r="J142" t="s">
        <v>29</v>
      </c>
      <c r="K142" t="s">
        <v>30</v>
      </c>
      <c r="L142">
        <v>25000000</v>
      </c>
      <c r="M142">
        <v>2007</v>
      </c>
      <c r="N142">
        <v>8.1</v>
      </c>
      <c r="O142">
        <v>15218903</v>
      </c>
    </row>
    <row r="143" spans="1:15" x14ac:dyDescent="0.3">
      <c r="A143" t="s">
        <v>219</v>
      </c>
      <c r="B143">
        <v>454</v>
      </c>
      <c r="C143">
        <v>153</v>
      </c>
      <c r="D143">
        <v>60962878</v>
      </c>
      <c r="E143" t="s">
        <v>140</v>
      </c>
      <c r="F143" t="s">
        <v>565</v>
      </c>
      <c r="G143" t="s">
        <v>566</v>
      </c>
      <c r="H143">
        <v>383591</v>
      </c>
      <c r="I143">
        <v>620</v>
      </c>
      <c r="J143" t="s">
        <v>29</v>
      </c>
      <c r="K143" t="s">
        <v>30</v>
      </c>
      <c r="L143">
        <v>46000000</v>
      </c>
      <c r="M143">
        <v>2013</v>
      </c>
      <c r="N143">
        <v>8.1</v>
      </c>
      <c r="O143">
        <v>14962878</v>
      </c>
    </row>
    <row r="144" spans="1:15" x14ac:dyDescent="0.3">
      <c r="A144" t="s">
        <v>528</v>
      </c>
      <c r="B144">
        <v>185</v>
      </c>
      <c r="C144">
        <v>98</v>
      </c>
      <c r="D144">
        <v>30857814</v>
      </c>
      <c r="E144" t="s">
        <v>567</v>
      </c>
      <c r="F144" t="s">
        <v>568</v>
      </c>
      <c r="G144" t="s">
        <v>569</v>
      </c>
      <c r="H144">
        <v>294163</v>
      </c>
      <c r="I144">
        <v>718</v>
      </c>
      <c r="J144" t="s">
        <v>29</v>
      </c>
      <c r="K144" t="s">
        <v>30</v>
      </c>
      <c r="L144">
        <v>16000000</v>
      </c>
      <c r="M144">
        <v>1987</v>
      </c>
      <c r="N144">
        <v>8.1</v>
      </c>
      <c r="O144">
        <v>14857814</v>
      </c>
    </row>
    <row r="145" spans="1:15" x14ac:dyDescent="0.3">
      <c r="A145" t="s">
        <v>163</v>
      </c>
      <c r="B145">
        <v>53</v>
      </c>
      <c r="C145">
        <v>215</v>
      </c>
      <c r="D145">
        <v>13300000</v>
      </c>
      <c r="E145" t="s">
        <v>571</v>
      </c>
      <c r="F145" t="s">
        <v>572</v>
      </c>
      <c r="G145" t="s">
        <v>573</v>
      </c>
      <c r="H145">
        <v>12631</v>
      </c>
      <c r="I145">
        <v>63</v>
      </c>
      <c r="J145" t="s">
        <v>29</v>
      </c>
      <c r="K145" t="s">
        <v>30</v>
      </c>
      <c r="L145">
        <v>600000</v>
      </c>
      <c r="M145">
        <v>1970</v>
      </c>
      <c r="N145">
        <v>8.1</v>
      </c>
      <c r="O145">
        <v>12700000</v>
      </c>
    </row>
    <row r="146" spans="1:15" x14ac:dyDescent="0.3">
      <c r="A146" t="s">
        <v>178</v>
      </c>
      <c r="B146">
        <v>187</v>
      </c>
      <c r="C146">
        <v>121</v>
      </c>
      <c r="D146">
        <v>23472900</v>
      </c>
      <c r="E146" t="s">
        <v>575</v>
      </c>
      <c r="F146" t="s">
        <v>576</v>
      </c>
      <c r="G146" t="s">
        <v>577</v>
      </c>
      <c r="H146">
        <v>264533</v>
      </c>
      <c r="I146">
        <v>609</v>
      </c>
      <c r="J146" t="s">
        <v>29</v>
      </c>
      <c r="K146" t="s">
        <v>200</v>
      </c>
      <c r="L146">
        <v>17500000</v>
      </c>
      <c r="M146">
        <v>2004</v>
      </c>
      <c r="N146">
        <v>8.1</v>
      </c>
      <c r="O146">
        <v>5972900</v>
      </c>
    </row>
    <row r="147" spans="1:15" x14ac:dyDescent="0.3">
      <c r="A147" t="s">
        <v>579</v>
      </c>
      <c r="B147">
        <v>739</v>
      </c>
      <c r="C147">
        <v>120</v>
      </c>
      <c r="D147">
        <v>153629485</v>
      </c>
      <c r="E147" t="s">
        <v>86</v>
      </c>
      <c r="F147" t="s">
        <v>176</v>
      </c>
      <c r="G147" t="s">
        <v>580</v>
      </c>
      <c r="H147">
        <v>552503</v>
      </c>
      <c r="I147">
        <v>1588</v>
      </c>
      <c r="J147" t="s">
        <v>29</v>
      </c>
      <c r="K147" t="s">
        <v>581</v>
      </c>
      <c r="L147">
        <v>150000000</v>
      </c>
      <c r="M147">
        <v>2015</v>
      </c>
      <c r="N147">
        <v>8.1</v>
      </c>
      <c r="O147">
        <v>3629485</v>
      </c>
    </row>
    <row r="148" spans="1:15" x14ac:dyDescent="0.3">
      <c r="A148" t="s">
        <v>292</v>
      </c>
      <c r="B148">
        <v>157</v>
      </c>
      <c r="C148">
        <v>115</v>
      </c>
      <c r="D148">
        <v>5383834</v>
      </c>
      <c r="E148" t="s">
        <v>224</v>
      </c>
      <c r="F148" t="s">
        <v>583</v>
      </c>
      <c r="G148" t="s">
        <v>584</v>
      </c>
      <c r="H148">
        <v>173551</v>
      </c>
      <c r="I148">
        <v>361</v>
      </c>
      <c r="J148" t="s">
        <v>174</v>
      </c>
      <c r="K148" t="s">
        <v>585</v>
      </c>
      <c r="L148">
        <v>2000000</v>
      </c>
      <c r="M148">
        <v>2000</v>
      </c>
      <c r="N148">
        <v>8.1</v>
      </c>
      <c r="O148">
        <v>3383834</v>
      </c>
    </row>
    <row r="149" spans="1:15" x14ac:dyDescent="0.3">
      <c r="A149" t="s">
        <v>587</v>
      </c>
      <c r="B149">
        <v>121</v>
      </c>
      <c r="C149">
        <v>105</v>
      </c>
      <c r="D149">
        <v>5400000</v>
      </c>
      <c r="E149" t="s">
        <v>588</v>
      </c>
      <c r="F149" t="s">
        <v>589</v>
      </c>
      <c r="G149" t="s">
        <v>590</v>
      </c>
      <c r="H149">
        <v>183288</v>
      </c>
      <c r="I149">
        <v>395</v>
      </c>
      <c r="J149" t="s">
        <v>29</v>
      </c>
      <c r="K149" t="s">
        <v>30</v>
      </c>
      <c r="L149">
        <v>2500000</v>
      </c>
      <c r="M149">
        <v>1995</v>
      </c>
      <c r="N149">
        <v>8.1</v>
      </c>
      <c r="O149">
        <v>2900000</v>
      </c>
    </row>
    <row r="150" spans="1:15" x14ac:dyDescent="0.3">
      <c r="A150" t="s">
        <v>368</v>
      </c>
      <c r="B150">
        <v>98</v>
      </c>
      <c r="C150">
        <v>105</v>
      </c>
      <c r="D150">
        <v>1647780</v>
      </c>
      <c r="E150" t="s">
        <v>92</v>
      </c>
      <c r="F150" t="s">
        <v>592</v>
      </c>
      <c r="G150" t="s">
        <v>593</v>
      </c>
      <c r="H150">
        <v>65951</v>
      </c>
      <c r="I150">
        <v>258</v>
      </c>
      <c r="J150" t="s">
        <v>64</v>
      </c>
      <c r="K150" t="s">
        <v>371</v>
      </c>
      <c r="L150">
        <v>1300000</v>
      </c>
      <c r="M150">
        <v>1998</v>
      </c>
      <c r="N150">
        <v>8.1</v>
      </c>
      <c r="O150">
        <v>347780</v>
      </c>
    </row>
    <row r="151" spans="1:15" x14ac:dyDescent="0.3">
      <c r="A151" t="s">
        <v>188</v>
      </c>
      <c r="B151">
        <v>107</v>
      </c>
      <c r="C151">
        <v>100</v>
      </c>
      <c r="D151">
        <v>1134049</v>
      </c>
      <c r="E151" t="s">
        <v>595</v>
      </c>
      <c r="F151" t="s">
        <v>596</v>
      </c>
      <c r="G151" t="s">
        <v>597</v>
      </c>
      <c r="H151">
        <v>5475</v>
      </c>
      <c r="I151">
        <v>44</v>
      </c>
      <c r="J151" t="s">
        <v>29</v>
      </c>
      <c r="K151" t="s">
        <v>200</v>
      </c>
      <c r="L151">
        <v>2000000</v>
      </c>
      <c r="M151">
        <v>2007</v>
      </c>
      <c r="N151">
        <v>8.1</v>
      </c>
      <c r="O151">
        <v>-865951</v>
      </c>
    </row>
    <row r="152" spans="1:15" x14ac:dyDescent="0.3">
      <c r="A152" t="s">
        <v>599</v>
      </c>
      <c r="B152">
        <v>283</v>
      </c>
      <c r="C152">
        <v>133</v>
      </c>
      <c r="D152">
        <v>727883</v>
      </c>
      <c r="E152" t="s">
        <v>600</v>
      </c>
      <c r="F152" t="s">
        <v>601</v>
      </c>
      <c r="G152" t="s">
        <v>602</v>
      </c>
      <c r="H152">
        <v>580999</v>
      </c>
      <c r="I152">
        <v>2110</v>
      </c>
      <c r="J152" t="s">
        <v>29</v>
      </c>
      <c r="K152" t="s">
        <v>30</v>
      </c>
      <c r="L152">
        <v>4500000</v>
      </c>
      <c r="M152">
        <v>2001</v>
      </c>
      <c r="N152">
        <v>8.1</v>
      </c>
      <c r="O152">
        <v>-3772117</v>
      </c>
    </row>
    <row r="153" spans="1:15" x14ac:dyDescent="0.3">
      <c r="A153" t="s">
        <v>604</v>
      </c>
      <c r="B153">
        <v>142</v>
      </c>
      <c r="C153">
        <v>115</v>
      </c>
      <c r="D153">
        <v>8060</v>
      </c>
      <c r="E153" t="s">
        <v>39</v>
      </c>
      <c r="F153" t="s">
        <v>605</v>
      </c>
      <c r="G153" t="s">
        <v>606</v>
      </c>
      <c r="H153">
        <v>81644</v>
      </c>
      <c r="I153">
        <v>107</v>
      </c>
      <c r="J153" t="s">
        <v>122</v>
      </c>
      <c r="K153" t="s">
        <v>123</v>
      </c>
      <c r="L153">
        <v>4000000</v>
      </c>
      <c r="M153">
        <v>2007</v>
      </c>
      <c r="N153">
        <v>8.1</v>
      </c>
      <c r="O153">
        <v>-3991940</v>
      </c>
    </row>
    <row r="154" spans="1:15" x14ac:dyDescent="0.3">
      <c r="A154" t="s">
        <v>554</v>
      </c>
      <c r="B154">
        <v>157</v>
      </c>
      <c r="C154">
        <v>125</v>
      </c>
      <c r="D154">
        <v>2086345</v>
      </c>
      <c r="E154" t="s">
        <v>607</v>
      </c>
      <c r="F154" t="s">
        <v>608</v>
      </c>
      <c r="G154" t="s">
        <v>609</v>
      </c>
      <c r="H154">
        <v>64556</v>
      </c>
      <c r="I154">
        <v>140</v>
      </c>
      <c r="J154" t="s">
        <v>174</v>
      </c>
      <c r="K154" t="s">
        <v>408</v>
      </c>
      <c r="L154">
        <v>10000000</v>
      </c>
      <c r="M154">
        <v>2004</v>
      </c>
      <c r="N154">
        <v>8.1</v>
      </c>
      <c r="O154">
        <v>-7913655</v>
      </c>
    </row>
    <row r="155" spans="1:15" x14ac:dyDescent="0.3">
      <c r="A155" t="s">
        <v>392</v>
      </c>
      <c r="B155">
        <v>393</v>
      </c>
      <c r="C155">
        <v>123</v>
      </c>
      <c r="D155">
        <v>26903709</v>
      </c>
      <c r="E155" t="s">
        <v>611</v>
      </c>
      <c r="F155" t="s">
        <v>464</v>
      </c>
      <c r="G155" t="s">
        <v>612</v>
      </c>
      <c r="H155">
        <v>312629</v>
      </c>
      <c r="I155">
        <v>475</v>
      </c>
      <c r="J155" t="s">
        <v>29</v>
      </c>
      <c r="K155" t="s">
        <v>200</v>
      </c>
      <c r="L155">
        <v>38000000</v>
      </c>
      <c r="M155">
        <v>2013</v>
      </c>
      <c r="N155">
        <v>8.1</v>
      </c>
      <c r="O155">
        <v>-11096291</v>
      </c>
    </row>
    <row r="156" spans="1:15" x14ac:dyDescent="0.3">
      <c r="A156" t="s">
        <v>173</v>
      </c>
      <c r="B156">
        <v>86</v>
      </c>
      <c r="C156">
        <v>148</v>
      </c>
      <c r="D156">
        <v>1110186</v>
      </c>
      <c r="E156" t="s">
        <v>130</v>
      </c>
      <c r="F156" t="s">
        <v>270</v>
      </c>
      <c r="G156" t="s">
        <v>614</v>
      </c>
      <c r="H156">
        <v>31943</v>
      </c>
      <c r="I156">
        <v>224</v>
      </c>
      <c r="J156" t="s">
        <v>133</v>
      </c>
      <c r="K156" t="s">
        <v>272</v>
      </c>
      <c r="L156">
        <v>12800000</v>
      </c>
      <c r="M156">
        <v>2004</v>
      </c>
      <c r="N156">
        <v>8.1</v>
      </c>
      <c r="O156">
        <v>-11689814</v>
      </c>
    </row>
    <row r="157" spans="1:15" x14ac:dyDescent="0.3">
      <c r="A157" t="s">
        <v>616</v>
      </c>
      <c r="B157">
        <v>150</v>
      </c>
      <c r="C157">
        <v>124</v>
      </c>
      <c r="D157">
        <v>439162</v>
      </c>
      <c r="E157" t="s">
        <v>617</v>
      </c>
      <c r="F157" t="s">
        <v>618</v>
      </c>
      <c r="G157" t="s">
        <v>619</v>
      </c>
      <c r="H157">
        <v>106160</v>
      </c>
      <c r="I157">
        <v>430</v>
      </c>
      <c r="J157" t="s">
        <v>124</v>
      </c>
      <c r="K157" t="s">
        <v>128</v>
      </c>
      <c r="L157">
        <v>1100000000</v>
      </c>
      <c r="M157">
        <v>1988</v>
      </c>
      <c r="N157">
        <v>8.1</v>
      </c>
      <c r="O157">
        <v>-1099560838</v>
      </c>
    </row>
    <row r="158" spans="1:15" x14ac:dyDescent="0.3">
      <c r="A158" t="s">
        <v>59</v>
      </c>
      <c r="B158">
        <v>385</v>
      </c>
      <c r="C158">
        <v>130</v>
      </c>
      <c r="D158">
        <v>260000000</v>
      </c>
      <c r="E158" t="s">
        <v>621</v>
      </c>
      <c r="F158" t="s">
        <v>622</v>
      </c>
      <c r="G158" t="s">
        <v>623</v>
      </c>
      <c r="H158">
        <v>412454</v>
      </c>
      <c r="I158">
        <v>962</v>
      </c>
      <c r="J158" t="s">
        <v>29</v>
      </c>
      <c r="K158" t="s">
        <v>30</v>
      </c>
      <c r="L158">
        <v>8000000</v>
      </c>
      <c r="M158">
        <v>1975</v>
      </c>
      <c r="N158">
        <v>8</v>
      </c>
      <c r="O158">
        <v>252000000</v>
      </c>
    </row>
    <row r="159" spans="1:15" x14ac:dyDescent="0.3">
      <c r="A159" t="s">
        <v>625</v>
      </c>
      <c r="B159">
        <v>304</v>
      </c>
      <c r="C159">
        <v>132</v>
      </c>
      <c r="D159">
        <v>204565000</v>
      </c>
      <c r="E159" t="s">
        <v>626</v>
      </c>
      <c r="F159" t="s">
        <v>275</v>
      </c>
      <c r="G159" t="s">
        <v>627</v>
      </c>
      <c r="H159">
        <v>284252</v>
      </c>
      <c r="I159">
        <v>1058</v>
      </c>
      <c r="J159" t="s">
        <v>29</v>
      </c>
      <c r="K159" t="s">
        <v>30</v>
      </c>
      <c r="L159">
        <v>8000000</v>
      </c>
      <c r="M159">
        <v>1973</v>
      </c>
      <c r="N159">
        <v>8</v>
      </c>
      <c r="O159">
        <v>196565000</v>
      </c>
    </row>
    <row r="160" spans="1:15" x14ac:dyDescent="0.3">
      <c r="A160" t="s">
        <v>629</v>
      </c>
      <c r="B160">
        <v>124</v>
      </c>
      <c r="C160">
        <v>90</v>
      </c>
      <c r="D160">
        <v>217350219</v>
      </c>
      <c r="E160" t="s">
        <v>630</v>
      </c>
      <c r="F160" t="s">
        <v>313</v>
      </c>
      <c r="G160" t="s">
        <v>631</v>
      </c>
      <c r="H160">
        <v>260939</v>
      </c>
      <c r="I160">
        <v>244</v>
      </c>
      <c r="J160" t="s">
        <v>29</v>
      </c>
      <c r="K160" t="s">
        <v>30</v>
      </c>
      <c r="L160">
        <v>28000000</v>
      </c>
      <c r="M160">
        <v>1992</v>
      </c>
      <c r="N160">
        <v>8</v>
      </c>
      <c r="O160">
        <v>189350219</v>
      </c>
    </row>
    <row r="161" spans="1:15" x14ac:dyDescent="0.3">
      <c r="A161" t="s">
        <v>633</v>
      </c>
      <c r="B161">
        <v>283</v>
      </c>
      <c r="C161">
        <v>115</v>
      </c>
      <c r="D161">
        <v>261437578</v>
      </c>
      <c r="E161" t="s">
        <v>634</v>
      </c>
      <c r="F161" t="s">
        <v>635</v>
      </c>
      <c r="G161" t="s">
        <v>636</v>
      </c>
      <c r="H161">
        <v>479166</v>
      </c>
      <c r="I161">
        <v>815</v>
      </c>
      <c r="J161" t="s">
        <v>29</v>
      </c>
      <c r="K161" t="s">
        <v>30</v>
      </c>
      <c r="L161">
        <v>92000000</v>
      </c>
      <c r="M161">
        <v>2004</v>
      </c>
      <c r="N161">
        <v>8</v>
      </c>
      <c r="O161">
        <v>169437578</v>
      </c>
    </row>
    <row r="162" spans="1:15" x14ac:dyDescent="0.3">
      <c r="A162" t="s">
        <v>638</v>
      </c>
      <c r="B162">
        <v>92</v>
      </c>
      <c r="C162">
        <v>236</v>
      </c>
      <c r="D162">
        <v>184208848</v>
      </c>
      <c r="E162" t="s">
        <v>639</v>
      </c>
      <c r="F162" t="s">
        <v>640</v>
      </c>
      <c r="G162" t="s">
        <v>641</v>
      </c>
      <c r="H162">
        <v>186485</v>
      </c>
      <c r="I162">
        <v>382</v>
      </c>
      <c r="J162" t="s">
        <v>29</v>
      </c>
      <c r="K162" t="s">
        <v>30</v>
      </c>
      <c r="L162">
        <v>22000000</v>
      </c>
      <c r="M162">
        <v>1990</v>
      </c>
      <c r="N162">
        <v>8</v>
      </c>
      <c r="O162">
        <v>162208848</v>
      </c>
    </row>
    <row r="163" spans="1:15" x14ac:dyDescent="0.3">
      <c r="A163" t="s">
        <v>643</v>
      </c>
      <c r="B163">
        <v>119</v>
      </c>
      <c r="C163">
        <v>174</v>
      </c>
      <c r="D163">
        <v>163214286</v>
      </c>
      <c r="E163" t="s">
        <v>644</v>
      </c>
      <c r="F163" t="s">
        <v>645</v>
      </c>
      <c r="G163" t="s">
        <v>646</v>
      </c>
      <c r="H163">
        <v>148172</v>
      </c>
      <c r="I163">
        <v>406</v>
      </c>
      <c r="J163" t="s">
        <v>29</v>
      </c>
      <c r="K163" t="s">
        <v>30</v>
      </c>
      <c r="L163">
        <v>8200000</v>
      </c>
      <c r="M163">
        <v>1965</v>
      </c>
      <c r="N163">
        <v>8</v>
      </c>
      <c r="O163">
        <v>155014286</v>
      </c>
    </row>
    <row r="164" spans="1:15" x14ac:dyDescent="0.3">
      <c r="A164" t="s">
        <v>648</v>
      </c>
      <c r="B164">
        <v>100</v>
      </c>
      <c r="C164">
        <v>133</v>
      </c>
      <c r="D164">
        <v>172825435</v>
      </c>
      <c r="E164" t="s">
        <v>92</v>
      </c>
      <c r="F164" t="s">
        <v>649</v>
      </c>
      <c r="G164" t="s">
        <v>650</v>
      </c>
      <c r="H164">
        <v>383784</v>
      </c>
      <c r="I164">
        <v>331</v>
      </c>
      <c r="J164" t="s">
        <v>29</v>
      </c>
      <c r="K164" t="s">
        <v>30</v>
      </c>
      <c r="L164">
        <v>25000000</v>
      </c>
      <c r="M164">
        <v>1988</v>
      </c>
      <c r="N164">
        <v>8</v>
      </c>
      <c r="O164">
        <v>147825435</v>
      </c>
    </row>
    <row r="165" spans="1:15" x14ac:dyDescent="0.3">
      <c r="A165" t="s">
        <v>420</v>
      </c>
      <c r="B165">
        <v>418</v>
      </c>
      <c r="C165">
        <v>120</v>
      </c>
      <c r="D165">
        <v>141319195</v>
      </c>
      <c r="E165" t="s">
        <v>588</v>
      </c>
      <c r="F165" t="s">
        <v>652</v>
      </c>
      <c r="G165" t="s">
        <v>653</v>
      </c>
      <c r="H165">
        <v>641997</v>
      </c>
      <c r="I165">
        <v>1017</v>
      </c>
      <c r="J165" t="s">
        <v>29</v>
      </c>
      <c r="K165" t="s">
        <v>200</v>
      </c>
      <c r="L165">
        <v>15000000</v>
      </c>
      <c r="M165">
        <v>2008</v>
      </c>
      <c r="N165">
        <v>8</v>
      </c>
      <c r="O165">
        <v>126319195</v>
      </c>
    </row>
    <row r="166" spans="1:15" x14ac:dyDescent="0.3">
      <c r="A166" t="s">
        <v>409</v>
      </c>
      <c r="B166">
        <v>479</v>
      </c>
      <c r="C166">
        <v>118</v>
      </c>
      <c r="D166">
        <v>138795342</v>
      </c>
      <c r="E166" t="s">
        <v>655</v>
      </c>
      <c r="F166" t="s">
        <v>656</v>
      </c>
      <c r="G166" t="s">
        <v>657</v>
      </c>
      <c r="H166">
        <v>503631</v>
      </c>
      <c r="I166">
        <v>636</v>
      </c>
      <c r="J166" t="s">
        <v>29</v>
      </c>
      <c r="K166" t="s">
        <v>200</v>
      </c>
      <c r="L166">
        <v>15000000</v>
      </c>
      <c r="M166">
        <v>2010</v>
      </c>
      <c r="N166">
        <v>8</v>
      </c>
      <c r="O166">
        <v>123795342</v>
      </c>
    </row>
    <row r="167" spans="1:15" x14ac:dyDescent="0.3">
      <c r="A167" t="s">
        <v>59</v>
      </c>
      <c r="B167">
        <v>194</v>
      </c>
      <c r="C167">
        <v>141</v>
      </c>
      <c r="D167">
        <v>164435221</v>
      </c>
      <c r="E167" t="s">
        <v>116</v>
      </c>
      <c r="F167" t="s">
        <v>87</v>
      </c>
      <c r="G167" t="s">
        <v>659</v>
      </c>
      <c r="H167">
        <v>525801</v>
      </c>
      <c r="I167">
        <v>667</v>
      </c>
      <c r="J167" t="s">
        <v>29</v>
      </c>
      <c r="K167" t="s">
        <v>30</v>
      </c>
      <c r="L167">
        <v>52000000</v>
      </c>
      <c r="M167">
        <v>2002</v>
      </c>
      <c r="N167">
        <v>8</v>
      </c>
      <c r="O167">
        <v>112435221</v>
      </c>
    </row>
    <row r="168" spans="1:15" x14ac:dyDescent="0.3">
      <c r="A168" t="s">
        <v>661</v>
      </c>
      <c r="B168">
        <v>518</v>
      </c>
      <c r="C168">
        <v>127</v>
      </c>
      <c r="D168">
        <v>257704099</v>
      </c>
      <c r="E168" t="s">
        <v>248</v>
      </c>
      <c r="F168" t="s">
        <v>464</v>
      </c>
      <c r="G168" t="s">
        <v>662</v>
      </c>
      <c r="H168">
        <v>504419</v>
      </c>
      <c r="I168">
        <v>1559</v>
      </c>
      <c r="J168" t="s">
        <v>29</v>
      </c>
      <c r="K168" t="s">
        <v>30</v>
      </c>
      <c r="L168">
        <v>150000000</v>
      </c>
      <c r="M168">
        <v>2009</v>
      </c>
      <c r="N168">
        <v>8</v>
      </c>
      <c r="O168">
        <v>107704099</v>
      </c>
    </row>
    <row r="169" spans="1:15" x14ac:dyDescent="0.3">
      <c r="A169" t="s">
        <v>664</v>
      </c>
      <c r="B169">
        <v>201</v>
      </c>
      <c r="C169">
        <v>117</v>
      </c>
      <c r="D169">
        <v>162586036</v>
      </c>
      <c r="E169" t="s">
        <v>393</v>
      </c>
      <c r="F169" t="s">
        <v>665</v>
      </c>
      <c r="G169" t="s">
        <v>666</v>
      </c>
      <c r="H169">
        <v>338383</v>
      </c>
      <c r="I169">
        <v>611</v>
      </c>
      <c r="J169" t="s">
        <v>29</v>
      </c>
      <c r="K169" t="s">
        <v>30</v>
      </c>
      <c r="L169">
        <v>55000000</v>
      </c>
      <c r="M169">
        <v>2006</v>
      </c>
      <c r="N169">
        <v>8</v>
      </c>
      <c r="O169">
        <v>107586036</v>
      </c>
    </row>
    <row r="170" spans="1:15" x14ac:dyDescent="0.3">
      <c r="A170" t="s">
        <v>194</v>
      </c>
      <c r="B170">
        <v>89</v>
      </c>
      <c r="C170">
        <v>200</v>
      </c>
      <c r="D170">
        <v>111722000</v>
      </c>
      <c r="E170" t="s">
        <v>555</v>
      </c>
      <c r="F170" t="s">
        <v>668</v>
      </c>
      <c r="G170" t="s">
        <v>669</v>
      </c>
      <c r="H170">
        <v>55816</v>
      </c>
      <c r="I170">
        <v>255</v>
      </c>
      <c r="J170" t="s">
        <v>29</v>
      </c>
      <c r="K170" t="s">
        <v>30</v>
      </c>
      <c r="L170">
        <v>11000000</v>
      </c>
      <c r="M170">
        <v>1965</v>
      </c>
      <c r="N170">
        <v>8</v>
      </c>
      <c r="O170">
        <v>100722000</v>
      </c>
    </row>
    <row r="171" spans="1:15" x14ac:dyDescent="0.3">
      <c r="A171" t="s">
        <v>274</v>
      </c>
      <c r="B171">
        <v>669</v>
      </c>
      <c r="C171">
        <v>108</v>
      </c>
      <c r="D171">
        <v>106952327</v>
      </c>
      <c r="E171" t="s">
        <v>224</v>
      </c>
      <c r="F171" t="s">
        <v>418</v>
      </c>
      <c r="G171" t="s">
        <v>670</v>
      </c>
      <c r="H171">
        <v>551363</v>
      </c>
      <c r="I171">
        <v>1140</v>
      </c>
      <c r="J171" t="s">
        <v>29</v>
      </c>
      <c r="K171" t="s">
        <v>30</v>
      </c>
      <c r="L171">
        <v>13000000</v>
      </c>
      <c r="M171">
        <v>2010</v>
      </c>
      <c r="N171">
        <v>8</v>
      </c>
      <c r="O171">
        <v>93952327</v>
      </c>
    </row>
    <row r="172" spans="1:15" x14ac:dyDescent="0.3">
      <c r="A172" t="s">
        <v>671</v>
      </c>
      <c r="B172">
        <v>472</v>
      </c>
      <c r="C172">
        <v>112</v>
      </c>
      <c r="D172">
        <v>115646235</v>
      </c>
      <c r="E172" t="s">
        <v>672</v>
      </c>
      <c r="F172" t="s">
        <v>673</v>
      </c>
      <c r="G172" t="s">
        <v>674</v>
      </c>
      <c r="H172">
        <v>531737</v>
      </c>
      <c r="I172">
        <v>1262</v>
      </c>
      <c r="J172" t="s">
        <v>29</v>
      </c>
      <c r="K172" t="s">
        <v>675</v>
      </c>
      <c r="L172">
        <v>30000000</v>
      </c>
      <c r="M172">
        <v>2009</v>
      </c>
      <c r="N172">
        <v>8</v>
      </c>
      <c r="O172">
        <v>85646235</v>
      </c>
    </row>
    <row r="173" spans="1:15" x14ac:dyDescent="0.3">
      <c r="A173" t="s">
        <v>561</v>
      </c>
      <c r="B173">
        <v>129</v>
      </c>
      <c r="C173">
        <v>106</v>
      </c>
      <c r="D173">
        <v>86300000</v>
      </c>
      <c r="E173" t="s">
        <v>676</v>
      </c>
      <c r="F173" t="s">
        <v>677</v>
      </c>
      <c r="G173" t="s">
        <v>678</v>
      </c>
      <c r="H173">
        <v>112671</v>
      </c>
      <c r="I173">
        <v>315</v>
      </c>
      <c r="J173" t="s">
        <v>29</v>
      </c>
      <c r="K173" t="s">
        <v>30</v>
      </c>
      <c r="L173">
        <v>2800000</v>
      </c>
      <c r="M173">
        <v>1974</v>
      </c>
      <c r="N173">
        <v>8</v>
      </c>
      <c r="O173">
        <v>83500000</v>
      </c>
    </row>
    <row r="174" spans="1:15" x14ac:dyDescent="0.3">
      <c r="A174" t="s">
        <v>415</v>
      </c>
      <c r="B174">
        <v>96</v>
      </c>
      <c r="C174">
        <v>128</v>
      </c>
      <c r="D174">
        <v>95860116</v>
      </c>
      <c r="E174" t="s">
        <v>73</v>
      </c>
      <c r="F174" t="s">
        <v>313</v>
      </c>
      <c r="G174" t="s">
        <v>679</v>
      </c>
      <c r="H174">
        <v>277451</v>
      </c>
      <c r="I174">
        <v>491</v>
      </c>
      <c r="J174" t="s">
        <v>29</v>
      </c>
      <c r="K174" t="s">
        <v>30</v>
      </c>
      <c r="L174">
        <v>16400000</v>
      </c>
      <c r="M174">
        <v>1989</v>
      </c>
      <c r="N174">
        <v>8</v>
      </c>
      <c r="O174">
        <v>79460116</v>
      </c>
    </row>
    <row r="175" spans="1:15" x14ac:dyDescent="0.3">
      <c r="A175" t="s">
        <v>67</v>
      </c>
      <c r="B175">
        <v>229</v>
      </c>
      <c r="C175">
        <v>138</v>
      </c>
      <c r="D175">
        <v>90135191</v>
      </c>
      <c r="E175" t="s">
        <v>140</v>
      </c>
      <c r="F175" t="s">
        <v>680</v>
      </c>
      <c r="G175" t="s">
        <v>681</v>
      </c>
      <c r="H175">
        <v>338415</v>
      </c>
      <c r="I175">
        <v>935</v>
      </c>
      <c r="J175" t="s">
        <v>29</v>
      </c>
      <c r="K175" t="s">
        <v>30</v>
      </c>
      <c r="L175">
        <v>25000000</v>
      </c>
      <c r="M175">
        <v>2003</v>
      </c>
      <c r="N175">
        <v>8</v>
      </c>
      <c r="O175">
        <v>65135191</v>
      </c>
    </row>
    <row r="176" spans="1:15" x14ac:dyDescent="0.3">
      <c r="A176" t="s">
        <v>633</v>
      </c>
      <c r="B176">
        <v>318</v>
      </c>
      <c r="C176">
        <v>111</v>
      </c>
      <c r="D176">
        <v>206435493</v>
      </c>
      <c r="E176" t="s">
        <v>682</v>
      </c>
      <c r="F176" t="s">
        <v>683</v>
      </c>
      <c r="G176" t="s">
        <v>684</v>
      </c>
      <c r="H176">
        <v>473887</v>
      </c>
      <c r="I176">
        <v>626</v>
      </c>
      <c r="J176" t="s">
        <v>29</v>
      </c>
      <c r="K176" t="s">
        <v>30</v>
      </c>
      <c r="L176">
        <v>150000000</v>
      </c>
      <c r="M176">
        <v>2007</v>
      </c>
      <c r="N176">
        <v>8</v>
      </c>
      <c r="O176">
        <v>56435493</v>
      </c>
    </row>
    <row r="177" spans="1:15" x14ac:dyDescent="0.3">
      <c r="A177" t="s">
        <v>686</v>
      </c>
      <c r="B177">
        <v>66</v>
      </c>
      <c r="C177">
        <v>181</v>
      </c>
      <c r="D177">
        <v>50000000</v>
      </c>
      <c r="E177" t="s">
        <v>687</v>
      </c>
      <c r="F177" t="s">
        <v>688</v>
      </c>
      <c r="G177" t="s">
        <v>689</v>
      </c>
      <c r="H177">
        <v>29839</v>
      </c>
      <c r="I177">
        <v>150</v>
      </c>
      <c r="J177" t="s">
        <v>29</v>
      </c>
      <c r="K177" t="s">
        <v>30</v>
      </c>
      <c r="L177">
        <v>9000000</v>
      </c>
      <c r="M177">
        <v>1971</v>
      </c>
      <c r="N177">
        <v>8</v>
      </c>
      <c r="O177">
        <v>41000000</v>
      </c>
    </row>
    <row r="178" spans="1:15" x14ac:dyDescent="0.3">
      <c r="A178" t="s">
        <v>54</v>
      </c>
      <c r="B178">
        <v>304</v>
      </c>
      <c r="C178">
        <v>137</v>
      </c>
      <c r="D178">
        <v>66207920</v>
      </c>
      <c r="E178" t="s">
        <v>39</v>
      </c>
      <c r="F178" t="s">
        <v>690</v>
      </c>
      <c r="G178" t="s">
        <v>691</v>
      </c>
      <c r="H178">
        <v>512749</v>
      </c>
      <c r="I178">
        <v>935</v>
      </c>
      <c r="J178" t="s">
        <v>29</v>
      </c>
      <c r="K178" t="s">
        <v>30</v>
      </c>
      <c r="L178">
        <v>30000000</v>
      </c>
      <c r="M178">
        <v>2004</v>
      </c>
      <c r="N178">
        <v>8</v>
      </c>
      <c r="O178">
        <v>36207920</v>
      </c>
    </row>
    <row r="179" spans="1:15" x14ac:dyDescent="0.3">
      <c r="A179" t="s">
        <v>149</v>
      </c>
      <c r="B179">
        <v>539</v>
      </c>
      <c r="C179">
        <v>149</v>
      </c>
      <c r="D179">
        <v>233914986</v>
      </c>
      <c r="E179" t="s">
        <v>693</v>
      </c>
      <c r="F179" t="s">
        <v>694</v>
      </c>
      <c r="G179" t="s">
        <v>695</v>
      </c>
      <c r="H179">
        <v>514125</v>
      </c>
      <c r="I179">
        <v>752</v>
      </c>
      <c r="J179" t="s">
        <v>29</v>
      </c>
      <c r="K179" t="s">
        <v>30</v>
      </c>
      <c r="L179">
        <v>200000000</v>
      </c>
      <c r="M179">
        <v>2014</v>
      </c>
      <c r="N179">
        <v>8</v>
      </c>
      <c r="O179">
        <v>33914986</v>
      </c>
    </row>
    <row r="180" spans="1:15" x14ac:dyDescent="0.3">
      <c r="A180" t="s">
        <v>493</v>
      </c>
      <c r="B180">
        <v>125</v>
      </c>
      <c r="C180">
        <v>206</v>
      </c>
      <c r="D180">
        <v>70405498</v>
      </c>
      <c r="E180" t="s">
        <v>696</v>
      </c>
      <c r="F180" t="s">
        <v>697</v>
      </c>
      <c r="G180" t="s">
        <v>698</v>
      </c>
      <c r="H180">
        <v>113472</v>
      </c>
      <c r="I180">
        <v>442</v>
      </c>
      <c r="J180" t="s">
        <v>29</v>
      </c>
      <c r="K180" t="s">
        <v>241</v>
      </c>
      <c r="L180">
        <v>40000000</v>
      </c>
      <c r="M180">
        <v>1991</v>
      </c>
      <c r="N180">
        <v>8</v>
      </c>
      <c r="O180">
        <v>30405498</v>
      </c>
    </row>
    <row r="181" spans="1:15" x14ac:dyDescent="0.3">
      <c r="A181" t="s">
        <v>204</v>
      </c>
      <c r="B181">
        <v>576</v>
      </c>
      <c r="C181">
        <v>100</v>
      </c>
      <c r="D181">
        <v>44667095</v>
      </c>
      <c r="E181" t="s">
        <v>699</v>
      </c>
      <c r="F181" t="s">
        <v>700</v>
      </c>
      <c r="G181" t="s">
        <v>701</v>
      </c>
      <c r="H181">
        <v>190030</v>
      </c>
      <c r="I181">
        <v>583</v>
      </c>
      <c r="J181" t="s">
        <v>29</v>
      </c>
      <c r="K181" t="s">
        <v>241</v>
      </c>
      <c r="L181">
        <v>15000000</v>
      </c>
      <c r="M181">
        <v>2011</v>
      </c>
      <c r="N181">
        <v>8</v>
      </c>
      <c r="O181">
        <v>29667095</v>
      </c>
    </row>
    <row r="182" spans="1:15" x14ac:dyDescent="0.3">
      <c r="A182" t="s">
        <v>702</v>
      </c>
      <c r="B182">
        <v>104</v>
      </c>
      <c r="C182">
        <v>148</v>
      </c>
      <c r="D182">
        <v>24475416</v>
      </c>
      <c r="E182" t="s">
        <v>92</v>
      </c>
      <c r="F182" t="s">
        <v>703</v>
      </c>
      <c r="G182" t="s">
        <v>704</v>
      </c>
      <c r="H182">
        <v>72443</v>
      </c>
      <c r="I182">
        <v>309</v>
      </c>
      <c r="J182" t="s">
        <v>29</v>
      </c>
      <c r="K182" t="s">
        <v>30</v>
      </c>
      <c r="L182">
        <v>890000</v>
      </c>
      <c r="M182">
        <v>1996</v>
      </c>
      <c r="N182">
        <v>8</v>
      </c>
      <c r="O182">
        <v>23585416</v>
      </c>
    </row>
    <row r="183" spans="1:15" x14ac:dyDescent="0.3">
      <c r="A183" t="s">
        <v>706</v>
      </c>
      <c r="B183">
        <v>471</v>
      </c>
      <c r="C183">
        <v>117</v>
      </c>
      <c r="D183">
        <v>27296514</v>
      </c>
      <c r="E183" t="s">
        <v>393</v>
      </c>
      <c r="F183" t="s">
        <v>145</v>
      </c>
      <c r="G183" t="s">
        <v>707</v>
      </c>
      <c r="H183">
        <v>326494</v>
      </c>
      <c r="I183">
        <v>340</v>
      </c>
      <c r="J183" t="s">
        <v>29</v>
      </c>
      <c r="K183" t="s">
        <v>30</v>
      </c>
      <c r="L183">
        <v>5000000</v>
      </c>
      <c r="M183">
        <v>2013</v>
      </c>
      <c r="N183">
        <v>8</v>
      </c>
      <c r="O183">
        <v>22296514</v>
      </c>
    </row>
    <row r="184" spans="1:15" x14ac:dyDescent="0.3">
      <c r="A184" t="s">
        <v>587</v>
      </c>
      <c r="B184">
        <v>548</v>
      </c>
      <c r="C184">
        <v>165</v>
      </c>
      <c r="D184">
        <v>25359200</v>
      </c>
      <c r="E184" t="s">
        <v>92</v>
      </c>
      <c r="F184" t="s">
        <v>708</v>
      </c>
      <c r="G184" t="s">
        <v>709</v>
      </c>
      <c r="H184">
        <v>266020</v>
      </c>
      <c r="I184">
        <v>836</v>
      </c>
      <c r="J184" t="s">
        <v>29</v>
      </c>
      <c r="K184" t="s">
        <v>30</v>
      </c>
      <c r="L184">
        <v>4000000</v>
      </c>
      <c r="M184">
        <v>2014</v>
      </c>
      <c r="N184">
        <v>8</v>
      </c>
      <c r="O184">
        <v>21359200</v>
      </c>
    </row>
    <row r="185" spans="1:15" x14ac:dyDescent="0.3">
      <c r="A185" t="s">
        <v>391</v>
      </c>
      <c r="B185">
        <v>215</v>
      </c>
      <c r="C185">
        <v>120</v>
      </c>
      <c r="D185">
        <v>21244913</v>
      </c>
      <c r="E185" t="s">
        <v>711</v>
      </c>
      <c r="F185" t="s">
        <v>391</v>
      </c>
      <c r="G185" t="s">
        <v>712</v>
      </c>
      <c r="H185">
        <v>123090</v>
      </c>
      <c r="I185">
        <v>888</v>
      </c>
      <c r="J185" t="s">
        <v>29</v>
      </c>
      <c r="K185" t="s">
        <v>227</v>
      </c>
      <c r="L185">
        <v>4000000</v>
      </c>
      <c r="M185">
        <v>2002</v>
      </c>
      <c r="N185">
        <v>8</v>
      </c>
      <c r="O185">
        <v>17244913</v>
      </c>
    </row>
    <row r="186" spans="1:15" x14ac:dyDescent="0.3">
      <c r="A186" t="s">
        <v>714</v>
      </c>
      <c r="B186">
        <v>400</v>
      </c>
      <c r="C186">
        <v>144</v>
      </c>
      <c r="D186">
        <v>167007184</v>
      </c>
      <c r="E186" t="s">
        <v>715</v>
      </c>
      <c r="F186" t="s">
        <v>716</v>
      </c>
      <c r="G186" t="s">
        <v>717</v>
      </c>
      <c r="H186">
        <v>470483</v>
      </c>
      <c r="I186">
        <v>2301</v>
      </c>
      <c r="J186" t="s">
        <v>29</v>
      </c>
      <c r="K186" t="s">
        <v>200</v>
      </c>
      <c r="L186">
        <v>150000000</v>
      </c>
      <c r="M186">
        <v>2006</v>
      </c>
      <c r="N186">
        <v>8</v>
      </c>
      <c r="O186">
        <v>17007184</v>
      </c>
    </row>
    <row r="187" spans="1:15" x14ac:dyDescent="0.3">
      <c r="A187" t="s">
        <v>714</v>
      </c>
      <c r="B187">
        <v>400</v>
      </c>
      <c r="C187">
        <v>144</v>
      </c>
      <c r="D187">
        <v>167007184</v>
      </c>
      <c r="E187" t="s">
        <v>715</v>
      </c>
      <c r="F187" t="s">
        <v>716</v>
      </c>
      <c r="G187" t="s">
        <v>717</v>
      </c>
      <c r="H187">
        <v>470501</v>
      </c>
      <c r="I187">
        <v>2301</v>
      </c>
      <c r="J187" t="s">
        <v>29</v>
      </c>
      <c r="K187" t="s">
        <v>200</v>
      </c>
      <c r="L187">
        <v>150000000</v>
      </c>
      <c r="M187">
        <v>2006</v>
      </c>
      <c r="N187">
        <v>8</v>
      </c>
      <c r="O187">
        <v>17007184</v>
      </c>
    </row>
    <row r="188" spans="1:15" x14ac:dyDescent="0.3">
      <c r="A188" t="s">
        <v>391</v>
      </c>
      <c r="B188">
        <v>263</v>
      </c>
      <c r="C188">
        <v>123</v>
      </c>
      <c r="D188">
        <v>24530513</v>
      </c>
      <c r="E188" t="s">
        <v>718</v>
      </c>
      <c r="F188" t="s">
        <v>391</v>
      </c>
      <c r="G188" t="s">
        <v>719</v>
      </c>
      <c r="H188">
        <v>66610</v>
      </c>
      <c r="I188">
        <v>429</v>
      </c>
      <c r="J188" t="s">
        <v>29</v>
      </c>
      <c r="K188" t="s">
        <v>30</v>
      </c>
      <c r="L188">
        <v>9000000</v>
      </c>
      <c r="M188">
        <v>2007</v>
      </c>
      <c r="N188">
        <v>8</v>
      </c>
      <c r="O188">
        <v>15530513</v>
      </c>
    </row>
    <row r="189" spans="1:15" x14ac:dyDescent="0.3">
      <c r="A189" t="s">
        <v>603</v>
      </c>
      <c r="B189">
        <v>246</v>
      </c>
      <c r="C189">
        <v>99</v>
      </c>
      <c r="D189">
        <v>13464388</v>
      </c>
      <c r="E189" t="s">
        <v>721</v>
      </c>
      <c r="F189" t="s">
        <v>722</v>
      </c>
      <c r="G189" t="s">
        <v>723</v>
      </c>
      <c r="H189">
        <v>395921</v>
      </c>
      <c r="I189">
        <v>859</v>
      </c>
      <c r="J189" t="s">
        <v>29</v>
      </c>
      <c r="K189" t="s">
        <v>200</v>
      </c>
      <c r="L189">
        <v>4000000</v>
      </c>
      <c r="M189">
        <v>2004</v>
      </c>
      <c r="N189">
        <v>8</v>
      </c>
      <c r="O189">
        <v>9464388</v>
      </c>
    </row>
    <row r="190" spans="1:15" x14ac:dyDescent="0.3">
      <c r="A190" t="s">
        <v>725</v>
      </c>
      <c r="B190">
        <v>552</v>
      </c>
      <c r="C190">
        <v>127</v>
      </c>
      <c r="D190">
        <v>124976634</v>
      </c>
      <c r="E190" t="s">
        <v>726</v>
      </c>
      <c r="F190" t="s">
        <v>727</v>
      </c>
      <c r="G190" t="s">
        <v>728</v>
      </c>
      <c r="H190">
        <v>440084</v>
      </c>
      <c r="I190">
        <v>755</v>
      </c>
      <c r="J190" t="s">
        <v>29</v>
      </c>
      <c r="K190" t="s">
        <v>30</v>
      </c>
      <c r="L190">
        <v>120000000</v>
      </c>
      <c r="M190">
        <v>2012</v>
      </c>
      <c r="N190">
        <v>8</v>
      </c>
      <c r="O190">
        <v>4976634</v>
      </c>
    </row>
    <row r="191" spans="1:15" x14ac:dyDescent="0.3">
      <c r="A191" t="s">
        <v>201</v>
      </c>
      <c r="B191">
        <v>364</v>
      </c>
      <c r="C191">
        <v>102</v>
      </c>
      <c r="D191">
        <v>17738570</v>
      </c>
      <c r="E191" t="s">
        <v>588</v>
      </c>
      <c r="F191" t="s">
        <v>729</v>
      </c>
      <c r="G191" t="s">
        <v>730</v>
      </c>
      <c r="H191">
        <v>351274</v>
      </c>
      <c r="I191">
        <v>457</v>
      </c>
      <c r="J191" t="s">
        <v>29</v>
      </c>
      <c r="K191" t="s">
        <v>30</v>
      </c>
      <c r="L191">
        <v>13000000</v>
      </c>
      <c r="M191">
        <v>2012</v>
      </c>
      <c r="N191">
        <v>8</v>
      </c>
      <c r="O191">
        <v>4738570</v>
      </c>
    </row>
    <row r="192" spans="1:15" x14ac:dyDescent="0.3">
      <c r="A192" t="s">
        <v>65</v>
      </c>
      <c r="B192">
        <v>122</v>
      </c>
      <c r="C192">
        <v>99</v>
      </c>
      <c r="D192">
        <v>3500000</v>
      </c>
      <c r="E192" t="s">
        <v>731</v>
      </c>
      <c r="F192" t="s">
        <v>67</v>
      </c>
      <c r="G192" t="s">
        <v>732</v>
      </c>
      <c r="H192">
        <v>147566</v>
      </c>
      <c r="I192">
        <v>235</v>
      </c>
      <c r="J192" t="s">
        <v>69</v>
      </c>
      <c r="K192" t="s">
        <v>70</v>
      </c>
      <c r="L192">
        <v>200000</v>
      </c>
      <c r="M192">
        <v>1964</v>
      </c>
      <c r="N192">
        <v>8</v>
      </c>
      <c r="O192">
        <v>3300000</v>
      </c>
    </row>
    <row r="193" spans="1:15" x14ac:dyDescent="0.3">
      <c r="A193" t="s">
        <v>587</v>
      </c>
      <c r="B193">
        <v>211</v>
      </c>
      <c r="C193">
        <v>80</v>
      </c>
      <c r="D193">
        <v>5792822</v>
      </c>
      <c r="E193" t="s">
        <v>588</v>
      </c>
      <c r="F193" t="s">
        <v>734</v>
      </c>
      <c r="G193" t="s">
        <v>735</v>
      </c>
      <c r="H193">
        <v>168398</v>
      </c>
      <c r="I193">
        <v>492</v>
      </c>
      <c r="J193" t="s">
        <v>29</v>
      </c>
      <c r="K193" t="s">
        <v>30</v>
      </c>
      <c r="L193">
        <v>2700000</v>
      </c>
      <c r="M193">
        <v>2004</v>
      </c>
      <c r="N193">
        <v>8</v>
      </c>
      <c r="O193">
        <v>3092822</v>
      </c>
    </row>
    <row r="194" spans="1:15" x14ac:dyDescent="0.3">
      <c r="A194" t="s">
        <v>736</v>
      </c>
      <c r="B194">
        <v>71</v>
      </c>
      <c r="C194">
        <v>113</v>
      </c>
      <c r="D194">
        <v>5595428</v>
      </c>
      <c r="E194" t="s">
        <v>92</v>
      </c>
      <c r="F194" t="s">
        <v>737</v>
      </c>
      <c r="G194" t="s">
        <v>738</v>
      </c>
      <c r="H194">
        <v>28951</v>
      </c>
      <c r="I194">
        <v>257</v>
      </c>
      <c r="J194" t="s">
        <v>122</v>
      </c>
      <c r="K194" t="s">
        <v>123</v>
      </c>
      <c r="L194">
        <v>2900000</v>
      </c>
      <c r="M194">
        <v>1998</v>
      </c>
      <c r="N194">
        <v>8</v>
      </c>
      <c r="O194">
        <v>2695428</v>
      </c>
    </row>
    <row r="195" spans="1:15" x14ac:dyDescent="0.3">
      <c r="A195" t="s">
        <v>685</v>
      </c>
      <c r="B195">
        <v>574</v>
      </c>
      <c r="C195">
        <v>126</v>
      </c>
      <c r="D195">
        <v>25556065</v>
      </c>
      <c r="E195" t="s">
        <v>739</v>
      </c>
      <c r="F195" t="s">
        <v>740</v>
      </c>
      <c r="G195" t="s">
        <v>741</v>
      </c>
      <c r="H195">
        <v>355126</v>
      </c>
      <c r="I195">
        <v>748</v>
      </c>
      <c r="J195" t="s">
        <v>29</v>
      </c>
      <c r="K195" t="s">
        <v>30</v>
      </c>
      <c r="L195">
        <v>23000000</v>
      </c>
      <c r="M195">
        <v>2013</v>
      </c>
      <c r="N195">
        <v>8</v>
      </c>
      <c r="O195">
        <v>2556065</v>
      </c>
    </row>
    <row r="196" spans="1:15" x14ac:dyDescent="0.3">
      <c r="A196" t="s">
        <v>207</v>
      </c>
      <c r="B196">
        <v>231</v>
      </c>
      <c r="C196">
        <v>90</v>
      </c>
      <c r="D196">
        <v>2283276</v>
      </c>
      <c r="E196" t="s">
        <v>743</v>
      </c>
      <c r="F196" t="s">
        <v>207</v>
      </c>
      <c r="G196" t="s">
        <v>744</v>
      </c>
      <c r="H196">
        <v>46107</v>
      </c>
      <c r="I196">
        <v>156</v>
      </c>
      <c r="J196" t="s">
        <v>100</v>
      </c>
      <c r="K196" t="s">
        <v>745</v>
      </c>
      <c r="L196">
        <v>1500000</v>
      </c>
      <c r="M196">
        <v>2008</v>
      </c>
      <c r="N196">
        <v>8</v>
      </c>
      <c r="O196">
        <v>783276</v>
      </c>
    </row>
    <row r="197" spans="1:15" x14ac:dyDescent="0.3">
      <c r="A197" t="s">
        <v>746</v>
      </c>
      <c r="B197">
        <v>122</v>
      </c>
      <c r="C197">
        <v>121</v>
      </c>
      <c r="D197">
        <v>12281500</v>
      </c>
      <c r="E197" t="s">
        <v>747</v>
      </c>
      <c r="F197" t="s">
        <v>93</v>
      </c>
      <c r="G197" t="s">
        <v>748</v>
      </c>
      <c r="H197">
        <v>163492</v>
      </c>
      <c r="I197">
        <v>460</v>
      </c>
      <c r="J197" t="s">
        <v>29</v>
      </c>
      <c r="K197" t="s">
        <v>30</v>
      </c>
      <c r="L197">
        <v>13000000</v>
      </c>
      <c r="M197">
        <v>1993</v>
      </c>
      <c r="N197">
        <v>8</v>
      </c>
      <c r="O197">
        <v>-718500</v>
      </c>
    </row>
    <row r="198" spans="1:15" x14ac:dyDescent="0.3">
      <c r="A198" t="s">
        <v>210</v>
      </c>
      <c r="B198">
        <v>242</v>
      </c>
      <c r="C198">
        <v>89</v>
      </c>
      <c r="D198">
        <v>4443403</v>
      </c>
      <c r="E198" t="s">
        <v>750</v>
      </c>
      <c r="F198" t="s">
        <v>751</v>
      </c>
      <c r="G198" t="s">
        <v>752</v>
      </c>
      <c r="H198">
        <v>70194</v>
      </c>
      <c r="I198">
        <v>158</v>
      </c>
      <c r="J198" t="s">
        <v>90</v>
      </c>
      <c r="K198" t="s">
        <v>241</v>
      </c>
      <c r="L198">
        <v>7300000</v>
      </c>
      <c r="M198">
        <v>2007</v>
      </c>
      <c r="N198">
        <v>8</v>
      </c>
      <c r="O198">
        <v>-2856597</v>
      </c>
    </row>
    <row r="199" spans="1:15" x14ac:dyDescent="0.3">
      <c r="A199" t="s">
        <v>753</v>
      </c>
      <c r="B199">
        <v>235</v>
      </c>
      <c r="C199">
        <v>125</v>
      </c>
      <c r="D199">
        <v>66257002</v>
      </c>
      <c r="E199" t="s">
        <v>726</v>
      </c>
      <c r="F199" t="s">
        <v>478</v>
      </c>
      <c r="G199" t="s">
        <v>754</v>
      </c>
      <c r="H199">
        <v>350698</v>
      </c>
      <c r="I199">
        <v>816</v>
      </c>
      <c r="J199" t="s">
        <v>29</v>
      </c>
      <c r="K199" t="s">
        <v>30</v>
      </c>
      <c r="L199">
        <v>70000000</v>
      </c>
      <c r="M199">
        <v>2003</v>
      </c>
      <c r="N199">
        <v>8</v>
      </c>
      <c r="O199">
        <v>-3742998</v>
      </c>
    </row>
    <row r="200" spans="1:15" x14ac:dyDescent="0.3">
      <c r="A200" t="s">
        <v>720</v>
      </c>
      <c r="B200">
        <v>143</v>
      </c>
      <c r="C200">
        <v>112</v>
      </c>
      <c r="D200">
        <v>6197866</v>
      </c>
      <c r="E200" t="s">
        <v>393</v>
      </c>
      <c r="F200" t="s">
        <v>755</v>
      </c>
      <c r="G200" t="s">
        <v>756</v>
      </c>
      <c r="H200">
        <v>63733</v>
      </c>
      <c r="I200">
        <v>414</v>
      </c>
      <c r="J200" t="s">
        <v>29</v>
      </c>
      <c r="K200" t="s">
        <v>241</v>
      </c>
      <c r="L200">
        <v>10000000</v>
      </c>
      <c r="M200">
        <v>1999</v>
      </c>
      <c r="N200">
        <v>8</v>
      </c>
      <c r="O200">
        <v>-3802134</v>
      </c>
    </row>
    <row r="201" spans="1:15" x14ac:dyDescent="0.3">
      <c r="A201" t="s">
        <v>363</v>
      </c>
      <c r="B201">
        <v>230</v>
      </c>
      <c r="C201">
        <v>142</v>
      </c>
      <c r="D201">
        <v>9929000</v>
      </c>
      <c r="E201" t="s">
        <v>373</v>
      </c>
      <c r="F201" t="s">
        <v>44</v>
      </c>
      <c r="G201" t="s">
        <v>758</v>
      </c>
      <c r="H201">
        <v>152306</v>
      </c>
      <c r="I201">
        <v>513</v>
      </c>
      <c r="J201" t="s">
        <v>29</v>
      </c>
      <c r="K201" t="s">
        <v>200</v>
      </c>
      <c r="L201">
        <v>15000000</v>
      </c>
      <c r="M201">
        <v>1985</v>
      </c>
      <c r="N201">
        <v>8</v>
      </c>
      <c r="O201">
        <v>-5071000</v>
      </c>
    </row>
    <row r="202" spans="1:15" x14ac:dyDescent="0.3">
      <c r="A202" t="s">
        <v>615</v>
      </c>
      <c r="B202">
        <v>300</v>
      </c>
      <c r="C202">
        <v>107</v>
      </c>
      <c r="D202">
        <v>7757130</v>
      </c>
      <c r="E202" t="s">
        <v>305</v>
      </c>
      <c r="F202" t="s">
        <v>759</v>
      </c>
      <c r="G202" t="s">
        <v>760</v>
      </c>
      <c r="H202">
        <v>307639</v>
      </c>
      <c r="I202">
        <v>513</v>
      </c>
      <c r="J202" t="s">
        <v>29</v>
      </c>
      <c r="K202" t="s">
        <v>200</v>
      </c>
      <c r="L202">
        <v>15000000</v>
      </c>
      <c r="M202">
        <v>2008</v>
      </c>
      <c r="N202">
        <v>8</v>
      </c>
      <c r="O202">
        <v>-7242870</v>
      </c>
    </row>
    <row r="203" spans="1:15" x14ac:dyDescent="0.3">
      <c r="A203" t="s">
        <v>720</v>
      </c>
      <c r="B203">
        <v>252</v>
      </c>
      <c r="C203">
        <v>147</v>
      </c>
      <c r="D203">
        <v>7219578</v>
      </c>
      <c r="E203" t="s">
        <v>269</v>
      </c>
      <c r="F203" t="s">
        <v>761</v>
      </c>
      <c r="G203" t="s">
        <v>762</v>
      </c>
      <c r="H203">
        <v>235992</v>
      </c>
      <c r="I203">
        <v>1768</v>
      </c>
      <c r="J203" t="s">
        <v>29</v>
      </c>
      <c r="K203" t="s">
        <v>241</v>
      </c>
      <c r="L203">
        <v>15000000</v>
      </c>
      <c r="M203">
        <v>2001</v>
      </c>
      <c r="N203">
        <v>8</v>
      </c>
      <c r="O203">
        <v>-7780422</v>
      </c>
    </row>
    <row r="204" spans="1:15" x14ac:dyDescent="0.3">
      <c r="A204" t="s">
        <v>764</v>
      </c>
      <c r="B204">
        <v>210</v>
      </c>
      <c r="C204">
        <v>128</v>
      </c>
      <c r="D204">
        <v>4018695</v>
      </c>
      <c r="E204" t="s">
        <v>621</v>
      </c>
      <c r="F204" t="s">
        <v>765</v>
      </c>
      <c r="G204" t="s">
        <v>766</v>
      </c>
      <c r="H204">
        <v>69759</v>
      </c>
      <c r="I204">
        <v>235</v>
      </c>
      <c r="J204" t="s">
        <v>103</v>
      </c>
      <c r="K204" t="s">
        <v>767</v>
      </c>
      <c r="L204">
        <v>12000000</v>
      </c>
      <c r="M204">
        <v>2010</v>
      </c>
      <c r="N204">
        <v>8</v>
      </c>
      <c r="O204">
        <v>-7981305</v>
      </c>
    </row>
    <row r="205" spans="1:15" x14ac:dyDescent="0.3">
      <c r="A205" t="s">
        <v>742</v>
      </c>
      <c r="B205">
        <v>177</v>
      </c>
      <c r="C205">
        <v>140</v>
      </c>
      <c r="D205">
        <v>4157491</v>
      </c>
      <c r="E205" t="s">
        <v>769</v>
      </c>
      <c r="F205" t="s">
        <v>751</v>
      </c>
      <c r="G205" t="s">
        <v>770</v>
      </c>
      <c r="H205">
        <v>79330</v>
      </c>
      <c r="I205">
        <v>690</v>
      </c>
      <c r="J205" t="s">
        <v>29</v>
      </c>
      <c r="K205" t="s">
        <v>371</v>
      </c>
      <c r="L205">
        <v>12800000</v>
      </c>
      <c r="M205">
        <v>2000</v>
      </c>
      <c r="N205">
        <v>8</v>
      </c>
      <c r="O205">
        <v>-8642509</v>
      </c>
    </row>
    <row r="206" spans="1:15" x14ac:dyDescent="0.3">
      <c r="A206" t="s">
        <v>562</v>
      </c>
      <c r="B206">
        <v>224</v>
      </c>
      <c r="C206">
        <v>188</v>
      </c>
      <c r="D206">
        <v>22450975</v>
      </c>
      <c r="E206" t="s">
        <v>92</v>
      </c>
      <c r="F206" t="s">
        <v>771</v>
      </c>
      <c r="G206" t="s">
        <v>772</v>
      </c>
      <c r="H206">
        <v>241030</v>
      </c>
      <c r="I206">
        <v>1437</v>
      </c>
      <c r="J206" t="s">
        <v>29</v>
      </c>
      <c r="K206" t="s">
        <v>30</v>
      </c>
      <c r="L206">
        <v>37000000</v>
      </c>
      <c r="M206">
        <v>1999</v>
      </c>
      <c r="N206">
        <v>8</v>
      </c>
      <c r="O206">
        <v>-14549025</v>
      </c>
    </row>
    <row r="207" spans="1:15" x14ac:dyDescent="0.3">
      <c r="A207" t="s">
        <v>277</v>
      </c>
      <c r="B207">
        <v>276</v>
      </c>
      <c r="C207">
        <v>119</v>
      </c>
      <c r="D207">
        <v>25335935</v>
      </c>
      <c r="E207" t="s">
        <v>86</v>
      </c>
      <c r="F207" t="s">
        <v>774</v>
      </c>
      <c r="G207" t="s">
        <v>775</v>
      </c>
      <c r="H207">
        <v>242599</v>
      </c>
      <c r="I207">
        <v>1594</v>
      </c>
      <c r="J207" t="s">
        <v>29</v>
      </c>
      <c r="K207" t="s">
        <v>30</v>
      </c>
      <c r="L207">
        <v>40000000</v>
      </c>
      <c r="M207">
        <v>2005</v>
      </c>
      <c r="N207">
        <v>8</v>
      </c>
      <c r="O207">
        <v>-14664065</v>
      </c>
    </row>
    <row r="208" spans="1:15" x14ac:dyDescent="0.3">
      <c r="A208" t="s">
        <v>392</v>
      </c>
      <c r="B208">
        <v>201</v>
      </c>
      <c r="C208">
        <v>144</v>
      </c>
      <c r="D208">
        <v>61644321</v>
      </c>
      <c r="E208" t="s">
        <v>379</v>
      </c>
      <c r="F208" t="s">
        <v>777</v>
      </c>
      <c r="G208" t="s">
        <v>778</v>
      </c>
      <c r="H208">
        <v>148238</v>
      </c>
      <c r="I208">
        <v>529</v>
      </c>
      <c r="J208" t="s">
        <v>29</v>
      </c>
      <c r="K208" t="s">
        <v>30</v>
      </c>
      <c r="L208">
        <v>88000000</v>
      </c>
      <c r="M208">
        <v>2005</v>
      </c>
      <c r="N208">
        <v>8</v>
      </c>
      <c r="O208">
        <v>-26355679</v>
      </c>
    </row>
    <row r="209" spans="1:15" x14ac:dyDescent="0.3">
      <c r="A209" t="s">
        <v>780</v>
      </c>
      <c r="B209">
        <v>12</v>
      </c>
      <c r="C209">
        <v>330</v>
      </c>
      <c r="D209">
        <v>4496583</v>
      </c>
      <c r="E209" t="s">
        <v>26</v>
      </c>
      <c r="F209" t="s">
        <v>781</v>
      </c>
      <c r="G209" t="s">
        <v>782</v>
      </c>
      <c r="H209">
        <v>23181</v>
      </c>
      <c r="I209">
        <v>129</v>
      </c>
      <c r="J209" t="s">
        <v>29</v>
      </c>
      <c r="K209" t="s">
        <v>30</v>
      </c>
      <c r="L209">
        <v>35000000</v>
      </c>
      <c r="M209">
        <v>1993</v>
      </c>
      <c r="N209">
        <v>8</v>
      </c>
      <c r="O209">
        <v>-30503417</v>
      </c>
    </row>
    <row r="210" spans="1:15" x14ac:dyDescent="0.3">
      <c r="A210" t="s">
        <v>784</v>
      </c>
      <c r="B210">
        <v>166</v>
      </c>
      <c r="C210">
        <v>143</v>
      </c>
      <c r="D210">
        <v>57366262</v>
      </c>
      <c r="E210" t="s">
        <v>621</v>
      </c>
      <c r="F210" t="s">
        <v>87</v>
      </c>
      <c r="G210" t="s">
        <v>785</v>
      </c>
      <c r="H210">
        <v>400292</v>
      </c>
      <c r="I210">
        <v>657</v>
      </c>
      <c r="J210" t="s">
        <v>29</v>
      </c>
      <c r="K210" t="s">
        <v>227</v>
      </c>
      <c r="L210">
        <v>100000000</v>
      </c>
      <c r="M210">
        <v>2006</v>
      </c>
      <c r="N210">
        <v>8</v>
      </c>
      <c r="O210">
        <v>-42633738</v>
      </c>
    </row>
    <row r="211" spans="1:15" x14ac:dyDescent="0.3">
      <c r="A211" t="s">
        <v>633</v>
      </c>
      <c r="B211">
        <v>162</v>
      </c>
      <c r="C211">
        <v>90</v>
      </c>
      <c r="D211">
        <v>23159305</v>
      </c>
      <c r="E211" t="s">
        <v>787</v>
      </c>
      <c r="F211" t="s">
        <v>788</v>
      </c>
      <c r="G211" t="s">
        <v>789</v>
      </c>
      <c r="H211">
        <v>128455</v>
      </c>
      <c r="I211">
        <v>514</v>
      </c>
      <c r="J211" t="s">
        <v>29</v>
      </c>
      <c r="K211" t="s">
        <v>30</v>
      </c>
      <c r="L211">
        <v>70000000</v>
      </c>
      <c r="M211">
        <v>1999</v>
      </c>
      <c r="N211">
        <v>8</v>
      </c>
      <c r="O211">
        <v>-46840695</v>
      </c>
    </row>
    <row r="212" spans="1:15" x14ac:dyDescent="0.3">
      <c r="A212" t="s">
        <v>185</v>
      </c>
      <c r="B212">
        <v>723</v>
      </c>
      <c r="C212">
        <v>178</v>
      </c>
      <c r="D212">
        <v>760505847</v>
      </c>
      <c r="E212" t="s">
        <v>78</v>
      </c>
      <c r="F212" t="s">
        <v>791</v>
      </c>
      <c r="G212" t="s">
        <v>792</v>
      </c>
      <c r="H212">
        <v>886204</v>
      </c>
      <c r="I212">
        <v>3054</v>
      </c>
      <c r="J212" t="s">
        <v>29</v>
      </c>
      <c r="K212" t="s">
        <v>30</v>
      </c>
      <c r="L212">
        <v>237000000</v>
      </c>
      <c r="M212">
        <v>2009</v>
      </c>
      <c r="N212">
        <v>7.9</v>
      </c>
      <c r="O212">
        <v>523505847</v>
      </c>
    </row>
    <row r="213" spans="1:15" x14ac:dyDescent="0.3">
      <c r="A213" t="s">
        <v>59</v>
      </c>
      <c r="B213">
        <v>215</v>
      </c>
      <c r="C213">
        <v>120</v>
      </c>
      <c r="D213">
        <v>434949459</v>
      </c>
      <c r="E213" t="s">
        <v>794</v>
      </c>
      <c r="F213" t="s">
        <v>795</v>
      </c>
      <c r="G213" t="s">
        <v>796</v>
      </c>
      <c r="H213">
        <v>281842</v>
      </c>
      <c r="I213">
        <v>515</v>
      </c>
      <c r="J213" t="s">
        <v>29</v>
      </c>
      <c r="K213" t="s">
        <v>30</v>
      </c>
      <c r="L213">
        <v>10500000</v>
      </c>
      <c r="M213">
        <v>1982</v>
      </c>
      <c r="N213">
        <v>7.9</v>
      </c>
      <c r="O213">
        <v>424449459</v>
      </c>
    </row>
    <row r="214" spans="1:15" x14ac:dyDescent="0.3">
      <c r="A214" t="s">
        <v>798</v>
      </c>
      <c r="B214">
        <v>212</v>
      </c>
      <c r="C214">
        <v>90</v>
      </c>
      <c r="D214">
        <v>267652016</v>
      </c>
      <c r="E214" t="s">
        <v>296</v>
      </c>
      <c r="F214" t="s">
        <v>799</v>
      </c>
      <c r="G214" t="s">
        <v>800</v>
      </c>
      <c r="H214">
        <v>467113</v>
      </c>
      <c r="I214">
        <v>945</v>
      </c>
      <c r="J214" t="s">
        <v>29</v>
      </c>
      <c r="K214" t="s">
        <v>30</v>
      </c>
      <c r="L214">
        <v>60000000</v>
      </c>
      <c r="M214">
        <v>2001</v>
      </c>
      <c r="N214">
        <v>7.9</v>
      </c>
      <c r="O214">
        <v>207652016</v>
      </c>
    </row>
    <row r="215" spans="1:15" x14ac:dyDescent="0.3">
      <c r="A215" t="s">
        <v>802</v>
      </c>
      <c r="B215">
        <v>486</v>
      </c>
      <c r="C215">
        <v>126</v>
      </c>
      <c r="D215">
        <v>318298180</v>
      </c>
      <c r="E215" t="s">
        <v>248</v>
      </c>
      <c r="F215" t="s">
        <v>388</v>
      </c>
      <c r="G215" t="s">
        <v>803</v>
      </c>
      <c r="H215">
        <v>696338</v>
      </c>
      <c r="I215">
        <v>1055</v>
      </c>
      <c r="J215" t="s">
        <v>29</v>
      </c>
      <c r="K215" t="s">
        <v>30</v>
      </c>
      <c r="L215">
        <v>140000000</v>
      </c>
      <c r="M215">
        <v>2008</v>
      </c>
      <c r="N215">
        <v>7.9</v>
      </c>
      <c r="O215">
        <v>178298180</v>
      </c>
    </row>
    <row r="216" spans="1:15" x14ac:dyDescent="0.3">
      <c r="A216" t="s">
        <v>302</v>
      </c>
      <c r="B216">
        <v>191</v>
      </c>
      <c r="C216">
        <v>82</v>
      </c>
      <c r="D216">
        <v>245823397</v>
      </c>
      <c r="E216" t="s">
        <v>296</v>
      </c>
      <c r="F216" t="s">
        <v>74</v>
      </c>
      <c r="G216" t="s">
        <v>805</v>
      </c>
      <c r="H216">
        <v>385871</v>
      </c>
      <c r="I216">
        <v>515</v>
      </c>
      <c r="J216" t="s">
        <v>29</v>
      </c>
      <c r="K216" t="s">
        <v>30</v>
      </c>
      <c r="L216">
        <v>90000000</v>
      </c>
      <c r="M216">
        <v>1999</v>
      </c>
      <c r="N216">
        <v>7.9</v>
      </c>
      <c r="O216">
        <v>155823397</v>
      </c>
    </row>
    <row r="217" spans="1:15" x14ac:dyDescent="0.3">
      <c r="A217" t="s">
        <v>807</v>
      </c>
      <c r="B217">
        <v>349</v>
      </c>
      <c r="C217">
        <v>167</v>
      </c>
      <c r="D217">
        <v>161029270</v>
      </c>
      <c r="E217" t="s">
        <v>808</v>
      </c>
      <c r="F217" t="s">
        <v>809</v>
      </c>
      <c r="G217" t="s">
        <v>810</v>
      </c>
      <c r="H217">
        <v>119928</v>
      </c>
      <c r="I217">
        <v>331</v>
      </c>
      <c r="J217" t="s">
        <v>29</v>
      </c>
      <c r="K217" t="s">
        <v>30</v>
      </c>
      <c r="L217">
        <v>28000000</v>
      </c>
      <c r="M217">
        <v>2015</v>
      </c>
      <c r="N217">
        <v>7.9</v>
      </c>
      <c r="O217">
        <v>133029270</v>
      </c>
    </row>
    <row r="218" spans="1:15" x14ac:dyDescent="0.3">
      <c r="A218" t="s">
        <v>812</v>
      </c>
      <c r="B218">
        <v>309</v>
      </c>
      <c r="C218">
        <v>93</v>
      </c>
      <c r="D218">
        <v>145000989</v>
      </c>
      <c r="E218" t="s">
        <v>175</v>
      </c>
      <c r="F218" t="s">
        <v>61</v>
      </c>
      <c r="G218" t="s">
        <v>813</v>
      </c>
      <c r="H218">
        <v>483756</v>
      </c>
      <c r="I218">
        <v>974</v>
      </c>
      <c r="J218" t="s">
        <v>29</v>
      </c>
      <c r="K218" t="s">
        <v>241</v>
      </c>
      <c r="L218">
        <v>25000000</v>
      </c>
      <c r="M218">
        <v>2008</v>
      </c>
      <c r="N218">
        <v>7.9</v>
      </c>
      <c r="O218">
        <v>120000989</v>
      </c>
    </row>
    <row r="219" spans="1:15" x14ac:dyDescent="0.3">
      <c r="A219" t="s">
        <v>725</v>
      </c>
      <c r="B219">
        <v>287</v>
      </c>
      <c r="C219">
        <v>120</v>
      </c>
      <c r="D219">
        <v>128067808</v>
      </c>
      <c r="E219" t="s">
        <v>191</v>
      </c>
      <c r="F219" t="s">
        <v>815</v>
      </c>
      <c r="G219" t="s">
        <v>816</v>
      </c>
      <c r="H219">
        <v>217740</v>
      </c>
      <c r="I219">
        <v>1641</v>
      </c>
      <c r="J219" t="s">
        <v>139</v>
      </c>
      <c r="K219" t="s">
        <v>817</v>
      </c>
      <c r="L219">
        <v>15000000</v>
      </c>
      <c r="M219">
        <v>2000</v>
      </c>
      <c r="N219">
        <v>7.9</v>
      </c>
      <c r="O219">
        <v>113067808</v>
      </c>
    </row>
    <row r="220" spans="1:15" x14ac:dyDescent="0.3">
      <c r="A220" t="s">
        <v>818</v>
      </c>
      <c r="B220">
        <v>291</v>
      </c>
      <c r="C220">
        <v>153</v>
      </c>
      <c r="D220">
        <v>119518352</v>
      </c>
      <c r="E220" t="s">
        <v>819</v>
      </c>
      <c r="F220" t="s">
        <v>820</v>
      </c>
      <c r="G220" t="s">
        <v>821</v>
      </c>
      <c r="H220">
        <v>188637</v>
      </c>
      <c r="I220">
        <v>815</v>
      </c>
      <c r="J220" t="s">
        <v>29</v>
      </c>
      <c r="K220" t="s">
        <v>30</v>
      </c>
      <c r="L220">
        <v>28000000</v>
      </c>
      <c r="M220">
        <v>2005</v>
      </c>
      <c r="N220">
        <v>7.9</v>
      </c>
      <c r="O220">
        <v>91518352</v>
      </c>
    </row>
    <row r="221" spans="1:15" x14ac:dyDescent="0.3">
      <c r="A221" t="s">
        <v>822</v>
      </c>
      <c r="B221">
        <v>410</v>
      </c>
      <c r="C221">
        <v>116</v>
      </c>
      <c r="D221">
        <v>93571803</v>
      </c>
      <c r="E221" t="s">
        <v>379</v>
      </c>
      <c r="F221" t="s">
        <v>40</v>
      </c>
      <c r="G221" t="s">
        <v>823</v>
      </c>
      <c r="H221">
        <v>275869</v>
      </c>
      <c r="I221">
        <v>389</v>
      </c>
      <c r="J221" t="s">
        <v>29</v>
      </c>
      <c r="K221" t="s">
        <v>30</v>
      </c>
      <c r="L221">
        <v>25000000</v>
      </c>
      <c r="M221">
        <v>2010</v>
      </c>
      <c r="N221">
        <v>7.9</v>
      </c>
      <c r="O221">
        <v>68571803</v>
      </c>
    </row>
    <row r="222" spans="1:15" x14ac:dyDescent="0.3">
      <c r="A222" t="s">
        <v>824</v>
      </c>
      <c r="B222">
        <v>249</v>
      </c>
      <c r="C222">
        <v>119</v>
      </c>
      <c r="D222">
        <v>121468960</v>
      </c>
      <c r="E222" t="s">
        <v>500</v>
      </c>
      <c r="F222" t="s">
        <v>496</v>
      </c>
      <c r="G222" t="s">
        <v>825</v>
      </c>
      <c r="H222">
        <v>407601</v>
      </c>
      <c r="I222">
        <v>849</v>
      </c>
      <c r="J222" t="s">
        <v>29</v>
      </c>
      <c r="K222" t="s">
        <v>30</v>
      </c>
      <c r="L222">
        <v>60000000</v>
      </c>
      <c r="M222">
        <v>2002</v>
      </c>
      <c r="N222">
        <v>7.9</v>
      </c>
      <c r="O222">
        <v>61468960</v>
      </c>
    </row>
    <row r="223" spans="1:15" x14ac:dyDescent="0.3">
      <c r="A223" t="s">
        <v>260</v>
      </c>
      <c r="B223">
        <v>384</v>
      </c>
      <c r="C223">
        <v>102</v>
      </c>
      <c r="D223">
        <v>222487711</v>
      </c>
      <c r="E223" t="s">
        <v>787</v>
      </c>
      <c r="F223" t="s">
        <v>826</v>
      </c>
      <c r="G223" t="s">
        <v>827</v>
      </c>
      <c r="H223">
        <v>279093</v>
      </c>
      <c r="I223">
        <v>433</v>
      </c>
      <c r="J223" t="s">
        <v>29</v>
      </c>
      <c r="K223" t="s">
        <v>30</v>
      </c>
      <c r="L223">
        <v>165000000</v>
      </c>
      <c r="M223">
        <v>2014</v>
      </c>
      <c r="N223">
        <v>7.9</v>
      </c>
      <c r="O223">
        <v>57487711</v>
      </c>
    </row>
    <row r="224" spans="1:15" x14ac:dyDescent="0.3">
      <c r="A224" t="s">
        <v>236</v>
      </c>
      <c r="B224">
        <v>82</v>
      </c>
      <c r="C224">
        <v>170</v>
      </c>
      <c r="D224">
        <v>72000000</v>
      </c>
      <c r="E224" t="s">
        <v>687</v>
      </c>
      <c r="F224" t="s">
        <v>829</v>
      </c>
      <c r="G224" t="s">
        <v>830</v>
      </c>
      <c r="H224">
        <v>66959</v>
      </c>
      <c r="I224">
        <v>258</v>
      </c>
      <c r="J224" t="s">
        <v>29</v>
      </c>
      <c r="K224" t="s">
        <v>30</v>
      </c>
      <c r="L224">
        <v>17000000</v>
      </c>
      <c r="M224">
        <v>1964</v>
      </c>
      <c r="N224">
        <v>7.9</v>
      </c>
      <c r="O224">
        <v>55000000</v>
      </c>
    </row>
    <row r="225" spans="1:15" x14ac:dyDescent="0.3">
      <c r="A225" t="s">
        <v>499</v>
      </c>
      <c r="B225">
        <v>491</v>
      </c>
      <c r="C225">
        <v>134</v>
      </c>
      <c r="D225">
        <v>107100855</v>
      </c>
      <c r="E225" t="s">
        <v>832</v>
      </c>
      <c r="F225" t="s">
        <v>74</v>
      </c>
      <c r="G225" t="s">
        <v>833</v>
      </c>
      <c r="H225">
        <v>323353</v>
      </c>
      <c r="I225">
        <v>527</v>
      </c>
      <c r="J225" t="s">
        <v>29</v>
      </c>
      <c r="K225" t="s">
        <v>30</v>
      </c>
      <c r="L225">
        <v>55000000</v>
      </c>
      <c r="M225">
        <v>2013</v>
      </c>
      <c r="N225">
        <v>7.9</v>
      </c>
      <c r="O225">
        <v>52100855</v>
      </c>
    </row>
    <row r="226" spans="1:15" x14ac:dyDescent="0.3">
      <c r="A226" t="s">
        <v>265</v>
      </c>
      <c r="B226">
        <v>270</v>
      </c>
      <c r="C226">
        <v>101</v>
      </c>
      <c r="D226">
        <v>59889948</v>
      </c>
      <c r="E226" t="s">
        <v>73</v>
      </c>
      <c r="F226" t="s">
        <v>834</v>
      </c>
      <c r="G226" t="s">
        <v>835</v>
      </c>
      <c r="H226">
        <v>355810</v>
      </c>
      <c r="I226">
        <v>889</v>
      </c>
      <c r="J226" t="s">
        <v>29</v>
      </c>
      <c r="K226" t="s">
        <v>30</v>
      </c>
      <c r="L226">
        <v>8000000</v>
      </c>
      <c r="M226">
        <v>2006</v>
      </c>
      <c r="N226">
        <v>7.9</v>
      </c>
      <c r="O226">
        <v>51889948</v>
      </c>
    </row>
    <row r="227" spans="1:15" x14ac:dyDescent="0.3">
      <c r="A227" t="s">
        <v>346</v>
      </c>
      <c r="B227">
        <v>123</v>
      </c>
      <c r="C227">
        <v>119</v>
      </c>
      <c r="D227">
        <v>76270454</v>
      </c>
      <c r="E227" t="s">
        <v>208</v>
      </c>
      <c r="F227" t="s">
        <v>44</v>
      </c>
      <c r="G227" t="s">
        <v>836</v>
      </c>
      <c r="H227">
        <v>219008</v>
      </c>
      <c r="I227">
        <v>418</v>
      </c>
      <c r="J227" t="s">
        <v>29</v>
      </c>
      <c r="K227" t="s">
        <v>30</v>
      </c>
      <c r="L227">
        <v>25000000</v>
      </c>
      <c r="M227">
        <v>1987</v>
      </c>
      <c r="N227">
        <v>7.9</v>
      </c>
      <c r="O227">
        <v>51270454</v>
      </c>
    </row>
    <row r="228" spans="1:15" x14ac:dyDescent="0.3">
      <c r="A228" t="s">
        <v>536</v>
      </c>
      <c r="B228">
        <v>287</v>
      </c>
      <c r="C228">
        <v>115</v>
      </c>
      <c r="D228">
        <v>54557348</v>
      </c>
      <c r="E228" t="s">
        <v>208</v>
      </c>
      <c r="F228" t="s">
        <v>576</v>
      </c>
      <c r="G228" t="s">
        <v>838</v>
      </c>
      <c r="H228">
        <v>361169</v>
      </c>
      <c r="I228">
        <v>1624</v>
      </c>
      <c r="J228" t="s">
        <v>29</v>
      </c>
      <c r="K228" t="s">
        <v>227</v>
      </c>
      <c r="L228">
        <v>6500000</v>
      </c>
      <c r="M228">
        <v>2004</v>
      </c>
      <c r="N228">
        <v>7.9</v>
      </c>
      <c r="O228">
        <v>48057348</v>
      </c>
    </row>
    <row r="229" spans="1:15" x14ac:dyDescent="0.3">
      <c r="A229" t="s">
        <v>451</v>
      </c>
      <c r="B229">
        <v>318</v>
      </c>
      <c r="C229">
        <v>101</v>
      </c>
      <c r="D229">
        <v>47000000</v>
      </c>
      <c r="E229" t="s">
        <v>840</v>
      </c>
      <c r="F229" t="s">
        <v>841</v>
      </c>
      <c r="G229" t="s">
        <v>842</v>
      </c>
      <c r="H229">
        <v>157857</v>
      </c>
      <c r="I229">
        <v>1191</v>
      </c>
      <c r="J229" t="s">
        <v>29</v>
      </c>
      <c r="K229" t="s">
        <v>30</v>
      </c>
      <c r="L229">
        <v>300000</v>
      </c>
      <c r="M229">
        <v>1978</v>
      </c>
      <c r="N229">
        <v>7.9</v>
      </c>
      <c r="O229">
        <v>46700000</v>
      </c>
    </row>
    <row r="230" spans="1:15" x14ac:dyDescent="0.3">
      <c r="A230" t="s">
        <v>451</v>
      </c>
      <c r="B230">
        <v>318</v>
      </c>
      <c r="C230">
        <v>101</v>
      </c>
      <c r="D230">
        <v>47000000</v>
      </c>
      <c r="E230" t="s">
        <v>840</v>
      </c>
      <c r="F230" t="s">
        <v>841</v>
      </c>
      <c r="G230" t="s">
        <v>842</v>
      </c>
      <c r="H230">
        <v>157863</v>
      </c>
      <c r="I230">
        <v>1191</v>
      </c>
      <c r="J230" t="s">
        <v>29</v>
      </c>
      <c r="K230" t="s">
        <v>30</v>
      </c>
      <c r="L230">
        <v>300000</v>
      </c>
      <c r="M230">
        <v>1978</v>
      </c>
      <c r="N230">
        <v>7.9</v>
      </c>
      <c r="O230">
        <v>46700000</v>
      </c>
    </row>
    <row r="231" spans="1:15" x14ac:dyDescent="0.3">
      <c r="A231" t="s">
        <v>753</v>
      </c>
      <c r="B231">
        <v>111</v>
      </c>
      <c r="C231">
        <v>105</v>
      </c>
      <c r="D231">
        <v>56362352</v>
      </c>
      <c r="E231" t="s">
        <v>843</v>
      </c>
      <c r="F231" t="s">
        <v>482</v>
      </c>
      <c r="G231" t="s">
        <v>844</v>
      </c>
      <c r="H231">
        <v>357581</v>
      </c>
      <c r="I231">
        <v>588</v>
      </c>
      <c r="J231" t="s">
        <v>29</v>
      </c>
      <c r="K231" t="s">
        <v>30</v>
      </c>
      <c r="L231">
        <v>20000000</v>
      </c>
      <c r="M231">
        <v>1990</v>
      </c>
      <c r="N231">
        <v>7.9</v>
      </c>
      <c r="O231">
        <v>36362352</v>
      </c>
    </row>
    <row r="232" spans="1:15" x14ac:dyDescent="0.3">
      <c r="A232" t="s">
        <v>48</v>
      </c>
      <c r="B232">
        <v>509</v>
      </c>
      <c r="C232">
        <v>186</v>
      </c>
      <c r="D232">
        <v>258355354</v>
      </c>
      <c r="E232" t="s">
        <v>845</v>
      </c>
      <c r="F232" t="s">
        <v>846</v>
      </c>
      <c r="G232" t="s">
        <v>847</v>
      </c>
      <c r="H232">
        <v>483540</v>
      </c>
      <c r="I232">
        <v>951</v>
      </c>
      <c r="J232" t="s">
        <v>29</v>
      </c>
      <c r="K232" t="s">
        <v>30</v>
      </c>
      <c r="L232">
        <v>225000000</v>
      </c>
      <c r="M232">
        <v>2013</v>
      </c>
      <c r="N232">
        <v>7.9</v>
      </c>
      <c r="O232">
        <v>33355354</v>
      </c>
    </row>
    <row r="233" spans="1:15" x14ac:dyDescent="0.3">
      <c r="A233" t="s">
        <v>372</v>
      </c>
      <c r="B233">
        <v>292</v>
      </c>
      <c r="C233">
        <v>102</v>
      </c>
      <c r="D233">
        <v>176997107</v>
      </c>
      <c r="E233" t="s">
        <v>849</v>
      </c>
      <c r="F233" t="s">
        <v>400</v>
      </c>
      <c r="G233" t="s">
        <v>850</v>
      </c>
      <c r="H233">
        <v>221128</v>
      </c>
      <c r="I233">
        <v>343</v>
      </c>
      <c r="J233" t="s">
        <v>29</v>
      </c>
      <c r="K233" t="s">
        <v>30</v>
      </c>
      <c r="L233">
        <v>145000000</v>
      </c>
      <c r="M233">
        <v>2014</v>
      </c>
      <c r="N233">
        <v>7.9</v>
      </c>
      <c r="O233">
        <v>31997107</v>
      </c>
    </row>
    <row r="234" spans="1:15" x14ac:dyDescent="0.3">
      <c r="A234" t="s">
        <v>851</v>
      </c>
      <c r="B234">
        <v>125</v>
      </c>
      <c r="C234">
        <v>148</v>
      </c>
      <c r="D234">
        <v>54200000</v>
      </c>
      <c r="E234" t="s">
        <v>852</v>
      </c>
      <c r="F234" t="s">
        <v>853</v>
      </c>
      <c r="G234" t="s">
        <v>854</v>
      </c>
      <c r="H234">
        <v>142448</v>
      </c>
      <c r="I234">
        <v>319</v>
      </c>
      <c r="J234" t="s">
        <v>29</v>
      </c>
      <c r="K234" t="s">
        <v>30</v>
      </c>
      <c r="L234">
        <v>27000000</v>
      </c>
      <c r="M234">
        <v>1980</v>
      </c>
      <c r="N234">
        <v>7.9</v>
      </c>
      <c r="O234">
        <v>27200000</v>
      </c>
    </row>
    <row r="235" spans="1:15" x14ac:dyDescent="0.3">
      <c r="A235" t="s">
        <v>242</v>
      </c>
      <c r="B235">
        <v>534</v>
      </c>
      <c r="C235">
        <v>117</v>
      </c>
      <c r="D235">
        <v>32279955</v>
      </c>
      <c r="E235" t="s">
        <v>208</v>
      </c>
      <c r="F235" t="s">
        <v>601</v>
      </c>
      <c r="G235" t="s">
        <v>856</v>
      </c>
      <c r="H235">
        <v>293304</v>
      </c>
      <c r="I235">
        <v>552</v>
      </c>
      <c r="J235" t="s">
        <v>29</v>
      </c>
      <c r="K235" t="s">
        <v>30</v>
      </c>
      <c r="L235">
        <v>8500000</v>
      </c>
      <c r="M235">
        <v>2014</v>
      </c>
      <c r="N235">
        <v>7.9</v>
      </c>
      <c r="O235">
        <v>23779955</v>
      </c>
    </row>
    <row r="236" spans="1:15" x14ac:dyDescent="0.3">
      <c r="A236" t="s">
        <v>857</v>
      </c>
      <c r="B236">
        <v>103</v>
      </c>
      <c r="C236">
        <v>120</v>
      </c>
      <c r="D236">
        <v>27545445</v>
      </c>
      <c r="E236" t="s">
        <v>92</v>
      </c>
      <c r="F236" t="s">
        <v>858</v>
      </c>
      <c r="G236" t="s">
        <v>859</v>
      </c>
      <c r="H236">
        <v>59524</v>
      </c>
      <c r="I236">
        <v>418</v>
      </c>
      <c r="J236" t="s">
        <v>29</v>
      </c>
      <c r="K236" t="s">
        <v>30</v>
      </c>
      <c r="L236">
        <v>6500000</v>
      </c>
      <c r="M236">
        <v>1989</v>
      </c>
      <c r="N236">
        <v>7.9</v>
      </c>
      <c r="O236">
        <v>21045445</v>
      </c>
    </row>
    <row r="237" spans="1:15" x14ac:dyDescent="0.3">
      <c r="A237" t="s">
        <v>274</v>
      </c>
      <c r="B237">
        <v>391</v>
      </c>
      <c r="C237">
        <v>109</v>
      </c>
      <c r="D237">
        <v>26236603</v>
      </c>
      <c r="E237" t="s">
        <v>459</v>
      </c>
      <c r="F237" t="s">
        <v>861</v>
      </c>
      <c r="G237" t="s">
        <v>862</v>
      </c>
      <c r="H237">
        <v>251349</v>
      </c>
      <c r="I237">
        <v>547</v>
      </c>
      <c r="J237" t="s">
        <v>29</v>
      </c>
      <c r="K237" t="s">
        <v>30</v>
      </c>
      <c r="L237">
        <v>6000000</v>
      </c>
      <c r="M237">
        <v>2008</v>
      </c>
      <c r="N237">
        <v>7.9</v>
      </c>
      <c r="O237">
        <v>20236603</v>
      </c>
    </row>
    <row r="238" spans="1:15" x14ac:dyDescent="0.3">
      <c r="A238" t="s">
        <v>603</v>
      </c>
      <c r="B238">
        <v>285</v>
      </c>
      <c r="C238">
        <v>121</v>
      </c>
      <c r="D238">
        <v>23618786</v>
      </c>
      <c r="E238" t="s">
        <v>864</v>
      </c>
      <c r="F238" t="s">
        <v>865</v>
      </c>
      <c r="G238" t="s">
        <v>866</v>
      </c>
      <c r="H238">
        <v>352695</v>
      </c>
      <c r="I238">
        <v>687</v>
      </c>
      <c r="J238" t="s">
        <v>29</v>
      </c>
      <c r="K238" t="s">
        <v>200</v>
      </c>
      <c r="L238">
        <v>8000000</v>
      </c>
      <c r="M238">
        <v>2007</v>
      </c>
      <c r="N238">
        <v>7.9</v>
      </c>
      <c r="O238">
        <v>15618786</v>
      </c>
    </row>
    <row r="239" spans="1:15" x14ac:dyDescent="0.3">
      <c r="A239" t="s">
        <v>867</v>
      </c>
      <c r="B239">
        <v>58</v>
      </c>
      <c r="C239">
        <v>134</v>
      </c>
      <c r="D239">
        <v>22954968</v>
      </c>
      <c r="E239" t="s">
        <v>588</v>
      </c>
      <c r="F239" t="s">
        <v>136</v>
      </c>
      <c r="G239" t="s">
        <v>868</v>
      </c>
      <c r="H239">
        <v>45703</v>
      </c>
      <c r="I239">
        <v>156</v>
      </c>
      <c r="J239" t="s">
        <v>29</v>
      </c>
      <c r="K239" t="s">
        <v>200</v>
      </c>
      <c r="L239">
        <v>11500000</v>
      </c>
      <c r="M239">
        <v>1993</v>
      </c>
      <c r="N239">
        <v>7.9</v>
      </c>
      <c r="O239">
        <v>11454968</v>
      </c>
    </row>
    <row r="240" spans="1:15" x14ac:dyDescent="0.3">
      <c r="A240" t="s">
        <v>562</v>
      </c>
      <c r="B240">
        <v>153</v>
      </c>
      <c r="C240">
        <v>155</v>
      </c>
      <c r="D240">
        <v>26384919</v>
      </c>
      <c r="E240" t="s">
        <v>92</v>
      </c>
      <c r="F240" t="s">
        <v>576</v>
      </c>
      <c r="G240" t="s">
        <v>869</v>
      </c>
      <c r="H240">
        <v>189032</v>
      </c>
      <c r="I240">
        <v>560</v>
      </c>
      <c r="J240" t="s">
        <v>29</v>
      </c>
      <c r="K240" t="s">
        <v>30</v>
      </c>
      <c r="L240">
        <v>15000000</v>
      </c>
      <c r="M240">
        <v>1997</v>
      </c>
      <c r="N240">
        <v>7.9</v>
      </c>
      <c r="O240">
        <v>11384919</v>
      </c>
    </row>
    <row r="241" spans="1:15" x14ac:dyDescent="0.3">
      <c r="A241" t="s">
        <v>54</v>
      </c>
      <c r="B241">
        <v>596</v>
      </c>
      <c r="C241">
        <v>187</v>
      </c>
      <c r="D241">
        <v>54116191</v>
      </c>
      <c r="E241" t="s">
        <v>871</v>
      </c>
      <c r="F241" t="s">
        <v>872</v>
      </c>
      <c r="G241" t="s">
        <v>873</v>
      </c>
      <c r="H241">
        <v>272839</v>
      </c>
      <c r="I241">
        <v>1018</v>
      </c>
      <c r="J241" t="s">
        <v>29</v>
      </c>
      <c r="K241" t="s">
        <v>30</v>
      </c>
      <c r="L241">
        <v>44000000</v>
      </c>
      <c r="M241">
        <v>2015</v>
      </c>
      <c r="N241">
        <v>7.9</v>
      </c>
      <c r="O241">
        <v>10116191</v>
      </c>
    </row>
    <row r="242" spans="1:15" x14ac:dyDescent="0.3">
      <c r="A242" t="s">
        <v>549</v>
      </c>
      <c r="B242">
        <v>232</v>
      </c>
      <c r="C242">
        <v>85</v>
      </c>
      <c r="D242">
        <v>9437933</v>
      </c>
      <c r="E242" t="s">
        <v>875</v>
      </c>
      <c r="F242" t="s">
        <v>876</v>
      </c>
      <c r="G242" t="s">
        <v>877</v>
      </c>
      <c r="H242">
        <v>90827</v>
      </c>
      <c r="I242">
        <v>329</v>
      </c>
      <c r="J242" t="s">
        <v>29</v>
      </c>
      <c r="K242" t="s">
        <v>361</v>
      </c>
      <c r="L242">
        <v>180000</v>
      </c>
      <c r="M242">
        <v>2007</v>
      </c>
      <c r="N242">
        <v>7.9</v>
      </c>
      <c r="O242">
        <v>9257933</v>
      </c>
    </row>
    <row r="243" spans="1:15" x14ac:dyDescent="0.3">
      <c r="A243" t="s">
        <v>784</v>
      </c>
      <c r="B243">
        <v>60</v>
      </c>
      <c r="C243">
        <v>122</v>
      </c>
      <c r="D243">
        <v>26830000</v>
      </c>
      <c r="E243" t="s">
        <v>575</v>
      </c>
      <c r="F243" t="s">
        <v>837</v>
      </c>
      <c r="G243" t="s">
        <v>878</v>
      </c>
      <c r="H243">
        <v>101888</v>
      </c>
      <c r="I243">
        <v>365</v>
      </c>
      <c r="J243" t="s">
        <v>29</v>
      </c>
      <c r="K243" t="s">
        <v>30</v>
      </c>
      <c r="L243">
        <v>18000000</v>
      </c>
      <c r="M243">
        <v>1989</v>
      </c>
      <c r="N243">
        <v>7.9</v>
      </c>
      <c r="O243">
        <v>8830000</v>
      </c>
    </row>
    <row r="244" spans="1:15" x14ac:dyDescent="0.3">
      <c r="A244" t="s">
        <v>784</v>
      </c>
      <c r="B244">
        <v>60</v>
      </c>
      <c r="C244">
        <v>122</v>
      </c>
      <c r="D244">
        <v>26830000</v>
      </c>
      <c r="E244" t="s">
        <v>575</v>
      </c>
      <c r="F244" t="s">
        <v>837</v>
      </c>
      <c r="G244" t="s">
        <v>878</v>
      </c>
      <c r="H244">
        <v>101889</v>
      </c>
      <c r="I244">
        <v>365</v>
      </c>
      <c r="J244" t="s">
        <v>29</v>
      </c>
      <c r="K244" t="s">
        <v>30</v>
      </c>
      <c r="L244">
        <v>18000000</v>
      </c>
      <c r="M244">
        <v>1989</v>
      </c>
      <c r="N244">
        <v>7.9</v>
      </c>
      <c r="O244">
        <v>8830000</v>
      </c>
    </row>
    <row r="245" spans="1:15" x14ac:dyDescent="0.3">
      <c r="A245" t="s">
        <v>587</v>
      </c>
      <c r="B245">
        <v>405</v>
      </c>
      <c r="C245">
        <v>109</v>
      </c>
      <c r="D245">
        <v>8114507</v>
      </c>
      <c r="E245" t="s">
        <v>588</v>
      </c>
      <c r="F245" t="s">
        <v>880</v>
      </c>
      <c r="G245" t="s">
        <v>881</v>
      </c>
      <c r="H245">
        <v>95362</v>
      </c>
      <c r="I245">
        <v>270</v>
      </c>
      <c r="J245" t="s">
        <v>29</v>
      </c>
      <c r="K245" t="s">
        <v>30</v>
      </c>
      <c r="L245">
        <v>3000000</v>
      </c>
      <c r="M245">
        <v>2013</v>
      </c>
      <c r="N245">
        <v>7.9</v>
      </c>
      <c r="O245">
        <v>5114507</v>
      </c>
    </row>
    <row r="246" spans="1:15" x14ac:dyDescent="0.3">
      <c r="A246" t="s">
        <v>247</v>
      </c>
      <c r="B246">
        <v>233</v>
      </c>
      <c r="C246">
        <v>113</v>
      </c>
      <c r="D246">
        <v>1185783</v>
      </c>
      <c r="E246" t="s">
        <v>92</v>
      </c>
      <c r="F246" t="s">
        <v>883</v>
      </c>
      <c r="G246" t="s">
        <v>884</v>
      </c>
      <c r="H246">
        <v>44763</v>
      </c>
      <c r="I246">
        <v>172</v>
      </c>
      <c r="J246" t="s">
        <v>164</v>
      </c>
      <c r="K246" t="s">
        <v>885</v>
      </c>
      <c r="L246">
        <v>590000</v>
      </c>
      <c r="M246">
        <v>2007</v>
      </c>
      <c r="N246">
        <v>7.9</v>
      </c>
      <c r="O246">
        <v>595783</v>
      </c>
    </row>
    <row r="247" spans="1:15" x14ac:dyDescent="0.3">
      <c r="A247" t="s">
        <v>692</v>
      </c>
      <c r="B247">
        <v>415</v>
      </c>
      <c r="C247">
        <v>97</v>
      </c>
      <c r="D247">
        <v>5009677</v>
      </c>
      <c r="E247" t="s">
        <v>887</v>
      </c>
      <c r="F247" t="s">
        <v>150</v>
      </c>
      <c r="G247" t="s">
        <v>888</v>
      </c>
      <c r="H247">
        <v>260607</v>
      </c>
      <c r="I247">
        <v>485</v>
      </c>
      <c r="J247" t="s">
        <v>29</v>
      </c>
      <c r="K247" t="s">
        <v>200</v>
      </c>
      <c r="L247">
        <v>5000000</v>
      </c>
      <c r="M247">
        <v>2009</v>
      </c>
      <c r="N247">
        <v>7.9</v>
      </c>
      <c r="O247">
        <v>9677</v>
      </c>
    </row>
    <row r="248" spans="1:15" x14ac:dyDescent="0.3">
      <c r="A248" t="s">
        <v>244</v>
      </c>
      <c r="B248">
        <v>94</v>
      </c>
      <c r="C248">
        <v>114</v>
      </c>
      <c r="D248">
        <v>1221261</v>
      </c>
      <c r="E248" t="s">
        <v>208</v>
      </c>
      <c r="F248" t="s">
        <v>410</v>
      </c>
      <c r="G248" t="s">
        <v>890</v>
      </c>
      <c r="H248">
        <v>38215</v>
      </c>
      <c r="I248">
        <v>125</v>
      </c>
      <c r="J248" t="s">
        <v>174</v>
      </c>
      <c r="K248" t="s">
        <v>412</v>
      </c>
      <c r="L248">
        <v>1500000</v>
      </c>
      <c r="M248">
        <v>2000</v>
      </c>
      <c r="N248">
        <v>7.9</v>
      </c>
      <c r="O248">
        <v>-278739</v>
      </c>
    </row>
    <row r="249" spans="1:15" x14ac:dyDescent="0.3">
      <c r="A249" t="s">
        <v>267</v>
      </c>
      <c r="B249">
        <v>112</v>
      </c>
      <c r="C249">
        <v>97</v>
      </c>
      <c r="D249">
        <v>3629758</v>
      </c>
      <c r="E249" t="s">
        <v>220</v>
      </c>
      <c r="F249" t="s">
        <v>892</v>
      </c>
      <c r="G249" t="s">
        <v>893</v>
      </c>
      <c r="H249">
        <v>44151</v>
      </c>
      <c r="I249">
        <v>110</v>
      </c>
      <c r="J249" t="s">
        <v>90</v>
      </c>
      <c r="K249" t="s">
        <v>241</v>
      </c>
      <c r="L249">
        <v>5500000</v>
      </c>
      <c r="M249">
        <v>2004</v>
      </c>
      <c r="N249">
        <v>7.9</v>
      </c>
      <c r="O249">
        <v>-1870242</v>
      </c>
    </row>
    <row r="250" spans="1:15" x14ac:dyDescent="0.3">
      <c r="A250" t="s">
        <v>251</v>
      </c>
      <c r="B250">
        <v>111</v>
      </c>
      <c r="C250">
        <v>112</v>
      </c>
      <c r="D250">
        <v>375723</v>
      </c>
      <c r="E250" t="s">
        <v>73</v>
      </c>
      <c r="F250" t="s">
        <v>895</v>
      </c>
      <c r="G250" t="s">
        <v>896</v>
      </c>
      <c r="H250">
        <v>7025</v>
      </c>
      <c r="I250">
        <v>26</v>
      </c>
      <c r="J250" t="s">
        <v>122</v>
      </c>
      <c r="K250" t="s">
        <v>123</v>
      </c>
      <c r="L250">
        <v>4000000</v>
      </c>
      <c r="M250">
        <v>2015</v>
      </c>
      <c r="N250">
        <v>7.9</v>
      </c>
      <c r="O250">
        <v>-3624277</v>
      </c>
    </row>
    <row r="251" spans="1:15" x14ac:dyDescent="0.3">
      <c r="A251" t="s">
        <v>67</v>
      </c>
      <c r="B251">
        <v>251</v>
      </c>
      <c r="C251">
        <v>141</v>
      </c>
      <c r="D251">
        <v>13753931</v>
      </c>
      <c r="E251" t="s">
        <v>575</v>
      </c>
      <c r="F251" t="s">
        <v>898</v>
      </c>
      <c r="G251" t="s">
        <v>899</v>
      </c>
      <c r="H251">
        <v>132149</v>
      </c>
      <c r="I251">
        <v>316</v>
      </c>
      <c r="J251" t="s">
        <v>124</v>
      </c>
      <c r="K251" t="s">
        <v>30</v>
      </c>
      <c r="L251">
        <v>19000000</v>
      </c>
      <c r="M251">
        <v>2006</v>
      </c>
      <c r="N251">
        <v>7.9</v>
      </c>
      <c r="O251">
        <v>-5246069</v>
      </c>
    </row>
    <row r="252" spans="1:15" x14ac:dyDescent="0.3">
      <c r="A252" t="s">
        <v>527</v>
      </c>
      <c r="B252">
        <v>80</v>
      </c>
      <c r="C252">
        <v>193</v>
      </c>
      <c r="D252">
        <v>21500000</v>
      </c>
      <c r="E252" t="s">
        <v>901</v>
      </c>
      <c r="F252" t="s">
        <v>902</v>
      </c>
      <c r="G252" t="s">
        <v>903</v>
      </c>
      <c r="H252">
        <v>45271</v>
      </c>
      <c r="I252">
        <v>170</v>
      </c>
      <c r="J252" t="s">
        <v>29</v>
      </c>
      <c r="K252" t="s">
        <v>30</v>
      </c>
      <c r="L252">
        <v>27000000</v>
      </c>
      <c r="M252">
        <v>1983</v>
      </c>
      <c r="N252">
        <v>7.9</v>
      </c>
      <c r="O252">
        <v>-5500000</v>
      </c>
    </row>
    <row r="253" spans="1:15" x14ac:dyDescent="0.3">
      <c r="A253" t="s">
        <v>905</v>
      </c>
      <c r="B253">
        <v>447</v>
      </c>
      <c r="C253">
        <v>127</v>
      </c>
      <c r="D253">
        <v>225377</v>
      </c>
      <c r="E253" t="s">
        <v>588</v>
      </c>
      <c r="F253" t="s">
        <v>906</v>
      </c>
      <c r="G253" t="s">
        <v>907</v>
      </c>
      <c r="H253">
        <v>70382</v>
      </c>
      <c r="I253">
        <v>190</v>
      </c>
      <c r="J253" t="s">
        <v>90</v>
      </c>
      <c r="K253" t="s">
        <v>241</v>
      </c>
      <c r="L253">
        <v>8900000</v>
      </c>
      <c r="M253">
        <v>2012</v>
      </c>
      <c r="N253">
        <v>7.9</v>
      </c>
      <c r="O253">
        <v>-8674623</v>
      </c>
    </row>
    <row r="254" spans="1:15" x14ac:dyDescent="0.3">
      <c r="A254" t="s">
        <v>273</v>
      </c>
      <c r="B254">
        <v>99</v>
      </c>
      <c r="C254">
        <v>80</v>
      </c>
      <c r="D254">
        <v>71442</v>
      </c>
      <c r="E254" t="s">
        <v>909</v>
      </c>
      <c r="F254" t="s">
        <v>910</v>
      </c>
      <c r="G254" t="s">
        <v>911</v>
      </c>
      <c r="H254">
        <v>12029</v>
      </c>
      <c r="I254">
        <v>32</v>
      </c>
      <c r="J254" t="s">
        <v>90</v>
      </c>
      <c r="K254" t="s">
        <v>241</v>
      </c>
      <c r="L254">
        <v>9600000</v>
      </c>
      <c r="M254">
        <v>2012</v>
      </c>
      <c r="N254">
        <v>7.9</v>
      </c>
      <c r="O254">
        <v>-9528558</v>
      </c>
    </row>
    <row r="255" spans="1:15" x14ac:dyDescent="0.3">
      <c r="A255" t="s">
        <v>753</v>
      </c>
      <c r="B255">
        <v>148</v>
      </c>
      <c r="C255">
        <v>127</v>
      </c>
      <c r="D255">
        <v>5887457</v>
      </c>
      <c r="E255" t="s">
        <v>913</v>
      </c>
      <c r="F255" t="s">
        <v>482</v>
      </c>
      <c r="G255" t="s">
        <v>914</v>
      </c>
      <c r="H255">
        <v>142416</v>
      </c>
      <c r="I255">
        <v>420</v>
      </c>
      <c r="J255" t="s">
        <v>29</v>
      </c>
      <c r="K255" t="s">
        <v>30</v>
      </c>
      <c r="L255">
        <v>18000000</v>
      </c>
      <c r="M255">
        <v>1994</v>
      </c>
      <c r="N255">
        <v>7.9</v>
      </c>
      <c r="O255">
        <v>-12112543</v>
      </c>
    </row>
    <row r="256" spans="1:15" x14ac:dyDescent="0.3">
      <c r="A256" t="s">
        <v>915</v>
      </c>
      <c r="B256">
        <v>126</v>
      </c>
      <c r="C256">
        <v>127</v>
      </c>
      <c r="D256">
        <v>5128124</v>
      </c>
      <c r="E256" t="s">
        <v>379</v>
      </c>
      <c r="F256" t="s">
        <v>136</v>
      </c>
      <c r="G256" t="s">
        <v>916</v>
      </c>
      <c r="H256">
        <v>44198</v>
      </c>
      <c r="I256">
        <v>251</v>
      </c>
      <c r="J256" t="s">
        <v>29</v>
      </c>
      <c r="K256" t="s">
        <v>83</v>
      </c>
      <c r="L256">
        <v>25000000</v>
      </c>
      <c r="M256">
        <v>2005</v>
      </c>
      <c r="N256">
        <v>7.9</v>
      </c>
      <c r="O256">
        <v>-19871876</v>
      </c>
    </row>
    <row r="257" spans="1:15" x14ac:dyDescent="0.3">
      <c r="A257" t="s">
        <v>917</v>
      </c>
      <c r="B257">
        <v>149</v>
      </c>
      <c r="C257">
        <v>152</v>
      </c>
      <c r="D257">
        <v>32522352</v>
      </c>
      <c r="E257" t="s">
        <v>918</v>
      </c>
      <c r="F257" t="s">
        <v>436</v>
      </c>
      <c r="G257" t="s">
        <v>919</v>
      </c>
      <c r="H257">
        <v>207287</v>
      </c>
      <c r="I257">
        <v>822</v>
      </c>
      <c r="J257" t="s">
        <v>29</v>
      </c>
      <c r="K257" t="s">
        <v>30</v>
      </c>
      <c r="L257">
        <v>60000000</v>
      </c>
      <c r="M257">
        <v>2000</v>
      </c>
      <c r="N257">
        <v>7.9</v>
      </c>
      <c r="O257">
        <v>-27477648</v>
      </c>
    </row>
    <row r="258" spans="1:15" x14ac:dyDescent="0.3">
      <c r="A258" t="s">
        <v>920</v>
      </c>
      <c r="B258">
        <v>177</v>
      </c>
      <c r="C258">
        <v>123</v>
      </c>
      <c r="D258">
        <v>64286</v>
      </c>
      <c r="E258" t="s">
        <v>588</v>
      </c>
      <c r="F258" t="s">
        <v>921</v>
      </c>
      <c r="G258" t="s">
        <v>922</v>
      </c>
      <c r="H258">
        <v>396396</v>
      </c>
      <c r="I258">
        <v>1111</v>
      </c>
      <c r="J258" t="s">
        <v>29</v>
      </c>
      <c r="K258" t="s">
        <v>30</v>
      </c>
      <c r="L258">
        <v>29000000</v>
      </c>
      <c r="M258">
        <v>2004</v>
      </c>
      <c r="N258">
        <v>7.9</v>
      </c>
      <c r="O258">
        <v>-28935714</v>
      </c>
    </row>
    <row r="259" spans="1:15" x14ac:dyDescent="0.3">
      <c r="A259" t="s">
        <v>724</v>
      </c>
      <c r="B259">
        <v>283</v>
      </c>
      <c r="C259">
        <v>80</v>
      </c>
      <c r="D259">
        <v>84961</v>
      </c>
      <c r="E259" t="s">
        <v>923</v>
      </c>
      <c r="F259" t="s">
        <v>924</v>
      </c>
      <c r="G259" t="s">
        <v>925</v>
      </c>
      <c r="H259">
        <v>149414</v>
      </c>
      <c r="I259">
        <v>841</v>
      </c>
      <c r="J259" t="s">
        <v>139</v>
      </c>
      <c r="K259" t="s">
        <v>926</v>
      </c>
      <c r="L259">
        <v>31000000</v>
      </c>
      <c r="M259">
        <v>2002</v>
      </c>
      <c r="N259">
        <v>7.9</v>
      </c>
      <c r="O259">
        <v>-30915039</v>
      </c>
    </row>
    <row r="260" spans="1:15" x14ac:dyDescent="0.3">
      <c r="A260" t="s">
        <v>927</v>
      </c>
      <c r="B260">
        <v>209</v>
      </c>
      <c r="C260">
        <v>157</v>
      </c>
      <c r="D260">
        <v>28965197</v>
      </c>
      <c r="E260" t="s">
        <v>832</v>
      </c>
      <c r="F260" t="s">
        <v>34</v>
      </c>
      <c r="G260" t="s">
        <v>928</v>
      </c>
      <c r="H260">
        <v>133526</v>
      </c>
      <c r="I260">
        <v>521</v>
      </c>
      <c r="J260" t="s">
        <v>29</v>
      </c>
      <c r="K260" t="s">
        <v>30</v>
      </c>
      <c r="L260">
        <v>68000000</v>
      </c>
      <c r="M260">
        <v>1999</v>
      </c>
      <c r="N260">
        <v>7.9</v>
      </c>
      <c r="O260">
        <v>-39034803</v>
      </c>
    </row>
    <row r="261" spans="1:15" x14ac:dyDescent="0.3">
      <c r="A261" t="s">
        <v>326</v>
      </c>
      <c r="B261">
        <v>372</v>
      </c>
      <c r="C261">
        <v>109</v>
      </c>
      <c r="D261">
        <v>35286428</v>
      </c>
      <c r="E261" t="s">
        <v>600</v>
      </c>
      <c r="F261" t="s">
        <v>930</v>
      </c>
      <c r="G261" t="s">
        <v>931</v>
      </c>
      <c r="H261">
        <v>361767</v>
      </c>
      <c r="I261">
        <v>1206</v>
      </c>
      <c r="J261" t="s">
        <v>29</v>
      </c>
      <c r="K261" t="s">
        <v>30</v>
      </c>
      <c r="L261">
        <v>76000000</v>
      </c>
      <c r="M261">
        <v>2006</v>
      </c>
      <c r="N261">
        <v>7.9</v>
      </c>
      <c r="O261">
        <v>-40713572</v>
      </c>
    </row>
    <row r="262" spans="1:15" x14ac:dyDescent="0.3">
      <c r="A262" t="s">
        <v>824</v>
      </c>
      <c r="B262">
        <v>585</v>
      </c>
      <c r="C262">
        <v>113</v>
      </c>
      <c r="D262">
        <v>100189501</v>
      </c>
      <c r="E262" t="s">
        <v>248</v>
      </c>
      <c r="F262" t="s">
        <v>649</v>
      </c>
      <c r="G262" t="s">
        <v>933</v>
      </c>
      <c r="H262">
        <v>431620</v>
      </c>
      <c r="I262">
        <v>741</v>
      </c>
      <c r="J262" t="s">
        <v>29</v>
      </c>
      <c r="K262" t="s">
        <v>30</v>
      </c>
      <c r="L262">
        <v>178000000</v>
      </c>
      <c r="M262">
        <v>2014</v>
      </c>
      <c r="N262">
        <v>7.9</v>
      </c>
      <c r="O262">
        <v>-77810499</v>
      </c>
    </row>
    <row r="263" spans="1:15" x14ac:dyDescent="0.3">
      <c r="A263" t="s">
        <v>934</v>
      </c>
      <c r="B263">
        <v>334</v>
      </c>
      <c r="C263">
        <v>108</v>
      </c>
      <c r="D263">
        <v>277313371</v>
      </c>
      <c r="E263" t="s">
        <v>676</v>
      </c>
      <c r="F263" t="s">
        <v>486</v>
      </c>
      <c r="G263" t="s">
        <v>935</v>
      </c>
      <c r="H263">
        <v>583341</v>
      </c>
      <c r="I263">
        <v>626</v>
      </c>
      <c r="J263" t="s">
        <v>29</v>
      </c>
      <c r="K263" t="s">
        <v>30</v>
      </c>
      <c r="L263">
        <v>35000000</v>
      </c>
      <c r="M263">
        <v>2009</v>
      </c>
      <c r="N263">
        <v>7.8</v>
      </c>
      <c r="O263">
        <v>242313371</v>
      </c>
    </row>
    <row r="264" spans="1:15" x14ac:dyDescent="0.3">
      <c r="A264" t="s">
        <v>936</v>
      </c>
      <c r="B264">
        <v>435</v>
      </c>
      <c r="C264">
        <v>100</v>
      </c>
      <c r="D264">
        <v>257756197</v>
      </c>
      <c r="E264" t="s">
        <v>849</v>
      </c>
      <c r="F264" t="s">
        <v>27</v>
      </c>
      <c r="G264" t="s">
        <v>937</v>
      </c>
      <c r="H264">
        <v>246698</v>
      </c>
      <c r="I264">
        <v>471</v>
      </c>
      <c r="J264" t="s">
        <v>29</v>
      </c>
      <c r="K264" t="s">
        <v>581</v>
      </c>
      <c r="L264">
        <v>60000000</v>
      </c>
      <c r="M264">
        <v>2014</v>
      </c>
      <c r="N264">
        <v>7.8</v>
      </c>
      <c r="O264">
        <v>197756197</v>
      </c>
    </row>
    <row r="265" spans="1:15" x14ac:dyDescent="0.3">
      <c r="A265" t="s">
        <v>802</v>
      </c>
      <c r="B265">
        <v>370</v>
      </c>
      <c r="C265">
        <v>106</v>
      </c>
      <c r="D265">
        <v>362645141</v>
      </c>
      <c r="E265" t="s">
        <v>938</v>
      </c>
      <c r="F265" t="s">
        <v>740</v>
      </c>
      <c r="G265" t="s">
        <v>939</v>
      </c>
      <c r="H265">
        <v>106072</v>
      </c>
      <c r="I265">
        <v>398</v>
      </c>
      <c r="J265" t="s">
        <v>29</v>
      </c>
      <c r="K265" t="s">
        <v>200</v>
      </c>
      <c r="L265">
        <v>175000000</v>
      </c>
      <c r="M265">
        <v>2016</v>
      </c>
      <c r="N265">
        <v>7.8</v>
      </c>
      <c r="O265">
        <v>187645141</v>
      </c>
    </row>
    <row r="266" spans="1:15" x14ac:dyDescent="0.3">
      <c r="A266" t="s">
        <v>802</v>
      </c>
      <c r="B266">
        <v>370</v>
      </c>
      <c r="C266">
        <v>106</v>
      </c>
      <c r="D266">
        <v>362645141</v>
      </c>
      <c r="E266" t="s">
        <v>938</v>
      </c>
      <c r="F266" t="s">
        <v>740</v>
      </c>
      <c r="G266" t="s">
        <v>939</v>
      </c>
      <c r="H266">
        <v>106221</v>
      </c>
      <c r="I266">
        <v>398</v>
      </c>
      <c r="J266" t="s">
        <v>29</v>
      </c>
      <c r="K266" t="s">
        <v>200</v>
      </c>
      <c r="L266">
        <v>175000000</v>
      </c>
      <c r="M266">
        <v>2016</v>
      </c>
      <c r="N266">
        <v>7.8</v>
      </c>
      <c r="O266">
        <v>187645141</v>
      </c>
    </row>
    <row r="267" spans="1:15" x14ac:dyDescent="0.3">
      <c r="A267" t="s">
        <v>326</v>
      </c>
      <c r="B267">
        <v>738</v>
      </c>
      <c r="C267">
        <v>91</v>
      </c>
      <c r="D267">
        <v>274084951</v>
      </c>
      <c r="E267" t="s">
        <v>940</v>
      </c>
      <c r="F267" t="s">
        <v>941</v>
      </c>
      <c r="G267" t="s">
        <v>942</v>
      </c>
      <c r="H267">
        <v>582917</v>
      </c>
      <c r="I267">
        <v>1885</v>
      </c>
      <c r="J267" t="s">
        <v>29</v>
      </c>
      <c r="K267" t="s">
        <v>200</v>
      </c>
      <c r="L267">
        <v>100000000</v>
      </c>
      <c r="M267">
        <v>2013</v>
      </c>
      <c r="N267">
        <v>7.8</v>
      </c>
      <c r="O267">
        <v>174084951</v>
      </c>
    </row>
    <row r="268" spans="1:15" x14ac:dyDescent="0.3">
      <c r="A268" t="s">
        <v>943</v>
      </c>
      <c r="B268">
        <v>119</v>
      </c>
      <c r="C268">
        <v>130</v>
      </c>
      <c r="D268">
        <v>183875760</v>
      </c>
      <c r="E268" t="s">
        <v>944</v>
      </c>
      <c r="F268" t="s">
        <v>79</v>
      </c>
      <c r="G268" t="s">
        <v>945</v>
      </c>
      <c r="H268">
        <v>213668</v>
      </c>
      <c r="I268">
        <v>270</v>
      </c>
      <c r="J268" t="s">
        <v>29</v>
      </c>
      <c r="K268" t="s">
        <v>30</v>
      </c>
      <c r="L268">
        <v>44000000</v>
      </c>
      <c r="M268">
        <v>1993</v>
      </c>
      <c r="N268">
        <v>7.8</v>
      </c>
      <c r="O268">
        <v>139875760</v>
      </c>
    </row>
    <row r="269" spans="1:15" x14ac:dyDescent="0.3">
      <c r="A269" t="s">
        <v>326</v>
      </c>
      <c r="B269">
        <v>274</v>
      </c>
      <c r="C269">
        <v>142</v>
      </c>
      <c r="D269">
        <v>249358727</v>
      </c>
      <c r="E269" t="s">
        <v>946</v>
      </c>
      <c r="F269" t="s">
        <v>947</v>
      </c>
      <c r="G269" t="s">
        <v>948</v>
      </c>
      <c r="H269">
        <v>382255</v>
      </c>
      <c r="I269">
        <v>1504</v>
      </c>
      <c r="J269" t="s">
        <v>29</v>
      </c>
      <c r="K269" t="s">
        <v>200</v>
      </c>
      <c r="L269">
        <v>130000000</v>
      </c>
      <c r="M269">
        <v>2004</v>
      </c>
      <c r="N269">
        <v>7.8</v>
      </c>
      <c r="O269">
        <v>119358727</v>
      </c>
    </row>
    <row r="270" spans="1:15" x14ac:dyDescent="0.3">
      <c r="A270" t="s">
        <v>561</v>
      </c>
      <c r="B270">
        <v>121</v>
      </c>
      <c r="C270">
        <v>93</v>
      </c>
      <c r="D270">
        <v>119500000</v>
      </c>
      <c r="E270" t="s">
        <v>950</v>
      </c>
      <c r="F270" t="s">
        <v>677</v>
      </c>
      <c r="G270" t="s">
        <v>951</v>
      </c>
      <c r="H270">
        <v>95294</v>
      </c>
      <c r="I270">
        <v>363</v>
      </c>
      <c r="J270" t="s">
        <v>29</v>
      </c>
      <c r="K270" t="s">
        <v>30</v>
      </c>
      <c r="L270">
        <v>2600000</v>
      </c>
      <c r="M270">
        <v>1974</v>
      </c>
      <c r="N270">
        <v>7.8</v>
      </c>
      <c r="O270">
        <v>116900000</v>
      </c>
    </row>
    <row r="271" spans="1:15" x14ac:dyDescent="0.3">
      <c r="A271" t="s">
        <v>311</v>
      </c>
      <c r="B271">
        <v>326</v>
      </c>
      <c r="C271">
        <v>133</v>
      </c>
      <c r="D271">
        <v>124868837</v>
      </c>
      <c r="E271" t="s">
        <v>588</v>
      </c>
      <c r="F271" t="s">
        <v>952</v>
      </c>
      <c r="G271" t="s">
        <v>953</v>
      </c>
      <c r="H271">
        <v>249688</v>
      </c>
      <c r="I271">
        <v>548</v>
      </c>
      <c r="J271" t="s">
        <v>29</v>
      </c>
      <c r="K271" t="s">
        <v>30</v>
      </c>
      <c r="L271">
        <v>12000000</v>
      </c>
      <c r="M271">
        <v>2014</v>
      </c>
      <c r="N271">
        <v>7.8</v>
      </c>
      <c r="O271">
        <v>112868837</v>
      </c>
    </row>
    <row r="272" spans="1:15" x14ac:dyDescent="0.3">
      <c r="A272" t="s">
        <v>822</v>
      </c>
      <c r="B272">
        <v>539</v>
      </c>
      <c r="C272">
        <v>122</v>
      </c>
      <c r="D272">
        <v>132088910</v>
      </c>
      <c r="E272" t="s">
        <v>699</v>
      </c>
      <c r="F272" t="s">
        <v>694</v>
      </c>
      <c r="G272" t="s">
        <v>954</v>
      </c>
      <c r="H272">
        <v>533607</v>
      </c>
      <c r="I272">
        <v>692</v>
      </c>
      <c r="J272" t="s">
        <v>29</v>
      </c>
      <c r="K272" t="s">
        <v>30</v>
      </c>
      <c r="L272">
        <v>21000000</v>
      </c>
      <c r="M272">
        <v>2012</v>
      </c>
      <c r="N272">
        <v>7.8</v>
      </c>
      <c r="O272">
        <v>111088910</v>
      </c>
    </row>
    <row r="273" spans="1:15" x14ac:dyDescent="0.3">
      <c r="A273" t="s">
        <v>245</v>
      </c>
      <c r="B273">
        <v>750</v>
      </c>
      <c r="C273">
        <v>143</v>
      </c>
      <c r="D273">
        <v>304360277</v>
      </c>
      <c r="E273" t="s">
        <v>715</v>
      </c>
      <c r="F273" t="s">
        <v>955</v>
      </c>
      <c r="G273" t="s">
        <v>956</v>
      </c>
      <c r="H273">
        <v>522030</v>
      </c>
      <c r="I273">
        <v>1498</v>
      </c>
      <c r="J273" t="s">
        <v>29</v>
      </c>
      <c r="K273" t="s">
        <v>200</v>
      </c>
      <c r="L273">
        <v>200000000</v>
      </c>
      <c r="M273">
        <v>2012</v>
      </c>
      <c r="N273">
        <v>7.8</v>
      </c>
      <c r="O273">
        <v>104360277</v>
      </c>
    </row>
    <row r="274" spans="1:15" x14ac:dyDescent="0.3">
      <c r="A274" t="s">
        <v>245</v>
      </c>
      <c r="B274">
        <v>750</v>
      </c>
      <c r="C274">
        <v>143</v>
      </c>
      <c r="D274">
        <v>304360277</v>
      </c>
      <c r="E274" t="s">
        <v>715</v>
      </c>
      <c r="F274" t="s">
        <v>955</v>
      </c>
      <c r="G274" t="s">
        <v>956</v>
      </c>
      <c r="H274">
        <v>522048</v>
      </c>
      <c r="I274">
        <v>1498</v>
      </c>
      <c r="J274" t="s">
        <v>29</v>
      </c>
      <c r="K274" t="s">
        <v>200</v>
      </c>
      <c r="L274">
        <v>200000000</v>
      </c>
      <c r="M274">
        <v>2012</v>
      </c>
      <c r="N274">
        <v>7.8</v>
      </c>
      <c r="O274">
        <v>104360277</v>
      </c>
    </row>
    <row r="275" spans="1:15" x14ac:dyDescent="0.3">
      <c r="A275" t="s">
        <v>499</v>
      </c>
      <c r="B275">
        <v>239</v>
      </c>
      <c r="C275">
        <v>108</v>
      </c>
      <c r="D275">
        <v>176049130</v>
      </c>
      <c r="E275" t="s">
        <v>500</v>
      </c>
      <c r="F275" t="s">
        <v>496</v>
      </c>
      <c r="G275" t="s">
        <v>957</v>
      </c>
      <c r="H275">
        <v>348232</v>
      </c>
      <c r="I275">
        <v>806</v>
      </c>
      <c r="J275" t="s">
        <v>29</v>
      </c>
      <c r="K275" t="s">
        <v>30</v>
      </c>
      <c r="L275">
        <v>75000000</v>
      </c>
      <c r="M275">
        <v>2004</v>
      </c>
      <c r="N275">
        <v>7.8</v>
      </c>
      <c r="O275">
        <v>101049130</v>
      </c>
    </row>
    <row r="276" spans="1:15" x14ac:dyDescent="0.3">
      <c r="A276" t="s">
        <v>959</v>
      </c>
      <c r="B276">
        <v>186</v>
      </c>
      <c r="C276">
        <v>116</v>
      </c>
      <c r="D276">
        <v>183405771</v>
      </c>
      <c r="E276" t="s">
        <v>543</v>
      </c>
      <c r="F276" t="s">
        <v>93</v>
      </c>
      <c r="G276" t="s">
        <v>960</v>
      </c>
      <c r="H276">
        <v>402645</v>
      </c>
      <c r="I276">
        <v>845</v>
      </c>
      <c r="J276" t="s">
        <v>29</v>
      </c>
      <c r="K276" t="s">
        <v>30</v>
      </c>
      <c r="L276">
        <v>85000000</v>
      </c>
      <c r="M276">
        <v>2001</v>
      </c>
      <c r="N276">
        <v>7.8</v>
      </c>
      <c r="O276">
        <v>98405771</v>
      </c>
    </row>
    <row r="277" spans="1:15" x14ac:dyDescent="0.3">
      <c r="A277" t="s">
        <v>308</v>
      </c>
      <c r="B277">
        <v>145</v>
      </c>
      <c r="C277">
        <v>139</v>
      </c>
      <c r="D277">
        <v>102300000</v>
      </c>
      <c r="E277" t="s">
        <v>962</v>
      </c>
      <c r="F277" t="s">
        <v>963</v>
      </c>
      <c r="G277" t="s">
        <v>964</v>
      </c>
      <c r="H277">
        <v>107408</v>
      </c>
      <c r="I277">
        <v>259</v>
      </c>
      <c r="J277" t="s">
        <v>29</v>
      </c>
      <c r="K277" t="s">
        <v>30</v>
      </c>
      <c r="L277">
        <v>6000000</v>
      </c>
      <c r="M277">
        <v>1964</v>
      </c>
      <c r="N277">
        <v>7.8</v>
      </c>
      <c r="O277">
        <v>96300000</v>
      </c>
    </row>
    <row r="278" spans="1:15" x14ac:dyDescent="0.3">
      <c r="A278" t="s">
        <v>387</v>
      </c>
      <c r="B278">
        <v>576</v>
      </c>
      <c r="C278">
        <v>136</v>
      </c>
      <c r="D278">
        <v>259746958</v>
      </c>
      <c r="E278" t="s">
        <v>248</v>
      </c>
      <c r="F278" t="s">
        <v>740</v>
      </c>
      <c r="G278" t="s">
        <v>966</v>
      </c>
      <c r="H278">
        <v>496749</v>
      </c>
      <c r="I278">
        <v>742</v>
      </c>
      <c r="J278" t="s">
        <v>29</v>
      </c>
      <c r="K278" t="s">
        <v>30</v>
      </c>
      <c r="L278">
        <v>170000000</v>
      </c>
      <c r="M278">
        <v>2014</v>
      </c>
      <c r="N278">
        <v>7.8</v>
      </c>
      <c r="O278">
        <v>89746958</v>
      </c>
    </row>
    <row r="279" spans="1:15" x14ac:dyDescent="0.3">
      <c r="A279" t="s">
        <v>968</v>
      </c>
      <c r="B279">
        <v>157</v>
      </c>
      <c r="C279">
        <v>120</v>
      </c>
      <c r="D279">
        <v>115648585</v>
      </c>
      <c r="E279" t="s">
        <v>379</v>
      </c>
      <c r="F279" t="s">
        <v>921</v>
      </c>
      <c r="G279" t="s">
        <v>969</v>
      </c>
      <c r="H279">
        <v>160776</v>
      </c>
      <c r="I279">
        <v>402</v>
      </c>
      <c r="J279" t="s">
        <v>29</v>
      </c>
      <c r="K279" t="s">
        <v>30</v>
      </c>
      <c r="L279">
        <v>30000000</v>
      </c>
      <c r="M279">
        <v>2000</v>
      </c>
      <c r="N279">
        <v>7.8</v>
      </c>
      <c r="O279">
        <v>85648585</v>
      </c>
    </row>
    <row r="280" spans="1:15" x14ac:dyDescent="0.3">
      <c r="A280" t="s">
        <v>353</v>
      </c>
      <c r="B280">
        <v>134</v>
      </c>
      <c r="C280">
        <v>88</v>
      </c>
      <c r="D280">
        <v>83400000</v>
      </c>
      <c r="E280" t="s">
        <v>676</v>
      </c>
      <c r="F280" t="s">
        <v>970</v>
      </c>
      <c r="G280" t="s">
        <v>971</v>
      </c>
      <c r="H280">
        <v>160281</v>
      </c>
      <c r="I280">
        <v>427</v>
      </c>
      <c r="J280" t="s">
        <v>29</v>
      </c>
      <c r="K280" t="s">
        <v>30</v>
      </c>
      <c r="L280">
        <v>3500000</v>
      </c>
      <c r="M280">
        <v>1980</v>
      </c>
      <c r="N280">
        <v>7.8</v>
      </c>
      <c r="O280">
        <v>79900000</v>
      </c>
    </row>
    <row r="281" spans="1:15" x14ac:dyDescent="0.3">
      <c r="A281" t="s">
        <v>59</v>
      </c>
      <c r="B281">
        <v>70</v>
      </c>
      <c r="C281">
        <v>154</v>
      </c>
      <c r="D281">
        <v>94175854</v>
      </c>
      <c r="E281" t="s">
        <v>92</v>
      </c>
      <c r="F281" t="s">
        <v>973</v>
      </c>
      <c r="G281" t="s">
        <v>974</v>
      </c>
      <c r="H281">
        <v>60988</v>
      </c>
      <c r="I281">
        <v>199</v>
      </c>
      <c r="J281" t="s">
        <v>29</v>
      </c>
      <c r="K281" t="s">
        <v>30</v>
      </c>
      <c r="L281">
        <v>15000000</v>
      </c>
      <c r="M281">
        <v>1985</v>
      </c>
      <c r="N281">
        <v>7.8</v>
      </c>
      <c r="O281">
        <v>79175854</v>
      </c>
    </row>
    <row r="282" spans="1:15" x14ac:dyDescent="0.3">
      <c r="A282" t="s">
        <v>72</v>
      </c>
      <c r="B282">
        <v>125</v>
      </c>
      <c r="C282">
        <v>108</v>
      </c>
      <c r="D282">
        <v>118500000</v>
      </c>
      <c r="E282" t="s">
        <v>180</v>
      </c>
      <c r="F282" t="s">
        <v>181</v>
      </c>
      <c r="G282" t="s">
        <v>976</v>
      </c>
      <c r="H282">
        <v>340085</v>
      </c>
      <c r="I282">
        <v>327</v>
      </c>
      <c r="J282" t="s">
        <v>29</v>
      </c>
      <c r="K282" t="s">
        <v>30</v>
      </c>
      <c r="L282">
        <v>40000000</v>
      </c>
      <c r="M282">
        <v>1989</v>
      </c>
      <c r="N282">
        <v>7.8</v>
      </c>
      <c r="O282">
        <v>78500000</v>
      </c>
    </row>
    <row r="283" spans="1:15" x14ac:dyDescent="0.3">
      <c r="A283" t="s">
        <v>978</v>
      </c>
      <c r="B283">
        <v>300</v>
      </c>
      <c r="C283">
        <v>134</v>
      </c>
      <c r="D283">
        <v>102310175</v>
      </c>
      <c r="E283" t="s">
        <v>211</v>
      </c>
      <c r="F283" t="s">
        <v>979</v>
      </c>
      <c r="G283" t="s">
        <v>980</v>
      </c>
      <c r="H283">
        <v>64989</v>
      </c>
      <c r="I283">
        <v>279</v>
      </c>
      <c r="J283" t="s">
        <v>29</v>
      </c>
      <c r="K283" t="s">
        <v>30</v>
      </c>
      <c r="L283">
        <v>40000000</v>
      </c>
      <c r="M283">
        <v>2016</v>
      </c>
      <c r="N283">
        <v>7.8</v>
      </c>
      <c r="O283">
        <v>62310175</v>
      </c>
    </row>
    <row r="284" spans="1:15" x14ac:dyDescent="0.3">
      <c r="A284" t="s">
        <v>982</v>
      </c>
      <c r="B284">
        <v>64</v>
      </c>
      <c r="C284">
        <v>112</v>
      </c>
      <c r="D284">
        <v>57504069</v>
      </c>
      <c r="E284" t="s">
        <v>26</v>
      </c>
      <c r="F284" t="s">
        <v>983</v>
      </c>
      <c r="G284" t="s">
        <v>984</v>
      </c>
      <c r="H284">
        <v>94139</v>
      </c>
      <c r="I284">
        <v>183</v>
      </c>
      <c r="J284" t="s">
        <v>29</v>
      </c>
      <c r="K284" t="s">
        <v>30</v>
      </c>
      <c r="L284">
        <v>6000000</v>
      </c>
      <c r="M284">
        <v>1991</v>
      </c>
      <c r="N284">
        <v>7.8</v>
      </c>
      <c r="O284">
        <v>51504069</v>
      </c>
    </row>
    <row r="285" spans="1:15" x14ac:dyDescent="0.3">
      <c r="A285" t="s">
        <v>986</v>
      </c>
      <c r="B285">
        <v>62</v>
      </c>
      <c r="C285">
        <v>124</v>
      </c>
      <c r="D285">
        <v>54800000</v>
      </c>
      <c r="E285" t="s">
        <v>92</v>
      </c>
      <c r="F285" t="s">
        <v>774</v>
      </c>
      <c r="G285" t="s">
        <v>987</v>
      </c>
      <c r="H285">
        <v>35130</v>
      </c>
      <c r="I285">
        <v>283</v>
      </c>
      <c r="J285" t="s">
        <v>29</v>
      </c>
      <c r="K285" t="s">
        <v>30</v>
      </c>
      <c r="L285">
        <v>6000000</v>
      </c>
      <c r="M285">
        <v>1980</v>
      </c>
      <c r="N285">
        <v>7.8</v>
      </c>
      <c r="O285">
        <v>48800000</v>
      </c>
    </row>
    <row r="286" spans="1:15" x14ac:dyDescent="0.3">
      <c r="A286" t="s">
        <v>989</v>
      </c>
      <c r="B286">
        <v>164</v>
      </c>
      <c r="C286">
        <v>110</v>
      </c>
      <c r="D286">
        <v>51100000</v>
      </c>
      <c r="E286" t="s">
        <v>715</v>
      </c>
      <c r="F286" t="s">
        <v>990</v>
      </c>
      <c r="G286" t="s">
        <v>991</v>
      </c>
      <c r="H286">
        <v>139432</v>
      </c>
      <c r="I286">
        <v>418</v>
      </c>
      <c r="J286" t="s">
        <v>29</v>
      </c>
      <c r="K286" t="s">
        <v>200</v>
      </c>
      <c r="L286">
        <v>3000000</v>
      </c>
      <c r="M286">
        <v>1964</v>
      </c>
      <c r="N286">
        <v>7.8</v>
      </c>
      <c r="O286">
        <v>48100000</v>
      </c>
    </row>
    <row r="287" spans="1:15" x14ac:dyDescent="0.3">
      <c r="A287" t="s">
        <v>397</v>
      </c>
      <c r="B287">
        <v>217</v>
      </c>
      <c r="C287">
        <v>107</v>
      </c>
      <c r="D287">
        <v>59735548</v>
      </c>
      <c r="E287" t="s">
        <v>993</v>
      </c>
      <c r="F287" t="s">
        <v>863</v>
      </c>
      <c r="G287" t="s">
        <v>994</v>
      </c>
      <c r="H287">
        <v>290949</v>
      </c>
      <c r="I287">
        <v>629</v>
      </c>
      <c r="J287" t="s">
        <v>29</v>
      </c>
      <c r="K287" t="s">
        <v>30</v>
      </c>
      <c r="L287">
        <v>15000000</v>
      </c>
      <c r="M287">
        <v>1987</v>
      </c>
      <c r="N287">
        <v>7.8</v>
      </c>
      <c r="O287">
        <v>44735548</v>
      </c>
    </row>
    <row r="288" spans="1:15" x14ac:dyDescent="0.3">
      <c r="A288" t="s">
        <v>996</v>
      </c>
      <c r="B288">
        <v>426</v>
      </c>
      <c r="C288">
        <v>130</v>
      </c>
      <c r="D288">
        <v>70235322</v>
      </c>
      <c r="E288" t="s">
        <v>997</v>
      </c>
      <c r="F288" t="s">
        <v>921</v>
      </c>
      <c r="G288" t="s">
        <v>998</v>
      </c>
      <c r="H288">
        <v>182983</v>
      </c>
      <c r="I288">
        <v>374</v>
      </c>
      <c r="J288" t="s">
        <v>29</v>
      </c>
      <c r="K288" t="s">
        <v>30</v>
      </c>
      <c r="L288">
        <v>28000000</v>
      </c>
      <c r="M288">
        <v>2015</v>
      </c>
      <c r="N288">
        <v>7.8</v>
      </c>
      <c r="O288">
        <v>42235322</v>
      </c>
    </row>
    <row r="289" spans="1:15" x14ac:dyDescent="0.3">
      <c r="A289" t="s">
        <v>1000</v>
      </c>
      <c r="B289">
        <v>265</v>
      </c>
      <c r="C289">
        <v>101</v>
      </c>
      <c r="D289">
        <v>44566004</v>
      </c>
      <c r="E289" t="s">
        <v>92</v>
      </c>
      <c r="F289" t="s">
        <v>740</v>
      </c>
      <c r="G289" t="s">
        <v>1001</v>
      </c>
      <c r="H289">
        <v>321283</v>
      </c>
      <c r="I289">
        <v>1848</v>
      </c>
      <c r="J289" t="s">
        <v>29</v>
      </c>
      <c r="K289" t="s">
        <v>30</v>
      </c>
      <c r="L289">
        <v>4000000</v>
      </c>
      <c r="M289">
        <v>2003</v>
      </c>
      <c r="N289">
        <v>7.8</v>
      </c>
      <c r="O289">
        <v>40566004</v>
      </c>
    </row>
    <row r="290" spans="1:15" x14ac:dyDescent="0.3">
      <c r="A290" t="s">
        <v>661</v>
      </c>
      <c r="B290">
        <v>590</v>
      </c>
      <c r="C290">
        <v>132</v>
      </c>
      <c r="D290">
        <v>228756232</v>
      </c>
      <c r="E290" t="s">
        <v>248</v>
      </c>
      <c r="F290" t="s">
        <v>512</v>
      </c>
      <c r="G290" t="s">
        <v>1003</v>
      </c>
      <c r="H290">
        <v>395573</v>
      </c>
      <c r="I290">
        <v>1171</v>
      </c>
      <c r="J290" t="s">
        <v>29</v>
      </c>
      <c r="K290" t="s">
        <v>30</v>
      </c>
      <c r="L290">
        <v>190000000</v>
      </c>
      <c r="M290">
        <v>2013</v>
      </c>
      <c r="N290">
        <v>7.8</v>
      </c>
      <c r="O290">
        <v>38756232</v>
      </c>
    </row>
    <row r="291" spans="1:15" x14ac:dyDescent="0.3">
      <c r="A291" t="s">
        <v>1005</v>
      </c>
      <c r="B291">
        <v>79</v>
      </c>
      <c r="C291">
        <v>129</v>
      </c>
      <c r="D291">
        <v>54000000</v>
      </c>
      <c r="E291" t="s">
        <v>92</v>
      </c>
      <c r="F291" t="s">
        <v>1006</v>
      </c>
      <c r="G291" t="s">
        <v>1007</v>
      </c>
      <c r="H291">
        <v>26310</v>
      </c>
      <c r="I291">
        <v>154</v>
      </c>
      <c r="J291" t="s">
        <v>29</v>
      </c>
      <c r="K291" t="s">
        <v>30</v>
      </c>
      <c r="L291">
        <v>16000000</v>
      </c>
      <c r="M291">
        <v>1982</v>
      </c>
      <c r="N291">
        <v>7.8</v>
      </c>
      <c r="O291">
        <v>38000000</v>
      </c>
    </row>
    <row r="292" spans="1:15" x14ac:dyDescent="0.3">
      <c r="A292" t="s">
        <v>927</v>
      </c>
      <c r="B292">
        <v>89</v>
      </c>
      <c r="C292">
        <v>117</v>
      </c>
      <c r="D292">
        <v>72455275</v>
      </c>
      <c r="E292" t="s">
        <v>1009</v>
      </c>
      <c r="F292" t="s">
        <v>1010</v>
      </c>
      <c r="G292" t="s">
        <v>1011</v>
      </c>
      <c r="H292">
        <v>113068</v>
      </c>
      <c r="I292">
        <v>382</v>
      </c>
      <c r="J292" t="s">
        <v>29</v>
      </c>
      <c r="K292" t="s">
        <v>30</v>
      </c>
      <c r="L292">
        <v>40000000</v>
      </c>
      <c r="M292">
        <v>1992</v>
      </c>
      <c r="N292">
        <v>7.8</v>
      </c>
      <c r="O292">
        <v>32455275</v>
      </c>
    </row>
    <row r="293" spans="1:15" x14ac:dyDescent="0.3">
      <c r="A293" t="s">
        <v>1013</v>
      </c>
      <c r="B293">
        <v>84</v>
      </c>
      <c r="C293">
        <v>134</v>
      </c>
      <c r="D293">
        <v>56505065</v>
      </c>
      <c r="E293" t="s">
        <v>1014</v>
      </c>
      <c r="F293" t="s">
        <v>249</v>
      </c>
      <c r="G293" t="s">
        <v>1015</v>
      </c>
      <c r="H293">
        <v>95241</v>
      </c>
      <c r="I293">
        <v>439</v>
      </c>
      <c r="J293" t="s">
        <v>29</v>
      </c>
      <c r="K293" t="s">
        <v>30</v>
      </c>
      <c r="L293">
        <v>25000000</v>
      </c>
      <c r="M293">
        <v>1993</v>
      </c>
      <c r="N293">
        <v>7.8</v>
      </c>
      <c r="O293">
        <v>31505065</v>
      </c>
    </row>
    <row r="294" spans="1:15" x14ac:dyDescent="0.3">
      <c r="A294" t="s">
        <v>1017</v>
      </c>
      <c r="B294">
        <v>163</v>
      </c>
      <c r="C294">
        <v>81</v>
      </c>
      <c r="D294">
        <v>52008288</v>
      </c>
      <c r="E294" t="s">
        <v>1018</v>
      </c>
      <c r="F294" t="s">
        <v>294</v>
      </c>
      <c r="G294" t="s">
        <v>1019</v>
      </c>
      <c r="H294">
        <v>162037</v>
      </c>
      <c r="I294">
        <v>928</v>
      </c>
      <c r="J294" t="s">
        <v>29</v>
      </c>
      <c r="K294" t="s">
        <v>30</v>
      </c>
      <c r="L294">
        <v>21000000</v>
      </c>
      <c r="M294">
        <v>1999</v>
      </c>
      <c r="N294">
        <v>7.8</v>
      </c>
      <c r="O294">
        <v>31008288</v>
      </c>
    </row>
    <row r="295" spans="1:15" x14ac:dyDescent="0.3">
      <c r="A295" t="s">
        <v>190</v>
      </c>
      <c r="B295">
        <v>300</v>
      </c>
      <c r="C295">
        <v>176</v>
      </c>
      <c r="D295">
        <v>130127620</v>
      </c>
      <c r="E295" t="s">
        <v>116</v>
      </c>
      <c r="F295" t="s">
        <v>837</v>
      </c>
      <c r="G295" t="s">
        <v>1021</v>
      </c>
      <c r="H295">
        <v>324671</v>
      </c>
      <c r="I295">
        <v>458</v>
      </c>
      <c r="J295" t="s">
        <v>29</v>
      </c>
      <c r="K295" t="s">
        <v>30</v>
      </c>
      <c r="L295">
        <v>100000000</v>
      </c>
      <c r="M295">
        <v>2007</v>
      </c>
      <c r="N295">
        <v>7.8</v>
      </c>
      <c r="O295">
        <v>30127620</v>
      </c>
    </row>
    <row r="296" spans="1:15" x14ac:dyDescent="0.3">
      <c r="A296" t="s">
        <v>546</v>
      </c>
      <c r="B296">
        <v>487</v>
      </c>
      <c r="C296">
        <v>94</v>
      </c>
      <c r="D296">
        <v>45507053</v>
      </c>
      <c r="E296" t="s">
        <v>1022</v>
      </c>
      <c r="F296" t="s">
        <v>55</v>
      </c>
      <c r="G296" t="s">
        <v>1023</v>
      </c>
      <c r="H296">
        <v>237848</v>
      </c>
      <c r="I296">
        <v>377</v>
      </c>
      <c r="J296" t="s">
        <v>29</v>
      </c>
      <c r="K296" t="s">
        <v>30</v>
      </c>
      <c r="L296">
        <v>16000000</v>
      </c>
      <c r="M296">
        <v>2012</v>
      </c>
      <c r="N296">
        <v>7.8</v>
      </c>
      <c r="O296">
        <v>29507053</v>
      </c>
    </row>
    <row r="297" spans="1:15" x14ac:dyDescent="0.3">
      <c r="A297" t="s">
        <v>1025</v>
      </c>
      <c r="B297">
        <v>226</v>
      </c>
      <c r="C297">
        <v>101</v>
      </c>
      <c r="D297">
        <v>51676606</v>
      </c>
      <c r="E297" t="s">
        <v>1026</v>
      </c>
      <c r="F297" t="s">
        <v>482</v>
      </c>
      <c r="G297" t="s">
        <v>1027</v>
      </c>
      <c r="H297">
        <v>174591</v>
      </c>
      <c r="I297">
        <v>632</v>
      </c>
      <c r="J297" t="s">
        <v>29</v>
      </c>
      <c r="K297" t="s">
        <v>30</v>
      </c>
      <c r="L297">
        <v>25000000</v>
      </c>
      <c r="M297">
        <v>2004</v>
      </c>
      <c r="N297">
        <v>7.8</v>
      </c>
      <c r="O297">
        <v>26676606</v>
      </c>
    </row>
    <row r="298" spans="1:15" x14ac:dyDescent="0.3">
      <c r="A298" t="s">
        <v>341</v>
      </c>
      <c r="B298">
        <v>377</v>
      </c>
      <c r="C298">
        <v>101</v>
      </c>
      <c r="D298">
        <v>189412677</v>
      </c>
      <c r="E298" t="s">
        <v>1029</v>
      </c>
      <c r="F298" t="s">
        <v>1030</v>
      </c>
      <c r="G298" t="s">
        <v>1031</v>
      </c>
      <c r="H298">
        <v>272534</v>
      </c>
      <c r="I298">
        <v>345</v>
      </c>
      <c r="J298" t="s">
        <v>29</v>
      </c>
      <c r="K298" t="s">
        <v>30</v>
      </c>
      <c r="L298">
        <v>165000000</v>
      </c>
      <c r="M298">
        <v>2012</v>
      </c>
      <c r="N298">
        <v>7.8</v>
      </c>
      <c r="O298">
        <v>24412677</v>
      </c>
    </row>
    <row r="299" spans="1:15" x14ac:dyDescent="0.3">
      <c r="A299" t="s">
        <v>292</v>
      </c>
      <c r="B299">
        <v>588</v>
      </c>
      <c r="C299">
        <v>119</v>
      </c>
      <c r="D299">
        <v>42335698</v>
      </c>
      <c r="E299" t="s">
        <v>699</v>
      </c>
      <c r="F299" t="s">
        <v>490</v>
      </c>
      <c r="G299" t="s">
        <v>1033</v>
      </c>
      <c r="H299">
        <v>395087</v>
      </c>
      <c r="I299">
        <v>1101</v>
      </c>
      <c r="J299" t="s">
        <v>29</v>
      </c>
      <c r="K299" t="s">
        <v>30</v>
      </c>
      <c r="L299">
        <v>18000000</v>
      </c>
      <c r="M299">
        <v>2014</v>
      </c>
      <c r="N299">
        <v>7.8</v>
      </c>
      <c r="O299">
        <v>24335698</v>
      </c>
    </row>
    <row r="300" spans="1:15" x14ac:dyDescent="0.3">
      <c r="A300" t="s">
        <v>304</v>
      </c>
      <c r="B300">
        <v>75</v>
      </c>
      <c r="C300">
        <v>219</v>
      </c>
      <c r="D300">
        <v>43984230</v>
      </c>
      <c r="E300" t="s">
        <v>60</v>
      </c>
      <c r="F300" t="s">
        <v>1035</v>
      </c>
      <c r="G300" t="s">
        <v>1036</v>
      </c>
      <c r="H300">
        <v>70274</v>
      </c>
      <c r="I300">
        <v>133</v>
      </c>
      <c r="J300" t="s">
        <v>29</v>
      </c>
      <c r="K300" t="s">
        <v>926</v>
      </c>
      <c r="L300">
        <v>23000000</v>
      </c>
      <c r="M300">
        <v>1987</v>
      </c>
      <c r="N300">
        <v>7.8</v>
      </c>
      <c r="O300">
        <v>20984230</v>
      </c>
    </row>
    <row r="301" spans="1:15" x14ac:dyDescent="0.3">
      <c r="A301" t="s">
        <v>1038</v>
      </c>
      <c r="B301">
        <v>316</v>
      </c>
      <c r="C301">
        <v>123</v>
      </c>
      <c r="D301">
        <v>50921738</v>
      </c>
      <c r="E301" t="s">
        <v>1039</v>
      </c>
      <c r="F301" t="s">
        <v>512</v>
      </c>
      <c r="G301" t="s">
        <v>1040</v>
      </c>
      <c r="H301">
        <v>192930</v>
      </c>
      <c r="I301">
        <v>581</v>
      </c>
      <c r="J301" t="s">
        <v>29</v>
      </c>
      <c r="K301" t="s">
        <v>200</v>
      </c>
      <c r="L301">
        <v>30000000</v>
      </c>
      <c r="M301">
        <v>2007</v>
      </c>
      <c r="N301">
        <v>7.8</v>
      </c>
      <c r="O301">
        <v>20921738</v>
      </c>
    </row>
    <row r="302" spans="1:15" x14ac:dyDescent="0.3">
      <c r="A302" t="s">
        <v>1042</v>
      </c>
      <c r="B302">
        <v>676</v>
      </c>
      <c r="C302">
        <v>100</v>
      </c>
      <c r="D302">
        <v>35054909</v>
      </c>
      <c r="E302" t="s">
        <v>26</v>
      </c>
      <c r="F302" t="s">
        <v>921</v>
      </c>
      <c r="G302" t="s">
        <v>1043</v>
      </c>
      <c r="H302">
        <v>431578</v>
      </c>
      <c r="I302">
        <v>1264</v>
      </c>
      <c r="J302" t="s">
        <v>29</v>
      </c>
      <c r="K302" t="s">
        <v>30</v>
      </c>
      <c r="L302">
        <v>15000000</v>
      </c>
      <c r="M302">
        <v>2011</v>
      </c>
      <c r="N302">
        <v>7.8</v>
      </c>
      <c r="O302">
        <v>20054909</v>
      </c>
    </row>
    <row r="303" spans="1:15" x14ac:dyDescent="0.3">
      <c r="A303" t="s">
        <v>435</v>
      </c>
      <c r="B303">
        <v>197</v>
      </c>
      <c r="C303">
        <v>107</v>
      </c>
      <c r="D303">
        <v>45506619</v>
      </c>
      <c r="E303" t="s">
        <v>1045</v>
      </c>
      <c r="F303" t="s">
        <v>635</v>
      </c>
      <c r="G303" t="s">
        <v>1046</v>
      </c>
      <c r="H303">
        <v>225102</v>
      </c>
      <c r="I303">
        <v>862</v>
      </c>
      <c r="J303" t="s">
        <v>29</v>
      </c>
      <c r="K303" t="s">
        <v>200</v>
      </c>
      <c r="L303">
        <v>26000000</v>
      </c>
      <c r="M303">
        <v>2000</v>
      </c>
      <c r="N303">
        <v>7.8</v>
      </c>
      <c r="O303">
        <v>19506619</v>
      </c>
    </row>
    <row r="304" spans="1:15" x14ac:dyDescent="0.3">
      <c r="A304" t="s">
        <v>91</v>
      </c>
      <c r="B304">
        <v>517</v>
      </c>
      <c r="C304">
        <v>158</v>
      </c>
      <c r="D304">
        <v>102515793</v>
      </c>
      <c r="E304" t="s">
        <v>140</v>
      </c>
      <c r="F304" t="s">
        <v>568</v>
      </c>
      <c r="G304" t="s">
        <v>1048</v>
      </c>
      <c r="H304">
        <v>330152</v>
      </c>
      <c r="I304">
        <v>632</v>
      </c>
      <c r="J304" t="s">
        <v>29</v>
      </c>
      <c r="K304" t="s">
        <v>30</v>
      </c>
      <c r="L304">
        <v>90000000</v>
      </c>
      <c r="M304">
        <v>2011</v>
      </c>
      <c r="N304">
        <v>7.8</v>
      </c>
      <c r="O304">
        <v>12515793</v>
      </c>
    </row>
    <row r="305" spans="1:15" x14ac:dyDescent="0.3">
      <c r="A305" t="s">
        <v>261</v>
      </c>
      <c r="B305">
        <v>283</v>
      </c>
      <c r="C305">
        <v>139</v>
      </c>
      <c r="D305">
        <v>50859889</v>
      </c>
      <c r="E305" t="s">
        <v>1050</v>
      </c>
      <c r="F305" t="s">
        <v>1051</v>
      </c>
      <c r="G305" t="s">
        <v>1052</v>
      </c>
      <c r="H305">
        <v>236000</v>
      </c>
      <c r="I305">
        <v>1043</v>
      </c>
      <c r="J305" t="s">
        <v>143</v>
      </c>
      <c r="K305" t="s">
        <v>30</v>
      </c>
      <c r="L305">
        <v>40000000</v>
      </c>
      <c r="M305">
        <v>2006</v>
      </c>
      <c r="N305">
        <v>7.8</v>
      </c>
      <c r="O305">
        <v>10859889</v>
      </c>
    </row>
    <row r="306" spans="1:15" x14ac:dyDescent="0.3">
      <c r="A306" t="s">
        <v>1038</v>
      </c>
      <c r="B306">
        <v>177</v>
      </c>
      <c r="C306">
        <v>135</v>
      </c>
      <c r="D306">
        <v>38372662</v>
      </c>
      <c r="E306" t="s">
        <v>588</v>
      </c>
      <c r="F306" t="s">
        <v>1054</v>
      </c>
      <c r="G306" t="s">
        <v>1055</v>
      </c>
      <c r="H306">
        <v>193455</v>
      </c>
      <c r="I306">
        <v>1058</v>
      </c>
      <c r="J306" t="s">
        <v>29</v>
      </c>
      <c r="K306" t="s">
        <v>241</v>
      </c>
      <c r="L306">
        <v>28000000</v>
      </c>
      <c r="M306">
        <v>2005</v>
      </c>
      <c r="N306">
        <v>7.8</v>
      </c>
      <c r="O306">
        <v>10372662</v>
      </c>
    </row>
    <row r="307" spans="1:15" x14ac:dyDescent="0.3">
      <c r="A307" t="s">
        <v>685</v>
      </c>
      <c r="B307">
        <v>242</v>
      </c>
      <c r="C307">
        <v>112</v>
      </c>
      <c r="D307">
        <v>22858926</v>
      </c>
      <c r="E307" t="s">
        <v>1056</v>
      </c>
      <c r="F307" t="s">
        <v>1057</v>
      </c>
      <c r="G307" t="s">
        <v>1058</v>
      </c>
      <c r="H307">
        <v>254404</v>
      </c>
      <c r="I307">
        <v>840</v>
      </c>
      <c r="J307" t="s">
        <v>29</v>
      </c>
      <c r="K307" t="s">
        <v>30</v>
      </c>
      <c r="L307">
        <v>13000000</v>
      </c>
      <c r="M307">
        <v>1999</v>
      </c>
      <c r="N307">
        <v>7.8</v>
      </c>
      <c r="O307">
        <v>9858926</v>
      </c>
    </row>
    <row r="308" spans="1:15" x14ac:dyDescent="0.3">
      <c r="A308" t="s">
        <v>1059</v>
      </c>
      <c r="B308">
        <v>117</v>
      </c>
      <c r="C308">
        <v>147</v>
      </c>
      <c r="D308">
        <v>41954997</v>
      </c>
      <c r="E308" t="s">
        <v>116</v>
      </c>
      <c r="F308" t="s">
        <v>482</v>
      </c>
      <c r="G308" t="s">
        <v>1060</v>
      </c>
      <c r="H308">
        <v>225122</v>
      </c>
      <c r="I308">
        <v>234</v>
      </c>
      <c r="J308" t="s">
        <v>29</v>
      </c>
      <c r="K308" t="s">
        <v>30</v>
      </c>
      <c r="L308">
        <v>35000000</v>
      </c>
      <c r="M308">
        <v>1997</v>
      </c>
      <c r="N308">
        <v>7.8</v>
      </c>
      <c r="O308">
        <v>6954997</v>
      </c>
    </row>
    <row r="309" spans="1:15" x14ac:dyDescent="0.3">
      <c r="A309" t="s">
        <v>860</v>
      </c>
      <c r="B309">
        <v>433</v>
      </c>
      <c r="C309">
        <v>115</v>
      </c>
      <c r="D309">
        <v>17613460</v>
      </c>
      <c r="E309" t="s">
        <v>1061</v>
      </c>
      <c r="F309" t="s">
        <v>1062</v>
      </c>
      <c r="G309" t="s">
        <v>1063</v>
      </c>
      <c r="H309">
        <v>91082</v>
      </c>
      <c r="I309">
        <v>274</v>
      </c>
      <c r="J309" t="s">
        <v>29</v>
      </c>
      <c r="K309" t="s">
        <v>30</v>
      </c>
      <c r="L309">
        <v>12000000</v>
      </c>
      <c r="M309">
        <v>2013</v>
      </c>
      <c r="N309">
        <v>7.8</v>
      </c>
      <c r="O309">
        <v>5613460</v>
      </c>
    </row>
    <row r="310" spans="1:15" x14ac:dyDescent="0.3">
      <c r="A310" t="s">
        <v>949</v>
      </c>
      <c r="B310">
        <v>181</v>
      </c>
      <c r="C310">
        <v>81</v>
      </c>
      <c r="D310">
        <v>7267324</v>
      </c>
      <c r="E310" t="s">
        <v>26</v>
      </c>
      <c r="F310" t="s">
        <v>1064</v>
      </c>
      <c r="G310" t="s">
        <v>1065</v>
      </c>
      <c r="H310">
        <v>161471</v>
      </c>
      <c r="I310">
        <v>709</v>
      </c>
      <c r="J310" t="s">
        <v>96</v>
      </c>
      <c r="K310" t="s">
        <v>227</v>
      </c>
      <c r="L310">
        <v>3500000</v>
      </c>
      <c r="M310">
        <v>1998</v>
      </c>
      <c r="N310">
        <v>7.8</v>
      </c>
      <c r="O310">
        <v>3767324</v>
      </c>
    </row>
    <row r="311" spans="1:15" x14ac:dyDescent="0.3">
      <c r="A311" t="s">
        <v>386</v>
      </c>
      <c r="B311">
        <v>274</v>
      </c>
      <c r="C311">
        <v>123</v>
      </c>
      <c r="D311">
        <v>15294553</v>
      </c>
      <c r="E311" t="s">
        <v>1066</v>
      </c>
      <c r="F311" t="s">
        <v>1067</v>
      </c>
      <c r="G311" t="s">
        <v>1068</v>
      </c>
      <c r="H311">
        <v>202341</v>
      </c>
      <c r="I311">
        <v>391</v>
      </c>
      <c r="J311" t="s">
        <v>29</v>
      </c>
      <c r="K311" t="s">
        <v>200</v>
      </c>
      <c r="L311">
        <v>12000000</v>
      </c>
      <c r="M311">
        <v>2013</v>
      </c>
      <c r="N311">
        <v>7.8</v>
      </c>
      <c r="O311">
        <v>3294553</v>
      </c>
    </row>
    <row r="312" spans="1:15" x14ac:dyDescent="0.3">
      <c r="A312" t="s">
        <v>333</v>
      </c>
      <c r="B312">
        <v>195</v>
      </c>
      <c r="C312">
        <v>104</v>
      </c>
      <c r="D312">
        <v>4231500</v>
      </c>
      <c r="E312" t="s">
        <v>588</v>
      </c>
      <c r="F312" t="s">
        <v>1070</v>
      </c>
      <c r="G312" t="s">
        <v>1071</v>
      </c>
      <c r="H312">
        <v>30479</v>
      </c>
      <c r="I312">
        <v>162</v>
      </c>
      <c r="J312" t="s">
        <v>103</v>
      </c>
      <c r="K312" t="s">
        <v>767</v>
      </c>
      <c r="L312">
        <v>1000000</v>
      </c>
      <c r="M312">
        <v>2013</v>
      </c>
      <c r="N312">
        <v>7.8</v>
      </c>
      <c r="O312">
        <v>3231500</v>
      </c>
    </row>
    <row r="313" spans="1:15" x14ac:dyDescent="0.3">
      <c r="A313" t="s">
        <v>1072</v>
      </c>
      <c r="B313">
        <v>136</v>
      </c>
      <c r="C313">
        <v>102</v>
      </c>
      <c r="D313">
        <v>3151130</v>
      </c>
      <c r="E313" t="s">
        <v>676</v>
      </c>
      <c r="F313" t="s">
        <v>1073</v>
      </c>
      <c r="G313" t="s">
        <v>1074</v>
      </c>
      <c r="H313">
        <v>181749</v>
      </c>
      <c r="I313">
        <v>615</v>
      </c>
      <c r="J313" t="s">
        <v>29</v>
      </c>
      <c r="K313" t="s">
        <v>30</v>
      </c>
      <c r="L313">
        <v>230000</v>
      </c>
      <c r="M313">
        <v>1994</v>
      </c>
      <c r="N313">
        <v>7.8</v>
      </c>
      <c r="O313">
        <v>2921130</v>
      </c>
    </row>
    <row r="314" spans="1:15" x14ac:dyDescent="0.3">
      <c r="A314" t="s">
        <v>362</v>
      </c>
      <c r="B314">
        <v>66</v>
      </c>
      <c r="C314">
        <v>81</v>
      </c>
      <c r="D314">
        <v>3000000</v>
      </c>
      <c r="E314" t="s">
        <v>1076</v>
      </c>
      <c r="F314" t="s">
        <v>1077</v>
      </c>
      <c r="G314" t="s">
        <v>1078</v>
      </c>
      <c r="H314">
        <v>13269</v>
      </c>
      <c r="I314">
        <v>98</v>
      </c>
      <c r="J314" t="s">
        <v>29</v>
      </c>
      <c r="K314" t="s">
        <v>30</v>
      </c>
      <c r="L314">
        <v>609000</v>
      </c>
      <c r="M314">
        <v>1935</v>
      </c>
      <c r="N314">
        <v>7.8</v>
      </c>
      <c r="O314">
        <v>2391000</v>
      </c>
    </row>
    <row r="315" spans="1:15" x14ac:dyDescent="0.3">
      <c r="A315" t="s">
        <v>1080</v>
      </c>
      <c r="B315">
        <v>252</v>
      </c>
      <c r="C315">
        <v>37</v>
      </c>
      <c r="D315">
        <v>5923044</v>
      </c>
      <c r="E315" t="s">
        <v>1081</v>
      </c>
      <c r="F315" t="s">
        <v>1082</v>
      </c>
      <c r="G315" t="s">
        <v>1083</v>
      </c>
      <c r="H315">
        <v>113451</v>
      </c>
      <c r="I315">
        <v>537</v>
      </c>
      <c r="J315" t="s">
        <v>29</v>
      </c>
      <c r="K315" t="s">
        <v>30</v>
      </c>
      <c r="L315">
        <v>3600000</v>
      </c>
      <c r="M315">
        <v>1987</v>
      </c>
      <c r="N315">
        <v>7.8</v>
      </c>
      <c r="O315">
        <v>2323044</v>
      </c>
    </row>
    <row r="316" spans="1:15" x14ac:dyDescent="0.3">
      <c r="A316" t="s">
        <v>396</v>
      </c>
      <c r="B316">
        <v>194</v>
      </c>
      <c r="C316">
        <v>90</v>
      </c>
      <c r="D316">
        <v>2957978</v>
      </c>
      <c r="E316" t="s">
        <v>1084</v>
      </c>
      <c r="F316" t="s">
        <v>1085</v>
      </c>
      <c r="G316" t="s">
        <v>1086</v>
      </c>
      <c r="H316">
        <v>40481</v>
      </c>
      <c r="I316">
        <v>134</v>
      </c>
      <c r="J316" t="s">
        <v>29</v>
      </c>
      <c r="K316" t="s">
        <v>200</v>
      </c>
      <c r="L316">
        <v>1000000</v>
      </c>
      <c r="M316">
        <v>2008</v>
      </c>
      <c r="N316">
        <v>7.8</v>
      </c>
      <c r="O316">
        <v>1957978</v>
      </c>
    </row>
    <row r="317" spans="1:15" x14ac:dyDescent="0.3">
      <c r="A317" t="s">
        <v>1087</v>
      </c>
      <c r="B317">
        <v>144</v>
      </c>
      <c r="C317">
        <v>89</v>
      </c>
      <c r="D317">
        <v>10824921</v>
      </c>
      <c r="E317" t="s">
        <v>676</v>
      </c>
      <c r="F317" t="s">
        <v>1088</v>
      </c>
      <c r="G317" t="s">
        <v>1089</v>
      </c>
      <c r="H317">
        <v>200293</v>
      </c>
      <c r="I317">
        <v>621</v>
      </c>
      <c r="J317" t="s">
        <v>29</v>
      </c>
      <c r="K317" t="s">
        <v>30</v>
      </c>
      <c r="L317">
        <v>10000000</v>
      </c>
      <c r="M317">
        <v>1999</v>
      </c>
      <c r="N317">
        <v>7.8</v>
      </c>
      <c r="O317">
        <v>824921</v>
      </c>
    </row>
    <row r="318" spans="1:15" x14ac:dyDescent="0.3">
      <c r="A318" t="s">
        <v>867</v>
      </c>
      <c r="B318">
        <v>29</v>
      </c>
      <c r="C318">
        <v>140</v>
      </c>
      <c r="D318">
        <v>3130592</v>
      </c>
      <c r="E318" t="s">
        <v>588</v>
      </c>
      <c r="F318" t="s">
        <v>1091</v>
      </c>
      <c r="G318" t="s">
        <v>1092</v>
      </c>
      <c r="H318">
        <v>10755</v>
      </c>
      <c r="I318">
        <v>69</v>
      </c>
      <c r="J318" t="s">
        <v>29</v>
      </c>
      <c r="K318" t="s">
        <v>200</v>
      </c>
      <c r="L318">
        <v>2600000</v>
      </c>
      <c r="M318">
        <v>1987</v>
      </c>
      <c r="N318">
        <v>7.8</v>
      </c>
      <c r="O318">
        <v>530592</v>
      </c>
    </row>
    <row r="319" spans="1:15" x14ac:dyDescent="0.3">
      <c r="A319" t="s">
        <v>358</v>
      </c>
      <c r="B319">
        <v>110</v>
      </c>
      <c r="C319">
        <v>88</v>
      </c>
      <c r="D319">
        <v>1523883</v>
      </c>
      <c r="E319" t="s">
        <v>1093</v>
      </c>
      <c r="F319" t="s">
        <v>1094</v>
      </c>
      <c r="G319" t="s">
        <v>1095</v>
      </c>
      <c r="H319">
        <v>9037</v>
      </c>
      <c r="I319">
        <v>70</v>
      </c>
      <c r="J319" t="s">
        <v>29</v>
      </c>
      <c r="K319" t="s">
        <v>30</v>
      </c>
      <c r="L319">
        <v>1750211</v>
      </c>
      <c r="M319">
        <v>2005</v>
      </c>
      <c r="N319">
        <v>7.8</v>
      </c>
      <c r="O319">
        <v>-226328</v>
      </c>
    </row>
    <row r="320" spans="1:15" x14ac:dyDescent="0.3">
      <c r="A320" t="s">
        <v>818</v>
      </c>
      <c r="B320">
        <v>295</v>
      </c>
      <c r="C320">
        <v>122</v>
      </c>
      <c r="D320">
        <v>53574088</v>
      </c>
      <c r="E320" t="s">
        <v>1097</v>
      </c>
      <c r="F320" t="s">
        <v>40</v>
      </c>
      <c r="G320" t="s">
        <v>1098</v>
      </c>
      <c r="H320">
        <v>237872</v>
      </c>
      <c r="I320">
        <v>560</v>
      </c>
      <c r="J320" t="s">
        <v>29</v>
      </c>
      <c r="K320" t="s">
        <v>30</v>
      </c>
      <c r="L320">
        <v>55000000</v>
      </c>
      <c r="M320">
        <v>2007</v>
      </c>
      <c r="N320">
        <v>7.8</v>
      </c>
      <c r="O320">
        <v>-1425912</v>
      </c>
    </row>
    <row r="321" spans="1:15" x14ac:dyDescent="0.3">
      <c r="A321" t="s">
        <v>91</v>
      </c>
      <c r="B321">
        <v>157</v>
      </c>
      <c r="C321">
        <v>129</v>
      </c>
      <c r="D321">
        <v>48265581</v>
      </c>
      <c r="E321" t="s">
        <v>269</v>
      </c>
      <c r="F321" t="s">
        <v>1100</v>
      </c>
      <c r="G321" t="s">
        <v>1101</v>
      </c>
      <c r="H321">
        <v>261069</v>
      </c>
      <c r="I321">
        <v>506</v>
      </c>
      <c r="J321" t="s">
        <v>29</v>
      </c>
      <c r="K321" t="s">
        <v>30</v>
      </c>
      <c r="L321">
        <v>50000000</v>
      </c>
      <c r="M321">
        <v>1997</v>
      </c>
      <c r="N321">
        <v>7.8</v>
      </c>
      <c r="O321">
        <v>-1734419</v>
      </c>
    </row>
    <row r="322" spans="1:15" x14ac:dyDescent="0.3">
      <c r="A322" t="s">
        <v>1102</v>
      </c>
      <c r="B322">
        <v>120</v>
      </c>
      <c r="C322">
        <v>100</v>
      </c>
      <c r="D322">
        <v>10725228</v>
      </c>
      <c r="E322" t="s">
        <v>1103</v>
      </c>
      <c r="F322" t="s">
        <v>150</v>
      </c>
      <c r="G322" t="s">
        <v>1104</v>
      </c>
      <c r="H322">
        <v>75675</v>
      </c>
      <c r="I322">
        <v>365</v>
      </c>
      <c r="J322" t="s">
        <v>29</v>
      </c>
      <c r="K322" t="s">
        <v>30</v>
      </c>
      <c r="L322">
        <v>12500000</v>
      </c>
      <c r="M322">
        <v>1992</v>
      </c>
      <c r="N322">
        <v>7.8</v>
      </c>
      <c r="O322">
        <v>-1774772</v>
      </c>
    </row>
    <row r="323" spans="1:15" x14ac:dyDescent="0.3">
      <c r="A323" t="s">
        <v>1106</v>
      </c>
      <c r="B323">
        <v>80</v>
      </c>
      <c r="C323">
        <v>118</v>
      </c>
      <c r="D323">
        <v>9170214</v>
      </c>
      <c r="E323" t="s">
        <v>588</v>
      </c>
      <c r="F323" t="s">
        <v>482</v>
      </c>
      <c r="G323" t="s">
        <v>1107</v>
      </c>
      <c r="H323">
        <v>171882</v>
      </c>
      <c r="I323">
        <v>292</v>
      </c>
      <c r="J323" t="s">
        <v>29</v>
      </c>
      <c r="K323" t="s">
        <v>30</v>
      </c>
      <c r="L323">
        <v>11000000</v>
      </c>
      <c r="M323">
        <v>1993</v>
      </c>
      <c r="N323">
        <v>7.8</v>
      </c>
      <c r="O323">
        <v>-1829786</v>
      </c>
    </row>
    <row r="324" spans="1:15" x14ac:dyDescent="0.3">
      <c r="A324" t="s">
        <v>320</v>
      </c>
      <c r="B324">
        <v>30</v>
      </c>
      <c r="C324">
        <v>119</v>
      </c>
      <c r="D324">
        <v>4958</v>
      </c>
      <c r="E324" t="s">
        <v>1109</v>
      </c>
      <c r="F324" t="s">
        <v>1110</v>
      </c>
      <c r="G324" t="s">
        <v>1111</v>
      </c>
      <c r="H324">
        <v>9689</v>
      </c>
      <c r="I324">
        <v>23</v>
      </c>
      <c r="J324" t="s">
        <v>29</v>
      </c>
      <c r="K324" t="s">
        <v>675</v>
      </c>
      <c r="L324">
        <v>2000000</v>
      </c>
      <c r="M324">
        <v>2008</v>
      </c>
      <c r="N324">
        <v>7.8</v>
      </c>
      <c r="O324">
        <v>-1995042</v>
      </c>
    </row>
    <row r="325" spans="1:15" x14ac:dyDescent="0.3">
      <c r="A325" t="s">
        <v>367</v>
      </c>
      <c r="B325">
        <v>167</v>
      </c>
      <c r="C325">
        <v>80</v>
      </c>
      <c r="D325">
        <v>7002255</v>
      </c>
      <c r="E325" t="s">
        <v>1112</v>
      </c>
      <c r="F325" t="s">
        <v>1113</v>
      </c>
      <c r="G325" t="s">
        <v>1114</v>
      </c>
      <c r="H325">
        <v>42462</v>
      </c>
      <c r="I325">
        <v>312</v>
      </c>
      <c r="J325" t="s">
        <v>90</v>
      </c>
      <c r="K325" t="s">
        <v>241</v>
      </c>
      <c r="L325">
        <v>9500000</v>
      </c>
      <c r="M325">
        <v>2003</v>
      </c>
      <c r="N325">
        <v>7.8</v>
      </c>
      <c r="O325">
        <v>-2497745</v>
      </c>
    </row>
    <row r="326" spans="1:15" x14ac:dyDescent="0.3">
      <c r="A326" t="s">
        <v>713</v>
      </c>
      <c r="B326">
        <v>377</v>
      </c>
      <c r="C326">
        <v>99</v>
      </c>
      <c r="D326">
        <v>17104669</v>
      </c>
      <c r="E326" t="s">
        <v>1116</v>
      </c>
      <c r="F326" t="s">
        <v>1117</v>
      </c>
      <c r="G326" t="s">
        <v>1118</v>
      </c>
      <c r="H326">
        <v>99353</v>
      </c>
      <c r="I326">
        <v>354</v>
      </c>
      <c r="J326" t="s">
        <v>53</v>
      </c>
      <c r="K326" t="s">
        <v>1119</v>
      </c>
      <c r="L326">
        <v>20000000</v>
      </c>
      <c r="M326">
        <v>2004</v>
      </c>
      <c r="N326">
        <v>7.8</v>
      </c>
      <c r="O326">
        <v>-2895331</v>
      </c>
    </row>
    <row r="327" spans="1:15" x14ac:dyDescent="0.3">
      <c r="A327" t="s">
        <v>1120</v>
      </c>
      <c r="B327">
        <v>108</v>
      </c>
      <c r="C327">
        <v>95</v>
      </c>
      <c r="D327">
        <v>3029081</v>
      </c>
      <c r="E327" t="s">
        <v>1121</v>
      </c>
      <c r="F327" t="s">
        <v>1120</v>
      </c>
      <c r="G327" t="s">
        <v>1122</v>
      </c>
      <c r="H327">
        <v>26300</v>
      </c>
      <c r="I327">
        <v>231</v>
      </c>
      <c r="J327" t="s">
        <v>29</v>
      </c>
      <c r="K327" t="s">
        <v>30</v>
      </c>
      <c r="L327">
        <v>6000000</v>
      </c>
      <c r="M327">
        <v>2001</v>
      </c>
      <c r="N327">
        <v>7.8</v>
      </c>
      <c r="O327">
        <v>-2970919</v>
      </c>
    </row>
    <row r="328" spans="1:15" x14ac:dyDescent="0.3">
      <c r="A328" t="s">
        <v>348</v>
      </c>
      <c r="B328">
        <v>185</v>
      </c>
      <c r="C328">
        <v>94</v>
      </c>
      <c r="D328">
        <v>9030581</v>
      </c>
      <c r="E328" t="s">
        <v>205</v>
      </c>
      <c r="F328" t="s">
        <v>1123</v>
      </c>
      <c r="G328" t="s">
        <v>1124</v>
      </c>
      <c r="H328">
        <v>132386</v>
      </c>
      <c r="I328">
        <v>398</v>
      </c>
      <c r="J328" t="s">
        <v>29</v>
      </c>
      <c r="K328" t="s">
        <v>200</v>
      </c>
      <c r="L328">
        <v>12500000</v>
      </c>
      <c r="M328">
        <v>2008</v>
      </c>
      <c r="N328">
        <v>7.8</v>
      </c>
      <c r="O328">
        <v>-3469419</v>
      </c>
    </row>
    <row r="329" spans="1:15" x14ac:dyDescent="0.3">
      <c r="A329" t="s">
        <v>318</v>
      </c>
      <c r="B329">
        <v>54</v>
      </c>
      <c r="C329">
        <v>122</v>
      </c>
      <c r="D329">
        <v>713413</v>
      </c>
      <c r="E329" t="s">
        <v>1103</v>
      </c>
      <c r="F329" t="s">
        <v>1125</v>
      </c>
      <c r="G329" t="s">
        <v>1126</v>
      </c>
      <c r="H329">
        <v>9171</v>
      </c>
      <c r="I329">
        <v>68</v>
      </c>
      <c r="J329" t="s">
        <v>76</v>
      </c>
      <c r="K329" t="s">
        <v>1127</v>
      </c>
      <c r="L329">
        <v>4500000</v>
      </c>
      <c r="M329">
        <v>1997</v>
      </c>
      <c r="N329">
        <v>7.8</v>
      </c>
      <c r="O329">
        <v>-3786587</v>
      </c>
    </row>
    <row r="330" spans="1:15" x14ac:dyDescent="0.3">
      <c r="A330" t="s">
        <v>1128</v>
      </c>
      <c r="B330">
        <v>202</v>
      </c>
      <c r="C330">
        <v>110</v>
      </c>
      <c r="D330">
        <v>22494487</v>
      </c>
      <c r="E330" t="s">
        <v>140</v>
      </c>
      <c r="F330" t="s">
        <v>55</v>
      </c>
      <c r="G330" t="s">
        <v>1129</v>
      </c>
      <c r="H330">
        <v>262153</v>
      </c>
      <c r="I330">
        <v>507</v>
      </c>
      <c r="J330" t="s">
        <v>29</v>
      </c>
      <c r="K330" t="s">
        <v>227</v>
      </c>
      <c r="L330">
        <v>27000000</v>
      </c>
      <c r="M330">
        <v>2006</v>
      </c>
      <c r="N330">
        <v>7.8</v>
      </c>
      <c r="O330">
        <v>-4505513</v>
      </c>
    </row>
    <row r="331" spans="1:15" x14ac:dyDescent="0.3">
      <c r="A331" t="s">
        <v>1128</v>
      </c>
      <c r="B331">
        <v>202</v>
      </c>
      <c r="C331">
        <v>110</v>
      </c>
      <c r="D331">
        <v>22494487</v>
      </c>
      <c r="E331" t="s">
        <v>140</v>
      </c>
      <c r="F331" t="s">
        <v>55</v>
      </c>
      <c r="G331" t="s">
        <v>1129</v>
      </c>
      <c r="H331">
        <v>262160</v>
      </c>
      <c r="I331">
        <v>507</v>
      </c>
      <c r="J331" t="s">
        <v>29</v>
      </c>
      <c r="K331" t="s">
        <v>227</v>
      </c>
      <c r="L331">
        <v>27000000</v>
      </c>
      <c r="M331">
        <v>2006</v>
      </c>
      <c r="N331">
        <v>7.8</v>
      </c>
      <c r="O331">
        <v>-4505513</v>
      </c>
    </row>
    <row r="332" spans="1:15" x14ac:dyDescent="0.3">
      <c r="A332" t="s">
        <v>905</v>
      </c>
      <c r="B332">
        <v>292</v>
      </c>
      <c r="C332">
        <v>144</v>
      </c>
      <c r="D332">
        <v>2222647</v>
      </c>
      <c r="E332" t="s">
        <v>257</v>
      </c>
      <c r="F332" t="s">
        <v>1131</v>
      </c>
      <c r="G332" t="s">
        <v>1132</v>
      </c>
      <c r="H332">
        <v>52958</v>
      </c>
      <c r="I332">
        <v>193</v>
      </c>
      <c r="J332" t="s">
        <v>96</v>
      </c>
      <c r="K332" t="s">
        <v>227</v>
      </c>
      <c r="L332">
        <v>12000000</v>
      </c>
      <c r="M332">
        <v>2009</v>
      </c>
      <c r="N332">
        <v>7.8</v>
      </c>
      <c r="O332">
        <v>-9777353</v>
      </c>
    </row>
    <row r="333" spans="1:15" x14ac:dyDescent="0.3">
      <c r="A333" t="s">
        <v>315</v>
      </c>
      <c r="B333">
        <v>124</v>
      </c>
      <c r="C333">
        <v>131</v>
      </c>
      <c r="D333">
        <v>85433</v>
      </c>
      <c r="E333" t="s">
        <v>1133</v>
      </c>
      <c r="F333" t="s">
        <v>1134</v>
      </c>
      <c r="G333" t="s">
        <v>1135</v>
      </c>
      <c r="H333">
        <v>69676</v>
      </c>
      <c r="I333">
        <v>131</v>
      </c>
      <c r="J333" t="s">
        <v>29</v>
      </c>
      <c r="K333" t="s">
        <v>70</v>
      </c>
      <c r="L333">
        <v>13500000</v>
      </c>
      <c r="M333">
        <v>2013</v>
      </c>
      <c r="N333">
        <v>7.8</v>
      </c>
      <c r="O333">
        <v>-13414567</v>
      </c>
    </row>
    <row r="334" spans="1:15" x14ac:dyDescent="0.3">
      <c r="A334" t="s">
        <v>1137</v>
      </c>
      <c r="B334">
        <v>85</v>
      </c>
      <c r="C334">
        <v>150</v>
      </c>
      <c r="D334">
        <v>4414535</v>
      </c>
      <c r="E334" t="s">
        <v>92</v>
      </c>
      <c r="F334" t="s">
        <v>668</v>
      </c>
      <c r="G334" t="s">
        <v>1138</v>
      </c>
      <c r="H334">
        <v>30618</v>
      </c>
      <c r="I334">
        <v>224</v>
      </c>
      <c r="J334" t="s">
        <v>29</v>
      </c>
      <c r="K334" t="s">
        <v>200</v>
      </c>
      <c r="L334">
        <v>18000000</v>
      </c>
      <c r="M334">
        <v>1996</v>
      </c>
      <c r="N334">
        <v>7.8</v>
      </c>
      <c r="O334">
        <v>-13585465</v>
      </c>
    </row>
    <row r="335" spans="1:15" x14ac:dyDescent="0.3">
      <c r="A335" t="s">
        <v>541</v>
      </c>
      <c r="B335">
        <v>500</v>
      </c>
      <c r="C335">
        <v>132</v>
      </c>
      <c r="D335">
        <v>146405371</v>
      </c>
      <c r="E335" t="s">
        <v>248</v>
      </c>
      <c r="F335" t="s">
        <v>694</v>
      </c>
      <c r="G335" t="s">
        <v>1139</v>
      </c>
      <c r="H335">
        <v>518537</v>
      </c>
      <c r="I335">
        <v>698</v>
      </c>
      <c r="J335" t="s">
        <v>29</v>
      </c>
      <c r="K335" t="s">
        <v>30</v>
      </c>
      <c r="L335">
        <v>160000000</v>
      </c>
      <c r="M335">
        <v>2011</v>
      </c>
      <c r="N335">
        <v>7.8</v>
      </c>
      <c r="O335">
        <v>-13594629</v>
      </c>
    </row>
    <row r="336" spans="1:15" x14ac:dyDescent="0.3">
      <c r="A336" t="s">
        <v>1140</v>
      </c>
      <c r="B336">
        <v>231</v>
      </c>
      <c r="C336">
        <v>145</v>
      </c>
      <c r="D336">
        <v>4398392</v>
      </c>
      <c r="E336" t="s">
        <v>1141</v>
      </c>
      <c r="F336" t="s">
        <v>1142</v>
      </c>
      <c r="G336" t="s">
        <v>1143</v>
      </c>
      <c r="H336">
        <v>59507</v>
      </c>
      <c r="I336">
        <v>232</v>
      </c>
      <c r="J336" t="s">
        <v>76</v>
      </c>
      <c r="K336" t="s">
        <v>1127</v>
      </c>
      <c r="L336">
        <v>21000000</v>
      </c>
      <c r="M336">
        <v>2006</v>
      </c>
      <c r="N336">
        <v>7.8</v>
      </c>
      <c r="O336">
        <v>-16601608</v>
      </c>
    </row>
    <row r="337" spans="1:15" x14ac:dyDescent="0.3">
      <c r="A337" t="s">
        <v>546</v>
      </c>
      <c r="B337">
        <v>335</v>
      </c>
      <c r="C337">
        <v>87</v>
      </c>
      <c r="D337">
        <v>20999103</v>
      </c>
      <c r="E337" t="s">
        <v>1145</v>
      </c>
      <c r="F337" t="s">
        <v>520</v>
      </c>
      <c r="G337" t="s">
        <v>1146</v>
      </c>
      <c r="H337">
        <v>139114</v>
      </c>
      <c r="I337">
        <v>245</v>
      </c>
      <c r="J337" t="s">
        <v>29</v>
      </c>
      <c r="K337" t="s">
        <v>30</v>
      </c>
      <c r="L337">
        <v>40000000</v>
      </c>
      <c r="M337">
        <v>2009</v>
      </c>
      <c r="N337">
        <v>7.8</v>
      </c>
      <c r="O337">
        <v>-19000897</v>
      </c>
    </row>
    <row r="338" spans="1:15" x14ac:dyDescent="0.3">
      <c r="A338" t="s">
        <v>67</v>
      </c>
      <c r="B338">
        <v>264</v>
      </c>
      <c r="C338">
        <v>141</v>
      </c>
      <c r="D338">
        <v>35707327</v>
      </c>
      <c r="E338" t="s">
        <v>140</v>
      </c>
      <c r="F338" t="s">
        <v>1148</v>
      </c>
      <c r="G338" t="s">
        <v>1149</v>
      </c>
      <c r="H338">
        <v>199056</v>
      </c>
      <c r="I338">
        <v>387</v>
      </c>
      <c r="J338" t="s">
        <v>29</v>
      </c>
      <c r="K338" t="s">
        <v>30</v>
      </c>
      <c r="L338">
        <v>55000000</v>
      </c>
      <c r="M338">
        <v>2008</v>
      </c>
      <c r="N338">
        <v>7.8</v>
      </c>
      <c r="O338">
        <v>-19292673</v>
      </c>
    </row>
    <row r="339" spans="1:15" x14ac:dyDescent="0.3">
      <c r="A339" t="s">
        <v>336</v>
      </c>
      <c r="B339">
        <v>113</v>
      </c>
      <c r="C339">
        <v>104</v>
      </c>
      <c r="D339">
        <v>19406406</v>
      </c>
      <c r="E339" t="s">
        <v>718</v>
      </c>
      <c r="F339" t="s">
        <v>1151</v>
      </c>
      <c r="G339" t="s">
        <v>1152</v>
      </c>
      <c r="H339">
        <v>7630</v>
      </c>
      <c r="I339">
        <v>42</v>
      </c>
      <c r="J339" t="s">
        <v>90</v>
      </c>
      <c r="K339" t="s">
        <v>241</v>
      </c>
      <c r="L339">
        <v>40000000</v>
      </c>
      <c r="M339">
        <v>2009</v>
      </c>
      <c r="N339">
        <v>7.8</v>
      </c>
      <c r="O339">
        <v>-20593594</v>
      </c>
    </row>
    <row r="340" spans="1:15" x14ac:dyDescent="0.3">
      <c r="A340" t="s">
        <v>322</v>
      </c>
      <c r="B340">
        <v>115</v>
      </c>
      <c r="C340">
        <v>116</v>
      </c>
      <c r="D340">
        <v>1050445</v>
      </c>
      <c r="E340" t="s">
        <v>1154</v>
      </c>
      <c r="F340" t="s">
        <v>1155</v>
      </c>
      <c r="G340" t="s">
        <v>1156</v>
      </c>
      <c r="H340">
        <v>21394</v>
      </c>
      <c r="I340">
        <v>147</v>
      </c>
      <c r="J340" t="s">
        <v>90</v>
      </c>
      <c r="K340" t="s">
        <v>241</v>
      </c>
      <c r="L340">
        <v>22000000</v>
      </c>
      <c r="M340">
        <v>2005</v>
      </c>
      <c r="N340">
        <v>7.8</v>
      </c>
      <c r="O340">
        <v>-20949555</v>
      </c>
    </row>
    <row r="341" spans="1:15" x14ac:dyDescent="0.3">
      <c r="A341" t="s">
        <v>91</v>
      </c>
      <c r="B341">
        <v>362</v>
      </c>
      <c r="C341">
        <v>166</v>
      </c>
      <c r="D341">
        <v>127490802</v>
      </c>
      <c r="E341" t="s">
        <v>1066</v>
      </c>
      <c r="F341" t="s">
        <v>93</v>
      </c>
      <c r="G341" t="s">
        <v>1158</v>
      </c>
      <c r="H341">
        <v>459346</v>
      </c>
      <c r="I341">
        <v>822</v>
      </c>
      <c r="J341" t="s">
        <v>29</v>
      </c>
      <c r="K341" t="s">
        <v>30</v>
      </c>
      <c r="L341">
        <v>150000000</v>
      </c>
      <c r="M341">
        <v>2008</v>
      </c>
      <c r="N341">
        <v>7.8</v>
      </c>
      <c r="O341">
        <v>-22509198</v>
      </c>
    </row>
    <row r="342" spans="1:15" x14ac:dyDescent="0.3">
      <c r="A342" t="s">
        <v>1160</v>
      </c>
      <c r="B342">
        <v>175</v>
      </c>
      <c r="C342">
        <v>106</v>
      </c>
      <c r="D342">
        <v>12339633</v>
      </c>
      <c r="E342" t="s">
        <v>600</v>
      </c>
      <c r="F342" t="s">
        <v>1161</v>
      </c>
      <c r="G342" t="s">
        <v>1162</v>
      </c>
      <c r="H342">
        <v>220591</v>
      </c>
      <c r="I342">
        <v>641</v>
      </c>
      <c r="J342" t="s">
        <v>29</v>
      </c>
      <c r="K342" t="s">
        <v>30</v>
      </c>
      <c r="L342">
        <v>36000000</v>
      </c>
      <c r="M342">
        <v>1997</v>
      </c>
      <c r="N342">
        <v>7.8</v>
      </c>
      <c r="O342">
        <v>-23660367</v>
      </c>
    </row>
    <row r="343" spans="1:15" x14ac:dyDescent="0.3">
      <c r="A343" t="s">
        <v>345</v>
      </c>
      <c r="B343">
        <v>324</v>
      </c>
      <c r="C343">
        <v>100</v>
      </c>
      <c r="D343">
        <v>200807262</v>
      </c>
      <c r="E343" t="s">
        <v>630</v>
      </c>
      <c r="F343" t="s">
        <v>1164</v>
      </c>
      <c r="G343" t="s">
        <v>1165</v>
      </c>
      <c r="H343">
        <v>294810</v>
      </c>
      <c r="I343">
        <v>387</v>
      </c>
      <c r="J343" t="s">
        <v>29</v>
      </c>
      <c r="K343" t="s">
        <v>30</v>
      </c>
      <c r="L343">
        <v>260000000</v>
      </c>
      <c r="M343">
        <v>2010</v>
      </c>
      <c r="N343">
        <v>7.8</v>
      </c>
      <c r="O343">
        <v>-59192738</v>
      </c>
    </row>
    <row r="344" spans="1:15" x14ac:dyDescent="0.3">
      <c r="A344" t="s">
        <v>505</v>
      </c>
      <c r="B344">
        <v>119</v>
      </c>
      <c r="C344">
        <v>108</v>
      </c>
      <c r="D344">
        <v>1339152</v>
      </c>
      <c r="E344" t="s">
        <v>1166</v>
      </c>
      <c r="F344" t="s">
        <v>1167</v>
      </c>
      <c r="G344" t="s">
        <v>1168</v>
      </c>
      <c r="H344">
        <v>28276</v>
      </c>
      <c r="I344">
        <v>64</v>
      </c>
      <c r="J344" t="s">
        <v>29</v>
      </c>
      <c r="K344" t="s">
        <v>241</v>
      </c>
      <c r="L344">
        <v>81200000</v>
      </c>
      <c r="M344">
        <v>2015</v>
      </c>
      <c r="N344">
        <v>7.8</v>
      </c>
      <c r="O344">
        <v>-79860848</v>
      </c>
    </row>
    <row r="345" spans="1:15" x14ac:dyDescent="0.3">
      <c r="A345" t="s">
        <v>185</v>
      </c>
      <c r="B345">
        <v>315</v>
      </c>
      <c r="C345">
        <v>194</v>
      </c>
      <c r="D345">
        <v>658672302</v>
      </c>
      <c r="E345" t="s">
        <v>588</v>
      </c>
      <c r="F345" t="s">
        <v>87</v>
      </c>
      <c r="G345" t="s">
        <v>1170</v>
      </c>
      <c r="H345">
        <v>793059</v>
      </c>
      <c r="I345">
        <v>2528</v>
      </c>
      <c r="J345" t="s">
        <v>29</v>
      </c>
      <c r="K345" t="s">
        <v>30</v>
      </c>
      <c r="L345">
        <v>200000000</v>
      </c>
      <c r="M345">
        <v>1997</v>
      </c>
      <c r="N345">
        <v>7.7</v>
      </c>
      <c r="O345">
        <v>458672302</v>
      </c>
    </row>
    <row r="346" spans="1:15" x14ac:dyDescent="0.3">
      <c r="A346" t="s">
        <v>1172</v>
      </c>
      <c r="B346">
        <v>261</v>
      </c>
      <c r="C346">
        <v>129</v>
      </c>
      <c r="D346">
        <v>255950375</v>
      </c>
      <c r="E346" t="s">
        <v>379</v>
      </c>
      <c r="F346" t="s">
        <v>1173</v>
      </c>
      <c r="G346" t="s">
        <v>1174</v>
      </c>
      <c r="H346">
        <v>223127</v>
      </c>
      <c r="I346">
        <v>420</v>
      </c>
      <c r="J346" t="s">
        <v>29</v>
      </c>
      <c r="K346" t="s">
        <v>30</v>
      </c>
      <c r="L346">
        <v>29000000</v>
      </c>
      <c r="M346">
        <v>2009</v>
      </c>
      <c r="N346">
        <v>7.7</v>
      </c>
      <c r="O346">
        <v>226950375</v>
      </c>
    </row>
    <row r="347" spans="1:15" x14ac:dyDescent="0.3">
      <c r="A347" t="s">
        <v>488</v>
      </c>
      <c r="B347">
        <v>145</v>
      </c>
      <c r="C347">
        <v>83</v>
      </c>
      <c r="D347">
        <v>184925485</v>
      </c>
      <c r="E347" t="s">
        <v>1176</v>
      </c>
      <c r="F347" t="s">
        <v>1177</v>
      </c>
      <c r="G347" t="s">
        <v>1178</v>
      </c>
      <c r="H347">
        <v>133348</v>
      </c>
      <c r="I347">
        <v>204</v>
      </c>
      <c r="J347" t="s">
        <v>29</v>
      </c>
      <c r="K347" t="s">
        <v>30</v>
      </c>
      <c r="L347">
        <v>2000000</v>
      </c>
      <c r="M347">
        <v>1937</v>
      </c>
      <c r="N347">
        <v>7.7</v>
      </c>
      <c r="O347">
        <v>182925485</v>
      </c>
    </row>
    <row r="348" spans="1:15" x14ac:dyDescent="0.3">
      <c r="A348" t="s">
        <v>654</v>
      </c>
      <c r="B348">
        <v>304</v>
      </c>
      <c r="C348">
        <v>87</v>
      </c>
      <c r="D348">
        <v>251501645</v>
      </c>
      <c r="E348" t="s">
        <v>1180</v>
      </c>
      <c r="F348" t="s">
        <v>834</v>
      </c>
      <c r="G348" t="s">
        <v>1181</v>
      </c>
      <c r="H348">
        <v>385943</v>
      </c>
      <c r="I348">
        <v>296</v>
      </c>
      <c r="J348" t="s">
        <v>29</v>
      </c>
      <c r="K348" t="s">
        <v>30</v>
      </c>
      <c r="L348">
        <v>69000000</v>
      </c>
      <c r="M348">
        <v>2010</v>
      </c>
      <c r="N348">
        <v>7.7</v>
      </c>
      <c r="O348">
        <v>182501645</v>
      </c>
    </row>
    <row r="349" spans="1:15" x14ac:dyDescent="0.3">
      <c r="A349" t="s">
        <v>1183</v>
      </c>
      <c r="B349">
        <v>460</v>
      </c>
      <c r="C349">
        <v>117</v>
      </c>
      <c r="D349">
        <v>210592590</v>
      </c>
      <c r="E349" t="s">
        <v>1184</v>
      </c>
      <c r="F349" t="s">
        <v>400</v>
      </c>
      <c r="G349" t="s">
        <v>1185</v>
      </c>
      <c r="H349">
        <v>607235</v>
      </c>
      <c r="I349">
        <v>2073</v>
      </c>
      <c r="J349" t="s">
        <v>29</v>
      </c>
      <c r="K349" t="s">
        <v>30</v>
      </c>
      <c r="L349">
        <v>65000000</v>
      </c>
      <c r="M349">
        <v>2006</v>
      </c>
      <c r="N349">
        <v>7.7</v>
      </c>
      <c r="O349">
        <v>145592590</v>
      </c>
    </row>
    <row r="350" spans="1:15" x14ac:dyDescent="0.3">
      <c r="A350" t="s">
        <v>72</v>
      </c>
      <c r="B350">
        <v>221</v>
      </c>
      <c r="C350">
        <v>143</v>
      </c>
      <c r="D350">
        <v>233630478</v>
      </c>
      <c r="E350" t="s">
        <v>1187</v>
      </c>
      <c r="F350" t="s">
        <v>74</v>
      </c>
      <c r="G350" t="s">
        <v>1188</v>
      </c>
      <c r="H350">
        <v>394317</v>
      </c>
      <c r="I350">
        <v>1051</v>
      </c>
      <c r="J350" t="s">
        <v>29</v>
      </c>
      <c r="K350" t="s">
        <v>30</v>
      </c>
      <c r="L350">
        <v>90000000</v>
      </c>
      <c r="M350">
        <v>2000</v>
      </c>
      <c r="N350">
        <v>7.7</v>
      </c>
      <c r="O350">
        <v>143630478</v>
      </c>
    </row>
    <row r="351" spans="1:15" x14ac:dyDescent="0.3">
      <c r="A351" t="s">
        <v>522</v>
      </c>
      <c r="B351">
        <v>493</v>
      </c>
      <c r="C351">
        <v>110</v>
      </c>
      <c r="D351">
        <v>171031347</v>
      </c>
      <c r="E351" t="s">
        <v>639</v>
      </c>
      <c r="F351" t="s">
        <v>496</v>
      </c>
      <c r="G351" t="s">
        <v>1189</v>
      </c>
      <c r="H351">
        <v>240962</v>
      </c>
      <c r="I351">
        <v>724</v>
      </c>
      <c r="J351" t="s">
        <v>29</v>
      </c>
      <c r="K351" t="s">
        <v>30</v>
      </c>
      <c r="L351">
        <v>38000000</v>
      </c>
      <c r="M351">
        <v>2010</v>
      </c>
      <c r="N351">
        <v>7.7</v>
      </c>
      <c r="O351">
        <v>133031347</v>
      </c>
    </row>
    <row r="352" spans="1:15" x14ac:dyDescent="0.3">
      <c r="A352" t="s">
        <v>59</v>
      </c>
      <c r="B352">
        <v>171</v>
      </c>
      <c r="C352">
        <v>135</v>
      </c>
      <c r="D352">
        <v>128300000</v>
      </c>
      <c r="E352" t="s">
        <v>373</v>
      </c>
      <c r="F352" t="s">
        <v>1190</v>
      </c>
      <c r="G352" t="s">
        <v>1191</v>
      </c>
      <c r="H352">
        <v>139288</v>
      </c>
      <c r="I352">
        <v>339</v>
      </c>
      <c r="J352" t="s">
        <v>29</v>
      </c>
      <c r="K352" t="s">
        <v>30</v>
      </c>
      <c r="L352">
        <v>19400870</v>
      </c>
      <c r="M352">
        <v>1977</v>
      </c>
      <c r="N352">
        <v>7.7</v>
      </c>
      <c r="O352">
        <v>108899130</v>
      </c>
    </row>
    <row r="353" spans="1:15" x14ac:dyDescent="0.3">
      <c r="A353" t="s">
        <v>1192</v>
      </c>
      <c r="B353">
        <v>156</v>
      </c>
      <c r="C353">
        <v>139</v>
      </c>
      <c r="D353">
        <v>147637474</v>
      </c>
      <c r="E353" t="s">
        <v>699</v>
      </c>
      <c r="F353" t="s">
        <v>1193</v>
      </c>
      <c r="G353" t="s">
        <v>1194</v>
      </c>
      <c r="H353">
        <v>224671</v>
      </c>
      <c r="I353">
        <v>470</v>
      </c>
      <c r="J353" t="s">
        <v>29</v>
      </c>
      <c r="K353" t="s">
        <v>30</v>
      </c>
      <c r="L353">
        <v>50000000</v>
      </c>
      <c r="M353">
        <v>1997</v>
      </c>
      <c r="N353">
        <v>7.7</v>
      </c>
      <c r="O353">
        <v>97637474</v>
      </c>
    </row>
    <row r="354" spans="1:15" x14ac:dyDescent="0.3">
      <c r="A354" t="s">
        <v>532</v>
      </c>
      <c r="B354">
        <v>656</v>
      </c>
      <c r="C354">
        <v>130</v>
      </c>
      <c r="D354">
        <v>136019448</v>
      </c>
      <c r="E354" t="s">
        <v>1196</v>
      </c>
      <c r="F354" t="s">
        <v>1197</v>
      </c>
      <c r="G354" t="s">
        <v>1198</v>
      </c>
      <c r="H354">
        <v>452465</v>
      </c>
      <c r="I354">
        <v>695</v>
      </c>
      <c r="J354" t="s">
        <v>29</v>
      </c>
      <c r="K354" t="s">
        <v>30</v>
      </c>
      <c r="L354">
        <v>44500000</v>
      </c>
      <c r="M354">
        <v>2012</v>
      </c>
      <c r="N354">
        <v>7.7</v>
      </c>
      <c r="O354">
        <v>91519448</v>
      </c>
    </row>
    <row r="355" spans="1:15" x14ac:dyDescent="0.3">
      <c r="A355" t="s">
        <v>613</v>
      </c>
      <c r="B355">
        <v>437</v>
      </c>
      <c r="C355">
        <v>133</v>
      </c>
      <c r="D355">
        <v>109712885</v>
      </c>
      <c r="E355" t="s">
        <v>459</v>
      </c>
      <c r="F355" t="s">
        <v>503</v>
      </c>
      <c r="G355" t="s">
        <v>1200</v>
      </c>
      <c r="H355">
        <v>146708</v>
      </c>
      <c r="I355">
        <v>362</v>
      </c>
      <c r="J355" t="s">
        <v>29</v>
      </c>
      <c r="K355" t="s">
        <v>30</v>
      </c>
      <c r="L355">
        <v>35000000</v>
      </c>
      <c r="M355">
        <v>2015</v>
      </c>
      <c r="N355">
        <v>7.7</v>
      </c>
      <c r="O355">
        <v>74712885</v>
      </c>
    </row>
    <row r="356" spans="1:15" x14ac:dyDescent="0.3">
      <c r="A356" t="s">
        <v>725</v>
      </c>
      <c r="B356">
        <v>357</v>
      </c>
      <c r="C356">
        <v>134</v>
      </c>
      <c r="D356">
        <v>83025853</v>
      </c>
      <c r="E356" t="s">
        <v>588</v>
      </c>
      <c r="F356" t="s">
        <v>601</v>
      </c>
      <c r="G356" t="s">
        <v>1202</v>
      </c>
      <c r="H356">
        <v>259837</v>
      </c>
      <c r="I356">
        <v>2254</v>
      </c>
      <c r="J356" t="s">
        <v>29</v>
      </c>
      <c r="K356" t="s">
        <v>30</v>
      </c>
      <c r="L356">
        <v>14000000</v>
      </c>
      <c r="M356">
        <v>2005</v>
      </c>
      <c r="N356">
        <v>7.7</v>
      </c>
      <c r="O356">
        <v>69025853</v>
      </c>
    </row>
    <row r="357" spans="1:15" x14ac:dyDescent="0.3">
      <c r="A357" t="s">
        <v>828</v>
      </c>
      <c r="B357">
        <v>148</v>
      </c>
      <c r="C357">
        <v>116</v>
      </c>
      <c r="D357">
        <v>78900000</v>
      </c>
      <c r="E357" t="s">
        <v>248</v>
      </c>
      <c r="F357" t="s">
        <v>1204</v>
      </c>
      <c r="G357" t="s">
        <v>1205</v>
      </c>
      <c r="H357">
        <v>91414</v>
      </c>
      <c r="I357">
        <v>359</v>
      </c>
      <c r="J357" t="s">
        <v>29</v>
      </c>
      <c r="K357" t="s">
        <v>30</v>
      </c>
      <c r="L357">
        <v>11000000</v>
      </c>
      <c r="M357">
        <v>1982</v>
      </c>
      <c r="N357">
        <v>7.7</v>
      </c>
      <c r="O357">
        <v>67900000</v>
      </c>
    </row>
    <row r="358" spans="1:15" x14ac:dyDescent="0.3">
      <c r="A358" t="s">
        <v>91</v>
      </c>
      <c r="B358">
        <v>556</v>
      </c>
      <c r="C358">
        <v>120</v>
      </c>
      <c r="D358">
        <v>96917897</v>
      </c>
      <c r="E358" t="s">
        <v>393</v>
      </c>
      <c r="F358" t="s">
        <v>1207</v>
      </c>
      <c r="G358" t="s">
        <v>1208</v>
      </c>
      <c r="H358">
        <v>479453</v>
      </c>
      <c r="I358">
        <v>696</v>
      </c>
      <c r="J358" t="s">
        <v>29</v>
      </c>
      <c r="K358" t="s">
        <v>30</v>
      </c>
      <c r="L358">
        <v>40000000</v>
      </c>
      <c r="M358">
        <v>2010</v>
      </c>
      <c r="N358">
        <v>7.7</v>
      </c>
      <c r="O358">
        <v>56917897</v>
      </c>
    </row>
    <row r="359" spans="1:15" x14ac:dyDescent="0.3">
      <c r="A359" t="s">
        <v>978</v>
      </c>
      <c r="B359">
        <v>287</v>
      </c>
      <c r="C359">
        <v>103</v>
      </c>
      <c r="D359">
        <v>55153403</v>
      </c>
      <c r="E359" t="s">
        <v>211</v>
      </c>
      <c r="F359" t="s">
        <v>1210</v>
      </c>
      <c r="G359" t="s">
        <v>1211</v>
      </c>
      <c r="H359">
        <v>299127</v>
      </c>
      <c r="I359">
        <v>1509</v>
      </c>
      <c r="J359" t="s">
        <v>29</v>
      </c>
      <c r="K359" t="s">
        <v>30</v>
      </c>
      <c r="L359">
        <v>1200000</v>
      </c>
      <c r="M359">
        <v>2004</v>
      </c>
      <c r="N359">
        <v>7.7</v>
      </c>
      <c r="O359">
        <v>53953403</v>
      </c>
    </row>
    <row r="360" spans="1:15" x14ac:dyDescent="0.3">
      <c r="A360" t="s">
        <v>1213</v>
      </c>
      <c r="B360">
        <v>445</v>
      </c>
      <c r="C360">
        <v>88</v>
      </c>
      <c r="D360">
        <v>75590286</v>
      </c>
      <c r="E360" t="s">
        <v>1214</v>
      </c>
      <c r="F360" t="s">
        <v>490</v>
      </c>
      <c r="G360" t="s">
        <v>1215</v>
      </c>
      <c r="H360">
        <v>386217</v>
      </c>
      <c r="I360">
        <v>553</v>
      </c>
      <c r="J360" t="s">
        <v>29</v>
      </c>
      <c r="K360" t="s">
        <v>30</v>
      </c>
      <c r="L360">
        <v>23600000</v>
      </c>
      <c r="M360">
        <v>2009</v>
      </c>
      <c r="N360">
        <v>7.7</v>
      </c>
      <c r="O360">
        <v>51990286</v>
      </c>
    </row>
    <row r="361" spans="1:15" x14ac:dyDescent="0.3">
      <c r="A361" t="s">
        <v>134</v>
      </c>
      <c r="B361">
        <v>68</v>
      </c>
      <c r="C361">
        <v>125</v>
      </c>
      <c r="D361">
        <v>77324422</v>
      </c>
      <c r="E361" t="s">
        <v>92</v>
      </c>
      <c r="F361" t="s">
        <v>837</v>
      </c>
      <c r="G361" t="s">
        <v>1217</v>
      </c>
      <c r="H361">
        <v>178731</v>
      </c>
      <c r="I361">
        <v>261</v>
      </c>
      <c r="J361" t="s">
        <v>29</v>
      </c>
      <c r="K361" t="s">
        <v>30</v>
      </c>
      <c r="L361">
        <v>26000000</v>
      </c>
      <c r="M361">
        <v>1993</v>
      </c>
      <c r="N361">
        <v>7.7</v>
      </c>
      <c r="O361">
        <v>51324422</v>
      </c>
    </row>
    <row r="362" spans="1:15" x14ac:dyDescent="0.3">
      <c r="A362" t="s">
        <v>539</v>
      </c>
      <c r="B362">
        <v>487</v>
      </c>
      <c r="C362">
        <v>94</v>
      </c>
      <c r="D362">
        <v>56816662</v>
      </c>
      <c r="E362" t="s">
        <v>519</v>
      </c>
      <c r="F362" t="s">
        <v>1219</v>
      </c>
      <c r="G362" t="s">
        <v>1220</v>
      </c>
      <c r="H362">
        <v>301149</v>
      </c>
      <c r="I362">
        <v>509</v>
      </c>
      <c r="J362" t="s">
        <v>29</v>
      </c>
      <c r="K362" t="s">
        <v>408</v>
      </c>
      <c r="L362">
        <v>17000000</v>
      </c>
      <c r="M362">
        <v>2011</v>
      </c>
      <c r="N362">
        <v>7.7</v>
      </c>
      <c r="O362">
        <v>39816662</v>
      </c>
    </row>
    <row r="363" spans="1:15" x14ac:dyDescent="0.3">
      <c r="A363" t="s">
        <v>780</v>
      </c>
      <c r="B363">
        <v>209</v>
      </c>
      <c r="C363">
        <v>178</v>
      </c>
      <c r="D363">
        <v>75305995</v>
      </c>
      <c r="E363" t="s">
        <v>1222</v>
      </c>
      <c r="F363" t="s">
        <v>1223</v>
      </c>
      <c r="G363" t="s">
        <v>1224</v>
      </c>
      <c r="H363">
        <v>110394</v>
      </c>
      <c r="I363">
        <v>433</v>
      </c>
      <c r="J363" t="s">
        <v>29</v>
      </c>
      <c r="K363" t="s">
        <v>30</v>
      </c>
      <c r="L363">
        <v>40000000</v>
      </c>
      <c r="M363">
        <v>2004</v>
      </c>
      <c r="N363">
        <v>7.7</v>
      </c>
      <c r="O363">
        <v>35305995</v>
      </c>
    </row>
    <row r="364" spans="1:15" x14ac:dyDescent="0.3">
      <c r="A364" t="s">
        <v>1226</v>
      </c>
      <c r="B364">
        <v>355</v>
      </c>
      <c r="C364">
        <v>109</v>
      </c>
      <c r="D364">
        <v>40983001</v>
      </c>
      <c r="E364" t="s">
        <v>208</v>
      </c>
      <c r="F364" t="s">
        <v>601</v>
      </c>
      <c r="G364" t="s">
        <v>1227</v>
      </c>
      <c r="H364">
        <v>181025</v>
      </c>
      <c r="I364">
        <v>336</v>
      </c>
      <c r="J364" t="s">
        <v>29</v>
      </c>
      <c r="K364" t="s">
        <v>30</v>
      </c>
      <c r="L364">
        <v>7000000</v>
      </c>
      <c r="M364">
        <v>2012</v>
      </c>
      <c r="N364">
        <v>7.7</v>
      </c>
      <c r="O364">
        <v>33983001</v>
      </c>
    </row>
    <row r="365" spans="1:15" x14ac:dyDescent="0.3">
      <c r="A365" t="s">
        <v>1229</v>
      </c>
      <c r="B365">
        <v>109</v>
      </c>
      <c r="C365">
        <v>122</v>
      </c>
      <c r="D365">
        <v>76261036</v>
      </c>
      <c r="E365" t="s">
        <v>208</v>
      </c>
      <c r="F365" t="s">
        <v>837</v>
      </c>
      <c r="G365" t="s">
        <v>1230</v>
      </c>
      <c r="H365">
        <v>305929</v>
      </c>
      <c r="I365">
        <v>633</v>
      </c>
      <c r="J365" t="s">
        <v>29</v>
      </c>
      <c r="K365" t="s">
        <v>30</v>
      </c>
      <c r="L365">
        <v>45000000</v>
      </c>
      <c r="M365">
        <v>2001</v>
      </c>
      <c r="N365">
        <v>7.7</v>
      </c>
      <c r="O365">
        <v>31261036</v>
      </c>
    </row>
    <row r="366" spans="1:15" x14ac:dyDescent="0.3">
      <c r="A366" t="s">
        <v>1231</v>
      </c>
      <c r="B366">
        <v>71</v>
      </c>
      <c r="C366">
        <v>105</v>
      </c>
      <c r="D366">
        <v>35811509</v>
      </c>
      <c r="E366" t="s">
        <v>819</v>
      </c>
      <c r="F366" t="s">
        <v>1232</v>
      </c>
      <c r="G366" t="s">
        <v>1233</v>
      </c>
      <c r="H366">
        <v>43013</v>
      </c>
      <c r="I366">
        <v>104</v>
      </c>
      <c r="J366" t="s">
        <v>29</v>
      </c>
      <c r="K366" t="s">
        <v>581</v>
      </c>
      <c r="L366">
        <v>5500000</v>
      </c>
      <c r="M366">
        <v>1996</v>
      </c>
      <c r="N366">
        <v>7.7</v>
      </c>
      <c r="O366">
        <v>30311509</v>
      </c>
    </row>
    <row r="367" spans="1:15" x14ac:dyDescent="0.3">
      <c r="A367" t="s">
        <v>59</v>
      </c>
      <c r="B367">
        <v>252</v>
      </c>
      <c r="C367">
        <v>145</v>
      </c>
      <c r="D367">
        <v>132014112</v>
      </c>
      <c r="E367" t="s">
        <v>1235</v>
      </c>
      <c r="F367" t="s">
        <v>649</v>
      </c>
      <c r="G367" t="s">
        <v>1236</v>
      </c>
      <c r="H367">
        <v>399651</v>
      </c>
      <c r="I367">
        <v>1331</v>
      </c>
      <c r="J367" t="s">
        <v>29</v>
      </c>
      <c r="K367" t="s">
        <v>30</v>
      </c>
      <c r="L367">
        <v>102000000</v>
      </c>
      <c r="M367">
        <v>2002</v>
      </c>
      <c r="N367">
        <v>7.7</v>
      </c>
      <c r="O367">
        <v>30014112</v>
      </c>
    </row>
    <row r="368" spans="1:15" x14ac:dyDescent="0.3">
      <c r="A368" t="s">
        <v>1225</v>
      </c>
      <c r="B368">
        <v>327</v>
      </c>
      <c r="C368">
        <v>100</v>
      </c>
      <c r="D368">
        <v>34963967</v>
      </c>
      <c r="E368" t="s">
        <v>699</v>
      </c>
      <c r="F368" t="s">
        <v>1238</v>
      </c>
      <c r="G368" t="s">
        <v>1239</v>
      </c>
      <c r="H368">
        <v>270441</v>
      </c>
      <c r="I368">
        <v>378</v>
      </c>
      <c r="J368" t="s">
        <v>29</v>
      </c>
      <c r="K368" t="s">
        <v>30</v>
      </c>
      <c r="L368">
        <v>8000000</v>
      </c>
      <c r="M368">
        <v>2011</v>
      </c>
      <c r="N368">
        <v>7.7</v>
      </c>
      <c r="O368">
        <v>26963967</v>
      </c>
    </row>
    <row r="369" spans="1:15" x14ac:dyDescent="0.3">
      <c r="A369" t="s">
        <v>725</v>
      </c>
      <c r="B369">
        <v>69</v>
      </c>
      <c r="C369">
        <v>136</v>
      </c>
      <c r="D369">
        <v>42700000</v>
      </c>
      <c r="E369" t="s">
        <v>588</v>
      </c>
      <c r="F369" t="s">
        <v>398</v>
      </c>
      <c r="G369" t="s">
        <v>1241</v>
      </c>
      <c r="H369">
        <v>78392</v>
      </c>
      <c r="I369">
        <v>196</v>
      </c>
      <c r="J369" t="s">
        <v>29</v>
      </c>
      <c r="K369" t="s">
        <v>30</v>
      </c>
      <c r="L369">
        <v>16500000</v>
      </c>
      <c r="M369">
        <v>1995</v>
      </c>
      <c r="N369">
        <v>7.7</v>
      </c>
      <c r="O369">
        <v>26200000</v>
      </c>
    </row>
    <row r="370" spans="1:15" x14ac:dyDescent="0.3">
      <c r="A370" t="s">
        <v>1243</v>
      </c>
      <c r="B370">
        <v>331</v>
      </c>
      <c r="C370">
        <v>95</v>
      </c>
      <c r="D370">
        <v>32391374</v>
      </c>
      <c r="E370" t="s">
        <v>699</v>
      </c>
      <c r="F370" t="s">
        <v>1238</v>
      </c>
      <c r="G370" t="s">
        <v>1244</v>
      </c>
      <c r="H370">
        <v>376600</v>
      </c>
      <c r="I370">
        <v>494</v>
      </c>
      <c r="J370" t="s">
        <v>29</v>
      </c>
      <c r="K370" t="s">
        <v>30</v>
      </c>
      <c r="L370">
        <v>7500000</v>
      </c>
      <c r="M370">
        <v>2009</v>
      </c>
      <c r="N370">
        <v>7.7</v>
      </c>
      <c r="O370">
        <v>24891374</v>
      </c>
    </row>
    <row r="371" spans="1:15" x14ac:dyDescent="0.3">
      <c r="A371" t="s">
        <v>245</v>
      </c>
      <c r="B371">
        <v>226</v>
      </c>
      <c r="C371">
        <v>117</v>
      </c>
      <c r="D371">
        <v>104054514</v>
      </c>
      <c r="E371" t="s">
        <v>208</v>
      </c>
      <c r="F371" t="s">
        <v>74</v>
      </c>
      <c r="G371" t="s">
        <v>1246</v>
      </c>
      <c r="H371">
        <v>200359</v>
      </c>
      <c r="I371">
        <v>1009</v>
      </c>
      <c r="J371" t="s">
        <v>29</v>
      </c>
      <c r="K371" t="s">
        <v>30</v>
      </c>
      <c r="L371">
        <v>80000000</v>
      </c>
      <c r="M371">
        <v>2002</v>
      </c>
      <c r="N371">
        <v>7.7</v>
      </c>
      <c r="O371">
        <v>24054514</v>
      </c>
    </row>
    <row r="372" spans="1:15" x14ac:dyDescent="0.3">
      <c r="A372" t="s">
        <v>396</v>
      </c>
      <c r="B372">
        <v>419</v>
      </c>
      <c r="C372">
        <v>123</v>
      </c>
      <c r="D372">
        <v>35887263</v>
      </c>
      <c r="E372" t="s">
        <v>607</v>
      </c>
      <c r="F372" t="s">
        <v>1248</v>
      </c>
      <c r="G372" t="s">
        <v>1249</v>
      </c>
      <c r="H372">
        <v>265507</v>
      </c>
      <c r="I372">
        <v>388</v>
      </c>
      <c r="J372" t="s">
        <v>29</v>
      </c>
      <c r="K372" t="s">
        <v>200</v>
      </c>
      <c r="L372">
        <v>15000000</v>
      </c>
      <c r="M372">
        <v>2014</v>
      </c>
      <c r="N372">
        <v>7.7</v>
      </c>
      <c r="O372">
        <v>20887263</v>
      </c>
    </row>
    <row r="373" spans="1:15" x14ac:dyDescent="0.3">
      <c r="A373" t="s">
        <v>1251</v>
      </c>
      <c r="B373">
        <v>51</v>
      </c>
      <c r="C373">
        <v>119</v>
      </c>
      <c r="D373">
        <v>34700000</v>
      </c>
      <c r="E373" t="s">
        <v>588</v>
      </c>
      <c r="F373" t="s">
        <v>106</v>
      </c>
      <c r="G373" t="s">
        <v>1252</v>
      </c>
      <c r="H373">
        <v>52846</v>
      </c>
      <c r="I373">
        <v>143</v>
      </c>
      <c r="J373" t="s">
        <v>29</v>
      </c>
      <c r="K373" t="s">
        <v>30</v>
      </c>
      <c r="L373">
        <v>14000000</v>
      </c>
      <c r="M373">
        <v>1988</v>
      </c>
      <c r="N373">
        <v>7.7</v>
      </c>
      <c r="O373">
        <v>20700000</v>
      </c>
    </row>
    <row r="374" spans="1:15" x14ac:dyDescent="0.3">
      <c r="A374" t="s">
        <v>1254</v>
      </c>
      <c r="B374">
        <v>138</v>
      </c>
      <c r="C374">
        <v>131</v>
      </c>
      <c r="D374">
        <v>54228104</v>
      </c>
      <c r="E374" t="s">
        <v>1255</v>
      </c>
      <c r="F374" t="s">
        <v>1256</v>
      </c>
      <c r="G374" t="s">
        <v>1257</v>
      </c>
      <c r="H374">
        <v>104991</v>
      </c>
      <c r="I374">
        <v>544</v>
      </c>
      <c r="J374" t="s">
        <v>29</v>
      </c>
      <c r="K374" t="s">
        <v>200</v>
      </c>
      <c r="L374">
        <v>35000000</v>
      </c>
      <c r="M374">
        <v>2002</v>
      </c>
      <c r="N374">
        <v>7.7</v>
      </c>
      <c r="O374">
        <v>19228104</v>
      </c>
    </row>
    <row r="375" spans="1:15" x14ac:dyDescent="0.3">
      <c r="A375" t="s">
        <v>541</v>
      </c>
      <c r="B375">
        <v>447</v>
      </c>
      <c r="C375">
        <v>117</v>
      </c>
      <c r="D375">
        <v>48043505</v>
      </c>
      <c r="E375" t="s">
        <v>1259</v>
      </c>
      <c r="F375" t="s">
        <v>1260</v>
      </c>
      <c r="G375" t="s">
        <v>1261</v>
      </c>
      <c r="H375">
        <v>435864</v>
      </c>
      <c r="I375">
        <v>801</v>
      </c>
      <c r="J375" t="s">
        <v>29</v>
      </c>
      <c r="K375" t="s">
        <v>200</v>
      </c>
      <c r="L375">
        <v>30000000</v>
      </c>
      <c r="M375">
        <v>2010</v>
      </c>
      <c r="N375">
        <v>7.7</v>
      </c>
      <c r="O375">
        <v>18043505</v>
      </c>
    </row>
    <row r="376" spans="1:15" x14ac:dyDescent="0.3">
      <c r="A376" t="s">
        <v>839</v>
      </c>
      <c r="B376">
        <v>151</v>
      </c>
      <c r="C376">
        <v>110</v>
      </c>
      <c r="D376">
        <v>21994911</v>
      </c>
      <c r="E376" t="s">
        <v>220</v>
      </c>
      <c r="F376" t="s">
        <v>1263</v>
      </c>
      <c r="G376" t="s">
        <v>1264</v>
      </c>
      <c r="H376">
        <v>98354</v>
      </c>
      <c r="I376">
        <v>433</v>
      </c>
      <c r="J376" t="s">
        <v>29</v>
      </c>
      <c r="K376" t="s">
        <v>200</v>
      </c>
      <c r="L376">
        <v>5000000</v>
      </c>
      <c r="M376">
        <v>2000</v>
      </c>
      <c r="N376">
        <v>7.7</v>
      </c>
      <c r="O376">
        <v>16994911</v>
      </c>
    </row>
    <row r="377" spans="1:15" x14ac:dyDescent="0.3">
      <c r="A377" t="s">
        <v>190</v>
      </c>
      <c r="B377">
        <v>200</v>
      </c>
      <c r="C377">
        <v>152</v>
      </c>
      <c r="D377">
        <v>108638745</v>
      </c>
      <c r="E377" t="s">
        <v>575</v>
      </c>
      <c r="F377" t="s">
        <v>1266</v>
      </c>
      <c r="G377" t="s">
        <v>1267</v>
      </c>
      <c r="H377">
        <v>292022</v>
      </c>
      <c r="I377">
        <v>1103</v>
      </c>
      <c r="J377" t="s">
        <v>29</v>
      </c>
      <c r="K377" t="s">
        <v>30</v>
      </c>
      <c r="L377">
        <v>92000000</v>
      </c>
      <c r="M377">
        <v>2001</v>
      </c>
      <c r="N377">
        <v>7.7</v>
      </c>
      <c r="O377">
        <v>16638745</v>
      </c>
    </row>
    <row r="378" spans="1:15" x14ac:dyDescent="0.3">
      <c r="A378" t="s">
        <v>480</v>
      </c>
      <c r="B378">
        <v>75</v>
      </c>
      <c r="C378">
        <v>89</v>
      </c>
      <c r="D378">
        <v>27281507</v>
      </c>
      <c r="E378" t="s">
        <v>1269</v>
      </c>
      <c r="F378" t="s">
        <v>1270</v>
      </c>
      <c r="G378" t="s">
        <v>1271</v>
      </c>
      <c r="H378">
        <v>33850</v>
      </c>
      <c r="I378">
        <v>147</v>
      </c>
      <c r="J378" t="s">
        <v>29</v>
      </c>
      <c r="K378" t="s">
        <v>30</v>
      </c>
      <c r="L378">
        <v>12000000</v>
      </c>
      <c r="M378">
        <v>1992</v>
      </c>
      <c r="N378">
        <v>7.7</v>
      </c>
      <c r="O378">
        <v>15281507</v>
      </c>
    </row>
    <row r="379" spans="1:15" x14ac:dyDescent="0.3">
      <c r="A379" t="s">
        <v>1273</v>
      </c>
      <c r="B379">
        <v>310</v>
      </c>
      <c r="C379">
        <v>100</v>
      </c>
      <c r="D379">
        <v>75280058</v>
      </c>
      <c r="E379" t="s">
        <v>1274</v>
      </c>
      <c r="F379" t="s">
        <v>1275</v>
      </c>
      <c r="G379" t="s">
        <v>1276</v>
      </c>
      <c r="H379">
        <v>143121</v>
      </c>
      <c r="I379">
        <v>279</v>
      </c>
      <c r="J379" t="s">
        <v>29</v>
      </c>
      <c r="K379" t="s">
        <v>30</v>
      </c>
      <c r="L379">
        <v>60000000</v>
      </c>
      <c r="M379">
        <v>2009</v>
      </c>
      <c r="N379">
        <v>7.7</v>
      </c>
      <c r="O379">
        <v>15280058</v>
      </c>
    </row>
    <row r="380" spans="1:15" x14ac:dyDescent="0.3">
      <c r="A380" t="s">
        <v>857</v>
      </c>
      <c r="B380">
        <v>61</v>
      </c>
      <c r="C380">
        <v>202</v>
      </c>
      <c r="D380">
        <v>48169908</v>
      </c>
      <c r="E380" t="s">
        <v>655</v>
      </c>
      <c r="F380" t="s">
        <v>837</v>
      </c>
      <c r="G380" t="s">
        <v>1278</v>
      </c>
      <c r="H380">
        <v>63923</v>
      </c>
      <c r="I380">
        <v>156</v>
      </c>
      <c r="J380" t="s">
        <v>29</v>
      </c>
      <c r="K380" t="s">
        <v>30</v>
      </c>
      <c r="L380">
        <v>33000000</v>
      </c>
      <c r="M380">
        <v>1992</v>
      </c>
      <c r="N380">
        <v>7.7</v>
      </c>
      <c r="O380">
        <v>15169908</v>
      </c>
    </row>
    <row r="381" spans="1:15" x14ac:dyDescent="0.3">
      <c r="A381" t="s">
        <v>664</v>
      </c>
      <c r="B381">
        <v>202</v>
      </c>
      <c r="C381">
        <v>123</v>
      </c>
      <c r="D381">
        <v>69951824</v>
      </c>
      <c r="E381" t="s">
        <v>588</v>
      </c>
      <c r="F381" t="s">
        <v>665</v>
      </c>
      <c r="G381" t="s">
        <v>1280</v>
      </c>
      <c r="H381">
        <v>232710</v>
      </c>
      <c r="I381">
        <v>599</v>
      </c>
      <c r="J381" t="s">
        <v>29</v>
      </c>
      <c r="K381" t="s">
        <v>30</v>
      </c>
      <c r="L381">
        <v>55000000</v>
      </c>
      <c r="M381">
        <v>2008</v>
      </c>
      <c r="N381">
        <v>7.7</v>
      </c>
      <c r="O381">
        <v>14951824</v>
      </c>
    </row>
    <row r="382" spans="1:15" x14ac:dyDescent="0.3">
      <c r="A382" t="s">
        <v>386</v>
      </c>
      <c r="B382">
        <v>218</v>
      </c>
      <c r="C382">
        <v>129</v>
      </c>
      <c r="D382">
        <v>59365105</v>
      </c>
      <c r="E382" t="s">
        <v>699</v>
      </c>
      <c r="F382" t="s">
        <v>656</v>
      </c>
      <c r="G382" t="s">
        <v>1281</v>
      </c>
      <c r="H382">
        <v>318634</v>
      </c>
      <c r="I382">
        <v>1004</v>
      </c>
      <c r="J382" t="s">
        <v>29</v>
      </c>
      <c r="K382" t="s">
        <v>200</v>
      </c>
      <c r="L382">
        <v>45000000</v>
      </c>
      <c r="M382">
        <v>2003</v>
      </c>
      <c r="N382">
        <v>7.7</v>
      </c>
      <c r="O382">
        <v>14365105</v>
      </c>
    </row>
    <row r="383" spans="1:15" x14ac:dyDescent="0.3">
      <c r="A383" t="s">
        <v>326</v>
      </c>
      <c r="B383">
        <v>173</v>
      </c>
      <c r="C383">
        <v>106</v>
      </c>
      <c r="D383">
        <v>13622333</v>
      </c>
      <c r="E383" t="s">
        <v>1022</v>
      </c>
      <c r="F383" t="s">
        <v>1282</v>
      </c>
      <c r="G383" t="s">
        <v>1283</v>
      </c>
      <c r="H383">
        <v>91377</v>
      </c>
      <c r="I383">
        <v>385</v>
      </c>
      <c r="J383" t="s">
        <v>174</v>
      </c>
      <c r="K383" t="s">
        <v>585</v>
      </c>
      <c r="L383">
        <v>2000000</v>
      </c>
      <c r="M383">
        <v>2001</v>
      </c>
      <c r="N383">
        <v>7.7</v>
      </c>
      <c r="O383">
        <v>11622333</v>
      </c>
    </row>
    <row r="384" spans="1:15" x14ac:dyDescent="0.3">
      <c r="A384" t="s">
        <v>443</v>
      </c>
      <c r="B384">
        <v>252</v>
      </c>
      <c r="C384">
        <v>121</v>
      </c>
      <c r="D384">
        <v>17605861</v>
      </c>
      <c r="E384" t="s">
        <v>1196</v>
      </c>
      <c r="F384" t="s">
        <v>1285</v>
      </c>
      <c r="G384" t="s">
        <v>1286</v>
      </c>
      <c r="H384">
        <v>145580</v>
      </c>
      <c r="I384">
        <v>351</v>
      </c>
      <c r="J384" t="s">
        <v>29</v>
      </c>
      <c r="K384" t="s">
        <v>200</v>
      </c>
      <c r="L384">
        <v>6000000</v>
      </c>
      <c r="M384">
        <v>2006</v>
      </c>
      <c r="N384">
        <v>7.7</v>
      </c>
      <c r="O384">
        <v>11605861</v>
      </c>
    </row>
    <row r="385" spans="1:15" x14ac:dyDescent="0.3">
      <c r="A385" t="s">
        <v>1287</v>
      </c>
      <c r="B385">
        <v>197</v>
      </c>
      <c r="C385">
        <v>101</v>
      </c>
      <c r="D385">
        <v>12995673</v>
      </c>
      <c r="E385" t="s">
        <v>1288</v>
      </c>
      <c r="F385" t="s">
        <v>1289</v>
      </c>
      <c r="G385" t="s">
        <v>1290</v>
      </c>
      <c r="H385">
        <v>52286</v>
      </c>
      <c r="I385">
        <v>345</v>
      </c>
      <c r="J385" t="s">
        <v>29</v>
      </c>
      <c r="K385" t="s">
        <v>30</v>
      </c>
      <c r="L385">
        <v>2500000</v>
      </c>
      <c r="M385">
        <v>2008</v>
      </c>
      <c r="N385">
        <v>7.7</v>
      </c>
      <c r="O385">
        <v>10495673</v>
      </c>
    </row>
    <row r="386" spans="1:15" x14ac:dyDescent="0.3">
      <c r="A386" t="s">
        <v>461</v>
      </c>
      <c r="B386">
        <v>489</v>
      </c>
      <c r="C386">
        <v>108</v>
      </c>
      <c r="D386">
        <v>25440971</v>
      </c>
      <c r="E386" t="s">
        <v>217</v>
      </c>
      <c r="F386" t="s">
        <v>1291</v>
      </c>
      <c r="G386" t="s">
        <v>1292</v>
      </c>
      <c r="H386">
        <v>289508</v>
      </c>
      <c r="I386">
        <v>611</v>
      </c>
      <c r="J386" t="s">
        <v>29</v>
      </c>
      <c r="K386" t="s">
        <v>200</v>
      </c>
      <c r="L386">
        <v>15000000</v>
      </c>
      <c r="M386">
        <v>2015</v>
      </c>
      <c r="N386">
        <v>7.7</v>
      </c>
      <c r="O386">
        <v>10440971</v>
      </c>
    </row>
    <row r="387" spans="1:15" x14ac:dyDescent="0.3">
      <c r="A387" t="s">
        <v>546</v>
      </c>
      <c r="B387">
        <v>179</v>
      </c>
      <c r="C387">
        <v>93</v>
      </c>
      <c r="D387">
        <v>17096053</v>
      </c>
      <c r="E387" t="s">
        <v>73</v>
      </c>
      <c r="F387" t="s">
        <v>520</v>
      </c>
      <c r="G387" t="s">
        <v>1293</v>
      </c>
      <c r="H387">
        <v>134458</v>
      </c>
      <c r="I387">
        <v>640</v>
      </c>
      <c r="J387" t="s">
        <v>29</v>
      </c>
      <c r="K387" t="s">
        <v>30</v>
      </c>
      <c r="L387">
        <v>9000000</v>
      </c>
      <c r="M387">
        <v>1998</v>
      </c>
      <c r="N387">
        <v>7.7</v>
      </c>
      <c r="O387">
        <v>8096053</v>
      </c>
    </row>
    <row r="388" spans="1:15" x14ac:dyDescent="0.3">
      <c r="A388" t="s">
        <v>539</v>
      </c>
      <c r="B388">
        <v>278</v>
      </c>
      <c r="C388">
        <v>119</v>
      </c>
      <c r="D388">
        <v>23089926</v>
      </c>
      <c r="E388" t="s">
        <v>1294</v>
      </c>
      <c r="F388" t="s">
        <v>740</v>
      </c>
      <c r="G388" t="s">
        <v>1295</v>
      </c>
      <c r="H388">
        <v>166269</v>
      </c>
      <c r="I388">
        <v>735</v>
      </c>
      <c r="J388" t="s">
        <v>29</v>
      </c>
      <c r="K388" t="s">
        <v>200</v>
      </c>
      <c r="L388">
        <v>15000000</v>
      </c>
      <c r="M388">
        <v>2005</v>
      </c>
      <c r="N388">
        <v>7.7</v>
      </c>
      <c r="O388">
        <v>8089926</v>
      </c>
    </row>
    <row r="389" spans="1:15" x14ac:dyDescent="0.3">
      <c r="A389" t="s">
        <v>1296</v>
      </c>
      <c r="B389">
        <v>122</v>
      </c>
      <c r="C389">
        <v>111</v>
      </c>
      <c r="D389">
        <v>9180275</v>
      </c>
      <c r="E389" t="s">
        <v>92</v>
      </c>
      <c r="F389" t="s">
        <v>167</v>
      </c>
      <c r="G389" t="s">
        <v>1297</v>
      </c>
      <c r="H389">
        <v>22145</v>
      </c>
      <c r="I389">
        <v>231</v>
      </c>
      <c r="J389" t="s">
        <v>29</v>
      </c>
      <c r="K389" t="s">
        <v>30</v>
      </c>
      <c r="L389">
        <v>1200000</v>
      </c>
      <c r="M389">
        <v>2000</v>
      </c>
      <c r="N389">
        <v>7.7</v>
      </c>
      <c r="O389">
        <v>7980275</v>
      </c>
    </row>
    <row r="390" spans="1:15" x14ac:dyDescent="0.3">
      <c r="A390" t="s">
        <v>746</v>
      </c>
      <c r="B390">
        <v>171</v>
      </c>
      <c r="C390">
        <v>146</v>
      </c>
      <c r="D390">
        <v>77862546</v>
      </c>
      <c r="E390" t="s">
        <v>39</v>
      </c>
      <c r="F390" t="s">
        <v>837</v>
      </c>
      <c r="G390" t="s">
        <v>1298</v>
      </c>
      <c r="H390">
        <v>266310</v>
      </c>
      <c r="I390">
        <v>690</v>
      </c>
      <c r="J390" t="s">
        <v>29</v>
      </c>
      <c r="K390" t="s">
        <v>30</v>
      </c>
      <c r="L390">
        <v>70000000</v>
      </c>
      <c r="M390">
        <v>2004</v>
      </c>
      <c r="N390">
        <v>7.7</v>
      </c>
      <c r="O390">
        <v>7862546</v>
      </c>
    </row>
    <row r="391" spans="1:15" x14ac:dyDescent="0.3">
      <c r="A391" t="s">
        <v>256</v>
      </c>
      <c r="B391">
        <v>154</v>
      </c>
      <c r="C391">
        <v>89</v>
      </c>
      <c r="D391">
        <v>5739376</v>
      </c>
      <c r="E391" t="s">
        <v>73</v>
      </c>
      <c r="F391" t="s">
        <v>1299</v>
      </c>
      <c r="G391" t="s">
        <v>1300</v>
      </c>
      <c r="H391">
        <v>58260</v>
      </c>
      <c r="I391">
        <v>286</v>
      </c>
      <c r="J391" t="s">
        <v>29</v>
      </c>
      <c r="K391" t="s">
        <v>30</v>
      </c>
      <c r="L391">
        <v>500000</v>
      </c>
      <c r="M391">
        <v>2003</v>
      </c>
      <c r="N391">
        <v>7.7</v>
      </c>
      <c r="O391">
        <v>5239376</v>
      </c>
    </row>
    <row r="392" spans="1:15" x14ac:dyDescent="0.3">
      <c r="A392" t="s">
        <v>685</v>
      </c>
      <c r="B392">
        <v>241</v>
      </c>
      <c r="C392">
        <v>81</v>
      </c>
      <c r="D392">
        <v>22245861</v>
      </c>
      <c r="E392" t="s">
        <v>73</v>
      </c>
      <c r="F392" t="s">
        <v>1302</v>
      </c>
      <c r="G392" t="s">
        <v>1303</v>
      </c>
      <c r="H392">
        <v>143251</v>
      </c>
      <c r="I392">
        <v>710</v>
      </c>
      <c r="J392" t="s">
        <v>29</v>
      </c>
      <c r="K392" t="s">
        <v>30</v>
      </c>
      <c r="L392">
        <v>19000000</v>
      </c>
      <c r="M392">
        <v>2002</v>
      </c>
      <c r="N392">
        <v>7.7</v>
      </c>
      <c r="O392">
        <v>3245861</v>
      </c>
    </row>
    <row r="393" spans="1:15" x14ac:dyDescent="0.3">
      <c r="A393" t="s">
        <v>484</v>
      </c>
      <c r="B393">
        <v>65</v>
      </c>
      <c r="C393">
        <v>89</v>
      </c>
      <c r="D393">
        <v>2300000</v>
      </c>
      <c r="E393" t="s">
        <v>1076</v>
      </c>
      <c r="F393" t="s">
        <v>1077</v>
      </c>
      <c r="G393" t="s">
        <v>1304</v>
      </c>
      <c r="H393">
        <v>7921</v>
      </c>
      <c r="I393">
        <v>97</v>
      </c>
      <c r="J393" t="s">
        <v>29</v>
      </c>
      <c r="K393" t="s">
        <v>30</v>
      </c>
      <c r="L393">
        <v>439000</v>
      </c>
      <c r="M393">
        <v>1933</v>
      </c>
      <c r="N393">
        <v>7.7</v>
      </c>
      <c r="O393">
        <v>1861000</v>
      </c>
    </row>
    <row r="394" spans="1:15" x14ac:dyDescent="0.3">
      <c r="A394" t="s">
        <v>1137</v>
      </c>
      <c r="B394">
        <v>46</v>
      </c>
      <c r="C394">
        <v>137</v>
      </c>
      <c r="D394">
        <v>10161099</v>
      </c>
      <c r="E394" t="s">
        <v>1305</v>
      </c>
      <c r="F394" t="s">
        <v>1306</v>
      </c>
      <c r="G394" t="s">
        <v>1307</v>
      </c>
      <c r="H394">
        <v>23441</v>
      </c>
      <c r="I394">
        <v>108</v>
      </c>
      <c r="J394" t="s">
        <v>29</v>
      </c>
      <c r="K394" t="s">
        <v>200</v>
      </c>
      <c r="L394">
        <v>9000000</v>
      </c>
      <c r="M394">
        <v>1989</v>
      </c>
      <c r="N394">
        <v>7.7</v>
      </c>
      <c r="O394">
        <v>1161099</v>
      </c>
    </row>
    <row r="395" spans="1:15" x14ac:dyDescent="0.3">
      <c r="A395" t="s">
        <v>587</v>
      </c>
      <c r="B395">
        <v>152</v>
      </c>
      <c r="C395">
        <v>102</v>
      </c>
      <c r="D395">
        <v>7993039</v>
      </c>
      <c r="E395" t="s">
        <v>676</v>
      </c>
      <c r="F395" t="s">
        <v>1308</v>
      </c>
      <c r="G395" t="s">
        <v>1309</v>
      </c>
      <c r="H395">
        <v>120036</v>
      </c>
      <c r="I395">
        <v>408</v>
      </c>
      <c r="J395" t="s">
        <v>29</v>
      </c>
      <c r="K395" t="s">
        <v>30</v>
      </c>
      <c r="L395">
        <v>6900000</v>
      </c>
      <c r="M395">
        <v>1993</v>
      </c>
      <c r="N395">
        <v>7.7</v>
      </c>
      <c r="O395">
        <v>1093039</v>
      </c>
    </row>
    <row r="396" spans="1:15" x14ac:dyDescent="0.3">
      <c r="A396" t="s">
        <v>474</v>
      </c>
      <c r="B396">
        <v>87</v>
      </c>
      <c r="C396">
        <v>92</v>
      </c>
      <c r="D396">
        <v>1677838</v>
      </c>
      <c r="E396" t="s">
        <v>1310</v>
      </c>
      <c r="F396" t="s">
        <v>1311</v>
      </c>
      <c r="G396" t="s">
        <v>1312</v>
      </c>
      <c r="H396">
        <v>11283</v>
      </c>
      <c r="I396">
        <v>155</v>
      </c>
      <c r="J396" t="s">
        <v>29</v>
      </c>
      <c r="K396" t="s">
        <v>30</v>
      </c>
      <c r="L396">
        <v>1000000</v>
      </c>
      <c r="M396">
        <v>2006</v>
      </c>
      <c r="N396">
        <v>7.7</v>
      </c>
      <c r="O396">
        <v>677838</v>
      </c>
    </row>
    <row r="397" spans="1:15" x14ac:dyDescent="0.3">
      <c r="A397" t="s">
        <v>470</v>
      </c>
      <c r="B397">
        <v>143</v>
      </c>
      <c r="C397">
        <v>97</v>
      </c>
      <c r="D397">
        <v>469947</v>
      </c>
      <c r="E397" t="s">
        <v>588</v>
      </c>
      <c r="F397" t="s">
        <v>1313</v>
      </c>
      <c r="G397" t="s">
        <v>1314</v>
      </c>
      <c r="H397">
        <v>19846</v>
      </c>
      <c r="I397">
        <v>68</v>
      </c>
      <c r="J397" t="s">
        <v>29</v>
      </c>
      <c r="K397" t="s">
        <v>200</v>
      </c>
      <c r="L397">
        <v>120000</v>
      </c>
      <c r="M397">
        <v>2011</v>
      </c>
      <c r="N397">
        <v>7.7</v>
      </c>
      <c r="O397">
        <v>349947</v>
      </c>
    </row>
    <row r="398" spans="1:15" x14ac:dyDescent="0.3">
      <c r="A398" t="s">
        <v>1315</v>
      </c>
      <c r="B398">
        <v>105</v>
      </c>
      <c r="C398">
        <v>87</v>
      </c>
      <c r="D398">
        <v>515005</v>
      </c>
      <c r="E398" t="s">
        <v>1316</v>
      </c>
      <c r="F398" t="s">
        <v>1317</v>
      </c>
      <c r="G398" t="s">
        <v>1318</v>
      </c>
      <c r="H398">
        <v>31429</v>
      </c>
      <c r="I398">
        <v>219</v>
      </c>
      <c r="J398" t="s">
        <v>29</v>
      </c>
      <c r="K398" t="s">
        <v>200</v>
      </c>
      <c r="L398">
        <v>560000</v>
      </c>
      <c r="M398">
        <v>1964</v>
      </c>
      <c r="N398">
        <v>7.7</v>
      </c>
      <c r="O398">
        <v>-44995</v>
      </c>
    </row>
    <row r="399" spans="1:15" x14ac:dyDescent="0.3">
      <c r="A399" t="s">
        <v>463</v>
      </c>
      <c r="B399">
        <v>11</v>
      </c>
      <c r="C399">
        <v>106</v>
      </c>
      <c r="D399">
        <v>1111</v>
      </c>
      <c r="E399" t="s">
        <v>1319</v>
      </c>
      <c r="F399" t="s">
        <v>1320</v>
      </c>
      <c r="G399" t="s">
        <v>1321</v>
      </c>
      <c r="H399">
        <v>771</v>
      </c>
      <c r="I399">
        <v>10</v>
      </c>
      <c r="J399" t="s">
        <v>29</v>
      </c>
      <c r="K399" t="s">
        <v>30</v>
      </c>
      <c r="L399">
        <v>200000</v>
      </c>
      <c r="M399">
        <v>2006</v>
      </c>
      <c r="N399">
        <v>7.7</v>
      </c>
      <c r="O399">
        <v>-198889</v>
      </c>
    </row>
    <row r="400" spans="1:15" x14ac:dyDescent="0.3">
      <c r="A400" t="s">
        <v>434</v>
      </c>
      <c r="B400">
        <v>94</v>
      </c>
      <c r="C400">
        <v>130</v>
      </c>
      <c r="D400">
        <v>9473382</v>
      </c>
      <c r="E400" t="s">
        <v>1323</v>
      </c>
      <c r="F400" t="s">
        <v>1324</v>
      </c>
      <c r="G400" t="s">
        <v>1325</v>
      </c>
      <c r="H400">
        <v>26832</v>
      </c>
      <c r="I400">
        <v>247</v>
      </c>
      <c r="J400" t="s">
        <v>90</v>
      </c>
      <c r="K400" t="s">
        <v>442</v>
      </c>
      <c r="L400">
        <v>10000000</v>
      </c>
      <c r="M400">
        <v>1998</v>
      </c>
      <c r="N400">
        <v>7.7</v>
      </c>
      <c r="O400">
        <v>-526618</v>
      </c>
    </row>
    <row r="401" spans="1:15" x14ac:dyDescent="0.3">
      <c r="A401" t="s">
        <v>1326</v>
      </c>
      <c r="B401">
        <v>120</v>
      </c>
      <c r="C401">
        <v>112</v>
      </c>
      <c r="D401">
        <v>4306697</v>
      </c>
      <c r="E401" t="s">
        <v>92</v>
      </c>
      <c r="F401" t="s">
        <v>1327</v>
      </c>
      <c r="G401" t="s">
        <v>1328</v>
      </c>
      <c r="H401">
        <v>26720</v>
      </c>
      <c r="I401">
        <v>196</v>
      </c>
      <c r="J401" t="s">
        <v>29</v>
      </c>
      <c r="K401" t="s">
        <v>442</v>
      </c>
      <c r="L401">
        <v>5000000</v>
      </c>
      <c r="M401">
        <v>1997</v>
      </c>
      <c r="N401">
        <v>7.7</v>
      </c>
      <c r="O401">
        <v>-693303</v>
      </c>
    </row>
    <row r="402" spans="1:15" x14ac:dyDescent="0.3">
      <c r="A402" t="s">
        <v>495</v>
      </c>
      <c r="B402">
        <v>84</v>
      </c>
      <c r="C402">
        <v>53</v>
      </c>
      <c r="D402">
        <v>274661</v>
      </c>
      <c r="E402" t="s">
        <v>1330</v>
      </c>
      <c r="F402" t="s">
        <v>495</v>
      </c>
      <c r="G402" t="s">
        <v>1331</v>
      </c>
      <c r="H402">
        <v>10564</v>
      </c>
      <c r="I402">
        <v>40</v>
      </c>
      <c r="J402" t="s">
        <v>29</v>
      </c>
      <c r="K402" t="s">
        <v>30</v>
      </c>
      <c r="L402">
        <v>1000000</v>
      </c>
      <c r="M402">
        <v>2007</v>
      </c>
      <c r="N402">
        <v>7.7</v>
      </c>
      <c r="O402">
        <v>-725339</v>
      </c>
    </row>
    <row r="403" spans="1:15" x14ac:dyDescent="0.3">
      <c r="A403" t="s">
        <v>447</v>
      </c>
      <c r="B403">
        <v>153</v>
      </c>
      <c r="C403">
        <v>121</v>
      </c>
      <c r="D403">
        <v>4063859</v>
      </c>
      <c r="E403" t="s">
        <v>588</v>
      </c>
      <c r="F403" t="s">
        <v>1332</v>
      </c>
      <c r="G403" t="s">
        <v>1333</v>
      </c>
      <c r="H403">
        <v>114407</v>
      </c>
      <c r="I403">
        <v>225</v>
      </c>
      <c r="J403" t="s">
        <v>96</v>
      </c>
      <c r="K403" t="s">
        <v>227</v>
      </c>
      <c r="L403">
        <v>4800000</v>
      </c>
      <c r="M403">
        <v>2003</v>
      </c>
      <c r="N403">
        <v>7.7</v>
      </c>
      <c r="O403">
        <v>-736141</v>
      </c>
    </row>
    <row r="404" spans="1:15" x14ac:dyDescent="0.3">
      <c r="A404" t="s">
        <v>427</v>
      </c>
      <c r="B404">
        <v>73</v>
      </c>
      <c r="C404">
        <v>141</v>
      </c>
      <c r="D404">
        <v>6173485</v>
      </c>
      <c r="E404" t="s">
        <v>393</v>
      </c>
      <c r="F404" t="s">
        <v>1335</v>
      </c>
      <c r="G404" t="s">
        <v>1336</v>
      </c>
      <c r="H404">
        <v>10672</v>
      </c>
      <c r="I404">
        <v>84</v>
      </c>
      <c r="J404" t="s">
        <v>29</v>
      </c>
      <c r="K404" t="s">
        <v>227</v>
      </c>
      <c r="L404">
        <v>7000000</v>
      </c>
      <c r="M404">
        <v>2001</v>
      </c>
      <c r="N404">
        <v>7.7</v>
      </c>
      <c r="O404">
        <v>-826515</v>
      </c>
    </row>
    <row r="405" spans="1:15" x14ac:dyDescent="0.3">
      <c r="A405" t="s">
        <v>466</v>
      </c>
      <c r="B405">
        <v>172</v>
      </c>
      <c r="C405">
        <v>101</v>
      </c>
      <c r="D405">
        <v>327919</v>
      </c>
      <c r="E405" t="s">
        <v>26</v>
      </c>
      <c r="F405" t="s">
        <v>1338</v>
      </c>
      <c r="G405" t="s">
        <v>1339</v>
      </c>
      <c r="H405">
        <v>99177</v>
      </c>
      <c r="I405">
        <v>192</v>
      </c>
      <c r="J405" t="s">
        <v>29</v>
      </c>
      <c r="K405" t="s">
        <v>200</v>
      </c>
      <c r="L405">
        <v>1500000</v>
      </c>
      <c r="M405">
        <v>2006</v>
      </c>
      <c r="N405">
        <v>7.7</v>
      </c>
      <c r="O405">
        <v>-1172081</v>
      </c>
    </row>
    <row r="406" spans="1:15" x14ac:dyDescent="0.3">
      <c r="A406" t="s">
        <v>499</v>
      </c>
      <c r="B406">
        <v>92</v>
      </c>
      <c r="C406">
        <v>107</v>
      </c>
      <c r="D406">
        <v>768045</v>
      </c>
      <c r="E406" t="s">
        <v>575</v>
      </c>
      <c r="F406" t="s">
        <v>1340</v>
      </c>
      <c r="G406" t="s">
        <v>1341</v>
      </c>
      <c r="H406">
        <v>19732</v>
      </c>
      <c r="I406">
        <v>120</v>
      </c>
      <c r="J406" t="s">
        <v>29</v>
      </c>
      <c r="K406" t="s">
        <v>200</v>
      </c>
      <c r="L406">
        <v>2000000</v>
      </c>
      <c r="M406">
        <v>2002</v>
      </c>
      <c r="N406">
        <v>7.7</v>
      </c>
      <c r="O406">
        <v>-1231955</v>
      </c>
    </row>
    <row r="407" spans="1:15" x14ac:dyDescent="0.3">
      <c r="A407" t="s">
        <v>857</v>
      </c>
      <c r="B407">
        <v>202</v>
      </c>
      <c r="C407">
        <v>108</v>
      </c>
      <c r="D407">
        <v>13060843</v>
      </c>
      <c r="E407" t="s">
        <v>92</v>
      </c>
      <c r="F407" t="s">
        <v>436</v>
      </c>
      <c r="G407" t="s">
        <v>1343</v>
      </c>
      <c r="H407">
        <v>149528</v>
      </c>
      <c r="I407">
        <v>454</v>
      </c>
      <c r="J407" t="s">
        <v>29</v>
      </c>
      <c r="K407" t="s">
        <v>30</v>
      </c>
      <c r="L407">
        <v>15000000</v>
      </c>
      <c r="M407">
        <v>2002</v>
      </c>
      <c r="N407">
        <v>7.7</v>
      </c>
      <c r="O407">
        <v>-1939157</v>
      </c>
    </row>
    <row r="408" spans="1:15" x14ac:dyDescent="0.3">
      <c r="A408" t="s">
        <v>477</v>
      </c>
      <c r="B408">
        <v>90</v>
      </c>
      <c r="C408">
        <v>92</v>
      </c>
      <c r="D408">
        <v>7927</v>
      </c>
      <c r="E408" t="s">
        <v>1344</v>
      </c>
      <c r="F408" t="s">
        <v>1345</v>
      </c>
      <c r="G408" t="s">
        <v>1346</v>
      </c>
      <c r="H408">
        <v>19236</v>
      </c>
      <c r="I408">
        <v>175</v>
      </c>
      <c r="J408" t="s">
        <v>29</v>
      </c>
      <c r="K408" t="s">
        <v>30</v>
      </c>
      <c r="L408">
        <v>2300000</v>
      </c>
      <c r="M408">
        <v>1947</v>
      </c>
      <c r="N408">
        <v>7.7</v>
      </c>
      <c r="O408">
        <v>-2292073</v>
      </c>
    </row>
    <row r="409" spans="1:15" x14ac:dyDescent="0.3">
      <c r="A409" t="s">
        <v>457</v>
      </c>
      <c r="B409">
        <v>135</v>
      </c>
      <c r="C409">
        <v>112</v>
      </c>
      <c r="D409">
        <v>3432342</v>
      </c>
      <c r="E409" t="s">
        <v>1347</v>
      </c>
      <c r="F409" t="s">
        <v>1348</v>
      </c>
      <c r="G409" t="s">
        <v>1349</v>
      </c>
      <c r="H409">
        <v>24921</v>
      </c>
      <c r="I409">
        <v>166</v>
      </c>
      <c r="J409" t="s">
        <v>90</v>
      </c>
      <c r="K409" t="s">
        <v>442</v>
      </c>
      <c r="L409">
        <v>6000000</v>
      </c>
      <c r="M409">
        <v>2003</v>
      </c>
      <c r="N409">
        <v>7.7</v>
      </c>
      <c r="O409">
        <v>-2567658</v>
      </c>
    </row>
    <row r="410" spans="1:15" x14ac:dyDescent="0.3">
      <c r="A410" t="s">
        <v>1350</v>
      </c>
      <c r="B410">
        <v>183</v>
      </c>
      <c r="C410">
        <v>122</v>
      </c>
      <c r="D410">
        <v>871577</v>
      </c>
      <c r="E410" t="s">
        <v>1222</v>
      </c>
      <c r="F410" t="s">
        <v>1351</v>
      </c>
      <c r="G410" t="s">
        <v>1352</v>
      </c>
      <c r="H410">
        <v>51353</v>
      </c>
      <c r="I410">
        <v>143</v>
      </c>
      <c r="J410" t="s">
        <v>29</v>
      </c>
      <c r="K410" t="s">
        <v>200</v>
      </c>
      <c r="L410">
        <v>4500000</v>
      </c>
      <c r="M410">
        <v>2007</v>
      </c>
      <c r="N410">
        <v>7.7</v>
      </c>
      <c r="O410">
        <v>-3628423</v>
      </c>
    </row>
    <row r="411" spans="1:15" x14ac:dyDescent="0.3">
      <c r="A411" t="s">
        <v>292</v>
      </c>
      <c r="B411">
        <v>192</v>
      </c>
      <c r="C411">
        <v>124</v>
      </c>
      <c r="D411">
        <v>16248701</v>
      </c>
      <c r="E411" t="s">
        <v>92</v>
      </c>
      <c r="F411" t="s">
        <v>761</v>
      </c>
      <c r="G411" t="s">
        <v>1353</v>
      </c>
      <c r="H411">
        <v>189683</v>
      </c>
      <c r="I411">
        <v>559</v>
      </c>
      <c r="J411" t="s">
        <v>29</v>
      </c>
      <c r="K411" t="s">
        <v>30</v>
      </c>
      <c r="L411">
        <v>20000000</v>
      </c>
      <c r="M411">
        <v>2003</v>
      </c>
      <c r="N411">
        <v>7.7</v>
      </c>
      <c r="O411">
        <v>-3751299</v>
      </c>
    </row>
    <row r="412" spans="1:15" x14ac:dyDescent="0.3">
      <c r="A412" t="s">
        <v>455</v>
      </c>
      <c r="B412">
        <v>64</v>
      </c>
      <c r="C412">
        <v>113</v>
      </c>
      <c r="D412">
        <v>146402</v>
      </c>
      <c r="E412" t="s">
        <v>73</v>
      </c>
      <c r="F412" t="s">
        <v>1354</v>
      </c>
      <c r="G412" t="s">
        <v>1355</v>
      </c>
      <c r="H412">
        <v>9913</v>
      </c>
      <c r="I412">
        <v>38</v>
      </c>
      <c r="J412" t="s">
        <v>174</v>
      </c>
      <c r="K412" t="s">
        <v>408</v>
      </c>
      <c r="L412">
        <v>4000000</v>
      </c>
      <c r="M412">
        <v>2002</v>
      </c>
      <c r="N412">
        <v>7.7</v>
      </c>
      <c r="O412">
        <v>-3853598</v>
      </c>
    </row>
    <row r="413" spans="1:15" x14ac:dyDescent="0.3">
      <c r="A413" t="s">
        <v>1356</v>
      </c>
      <c r="B413">
        <v>204</v>
      </c>
      <c r="C413">
        <v>94</v>
      </c>
      <c r="D413">
        <v>1082044</v>
      </c>
      <c r="E413" t="s">
        <v>224</v>
      </c>
      <c r="F413" t="s">
        <v>40</v>
      </c>
      <c r="G413" t="s">
        <v>1357</v>
      </c>
      <c r="H413">
        <v>281649</v>
      </c>
      <c r="I413">
        <v>458</v>
      </c>
      <c r="J413" t="s">
        <v>29</v>
      </c>
      <c r="K413" t="s">
        <v>408</v>
      </c>
      <c r="L413">
        <v>5000000</v>
      </c>
      <c r="M413">
        <v>2004</v>
      </c>
      <c r="N413">
        <v>7.7</v>
      </c>
      <c r="O413">
        <v>-3917956</v>
      </c>
    </row>
    <row r="414" spans="1:15" x14ac:dyDescent="0.3">
      <c r="A414" t="s">
        <v>492</v>
      </c>
      <c r="B414">
        <v>118</v>
      </c>
      <c r="C414">
        <v>75</v>
      </c>
      <c r="D414">
        <v>686383</v>
      </c>
      <c r="E414" t="s">
        <v>160</v>
      </c>
      <c r="F414" t="s">
        <v>1358</v>
      </c>
      <c r="G414" t="s">
        <v>1359</v>
      </c>
      <c r="H414">
        <v>22811</v>
      </c>
      <c r="I414">
        <v>71</v>
      </c>
      <c r="J414" t="s">
        <v>29</v>
      </c>
      <c r="K414" t="s">
        <v>241</v>
      </c>
      <c r="L414">
        <v>6500000</v>
      </c>
      <c r="M414">
        <v>2009</v>
      </c>
      <c r="N414">
        <v>7.7</v>
      </c>
      <c r="O414">
        <v>-5813617</v>
      </c>
    </row>
    <row r="415" spans="1:15" x14ac:dyDescent="0.3">
      <c r="A415" t="s">
        <v>423</v>
      </c>
      <c r="B415">
        <v>280</v>
      </c>
      <c r="C415">
        <v>172</v>
      </c>
      <c r="D415">
        <v>2835886</v>
      </c>
      <c r="E415" t="s">
        <v>92</v>
      </c>
      <c r="F415" t="s">
        <v>1361</v>
      </c>
      <c r="G415" t="s">
        <v>1362</v>
      </c>
      <c r="H415">
        <v>55516</v>
      </c>
      <c r="I415">
        <v>124</v>
      </c>
      <c r="J415" t="s">
        <v>69</v>
      </c>
      <c r="K415" t="s">
        <v>70</v>
      </c>
      <c r="L415">
        <v>9200000</v>
      </c>
      <c r="M415">
        <v>2013</v>
      </c>
      <c r="N415">
        <v>7.7</v>
      </c>
      <c r="O415">
        <v>-6364114</v>
      </c>
    </row>
    <row r="416" spans="1:15" x14ac:dyDescent="0.3">
      <c r="A416" t="s">
        <v>929</v>
      </c>
      <c r="B416">
        <v>169</v>
      </c>
      <c r="C416">
        <v>125</v>
      </c>
      <c r="D416">
        <v>3753806</v>
      </c>
      <c r="E416" t="s">
        <v>26</v>
      </c>
      <c r="F416" t="s">
        <v>1363</v>
      </c>
      <c r="G416" t="s">
        <v>1364</v>
      </c>
      <c r="H416">
        <v>20307</v>
      </c>
      <c r="I416">
        <v>165</v>
      </c>
      <c r="J416" t="s">
        <v>29</v>
      </c>
      <c r="K416" t="s">
        <v>200</v>
      </c>
      <c r="L416">
        <v>11000000</v>
      </c>
      <c r="M416">
        <v>2004</v>
      </c>
      <c r="N416">
        <v>7.7</v>
      </c>
      <c r="O416">
        <v>-7246194</v>
      </c>
    </row>
    <row r="417" spans="1:15" x14ac:dyDescent="0.3">
      <c r="A417" t="s">
        <v>1365</v>
      </c>
      <c r="B417">
        <v>356</v>
      </c>
      <c r="C417">
        <v>96</v>
      </c>
      <c r="D417">
        <v>17114882</v>
      </c>
      <c r="E417" t="s">
        <v>1366</v>
      </c>
      <c r="F417" t="s">
        <v>1367</v>
      </c>
      <c r="G417" t="s">
        <v>1368</v>
      </c>
      <c r="H417">
        <v>189249</v>
      </c>
      <c r="I417">
        <v>398</v>
      </c>
      <c r="J417" t="s">
        <v>29</v>
      </c>
      <c r="K417" t="s">
        <v>30</v>
      </c>
      <c r="L417">
        <v>25000000</v>
      </c>
      <c r="M417">
        <v>2007</v>
      </c>
      <c r="N417">
        <v>7.7</v>
      </c>
      <c r="O417">
        <v>-7885118</v>
      </c>
    </row>
    <row r="418" spans="1:15" x14ac:dyDescent="0.3">
      <c r="A418" t="s">
        <v>363</v>
      </c>
      <c r="B418">
        <v>156</v>
      </c>
      <c r="C418">
        <v>118</v>
      </c>
      <c r="D418">
        <v>10562387</v>
      </c>
      <c r="E418" t="s">
        <v>1061</v>
      </c>
      <c r="F418" t="s">
        <v>482</v>
      </c>
      <c r="G418" t="s">
        <v>1369</v>
      </c>
      <c r="H418">
        <v>213226</v>
      </c>
      <c r="I418">
        <v>648</v>
      </c>
      <c r="J418" t="s">
        <v>29</v>
      </c>
      <c r="K418" t="s">
        <v>30</v>
      </c>
      <c r="L418">
        <v>18500000</v>
      </c>
      <c r="M418">
        <v>1998</v>
      </c>
      <c r="N418">
        <v>7.7</v>
      </c>
      <c r="O418">
        <v>-7937613</v>
      </c>
    </row>
    <row r="419" spans="1:15" x14ac:dyDescent="0.3">
      <c r="A419" t="s">
        <v>432</v>
      </c>
      <c r="B419">
        <v>149</v>
      </c>
      <c r="C419">
        <v>132</v>
      </c>
      <c r="D419">
        <v>119922</v>
      </c>
      <c r="E419" t="s">
        <v>575</v>
      </c>
      <c r="F419" t="s">
        <v>1370</v>
      </c>
      <c r="G419" t="s">
        <v>1371</v>
      </c>
      <c r="H419">
        <v>8429</v>
      </c>
      <c r="I419">
        <v>62</v>
      </c>
      <c r="J419" t="s">
        <v>139</v>
      </c>
      <c r="K419" t="s">
        <v>926</v>
      </c>
      <c r="L419">
        <v>12000000</v>
      </c>
      <c r="M419">
        <v>2009</v>
      </c>
      <c r="N419">
        <v>7.7</v>
      </c>
      <c r="O419">
        <v>-11880078</v>
      </c>
    </row>
    <row r="420" spans="1:15" x14ac:dyDescent="0.3">
      <c r="A420" t="s">
        <v>528</v>
      </c>
      <c r="B420">
        <v>87</v>
      </c>
      <c r="C420">
        <v>90</v>
      </c>
      <c r="D420">
        <v>1752214</v>
      </c>
      <c r="E420" t="s">
        <v>699</v>
      </c>
      <c r="F420" t="s">
        <v>1372</v>
      </c>
      <c r="G420" t="s">
        <v>1373</v>
      </c>
      <c r="H420">
        <v>60460</v>
      </c>
      <c r="I420">
        <v>104</v>
      </c>
      <c r="J420" t="s">
        <v>29</v>
      </c>
      <c r="K420" t="s">
        <v>30</v>
      </c>
      <c r="L420">
        <v>14000000</v>
      </c>
      <c r="M420">
        <v>2010</v>
      </c>
      <c r="N420">
        <v>7.7</v>
      </c>
      <c r="O420">
        <v>-12247786</v>
      </c>
    </row>
    <row r="421" spans="1:15" x14ac:dyDescent="0.3">
      <c r="A421" t="s">
        <v>1375</v>
      </c>
      <c r="B421">
        <v>222</v>
      </c>
      <c r="C421">
        <v>111</v>
      </c>
      <c r="D421">
        <v>14337579</v>
      </c>
      <c r="E421" t="s">
        <v>1376</v>
      </c>
      <c r="F421" t="s">
        <v>1377</v>
      </c>
      <c r="G421" t="s">
        <v>1378</v>
      </c>
      <c r="H421">
        <v>156929</v>
      </c>
      <c r="I421">
        <v>624</v>
      </c>
      <c r="J421" t="s">
        <v>29</v>
      </c>
      <c r="K421" t="s">
        <v>581</v>
      </c>
      <c r="L421">
        <v>27000000</v>
      </c>
      <c r="M421">
        <v>1998</v>
      </c>
      <c r="N421">
        <v>7.7</v>
      </c>
      <c r="O421">
        <v>-12662421</v>
      </c>
    </row>
    <row r="422" spans="1:15" x14ac:dyDescent="0.3">
      <c r="A422" t="s">
        <v>438</v>
      </c>
      <c r="B422">
        <v>25</v>
      </c>
      <c r="C422">
        <v>125</v>
      </c>
      <c r="D422">
        <v>4068087</v>
      </c>
      <c r="E422" t="s">
        <v>60</v>
      </c>
      <c r="F422" t="s">
        <v>1379</v>
      </c>
      <c r="G422" t="s">
        <v>1380</v>
      </c>
      <c r="H422">
        <v>2164</v>
      </c>
      <c r="I422">
        <v>74</v>
      </c>
      <c r="J422" t="s">
        <v>29</v>
      </c>
      <c r="K422" t="s">
        <v>442</v>
      </c>
      <c r="L422">
        <v>17000000</v>
      </c>
      <c r="M422">
        <v>2003</v>
      </c>
      <c r="N422">
        <v>7.7</v>
      </c>
      <c r="O422">
        <v>-12931913</v>
      </c>
    </row>
    <row r="423" spans="1:15" x14ac:dyDescent="0.3">
      <c r="A423" t="s">
        <v>450</v>
      </c>
      <c r="B423">
        <v>185</v>
      </c>
      <c r="C423">
        <v>120</v>
      </c>
      <c r="D423">
        <v>23947</v>
      </c>
      <c r="E423" t="s">
        <v>448</v>
      </c>
      <c r="F423" t="s">
        <v>729</v>
      </c>
      <c r="G423" t="s">
        <v>1381</v>
      </c>
      <c r="H423">
        <v>357579</v>
      </c>
      <c r="I423">
        <v>1100</v>
      </c>
      <c r="J423" t="s">
        <v>29</v>
      </c>
      <c r="K423" t="s">
        <v>30</v>
      </c>
      <c r="L423">
        <v>13000000</v>
      </c>
      <c r="M423">
        <v>2004</v>
      </c>
      <c r="N423">
        <v>7.7</v>
      </c>
      <c r="O423">
        <v>-12976053</v>
      </c>
    </row>
    <row r="424" spans="1:15" x14ac:dyDescent="0.3">
      <c r="A424" t="s">
        <v>1382</v>
      </c>
      <c r="B424">
        <v>22</v>
      </c>
      <c r="C424">
        <v>271</v>
      </c>
      <c r="D424">
        <v>10769960</v>
      </c>
      <c r="E424" t="s">
        <v>575</v>
      </c>
      <c r="F424" t="s">
        <v>1383</v>
      </c>
      <c r="G424" t="s">
        <v>1384</v>
      </c>
      <c r="H424">
        <v>21940</v>
      </c>
      <c r="I424">
        <v>256</v>
      </c>
      <c r="J424" t="s">
        <v>29</v>
      </c>
      <c r="K424" t="s">
        <v>30</v>
      </c>
      <c r="L424">
        <v>25000000</v>
      </c>
      <c r="M424">
        <v>1993</v>
      </c>
      <c r="N424">
        <v>7.7</v>
      </c>
      <c r="O424">
        <v>-14230040</v>
      </c>
    </row>
    <row r="425" spans="1:15" x14ac:dyDescent="0.3">
      <c r="A425" t="s">
        <v>392</v>
      </c>
      <c r="B425">
        <v>302</v>
      </c>
      <c r="C425">
        <v>122</v>
      </c>
      <c r="D425">
        <v>18593156</v>
      </c>
      <c r="E425" t="s">
        <v>92</v>
      </c>
      <c r="F425" t="s">
        <v>1385</v>
      </c>
      <c r="G425" t="s">
        <v>1386</v>
      </c>
      <c r="H425">
        <v>88682</v>
      </c>
      <c r="I425">
        <v>241</v>
      </c>
      <c r="J425" t="s">
        <v>29</v>
      </c>
      <c r="K425" t="s">
        <v>30</v>
      </c>
      <c r="L425">
        <v>35000000</v>
      </c>
      <c r="M425">
        <v>2008</v>
      </c>
      <c r="N425">
        <v>7.7</v>
      </c>
      <c r="O425">
        <v>-16406844</v>
      </c>
    </row>
    <row r="426" spans="1:15" x14ac:dyDescent="0.3">
      <c r="A426" t="s">
        <v>118</v>
      </c>
      <c r="B426">
        <v>256</v>
      </c>
      <c r="C426">
        <v>101</v>
      </c>
      <c r="D426">
        <v>15081783</v>
      </c>
      <c r="E426" t="s">
        <v>160</v>
      </c>
      <c r="F426" t="s">
        <v>1387</v>
      </c>
      <c r="G426" t="s">
        <v>1388</v>
      </c>
      <c r="H426">
        <v>85589</v>
      </c>
      <c r="I426">
        <v>144</v>
      </c>
      <c r="J426" t="s">
        <v>124</v>
      </c>
      <c r="K426" t="s">
        <v>128</v>
      </c>
      <c r="L426">
        <v>34000000</v>
      </c>
      <c r="M426">
        <v>2008</v>
      </c>
      <c r="N426">
        <v>7.7</v>
      </c>
      <c r="O426">
        <v>-18918217</v>
      </c>
    </row>
    <row r="427" spans="1:15" x14ac:dyDescent="0.3">
      <c r="A427" t="s">
        <v>1183</v>
      </c>
      <c r="B427">
        <v>451</v>
      </c>
      <c r="C427">
        <v>215</v>
      </c>
      <c r="D427">
        <v>107503316</v>
      </c>
      <c r="E427" t="s">
        <v>1390</v>
      </c>
      <c r="F427" t="s">
        <v>1391</v>
      </c>
      <c r="G427" t="s">
        <v>1392</v>
      </c>
      <c r="H427">
        <v>392474</v>
      </c>
      <c r="I427">
        <v>1229</v>
      </c>
      <c r="J427" t="s">
        <v>29</v>
      </c>
      <c r="K427" t="s">
        <v>30</v>
      </c>
      <c r="L427">
        <v>130000000</v>
      </c>
      <c r="M427">
        <v>2009</v>
      </c>
      <c r="N427">
        <v>7.7</v>
      </c>
      <c r="O427">
        <v>-22496684</v>
      </c>
    </row>
    <row r="428" spans="1:15" x14ac:dyDescent="0.3">
      <c r="A428" t="s">
        <v>784</v>
      </c>
      <c r="B428">
        <v>190</v>
      </c>
      <c r="C428">
        <v>154</v>
      </c>
      <c r="D428">
        <v>111110575</v>
      </c>
      <c r="E428" t="s">
        <v>1393</v>
      </c>
      <c r="F428" t="s">
        <v>649</v>
      </c>
      <c r="G428" t="s">
        <v>1394</v>
      </c>
      <c r="H428">
        <v>317166</v>
      </c>
      <c r="I428">
        <v>928</v>
      </c>
      <c r="J428" t="s">
        <v>29</v>
      </c>
      <c r="K428" t="s">
        <v>30</v>
      </c>
      <c r="L428">
        <v>140000000</v>
      </c>
      <c r="M428">
        <v>2003</v>
      </c>
      <c r="N428">
        <v>7.7</v>
      </c>
      <c r="O428">
        <v>-28889425</v>
      </c>
    </row>
    <row r="429" spans="1:15" x14ac:dyDescent="0.3">
      <c r="A429" t="s">
        <v>1395</v>
      </c>
      <c r="B429">
        <v>173</v>
      </c>
      <c r="C429">
        <v>126</v>
      </c>
      <c r="D429">
        <v>63540020</v>
      </c>
      <c r="E429" t="s">
        <v>248</v>
      </c>
      <c r="F429" t="s">
        <v>1308</v>
      </c>
      <c r="G429" t="s">
        <v>1396</v>
      </c>
      <c r="H429">
        <v>343274</v>
      </c>
      <c r="I429">
        <v>742</v>
      </c>
      <c r="J429" t="s">
        <v>29</v>
      </c>
      <c r="K429" t="s">
        <v>241</v>
      </c>
      <c r="L429">
        <v>93000000</v>
      </c>
      <c r="M429">
        <v>1997</v>
      </c>
      <c r="N429">
        <v>7.7</v>
      </c>
      <c r="O429">
        <v>-29459980</v>
      </c>
    </row>
    <row r="430" spans="1:15" x14ac:dyDescent="0.3">
      <c r="A430" t="s">
        <v>541</v>
      </c>
      <c r="B430">
        <v>228</v>
      </c>
      <c r="C430">
        <v>127</v>
      </c>
      <c r="D430">
        <v>38345403</v>
      </c>
      <c r="E430" t="s">
        <v>567</v>
      </c>
      <c r="F430" t="s">
        <v>1256</v>
      </c>
      <c r="G430" t="s">
        <v>1397</v>
      </c>
      <c r="H430">
        <v>212085</v>
      </c>
      <c r="I430">
        <v>492</v>
      </c>
      <c r="J430" t="s">
        <v>29</v>
      </c>
      <c r="K430" t="s">
        <v>200</v>
      </c>
      <c r="L430">
        <v>70000000</v>
      </c>
      <c r="M430">
        <v>2007</v>
      </c>
      <c r="N430">
        <v>7.7</v>
      </c>
      <c r="O430">
        <v>-31654597</v>
      </c>
    </row>
    <row r="431" spans="1:15" x14ac:dyDescent="0.3">
      <c r="A431" t="s">
        <v>91</v>
      </c>
      <c r="B431">
        <v>377</v>
      </c>
      <c r="C431">
        <v>162</v>
      </c>
      <c r="D431">
        <v>33048353</v>
      </c>
      <c r="E431" t="s">
        <v>1398</v>
      </c>
      <c r="F431" t="s">
        <v>388</v>
      </c>
      <c r="G431" t="s">
        <v>1399</v>
      </c>
      <c r="H431">
        <v>301279</v>
      </c>
      <c r="I431">
        <v>589</v>
      </c>
      <c r="J431" t="s">
        <v>29</v>
      </c>
      <c r="K431" t="s">
        <v>30</v>
      </c>
      <c r="L431">
        <v>65000000</v>
      </c>
      <c r="M431">
        <v>2007</v>
      </c>
      <c r="N431">
        <v>7.7</v>
      </c>
      <c r="O431">
        <v>-31951647</v>
      </c>
    </row>
    <row r="432" spans="1:15" x14ac:dyDescent="0.3">
      <c r="A432" t="s">
        <v>288</v>
      </c>
      <c r="B432">
        <v>186</v>
      </c>
      <c r="C432">
        <v>133</v>
      </c>
      <c r="D432">
        <v>6167817</v>
      </c>
      <c r="E432" t="s">
        <v>1039</v>
      </c>
      <c r="F432" t="s">
        <v>1400</v>
      </c>
      <c r="G432" t="s">
        <v>1401</v>
      </c>
      <c r="H432">
        <v>62607</v>
      </c>
      <c r="I432">
        <v>239</v>
      </c>
      <c r="J432" t="s">
        <v>90</v>
      </c>
      <c r="K432" t="s">
        <v>241</v>
      </c>
      <c r="L432">
        <v>47000000</v>
      </c>
      <c r="M432">
        <v>2004</v>
      </c>
      <c r="N432">
        <v>7.7</v>
      </c>
      <c r="O432">
        <v>-40832183</v>
      </c>
    </row>
    <row r="433" spans="1:15" x14ac:dyDescent="0.3">
      <c r="A433" t="s">
        <v>268</v>
      </c>
      <c r="B433">
        <v>202</v>
      </c>
      <c r="C433">
        <v>112</v>
      </c>
      <c r="D433">
        <v>211667</v>
      </c>
      <c r="E433" t="s">
        <v>26</v>
      </c>
      <c r="F433" t="s">
        <v>270</v>
      </c>
      <c r="G433" t="s">
        <v>1402</v>
      </c>
      <c r="H433">
        <v>53508</v>
      </c>
      <c r="I433">
        <v>131</v>
      </c>
      <c r="J433" t="s">
        <v>133</v>
      </c>
      <c r="K433" t="s">
        <v>272</v>
      </c>
      <c r="L433">
        <v>4200000000</v>
      </c>
      <c r="M433">
        <v>2005</v>
      </c>
      <c r="N433">
        <v>7.7</v>
      </c>
      <c r="O433">
        <v>-4199788333</v>
      </c>
    </row>
    <row r="434" spans="1:15" x14ac:dyDescent="0.3">
      <c r="A434" t="s">
        <v>1403</v>
      </c>
      <c r="B434">
        <v>502</v>
      </c>
      <c r="C434">
        <v>146</v>
      </c>
      <c r="D434">
        <v>424645577</v>
      </c>
      <c r="E434" t="s">
        <v>471</v>
      </c>
      <c r="F434" t="s">
        <v>694</v>
      </c>
      <c r="G434" t="s">
        <v>1404</v>
      </c>
      <c r="H434">
        <v>498397</v>
      </c>
      <c r="I434">
        <v>706</v>
      </c>
      <c r="J434" t="s">
        <v>29</v>
      </c>
      <c r="K434" t="s">
        <v>30</v>
      </c>
      <c r="L434">
        <v>130000000</v>
      </c>
      <c r="M434">
        <v>2013</v>
      </c>
      <c r="N434">
        <v>7.6</v>
      </c>
      <c r="O434">
        <v>294645577</v>
      </c>
    </row>
    <row r="435" spans="1:15" x14ac:dyDescent="0.3">
      <c r="A435" t="s">
        <v>97</v>
      </c>
      <c r="B435">
        <v>359</v>
      </c>
      <c r="C435">
        <v>140</v>
      </c>
      <c r="D435">
        <v>380262555</v>
      </c>
      <c r="E435" t="s">
        <v>78</v>
      </c>
      <c r="F435" t="s">
        <v>418</v>
      </c>
      <c r="G435" t="s">
        <v>1405</v>
      </c>
      <c r="H435">
        <v>520104</v>
      </c>
      <c r="I435">
        <v>3286</v>
      </c>
      <c r="J435" t="s">
        <v>29</v>
      </c>
      <c r="K435" t="s">
        <v>30</v>
      </c>
      <c r="L435">
        <v>113000000</v>
      </c>
      <c r="M435">
        <v>2005</v>
      </c>
      <c r="N435">
        <v>7.6</v>
      </c>
      <c r="O435">
        <v>267262555</v>
      </c>
    </row>
    <row r="436" spans="1:15" x14ac:dyDescent="0.3">
      <c r="A436" t="s">
        <v>628</v>
      </c>
      <c r="B436">
        <v>406</v>
      </c>
      <c r="C436">
        <v>102</v>
      </c>
      <c r="D436">
        <v>400736600</v>
      </c>
      <c r="E436" t="s">
        <v>1407</v>
      </c>
      <c r="F436" t="s">
        <v>1408</v>
      </c>
      <c r="G436" t="s">
        <v>1409</v>
      </c>
      <c r="H436">
        <v>421658</v>
      </c>
      <c r="I436">
        <v>904</v>
      </c>
      <c r="J436" t="s">
        <v>29</v>
      </c>
      <c r="K436" t="s">
        <v>30</v>
      </c>
      <c r="L436">
        <v>150000000</v>
      </c>
      <c r="M436">
        <v>2013</v>
      </c>
      <c r="N436">
        <v>7.6</v>
      </c>
      <c r="O436">
        <v>250736600</v>
      </c>
    </row>
    <row r="437" spans="1:15" x14ac:dyDescent="0.3">
      <c r="A437" t="s">
        <v>753</v>
      </c>
      <c r="B437">
        <v>186</v>
      </c>
      <c r="C437">
        <v>126</v>
      </c>
      <c r="D437">
        <v>251188924</v>
      </c>
      <c r="E437" t="s">
        <v>171</v>
      </c>
      <c r="F437" t="s">
        <v>1411</v>
      </c>
      <c r="G437" t="s">
        <v>1412</v>
      </c>
      <c r="H437">
        <v>269033</v>
      </c>
      <c r="I437">
        <v>817</v>
      </c>
      <c r="J437" t="s">
        <v>29</v>
      </c>
      <c r="K437" t="s">
        <v>30</v>
      </c>
      <c r="L437">
        <v>35000000</v>
      </c>
      <c r="M437">
        <v>1989</v>
      </c>
      <c r="N437">
        <v>7.6</v>
      </c>
      <c r="O437">
        <v>216188924</v>
      </c>
    </row>
    <row r="438" spans="1:15" x14ac:dyDescent="0.3">
      <c r="A438" t="s">
        <v>59</v>
      </c>
      <c r="B438">
        <v>148</v>
      </c>
      <c r="C438">
        <v>118</v>
      </c>
      <c r="D438">
        <v>179870271</v>
      </c>
      <c r="E438" t="s">
        <v>171</v>
      </c>
      <c r="F438" t="s">
        <v>79</v>
      </c>
      <c r="G438" t="s">
        <v>1414</v>
      </c>
      <c r="H438">
        <v>329969</v>
      </c>
      <c r="I438">
        <v>524</v>
      </c>
      <c r="J438" t="s">
        <v>29</v>
      </c>
      <c r="K438" t="s">
        <v>30</v>
      </c>
      <c r="L438">
        <v>28000000</v>
      </c>
      <c r="M438">
        <v>1984</v>
      </c>
      <c r="N438">
        <v>7.6</v>
      </c>
      <c r="O438">
        <v>151870271</v>
      </c>
    </row>
    <row r="439" spans="1:15" x14ac:dyDescent="0.3">
      <c r="A439" t="s">
        <v>1059</v>
      </c>
      <c r="B439">
        <v>295</v>
      </c>
      <c r="C439">
        <v>157</v>
      </c>
      <c r="D439">
        <v>289994397</v>
      </c>
      <c r="E439" t="s">
        <v>946</v>
      </c>
      <c r="F439" t="s">
        <v>1416</v>
      </c>
      <c r="G439" t="s">
        <v>1417</v>
      </c>
      <c r="H439">
        <v>385670</v>
      </c>
      <c r="I439">
        <v>1896</v>
      </c>
      <c r="J439" t="s">
        <v>29</v>
      </c>
      <c r="K439" t="s">
        <v>200</v>
      </c>
      <c r="L439">
        <v>150000000</v>
      </c>
      <c r="M439">
        <v>2005</v>
      </c>
      <c r="N439">
        <v>7.6</v>
      </c>
      <c r="O439">
        <v>139994397</v>
      </c>
    </row>
    <row r="440" spans="1:15" x14ac:dyDescent="0.3">
      <c r="A440" t="s">
        <v>851</v>
      </c>
      <c r="B440">
        <v>94</v>
      </c>
      <c r="C440">
        <v>109</v>
      </c>
      <c r="D440">
        <v>141600000</v>
      </c>
      <c r="E440" t="s">
        <v>676</v>
      </c>
      <c r="F440" t="s">
        <v>853</v>
      </c>
      <c r="G440" t="s">
        <v>1419</v>
      </c>
      <c r="H440">
        <v>90177</v>
      </c>
      <c r="I440">
        <v>257</v>
      </c>
      <c r="J440" t="s">
        <v>29</v>
      </c>
      <c r="K440" t="s">
        <v>30</v>
      </c>
      <c r="L440">
        <v>3000000</v>
      </c>
      <c r="M440">
        <v>1978</v>
      </c>
      <c r="N440">
        <v>7.6</v>
      </c>
      <c r="O440">
        <v>138600000</v>
      </c>
    </row>
    <row r="441" spans="1:15" x14ac:dyDescent="0.3">
      <c r="A441" t="s">
        <v>337</v>
      </c>
      <c r="B441">
        <v>415</v>
      </c>
      <c r="C441">
        <v>128</v>
      </c>
      <c r="D441">
        <v>209019489</v>
      </c>
      <c r="E441" t="s">
        <v>1421</v>
      </c>
      <c r="F441" t="s">
        <v>388</v>
      </c>
      <c r="G441" t="s">
        <v>1422</v>
      </c>
      <c r="H441">
        <v>477300</v>
      </c>
      <c r="I441">
        <v>621</v>
      </c>
      <c r="J441" t="s">
        <v>29</v>
      </c>
      <c r="K441" t="s">
        <v>30</v>
      </c>
      <c r="L441">
        <v>90000000</v>
      </c>
      <c r="M441">
        <v>2009</v>
      </c>
      <c r="N441">
        <v>7.6</v>
      </c>
      <c r="O441">
        <v>119019489</v>
      </c>
    </row>
    <row r="442" spans="1:15" x14ac:dyDescent="0.3">
      <c r="A442" t="s">
        <v>1424</v>
      </c>
      <c r="B442">
        <v>193</v>
      </c>
      <c r="C442">
        <v>103</v>
      </c>
      <c r="D442">
        <v>176387405</v>
      </c>
      <c r="E442" t="s">
        <v>316</v>
      </c>
      <c r="F442" t="s">
        <v>1425</v>
      </c>
      <c r="G442" t="s">
        <v>1426</v>
      </c>
      <c r="H442">
        <v>328159</v>
      </c>
      <c r="I442">
        <v>467</v>
      </c>
      <c r="J442" t="s">
        <v>29</v>
      </c>
      <c r="K442" t="s">
        <v>30</v>
      </c>
      <c r="L442">
        <v>59000000</v>
      </c>
      <c r="M442">
        <v>2002</v>
      </c>
      <c r="N442">
        <v>7.6</v>
      </c>
      <c r="O442">
        <v>117387405</v>
      </c>
    </row>
    <row r="443" spans="1:15" x14ac:dyDescent="0.3">
      <c r="A443" t="s">
        <v>392</v>
      </c>
      <c r="B443">
        <v>159</v>
      </c>
      <c r="C443">
        <v>140</v>
      </c>
      <c r="D443">
        <v>172071312</v>
      </c>
      <c r="E443" t="s">
        <v>901</v>
      </c>
      <c r="F443" t="s">
        <v>74</v>
      </c>
      <c r="G443" t="s">
        <v>1428</v>
      </c>
      <c r="H443">
        <v>208817</v>
      </c>
      <c r="I443">
        <v>296</v>
      </c>
      <c r="J443" t="s">
        <v>29</v>
      </c>
      <c r="K443" t="s">
        <v>30</v>
      </c>
      <c r="L443">
        <v>62000000</v>
      </c>
      <c r="M443">
        <v>1995</v>
      </c>
      <c r="N443">
        <v>7.6</v>
      </c>
      <c r="O443">
        <v>110071312</v>
      </c>
    </row>
    <row r="444" spans="1:15" x14ac:dyDescent="0.3">
      <c r="A444" t="s">
        <v>967</v>
      </c>
      <c r="B444">
        <v>256</v>
      </c>
      <c r="C444">
        <v>119</v>
      </c>
      <c r="D444">
        <v>121463226</v>
      </c>
      <c r="E444" t="s">
        <v>676</v>
      </c>
      <c r="F444" t="s">
        <v>490</v>
      </c>
      <c r="G444" t="s">
        <v>1430</v>
      </c>
      <c r="H444">
        <v>422606</v>
      </c>
      <c r="I444">
        <v>555</v>
      </c>
      <c r="J444" t="s">
        <v>29</v>
      </c>
      <c r="K444" t="s">
        <v>30</v>
      </c>
      <c r="L444">
        <v>20000000</v>
      </c>
      <c r="M444">
        <v>2007</v>
      </c>
      <c r="N444">
        <v>7.6</v>
      </c>
      <c r="O444">
        <v>101463226</v>
      </c>
    </row>
    <row r="445" spans="1:15" x14ac:dyDescent="0.3">
      <c r="A445" t="s">
        <v>528</v>
      </c>
      <c r="B445">
        <v>81</v>
      </c>
      <c r="C445">
        <v>138</v>
      </c>
      <c r="D445">
        <v>141340178</v>
      </c>
      <c r="E445" t="s">
        <v>224</v>
      </c>
      <c r="F445" t="s">
        <v>649</v>
      </c>
      <c r="G445" t="s">
        <v>1432</v>
      </c>
      <c r="H445">
        <v>181879</v>
      </c>
      <c r="I445">
        <v>319</v>
      </c>
      <c r="J445" t="s">
        <v>29</v>
      </c>
      <c r="K445" t="s">
        <v>30</v>
      </c>
      <c r="L445">
        <v>40000000</v>
      </c>
      <c r="M445">
        <v>1992</v>
      </c>
      <c r="N445">
        <v>7.6</v>
      </c>
      <c r="O445">
        <v>101340178</v>
      </c>
    </row>
    <row r="446" spans="1:15" x14ac:dyDescent="0.3">
      <c r="A446" t="s">
        <v>397</v>
      </c>
      <c r="B446">
        <v>104</v>
      </c>
      <c r="C446">
        <v>135</v>
      </c>
      <c r="D446">
        <v>122012643</v>
      </c>
      <c r="E446" t="s">
        <v>715</v>
      </c>
      <c r="F446" t="s">
        <v>1434</v>
      </c>
      <c r="G446" t="s">
        <v>1435</v>
      </c>
      <c r="H446">
        <v>143696</v>
      </c>
      <c r="I446">
        <v>241</v>
      </c>
      <c r="J446" t="s">
        <v>29</v>
      </c>
      <c r="K446" t="s">
        <v>30</v>
      </c>
      <c r="L446">
        <v>30000000</v>
      </c>
      <c r="M446">
        <v>1990</v>
      </c>
      <c r="N446">
        <v>7.6</v>
      </c>
      <c r="O446">
        <v>92012643</v>
      </c>
    </row>
    <row r="447" spans="1:15" x14ac:dyDescent="0.3">
      <c r="A447" t="s">
        <v>409</v>
      </c>
      <c r="B447">
        <v>488</v>
      </c>
      <c r="C447">
        <v>158</v>
      </c>
      <c r="D447">
        <v>148775460</v>
      </c>
      <c r="E447" t="s">
        <v>1437</v>
      </c>
      <c r="F447" t="s">
        <v>565</v>
      </c>
      <c r="G447" t="s">
        <v>1438</v>
      </c>
      <c r="H447">
        <v>243834</v>
      </c>
      <c r="I447">
        <v>845</v>
      </c>
      <c r="J447" t="s">
        <v>29</v>
      </c>
      <c r="K447" t="s">
        <v>30</v>
      </c>
      <c r="L447">
        <v>61000000</v>
      </c>
      <c r="M447">
        <v>2012</v>
      </c>
      <c r="N447">
        <v>7.6</v>
      </c>
      <c r="O447">
        <v>87775460</v>
      </c>
    </row>
    <row r="448" spans="1:15" x14ac:dyDescent="0.3">
      <c r="A448" t="s">
        <v>505</v>
      </c>
      <c r="B448">
        <v>266</v>
      </c>
      <c r="C448">
        <v>92</v>
      </c>
      <c r="D448">
        <v>215395021</v>
      </c>
      <c r="E448" t="s">
        <v>1440</v>
      </c>
      <c r="F448" t="s">
        <v>1148</v>
      </c>
      <c r="G448" t="s">
        <v>1441</v>
      </c>
      <c r="H448">
        <v>307029</v>
      </c>
      <c r="I448">
        <v>360</v>
      </c>
      <c r="J448" t="s">
        <v>29</v>
      </c>
      <c r="K448" t="s">
        <v>30</v>
      </c>
      <c r="L448">
        <v>130000000</v>
      </c>
      <c r="M448">
        <v>2008</v>
      </c>
      <c r="N448">
        <v>7.6</v>
      </c>
      <c r="O448">
        <v>85395021</v>
      </c>
    </row>
    <row r="449" spans="1:15" x14ac:dyDescent="0.3">
      <c r="A449" t="s">
        <v>1443</v>
      </c>
      <c r="B449">
        <v>319</v>
      </c>
      <c r="C449">
        <v>121</v>
      </c>
      <c r="D449">
        <v>125069696</v>
      </c>
      <c r="E449" t="s">
        <v>1444</v>
      </c>
      <c r="F449" t="s">
        <v>1445</v>
      </c>
      <c r="G449" t="s">
        <v>1446</v>
      </c>
      <c r="H449">
        <v>203963</v>
      </c>
      <c r="I449">
        <v>420</v>
      </c>
      <c r="J449" t="s">
        <v>29</v>
      </c>
      <c r="K449" t="s">
        <v>30</v>
      </c>
      <c r="L449">
        <v>40000000</v>
      </c>
      <c r="M449">
        <v>2013</v>
      </c>
      <c r="N449">
        <v>7.6</v>
      </c>
      <c r="O449">
        <v>85069696</v>
      </c>
    </row>
    <row r="450" spans="1:15" x14ac:dyDescent="0.3">
      <c r="A450" t="s">
        <v>1448</v>
      </c>
      <c r="B450">
        <v>529</v>
      </c>
      <c r="C450">
        <v>105</v>
      </c>
      <c r="D450">
        <v>176740650</v>
      </c>
      <c r="E450" t="s">
        <v>1449</v>
      </c>
      <c r="F450" t="s">
        <v>1450</v>
      </c>
      <c r="G450" t="s">
        <v>1451</v>
      </c>
      <c r="H450">
        <v>403836</v>
      </c>
      <c r="I450">
        <v>646</v>
      </c>
      <c r="J450" t="s">
        <v>29</v>
      </c>
      <c r="K450" t="s">
        <v>30</v>
      </c>
      <c r="L450">
        <v>93000000</v>
      </c>
      <c r="M450">
        <v>2011</v>
      </c>
      <c r="N450">
        <v>7.6</v>
      </c>
      <c r="O450">
        <v>83740650</v>
      </c>
    </row>
    <row r="451" spans="1:15" x14ac:dyDescent="0.3">
      <c r="A451" t="s">
        <v>554</v>
      </c>
      <c r="B451">
        <v>239</v>
      </c>
      <c r="C451">
        <v>101</v>
      </c>
      <c r="D451">
        <v>96471845</v>
      </c>
      <c r="E451" t="s">
        <v>1453</v>
      </c>
      <c r="F451" t="s">
        <v>1454</v>
      </c>
      <c r="G451" t="s">
        <v>1455</v>
      </c>
      <c r="H451">
        <v>268581</v>
      </c>
      <c r="I451">
        <v>1109</v>
      </c>
      <c r="J451" t="s">
        <v>29</v>
      </c>
      <c r="K451" t="s">
        <v>30</v>
      </c>
      <c r="L451">
        <v>17000000</v>
      </c>
      <c r="M451">
        <v>2001</v>
      </c>
      <c r="N451">
        <v>7.6</v>
      </c>
      <c r="O451">
        <v>79471845</v>
      </c>
    </row>
    <row r="452" spans="1:15" x14ac:dyDescent="0.3">
      <c r="A452" t="s">
        <v>528</v>
      </c>
      <c r="B452">
        <v>114</v>
      </c>
      <c r="C452">
        <v>89</v>
      </c>
      <c r="D452">
        <v>92823600</v>
      </c>
      <c r="E452" t="s">
        <v>699</v>
      </c>
      <c r="F452" t="s">
        <v>1457</v>
      </c>
      <c r="G452" t="s">
        <v>1458</v>
      </c>
      <c r="H452">
        <v>149108</v>
      </c>
      <c r="I452">
        <v>273</v>
      </c>
      <c r="J452" t="s">
        <v>29</v>
      </c>
      <c r="K452" t="s">
        <v>30</v>
      </c>
      <c r="L452">
        <v>16000000</v>
      </c>
      <c r="M452">
        <v>1989</v>
      </c>
      <c r="N452">
        <v>7.6</v>
      </c>
      <c r="O452">
        <v>76823600</v>
      </c>
    </row>
    <row r="453" spans="1:15" x14ac:dyDescent="0.3">
      <c r="A453" t="s">
        <v>959</v>
      </c>
      <c r="B453">
        <v>223</v>
      </c>
      <c r="C453">
        <v>190</v>
      </c>
      <c r="D453">
        <v>124107476</v>
      </c>
      <c r="E453" t="s">
        <v>208</v>
      </c>
      <c r="F453" t="s">
        <v>1460</v>
      </c>
      <c r="G453" t="s">
        <v>1461</v>
      </c>
      <c r="H453">
        <v>170684</v>
      </c>
      <c r="I453">
        <v>867</v>
      </c>
      <c r="J453" t="s">
        <v>29</v>
      </c>
      <c r="K453" t="s">
        <v>30</v>
      </c>
      <c r="L453">
        <v>48000000</v>
      </c>
      <c r="M453">
        <v>2000</v>
      </c>
      <c r="N453">
        <v>7.6</v>
      </c>
      <c r="O453">
        <v>76107476</v>
      </c>
    </row>
    <row r="454" spans="1:15" x14ac:dyDescent="0.3">
      <c r="A454" t="s">
        <v>667</v>
      </c>
      <c r="B454">
        <v>169</v>
      </c>
      <c r="C454">
        <v>80</v>
      </c>
      <c r="D454">
        <v>77413017</v>
      </c>
      <c r="E454" t="s">
        <v>1310</v>
      </c>
      <c r="F454" t="s">
        <v>27</v>
      </c>
      <c r="G454" t="s">
        <v>1463</v>
      </c>
      <c r="H454">
        <v>45984</v>
      </c>
      <c r="I454">
        <v>331</v>
      </c>
      <c r="J454" t="s">
        <v>90</v>
      </c>
      <c r="K454" t="s">
        <v>241</v>
      </c>
      <c r="L454">
        <v>8000000</v>
      </c>
      <c r="M454">
        <v>2005</v>
      </c>
      <c r="N454">
        <v>7.6</v>
      </c>
      <c r="O454">
        <v>69413017</v>
      </c>
    </row>
    <row r="455" spans="1:15" x14ac:dyDescent="0.3">
      <c r="A455" t="s">
        <v>532</v>
      </c>
      <c r="B455">
        <v>378</v>
      </c>
      <c r="C455">
        <v>150</v>
      </c>
      <c r="D455">
        <v>92173235</v>
      </c>
      <c r="E455" t="s">
        <v>208</v>
      </c>
      <c r="F455" t="s">
        <v>1465</v>
      </c>
      <c r="G455" t="s">
        <v>1466</v>
      </c>
      <c r="H455">
        <v>280228</v>
      </c>
      <c r="I455">
        <v>420</v>
      </c>
      <c r="J455" t="s">
        <v>29</v>
      </c>
      <c r="K455" t="s">
        <v>30</v>
      </c>
      <c r="L455">
        <v>37000000</v>
      </c>
      <c r="M455">
        <v>2010</v>
      </c>
      <c r="N455">
        <v>7.6</v>
      </c>
      <c r="O455">
        <v>55173235</v>
      </c>
    </row>
    <row r="456" spans="1:15" x14ac:dyDescent="0.3">
      <c r="A456" t="s">
        <v>1468</v>
      </c>
      <c r="B456">
        <v>143</v>
      </c>
      <c r="C456">
        <v>111</v>
      </c>
      <c r="D456">
        <v>92001027</v>
      </c>
      <c r="E456" t="s">
        <v>1469</v>
      </c>
      <c r="F456" t="s">
        <v>1470</v>
      </c>
      <c r="G456" t="s">
        <v>1471</v>
      </c>
      <c r="H456">
        <v>97838</v>
      </c>
      <c r="I456">
        <v>286</v>
      </c>
      <c r="J456" t="s">
        <v>29</v>
      </c>
      <c r="K456" t="s">
        <v>30</v>
      </c>
      <c r="L456">
        <v>45000000</v>
      </c>
      <c r="M456">
        <v>1996</v>
      </c>
      <c r="N456">
        <v>7.6</v>
      </c>
      <c r="O456">
        <v>47001027</v>
      </c>
    </row>
    <row r="457" spans="1:15" x14ac:dyDescent="0.3">
      <c r="A457" t="s">
        <v>1473</v>
      </c>
      <c r="B457">
        <v>120</v>
      </c>
      <c r="C457">
        <v>123</v>
      </c>
      <c r="D457">
        <v>105264608</v>
      </c>
      <c r="E457" t="s">
        <v>1474</v>
      </c>
      <c r="F457" t="s">
        <v>93</v>
      </c>
      <c r="G457" t="s">
        <v>1475</v>
      </c>
      <c r="H457">
        <v>239752</v>
      </c>
      <c r="I457">
        <v>406</v>
      </c>
      <c r="J457" t="s">
        <v>29</v>
      </c>
      <c r="K457" t="s">
        <v>30</v>
      </c>
      <c r="L457">
        <v>60000000</v>
      </c>
      <c r="M457">
        <v>1994</v>
      </c>
      <c r="N457">
        <v>7.6</v>
      </c>
      <c r="O457">
        <v>45264608</v>
      </c>
    </row>
    <row r="458" spans="1:15" x14ac:dyDescent="0.3">
      <c r="A458" t="s">
        <v>857</v>
      </c>
      <c r="B458">
        <v>230</v>
      </c>
      <c r="C458">
        <v>129</v>
      </c>
      <c r="D458">
        <v>88504640</v>
      </c>
      <c r="E458" t="s">
        <v>140</v>
      </c>
      <c r="F458" t="s">
        <v>837</v>
      </c>
      <c r="G458" t="s">
        <v>1477</v>
      </c>
      <c r="H458">
        <v>273108</v>
      </c>
      <c r="I458">
        <v>646</v>
      </c>
      <c r="J458" t="s">
        <v>29</v>
      </c>
      <c r="K458" t="s">
        <v>30</v>
      </c>
      <c r="L458">
        <v>45000000</v>
      </c>
      <c r="M458">
        <v>2006</v>
      </c>
      <c r="N458">
        <v>7.6</v>
      </c>
      <c r="O458">
        <v>43504640</v>
      </c>
    </row>
    <row r="459" spans="1:15" x14ac:dyDescent="0.3">
      <c r="A459" t="s">
        <v>586</v>
      </c>
      <c r="B459">
        <v>41</v>
      </c>
      <c r="C459">
        <v>115</v>
      </c>
      <c r="D459">
        <v>44456509</v>
      </c>
      <c r="E459" t="s">
        <v>73</v>
      </c>
      <c r="F459" t="s">
        <v>586</v>
      </c>
      <c r="G459" t="s">
        <v>1479</v>
      </c>
      <c r="H459">
        <v>22105</v>
      </c>
      <c r="I459">
        <v>81</v>
      </c>
      <c r="J459" t="s">
        <v>174</v>
      </c>
      <c r="K459" t="s">
        <v>585</v>
      </c>
      <c r="L459">
        <v>5000000</v>
      </c>
      <c r="M459">
        <v>2013</v>
      </c>
      <c r="N459">
        <v>7.6</v>
      </c>
      <c r="O459">
        <v>39456509</v>
      </c>
    </row>
    <row r="460" spans="1:15" x14ac:dyDescent="0.3">
      <c r="A460" t="s">
        <v>1069</v>
      </c>
      <c r="B460">
        <v>521</v>
      </c>
      <c r="C460">
        <v>130</v>
      </c>
      <c r="D460">
        <v>208543795</v>
      </c>
      <c r="E460" t="s">
        <v>1481</v>
      </c>
      <c r="F460" t="s">
        <v>1482</v>
      </c>
      <c r="G460" t="s">
        <v>1483</v>
      </c>
      <c r="H460">
        <v>317542</v>
      </c>
      <c r="I460">
        <v>620</v>
      </c>
      <c r="J460" t="s">
        <v>29</v>
      </c>
      <c r="K460" t="s">
        <v>30</v>
      </c>
      <c r="L460">
        <v>170000000</v>
      </c>
      <c r="M460">
        <v>2014</v>
      </c>
      <c r="N460">
        <v>7.6</v>
      </c>
      <c r="O460">
        <v>38543795</v>
      </c>
    </row>
    <row r="461" spans="1:15" x14ac:dyDescent="0.3">
      <c r="A461" t="s">
        <v>574</v>
      </c>
      <c r="B461">
        <v>120</v>
      </c>
      <c r="C461">
        <v>152</v>
      </c>
      <c r="D461">
        <v>43650000</v>
      </c>
      <c r="E461" t="s">
        <v>1485</v>
      </c>
      <c r="F461" t="s">
        <v>1486</v>
      </c>
      <c r="G461" t="s">
        <v>1487</v>
      </c>
      <c r="H461">
        <v>71919</v>
      </c>
      <c r="I461">
        <v>316</v>
      </c>
      <c r="J461" t="s">
        <v>29</v>
      </c>
      <c r="K461" t="s">
        <v>30</v>
      </c>
      <c r="L461">
        <v>6000000</v>
      </c>
      <c r="M461">
        <v>1961</v>
      </c>
      <c r="N461">
        <v>7.6</v>
      </c>
      <c r="O461">
        <v>37650000</v>
      </c>
    </row>
    <row r="462" spans="1:15" x14ac:dyDescent="0.3">
      <c r="A462" t="s">
        <v>420</v>
      </c>
      <c r="B462">
        <v>224</v>
      </c>
      <c r="C462">
        <v>113</v>
      </c>
      <c r="D462">
        <v>45063889</v>
      </c>
      <c r="E462" t="s">
        <v>1489</v>
      </c>
      <c r="F462" t="s">
        <v>1490</v>
      </c>
      <c r="G462" t="s">
        <v>1491</v>
      </c>
      <c r="H462">
        <v>297250</v>
      </c>
      <c r="I462">
        <v>1441</v>
      </c>
      <c r="J462" t="s">
        <v>29</v>
      </c>
      <c r="K462" t="s">
        <v>200</v>
      </c>
      <c r="L462">
        <v>8000000</v>
      </c>
      <c r="M462">
        <v>2002</v>
      </c>
      <c r="N462">
        <v>7.6</v>
      </c>
      <c r="O462">
        <v>37063889</v>
      </c>
    </row>
    <row r="463" spans="1:15" x14ac:dyDescent="0.3">
      <c r="A463" t="s">
        <v>570</v>
      </c>
      <c r="B463">
        <v>61</v>
      </c>
      <c r="C463">
        <v>197</v>
      </c>
      <c r="D463">
        <v>46300000</v>
      </c>
      <c r="E463" t="s">
        <v>1493</v>
      </c>
      <c r="F463" t="s">
        <v>1494</v>
      </c>
      <c r="G463" t="s">
        <v>1495</v>
      </c>
      <c r="H463">
        <v>29323</v>
      </c>
      <c r="I463">
        <v>344</v>
      </c>
      <c r="J463" t="s">
        <v>29</v>
      </c>
      <c r="K463" t="s">
        <v>30</v>
      </c>
      <c r="L463">
        <v>9400000</v>
      </c>
      <c r="M463">
        <v>1963</v>
      </c>
      <c r="N463">
        <v>7.6</v>
      </c>
      <c r="O463">
        <v>36900000</v>
      </c>
    </row>
    <row r="464" spans="1:15" x14ac:dyDescent="0.3">
      <c r="A464" t="s">
        <v>610</v>
      </c>
      <c r="B464">
        <v>151</v>
      </c>
      <c r="C464">
        <v>110</v>
      </c>
      <c r="D464">
        <v>56154094</v>
      </c>
      <c r="E464" t="s">
        <v>588</v>
      </c>
      <c r="F464" t="s">
        <v>1497</v>
      </c>
      <c r="G464" t="s">
        <v>1498</v>
      </c>
      <c r="H464">
        <v>44723</v>
      </c>
      <c r="I464">
        <v>130</v>
      </c>
      <c r="J464" t="s">
        <v>29</v>
      </c>
      <c r="K464" t="s">
        <v>200</v>
      </c>
      <c r="L464">
        <v>20000000</v>
      </c>
      <c r="M464">
        <v>2016</v>
      </c>
      <c r="N464">
        <v>7.6</v>
      </c>
      <c r="O464">
        <v>36154094</v>
      </c>
    </row>
    <row r="465" spans="1:15" x14ac:dyDescent="0.3">
      <c r="A465" t="s">
        <v>927</v>
      </c>
      <c r="B465">
        <v>299</v>
      </c>
      <c r="C465">
        <v>120</v>
      </c>
      <c r="D465">
        <v>100003492</v>
      </c>
      <c r="E465" t="s">
        <v>208</v>
      </c>
      <c r="F465" t="s">
        <v>649</v>
      </c>
      <c r="G465" t="s">
        <v>1500</v>
      </c>
      <c r="H465">
        <v>293662</v>
      </c>
      <c r="I465">
        <v>836</v>
      </c>
      <c r="J465" t="s">
        <v>29</v>
      </c>
      <c r="K465" t="s">
        <v>30</v>
      </c>
      <c r="L465">
        <v>65000000</v>
      </c>
      <c r="M465">
        <v>2004</v>
      </c>
      <c r="N465">
        <v>7.6</v>
      </c>
      <c r="O465">
        <v>35003492</v>
      </c>
    </row>
    <row r="466" spans="1:15" x14ac:dyDescent="0.3">
      <c r="A466" t="s">
        <v>1502</v>
      </c>
      <c r="B466">
        <v>83</v>
      </c>
      <c r="C466">
        <v>121</v>
      </c>
      <c r="D466">
        <v>40158000</v>
      </c>
      <c r="E466" t="s">
        <v>875</v>
      </c>
      <c r="F466" t="s">
        <v>635</v>
      </c>
      <c r="G466" t="s">
        <v>1503</v>
      </c>
      <c r="H466">
        <v>63931</v>
      </c>
      <c r="I466">
        <v>241</v>
      </c>
      <c r="J466" t="s">
        <v>29</v>
      </c>
      <c r="K466" t="s">
        <v>83</v>
      </c>
      <c r="L466">
        <v>7000000</v>
      </c>
      <c r="M466">
        <v>1993</v>
      </c>
      <c r="N466">
        <v>7.6</v>
      </c>
      <c r="O466">
        <v>33158000</v>
      </c>
    </row>
    <row r="467" spans="1:15" x14ac:dyDescent="0.3">
      <c r="A467" t="s">
        <v>59</v>
      </c>
      <c r="B467">
        <v>459</v>
      </c>
      <c r="C467">
        <v>142</v>
      </c>
      <c r="D467">
        <v>72306065</v>
      </c>
      <c r="E467" t="s">
        <v>696</v>
      </c>
      <c r="F467" t="s">
        <v>74</v>
      </c>
      <c r="G467" t="s">
        <v>1505</v>
      </c>
      <c r="H467">
        <v>178118</v>
      </c>
      <c r="I467">
        <v>355</v>
      </c>
      <c r="J467" t="s">
        <v>29</v>
      </c>
      <c r="K467" t="s">
        <v>30</v>
      </c>
      <c r="L467">
        <v>40000000</v>
      </c>
      <c r="M467">
        <v>2015</v>
      </c>
      <c r="N467">
        <v>7.6</v>
      </c>
      <c r="O467">
        <v>32306065</v>
      </c>
    </row>
    <row r="468" spans="1:15" x14ac:dyDescent="0.3">
      <c r="A468" t="s">
        <v>546</v>
      </c>
      <c r="B468">
        <v>220</v>
      </c>
      <c r="C468">
        <v>110</v>
      </c>
      <c r="D468">
        <v>52353636</v>
      </c>
      <c r="E468" t="s">
        <v>73</v>
      </c>
      <c r="F468" t="s">
        <v>520</v>
      </c>
      <c r="G468" t="s">
        <v>1507</v>
      </c>
      <c r="H468">
        <v>209133</v>
      </c>
      <c r="I468">
        <v>962</v>
      </c>
      <c r="J468" t="s">
        <v>29</v>
      </c>
      <c r="K468" t="s">
        <v>30</v>
      </c>
      <c r="L468">
        <v>21000000</v>
      </c>
      <c r="M468">
        <v>2001</v>
      </c>
      <c r="N468">
        <v>7.6</v>
      </c>
      <c r="O468">
        <v>31353636</v>
      </c>
    </row>
    <row r="469" spans="1:15" x14ac:dyDescent="0.3">
      <c r="A469" t="s">
        <v>591</v>
      </c>
      <c r="B469">
        <v>53</v>
      </c>
      <c r="C469">
        <v>112</v>
      </c>
      <c r="D469">
        <v>36500000</v>
      </c>
      <c r="E469" t="s">
        <v>116</v>
      </c>
      <c r="F469" t="s">
        <v>67</v>
      </c>
      <c r="G469" t="s">
        <v>1509</v>
      </c>
      <c r="H469">
        <v>87090</v>
      </c>
      <c r="I469">
        <v>142</v>
      </c>
      <c r="J469" t="s">
        <v>29</v>
      </c>
      <c r="K469" t="s">
        <v>30</v>
      </c>
      <c r="L469">
        <v>8000000</v>
      </c>
      <c r="M469">
        <v>1979</v>
      </c>
      <c r="N469">
        <v>7.6</v>
      </c>
      <c r="O469">
        <v>28500000</v>
      </c>
    </row>
    <row r="470" spans="1:15" x14ac:dyDescent="0.3">
      <c r="A470" t="s">
        <v>1511</v>
      </c>
      <c r="B470">
        <v>123</v>
      </c>
      <c r="C470">
        <v>111</v>
      </c>
      <c r="D470">
        <v>31968347</v>
      </c>
      <c r="E470" t="s">
        <v>588</v>
      </c>
      <c r="F470" t="s">
        <v>1302</v>
      </c>
      <c r="G470" t="s">
        <v>1512</v>
      </c>
      <c r="H470">
        <v>93894</v>
      </c>
      <c r="I470">
        <v>286</v>
      </c>
      <c r="J470" t="s">
        <v>29</v>
      </c>
      <c r="K470" t="s">
        <v>30</v>
      </c>
      <c r="L470">
        <v>3600000</v>
      </c>
      <c r="M470">
        <v>1995</v>
      </c>
      <c r="N470">
        <v>7.6</v>
      </c>
      <c r="O470">
        <v>28368347</v>
      </c>
    </row>
    <row r="471" spans="1:15" x14ac:dyDescent="0.3">
      <c r="A471" t="s">
        <v>1090</v>
      </c>
      <c r="B471">
        <v>77</v>
      </c>
      <c r="C471">
        <v>122</v>
      </c>
      <c r="D471">
        <v>39025000</v>
      </c>
      <c r="E471" t="s">
        <v>26</v>
      </c>
      <c r="F471" t="s">
        <v>1514</v>
      </c>
      <c r="G471" t="s">
        <v>1515</v>
      </c>
      <c r="H471">
        <v>73193</v>
      </c>
      <c r="I471">
        <v>190</v>
      </c>
      <c r="J471" t="s">
        <v>29</v>
      </c>
      <c r="K471" t="s">
        <v>200</v>
      </c>
      <c r="L471">
        <v>11000000</v>
      </c>
      <c r="M471">
        <v>1995</v>
      </c>
      <c r="N471">
        <v>7.6</v>
      </c>
      <c r="O471">
        <v>28025000</v>
      </c>
    </row>
    <row r="472" spans="1:15" x14ac:dyDescent="0.3">
      <c r="A472" t="s">
        <v>1375</v>
      </c>
      <c r="B472">
        <v>118</v>
      </c>
      <c r="C472">
        <v>98</v>
      </c>
      <c r="D472">
        <v>50693162</v>
      </c>
      <c r="E472" t="s">
        <v>1517</v>
      </c>
      <c r="F472" t="s">
        <v>1518</v>
      </c>
      <c r="G472" t="s">
        <v>1519</v>
      </c>
      <c r="H472">
        <v>136580</v>
      </c>
      <c r="I472">
        <v>545</v>
      </c>
      <c r="J472" t="s">
        <v>29</v>
      </c>
      <c r="K472" t="s">
        <v>30</v>
      </c>
      <c r="L472">
        <v>23000000</v>
      </c>
      <c r="M472">
        <v>1994</v>
      </c>
      <c r="N472">
        <v>7.6</v>
      </c>
      <c r="O472">
        <v>27693162</v>
      </c>
    </row>
    <row r="473" spans="1:15" x14ac:dyDescent="0.3">
      <c r="A473" t="s">
        <v>1251</v>
      </c>
      <c r="B473">
        <v>354</v>
      </c>
      <c r="C473">
        <v>98</v>
      </c>
      <c r="D473">
        <v>37707719</v>
      </c>
      <c r="E473" t="s">
        <v>393</v>
      </c>
      <c r="F473" t="s">
        <v>1521</v>
      </c>
      <c r="G473" t="s">
        <v>1522</v>
      </c>
      <c r="H473">
        <v>76094</v>
      </c>
      <c r="I473">
        <v>233</v>
      </c>
      <c r="J473" t="s">
        <v>29</v>
      </c>
      <c r="K473" t="s">
        <v>200</v>
      </c>
      <c r="L473">
        <v>12000000</v>
      </c>
      <c r="M473">
        <v>2013</v>
      </c>
      <c r="N473">
        <v>7.6</v>
      </c>
      <c r="O473">
        <v>25707719</v>
      </c>
    </row>
    <row r="474" spans="1:15" x14ac:dyDescent="0.3">
      <c r="A474" t="s">
        <v>763</v>
      </c>
      <c r="B474">
        <v>419</v>
      </c>
      <c r="C474">
        <v>133</v>
      </c>
      <c r="D474">
        <v>75605492</v>
      </c>
      <c r="E474" t="s">
        <v>379</v>
      </c>
      <c r="F474" t="s">
        <v>436</v>
      </c>
      <c r="G474" t="s">
        <v>1523</v>
      </c>
      <c r="H474">
        <v>283563</v>
      </c>
      <c r="I474">
        <v>312</v>
      </c>
      <c r="J474" t="s">
        <v>29</v>
      </c>
      <c r="K474" t="s">
        <v>30</v>
      </c>
      <c r="L474">
        <v>50000000</v>
      </c>
      <c r="M474">
        <v>2011</v>
      </c>
      <c r="N474">
        <v>7.6</v>
      </c>
      <c r="O474">
        <v>25605492</v>
      </c>
    </row>
    <row r="475" spans="1:15" x14ac:dyDescent="0.3">
      <c r="A475" t="s">
        <v>1334</v>
      </c>
      <c r="B475">
        <v>205</v>
      </c>
      <c r="C475">
        <v>102</v>
      </c>
      <c r="D475">
        <v>26781723</v>
      </c>
      <c r="E475" t="s">
        <v>699</v>
      </c>
      <c r="F475" t="s">
        <v>1524</v>
      </c>
      <c r="G475" t="s">
        <v>1525</v>
      </c>
      <c r="H475">
        <v>187595</v>
      </c>
      <c r="I475">
        <v>978</v>
      </c>
      <c r="J475" t="s">
        <v>29</v>
      </c>
      <c r="K475" t="s">
        <v>30</v>
      </c>
      <c r="L475">
        <v>2500000</v>
      </c>
      <c r="M475">
        <v>2004</v>
      </c>
      <c r="N475">
        <v>7.6</v>
      </c>
      <c r="O475">
        <v>24281723</v>
      </c>
    </row>
    <row r="476" spans="1:15" x14ac:dyDescent="0.3">
      <c r="A476" t="s">
        <v>1526</v>
      </c>
      <c r="B476">
        <v>236</v>
      </c>
      <c r="C476">
        <v>110</v>
      </c>
      <c r="D476">
        <v>39825798</v>
      </c>
      <c r="E476" t="s">
        <v>1527</v>
      </c>
      <c r="F476" t="s">
        <v>1377</v>
      </c>
      <c r="G476" t="s">
        <v>1528</v>
      </c>
      <c r="H476">
        <v>295375</v>
      </c>
      <c r="I476">
        <v>645</v>
      </c>
      <c r="J476" t="s">
        <v>29</v>
      </c>
      <c r="K476" t="s">
        <v>30</v>
      </c>
      <c r="L476">
        <v>16000000</v>
      </c>
      <c r="M476">
        <v>2006</v>
      </c>
      <c r="N476">
        <v>7.6</v>
      </c>
      <c r="O476">
        <v>23825798</v>
      </c>
    </row>
    <row r="477" spans="1:15" x14ac:dyDescent="0.3">
      <c r="A477" t="s">
        <v>582</v>
      </c>
      <c r="B477">
        <v>147</v>
      </c>
      <c r="C477">
        <v>124</v>
      </c>
      <c r="D477">
        <v>52937130</v>
      </c>
      <c r="E477" t="s">
        <v>116</v>
      </c>
      <c r="F477" t="s">
        <v>482</v>
      </c>
      <c r="G477" t="s">
        <v>1529</v>
      </c>
      <c r="H477">
        <v>198066</v>
      </c>
      <c r="I477">
        <v>426</v>
      </c>
      <c r="J477" t="s">
        <v>29</v>
      </c>
      <c r="K477" t="s">
        <v>30</v>
      </c>
      <c r="L477">
        <v>30000000</v>
      </c>
      <c r="M477">
        <v>2001</v>
      </c>
      <c r="N477">
        <v>7.6</v>
      </c>
      <c r="O477">
        <v>22937130</v>
      </c>
    </row>
    <row r="478" spans="1:15" x14ac:dyDescent="0.3">
      <c r="A478" t="s">
        <v>1284</v>
      </c>
      <c r="B478">
        <v>239</v>
      </c>
      <c r="C478">
        <v>92</v>
      </c>
      <c r="D478">
        <v>24792061</v>
      </c>
      <c r="E478" t="s">
        <v>73</v>
      </c>
      <c r="F478" t="s">
        <v>221</v>
      </c>
      <c r="G478" t="s">
        <v>1530</v>
      </c>
      <c r="H478">
        <v>191998</v>
      </c>
      <c r="I478">
        <v>323</v>
      </c>
      <c r="J478" t="s">
        <v>29</v>
      </c>
      <c r="K478" t="s">
        <v>30</v>
      </c>
      <c r="L478">
        <v>6500000</v>
      </c>
      <c r="M478">
        <v>2005</v>
      </c>
      <c r="N478">
        <v>7.6</v>
      </c>
      <c r="O478">
        <v>18292061</v>
      </c>
    </row>
    <row r="479" spans="1:15" x14ac:dyDescent="0.3">
      <c r="A479" t="s">
        <v>1531</v>
      </c>
      <c r="B479">
        <v>129</v>
      </c>
      <c r="C479">
        <v>132</v>
      </c>
      <c r="D479">
        <v>40270895</v>
      </c>
      <c r="E479" t="s">
        <v>92</v>
      </c>
      <c r="F479" t="s">
        <v>1532</v>
      </c>
      <c r="G479" t="s">
        <v>1533</v>
      </c>
      <c r="H479">
        <v>121937</v>
      </c>
      <c r="I479">
        <v>431</v>
      </c>
      <c r="J479" t="s">
        <v>29</v>
      </c>
      <c r="K479" t="s">
        <v>30</v>
      </c>
      <c r="L479">
        <v>22000000</v>
      </c>
      <c r="M479">
        <v>2001</v>
      </c>
      <c r="N479">
        <v>7.6</v>
      </c>
      <c r="O479">
        <v>18270895</v>
      </c>
    </row>
    <row r="480" spans="1:15" x14ac:dyDescent="0.3">
      <c r="A480" t="s">
        <v>363</v>
      </c>
      <c r="B480">
        <v>84</v>
      </c>
      <c r="C480">
        <v>137</v>
      </c>
      <c r="D480">
        <v>41895491</v>
      </c>
      <c r="E480" t="s">
        <v>1056</v>
      </c>
      <c r="F480" t="s">
        <v>1167</v>
      </c>
      <c r="G480" t="s">
        <v>1534</v>
      </c>
      <c r="H480">
        <v>63274</v>
      </c>
      <c r="I480">
        <v>170</v>
      </c>
      <c r="J480" t="s">
        <v>29</v>
      </c>
      <c r="K480" t="s">
        <v>30</v>
      </c>
      <c r="L480">
        <v>24000000</v>
      </c>
      <c r="M480">
        <v>1991</v>
      </c>
      <c r="N480">
        <v>7.6</v>
      </c>
      <c r="O480">
        <v>17895491</v>
      </c>
    </row>
    <row r="481" spans="1:15" x14ac:dyDescent="0.3">
      <c r="A481" t="s">
        <v>1226</v>
      </c>
      <c r="B481">
        <v>406</v>
      </c>
      <c r="C481">
        <v>134</v>
      </c>
      <c r="D481">
        <v>85707116</v>
      </c>
      <c r="E481" t="s">
        <v>130</v>
      </c>
      <c r="F481" t="s">
        <v>93</v>
      </c>
      <c r="G481" t="s">
        <v>1535</v>
      </c>
      <c r="H481">
        <v>303185</v>
      </c>
      <c r="I481">
        <v>701</v>
      </c>
      <c r="J481" t="s">
        <v>29</v>
      </c>
      <c r="K481" t="s">
        <v>30</v>
      </c>
      <c r="L481">
        <v>68000000</v>
      </c>
      <c r="M481">
        <v>2014</v>
      </c>
      <c r="N481">
        <v>7.6</v>
      </c>
      <c r="O481">
        <v>17707116</v>
      </c>
    </row>
    <row r="482" spans="1:15" x14ac:dyDescent="0.3">
      <c r="A482" t="s">
        <v>219</v>
      </c>
      <c r="B482">
        <v>478</v>
      </c>
      <c r="C482">
        <v>121</v>
      </c>
      <c r="D482">
        <v>46875468</v>
      </c>
      <c r="E482" t="s">
        <v>1536</v>
      </c>
      <c r="F482" t="s">
        <v>1537</v>
      </c>
      <c r="G482" t="s">
        <v>1538</v>
      </c>
      <c r="H482">
        <v>196217</v>
      </c>
      <c r="I482">
        <v>461</v>
      </c>
      <c r="J482" t="s">
        <v>29</v>
      </c>
      <c r="K482" t="s">
        <v>30</v>
      </c>
      <c r="L482">
        <v>30000000</v>
      </c>
      <c r="M482">
        <v>2015</v>
      </c>
      <c r="N482">
        <v>7.6</v>
      </c>
      <c r="O482">
        <v>16875468</v>
      </c>
    </row>
    <row r="483" spans="1:15" x14ac:dyDescent="0.3">
      <c r="A483" t="s">
        <v>839</v>
      </c>
      <c r="B483">
        <v>174</v>
      </c>
      <c r="C483">
        <v>114</v>
      </c>
      <c r="D483">
        <v>41597830</v>
      </c>
      <c r="E483" t="s">
        <v>588</v>
      </c>
      <c r="F483" t="s">
        <v>1539</v>
      </c>
      <c r="G483" t="s">
        <v>1540</v>
      </c>
      <c r="H483">
        <v>102123</v>
      </c>
      <c r="I483">
        <v>660</v>
      </c>
      <c r="J483" t="s">
        <v>29</v>
      </c>
      <c r="K483" t="s">
        <v>30</v>
      </c>
      <c r="L483">
        <v>25000000</v>
      </c>
      <c r="M483">
        <v>2002</v>
      </c>
      <c r="N483">
        <v>7.6</v>
      </c>
      <c r="O483">
        <v>16597830</v>
      </c>
    </row>
    <row r="484" spans="1:15" x14ac:dyDescent="0.3">
      <c r="A484" t="s">
        <v>499</v>
      </c>
      <c r="B484">
        <v>279</v>
      </c>
      <c r="C484">
        <v>111</v>
      </c>
      <c r="D484">
        <v>31471430</v>
      </c>
      <c r="E484" t="s">
        <v>696</v>
      </c>
      <c r="F484" t="s">
        <v>1541</v>
      </c>
      <c r="G484" t="s">
        <v>1542</v>
      </c>
      <c r="H484">
        <v>83374</v>
      </c>
      <c r="I484">
        <v>828</v>
      </c>
      <c r="J484" t="s">
        <v>29</v>
      </c>
      <c r="K484" t="s">
        <v>30</v>
      </c>
      <c r="L484">
        <v>15000000</v>
      </c>
      <c r="M484">
        <v>2006</v>
      </c>
      <c r="N484">
        <v>7.6</v>
      </c>
      <c r="O484">
        <v>16471430</v>
      </c>
    </row>
    <row r="485" spans="1:15" x14ac:dyDescent="0.3">
      <c r="A485" t="s">
        <v>837</v>
      </c>
      <c r="B485">
        <v>112</v>
      </c>
      <c r="C485">
        <v>126</v>
      </c>
      <c r="D485">
        <v>30226144</v>
      </c>
      <c r="E485" t="s">
        <v>393</v>
      </c>
      <c r="F485" t="s">
        <v>837</v>
      </c>
      <c r="G485" t="s">
        <v>1543</v>
      </c>
      <c r="H485">
        <v>47626</v>
      </c>
      <c r="I485">
        <v>118</v>
      </c>
      <c r="J485" t="s">
        <v>29</v>
      </c>
      <c r="K485" t="s">
        <v>30</v>
      </c>
      <c r="L485">
        <v>15000000</v>
      </c>
      <c r="M485">
        <v>2007</v>
      </c>
      <c r="N485">
        <v>7.6</v>
      </c>
      <c r="O485">
        <v>15226144</v>
      </c>
    </row>
    <row r="486" spans="1:15" x14ac:dyDescent="0.3">
      <c r="A486" t="s">
        <v>855</v>
      </c>
      <c r="B486">
        <v>149</v>
      </c>
      <c r="C486">
        <v>101</v>
      </c>
      <c r="D486">
        <v>20772796</v>
      </c>
      <c r="E486" t="s">
        <v>228</v>
      </c>
      <c r="F486" t="s">
        <v>1545</v>
      </c>
      <c r="G486" t="s">
        <v>1546</v>
      </c>
      <c r="H486">
        <v>34232</v>
      </c>
      <c r="I486">
        <v>346</v>
      </c>
      <c r="J486" t="s">
        <v>29</v>
      </c>
      <c r="K486" t="s">
        <v>83</v>
      </c>
      <c r="L486">
        <v>6000000</v>
      </c>
      <c r="M486">
        <v>2002</v>
      </c>
      <c r="N486">
        <v>7.6</v>
      </c>
      <c r="O486">
        <v>14772796</v>
      </c>
    </row>
    <row r="487" spans="1:15" x14ac:dyDescent="0.3">
      <c r="A487" t="s">
        <v>33</v>
      </c>
      <c r="B487">
        <v>110</v>
      </c>
      <c r="C487">
        <v>170</v>
      </c>
      <c r="D487">
        <v>66676062</v>
      </c>
      <c r="E487" t="s">
        <v>26</v>
      </c>
      <c r="F487" t="s">
        <v>34</v>
      </c>
      <c r="G487" t="s">
        <v>1547</v>
      </c>
      <c r="H487">
        <v>267980</v>
      </c>
      <c r="I487">
        <v>545</v>
      </c>
      <c r="J487" t="s">
        <v>29</v>
      </c>
      <c r="K487" t="s">
        <v>30</v>
      </c>
      <c r="L487">
        <v>54000000</v>
      </c>
      <c r="M487">
        <v>1990</v>
      </c>
      <c r="N487">
        <v>7.6</v>
      </c>
      <c r="O487">
        <v>12676062</v>
      </c>
    </row>
    <row r="488" spans="1:15" x14ac:dyDescent="0.3">
      <c r="A488" t="s">
        <v>686</v>
      </c>
      <c r="B488">
        <v>65</v>
      </c>
      <c r="C488">
        <v>146</v>
      </c>
      <c r="D488">
        <v>50668906</v>
      </c>
      <c r="E488" t="s">
        <v>379</v>
      </c>
      <c r="F488" t="s">
        <v>837</v>
      </c>
      <c r="G488" t="s">
        <v>1548</v>
      </c>
      <c r="H488">
        <v>76016</v>
      </c>
      <c r="I488">
        <v>265</v>
      </c>
      <c r="J488" t="s">
        <v>29</v>
      </c>
      <c r="K488" t="s">
        <v>30</v>
      </c>
      <c r="L488">
        <v>38000000</v>
      </c>
      <c r="M488">
        <v>1999</v>
      </c>
      <c r="N488">
        <v>7.6</v>
      </c>
      <c r="O488">
        <v>12668906</v>
      </c>
    </row>
    <row r="489" spans="1:15" x14ac:dyDescent="0.3">
      <c r="A489" t="s">
        <v>312</v>
      </c>
      <c r="B489">
        <v>324</v>
      </c>
      <c r="C489">
        <v>128</v>
      </c>
      <c r="D489">
        <v>31838002</v>
      </c>
      <c r="E489" t="s">
        <v>60</v>
      </c>
      <c r="F489" t="s">
        <v>1450</v>
      </c>
      <c r="G489" t="s">
        <v>1549</v>
      </c>
      <c r="H489">
        <v>136673</v>
      </c>
      <c r="I489">
        <v>281</v>
      </c>
      <c r="J489" t="s">
        <v>29</v>
      </c>
      <c r="K489" t="s">
        <v>30</v>
      </c>
      <c r="L489">
        <v>20000000</v>
      </c>
      <c r="M489">
        <v>2008</v>
      </c>
      <c r="N489">
        <v>7.6</v>
      </c>
      <c r="O489">
        <v>11838002</v>
      </c>
    </row>
    <row r="490" spans="1:15" x14ac:dyDescent="0.3">
      <c r="A490" t="s">
        <v>598</v>
      </c>
      <c r="B490">
        <v>82</v>
      </c>
      <c r="C490">
        <v>111</v>
      </c>
      <c r="D490">
        <v>41407470</v>
      </c>
      <c r="E490" t="s">
        <v>157</v>
      </c>
      <c r="F490" t="s">
        <v>1550</v>
      </c>
      <c r="G490" t="s">
        <v>1551</v>
      </c>
      <c r="H490">
        <v>43378</v>
      </c>
      <c r="I490">
        <v>292</v>
      </c>
      <c r="J490" t="s">
        <v>29</v>
      </c>
      <c r="K490" t="s">
        <v>30</v>
      </c>
      <c r="L490">
        <v>30000000</v>
      </c>
      <c r="M490">
        <v>2003</v>
      </c>
      <c r="N490">
        <v>7.6</v>
      </c>
      <c r="O490">
        <v>11407470</v>
      </c>
    </row>
    <row r="491" spans="1:15" x14ac:dyDescent="0.3">
      <c r="A491" t="s">
        <v>397</v>
      </c>
      <c r="B491">
        <v>148</v>
      </c>
      <c r="C491">
        <v>128</v>
      </c>
      <c r="D491">
        <v>100012500</v>
      </c>
      <c r="E491" t="s">
        <v>715</v>
      </c>
      <c r="F491" t="s">
        <v>55</v>
      </c>
      <c r="G491" t="s">
        <v>1552</v>
      </c>
      <c r="H491">
        <v>299258</v>
      </c>
      <c r="I491">
        <v>346</v>
      </c>
      <c r="J491" t="s">
        <v>29</v>
      </c>
      <c r="K491" t="s">
        <v>30</v>
      </c>
      <c r="L491">
        <v>90000000</v>
      </c>
      <c r="M491">
        <v>1995</v>
      </c>
      <c r="N491">
        <v>7.6</v>
      </c>
      <c r="O491">
        <v>10012500</v>
      </c>
    </row>
    <row r="492" spans="1:15" x14ac:dyDescent="0.3">
      <c r="A492" t="s">
        <v>632</v>
      </c>
      <c r="B492">
        <v>77</v>
      </c>
      <c r="C492">
        <v>102</v>
      </c>
      <c r="D492">
        <v>11546543</v>
      </c>
      <c r="E492" t="s">
        <v>1259</v>
      </c>
      <c r="F492" t="s">
        <v>1553</v>
      </c>
      <c r="G492" t="s">
        <v>1554</v>
      </c>
      <c r="H492">
        <v>34520</v>
      </c>
      <c r="I492">
        <v>146</v>
      </c>
      <c r="J492" t="s">
        <v>53</v>
      </c>
      <c r="K492" t="s">
        <v>1119</v>
      </c>
      <c r="L492">
        <v>2000000</v>
      </c>
      <c r="M492">
        <v>1994</v>
      </c>
      <c r="N492">
        <v>7.6</v>
      </c>
      <c r="O492">
        <v>9546543</v>
      </c>
    </row>
    <row r="493" spans="1:15" x14ac:dyDescent="0.3">
      <c r="A493" t="s">
        <v>1556</v>
      </c>
      <c r="B493">
        <v>123</v>
      </c>
      <c r="C493">
        <v>118</v>
      </c>
      <c r="D493">
        <v>11533945</v>
      </c>
      <c r="E493" t="s">
        <v>1557</v>
      </c>
      <c r="F493" t="s">
        <v>1558</v>
      </c>
      <c r="G493" t="s">
        <v>1559</v>
      </c>
      <c r="H493">
        <v>77551</v>
      </c>
      <c r="I493">
        <v>434</v>
      </c>
      <c r="J493" t="s">
        <v>29</v>
      </c>
      <c r="K493" t="s">
        <v>30</v>
      </c>
      <c r="L493">
        <v>2000000</v>
      </c>
      <c r="M493">
        <v>1999</v>
      </c>
      <c r="N493">
        <v>7.6</v>
      </c>
      <c r="O493">
        <v>9533945</v>
      </c>
    </row>
    <row r="494" spans="1:15" x14ac:dyDescent="0.3">
      <c r="A494" t="s">
        <v>1561</v>
      </c>
      <c r="B494">
        <v>77</v>
      </c>
      <c r="C494">
        <v>126</v>
      </c>
      <c r="D494">
        <v>38413606</v>
      </c>
      <c r="E494" t="s">
        <v>1562</v>
      </c>
      <c r="F494" t="s">
        <v>44</v>
      </c>
      <c r="G494" t="s">
        <v>1563</v>
      </c>
      <c r="H494">
        <v>54042</v>
      </c>
      <c r="I494">
        <v>215</v>
      </c>
      <c r="J494" t="s">
        <v>29</v>
      </c>
      <c r="K494" t="s">
        <v>30</v>
      </c>
      <c r="L494">
        <v>30000000</v>
      </c>
      <c r="M494">
        <v>1988</v>
      </c>
      <c r="N494">
        <v>7.6</v>
      </c>
      <c r="O494">
        <v>8413606</v>
      </c>
    </row>
    <row r="495" spans="1:15" x14ac:dyDescent="0.3">
      <c r="A495" t="s">
        <v>1136</v>
      </c>
      <c r="B495">
        <v>68</v>
      </c>
      <c r="C495">
        <v>135</v>
      </c>
      <c r="D495">
        <v>13269963</v>
      </c>
      <c r="E495" t="s">
        <v>257</v>
      </c>
      <c r="F495" t="s">
        <v>145</v>
      </c>
      <c r="G495" t="s">
        <v>1565</v>
      </c>
      <c r="H495">
        <v>23202</v>
      </c>
      <c r="I495">
        <v>173</v>
      </c>
      <c r="J495" t="s">
        <v>29</v>
      </c>
      <c r="K495" t="s">
        <v>30</v>
      </c>
      <c r="L495">
        <v>5000000</v>
      </c>
      <c r="M495">
        <v>1996</v>
      </c>
      <c r="N495">
        <v>7.6</v>
      </c>
      <c r="O495">
        <v>8269963</v>
      </c>
    </row>
    <row r="496" spans="1:15" x14ac:dyDescent="0.3">
      <c r="A496" t="s">
        <v>637</v>
      </c>
      <c r="B496">
        <v>288</v>
      </c>
      <c r="C496">
        <v>102</v>
      </c>
      <c r="D496">
        <v>15047419</v>
      </c>
      <c r="E496" t="s">
        <v>26</v>
      </c>
      <c r="F496" t="s">
        <v>40</v>
      </c>
      <c r="G496" t="s">
        <v>1567</v>
      </c>
      <c r="H496">
        <v>357275</v>
      </c>
      <c r="I496">
        <v>1061</v>
      </c>
      <c r="J496" t="s">
        <v>29</v>
      </c>
      <c r="K496" t="s">
        <v>30</v>
      </c>
      <c r="L496">
        <v>7000000</v>
      </c>
      <c r="M496">
        <v>2000</v>
      </c>
      <c r="N496">
        <v>7.6</v>
      </c>
      <c r="O496">
        <v>8047419</v>
      </c>
    </row>
    <row r="497" spans="1:15" x14ac:dyDescent="0.3">
      <c r="A497" t="s">
        <v>1251</v>
      </c>
      <c r="B497">
        <v>174</v>
      </c>
      <c r="C497">
        <v>113</v>
      </c>
      <c r="D497">
        <v>27277055</v>
      </c>
      <c r="E497" t="s">
        <v>1569</v>
      </c>
      <c r="F497" t="s">
        <v>1570</v>
      </c>
      <c r="G497" t="s">
        <v>1571</v>
      </c>
      <c r="H497">
        <v>143137</v>
      </c>
      <c r="I497">
        <v>602</v>
      </c>
      <c r="J497" t="s">
        <v>29</v>
      </c>
      <c r="K497" t="s">
        <v>200</v>
      </c>
      <c r="L497">
        <v>20000000</v>
      </c>
      <c r="M497">
        <v>2000</v>
      </c>
      <c r="N497">
        <v>7.6</v>
      </c>
      <c r="O497">
        <v>7277055</v>
      </c>
    </row>
    <row r="498" spans="1:15" x14ac:dyDescent="0.3">
      <c r="A498" t="s">
        <v>579</v>
      </c>
      <c r="B498">
        <v>177</v>
      </c>
      <c r="C498">
        <v>87</v>
      </c>
      <c r="D498">
        <v>9003011</v>
      </c>
      <c r="E498" t="s">
        <v>86</v>
      </c>
      <c r="F498" t="s">
        <v>1572</v>
      </c>
      <c r="G498" t="s">
        <v>1573</v>
      </c>
      <c r="H498">
        <v>133966</v>
      </c>
      <c r="I498">
        <v>294</v>
      </c>
      <c r="J498" t="s">
        <v>29</v>
      </c>
      <c r="K498" t="s">
        <v>581</v>
      </c>
      <c r="L498">
        <v>2000000</v>
      </c>
      <c r="M498">
        <v>1981</v>
      </c>
      <c r="N498">
        <v>7.6</v>
      </c>
      <c r="O498">
        <v>7003011</v>
      </c>
    </row>
    <row r="499" spans="1:15" x14ac:dyDescent="0.3">
      <c r="A499" t="s">
        <v>1374</v>
      </c>
      <c r="B499">
        <v>209</v>
      </c>
      <c r="C499">
        <v>127</v>
      </c>
      <c r="D499">
        <v>57386369</v>
      </c>
      <c r="E499" t="s">
        <v>1437</v>
      </c>
      <c r="F499" t="s">
        <v>1574</v>
      </c>
      <c r="G499" t="s">
        <v>1575</v>
      </c>
      <c r="H499">
        <v>224013</v>
      </c>
      <c r="I499">
        <v>2319</v>
      </c>
      <c r="J499" t="s">
        <v>29</v>
      </c>
      <c r="K499" t="s">
        <v>30</v>
      </c>
      <c r="L499">
        <v>52500000</v>
      </c>
      <c r="M499">
        <v>2001</v>
      </c>
      <c r="N499">
        <v>7.6</v>
      </c>
      <c r="O499">
        <v>4886369</v>
      </c>
    </row>
    <row r="500" spans="1:15" x14ac:dyDescent="0.3">
      <c r="A500" t="s">
        <v>642</v>
      </c>
      <c r="B500">
        <v>481</v>
      </c>
      <c r="C500">
        <v>102</v>
      </c>
      <c r="D500">
        <v>4105123</v>
      </c>
      <c r="E500" t="s">
        <v>1576</v>
      </c>
      <c r="F500" t="s">
        <v>1577</v>
      </c>
      <c r="G500" t="s">
        <v>1578</v>
      </c>
      <c r="H500">
        <v>148221</v>
      </c>
      <c r="I500">
        <v>316</v>
      </c>
      <c r="J500" t="s">
        <v>114</v>
      </c>
      <c r="K500" t="s">
        <v>1579</v>
      </c>
      <c r="L500">
        <v>1100000</v>
      </c>
      <c r="M500">
        <v>2011</v>
      </c>
      <c r="N500">
        <v>7.6</v>
      </c>
      <c r="O500">
        <v>3005123</v>
      </c>
    </row>
    <row r="501" spans="1:15" x14ac:dyDescent="0.3">
      <c r="A501" t="s">
        <v>578</v>
      </c>
      <c r="B501">
        <v>252</v>
      </c>
      <c r="C501">
        <v>131</v>
      </c>
      <c r="D501">
        <v>21483154</v>
      </c>
      <c r="E501" t="s">
        <v>205</v>
      </c>
      <c r="F501" t="s">
        <v>1581</v>
      </c>
      <c r="G501" t="s">
        <v>1582</v>
      </c>
      <c r="H501">
        <v>98741</v>
      </c>
      <c r="I501">
        <v>236</v>
      </c>
      <c r="J501" t="s">
        <v>29</v>
      </c>
      <c r="K501" t="s">
        <v>30</v>
      </c>
      <c r="L501">
        <v>19000000</v>
      </c>
      <c r="M501">
        <v>2013</v>
      </c>
      <c r="N501">
        <v>7.6</v>
      </c>
      <c r="O501">
        <v>2483154</v>
      </c>
    </row>
    <row r="502" spans="1:15" x14ac:dyDescent="0.3">
      <c r="A502" t="s">
        <v>839</v>
      </c>
      <c r="B502">
        <v>299</v>
      </c>
      <c r="C502">
        <v>124</v>
      </c>
      <c r="D502">
        <v>34180954</v>
      </c>
      <c r="E502" t="s">
        <v>588</v>
      </c>
      <c r="F502" t="s">
        <v>351</v>
      </c>
      <c r="G502" t="s">
        <v>1583</v>
      </c>
      <c r="H502">
        <v>189812</v>
      </c>
      <c r="I502">
        <v>370</v>
      </c>
      <c r="J502" t="s">
        <v>29</v>
      </c>
      <c r="K502" t="s">
        <v>30</v>
      </c>
      <c r="L502">
        <v>32000000</v>
      </c>
      <c r="M502">
        <v>2008</v>
      </c>
      <c r="N502">
        <v>7.6</v>
      </c>
      <c r="O502">
        <v>2180954</v>
      </c>
    </row>
    <row r="503" spans="1:15" x14ac:dyDescent="0.3">
      <c r="A503" t="s">
        <v>647</v>
      </c>
      <c r="B503">
        <v>281</v>
      </c>
      <c r="C503">
        <v>99</v>
      </c>
      <c r="D503">
        <v>9166863</v>
      </c>
      <c r="E503" t="s">
        <v>588</v>
      </c>
      <c r="F503" t="s">
        <v>656</v>
      </c>
      <c r="G503" t="s">
        <v>1584</v>
      </c>
      <c r="H503">
        <v>83182</v>
      </c>
      <c r="I503">
        <v>247</v>
      </c>
      <c r="J503" t="s">
        <v>29</v>
      </c>
      <c r="K503" t="s">
        <v>30</v>
      </c>
      <c r="L503">
        <v>7000000</v>
      </c>
      <c r="M503">
        <v>2009</v>
      </c>
      <c r="N503">
        <v>7.6</v>
      </c>
      <c r="O503">
        <v>2166863</v>
      </c>
    </row>
    <row r="504" spans="1:15" x14ac:dyDescent="0.3">
      <c r="A504" t="s">
        <v>1025</v>
      </c>
      <c r="B504">
        <v>253</v>
      </c>
      <c r="C504">
        <v>113</v>
      </c>
      <c r="D504">
        <v>40137776</v>
      </c>
      <c r="E504" t="s">
        <v>1585</v>
      </c>
      <c r="F504" t="s">
        <v>1586</v>
      </c>
      <c r="G504" t="s">
        <v>1587</v>
      </c>
      <c r="H504">
        <v>186977</v>
      </c>
      <c r="I504">
        <v>529</v>
      </c>
      <c r="J504" t="s">
        <v>29</v>
      </c>
      <c r="K504" t="s">
        <v>30</v>
      </c>
      <c r="L504">
        <v>38000000</v>
      </c>
      <c r="M504">
        <v>2006</v>
      </c>
      <c r="N504">
        <v>7.6</v>
      </c>
      <c r="O504">
        <v>2137776</v>
      </c>
    </row>
    <row r="505" spans="1:15" x14ac:dyDescent="0.3">
      <c r="A505" t="s">
        <v>620</v>
      </c>
      <c r="B505">
        <v>70</v>
      </c>
      <c r="C505">
        <v>108</v>
      </c>
      <c r="D505">
        <v>2047570</v>
      </c>
      <c r="E505" t="s">
        <v>1588</v>
      </c>
      <c r="F505" t="s">
        <v>1589</v>
      </c>
      <c r="G505" t="s">
        <v>1590</v>
      </c>
      <c r="H505">
        <v>6790</v>
      </c>
      <c r="I505">
        <v>80</v>
      </c>
      <c r="J505" t="s">
        <v>29</v>
      </c>
      <c r="K505" t="s">
        <v>30</v>
      </c>
      <c r="L505">
        <v>500000</v>
      </c>
      <c r="M505">
        <v>1999</v>
      </c>
      <c r="N505">
        <v>7.6</v>
      </c>
      <c r="O505">
        <v>1547570</v>
      </c>
    </row>
    <row r="506" spans="1:15" x14ac:dyDescent="0.3">
      <c r="A506" t="s">
        <v>115</v>
      </c>
      <c r="B506">
        <v>114</v>
      </c>
      <c r="C506">
        <v>164</v>
      </c>
      <c r="D506">
        <v>8373585</v>
      </c>
      <c r="E506" t="s">
        <v>92</v>
      </c>
      <c r="F506" t="s">
        <v>77</v>
      </c>
      <c r="G506" t="s">
        <v>1591</v>
      </c>
      <c r="H506">
        <v>39680</v>
      </c>
      <c r="I506">
        <v>308</v>
      </c>
      <c r="J506" t="s">
        <v>29</v>
      </c>
      <c r="K506" t="s">
        <v>30</v>
      </c>
      <c r="L506">
        <v>7000000</v>
      </c>
      <c r="M506">
        <v>1988</v>
      </c>
      <c r="N506">
        <v>7.6</v>
      </c>
      <c r="O506">
        <v>1373585</v>
      </c>
    </row>
    <row r="507" spans="1:15" x14ac:dyDescent="0.3">
      <c r="A507" t="s">
        <v>1108</v>
      </c>
      <c r="B507">
        <v>388</v>
      </c>
      <c r="C507">
        <v>131</v>
      </c>
      <c r="D507">
        <v>15700000</v>
      </c>
      <c r="E507" t="s">
        <v>1593</v>
      </c>
      <c r="F507" t="s">
        <v>1465</v>
      </c>
      <c r="G507" t="s">
        <v>1594</v>
      </c>
      <c r="H507">
        <v>332065</v>
      </c>
      <c r="I507">
        <v>876</v>
      </c>
      <c r="J507" t="s">
        <v>29</v>
      </c>
      <c r="K507" t="s">
        <v>30</v>
      </c>
      <c r="L507">
        <v>15000000</v>
      </c>
      <c r="M507">
        <v>2008</v>
      </c>
      <c r="N507">
        <v>7.6</v>
      </c>
      <c r="O507">
        <v>700000</v>
      </c>
    </row>
    <row r="508" spans="1:15" x14ac:dyDescent="0.3">
      <c r="A508" t="s">
        <v>420</v>
      </c>
      <c r="B508">
        <v>450</v>
      </c>
      <c r="C508">
        <v>94</v>
      </c>
      <c r="D508">
        <v>18329466</v>
      </c>
      <c r="E508" t="s">
        <v>1595</v>
      </c>
      <c r="F508" t="s">
        <v>1450</v>
      </c>
      <c r="G508" t="s">
        <v>1596</v>
      </c>
      <c r="H508">
        <v>279179</v>
      </c>
      <c r="I508">
        <v>440</v>
      </c>
      <c r="J508" t="s">
        <v>29</v>
      </c>
      <c r="K508" t="s">
        <v>30</v>
      </c>
      <c r="L508">
        <v>18000000</v>
      </c>
      <c r="M508">
        <v>2010</v>
      </c>
      <c r="N508">
        <v>7.6</v>
      </c>
      <c r="O508">
        <v>329466</v>
      </c>
    </row>
    <row r="509" spans="1:15" x14ac:dyDescent="0.3">
      <c r="A509" t="s">
        <v>660</v>
      </c>
      <c r="B509">
        <v>21</v>
      </c>
      <c r="C509">
        <v>90</v>
      </c>
      <c r="D509">
        <v>277233</v>
      </c>
      <c r="E509" t="s">
        <v>289</v>
      </c>
      <c r="F509" t="s">
        <v>1598</v>
      </c>
      <c r="G509" t="s">
        <v>1599</v>
      </c>
      <c r="H509">
        <v>2631</v>
      </c>
      <c r="I509">
        <v>26</v>
      </c>
      <c r="J509" t="s">
        <v>29</v>
      </c>
      <c r="K509" t="s">
        <v>30</v>
      </c>
      <c r="L509">
        <v>40000</v>
      </c>
      <c r="M509">
        <v>1999</v>
      </c>
      <c r="N509">
        <v>7.6</v>
      </c>
      <c r="O509">
        <v>237233</v>
      </c>
    </row>
    <row r="510" spans="1:15" x14ac:dyDescent="0.3">
      <c r="A510" t="s">
        <v>658</v>
      </c>
      <c r="B510">
        <v>31</v>
      </c>
      <c r="C510">
        <v>91</v>
      </c>
      <c r="D510">
        <v>287761</v>
      </c>
      <c r="E510" t="s">
        <v>1601</v>
      </c>
      <c r="F510" t="s">
        <v>1602</v>
      </c>
      <c r="G510" t="s">
        <v>1603</v>
      </c>
      <c r="H510">
        <v>2482</v>
      </c>
      <c r="I510">
        <v>16</v>
      </c>
      <c r="J510" t="s">
        <v>29</v>
      </c>
      <c r="K510" t="s">
        <v>83</v>
      </c>
      <c r="L510">
        <v>1000000</v>
      </c>
      <c r="M510">
        <v>2013</v>
      </c>
      <c r="N510">
        <v>7.6</v>
      </c>
      <c r="O510">
        <v>-712239</v>
      </c>
    </row>
    <row r="511" spans="1:15" x14ac:dyDescent="0.3">
      <c r="A511" t="s">
        <v>1360</v>
      </c>
      <c r="B511">
        <v>50</v>
      </c>
      <c r="C511">
        <v>84</v>
      </c>
      <c r="D511">
        <v>2892582</v>
      </c>
      <c r="E511" t="s">
        <v>676</v>
      </c>
      <c r="F511" t="s">
        <v>1605</v>
      </c>
      <c r="G511" t="s">
        <v>1606</v>
      </c>
      <c r="H511">
        <v>22697</v>
      </c>
      <c r="I511">
        <v>202</v>
      </c>
      <c r="J511" t="s">
        <v>29</v>
      </c>
      <c r="K511" t="s">
        <v>30</v>
      </c>
      <c r="L511">
        <v>4000000</v>
      </c>
      <c r="M511">
        <v>1996</v>
      </c>
      <c r="N511">
        <v>7.6</v>
      </c>
      <c r="O511">
        <v>-1107418</v>
      </c>
    </row>
    <row r="512" spans="1:15" x14ac:dyDescent="0.3">
      <c r="A512" t="s">
        <v>539</v>
      </c>
      <c r="B512">
        <v>64</v>
      </c>
      <c r="C512">
        <v>88</v>
      </c>
      <c r="D512">
        <v>14792779</v>
      </c>
      <c r="E512" t="s">
        <v>676</v>
      </c>
      <c r="F512" t="s">
        <v>1608</v>
      </c>
      <c r="G512" t="s">
        <v>1609</v>
      </c>
      <c r="H512">
        <v>24256</v>
      </c>
      <c r="I512">
        <v>91</v>
      </c>
      <c r="J512" t="s">
        <v>29</v>
      </c>
      <c r="K512" t="s">
        <v>30</v>
      </c>
      <c r="L512">
        <v>16000000</v>
      </c>
      <c r="M512">
        <v>1987</v>
      </c>
      <c r="N512">
        <v>7.6</v>
      </c>
      <c r="O512">
        <v>-1207221</v>
      </c>
    </row>
    <row r="513" spans="1:15" x14ac:dyDescent="0.3">
      <c r="A513" t="s">
        <v>1080</v>
      </c>
      <c r="B513">
        <v>221</v>
      </c>
      <c r="C513">
        <v>88</v>
      </c>
      <c r="D513">
        <v>11501093</v>
      </c>
      <c r="E513" t="s">
        <v>1610</v>
      </c>
      <c r="F513" t="s">
        <v>1611</v>
      </c>
      <c r="G513" t="s">
        <v>1612</v>
      </c>
      <c r="H513">
        <v>128850</v>
      </c>
      <c r="I513">
        <v>604</v>
      </c>
      <c r="J513" t="s">
        <v>29</v>
      </c>
      <c r="K513" t="s">
        <v>30</v>
      </c>
      <c r="L513">
        <v>13000000</v>
      </c>
      <c r="M513">
        <v>1992</v>
      </c>
      <c r="N513">
        <v>7.6</v>
      </c>
      <c r="O513">
        <v>-1498907</v>
      </c>
    </row>
    <row r="514" spans="1:15" x14ac:dyDescent="0.3">
      <c r="A514" t="s">
        <v>624</v>
      </c>
      <c r="B514">
        <v>72</v>
      </c>
      <c r="C514">
        <v>106</v>
      </c>
      <c r="D514">
        <v>395592</v>
      </c>
      <c r="E514" t="s">
        <v>588</v>
      </c>
      <c r="F514" t="s">
        <v>1613</v>
      </c>
      <c r="G514" t="s">
        <v>1614</v>
      </c>
      <c r="H514">
        <v>21202</v>
      </c>
      <c r="I514">
        <v>134</v>
      </c>
      <c r="J514" t="s">
        <v>29</v>
      </c>
      <c r="K514" t="s">
        <v>408</v>
      </c>
      <c r="L514">
        <v>2000000</v>
      </c>
      <c r="M514">
        <v>2003</v>
      </c>
      <c r="N514">
        <v>7.6</v>
      </c>
      <c r="O514">
        <v>-1604408</v>
      </c>
    </row>
    <row r="515" spans="1:15" x14ac:dyDescent="0.3">
      <c r="A515" t="s">
        <v>1615</v>
      </c>
      <c r="B515">
        <v>158</v>
      </c>
      <c r="C515">
        <v>126</v>
      </c>
      <c r="D515">
        <v>13005485</v>
      </c>
      <c r="E515" t="s">
        <v>92</v>
      </c>
      <c r="F515" t="s">
        <v>1616</v>
      </c>
      <c r="G515" t="s">
        <v>1617</v>
      </c>
      <c r="H515">
        <v>56665</v>
      </c>
      <c r="I515">
        <v>469</v>
      </c>
      <c r="J515" t="s">
        <v>29</v>
      </c>
      <c r="K515" t="s">
        <v>30</v>
      </c>
      <c r="L515">
        <v>15000000</v>
      </c>
      <c r="M515">
        <v>2003</v>
      </c>
      <c r="N515">
        <v>7.6</v>
      </c>
      <c r="O515">
        <v>-1994515</v>
      </c>
    </row>
    <row r="516" spans="1:15" x14ac:dyDescent="0.3">
      <c r="A516" t="s">
        <v>594</v>
      </c>
      <c r="B516">
        <v>14</v>
      </c>
      <c r="C516">
        <v>112</v>
      </c>
      <c r="D516">
        <v>173783</v>
      </c>
      <c r="E516" t="s">
        <v>1310</v>
      </c>
      <c r="F516" t="s">
        <v>1618</v>
      </c>
      <c r="G516" t="s">
        <v>1619</v>
      </c>
      <c r="H516">
        <v>578</v>
      </c>
      <c r="I516">
        <v>34</v>
      </c>
      <c r="J516" t="s">
        <v>29</v>
      </c>
      <c r="K516" t="s">
        <v>30</v>
      </c>
      <c r="L516">
        <v>2500000</v>
      </c>
      <c r="M516">
        <v>2008</v>
      </c>
      <c r="N516">
        <v>7.6</v>
      </c>
      <c r="O516">
        <v>-2326217</v>
      </c>
    </row>
    <row r="517" spans="1:15" x14ac:dyDescent="0.3">
      <c r="A517" t="s">
        <v>1025</v>
      </c>
      <c r="B517">
        <v>201</v>
      </c>
      <c r="C517">
        <v>128</v>
      </c>
      <c r="D517">
        <v>15797907</v>
      </c>
      <c r="E517" t="s">
        <v>92</v>
      </c>
      <c r="F517" t="s">
        <v>1621</v>
      </c>
      <c r="G517" t="s">
        <v>1622</v>
      </c>
      <c r="H517">
        <v>68119</v>
      </c>
      <c r="I517">
        <v>230</v>
      </c>
      <c r="J517" t="s">
        <v>71</v>
      </c>
      <c r="K517" t="s">
        <v>30</v>
      </c>
      <c r="L517">
        <v>20000000</v>
      </c>
      <c r="M517">
        <v>2007</v>
      </c>
      <c r="N517">
        <v>7.6</v>
      </c>
      <c r="O517">
        <v>-4202093</v>
      </c>
    </row>
    <row r="518" spans="1:15" x14ac:dyDescent="0.3">
      <c r="A518" t="s">
        <v>651</v>
      </c>
      <c r="B518">
        <v>47</v>
      </c>
      <c r="C518">
        <v>98</v>
      </c>
      <c r="D518">
        <v>795126</v>
      </c>
      <c r="E518" t="s">
        <v>1624</v>
      </c>
      <c r="F518" t="s">
        <v>1625</v>
      </c>
      <c r="G518" t="s">
        <v>1626</v>
      </c>
      <c r="H518">
        <v>4976</v>
      </c>
      <c r="I518">
        <v>52</v>
      </c>
      <c r="J518" t="s">
        <v>29</v>
      </c>
      <c r="K518" t="s">
        <v>442</v>
      </c>
      <c r="L518">
        <v>6000000</v>
      </c>
      <c r="M518">
        <v>2004</v>
      </c>
      <c r="N518">
        <v>7.6</v>
      </c>
      <c r="O518">
        <v>-5204874</v>
      </c>
    </row>
    <row r="519" spans="1:15" x14ac:dyDescent="0.3">
      <c r="A519" t="s">
        <v>929</v>
      </c>
      <c r="B519">
        <v>81</v>
      </c>
      <c r="C519">
        <v>121</v>
      </c>
      <c r="D519">
        <v>112935</v>
      </c>
      <c r="E519" t="s">
        <v>92</v>
      </c>
      <c r="F519" t="s">
        <v>1627</v>
      </c>
      <c r="G519" t="s">
        <v>1628</v>
      </c>
      <c r="H519">
        <v>8161</v>
      </c>
      <c r="I519">
        <v>94</v>
      </c>
      <c r="J519" t="s">
        <v>29</v>
      </c>
      <c r="K519" t="s">
        <v>200</v>
      </c>
      <c r="L519">
        <v>9000000</v>
      </c>
      <c r="M519">
        <v>2002</v>
      </c>
      <c r="N519">
        <v>7.6</v>
      </c>
      <c r="O519">
        <v>-8887065</v>
      </c>
    </row>
    <row r="520" spans="1:15" x14ac:dyDescent="0.3">
      <c r="A520" t="s">
        <v>409</v>
      </c>
      <c r="B520">
        <v>145</v>
      </c>
      <c r="C520">
        <v>98</v>
      </c>
      <c r="D520">
        <v>449558</v>
      </c>
      <c r="E520" t="s">
        <v>379</v>
      </c>
      <c r="F520" t="s">
        <v>1338</v>
      </c>
      <c r="G520" t="s">
        <v>1630</v>
      </c>
      <c r="H520">
        <v>32307</v>
      </c>
      <c r="I520">
        <v>75</v>
      </c>
      <c r="J520" t="s">
        <v>29</v>
      </c>
      <c r="K520" t="s">
        <v>200</v>
      </c>
      <c r="L520">
        <v>10000000</v>
      </c>
      <c r="M520">
        <v>2009</v>
      </c>
      <c r="N520">
        <v>7.6</v>
      </c>
      <c r="O520">
        <v>-9550442</v>
      </c>
    </row>
    <row r="521" spans="1:15" x14ac:dyDescent="0.3">
      <c r="A521" t="s">
        <v>863</v>
      </c>
      <c r="B521">
        <v>223</v>
      </c>
      <c r="C521">
        <v>103</v>
      </c>
      <c r="D521">
        <v>4235837</v>
      </c>
      <c r="E521" t="s">
        <v>1632</v>
      </c>
      <c r="F521" t="s">
        <v>388</v>
      </c>
      <c r="G521" t="s">
        <v>1633</v>
      </c>
      <c r="H521">
        <v>175962</v>
      </c>
      <c r="I521">
        <v>336</v>
      </c>
      <c r="J521" t="s">
        <v>29</v>
      </c>
      <c r="K521" t="s">
        <v>30</v>
      </c>
      <c r="L521">
        <v>15000000</v>
      </c>
      <c r="M521">
        <v>2005</v>
      </c>
      <c r="N521">
        <v>7.6</v>
      </c>
      <c r="O521">
        <v>-10764163</v>
      </c>
    </row>
    <row r="522" spans="1:15" x14ac:dyDescent="0.3">
      <c r="A522" t="s">
        <v>663</v>
      </c>
      <c r="B522">
        <v>67</v>
      </c>
      <c r="C522">
        <v>89</v>
      </c>
      <c r="D522">
        <v>313436</v>
      </c>
      <c r="E522" t="s">
        <v>73</v>
      </c>
      <c r="F522" t="s">
        <v>1635</v>
      </c>
      <c r="G522" t="s">
        <v>1636</v>
      </c>
      <c r="H522">
        <v>12244</v>
      </c>
      <c r="I522">
        <v>95</v>
      </c>
      <c r="J522" t="s">
        <v>153</v>
      </c>
      <c r="K522" t="s">
        <v>1637</v>
      </c>
      <c r="L522">
        <v>15500000</v>
      </c>
      <c r="M522">
        <v>2001</v>
      </c>
      <c r="N522">
        <v>7.6</v>
      </c>
      <c r="O522">
        <v>-15186564</v>
      </c>
    </row>
    <row r="523" spans="1:15" x14ac:dyDescent="0.3">
      <c r="A523" t="s">
        <v>185</v>
      </c>
      <c r="B523">
        <v>82</v>
      </c>
      <c r="C523">
        <v>171</v>
      </c>
      <c r="D523">
        <v>54222000</v>
      </c>
      <c r="E523" t="s">
        <v>940</v>
      </c>
      <c r="F523" t="s">
        <v>249</v>
      </c>
      <c r="G523" t="s">
        <v>1639</v>
      </c>
      <c r="H523">
        <v>131217</v>
      </c>
      <c r="I523">
        <v>380</v>
      </c>
      <c r="J523" t="s">
        <v>29</v>
      </c>
      <c r="K523" t="s">
        <v>30</v>
      </c>
      <c r="L523">
        <v>69500000</v>
      </c>
      <c r="M523">
        <v>1989</v>
      </c>
      <c r="N523">
        <v>7.6</v>
      </c>
      <c r="O523">
        <v>-15278000</v>
      </c>
    </row>
    <row r="524" spans="1:15" x14ac:dyDescent="0.3">
      <c r="A524" t="s">
        <v>1600</v>
      </c>
      <c r="B524">
        <v>156</v>
      </c>
      <c r="C524">
        <v>215</v>
      </c>
      <c r="D524">
        <v>36385763</v>
      </c>
      <c r="E524" t="s">
        <v>205</v>
      </c>
      <c r="F524" t="s">
        <v>1641</v>
      </c>
      <c r="G524" t="s">
        <v>1642</v>
      </c>
      <c r="H524">
        <v>138941</v>
      </c>
      <c r="I524">
        <v>1448</v>
      </c>
      <c r="J524" t="s">
        <v>29</v>
      </c>
      <c r="K524" t="s">
        <v>30</v>
      </c>
      <c r="L524">
        <v>52000000</v>
      </c>
      <c r="M524">
        <v>1998</v>
      </c>
      <c r="N524">
        <v>7.6</v>
      </c>
      <c r="O524">
        <v>-15614237</v>
      </c>
    </row>
    <row r="525" spans="1:15" x14ac:dyDescent="0.3">
      <c r="A525" t="s">
        <v>1115</v>
      </c>
      <c r="B525">
        <v>187</v>
      </c>
      <c r="C525">
        <v>131</v>
      </c>
      <c r="D525">
        <v>51396781</v>
      </c>
      <c r="E525" t="s">
        <v>575</v>
      </c>
      <c r="F525" t="s">
        <v>1644</v>
      </c>
      <c r="G525" t="s">
        <v>1645</v>
      </c>
      <c r="H525">
        <v>188887</v>
      </c>
      <c r="I525">
        <v>662</v>
      </c>
      <c r="J525" t="s">
        <v>29</v>
      </c>
      <c r="K525" t="s">
        <v>30</v>
      </c>
      <c r="L525">
        <v>68000000</v>
      </c>
      <c r="M525">
        <v>2001</v>
      </c>
      <c r="N525">
        <v>7.6</v>
      </c>
      <c r="O525">
        <v>-16603219</v>
      </c>
    </row>
    <row r="526" spans="1:15" x14ac:dyDescent="0.3">
      <c r="A526" t="s">
        <v>705</v>
      </c>
      <c r="B526">
        <v>251</v>
      </c>
      <c r="C526">
        <v>137</v>
      </c>
      <c r="D526">
        <v>5459824</v>
      </c>
      <c r="E526" t="s">
        <v>588</v>
      </c>
      <c r="F526" t="s">
        <v>351</v>
      </c>
      <c r="G526" t="s">
        <v>1647</v>
      </c>
      <c r="H526">
        <v>92781</v>
      </c>
      <c r="I526">
        <v>320</v>
      </c>
      <c r="J526" t="s">
        <v>29</v>
      </c>
      <c r="K526" t="s">
        <v>30</v>
      </c>
      <c r="L526">
        <v>26000000</v>
      </c>
      <c r="M526">
        <v>2006</v>
      </c>
      <c r="N526">
        <v>7.6</v>
      </c>
      <c r="O526">
        <v>-20540176</v>
      </c>
    </row>
    <row r="527" spans="1:15" x14ac:dyDescent="0.3">
      <c r="A527" t="s">
        <v>59</v>
      </c>
      <c r="B527">
        <v>298</v>
      </c>
      <c r="C527">
        <v>163</v>
      </c>
      <c r="D527">
        <v>47379090</v>
      </c>
      <c r="E527" t="s">
        <v>696</v>
      </c>
      <c r="F527" t="s">
        <v>1648</v>
      </c>
      <c r="G527" t="s">
        <v>1649</v>
      </c>
      <c r="H527">
        <v>176936</v>
      </c>
      <c r="I527">
        <v>824</v>
      </c>
      <c r="J527" t="s">
        <v>29</v>
      </c>
      <c r="K527" t="s">
        <v>241</v>
      </c>
      <c r="L527">
        <v>70000000</v>
      </c>
      <c r="M527">
        <v>2005</v>
      </c>
      <c r="N527">
        <v>7.6</v>
      </c>
      <c r="O527">
        <v>-22620910</v>
      </c>
    </row>
    <row r="528" spans="1:15" x14ac:dyDescent="0.3">
      <c r="A528" t="s">
        <v>1160</v>
      </c>
      <c r="B528">
        <v>168</v>
      </c>
      <c r="C528">
        <v>122</v>
      </c>
      <c r="D528">
        <v>24127895</v>
      </c>
      <c r="E528" t="s">
        <v>208</v>
      </c>
      <c r="F528" t="s">
        <v>1302</v>
      </c>
      <c r="G528" t="s">
        <v>1651</v>
      </c>
      <c r="H528">
        <v>248123</v>
      </c>
      <c r="I528">
        <v>437</v>
      </c>
      <c r="J528" t="s">
        <v>29</v>
      </c>
      <c r="K528" t="s">
        <v>30</v>
      </c>
      <c r="L528">
        <v>50000000</v>
      </c>
      <c r="M528">
        <v>2005</v>
      </c>
      <c r="N528">
        <v>7.6</v>
      </c>
      <c r="O528">
        <v>-25872105</v>
      </c>
    </row>
    <row r="529" spans="1:15" x14ac:dyDescent="0.3">
      <c r="A529" t="s">
        <v>710</v>
      </c>
      <c r="B529">
        <v>371</v>
      </c>
      <c r="C529">
        <v>114</v>
      </c>
      <c r="D529">
        <v>18996755</v>
      </c>
      <c r="E529" t="s">
        <v>224</v>
      </c>
      <c r="F529" t="s">
        <v>761</v>
      </c>
      <c r="G529" t="s">
        <v>1653</v>
      </c>
      <c r="H529">
        <v>145270</v>
      </c>
      <c r="I529">
        <v>322</v>
      </c>
      <c r="J529" t="s">
        <v>29</v>
      </c>
      <c r="K529" t="s">
        <v>408</v>
      </c>
      <c r="L529">
        <v>45000000</v>
      </c>
      <c r="M529">
        <v>2012</v>
      </c>
      <c r="N529">
        <v>7.6</v>
      </c>
      <c r="O529">
        <v>-26003245</v>
      </c>
    </row>
    <row r="530" spans="1:15" x14ac:dyDescent="0.3">
      <c r="A530" t="s">
        <v>1655</v>
      </c>
      <c r="B530">
        <v>250</v>
      </c>
      <c r="C530">
        <v>189</v>
      </c>
      <c r="D530">
        <v>25031037</v>
      </c>
      <c r="E530" t="s">
        <v>1656</v>
      </c>
      <c r="F530" t="s">
        <v>54</v>
      </c>
      <c r="G530" t="s">
        <v>1657</v>
      </c>
      <c r="H530">
        <v>155496</v>
      </c>
      <c r="I530">
        <v>532</v>
      </c>
      <c r="J530" t="s">
        <v>29</v>
      </c>
      <c r="K530" t="s">
        <v>30</v>
      </c>
      <c r="L530">
        <v>53000000</v>
      </c>
      <c r="M530">
        <v>2007</v>
      </c>
      <c r="N530">
        <v>7.6</v>
      </c>
      <c r="O530">
        <v>-27968963</v>
      </c>
    </row>
    <row r="531" spans="1:15" x14ac:dyDescent="0.3">
      <c r="A531" t="s">
        <v>286</v>
      </c>
      <c r="B531">
        <v>284</v>
      </c>
      <c r="C531">
        <v>100</v>
      </c>
      <c r="D531">
        <v>1196752</v>
      </c>
      <c r="E531" t="s">
        <v>208</v>
      </c>
      <c r="F531" t="s">
        <v>1658</v>
      </c>
      <c r="G531" t="s">
        <v>1659</v>
      </c>
      <c r="H531">
        <v>79353</v>
      </c>
      <c r="I531">
        <v>121</v>
      </c>
      <c r="J531" t="s">
        <v>153</v>
      </c>
      <c r="K531" t="s">
        <v>1637</v>
      </c>
      <c r="L531">
        <v>30300000</v>
      </c>
      <c r="M531">
        <v>2011</v>
      </c>
      <c r="N531">
        <v>7.6</v>
      </c>
      <c r="O531">
        <v>-29103248</v>
      </c>
    </row>
    <row r="532" spans="1:15" x14ac:dyDescent="0.3">
      <c r="A532" t="s">
        <v>724</v>
      </c>
      <c r="B532">
        <v>248</v>
      </c>
      <c r="C532">
        <v>119</v>
      </c>
      <c r="D532">
        <v>11041228</v>
      </c>
      <c r="E532" t="s">
        <v>1660</v>
      </c>
      <c r="F532" t="s">
        <v>1661</v>
      </c>
      <c r="G532" t="s">
        <v>1662</v>
      </c>
      <c r="H532">
        <v>92295</v>
      </c>
      <c r="I532">
        <v>420</v>
      </c>
      <c r="J532" t="s">
        <v>139</v>
      </c>
      <c r="K532" t="s">
        <v>926</v>
      </c>
      <c r="L532">
        <v>100000000</v>
      </c>
      <c r="M532">
        <v>2004</v>
      </c>
      <c r="N532">
        <v>7.6</v>
      </c>
      <c r="O532">
        <v>-88958772</v>
      </c>
    </row>
    <row r="533" spans="1:15" x14ac:dyDescent="0.3">
      <c r="A533" t="s">
        <v>724</v>
      </c>
      <c r="B533">
        <v>136</v>
      </c>
      <c r="C533">
        <v>146</v>
      </c>
      <c r="D533">
        <v>9213</v>
      </c>
      <c r="E533" t="s">
        <v>383</v>
      </c>
      <c r="F533" t="s">
        <v>40</v>
      </c>
      <c r="G533" t="s">
        <v>1663</v>
      </c>
      <c r="H533">
        <v>38690</v>
      </c>
      <c r="I533">
        <v>130</v>
      </c>
      <c r="J533" t="s">
        <v>139</v>
      </c>
      <c r="K533" t="s">
        <v>926</v>
      </c>
      <c r="L533">
        <v>94000000</v>
      </c>
      <c r="M533">
        <v>2011</v>
      </c>
      <c r="N533">
        <v>7.6</v>
      </c>
      <c r="O533">
        <v>-93990787</v>
      </c>
    </row>
    <row r="534" spans="1:15" x14ac:dyDescent="0.3">
      <c r="A534" t="s">
        <v>654</v>
      </c>
      <c r="B534">
        <v>306</v>
      </c>
      <c r="C534">
        <v>98</v>
      </c>
      <c r="D534">
        <v>368049635</v>
      </c>
      <c r="E534" t="s">
        <v>1665</v>
      </c>
      <c r="F534" t="s">
        <v>834</v>
      </c>
      <c r="G534" t="s">
        <v>1666</v>
      </c>
      <c r="H534">
        <v>286877</v>
      </c>
      <c r="I534">
        <v>284</v>
      </c>
      <c r="J534" t="s">
        <v>29</v>
      </c>
      <c r="K534" t="s">
        <v>30</v>
      </c>
      <c r="L534">
        <v>76000000</v>
      </c>
      <c r="M534">
        <v>2013</v>
      </c>
      <c r="N534">
        <v>7.5</v>
      </c>
      <c r="O534">
        <v>292049635</v>
      </c>
    </row>
    <row r="535" spans="1:15" x14ac:dyDescent="0.3">
      <c r="A535" t="s">
        <v>1668</v>
      </c>
      <c r="B535">
        <v>102</v>
      </c>
      <c r="C535">
        <v>103</v>
      </c>
      <c r="D535">
        <v>285761243</v>
      </c>
      <c r="E535" t="s">
        <v>1669</v>
      </c>
      <c r="F535" t="s">
        <v>1670</v>
      </c>
      <c r="G535" t="s">
        <v>1671</v>
      </c>
      <c r="H535">
        <v>311075</v>
      </c>
      <c r="I535">
        <v>305</v>
      </c>
      <c r="J535" t="s">
        <v>29</v>
      </c>
      <c r="K535" t="s">
        <v>30</v>
      </c>
      <c r="L535">
        <v>18000000</v>
      </c>
      <c r="M535">
        <v>1990</v>
      </c>
      <c r="N535">
        <v>7.5</v>
      </c>
      <c r="O535">
        <v>267761243</v>
      </c>
    </row>
    <row r="536" spans="1:15" x14ac:dyDescent="0.3">
      <c r="A536" t="s">
        <v>277</v>
      </c>
      <c r="B536">
        <v>635</v>
      </c>
      <c r="C536">
        <v>141</v>
      </c>
      <c r="D536">
        <v>458991599</v>
      </c>
      <c r="E536" t="s">
        <v>248</v>
      </c>
      <c r="F536" t="s">
        <v>464</v>
      </c>
      <c r="G536" t="s">
        <v>1672</v>
      </c>
      <c r="H536">
        <v>462669</v>
      </c>
      <c r="I536">
        <v>1117</v>
      </c>
      <c r="J536" t="s">
        <v>29</v>
      </c>
      <c r="K536" t="s">
        <v>30</v>
      </c>
      <c r="L536">
        <v>250000000</v>
      </c>
      <c r="M536">
        <v>2015</v>
      </c>
      <c r="N536">
        <v>7.5</v>
      </c>
      <c r="O536">
        <v>208991599</v>
      </c>
    </row>
    <row r="537" spans="1:15" x14ac:dyDescent="0.3">
      <c r="A537" t="s">
        <v>1668</v>
      </c>
      <c r="B537">
        <v>258</v>
      </c>
      <c r="C537">
        <v>159</v>
      </c>
      <c r="D537">
        <v>317557891</v>
      </c>
      <c r="E537" t="s">
        <v>1674</v>
      </c>
      <c r="F537" t="s">
        <v>947</v>
      </c>
      <c r="G537" t="s">
        <v>1675</v>
      </c>
      <c r="H537">
        <v>444683</v>
      </c>
      <c r="I537">
        <v>1571</v>
      </c>
      <c r="J537" t="s">
        <v>29</v>
      </c>
      <c r="K537" t="s">
        <v>200</v>
      </c>
      <c r="L537">
        <v>125000000</v>
      </c>
      <c r="M537">
        <v>2001</v>
      </c>
      <c r="N537">
        <v>7.5</v>
      </c>
      <c r="O537">
        <v>192557891</v>
      </c>
    </row>
    <row r="538" spans="1:15" x14ac:dyDescent="0.3">
      <c r="A538" t="s">
        <v>1130</v>
      </c>
      <c r="B538">
        <v>329</v>
      </c>
      <c r="C538">
        <v>138</v>
      </c>
      <c r="D538">
        <v>292000866</v>
      </c>
      <c r="E538" t="s">
        <v>946</v>
      </c>
      <c r="F538" t="s">
        <v>1416</v>
      </c>
      <c r="G538" t="s">
        <v>1676</v>
      </c>
      <c r="H538">
        <v>355137</v>
      </c>
      <c r="I538">
        <v>1108</v>
      </c>
      <c r="J538" t="s">
        <v>29</v>
      </c>
      <c r="K538" t="s">
        <v>200</v>
      </c>
      <c r="L538">
        <v>150000000</v>
      </c>
      <c r="M538">
        <v>2007</v>
      </c>
      <c r="N538">
        <v>7.5</v>
      </c>
      <c r="O538">
        <v>142000866</v>
      </c>
    </row>
    <row r="539" spans="1:15" x14ac:dyDescent="0.3">
      <c r="A539" t="s">
        <v>1284</v>
      </c>
      <c r="B539">
        <v>387</v>
      </c>
      <c r="C539">
        <v>96</v>
      </c>
      <c r="D539">
        <v>143492840</v>
      </c>
      <c r="E539" t="s">
        <v>699</v>
      </c>
      <c r="F539" t="s">
        <v>221</v>
      </c>
      <c r="G539" t="s">
        <v>1678</v>
      </c>
      <c r="H539">
        <v>414335</v>
      </c>
      <c r="I539">
        <v>881</v>
      </c>
      <c r="J539" t="s">
        <v>29</v>
      </c>
      <c r="K539" t="s">
        <v>30</v>
      </c>
      <c r="L539">
        <v>7500000</v>
      </c>
      <c r="M539">
        <v>2007</v>
      </c>
      <c r="N539">
        <v>7.5</v>
      </c>
      <c r="O539">
        <v>135992840</v>
      </c>
    </row>
    <row r="540" spans="1:15" x14ac:dyDescent="0.3">
      <c r="A540" t="s">
        <v>1284</v>
      </c>
      <c r="B540">
        <v>387</v>
      </c>
      <c r="C540">
        <v>96</v>
      </c>
      <c r="D540">
        <v>143492840</v>
      </c>
      <c r="E540" t="s">
        <v>699</v>
      </c>
      <c r="F540" t="s">
        <v>221</v>
      </c>
      <c r="G540" t="s">
        <v>1678</v>
      </c>
      <c r="H540">
        <v>414345</v>
      </c>
      <c r="I540">
        <v>881</v>
      </c>
      <c r="J540" t="s">
        <v>29</v>
      </c>
      <c r="K540" t="s">
        <v>30</v>
      </c>
      <c r="L540">
        <v>7500000</v>
      </c>
      <c r="M540">
        <v>2007</v>
      </c>
      <c r="N540">
        <v>7.5</v>
      </c>
      <c r="O540">
        <v>135992840</v>
      </c>
    </row>
    <row r="541" spans="1:15" x14ac:dyDescent="0.3">
      <c r="A541" t="s">
        <v>978</v>
      </c>
      <c r="B541">
        <v>511</v>
      </c>
      <c r="C541">
        <v>112</v>
      </c>
      <c r="D541">
        <v>137387272</v>
      </c>
      <c r="E541" t="s">
        <v>211</v>
      </c>
      <c r="F541" t="s">
        <v>910</v>
      </c>
      <c r="G541" t="s">
        <v>1681</v>
      </c>
      <c r="H541">
        <v>300110</v>
      </c>
      <c r="I541">
        <v>807</v>
      </c>
      <c r="J541" t="s">
        <v>29</v>
      </c>
      <c r="K541" t="s">
        <v>30</v>
      </c>
      <c r="L541">
        <v>20000000</v>
      </c>
      <c r="M541">
        <v>2013</v>
      </c>
      <c r="N541">
        <v>7.5</v>
      </c>
      <c r="O541">
        <v>117387272</v>
      </c>
    </row>
    <row r="542" spans="1:15" x14ac:dyDescent="0.3">
      <c r="A542" t="s">
        <v>97</v>
      </c>
      <c r="B542">
        <v>100</v>
      </c>
      <c r="C542">
        <v>112</v>
      </c>
      <c r="D542">
        <v>115000000</v>
      </c>
      <c r="E542" t="s">
        <v>1683</v>
      </c>
      <c r="F542" t="s">
        <v>79</v>
      </c>
      <c r="G542" t="s">
        <v>1684</v>
      </c>
      <c r="H542">
        <v>63839</v>
      </c>
      <c r="I542">
        <v>238</v>
      </c>
      <c r="J542" t="s">
        <v>29</v>
      </c>
      <c r="K542" t="s">
        <v>30</v>
      </c>
      <c r="L542">
        <v>777000</v>
      </c>
      <c r="M542">
        <v>1973</v>
      </c>
      <c r="N542">
        <v>7.5</v>
      </c>
      <c r="O542">
        <v>114223000</v>
      </c>
    </row>
    <row r="543" spans="1:15" x14ac:dyDescent="0.3">
      <c r="A543" t="s">
        <v>391</v>
      </c>
      <c r="B543">
        <v>288</v>
      </c>
      <c r="C543">
        <v>122</v>
      </c>
      <c r="D543">
        <v>119078393</v>
      </c>
      <c r="E543" t="s">
        <v>1686</v>
      </c>
      <c r="F543" t="s">
        <v>1687</v>
      </c>
      <c r="G543" t="s">
        <v>1688</v>
      </c>
      <c r="H543">
        <v>113152</v>
      </c>
      <c r="I543">
        <v>1416</v>
      </c>
      <c r="J543" t="s">
        <v>29</v>
      </c>
      <c r="K543" t="s">
        <v>30</v>
      </c>
      <c r="L543">
        <v>6000000</v>
      </c>
      <c r="M543">
        <v>2004</v>
      </c>
      <c r="N543">
        <v>7.5</v>
      </c>
      <c r="O543">
        <v>113078393</v>
      </c>
    </row>
    <row r="544" spans="1:15" x14ac:dyDescent="0.3">
      <c r="A544" t="s">
        <v>149</v>
      </c>
      <c r="B544">
        <v>289</v>
      </c>
      <c r="C544">
        <v>134</v>
      </c>
      <c r="D544">
        <v>214948780</v>
      </c>
      <c r="E544" t="s">
        <v>693</v>
      </c>
      <c r="F544" t="s">
        <v>565</v>
      </c>
      <c r="G544" t="s">
        <v>1690</v>
      </c>
      <c r="H544">
        <v>405973</v>
      </c>
      <c r="I544">
        <v>1055</v>
      </c>
      <c r="J544" t="s">
        <v>29</v>
      </c>
      <c r="K544" t="s">
        <v>442</v>
      </c>
      <c r="L544">
        <v>110000000</v>
      </c>
      <c r="M544">
        <v>2003</v>
      </c>
      <c r="N544">
        <v>7.5</v>
      </c>
      <c r="O544">
        <v>104948780</v>
      </c>
    </row>
    <row r="545" spans="1:15" x14ac:dyDescent="0.3">
      <c r="A545" t="s">
        <v>801</v>
      </c>
      <c r="B545">
        <v>105</v>
      </c>
      <c r="C545">
        <v>88</v>
      </c>
      <c r="D545">
        <v>84300000</v>
      </c>
      <c r="E545" t="s">
        <v>1176</v>
      </c>
      <c r="F545" t="s">
        <v>1691</v>
      </c>
      <c r="G545" t="s">
        <v>1692</v>
      </c>
      <c r="H545">
        <v>90360</v>
      </c>
      <c r="I545">
        <v>147</v>
      </c>
      <c r="J545" t="s">
        <v>29</v>
      </c>
      <c r="K545" t="s">
        <v>30</v>
      </c>
      <c r="L545">
        <v>2600000</v>
      </c>
      <c r="M545">
        <v>1940</v>
      </c>
      <c r="N545">
        <v>7.5</v>
      </c>
      <c r="O545">
        <v>81700000</v>
      </c>
    </row>
    <row r="546" spans="1:15" x14ac:dyDescent="0.3">
      <c r="A546" t="s">
        <v>337</v>
      </c>
      <c r="B546">
        <v>382</v>
      </c>
      <c r="C546">
        <v>129</v>
      </c>
      <c r="D546">
        <v>186830669</v>
      </c>
      <c r="E546" t="s">
        <v>1421</v>
      </c>
      <c r="F546" t="s">
        <v>388</v>
      </c>
      <c r="G546" t="s">
        <v>1694</v>
      </c>
      <c r="H546">
        <v>338635</v>
      </c>
      <c r="I546">
        <v>412</v>
      </c>
      <c r="J546" t="s">
        <v>29</v>
      </c>
      <c r="K546" t="s">
        <v>30</v>
      </c>
      <c r="L546">
        <v>125000000</v>
      </c>
      <c r="M546">
        <v>2011</v>
      </c>
      <c r="N546">
        <v>7.5</v>
      </c>
      <c r="O546">
        <v>61830669</v>
      </c>
    </row>
    <row r="547" spans="1:15" x14ac:dyDescent="0.3">
      <c r="A547" t="s">
        <v>860</v>
      </c>
      <c r="B547">
        <v>285</v>
      </c>
      <c r="C547">
        <v>126</v>
      </c>
      <c r="D547">
        <v>71502303</v>
      </c>
      <c r="E547" t="s">
        <v>1022</v>
      </c>
      <c r="F547" t="s">
        <v>1696</v>
      </c>
      <c r="G547" t="s">
        <v>1697</v>
      </c>
      <c r="H547">
        <v>149966</v>
      </c>
      <c r="I547">
        <v>835</v>
      </c>
      <c r="J547" t="s">
        <v>29</v>
      </c>
      <c r="K547" t="s">
        <v>30</v>
      </c>
      <c r="L547">
        <v>12000000</v>
      </c>
      <c r="M547">
        <v>2004</v>
      </c>
      <c r="N547">
        <v>7.5</v>
      </c>
      <c r="O547">
        <v>59502303</v>
      </c>
    </row>
    <row r="548" spans="1:15" x14ac:dyDescent="0.3">
      <c r="A548" t="s">
        <v>753</v>
      </c>
      <c r="B548">
        <v>109</v>
      </c>
      <c r="C548">
        <v>92</v>
      </c>
      <c r="D548">
        <v>73326666</v>
      </c>
      <c r="E548" t="s">
        <v>1699</v>
      </c>
      <c r="F548" t="s">
        <v>1605</v>
      </c>
      <c r="G548" t="s">
        <v>1700</v>
      </c>
      <c r="H548">
        <v>189413</v>
      </c>
      <c r="I548">
        <v>306</v>
      </c>
      <c r="J548" t="s">
        <v>29</v>
      </c>
      <c r="K548" t="s">
        <v>30</v>
      </c>
      <c r="L548">
        <v>15000000</v>
      </c>
      <c r="M548">
        <v>1988</v>
      </c>
      <c r="N548">
        <v>7.5</v>
      </c>
      <c r="O548">
        <v>58326666</v>
      </c>
    </row>
    <row r="549" spans="1:15" x14ac:dyDescent="0.3">
      <c r="A549" t="s">
        <v>1702</v>
      </c>
      <c r="B549">
        <v>216</v>
      </c>
      <c r="C549">
        <v>128</v>
      </c>
      <c r="D549">
        <v>95001343</v>
      </c>
      <c r="E549" t="s">
        <v>379</v>
      </c>
      <c r="F549" t="s">
        <v>79</v>
      </c>
      <c r="G549" t="s">
        <v>1703</v>
      </c>
      <c r="H549">
        <v>66511</v>
      </c>
      <c r="I549">
        <v>200</v>
      </c>
      <c r="J549" t="s">
        <v>29</v>
      </c>
      <c r="K549" t="s">
        <v>30</v>
      </c>
      <c r="L549">
        <v>40000000</v>
      </c>
      <c r="M549">
        <v>2013</v>
      </c>
      <c r="N549">
        <v>7.5</v>
      </c>
      <c r="O549">
        <v>55001343</v>
      </c>
    </row>
    <row r="550" spans="1:15" x14ac:dyDescent="0.3">
      <c r="A550" t="s">
        <v>1140</v>
      </c>
      <c r="B550">
        <v>196</v>
      </c>
      <c r="C550">
        <v>113</v>
      </c>
      <c r="D550">
        <v>119412921</v>
      </c>
      <c r="E550" t="s">
        <v>105</v>
      </c>
      <c r="F550" t="s">
        <v>1704</v>
      </c>
      <c r="G550" t="s">
        <v>1705</v>
      </c>
      <c r="H550">
        <v>240241</v>
      </c>
      <c r="I550">
        <v>391</v>
      </c>
      <c r="J550" t="s">
        <v>29</v>
      </c>
      <c r="K550" t="s">
        <v>30</v>
      </c>
      <c r="L550">
        <v>65000000</v>
      </c>
      <c r="M550">
        <v>1990</v>
      </c>
      <c r="N550">
        <v>7.5</v>
      </c>
      <c r="O550">
        <v>54412921</v>
      </c>
    </row>
    <row r="551" spans="1:15" x14ac:dyDescent="0.3">
      <c r="A551" t="s">
        <v>1130</v>
      </c>
      <c r="B551">
        <v>375</v>
      </c>
      <c r="C551">
        <v>153</v>
      </c>
      <c r="D551">
        <v>301956980</v>
      </c>
      <c r="E551" t="s">
        <v>946</v>
      </c>
      <c r="F551" t="s">
        <v>398</v>
      </c>
      <c r="G551" t="s">
        <v>1707</v>
      </c>
      <c r="H551">
        <v>321795</v>
      </c>
      <c r="I551">
        <v>973</v>
      </c>
      <c r="J551" t="s">
        <v>29</v>
      </c>
      <c r="K551" t="s">
        <v>200</v>
      </c>
      <c r="L551">
        <v>250000000</v>
      </c>
      <c r="M551">
        <v>2009</v>
      </c>
      <c r="N551">
        <v>7.5</v>
      </c>
      <c r="O551">
        <v>51956980</v>
      </c>
    </row>
    <row r="552" spans="1:15" x14ac:dyDescent="0.3">
      <c r="A552" t="s">
        <v>1172</v>
      </c>
      <c r="B552">
        <v>405</v>
      </c>
      <c r="C552">
        <v>125</v>
      </c>
      <c r="D552">
        <v>83299761</v>
      </c>
      <c r="E552" t="s">
        <v>1709</v>
      </c>
      <c r="F552" t="s">
        <v>74</v>
      </c>
      <c r="G552" t="s">
        <v>1710</v>
      </c>
      <c r="H552">
        <v>117719</v>
      </c>
      <c r="I552">
        <v>306</v>
      </c>
      <c r="J552" t="s">
        <v>29</v>
      </c>
      <c r="K552" t="s">
        <v>30</v>
      </c>
      <c r="L552">
        <v>35000000</v>
      </c>
      <c r="M552">
        <v>2013</v>
      </c>
      <c r="N552">
        <v>7.5</v>
      </c>
      <c r="O552">
        <v>48299761</v>
      </c>
    </row>
    <row r="553" spans="1:15" x14ac:dyDescent="0.3">
      <c r="A553" t="s">
        <v>33</v>
      </c>
      <c r="B553">
        <v>181</v>
      </c>
      <c r="C553">
        <v>155</v>
      </c>
      <c r="D553">
        <v>82522790</v>
      </c>
      <c r="E553" t="s">
        <v>1711</v>
      </c>
      <c r="F553" t="s">
        <v>106</v>
      </c>
      <c r="G553" t="s">
        <v>1712</v>
      </c>
      <c r="H553">
        <v>143835</v>
      </c>
      <c r="I553">
        <v>654</v>
      </c>
      <c r="J553" t="s">
        <v>29</v>
      </c>
      <c r="K553" t="s">
        <v>30</v>
      </c>
      <c r="L553">
        <v>40000000</v>
      </c>
      <c r="M553">
        <v>1992</v>
      </c>
      <c r="N553">
        <v>7.5</v>
      </c>
      <c r="O553">
        <v>42522790</v>
      </c>
    </row>
    <row r="554" spans="1:15" x14ac:dyDescent="0.3">
      <c r="A554" t="s">
        <v>1713</v>
      </c>
      <c r="B554">
        <v>54</v>
      </c>
      <c r="C554">
        <v>120</v>
      </c>
      <c r="D554">
        <v>52929168</v>
      </c>
      <c r="E554" t="s">
        <v>338</v>
      </c>
      <c r="F554" t="s">
        <v>1714</v>
      </c>
      <c r="G554" t="s">
        <v>1715</v>
      </c>
      <c r="H554">
        <v>82743</v>
      </c>
      <c r="I554">
        <v>201</v>
      </c>
      <c r="J554" t="s">
        <v>29</v>
      </c>
      <c r="K554" t="s">
        <v>30</v>
      </c>
      <c r="L554">
        <v>11000000</v>
      </c>
      <c r="M554">
        <v>1992</v>
      </c>
      <c r="N554">
        <v>7.5</v>
      </c>
      <c r="O554">
        <v>41929168</v>
      </c>
    </row>
    <row r="555" spans="1:15" x14ac:dyDescent="0.3">
      <c r="A555" t="s">
        <v>784</v>
      </c>
      <c r="B555">
        <v>57</v>
      </c>
      <c r="C555">
        <v>133</v>
      </c>
      <c r="D555">
        <v>66528842</v>
      </c>
      <c r="E555" t="s">
        <v>1717</v>
      </c>
      <c r="F555" t="s">
        <v>136</v>
      </c>
      <c r="G555" t="s">
        <v>1718</v>
      </c>
      <c r="H555">
        <v>112175</v>
      </c>
      <c r="I555">
        <v>329</v>
      </c>
      <c r="J555" t="s">
        <v>29</v>
      </c>
      <c r="K555" t="s">
        <v>30</v>
      </c>
      <c r="L555">
        <v>30000000</v>
      </c>
      <c r="M555">
        <v>1994</v>
      </c>
      <c r="N555">
        <v>7.5</v>
      </c>
      <c r="O555">
        <v>36528842</v>
      </c>
    </row>
    <row r="556" spans="1:15" x14ac:dyDescent="0.3">
      <c r="A556" t="s">
        <v>458</v>
      </c>
      <c r="B556">
        <v>129</v>
      </c>
      <c r="C556">
        <v>135</v>
      </c>
      <c r="D556">
        <v>64371181</v>
      </c>
      <c r="E556" t="s">
        <v>1720</v>
      </c>
      <c r="F556" t="s">
        <v>1721</v>
      </c>
      <c r="G556" t="s">
        <v>1722</v>
      </c>
      <c r="H556">
        <v>36636</v>
      </c>
      <c r="I556">
        <v>289</v>
      </c>
      <c r="J556" t="s">
        <v>29</v>
      </c>
      <c r="K556" t="s">
        <v>30</v>
      </c>
      <c r="L556">
        <v>28000000</v>
      </c>
      <c r="M556">
        <v>2004</v>
      </c>
      <c r="N556">
        <v>7.5</v>
      </c>
      <c r="O556">
        <v>36371181</v>
      </c>
    </row>
    <row r="557" spans="1:15" x14ac:dyDescent="0.3">
      <c r="A557" t="s">
        <v>638</v>
      </c>
      <c r="B557">
        <v>153</v>
      </c>
      <c r="C557">
        <v>139</v>
      </c>
      <c r="D557">
        <v>58328680</v>
      </c>
      <c r="E557" t="s">
        <v>1724</v>
      </c>
      <c r="F557" t="s">
        <v>703</v>
      </c>
      <c r="G557" t="s">
        <v>1725</v>
      </c>
      <c r="H557">
        <v>54096</v>
      </c>
      <c r="I557">
        <v>494</v>
      </c>
      <c r="J557" t="s">
        <v>29</v>
      </c>
      <c r="K557" t="s">
        <v>30</v>
      </c>
      <c r="L557">
        <v>22000000</v>
      </c>
      <c r="M557">
        <v>2003</v>
      </c>
      <c r="N557">
        <v>7.5</v>
      </c>
      <c r="O557">
        <v>36328680</v>
      </c>
    </row>
    <row r="558" spans="1:15" x14ac:dyDescent="0.3">
      <c r="A558" t="s">
        <v>67</v>
      </c>
      <c r="B558">
        <v>69</v>
      </c>
      <c r="C558">
        <v>135</v>
      </c>
      <c r="D558">
        <v>70960517</v>
      </c>
      <c r="E558" t="s">
        <v>588</v>
      </c>
      <c r="F558" t="s">
        <v>67</v>
      </c>
      <c r="G558" t="s">
        <v>1727</v>
      </c>
      <c r="H558">
        <v>54631</v>
      </c>
      <c r="I558">
        <v>192</v>
      </c>
      <c r="J558" t="s">
        <v>29</v>
      </c>
      <c r="K558" t="s">
        <v>30</v>
      </c>
      <c r="L558">
        <v>35000000</v>
      </c>
      <c r="M558">
        <v>1995</v>
      </c>
      <c r="N558">
        <v>7.5</v>
      </c>
      <c r="O558">
        <v>35960517</v>
      </c>
    </row>
    <row r="559" spans="1:15" x14ac:dyDescent="0.3">
      <c r="A559" t="s">
        <v>705</v>
      </c>
      <c r="B559">
        <v>179</v>
      </c>
      <c r="C559">
        <v>138</v>
      </c>
      <c r="D559">
        <v>35918429</v>
      </c>
      <c r="E559" t="s">
        <v>26</v>
      </c>
      <c r="F559" t="s">
        <v>1729</v>
      </c>
      <c r="G559" t="s">
        <v>1730</v>
      </c>
      <c r="H559">
        <v>32415</v>
      </c>
      <c r="I559">
        <v>510</v>
      </c>
      <c r="J559" t="s">
        <v>29</v>
      </c>
      <c r="K559" t="s">
        <v>30</v>
      </c>
      <c r="L559">
        <v>1700000</v>
      </c>
      <c r="M559">
        <v>2001</v>
      </c>
      <c r="N559">
        <v>7.5</v>
      </c>
      <c r="O559">
        <v>34218429</v>
      </c>
    </row>
    <row r="560" spans="1:15" x14ac:dyDescent="0.3">
      <c r="A560" t="s">
        <v>749</v>
      </c>
      <c r="B560">
        <v>364</v>
      </c>
      <c r="C560">
        <v>128</v>
      </c>
      <c r="D560">
        <v>52066000</v>
      </c>
      <c r="E560" t="s">
        <v>60</v>
      </c>
      <c r="F560" t="s">
        <v>1285</v>
      </c>
      <c r="G560" t="s">
        <v>1732</v>
      </c>
      <c r="H560">
        <v>61114</v>
      </c>
      <c r="I560">
        <v>212</v>
      </c>
      <c r="J560" t="s">
        <v>29</v>
      </c>
      <c r="K560" t="s">
        <v>200</v>
      </c>
      <c r="L560">
        <v>20000000</v>
      </c>
      <c r="M560">
        <v>2014</v>
      </c>
      <c r="N560">
        <v>7.5</v>
      </c>
      <c r="O560">
        <v>32066000</v>
      </c>
    </row>
    <row r="561" spans="1:15" x14ac:dyDescent="0.3">
      <c r="A561" t="s">
        <v>1734</v>
      </c>
      <c r="B561">
        <v>277</v>
      </c>
      <c r="C561">
        <v>88</v>
      </c>
      <c r="D561">
        <v>30859000</v>
      </c>
      <c r="E561" t="s">
        <v>840</v>
      </c>
      <c r="F561" t="s">
        <v>1735</v>
      </c>
      <c r="G561" t="s">
        <v>1736</v>
      </c>
      <c r="H561">
        <v>96410</v>
      </c>
      <c r="I561">
        <v>826</v>
      </c>
      <c r="J561" t="s">
        <v>29</v>
      </c>
      <c r="K561" t="s">
        <v>30</v>
      </c>
      <c r="L561">
        <v>83532</v>
      </c>
      <c r="M561">
        <v>1974</v>
      </c>
      <c r="N561">
        <v>7.5</v>
      </c>
      <c r="O561">
        <v>30775468</v>
      </c>
    </row>
    <row r="562" spans="1:15" x14ac:dyDescent="0.3">
      <c r="A562" t="s">
        <v>1734</v>
      </c>
      <c r="B562">
        <v>277</v>
      </c>
      <c r="C562">
        <v>88</v>
      </c>
      <c r="D562">
        <v>30859000</v>
      </c>
      <c r="E562" t="s">
        <v>840</v>
      </c>
      <c r="F562" t="s">
        <v>1735</v>
      </c>
      <c r="G562" t="s">
        <v>1736</v>
      </c>
      <c r="H562">
        <v>96411</v>
      </c>
      <c r="I562">
        <v>826</v>
      </c>
      <c r="J562" t="s">
        <v>29</v>
      </c>
      <c r="K562" t="s">
        <v>30</v>
      </c>
      <c r="L562">
        <v>83532</v>
      </c>
      <c r="M562">
        <v>1974</v>
      </c>
      <c r="N562">
        <v>7.5</v>
      </c>
      <c r="O562">
        <v>30775468</v>
      </c>
    </row>
    <row r="563" spans="1:15" x14ac:dyDescent="0.3">
      <c r="A563" t="s">
        <v>804</v>
      </c>
      <c r="B563">
        <v>143</v>
      </c>
      <c r="C563">
        <v>88</v>
      </c>
      <c r="D563">
        <v>120618403</v>
      </c>
      <c r="E563" t="s">
        <v>1739</v>
      </c>
      <c r="F563" t="s">
        <v>1740</v>
      </c>
      <c r="G563" t="s">
        <v>1741</v>
      </c>
      <c r="H563">
        <v>171792</v>
      </c>
      <c r="I563">
        <v>222</v>
      </c>
      <c r="J563" t="s">
        <v>29</v>
      </c>
      <c r="K563" t="s">
        <v>30</v>
      </c>
      <c r="L563">
        <v>90000000</v>
      </c>
      <c r="M563">
        <v>1998</v>
      </c>
      <c r="N563">
        <v>7.5</v>
      </c>
      <c r="O563">
        <v>30618403</v>
      </c>
    </row>
    <row r="564" spans="1:15" x14ac:dyDescent="0.3">
      <c r="A564" t="s">
        <v>54</v>
      </c>
      <c r="B564">
        <v>140</v>
      </c>
      <c r="C564">
        <v>154</v>
      </c>
      <c r="D564">
        <v>39647595</v>
      </c>
      <c r="E564" t="s">
        <v>543</v>
      </c>
      <c r="F564" t="s">
        <v>44</v>
      </c>
      <c r="G564" t="s">
        <v>1742</v>
      </c>
      <c r="H564">
        <v>239540</v>
      </c>
      <c r="I564">
        <v>462</v>
      </c>
      <c r="J564" t="s">
        <v>29</v>
      </c>
      <c r="K564" t="s">
        <v>30</v>
      </c>
      <c r="L564">
        <v>12000000</v>
      </c>
      <c r="M564">
        <v>1997</v>
      </c>
      <c r="N564">
        <v>7.5</v>
      </c>
      <c r="O564">
        <v>27647595</v>
      </c>
    </row>
    <row r="565" spans="1:15" x14ac:dyDescent="0.3">
      <c r="A565" t="s">
        <v>776</v>
      </c>
      <c r="B565">
        <v>351</v>
      </c>
      <c r="C565">
        <v>111</v>
      </c>
      <c r="D565">
        <v>38317535</v>
      </c>
      <c r="E565" t="s">
        <v>588</v>
      </c>
      <c r="F565" t="s">
        <v>1263</v>
      </c>
      <c r="G565" t="s">
        <v>1744</v>
      </c>
      <c r="H565">
        <v>73249</v>
      </c>
      <c r="I565">
        <v>212</v>
      </c>
      <c r="J565" t="s">
        <v>29</v>
      </c>
      <c r="K565" t="s">
        <v>200</v>
      </c>
      <c r="L565">
        <v>11000000</v>
      </c>
      <c r="M565">
        <v>2015</v>
      </c>
      <c r="N565">
        <v>7.5</v>
      </c>
      <c r="O565">
        <v>27317535</v>
      </c>
    </row>
    <row r="566" spans="1:15" x14ac:dyDescent="0.3">
      <c r="A566" t="s">
        <v>814</v>
      </c>
      <c r="B566">
        <v>209</v>
      </c>
      <c r="C566">
        <v>85</v>
      </c>
      <c r="D566">
        <v>56068547</v>
      </c>
      <c r="E566" t="s">
        <v>1746</v>
      </c>
      <c r="F566" t="s">
        <v>1747</v>
      </c>
      <c r="G566" t="s">
        <v>1748</v>
      </c>
      <c r="H566">
        <v>98160</v>
      </c>
      <c r="I566">
        <v>307</v>
      </c>
      <c r="J566" t="s">
        <v>29</v>
      </c>
      <c r="K566" t="s">
        <v>200</v>
      </c>
      <c r="L566">
        <v>30000000</v>
      </c>
      <c r="M566">
        <v>2005</v>
      </c>
      <c r="N566">
        <v>7.5</v>
      </c>
      <c r="O566">
        <v>26068547</v>
      </c>
    </row>
    <row r="567" spans="1:15" x14ac:dyDescent="0.3">
      <c r="A567" t="s">
        <v>1750</v>
      </c>
      <c r="B567">
        <v>256</v>
      </c>
      <c r="C567">
        <v>101</v>
      </c>
      <c r="D567">
        <v>26505000</v>
      </c>
      <c r="E567" t="s">
        <v>626</v>
      </c>
      <c r="F567" t="s">
        <v>482</v>
      </c>
      <c r="G567" t="s">
        <v>1751</v>
      </c>
      <c r="H567">
        <v>149285</v>
      </c>
      <c r="I567">
        <v>668</v>
      </c>
      <c r="J567" t="s">
        <v>29</v>
      </c>
      <c r="K567" t="s">
        <v>30</v>
      </c>
      <c r="L567">
        <v>1800000</v>
      </c>
      <c r="M567">
        <v>1984</v>
      </c>
      <c r="N567">
        <v>7.5</v>
      </c>
      <c r="O567">
        <v>24705000</v>
      </c>
    </row>
    <row r="568" spans="1:15" x14ac:dyDescent="0.3">
      <c r="A568" t="s">
        <v>1750</v>
      </c>
      <c r="B568">
        <v>256</v>
      </c>
      <c r="C568">
        <v>101</v>
      </c>
      <c r="D568">
        <v>26505000</v>
      </c>
      <c r="E568" t="s">
        <v>626</v>
      </c>
      <c r="F568" t="s">
        <v>482</v>
      </c>
      <c r="G568" t="s">
        <v>1751</v>
      </c>
      <c r="H568">
        <v>149293</v>
      </c>
      <c r="I568">
        <v>668</v>
      </c>
      <c r="J568" t="s">
        <v>29</v>
      </c>
      <c r="K568" t="s">
        <v>30</v>
      </c>
      <c r="L568">
        <v>1800000</v>
      </c>
      <c r="M568">
        <v>1984</v>
      </c>
      <c r="N568">
        <v>7.5</v>
      </c>
      <c r="O568">
        <v>24705000</v>
      </c>
    </row>
    <row r="569" spans="1:15" x14ac:dyDescent="0.3">
      <c r="A569" t="s">
        <v>1544</v>
      </c>
      <c r="B569">
        <v>28</v>
      </c>
      <c r="C569">
        <v>97</v>
      </c>
      <c r="D569">
        <v>27900000</v>
      </c>
      <c r="E569" t="s">
        <v>208</v>
      </c>
      <c r="F569" t="s">
        <v>1754</v>
      </c>
      <c r="G569" t="s">
        <v>1755</v>
      </c>
      <c r="H569">
        <v>39508</v>
      </c>
      <c r="I569">
        <v>96</v>
      </c>
      <c r="J569" t="s">
        <v>29</v>
      </c>
      <c r="K569" t="s">
        <v>30</v>
      </c>
      <c r="L569">
        <v>3500000</v>
      </c>
      <c r="M569">
        <v>1993</v>
      </c>
      <c r="N569">
        <v>7.5</v>
      </c>
      <c r="O569">
        <v>24400000</v>
      </c>
    </row>
    <row r="570" spans="1:15" x14ac:dyDescent="0.3">
      <c r="A570" t="s">
        <v>1757</v>
      </c>
      <c r="B570">
        <v>351</v>
      </c>
      <c r="C570">
        <v>93</v>
      </c>
      <c r="D570">
        <v>31501218</v>
      </c>
      <c r="E570" t="s">
        <v>60</v>
      </c>
      <c r="F570" t="s">
        <v>388</v>
      </c>
      <c r="G570" t="s">
        <v>1758</v>
      </c>
      <c r="H570">
        <v>84070</v>
      </c>
      <c r="I570">
        <v>526</v>
      </c>
      <c r="J570" t="s">
        <v>29</v>
      </c>
      <c r="K570" t="s">
        <v>30</v>
      </c>
      <c r="L570">
        <v>7500000</v>
      </c>
      <c r="M570">
        <v>2005</v>
      </c>
      <c r="N570">
        <v>7.5</v>
      </c>
      <c r="O570">
        <v>24001218</v>
      </c>
    </row>
    <row r="571" spans="1:15" x14ac:dyDescent="0.3">
      <c r="A571" t="s">
        <v>1075</v>
      </c>
      <c r="B571">
        <v>167</v>
      </c>
      <c r="C571">
        <v>115</v>
      </c>
      <c r="D571">
        <v>24800000</v>
      </c>
      <c r="E571" t="s">
        <v>715</v>
      </c>
      <c r="F571" t="s">
        <v>1760</v>
      </c>
      <c r="G571" t="s">
        <v>1761</v>
      </c>
      <c r="H571">
        <v>89403</v>
      </c>
      <c r="I571">
        <v>358</v>
      </c>
      <c r="J571" t="s">
        <v>29</v>
      </c>
      <c r="K571" t="s">
        <v>200</v>
      </c>
      <c r="L571">
        <v>2000000</v>
      </c>
      <c r="M571">
        <v>1963</v>
      </c>
      <c r="N571">
        <v>7.5</v>
      </c>
      <c r="O571">
        <v>22800000</v>
      </c>
    </row>
    <row r="572" spans="1:15" x14ac:dyDescent="0.3">
      <c r="A572" t="s">
        <v>692</v>
      </c>
      <c r="B572">
        <v>522</v>
      </c>
      <c r="C572">
        <v>93</v>
      </c>
      <c r="D572">
        <v>54696902</v>
      </c>
      <c r="E572" t="s">
        <v>1763</v>
      </c>
      <c r="F572" t="s">
        <v>601</v>
      </c>
      <c r="G572" t="s">
        <v>1764</v>
      </c>
      <c r="H572">
        <v>379462</v>
      </c>
      <c r="I572">
        <v>571</v>
      </c>
      <c r="J572" t="s">
        <v>29</v>
      </c>
      <c r="K572" t="s">
        <v>30</v>
      </c>
      <c r="L572">
        <v>32000000</v>
      </c>
      <c r="M572">
        <v>2011</v>
      </c>
      <c r="N572">
        <v>7.5</v>
      </c>
      <c r="O572">
        <v>22696902</v>
      </c>
    </row>
    <row r="573" spans="1:15" x14ac:dyDescent="0.3">
      <c r="A573" t="s">
        <v>1229</v>
      </c>
      <c r="B573">
        <v>305</v>
      </c>
      <c r="C573">
        <v>124</v>
      </c>
      <c r="D573">
        <v>52418902</v>
      </c>
      <c r="E573" t="s">
        <v>459</v>
      </c>
      <c r="F573" t="s">
        <v>601</v>
      </c>
      <c r="G573" t="s">
        <v>1766</v>
      </c>
      <c r="H573">
        <v>147128</v>
      </c>
      <c r="I573">
        <v>277</v>
      </c>
      <c r="J573" t="s">
        <v>29</v>
      </c>
      <c r="K573" t="s">
        <v>30</v>
      </c>
      <c r="L573">
        <v>30000000</v>
      </c>
      <c r="M573">
        <v>2015</v>
      </c>
      <c r="N573">
        <v>7.5</v>
      </c>
      <c r="O573">
        <v>22418902</v>
      </c>
    </row>
    <row r="574" spans="1:15" x14ac:dyDescent="0.3">
      <c r="A574" t="s">
        <v>119</v>
      </c>
      <c r="B574">
        <v>226</v>
      </c>
      <c r="C574">
        <v>129</v>
      </c>
      <c r="D574">
        <v>33565375</v>
      </c>
      <c r="E574" t="s">
        <v>1527</v>
      </c>
      <c r="F574" t="s">
        <v>1768</v>
      </c>
      <c r="G574" t="s">
        <v>1769</v>
      </c>
      <c r="H574">
        <v>111351</v>
      </c>
      <c r="I574">
        <v>568</v>
      </c>
      <c r="J574" t="s">
        <v>29</v>
      </c>
      <c r="K574" t="s">
        <v>200</v>
      </c>
      <c r="L574">
        <v>15000000</v>
      </c>
      <c r="M574">
        <v>2005</v>
      </c>
      <c r="N574">
        <v>7.5</v>
      </c>
      <c r="O574">
        <v>18565375</v>
      </c>
    </row>
    <row r="575" spans="1:15" x14ac:dyDescent="0.3">
      <c r="A575" t="s">
        <v>1770</v>
      </c>
      <c r="B575">
        <v>84</v>
      </c>
      <c r="C575">
        <v>123</v>
      </c>
      <c r="D575">
        <v>36581633</v>
      </c>
      <c r="E575" t="s">
        <v>116</v>
      </c>
      <c r="F575" t="s">
        <v>1771</v>
      </c>
      <c r="G575" t="s">
        <v>1772</v>
      </c>
      <c r="H575">
        <v>52533</v>
      </c>
      <c r="I575">
        <v>235</v>
      </c>
      <c r="J575" t="s">
        <v>29</v>
      </c>
      <c r="K575" t="s">
        <v>227</v>
      </c>
      <c r="L575">
        <v>21000000</v>
      </c>
      <c r="M575">
        <v>2007</v>
      </c>
      <c r="N575">
        <v>7.5</v>
      </c>
      <c r="O575">
        <v>15581633</v>
      </c>
    </row>
    <row r="576" spans="1:15" x14ac:dyDescent="0.3">
      <c r="A576" t="s">
        <v>613</v>
      </c>
      <c r="B576">
        <v>327</v>
      </c>
      <c r="C576">
        <v>85</v>
      </c>
      <c r="D576">
        <v>16097842</v>
      </c>
      <c r="E576" t="s">
        <v>607</v>
      </c>
      <c r="F576" t="s">
        <v>1773</v>
      </c>
      <c r="G576" t="s">
        <v>1774</v>
      </c>
      <c r="H576">
        <v>53919</v>
      </c>
      <c r="I576">
        <v>168</v>
      </c>
      <c r="J576" t="s">
        <v>29</v>
      </c>
      <c r="K576" t="s">
        <v>30</v>
      </c>
      <c r="L576">
        <v>900000</v>
      </c>
      <c r="M576">
        <v>2013</v>
      </c>
      <c r="N576">
        <v>7.5</v>
      </c>
      <c r="O576">
        <v>15197842</v>
      </c>
    </row>
    <row r="577" spans="1:15" x14ac:dyDescent="0.3">
      <c r="A577" t="s">
        <v>1020</v>
      </c>
      <c r="B577">
        <v>309</v>
      </c>
      <c r="C577">
        <v>101</v>
      </c>
      <c r="D577">
        <v>18656400</v>
      </c>
      <c r="E577" t="s">
        <v>92</v>
      </c>
      <c r="F577" t="s">
        <v>430</v>
      </c>
      <c r="G577" t="s">
        <v>1775</v>
      </c>
      <c r="H577">
        <v>86077</v>
      </c>
      <c r="I577">
        <v>195</v>
      </c>
      <c r="J577" t="s">
        <v>29</v>
      </c>
      <c r="K577" t="s">
        <v>30</v>
      </c>
      <c r="L577">
        <v>5000000</v>
      </c>
      <c r="M577">
        <v>2014</v>
      </c>
      <c r="N577">
        <v>7.5</v>
      </c>
      <c r="O577">
        <v>13656400</v>
      </c>
    </row>
    <row r="578" spans="1:15" x14ac:dyDescent="0.3">
      <c r="A578" t="s">
        <v>786</v>
      </c>
      <c r="B578">
        <v>293</v>
      </c>
      <c r="C578">
        <v>104</v>
      </c>
      <c r="D578">
        <v>33422556</v>
      </c>
      <c r="E578" t="s">
        <v>257</v>
      </c>
      <c r="F578" t="s">
        <v>436</v>
      </c>
      <c r="G578" t="s">
        <v>1776</v>
      </c>
      <c r="H578">
        <v>99236</v>
      </c>
      <c r="I578">
        <v>321</v>
      </c>
      <c r="J578" t="s">
        <v>29</v>
      </c>
      <c r="K578" t="s">
        <v>30</v>
      </c>
      <c r="L578">
        <v>20000000</v>
      </c>
      <c r="M578">
        <v>2008</v>
      </c>
      <c r="N578">
        <v>7.5</v>
      </c>
      <c r="O578">
        <v>13422556</v>
      </c>
    </row>
    <row r="579" spans="1:15" x14ac:dyDescent="0.3">
      <c r="A579" t="s">
        <v>1360</v>
      </c>
      <c r="B579">
        <v>119</v>
      </c>
      <c r="C579">
        <v>90</v>
      </c>
      <c r="D579">
        <v>18621249</v>
      </c>
      <c r="E579" t="s">
        <v>676</v>
      </c>
      <c r="F579" t="s">
        <v>1777</v>
      </c>
      <c r="G579" t="s">
        <v>1778</v>
      </c>
      <c r="H579">
        <v>45859</v>
      </c>
      <c r="I579">
        <v>340</v>
      </c>
      <c r="J579" t="s">
        <v>29</v>
      </c>
      <c r="K579" t="s">
        <v>30</v>
      </c>
      <c r="L579">
        <v>6000000</v>
      </c>
      <c r="M579">
        <v>2000</v>
      </c>
      <c r="N579">
        <v>7.5</v>
      </c>
      <c r="O579">
        <v>12621249</v>
      </c>
    </row>
    <row r="580" spans="1:15" x14ac:dyDescent="0.3">
      <c r="A580" t="s">
        <v>648</v>
      </c>
      <c r="B580">
        <v>73</v>
      </c>
      <c r="C580">
        <v>147</v>
      </c>
      <c r="D580">
        <v>53300852</v>
      </c>
      <c r="E580" t="s">
        <v>208</v>
      </c>
      <c r="F580" t="s">
        <v>44</v>
      </c>
      <c r="G580" t="s">
        <v>1779</v>
      </c>
      <c r="H580">
        <v>154487</v>
      </c>
      <c r="I580">
        <v>259</v>
      </c>
      <c r="J580" t="s">
        <v>29</v>
      </c>
      <c r="K580" t="s">
        <v>30</v>
      </c>
      <c r="L580">
        <v>44000000</v>
      </c>
      <c r="M580">
        <v>1996</v>
      </c>
      <c r="N580">
        <v>7.5</v>
      </c>
      <c r="O580">
        <v>9300852</v>
      </c>
    </row>
    <row r="581" spans="1:15" x14ac:dyDescent="0.3">
      <c r="A581" t="s">
        <v>292</v>
      </c>
      <c r="B581">
        <v>285</v>
      </c>
      <c r="C581">
        <v>143</v>
      </c>
      <c r="D581">
        <v>34300771</v>
      </c>
      <c r="E581" t="s">
        <v>92</v>
      </c>
      <c r="F581" t="s">
        <v>93</v>
      </c>
      <c r="G581" t="s">
        <v>1780</v>
      </c>
      <c r="H581">
        <v>243799</v>
      </c>
      <c r="I581">
        <v>908</v>
      </c>
      <c r="J581" t="s">
        <v>29</v>
      </c>
      <c r="K581" t="s">
        <v>241</v>
      </c>
      <c r="L581">
        <v>25000000</v>
      </c>
      <c r="M581">
        <v>2006</v>
      </c>
      <c r="N581">
        <v>7.5</v>
      </c>
      <c r="O581">
        <v>9300771</v>
      </c>
    </row>
    <row r="582" spans="1:15" x14ac:dyDescent="0.3">
      <c r="A582" t="s">
        <v>733</v>
      </c>
      <c r="B582">
        <v>56</v>
      </c>
      <c r="C582">
        <v>153</v>
      </c>
      <c r="D582">
        <v>16800000</v>
      </c>
      <c r="E582" t="s">
        <v>1781</v>
      </c>
      <c r="F582" t="s">
        <v>1782</v>
      </c>
      <c r="G582" t="s">
        <v>1783</v>
      </c>
      <c r="H582">
        <v>25303</v>
      </c>
      <c r="I582">
        <v>138</v>
      </c>
      <c r="J582" t="s">
        <v>29</v>
      </c>
      <c r="K582" t="s">
        <v>200</v>
      </c>
      <c r="L582">
        <v>10000000</v>
      </c>
      <c r="M582">
        <v>1968</v>
      </c>
      <c r="N582">
        <v>7.5</v>
      </c>
      <c r="O582">
        <v>6800000</v>
      </c>
    </row>
    <row r="583" spans="1:15" x14ac:dyDescent="0.3">
      <c r="A583" t="s">
        <v>391</v>
      </c>
      <c r="B583">
        <v>40</v>
      </c>
      <c r="C583">
        <v>91</v>
      </c>
      <c r="D583">
        <v>6706368</v>
      </c>
      <c r="E583" t="s">
        <v>1310</v>
      </c>
      <c r="F583" t="s">
        <v>391</v>
      </c>
      <c r="G583" t="s">
        <v>1784</v>
      </c>
      <c r="H583">
        <v>22800</v>
      </c>
      <c r="I583">
        <v>133</v>
      </c>
      <c r="J583" t="s">
        <v>29</v>
      </c>
      <c r="K583" t="s">
        <v>30</v>
      </c>
      <c r="L583">
        <v>160000</v>
      </c>
      <c r="M583">
        <v>1989</v>
      </c>
      <c r="N583">
        <v>7.5</v>
      </c>
      <c r="O583">
        <v>6546368</v>
      </c>
    </row>
    <row r="584" spans="1:15" x14ac:dyDescent="0.3">
      <c r="A584" t="s">
        <v>48</v>
      </c>
      <c r="B584">
        <v>422</v>
      </c>
      <c r="C584">
        <v>164</v>
      </c>
      <c r="D584">
        <v>255108370</v>
      </c>
      <c r="E584" t="s">
        <v>845</v>
      </c>
      <c r="F584" t="s">
        <v>846</v>
      </c>
      <c r="G584" t="s">
        <v>1785</v>
      </c>
      <c r="H584">
        <v>354228</v>
      </c>
      <c r="I584">
        <v>802</v>
      </c>
      <c r="J584" t="s">
        <v>29</v>
      </c>
      <c r="K584" t="s">
        <v>83</v>
      </c>
      <c r="L584">
        <v>250000000</v>
      </c>
      <c r="M584">
        <v>2014</v>
      </c>
      <c r="N584">
        <v>7.5</v>
      </c>
      <c r="O584">
        <v>5108370</v>
      </c>
    </row>
    <row r="585" spans="1:15" x14ac:dyDescent="0.3">
      <c r="A585" t="s">
        <v>1786</v>
      </c>
      <c r="B585">
        <v>141</v>
      </c>
      <c r="C585">
        <v>124</v>
      </c>
      <c r="D585">
        <v>30012990</v>
      </c>
      <c r="E585" t="s">
        <v>60</v>
      </c>
      <c r="F585" t="s">
        <v>1787</v>
      </c>
      <c r="G585" t="s">
        <v>1788</v>
      </c>
      <c r="H585">
        <v>75973</v>
      </c>
      <c r="I585">
        <v>409</v>
      </c>
      <c r="J585" t="s">
        <v>29</v>
      </c>
      <c r="K585" t="s">
        <v>200</v>
      </c>
      <c r="L585">
        <v>25000000</v>
      </c>
      <c r="M585">
        <v>1998</v>
      </c>
      <c r="N585">
        <v>7.5</v>
      </c>
      <c r="O585">
        <v>5012990</v>
      </c>
    </row>
    <row r="586" spans="1:15" x14ac:dyDescent="0.3">
      <c r="A586" t="s">
        <v>780</v>
      </c>
      <c r="B586">
        <v>117</v>
      </c>
      <c r="C586">
        <v>136</v>
      </c>
      <c r="D586">
        <v>60984028</v>
      </c>
      <c r="E586" t="s">
        <v>269</v>
      </c>
      <c r="F586" t="s">
        <v>106</v>
      </c>
      <c r="G586" t="s">
        <v>1789</v>
      </c>
      <c r="H586">
        <v>259519</v>
      </c>
      <c r="I586">
        <v>431</v>
      </c>
      <c r="J586" t="s">
        <v>29</v>
      </c>
      <c r="K586" t="s">
        <v>30</v>
      </c>
      <c r="L586">
        <v>57000000</v>
      </c>
      <c r="M586">
        <v>1997</v>
      </c>
      <c r="N586">
        <v>7.5</v>
      </c>
      <c r="O586">
        <v>3984028</v>
      </c>
    </row>
    <row r="587" spans="1:15" x14ac:dyDescent="0.3">
      <c r="A587" t="s">
        <v>806</v>
      </c>
      <c r="B587">
        <v>74</v>
      </c>
      <c r="C587">
        <v>88</v>
      </c>
      <c r="D587">
        <v>4771000</v>
      </c>
      <c r="E587" t="s">
        <v>73</v>
      </c>
      <c r="F587" t="s">
        <v>1791</v>
      </c>
      <c r="G587" t="s">
        <v>1792</v>
      </c>
      <c r="H587">
        <v>26513</v>
      </c>
      <c r="I587">
        <v>174</v>
      </c>
      <c r="J587" t="s">
        <v>29</v>
      </c>
      <c r="K587" t="s">
        <v>30</v>
      </c>
      <c r="L587">
        <v>800000</v>
      </c>
      <c r="M587">
        <v>1995</v>
      </c>
      <c r="N587">
        <v>7.5</v>
      </c>
      <c r="O587">
        <v>3971000</v>
      </c>
    </row>
    <row r="588" spans="1:15" x14ac:dyDescent="0.3">
      <c r="A588" t="s">
        <v>710</v>
      </c>
      <c r="B588">
        <v>300</v>
      </c>
      <c r="C588">
        <v>105</v>
      </c>
      <c r="D588">
        <v>7159147</v>
      </c>
      <c r="E588" t="s">
        <v>269</v>
      </c>
      <c r="F588" t="s">
        <v>1794</v>
      </c>
      <c r="G588" t="s">
        <v>1795</v>
      </c>
      <c r="H588">
        <v>120189</v>
      </c>
      <c r="I588">
        <v>308</v>
      </c>
      <c r="J588" t="s">
        <v>174</v>
      </c>
      <c r="K588" t="s">
        <v>408</v>
      </c>
      <c r="L588">
        <v>3400000</v>
      </c>
      <c r="M588">
        <v>2007</v>
      </c>
      <c r="N588">
        <v>7.5</v>
      </c>
      <c r="O588">
        <v>3759147</v>
      </c>
    </row>
    <row r="589" spans="1:15" x14ac:dyDescent="0.3">
      <c r="A589" t="s">
        <v>790</v>
      </c>
      <c r="B589">
        <v>155</v>
      </c>
      <c r="C589">
        <v>101</v>
      </c>
      <c r="D589">
        <v>6517198</v>
      </c>
      <c r="E589" t="s">
        <v>26</v>
      </c>
      <c r="F589" t="s">
        <v>1797</v>
      </c>
      <c r="G589" t="s">
        <v>1798</v>
      </c>
      <c r="H589">
        <v>30474</v>
      </c>
      <c r="I589">
        <v>172</v>
      </c>
      <c r="J589" t="s">
        <v>174</v>
      </c>
      <c r="K589" t="s">
        <v>1799</v>
      </c>
      <c r="L589">
        <v>3000000</v>
      </c>
      <c r="M589">
        <v>2004</v>
      </c>
      <c r="N589">
        <v>7.5</v>
      </c>
      <c r="O589">
        <v>3517198</v>
      </c>
    </row>
    <row r="590" spans="1:15" x14ac:dyDescent="0.3">
      <c r="A590" t="s">
        <v>274</v>
      </c>
      <c r="B590">
        <v>138</v>
      </c>
      <c r="C590">
        <v>84</v>
      </c>
      <c r="D590">
        <v>3216970</v>
      </c>
      <c r="E590" t="s">
        <v>269</v>
      </c>
      <c r="F590" t="s">
        <v>861</v>
      </c>
      <c r="G590" t="s">
        <v>1800</v>
      </c>
      <c r="H590">
        <v>142619</v>
      </c>
      <c r="I590">
        <v>586</v>
      </c>
      <c r="J590" t="s">
        <v>29</v>
      </c>
      <c r="K590" t="s">
        <v>30</v>
      </c>
      <c r="L590">
        <v>60000</v>
      </c>
      <c r="M590">
        <v>1998</v>
      </c>
      <c r="N590">
        <v>7.5</v>
      </c>
      <c r="O590">
        <v>3156970</v>
      </c>
    </row>
    <row r="591" spans="1:15" x14ac:dyDescent="0.3">
      <c r="A591" t="s">
        <v>1801</v>
      </c>
      <c r="B591">
        <v>127</v>
      </c>
      <c r="C591">
        <v>105</v>
      </c>
      <c r="D591">
        <v>6390032</v>
      </c>
      <c r="E591" t="s">
        <v>393</v>
      </c>
      <c r="F591" t="s">
        <v>1802</v>
      </c>
      <c r="G591" t="s">
        <v>1803</v>
      </c>
      <c r="H591">
        <v>24977</v>
      </c>
      <c r="I591">
        <v>229</v>
      </c>
      <c r="J591" t="s">
        <v>29</v>
      </c>
      <c r="K591" t="s">
        <v>30</v>
      </c>
      <c r="L591">
        <v>3500000</v>
      </c>
      <c r="M591">
        <v>1998</v>
      </c>
      <c r="N591">
        <v>7.5</v>
      </c>
      <c r="O591">
        <v>2890032</v>
      </c>
    </row>
    <row r="592" spans="1:15" x14ac:dyDescent="0.3">
      <c r="A592" t="s">
        <v>793</v>
      </c>
      <c r="B592">
        <v>71</v>
      </c>
      <c r="C592">
        <v>98</v>
      </c>
      <c r="D592">
        <v>2938208</v>
      </c>
      <c r="E592" t="s">
        <v>699</v>
      </c>
      <c r="F592" t="s">
        <v>1804</v>
      </c>
      <c r="G592" t="s">
        <v>1805</v>
      </c>
      <c r="H592">
        <v>7143</v>
      </c>
      <c r="I592">
        <v>52</v>
      </c>
      <c r="J592" t="s">
        <v>29</v>
      </c>
      <c r="K592" t="s">
        <v>30</v>
      </c>
      <c r="L592">
        <v>225000</v>
      </c>
      <c r="M592">
        <v>1990</v>
      </c>
      <c r="N592">
        <v>7.5</v>
      </c>
      <c r="O592">
        <v>2713208</v>
      </c>
    </row>
    <row r="593" spans="1:15" x14ac:dyDescent="0.3">
      <c r="A593" t="s">
        <v>768</v>
      </c>
      <c r="B593">
        <v>148</v>
      </c>
      <c r="C593">
        <v>114</v>
      </c>
      <c r="D593">
        <v>31655091</v>
      </c>
      <c r="E593" t="s">
        <v>220</v>
      </c>
      <c r="F593" t="s">
        <v>313</v>
      </c>
      <c r="G593" t="s">
        <v>1806</v>
      </c>
      <c r="H593">
        <v>87331</v>
      </c>
      <c r="I593">
        <v>364</v>
      </c>
      <c r="J593" t="s">
        <v>29</v>
      </c>
      <c r="K593" t="s">
        <v>30</v>
      </c>
      <c r="L593">
        <v>30000000</v>
      </c>
      <c r="M593">
        <v>2007</v>
      </c>
      <c r="N593">
        <v>7.5</v>
      </c>
      <c r="O593">
        <v>1655091</v>
      </c>
    </row>
    <row r="594" spans="1:15" x14ac:dyDescent="0.3">
      <c r="A594" t="s">
        <v>1807</v>
      </c>
      <c r="B594">
        <v>106</v>
      </c>
      <c r="C594">
        <v>110</v>
      </c>
      <c r="D594">
        <v>2365931</v>
      </c>
      <c r="E594" t="s">
        <v>1808</v>
      </c>
      <c r="F594" t="s">
        <v>1809</v>
      </c>
      <c r="G594" t="s">
        <v>1810</v>
      </c>
      <c r="H594">
        <v>36657</v>
      </c>
      <c r="I594">
        <v>318</v>
      </c>
      <c r="J594" t="s">
        <v>29</v>
      </c>
      <c r="K594" t="s">
        <v>30</v>
      </c>
      <c r="L594">
        <v>1500000</v>
      </c>
      <c r="M594">
        <v>1998</v>
      </c>
      <c r="N594">
        <v>7.5</v>
      </c>
      <c r="O594">
        <v>865931</v>
      </c>
    </row>
    <row r="595" spans="1:15" x14ac:dyDescent="0.3">
      <c r="A595" t="s">
        <v>797</v>
      </c>
      <c r="B595">
        <v>64</v>
      </c>
      <c r="C595">
        <v>90</v>
      </c>
      <c r="D595">
        <v>673780</v>
      </c>
      <c r="E595" t="s">
        <v>92</v>
      </c>
      <c r="F595" t="s">
        <v>1811</v>
      </c>
      <c r="G595" t="s">
        <v>1812</v>
      </c>
      <c r="H595">
        <v>4555</v>
      </c>
      <c r="I595">
        <v>26</v>
      </c>
      <c r="J595" t="s">
        <v>156</v>
      </c>
      <c r="K595" t="s">
        <v>231</v>
      </c>
      <c r="L595">
        <v>10000</v>
      </c>
      <c r="M595">
        <v>2000</v>
      </c>
      <c r="N595">
        <v>7.5</v>
      </c>
      <c r="O595">
        <v>663780</v>
      </c>
    </row>
    <row r="596" spans="1:15" x14ac:dyDescent="0.3">
      <c r="A596" t="s">
        <v>1813</v>
      </c>
      <c r="B596">
        <v>75</v>
      </c>
      <c r="C596">
        <v>90</v>
      </c>
      <c r="D596">
        <v>241816</v>
      </c>
      <c r="E596" t="s">
        <v>92</v>
      </c>
      <c r="F596" t="s">
        <v>1814</v>
      </c>
      <c r="G596" t="s">
        <v>1815</v>
      </c>
      <c r="H596">
        <v>6246</v>
      </c>
      <c r="I596">
        <v>76</v>
      </c>
      <c r="J596" t="s">
        <v>29</v>
      </c>
      <c r="K596" t="s">
        <v>30</v>
      </c>
      <c r="L596">
        <v>42000</v>
      </c>
      <c r="M596">
        <v>2000</v>
      </c>
      <c r="N596">
        <v>7.5</v>
      </c>
      <c r="O596">
        <v>199816</v>
      </c>
    </row>
    <row r="597" spans="1:15" x14ac:dyDescent="0.3">
      <c r="A597" t="s">
        <v>1817</v>
      </c>
      <c r="B597">
        <v>74</v>
      </c>
      <c r="C597">
        <v>94</v>
      </c>
      <c r="D597">
        <v>6165429</v>
      </c>
      <c r="E597" t="s">
        <v>1818</v>
      </c>
      <c r="F597" t="s">
        <v>1819</v>
      </c>
      <c r="G597" t="s">
        <v>1820</v>
      </c>
      <c r="H597">
        <v>23486</v>
      </c>
      <c r="I597">
        <v>249</v>
      </c>
      <c r="J597" t="s">
        <v>32</v>
      </c>
      <c r="K597" t="s">
        <v>581</v>
      </c>
      <c r="L597">
        <v>6000000</v>
      </c>
      <c r="M597">
        <v>2002</v>
      </c>
      <c r="N597">
        <v>7.5</v>
      </c>
      <c r="O597">
        <v>165429</v>
      </c>
    </row>
    <row r="598" spans="1:15" x14ac:dyDescent="0.3">
      <c r="A598" t="s">
        <v>811</v>
      </c>
      <c r="B598">
        <v>22</v>
      </c>
      <c r="C598">
        <v>86</v>
      </c>
      <c r="D598">
        <v>111300</v>
      </c>
      <c r="E598" t="s">
        <v>1310</v>
      </c>
      <c r="F598" t="s">
        <v>1821</v>
      </c>
      <c r="G598" t="s">
        <v>1822</v>
      </c>
      <c r="H598">
        <v>575</v>
      </c>
      <c r="I598">
        <v>6</v>
      </c>
      <c r="J598" t="s">
        <v>29</v>
      </c>
      <c r="K598" t="s">
        <v>30</v>
      </c>
      <c r="L598">
        <v>225000</v>
      </c>
      <c r="M598">
        <v>2012</v>
      </c>
      <c r="N598">
        <v>7.5</v>
      </c>
      <c r="O598">
        <v>-113700</v>
      </c>
    </row>
    <row r="599" spans="1:15" x14ac:dyDescent="0.3">
      <c r="A599" t="s">
        <v>1623</v>
      </c>
      <c r="B599">
        <v>154</v>
      </c>
      <c r="C599">
        <v>124</v>
      </c>
      <c r="D599">
        <v>19661987</v>
      </c>
      <c r="E599" t="s">
        <v>92</v>
      </c>
      <c r="F599" t="s">
        <v>1823</v>
      </c>
      <c r="G599" t="s">
        <v>1824</v>
      </c>
      <c r="H599">
        <v>83786</v>
      </c>
      <c r="I599">
        <v>231</v>
      </c>
      <c r="J599" t="s">
        <v>29</v>
      </c>
      <c r="K599" t="s">
        <v>30</v>
      </c>
      <c r="L599">
        <v>20000000</v>
      </c>
      <c r="M599">
        <v>2007</v>
      </c>
      <c r="N599">
        <v>7.5</v>
      </c>
      <c r="O599">
        <v>-338013</v>
      </c>
    </row>
    <row r="600" spans="1:15" x14ac:dyDescent="0.3">
      <c r="A600" t="s">
        <v>1365</v>
      </c>
      <c r="B600">
        <v>441</v>
      </c>
      <c r="C600">
        <v>96</v>
      </c>
      <c r="D600">
        <v>31493782</v>
      </c>
      <c r="E600" t="s">
        <v>208</v>
      </c>
      <c r="F600" t="s">
        <v>1367</v>
      </c>
      <c r="G600" t="s">
        <v>1825</v>
      </c>
      <c r="H600">
        <v>186606</v>
      </c>
      <c r="I600">
        <v>1125</v>
      </c>
      <c r="J600" t="s">
        <v>29</v>
      </c>
      <c r="K600" t="s">
        <v>30</v>
      </c>
      <c r="L600">
        <v>32000000</v>
      </c>
      <c r="M600">
        <v>2005</v>
      </c>
      <c r="N600">
        <v>7.5</v>
      </c>
      <c r="O600">
        <v>-506218</v>
      </c>
    </row>
    <row r="601" spans="1:15" x14ac:dyDescent="0.3">
      <c r="A601" t="s">
        <v>1080</v>
      </c>
      <c r="B601">
        <v>125</v>
      </c>
      <c r="C601">
        <v>121</v>
      </c>
      <c r="D601">
        <v>16311763</v>
      </c>
      <c r="E601" t="s">
        <v>208</v>
      </c>
      <c r="F601" t="s">
        <v>1088</v>
      </c>
      <c r="G601" t="s">
        <v>1827</v>
      </c>
      <c r="H601">
        <v>50656</v>
      </c>
      <c r="I601">
        <v>416</v>
      </c>
      <c r="J601" t="s">
        <v>29</v>
      </c>
      <c r="K601" t="s">
        <v>200</v>
      </c>
      <c r="L601">
        <v>17000000</v>
      </c>
      <c r="M601">
        <v>1998</v>
      </c>
      <c r="N601">
        <v>7.5</v>
      </c>
      <c r="O601">
        <v>-688237</v>
      </c>
    </row>
    <row r="602" spans="1:15" x14ac:dyDescent="0.3">
      <c r="A602" t="s">
        <v>779</v>
      </c>
      <c r="B602">
        <v>136</v>
      </c>
      <c r="C602">
        <v>111</v>
      </c>
      <c r="D602">
        <v>7691700</v>
      </c>
      <c r="E602" t="s">
        <v>205</v>
      </c>
      <c r="F602" t="s">
        <v>1828</v>
      </c>
      <c r="G602" t="s">
        <v>1829</v>
      </c>
      <c r="H602">
        <v>12937</v>
      </c>
      <c r="I602">
        <v>73</v>
      </c>
      <c r="J602" t="s">
        <v>90</v>
      </c>
      <c r="K602" t="s">
        <v>241</v>
      </c>
      <c r="L602">
        <v>10000000</v>
      </c>
      <c r="M602">
        <v>2010</v>
      </c>
      <c r="N602">
        <v>7.5</v>
      </c>
      <c r="O602">
        <v>-2308300</v>
      </c>
    </row>
    <row r="603" spans="1:15" x14ac:dyDescent="0.3">
      <c r="A603" t="s">
        <v>1830</v>
      </c>
      <c r="B603">
        <v>99</v>
      </c>
      <c r="C603">
        <v>125</v>
      </c>
      <c r="D603">
        <v>15561627</v>
      </c>
      <c r="E603" t="s">
        <v>92</v>
      </c>
      <c r="F603" t="s">
        <v>1831</v>
      </c>
      <c r="G603" t="s">
        <v>1832</v>
      </c>
      <c r="H603">
        <v>39105</v>
      </c>
      <c r="I603">
        <v>359</v>
      </c>
      <c r="J603" t="s">
        <v>29</v>
      </c>
      <c r="K603" t="s">
        <v>30</v>
      </c>
      <c r="L603">
        <v>18000000</v>
      </c>
      <c r="M603">
        <v>2001</v>
      </c>
      <c r="N603">
        <v>7.5</v>
      </c>
      <c r="O603">
        <v>-2438373</v>
      </c>
    </row>
    <row r="604" spans="1:15" x14ac:dyDescent="0.3">
      <c r="A604" t="s">
        <v>1833</v>
      </c>
      <c r="B604">
        <v>56</v>
      </c>
      <c r="C604">
        <v>104</v>
      </c>
      <c r="D604">
        <v>2600000</v>
      </c>
      <c r="E604" t="s">
        <v>205</v>
      </c>
      <c r="F604" t="s">
        <v>388</v>
      </c>
      <c r="G604" t="s">
        <v>1834</v>
      </c>
      <c r="H604">
        <v>11612</v>
      </c>
      <c r="I604">
        <v>88</v>
      </c>
      <c r="J604" t="s">
        <v>29</v>
      </c>
      <c r="K604" t="s">
        <v>200</v>
      </c>
      <c r="L604">
        <v>6000000</v>
      </c>
      <c r="M604">
        <v>1995</v>
      </c>
      <c r="N604">
        <v>7.5</v>
      </c>
      <c r="O604">
        <v>-3400000</v>
      </c>
    </row>
    <row r="605" spans="1:15" x14ac:dyDescent="0.3">
      <c r="A605" t="s">
        <v>773</v>
      </c>
      <c r="B605">
        <v>389</v>
      </c>
      <c r="C605">
        <v>112</v>
      </c>
      <c r="D605">
        <v>1738692</v>
      </c>
      <c r="E605" t="s">
        <v>224</v>
      </c>
      <c r="F605" t="s">
        <v>1835</v>
      </c>
      <c r="G605" t="s">
        <v>1836</v>
      </c>
      <c r="H605">
        <v>95529</v>
      </c>
      <c r="I605">
        <v>301</v>
      </c>
      <c r="J605" t="s">
        <v>29</v>
      </c>
      <c r="K605" t="s">
        <v>200</v>
      </c>
      <c r="L605">
        <v>7000000</v>
      </c>
      <c r="M605">
        <v>2011</v>
      </c>
      <c r="N605">
        <v>7.5</v>
      </c>
      <c r="O605">
        <v>-5261308</v>
      </c>
    </row>
    <row r="606" spans="1:15" x14ac:dyDescent="0.3">
      <c r="A606" t="s">
        <v>539</v>
      </c>
      <c r="B606">
        <v>67</v>
      </c>
      <c r="C606">
        <v>98</v>
      </c>
      <c r="D606">
        <v>13383737</v>
      </c>
      <c r="E606" t="s">
        <v>338</v>
      </c>
      <c r="F606" t="s">
        <v>1574</v>
      </c>
      <c r="G606" t="s">
        <v>1837</v>
      </c>
      <c r="H606">
        <v>29385</v>
      </c>
      <c r="I606">
        <v>86</v>
      </c>
      <c r="J606" t="s">
        <v>29</v>
      </c>
      <c r="K606" t="s">
        <v>30</v>
      </c>
      <c r="L606">
        <v>20000000</v>
      </c>
      <c r="M606">
        <v>1994</v>
      </c>
      <c r="N606">
        <v>7.5</v>
      </c>
      <c r="O606">
        <v>-6616263</v>
      </c>
    </row>
    <row r="607" spans="1:15" x14ac:dyDescent="0.3">
      <c r="A607" t="s">
        <v>783</v>
      </c>
      <c r="B607">
        <v>216</v>
      </c>
      <c r="C607">
        <v>106</v>
      </c>
      <c r="D607">
        <v>15785632</v>
      </c>
      <c r="E607" t="s">
        <v>1839</v>
      </c>
      <c r="F607" t="s">
        <v>565</v>
      </c>
      <c r="G607" t="s">
        <v>1840</v>
      </c>
      <c r="H607">
        <v>32507</v>
      </c>
      <c r="I607">
        <v>119</v>
      </c>
      <c r="J607" t="s">
        <v>29</v>
      </c>
      <c r="K607" t="s">
        <v>200</v>
      </c>
      <c r="L607">
        <v>23000000</v>
      </c>
      <c r="M607">
        <v>2016</v>
      </c>
      <c r="N607">
        <v>7.5</v>
      </c>
      <c r="O607">
        <v>-7214368</v>
      </c>
    </row>
    <row r="608" spans="1:15" x14ac:dyDescent="0.3">
      <c r="A608" t="s">
        <v>783</v>
      </c>
      <c r="B608">
        <v>216</v>
      </c>
      <c r="C608">
        <v>106</v>
      </c>
      <c r="D608">
        <v>15785632</v>
      </c>
      <c r="E608" t="s">
        <v>1839</v>
      </c>
      <c r="F608" t="s">
        <v>565</v>
      </c>
      <c r="G608" t="s">
        <v>1840</v>
      </c>
      <c r="H608">
        <v>32513</v>
      </c>
      <c r="I608">
        <v>119</v>
      </c>
      <c r="J608" t="s">
        <v>29</v>
      </c>
      <c r="K608" t="s">
        <v>200</v>
      </c>
      <c r="L608">
        <v>23000000</v>
      </c>
      <c r="M608">
        <v>2016</v>
      </c>
      <c r="N608">
        <v>7.5</v>
      </c>
      <c r="O608">
        <v>-7214368</v>
      </c>
    </row>
    <row r="609" spans="1:15" x14ac:dyDescent="0.3">
      <c r="A609" t="s">
        <v>115</v>
      </c>
      <c r="B609">
        <v>267</v>
      </c>
      <c r="C609">
        <v>170</v>
      </c>
      <c r="D609">
        <v>102608827</v>
      </c>
      <c r="E609" t="s">
        <v>393</v>
      </c>
      <c r="F609" t="s">
        <v>87</v>
      </c>
      <c r="G609" t="s">
        <v>1841</v>
      </c>
      <c r="H609">
        <v>264318</v>
      </c>
      <c r="I609">
        <v>799</v>
      </c>
      <c r="J609" t="s">
        <v>29</v>
      </c>
      <c r="K609" t="s">
        <v>30</v>
      </c>
      <c r="L609">
        <v>110000000</v>
      </c>
      <c r="M609">
        <v>2004</v>
      </c>
      <c r="N609">
        <v>7.5</v>
      </c>
      <c r="O609">
        <v>-7391173</v>
      </c>
    </row>
    <row r="610" spans="1:15" x14ac:dyDescent="0.3">
      <c r="A610" t="s">
        <v>1560</v>
      </c>
      <c r="B610">
        <v>172</v>
      </c>
      <c r="C610">
        <v>107</v>
      </c>
      <c r="D610">
        <v>5023275</v>
      </c>
      <c r="E610" t="s">
        <v>1842</v>
      </c>
      <c r="F610" t="s">
        <v>1843</v>
      </c>
      <c r="G610" t="s">
        <v>1844</v>
      </c>
      <c r="H610">
        <v>34194</v>
      </c>
      <c r="I610">
        <v>199</v>
      </c>
      <c r="J610" t="s">
        <v>29</v>
      </c>
      <c r="K610" t="s">
        <v>241</v>
      </c>
      <c r="L610">
        <v>15000000</v>
      </c>
      <c r="M610">
        <v>2005</v>
      </c>
      <c r="N610">
        <v>7.5</v>
      </c>
      <c r="O610">
        <v>-9976725</v>
      </c>
    </row>
    <row r="611" spans="1:15" x14ac:dyDescent="0.3">
      <c r="A611" t="s">
        <v>725</v>
      </c>
      <c r="B611">
        <v>124</v>
      </c>
      <c r="C611">
        <v>112</v>
      </c>
      <c r="D611">
        <v>7837632</v>
      </c>
      <c r="E611" t="s">
        <v>92</v>
      </c>
      <c r="F611" t="s">
        <v>359</v>
      </c>
      <c r="G611" t="s">
        <v>1845</v>
      </c>
      <c r="H611">
        <v>46396</v>
      </c>
      <c r="I611">
        <v>287</v>
      </c>
      <c r="J611" t="s">
        <v>29</v>
      </c>
      <c r="K611" t="s">
        <v>30</v>
      </c>
      <c r="L611">
        <v>18000000</v>
      </c>
      <c r="M611">
        <v>1997</v>
      </c>
      <c r="N611">
        <v>7.5</v>
      </c>
      <c r="O611">
        <v>-10162368</v>
      </c>
    </row>
    <row r="612" spans="1:15" x14ac:dyDescent="0.3">
      <c r="A612" t="s">
        <v>1846</v>
      </c>
      <c r="B612">
        <v>79</v>
      </c>
      <c r="C612">
        <v>160</v>
      </c>
      <c r="D612">
        <v>14500000</v>
      </c>
      <c r="E612" t="s">
        <v>1393</v>
      </c>
      <c r="F612" t="s">
        <v>1847</v>
      </c>
      <c r="G612" t="s">
        <v>1848</v>
      </c>
      <c r="H612">
        <v>25019</v>
      </c>
      <c r="I612">
        <v>159</v>
      </c>
      <c r="J612" t="s">
        <v>29</v>
      </c>
      <c r="K612" t="s">
        <v>128</v>
      </c>
      <c r="L612">
        <v>25000000</v>
      </c>
      <c r="M612">
        <v>1970</v>
      </c>
      <c r="N612">
        <v>7.5</v>
      </c>
      <c r="O612">
        <v>-10500000</v>
      </c>
    </row>
    <row r="613" spans="1:15" x14ac:dyDescent="0.3">
      <c r="A613" t="s">
        <v>1849</v>
      </c>
      <c r="B613">
        <v>143</v>
      </c>
      <c r="C613">
        <v>125</v>
      </c>
      <c r="D613">
        <v>8047690</v>
      </c>
      <c r="E613" t="s">
        <v>588</v>
      </c>
      <c r="F613" t="s">
        <v>1385</v>
      </c>
      <c r="G613" t="s">
        <v>1850</v>
      </c>
      <c r="H613">
        <v>77656</v>
      </c>
      <c r="I613">
        <v>220</v>
      </c>
      <c r="J613" t="s">
        <v>139</v>
      </c>
      <c r="K613" t="s">
        <v>926</v>
      </c>
      <c r="L613">
        <v>19400000</v>
      </c>
      <c r="M613">
        <v>2006</v>
      </c>
      <c r="N613">
        <v>7.5</v>
      </c>
      <c r="O613">
        <v>-11352310</v>
      </c>
    </row>
    <row r="614" spans="1:15" x14ac:dyDescent="0.3">
      <c r="A614" t="s">
        <v>1851</v>
      </c>
      <c r="B614">
        <v>194</v>
      </c>
      <c r="C614">
        <v>129</v>
      </c>
      <c r="D614">
        <v>261481</v>
      </c>
      <c r="E614" t="s">
        <v>739</v>
      </c>
      <c r="F614" t="s">
        <v>1852</v>
      </c>
      <c r="G614" t="s">
        <v>1853</v>
      </c>
      <c r="H614">
        <v>41496</v>
      </c>
      <c r="I614">
        <v>210</v>
      </c>
      <c r="J614" t="s">
        <v>53</v>
      </c>
      <c r="K614" t="s">
        <v>1119</v>
      </c>
      <c r="L614">
        <v>12000000</v>
      </c>
      <c r="M614">
        <v>2004</v>
      </c>
      <c r="N614">
        <v>7.5</v>
      </c>
      <c r="O614">
        <v>-11738519</v>
      </c>
    </row>
    <row r="615" spans="1:15" x14ac:dyDescent="0.3">
      <c r="A615" t="s">
        <v>831</v>
      </c>
      <c r="B615">
        <v>69</v>
      </c>
      <c r="C615">
        <v>120</v>
      </c>
      <c r="D615">
        <v>214202</v>
      </c>
      <c r="E615" t="s">
        <v>208</v>
      </c>
      <c r="F615" t="s">
        <v>1854</v>
      </c>
      <c r="G615" t="s">
        <v>1855</v>
      </c>
      <c r="H615">
        <v>14831</v>
      </c>
      <c r="I615">
        <v>75</v>
      </c>
      <c r="J615" t="s">
        <v>29</v>
      </c>
      <c r="K615" t="s">
        <v>227</v>
      </c>
      <c r="L615">
        <v>12000000</v>
      </c>
      <c r="M615">
        <v>2007</v>
      </c>
      <c r="N615">
        <v>7.5</v>
      </c>
      <c r="O615">
        <v>-11785798</v>
      </c>
    </row>
    <row r="616" spans="1:15" x14ac:dyDescent="0.3">
      <c r="A616" t="s">
        <v>757</v>
      </c>
      <c r="B616">
        <v>245</v>
      </c>
      <c r="C616">
        <v>124</v>
      </c>
      <c r="D616">
        <v>3081925</v>
      </c>
      <c r="E616" t="s">
        <v>699</v>
      </c>
      <c r="F616" t="s">
        <v>436</v>
      </c>
      <c r="G616" t="s">
        <v>1856</v>
      </c>
      <c r="H616">
        <v>55842</v>
      </c>
      <c r="I616">
        <v>274</v>
      </c>
      <c r="J616" t="s">
        <v>29</v>
      </c>
      <c r="K616" t="s">
        <v>30</v>
      </c>
      <c r="L616">
        <v>21000000</v>
      </c>
      <c r="M616">
        <v>2008</v>
      </c>
      <c r="N616">
        <v>7.5</v>
      </c>
      <c r="O616">
        <v>-17918075</v>
      </c>
    </row>
    <row r="617" spans="1:15" x14ac:dyDescent="0.3">
      <c r="A617" t="s">
        <v>1857</v>
      </c>
      <c r="B617">
        <v>146</v>
      </c>
      <c r="C617">
        <v>107</v>
      </c>
      <c r="D617">
        <v>1190018</v>
      </c>
      <c r="E617" t="s">
        <v>1449</v>
      </c>
      <c r="F617" t="s">
        <v>40</v>
      </c>
      <c r="G617" t="s">
        <v>1858</v>
      </c>
      <c r="H617">
        <v>261317</v>
      </c>
      <c r="I617">
        <v>1137</v>
      </c>
      <c r="J617" t="s">
        <v>29</v>
      </c>
      <c r="K617" t="s">
        <v>30</v>
      </c>
      <c r="L617">
        <v>20000000</v>
      </c>
      <c r="M617">
        <v>2002</v>
      </c>
      <c r="N617">
        <v>7.5</v>
      </c>
      <c r="O617">
        <v>-18809982</v>
      </c>
    </row>
    <row r="618" spans="1:15" x14ac:dyDescent="0.3">
      <c r="A618" t="s">
        <v>115</v>
      </c>
      <c r="B618">
        <v>233</v>
      </c>
      <c r="C618">
        <v>216</v>
      </c>
      <c r="D618">
        <v>77679638</v>
      </c>
      <c r="E618" t="s">
        <v>26</v>
      </c>
      <c r="F618" t="s">
        <v>87</v>
      </c>
      <c r="G618" t="s">
        <v>1859</v>
      </c>
      <c r="H618">
        <v>314033</v>
      </c>
      <c r="I618">
        <v>1166</v>
      </c>
      <c r="J618" t="s">
        <v>29</v>
      </c>
      <c r="K618" t="s">
        <v>30</v>
      </c>
      <c r="L618">
        <v>100000000</v>
      </c>
      <c r="M618">
        <v>2002</v>
      </c>
      <c r="N618">
        <v>7.5</v>
      </c>
      <c r="O618">
        <v>-22320362</v>
      </c>
    </row>
    <row r="619" spans="1:15" x14ac:dyDescent="0.3">
      <c r="A619" t="s">
        <v>848</v>
      </c>
      <c r="B619">
        <v>17</v>
      </c>
      <c r="C619">
        <v>147</v>
      </c>
      <c r="D619">
        <v>5899797</v>
      </c>
      <c r="E619" t="s">
        <v>60</v>
      </c>
      <c r="F619" t="s">
        <v>837</v>
      </c>
      <c r="G619" t="s">
        <v>1860</v>
      </c>
      <c r="H619">
        <v>9913</v>
      </c>
      <c r="I619">
        <v>51</v>
      </c>
      <c r="J619" t="s">
        <v>29</v>
      </c>
      <c r="K619" t="s">
        <v>200</v>
      </c>
      <c r="L619">
        <v>29000000</v>
      </c>
      <c r="M619">
        <v>1987</v>
      </c>
      <c r="N619">
        <v>7.5</v>
      </c>
      <c r="O619">
        <v>-23100203</v>
      </c>
    </row>
    <row r="620" spans="1:15" x14ac:dyDescent="0.3">
      <c r="A620" t="s">
        <v>1861</v>
      </c>
      <c r="B620">
        <v>273</v>
      </c>
      <c r="C620">
        <v>160</v>
      </c>
      <c r="D620">
        <v>3904982</v>
      </c>
      <c r="E620" t="s">
        <v>1862</v>
      </c>
      <c r="F620" t="s">
        <v>93</v>
      </c>
      <c r="G620" t="s">
        <v>1863</v>
      </c>
      <c r="H620">
        <v>136104</v>
      </c>
      <c r="I620">
        <v>415</v>
      </c>
      <c r="J620" t="s">
        <v>29</v>
      </c>
      <c r="K620" t="s">
        <v>30</v>
      </c>
      <c r="L620">
        <v>30000000</v>
      </c>
      <c r="M620">
        <v>2007</v>
      </c>
      <c r="N620">
        <v>7.5</v>
      </c>
      <c r="O620">
        <v>-26095018</v>
      </c>
    </row>
    <row r="621" spans="1:15" x14ac:dyDescent="0.3">
      <c r="A621" t="s">
        <v>603</v>
      </c>
      <c r="B621">
        <v>393</v>
      </c>
      <c r="C621">
        <v>112</v>
      </c>
      <c r="D621">
        <v>31494270</v>
      </c>
      <c r="E621" t="s">
        <v>1865</v>
      </c>
      <c r="F621" t="s">
        <v>1866</v>
      </c>
      <c r="G621" t="s">
        <v>1867</v>
      </c>
      <c r="H621">
        <v>273921</v>
      </c>
      <c r="I621">
        <v>522</v>
      </c>
      <c r="J621" t="s">
        <v>29</v>
      </c>
      <c r="K621" t="s">
        <v>30</v>
      </c>
      <c r="L621">
        <v>60000000</v>
      </c>
      <c r="M621">
        <v>2010</v>
      </c>
      <c r="N621">
        <v>7.5</v>
      </c>
      <c r="O621">
        <v>-28505730</v>
      </c>
    </row>
    <row r="622" spans="1:15" x14ac:dyDescent="0.3">
      <c r="A622" t="s">
        <v>1566</v>
      </c>
      <c r="B622">
        <v>141</v>
      </c>
      <c r="C622">
        <v>130</v>
      </c>
      <c r="D622">
        <v>19593740</v>
      </c>
      <c r="E622" t="s">
        <v>208</v>
      </c>
      <c r="F622" t="s">
        <v>150</v>
      </c>
      <c r="G622" t="s">
        <v>1868</v>
      </c>
      <c r="H622">
        <v>88270</v>
      </c>
      <c r="I622">
        <v>420</v>
      </c>
      <c r="J622" t="s">
        <v>29</v>
      </c>
      <c r="K622" t="s">
        <v>30</v>
      </c>
      <c r="L622">
        <v>50000000</v>
      </c>
      <c r="M622">
        <v>2003</v>
      </c>
      <c r="N622">
        <v>7.5</v>
      </c>
      <c r="O622">
        <v>-30406260</v>
      </c>
    </row>
    <row r="623" spans="1:15" x14ac:dyDescent="0.3">
      <c r="A623" t="s">
        <v>949</v>
      </c>
      <c r="B623">
        <v>226</v>
      </c>
      <c r="C623">
        <v>147</v>
      </c>
      <c r="D623">
        <v>2208939</v>
      </c>
      <c r="E623" t="s">
        <v>1869</v>
      </c>
      <c r="F623" t="s">
        <v>1870</v>
      </c>
      <c r="G623" t="s">
        <v>1871</v>
      </c>
      <c r="H623">
        <v>190490</v>
      </c>
      <c r="I623">
        <v>482</v>
      </c>
      <c r="J623" t="s">
        <v>29</v>
      </c>
      <c r="K623" t="s">
        <v>227</v>
      </c>
      <c r="L623">
        <v>50000000</v>
      </c>
      <c r="M623">
        <v>2006</v>
      </c>
      <c r="N623">
        <v>7.5</v>
      </c>
      <c r="O623">
        <v>-47791061</v>
      </c>
    </row>
    <row r="624" spans="1:15" x14ac:dyDescent="0.3">
      <c r="A624" t="s">
        <v>1872</v>
      </c>
      <c r="B624">
        <v>322</v>
      </c>
      <c r="C624">
        <v>122</v>
      </c>
      <c r="D624">
        <v>130468626</v>
      </c>
      <c r="E624" t="s">
        <v>86</v>
      </c>
      <c r="F624" t="s">
        <v>1873</v>
      </c>
      <c r="G624" t="s">
        <v>1874</v>
      </c>
      <c r="H624">
        <v>53607</v>
      </c>
      <c r="I624">
        <v>432</v>
      </c>
      <c r="J624" t="s">
        <v>29</v>
      </c>
      <c r="K624" t="s">
        <v>30</v>
      </c>
      <c r="L624">
        <v>185000000</v>
      </c>
      <c r="M624">
        <v>2016</v>
      </c>
      <c r="N624">
        <v>7.5</v>
      </c>
      <c r="O624">
        <v>-54531374</v>
      </c>
    </row>
    <row r="625" spans="1:15" x14ac:dyDescent="0.3">
      <c r="A625" t="s">
        <v>949</v>
      </c>
      <c r="B625">
        <v>511</v>
      </c>
      <c r="C625">
        <v>172</v>
      </c>
      <c r="D625">
        <v>27098580</v>
      </c>
      <c r="E625" t="s">
        <v>373</v>
      </c>
      <c r="F625" t="s">
        <v>74</v>
      </c>
      <c r="G625" t="s">
        <v>1876</v>
      </c>
      <c r="H625">
        <v>284825</v>
      </c>
      <c r="I625">
        <v>828</v>
      </c>
      <c r="J625" t="s">
        <v>29</v>
      </c>
      <c r="K625" t="s">
        <v>227</v>
      </c>
      <c r="L625">
        <v>102000000</v>
      </c>
      <c r="M625">
        <v>2012</v>
      </c>
      <c r="N625">
        <v>7.5</v>
      </c>
      <c r="O625">
        <v>-74901420</v>
      </c>
    </row>
    <row r="626" spans="1:15" x14ac:dyDescent="0.3">
      <c r="A626" t="s">
        <v>115</v>
      </c>
      <c r="B626">
        <v>682</v>
      </c>
      <c r="C626">
        <v>126</v>
      </c>
      <c r="D626">
        <v>73820094</v>
      </c>
      <c r="E626" t="s">
        <v>1878</v>
      </c>
      <c r="F626" t="s">
        <v>1879</v>
      </c>
      <c r="G626" t="s">
        <v>1880</v>
      </c>
      <c r="H626">
        <v>245333</v>
      </c>
      <c r="I626">
        <v>678</v>
      </c>
      <c r="J626" t="s">
        <v>29</v>
      </c>
      <c r="K626" t="s">
        <v>30</v>
      </c>
      <c r="L626">
        <v>170000000</v>
      </c>
      <c r="M626">
        <v>2011</v>
      </c>
      <c r="N626">
        <v>7.5</v>
      </c>
      <c r="O626">
        <v>-96179906</v>
      </c>
    </row>
    <row r="627" spans="1:15" x14ac:dyDescent="0.3">
      <c r="A627" t="s">
        <v>1668</v>
      </c>
      <c r="B627">
        <v>232</v>
      </c>
      <c r="C627">
        <v>174</v>
      </c>
      <c r="D627">
        <v>261970615</v>
      </c>
      <c r="E627" t="s">
        <v>946</v>
      </c>
      <c r="F627" t="s">
        <v>947</v>
      </c>
      <c r="G627" t="s">
        <v>1882</v>
      </c>
      <c r="H627">
        <v>387616</v>
      </c>
      <c r="I627">
        <v>858</v>
      </c>
      <c r="J627" t="s">
        <v>29</v>
      </c>
      <c r="K627" t="s">
        <v>200</v>
      </c>
      <c r="L627">
        <v>100000000</v>
      </c>
      <c r="M627">
        <v>2002</v>
      </c>
      <c r="N627">
        <v>7.4</v>
      </c>
      <c r="O627">
        <v>161970615</v>
      </c>
    </row>
    <row r="628" spans="1:15" x14ac:dyDescent="0.3">
      <c r="A628" t="s">
        <v>1884</v>
      </c>
      <c r="B628">
        <v>94</v>
      </c>
      <c r="C628">
        <v>116</v>
      </c>
      <c r="D628">
        <v>177200000</v>
      </c>
      <c r="E628" t="s">
        <v>699</v>
      </c>
      <c r="F628" t="s">
        <v>520</v>
      </c>
      <c r="G628" t="s">
        <v>1885</v>
      </c>
      <c r="H628">
        <v>77366</v>
      </c>
      <c r="I628">
        <v>194</v>
      </c>
      <c r="J628" t="s">
        <v>29</v>
      </c>
      <c r="K628" t="s">
        <v>30</v>
      </c>
      <c r="L628">
        <v>22000000</v>
      </c>
      <c r="M628">
        <v>1982</v>
      </c>
      <c r="N628">
        <v>7.4</v>
      </c>
      <c r="O628">
        <v>155200000</v>
      </c>
    </row>
    <row r="629" spans="1:15" x14ac:dyDescent="0.3">
      <c r="A629" t="s">
        <v>59</v>
      </c>
      <c r="B629">
        <v>538</v>
      </c>
      <c r="C629">
        <v>150</v>
      </c>
      <c r="D629">
        <v>182204440</v>
      </c>
      <c r="E629" t="s">
        <v>262</v>
      </c>
      <c r="F629" t="s">
        <v>1238</v>
      </c>
      <c r="G629" t="s">
        <v>1886</v>
      </c>
      <c r="H629">
        <v>197412</v>
      </c>
      <c r="I629">
        <v>720</v>
      </c>
      <c r="J629" t="s">
        <v>29</v>
      </c>
      <c r="K629" t="s">
        <v>30</v>
      </c>
      <c r="L629">
        <v>65000000</v>
      </c>
      <c r="M629">
        <v>2012</v>
      </c>
      <c r="N629">
        <v>7.4</v>
      </c>
      <c r="O629">
        <v>117204440</v>
      </c>
    </row>
    <row r="630" spans="1:15" x14ac:dyDescent="0.3">
      <c r="A630" t="s">
        <v>908</v>
      </c>
      <c r="B630">
        <v>299</v>
      </c>
      <c r="C630">
        <v>87</v>
      </c>
      <c r="D630">
        <v>183132370</v>
      </c>
      <c r="E630" t="s">
        <v>1888</v>
      </c>
      <c r="F630" t="s">
        <v>1889</v>
      </c>
      <c r="G630" t="s">
        <v>1890</v>
      </c>
      <c r="H630">
        <v>259083</v>
      </c>
      <c r="I630">
        <v>763</v>
      </c>
      <c r="J630" t="s">
        <v>29</v>
      </c>
      <c r="K630" t="s">
        <v>30</v>
      </c>
      <c r="L630">
        <v>75000000</v>
      </c>
      <c r="M630">
        <v>2007</v>
      </c>
      <c r="N630">
        <v>7.4</v>
      </c>
      <c r="O630">
        <v>108132370</v>
      </c>
    </row>
    <row r="631" spans="1:15" x14ac:dyDescent="0.3">
      <c r="A631" t="s">
        <v>1892</v>
      </c>
      <c r="B631">
        <v>61</v>
      </c>
      <c r="C631">
        <v>99</v>
      </c>
      <c r="D631">
        <v>106593296</v>
      </c>
      <c r="E631" t="s">
        <v>157</v>
      </c>
      <c r="F631" t="s">
        <v>27</v>
      </c>
      <c r="G631" t="s">
        <v>1893</v>
      </c>
      <c r="H631">
        <v>72324</v>
      </c>
      <c r="I631">
        <v>134</v>
      </c>
      <c r="J631" t="s">
        <v>29</v>
      </c>
      <c r="K631" t="s">
        <v>30</v>
      </c>
      <c r="L631">
        <v>7500000</v>
      </c>
      <c r="M631">
        <v>1989</v>
      </c>
      <c r="N631">
        <v>7.4</v>
      </c>
      <c r="O631">
        <v>99093296</v>
      </c>
    </row>
    <row r="632" spans="1:15" x14ac:dyDescent="0.3">
      <c r="A632" t="s">
        <v>149</v>
      </c>
      <c r="B632">
        <v>290</v>
      </c>
      <c r="C632">
        <v>104</v>
      </c>
      <c r="D632">
        <v>157299717</v>
      </c>
      <c r="E632" t="s">
        <v>248</v>
      </c>
      <c r="F632" t="s">
        <v>565</v>
      </c>
      <c r="G632" t="s">
        <v>1895</v>
      </c>
      <c r="H632">
        <v>452928</v>
      </c>
      <c r="I632">
        <v>1401</v>
      </c>
      <c r="J632" t="s">
        <v>29</v>
      </c>
      <c r="K632" t="s">
        <v>30</v>
      </c>
      <c r="L632">
        <v>75000000</v>
      </c>
      <c r="M632">
        <v>2000</v>
      </c>
      <c r="N632">
        <v>7.4</v>
      </c>
      <c r="O632">
        <v>82299717</v>
      </c>
    </row>
    <row r="633" spans="1:15" x14ac:dyDescent="0.3">
      <c r="A633" t="s">
        <v>1897</v>
      </c>
      <c r="B633">
        <v>71</v>
      </c>
      <c r="C633">
        <v>149</v>
      </c>
      <c r="D633">
        <v>108706165</v>
      </c>
      <c r="E633" t="s">
        <v>208</v>
      </c>
      <c r="F633" t="s">
        <v>150</v>
      </c>
      <c r="G633" t="s">
        <v>1898</v>
      </c>
      <c r="H633">
        <v>99558</v>
      </c>
      <c r="I633">
        <v>236</v>
      </c>
      <c r="J633" t="s">
        <v>29</v>
      </c>
      <c r="K633" t="s">
        <v>30</v>
      </c>
      <c r="L633">
        <v>40000000</v>
      </c>
      <c r="M633">
        <v>1996</v>
      </c>
      <c r="N633">
        <v>7.4</v>
      </c>
      <c r="O633">
        <v>68706165</v>
      </c>
    </row>
    <row r="634" spans="1:15" x14ac:dyDescent="0.3">
      <c r="A634" t="s">
        <v>1734</v>
      </c>
      <c r="B634">
        <v>223</v>
      </c>
      <c r="C634">
        <v>120</v>
      </c>
      <c r="D634">
        <v>76600000</v>
      </c>
      <c r="E634" t="s">
        <v>1900</v>
      </c>
      <c r="F634" t="s">
        <v>1901</v>
      </c>
      <c r="G634" t="s">
        <v>1902</v>
      </c>
      <c r="H634">
        <v>105446</v>
      </c>
      <c r="I634">
        <v>321</v>
      </c>
      <c r="J634" t="s">
        <v>29</v>
      </c>
      <c r="K634" t="s">
        <v>30</v>
      </c>
      <c r="L634">
        <v>10700000</v>
      </c>
      <c r="M634">
        <v>1982</v>
      </c>
      <c r="N634">
        <v>7.4</v>
      </c>
      <c r="O634">
        <v>65900000</v>
      </c>
    </row>
    <row r="635" spans="1:15" x14ac:dyDescent="0.3">
      <c r="A635" t="s">
        <v>1734</v>
      </c>
      <c r="B635">
        <v>223</v>
      </c>
      <c r="C635">
        <v>120</v>
      </c>
      <c r="D635">
        <v>76600000</v>
      </c>
      <c r="E635" t="s">
        <v>1900</v>
      </c>
      <c r="F635" t="s">
        <v>1901</v>
      </c>
      <c r="G635" t="s">
        <v>1902</v>
      </c>
      <c r="H635">
        <v>105448</v>
      </c>
      <c r="I635">
        <v>321</v>
      </c>
      <c r="J635" t="s">
        <v>29</v>
      </c>
      <c r="K635" t="s">
        <v>30</v>
      </c>
      <c r="L635">
        <v>10700000</v>
      </c>
      <c r="M635">
        <v>1982</v>
      </c>
      <c r="N635">
        <v>7.4</v>
      </c>
      <c r="O635">
        <v>65900000</v>
      </c>
    </row>
    <row r="636" spans="1:15" x14ac:dyDescent="0.3">
      <c r="A636" t="s">
        <v>633</v>
      </c>
      <c r="B636">
        <v>432</v>
      </c>
      <c r="C636">
        <v>133</v>
      </c>
      <c r="D636">
        <v>209364921</v>
      </c>
      <c r="E636" t="s">
        <v>715</v>
      </c>
      <c r="F636" t="s">
        <v>649</v>
      </c>
      <c r="G636" t="s">
        <v>1905</v>
      </c>
      <c r="H636">
        <v>365104</v>
      </c>
      <c r="I636">
        <v>512</v>
      </c>
      <c r="J636" t="s">
        <v>29</v>
      </c>
      <c r="K636" t="s">
        <v>30</v>
      </c>
      <c r="L636">
        <v>145000000</v>
      </c>
      <c r="M636">
        <v>2011</v>
      </c>
      <c r="N636">
        <v>7.4</v>
      </c>
      <c r="O636">
        <v>64364921</v>
      </c>
    </row>
    <row r="637" spans="1:15" x14ac:dyDescent="0.3">
      <c r="A637" t="s">
        <v>1907</v>
      </c>
      <c r="B637">
        <v>122</v>
      </c>
      <c r="C637">
        <v>136</v>
      </c>
      <c r="D637">
        <v>134006721</v>
      </c>
      <c r="E637" t="s">
        <v>715</v>
      </c>
      <c r="F637" t="s">
        <v>1302</v>
      </c>
      <c r="G637" t="s">
        <v>1908</v>
      </c>
      <c r="H637">
        <v>259492</v>
      </c>
      <c r="I637">
        <v>415</v>
      </c>
      <c r="J637" t="s">
        <v>29</v>
      </c>
      <c r="K637" t="s">
        <v>30</v>
      </c>
      <c r="L637">
        <v>75000000</v>
      </c>
      <c r="M637">
        <v>1996</v>
      </c>
      <c r="N637">
        <v>7.4</v>
      </c>
      <c r="O637">
        <v>59006721</v>
      </c>
    </row>
    <row r="638" spans="1:15" x14ac:dyDescent="0.3">
      <c r="A638" t="s">
        <v>1284</v>
      </c>
      <c r="B638">
        <v>391</v>
      </c>
      <c r="C638">
        <v>108</v>
      </c>
      <c r="D638">
        <v>83813460</v>
      </c>
      <c r="E638" t="s">
        <v>588</v>
      </c>
      <c r="F638" t="s">
        <v>221</v>
      </c>
      <c r="G638" t="s">
        <v>1910</v>
      </c>
      <c r="H638">
        <v>270238</v>
      </c>
      <c r="I638">
        <v>452</v>
      </c>
      <c r="J638" t="s">
        <v>29</v>
      </c>
      <c r="K638" t="s">
        <v>30</v>
      </c>
      <c r="L638">
        <v>25000000</v>
      </c>
      <c r="M638">
        <v>2009</v>
      </c>
      <c r="N638">
        <v>7.4</v>
      </c>
      <c r="O638">
        <v>58813460</v>
      </c>
    </row>
    <row r="639" spans="1:15" x14ac:dyDescent="0.3">
      <c r="A639" t="s">
        <v>1108</v>
      </c>
      <c r="B639">
        <v>558</v>
      </c>
      <c r="C639">
        <v>157</v>
      </c>
      <c r="D639">
        <v>95720716</v>
      </c>
      <c r="E639" t="s">
        <v>696</v>
      </c>
      <c r="F639" t="s">
        <v>1912</v>
      </c>
      <c r="G639" t="s">
        <v>1913</v>
      </c>
      <c r="H639">
        <v>216032</v>
      </c>
      <c r="I639">
        <v>640</v>
      </c>
      <c r="J639" t="s">
        <v>29</v>
      </c>
      <c r="K639" t="s">
        <v>30</v>
      </c>
      <c r="L639">
        <v>40000000</v>
      </c>
      <c r="M639">
        <v>2012</v>
      </c>
      <c r="N639">
        <v>7.4</v>
      </c>
      <c r="O639">
        <v>55720716</v>
      </c>
    </row>
    <row r="640" spans="1:15" x14ac:dyDescent="0.3">
      <c r="A640" t="s">
        <v>415</v>
      </c>
      <c r="B640">
        <v>83</v>
      </c>
      <c r="C640">
        <v>112</v>
      </c>
      <c r="D640">
        <v>65500000</v>
      </c>
      <c r="E640" t="s">
        <v>1915</v>
      </c>
      <c r="F640" t="s">
        <v>79</v>
      </c>
      <c r="G640" t="s">
        <v>1916</v>
      </c>
      <c r="H640">
        <v>66966</v>
      </c>
      <c r="I640">
        <v>175</v>
      </c>
      <c r="J640" t="s">
        <v>29</v>
      </c>
      <c r="K640" t="s">
        <v>30</v>
      </c>
      <c r="L640">
        <v>12000000</v>
      </c>
      <c r="M640">
        <v>1985</v>
      </c>
      <c r="N640">
        <v>7.4</v>
      </c>
      <c r="O640">
        <v>53500000</v>
      </c>
    </row>
    <row r="641" spans="1:15" x14ac:dyDescent="0.3">
      <c r="A641" t="s">
        <v>961</v>
      </c>
      <c r="B641">
        <v>116</v>
      </c>
      <c r="C641">
        <v>162</v>
      </c>
      <c r="D641">
        <v>78651430</v>
      </c>
      <c r="E641" t="s">
        <v>555</v>
      </c>
      <c r="F641" t="s">
        <v>656</v>
      </c>
      <c r="G641" t="s">
        <v>1917</v>
      </c>
      <c r="H641">
        <v>142067</v>
      </c>
      <c r="I641">
        <v>457</v>
      </c>
      <c r="J641" t="s">
        <v>29</v>
      </c>
      <c r="K641" t="s">
        <v>30</v>
      </c>
      <c r="L641">
        <v>27000000</v>
      </c>
      <c r="M641">
        <v>1996</v>
      </c>
      <c r="N641">
        <v>7.4</v>
      </c>
      <c r="O641">
        <v>51651430</v>
      </c>
    </row>
    <row r="642" spans="1:15" x14ac:dyDescent="0.3">
      <c r="A642" t="s">
        <v>1919</v>
      </c>
      <c r="B642">
        <v>517</v>
      </c>
      <c r="C642">
        <v>117</v>
      </c>
      <c r="D642">
        <v>180191634</v>
      </c>
      <c r="E642" t="s">
        <v>1920</v>
      </c>
      <c r="F642" t="s">
        <v>1921</v>
      </c>
      <c r="G642" t="s">
        <v>1922</v>
      </c>
      <c r="H642">
        <v>313866</v>
      </c>
      <c r="I642">
        <v>549</v>
      </c>
      <c r="J642" t="s">
        <v>29</v>
      </c>
      <c r="K642" t="s">
        <v>30</v>
      </c>
      <c r="L642">
        <v>130000000</v>
      </c>
      <c r="M642">
        <v>2015</v>
      </c>
      <c r="N642">
        <v>7.4</v>
      </c>
      <c r="O642">
        <v>50191634</v>
      </c>
    </row>
    <row r="643" spans="1:15" x14ac:dyDescent="0.3">
      <c r="A643" t="s">
        <v>528</v>
      </c>
      <c r="B643">
        <v>207</v>
      </c>
      <c r="C643">
        <v>97</v>
      </c>
      <c r="D643">
        <v>93452056</v>
      </c>
      <c r="E643" t="s">
        <v>1061</v>
      </c>
      <c r="F643" t="s">
        <v>27</v>
      </c>
      <c r="G643" t="s">
        <v>1924</v>
      </c>
      <c r="H643">
        <v>184795</v>
      </c>
      <c r="I643">
        <v>310</v>
      </c>
      <c r="J643" t="s">
        <v>29</v>
      </c>
      <c r="K643" t="s">
        <v>30</v>
      </c>
      <c r="L643">
        <v>45000000</v>
      </c>
      <c r="M643">
        <v>2007</v>
      </c>
      <c r="N643">
        <v>7.4</v>
      </c>
      <c r="O643">
        <v>48452056</v>
      </c>
    </row>
    <row r="644" spans="1:15" x14ac:dyDescent="0.3">
      <c r="A644" t="s">
        <v>72</v>
      </c>
      <c r="B644">
        <v>111</v>
      </c>
      <c r="C644">
        <v>118</v>
      </c>
      <c r="D644">
        <v>87666629</v>
      </c>
      <c r="E644" t="s">
        <v>1926</v>
      </c>
      <c r="F644" t="s">
        <v>181</v>
      </c>
      <c r="G644" t="s">
        <v>1927</v>
      </c>
      <c r="H644">
        <v>283480</v>
      </c>
      <c r="I644">
        <v>263</v>
      </c>
      <c r="J644" t="s">
        <v>29</v>
      </c>
      <c r="K644" t="s">
        <v>30</v>
      </c>
      <c r="L644">
        <v>40000000</v>
      </c>
      <c r="M644">
        <v>1990</v>
      </c>
      <c r="N644">
        <v>7.4</v>
      </c>
      <c r="O644">
        <v>47666629</v>
      </c>
    </row>
    <row r="645" spans="1:15" x14ac:dyDescent="0.3">
      <c r="A645" t="s">
        <v>518</v>
      </c>
      <c r="B645">
        <v>55</v>
      </c>
      <c r="C645">
        <v>98</v>
      </c>
      <c r="D645">
        <v>61400000</v>
      </c>
      <c r="E645" t="s">
        <v>1929</v>
      </c>
      <c r="F645" t="s">
        <v>1930</v>
      </c>
      <c r="G645" t="s">
        <v>1931</v>
      </c>
      <c r="H645">
        <v>71183</v>
      </c>
      <c r="I645">
        <v>183</v>
      </c>
      <c r="J645" t="s">
        <v>29</v>
      </c>
      <c r="K645" t="s">
        <v>30</v>
      </c>
      <c r="L645">
        <v>15000000</v>
      </c>
      <c r="M645">
        <v>1983</v>
      </c>
      <c r="N645">
        <v>7.4</v>
      </c>
      <c r="O645">
        <v>46400000</v>
      </c>
    </row>
    <row r="646" spans="1:15" x14ac:dyDescent="0.3">
      <c r="A646" t="s">
        <v>1580</v>
      </c>
      <c r="B646">
        <v>465</v>
      </c>
      <c r="C646">
        <v>131</v>
      </c>
      <c r="D646">
        <v>195000874</v>
      </c>
      <c r="E646" t="s">
        <v>715</v>
      </c>
      <c r="F646" t="s">
        <v>649</v>
      </c>
      <c r="G646" t="s">
        <v>1933</v>
      </c>
      <c r="H646">
        <v>232187</v>
      </c>
      <c r="I646">
        <v>440</v>
      </c>
      <c r="J646" t="s">
        <v>29</v>
      </c>
      <c r="K646" t="s">
        <v>926</v>
      </c>
      <c r="L646">
        <v>150000000</v>
      </c>
      <c r="M646">
        <v>2015</v>
      </c>
      <c r="N646">
        <v>7.4</v>
      </c>
      <c r="O646">
        <v>45000874</v>
      </c>
    </row>
    <row r="647" spans="1:15" x14ac:dyDescent="0.3">
      <c r="A647" t="s">
        <v>1322</v>
      </c>
      <c r="B647">
        <v>589</v>
      </c>
      <c r="C647">
        <v>119</v>
      </c>
      <c r="D647">
        <v>66468315</v>
      </c>
      <c r="E647" t="s">
        <v>1935</v>
      </c>
      <c r="F647" t="s">
        <v>1238</v>
      </c>
      <c r="G647" t="s">
        <v>1936</v>
      </c>
      <c r="H647">
        <v>428916</v>
      </c>
      <c r="I647">
        <v>667</v>
      </c>
      <c r="J647" t="s">
        <v>29</v>
      </c>
      <c r="K647" t="s">
        <v>30</v>
      </c>
      <c r="L647">
        <v>30000000</v>
      </c>
      <c r="M647">
        <v>2012</v>
      </c>
      <c r="N647">
        <v>7.4</v>
      </c>
      <c r="O647">
        <v>36468315</v>
      </c>
    </row>
    <row r="648" spans="1:15" x14ac:dyDescent="0.3">
      <c r="A648" t="s">
        <v>1938</v>
      </c>
      <c r="B648">
        <v>310</v>
      </c>
      <c r="C648">
        <v>118</v>
      </c>
      <c r="D648">
        <v>84244877</v>
      </c>
      <c r="E648" t="s">
        <v>699</v>
      </c>
      <c r="F648" t="s">
        <v>921</v>
      </c>
      <c r="G648" t="s">
        <v>1939</v>
      </c>
      <c r="H648">
        <v>375456</v>
      </c>
      <c r="I648">
        <v>292</v>
      </c>
      <c r="J648" t="s">
        <v>29</v>
      </c>
      <c r="K648" t="s">
        <v>30</v>
      </c>
      <c r="L648">
        <v>50000000</v>
      </c>
      <c r="M648">
        <v>2011</v>
      </c>
      <c r="N648">
        <v>7.4</v>
      </c>
      <c r="O648">
        <v>34244877</v>
      </c>
    </row>
    <row r="649" spans="1:15" x14ac:dyDescent="0.3">
      <c r="A649" t="s">
        <v>518</v>
      </c>
      <c r="B649">
        <v>71</v>
      </c>
      <c r="C649">
        <v>98</v>
      </c>
      <c r="D649">
        <v>39800000</v>
      </c>
      <c r="E649" t="s">
        <v>1941</v>
      </c>
      <c r="F649" t="s">
        <v>520</v>
      </c>
      <c r="G649" t="s">
        <v>1942</v>
      </c>
      <c r="H649">
        <v>81599</v>
      </c>
      <c r="I649">
        <v>250</v>
      </c>
      <c r="J649" t="s">
        <v>29</v>
      </c>
      <c r="K649" t="s">
        <v>30</v>
      </c>
      <c r="L649">
        <v>6000000</v>
      </c>
      <c r="M649">
        <v>1980</v>
      </c>
      <c r="N649">
        <v>7.4</v>
      </c>
      <c r="O649">
        <v>33800000</v>
      </c>
    </row>
    <row r="650" spans="1:15" x14ac:dyDescent="0.3">
      <c r="A650" t="s">
        <v>1183</v>
      </c>
      <c r="B650">
        <v>287</v>
      </c>
      <c r="C650">
        <v>110</v>
      </c>
      <c r="D650">
        <v>58885635</v>
      </c>
      <c r="E650" t="s">
        <v>1656</v>
      </c>
      <c r="F650" t="s">
        <v>1944</v>
      </c>
      <c r="G650" t="s">
        <v>1945</v>
      </c>
      <c r="H650">
        <v>194422</v>
      </c>
      <c r="I650">
        <v>1057</v>
      </c>
      <c r="J650" t="s">
        <v>29</v>
      </c>
      <c r="K650" t="s">
        <v>30</v>
      </c>
      <c r="L650">
        <v>26000000</v>
      </c>
      <c r="M650">
        <v>2004</v>
      </c>
      <c r="N650">
        <v>7.4</v>
      </c>
      <c r="O650">
        <v>32885635</v>
      </c>
    </row>
    <row r="651" spans="1:15" x14ac:dyDescent="0.3">
      <c r="A651" t="s">
        <v>1183</v>
      </c>
      <c r="B651">
        <v>287</v>
      </c>
      <c r="C651">
        <v>110</v>
      </c>
      <c r="D651">
        <v>58885635</v>
      </c>
      <c r="E651" t="s">
        <v>1656</v>
      </c>
      <c r="F651" t="s">
        <v>1944</v>
      </c>
      <c r="G651" t="s">
        <v>1945</v>
      </c>
      <c r="H651">
        <v>194426</v>
      </c>
      <c r="I651">
        <v>1057</v>
      </c>
      <c r="J651" t="s">
        <v>29</v>
      </c>
      <c r="K651" t="s">
        <v>30</v>
      </c>
      <c r="L651">
        <v>26000000</v>
      </c>
      <c r="M651">
        <v>2004</v>
      </c>
      <c r="N651">
        <v>7.4</v>
      </c>
      <c r="O651">
        <v>32885635</v>
      </c>
    </row>
    <row r="652" spans="1:15" x14ac:dyDescent="0.3">
      <c r="A652" t="s">
        <v>1948</v>
      </c>
      <c r="B652">
        <v>80</v>
      </c>
      <c r="C652">
        <v>101</v>
      </c>
      <c r="D652">
        <v>41227069</v>
      </c>
      <c r="E652" t="s">
        <v>588</v>
      </c>
      <c r="F652" t="s">
        <v>1949</v>
      </c>
      <c r="G652" t="s">
        <v>1950</v>
      </c>
      <c r="H652">
        <v>162701</v>
      </c>
      <c r="I652">
        <v>962</v>
      </c>
      <c r="J652" t="s">
        <v>29</v>
      </c>
      <c r="K652" t="s">
        <v>30</v>
      </c>
      <c r="L652">
        <v>11000000</v>
      </c>
      <c r="M652">
        <v>2002</v>
      </c>
      <c r="N652">
        <v>7.4</v>
      </c>
      <c r="O652">
        <v>30227069</v>
      </c>
    </row>
    <row r="653" spans="1:15" x14ac:dyDescent="0.3">
      <c r="A653" t="s">
        <v>493</v>
      </c>
      <c r="B653">
        <v>114</v>
      </c>
      <c r="C653">
        <v>126</v>
      </c>
      <c r="D653">
        <v>43848100</v>
      </c>
      <c r="E653" t="s">
        <v>26</v>
      </c>
      <c r="F653" t="s">
        <v>1951</v>
      </c>
      <c r="G653" t="s">
        <v>1952</v>
      </c>
      <c r="H653">
        <v>119150</v>
      </c>
      <c r="I653">
        <v>219</v>
      </c>
      <c r="J653" t="s">
        <v>29</v>
      </c>
      <c r="K653" t="s">
        <v>30</v>
      </c>
      <c r="L653">
        <v>15000000</v>
      </c>
      <c r="M653">
        <v>1987</v>
      </c>
      <c r="N653">
        <v>7.4</v>
      </c>
      <c r="O653">
        <v>28848100</v>
      </c>
    </row>
    <row r="654" spans="1:15" x14ac:dyDescent="0.3">
      <c r="A654" t="s">
        <v>855</v>
      </c>
      <c r="B654">
        <v>113</v>
      </c>
      <c r="C654">
        <v>129</v>
      </c>
      <c r="D654">
        <v>44469602</v>
      </c>
      <c r="E654" t="s">
        <v>379</v>
      </c>
      <c r="F654" t="s">
        <v>1954</v>
      </c>
      <c r="G654" t="s">
        <v>1955</v>
      </c>
      <c r="H654">
        <v>23480</v>
      </c>
      <c r="I654">
        <v>83</v>
      </c>
      <c r="J654" t="s">
        <v>29</v>
      </c>
      <c r="K654" t="s">
        <v>30</v>
      </c>
      <c r="L654">
        <v>17000000</v>
      </c>
      <c r="M654">
        <v>2015</v>
      </c>
      <c r="N654">
        <v>7.4</v>
      </c>
      <c r="O654">
        <v>27469602</v>
      </c>
    </row>
    <row r="655" spans="1:15" x14ac:dyDescent="0.3">
      <c r="A655" t="s">
        <v>848</v>
      </c>
      <c r="B655">
        <v>56</v>
      </c>
      <c r="C655">
        <v>175</v>
      </c>
      <c r="D655">
        <v>50800000</v>
      </c>
      <c r="E655" t="s">
        <v>575</v>
      </c>
      <c r="F655" t="s">
        <v>1957</v>
      </c>
      <c r="G655" t="s">
        <v>1958</v>
      </c>
      <c r="H655">
        <v>40277</v>
      </c>
      <c r="I655">
        <v>210</v>
      </c>
      <c r="J655" t="s">
        <v>29</v>
      </c>
      <c r="K655" t="s">
        <v>30</v>
      </c>
      <c r="L655">
        <v>26000000</v>
      </c>
      <c r="M655">
        <v>1977</v>
      </c>
      <c r="N655">
        <v>7.4</v>
      </c>
      <c r="O655">
        <v>24800000</v>
      </c>
    </row>
    <row r="656" spans="1:15" x14ac:dyDescent="0.3">
      <c r="A656" t="s">
        <v>807</v>
      </c>
      <c r="B656">
        <v>216</v>
      </c>
      <c r="C656">
        <v>118</v>
      </c>
      <c r="D656">
        <v>73343413</v>
      </c>
      <c r="E656" t="s">
        <v>208</v>
      </c>
      <c r="F656" t="s">
        <v>400</v>
      </c>
      <c r="G656" t="s">
        <v>1960</v>
      </c>
      <c r="H656">
        <v>217480</v>
      </c>
      <c r="I656">
        <v>429</v>
      </c>
      <c r="J656" t="s">
        <v>29</v>
      </c>
      <c r="K656" t="s">
        <v>30</v>
      </c>
      <c r="L656">
        <v>50000000</v>
      </c>
      <c r="M656">
        <v>2009</v>
      </c>
      <c r="N656">
        <v>7.4</v>
      </c>
      <c r="O656">
        <v>23343413</v>
      </c>
    </row>
    <row r="657" spans="1:15" x14ac:dyDescent="0.3">
      <c r="A657" t="s">
        <v>1962</v>
      </c>
      <c r="B657">
        <v>94</v>
      </c>
      <c r="C657">
        <v>91</v>
      </c>
      <c r="D657">
        <v>24788807</v>
      </c>
      <c r="E657" t="s">
        <v>676</v>
      </c>
      <c r="F657" t="s">
        <v>1340</v>
      </c>
      <c r="G657" t="s">
        <v>1963</v>
      </c>
      <c r="H657">
        <v>21245</v>
      </c>
      <c r="I657">
        <v>213</v>
      </c>
      <c r="J657" t="s">
        <v>29</v>
      </c>
      <c r="K657" t="s">
        <v>200</v>
      </c>
      <c r="L657">
        <v>3000000</v>
      </c>
      <c r="M657">
        <v>1998</v>
      </c>
      <c r="N657">
        <v>7.4</v>
      </c>
      <c r="O657">
        <v>21788807</v>
      </c>
    </row>
    <row r="658" spans="1:15" x14ac:dyDescent="0.3">
      <c r="A658" t="s">
        <v>763</v>
      </c>
      <c r="B658">
        <v>271</v>
      </c>
      <c r="C658">
        <v>110</v>
      </c>
      <c r="D658">
        <v>28747570</v>
      </c>
      <c r="E658" t="s">
        <v>116</v>
      </c>
      <c r="F658" t="s">
        <v>436</v>
      </c>
      <c r="G658" t="s">
        <v>1965</v>
      </c>
      <c r="H658">
        <v>100571</v>
      </c>
      <c r="I658">
        <v>416</v>
      </c>
      <c r="J658" t="s">
        <v>29</v>
      </c>
      <c r="K658" t="s">
        <v>442</v>
      </c>
      <c r="L658">
        <v>7000000</v>
      </c>
      <c r="M658">
        <v>2005</v>
      </c>
      <c r="N658">
        <v>7.4</v>
      </c>
      <c r="O658">
        <v>21747570</v>
      </c>
    </row>
    <row r="659" spans="1:15" x14ac:dyDescent="0.3">
      <c r="A659" t="s">
        <v>1072</v>
      </c>
      <c r="B659">
        <v>206</v>
      </c>
      <c r="C659">
        <v>130</v>
      </c>
      <c r="D659">
        <v>30651422</v>
      </c>
      <c r="E659" t="s">
        <v>1966</v>
      </c>
      <c r="F659" t="s">
        <v>496</v>
      </c>
      <c r="G659" t="s">
        <v>1967</v>
      </c>
      <c r="H659">
        <v>181737</v>
      </c>
      <c r="I659">
        <v>1015</v>
      </c>
      <c r="J659" t="s">
        <v>29</v>
      </c>
      <c r="K659" t="s">
        <v>30</v>
      </c>
      <c r="L659">
        <v>10000000</v>
      </c>
      <c r="M659">
        <v>1999</v>
      </c>
      <c r="N659">
        <v>7.4</v>
      </c>
      <c r="O659">
        <v>20651422</v>
      </c>
    </row>
    <row r="660" spans="1:15" x14ac:dyDescent="0.3">
      <c r="A660" t="s">
        <v>920</v>
      </c>
      <c r="B660">
        <v>148</v>
      </c>
      <c r="C660">
        <v>109</v>
      </c>
      <c r="D660">
        <v>49185998</v>
      </c>
      <c r="E660" t="s">
        <v>92</v>
      </c>
      <c r="F660" t="s">
        <v>1969</v>
      </c>
      <c r="G660" t="s">
        <v>1970</v>
      </c>
      <c r="H660">
        <v>74476</v>
      </c>
      <c r="I660">
        <v>184</v>
      </c>
      <c r="J660" t="s">
        <v>29</v>
      </c>
      <c r="K660" t="s">
        <v>30</v>
      </c>
      <c r="L660">
        <v>30000000</v>
      </c>
      <c r="M660">
        <v>2009</v>
      </c>
      <c r="N660">
        <v>7.4</v>
      </c>
      <c r="O660">
        <v>19185998</v>
      </c>
    </row>
    <row r="661" spans="1:15" x14ac:dyDescent="0.3">
      <c r="A661" t="s">
        <v>1072</v>
      </c>
      <c r="B661">
        <v>174</v>
      </c>
      <c r="C661">
        <v>97</v>
      </c>
      <c r="D661">
        <v>24138847</v>
      </c>
      <c r="E661" t="s">
        <v>676</v>
      </c>
      <c r="F661" t="s">
        <v>154</v>
      </c>
      <c r="G661" t="s">
        <v>1972</v>
      </c>
      <c r="H661">
        <v>114797</v>
      </c>
      <c r="I661">
        <v>472</v>
      </c>
      <c r="J661" t="s">
        <v>29</v>
      </c>
      <c r="K661" t="s">
        <v>30</v>
      </c>
      <c r="L661">
        <v>5000000</v>
      </c>
      <c r="M661">
        <v>2006</v>
      </c>
      <c r="N661">
        <v>7.4</v>
      </c>
      <c r="O661">
        <v>19138847</v>
      </c>
    </row>
    <row r="662" spans="1:15" x14ac:dyDescent="0.3">
      <c r="A662" t="s">
        <v>867</v>
      </c>
      <c r="B662">
        <v>55</v>
      </c>
      <c r="C662">
        <v>117</v>
      </c>
      <c r="D662">
        <v>20966644</v>
      </c>
      <c r="E662" t="s">
        <v>588</v>
      </c>
      <c r="F662" t="s">
        <v>1974</v>
      </c>
      <c r="G662" t="s">
        <v>1975</v>
      </c>
      <c r="H662">
        <v>29610</v>
      </c>
      <c r="I662">
        <v>94</v>
      </c>
      <c r="J662" t="s">
        <v>29</v>
      </c>
      <c r="K662" t="s">
        <v>200</v>
      </c>
      <c r="L662">
        <v>3000000</v>
      </c>
      <c r="M662">
        <v>1985</v>
      </c>
      <c r="N662">
        <v>7.4</v>
      </c>
      <c r="O662">
        <v>17966644</v>
      </c>
    </row>
    <row r="663" spans="1:15" x14ac:dyDescent="0.3">
      <c r="A663" t="s">
        <v>886</v>
      </c>
      <c r="B663">
        <v>276</v>
      </c>
      <c r="C663">
        <v>103</v>
      </c>
      <c r="D663">
        <v>21501098</v>
      </c>
      <c r="E663" t="s">
        <v>73</v>
      </c>
      <c r="F663" t="s">
        <v>834</v>
      </c>
      <c r="G663" t="s">
        <v>1977</v>
      </c>
      <c r="H663">
        <v>115813</v>
      </c>
      <c r="I663">
        <v>216</v>
      </c>
      <c r="J663" t="s">
        <v>29</v>
      </c>
      <c r="K663" t="s">
        <v>30</v>
      </c>
      <c r="L663">
        <v>5000000</v>
      </c>
      <c r="M663">
        <v>2013</v>
      </c>
      <c r="N663">
        <v>7.4</v>
      </c>
      <c r="O663">
        <v>16501098</v>
      </c>
    </row>
    <row r="664" spans="1:15" x14ac:dyDescent="0.3">
      <c r="A664" t="s">
        <v>1137</v>
      </c>
      <c r="B664">
        <v>41</v>
      </c>
      <c r="C664">
        <v>111</v>
      </c>
      <c r="D664">
        <v>22551000</v>
      </c>
      <c r="E664" t="s">
        <v>699</v>
      </c>
      <c r="F664" t="s">
        <v>106</v>
      </c>
      <c r="G664" t="s">
        <v>1979</v>
      </c>
      <c r="H664">
        <v>37269</v>
      </c>
      <c r="I664">
        <v>165</v>
      </c>
      <c r="J664" t="s">
        <v>29</v>
      </c>
      <c r="K664" t="s">
        <v>200</v>
      </c>
      <c r="L664">
        <v>8000000</v>
      </c>
      <c r="M664">
        <v>1993</v>
      </c>
      <c r="N664">
        <v>7.4</v>
      </c>
      <c r="O664">
        <v>14551000</v>
      </c>
    </row>
    <row r="665" spans="1:15" x14ac:dyDescent="0.3">
      <c r="A665" t="s">
        <v>1163</v>
      </c>
      <c r="B665">
        <v>159</v>
      </c>
      <c r="C665">
        <v>116</v>
      </c>
      <c r="D665">
        <v>22201636</v>
      </c>
      <c r="E665" t="s">
        <v>1981</v>
      </c>
      <c r="F665" t="s">
        <v>1982</v>
      </c>
      <c r="G665" t="s">
        <v>1983</v>
      </c>
      <c r="H665">
        <v>33567</v>
      </c>
      <c r="I665">
        <v>206</v>
      </c>
      <c r="J665" t="s">
        <v>29</v>
      </c>
      <c r="K665" t="s">
        <v>30</v>
      </c>
      <c r="L665">
        <v>8000000</v>
      </c>
      <c r="M665">
        <v>2005</v>
      </c>
      <c r="N665">
        <v>7.4</v>
      </c>
      <c r="O665">
        <v>14201636</v>
      </c>
    </row>
    <row r="666" spans="1:15" x14ac:dyDescent="0.3">
      <c r="A666" t="s">
        <v>1881</v>
      </c>
      <c r="B666">
        <v>128</v>
      </c>
      <c r="C666">
        <v>123</v>
      </c>
      <c r="D666">
        <v>25776062</v>
      </c>
      <c r="E666" t="s">
        <v>607</v>
      </c>
      <c r="F666" t="s">
        <v>1984</v>
      </c>
      <c r="G666" t="s">
        <v>1985</v>
      </c>
      <c r="H666">
        <v>61651</v>
      </c>
      <c r="I666">
        <v>271</v>
      </c>
      <c r="J666" t="s">
        <v>29</v>
      </c>
      <c r="K666" t="s">
        <v>30</v>
      </c>
      <c r="L666">
        <v>12000000</v>
      </c>
      <c r="M666">
        <v>2002</v>
      </c>
      <c r="N666">
        <v>7.4</v>
      </c>
      <c r="O666">
        <v>13776062</v>
      </c>
    </row>
    <row r="667" spans="1:15" x14ac:dyDescent="0.3">
      <c r="A667" t="s">
        <v>753</v>
      </c>
      <c r="B667">
        <v>267</v>
      </c>
      <c r="C667">
        <v>77</v>
      </c>
      <c r="D667">
        <v>53337608</v>
      </c>
      <c r="E667" t="s">
        <v>1987</v>
      </c>
      <c r="F667" t="s">
        <v>482</v>
      </c>
      <c r="G667" t="s">
        <v>1988</v>
      </c>
      <c r="H667">
        <v>188785</v>
      </c>
      <c r="I667">
        <v>467</v>
      </c>
      <c r="J667" t="s">
        <v>29</v>
      </c>
      <c r="K667" t="s">
        <v>30</v>
      </c>
      <c r="L667">
        <v>40000000</v>
      </c>
      <c r="M667">
        <v>2005</v>
      </c>
      <c r="N667">
        <v>7.4</v>
      </c>
      <c r="O667">
        <v>13337608</v>
      </c>
    </row>
    <row r="668" spans="1:15" x14ac:dyDescent="0.3">
      <c r="A668" t="s">
        <v>1989</v>
      </c>
      <c r="B668">
        <v>111</v>
      </c>
      <c r="C668">
        <v>107</v>
      </c>
      <c r="D668">
        <v>28014536</v>
      </c>
      <c r="E668" t="s">
        <v>1990</v>
      </c>
      <c r="F668" t="s">
        <v>294</v>
      </c>
      <c r="G668" t="s">
        <v>1991</v>
      </c>
      <c r="H668">
        <v>73347</v>
      </c>
      <c r="I668">
        <v>296</v>
      </c>
      <c r="J668" t="s">
        <v>29</v>
      </c>
      <c r="K668" t="s">
        <v>30</v>
      </c>
      <c r="L668">
        <v>15000000</v>
      </c>
      <c r="M668">
        <v>1997</v>
      </c>
      <c r="N668">
        <v>7.4</v>
      </c>
      <c r="O668">
        <v>13014536</v>
      </c>
    </row>
    <row r="669" spans="1:15" x14ac:dyDescent="0.3">
      <c r="A669" t="s">
        <v>1301</v>
      </c>
      <c r="B669">
        <v>368</v>
      </c>
      <c r="C669">
        <v>130</v>
      </c>
      <c r="D669">
        <v>21589307</v>
      </c>
      <c r="E669" t="s">
        <v>92</v>
      </c>
      <c r="F669" t="s">
        <v>145</v>
      </c>
      <c r="G669" t="s">
        <v>1992</v>
      </c>
      <c r="H669">
        <v>135286</v>
      </c>
      <c r="I669">
        <v>261</v>
      </c>
      <c r="J669" t="s">
        <v>29</v>
      </c>
      <c r="K669" t="s">
        <v>30</v>
      </c>
      <c r="L669">
        <v>10000000</v>
      </c>
      <c r="M669">
        <v>2012</v>
      </c>
      <c r="N669">
        <v>7.4</v>
      </c>
      <c r="O669">
        <v>11589307</v>
      </c>
    </row>
    <row r="670" spans="1:15" x14ac:dyDescent="0.3">
      <c r="A670" t="s">
        <v>1993</v>
      </c>
      <c r="B670">
        <v>128</v>
      </c>
      <c r="C670">
        <v>121</v>
      </c>
      <c r="D670">
        <v>22905674</v>
      </c>
      <c r="E670" t="s">
        <v>26</v>
      </c>
      <c r="F670" t="s">
        <v>496</v>
      </c>
      <c r="G670" t="s">
        <v>1994</v>
      </c>
      <c r="H670">
        <v>121676</v>
      </c>
      <c r="I670">
        <v>290</v>
      </c>
      <c r="J670" t="s">
        <v>29</v>
      </c>
      <c r="K670" t="s">
        <v>30</v>
      </c>
      <c r="L670">
        <v>12000000</v>
      </c>
      <c r="M670">
        <v>1998</v>
      </c>
      <c r="N670">
        <v>7.4</v>
      </c>
      <c r="O670">
        <v>10905674</v>
      </c>
    </row>
    <row r="671" spans="1:15" x14ac:dyDescent="0.3">
      <c r="A671" t="s">
        <v>72</v>
      </c>
      <c r="B671">
        <v>159</v>
      </c>
      <c r="C671">
        <v>150</v>
      </c>
      <c r="D671">
        <v>100853835</v>
      </c>
      <c r="E671" t="s">
        <v>217</v>
      </c>
      <c r="F671" t="s">
        <v>145</v>
      </c>
      <c r="G671" t="s">
        <v>1996</v>
      </c>
      <c r="H671">
        <v>200556</v>
      </c>
      <c r="I671">
        <v>611</v>
      </c>
      <c r="J671" t="s">
        <v>29</v>
      </c>
      <c r="K671" t="s">
        <v>30</v>
      </c>
      <c r="L671">
        <v>90000000</v>
      </c>
      <c r="M671">
        <v>1997</v>
      </c>
      <c r="N671">
        <v>7.4</v>
      </c>
      <c r="O671">
        <v>10853835</v>
      </c>
    </row>
    <row r="672" spans="1:15" x14ac:dyDescent="0.3">
      <c r="A672" t="s">
        <v>194</v>
      </c>
      <c r="B672">
        <v>52</v>
      </c>
      <c r="C672">
        <v>164</v>
      </c>
      <c r="D672">
        <v>26400000</v>
      </c>
      <c r="E672" t="s">
        <v>901</v>
      </c>
      <c r="F672" t="s">
        <v>1997</v>
      </c>
      <c r="G672" t="s">
        <v>1998</v>
      </c>
      <c r="H672">
        <v>12980</v>
      </c>
      <c r="I672">
        <v>89</v>
      </c>
      <c r="J672" t="s">
        <v>29</v>
      </c>
      <c r="K672" t="s">
        <v>200</v>
      </c>
      <c r="L672">
        <v>16000000</v>
      </c>
      <c r="M672">
        <v>1984</v>
      </c>
      <c r="N672">
        <v>7.4</v>
      </c>
      <c r="O672">
        <v>10400000</v>
      </c>
    </row>
    <row r="673" spans="1:15" x14ac:dyDescent="0.3">
      <c r="A673" t="s">
        <v>549</v>
      </c>
      <c r="B673">
        <v>283</v>
      </c>
      <c r="C673">
        <v>104</v>
      </c>
      <c r="D673">
        <v>16168741</v>
      </c>
      <c r="E673" t="s">
        <v>220</v>
      </c>
      <c r="F673" t="s">
        <v>2000</v>
      </c>
      <c r="G673" t="s">
        <v>2001</v>
      </c>
      <c r="H673">
        <v>99430</v>
      </c>
      <c r="I673">
        <v>182</v>
      </c>
      <c r="J673" t="s">
        <v>29</v>
      </c>
      <c r="K673" t="s">
        <v>30</v>
      </c>
      <c r="L673">
        <v>8000000</v>
      </c>
      <c r="M673">
        <v>2013</v>
      </c>
      <c r="N673">
        <v>7.4</v>
      </c>
      <c r="O673">
        <v>8168741</v>
      </c>
    </row>
    <row r="674" spans="1:15" x14ac:dyDescent="0.3">
      <c r="A674" t="s">
        <v>889</v>
      </c>
      <c r="B674">
        <v>169</v>
      </c>
      <c r="C674">
        <v>103</v>
      </c>
      <c r="D674">
        <v>9013113</v>
      </c>
      <c r="E674" t="s">
        <v>1061</v>
      </c>
      <c r="F674" t="s">
        <v>2003</v>
      </c>
      <c r="G674" t="s">
        <v>2004</v>
      </c>
      <c r="H674">
        <v>36321</v>
      </c>
      <c r="I674">
        <v>230</v>
      </c>
      <c r="J674" t="s">
        <v>29</v>
      </c>
      <c r="K674" t="s">
        <v>30</v>
      </c>
      <c r="L674">
        <v>1000000</v>
      </c>
      <c r="M674">
        <v>2005</v>
      </c>
      <c r="N674">
        <v>7.4</v>
      </c>
      <c r="O674">
        <v>8013113</v>
      </c>
    </row>
    <row r="675" spans="1:15" x14ac:dyDescent="0.3">
      <c r="A675" t="s">
        <v>2005</v>
      </c>
      <c r="B675">
        <v>137</v>
      </c>
      <c r="C675">
        <v>114</v>
      </c>
      <c r="D675">
        <v>13876974</v>
      </c>
      <c r="E675" t="s">
        <v>699</v>
      </c>
      <c r="F675" t="s">
        <v>2006</v>
      </c>
      <c r="G675" t="s">
        <v>2007</v>
      </c>
      <c r="H675">
        <v>19397</v>
      </c>
      <c r="I675">
        <v>214</v>
      </c>
      <c r="J675" t="s">
        <v>103</v>
      </c>
      <c r="K675" t="s">
        <v>767</v>
      </c>
      <c r="L675">
        <v>7000000</v>
      </c>
      <c r="M675">
        <v>2001</v>
      </c>
      <c r="N675">
        <v>7.4</v>
      </c>
      <c r="O675">
        <v>6876974</v>
      </c>
    </row>
    <row r="676" spans="1:15" x14ac:dyDescent="0.3">
      <c r="A676" t="s">
        <v>932</v>
      </c>
      <c r="B676">
        <v>377</v>
      </c>
      <c r="C676">
        <v>112</v>
      </c>
      <c r="D676">
        <v>9701559</v>
      </c>
      <c r="E676" t="s">
        <v>588</v>
      </c>
      <c r="F676" t="s">
        <v>921</v>
      </c>
      <c r="G676" t="s">
        <v>2008</v>
      </c>
      <c r="H676">
        <v>141425</v>
      </c>
      <c r="I676">
        <v>283</v>
      </c>
      <c r="J676" t="s">
        <v>29</v>
      </c>
      <c r="K676" t="s">
        <v>30</v>
      </c>
      <c r="L676">
        <v>3500000</v>
      </c>
      <c r="M676">
        <v>2010</v>
      </c>
      <c r="N676">
        <v>7.4</v>
      </c>
      <c r="O676">
        <v>6201559</v>
      </c>
    </row>
    <row r="677" spans="1:15" x14ac:dyDescent="0.3">
      <c r="A677" t="s">
        <v>2009</v>
      </c>
      <c r="B677">
        <v>110</v>
      </c>
      <c r="C677">
        <v>88</v>
      </c>
      <c r="D677">
        <v>7362100</v>
      </c>
      <c r="E677" t="s">
        <v>73</v>
      </c>
      <c r="F677" t="s">
        <v>2010</v>
      </c>
      <c r="G677" t="s">
        <v>2011</v>
      </c>
      <c r="H677">
        <v>60295</v>
      </c>
      <c r="I677">
        <v>232</v>
      </c>
      <c r="J677" t="s">
        <v>29</v>
      </c>
      <c r="K677" t="s">
        <v>30</v>
      </c>
      <c r="L677">
        <v>1500000</v>
      </c>
      <c r="M677">
        <v>2005</v>
      </c>
      <c r="N677">
        <v>7.4</v>
      </c>
      <c r="O677">
        <v>5862100</v>
      </c>
    </row>
    <row r="678" spans="1:15" x14ac:dyDescent="0.3">
      <c r="A678" t="s">
        <v>894</v>
      </c>
      <c r="B678">
        <v>60</v>
      </c>
      <c r="C678">
        <v>91</v>
      </c>
      <c r="D678">
        <v>8108247</v>
      </c>
      <c r="E678" t="s">
        <v>588</v>
      </c>
      <c r="F678" t="s">
        <v>1524</v>
      </c>
      <c r="G678" t="s">
        <v>2012</v>
      </c>
      <c r="H678">
        <v>9607</v>
      </c>
      <c r="I678">
        <v>174</v>
      </c>
      <c r="J678" t="s">
        <v>29</v>
      </c>
      <c r="K678" t="s">
        <v>30</v>
      </c>
      <c r="L678">
        <v>3300000</v>
      </c>
      <c r="M678">
        <v>2006</v>
      </c>
      <c r="N678">
        <v>7.4</v>
      </c>
      <c r="O678">
        <v>4808247</v>
      </c>
    </row>
    <row r="679" spans="1:15" x14ac:dyDescent="0.3">
      <c r="A679" t="s">
        <v>824</v>
      </c>
      <c r="B679">
        <v>77</v>
      </c>
      <c r="C679">
        <v>96</v>
      </c>
      <c r="D679">
        <v>4505922</v>
      </c>
      <c r="E679" t="s">
        <v>73</v>
      </c>
      <c r="F679" t="s">
        <v>802</v>
      </c>
      <c r="G679" t="s">
        <v>2013</v>
      </c>
      <c r="H679">
        <v>63951</v>
      </c>
      <c r="I679">
        <v>252</v>
      </c>
      <c r="J679" t="s">
        <v>29</v>
      </c>
      <c r="K679" t="s">
        <v>30</v>
      </c>
      <c r="L679">
        <v>200000</v>
      </c>
      <c r="M679">
        <v>1996</v>
      </c>
      <c r="N679">
        <v>7.4</v>
      </c>
      <c r="O679">
        <v>4305922</v>
      </c>
    </row>
    <row r="680" spans="1:15" x14ac:dyDescent="0.3">
      <c r="A680" t="s">
        <v>897</v>
      </c>
      <c r="B680">
        <v>149</v>
      </c>
      <c r="C680">
        <v>91</v>
      </c>
      <c r="D680">
        <v>4946250</v>
      </c>
      <c r="E680" t="s">
        <v>232</v>
      </c>
      <c r="F680" t="s">
        <v>2014</v>
      </c>
      <c r="G680" t="s">
        <v>2015</v>
      </c>
      <c r="H680">
        <v>9540</v>
      </c>
      <c r="I680">
        <v>80</v>
      </c>
      <c r="J680" t="s">
        <v>29</v>
      </c>
      <c r="K680" t="s">
        <v>30</v>
      </c>
      <c r="L680">
        <v>1000000</v>
      </c>
      <c r="M680">
        <v>2013</v>
      </c>
      <c r="N680">
        <v>7.4</v>
      </c>
      <c r="O680">
        <v>3946250</v>
      </c>
    </row>
    <row r="681" spans="1:15" x14ac:dyDescent="0.3">
      <c r="A681" t="s">
        <v>848</v>
      </c>
      <c r="B681">
        <v>23</v>
      </c>
      <c r="C681">
        <v>115</v>
      </c>
      <c r="D681">
        <v>25842000</v>
      </c>
      <c r="E681" t="s">
        <v>607</v>
      </c>
      <c r="F681" t="s">
        <v>136</v>
      </c>
      <c r="G681" t="s">
        <v>2016</v>
      </c>
      <c r="H681">
        <v>13455</v>
      </c>
      <c r="I681">
        <v>87</v>
      </c>
      <c r="J681" t="s">
        <v>29</v>
      </c>
      <c r="K681" t="s">
        <v>200</v>
      </c>
      <c r="L681">
        <v>22000000</v>
      </c>
      <c r="M681">
        <v>1993</v>
      </c>
      <c r="N681">
        <v>7.4</v>
      </c>
      <c r="O681">
        <v>3842000</v>
      </c>
    </row>
    <row r="682" spans="1:15" x14ac:dyDescent="0.3">
      <c r="A682" t="s">
        <v>1907</v>
      </c>
      <c r="B682">
        <v>204</v>
      </c>
      <c r="C682">
        <v>144</v>
      </c>
      <c r="D682">
        <v>52822418</v>
      </c>
      <c r="E682" t="s">
        <v>2017</v>
      </c>
      <c r="F682" t="s">
        <v>2018</v>
      </c>
      <c r="G682" t="s">
        <v>2019</v>
      </c>
      <c r="H682">
        <v>47764</v>
      </c>
      <c r="I682">
        <v>219</v>
      </c>
      <c r="J682" t="s">
        <v>29</v>
      </c>
      <c r="K682" t="s">
        <v>30</v>
      </c>
      <c r="L682">
        <v>50000000</v>
      </c>
      <c r="M682">
        <v>2016</v>
      </c>
      <c r="N682">
        <v>7.4</v>
      </c>
      <c r="O682">
        <v>2822418</v>
      </c>
    </row>
    <row r="683" spans="1:15" x14ac:dyDescent="0.3">
      <c r="A683" t="s">
        <v>879</v>
      </c>
      <c r="B683">
        <v>16</v>
      </c>
      <c r="C683">
        <v>104</v>
      </c>
      <c r="D683">
        <v>12514138</v>
      </c>
      <c r="E683" t="s">
        <v>588</v>
      </c>
      <c r="F683" t="s">
        <v>2020</v>
      </c>
      <c r="G683" t="s">
        <v>2021</v>
      </c>
      <c r="H683">
        <v>2801</v>
      </c>
      <c r="I683">
        <v>28</v>
      </c>
      <c r="J683" t="s">
        <v>29</v>
      </c>
      <c r="K683" t="s">
        <v>30</v>
      </c>
      <c r="L683">
        <v>10000000</v>
      </c>
      <c r="M683">
        <v>1997</v>
      </c>
      <c r="N683">
        <v>7.4</v>
      </c>
      <c r="O683">
        <v>2514138</v>
      </c>
    </row>
    <row r="684" spans="1:15" x14ac:dyDescent="0.3">
      <c r="A684" t="s">
        <v>1105</v>
      </c>
      <c r="B684">
        <v>220</v>
      </c>
      <c r="C684">
        <v>92</v>
      </c>
      <c r="D684">
        <v>17508670</v>
      </c>
      <c r="E684" t="s">
        <v>1915</v>
      </c>
      <c r="F684" t="s">
        <v>2022</v>
      </c>
      <c r="G684" t="s">
        <v>2023</v>
      </c>
      <c r="H684">
        <v>64625</v>
      </c>
      <c r="I684">
        <v>281</v>
      </c>
      <c r="J684" t="s">
        <v>29</v>
      </c>
      <c r="K684" t="s">
        <v>200</v>
      </c>
      <c r="L684">
        <v>15000000</v>
      </c>
      <c r="M684">
        <v>2006</v>
      </c>
      <c r="N684">
        <v>7.4</v>
      </c>
      <c r="O684">
        <v>2508670</v>
      </c>
    </row>
    <row r="685" spans="1:15" x14ac:dyDescent="0.3">
      <c r="A685" t="s">
        <v>1150</v>
      </c>
      <c r="B685">
        <v>181</v>
      </c>
      <c r="C685">
        <v>107</v>
      </c>
      <c r="D685">
        <v>15854988</v>
      </c>
      <c r="E685" t="s">
        <v>588</v>
      </c>
      <c r="F685" t="s">
        <v>902</v>
      </c>
      <c r="G685" t="s">
        <v>2024</v>
      </c>
      <c r="H685">
        <v>36542</v>
      </c>
      <c r="I685">
        <v>378</v>
      </c>
      <c r="J685" t="s">
        <v>29</v>
      </c>
      <c r="K685" t="s">
        <v>30</v>
      </c>
      <c r="L685">
        <v>13500000</v>
      </c>
      <c r="M685">
        <v>2002</v>
      </c>
      <c r="N685">
        <v>7.4</v>
      </c>
      <c r="O685">
        <v>2354988</v>
      </c>
    </row>
    <row r="686" spans="1:15" x14ac:dyDescent="0.3">
      <c r="A686" t="s">
        <v>522</v>
      </c>
      <c r="B686">
        <v>535</v>
      </c>
      <c r="C686">
        <v>104</v>
      </c>
      <c r="D686">
        <v>13214255</v>
      </c>
      <c r="E686" t="s">
        <v>220</v>
      </c>
      <c r="F686" t="s">
        <v>2025</v>
      </c>
      <c r="G686" t="s">
        <v>2026</v>
      </c>
      <c r="H686">
        <v>96233</v>
      </c>
      <c r="I686">
        <v>313</v>
      </c>
      <c r="J686" t="s">
        <v>29</v>
      </c>
      <c r="K686" t="s">
        <v>30</v>
      </c>
      <c r="L686">
        <v>11000000</v>
      </c>
      <c r="M686">
        <v>2013</v>
      </c>
      <c r="N686">
        <v>7.4</v>
      </c>
      <c r="O686">
        <v>2214255</v>
      </c>
    </row>
    <row r="687" spans="1:15" x14ac:dyDescent="0.3">
      <c r="A687" t="s">
        <v>2027</v>
      </c>
      <c r="B687">
        <v>140</v>
      </c>
      <c r="C687">
        <v>120</v>
      </c>
      <c r="D687">
        <v>50173190</v>
      </c>
      <c r="E687" t="s">
        <v>887</v>
      </c>
      <c r="F687" t="s">
        <v>150</v>
      </c>
      <c r="G687" t="s">
        <v>2028</v>
      </c>
      <c r="H687">
        <v>148490</v>
      </c>
      <c r="I687">
        <v>537</v>
      </c>
      <c r="J687" t="s">
        <v>29</v>
      </c>
      <c r="K687" t="s">
        <v>30</v>
      </c>
      <c r="L687">
        <v>48000000</v>
      </c>
      <c r="M687">
        <v>2001</v>
      </c>
      <c r="N687">
        <v>7.4</v>
      </c>
      <c r="O687">
        <v>2173190</v>
      </c>
    </row>
    <row r="688" spans="1:15" x14ac:dyDescent="0.3">
      <c r="A688" t="s">
        <v>900</v>
      </c>
      <c r="B688">
        <v>151</v>
      </c>
      <c r="C688">
        <v>91</v>
      </c>
      <c r="D688">
        <v>3885134</v>
      </c>
      <c r="E688" t="s">
        <v>73</v>
      </c>
      <c r="F688" t="s">
        <v>2030</v>
      </c>
      <c r="G688" t="s">
        <v>2031</v>
      </c>
      <c r="H688">
        <v>31130</v>
      </c>
      <c r="I688">
        <v>243</v>
      </c>
      <c r="J688" t="s">
        <v>29</v>
      </c>
      <c r="K688" t="s">
        <v>30</v>
      </c>
      <c r="L688">
        <v>2000000</v>
      </c>
      <c r="M688">
        <v>2005</v>
      </c>
      <c r="N688">
        <v>7.4</v>
      </c>
      <c r="O688">
        <v>1885134</v>
      </c>
    </row>
    <row r="689" spans="1:15" x14ac:dyDescent="0.3">
      <c r="A689" t="s">
        <v>912</v>
      </c>
      <c r="B689">
        <v>105</v>
      </c>
      <c r="C689">
        <v>83</v>
      </c>
      <c r="D689">
        <v>1127331</v>
      </c>
      <c r="E689" t="s">
        <v>92</v>
      </c>
      <c r="F689" t="s">
        <v>2033</v>
      </c>
      <c r="G689" t="s">
        <v>2034</v>
      </c>
      <c r="H689">
        <v>7559</v>
      </c>
      <c r="I689">
        <v>77</v>
      </c>
      <c r="J689" t="s">
        <v>71</v>
      </c>
      <c r="K689" t="s">
        <v>2035</v>
      </c>
      <c r="L689">
        <v>46000</v>
      </c>
      <c r="M689">
        <v>2003</v>
      </c>
      <c r="N689">
        <v>7.4</v>
      </c>
      <c r="O689">
        <v>1081331</v>
      </c>
    </row>
    <row r="690" spans="1:15" x14ac:dyDescent="0.3">
      <c r="A690" t="s">
        <v>882</v>
      </c>
      <c r="B690">
        <v>149</v>
      </c>
      <c r="C690">
        <v>104</v>
      </c>
      <c r="D690">
        <v>6670712</v>
      </c>
      <c r="E690" t="s">
        <v>73</v>
      </c>
      <c r="F690" t="s">
        <v>1835</v>
      </c>
      <c r="G690" t="s">
        <v>2036</v>
      </c>
      <c r="H690">
        <v>27301</v>
      </c>
      <c r="I690">
        <v>101</v>
      </c>
      <c r="J690" t="s">
        <v>29</v>
      </c>
      <c r="K690" t="s">
        <v>30</v>
      </c>
      <c r="L690">
        <v>6000000</v>
      </c>
      <c r="M690">
        <v>2009</v>
      </c>
      <c r="N690">
        <v>7.4</v>
      </c>
      <c r="O690">
        <v>670712</v>
      </c>
    </row>
    <row r="691" spans="1:15" x14ac:dyDescent="0.3">
      <c r="A691" t="s">
        <v>891</v>
      </c>
      <c r="B691">
        <v>29</v>
      </c>
      <c r="C691">
        <v>93</v>
      </c>
      <c r="D691">
        <v>155984</v>
      </c>
      <c r="E691" t="s">
        <v>1310</v>
      </c>
      <c r="F691" t="s">
        <v>2038</v>
      </c>
      <c r="G691" t="s">
        <v>2039</v>
      </c>
      <c r="H691">
        <v>586</v>
      </c>
      <c r="I691">
        <v>9</v>
      </c>
      <c r="J691" t="s">
        <v>29</v>
      </c>
      <c r="K691" t="s">
        <v>30</v>
      </c>
      <c r="L691">
        <v>160000</v>
      </c>
      <c r="M691">
        <v>2009</v>
      </c>
      <c r="N691">
        <v>7.4</v>
      </c>
      <c r="O691">
        <v>-4016</v>
      </c>
    </row>
    <row r="692" spans="1:15" x14ac:dyDescent="0.3">
      <c r="A692" t="s">
        <v>1654</v>
      </c>
      <c r="B692">
        <v>168</v>
      </c>
      <c r="C692">
        <v>104</v>
      </c>
      <c r="D692">
        <v>1900725</v>
      </c>
      <c r="E692" t="s">
        <v>2041</v>
      </c>
      <c r="F692" t="s">
        <v>2042</v>
      </c>
      <c r="G692" t="s">
        <v>2043</v>
      </c>
      <c r="H692">
        <v>43205</v>
      </c>
      <c r="I692">
        <v>232</v>
      </c>
      <c r="J692" t="s">
        <v>29</v>
      </c>
      <c r="K692" t="s">
        <v>581</v>
      </c>
      <c r="L692">
        <v>2000000</v>
      </c>
      <c r="M692">
        <v>2005</v>
      </c>
      <c r="N692">
        <v>7.4</v>
      </c>
      <c r="O692">
        <v>-99275</v>
      </c>
    </row>
    <row r="693" spans="1:15" x14ac:dyDescent="0.3">
      <c r="A693" t="s">
        <v>2044</v>
      </c>
      <c r="B693">
        <v>168</v>
      </c>
      <c r="C693">
        <v>87</v>
      </c>
      <c r="D693">
        <v>8579684</v>
      </c>
      <c r="E693" t="s">
        <v>676</v>
      </c>
      <c r="F693" t="s">
        <v>1299</v>
      </c>
      <c r="G693" t="s">
        <v>2045</v>
      </c>
      <c r="H693">
        <v>89547</v>
      </c>
      <c r="I693">
        <v>199</v>
      </c>
      <c r="J693" t="s">
        <v>29</v>
      </c>
      <c r="K693" t="s">
        <v>30</v>
      </c>
      <c r="L693">
        <v>9000000</v>
      </c>
      <c r="M693">
        <v>2007</v>
      </c>
      <c r="N693">
        <v>7.4</v>
      </c>
      <c r="O693">
        <v>-420316</v>
      </c>
    </row>
    <row r="694" spans="1:15" x14ac:dyDescent="0.3">
      <c r="A694" t="s">
        <v>115</v>
      </c>
      <c r="B694">
        <v>112</v>
      </c>
      <c r="C694">
        <v>112</v>
      </c>
      <c r="D694">
        <v>32645</v>
      </c>
      <c r="E694" t="s">
        <v>1915</v>
      </c>
      <c r="F694" t="s">
        <v>44</v>
      </c>
      <c r="G694" t="s">
        <v>2047</v>
      </c>
      <c r="H694">
        <v>67797</v>
      </c>
      <c r="I694">
        <v>223</v>
      </c>
      <c r="J694" t="s">
        <v>29</v>
      </c>
      <c r="K694" t="s">
        <v>30</v>
      </c>
      <c r="L694">
        <v>500000</v>
      </c>
      <c r="M694">
        <v>1973</v>
      </c>
      <c r="N694">
        <v>7.4</v>
      </c>
      <c r="O694">
        <v>-467355</v>
      </c>
    </row>
    <row r="695" spans="1:15" x14ac:dyDescent="0.3">
      <c r="A695" t="s">
        <v>104</v>
      </c>
      <c r="B695">
        <v>120</v>
      </c>
      <c r="C695">
        <v>109</v>
      </c>
      <c r="D695">
        <v>3798532</v>
      </c>
      <c r="E695" t="s">
        <v>1915</v>
      </c>
      <c r="F695" t="s">
        <v>2049</v>
      </c>
      <c r="G695" t="s">
        <v>2050</v>
      </c>
      <c r="H695">
        <v>41138</v>
      </c>
      <c r="I695">
        <v>208</v>
      </c>
      <c r="J695" t="s">
        <v>29</v>
      </c>
      <c r="K695" t="s">
        <v>30</v>
      </c>
      <c r="L695">
        <v>4500000</v>
      </c>
      <c r="M695">
        <v>1996</v>
      </c>
      <c r="N695">
        <v>7.4</v>
      </c>
      <c r="O695">
        <v>-701468</v>
      </c>
    </row>
    <row r="696" spans="1:15" x14ac:dyDescent="0.3">
      <c r="A696" t="s">
        <v>1099</v>
      </c>
      <c r="B696">
        <v>122</v>
      </c>
      <c r="C696">
        <v>111</v>
      </c>
      <c r="D696">
        <v>6200756</v>
      </c>
      <c r="E696" t="s">
        <v>73</v>
      </c>
      <c r="F696" t="s">
        <v>740</v>
      </c>
      <c r="G696" t="s">
        <v>2052</v>
      </c>
      <c r="H696">
        <v>96129</v>
      </c>
      <c r="I696">
        <v>488</v>
      </c>
      <c r="J696" t="s">
        <v>29</v>
      </c>
      <c r="K696" t="s">
        <v>30</v>
      </c>
      <c r="L696">
        <v>7000000</v>
      </c>
      <c r="M696">
        <v>2001</v>
      </c>
      <c r="N696">
        <v>7.4</v>
      </c>
      <c r="O696">
        <v>-799244</v>
      </c>
    </row>
    <row r="697" spans="1:15" x14ac:dyDescent="0.3">
      <c r="A697" t="s">
        <v>904</v>
      </c>
      <c r="B697">
        <v>117</v>
      </c>
      <c r="C697">
        <v>88</v>
      </c>
      <c r="D697">
        <v>104077</v>
      </c>
      <c r="E697" t="s">
        <v>1585</v>
      </c>
      <c r="F697" t="s">
        <v>2053</v>
      </c>
      <c r="G697" t="s">
        <v>2054</v>
      </c>
      <c r="H697">
        <v>46076</v>
      </c>
      <c r="I697">
        <v>88</v>
      </c>
      <c r="J697" t="s">
        <v>29</v>
      </c>
      <c r="K697" t="s">
        <v>30</v>
      </c>
      <c r="L697">
        <v>1000000</v>
      </c>
      <c r="M697">
        <v>2006</v>
      </c>
      <c r="N697">
        <v>7.4</v>
      </c>
      <c r="O697">
        <v>-895923</v>
      </c>
    </row>
    <row r="698" spans="1:15" x14ac:dyDescent="0.3">
      <c r="A698" t="s">
        <v>870</v>
      </c>
      <c r="B698">
        <v>15</v>
      </c>
      <c r="C698">
        <v>135</v>
      </c>
      <c r="D698">
        <v>638951</v>
      </c>
      <c r="E698" t="s">
        <v>92</v>
      </c>
      <c r="F698" t="s">
        <v>2055</v>
      </c>
      <c r="G698" t="s">
        <v>2056</v>
      </c>
      <c r="H698">
        <v>775</v>
      </c>
      <c r="I698">
        <v>19</v>
      </c>
      <c r="J698" t="s">
        <v>184</v>
      </c>
      <c r="K698" t="s">
        <v>30</v>
      </c>
      <c r="L698">
        <v>1592000</v>
      </c>
      <c r="M698">
        <v>2006</v>
      </c>
      <c r="N698">
        <v>7.4</v>
      </c>
      <c r="O698">
        <v>-953049</v>
      </c>
    </row>
    <row r="699" spans="1:15" x14ac:dyDescent="0.3">
      <c r="A699" t="s">
        <v>541</v>
      </c>
      <c r="B699">
        <v>149</v>
      </c>
      <c r="C699">
        <v>105</v>
      </c>
      <c r="D699">
        <v>2338695</v>
      </c>
      <c r="E699" t="s">
        <v>208</v>
      </c>
      <c r="F699" t="s">
        <v>176</v>
      </c>
      <c r="G699" t="s">
        <v>2057</v>
      </c>
      <c r="H699">
        <v>134070</v>
      </c>
      <c r="I699">
        <v>263</v>
      </c>
      <c r="J699" t="s">
        <v>29</v>
      </c>
      <c r="K699" t="s">
        <v>200</v>
      </c>
      <c r="L699">
        <v>4000000</v>
      </c>
      <c r="M699">
        <v>2004</v>
      </c>
      <c r="N699">
        <v>7.4</v>
      </c>
      <c r="O699">
        <v>-1661305</v>
      </c>
    </row>
    <row r="700" spans="1:15" x14ac:dyDescent="0.3">
      <c r="A700" t="s">
        <v>1251</v>
      </c>
      <c r="B700">
        <v>137</v>
      </c>
      <c r="C700">
        <v>97</v>
      </c>
      <c r="D700">
        <v>8111360</v>
      </c>
      <c r="E700" t="s">
        <v>208</v>
      </c>
      <c r="F700" t="s">
        <v>2059</v>
      </c>
      <c r="G700" t="s">
        <v>2060</v>
      </c>
      <c r="H700">
        <v>34848</v>
      </c>
      <c r="I700">
        <v>203</v>
      </c>
      <c r="J700" t="s">
        <v>29</v>
      </c>
      <c r="K700" t="s">
        <v>200</v>
      </c>
      <c r="L700">
        <v>10000000</v>
      </c>
      <c r="M700">
        <v>2002</v>
      </c>
      <c r="N700">
        <v>7.4</v>
      </c>
      <c r="O700">
        <v>-1888640</v>
      </c>
    </row>
    <row r="701" spans="1:15" x14ac:dyDescent="0.3">
      <c r="A701" t="s">
        <v>48</v>
      </c>
      <c r="B701">
        <v>93</v>
      </c>
      <c r="C701">
        <v>108</v>
      </c>
      <c r="D701">
        <v>3049135</v>
      </c>
      <c r="E701" t="s">
        <v>2061</v>
      </c>
      <c r="F701" t="s">
        <v>351</v>
      </c>
      <c r="G701" t="s">
        <v>2062</v>
      </c>
      <c r="H701">
        <v>50197</v>
      </c>
      <c r="I701">
        <v>265</v>
      </c>
      <c r="J701" t="s">
        <v>29</v>
      </c>
      <c r="K701" t="s">
        <v>83</v>
      </c>
      <c r="L701">
        <v>5000000</v>
      </c>
      <c r="M701">
        <v>1994</v>
      </c>
      <c r="N701">
        <v>7.4</v>
      </c>
      <c r="O701">
        <v>-1950865</v>
      </c>
    </row>
    <row r="702" spans="1:15" x14ac:dyDescent="0.3">
      <c r="A702" t="s">
        <v>831</v>
      </c>
      <c r="B702">
        <v>40</v>
      </c>
      <c r="C702">
        <v>98</v>
      </c>
      <c r="D702">
        <v>95016</v>
      </c>
      <c r="E702" t="s">
        <v>2063</v>
      </c>
      <c r="F702" t="s">
        <v>2064</v>
      </c>
      <c r="G702" t="s">
        <v>2065</v>
      </c>
      <c r="H702">
        <v>11074</v>
      </c>
      <c r="I702">
        <v>56</v>
      </c>
      <c r="J702" t="s">
        <v>96</v>
      </c>
      <c r="K702" t="s">
        <v>227</v>
      </c>
      <c r="L702">
        <v>2700000</v>
      </c>
      <c r="M702">
        <v>2004</v>
      </c>
      <c r="N702">
        <v>7.4</v>
      </c>
      <c r="O702">
        <v>-2604984</v>
      </c>
    </row>
    <row r="703" spans="1:15" x14ac:dyDescent="0.3">
      <c r="A703" t="s">
        <v>2066</v>
      </c>
      <c r="B703">
        <v>276</v>
      </c>
      <c r="C703">
        <v>141</v>
      </c>
      <c r="D703">
        <v>47105085</v>
      </c>
      <c r="E703" t="s">
        <v>26</v>
      </c>
      <c r="F703" t="s">
        <v>388</v>
      </c>
      <c r="G703" t="s">
        <v>2067</v>
      </c>
      <c r="H703">
        <v>136973</v>
      </c>
      <c r="I703">
        <v>275</v>
      </c>
      <c r="J703" t="s">
        <v>29</v>
      </c>
      <c r="K703" t="s">
        <v>30</v>
      </c>
      <c r="L703">
        <v>50000000</v>
      </c>
      <c r="M703">
        <v>2014</v>
      </c>
      <c r="N703">
        <v>7.4</v>
      </c>
      <c r="O703">
        <v>-2894915</v>
      </c>
    </row>
    <row r="704" spans="1:15" x14ac:dyDescent="0.3">
      <c r="A704" t="s">
        <v>1301</v>
      </c>
      <c r="B704">
        <v>359</v>
      </c>
      <c r="C704">
        <v>121</v>
      </c>
      <c r="D704">
        <v>1729969</v>
      </c>
      <c r="E704" t="s">
        <v>224</v>
      </c>
      <c r="F704" t="s">
        <v>2068</v>
      </c>
      <c r="G704" t="s">
        <v>2069</v>
      </c>
      <c r="H704">
        <v>68211</v>
      </c>
      <c r="I704">
        <v>219</v>
      </c>
      <c r="J704" t="s">
        <v>29</v>
      </c>
      <c r="K704" t="s">
        <v>30</v>
      </c>
      <c r="L704">
        <v>5000000</v>
      </c>
      <c r="M704">
        <v>2011</v>
      </c>
      <c r="N704">
        <v>7.4</v>
      </c>
      <c r="O704">
        <v>-3270031</v>
      </c>
    </row>
    <row r="705" spans="1:15" x14ac:dyDescent="0.3">
      <c r="A705" t="s">
        <v>929</v>
      </c>
      <c r="B705">
        <v>103</v>
      </c>
      <c r="C705">
        <v>154</v>
      </c>
      <c r="D705">
        <v>6201757</v>
      </c>
      <c r="E705" t="s">
        <v>2070</v>
      </c>
      <c r="F705" t="s">
        <v>1574</v>
      </c>
      <c r="G705" t="s">
        <v>2071</v>
      </c>
      <c r="H705">
        <v>10037</v>
      </c>
      <c r="I705">
        <v>202</v>
      </c>
      <c r="J705" t="s">
        <v>29</v>
      </c>
      <c r="K705" t="s">
        <v>200</v>
      </c>
      <c r="L705">
        <v>10000000</v>
      </c>
      <c r="M705">
        <v>1999</v>
      </c>
      <c r="N705">
        <v>7.4</v>
      </c>
      <c r="O705">
        <v>-3798243</v>
      </c>
    </row>
    <row r="706" spans="1:15" x14ac:dyDescent="0.3">
      <c r="A706" t="s">
        <v>1816</v>
      </c>
      <c r="B706">
        <v>226</v>
      </c>
      <c r="C706">
        <v>106</v>
      </c>
      <c r="D706">
        <v>5949693</v>
      </c>
      <c r="E706" t="s">
        <v>699</v>
      </c>
      <c r="F706" t="s">
        <v>921</v>
      </c>
      <c r="G706" t="s">
        <v>2072</v>
      </c>
      <c r="H706">
        <v>114762</v>
      </c>
      <c r="I706">
        <v>299</v>
      </c>
      <c r="J706" t="s">
        <v>29</v>
      </c>
      <c r="K706" t="s">
        <v>30</v>
      </c>
      <c r="L706">
        <v>12000000</v>
      </c>
      <c r="M706">
        <v>2007</v>
      </c>
      <c r="N706">
        <v>7.4</v>
      </c>
      <c r="O706">
        <v>-6050307</v>
      </c>
    </row>
    <row r="707" spans="1:15" x14ac:dyDescent="0.3">
      <c r="A707" t="s">
        <v>527</v>
      </c>
      <c r="B707">
        <v>132</v>
      </c>
      <c r="C707">
        <v>124</v>
      </c>
      <c r="D707">
        <v>7060876</v>
      </c>
      <c r="E707" t="s">
        <v>393</v>
      </c>
      <c r="F707" t="s">
        <v>351</v>
      </c>
      <c r="G707" t="s">
        <v>2073</v>
      </c>
      <c r="H707">
        <v>44795</v>
      </c>
      <c r="I707">
        <v>314</v>
      </c>
      <c r="J707" t="s">
        <v>29</v>
      </c>
      <c r="K707" t="s">
        <v>200</v>
      </c>
      <c r="L707">
        <v>13500000</v>
      </c>
      <c r="M707">
        <v>2000</v>
      </c>
      <c r="N707">
        <v>7.4</v>
      </c>
      <c r="O707">
        <v>-6439124</v>
      </c>
    </row>
    <row r="708" spans="1:15" x14ac:dyDescent="0.3">
      <c r="A708" t="s">
        <v>539</v>
      </c>
      <c r="B708">
        <v>104</v>
      </c>
      <c r="C708">
        <v>96</v>
      </c>
      <c r="D708">
        <v>10569071</v>
      </c>
      <c r="E708" t="s">
        <v>676</v>
      </c>
      <c r="F708" t="s">
        <v>539</v>
      </c>
      <c r="G708" t="s">
        <v>2074</v>
      </c>
      <c r="H708">
        <v>35586</v>
      </c>
      <c r="I708">
        <v>131</v>
      </c>
      <c r="J708" t="s">
        <v>29</v>
      </c>
      <c r="K708" t="s">
        <v>30</v>
      </c>
      <c r="L708">
        <v>20000000</v>
      </c>
      <c r="M708">
        <v>1997</v>
      </c>
      <c r="N708">
        <v>7.4</v>
      </c>
      <c r="O708">
        <v>-9430929</v>
      </c>
    </row>
    <row r="709" spans="1:15" x14ac:dyDescent="0.3">
      <c r="A709" t="s">
        <v>1186</v>
      </c>
      <c r="B709">
        <v>157</v>
      </c>
      <c r="C709">
        <v>122</v>
      </c>
      <c r="D709">
        <v>6855137</v>
      </c>
      <c r="E709" t="s">
        <v>39</v>
      </c>
      <c r="F709" t="s">
        <v>2075</v>
      </c>
      <c r="G709" t="s">
        <v>2076</v>
      </c>
      <c r="H709">
        <v>88590</v>
      </c>
      <c r="I709">
        <v>419</v>
      </c>
      <c r="J709" t="s">
        <v>29</v>
      </c>
      <c r="K709" t="s">
        <v>227</v>
      </c>
      <c r="L709">
        <v>17000000</v>
      </c>
      <c r="M709">
        <v>2006</v>
      </c>
      <c r="N709">
        <v>7.4</v>
      </c>
      <c r="O709">
        <v>-10144863</v>
      </c>
    </row>
    <row r="710" spans="1:15" x14ac:dyDescent="0.3">
      <c r="A710" t="s">
        <v>536</v>
      </c>
      <c r="B710">
        <v>239</v>
      </c>
      <c r="C710">
        <v>133</v>
      </c>
      <c r="D710">
        <v>21129348</v>
      </c>
      <c r="E710" t="s">
        <v>1915</v>
      </c>
      <c r="F710" t="s">
        <v>2077</v>
      </c>
      <c r="G710" t="s">
        <v>2078</v>
      </c>
      <c r="H710">
        <v>146364</v>
      </c>
      <c r="I710">
        <v>237</v>
      </c>
      <c r="J710" t="s">
        <v>29</v>
      </c>
      <c r="K710" t="s">
        <v>30</v>
      </c>
      <c r="L710">
        <v>35000000</v>
      </c>
      <c r="M710">
        <v>2010</v>
      </c>
      <c r="N710">
        <v>7.4</v>
      </c>
      <c r="O710">
        <v>-13870652</v>
      </c>
    </row>
    <row r="711" spans="1:15" x14ac:dyDescent="0.3">
      <c r="A711" t="s">
        <v>742</v>
      </c>
      <c r="B711">
        <v>140</v>
      </c>
      <c r="C711">
        <v>139</v>
      </c>
      <c r="D711">
        <v>74205</v>
      </c>
      <c r="E711" t="s">
        <v>92</v>
      </c>
      <c r="F711" t="s">
        <v>2079</v>
      </c>
      <c r="G711" t="s">
        <v>2080</v>
      </c>
      <c r="H711">
        <v>18646</v>
      </c>
      <c r="I711">
        <v>81</v>
      </c>
      <c r="J711" t="s">
        <v>29</v>
      </c>
      <c r="K711" t="s">
        <v>371</v>
      </c>
      <c r="L711">
        <v>14200000</v>
      </c>
      <c r="M711">
        <v>2005</v>
      </c>
      <c r="N711">
        <v>7.4</v>
      </c>
      <c r="O711">
        <v>-14125795</v>
      </c>
    </row>
    <row r="712" spans="1:15" x14ac:dyDescent="0.3">
      <c r="A712" t="s">
        <v>110</v>
      </c>
      <c r="B712">
        <v>140</v>
      </c>
      <c r="C712">
        <v>118</v>
      </c>
      <c r="D712">
        <v>34580635</v>
      </c>
      <c r="E712" t="s">
        <v>913</v>
      </c>
      <c r="F712" t="s">
        <v>2081</v>
      </c>
      <c r="G712" t="s">
        <v>2082</v>
      </c>
      <c r="H712">
        <v>100743</v>
      </c>
      <c r="I712">
        <v>549</v>
      </c>
      <c r="J712" t="s">
        <v>29</v>
      </c>
      <c r="K712" t="s">
        <v>200</v>
      </c>
      <c r="L712">
        <v>52000000</v>
      </c>
      <c r="M712">
        <v>1999</v>
      </c>
      <c r="N712">
        <v>7.4</v>
      </c>
      <c r="O712">
        <v>-17419365</v>
      </c>
    </row>
    <row r="713" spans="1:15" x14ac:dyDescent="0.3">
      <c r="A713" t="s">
        <v>1897</v>
      </c>
      <c r="B713">
        <v>153</v>
      </c>
      <c r="C713">
        <v>143</v>
      </c>
      <c r="D713">
        <v>51225796</v>
      </c>
      <c r="E713" t="s">
        <v>2083</v>
      </c>
      <c r="F713" t="s">
        <v>400</v>
      </c>
      <c r="G713" t="s">
        <v>2084</v>
      </c>
      <c r="H713">
        <v>96654</v>
      </c>
      <c r="I713">
        <v>2047</v>
      </c>
      <c r="J713" t="s">
        <v>29</v>
      </c>
      <c r="K713" t="s">
        <v>200</v>
      </c>
      <c r="L713">
        <v>70000000</v>
      </c>
      <c r="M713">
        <v>2004</v>
      </c>
      <c r="N713">
        <v>7.4</v>
      </c>
      <c r="O713">
        <v>-18774204</v>
      </c>
    </row>
    <row r="714" spans="1:15" x14ac:dyDescent="0.3">
      <c r="A714" t="s">
        <v>2085</v>
      </c>
      <c r="B714">
        <v>160</v>
      </c>
      <c r="C714">
        <v>184</v>
      </c>
      <c r="D714">
        <v>476270</v>
      </c>
      <c r="E714" t="s">
        <v>2086</v>
      </c>
      <c r="F714" t="s">
        <v>1064</v>
      </c>
      <c r="G714" t="s">
        <v>2087</v>
      </c>
      <c r="H714">
        <v>29602</v>
      </c>
      <c r="I714">
        <v>110</v>
      </c>
      <c r="J714" t="s">
        <v>96</v>
      </c>
      <c r="K714" t="s">
        <v>227</v>
      </c>
      <c r="L714">
        <v>20000000</v>
      </c>
      <c r="M714">
        <v>2008</v>
      </c>
      <c r="N714">
        <v>7.4</v>
      </c>
      <c r="O714">
        <v>-19523730</v>
      </c>
    </row>
    <row r="715" spans="1:15" x14ac:dyDescent="0.3">
      <c r="A715" t="s">
        <v>1881</v>
      </c>
      <c r="B715">
        <v>156</v>
      </c>
      <c r="C715">
        <v>133</v>
      </c>
      <c r="D715">
        <v>24343673</v>
      </c>
      <c r="E715" t="s">
        <v>2088</v>
      </c>
      <c r="F715" t="s">
        <v>1134</v>
      </c>
      <c r="G715" t="s">
        <v>2089</v>
      </c>
      <c r="H715">
        <v>91860</v>
      </c>
      <c r="I715">
        <v>524</v>
      </c>
      <c r="J715" t="s">
        <v>29</v>
      </c>
      <c r="K715" t="s">
        <v>30</v>
      </c>
      <c r="L715">
        <v>45000000</v>
      </c>
      <c r="M715">
        <v>2007</v>
      </c>
      <c r="N715">
        <v>7.4</v>
      </c>
      <c r="O715">
        <v>-20656327</v>
      </c>
    </row>
    <row r="716" spans="1:15" x14ac:dyDescent="0.3">
      <c r="A716" t="s">
        <v>1881</v>
      </c>
      <c r="B716">
        <v>156</v>
      </c>
      <c r="C716">
        <v>133</v>
      </c>
      <c r="D716">
        <v>24343673</v>
      </c>
      <c r="E716" t="s">
        <v>2088</v>
      </c>
      <c r="F716" t="s">
        <v>1134</v>
      </c>
      <c r="G716" t="s">
        <v>2089</v>
      </c>
      <c r="H716">
        <v>91863</v>
      </c>
      <c r="I716">
        <v>524</v>
      </c>
      <c r="J716" t="s">
        <v>29</v>
      </c>
      <c r="K716" t="s">
        <v>30</v>
      </c>
      <c r="L716">
        <v>45000000</v>
      </c>
      <c r="M716">
        <v>2007</v>
      </c>
      <c r="N716">
        <v>7.4</v>
      </c>
      <c r="O716">
        <v>-20656327</v>
      </c>
    </row>
    <row r="717" spans="1:15" x14ac:dyDescent="0.3">
      <c r="A717" t="s">
        <v>67</v>
      </c>
      <c r="B717">
        <v>306</v>
      </c>
      <c r="C717">
        <v>134</v>
      </c>
      <c r="D717">
        <v>37479778</v>
      </c>
      <c r="E717" t="s">
        <v>1720</v>
      </c>
      <c r="F717" t="s">
        <v>496</v>
      </c>
      <c r="G717" t="s">
        <v>2090</v>
      </c>
      <c r="H717">
        <v>124222</v>
      </c>
      <c r="I717">
        <v>259</v>
      </c>
      <c r="J717" t="s">
        <v>29</v>
      </c>
      <c r="K717" t="s">
        <v>30</v>
      </c>
      <c r="L717">
        <v>60000000</v>
      </c>
      <c r="M717">
        <v>2009</v>
      </c>
      <c r="N717">
        <v>7.4</v>
      </c>
      <c r="O717">
        <v>-22520222</v>
      </c>
    </row>
    <row r="718" spans="1:15" x14ac:dyDescent="0.3">
      <c r="A718" t="s">
        <v>72</v>
      </c>
      <c r="B718">
        <v>335</v>
      </c>
      <c r="C718">
        <v>123</v>
      </c>
      <c r="D718">
        <v>10137502</v>
      </c>
      <c r="E718" t="s">
        <v>1595</v>
      </c>
      <c r="F718" t="s">
        <v>1238</v>
      </c>
      <c r="G718" t="s">
        <v>2091</v>
      </c>
      <c r="H718">
        <v>77394</v>
      </c>
      <c r="I718">
        <v>195</v>
      </c>
      <c r="J718" t="s">
        <v>29</v>
      </c>
      <c r="K718" t="s">
        <v>30</v>
      </c>
      <c r="L718">
        <v>35000000</v>
      </c>
      <c r="M718">
        <v>2015</v>
      </c>
      <c r="N718">
        <v>7.4</v>
      </c>
      <c r="O718">
        <v>-24862498</v>
      </c>
    </row>
    <row r="719" spans="1:15" x14ac:dyDescent="0.3">
      <c r="A719" t="s">
        <v>334</v>
      </c>
      <c r="B719">
        <v>173</v>
      </c>
      <c r="C719">
        <v>107</v>
      </c>
      <c r="D719">
        <v>19389454</v>
      </c>
      <c r="E719" t="s">
        <v>73</v>
      </c>
      <c r="F719" t="s">
        <v>388</v>
      </c>
      <c r="G719" t="s">
        <v>2092</v>
      </c>
      <c r="H719">
        <v>54643</v>
      </c>
      <c r="I719">
        <v>335</v>
      </c>
      <c r="J719" t="s">
        <v>29</v>
      </c>
      <c r="K719" t="s">
        <v>30</v>
      </c>
      <c r="L719">
        <v>55000000</v>
      </c>
      <c r="M719">
        <v>2000</v>
      </c>
      <c r="N719">
        <v>7.4</v>
      </c>
      <c r="O719">
        <v>-35610546</v>
      </c>
    </row>
    <row r="720" spans="1:15" x14ac:dyDescent="0.3">
      <c r="A720" t="s">
        <v>415</v>
      </c>
      <c r="B720">
        <v>244</v>
      </c>
      <c r="C720">
        <v>138</v>
      </c>
      <c r="D720">
        <v>93926386</v>
      </c>
      <c r="E720" t="s">
        <v>2094</v>
      </c>
      <c r="F720" t="s">
        <v>2095</v>
      </c>
      <c r="G720" t="s">
        <v>2096</v>
      </c>
      <c r="H720">
        <v>168207</v>
      </c>
      <c r="I720">
        <v>684</v>
      </c>
      <c r="J720" t="s">
        <v>29</v>
      </c>
      <c r="K720" t="s">
        <v>30</v>
      </c>
      <c r="L720">
        <v>150000000</v>
      </c>
      <c r="M720">
        <v>2003</v>
      </c>
      <c r="N720">
        <v>7.4</v>
      </c>
      <c r="O720">
        <v>-56073614</v>
      </c>
    </row>
    <row r="721" spans="1:15" x14ac:dyDescent="0.3">
      <c r="A721" t="s">
        <v>59</v>
      </c>
      <c r="B721">
        <v>440</v>
      </c>
      <c r="C721">
        <v>107</v>
      </c>
      <c r="D721">
        <v>77564037</v>
      </c>
      <c r="E721" t="s">
        <v>2097</v>
      </c>
      <c r="F721" t="s">
        <v>1385</v>
      </c>
      <c r="G721" t="s">
        <v>2098</v>
      </c>
      <c r="H721">
        <v>177383</v>
      </c>
      <c r="I721">
        <v>447</v>
      </c>
      <c r="J721" t="s">
        <v>29</v>
      </c>
      <c r="K721" t="s">
        <v>30</v>
      </c>
      <c r="L721">
        <v>135000000</v>
      </c>
      <c r="M721">
        <v>2011</v>
      </c>
      <c r="N721">
        <v>7.4</v>
      </c>
      <c r="O721">
        <v>-57435963</v>
      </c>
    </row>
    <row r="722" spans="1:15" x14ac:dyDescent="0.3">
      <c r="A722" t="s">
        <v>874</v>
      </c>
      <c r="B722">
        <v>99</v>
      </c>
      <c r="C722">
        <v>113</v>
      </c>
      <c r="D722">
        <v>617228</v>
      </c>
      <c r="E722" t="s">
        <v>2099</v>
      </c>
      <c r="F722" t="s">
        <v>2100</v>
      </c>
      <c r="G722" t="s">
        <v>2101</v>
      </c>
      <c r="H722">
        <v>6183</v>
      </c>
      <c r="I722">
        <v>27</v>
      </c>
      <c r="J722" t="s">
        <v>58</v>
      </c>
      <c r="K722" t="s">
        <v>2102</v>
      </c>
      <c r="L722">
        <v>84450000</v>
      </c>
      <c r="M722">
        <v>2006</v>
      </c>
      <c r="N722">
        <v>7.4</v>
      </c>
      <c r="O722">
        <v>-83832772</v>
      </c>
    </row>
    <row r="723" spans="1:15" x14ac:dyDescent="0.3">
      <c r="A723" t="s">
        <v>2103</v>
      </c>
      <c r="B723">
        <v>160</v>
      </c>
      <c r="C723">
        <v>150</v>
      </c>
      <c r="D723">
        <v>626809</v>
      </c>
      <c r="E723" t="s">
        <v>2094</v>
      </c>
      <c r="F723" t="s">
        <v>1661</v>
      </c>
      <c r="G723" t="s">
        <v>2104</v>
      </c>
      <c r="H723">
        <v>36894</v>
      </c>
      <c r="I723">
        <v>105</v>
      </c>
      <c r="J723" t="s">
        <v>139</v>
      </c>
      <c r="K723" t="s">
        <v>926</v>
      </c>
      <c r="L723">
        <v>553632000</v>
      </c>
      <c r="M723">
        <v>2008</v>
      </c>
      <c r="N723">
        <v>7.4</v>
      </c>
      <c r="O723">
        <v>-553005191</v>
      </c>
    </row>
    <row r="724" spans="1:15" x14ac:dyDescent="0.3">
      <c r="A724" t="s">
        <v>1389</v>
      </c>
      <c r="B724">
        <v>673</v>
      </c>
      <c r="C724">
        <v>142</v>
      </c>
      <c r="D724">
        <v>407999255</v>
      </c>
      <c r="E724" t="s">
        <v>940</v>
      </c>
      <c r="F724" t="s">
        <v>694</v>
      </c>
      <c r="G724" t="s">
        <v>2105</v>
      </c>
      <c r="H724">
        <v>701607</v>
      </c>
      <c r="I724">
        <v>1959</v>
      </c>
      <c r="J724" t="s">
        <v>29</v>
      </c>
      <c r="K724" t="s">
        <v>30</v>
      </c>
      <c r="L724">
        <v>78000000</v>
      </c>
      <c r="M724">
        <v>2012</v>
      </c>
      <c r="N724">
        <v>7.3</v>
      </c>
      <c r="O724">
        <v>329999255</v>
      </c>
    </row>
    <row r="725" spans="1:15" x14ac:dyDescent="0.3">
      <c r="A725" t="s">
        <v>67</v>
      </c>
      <c r="B725">
        <v>490</v>
      </c>
      <c r="C725">
        <v>133</v>
      </c>
      <c r="D725">
        <v>350123553</v>
      </c>
      <c r="E725" t="s">
        <v>2107</v>
      </c>
      <c r="F725" t="s">
        <v>486</v>
      </c>
      <c r="G725" t="s">
        <v>2108</v>
      </c>
      <c r="H725">
        <v>325264</v>
      </c>
      <c r="I725">
        <v>916</v>
      </c>
      <c r="J725" t="s">
        <v>29</v>
      </c>
      <c r="K725" t="s">
        <v>30</v>
      </c>
      <c r="L725">
        <v>58800000</v>
      </c>
      <c r="M725">
        <v>2014</v>
      </c>
      <c r="N725">
        <v>7.3</v>
      </c>
      <c r="O725">
        <v>291323553</v>
      </c>
    </row>
    <row r="726" spans="1:15" x14ac:dyDescent="0.3">
      <c r="A726" t="s">
        <v>1080</v>
      </c>
      <c r="B726">
        <v>291</v>
      </c>
      <c r="C726">
        <v>121</v>
      </c>
      <c r="D726">
        <v>403706375</v>
      </c>
      <c r="E726" t="s">
        <v>2110</v>
      </c>
      <c r="F726" t="s">
        <v>221</v>
      </c>
      <c r="G726" t="s">
        <v>2111</v>
      </c>
      <c r="H726">
        <v>544665</v>
      </c>
      <c r="I726">
        <v>2012</v>
      </c>
      <c r="J726" t="s">
        <v>29</v>
      </c>
      <c r="K726" t="s">
        <v>30</v>
      </c>
      <c r="L726">
        <v>139000000</v>
      </c>
      <c r="M726">
        <v>2002</v>
      </c>
      <c r="N726">
        <v>7.3</v>
      </c>
      <c r="O726">
        <v>264706375</v>
      </c>
    </row>
    <row r="727" spans="1:15" x14ac:dyDescent="0.3">
      <c r="A727" t="s">
        <v>1561</v>
      </c>
      <c r="B727">
        <v>94</v>
      </c>
      <c r="C727">
        <v>105</v>
      </c>
      <c r="D727">
        <v>234760500</v>
      </c>
      <c r="E727" t="s">
        <v>2113</v>
      </c>
      <c r="F727" t="s">
        <v>2114</v>
      </c>
      <c r="G727" t="s">
        <v>2115</v>
      </c>
      <c r="H727">
        <v>126464</v>
      </c>
      <c r="I727">
        <v>175</v>
      </c>
      <c r="J727" t="s">
        <v>29</v>
      </c>
      <c r="K727" t="s">
        <v>30</v>
      </c>
      <c r="L727">
        <v>14000000</v>
      </c>
      <c r="M727">
        <v>1984</v>
      </c>
      <c r="N727">
        <v>7.3</v>
      </c>
      <c r="O727">
        <v>220760500</v>
      </c>
    </row>
    <row r="728" spans="1:15" x14ac:dyDescent="0.3">
      <c r="A728" t="s">
        <v>481</v>
      </c>
      <c r="B728">
        <v>313</v>
      </c>
      <c r="C728">
        <v>151</v>
      </c>
      <c r="D728">
        <v>423032628</v>
      </c>
      <c r="E728" t="s">
        <v>309</v>
      </c>
      <c r="F728" t="s">
        <v>482</v>
      </c>
      <c r="G728" t="s">
        <v>2117</v>
      </c>
      <c r="H728">
        <v>522040</v>
      </c>
      <c r="I728">
        <v>1832</v>
      </c>
      <c r="J728" t="s">
        <v>29</v>
      </c>
      <c r="K728" t="s">
        <v>30</v>
      </c>
      <c r="L728">
        <v>225000000</v>
      </c>
      <c r="M728">
        <v>2006</v>
      </c>
      <c r="N728">
        <v>7.3</v>
      </c>
      <c r="O728">
        <v>198032628</v>
      </c>
    </row>
    <row r="729" spans="1:15" x14ac:dyDescent="0.3">
      <c r="A729" t="s">
        <v>1080</v>
      </c>
      <c r="B729">
        <v>300</v>
      </c>
      <c r="C729">
        <v>135</v>
      </c>
      <c r="D729">
        <v>373377893</v>
      </c>
      <c r="E729" t="s">
        <v>2110</v>
      </c>
      <c r="F729" t="s">
        <v>221</v>
      </c>
      <c r="G729" t="s">
        <v>2119</v>
      </c>
      <c r="H729">
        <v>411164</v>
      </c>
      <c r="I729">
        <v>1303</v>
      </c>
      <c r="J729" t="s">
        <v>29</v>
      </c>
      <c r="K729" t="s">
        <v>30</v>
      </c>
      <c r="L729">
        <v>200000000</v>
      </c>
      <c r="M729">
        <v>2004</v>
      </c>
      <c r="N729">
        <v>7.3</v>
      </c>
      <c r="O729">
        <v>173377893</v>
      </c>
    </row>
    <row r="730" spans="1:15" x14ac:dyDescent="0.3">
      <c r="A730" t="s">
        <v>2121</v>
      </c>
      <c r="B730">
        <v>175</v>
      </c>
      <c r="C730">
        <v>98</v>
      </c>
      <c r="D730">
        <v>250147615</v>
      </c>
      <c r="E730" t="s">
        <v>2122</v>
      </c>
      <c r="F730" t="s">
        <v>665</v>
      </c>
      <c r="G730" t="s">
        <v>2123</v>
      </c>
      <c r="H730">
        <v>403014</v>
      </c>
      <c r="I730">
        <v>289</v>
      </c>
      <c r="J730" t="s">
        <v>29</v>
      </c>
      <c r="K730" t="s">
        <v>30</v>
      </c>
      <c r="L730">
        <v>90000000</v>
      </c>
      <c r="M730">
        <v>1997</v>
      </c>
      <c r="N730">
        <v>7.3</v>
      </c>
      <c r="O730">
        <v>160147615</v>
      </c>
    </row>
    <row r="731" spans="1:15" x14ac:dyDescent="0.3">
      <c r="A731" t="s">
        <v>972</v>
      </c>
      <c r="B731">
        <v>84</v>
      </c>
      <c r="C731">
        <v>113</v>
      </c>
      <c r="D731">
        <v>127175354</v>
      </c>
      <c r="E731" t="s">
        <v>676</v>
      </c>
      <c r="F731" t="s">
        <v>2125</v>
      </c>
      <c r="G731" t="s">
        <v>2126</v>
      </c>
      <c r="H731">
        <v>288451</v>
      </c>
      <c r="I731">
        <v>438</v>
      </c>
      <c r="J731" t="s">
        <v>29</v>
      </c>
      <c r="K731" t="s">
        <v>30</v>
      </c>
      <c r="L731">
        <v>16000000</v>
      </c>
      <c r="M731">
        <v>1994</v>
      </c>
      <c r="N731">
        <v>7.3</v>
      </c>
      <c r="O731">
        <v>111175354</v>
      </c>
    </row>
    <row r="732" spans="1:15" x14ac:dyDescent="0.3">
      <c r="A732" t="s">
        <v>648</v>
      </c>
      <c r="B732">
        <v>62</v>
      </c>
      <c r="C732">
        <v>121</v>
      </c>
      <c r="D732">
        <v>123922370</v>
      </c>
      <c r="E732" t="s">
        <v>2128</v>
      </c>
      <c r="F732" t="s">
        <v>313</v>
      </c>
      <c r="G732" t="s">
        <v>2129</v>
      </c>
      <c r="H732">
        <v>98348</v>
      </c>
      <c r="I732">
        <v>131</v>
      </c>
      <c r="J732" t="s">
        <v>29</v>
      </c>
      <c r="K732" t="s">
        <v>30</v>
      </c>
      <c r="L732">
        <v>13000000</v>
      </c>
      <c r="M732">
        <v>1987</v>
      </c>
      <c r="N732">
        <v>7.3</v>
      </c>
      <c r="O732">
        <v>110922370</v>
      </c>
    </row>
    <row r="733" spans="1:15" x14ac:dyDescent="0.3">
      <c r="A733" t="s">
        <v>1287</v>
      </c>
      <c r="B733">
        <v>343</v>
      </c>
      <c r="C733">
        <v>82</v>
      </c>
      <c r="D733">
        <v>128505958</v>
      </c>
      <c r="E733" t="s">
        <v>676</v>
      </c>
      <c r="F733" t="s">
        <v>2131</v>
      </c>
      <c r="G733" t="s">
        <v>2132</v>
      </c>
      <c r="H733">
        <v>297014</v>
      </c>
      <c r="I733">
        <v>1198</v>
      </c>
      <c r="J733" t="s">
        <v>29</v>
      </c>
      <c r="K733" t="s">
        <v>30</v>
      </c>
      <c r="L733">
        <v>18000000</v>
      </c>
      <c r="M733">
        <v>2006</v>
      </c>
      <c r="N733">
        <v>7.3</v>
      </c>
      <c r="O733">
        <v>110505958</v>
      </c>
    </row>
    <row r="734" spans="1:15" x14ac:dyDescent="0.3">
      <c r="A734" t="s">
        <v>822</v>
      </c>
      <c r="B734">
        <v>538</v>
      </c>
      <c r="C734">
        <v>138</v>
      </c>
      <c r="D734">
        <v>150117807</v>
      </c>
      <c r="E734" t="s">
        <v>26</v>
      </c>
      <c r="F734" t="s">
        <v>694</v>
      </c>
      <c r="G734" t="s">
        <v>2133</v>
      </c>
      <c r="H734">
        <v>358416</v>
      </c>
      <c r="I734">
        <v>751</v>
      </c>
      <c r="J734" t="s">
        <v>29</v>
      </c>
      <c r="K734" t="s">
        <v>30</v>
      </c>
      <c r="L734">
        <v>40000000</v>
      </c>
      <c r="M734">
        <v>2013</v>
      </c>
      <c r="N734">
        <v>7.3</v>
      </c>
      <c r="O734">
        <v>110117807</v>
      </c>
    </row>
    <row r="735" spans="1:15" x14ac:dyDescent="0.3">
      <c r="A735" t="s">
        <v>917</v>
      </c>
      <c r="B735">
        <v>109</v>
      </c>
      <c r="C735">
        <v>139</v>
      </c>
      <c r="D735">
        <v>153620822</v>
      </c>
      <c r="E735" t="s">
        <v>2063</v>
      </c>
      <c r="F735" t="s">
        <v>649</v>
      </c>
      <c r="G735" t="s">
        <v>2135</v>
      </c>
      <c r="H735">
        <v>189923</v>
      </c>
      <c r="I735">
        <v>318</v>
      </c>
      <c r="J735" t="s">
        <v>29</v>
      </c>
      <c r="K735" t="s">
        <v>30</v>
      </c>
      <c r="L735">
        <v>50000000</v>
      </c>
      <c r="M735">
        <v>1996</v>
      </c>
      <c r="N735">
        <v>7.3</v>
      </c>
      <c r="O735">
        <v>103620822</v>
      </c>
    </row>
    <row r="736" spans="1:15" x14ac:dyDescent="0.3">
      <c r="A736" t="s">
        <v>2137</v>
      </c>
      <c r="B736">
        <v>99</v>
      </c>
      <c r="C736">
        <v>130</v>
      </c>
      <c r="D736">
        <v>114968774</v>
      </c>
      <c r="E736" t="s">
        <v>2138</v>
      </c>
      <c r="F736" t="s">
        <v>74</v>
      </c>
      <c r="G736" t="s">
        <v>2139</v>
      </c>
      <c r="H736">
        <v>153468</v>
      </c>
      <c r="I736">
        <v>204</v>
      </c>
      <c r="J736" t="s">
        <v>29</v>
      </c>
      <c r="K736" t="s">
        <v>30</v>
      </c>
      <c r="L736">
        <v>18000000</v>
      </c>
      <c r="M736">
        <v>1988</v>
      </c>
      <c r="N736">
        <v>7.3</v>
      </c>
      <c r="O736">
        <v>96968774</v>
      </c>
    </row>
    <row r="737" spans="1:15" x14ac:dyDescent="0.3">
      <c r="A737" t="s">
        <v>1872</v>
      </c>
      <c r="B737">
        <v>342</v>
      </c>
      <c r="C737">
        <v>132</v>
      </c>
      <c r="D737">
        <v>209805005</v>
      </c>
      <c r="E737" t="s">
        <v>1576</v>
      </c>
      <c r="F737" t="s">
        <v>2075</v>
      </c>
      <c r="G737" t="s">
        <v>2141</v>
      </c>
      <c r="H737">
        <v>284792</v>
      </c>
      <c r="I737">
        <v>366</v>
      </c>
      <c r="J737" t="s">
        <v>29</v>
      </c>
      <c r="K737" t="s">
        <v>30</v>
      </c>
      <c r="L737">
        <v>125000000</v>
      </c>
      <c r="M737">
        <v>2011</v>
      </c>
      <c r="N737">
        <v>7.3</v>
      </c>
      <c r="O737">
        <v>84805005</v>
      </c>
    </row>
    <row r="738" spans="1:15" x14ac:dyDescent="0.3">
      <c r="A738" t="s">
        <v>1204</v>
      </c>
      <c r="B738">
        <v>106</v>
      </c>
      <c r="C738">
        <v>119</v>
      </c>
      <c r="D738">
        <v>109713132</v>
      </c>
      <c r="E738" t="s">
        <v>180</v>
      </c>
      <c r="F738" t="s">
        <v>1204</v>
      </c>
      <c r="G738" t="s">
        <v>2143</v>
      </c>
      <c r="H738">
        <v>61621</v>
      </c>
      <c r="I738">
        <v>219</v>
      </c>
      <c r="J738" t="s">
        <v>29</v>
      </c>
      <c r="K738" t="s">
        <v>30</v>
      </c>
      <c r="L738">
        <v>25000000</v>
      </c>
      <c r="M738">
        <v>1986</v>
      </c>
      <c r="N738">
        <v>7.3</v>
      </c>
      <c r="O738">
        <v>84713132</v>
      </c>
    </row>
    <row r="739" spans="1:15" x14ac:dyDescent="0.3">
      <c r="A739" t="s">
        <v>2145</v>
      </c>
      <c r="B739">
        <v>169</v>
      </c>
      <c r="C739">
        <v>188</v>
      </c>
      <c r="D739">
        <v>134218018</v>
      </c>
      <c r="E739" t="s">
        <v>2146</v>
      </c>
      <c r="F739" t="s">
        <v>425</v>
      </c>
      <c r="G739" t="s">
        <v>2147</v>
      </c>
      <c r="H739">
        <v>126357</v>
      </c>
      <c r="I739">
        <v>497</v>
      </c>
      <c r="J739" t="s">
        <v>29</v>
      </c>
      <c r="K739" t="s">
        <v>30</v>
      </c>
      <c r="L739">
        <v>55000000</v>
      </c>
      <c r="M739">
        <v>1978</v>
      </c>
      <c r="N739">
        <v>7.3</v>
      </c>
      <c r="O739">
        <v>79218018</v>
      </c>
    </row>
    <row r="740" spans="1:15" x14ac:dyDescent="0.3">
      <c r="A740" t="s">
        <v>2149</v>
      </c>
      <c r="B740">
        <v>42</v>
      </c>
      <c r="C740">
        <v>143</v>
      </c>
      <c r="D740">
        <v>82528097</v>
      </c>
      <c r="E740" t="s">
        <v>220</v>
      </c>
      <c r="F740" t="s">
        <v>2150</v>
      </c>
      <c r="G740" t="s">
        <v>2151</v>
      </c>
      <c r="H740">
        <v>30230</v>
      </c>
      <c r="I740">
        <v>154</v>
      </c>
      <c r="J740" t="s">
        <v>29</v>
      </c>
      <c r="K740" t="s">
        <v>30</v>
      </c>
      <c r="L740">
        <v>6500000</v>
      </c>
      <c r="M740">
        <v>1995</v>
      </c>
      <c r="N740">
        <v>7.3</v>
      </c>
      <c r="O740">
        <v>76028097</v>
      </c>
    </row>
    <row r="741" spans="1:15" x14ac:dyDescent="0.3">
      <c r="A741" t="s">
        <v>959</v>
      </c>
      <c r="B741">
        <v>169</v>
      </c>
      <c r="C741">
        <v>131</v>
      </c>
      <c r="D741">
        <v>125548685</v>
      </c>
      <c r="E741" t="s">
        <v>393</v>
      </c>
      <c r="F741" t="s">
        <v>2153</v>
      </c>
      <c r="G741" t="s">
        <v>2154</v>
      </c>
      <c r="H741">
        <v>135246</v>
      </c>
      <c r="I741">
        <v>498</v>
      </c>
      <c r="J741" t="s">
        <v>29</v>
      </c>
      <c r="K741" t="s">
        <v>30</v>
      </c>
      <c r="L741">
        <v>52000000</v>
      </c>
      <c r="M741">
        <v>2000</v>
      </c>
      <c r="N741">
        <v>7.3</v>
      </c>
      <c r="O741">
        <v>73548685</v>
      </c>
    </row>
    <row r="742" spans="1:15" x14ac:dyDescent="0.3">
      <c r="A742" t="s">
        <v>992</v>
      </c>
      <c r="B742">
        <v>376</v>
      </c>
      <c r="C742">
        <v>104</v>
      </c>
      <c r="D742">
        <v>268488329</v>
      </c>
      <c r="E742" t="s">
        <v>296</v>
      </c>
      <c r="F742" t="s">
        <v>478</v>
      </c>
      <c r="G742" t="s">
        <v>2156</v>
      </c>
      <c r="H742">
        <v>235025</v>
      </c>
      <c r="I742">
        <v>265</v>
      </c>
      <c r="J742" t="s">
        <v>29</v>
      </c>
      <c r="K742" t="s">
        <v>30</v>
      </c>
      <c r="L742">
        <v>200000000</v>
      </c>
      <c r="M742">
        <v>2013</v>
      </c>
      <c r="N742">
        <v>7.3</v>
      </c>
      <c r="O742">
        <v>68488329</v>
      </c>
    </row>
    <row r="743" spans="1:15" x14ac:dyDescent="0.3">
      <c r="A743" t="s">
        <v>72</v>
      </c>
      <c r="B743">
        <v>449</v>
      </c>
      <c r="C743">
        <v>138</v>
      </c>
      <c r="D743">
        <v>93749203</v>
      </c>
      <c r="E743" t="s">
        <v>224</v>
      </c>
      <c r="F743" t="s">
        <v>837</v>
      </c>
      <c r="G743" t="s">
        <v>2158</v>
      </c>
      <c r="H743">
        <v>264047</v>
      </c>
      <c r="I743">
        <v>491</v>
      </c>
      <c r="J743" t="s">
        <v>29</v>
      </c>
      <c r="K743" t="s">
        <v>30</v>
      </c>
      <c r="L743">
        <v>31000000</v>
      </c>
      <c r="M743">
        <v>2012</v>
      </c>
      <c r="N743">
        <v>7.3</v>
      </c>
      <c r="O743">
        <v>62749203</v>
      </c>
    </row>
    <row r="744" spans="1:15" x14ac:dyDescent="0.3">
      <c r="A744" t="s">
        <v>860</v>
      </c>
      <c r="B744">
        <v>549</v>
      </c>
      <c r="C744">
        <v>115</v>
      </c>
      <c r="D744">
        <v>82624961</v>
      </c>
      <c r="E744" t="s">
        <v>73</v>
      </c>
      <c r="F744" t="s">
        <v>952</v>
      </c>
      <c r="G744" t="s">
        <v>2160</v>
      </c>
      <c r="H744">
        <v>205284</v>
      </c>
      <c r="I744">
        <v>439</v>
      </c>
      <c r="J744" t="s">
        <v>29</v>
      </c>
      <c r="K744" t="s">
        <v>30</v>
      </c>
      <c r="L744">
        <v>20000000</v>
      </c>
      <c r="M744">
        <v>2011</v>
      </c>
      <c r="N744">
        <v>7.3</v>
      </c>
      <c r="O744">
        <v>62624961</v>
      </c>
    </row>
    <row r="745" spans="1:15" x14ac:dyDescent="0.3">
      <c r="A745" t="s">
        <v>1473</v>
      </c>
      <c r="B745">
        <v>63</v>
      </c>
      <c r="C745">
        <v>112</v>
      </c>
      <c r="D745">
        <v>62549000</v>
      </c>
      <c r="E745" t="s">
        <v>1915</v>
      </c>
      <c r="F745" t="s">
        <v>1574</v>
      </c>
      <c r="G745" t="s">
        <v>2162</v>
      </c>
      <c r="H745">
        <v>41361</v>
      </c>
      <c r="I745">
        <v>148</v>
      </c>
      <c r="J745" t="s">
        <v>29</v>
      </c>
      <c r="K745" t="s">
        <v>200</v>
      </c>
      <c r="L745">
        <v>2300000</v>
      </c>
      <c r="M745">
        <v>1992</v>
      </c>
      <c r="N745">
        <v>7.3</v>
      </c>
      <c r="O745">
        <v>60249000</v>
      </c>
    </row>
    <row r="746" spans="1:15" x14ac:dyDescent="0.3">
      <c r="A746" t="s">
        <v>995</v>
      </c>
      <c r="B746">
        <v>411</v>
      </c>
      <c r="C746">
        <v>104</v>
      </c>
      <c r="D746">
        <v>71897215</v>
      </c>
      <c r="E746" t="s">
        <v>2164</v>
      </c>
      <c r="F746" t="s">
        <v>486</v>
      </c>
      <c r="G746" t="s">
        <v>2165</v>
      </c>
      <c r="H746">
        <v>126893</v>
      </c>
      <c r="I746">
        <v>440</v>
      </c>
      <c r="J746" t="s">
        <v>29</v>
      </c>
      <c r="K746" t="s">
        <v>30</v>
      </c>
      <c r="L746">
        <v>15000000</v>
      </c>
      <c r="M746">
        <v>2016</v>
      </c>
      <c r="N746">
        <v>7.3</v>
      </c>
      <c r="O746">
        <v>56897215</v>
      </c>
    </row>
    <row r="747" spans="1:15" x14ac:dyDescent="0.3">
      <c r="A747" t="s">
        <v>2166</v>
      </c>
      <c r="B747">
        <v>257</v>
      </c>
      <c r="C747">
        <v>98</v>
      </c>
      <c r="D747">
        <v>187165546</v>
      </c>
      <c r="E747" t="s">
        <v>296</v>
      </c>
      <c r="F747" t="s">
        <v>468</v>
      </c>
      <c r="G747" t="s">
        <v>2167</v>
      </c>
      <c r="H747">
        <v>150618</v>
      </c>
      <c r="I747">
        <v>195</v>
      </c>
      <c r="J747" t="s">
        <v>29</v>
      </c>
      <c r="K747" t="s">
        <v>30</v>
      </c>
      <c r="L747">
        <v>135000000</v>
      </c>
      <c r="M747">
        <v>2013</v>
      </c>
      <c r="N747">
        <v>7.3</v>
      </c>
      <c r="O747">
        <v>52165546</v>
      </c>
    </row>
    <row r="748" spans="1:15" x14ac:dyDescent="0.3">
      <c r="A748" t="s">
        <v>1251</v>
      </c>
      <c r="B748">
        <v>280</v>
      </c>
      <c r="C748">
        <v>94</v>
      </c>
      <c r="D748">
        <v>56437947</v>
      </c>
      <c r="E748" t="s">
        <v>393</v>
      </c>
      <c r="F748" t="s">
        <v>2168</v>
      </c>
      <c r="G748" t="s">
        <v>2169</v>
      </c>
      <c r="H748">
        <v>85333</v>
      </c>
      <c r="I748">
        <v>421</v>
      </c>
      <c r="J748" t="s">
        <v>29</v>
      </c>
      <c r="K748" t="s">
        <v>200</v>
      </c>
      <c r="L748">
        <v>9800000</v>
      </c>
      <c r="M748">
        <v>2006</v>
      </c>
      <c r="N748">
        <v>7.3</v>
      </c>
      <c r="O748">
        <v>46637947</v>
      </c>
    </row>
    <row r="749" spans="1:15" x14ac:dyDescent="0.3">
      <c r="A749" t="s">
        <v>1106</v>
      </c>
      <c r="B749">
        <v>152</v>
      </c>
      <c r="C749">
        <v>121</v>
      </c>
      <c r="D749">
        <v>71309760</v>
      </c>
      <c r="E749" t="s">
        <v>588</v>
      </c>
      <c r="F749" t="s">
        <v>2171</v>
      </c>
      <c r="G749" t="s">
        <v>2172</v>
      </c>
      <c r="H749">
        <v>150308</v>
      </c>
      <c r="I749">
        <v>498</v>
      </c>
      <c r="J749" t="s">
        <v>29</v>
      </c>
      <c r="K749" t="s">
        <v>200</v>
      </c>
      <c r="L749">
        <v>25000000</v>
      </c>
      <c r="M749">
        <v>2000</v>
      </c>
      <c r="N749">
        <v>7.3</v>
      </c>
      <c r="O749">
        <v>46309760</v>
      </c>
    </row>
    <row r="750" spans="1:15" x14ac:dyDescent="0.3">
      <c r="A750" t="s">
        <v>115</v>
      </c>
      <c r="B750">
        <v>120</v>
      </c>
      <c r="C750">
        <v>128</v>
      </c>
      <c r="D750">
        <v>79100000</v>
      </c>
      <c r="E750" t="s">
        <v>543</v>
      </c>
      <c r="F750" t="s">
        <v>44</v>
      </c>
      <c r="G750" t="s">
        <v>2174</v>
      </c>
      <c r="H750">
        <v>127503</v>
      </c>
      <c r="I750">
        <v>261</v>
      </c>
      <c r="J750" t="s">
        <v>29</v>
      </c>
      <c r="K750" t="s">
        <v>30</v>
      </c>
      <c r="L750">
        <v>35000000</v>
      </c>
      <c r="M750">
        <v>1991</v>
      </c>
      <c r="N750">
        <v>7.3</v>
      </c>
      <c r="O750">
        <v>44100000</v>
      </c>
    </row>
    <row r="751" spans="1:15" x14ac:dyDescent="0.3">
      <c r="A751" t="s">
        <v>2176</v>
      </c>
      <c r="B751">
        <v>384</v>
      </c>
      <c r="C751">
        <v>125</v>
      </c>
      <c r="D751">
        <v>117698894</v>
      </c>
      <c r="E751" t="s">
        <v>1366</v>
      </c>
      <c r="F751" t="s">
        <v>27</v>
      </c>
      <c r="G751" t="s">
        <v>2177</v>
      </c>
      <c r="H751">
        <v>447979</v>
      </c>
      <c r="I751">
        <v>629</v>
      </c>
      <c r="J751" t="s">
        <v>29</v>
      </c>
      <c r="K751" t="s">
        <v>30</v>
      </c>
      <c r="L751">
        <v>75000000</v>
      </c>
      <c r="M751">
        <v>2013</v>
      </c>
      <c r="N751">
        <v>7.3</v>
      </c>
      <c r="O751">
        <v>42698894</v>
      </c>
    </row>
    <row r="752" spans="1:15" x14ac:dyDescent="0.3">
      <c r="A752" t="s">
        <v>2179</v>
      </c>
      <c r="B752">
        <v>118</v>
      </c>
      <c r="C752">
        <v>120</v>
      </c>
      <c r="D752">
        <v>81593527</v>
      </c>
      <c r="E752" t="s">
        <v>2180</v>
      </c>
      <c r="F752" t="s">
        <v>2075</v>
      </c>
      <c r="G752" t="s">
        <v>2181</v>
      </c>
      <c r="H752">
        <v>48806</v>
      </c>
      <c r="I752">
        <v>263</v>
      </c>
      <c r="J752" t="s">
        <v>29</v>
      </c>
      <c r="K752" t="s">
        <v>30</v>
      </c>
      <c r="L752">
        <v>40000000</v>
      </c>
      <c r="M752">
        <v>2006</v>
      </c>
      <c r="N752">
        <v>7.3</v>
      </c>
      <c r="O752">
        <v>41593527</v>
      </c>
    </row>
    <row r="753" spans="1:15" x14ac:dyDescent="0.3">
      <c r="A753" t="s">
        <v>961</v>
      </c>
      <c r="B753">
        <v>203</v>
      </c>
      <c r="C753">
        <v>139</v>
      </c>
      <c r="D753">
        <v>81292135</v>
      </c>
      <c r="E753" t="s">
        <v>208</v>
      </c>
      <c r="F753" t="s">
        <v>436</v>
      </c>
      <c r="G753" t="s">
        <v>2183</v>
      </c>
      <c r="H753">
        <v>137891</v>
      </c>
      <c r="I753">
        <v>696</v>
      </c>
      <c r="J753" t="s">
        <v>29</v>
      </c>
      <c r="K753" t="s">
        <v>30</v>
      </c>
      <c r="L753">
        <v>40000000</v>
      </c>
      <c r="M753">
        <v>1999</v>
      </c>
      <c r="N753">
        <v>7.3</v>
      </c>
      <c r="O753">
        <v>41292135</v>
      </c>
    </row>
    <row r="754" spans="1:15" x14ac:dyDescent="0.3">
      <c r="A754" t="s">
        <v>1374</v>
      </c>
      <c r="B754">
        <v>490</v>
      </c>
      <c r="C754">
        <v>143</v>
      </c>
      <c r="D754">
        <v>144812796</v>
      </c>
      <c r="E754" t="s">
        <v>588</v>
      </c>
      <c r="F754" t="s">
        <v>87</v>
      </c>
      <c r="G754" t="s">
        <v>2185</v>
      </c>
      <c r="H754">
        <v>362912</v>
      </c>
      <c r="I754">
        <v>753</v>
      </c>
      <c r="J754" t="s">
        <v>29</v>
      </c>
      <c r="K754" t="s">
        <v>581</v>
      </c>
      <c r="L754">
        <v>105000000</v>
      </c>
      <c r="M754">
        <v>2013</v>
      </c>
      <c r="N754">
        <v>7.3</v>
      </c>
      <c r="O754">
        <v>39812796</v>
      </c>
    </row>
    <row r="755" spans="1:15" x14ac:dyDescent="0.3">
      <c r="A755" t="s">
        <v>1374</v>
      </c>
      <c r="B755">
        <v>490</v>
      </c>
      <c r="C755">
        <v>143</v>
      </c>
      <c r="D755">
        <v>144812796</v>
      </c>
      <c r="E755" t="s">
        <v>588</v>
      </c>
      <c r="F755" t="s">
        <v>87</v>
      </c>
      <c r="G755" t="s">
        <v>2185</v>
      </c>
      <c r="H755">
        <v>362933</v>
      </c>
      <c r="I755">
        <v>753</v>
      </c>
      <c r="J755" t="s">
        <v>29</v>
      </c>
      <c r="K755" t="s">
        <v>581</v>
      </c>
      <c r="L755">
        <v>105000000</v>
      </c>
      <c r="M755">
        <v>2013</v>
      </c>
      <c r="N755">
        <v>7.3</v>
      </c>
      <c r="O755">
        <v>39812796</v>
      </c>
    </row>
    <row r="756" spans="1:15" x14ac:dyDescent="0.3">
      <c r="A756" t="s">
        <v>746</v>
      </c>
      <c r="B756">
        <v>82</v>
      </c>
      <c r="C756">
        <v>123</v>
      </c>
      <c r="D756">
        <v>91400000</v>
      </c>
      <c r="E756" t="s">
        <v>2017</v>
      </c>
      <c r="F756" t="s">
        <v>837</v>
      </c>
      <c r="G756" t="s">
        <v>2188</v>
      </c>
      <c r="H756">
        <v>81026</v>
      </c>
      <c r="I756">
        <v>194</v>
      </c>
      <c r="J756" t="s">
        <v>29</v>
      </c>
      <c r="K756" t="s">
        <v>30</v>
      </c>
      <c r="L756">
        <v>53000000</v>
      </c>
      <c r="M756">
        <v>1995</v>
      </c>
      <c r="N756">
        <v>7.3</v>
      </c>
      <c r="O756">
        <v>38400000</v>
      </c>
    </row>
    <row r="757" spans="1:15" x14ac:dyDescent="0.3">
      <c r="A757" t="s">
        <v>1079</v>
      </c>
      <c r="B757">
        <v>323</v>
      </c>
      <c r="C757">
        <v>109</v>
      </c>
      <c r="D757">
        <v>47536959</v>
      </c>
      <c r="E757" t="s">
        <v>92</v>
      </c>
      <c r="F757" t="s">
        <v>2190</v>
      </c>
      <c r="G757" t="s">
        <v>2191</v>
      </c>
      <c r="H757">
        <v>86955</v>
      </c>
      <c r="I757">
        <v>275</v>
      </c>
      <c r="J757" t="s">
        <v>29</v>
      </c>
      <c r="K757" t="s">
        <v>30</v>
      </c>
      <c r="L757">
        <v>10000000</v>
      </c>
      <c r="M757">
        <v>2009</v>
      </c>
      <c r="N757">
        <v>7.3</v>
      </c>
      <c r="O757">
        <v>37536959</v>
      </c>
    </row>
    <row r="758" spans="1:15" x14ac:dyDescent="0.3">
      <c r="A758" t="s">
        <v>1079</v>
      </c>
      <c r="B758">
        <v>323</v>
      </c>
      <c r="C758">
        <v>109</v>
      </c>
      <c r="D758">
        <v>47536959</v>
      </c>
      <c r="E758" t="s">
        <v>92</v>
      </c>
      <c r="F758" t="s">
        <v>2190</v>
      </c>
      <c r="G758" t="s">
        <v>2191</v>
      </c>
      <c r="H758">
        <v>86956</v>
      </c>
      <c r="I758">
        <v>275</v>
      </c>
      <c r="J758" t="s">
        <v>29</v>
      </c>
      <c r="K758" t="s">
        <v>30</v>
      </c>
      <c r="L758">
        <v>10000000</v>
      </c>
      <c r="M758">
        <v>2009</v>
      </c>
      <c r="N758">
        <v>7.3</v>
      </c>
      <c r="O758">
        <v>37536959</v>
      </c>
    </row>
    <row r="759" spans="1:15" x14ac:dyDescent="0.3">
      <c r="A759" t="s">
        <v>2194</v>
      </c>
      <c r="B759">
        <v>264</v>
      </c>
      <c r="C759">
        <v>124</v>
      </c>
      <c r="D759">
        <v>46377022</v>
      </c>
      <c r="E759" t="s">
        <v>73</v>
      </c>
      <c r="F759" t="s">
        <v>1729</v>
      </c>
      <c r="G759" t="s">
        <v>2195</v>
      </c>
      <c r="H759">
        <v>75306</v>
      </c>
      <c r="I759">
        <v>266</v>
      </c>
      <c r="J759" t="s">
        <v>29</v>
      </c>
      <c r="K759" t="s">
        <v>200</v>
      </c>
      <c r="L759">
        <v>10000000</v>
      </c>
      <c r="M759">
        <v>2011</v>
      </c>
      <c r="N759">
        <v>7.3</v>
      </c>
      <c r="O759">
        <v>36377022</v>
      </c>
    </row>
    <row r="760" spans="1:15" x14ac:dyDescent="0.3">
      <c r="A760" t="s">
        <v>1737</v>
      </c>
      <c r="B760">
        <v>24</v>
      </c>
      <c r="C760">
        <v>69</v>
      </c>
      <c r="D760">
        <v>48092846</v>
      </c>
      <c r="E760" t="s">
        <v>2197</v>
      </c>
      <c r="F760" t="s">
        <v>2198</v>
      </c>
      <c r="G760" t="s">
        <v>2199</v>
      </c>
      <c r="H760">
        <v>61753</v>
      </c>
      <c r="I760">
        <v>133</v>
      </c>
      <c r="J760" t="s">
        <v>29</v>
      </c>
      <c r="K760" t="s">
        <v>30</v>
      </c>
      <c r="L760">
        <v>12500000</v>
      </c>
      <c r="M760">
        <v>1988</v>
      </c>
      <c r="N760">
        <v>7.3</v>
      </c>
      <c r="O760">
        <v>35592846</v>
      </c>
    </row>
    <row r="761" spans="1:15" x14ac:dyDescent="0.3">
      <c r="A761" t="s">
        <v>1607</v>
      </c>
      <c r="B761">
        <v>27</v>
      </c>
      <c r="C761">
        <v>115</v>
      </c>
      <c r="D761">
        <v>50003300</v>
      </c>
      <c r="E761" t="s">
        <v>2200</v>
      </c>
      <c r="F761" t="s">
        <v>40</v>
      </c>
      <c r="G761" t="s">
        <v>2201</v>
      </c>
      <c r="H761">
        <v>36624</v>
      </c>
      <c r="I761">
        <v>132</v>
      </c>
      <c r="J761" t="s">
        <v>29</v>
      </c>
      <c r="K761" t="s">
        <v>30</v>
      </c>
      <c r="L761">
        <v>15000000</v>
      </c>
      <c r="M761">
        <v>1994</v>
      </c>
      <c r="N761">
        <v>7.3</v>
      </c>
      <c r="O761">
        <v>35003300</v>
      </c>
    </row>
    <row r="762" spans="1:15" x14ac:dyDescent="0.3">
      <c r="A762" t="s">
        <v>67</v>
      </c>
      <c r="B762">
        <v>38</v>
      </c>
      <c r="C762">
        <v>115</v>
      </c>
      <c r="D762">
        <v>41400000</v>
      </c>
      <c r="E762" t="s">
        <v>66</v>
      </c>
      <c r="F762" t="s">
        <v>67</v>
      </c>
      <c r="G762" t="s">
        <v>2202</v>
      </c>
      <c r="H762">
        <v>39451</v>
      </c>
      <c r="I762">
        <v>138</v>
      </c>
      <c r="J762" t="s">
        <v>29</v>
      </c>
      <c r="K762" t="s">
        <v>30</v>
      </c>
      <c r="L762">
        <v>6900000</v>
      </c>
      <c r="M762">
        <v>1985</v>
      </c>
      <c r="N762">
        <v>7.3</v>
      </c>
      <c r="O762">
        <v>34500000</v>
      </c>
    </row>
    <row r="763" spans="1:15" x14ac:dyDescent="0.3">
      <c r="A763" t="s">
        <v>1389</v>
      </c>
      <c r="B763">
        <v>175</v>
      </c>
      <c r="C763">
        <v>140</v>
      </c>
      <c r="D763">
        <v>120147445</v>
      </c>
      <c r="E763" t="s">
        <v>2204</v>
      </c>
      <c r="F763" t="s">
        <v>1167</v>
      </c>
      <c r="G763" t="s">
        <v>2205</v>
      </c>
      <c r="H763">
        <v>57661</v>
      </c>
      <c r="I763">
        <v>455</v>
      </c>
      <c r="J763" t="s">
        <v>29</v>
      </c>
      <c r="K763" t="s">
        <v>30</v>
      </c>
      <c r="L763">
        <v>87000000</v>
      </c>
      <c r="M763">
        <v>2003</v>
      </c>
      <c r="N763">
        <v>7.3</v>
      </c>
      <c r="O763">
        <v>33147445</v>
      </c>
    </row>
    <row r="764" spans="1:15" x14ac:dyDescent="0.3">
      <c r="A764" t="s">
        <v>1568</v>
      </c>
      <c r="B764">
        <v>273</v>
      </c>
      <c r="C764">
        <v>112</v>
      </c>
      <c r="D764">
        <v>39462438</v>
      </c>
      <c r="E764" t="s">
        <v>875</v>
      </c>
      <c r="F764" t="s">
        <v>1167</v>
      </c>
      <c r="G764" t="s">
        <v>2206</v>
      </c>
      <c r="H764">
        <v>67760</v>
      </c>
      <c r="I764">
        <v>226</v>
      </c>
      <c r="J764" t="s">
        <v>29</v>
      </c>
      <c r="K764" t="s">
        <v>30</v>
      </c>
      <c r="L764">
        <v>7000000</v>
      </c>
      <c r="M764">
        <v>2009</v>
      </c>
      <c r="N764">
        <v>7.3</v>
      </c>
      <c r="O764">
        <v>32462438</v>
      </c>
    </row>
    <row r="765" spans="1:15" x14ac:dyDescent="0.3">
      <c r="A765" t="s">
        <v>1106</v>
      </c>
      <c r="B765">
        <v>180</v>
      </c>
      <c r="C765">
        <v>122</v>
      </c>
      <c r="D765">
        <v>54235441</v>
      </c>
      <c r="E765" t="s">
        <v>73</v>
      </c>
      <c r="F765" t="s">
        <v>2208</v>
      </c>
      <c r="G765" t="s">
        <v>2209</v>
      </c>
      <c r="H765">
        <v>52894</v>
      </c>
      <c r="I765">
        <v>185</v>
      </c>
      <c r="J765" t="s">
        <v>29</v>
      </c>
      <c r="K765" t="s">
        <v>30</v>
      </c>
      <c r="L765">
        <v>22000000</v>
      </c>
      <c r="M765">
        <v>2014</v>
      </c>
      <c r="N765">
        <v>7.3</v>
      </c>
      <c r="O765">
        <v>32235441</v>
      </c>
    </row>
    <row r="766" spans="1:15" x14ac:dyDescent="0.3">
      <c r="A766" t="s">
        <v>2103</v>
      </c>
      <c r="B766">
        <v>155</v>
      </c>
      <c r="C766">
        <v>138</v>
      </c>
      <c r="D766">
        <v>112225777</v>
      </c>
      <c r="E766" t="s">
        <v>2211</v>
      </c>
      <c r="F766" t="s">
        <v>1302</v>
      </c>
      <c r="G766" t="s">
        <v>2212</v>
      </c>
      <c r="H766">
        <v>283967</v>
      </c>
      <c r="I766">
        <v>535</v>
      </c>
      <c r="J766" t="s">
        <v>29</v>
      </c>
      <c r="K766" t="s">
        <v>30</v>
      </c>
      <c r="L766">
        <v>80000000</v>
      </c>
      <c r="M766">
        <v>1997</v>
      </c>
      <c r="N766">
        <v>7.3</v>
      </c>
      <c r="O766">
        <v>32225777</v>
      </c>
    </row>
    <row r="767" spans="1:15" x14ac:dyDescent="0.3">
      <c r="A767" t="s">
        <v>999</v>
      </c>
      <c r="B767">
        <v>275</v>
      </c>
      <c r="C767">
        <v>102</v>
      </c>
      <c r="D767">
        <v>44134898</v>
      </c>
      <c r="E767" t="s">
        <v>73</v>
      </c>
      <c r="F767" t="s">
        <v>520</v>
      </c>
      <c r="G767" t="s">
        <v>2214</v>
      </c>
      <c r="H767">
        <v>72803</v>
      </c>
      <c r="I767">
        <v>171</v>
      </c>
      <c r="J767" t="s">
        <v>29</v>
      </c>
      <c r="K767" t="s">
        <v>30</v>
      </c>
      <c r="L767">
        <v>13000000</v>
      </c>
      <c r="M767">
        <v>2014</v>
      </c>
      <c r="N767">
        <v>7.3</v>
      </c>
      <c r="O767">
        <v>31134898</v>
      </c>
    </row>
    <row r="768" spans="1:15" x14ac:dyDescent="0.3">
      <c r="A768" t="s">
        <v>985</v>
      </c>
      <c r="B768">
        <v>185</v>
      </c>
      <c r="C768">
        <v>109</v>
      </c>
      <c r="D768">
        <v>34468224</v>
      </c>
      <c r="E768" t="s">
        <v>2216</v>
      </c>
      <c r="F768" t="s">
        <v>2217</v>
      </c>
      <c r="G768" t="s">
        <v>2218</v>
      </c>
      <c r="H768">
        <v>105568</v>
      </c>
      <c r="I768">
        <v>533</v>
      </c>
      <c r="J768" t="s">
        <v>29</v>
      </c>
      <c r="K768" t="s">
        <v>30</v>
      </c>
      <c r="L768">
        <v>4500000</v>
      </c>
      <c r="M768">
        <v>2003</v>
      </c>
      <c r="N768">
        <v>7.3</v>
      </c>
      <c r="O768">
        <v>29968224</v>
      </c>
    </row>
    <row r="769" spans="1:15" x14ac:dyDescent="0.3">
      <c r="A769" t="s">
        <v>1096</v>
      </c>
      <c r="B769">
        <v>109</v>
      </c>
      <c r="C769">
        <v>110</v>
      </c>
      <c r="D769">
        <v>37766350</v>
      </c>
      <c r="E769" t="s">
        <v>92</v>
      </c>
      <c r="F769" t="s">
        <v>2219</v>
      </c>
      <c r="G769" t="s">
        <v>2220</v>
      </c>
      <c r="H769">
        <v>19440</v>
      </c>
      <c r="I769">
        <v>56</v>
      </c>
      <c r="J769" t="s">
        <v>29</v>
      </c>
      <c r="K769" t="s">
        <v>30</v>
      </c>
      <c r="L769">
        <v>11000000</v>
      </c>
      <c r="M769">
        <v>2008</v>
      </c>
      <c r="N769">
        <v>7.3</v>
      </c>
      <c r="O769">
        <v>26766350</v>
      </c>
    </row>
    <row r="770" spans="1:15" x14ac:dyDescent="0.3">
      <c r="A770" t="s">
        <v>2221</v>
      </c>
      <c r="B770">
        <v>213</v>
      </c>
      <c r="C770">
        <v>102</v>
      </c>
      <c r="D770">
        <v>71423726</v>
      </c>
      <c r="E770" t="s">
        <v>180</v>
      </c>
      <c r="F770" t="s">
        <v>398</v>
      </c>
      <c r="G770" t="s">
        <v>2222</v>
      </c>
      <c r="H770">
        <v>123558</v>
      </c>
      <c r="I770">
        <v>609</v>
      </c>
      <c r="J770" t="s">
        <v>29</v>
      </c>
      <c r="K770" t="s">
        <v>30</v>
      </c>
      <c r="L770">
        <v>45000000</v>
      </c>
      <c r="M770">
        <v>1999</v>
      </c>
      <c r="N770">
        <v>7.3</v>
      </c>
      <c r="O770">
        <v>26423726</v>
      </c>
    </row>
    <row r="771" spans="1:15" x14ac:dyDescent="0.3">
      <c r="A771" t="s">
        <v>807</v>
      </c>
      <c r="B771">
        <v>20</v>
      </c>
      <c r="C771">
        <v>97</v>
      </c>
      <c r="D771">
        <v>27900000</v>
      </c>
      <c r="E771" t="s">
        <v>73</v>
      </c>
      <c r="F771" t="s">
        <v>2223</v>
      </c>
      <c r="G771" t="s">
        <v>2224</v>
      </c>
      <c r="H771">
        <v>74626</v>
      </c>
      <c r="I771">
        <v>157</v>
      </c>
      <c r="J771" t="s">
        <v>29</v>
      </c>
      <c r="K771" t="s">
        <v>30</v>
      </c>
      <c r="L771">
        <v>3500000</v>
      </c>
      <c r="M771">
        <v>1995</v>
      </c>
      <c r="N771">
        <v>7.3</v>
      </c>
      <c r="O771">
        <v>24400000</v>
      </c>
    </row>
    <row r="772" spans="1:15" x14ac:dyDescent="0.3">
      <c r="A772" t="s">
        <v>2225</v>
      </c>
      <c r="B772">
        <v>299</v>
      </c>
      <c r="C772">
        <v>119</v>
      </c>
      <c r="D772">
        <v>49024969</v>
      </c>
      <c r="E772" t="s">
        <v>140</v>
      </c>
      <c r="F772" t="s">
        <v>1729</v>
      </c>
      <c r="G772" t="s">
        <v>2226</v>
      </c>
      <c r="H772">
        <v>133367</v>
      </c>
      <c r="I772">
        <v>363</v>
      </c>
      <c r="J772" t="s">
        <v>29</v>
      </c>
      <c r="K772" t="s">
        <v>30</v>
      </c>
      <c r="L772">
        <v>25000000</v>
      </c>
      <c r="M772">
        <v>2007</v>
      </c>
      <c r="N772">
        <v>7.3</v>
      </c>
      <c r="O772">
        <v>24024969</v>
      </c>
    </row>
    <row r="773" spans="1:15" x14ac:dyDescent="0.3">
      <c r="A773" t="s">
        <v>1337</v>
      </c>
      <c r="B773">
        <v>203</v>
      </c>
      <c r="C773">
        <v>109</v>
      </c>
      <c r="D773">
        <v>33305037</v>
      </c>
      <c r="E773" t="s">
        <v>60</v>
      </c>
      <c r="F773" t="s">
        <v>468</v>
      </c>
      <c r="G773" t="s">
        <v>2227</v>
      </c>
      <c r="H773">
        <v>33856</v>
      </c>
      <c r="I773">
        <v>147</v>
      </c>
      <c r="J773" t="s">
        <v>29</v>
      </c>
      <c r="K773" t="s">
        <v>200</v>
      </c>
      <c r="L773">
        <v>11000000</v>
      </c>
      <c r="M773">
        <v>2015</v>
      </c>
      <c r="N773">
        <v>7.3</v>
      </c>
      <c r="O773">
        <v>22305037</v>
      </c>
    </row>
    <row r="774" spans="1:15" x14ac:dyDescent="0.3">
      <c r="A774" t="s">
        <v>746</v>
      </c>
      <c r="B774">
        <v>81</v>
      </c>
      <c r="C774">
        <v>140</v>
      </c>
      <c r="D774">
        <v>111544445</v>
      </c>
      <c r="E774" t="s">
        <v>1536</v>
      </c>
      <c r="F774" t="s">
        <v>665</v>
      </c>
      <c r="G774" t="s">
        <v>2228</v>
      </c>
      <c r="H774">
        <v>188116</v>
      </c>
      <c r="I774">
        <v>415</v>
      </c>
      <c r="J774" t="s">
        <v>29</v>
      </c>
      <c r="K774" t="s">
        <v>30</v>
      </c>
      <c r="L774">
        <v>90000000</v>
      </c>
      <c r="M774">
        <v>1998</v>
      </c>
      <c r="N774">
        <v>7.3</v>
      </c>
      <c r="O774">
        <v>21544445</v>
      </c>
    </row>
    <row r="775" spans="1:15" x14ac:dyDescent="0.3">
      <c r="A775" t="s">
        <v>2130</v>
      </c>
      <c r="B775">
        <v>187</v>
      </c>
      <c r="C775">
        <v>131</v>
      </c>
      <c r="D775">
        <v>41300105</v>
      </c>
      <c r="E775" t="s">
        <v>257</v>
      </c>
      <c r="F775" t="s">
        <v>1828</v>
      </c>
      <c r="G775" t="s">
        <v>2229</v>
      </c>
      <c r="H775">
        <v>65201</v>
      </c>
      <c r="I775">
        <v>651</v>
      </c>
      <c r="J775" t="s">
        <v>29</v>
      </c>
      <c r="K775" t="s">
        <v>200</v>
      </c>
      <c r="L775">
        <v>19800000</v>
      </c>
      <c r="M775">
        <v>2001</v>
      </c>
      <c r="N775">
        <v>7.3</v>
      </c>
      <c r="O775">
        <v>21500105</v>
      </c>
    </row>
    <row r="776" spans="1:15" x14ac:dyDescent="0.3">
      <c r="A776" t="s">
        <v>818</v>
      </c>
      <c r="B776">
        <v>136</v>
      </c>
      <c r="C776">
        <v>91</v>
      </c>
      <c r="D776">
        <v>51475962</v>
      </c>
      <c r="E776" t="s">
        <v>214</v>
      </c>
      <c r="F776" t="s">
        <v>1197</v>
      </c>
      <c r="G776" t="s">
        <v>2230</v>
      </c>
      <c r="H776">
        <v>177828</v>
      </c>
      <c r="I776">
        <v>714</v>
      </c>
      <c r="J776" t="s">
        <v>29</v>
      </c>
      <c r="K776" t="s">
        <v>30</v>
      </c>
      <c r="L776">
        <v>30000000</v>
      </c>
      <c r="M776">
        <v>2003</v>
      </c>
      <c r="N776">
        <v>7.3</v>
      </c>
      <c r="O776">
        <v>21475962</v>
      </c>
    </row>
    <row r="777" spans="1:15" x14ac:dyDescent="0.3">
      <c r="A777" t="s">
        <v>1024</v>
      </c>
      <c r="B777">
        <v>233</v>
      </c>
      <c r="C777">
        <v>95</v>
      </c>
      <c r="D777">
        <v>148337537</v>
      </c>
      <c r="E777" t="s">
        <v>2231</v>
      </c>
      <c r="F777" t="s">
        <v>221</v>
      </c>
      <c r="G777" t="s">
        <v>2232</v>
      </c>
      <c r="H777">
        <v>172754</v>
      </c>
      <c r="I777">
        <v>187</v>
      </c>
      <c r="J777" t="s">
        <v>29</v>
      </c>
      <c r="K777" t="s">
        <v>30</v>
      </c>
      <c r="L777">
        <v>130000000</v>
      </c>
      <c r="M777">
        <v>2010</v>
      </c>
      <c r="N777">
        <v>7.3</v>
      </c>
      <c r="O777">
        <v>18337537</v>
      </c>
    </row>
    <row r="778" spans="1:15" x14ac:dyDescent="0.3">
      <c r="A778" t="s">
        <v>2233</v>
      </c>
      <c r="B778">
        <v>274</v>
      </c>
      <c r="C778">
        <v>118</v>
      </c>
      <c r="D778">
        <v>57981889</v>
      </c>
      <c r="E778" t="s">
        <v>208</v>
      </c>
      <c r="F778" t="s">
        <v>145</v>
      </c>
      <c r="G778" t="s">
        <v>2234</v>
      </c>
      <c r="H778">
        <v>173848</v>
      </c>
      <c r="I778">
        <v>203</v>
      </c>
      <c r="J778" t="s">
        <v>29</v>
      </c>
      <c r="K778" t="s">
        <v>30</v>
      </c>
      <c r="L778">
        <v>40000000</v>
      </c>
      <c r="M778">
        <v>2011</v>
      </c>
      <c r="N778">
        <v>7.3</v>
      </c>
      <c r="O778">
        <v>17981889</v>
      </c>
    </row>
    <row r="779" spans="1:15" x14ac:dyDescent="0.3">
      <c r="A779" t="s">
        <v>59</v>
      </c>
      <c r="B779">
        <v>151</v>
      </c>
      <c r="C779">
        <v>128</v>
      </c>
      <c r="D779">
        <v>77032279</v>
      </c>
      <c r="E779" t="s">
        <v>73</v>
      </c>
      <c r="F779" t="s">
        <v>74</v>
      </c>
      <c r="G779" t="s">
        <v>2235</v>
      </c>
      <c r="H779">
        <v>303864</v>
      </c>
      <c r="I779">
        <v>596</v>
      </c>
      <c r="J779" t="s">
        <v>29</v>
      </c>
      <c r="K779" t="s">
        <v>30</v>
      </c>
      <c r="L779">
        <v>60000000</v>
      </c>
      <c r="M779">
        <v>2004</v>
      </c>
      <c r="N779">
        <v>7.3</v>
      </c>
      <c r="O779">
        <v>17032279</v>
      </c>
    </row>
    <row r="780" spans="1:15" x14ac:dyDescent="0.3">
      <c r="A780" t="s">
        <v>539</v>
      </c>
      <c r="B780">
        <v>415</v>
      </c>
      <c r="C780">
        <v>98</v>
      </c>
      <c r="D780">
        <v>33404871</v>
      </c>
      <c r="E780" t="s">
        <v>92</v>
      </c>
      <c r="F780" t="s">
        <v>2236</v>
      </c>
      <c r="G780" t="s">
        <v>2237</v>
      </c>
      <c r="H780">
        <v>150082</v>
      </c>
      <c r="I780">
        <v>384</v>
      </c>
      <c r="J780" t="s">
        <v>29</v>
      </c>
      <c r="K780" t="s">
        <v>30</v>
      </c>
      <c r="L780">
        <v>18000000</v>
      </c>
      <c r="M780">
        <v>2013</v>
      </c>
      <c r="N780">
        <v>7.3</v>
      </c>
      <c r="O780">
        <v>15404871</v>
      </c>
    </row>
    <row r="781" spans="1:15" x14ac:dyDescent="0.3">
      <c r="A781" t="s">
        <v>1034</v>
      </c>
      <c r="B781">
        <v>284</v>
      </c>
      <c r="C781">
        <v>90</v>
      </c>
      <c r="D781">
        <v>165230261</v>
      </c>
      <c r="E781" t="s">
        <v>1440</v>
      </c>
      <c r="F781" t="s">
        <v>1148</v>
      </c>
      <c r="G781" t="s">
        <v>2238</v>
      </c>
      <c r="H781">
        <v>182718</v>
      </c>
      <c r="I781">
        <v>209</v>
      </c>
      <c r="J781" t="s">
        <v>29</v>
      </c>
      <c r="K781" t="s">
        <v>30</v>
      </c>
      <c r="L781">
        <v>150000000</v>
      </c>
      <c r="M781">
        <v>2011</v>
      </c>
      <c r="N781">
        <v>7.3</v>
      </c>
      <c r="O781">
        <v>15230261</v>
      </c>
    </row>
    <row r="782" spans="1:15" x14ac:dyDescent="0.3">
      <c r="A782" t="s">
        <v>1075</v>
      </c>
      <c r="B782">
        <v>184</v>
      </c>
      <c r="C782">
        <v>110</v>
      </c>
      <c r="D782">
        <v>16067035</v>
      </c>
      <c r="E782" t="s">
        <v>715</v>
      </c>
      <c r="F782" t="s">
        <v>2239</v>
      </c>
      <c r="G782" t="s">
        <v>2240</v>
      </c>
      <c r="H782">
        <v>116642</v>
      </c>
      <c r="I782">
        <v>389</v>
      </c>
      <c r="J782" t="s">
        <v>29</v>
      </c>
      <c r="K782" t="s">
        <v>200</v>
      </c>
      <c r="L782">
        <v>1100000</v>
      </c>
      <c r="M782">
        <v>1962</v>
      </c>
      <c r="N782">
        <v>7.3</v>
      </c>
      <c r="O782">
        <v>14967035</v>
      </c>
    </row>
    <row r="783" spans="1:15" x14ac:dyDescent="0.3">
      <c r="A783" t="s">
        <v>2241</v>
      </c>
      <c r="B783">
        <v>168</v>
      </c>
      <c r="C783">
        <v>118</v>
      </c>
      <c r="D783">
        <v>44983704</v>
      </c>
      <c r="E783" t="s">
        <v>2242</v>
      </c>
      <c r="F783" t="s">
        <v>902</v>
      </c>
      <c r="G783" t="s">
        <v>2243</v>
      </c>
      <c r="H783">
        <v>81866</v>
      </c>
      <c r="I783">
        <v>510</v>
      </c>
      <c r="J783" t="s">
        <v>29</v>
      </c>
      <c r="K783" t="s">
        <v>30</v>
      </c>
      <c r="L783">
        <v>31000000</v>
      </c>
      <c r="M783">
        <v>2000</v>
      </c>
      <c r="N783">
        <v>7.3</v>
      </c>
      <c r="O783">
        <v>13983704</v>
      </c>
    </row>
    <row r="784" spans="1:15" x14ac:dyDescent="0.3">
      <c r="A784" t="s">
        <v>1796</v>
      </c>
      <c r="B784">
        <v>322</v>
      </c>
      <c r="C784">
        <v>121</v>
      </c>
      <c r="D784">
        <v>37738400</v>
      </c>
      <c r="E784" t="s">
        <v>92</v>
      </c>
      <c r="F784" t="s">
        <v>512</v>
      </c>
      <c r="G784" t="s">
        <v>2244</v>
      </c>
      <c r="H784">
        <v>67797</v>
      </c>
      <c r="I784">
        <v>285</v>
      </c>
      <c r="J784" t="s">
        <v>29</v>
      </c>
      <c r="K784" t="s">
        <v>30</v>
      </c>
      <c r="L784">
        <v>25000000</v>
      </c>
      <c r="M784">
        <v>2013</v>
      </c>
      <c r="N784">
        <v>7.3</v>
      </c>
      <c r="O784">
        <v>12738400</v>
      </c>
    </row>
    <row r="785" spans="1:15" x14ac:dyDescent="0.3">
      <c r="A785" t="s">
        <v>2245</v>
      </c>
      <c r="B785">
        <v>136</v>
      </c>
      <c r="C785">
        <v>111</v>
      </c>
      <c r="D785">
        <v>71844424</v>
      </c>
      <c r="E785" t="s">
        <v>232</v>
      </c>
      <c r="F785" t="s">
        <v>2246</v>
      </c>
      <c r="G785" t="s">
        <v>2247</v>
      </c>
      <c r="H785">
        <v>33158</v>
      </c>
      <c r="I785">
        <v>223</v>
      </c>
      <c r="J785" t="s">
        <v>29</v>
      </c>
      <c r="K785" t="s">
        <v>30</v>
      </c>
      <c r="L785">
        <v>60000000</v>
      </c>
      <c r="M785">
        <v>2009</v>
      </c>
      <c r="N785">
        <v>7.3</v>
      </c>
      <c r="O785">
        <v>11844424</v>
      </c>
    </row>
    <row r="786" spans="1:15" x14ac:dyDescent="0.3">
      <c r="A786" t="s">
        <v>1072</v>
      </c>
      <c r="B786">
        <v>147</v>
      </c>
      <c r="C786">
        <v>113</v>
      </c>
      <c r="D786">
        <v>12006514</v>
      </c>
      <c r="E786" t="s">
        <v>699</v>
      </c>
      <c r="F786" t="s">
        <v>496</v>
      </c>
      <c r="G786" t="s">
        <v>2248</v>
      </c>
      <c r="H786">
        <v>114070</v>
      </c>
      <c r="I786">
        <v>500</v>
      </c>
      <c r="J786" t="s">
        <v>29</v>
      </c>
      <c r="K786" t="s">
        <v>30</v>
      </c>
      <c r="L786">
        <v>250000</v>
      </c>
      <c r="M786">
        <v>1997</v>
      </c>
      <c r="N786">
        <v>7.3</v>
      </c>
      <c r="O786">
        <v>11756514</v>
      </c>
    </row>
    <row r="787" spans="1:15" x14ac:dyDescent="0.3">
      <c r="A787" t="s">
        <v>2250</v>
      </c>
      <c r="B787">
        <v>193</v>
      </c>
      <c r="C787">
        <v>100</v>
      </c>
      <c r="D787">
        <v>11529368</v>
      </c>
      <c r="E787" t="s">
        <v>2251</v>
      </c>
      <c r="F787" t="s">
        <v>2252</v>
      </c>
      <c r="G787" t="s">
        <v>2253</v>
      </c>
      <c r="H787">
        <v>85028</v>
      </c>
      <c r="I787">
        <v>404</v>
      </c>
      <c r="J787" t="s">
        <v>29</v>
      </c>
      <c r="K787" t="s">
        <v>30</v>
      </c>
      <c r="L787">
        <v>65000</v>
      </c>
      <c r="M787">
        <v>2004</v>
      </c>
      <c r="N787">
        <v>7.3</v>
      </c>
      <c r="O787">
        <v>11464368</v>
      </c>
    </row>
    <row r="788" spans="1:15" x14ac:dyDescent="0.3">
      <c r="A788" t="s">
        <v>1032</v>
      </c>
      <c r="B788">
        <v>663</v>
      </c>
      <c r="C788">
        <v>93</v>
      </c>
      <c r="D788">
        <v>12784397</v>
      </c>
      <c r="E788" t="s">
        <v>2255</v>
      </c>
      <c r="F788" t="s">
        <v>537</v>
      </c>
      <c r="G788" t="s">
        <v>2256</v>
      </c>
      <c r="H788">
        <v>70336</v>
      </c>
      <c r="I788">
        <v>269</v>
      </c>
      <c r="J788" t="s">
        <v>29</v>
      </c>
      <c r="K788" t="s">
        <v>30</v>
      </c>
      <c r="L788">
        <v>1800000</v>
      </c>
      <c r="M788">
        <v>2012</v>
      </c>
      <c r="N788">
        <v>7.3</v>
      </c>
      <c r="O788">
        <v>10984397</v>
      </c>
    </row>
    <row r="789" spans="1:15" x14ac:dyDescent="0.3">
      <c r="A789" t="s">
        <v>2257</v>
      </c>
      <c r="B789">
        <v>180</v>
      </c>
      <c r="C789">
        <v>103</v>
      </c>
      <c r="D789">
        <v>17474107</v>
      </c>
      <c r="E789" t="s">
        <v>305</v>
      </c>
      <c r="F789" t="s">
        <v>2258</v>
      </c>
      <c r="G789" t="s">
        <v>2259</v>
      </c>
      <c r="H789">
        <v>56605</v>
      </c>
      <c r="I789">
        <v>89</v>
      </c>
      <c r="J789" t="s">
        <v>29</v>
      </c>
      <c r="K789" t="s">
        <v>30</v>
      </c>
      <c r="L789">
        <v>7000000</v>
      </c>
      <c r="M789">
        <v>2015</v>
      </c>
      <c r="N789">
        <v>7.3</v>
      </c>
      <c r="O789">
        <v>10474107</v>
      </c>
    </row>
    <row r="790" spans="1:15" x14ac:dyDescent="0.3">
      <c r="A790" t="s">
        <v>824</v>
      </c>
      <c r="B790">
        <v>137</v>
      </c>
      <c r="C790">
        <v>102</v>
      </c>
      <c r="D790">
        <v>16842303</v>
      </c>
      <c r="E790" t="s">
        <v>338</v>
      </c>
      <c r="F790" t="s">
        <v>1613</v>
      </c>
      <c r="G790" t="s">
        <v>2261</v>
      </c>
      <c r="H790">
        <v>59474</v>
      </c>
      <c r="I790">
        <v>418</v>
      </c>
      <c r="J790" t="s">
        <v>29</v>
      </c>
      <c r="K790" t="s">
        <v>30</v>
      </c>
      <c r="L790">
        <v>6500000</v>
      </c>
      <c r="M790">
        <v>1999</v>
      </c>
      <c r="N790">
        <v>7.3</v>
      </c>
      <c r="O790">
        <v>10342303</v>
      </c>
    </row>
    <row r="791" spans="1:15" x14ac:dyDescent="0.3">
      <c r="A791" t="s">
        <v>915</v>
      </c>
      <c r="B791">
        <v>222</v>
      </c>
      <c r="C791">
        <v>111</v>
      </c>
      <c r="D791">
        <v>30028592</v>
      </c>
      <c r="E791" t="s">
        <v>1915</v>
      </c>
      <c r="F791" t="s">
        <v>339</v>
      </c>
      <c r="G791" t="s">
        <v>2262</v>
      </c>
      <c r="H791">
        <v>152247</v>
      </c>
      <c r="I791">
        <v>189</v>
      </c>
      <c r="J791" t="s">
        <v>29</v>
      </c>
      <c r="K791" t="s">
        <v>200</v>
      </c>
      <c r="L791">
        <v>20000000</v>
      </c>
      <c r="M791">
        <v>2008</v>
      </c>
      <c r="N791">
        <v>7.3</v>
      </c>
      <c r="O791">
        <v>10028592</v>
      </c>
    </row>
    <row r="792" spans="1:15" x14ac:dyDescent="0.3">
      <c r="A792" t="s">
        <v>451</v>
      </c>
      <c r="B792">
        <v>172</v>
      </c>
      <c r="C792">
        <v>93</v>
      </c>
      <c r="D792">
        <v>13008928</v>
      </c>
      <c r="E792" t="s">
        <v>2263</v>
      </c>
      <c r="F792" t="s">
        <v>2264</v>
      </c>
      <c r="G792" t="s">
        <v>2265</v>
      </c>
      <c r="H792">
        <v>73501</v>
      </c>
      <c r="I792">
        <v>333</v>
      </c>
      <c r="J792" t="s">
        <v>29</v>
      </c>
      <c r="K792" t="s">
        <v>30</v>
      </c>
      <c r="L792">
        <v>4000000</v>
      </c>
      <c r="M792">
        <v>1988</v>
      </c>
      <c r="N792">
        <v>7.3</v>
      </c>
      <c r="O792">
        <v>9008928</v>
      </c>
    </row>
    <row r="793" spans="1:15" x14ac:dyDescent="0.3">
      <c r="A793" t="s">
        <v>2267</v>
      </c>
      <c r="B793">
        <v>31</v>
      </c>
      <c r="C793">
        <v>109</v>
      </c>
      <c r="D793">
        <v>14821531</v>
      </c>
      <c r="E793" t="s">
        <v>92</v>
      </c>
      <c r="F793" t="s">
        <v>2268</v>
      </c>
      <c r="G793" t="s">
        <v>2269</v>
      </c>
      <c r="H793">
        <v>6915</v>
      </c>
      <c r="I793">
        <v>209</v>
      </c>
      <c r="J793" t="s">
        <v>29</v>
      </c>
      <c r="K793" t="s">
        <v>30</v>
      </c>
      <c r="L793">
        <v>6000000</v>
      </c>
      <c r="M793">
        <v>1997</v>
      </c>
      <c r="N793">
        <v>7.3</v>
      </c>
      <c r="O793">
        <v>8821531</v>
      </c>
    </row>
    <row r="794" spans="1:15" x14ac:dyDescent="0.3">
      <c r="A794" t="s">
        <v>312</v>
      </c>
      <c r="B794">
        <v>137</v>
      </c>
      <c r="C794">
        <v>136</v>
      </c>
      <c r="D794">
        <v>51768623</v>
      </c>
      <c r="E794" t="s">
        <v>92</v>
      </c>
      <c r="F794" t="s">
        <v>2270</v>
      </c>
      <c r="G794" t="s">
        <v>2271</v>
      </c>
      <c r="H794">
        <v>73006</v>
      </c>
      <c r="I794">
        <v>297</v>
      </c>
      <c r="J794" t="s">
        <v>29</v>
      </c>
      <c r="K794" t="s">
        <v>30</v>
      </c>
      <c r="L794">
        <v>43000000</v>
      </c>
      <c r="M794">
        <v>2000</v>
      </c>
      <c r="N794">
        <v>7.3</v>
      </c>
      <c r="O794">
        <v>8768623</v>
      </c>
    </row>
    <row r="795" spans="1:15" x14ac:dyDescent="0.3">
      <c r="A795" t="s">
        <v>837</v>
      </c>
      <c r="B795">
        <v>121</v>
      </c>
      <c r="C795">
        <v>117</v>
      </c>
      <c r="D795">
        <v>21078145</v>
      </c>
      <c r="E795" t="s">
        <v>393</v>
      </c>
      <c r="F795" t="s">
        <v>837</v>
      </c>
      <c r="G795" t="s">
        <v>2273</v>
      </c>
      <c r="H795">
        <v>26493</v>
      </c>
      <c r="I795">
        <v>159</v>
      </c>
      <c r="J795" t="s">
        <v>29</v>
      </c>
      <c r="K795" t="s">
        <v>30</v>
      </c>
      <c r="L795">
        <v>12500000</v>
      </c>
      <c r="M795">
        <v>2002</v>
      </c>
      <c r="N795">
        <v>7.3</v>
      </c>
      <c r="O795">
        <v>8578145</v>
      </c>
    </row>
    <row r="796" spans="1:15" x14ac:dyDescent="0.3">
      <c r="A796" t="s">
        <v>1342</v>
      </c>
      <c r="B796">
        <v>278</v>
      </c>
      <c r="C796">
        <v>100</v>
      </c>
      <c r="D796">
        <v>12574715</v>
      </c>
      <c r="E796" t="s">
        <v>92</v>
      </c>
      <c r="F796" t="s">
        <v>2274</v>
      </c>
      <c r="G796" t="s">
        <v>2275</v>
      </c>
      <c r="H796">
        <v>112138</v>
      </c>
      <c r="I796">
        <v>237</v>
      </c>
      <c r="J796" t="s">
        <v>29</v>
      </c>
      <c r="K796" t="s">
        <v>200</v>
      </c>
      <c r="L796">
        <v>4500000</v>
      </c>
      <c r="M796">
        <v>2009</v>
      </c>
      <c r="N796">
        <v>7.3</v>
      </c>
      <c r="O796">
        <v>8074715</v>
      </c>
    </row>
    <row r="797" spans="1:15" x14ac:dyDescent="0.3">
      <c r="A797" t="s">
        <v>2276</v>
      </c>
      <c r="B797">
        <v>212</v>
      </c>
      <c r="C797">
        <v>98</v>
      </c>
      <c r="D797">
        <v>33987757</v>
      </c>
      <c r="E797" t="s">
        <v>588</v>
      </c>
      <c r="F797" t="s">
        <v>418</v>
      </c>
      <c r="G797" t="s">
        <v>2277</v>
      </c>
      <c r="H797">
        <v>168314</v>
      </c>
      <c r="I797">
        <v>903</v>
      </c>
      <c r="J797" t="s">
        <v>29</v>
      </c>
      <c r="K797" t="s">
        <v>30</v>
      </c>
      <c r="L797">
        <v>27000000</v>
      </c>
      <c r="M797">
        <v>2004</v>
      </c>
      <c r="N797">
        <v>7.3</v>
      </c>
      <c r="O797">
        <v>6987757</v>
      </c>
    </row>
    <row r="798" spans="1:15" x14ac:dyDescent="0.3">
      <c r="A798" t="s">
        <v>860</v>
      </c>
      <c r="B798">
        <v>175</v>
      </c>
      <c r="C798">
        <v>103</v>
      </c>
      <c r="D798">
        <v>14879556</v>
      </c>
      <c r="E798" t="s">
        <v>73</v>
      </c>
      <c r="F798" t="s">
        <v>167</v>
      </c>
      <c r="G798" t="s">
        <v>2278</v>
      </c>
      <c r="H798">
        <v>73640</v>
      </c>
      <c r="I798">
        <v>441</v>
      </c>
      <c r="J798" t="s">
        <v>29</v>
      </c>
      <c r="K798" t="s">
        <v>30</v>
      </c>
      <c r="L798">
        <v>8000000</v>
      </c>
      <c r="M798">
        <v>1999</v>
      </c>
      <c r="N798">
        <v>7.3</v>
      </c>
      <c r="O798">
        <v>6879556</v>
      </c>
    </row>
    <row r="799" spans="1:15" x14ac:dyDescent="0.3">
      <c r="A799" t="s">
        <v>1655</v>
      </c>
      <c r="B799">
        <v>165</v>
      </c>
      <c r="C799">
        <v>108</v>
      </c>
      <c r="D799">
        <v>25753840</v>
      </c>
      <c r="E799" t="s">
        <v>2280</v>
      </c>
      <c r="F799" t="s">
        <v>54</v>
      </c>
      <c r="G799" t="s">
        <v>2281</v>
      </c>
      <c r="H799">
        <v>219091</v>
      </c>
      <c r="I799">
        <v>592</v>
      </c>
      <c r="J799" t="s">
        <v>29</v>
      </c>
      <c r="K799" t="s">
        <v>30</v>
      </c>
      <c r="L799">
        <v>19000000</v>
      </c>
      <c r="M799">
        <v>1996</v>
      </c>
      <c r="N799">
        <v>7.3</v>
      </c>
      <c r="O799">
        <v>6753840</v>
      </c>
    </row>
    <row r="800" spans="1:15" x14ac:dyDescent="0.3">
      <c r="A800" t="s">
        <v>932</v>
      </c>
      <c r="B800">
        <v>417</v>
      </c>
      <c r="C800">
        <v>140</v>
      </c>
      <c r="D800">
        <v>21383298</v>
      </c>
      <c r="E800" t="s">
        <v>208</v>
      </c>
      <c r="F800" t="s">
        <v>921</v>
      </c>
      <c r="G800" t="s">
        <v>2283</v>
      </c>
      <c r="H800">
        <v>187170</v>
      </c>
      <c r="I800">
        <v>376</v>
      </c>
      <c r="J800" t="s">
        <v>29</v>
      </c>
      <c r="K800" t="s">
        <v>30</v>
      </c>
      <c r="L800">
        <v>15000000</v>
      </c>
      <c r="M800">
        <v>2012</v>
      </c>
      <c r="N800">
        <v>7.3</v>
      </c>
      <c r="O800">
        <v>6383298</v>
      </c>
    </row>
    <row r="801" spans="1:15" x14ac:dyDescent="0.3">
      <c r="A801" t="s">
        <v>818</v>
      </c>
      <c r="B801">
        <v>133</v>
      </c>
      <c r="C801">
        <v>127</v>
      </c>
      <c r="D801">
        <v>28871190</v>
      </c>
      <c r="E801" t="s">
        <v>393</v>
      </c>
      <c r="F801" t="s">
        <v>1148</v>
      </c>
      <c r="G801" t="s">
        <v>2284</v>
      </c>
      <c r="H801">
        <v>125421</v>
      </c>
      <c r="I801">
        <v>385</v>
      </c>
      <c r="J801" t="s">
        <v>29</v>
      </c>
      <c r="K801" t="s">
        <v>30</v>
      </c>
      <c r="L801">
        <v>24000000</v>
      </c>
      <c r="M801">
        <v>1999</v>
      </c>
      <c r="N801">
        <v>7.3</v>
      </c>
      <c r="O801">
        <v>4871190</v>
      </c>
    </row>
    <row r="802" spans="1:15" x14ac:dyDescent="0.3">
      <c r="A802" t="s">
        <v>2286</v>
      </c>
      <c r="B802">
        <v>80</v>
      </c>
      <c r="C802">
        <v>97</v>
      </c>
      <c r="D802">
        <v>2856622</v>
      </c>
      <c r="E802" t="s">
        <v>73</v>
      </c>
      <c r="F802" t="s">
        <v>2287</v>
      </c>
      <c r="G802" t="s">
        <v>2288</v>
      </c>
      <c r="H802">
        <v>11550</v>
      </c>
      <c r="I802">
        <v>197</v>
      </c>
      <c r="J802" t="s">
        <v>29</v>
      </c>
      <c r="K802" t="s">
        <v>442</v>
      </c>
      <c r="L802">
        <v>25000</v>
      </c>
      <c r="M802">
        <v>1997</v>
      </c>
      <c r="N802">
        <v>7.3</v>
      </c>
      <c r="O802">
        <v>2831622</v>
      </c>
    </row>
    <row r="803" spans="1:15" x14ac:dyDescent="0.3">
      <c r="A803" t="s">
        <v>1002</v>
      </c>
      <c r="B803">
        <v>161</v>
      </c>
      <c r="C803">
        <v>100</v>
      </c>
      <c r="D803">
        <v>13103828</v>
      </c>
      <c r="E803" t="s">
        <v>208</v>
      </c>
      <c r="F803" t="s">
        <v>145</v>
      </c>
      <c r="G803" t="s">
        <v>2290</v>
      </c>
      <c r="H803">
        <v>59982</v>
      </c>
      <c r="I803">
        <v>463</v>
      </c>
      <c r="J803" t="s">
        <v>29</v>
      </c>
      <c r="K803" t="s">
        <v>30</v>
      </c>
      <c r="L803">
        <v>11000000</v>
      </c>
      <c r="M803">
        <v>2001</v>
      </c>
      <c r="N803">
        <v>7.3</v>
      </c>
      <c r="O803">
        <v>2103828</v>
      </c>
    </row>
    <row r="804" spans="1:15" x14ac:dyDescent="0.3">
      <c r="A804" t="s">
        <v>988</v>
      </c>
      <c r="B804">
        <v>39</v>
      </c>
      <c r="C804">
        <v>109</v>
      </c>
      <c r="D804">
        <v>3050934</v>
      </c>
      <c r="E804" t="s">
        <v>220</v>
      </c>
      <c r="F804" t="s">
        <v>2291</v>
      </c>
      <c r="G804" t="s">
        <v>2292</v>
      </c>
      <c r="H804">
        <v>2794</v>
      </c>
      <c r="I804">
        <v>78</v>
      </c>
      <c r="J804" t="s">
        <v>29</v>
      </c>
      <c r="K804" t="s">
        <v>30</v>
      </c>
      <c r="L804">
        <v>1800000</v>
      </c>
      <c r="M804">
        <v>2000</v>
      </c>
      <c r="N804">
        <v>7.3</v>
      </c>
      <c r="O804">
        <v>1250934</v>
      </c>
    </row>
    <row r="805" spans="1:15" x14ac:dyDescent="0.3">
      <c r="A805" t="s">
        <v>2294</v>
      </c>
      <c r="B805">
        <v>54</v>
      </c>
      <c r="C805">
        <v>111</v>
      </c>
      <c r="D805">
        <v>985341</v>
      </c>
      <c r="E805" t="s">
        <v>92</v>
      </c>
      <c r="F805" t="s">
        <v>2295</v>
      </c>
      <c r="G805" t="s">
        <v>2296</v>
      </c>
      <c r="H805">
        <v>3479</v>
      </c>
      <c r="I805">
        <v>87</v>
      </c>
      <c r="J805" t="s">
        <v>29</v>
      </c>
      <c r="K805" t="s">
        <v>30</v>
      </c>
      <c r="L805">
        <v>500000</v>
      </c>
      <c r="M805">
        <v>1999</v>
      </c>
      <c r="N805">
        <v>7.3</v>
      </c>
      <c r="O805">
        <v>485341</v>
      </c>
    </row>
    <row r="806" spans="1:15" x14ac:dyDescent="0.3">
      <c r="A806" t="s">
        <v>1564</v>
      </c>
      <c r="B806">
        <v>97</v>
      </c>
      <c r="C806">
        <v>110</v>
      </c>
      <c r="D806">
        <v>10200000</v>
      </c>
      <c r="E806" t="s">
        <v>269</v>
      </c>
      <c r="F806" t="s">
        <v>2297</v>
      </c>
      <c r="G806" t="s">
        <v>2298</v>
      </c>
      <c r="H806">
        <v>18697</v>
      </c>
      <c r="I806">
        <v>263</v>
      </c>
      <c r="J806" t="s">
        <v>29</v>
      </c>
      <c r="K806" t="s">
        <v>30</v>
      </c>
      <c r="L806">
        <v>10000000</v>
      </c>
      <c r="M806">
        <v>1997</v>
      </c>
      <c r="N806">
        <v>7.3</v>
      </c>
      <c r="O806">
        <v>200000</v>
      </c>
    </row>
    <row r="807" spans="1:15" x14ac:dyDescent="0.3">
      <c r="A807" t="s">
        <v>1028</v>
      </c>
      <c r="B807">
        <v>156</v>
      </c>
      <c r="C807">
        <v>95</v>
      </c>
      <c r="D807">
        <v>50150619</v>
      </c>
      <c r="E807" t="s">
        <v>2299</v>
      </c>
      <c r="F807" t="s">
        <v>2300</v>
      </c>
      <c r="G807" t="s">
        <v>2301</v>
      </c>
      <c r="H807">
        <v>45580</v>
      </c>
      <c r="I807">
        <v>102</v>
      </c>
      <c r="J807" t="s">
        <v>29</v>
      </c>
      <c r="K807" t="s">
        <v>30</v>
      </c>
      <c r="L807">
        <v>50000000</v>
      </c>
      <c r="M807">
        <v>2014</v>
      </c>
      <c r="N807">
        <v>7.3</v>
      </c>
      <c r="O807">
        <v>150619</v>
      </c>
    </row>
    <row r="808" spans="1:15" x14ac:dyDescent="0.3">
      <c r="A808" t="s">
        <v>2302</v>
      </c>
      <c r="B808">
        <v>99</v>
      </c>
      <c r="C808">
        <v>90</v>
      </c>
      <c r="D808">
        <v>489220</v>
      </c>
      <c r="E808" t="s">
        <v>1763</v>
      </c>
      <c r="F808" t="s">
        <v>2303</v>
      </c>
      <c r="G808" t="s">
        <v>2304</v>
      </c>
      <c r="H808">
        <v>160511</v>
      </c>
      <c r="I808">
        <v>696</v>
      </c>
      <c r="J808" t="s">
        <v>29</v>
      </c>
      <c r="K808" t="s">
        <v>442</v>
      </c>
      <c r="L808">
        <v>365000</v>
      </c>
      <c r="M808">
        <v>1997</v>
      </c>
      <c r="N808">
        <v>7.3</v>
      </c>
      <c r="O808">
        <v>124220</v>
      </c>
    </row>
    <row r="809" spans="1:15" x14ac:dyDescent="0.3">
      <c r="A809" t="s">
        <v>1037</v>
      </c>
      <c r="B809">
        <v>126</v>
      </c>
      <c r="C809">
        <v>90</v>
      </c>
      <c r="D809">
        <v>603943</v>
      </c>
      <c r="E809" t="s">
        <v>26</v>
      </c>
      <c r="F809" t="s">
        <v>2306</v>
      </c>
      <c r="G809" t="s">
        <v>2307</v>
      </c>
      <c r="H809">
        <v>26407</v>
      </c>
      <c r="I809">
        <v>154</v>
      </c>
      <c r="J809" t="s">
        <v>29</v>
      </c>
      <c r="K809" t="s">
        <v>30</v>
      </c>
      <c r="L809">
        <v>500000</v>
      </c>
      <c r="M809">
        <v>2004</v>
      </c>
      <c r="N809">
        <v>7.3</v>
      </c>
      <c r="O809">
        <v>103943</v>
      </c>
    </row>
    <row r="810" spans="1:15" x14ac:dyDescent="0.3">
      <c r="A810" t="s">
        <v>1995</v>
      </c>
      <c r="B810">
        <v>152</v>
      </c>
      <c r="C810">
        <v>94</v>
      </c>
      <c r="D810">
        <v>2912363</v>
      </c>
      <c r="E810" t="s">
        <v>26</v>
      </c>
      <c r="F810" t="s">
        <v>2309</v>
      </c>
      <c r="G810" t="s">
        <v>2310</v>
      </c>
      <c r="H810">
        <v>25063</v>
      </c>
      <c r="I810">
        <v>177</v>
      </c>
      <c r="J810" t="s">
        <v>189</v>
      </c>
      <c r="K810" t="s">
        <v>200</v>
      </c>
      <c r="L810">
        <v>3000000</v>
      </c>
      <c r="M810">
        <v>2005</v>
      </c>
      <c r="N810">
        <v>7.3</v>
      </c>
      <c r="O810">
        <v>-87637</v>
      </c>
    </row>
    <row r="811" spans="1:15" x14ac:dyDescent="0.3">
      <c r="A811" t="s">
        <v>493</v>
      </c>
      <c r="B811">
        <v>40</v>
      </c>
      <c r="C811">
        <v>110</v>
      </c>
      <c r="D811">
        <v>3468572</v>
      </c>
      <c r="E811" t="s">
        <v>92</v>
      </c>
      <c r="F811" t="s">
        <v>1518</v>
      </c>
      <c r="G811" t="s">
        <v>2311</v>
      </c>
      <c r="H811">
        <v>10073</v>
      </c>
      <c r="I811">
        <v>78</v>
      </c>
      <c r="J811" t="s">
        <v>29</v>
      </c>
      <c r="K811" t="s">
        <v>30</v>
      </c>
      <c r="L811">
        <v>4000000</v>
      </c>
      <c r="M811">
        <v>1988</v>
      </c>
      <c r="N811">
        <v>7.3</v>
      </c>
      <c r="O811">
        <v>-531428</v>
      </c>
    </row>
    <row r="812" spans="1:15" x14ac:dyDescent="0.3">
      <c r="A812" t="s">
        <v>1016</v>
      </c>
      <c r="B812">
        <v>261</v>
      </c>
      <c r="C812">
        <v>96</v>
      </c>
      <c r="D812">
        <v>5359774</v>
      </c>
      <c r="E812" t="s">
        <v>2312</v>
      </c>
      <c r="F812" t="s">
        <v>576</v>
      </c>
      <c r="G812" t="s">
        <v>2313</v>
      </c>
      <c r="H812">
        <v>64794</v>
      </c>
      <c r="I812">
        <v>131</v>
      </c>
      <c r="J812" t="s">
        <v>29</v>
      </c>
      <c r="K812" t="s">
        <v>361</v>
      </c>
      <c r="L812">
        <v>6000000</v>
      </c>
      <c r="M812">
        <v>2011</v>
      </c>
      <c r="N812">
        <v>7.3</v>
      </c>
      <c r="O812">
        <v>-640226</v>
      </c>
    </row>
    <row r="813" spans="1:15" x14ac:dyDescent="0.3">
      <c r="A813" t="s">
        <v>1008</v>
      </c>
      <c r="B813">
        <v>40</v>
      </c>
      <c r="C813">
        <v>97</v>
      </c>
      <c r="D813">
        <v>144431</v>
      </c>
      <c r="E813" t="s">
        <v>1093</v>
      </c>
      <c r="F813" t="s">
        <v>2314</v>
      </c>
      <c r="G813" t="s">
        <v>2315</v>
      </c>
      <c r="H813">
        <v>1290</v>
      </c>
      <c r="I813">
        <v>13</v>
      </c>
      <c r="J813" t="s">
        <v>29</v>
      </c>
      <c r="K813" t="s">
        <v>200</v>
      </c>
      <c r="L813">
        <v>1000000</v>
      </c>
      <c r="M813">
        <v>2006</v>
      </c>
      <c r="N813">
        <v>7.3</v>
      </c>
      <c r="O813">
        <v>-855569</v>
      </c>
    </row>
    <row r="814" spans="1:15" x14ac:dyDescent="0.3">
      <c r="A814" t="s">
        <v>1488</v>
      </c>
      <c r="B814">
        <v>88</v>
      </c>
      <c r="C814">
        <v>111</v>
      </c>
      <c r="D814">
        <v>3895664</v>
      </c>
      <c r="E814" t="s">
        <v>73</v>
      </c>
      <c r="F814" t="s">
        <v>2317</v>
      </c>
      <c r="G814" t="s">
        <v>2318</v>
      </c>
      <c r="H814">
        <v>34383</v>
      </c>
      <c r="I814">
        <v>149</v>
      </c>
      <c r="J814" t="s">
        <v>90</v>
      </c>
      <c r="K814" t="s">
        <v>241</v>
      </c>
      <c r="L814">
        <v>5300000</v>
      </c>
      <c r="M814">
        <v>2002</v>
      </c>
      <c r="N814">
        <v>7.3</v>
      </c>
      <c r="O814">
        <v>-1404336</v>
      </c>
    </row>
    <row r="815" spans="1:15" x14ac:dyDescent="0.3">
      <c r="A815" t="s">
        <v>498</v>
      </c>
      <c r="B815">
        <v>486</v>
      </c>
      <c r="C815">
        <v>101</v>
      </c>
      <c r="D815">
        <v>4000304</v>
      </c>
      <c r="E815" t="s">
        <v>92</v>
      </c>
      <c r="F815" t="s">
        <v>324</v>
      </c>
      <c r="G815" t="s">
        <v>2319</v>
      </c>
      <c r="H815">
        <v>145395</v>
      </c>
      <c r="I815">
        <v>375</v>
      </c>
      <c r="J815" t="s">
        <v>29</v>
      </c>
      <c r="K815" t="s">
        <v>200</v>
      </c>
      <c r="L815">
        <v>6500000</v>
      </c>
      <c r="M815">
        <v>2011</v>
      </c>
      <c r="N815">
        <v>7.3</v>
      </c>
      <c r="O815">
        <v>-2499696</v>
      </c>
    </row>
    <row r="816" spans="1:15" x14ac:dyDescent="0.3">
      <c r="A816" t="s">
        <v>1049</v>
      </c>
      <c r="B816">
        <v>162</v>
      </c>
      <c r="C816">
        <v>63</v>
      </c>
      <c r="D816">
        <v>26687172</v>
      </c>
      <c r="E816" t="s">
        <v>2320</v>
      </c>
      <c r="F816" t="s">
        <v>2321</v>
      </c>
      <c r="G816" t="s">
        <v>2322</v>
      </c>
      <c r="H816">
        <v>15600</v>
      </c>
      <c r="I816">
        <v>55</v>
      </c>
      <c r="J816" t="s">
        <v>29</v>
      </c>
      <c r="K816" t="s">
        <v>30</v>
      </c>
      <c r="L816">
        <v>30000000</v>
      </c>
      <c r="M816">
        <v>2011</v>
      </c>
      <c r="N816">
        <v>7.3</v>
      </c>
      <c r="O816">
        <v>-3312828</v>
      </c>
    </row>
    <row r="817" spans="1:15" x14ac:dyDescent="0.3">
      <c r="A817" t="s">
        <v>977</v>
      </c>
      <c r="B817">
        <v>73</v>
      </c>
      <c r="C817">
        <v>111</v>
      </c>
      <c r="D817">
        <v>228524</v>
      </c>
      <c r="E817" t="s">
        <v>73</v>
      </c>
      <c r="F817" t="s">
        <v>2323</v>
      </c>
      <c r="G817" t="s">
        <v>2324</v>
      </c>
      <c r="H817">
        <v>8708</v>
      </c>
      <c r="I817">
        <v>56</v>
      </c>
      <c r="J817" t="s">
        <v>29</v>
      </c>
      <c r="K817" t="s">
        <v>30</v>
      </c>
      <c r="L817">
        <v>4000000</v>
      </c>
      <c r="M817">
        <v>2004</v>
      </c>
      <c r="N817">
        <v>7.3</v>
      </c>
      <c r="O817">
        <v>-3771476</v>
      </c>
    </row>
    <row r="818" spans="1:15" x14ac:dyDescent="0.3">
      <c r="A818" t="s">
        <v>1629</v>
      </c>
      <c r="B818">
        <v>198</v>
      </c>
      <c r="C818">
        <v>120</v>
      </c>
      <c r="D818">
        <v>5484375</v>
      </c>
      <c r="E818" t="s">
        <v>2325</v>
      </c>
      <c r="F818" t="s">
        <v>40</v>
      </c>
      <c r="G818" t="s">
        <v>2326</v>
      </c>
      <c r="H818">
        <v>84641</v>
      </c>
      <c r="I818">
        <v>205</v>
      </c>
      <c r="J818" t="s">
        <v>29</v>
      </c>
      <c r="K818" t="s">
        <v>30</v>
      </c>
      <c r="L818">
        <v>10000000</v>
      </c>
      <c r="M818">
        <v>2006</v>
      </c>
      <c r="N818">
        <v>7.3</v>
      </c>
      <c r="O818">
        <v>-4515625</v>
      </c>
    </row>
    <row r="819" spans="1:15" x14ac:dyDescent="0.3">
      <c r="A819" t="s">
        <v>1041</v>
      </c>
      <c r="B819">
        <v>328</v>
      </c>
      <c r="C819">
        <v>90</v>
      </c>
      <c r="D819">
        <v>3442820</v>
      </c>
      <c r="E819" t="s">
        <v>2327</v>
      </c>
      <c r="F819" t="s">
        <v>2328</v>
      </c>
      <c r="G819" t="s">
        <v>2329</v>
      </c>
      <c r="H819">
        <v>31489</v>
      </c>
      <c r="I819">
        <v>140</v>
      </c>
      <c r="J819" t="s">
        <v>29</v>
      </c>
      <c r="K819" t="s">
        <v>30</v>
      </c>
      <c r="L819">
        <v>8000000</v>
      </c>
      <c r="M819">
        <v>2015</v>
      </c>
      <c r="N819">
        <v>7.3</v>
      </c>
      <c r="O819">
        <v>-4557180</v>
      </c>
    </row>
    <row r="820" spans="1:15" x14ac:dyDescent="0.3">
      <c r="A820" t="s">
        <v>1044</v>
      </c>
      <c r="B820">
        <v>27</v>
      </c>
      <c r="C820">
        <v>90</v>
      </c>
      <c r="D820">
        <v>124720</v>
      </c>
      <c r="E820" t="s">
        <v>588</v>
      </c>
      <c r="F820" t="s">
        <v>2330</v>
      </c>
      <c r="G820" t="s">
        <v>2331</v>
      </c>
      <c r="H820">
        <v>1560</v>
      </c>
      <c r="I820">
        <v>15</v>
      </c>
      <c r="J820" t="s">
        <v>29</v>
      </c>
      <c r="K820" t="s">
        <v>30</v>
      </c>
      <c r="L820">
        <v>5000000</v>
      </c>
      <c r="M820">
        <v>2008</v>
      </c>
      <c r="N820">
        <v>7.3</v>
      </c>
      <c r="O820">
        <v>-4875280</v>
      </c>
    </row>
    <row r="821" spans="1:15" x14ac:dyDescent="0.3">
      <c r="A821" t="s">
        <v>807</v>
      </c>
      <c r="B821">
        <v>68</v>
      </c>
      <c r="C821">
        <v>140</v>
      </c>
      <c r="D821">
        <v>44484065</v>
      </c>
      <c r="E821" t="s">
        <v>1536</v>
      </c>
      <c r="F821" t="s">
        <v>150</v>
      </c>
      <c r="G821" t="s">
        <v>2333</v>
      </c>
      <c r="H821">
        <v>107227</v>
      </c>
      <c r="I821">
        <v>279</v>
      </c>
      <c r="J821" t="s">
        <v>29</v>
      </c>
      <c r="K821" t="s">
        <v>227</v>
      </c>
      <c r="L821">
        <v>50000000</v>
      </c>
      <c r="M821">
        <v>1998</v>
      </c>
      <c r="N821">
        <v>7.3</v>
      </c>
      <c r="O821">
        <v>-5515935</v>
      </c>
    </row>
    <row r="822" spans="1:15" x14ac:dyDescent="0.3">
      <c r="A822" t="s">
        <v>929</v>
      </c>
      <c r="B822">
        <v>248</v>
      </c>
      <c r="C822">
        <v>129</v>
      </c>
      <c r="D822">
        <v>3205244</v>
      </c>
      <c r="E822" t="s">
        <v>73</v>
      </c>
      <c r="F822" t="s">
        <v>1574</v>
      </c>
      <c r="G822" t="s">
        <v>2335</v>
      </c>
      <c r="H822">
        <v>23629</v>
      </c>
      <c r="I822">
        <v>141</v>
      </c>
      <c r="J822" t="s">
        <v>29</v>
      </c>
      <c r="K822" t="s">
        <v>200</v>
      </c>
      <c r="L822">
        <v>10000000</v>
      </c>
      <c r="M822">
        <v>2010</v>
      </c>
      <c r="N822">
        <v>7.3</v>
      </c>
      <c r="O822">
        <v>-6794756</v>
      </c>
    </row>
    <row r="823" spans="1:15" x14ac:dyDescent="0.3">
      <c r="A823" t="s">
        <v>562</v>
      </c>
      <c r="B823">
        <v>251</v>
      </c>
      <c r="C823">
        <v>95</v>
      </c>
      <c r="D823">
        <v>17791031</v>
      </c>
      <c r="E823" t="s">
        <v>2337</v>
      </c>
      <c r="F823" t="s">
        <v>1823</v>
      </c>
      <c r="G823" t="s">
        <v>2338</v>
      </c>
      <c r="H823">
        <v>109855</v>
      </c>
      <c r="I823">
        <v>888</v>
      </c>
      <c r="J823" t="s">
        <v>29</v>
      </c>
      <c r="K823" t="s">
        <v>30</v>
      </c>
      <c r="L823">
        <v>25000000</v>
      </c>
      <c r="M823">
        <v>2002</v>
      </c>
      <c r="N823">
        <v>7.3</v>
      </c>
      <c r="O823">
        <v>-7208969</v>
      </c>
    </row>
    <row r="824" spans="1:15" x14ac:dyDescent="0.3">
      <c r="A824" t="s">
        <v>1429</v>
      </c>
      <c r="B824">
        <v>165</v>
      </c>
      <c r="C824">
        <v>120</v>
      </c>
      <c r="D824">
        <v>4857376</v>
      </c>
      <c r="E824" t="s">
        <v>699</v>
      </c>
      <c r="F824" t="s">
        <v>478</v>
      </c>
      <c r="G824" t="s">
        <v>2340</v>
      </c>
      <c r="H824">
        <v>63084</v>
      </c>
      <c r="I824">
        <v>123</v>
      </c>
      <c r="J824" t="s">
        <v>90</v>
      </c>
      <c r="K824" t="s">
        <v>241</v>
      </c>
      <c r="L824">
        <v>13000000</v>
      </c>
      <c r="M824">
        <v>2006</v>
      </c>
      <c r="N824">
        <v>7.3</v>
      </c>
      <c r="O824">
        <v>-8142624</v>
      </c>
    </row>
    <row r="825" spans="1:15" x14ac:dyDescent="0.3">
      <c r="A825" t="s">
        <v>2342</v>
      </c>
      <c r="B825">
        <v>44</v>
      </c>
      <c r="C825">
        <v>120</v>
      </c>
      <c r="D825">
        <v>1055654</v>
      </c>
      <c r="E825" t="s">
        <v>2343</v>
      </c>
      <c r="F825" t="s">
        <v>2344</v>
      </c>
      <c r="G825" t="s">
        <v>2345</v>
      </c>
      <c r="H825">
        <v>20426</v>
      </c>
      <c r="I825">
        <v>175</v>
      </c>
      <c r="J825" t="s">
        <v>29</v>
      </c>
      <c r="K825" t="s">
        <v>227</v>
      </c>
      <c r="L825">
        <v>10000000</v>
      </c>
      <c r="M825">
        <v>2006</v>
      </c>
      <c r="N825">
        <v>7.3</v>
      </c>
      <c r="O825">
        <v>-8944346</v>
      </c>
    </row>
    <row r="826" spans="1:15" x14ac:dyDescent="0.3">
      <c r="A826" t="s">
        <v>298</v>
      </c>
      <c r="B826">
        <v>280</v>
      </c>
      <c r="C826">
        <v>159</v>
      </c>
      <c r="D826">
        <v>55637680</v>
      </c>
      <c r="E826" t="s">
        <v>269</v>
      </c>
      <c r="F826" t="s">
        <v>649</v>
      </c>
      <c r="G826" t="s">
        <v>2347</v>
      </c>
      <c r="H826">
        <v>227071</v>
      </c>
      <c r="I826">
        <v>1500</v>
      </c>
      <c r="J826" t="s">
        <v>29</v>
      </c>
      <c r="K826" t="s">
        <v>200</v>
      </c>
      <c r="L826">
        <v>65000000</v>
      </c>
      <c r="M826">
        <v>1999</v>
      </c>
      <c r="N826">
        <v>7.3</v>
      </c>
      <c r="O826">
        <v>-9362320</v>
      </c>
    </row>
    <row r="827" spans="1:15" x14ac:dyDescent="0.3">
      <c r="A827" t="s">
        <v>713</v>
      </c>
      <c r="B827">
        <v>246</v>
      </c>
      <c r="C827">
        <v>85</v>
      </c>
      <c r="D827">
        <v>488872</v>
      </c>
      <c r="E827" t="s">
        <v>2349</v>
      </c>
      <c r="F827" t="s">
        <v>2350</v>
      </c>
      <c r="G827" t="s">
        <v>2351</v>
      </c>
      <c r="H827">
        <v>56923</v>
      </c>
      <c r="I827">
        <v>243</v>
      </c>
      <c r="J827" t="s">
        <v>53</v>
      </c>
      <c r="K827" t="s">
        <v>1119</v>
      </c>
      <c r="L827">
        <v>10000000</v>
      </c>
      <c r="M827">
        <v>2001</v>
      </c>
      <c r="N827">
        <v>7.3</v>
      </c>
      <c r="O827">
        <v>-9511128</v>
      </c>
    </row>
    <row r="828" spans="1:15" x14ac:dyDescent="0.3">
      <c r="A828" t="s">
        <v>2029</v>
      </c>
      <c r="B828">
        <v>152</v>
      </c>
      <c r="C828">
        <v>135</v>
      </c>
      <c r="D828">
        <v>128486</v>
      </c>
      <c r="E828" t="s">
        <v>2353</v>
      </c>
      <c r="F828" t="s">
        <v>2354</v>
      </c>
      <c r="G828" t="s">
        <v>2355</v>
      </c>
      <c r="H828">
        <v>26156</v>
      </c>
      <c r="I828">
        <v>74</v>
      </c>
      <c r="J828" t="s">
        <v>133</v>
      </c>
      <c r="K828" t="s">
        <v>272</v>
      </c>
      <c r="L828">
        <v>10000000</v>
      </c>
      <c r="M828">
        <v>2008</v>
      </c>
      <c r="N828">
        <v>7.3</v>
      </c>
      <c r="O828">
        <v>-9871514</v>
      </c>
    </row>
    <row r="829" spans="1:15" x14ac:dyDescent="0.3">
      <c r="A829" t="s">
        <v>2357</v>
      </c>
      <c r="B829">
        <v>141</v>
      </c>
      <c r="C829">
        <v>78</v>
      </c>
      <c r="D829">
        <v>89296573</v>
      </c>
      <c r="E829" t="s">
        <v>296</v>
      </c>
      <c r="F829" t="s">
        <v>2358</v>
      </c>
      <c r="G829" t="s">
        <v>2359</v>
      </c>
      <c r="H829">
        <v>128285</v>
      </c>
      <c r="I829">
        <v>297</v>
      </c>
      <c r="J829" t="s">
        <v>29</v>
      </c>
      <c r="K829" t="s">
        <v>30</v>
      </c>
      <c r="L829">
        <v>100000000</v>
      </c>
      <c r="M829">
        <v>2000</v>
      </c>
      <c r="N829">
        <v>7.3</v>
      </c>
      <c r="O829">
        <v>-10703427</v>
      </c>
    </row>
    <row r="830" spans="1:15" x14ac:dyDescent="0.3">
      <c r="A830" t="s">
        <v>1004</v>
      </c>
      <c r="B830">
        <v>38</v>
      </c>
      <c r="C830">
        <v>100</v>
      </c>
      <c r="D830">
        <v>860002</v>
      </c>
      <c r="E830" t="s">
        <v>2180</v>
      </c>
      <c r="F830" t="s">
        <v>2361</v>
      </c>
      <c r="G830" t="s">
        <v>2362</v>
      </c>
      <c r="H830">
        <v>6454</v>
      </c>
      <c r="I830">
        <v>43</v>
      </c>
      <c r="J830" t="s">
        <v>29</v>
      </c>
      <c r="K830" t="s">
        <v>30</v>
      </c>
      <c r="L830">
        <v>12000000</v>
      </c>
      <c r="M830">
        <v>2005</v>
      </c>
      <c r="N830">
        <v>7.3</v>
      </c>
      <c r="O830">
        <v>-11139998</v>
      </c>
    </row>
    <row r="831" spans="1:15" x14ac:dyDescent="0.3">
      <c r="A831" t="s">
        <v>1566</v>
      </c>
      <c r="B831">
        <v>99</v>
      </c>
      <c r="C831">
        <v>145</v>
      </c>
      <c r="D831">
        <v>13038660</v>
      </c>
      <c r="E831" t="s">
        <v>92</v>
      </c>
      <c r="F831" t="s">
        <v>1581</v>
      </c>
      <c r="G831" t="s">
        <v>2364</v>
      </c>
      <c r="H831">
        <v>16995</v>
      </c>
      <c r="I831">
        <v>163</v>
      </c>
      <c r="J831" t="s">
        <v>29</v>
      </c>
      <c r="K831" t="s">
        <v>30</v>
      </c>
      <c r="L831">
        <v>25000000</v>
      </c>
      <c r="M831">
        <v>1999</v>
      </c>
      <c r="N831">
        <v>7.3</v>
      </c>
      <c r="O831">
        <v>-11961340</v>
      </c>
    </row>
    <row r="832" spans="1:15" x14ac:dyDescent="0.3">
      <c r="A832" t="s">
        <v>245</v>
      </c>
      <c r="B832">
        <v>323</v>
      </c>
      <c r="C832">
        <v>119</v>
      </c>
      <c r="D832">
        <v>22877808</v>
      </c>
      <c r="E832" t="s">
        <v>588</v>
      </c>
      <c r="F832" t="s">
        <v>87</v>
      </c>
      <c r="G832" t="s">
        <v>2366</v>
      </c>
      <c r="H832">
        <v>152591</v>
      </c>
      <c r="I832">
        <v>414</v>
      </c>
      <c r="J832" t="s">
        <v>29</v>
      </c>
      <c r="K832" t="s">
        <v>30</v>
      </c>
      <c r="L832">
        <v>35000000</v>
      </c>
      <c r="M832">
        <v>2008</v>
      </c>
      <c r="N832">
        <v>7.3</v>
      </c>
      <c r="O832">
        <v>-12122192</v>
      </c>
    </row>
    <row r="833" spans="1:15" x14ac:dyDescent="0.3">
      <c r="A833" t="s">
        <v>337</v>
      </c>
      <c r="B833">
        <v>209</v>
      </c>
      <c r="C833">
        <v>114</v>
      </c>
      <c r="D833">
        <v>5694401</v>
      </c>
      <c r="E833" t="s">
        <v>1576</v>
      </c>
      <c r="F833" t="s">
        <v>176</v>
      </c>
      <c r="G833" t="s">
        <v>2368</v>
      </c>
      <c r="H833">
        <v>194489</v>
      </c>
      <c r="I833">
        <v>192</v>
      </c>
      <c r="J833" t="s">
        <v>29</v>
      </c>
      <c r="K833" t="s">
        <v>200</v>
      </c>
      <c r="L833">
        <v>18000000</v>
      </c>
      <c r="M833">
        <v>2008</v>
      </c>
      <c r="N833">
        <v>7.3</v>
      </c>
      <c r="O833">
        <v>-12305599</v>
      </c>
    </row>
    <row r="834" spans="1:15" x14ac:dyDescent="0.3">
      <c r="A834" t="s">
        <v>958</v>
      </c>
      <c r="B834">
        <v>216</v>
      </c>
      <c r="C834">
        <v>161</v>
      </c>
      <c r="D834">
        <v>336467</v>
      </c>
      <c r="E834" t="s">
        <v>2255</v>
      </c>
      <c r="F834" t="s">
        <v>2370</v>
      </c>
      <c r="G834" t="s">
        <v>2371</v>
      </c>
      <c r="H834">
        <v>45449</v>
      </c>
      <c r="I834">
        <v>192</v>
      </c>
      <c r="J834" t="s">
        <v>29</v>
      </c>
      <c r="K834" t="s">
        <v>241</v>
      </c>
      <c r="L834">
        <v>13000000</v>
      </c>
      <c r="M834">
        <v>2009</v>
      </c>
      <c r="N834">
        <v>7.3</v>
      </c>
      <c r="O834">
        <v>-12663533</v>
      </c>
    </row>
    <row r="835" spans="1:15" x14ac:dyDescent="0.3">
      <c r="A835" t="s">
        <v>2373</v>
      </c>
      <c r="B835">
        <v>149</v>
      </c>
      <c r="C835">
        <v>122</v>
      </c>
      <c r="D835">
        <v>41609593</v>
      </c>
      <c r="E835" t="s">
        <v>2374</v>
      </c>
      <c r="F835" t="s">
        <v>44</v>
      </c>
      <c r="G835" t="s">
        <v>2375</v>
      </c>
      <c r="H835">
        <v>145422</v>
      </c>
      <c r="I835">
        <v>572</v>
      </c>
      <c r="J835" t="s">
        <v>29</v>
      </c>
      <c r="K835" t="s">
        <v>200</v>
      </c>
      <c r="L835">
        <v>55000000</v>
      </c>
      <c r="M835">
        <v>1998</v>
      </c>
      <c r="N835">
        <v>7.3</v>
      </c>
      <c r="O835">
        <v>-13390407</v>
      </c>
    </row>
    <row r="836" spans="1:15" x14ac:dyDescent="0.3">
      <c r="A836" t="s">
        <v>451</v>
      </c>
      <c r="B836">
        <v>180</v>
      </c>
      <c r="C836">
        <v>99</v>
      </c>
      <c r="D836">
        <v>11100000</v>
      </c>
      <c r="E836" t="s">
        <v>2377</v>
      </c>
      <c r="F836" t="s">
        <v>2378</v>
      </c>
      <c r="G836" t="s">
        <v>2379</v>
      </c>
      <c r="H836">
        <v>92464</v>
      </c>
      <c r="I836">
        <v>331</v>
      </c>
      <c r="J836" t="s">
        <v>29</v>
      </c>
      <c r="K836" t="s">
        <v>30</v>
      </c>
      <c r="L836">
        <v>25000000</v>
      </c>
      <c r="M836">
        <v>1986</v>
      </c>
      <c r="N836">
        <v>7.3</v>
      </c>
      <c r="O836">
        <v>-13900000</v>
      </c>
    </row>
    <row r="837" spans="1:15" x14ac:dyDescent="0.3">
      <c r="A837" t="s">
        <v>2380</v>
      </c>
      <c r="B837">
        <v>160</v>
      </c>
      <c r="C837">
        <v>126</v>
      </c>
      <c r="D837">
        <v>5701643</v>
      </c>
      <c r="E837" t="s">
        <v>283</v>
      </c>
      <c r="F837" t="s">
        <v>2381</v>
      </c>
      <c r="G837" t="s">
        <v>2382</v>
      </c>
      <c r="H837">
        <v>37635</v>
      </c>
      <c r="I837">
        <v>165</v>
      </c>
      <c r="J837" t="s">
        <v>148</v>
      </c>
      <c r="K837" t="s">
        <v>2383</v>
      </c>
      <c r="L837">
        <v>20000000</v>
      </c>
      <c r="M837">
        <v>2007</v>
      </c>
      <c r="N837">
        <v>7.3</v>
      </c>
      <c r="O837">
        <v>-14298357</v>
      </c>
    </row>
    <row r="838" spans="1:15" x14ac:dyDescent="0.3">
      <c r="A838" t="s">
        <v>965</v>
      </c>
      <c r="B838">
        <v>78</v>
      </c>
      <c r="C838">
        <v>120</v>
      </c>
      <c r="D838">
        <v>634277</v>
      </c>
      <c r="E838" t="s">
        <v>2384</v>
      </c>
      <c r="F838" t="s">
        <v>2317</v>
      </c>
      <c r="G838" t="s">
        <v>2385</v>
      </c>
      <c r="H838">
        <v>5166</v>
      </c>
      <c r="I838">
        <v>27</v>
      </c>
      <c r="J838" t="s">
        <v>90</v>
      </c>
      <c r="K838" t="s">
        <v>241</v>
      </c>
      <c r="L838">
        <v>16000000</v>
      </c>
      <c r="M838">
        <v>2007</v>
      </c>
      <c r="N838">
        <v>7.3</v>
      </c>
      <c r="O838">
        <v>-15365723</v>
      </c>
    </row>
    <row r="839" spans="1:15" x14ac:dyDescent="0.3">
      <c r="A839" t="s">
        <v>855</v>
      </c>
      <c r="B839">
        <v>155</v>
      </c>
      <c r="C839">
        <v>126</v>
      </c>
      <c r="D839">
        <v>18324242</v>
      </c>
      <c r="E839" t="s">
        <v>92</v>
      </c>
      <c r="F839" t="s">
        <v>1465</v>
      </c>
      <c r="G839" t="s">
        <v>2387</v>
      </c>
      <c r="H839">
        <v>32815</v>
      </c>
      <c r="I839">
        <v>214</v>
      </c>
      <c r="J839" t="s">
        <v>29</v>
      </c>
      <c r="K839" t="s">
        <v>30</v>
      </c>
      <c r="L839">
        <v>35000000</v>
      </c>
      <c r="M839">
        <v>2005</v>
      </c>
      <c r="N839">
        <v>7.3</v>
      </c>
      <c r="O839">
        <v>-16675758</v>
      </c>
    </row>
    <row r="840" spans="1:15" x14ac:dyDescent="0.3">
      <c r="A840" t="s">
        <v>1047</v>
      </c>
      <c r="B840">
        <v>129</v>
      </c>
      <c r="C840">
        <v>74</v>
      </c>
      <c r="D840">
        <v>60507228</v>
      </c>
      <c r="E840" t="s">
        <v>2389</v>
      </c>
      <c r="F840" t="s">
        <v>2390</v>
      </c>
      <c r="G840" t="s">
        <v>2391</v>
      </c>
      <c r="H840">
        <v>27543</v>
      </c>
      <c r="I840">
        <v>186</v>
      </c>
      <c r="J840" t="s">
        <v>29</v>
      </c>
      <c r="K840" t="s">
        <v>30</v>
      </c>
      <c r="L840">
        <v>80000000</v>
      </c>
      <c r="M840">
        <v>1999</v>
      </c>
      <c r="N840">
        <v>7.3</v>
      </c>
      <c r="O840">
        <v>-19492772</v>
      </c>
    </row>
    <row r="841" spans="1:15" x14ac:dyDescent="0.3">
      <c r="A841" t="s">
        <v>420</v>
      </c>
      <c r="B841">
        <v>308</v>
      </c>
      <c r="C841">
        <v>107</v>
      </c>
      <c r="D841">
        <v>3675072</v>
      </c>
      <c r="E841" t="s">
        <v>471</v>
      </c>
      <c r="F841" t="s">
        <v>2393</v>
      </c>
      <c r="G841" t="s">
        <v>2394</v>
      </c>
      <c r="H841">
        <v>190132</v>
      </c>
      <c r="I841">
        <v>801</v>
      </c>
      <c r="J841" t="s">
        <v>29</v>
      </c>
      <c r="K841" t="s">
        <v>200</v>
      </c>
      <c r="L841">
        <v>26000000</v>
      </c>
      <c r="M841">
        <v>2007</v>
      </c>
      <c r="N841">
        <v>7.3</v>
      </c>
      <c r="O841">
        <v>-22324928</v>
      </c>
    </row>
    <row r="842" spans="1:15" x14ac:dyDescent="0.3">
      <c r="A842" t="s">
        <v>149</v>
      </c>
      <c r="B842">
        <v>396</v>
      </c>
      <c r="C842">
        <v>144</v>
      </c>
      <c r="D842">
        <v>154985087</v>
      </c>
      <c r="E842" t="s">
        <v>248</v>
      </c>
      <c r="F842" t="s">
        <v>694</v>
      </c>
      <c r="G842" t="s">
        <v>2396</v>
      </c>
      <c r="H842">
        <v>148379</v>
      </c>
      <c r="I842">
        <v>622</v>
      </c>
      <c r="J842" t="s">
        <v>29</v>
      </c>
      <c r="K842" t="s">
        <v>30</v>
      </c>
      <c r="L842">
        <v>178000000</v>
      </c>
      <c r="M842">
        <v>2016</v>
      </c>
      <c r="N842">
        <v>7.3</v>
      </c>
      <c r="O842">
        <v>-23014913</v>
      </c>
    </row>
    <row r="843" spans="1:15" x14ac:dyDescent="0.3">
      <c r="A843" t="s">
        <v>706</v>
      </c>
      <c r="B843">
        <v>188</v>
      </c>
      <c r="C843">
        <v>100</v>
      </c>
      <c r="D843">
        <v>10991381</v>
      </c>
      <c r="E843" t="s">
        <v>655</v>
      </c>
      <c r="F843" t="s">
        <v>1142</v>
      </c>
      <c r="G843" t="s">
        <v>2398</v>
      </c>
      <c r="H843">
        <v>44931</v>
      </c>
      <c r="I843">
        <v>100</v>
      </c>
      <c r="J843" t="s">
        <v>29</v>
      </c>
      <c r="K843" t="s">
        <v>200</v>
      </c>
      <c r="L843">
        <v>35000000</v>
      </c>
      <c r="M843">
        <v>2009</v>
      </c>
      <c r="N843">
        <v>7.3</v>
      </c>
      <c r="O843">
        <v>-24008619</v>
      </c>
    </row>
    <row r="844" spans="1:15" x14ac:dyDescent="0.3">
      <c r="A844" t="s">
        <v>274</v>
      </c>
      <c r="B844">
        <v>274</v>
      </c>
      <c r="C844">
        <v>96</v>
      </c>
      <c r="D844">
        <v>10139254</v>
      </c>
      <c r="E844" t="s">
        <v>373</v>
      </c>
      <c r="F844" t="s">
        <v>565</v>
      </c>
      <c r="G844" t="s">
        <v>2400</v>
      </c>
      <c r="H844">
        <v>190990</v>
      </c>
      <c r="I844">
        <v>915</v>
      </c>
      <c r="J844" t="s">
        <v>29</v>
      </c>
      <c r="K844" t="s">
        <v>30</v>
      </c>
      <c r="L844">
        <v>35000000</v>
      </c>
      <c r="M844">
        <v>2006</v>
      </c>
      <c r="N844">
        <v>7.3</v>
      </c>
      <c r="O844">
        <v>-24860746</v>
      </c>
    </row>
    <row r="845" spans="1:15" x14ac:dyDescent="0.3">
      <c r="A845" t="s">
        <v>1654</v>
      </c>
      <c r="B845">
        <v>355</v>
      </c>
      <c r="C845">
        <v>111</v>
      </c>
      <c r="D845">
        <v>56692</v>
      </c>
      <c r="E845" t="s">
        <v>529</v>
      </c>
      <c r="F845" t="s">
        <v>1367</v>
      </c>
      <c r="G845" t="s">
        <v>2402</v>
      </c>
      <c r="H845">
        <v>177401</v>
      </c>
      <c r="I845">
        <v>504</v>
      </c>
      <c r="J845" t="s">
        <v>29</v>
      </c>
      <c r="K845" t="s">
        <v>30</v>
      </c>
      <c r="L845">
        <v>25000000</v>
      </c>
      <c r="M845">
        <v>2009</v>
      </c>
      <c r="N845">
        <v>7.3</v>
      </c>
      <c r="O845">
        <v>-24943308</v>
      </c>
    </row>
    <row r="846" spans="1:15" x14ac:dyDescent="0.3">
      <c r="A846" t="s">
        <v>546</v>
      </c>
      <c r="B846">
        <v>259</v>
      </c>
      <c r="C846">
        <v>119</v>
      </c>
      <c r="D846">
        <v>24006726</v>
      </c>
      <c r="E846" t="s">
        <v>1061</v>
      </c>
      <c r="F846" t="s">
        <v>520</v>
      </c>
      <c r="G846" t="s">
        <v>2404</v>
      </c>
      <c r="H846">
        <v>139535</v>
      </c>
      <c r="I846">
        <v>632</v>
      </c>
      <c r="J846" t="s">
        <v>29</v>
      </c>
      <c r="K846" t="s">
        <v>30</v>
      </c>
      <c r="L846">
        <v>50000000</v>
      </c>
      <c r="M846">
        <v>2004</v>
      </c>
      <c r="N846">
        <v>7.3</v>
      </c>
      <c r="O846">
        <v>-25993274</v>
      </c>
    </row>
    <row r="847" spans="1:15" x14ac:dyDescent="0.3">
      <c r="A847" t="s">
        <v>435</v>
      </c>
      <c r="B847">
        <v>77</v>
      </c>
      <c r="C847">
        <v>111</v>
      </c>
      <c r="D847">
        <v>2869369</v>
      </c>
      <c r="E847" t="s">
        <v>1699</v>
      </c>
      <c r="F847" t="s">
        <v>2328</v>
      </c>
      <c r="G847" t="s">
        <v>2406</v>
      </c>
      <c r="H847">
        <v>65474</v>
      </c>
      <c r="I847">
        <v>211</v>
      </c>
      <c r="J847" t="s">
        <v>29</v>
      </c>
      <c r="K847" t="s">
        <v>200</v>
      </c>
      <c r="L847">
        <v>30000000</v>
      </c>
      <c r="M847">
        <v>1994</v>
      </c>
      <c r="N847">
        <v>7.3</v>
      </c>
      <c r="O847">
        <v>-27130631</v>
      </c>
    </row>
    <row r="848" spans="1:15" x14ac:dyDescent="0.3">
      <c r="A848" t="s">
        <v>2408</v>
      </c>
      <c r="B848">
        <v>229</v>
      </c>
      <c r="C848">
        <v>145</v>
      </c>
      <c r="D848">
        <v>57010853</v>
      </c>
      <c r="E848" t="s">
        <v>588</v>
      </c>
      <c r="F848" t="s">
        <v>1852</v>
      </c>
      <c r="G848" t="s">
        <v>2409</v>
      </c>
      <c r="H848">
        <v>119286</v>
      </c>
      <c r="I848">
        <v>548</v>
      </c>
      <c r="J848" t="s">
        <v>29</v>
      </c>
      <c r="K848" t="s">
        <v>30</v>
      </c>
      <c r="L848">
        <v>85000000</v>
      </c>
      <c r="M848">
        <v>2005</v>
      </c>
      <c r="N848">
        <v>7.3</v>
      </c>
      <c r="O848">
        <v>-27989147</v>
      </c>
    </row>
    <row r="849" spans="1:15" x14ac:dyDescent="0.3">
      <c r="A849" t="s">
        <v>337</v>
      </c>
      <c r="B849">
        <v>362</v>
      </c>
      <c r="C849">
        <v>116</v>
      </c>
      <c r="D849">
        <v>45434443</v>
      </c>
      <c r="E849" t="s">
        <v>2411</v>
      </c>
      <c r="F849" t="s">
        <v>1256</v>
      </c>
      <c r="G849" t="s">
        <v>2412</v>
      </c>
      <c r="H849">
        <v>175960</v>
      </c>
      <c r="I849">
        <v>360</v>
      </c>
      <c r="J849" t="s">
        <v>29</v>
      </c>
      <c r="K849" t="s">
        <v>30</v>
      </c>
      <c r="L849">
        <v>75000000</v>
      </c>
      <c r="M849">
        <v>2015</v>
      </c>
      <c r="N849">
        <v>7.3</v>
      </c>
      <c r="O849">
        <v>-29565557</v>
      </c>
    </row>
    <row r="850" spans="1:15" x14ac:dyDescent="0.3">
      <c r="A850" t="s">
        <v>2414</v>
      </c>
      <c r="B850">
        <v>86</v>
      </c>
      <c r="C850">
        <v>130</v>
      </c>
      <c r="D850">
        <v>9589875</v>
      </c>
      <c r="E850" t="s">
        <v>379</v>
      </c>
      <c r="F850" t="s">
        <v>902</v>
      </c>
      <c r="G850" t="s">
        <v>2415</v>
      </c>
      <c r="H850">
        <v>16673</v>
      </c>
      <c r="I850">
        <v>45</v>
      </c>
      <c r="J850" t="s">
        <v>29</v>
      </c>
      <c r="K850" t="s">
        <v>30</v>
      </c>
      <c r="L850">
        <v>40000000</v>
      </c>
      <c r="M850">
        <v>2008</v>
      </c>
      <c r="N850">
        <v>7.3</v>
      </c>
      <c r="O850">
        <v>-30410125</v>
      </c>
    </row>
    <row r="851" spans="1:15" x14ac:dyDescent="0.3">
      <c r="A851" t="s">
        <v>2417</v>
      </c>
      <c r="B851">
        <v>362</v>
      </c>
      <c r="C851">
        <v>114</v>
      </c>
      <c r="D851">
        <v>58229120</v>
      </c>
      <c r="E851" t="s">
        <v>2418</v>
      </c>
      <c r="F851" t="s">
        <v>2330</v>
      </c>
      <c r="G851" t="s">
        <v>2419</v>
      </c>
      <c r="H851">
        <v>236421</v>
      </c>
      <c r="I851">
        <v>515</v>
      </c>
      <c r="J851" t="s">
        <v>29</v>
      </c>
      <c r="K851" t="s">
        <v>30</v>
      </c>
      <c r="L851">
        <v>90000000</v>
      </c>
      <c r="M851">
        <v>2013</v>
      </c>
      <c r="N851">
        <v>7.3</v>
      </c>
      <c r="O851">
        <v>-31770880</v>
      </c>
    </row>
    <row r="852" spans="1:15" x14ac:dyDescent="0.3">
      <c r="A852" t="s">
        <v>981</v>
      </c>
      <c r="B852">
        <v>98</v>
      </c>
      <c r="C852">
        <v>110</v>
      </c>
      <c r="D852">
        <v>49413</v>
      </c>
      <c r="E852" t="s">
        <v>1576</v>
      </c>
      <c r="F852" t="s">
        <v>2421</v>
      </c>
      <c r="G852" t="s">
        <v>2422</v>
      </c>
      <c r="H852">
        <v>6919</v>
      </c>
      <c r="I852">
        <v>26</v>
      </c>
      <c r="J852" t="s">
        <v>53</v>
      </c>
      <c r="K852" t="s">
        <v>1119</v>
      </c>
      <c r="L852">
        <v>35000000</v>
      </c>
      <c r="M852">
        <v>2006</v>
      </c>
      <c r="N852">
        <v>7.3</v>
      </c>
      <c r="O852">
        <v>-34950587</v>
      </c>
    </row>
    <row r="853" spans="1:15" x14ac:dyDescent="0.3">
      <c r="A853" t="s">
        <v>1012</v>
      </c>
      <c r="B853">
        <v>256</v>
      </c>
      <c r="C853">
        <v>97</v>
      </c>
      <c r="D853">
        <v>103400692</v>
      </c>
      <c r="E853" t="s">
        <v>160</v>
      </c>
      <c r="F853" t="s">
        <v>565</v>
      </c>
      <c r="G853" t="s">
        <v>2424</v>
      </c>
      <c r="H853">
        <v>123553</v>
      </c>
      <c r="I853">
        <v>174</v>
      </c>
      <c r="J853" t="s">
        <v>29</v>
      </c>
      <c r="K853" t="s">
        <v>30</v>
      </c>
      <c r="L853">
        <v>145000000</v>
      </c>
      <c r="M853">
        <v>2012</v>
      </c>
      <c r="N853">
        <v>7.3</v>
      </c>
      <c r="O853">
        <v>-41599308</v>
      </c>
    </row>
    <row r="854" spans="1:15" x14ac:dyDescent="0.3">
      <c r="A854" t="s">
        <v>1053</v>
      </c>
      <c r="B854">
        <v>80</v>
      </c>
      <c r="C854">
        <v>45</v>
      </c>
      <c r="D854">
        <v>145109</v>
      </c>
      <c r="E854" t="s">
        <v>1593</v>
      </c>
      <c r="F854" t="s">
        <v>2426</v>
      </c>
      <c r="G854" t="s">
        <v>2427</v>
      </c>
      <c r="H854">
        <v>14247</v>
      </c>
      <c r="I854">
        <v>44</v>
      </c>
      <c r="J854" t="s">
        <v>64</v>
      </c>
      <c r="K854" t="s">
        <v>371</v>
      </c>
      <c r="L854">
        <v>45000000</v>
      </c>
      <c r="M854">
        <v>2008</v>
      </c>
      <c r="N854">
        <v>7.3</v>
      </c>
      <c r="O854">
        <v>-44854891</v>
      </c>
    </row>
    <row r="855" spans="1:15" x14ac:dyDescent="0.3">
      <c r="A855" t="s">
        <v>915</v>
      </c>
      <c r="B855">
        <v>162</v>
      </c>
      <c r="C855">
        <v>145</v>
      </c>
      <c r="D855">
        <v>34566746</v>
      </c>
      <c r="E855" t="s">
        <v>696</v>
      </c>
      <c r="F855" t="s">
        <v>1327</v>
      </c>
      <c r="G855" t="s">
        <v>2429</v>
      </c>
      <c r="H855">
        <v>45231</v>
      </c>
      <c r="I855">
        <v>315</v>
      </c>
      <c r="J855" t="s">
        <v>29</v>
      </c>
      <c r="K855" t="s">
        <v>30</v>
      </c>
      <c r="L855">
        <v>80000000</v>
      </c>
      <c r="M855">
        <v>2000</v>
      </c>
      <c r="N855">
        <v>7.3</v>
      </c>
      <c r="O855">
        <v>-45433254</v>
      </c>
    </row>
    <row r="856" spans="1:15" x14ac:dyDescent="0.3">
      <c r="A856" t="s">
        <v>975</v>
      </c>
      <c r="B856">
        <v>61</v>
      </c>
      <c r="C856">
        <v>112</v>
      </c>
      <c r="D856">
        <v>3058380</v>
      </c>
      <c r="E856" t="s">
        <v>588</v>
      </c>
      <c r="F856" t="s">
        <v>2431</v>
      </c>
      <c r="G856" t="s">
        <v>2432</v>
      </c>
      <c r="H856">
        <v>4767</v>
      </c>
      <c r="I856">
        <v>69</v>
      </c>
      <c r="J856" t="s">
        <v>90</v>
      </c>
      <c r="K856" t="s">
        <v>241</v>
      </c>
      <c r="L856">
        <v>100000000</v>
      </c>
      <c r="M856">
        <v>2000</v>
      </c>
      <c r="N856">
        <v>7.3</v>
      </c>
      <c r="O856">
        <v>-96941620</v>
      </c>
    </row>
    <row r="857" spans="1:15" x14ac:dyDescent="0.3">
      <c r="A857" t="s">
        <v>2279</v>
      </c>
      <c r="B857">
        <v>69</v>
      </c>
      <c r="C857">
        <v>132</v>
      </c>
      <c r="D857">
        <v>274299</v>
      </c>
      <c r="E857" t="s">
        <v>2434</v>
      </c>
      <c r="F857" t="s">
        <v>225</v>
      </c>
      <c r="G857" t="s">
        <v>2435</v>
      </c>
      <c r="H857">
        <v>11077</v>
      </c>
      <c r="I857">
        <v>55</v>
      </c>
      <c r="J857" t="s">
        <v>29</v>
      </c>
      <c r="K857" t="s">
        <v>241</v>
      </c>
      <c r="L857">
        <v>103000000</v>
      </c>
      <c r="M857">
        <v>2002</v>
      </c>
      <c r="N857">
        <v>7.3</v>
      </c>
      <c r="O857">
        <v>-102725701</v>
      </c>
    </row>
    <row r="858" spans="1:15" x14ac:dyDescent="0.3">
      <c r="A858" t="s">
        <v>692</v>
      </c>
      <c r="B858">
        <v>275</v>
      </c>
      <c r="C858">
        <v>123</v>
      </c>
      <c r="D858">
        <v>46978995</v>
      </c>
      <c r="E858" t="s">
        <v>309</v>
      </c>
      <c r="F858" t="s">
        <v>2274</v>
      </c>
      <c r="G858" t="s">
        <v>2437</v>
      </c>
      <c r="H858">
        <v>111609</v>
      </c>
      <c r="I858">
        <v>781</v>
      </c>
      <c r="J858" t="s">
        <v>29</v>
      </c>
      <c r="K858" t="s">
        <v>30</v>
      </c>
      <c r="L858">
        <v>160000000</v>
      </c>
      <c r="M858">
        <v>2016</v>
      </c>
      <c r="N858">
        <v>7.3</v>
      </c>
      <c r="O858">
        <v>-113021005</v>
      </c>
    </row>
    <row r="859" spans="1:15" x14ac:dyDescent="0.3">
      <c r="A859" t="s">
        <v>798</v>
      </c>
      <c r="B859">
        <v>205</v>
      </c>
      <c r="C859">
        <v>93</v>
      </c>
      <c r="D859">
        <v>436471036</v>
      </c>
      <c r="E859" t="s">
        <v>2299</v>
      </c>
      <c r="F859" t="s">
        <v>2438</v>
      </c>
      <c r="G859" t="s">
        <v>2439</v>
      </c>
      <c r="H859">
        <v>314630</v>
      </c>
      <c r="I859">
        <v>483</v>
      </c>
      <c r="J859" t="s">
        <v>29</v>
      </c>
      <c r="K859" t="s">
        <v>30</v>
      </c>
      <c r="L859">
        <v>150000000</v>
      </c>
      <c r="M859">
        <v>2004</v>
      </c>
      <c r="N859">
        <v>7.2</v>
      </c>
      <c r="O859">
        <v>286471036</v>
      </c>
    </row>
    <row r="860" spans="1:15" x14ac:dyDescent="0.3">
      <c r="A860" t="s">
        <v>863</v>
      </c>
      <c r="B860">
        <v>608</v>
      </c>
      <c r="C860">
        <v>195</v>
      </c>
      <c r="D860">
        <v>408992272</v>
      </c>
      <c r="E860" t="s">
        <v>248</v>
      </c>
      <c r="F860" t="s">
        <v>388</v>
      </c>
      <c r="G860" t="s">
        <v>2440</v>
      </c>
      <c r="H860">
        <v>557489</v>
      </c>
      <c r="I860">
        <v>1187</v>
      </c>
      <c r="J860" t="s">
        <v>29</v>
      </c>
      <c r="K860" t="s">
        <v>30</v>
      </c>
      <c r="L860">
        <v>200000000</v>
      </c>
      <c r="M860">
        <v>2013</v>
      </c>
      <c r="N860">
        <v>7.2</v>
      </c>
      <c r="O860">
        <v>208992272</v>
      </c>
    </row>
    <row r="861" spans="1:15" x14ac:dyDescent="0.3">
      <c r="A861" t="s">
        <v>1793</v>
      </c>
      <c r="B861">
        <v>124</v>
      </c>
      <c r="C861">
        <v>110</v>
      </c>
      <c r="D861">
        <v>181360000</v>
      </c>
      <c r="E861" t="s">
        <v>2441</v>
      </c>
      <c r="F861" t="s">
        <v>2442</v>
      </c>
      <c r="G861" t="s">
        <v>2443</v>
      </c>
      <c r="H861">
        <v>170027</v>
      </c>
      <c r="I861">
        <v>350</v>
      </c>
      <c r="J861" t="s">
        <v>29</v>
      </c>
      <c r="K861" t="s">
        <v>30</v>
      </c>
      <c r="L861">
        <v>6000000</v>
      </c>
      <c r="M861">
        <v>1978</v>
      </c>
      <c r="N861">
        <v>7.2</v>
      </c>
      <c r="O861">
        <v>175360000</v>
      </c>
    </row>
    <row r="862" spans="1:15" x14ac:dyDescent="0.3">
      <c r="A862" t="s">
        <v>978</v>
      </c>
      <c r="B862">
        <v>424</v>
      </c>
      <c r="C862">
        <v>140</v>
      </c>
      <c r="D862">
        <v>350034110</v>
      </c>
      <c r="E862" t="s">
        <v>1576</v>
      </c>
      <c r="F862" t="s">
        <v>339</v>
      </c>
      <c r="G862" t="s">
        <v>2444</v>
      </c>
      <c r="H862">
        <v>278232</v>
      </c>
      <c r="I862">
        <v>657</v>
      </c>
      <c r="J862" t="s">
        <v>29</v>
      </c>
      <c r="K862" t="s">
        <v>30</v>
      </c>
      <c r="L862">
        <v>190000000</v>
      </c>
      <c r="M862">
        <v>2015</v>
      </c>
      <c r="N862">
        <v>7.2</v>
      </c>
      <c r="O862">
        <v>160034110</v>
      </c>
    </row>
    <row r="863" spans="1:15" x14ac:dyDescent="0.3">
      <c r="A863" t="s">
        <v>2446</v>
      </c>
      <c r="B863">
        <v>183</v>
      </c>
      <c r="C863">
        <v>106</v>
      </c>
      <c r="D863">
        <v>148170000</v>
      </c>
      <c r="E863" t="s">
        <v>1610</v>
      </c>
      <c r="F863" t="s">
        <v>2447</v>
      </c>
      <c r="G863" t="s">
        <v>2448</v>
      </c>
      <c r="H863">
        <v>142293</v>
      </c>
      <c r="I863">
        <v>245</v>
      </c>
      <c r="J863" t="s">
        <v>29</v>
      </c>
      <c r="K863" t="s">
        <v>30</v>
      </c>
      <c r="L863">
        <v>11000000</v>
      </c>
      <c r="M863">
        <v>1984</v>
      </c>
      <c r="N863">
        <v>7.2</v>
      </c>
      <c r="O863">
        <v>137170000</v>
      </c>
    </row>
    <row r="864" spans="1:15" x14ac:dyDescent="0.3">
      <c r="A864" t="s">
        <v>104</v>
      </c>
      <c r="B864">
        <v>275</v>
      </c>
      <c r="C864">
        <v>138</v>
      </c>
      <c r="D864">
        <v>281492479</v>
      </c>
      <c r="E864" t="s">
        <v>105</v>
      </c>
      <c r="F864" t="s">
        <v>2449</v>
      </c>
      <c r="G864" t="s">
        <v>2450</v>
      </c>
      <c r="H864">
        <v>421818</v>
      </c>
      <c r="I864">
        <v>2789</v>
      </c>
      <c r="J864" t="s">
        <v>29</v>
      </c>
      <c r="K864" t="s">
        <v>30</v>
      </c>
      <c r="L864">
        <v>150000000</v>
      </c>
      <c r="M864">
        <v>2003</v>
      </c>
      <c r="N864">
        <v>7.2</v>
      </c>
      <c r="O864">
        <v>131492479</v>
      </c>
    </row>
    <row r="865" spans="1:15" x14ac:dyDescent="0.3">
      <c r="A865" t="s">
        <v>2408</v>
      </c>
      <c r="B865">
        <v>223</v>
      </c>
      <c r="C865">
        <v>113</v>
      </c>
      <c r="D865">
        <v>170684505</v>
      </c>
      <c r="E865" t="s">
        <v>2452</v>
      </c>
      <c r="F865" t="s">
        <v>2453</v>
      </c>
      <c r="G865" t="s">
        <v>2454</v>
      </c>
      <c r="H865">
        <v>172080</v>
      </c>
      <c r="I865">
        <v>1017</v>
      </c>
      <c r="J865" t="s">
        <v>29</v>
      </c>
      <c r="K865" t="s">
        <v>30</v>
      </c>
      <c r="L865">
        <v>45000000</v>
      </c>
      <c r="M865">
        <v>2002</v>
      </c>
      <c r="N865">
        <v>7.2</v>
      </c>
      <c r="O865">
        <v>125684505</v>
      </c>
    </row>
    <row r="866" spans="1:15" x14ac:dyDescent="0.3">
      <c r="A866" t="s">
        <v>302</v>
      </c>
      <c r="B866">
        <v>256</v>
      </c>
      <c r="C866">
        <v>117</v>
      </c>
      <c r="D866">
        <v>244052771</v>
      </c>
      <c r="E866" t="s">
        <v>2455</v>
      </c>
      <c r="F866" t="s">
        <v>254</v>
      </c>
      <c r="G866" t="s">
        <v>2456</v>
      </c>
      <c r="H866">
        <v>263853</v>
      </c>
      <c r="I866">
        <v>584</v>
      </c>
      <c r="J866" t="s">
        <v>29</v>
      </c>
      <c r="K866" t="s">
        <v>30</v>
      </c>
      <c r="L866">
        <v>120000000</v>
      </c>
      <c r="M866">
        <v>2006</v>
      </c>
      <c r="N866">
        <v>7.2</v>
      </c>
      <c r="O866">
        <v>124052771</v>
      </c>
    </row>
    <row r="867" spans="1:15" x14ac:dyDescent="0.3">
      <c r="A867" t="s">
        <v>1403</v>
      </c>
      <c r="B867">
        <v>323</v>
      </c>
      <c r="C867">
        <v>104</v>
      </c>
      <c r="D867">
        <v>256386216</v>
      </c>
      <c r="E867" t="s">
        <v>2457</v>
      </c>
      <c r="F867" t="s">
        <v>665</v>
      </c>
      <c r="G867" t="s">
        <v>2458</v>
      </c>
      <c r="H867">
        <v>530870</v>
      </c>
      <c r="I867">
        <v>1413</v>
      </c>
      <c r="J867" t="s">
        <v>29</v>
      </c>
      <c r="K867" t="s">
        <v>30</v>
      </c>
      <c r="L867">
        <v>150000000</v>
      </c>
      <c r="M867">
        <v>2007</v>
      </c>
      <c r="N867">
        <v>7.2</v>
      </c>
      <c r="O867">
        <v>106386216</v>
      </c>
    </row>
    <row r="868" spans="1:15" x14ac:dyDescent="0.3">
      <c r="A868" t="s">
        <v>936</v>
      </c>
      <c r="B868">
        <v>375</v>
      </c>
      <c r="C868">
        <v>109</v>
      </c>
      <c r="D868">
        <v>138447667</v>
      </c>
      <c r="E868" t="s">
        <v>2113</v>
      </c>
      <c r="F868" t="s">
        <v>2300</v>
      </c>
      <c r="G868" t="s">
        <v>2459</v>
      </c>
      <c r="H868">
        <v>408302</v>
      </c>
      <c r="I868">
        <v>345</v>
      </c>
      <c r="J868" t="s">
        <v>29</v>
      </c>
      <c r="K868" t="s">
        <v>30</v>
      </c>
      <c r="L868">
        <v>42000000</v>
      </c>
      <c r="M868">
        <v>2012</v>
      </c>
      <c r="N868">
        <v>7.2</v>
      </c>
      <c r="O868">
        <v>96447667</v>
      </c>
    </row>
    <row r="869" spans="1:15" x14ac:dyDescent="0.3">
      <c r="A869" t="s">
        <v>2461</v>
      </c>
      <c r="B869">
        <v>114</v>
      </c>
      <c r="C869">
        <v>116</v>
      </c>
      <c r="D869">
        <v>121248145</v>
      </c>
      <c r="E869" t="s">
        <v>2374</v>
      </c>
      <c r="F869" t="s">
        <v>106</v>
      </c>
      <c r="G869" t="s">
        <v>2462</v>
      </c>
      <c r="H869">
        <v>260981</v>
      </c>
      <c r="I869">
        <v>373</v>
      </c>
      <c r="J869" t="s">
        <v>29</v>
      </c>
      <c r="K869" t="s">
        <v>30</v>
      </c>
      <c r="L869">
        <v>25000000</v>
      </c>
      <c r="M869">
        <v>1994</v>
      </c>
      <c r="N869">
        <v>7.2</v>
      </c>
      <c r="O869">
        <v>96248145</v>
      </c>
    </row>
    <row r="870" spans="1:15" x14ac:dyDescent="0.3">
      <c r="A870" t="s">
        <v>1750</v>
      </c>
      <c r="B870">
        <v>242</v>
      </c>
      <c r="C870">
        <v>103</v>
      </c>
      <c r="D870">
        <v>103001286</v>
      </c>
      <c r="E870" t="s">
        <v>2463</v>
      </c>
      <c r="F870" t="s">
        <v>2464</v>
      </c>
      <c r="G870" t="s">
        <v>2465</v>
      </c>
      <c r="H870">
        <v>222018</v>
      </c>
      <c r="I870">
        <v>869</v>
      </c>
      <c r="J870" t="s">
        <v>29</v>
      </c>
      <c r="K870" t="s">
        <v>30</v>
      </c>
      <c r="L870">
        <v>15000000</v>
      </c>
      <c r="M870">
        <v>1996</v>
      </c>
      <c r="N870">
        <v>7.2</v>
      </c>
      <c r="O870">
        <v>88001286</v>
      </c>
    </row>
    <row r="871" spans="1:15" x14ac:dyDescent="0.3">
      <c r="A871" t="s">
        <v>1079</v>
      </c>
      <c r="B871">
        <v>304</v>
      </c>
      <c r="C871">
        <v>132</v>
      </c>
      <c r="D871">
        <v>116631310</v>
      </c>
      <c r="E871" t="s">
        <v>393</v>
      </c>
      <c r="F871" t="s">
        <v>2466</v>
      </c>
      <c r="G871" t="s">
        <v>2467</v>
      </c>
      <c r="H871">
        <v>87665</v>
      </c>
      <c r="I871">
        <v>323</v>
      </c>
      <c r="J871" t="s">
        <v>29</v>
      </c>
      <c r="K871" t="s">
        <v>30</v>
      </c>
      <c r="L871">
        <v>30000000</v>
      </c>
      <c r="M871">
        <v>2013</v>
      </c>
      <c r="N871">
        <v>7.2</v>
      </c>
      <c r="O871">
        <v>86631310</v>
      </c>
    </row>
    <row r="872" spans="1:15" x14ac:dyDescent="0.3">
      <c r="A872" t="s">
        <v>502</v>
      </c>
      <c r="B872">
        <v>81</v>
      </c>
      <c r="C872">
        <v>126</v>
      </c>
      <c r="D872">
        <v>90800000</v>
      </c>
      <c r="E872" t="s">
        <v>2469</v>
      </c>
      <c r="F872" t="s">
        <v>2470</v>
      </c>
      <c r="G872" t="s">
        <v>2471</v>
      </c>
      <c r="H872">
        <v>126907</v>
      </c>
      <c r="I872">
        <v>235</v>
      </c>
      <c r="J872" t="s">
        <v>29</v>
      </c>
      <c r="K872" t="s">
        <v>30</v>
      </c>
      <c r="L872">
        <v>8000000</v>
      </c>
      <c r="M872">
        <v>1984</v>
      </c>
      <c r="N872">
        <v>7.2</v>
      </c>
      <c r="O872">
        <v>82800000</v>
      </c>
    </row>
    <row r="873" spans="1:15" x14ac:dyDescent="0.3">
      <c r="A873" t="s">
        <v>502</v>
      </c>
      <c r="B873">
        <v>81</v>
      </c>
      <c r="C873">
        <v>126</v>
      </c>
      <c r="D873">
        <v>90800000</v>
      </c>
      <c r="E873" t="s">
        <v>2469</v>
      </c>
      <c r="F873" t="s">
        <v>2470</v>
      </c>
      <c r="G873" t="s">
        <v>2471</v>
      </c>
      <c r="H873">
        <v>126916</v>
      </c>
      <c r="I873">
        <v>235</v>
      </c>
      <c r="J873" t="s">
        <v>29</v>
      </c>
      <c r="K873" t="s">
        <v>30</v>
      </c>
      <c r="L873">
        <v>8000000</v>
      </c>
      <c r="M873">
        <v>1984</v>
      </c>
      <c r="N873">
        <v>7.2</v>
      </c>
      <c r="O873">
        <v>82800000</v>
      </c>
    </row>
    <row r="874" spans="1:15" x14ac:dyDescent="0.3">
      <c r="A874" t="s">
        <v>2194</v>
      </c>
      <c r="B874">
        <v>134</v>
      </c>
      <c r="C874">
        <v>123</v>
      </c>
      <c r="D874">
        <v>100241322</v>
      </c>
      <c r="E874" t="s">
        <v>699</v>
      </c>
      <c r="F874" t="s">
        <v>1729</v>
      </c>
      <c r="G874" t="s">
        <v>2473</v>
      </c>
      <c r="H874">
        <v>175524</v>
      </c>
      <c r="I874">
        <v>752</v>
      </c>
      <c r="J874" t="s">
        <v>29</v>
      </c>
      <c r="K874" t="s">
        <v>30</v>
      </c>
      <c r="L874">
        <v>25000000</v>
      </c>
      <c r="M874">
        <v>1998</v>
      </c>
      <c r="N874">
        <v>7.2</v>
      </c>
      <c r="O874">
        <v>75241322</v>
      </c>
    </row>
    <row r="875" spans="1:15" x14ac:dyDescent="0.3">
      <c r="A875" t="s">
        <v>2137</v>
      </c>
      <c r="B875">
        <v>41</v>
      </c>
      <c r="C875">
        <v>128</v>
      </c>
      <c r="D875">
        <v>107458785</v>
      </c>
      <c r="E875" t="s">
        <v>1624</v>
      </c>
      <c r="F875" t="s">
        <v>74</v>
      </c>
      <c r="G875" t="s">
        <v>2474</v>
      </c>
      <c r="H875">
        <v>71754</v>
      </c>
      <c r="I875">
        <v>166</v>
      </c>
      <c r="J875" t="s">
        <v>29</v>
      </c>
      <c r="K875" t="s">
        <v>30</v>
      </c>
      <c r="L875">
        <v>40000000</v>
      </c>
      <c r="M875">
        <v>1992</v>
      </c>
      <c r="N875">
        <v>7.2</v>
      </c>
      <c r="O875">
        <v>67458785</v>
      </c>
    </row>
    <row r="876" spans="1:15" x14ac:dyDescent="0.3">
      <c r="A876" t="s">
        <v>1183</v>
      </c>
      <c r="B876">
        <v>733</v>
      </c>
      <c r="C876">
        <v>143</v>
      </c>
      <c r="D876">
        <v>291021565</v>
      </c>
      <c r="E876" t="s">
        <v>78</v>
      </c>
      <c r="F876" t="s">
        <v>1256</v>
      </c>
      <c r="G876" t="s">
        <v>2475</v>
      </c>
      <c r="H876">
        <v>548573</v>
      </c>
      <c r="I876">
        <v>2536</v>
      </c>
      <c r="J876" t="s">
        <v>29</v>
      </c>
      <c r="K876" t="s">
        <v>30</v>
      </c>
      <c r="L876">
        <v>225000000</v>
      </c>
      <c r="M876">
        <v>2013</v>
      </c>
      <c r="N876">
        <v>7.2</v>
      </c>
      <c r="O876">
        <v>66021565</v>
      </c>
    </row>
    <row r="877" spans="1:15" x14ac:dyDescent="0.3">
      <c r="A877" t="s">
        <v>372</v>
      </c>
      <c r="B877">
        <v>180</v>
      </c>
      <c r="C877">
        <v>85</v>
      </c>
      <c r="D877">
        <v>145771527</v>
      </c>
      <c r="E877" t="s">
        <v>2476</v>
      </c>
      <c r="F877" t="s">
        <v>2477</v>
      </c>
      <c r="G877" t="s">
        <v>2478</v>
      </c>
      <c r="H877">
        <v>117212</v>
      </c>
      <c r="I877">
        <v>367</v>
      </c>
      <c r="J877" t="s">
        <v>29</v>
      </c>
      <c r="K877" t="s">
        <v>30</v>
      </c>
      <c r="L877">
        <v>80000000</v>
      </c>
      <c r="M877">
        <v>2002</v>
      </c>
      <c r="N877">
        <v>7.2</v>
      </c>
      <c r="O877">
        <v>65771527</v>
      </c>
    </row>
    <row r="878" spans="1:15" x14ac:dyDescent="0.3">
      <c r="A878" t="s">
        <v>1242</v>
      </c>
      <c r="B878">
        <v>181</v>
      </c>
      <c r="C878">
        <v>96</v>
      </c>
      <c r="D878">
        <v>82234139</v>
      </c>
      <c r="E878" t="s">
        <v>938</v>
      </c>
      <c r="F878" t="s">
        <v>2479</v>
      </c>
      <c r="G878" t="s">
        <v>2480</v>
      </c>
      <c r="H878">
        <v>110390</v>
      </c>
      <c r="I878">
        <v>522</v>
      </c>
      <c r="J878" t="s">
        <v>29</v>
      </c>
      <c r="K878" t="s">
        <v>30</v>
      </c>
      <c r="L878">
        <v>17000000</v>
      </c>
      <c r="M878">
        <v>2007</v>
      </c>
      <c r="N878">
        <v>7.2</v>
      </c>
      <c r="O878">
        <v>65234139</v>
      </c>
    </row>
    <row r="879" spans="1:15" x14ac:dyDescent="0.3">
      <c r="A879" t="s">
        <v>996</v>
      </c>
      <c r="B879">
        <v>181</v>
      </c>
      <c r="C879">
        <v>98</v>
      </c>
      <c r="D879">
        <v>84136909</v>
      </c>
      <c r="E879" t="s">
        <v>676</v>
      </c>
      <c r="F879" t="s">
        <v>2481</v>
      </c>
      <c r="G879" t="s">
        <v>2482</v>
      </c>
      <c r="H879">
        <v>267921</v>
      </c>
      <c r="I879">
        <v>577</v>
      </c>
      <c r="J879" t="s">
        <v>29</v>
      </c>
      <c r="K879" t="s">
        <v>30</v>
      </c>
      <c r="L879">
        <v>26000000</v>
      </c>
      <c r="M879">
        <v>2004</v>
      </c>
      <c r="N879">
        <v>7.2</v>
      </c>
      <c r="O879">
        <v>58136909</v>
      </c>
    </row>
    <row r="880" spans="1:15" x14ac:dyDescent="0.3">
      <c r="A880" t="s">
        <v>1884</v>
      </c>
      <c r="B880">
        <v>66</v>
      </c>
      <c r="C880">
        <v>161</v>
      </c>
      <c r="D880">
        <v>87100000</v>
      </c>
      <c r="E880" t="s">
        <v>607</v>
      </c>
      <c r="F880" t="s">
        <v>1539</v>
      </c>
      <c r="G880" t="s">
        <v>2483</v>
      </c>
      <c r="H880">
        <v>52339</v>
      </c>
      <c r="I880">
        <v>200</v>
      </c>
      <c r="J880" t="s">
        <v>29</v>
      </c>
      <c r="K880" t="s">
        <v>30</v>
      </c>
      <c r="L880">
        <v>31000000</v>
      </c>
      <c r="M880">
        <v>1985</v>
      </c>
      <c r="N880">
        <v>7.2</v>
      </c>
      <c r="O880">
        <v>56100000</v>
      </c>
    </row>
    <row r="881" spans="1:15" x14ac:dyDescent="0.3">
      <c r="A881" t="s">
        <v>493</v>
      </c>
      <c r="B881">
        <v>72</v>
      </c>
      <c r="C881">
        <v>145</v>
      </c>
      <c r="D881">
        <v>70001698</v>
      </c>
      <c r="E881" t="s">
        <v>238</v>
      </c>
      <c r="F881" t="s">
        <v>649</v>
      </c>
      <c r="G881" t="s">
        <v>2484</v>
      </c>
      <c r="H881">
        <v>76842</v>
      </c>
      <c r="I881">
        <v>173</v>
      </c>
      <c r="J881" t="s">
        <v>29</v>
      </c>
      <c r="K881" t="s">
        <v>30</v>
      </c>
      <c r="L881">
        <v>14000000</v>
      </c>
      <c r="M881">
        <v>1989</v>
      </c>
      <c r="N881">
        <v>7.2</v>
      </c>
      <c r="O881">
        <v>56001698</v>
      </c>
    </row>
    <row r="882" spans="1:15" x14ac:dyDescent="0.3">
      <c r="A882" t="s">
        <v>2485</v>
      </c>
      <c r="B882">
        <v>90</v>
      </c>
      <c r="C882">
        <v>125</v>
      </c>
      <c r="D882">
        <v>58800000</v>
      </c>
      <c r="E882" t="s">
        <v>379</v>
      </c>
      <c r="F882" t="s">
        <v>2486</v>
      </c>
      <c r="G882" t="s">
        <v>2487</v>
      </c>
      <c r="H882">
        <v>40511</v>
      </c>
      <c r="I882">
        <v>213</v>
      </c>
      <c r="J882" t="s">
        <v>29</v>
      </c>
      <c r="K882" t="s">
        <v>200</v>
      </c>
      <c r="L882">
        <v>5500000</v>
      </c>
      <c r="M882">
        <v>1981</v>
      </c>
      <c r="N882">
        <v>7.2</v>
      </c>
      <c r="O882">
        <v>53300000</v>
      </c>
    </row>
    <row r="883" spans="1:15" x14ac:dyDescent="0.3">
      <c r="A883" t="s">
        <v>1258</v>
      </c>
      <c r="B883">
        <v>488</v>
      </c>
      <c r="C883">
        <v>93</v>
      </c>
      <c r="D883">
        <v>237282182</v>
      </c>
      <c r="E883" t="s">
        <v>296</v>
      </c>
      <c r="F883" t="s">
        <v>421</v>
      </c>
      <c r="G883" t="s">
        <v>2488</v>
      </c>
      <c r="H883">
        <v>273556</v>
      </c>
      <c r="I883">
        <v>428</v>
      </c>
      <c r="J883" t="s">
        <v>29</v>
      </c>
      <c r="K883" t="s">
        <v>30</v>
      </c>
      <c r="L883">
        <v>185000000</v>
      </c>
      <c r="M883">
        <v>2012</v>
      </c>
      <c r="N883">
        <v>7.2</v>
      </c>
      <c r="O883">
        <v>52282182</v>
      </c>
    </row>
    <row r="884" spans="1:15" x14ac:dyDescent="0.3">
      <c r="A884" t="s">
        <v>934</v>
      </c>
      <c r="B884">
        <v>123</v>
      </c>
      <c r="C884">
        <v>88</v>
      </c>
      <c r="D884">
        <v>74608545</v>
      </c>
      <c r="E884" t="s">
        <v>676</v>
      </c>
      <c r="F884" t="s">
        <v>1586</v>
      </c>
      <c r="G884" t="s">
        <v>2489</v>
      </c>
      <c r="H884">
        <v>185258</v>
      </c>
      <c r="I884">
        <v>404</v>
      </c>
      <c r="J884" t="s">
        <v>29</v>
      </c>
      <c r="K884" t="s">
        <v>30</v>
      </c>
      <c r="L884">
        <v>24000000</v>
      </c>
      <c r="M884">
        <v>2003</v>
      </c>
      <c r="N884">
        <v>7.2</v>
      </c>
      <c r="O884">
        <v>50608545</v>
      </c>
    </row>
    <row r="885" spans="1:15" x14ac:dyDescent="0.3">
      <c r="A885" t="s">
        <v>1148</v>
      </c>
      <c r="B885">
        <v>322</v>
      </c>
      <c r="C885">
        <v>137</v>
      </c>
      <c r="D885">
        <v>115603980</v>
      </c>
      <c r="E885" t="s">
        <v>2490</v>
      </c>
      <c r="F885" t="s">
        <v>2491</v>
      </c>
      <c r="G885" t="s">
        <v>2492</v>
      </c>
      <c r="H885">
        <v>103589</v>
      </c>
      <c r="I885">
        <v>351</v>
      </c>
      <c r="J885" t="s">
        <v>29</v>
      </c>
      <c r="K885" t="s">
        <v>30</v>
      </c>
      <c r="L885">
        <v>65000000</v>
      </c>
      <c r="M885">
        <v>2014</v>
      </c>
      <c r="N885">
        <v>7.2</v>
      </c>
      <c r="O885">
        <v>50603980</v>
      </c>
    </row>
    <row r="886" spans="1:15" x14ac:dyDescent="0.3">
      <c r="A886" t="s">
        <v>714</v>
      </c>
      <c r="B886">
        <v>137</v>
      </c>
      <c r="C886">
        <v>130</v>
      </c>
      <c r="D886">
        <v>106635996</v>
      </c>
      <c r="E886" t="s">
        <v>715</v>
      </c>
      <c r="F886" t="s">
        <v>2494</v>
      </c>
      <c r="G886" t="s">
        <v>2495</v>
      </c>
      <c r="H886">
        <v>199025</v>
      </c>
      <c r="I886">
        <v>416</v>
      </c>
      <c r="J886" t="s">
        <v>29</v>
      </c>
      <c r="K886" t="s">
        <v>200</v>
      </c>
      <c r="L886">
        <v>58000000</v>
      </c>
      <c r="M886">
        <v>1995</v>
      </c>
      <c r="N886">
        <v>7.2</v>
      </c>
      <c r="O886">
        <v>48635996</v>
      </c>
    </row>
    <row r="887" spans="1:15" x14ac:dyDescent="0.3">
      <c r="A887" t="s">
        <v>1179</v>
      </c>
      <c r="B887">
        <v>223</v>
      </c>
      <c r="C887">
        <v>112</v>
      </c>
      <c r="D887">
        <v>64998368</v>
      </c>
      <c r="E887" t="s">
        <v>342</v>
      </c>
      <c r="F887" t="s">
        <v>1866</v>
      </c>
      <c r="G887" t="s">
        <v>2496</v>
      </c>
      <c r="H887">
        <v>213898</v>
      </c>
      <c r="I887">
        <v>250</v>
      </c>
      <c r="J887" t="s">
        <v>29</v>
      </c>
      <c r="K887" t="s">
        <v>30</v>
      </c>
      <c r="L887">
        <v>17000000</v>
      </c>
      <c r="M887">
        <v>2012</v>
      </c>
      <c r="N887">
        <v>7.2</v>
      </c>
      <c r="O887">
        <v>47998368</v>
      </c>
    </row>
    <row r="888" spans="1:15" x14ac:dyDescent="0.3">
      <c r="A888" t="s">
        <v>1229</v>
      </c>
      <c r="B888">
        <v>292</v>
      </c>
      <c r="C888">
        <v>132</v>
      </c>
      <c r="D888">
        <v>101530738</v>
      </c>
      <c r="E888" t="s">
        <v>1576</v>
      </c>
      <c r="F888" t="s">
        <v>837</v>
      </c>
      <c r="G888" t="s">
        <v>2498</v>
      </c>
      <c r="H888">
        <v>229574</v>
      </c>
      <c r="I888">
        <v>436</v>
      </c>
      <c r="J888" t="s">
        <v>29</v>
      </c>
      <c r="K888" t="s">
        <v>30</v>
      </c>
      <c r="L888">
        <v>55000000</v>
      </c>
      <c r="M888">
        <v>2014</v>
      </c>
      <c r="N888">
        <v>7.2</v>
      </c>
      <c r="O888">
        <v>46530738</v>
      </c>
    </row>
    <row r="889" spans="1:15" x14ac:dyDescent="0.3">
      <c r="A889" t="s">
        <v>503</v>
      </c>
      <c r="B889">
        <v>285</v>
      </c>
      <c r="C889">
        <v>139</v>
      </c>
      <c r="D889">
        <v>70269171</v>
      </c>
      <c r="E889" t="s">
        <v>459</v>
      </c>
      <c r="F889" t="s">
        <v>503</v>
      </c>
      <c r="G889" t="s">
        <v>2500</v>
      </c>
      <c r="H889">
        <v>162130</v>
      </c>
      <c r="I889">
        <v>962</v>
      </c>
      <c r="J889" t="s">
        <v>29</v>
      </c>
      <c r="K889" t="s">
        <v>30</v>
      </c>
      <c r="L889">
        <v>24000000</v>
      </c>
      <c r="M889">
        <v>2006</v>
      </c>
      <c r="N889">
        <v>7.2</v>
      </c>
      <c r="O889">
        <v>46269171</v>
      </c>
    </row>
    <row r="890" spans="1:15" x14ac:dyDescent="0.3">
      <c r="A890" t="s">
        <v>828</v>
      </c>
      <c r="B890">
        <v>112</v>
      </c>
      <c r="C890">
        <v>110</v>
      </c>
      <c r="D890">
        <v>74888996</v>
      </c>
      <c r="E890" t="s">
        <v>86</v>
      </c>
      <c r="F890" t="s">
        <v>1204</v>
      </c>
      <c r="G890" t="s">
        <v>2501</v>
      </c>
      <c r="H890">
        <v>55513</v>
      </c>
      <c r="I890">
        <v>188</v>
      </c>
      <c r="J890" t="s">
        <v>29</v>
      </c>
      <c r="K890" t="s">
        <v>30</v>
      </c>
      <c r="L890">
        <v>30000000</v>
      </c>
      <c r="M890">
        <v>1991</v>
      </c>
      <c r="N890">
        <v>7.2</v>
      </c>
      <c r="O890">
        <v>44888996</v>
      </c>
    </row>
    <row r="891" spans="1:15" x14ac:dyDescent="0.3">
      <c r="A891" t="s">
        <v>302</v>
      </c>
      <c r="B891">
        <v>117</v>
      </c>
      <c r="C891">
        <v>95</v>
      </c>
      <c r="D891">
        <v>162792677</v>
      </c>
      <c r="E891" t="s">
        <v>296</v>
      </c>
      <c r="F891" t="s">
        <v>150</v>
      </c>
      <c r="G891" t="s">
        <v>2502</v>
      </c>
      <c r="H891">
        <v>211226</v>
      </c>
      <c r="I891">
        <v>317</v>
      </c>
      <c r="J891" t="s">
        <v>29</v>
      </c>
      <c r="K891" t="s">
        <v>30</v>
      </c>
      <c r="L891">
        <v>120000000</v>
      </c>
      <c r="M891">
        <v>1998</v>
      </c>
      <c r="N891">
        <v>7.2</v>
      </c>
      <c r="O891">
        <v>42792677</v>
      </c>
    </row>
    <row r="892" spans="1:15" x14ac:dyDescent="0.3">
      <c r="A892" t="s">
        <v>2503</v>
      </c>
      <c r="B892">
        <v>122</v>
      </c>
      <c r="C892">
        <v>91</v>
      </c>
      <c r="D892">
        <v>45857453</v>
      </c>
      <c r="E892" t="s">
        <v>1683</v>
      </c>
      <c r="F892" t="s">
        <v>1729</v>
      </c>
      <c r="G892" t="s">
        <v>2504</v>
      </c>
      <c r="H892">
        <v>82232</v>
      </c>
      <c r="I892">
        <v>174</v>
      </c>
      <c r="J892" t="s">
        <v>29</v>
      </c>
      <c r="K892" t="s">
        <v>200</v>
      </c>
      <c r="L892">
        <v>3500000</v>
      </c>
      <c r="M892">
        <v>1997</v>
      </c>
      <c r="N892">
        <v>7.2</v>
      </c>
      <c r="O892">
        <v>42357453</v>
      </c>
    </row>
    <row r="893" spans="1:15" x14ac:dyDescent="0.3">
      <c r="A893" t="s">
        <v>2266</v>
      </c>
      <c r="B893">
        <v>241</v>
      </c>
      <c r="C893">
        <v>121</v>
      </c>
      <c r="D893">
        <v>75274748</v>
      </c>
      <c r="E893" t="s">
        <v>73</v>
      </c>
      <c r="F893" t="s">
        <v>44</v>
      </c>
      <c r="G893" t="s">
        <v>2505</v>
      </c>
      <c r="H893">
        <v>130661</v>
      </c>
      <c r="I893">
        <v>304</v>
      </c>
      <c r="J893" t="s">
        <v>29</v>
      </c>
      <c r="K893" t="s">
        <v>30</v>
      </c>
      <c r="L893">
        <v>35000000</v>
      </c>
      <c r="M893">
        <v>2015</v>
      </c>
      <c r="N893">
        <v>7.2</v>
      </c>
      <c r="O893">
        <v>40274748</v>
      </c>
    </row>
    <row r="894" spans="1:15" x14ac:dyDescent="0.3">
      <c r="A894" t="s">
        <v>1199</v>
      </c>
      <c r="B894">
        <v>57</v>
      </c>
      <c r="C894">
        <v>107</v>
      </c>
      <c r="D894">
        <v>49797148</v>
      </c>
      <c r="E894" t="s">
        <v>1941</v>
      </c>
      <c r="F894" t="s">
        <v>2506</v>
      </c>
      <c r="G894" t="s">
        <v>2507</v>
      </c>
      <c r="H894">
        <v>49007</v>
      </c>
      <c r="I894">
        <v>97</v>
      </c>
      <c r="J894" t="s">
        <v>29</v>
      </c>
      <c r="K894" t="s">
        <v>30</v>
      </c>
      <c r="L894">
        <v>11000000</v>
      </c>
      <c r="M894">
        <v>1989</v>
      </c>
      <c r="N894">
        <v>7.2</v>
      </c>
      <c r="O894">
        <v>38797148</v>
      </c>
    </row>
    <row r="895" spans="1:15" x14ac:dyDescent="0.3">
      <c r="A895" t="s">
        <v>2460</v>
      </c>
      <c r="B895">
        <v>127</v>
      </c>
      <c r="C895">
        <v>136</v>
      </c>
      <c r="D895">
        <v>67253092</v>
      </c>
      <c r="E895" t="s">
        <v>459</v>
      </c>
      <c r="F895" t="s">
        <v>2300</v>
      </c>
      <c r="G895" t="s">
        <v>2508</v>
      </c>
      <c r="H895">
        <v>92702</v>
      </c>
      <c r="I895">
        <v>209</v>
      </c>
      <c r="J895" t="s">
        <v>29</v>
      </c>
      <c r="K895" t="s">
        <v>30</v>
      </c>
      <c r="L895">
        <v>30000000</v>
      </c>
      <c r="M895">
        <v>2005</v>
      </c>
      <c r="N895">
        <v>7.2</v>
      </c>
      <c r="O895">
        <v>37253092</v>
      </c>
    </row>
    <row r="896" spans="1:15" x14ac:dyDescent="0.3">
      <c r="A896" t="s">
        <v>860</v>
      </c>
      <c r="B896">
        <v>217</v>
      </c>
      <c r="C896">
        <v>125</v>
      </c>
      <c r="D896">
        <v>65010106</v>
      </c>
      <c r="E896" t="s">
        <v>73</v>
      </c>
      <c r="F896" t="s">
        <v>2509</v>
      </c>
      <c r="G896" t="s">
        <v>2510</v>
      </c>
      <c r="H896">
        <v>107557</v>
      </c>
      <c r="I896">
        <v>612</v>
      </c>
      <c r="J896" t="s">
        <v>29</v>
      </c>
      <c r="K896" t="s">
        <v>30</v>
      </c>
      <c r="L896">
        <v>30000000</v>
      </c>
      <c r="M896">
        <v>2002</v>
      </c>
      <c r="N896">
        <v>7.2</v>
      </c>
      <c r="O896">
        <v>35010106</v>
      </c>
    </row>
    <row r="897" spans="1:15" x14ac:dyDescent="0.3">
      <c r="A897" t="s">
        <v>2511</v>
      </c>
      <c r="B897">
        <v>253</v>
      </c>
      <c r="C897">
        <v>118</v>
      </c>
      <c r="D897">
        <v>62877175</v>
      </c>
      <c r="E897" t="s">
        <v>699</v>
      </c>
      <c r="F897" t="s">
        <v>2512</v>
      </c>
      <c r="G897" t="s">
        <v>2513</v>
      </c>
      <c r="H897">
        <v>217507</v>
      </c>
      <c r="I897">
        <v>325</v>
      </c>
      <c r="J897" t="s">
        <v>29</v>
      </c>
      <c r="K897" t="s">
        <v>30</v>
      </c>
      <c r="L897">
        <v>30000000</v>
      </c>
      <c r="M897">
        <v>2008</v>
      </c>
      <c r="N897">
        <v>7.2</v>
      </c>
      <c r="O897">
        <v>32877175</v>
      </c>
    </row>
    <row r="898" spans="1:15" x14ac:dyDescent="0.3">
      <c r="A898" t="s">
        <v>185</v>
      </c>
      <c r="B898">
        <v>94</v>
      </c>
      <c r="C898">
        <v>141</v>
      </c>
      <c r="D898">
        <v>146282411</v>
      </c>
      <c r="E898" t="s">
        <v>2515</v>
      </c>
      <c r="F898" t="s">
        <v>841</v>
      </c>
      <c r="G898" t="s">
        <v>2516</v>
      </c>
      <c r="H898">
        <v>190439</v>
      </c>
      <c r="I898">
        <v>351</v>
      </c>
      <c r="J898" t="s">
        <v>29</v>
      </c>
      <c r="K898" t="s">
        <v>30</v>
      </c>
      <c r="L898">
        <v>115000000</v>
      </c>
      <c r="M898">
        <v>1994</v>
      </c>
      <c r="N898">
        <v>7.2</v>
      </c>
      <c r="O898">
        <v>31282411</v>
      </c>
    </row>
    <row r="899" spans="1:15" x14ac:dyDescent="0.3">
      <c r="A899" t="s">
        <v>1968</v>
      </c>
      <c r="B899">
        <v>208</v>
      </c>
      <c r="C899">
        <v>88</v>
      </c>
      <c r="D899">
        <v>130174897</v>
      </c>
      <c r="E899" t="s">
        <v>316</v>
      </c>
      <c r="F899" t="s">
        <v>2517</v>
      </c>
      <c r="G899" t="s">
        <v>2518</v>
      </c>
      <c r="H899">
        <v>27918</v>
      </c>
      <c r="I899">
        <v>155</v>
      </c>
      <c r="J899" t="s">
        <v>29</v>
      </c>
      <c r="K899" t="s">
        <v>30</v>
      </c>
      <c r="L899">
        <v>99000000</v>
      </c>
      <c r="M899">
        <v>2015</v>
      </c>
      <c r="N899">
        <v>7.2</v>
      </c>
      <c r="O899">
        <v>31174897</v>
      </c>
    </row>
    <row r="900" spans="1:15" x14ac:dyDescent="0.3">
      <c r="A900" t="s">
        <v>1864</v>
      </c>
      <c r="B900">
        <v>160</v>
      </c>
      <c r="C900">
        <v>123</v>
      </c>
      <c r="D900">
        <v>59699513</v>
      </c>
      <c r="E900" t="s">
        <v>2519</v>
      </c>
      <c r="F900" t="s">
        <v>1434</v>
      </c>
      <c r="G900" t="s">
        <v>2520</v>
      </c>
      <c r="H900">
        <v>20827</v>
      </c>
      <c r="I900">
        <v>136</v>
      </c>
      <c r="J900" t="s">
        <v>29</v>
      </c>
      <c r="K900" t="s">
        <v>30</v>
      </c>
      <c r="L900">
        <v>35000000</v>
      </c>
      <c r="M900">
        <v>2010</v>
      </c>
      <c r="N900">
        <v>7.2</v>
      </c>
      <c r="O900">
        <v>24699513</v>
      </c>
    </row>
    <row r="901" spans="1:15" x14ac:dyDescent="0.3">
      <c r="A901" t="s">
        <v>1604</v>
      </c>
      <c r="B901">
        <v>354</v>
      </c>
      <c r="C901">
        <v>129</v>
      </c>
      <c r="D901">
        <v>134520804</v>
      </c>
      <c r="E901" t="s">
        <v>715</v>
      </c>
      <c r="F901" t="s">
        <v>55</v>
      </c>
      <c r="G901" t="s">
        <v>2521</v>
      </c>
      <c r="H901">
        <v>336235</v>
      </c>
      <c r="I901">
        <v>782</v>
      </c>
      <c r="J901" t="s">
        <v>29</v>
      </c>
      <c r="K901" t="s">
        <v>30</v>
      </c>
      <c r="L901">
        <v>110000000</v>
      </c>
      <c r="M901">
        <v>2007</v>
      </c>
      <c r="N901">
        <v>7.2</v>
      </c>
      <c r="O901">
        <v>24520804</v>
      </c>
    </row>
    <row r="902" spans="1:15" x14ac:dyDescent="0.3">
      <c r="A902" t="s">
        <v>959</v>
      </c>
      <c r="B902">
        <v>58</v>
      </c>
      <c r="C902">
        <v>100</v>
      </c>
      <c r="D902">
        <v>24741700</v>
      </c>
      <c r="E902" t="s">
        <v>92</v>
      </c>
      <c r="F902" t="s">
        <v>2522</v>
      </c>
      <c r="G902" t="s">
        <v>2523</v>
      </c>
      <c r="H902">
        <v>37785</v>
      </c>
      <c r="I902">
        <v>95</v>
      </c>
      <c r="J902" t="s">
        <v>29</v>
      </c>
      <c r="K902" t="s">
        <v>30</v>
      </c>
      <c r="L902">
        <v>1200000</v>
      </c>
      <c r="M902">
        <v>1989</v>
      </c>
      <c r="N902">
        <v>7.2</v>
      </c>
      <c r="O902">
        <v>23541700</v>
      </c>
    </row>
    <row r="903" spans="1:15" x14ac:dyDescent="0.3">
      <c r="A903" t="s">
        <v>2524</v>
      </c>
      <c r="B903">
        <v>342</v>
      </c>
      <c r="C903">
        <v>100</v>
      </c>
      <c r="D903">
        <v>26005908</v>
      </c>
      <c r="E903" t="s">
        <v>2525</v>
      </c>
      <c r="F903" t="s">
        <v>2526</v>
      </c>
      <c r="G903" t="s">
        <v>2527</v>
      </c>
      <c r="H903">
        <v>154938</v>
      </c>
      <c r="I903">
        <v>1100</v>
      </c>
      <c r="J903" t="s">
        <v>29</v>
      </c>
      <c r="K903" t="s">
        <v>200</v>
      </c>
      <c r="L903">
        <v>3500000</v>
      </c>
      <c r="M903">
        <v>2005</v>
      </c>
      <c r="N903">
        <v>7.2</v>
      </c>
      <c r="O903">
        <v>22505908</v>
      </c>
    </row>
    <row r="904" spans="1:15" x14ac:dyDescent="0.3">
      <c r="A904" t="s">
        <v>2528</v>
      </c>
      <c r="B904">
        <v>133</v>
      </c>
      <c r="C904">
        <v>97</v>
      </c>
      <c r="D904">
        <v>38176108</v>
      </c>
      <c r="E904" t="s">
        <v>699</v>
      </c>
      <c r="F904" t="s">
        <v>1238</v>
      </c>
      <c r="G904" t="s">
        <v>2529</v>
      </c>
      <c r="H904">
        <v>222099</v>
      </c>
      <c r="I904">
        <v>549</v>
      </c>
      <c r="J904" t="s">
        <v>29</v>
      </c>
      <c r="K904" t="s">
        <v>30</v>
      </c>
      <c r="L904">
        <v>16000000</v>
      </c>
      <c r="M904">
        <v>1999</v>
      </c>
      <c r="N904">
        <v>7.2</v>
      </c>
      <c r="O904">
        <v>22176108</v>
      </c>
    </row>
    <row r="905" spans="1:15" x14ac:dyDescent="0.3">
      <c r="A905" t="s">
        <v>38</v>
      </c>
      <c r="B905">
        <v>185</v>
      </c>
      <c r="C905">
        <v>118</v>
      </c>
      <c r="D905">
        <v>67263182</v>
      </c>
      <c r="E905" t="s">
        <v>269</v>
      </c>
      <c r="F905" t="s">
        <v>34</v>
      </c>
      <c r="G905" t="s">
        <v>2530</v>
      </c>
      <c r="H905">
        <v>218771</v>
      </c>
      <c r="I905">
        <v>651</v>
      </c>
      <c r="J905" t="s">
        <v>29</v>
      </c>
      <c r="K905" t="s">
        <v>30</v>
      </c>
      <c r="L905">
        <v>46000000</v>
      </c>
      <c r="M905">
        <v>2002</v>
      </c>
      <c r="N905">
        <v>7.2</v>
      </c>
      <c r="O905">
        <v>21263182</v>
      </c>
    </row>
    <row r="906" spans="1:15" x14ac:dyDescent="0.3">
      <c r="A906" t="s">
        <v>1245</v>
      </c>
      <c r="B906">
        <v>224</v>
      </c>
      <c r="C906">
        <v>95</v>
      </c>
      <c r="D906">
        <v>76137505</v>
      </c>
      <c r="E906" t="s">
        <v>682</v>
      </c>
      <c r="F906" t="s">
        <v>1263</v>
      </c>
      <c r="G906" t="s">
        <v>2531</v>
      </c>
      <c r="H906">
        <v>49207</v>
      </c>
      <c r="I906">
        <v>174</v>
      </c>
      <c r="J906" t="s">
        <v>29</v>
      </c>
      <c r="K906" t="s">
        <v>200</v>
      </c>
      <c r="L906">
        <v>55000000</v>
      </c>
      <c r="M906">
        <v>2014</v>
      </c>
      <c r="N906">
        <v>7.2</v>
      </c>
      <c r="O906">
        <v>21137505</v>
      </c>
    </row>
    <row r="907" spans="1:15" x14ac:dyDescent="0.3">
      <c r="A907" t="s">
        <v>475</v>
      </c>
      <c r="B907">
        <v>294</v>
      </c>
      <c r="C907">
        <v>106</v>
      </c>
      <c r="D907">
        <v>94999143</v>
      </c>
      <c r="E907" t="s">
        <v>217</v>
      </c>
      <c r="F907" t="s">
        <v>568</v>
      </c>
      <c r="G907" t="s">
        <v>2532</v>
      </c>
      <c r="H907">
        <v>245152</v>
      </c>
      <c r="I907">
        <v>1344</v>
      </c>
      <c r="J907" t="s">
        <v>29</v>
      </c>
      <c r="K907" t="s">
        <v>30</v>
      </c>
      <c r="L907">
        <v>75000000</v>
      </c>
      <c r="M907">
        <v>2000</v>
      </c>
      <c r="N907">
        <v>7.2</v>
      </c>
      <c r="O907">
        <v>19999143</v>
      </c>
    </row>
    <row r="908" spans="1:15" x14ac:dyDescent="0.3">
      <c r="A908" t="s">
        <v>451</v>
      </c>
      <c r="B908">
        <v>201</v>
      </c>
      <c r="C908">
        <v>106</v>
      </c>
      <c r="D908">
        <v>25244700</v>
      </c>
      <c r="E908" t="s">
        <v>105</v>
      </c>
      <c r="F908" t="s">
        <v>2533</v>
      </c>
      <c r="G908" t="s">
        <v>2534</v>
      </c>
      <c r="H908">
        <v>91017</v>
      </c>
      <c r="I908">
        <v>284</v>
      </c>
      <c r="J908" t="s">
        <v>29</v>
      </c>
      <c r="K908" t="s">
        <v>200</v>
      </c>
      <c r="L908">
        <v>6000000</v>
      </c>
      <c r="M908">
        <v>1981</v>
      </c>
      <c r="N908">
        <v>7.2</v>
      </c>
      <c r="O908">
        <v>19244700</v>
      </c>
    </row>
    <row r="909" spans="1:15" x14ac:dyDescent="0.3">
      <c r="A909" t="s">
        <v>1655</v>
      </c>
      <c r="B909">
        <v>93</v>
      </c>
      <c r="C909">
        <v>104</v>
      </c>
      <c r="D909">
        <v>25625110</v>
      </c>
      <c r="E909" t="s">
        <v>1576</v>
      </c>
      <c r="F909" t="s">
        <v>54</v>
      </c>
      <c r="G909" t="s">
        <v>2535</v>
      </c>
      <c r="H909">
        <v>138707</v>
      </c>
      <c r="I909">
        <v>202</v>
      </c>
      <c r="J909" t="s">
        <v>29</v>
      </c>
      <c r="K909" t="s">
        <v>30</v>
      </c>
      <c r="L909">
        <v>7000000</v>
      </c>
      <c r="M909">
        <v>1995</v>
      </c>
      <c r="N909">
        <v>7.2</v>
      </c>
      <c r="O909">
        <v>18625110</v>
      </c>
    </row>
    <row r="910" spans="1:15" x14ac:dyDescent="0.3">
      <c r="A910" t="s">
        <v>1182</v>
      </c>
      <c r="B910">
        <v>214</v>
      </c>
      <c r="C910">
        <v>112</v>
      </c>
      <c r="D910">
        <v>42478175</v>
      </c>
      <c r="E910" t="s">
        <v>1066</v>
      </c>
      <c r="F910" t="s">
        <v>79</v>
      </c>
      <c r="G910" t="s">
        <v>2537</v>
      </c>
      <c r="H910">
        <v>93767</v>
      </c>
      <c r="I910">
        <v>209</v>
      </c>
      <c r="J910" t="s">
        <v>29</v>
      </c>
      <c r="K910" t="s">
        <v>30</v>
      </c>
      <c r="L910">
        <v>25000000</v>
      </c>
      <c r="M910">
        <v>2015</v>
      </c>
      <c r="N910">
        <v>7.2</v>
      </c>
      <c r="O910">
        <v>17478175</v>
      </c>
    </row>
    <row r="911" spans="1:15" x14ac:dyDescent="0.3">
      <c r="A911" t="s">
        <v>1838</v>
      </c>
      <c r="B911">
        <v>98</v>
      </c>
      <c r="C911">
        <v>129</v>
      </c>
      <c r="D911">
        <v>48814909</v>
      </c>
      <c r="E911" t="s">
        <v>393</v>
      </c>
      <c r="F911" t="s">
        <v>44</v>
      </c>
      <c r="G911" t="s">
        <v>2539</v>
      </c>
      <c r="H911">
        <v>89424</v>
      </c>
      <c r="I911">
        <v>224</v>
      </c>
      <c r="J911" t="s">
        <v>29</v>
      </c>
      <c r="K911" t="s">
        <v>30</v>
      </c>
      <c r="L911">
        <v>32000000</v>
      </c>
      <c r="M911">
        <v>2000</v>
      </c>
      <c r="N911">
        <v>7.2</v>
      </c>
      <c r="O911">
        <v>16814909</v>
      </c>
    </row>
    <row r="912" spans="1:15" x14ac:dyDescent="0.3">
      <c r="A912" t="s">
        <v>961</v>
      </c>
      <c r="B912">
        <v>198</v>
      </c>
      <c r="C912">
        <v>154</v>
      </c>
      <c r="D912">
        <v>95632614</v>
      </c>
      <c r="E912" t="s">
        <v>2541</v>
      </c>
      <c r="F912" t="s">
        <v>436</v>
      </c>
      <c r="G912" t="s">
        <v>2542</v>
      </c>
      <c r="H912">
        <v>118483</v>
      </c>
      <c r="I912">
        <v>674</v>
      </c>
      <c r="J912" t="s">
        <v>29</v>
      </c>
      <c r="K912" t="s">
        <v>30</v>
      </c>
      <c r="L912">
        <v>79000000</v>
      </c>
      <c r="M912">
        <v>2003</v>
      </c>
      <c r="N912">
        <v>7.2</v>
      </c>
      <c r="O912">
        <v>16632614</v>
      </c>
    </row>
    <row r="913" spans="1:15" x14ac:dyDescent="0.3">
      <c r="A913" t="s">
        <v>703</v>
      </c>
      <c r="B913">
        <v>95</v>
      </c>
      <c r="C913">
        <v>134</v>
      </c>
      <c r="D913">
        <v>20733485</v>
      </c>
      <c r="E913" t="s">
        <v>92</v>
      </c>
      <c r="F913" t="s">
        <v>2544</v>
      </c>
      <c r="G913" t="s">
        <v>2545</v>
      </c>
      <c r="H913">
        <v>11622</v>
      </c>
      <c r="I913">
        <v>157</v>
      </c>
      <c r="J913" t="s">
        <v>29</v>
      </c>
      <c r="K913" t="s">
        <v>30</v>
      </c>
      <c r="L913">
        <v>5000000</v>
      </c>
      <c r="M913">
        <v>1997</v>
      </c>
      <c r="N913">
        <v>7.2</v>
      </c>
      <c r="O913">
        <v>15733485</v>
      </c>
    </row>
    <row r="914" spans="1:15" x14ac:dyDescent="0.3">
      <c r="A914" t="s">
        <v>33</v>
      </c>
      <c r="B914">
        <v>60</v>
      </c>
      <c r="C914">
        <v>114</v>
      </c>
      <c r="D914">
        <v>25600000</v>
      </c>
      <c r="E914" t="s">
        <v>26</v>
      </c>
      <c r="F914" t="s">
        <v>649</v>
      </c>
      <c r="G914" t="s">
        <v>2547</v>
      </c>
      <c r="H914">
        <v>57363</v>
      </c>
      <c r="I914">
        <v>308</v>
      </c>
      <c r="J914" t="s">
        <v>29</v>
      </c>
      <c r="K914" t="s">
        <v>30</v>
      </c>
      <c r="L914">
        <v>10000000</v>
      </c>
      <c r="M914">
        <v>1983</v>
      </c>
      <c r="N914">
        <v>7.2</v>
      </c>
      <c r="O914">
        <v>15600000</v>
      </c>
    </row>
    <row r="915" spans="1:15" x14ac:dyDescent="0.3">
      <c r="A915" t="s">
        <v>2549</v>
      </c>
      <c r="B915">
        <v>210</v>
      </c>
      <c r="C915">
        <v>124</v>
      </c>
      <c r="D915">
        <v>92930005</v>
      </c>
      <c r="E915" t="s">
        <v>208</v>
      </c>
      <c r="F915" t="s">
        <v>436</v>
      </c>
      <c r="G915" t="s">
        <v>2550</v>
      </c>
      <c r="H915">
        <v>204063</v>
      </c>
      <c r="I915">
        <v>764</v>
      </c>
      <c r="J915" t="s">
        <v>29</v>
      </c>
      <c r="K915" t="s">
        <v>227</v>
      </c>
      <c r="L915">
        <v>78000000</v>
      </c>
      <c r="M915">
        <v>2002</v>
      </c>
      <c r="N915">
        <v>7.2</v>
      </c>
      <c r="O915">
        <v>14930005</v>
      </c>
    </row>
    <row r="916" spans="1:15" x14ac:dyDescent="0.3">
      <c r="A916" t="s">
        <v>59</v>
      </c>
      <c r="B916">
        <v>388</v>
      </c>
      <c r="C916">
        <v>146</v>
      </c>
      <c r="D916">
        <v>79883359</v>
      </c>
      <c r="E916" t="s">
        <v>205</v>
      </c>
      <c r="F916" t="s">
        <v>2551</v>
      </c>
      <c r="G916" t="s">
        <v>2552</v>
      </c>
      <c r="H916">
        <v>116159</v>
      </c>
      <c r="I916">
        <v>488</v>
      </c>
      <c r="J916" t="s">
        <v>29</v>
      </c>
      <c r="K916" t="s">
        <v>30</v>
      </c>
      <c r="L916">
        <v>66000000</v>
      </c>
      <c r="M916">
        <v>2011</v>
      </c>
      <c r="N916">
        <v>7.2</v>
      </c>
      <c r="O916">
        <v>13883359</v>
      </c>
    </row>
    <row r="917" spans="1:15" x14ac:dyDescent="0.3">
      <c r="A917" t="s">
        <v>1096</v>
      </c>
      <c r="B917">
        <v>68</v>
      </c>
      <c r="C917">
        <v>124</v>
      </c>
      <c r="D917">
        <v>27441122</v>
      </c>
      <c r="E917" t="s">
        <v>2343</v>
      </c>
      <c r="F917" t="s">
        <v>2554</v>
      </c>
      <c r="G917" t="s">
        <v>2555</v>
      </c>
      <c r="H917">
        <v>14322</v>
      </c>
      <c r="I917">
        <v>116</v>
      </c>
      <c r="J917" t="s">
        <v>29</v>
      </c>
      <c r="K917" t="s">
        <v>30</v>
      </c>
      <c r="L917">
        <v>15000000</v>
      </c>
      <c r="M917">
        <v>2000</v>
      </c>
      <c r="N917">
        <v>7.2</v>
      </c>
      <c r="O917">
        <v>12441122</v>
      </c>
    </row>
    <row r="918" spans="1:15" x14ac:dyDescent="0.3">
      <c r="A918" t="s">
        <v>48</v>
      </c>
      <c r="B918">
        <v>446</v>
      </c>
      <c r="C918">
        <v>201</v>
      </c>
      <c r="D918">
        <v>218051260</v>
      </c>
      <c r="E918" t="s">
        <v>1660</v>
      </c>
      <c r="F918" t="s">
        <v>761</v>
      </c>
      <c r="G918" t="s">
        <v>2557</v>
      </c>
      <c r="H918">
        <v>316018</v>
      </c>
      <c r="I918">
        <v>2618</v>
      </c>
      <c r="J918" t="s">
        <v>29</v>
      </c>
      <c r="K918" t="s">
        <v>83</v>
      </c>
      <c r="L918">
        <v>207000000</v>
      </c>
      <c r="M918">
        <v>2005</v>
      </c>
      <c r="N918">
        <v>7.2</v>
      </c>
      <c r="O918">
        <v>11051260</v>
      </c>
    </row>
    <row r="919" spans="1:15" x14ac:dyDescent="0.3">
      <c r="A919" t="s">
        <v>48</v>
      </c>
      <c r="B919">
        <v>446</v>
      </c>
      <c r="C919">
        <v>201</v>
      </c>
      <c r="D919">
        <v>218051260</v>
      </c>
      <c r="E919" t="s">
        <v>1660</v>
      </c>
      <c r="F919" t="s">
        <v>761</v>
      </c>
      <c r="G919" t="s">
        <v>2557</v>
      </c>
      <c r="H919">
        <v>316020</v>
      </c>
      <c r="I919">
        <v>2618</v>
      </c>
      <c r="J919" t="s">
        <v>29</v>
      </c>
      <c r="K919" t="s">
        <v>83</v>
      </c>
      <c r="L919">
        <v>207000000</v>
      </c>
      <c r="M919">
        <v>2005</v>
      </c>
      <c r="N919">
        <v>7.2</v>
      </c>
      <c r="O919">
        <v>11051260</v>
      </c>
    </row>
    <row r="920" spans="1:15" x14ac:dyDescent="0.3">
      <c r="A920" t="s">
        <v>48</v>
      </c>
      <c r="B920">
        <v>446</v>
      </c>
      <c r="C920">
        <v>201</v>
      </c>
      <c r="D920">
        <v>218051260</v>
      </c>
      <c r="E920" t="s">
        <v>1660</v>
      </c>
      <c r="F920" t="s">
        <v>761</v>
      </c>
      <c r="G920" t="s">
        <v>2557</v>
      </c>
      <c r="H920">
        <v>316027</v>
      </c>
      <c r="I920">
        <v>2618</v>
      </c>
      <c r="J920" t="s">
        <v>29</v>
      </c>
      <c r="K920" t="s">
        <v>83</v>
      </c>
      <c r="L920">
        <v>207000000</v>
      </c>
      <c r="M920">
        <v>2005</v>
      </c>
      <c r="N920">
        <v>7.2</v>
      </c>
      <c r="O920">
        <v>11051260</v>
      </c>
    </row>
    <row r="921" spans="1:15" x14ac:dyDescent="0.3">
      <c r="A921" t="s">
        <v>648</v>
      </c>
      <c r="B921">
        <v>42</v>
      </c>
      <c r="C921">
        <v>110</v>
      </c>
      <c r="D921">
        <v>14100000</v>
      </c>
      <c r="E921" t="s">
        <v>73</v>
      </c>
      <c r="F921" t="s">
        <v>2559</v>
      </c>
      <c r="G921" t="s">
        <v>2560</v>
      </c>
      <c r="H921">
        <v>14995</v>
      </c>
      <c r="I921">
        <v>87</v>
      </c>
      <c r="J921" t="s">
        <v>29</v>
      </c>
      <c r="K921" t="s">
        <v>30</v>
      </c>
      <c r="L921">
        <v>5000000</v>
      </c>
      <c r="M921">
        <v>1982</v>
      </c>
      <c r="N921">
        <v>7.2</v>
      </c>
      <c r="O921">
        <v>9100000</v>
      </c>
    </row>
    <row r="922" spans="1:15" x14ac:dyDescent="0.3">
      <c r="A922" t="s">
        <v>349</v>
      </c>
      <c r="B922">
        <v>114</v>
      </c>
      <c r="C922">
        <v>100</v>
      </c>
      <c r="D922">
        <v>11694528</v>
      </c>
      <c r="E922" t="s">
        <v>2561</v>
      </c>
      <c r="F922" t="s">
        <v>2562</v>
      </c>
      <c r="G922" t="s">
        <v>2563</v>
      </c>
      <c r="H922">
        <v>7721</v>
      </c>
      <c r="I922">
        <v>72</v>
      </c>
      <c r="J922" t="s">
        <v>29</v>
      </c>
      <c r="K922" t="s">
        <v>30</v>
      </c>
      <c r="L922">
        <v>3000000</v>
      </c>
      <c r="M922">
        <v>2005</v>
      </c>
      <c r="N922">
        <v>7.2</v>
      </c>
      <c r="O922">
        <v>8694528</v>
      </c>
    </row>
    <row r="923" spans="1:15" x14ac:dyDescent="0.3">
      <c r="A923" t="s">
        <v>59</v>
      </c>
      <c r="B923">
        <v>77</v>
      </c>
      <c r="C923">
        <v>155</v>
      </c>
      <c r="D923">
        <v>44175394</v>
      </c>
      <c r="E923" t="s">
        <v>2564</v>
      </c>
      <c r="F923" t="s">
        <v>136</v>
      </c>
      <c r="G923" t="s">
        <v>2565</v>
      </c>
      <c r="H923">
        <v>56509</v>
      </c>
      <c r="I923">
        <v>227</v>
      </c>
      <c r="J923" t="s">
        <v>29</v>
      </c>
      <c r="K923" t="s">
        <v>30</v>
      </c>
      <c r="L923">
        <v>36000000</v>
      </c>
      <c r="M923">
        <v>1997</v>
      </c>
      <c r="N923">
        <v>7.2</v>
      </c>
      <c r="O923">
        <v>8175394</v>
      </c>
    </row>
    <row r="924" spans="1:15" x14ac:dyDescent="0.3">
      <c r="A924" t="s">
        <v>539</v>
      </c>
      <c r="B924">
        <v>275</v>
      </c>
      <c r="C924">
        <v>96</v>
      </c>
      <c r="D924">
        <v>23213577</v>
      </c>
      <c r="E924" t="s">
        <v>588</v>
      </c>
      <c r="F924" t="s">
        <v>740</v>
      </c>
      <c r="G924" t="s">
        <v>2567</v>
      </c>
      <c r="H924">
        <v>198111</v>
      </c>
      <c r="I924">
        <v>365</v>
      </c>
      <c r="J924" t="s">
        <v>29</v>
      </c>
      <c r="K924" t="s">
        <v>408</v>
      </c>
      <c r="L924">
        <v>15500000</v>
      </c>
      <c r="M924">
        <v>2008</v>
      </c>
      <c r="N924">
        <v>7.2</v>
      </c>
      <c r="O924">
        <v>7713577</v>
      </c>
    </row>
    <row r="925" spans="1:15" x14ac:dyDescent="0.3">
      <c r="A925" t="s">
        <v>25</v>
      </c>
      <c r="B925">
        <v>330</v>
      </c>
      <c r="C925">
        <v>126</v>
      </c>
      <c r="D925">
        <v>25592632</v>
      </c>
      <c r="E925" t="s">
        <v>626</v>
      </c>
      <c r="F925" t="s">
        <v>1385</v>
      </c>
      <c r="G925" t="s">
        <v>2569</v>
      </c>
      <c r="H925">
        <v>220475</v>
      </c>
      <c r="I925">
        <v>1066</v>
      </c>
      <c r="J925" t="s">
        <v>29</v>
      </c>
      <c r="K925" t="s">
        <v>30</v>
      </c>
      <c r="L925">
        <v>18000000</v>
      </c>
      <c r="M925">
        <v>2007</v>
      </c>
      <c r="N925">
        <v>7.2</v>
      </c>
      <c r="O925">
        <v>7592632</v>
      </c>
    </row>
    <row r="926" spans="1:15" x14ac:dyDescent="0.3">
      <c r="A926" t="s">
        <v>2571</v>
      </c>
      <c r="B926">
        <v>46</v>
      </c>
      <c r="C926">
        <v>133</v>
      </c>
      <c r="D926">
        <v>33200000</v>
      </c>
      <c r="E926" t="s">
        <v>2572</v>
      </c>
      <c r="F926" t="s">
        <v>1434</v>
      </c>
      <c r="G926" t="s">
        <v>2573</v>
      </c>
      <c r="H926">
        <v>28247</v>
      </c>
      <c r="I926">
        <v>149</v>
      </c>
      <c r="J926" t="s">
        <v>29</v>
      </c>
      <c r="K926" t="s">
        <v>30</v>
      </c>
      <c r="L926">
        <v>26000000</v>
      </c>
      <c r="M926">
        <v>1985</v>
      </c>
      <c r="N926">
        <v>7.2</v>
      </c>
      <c r="O926">
        <v>7200000</v>
      </c>
    </row>
    <row r="927" spans="1:15" x14ac:dyDescent="0.3">
      <c r="A927" t="s">
        <v>1247</v>
      </c>
      <c r="B927">
        <v>337</v>
      </c>
      <c r="C927">
        <v>95</v>
      </c>
      <c r="D927">
        <v>5997134</v>
      </c>
      <c r="E927" t="s">
        <v>2575</v>
      </c>
      <c r="F927" t="s">
        <v>2576</v>
      </c>
      <c r="G927" t="s">
        <v>2577</v>
      </c>
      <c r="H927">
        <v>36381</v>
      </c>
      <c r="I927">
        <v>126</v>
      </c>
      <c r="J927" t="s">
        <v>29</v>
      </c>
      <c r="K927" t="s">
        <v>30</v>
      </c>
      <c r="L927">
        <v>1000000</v>
      </c>
      <c r="M927">
        <v>2012</v>
      </c>
      <c r="N927">
        <v>7.2</v>
      </c>
      <c r="O927">
        <v>4997134</v>
      </c>
    </row>
    <row r="928" spans="1:15" x14ac:dyDescent="0.3">
      <c r="A928" t="s">
        <v>1265</v>
      </c>
      <c r="B928">
        <v>56</v>
      </c>
      <c r="C928">
        <v>89</v>
      </c>
      <c r="D928">
        <v>6719300</v>
      </c>
      <c r="E928" t="s">
        <v>73</v>
      </c>
      <c r="F928" t="s">
        <v>2578</v>
      </c>
      <c r="G928" t="s">
        <v>2579</v>
      </c>
      <c r="H928">
        <v>8224</v>
      </c>
      <c r="I928">
        <v>132</v>
      </c>
      <c r="J928" t="s">
        <v>29</v>
      </c>
      <c r="K928" t="s">
        <v>442</v>
      </c>
      <c r="L928">
        <v>2000000</v>
      </c>
      <c r="M928">
        <v>1998</v>
      </c>
      <c r="N928">
        <v>7.2</v>
      </c>
      <c r="O928">
        <v>4719300</v>
      </c>
    </row>
    <row r="929" spans="1:15" x14ac:dyDescent="0.3">
      <c r="A929" t="s">
        <v>1216</v>
      </c>
      <c r="B929">
        <v>365</v>
      </c>
      <c r="C929">
        <v>100</v>
      </c>
      <c r="D929">
        <v>6531491</v>
      </c>
      <c r="E929" t="s">
        <v>92</v>
      </c>
      <c r="F929" t="s">
        <v>694</v>
      </c>
      <c r="G929" t="s">
        <v>2581</v>
      </c>
      <c r="H929">
        <v>111658</v>
      </c>
      <c r="I929">
        <v>297</v>
      </c>
      <c r="J929" t="s">
        <v>29</v>
      </c>
      <c r="K929" t="s">
        <v>30</v>
      </c>
      <c r="L929">
        <v>2000000</v>
      </c>
      <c r="M929">
        <v>2010</v>
      </c>
      <c r="N929">
        <v>7.2</v>
      </c>
      <c r="O929">
        <v>4531491</v>
      </c>
    </row>
    <row r="930" spans="1:15" x14ac:dyDescent="0.3">
      <c r="A930" t="s">
        <v>1872</v>
      </c>
      <c r="B930">
        <v>51</v>
      </c>
      <c r="C930">
        <v>98</v>
      </c>
      <c r="D930">
        <v>3799339</v>
      </c>
      <c r="E930" t="s">
        <v>424</v>
      </c>
      <c r="F930" t="s">
        <v>2582</v>
      </c>
      <c r="G930" t="s">
        <v>2583</v>
      </c>
      <c r="H930">
        <v>8000</v>
      </c>
      <c r="I930">
        <v>138</v>
      </c>
      <c r="J930" t="s">
        <v>29</v>
      </c>
      <c r="K930" t="s">
        <v>30</v>
      </c>
      <c r="L930">
        <v>250000</v>
      </c>
      <c r="M930">
        <v>2002</v>
      </c>
      <c r="N930">
        <v>7.2</v>
      </c>
      <c r="O930">
        <v>3549339</v>
      </c>
    </row>
    <row r="931" spans="1:15" x14ac:dyDescent="0.3">
      <c r="A931" t="s">
        <v>1326</v>
      </c>
      <c r="B931">
        <v>53</v>
      </c>
      <c r="C931">
        <v>103</v>
      </c>
      <c r="D931">
        <v>5132222</v>
      </c>
      <c r="E931" t="s">
        <v>2585</v>
      </c>
      <c r="F931" t="s">
        <v>1327</v>
      </c>
      <c r="G931" t="s">
        <v>2586</v>
      </c>
      <c r="H931">
        <v>14112</v>
      </c>
      <c r="I931">
        <v>83</v>
      </c>
      <c r="J931" t="s">
        <v>29</v>
      </c>
      <c r="K931" t="s">
        <v>442</v>
      </c>
      <c r="L931">
        <v>2000000</v>
      </c>
      <c r="M931">
        <v>1994</v>
      </c>
      <c r="N931">
        <v>7.2</v>
      </c>
      <c r="O931">
        <v>3132222</v>
      </c>
    </row>
    <row r="932" spans="1:15" x14ac:dyDescent="0.3">
      <c r="A932" t="s">
        <v>1175</v>
      </c>
      <c r="B932">
        <v>158</v>
      </c>
      <c r="C932">
        <v>113</v>
      </c>
      <c r="D932">
        <v>19057024</v>
      </c>
      <c r="E932" t="s">
        <v>588</v>
      </c>
      <c r="F932" t="s">
        <v>1416</v>
      </c>
      <c r="G932" t="s">
        <v>2588</v>
      </c>
      <c r="H932">
        <v>113963</v>
      </c>
      <c r="I932">
        <v>361</v>
      </c>
      <c r="J932" t="s">
        <v>29</v>
      </c>
      <c r="K932" t="s">
        <v>30</v>
      </c>
      <c r="L932">
        <v>16000000</v>
      </c>
      <c r="M932">
        <v>2010</v>
      </c>
      <c r="N932">
        <v>7.2</v>
      </c>
      <c r="O932">
        <v>3057024</v>
      </c>
    </row>
    <row r="933" spans="1:15" x14ac:dyDescent="0.3">
      <c r="A933" t="s">
        <v>1986</v>
      </c>
      <c r="B933">
        <v>127</v>
      </c>
      <c r="C933">
        <v>105</v>
      </c>
      <c r="D933">
        <v>10460089</v>
      </c>
      <c r="E933" t="s">
        <v>140</v>
      </c>
      <c r="F933" t="s">
        <v>1969</v>
      </c>
      <c r="G933" t="s">
        <v>2590</v>
      </c>
      <c r="H933">
        <v>34098</v>
      </c>
      <c r="I933">
        <v>214</v>
      </c>
      <c r="J933" t="s">
        <v>29</v>
      </c>
      <c r="K933" t="s">
        <v>30</v>
      </c>
      <c r="L933">
        <v>7500000</v>
      </c>
      <c r="M933">
        <v>2002</v>
      </c>
      <c r="N933">
        <v>7.2</v>
      </c>
      <c r="O933">
        <v>2960089</v>
      </c>
    </row>
    <row r="934" spans="1:15" x14ac:dyDescent="0.3">
      <c r="A934" t="s">
        <v>2040</v>
      </c>
      <c r="B934">
        <v>155</v>
      </c>
      <c r="C934">
        <v>117</v>
      </c>
      <c r="D934">
        <v>24362501</v>
      </c>
      <c r="E934" t="s">
        <v>208</v>
      </c>
      <c r="F934" t="s">
        <v>1167</v>
      </c>
      <c r="G934" t="s">
        <v>2591</v>
      </c>
      <c r="H934">
        <v>69980</v>
      </c>
      <c r="I934">
        <v>591</v>
      </c>
      <c r="J934" t="s">
        <v>29</v>
      </c>
      <c r="K934" t="s">
        <v>30</v>
      </c>
      <c r="L934">
        <v>21500000</v>
      </c>
      <c r="M934">
        <v>1999</v>
      </c>
      <c r="N934">
        <v>7.2</v>
      </c>
      <c r="O934">
        <v>2862501</v>
      </c>
    </row>
    <row r="935" spans="1:15" x14ac:dyDescent="0.3">
      <c r="A935" t="s">
        <v>1017</v>
      </c>
      <c r="B935">
        <v>233</v>
      </c>
      <c r="C935">
        <v>98</v>
      </c>
      <c r="D935">
        <v>32774834</v>
      </c>
      <c r="E935" t="s">
        <v>1259</v>
      </c>
      <c r="F935" t="s">
        <v>2592</v>
      </c>
      <c r="G935" t="s">
        <v>2593</v>
      </c>
      <c r="H935">
        <v>136048</v>
      </c>
      <c r="I935">
        <v>700</v>
      </c>
      <c r="J935" t="s">
        <v>29</v>
      </c>
      <c r="K935" t="s">
        <v>30</v>
      </c>
      <c r="L935">
        <v>30000000</v>
      </c>
      <c r="M935">
        <v>2004</v>
      </c>
      <c r="N935">
        <v>7.2</v>
      </c>
      <c r="O935">
        <v>2774834</v>
      </c>
    </row>
    <row r="936" spans="1:15" x14ac:dyDescent="0.3">
      <c r="A936" t="s">
        <v>1925</v>
      </c>
      <c r="B936">
        <v>261</v>
      </c>
      <c r="C936">
        <v>105</v>
      </c>
      <c r="D936">
        <v>5776314</v>
      </c>
      <c r="E936" t="s">
        <v>699</v>
      </c>
      <c r="F936" t="s">
        <v>1425</v>
      </c>
      <c r="G936" t="s">
        <v>2595</v>
      </c>
      <c r="H936">
        <v>73349</v>
      </c>
      <c r="I936">
        <v>142</v>
      </c>
      <c r="J936" t="s">
        <v>29</v>
      </c>
      <c r="K936" t="s">
        <v>30</v>
      </c>
      <c r="L936">
        <v>3200000</v>
      </c>
      <c r="M936">
        <v>2010</v>
      </c>
      <c r="N936">
        <v>7.2</v>
      </c>
      <c r="O936">
        <v>2576314</v>
      </c>
    </row>
    <row r="937" spans="1:15" x14ac:dyDescent="0.3">
      <c r="A937" t="s">
        <v>115</v>
      </c>
      <c r="B937">
        <v>56</v>
      </c>
      <c r="C937">
        <v>139</v>
      </c>
      <c r="D937">
        <v>32000000</v>
      </c>
      <c r="E937" t="s">
        <v>588</v>
      </c>
      <c r="F937" t="s">
        <v>1943</v>
      </c>
      <c r="G937" t="s">
        <v>2597</v>
      </c>
      <c r="H937">
        <v>36267</v>
      </c>
      <c r="I937">
        <v>150</v>
      </c>
      <c r="J937" t="s">
        <v>29</v>
      </c>
      <c r="K937" t="s">
        <v>30</v>
      </c>
      <c r="L937">
        <v>30000000</v>
      </c>
      <c r="M937">
        <v>1993</v>
      </c>
      <c r="N937">
        <v>7.2</v>
      </c>
      <c r="O937">
        <v>2000000</v>
      </c>
    </row>
    <row r="938" spans="1:15" x14ac:dyDescent="0.3">
      <c r="A938" t="s">
        <v>1201</v>
      </c>
      <c r="B938">
        <v>208</v>
      </c>
      <c r="C938">
        <v>106</v>
      </c>
      <c r="D938">
        <v>2694973</v>
      </c>
      <c r="E938" t="s">
        <v>92</v>
      </c>
      <c r="F938" t="s">
        <v>921</v>
      </c>
      <c r="G938" t="s">
        <v>2599</v>
      </c>
      <c r="H938">
        <v>70885</v>
      </c>
      <c r="I938">
        <v>189</v>
      </c>
      <c r="J938" t="s">
        <v>29</v>
      </c>
      <c r="K938" t="s">
        <v>30</v>
      </c>
      <c r="L938">
        <v>700000</v>
      </c>
      <c r="M938">
        <v>2006</v>
      </c>
      <c r="N938">
        <v>7.2</v>
      </c>
      <c r="O938">
        <v>1994973</v>
      </c>
    </row>
    <row r="939" spans="1:15" x14ac:dyDescent="0.3">
      <c r="A939" t="s">
        <v>1237</v>
      </c>
      <c r="B939">
        <v>181</v>
      </c>
      <c r="C939">
        <v>97</v>
      </c>
      <c r="D939">
        <v>2508841</v>
      </c>
      <c r="E939" t="s">
        <v>26</v>
      </c>
      <c r="F939" t="s">
        <v>2600</v>
      </c>
      <c r="G939" t="s">
        <v>2601</v>
      </c>
      <c r="H939">
        <v>21746</v>
      </c>
      <c r="I939">
        <v>93</v>
      </c>
      <c r="J939" t="s">
        <v>29</v>
      </c>
      <c r="K939" t="s">
        <v>30</v>
      </c>
      <c r="L939">
        <v>1000000</v>
      </c>
      <c r="M939">
        <v>2008</v>
      </c>
      <c r="N939">
        <v>7.2</v>
      </c>
      <c r="O939">
        <v>1508841</v>
      </c>
    </row>
    <row r="940" spans="1:15" x14ac:dyDescent="0.3">
      <c r="A940" t="s">
        <v>2203</v>
      </c>
      <c r="B940">
        <v>59</v>
      </c>
      <c r="C940">
        <v>88</v>
      </c>
      <c r="D940">
        <v>2073984</v>
      </c>
      <c r="E940" t="s">
        <v>588</v>
      </c>
      <c r="F940" t="s">
        <v>2603</v>
      </c>
      <c r="G940" t="s">
        <v>2604</v>
      </c>
      <c r="H940">
        <v>4743</v>
      </c>
      <c r="I940">
        <v>135</v>
      </c>
      <c r="J940" t="s">
        <v>29</v>
      </c>
      <c r="K940" t="s">
        <v>241</v>
      </c>
      <c r="L940">
        <v>800000</v>
      </c>
      <c r="M940">
        <v>2002</v>
      </c>
      <c r="N940">
        <v>7.2</v>
      </c>
      <c r="O940">
        <v>1273984</v>
      </c>
    </row>
    <row r="941" spans="1:15" x14ac:dyDescent="0.3">
      <c r="A941" t="s">
        <v>1272</v>
      </c>
      <c r="B941">
        <v>72</v>
      </c>
      <c r="C941">
        <v>88</v>
      </c>
      <c r="D941">
        <v>592014</v>
      </c>
      <c r="E941" t="s">
        <v>2606</v>
      </c>
      <c r="F941" t="s">
        <v>2607</v>
      </c>
      <c r="G941" t="s">
        <v>2608</v>
      </c>
      <c r="H941">
        <v>5709</v>
      </c>
      <c r="I941">
        <v>114</v>
      </c>
      <c r="J941" t="s">
        <v>29</v>
      </c>
      <c r="K941" t="s">
        <v>30</v>
      </c>
      <c r="L941">
        <v>218</v>
      </c>
      <c r="M941">
        <v>2003</v>
      </c>
      <c r="N941">
        <v>7.2</v>
      </c>
      <c r="O941">
        <v>591796</v>
      </c>
    </row>
    <row r="942" spans="1:15" x14ac:dyDescent="0.3">
      <c r="A942" t="s">
        <v>1464</v>
      </c>
      <c r="B942">
        <v>64</v>
      </c>
      <c r="C942">
        <v>97</v>
      </c>
      <c r="D942">
        <v>1141829</v>
      </c>
      <c r="E942" t="s">
        <v>26</v>
      </c>
      <c r="F942" t="s">
        <v>2610</v>
      </c>
      <c r="G942" t="s">
        <v>2611</v>
      </c>
      <c r="H942">
        <v>8509</v>
      </c>
      <c r="I942">
        <v>109</v>
      </c>
      <c r="J942" t="s">
        <v>29</v>
      </c>
      <c r="K942" t="s">
        <v>30</v>
      </c>
      <c r="L942">
        <v>700000</v>
      </c>
      <c r="M942">
        <v>2001</v>
      </c>
      <c r="N942">
        <v>7.2</v>
      </c>
      <c r="O942">
        <v>441829</v>
      </c>
    </row>
    <row r="943" spans="1:15" x14ac:dyDescent="0.3">
      <c r="A943" t="s">
        <v>1195</v>
      </c>
      <c r="B943">
        <v>103</v>
      </c>
      <c r="C943">
        <v>109</v>
      </c>
      <c r="D943">
        <v>16346122</v>
      </c>
      <c r="E943" t="s">
        <v>92</v>
      </c>
      <c r="F943" t="s">
        <v>506</v>
      </c>
      <c r="G943" t="s">
        <v>2613</v>
      </c>
      <c r="H943">
        <v>25549</v>
      </c>
      <c r="I943">
        <v>171</v>
      </c>
      <c r="J943" t="s">
        <v>29</v>
      </c>
      <c r="K943" t="s">
        <v>30</v>
      </c>
      <c r="L943">
        <v>16000000</v>
      </c>
      <c r="M943">
        <v>2002</v>
      </c>
      <c r="N943">
        <v>7.2</v>
      </c>
      <c r="O943">
        <v>346122</v>
      </c>
    </row>
    <row r="944" spans="1:15" x14ac:dyDescent="0.3">
      <c r="A944" t="s">
        <v>1329</v>
      </c>
      <c r="B944">
        <v>11</v>
      </c>
      <c r="C944">
        <v>114</v>
      </c>
      <c r="D944">
        <v>1001437</v>
      </c>
      <c r="E944" t="s">
        <v>588</v>
      </c>
      <c r="F944" t="s">
        <v>2615</v>
      </c>
      <c r="G944" t="s">
        <v>2616</v>
      </c>
      <c r="H944">
        <v>2039</v>
      </c>
      <c r="I944">
        <v>28</v>
      </c>
      <c r="J944" t="s">
        <v>29</v>
      </c>
      <c r="K944" t="s">
        <v>30</v>
      </c>
      <c r="L944">
        <v>800000</v>
      </c>
      <c r="M944">
        <v>1993</v>
      </c>
      <c r="N944">
        <v>7.2</v>
      </c>
      <c r="O944">
        <v>201437</v>
      </c>
    </row>
    <row r="945" spans="1:15" x14ac:dyDescent="0.3">
      <c r="A945" t="s">
        <v>615</v>
      </c>
      <c r="B945">
        <v>401</v>
      </c>
      <c r="C945">
        <v>110</v>
      </c>
      <c r="D945">
        <v>14989761</v>
      </c>
      <c r="E945" t="s">
        <v>338</v>
      </c>
      <c r="F945" t="s">
        <v>2618</v>
      </c>
      <c r="G945" t="s">
        <v>2619</v>
      </c>
      <c r="H945">
        <v>185845</v>
      </c>
      <c r="I945">
        <v>284</v>
      </c>
      <c r="J945" t="s">
        <v>29</v>
      </c>
      <c r="K945" t="s">
        <v>200</v>
      </c>
      <c r="L945">
        <v>15000000</v>
      </c>
      <c r="M945">
        <v>2012</v>
      </c>
      <c r="N945">
        <v>7.2</v>
      </c>
      <c r="O945">
        <v>-10239</v>
      </c>
    </row>
    <row r="946" spans="1:15" x14ac:dyDescent="0.3">
      <c r="A946" t="s">
        <v>1218</v>
      </c>
      <c r="B946">
        <v>16</v>
      </c>
      <c r="C946">
        <v>100</v>
      </c>
      <c r="D946">
        <v>982214</v>
      </c>
      <c r="E946" t="s">
        <v>92</v>
      </c>
      <c r="F946" t="s">
        <v>2621</v>
      </c>
      <c r="G946" t="s">
        <v>2622</v>
      </c>
      <c r="H946">
        <v>1976</v>
      </c>
      <c r="I946">
        <v>51</v>
      </c>
      <c r="J946" t="s">
        <v>29</v>
      </c>
      <c r="K946" t="s">
        <v>30</v>
      </c>
      <c r="L946">
        <v>1000000</v>
      </c>
      <c r="M946">
        <v>1998</v>
      </c>
      <c r="N946">
        <v>7.2</v>
      </c>
      <c r="O946">
        <v>-17786</v>
      </c>
    </row>
    <row r="947" spans="1:15" x14ac:dyDescent="0.3">
      <c r="A947" t="s">
        <v>2624</v>
      </c>
      <c r="B947">
        <v>35</v>
      </c>
      <c r="C947">
        <v>107</v>
      </c>
      <c r="D947">
        <v>819939</v>
      </c>
      <c r="E947" t="s">
        <v>699</v>
      </c>
      <c r="F947" t="s">
        <v>1238</v>
      </c>
      <c r="G947" t="s">
        <v>2625</v>
      </c>
      <c r="H947">
        <v>14580</v>
      </c>
      <c r="I947">
        <v>252</v>
      </c>
      <c r="J947" t="s">
        <v>29</v>
      </c>
      <c r="K947" t="s">
        <v>30</v>
      </c>
      <c r="L947">
        <v>850000</v>
      </c>
      <c r="M947">
        <v>2003</v>
      </c>
      <c r="N947">
        <v>7.2</v>
      </c>
      <c r="O947">
        <v>-30061</v>
      </c>
    </row>
    <row r="948" spans="1:15" x14ac:dyDescent="0.3">
      <c r="A948" t="s">
        <v>1147</v>
      </c>
      <c r="B948">
        <v>195</v>
      </c>
      <c r="C948">
        <v>122</v>
      </c>
      <c r="D948">
        <v>3950029</v>
      </c>
      <c r="E948" t="s">
        <v>92</v>
      </c>
      <c r="F948" t="s">
        <v>2627</v>
      </c>
      <c r="G948" t="s">
        <v>2628</v>
      </c>
      <c r="H948">
        <v>12411</v>
      </c>
      <c r="I948">
        <v>89</v>
      </c>
      <c r="J948" t="s">
        <v>90</v>
      </c>
      <c r="K948" t="s">
        <v>241</v>
      </c>
      <c r="L948">
        <v>4000000</v>
      </c>
      <c r="M948">
        <v>2010</v>
      </c>
      <c r="N948">
        <v>7.2</v>
      </c>
      <c r="O948">
        <v>-49971</v>
      </c>
    </row>
    <row r="949" spans="1:15" x14ac:dyDescent="0.3">
      <c r="A949" t="s">
        <v>1153</v>
      </c>
      <c r="B949">
        <v>12</v>
      </c>
      <c r="C949">
        <v>119</v>
      </c>
      <c r="D949">
        <v>798341</v>
      </c>
      <c r="E949" t="s">
        <v>1103</v>
      </c>
      <c r="F949" t="s">
        <v>453</v>
      </c>
      <c r="G949" t="s">
        <v>2630</v>
      </c>
      <c r="H949">
        <v>983</v>
      </c>
      <c r="I949">
        <v>63</v>
      </c>
      <c r="J949" t="s">
        <v>29</v>
      </c>
      <c r="K949" t="s">
        <v>30</v>
      </c>
      <c r="L949">
        <v>1000000</v>
      </c>
      <c r="M949">
        <v>2001</v>
      </c>
      <c r="N949">
        <v>7.2</v>
      </c>
      <c r="O949">
        <v>-201659</v>
      </c>
    </row>
    <row r="950" spans="1:15" x14ac:dyDescent="0.3">
      <c r="A950" t="s">
        <v>1250</v>
      </c>
      <c r="B950">
        <v>109</v>
      </c>
      <c r="C950">
        <v>95</v>
      </c>
      <c r="D950">
        <v>1060591</v>
      </c>
      <c r="E950" t="s">
        <v>699</v>
      </c>
      <c r="F950" t="s">
        <v>2632</v>
      </c>
      <c r="G950" t="s">
        <v>2633</v>
      </c>
      <c r="H950">
        <v>9750</v>
      </c>
      <c r="I950">
        <v>66</v>
      </c>
      <c r="J950" t="s">
        <v>37</v>
      </c>
      <c r="K950" t="s">
        <v>241</v>
      </c>
      <c r="L950">
        <v>1300000</v>
      </c>
      <c r="M950">
        <v>2007</v>
      </c>
      <c r="N950">
        <v>7.2</v>
      </c>
      <c r="O950">
        <v>-239409</v>
      </c>
    </row>
    <row r="951" spans="1:15" x14ac:dyDescent="0.3">
      <c r="A951" t="s">
        <v>478</v>
      </c>
      <c r="B951">
        <v>43</v>
      </c>
      <c r="C951">
        <v>95</v>
      </c>
      <c r="D951">
        <v>695229</v>
      </c>
      <c r="E951" t="s">
        <v>73</v>
      </c>
      <c r="F951" t="s">
        <v>478</v>
      </c>
      <c r="G951" t="s">
        <v>2635</v>
      </c>
      <c r="H951">
        <v>11369</v>
      </c>
      <c r="I951">
        <v>65</v>
      </c>
      <c r="J951" t="s">
        <v>29</v>
      </c>
      <c r="K951" t="s">
        <v>30</v>
      </c>
      <c r="L951">
        <v>1300000</v>
      </c>
      <c r="M951">
        <v>1996</v>
      </c>
      <c r="N951">
        <v>7.2</v>
      </c>
      <c r="O951">
        <v>-604771</v>
      </c>
    </row>
    <row r="952" spans="1:15" x14ac:dyDescent="0.3">
      <c r="A952" t="s">
        <v>1234</v>
      </c>
      <c r="B952">
        <v>84</v>
      </c>
      <c r="C952">
        <v>98</v>
      </c>
      <c r="D952">
        <v>406035</v>
      </c>
      <c r="E952" t="s">
        <v>92</v>
      </c>
      <c r="F952" t="s">
        <v>921</v>
      </c>
      <c r="G952" t="s">
        <v>2637</v>
      </c>
      <c r="H952">
        <v>30314</v>
      </c>
      <c r="I952">
        <v>159</v>
      </c>
      <c r="J952" t="s">
        <v>29</v>
      </c>
      <c r="K952" t="s">
        <v>30</v>
      </c>
      <c r="L952">
        <v>1500000</v>
      </c>
      <c r="M952">
        <v>2001</v>
      </c>
      <c r="N952">
        <v>7.2</v>
      </c>
      <c r="O952">
        <v>-1093965</v>
      </c>
    </row>
    <row r="953" spans="1:15" x14ac:dyDescent="0.3">
      <c r="A953" t="s">
        <v>1000</v>
      </c>
      <c r="B953">
        <v>152</v>
      </c>
      <c r="C953">
        <v>90</v>
      </c>
      <c r="D953">
        <v>4859475</v>
      </c>
      <c r="E953" t="s">
        <v>588</v>
      </c>
      <c r="F953" t="s">
        <v>2639</v>
      </c>
      <c r="G953" t="s">
        <v>2640</v>
      </c>
      <c r="H953">
        <v>116910</v>
      </c>
      <c r="I953">
        <v>520</v>
      </c>
      <c r="J953" t="s">
        <v>29</v>
      </c>
      <c r="K953" t="s">
        <v>30</v>
      </c>
      <c r="L953">
        <v>6000000</v>
      </c>
      <c r="M953">
        <v>1999</v>
      </c>
      <c r="N953">
        <v>7.2</v>
      </c>
      <c r="O953">
        <v>-1140525</v>
      </c>
    </row>
    <row r="954" spans="1:15" x14ac:dyDescent="0.3">
      <c r="A954" t="s">
        <v>1268</v>
      </c>
      <c r="B954">
        <v>10</v>
      </c>
      <c r="C954">
        <v>89</v>
      </c>
      <c r="D954">
        <v>444044</v>
      </c>
      <c r="E954" t="s">
        <v>92</v>
      </c>
      <c r="F954" t="s">
        <v>2642</v>
      </c>
      <c r="G954" t="s">
        <v>2643</v>
      </c>
      <c r="H954">
        <v>744</v>
      </c>
      <c r="I954">
        <v>19</v>
      </c>
      <c r="J954" t="s">
        <v>29</v>
      </c>
      <c r="K954" t="s">
        <v>30</v>
      </c>
      <c r="L954">
        <v>1900000</v>
      </c>
      <c r="M954">
        <v>2015</v>
      </c>
      <c r="N954">
        <v>7.2</v>
      </c>
      <c r="O954">
        <v>-1455956</v>
      </c>
    </row>
    <row r="955" spans="1:15" x14ac:dyDescent="0.3">
      <c r="A955" t="s">
        <v>1253</v>
      </c>
      <c r="B955">
        <v>210</v>
      </c>
      <c r="C955">
        <v>95</v>
      </c>
      <c r="D955">
        <v>143523463</v>
      </c>
      <c r="E955" t="s">
        <v>1440</v>
      </c>
      <c r="F955" t="s">
        <v>221</v>
      </c>
      <c r="G955" t="s">
        <v>2645</v>
      </c>
      <c r="H955">
        <v>64322</v>
      </c>
      <c r="I955">
        <v>145</v>
      </c>
      <c r="J955" t="s">
        <v>29</v>
      </c>
      <c r="K955" t="s">
        <v>30</v>
      </c>
      <c r="L955">
        <v>145000000</v>
      </c>
      <c r="M955">
        <v>2016</v>
      </c>
      <c r="N955">
        <v>7.2</v>
      </c>
      <c r="O955">
        <v>-1476537</v>
      </c>
    </row>
    <row r="956" spans="1:15" x14ac:dyDescent="0.3">
      <c r="A956" t="s">
        <v>1144</v>
      </c>
      <c r="B956">
        <v>35</v>
      </c>
      <c r="C956">
        <v>123</v>
      </c>
      <c r="D956">
        <v>26893</v>
      </c>
      <c r="E956" t="s">
        <v>424</v>
      </c>
      <c r="F956" t="s">
        <v>751</v>
      </c>
      <c r="G956" t="s">
        <v>2647</v>
      </c>
      <c r="H956">
        <v>4391</v>
      </c>
      <c r="I956">
        <v>26</v>
      </c>
      <c r="J956" t="s">
        <v>90</v>
      </c>
      <c r="K956" t="s">
        <v>241</v>
      </c>
      <c r="L956">
        <v>1600000</v>
      </c>
      <c r="M956">
        <v>1969</v>
      </c>
      <c r="N956">
        <v>7.2</v>
      </c>
      <c r="O956">
        <v>-1573107</v>
      </c>
    </row>
    <row r="957" spans="1:15" x14ac:dyDescent="0.3">
      <c r="A957" t="s">
        <v>1212</v>
      </c>
      <c r="B957">
        <v>163</v>
      </c>
      <c r="C957">
        <v>101</v>
      </c>
      <c r="D957">
        <v>6350058</v>
      </c>
      <c r="E957" t="s">
        <v>699</v>
      </c>
      <c r="F957" t="s">
        <v>2648</v>
      </c>
      <c r="G957" t="s">
        <v>2649</v>
      </c>
      <c r="H957">
        <v>106098</v>
      </c>
      <c r="I957">
        <v>150</v>
      </c>
      <c r="J957" t="s">
        <v>29</v>
      </c>
      <c r="K957" t="s">
        <v>30</v>
      </c>
      <c r="L957">
        <v>8000000</v>
      </c>
      <c r="M957">
        <v>2010</v>
      </c>
      <c r="N957">
        <v>7.2</v>
      </c>
      <c r="O957">
        <v>-1649942</v>
      </c>
    </row>
    <row r="958" spans="1:15" x14ac:dyDescent="0.3">
      <c r="A958" t="s">
        <v>1279</v>
      </c>
      <c r="B958">
        <v>173</v>
      </c>
      <c r="C958">
        <v>66</v>
      </c>
      <c r="D958">
        <v>38108</v>
      </c>
      <c r="E958" t="s">
        <v>2651</v>
      </c>
      <c r="F958" t="s">
        <v>2652</v>
      </c>
      <c r="G958" t="s">
        <v>2653</v>
      </c>
      <c r="H958">
        <v>40878</v>
      </c>
      <c r="I958">
        <v>124</v>
      </c>
      <c r="J958" t="s">
        <v>174</v>
      </c>
      <c r="K958" t="s">
        <v>408</v>
      </c>
      <c r="L958">
        <v>2600000</v>
      </c>
      <c r="M958">
        <v>2007</v>
      </c>
      <c r="N958">
        <v>7.2</v>
      </c>
      <c r="O958">
        <v>-2561892</v>
      </c>
    </row>
    <row r="959" spans="1:15" x14ac:dyDescent="0.3">
      <c r="A959" t="s">
        <v>493</v>
      </c>
      <c r="B959">
        <v>82</v>
      </c>
      <c r="C959">
        <v>140</v>
      </c>
      <c r="D959">
        <v>35183792</v>
      </c>
      <c r="E959" t="s">
        <v>2655</v>
      </c>
      <c r="F959" t="s">
        <v>1518</v>
      </c>
      <c r="G959" t="s">
        <v>2656</v>
      </c>
      <c r="H959">
        <v>68159</v>
      </c>
      <c r="I959">
        <v>209</v>
      </c>
      <c r="J959" t="s">
        <v>29</v>
      </c>
      <c r="K959" t="s">
        <v>30</v>
      </c>
      <c r="L959">
        <v>38000000</v>
      </c>
      <c r="M959">
        <v>1991</v>
      </c>
      <c r="N959">
        <v>7.2</v>
      </c>
      <c r="O959">
        <v>-2816208</v>
      </c>
    </row>
    <row r="960" spans="1:15" x14ac:dyDescent="0.3">
      <c r="A960" t="s">
        <v>1262</v>
      </c>
      <c r="B960">
        <v>205</v>
      </c>
      <c r="C960">
        <v>93</v>
      </c>
      <c r="D960">
        <v>611709</v>
      </c>
      <c r="E960" t="s">
        <v>73</v>
      </c>
      <c r="F960" t="s">
        <v>2658</v>
      </c>
      <c r="G960" t="s">
        <v>2659</v>
      </c>
      <c r="H960">
        <v>15267</v>
      </c>
      <c r="I960">
        <v>41</v>
      </c>
      <c r="J960" t="s">
        <v>90</v>
      </c>
      <c r="K960" t="s">
        <v>2660</v>
      </c>
      <c r="L960">
        <v>3850000</v>
      </c>
      <c r="M960">
        <v>2011</v>
      </c>
      <c r="N960">
        <v>7.2</v>
      </c>
      <c r="O960">
        <v>-3238291</v>
      </c>
    </row>
    <row r="961" spans="1:15" x14ac:dyDescent="0.3">
      <c r="A961" t="s">
        <v>1790</v>
      </c>
      <c r="B961">
        <v>161</v>
      </c>
      <c r="C961">
        <v>125</v>
      </c>
      <c r="D961">
        <v>1110286</v>
      </c>
      <c r="E961" t="s">
        <v>588</v>
      </c>
      <c r="F961" t="s">
        <v>761</v>
      </c>
      <c r="G961" t="s">
        <v>2662</v>
      </c>
      <c r="H961">
        <v>9727</v>
      </c>
      <c r="I961">
        <v>65</v>
      </c>
      <c r="J961" t="s">
        <v>29</v>
      </c>
      <c r="K961" t="s">
        <v>30</v>
      </c>
      <c r="L961">
        <v>4825000</v>
      </c>
      <c r="M961">
        <v>2009</v>
      </c>
      <c r="N961">
        <v>7.2</v>
      </c>
      <c r="O961">
        <v>-3714714</v>
      </c>
    </row>
    <row r="962" spans="1:15" x14ac:dyDescent="0.3">
      <c r="A962" t="s">
        <v>1228</v>
      </c>
      <c r="B962">
        <v>129</v>
      </c>
      <c r="C962">
        <v>99</v>
      </c>
      <c r="D962">
        <v>2207975</v>
      </c>
      <c r="E962" t="s">
        <v>2564</v>
      </c>
      <c r="F962" t="s">
        <v>2664</v>
      </c>
      <c r="G962" t="s">
        <v>2665</v>
      </c>
      <c r="H962">
        <v>28855</v>
      </c>
      <c r="I962">
        <v>190</v>
      </c>
      <c r="J962" t="s">
        <v>29</v>
      </c>
      <c r="K962" t="s">
        <v>30</v>
      </c>
      <c r="L962">
        <v>6000000</v>
      </c>
      <c r="M962">
        <v>2003</v>
      </c>
      <c r="N962">
        <v>7.2</v>
      </c>
      <c r="O962">
        <v>-3792025</v>
      </c>
    </row>
    <row r="963" spans="1:15" x14ac:dyDescent="0.3">
      <c r="A963" t="s">
        <v>1072</v>
      </c>
      <c r="B963">
        <v>93</v>
      </c>
      <c r="C963">
        <v>123</v>
      </c>
      <c r="D963">
        <v>2122561</v>
      </c>
      <c r="E963" t="s">
        <v>289</v>
      </c>
      <c r="F963" t="s">
        <v>154</v>
      </c>
      <c r="G963" t="s">
        <v>2666</v>
      </c>
      <c r="H963">
        <v>99033</v>
      </c>
      <c r="I963">
        <v>434</v>
      </c>
      <c r="J963" t="s">
        <v>29</v>
      </c>
      <c r="K963" t="s">
        <v>30</v>
      </c>
      <c r="L963">
        <v>6000000</v>
      </c>
      <c r="M963">
        <v>1995</v>
      </c>
      <c r="N963">
        <v>7.2</v>
      </c>
      <c r="O963">
        <v>-3877439</v>
      </c>
    </row>
    <row r="964" spans="1:15" x14ac:dyDescent="0.3">
      <c r="A964" t="s">
        <v>1221</v>
      </c>
      <c r="B964">
        <v>87</v>
      </c>
      <c r="C964">
        <v>100</v>
      </c>
      <c r="D964">
        <v>513836</v>
      </c>
      <c r="E964" t="s">
        <v>699</v>
      </c>
      <c r="F964" t="s">
        <v>2667</v>
      </c>
      <c r="G964" t="s">
        <v>2668</v>
      </c>
      <c r="H964">
        <v>6304</v>
      </c>
      <c r="I964">
        <v>21</v>
      </c>
      <c r="J964" t="s">
        <v>90</v>
      </c>
      <c r="K964" t="s">
        <v>241</v>
      </c>
      <c r="L964">
        <v>4600000</v>
      </c>
      <c r="M964">
        <v>2010</v>
      </c>
      <c r="N964">
        <v>7.2</v>
      </c>
      <c r="O964">
        <v>-4086164</v>
      </c>
    </row>
    <row r="965" spans="1:15" x14ac:dyDescent="0.3">
      <c r="A965" t="s">
        <v>1240</v>
      </c>
      <c r="B965">
        <v>224</v>
      </c>
      <c r="C965">
        <v>97</v>
      </c>
      <c r="D965">
        <v>1818681</v>
      </c>
      <c r="E965" t="s">
        <v>39</v>
      </c>
      <c r="F965" t="s">
        <v>2669</v>
      </c>
      <c r="G965" t="s">
        <v>2670</v>
      </c>
      <c r="H965">
        <v>74435</v>
      </c>
      <c r="I965">
        <v>224</v>
      </c>
      <c r="J965" t="s">
        <v>29</v>
      </c>
      <c r="K965" t="s">
        <v>200</v>
      </c>
      <c r="L965">
        <v>7300000</v>
      </c>
      <c r="M965">
        <v>2009</v>
      </c>
      <c r="N965">
        <v>7.2</v>
      </c>
      <c r="O965">
        <v>-5481319</v>
      </c>
    </row>
    <row r="966" spans="1:15" x14ac:dyDescent="0.3">
      <c r="A966" t="s">
        <v>1909</v>
      </c>
      <c r="B966">
        <v>163</v>
      </c>
      <c r="C966">
        <v>113</v>
      </c>
      <c r="D966">
        <v>1094798</v>
      </c>
      <c r="E966" t="s">
        <v>997</v>
      </c>
      <c r="F966" t="s">
        <v>1644</v>
      </c>
      <c r="G966" t="s">
        <v>2671</v>
      </c>
      <c r="H966">
        <v>11158</v>
      </c>
      <c r="I966">
        <v>73</v>
      </c>
      <c r="J966" t="s">
        <v>29</v>
      </c>
      <c r="K966" t="s">
        <v>200</v>
      </c>
      <c r="L966">
        <v>7200000</v>
      </c>
      <c r="M966">
        <v>2010</v>
      </c>
      <c r="N966">
        <v>7.2</v>
      </c>
      <c r="O966">
        <v>-6105202</v>
      </c>
    </row>
    <row r="967" spans="1:15" x14ac:dyDescent="0.3">
      <c r="A967" t="s">
        <v>1203</v>
      </c>
      <c r="B967">
        <v>217</v>
      </c>
      <c r="C967">
        <v>105</v>
      </c>
      <c r="D967">
        <v>66637</v>
      </c>
      <c r="E967" t="s">
        <v>555</v>
      </c>
      <c r="F967" t="s">
        <v>478</v>
      </c>
      <c r="G967" t="s">
        <v>2672</v>
      </c>
      <c r="H967">
        <v>29608</v>
      </c>
      <c r="I967">
        <v>92</v>
      </c>
      <c r="J967" t="s">
        <v>29</v>
      </c>
      <c r="K967" t="s">
        <v>30</v>
      </c>
      <c r="L967">
        <v>6500000</v>
      </c>
      <c r="M967">
        <v>2009</v>
      </c>
      <c r="N967">
        <v>7.2</v>
      </c>
      <c r="O967">
        <v>-6433363</v>
      </c>
    </row>
    <row r="968" spans="1:15" x14ac:dyDescent="0.3">
      <c r="A968" t="s">
        <v>2673</v>
      </c>
      <c r="B968">
        <v>157</v>
      </c>
      <c r="C968">
        <v>123</v>
      </c>
      <c r="D968">
        <v>33508922</v>
      </c>
      <c r="E968" t="s">
        <v>92</v>
      </c>
      <c r="F968" t="s">
        <v>150</v>
      </c>
      <c r="G968" t="s">
        <v>2674</v>
      </c>
      <c r="H968">
        <v>95860</v>
      </c>
      <c r="I968">
        <v>660</v>
      </c>
      <c r="J968" t="s">
        <v>29</v>
      </c>
      <c r="K968" t="s">
        <v>30</v>
      </c>
      <c r="L968">
        <v>40000000</v>
      </c>
      <c r="M968">
        <v>2000</v>
      </c>
      <c r="N968">
        <v>7.2</v>
      </c>
      <c r="O968">
        <v>-6491078</v>
      </c>
    </row>
    <row r="969" spans="1:15" x14ac:dyDescent="0.3">
      <c r="A969" t="s">
        <v>1069</v>
      </c>
      <c r="B969">
        <v>390</v>
      </c>
      <c r="C969">
        <v>116</v>
      </c>
      <c r="D969">
        <v>12134420</v>
      </c>
      <c r="E969" t="s">
        <v>2675</v>
      </c>
      <c r="F969" t="s">
        <v>1879</v>
      </c>
      <c r="G969" t="s">
        <v>2676</v>
      </c>
      <c r="H969">
        <v>92237</v>
      </c>
      <c r="I969">
        <v>366</v>
      </c>
      <c r="J969" t="s">
        <v>29</v>
      </c>
      <c r="K969" t="s">
        <v>200</v>
      </c>
      <c r="L969">
        <v>20000000</v>
      </c>
      <c r="M969">
        <v>2010</v>
      </c>
      <c r="N969">
        <v>7.2</v>
      </c>
      <c r="O969">
        <v>-7865580</v>
      </c>
    </row>
    <row r="970" spans="1:15" x14ac:dyDescent="0.3">
      <c r="A970" t="s">
        <v>2678</v>
      </c>
      <c r="B970">
        <v>94</v>
      </c>
      <c r="C970">
        <v>98</v>
      </c>
      <c r="D970">
        <v>1754319</v>
      </c>
      <c r="E970" t="s">
        <v>588</v>
      </c>
      <c r="F970" t="s">
        <v>2679</v>
      </c>
      <c r="G970" t="s">
        <v>2680</v>
      </c>
      <c r="H970">
        <v>13174</v>
      </c>
      <c r="I970">
        <v>81</v>
      </c>
      <c r="J970" t="s">
        <v>29</v>
      </c>
      <c r="K970" t="s">
        <v>30</v>
      </c>
      <c r="L970">
        <v>10000000</v>
      </c>
      <c r="M970">
        <v>2011</v>
      </c>
      <c r="N970">
        <v>7.2</v>
      </c>
      <c r="O970">
        <v>-8245681</v>
      </c>
    </row>
    <row r="971" spans="1:15" x14ac:dyDescent="0.3">
      <c r="A971" t="s">
        <v>2681</v>
      </c>
      <c r="B971">
        <v>80</v>
      </c>
      <c r="C971">
        <v>132</v>
      </c>
      <c r="D971">
        <v>1309849</v>
      </c>
      <c r="E971" t="s">
        <v>588</v>
      </c>
      <c r="F971" t="s">
        <v>930</v>
      </c>
      <c r="G971" t="s">
        <v>2682</v>
      </c>
      <c r="H971">
        <v>9395</v>
      </c>
      <c r="I971">
        <v>103</v>
      </c>
      <c r="J971" t="s">
        <v>29</v>
      </c>
      <c r="K971" t="s">
        <v>200</v>
      </c>
      <c r="L971">
        <v>10000000</v>
      </c>
      <c r="M971">
        <v>2002</v>
      </c>
      <c r="N971">
        <v>7.2</v>
      </c>
      <c r="O971">
        <v>-8690151</v>
      </c>
    </row>
    <row r="972" spans="1:15" x14ac:dyDescent="0.3">
      <c r="A972" t="s">
        <v>1209</v>
      </c>
      <c r="B972">
        <v>82</v>
      </c>
      <c r="C972">
        <v>104</v>
      </c>
      <c r="D972">
        <v>1011054</v>
      </c>
      <c r="E972" t="s">
        <v>208</v>
      </c>
      <c r="F972" t="s">
        <v>436</v>
      </c>
      <c r="G972" t="s">
        <v>2684</v>
      </c>
      <c r="H972">
        <v>10585</v>
      </c>
      <c r="I972">
        <v>83</v>
      </c>
      <c r="J972" t="s">
        <v>29</v>
      </c>
      <c r="K972" t="s">
        <v>442</v>
      </c>
      <c r="L972">
        <v>10000000</v>
      </c>
      <c r="M972">
        <v>2003</v>
      </c>
      <c r="N972">
        <v>7.2</v>
      </c>
      <c r="O972">
        <v>-8988946</v>
      </c>
    </row>
    <row r="973" spans="1:15" x14ac:dyDescent="0.3">
      <c r="A973" t="s">
        <v>1171</v>
      </c>
      <c r="B973">
        <v>81</v>
      </c>
      <c r="C973">
        <v>114</v>
      </c>
      <c r="D973">
        <v>447750</v>
      </c>
      <c r="E973" t="s">
        <v>208</v>
      </c>
      <c r="F973" t="s">
        <v>2685</v>
      </c>
      <c r="G973" t="s">
        <v>2686</v>
      </c>
      <c r="H973">
        <v>18520</v>
      </c>
      <c r="I973">
        <v>133</v>
      </c>
      <c r="J973" t="s">
        <v>29</v>
      </c>
      <c r="K973" t="s">
        <v>30</v>
      </c>
      <c r="L973">
        <v>10000000</v>
      </c>
      <c r="M973">
        <v>2000</v>
      </c>
      <c r="N973">
        <v>7.2</v>
      </c>
      <c r="O973">
        <v>-9552250</v>
      </c>
    </row>
    <row r="974" spans="1:15" x14ac:dyDescent="0.3">
      <c r="A974" t="s">
        <v>539</v>
      </c>
      <c r="B974">
        <v>218</v>
      </c>
      <c r="C974">
        <v>92</v>
      </c>
      <c r="D974">
        <v>5306447</v>
      </c>
      <c r="E974" t="s">
        <v>289</v>
      </c>
      <c r="F974" t="s">
        <v>1618</v>
      </c>
      <c r="G974" t="s">
        <v>2687</v>
      </c>
      <c r="H974">
        <v>58967</v>
      </c>
      <c r="I974">
        <v>169</v>
      </c>
      <c r="J974" t="s">
        <v>29</v>
      </c>
      <c r="K974" t="s">
        <v>30</v>
      </c>
      <c r="L974">
        <v>15000000</v>
      </c>
      <c r="M974">
        <v>2009</v>
      </c>
      <c r="N974">
        <v>7.2</v>
      </c>
      <c r="O974">
        <v>-9693553</v>
      </c>
    </row>
    <row r="975" spans="1:15" x14ac:dyDescent="0.3">
      <c r="A975" t="s">
        <v>2688</v>
      </c>
      <c r="B975">
        <v>112</v>
      </c>
      <c r="C975">
        <v>110</v>
      </c>
      <c r="D975">
        <v>5900000</v>
      </c>
      <c r="E975" t="s">
        <v>309</v>
      </c>
      <c r="F975" t="s">
        <v>2689</v>
      </c>
      <c r="G975" t="s">
        <v>2690</v>
      </c>
      <c r="H975">
        <v>98629</v>
      </c>
      <c r="I975">
        <v>316</v>
      </c>
      <c r="J975" t="s">
        <v>29</v>
      </c>
      <c r="K975" t="s">
        <v>200</v>
      </c>
      <c r="L975">
        <v>16000000</v>
      </c>
      <c r="M975">
        <v>1986</v>
      </c>
      <c r="N975">
        <v>7.2</v>
      </c>
      <c r="O975">
        <v>-10100000</v>
      </c>
    </row>
    <row r="976" spans="1:15" x14ac:dyDescent="0.3">
      <c r="A976" t="s">
        <v>812</v>
      </c>
      <c r="B976">
        <v>141</v>
      </c>
      <c r="C976">
        <v>84</v>
      </c>
      <c r="D976">
        <v>1197786</v>
      </c>
      <c r="E976" t="s">
        <v>1576</v>
      </c>
      <c r="F976" t="s">
        <v>2691</v>
      </c>
      <c r="G976" t="s">
        <v>2692</v>
      </c>
      <c r="H976">
        <v>55928</v>
      </c>
      <c r="I976">
        <v>157</v>
      </c>
      <c r="J976" t="s">
        <v>90</v>
      </c>
      <c r="K976" t="s">
        <v>241</v>
      </c>
      <c r="L976">
        <v>12000000</v>
      </c>
      <c r="M976">
        <v>2004</v>
      </c>
      <c r="N976">
        <v>7.2</v>
      </c>
      <c r="O976">
        <v>-10802214</v>
      </c>
    </row>
    <row r="977" spans="1:15" x14ac:dyDescent="0.3">
      <c r="A977" t="s">
        <v>481</v>
      </c>
      <c r="B977">
        <v>362</v>
      </c>
      <c r="C977">
        <v>107</v>
      </c>
      <c r="D977">
        <v>123207194</v>
      </c>
      <c r="E977" t="s">
        <v>2693</v>
      </c>
      <c r="F977" t="s">
        <v>482</v>
      </c>
      <c r="G977" t="s">
        <v>2694</v>
      </c>
      <c r="H977">
        <v>183208</v>
      </c>
      <c r="I977">
        <v>337</v>
      </c>
      <c r="J977" t="s">
        <v>29</v>
      </c>
      <c r="K977" t="s">
        <v>30</v>
      </c>
      <c r="L977">
        <v>135000000</v>
      </c>
      <c r="M977">
        <v>2011</v>
      </c>
      <c r="N977">
        <v>7.2</v>
      </c>
      <c r="O977">
        <v>-11792806</v>
      </c>
    </row>
    <row r="978" spans="1:15" x14ac:dyDescent="0.3">
      <c r="A978" t="s">
        <v>1962</v>
      </c>
      <c r="B978">
        <v>160</v>
      </c>
      <c r="C978">
        <v>99</v>
      </c>
      <c r="D978">
        <v>8855646</v>
      </c>
      <c r="E978" t="s">
        <v>529</v>
      </c>
      <c r="F978" t="s">
        <v>44</v>
      </c>
      <c r="G978" t="s">
        <v>2695</v>
      </c>
      <c r="H978">
        <v>49855</v>
      </c>
      <c r="I978">
        <v>117</v>
      </c>
      <c r="J978" t="s">
        <v>29</v>
      </c>
      <c r="K978" t="s">
        <v>30</v>
      </c>
      <c r="L978">
        <v>21000000</v>
      </c>
      <c r="M978">
        <v>2009</v>
      </c>
      <c r="N978">
        <v>7.2</v>
      </c>
      <c r="O978">
        <v>-12144354</v>
      </c>
    </row>
    <row r="979" spans="1:15" x14ac:dyDescent="0.3">
      <c r="A979" t="s">
        <v>420</v>
      </c>
      <c r="B979">
        <v>412</v>
      </c>
      <c r="C979">
        <v>122</v>
      </c>
      <c r="D979">
        <v>17750583</v>
      </c>
      <c r="E979" t="s">
        <v>393</v>
      </c>
      <c r="F979" t="s">
        <v>351</v>
      </c>
      <c r="G979" t="s">
        <v>2696</v>
      </c>
      <c r="H979">
        <v>93548</v>
      </c>
      <c r="I979">
        <v>307</v>
      </c>
      <c r="J979" t="s">
        <v>29</v>
      </c>
      <c r="K979" t="s">
        <v>200</v>
      </c>
      <c r="L979">
        <v>30000000</v>
      </c>
      <c r="M979">
        <v>2015</v>
      </c>
      <c r="N979">
        <v>7.2</v>
      </c>
      <c r="O979">
        <v>-12249417</v>
      </c>
    </row>
    <row r="980" spans="1:15" x14ac:dyDescent="0.3">
      <c r="A980" t="s">
        <v>1473</v>
      </c>
      <c r="B980">
        <v>90</v>
      </c>
      <c r="C980">
        <v>102</v>
      </c>
      <c r="D980">
        <v>10660147</v>
      </c>
      <c r="E980" t="s">
        <v>588</v>
      </c>
      <c r="F980" t="s">
        <v>2697</v>
      </c>
      <c r="G980" t="s">
        <v>2698</v>
      </c>
      <c r="H980">
        <v>17740</v>
      </c>
      <c r="I980">
        <v>165</v>
      </c>
      <c r="J980" t="s">
        <v>29</v>
      </c>
      <c r="K980" t="s">
        <v>200</v>
      </c>
      <c r="L980">
        <v>23000000</v>
      </c>
      <c r="M980">
        <v>1999</v>
      </c>
      <c r="N980">
        <v>7.2</v>
      </c>
      <c r="O980">
        <v>-12339853</v>
      </c>
    </row>
    <row r="981" spans="1:15" x14ac:dyDescent="0.3">
      <c r="A981" t="s">
        <v>1701</v>
      </c>
      <c r="B981">
        <v>328</v>
      </c>
      <c r="C981">
        <v>103</v>
      </c>
      <c r="D981">
        <v>2412045</v>
      </c>
      <c r="E981" t="s">
        <v>739</v>
      </c>
      <c r="F981" t="s">
        <v>1207</v>
      </c>
      <c r="G981" t="s">
        <v>2699</v>
      </c>
      <c r="H981">
        <v>109873</v>
      </c>
      <c r="I981">
        <v>320</v>
      </c>
      <c r="J981" t="s">
        <v>29</v>
      </c>
      <c r="K981" t="s">
        <v>200</v>
      </c>
      <c r="L981">
        <v>15000000</v>
      </c>
      <c r="M981">
        <v>2010</v>
      </c>
      <c r="N981">
        <v>7.2</v>
      </c>
      <c r="O981">
        <v>-12587955</v>
      </c>
    </row>
    <row r="982" spans="1:15" x14ac:dyDescent="0.3">
      <c r="A982" t="s">
        <v>1157</v>
      </c>
      <c r="B982">
        <v>146</v>
      </c>
      <c r="C982">
        <v>118</v>
      </c>
      <c r="D982">
        <v>2849142</v>
      </c>
      <c r="E982" t="s">
        <v>92</v>
      </c>
      <c r="F982" t="s">
        <v>2700</v>
      </c>
      <c r="G982" t="s">
        <v>2701</v>
      </c>
      <c r="H982">
        <v>24104</v>
      </c>
      <c r="I982">
        <v>88</v>
      </c>
      <c r="J982" t="s">
        <v>29</v>
      </c>
      <c r="K982" t="s">
        <v>30</v>
      </c>
      <c r="L982">
        <v>16000000</v>
      </c>
      <c r="M982">
        <v>2007</v>
      </c>
      <c r="N982">
        <v>7.2</v>
      </c>
      <c r="O982">
        <v>-13150858</v>
      </c>
    </row>
    <row r="983" spans="1:15" x14ac:dyDescent="0.3">
      <c r="A983" t="s">
        <v>2702</v>
      </c>
      <c r="B983">
        <v>116</v>
      </c>
      <c r="C983">
        <v>116</v>
      </c>
      <c r="D983">
        <v>6002756</v>
      </c>
      <c r="E983" t="s">
        <v>379</v>
      </c>
      <c r="F983" t="s">
        <v>400</v>
      </c>
      <c r="G983" t="s">
        <v>2703</v>
      </c>
      <c r="H983">
        <v>24997</v>
      </c>
      <c r="I983">
        <v>75</v>
      </c>
      <c r="J983" t="s">
        <v>29</v>
      </c>
      <c r="K983" t="s">
        <v>30</v>
      </c>
      <c r="L983">
        <v>20000000</v>
      </c>
      <c r="M983">
        <v>2012</v>
      </c>
      <c r="N983">
        <v>7.2</v>
      </c>
      <c r="O983">
        <v>-13997244</v>
      </c>
    </row>
    <row r="984" spans="1:15" x14ac:dyDescent="0.3">
      <c r="A984" t="s">
        <v>1229</v>
      </c>
      <c r="B984">
        <v>198</v>
      </c>
      <c r="C984">
        <v>124</v>
      </c>
      <c r="D984">
        <v>46975183</v>
      </c>
      <c r="E984" t="s">
        <v>1536</v>
      </c>
      <c r="F984" t="s">
        <v>2704</v>
      </c>
      <c r="G984" t="s">
        <v>2705</v>
      </c>
      <c r="H984">
        <v>256213</v>
      </c>
      <c r="I984">
        <v>338</v>
      </c>
      <c r="J984" t="s">
        <v>29</v>
      </c>
      <c r="K984" t="s">
        <v>30</v>
      </c>
      <c r="L984">
        <v>61000000</v>
      </c>
      <c r="M984">
        <v>2007</v>
      </c>
      <c r="N984">
        <v>7.2</v>
      </c>
      <c r="O984">
        <v>-14024817</v>
      </c>
    </row>
    <row r="985" spans="1:15" x14ac:dyDescent="0.3">
      <c r="A985" t="s">
        <v>2293</v>
      </c>
      <c r="B985">
        <v>79</v>
      </c>
      <c r="C985">
        <v>103</v>
      </c>
      <c r="D985">
        <v>676698</v>
      </c>
      <c r="E985" t="s">
        <v>140</v>
      </c>
      <c r="F985" t="s">
        <v>394</v>
      </c>
      <c r="G985" t="s">
        <v>2706</v>
      </c>
      <c r="H985">
        <v>26730</v>
      </c>
      <c r="I985">
        <v>180</v>
      </c>
      <c r="J985" t="s">
        <v>29</v>
      </c>
      <c r="K985" t="s">
        <v>30</v>
      </c>
      <c r="L985">
        <v>18000000</v>
      </c>
      <c r="M985">
        <v>2002</v>
      </c>
      <c r="N985">
        <v>7.2</v>
      </c>
      <c r="O985">
        <v>-17323302</v>
      </c>
    </row>
    <row r="986" spans="1:15" x14ac:dyDescent="0.3">
      <c r="A986" t="s">
        <v>1159</v>
      </c>
      <c r="B986">
        <v>28</v>
      </c>
      <c r="C986">
        <v>117</v>
      </c>
      <c r="D986">
        <v>777423</v>
      </c>
      <c r="E986" t="s">
        <v>379</v>
      </c>
      <c r="F986" t="s">
        <v>2707</v>
      </c>
      <c r="G986" t="s">
        <v>2708</v>
      </c>
      <c r="H986">
        <v>5841</v>
      </c>
      <c r="I986">
        <v>57</v>
      </c>
      <c r="J986" t="s">
        <v>29</v>
      </c>
      <c r="K986" t="s">
        <v>30</v>
      </c>
      <c r="L986">
        <v>25000000</v>
      </c>
      <c r="M986">
        <v>1998</v>
      </c>
      <c r="N986">
        <v>7.2</v>
      </c>
      <c r="O986">
        <v>-24222577</v>
      </c>
    </row>
    <row r="987" spans="1:15" x14ac:dyDescent="0.3">
      <c r="A987" t="s">
        <v>288</v>
      </c>
      <c r="B987">
        <v>213</v>
      </c>
      <c r="C987">
        <v>105</v>
      </c>
      <c r="D987">
        <v>1260917</v>
      </c>
      <c r="E987" t="s">
        <v>2113</v>
      </c>
      <c r="F987" t="s">
        <v>2710</v>
      </c>
      <c r="G987" t="s">
        <v>2711</v>
      </c>
      <c r="H987">
        <v>24657</v>
      </c>
      <c r="I987">
        <v>71</v>
      </c>
      <c r="J987" t="s">
        <v>90</v>
      </c>
      <c r="K987" t="s">
        <v>241</v>
      </c>
      <c r="L987">
        <v>27000000</v>
      </c>
      <c r="M987">
        <v>2009</v>
      </c>
      <c r="N987">
        <v>7.2</v>
      </c>
      <c r="O987">
        <v>-25739083</v>
      </c>
    </row>
    <row r="988" spans="1:15" x14ac:dyDescent="0.3">
      <c r="A988" t="s">
        <v>1277</v>
      </c>
      <c r="B988">
        <v>10</v>
      </c>
      <c r="C988">
        <v>80</v>
      </c>
      <c r="D988">
        <v>669276</v>
      </c>
      <c r="E988" t="s">
        <v>2712</v>
      </c>
      <c r="F988" t="s">
        <v>2533</v>
      </c>
      <c r="G988" t="s">
        <v>2713</v>
      </c>
      <c r="H988">
        <v>2541</v>
      </c>
      <c r="I988">
        <v>47</v>
      </c>
      <c r="J988" t="s">
        <v>29</v>
      </c>
      <c r="K988" t="s">
        <v>200</v>
      </c>
      <c r="L988">
        <v>28000000</v>
      </c>
      <c r="M988">
        <v>1993</v>
      </c>
      <c r="N988">
        <v>7.2</v>
      </c>
      <c r="O988">
        <v>-27330724</v>
      </c>
    </row>
    <row r="989" spans="1:15" x14ac:dyDescent="0.3">
      <c r="A989" t="s">
        <v>237</v>
      </c>
      <c r="B989">
        <v>343</v>
      </c>
      <c r="C989">
        <v>128</v>
      </c>
      <c r="D989">
        <v>15523168</v>
      </c>
      <c r="E989" t="s">
        <v>214</v>
      </c>
      <c r="F989" t="s">
        <v>2714</v>
      </c>
      <c r="G989" t="s">
        <v>2715</v>
      </c>
      <c r="H989">
        <v>132423</v>
      </c>
      <c r="I989">
        <v>349</v>
      </c>
      <c r="J989" t="s">
        <v>29</v>
      </c>
      <c r="K989" t="s">
        <v>241</v>
      </c>
      <c r="L989">
        <v>45000000</v>
      </c>
      <c r="M989">
        <v>2010</v>
      </c>
      <c r="N989">
        <v>7.2</v>
      </c>
      <c r="O989">
        <v>-29476832</v>
      </c>
    </row>
    <row r="990" spans="1:15" x14ac:dyDescent="0.3">
      <c r="A990" t="s">
        <v>1206</v>
      </c>
      <c r="B990">
        <v>78</v>
      </c>
      <c r="C990">
        <v>105</v>
      </c>
      <c r="D990">
        <v>2126511</v>
      </c>
      <c r="E990" t="s">
        <v>2716</v>
      </c>
      <c r="F990" t="s">
        <v>2717</v>
      </c>
      <c r="G990" t="s">
        <v>2718</v>
      </c>
      <c r="H990">
        <v>21912</v>
      </c>
      <c r="I990">
        <v>45</v>
      </c>
      <c r="J990" t="s">
        <v>53</v>
      </c>
      <c r="K990" t="s">
        <v>1119</v>
      </c>
      <c r="L990">
        <v>36000000</v>
      </c>
      <c r="M990">
        <v>2015</v>
      </c>
      <c r="N990">
        <v>7.2</v>
      </c>
      <c r="O990">
        <v>-33873489</v>
      </c>
    </row>
    <row r="991" spans="1:15" x14ac:dyDescent="0.3">
      <c r="A991" t="s">
        <v>278</v>
      </c>
      <c r="B991">
        <v>220</v>
      </c>
      <c r="C991">
        <v>196</v>
      </c>
      <c r="D991">
        <v>133228348</v>
      </c>
      <c r="E991" t="s">
        <v>2719</v>
      </c>
      <c r="F991" t="s">
        <v>93</v>
      </c>
      <c r="G991" t="s">
        <v>2720</v>
      </c>
      <c r="H991">
        <v>381672</v>
      </c>
      <c r="I991">
        <v>1694</v>
      </c>
      <c r="J991" t="s">
        <v>29</v>
      </c>
      <c r="K991" t="s">
        <v>30</v>
      </c>
      <c r="L991">
        <v>175000000</v>
      </c>
      <c r="M991">
        <v>2004</v>
      </c>
      <c r="N991">
        <v>7.2</v>
      </c>
      <c r="O991">
        <v>-41771652</v>
      </c>
    </row>
    <row r="992" spans="1:15" x14ac:dyDescent="0.3">
      <c r="A992" t="s">
        <v>1140</v>
      </c>
      <c r="B992">
        <v>192</v>
      </c>
      <c r="C992">
        <v>129</v>
      </c>
      <c r="D992">
        <v>54700065</v>
      </c>
      <c r="E992" t="s">
        <v>2722</v>
      </c>
      <c r="F992" t="s">
        <v>2723</v>
      </c>
      <c r="G992" t="s">
        <v>2724</v>
      </c>
      <c r="H992">
        <v>221521</v>
      </c>
      <c r="I992">
        <v>1049</v>
      </c>
      <c r="J992" t="s">
        <v>29</v>
      </c>
      <c r="K992" t="s">
        <v>30</v>
      </c>
      <c r="L992">
        <v>105000000</v>
      </c>
      <c r="M992">
        <v>1997</v>
      </c>
      <c r="N992">
        <v>7.2</v>
      </c>
      <c r="O992">
        <v>-50299935</v>
      </c>
    </row>
    <row r="993" spans="1:15" x14ac:dyDescent="0.3">
      <c r="A993" t="s">
        <v>554</v>
      </c>
      <c r="B993">
        <v>180</v>
      </c>
      <c r="C993">
        <v>141</v>
      </c>
      <c r="D993">
        <v>617840</v>
      </c>
      <c r="E993" t="s">
        <v>2726</v>
      </c>
      <c r="F993" t="s">
        <v>2727</v>
      </c>
      <c r="G993" t="s">
        <v>2728</v>
      </c>
      <c r="H993">
        <v>52496</v>
      </c>
      <c r="I993">
        <v>172</v>
      </c>
      <c r="J993" t="s">
        <v>29</v>
      </c>
      <c r="K993" t="s">
        <v>408</v>
      </c>
      <c r="L993">
        <v>70000000</v>
      </c>
      <c r="M993">
        <v>2009</v>
      </c>
      <c r="N993">
        <v>7.2</v>
      </c>
      <c r="O993">
        <v>-69382160</v>
      </c>
    </row>
    <row r="994" spans="1:15" x14ac:dyDescent="0.3">
      <c r="A994" t="s">
        <v>190</v>
      </c>
      <c r="B994">
        <v>239</v>
      </c>
      <c r="C994">
        <v>194</v>
      </c>
      <c r="D994">
        <v>47396698</v>
      </c>
      <c r="E994" t="s">
        <v>2094</v>
      </c>
      <c r="F994" t="s">
        <v>61</v>
      </c>
      <c r="G994" t="s">
        <v>2729</v>
      </c>
      <c r="H994">
        <v>217373</v>
      </c>
      <c r="I994">
        <v>942</v>
      </c>
      <c r="J994" t="s">
        <v>29</v>
      </c>
      <c r="K994" t="s">
        <v>30</v>
      </c>
      <c r="L994">
        <v>130000000</v>
      </c>
      <c r="M994">
        <v>2005</v>
      </c>
      <c r="N994">
        <v>7.2</v>
      </c>
      <c r="O994">
        <v>-82603302</v>
      </c>
    </row>
    <row r="995" spans="1:15" x14ac:dyDescent="0.3">
      <c r="A995" t="s">
        <v>1169</v>
      </c>
      <c r="B995">
        <v>35</v>
      </c>
      <c r="C995">
        <v>115</v>
      </c>
      <c r="D995">
        <v>1687311</v>
      </c>
      <c r="E995" t="s">
        <v>2730</v>
      </c>
      <c r="F995" t="s">
        <v>2731</v>
      </c>
      <c r="G995" t="s">
        <v>2732</v>
      </c>
      <c r="H995">
        <v>2412</v>
      </c>
      <c r="I995">
        <v>40</v>
      </c>
      <c r="J995" t="s">
        <v>174</v>
      </c>
      <c r="K995" t="s">
        <v>408</v>
      </c>
      <c r="L995">
        <v>700000000</v>
      </c>
      <c r="M995">
        <v>1998</v>
      </c>
      <c r="N995">
        <v>7.2</v>
      </c>
      <c r="O995">
        <v>-698312689</v>
      </c>
    </row>
    <row r="996" spans="1:15" x14ac:dyDescent="0.3">
      <c r="A996" t="s">
        <v>1907</v>
      </c>
      <c r="B996">
        <v>396</v>
      </c>
      <c r="C996">
        <v>144</v>
      </c>
      <c r="D996">
        <v>318759914</v>
      </c>
      <c r="E996" t="s">
        <v>248</v>
      </c>
      <c r="F996" t="s">
        <v>1854</v>
      </c>
      <c r="G996" t="s">
        <v>2733</v>
      </c>
      <c r="H996">
        <v>513158</v>
      </c>
      <c r="I996">
        <v>1782</v>
      </c>
      <c r="J996" t="s">
        <v>29</v>
      </c>
      <c r="K996" t="s">
        <v>30</v>
      </c>
      <c r="L996">
        <v>150000000</v>
      </c>
      <c r="M996">
        <v>2007</v>
      </c>
      <c r="N996">
        <v>7.1</v>
      </c>
      <c r="O996">
        <v>168759914</v>
      </c>
    </row>
    <row r="997" spans="1:15" x14ac:dyDescent="0.3">
      <c r="A997" t="s">
        <v>2734</v>
      </c>
      <c r="B997">
        <v>171</v>
      </c>
      <c r="C997">
        <v>107</v>
      </c>
      <c r="D997">
        <v>176483808</v>
      </c>
      <c r="E997" t="s">
        <v>289</v>
      </c>
      <c r="F997" t="s">
        <v>2735</v>
      </c>
      <c r="G997" t="s">
        <v>2736</v>
      </c>
      <c r="H997">
        <v>247289</v>
      </c>
      <c r="I997">
        <v>611</v>
      </c>
      <c r="J997" t="s">
        <v>29</v>
      </c>
      <c r="K997" t="s">
        <v>30</v>
      </c>
      <c r="L997">
        <v>23000000</v>
      </c>
      <c r="M997">
        <v>1998</v>
      </c>
      <c r="N997">
        <v>7.1</v>
      </c>
      <c r="O997">
        <v>153483808</v>
      </c>
    </row>
    <row r="998" spans="1:15" x14ac:dyDescent="0.3">
      <c r="A998" t="s">
        <v>936</v>
      </c>
      <c r="B998">
        <v>330</v>
      </c>
      <c r="C998">
        <v>112</v>
      </c>
      <c r="D998">
        <v>191616238</v>
      </c>
      <c r="E998" t="s">
        <v>2113</v>
      </c>
      <c r="F998" t="s">
        <v>2300</v>
      </c>
      <c r="G998" t="s">
        <v>2737</v>
      </c>
      <c r="H998">
        <v>258186</v>
      </c>
      <c r="I998">
        <v>322</v>
      </c>
      <c r="J998" t="s">
        <v>29</v>
      </c>
      <c r="K998" t="s">
        <v>30</v>
      </c>
      <c r="L998">
        <v>50000000</v>
      </c>
      <c r="M998">
        <v>2014</v>
      </c>
      <c r="N998">
        <v>7.1</v>
      </c>
      <c r="O998">
        <v>141616238</v>
      </c>
    </row>
    <row r="999" spans="1:15" x14ac:dyDescent="0.3">
      <c r="A999" t="s">
        <v>346</v>
      </c>
      <c r="B999">
        <v>154</v>
      </c>
      <c r="C999">
        <v>110</v>
      </c>
      <c r="D999">
        <v>180965237</v>
      </c>
      <c r="E999" t="s">
        <v>715</v>
      </c>
      <c r="F999" t="s">
        <v>649</v>
      </c>
      <c r="G999" t="s">
        <v>2739</v>
      </c>
      <c r="H999">
        <v>300542</v>
      </c>
      <c r="I999">
        <v>378</v>
      </c>
      <c r="J999" t="s">
        <v>29</v>
      </c>
      <c r="K999" t="s">
        <v>30</v>
      </c>
      <c r="L999">
        <v>80000000</v>
      </c>
      <c r="M999">
        <v>1996</v>
      </c>
      <c r="N999">
        <v>7.1</v>
      </c>
      <c r="O999">
        <v>100965237</v>
      </c>
    </row>
    <row r="1000" spans="1:15" x14ac:dyDescent="0.3">
      <c r="A1000" t="s">
        <v>2260</v>
      </c>
      <c r="B1000">
        <v>156</v>
      </c>
      <c r="C1000">
        <v>101</v>
      </c>
      <c r="D1000">
        <v>117224271</v>
      </c>
      <c r="E1000" t="s">
        <v>2740</v>
      </c>
      <c r="F1000" t="s">
        <v>2741</v>
      </c>
      <c r="G1000" t="s">
        <v>2742</v>
      </c>
      <c r="H1000">
        <v>47794</v>
      </c>
      <c r="I1000">
        <v>81</v>
      </c>
      <c r="J1000" t="s">
        <v>29</v>
      </c>
      <c r="K1000" t="s">
        <v>30</v>
      </c>
      <c r="L1000">
        <v>20000000</v>
      </c>
      <c r="M1000">
        <v>2010</v>
      </c>
      <c r="N1000">
        <v>7.1</v>
      </c>
      <c r="O1000">
        <v>97224271</v>
      </c>
    </row>
    <row r="1001" spans="1:15" x14ac:dyDescent="0.3">
      <c r="A1001" t="s">
        <v>2548</v>
      </c>
      <c r="B1001">
        <v>217</v>
      </c>
      <c r="C1001">
        <v>133</v>
      </c>
      <c r="D1001">
        <v>109243478</v>
      </c>
      <c r="E1001" t="s">
        <v>289</v>
      </c>
      <c r="F1001" t="s">
        <v>834</v>
      </c>
      <c r="G1001" t="s">
        <v>2743</v>
      </c>
      <c r="H1001">
        <v>313797</v>
      </c>
      <c r="I1001">
        <v>546</v>
      </c>
      <c r="J1001" t="s">
        <v>29</v>
      </c>
      <c r="K1001" t="s">
        <v>30</v>
      </c>
      <c r="L1001">
        <v>26000000</v>
      </c>
      <c r="M1001">
        <v>2005</v>
      </c>
      <c r="N1001">
        <v>7.1</v>
      </c>
      <c r="O1001">
        <v>83243478</v>
      </c>
    </row>
    <row r="1002" spans="1:15" x14ac:dyDescent="0.3">
      <c r="A1002" t="s">
        <v>2596</v>
      </c>
      <c r="B1002">
        <v>180</v>
      </c>
      <c r="C1002">
        <v>115</v>
      </c>
      <c r="D1002">
        <v>143151473</v>
      </c>
      <c r="E1002" t="s">
        <v>157</v>
      </c>
      <c r="F1002" t="s">
        <v>2745</v>
      </c>
      <c r="G1002" t="s">
        <v>2746</v>
      </c>
      <c r="H1002">
        <v>116681</v>
      </c>
      <c r="I1002">
        <v>320</v>
      </c>
      <c r="J1002" t="s">
        <v>29</v>
      </c>
      <c r="K1002" t="s">
        <v>30</v>
      </c>
      <c r="L1002">
        <v>60000000</v>
      </c>
      <c r="M1002">
        <v>2008</v>
      </c>
      <c r="N1002">
        <v>7.1</v>
      </c>
      <c r="O1002">
        <v>83151473</v>
      </c>
    </row>
    <row r="1003" spans="1:15" x14ac:dyDescent="0.3">
      <c r="A1003" t="s">
        <v>661</v>
      </c>
      <c r="B1003">
        <v>539</v>
      </c>
      <c r="C1003">
        <v>112</v>
      </c>
      <c r="D1003">
        <v>126975169</v>
      </c>
      <c r="E1003" t="s">
        <v>1763</v>
      </c>
      <c r="F1003" t="s">
        <v>2747</v>
      </c>
      <c r="G1003" t="s">
        <v>2748</v>
      </c>
      <c r="H1003">
        <v>287822</v>
      </c>
      <c r="I1003">
        <v>849</v>
      </c>
      <c r="J1003" t="s">
        <v>29</v>
      </c>
      <c r="K1003" t="s">
        <v>30</v>
      </c>
      <c r="L1003">
        <v>50000000</v>
      </c>
      <c r="M1003">
        <v>2011</v>
      </c>
      <c r="N1003">
        <v>7.1</v>
      </c>
      <c r="O1003">
        <v>76975169</v>
      </c>
    </row>
    <row r="1004" spans="1:15" x14ac:dyDescent="0.3">
      <c r="A1004" t="s">
        <v>1431</v>
      </c>
      <c r="B1004">
        <v>84</v>
      </c>
      <c r="C1004">
        <v>114</v>
      </c>
      <c r="D1004">
        <v>79568000</v>
      </c>
      <c r="E1004" t="s">
        <v>448</v>
      </c>
      <c r="F1004" t="s">
        <v>167</v>
      </c>
      <c r="G1004" t="s">
        <v>2749</v>
      </c>
      <c r="H1004">
        <v>71842</v>
      </c>
      <c r="I1004">
        <v>152</v>
      </c>
      <c r="J1004" t="s">
        <v>29</v>
      </c>
      <c r="K1004" t="s">
        <v>30</v>
      </c>
      <c r="L1004">
        <v>12000000</v>
      </c>
      <c r="M1004">
        <v>1983</v>
      </c>
      <c r="N1004">
        <v>7.1</v>
      </c>
      <c r="O1004">
        <v>67568000</v>
      </c>
    </row>
    <row r="1005" spans="1:15" x14ac:dyDescent="0.3">
      <c r="A1005" t="s">
        <v>1959</v>
      </c>
      <c r="B1005">
        <v>256</v>
      </c>
      <c r="C1005">
        <v>91</v>
      </c>
      <c r="D1005">
        <v>148313048</v>
      </c>
      <c r="E1005" t="s">
        <v>682</v>
      </c>
      <c r="F1005" t="s">
        <v>478</v>
      </c>
      <c r="G1005" t="s">
        <v>2750</v>
      </c>
      <c r="H1005">
        <v>164148</v>
      </c>
      <c r="I1005">
        <v>168</v>
      </c>
      <c r="J1005" t="s">
        <v>29</v>
      </c>
      <c r="K1005" t="s">
        <v>30</v>
      </c>
      <c r="L1005">
        <v>85000000</v>
      </c>
      <c r="M1005">
        <v>2012</v>
      </c>
      <c r="N1005">
        <v>7.1</v>
      </c>
      <c r="O1005">
        <v>63313048</v>
      </c>
    </row>
    <row r="1006" spans="1:15" x14ac:dyDescent="0.3">
      <c r="A1006" t="s">
        <v>2751</v>
      </c>
      <c r="B1006">
        <v>414</v>
      </c>
      <c r="C1006">
        <v>89</v>
      </c>
      <c r="D1006">
        <v>64572496</v>
      </c>
      <c r="E1006" t="s">
        <v>600</v>
      </c>
      <c r="F1006" t="s">
        <v>2752</v>
      </c>
      <c r="G1006" t="s">
        <v>2753</v>
      </c>
      <c r="H1006">
        <v>204327</v>
      </c>
      <c r="I1006">
        <v>471</v>
      </c>
      <c r="J1006" t="s">
        <v>29</v>
      </c>
      <c r="K1006" t="s">
        <v>30</v>
      </c>
      <c r="L1006">
        <v>12000000</v>
      </c>
      <c r="M1006">
        <v>2012</v>
      </c>
      <c r="N1006">
        <v>7.1</v>
      </c>
      <c r="O1006">
        <v>52572496</v>
      </c>
    </row>
    <row r="1007" spans="1:15" x14ac:dyDescent="0.3">
      <c r="A1007" t="s">
        <v>2754</v>
      </c>
      <c r="B1007">
        <v>262</v>
      </c>
      <c r="C1007">
        <v>92</v>
      </c>
      <c r="D1007">
        <v>58401464</v>
      </c>
      <c r="E1007" t="s">
        <v>289</v>
      </c>
      <c r="F1007" t="s">
        <v>490</v>
      </c>
      <c r="G1007" t="s">
        <v>2755</v>
      </c>
      <c r="H1007">
        <v>276746</v>
      </c>
      <c r="I1007">
        <v>264</v>
      </c>
      <c r="J1007" t="s">
        <v>29</v>
      </c>
      <c r="K1007" t="s">
        <v>30</v>
      </c>
      <c r="L1007">
        <v>8000000</v>
      </c>
      <c r="M1007">
        <v>2010</v>
      </c>
      <c r="N1007">
        <v>7.1</v>
      </c>
      <c r="O1007">
        <v>50401464</v>
      </c>
    </row>
    <row r="1008" spans="1:15" x14ac:dyDescent="0.3">
      <c r="A1008" t="s">
        <v>1059</v>
      </c>
      <c r="B1008">
        <v>84</v>
      </c>
      <c r="C1008">
        <v>117</v>
      </c>
      <c r="D1008">
        <v>52700832</v>
      </c>
      <c r="E1008" t="s">
        <v>699</v>
      </c>
      <c r="F1008" t="s">
        <v>1828</v>
      </c>
      <c r="G1008" t="s">
        <v>2757</v>
      </c>
      <c r="H1008">
        <v>107923</v>
      </c>
      <c r="I1008">
        <v>197</v>
      </c>
      <c r="J1008" t="s">
        <v>29</v>
      </c>
      <c r="K1008" t="s">
        <v>200</v>
      </c>
      <c r="L1008">
        <v>4500000</v>
      </c>
      <c r="M1008">
        <v>1994</v>
      </c>
      <c r="N1008">
        <v>7.1</v>
      </c>
      <c r="O1008">
        <v>48200832</v>
      </c>
    </row>
    <row r="1009" spans="1:15" x14ac:dyDescent="0.3">
      <c r="A1009" t="s">
        <v>2758</v>
      </c>
      <c r="B1009">
        <v>142</v>
      </c>
      <c r="C1009">
        <v>124</v>
      </c>
      <c r="D1009">
        <v>117541000</v>
      </c>
      <c r="E1009" t="s">
        <v>175</v>
      </c>
      <c r="F1009" t="s">
        <v>55</v>
      </c>
      <c r="G1009" t="s">
        <v>2759</v>
      </c>
      <c r="H1009">
        <v>269858</v>
      </c>
      <c r="I1009">
        <v>316</v>
      </c>
      <c r="J1009" t="s">
        <v>29</v>
      </c>
      <c r="K1009" t="s">
        <v>30</v>
      </c>
      <c r="L1009">
        <v>70000000</v>
      </c>
      <c r="M1009">
        <v>1990</v>
      </c>
      <c r="N1009">
        <v>7.1</v>
      </c>
      <c r="O1009">
        <v>47541000</v>
      </c>
    </row>
    <row r="1010" spans="1:15" x14ac:dyDescent="0.3">
      <c r="A1010" t="s">
        <v>943</v>
      </c>
      <c r="B1010">
        <v>106</v>
      </c>
      <c r="C1010">
        <v>117</v>
      </c>
      <c r="D1010">
        <v>67325559</v>
      </c>
      <c r="E1010" t="s">
        <v>2761</v>
      </c>
      <c r="F1010" t="s">
        <v>2762</v>
      </c>
      <c r="G1010" t="s">
        <v>2763</v>
      </c>
      <c r="H1010">
        <v>58222</v>
      </c>
      <c r="I1010">
        <v>331</v>
      </c>
      <c r="J1010" t="s">
        <v>29</v>
      </c>
      <c r="K1010" t="s">
        <v>30</v>
      </c>
      <c r="L1010">
        <v>20000000</v>
      </c>
      <c r="M1010">
        <v>2003</v>
      </c>
      <c r="N1010">
        <v>7.1</v>
      </c>
      <c r="O1010">
        <v>47325559</v>
      </c>
    </row>
    <row r="1011" spans="1:15" x14ac:dyDescent="0.3">
      <c r="A1011" t="s">
        <v>587</v>
      </c>
      <c r="B1011">
        <v>204</v>
      </c>
      <c r="C1011">
        <v>108</v>
      </c>
      <c r="D1011">
        <v>81257845</v>
      </c>
      <c r="E1011" t="s">
        <v>2765</v>
      </c>
      <c r="F1011" t="s">
        <v>2766</v>
      </c>
      <c r="G1011" t="s">
        <v>2767</v>
      </c>
      <c r="H1011">
        <v>210680</v>
      </c>
      <c r="I1011">
        <v>479</v>
      </c>
      <c r="J1011" t="s">
        <v>29</v>
      </c>
      <c r="K1011" t="s">
        <v>30</v>
      </c>
      <c r="L1011">
        <v>35000000</v>
      </c>
      <c r="M1011">
        <v>2003</v>
      </c>
      <c r="N1011">
        <v>7.1</v>
      </c>
      <c r="O1011">
        <v>46257845</v>
      </c>
    </row>
    <row r="1012" spans="1:15" x14ac:dyDescent="0.3">
      <c r="A1012" t="s">
        <v>2514</v>
      </c>
      <c r="B1012">
        <v>398</v>
      </c>
      <c r="C1012">
        <v>103</v>
      </c>
      <c r="D1012">
        <v>88625922</v>
      </c>
      <c r="E1012" t="s">
        <v>2768</v>
      </c>
      <c r="F1012" t="s">
        <v>2769</v>
      </c>
      <c r="G1012" t="s">
        <v>2770</v>
      </c>
      <c r="H1012">
        <v>75176</v>
      </c>
      <c r="I1012">
        <v>252</v>
      </c>
      <c r="J1012" t="s">
        <v>29</v>
      </c>
      <c r="K1012" t="s">
        <v>30</v>
      </c>
      <c r="L1012">
        <v>45000000</v>
      </c>
      <c r="M1012">
        <v>2011</v>
      </c>
      <c r="N1012">
        <v>7.1</v>
      </c>
      <c r="O1012">
        <v>43625922</v>
      </c>
    </row>
    <row r="1013" spans="1:15" x14ac:dyDescent="0.3">
      <c r="A1013" t="s">
        <v>2771</v>
      </c>
      <c r="B1013">
        <v>222</v>
      </c>
      <c r="C1013">
        <v>107</v>
      </c>
      <c r="D1013">
        <v>127706877</v>
      </c>
      <c r="E1013" t="s">
        <v>2772</v>
      </c>
      <c r="F1013" t="s">
        <v>2773</v>
      </c>
      <c r="G1013" t="s">
        <v>2774</v>
      </c>
      <c r="H1013">
        <v>142496</v>
      </c>
      <c r="I1013">
        <v>399</v>
      </c>
      <c r="J1013" t="s">
        <v>29</v>
      </c>
      <c r="K1013" t="s">
        <v>30</v>
      </c>
      <c r="L1013">
        <v>85000000</v>
      </c>
      <c r="M1013">
        <v>2007</v>
      </c>
      <c r="N1013">
        <v>7.1</v>
      </c>
      <c r="O1013">
        <v>42706877</v>
      </c>
    </row>
    <row r="1014" spans="1:15" x14ac:dyDescent="0.3">
      <c r="A1014" t="s">
        <v>1099</v>
      </c>
      <c r="B1014">
        <v>195</v>
      </c>
      <c r="C1014">
        <v>98</v>
      </c>
      <c r="D1014">
        <v>60057639</v>
      </c>
      <c r="E1014" t="s">
        <v>305</v>
      </c>
      <c r="F1014" t="s">
        <v>2776</v>
      </c>
      <c r="G1014" t="s">
        <v>2777</v>
      </c>
      <c r="H1014">
        <v>107815</v>
      </c>
      <c r="I1014">
        <v>485</v>
      </c>
      <c r="J1014" t="s">
        <v>29</v>
      </c>
      <c r="K1014" t="s">
        <v>30</v>
      </c>
      <c r="L1014">
        <v>18000000</v>
      </c>
      <c r="M1014">
        <v>2003</v>
      </c>
      <c r="N1014">
        <v>7.1</v>
      </c>
      <c r="O1014">
        <v>42057639</v>
      </c>
    </row>
    <row r="1015" spans="1:15" x14ac:dyDescent="0.3">
      <c r="A1015" t="s">
        <v>1447</v>
      </c>
      <c r="B1015">
        <v>297</v>
      </c>
      <c r="C1015">
        <v>108</v>
      </c>
      <c r="D1015">
        <v>43771291</v>
      </c>
      <c r="E1015" t="s">
        <v>214</v>
      </c>
      <c r="F1015" t="s">
        <v>2778</v>
      </c>
      <c r="G1015" t="s">
        <v>2779</v>
      </c>
      <c r="H1015">
        <v>79909</v>
      </c>
      <c r="I1015">
        <v>279</v>
      </c>
      <c r="J1015" t="s">
        <v>29</v>
      </c>
      <c r="K1015" t="s">
        <v>30</v>
      </c>
      <c r="L1015">
        <v>5000000</v>
      </c>
      <c r="M1015">
        <v>2015</v>
      </c>
      <c r="N1015">
        <v>7.1</v>
      </c>
      <c r="O1015">
        <v>38771291</v>
      </c>
    </row>
    <row r="1016" spans="1:15" x14ac:dyDescent="0.3">
      <c r="A1016" t="s">
        <v>1447</v>
      </c>
      <c r="B1016">
        <v>297</v>
      </c>
      <c r="C1016">
        <v>108</v>
      </c>
      <c r="D1016">
        <v>43771291</v>
      </c>
      <c r="E1016" t="s">
        <v>214</v>
      </c>
      <c r="F1016" t="s">
        <v>2778</v>
      </c>
      <c r="G1016" t="s">
        <v>2779</v>
      </c>
      <c r="H1016">
        <v>79916</v>
      </c>
      <c r="I1016">
        <v>279</v>
      </c>
      <c r="J1016" t="s">
        <v>29</v>
      </c>
      <c r="K1016" t="s">
        <v>30</v>
      </c>
      <c r="L1016">
        <v>5000000</v>
      </c>
      <c r="M1016">
        <v>2015</v>
      </c>
      <c r="N1016">
        <v>7.1</v>
      </c>
      <c r="O1016">
        <v>38771291</v>
      </c>
    </row>
    <row r="1017" spans="1:15" x14ac:dyDescent="0.3">
      <c r="A1017" t="s">
        <v>2032</v>
      </c>
      <c r="B1017">
        <v>486</v>
      </c>
      <c r="C1017">
        <v>112</v>
      </c>
      <c r="D1017">
        <v>206360018</v>
      </c>
      <c r="E1017" t="s">
        <v>309</v>
      </c>
      <c r="F1017" t="s">
        <v>464</v>
      </c>
      <c r="G1017" t="s">
        <v>2782</v>
      </c>
      <c r="H1017">
        <v>414070</v>
      </c>
      <c r="I1017">
        <v>532</v>
      </c>
      <c r="J1017" t="s">
        <v>29</v>
      </c>
      <c r="K1017" t="s">
        <v>30</v>
      </c>
      <c r="L1017">
        <v>170000000</v>
      </c>
      <c r="M1017">
        <v>2013</v>
      </c>
      <c r="N1017">
        <v>7.1</v>
      </c>
      <c r="O1017">
        <v>36360018</v>
      </c>
    </row>
    <row r="1018" spans="1:15" x14ac:dyDescent="0.3">
      <c r="A1018" t="s">
        <v>1897</v>
      </c>
      <c r="B1018">
        <v>216</v>
      </c>
      <c r="C1018">
        <v>81</v>
      </c>
      <c r="D1018">
        <v>46563158</v>
      </c>
      <c r="E1018" t="s">
        <v>543</v>
      </c>
      <c r="F1018" t="s">
        <v>2783</v>
      </c>
      <c r="G1018" t="s">
        <v>2784</v>
      </c>
      <c r="H1018">
        <v>207934</v>
      </c>
      <c r="I1018">
        <v>629</v>
      </c>
      <c r="J1018" t="s">
        <v>29</v>
      </c>
      <c r="K1018" t="s">
        <v>30</v>
      </c>
      <c r="L1018">
        <v>13000000</v>
      </c>
      <c r="M1018">
        <v>2002</v>
      </c>
      <c r="N1018">
        <v>7.1</v>
      </c>
      <c r="O1018">
        <v>33563158</v>
      </c>
    </row>
    <row r="1019" spans="1:15" x14ac:dyDescent="0.3">
      <c r="A1019" t="s">
        <v>2249</v>
      </c>
      <c r="B1019">
        <v>112</v>
      </c>
      <c r="C1019">
        <v>123</v>
      </c>
      <c r="D1019">
        <v>46800000</v>
      </c>
      <c r="E1019" t="s">
        <v>86</v>
      </c>
      <c r="F1019" t="s">
        <v>2785</v>
      </c>
      <c r="G1019" t="s">
        <v>2786</v>
      </c>
      <c r="H1019">
        <v>76477</v>
      </c>
      <c r="I1019">
        <v>275</v>
      </c>
      <c r="J1019" t="s">
        <v>29</v>
      </c>
      <c r="K1019" t="s">
        <v>200</v>
      </c>
      <c r="L1019">
        <v>14000000</v>
      </c>
      <c r="M1019">
        <v>1977</v>
      </c>
      <c r="N1019">
        <v>7.1</v>
      </c>
      <c r="O1019">
        <v>32800000</v>
      </c>
    </row>
    <row r="1020" spans="1:15" x14ac:dyDescent="0.3">
      <c r="A1020" t="s">
        <v>2787</v>
      </c>
      <c r="B1020">
        <v>315</v>
      </c>
      <c r="C1020">
        <v>111</v>
      </c>
      <c r="D1020">
        <v>90356857</v>
      </c>
      <c r="E1020" t="s">
        <v>1562</v>
      </c>
      <c r="F1020" t="s">
        <v>55</v>
      </c>
      <c r="G1020" t="s">
        <v>2788</v>
      </c>
      <c r="H1020">
        <v>238916</v>
      </c>
      <c r="I1020">
        <v>328</v>
      </c>
      <c r="J1020" t="s">
        <v>29</v>
      </c>
      <c r="K1020" t="s">
        <v>30</v>
      </c>
      <c r="L1020">
        <v>58000000</v>
      </c>
      <c r="M1020">
        <v>2010</v>
      </c>
      <c r="N1020">
        <v>7.1</v>
      </c>
      <c r="O1020">
        <v>32356857</v>
      </c>
    </row>
    <row r="1021" spans="1:15" x14ac:dyDescent="0.3">
      <c r="A1021" t="s">
        <v>1702</v>
      </c>
      <c r="B1021">
        <v>143</v>
      </c>
      <c r="C1021">
        <v>90</v>
      </c>
      <c r="D1021">
        <v>81517441</v>
      </c>
      <c r="E1021" t="s">
        <v>39</v>
      </c>
      <c r="F1021" t="s">
        <v>2790</v>
      </c>
      <c r="G1021" t="s">
        <v>2791</v>
      </c>
      <c r="H1021">
        <v>111368</v>
      </c>
      <c r="I1021">
        <v>394</v>
      </c>
      <c r="J1021" t="s">
        <v>29</v>
      </c>
      <c r="K1021" t="s">
        <v>30</v>
      </c>
      <c r="L1021">
        <v>50000000</v>
      </c>
      <c r="M1021">
        <v>1999</v>
      </c>
      <c r="N1021">
        <v>7.1</v>
      </c>
      <c r="O1021">
        <v>31517441</v>
      </c>
    </row>
    <row r="1022" spans="1:15" x14ac:dyDescent="0.3">
      <c r="A1022" t="s">
        <v>2792</v>
      </c>
      <c r="B1022">
        <v>215</v>
      </c>
      <c r="C1022">
        <v>105</v>
      </c>
      <c r="D1022">
        <v>71347010</v>
      </c>
      <c r="E1022" t="s">
        <v>289</v>
      </c>
      <c r="F1022" t="s">
        <v>221</v>
      </c>
      <c r="G1022" t="s">
        <v>2793</v>
      </c>
      <c r="H1022">
        <v>166194</v>
      </c>
      <c r="I1022">
        <v>215</v>
      </c>
      <c r="J1022" t="s">
        <v>29</v>
      </c>
      <c r="K1022" t="s">
        <v>30</v>
      </c>
      <c r="L1022">
        <v>40000000</v>
      </c>
      <c r="M1022">
        <v>2009</v>
      </c>
      <c r="N1022">
        <v>7.1</v>
      </c>
      <c r="O1022">
        <v>31347010</v>
      </c>
    </row>
    <row r="1023" spans="1:15" x14ac:dyDescent="0.3">
      <c r="A1023" t="s">
        <v>1757</v>
      </c>
      <c r="B1023">
        <v>421</v>
      </c>
      <c r="C1023">
        <v>101</v>
      </c>
      <c r="D1023">
        <v>40962534</v>
      </c>
      <c r="E1023" t="s">
        <v>92</v>
      </c>
      <c r="F1023" t="s">
        <v>921</v>
      </c>
      <c r="G1023" t="s">
        <v>2795</v>
      </c>
      <c r="H1023">
        <v>188652</v>
      </c>
      <c r="I1023">
        <v>288</v>
      </c>
      <c r="J1023" t="s">
        <v>29</v>
      </c>
      <c r="K1023" t="s">
        <v>30</v>
      </c>
      <c r="L1023">
        <v>12500000</v>
      </c>
      <c r="M1023">
        <v>2011</v>
      </c>
      <c r="N1023">
        <v>7.1</v>
      </c>
      <c r="O1023">
        <v>28462534</v>
      </c>
    </row>
    <row r="1024" spans="1:15" x14ac:dyDescent="0.3">
      <c r="A1024" t="s">
        <v>648</v>
      </c>
      <c r="B1024">
        <v>130</v>
      </c>
      <c r="C1024">
        <v>97</v>
      </c>
      <c r="D1024">
        <v>43022524</v>
      </c>
      <c r="E1024" t="s">
        <v>73</v>
      </c>
      <c r="F1024" t="s">
        <v>44</v>
      </c>
      <c r="G1024" t="s">
        <v>2797</v>
      </c>
      <c r="H1024">
        <v>67604</v>
      </c>
      <c r="I1024">
        <v>218</v>
      </c>
      <c r="J1024" t="s">
        <v>29</v>
      </c>
      <c r="K1024" t="s">
        <v>30</v>
      </c>
      <c r="L1024">
        <v>15000000</v>
      </c>
      <c r="M1024">
        <v>1997</v>
      </c>
      <c r="N1024">
        <v>7.1</v>
      </c>
      <c r="O1024">
        <v>28022524</v>
      </c>
    </row>
    <row r="1025" spans="1:15" x14ac:dyDescent="0.3">
      <c r="A1025" t="s">
        <v>1025</v>
      </c>
      <c r="B1025">
        <v>153</v>
      </c>
      <c r="C1025">
        <v>112</v>
      </c>
      <c r="D1025">
        <v>31252964</v>
      </c>
      <c r="E1025" t="s">
        <v>588</v>
      </c>
      <c r="F1025" t="s">
        <v>2799</v>
      </c>
      <c r="G1025" t="s">
        <v>2800</v>
      </c>
      <c r="H1025">
        <v>71495</v>
      </c>
      <c r="I1025">
        <v>522</v>
      </c>
      <c r="J1025" t="s">
        <v>29</v>
      </c>
      <c r="K1025" t="s">
        <v>30</v>
      </c>
      <c r="L1025">
        <v>4000000</v>
      </c>
      <c r="M1025">
        <v>2001</v>
      </c>
      <c r="N1025">
        <v>7.1</v>
      </c>
      <c r="O1025">
        <v>27252964</v>
      </c>
    </row>
    <row r="1026" spans="1:15" x14ac:dyDescent="0.3">
      <c r="A1026" t="s">
        <v>2802</v>
      </c>
      <c r="B1026">
        <v>110</v>
      </c>
      <c r="C1026">
        <v>106</v>
      </c>
      <c r="D1026">
        <v>43853424</v>
      </c>
      <c r="E1026" t="s">
        <v>2803</v>
      </c>
      <c r="F1026" t="s">
        <v>902</v>
      </c>
      <c r="G1026" t="s">
        <v>2804</v>
      </c>
      <c r="H1026">
        <v>35514</v>
      </c>
      <c r="I1026">
        <v>114</v>
      </c>
      <c r="J1026" t="s">
        <v>29</v>
      </c>
      <c r="K1026" t="s">
        <v>30</v>
      </c>
      <c r="L1026">
        <v>18000000</v>
      </c>
      <c r="M1026">
        <v>2011</v>
      </c>
      <c r="N1026">
        <v>7.1</v>
      </c>
      <c r="O1026">
        <v>25853424</v>
      </c>
    </row>
    <row r="1027" spans="1:15" x14ac:dyDescent="0.3">
      <c r="A1027" t="s">
        <v>346</v>
      </c>
      <c r="B1027">
        <v>121</v>
      </c>
      <c r="C1027">
        <v>104</v>
      </c>
      <c r="D1027">
        <v>31899000</v>
      </c>
      <c r="E1027" t="s">
        <v>2806</v>
      </c>
      <c r="F1027" t="s">
        <v>2807</v>
      </c>
      <c r="G1027" t="s">
        <v>2808</v>
      </c>
      <c r="H1027">
        <v>23986</v>
      </c>
      <c r="I1027">
        <v>201</v>
      </c>
      <c r="J1027" t="s">
        <v>29</v>
      </c>
      <c r="K1027" t="s">
        <v>30</v>
      </c>
      <c r="L1027">
        <v>6500000</v>
      </c>
      <c r="M1027">
        <v>1980</v>
      </c>
      <c r="N1027">
        <v>7.1</v>
      </c>
      <c r="O1027">
        <v>25399000</v>
      </c>
    </row>
    <row r="1028" spans="1:15" x14ac:dyDescent="0.3">
      <c r="A1028" t="s">
        <v>2810</v>
      </c>
      <c r="B1028">
        <v>184</v>
      </c>
      <c r="C1028">
        <v>110</v>
      </c>
      <c r="D1028">
        <v>70001065</v>
      </c>
      <c r="E1028" t="s">
        <v>2811</v>
      </c>
      <c r="F1028" t="s">
        <v>2812</v>
      </c>
      <c r="G1028" t="s">
        <v>2813</v>
      </c>
      <c r="H1028">
        <v>191437</v>
      </c>
      <c r="I1028">
        <v>582</v>
      </c>
      <c r="J1028" t="s">
        <v>29</v>
      </c>
      <c r="K1028" t="s">
        <v>30</v>
      </c>
      <c r="L1028">
        <v>45000000</v>
      </c>
      <c r="M1028">
        <v>1998</v>
      </c>
      <c r="N1028">
        <v>7.1</v>
      </c>
      <c r="O1028">
        <v>25001065</v>
      </c>
    </row>
    <row r="1029" spans="1:15" x14ac:dyDescent="0.3">
      <c r="A1029" t="s">
        <v>1375</v>
      </c>
      <c r="B1029">
        <v>225</v>
      </c>
      <c r="C1029">
        <v>115</v>
      </c>
      <c r="D1029">
        <v>144795350</v>
      </c>
      <c r="E1029" t="s">
        <v>1235</v>
      </c>
      <c r="F1029" t="s">
        <v>665</v>
      </c>
      <c r="G1029" t="s">
        <v>2815</v>
      </c>
      <c r="H1029">
        <v>387632</v>
      </c>
      <c r="I1029">
        <v>789</v>
      </c>
      <c r="J1029" t="s">
        <v>29</v>
      </c>
      <c r="K1029" t="s">
        <v>30</v>
      </c>
      <c r="L1029">
        <v>120000000</v>
      </c>
      <c r="M1029">
        <v>2004</v>
      </c>
      <c r="N1029">
        <v>7.1</v>
      </c>
      <c r="O1029">
        <v>24795350</v>
      </c>
    </row>
    <row r="1030" spans="1:15" x14ac:dyDescent="0.3">
      <c r="A1030" t="s">
        <v>2787</v>
      </c>
      <c r="B1030">
        <v>214</v>
      </c>
      <c r="C1030">
        <v>107</v>
      </c>
      <c r="D1030">
        <v>63411478</v>
      </c>
      <c r="E1030" t="s">
        <v>350</v>
      </c>
      <c r="F1030" t="s">
        <v>2816</v>
      </c>
      <c r="G1030" t="s">
        <v>2817</v>
      </c>
      <c r="H1030">
        <v>114925</v>
      </c>
      <c r="I1030">
        <v>234</v>
      </c>
      <c r="J1030" t="s">
        <v>29</v>
      </c>
      <c r="K1030" t="s">
        <v>30</v>
      </c>
      <c r="L1030">
        <v>39000000</v>
      </c>
      <c r="M1030">
        <v>2009</v>
      </c>
      <c r="N1030">
        <v>7.1</v>
      </c>
      <c r="O1030">
        <v>24411478</v>
      </c>
    </row>
    <row r="1031" spans="1:15" x14ac:dyDescent="0.3">
      <c r="A1031" t="s">
        <v>1770</v>
      </c>
      <c r="B1031">
        <v>131</v>
      </c>
      <c r="C1031">
        <v>126</v>
      </c>
      <c r="D1031">
        <v>53680848</v>
      </c>
      <c r="E1031" t="s">
        <v>588</v>
      </c>
      <c r="F1031" t="s">
        <v>400</v>
      </c>
      <c r="G1031" t="s">
        <v>2818</v>
      </c>
      <c r="H1031">
        <v>167967</v>
      </c>
      <c r="I1031">
        <v>243</v>
      </c>
      <c r="J1031" t="s">
        <v>29</v>
      </c>
      <c r="K1031" t="s">
        <v>30</v>
      </c>
      <c r="L1031">
        <v>30000000</v>
      </c>
      <c r="M1031">
        <v>2007</v>
      </c>
      <c r="N1031">
        <v>7.1</v>
      </c>
      <c r="O1031">
        <v>23680848</v>
      </c>
    </row>
    <row r="1032" spans="1:15" x14ac:dyDescent="0.3">
      <c r="A1032" t="s">
        <v>706</v>
      </c>
      <c r="B1032">
        <v>349</v>
      </c>
      <c r="C1032">
        <v>115</v>
      </c>
      <c r="D1032">
        <v>37877959</v>
      </c>
      <c r="E1032" t="s">
        <v>429</v>
      </c>
      <c r="F1032" t="s">
        <v>1142</v>
      </c>
      <c r="G1032" t="s">
        <v>2820</v>
      </c>
      <c r="H1032">
        <v>86664</v>
      </c>
      <c r="I1032">
        <v>252</v>
      </c>
      <c r="J1032" t="s">
        <v>29</v>
      </c>
      <c r="K1032" t="s">
        <v>30</v>
      </c>
      <c r="L1032">
        <v>15000000</v>
      </c>
      <c r="M1032">
        <v>2014</v>
      </c>
      <c r="N1032">
        <v>7.1</v>
      </c>
      <c r="O1032">
        <v>22877959</v>
      </c>
    </row>
    <row r="1033" spans="1:15" x14ac:dyDescent="0.3">
      <c r="A1033" t="s">
        <v>1456</v>
      </c>
      <c r="B1033">
        <v>323</v>
      </c>
      <c r="C1033">
        <v>106</v>
      </c>
      <c r="D1033">
        <v>20803237</v>
      </c>
      <c r="E1033" t="s">
        <v>73</v>
      </c>
      <c r="F1033" t="s">
        <v>2479</v>
      </c>
      <c r="G1033" t="s">
        <v>2822</v>
      </c>
      <c r="H1033">
        <v>110616</v>
      </c>
      <c r="I1033">
        <v>291</v>
      </c>
      <c r="J1033" t="s">
        <v>29</v>
      </c>
      <c r="K1033" t="s">
        <v>30</v>
      </c>
      <c r="L1033">
        <v>3500000</v>
      </c>
      <c r="M1033">
        <v>2010</v>
      </c>
      <c r="N1033">
        <v>7.1</v>
      </c>
      <c r="O1033">
        <v>17303237</v>
      </c>
    </row>
    <row r="1034" spans="1:15" x14ac:dyDescent="0.3">
      <c r="A1034" t="s">
        <v>2824</v>
      </c>
      <c r="B1034">
        <v>100</v>
      </c>
      <c r="C1034">
        <v>100</v>
      </c>
      <c r="D1034">
        <v>18488314</v>
      </c>
      <c r="E1034" t="s">
        <v>1632</v>
      </c>
      <c r="F1034" t="s">
        <v>2825</v>
      </c>
      <c r="G1034" t="s">
        <v>2826</v>
      </c>
      <c r="H1034">
        <v>76151</v>
      </c>
      <c r="I1034">
        <v>333</v>
      </c>
      <c r="J1034" t="s">
        <v>29</v>
      </c>
      <c r="K1034" t="s">
        <v>30</v>
      </c>
      <c r="L1034">
        <v>1200000</v>
      </c>
      <c r="M1034">
        <v>2001</v>
      </c>
      <c r="N1034">
        <v>7.1</v>
      </c>
      <c r="O1034">
        <v>17288314</v>
      </c>
    </row>
    <row r="1035" spans="1:15" x14ac:dyDescent="0.3">
      <c r="A1035" t="s">
        <v>1452</v>
      </c>
      <c r="B1035">
        <v>173</v>
      </c>
      <c r="C1035">
        <v>108</v>
      </c>
      <c r="D1035">
        <v>19067631</v>
      </c>
      <c r="E1035" t="s">
        <v>699</v>
      </c>
      <c r="F1035" t="s">
        <v>2828</v>
      </c>
      <c r="G1035" t="s">
        <v>2829</v>
      </c>
      <c r="H1035">
        <v>37714</v>
      </c>
      <c r="I1035">
        <v>204</v>
      </c>
      <c r="J1035" t="s">
        <v>29</v>
      </c>
      <c r="K1035" t="s">
        <v>30</v>
      </c>
      <c r="L1035">
        <v>2000000</v>
      </c>
      <c r="M1035">
        <v>2007</v>
      </c>
      <c r="N1035">
        <v>7.1</v>
      </c>
      <c r="O1035">
        <v>17067631</v>
      </c>
    </row>
    <row r="1036" spans="1:15" x14ac:dyDescent="0.3">
      <c r="A1036" t="s">
        <v>2445</v>
      </c>
      <c r="B1036">
        <v>214</v>
      </c>
      <c r="C1036">
        <v>112</v>
      </c>
      <c r="D1036">
        <v>39235088</v>
      </c>
      <c r="E1036" t="s">
        <v>197</v>
      </c>
      <c r="F1036" t="s">
        <v>788</v>
      </c>
      <c r="G1036" t="s">
        <v>2830</v>
      </c>
      <c r="H1036">
        <v>193962</v>
      </c>
      <c r="I1036">
        <v>805</v>
      </c>
      <c r="J1036" t="s">
        <v>29</v>
      </c>
      <c r="K1036" t="s">
        <v>30</v>
      </c>
      <c r="L1036">
        <v>23000000</v>
      </c>
      <c r="M1036">
        <v>2000</v>
      </c>
      <c r="N1036">
        <v>7.1</v>
      </c>
      <c r="O1036">
        <v>16235088</v>
      </c>
    </row>
    <row r="1037" spans="1:15" x14ac:dyDescent="0.3">
      <c r="A1037" t="s">
        <v>561</v>
      </c>
      <c r="B1037">
        <v>103</v>
      </c>
      <c r="C1037">
        <v>96</v>
      </c>
      <c r="D1037">
        <v>38119483</v>
      </c>
      <c r="E1037" t="s">
        <v>180</v>
      </c>
      <c r="F1037" t="s">
        <v>2831</v>
      </c>
      <c r="G1037" t="s">
        <v>2832</v>
      </c>
      <c r="H1037">
        <v>136667</v>
      </c>
      <c r="I1037">
        <v>273</v>
      </c>
      <c r="J1037" t="s">
        <v>29</v>
      </c>
      <c r="K1037" t="s">
        <v>30</v>
      </c>
      <c r="L1037">
        <v>22700000</v>
      </c>
      <c r="M1037">
        <v>1987</v>
      </c>
      <c r="N1037">
        <v>7.1</v>
      </c>
      <c r="O1037">
        <v>15419483</v>
      </c>
    </row>
    <row r="1038" spans="1:15" x14ac:dyDescent="0.3">
      <c r="A1038" t="s">
        <v>822</v>
      </c>
      <c r="B1038">
        <v>150</v>
      </c>
      <c r="C1038">
        <v>114</v>
      </c>
      <c r="D1038">
        <v>60652036</v>
      </c>
      <c r="E1038" t="s">
        <v>2833</v>
      </c>
      <c r="F1038" t="s">
        <v>1921</v>
      </c>
      <c r="G1038" t="s">
        <v>2834</v>
      </c>
      <c r="H1038">
        <v>137854</v>
      </c>
      <c r="I1038">
        <v>560</v>
      </c>
      <c r="J1038" t="s">
        <v>29</v>
      </c>
      <c r="K1038" t="s">
        <v>30</v>
      </c>
      <c r="L1038">
        <v>48000000</v>
      </c>
      <c r="M1038">
        <v>1999</v>
      </c>
      <c r="N1038">
        <v>7.1</v>
      </c>
      <c r="O1038">
        <v>12652036</v>
      </c>
    </row>
    <row r="1039" spans="1:15" x14ac:dyDescent="0.3">
      <c r="A1039" t="s">
        <v>1459</v>
      </c>
      <c r="B1039">
        <v>413</v>
      </c>
      <c r="C1039">
        <v>106</v>
      </c>
      <c r="D1039">
        <v>62453315</v>
      </c>
      <c r="E1039" t="s">
        <v>2836</v>
      </c>
      <c r="F1039" t="s">
        <v>496</v>
      </c>
      <c r="G1039" t="s">
        <v>2837</v>
      </c>
      <c r="H1039">
        <v>200035</v>
      </c>
      <c r="I1039">
        <v>407</v>
      </c>
      <c r="J1039" t="s">
        <v>29</v>
      </c>
      <c r="K1039" t="s">
        <v>30</v>
      </c>
      <c r="L1039">
        <v>50200000</v>
      </c>
      <c r="M1039">
        <v>2011</v>
      </c>
      <c r="N1039">
        <v>7.1</v>
      </c>
      <c r="O1039">
        <v>12253315</v>
      </c>
    </row>
    <row r="1040" spans="1:15" x14ac:dyDescent="0.3">
      <c r="A1040" t="s">
        <v>2678</v>
      </c>
      <c r="B1040">
        <v>158</v>
      </c>
      <c r="C1040">
        <v>101</v>
      </c>
      <c r="D1040">
        <v>40566655</v>
      </c>
      <c r="E1040" t="s">
        <v>699</v>
      </c>
      <c r="F1040" t="s">
        <v>2839</v>
      </c>
      <c r="G1040" t="s">
        <v>2840</v>
      </c>
      <c r="H1040">
        <v>144021</v>
      </c>
      <c r="I1040">
        <v>391</v>
      </c>
      <c r="J1040" t="s">
        <v>29</v>
      </c>
      <c r="K1040" t="s">
        <v>200</v>
      </c>
      <c r="L1040">
        <v>30000000</v>
      </c>
      <c r="M1040">
        <v>2002</v>
      </c>
      <c r="N1040">
        <v>7.1</v>
      </c>
      <c r="O1040">
        <v>10566655</v>
      </c>
    </row>
    <row r="1041" spans="1:15" x14ac:dyDescent="0.3">
      <c r="A1041" t="s">
        <v>2451</v>
      </c>
      <c r="B1041">
        <v>231</v>
      </c>
      <c r="C1041">
        <v>93</v>
      </c>
      <c r="D1041">
        <v>17536788</v>
      </c>
      <c r="E1041" t="s">
        <v>699</v>
      </c>
      <c r="F1041" t="s">
        <v>2842</v>
      </c>
      <c r="G1041" t="s">
        <v>2843</v>
      </c>
      <c r="H1041">
        <v>49240</v>
      </c>
      <c r="I1041">
        <v>142</v>
      </c>
      <c r="J1041" t="s">
        <v>29</v>
      </c>
      <c r="K1041" t="s">
        <v>30</v>
      </c>
      <c r="L1041">
        <v>8000000</v>
      </c>
      <c r="M1041">
        <v>2013</v>
      </c>
      <c r="N1041">
        <v>7.1</v>
      </c>
      <c r="O1041">
        <v>9536788</v>
      </c>
    </row>
    <row r="1042" spans="1:15" x14ac:dyDescent="0.3">
      <c r="A1042" t="s">
        <v>481</v>
      </c>
      <c r="B1042">
        <v>302</v>
      </c>
      <c r="C1042">
        <v>169</v>
      </c>
      <c r="D1042">
        <v>309404152</v>
      </c>
      <c r="E1042" t="s">
        <v>309</v>
      </c>
      <c r="F1042" t="s">
        <v>482</v>
      </c>
      <c r="G1042" t="s">
        <v>2845</v>
      </c>
      <c r="H1042">
        <v>471220</v>
      </c>
      <c r="I1042">
        <v>1238</v>
      </c>
      <c r="J1042" t="s">
        <v>29</v>
      </c>
      <c r="K1042" t="s">
        <v>30</v>
      </c>
      <c r="L1042">
        <v>300000000</v>
      </c>
      <c r="M1042">
        <v>2007</v>
      </c>
      <c r="N1042">
        <v>7.1</v>
      </c>
      <c r="O1042">
        <v>9404152</v>
      </c>
    </row>
    <row r="1043" spans="1:15" x14ac:dyDescent="0.3">
      <c r="A1043" t="s">
        <v>2847</v>
      </c>
      <c r="B1043">
        <v>150</v>
      </c>
      <c r="C1043">
        <v>88</v>
      </c>
      <c r="D1043">
        <v>18225165</v>
      </c>
      <c r="E1043" t="s">
        <v>1929</v>
      </c>
      <c r="F1043" t="s">
        <v>2848</v>
      </c>
      <c r="G1043" t="s">
        <v>2849</v>
      </c>
      <c r="H1043">
        <v>155262</v>
      </c>
      <c r="I1043">
        <v>316</v>
      </c>
      <c r="J1043" t="s">
        <v>29</v>
      </c>
      <c r="K1043" t="s">
        <v>30</v>
      </c>
      <c r="L1043">
        <v>9000000</v>
      </c>
      <c r="M1043">
        <v>2004</v>
      </c>
      <c r="N1043">
        <v>7.1</v>
      </c>
      <c r="O1043">
        <v>9225165</v>
      </c>
    </row>
    <row r="1044" spans="1:15" x14ac:dyDescent="0.3">
      <c r="A1044" t="s">
        <v>1737</v>
      </c>
      <c r="B1044">
        <v>78</v>
      </c>
      <c r="C1044">
        <v>94</v>
      </c>
      <c r="D1044">
        <v>58297830</v>
      </c>
      <c r="E1044" t="s">
        <v>2850</v>
      </c>
      <c r="F1044" t="s">
        <v>2639</v>
      </c>
      <c r="G1044" t="s">
        <v>2851</v>
      </c>
      <c r="H1044">
        <v>86347</v>
      </c>
      <c r="I1044">
        <v>191</v>
      </c>
      <c r="J1044" t="s">
        <v>29</v>
      </c>
      <c r="K1044" t="s">
        <v>30</v>
      </c>
      <c r="L1044">
        <v>50000000</v>
      </c>
      <c r="M1044">
        <v>1997</v>
      </c>
      <c r="N1044">
        <v>7.1</v>
      </c>
      <c r="O1044">
        <v>8297830</v>
      </c>
    </row>
    <row r="1045" spans="1:15" x14ac:dyDescent="0.3">
      <c r="A1045" t="s">
        <v>149</v>
      </c>
      <c r="B1045">
        <v>269</v>
      </c>
      <c r="C1045">
        <v>121</v>
      </c>
      <c r="D1045">
        <v>83077470</v>
      </c>
      <c r="E1045" t="s">
        <v>1593</v>
      </c>
      <c r="F1045" t="s">
        <v>649</v>
      </c>
      <c r="G1045" t="s">
        <v>2852</v>
      </c>
      <c r="H1045">
        <v>183247</v>
      </c>
      <c r="I1045">
        <v>440</v>
      </c>
      <c r="J1045" t="s">
        <v>29</v>
      </c>
      <c r="K1045" t="s">
        <v>30</v>
      </c>
      <c r="L1045">
        <v>75000000</v>
      </c>
      <c r="M1045">
        <v>2008</v>
      </c>
      <c r="N1045">
        <v>7.1</v>
      </c>
      <c r="O1045">
        <v>8077470</v>
      </c>
    </row>
    <row r="1046" spans="1:15" x14ac:dyDescent="0.3">
      <c r="A1046" t="s">
        <v>1329</v>
      </c>
      <c r="B1046">
        <v>61</v>
      </c>
      <c r="C1046">
        <v>113</v>
      </c>
      <c r="D1046">
        <v>9054736</v>
      </c>
      <c r="E1046" t="s">
        <v>92</v>
      </c>
      <c r="F1046" t="s">
        <v>2854</v>
      </c>
      <c r="G1046" t="s">
        <v>2855</v>
      </c>
      <c r="H1046">
        <v>5744</v>
      </c>
      <c r="I1046">
        <v>57</v>
      </c>
      <c r="J1046" t="s">
        <v>29</v>
      </c>
      <c r="K1046" t="s">
        <v>30</v>
      </c>
      <c r="L1046">
        <v>2700000</v>
      </c>
      <c r="M1046">
        <v>1997</v>
      </c>
      <c r="N1046">
        <v>7.1</v>
      </c>
      <c r="O1046">
        <v>6354736</v>
      </c>
    </row>
    <row r="1047" spans="1:15" x14ac:dyDescent="0.3">
      <c r="A1047" t="s">
        <v>33</v>
      </c>
      <c r="B1047">
        <v>91</v>
      </c>
      <c r="C1047">
        <v>135</v>
      </c>
      <c r="D1047">
        <v>45856732</v>
      </c>
      <c r="E1047" t="s">
        <v>208</v>
      </c>
      <c r="F1047" t="s">
        <v>496</v>
      </c>
      <c r="G1047" t="s">
        <v>2857</v>
      </c>
      <c r="H1047">
        <v>46221</v>
      </c>
      <c r="I1047">
        <v>141</v>
      </c>
      <c r="J1047" t="s">
        <v>29</v>
      </c>
      <c r="K1047" t="s">
        <v>30</v>
      </c>
      <c r="L1047">
        <v>40000000</v>
      </c>
      <c r="M1047">
        <v>1997</v>
      </c>
      <c r="N1047">
        <v>7.1</v>
      </c>
      <c r="O1047">
        <v>5856732</v>
      </c>
    </row>
    <row r="1048" spans="1:15" x14ac:dyDescent="0.3">
      <c r="A1048" t="s">
        <v>2859</v>
      </c>
      <c r="B1048">
        <v>132</v>
      </c>
      <c r="C1048">
        <v>96</v>
      </c>
      <c r="D1048">
        <v>16667084</v>
      </c>
      <c r="E1048" t="s">
        <v>2860</v>
      </c>
      <c r="F1048" t="s">
        <v>2861</v>
      </c>
      <c r="G1048" t="s">
        <v>2862</v>
      </c>
      <c r="H1048">
        <v>90070</v>
      </c>
      <c r="I1048">
        <v>248</v>
      </c>
      <c r="J1048" t="s">
        <v>29</v>
      </c>
      <c r="K1048" t="s">
        <v>30</v>
      </c>
      <c r="L1048">
        <v>11000000</v>
      </c>
      <c r="M1048">
        <v>1990</v>
      </c>
      <c r="N1048">
        <v>7.1</v>
      </c>
      <c r="O1048">
        <v>5667084</v>
      </c>
    </row>
    <row r="1049" spans="1:15" x14ac:dyDescent="0.3">
      <c r="A1049" t="s">
        <v>1480</v>
      </c>
      <c r="B1049">
        <v>216</v>
      </c>
      <c r="C1049">
        <v>102</v>
      </c>
      <c r="D1049">
        <v>11434867</v>
      </c>
      <c r="E1049" t="s">
        <v>1527</v>
      </c>
      <c r="F1049" t="s">
        <v>221</v>
      </c>
      <c r="G1049" t="s">
        <v>2864</v>
      </c>
      <c r="H1049">
        <v>59637</v>
      </c>
      <c r="I1049">
        <v>130</v>
      </c>
      <c r="J1049" t="s">
        <v>29</v>
      </c>
      <c r="K1049" t="s">
        <v>30</v>
      </c>
      <c r="L1049">
        <v>6000000</v>
      </c>
      <c r="M1049">
        <v>2012</v>
      </c>
      <c r="N1049">
        <v>7.1</v>
      </c>
      <c r="O1049">
        <v>5434867</v>
      </c>
    </row>
    <row r="1050" spans="1:15" x14ac:dyDescent="0.3">
      <c r="A1050" t="s">
        <v>2179</v>
      </c>
      <c r="B1050">
        <v>43</v>
      </c>
      <c r="C1050">
        <v>120</v>
      </c>
      <c r="D1050">
        <v>36733909</v>
      </c>
      <c r="E1050" t="s">
        <v>1595</v>
      </c>
      <c r="F1050" t="s">
        <v>2866</v>
      </c>
      <c r="G1050" t="s">
        <v>2867</v>
      </c>
      <c r="H1050">
        <v>38949</v>
      </c>
      <c r="I1050">
        <v>112</v>
      </c>
      <c r="J1050" t="s">
        <v>29</v>
      </c>
      <c r="K1050" t="s">
        <v>30</v>
      </c>
      <c r="L1050">
        <v>32000000</v>
      </c>
      <c r="M1050">
        <v>1993</v>
      </c>
      <c r="N1050">
        <v>7.1</v>
      </c>
      <c r="O1050">
        <v>4733909</v>
      </c>
    </row>
    <row r="1051" spans="1:15" x14ac:dyDescent="0.3">
      <c r="A1051" t="s">
        <v>1506</v>
      </c>
      <c r="B1051">
        <v>220</v>
      </c>
      <c r="C1051">
        <v>95</v>
      </c>
      <c r="D1051">
        <v>6851969</v>
      </c>
      <c r="E1051" t="s">
        <v>699</v>
      </c>
      <c r="F1051" t="s">
        <v>952</v>
      </c>
      <c r="G1051" t="s">
        <v>2869</v>
      </c>
      <c r="H1051">
        <v>105591</v>
      </c>
      <c r="I1051">
        <v>178</v>
      </c>
      <c r="J1051" t="s">
        <v>29</v>
      </c>
      <c r="K1051" t="s">
        <v>30</v>
      </c>
      <c r="L1051">
        <v>2500000</v>
      </c>
      <c r="M1051">
        <v>2013</v>
      </c>
      <c r="N1051">
        <v>7.1</v>
      </c>
      <c r="O1051">
        <v>4351969</v>
      </c>
    </row>
    <row r="1052" spans="1:15" x14ac:dyDescent="0.3">
      <c r="A1052" t="s">
        <v>1415</v>
      </c>
      <c r="B1052">
        <v>466</v>
      </c>
      <c r="C1052">
        <v>127</v>
      </c>
      <c r="D1052">
        <v>24104113</v>
      </c>
      <c r="E1052" t="s">
        <v>269</v>
      </c>
      <c r="F1052" t="s">
        <v>512</v>
      </c>
      <c r="G1052" t="s">
        <v>2871</v>
      </c>
      <c r="H1052">
        <v>149066</v>
      </c>
      <c r="I1052">
        <v>517</v>
      </c>
      <c r="J1052" t="s">
        <v>29</v>
      </c>
      <c r="K1052" t="s">
        <v>241</v>
      </c>
      <c r="L1052">
        <v>20000000</v>
      </c>
      <c r="M1052">
        <v>2011</v>
      </c>
      <c r="N1052">
        <v>7.1</v>
      </c>
      <c r="O1052">
        <v>4104113</v>
      </c>
    </row>
    <row r="1053" spans="1:15" x14ac:dyDescent="0.3">
      <c r="A1053" t="s">
        <v>312</v>
      </c>
      <c r="B1053">
        <v>63</v>
      </c>
      <c r="C1053">
        <v>104</v>
      </c>
      <c r="D1053">
        <v>6401336</v>
      </c>
      <c r="E1053" t="s">
        <v>92</v>
      </c>
      <c r="F1053" t="s">
        <v>106</v>
      </c>
      <c r="G1053" t="s">
        <v>2873</v>
      </c>
      <c r="H1053">
        <v>36996</v>
      </c>
      <c r="I1053">
        <v>153</v>
      </c>
      <c r="J1053" t="s">
        <v>29</v>
      </c>
      <c r="K1053" t="s">
        <v>30</v>
      </c>
      <c r="L1053">
        <v>2500000</v>
      </c>
      <c r="M1053">
        <v>1991</v>
      </c>
      <c r="N1053">
        <v>7.1</v>
      </c>
      <c r="O1053">
        <v>3901336</v>
      </c>
    </row>
    <row r="1054" spans="1:15" x14ac:dyDescent="0.3">
      <c r="A1054" t="s">
        <v>1838</v>
      </c>
      <c r="B1054">
        <v>117</v>
      </c>
      <c r="C1054">
        <v>128</v>
      </c>
      <c r="D1054">
        <v>37432299</v>
      </c>
      <c r="E1054" t="s">
        <v>588</v>
      </c>
      <c r="F1054" t="s">
        <v>2875</v>
      </c>
      <c r="G1054" t="s">
        <v>2876</v>
      </c>
      <c r="H1054">
        <v>50041</v>
      </c>
      <c r="I1054">
        <v>116</v>
      </c>
      <c r="J1054" t="s">
        <v>29</v>
      </c>
      <c r="K1054" t="s">
        <v>30</v>
      </c>
      <c r="L1054">
        <v>34000000</v>
      </c>
      <c r="M1054">
        <v>2015</v>
      </c>
      <c r="N1054">
        <v>7.1</v>
      </c>
      <c r="O1054">
        <v>3432299</v>
      </c>
    </row>
    <row r="1055" spans="1:15" x14ac:dyDescent="0.3">
      <c r="A1055" t="s">
        <v>2878</v>
      </c>
      <c r="B1055">
        <v>192</v>
      </c>
      <c r="C1055">
        <v>142</v>
      </c>
      <c r="D1055">
        <v>113330342</v>
      </c>
      <c r="E1055" t="s">
        <v>1393</v>
      </c>
      <c r="F1055" t="s">
        <v>2799</v>
      </c>
      <c r="G1055" t="s">
        <v>2879</v>
      </c>
      <c r="H1055">
        <v>207613</v>
      </c>
      <c r="I1055">
        <v>1144</v>
      </c>
      <c r="J1055" t="s">
        <v>29</v>
      </c>
      <c r="K1055" t="s">
        <v>30</v>
      </c>
      <c r="L1055">
        <v>110000000</v>
      </c>
      <c r="M1055">
        <v>2000</v>
      </c>
      <c r="N1055">
        <v>7.1</v>
      </c>
      <c r="O1055">
        <v>3330342</v>
      </c>
    </row>
    <row r="1056" spans="1:15" x14ac:dyDescent="0.3">
      <c r="A1056" t="s">
        <v>1864</v>
      </c>
      <c r="B1056">
        <v>141</v>
      </c>
      <c r="C1056">
        <v>124</v>
      </c>
      <c r="D1056">
        <v>78120196</v>
      </c>
      <c r="E1056" t="s">
        <v>1393</v>
      </c>
      <c r="F1056" t="s">
        <v>2881</v>
      </c>
      <c r="G1056" t="s">
        <v>2882</v>
      </c>
      <c r="H1056">
        <v>103241</v>
      </c>
      <c r="I1056">
        <v>742</v>
      </c>
      <c r="J1056" t="s">
        <v>29</v>
      </c>
      <c r="K1056" t="s">
        <v>30</v>
      </c>
      <c r="L1056">
        <v>75000000</v>
      </c>
      <c r="M1056">
        <v>2002</v>
      </c>
      <c r="N1056">
        <v>7.1</v>
      </c>
      <c r="O1056">
        <v>3120196</v>
      </c>
    </row>
    <row r="1057" spans="1:15" x14ac:dyDescent="0.3">
      <c r="A1057" t="s">
        <v>1420</v>
      </c>
      <c r="B1057">
        <v>20</v>
      </c>
      <c r="C1057">
        <v>120</v>
      </c>
      <c r="D1057">
        <v>3773863</v>
      </c>
      <c r="E1057" t="s">
        <v>92</v>
      </c>
      <c r="F1057" t="s">
        <v>2884</v>
      </c>
      <c r="G1057" t="s">
        <v>2885</v>
      </c>
      <c r="H1057">
        <v>4583</v>
      </c>
      <c r="I1057">
        <v>55</v>
      </c>
      <c r="J1057" t="s">
        <v>29</v>
      </c>
      <c r="K1057" t="s">
        <v>30</v>
      </c>
      <c r="L1057">
        <v>1000000</v>
      </c>
      <c r="M1057">
        <v>2009</v>
      </c>
      <c r="N1057">
        <v>7.1</v>
      </c>
      <c r="O1057">
        <v>2773863</v>
      </c>
    </row>
    <row r="1058" spans="1:15" x14ac:dyDescent="0.3">
      <c r="A1058" t="s">
        <v>1499</v>
      </c>
      <c r="B1058">
        <v>45</v>
      </c>
      <c r="C1058">
        <v>99</v>
      </c>
      <c r="D1058">
        <v>4600000</v>
      </c>
      <c r="E1058" t="s">
        <v>26</v>
      </c>
      <c r="F1058" t="s">
        <v>106</v>
      </c>
      <c r="G1058" t="s">
        <v>2887</v>
      </c>
      <c r="H1058">
        <v>11763</v>
      </c>
      <c r="I1058">
        <v>111</v>
      </c>
      <c r="J1058" t="s">
        <v>29</v>
      </c>
      <c r="K1058" t="s">
        <v>30</v>
      </c>
      <c r="L1058">
        <v>1900000</v>
      </c>
      <c r="M1058">
        <v>1986</v>
      </c>
      <c r="N1058">
        <v>7.1</v>
      </c>
      <c r="O1058">
        <v>2700000</v>
      </c>
    </row>
    <row r="1059" spans="1:15" x14ac:dyDescent="0.3">
      <c r="A1059" t="s">
        <v>2889</v>
      </c>
      <c r="B1059">
        <v>217</v>
      </c>
      <c r="C1059">
        <v>105</v>
      </c>
      <c r="D1059">
        <v>28501651</v>
      </c>
      <c r="E1059" t="s">
        <v>224</v>
      </c>
      <c r="F1059" t="s">
        <v>418</v>
      </c>
      <c r="G1059" t="s">
        <v>2890</v>
      </c>
      <c r="H1059">
        <v>88035</v>
      </c>
      <c r="I1059">
        <v>201</v>
      </c>
      <c r="J1059" t="s">
        <v>29</v>
      </c>
      <c r="K1059" t="s">
        <v>30</v>
      </c>
      <c r="L1059">
        <v>26000000</v>
      </c>
      <c r="M1059">
        <v>2009</v>
      </c>
      <c r="N1059">
        <v>7.1</v>
      </c>
      <c r="O1059">
        <v>2501651</v>
      </c>
    </row>
    <row r="1060" spans="1:15" x14ac:dyDescent="0.3">
      <c r="A1060" t="s">
        <v>2889</v>
      </c>
      <c r="B1060">
        <v>217</v>
      </c>
      <c r="C1060">
        <v>105</v>
      </c>
      <c r="D1060">
        <v>28501651</v>
      </c>
      <c r="E1060" t="s">
        <v>224</v>
      </c>
      <c r="F1060" t="s">
        <v>418</v>
      </c>
      <c r="G1060" t="s">
        <v>2890</v>
      </c>
      <c r="H1060">
        <v>88037</v>
      </c>
      <c r="I1060">
        <v>201</v>
      </c>
      <c r="J1060" t="s">
        <v>29</v>
      </c>
      <c r="K1060" t="s">
        <v>30</v>
      </c>
      <c r="L1060">
        <v>26000000</v>
      </c>
      <c r="M1060">
        <v>2009</v>
      </c>
      <c r="N1060">
        <v>7.1</v>
      </c>
      <c r="O1060">
        <v>2501651</v>
      </c>
    </row>
    <row r="1061" spans="1:15" x14ac:dyDescent="0.3">
      <c r="A1061" t="s">
        <v>1423</v>
      </c>
      <c r="B1061">
        <v>150</v>
      </c>
      <c r="C1061">
        <v>120</v>
      </c>
      <c r="D1061">
        <v>18663911</v>
      </c>
      <c r="E1061" t="s">
        <v>607</v>
      </c>
      <c r="F1061" t="s">
        <v>2892</v>
      </c>
      <c r="G1061" t="s">
        <v>2893</v>
      </c>
      <c r="H1061">
        <v>46204</v>
      </c>
      <c r="I1061">
        <v>151</v>
      </c>
      <c r="J1061" t="s">
        <v>29</v>
      </c>
      <c r="K1061" t="s">
        <v>200</v>
      </c>
      <c r="L1061">
        <v>16500000</v>
      </c>
      <c r="M1061">
        <v>2007</v>
      </c>
      <c r="N1061">
        <v>7.1</v>
      </c>
      <c r="O1061">
        <v>2163911</v>
      </c>
    </row>
    <row r="1062" spans="1:15" x14ac:dyDescent="0.3">
      <c r="A1062" t="s">
        <v>959</v>
      </c>
      <c r="B1062">
        <v>450</v>
      </c>
      <c r="C1062">
        <v>106</v>
      </c>
      <c r="D1062">
        <v>32154410</v>
      </c>
      <c r="E1062" t="s">
        <v>208</v>
      </c>
      <c r="F1062" t="s">
        <v>2300</v>
      </c>
      <c r="G1062" t="s">
        <v>2895</v>
      </c>
      <c r="H1062">
        <v>148327</v>
      </c>
      <c r="I1062">
        <v>274</v>
      </c>
      <c r="J1062" t="s">
        <v>29</v>
      </c>
      <c r="K1062" t="s">
        <v>30</v>
      </c>
      <c r="L1062">
        <v>30000000</v>
      </c>
      <c r="M1062">
        <v>2013</v>
      </c>
      <c r="N1062">
        <v>7.1</v>
      </c>
      <c r="O1062">
        <v>2154410</v>
      </c>
    </row>
    <row r="1063" spans="1:15" x14ac:dyDescent="0.3">
      <c r="A1063" t="s">
        <v>959</v>
      </c>
      <c r="B1063">
        <v>450</v>
      </c>
      <c r="C1063">
        <v>106</v>
      </c>
      <c r="D1063">
        <v>32154410</v>
      </c>
      <c r="E1063" t="s">
        <v>208</v>
      </c>
      <c r="F1063" t="s">
        <v>2300</v>
      </c>
      <c r="G1063" t="s">
        <v>2895</v>
      </c>
      <c r="H1063">
        <v>148334</v>
      </c>
      <c r="I1063">
        <v>274</v>
      </c>
      <c r="J1063" t="s">
        <v>29</v>
      </c>
      <c r="K1063" t="s">
        <v>30</v>
      </c>
      <c r="L1063">
        <v>30000000</v>
      </c>
      <c r="M1063">
        <v>2013</v>
      </c>
      <c r="N1063">
        <v>7.1</v>
      </c>
      <c r="O1063">
        <v>2154410</v>
      </c>
    </row>
    <row r="1064" spans="1:15" x14ac:dyDescent="0.3">
      <c r="A1064" t="s">
        <v>2051</v>
      </c>
      <c r="B1064">
        <v>131</v>
      </c>
      <c r="C1064">
        <v>80</v>
      </c>
      <c r="D1064">
        <v>2360184</v>
      </c>
      <c r="E1064" t="s">
        <v>73</v>
      </c>
      <c r="F1064" t="s">
        <v>2897</v>
      </c>
      <c r="G1064" t="s">
        <v>2898</v>
      </c>
      <c r="H1064">
        <v>18035</v>
      </c>
      <c r="I1064">
        <v>177</v>
      </c>
      <c r="J1064" t="s">
        <v>29</v>
      </c>
      <c r="K1064" t="s">
        <v>30</v>
      </c>
      <c r="L1064">
        <v>300000</v>
      </c>
      <c r="M1064">
        <v>2003</v>
      </c>
      <c r="N1064">
        <v>7.1</v>
      </c>
      <c r="O1064">
        <v>2060184</v>
      </c>
    </row>
    <row r="1065" spans="1:15" x14ac:dyDescent="0.3">
      <c r="A1065" t="s">
        <v>1555</v>
      </c>
      <c r="B1065">
        <v>290</v>
      </c>
      <c r="C1065">
        <v>107</v>
      </c>
      <c r="D1065">
        <v>5354039</v>
      </c>
      <c r="E1065" t="s">
        <v>832</v>
      </c>
      <c r="F1065" t="s">
        <v>150</v>
      </c>
      <c r="G1065" t="s">
        <v>2899</v>
      </c>
      <c r="H1065">
        <v>92599</v>
      </c>
      <c r="I1065">
        <v>225</v>
      </c>
      <c r="J1065" t="s">
        <v>29</v>
      </c>
      <c r="K1065" t="s">
        <v>30</v>
      </c>
      <c r="L1065">
        <v>3500000</v>
      </c>
      <c r="M1065">
        <v>2011</v>
      </c>
      <c r="N1065">
        <v>7.1</v>
      </c>
      <c r="O1065">
        <v>1854039</v>
      </c>
    </row>
    <row r="1066" spans="1:15" x14ac:dyDescent="0.3">
      <c r="A1066" t="s">
        <v>1520</v>
      </c>
      <c r="B1066">
        <v>263</v>
      </c>
      <c r="C1066">
        <v>79</v>
      </c>
      <c r="D1066">
        <v>31743332</v>
      </c>
      <c r="E1066" t="s">
        <v>2901</v>
      </c>
      <c r="F1066" t="s">
        <v>2902</v>
      </c>
      <c r="G1066" t="s">
        <v>2903</v>
      </c>
      <c r="H1066">
        <v>111117</v>
      </c>
      <c r="I1066">
        <v>245</v>
      </c>
      <c r="J1066" t="s">
        <v>29</v>
      </c>
      <c r="K1066" t="s">
        <v>30</v>
      </c>
      <c r="L1066">
        <v>30000000</v>
      </c>
      <c r="M1066">
        <v>2009</v>
      </c>
      <c r="N1066">
        <v>7.1</v>
      </c>
      <c r="O1066">
        <v>1743332</v>
      </c>
    </row>
    <row r="1067" spans="1:15" x14ac:dyDescent="0.3">
      <c r="A1067" t="s">
        <v>1496</v>
      </c>
      <c r="B1067">
        <v>160</v>
      </c>
      <c r="C1067">
        <v>100</v>
      </c>
      <c r="D1067">
        <v>9176553</v>
      </c>
      <c r="E1067" t="s">
        <v>257</v>
      </c>
      <c r="F1067" t="s">
        <v>520</v>
      </c>
      <c r="G1067" t="s">
        <v>2905</v>
      </c>
      <c r="H1067">
        <v>19147</v>
      </c>
      <c r="I1067">
        <v>97</v>
      </c>
      <c r="J1067" t="s">
        <v>29</v>
      </c>
      <c r="K1067" t="s">
        <v>30</v>
      </c>
      <c r="L1067">
        <v>7500000</v>
      </c>
      <c r="M1067">
        <v>2009</v>
      </c>
      <c r="N1067">
        <v>7.1</v>
      </c>
      <c r="O1067">
        <v>1676553</v>
      </c>
    </row>
    <row r="1068" spans="1:15" x14ac:dyDescent="0.3">
      <c r="A1068" t="s">
        <v>1020</v>
      </c>
      <c r="B1068">
        <v>69</v>
      </c>
      <c r="C1068">
        <v>90</v>
      </c>
      <c r="D1068">
        <v>1689999</v>
      </c>
      <c r="E1068" t="s">
        <v>92</v>
      </c>
      <c r="F1068" t="s">
        <v>2907</v>
      </c>
      <c r="G1068" t="s">
        <v>2908</v>
      </c>
      <c r="H1068">
        <v>3675</v>
      </c>
      <c r="I1068">
        <v>48</v>
      </c>
      <c r="J1068" t="s">
        <v>174</v>
      </c>
      <c r="K1068" t="s">
        <v>30</v>
      </c>
      <c r="L1068">
        <v>400000</v>
      </c>
      <c r="M1068">
        <v>2006</v>
      </c>
      <c r="N1068">
        <v>7.1</v>
      </c>
      <c r="O1068">
        <v>1289999</v>
      </c>
    </row>
    <row r="1069" spans="1:15" x14ac:dyDescent="0.3">
      <c r="A1069" t="s">
        <v>587</v>
      </c>
      <c r="B1069">
        <v>61</v>
      </c>
      <c r="C1069">
        <v>100</v>
      </c>
      <c r="D1069">
        <v>1227508</v>
      </c>
      <c r="E1069" t="s">
        <v>73</v>
      </c>
      <c r="F1069" t="s">
        <v>2910</v>
      </c>
      <c r="G1069" t="s">
        <v>2911</v>
      </c>
      <c r="H1069">
        <v>15103</v>
      </c>
      <c r="I1069">
        <v>80</v>
      </c>
      <c r="J1069" t="s">
        <v>29</v>
      </c>
      <c r="K1069" t="s">
        <v>30</v>
      </c>
      <c r="L1069">
        <v>23000</v>
      </c>
      <c r="M1069">
        <v>1991</v>
      </c>
      <c r="N1069">
        <v>7.1</v>
      </c>
      <c r="O1069">
        <v>1204508</v>
      </c>
    </row>
    <row r="1070" spans="1:15" x14ac:dyDescent="0.3">
      <c r="A1070" t="s">
        <v>2289</v>
      </c>
      <c r="B1070">
        <v>252</v>
      </c>
      <c r="C1070">
        <v>89</v>
      </c>
      <c r="D1070">
        <v>3325638</v>
      </c>
      <c r="E1070" t="s">
        <v>2913</v>
      </c>
      <c r="F1070" t="s">
        <v>2914</v>
      </c>
      <c r="G1070" t="s">
        <v>2915</v>
      </c>
      <c r="H1070">
        <v>52509</v>
      </c>
      <c r="I1070">
        <v>84</v>
      </c>
      <c r="J1070" t="s">
        <v>29</v>
      </c>
      <c r="K1070" t="s">
        <v>30</v>
      </c>
      <c r="L1070">
        <v>2500000</v>
      </c>
      <c r="M1070">
        <v>2012</v>
      </c>
      <c r="N1070">
        <v>7.1</v>
      </c>
      <c r="O1070">
        <v>825638</v>
      </c>
    </row>
    <row r="1071" spans="1:15" x14ac:dyDescent="0.3">
      <c r="A1071" t="s">
        <v>1980</v>
      </c>
      <c r="B1071">
        <v>189</v>
      </c>
      <c r="C1071">
        <v>80</v>
      </c>
      <c r="D1071">
        <v>856942</v>
      </c>
      <c r="E1071" t="s">
        <v>92</v>
      </c>
      <c r="F1071" t="s">
        <v>2917</v>
      </c>
      <c r="G1071" t="s">
        <v>2918</v>
      </c>
      <c r="H1071">
        <v>12241</v>
      </c>
      <c r="I1071">
        <v>112</v>
      </c>
      <c r="J1071" t="s">
        <v>29</v>
      </c>
      <c r="K1071" t="s">
        <v>30</v>
      </c>
      <c r="L1071">
        <v>200000</v>
      </c>
      <c r="M1071">
        <v>2008</v>
      </c>
      <c r="N1071">
        <v>7.1</v>
      </c>
      <c r="O1071">
        <v>656942</v>
      </c>
    </row>
    <row r="1072" spans="1:15" x14ac:dyDescent="0.3">
      <c r="A1072" t="s">
        <v>2920</v>
      </c>
      <c r="B1072">
        <v>231</v>
      </c>
      <c r="C1072">
        <v>104</v>
      </c>
      <c r="D1072">
        <v>1007962</v>
      </c>
      <c r="E1072" t="s">
        <v>208</v>
      </c>
      <c r="F1072" t="s">
        <v>2921</v>
      </c>
      <c r="G1072" t="s">
        <v>2922</v>
      </c>
      <c r="H1072">
        <v>131969</v>
      </c>
      <c r="I1072">
        <v>651</v>
      </c>
      <c r="J1072" t="s">
        <v>29</v>
      </c>
      <c r="K1072" t="s">
        <v>30</v>
      </c>
      <c r="L1072">
        <v>950000</v>
      </c>
      <c r="M1072">
        <v>2005</v>
      </c>
      <c r="N1072">
        <v>7.1</v>
      </c>
      <c r="O1072">
        <v>57962</v>
      </c>
    </row>
    <row r="1073" spans="1:15" x14ac:dyDescent="0.3">
      <c r="A1073" t="s">
        <v>2134</v>
      </c>
      <c r="B1073">
        <v>163</v>
      </c>
      <c r="C1073">
        <v>104</v>
      </c>
      <c r="D1073">
        <v>4046737</v>
      </c>
      <c r="E1073" t="s">
        <v>699</v>
      </c>
      <c r="F1073" t="s">
        <v>2924</v>
      </c>
      <c r="G1073" t="s">
        <v>2925</v>
      </c>
      <c r="H1073">
        <v>67949</v>
      </c>
      <c r="I1073">
        <v>390</v>
      </c>
      <c r="J1073" t="s">
        <v>29</v>
      </c>
      <c r="K1073" t="s">
        <v>30</v>
      </c>
      <c r="L1073">
        <v>4000000</v>
      </c>
      <c r="M1073">
        <v>2002</v>
      </c>
      <c r="N1073">
        <v>7.1</v>
      </c>
      <c r="O1073">
        <v>46737</v>
      </c>
    </row>
    <row r="1074" spans="1:15" x14ac:dyDescent="0.3">
      <c r="A1074" t="s">
        <v>1513</v>
      </c>
      <c r="B1074">
        <v>365</v>
      </c>
      <c r="C1074">
        <v>84</v>
      </c>
      <c r="D1074">
        <v>379122</v>
      </c>
      <c r="E1074" t="s">
        <v>699</v>
      </c>
      <c r="F1074" t="s">
        <v>2077</v>
      </c>
      <c r="G1074" t="s">
        <v>2927</v>
      </c>
      <c r="H1074">
        <v>10143</v>
      </c>
      <c r="I1074">
        <v>54</v>
      </c>
      <c r="J1074" t="s">
        <v>29</v>
      </c>
      <c r="K1074" t="s">
        <v>200</v>
      </c>
      <c r="L1074">
        <v>450000</v>
      </c>
      <c r="M1074">
        <v>2005</v>
      </c>
      <c r="N1074">
        <v>7.1</v>
      </c>
      <c r="O1074">
        <v>-70878</v>
      </c>
    </row>
    <row r="1075" spans="1:15" x14ac:dyDescent="0.3">
      <c r="A1075" t="s">
        <v>1418</v>
      </c>
      <c r="B1075">
        <v>219</v>
      </c>
      <c r="C1075">
        <v>123</v>
      </c>
      <c r="D1075">
        <v>34531832</v>
      </c>
      <c r="E1075" t="s">
        <v>379</v>
      </c>
      <c r="F1075" t="s">
        <v>665</v>
      </c>
      <c r="G1075" t="s">
        <v>2929</v>
      </c>
      <c r="H1075">
        <v>44788</v>
      </c>
      <c r="I1075">
        <v>138</v>
      </c>
      <c r="J1075" t="s">
        <v>29</v>
      </c>
      <c r="K1075" t="s">
        <v>200</v>
      </c>
      <c r="L1075">
        <v>35000000</v>
      </c>
      <c r="M1075">
        <v>2015</v>
      </c>
      <c r="N1075">
        <v>7.1</v>
      </c>
      <c r="O1075">
        <v>-468168</v>
      </c>
    </row>
    <row r="1076" spans="1:15" x14ac:dyDescent="0.3">
      <c r="A1076" t="s">
        <v>629</v>
      </c>
      <c r="B1076">
        <v>228</v>
      </c>
      <c r="C1076">
        <v>97</v>
      </c>
      <c r="D1076">
        <v>104374107</v>
      </c>
      <c r="E1076" t="s">
        <v>2931</v>
      </c>
      <c r="F1076" t="s">
        <v>973</v>
      </c>
      <c r="G1076" t="s">
        <v>2932</v>
      </c>
      <c r="H1076">
        <v>89351</v>
      </c>
      <c r="I1076">
        <v>214</v>
      </c>
      <c r="J1076" t="s">
        <v>29</v>
      </c>
      <c r="K1076" t="s">
        <v>30</v>
      </c>
      <c r="L1076">
        <v>105000000</v>
      </c>
      <c r="M1076">
        <v>2009</v>
      </c>
      <c r="N1076">
        <v>7.1</v>
      </c>
      <c r="O1076">
        <v>-625893</v>
      </c>
    </row>
    <row r="1077" spans="1:15" x14ac:dyDescent="0.3">
      <c r="A1077" t="s">
        <v>1484</v>
      </c>
      <c r="B1077">
        <v>41</v>
      </c>
      <c r="C1077">
        <v>102</v>
      </c>
      <c r="D1077">
        <v>2956000</v>
      </c>
      <c r="E1077" t="s">
        <v>2933</v>
      </c>
      <c r="F1077" t="s">
        <v>2934</v>
      </c>
      <c r="G1077" t="s">
        <v>2935</v>
      </c>
      <c r="H1077">
        <v>3258</v>
      </c>
      <c r="I1077">
        <v>54</v>
      </c>
      <c r="J1077" t="s">
        <v>29</v>
      </c>
      <c r="K1077" t="s">
        <v>30</v>
      </c>
      <c r="L1077">
        <v>3700000</v>
      </c>
      <c r="M1077">
        <v>1948</v>
      </c>
      <c r="N1077">
        <v>7.1</v>
      </c>
      <c r="O1077">
        <v>-744000</v>
      </c>
    </row>
    <row r="1078" spans="1:15" x14ac:dyDescent="0.3">
      <c r="A1078" t="s">
        <v>1801</v>
      </c>
      <c r="B1078">
        <v>188</v>
      </c>
      <c r="C1078">
        <v>118</v>
      </c>
      <c r="D1078">
        <v>10214647</v>
      </c>
      <c r="E1078" t="s">
        <v>393</v>
      </c>
      <c r="F1078" t="s">
        <v>61</v>
      </c>
      <c r="G1078" t="s">
        <v>2936</v>
      </c>
      <c r="H1078">
        <v>42689</v>
      </c>
      <c r="I1078">
        <v>204</v>
      </c>
      <c r="J1078" t="s">
        <v>29</v>
      </c>
      <c r="K1078" t="s">
        <v>30</v>
      </c>
      <c r="L1078">
        <v>11000000</v>
      </c>
      <c r="M1078">
        <v>2004</v>
      </c>
      <c r="N1078">
        <v>7.1</v>
      </c>
      <c r="O1078">
        <v>-785353</v>
      </c>
    </row>
    <row r="1079" spans="1:15" x14ac:dyDescent="0.3">
      <c r="A1079" t="s">
        <v>1510</v>
      </c>
      <c r="B1079">
        <v>279</v>
      </c>
      <c r="C1079">
        <v>90</v>
      </c>
      <c r="D1079">
        <v>258113</v>
      </c>
      <c r="E1079" t="s">
        <v>208</v>
      </c>
      <c r="F1079" t="s">
        <v>1062</v>
      </c>
      <c r="G1079" t="s">
        <v>2937</v>
      </c>
      <c r="H1079">
        <v>42678</v>
      </c>
      <c r="I1079">
        <v>135</v>
      </c>
      <c r="J1079" t="s">
        <v>29</v>
      </c>
      <c r="K1079" t="s">
        <v>30</v>
      </c>
      <c r="L1079">
        <v>1066167</v>
      </c>
      <c r="M1079">
        <v>2013</v>
      </c>
      <c r="N1079">
        <v>7.1</v>
      </c>
      <c r="O1079">
        <v>-808054</v>
      </c>
    </row>
    <row r="1080" spans="1:15" x14ac:dyDescent="0.3">
      <c r="A1080" t="s">
        <v>1467</v>
      </c>
      <c r="B1080">
        <v>79</v>
      </c>
      <c r="C1080">
        <v>104</v>
      </c>
      <c r="D1080">
        <v>3287435</v>
      </c>
      <c r="E1080" t="s">
        <v>92</v>
      </c>
      <c r="F1080" t="s">
        <v>145</v>
      </c>
      <c r="G1080" t="s">
        <v>2938</v>
      </c>
      <c r="H1080">
        <v>8603</v>
      </c>
      <c r="I1080">
        <v>115</v>
      </c>
      <c r="J1080" t="s">
        <v>29</v>
      </c>
      <c r="K1080" t="s">
        <v>30</v>
      </c>
      <c r="L1080">
        <v>4500000</v>
      </c>
      <c r="M1080">
        <v>2001</v>
      </c>
      <c r="N1080">
        <v>7.1</v>
      </c>
      <c r="O1080">
        <v>-1212565</v>
      </c>
    </row>
    <row r="1081" spans="1:15" x14ac:dyDescent="0.3">
      <c r="A1081" t="s">
        <v>1510</v>
      </c>
      <c r="B1081">
        <v>322</v>
      </c>
      <c r="C1081">
        <v>95</v>
      </c>
      <c r="D1081">
        <v>3219029</v>
      </c>
      <c r="E1081" t="s">
        <v>2939</v>
      </c>
      <c r="F1081" t="s">
        <v>2940</v>
      </c>
      <c r="G1081" t="s">
        <v>2941</v>
      </c>
      <c r="H1081">
        <v>28845</v>
      </c>
      <c r="I1081">
        <v>125</v>
      </c>
      <c r="J1081" t="s">
        <v>29</v>
      </c>
      <c r="K1081" t="s">
        <v>30</v>
      </c>
      <c r="L1081">
        <v>5000000</v>
      </c>
      <c r="M1081">
        <v>2015</v>
      </c>
      <c r="N1081">
        <v>7.1</v>
      </c>
      <c r="O1081">
        <v>-1780971</v>
      </c>
    </row>
    <row r="1082" spans="1:15" x14ac:dyDescent="0.3">
      <c r="A1082" t="s">
        <v>1501</v>
      </c>
      <c r="B1082">
        <v>47</v>
      </c>
      <c r="C1082">
        <v>99</v>
      </c>
      <c r="D1082">
        <v>104257</v>
      </c>
      <c r="E1082" t="s">
        <v>2765</v>
      </c>
      <c r="F1082" t="s">
        <v>2942</v>
      </c>
      <c r="G1082" t="s">
        <v>2943</v>
      </c>
      <c r="H1082">
        <v>19194</v>
      </c>
      <c r="I1082">
        <v>160</v>
      </c>
      <c r="J1082" t="s">
        <v>29</v>
      </c>
      <c r="K1082" t="s">
        <v>200</v>
      </c>
      <c r="L1082">
        <v>2200000</v>
      </c>
      <c r="M1082">
        <v>1999</v>
      </c>
      <c r="N1082">
        <v>7.1</v>
      </c>
      <c r="O1082">
        <v>-2095743</v>
      </c>
    </row>
    <row r="1083" spans="1:15" x14ac:dyDescent="0.3">
      <c r="A1083" t="s">
        <v>1516</v>
      </c>
      <c r="B1083">
        <v>28</v>
      </c>
      <c r="C1083">
        <v>80</v>
      </c>
      <c r="D1083">
        <v>99851</v>
      </c>
      <c r="E1083" t="s">
        <v>1310</v>
      </c>
      <c r="F1083" t="s">
        <v>2944</v>
      </c>
      <c r="G1083" t="s">
        <v>2945</v>
      </c>
      <c r="H1083">
        <v>1138</v>
      </c>
      <c r="I1083">
        <v>30</v>
      </c>
      <c r="J1083" t="s">
        <v>29</v>
      </c>
      <c r="K1083" t="s">
        <v>30</v>
      </c>
      <c r="L1083">
        <v>2500000</v>
      </c>
      <c r="M1083">
        <v>2010</v>
      </c>
      <c r="N1083">
        <v>7.1</v>
      </c>
      <c r="O1083">
        <v>-2400149</v>
      </c>
    </row>
    <row r="1084" spans="1:15" x14ac:dyDescent="0.3">
      <c r="A1084" t="s">
        <v>587</v>
      </c>
      <c r="B1084">
        <v>232</v>
      </c>
      <c r="C1084">
        <v>100</v>
      </c>
      <c r="D1084">
        <v>5480996</v>
      </c>
      <c r="E1084" t="s">
        <v>2947</v>
      </c>
      <c r="F1084" t="s">
        <v>388</v>
      </c>
      <c r="G1084" t="s">
        <v>2948</v>
      </c>
      <c r="H1084">
        <v>89383</v>
      </c>
      <c r="I1084">
        <v>293</v>
      </c>
      <c r="J1084" t="s">
        <v>29</v>
      </c>
      <c r="K1084" t="s">
        <v>30</v>
      </c>
      <c r="L1084">
        <v>8700000</v>
      </c>
      <c r="M1084">
        <v>2006</v>
      </c>
      <c r="N1084">
        <v>7.1</v>
      </c>
      <c r="O1084">
        <v>-3219004</v>
      </c>
    </row>
    <row r="1085" spans="1:15" x14ac:dyDescent="0.3">
      <c r="A1085" t="s">
        <v>1478</v>
      </c>
      <c r="B1085">
        <v>111</v>
      </c>
      <c r="C1085">
        <v>103</v>
      </c>
      <c r="D1085">
        <v>542860</v>
      </c>
      <c r="E1085" t="s">
        <v>575</v>
      </c>
      <c r="F1085" t="s">
        <v>2949</v>
      </c>
      <c r="G1085" t="s">
        <v>2950</v>
      </c>
      <c r="H1085">
        <v>9230</v>
      </c>
      <c r="I1085">
        <v>37</v>
      </c>
      <c r="J1085" t="s">
        <v>76</v>
      </c>
      <c r="K1085" t="s">
        <v>1127</v>
      </c>
      <c r="L1085">
        <v>4000000</v>
      </c>
      <c r="M1085">
        <v>2008</v>
      </c>
      <c r="N1085">
        <v>7.1</v>
      </c>
      <c r="O1085">
        <v>-3457140</v>
      </c>
    </row>
    <row r="1086" spans="1:15" x14ac:dyDescent="0.3">
      <c r="A1086" t="s">
        <v>1105</v>
      </c>
      <c r="B1086">
        <v>100</v>
      </c>
      <c r="C1086">
        <v>91</v>
      </c>
      <c r="D1086">
        <v>1292119</v>
      </c>
      <c r="E1086" t="s">
        <v>607</v>
      </c>
      <c r="F1086" t="s">
        <v>351</v>
      </c>
      <c r="G1086" t="s">
        <v>2951</v>
      </c>
      <c r="H1086">
        <v>14786</v>
      </c>
      <c r="I1086">
        <v>144</v>
      </c>
      <c r="J1086" t="s">
        <v>29</v>
      </c>
      <c r="K1086" t="s">
        <v>200</v>
      </c>
      <c r="L1086">
        <v>5500000</v>
      </c>
      <c r="M1086">
        <v>2001</v>
      </c>
      <c r="N1086">
        <v>7.1</v>
      </c>
      <c r="O1086">
        <v>-4207881</v>
      </c>
    </row>
    <row r="1087" spans="1:15" x14ac:dyDescent="0.3">
      <c r="A1087" t="s">
        <v>742</v>
      </c>
      <c r="B1087">
        <v>439</v>
      </c>
      <c r="C1087">
        <v>130</v>
      </c>
      <c r="D1087">
        <v>3029870</v>
      </c>
      <c r="E1087" t="s">
        <v>373</v>
      </c>
      <c r="F1087" t="s">
        <v>2952</v>
      </c>
      <c r="G1087" t="s">
        <v>2953</v>
      </c>
      <c r="H1087">
        <v>128729</v>
      </c>
      <c r="I1087">
        <v>551</v>
      </c>
      <c r="J1087" t="s">
        <v>29</v>
      </c>
      <c r="K1087" t="s">
        <v>371</v>
      </c>
      <c r="L1087">
        <v>7400000</v>
      </c>
      <c r="M1087">
        <v>2011</v>
      </c>
      <c r="N1087">
        <v>7.1</v>
      </c>
      <c r="O1087">
        <v>-4370130</v>
      </c>
    </row>
    <row r="1088" spans="1:15" x14ac:dyDescent="0.3">
      <c r="A1088" t="s">
        <v>1436</v>
      </c>
      <c r="B1088">
        <v>128</v>
      </c>
      <c r="C1088">
        <v>111</v>
      </c>
      <c r="D1088">
        <v>3076425</v>
      </c>
      <c r="E1088" t="s">
        <v>2954</v>
      </c>
      <c r="F1088" t="s">
        <v>751</v>
      </c>
      <c r="G1088" t="s">
        <v>2955</v>
      </c>
      <c r="H1088">
        <v>23660</v>
      </c>
      <c r="I1088">
        <v>162</v>
      </c>
      <c r="J1088" t="s">
        <v>90</v>
      </c>
      <c r="K1088" t="s">
        <v>241</v>
      </c>
      <c r="L1088">
        <v>8000000</v>
      </c>
      <c r="M1088">
        <v>2002</v>
      </c>
      <c r="N1088">
        <v>7.1</v>
      </c>
      <c r="O1088">
        <v>-4923575</v>
      </c>
    </row>
    <row r="1089" spans="1:15" x14ac:dyDescent="0.3">
      <c r="A1089" t="s">
        <v>959</v>
      </c>
      <c r="B1089">
        <v>111</v>
      </c>
      <c r="C1089">
        <v>89</v>
      </c>
      <c r="D1089">
        <v>3193102</v>
      </c>
      <c r="E1089" t="s">
        <v>140</v>
      </c>
      <c r="F1089" t="s">
        <v>2854</v>
      </c>
      <c r="G1089" t="s">
        <v>2956</v>
      </c>
      <c r="H1089">
        <v>24412</v>
      </c>
      <c r="I1089">
        <v>240</v>
      </c>
      <c r="J1089" t="s">
        <v>29</v>
      </c>
      <c r="K1089" t="s">
        <v>30</v>
      </c>
      <c r="L1089">
        <v>9000000</v>
      </c>
      <c r="M1089">
        <v>1999</v>
      </c>
      <c r="N1089">
        <v>7.1</v>
      </c>
      <c r="O1089">
        <v>-5806898</v>
      </c>
    </row>
    <row r="1090" spans="1:15" x14ac:dyDescent="0.3">
      <c r="A1090" t="s">
        <v>546</v>
      </c>
      <c r="B1090">
        <v>83</v>
      </c>
      <c r="C1090">
        <v>91</v>
      </c>
      <c r="D1090">
        <v>1040879</v>
      </c>
      <c r="E1090" t="s">
        <v>305</v>
      </c>
      <c r="F1090" t="s">
        <v>2957</v>
      </c>
      <c r="G1090" t="s">
        <v>2958</v>
      </c>
      <c r="H1090">
        <v>54478</v>
      </c>
      <c r="I1090">
        <v>184</v>
      </c>
      <c r="J1090" t="s">
        <v>29</v>
      </c>
      <c r="K1090" t="s">
        <v>30</v>
      </c>
      <c r="L1090">
        <v>7000000</v>
      </c>
      <c r="M1090">
        <v>1996</v>
      </c>
      <c r="N1090">
        <v>7.1</v>
      </c>
      <c r="O1090">
        <v>-5959121</v>
      </c>
    </row>
    <row r="1091" spans="1:15" x14ac:dyDescent="0.3">
      <c r="A1091" t="s">
        <v>1136</v>
      </c>
      <c r="B1091">
        <v>46</v>
      </c>
      <c r="C1091">
        <v>126</v>
      </c>
      <c r="D1091">
        <v>1997807</v>
      </c>
      <c r="E1091" t="s">
        <v>621</v>
      </c>
      <c r="F1091" t="s">
        <v>2959</v>
      </c>
      <c r="G1091" t="s">
        <v>2960</v>
      </c>
      <c r="H1091">
        <v>5158</v>
      </c>
      <c r="I1091">
        <v>140</v>
      </c>
      <c r="J1091" t="s">
        <v>29</v>
      </c>
      <c r="K1091" t="s">
        <v>30</v>
      </c>
      <c r="L1091">
        <v>8000000</v>
      </c>
      <c r="M1091">
        <v>1999</v>
      </c>
      <c r="N1091">
        <v>7.1</v>
      </c>
      <c r="O1091">
        <v>-6002193</v>
      </c>
    </row>
    <row r="1092" spans="1:15" x14ac:dyDescent="0.3">
      <c r="A1092" t="s">
        <v>1462</v>
      </c>
      <c r="B1092">
        <v>134</v>
      </c>
      <c r="C1092">
        <v>106</v>
      </c>
      <c r="D1092">
        <v>382946</v>
      </c>
      <c r="E1092" t="s">
        <v>92</v>
      </c>
      <c r="F1092" t="s">
        <v>1238</v>
      </c>
      <c r="G1092" t="s">
        <v>2962</v>
      </c>
      <c r="H1092">
        <v>43965</v>
      </c>
      <c r="I1092">
        <v>99</v>
      </c>
      <c r="J1092" t="s">
        <v>29</v>
      </c>
      <c r="K1092" t="s">
        <v>30</v>
      </c>
      <c r="L1092">
        <v>7000000</v>
      </c>
      <c r="M1092">
        <v>2010</v>
      </c>
      <c r="N1092">
        <v>7.1</v>
      </c>
      <c r="O1092">
        <v>-6617054</v>
      </c>
    </row>
    <row r="1093" spans="1:15" x14ac:dyDescent="0.3">
      <c r="A1093" t="s">
        <v>1406</v>
      </c>
      <c r="B1093">
        <v>96</v>
      </c>
      <c r="C1093">
        <v>135</v>
      </c>
      <c r="D1093">
        <v>3041803</v>
      </c>
      <c r="E1093" t="s">
        <v>588</v>
      </c>
      <c r="F1093" t="s">
        <v>2963</v>
      </c>
      <c r="G1093" t="s">
        <v>2964</v>
      </c>
      <c r="H1093">
        <v>6377</v>
      </c>
      <c r="I1093">
        <v>181</v>
      </c>
      <c r="J1093" t="s">
        <v>29</v>
      </c>
      <c r="K1093" t="s">
        <v>200</v>
      </c>
      <c r="L1093">
        <v>10000000</v>
      </c>
      <c r="M1093">
        <v>2000</v>
      </c>
      <c r="N1093">
        <v>7.1</v>
      </c>
      <c r="O1093">
        <v>-6958197</v>
      </c>
    </row>
    <row r="1094" spans="1:15" x14ac:dyDescent="0.3">
      <c r="A1094" t="s">
        <v>245</v>
      </c>
      <c r="B1094">
        <v>262</v>
      </c>
      <c r="C1094">
        <v>125</v>
      </c>
      <c r="D1094">
        <v>62647540</v>
      </c>
      <c r="E1094" t="s">
        <v>130</v>
      </c>
      <c r="F1094" t="s">
        <v>601</v>
      </c>
      <c r="G1094" t="s">
        <v>2965</v>
      </c>
      <c r="H1094">
        <v>143525</v>
      </c>
      <c r="I1094">
        <v>657</v>
      </c>
      <c r="J1094" t="s">
        <v>29</v>
      </c>
      <c r="K1094" t="s">
        <v>227</v>
      </c>
      <c r="L1094">
        <v>70000000</v>
      </c>
      <c r="M1094">
        <v>2005</v>
      </c>
      <c r="N1094">
        <v>7.1</v>
      </c>
      <c r="O1094">
        <v>-7352460</v>
      </c>
    </row>
    <row r="1095" spans="1:15" x14ac:dyDescent="0.3">
      <c r="A1095" t="s">
        <v>245</v>
      </c>
      <c r="B1095">
        <v>217</v>
      </c>
      <c r="C1095">
        <v>98</v>
      </c>
      <c r="D1095">
        <v>9430988</v>
      </c>
      <c r="E1095" t="s">
        <v>699</v>
      </c>
      <c r="F1095" t="s">
        <v>1605</v>
      </c>
      <c r="G1095" t="s">
        <v>2966</v>
      </c>
      <c r="H1095">
        <v>45992</v>
      </c>
      <c r="I1095">
        <v>115</v>
      </c>
      <c r="J1095" t="s">
        <v>29</v>
      </c>
      <c r="K1095" t="s">
        <v>30</v>
      </c>
      <c r="L1095">
        <v>17000000</v>
      </c>
      <c r="M1095">
        <v>2009</v>
      </c>
      <c r="N1095">
        <v>7.1</v>
      </c>
      <c r="O1095">
        <v>-7569012</v>
      </c>
    </row>
    <row r="1096" spans="1:15" x14ac:dyDescent="0.3">
      <c r="A1096" t="s">
        <v>2276</v>
      </c>
      <c r="B1096">
        <v>269</v>
      </c>
      <c r="C1096">
        <v>102</v>
      </c>
      <c r="D1096">
        <v>66636385</v>
      </c>
      <c r="E1096" t="s">
        <v>997</v>
      </c>
      <c r="F1096" t="s">
        <v>436</v>
      </c>
      <c r="G1096" t="s">
        <v>2967</v>
      </c>
      <c r="H1096">
        <v>88451</v>
      </c>
      <c r="I1096">
        <v>289</v>
      </c>
      <c r="J1096" t="s">
        <v>29</v>
      </c>
      <c r="K1096" t="s">
        <v>30</v>
      </c>
      <c r="L1096">
        <v>75000000</v>
      </c>
      <c r="M1096">
        <v>2007</v>
      </c>
      <c r="N1096">
        <v>7.1</v>
      </c>
      <c r="O1096">
        <v>-8363615</v>
      </c>
    </row>
    <row r="1097" spans="1:15" x14ac:dyDescent="0.3">
      <c r="A1097" t="s">
        <v>2282</v>
      </c>
      <c r="B1097">
        <v>190</v>
      </c>
      <c r="C1097">
        <v>110</v>
      </c>
      <c r="D1097">
        <v>3148482</v>
      </c>
      <c r="E1097" t="s">
        <v>588</v>
      </c>
      <c r="F1097" t="s">
        <v>2969</v>
      </c>
      <c r="G1097" t="s">
        <v>2970</v>
      </c>
      <c r="H1097">
        <v>29613</v>
      </c>
      <c r="I1097">
        <v>98</v>
      </c>
      <c r="J1097" t="s">
        <v>29</v>
      </c>
      <c r="K1097" t="s">
        <v>30</v>
      </c>
      <c r="L1097">
        <v>12000000</v>
      </c>
      <c r="M1097">
        <v>2008</v>
      </c>
      <c r="N1097">
        <v>7.1</v>
      </c>
      <c r="O1097">
        <v>-8851518</v>
      </c>
    </row>
    <row r="1098" spans="1:15" x14ac:dyDescent="0.3">
      <c r="A1098" t="s">
        <v>1251</v>
      </c>
      <c r="B1098">
        <v>137</v>
      </c>
      <c r="C1098">
        <v>103</v>
      </c>
      <c r="D1098">
        <v>11034436</v>
      </c>
      <c r="E1098" t="s">
        <v>2971</v>
      </c>
      <c r="F1098" t="s">
        <v>1644</v>
      </c>
      <c r="G1098" t="s">
        <v>2972</v>
      </c>
      <c r="H1098">
        <v>13505</v>
      </c>
      <c r="I1098">
        <v>180</v>
      </c>
      <c r="J1098" t="s">
        <v>29</v>
      </c>
      <c r="K1098" t="s">
        <v>200</v>
      </c>
      <c r="L1098">
        <v>20000000</v>
      </c>
      <c r="M1098">
        <v>2005</v>
      </c>
      <c r="N1098">
        <v>7.1</v>
      </c>
      <c r="O1098">
        <v>-8965564</v>
      </c>
    </row>
    <row r="1099" spans="1:15" x14ac:dyDescent="0.3">
      <c r="A1099" t="s">
        <v>1492</v>
      </c>
      <c r="B1099">
        <v>131</v>
      </c>
      <c r="C1099">
        <v>101</v>
      </c>
      <c r="D1099">
        <v>2060953</v>
      </c>
      <c r="E1099" t="s">
        <v>1453</v>
      </c>
      <c r="F1099" t="s">
        <v>2924</v>
      </c>
      <c r="G1099" t="s">
        <v>2973</v>
      </c>
      <c r="H1099">
        <v>29990</v>
      </c>
      <c r="I1099">
        <v>316</v>
      </c>
      <c r="J1099" t="s">
        <v>29</v>
      </c>
      <c r="K1099" t="s">
        <v>2102</v>
      </c>
      <c r="L1099">
        <v>12000000</v>
      </c>
      <c r="M1099">
        <v>1999</v>
      </c>
      <c r="N1099">
        <v>7.1</v>
      </c>
      <c r="O1099">
        <v>-9939047</v>
      </c>
    </row>
    <row r="1100" spans="1:15" x14ac:dyDescent="0.3">
      <c r="A1100" t="s">
        <v>1472</v>
      </c>
      <c r="B1100">
        <v>78</v>
      </c>
      <c r="C1100">
        <v>104</v>
      </c>
      <c r="D1100">
        <v>1779284</v>
      </c>
      <c r="E1100" t="s">
        <v>73</v>
      </c>
      <c r="F1100" t="s">
        <v>2974</v>
      </c>
      <c r="G1100" t="s">
        <v>2975</v>
      </c>
      <c r="H1100">
        <v>12047</v>
      </c>
      <c r="I1100">
        <v>122</v>
      </c>
      <c r="J1100" t="s">
        <v>29</v>
      </c>
      <c r="K1100" t="s">
        <v>30</v>
      </c>
      <c r="L1100">
        <v>12000000</v>
      </c>
      <c r="M1100">
        <v>2002</v>
      </c>
      <c r="N1100">
        <v>7.1</v>
      </c>
      <c r="O1100">
        <v>-10220716</v>
      </c>
    </row>
    <row r="1101" spans="1:15" x14ac:dyDescent="0.3">
      <c r="A1101" t="s">
        <v>1476</v>
      </c>
      <c r="B1101">
        <v>93</v>
      </c>
      <c r="C1101">
        <v>104</v>
      </c>
      <c r="D1101">
        <v>7739049</v>
      </c>
      <c r="E1101" t="s">
        <v>699</v>
      </c>
      <c r="F1101" t="s">
        <v>2977</v>
      </c>
      <c r="G1101" t="s">
        <v>2978</v>
      </c>
      <c r="H1101">
        <v>10680</v>
      </c>
      <c r="I1101">
        <v>112</v>
      </c>
      <c r="J1101" t="s">
        <v>29</v>
      </c>
      <c r="K1101" t="s">
        <v>442</v>
      </c>
      <c r="L1101">
        <v>18000000</v>
      </c>
      <c r="M1101">
        <v>2004</v>
      </c>
      <c r="N1101">
        <v>7.1</v>
      </c>
      <c r="O1101">
        <v>-10260951</v>
      </c>
    </row>
    <row r="1102" spans="1:15" x14ac:dyDescent="0.3">
      <c r="A1102" t="s">
        <v>499</v>
      </c>
      <c r="B1102">
        <v>267</v>
      </c>
      <c r="C1102">
        <v>123</v>
      </c>
      <c r="D1102">
        <v>108521835</v>
      </c>
      <c r="E1102" t="s">
        <v>175</v>
      </c>
      <c r="F1102" t="s">
        <v>496</v>
      </c>
      <c r="G1102" t="s">
        <v>2979</v>
      </c>
      <c r="H1102">
        <v>40123</v>
      </c>
      <c r="I1102">
        <v>297</v>
      </c>
      <c r="J1102" t="s">
        <v>29</v>
      </c>
      <c r="K1102" t="s">
        <v>200</v>
      </c>
      <c r="L1102">
        <v>120000000</v>
      </c>
      <c r="M1102">
        <v>2016</v>
      </c>
      <c r="N1102">
        <v>7.1</v>
      </c>
      <c r="O1102">
        <v>-11478165</v>
      </c>
    </row>
    <row r="1103" spans="1:15" x14ac:dyDescent="0.3">
      <c r="A1103" t="s">
        <v>2254</v>
      </c>
      <c r="B1103">
        <v>361</v>
      </c>
      <c r="C1103">
        <v>121</v>
      </c>
      <c r="D1103">
        <v>43247140</v>
      </c>
      <c r="E1103" t="s">
        <v>2981</v>
      </c>
      <c r="F1103" t="s">
        <v>2752</v>
      </c>
      <c r="G1103" t="s">
        <v>2982</v>
      </c>
      <c r="H1103">
        <v>134625</v>
      </c>
      <c r="I1103">
        <v>265</v>
      </c>
      <c r="J1103" t="s">
        <v>29</v>
      </c>
      <c r="K1103" t="s">
        <v>200</v>
      </c>
      <c r="L1103">
        <v>55000000</v>
      </c>
      <c r="M1103">
        <v>2015</v>
      </c>
      <c r="N1103">
        <v>7.1</v>
      </c>
      <c r="O1103">
        <v>-11752860</v>
      </c>
    </row>
    <row r="1104" spans="1:15" x14ac:dyDescent="0.3">
      <c r="A1104" t="s">
        <v>1005</v>
      </c>
      <c r="B1104">
        <v>94</v>
      </c>
      <c r="C1104">
        <v>125</v>
      </c>
      <c r="D1104">
        <v>1172769</v>
      </c>
      <c r="E1104" t="s">
        <v>413</v>
      </c>
      <c r="F1104" t="s">
        <v>1299</v>
      </c>
      <c r="G1104" t="s">
        <v>2983</v>
      </c>
      <c r="H1104">
        <v>28068</v>
      </c>
      <c r="I1104">
        <v>108</v>
      </c>
      <c r="J1104" t="s">
        <v>29</v>
      </c>
      <c r="K1104" t="s">
        <v>227</v>
      </c>
      <c r="L1104">
        <v>13000000</v>
      </c>
      <c r="M1104">
        <v>2006</v>
      </c>
      <c r="N1104">
        <v>7.1</v>
      </c>
      <c r="O1104">
        <v>-11827231</v>
      </c>
    </row>
    <row r="1105" spans="1:15" x14ac:dyDescent="0.3">
      <c r="A1105" t="s">
        <v>2681</v>
      </c>
      <c r="B1105">
        <v>129</v>
      </c>
      <c r="C1105">
        <v>118</v>
      </c>
      <c r="D1105">
        <v>1150403</v>
      </c>
      <c r="E1105" t="s">
        <v>116</v>
      </c>
      <c r="F1105" t="s">
        <v>1385</v>
      </c>
      <c r="G1105" t="s">
        <v>2984</v>
      </c>
      <c r="H1105">
        <v>14143</v>
      </c>
      <c r="I1105">
        <v>102</v>
      </c>
      <c r="J1105" t="s">
        <v>29</v>
      </c>
      <c r="K1105" t="s">
        <v>30</v>
      </c>
      <c r="L1105">
        <v>13000000</v>
      </c>
      <c r="M1105">
        <v>2006</v>
      </c>
      <c r="N1105">
        <v>7.1</v>
      </c>
      <c r="O1105">
        <v>-11849597</v>
      </c>
    </row>
    <row r="1106" spans="1:15" x14ac:dyDescent="0.3">
      <c r="A1106" t="s">
        <v>1427</v>
      </c>
      <c r="B1106">
        <v>186</v>
      </c>
      <c r="C1106">
        <v>116</v>
      </c>
      <c r="D1106">
        <v>4435083</v>
      </c>
      <c r="E1106" t="s">
        <v>2985</v>
      </c>
      <c r="F1106" t="s">
        <v>2551</v>
      </c>
      <c r="G1106" t="s">
        <v>2986</v>
      </c>
      <c r="H1106">
        <v>27882</v>
      </c>
      <c r="I1106">
        <v>119</v>
      </c>
      <c r="J1106" t="s">
        <v>29</v>
      </c>
      <c r="K1106" t="s">
        <v>581</v>
      </c>
      <c r="L1106">
        <v>18000000</v>
      </c>
      <c r="M1106">
        <v>2013</v>
      </c>
      <c r="N1106">
        <v>7.1</v>
      </c>
      <c r="O1106">
        <v>-13564917</v>
      </c>
    </row>
    <row r="1107" spans="1:15" x14ac:dyDescent="0.3">
      <c r="A1107" t="s">
        <v>2988</v>
      </c>
      <c r="B1107">
        <v>167</v>
      </c>
      <c r="C1107">
        <v>109</v>
      </c>
      <c r="D1107">
        <v>1357042</v>
      </c>
      <c r="E1107" t="s">
        <v>832</v>
      </c>
      <c r="F1107" t="s">
        <v>2989</v>
      </c>
      <c r="G1107" t="s">
        <v>2990</v>
      </c>
      <c r="H1107">
        <v>53977</v>
      </c>
      <c r="I1107">
        <v>125</v>
      </c>
      <c r="J1107" t="s">
        <v>29</v>
      </c>
      <c r="K1107" t="s">
        <v>2991</v>
      </c>
      <c r="L1107">
        <v>15000000</v>
      </c>
      <c r="M1107">
        <v>2011</v>
      </c>
      <c r="N1107">
        <v>7.1</v>
      </c>
      <c r="O1107">
        <v>-13642958</v>
      </c>
    </row>
    <row r="1108" spans="1:15" x14ac:dyDescent="0.3">
      <c r="A1108" t="s">
        <v>2993</v>
      </c>
      <c r="B1108">
        <v>119</v>
      </c>
      <c r="C1108">
        <v>107</v>
      </c>
      <c r="D1108">
        <v>11008432</v>
      </c>
      <c r="E1108" t="s">
        <v>379</v>
      </c>
      <c r="F1108" t="s">
        <v>2799</v>
      </c>
      <c r="G1108" t="s">
        <v>2994</v>
      </c>
      <c r="H1108">
        <v>43903</v>
      </c>
      <c r="I1108">
        <v>194</v>
      </c>
      <c r="J1108" t="s">
        <v>29</v>
      </c>
      <c r="K1108" t="s">
        <v>30</v>
      </c>
      <c r="L1108">
        <v>25000000</v>
      </c>
      <c r="M1108">
        <v>2005</v>
      </c>
      <c r="N1108">
        <v>7.1</v>
      </c>
      <c r="O1108">
        <v>-13991568</v>
      </c>
    </row>
    <row r="1109" spans="1:15" x14ac:dyDescent="0.3">
      <c r="A1109" t="s">
        <v>1413</v>
      </c>
      <c r="B1109">
        <v>117</v>
      </c>
      <c r="C1109">
        <v>131</v>
      </c>
      <c r="D1109">
        <v>3752725</v>
      </c>
      <c r="E1109" t="s">
        <v>588</v>
      </c>
      <c r="F1109" t="s">
        <v>34</v>
      </c>
      <c r="G1109" t="s">
        <v>2995</v>
      </c>
      <c r="H1109">
        <v>29715</v>
      </c>
      <c r="I1109">
        <v>161</v>
      </c>
      <c r="J1109" t="s">
        <v>29</v>
      </c>
      <c r="K1109" t="s">
        <v>30</v>
      </c>
      <c r="L1109">
        <v>18000000</v>
      </c>
      <c r="M1109">
        <v>2004</v>
      </c>
      <c r="N1109">
        <v>7.1</v>
      </c>
      <c r="O1109">
        <v>-14247275</v>
      </c>
    </row>
    <row r="1110" spans="1:15" x14ac:dyDescent="0.3">
      <c r="A1110" t="s">
        <v>562</v>
      </c>
      <c r="B1110">
        <v>546</v>
      </c>
      <c r="C1110">
        <v>144</v>
      </c>
      <c r="D1110">
        <v>16377274</v>
      </c>
      <c r="E1110" t="s">
        <v>92</v>
      </c>
      <c r="F1110" t="s">
        <v>2996</v>
      </c>
      <c r="G1110" t="s">
        <v>2997</v>
      </c>
      <c r="H1110">
        <v>105144</v>
      </c>
      <c r="I1110">
        <v>405</v>
      </c>
      <c r="J1110" t="s">
        <v>29</v>
      </c>
      <c r="K1110" t="s">
        <v>30</v>
      </c>
      <c r="L1110">
        <v>32000000</v>
      </c>
      <c r="M1110">
        <v>2012</v>
      </c>
      <c r="N1110">
        <v>7.1</v>
      </c>
      <c r="O1110">
        <v>-15622726</v>
      </c>
    </row>
    <row r="1111" spans="1:15" x14ac:dyDescent="0.3">
      <c r="A1111" t="s">
        <v>1473</v>
      </c>
      <c r="B1111">
        <v>44</v>
      </c>
      <c r="C1111">
        <v>133</v>
      </c>
      <c r="D1111">
        <v>11030963</v>
      </c>
      <c r="E1111" t="s">
        <v>511</v>
      </c>
      <c r="F1111" t="s">
        <v>398</v>
      </c>
      <c r="G1111" t="s">
        <v>2998</v>
      </c>
      <c r="H1111">
        <v>24145</v>
      </c>
      <c r="I1111">
        <v>93</v>
      </c>
      <c r="J1111" t="s">
        <v>29</v>
      </c>
      <c r="K1111" t="s">
        <v>200</v>
      </c>
      <c r="L1111">
        <v>28000000</v>
      </c>
      <c r="M1111">
        <v>1996</v>
      </c>
      <c r="N1111">
        <v>7.1</v>
      </c>
      <c r="O1111">
        <v>-16969037</v>
      </c>
    </row>
    <row r="1112" spans="1:15" x14ac:dyDescent="0.3">
      <c r="A1112" t="s">
        <v>1817</v>
      </c>
      <c r="B1112">
        <v>149</v>
      </c>
      <c r="C1112">
        <v>101</v>
      </c>
      <c r="D1112">
        <v>12987647</v>
      </c>
      <c r="E1112" t="s">
        <v>2999</v>
      </c>
      <c r="F1112" t="s">
        <v>1802</v>
      </c>
      <c r="G1112" t="s">
        <v>3000</v>
      </c>
      <c r="H1112">
        <v>24019</v>
      </c>
      <c r="I1112">
        <v>199</v>
      </c>
      <c r="J1112" t="s">
        <v>29</v>
      </c>
      <c r="K1112" t="s">
        <v>200</v>
      </c>
      <c r="L1112">
        <v>30000000</v>
      </c>
      <c r="M1112">
        <v>2002</v>
      </c>
      <c r="N1112">
        <v>7.1</v>
      </c>
      <c r="O1112">
        <v>-17012353</v>
      </c>
    </row>
    <row r="1113" spans="1:15" x14ac:dyDescent="0.3">
      <c r="A1113" t="s">
        <v>1439</v>
      </c>
      <c r="B1113">
        <v>183</v>
      </c>
      <c r="C1113">
        <v>111</v>
      </c>
      <c r="D1113">
        <v>4190530</v>
      </c>
      <c r="E1113" t="s">
        <v>205</v>
      </c>
      <c r="F1113" t="s">
        <v>3002</v>
      </c>
      <c r="G1113" t="s">
        <v>3003</v>
      </c>
      <c r="H1113">
        <v>53341</v>
      </c>
      <c r="I1113">
        <v>185</v>
      </c>
      <c r="J1113" t="s">
        <v>29</v>
      </c>
      <c r="K1113" t="s">
        <v>581</v>
      </c>
      <c r="L1113">
        <v>22500000</v>
      </c>
      <c r="M1113">
        <v>2014</v>
      </c>
      <c r="N1113">
        <v>7.1</v>
      </c>
      <c r="O1113">
        <v>-18309470</v>
      </c>
    </row>
    <row r="1114" spans="1:15" x14ac:dyDescent="0.3">
      <c r="A1114" t="s">
        <v>59</v>
      </c>
      <c r="B1114">
        <v>281</v>
      </c>
      <c r="C1114">
        <v>146</v>
      </c>
      <c r="D1114">
        <v>78616689</v>
      </c>
      <c r="E1114" t="s">
        <v>144</v>
      </c>
      <c r="F1114" t="s">
        <v>1550</v>
      </c>
      <c r="G1114" t="s">
        <v>3004</v>
      </c>
      <c r="H1114">
        <v>238747</v>
      </c>
      <c r="I1114">
        <v>2153</v>
      </c>
      <c r="J1114" t="s">
        <v>29</v>
      </c>
      <c r="K1114" t="s">
        <v>30</v>
      </c>
      <c r="L1114">
        <v>100000000</v>
      </c>
      <c r="M1114">
        <v>2001</v>
      </c>
      <c r="N1114">
        <v>7.1</v>
      </c>
      <c r="O1114">
        <v>-21383311</v>
      </c>
    </row>
    <row r="1115" spans="1:15" x14ac:dyDescent="0.3">
      <c r="A1115" t="s">
        <v>3006</v>
      </c>
      <c r="B1115">
        <v>96</v>
      </c>
      <c r="C1115">
        <v>131</v>
      </c>
      <c r="D1115">
        <v>43532294</v>
      </c>
      <c r="E1115" t="s">
        <v>459</v>
      </c>
      <c r="F1115" t="s">
        <v>145</v>
      </c>
      <c r="G1115" t="s">
        <v>3007</v>
      </c>
      <c r="H1115">
        <v>46951</v>
      </c>
      <c r="I1115">
        <v>175</v>
      </c>
      <c r="J1115" t="s">
        <v>29</v>
      </c>
      <c r="K1115" t="s">
        <v>30</v>
      </c>
      <c r="L1115">
        <v>65000000</v>
      </c>
      <c r="M1115">
        <v>2006</v>
      </c>
      <c r="N1115">
        <v>7.1</v>
      </c>
      <c r="O1115">
        <v>-21467706</v>
      </c>
    </row>
    <row r="1116" spans="1:15" x14ac:dyDescent="0.3">
      <c r="A1116" t="s">
        <v>1826</v>
      </c>
      <c r="B1116">
        <v>432</v>
      </c>
      <c r="C1116">
        <v>95</v>
      </c>
      <c r="D1116">
        <v>13401683</v>
      </c>
      <c r="E1116" t="s">
        <v>105</v>
      </c>
      <c r="F1116" t="s">
        <v>3008</v>
      </c>
      <c r="G1116" t="s">
        <v>3009</v>
      </c>
      <c r="H1116">
        <v>203458</v>
      </c>
      <c r="I1116">
        <v>588</v>
      </c>
      <c r="J1116" t="s">
        <v>29</v>
      </c>
      <c r="K1116" t="s">
        <v>200</v>
      </c>
      <c r="L1116">
        <v>35000000</v>
      </c>
      <c r="M1116">
        <v>2012</v>
      </c>
      <c r="N1116">
        <v>7.1</v>
      </c>
      <c r="O1116">
        <v>-21598317</v>
      </c>
    </row>
    <row r="1117" spans="1:15" x14ac:dyDescent="0.3">
      <c r="A1117" t="s">
        <v>1826</v>
      </c>
      <c r="B1117">
        <v>432</v>
      </c>
      <c r="C1117">
        <v>95</v>
      </c>
      <c r="D1117">
        <v>13401683</v>
      </c>
      <c r="E1117" t="s">
        <v>105</v>
      </c>
      <c r="F1117" t="s">
        <v>3008</v>
      </c>
      <c r="G1117" t="s">
        <v>3009</v>
      </c>
      <c r="H1117">
        <v>203461</v>
      </c>
      <c r="I1117">
        <v>588</v>
      </c>
      <c r="J1117" t="s">
        <v>29</v>
      </c>
      <c r="K1117" t="s">
        <v>200</v>
      </c>
      <c r="L1117">
        <v>35000000</v>
      </c>
      <c r="M1117">
        <v>2012</v>
      </c>
      <c r="N1117">
        <v>7.1</v>
      </c>
      <c r="O1117">
        <v>-21598317</v>
      </c>
    </row>
    <row r="1118" spans="1:15" x14ac:dyDescent="0.3">
      <c r="A1118" t="s">
        <v>1443</v>
      </c>
      <c r="B1118">
        <v>234</v>
      </c>
      <c r="C1118">
        <v>110</v>
      </c>
      <c r="D1118">
        <v>47456450</v>
      </c>
      <c r="E1118" t="s">
        <v>417</v>
      </c>
      <c r="F1118" t="s">
        <v>3010</v>
      </c>
      <c r="G1118" t="s">
        <v>3011</v>
      </c>
      <c r="H1118">
        <v>101386</v>
      </c>
      <c r="I1118">
        <v>289</v>
      </c>
      <c r="J1118" t="s">
        <v>29</v>
      </c>
      <c r="K1118" t="s">
        <v>30</v>
      </c>
      <c r="L1118">
        <v>70000000</v>
      </c>
      <c r="M1118">
        <v>2007</v>
      </c>
      <c r="N1118">
        <v>7.1</v>
      </c>
      <c r="O1118">
        <v>-22543550</v>
      </c>
    </row>
    <row r="1119" spans="1:15" x14ac:dyDescent="0.3">
      <c r="A1119" t="s">
        <v>1508</v>
      </c>
      <c r="B1119">
        <v>161</v>
      </c>
      <c r="C1119">
        <v>94</v>
      </c>
      <c r="D1119">
        <v>6301131</v>
      </c>
      <c r="E1119" t="s">
        <v>217</v>
      </c>
      <c r="F1119" t="s">
        <v>2328</v>
      </c>
      <c r="G1119" t="s">
        <v>3013</v>
      </c>
      <c r="H1119">
        <v>92850</v>
      </c>
      <c r="I1119">
        <v>263</v>
      </c>
      <c r="J1119" t="s">
        <v>29</v>
      </c>
      <c r="K1119" t="s">
        <v>30</v>
      </c>
      <c r="L1119">
        <v>29000000</v>
      </c>
      <c r="M1119">
        <v>2005</v>
      </c>
      <c r="N1119">
        <v>7.1</v>
      </c>
      <c r="O1119">
        <v>-22698869</v>
      </c>
    </row>
    <row r="1120" spans="1:15" x14ac:dyDescent="0.3">
      <c r="A1120" t="s">
        <v>3014</v>
      </c>
      <c r="B1120">
        <v>327</v>
      </c>
      <c r="C1120">
        <v>127</v>
      </c>
      <c r="D1120">
        <v>85463309</v>
      </c>
      <c r="E1120" t="s">
        <v>3015</v>
      </c>
      <c r="F1120" t="s">
        <v>565</v>
      </c>
      <c r="G1120" t="s">
        <v>3016</v>
      </c>
      <c r="H1120">
        <v>254841</v>
      </c>
      <c r="I1120">
        <v>426</v>
      </c>
      <c r="J1120" t="s">
        <v>29</v>
      </c>
      <c r="K1120" t="s">
        <v>30</v>
      </c>
      <c r="L1120">
        <v>110000000</v>
      </c>
      <c r="M1120">
        <v>2011</v>
      </c>
      <c r="N1120">
        <v>7.1</v>
      </c>
      <c r="O1120">
        <v>-24536691</v>
      </c>
    </row>
    <row r="1121" spans="1:15" x14ac:dyDescent="0.3">
      <c r="A1121" t="s">
        <v>2116</v>
      </c>
      <c r="B1121">
        <v>118</v>
      </c>
      <c r="C1121">
        <v>134</v>
      </c>
      <c r="D1121">
        <v>183662</v>
      </c>
      <c r="E1121" t="s">
        <v>73</v>
      </c>
      <c r="F1121" t="s">
        <v>3017</v>
      </c>
      <c r="G1121" t="s">
        <v>3018</v>
      </c>
      <c r="H1121">
        <v>18395</v>
      </c>
      <c r="I1121">
        <v>48</v>
      </c>
      <c r="J1121" t="s">
        <v>90</v>
      </c>
      <c r="K1121" t="s">
        <v>241</v>
      </c>
      <c r="L1121">
        <v>25000000</v>
      </c>
      <c r="M1121">
        <v>2010</v>
      </c>
      <c r="N1121">
        <v>7.1</v>
      </c>
      <c r="O1121">
        <v>-24816338</v>
      </c>
    </row>
    <row r="1122" spans="1:15" x14ac:dyDescent="0.3">
      <c r="A1122" t="s">
        <v>1883</v>
      </c>
      <c r="B1122">
        <v>211</v>
      </c>
      <c r="C1122">
        <v>141</v>
      </c>
      <c r="D1122">
        <v>8324748</v>
      </c>
      <c r="E1122" t="s">
        <v>60</v>
      </c>
      <c r="F1122" t="s">
        <v>2309</v>
      </c>
      <c r="G1122" t="s">
        <v>3019</v>
      </c>
      <c r="H1122">
        <v>21223</v>
      </c>
      <c r="I1122">
        <v>108</v>
      </c>
      <c r="J1122" t="s">
        <v>29</v>
      </c>
      <c r="K1122" t="s">
        <v>200</v>
      </c>
      <c r="L1122">
        <v>35000000</v>
      </c>
      <c r="M1122">
        <v>2013</v>
      </c>
      <c r="N1122">
        <v>7.1</v>
      </c>
      <c r="O1122">
        <v>-26675252</v>
      </c>
    </row>
    <row r="1123" spans="1:15" x14ac:dyDescent="0.3">
      <c r="A1123" t="s">
        <v>261</v>
      </c>
      <c r="B1123">
        <v>406</v>
      </c>
      <c r="C1123">
        <v>120</v>
      </c>
      <c r="D1123">
        <v>499263</v>
      </c>
      <c r="E1123" t="s">
        <v>92</v>
      </c>
      <c r="F1123" t="s">
        <v>3020</v>
      </c>
      <c r="G1123" t="s">
        <v>3021</v>
      </c>
      <c r="H1123">
        <v>179235</v>
      </c>
      <c r="I1123">
        <v>2814</v>
      </c>
      <c r="J1123" t="s">
        <v>43</v>
      </c>
      <c r="K1123" t="s">
        <v>30</v>
      </c>
      <c r="L1123">
        <v>30000000</v>
      </c>
      <c r="M1123">
        <v>2004</v>
      </c>
      <c r="N1123">
        <v>7.1</v>
      </c>
      <c r="O1123">
        <v>-29500737</v>
      </c>
    </row>
    <row r="1124" spans="1:15" x14ac:dyDescent="0.3">
      <c r="A1124" t="s">
        <v>190</v>
      </c>
      <c r="B1124">
        <v>238</v>
      </c>
      <c r="C1124">
        <v>128</v>
      </c>
      <c r="D1124">
        <v>39380442</v>
      </c>
      <c r="E1124" t="s">
        <v>417</v>
      </c>
      <c r="F1124" t="s">
        <v>87</v>
      </c>
      <c r="G1124" t="s">
        <v>3022</v>
      </c>
      <c r="H1124">
        <v>174248</v>
      </c>
      <c r="I1124">
        <v>263</v>
      </c>
      <c r="J1124" t="s">
        <v>29</v>
      </c>
      <c r="K1124" t="s">
        <v>30</v>
      </c>
      <c r="L1124">
        <v>70000000</v>
      </c>
      <c r="M1124">
        <v>2008</v>
      </c>
      <c r="N1124">
        <v>7.1</v>
      </c>
      <c r="O1124">
        <v>-30619558</v>
      </c>
    </row>
    <row r="1125" spans="1:15" x14ac:dyDescent="0.3">
      <c r="A1125" t="s">
        <v>288</v>
      </c>
      <c r="B1125">
        <v>122</v>
      </c>
      <c r="C1125">
        <v>105</v>
      </c>
      <c r="D1125">
        <v>99462</v>
      </c>
      <c r="E1125" t="s">
        <v>3023</v>
      </c>
      <c r="F1125" t="s">
        <v>215</v>
      </c>
      <c r="G1125" t="s">
        <v>3024</v>
      </c>
      <c r="H1125">
        <v>11347</v>
      </c>
      <c r="I1125">
        <v>28</v>
      </c>
      <c r="J1125" t="s">
        <v>29</v>
      </c>
      <c r="K1125" t="s">
        <v>241</v>
      </c>
      <c r="L1125">
        <v>33000000</v>
      </c>
      <c r="M1125">
        <v>2013</v>
      </c>
      <c r="N1125">
        <v>7.1</v>
      </c>
      <c r="O1125">
        <v>-32900538</v>
      </c>
    </row>
    <row r="1126" spans="1:15" x14ac:dyDescent="0.3">
      <c r="A1126" t="s">
        <v>493</v>
      </c>
      <c r="B1126">
        <v>83</v>
      </c>
      <c r="C1126">
        <v>212</v>
      </c>
      <c r="D1126">
        <v>13560960</v>
      </c>
      <c r="E1126" t="s">
        <v>60</v>
      </c>
      <c r="F1126" t="s">
        <v>136</v>
      </c>
      <c r="G1126" t="s">
        <v>3025</v>
      </c>
      <c r="H1126">
        <v>23996</v>
      </c>
      <c r="I1126">
        <v>161</v>
      </c>
      <c r="J1126" t="s">
        <v>29</v>
      </c>
      <c r="K1126" t="s">
        <v>30</v>
      </c>
      <c r="L1126">
        <v>50000000</v>
      </c>
      <c r="M1126">
        <v>1995</v>
      </c>
      <c r="N1126">
        <v>7.1</v>
      </c>
      <c r="O1126">
        <v>-36439040</v>
      </c>
    </row>
    <row r="1127" spans="1:15" x14ac:dyDescent="0.3">
      <c r="A1127" t="s">
        <v>2789</v>
      </c>
      <c r="B1127">
        <v>67</v>
      </c>
      <c r="C1127">
        <v>125</v>
      </c>
      <c r="D1127">
        <v>1027749</v>
      </c>
      <c r="E1127" t="s">
        <v>205</v>
      </c>
      <c r="F1127" t="s">
        <v>2783</v>
      </c>
      <c r="G1127" t="s">
        <v>3026</v>
      </c>
      <c r="H1127">
        <v>8087</v>
      </c>
      <c r="I1127">
        <v>33</v>
      </c>
      <c r="J1127" t="s">
        <v>29</v>
      </c>
      <c r="K1127" t="s">
        <v>581</v>
      </c>
      <c r="L1127">
        <v>40000000</v>
      </c>
      <c r="M1127">
        <v>2008</v>
      </c>
      <c r="N1127">
        <v>7.1</v>
      </c>
      <c r="O1127">
        <v>-38972251</v>
      </c>
    </row>
    <row r="1128" spans="1:15" x14ac:dyDescent="0.3">
      <c r="A1128" t="s">
        <v>1433</v>
      </c>
      <c r="B1128">
        <v>106</v>
      </c>
      <c r="C1128">
        <v>113</v>
      </c>
      <c r="D1128">
        <v>128978</v>
      </c>
      <c r="E1128" t="s">
        <v>3028</v>
      </c>
      <c r="F1128" t="s">
        <v>924</v>
      </c>
      <c r="G1128" t="s">
        <v>3029</v>
      </c>
      <c r="H1128">
        <v>22897</v>
      </c>
      <c r="I1128">
        <v>61</v>
      </c>
      <c r="J1128" t="s">
        <v>139</v>
      </c>
      <c r="K1128" t="s">
        <v>1119</v>
      </c>
      <c r="L1128">
        <v>40000000</v>
      </c>
      <c r="M1128">
        <v>2007</v>
      </c>
      <c r="N1128">
        <v>7.1</v>
      </c>
      <c r="O1128">
        <v>-39871022</v>
      </c>
    </row>
    <row r="1129" spans="1:15" x14ac:dyDescent="0.3">
      <c r="A1129" t="s">
        <v>1115</v>
      </c>
      <c r="B1129">
        <v>88</v>
      </c>
      <c r="C1129">
        <v>109</v>
      </c>
      <c r="D1129">
        <v>18947630</v>
      </c>
      <c r="E1129" t="s">
        <v>2180</v>
      </c>
      <c r="F1129" t="s">
        <v>3031</v>
      </c>
      <c r="G1129" t="s">
        <v>3032</v>
      </c>
      <c r="H1129">
        <v>11798</v>
      </c>
      <c r="I1129">
        <v>124</v>
      </c>
      <c r="J1129" t="s">
        <v>29</v>
      </c>
      <c r="K1129" t="s">
        <v>241</v>
      </c>
      <c r="L1129">
        <v>59660000</v>
      </c>
      <c r="M1129">
        <v>2004</v>
      </c>
      <c r="N1129">
        <v>7.1</v>
      </c>
      <c r="O1129">
        <v>-40712370</v>
      </c>
    </row>
    <row r="1130" spans="1:15" x14ac:dyDescent="0.3">
      <c r="A1130" t="s">
        <v>1561</v>
      </c>
      <c r="B1130">
        <v>98</v>
      </c>
      <c r="C1130">
        <v>178</v>
      </c>
      <c r="D1130">
        <v>44606335</v>
      </c>
      <c r="E1130" t="s">
        <v>1066</v>
      </c>
      <c r="F1130" t="s">
        <v>136</v>
      </c>
      <c r="G1130" t="s">
        <v>3034</v>
      </c>
      <c r="H1130">
        <v>169023</v>
      </c>
      <c r="I1130">
        <v>703</v>
      </c>
      <c r="J1130" t="s">
        <v>29</v>
      </c>
      <c r="K1130" t="s">
        <v>30</v>
      </c>
      <c r="L1130">
        <v>90000000</v>
      </c>
      <c r="M1130">
        <v>1998</v>
      </c>
      <c r="N1130">
        <v>7.1</v>
      </c>
      <c r="O1130">
        <v>-45393665</v>
      </c>
    </row>
    <row r="1131" spans="1:15" x14ac:dyDescent="0.3">
      <c r="A1131" t="s">
        <v>1504</v>
      </c>
      <c r="B1131">
        <v>190</v>
      </c>
      <c r="C1131">
        <v>97</v>
      </c>
      <c r="D1131">
        <v>46440491</v>
      </c>
      <c r="E1131" t="s">
        <v>296</v>
      </c>
      <c r="F1131" t="s">
        <v>1574</v>
      </c>
      <c r="G1131" t="s">
        <v>3035</v>
      </c>
      <c r="H1131">
        <v>35446</v>
      </c>
      <c r="I1131">
        <v>78</v>
      </c>
      <c r="J1131" t="s">
        <v>29</v>
      </c>
      <c r="K1131" t="s">
        <v>200</v>
      </c>
      <c r="L1131">
        <v>100000000</v>
      </c>
      <c r="M1131">
        <v>2011</v>
      </c>
      <c r="N1131">
        <v>7.1</v>
      </c>
      <c r="O1131">
        <v>-53559509</v>
      </c>
    </row>
    <row r="1132" spans="1:15" x14ac:dyDescent="0.3">
      <c r="A1132" t="s">
        <v>67</v>
      </c>
      <c r="B1132">
        <v>279</v>
      </c>
      <c r="C1132">
        <v>135</v>
      </c>
      <c r="D1132">
        <v>33574332</v>
      </c>
      <c r="E1132" t="s">
        <v>575</v>
      </c>
      <c r="F1132" t="s">
        <v>2075</v>
      </c>
      <c r="G1132" t="s">
        <v>3037</v>
      </c>
      <c r="H1132">
        <v>101221</v>
      </c>
      <c r="I1132">
        <v>415</v>
      </c>
      <c r="J1132" t="s">
        <v>29</v>
      </c>
      <c r="K1132" t="s">
        <v>30</v>
      </c>
      <c r="L1132">
        <v>90000000</v>
      </c>
      <c r="M1132">
        <v>2006</v>
      </c>
      <c r="N1132">
        <v>7.1</v>
      </c>
      <c r="O1132">
        <v>-56425668</v>
      </c>
    </row>
    <row r="1133" spans="1:15" x14ac:dyDescent="0.3">
      <c r="A1133" t="s">
        <v>629</v>
      </c>
      <c r="B1133">
        <v>127</v>
      </c>
      <c r="C1133">
        <v>95</v>
      </c>
      <c r="D1133">
        <v>38120554</v>
      </c>
      <c r="E1133" t="s">
        <v>253</v>
      </c>
      <c r="F1133" t="s">
        <v>1238</v>
      </c>
      <c r="G1133" t="s">
        <v>3039</v>
      </c>
      <c r="H1133">
        <v>71527</v>
      </c>
      <c r="I1133">
        <v>217</v>
      </c>
      <c r="J1133" t="s">
        <v>29</v>
      </c>
      <c r="K1133" t="s">
        <v>30</v>
      </c>
      <c r="L1133">
        <v>140000000</v>
      </c>
      <c r="M1133">
        <v>2002</v>
      </c>
      <c r="N1133">
        <v>7.1</v>
      </c>
      <c r="O1133">
        <v>-101879446</v>
      </c>
    </row>
    <row r="1134" spans="1:15" x14ac:dyDescent="0.3">
      <c r="A1134" t="s">
        <v>1442</v>
      </c>
      <c r="B1134">
        <v>112</v>
      </c>
      <c r="C1134">
        <v>111</v>
      </c>
      <c r="D1134">
        <v>11905519</v>
      </c>
      <c r="E1134" t="s">
        <v>39</v>
      </c>
      <c r="F1134" t="s">
        <v>3040</v>
      </c>
      <c r="G1134" t="s">
        <v>3041</v>
      </c>
      <c r="H1134">
        <v>30210</v>
      </c>
      <c r="I1134">
        <v>214</v>
      </c>
      <c r="J1134" t="s">
        <v>179</v>
      </c>
      <c r="K1134" t="s">
        <v>3042</v>
      </c>
      <c r="L1134">
        <v>200000000</v>
      </c>
      <c r="M1134">
        <v>2005</v>
      </c>
      <c r="N1134">
        <v>7.1</v>
      </c>
      <c r="O1134">
        <v>-188094481</v>
      </c>
    </row>
    <row r="1135" spans="1:15" x14ac:dyDescent="0.3">
      <c r="A1135" t="s">
        <v>1410</v>
      </c>
      <c r="B1135">
        <v>73</v>
      </c>
      <c r="C1135">
        <v>134</v>
      </c>
      <c r="D1135">
        <v>195888</v>
      </c>
      <c r="E1135" t="s">
        <v>555</v>
      </c>
      <c r="F1135" t="s">
        <v>3043</v>
      </c>
      <c r="G1135" t="s">
        <v>3044</v>
      </c>
      <c r="H1135">
        <v>5603</v>
      </c>
      <c r="I1135">
        <v>45</v>
      </c>
      <c r="J1135" t="s">
        <v>109</v>
      </c>
      <c r="K1135" t="s">
        <v>3045</v>
      </c>
      <c r="L1135">
        <v>2500000000</v>
      </c>
      <c r="M1135">
        <v>2005</v>
      </c>
      <c r="N1135">
        <v>7.1</v>
      </c>
      <c r="O1135">
        <v>-2499804112</v>
      </c>
    </row>
    <row r="1136" spans="1:15" x14ac:dyDescent="0.3">
      <c r="A1136" t="s">
        <v>1689</v>
      </c>
      <c r="B1136">
        <v>644</v>
      </c>
      <c r="C1136">
        <v>124</v>
      </c>
      <c r="D1136">
        <v>652177271</v>
      </c>
      <c r="E1136" t="s">
        <v>86</v>
      </c>
      <c r="F1136" t="s">
        <v>2079</v>
      </c>
      <c r="G1136" t="s">
        <v>3047</v>
      </c>
      <c r="H1136">
        <v>418214</v>
      </c>
      <c r="I1136">
        <v>1290</v>
      </c>
      <c r="J1136" t="s">
        <v>29</v>
      </c>
      <c r="K1136" t="s">
        <v>30</v>
      </c>
      <c r="L1136">
        <v>150000000</v>
      </c>
      <c r="M1136">
        <v>2015</v>
      </c>
      <c r="N1136">
        <v>7</v>
      </c>
      <c r="O1136">
        <v>502177271</v>
      </c>
    </row>
    <row r="1137" spans="1:15" x14ac:dyDescent="0.3">
      <c r="A1137" t="s">
        <v>3001</v>
      </c>
      <c r="B1137">
        <v>77</v>
      </c>
      <c r="C1137">
        <v>127</v>
      </c>
      <c r="D1137">
        <v>217631306</v>
      </c>
      <c r="E1137" t="s">
        <v>3049</v>
      </c>
      <c r="F1137" t="s">
        <v>3050</v>
      </c>
      <c r="G1137" t="s">
        <v>3051</v>
      </c>
      <c r="H1137">
        <v>154199</v>
      </c>
      <c r="I1137">
        <v>252</v>
      </c>
      <c r="J1137" t="s">
        <v>29</v>
      </c>
      <c r="K1137" t="s">
        <v>30</v>
      </c>
      <c r="L1137">
        <v>22000000</v>
      </c>
      <c r="M1137">
        <v>1990</v>
      </c>
      <c r="N1137">
        <v>7</v>
      </c>
      <c r="O1137">
        <v>195631306</v>
      </c>
    </row>
    <row r="1138" spans="1:15" x14ac:dyDescent="0.3">
      <c r="A1138" t="s">
        <v>2781</v>
      </c>
      <c r="B1138">
        <v>457</v>
      </c>
      <c r="C1138">
        <v>112</v>
      </c>
      <c r="D1138">
        <v>218628680</v>
      </c>
      <c r="E1138" t="s">
        <v>1699</v>
      </c>
      <c r="F1138" t="s">
        <v>2512</v>
      </c>
      <c r="G1138" t="s">
        <v>3053</v>
      </c>
      <c r="H1138">
        <v>471644</v>
      </c>
      <c r="I1138">
        <v>623</v>
      </c>
      <c r="J1138" t="s">
        <v>29</v>
      </c>
      <c r="K1138" t="s">
        <v>30</v>
      </c>
      <c r="L1138">
        <v>50000000</v>
      </c>
      <c r="M1138">
        <v>2012</v>
      </c>
      <c r="N1138">
        <v>7</v>
      </c>
      <c r="O1138">
        <v>168628680</v>
      </c>
    </row>
    <row r="1139" spans="1:15" x14ac:dyDescent="0.3">
      <c r="A1139" t="s">
        <v>2548</v>
      </c>
      <c r="B1139">
        <v>251</v>
      </c>
      <c r="C1139">
        <v>133</v>
      </c>
      <c r="D1139">
        <v>148734225</v>
      </c>
      <c r="E1139" t="s">
        <v>289</v>
      </c>
      <c r="F1139" t="s">
        <v>518</v>
      </c>
      <c r="G1139" t="s">
        <v>3055</v>
      </c>
      <c r="H1139">
        <v>298590</v>
      </c>
      <c r="I1139">
        <v>559</v>
      </c>
      <c r="J1139" t="s">
        <v>29</v>
      </c>
      <c r="K1139" t="s">
        <v>30</v>
      </c>
      <c r="L1139">
        <v>30000000</v>
      </c>
      <c r="M1139">
        <v>2007</v>
      </c>
      <c r="N1139">
        <v>7</v>
      </c>
      <c r="O1139">
        <v>118734225</v>
      </c>
    </row>
    <row r="1140" spans="1:15" x14ac:dyDescent="0.3">
      <c r="A1140" t="s">
        <v>2285</v>
      </c>
      <c r="B1140">
        <v>289</v>
      </c>
      <c r="C1140">
        <v>118</v>
      </c>
      <c r="D1140">
        <v>150368971</v>
      </c>
      <c r="E1140" t="s">
        <v>338</v>
      </c>
      <c r="F1140" t="s">
        <v>3056</v>
      </c>
      <c r="G1140" t="s">
        <v>3057</v>
      </c>
      <c r="H1140">
        <v>316671</v>
      </c>
      <c r="I1140">
        <v>301</v>
      </c>
      <c r="J1140" t="s">
        <v>29</v>
      </c>
      <c r="K1140" t="s">
        <v>30</v>
      </c>
      <c r="L1140">
        <v>37000000</v>
      </c>
      <c r="M1140">
        <v>2013</v>
      </c>
      <c r="N1140">
        <v>7</v>
      </c>
      <c r="O1140">
        <v>113368971</v>
      </c>
    </row>
    <row r="1141" spans="1:15" x14ac:dyDescent="0.3">
      <c r="A1141" t="s">
        <v>802</v>
      </c>
      <c r="B1141">
        <v>453</v>
      </c>
      <c r="C1141">
        <v>124</v>
      </c>
      <c r="D1141">
        <v>312057433</v>
      </c>
      <c r="E1141" t="s">
        <v>248</v>
      </c>
      <c r="F1141" t="s">
        <v>388</v>
      </c>
      <c r="G1141" t="s">
        <v>3058</v>
      </c>
      <c r="H1141">
        <v>522371</v>
      </c>
      <c r="I1141">
        <v>723</v>
      </c>
      <c r="J1141" t="s">
        <v>29</v>
      </c>
      <c r="K1141" t="s">
        <v>30</v>
      </c>
      <c r="L1141">
        <v>200000000</v>
      </c>
      <c r="M1141">
        <v>2010</v>
      </c>
      <c r="N1141">
        <v>7</v>
      </c>
      <c r="O1141">
        <v>112057433</v>
      </c>
    </row>
    <row r="1142" spans="1:15" x14ac:dyDescent="0.3">
      <c r="A1142" t="s">
        <v>2677</v>
      </c>
      <c r="B1142">
        <v>150</v>
      </c>
      <c r="C1142">
        <v>108</v>
      </c>
      <c r="D1142">
        <v>166225040</v>
      </c>
      <c r="E1142" t="s">
        <v>676</v>
      </c>
      <c r="F1142" t="s">
        <v>44</v>
      </c>
      <c r="G1142" t="s">
        <v>3060</v>
      </c>
      <c r="H1142">
        <v>260442</v>
      </c>
      <c r="I1142">
        <v>507</v>
      </c>
      <c r="J1142" t="s">
        <v>29</v>
      </c>
      <c r="K1142" t="s">
        <v>30</v>
      </c>
      <c r="L1142">
        <v>55000000</v>
      </c>
      <c r="M1142">
        <v>2000</v>
      </c>
      <c r="N1142">
        <v>7</v>
      </c>
      <c r="O1142">
        <v>111225040</v>
      </c>
    </row>
    <row r="1143" spans="1:15" x14ac:dyDescent="0.3">
      <c r="A1143" t="s">
        <v>2093</v>
      </c>
      <c r="B1143">
        <v>188</v>
      </c>
      <c r="C1143">
        <v>94</v>
      </c>
      <c r="D1143">
        <v>196573705</v>
      </c>
      <c r="E1143" t="s">
        <v>1440</v>
      </c>
      <c r="F1143" t="s">
        <v>3062</v>
      </c>
      <c r="G1143" t="s">
        <v>3063</v>
      </c>
      <c r="H1143">
        <v>166791</v>
      </c>
      <c r="I1143">
        <v>132</v>
      </c>
      <c r="J1143" t="s">
        <v>29</v>
      </c>
      <c r="K1143" t="s">
        <v>30</v>
      </c>
      <c r="L1143">
        <v>90000000</v>
      </c>
      <c r="M1143">
        <v>2009</v>
      </c>
      <c r="N1143">
        <v>7</v>
      </c>
      <c r="O1143">
        <v>106573705</v>
      </c>
    </row>
    <row r="1144" spans="1:15" x14ac:dyDescent="0.3">
      <c r="A1144" t="s">
        <v>1137</v>
      </c>
      <c r="B1144">
        <v>343</v>
      </c>
      <c r="C1144">
        <v>105</v>
      </c>
      <c r="D1144">
        <v>201148159</v>
      </c>
      <c r="E1144" t="s">
        <v>3065</v>
      </c>
      <c r="F1144" t="s">
        <v>3066</v>
      </c>
      <c r="G1144" t="s">
        <v>3067</v>
      </c>
      <c r="H1144">
        <v>103737</v>
      </c>
      <c r="I1144">
        <v>322</v>
      </c>
      <c r="J1144" t="s">
        <v>29</v>
      </c>
      <c r="K1144" t="s">
        <v>30</v>
      </c>
      <c r="L1144">
        <v>95000000</v>
      </c>
      <c r="M1144">
        <v>2015</v>
      </c>
      <c r="N1144">
        <v>7</v>
      </c>
      <c r="O1144">
        <v>106148159</v>
      </c>
    </row>
    <row r="1145" spans="1:15" x14ac:dyDescent="0.3">
      <c r="A1145" t="s">
        <v>1137</v>
      </c>
      <c r="B1145">
        <v>343</v>
      </c>
      <c r="C1145">
        <v>105</v>
      </c>
      <c r="D1145">
        <v>201148159</v>
      </c>
      <c r="E1145" t="s">
        <v>3065</v>
      </c>
      <c r="F1145" t="s">
        <v>3066</v>
      </c>
      <c r="G1145" t="s">
        <v>3067</v>
      </c>
      <c r="H1145">
        <v>103749</v>
      </c>
      <c r="I1145">
        <v>323</v>
      </c>
      <c r="J1145" t="s">
        <v>29</v>
      </c>
      <c r="K1145" t="s">
        <v>30</v>
      </c>
      <c r="L1145">
        <v>95000000</v>
      </c>
      <c r="M1145">
        <v>2015</v>
      </c>
      <c r="N1145">
        <v>7</v>
      </c>
      <c r="O1145">
        <v>106148159</v>
      </c>
    </row>
    <row r="1146" spans="1:15" x14ac:dyDescent="0.3">
      <c r="A1146" t="s">
        <v>1733</v>
      </c>
      <c r="B1146">
        <v>61</v>
      </c>
      <c r="C1146">
        <v>94</v>
      </c>
      <c r="D1146">
        <v>121697350</v>
      </c>
      <c r="E1146" t="s">
        <v>2765</v>
      </c>
      <c r="F1146" t="s">
        <v>2477</v>
      </c>
      <c r="G1146" t="s">
        <v>3069</v>
      </c>
      <c r="H1146">
        <v>114610</v>
      </c>
      <c r="I1146">
        <v>176</v>
      </c>
      <c r="J1146" t="s">
        <v>29</v>
      </c>
      <c r="K1146" t="s">
        <v>30</v>
      </c>
      <c r="L1146">
        <v>20000000</v>
      </c>
      <c r="M1146">
        <v>1992</v>
      </c>
      <c r="N1146">
        <v>7</v>
      </c>
      <c r="O1146">
        <v>101697350</v>
      </c>
    </row>
    <row r="1147" spans="1:15" x14ac:dyDescent="0.3">
      <c r="A1147" t="s">
        <v>3071</v>
      </c>
      <c r="B1147">
        <v>145</v>
      </c>
      <c r="C1147">
        <v>95</v>
      </c>
      <c r="D1147">
        <v>101736215</v>
      </c>
      <c r="E1147" t="s">
        <v>676</v>
      </c>
      <c r="F1147" t="s">
        <v>3072</v>
      </c>
      <c r="G1147" t="s">
        <v>3073</v>
      </c>
      <c r="H1147">
        <v>315549</v>
      </c>
      <c r="I1147">
        <v>789</v>
      </c>
      <c r="J1147" t="s">
        <v>29</v>
      </c>
      <c r="K1147" t="s">
        <v>30</v>
      </c>
      <c r="L1147">
        <v>11000000</v>
      </c>
      <c r="M1147">
        <v>1999</v>
      </c>
      <c r="N1147">
        <v>7</v>
      </c>
      <c r="O1147">
        <v>90736215</v>
      </c>
    </row>
    <row r="1148" spans="1:15" x14ac:dyDescent="0.3">
      <c r="A1148" t="s">
        <v>753</v>
      </c>
      <c r="B1148">
        <v>153</v>
      </c>
      <c r="C1148">
        <v>126</v>
      </c>
      <c r="D1148">
        <v>162831698</v>
      </c>
      <c r="E1148" t="s">
        <v>533</v>
      </c>
      <c r="F1148" t="s">
        <v>1411</v>
      </c>
      <c r="G1148" t="s">
        <v>3075</v>
      </c>
      <c r="H1148">
        <v>215255</v>
      </c>
      <c r="I1148">
        <v>610</v>
      </c>
      <c r="J1148" t="s">
        <v>29</v>
      </c>
      <c r="K1148" t="s">
        <v>30</v>
      </c>
      <c r="L1148">
        <v>80000000</v>
      </c>
      <c r="M1148">
        <v>1992</v>
      </c>
      <c r="N1148">
        <v>7</v>
      </c>
      <c r="O1148">
        <v>82831698</v>
      </c>
    </row>
    <row r="1149" spans="1:15" x14ac:dyDescent="0.3">
      <c r="A1149" t="s">
        <v>334</v>
      </c>
      <c r="B1149">
        <v>119</v>
      </c>
      <c r="C1149">
        <v>110</v>
      </c>
      <c r="D1149">
        <v>116724075</v>
      </c>
      <c r="E1149" t="s">
        <v>220</v>
      </c>
      <c r="F1149" t="s">
        <v>3077</v>
      </c>
      <c r="G1149" t="s">
        <v>3078</v>
      </c>
      <c r="H1149">
        <v>187181</v>
      </c>
      <c r="I1149">
        <v>564</v>
      </c>
      <c r="J1149" t="s">
        <v>29</v>
      </c>
      <c r="K1149" t="s">
        <v>30</v>
      </c>
      <c r="L1149">
        <v>41000000</v>
      </c>
      <c r="M1149">
        <v>2002</v>
      </c>
      <c r="N1149">
        <v>7</v>
      </c>
      <c r="O1149">
        <v>75724075</v>
      </c>
    </row>
    <row r="1150" spans="1:15" x14ac:dyDescent="0.3">
      <c r="A1150" t="s">
        <v>2468</v>
      </c>
      <c r="B1150">
        <v>150</v>
      </c>
      <c r="C1150">
        <v>124</v>
      </c>
      <c r="D1150">
        <v>116006080</v>
      </c>
      <c r="E1150" t="s">
        <v>699</v>
      </c>
      <c r="F1150" t="s">
        <v>2153</v>
      </c>
      <c r="G1150" t="s">
        <v>3080</v>
      </c>
      <c r="H1150">
        <v>203269</v>
      </c>
      <c r="I1150">
        <v>602</v>
      </c>
      <c r="J1150" t="s">
        <v>29</v>
      </c>
      <c r="K1150" t="s">
        <v>200</v>
      </c>
      <c r="L1150">
        <v>42000000</v>
      </c>
      <c r="M1150">
        <v>1999</v>
      </c>
      <c r="N1150">
        <v>7</v>
      </c>
      <c r="O1150">
        <v>74006080</v>
      </c>
    </row>
    <row r="1151" spans="1:15" x14ac:dyDescent="0.3">
      <c r="A1151" t="s">
        <v>3082</v>
      </c>
      <c r="B1151">
        <v>159</v>
      </c>
      <c r="C1151">
        <v>97</v>
      </c>
      <c r="D1151">
        <v>86049418</v>
      </c>
      <c r="E1151" t="s">
        <v>676</v>
      </c>
      <c r="F1151" t="s">
        <v>3083</v>
      </c>
      <c r="G1151" t="s">
        <v>3084</v>
      </c>
      <c r="H1151">
        <v>245989</v>
      </c>
      <c r="I1151">
        <v>554</v>
      </c>
      <c r="J1151" t="s">
        <v>29</v>
      </c>
      <c r="K1151" t="s">
        <v>30</v>
      </c>
      <c r="L1151">
        <v>17000000</v>
      </c>
      <c r="M1151">
        <v>2004</v>
      </c>
      <c r="N1151">
        <v>7</v>
      </c>
      <c r="O1151">
        <v>69049418</v>
      </c>
    </row>
    <row r="1152" spans="1:15" x14ac:dyDescent="0.3">
      <c r="A1152" t="s">
        <v>2058</v>
      </c>
      <c r="B1152">
        <v>187</v>
      </c>
      <c r="C1152">
        <v>84</v>
      </c>
      <c r="D1152">
        <v>106793915</v>
      </c>
      <c r="E1152" t="s">
        <v>3086</v>
      </c>
      <c r="F1152" t="s">
        <v>3087</v>
      </c>
      <c r="G1152" t="s">
        <v>3088</v>
      </c>
      <c r="H1152">
        <v>140499</v>
      </c>
      <c r="I1152">
        <v>358</v>
      </c>
      <c r="J1152" t="s">
        <v>29</v>
      </c>
      <c r="K1152" t="s">
        <v>200</v>
      </c>
      <c r="L1152">
        <v>45000000</v>
      </c>
      <c r="M1152">
        <v>2000</v>
      </c>
      <c r="N1152">
        <v>7</v>
      </c>
      <c r="O1152">
        <v>61793915</v>
      </c>
    </row>
    <row r="1153" spans="1:15" x14ac:dyDescent="0.3">
      <c r="A1153" t="s">
        <v>1716</v>
      </c>
      <c r="B1153">
        <v>401</v>
      </c>
      <c r="C1153">
        <v>97</v>
      </c>
      <c r="D1153">
        <v>241407328</v>
      </c>
      <c r="E1153" t="s">
        <v>3090</v>
      </c>
      <c r="F1153" t="s">
        <v>1148</v>
      </c>
      <c r="G1153" t="s">
        <v>3091</v>
      </c>
      <c r="H1153">
        <v>252257</v>
      </c>
      <c r="I1153">
        <v>634</v>
      </c>
      <c r="J1153" t="s">
        <v>29</v>
      </c>
      <c r="K1153" t="s">
        <v>30</v>
      </c>
      <c r="L1153">
        <v>180000000</v>
      </c>
      <c r="M1153">
        <v>2014</v>
      </c>
      <c r="N1153">
        <v>7</v>
      </c>
      <c r="O1153">
        <v>61407328</v>
      </c>
    </row>
    <row r="1154" spans="1:15" x14ac:dyDescent="0.3">
      <c r="A1154" t="s">
        <v>1813</v>
      </c>
      <c r="B1154">
        <v>232</v>
      </c>
      <c r="C1154">
        <v>117</v>
      </c>
      <c r="D1154">
        <v>87341380</v>
      </c>
      <c r="E1154" t="s">
        <v>2113</v>
      </c>
      <c r="F1154" t="s">
        <v>1450</v>
      </c>
      <c r="G1154" t="s">
        <v>3093</v>
      </c>
      <c r="H1154">
        <v>255257</v>
      </c>
      <c r="I1154">
        <v>374</v>
      </c>
      <c r="J1154" t="s">
        <v>29</v>
      </c>
      <c r="K1154" t="s">
        <v>30</v>
      </c>
      <c r="L1154">
        <v>27000000</v>
      </c>
      <c r="M1154">
        <v>2008</v>
      </c>
      <c r="N1154">
        <v>7</v>
      </c>
      <c r="O1154">
        <v>60341380</v>
      </c>
    </row>
    <row r="1155" spans="1:15" x14ac:dyDescent="0.3">
      <c r="A1155" t="s">
        <v>1172</v>
      </c>
      <c r="B1155">
        <v>92</v>
      </c>
      <c r="C1155">
        <v>127</v>
      </c>
      <c r="D1155">
        <v>75597042</v>
      </c>
      <c r="E1155" t="s">
        <v>3095</v>
      </c>
      <c r="F1155" t="s">
        <v>902</v>
      </c>
      <c r="G1155" t="s">
        <v>3096</v>
      </c>
      <c r="H1155">
        <v>26434</v>
      </c>
      <c r="I1155">
        <v>174</v>
      </c>
      <c r="J1155" t="s">
        <v>29</v>
      </c>
      <c r="K1155" t="s">
        <v>30</v>
      </c>
      <c r="L1155">
        <v>20000000</v>
      </c>
      <c r="M1155">
        <v>2002</v>
      </c>
      <c r="N1155">
        <v>7</v>
      </c>
      <c r="O1155">
        <v>55597042</v>
      </c>
    </row>
    <row r="1156" spans="1:15" x14ac:dyDescent="0.3">
      <c r="A1156" t="s">
        <v>1753</v>
      </c>
      <c r="B1156">
        <v>89</v>
      </c>
      <c r="C1156">
        <v>87</v>
      </c>
      <c r="D1156">
        <v>85416609</v>
      </c>
      <c r="E1156" t="s">
        <v>296</v>
      </c>
      <c r="F1156" t="s">
        <v>740</v>
      </c>
      <c r="G1156" t="s">
        <v>3098</v>
      </c>
      <c r="H1156">
        <v>58906</v>
      </c>
      <c r="I1156">
        <v>186</v>
      </c>
      <c r="J1156" t="s">
        <v>29</v>
      </c>
      <c r="K1156" t="s">
        <v>30</v>
      </c>
      <c r="L1156">
        <v>30000000</v>
      </c>
      <c r="M1156">
        <v>2004</v>
      </c>
      <c r="N1156">
        <v>7</v>
      </c>
      <c r="O1156">
        <v>55416609</v>
      </c>
    </row>
    <row r="1157" spans="1:15" x14ac:dyDescent="0.3">
      <c r="A1157" t="s">
        <v>1069</v>
      </c>
      <c r="B1157">
        <v>459</v>
      </c>
      <c r="C1157">
        <v>85</v>
      </c>
      <c r="D1157">
        <v>80034302</v>
      </c>
      <c r="E1157" t="s">
        <v>3100</v>
      </c>
      <c r="F1157" t="s">
        <v>3101</v>
      </c>
      <c r="G1157" t="s">
        <v>3102</v>
      </c>
      <c r="H1157">
        <v>296787</v>
      </c>
      <c r="I1157">
        <v>2192</v>
      </c>
      <c r="J1157" t="s">
        <v>29</v>
      </c>
      <c r="K1157" t="s">
        <v>30</v>
      </c>
      <c r="L1157">
        <v>25000000</v>
      </c>
      <c r="M1157">
        <v>2008</v>
      </c>
      <c r="N1157">
        <v>7</v>
      </c>
      <c r="O1157">
        <v>55034302</v>
      </c>
    </row>
    <row r="1158" spans="1:15" x14ac:dyDescent="0.3">
      <c r="A1158" t="s">
        <v>1075</v>
      </c>
      <c r="B1158">
        <v>129</v>
      </c>
      <c r="C1158">
        <v>130</v>
      </c>
      <c r="D1158">
        <v>63600000</v>
      </c>
      <c r="E1158" t="s">
        <v>715</v>
      </c>
      <c r="F1158" t="s">
        <v>3104</v>
      </c>
      <c r="G1158" t="s">
        <v>3105</v>
      </c>
      <c r="H1158">
        <v>82073</v>
      </c>
      <c r="I1158">
        <v>275</v>
      </c>
      <c r="J1158" t="s">
        <v>29</v>
      </c>
      <c r="K1158" t="s">
        <v>200</v>
      </c>
      <c r="L1158">
        <v>9000000</v>
      </c>
      <c r="M1158">
        <v>1965</v>
      </c>
      <c r="N1158">
        <v>7</v>
      </c>
      <c r="O1158">
        <v>54600000</v>
      </c>
    </row>
    <row r="1159" spans="1:15" x14ac:dyDescent="0.3">
      <c r="A1159" t="s">
        <v>3107</v>
      </c>
      <c r="B1159">
        <v>252</v>
      </c>
      <c r="C1159">
        <v>123</v>
      </c>
      <c r="D1159">
        <v>94125426</v>
      </c>
      <c r="E1159" t="s">
        <v>607</v>
      </c>
      <c r="F1159" t="s">
        <v>1539</v>
      </c>
      <c r="G1159" t="s">
        <v>3108</v>
      </c>
      <c r="H1159">
        <v>79264</v>
      </c>
      <c r="I1159">
        <v>277</v>
      </c>
      <c r="J1159" t="s">
        <v>29</v>
      </c>
      <c r="K1159" t="s">
        <v>30</v>
      </c>
      <c r="L1159">
        <v>40000000</v>
      </c>
      <c r="M1159">
        <v>2009</v>
      </c>
      <c r="N1159">
        <v>7</v>
      </c>
      <c r="O1159">
        <v>54125426</v>
      </c>
    </row>
    <row r="1160" spans="1:15" x14ac:dyDescent="0.3">
      <c r="A1160" t="s">
        <v>2093</v>
      </c>
      <c r="B1160">
        <v>240</v>
      </c>
      <c r="C1160">
        <v>96</v>
      </c>
      <c r="D1160">
        <v>143618384</v>
      </c>
      <c r="E1160" t="s">
        <v>2320</v>
      </c>
      <c r="F1160" t="s">
        <v>2892</v>
      </c>
      <c r="G1160" t="s">
        <v>3110</v>
      </c>
      <c r="H1160">
        <v>165333</v>
      </c>
      <c r="I1160">
        <v>186</v>
      </c>
      <c r="J1160" t="s">
        <v>29</v>
      </c>
      <c r="K1160" t="s">
        <v>30</v>
      </c>
      <c r="L1160">
        <v>90000000</v>
      </c>
      <c r="M1160">
        <v>2011</v>
      </c>
      <c r="N1160">
        <v>7</v>
      </c>
      <c r="O1160">
        <v>53618384</v>
      </c>
    </row>
    <row r="1161" spans="1:15" x14ac:dyDescent="0.3">
      <c r="A1161" t="s">
        <v>807</v>
      </c>
      <c r="B1161">
        <v>155</v>
      </c>
      <c r="C1161">
        <v>111</v>
      </c>
      <c r="D1161">
        <v>106126012</v>
      </c>
      <c r="E1161" t="s">
        <v>1576</v>
      </c>
      <c r="F1161" t="s">
        <v>339</v>
      </c>
      <c r="G1161" t="s">
        <v>3112</v>
      </c>
      <c r="H1161">
        <v>285623</v>
      </c>
      <c r="I1161">
        <v>497</v>
      </c>
      <c r="J1161" t="s">
        <v>29</v>
      </c>
      <c r="K1161" t="s">
        <v>30</v>
      </c>
      <c r="L1161">
        <v>60000000</v>
      </c>
      <c r="M1161">
        <v>2003</v>
      </c>
      <c r="N1161">
        <v>7</v>
      </c>
      <c r="O1161">
        <v>46126012</v>
      </c>
    </row>
    <row r="1162" spans="1:15" x14ac:dyDescent="0.3">
      <c r="A1162" t="s">
        <v>3114</v>
      </c>
      <c r="B1162">
        <v>359</v>
      </c>
      <c r="C1162">
        <v>106</v>
      </c>
      <c r="D1162">
        <v>91439400</v>
      </c>
      <c r="E1162" t="s">
        <v>500</v>
      </c>
      <c r="F1162" t="s">
        <v>61</v>
      </c>
      <c r="G1162" t="s">
        <v>3115</v>
      </c>
      <c r="H1162">
        <v>200647</v>
      </c>
      <c r="I1162">
        <v>384</v>
      </c>
      <c r="J1162" t="s">
        <v>29</v>
      </c>
      <c r="K1162" t="s">
        <v>200</v>
      </c>
      <c r="L1162">
        <v>50000000</v>
      </c>
      <c r="M1162">
        <v>2014</v>
      </c>
      <c r="N1162">
        <v>7</v>
      </c>
      <c r="O1162">
        <v>41439400</v>
      </c>
    </row>
    <row r="1163" spans="1:15" x14ac:dyDescent="0.3">
      <c r="A1163" t="s">
        <v>3117</v>
      </c>
      <c r="B1163">
        <v>92</v>
      </c>
      <c r="C1163">
        <v>121</v>
      </c>
      <c r="D1163">
        <v>65703412</v>
      </c>
      <c r="E1163" t="s">
        <v>699</v>
      </c>
      <c r="F1163" t="s">
        <v>1809</v>
      </c>
      <c r="G1163" t="s">
        <v>3118</v>
      </c>
      <c r="H1163">
        <v>57958</v>
      </c>
      <c r="I1163">
        <v>345</v>
      </c>
      <c r="J1163" t="s">
        <v>29</v>
      </c>
      <c r="K1163" t="s">
        <v>30</v>
      </c>
      <c r="L1163">
        <v>26000000</v>
      </c>
      <c r="M1163">
        <v>1998</v>
      </c>
      <c r="N1163">
        <v>7</v>
      </c>
      <c r="O1163">
        <v>39703412</v>
      </c>
    </row>
    <row r="1164" spans="1:15" x14ac:dyDescent="0.3">
      <c r="A1164" t="s">
        <v>115</v>
      </c>
      <c r="B1164">
        <v>59</v>
      </c>
      <c r="C1164">
        <v>119</v>
      </c>
      <c r="D1164">
        <v>52293982</v>
      </c>
      <c r="E1164" t="s">
        <v>459</v>
      </c>
      <c r="F1164" t="s">
        <v>649</v>
      </c>
      <c r="G1164" t="s">
        <v>3120</v>
      </c>
      <c r="H1164">
        <v>57831</v>
      </c>
      <c r="I1164">
        <v>115</v>
      </c>
      <c r="J1164" t="s">
        <v>29</v>
      </c>
      <c r="K1164" t="s">
        <v>30</v>
      </c>
      <c r="L1164">
        <v>13800000</v>
      </c>
      <c r="M1164">
        <v>1986</v>
      </c>
      <c r="N1164">
        <v>7</v>
      </c>
      <c r="O1164">
        <v>38493982</v>
      </c>
    </row>
    <row r="1165" spans="1:15" x14ac:dyDescent="0.3">
      <c r="A1165" t="s">
        <v>363</v>
      </c>
      <c r="B1165">
        <v>139</v>
      </c>
      <c r="C1165">
        <v>103</v>
      </c>
      <c r="D1165">
        <v>42365600</v>
      </c>
      <c r="E1165" t="s">
        <v>3122</v>
      </c>
      <c r="F1165" t="s">
        <v>3123</v>
      </c>
      <c r="G1165" t="s">
        <v>3124</v>
      </c>
      <c r="H1165">
        <v>45890</v>
      </c>
      <c r="I1165">
        <v>177</v>
      </c>
      <c r="J1165" t="s">
        <v>29</v>
      </c>
      <c r="K1165" t="s">
        <v>200</v>
      </c>
      <c r="L1165">
        <v>5000000</v>
      </c>
      <c r="M1165">
        <v>1981</v>
      </c>
      <c r="N1165">
        <v>7</v>
      </c>
      <c r="O1165">
        <v>37365600</v>
      </c>
    </row>
    <row r="1166" spans="1:15" x14ac:dyDescent="0.3">
      <c r="A1166" t="s">
        <v>2677</v>
      </c>
      <c r="B1166">
        <v>129</v>
      </c>
      <c r="C1166">
        <v>68</v>
      </c>
      <c r="D1166">
        <v>53868030</v>
      </c>
      <c r="E1166" t="s">
        <v>338</v>
      </c>
      <c r="F1166" t="s">
        <v>1586</v>
      </c>
      <c r="G1166" t="s">
        <v>3126</v>
      </c>
      <c r="H1166">
        <v>183425</v>
      </c>
      <c r="I1166">
        <v>425</v>
      </c>
      <c r="J1166" t="s">
        <v>29</v>
      </c>
      <c r="K1166" t="s">
        <v>30</v>
      </c>
      <c r="L1166">
        <v>17000000</v>
      </c>
      <c r="M1166">
        <v>1997</v>
      </c>
      <c r="N1166">
        <v>7</v>
      </c>
      <c r="O1166">
        <v>36868030</v>
      </c>
    </row>
    <row r="1167" spans="1:15" x14ac:dyDescent="0.3">
      <c r="A1167" t="s">
        <v>920</v>
      </c>
      <c r="B1167">
        <v>129</v>
      </c>
      <c r="C1167">
        <v>116</v>
      </c>
      <c r="D1167">
        <v>71026631</v>
      </c>
      <c r="E1167" t="s">
        <v>208</v>
      </c>
      <c r="F1167" t="s">
        <v>837</v>
      </c>
      <c r="G1167" t="s">
        <v>3128</v>
      </c>
      <c r="H1167">
        <v>98899</v>
      </c>
      <c r="I1167">
        <v>394</v>
      </c>
      <c r="J1167" t="s">
        <v>29</v>
      </c>
      <c r="K1167" t="s">
        <v>30</v>
      </c>
      <c r="L1167">
        <v>36000000</v>
      </c>
      <c r="M1167">
        <v>2002</v>
      </c>
      <c r="N1167">
        <v>7</v>
      </c>
      <c r="O1167">
        <v>35026631</v>
      </c>
    </row>
    <row r="1168" spans="1:15" x14ac:dyDescent="0.3">
      <c r="A1168" t="s">
        <v>2305</v>
      </c>
      <c r="B1168">
        <v>34</v>
      </c>
      <c r="C1168">
        <v>129</v>
      </c>
      <c r="D1168">
        <v>34522221</v>
      </c>
      <c r="E1168" t="s">
        <v>92</v>
      </c>
      <c r="F1168" t="s">
        <v>3130</v>
      </c>
      <c r="G1168" t="s">
        <v>3131</v>
      </c>
      <c r="H1168">
        <v>15401</v>
      </c>
      <c r="I1168">
        <v>175</v>
      </c>
      <c r="J1168" t="s">
        <v>29</v>
      </c>
      <c r="K1168" t="s">
        <v>30</v>
      </c>
      <c r="L1168">
        <v>2000000</v>
      </c>
      <c r="M1168">
        <v>2011</v>
      </c>
      <c r="N1168">
        <v>7</v>
      </c>
      <c r="O1168">
        <v>32522221</v>
      </c>
    </row>
    <row r="1169" spans="1:15" x14ac:dyDescent="0.3">
      <c r="A1169" t="s">
        <v>1243</v>
      </c>
      <c r="B1169">
        <v>599</v>
      </c>
      <c r="C1169">
        <v>153</v>
      </c>
      <c r="D1169">
        <v>262030663</v>
      </c>
      <c r="E1169" t="s">
        <v>309</v>
      </c>
      <c r="F1169" t="s">
        <v>490</v>
      </c>
      <c r="G1169" t="s">
        <v>3133</v>
      </c>
      <c r="H1169">
        <v>451803</v>
      </c>
      <c r="I1169">
        <v>1225</v>
      </c>
      <c r="J1169" t="s">
        <v>29</v>
      </c>
      <c r="K1169" t="s">
        <v>30</v>
      </c>
      <c r="L1169">
        <v>230000000</v>
      </c>
      <c r="M1169">
        <v>2012</v>
      </c>
      <c r="N1169">
        <v>7</v>
      </c>
      <c r="O1169">
        <v>32030663</v>
      </c>
    </row>
    <row r="1170" spans="1:15" x14ac:dyDescent="0.3">
      <c r="A1170" t="s">
        <v>1706</v>
      </c>
      <c r="B1170">
        <v>120</v>
      </c>
      <c r="C1170">
        <v>99</v>
      </c>
      <c r="D1170">
        <v>101217900</v>
      </c>
      <c r="E1170" t="s">
        <v>3135</v>
      </c>
      <c r="F1170" t="s">
        <v>3136</v>
      </c>
      <c r="G1170" t="s">
        <v>3137</v>
      </c>
      <c r="H1170">
        <v>91093</v>
      </c>
      <c r="I1170">
        <v>353</v>
      </c>
      <c r="J1170" t="s">
        <v>29</v>
      </c>
      <c r="K1170" t="s">
        <v>30</v>
      </c>
      <c r="L1170">
        <v>70000000</v>
      </c>
      <c r="M1170">
        <v>1998</v>
      </c>
      <c r="N1170">
        <v>7</v>
      </c>
      <c r="O1170">
        <v>31217900</v>
      </c>
    </row>
    <row r="1171" spans="1:15" x14ac:dyDescent="0.3">
      <c r="A1171" t="s">
        <v>1137</v>
      </c>
      <c r="B1171">
        <v>516</v>
      </c>
      <c r="C1171">
        <v>115</v>
      </c>
      <c r="D1171">
        <v>181015141</v>
      </c>
      <c r="E1171" t="s">
        <v>309</v>
      </c>
      <c r="F1171" t="s">
        <v>464</v>
      </c>
      <c r="G1171" t="s">
        <v>3138</v>
      </c>
      <c r="H1171">
        <v>536314</v>
      </c>
      <c r="I1171">
        <v>738</v>
      </c>
      <c r="J1171" t="s">
        <v>29</v>
      </c>
      <c r="K1171" t="s">
        <v>30</v>
      </c>
      <c r="L1171">
        <v>150000000</v>
      </c>
      <c r="M1171">
        <v>2011</v>
      </c>
      <c r="N1171">
        <v>7</v>
      </c>
      <c r="O1171">
        <v>31015141</v>
      </c>
    </row>
    <row r="1172" spans="1:15" x14ac:dyDescent="0.3">
      <c r="A1172" t="s">
        <v>1604</v>
      </c>
      <c r="B1172">
        <v>226</v>
      </c>
      <c r="C1172">
        <v>133</v>
      </c>
      <c r="D1172">
        <v>51483949</v>
      </c>
      <c r="E1172" t="s">
        <v>3139</v>
      </c>
      <c r="F1172" t="s">
        <v>3140</v>
      </c>
      <c r="G1172" t="s">
        <v>3141</v>
      </c>
      <c r="H1172">
        <v>208092</v>
      </c>
      <c r="I1172">
        <v>806</v>
      </c>
      <c r="J1172" t="s">
        <v>29</v>
      </c>
      <c r="K1172" t="s">
        <v>200</v>
      </c>
      <c r="L1172">
        <v>22000000</v>
      </c>
      <c r="M1172">
        <v>2003</v>
      </c>
      <c r="N1172">
        <v>7</v>
      </c>
      <c r="O1172">
        <v>29483949</v>
      </c>
    </row>
    <row r="1173" spans="1:15" x14ac:dyDescent="0.3">
      <c r="A1173" t="s">
        <v>2308</v>
      </c>
      <c r="B1173">
        <v>79</v>
      </c>
      <c r="C1173">
        <v>95</v>
      </c>
      <c r="D1173">
        <v>34099640</v>
      </c>
      <c r="E1173" t="s">
        <v>3095</v>
      </c>
      <c r="F1173" t="s">
        <v>3142</v>
      </c>
      <c r="G1173" t="s">
        <v>3143</v>
      </c>
      <c r="H1173">
        <v>16651</v>
      </c>
      <c r="I1173">
        <v>149</v>
      </c>
      <c r="J1173" t="s">
        <v>29</v>
      </c>
      <c r="K1173" t="s">
        <v>30</v>
      </c>
      <c r="L1173">
        <v>5000000</v>
      </c>
      <c r="M1173">
        <v>2000</v>
      </c>
      <c r="N1173">
        <v>7</v>
      </c>
      <c r="O1173">
        <v>29099640</v>
      </c>
    </row>
    <row r="1174" spans="1:15" x14ac:dyDescent="0.3">
      <c r="A1174" t="s">
        <v>2145</v>
      </c>
      <c r="B1174">
        <v>88</v>
      </c>
      <c r="C1174">
        <v>101</v>
      </c>
      <c r="D1174">
        <v>60328558</v>
      </c>
      <c r="E1174" t="s">
        <v>1056</v>
      </c>
      <c r="F1174" t="s">
        <v>520</v>
      </c>
      <c r="G1174" t="s">
        <v>3145</v>
      </c>
      <c r="H1174">
        <v>61396</v>
      </c>
      <c r="I1174">
        <v>159</v>
      </c>
      <c r="J1174" t="s">
        <v>29</v>
      </c>
      <c r="K1174" t="s">
        <v>30</v>
      </c>
      <c r="L1174">
        <v>32000000</v>
      </c>
      <c r="M1174">
        <v>1988</v>
      </c>
      <c r="N1174">
        <v>7</v>
      </c>
      <c r="O1174">
        <v>28328558</v>
      </c>
    </row>
    <row r="1175" spans="1:15" x14ac:dyDescent="0.3">
      <c r="A1175" t="s">
        <v>1592</v>
      </c>
      <c r="B1175">
        <v>72</v>
      </c>
      <c r="C1175">
        <v>251</v>
      </c>
      <c r="D1175">
        <v>57750000</v>
      </c>
      <c r="E1175" t="s">
        <v>655</v>
      </c>
      <c r="F1175" t="s">
        <v>2902</v>
      </c>
      <c r="G1175" t="s">
        <v>3146</v>
      </c>
      <c r="H1175">
        <v>21554</v>
      </c>
      <c r="I1175">
        <v>192</v>
      </c>
      <c r="J1175" t="s">
        <v>29</v>
      </c>
      <c r="K1175" t="s">
        <v>200</v>
      </c>
      <c r="L1175">
        <v>31115000</v>
      </c>
      <c r="M1175">
        <v>1963</v>
      </c>
      <c r="N1175">
        <v>7</v>
      </c>
      <c r="O1175">
        <v>26635000</v>
      </c>
    </row>
    <row r="1176" spans="1:15" x14ac:dyDescent="0.3">
      <c r="A1176" t="s">
        <v>3147</v>
      </c>
      <c r="B1176">
        <v>77</v>
      </c>
      <c r="C1176">
        <v>92</v>
      </c>
      <c r="D1176">
        <v>38624000</v>
      </c>
      <c r="E1176" t="s">
        <v>1941</v>
      </c>
      <c r="F1176" t="s">
        <v>1823</v>
      </c>
      <c r="G1176" t="s">
        <v>3148</v>
      </c>
      <c r="H1176">
        <v>156143</v>
      </c>
      <c r="I1176">
        <v>289</v>
      </c>
      <c r="J1176" t="s">
        <v>29</v>
      </c>
      <c r="K1176" t="s">
        <v>30</v>
      </c>
      <c r="L1176">
        <v>12000000</v>
      </c>
      <c r="M1176">
        <v>1996</v>
      </c>
      <c r="N1176">
        <v>7</v>
      </c>
      <c r="O1176">
        <v>26624000</v>
      </c>
    </row>
    <row r="1177" spans="1:15" x14ac:dyDescent="0.3">
      <c r="A1177" t="s">
        <v>936</v>
      </c>
      <c r="B1177">
        <v>191</v>
      </c>
      <c r="C1177">
        <v>90</v>
      </c>
      <c r="D1177">
        <v>124870275</v>
      </c>
      <c r="E1177" t="s">
        <v>1665</v>
      </c>
      <c r="F1177" t="s">
        <v>3150</v>
      </c>
      <c r="G1177" t="s">
        <v>3151</v>
      </c>
      <c r="H1177">
        <v>152601</v>
      </c>
      <c r="I1177">
        <v>156</v>
      </c>
      <c r="J1177" t="s">
        <v>29</v>
      </c>
      <c r="K1177" t="s">
        <v>30</v>
      </c>
      <c r="L1177">
        <v>100000000</v>
      </c>
      <c r="M1177">
        <v>2009</v>
      </c>
      <c r="N1177">
        <v>7</v>
      </c>
      <c r="O1177">
        <v>24870275</v>
      </c>
    </row>
    <row r="1178" spans="1:15" x14ac:dyDescent="0.3">
      <c r="A1178" t="s">
        <v>522</v>
      </c>
      <c r="B1178">
        <v>341</v>
      </c>
      <c r="C1178">
        <v>96</v>
      </c>
      <c r="D1178">
        <v>60338891</v>
      </c>
      <c r="E1178" t="s">
        <v>73</v>
      </c>
      <c r="F1178" t="s">
        <v>221</v>
      </c>
      <c r="G1178" t="s">
        <v>3152</v>
      </c>
      <c r="H1178">
        <v>248468</v>
      </c>
      <c r="I1178">
        <v>545</v>
      </c>
      <c r="J1178" t="s">
        <v>29</v>
      </c>
      <c r="K1178" t="s">
        <v>30</v>
      </c>
      <c r="L1178">
        <v>37000000</v>
      </c>
      <c r="M1178">
        <v>2008</v>
      </c>
      <c r="N1178">
        <v>7</v>
      </c>
      <c r="O1178">
        <v>23338891</v>
      </c>
    </row>
    <row r="1179" spans="1:15" x14ac:dyDescent="0.3">
      <c r="A1179" t="s">
        <v>1580</v>
      </c>
      <c r="B1179">
        <v>387</v>
      </c>
      <c r="C1179">
        <v>130</v>
      </c>
      <c r="D1179">
        <v>80033643</v>
      </c>
      <c r="E1179" t="s">
        <v>3153</v>
      </c>
      <c r="F1179" t="s">
        <v>649</v>
      </c>
      <c r="G1179" t="s">
        <v>3154</v>
      </c>
      <c r="H1179">
        <v>226570</v>
      </c>
      <c r="I1179">
        <v>448</v>
      </c>
      <c r="J1179" t="s">
        <v>29</v>
      </c>
      <c r="K1179" t="s">
        <v>30</v>
      </c>
      <c r="L1179">
        <v>60000000</v>
      </c>
      <c r="M1179">
        <v>2012</v>
      </c>
      <c r="N1179">
        <v>7</v>
      </c>
      <c r="O1179">
        <v>20033643</v>
      </c>
    </row>
    <row r="1180" spans="1:15" x14ac:dyDescent="0.3">
      <c r="A1180" t="s">
        <v>1580</v>
      </c>
      <c r="B1180">
        <v>387</v>
      </c>
      <c r="C1180">
        <v>130</v>
      </c>
      <c r="D1180">
        <v>80033643</v>
      </c>
      <c r="E1180" t="s">
        <v>3153</v>
      </c>
      <c r="F1180" t="s">
        <v>649</v>
      </c>
      <c r="G1180" t="s">
        <v>3154</v>
      </c>
      <c r="H1180">
        <v>226583</v>
      </c>
      <c r="I1180">
        <v>448</v>
      </c>
      <c r="J1180" t="s">
        <v>29</v>
      </c>
      <c r="K1180" t="s">
        <v>30</v>
      </c>
      <c r="L1180">
        <v>60000000</v>
      </c>
      <c r="M1180">
        <v>2012</v>
      </c>
      <c r="N1180">
        <v>7</v>
      </c>
      <c r="O1180">
        <v>20033643</v>
      </c>
    </row>
    <row r="1181" spans="1:15" x14ac:dyDescent="0.3">
      <c r="A1181" t="s">
        <v>2417</v>
      </c>
      <c r="B1181">
        <v>308</v>
      </c>
      <c r="C1181">
        <v>121</v>
      </c>
      <c r="D1181">
        <v>110416702</v>
      </c>
      <c r="E1181" t="s">
        <v>1259</v>
      </c>
      <c r="F1181" t="s">
        <v>388</v>
      </c>
      <c r="G1181" t="s">
        <v>3155</v>
      </c>
      <c r="H1181">
        <v>307539</v>
      </c>
      <c r="I1181">
        <v>577</v>
      </c>
      <c r="J1181" t="s">
        <v>29</v>
      </c>
      <c r="K1181" t="s">
        <v>30</v>
      </c>
      <c r="L1181">
        <v>92000000</v>
      </c>
      <c r="M1181">
        <v>2008</v>
      </c>
      <c r="N1181">
        <v>7</v>
      </c>
      <c r="O1181">
        <v>18416702</v>
      </c>
    </row>
    <row r="1182" spans="1:15" x14ac:dyDescent="0.3">
      <c r="A1182" t="s">
        <v>3156</v>
      </c>
      <c r="B1182">
        <v>142</v>
      </c>
      <c r="C1182">
        <v>121</v>
      </c>
      <c r="D1182">
        <v>83892374</v>
      </c>
      <c r="E1182" t="s">
        <v>217</v>
      </c>
      <c r="F1182" t="s">
        <v>2902</v>
      </c>
      <c r="G1182" t="s">
        <v>3157</v>
      </c>
      <c r="H1182">
        <v>85720</v>
      </c>
      <c r="I1182">
        <v>297</v>
      </c>
      <c r="J1182" t="s">
        <v>29</v>
      </c>
      <c r="K1182" t="s">
        <v>30</v>
      </c>
      <c r="L1182">
        <v>66000000</v>
      </c>
      <c r="M1182">
        <v>1998</v>
      </c>
      <c r="N1182">
        <v>7</v>
      </c>
      <c r="O1182">
        <v>17892374</v>
      </c>
    </row>
    <row r="1183" spans="1:15" x14ac:dyDescent="0.3">
      <c r="A1183" t="s">
        <v>3158</v>
      </c>
      <c r="B1183">
        <v>170</v>
      </c>
      <c r="C1183">
        <v>93</v>
      </c>
      <c r="D1183">
        <v>27829874</v>
      </c>
      <c r="E1183" t="s">
        <v>1576</v>
      </c>
      <c r="F1183" t="s">
        <v>339</v>
      </c>
      <c r="G1183" t="s">
        <v>3159</v>
      </c>
      <c r="H1183">
        <v>196422</v>
      </c>
      <c r="I1183">
        <v>444</v>
      </c>
      <c r="J1183" t="s">
        <v>29</v>
      </c>
      <c r="K1183" t="s">
        <v>30</v>
      </c>
      <c r="L1183">
        <v>12000000</v>
      </c>
      <c r="M1183">
        <v>2006</v>
      </c>
      <c r="N1183">
        <v>7</v>
      </c>
      <c r="O1183">
        <v>15829874</v>
      </c>
    </row>
    <row r="1184" spans="1:15" x14ac:dyDescent="0.3">
      <c r="A1184" t="s">
        <v>1695</v>
      </c>
      <c r="B1184">
        <v>274</v>
      </c>
      <c r="C1184">
        <v>100</v>
      </c>
      <c r="D1184">
        <v>28637507</v>
      </c>
      <c r="E1184" t="s">
        <v>2457</v>
      </c>
      <c r="F1184" t="s">
        <v>1465</v>
      </c>
      <c r="G1184" t="s">
        <v>3161</v>
      </c>
      <c r="H1184">
        <v>212167</v>
      </c>
      <c r="I1184">
        <v>713</v>
      </c>
      <c r="J1184" t="s">
        <v>29</v>
      </c>
      <c r="K1184" t="s">
        <v>200</v>
      </c>
      <c r="L1184">
        <v>15000000</v>
      </c>
      <c r="M1184">
        <v>2007</v>
      </c>
      <c r="N1184">
        <v>7</v>
      </c>
      <c r="O1184">
        <v>13637507</v>
      </c>
    </row>
    <row r="1185" spans="1:15" x14ac:dyDescent="0.3">
      <c r="A1185" t="s">
        <v>1756</v>
      </c>
      <c r="B1185">
        <v>203</v>
      </c>
      <c r="C1185">
        <v>86</v>
      </c>
      <c r="D1185">
        <v>14564027</v>
      </c>
      <c r="E1185" t="s">
        <v>1900</v>
      </c>
      <c r="F1185" t="s">
        <v>3163</v>
      </c>
      <c r="G1185" t="s">
        <v>3164</v>
      </c>
      <c r="H1185">
        <v>76407</v>
      </c>
      <c r="I1185">
        <v>335</v>
      </c>
      <c r="J1185" t="s">
        <v>29</v>
      </c>
      <c r="K1185" t="s">
        <v>200</v>
      </c>
      <c r="L1185">
        <v>1000000</v>
      </c>
      <c r="M1185">
        <v>1987</v>
      </c>
      <c r="N1185">
        <v>7</v>
      </c>
      <c r="O1185">
        <v>13564027</v>
      </c>
    </row>
    <row r="1186" spans="1:15" x14ac:dyDescent="0.3">
      <c r="A1186" t="s">
        <v>1025</v>
      </c>
      <c r="B1186">
        <v>654</v>
      </c>
      <c r="C1186">
        <v>123</v>
      </c>
      <c r="D1186">
        <v>202351611</v>
      </c>
      <c r="E1186" t="s">
        <v>3165</v>
      </c>
      <c r="F1186" t="s">
        <v>3166</v>
      </c>
      <c r="G1186" t="s">
        <v>3167</v>
      </c>
      <c r="H1186">
        <v>465019</v>
      </c>
      <c r="I1186">
        <v>995</v>
      </c>
      <c r="J1186" t="s">
        <v>29</v>
      </c>
      <c r="K1186" t="s">
        <v>30</v>
      </c>
      <c r="L1186">
        <v>190000000</v>
      </c>
      <c r="M1186">
        <v>2013</v>
      </c>
      <c r="N1186">
        <v>7</v>
      </c>
      <c r="O1186">
        <v>12351611</v>
      </c>
    </row>
    <row r="1187" spans="1:15" x14ac:dyDescent="0.3">
      <c r="A1187" t="s">
        <v>1728</v>
      </c>
      <c r="B1187">
        <v>634</v>
      </c>
      <c r="C1187">
        <v>95</v>
      </c>
      <c r="D1187">
        <v>42043633</v>
      </c>
      <c r="E1187" t="s">
        <v>3169</v>
      </c>
      <c r="F1187" t="s">
        <v>464</v>
      </c>
      <c r="G1187" t="s">
        <v>3170</v>
      </c>
      <c r="H1187">
        <v>277172</v>
      </c>
      <c r="I1187">
        <v>986</v>
      </c>
      <c r="J1187" t="s">
        <v>29</v>
      </c>
      <c r="K1187" t="s">
        <v>30</v>
      </c>
      <c r="L1187">
        <v>30000000</v>
      </c>
      <c r="M1187">
        <v>2012</v>
      </c>
      <c r="N1187">
        <v>7</v>
      </c>
      <c r="O1187">
        <v>12043633</v>
      </c>
    </row>
    <row r="1188" spans="1:15" x14ac:dyDescent="0.3">
      <c r="A1188" t="s">
        <v>1816</v>
      </c>
      <c r="B1188">
        <v>151</v>
      </c>
      <c r="C1188">
        <v>124</v>
      </c>
      <c r="D1188">
        <v>36447959</v>
      </c>
      <c r="E1188" t="s">
        <v>379</v>
      </c>
      <c r="F1188" t="s">
        <v>2881</v>
      </c>
      <c r="G1188" t="s">
        <v>3172</v>
      </c>
      <c r="H1188">
        <v>35833</v>
      </c>
      <c r="I1188">
        <v>96</v>
      </c>
      <c r="J1188" t="s">
        <v>29</v>
      </c>
      <c r="K1188" t="s">
        <v>30</v>
      </c>
      <c r="L1188">
        <v>25000000</v>
      </c>
      <c r="M1188">
        <v>2014</v>
      </c>
      <c r="N1188">
        <v>7</v>
      </c>
      <c r="O1188">
        <v>11447959</v>
      </c>
    </row>
    <row r="1189" spans="1:15" x14ac:dyDescent="0.3">
      <c r="A1189" t="s">
        <v>1568</v>
      </c>
      <c r="B1189">
        <v>391</v>
      </c>
      <c r="C1189">
        <v>123</v>
      </c>
      <c r="D1189">
        <v>62563543</v>
      </c>
      <c r="E1189" t="s">
        <v>116</v>
      </c>
      <c r="F1189" t="s">
        <v>482</v>
      </c>
      <c r="G1189" t="s">
        <v>3174</v>
      </c>
      <c r="H1189">
        <v>115216</v>
      </c>
      <c r="I1189">
        <v>289</v>
      </c>
      <c r="J1189" t="s">
        <v>29</v>
      </c>
      <c r="K1189" t="s">
        <v>30</v>
      </c>
      <c r="L1189">
        <v>53000000</v>
      </c>
      <c r="M1189">
        <v>2015</v>
      </c>
      <c r="N1189">
        <v>7</v>
      </c>
      <c r="O1189">
        <v>9563543</v>
      </c>
    </row>
    <row r="1190" spans="1:15" x14ac:dyDescent="0.3">
      <c r="A1190" t="s">
        <v>2946</v>
      </c>
      <c r="B1190">
        <v>164</v>
      </c>
      <c r="C1190">
        <v>99</v>
      </c>
      <c r="D1190">
        <v>21133087</v>
      </c>
      <c r="E1190" t="s">
        <v>211</v>
      </c>
      <c r="F1190" t="s">
        <v>2866</v>
      </c>
      <c r="G1190" t="s">
        <v>3176</v>
      </c>
      <c r="H1190">
        <v>62468</v>
      </c>
      <c r="I1190">
        <v>374</v>
      </c>
      <c r="J1190" t="s">
        <v>29</v>
      </c>
      <c r="K1190" t="s">
        <v>30</v>
      </c>
      <c r="L1190">
        <v>12000000</v>
      </c>
      <c r="M1190">
        <v>1999</v>
      </c>
      <c r="N1190">
        <v>7</v>
      </c>
      <c r="O1190">
        <v>9133087</v>
      </c>
    </row>
    <row r="1191" spans="1:15" x14ac:dyDescent="0.3">
      <c r="A1191" t="s">
        <v>1631</v>
      </c>
      <c r="B1191">
        <v>132</v>
      </c>
      <c r="C1191">
        <v>120</v>
      </c>
      <c r="D1191">
        <v>16938179</v>
      </c>
      <c r="E1191" t="s">
        <v>208</v>
      </c>
      <c r="F1191" t="s">
        <v>788</v>
      </c>
      <c r="G1191" t="s">
        <v>3177</v>
      </c>
      <c r="H1191">
        <v>41313</v>
      </c>
      <c r="I1191">
        <v>246</v>
      </c>
      <c r="J1191" t="s">
        <v>29</v>
      </c>
      <c r="K1191" t="s">
        <v>30</v>
      </c>
      <c r="L1191">
        <v>8000000</v>
      </c>
      <c r="M1191">
        <v>2000</v>
      </c>
      <c r="N1191">
        <v>7</v>
      </c>
      <c r="O1191">
        <v>8938179</v>
      </c>
    </row>
    <row r="1192" spans="1:15" x14ac:dyDescent="0.3">
      <c r="A1192" t="s">
        <v>1337</v>
      </c>
      <c r="B1192">
        <v>386</v>
      </c>
      <c r="C1192">
        <v>99</v>
      </c>
      <c r="D1192">
        <v>14597405</v>
      </c>
      <c r="E1192" t="s">
        <v>393</v>
      </c>
      <c r="F1192" t="s">
        <v>1248</v>
      </c>
      <c r="G1192" t="s">
        <v>3178</v>
      </c>
      <c r="H1192">
        <v>71679</v>
      </c>
      <c r="I1192">
        <v>216</v>
      </c>
      <c r="J1192" t="s">
        <v>29</v>
      </c>
      <c r="K1192" t="s">
        <v>200</v>
      </c>
      <c r="L1192">
        <v>6400000</v>
      </c>
      <c r="M1192">
        <v>2011</v>
      </c>
      <c r="N1192">
        <v>7</v>
      </c>
      <c r="O1192">
        <v>8197405</v>
      </c>
    </row>
    <row r="1193" spans="1:15" x14ac:dyDescent="0.3">
      <c r="A1193" t="s">
        <v>603</v>
      </c>
      <c r="B1193">
        <v>427</v>
      </c>
      <c r="C1193">
        <v>109</v>
      </c>
      <c r="D1193">
        <v>26003149</v>
      </c>
      <c r="E1193" t="s">
        <v>3179</v>
      </c>
      <c r="F1193" t="s">
        <v>1870</v>
      </c>
      <c r="G1193" t="s">
        <v>3180</v>
      </c>
      <c r="H1193">
        <v>185587</v>
      </c>
      <c r="I1193">
        <v>401</v>
      </c>
      <c r="J1193" t="s">
        <v>29</v>
      </c>
      <c r="K1193" t="s">
        <v>200</v>
      </c>
      <c r="L1193">
        <v>20000000</v>
      </c>
      <c r="M1193">
        <v>2013</v>
      </c>
      <c r="N1193">
        <v>7</v>
      </c>
      <c r="O1193">
        <v>6003149</v>
      </c>
    </row>
    <row r="1194" spans="1:15" x14ac:dyDescent="0.3">
      <c r="A1194" t="s">
        <v>1762</v>
      </c>
      <c r="B1194">
        <v>21</v>
      </c>
      <c r="C1194">
        <v>81</v>
      </c>
      <c r="D1194">
        <v>5228617</v>
      </c>
      <c r="E1194" t="s">
        <v>676</v>
      </c>
      <c r="F1194" t="s">
        <v>1762</v>
      </c>
      <c r="G1194" t="s">
        <v>3181</v>
      </c>
      <c r="H1194">
        <v>2770</v>
      </c>
      <c r="I1194">
        <v>32</v>
      </c>
      <c r="J1194" t="s">
        <v>29</v>
      </c>
      <c r="K1194" t="s">
        <v>30</v>
      </c>
      <c r="L1194">
        <v>100000</v>
      </c>
      <c r="M1194">
        <v>1987</v>
      </c>
      <c r="N1194">
        <v>7</v>
      </c>
      <c r="O1194">
        <v>5128617</v>
      </c>
    </row>
    <row r="1195" spans="1:15" x14ac:dyDescent="0.3">
      <c r="A1195" t="s">
        <v>1186</v>
      </c>
      <c r="B1195">
        <v>157</v>
      </c>
      <c r="C1195">
        <v>101</v>
      </c>
      <c r="D1195">
        <v>8243880</v>
      </c>
      <c r="E1195" t="s">
        <v>3182</v>
      </c>
      <c r="F1195" t="s">
        <v>3183</v>
      </c>
      <c r="G1195" t="s">
        <v>3184</v>
      </c>
      <c r="H1195">
        <v>28714</v>
      </c>
      <c r="I1195">
        <v>215</v>
      </c>
      <c r="J1195" t="s">
        <v>29</v>
      </c>
      <c r="K1195" t="s">
        <v>30</v>
      </c>
      <c r="L1195">
        <v>3200000</v>
      </c>
      <c r="M1195">
        <v>2003</v>
      </c>
      <c r="N1195">
        <v>7</v>
      </c>
      <c r="O1195">
        <v>5043880</v>
      </c>
    </row>
    <row r="1196" spans="1:15" x14ac:dyDescent="0.3">
      <c r="A1196" t="s">
        <v>753</v>
      </c>
      <c r="B1196">
        <v>325</v>
      </c>
      <c r="C1196">
        <v>106</v>
      </c>
      <c r="D1196">
        <v>14479776</v>
      </c>
      <c r="E1196" t="s">
        <v>1557</v>
      </c>
      <c r="F1196" t="s">
        <v>3185</v>
      </c>
      <c r="G1196" t="s">
        <v>3186</v>
      </c>
      <c r="H1196">
        <v>55539</v>
      </c>
      <c r="I1196">
        <v>147</v>
      </c>
      <c r="J1196" t="s">
        <v>29</v>
      </c>
      <c r="K1196" t="s">
        <v>30</v>
      </c>
      <c r="L1196">
        <v>10000000</v>
      </c>
      <c r="M1196">
        <v>2014</v>
      </c>
      <c r="N1196">
        <v>7</v>
      </c>
      <c r="O1196">
        <v>4479776</v>
      </c>
    </row>
    <row r="1197" spans="1:15" x14ac:dyDescent="0.3">
      <c r="A1197" t="s">
        <v>1679</v>
      </c>
      <c r="B1197">
        <v>21</v>
      </c>
      <c r="C1197">
        <v>107</v>
      </c>
      <c r="D1197">
        <v>8000000</v>
      </c>
      <c r="E1197" t="s">
        <v>3188</v>
      </c>
      <c r="F1197" t="s">
        <v>3189</v>
      </c>
      <c r="G1197" t="s">
        <v>3190</v>
      </c>
      <c r="H1197">
        <v>3167</v>
      </c>
      <c r="I1197">
        <v>90</v>
      </c>
      <c r="J1197" t="s">
        <v>29</v>
      </c>
      <c r="K1197" t="s">
        <v>30</v>
      </c>
      <c r="L1197">
        <v>3768785</v>
      </c>
      <c r="M1197">
        <v>1950</v>
      </c>
      <c r="N1197">
        <v>7</v>
      </c>
      <c r="O1197">
        <v>4231215</v>
      </c>
    </row>
    <row r="1198" spans="1:15" x14ac:dyDescent="0.3">
      <c r="A1198" t="s">
        <v>1689</v>
      </c>
      <c r="B1198">
        <v>271</v>
      </c>
      <c r="C1198">
        <v>86</v>
      </c>
      <c r="D1198">
        <v>4007792</v>
      </c>
      <c r="E1198" t="s">
        <v>699</v>
      </c>
      <c r="F1198" t="s">
        <v>3192</v>
      </c>
      <c r="G1198" t="s">
        <v>3193</v>
      </c>
      <c r="H1198">
        <v>101287</v>
      </c>
      <c r="I1198">
        <v>260</v>
      </c>
      <c r="J1198" t="s">
        <v>29</v>
      </c>
      <c r="K1198" t="s">
        <v>30</v>
      </c>
      <c r="L1198">
        <v>750000</v>
      </c>
      <c r="M1198">
        <v>2012</v>
      </c>
      <c r="N1198">
        <v>7</v>
      </c>
      <c r="O1198">
        <v>3257792</v>
      </c>
    </row>
    <row r="1199" spans="1:15" x14ac:dyDescent="0.3">
      <c r="A1199" t="s">
        <v>1749</v>
      </c>
      <c r="B1199">
        <v>75</v>
      </c>
      <c r="C1199">
        <v>90</v>
      </c>
      <c r="D1199">
        <v>5844929</v>
      </c>
      <c r="E1199" t="s">
        <v>73</v>
      </c>
      <c r="F1199" t="s">
        <v>3194</v>
      </c>
      <c r="G1199" t="s">
        <v>3195</v>
      </c>
      <c r="H1199">
        <v>6000</v>
      </c>
      <c r="I1199">
        <v>109</v>
      </c>
      <c r="J1199" t="s">
        <v>29</v>
      </c>
      <c r="K1199" t="s">
        <v>30</v>
      </c>
      <c r="L1199">
        <v>3000000</v>
      </c>
      <c r="M1199">
        <v>2002</v>
      </c>
      <c r="N1199">
        <v>7</v>
      </c>
      <c r="O1199">
        <v>2844929</v>
      </c>
    </row>
    <row r="1200" spans="1:15" x14ac:dyDescent="0.3">
      <c r="A1200" t="s">
        <v>1620</v>
      </c>
      <c r="B1200">
        <v>115</v>
      </c>
      <c r="C1200">
        <v>122</v>
      </c>
      <c r="D1200">
        <v>8596914</v>
      </c>
      <c r="E1200" t="s">
        <v>393</v>
      </c>
      <c r="F1200" t="s">
        <v>3196</v>
      </c>
      <c r="G1200" t="s">
        <v>3197</v>
      </c>
      <c r="H1200">
        <v>23023</v>
      </c>
      <c r="I1200">
        <v>148</v>
      </c>
      <c r="J1200" t="s">
        <v>29</v>
      </c>
      <c r="K1200" t="s">
        <v>30</v>
      </c>
      <c r="L1200">
        <v>6000000</v>
      </c>
      <c r="M1200">
        <v>2000</v>
      </c>
      <c r="N1200">
        <v>7</v>
      </c>
      <c r="O1200">
        <v>2596914</v>
      </c>
    </row>
    <row r="1201" spans="1:15" x14ac:dyDescent="0.3">
      <c r="A1201" t="s">
        <v>522</v>
      </c>
      <c r="B1201">
        <v>341</v>
      </c>
      <c r="C1201">
        <v>106</v>
      </c>
      <c r="D1201">
        <v>9190525</v>
      </c>
      <c r="E1201" t="s">
        <v>73</v>
      </c>
      <c r="F1201" t="s">
        <v>3199</v>
      </c>
      <c r="G1201" t="s">
        <v>3200</v>
      </c>
      <c r="H1201">
        <v>102125</v>
      </c>
      <c r="I1201">
        <v>324</v>
      </c>
      <c r="J1201" t="s">
        <v>29</v>
      </c>
      <c r="K1201" t="s">
        <v>30</v>
      </c>
      <c r="L1201">
        <v>7000000</v>
      </c>
      <c r="M1201">
        <v>2009</v>
      </c>
      <c r="N1201">
        <v>7</v>
      </c>
      <c r="O1201">
        <v>2190525</v>
      </c>
    </row>
    <row r="1202" spans="1:15" x14ac:dyDescent="0.3">
      <c r="A1202" t="s">
        <v>1673</v>
      </c>
      <c r="B1202">
        <v>47</v>
      </c>
      <c r="C1202">
        <v>108</v>
      </c>
      <c r="D1202">
        <v>11703287</v>
      </c>
      <c r="E1202" t="s">
        <v>529</v>
      </c>
      <c r="F1202" t="s">
        <v>3201</v>
      </c>
      <c r="G1202" t="s">
        <v>3202</v>
      </c>
      <c r="H1202">
        <v>4360</v>
      </c>
      <c r="I1202">
        <v>148</v>
      </c>
      <c r="J1202" t="s">
        <v>29</v>
      </c>
      <c r="K1202" t="s">
        <v>30</v>
      </c>
      <c r="L1202">
        <v>10000000</v>
      </c>
      <c r="M1202">
        <v>2005</v>
      </c>
      <c r="N1202">
        <v>7</v>
      </c>
      <c r="O1202">
        <v>1703287</v>
      </c>
    </row>
    <row r="1203" spans="1:15" x14ac:dyDescent="0.3">
      <c r="A1203" t="s">
        <v>1226</v>
      </c>
      <c r="B1203">
        <v>118</v>
      </c>
      <c r="C1203">
        <v>116</v>
      </c>
      <c r="D1203">
        <v>3335839</v>
      </c>
      <c r="E1203" t="s">
        <v>39</v>
      </c>
      <c r="F1203" t="s">
        <v>221</v>
      </c>
      <c r="G1203" t="s">
        <v>3204</v>
      </c>
      <c r="H1203">
        <v>54657</v>
      </c>
      <c r="I1203">
        <v>222</v>
      </c>
      <c r="J1203" t="s">
        <v>29</v>
      </c>
      <c r="K1203" t="s">
        <v>30</v>
      </c>
      <c r="L1203">
        <v>2000000</v>
      </c>
      <c r="M1203">
        <v>2005</v>
      </c>
      <c r="N1203">
        <v>7</v>
      </c>
      <c r="O1203">
        <v>1335839</v>
      </c>
    </row>
    <row r="1204" spans="1:15" x14ac:dyDescent="0.3">
      <c r="A1204" t="s">
        <v>1743</v>
      </c>
      <c r="B1204">
        <v>242</v>
      </c>
      <c r="C1204">
        <v>92</v>
      </c>
      <c r="D1204">
        <v>1316074</v>
      </c>
      <c r="E1204" t="s">
        <v>739</v>
      </c>
      <c r="F1204" t="s">
        <v>3206</v>
      </c>
      <c r="G1204" t="s">
        <v>3207</v>
      </c>
      <c r="H1204">
        <v>71387</v>
      </c>
      <c r="I1204">
        <v>228</v>
      </c>
      <c r="J1204" t="s">
        <v>29</v>
      </c>
      <c r="K1204" t="s">
        <v>30</v>
      </c>
      <c r="L1204">
        <v>100000</v>
      </c>
      <c r="M1204">
        <v>2011</v>
      </c>
      <c r="N1204">
        <v>7</v>
      </c>
      <c r="O1204">
        <v>1216074</v>
      </c>
    </row>
    <row r="1205" spans="1:15" x14ac:dyDescent="0.3">
      <c r="A1205" t="s">
        <v>1597</v>
      </c>
      <c r="B1205">
        <v>59</v>
      </c>
      <c r="C1205">
        <v>150</v>
      </c>
      <c r="D1205">
        <v>6157157</v>
      </c>
      <c r="E1205" t="s">
        <v>73</v>
      </c>
      <c r="F1205" t="s">
        <v>3209</v>
      </c>
      <c r="G1205" t="s">
        <v>3210</v>
      </c>
      <c r="H1205">
        <v>21416</v>
      </c>
      <c r="I1205">
        <v>198</v>
      </c>
      <c r="J1205" t="s">
        <v>29</v>
      </c>
      <c r="K1205" t="s">
        <v>30</v>
      </c>
      <c r="L1205">
        <v>5000000</v>
      </c>
      <c r="M1205">
        <v>1989</v>
      </c>
      <c r="N1205">
        <v>7</v>
      </c>
      <c r="O1205">
        <v>1157157</v>
      </c>
    </row>
    <row r="1206" spans="1:15" x14ac:dyDescent="0.3">
      <c r="A1206" t="s">
        <v>3211</v>
      </c>
      <c r="B1206">
        <v>358</v>
      </c>
      <c r="C1206">
        <v>128</v>
      </c>
      <c r="D1206">
        <v>50815288</v>
      </c>
      <c r="E1206" t="s">
        <v>224</v>
      </c>
      <c r="F1206" t="s">
        <v>496</v>
      </c>
      <c r="G1206" t="s">
        <v>3212</v>
      </c>
      <c r="H1206">
        <v>109188</v>
      </c>
      <c r="I1206">
        <v>625</v>
      </c>
      <c r="J1206" t="s">
        <v>29</v>
      </c>
      <c r="K1206" t="s">
        <v>30</v>
      </c>
      <c r="L1206">
        <v>50000000</v>
      </c>
      <c r="M1206">
        <v>2005</v>
      </c>
      <c r="N1206">
        <v>7</v>
      </c>
      <c r="O1206">
        <v>815288</v>
      </c>
    </row>
    <row r="1207" spans="1:15" x14ac:dyDescent="0.3">
      <c r="A1207" t="s">
        <v>3211</v>
      </c>
      <c r="B1207">
        <v>358</v>
      </c>
      <c r="C1207">
        <v>128</v>
      </c>
      <c r="D1207">
        <v>50815288</v>
      </c>
      <c r="E1207" t="s">
        <v>224</v>
      </c>
      <c r="F1207" t="s">
        <v>496</v>
      </c>
      <c r="G1207" t="s">
        <v>3212</v>
      </c>
      <c r="H1207">
        <v>109191</v>
      </c>
      <c r="I1207">
        <v>625</v>
      </c>
      <c r="J1207" t="s">
        <v>29</v>
      </c>
      <c r="K1207" t="s">
        <v>30</v>
      </c>
      <c r="L1207">
        <v>50000000</v>
      </c>
      <c r="M1207">
        <v>2005</v>
      </c>
      <c r="N1207">
        <v>7</v>
      </c>
      <c r="O1207">
        <v>815288</v>
      </c>
    </row>
    <row r="1208" spans="1:15" x14ac:dyDescent="0.3">
      <c r="A1208" t="s">
        <v>1682</v>
      </c>
      <c r="B1208">
        <v>38</v>
      </c>
      <c r="C1208">
        <v>106</v>
      </c>
      <c r="D1208">
        <v>1027119</v>
      </c>
      <c r="E1208" t="s">
        <v>92</v>
      </c>
      <c r="F1208" t="s">
        <v>3215</v>
      </c>
      <c r="G1208" t="s">
        <v>3216</v>
      </c>
      <c r="H1208">
        <v>2742</v>
      </c>
      <c r="I1208">
        <v>73</v>
      </c>
      <c r="J1208" t="s">
        <v>29</v>
      </c>
      <c r="K1208" t="s">
        <v>30</v>
      </c>
      <c r="L1208">
        <v>225000</v>
      </c>
      <c r="M1208">
        <v>2000</v>
      </c>
      <c r="N1208">
        <v>7</v>
      </c>
      <c r="O1208">
        <v>802119</v>
      </c>
    </row>
    <row r="1209" spans="1:15" x14ac:dyDescent="0.3">
      <c r="A1209" t="s">
        <v>1738</v>
      </c>
      <c r="B1209">
        <v>51</v>
      </c>
      <c r="C1209">
        <v>94</v>
      </c>
      <c r="D1209">
        <v>1744858</v>
      </c>
      <c r="E1209" t="s">
        <v>2063</v>
      </c>
      <c r="F1209" t="s">
        <v>3217</v>
      </c>
      <c r="G1209" t="s">
        <v>3218</v>
      </c>
      <c r="H1209">
        <v>6084</v>
      </c>
      <c r="I1209">
        <v>120</v>
      </c>
      <c r="J1209" t="s">
        <v>29</v>
      </c>
      <c r="K1209" t="s">
        <v>30</v>
      </c>
      <c r="L1209">
        <v>1000000</v>
      </c>
      <c r="M1209">
        <v>2000</v>
      </c>
      <c r="N1209">
        <v>7</v>
      </c>
      <c r="O1209">
        <v>744858</v>
      </c>
    </row>
    <row r="1210" spans="1:15" x14ac:dyDescent="0.3">
      <c r="A1210" t="s">
        <v>1765</v>
      </c>
      <c r="B1210">
        <v>143</v>
      </c>
      <c r="C1210">
        <v>77</v>
      </c>
      <c r="D1210">
        <v>424760</v>
      </c>
      <c r="E1210" t="s">
        <v>600</v>
      </c>
      <c r="F1210" t="s">
        <v>1765</v>
      </c>
      <c r="G1210" t="s">
        <v>3220</v>
      </c>
      <c r="H1210">
        <v>72639</v>
      </c>
      <c r="I1210">
        <v>371</v>
      </c>
      <c r="J1210" t="s">
        <v>29</v>
      </c>
      <c r="K1210" t="s">
        <v>30</v>
      </c>
      <c r="L1210">
        <v>7000</v>
      </c>
      <c r="M1210">
        <v>2004</v>
      </c>
      <c r="N1210">
        <v>7</v>
      </c>
      <c r="O1210">
        <v>417760</v>
      </c>
    </row>
    <row r="1211" spans="1:15" x14ac:dyDescent="0.3">
      <c r="A1211" t="s">
        <v>1752</v>
      </c>
      <c r="B1211">
        <v>88</v>
      </c>
      <c r="C1211">
        <v>90</v>
      </c>
      <c r="D1211">
        <v>110536</v>
      </c>
      <c r="E1211" t="s">
        <v>2860</v>
      </c>
      <c r="F1211" t="s">
        <v>3222</v>
      </c>
      <c r="G1211" t="s">
        <v>3223</v>
      </c>
      <c r="H1211">
        <v>4117</v>
      </c>
      <c r="I1211">
        <v>118</v>
      </c>
      <c r="J1211" t="s">
        <v>29</v>
      </c>
      <c r="K1211" t="s">
        <v>30</v>
      </c>
      <c r="L1211">
        <v>40000</v>
      </c>
      <c r="M1211">
        <v>2001</v>
      </c>
      <c r="N1211">
        <v>7</v>
      </c>
      <c r="O1211">
        <v>70536</v>
      </c>
    </row>
    <row r="1212" spans="1:15" x14ac:dyDescent="0.3">
      <c r="A1212" t="s">
        <v>1767</v>
      </c>
      <c r="B1212">
        <v>19</v>
      </c>
      <c r="C1212">
        <v>75</v>
      </c>
      <c r="D1212">
        <v>203134</v>
      </c>
      <c r="E1212" t="s">
        <v>3225</v>
      </c>
      <c r="F1212" t="s">
        <v>3226</v>
      </c>
      <c r="G1212" t="s">
        <v>3227</v>
      </c>
      <c r="H1212">
        <v>1428</v>
      </c>
      <c r="I1212">
        <v>21</v>
      </c>
      <c r="J1212" t="s">
        <v>29</v>
      </c>
      <c r="K1212" t="s">
        <v>30</v>
      </c>
      <c r="L1212">
        <v>250000</v>
      </c>
      <c r="M1212">
        <v>1997</v>
      </c>
      <c r="N1212">
        <v>7</v>
      </c>
      <c r="O1212">
        <v>-46866</v>
      </c>
    </row>
    <row r="1213" spans="1:15" x14ac:dyDescent="0.3">
      <c r="A1213" t="s">
        <v>1698</v>
      </c>
      <c r="B1213">
        <v>111</v>
      </c>
      <c r="C1213">
        <v>100</v>
      </c>
      <c r="D1213">
        <v>15500000</v>
      </c>
      <c r="E1213" t="s">
        <v>1763</v>
      </c>
      <c r="F1213" t="s">
        <v>3229</v>
      </c>
      <c r="G1213" t="s">
        <v>3230</v>
      </c>
      <c r="H1213">
        <v>51996</v>
      </c>
      <c r="I1213">
        <v>302</v>
      </c>
      <c r="J1213" t="s">
        <v>29</v>
      </c>
      <c r="K1213" t="s">
        <v>227</v>
      </c>
      <c r="L1213">
        <v>16000000</v>
      </c>
      <c r="M1213">
        <v>1999</v>
      </c>
      <c r="N1213">
        <v>7</v>
      </c>
      <c r="O1213">
        <v>-500000</v>
      </c>
    </row>
    <row r="1214" spans="1:15" x14ac:dyDescent="0.3">
      <c r="A1214" t="s">
        <v>1719</v>
      </c>
      <c r="B1214">
        <v>28</v>
      </c>
      <c r="C1214">
        <v>97</v>
      </c>
      <c r="D1214">
        <v>464655</v>
      </c>
      <c r="E1214" t="s">
        <v>73</v>
      </c>
      <c r="F1214" t="s">
        <v>2464</v>
      </c>
      <c r="G1214" t="s">
        <v>3232</v>
      </c>
      <c r="H1214">
        <v>1524</v>
      </c>
      <c r="I1214">
        <v>29</v>
      </c>
      <c r="J1214" t="s">
        <v>29</v>
      </c>
      <c r="K1214" t="s">
        <v>30</v>
      </c>
      <c r="L1214">
        <v>1000000</v>
      </c>
      <c r="M1214">
        <v>1997</v>
      </c>
      <c r="N1214">
        <v>7</v>
      </c>
      <c r="O1214">
        <v>-535345</v>
      </c>
    </row>
    <row r="1215" spans="1:15" x14ac:dyDescent="0.3">
      <c r="A1215" t="s">
        <v>1680</v>
      </c>
      <c r="B1215">
        <v>74</v>
      </c>
      <c r="C1215">
        <v>107</v>
      </c>
      <c r="D1215">
        <v>1282084</v>
      </c>
      <c r="E1215" t="s">
        <v>92</v>
      </c>
      <c r="F1215" t="s">
        <v>552</v>
      </c>
      <c r="G1215" t="s">
        <v>3233</v>
      </c>
      <c r="H1215">
        <v>6221</v>
      </c>
      <c r="I1215">
        <v>87</v>
      </c>
      <c r="J1215" t="s">
        <v>29</v>
      </c>
      <c r="K1215" t="s">
        <v>30</v>
      </c>
      <c r="L1215">
        <v>2500000</v>
      </c>
      <c r="M1215">
        <v>1999</v>
      </c>
      <c r="N1215">
        <v>7</v>
      </c>
      <c r="O1215">
        <v>-1217916</v>
      </c>
    </row>
    <row r="1216" spans="1:15" x14ac:dyDescent="0.3">
      <c r="A1216" t="s">
        <v>1342</v>
      </c>
      <c r="B1216">
        <v>221</v>
      </c>
      <c r="C1216">
        <v>107</v>
      </c>
      <c r="D1216">
        <v>13766014</v>
      </c>
      <c r="E1216" t="s">
        <v>588</v>
      </c>
      <c r="F1216" t="s">
        <v>2892</v>
      </c>
      <c r="G1216" t="s">
        <v>3235</v>
      </c>
      <c r="H1216">
        <v>106111</v>
      </c>
      <c r="I1216">
        <v>181</v>
      </c>
      <c r="J1216" t="s">
        <v>29</v>
      </c>
      <c r="K1216" t="s">
        <v>30</v>
      </c>
      <c r="L1216">
        <v>15000000</v>
      </c>
      <c r="M1216">
        <v>2011</v>
      </c>
      <c r="N1216">
        <v>7</v>
      </c>
      <c r="O1216">
        <v>-1233986</v>
      </c>
    </row>
    <row r="1217" spans="1:15" x14ac:dyDescent="0.3">
      <c r="A1217" t="s">
        <v>1731</v>
      </c>
      <c r="B1217">
        <v>363</v>
      </c>
      <c r="C1217">
        <v>95</v>
      </c>
      <c r="D1217">
        <v>1028658</v>
      </c>
      <c r="E1217" t="s">
        <v>269</v>
      </c>
      <c r="F1217" t="s">
        <v>468</v>
      </c>
      <c r="G1217" t="s">
        <v>3237</v>
      </c>
      <c r="H1217">
        <v>118684</v>
      </c>
      <c r="I1217">
        <v>447</v>
      </c>
      <c r="J1217" t="s">
        <v>29</v>
      </c>
      <c r="K1217" t="s">
        <v>408</v>
      </c>
      <c r="L1217">
        <v>3000000</v>
      </c>
      <c r="M1217">
        <v>2010</v>
      </c>
      <c r="N1217">
        <v>7</v>
      </c>
      <c r="O1217">
        <v>-1971342</v>
      </c>
    </row>
    <row r="1218" spans="1:15" x14ac:dyDescent="0.3">
      <c r="A1218" t="s">
        <v>2580</v>
      </c>
      <c r="B1218">
        <v>136</v>
      </c>
      <c r="C1218">
        <v>126</v>
      </c>
      <c r="D1218">
        <v>17804273</v>
      </c>
      <c r="E1218" t="s">
        <v>224</v>
      </c>
      <c r="F1218" t="s">
        <v>1167</v>
      </c>
      <c r="G1218" t="s">
        <v>3239</v>
      </c>
      <c r="H1218">
        <v>20449</v>
      </c>
      <c r="I1218">
        <v>370</v>
      </c>
      <c r="J1218" t="s">
        <v>29</v>
      </c>
      <c r="K1218" t="s">
        <v>30</v>
      </c>
      <c r="L1218">
        <v>20000000</v>
      </c>
      <c r="M1218">
        <v>2000</v>
      </c>
      <c r="N1218">
        <v>7</v>
      </c>
      <c r="O1218">
        <v>-2195727</v>
      </c>
    </row>
    <row r="1219" spans="1:15" x14ac:dyDescent="0.3">
      <c r="A1219" t="s">
        <v>1464</v>
      </c>
      <c r="B1219">
        <v>163</v>
      </c>
      <c r="C1219">
        <v>112</v>
      </c>
      <c r="D1219">
        <v>2445646</v>
      </c>
      <c r="E1219" t="s">
        <v>3241</v>
      </c>
      <c r="F1219" t="s">
        <v>1465</v>
      </c>
      <c r="G1219" t="s">
        <v>3242</v>
      </c>
      <c r="H1219">
        <v>32382</v>
      </c>
      <c r="I1219">
        <v>99</v>
      </c>
      <c r="J1219" t="s">
        <v>29</v>
      </c>
      <c r="K1219" t="s">
        <v>30</v>
      </c>
      <c r="L1219">
        <v>5000000</v>
      </c>
      <c r="M1219">
        <v>2014</v>
      </c>
      <c r="N1219">
        <v>7</v>
      </c>
      <c r="O1219">
        <v>-2554354</v>
      </c>
    </row>
    <row r="1220" spans="1:15" x14ac:dyDescent="0.3">
      <c r="A1220" t="s">
        <v>967</v>
      </c>
      <c r="B1220">
        <v>342</v>
      </c>
      <c r="C1220">
        <v>109</v>
      </c>
      <c r="D1220">
        <v>37371385</v>
      </c>
      <c r="E1220" t="s">
        <v>180</v>
      </c>
      <c r="F1220" t="s">
        <v>3244</v>
      </c>
      <c r="G1220" t="s">
        <v>3245</v>
      </c>
      <c r="H1220">
        <v>192462</v>
      </c>
      <c r="I1220">
        <v>334</v>
      </c>
      <c r="J1220" t="s">
        <v>29</v>
      </c>
      <c r="K1220" t="s">
        <v>30</v>
      </c>
      <c r="L1220">
        <v>40000000</v>
      </c>
      <c r="M1220">
        <v>2011</v>
      </c>
      <c r="N1220">
        <v>7</v>
      </c>
      <c r="O1220">
        <v>-2628615</v>
      </c>
    </row>
    <row r="1221" spans="1:15" x14ac:dyDescent="0.3">
      <c r="A1221" t="s">
        <v>1120</v>
      </c>
      <c r="B1221">
        <v>248</v>
      </c>
      <c r="C1221">
        <v>91</v>
      </c>
      <c r="D1221">
        <v>2221809</v>
      </c>
      <c r="E1221" t="s">
        <v>92</v>
      </c>
      <c r="F1221" t="s">
        <v>1532</v>
      </c>
      <c r="G1221" t="s">
        <v>3247</v>
      </c>
      <c r="H1221">
        <v>40618</v>
      </c>
      <c r="I1221">
        <v>144</v>
      </c>
      <c r="J1221" t="s">
        <v>29</v>
      </c>
      <c r="K1221" t="s">
        <v>30</v>
      </c>
      <c r="L1221">
        <v>5000000</v>
      </c>
      <c r="M1221">
        <v>2010</v>
      </c>
      <c r="N1221">
        <v>7</v>
      </c>
      <c r="O1221">
        <v>-2778191</v>
      </c>
    </row>
    <row r="1222" spans="1:15" x14ac:dyDescent="0.3">
      <c r="A1222" t="s">
        <v>1652</v>
      </c>
      <c r="B1222">
        <v>195</v>
      </c>
      <c r="C1222">
        <v>112</v>
      </c>
      <c r="D1222">
        <v>11204499</v>
      </c>
      <c r="E1222" t="s">
        <v>2564</v>
      </c>
      <c r="F1222" t="s">
        <v>136</v>
      </c>
      <c r="G1222" t="s">
        <v>3248</v>
      </c>
      <c r="H1222">
        <v>38142</v>
      </c>
      <c r="I1222">
        <v>270</v>
      </c>
      <c r="J1222" t="s">
        <v>29</v>
      </c>
      <c r="K1222" t="s">
        <v>30</v>
      </c>
      <c r="L1222">
        <v>14000000</v>
      </c>
      <c r="M1222">
        <v>2006</v>
      </c>
      <c r="N1222">
        <v>7</v>
      </c>
      <c r="O1222">
        <v>-2795501</v>
      </c>
    </row>
    <row r="1223" spans="1:15" x14ac:dyDescent="0.3">
      <c r="A1223" t="s">
        <v>927</v>
      </c>
      <c r="B1223">
        <v>357</v>
      </c>
      <c r="C1223">
        <v>140</v>
      </c>
      <c r="D1223">
        <v>97030725</v>
      </c>
      <c r="E1223" t="s">
        <v>3250</v>
      </c>
      <c r="F1223" t="s">
        <v>482</v>
      </c>
      <c r="G1223" t="s">
        <v>3251</v>
      </c>
      <c r="H1223">
        <v>230931</v>
      </c>
      <c r="I1223">
        <v>585</v>
      </c>
      <c r="J1223" t="s">
        <v>29</v>
      </c>
      <c r="K1223" t="s">
        <v>30</v>
      </c>
      <c r="L1223">
        <v>100000000</v>
      </c>
      <c r="M1223">
        <v>2009</v>
      </c>
      <c r="N1223">
        <v>7</v>
      </c>
      <c r="O1223">
        <v>-2969275</v>
      </c>
    </row>
    <row r="1224" spans="1:15" x14ac:dyDescent="0.3">
      <c r="A1224" t="s">
        <v>3253</v>
      </c>
      <c r="B1224">
        <v>81</v>
      </c>
      <c r="C1224">
        <v>116</v>
      </c>
      <c r="D1224">
        <v>1980338</v>
      </c>
      <c r="E1224" t="s">
        <v>3254</v>
      </c>
      <c r="F1224" t="s">
        <v>3255</v>
      </c>
      <c r="G1224" t="s">
        <v>3256</v>
      </c>
      <c r="H1224">
        <v>12366</v>
      </c>
      <c r="I1224">
        <v>151</v>
      </c>
      <c r="J1224" t="s">
        <v>29</v>
      </c>
      <c r="K1224" t="s">
        <v>30</v>
      </c>
      <c r="L1224">
        <v>5000000</v>
      </c>
      <c r="M1224">
        <v>1998</v>
      </c>
      <c r="N1224">
        <v>7</v>
      </c>
      <c r="O1224">
        <v>-3019662</v>
      </c>
    </row>
    <row r="1225" spans="1:15" x14ac:dyDescent="0.3">
      <c r="A1225" t="s">
        <v>1708</v>
      </c>
      <c r="B1225">
        <v>41</v>
      </c>
      <c r="C1225">
        <v>99</v>
      </c>
      <c r="D1225">
        <v>562059</v>
      </c>
      <c r="E1225" t="s">
        <v>224</v>
      </c>
      <c r="F1225" t="s">
        <v>3257</v>
      </c>
      <c r="G1225" t="s">
        <v>3258</v>
      </c>
      <c r="H1225">
        <v>8535</v>
      </c>
      <c r="I1225">
        <v>113</v>
      </c>
      <c r="J1225" t="s">
        <v>29</v>
      </c>
      <c r="K1225" t="s">
        <v>30</v>
      </c>
      <c r="L1225">
        <v>4000000</v>
      </c>
      <c r="M1225">
        <v>2002</v>
      </c>
      <c r="N1225">
        <v>7</v>
      </c>
      <c r="O1225">
        <v>-3437941</v>
      </c>
    </row>
    <row r="1226" spans="1:15" x14ac:dyDescent="0.3">
      <c r="A1226" t="s">
        <v>190</v>
      </c>
      <c r="B1226">
        <v>775</v>
      </c>
      <c r="C1226">
        <v>124</v>
      </c>
      <c r="D1226">
        <v>126464904</v>
      </c>
      <c r="E1226" t="s">
        <v>327</v>
      </c>
      <c r="F1226" t="s">
        <v>324</v>
      </c>
      <c r="G1226" t="s">
        <v>3260</v>
      </c>
      <c r="H1226">
        <v>456260</v>
      </c>
      <c r="I1226">
        <v>2326</v>
      </c>
      <c r="J1226" t="s">
        <v>29</v>
      </c>
      <c r="K1226" t="s">
        <v>30</v>
      </c>
      <c r="L1226">
        <v>130000000</v>
      </c>
      <c r="M1226">
        <v>2012</v>
      </c>
      <c r="N1226">
        <v>7</v>
      </c>
      <c r="O1226">
        <v>-3535096</v>
      </c>
    </row>
    <row r="1227" spans="1:15" x14ac:dyDescent="0.3">
      <c r="A1227" t="s">
        <v>753</v>
      </c>
      <c r="B1227">
        <v>370</v>
      </c>
      <c r="C1227">
        <v>87</v>
      </c>
      <c r="D1227">
        <v>35287788</v>
      </c>
      <c r="E1227" t="s">
        <v>3262</v>
      </c>
      <c r="F1227" t="s">
        <v>2902</v>
      </c>
      <c r="G1227" t="s">
        <v>3263</v>
      </c>
      <c r="H1227">
        <v>73886</v>
      </c>
      <c r="I1227">
        <v>165</v>
      </c>
      <c r="J1227" t="s">
        <v>29</v>
      </c>
      <c r="K1227" t="s">
        <v>30</v>
      </c>
      <c r="L1227">
        <v>39000000</v>
      </c>
      <c r="M1227">
        <v>2012</v>
      </c>
      <c r="N1227">
        <v>7</v>
      </c>
      <c r="O1227">
        <v>-3712212</v>
      </c>
    </row>
    <row r="1228" spans="1:15" x14ac:dyDescent="0.3">
      <c r="A1228" t="s">
        <v>1664</v>
      </c>
      <c r="B1228">
        <v>81</v>
      </c>
      <c r="C1228">
        <v>109</v>
      </c>
      <c r="D1228">
        <v>8134217</v>
      </c>
      <c r="E1228" t="s">
        <v>1222</v>
      </c>
      <c r="F1228" t="s">
        <v>3265</v>
      </c>
      <c r="G1228" t="s">
        <v>3266</v>
      </c>
      <c r="H1228">
        <v>15412</v>
      </c>
      <c r="I1228">
        <v>90</v>
      </c>
      <c r="J1228" t="s">
        <v>29</v>
      </c>
      <c r="K1228" t="s">
        <v>30</v>
      </c>
      <c r="L1228">
        <v>12000000</v>
      </c>
      <c r="M1228">
        <v>2008</v>
      </c>
      <c r="N1228">
        <v>7</v>
      </c>
      <c r="O1228">
        <v>-3865783</v>
      </c>
    </row>
    <row r="1229" spans="1:15" x14ac:dyDescent="0.3">
      <c r="A1229" t="s">
        <v>1225</v>
      </c>
      <c r="B1229">
        <v>147</v>
      </c>
      <c r="C1229">
        <v>99</v>
      </c>
      <c r="D1229">
        <v>2077046</v>
      </c>
      <c r="E1229" t="s">
        <v>699</v>
      </c>
      <c r="F1229" t="s">
        <v>3268</v>
      </c>
      <c r="G1229" t="s">
        <v>3269</v>
      </c>
      <c r="H1229">
        <v>27266</v>
      </c>
      <c r="I1229">
        <v>75</v>
      </c>
      <c r="J1229" t="s">
        <v>29</v>
      </c>
      <c r="K1229" t="s">
        <v>30</v>
      </c>
      <c r="L1229">
        <v>6000000</v>
      </c>
      <c r="M1229">
        <v>2008</v>
      </c>
      <c r="N1229">
        <v>7</v>
      </c>
      <c r="O1229">
        <v>-3922954</v>
      </c>
    </row>
    <row r="1230" spans="1:15" x14ac:dyDescent="0.3">
      <c r="A1230" t="s">
        <v>1745</v>
      </c>
      <c r="B1230">
        <v>328</v>
      </c>
      <c r="C1230">
        <v>92</v>
      </c>
      <c r="D1230">
        <v>55994557</v>
      </c>
      <c r="E1230" t="s">
        <v>296</v>
      </c>
      <c r="F1230" t="s">
        <v>1866</v>
      </c>
      <c r="G1230" t="s">
        <v>3271</v>
      </c>
      <c r="H1230">
        <v>72287</v>
      </c>
      <c r="I1230">
        <v>176</v>
      </c>
      <c r="J1230" t="s">
        <v>29</v>
      </c>
      <c r="K1230" t="s">
        <v>30</v>
      </c>
      <c r="L1230">
        <v>60000000</v>
      </c>
      <c r="M1230">
        <v>2012</v>
      </c>
      <c r="N1230">
        <v>7</v>
      </c>
      <c r="O1230">
        <v>-4005443</v>
      </c>
    </row>
    <row r="1231" spans="1:15" x14ac:dyDescent="0.3">
      <c r="A1231" t="s">
        <v>1502</v>
      </c>
      <c r="B1231">
        <v>222</v>
      </c>
      <c r="C1231">
        <v>119</v>
      </c>
      <c r="D1231">
        <v>4440055</v>
      </c>
      <c r="E1231" t="s">
        <v>607</v>
      </c>
      <c r="F1231" t="s">
        <v>2618</v>
      </c>
      <c r="G1231" t="s">
        <v>3273</v>
      </c>
      <c r="H1231">
        <v>21360</v>
      </c>
      <c r="I1231">
        <v>110</v>
      </c>
      <c r="J1231" t="s">
        <v>29</v>
      </c>
      <c r="K1231" t="s">
        <v>200</v>
      </c>
      <c r="L1231">
        <v>8500000</v>
      </c>
      <c r="M1231">
        <v>2009</v>
      </c>
      <c r="N1231">
        <v>7</v>
      </c>
      <c r="O1231">
        <v>-4059945</v>
      </c>
    </row>
    <row r="1232" spans="1:15" x14ac:dyDescent="0.3">
      <c r="A1232" t="s">
        <v>3012</v>
      </c>
      <c r="B1232">
        <v>136</v>
      </c>
      <c r="C1232">
        <v>99</v>
      </c>
      <c r="D1232">
        <v>4681503</v>
      </c>
      <c r="E1232" t="s">
        <v>73</v>
      </c>
      <c r="F1232" t="s">
        <v>2974</v>
      </c>
      <c r="G1232" t="s">
        <v>3275</v>
      </c>
      <c r="H1232">
        <v>29058</v>
      </c>
      <c r="I1232">
        <v>238</v>
      </c>
      <c r="J1232" t="s">
        <v>29</v>
      </c>
      <c r="K1232" t="s">
        <v>30</v>
      </c>
      <c r="L1232">
        <v>9000000</v>
      </c>
      <c r="M1232">
        <v>2002</v>
      </c>
      <c r="N1232">
        <v>7</v>
      </c>
      <c r="O1232">
        <v>-4318497</v>
      </c>
    </row>
    <row r="1233" spans="1:15" x14ac:dyDescent="0.3">
      <c r="A1233" t="s">
        <v>1634</v>
      </c>
      <c r="B1233">
        <v>181</v>
      </c>
      <c r="C1233">
        <v>120</v>
      </c>
      <c r="D1233">
        <v>5004648</v>
      </c>
      <c r="E1233" t="s">
        <v>588</v>
      </c>
      <c r="F1233" t="s">
        <v>3277</v>
      </c>
      <c r="G1233" t="s">
        <v>3278</v>
      </c>
      <c r="H1233">
        <v>14031</v>
      </c>
      <c r="I1233">
        <v>114</v>
      </c>
      <c r="J1233" t="s">
        <v>69</v>
      </c>
      <c r="K1233" t="s">
        <v>70</v>
      </c>
      <c r="L1233">
        <v>10000000</v>
      </c>
      <c r="M1233">
        <v>2009</v>
      </c>
      <c r="N1233">
        <v>7</v>
      </c>
      <c r="O1233">
        <v>-4995352</v>
      </c>
    </row>
    <row r="1234" spans="1:15" x14ac:dyDescent="0.3">
      <c r="A1234" t="s">
        <v>1163</v>
      </c>
      <c r="B1234">
        <v>197</v>
      </c>
      <c r="C1234">
        <v>116</v>
      </c>
      <c r="D1234">
        <v>9396487</v>
      </c>
      <c r="E1234" t="s">
        <v>220</v>
      </c>
      <c r="F1234" t="s">
        <v>2025</v>
      </c>
      <c r="G1234" t="s">
        <v>3280</v>
      </c>
      <c r="H1234">
        <v>52421</v>
      </c>
      <c r="I1234">
        <v>200</v>
      </c>
      <c r="J1234" t="s">
        <v>29</v>
      </c>
      <c r="K1234" t="s">
        <v>30</v>
      </c>
      <c r="L1234">
        <v>15000000</v>
      </c>
      <c r="M1234">
        <v>2006</v>
      </c>
      <c r="N1234">
        <v>7</v>
      </c>
      <c r="O1234">
        <v>-5603513</v>
      </c>
    </row>
    <row r="1235" spans="1:15" x14ac:dyDescent="0.3">
      <c r="A1235" t="s">
        <v>1726</v>
      </c>
      <c r="B1235">
        <v>46</v>
      </c>
      <c r="C1235">
        <v>96</v>
      </c>
      <c r="D1235">
        <v>371081</v>
      </c>
      <c r="E1235" t="s">
        <v>73</v>
      </c>
      <c r="F1235" t="s">
        <v>313</v>
      </c>
      <c r="G1235" t="s">
        <v>3281</v>
      </c>
      <c r="H1235">
        <v>7479</v>
      </c>
      <c r="I1235">
        <v>86</v>
      </c>
      <c r="J1235" t="s">
        <v>29</v>
      </c>
      <c r="K1235" t="s">
        <v>30</v>
      </c>
      <c r="L1235">
        <v>6000000</v>
      </c>
      <c r="M1235">
        <v>2004</v>
      </c>
      <c r="N1235">
        <v>7</v>
      </c>
      <c r="O1235">
        <v>-5628919</v>
      </c>
    </row>
    <row r="1236" spans="1:15" x14ac:dyDescent="0.3">
      <c r="A1236" t="s">
        <v>1042</v>
      </c>
      <c r="B1236">
        <v>253</v>
      </c>
      <c r="C1236">
        <v>118</v>
      </c>
      <c r="D1236">
        <v>1330827</v>
      </c>
      <c r="E1236" t="s">
        <v>840</v>
      </c>
      <c r="F1236" t="s">
        <v>106</v>
      </c>
      <c r="G1236" t="s">
        <v>3282</v>
      </c>
      <c r="H1236">
        <v>9866</v>
      </c>
      <c r="I1236">
        <v>73</v>
      </c>
      <c r="J1236" t="s">
        <v>29</v>
      </c>
      <c r="K1236" t="s">
        <v>241</v>
      </c>
      <c r="L1236">
        <v>7000000</v>
      </c>
      <c r="M1236">
        <v>2016</v>
      </c>
      <c r="N1236">
        <v>7</v>
      </c>
      <c r="O1236">
        <v>-5669173</v>
      </c>
    </row>
    <row r="1237" spans="1:15" x14ac:dyDescent="0.3">
      <c r="A1237" t="s">
        <v>2002</v>
      </c>
      <c r="B1237">
        <v>184</v>
      </c>
      <c r="C1237">
        <v>112</v>
      </c>
      <c r="D1237">
        <v>6615578</v>
      </c>
      <c r="E1237" t="s">
        <v>607</v>
      </c>
      <c r="F1237" t="s">
        <v>3284</v>
      </c>
      <c r="G1237" t="s">
        <v>3285</v>
      </c>
      <c r="H1237">
        <v>15352</v>
      </c>
      <c r="I1237">
        <v>82</v>
      </c>
      <c r="J1237" t="s">
        <v>29</v>
      </c>
      <c r="K1237" t="s">
        <v>227</v>
      </c>
      <c r="L1237">
        <v>13000000</v>
      </c>
      <c r="M1237">
        <v>2009</v>
      </c>
      <c r="N1237">
        <v>7</v>
      </c>
      <c r="O1237">
        <v>-6384422</v>
      </c>
    </row>
    <row r="1238" spans="1:15" x14ac:dyDescent="0.3">
      <c r="A1238" t="s">
        <v>1677</v>
      </c>
      <c r="B1238">
        <v>74</v>
      </c>
      <c r="C1238">
        <v>108</v>
      </c>
      <c r="D1238">
        <v>49526</v>
      </c>
      <c r="E1238" t="s">
        <v>73</v>
      </c>
      <c r="F1238" t="s">
        <v>2306</v>
      </c>
      <c r="G1238" t="s">
        <v>3287</v>
      </c>
      <c r="H1238">
        <v>16299</v>
      </c>
      <c r="I1238">
        <v>129</v>
      </c>
      <c r="J1238" t="s">
        <v>29</v>
      </c>
      <c r="K1238" t="s">
        <v>30</v>
      </c>
      <c r="L1238">
        <v>6800000</v>
      </c>
      <c r="M1238">
        <v>2005</v>
      </c>
      <c r="N1238">
        <v>7</v>
      </c>
      <c r="O1238">
        <v>-6750474</v>
      </c>
    </row>
    <row r="1239" spans="1:15" x14ac:dyDescent="0.3">
      <c r="A1239" t="s">
        <v>1759</v>
      </c>
      <c r="B1239">
        <v>106</v>
      </c>
      <c r="C1239">
        <v>83</v>
      </c>
      <c r="D1239">
        <v>73215310</v>
      </c>
      <c r="E1239" t="s">
        <v>3289</v>
      </c>
      <c r="F1239" t="s">
        <v>496</v>
      </c>
      <c r="G1239" t="s">
        <v>3290</v>
      </c>
      <c r="H1239">
        <v>44143</v>
      </c>
      <c r="I1239">
        <v>216</v>
      </c>
      <c r="J1239" t="s">
        <v>29</v>
      </c>
      <c r="K1239" t="s">
        <v>30</v>
      </c>
      <c r="L1239">
        <v>80000000</v>
      </c>
      <c r="M1239">
        <v>2002</v>
      </c>
      <c r="N1239">
        <v>7</v>
      </c>
      <c r="O1239">
        <v>-6784690</v>
      </c>
    </row>
    <row r="1240" spans="1:15" x14ac:dyDescent="0.3">
      <c r="A1240" t="s">
        <v>2536</v>
      </c>
      <c r="B1240">
        <v>64</v>
      </c>
      <c r="C1240">
        <v>127</v>
      </c>
      <c r="D1240">
        <v>23209440</v>
      </c>
      <c r="E1240" t="s">
        <v>92</v>
      </c>
      <c r="F1240" t="s">
        <v>1539</v>
      </c>
      <c r="G1240" t="s">
        <v>3292</v>
      </c>
      <c r="H1240">
        <v>9283</v>
      </c>
      <c r="I1240">
        <v>112</v>
      </c>
      <c r="J1240" t="s">
        <v>29</v>
      </c>
      <c r="K1240" t="s">
        <v>30</v>
      </c>
      <c r="L1240">
        <v>30000000</v>
      </c>
      <c r="M1240">
        <v>1998</v>
      </c>
      <c r="N1240">
        <v>7</v>
      </c>
      <c r="O1240">
        <v>-6790560</v>
      </c>
    </row>
    <row r="1241" spans="1:15" x14ac:dyDescent="0.3">
      <c r="A1241" t="s">
        <v>1723</v>
      </c>
      <c r="B1241">
        <v>146</v>
      </c>
      <c r="C1241">
        <v>97</v>
      </c>
      <c r="D1241">
        <v>3950294</v>
      </c>
      <c r="E1241" t="s">
        <v>699</v>
      </c>
      <c r="F1241" t="s">
        <v>388</v>
      </c>
      <c r="G1241" t="s">
        <v>3294</v>
      </c>
      <c r="H1241">
        <v>56654</v>
      </c>
      <c r="I1241">
        <v>124</v>
      </c>
      <c r="J1241" t="s">
        <v>29</v>
      </c>
      <c r="K1241" t="s">
        <v>30</v>
      </c>
      <c r="L1241">
        <v>12000000</v>
      </c>
      <c r="M1241">
        <v>2007</v>
      </c>
      <c r="N1241">
        <v>7</v>
      </c>
      <c r="O1241">
        <v>-8049706</v>
      </c>
    </row>
    <row r="1242" spans="1:15" x14ac:dyDescent="0.3">
      <c r="A1242" t="s">
        <v>404</v>
      </c>
      <c r="B1242">
        <v>345</v>
      </c>
      <c r="C1242">
        <v>120</v>
      </c>
      <c r="D1242">
        <v>75754670</v>
      </c>
      <c r="E1242" t="s">
        <v>3296</v>
      </c>
      <c r="F1242" t="s">
        <v>2781</v>
      </c>
      <c r="G1242" t="s">
        <v>3297</v>
      </c>
      <c r="H1242">
        <v>208422</v>
      </c>
      <c r="I1242">
        <v>342</v>
      </c>
      <c r="J1242" t="s">
        <v>29</v>
      </c>
      <c r="K1242" t="s">
        <v>30</v>
      </c>
      <c r="L1242">
        <v>85000000</v>
      </c>
      <c r="M1242">
        <v>2008</v>
      </c>
      <c r="N1242">
        <v>7</v>
      </c>
      <c r="O1242">
        <v>-9245330</v>
      </c>
    </row>
    <row r="1243" spans="1:15" x14ac:dyDescent="0.3">
      <c r="A1243" t="s">
        <v>1685</v>
      </c>
      <c r="B1243">
        <v>109</v>
      </c>
      <c r="C1243">
        <v>106</v>
      </c>
      <c r="D1243">
        <v>58214</v>
      </c>
      <c r="E1243" t="s">
        <v>208</v>
      </c>
      <c r="F1243" t="s">
        <v>3299</v>
      </c>
      <c r="G1243" t="s">
        <v>3300</v>
      </c>
      <c r="H1243">
        <v>34224</v>
      </c>
      <c r="I1243">
        <v>137</v>
      </c>
      <c r="J1243" t="s">
        <v>29</v>
      </c>
      <c r="K1243" t="s">
        <v>30</v>
      </c>
      <c r="L1243">
        <v>9500000</v>
      </c>
      <c r="M1243">
        <v>2010</v>
      </c>
      <c r="N1243">
        <v>7</v>
      </c>
      <c r="O1243">
        <v>-9441786</v>
      </c>
    </row>
    <row r="1244" spans="1:15" x14ac:dyDescent="0.3">
      <c r="A1244" t="s">
        <v>1667</v>
      </c>
      <c r="B1244">
        <v>61</v>
      </c>
      <c r="C1244">
        <v>109</v>
      </c>
      <c r="D1244">
        <v>2326407</v>
      </c>
      <c r="E1244" t="s">
        <v>92</v>
      </c>
      <c r="F1244" t="s">
        <v>1644</v>
      </c>
      <c r="G1244" t="s">
        <v>3302</v>
      </c>
      <c r="H1244">
        <v>5016</v>
      </c>
      <c r="I1244">
        <v>99</v>
      </c>
      <c r="J1244" t="s">
        <v>29</v>
      </c>
      <c r="K1244" t="s">
        <v>200</v>
      </c>
      <c r="L1244">
        <v>12000000</v>
      </c>
      <c r="M1244">
        <v>2001</v>
      </c>
      <c r="N1244">
        <v>7</v>
      </c>
      <c r="O1244">
        <v>-9673593</v>
      </c>
    </row>
    <row r="1245" spans="1:15" x14ac:dyDescent="0.3">
      <c r="A1245" t="s">
        <v>959</v>
      </c>
      <c r="B1245">
        <v>158</v>
      </c>
      <c r="C1245">
        <v>123</v>
      </c>
      <c r="D1245">
        <v>37339525</v>
      </c>
      <c r="E1245" t="s">
        <v>1915</v>
      </c>
      <c r="F1245" t="s">
        <v>576</v>
      </c>
      <c r="G1245" t="s">
        <v>3304</v>
      </c>
      <c r="H1245">
        <v>71708</v>
      </c>
      <c r="I1245">
        <v>307</v>
      </c>
      <c r="J1245" t="s">
        <v>29</v>
      </c>
      <c r="K1245" t="s">
        <v>30</v>
      </c>
      <c r="L1245">
        <v>48000000</v>
      </c>
      <c r="M1245">
        <v>1998</v>
      </c>
      <c r="N1245">
        <v>7</v>
      </c>
      <c r="O1245">
        <v>-10660475</v>
      </c>
    </row>
    <row r="1246" spans="1:15" x14ac:dyDescent="0.3">
      <c r="A1246" t="s">
        <v>1668</v>
      </c>
      <c r="B1246">
        <v>146</v>
      </c>
      <c r="C1246">
        <v>135</v>
      </c>
      <c r="D1246">
        <v>29077547</v>
      </c>
      <c r="E1246" t="s">
        <v>1437</v>
      </c>
      <c r="F1246" t="s">
        <v>544</v>
      </c>
      <c r="G1246" t="s">
        <v>3306</v>
      </c>
      <c r="H1246">
        <v>41685</v>
      </c>
      <c r="I1246">
        <v>754</v>
      </c>
      <c r="J1246" t="s">
        <v>29</v>
      </c>
      <c r="K1246" t="s">
        <v>30</v>
      </c>
      <c r="L1246">
        <v>40000000</v>
      </c>
      <c r="M1246">
        <v>2005</v>
      </c>
      <c r="N1246">
        <v>7</v>
      </c>
      <c r="O1246">
        <v>-10922453</v>
      </c>
    </row>
    <row r="1247" spans="1:15" x14ac:dyDescent="0.3">
      <c r="A1247" t="s">
        <v>1640</v>
      </c>
      <c r="B1247">
        <v>41</v>
      </c>
      <c r="C1247">
        <v>118</v>
      </c>
      <c r="D1247">
        <v>1089445</v>
      </c>
      <c r="E1247" t="s">
        <v>3307</v>
      </c>
      <c r="F1247" t="s">
        <v>3308</v>
      </c>
      <c r="G1247" t="s">
        <v>3309</v>
      </c>
      <c r="H1247">
        <v>2676</v>
      </c>
      <c r="I1247">
        <v>33</v>
      </c>
      <c r="J1247" t="s">
        <v>29</v>
      </c>
      <c r="K1247" t="s">
        <v>442</v>
      </c>
      <c r="L1247">
        <v>12500000</v>
      </c>
      <c r="M1247">
        <v>2009</v>
      </c>
      <c r="N1247">
        <v>7</v>
      </c>
      <c r="O1247">
        <v>-11410555</v>
      </c>
    </row>
    <row r="1248" spans="1:15" x14ac:dyDescent="0.3">
      <c r="A1248" t="s">
        <v>986</v>
      </c>
      <c r="B1248">
        <v>199</v>
      </c>
      <c r="C1248">
        <v>122</v>
      </c>
      <c r="D1248">
        <v>11538204</v>
      </c>
      <c r="E1248" t="s">
        <v>3311</v>
      </c>
      <c r="F1248" t="s">
        <v>568</v>
      </c>
      <c r="G1248" t="s">
        <v>3312</v>
      </c>
      <c r="H1248">
        <v>23696</v>
      </c>
      <c r="I1248">
        <v>135</v>
      </c>
      <c r="J1248" t="s">
        <v>29</v>
      </c>
      <c r="K1248" t="s">
        <v>30</v>
      </c>
      <c r="L1248">
        <v>25000000</v>
      </c>
      <c r="M1248">
        <v>2010</v>
      </c>
      <c r="N1248">
        <v>7</v>
      </c>
      <c r="O1248">
        <v>-13461796</v>
      </c>
    </row>
    <row r="1249" spans="1:15" x14ac:dyDescent="0.3">
      <c r="A1249" t="s">
        <v>1555</v>
      </c>
      <c r="B1249">
        <v>350</v>
      </c>
      <c r="C1249">
        <v>125</v>
      </c>
      <c r="D1249">
        <v>5749134</v>
      </c>
      <c r="E1249" t="s">
        <v>39</v>
      </c>
      <c r="F1249" t="s">
        <v>1285</v>
      </c>
      <c r="G1249" t="s">
        <v>3314</v>
      </c>
      <c r="H1249">
        <v>45799</v>
      </c>
      <c r="I1249">
        <v>180</v>
      </c>
      <c r="J1249" t="s">
        <v>29</v>
      </c>
      <c r="K1249" t="s">
        <v>30</v>
      </c>
      <c r="L1249">
        <v>20000000</v>
      </c>
      <c r="M1249">
        <v>2014</v>
      </c>
      <c r="N1249">
        <v>7</v>
      </c>
      <c r="O1249">
        <v>-14250866</v>
      </c>
    </row>
    <row r="1250" spans="1:15" x14ac:dyDescent="0.3">
      <c r="A1250" t="s">
        <v>1526</v>
      </c>
      <c r="B1250">
        <v>57</v>
      </c>
      <c r="C1250">
        <v>115</v>
      </c>
      <c r="D1250">
        <v>183088</v>
      </c>
      <c r="E1250" t="s">
        <v>3316</v>
      </c>
      <c r="F1250" t="s">
        <v>3196</v>
      </c>
      <c r="G1250" t="s">
        <v>3317</v>
      </c>
      <c r="H1250">
        <v>11704</v>
      </c>
      <c r="I1250">
        <v>36</v>
      </c>
      <c r="J1250" t="s">
        <v>29</v>
      </c>
      <c r="K1250" t="s">
        <v>30</v>
      </c>
      <c r="L1250">
        <v>15000000</v>
      </c>
      <c r="M1250">
        <v>2008</v>
      </c>
      <c r="N1250">
        <v>7</v>
      </c>
      <c r="O1250">
        <v>-14816912</v>
      </c>
    </row>
    <row r="1251" spans="1:15" x14ac:dyDescent="0.3">
      <c r="A1251" t="s">
        <v>1638</v>
      </c>
      <c r="B1251">
        <v>99</v>
      </c>
      <c r="C1251">
        <v>119</v>
      </c>
      <c r="D1251">
        <v>4234040</v>
      </c>
      <c r="E1251" t="s">
        <v>393</v>
      </c>
      <c r="F1251" t="s">
        <v>3319</v>
      </c>
      <c r="G1251" t="s">
        <v>3320</v>
      </c>
      <c r="H1251">
        <v>14301</v>
      </c>
      <c r="I1251">
        <v>45</v>
      </c>
      <c r="J1251" t="s">
        <v>29</v>
      </c>
      <c r="K1251" t="s">
        <v>30</v>
      </c>
      <c r="L1251">
        <v>20000000</v>
      </c>
      <c r="M1251">
        <v>2008</v>
      </c>
      <c r="N1251">
        <v>7</v>
      </c>
      <c r="O1251">
        <v>-15765960</v>
      </c>
    </row>
    <row r="1252" spans="1:15" x14ac:dyDescent="0.3">
      <c r="A1252" t="s">
        <v>1150</v>
      </c>
      <c r="B1252">
        <v>231</v>
      </c>
      <c r="C1252">
        <v>135</v>
      </c>
      <c r="D1252">
        <v>4001121</v>
      </c>
      <c r="E1252" t="s">
        <v>1222</v>
      </c>
      <c r="F1252" t="s">
        <v>40</v>
      </c>
      <c r="G1252" t="s">
        <v>3321</v>
      </c>
      <c r="H1252">
        <v>48346</v>
      </c>
      <c r="I1252">
        <v>230</v>
      </c>
      <c r="J1252" t="s">
        <v>29</v>
      </c>
      <c r="K1252" t="s">
        <v>30</v>
      </c>
      <c r="L1252">
        <v>20000000</v>
      </c>
      <c r="M1252">
        <v>2007</v>
      </c>
      <c r="N1252">
        <v>7</v>
      </c>
      <c r="O1252">
        <v>-15998879</v>
      </c>
    </row>
    <row r="1253" spans="1:15" x14ac:dyDescent="0.3">
      <c r="A1253" t="s">
        <v>915</v>
      </c>
      <c r="B1253">
        <v>29</v>
      </c>
      <c r="C1253">
        <v>132</v>
      </c>
      <c r="D1253">
        <v>8600000</v>
      </c>
      <c r="E1253" t="s">
        <v>3322</v>
      </c>
      <c r="F1253" t="s">
        <v>61</v>
      </c>
      <c r="G1253" t="s">
        <v>3323</v>
      </c>
      <c r="H1253">
        <v>17982</v>
      </c>
      <c r="I1253">
        <v>95</v>
      </c>
      <c r="J1253" t="s">
        <v>29</v>
      </c>
      <c r="K1253" t="s">
        <v>200</v>
      </c>
      <c r="L1253">
        <v>25000000</v>
      </c>
      <c r="M1253">
        <v>1984</v>
      </c>
      <c r="N1253">
        <v>7</v>
      </c>
      <c r="O1253">
        <v>-16400000</v>
      </c>
    </row>
    <row r="1254" spans="1:15" x14ac:dyDescent="0.3">
      <c r="A1254" t="s">
        <v>1128</v>
      </c>
      <c r="B1254">
        <v>98</v>
      </c>
      <c r="C1254">
        <v>114</v>
      </c>
      <c r="D1254">
        <v>12831121</v>
      </c>
      <c r="E1254" t="s">
        <v>1527</v>
      </c>
      <c r="F1254" t="s">
        <v>3324</v>
      </c>
      <c r="G1254" t="s">
        <v>3325</v>
      </c>
      <c r="H1254">
        <v>44979</v>
      </c>
      <c r="I1254">
        <v>298</v>
      </c>
      <c r="J1254" t="s">
        <v>29</v>
      </c>
      <c r="K1254" t="s">
        <v>30</v>
      </c>
      <c r="L1254">
        <v>30000000</v>
      </c>
      <c r="M1254">
        <v>2004</v>
      </c>
      <c r="N1254">
        <v>7</v>
      </c>
      <c r="O1254">
        <v>-17168879</v>
      </c>
    </row>
    <row r="1255" spans="1:15" x14ac:dyDescent="0.3">
      <c r="A1255" t="s">
        <v>420</v>
      </c>
      <c r="B1255">
        <v>393</v>
      </c>
      <c r="C1255">
        <v>101</v>
      </c>
      <c r="D1255">
        <v>2319187</v>
      </c>
      <c r="E1255" t="s">
        <v>140</v>
      </c>
      <c r="F1255" t="s">
        <v>544</v>
      </c>
      <c r="G1255" t="s">
        <v>3327</v>
      </c>
      <c r="H1255">
        <v>92640</v>
      </c>
      <c r="I1255">
        <v>212</v>
      </c>
      <c r="J1255" t="s">
        <v>29</v>
      </c>
      <c r="K1255" t="s">
        <v>200</v>
      </c>
      <c r="L1255">
        <v>20000000</v>
      </c>
      <c r="M1255">
        <v>2013</v>
      </c>
      <c r="N1255">
        <v>7</v>
      </c>
      <c r="O1255">
        <v>-17680813</v>
      </c>
    </row>
    <row r="1256" spans="1:15" x14ac:dyDescent="0.3">
      <c r="A1256" t="s">
        <v>1643</v>
      </c>
      <c r="B1256">
        <v>27</v>
      </c>
      <c r="C1256">
        <v>118</v>
      </c>
      <c r="D1256">
        <v>2246000</v>
      </c>
      <c r="E1256" t="s">
        <v>379</v>
      </c>
      <c r="F1256" t="s">
        <v>3328</v>
      </c>
      <c r="G1256" t="s">
        <v>3329</v>
      </c>
      <c r="H1256">
        <v>2302</v>
      </c>
      <c r="I1256">
        <v>20</v>
      </c>
      <c r="J1256" t="s">
        <v>29</v>
      </c>
      <c r="K1256" t="s">
        <v>30</v>
      </c>
      <c r="L1256">
        <v>20000000</v>
      </c>
      <c r="M1256">
        <v>2015</v>
      </c>
      <c r="N1256">
        <v>7</v>
      </c>
      <c r="O1256">
        <v>-17754000</v>
      </c>
    </row>
    <row r="1257" spans="1:15" x14ac:dyDescent="0.3">
      <c r="A1257" t="s">
        <v>1693</v>
      </c>
      <c r="B1257">
        <v>337</v>
      </c>
      <c r="C1257">
        <v>103</v>
      </c>
      <c r="D1257">
        <v>252652</v>
      </c>
      <c r="E1257" t="s">
        <v>3330</v>
      </c>
      <c r="F1257" t="s">
        <v>3331</v>
      </c>
      <c r="G1257" t="s">
        <v>3332</v>
      </c>
      <c r="H1257">
        <v>54104</v>
      </c>
      <c r="I1257">
        <v>199</v>
      </c>
      <c r="J1257" t="s">
        <v>153</v>
      </c>
      <c r="K1257" t="s">
        <v>1637</v>
      </c>
      <c r="L1257">
        <v>19900000</v>
      </c>
      <c r="M1257">
        <v>2010</v>
      </c>
      <c r="N1257">
        <v>7</v>
      </c>
      <c r="O1257">
        <v>-19647348</v>
      </c>
    </row>
    <row r="1258" spans="1:15" x14ac:dyDescent="0.3">
      <c r="A1258" t="s">
        <v>2176</v>
      </c>
      <c r="B1258">
        <v>177</v>
      </c>
      <c r="C1258">
        <v>103</v>
      </c>
      <c r="D1258">
        <v>24520892</v>
      </c>
      <c r="E1258" t="s">
        <v>39</v>
      </c>
      <c r="F1258" t="s">
        <v>27</v>
      </c>
      <c r="G1258" t="s">
        <v>3333</v>
      </c>
      <c r="H1258">
        <v>85198</v>
      </c>
      <c r="I1258">
        <v>303</v>
      </c>
      <c r="J1258" t="s">
        <v>29</v>
      </c>
      <c r="K1258" t="s">
        <v>241</v>
      </c>
      <c r="L1258">
        <v>45000000</v>
      </c>
      <c r="M1258">
        <v>2005</v>
      </c>
      <c r="N1258">
        <v>7</v>
      </c>
      <c r="O1258">
        <v>-20479108</v>
      </c>
    </row>
    <row r="1259" spans="1:15" x14ac:dyDescent="0.3">
      <c r="A1259" t="s">
        <v>1106</v>
      </c>
      <c r="B1259">
        <v>107</v>
      </c>
      <c r="C1259">
        <v>108</v>
      </c>
      <c r="D1259">
        <v>8535575</v>
      </c>
      <c r="E1259" t="s">
        <v>92</v>
      </c>
      <c r="F1259" t="s">
        <v>27</v>
      </c>
      <c r="G1259" t="s">
        <v>3334</v>
      </c>
      <c r="H1259">
        <v>24033</v>
      </c>
      <c r="I1259">
        <v>152</v>
      </c>
      <c r="J1259" t="s">
        <v>29</v>
      </c>
      <c r="K1259" t="s">
        <v>30</v>
      </c>
      <c r="L1259">
        <v>30000000</v>
      </c>
      <c r="M1259">
        <v>2005</v>
      </c>
      <c r="N1259">
        <v>7</v>
      </c>
      <c r="O1259">
        <v>-21464425</v>
      </c>
    </row>
    <row r="1260" spans="1:15" x14ac:dyDescent="0.3">
      <c r="A1260" t="s">
        <v>115</v>
      </c>
      <c r="B1260">
        <v>85</v>
      </c>
      <c r="C1260">
        <v>134</v>
      </c>
      <c r="D1260">
        <v>5532301</v>
      </c>
      <c r="E1260" t="s">
        <v>262</v>
      </c>
      <c r="F1260" t="s">
        <v>3335</v>
      </c>
      <c r="G1260" t="s">
        <v>3336</v>
      </c>
      <c r="H1260">
        <v>21606</v>
      </c>
      <c r="I1260">
        <v>117</v>
      </c>
      <c r="J1260" t="s">
        <v>29</v>
      </c>
      <c r="K1260" t="s">
        <v>30</v>
      </c>
      <c r="L1260">
        <v>28000000</v>
      </c>
      <c r="M1260">
        <v>1997</v>
      </c>
      <c r="N1260">
        <v>7</v>
      </c>
      <c r="O1260">
        <v>-22467699</v>
      </c>
    </row>
    <row r="1261" spans="1:15" x14ac:dyDescent="0.3">
      <c r="A1261" t="s">
        <v>1183</v>
      </c>
      <c r="B1261">
        <v>188</v>
      </c>
      <c r="C1261">
        <v>101</v>
      </c>
      <c r="D1261">
        <v>55673333</v>
      </c>
      <c r="E1261" t="s">
        <v>3338</v>
      </c>
      <c r="F1261" t="s">
        <v>2618</v>
      </c>
      <c r="G1261" t="s">
        <v>3339</v>
      </c>
      <c r="H1261">
        <v>65785</v>
      </c>
      <c r="I1261">
        <v>160</v>
      </c>
      <c r="J1261" t="s">
        <v>29</v>
      </c>
      <c r="K1261" t="s">
        <v>30</v>
      </c>
      <c r="L1261">
        <v>80000000</v>
      </c>
      <c r="M1261">
        <v>2010</v>
      </c>
      <c r="N1261">
        <v>7</v>
      </c>
      <c r="O1261">
        <v>-24326667</v>
      </c>
    </row>
    <row r="1262" spans="1:15" x14ac:dyDescent="0.3">
      <c r="A1262" t="s">
        <v>1964</v>
      </c>
      <c r="B1262">
        <v>124</v>
      </c>
      <c r="C1262">
        <v>88</v>
      </c>
      <c r="D1262">
        <v>2975649</v>
      </c>
      <c r="E1262" t="s">
        <v>607</v>
      </c>
      <c r="F1262" t="s">
        <v>1581</v>
      </c>
      <c r="G1262" t="s">
        <v>3340</v>
      </c>
      <c r="H1262">
        <v>23864</v>
      </c>
      <c r="I1262">
        <v>142</v>
      </c>
      <c r="J1262" t="s">
        <v>29</v>
      </c>
      <c r="K1262" t="s">
        <v>200</v>
      </c>
      <c r="L1262">
        <v>30000000</v>
      </c>
      <c r="M1262">
        <v>2006</v>
      </c>
      <c r="N1262">
        <v>7</v>
      </c>
      <c r="O1262">
        <v>-27024351</v>
      </c>
    </row>
    <row r="1263" spans="1:15" x14ac:dyDescent="0.3">
      <c r="A1263" t="s">
        <v>1702</v>
      </c>
      <c r="B1263">
        <v>260</v>
      </c>
      <c r="C1263">
        <v>132</v>
      </c>
      <c r="D1263">
        <v>1865774</v>
      </c>
      <c r="E1263" t="s">
        <v>3341</v>
      </c>
      <c r="F1263" t="s">
        <v>176</v>
      </c>
      <c r="G1263" t="s">
        <v>3342</v>
      </c>
      <c r="H1263">
        <v>87682</v>
      </c>
      <c r="I1263">
        <v>174</v>
      </c>
      <c r="J1263" t="s">
        <v>29</v>
      </c>
      <c r="K1263" t="s">
        <v>200</v>
      </c>
      <c r="L1263">
        <v>30000000</v>
      </c>
      <c r="M1263">
        <v>2015</v>
      </c>
      <c r="N1263">
        <v>7</v>
      </c>
      <c r="O1263">
        <v>-28134226</v>
      </c>
    </row>
    <row r="1264" spans="1:15" x14ac:dyDescent="0.3">
      <c r="A1264" t="s">
        <v>1650</v>
      </c>
      <c r="B1264">
        <v>121</v>
      </c>
      <c r="C1264">
        <v>113</v>
      </c>
      <c r="D1264">
        <v>55350897</v>
      </c>
      <c r="E1264" t="s">
        <v>1066</v>
      </c>
      <c r="F1264" t="s">
        <v>313</v>
      </c>
      <c r="G1264" t="s">
        <v>3343</v>
      </c>
      <c r="H1264">
        <v>83560</v>
      </c>
      <c r="I1264">
        <v>619</v>
      </c>
      <c r="J1264" t="s">
        <v>29</v>
      </c>
      <c r="K1264" t="s">
        <v>30</v>
      </c>
      <c r="L1264">
        <v>85000000</v>
      </c>
      <c r="M1264">
        <v>1998</v>
      </c>
      <c r="N1264">
        <v>7</v>
      </c>
      <c r="O1264">
        <v>-29649103</v>
      </c>
    </row>
    <row r="1265" spans="1:15" x14ac:dyDescent="0.3">
      <c r="A1265" t="s">
        <v>1999</v>
      </c>
      <c r="B1265">
        <v>539</v>
      </c>
      <c r="C1265">
        <v>124</v>
      </c>
      <c r="D1265">
        <v>89021735</v>
      </c>
      <c r="E1265" t="s">
        <v>3345</v>
      </c>
      <c r="F1265" t="s">
        <v>27</v>
      </c>
      <c r="G1265" t="s">
        <v>3346</v>
      </c>
      <c r="H1265">
        <v>387436</v>
      </c>
      <c r="I1265">
        <v>892</v>
      </c>
      <c r="J1265" t="s">
        <v>29</v>
      </c>
      <c r="K1265" t="s">
        <v>30</v>
      </c>
      <c r="L1265">
        <v>120000000</v>
      </c>
      <c r="M1265">
        <v>2013</v>
      </c>
      <c r="N1265">
        <v>7</v>
      </c>
      <c r="O1265">
        <v>-30978265</v>
      </c>
    </row>
    <row r="1266" spans="1:15" x14ac:dyDescent="0.3">
      <c r="A1266" t="s">
        <v>1115</v>
      </c>
      <c r="B1266">
        <v>76</v>
      </c>
      <c r="C1266">
        <v>136</v>
      </c>
      <c r="D1266">
        <v>37901509</v>
      </c>
      <c r="E1266" t="s">
        <v>283</v>
      </c>
      <c r="F1266" t="s">
        <v>93</v>
      </c>
      <c r="G1266" t="s">
        <v>3347</v>
      </c>
      <c r="H1266">
        <v>96385</v>
      </c>
      <c r="I1266">
        <v>119</v>
      </c>
      <c r="J1266" t="s">
        <v>29</v>
      </c>
      <c r="K1266" t="s">
        <v>30</v>
      </c>
      <c r="L1266">
        <v>70000000</v>
      </c>
      <c r="M1266">
        <v>1997</v>
      </c>
      <c r="N1266">
        <v>7</v>
      </c>
      <c r="O1266">
        <v>-32098491</v>
      </c>
    </row>
    <row r="1267" spans="1:15" x14ac:dyDescent="0.3">
      <c r="A1267" t="s">
        <v>1646</v>
      </c>
      <c r="B1267">
        <v>488</v>
      </c>
      <c r="C1267">
        <v>126</v>
      </c>
      <c r="D1267">
        <v>4563029</v>
      </c>
      <c r="E1267" t="s">
        <v>1449</v>
      </c>
      <c r="F1267" t="s">
        <v>2393</v>
      </c>
      <c r="G1267" t="s">
        <v>3349</v>
      </c>
      <c r="H1267">
        <v>181472</v>
      </c>
      <c r="I1267">
        <v>514</v>
      </c>
      <c r="J1267" t="s">
        <v>29</v>
      </c>
      <c r="K1267" t="s">
        <v>272</v>
      </c>
      <c r="L1267">
        <v>39200000</v>
      </c>
      <c r="M1267">
        <v>2013</v>
      </c>
      <c r="N1267">
        <v>7</v>
      </c>
      <c r="O1267">
        <v>-34636971</v>
      </c>
    </row>
    <row r="1268" spans="1:15" x14ac:dyDescent="0.3">
      <c r="A1268" t="s">
        <v>724</v>
      </c>
      <c r="B1268">
        <v>189</v>
      </c>
      <c r="C1268">
        <v>114</v>
      </c>
      <c r="D1268">
        <v>6565495</v>
      </c>
      <c r="E1268" t="s">
        <v>588</v>
      </c>
      <c r="F1268" t="s">
        <v>1852</v>
      </c>
      <c r="G1268" t="s">
        <v>3350</v>
      </c>
      <c r="H1268">
        <v>36455</v>
      </c>
      <c r="I1268">
        <v>229</v>
      </c>
      <c r="J1268" t="s">
        <v>139</v>
      </c>
      <c r="K1268" t="s">
        <v>926</v>
      </c>
      <c r="L1268">
        <v>45000000</v>
      </c>
      <c r="M1268">
        <v>2006</v>
      </c>
      <c r="N1268">
        <v>7</v>
      </c>
      <c r="O1268">
        <v>-38434505</v>
      </c>
    </row>
    <row r="1269" spans="1:15" x14ac:dyDescent="0.3">
      <c r="A1269" t="s">
        <v>3103</v>
      </c>
      <c r="B1269">
        <v>16</v>
      </c>
      <c r="C1269">
        <v>107</v>
      </c>
      <c r="D1269">
        <v>700000</v>
      </c>
      <c r="E1269" t="s">
        <v>3352</v>
      </c>
      <c r="F1269" t="s">
        <v>3353</v>
      </c>
      <c r="G1269" t="s">
        <v>3354</v>
      </c>
      <c r="H1269">
        <v>24438</v>
      </c>
      <c r="I1269">
        <v>78</v>
      </c>
      <c r="J1269" t="s">
        <v>90</v>
      </c>
      <c r="K1269" t="s">
        <v>241</v>
      </c>
      <c r="L1269">
        <v>50000000</v>
      </c>
      <c r="M1269">
        <v>1993</v>
      </c>
      <c r="N1269">
        <v>7</v>
      </c>
      <c r="O1269">
        <v>-49300000</v>
      </c>
    </row>
    <row r="1270" spans="1:15" x14ac:dyDescent="0.3">
      <c r="A1270" t="s">
        <v>392</v>
      </c>
      <c r="B1270">
        <v>289</v>
      </c>
      <c r="C1270">
        <v>122</v>
      </c>
      <c r="D1270">
        <v>24985612</v>
      </c>
      <c r="E1270" t="s">
        <v>3356</v>
      </c>
      <c r="F1270" t="s">
        <v>464</v>
      </c>
      <c r="G1270" t="s">
        <v>3357</v>
      </c>
      <c r="H1270">
        <v>71782</v>
      </c>
      <c r="I1270">
        <v>161</v>
      </c>
      <c r="J1270" t="s">
        <v>29</v>
      </c>
      <c r="K1270" t="s">
        <v>30</v>
      </c>
      <c r="L1270">
        <v>100000000</v>
      </c>
      <c r="M1270">
        <v>2015</v>
      </c>
      <c r="N1270">
        <v>7</v>
      </c>
      <c r="O1270">
        <v>-75014388</v>
      </c>
    </row>
    <row r="1271" spans="1:15" x14ac:dyDescent="0.3">
      <c r="A1271" t="s">
        <v>404</v>
      </c>
      <c r="B1271">
        <v>575</v>
      </c>
      <c r="C1271">
        <v>131</v>
      </c>
      <c r="D1271">
        <v>101785482</v>
      </c>
      <c r="E1271" t="s">
        <v>248</v>
      </c>
      <c r="F1271" t="s">
        <v>930</v>
      </c>
      <c r="G1271" t="s">
        <v>3359</v>
      </c>
      <c r="H1271">
        <v>381148</v>
      </c>
      <c r="I1271">
        <v>1106</v>
      </c>
      <c r="J1271" t="s">
        <v>29</v>
      </c>
      <c r="K1271" t="s">
        <v>30</v>
      </c>
      <c r="L1271">
        <v>190000000</v>
      </c>
      <c r="M1271">
        <v>2013</v>
      </c>
      <c r="N1271">
        <v>7</v>
      </c>
      <c r="O1271">
        <v>-88214518</v>
      </c>
    </row>
    <row r="1272" spans="1:15" x14ac:dyDescent="0.3">
      <c r="A1272" t="s">
        <v>746</v>
      </c>
      <c r="B1272">
        <v>142</v>
      </c>
      <c r="C1272">
        <v>114</v>
      </c>
      <c r="D1272">
        <v>26871</v>
      </c>
      <c r="E1272" t="s">
        <v>1576</v>
      </c>
      <c r="F1272" t="s">
        <v>93</v>
      </c>
      <c r="G1272" t="s">
        <v>3361</v>
      </c>
      <c r="H1272">
        <v>121259</v>
      </c>
      <c r="I1272">
        <v>361</v>
      </c>
      <c r="J1272" t="s">
        <v>29</v>
      </c>
      <c r="K1272" t="s">
        <v>227</v>
      </c>
      <c r="L1272">
        <v>92000000</v>
      </c>
      <c r="M1272">
        <v>2001</v>
      </c>
      <c r="N1272">
        <v>7</v>
      </c>
      <c r="O1272">
        <v>-91973129</v>
      </c>
    </row>
    <row r="1273" spans="1:15" x14ac:dyDescent="0.3">
      <c r="A1273" t="s">
        <v>1646</v>
      </c>
      <c r="B1273">
        <v>363</v>
      </c>
      <c r="C1273">
        <v>110</v>
      </c>
      <c r="D1273">
        <v>2201412</v>
      </c>
      <c r="E1273" t="s">
        <v>3363</v>
      </c>
      <c r="F1273" t="s">
        <v>3364</v>
      </c>
      <c r="G1273" t="s">
        <v>3365</v>
      </c>
      <c r="H1273">
        <v>68883</v>
      </c>
      <c r="I1273">
        <v>279</v>
      </c>
      <c r="J1273" t="s">
        <v>133</v>
      </c>
      <c r="K1273" t="s">
        <v>272</v>
      </c>
      <c r="L1273">
        <v>12215500000</v>
      </c>
      <c r="M1273">
        <v>2006</v>
      </c>
      <c r="N1273">
        <v>7</v>
      </c>
      <c r="O1273">
        <v>-12213298588</v>
      </c>
    </row>
    <row r="1274" spans="1:15" x14ac:dyDescent="0.3">
      <c r="A1274" t="s">
        <v>2878</v>
      </c>
      <c r="B1274">
        <v>185</v>
      </c>
      <c r="C1274">
        <v>154</v>
      </c>
      <c r="D1274">
        <v>306124059</v>
      </c>
      <c r="E1274" t="s">
        <v>248</v>
      </c>
      <c r="F1274" t="s">
        <v>665</v>
      </c>
      <c r="G1274" t="s">
        <v>3367</v>
      </c>
      <c r="H1274">
        <v>430055</v>
      </c>
      <c r="I1274">
        <v>856</v>
      </c>
      <c r="J1274" t="s">
        <v>29</v>
      </c>
      <c r="K1274" t="s">
        <v>30</v>
      </c>
      <c r="L1274">
        <v>75000000</v>
      </c>
      <c r="M1274">
        <v>1996</v>
      </c>
      <c r="N1274">
        <v>6.9</v>
      </c>
      <c r="O1274">
        <v>231124059</v>
      </c>
    </row>
    <row r="1275" spans="1:15" x14ac:dyDescent="0.3">
      <c r="A1275" t="s">
        <v>1668</v>
      </c>
      <c r="B1275">
        <v>57</v>
      </c>
      <c r="C1275">
        <v>125</v>
      </c>
      <c r="D1275">
        <v>219200000</v>
      </c>
      <c r="E1275" t="s">
        <v>3369</v>
      </c>
      <c r="F1275" t="s">
        <v>313</v>
      </c>
      <c r="G1275" t="s">
        <v>3370</v>
      </c>
      <c r="H1275">
        <v>181380</v>
      </c>
      <c r="I1275">
        <v>223</v>
      </c>
      <c r="J1275" t="s">
        <v>29</v>
      </c>
      <c r="K1275" t="s">
        <v>30</v>
      </c>
      <c r="L1275">
        <v>25000000</v>
      </c>
      <c r="M1275">
        <v>1993</v>
      </c>
      <c r="N1275">
        <v>6.9</v>
      </c>
      <c r="O1275">
        <v>194200000</v>
      </c>
    </row>
    <row r="1276" spans="1:15" x14ac:dyDescent="0.3">
      <c r="A1276" t="s">
        <v>3371</v>
      </c>
      <c r="B1276">
        <v>82</v>
      </c>
      <c r="C1276">
        <v>125</v>
      </c>
      <c r="D1276">
        <v>178406268</v>
      </c>
      <c r="E1276" t="s">
        <v>289</v>
      </c>
      <c r="F1276" t="s">
        <v>2153</v>
      </c>
      <c r="G1276" t="s">
        <v>3372</v>
      </c>
      <c r="H1276">
        <v>213476</v>
      </c>
      <c r="I1276">
        <v>271</v>
      </c>
      <c r="J1276" t="s">
        <v>29</v>
      </c>
      <c r="K1276" t="s">
        <v>30</v>
      </c>
      <c r="L1276">
        <v>14000000</v>
      </c>
      <c r="M1276">
        <v>1990</v>
      </c>
      <c r="N1276">
        <v>6.9</v>
      </c>
      <c r="O1276">
        <v>164406268</v>
      </c>
    </row>
    <row r="1277" spans="1:15" x14ac:dyDescent="0.3">
      <c r="A1277" t="s">
        <v>746</v>
      </c>
      <c r="B1277">
        <v>173</v>
      </c>
      <c r="C1277">
        <v>110</v>
      </c>
      <c r="D1277">
        <v>176781728</v>
      </c>
      <c r="E1277" t="s">
        <v>191</v>
      </c>
      <c r="F1277" t="s">
        <v>649</v>
      </c>
      <c r="G1277" t="s">
        <v>3374</v>
      </c>
      <c r="H1277">
        <v>219171</v>
      </c>
      <c r="I1277">
        <v>388</v>
      </c>
      <c r="J1277" t="s">
        <v>29</v>
      </c>
      <c r="K1277" t="s">
        <v>30</v>
      </c>
      <c r="L1277">
        <v>15000000</v>
      </c>
      <c r="M1277">
        <v>1986</v>
      </c>
      <c r="N1277">
        <v>6.9</v>
      </c>
      <c r="O1277">
        <v>161781728</v>
      </c>
    </row>
    <row r="1278" spans="1:15" x14ac:dyDescent="0.3">
      <c r="A1278" t="s">
        <v>3054</v>
      </c>
      <c r="B1278">
        <v>94</v>
      </c>
      <c r="C1278">
        <v>119</v>
      </c>
      <c r="D1278">
        <v>156645693</v>
      </c>
      <c r="E1278" t="s">
        <v>1294</v>
      </c>
      <c r="F1278" t="s">
        <v>1714</v>
      </c>
      <c r="G1278" t="s">
        <v>3375</v>
      </c>
      <c r="H1278">
        <v>55101</v>
      </c>
      <c r="I1278">
        <v>201</v>
      </c>
      <c r="J1278" t="s">
        <v>29</v>
      </c>
      <c r="K1278" t="s">
        <v>30</v>
      </c>
      <c r="L1278">
        <v>14000000</v>
      </c>
      <c r="M1278">
        <v>1987</v>
      </c>
      <c r="N1278">
        <v>6.9</v>
      </c>
      <c r="O1278">
        <v>142645693</v>
      </c>
    </row>
    <row r="1279" spans="1:15" x14ac:dyDescent="0.3">
      <c r="A1279" t="s">
        <v>802</v>
      </c>
      <c r="B1279">
        <v>152</v>
      </c>
      <c r="C1279">
        <v>97</v>
      </c>
      <c r="D1279">
        <v>173381405</v>
      </c>
      <c r="E1279" t="s">
        <v>3376</v>
      </c>
      <c r="F1279" t="s">
        <v>1299</v>
      </c>
      <c r="G1279" t="s">
        <v>3377</v>
      </c>
      <c r="H1279">
        <v>147597</v>
      </c>
      <c r="I1279">
        <v>395</v>
      </c>
      <c r="J1279" t="s">
        <v>29</v>
      </c>
      <c r="K1279" t="s">
        <v>30</v>
      </c>
      <c r="L1279">
        <v>33000000</v>
      </c>
      <c r="M1279">
        <v>2003</v>
      </c>
      <c r="N1279">
        <v>6.9</v>
      </c>
      <c r="O1279">
        <v>140381405</v>
      </c>
    </row>
    <row r="1280" spans="1:15" x14ac:dyDescent="0.3">
      <c r="A1280" t="s">
        <v>2272</v>
      </c>
      <c r="B1280">
        <v>181</v>
      </c>
      <c r="C1280">
        <v>86</v>
      </c>
      <c r="D1280">
        <v>193136719</v>
      </c>
      <c r="E1280" t="s">
        <v>316</v>
      </c>
      <c r="F1280" t="s">
        <v>1754</v>
      </c>
      <c r="G1280" t="s">
        <v>3379</v>
      </c>
      <c r="H1280">
        <v>266636</v>
      </c>
      <c r="I1280">
        <v>385</v>
      </c>
      <c r="J1280" t="s">
        <v>29</v>
      </c>
      <c r="K1280" t="s">
        <v>30</v>
      </c>
      <c r="L1280">
        <v>75000000</v>
      </c>
      <c r="M1280">
        <v>2005</v>
      </c>
      <c r="N1280">
        <v>6.9</v>
      </c>
      <c r="O1280">
        <v>118136719</v>
      </c>
    </row>
    <row r="1281" spans="1:15" x14ac:dyDescent="0.3">
      <c r="A1281" t="s">
        <v>1254</v>
      </c>
      <c r="B1281">
        <v>67</v>
      </c>
      <c r="C1281">
        <v>155</v>
      </c>
      <c r="D1281">
        <v>165500000</v>
      </c>
      <c r="E1281" t="s">
        <v>1660</v>
      </c>
      <c r="F1281" t="s">
        <v>398</v>
      </c>
      <c r="G1281" t="s">
        <v>3381</v>
      </c>
      <c r="H1281">
        <v>145257</v>
      </c>
      <c r="I1281">
        <v>322</v>
      </c>
      <c r="J1281" t="s">
        <v>29</v>
      </c>
      <c r="K1281" t="s">
        <v>30</v>
      </c>
      <c r="L1281">
        <v>48000000</v>
      </c>
      <c r="M1281">
        <v>1991</v>
      </c>
      <c r="N1281">
        <v>6.9</v>
      </c>
      <c r="O1281">
        <v>117500000</v>
      </c>
    </row>
    <row r="1282" spans="1:15" x14ac:dyDescent="0.3">
      <c r="A1282" t="s">
        <v>2093</v>
      </c>
      <c r="B1282">
        <v>164</v>
      </c>
      <c r="C1282">
        <v>115</v>
      </c>
      <c r="D1282">
        <v>195329763</v>
      </c>
      <c r="E1282" t="s">
        <v>849</v>
      </c>
      <c r="F1282" t="s">
        <v>3062</v>
      </c>
      <c r="G1282" t="s">
        <v>3383</v>
      </c>
      <c r="H1282">
        <v>194249</v>
      </c>
      <c r="I1282">
        <v>253</v>
      </c>
      <c r="J1282" t="s">
        <v>29</v>
      </c>
      <c r="K1282" t="s">
        <v>30</v>
      </c>
      <c r="L1282">
        <v>80000000</v>
      </c>
      <c r="M1282">
        <v>2006</v>
      </c>
      <c r="N1282">
        <v>6.9</v>
      </c>
      <c r="O1282">
        <v>115329763</v>
      </c>
    </row>
    <row r="1283" spans="1:15" x14ac:dyDescent="0.3">
      <c r="A1283" t="s">
        <v>798</v>
      </c>
      <c r="B1283">
        <v>284</v>
      </c>
      <c r="C1283">
        <v>150</v>
      </c>
      <c r="D1283">
        <v>291709845</v>
      </c>
      <c r="E1283" t="s">
        <v>1674</v>
      </c>
      <c r="F1283" t="s">
        <v>1574</v>
      </c>
      <c r="G1283" t="s">
        <v>3385</v>
      </c>
      <c r="H1283">
        <v>286506</v>
      </c>
      <c r="I1283">
        <v>1463</v>
      </c>
      <c r="J1283" t="s">
        <v>29</v>
      </c>
      <c r="K1283" t="s">
        <v>30</v>
      </c>
      <c r="L1283">
        <v>180000000</v>
      </c>
      <c r="M1283">
        <v>2005</v>
      </c>
      <c r="N1283">
        <v>6.9</v>
      </c>
      <c r="O1283">
        <v>111709845</v>
      </c>
    </row>
    <row r="1284" spans="1:15" x14ac:dyDescent="0.3">
      <c r="A1284" t="s">
        <v>3387</v>
      </c>
      <c r="B1284">
        <v>57</v>
      </c>
      <c r="C1284">
        <v>114</v>
      </c>
      <c r="D1284">
        <v>119938730</v>
      </c>
      <c r="E1284" t="s">
        <v>1116</v>
      </c>
      <c r="F1284" t="s">
        <v>3388</v>
      </c>
      <c r="G1284" t="s">
        <v>3389</v>
      </c>
      <c r="H1284">
        <v>265818</v>
      </c>
      <c r="I1284">
        <v>213</v>
      </c>
      <c r="J1284" t="s">
        <v>29</v>
      </c>
      <c r="K1284" t="s">
        <v>30</v>
      </c>
      <c r="L1284">
        <v>18000000</v>
      </c>
      <c r="M1284">
        <v>1994</v>
      </c>
      <c r="N1284">
        <v>6.9</v>
      </c>
      <c r="O1284">
        <v>101938730</v>
      </c>
    </row>
    <row r="1285" spans="1:15" x14ac:dyDescent="0.3">
      <c r="A1285" t="s">
        <v>3391</v>
      </c>
      <c r="B1285">
        <v>340</v>
      </c>
      <c r="C1285">
        <v>106</v>
      </c>
      <c r="D1285">
        <v>117528646</v>
      </c>
      <c r="E1285" t="s">
        <v>338</v>
      </c>
      <c r="F1285" t="s">
        <v>150</v>
      </c>
      <c r="G1285" t="s">
        <v>3392</v>
      </c>
      <c r="H1285">
        <v>353442</v>
      </c>
      <c r="I1285">
        <v>387</v>
      </c>
      <c r="J1285" t="s">
        <v>29</v>
      </c>
      <c r="K1285" t="s">
        <v>30</v>
      </c>
      <c r="L1285">
        <v>35000000</v>
      </c>
      <c r="M1285">
        <v>2011</v>
      </c>
      <c r="N1285">
        <v>6.9</v>
      </c>
      <c r="O1285">
        <v>82528646</v>
      </c>
    </row>
    <row r="1286" spans="1:15" x14ac:dyDescent="0.3">
      <c r="A1286" t="s">
        <v>1183</v>
      </c>
      <c r="B1286">
        <v>673</v>
      </c>
      <c r="C1286">
        <v>183</v>
      </c>
      <c r="D1286">
        <v>330249062</v>
      </c>
      <c r="E1286" t="s">
        <v>248</v>
      </c>
      <c r="F1286" t="s">
        <v>1256</v>
      </c>
      <c r="G1286" t="s">
        <v>3394</v>
      </c>
      <c r="H1286">
        <v>371639</v>
      </c>
      <c r="I1286">
        <v>3018</v>
      </c>
      <c r="J1286" t="s">
        <v>29</v>
      </c>
      <c r="K1286" t="s">
        <v>30</v>
      </c>
      <c r="L1286">
        <v>250000000</v>
      </c>
      <c r="M1286">
        <v>2016</v>
      </c>
      <c r="N1286">
        <v>6.9</v>
      </c>
      <c r="O1286">
        <v>80249062</v>
      </c>
    </row>
    <row r="1287" spans="1:15" x14ac:dyDescent="0.3">
      <c r="A1287" t="s">
        <v>3396</v>
      </c>
      <c r="B1287">
        <v>52</v>
      </c>
      <c r="C1287">
        <v>117</v>
      </c>
      <c r="D1287">
        <v>85300000</v>
      </c>
      <c r="E1287" t="s">
        <v>3397</v>
      </c>
      <c r="F1287" t="s">
        <v>520</v>
      </c>
      <c r="G1287" t="s">
        <v>3398</v>
      </c>
      <c r="H1287">
        <v>48629</v>
      </c>
      <c r="I1287">
        <v>134</v>
      </c>
      <c r="J1287" t="s">
        <v>29</v>
      </c>
      <c r="K1287" t="s">
        <v>30</v>
      </c>
      <c r="L1287">
        <v>10000000</v>
      </c>
      <c r="M1287">
        <v>1981</v>
      </c>
      <c r="N1287">
        <v>6.9</v>
      </c>
      <c r="O1287">
        <v>75300000</v>
      </c>
    </row>
    <row r="1288" spans="1:15" x14ac:dyDescent="0.3">
      <c r="A1288" t="s">
        <v>2827</v>
      </c>
      <c r="B1288">
        <v>193</v>
      </c>
      <c r="C1288">
        <v>131</v>
      </c>
      <c r="D1288">
        <v>173005002</v>
      </c>
      <c r="E1288" t="s">
        <v>3400</v>
      </c>
      <c r="F1288" t="s">
        <v>1302</v>
      </c>
      <c r="G1288" t="s">
        <v>3401</v>
      </c>
      <c r="H1288">
        <v>255447</v>
      </c>
      <c r="I1288">
        <v>692</v>
      </c>
      <c r="J1288" t="s">
        <v>29</v>
      </c>
      <c r="K1288" t="s">
        <v>30</v>
      </c>
      <c r="L1288">
        <v>100000000</v>
      </c>
      <c r="M1288">
        <v>2004</v>
      </c>
      <c r="N1288">
        <v>6.9</v>
      </c>
      <c r="O1288">
        <v>73005002</v>
      </c>
    </row>
    <row r="1289" spans="1:15" x14ac:dyDescent="0.3">
      <c r="A1289" t="s">
        <v>2272</v>
      </c>
      <c r="B1289">
        <v>211</v>
      </c>
      <c r="C1289">
        <v>93</v>
      </c>
      <c r="D1289">
        <v>216366733</v>
      </c>
      <c r="E1289" t="s">
        <v>316</v>
      </c>
      <c r="F1289" t="s">
        <v>1754</v>
      </c>
      <c r="G1289" t="s">
        <v>3403</v>
      </c>
      <c r="H1289">
        <v>119213</v>
      </c>
      <c r="I1289">
        <v>154</v>
      </c>
      <c r="J1289" t="s">
        <v>29</v>
      </c>
      <c r="K1289" t="s">
        <v>30</v>
      </c>
      <c r="L1289">
        <v>145000000</v>
      </c>
      <c r="M1289">
        <v>2012</v>
      </c>
      <c r="N1289">
        <v>6.9</v>
      </c>
      <c r="O1289">
        <v>71366733</v>
      </c>
    </row>
    <row r="1290" spans="1:15" x14ac:dyDescent="0.3">
      <c r="A1290" t="s">
        <v>3198</v>
      </c>
      <c r="B1290">
        <v>61</v>
      </c>
      <c r="C1290">
        <v>78</v>
      </c>
      <c r="D1290">
        <v>72217000</v>
      </c>
      <c r="E1290" t="s">
        <v>676</v>
      </c>
      <c r="F1290" t="s">
        <v>3405</v>
      </c>
      <c r="G1290" t="s">
        <v>3406</v>
      </c>
      <c r="H1290">
        <v>216486</v>
      </c>
      <c r="I1290">
        <v>242</v>
      </c>
      <c r="J1290" t="s">
        <v>29</v>
      </c>
      <c r="K1290" t="s">
        <v>30</v>
      </c>
      <c r="L1290">
        <v>12000000</v>
      </c>
      <c r="M1290">
        <v>1994</v>
      </c>
      <c r="N1290">
        <v>6.9</v>
      </c>
      <c r="O1290">
        <v>60217000</v>
      </c>
    </row>
    <row r="1291" spans="1:15" x14ac:dyDescent="0.3">
      <c r="A1291" t="s">
        <v>2293</v>
      </c>
      <c r="B1291">
        <v>253</v>
      </c>
      <c r="C1291">
        <v>105</v>
      </c>
      <c r="D1291">
        <v>80050171</v>
      </c>
      <c r="E1291" t="s">
        <v>269</v>
      </c>
      <c r="F1291" t="s">
        <v>3408</v>
      </c>
      <c r="G1291" t="s">
        <v>3409</v>
      </c>
      <c r="H1291">
        <v>186982</v>
      </c>
      <c r="I1291">
        <v>491</v>
      </c>
      <c r="J1291" t="s">
        <v>29</v>
      </c>
      <c r="K1291" t="s">
        <v>30</v>
      </c>
      <c r="L1291">
        <v>20000000</v>
      </c>
      <c r="M1291">
        <v>2007</v>
      </c>
      <c r="N1291">
        <v>6.9</v>
      </c>
      <c r="O1291">
        <v>60050171</v>
      </c>
    </row>
    <row r="1292" spans="1:15" x14ac:dyDescent="0.3">
      <c r="A1292" t="s">
        <v>2293</v>
      </c>
      <c r="B1292">
        <v>253</v>
      </c>
      <c r="C1292">
        <v>105</v>
      </c>
      <c r="D1292">
        <v>80050171</v>
      </c>
      <c r="E1292" t="s">
        <v>269</v>
      </c>
      <c r="F1292" t="s">
        <v>3408</v>
      </c>
      <c r="G1292" t="s">
        <v>3409</v>
      </c>
      <c r="H1292">
        <v>186984</v>
      </c>
      <c r="I1292">
        <v>491</v>
      </c>
      <c r="J1292" t="s">
        <v>29</v>
      </c>
      <c r="K1292" t="s">
        <v>30</v>
      </c>
      <c r="L1292">
        <v>20000000</v>
      </c>
      <c r="M1292">
        <v>2007</v>
      </c>
      <c r="N1292">
        <v>6.9</v>
      </c>
      <c r="O1292">
        <v>60050171</v>
      </c>
    </row>
    <row r="1293" spans="1:15" x14ac:dyDescent="0.3">
      <c r="A1293" t="s">
        <v>1817</v>
      </c>
      <c r="B1293">
        <v>42</v>
      </c>
      <c r="C1293">
        <v>141</v>
      </c>
      <c r="D1293">
        <v>122012710</v>
      </c>
      <c r="E1293" t="s">
        <v>39</v>
      </c>
      <c r="F1293" t="s">
        <v>79</v>
      </c>
      <c r="G1293" t="s">
        <v>3412</v>
      </c>
      <c r="H1293">
        <v>69663</v>
      </c>
      <c r="I1293">
        <v>133</v>
      </c>
      <c r="J1293" t="s">
        <v>29</v>
      </c>
      <c r="K1293" t="s">
        <v>30</v>
      </c>
      <c r="L1293">
        <v>62000000</v>
      </c>
      <c r="M1293">
        <v>1994</v>
      </c>
      <c r="N1293">
        <v>6.9</v>
      </c>
      <c r="O1293">
        <v>60012710</v>
      </c>
    </row>
    <row r="1294" spans="1:15" x14ac:dyDescent="0.3">
      <c r="A1294" t="s">
        <v>2827</v>
      </c>
      <c r="B1294">
        <v>39</v>
      </c>
      <c r="C1294">
        <v>98</v>
      </c>
      <c r="D1294">
        <v>68856263</v>
      </c>
      <c r="E1294" t="s">
        <v>3413</v>
      </c>
      <c r="F1294" t="s">
        <v>3414</v>
      </c>
      <c r="G1294" t="s">
        <v>3415</v>
      </c>
      <c r="H1294">
        <v>69733</v>
      </c>
      <c r="I1294">
        <v>97</v>
      </c>
      <c r="J1294" t="s">
        <v>29</v>
      </c>
      <c r="K1294" t="s">
        <v>30</v>
      </c>
      <c r="L1294">
        <v>15000000</v>
      </c>
      <c r="M1294">
        <v>1993</v>
      </c>
      <c r="N1294">
        <v>6.9</v>
      </c>
      <c r="O1294">
        <v>53856263</v>
      </c>
    </row>
    <row r="1295" spans="1:15" x14ac:dyDescent="0.3">
      <c r="A1295" t="s">
        <v>1976</v>
      </c>
      <c r="B1295">
        <v>159</v>
      </c>
      <c r="C1295">
        <v>81</v>
      </c>
      <c r="D1295">
        <v>56536016</v>
      </c>
      <c r="E1295" t="s">
        <v>626</v>
      </c>
      <c r="F1295" t="s">
        <v>2707</v>
      </c>
      <c r="G1295" t="s">
        <v>3416</v>
      </c>
      <c r="H1295">
        <v>13523</v>
      </c>
      <c r="I1295">
        <v>95</v>
      </c>
      <c r="J1295" t="s">
        <v>29</v>
      </c>
      <c r="K1295" t="s">
        <v>30</v>
      </c>
      <c r="L1295">
        <v>4900000</v>
      </c>
      <c r="M1295">
        <v>2016</v>
      </c>
      <c r="N1295">
        <v>6.9</v>
      </c>
      <c r="O1295">
        <v>51636016</v>
      </c>
    </row>
    <row r="1296" spans="1:15" x14ac:dyDescent="0.3">
      <c r="A1296" t="s">
        <v>3205</v>
      </c>
      <c r="B1296">
        <v>220</v>
      </c>
      <c r="C1296">
        <v>92</v>
      </c>
      <c r="D1296">
        <v>44540956</v>
      </c>
      <c r="E1296" t="s">
        <v>676</v>
      </c>
      <c r="F1296" t="s">
        <v>3418</v>
      </c>
      <c r="G1296" t="s">
        <v>3419</v>
      </c>
      <c r="H1296">
        <v>161448</v>
      </c>
      <c r="I1296">
        <v>1473</v>
      </c>
      <c r="J1296" t="s">
        <v>29</v>
      </c>
      <c r="K1296" t="s">
        <v>30</v>
      </c>
      <c r="L1296">
        <v>400000</v>
      </c>
      <c r="M1296">
        <v>2004</v>
      </c>
      <c r="N1296">
        <v>6.9</v>
      </c>
      <c r="O1296">
        <v>44140956</v>
      </c>
    </row>
    <row r="1297" spans="1:15" x14ac:dyDescent="0.3">
      <c r="A1297" t="s">
        <v>2121</v>
      </c>
      <c r="B1297">
        <v>96</v>
      </c>
      <c r="C1297">
        <v>105</v>
      </c>
      <c r="D1297">
        <v>72077000</v>
      </c>
      <c r="E1297" t="s">
        <v>2312</v>
      </c>
      <c r="F1297" t="s">
        <v>781</v>
      </c>
      <c r="G1297" t="s">
        <v>3420</v>
      </c>
      <c r="H1297">
        <v>62986</v>
      </c>
      <c r="I1297">
        <v>150</v>
      </c>
      <c r="J1297" t="s">
        <v>29</v>
      </c>
      <c r="K1297" t="s">
        <v>30</v>
      </c>
      <c r="L1297">
        <v>30250000</v>
      </c>
      <c r="M1297">
        <v>1995</v>
      </c>
      <c r="N1297">
        <v>6.9</v>
      </c>
      <c r="O1297">
        <v>41827000</v>
      </c>
    </row>
    <row r="1298" spans="1:15" x14ac:dyDescent="0.3">
      <c r="A1298" t="s">
        <v>3422</v>
      </c>
      <c r="B1298">
        <v>173</v>
      </c>
      <c r="C1298">
        <v>101</v>
      </c>
      <c r="D1298">
        <v>67266300</v>
      </c>
      <c r="E1298" t="s">
        <v>676</v>
      </c>
      <c r="F1298" t="s">
        <v>3423</v>
      </c>
      <c r="G1298" t="s">
        <v>3424</v>
      </c>
      <c r="H1298">
        <v>195255</v>
      </c>
      <c r="I1298">
        <v>170</v>
      </c>
      <c r="J1298" t="s">
        <v>29</v>
      </c>
      <c r="K1298" t="s">
        <v>227</v>
      </c>
      <c r="L1298">
        <v>28000000</v>
      </c>
      <c r="M1298">
        <v>2008</v>
      </c>
      <c r="N1298">
        <v>6.9</v>
      </c>
      <c r="O1298">
        <v>39266300</v>
      </c>
    </row>
    <row r="1299" spans="1:15" x14ac:dyDescent="0.3">
      <c r="A1299" t="s">
        <v>1817</v>
      </c>
      <c r="B1299">
        <v>47</v>
      </c>
      <c r="C1299">
        <v>117</v>
      </c>
      <c r="D1299">
        <v>83287363</v>
      </c>
      <c r="E1299" t="s">
        <v>175</v>
      </c>
      <c r="F1299" t="s">
        <v>79</v>
      </c>
      <c r="G1299" t="s">
        <v>3426</v>
      </c>
      <c r="H1299">
        <v>81442</v>
      </c>
      <c r="I1299">
        <v>137</v>
      </c>
      <c r="J1299" t="s">
        <v>29</v>
      </c>
      <c r="K1299" t="s">
        <v>30</v>
      </c>
      <c r="L1299">
        <v>45000000</v>
      </c>
      <c r="M1299">
        <v>1992</v>
      </c>
      <c r="N1299">
        <v>6.9</v>
      </c>
      <c r="O1299">
        <v>38287363</v>
      </c>
    </row>
    <row r="1300" spans="1:15" x14ac:dyDescent="0.3">
      <c r="A1300" t="s">
        <v>3191</v>
      </c>
      <c r="B1300">
        <v>510</v>
      </c>
      <c r="C1300">
        <v>124</v>
      </c>
      <c r="D1300">
        <v>176636816</v>
      </c>
      <c r="E1300" t="s">
        <v>248</v>
      </c>
      <c r="F1300" t="s">
        <v>2393</v>
      </c>
      <c r="G1300" t="s">
        <v>3428</v>
      </c>
      <c r="H1300">
        <v>508818</v>
      </c>
      <c r="I1300">
        <v>679</v>
      </c>
      <c r="J1300" t="s">
        <v>29</v>
      </c>
      <c r="K1300" t="s">
        <v>30</v>
      </c>
      <c r="L1300">
        <v>140000000</v>
      </c>
      <c r="M1300">
        <v>2011</v>
      </c>
      <c r="N1300">
        <v>6.9</v>
      </c>
      <c r="O1300">
        <v>36636816</v>
      </c>
    </row>
    <row r="1301" spans="1:15" x14ac:dyDescent="0.3">
      <c r="A1301" t="s">
        <v>1838</v>
      </c>
      <c r="B1301">
        <v>34</v>
      </c>
      <c r="C1301">
        <v>115</v>
      </c>
      <c r="D1301">
        <v>43490057</v>
      </c>
      <c r="E1301" t="s">
        <v>73</v>
      </c>
      <c r="F1301" t="s">
        <v>3430</v>
      </c>
      <c r="G1301" t="s">
        <v>3431</v>
      </c>
      <c r="H1301">
        <v>5275</v>
      </c>
      <c r="I1301">
        <v>30</v>
      </c>
      <c r="J1301" t="s">
        <v>29</v>
      </c>
      <c r="K1301" t="s">
        <v>30</v>
      </c>
      <c r="L1301">
        <v>7500000</v>
      </c>
      <c r="M1301">
        <v>1997</v>
      </c>
      <c r="N1301">
        <v>6.9</v>
      </c>
      <c r="O1301">
        <v>35990057</v>
      </c>
    </row>
    <row r="1302" spans="1:15" x14ac:dyDescent="0.3">
      <c r="A1302" t="s">
        <v>996</v>
      </c>
      <c r="B1302">
        <v>173</v>
      </c>
      <c r="C1302">
        <v>106</v>
      </c>
      <c r="D1302">
        <v>100468793</v>
      </c>
      <c r="E1302" t="s">
        <v>676</v>
      </c>
      <c r="F1302" t="s">
        <v>1586</v>
      </c>
      <c r="G1302" t="s">
        <v>3433</v>
      </c>
      <c r="H1302">
        <v>212499</v>
      </c>
      <c r="I1302">
        <v>277</v>
      </c>
      <c r="J1302" t="s">
        <v>29</v>
      </c>
      <c r="K1302" t="s">
        <v>30</v>
      </c>
      <c r="L1302">
        <v>65000000</v>
      </c>
      <c r="M1302">
        <v>2008</v>
      </c>
      <c r="N1302">
        <v>6.9</v>
      </c>
      <c r="O1302">
        <v>35468793</v>
      </c>
    </row>
    <row r="1303" spans="1:15" x14ac:dyDescent="0.3">
      <c r="A1303" t="s">
        <v>3435</v>
      </c>
      <c r="B1303">
        <v>131</v>
      </c>
      <c r="C1303">
        <v>113</v>
      </c>
      <c r="D1303">
        <v>72279690</v>
      </c>
      <c r="E1303" t="s">
        <v>228</v>
      </c>
      <c r="F1303" t="s">
        <v>27</v>
      </c>
      <c r="G1303" t="s">
        <v>3436</v>
      </c>
      <c r="H1303">
        <v>17948</v>
      </c>
      <c r="I1303">
        <v>86</v>
      </c>
      <c r="J1303" t="s">
        <v>29</v>
      </c>
      <c r="K1303" t="s">
        <v>30</v>
      </c>
      <c r="L1303">
        <v>37000000</v>
      </c>
      <c r="M1303">
        <v>2011</v>
      </c>
      <c r="N1303">
        <v>6.9</v>
      </c>
      <c r="O1303">
        <v>35279690</v>
      </c>
    </row>
    <row r="1304" spans="1:15" x14ac:dyDescent="0.3">
      <c r="A1304" t="s">
        <v>818</v>
      </c>
      <c r="B1304">
        <v>131</v>
      </c>
      <c r="C1304">
        <v>120</v>
      </c>
      <c r="D1304">
        <v>44886089</v>
      </c>
      <c r="E1304" t="s">
        <v>208</v>
      </c>
      <c r="F1304" t="s">
        <v>44</v>
      </c>
      <c r="G1304" t="s">
        <v>3438</v>
      </c>
      <c r="H1304">
        <v>69576</v>
      </c>
      <c r="I1304">
        <v>207</v>
      </c>
      <c r="J1304" t="s">
        <v>29</v>
      </c>
      <c r="K1304" t="s">
        <v>30</v>
      </c>
      <c r="L1304">
        <v>10000000</v>
      </c>
      <c r="M1304">
        <v>1997</v>
      </c>
      <c r="N1304">
        <v>6.9</v>
      </c>
      <c r="O1304">
        <v>34886089</v>
      </c>
    </row>
    <row r="1305" spans="1:15" x14ac:dyDescent="0.3">
      <c r="A1305" t="s">
        <v>2249</v>
      </c>
      <c r="B1305">
        <v>130</v>
      </c>
      <c r="C1305">
        <v>117</v>
      </c>
      <c r="D1305">
        <v>43100000</v>
      </c>
      <c r="E1305" t="s">
        <v>715</v>
      </c>
      <c r="F1305" t="s">
        <v>2533</v>
      </c>
      <c r="G1305" t="s">
        <v>3440</v>
      </c>
      <c r="H1305">
        <v>75280</v>
      </c>
      <c r="I1305">
        <v>267</v>
      </c>
      <c r="J1305" t="s">
        <v>29</v>
      </c>
      <c r="K1305" t="s">
        <v>200</v>
      </c>
      <c r="L1305">
        <v>9500000</v>
      </c>
      <c r="M1305">
        <v>1967</v>
      </c>
      <c r="N1305">
        <v>6.9</v>
      </c>
      <c r="O1305">
        <v>33600000</v>
      </c>
    </row>
    <row r="1306" spans="1:15" x14ac:dyDescent="0.3">
      <c r="A1306" t="s">
        <v>917</v>
      </c>
      <c r="B1306">
        <v>153</v>
      </c>
      <c r="C1306">
        <v>141</v>
      </c>
      <c r="D1306">
        <v>100614858</v>
      </c>
      <c r="E1306" t="s">
        <v>3442</v>
      </c>
      <c r="F1306" t="s">
        <v>649</v>
      </c>
      <c r="G1306" t="s">
        <v>3443</v>
      </c>
      <c r="H1306">
        <v>206776</v>
      </c>
      <c r="I1306">
        <v>1248</v>
      </c>
      <c r="J1306" t="s">
        <v>29</v>
      </c>
      <c r="K1306" t="s">
        <v>30</v>
      </c>
      <c r="L1306">
        <v>68000000</v>
      </c>
      <c r="M1306">
        <v>2001</v>
      </c>
      <c r="N1306">
        <v>6.9</v>
      </c>
      <c r="O1306">
        <v>32614858</v>
      </c>
    </row>
    <row r="1307" spans="1:15" x14ac:dyDescent="0.3">
      <c r="A1307" t="s">
        <v>959</v>
      </c>
      <c r="B1307">
        <v>238</v>
      </c>
      <c r="C1307">
        <v>122</v>
      </c>
      <c r="D1307">
        <v>117144465</v>
      </c>
      <c r="E1307" t="s">
        <v>543</v>
      </c>
      <c r="F1307" t="s">
        <v>34</v>
      </c>
      <c r="G1307" t="s">
        <v>3445</v>
      </c>
      <c r="H1307">
        <v>256928</v>
      </c>
      <c r="I1307">
        <v>288</v>
      </c>
      <c r="J1307" t="s">
        <v>29</v>
      </c>
      <c r="K1307" t="s">
        <v>30</v>
      </c>
      <c r="L1307">
        <v>85000000</v>
      </c>
      <c r="M1307">
        <v>2007</v>
      </c>
      <c r="N1307">
        <v>6.9</v>
      </c>
      <c r="O1307">
        <v>32144465</v>
      </c>
    </row>
    <row r="1308" spans="1:15" x14ac:dyDescent="0.3">
      <c r="A1308" t="s">
        <v>1225</v>
      </c>
      <c r="B1308">
        <v>452</v>
      </c>
      <c r="C1308">
        <v>98</v>
      </c>
      <c r="D1308">
        <v>66359959</v>
      </c>
      <c r="E1308" t="s">
        <v>3447</v>
      </c>
      <c r="F1308" t="s">
        <v>3448</v>
      </c>
      <c r="G1308" t="s">
        <v>3449</v>
      </c>
      <c r="H1308">
        <v>184641</v>
      </c>
      <c r="I1308">
        <v>326</v>
      </c>
      <c r="J1308" t="s">
        <v>29</v>
      </c>
      <c r="K1308" t="s">
        <v>30</v>
      </c>
      <c r="L1308">
        <v>35000000</v>
      </c>
      <c r="M1308">
        <v>2013</v>
      </c>
      <c r="N1308">
        <v>6.9</v>
      </c>
      <c r="O1308">
        <v>31359959</v>
      </c>
    </row>
    <row r="1309" spans="1:15" x14ac:dyDescent="0.3">
      <c r="A1309" t="s">
        <v>3114</v>
      </c>
      <c r="B1309">
        <v>349</v>
      </c>
      <c r="C1309">
        <v>113</v>
      </c>
      <c r="D1309">
        <v>61094903</v>
      </c>
      <c r="E1309" t="s">
        <v>500</v>
      </c>
      <c r="F1309" t="s">
        <v>61</v>
      </c>
      <c r="G1309" t="s">
        <v>3450</v>
      </c>
      <c r="H1309">
        <v>210542</v>
      </c>
      <c r="I1309">
        <v>332</v>
      </c>
      <c r="J1309" t="s">
        <v>29</v>
      </c>
      <c r="K1309" t="s">
        <v>200</v>
      </c>
      <c r="L1309">
        <v>30000000</v>
      </c>
      <c r="M1309">
        <v>2011</v>
      </c>
      <c r="N1309">
        <v>6.9</v>
      </c>
      <c r="O1309">
        <v>31094903</v>
      </c>
    </row>
    <row r="1310" spans="1:15" x14ac:dyDescent="0.3">
      <c r="A1310" t="s">
        <v>3114</v>
      </c>
      <c r="B1310">
        <v>349</v>
      </c>
      <c r="C1310">
        <v>113</v>
      </c>
      <c r="D1310">
        <v>61094903</v>
      </c>
      <c r="E1310" t="s">
        <v>500</v>
      </c>
      <c r="F1310" t="s">
        <v>61</v>
      </c>
      <c r="G1310" t="s">
        <v>3450</v>
      </c>
      <c r="H1310">
        <v>210548</v>
      </c>
      <c r="I1310">
        <v>332</v>
      </c>
      <c r="J1310" t="s">
        <v>29</v>
      </c>
      <c r="K1310" t="s">
        <v>200</v>
      </c>
      <c r="L1310">
        <v>30000000</v>
      </c>
      <c r="M1310">
        <v>2011</v>
      </c>
      <c r="N1310">
        <v>6.9</v>
      </c>
      <c r="O1310">
        <v>31094903</v>
      </c>
    </row>
    <row r="1311" spans="1:15" x14ac:dyDescent="0.3">
      <c r="A1311" t="s">
        <v>2149</v>
      </c>
      <c r="B1311">
        <v>81</v>
      </c>
      <c r="C1311">
        <v>90</v>
      </c>
      <c r="D1311">
        <v>40485039</v>
      </c>
      <c r="E1311" t="s">
        <v>3452</v>
      </c>
      <c r="F1311" t="s">
        <v>106</v>
      </c>
      <c r="G1311" t="s">
        <v>3453</v>
      </c>
      <c r="H1311">
        <v>85362</v>
      </c>
      <c r="I1311">
        <v>181</v>
      </c>
      <c r="J1311" t="s">
        <v>29</v>
      </c>
      <c r="K1311" t="s">
        <v>30</v>
      </c>
      <c r="L1311">
        <v>10000000</v>
      </c>
      <c r="M1311">
        <v>1989</v>
      </c>
      <c r="N1311">
        <v>6.9</v>
      </c>
      <c r="O1311">
        <v>30485039</v>
      </c>
    </row>
    <row r="1312" spans="1:15" x14ac:dyDescent="0.3">
      <c r="A1312" t="s">
        <v>982</v>
      </c>
      <c r="B1312">
        <v>123</v>
      </c>
      <c r="C1312">
        <v>109</v>
      </c>
      <c r="D1312">
        <v>74484168</v>
      </c>
      <c r="E1312" t="s">
        <v>1536</v>
      </c>
      <c r="F1312" t="s">
        <v>3455</v>
      </c>
      <c r="G1312" t="s">
        <v>3456</v>
      </c>
      <c r="H1312">
        <v>109894</v>
      </c>
      <c r="I1312">
        <v>340</v>
      </c>
      <c r="J1312" t="s">
        <v>29</v>
      </c>
      <c r="K1312" t="s">
        <v>30</v>
      </c>
      <c r="L1312">
        <v>45000000</v>
      </c>
      <c r="M1312">
        <v>2005</v>
      </c>
      <c r="N1312">
        <v>6.9</v>
      </c>
      <c r="O1312">
        <v>29484168</v>
      </c>
    </row>
    <row r="1313" spans="1:15" x14ac:dyDescent="0.3">
      <c r="A1313" t="s">
        <v>3458</v>
      </c>
      <c r="B1313">
        <v>101</v>
      </c>
      <c r="C1313">
        <v>97</v>
      </c>
      <c r="D1313">
        <v>38201895</v>
      </c>
      <c r="E1313" t="s">
        <v>588</v>
      </c>
      <c r="F1313" t="s">
        <v>3459</v>
      </c>
      <c r="G1313" t="s">
        <v>3460</v>
      </c>
      <c r="H1313">
        <v>149222</v>
      </c>
      <c r="I1313">
        <v>749</v>
      </c>
      <c r="J1313" t="s">
        <v>29</v>
      </c>
      <c r="K1313" t="s">
        <v>30</v>
      </c>
      <c r="L1313">
        <v>10500000</v>
      </c>
      <c r="M1313">
        <v>1999</v>
      </c>
      <c r="N1313">
        <v>6.9</v>
      </c>
      <c r="O1313">
        <v>27701895</v>
      </c>
    </row>
    <row r="1314" spans="1:15" x14ac:dyDescent="0.3">
      <c r="A1314" t="s">
        <v>1911</v>
      </c>
      <c r="B1314">
        <v>55</v>
      </c>
      <c r="C1314">
        <v>109</v>
      </c>
      <c r="D1314">
        <v>33000000</v>
      </c>
      <c r="E1314" t="s">
        <v>3461</v>
      </c>
      <c r="F1314" t="s">
        <v>1608</v>
      </c>
      <c r="G1314" t="s">
        <v>3462</v>
      </c>
      <c r="H1314">
        <v>9424</v>
      </c>
      <c r="I1314">
        <v>109</v>
      </c>
      <c r="J1314" t="s">
        <v>29</v>
      </c>
      <c r="K1314" t="s">
        <v>30</v>
      </c>
      <c r="L1314">
        <v>10000000</v>
      </c>
      <c r="M1314">
        <v>1985</v>
      </c>
      <c r="N1314">
        <v>6.9</v>
      </c>
      <c r="O1314">
        <v>23000000</v>
      </c>
    </row>
    <row r="1315" spans="1:15" x14ac:dyDescent="0.3">
      <c r="A1315" t="s">
        <v>3463</v>
      </c>
      <c r="B1315">
        <v>122</v>
      </c>
      <c r="C1315">
        <v>82</v>
      </c>
      <c r="D1315">
        <v>49968653</v>
      </c>
      <c r="E1315" t="s">
        <v>289</v>
      </c>
      <c r="F1315" t="s">
        <v>3464</v>
      </c>
      <c r="G1315" t="s">
        <v>3465</v>
      </c>
      <c r="H1315">
        <v>85423</v>
      </c>
      <c r="I1315">
        <v>374</v>
      </c>
      <c r="J1315" t="s">
        <v>29</v>
      </c>
      <c r="K1315" t="s">
        <v>30</v>
      </c>
      <c r="L1315">
        <v>28000000</v>
      </c>
      <c r="M1315">
        <v>2001</v>
      </c>
      <c r="N1315">
        <v>6.9</v>
      </c>
      <c r="O1315">
        <v>21968653</v>
      </c>
    </row>
    <row r="1316" spans="1:15" x14ac:dyDescent="0.3">
      <c r="A1316" t="s">
        <v>1403</v>
      </c>
      <c r="B1316">
        <v>279</v>
      </c>
      <c r="C1316">
        <v>120</v>
      </c>
      <c r="D1316">
        <v>58700247</v>
      </c>
      <c r="E1316" t="s">
        <v>588</v>
      </c>
      <c r="F1316" t="s">
        <v>1416</v>
      </c>
      <c r="G1316" t="s">
        <v>3467</v>
      </c>
      <c r="H1316">
        <v>95367</v>
      </c>
      <c r="I1316">
        <v>260</v>
      </c>
      <c r="J1316" t="s">
        <v>29</v>
      </c>
      <c r="K1316" t="s">
        <v>30</v>
      </c>
      <c r="L1316">
        <v>38000000</v>
      </c>
      <c r="M1316">
        <v>2011</v>
      </c>
      <c r="N1316">
        <v>6.9</v>
      </c>
      <c r="O1316">
        <v>20700247</v>
      </c>
    </row>
    <row r="1317" spans="1:15" x14ac:dyDescent="0.3">
      <c r="A1317" t="s">
        <v>1887</v>
      </c>
      <c r="B1317">
        <v>32</v>
      </c>
      <c r="C1317">
        <v>125</v>
      </c>
      <c r="D1317">
        <v>29200000</v>
      </c>
      <c r="E1317" t="s">
        <v>875</v>
      </c>
      <c r="F1317" t="s">
        <v>3468</v>
      </c>
      <c r="G1317" t="s">
        <v>3469</v>
      </c>
      <c r="H1317">
        <v>6142</v>
      </c>
      <c r="I1317">
        <v>52</v>
      </c>
      <c r="J1317" t="s">
        <v>29</v>
      </c>
      <c r="K1317" t="s">
        <v>30</v>
      </c>
      <c r="L1317">
        <v>8500000</v>
      </c>
      <c r="M1317">
        <v>1979</v>
      </c>
      <c r="N1317">
        <v>6.9</v>
      </c>
      <c r="O1317">
        <v>20700000</v>
      </c>
    </row>
    <row r="1318" spans="1:15" x14ac:dyDescent="0.3">
      <c r="A1318" t="s">
        <v>2257</v>
      </c>
      <c r="B1318">
        <v>18</v>
      </c>
      <c r="C1318">
        <v>106</v>
      </c>
      <c r="D1318">
        <v>25047631</v>
      </c>
      <c r="E1318" t="s">
        <v>699</v>
      </c>
      <c r="F1318" t="s">
        <v>2685</v>
      </c>
      <c r="G1318" t="s">
        <v>3470</v>
      </c>
      <c r="H1318">
        <v>6585</v>
      </c>
      <c r="I1318">
        <v>50</v>
      </c>
      <c r="J1318" t="s">
        <v>29</v>
      </c>
      <c r="K1318" t="s">
        <v>30</v>
      </c>
      <c r="L1318">
        <v>6000000</v>
      </c>
      <c r="M1318">
        <v>1999</v>
      </c>
      <c r="N1318">
        <v>6.9</v>
      </c>
      <c r="O1318">
        <v>19047631</v>
      </c>
    </row>
    <row r="1319" spans="1:15" x14ac:dyDescent="0.3">
      <c r="A1319" t="s">
        <v>2775</v>
      </c>
      <c r="B1319">
        <v>166</v>
      </c>
      <c r="C1319">
        <v>129</v>
      </c>
      <c r="D1319">
        <v>37567440</v>
      </c>
      <c r="E1319" t="s">
        <v>845</v>
      </c>
      <c r="F1319" t="s">
        <v>3471</v>
      </c>
      <c r="G1319" t="s">
        <v>3472</v>
      </c>
      <c r="H1319">
        <v>113065</v>
      </c>
      <c r="I1319">
        <v>337</v>
      </c>
      <c r="J1319" t="s">
        <v>29</v>
      </c>
      <c r="K1319" t="s">
        <v>30</v>
      </c>
      <c r="L1319">
        <v>20000000</v>
      </c>
      <c r="M1319">
        <v>1982</v>
      </c>
      <c r="N1319">
        <v>6.9</v>
      </c>
      <c r="O1319">
        <v>17567440</v>
      </c>
    </row>
    <row r="1320" spans="1:15" x14ac:dyDescent="0.3">
      <c r="A1320" t="s">
        <v>2775</v>
      </c>
      <c r="B1320">
        <v>166</v>
      </c>
      <c r="C1320">
        <v>129</v>
      </c>
      <c r="D1320">
        <v>37567440</v>
      </c>
      <c r="E1320" t="s">
        <v>845</v>
      </c>
      <c r="F1320" t="s">
        <v>3471</v>
      </c>
      <c r="G1320" t="s">
        <v>3472</v>
      </c>
      <c r="H1320">
        <v>113068</v>
      </c>
      <c r="I1320">
        <v>337</v>
      </c>
      <c r="J1320" t="s">
        <v>29</v>
      </c>
      <c r="K1320" t="s">
        <v>30</v>
      </c>
      <c r="L1320">
        <v>20000000</v>
      </c>
      <c r="M1320">
        <v>1982</v>
      </c>
      <c r="N1320">
        <v>6.9</v>
      </c>
      <c r="O1320">
        <v>17567440</v>
      </c>
    </row>
    <row r="1321" spans="1:15" x14ac:dyDescent="0.3">
      <c r="A1321" t="s">
        <v>3474</v>
      </c>
      <c r="B1321">
        <v>74</v>
      </c>
      <c r="C1321">
        <v>109</v>
      </c>
      <c r="D1321">
        <v>52277485</v>
      </c>
      <c r="E1321" t="s">
        <v>379</v>
      </c>
      <c r="F1321" t="s">
        <v>2554</v>
      </c>
      <c r="G1321" t="s">
        <v>3475</v>
      </c>
      <c r="H1321">
        <v>32370</v>
      </c>
      <c r="I1321">
        <v>196</v>
      </c>
      <c r="J1321" t="s">
        <v>29</v>
      </c>
      <c r="K1321" t="s">
        <v>30</v>
      </c>
      <c r="L1321">
        <v>35000000</v>
      </c>
      <c r="M1321">
        <v>2003</v>
      </c>
      <c r="N1321">
        <v>6.9</v>
      </c>
      <c r="O1321">
        <v>17277485</v>
      </c>
    </row>
    <row r="1322" spans="1:15" x14ac:dyDescent="0.3">
      <c r="A1322" t="s">
        <v>1544</v>
      </c>
      <c r="B1322">
        <v>325</v>
      </c>
      <c r="C1322">
        <v>118</v>
      </c>
      <c r="D1322">
        <v>94822707</v>
      </c>
      <c r="E1322" t="s">
        <v>1050</v>
      </c>
      <c r="F1322" t="s">
        <v>837</v>
      </c>
      <c r="G1322" t="s">
        <v>3476</v>
      </c>
      <c r="H1322">
        <v>227072</v>
      </c>
      <c r="I1322">
        <v>560</v>
      </c>
      <c r="J1322" t="s">
        <v>29</v>
      </c>
      <c r="K1322" t="s">
        <v>30</v>
      </c>
      <c r="L1322">
        <v>80000000</v>
      </c>
      <c r="M1322">
        <v>2010</v>
      </c>
      <c r="N1322">
        <v>6.9</v>
      </c>
      <c r="O1322">
        <v>14822707</v>
      </c>
    </row>
    <row r="1323" spans="1:15" x14ac:dyDescent="0.3">
      <c r="A1323" t="s">
        <v>2709</v>
      </c>
      <c r="B1323">
        <v>72</v>
      </c>
      <c r="C1323">
        <v>93</v>
      </c>
      <c r="D1323">
        <v>50129186</v>
      </c>
      <c r="E1323" t="s">
        <v>1536</v>
      </c>
      <c r="F1323" t="s">
        <v>3478</v>
      </c>
      <c r="G1323" t="s">
        <v>3479</v>
      </c>
      <c r="H1323">
        <v>38399</v>
      </c>
      <c r="I1323">
        <v>218</v>
      </c>
      <c r="J1323" t="s">
        <v>29</v>
      </c>
      <c r="K1323" t="s">
        <v>30</v>
      </c>
      <c r="L1323">
        <v>36000000</v>
      </c>
      <c r="M1323">
        <v>1997</v>
      </c>
      <c r="N1323">
        <v>6.9</v>
      </c>
      <c r="O1323">
        <v>14129186</v>
      </c>
    </row>
    <row r="1324" spans="1:15" x14ac:dyDescent="0.3">
      <c r="A1324" t="s">
        <v>2044</v>
      </c>
      <c r="B1324">
        <v>63</v>
      </c>
      <c r="C1324">
        <v>102</v>
      </c>
      <c r="D1324">
        <v>38747385</v>
      </c>
      <c r="E1324" t="s">
        <v>3480</v>
      </c>
      <c r="F1324" t="s">
        <v>520</v>
      </c>
      <c r="G1324" t="s">
        <v>3481</v>
      </c>
      <c r="H1324">
        <v>49349</v>
      </c>
      <c r="I1324">
        <v>165</v>
      </c>
      <c r="J1324" t="s">
        <v>29</v>
      </c>
      <c r="K1324" t="s">
        <v>30</v>
      </c>
      <c r="L1324">
        <v>25000000</v>
      </c>
      <c r="M1324">
        <v>1986</v>
      </c>
      <c r="N1324">
        <v>6.9</v>
      </c>
      <c r="O1324">
        <v>13747385</v>
      </c>
    </row>
    <row r="1325" spans="1:15" x14ac:dyDescent="0.3">
      <c r="A1325" t="s">
        <v>1928</v>
      </c>
      <c r="B1325">
        <v>533</v>
      </c>
      <c r="C1325">
        <v>100</v>
      </c>
      <c r="D1325">
        <v>14673301</v>
      </c>
      <c r="E1325" t="s">
        <v>2463</v>
      </c>
      <c r="F1325" t="s">
        <v>3482</v>
      </c>
      <c r="G1325" t="s">
        <v>3483</v>
      </c>
      <c r="H1325">
        <v>112899</v>
      </c>
      <c r="I1325">
        <v>631</v>
      </c>
      <c r="J1325" t="s">
        <v>29</v>
      </c>
      <c r="K1325" t="s">
        <v>30</v>
      </c>
      <c r="L1325">
        <v>2000000</v>
      </c>
      <c r="M1325">
        <v>2014</v>
      </c>
      <c r="N1325">
        <v>6.9</v>
      </c>
      <c r="O1325">
        <v>12673301</v>
      </c>
    </row>
    <row r="1326" spans="1:15" x14ac:dyDescent="0.3">
      <c r="A1326" t="s">
        <v>1877</v>
      </c>
      <c r="B1326">
        <v>32</v>
      </c>
      <c r="C1326">
        <v>144</v>
      </c>
      <c r="D1326">
        <v>20400000</v>
      </c>
      <c r="E1326" t="s">
        <v>1724</v>
      </c>
      <c r="F1326" t="s">
        <v>1847</v>
      </c>
      <c r="G1326" t="s">
        <v>3484</v>
      </c>
      <c r="H1326">
        <v>6304</v>
      </c>
      <c r="I1326">
        <v>87</v>
      </c>
      <c r="J1326" t="s">
        <v>29</v>
      </c>
      <c r="K1326" t="s">
        <v>30</v>
      </c>
      <c r="L1326">
        <v>8000000</v>
      </c>
      <c r="M1326">
        <v>1946</v>
      </c>
      <c r="N1326">
        <v>6.9</v>
      </c>
      <c r="O1326">
        <v>12400000</v>
      </c>
    </row>
    <row r="1327" spans="1:15" x14ac:dyDescent="0.3">
      <c r="A1327" t="s">
        <v>2194</v>
      </c>
      <c r="B1327">
        <v>258</v>
      </c>
      <c r="C1327">
        <v>113</v>
      </c>
      <c r="D1327">
        <v>31146570</v>
      </c>
      <c r="E1327" t="s">
        <v>224</v>
      </c>
      <c r="F1327" t="s">
        <v>1729</v>
      </c>
      <c r="G1327" t="s">
        <v>3485</v>
      </c>
      <c r="H1327">
        <v>55441</v>
      </c>
      <c r="I1327">
        <v>165</v>
      </c>
      <c r="J1327" t="s">
        <v>29</v>
      </c>
      <c r="K1327" t="s">
        <v>30</v>
      </c>
      <c r="L1327">
        <v>20000000</v>
      </c>
      <c r="M1327">
        <v>2010</v>
      </c>
      <c r="N1327">
        <v>6.9</v>
      </c>
      <c r="O1327">
        <v>11146570</v>
      </c>
    </row>
    <row r="1328" spans="1:15" x14ac:dyDescent="0.3">
      <c r="A1328" t="s">
        <v>3487</v>
      </c>
      <c r="B1328">
        <v>261</v>
      </c>
      <c r="C1328">
        <v>109</v>
      </c>
      <c r="D1328">
        <v>16901126</v>
      </c>
      <c r="E1328" t="s">
        <v>3488</v>
      </c>
      <c r="F1328" t="s">
        <v>3489</v>
      </c>
      <c r="G1328" t="s">
        <v>3490</v>
      </c>
      <c r="H1328">
        <v>76267</v>
      </c>
      <c r="I1328">
        <v>687</v>
      </c>
      <c r="J1328" t="s">
        <v>29</v>
      </c>
      <c r="K1328" t="s">
        <v>30</v>
      </c>
      <c r="L1328">
        <v>7000000</v>
      </c>
      <c r="M1328">
        <v>2005</v>
      </c>
      <c r="N1328">
        <v>6.9</v>
      </c>
      <c r="O1328">
        <v>9901126</v>
      </c>
    </row>
    <row r="1329" spans="1:15" x14ac:dyDescent="0.3">
      <c r="A1329" t="s">
        <v>1623</v>
      </c>
      <c r="B1329">
        <v>125</v>
      </c>
      <c r="C1329">
        <v>118</v>
      </c>
      <c r="D1329">
        <v>18761993</v>
      </c>
      <c r="E1329" t="s">
        <v>73</v>
      </c>
      <c r="F1329" t="s">
        <v>2150</v>
      </c>
      <c r="G1329" t="s">
        <v>3491</v>
      </c>
      <c r="H1329">
        <v>19007</v>
      </c>
      <c r="I1329">
        <v>219</v>
      </c>
      <c r="J1329" t="s">
        <v>29</v>
      </c>
      <c r="K1329" t="s">
        <v>30</v>
      </c>
      <c r="L1329">
        <v>9000000</v>
      </c>
      <c r="M1329">
        <v>2005</v>
      </c>
      <c r="N1329">
        <v>6.9</v>
      </c>
      <c r="O1329">
        <v>9761993</v>
      </c>
    </row>
    <row r="1330" spans="1:15" x14ac:dyDescent="0.3">
      <c r="A1330" t="s">
        <v>1899</v>
      </c>
      <c r="B1330">
        <v>106</v>
      </c>
      <c r="C1330">
        <v>115</v>
      </c>
      <c r="D1330">
        <v>32662299</v>
      </c>
      <c r="E1330" t="s">
        <v>699</v>
      </c>
      <c r="F1330" t="s">
        <v>294</v>
      </c>
      <c r="G1330" t="s">
        <v>3493</v>
      </c>
      <c r="H1330">
        <v>16469</v>
      </c>
      <c r="I1330">
        <v>275</v>
      </c>
      <c r="J1330" t="s">
        <v>29</v>
      </c>
      <c r="K1330" t="s">
        <v>30</v>
      </c>
      <c r="L1330">
        <v>24000000</v>
      </c>
      <c r="M1330">
        <v>2000</v>
      </c>
      <c r="N1330">
        <v>6.9</v>
      </c>
      <c r="O1330">
        <v>8662299</v>
      </c>
    </row>
    <row r="1331" spans="1:15" x14ac:dyDescent="0.3">
      <c r="A1331" t="s">
        <v>1891</v>
      </c>
      <c r="B1331">
        <v>85</v>
      </c>
      <c r="C1331">
        <v>125</v>
      </c>
      <c r="D1331">
        <v>38432823</v>
      </c>
      <c r="E1331" t="s">
        <v>3494</v>
      </c>
      <c r="F1331" t="s">
        <v>3495</v>
      </c>
      <c r="G1331" t="s">
        <v>3496</v>
      </c>
      <c r="H1331">
        <v>33067</v>
      </c>
      <c r="I1331">
        <v>134</v>
      </c>
      <c r="J1331" t="s">
        <v>29</v>
      </c>
      <c r="K1331" t="s">
        <v>30</v>
      </c>
      <c r="L1331">
        <v>30000000</v>
      </c>
      <c r="M1331">
        <v>2006</v>
      </c>
      <c r="N1331">
        <v>6.9</v>
      </c>
      <c r="O1331">
        <v>8432823</v>
      </c>
    </row>
    <row r="1332" spans="1:15" x14ac:dyDescent="0.3">
      <c r="A1332" t="s">
        <v>1072</v>
      </c>
      <c r="B1332">
        <v>181</v>
      </c>
      <c r="C1332">
        <v>104</v>
      </c>
      <c r="D1332">
        <v>30059386</v>
      </c>
      <c r="E1332" t="s">
        <v>676</v>
      </c>
      <c r="F1332" t="s">
        <v>1586</v>
      </c>
      <c r="G1332" t="s">
        <v>3498</v>
      </c>
      <c r="H1332">
        <v>128593</v>
      </c>
      <c r="I1332">
        <v>867</v>
      </c>
      <c r="J1332" t="s">
        <v>29</v>
      </c>
      <c r="K1332" t="s">
        <v>30</v>
      </c>
      <c r="L1332">
        <v>22000000</v>
      </c>
      <c r="M1332">
        <v>2001</v>
      </c>
      <c r="N1332">
        <v>6.9</v>
      </c>
      <c r="O1332">
        <v>8059386</v>
      </c>
    </row>
    <row r="1333" spans="1:15" x14ac:dyDescent="0.3">
      <c r="A1333" t="s">
        <v>2282</v>
      </c>
      <c r="B1333">
        <v>222</v>
      </c>
      <c r="C1333">
        <v>117</v>
      </c>
      <c r="D1333">
        <v>28563179</v>
      </c>
      <c r="E1333" t="s">
        <v>208</v>
      </c>
      <c r="F1333" t="s">
        <v>703</v>
      </c>
      <c r="G1333" t="s">
        <v>3499</v>
      </c>
      <c r="H1333">
        <v>72693</v>
      </c>
      <c r="I1333">
        <v>199</v>
      </c>
      <c r="J1333" t="s">
        <v>29</v>
      </c>
      <c r="K1333" t="s">
        <v>30</v>
      </c>
      <c r="L1333">
        <v>21000000</v>
      </c>
      <c r="M1333">
        <v>2007</v>
      </c>
      <c r="N1333">
        <v>6.9</v>
      </c>
      <c r="O1333">
        <v>7563179</v>
      </c>
    </row>
    <row r="1334" spans="1:15" x14ac:dyDescent="0.3">
      <c r="A1334" t="s">
        <v>67</v>
      </c>
      <c r="B1334">
        <v>249</v>
      </c>
      <c r="C1334">
        <v>134</v>
      </c>
      <c r="D1334">
        <v>47034272</v>
      </c>
      <c r="E1334" t="s">
        <v>2655</v>
      </c>
      <c r="F1334" t="s">
        <v>3501</v>
      </c>
      <c r="G1334" t="s">
        <v>3502</v>
      </c>
      <c r="H1334">
        <v>25465</v>
      </c>
      <c r="I1334">
        <v>190</v>
      </c>
      <c r="J1334" t="s">
        <v>29</v>
      </c>
      <c r="K1334" t="s">
        <v>30</v>
      </c>
      <c r="L1334">
        <v>40000000</v>
      </c>
      <c r="M1334">
        <v>2014</v>
      </c>
      <c r="N1334">
        <v>6.9</v>
      </c>
      <c r="O1334">
        <v>7034272</v>
      </c>
    </row>
    <row r="1335" spans="1:15" x14ac:dyDescent="0.3">
      <c r="A1335" t="s">
        <v>1971</v>
      </c>
      <c r="B1335">
        <v>82</v>
      </c>
      <c r="C1335">
        <v>86</v>
      </c>
      <c r="D1335">
        <v>5518918</v>
      </c>
      <c r="E1335" t="s">
        <v>3503</v>
      </c>
      <c r="F1335" t="s">
        <v>3083</v>
      </c>
      <c r="G1335" t="s">
        <v>3504</v>
      </c>
      <c r="H1335">
        <v>12160</v>
      </c>
      <c r="I1335">
        <v>73</v>
      </c>
      <c r="J1335" t="s">
        <v>29</v>
      </c>
      <c r="K1335" t="s">
        <v>30</v>
      </c>
      <c r="L1335">
        <v>750000</v>
      </c>
      <c r="M1335">
        <v>2007</v>
      </c>
      <c r="N1335">
        <v>6.9</v>
      </c>
      <c r="O1335">
        <v>4768918</v>
      </c>
    </row>
    <row r="1336" spans="1:15" x14ac:dyDescent="0.3">
      <c r="A1336" t="s">
        <v>2392</v>
      </c>
      <c r="B1336">
        <v>105</v>
      </c>
      <c r="C1336">
        <v>97</v>
      </c>
      <c r="D1336">
        <v>18535191</v>
      </c>
      <c r="E1336" t="s">
        <v>289</v>
      </c>
      <c r="F1336" t="s">
        <v>294</v>
      </c>
      <c r="G1336" t="s">
        <v>3505</v>
      </c>
      <c r="H1336">
        <v>12980</v>
      </c>
      <c r="I1336">
        <v>132</v>
      </c>
      <c r="J1336" t="s">
        <v>29</v>
      </c>
      <c r="K1336" t="s">
        <v>200</v>
      </c>
      <c r="L1336">
        <v>14000000</v>
      </c>
      <c r="M1336">
        <v>1999</v>
      </c>
      <c r="N1336">
        <v>6.9</v>
      </c>
      <c r="O1336">
        <v>4535191</v>
      </c>
    </row>
    <row r="1337" spans="1:15" x14ac:dyDescent="0.3">
      <c r="A1337" t="s">
        <v>1956</v>
      </c>
      <c r="B1337">
        <v>195</v>
      </c>
      <c r="C1337">
        <v>91</v>
      </c>
      <c r="D1337">
        <v>12055108</v>
      </c>
      <c r="E1337" t="s">
        <v>73</v>
      </c>
      <c r="F1337" t="s">
        <v>3308</v>
      </c>
      <c r="G1337" t="s">
        <v>3506</v>
      </c>
      <c r="H1337">
        <v>61151</v>
      </c>
      <c r="I1337">
        <v>134</v>
      </c>
      <c r="J1337" t="s">
        <v>29</v>
      </c>
      <c r="K1337" t="s">
        <v>30</v>
      </c>
      <c r="L1337">
        <v>8000000</v>
      </c>
      <c r="M1337">
        <v>2008</v>
      </c>
      <c r="N1337">
        <v>6.9</v>
      </c>
      <c r="O1337">
        <v>4055108</v>
      </c>
    </row>
    <row r="1338" spans="1:15" x14ac:dyDescent="0.3">
      <c r="A1338" t="s">
        <v>2451</v>
      </c>
      <c r="B1338">
        <v>71</v>
      </c>
      <c r="C1338">
        <v>91</v>
      </c>
      <c r="D1338">
        <v>4186931</v>
      </c>
      <c r="E1338" t="s">
        <v>699</v>
      </c>
      <c r="F1338" t="s">
        <v>3507</v>
      </c>
      <c r="G1338" t="s">
        <v>3508</v>
      </c>
      <c r="H1338">
        <v>6041</v>
      </c>
      <c r="I1338">
        <v>85</v>
      </c>
      <c r="J1338" t="s">
        <v>29</v>
      </c>
      <c r="K1338" t="s">
        <v>30</v>
      </c>
      <c r="L1338">
        <v>250000</v>
      </c>
      <c r="M1338">
        <v>2001</v>
      </c>
      <c r="N1338">
        <v>6.9</v>
      </c>
      <c r="O1338">
        <v>3936931</v>
      </c>
    </row>
    <row r="1339" spans="1:15" x14ac:dyDescent="0.3">
      <c r="A1339" t="s">
        <v>1953</v>
      </c>
      <c r="B1339">
        <v>121</v>
      </c>
      <c r="C1339">
        <v>92</v>
      </c>
      <c r="D1339">
        <v>8786715</v>
      </c>
      <c r="E1339" t="s">
        <v>73</v>
      </c>
      <c r="F1339" t="s">
        <v>1670</v>
      </c>
      <c r="G1339" t="s">
        <v>3510</v>
      </c>
      <c r="H1339">
        <v>40274</v>
      </c>
      <c r="I1339">
        <v>324</v>
      </c>
      <c r="J1339" t="s">
        <v>29</v>
      </c>
      <c r="K1339" t="s">
        <v>30</v>
      </c>
      <c r="L1339">
        <v>5000000</v>
      </c>
      <c r="M1339">
        <v>2004</v>
      </c>
      <c r="N1339">
        <v>6.9</v>
      </c>
      <c r="O1339">
        <v>3786715</v>
      </c>
    </row>
    <row r="1340" spans="1:15" x14ac:dyDescent="0.3">
      <c r="A1340" t="s">
        <v>3511</v>
      </c>
      <c r="B1340">
        <v>44</v>
      </c>
      <c r="C1340">
        <v>139</v>
      </c>
      <c r="D1340">
        <v>31600000</v>
      </c>
      <c r="E1340" t="s">
        <v>3512</v>
      </c>
      <c r="F1340" t="s">
        <v>61</v>
      </c>
      <c r="G1340" t="s">
        <v>3513</v>
      </c>
      <c r="H1340">
        <v>34427</v>
      </c>
      <c r="I1340">
        <v>126</v>
      </c>
      <c r="J1340" t="s">
        <v>29</v>
      </c>
      <c r="K1340" t="s">
        <v>30</v>
      </c>
      <c r="L1340">
        <v>28000000</v>
      </c>
      <c r="M1340">
        <v>1995</v>
      </c>
      <c r="N1340">
        <v>6.9</v>
      </c>
      <c r="O1340">
        <v>3600000</v>
      </c>
    </row>
    <row r="1341" spans="1:15" x14ac:dyDescent="0.3">
      <c r="A1341" t="s">
        <v>1894</v>
      </c>
      <c r="B1341">
        <v>62</v>
      </c>
      <c r="C1341">
        <v>117</v>
      </c>
      <c r="D1341">
        <v>14348123</v>
      </c>
      <c r="E1341" t="s">
        <v>3316</v>
      </c>
      <c r="F1341" t="s">
        <v>3515</v>
      </c>
      <c r="G1341" t="s">
        <v>3516</v>
      </c>
      <c r="H1341">
        <v>9323</v>
      </c>
      <c r="I1341">
        <v>157</v>
      </c>
      <c r="J1341" t="s">
        <v>29</v>
      </c>
      <c r="K1341" t="s">
        <v>70</v>
      </c>
      <c r="L1341">
        <v>12000000</v>
      </c>
      <c r="M1341">
        <v>1999</v>
      </c>
      <c r="N1341">
        <v>6.9</v>
      </c>
      <c r="O1341">
        <v>2348123</v>
      </c>
    </row>
    <row r="1342" spans="1:15" x14ac:dyDescent="0.3">
      <c r="A1342" t="s">
        <v>1946</v>
      </c>
      <c r="B1342">
        <v>82</v>
      </c>
      <c r="C1342">
        <v>96</v>
      </c>
      <c r="D1342">
        <v>4170647</v>
      </c>
      <c r="E1342" t="s">
        <v>73</v>
      </c>
      <c r="F1342" t="s">
        <v>1768</v>
      </c>
      <c r="G1342" t="s">
        <v>3517</v>
      </c>
      <c r="H1342">
        <v>14548</v>
      </c>
      <c r="I1342">
        <v>161</v>
      </c>
      <c r="J1342" t="s">
        <v>29</v>
      </c>
      <c r="K1342" t="s">
        <v>200</v>
      </c>
      <c r="L1342">
        <v>1900000</v>
      </c>
      <c r="M1342">
        <v>1999</v>
      </c>
      <c r="N1342">
        <v>6.9</v>
      </c>
      <c r="O1342">
        <v>2270647</v>
      </c>
    </row>
    <row r="1343" spans="1:15" x14ac:dyDescent="0.3">
      <c r="A1343" t="s">
        <v>1655</v>
      </c>
      <c r="B1343">
        <v>56</v>
      </c>
      <c r="C1343">
        <v>81</v>
      </c>
      <c r="D1343">
        <v>2040920</v>
      </c>
      <c r="E1343" t="s">
        <v>747</v>
      </c>
      <c r="F1343" t="s">
        <v>3518</v>
      </c>
      <c r="G1343" t="s">
        <v>3519</v>
      </c>
      <c r="H1343">
        <v>52055</v>
      </c>
      <c r="I1343">
        <v>130</v>
      </c>
      <c r="J1343" t="s">
        <v>174</v>
      </c>
      <c r="K1343" t="s">
        <v>30</v>
      </c>
      <c r="L1343">
        <v>7000</v>
      </c>
      <c r="M1343">
        <v>1992</v>
      </c>
      <c r="N1343">
        <v>6.9</v>
      </c>
      <c r="O1343">
        <v>2033920</v>
      </c>
    </row>
    <row r="1344" spans="1:15" x14ac:dyDescent="0.3">
      <c r="A1344" t="s">
        <v>2002</v>
      </c>
      <c r="B1344">
        <v>83</v>
      </c>
      <c r="C1344">
        <v>109</v>
      </c>
      <c r="D1344">
        <v>14060950</v>
      </c>
      <c r="E1344" t="s">
        <v>92</v>
      </c>
      <c r="F1344" t="s">
        <v>3520</v>
      </c>
      <c r="G1344" t="s">
        <v>3521</v>
      </c>
      <c r="H1344">
        <v>14354</v>
      </c>
      <c r="I1344">
        <v>139</v>
      </c>
      <c r="J1344" t="s">
        <v>29</v>
      </c>
      <c r="K1344" t="s">
        <v>30</v>
      </c>
      <c r="L1344">
        <v>12500000</v>
      </c>
      <c r="M1344">
        <v>2002</v>
      </c>
      <c r="N1344">
        <v>6.9</v>
      </c>
      <c r="O1344">
        <v>1560950</v>
      </c>
    </row>
    <row r="1345" spans="1:15" x14ac:dyDescent="0.3">
      <c r="A1345" t="s">
        <v>1488</v>
      </c>
      <c r="B1345">
        <v>29</v>
      </c>
      <c r="C1345">
        <v>91</v>
      </c>
      <c r="D1345">
        <v>1652472</v>
      </c>
      <c r="E1345" t="s">
        <v>289</v>
      </c>
      <c r="F1345" t="s">
        <v>3522</v>
      </c>
      <c r="G1345" t="s">
        <v>3523</v>
      </c>
      <c r="H1345">
        <v>2843</v>
      </c>
      <c r="I1345">
        <v>25</v>
      </c>
      <c r="J1345" t="s">
        <v>90</v>
      </c>
      <c r="K1345" t="s">
        <v>241</v>
      </c>
      <c r="L1345">
        <v>300000</v>
      </c>
      <c r="M1345">
        <v>1996</v>
      </c>
      <c r="N1345">
        <v>6.9</v>
      </c>
      <c r="O1345">
        <v>1352472</v>
      </c>
    </row>
    <row r="1346" spans="1:15" x14ac:dyDescent="0.3">
      <c r="A1346" t="s">
        <v>2738</v>
      </c>
      <c r="B1346">
        <v>112</v>
      </c>
      <c r="C1346">
        <v>109</v>
      </c>
      <c r="D1346">
        <v>2706659</v>
      </c>
      <c r="E1346" t="s">
        <v>73</v>
      </c>
      <c r="F1346" t="s">
        <v>2274</v>
      </c>
      <c r="G1346" t="s">
        <v>3524</v>
      </c>
      <c r="H1346">
        <v>17770</v>
      </c>
      <c r="I1346">
        <v>172</v>
      </c>
      <c r="J1346" t="s">
        <v>29</v>
      </c>
      <c r="K1346" t="s">
        <v>200</v>
      </c>
      <c r="L1346">
        <v>2000000</v>
      </c>
      <c r="M1346">
        <v>2006</v>
      </c>
      <c r="N1346">
        <v>6.9</v>
      </c>
      <c r="O1346">
        <v>706659</v>
      </c>
    </row>
    <row r="1347" spans="1:15" x14ac:dyDescent="0.3">
      <c r="A1347" t="s">
        <v>1937</v>
      </c>
      <c r="B1347">
        <v>75</v>
      </c>
      <c r="C1347">
        <v>98</v>
      </c>
      <c r="D1347">
        <v>32701088</v>
      </c>
      <c r="E1347" t="s">
        <v>3095</v>
      </c>
      <c r="F1347" t="s">
        <v>3526</v>
      </c>
      <c r="G1347" t="s">
        <v>3527</v>
      </c>
      <c r="H1347">
        <v>10018</v>
      </c>
      <c r="I1347">
        <v>108</v>
      </c>
      <c r="J1347" t="s">
        <v>29</v>
      </c>
      <c r="K1347" t="s">
        <v>30</v>
      </c>
      <c r="L1347">
        <v>32000000</v>
      </c>
      <c r="M1347">
        <v>2005</v>
      </c>
      <c r="N1347">
        <v>6.9</v>
      </c>
      <c r="O1347">
        <v>701088</v>
      </c>
    </row>
    <row r="1348" spans="1:15" x14ac:dyDescent="0.3">
      <c r="A1348" t="s">
        <v>489</v>
      </c>
      <c r="B1348">
        <v>165</v>
      </c>
      <c r="C1348">
        <v>139</v>
      </c>
      <c r="D1348">
        <v>30513940</v>
      </c>
      <c r="E1348" t="s">
        <v>1222</v>
      </c>
      <c r="F1348" t="s">
        <v>3529</v>
      </c>
      <c r="G1348" t="s">
        <v>3530</v>
      </c>
      <c r="H1348">
        <v>15843</v>
      </c>
      <c r="I1348">
        <v>104</v>
      </c>
      <c r="J1348" t="s">
        <v>29</v>
      </c>
      <c r="K1348" t="s">
        <v>30</v>
      </c>
      <c r="L1348">
        <v>30000000</v>
      </c>
      <c r="M1348">
        <v>2014</v>
      </c>
      <c r="N1348">
        <v>6.9</v>
      </c>
      <c r="O1348">
        <v>513940</v>
      </c>
    </row>
    <row r="1349" spans="1:15" x14ac:dyDescent="0.3">
      <c r="A1349" t="s">
        <v>1906</v>
      </c>
      <c r="B1349">
        <v>194</v>
      </c>
      <c r="C1349">
        <v>110</v>
      </c>
      <c r="D1349">
        <v>13823741</v>
      </c>
      <c r="E1349" t="s">
        <v>655</v>
      </c>
      <c r="F1349" t="s">
        <v>2274</v>
      </c>
      <c r="G1349" t="s">
        <v>3532</v>
      </c>
      <c r="H1349">
        <v>61777</v>
      </c>
      <c r="I1349">
        <v>140</v>
      </c>
      <c r="J1349" t="s">
        <v>29</v>
      </c>
      <c r="K1349" t="s">
        <v>200</v>
      </c>
      <c r="L1349">
        <v>13500000</v>
      </c>
      <c r="M1349">
        <v>2008</v>
      </c>
      <c r="N1349">
        <v>6.9</v>
      </c>
      <c r="O1349">
        <v>323741</v>
      </c>
    </row>
    <row r="1350" spans="1:15" x14ac:dyDescent="0.3">
      <c r="A1350" t="s">
        <v>3099</v>
      </c>
      <c r="B1350">
        <v>196</v>
      </c>
      <c r="C1350">
        <v>92</v>
      </c>
      <c r="D1350">
        <v>8279017</v>
      </c>
      <c r="E1350" t="s">
        <v>3533</v>
      </c>
      <c r="F1350" t="s">
        <v>3534</v>
      </c>
      <c r="G1350" t="s">
        <v>3535</v>
      </c>
      <c r="H1350">
        <v>34191</v>
      </c>
      <c r="I1350">
        <v>339</v>
      </c>
      <c r="J1350" t="s">
        <v>29</v>
      </c>
      <c r="K1350" t="s">
        <v>200</v>
      </c>
      <c r="L1350">
        <v>8000000</v>
      </c>
      <c r="M1350">
        <v>2000</v>
      </c>
      <c r="N1350">
        <v>6.9</v>
      </c>
      <c r="O1350">
        <v>279017</v>
      </c>
    </row>
    <row r="1351" spans="1:15" x14ac:dyDescent="0.3">
      <c r="A1351" t="s">
        <v>1429</v>
      </c>
      <c r="B1351">
        <v>81</v>
      </c>
      <c r="C1351">
        <v>110</v>
      </c>
      <c r="D1351">
        <v>136007</v>
      </c>
      <c r="E1351" t="s">
        <v>875</v>
      </c>
      <c r="F1351" t="s">
        <v>3536</v>
      </c>
      <c r="G1351" t="s">
        <v>3537</v>
      </c>
      <c r="H1351">
        <v>3924</v>
      </c>
      <c r="I1351">
        <v>39</v>
      </c>
      <c r="J1351" t="s">
        <v>90</v>
      </c>
      <c r="K1351" t="s">
        <v>241</v>
      </c>
      <c r="L1351">
        <v>4500</v>
      </c>
      <c r="M1351">
        <v>2004</v>
      </c>
      <c r="N1351">
        <v>6.9</v>
      </c>
      <c r="O1351">
        <v>131507</v>
      </c>
    </row>
    <row r="1352" spans="1:15" x14ac:dyDescent="0.3">
      <c r="A1352" t="s">
        <v>2048</v>
      </c>
      <c r="B1352">
        <v>80</v>
      </c>
      <c r="C1352">
        <v>91</v>
      </c>
      <c r="D1352">
        <v>100117603</v>
      </c>
      <c r="E1352" t="s">
        <v>3539</v>
      </c>
      <c r="F1352" t="s">
        <v>3050</v>
      </c>
      <c r="G1352" t="s">
        <v>3540</v>
      </c>
      <c r="H1352">
        <v>102933</v>
      </c>
      <c r="I1352">
        <v>230</v>
      </c>
      <c r="J1352" t="s">
        <v>29</v>
      </c>
      <c r="K1352" t="s">
        <v>30</v>
      </c>
      <c r="L1352">
        <v>100000000</v>
      </c>
      <c r="M1352">
        <v>1996</v>
      </c>
      <c r="N1352">
        <v>6.9</v>
      </c>
      <c r="O1352">
        <v>117603</v>
      </c>
    </row>
    <row r="1353" spans="1:15" x14ac:dyDescent="0.3">
      <c r="A1353" t="s">
        <v>74</v>
      </c>
      <c r="B1353">
        <v>75</v>
      </c>
      <c r="C1353">
        <v>149</v>
      </c>
      <c r="D1353">
        <v>25809813</v>
      </c>
      <c r="E1353" t="s">
        <v>1683</v>
      </c>
      <c r="F1353" t="s">
        <v>74</v>
      </c>
      <c r="G1353" t="s">
        <v>3542</v>
      </c>
      <c r="H1353">
        <v>50311</v>
      </c>
      <c r="I1353">
        <v>212</v>
      </c>
      <c r="J1353" t="s">
        <v>29</v>
      </c>
      <c r="K1353" t="s">
        <v>30</v>
      </c>
      <c r="L1353">
        <v>26000000</v>
      </c>
      <c r="M1353">
        <v>1996</v>
      </c>
      <c r="N1353">
        <v>6.9</v>
      </c>
      <c r="O1353">
        <v>-190187</v>
      </c>
    </row>
    <row r="1354" spans="1:15" x14ac:dyDescent="0.3">
      <c r="A1354" t="s">
        <v>1973</v>
      </c>
      <c r="B1354">
        <v>203</v>
      </c>
      <c r="C1354">
        <v>82</v>
      </c>
      <c r="D1354">
        <v>126387</v>
      </c>
      <c r="E1354" t="s">
        <v>626</v>
      </c>
      <c r="F1354" t="s">
        <v>3544</v>
      </c>
      <c r="G1354" t="s">
        <v>3545</v>
      </c>
      <c r="H1354">
        <v>14985</v>
      </c>
      <c r="I1354">
        <v>253</v>
      </c>
      <c r="J1354" t="s">
        <v>69</v>
      </c>
      <c r="K1354" t="s">
        <v>70</v>
      </c>
      <c r="L1354">
        <v>400000</v>
      </c>
      <c r="M1354">
        <v>1981</v>
      </c>
      <c r="N1354">
        <v>6.9</v>
      </c>
      <c r="O1354">
        <v>-273613</v>
      </c>
    </row>
    <row r="1355" spans="1:15" x14ac:dyDescent="0.3">
      <c r="A1355" t="s">
        <v>1914</v>
      </c>
      <c r="B1355">
        <v>42</v>
      </c>
      <c r="C1355">
        <v>108</v>
      </c>
      <c r="D1355">
        <v>2961991</v>
      </c>
      <c r="E1355" t="s">
        <v>393</v>
      </c>
      <c r="F1355" t="s">
        <v>1482</v>
      </c>
      <c r="G1355" t="s">
        <v>3547</v>
      </c>
      <c r="H1355">
        <v>15885</v>
      </c>
      <c r="I1355">
        <v>78</v>
      </c>
      <c r="J1355" t="s">
        <v>29</v>
      </c>
      <c r="K1355" t="s">
        <v>30</v>
      </c>
      <c r="L1355">
        <v>3300000</v>
      </c>
      <c r="M1355">
        <v>1996</v>
      </c>
      <c r="N1355">
        <v>6.9</v>
      </c>
      <c r="O1355">
        <v>-338009</v>
      </c>
    </row>
    <row r="1356" spans="1:15" x14ac:dyDescent="0.3">
      <c r="A1356" t="s">
        <v>857</v>
      </c>
      <c r="B1356">
        <v>25</v>
      </c>
      <c r="C1356">
        <v>115</v>
      </c>
      <c r="D1356">
        <v>13640000</v>
      </c>
      <c r="E1356" t="s">
        <v>73</v>
      </c>
      <c r="F1356" t="s">
        <v>2554</v>
      </c>
      <c r="G1356" t="s">
        <v>3549</v>
      </c>
      <c r="H1356">
        <v>6011</v>
      </c>
      <c r="I1356">
        <v>39</v>
      </c>
      <c r="J1356" t="s">
        <v>29</v>
      </c>
      <c r="K1356" t="s">
        <v>30</v>
      </c>
      <c r="L1356">
        <v>14000000</v>
      </c>
      <c r="M1356">
        <v>1994</v>
      </c>
      <c r="N1356">
        <v>6.9</v>
      </c>
      <c r="O1356">
        <v>-360000</v>
      </c>
    </row>
    <row r="1357" spans="1:15" x14ac:dyDescent="0.3">
      <c r="A1357" t="s">
        <v>1918</v>
      </c>
      <c r="B1357">
        <v>168</v>
      </c>
      <c r="C1357">
        <v>102</v>
      </c>
      <c r="D1357">
        <v>1477002</v>
      </c>
      <c r="E1357" t="s">
        <v>588</v>
      </c>
      <c r="F1357" t="s">
        <v>2952</v>
      </c>
      <c r="G1357" t="s">
        <v>3551</v>
      </c>
      <c r="H1357">
        <v>16645</v>
      </c>
      <c r="I1357">
        <v>72</v>
      </c>
      <c r="J1357" t="s">
        <v>29</v>
      </c>
      <c r="K1357" t="s">
        <v>30</v>
      </c>
      <c r="L1357">
        <v>2000000</v>
      </c>
      <c r="M1357">
        <v>2015</v>
      </c>
      <c r="N1357">
        <v>6.9</v>
      </c>
      <c r="O1357">
        <v>-522998</v>
      </c>
    </row>
    <row r="1358" spans="1:15" x14ac:dyDescent="0.3">
      <c r="A1358" t="s">
        <v>1932</v>
      </c>
      <c r="B1358">
        <v>76</v>
      </c>
      <c r="C1358">
        <v>100</v>
      </c>
      <c r="D1358">
        <v>396035</v>
      </c>
      <c r="E1358" t="s">
        <v>588</v>
      </c>
      <c r="F1358" t="s">
        <v>3553</v>
      </c>
      <c r="G1358" t="s">
        <v>3554</v>
      </c>
      <c r="H1358">
        <v>2725</v>
      </c>
      <c r="I1358">
        <v>48</v>
      </c>
      <c r="J1358" t="s">
        <v>29</v>
      </c>
      <c r="K1358" t="s">
        <v>200</v>
      </c>
      <c r="L1358">
        <v>1000000</v>
      </c>
      <c r="M1358">
        <v>2004</v>
      </c>
      <c r="N1358">
        <v>6.9</v>
      </c>
      <c r="O1358">
        <v>-603965</v>
      </c>
    </row>
    <row r="1359" spans="1:15" x14ac:dyDescent="0.3">
      <c r="A1359" t="s">
        <v>1978</v>
      </c>
      <c r="B1359">
        <v>56</v>
      </c>
      <c r="C1359">
        <v>81</v>
      </c>
      <c r="D1359">
        <v>6387</v>
      </c>
      <c r="E1359" t="s">
        <v>515</v>
      </c>
      <c r="F1359" t="s">
        <v>3556</v>
      </c>
      <c r="G1359" t="s">
        <v>3557</v>
      </c>
      <c r="H1359">
        <v>4862</v>
      </c>
      <c r="I1359">
        <v>37</v>
      </c>
      <c r="J1359" t="s">
        <v>29</v>
      </c>
      <c r="K1359" t="s">
        <v>30</v>
      </c>
      <c r="L1359">
        <v>1000000</v>
      </c>
      <c r="M1359">
        <v>2006</v>
      </c>
      <c r="N1359">
        <v>6.9</v>
      </c>
      <c r="O1359">
        <v>-993613</v>
      </c>
    </row>
    <row r="1360" spans="1:15" x14ac:dyDescent="0.3">
      <c r="A1360" t="s">
        <v>1813</v>
      </c>
      <c r="B1360">
        <v>88</v>
      </c>
      <c r="C1360">
        <v>108</v>
      </c>
      <c r="D1360">
        <v>548712</v>
      </c>
      <c r="E1360" t="s">
        <v>588</v>
      </c>
      <c r="F1360" t="s">
        <v>3559</v>
      </c>
      <c r="G1360" t="s">
        <v>3560</v>
      </c>
      <c r="H1360">
        <v>9233</v>
      </c>
      <c r="I1360">
        <v>126</v>
      </c>
      <c r="J1360" t="s">
        <v>29</v>
      </c>
      <c r="K1360" t="s">
        <v>30</v>
      </c>
      <c r="L1360">
        <v>2500000</v>
      </c>
      <c r="M1360">
        <v>2003</v>
      </c>
      <c r="N1360">
        <v>6.9</v>
      </c>
      <c r="O1360">
        <v>-1951288</v>
      </c>
    </row>
    <row r="1361" spans="1:15" x14ac:dyDescent="0.3">
      <c r="A1361" t="s">
        <v>1904</v>
      </c>
      <c r="B1361">
        <v>230</v>
      </c>
      <c r="C1361">
        <v>111</v>
      </c>
      <c r="D1361">
        <v>13034417</v>
      </c>
      <c r="E1361" t="s">
        <v>459</v>
      </c>
      <c r="F1361" t="s">
        <v>3562</v>
      </c>
      <c r="G1361" t="s">
        <v>3563</v>
      </c>
      <c r="H1361">
        <v>55665</v>
      </c>
      <c r="I1361">
        <v>118</v>
      </c>
      <c r="J1361" t="s">
        <v>29</v>
      </c>
      <c r="K1361" t="s">
        <v>30</v>
      </c>
      <c r="L1361">
        <v>15000000</v>
      </c>
      <c r="M1361">
        <v>2009</v>
      </c>
      <c r="N1361">
        <v>6.9</v>
      </c>
      <c r="O1361">
        <v>-1965583</v>
      </c>
    </row>
    <row r="1362" spans="1:15" x14ac:dyDescent="0.3">
      <c r="A1362" t="s">
        <v>2734</v>
      </c>
      <c r="B1362">
        <v>62</v>
      </c>
      <c r="C1362">
        <v>117</v>
      </c>
      <c r="D1362">
        <v>24944213</v>
      </c>
      <c r="E1362" t="s">
        <v>1941</v>
      </c>
      <c r="F1362" t="s">
        <v>520</v>
      </c>
      <c r="G1362" t="s">
        <v>3565</v>
      </c>
      <c r="H1362">
        <v>63459</v>
      </c>
      <c r="I1362">
        <v>185</v>
      </c>
      <c r="J1362" t="s">
        <v>29</v>
      </c>
      <c r="K1362" t="s">
        <v>30</v>
      </c>
      <c r="L1362">
        <v>27000000</v>
      </c>
      <c r="M1362">
        <v>1996</v>
      </c>
      <c r="N1362">
        <v>6.9</v>
      </c>
      <c r="O1362">
        <v>-2055787</v>
      </c>
    </row>
    <row r="1363" spans="1:15" x14ac:dyDescent="0.3">
      <c r="A1363" t="s">
        <v>1136</v>
      </c>
      <c r="B1363">
        <v>68</v>
      </c>
      <c r="C1363">
        <v>141</v>
      </c>
      <c r="D1363">
        <v>3064356</v>
      </c>
      <c r="E1363" t="s">
        <v>588</v>
      </c>
      <c r="F1363" t="s">
        <v>3567</v>
      </c>
      <c r="G1363" t="s">
        <v>3568</v>
      </c>
      <c r="H1363">
        <v>3433</v>
      </c>
      <c r="I1363">
        <v>81</v>
      </c>
      <c r="J1363" t="s">
        <v>29</v>
      </c>
      <c r="K1363" t="s">
        <v>30</v>
      </c>
      <c r="L1363">
        <v>5600000</v>
      </c>
      <c r="M1363">
        <v>2002</v>
      </c>
      <c r="N1363">
        <v>6.9</v>
      </c>
      <c r="O1363">
        <v>-2535644</v>
      </c>
    </row>
    <row r="1364" spans="1:15" x14ac:dyDescent="0.3">
      <c r="A1364" t="s">
        <v>1923</v>
      </c>
      <c r="B1364">
        <v>116</v>
      </c>
      <c r="C1364">
        <v>101</v>
      </c>
      <c r="D1364">
        <v>864959</v>
      </c>
      <c r="E1364" t="s">
        <v>845</v>
      </c>
      <c r="F1364" t="s">
        <v>3570</v>
      </c>
      <c r="G1364" t="s">
        <v>3571</v>
      </c>
      <c r="H1364">
        <v>20275</v>
      </c>
      <c r="I1364">
        <v>151</v>
      </c>
      <c r="J1364" t="s">
        <v>29</v>
      </c>
      <c r="K1364" t="s">
        <v>200</v>
      </c>
      <c r="L1364">
        <v>4000000</v>
      </c>
      <c r="M1364">
        <v>2005</v>
      </c>
      <c r="N1364">
        <v>6.9</v>
      </c>
      <c r="O1364">
        <v>-3135041</v>
      </c>
    </row>
    <row r="1365" spans="1:15" x14ac:dyDescent="0.3">
      <c r="A1365" t="s">
        <v>857</v>
      </c>
      <c r="B1365">
        <v>48</v>
      </c>
      <c r="C1365">
        <v>136</v>
      </c>
      <c r="D1365">
        <v>21554585</v>
      </c>
      <c r="E1365" t="s">
        <v>459</v>
      </c>
      <c r="F1365" t="s">
        <v>837</v>
      </c>
      <c r="G1365" t="s">
        <v>3572</v>
      </c>
      <c r="H1365">
        <v>36108</v>
      </c>
      <c r="I1365">
        <v>109</v>
      </c>
      <c r="J1365" t="s">
        <v>29</v>
      </c>
      <c r="K1365" t="s">
        <v>30</v>
      </c>
      <c r="L1365">
        <v>25000000</v>
      </c>
      <c r="M1365">
        <v>1998</v>
      </c>
      <c r="N1365">
        <v>6.9</v>
      </c>
      <c r="O1365">
        <v>-3445415</v>
      </c>
    </row>
    <row r="1366" spans="1:15" x14ac:dyDescent="0.3">
      <c r="A1366" t="s">
        <v>1813</v>
      </c>
      <c r="B1366">
        <v>232</v>
      </c>
      <c r="C1366">
        <v>117</v>
      </c>
      <c r="D1366">
        <v>371897</v>
      </c>
      <c r="E1366" t="s">
        <v>92</v>
      </c>
      <c r="F1366" t="s">
        <v>1302</v>
      </c>
      <c r="G1366" t="s">
        <v>3574</v>
      </c>
      <c r="H1366">
        <v>36494</v>
      </c>
      <c r="I1366">
        <v>118</v>
      </c>
      <c r="J1366" t="s">
        <v>29</v>
      </c>
      <c r="K1366" t="s">
        <v>30</v>
      </c>
      <c r="L1366">
        <v>4000000</v>
      </c>
      <c r="M1366">
        <v>2013</v>
      </c>
      <c r="N1366">
        <v>6.9</v>
      </c>
      <c r="O1366">
        <v>-3628103</v>
      </c>
    </row>
    <row r="1367" spans="1:15" x14ac:dyDescent="0.3">
      <c r="A1367" t="s">
        <v>1934</v>
      </c>
      <c r="B1367">
        <v>61</v>
      </c>
      <c r="C1367">
        <v>99</v>
      </c>
      <c r="D1367">
        <v>19959</v>
      </c>
      <c r="E1367" t="s">
        <v>92</v>
      </c>
      <c r="F1367" t="s">
        <v>3576</v>
      </c>
      <c r="G1367" t="s">
        <v>3577</v>
      </c>
      <c r="H1367">
        <v>3579</v>
      </c>
      <c r="I1367">
        <v>14</v>
      </c>
      <c r="J1367" t="s">
        <v>29</v>
      </c>
      <c r="K1367" t="s">
        <v>3578</v>
      </c>
      <c r="L1367">
        <v>3800000</v>
      </c>
      <c r="M1367">
        <v>2009</v>
      </c>
      <c r="N1367">
        <v>6.9</v>
      </c>
      <c r="O1367">
        <v>-3780041</v>
      </c>
    </row>
    <row r="1368" spans="1:15" x14ac:dyDescent="0.3">
      <c r="A1368" t="s">
        <v>1875</v>
      </c>
      <c r="B1368">
        <v>50</v>
      </c>
      <c r="C1368">
        <v>176</v>
      </c>
      <c r="D1368">
        <v>3047539</v>
      </c>
      <c r="E1368" t="s">
        <v>588</v>
      </c>
      <c r="F1368" t="s">
        <v>765</v>
      </c>
      <c r="G1368" t="s">
        <v>3580</v>
      </c>
      <c r="H1368">
        <v>42296</v>
      </c>
      <c r="I1368">
        <v>286</v>
      </c>
      <c r="J1368" t="s">
        <v>103</v>
      </c>
      <c r="K1368" t="s">
        <v>767</v>
      </c>
      <c r="L1368">
        <v>7217600</v>
      </c>
      <c r="M1368">
        <v>2012</v>
      </c>
      <c r="N1368">
        <v>6.9</v>
      </c>
      <c r="O1368">
        <v>-4170061</v>
      </c>
    </row>
    <row r="1369" spans="1:15" x14ac:dyDescent="0.3">
      <c r="A1369" t="s">
        <v>1896</v>
      </c>
      <c r="B1369">
        <v>200</v>
      </c>
      <c r="C1369">
        <v>116</v>
      </c>
      <c r="D1369">
        <v>2268296</v>
      </c>
      <c r="E1369" t="s">
        <v>224</v>
      </c>
      <c r="F1369" t="s">
        <v>2952</v>
      </c>
      <c r="G1369" t="s">
        <v>3582</v>
      </c>
      <c r="H1369">
        <v>41856</v>
      </c>
      <c r="I1369">
        <v>119</v>
      </c>
      <c r="J1369" t="s">
        <v>29</v>
      </c>
      <c r="K1369" t="s">
        <v>200</v>
      </c>
      <c r="L1369">
        <v>6500000</v>
      </c>
      <c r="M1369">
        <v>2013</v>
      </c>
      <c r="N1369">
        <v>6.9</v>
      </c>
      <c r="O1369">
        <v>-4231704</v>
      </c>
    </row>
    <row r="1370" spans="1:15" x14ac:dyDescent="0.3">
      <c r="A1370" t="s">
        <v>1284</v>
      </c>
      <c r="B1370">
        <v>217</v>
      </c>
      <c r="C1370">
        <v>111</v>
      </c>
      <c r="D1370">
        <v>13362308</v>
      </c>
      <c r="E1370" t="s">
        <v>92</v>
      </c>
      <c r="F1370" t="s">
        <v>221</v>
      </c>
      <c r="G1370" t="s">
        <v>3584</v>
      </c>
      <c r="H1370">
        <v>31898</v>
      </c>
      <c r="I1370">
        <v>111</v>
      </c>
      <c r="J1370" t="s">
        <v>29</v>
      </c>
      <c r="K1370" t="s">
        <v>30</v>
      </c>
      <c r="L1370">
        <v>18000000</v>
      </c>
      <c r="M1370">
        <v>2013</v>
      </c>
      <c r="N1370">
        <v>6.9</v>
      </c>
      <c r="O1370">
        <v>-4637692</v>
      </c>
    </row>
    <row r="1371" spans="1:15" x14ac:dyDescent="0.3">
      <c r="A1371" t="s">
        <v>2392</v>
      </c>
      <c r="B1371">
        <v>104</v>
      </c>
      <c r="C1371">
        <v>97</v>
      </c>
      <c r="D1371">
        <v>8378141</v>
      </c>
      <c r="E1371" t="s">
        <v>699</v>
      </c>
      <c r="F1371" t="s">
        <v>656</v>
      </c>
      <c r="G1371" t="s">
        <v>3586</v>
      </c>
      <c r="H1371">
        <v>18966</v>
      </c>
      <c r="I1371">
        <v>141</v>
      </c>
      <c r="J1371" t="s">
        <v>29</v>
      </c>
      <c r="K1371" t="s">
        <v>200</v>
      </c>
      <c r="L1371">
        <v>15000000</v>
      </c>
      <c r="M1371">
        <v>2002</v>
      </c>
      <c r="N1371">
        <v>6.9</v>
      </c>
      <c r="O1371">
        <v>-6621859</v>
      </c>
    </row>
    <row r="1372" spans="1:15" x14ac:dyDescent="0.3">
      <c r="A1372" t="s">
        <v>1943</v>
      </c>
      <c r="B1372">
        <v>49</v>
      </c>
      <c r="C1372">
        <v>97</v>
      </c>
      <c r="D1372">
        <v>233103</v>
      </c>
      <c r="E1372" t="s">
        <v>92</v>
      </c>
      <c r="F1372" t="s">
        <v>1581</v>
      </c>
      <c r="G1372" t="s">
        <v>3588</v>
      </c>
      <c r="H1372">
        <v>2670</v>
      </c>
      <c r="I1372">
        <v>50</v>
      </c>
      <c r="J1372" t="s">
        <v>29</v>
      </c>
      <c r="K1372" t="s">
        <v>200</v>
      </c>
      <c r="L1372">
        <v>7000000</v>
      </c>
      <c r="M1372">
        <v>2005</v>
      </c>
      <c r="N1372">
        <v>6.9</v>
      </c>
      <c r="O1372">
        <v>-6766897</v>
      </c>
    </row>
    <row r="1373" spans="1:15" x14ac:dyDescent="0.3">
      <c r="A1373" t="s">
        <v>1231</v>
      </c>
      <c r="B1373">
        <v>135</v>
      </c>
      <c r="C1373">
        <v>101</v>
      </c>
      <c r="D1373">
        <v>24185781</v>
      </c>
      <c r="E1373" t="s">
        <v>257</v>
      </c>
      <c r="F1373" t="s">
        <v>136</v>
      </c>
      <c r="G1373" t="s">
        <v>3590</v>
      </c>
      <c r="H1373">
        <v>30339</v>
      </c>
      <c r="I1373">
        <v>268</v>
      </c>
      <c r="J1373" t="s">
        <v>29</v>
      </c>
      <c r="K1373" t="s">
        <v>30</v>
      </c>
      <c r="L1373">
        <v>31000000</v>
      </c>
      <c r="M1373">
        <v>2001</v>
      </c>
      <c r="N1373">
        <v>6.9</v>
      </c>
      <c r="O1373">
        <v>-6814219</v>
      </c>
    </row>
    <row r="1374" spans="1:15" x14ac:dyDescent="0.3">
      <c r="A1374" t="s">
        <v>2499</v>
      </c>
      <c r="B1374">
        <v>90</v>
      </c>
      <c r="C1374">
        <v>92</v>
      </c>
      <c r="D1374">
        <v>1071240</v>
      </c>
      <c r="E1374" t="s">
        <v>393</v>
      </c>
      <c r="F1374" t="s">
        <v>656</v>
      </c>
      <c r="G1374" t="s">
        <v>3592</v>
      </c>
      <c r="H1374">
        <v>3571</v>
      </c>
      <c r="I1374">
        <v>34</v>
      </c>
      <c r="J1374" t="s">
        <v>29</v>
      </c>
      <c r="K1374" t="s">
        <v>200</v>
      </c>
      <c r="L1374">
        <v>8000000</v>
      </c>
      <c r="M1374">
        <v>2007</v>
      </c>
      <c r="N1374">
        <v>6.9</v>
      </c>
      <c r="O1374">
        <v>-6928760</v>
      </c>
    </row>
    <row r="1375" spans="1:15" x14ac:dyDescent="0.3">
      <c r="A1375" t="s">
        <v>1961</v>
      </c>
      <c r="B1375">
        <v>85</v>
      </c>
      <c r="C1375">
        <v>90</v>
      </c>
      <c r="D1375">
        <v>671240</v>
      </c>
      <c r="E1375" t="s">
        <v>699</v>
      </c>
      <c r="F1375" t="s">
        <v>3593</v>
      </c>
      <c r="G1375" t="s">
        <v>3594</v>
      </c>
      <c r="H1375">
        <v>23023</v>
      </c>
      <c r="I1375">
        <v>149</v>
      </c>
      <c r="J1375" t="s">
        <v>29</v>
      </c>
      <c r="K1375" t="s">
        <v>200</v>
      </c>
      <c r="L1375">
        <v>7900000</v>
      </c>
      <c r="M1375">
        <v>2005</v>
      </c>
      <c r="N1375">
        <v>6.9</v>
      </c>
      <c r="O1375">
        <v>-7228760</v>
      </c>
    </row>
    <row r="1376" spans="1:15" x14ac:dyDescent="0.3">
      <c r="A1376" t="s">
        <v>1713</v>
      </c>
      <c r="B1376">
        <v>68</v>
      </c>
      <c r="C1376">
        <v>98</v>
      </c>
      <c r="D1376">
        <v>117190</v>
      </c>
      <c r="E1376" t="s">
        <v>2113</v>
      </c>
      <c r="F1376" t="s">
        <v>3596</v>
      </c>
      <c r="G1376" t="s">
        <v>3597</v>
      </c>
      <c r="H1376">
        <v>29994</v>
      </c>
      <c r="I1376">
        <v>86</v>
      </c>
      <c r="J1376" t="s">
        <v>29</v>
      </c>
      <c r="K1376" t="s">
        <v>200</v>
      </c>
      <c r="L1376">
        <v>8000000</v>
      </c>
      <c r="M1376">
        <v>2010</v>
      </c>
      <c r="N1376">
        <v>6.9</v>
      </c>
      <c r="O1376">
        <v>-7882810</v>
      </c>
    </row>
    <row r="1377" spans="1:15" x14ac:dyDescent="0.3">
      <c r="A1377" t="s">
        <v>2584</v>
      </c>
      <c r="B1377">
        <v>221</v>
      </c>
      <c r="C1377">
        <v>106</v>
      </c>
      <c r="D1377">
        <v>1939441</v>
      </c>
      <c r="E1377" t="s">
        <v>116</v>
      </c>
      <c r="F1377" t="s">
        <v>2393</v>
      </c>
      <c r="G1377" t="s">
        <v>3599</v>
      </c>
      <c r="H1377">
        <v>55567</v>
      </c>
      <c r="I1377">
        <v>144</v>
      </c>
      <c r="J1377" t="s">
        <v>29</v>
      </c>
      <c r="K1377" t="s">
        <v>30</v>
      </c>
      <c r="L1377">
        <v>10000000</v>
      </c>
      <c r="M1377">
        <v>2012</v>
      </c>
      <c r="N1377">
        <v>6.9</v>
      </c>
      <c r="O1377">
        <v>-8060559</v>
      </c>
    </row>
    <row r="1378" spans="1:15" x14ac:dyDescent="0.3">
      <c r="A1378" t="s">
        <v>839</v>
      </c>
      <c r="B1378">
        <v>283</v>
      </c>
      <c r="C1378">
        <v>129</v>
      </c>
      <c r="D1378">
        <v>31836745</v>
      </c>
      <c r="E1378" t="s">
        <v>3601</v>
      </c>
      <c r="F1378" t="s">
        <v>74</v>
      </c>
      <c r="G1378" t="s">
        <v>3602</v>
      </c>
      <c r="H1378">
        <v>81298</v>
      </c>
      <c r="I1378">
        <v>341</v>
      </c>
      <c r="J1378" t="s">
        <v>29</v>
      </c>
      <c r="K1378" t="s">
        <v>30</v>
      </c>
      <c r="L1378">
        <v>40000000</v>
      </c>
      <c r="M1378">
        <v>2011</v>
      </c>
      <c r="N1378">
        <v>6.9</v>
      </c>
      <c r="O1378">
        <v>-8163255</v>
      </c>
    </row>
    <row r="1379" spans="1:15" x14ac:dyDescent="0.3">
      <c r="A1379" t="s">
        <v>1702</v>
      </c>
      <c r="B1379">
        <v>167</v>
      </c>
      <c r="C1379">
        <v>144</v>
      </c>
      <c r="D1379">
        <v>56083966</v>
      </c>
      <c r="E1379" t="s">
        <v>3604</v>
      </c>
      <c r="F1379" t="s">
        <v>2799</v>
      </c>
      <c r="G1379" t="s">
        <v>3605</v>
      </c>
      <c r="H1379">
        <v>137003</v>
      </c>
      <c r="I1379">
        <v>658</v>
      </c>
      <c r="J1379" t="s">
        <v>29</v>
      </c>
      <c r="K1379" t="s">
        <v>30</v>
      </c>
      <c r="L1379">
        <v>65000000</v>
      </c>
      <c r="M1379">
        <v>2001</v>
      </c>
      <c r="N1379">
        <v>6.9</v>
      </c>
      <c r="O1379">
        <v>-8916034</v>
      </c>
    </row>
    <row r="1380" spans="1:15" x14ac:dyDescent="0.3">
      <c r="A1380" t="s">
        <v>3607</v>
      </c>
      <c r="B1380">
        <v>60</v>
      </c>
      <c r="C1380">
        <v>114</v>
      </c>
      <c r="D1380">
        <v>18252684</v>
      </c>
      <c r="E1380" t="s">
        <v>157</v>
      </c>
      <c r="F1380" t="s">
        <v>2897</v>
      </c>
      <c r="G1380" t="s">
        <v>3608</v>
      </c>
      <c r="H1380">
        <v>18366</v>
      </c>
      <c r="I1380">
        <v>219</v>
      </c>
      <c r="J1380" t="s">
        <v>29</v>
      </c>
      <c r="K1380" t="s">
        <v>30</v>
      </c>
      <c r="L1380">
        <v>30000000</v>
      </c>
      <c r="M1380">
        <v>1998</v>
      </c>
      <c r="N1380">
        <v>6.9</v>
      </c>
      <c r="O1380">
        <v>-11747316</v>
      </c>
    </row>
    <row r="1381" spans="1:15" x14ac:dyDescent="0.3">
      <c r="A1381" t="s">
        <v>2037</v>
      </c>
      <c r="B1381">
        <v>120</v>
      </c>
      <c r="C1381">
        <v>127</v>
      </c>
      <c r="D1381">
        <v>12188642</v>
      </c>
      <c r="E1381" t="s">
        <v>60</v>
      </c>
      <c r="F1381" t="s">
        <v>3610</v>
      </c>
      <c r="G1381" t="s">
        <v>3611</v>
      </c>
      <c r="H1381">
        <v>21098</v>
      </c>
      <c r="I1381">
        <v>56</v>
      </c>
      <c r="J1381" t="s">
        <v>29</v>
      </c>
      <c r="K1381" t="s">
        <v>3612</v>
      </c>
      <c r="L1381">
        <v>26000000</v>
      </c>
      <c r="M1381">
        <v>2015</v>
      </c>
      <c r="N1381">
        <v>6.9</v>
      </c>
      <c r="O1381">
        <v>-13811358</v>
      </c>
    </row>
    <row r="1382" spans="1:15" x14ac:dyDescent="0.3">
      <c r="A1382" t="s">
        <v>1226</v>
      </c>
      <c r="B1382">
        <v>418</v>
      </c>
      <c r="C1382">
        <v>123</v>
      </c>
      <c r="D1382">
        <v>161087183</v>
      </c>
      <c r="E1382" t="s">
        <v>1920</v>
      </c>
      <c r="F1382" t="s">
        <v>665</v>
      </c>
      <c r="G1382" t="s">
        <v>3614</v>
      </c>
      <c r="H1382">
        <v>118992</v>
      </c>
      <c r="I1382">
        <v>971</v>
      </c>
      <c r="J1382" t="s">
        <v>29</v>
      </c>
      <c r="K1382" t="s">
        <v>30</v>
      </c>
      <c r="L1382">
        <v>175000000</v>
      </c>
      <c r="M1382">
        <v>2016</v>
      </c>
      <c r="N1382">
        <v>6.9</v>
      </c>
      <c r="O1382">
        <v>-13912817</v>
      </c>
    </row>
    <row r="1383" spans="1:15" x14ac:dyDescent="0.3">
      <c r="A1383" t="s">
        <v>1940</v>
      </c>
      <c r="B1383">
        <v>109</v>
      </c>
      <c r="C1383">
        <v>98</v>
      </c>
      <c r="D1383">
        <v>353743</v>
      </c>
      <c r="E1383" t="s">
        <v>3616</v>
      </c>
      <c r="F1383" t="s">
        <v>3617</v>
      </c>
      <c r="G1383" t="s">
        <v>3618</v>
      </c>
      <c r="H1383">
        <v>20730</v>
      </c>
      <c r="I1383">
        <v>111</v>
      </c>
      <c r="J1383" t="s">
        <v>29</v>
      </c>
      <c r="K1383" t="s">
        <v>200</v>
      </c>
      <c r="L1383">
        <v>15000000</v>
      </c>
      <c r="M1383">
        <v>2001</v>
      </c>
      <c r="N1383">
        <v>6.9</v>
      </c>
      <c r="O1383">
        <v>-14646257</v>
      </c>
    </row>
    <row r="1384" spans="1:15" x14ac:dyDescent="0.3">
      <c r="A1384" t="s">
        <v>1897</v>
      </c>
      <c r="B1384">
        <v>106</v>
      </c>
      <c r="C1384">
        <v>98</v>
      </c>
      <c r="D1384">
        <v>1569918</v>
      </c>
      <c r="E1384" t="s">
        <v>2216</v>
      </c>
      <c r="F1384" t="s">
        <v>3620</v>
      </c>
      <c r="G1384" t="s">
        <v>3621</v>
      </c>
      <c r="H1384">
        <v>16234</v>
      </c>
      <c r="I1384">
        <v>113</v>
      </c>
      <c r="J1384" t="s">
        <v>29</v>
      </c>
      <c r="K1384" t="s">
        <v>361</v>
      </c>
      <c r="L1384">
        <v>17000000</v>
      </c>
      <c r="M1384">
        <v>2003</v>
      </c>
      <c r="N1384">
        <v>6.9</v>
      </c>
      <c r="O1384">
        <v>-15430082</v>
      </c>
    </row>
    <row r="1385" spans="1:15" x14ac:dyDescent="0.3">
      <c r="A1385" t="s">
        <v>1322</v>
      </c>
      <c r="B1385">
        <v>182</v>
      </c>
      <c r="C1385">
        <v>114</v>
      </c>
      <c r="D1385">
        <v>3519627</v>
      </c>
      <c r="E1385" t="s">
        <v>1022</v>
      </c>
      <c r="F1385" t="s">
        <v>3623</v>
      </c>
      <c r="G1385" t="s">
        <v>3624</v>
      </c>
      <c r="H1385">
        <v>41737</v>
      </c>
      <c r="I1385">
        <v>105</v>
      </c>
      <c r="J1385" t="s">
        <v>29</v>
      </c>
      <c r="K1385" t="s">
        <v>30</v>
      </c>
      <c r="L1385">
        <v>20000000</v>
      </c>
      <c r="M1385">
        <v>2008</v>
      </c>
      <c r="N1385">
        <v>6.9</v>
      </c>
      <c r="O1385">
        <v>-16480373</v>
      </c>
    </row>
    <row r="1386" spans="1:15" x14ac:dyDescent="0.3">
      <c r="A1386" t="s">
        <v>661</v>
      </c>
      <c r="B1386">
        <v>310</v>
      </c>
      <c r="C1386">
        <v>124</v>
      </c>
      <c r="D1386">
        <v>133382309</v>
      </c>
      <c r="E1386" t="s">
        <v>715</v>
      </c>
      <c r="F1386" t="s">
        <v>436</v>
      </c>
      <c r="G1386" t="s">
        <v>3626</v>
      </c>
      <c r="H1386">
        <v>256695</v>
      </c>
      <c r="I1386">
        <v>871</v>
      </c>
      <c r="J1386" t="s">
        <v>29</v>
      </c>
      <c r="K1386" t="s">
        <v>30</v>
      </c>
      <c r="L1386">
        <v>150000000</v>
      </c>
      <c r="M1386">
        <v>2006</v>
      </c>
      <c r="N1386">
        <v>6.9</v>
      </c>
      <c r="O1386">
        <v>-16617691</v>
      </c>
    </row>
    <row r="1387" spans="1:15" x14ac:dyDescent="0.3">
      <c r="A1387" t="s">
        <v>671</v>
      </c>
      <c r="B1387">
        <v>371</v>
      </c>
      <c r="C1387">
        <v>120</v>
      </c>
      <c r="D1387">
        <v>31569268</v>
      </c>
      <c r="E1387" t="s">
        <v>1935</v>
      </c>
      <c r="F1387" t="s">
        <v>565</v>
      </c>
      <c r="G1387" t="s">
        <v>3628</v>
      </c>
      <c r="H1387">
        <v>172965</v>
      </c>
      <c r="I1387">
        <v>627</v>
      </c>
      <c r="J1387" t="s">
        <v>29</v>
      </c>
      <c r="K1387" t="s">
        <v>30</v>
      </c>
      <c r="L1387">
        <v>49000000</v>
      </c>
      <c r="M1387">
        <v>2015</v>
      </c>
      <c r="N1387">
        <v>6.9</v>
      </c>
      <c r="O1387">
        <v>-17430732</v>
      </c>
    </row>
    <row r="1388" spans="1:15" x14ac:dyDescent="0.3">
      <c r="A1388" t="s">
        <v>1903</v>
      </c>
      <c r="B1388">
        <v>69</v>
      </c>
      <c r="C1388">
        <v>114</v>
      </c>
      <c r="D1388">
        <v>2353728</v>
      </c>
      <c r="E1388" t="s">
        <v>3630</v>
      </c>
      <c r="F1388" t="s">
        <v>3631</v>
      </c>
      <c r="G1388" t="s">
        <v>3632</v>
      </c>
      <c r="H1388">
        <v>4293</v>
      </c>
      <c r="I1388">
        <v>53</v>
      </c>
      <c r="J1388" t="s">
        <v>90</v>
      </c>
      <c r="K1388" t="s">
        <v>241</v>
      </c>
      <c r="L1388">
        <v>20000000</v>
      </c>
      <c r="M1388">
        <v>2003</v>
      </c>
      <c r="N1388">
        <v>6.9</v>
      </c>
      <c r="O1388">
        <v>-17646272</v>
      </c>
    </row>
    <row r="1389" spans="1:15" x14ac:dyDescent="0.3">
      <c r="A1389" t="s">
        <v>2266</v>
      </c>
      <c r="B1389">
        <v>157</v>
      </c>
      <c r="C1389">
        <v>138</v>
      </c>
      <c r="D1389">
        <v>63224849</v>
      </c>
      <c r="E1389" t="s">
        <v>289</v>
      </c>
      <c r="F1389" t="s">
        <v>351</v>
      </c>
      <c r="G1389" t="s">
        <v>3634</v>
      </c>
      <c r="H1389">
        <v>182757</v>
      </c>
      <c r="I1389">
        <v>483</v>
      </c>
      <c r="J1389" t="s">
        <v>29</v>
      </c>
      <c r="K1389" t="s">
        <v>30</v>
      </c>
      <c r="L1389">
        <v>85000000</v>
      </c>
      <c r="M1389">
        <v>2006</v>
      </c>
      <c r="N1389">
        <v>6.9</v>
      </c>
      <c r="O1389">
        <v>-21775151</v>
      </c>
    </row>
    <row r="1390" spans="1:15" x14ac:dyDescent="0.3">
      <c r="A1390" t="s">
        <v>2571</v>
      </c>
      <c r="B1390">
        <v>65</v>
      </c>
      <c r="C1390">
        <v>112</v>
      </c>
      <c r="D1390">
        <v>4554569</v>
      </c>
      <c r="E1390" t="s">
        <v>73</v>
      </c>
      <c r="F1390" t="s">
        <v>3559</v>
      </c>
      <c r="G1390" t="s">
        <v>3636</v>
      </c>
      <c r="H1390">
        <v>8134</v>
      </c>
      <c r="I1390">
        <v>123</v>
      </c>
      <c r="J1390" t="s">
        <v>29</v>
      </c>
      <c r="K1390" t="s">
        <v>30</v>
      </c>
      <c r="L1390">
        <v>28000000</v>
      </c>
      <c r="M1390">
        <v>1999</v>
      </c>
      <c r="N1390">
        <v>6.9</v>
      </c>
      <c r="O1390">
        <v>-23445431</v>
      </c>
    </row>
    <row r="1391" spans="1:15" x14ac:dyDescent="0.3">
      <c r="A1391" t="s">
        <v>2046</v>
      </c>
      <c r="B1391">
        <v>94</v>
      </c>
      <c r="C1391">
        <v>101</v>
      </c>
      <c r="D1391">
        <v>876671</v>
      </c>
      <c r="E1391" t="s">
        <v>3638</v>
      </c>
      <c r="F1391" t="s">
        <v>3639</v>
      </c>
      <c r="G1391" t="s">
        <v>3640</v>
      </c>
      <c r="H1391">
        <v>22010</v>
      </c>
      <c r="I1391">
        <v>90</v>
      </c>
      <c r="J1391" t="s">
        <v>29</v>
      </c>
      <c r="K1391" t="s">
        <v>30</v>
      </c>
      <c r="L1391">
        <v>25000000</v>
      </c>
      <c r="M1391">
        <v>2007</v>
      </c>
      <c r="N1391">
        <v>6.9</v>
      </c>
      <c r="O1391">
        <v>-24123329</v>
      </c>
    </row>
    <row r="1392" spans="1:15" x14ac:dyDescent="0.3">
      <c r="A1392" t="s">
        <v>3642</v>
      </c>
      <c r="B1392">
        <v>196</v>
      </c>
      <c r="C1392">
        <v>129</v>
      </c>
      <c r="D1392">
        <v>64685359</v>
      </c>
      <c r="E1392" t="s">
        <v>3643</v>
      </c>
      <c r="F1392" t="s">
        <v>947</v>
      </c>
      <c r="G1392" t="s">
        <v>3644</v>
      </c>
      <c r="H1392">
        <v>40862</v>
      </c>
      <c r="I1392">
        <v>139</v>
      </c>
      <c r="J1392" t="s">
        <v>29</v>
      </c>
      <c r="K1392" t="s">
        <v>30</v>
      </c>
      <c r="L1392">
        <v>90000000</v>
      </c>
      <c r="M1392">
        <v>2016</v>
      </c>
      <c r="N1392">
        <v>6.9</v>
      </c>
      <c r="O1392">
        <v>-25314641</v>
      </c>
    </row>
    <row r="1393" spans="1:15" x14ac:dyDescent="0.3">
      <c r="A1393" t="s">
        <v>2878</v>
      </c>
      <c r="B1393">
        <v>288</v>
      </c>
      <c r="C1393">
        <v>130</v>
      </c>
      <c r="D1393">
        <v>4463292</v>
      </c>
      <c r="E1393" t="s">
        <v>696</v>
      </c>
      <c r="F1393" t="s">
        <v>3646</v>
      </c>
      <c r="G1393" t="s">
        <v>3647</v>
      </c>
      <c r="H1393">
        <v>34488</v>
      </c>
      <c r="I1393">
        <v>136</v>
      </c>
      <c r="J1393" t="s">
        <v>29</v>
      </c>
      <c r="K1393" t="s">
        <v>200</v>
      </c>
      <c r="L1393">
        <v>30000000</v>
      </c>
      <c r="M1393">
        <v>2011</v>
      </c>
      <c r="N1393">
        <v>6.9</v>
      </c>
      <c r="O1393">
        <v>-25536708</v>
      </c>
    </row>
    <row r="1394" spans="1:15" x14ac:dyDescent="0.3">
      <c r="A1394" t="s">
        <v>190</v>
      </c>
      <c r="B1394">
        <v>147</v>
      </c>
      <c r="C1394">
        <v>117</v>
      </c>
      <c r="D1394">
        <v>7458269</v>
      </c>
      <c r="E1394" t="s">
        <v>699</v>
      </c>
      <c r="F1394" t="s">
        <v>1768</v>
      </c>
      <c r="G1394" t="s">
        <v>3649</v>
      </c>
      <c r="H1394">
        <v>70698</v>
      </c>
      <c r="I1394">
        <v>196</v>
      </c>
      <c r="J1394" t="s">
        <v>29</v>
      </c>
      <c r="K1394" t="s">
        <v>30</v>
      </c>
      <c r="L1394">
        <v>35000000</v>
      </c>
      <c r="M1394">
        <v>2006</v>
      </c>
      <c r="N1394">
        <v>6.9</v>
      </c>
      <c r="O1394">
        <v>-27541731</v>
      </c>
    </row>
    <row r="1395" spans="1:15" x14ac:dyDescent="0.3">
      <c r="A1395" t="s">
        <v>2357</v>
      </c>
      <c r="B1395">
        <v>18</v>
      </c>
      <c r="C1395">
        <v>75</v>
      </c>
      <c r="D1395">
        <v>3562749</v>
      </c>
      <c r="E1395" t="s">
        <v>3651</v>
      </c>
      <c r="F1395" t="s">
        <v>3652</v>
      </c>
      <c r="G1395" t="s">
        <v>3653</v>
      </c>
      <c r="H1395">
        <v>5600</v>
      </c>
      <c r="I1395">
        <v>49</v>
      </c>
      <c r="J1395" t="s">
        <v>29</v>
      </c>
      <c r="K1395" t="s">
        <v>30</v>
      </c>
      <c r="L1395">
        <v>32000000</v>
      </c>
      <c r="M1395">
        <v>1997</v>
      </c>
      <c r="N1395">
        <v>6.9</v>
      </c>
      <c r="O1395">
        <v>-28437251</v>
      </c>
    </row>
    <row r="1396" spans="1:15" x14ac:dyDescent="0.3">
      <c r="A1396" t="s">
        <v>1090</v>
      </c>
      <c r="B1396">
        <v>70</v>
      </c>
      <c r="C1396">
        <v>132</v>
      </c>
      <c r="D1396">
        <v>2899970</v>
      </c>
      <c r="E1396" t="s">
        <v>92</v>
      </c>
      <c r="F1396" t="s">
        <v>520</v>
      </c>
      <c r="G1396" t="s">
        <v>3655</v>
      </c>
      <c r="H1396">
        <v>8039</v>
      </c>
      <c r="I1396">
        <v>161</v>
      </c>
      <c r="J1396" t="s">
        <v>29</v>
      </c>
      <c r="K1396" t="s">
        <v>30</v>
      </c>
      <c r="L1396">
        <v>32000000</v>
      </c>
      <c r="M1396">
        <v>1999</v>
      </c>
      <c r="N1396">
        <v>6.9</v>
      </c>
      <c r="O1396">
        <v>-29100030</v>
      </c>
    </row>
    <row r="1397" spans="1:15" x14ac:dyDescent="0.3">
      <c r="A1397" t="s">
        <v>2145</v>
      </c>
      <c r="B1397">
        <v>10</v>
      </c>
      <c r="C1397">
        <v>114</v>
      </c>
      <c r="D1397">
        <v>4651977</v>
      </c>
      <c r="E1397" t="s">
        <v>92</v>
      </c>
      <c r="F1397" t="s">
        <v>774</v>
      </c>
      <c r="G1397" t="s">
        <v>3657</v>
      </c>
      <c r="H1397">
        <v>10410</v>
      </c>
      <c r="I1397">
        <v>71</v>
      </c>
      <c r="J1397" t="s">
        <v>29</v>
      </c>
      <c r="K1397" t="s">
        <v>30</v>
      </c>
      <c r="L1397">
        <v>35000000</v>
      </c>
      <c r="M1397">
        <v>1992</v>
      </c>
      <c r="N1397">
        <v>6.9</v>
      </c>
      <c r="O1397">
        <v>-30348023</v>
      </c>
    </row>
    <row r="1398" spans="1:15" x14ac:dyDescent="0.3">
      <c r="A1398" t="s">
        <v>3659</v>
      </c>
      <c r="B1398">
        <v>196</v>
      </c>
      <c r="C1398">
        <v>92</v>
      </c>
      <c r="D1398">
        <v>111505642</v>
      </c>
      <c r="E1398" t="s">
        <v>1029</v>
      </c>
      <c r="F1398" t="s">
        <v>1944</v>
      </c>
      <c r="G1398" t="s">
        <v>3660</v>
      </c>
      <c r="H1398">
        <v>47900</v>
      </c>
      <c r="I1398">
        <v>130</v>
      </c>
      <c r="J1398" t="s">
        <v>29</v>
      </c>
      <c r="K1398" t="s">
        <v>30</v>
      </c>
      <c r="L1398">
        <v>145000000</v>
      </c>
      <c r="M1398">
        <v>2014</v>
      </c>
      <c r="N1398">
        <v>6.9</v>
      </c>
      <c r="O1398">
        <v>-33494358</v>
      </c>
    </row>
    <row r="1399" spans="1:15" x14ac:dyDescent="0.3">
      <c r="A1399" t="s">
        <v>1947</v>
      </c>
      <c r="B1399">
        <v>225</v>
      </c>
      <c r="C1399">
        <v>96</v>
      </c>
      <c r="D1399">
        <v>114053579</v>
      </c>
      <c r="E1399" t="s">
        <v>3086</v>
      </c>
      <c r="F1399" t="s">
        <v>1879</v>
      </c>
      <c r="G1399" t="s">
        <v>3662</v>
      </c>
      <c r="H1399">
        <v>146766</v>
      </c>
      <c r="I1399">
        <v>178</v>
      </c>
      <c r="J1399" t="s">
        <v>29</v>
      </c>
      <c r="K1399" t="s">
        <v>30</v>
      </c>
      <c r="L1399">
        <v>150000000</v>
      </c>
      <c r="M1399">
        <v>2008</v>
      </c>
      <c r="N1399">
        <v>6.9</v>
      </c>
      <c r="O1399">
        <v>-35946421</v>
      </c>
    </row>
    <row r="1400" spans="1:15" x14ac:dyDescent="0.3">
      <c r="A1400" t="s">
        <v>1786</v>
      </c>
      <c r="B1400">
        <v>202</v>
      </c>
      <c r="C1400">
        <v>114</v>
      </c>
      <c r="D1400">
        <v>16264475</v>
      </c>
      <c r="E1400" t="s">
        <v>262</v>
      </c>
      <c r="F1400" t="s">
        <v>1248</v>
      </c>
      <c r="G1400" t="s">
        <v>3664</v>
      </c>
      <c r="H1400">
        <v>54787</v>
      </c>
      <c r="I1400">
        <v>216</v>
      </c>
      <c r="J1400" t="s">
        <v>29</v>
      </c>
      <c r="K1400" t="s">
        <v>200</v>
      </c>
      <c r="L1400">
        <v>55000000</v>
      </c>
      <c r="M1400">
        <v>2007</v>
      </c>
      <c r="N1400">
        <v>6.9</v>
      </c>
      <c r="O1400">
        <v>-38735525</v>
      </c>
    </row>
    <row r="1401" spans="1:15" x14ac:dyDescent="0.3">
      <c r="A1401" t="s">
        <v>2580</v>
      </c>
      <c r="B1401">
        <v>110</v>
      </c>
      <c r="C1401">
        <v>131</v>
      </c>
      <c r="D1401">
        <v>18208078</v>
      </c>
      <c r="E1401" t="s">
        <v>417</v>
      </c>
      <c r="F1401" t="s">
        <v>3308</v>
      </c>
      <c r="G1401" t="s">
        <v>3665</v>
      </c>
      <c r="H1401">
        <v>57100</v>
      </c>
      <c r="I1401">
        <v>281</v>
      </c>
      <c r="J1401" t="s">
        <v>29</v>
      </c>
      <c r="K1401" t="s">
        <v>30</v>
      </c>
      <c r="L1401">
        <v>60000000</v>
      </c>
      <c r="M1401">
        <v>2001</v>
      </c>
      <c r="N1401">
        <v>6.9</v>
      </c>
      <c r="O1401">
        <v>-41791922</v>
      </c>
    </row>
    <row r="1402" spans="1:15" x14ac:dyDescent="0.3">
      <c r="A1402" t="s">
        <v>2980</v>
      </c>
      <c r="B1402">
        <v>82</v>
      </c>
      <c r="C1402">
        <v>89</v>
      </c>
      <c r="D1402">
        <v>50802661</v>
      </c>
      <c r="E1402" t="s">
        <v>3666</v>
      </c>
      <c r="F1402" t="s">
        <v>3667</v>
      </c>
      <c r="G1402" t="s">
        <v>3668</v>
      </c>
      <c r="H1402">
        <v>58300</v>
      </c>
      <c r="I1402">
        <v>139</v>
      </c>
      <c r="J1402" t="s">
        <v>29</v>
      </c>
      <c r="K1402" t="s">
        <v>30</v>
      </c>
      <c r="L1402">
        <v>95000000</v>
      </c>
      <c r="M1402">
        <v>2000</v>
      </c>
      <c r="N1402">
        <v>6.9</v>
      </c>
      <c r="O1402">
        <v>-44197339</v>
      </c>
    </row>
    <row r="1403" spans="1:15" x14ac:dyDescent="0.3">
      <c r="A1403" t="s">
        <v>25</v>
      </c>
      <c r="B1403">
        <v>128</v>
      </c>
      <c r="C1403">
        <v>152</v>
      </c>
      <c r="D1403">
        <v>27796042</v>
      </c>
      <c r="E1403" t="s">
        <v>588</v>
      </c>
      <c r="F1403" t="s">
        <v>2902</v>
      </c>
      <c r="G1403" t="s">
        <v>3670</v>
      </c>
      <c r="H1403">
        <v>45031</v>
      </c>
      <c r="I1403">
        <v>376</v>
      </c>
      <c r="J1403" t="s">
        <v>29</v>
      </c>
      <c r="K1403" t="s">
        <v>30</v>
      </c>
      <c r="L1403">
        <v>72000000</v>
      </c>
      <c r="M1403">
        <v>2001</v>
      </c>
      <c r="N1403">
        <v>6.9</v>
      </c>
      <c r="O1403">
        <v>-44203958</v>
      </c>
    </row>
    <row r="1404" spans="1:15" x14ac:dyDescent="0.3">
      <c r="A1404" t="s">
        <v>237</v>
      </c>
      <c r="B1404">
        <v>127</v>
      </c>
      <c r="C1404">
        <v>130</v>
      </c>
      <c r="D1404">
        <v>1987287</v>
      </c>
      <c r="E1404" t="s">
        <v>26</v>
      </c>
      <c r="F1404" t="s">
        <v>3671</v>
      </c>
      <c r="G1404" t="s">
        <v>3672</v>
      </c>
      <c r="H1404">
        <v>25474</v>
      </c>
      <c r="I1404">
        <v>138</v>
      </c>
      <c r="J1404" t="s">
        <v>29</v>
      </c>
      <c r="K1404" t="s">
        <v>200</v>
      </c>
      <c r="L1404">
        <v>50000000</v>
      </c>
      <c r="M1404">
        <v>2005</v>
      </c>
      <c r="N1404">
        <v>6.9</v>
      </c>
      <c r="O1404">
        <v>-48012713</v>
      </c>
    </row>
    <row r="1405" spans="1:15" x14ac:dyDescent="0.3">
      <c r="A1405" t="s">
        <v>499</v>
      </c>
      <c r="B1405">
        <v>266</v>
      </c>
      <c r="C1405">
        <v>115</v>
      </c>
      <c r="D1405">
        <v>35024475</v>
      </c>
      <c r="E1405" t="s">
        <v>2017</v>
      </c>
      <c r="F1405" t="s">
        <v>496</v>
      </c>
      <c r="G1405" t="s">
        <v>3673</v>
      </c>
      <c r="H1405">
        <v>110364</v>
      </c>
      <c r="I1405">
        <v>261</v>
      </c>
      <c r="J1405" t="s">
        <v>29</v>
      </c>
      <c r="K1405" t="s">
        <v>241</v>
      </c>
      <c r="L1405">
        <v>100000000</v>
      </c>
      <c r="M1405">
        <v>2010</v>
      </c>
      <c r="N1405">
        <v>6.9</v>
      </c>
      <c r="O1405">
        <v>-64975525</v>
      </c>
    </row>
    <row r="1406" spans="1:15" x14ac:dyDescent="0.3">
      <c r="A1406" t="s">
        <v>1907</v>
      </c>
      <c r="B1406">
        <v>257</v>
      </c>
      <c r="C1406">
        <v>136</v>
      </c>
      <c r="D1406">
        <v>35799026</v>
      </c>
      <c r="E1406" t="s">
        <v>3674</v>
      </c>
      <c r="F1406" t="s">
        <v>740</v>
      </c>
      <c r="G1406" t="s">
        <v>3675</v>
      </c>
      <c r="H1406">
        <v>263329</v>
      </c>
      <c r="I1406">
        <v>899</v>
      </c>
      <c r="J1406" t="s">
        <v>29</v>
      </c>
      <c r="K1406" t="s">
        <v>30</v>
      </c>
      <c r="L1406">
        <v>126000000</v>
      </c>
      <c r="M1406">
        <v>2005</v>
      </c>
      <c r="N1406">
        <v>6.9</v>
      </c>
      <c r="O1406">
        <v>-90200974</v>
      </c>
    </row>
    <row r="1407" spans="1:15" x14ac:dyDescent="0.3">
      <c r="A1407" t="s">
        <v>1907</v>
      </c>
      <c r="B1407">
        <v>257</v>
      </c>
      <c r="C1407">
        <v>136</v>
      </c>
      <c r="D1407">
        <v>35799026</v>
      </c>
      <c r="E1407" t="s">
        <v>3674</v>
      </c>
      <c r="F1407" t="s">
        <v>740</v>
      </c>
      <c r="G1407" t="s">
        <v>3675</v>
      </c>
      <c r="H1407">
        <v>263336</v>
      </c>
      <c r="I1407">
        <v>899</v>
      </c>
      <c r="J1407" t="s">
        <v>29</v>
      </c>
      <c r="K1407" t="s">
        <v>30</v>
      </c>
      <c r="L1407">
        <v>126000000</v>
      </c>
      <c r="M1407">
        <v>2005</v>
      </c>
      <c r="N1407">
        <v>6.9</v>
      </c>
      <c r="O1407">
        <v>-90200974</v>
      </c>
    </row>
    <row r="1408" spans="1:15" x14ac:dyDescent="0.3">
      <c r="A1408" t="s">
        <v>616</v>
      </c>
      <c r="B1408">
        <v>105</v>
      </c>
      <c r="C1408">
        <v>103</v>
      </c>
      <c r="D1408">
        <v>410388</v>
      </c>
      <c r="E1408" t="s">
        <v>3676</v>
      </c>
      <c r="F1408" t="s">
        <v>3677</v>
      </c>
      <c r="G1408" t="s">
        <v>3678</v>
      </c>
      <c r="H1408">
        <v>13727</v>
      </c>
      <c r="I1408">
        <v>79</v>
      </c>
      <c r="J1408" t="s">
        <v>124</v>
      </c>
      <c r="K1408" t="s">
        <v>128</v>
      </c>
      <c r="L1408">
        <v>2127519898</v>
      </c>
      <c r="M1408">
        <v>2004</v>
      </c>
      <c r="N1408">
        <v>6.9</v>
      </c>
      <c r="O1408">
        <v>-2127109510</v>
      </c>
    </row>
    <row r="1409" spans="1:15" x14ac:dyDescent="0.3">
      <c r="A1409" t="s">
        <v>2210</v>
      </c>
      <c r="B1409">
        <v>165</v>
      </c>
      <c r="C1409">
        <v>87</v>
      </c>
      <c r="D1409">
        <v>323505540</v>
      </c>
      <c r="E1409" t="s">
        <v>1180</v>
      </c>
      <c r="F1409" t="s">
        <v>1521</v>
      </c>
      <c r="G1409" t="s">
        <v>3679</v>
      </c>
      <c r="H1409">
        <v>24407</v>
      </c>
      <c r="I1409">
        <v>155</v>
      </c>
      <c r="J1409" t="s">
        <v>29</v>
      </c>
      <c r="K1409" t="s">
        <v>128</v>
      </c>
      <c r="L1409">
        <v>75000000</v>
      </c>
      <c r="M1409">
        <v>2016</v>
      </c>
      <c r="N1409">
        <v>6.8</v>
      </c>
      <c r="O1409">
        <v>248505540</v>
      </c>
    </row>
    <row r="1410" spans="1:15" x14ac:dyDescent="0.3">
      <c r="A1410" t="s">
        <v>3680</v>
      </c>
      <c r="B1410">
        <v>371</v>
      </c>
      <c r="C1410">
        <v>131</v>
      </c>
      <c r="D1410">
        <v>169076745</v>
      </c>
      <c r="E1410" t="s">
        <v>289</v>
      </c>
      <c r="F1410" t="s">
        <v>3681</v>
      </c>
      <c r="G1410" t="s">
        <v>3682</v>
      </c>
      <c r="H1410">
        <v>218711</v>
      </c>
      <c r="I1410">
        <v>485</v>
      </c>
      <c r="J1410" t="s">
        <v>29</v>
      </c>
      <c r="K1410" t="s">
        <v>30</v>
      </c>
      <c r="L1410">
        <v>32500000</v>
      </c>
      <c r="M1410">
        <v>2011</v>
      </c>
      <c r="N1410">
        <v>6.8</v>
      </c>
      <c r="O1410">
        <v>136576745</v>
      </c>
    </row>
    <row r="1411" spans="1:15" x14ac:dyDescent="0.3">
      <c r="A1411" t="s">
        <v>3198</v>
      </c>
      <c r="B1411">
        <v>73</v>
      </c>
      <c r="C1411">
        <v>86</v>
      </c>
      <c r="D1411">
        <v>181395380</v>
      </c>
      <c r="E1411" t="s">
        <v>519</v>
      </c>
      <c r="F1411" t="s">
        <v>3684</v>
      </c>
      <c r="G1411" t="s">
        <v>3685</v>
      </c>
      <c r="H1411">
        <v>220392</v>
      </c>
      <c r="I1411">
        <v>243</v>
      </c>
      <c r="J1411" t="s">
        <v>29</v>
      </c>
      <c r="K1411" t="s">
        <v>30</v>
      </c>
      <c r="L1411">
        <v>45000000</v>
      </c>
      <c r="M1411">
        <v>1997</v>
      </c>
      <c r="N1411">
        <v>6.8</v>
      </c>
      <c r="O1411">
        <v>136395380</v>
      </c>
    </row>
    <row r="1412" spans="1:15" x14ac:dyDescent="0.3">
      <c r="A1412" t="s">
        <v>1884</v>
      </c>
      <c r="B1412">
        <v>56</v>
      </c>
      <c r="C1412">
        <v>154</v>
      </c>
      <c r="D1412">
        <v>158348400</v>
      </c>
      <c r="E1412" t="s">
        <v>269</v>
      </c>
      <c r="F1412" t="s">
        <v>649</v>
      </c>
      <c r="G1412" t="s">
        <v>3686</v>
      </c>
      <c r="H1412">
        <v>88844</v>
      </c>
      <c r="I1412">
        <v>142</v>
      </c>
      <c r="J1412" t="s">
        <v>29</v>
      </c>
      <c r="K1412" t="s">
        <v>30</v>
      </c>
      <c r="L1412">
        <v>42000000</v>
      </c>
      <c r="M1412">
        <v>1993</v>
      </c>
      <c r="N1412">
        <v>6.8</v>
      </c>
      <c r="O1412">
        <v>116348400</v>
      </c>
    </row>
    <row r="1413" spans="1:15" x14ac:dyDescent="0.3">
      <c r="A1413" t="s">
        <v>2159</v>
      </c>
      <c r="B1413">
        <v>214</v>
      </c>
      <c r="C1413">
        <v>104</v>
      </c>
      <c r="D1413">
        <v>125014030</v>
      </c>
      <c r="E1413" t="s">
        <v>588</v>
      </c>
      <c r="F1413" t="s">
        <v>2300</v>
      </c>
      <c r="G1413" t="s">
        <v>3687</v>
      </c>
      <c r="H1413">
        <v>145852</v>
      </c>
      <c r="I1413">
        <v>164</v>
      </c>
      <c r="J1413" t="s">
        <v>29</v>
      </c>
      <c r="K1413" t="s">
        <v>30</v>
      </c>
      <c r="L1413">
        <v>30000000</v>
      </c>
      <c r="M1413">
        <v>2012</v>
      </c>
      <c r="N1413">
        <v>6.8</v>
      </c>
      <c r="O1413">
        <v>95014030</v>
      </c>
    </row>
    <row r="1414" spans="1:15" x14ac:dyDescent="0.3">
      <c r="A1414" t="s">
        <v>2596</v>
      </c>
      <c r="B1414">
        <v>208</v>
      </c>
      <c r="C1414">
        <v>109</v>
      </c>
      <c r="D1414">
        <v>124732962</v>
      </c>
      <c r="E1414" t="s">
        <v>699</v>
      </c>
      <c r="F1414" t="s">
        <v>1539</v>
      </c>
      <c r="G1414" t="s">
        <v>3688</v>
      </c>
      <c r="H1414">
        <v>286178</v>
      </c>
      <c r="I1414">
        <v>631</v>
      </c>
      <c r="J1414" t="s">
        <v>29</v>
      </c>
      <c r="K1414" t="s">
        <v>30</v>
      </c>
      <c r="L1414">
        <v>35000000</v>
      </c>
      <c r="M1414">
        <v>2006</v>
      </c>
      <c r="N1414">
        <v>6.8</v>
      </c>
      <c r="O1414">
        <v>89732962</v>
      </c>
    </row>
    <row r="1415" spans="1:15" x14ac:dyDescent="0.3">
      <c r="A1415" t="s">
        <v>2121</v>
      </c>
      <c r="B1415">
        <v>55</v>
      </c>
      <c r="C1415">
        <v>99</v>
      </c>
      <c r="D1415">
        <v>113502246</v>
      </c>
      <c r="E1415" t="s">
        <v>1699</v>
      </c>
      <c r="F1415" t="s">
        <v>1809</v>
      </c>
      <c r="G1415" t="s">
        <v>3690</v>
      </c>
      <c r="H1415">
        <v>96607</v>
      </c>
      <c r="I1415">
        <v>125</v>
      </c>
      <c r="J1415" t="s">
        <v>29</v>
      </c>
      <c r="K1415" t="s">
        <v>30</v>
      </c>
      <c r="L1415">
        <v>38000000</v>
      </c>
      <c r="M1415">
        <v>1991</v>
      </c>
      <c r="N1415">
        <v>6.8</v>
      </c>
      <c r="O1415">
        <v>75502246</v>
      </c>
    </row>
    <row r="1416" spans="1:15" x14ac:dyDescent="0.3">
      <c r="A1416" t="s">
        <v>2316</v>
      </c>
      <c r="B1416">
        <v>166</v>
      </c>
      <c r="C1416">
        <v>83</v>
      </c>
      <c r="D1416">
        <v>155019340</v>
      </c>
      <c r="E1416" t="s">
        <v>316</v>
      </c>
      <c r="F1416" t="s">
        <v>55</v>
      </c>
      <c r="G1416" t="s">
        <v>3691</v>
      </c>
      <c r="H1416">
        <v>127345</v>
      </c>
      <c r="I1416">
        <v>250</v>
      </c>
      <c r="J1416" t="s">
        <v>29</v>
      </c>
      <c r="K1416" t="s">
        <v>30</v>
      </c>
      <c r="L1416">
        <v>80000000</v>
      </c>
      <c r="M1416">
        <v>2006</v>
      </c>
      <c r="N1416">
        <v>6.8</v>
      </c>
      <c r="O1416">
        <v>75019340</v>
      </c>
    </row>
    <row r="1417" spans="1:15" x14ac:dyDescent="0.3">
      <c r="A1417" t="s">
        <v>2566</v>
      </c>
      <c r="B1417">
        <v>297</v>
      </c>
      <c r="C1417">
        <v>113</v>
      </c>
      <c r="D1417">
        <v>102413606</v>
      </c>
      <c r="E1417" t="s">
        <v>1235</v>
      </c>
      <c r="F1417" t="s">
        <v>3692</v>
      </c>
      <c r="G1417" t="s">
        <v>3693</v>
      </c>
      <c r="H1417">
        <v>310903</v>
      </c>
      <c r="I1417">
        <v>524</v>
      </c>
      <c r="J1417" t="s">
        <v>29</v>
      </c>
      <c r="K1417" t="s">
        <v>30</v>
      </c>
      <c r="L1417">
        <v>34000000</v>
      </c>
      <c r="M1417">
        <v>2014</v>
      </c>
      <c r="N1417">
        <v>6.8</v>
      </c>
      <c r="O1417">
        <v>68413606</v>
      </c>
    </row>
    <row r="1418" spans="1:15" x14ac:dyDescent="0.3">
      <c r="A1418" t="s">
        <v>3694</v>
      </c>
      <c r="B1418">
        <v>43</v>
      </c>
      <c r="C1418">
        <v>85</v>
      </c>
      <c r="D1418">
        <v>86930411</v>
      </c>
      <c r="E1418" t="s">
        <v>338</v>
      </c>
      <c r="F1418" t="s">
        <v>3652</v>
      </c>
      <c r="G1418" t="s">
        <v>3695</v>
      </c>
      <c r="H1418">
        <v>83269</v>
      </c>
      <c r="I1418">
        <v>87</v>
      </c>
      <c r="J1418" t="s">
        <v>29</v>
      </c>
      <c r="K1418" t="s">
        <v>30</v>
      </c>
      <c r="L1418">
        <v>23000000</v>
      </c>
      <c r="M1418">
        <v>1991</v>
      </c>
      <c r="N1418">
        <v>6.8</v>
      </c>
      <c r="O1418">
        <v>63930411</v>
      </c>
    </row>
    <row r="1419" spans="1:15" x14ac:dyDescent="0.3">
      <c r="A1419" t="s">
        <v>1315</v>
      </c>
      <c r="B1419">
        <v>121</v>
      </c>
      <c r="C1419">
        <v>116</v>
      </c>
      <c r="D1419">
        <v>108200000</v>
      </c>
      <c r="E1419" t="s">
        <v>3696</v>
      </c>
      <c r="F1419" t="s">
        <v>3697</v>
      </c>
      <c r="G1419" t="s">
        <v>3698</v>
      </c>
      <c r="H1419">
        <v>76331</v>
      </c>
      <c r="I1419">
        <v>269</v>
      </c>
      <c r="J1419" t="s">
        <v>29</v>
      </c>
      <c r="K1419" t="s">
        <v>30</v>
      </c>
      <c r="L1419">
        <v>54000000</v>
      </c>
      <c r="M1419">
        <v>1980</v>
      </c>
      <c r="N1419">
        <v>6.8</v>
      </c>
      <c r="O1419">
        <v>54200000</v>
      </c>
    </row>
    <row r="1420" spans="1:15" x14ac:dyDescent="0.3">
      <c r="A1420" t="s">
        <v>978</v>
      </c>
      <c r="B1420">
        <v>445</v>
      </c>
      <c r="C1420">
        <v>103</v>
      </c>
      <c r="D1420">
        <v>53991137</v>
      </c>
      <c r="E1420" t="s">
        <v>3169</v>
      </c>
      <c r="F1420" t="s">
        <v>3700</v>
      </c>
      <c r="G1420" t="s">
        <v>3701</v>
      </c>
      <c r="H1420">
        <v>202800</v>
      </c>
      <c r="I1420">
        <v>752</v>
      </c>
      <c r="J1420" t="s">
        <v>29</v>
      </c>
      <c r="K1420" t="s">
        <v>30</v>
      </c>
      <c r="L1420">
        <v>1500000</v>
      </c>
      <c r="M1420">
        <v>2010</v>
      </c>
      <c r="N1420">
        <v>6.8</v>
      </c>
      <c r="O1420">
        <v>52491137</v>
      </c>
    </row>
    <row r="1421" spans="1:15" x14ac:dyDescent="0.3">
      <c r="A1421" t="s">
        <v>1087</v>
      </c>
      <c r="B1421">
        <v>63</v>
      </c>
      <c r="C1421">
        <v>81</v>
      </c>
      <c r="D1421">
        <v>63071133</v>
      </c>
      <c r="E1421" t="s">
        <v>3702</v>
      </c>
      <c r="F1421" t="s">
        <v>55</v>
      </c>
      <c r="G1421" t="s">
        <v>3703</v>
      </c>
      <c r="H1421">
        <v>42892</v>
      </c>
      <c r="I1421">
        <v>154</v>
      </c>
      <c r="J1421" t="s">
        <v>29</v>
      </c>
      <c r="K1421" t="s">
        <v>30</v>
      </c>
      <c r="L1421">
        <v>12000000</v>
      </c>
      <c r="M1421">
        <v>1996</v>
      </c>
      <c r="N1421">
        <v>6.8</v>
      </c>
      <c r="O1421">
        <v>51071133</v>
      </c>
    </row>
    <row r="1422" spans="1:15" x14ac:dyDescent="0.3">
      <c r="A1422" t="s">
        <v>2037</v>
      </c>
      <c r="B1422">
        <v>63</v>
      </c>
      <c r="C1422">
        <v>109</v>
      </c>
      <c r="D1422">
        <v>61693523</v>
      </c>
      <c r="E1422" t="s">
        <v>92</v>
      </c>
      <c r="F1422" t="s">
        <v>3010</v>
      </c>
      <c r="G1422" t="s">
        <v>3705</v>
      </c>
      <c r="H1422">
        <v>6276</v>
      </c>
      <c r="I1422">
        <v>55</v>
      </c>
      <c r="J1422" t="s">
        <v>29</v>
      </c>
      <c r="K1422" t="s">
        <v>30</v>
      </c>
      <c r="L1422">
        <v>13000000</v>
      </c>
      <c r="M1422">
        <v>2016</v>
      </c>
      <c r="N1422">
        <v>6.8</v>
      </c>
      <c r="O1422">
        <v>48693523</v>
      </c>
    </row>
    <row r="1423" spans="1:15" x14ac:dyDescent="0.3">
      <c r="A1423" t="s">
        <v>2142</v>
      </c>
      <c r="B1423">
        <v>18</v>
      </c>
      <c r="C1423">
        <v>108</v>
      </c>
      <c r="D1423">
        <v>54215416</v>
      </c>
      <c r="E1423" t="s">
        <v>1222</v>
      </c>
      <c r="F1423" t="s">
        <v>3706</v>
      </c>
      <c r="G1423" t="s">
        <v>3707</v>
      </c>
      <c r="H1423">
        <v>21409</v>
      </c>
      <c r="I1423">
        <v>63</v>
      </c>
      <c r="J1423" t="s">
        <v>29</v>
      </c>
      <c r="K1423" t="s">
        <v>30</v>
      </c>
      <c r="L1423">
        <v>6500000</v>
      </c>
      <c r="M1423">
        <v>1987</v>
      </c>
      <c r="N1423">
        <v>6.8</v>
      </c>
      <c r="O1423">
        <v>47715416</v>
      </c>
    </row>
    <row r="1424" spans="1:15" x14ac:dyDescent="0.3">
      <c r="A1424" t="s">
        <v>91</v>
      </c>
      <c r="B1424">
        <v>233</v>
      </c>
      <c r="C1424">
        <v>112</v>
      </c>
      <c r="D1424">
        <v>95308367</v>
      </c>
      <c r="E1424" t="s">
        <v>208</v>
      </c>
      <c r="F1424" t="s">
        <v>430</v>
      </c>
      <c r="G1424" t="s">
        <v>3709</v>
      </c>
      <c r="H1424">
        <v>206104</v>
      </c>
      <c r="I1424">
        <v>850</v>
      </c>
      <c r="J1424" t="s">
        <v>29</v>
      </c>
      <c r="K1424" t="s">
        <v>30</v>
      </c>
      <c r="L1424">
        <v>48000000</v>
      </c>
      <c r="M1424">
        <v>2002</v>
      </c>
      <c r="N1424">
        <v>6.8</v>
      </c>
      <c r="O1424">
        <v>47308367</v>
      </c>
    </row>
    <row r="1425" spans="1:15" x14ac:dyDescent="0.3">
      <c r="A1425" t="s">
        <v>2744</v>
      </c>
      <c r="B1425">
        <v>314</v>
      </c>
      <c r="C1425">
        <v>114</v>
      </c>
      <c r="D1425">
        <v>71975611</v>
      </c>
      <c r="E1425" t="s">
        <v>1900</v>
      </c>
      <c r="F1425" t="s">
        <v>3710</v>
      </c>
      <c r="G1425" t="s">
        <v>3711</v>
      </c>
      <c r="H1425">
        <v>209396</v>
      </c>
      <c r="I1425">
        <v>580</v>
      </c>
      <c r="J1425" t="s">
        <v>29</v>
      </c>
      <c r="K1425" t="s">
        <v>30</v>
      </c>
      <c r="L1425">
        <v>25000000</v>
      </c>
      <c r="M1425">
        <v>2007</v>
      </c>
      <c r="N1425">
        <v>6.8</v>
      </c>
      <c r="O1425">
        <v>46975611</v>
      </c>
    </row>
    <row r="1426" spans="1:15" x14ac:dyDescent="0.3">
      <c r="A1426" t="s">
        <v>1907</v>
      </c>
      <c r="B1426">
        <v>63</v>
      </c>
      <c r="C1426">
        <v>119</v>
      </c>
      <c r="D1426">
        <v>65807024</v>
      </c>
      <c r="E1426" t="s">
        <v>3713</v>
      </c>
      <c r="F1426" t="s">
        <v>665</v>
      </c>
      <c r="G1426" t="s">
        <v>3714</v>
      </c>
      <c r="H1426">
        <v>172405</v>
      </c>
      <c r="I1426">
        <v>203</v>
      </c>
      <c r="J1426" t="s">
        <v>29</v>
      </c>
      <c r="K1426" t="s">
        <v>30</v>
      </c>
      <c r="L1426">
        <v>19000000</v>
      </c>
      <c r="M1426">
        <v>1995</v>
      </c>
      <c r="N1426">
        <v>6.8</v>
      </c>
      <c r="O1426">
        <v>46807024</v>
      </c>
    </row>
    <row r="1427" spans="1:15" x14ac:dyDescent="0.3">
      <c r="A1427" t="s">
        <v>3716</v>
      </c>
      <c r="B1427">
        <v>144</v>
      </c>
      <c r="C1427">
        <v>123</v>
      </c>
      <c r="D1427">
        <v>81159365</v>
      </c>
      <c r="E1427" t="s">
        <v>208</v>
      </c>
      <c r="F1427" t="s">
        <v>150</v>
      </c>
      <c r="G1427" t="s">
        <v>3717</v>
      </c>
      <c r="H1427">
        <v>191470</v>
      </c>
      <c r="I1427">
        <v>278</v>
      </c>
      <c r="J1427" t="s">
        <v>29</v>
      </c>
      <c r="K1427" t="s">
        <v>30</v>
      </c>
      <c r="L1427">
        <v>35000000</v>
      </c>
      <c r="M1427">
        <v>2008</v>
      </c>
      <c r="N1427">
        <v>6.8</v>
      </c>
      <c r="O1427">
        <v>46159365</v>
      </c>
    </row>
    <row r="1428" spans="1:15" x14ac:dyDescent="0.3">
      <c r="A1428" t="s">
        <v>3466</v>
      </c>
      <c r="B1428">
        <v>147</v>
      </c>
      <c r="C1428">
        <v>99</v>
      </c>
      <c r="D1428">
        <v>120776832</v>
      </c>
      <c r="E1428" t="s">
        <v>289</v>
      </c>
      <c r="F1428" t="s">
        <v>1823</v>
      </c>
      <c r="G1428" t="s">
        <v>3718</v>
      </c>
      <c r="H1428">
        <v>266103</v>
      </c>
      <c r="I1428">
        <v>456</v>
      </c>
      <c r="J1428" t="s">
        <v>29</v>
      </c>
      <c r="K1428" t="s">
        <v>30</v>
      </c>
      <c r="L1428">
        <v>75000000</v>
      </c>
      <c r="M1428">
        <v>2004</v>
      </c>
      <c r="N1428">
        <v>6.8</v>
      </c>
      <c r="O1428">
        <v>45776832</v>
      </c>
    </row>
    <row r="1429" spans="1:15" x14ac:dyDescent="0.3">
      <c r="A1429" t="s">
        <v>3500</v>
      </c>
      <c r="B1429">
        <v>411</v>
      </c>
      <c r="C1429">
        <v>110</v>
      </c>
      <c r="D1429">
        <v>48056940</v>
      </c>
      <c r="E1429" t="s">
        <v>2463</v>
      </c>
      <c r="F1429" t="s">
        <v>3720</v>
      </c>
      <c r="G1429" t="s">
        <v>3721</v>
      </c>
      <c r="H1429">
        <v>155153</v>
      </c>
      <c r="I1429">
        <v>524</v>
      </c>
      <c r="J1429" t="s">
        <v>29</v>
      </c>
      <c r="K1429" t="s">
        <v>30</v>
      </c>
      <c r="L1429">
        <v>3000000</v>
      </c>
      <c r="M1429">
        <v>2012</v>
      </c>
      <c r="N1429">
        <v>6.8</v>
      </c>
      <c r="O1429">
        <v>45056940</v>
      </c>
    </row>
    <row r="1430" spans="1:15" x14ac:dyDescent="0.3">
      <c r="A1430" t="s">
        <v>3722</v>
      </c>
      <c r="B1430">
        <v>88</v>
      </c>
      <c r="C1430">
        <v>97</v>
      </c>
      <c r="D1430">
        <v>56631572</v>
      </c>
      <c r="E1430" t="s">
        <v>289</v>
      </c>
      <c r="F1430" t="s">
        <v>3723</v>
      </c>
      <c r="G1430" t="s">
        <v>3724</v>
      </c>
      <c r="H1430">
        <v>123390</v>
      </c>
      <c r="I1430">
        <v>248</v>
      </c>
      <c r="J1430" t="s">
        <v>29</v>
      </c>
      <c r="K1430" t="s">
        <v>30</v>
      </c>
      <c r="L1430">
        <v>12000000</v>
      </c>
      <c r="M1430">
        <v>1995</v>
      </c>
      <c r="N1430">
        <v>6.8</v>
      </c>
      <c r="O1430">
        <v>44631572</v>
      </c>
    </row>
    <row r="1431" spans="1:15" x14ac:dyDescent="0.3">
      <c r="A1431" t="s">
        <v>2992</v>
      </c>
      <c r="B1431">
        <v>31</v>
      </c>
      <c r="C1431">
        <v>102</v>
      </c>
      <c r="D1431">
        <v>59847242</v>
      </c>
      <c r="E1431" t="s">
        <v>3369</v>
      </c>
      <c r="F1431" t="s">
        <v>1670</v>
      </c>
      <c r="G1431" t="s">
        <v>3726</v>
      </c>
      <c r="H1431">
        <v>55895</v>
      </c>
      <c r="I1431">
        <v>115</v>
      </c>
      <c r="J1431" t="s">
        <v>29</v>
      </c>
      <c r="K1431" t="s">
        <v>30</v>
      </c>
      <c r="L1431">
        <v>16500000</v>
      </c>
      <c r="M1431">
        <v>1991</v>
      </c>
      <c r="N1431">
        <v>6.8</v>
      </c>
      <c r="O1431">
        <v>43347242</v>
      </c>
    </row>
    <row r="1432" spans="1:15" x14ac:dyDescent="0.3">
      <c r="A1432" t="s">
        <v>2558</v>
      </c>
      <c r="B1432">
        <v>298</v>
      </c>
      <c r="C1432">
        <v>115</v>
      </c>
      <c r="D1432">
        <v>126149655</v>
      </c>
      <c r="E1432" t="s">
        <v>3153</v>
      </c>
      <c r="F1432" t="s">
        <v>837</v>
      </c>
      <c r="G1432" t="s">
        <v>3728</v>
      </c>
      <c r="H1432">
        <v>166693</v>
      </c>
      <c r="I1432">
        <v>276</v>
      </c>
      <c r="J1432" t="s">
        <v>29</v>
      </c>
      <c r="K1432" t="s">
        <v>30</v>
      </c>
      <c r="L1432">
        <v>85000000</v>
      </c>
      <c r="M1432">
        <v>2012</v>
      </c>
      <c r="N1432">
        <v>6.8</v>
      </c>
      <c r="O1432">
        <v>41149655</v>
      </c>
    </row>
    <row r="1433" spans="1:15" x14ac:dyDescent="0.3">
      <c r="A1433" t="s">
        <v>3497</v>
      </c>
      <c r="B1433">
        <v>43</v>
      </c>
      <c r="C1433">
        <v>113</v>
      </c>
      <c r="D1433">
        <v>58571513</v>
      </c>
      <c r="E1433" t="s">
        <v>140</v>
      </c>
      <c r="F1433" t="s">
        <v>34</v>
      </c>
      <c r="G1433" t="s">
        <v>3729</v>
      </c>
      <c r="H1433">
        <v>30213</v>
      </c>
      <c r="I1433">
        <v>112</v>
      </c>
      <c r="J1433" t="s">
        <v>29</v>
      </c>
      <c r="K1433" t="s">
        <v>30</v>
      </c>
      <c r="L1433">
        <v>19000000</v>
      </c>
      <c r="M1433">
        <v>1989</v>
      </c>
      <c r="N1433">
        <v>6.8</v>
      </c>
      <c r="O1433">
        <v>39571513</v>
      </c>
    </row>
    <row r="1434" spans="1:15" x14ac:dyDescent="0.3">
      <c r="A1434" t="s">
        <v>2144</v>
      </c>
      <c r="B1434">
        <v>141</v>
      </c>
      <c r="C1434">
        <v>107</v>
      </c>
      <c r="D1434">
        <v>50461335</v>
      </c>
      <c r="E1434" t="s">
        <v>3730</v>
      </c>
      <c r="F1434" t="s">
        <v>1879</v>
      </c>
      <c r="G1434" t="s">
        <v>3731</v>
      </c>
      <c r="H1434">
        <v>83893</v>
      </c>
      <c r="I1434">
        <v>132</v>
      </c>
      <c r="J1434" t="s">
        <v>29</v>
      </c>
      <c r="K1434" t="s">
        <v>30</v>
      </c>
      <c r="L1434">
        <v>11000000</v>
      </c>
      <c r="M1434">
        <v>2014</v>
      </c>
      <c r="N1434">
        <v>6.8</v>
      </c>
      <c r="O1434">
        <v>39461335</v>
      </c>
    </row>
    <row r="1435" spans="1:15" x14ac:dyDescent="0.3">
      <c r="A1435" t="s">
        <v>3114</v>
      </c>
      <c r="B1435">
        <v>186</v>
      </c>
      <c r="C1435">
        <v>86</v>
      </c>
      <c r="D1435">
        <v>54257433</v>
      </c>
      <c r="E1435" t="s">
        <v>3732</v>
      </c>
      <c r="F1435" t="s">
        <v>3733</v>
      </c>
      <c r="G1435" t="s">
        <v>3734</v>
      </c>
      <c r="H1435">
        <v>12983</v>
      </c>
      <c r="I1435">
        <v>139</v>
      </c>
      <c r="J1435" t="s">
        <v>29</v>
      </c>
      <c r="K1435" t="s">
        <v>30</v>
      </c>
      <c r="L1435">
        <v>17000000</v>
      </c>
      <c r="M1435">
        <v>2016</v>
      </c>
      <c r="N1435">
        <v>6.8</v>
      </c>
      <c r="O1435">
        <v>37257433</v>
      </c>
    </row>
    <row r="1436" spans="1:15" x14ac:dyDescent="0.3">
      <c r="A1436" t="s">
        <v>1964</v>
      </c>
      <c r="B1436">
        <v>79</v>
      </c>
      <c r="C1436">
        <v>91</v>
      </c>
      <c r="D1436">
        <v>66600000</v>
      </c>
      <c r="E1436" t="s">
        <v>157</v>
      </c>
      <c r="F1436" t="s">
        <v>2977</v>
      </c>
      <c r="G1436" t="s">
        <v>3736</v>
      </c>
      <c r="H1436">
        <v>94435</v>
      </c>
      <c r="I1436">
        <v>182</v>
      </c>
      <c r="J1436" t="s">
        <v>29</v>
      </c>
      <c r="K1436" t="s">
        <v>581</v>
      </c>
      <c r="L1436">
        <v>30000000</v>
      </c>
      <c r="M1436">
        <v>1995</v>
      </c>
      <c r="N1436">
        <v>6.8</v>
      </c>
      <c r="O1436">
        <v>36600000</v>
      </c>
    </row>
    <row r="1437" spans="1:15" x14ac:dyDescent="0.3">
      <c r="A1437" t="s">
        <v>2556</v>
      </c>
      <c r="B1437">
        <v>112</v>
      </c>
      <c r="C1437">
        <v>127</v>
      </c>
      <c r="D1437">
        <v>62300000</v>
      </c>
      <c r="E1437" t="s">
        <v>715</v>
      </c>
      <c r="F1437" t="s">
        <v>3738</v>
      </c>
      <c r="G1437" t="s">
        <v>3739</v>
      </c>
      <c r="H1437">
        <v>72085</v>
      </c>
      <c r="I1437">
        <v>263</v>
      </c>
      <c r="J1437" t="s">
        <v>29</v>
      </c>
      <c r="K1437" t="s">
        <v>200</v>
      </c>
      <c r="L1437">
        <v>28000000</v>
      </c>
      <c r="M1437">
        <v>1981</v>
      </c>
      <c r="N1437">
        <v>6.8</v>
      </c>
      <c r="O1437">
        <v>34300000</v>
      </c>
    </row>
    <row r="1438" spans="1:15" x14ac:dyDescent="0.3">
      <c r="A1438" t="s">
        <v>1374</v>
      </c>
      <c r="B1438">
        <v>106</v>
      </c>
      <c r="C1438">
        <v>120</v>
      </c>
      <c r="D1438">
        <v>46338728</v>
      </c>
      <c r="E1438" t="s">
        <v>588</v>
      </c>
      <c r="F1438" t="s">
        <v>87</v>
      </c>
      <c r="G1438" t="s">
        <v>3740</v>
      </c>
      <c r="H1438">
        <v>167750</v>
      </c>
      <c r="I1438">
        <v>506</v>
      </c>
      <c r="J1438" t="s">
        <v>29</v>
      </c>
      <c r="K1438" t="s">
        <v>30</v>
      </c>
      <c r="L1438">
        <v>14500000</v>
      </c>
      <c r="M1438">
        <v>1996</v>
      </c>
      <c r="N1438">
        <v>6.8</v>
      </c>
      <c r="O1438">
        <v>31838728</v>
      </c>
    </row>
    <row r="1439" spans="1:15" x14ac:dyDescent="0.3">
      <c r="A1439" t="s">
        <v>2148</v>
      </c>
      <c r="B1439">
        <v>50</v>
      </c>
      <c r="C1439">
        <v>107</v>
      </c>
      <c r="D1439">
        <v>44726644</v>
      </c>
      <c r="E1439" t="s">
        <v>3741</v>
      </c>
      <c r="F1439" t="s">
        <v>3742</v>
      </c>
      <c r="G1439" t="s">
        <v>3743</v>
      </c>
      <c r="H1439">
        <v>42614</v>
      </c>
      <c r="I1439">
        <v>120</v>
      </c>
      <c r="J1439" t="s">
        <v>29</v>
      </c>
      <c r="K1439" t="s">
        <v>30</v>
      </c>
      <c r="L1439">
        <v>13000000</v>
      </c>
      <c r="M1439">
        <v>1988</v>
      </c>
      <c r="N1439">
        <v>6.8</v>
      </c>
      <c r="O1439">
        <v>31726644</v>
      </c>
    </row>
    <row r="1440" spans="1:15" x14ac:dyDescent="0.3">
      <c r="A1440" t="s">
        <v>2118</v>
      </c>
      <c r="B1440">
        <v>42</v>
      </c>
      <c r="C1440">
        <v>135</v>
      </c>
      <c r="D1440">
        <v>36000000</v>
      </c>
      <c r="E1440" t="s">
        <v>2564</v>
      </c>
      <c r="F1440" t="s">
        <v>3744</v>
      </c>
      <c r="G1440" t="s">
        <v>3745</v>
      </c>
      <c r="H1440">
        <v>6359</v>
      </c>
      <c r="I1440">
        <v>69</v>
      </c>
      <c r="J1440" t="s">
        <v>29</v>
      </c>
      <c r="K1440" t="s">
        <v>30</v>
      </c>
      <c r="L1440">
        <v>5000000</v>
      </c>
      <c r="M1440">
        <v>1953</v>
      </c>
      <c r="N1440">
        <v>6.8</v>
      </c>
      <c r="O1440">
        <v>31000000</v>
      </c>
    </row>
    <row r="1441" spans="1:15" x14ac:dyDescent="0.3">
      <c r="A1441" t="s">
        <v>989</v>
      </c>
      <c r="B1441">
        <v>136</v>
      </c>
      <c r="C1441">
        <v>121</v>
      </c>
      <c r="D1441">
        <v>35400000</v>
      </c>
      <c r="E1441" t="s">
        <v>715</v>
      </c>
      <c r="F1441" t="s">
        <v>3747</v>
      </c>
      <c r="G1441" t="s">
        <v>3748</v>
      </c>
      <c r="H1441">
        <v>74957</v>
      </c>
      <c r="I1441">
        <v>251</v>
      </c>
      <c r="J1441" t="s">
        <v>29</v>
      </c>
      <c r="K1441" t="s">
        <v>200</v>
      </c>
      <c r="L1441">
        <v>7000000</v>
      </c>
      <c r="M1441">
        <v>1973</v>
      </c>
      <c r="N1441">
        <v>6.8</v>
      </c>
      <c r="O1441">
        <v>28400000</v>
      </c>
    </row>
    <row r="1442" spans="1:15" x14ac:dyDescent="0.3">
      <c r="A1442" t="s">
        <v>1919</v>
      </c>
      <c r="B1442">
        <v>190</v>
      </c>
      <c r="C1442">
        <v>104</v>
      </c>
      <c r="D1442">
        <v>97680195</v>
      </c>
      <c r="E1442" t="s">
        <v>289</v>
      </c>
      <c r="F1442" t="s">
        <v>486</v>
      </c>
      <c r="G1442" t="s">
        <v>3749</v>
      </c>
      <c r="H1442">
        <v>271691</v>
      </c>
      <c r="I1442">
        <v>243</v>
      </c>
      <c r="J1442" t="s">
        <v>29</v>
      </c>
      <c r="K1442" t="s">
        <v>30</v>
      </c>
      <c r="L1442">
        <v>70000000</v>
      </c>
      <c r="M1442">
        <v>2008</v>
      </c>
      <c r="N1442">
        <v>6.8</v>
      </c>
      <c r="O1442">
        <v>27680195</v>
      </c>
    </row>
    <row r="1443" spans="1:15" x14ac:dyDescent="0.3">
      <c r="A1443" t="s">
        <v>807</v>
      </c>
      <c r="B1443">
        <v>29</v>
      </c>
      <c r="C1443">
        <v>123</v>
      </c>
      <c r="D1443">
        <v>36049108</v>
      </c>
      <c r="E1443" t="s">
        <v>747</v>
      </c>
      <c r="F1443" t="s">
        <v>690</v>
      </c>
      <c r="G1443" t="s">
        <v>3751</v>
      </c>
      <c r="H1443">
        <v>10139</v>
      </c>
      <c r="I1443">
        <v>70</v>
      </c>
      <c r="J1443" t="s">
        <v>29</v>
      </c>
      <c r="K1443" t="s">
        <v>30</v>
      </c>
      <c r="L1443">
        <v>9000000</v>
      </c>
      <c r="M1443">
        <v>1996</v>
      </c>
      <c r="N1443">
        <v>6.8</v>
      </c>
      <c r="O1443">
        <v>27049108</v>
      </c>
    </row>
    <row r="1444" spans="1:15" x14ac:dyDescent="0.3">
      <c r="A1444" t="s">
        <v>1986</v>
      </c>
      <c r="B1444">
        <v>408</v>
      </c>
      <c r="C1444">
        <v>117</v>
      </c>
      <c r="D1444">
        <v>51533608</v>
      </c>
      <c r="E1444" t="s">
        <v>1050</v>
      </c>
      <c r="F1444" t="s">
        <v>61</v>
      </c>
      <c r="G1444" t="s">
        <v>3753</v>
      </c>
      <c r="H1444">
        <v>203111</v>
      </c>
      <c r="I1444">
        <v>755</v>
      </c>
      <c r="J1444" t="s">
        <v>29</v>
      </c>
      <c r="K1444" t="s">
        <v>30</v>
      </c>
      <c r="L1444">
        <v>25000000</v>
      </c>
      <c r="M1444">
        <v>2011</v>
      </c>
      <c r="N1444">
        <v>6.8</v>
      </c>
      <c r="O1444">
        <v>26533608</v>
      </c>
    </row>
    <row r="1445" spans="1:15" x14ac:dyDescent="0.3">
      <c r="A1445" t="s">
        <v>3669</v>
      </c>
      <c r="B1445">
        <v>139</v>
      </c>
      <c r="C1445">
        <v>123</v>
      </c>
      <c r="D1445">
        <v>101087161</v>
      </c>
      <c r="E1445" t="s">
        <v>1576</v>
      </c>
      <c r="F1445" t="s">
        <v>478</v>
      </c>
      <c r="G1445" t="s">
        <v>3754</v>
      </c>
      <c r="H1445">
        <v>225282</v>
      </c>
      <c r="I1445">
        <v>339</v>
      </c>
      <c r="J1445" t="s">
        <v>29</v>
      </c>
      <c r="K1445" t="s">
        <v>30</v>
      </c>
      <c r="L1445">
        <v>75000000</v>
      </c>
      <c r="M1445">
        <v>1997</v>
      </c>
      <c r="N1445">
        <v>6.8</v>
      </c>
      <c r="O1445">
        <v>26087161</v>
      </c>
    </row>
    <row r="1446" spans="1:15" x14ac:dyDescent="0.3">
      <c r="A1446" t="s">
        <v>2549</v>
      </c>
      <c r="B1446">
        <v>334</v>
      </c>
      <c r="C1446">
        <v>104</v>
      </c>
      <c r="D1446">
        <v>234360014</v>
      </c>
      <c r="E1446" t="s">
        <v>693</v>
      </c>
      <c r="F1446" t="s">
        <v>565</v>
      </c>
      <c r="G1446" t="s">
        <v>3755</v>
      </c>
      <c r="H1446">
        <v>383427</v>
      </c>
      <c r="I1446">
        <v>1912</v>
      </c>
      <c r="J1446" t="s">
        <v>29</v>
      </c>
      <c r="K1446" t="s">
        <v>442</v>
      </c>
      <c r="L1446">
        <v>210000000</v>
      </c>
      <c r="M1446">
        <v>2006</v>
      </c>
      <c r="N1446">
        <v>6.8</v>
      </c>
      <c r="O1446">
        <v>24360014</v>
      </c>
    </row>
    <row r="1447" spans="1:15" x14ac:dyDescent="0.3">
      <c r="A1447" t="s">
        <v>968</v>
      </c>
      <c r="B1447">
        <v>61</v>
      </c>
      <c r="C1447">
        <v>111</v>
      </c>
      <c r="D1447">
        <v>42652003</v>
      </c>
      <c r="E1447" t="s">
        <v>3756</v>
      </c>
      <c r="F1447" t="s">
        <v>3757</v>
      </c>
      <c r="G1447" t="s">
        <v>3758</v>
      </c>
      <c r="H1447">
        <v>18915</v>
      </c>
      <c r="I1447">
        <v>87</v>
      </c>
      <c r="J1447" t="s">
        <v>29</v>
      </c>
      <c r="K1447" t="s">
        <v>30</v>
      </c>
      <c r="L1447">
        <v>20000000</v>
      </c>
      <c r="M1447">
        <v>2015</v>
      </c>
      <c r="N1447">
        <v>6.8</v>
      </c>
      <c r="O1447">
        <v>22652003</v>
      </c>
    </row>
    <row r="1448" spans="1:15" x14ac:dyDescent="0.3">
      <c r="A1448" t="s">
        <v>3291</v>
      </c>
      <c r="B1448">
        <v>203</v>
      </c>
      <c r="C1448">
        <v>103</v>
      </c>
      <c r="D1448">
        <v>27285953</v>
      </c>
      <c r="E1448" t="s">
        <v>175</v>
      </c>
      <c r="F1448" t="s">
        <v>3759</v>
      </c>
      <c r="G1448" t="s">
        <v>3760</v>
      </c>
      <c r="H1448">
        <v>48675</v>
      </c>
      <c r="I1448">
        <v>214</v>
      </c>
      <c r="J1448" t="s">
        <v>29</v>
      </c>
      <c r="K1448" t="s">
        <v>30</v>
      </c>
      <c r="L1448">
        <v>5000000</v>
      </c>
      <c r="M1448">
        <v>2015</v>
      </c>
      <c r="N1448">
        <v>6.8</v>
      </c>
      <c r="O1448">
        <v>22285953</v>
      </c>
    </row>
    <row r="1449" spans="1:15" x14ac:dyDescent="0.3">
      <c r="A1449" t="s">
        <v>2193</v>
      </c>
      <c r="B1449">
        <v>425</v>
      </c>
      <c r="C1449">
        <v>92</v>
      </c>
      <c r="D1449">
        <v>25138292</v>
      </c>
      <c r="E1449" t="s">
        <v>2463</v>
      </c>
      <c r="F1449" t="s">
        <v>3761</v>
      </c>
      <c r="G1449" t="s">
        <v>3762</v>
      </c>
      <c r="H1449">
        <v>66483</v>
      </c>
      <c r="I1449">
        <v>452</v>
      </c>
      <c r="J1449" t="s">
        <v>29</v>
      </c>
      <c r="K1449" t="s">
        <v>30</v>
      </c>
      <c r="L1449">
        <v>3500000</v>
      </c>
      <c r="M1449">
        <v>2015</v>
      </c>
      <c r="N1449">
        <v>6.8</v>
      </c>
      <c r="O1449">
        <v>21638292</v>
      </c>
    </row>
    <row r="1450" spans="1:15" x14ac:dyDescent="0.3">
      <c r="A1450" t="s">
        <v>397</v>
      </c>
      <c r="B1450">
        <v>152</v>
      </c>
      <c r="C1450">
        <v>113</v>
      </c>
      <c r="D1450">
        <v>69304264</v>
      </c>
      <c r="E1450" t="s">
        <v>3763</v>
      </c>
      <c r="F1450" t="s">
        <v>861</v>
      </c>
      <c r="G1450" t="s">
        <v>3764</v>
      </c>
      <c r="H1450">
        <v>73068</v>
      </c>
      <c r="I1450">
        <v>419</v>
      </c>
      <c r="J1450" t="s">
        <v>29</v>
      </c>
      <c r="K1450" t="s">
        <v>30</v>
      </c>
      <c r="L1450">
        <v>48000000</v>
      </c>
      <c r="M1450">
        <v>1999</v>
      </c>
      <c r="N1450">
        <v>6.8</v>
      </c>
      <c r="O1450">
        <v>21304264</v>
      </c>
    </row>
    <row r="1451" spans="1:15" x14ac:dyDescent="0.3">
      <c r="A1451" t="s">
        <v>493</v>
      </c>
      <c r="B1451">
        <v>171</v>
      </c>
      <c r="C1451">
        <v>156</v>
      </c>
      <c r="D1451">
        <v>75530832</v>
      </c>
      <c r="E1451" t="s">
        <v>459</v>
      </c>
      <c r="F1451" t="s">
        <v>34</v>
      </c>
      <c r="G1451" t="s">
        <v>3766</v>
      </c>
      <c r="H1451">
        <v>97047</v>
      </c>
      <c r="I1451">
        <v>452</v>
      </c>
      <c r="J1451" t="s">
        <v>29</v>
      </c>
      <c r="K1451" t="s">
        <v>30</v>
      </c>
      <c r="L1451">
        <v>55000000</v>
      </c>
      <c r="M1451">
        <v>1999</v>
      </c>
      <c r="N1451">
        <v>6.8</v>
      </c>
      <c r="O1451">
        <v>20530832</v>
      </c>
    </row>
    <row r="1452" spans="1:15" x14ac:dyDescent="0.3">
      <c r="A1452" t="s">
        <v>451</v>
      </c>
      <c r="B1452">
        <v>212</v>
      </c>
      <c r="C1452">
        <v>89</v>
      </c>
      <c r="D1452">
        <v>21378000</v>
      </c>
      <c r="E1452" t="s">
        <v>1900</v>
      </c>
      <c r="F1452" t="s">
        <v>841</v>
      </c>
      <c r="G1452" t="s">
        <v>3767</v>
      </c>
      <c r="H1452">
        <v>46492</v>
      </c>
      <c r="I1452">
        <v>335</v>
      </c>
      <c r="J1452" t="s">
        <v>29</v>
      </c>
      <c r="K1452" t="s">
        <v>30</v>
      </c>
      <c r="L1452">
        <v>1000000</v>
      </c>
      <c r="M1452">
        <v>1980</v>
      </c>
      <c r="N1452">
        <v>6.8</v>
      </c>
      <c r="O1452">
        <v>20378000</v>
      </c>
    </row>
    <row r="1453" spans="1:15" x14ac:dyDescent="0.3">
      <c r="A1453" t="s">
        <v>451</v>
      </c>
      <c r="B1453">
        <v>212</v>
      </c>
      <c r="C1453">
        <v>89</v>
      </c>
      <c r="D1453">
        <v>21378000</v>
      </c>
      <c r="E1453" t="s">
        <v>1900</v>
      </c>
      <c r="F1453" t="s">
        <v>841</v>
      </c>
      <c r="G1453" t="s">
        <v>3767</v>
      </c>
      <c r="H1453">
        <v>46493</v>
      </c>
      <c r="I1453">
        <v>335</v>
      </c>
      <c r="J1453" t="s">
        <v>29</v>
      </c>
      <c r="K1453" t="s">
        <v>30</v>
      </c>
      <c r="L1453">
        <v>1000000</v>
      </c>
      <c r="M1453">
        <v>1980</v>
      </c>
      <c r="N1453">
        <v>6.8</v>
      </c>
      <c r="O1453">
        <v>20378000</v>
      </c>
    </row>
    <row r="1454" spans="1:15" x14ac:dyDescent="0.3">
      <c r="A1454" t="s">
        <v>1701</v>
      </c>
      <c r="B1454">
        <v>207</v>
      </c>
      <c r="C1454">
        <v>96</v>
      </c>
      <c r="D1454">
        <v>31597131</v>
      </c>
      <c r="E1454" t="s">
        <v>224</v>
      </c>
      <c r="F1454" t="s">
        <v>313</v>
      </c>
      <c r="G1454" t="s">
        <v>3770</v>
      </c>
      <c r="H1454">
        <v>97938</v>
      </c>
      <c r="I1454">
        <v>605</v>
      </c>
      <c r="J1454" t="s">
        <v>29</v>
      </c>
      <c r="K1454" t="s">
        <v>30</v>
      </c>
      <c r="L1454">
        <v>12000000</v>
      </c>
      <c r="M1454">
        <v>2002</v>
      </c>
      <c r="N1454">
        <v>6.8</v>
      </c>
      <c r="O1454">
        <v>19597131</v>
      </c>
    </row>
    <row r="1455" spans="1:15" x14ac:dyDescent="0.3">
      <c r="A1455" t="s">
        <v>2120</v>
      </c>
      <c r="B1455">
        <v>78</v>
      </c>
      <c r="C1455">
        <v>120</v>
      </c>
      <c r="D1455">
        <v>33771174</v>
      </c>
      <c r="E1455" t="s">
        <v>699</v>
      </c>
      <c r="F1455" t="s">
        <v>418</v>
      </c>
      <c r="G1455" t="s">
        <v>3772</v>
      </c>
      <c r="H1455">
        <v>27044</v>
      </c>
      <c r="I1455">
        <v>240</v>
      </c>
      <c r="J1455" t="s">
        <v>29</v>
      </c>
      <c r="K1455" t="s">
        <v>30</v>
      </c>
      <c r="L1455">
        <v>15000000</v>
      </c>
      <c r="M1455">
        <v>2000</v>
      </c>
      <c r="N1455">
        <v>6.8</v>
      </c>
      <c r="O1455">
        <v>18771174</v>
      </c>
    </row>
    <row r="1456" spans="1:15" x14ac:dyDescent="0.3">
      <c r="A1456" t="s">
        <v>2124</v>
      </c>
      <c r="B1456">
        <v>112</v>
      </c>
      <c r="C1456">
        <v>119</v>
      </c>
      <c r="D1456">
        <v>25000000</v>
      </c>
      <c r="E1456" t="s">
        <v>248</v>
      </c>
      <c r="F1456" t="s">
        <v>3774</v>
      </c>
      <c r="G1456" t="s">
        <v>3775</v>
      </c>
      <c r="H1456">
        <v>39847</v>
      </c>
      <c r="I1456">
        <v>242</v>
      </c>
      <c r="J1456" t="s">
        <v>29</v>
      </c>
      <c r="K1456" t="s">
        <v>30</v>
      </c>
      <c r="L1456">
        <v>9000000</v>
      </c>
      <c r="M1456">
        <v>1976</v>
      </c>
      <c r="N1456">
        <v>6.8</v>
      </c>
      <c r="O1456">
        <v>16000000</v>
      </c>
    </row>
    <row r="1457" spans="1:15" x14ac:dyDescent="0.3">
      <c r="A1457" t="s">
        <v>2112</v>
      </c>
      <c r="B1457">
        <v>143</v>
      </c>
      <c r="C1457">
        <v>142</v>
      </c>
      <c r="D1457">
        <v>22800000</v>
      </c>
      <c r="E1457" t="s">
        <v>715</v>
      </c>
      <c r="F1457" t="s">
        <v>3777</v>
      </c>
      <c r="G1457" t="s">
        <v>3778</v>
      </c>
      <c r="H1457">
        <v>59941</v>
      </c>
      <c r="I1457">
        <v>452</v>
      </c>
      <c r="J1457" t="s">
        <v>29</v>
      </c>
      <c r="K1457" t="s">
        <v>200</v>
      </c>
      <c r="L1457">
        <v>7000000</v>
      </c>
      <c r="M1457">
        <v>1969</v>
      </c>
      <c r="N1457">
        <v>6.8</v>
      </c>
      <c r="O1457">
        <v>15800000</v>
      </c>
    </row>
    <row r="1458" spans="1:15" x14ac:dyDescent="0.3">
      <c r="A1458" t="s">
        <v>2186</v>
      </c>
      <c r="B1458">
        <v>91</v>
      </c>
      <c r="C1458">
        <v>94</v>
      </c>
      <c r="D1458">
        <v>16101109</v>
      </c>
      <c r="E1458" t="s">
        <v>676</v>
      </c>
      <c r="F1458" t="s">
        <v>468</v>
      </c>
      <c r="G1458" t="s">
        <v>3780</v>
      </c>
      <c r="H1458">
        <v>76467</v>
      </c>
      <c r="I1458">
        <v>236</v>
      </c>
      <c r="J1458" t="s">
        <v>29</v>
      </c>
      <c r="K1458" t="s">
        <v>30</v>
      </c>
      <c r="L1458">
        <v>3000000</v>
      </c>
      <c r="M1458">
        <v>2005</v>
      </c>
      <c r="N1458">
        <v>6.8</v>
      </c>
      <c r="O1458">
        <v>13101109</v>
      </c>
    </row>
    <row r="1459" spans="1:15" x14ac:dyDescent="0.3">
      <c r="A1459" t="s">
        <v>2170</v>
      </c>
      <c r="B1459">
        <v>175</v>
      </c>
      <c r="C1459">
        <v>99</v>
      </c>
      <c r="D1459">
        <v>52320979</v>
      </c>
      <c r="E1459" t="s">
        <v>1066</v>
      </c>
      <c r="F1459" t="s">
        <v>106</v>
      </c>
      <c r="G1459" t="s">
        <v>3782</v>
      </c>
      <c r="H1459">
        <v>114321</v>
      </c>
      <c r="I1459">
        <v>548</v>
      </c>
      <c r="J1459" t="s">
        <v>29</v>
      </c>
      <c r="K1459" t="s">
        <v>30</v>
      </c>
      <c r="L1459">
        <v>40000000</v>
      </c>
      <c r="M1459">
        <v>2006</v>
      </c>
      <c r="N1459">
        <v>6.8</v>
      </c>
      <c r="O1459">
        <v>12320979</v>
      </c>
    </row>
    <row r="1460" spans="1:15" x14ac:dyDescent="0.3">
      <c r="A1460" t="s">
        <v>1604</v>
      </c>
      <c r="B1460">
        <v>206</v>
      </c>
      <c r="C1460">
        <v>102</v>
      </c>
      <c r="D1460">
        <v>62318875</v>
      </c>
      <c r="E1460" t="s">
        <v>693</v>
      </c>
      <c r="F1460" t="s">
        <v>3140</v>
      </c>
      <c r="G1460" t="s">
        <v>3784</v>
      </c>
      <c r="H1460">
        <v>156225</v>
      </c>
      <c r="I1460">
        <v>502</v>
      </c>
      <c r="J1460" t="s">
        <v>29</v>
      </c>
      <c r="K1460" t="s">
        <v>30</v>
      </c>
      <c r="L1460">
        <v>50000000</v>
      </c>
      <c r="M1460">
        <v>2006</v>
      </c>
      <c r="N1460">
        <v>6.8</v>
      </c>
      <c r="O1460">
        <v>12318875</v>
      </c>
    </row>
    <row r="1461" spans="1:15" x14ac:dyDescent="0.3">
      <c r="A1461" t="s">
        <v>2196</v>
      </c>
      <c r="B1461">
        <v>61</v>
      </c>
      <c r="C1461">
        <v>92</v>
      </c>
      <c r="D1461">
        <v>11806119</v>
      </c>
      <c r="E1461" t="s">
        <v>611</v>
      </c>
      <c r="F1461" t="s">
        <v>3786</v>
      </c>
      <c r="G1461" t="s">
        <v>3787</v>
      </c>
      <c r="H1461">
        <v>57578</v>
      </c>
      <c r="I1461">
        <v>210</v>
      </c>
      <c r="J1461" t="s">
        <v>29</v>
      </c>
      <c r="K1461" t="s">
        <v>30</v>
      </c>
      <c r="L1461">
        <v>1100000</v>
      </c>
      <c r="M1461">
        <v>1988</v>
      </c>
      <c r="N1461">
        <v>6.8</v>
      </c>
      <c r="O1461">
        <v>10706119</v>
      </c>
    </row>
    <row r="1462" spans="1:15" x14ac:dyDescent="0.3">
      <c r="A1462" t="s">
        <v>2130</v>
      </c>
      <c r="B1462">
        <v>211</v>
      </c>
      <c r="C1462">
        <v>105</v>
      </c>
      <c r="D1462">
        <v>20338609</v>
      </c>
      <c r="E1462" t="s">
        <v>1683</v>
      </c>
      <c r="F1462" t="s">
        <v>1539</v>
      </c>
      <c r="G1462" t="s">
        <v>3789</v>
      </c>
      <c r="H1462">
        <v>19655</v>
      </c>
      <c r="I1462">
        <v>280</v>
      </c>
      <c r="J1462" t="s">
        <v>29</v>
      </c>
      <c r="K1462" t="s">
        <v>30</v>
      </c>
      <c r="L1462">
        <v>10000000</v>
      </c>
      <c r="M1462">
        <v>2006</v>
      </c>
      <c r="N1462">
        <v>6.8</v>
      </c>
      <c r="O1462">
        <v>10338609</v>
      </c>
    </row>
    <row r="1463" spans="1:15" x14ac:dyDescent="0.3">
      <c r="A1463" t="s">
        <v>1038</v>
      </c>
      <c r="B1463">
        <v>417</v>
      </c>
      <c r="C1463">
        <v>111</v>
      </c>
      <c r="D1463">
        <v>40247512</v>
      </c>
      <c r="E1463" t="s">
        <v>417</v>
      </c>
      <c r="F1463" t="s">
        <v>3791</v>
      </c>
      <c r="G1463" t="s">
        <v>3792</v>
      </c>
      <c r="H1463">
        <v>159198</v>
      </c>
      <c r="I1463">
        <v>438</v>
      </c>
      <c r="J1463" t="s">
        <v>29</v>
      </c>
      <c r="K1463" t="s">
        <v>30</v>
      </c>
      <c r="L1463">
        <v>30000000</v>
      </c>
      <c r="M1463">
        <v>2011</v>
      </c>
      <c r="N1463">
        <v>6.8</v>
      </c>
      <c r="O1463">
        <v>10247512</v>
      </c>
    </row>
    <row r="1464" spans="1:15" x14ac:dyDescent="0.3">
      <c r="A1464" t="s">
        <v>989</v>
      </c>
      <c r="B1464">
        <v>118</v>
      </c>
      <c r="C1464">
        <v>125</v>
      </c>
      <c r="D1464">
        <v>21000000</v>
      </c>
      <c r="E1464" t="s">
        <v>715</v>
      </c>
      <c r="F1464" t="s">
        <v>81</v>
      </c>
      <c r="G1464" t="s">
        <v>3793</v>
      </c>
      <c r="H1464">
        <v>73950</v>
      </c>
      <c r="I1464">
        <v>258</v>
      </c>
      <c r="J1464" t="s">
        <v>29</v>
      </c>
      <c r="K1464" t="s">
        <v>200</v>
      </c>
      <c r="L1464">
        <v>13000000</v>
      </c>
      <c r="M1464">
        <v>1974</v>
      </c>
      <c r="N1464">
        <v>6.8</v>
      </c>
      <c r="O1464">
        <v>8000000</v>
      </c>
    </row>
    <row r="1465" spans="1:15" x14ac:dyDescent="0.3">
      <c r="A1465" t="s">
        <v>822</v>
      </c>
      <c r="B1465">
        <v>50</v>
      </c>
      <c r="C1465">
        <v>92</v>
      </c>
      <c r="D1465">
        <v>14891000</v>
      </c>
      <c r="E1465" t="s">
        <v>676</v>
      </c>
      <c r="F1465" t="s">
        <v>3515</v>
      </c>
      <c r="G1465" t="s">
        <v>3795</v>
      </c>
      <c r="H1465">
        <v>15088</v>
      </c>
      <c r="I1465">
        <v>105</v>
      </c>
      <c r="J1465" t="s">
        <v>29</v>
      </c>
      <c r="K1465" t="s">
        <v>30</v>
      </c>
      <c r="L1465">
        <v>7000000</v>
      </c>
      <c r="M1465">
        <v>1996</v>
      </c>
      <c r="N1465">
        <v>6.8</v>
      </c>
      <c r="O1465">
        <v>7891000</v>
      </c>
    </row>
    <row r="1466" spans="1:15" x14ac:dyDescent="0.3">
      <c r="A1466" t="s">
        <v>2993</v>
      </c>
      <c r="B1466">
        <v>122</v>
      </c>
      <c r="C1466">
        <v>101</v>
      </c>
      <c r="D1466">
        <v>37617947</v>
      </c>
      <c r="E1466" t="s">
        <v>3797</v>
      </c>
      <c r="F1466" t="s">
        <v>1545</v>
      </c>
      <c r="G1466" t="s">
        <v>3798</v>
      </c>
      <c r="H1466">
        <v>8143</v>
      </c>
      <c r="I1466">
        <v>203</v>
      </c>
      <c r="J1466" t="s">
        <v>29</v>
      </c>
      <c r="K1466" t="s">
        <v>30</v>
      </c>
      <c r="L1466">
        <v>30000000</v>
      </c>
      <c r="M1466">
        <v>2006</v>
      </c>
      <c r="N1466">
        <v>6.8</v>
      </c>
      <c r="O1466">
        <v>7617947</v>
      </c>
    </row>
    <row r="1467" spans="1:15" x14ac:dyDescent="0.3">
      <c r="A1467" t="s">
        <v>2173</v>
      </c>
      <c r="B1467">
        <v>175</v>
      </c>
      <c r="C1467">
        <v>98</v>
      </c>
      <c r="D1467">
        <v>18381787</v>
      </c>
      <c r="E1467" t="s">
        <v>73</v>
      </c>
      <c r="F1467" t="s">
        <v>3800</v>
      </c>
      <c r="G1467" t="s">
        <v>3801</v>
      </c>
      <c r="H1467">
        <v>15684</v>
      </c>
      <c r="I1467">
        <v>126</v>
      </c>
      <c r="J1467" t="s">
        <v>29</v>
      </c>
      <c r="K1467" t="s">
        <v>200</v>
      </c>
      <c r="L1467">
        <v>11000000</v>
      </c>
      <c r="M1467">
        <v>2012</v>
      </c>
      <c r="N1467">
        <v>6.8</v>
      </c>
      <c r="O1467">
        <v>7381787</v>
      </c>
    </row>
    <row r="1468" spans="1:15" x14ac:dyDescent="0.3">
      <c r="A1468" t="s">
        <v>1226</v>
      </c>
      <c r="B1468">
        <v>190</v>
      </c>
      <c r="C1468">
        <v>109</v>
      </c>
      <c r="D1468">
        <v>26415649</v>
      </c>
      <c r="E1468" t="s">
        <v>39</v>
      </c>
      <c r="F1468" t="s">
        <v>106</v>
      </c>
      <c r="G1468" t="s">
        <v>3803</v>
      </c>
      <c r="H1468">
        <v>94892</v>
      </c>
      <c r="I1468">
        <v>189</v>
      </c>
      <c r="J1468" t="s">
        <v>29</v>
      </c>
      <c r="K1468" t="s">
        <v>30</v>
      </c>
      <c r="L1468">
        <v>20000000</v>
      </c>
      <c r="M1468">
        <v>2008</v>
      </c>
      <c r="N1468">
        <v>6.8</v>
      </c>
      <c r="O1468">
        <v>6415649</v>
      </c>
    </row>
    <row r="1469" spans="1:15" x14ac:dyDescent="0.3">
      <c r="A1469" t="s">
        <v>2176</v>
      </c>
      <c r="B1469">
        <v>171</v>
      </c>
      <c r="C1469">
        <v>92</v>
      </c>
      <c r="D1469">
        <v>25296447</v>
      </c>
      <c r="E1469" t="s">
        <v>1576</v>
      </c>
      <c r="F1469" t="s">
        <v>339</v>
      </c>
      <c r="G1469" t="s">
        <v>3805</v>
      </c>
      <c r="H1469">
        <v>237248</v>
      </c>
      <c r="I1469">
        <v>460</v>
      </c>
      <c r="J1469" t="s">
        <v>29</v>
      </c>
      <c r="K1469" t="s">
        <v>241</v>
      </c>
      <c r="L1469">
        <v>21000000</v>
      </c>
      <c r="M1469">
        <v>2002</v>
      </c>
      <c r="N1469">
        <v>6.8</v>
      </c>
      <c r="O1469">
        <v>4296447</v>
      </c>
    </row>
    <row r="1470" spans="1:15" x14ac:dyDescent="0.3">
      <c r="A1470" t="s">
        <v>587</v>
      </c>
      <c r="B1470">
        <v>231</v>
      </c>
      <c r="C1470">
        <v>99</v>
      </c>
      <c r="D1470">
        <v>9203192</v>
      </c>
      <c r="E1470" t="s">
        <v>305</v>
      </c>
      <c r="F1470" t="s">
        <v>145</v>
      </c>
      <c r="G1470" t="s">
        <v>3807</v>
      </c>
      <c r="H1470">
        <v>45396</v>
      </c>
      <c r="I1470">
        <v>136</v>
      </c>
      <c r="J1470" t="s">
        <v>29</v>
      </c>
      <c r="K1470" t="s">
        <v>30</v>
      </c>
      <c r="L1470">
        <v>5000000</v>
      </c>
      <c r="M1470">
        <v>2011</v>
      </c>
      <c r="N1470">
        <v>6.8</v>
      </c>
      <c r="O1470">
        <v>4203192</v>
      </c>
    </row>
    <row r="1471" spans="1:15" x14ac:dyDescent="0.3">
      <c r="A1471" t="s">
        <v>2127</v>
      </c>
      <c r="B1471">
        <v>85</v>
      </c>
      <c r="C1471">
        <v>118</v>
      </c>
      <c r="D1471">
        <v>5709616</v>
      </c>
      <c r="E1471" t="s">
        <v>588</v>
      </c>
      <c r="F1471" t="s">
        <v>3809</v>
      </c>
      <c r="G1471" t="s">
        <v>3810</v>
      </c>
      <c r="H1471">
        <v>11088</v>
      </c>
      <c r="I1471">
        <v>110</v>
      </c>
      <c r="J1471" t="s">
        <v>174</v>
      </c>
      <c r="K1471" t="s">
        <v>585</v>
      </c>
      <c r="L1471">
        <v>1800000</v>
      </c>
      <c r="M1471">
        <v>2002</v>
      </c>
      <c r="N1471">
        <v>6.8</v>
      </c>
      <c r="O1471">
        <v>3909616</v>
      </c>
    </row>
    <row r="1472" spans="1:15" x14ac:dyDescent="0.3">
      <c r="A1472" t="s">
        <v>3396</v>
      </c>
      <c r="B1472">
        <v>159</v>
      </c>
      <c r="C1472">
        <v>110</v>
      </c>
      <c r="D1472">
        <v>28831145</v>
      </c>
      <c r="E1472" t="s">
        <v>459</v>
      </c>
      <c r="F1472" t="s">
        <v>3010</v>
      </c>
      <c r="G1472" t="s">
        <v>3812</v>
      </c>
      <c r="H1472">
        <v>39357</v>
      </c>
      <c r="I1472">
        <v>113</v>
      </c>
      <c r="J1472" t="s">
        <v>29</v>
      </c>
      <c r="K1472" t="s">
        <v>30</v>
      </c>
      <c r="L1472">
        <v>25000000</v>
      </c>
      <c r="M1472">
        <v>2014</v>
      </c>
      <c r="N1472">
        <v>6.8</v>
      </c>
      <c r="O1472">
        <v>3831145</v>
      </c>
    </row>
    <row r="1473" spans="1:15" x14ac:dyDescent="0.3">
      <c r="A1473" t="s">
        <v>857</v>
      </c>
      <c r="B1473">
        <v>28</v>
      </c>
      <c r="C1473">
        <v>120</v>
      </c>
      <c r="D1473">
        <v>5731103</v>
      </c>
      <c r="E1473" t="s">
        <v>2564</v>
      </c>
      <c r="F1473" t="s">
        <v>2776</v>
      </c>
      <c r="G1473" t="s">
        <v>3814</v>
      </c>
      <c r="H1473">
        <v>4100</v>
      </c>
      <c r="I1473">
        <v>35</v>
      </c>
      <c r="J1473" t="s">
        <v>29</v>
      </c>
      <c r="K1473" t="s">
        <v>30</v>
      </c>
      <c r="L1473">
        <v>2400000</v>
      </c>
      <c r="M1473">
        <v>1996</v>
      </c>
      <c r="N1473">
        <v>6.8</v>
      </c>
      <c r="O1473">
        <v>3331103</v>
      </c>
    </row>
    <row r="1474" spans="1:15" x14ac:dyDescent="0.3">
      <c r="A1474" t="s">
        <v>2993</v>
      </c>
      <c r="B1474">
        <v>126</v>
      </c>
      <c r="C1474">
        <v>100</v>
      </c>
      <c r="D1474">
        <v>4599680</v>
      </c>
      <c r="E1474" t="s">
        <v>92</v>
      </c>
      <c r="F1474" t="s">
        <v>635</v>
      </c>
      <c r="G1474" t="s">
        <v>3816</v>
      </c>
      <c r="H1474">
        <v>68222</v>
      </c>
      <c r="I1474">
        <v>545</v>
      </c>
      <c r="J1474" t="s">
        <v>29</v>
      </c>
      <c r="K1474" t="s">
        <v>30</v>
      </c>
      <c r="L1474">
        <v>1500000</v>
      </c>
      <c r="M1474">
        <v>2003</v>
      </c>
      <c r="N1474">
        <v>6.8</v>
      </c>
      <c r="O1474">
        <v>3099680</v>
      </c>
    </row>
    <row r="1475" spans="1:15" x14ac:dyDescent="0.3">
      <c r="A1475" t="s">
        <v>2044</v>
      </c>
      <c r="B1475">
        <v>141</v>
      </c>
      <c r="C1475">
        <v>124</v>
      </c>
      <c r="D1475">
        <v>71069884</v>
      </c>
      <c r="E1475" t="s">
        <v>208</v>
      </c>
      <c r="F1475" t="s">
        <v>44</v>
      </c>
      <c r="G1475" t="s">
        <v>3817</v>
      </c>
      <c r="H1475">
        <v>101899</v>
      </c>
      <c r="I1475">
        <v>445</v>
      </c>
      <c r="J1475" t="s">
        <v>29</v>
      </c>
      <c r="K1475" t="s">
        <v>30</v>
      </c>
      <c r="L1475">
        <v>68000000</v>
      </c>
      <c r="M1475">
        <v>2001</v>
      </c>
      <c r="N1475">
        <v>6.8</v>
      </c>
      <c r="O1475">
        <v>3069884</v>
      </c>
    </row>
    <row r="1476" spans="1:15" x14ac:dyDescent="0.3">
      <c r="A1476" t="s">
        <v>528</v>
      </c>
      <c r="B1476">
        <v>75</v>
      </c>
      <c r="C1476">
        <v>114</v>
      </c>
      <c r="D1476">
        <v>65000000</v>
      </c>
      <c r="E1476" t="s">
        <v>699</v>
      </c>
      <c r="F1476" t="s">
        <v>3819</v>
      </c>
      <c r="G1476" t="s">
        <v>3820</v>
      </c>
      <c r="H1476">
        <v>43027</v>
      </c>
      <c r="I1476">
        <v>214</v>
      </c>
      <c r="J1476" t="s">
        <v>29</v>
      </c>
      <c r="K1476" t="s">
        <v>30</v>
      </c>
      <c r="L1476">
        <v>62000000</v>
      </c>
      <c r="M1476">
        <v>1995</v>
      </c>
      <c r="N1476">
        <v>6.8</v>
      </c>
      <c r="O1476">
        <v>3000000</v>
      </c>
    </row>
    <row r="1477" spans="1:15" x14ac:dyDescent="0.3">
      <c r="A1477" t="s">
        <v>3351</v>
      </c>
      <c r="B1477">
        <v>88</v>
      </c>
      <c r="C1477">
        <v>99</v>
      </c>
      <c r="D1477">
        <v>11883495</v>
      </c>
      <c r="E1477" t="s">
        <v>1585</v>
      </c>
      <c r="F1477" t="s">
        <v>3821</v>
      </c>
      <c r="G1477" t="s">
        <v>3822</v>
      </c>
      <c r="H1477">
        <v>52805</v>
      </c>
      <c r="I1477">
        <v>278</v>
      </c>
      <c r="J1477" t="s">
        <v>29</v>
      </c>
      <c r="K1477" t="s">
        <v>200</v>
      </c>
      <c r="L1477">
        <v>9000000</v>
      </c>
      <c r="M1477">
        <v>1998</v>
      </c>
      <c r="N1477">
        <v>6.8</v>
      </c>
      <c r="O1477">
        <v>2883495</v>
      </c>
    </row>
    <row r="1478" spans="1:15" x14ac:dyDescent="0.3">
      <c r="A1478" t="s">
        <v>2046</v>
      </c>
      <c r="B1478">
        <v>191</v>
      </c>
      <c r="C1478">
        <v>96</v>
      </c>
      <c r="D1478">
        <v>12570442</v>
      </c>
      <c r="E1478" t="s">
        <v>3824</v>
      </c>
      <c r="F1478" t="s">
        <v>2330</v>
      </c>
      <c r="G1478" t="s">
        <v>3825</v>
      </c>
      <c r="H1478">
        <v>40514</v>
      </c>
      <c r="I1478">
        <v>234</v>
      </c>
      <c r="J1478" t="s">
        <v>29</v>
      </c>
      <c r="K1478" t="s">
        <v>30</v>
      </c>
      <c r="L1478">
        <v>10000000</v>
      </c>
      <c r="M1478">
        <v>2005</v>
      </c>
      <c r="N1478">
        <v>6.8</v>
      </c>
      <c r="O1478">
        <v>2570442</v>
      </c>
    </row>
    <row r="1479" spans="1:15" x14ac:dyDescent="0.3">
      <c r="A1479" t="s">
        <v>1350</v>
      </c>
      <c r="B1479">
        <v>291</v>
      </c>
      <c r="C1479">
        <v>122</v>
      </c>
      <c r="D1479">
        <v>17237244</v>
      </c>
      <c r="E1479" t="s">
        <v>208</v>
      </c>
      <c r="F1479" t="s">
        <v>436</v>
      </c>
      <c r="G1479" t="s">
        <v>3826</v>
      </c>
      <c r="H1479">
        <v>57210</v>
      </c>
      <c r="I1479">
        <v>158</v>
      </c>
      <c r="J1479" t="s">
        <v>29</v>
      </c>
      <c r="K1479" t="s">
        <v>200</v>
      </c>
      <c r="L1479">
        <v>15000000</v>
      </c>
      <c r="M1479">
        <v>2014</v>
      </c>
      <c r="N1479">
        <v>6.8</v>
      </c>
      <c r="O1479">
        <v>2237244</v>
      </c>
    </row>
    <row r="1480" spans="1:15" x14ac:dyDescent="0.3">
      <c r="A1480" t="s">
        <v>1999</v>
      </c>
      <c r="B1480">
        <v>469</v>
      </c>
      <c r="C1480">
        <v>125</v>
      </c>
      <c r="D1480">
        <v>172051787</v>
      </c>
      <c r="E1480" t="s">
        <v>248</v>
      </c>
      <c r="F1480" t="s">
        <v>1167</v>
      </c>
      <c r="G1480" t="s">
        <v>3828</v>
      </c>
      <c r="H1480">
        <v>264183</v>
      </c>
      <c r="I1480">
        <v>665</v>
      </c>
      <c r="J1480" t="s">
        <v>29</v>
      </c>
      <c r="K1480" t="s">
        <v>30</v>
      </c>
      <c r="L1480">
        <v>170000000</v>
      </c>
      <c r="M1480">
        <v>2010</v>
      </c>
      <c r="N1480">
        <v>6.8</v>
      </c>
      <c r="O1480">
        <v>2051787</v>
      </c>
    </row>
    <row r="1481" spans="1:15" x14ac:dyDescent="0.3">
      <c r="A1481" t="s">
        <v>1999</v>
      </c>
      <c r="B1481">
        <v>469</v>
      </c>
      <c r="C1481">
        <v>125</v>
      </c>
      <c r="D1481">
        <v>172051787</v>
      </c>
      <c r="E1481" t="s">
        <v>248</v>
      </c>
      <c r="F1481" t="s">
        <v>1167</v>
      </c>
      <c r="G1481" t="s">
        <v>3828</v>
      </c>
      <c r="H1481">
        <v>264186</v>
      </c>
      <c r="I1481">
        <v>665</v>
      </c>
      <c r="J1481" t="s">
        <v>29</v>
      </c>
      <c r="K1481" t="s">
        <v>30</v>
      </c>
      <c r="L1481">
        <v>170000000</v>
      </c>
      <c r="M1481">
        <v>2010</v>
      </c>
      <c r="N1481">
        <v>6.8</v>
      </c>
      <c r="O1481">
        <v>2051787</v>
      </c>
    </row>
    <row r="1482" spans="1:15" x14ac:dyDescent="0.3">
      <c r="A1482" t="s">
        <v>3348</v>
      </c>
      <c r="B1482">
        <v>251</v>
      </c>
      <c r="C1482">
        <v>89</v>
      </c>
      <c r="D1482">
        <v>3645438</v>
      </c>
      <c r="E1482" t="s">
        <v>626</v>
      </c>
      <c r="F1482" t="s">
        <v>3830</v>
      </c>
      <c r="G1482" t="s">
        <v>3831</v>
      </c>
      <c r="H1482">
        <v>55040</v>
      </c>
      <c r="I1482">
        <v>539</v>
      </c>
      <c r="J1482" t="s">
        <v>90</v>
      </c>
      <c r="K1482" t="s">
        <v>241</v>
      </c>
      <c r="L1482">
        <v>2200000</v>
      </c>
      <c r="M1482">
        <v>2003</v>
      </c>
      <c r="N1482">
        <v>6.8</v>
      </c>
      <c r="O1482">
        <v>1445438</v>
      </c>
    </row>
    <row r="1483" spans="1:15" x14ac:dyDescent="0.3">
      <c r="A1483" t="s">
        <v>3833</v>
      </c>
      <c r="B1483">
        <v>20</v>
      </c>
      <c r="C1483">
        <v>119</v>
      </c>
      <c r="D1483">
        <v>21413105</v>
      </c>
      <c r="E1483" t="s">
        <v>3834</v>
      </c>
      <c r="F1483" t="s">
        <v>398</v>
      </c>
      <c r="G1483" t="s">
        <v>3835</v>
      </c>
      <c r="H1483">
        <v>15230</v>
      </c>
      <c r="I1483">
        <v>97</v>
      </c>
      <c r="J1483" t="s">
        <v>29</v>
      </c>
      <c r="K1483" t="s">
        <v>581</v>
      </c>
      <c r="L1483">
        <v>20000000</v>
      </c>
      <c r="M1483">
        <v>1990</v>
      </c>
      <c r="N1483">
        <v>6.8</v>
      </c>
      <c r="O1483">
        <v>1413105</v>
      </c>
    </row>
    <row r="1484" spans="1:15" x14ac:dyDescent="0.3">
      <c r="A1484" t="s">
        <v>312</v>
      </c>
      <c r="B1484">
        <v>59</v>
      </c>
      <c r="C1484">
        <v>106</v>
      </c>
      <c r="D1484">
        <v>21200000</v>
      </c>
      <c r="E1484" t="s">
        <v>305</v>
      </c>
      <c r="F1484" t="s">
        <v>3837</v>
      </c>
      <c r="G1484" t="s">
        <v>3838</v>
      </c>
      <c r="H1484">
        <v>34774</v>
      </c>
      <c r="I1484">
        <v>162</v>
      </c>
      <c r="J1484" t="s">
        <v>29</v>
      </c>
      <c r="K1484" t="s">
        <v>30</v>
      </c>
      <c r="L1484">
        <v>20000000</v>
      </c>
      <c r="M1484">
        <v>1995</v>
      </c>
      <c r="N1484">
        <v>6.8</v>
      </c>
      <c r="O1484">
        <v>1200000</v>
      </c>
    </row>
    <row r="1485" spans="1:15" x14ac:dyDescent="0.3">
      <c r="A1485" t="s">
        <v>2140</v>
      </c>
      <c r="B1485">
        <v>276</v>
      </c>
      <c r="C1485">
        <v>109</v>
      </c>
      <c r="D1485">
        <v>51019112</v>
      </c>
      <c r="E1485" t="s">
        <v>180</v>
      </c>
      <c r="F1485" t="s">
        <v>3559</v>
      </c>
      <c r="G1485" t="s">
        <v>3839</v>
      </c>
      <c r="H1485">
        <v>155745</v>
      </c>
      <c r="I1485">
        <v>1053</v>
      </c>
      <c r="J1485" t="s">
        <v>29</v>
      </c>
      <c r="K1485" t="s">
        <v>30</v>
      </c>
      <c r="L1485">
        <v>50000000</v>
      </c>
      <c r="M1485">
        <v>2005</v>
      </c>
      <c r="N1485">
        <v>6.8</v>
      </c>
      <c r="O1485">
        <v>1019112</v>
      </c>
    </row>
    <row r="1486" spans="1:15" x14ac:dyDescent="0.3">
      <c r="A1486" t="s">
        <v>2187</v>
      </c>
      <c r="B1486">
        <v>29</v>
      </c>
      <c r="C1486">
        <v>93</v>
      </c>
      <c r="D1486">
        <v>906666</v>
      </c>
      <c r="E1486" t="s">
        <v>1310</v>
      </c>
      <c r="F1486" t="s">
        <v>3841</v>
      </c>
      <c r="G1486" t="s">
        <v>3842</v>
      </c>
      <c r="H1486">
        <v>154</v>
      </c>
      <c r="I1486">
        <v>5</v>
      </c>
      <c r="J1486" t="s">
        <v>29</v>
      </c>
      <c r="K1486" t="s">
        <v>30</v>
      </c>
      <c r="L1486">
        <v>500000</v>
      </c>
      <c r="M1486">
        <v>2011</v>
      </c>
      <c r="N1486">
        <v>6.8</v>
      </c>
      <c r="O1486">
        <v>406666</v>
      </c>
    </row>
    <row r="1487" spans="1:15" x14ac:dyDescent="0.3">
      <c r="A1487" t="s">
        <v>2451</v>
      </c>
      <c r="B1487">
        <v>18</v>
      </c>
      <c r="C1487">
        <v>86</v>
      </c>
      <c r="D1487">
        <v>1277257</v>
      </c>
      <c r="E1487" t="s">
        <v>699</v>
      </c>
      <c r="F1487" t="s">
        <v>3844</v>
      </c>
      <c r="G1487" t="s">
        <v>3845</v>
      </c>
      <c r="H1487">
        <v>2629</v>
      </c>
      <c r="I1487">
        <v>32</v>
      </c>
      <c r="J1487" t="s">
        <v>29</v>
      </c>
      <c r="K1487" t="s">
        <v>200</v>
      </c>
      <c r="L1487">
        <v>1000000</v>
      </c>
      <c r="M1487">
        <v>1996</v>
      </c>
      <c r="N1487">
        <v>6.8</v>
      </c>
      <c r="O1487">
        <v>277257</v>
      </c>
    </row>
    <row r="1488" spans="1:15" x14ac:dyDescent="0.3">
      <c r="A1488" t="s">
        <v>2207</v>
      </c>
      <c r="B1488">
        <v>193</v>
      </c>
      <c r="C1488">
        <v>88</v>
      </c>
      <c r="D1488">
        <v>59379</v>
      </c>
      <c r="E1488" t="s">
        <v>3847</v>
      </c>
      <c r="F1488" t="s">
        <v>3848</v>
      </c>
      <c r="G1488" t="s">
        <v>3849</v>
      </c>
      <c r="H1488">
        <v>12796</v>
      </c>
      <c r="I1488">
        <v>52</v>
      </c>
      <c r="J1488" t="s">
        <v>29</v>
      </c>
      <c r="K1488" t="s">
        <v>30</v>
      </c>
      <c r="L1488">
        <v>200000</v>
      </c>
      <c r="M1488">
        <v>2013</v>
      </c>
      <c r="N1488">
        <v>6.8</v>
      </c>
      <c r="O1488">
        <v>-140621</v>
      </c>
    </row>
    <row r="1489" spans="1:15" x14ac:dyDescent="0.3">
      <c r="A1489" t="s">
        <v>2189</v>
      </c>
      <c r="B1489">
        <v>112</v>
      </c>
      <c r="C1489">
        <v>93</v>
      </c>
      <c r="D1489">
        <v>48430</v>
      </c>
      <c r="E1489" t="s">
        <v>2312</v>
      </c>
      <c r="F1489" t="s">
        <v>3851</v>
      </c>
      <c r="G1489" t="s">
        <v>3852</v>
      </c>
      <c r="H1489">
        <v>20176</v>
      </c>
      <c r="I1489">
        <v>73</v>
      </c>
      <c r="J1489" t="s">
        <v>29</v>
      </c>
      <c r="K1489" t="s">
        <v>30</v>
      </c>
      <c r="L1489">
        <v>500000</v>
      </c>
      <c r="M1489">
        <v>2010</v>
      </c>
      <c r="N1489">
        <v>6.8</v>
      </c>
      <c r="O1489">
        <v>-451570</v>
      </c>
    </row>
    <row r="1490" spans="1:15" x14ac:dyDescent="0.3">
      <c r="A1490" t="s">
        <v>2213</v>
      </c>
      <c r="B1490">
        <v>124</v>
      </c>
      <c r="C1490">
        <v>86</v>
      </c>
      <c r="D1490">
        <v>992238</v>
      </c>
      <c r="E1490" t="s">
        <v>588</v>
      </c>
      <c r="F1490" t="s">
        <v>777</v>
      </c>
      <c r="G1490" t="s">
        <v>3854</v>
      </c>
      <c r="H1490">
        <v>16349</v>
      </c>
      <c r="I1490">
        <v>103</v>
      </c>
      <c r="J1490" t="s">
        <v>29</v>
      </c>
      <c r="K1490" t="s">
        <v>200</v>
      </c>
      <c r="L1490">
        <v>1700000</v>
      </c>
      <c r="M1490">
        <v>2004</v>
      </c>
      <c r="N1490">
        <v>6.8</v>
      </c>
      <c r="O1490">
        <v>-707762</v>
      </c>
    </row>
    <row r="1491" spans="1:15" x14ac:dyDescent="0.3">
      <c r="A1491" t="s">
        <v>2136</v>
      </c>
      <c r="B1491">
        <v>109</v>
      </c>
      <c r="C1491">
        <v>110</v>
      </c>
      <c r="D1491">
        <v>4040588</v>
      </c>
      <c r="E1491" t="s">
        <v>73</v>
      </c>
      <c r="F1491" t="s">
        <v>398</v>
      </c>
      <c r="G1491" t="s">
        <v>3856</v>
      </c>
      <c r="H1491">
        <v>12233</v>
      </c>
      <c r="I1491">
        <v>89</v>
      </c>
      <c r="J1491" t="s">
        <v>29</v>
      </c>
      <c r="K1491" t="s">
        <v>30</v>
      </c>
      <c r="L1491">
        <v>5000000</v>
      </c>
      <c r="M1491">
        <v>2008</v>
      </c>
      <c r="N1491">
        <v>6.8</v>
      </c>
      <c r="O1491">
        <v>-959412</v>
      </c>
    </row>
    <row r="1492" spans="1:15" x14ac:dyDescent="0.3">
      <c r="A1492" t="s">
        <v>2721</v>
      </c>
      <c r="B1492">
        <v>123</v>
      </c>
      <c r="C1492">
        <v>89</v>
      </c>
      <c r="D1492">
        <v>653621</v>
      </c>
      <c r="E1492" t="s">
        <v>3858</v>
      </c>
      <c r="F1492" t="s">
        <v>3859</v>
      </c>
      <c r="G1492" t="s">
        <v>3860</v>
      </c>
      <c r="H1492">
        <v>5615</v>
      </c>
      <c r="I1492">
        <v>64</v>
      </c>
      <c r="J1492" t="s">
        <v>29</v>
      </c>
      <c r="K1492" t="s">
        <v>30</v>
      </c>
      <c r="L1492">
        <v>2000000</v>
      </c>
      <c r="M1492">
        <v>2005</v>
      </c>
      <c r="N1492">
        <v>6.8</v>
      </c>
      <c r="O1492">
        <v>-1346379</v>
      </c>
    </row>
    <row r="1493" spans="1:15" x14ac:dyDescent="0.3">
      <c r="A1493" t="s">
        <v>2930</v>
      </c>
      <c r="B1493">
        <v>122</v>
      </c>
      <c r="C1493">
        <v>94</v>
      </c>
      <c r="D1493">
        <v>1247453</v>
      </c>
      <c r="E1493" t="s">
        <v>73</v>
      </c>
      <c r="F1493" t="s">
        <v>1521</v>
      </c>
      <c r="G1493" t="s">
        <v>3861</v>
      </c>
      <c r="H1493">
        <v>11202</v>
      </c>
      <c r="I1493">
        <v>123</v>
      </c>
      <c r="J1493" t="s">
        <v>29</v>
      </c>
      <c r="K1493" t="s">
        <v>200</v>
      </c>
      <c r="L1493">
        <v>2800000</v>
      </c>
      <c r="M1493">
        <v>2005</v>
      </c>
      <c r="N1493">
        <v>6.8</v>
      </c>
      <c r="O1493">
        <v>-1552547</v>
      </c>
    </row>
    <row r="1494" spans="1:15" x14ac:dyDescent="0.3">
      <c r="A1494" t="s">
        <v>2152</v>
      </c>
      <c r="B1494">
        <v>92</v>
      </c>
      <c r="C1494">
        <v>106</v>
      </c>
      <c r="D1494">
        <v>410241</v>
      </c>
      <c r="E1494" t="s">
        <v>305</v>
      </c>
      <c r="F1494" t="s">
        <v>506</v>
      </c>
      <c r="G1494" t="s">
        <v>3863</v>
      </c>
      <c r="H1494">
        <v>32357</v>
      </c>
      <c r="I1494">
        <v>199</v>
      </c>
      <c r="J1494" t="s">
        <v>29</v>
      </c>
      <c r="K1494" t="s">
        <v>30</v>
      </c>
      <c r="L1494">
        <v>2000000</v>
      </c>
      <c r="M1494">
        <v>2002</v>
      </c>
      <c r="N1494">
        <v>6.8</v>
      </c>
      <c r="O1494">
        <v>-1589759</v>
      </c>
    </row>
    <row r="1495" spans="1:15" x14ac:dyDescent="0.3">
      <c r="A1495" t="s">
        <v>485</v>
      </c>
      <c r="B1495">
        <v>238</v>
      </c>
      <c r="C1495">
        <v>96</v>
      </c>
      <c r="D1495">
        <v>322157</v>
      </c>
      <c r="E1495" t="s">
        <v>305</v>
      </c>
      <c r="F1495" t="s">
        <v>3865</v>
      </c>
      <c r="G1495" t="s">
        <v>3866</v>
      </c>
      <c r="H1495">
        <v>61787</v>
      </c>
      <c r="I1495">
        <v>203</v>
      </c>
      <c r="J1495" t="s">
        <v>29</v>
      </c>
      <c r="K1495" t="s">
        <v>30</v>
      </c>
      <c r="L1495">
        <v>2500000</v>
      </c>
      <c r="M1495">
        <v>2010</v>
      </c>
      <c r="N1495">
        <v>6.8</v>
      </c>
      <c r="O1495">
        <v>-2177843</v>
      </c>
    </row>
    <row r="1496" spans="1:15" x14ac:dyDescent="0.3">
      <c r="A1496" t="s">
        <v>2155</v>
      </c>
      <c r="B1496">
        <v>39</v>
      </c>
      <c r="C1496">
        <v>106</v>
      </c>
      <c r="D1496">
        <v>886410</v>
      </c>
      <c r="E1496" t="s">
        <v>2564</v>
      </c>
      <c r="F1496" t="s">
        <v>3867</v>
      </c>
      <c r="G1496" t="s">
        <v>3868</v>
      </c>
      <c r="H1496">
        <v>1024</v>
      </c>
      <c r="I1496">
        <v>494</v>
      </c>
      <c r="J1496" t="s">
        <v>174</v>
      </c>
      <c r="K1496" t="s">
        <v>585</v>
      </c>
      <c r="L1496">
        <v>3500000</v>
      </c>
      <c r="M1496">
        <v>1998</v>
      </c>
      <c r="N1496">
        <v>6.8</v>
      </c>
      <c r="O1496">
        <v>-2613590</v>
      </c>
    </row>
    <row r="1497" spans="1:15" x14ac:dyDescent="0.3">
      <c r="A1497" t="s">
        <v>2175</v>
      </c>
      <c r="B1497">
        <v>44</v>
      </c>
      <c r="C1497">
        <v>97</v>
      </c>
      <c r="D1497">
        <v>22200000</v>
      </c>
      <c r="E1497" t="s">
        <v>699</v>
      </c>
      <c r="F1497" t="s">
        <v>482</v>
      </c>
      <c r="G1497" t="s">
        <v>3869</v>
      </c>
      <c r="H1497">
        <v>41310</v>
      </c>
      <c r="I1497">
        <v>117</v>
      </c>
      <c r="J1497" t="s">
        <v>29</v>
      </c>
      <c r="K1497" t="s">
        <v>30</v>
      </c>
      <c r="L1497">
        <v>25000000</v>
      </c>
      <c r="M1497">
        <v>1994</v>
      </c>
      <c r="N1497">
        <v>6.8</v>
      </c>
      <c r="O1497">
        <v>-2800000</v>
      </c>
    </row>
    <row r="1498" spans="1:15" x14ac:dyDescent="0.3">
      <c r="A1498" t="s">
        <v>1544</v>
      </c>
      <c r="B1498">
        <v>208</v>
      </c>
      <c r="C1498">
        <v>122</v>
      </c>
      <c r="D1498">
        <v>31598308</v>
      </c>
      <c r="E1498" t="s">
        <v>211</v>
      </c>
      <c r="F1498" t="s">
        <v>482</v>
      </c>
      <c r="G1498" t="s">
        <v>3870</v>
      </c>
      <c r="H1498">
        <v>124765</v>
      </c>
      <c r="I1498">
        <v>541</v>
      </c>
      <c r="J1498" t="s">
        <v>29</v>
      </c>
      <c r="K1498" t="s">
        <v>30</v>
      </c>
      <c r="L1498">
        <v>35000000</v>
      </c>
      <c r="M1498">
        <v>2001</v>
      </c>
      <c r="N1498">
        <v>6.8</v>
      </c>
      <c r="O1498">
        <v>-3401692</v>
      </c>
    </row>
    <row r="1499" spans="1:15" x14ac:dyDescent="0.3">
      <c r="A1499" t="s">
        <v>2182</v>
      </c>
      <c r="B1499">
        <v>78</v>
      </c>
      <c r="C1499">
        <v>95</v>
      </c>
      <c r="D1499">
        <v>37606</v>
      </c>
      <c r="E1499" t="s">
        <v>305</v>
      </c>
      <c r="F1499" t="s">
        <v>2752</v>
      </c>
      <c r="G1499" t="s">
        <v>3872</v>
      </c>
      <c r="H1499">
        <v>31836</v>
      </c>
      <c r="I1499">
        <v>90</v>
      </c>
      <c r="J1499" t="s">
        <v>29</v>
      </c>
      <c r="K1499" t="s">
        <v>442</v>
      </c>
      <c r="L1499">
        <v>3500000</v>
      </c>
      <c r="M1499">
        <v>2009</v>
      </c>
      <c r="N1499">
        <v>6.8</v>
      </c>
      <c r="O1499">
        <v>-3462394</v>
      </c>
    </row>
    <row r="1500" spans="1:15" x14ac:dyDescent="0.3">
      <c r="A1500" t="s">
        <v>2987</v>
      </c>
      <c r="B1500">
        <v>110</v>
      </c>
      <c r="C1500">
        <v>108</v>
      </c>
      <c r="D1500">
        <v>26525834</v>
      </c>
      <c r="E1500" t="s">
        <v>699</v>
      </c>
      <c r="F1500" t="s">
        <v>2987</v>
      </c>
      <c r="G1500" t="s">
        <v>3873</v>
      </c>
      <c r="H1500">
        <v>21998</v>
      </c>
      <c r="I1500">
        <v>227</v>
      </c>
      <c r="J1500" t="s">
        <v>29</v>
      </c>
      <c r="K1500" t="s">
        <v>30</v>
      </c>
      <c r="L1500">
        <v>30000000</v>
      </c>
      <c r="M1500">
        <v>1998</v>
      </c>
      <c r="N1500">
        <v>6.8</v>
      </c>
      <c r="O1500">
        <v>-3474166</v>
      </c>
    </row>
    <row r="1501" spans="1:15" x14ac:dyDescent="0.3">
      <c r="A1501" t="s">
        <v>2109</v>
      </c>
      <c r="B1501">
        <v>53</v>
      </c>
      <c r="C1501">
        <v>152</v>
      </c>
      <c r="D1501">
        <v>14873</v>
      </c>
      <c r="E1501" t="s">
        <v>3874</v>
      </c>
      <c r="F1501" t="s">
        <v>3875</v>
      </c>
      <c r="G1501" t="s">
        <v>3876</v>
      </c>
      <c r="H1501">
        <v>5294</v>
      </c>
      <c r="I1501">
        <v>67</v>
      </c>
      <c r="J1501" t="s">
        <v>29</v>
      </c>
      <c r="K1501" t="s">
        <v>30</v>
      </c>
      <c r="L1501">
        <v>3800000</v>
      </c>
      <c r="M1501">
        <v>1965</v>
      </c>
      <c r="N1501">
        <v>6.8</v>
      </c>
      <c r="O1501">
        <v>-3785127</v>
      </c>
    </row>
    <row r="1502" spans="1:15" x14ac:dyDescent="0.3">
      <c r="A1502" t="s">
        <v>3877</v>
      </c>
      <c r="B1502">
        <v>19</v>
      </c>
      <c r="C1502">
        <v>103</v>
      </c>
      <c r="D1502">
        <v>1100000</v>
      </c>
      <c r="E1502" t="s">
        <v>26</v>
      </c>
      <c r="F1502" t="s">
        <v>3878</v>
      </c>
      <c r="G1502" t="s">
        <v>3879</v>
      </c>
      <c r="H1502">
        <v>3665</v>
      </c>
      <c r="I1502">
        <v>39</v>
      </c>
      <c r="J1502" t="s">
        <v>29</v>
      </c>
      <c r="K1502" t="s">
        <v>30</v>
      </c>
      <c r="L1502">
        <v>5000000</v>
      </c>
      <c r="M1502">
        <v>1992</v>
      </c>
      <c r="N1502">
        <v>6.8</v>
      </c>
      <c r="O1502">
        <v>-3900000</v>
      </c>
    </row>
    <row r="1503" spans="1:15" x14ac:dyDescent="0.3">
      <c r="A1503" t="s">
        <v>929</v>
      </c>
      <c r="B1503">
        <v>262</v>
      </c>
      <c r="C1503">
        <v>150</v>
      </c>
      <c r="D1503">
        <v>3958500</v>
      </c>
      <c r="E1503" t="s">
        <v>60</v>
      </c>
      <c r="F1503" t="s">
        <v>1627</v>
      </c>
      <c r="G1503" t="s">
        <v>3880</v>
      </c>
      <c r="H1503">
        <v>17933</v>
      </c>
      <c r="I1503">
        <v>165</v>
      </c>
      <c r="J1503" t="s">
        <v>29</v>
      </c>
      <c r="K1503" t="s">
        <v>200</v>
      </c>
      <c r="L1503">
        <v>8200000</v>
      </c>
      <c r="M1503">
        <v>2014</v>
      </c>
      <c r="N1503">
        <v>6.8</v>
      </c>
      <c r="O1503">
        <v>-4241500</v>
      </c>
    </row>
    <row r="1504" spans="1:15" x14ac:dyDescent="0.3">
      <c r="A1504" t="s">
        <v>1564</v>
      </c>
      <c r="B1504">
        <v>158</v>
      </c>
      <c r="C1504">
        <v>99</v>
      </c>
      <c r="D1504">
        <v>2344847</v>
      </c>
      <c r="E1504" t="s">
        <v>459</v>
      </c>
      <c r="F1504" t="s">
        <v>120</v>
      </c>
      <c r="G1504" t="s">
        <v>3881</v>
      </c>
      <c r="H1504">
        <v>18561</v>
      </c>
      <c r="I1504">
        <v>119</v>
      </c>
      <c r="J1504" t="s">
        <v>29</v>
      </c>
      <c r="K1504" t="s">
        <v>30</v>
      </c>
      <c r="L1504">
        <v>7000000</v>
      </c>
      <c r="M1504">
        <v>2008</v>
      </c>
      <c r="N1504">
        <v>6.8</v>
      </c>
      <c r="O1504">
        <v>-4655153</v>
      </c>
    </row>
    <row r="1505" spans="1:15" x14ac:dyDescent="0.3">
      <c r="A1505" t="s">
        <v>2886</v>
      </c>
      <c r="B1505">
        <v>84</v>
      </c>
      <c r="C1505">
        <v>97</v>
      </c>
      <c r="D1505">
        <v>1029017</v>
      </c>
      <c r="E1505" t="s">
        <v>588</v>
      </c>
      <c r="F1505" t="s">
        <v>568</v>
      </c>
      <c r="G1505" t="s">
        <v>3882</v>
      </c>
      <c r="H1505">
        <v>12049</v>
      </c>
      <c r="I1505">
        <v>135</v>
      </c>
      <c r="J1505" t="s">
        <v>29</v>
      </c>
      <c r="K1505" t="s">
        <v>30</v>
      </c>
      <c r="L1505">
        <v>6500000</v>
      </c>
      <c r="M1505">
        <v>2004</v>
      </c>
      <c r="N1505">
        <v>6.8</v>
      </c>
      <c r="O1505">
        <v>-5470983</v>
      </c>
    </row>
    <row r="1506" spans="1:15" x14ac:dyDescent="0.3">
      <c r="A1506" t="s">
        <v>3883</v>
      </c>
      <c r="B1506">
        <v>90</v>
      </c>
      <c r="C1506">
        <v>118</v>
      </c>
      <c r="D1506">
        <v>4280577</v>
      </c>
      <c r="E1506" t="s">
        <v>2343</v>
      </c>
      <c r="F1506" t="s">
        <v>3884</v>
      </c>
      <c r="G1506" t="s">
        <v>3885</v>
      </c>
      <c r="H1506">
        <v>50919</v>
      </c>
      <c r="I1506">
        <v>114</v>
      </c>
      <c r="J1506" t="s">
        <v>29</v>
      </c>
      <c r="K1506" t="s">
        <v>30</v>
      </c>
      <c r="L1506">
        <v>10000000</v>
      </c>
      <c r="M1506">
        <v>2005</v>
      </c>
      <c r="N1506">
        <v>6.8</v>
      </c>
      <c r="O1506">
        <v>-5719423</v>
      </c>
    </row>
    <row r="1507" spans="1:15" x14ac:dyDescent="0.3">
      <c r="A1507" t="s">
        <v>1365</v>
      </c>
      <c r="B1507">
        <v>157</v>
      </c>
      <c r="C1507">
        <v>98</v>
      </c>
      <c r="D1507">
        <v>1641788</v>
      </c>
      <c r="E1507" t="s">
        <v>269</v>
      </c>
      <c r="F1507" t="s">
        <v>3887</v>
      </c>
      <c r="G1507" t="s">
        <v>3888</v>
      </c>
      <c r="H1507">
        <v>30096</v>
      </c>
      <c r="I1507">
        <v>213</v>
      </c>
      <c r="J1507" t="s">
        <v>29</v>
      </c>
      <c r="K1507" t="s">
        <v>442</v>
      </c>
      <c r="L1507">
        <v>8000000</v>
      </c>
      <c r="M1507">
        <v>2002</v>
      </c>
      <c r="N1507">
        <v>6.8</v>
      </c>
      <c r="O1507">
        <v>-6358212</v>
      </c>
    </row>
    <row r="1508" spans="1:15" x14ac:dyDescent="0.3">
      <c r="A1508" t="s">
        <v>2414</v>
      </c>
      <c r="B1508">
        <v>52</v>
      </c>
      <c r="C1508">
        <v>115</v>
      </c>
      <c r="D1508">
        <v>529766</v>
      </c>
      <c r="E1508" t="s">
        <v>26</v>
      </c>
      <c r="F1508" t="s">
        <v>478</v>
      </c>
      <c r="G1508" t="s">
        <v>3889</v>
      </c>
      <c r="H1508">
        <v>22345</v>
      </c>
      <c r="I1508">
        <v>144</v>
      </c>
      <c r="J1508" t="s">
        <v>29</v>
      </c>
      <c r="K1508" t="s">
        <v>30</v>
      </c>
      <c r="L1508">
        <v>7000000</v>
      </c>
      <c r="M1508">
        <v>1995</v>
      </c>
      <c r="N1508">
        <v>6.8</v>
      </c>
      <c r="O1508">
        <v>-6470234</v>
      </c>
    </row>
    <row r="1509" spans="1:15" x14ac:dyDescent="0.3">
      <c r="A1509" t="s">
        <v>404</v>
      </c>
      <c r="B1509">
        <v>242</v>
      </c>
      <c r="C1509">
        <v>132</v>
      </c>
      <c r="D1509">
        <v>59035104</v>
      </c>
      <c r="E1509" t="s">
        <v>3890</v>
      </c>
      <c r="F1509" t="s">
        <v>3891</v>
      </c>
      <c r="G1509" t="s">
        <v>3892</v>
      </c>
      <c r="H1509">
        <v>244566</v>
      </c>
      <c r="I1509">
        <v>597</v>
      </c>
      <c r="J1509" t="s">
        <v>29</v>
      </c>
      <c r="K1509" t="s">
        <v>30</v>
      </c>
      <c r="L1509">
        <v>66000000</v>
      </c>
      <c r="M1509">
        <v>2004</v>
      </c>
      <c r="N1509">
        <v>6.8</v>
      </c>
      <c r="O1509">
        <v>-6964896</v>
      </c>
    </row>
    <row r="1510" spans="1:15" x14ac:dyDescent="0.3">
      <c r="A1510" t="s">
        <v>354</v>
      </c>
      <c r="B1510">
        <v>23</v>
      </c>
      <c r="C1510">
        <v>106</v>
      </c>
      <c r="D1510">
        <v>532190</v>
      </c>
      <c r="E1510" t="s">
        <v>3894</v>
      </c>
      <c r="F1510" t="s">
        <v>3837</v>
      </c>
      <c r="G1510" t="s">
        <v>3895</v>
      </c>
      <c r="H1510">
        <v>5673</v>
      </c>
      <c r="I1510">
        <v>37</v>
      </c>
      <c r="J1510" t="s">
        <v>29</v>
      </c>
      <c r="K1510" t="s">
        <v>30</v>
      </c>
      <c r="L1510">
        <v>8000000</v>
      </c>
      <c r="M1510">
        <v>1997</v>
      </c>
      <c r="N1510">
        <v>6.8</v>
      </c>
      <c r="O1510">
        <v>-7467810</v>
      </c>
    </row>
    <row r="1511" spans="1:15" x14ac:dyDescent="0.3">
      <c r="A1511" t="s">
        <v>2192</v>
      </c>
      <c r="B1511">
        <v>140</v>
      </c>
      <c r="C1511">
        <v>93</v>
      </c>
      <c r="D1511">
        <v>298110</v>
      </c>
      <c r="E1511" t="s">
        <v>3363</v>
      </c>
      <c r="F1511" t="s">
        <v>3897</v>
      </c>
      <c r="G1511" t="s">
        <v>3898</v>
      </c>
      <c r="H1511">
        <v>25055</v>
      </c>
      <c r="I1511">
        <v>98</v>
      </c>
      <c r="J1511" t="s">
        <v>29</v>
      </c>
      <c r="K1511" t="s">
        <v>442</v>
      </c>
      <c r="L1511">
        <v>8000000</v>
      </c>
      <c r="M1511">
        <v>2006</v>
      </c>
      <c r="N1511">
        <v>6.8</v>
      </c>
      <c r="O1511">
        <v>-7701890</v>
      </c>
    </row>
    <row r="1512" spans="1:15" x14ac:dyDescent="0.3">
      <c r="A1512" t="s">
        <v>2178</v>
      </c>
      <c r="B1512">
        <v>219</v>
      </c>
      <c r="C1512">
        <v>96</v>
      </c>
      <c r="D1512">
        <v>50807639</v>
      </c>
      <c r="E1512" t="s">
        <v>296</v>
      </c>
      <c r="F1512" t="s">
        <v>3899</v>
      </c>
      <c r="G1512" t="s">
        <v>3900</v>
      </c>
      <c r="H1512">
        <v>40883</v>
      </c>
      <c r="I1512">
        <v>122</v>
      </c>
      <c r="J1512" t="s">
        <v>29</v>
      </c>
      <c r="K1512" t="s">
        <v>30</v>
      </c>
      <c r="L1512">
        <v>60000000</v>
      </c>
      <c r="M1512">
        <v>2014</v>
      </c>
      <c r="N1512">
        <v>6.8</v>
      </c>
      <c r="O1512">
        <v>-9192361</v>
      </c>
    </row>
    <row r="1513" spans="1:15" x14ac:dyDescent="0.3">
      <c r="A1513" t="s">
        <v>2580</v>
      </c>
      <c r="B1513">
        <v>104</v>
      </c>
      <c r="C1513">
        <v>112</v>
      </c>
      <c r="D1513">
        <v>3169424</v>
      </c>
      <c r="E1513" t="s">
        <v>459</v>
      </c>
      <c r="F1513" t="s">
        <v>3902</v>
      </c>
      <c r="G1513" t="s">
        <v>3903</v>
      </c>
      <c r="H1513">
        <v>18442</v>
      </c>
      <c r="I1513">
        <v>59</v>
      </c>
      <c r="J1513" t="s">
        <v>29</v>
      </c>
      <c r="K1513" t="s">
        <v>30</v>
      </c>
      <c r="L1513">
        <v>13000000</v>
      </c>
      <c r="M1513">
        <v>2007</v>
      </c>
      <c r="N1513">
        <v>6.8</v>
      </c>
      <c r="O1513">
        <v>-9830576</v>
      </c>
    </row>
    <row r="1514" spans="1:15" x14ac:dyDescent="0.3">
      <c r="A1514" t="s">
        <v>539</v>
      </c>
      <c r="B1514">
        <v>69</v>
      </c>
      <c r="C1514">
        <v>101</v>
      </c>
      <c r="D1514">
        <v>9714482</v>
      </c>
      <c r="E1514" t="s">
        <v>1076</v>
      </c>
      <c r="F1514" t="s">
        <v>3904</v>
      </c>
      <c r="G1514" t="s">
        <v>3905</v>
      </c>
      <c r="H1514">
        <v>30083</v>
      </c>
      <c r="I1514">
        <v>140</v>
      </c>
      <c r="J1514" t="s">
        <v>29</v>
      </c>
      <c r="K1514" t="s">
        <v>30</v>
      </c>
      <c r="L1514">
        <v>20000000</v>
      </c>
      <c r="M1514">
        <v>1996</v>
      </c>
      <c r="N1514">
        <v>6.8</v>
      </c>
      <c r="O1514">
        <v>-10285518</v>
      </c>
    </row>
    <row r="1515" spans="1:15" x14ac:dyDescent="0.3">
      <c r="A1515" t="s">
        <v>268</v>
      </c>
      <c r="B1515">
        <v>469</v>
      </c>
      <c r="C1515">
        <v>99</v>
      </c>
      <c r="D1515">
        <v>1702277</v>
      </c>
      <c r="E1515" t="s">
        <v>224</v>
      </c>
      <c r="F1515" t="s">
        <v>3906</v>
      </c>
      <c r="G1515" t="s">
        <v>3907</v>
      </c>
      <c r="H1515">
        <v>84620</v>
      </c>
      <c r="I1515">
        <v>235</v>
      </c>
      <c r="J1515" t="s">
        <v>29</v>
      </c>
      <c r="K1515" t="s">
        <v>200</v>
      </c>
      <c r="L1515">
        <v>12000000</v>
      </c>
      <c r="M1515">
        <v>2013</v>
      </c>
      <c r="N1515">
        <v>6.8</v>
      </c>
      <c r="O1515">
        <v>-10297723</v>
      </c>
    </row>
    <row r="1516" spans="1:15" x14ac:dyDescent="0.3">
      <c r="A1516" t="s">
        <v>3765</v>
      </c>
      <c r="B1516">
        <v>126</v>
      </c>
      <c r="C1516">
        <v>110</v>
      </c>
      <c r="D1516">
        <v>14589444</v>
      </c>
      <c r="E1516" t="s">
        <v>699</v>
      </c>
      <c r="F1516" t="s">
        <v>3908</v>
      </c>
      <c r="G1516" t="s">
        <v>3909</v>
      </c>
      <c r="H1516">
        <v>171151</v>
      </c>
      <c r="I1516">
        <v>513</v>
      </c>
      <c r="J1516" t="s">
        <v>29</v>
      </c>
      <c r="K1516" t="s">
        <v>30</v>
      </c>
      <c r="L1516">
        <v>25000000</v>
      </c>
      <c r="M1516">
        <v>2004</v>
      </c>
      <c r="N1516">
        <v>6.8</v>
      </c>
      <c r="O1516">
        <v>-10410556</v>
      </c>
    </row>
    <row r="1517" spans="1:15" x14ac:dyDescent="0.3">
      <c r="A1517" t="s">
        <v>978</v>
      </c>
      <c r="B1517">
        <v>166</v>
      </c>
      <c r="C1517">
        <v>111</v>
      </c>
      <c r="D1517">
        <v>9525276</v>
      </c>
      <c r="E1517" t="s">
        <v>1576</v>
      </c>
      <c r="F1517" t="s">
        <v>3911</v>
      </c>
      <c r="G1517" t="s">
        <v>3912</v>
      </c>
      <c r="H1517">
        <v>60156</v>
      </c>
      <c r="I1517">
        <v>299</v>
      </c>
      <c r="J1517" t="s">
        <v>29</v>
      </c>
      <c r="K1517" t="s">
        <v>30</v>
      </c>
      <c r="L1517">
        <v>20000000</v>
      </c>
      <c r="M1517">
        <v>2007</v>
      </c>
      <c r="N1517">
        <v>6.8</v>
      </c>
      <c r="O1517">
        <v>-10474724</v>
      </c>
    </row>
    <row r="1518" spans="1:15" x14ac:dyDescent="0.3">
      <c r="A1518" t="s">
        <v>2161</v>
      </c>
      <c r="B1518">
        <v>78</v>
      </c>
      <c r="C1518">
        <v>104</v>
      </c>
      <c r="D1518">
        <v>352786</v>
      </c>
      <c r="E1518" t="s">
        <v>1222</v>
      </c>
      <c r="F1518" t="s">
        <v>3913</v>
      </c>
      <c r="G1518" t="s">
        <v>3914</v>
      </c>
      <c r="H1518">
        <v>11132</v>
      </c>
      <c r="I1518">
        <v>86</v>
      </c>
      <c r="J1518" t="s">
        <v>29</v>
      </c>
      <c r="K1518" t="s">
        <v>30</v>
      </c>
      <c r="L1518">
        <v>11000000</v>
      </c>
      <c r="M1518">
        <v>2006</v>
      </c>
      <c r="N1518">
        <v>6.8</v>
      </c>
      <c r="O1518">
        <v>-10647214</v>
      </c>
    </row>
    <row r="1519" spans="1:15" x14ac:dyDescent="0.3">
      <c r="A1519" t="s">
        <v>1568</v>
      </c>
      <c r="B1519">
        <v>288</v>
      </c>
      <c r="C1519">
        <v>116</v>
      </c>
      <c r="D1519">
        <v>11326836</v>
      </c>
      <c r="E1519" t="s">
        <v>208</v>
      </c>
      <c r="F1519" t="s">
        <v>40</v>
      </c>
      <c r="G1519" t="s">
        <v>3915</v>
      </c>
      <c r="H1519">
        <v>83171</v>
      </c>
      <c r="I1519">
        <v>231</v>
      </c>
      <c r="J1519" t="s">
        <v>29</v>
      </c>
      <c r="K1519" t="s">
        <v>30</v>
      </c>
      <c r="L1519">
        <v>22000000</v>
      </c>
      <c r="M1519">
        <v>2013</v>
      </c>
      <c r="N1519">
        <v>6.8</v>
      </c>
      <c r="O1519">
        <v>-10673164</v>
      </c>
    </row>
    <row r="1520" spans="1:15" x14ac:dyDescent="0.3">
      <c r="A1520" t="s">
        <v>2184</v>
      </c>
      <c r="B1520">
        <v>42</v>
      </c>
      <c r="C1520">
        <v>95</v>
      </c>
      <c r="D1520">
        <v>4193025</v>
      </c>
      <c r="E1520" t="s">
        <v>2765</v>
      </c>
      <c r="F1520" t="s">
        <v>3904</v>
      </c>
      <c r="G1520" t="s">
        <v>3917</v>
      </c>
      <c r="H1520">
        <v>30682</v>
      </c>
      <c r="I1520">
        <v>194</v>
      </c>
      <c r="J1520" t="s">
        <v>29</v>
      </c>
      <c r="K1520" t="s">
        <v>30</v>
      </c>
      <c r="L1520">
        <v>15000000</v>
      </c>
      <c r="M1520">
        <v>1999</v>
      </c>
      <c r="N1520">
        <v>6.8</v>
      </c>
      <c r="O1520">
        <v>-10806975</v>
      </c>
    </row>
    <row r="1521" spans="1:15" x14ac:dyDescent="0.3">
      <c r="A1521" t="s">
        <v>1473</v>
      </c>
      <c r="B1521">
        <v>123</v>
      </c>
      <c r="C1521">
        <v>111</v>
      </c>
      <c r="D1521">
        <v>548934</v>
      </c>
      <c r="E1521" t="s">
        <v>2585</v>
      </c>
      <c r="F1521" t="s">
        <v>3919</v>
      </c>
      <c r="G1521" t="s">
        <v>3920</v>
      </c>
      <c r="H1521">
        <v>16863</v>
      </c>
      <c r="I1521">
        <v>57</v>
      </c>
      <c r="J1521" t="s">
        <v>29</v>
      </c>
      <c r="K1521" t="s">
        <v>361</v>
      </c>
      <c r="L1521">
        <v>12000000</v>
      </c>
      <c r="M1521">
        <v>2009</v>
      </c>
      <c r="N1521">
        <v>6.8</v>
      </c>
      <c r="O1521">
        <v>-11451066</v>
      </c>
    </row>
    <row r="1522" spans="1:15" x14ac:dyDescent="0.3">
      <c r="A1522" t="s">
        <v>824</v>
      </c>
      <c r="B1522">
        <v>214</v>
      </c>
      <c r="C1522">
        <v>108</v>
      </c>
      <c r="D1522">
        <v>9528092</v>
      </c>
      <c r="E1522" t="s">
        <v>832</v>
      </c>
      <c r="F1522" t="s">
        <v>761</v>
      </c>
      <c r="G1522" t="s">
        <v>3922</v>
      </c>
      <c r="H1522">
        <v>38513</v>
      </c>
      <c r="I1522">
        <v>127</v>
      </c>
      <c r="J1522" t="s">
        <v>29</v>
      </c>
      <c r="K1522" t="s">
        <v>30</v>
      </c>
      <c r="L1522">
        <v>22000000</v>
      </c>
      <c r="M1522">
        <v>2010</v>
      </c>
      <c r="N1522">
        <v>6.8</v>
      </c>
      <c r="O1522">
        <v>-12471908</v>
      </c>
    </row>
    <row r="1523" spans="1:15" x14ac:dyDescent="0.3">
      <c r="A1523" t="s">
        <v>648</v>
      </c>
      <c r="B1523">
        <v>64</v>
      </c>
      <c r="C1523">
        <v>109</v>
      </c>
      <c r="D1523">
        <v>4250320</v>
      </c>
      <c r="E1523" t="s">
        <v>3924</v>
      </c>
      <c r="F1523" t="s">
        <v>3925</v>
      </c>
      <c r="G1523" t="s">
        <v>3926</v>
      </c>
      <c r="H1523">
        <v>14870</v>
      </c>
      <c r="I1523">
        <v>86</v>
      </c>
      <c r="J1523" t="s">
        <v>29</v>
      </c>
      <c r="K1523" t="s">
        <v>30</v>
      </c>
      <c r="L1523">
        <v>18000000</v>
      </c>
      <c r="M1523">
        <v>1985</v>
      </c>
      <c r="N1523">
        <v>6.8</v>
      </c>
      <c r="O1523">
        <v>-13749680</v>
      </c>
    </row>
    <row r="1524" spans="1:15" x14ac:dyDescent="0.3">
      <c r="A1524" t="s">
        <v>2163</v>
      </c>
      <c r="B1524">
        <v>60</v>
      </c>
      <c r="C1524">
        <v>102</v>
      </c>
      <c r="D1524">
        <v>317040</v>
      </c>
      <c r="E1524" t="s">
        <v>588</v>
      </c>
      <c r="F1524" t="s">
        <v>430</v>
      </c>
      <c r="G1524" t="s">
        <v>3927</v>
      </c>
      <c r="H1524">
        <v>6723</v>
      </c>
      <c r="I1524">
        <v>36</v>
      </c>
      <c r="J1524" t="s">
        <v>29</v>
      </c>
      <c r="K1524" t="s">
        <v>30</v>
      </c>
      <c r="L1524">
        <v>15500000</v>
      </c>
      <c r="M1524">
        <v>2008</v>
      </c>
      <c r="N1524">
        <v>6.8</v>
      </c>
      <c r="O1524">
        <v>-15182960</v>
      </c>
    </row>
    <row r="1525" spans="1:15" x14ac:dyDescent="0.3">
      <c r="A1525" t="s">
        <v>2176</v>
      </c>
      <c r="B1525">
        <v>354</v>
      </c>
      <c r="C1525">
        <v>135</v>
      </c>
      <c r="D1525">
        <v>134518390</v>
      </c>
      <c r="E1525" t="s">
        <v>248</v>
      </c>
      <c r="F1525" t="s">
        <v>1944</v>
      </c>
      <c r="G1525" t="s">
        <v>3928</v>
      </c>
      <c r="H1525">
        <v>326286</v>
      </c>
      <c r="I1525">
        <v>643</v>
      </c>
      <c r="J1525" t="s">
        <v>29</v>
      </c>
      <c r="K1525" t="s">
        <v>30</v>
      </c>
      <c r="L1525">
        <v>150000000</v>
      </c>
      <c r="M1525">
        <v>2008</v>
      </c>
      <c r="N1525">
        <v>6.8</v>
      </c>
      <c r="O1525">
        <v>-15481610</v>
      </c>
    </row>
    <row r="1526" spans="1:15" x14ac:dyDescent="0.3">
      <c r="A1526" t="s">
        <v>3930</v>
      </c>
      <c r="B1526">
        <v>62</v>
      </c>
      <c r="C1526">
        <v>110</v>
      </c>
      <c r="D1526">
        <v>38553833</v>
      </c>
      <c r="E1526" t="s">
        <v>3931</v>
      </c>
      <c r="F1526" t="s">
        <v>1729</v>
      </c>
      <c r="G1526" t="s">
        <v>3932</v>
      </c>
      <c r="H1526">
        <v>46239</v>
      </c>
      <c r="I1526">
        <v>155</v>
      </c>
      <c r="J1526" t="s">
        <v>29</v>
      </c>
      <c r="K1526" t="s">
        <v>30</v>
      </c>
      <c r="L1526">
        <v>55000000</v>
      </c>
      <c r="M1526">
        <v>1996</v>
      </c>
      <c r="N1526">
        <v>6.8</v>
      </c>
      <c r="O1526">
        <v>-16446167</v>
      </c>
    </row>
    <row r="1527" spans="1:15" x14ac:dyDescent="0.3">
      <c r="A1527" t="s">
        <v>1995</v>
      </c>
      <c r="B1527">
        <v>131</v>
      </c>
      <c r="C1527">
        <v>122</v>
      </c>
      <c r="D1527">
        <v>9664316</v>
      </c>
      <c r="E1527" t="s">
        <v>224</v>
      </c>
      <c r="F1527" t="s">
        <v>221</v>
      </c>
      <c r="G1527" t="s">
        <v>3934</v>
      </c>
      <c r="H1527">
        <v>47203</v>
      </c>
      <c r="I1527">
        <v>197</v>
      </c>
      <c r="J1527" t="s">
        <v>29</v>
      </c>
      <c r="K1527" t="s">
        <v>30</v>
      </c>
      <c r="L1527">
        <v>27500000</v>
      </c>
      <c r="M1527">
        <v>2007</v>
      </c>
      <c r="N1527">
        <v>6.8</v>
      </c>
      <c r="O1527">
        <v>-17835684</v>
      </c>
    </row>
    <row r="1528" spans="1:15" x14ac:dyDescent="0.3">
      <c r="A1528" t="s">
        <v>746</v>
      </c>
      <c r="B1528">
        <v>316</v>
      </c>
      <c r="C1528">
        <v>98</v>
      </c>
      <c r="D1528">
        <v>81557479</v>
      </c>
      <c r="E1528" t="s">
        <v>175</v>
      </c>
      <c r="F1528" t="s">
        <v>837</v>
      </c>
      <c r="G1528" t="s">
        <v>3935</v>
      </c>
      <c r="H1528">
        <v>149947</v>
      </c>
      <c r="I1528">
        <v>326</v>
      </c>
      <c r="J1528" t="s">
        <v>29</v>
      </c>
      <c r="K1528" t="s">
        <v>30</v>
      </c>
      <c r="L1528">
        <v>100000000</v>
      </c>
      <c r="M1528">
        <v>2010</v>
      </c>
      <c r="N1528">
        <v>6.8</v>
      </c>
      <c r="O1528">
        <v>-18442521</v>
      </c>
    </row>
    <row r="1529" spans="1:15" x14ac:dyDescent="0.3">
      <c r="A1529" t="s">
        <v>539</v>
      </c>
      <c r="B1529">
        <v>116</v>
      </c>
      <c r="C1529">
        <v>103</v>
      </c>
      <c r="D1529">
        <v>7496522</v>
      </c>
      <c r="E1529" t="s">
        <v>3936</v>
      </c>
      <c r="F1529" t="s">
        <v>539</v>
      </c>
      <c r="G1529" t="s">
        <v>3937</v>
      </c>
      <c r="H1529">
        <v>31798</v>
      </c>
      <c r="I1529">
        <v>178</v>
      </c>
      <c r="J1529" t="s">
        <v>29</v>
      </c>
      <c r="K1529" t="s">
        <v>30</v>
      </c>
      <c r="L1529">
        <v>26000000</v>
      </c>
      <c r="M1529">
        <v>2001</v>
      </c>
      <c r="N1529">
        <v>6.8</v>
      </c>
      <c r="O1529">
        <v>-18503478</v>
      </c>
    </row>
    <row r="1530" spans="1:15" x14ac:dyDescent="0.3">
      <c r="A1530" t="s">
        <v>2157</v>
      </c>
      <c r="B1530">
        <v>118</v>
      </c>
      <c r="C1530">
        <v>106</v>
      </c>
      <c r="D1530">
        <v>7486906</v>
      </c>
      <c r="E1530" t="s">
        <v>157</v>
      </c>
      <c r="F1530" t="s">
        <v>2897</v>
      </c>
      <c r="G1530" t="s">
        <v>3938</v>
      </c>
      <c r="H1530">
        <v>17436</v>
      </c>
      <c r="I1530">
        <v>71</v>
      </c>
      <c r="J1530" t="s">
        <v>29</v>
      </c>
      <c r="K1530" t="s">
        <v>30</v>
      </c>
      <c r="L1530">
        <v>27000000</v>
      </c>
      <c r="M1530">
        <v>2007</v>
      </c>
      <c r="N1530">
        <v>6.8</v>
      </c>
      <c r="O1530">
        <v>-19513094</v>
      </c>
    </row>
    <row r="1531" spans="1:15" x14ac:dyDescent="0.3">
      <c r="A1531" t="s">
        <v>1231</v>
      </c>
      <c r="B1531">
        <v>95</v>
      </c>
      <c r="C1531">
        <v>127</v>
      </c>
      <c r="D1531">
        <v>14378353</v>
      </c>
      <c r="E1531" t="s">
        <v>1527</v>
      </c>
      <c r="F1531" t="s">
        <v>3940</v>
      </c>
      <c r="G1531" t="s">
        <v>3941</v>
      </c>
      <c r="H1531">
        <v>12375</v>
      </c>
      <c r="I1531">
        <v>194</v>
      </c>
      <c r="J1531" t="s">
        <v>29</v>
      </c>
      <c r="K1531" t="s">
        <v>30</v>
      </c>
      <c r="L1531">
        <v>36000000</v>
      </c>
      <c r="M1531">
        <v>1999</v>
      </c>
      <c r="N1531">
        <v>6.8</v>
      </c>
      <c r="O1531">
        <v>-21621647</v>
      </c>
    </row>
    <row r="1532" spans="1:15" x14ac:dyDescent="0.3">
      <c r="A1532" t="s">
        <v>2835</v>
      </c>
      <c r="B1532">
        <v>219</v>
      </c>
      <c r="C1532">
        <v>108</v>
      </c>
      <c r="D1532">
        <v>10326062</v>
      </c>
      <c r="E1532" t="s">
        <v>3943</v>
      </c>
      <c r="F1532" t="s">
        <v>3944</v>
      </c>
      <c r="G1532" t="s">
        <v>3945</v>
      </c>
      <c r="H1532">
        <v>121432</v>
      </c>
      <c r="I1532">
        <v>310</v>
      </c>
      <c r="J1532" t="s">
        <v>29</v>
      </c>
      <c r="K1532" t="s">
        <v>227</v>
      </c>
      <c r="L1532">
        <v>33000000</v>
      </c>
      <c r="M1532">
        <v>2009</v>
      </c>
      <c r="N1532">
        <v>6.8</v>
      </c>
      <c r="O1532">
        <v>-22673938</v>
      </c>
    </row>
    <row r="1533" spans="1:15" x14ac:dyDescent="0.3">
      <c r="A1533" t="s">
        <v>685</v>
      </c>
      <c r="B1533">
        <v>333</v>
      </c>
      <c r="C1533">
        <v>101</v>
      </c>
      <c r="D1533">
        <v>77222184</v>
      </c>
      <c r="E1533" t="s">
        <v>938</v>
      </c>
      <c r="F1533" t="s">
        <v>1605</v>
      </c>
      <c r="G1533" t="s">
        <v>3947</v>
      </c>
      <c r="H1533">
        <v>87677</v>
      </c>
      <c r="I1533">
        <v>388</v>
      </c>
      <c r="J1533" t="s">
        <v>29</v>
      </c>
      <c r="K1533" t="s">
        <v>227</v>
      </c>
      <c r="L1533">
        <v>100000000</v>
      </c>
      <c r="M1533">
        <v>2009</v>
      </c>
      <c r="N1533">
        <v>6.8</v>
      </c>
      <c r="O1533">
        <v>-22777816</v>
      </c>
    </row>
    <row r="1534" spans="1:15" x14ac:dyDescent="0.3">
      <c r="A1534" t="s">
        <v>1106</v>
      </c>
      <c r="B1534">
        <v>119</v>
      </c>
      <c r="C1534">
        <v>111</v>
      </c>
      <c r="D1534">
        <v>11405825</v>
      </c>
      <c r="E1534" t="s">
        <v>92</v>
      </c>
      <c r="F1534" t="s">
        <v>150</v>
      </c>
      <c r="G1534" t="s">
        <v>3949</v>
      </c>
      <c r="H1534">
        <v>28542</v>
      </c>
      <c r="I1534">
        <v>208</v>
      </c>
      <c r="J1534" t="s">
        <v>29</v>
      </c>
      <c r="K1534" t="s">
        <v>30</v>
      </c>
      <c r="L1534">
        <v>35000000</v>
      </c>
      <c r="M1534">
        <v>2001</v>
      </c>
      <c r="N1534">
        <v>6.8</v>
      </c>
      <c r="O1534">
        <v>-23594175</v>
      </c>
    </row>
    <row r="1535" spans="1:15" x14ac:dyDescent="0.3">
      <c r="A1535" t="s">
        <v>587</v>
      </c>
      <c r="B1535">
        <v>160</v>
      </c>
      <c r="C1535">
        <v>107</v>
      </c>
      <c r="D1535">
        <v>1186957</v>
      </c>
      <c r="E1535" t="s">
        <v>92</v>
      </c>
      <c r="F1535" t="s">
        <v>3951</v>
      </c>
      <c r="G1535" t="s">
        <v>3952</v>
      </c>
      <c r="H1535">
        <v>9264</v>
      </c>
      <c r="I1535">
        <v>69</v>
      </c>
      <c r="J1535" t="s">
        <v>29</v>
      </c>
      <c r="K1535" t="s">
        <v>200</v>
      </c>
      <c r="L1535">
        <v>25000000</v>
      </c>
      <c r="M1535">
        <v>2008</v>
      </c>
      <c r="N1535">
        <v>6.8</v>
      </c>
      <c r="O1535">
        <v>-23813043</v>
      </c>
    </row>
    <row r="1536" spans="1:15" x14ac:dyDescent="0.3">
      <c r="A1536" t="s">
        <v>428</v>
      </c>
      <c r="B1536">
        <v>150</v>
      </c>
      <c r="C1536">
        <v>124</v>
      </c>
      <c r="D1536">
        <v>19719930</v>
      </c>
      <c r="E1536" t="s">
        <v>140</v>
      </c>
      <c r="F1536" t="s">
        <v>3953</v>
      </c>
      <c r="G1536" t="s">
        <v>3954</v>
      </c>
      <c r="H1536">
        <v>42621</v>
      </c>
      <c r="I1536">
        <v>531</v>
      </c>
      <c r="J1536" t="s">
        <v>29</v>
      </c>
      <c r="K1536" t="s">
        <v>30</v>
      </c>
      <c r="L1536">
        <v>45000000</v>
      </c>
      <c r="M1536">
        <v>2001</v>
      </c>
      <c r="N1536">
        <v>6.8</v>
      </c>
      <c r="O1536">
        <v>-25280070</v>
      </c>
    </row>
    <row r="1537" spans="1:15" x14ac:dyDescent="0.3">
      <c r="A1537" t="s">
        <v>1365</v>
      </c>
      <c r="B1537">
        <v>196</v>
      </c>
      <c r="C1537">
        <v>115</v>
      </c>
      <c r="D1537">
        <v>2840417</v>
      </c>
      <c r="E1537" t="s">
        <v>2263</v>
      </c>
      <c r="F1537" t="s">
        <v>2328</v>
      </c>
      <c r="G1537" t="s">
        <v>3956</v>
      </c>
      <c r="H1537">
        <v>77493</v>
      </c>
      <c r="I1537">
        <v>527</v>
      </c>
      <c r="J1537" t="s">
        <v>29</v>
      </c>
      <c r="K1537" t="s">
        <v>442</v>
      </c>
      <c r="L1537">
        <v>31000000</v>
      </c>
      <c r="M1537">
        <v>1999</v>
      </c>
      <c r="N1537">
        <v>6.8</v>
      </c>
      <c r="O1537">
        <v>-28159583</v>
      </c>
    </row>
    <row r="1538" spans="1:15" x14ac:dyDescent="0.3">
      <c r="A1538" t="s">
        <v>1025</v>
      </c>
      <c r="B1538">
        <v>134</v>
      </c>
      <c r="C1538">
        <v>129</v>
      </c>
      <c r="D1538">
        <v>537580</v>
      </c>
      <c r="E1538" t="s">
        <v>2086</v>
      </c>
      <c r="F1538" t="s">
        <v>400</v>
      </c>
      <c r="G1538" t="s">
        <v>3958</v>
      </c>
      <c r="H1538">
        <v>52972</v>
      </c>
      <c r="I1538">
        <v>124</v>
      </c>
      <c r="J1538" t="s">
        <v>29</v>
      </c>
      <c r="K1538" t="s">
        <v>30</v>
      </c>
      <c r="L1538">
        <v>30000000</v>
      </c>
      <c r="M1538">
        <v>2011</v>
      </c>
      <c r="N1538">
        <v>6.8</v>
      </c>
      <c r="O1538">
        <v>-29462420</v>
      </c>
    </row>
    <row r="1539" spans="1:15" x14ac:dyDescent="0.3">
      <c r="A1539" t="s">
        <v>363</v>
      </c>
      <c r="B1539">
        <v>292</v>
      </c>
      <c r="C1539">
        <v>123</v>
      </c>
      <c r="D1539">
        <v>7689458</v>
      </c>
      <c r="E1539" t="s">
        <v>3960</v>
      </c>
      <c r="F1539" t="s">
        <v>1207</v>
      </c>
      <c r="G1539" t="s">
        <v>3961</v>
      </c>
      <c r="H1539">
        <v>126307</v>
      </c>
      <c r="I1539">
        <v>210</v>
      </c>
      <c r="J1539" t="s">
        <v>29</v>
      </c>
      <c r="K1539" t="s">
        <v>200</v>
      </c>
      <c r="L1539">
        <v>40000000</v>
      </c>
      <c r="M1539">
        <v>2009</v>
      </c>
      <c r="N1539">
        <v>6.8</v>
      </c>
      <c r="O1539">
        <v>-32310542</v>
      </c>
    </row>
    <row r="1540" spans="1:15" x14ac:dyDescent="0.3">
      <c r="A1540" t="s">
        <v>725</v>
      </c>
      <c r="B1540">
        <v>95</v>
      </c>
      <c r="C1540">
        <v>148</v>
      </c>
      <c r="D1540">
        <v>630779</v>
      </c>
      <c r="E1540" t="s">
        <v>1717</v>
      </c>
      <c r="F1540" t="s">
        <v>3963</v>
      </c>
      <c r="G1540" t="s">
        <v>3964</v>
      </c>
      <c r="H1540">
        <v>11101</v>
      </c>
      <c r="I1540">
        <v>159</v>
      </c>
      <c r="J1540" t="s">
        <v>29</v>
      </c>
      <c r="K1540" t="s">
        <v>30</v>
      </c>
      <c r="L1540">
        <v>35000000</v>
      </c>
      <c r="M1540">
        <v>1999</v>
      </c>
      <c r="N1540">
        <v>6.8</v>
      </c>
      <c r="O1540">
        <v>-34369221</v>
      </c>
    </row>
    <row r="1541" spans="1:15" x14ac:dyDescent="0.3">
      <c r="A1541" t="s">
        <v>2048</v>
      </c>
      <c r="B1541">
        <v>146</v>
      </c>
      <c r="C1541">
        <v>95</v>
      </c>
      <c r="D1541">
        <v>84037039</v>
      </c>
      <c r="E1541" t="s">
        <v>3966</v>
      </c>
      <c r="F1541" t="s">
        <v>1204</v>
      </c>
      <c r="G1541" t="s">
        <v>3967</v>
      </c>
      <c r="H1541">
        <v>72591</v>
      </c>
      <c r="I1541">
        <v>289</v>
      </c>
      <c r="J1541" t="s">
        <v>29</v>
      </c>
      <c r="K1541" t="s">
        <v>30</v>
      </c>
      <c r="L1541">
        <v>120000000</v>
      </c>
      <c r="M1541">
        <v>2001</v>
      </c>
      <c r="N1541">
        <v>6.8</v>
      </c>
      <c r="O1541">
        <v>-35962961</v>
      </c>
    </row>
    <row r="1542" spans="1:15" x14ac:dyDescent="0.3">
      <c r="A1542" t="s">
        <v>115</v>
      </c>
      <c r="B1542">
        <v>163</v>
      </c>
      <c r="C1542">
        <v>121</v>
      </c>
      <c r="D1542">
        <v>16640210</v>
      </c>
      <c r="E1542" t="s">
        <v>224</v>
      </c>
      <c r="F1542" t="s">
        <v>1302</v>
      </c>
      <c r="G1542" t="s">
        <v>3969</v>
      </c>
      <c r="H1542">
        <v>53028</v>
      </c>
      <c r="I1542">
        <v>382</v>
      </c>
      <c r="J1542" t="s">
        <v>29</v>
      </c>
      <c r="K1542" t="s">
        <v>30</v>
      </c>
      <c r="L1542">
        <v>55000000</v>
      </c>
      <c r="M1542">
        <v>1999</v>
      </c>
      <c r="N1542">
        <v>6.8</v>
      </c>
      <c r="O1542">
        <v>-38359790</v>
      </c>
    </row>
    <row r="1543" spans="1:15" x14ac:dyDescent="0.3">
      <c r="A1543" t="s">
        <v>2215</v>
      </c>
      <c r="B1543">
        <v>154</v>
      </c>
      <c r="C1543">
        <v>85</v>
      </c>
      <c r="D1543">
        <v>58867694</v>
      </c>
      <c r="E1543" t="s">
        <v>3970</v>
      </c>
      <c r="F1543" t="s">
        <v>1167</v>
      </c>
      <c r="G1543" t="s">
        <v>3971</v>
      </c>
      <c r="H1543">
        <v>54077</v>
      </c>
      <c r="I1543">
        <v>112</v>
      </c>
      <c r="J1543" t="s">
        <v>29</v>
      </c>
      <c r="K1543" t="s">
        <v>30</v>
      </c>
      <c r="L1543">
        <v>100000000</v>
      </c>
      <c r="M1543">
        <v>2007</v>
      </c>
      <c r="N1543">
        <v>6.8</v>
      </c>
      <c r="O1543">
        <v>-41132306</v>
      </c>
    </row>
    <row r="1544" spans="1:15" x14ac:dyDescent="0.3">
      <c r="A1544" t="s">
        <v>1668</v>
      </c>
      <c r="B1544">
        <v>93</v>
      </c>
      <c r="C1544">
        <v>132</v>
      </c>
      <c r="D1544">
        <v>58220776</v>
      </c>
      <c r="E1544" t="s">
        <v>515</v>
      </c>
      <c r="F1544" t="s">
        <v>313</v>
      </c>
      <c r="G1544" t="s">
        <v>3973</v>
      </c>
      <c r="H1544">
        <v>87785</v>
      </c>
      <c r="I1544">
        <v>362</v>
      </c>
      <c r="J1544" t="s">
        <v>29</v>
      </c>
      <c r="K1544" t="s">
        <v>30</v>
      </c>
      <c r="L1544">
        <v>100000000</v>
      </c>
      <c r="M1544">
        <v>1999</v>
      </c>
      <c r="N1544">
        <v>6.8</v>
      </c>
      <c r="O1544">
        <v>-41779224</v>
      </c>
    </row>
    <row r="1545" spans="1:15" x14ac:dyDescent="0.3">
      <c r="A1545" t="s">
        <v>2106</v>
      </c>
      <c r="B1545">
        <v>102</v>
      </c>
      <c r="C1545">
        <v>325</v>
      </c>
      <c r="D1545">
        <v>1500000</v>
      </c>
      <c r="E1545" t="s">
        <v>639</v>
      </c>
      <c r="F1545" t="s">
        <v>1167</v>
      </c>
      <c r="G1545" t="s">
        <v>3975</v>
      </c>
      <c r="H1545">
        <v>9830</v>
      </c>
      <c r="I1545">
        <v>189</v>
      </c>
      <c r="J1545" t="s">
        <v>29</v>
      </c>
      <c r="K1545" t="s">
        <v>30</v>
      </c>
      <c r="L1545">
        <v>44000000</v>
      </c>
      <c r="M1545">
        <v>1980</v>
      </c>
      <c r="N1545">
        <v>6.8</v>
      </c>
      <c r="O1545">
        <v>-42500000</v>
      </c>
    </row>
    <row r="1546" spans="1:15" x14ac:dyDescent="0.3">
      <c r="A1546" t="s">
        <v>245</v>
      </c>
      <c r="B1546">
        <v>602</v>
      </c>
      <c r="C1546">
        <v>148</v>
      </c>
      <c r="D1546">
        <v>200074175</v>
      </c>
      <c r="E1546" t="s">
        <v>715</v>
      </c>
      <c r="F1546" t="s">
        <v>3185</v>
      </c>
      <c r="G1546" t="s">
        <v>3977</v>
      </c>
      <c r="H1546">
        <v>275868</v>
      </c>
      <c r="I1546">
        <v>994</v>
      </c>
      <c r="J1546" t="s">
        <v>29</v>
      </c>
      <c r="K1546" t="s">
        <v>200</v>
      </c>
      <c r="L1546">
        <v>245000000</v>
      </c>
      <c r="M1546">
        <v>2015</v>
      </c>
      <c r="N1546">
        <v>6.8</v>
      </c>
      <c r="O1546">
        <v>-44925825</v>
      </c>
    </row>
    <row r="1547" spans="1:15" x14ac:dyDescent="0.3">
      <c r="A1547" t="s">
        <v>2121</v>
      </c>
      <c r="B1547">
        <v>451</v>
      </c>
      <c r="C1547">
        <v>106</v>
      </c>
      <c r="D1547">
        <v>179020854</v>
      </c>
      <c r="E1547" t="s">
        <v>3979</v>
      </c>
      <c r="F1547" t="s">
        <v>665</v>
      </c>
      <c r="G1547" t="s">
        <v>3980</v>
      </c>
      <c r="H1547">
        <v>268154</v>
      </c>
      <c r="I1547">
        <v>341</v>
      </c>
      <c r="J1547" t="s">
        <v>29</v>
      </c>
      <c r="K1547" t="s">
        <v>30</v>
      </c>
      <c r="L1547">
        <v>225000000</v>
      </c>
      <c r="M1547">
        <v>2012</v>
      </c>
      <c r="N1547">
        <v>6.8</v>
      </c>
      <c r="O1547">
        <v>-45979146</v>
      </c>
    </row>
    <row r="1548" spans="1:15" x14ac:dyDescent="0.3">
      <c r="A1548" t="s">
        <v>927</v>
      </c>
      <c r="B1548">
        <v>174</v>
      </c>
      <c r="C1548">
        <v>165</v>
      </c>
      <c r="D1548">
        <v>58183966</v>
      </c>
      <c r="E1548" t="s">
        <v>379</v>
      </c>
      <c r="F1548" t="s">
        <v>665</v>
      </c>
      <c r="G1548" t="s">
        <v>3982</v>
      </c>
      <c r="H1548">
        <v>79186</v>
      </c>
      <c r="I1548">
        <v>386</v>
      </c>
      <c r="J1548" t="s">
        <v>29</v>
      </c>
      <c r="K1548" t="s">
        <v>30</v>
      </c>
      <c r="L1548">
        <v>107000000</v>
      </c>
      <c r="M1548">
        <v>2001</v>
      </c>
      <c r="N1548">
        <v>6.8</v>
      </c>
      <c r="O1548">
        <v>-48816034</v>
      </c>
    </row>
    <row r="1549" spans="1:15" x14ac:dyDescent="0.3">
      <c r="A1549" t="s">
        <v>72</v>
      </c>
      <c r="B1549">
        <v>240</v>
      </c>
      <c r="C1549">
        <v>96</v>
      </c>
      <c r="D1549">
        <v>137850096</v>
      </c>
      <c r="E1549" t="s">
        <v>3984</v>
      </c>
      <c r="F1549" t="s">
        <v>568</v>
      </c>
      <c r="G1549" t="s">
        <v>3985</v>
      </c>
      <c r="H1549">
        <v>72809</v>
      </c>
      <c r="I1549">
        <v>249</v>
      </c>
      <c r="J1549" t="s">
        <v>29</v>
      </c>
      <c r="K1549" t="s">
        <v>30</v>
      </c>
      <c r="L1549">
        <v>200000000</v>
      </c>
      <c r="M1549">
        <v>2009</v>
      </c>
      <c r="N1549">
        <v>6.8</v>
      </c>
      <c r="O1549">
        <v>-62149904</v>
      </c>
    </row>
    <row r="1550" spans="1:15" x14ac:dyDescent="0.3">
      <c r="A1550" t="s">
        <v>59</v>
      </c>
      <c r="B1550">
        <v>252</v>
      </c>
      <c r="C1550">
        <v>117</v>
      </c>
      <c r="D1550">
        <v>52792307</v>
      </c>
      <c r="E1550" t="s">
        <v>1674</v>
      </c>
      <c r="F1550" t="s">
        <v>3987</v>
      </c>
      <c r="G1550" t="s">
        <v>3988</v>
      </c>
      <c r="H1550">
        <v>12572</v>
      </c>
      <c r="I1550">
        <v>106</v>
      </c>
      <c r="J1550" t="s">
        <v>29</v>
      </c>
      <c r="K1550" t="s">
        <v>200</v>
      </c>
      <c r="L1550">
        <v>140000000</v>
      </c>
      <c r="M1550">
        <v>2016</v>
      </c>
      <c r="N1550">
        <v>6.8</v>
      </c>
      <c r="O1550">
        <v>-87207693</v>
      </c>
    </row>
    <row r="1551" spans="1:15" x14ac:dyDescent="0.3">
      <c r="A1551" t="s">
        <v>1403</v>
      </c>
      <c r="B1551">
        <v>403</v>
      </c>
      <c r="C1551">
        <v>123</v>
      </c>
      <c r="D1551">
        <v>337103873</v>
      </c>
      <c r="E1551" t="s">
        <v>471</v>
      </c>
      <c r="F1551" t="s">
        <v>694</v>
      </c>
      <c r="G1551" t="s">
        <v>3990</v>
      </c>
      <c r="H1551">
        <v>305008</v>
      </c>
      <c r="I1551">
        <v>591</v>
      </c>
      <c r="J1551" t="s">
        <v>29</v>
      </c>
      <c r="K1551" t="s">
        <v>30</v>
      </c>
      <c r="L1551">
        <v>125000000</v>
      </c>
      <c r="M1551">
        <v>2014</v>
      </c>
      <c r="N1551">
        <v>6.7</v>
      </c>
      <c r="O1551">
        <v>212103873</v>
      </c>
    </row>
    <row r="1552" spans="1:15" x14ac:dyDescent="0.3">
      <c r="A1552" t="s">
        <v>97</v>
      </c>
      <c r="B1552">
        <v>284</v>
      </c>
      <c r="C1552">
        <v>142</v>
      </c>
      <c r="D1552">
        <v>310675583</v>
      </c>
      <c r="E1552" t="s">
        <v>78</v>
      </c>
      <c r="F1552" t="s">
        <v>418</v>
      </c>
      <c r="G1552" t="s">
        <v>3991</v>
      </c>
      <c r="H1552">
        <v>464310</v>
      </c>
      <c r="I1552">
        <v>3516</v>
      </c>
      <c r="J1552" t="s">
        <v>29</v>
      </c>
      <c r="K1552" t="s">
        <v>30</v>
      </c>
      <c r="L1552">
        <v>115000000</v>
      </c>
      <c r="M1552">
        <v>2002</v>
      </c>
      <c r="N1552">
        <v>6.7</v>
      </c>
      <c r="O1552">
        <v>195675583</v>
      </c>
    </row>
    <row r="1553" spans="1:15" x14ac:dyDescent="0.3">
      <c r="A1553" t="s">
        <v>3198</v>
      </c>
      <c r="B1553">
        <v>191</v>
      </c>
      <c r="C1553">
        <v>101</v>
      </c>
      <c r="D1553">
        <v>242589580</v>
      </c>
      <c r="E1553" t="s">
        <v>73</v>
      </c>
      <c r="F1553" t="s">
        <v>27</v>
      </c>
      <c r="G1553" t="s">
        <v>3993</v>
      </c>
      <c r="H1553">
        <v>296904</v>
      </c>
      <c r="I1553">
        <v>604</v>
      </c>
      <c r="J1553" t="s">
        <v>29</v>
      </c>
      <c r="K1553" t="s">
        <v>30</v>
      </c>
      <c r="L1553">
        <v>81000000</v>
      </c>
      <c r="M1553">
        <v>2003</v>
      </c>
      <c r="N1553">
        <v>6.7</v>
      </c>
      <c r="O1553">
        <v>161589580</v>
      </c>
    </row>
    <row r="1554" spans="1:15" x14ac:dyDescent="0.3">
      <c r="A1554" t="s">
        <v>475</v>
      </c>
      <c r="B1554">
        <v>208</v>
      </c>
      <c r="C1554">
        <v>106</v>
      </c>
      <c r="D1554">
        <v>227965690</v>
      </c>
      <c r="E1554" t="s">
        <v>600</v>
      </c>
      <c r="F1554" t="s">
        <v>2306</v>
      </c>
      <c r="G1554" t="s">
        <v>3995</v>
      </c>
      <c r="H1554">
        <v>271592</v>
      </c>
      <c r="I1554">
        <v>2335</v>
      </c>
      <c r="J1554" t="s">
        <v>29</v>
      </c>
      <c r="K1554" t="s">
        <v>30</v>
      </c>
      <c r="L1554">
        <v>72000000</v>
      </c>
      <c r="M1554">
        <v>2002</v>
      </c>
      <c r="N1554">
        <v>6.7</v>
      </c>
      <c r="O1554">
        <v>155965690</v>
      </c>
    </row>
    <row r="1555" spans="1:15" x14ac:dyDescent="0.3">
      <c r="A1555" t="s">
        <v>3746</v>
      </c>
      <c r="B1555">
        <v>224</v>
      </c>
      <c r="C1555">
        <v>108</v>
      </c>
      <c r="D1555">
        <v>163947053</v>
      </c>
      <c r="E1555" t="s">
        <v>699</v>
      </c>
      <c r="F1555" t="s">
        <v>468</v>
      </c>
      <c r="G1555" t="s">
        <v>3997</v>
      </c>
      <c r="H1555">
        <v>227824</v>
      </c>
      <c r="I1555">
        <v>273</v>
      </c>
      <c r="J1555" t="s">
        <v>29</v>
      </c>
      <c r="K1555" t="s">
        <v>30</v>
      </c>
      <c r="L1555">
        <v>40000000</v>
      </c>
      <c r="M1555">
        <v>2009</v>
      </c>
      <c r="N1555">
        <v>6.7</v>
      </c>
      <c r="O1555">
        <v>123947053</v>
      </c>
    </row>
    <row r="1556" spans="1:15" x14ac:dyDescent="0.3">
      <c r="A1556" t="s">
        <v>2145</v>
      </c>
      <c r="B1556">
        <v>68</v>
      </c>
      <c r="C1556">
        <v>121</v>
      </c>
      <c r="D1556">
        <v>144731527</v>
      </c>
      <c r="E1556" t="s">
        <v>1576</v>
      </c>
      <c r="F1556" t="s">
        <v>3999</v>
      </c>
      <c r="G1556" t="s">
        <v>4000</v>
      </c>
      <c r="H1556">
        <v>128010</v>
      </c>
      <c r="I1556">
        <v>136</v>
      </c>
      <c r="J1556" t="s">
        <v>29</v>
      </c>
      <c r="K1556" t="s">
        <v>30</v>
      </c>
      <c r="L1556">
        <v>35000000</v>
      </c>
      <c r="M1556">
        <v>1992</v>
      </c>
      <c r="N1556">
        <v>6.7</v>
      </c>
      <c r="O1556">
        <v>109731527</v>
      </c>
    </row>
    <row r="1557" spans="1:15" x14ac:dyDescent="0.3">
      <c r="A1557" t="s">
        <v>4002</v>
      </c>
      <c r="B1557">
        <v>187</v>
      </c>
      <c r="C1557">
        <v>106</v>
      </c>
      <c r="D1557">
        <v>144512310</v>
      </c>
      <c r="E1557" t="s">
        <v>1576</v>
      </c>
      <c r="F1557" t="s">
        <v>2075</v>
      </c>
      <c r="G1557" t="s">
        <v>4003</v>
      </c>
      <c r="H1557">
        <v>272223</v>
      </c>
      <c r="I1557">
        <v>988</v>
      </c>
      <c r="J1557" t="s">
        <v>29</v>
      </c>
      <c r="K1557" t="s">
        <v>30</v>
      </c>
      <c r="L1557">
        <v>38000000</v>
      </c>
      <c r="M1557">
        <v>2001</v>
      </c>
      <c r="N1557">
        <v>6.7</v>
      </c>
      <c r="O1557">
        <v>106512310</v>
      </c>
    </row>
    <row r="1558" spans="1:15" x14ac:dyDescent="0.3">
      <c r="A1558" t="s">
        <v>4002</v>
      </c>
      <c r="B1558">
        <v>187</v>
      </c>
      <c r="C1558">
        <v>106</v>
      </c>
      <c r="D1558">
        <v>144512310</v>
      </c>
      <c r="E1558" t="s">
        <v>1576</v>
      </c>
      <c r="F1558" t="s">
        <v>2075</v>
      </c>
      <c r="G1558" t="s">
        <v>4003</v>
      </c>
      <c r="H1558">
        <v>272227</v>
      </c>
      <c r="I1558">
        <v>988</v>
      </c>
      <c r="J1558" t="s">
        <v>29</v>
      </c>
      <c r="K1558" t="s">
        <v>30</v>
      </c>
      <c r="L1558">
        <v>38000000</v>
      </c>
      <c r="M1558">
        <v>2001</v>
      </c>
      <c r="N1558">
        <v>6.7</v>
      </c>
      <c r="O1558">
        <v>106512310</v>
      </c>
    </row>
    <row r="1559" spans="1:15" x14ac:dyDescent="0.3">
      <c r="A1559" t="s">
        <v>2285</v>
      </c>
      <c r="B1559">
        <v>191</v>
      </c>
      <c r="C1559">
        <v>92</v>
      </c>
      <c r="D1559">
        <v>114324072</v>
      </c>
      <c r="E1559" t="s">
        <v>1941</v>
      </c>
      <c r="F1559" t="s">
        <v>1088</v>
      </c>
      <c r="G1559" t="s">
        <v>4006</v>
      </c>
      <c r="H1559">
        <v>185338</v>
      </c>
      <c r="I1559">
        <v>392</v>
      </c>
      <c r="J1559" t="s">
        <v>29</v>
      </c>
      <c r="K1559" t="s">
        <v>30</v>
      </c>
      <c r="L1559">
        <v>20000000</v>
      </c>
      <c r="M1559">
        <v>2004</v>
      </c>
      <c r="N1559">
        <v>6.7</v>
      </c>
      <c r="O1559">
        <v>94324072</v>
      </c>
    </row>
    <row r="1560" spans="1:15" x14ac:dyDescent="0.3">
      <c r="A1560" t="s">
        <v>2285</v>
      </c>
      <c r="B1560">
        <v>191</v>
      </c>
      <c r="C1560">
        <v>92</v>
      </c>
      <c r="D1560">
        <v>114324072</v>
      </c>
      <c r="E1560" t="s">
        <v>1941</v>
      </c>
      <c r="F1560" t="s">
        <v>1088</v>
      </c>
      <c r="G1560" t="s">
        <v>4006</v>
      </c>
      <c r="H1560">
        <v>185345</v>
      </c>
      <c r="I1560">
        <v>392</v>
      </c>
      <c r="J1560" t="s">
        <v>29</v>
      </c>
      <c r="K1560" t="s">
        <v>30</v>
      </c>
      <c r="L1560">
        <v>20000000</v>
      </c>
      <c r="M1560">
        <v>2004</v>
      </c>
      <c r="N1560">
        <v>6.7</v>
      </c>
      <c r="O1560">
        <v>94324072</v>
      </c>
    </row>
    <row r="1561" spans="1:15" x14ac:dyDescent="0.3">
      <c r="A1561" t="s">
        <v>1959</v>
      </c>
      <c r="B1561">
        <v>152</v>
      </c>
      <c r="C1561">
        <v>89</v>
      </c>
      <c r="D1561">
        <v>169692572</v>
      </c>
      <c r="E1561" t="s">
        <v>682</v>
      </c>
      <c r="F1561" t="s">
        <v>478</v>
      </c>
      <c r="G1561" t="s">
        <v>4009</v>
      </c>
      <c r="H1561">
        <v>56501</v>
      </c>
      <c r="I1561">
        <v>97</v>
      </c>
      <c r="J1561" t="s">
        <v>29</v>
      </c>
      <c r="K1561" t="s">
        <v>30</v>
      </c>
      <c r="L1561">
        <v>80000000</v>
      </c>
      <c r="M1561">
        <v>2015</v>
      </c>
      <c r="N1561">
        <v>6.7</v>
      </c>
      <c r="O1561">
        <v>89692572</v>
      </c>
    </row>
    <row r="1562" spans="1:15" x14ac:dyDescent="0.3">
      <c r="A1562" t="s">
        <v>3198</v>
      </c>
      <c r="B1562">
        <v>55</v>
      </c>
      <c r="C1562">
        <v>115</v>
      </c>
      <c r="D1562">
        <v>135014968</v>
      </c>
      <c r="E1562" t="s">
        <v>2575</v>
      </c>
      <c r="F1562" t="s">
        <v>313</v>
      </c>
      <c r="G1562" t="s">
        <v>4011</v>
      </c>
      <c r="H1562">
        <v>80580</v>
      </c>
      <c r="I1562">
        <v>375</v>
      </c>
      <c r="J1562" t="s">
        <v>29</v>
      </c>
      <c r="K1562" t="s">
        <v>30</v>
      </c>
      <c r="L1562">
        <v>50000000</v>
      </c>
      <c r="M1562">
        <v>1998</v>
      </c>
      <c r="N1562">
        <v>6.7</v>
      </c>
      <c r="O1562">
        <v>85014968</v>
      </c>
    </row>
    <row r="1563" spans="1:15" x14ac:dyDescent="0.3">
      <c r="A1563" t="s">
        <v>4013</v>
      </c>
      <c r="B1563">
        <v>45</v>
      </c>
      <c r="C1563">
        <v>96</v>
      </c>
      <c r="D1563">
        <v>81200000</v>
      </c>
      <c r="E1563" t="s">
        <v>676</v>
      </c>
      <c r="F1563" t="s">
        <v>2559</v>
      </c>
      <c r="G1563" t="s">
        <v>4014</v>
      </c>
      <c r="H1563">
        <v>87739</v>
      </c>
      <c r="I1563">
        <v>133</v>
      </c>
      <c r="J1563" t="s">
        <v>29</v>
      </c>
      <c r="K1563" t="s">
        <v>30</v>
      </c>
      <c r="L1563">
        <v>4500000</v>
      </c>
      <c r="M1563">
        <v>1984</v>
      </c>
      <c r="N1563">
        <v>6.7</v>
      </c>
      <c r="O1563">
        <v>76700000</v>
      </c>
    </row>
    <row r="1564" spans="1:15" x14ac:dyDescent="0.3">
      <c r="A1564" t="s">
        <v>518</v>
      </c>
      <c r="B1564">
        <v>145</v>
      </c>
      <c r="C1564">
        <v>103</v>
      </c>
      <c r="D1564">
        <v>106694016</v>
      </c>
      <c r="E1564" t="s">
        <v>338</v>
      </c>
      <c r="F1564" t="s">
        <v>44</v>
      </c>
      <c r="G1564" t="s">
        <v>4016</v>
      </c>
      <c r="H1564">
        <v>123940</v>
      </c>
      <c r="I1564">
        <v>337</v>
      </c>
      <c r="J1564" t="s">
        <v>29</v>
      </c>
      <c r="K1564" t="s">
        <v>30</v>
      </c>
      <c r="L1564">
        <v>30000000</v>
      </c>
      <c r="M1564">
        <v>1999</v>
      </c>
      <c r="N1564">
        <v>6.7</v>
      </c>
      <c r="O1564">
        <v>76694016</v>
      </c>
    </row>
    <row r="1565" spans="1:15" x14ac:dyDescent="0.3">
      <c r="A1565" t="s">
        <v>2493</v>
      </c>
      <c r="B1565">
        <v>418</v>
      </c>
      <c r="C1565">
        <v>107</v>
      </c>
      <c r="D1565">
        <v>101470202</v>
      </c>
      <c r="E1565" t="s">
        <v>1699</v>
      </c>
      <c r="F1565" t="s">
        <v>2300</v>
      </c>
      <c r="G1565" t="s">
        <v>4018</v>
      </c>
      <c r="H1565">
        <v>310540</v>
      </c>
      <c r="I1565">
        <v>669</v>
      </c>
      <c r="J1565" t="s">
        <v>29</v>
      </c>
      <c r="K1565" t="s">
        <v>30</v>
      </c>
      <c r="L1565">
        <v>32000000</v>
      </c>
      <c r="M1565">
        <v>2013</v>
      </c>
      <c r="N1565">
        <v>6.7</v>
      </c>
      <c r="O1565">
        <v>69470202</v>
      </c>
    </row>
    <row r="1566" spans="1:15" x14ac:dyDescent="0.3">
      <c r="A1566" t="s">
        <v>1526</v>
      </c>
      <c r="B1566">
        <v>459</v>
      </c>
      <c r="C1566">
        <v>139</v>
      </c>
      <c r="D1566">
        <v>150832203</v>
      </c>
      <c r="E1566" t="s">
        <v>327</v>
      </c>
      <c r="F1566" t="s">
        <v>351</v>
      </c>
      <c r="G1566" t="s">
        <v>4019</v>
      </c>
      <c r="H1566">
        <v>341058</v>
      </c>
      <c r="I1566">
        <v>713</v>
      </c>
      <c r="J1566" t="s">
        <v>29</v>
      </c>
      <c r="K1566" t="s">
        <v>30</v>
      </c>
      <c r="L1566">
        <v>85000000</v>
      </c>
      <c r="M1566">
        <v>2014</v>
      </c>
      <c r="N1566">
        <v>6.7</v>
      </c>
      <c r="O1566">
        <v>65832203</v>
      </c>
    </row>
    <row r="1567" spans="1:15" x14ac:dyDescent="0.3">
      <c r="A1567" t="s">
        <v>3144</v>
      </c>
      <c r="B1567">
        <v>316</v>
      </c>
      <c r="C1567">
        <v>110</v>
      </c>
      <c r="D1567">
        <v>134568845</v>
      </c>
      <c r="E1567" t="s">
        <v>4020</v>
      </c>
      <c r="F1567" t="s">
        <v>1148</v>
      </c>
      <c r="G1567" t="s">
        <v>4021</v>
      </c>
      <c r="H1567">
        <v>299852</v>
      </c>
      <c r="I1567">
        <v>713</v>
      </c>
      <c r="J1567" t="s">
        <v>29</v>
      </c>
      <c r="K1567" t="s">
        <v>30</v>
      </c>
      <c r="L1567">
        <v>75000000</v>
      </c>
      <c r="M1567">
        <v>2008</v>
      </c>
      <c r="N1567">
        <v>6.7</v>
      </c>
      <c r="O1567">
        <v>59568845</v>
      </c>
    </row>
    <row r="1568" spans="1:15" x14ac:dyDescent="0.3">
      <c r="A1568" t="s">
        <v>753</v>
      </c>
      <c r="B1568">
        <v>276</v>
      </c>
      <c r="C1568">
        <v>115</v>
      </c>
      <c r="D1568">
        <v>206456431</v>
      </c>
      <c r="E1568" t="s">
        <v>4023</v>
      </c>
      <c r="F1568" t="s">
        <v>482</v>
      </c>
      <c r="G1568" t="s">
        <v>4024</v>
      </c>
      <c r="H1568">
        <v>320284</v>
      </c>
      <c r="I1568">
        <v>1361</v>
      </c>
      <c r="J1568" t="s">
        <v>29</v>
      </c>
      <c r="K1568" t="s">
        <v>30</v>
      </c>
      <c r="L1568">
        <v>150000000</v>
      </c>
      <c r="M1568">
        <v>2005</v>
      </c>
      <c r="N1568">
        <v>6.7</v>
      </c>
      <c r="O1568">
        <v>56456431</v>
      </c>
    </row>
    <row r="1569" spans="1:15" x14ac:dyDescent="0.3">
      <c r="A1569" t="s">
        <v>3500</v>
      </c>
      <c r="B1569">
        <v>233</v>
      </c>
      <c r="C1569">
        <v>122</v>
      </c>
      <c r="D1569">
        <v>75072454</v>
      </c>
      <c r="E1569" t="s">
        <v>3732</v>
      </c>
      <c r="F1569" t="s">
        <v>1729</v>
      </c>
      <c r="G1569" t="s">
        <v>4026</v>
      </c>
      <c r="H1569">
        <v>96569</v>
      </c>
      <c r="I1569">
        <v>522</v>
      </c>
      <c r="J1569" t="s">
        <v>29</v>
      </c>
      <c r="K1569" t="s">
        <v>30</v>
      </c>
      <c r="L1569">
        <v>20000000</v>
      </c>
      <c r="M1569">
        <v>2005</v>
      </c>
      <c r="N1569">
        <v>6.7</v>
      </c>
      <c r="O1569">
        <v>55072454</v>
      </c>
    </row>
    <row r="1570" spans="1:15" x14ac:dyDescent="0.3">
      <c r="A1570" t="s">
        <v>4028</v>
      </c>
      <c r="B1570">
        <v>56</v>
      </c>
      <c r="C1570">
        <v>123</v>
      </c>
      <c r="D1570">
        <v>70492685</v>
      </c>
      <c r="E1570" t="s">
        <v>73</v>
      </c>
      <c r="F1570" t="s">
        <v>4029</v>
      </c>
      <c r="G1570" t="s">
        <v>4030</v>
      </c>
      <c r="H1570">
        <v>11600</v>
      </c>
      <c r="I1570">
        <v>64</v>
      </c>
      <c r="J1570" t="s">
        <v>29</v>
      </c>
      <c r="K1570" t="s">
        <v>30</v>
      </c>
      <c r="L1570">
        <v>17000000</v>
      </c>
      <c r="M1570">
        <v>2013</v>
      </c>
      <c r="N1570">
        <v>6.7</v>
      </c>
      <c r="O1570">
        <v>53492685</v>
      </c>
    </row>
    <row r="1571" spans="1:15" x14ac:dyDescent="0.3">
      <c r="A1571" t="s">
        <v>59</v>
      </c>
      <c r="B1571">
        <v>75</v>
      </c>
      <c r="C1571">
        <v>142</v>
      </c>
      <c r="D1571">
        <v>119654900</v>
      </c>
      <c r="E1571" t="s">
        <v>4023</v>
      </c>
      <c r="F1571" t="s">
        <v>313</v>
      </c>
      <c r="G1571" t="s">
        <v>4032</v>
      </c>
      <c r="H1571">
        <v>182802</v>
      </c>
      <c r="I1571">
        <v>363</v>
      </c>
      <c r="J1571" t="s">
        <v>29</v>
      </c>
      <c r="K1571" t="s">
        <v>30</v>
      </c>
      <c r="L1571">
        <v>70000000</v>
      </c>
      <c r="M1571">
        <v>1991</v>
      </c>
      <c r="N1571">
        <v>6.7</v>
      </c>
      <c r="O1571">
        <v>49654900</v>
      </c>
    </row>
    <row r="1572" spans="1:15" x14ac:dyDescent="0.3">
      <c r="A1572" t="s">
        <v>1897</v>
      </c>
      <c r="B1572">
        <v>39</v>
      </c>
      <c r="C1572">
        <v>119</v>
      </c>
      <c r="D1572">
        <v>92115211</v>
      </c>
      <c r="E1572" t="s">
        <v>140</v>
      </c>
      <c r="F1572" t="s">
        <v>4034</v>
      </c>
      <c r="G1572" t="s">
        <v>4035</v>
      </c>
      <c r="H1572">
        <v>45798</v>
      </c>
      <c r="I1572">
        <v>94</v>
      </c>
      <c r="J1572" t="s">
        <v>29</v>
      </c>
      <c r="K1572" t="s">
        <v>30</v>
      </c>
      <c r="L1572">
        <v>45000000</v>
      </c>
      <c r="M1572">
        <v>1994</v>
      </c>
      <c r="N1572">
        <v>6.7</v>
      </c>
      <c r="O1572">
        <v>47115211</v>
      </c>
    </row>
    <row r="1573" spans="1:15" x14ac:dyDescent="0.3">
      <c r="A1573" t="s">
        <v>2388</v>
      </c>
      <c r="B1573">
        <v>168</v>
      </c>
      <c r="C1573">
        <v>97</v>
      </c>
      <c r="D1573">
        <v>71500556</v>
      </c>
      <c r="E1573" t="s">
        <v>699</v>
      </c>
      <c r="F1573" t="s">
        <v>656</v>
      </c>
      <c r="G1573" t="s">
        <v>4037</v>
      </c>
      <c r="H1573">
        <v>171568</v>
      </c>
      <c r="I1573">
        <v>571</v>
      </c>
      <c r="J1573" t="s">
        <v>29</v>
      </c>
      <c r="K1573" t="s">
        <v>200</v>
      </c>
      <c r="L1573">
        <v>26000000</v>
      </c>
      <c r="M1573">
        <v>2001</v>
      </c>
      <c r="N1573">
        <v>6.7</v>
      </c>
      <c r="O1573">
        <v>45500556</v>
      </c>
    </row>
    <row r="1574" spans="1:15" x14ac:dyDescent="0.3">
      <c r="A1574" t="s">
        <v>2266</v>
      </c>
      <c r="B1574">
        <v>145</v>
      </c>
      <c r="C1574">
        <v>128</v>
      </c>
      <c r="D1574">
        <v>124590960</v>
      </c>
      <c r="E1574" t="s">
        <v>699</v>
      </c>
      <c r="F1574" t="s">
        <v>106</v>
      </c>
      <c r="G1574" t="s">
        <v>4039</v>
      </c>
      <c r="H1574">
        <v>91092</v>
      </c>
      <c r="I1574">
        <v>402</v>
      </c>
      <c r="J1574" t="s">
        <v>29</v>
      </c>
      <c r="K1574" t="s">
        <v>30</v>
      </c>
      <c r="L1574">
        <v>80000000</v>
      </c>
      <c r="M1574">
        <v>2003</v>
      </c>
      <c r="N1574">
        <v>6.7</v>
      </c>
      <c r="O1574">
        <v>44590960</v>
      </c>
    </row>
    <row r="1575" spans="1:15" x14ac:dyDescent="0.3">
      <c r="A1575" t="s">
        <v>1948</v>
      </c>
      <c r="B1575">
        <v>219</v>
      </c>
      <c r="C1575">
        <v>117</v>
      </c>
      <c r="D1575">
        <v>118823091</v>
      </c>
      <c r="E1575" t="s">
        <v>4041</v>
      </c>
      <c r="F1575" t="s">
        <v>4042</v>
      </c>
      <c r="G1575" t="s">
        <v>4043</v>
      </c>
      <c r="H1575">
        <v>98693</v>
      </c>
      <c r="I1575">
        <v>401</v>
      </c>
      <c r="J1575" t="s">
        <v>29</v>
      </c>
      <c r="K1575" t="s">
        <v>30</v>
      </c>
      <c r="L1575">
        <v>75000000</v>
      </c>
      <c r="M1575">
        <v>2007</v>
      </c>
      <c r="N1575">
        <v>6.7</v>
      </c>
      <c r="O1575">
        <v>43823091</v>
      </c>
    </row>
    <row r="1576" spans="1:15" x14ac:dyDescent="0.3">
      <c r="A1576" t="s">
        <v>1106</v>
      </c>
      <c r="B1576">
        <v>184</v>
      </c>
      <c r="C1576">
        <v>115</v>
      </c>
      <c r="D1576">
        <v>71346930</v>
      </c>
      <c r="E1576" t="s">
        <v>1294</v>
      </c>
      <c r="F1576" t="s">
        <v>4045</v>
      </c>
      <c r="G1576" t="s">
        <v>4046</v>
      </c>
      <c r="H1576">
        <v>78008</v>
      </c>
      <c r="I1576">
        <v>160</v>
      </c>
      <c r="J1576" t="s">
        <v>29</v>
      </c>
      <c r="K1576" t="s">
        <v>30</v>
      </c>
      <c r="L1576">
        <v>28000000</v>
      </c>
      <c r="M1576">
        <v>2013</v>
      </c>
      <c r="N1576">
        <v>6.7</v>
      </c>
      <c r="O1576">
        <v>43346930</v>
      </c>
    </row>
    <row r="1577" spans="1:15" x14ac:dyDescent="0.3">
      <c r="A1577" t="s">
        <v>2401</v>
      </c>
      <c r="B1577">
        <v>229</v>
      </c>
      <c r="C1577">
        <v>93</v>
      </c>
      <c r="D1577">
        <v>54724272</v>
      </c>
      <c r="E1577" t="s">
        <v>338</v>
      </c>
      <c r="F1577" t="s">
        <v>4047</v>
      </c>
      <c r="G1577" t="s">
        <v>4048</v>
      </c>
      <c r="H1577">
        <v>157051</v>
      </c>
      <c r="I1577">
        <v>261</v>
      </c>
      <c r="J1577" t="s">
        <v>29</v>
      </c>
      <c r="K1577" t="s">
        <v>30</v>
      </c>
      <c r="L1577">
        <v>12000000</v>
      </c>
      <c r="M1577">
        <v>2012</v>
      </c>
      <c r="N1577">
        <v>6.7</v>
      </c>
      <c r="O1577">
        <v>42724272</v>
      </c>
    </row>
    <row r="1578" spans="1:15" x14ac:dyDescent="0.3">
      <c r="A1578" t="s">
        <v>2316</v>
      </c>
      <c r="B1578">
        <v>165</v>
      </c>
      <c r="C1578">
        <v>94</v>
      </c>
      <c r="D1578">
        <v>177343675</v>
      </c>
      <c r="E1578" t="s">
        <v>4049</v>
      </c>
      <c r="F1578" t="s">
        <v>4050</v>
      </c>
      <c r="G1578" t="s">
        <v>4051</v>
      </c>
      <c r="H1578">
        <v>70121</v>
      </c>
      <c r="I1578">
        <v>214</v>
      </c>
      <c r="J1578" t="s">
        <v>29</v>
      </c>
      <c r="K1578" t="s">
        <v>30</v>
      </c>
      <c r="L1578">
        <v>135000000</v>
      </c>
      <c r="M1578">
        <v>2015</v>
      </c>
      <c r="N1578">
        <v>6.7</v>
      </c>
      <c r="O1578">
        <v>42343675</v>
      </c>
    </row>
    <row r="1579" spans="1:15" x14ac:dyDescent="0.3">
      <c r="A1579" t="s">
        <v>2316</v>
      </c>
      <c r="B1579">
        <v>165</v>
      </c>
      <c r="C1579">
        <v>94</v>
      </c>
      <c r="D1579">
        <v>177343675</v>
      </c>
      <c r="E1579" t="s">
        <v>4049</v>
      </c>
      <c r="F1579" t="s">
        <v>4050</v>
      </c>
      <c r="G1579" t="s">
        <v>4051</v>
      </c>
      <c r="H1579">
        <v>70133</v>
      </c>
      <c r="I1579">
        <v>214</v>
      </c>
      <c r="J1579" t="s">
        <v>29</v>
      </c>
      <c r="K1579" t="s">
        <v>30</v>
      </c>
      <c r="L1579">
        <v>135000000</v>
      </c>
      <c r="M1579">
        <v>2015</v>
      </c>
      <c r="N1579">
        <v>6.7</v>
      </c>
      <c r="O1579">
        <v>42343675</v>
      </c>
    </row>
    <row r="1580" spans="1:15" x14ac:dyDescent="0.3">
      <c r="A1580" t="s">
        <v>2316</v>
      </c>
      <c r="B1580">
        <v>165</v>
      </c>
      <c r="C1580">
        <v>94</v>
      </c>
      <c r="D1580">
        <v>177343675</v>
      </c>
      <c r="E1580" t="s">
        <v>4049</v>
      </c>
      <c r="F1580" t="s">
        <v>4050</v>
      </c>
      <c r="G1580" t="s">
        <v>4051</v>
      </c>
      <c r="H1580">
        <v>70136</v>
      </c>
      <c r="I1580">
        <v>214</v>
      </c>
      <c r="J1580" t="s">
        <v>29</v>
      </c>
      <c r="K1580" t="s">
        <v>30</v>
      </c>
      <c r="L1580">
        <v>135000000</v>
      </c>
      <c r="M1580">
        <v>2015</v>
      </c>
      <c r="N1580">
        <v>6.7</v>
      </c>
      <c r="O1580">
        <v>42343675</v>
      </c>
    </row>
    <row r="1581" spans="1:15" x14ac:dyDescent="0.3">
      <c r="A1581" t="s">
        <v>1668</v>
      </c>
      <c r="B1581">
        <v>65</v>
      </c>
      <c r="C1581">
        <v>124</v>
      </c>
      <c r="D1581">
        <v>91030827</v>
      </c>
      <c r="E1581" t="s">
        <v>73</v>
      </c>
      <c r="F1581" t="s">
        <v>2153</v>
      </c>
      <c r="G1581" t="s">
        <v>4054</v>
      </c>
      <c r="H1581">
        <v>46482</v>
      </c>
      <c r="I1581">
        <v>252</v>
      </c>
      <c r="J1581" t="s">
        <v>29</v>
      </c>
      <c r="K1581" t="s">
        <v>30</v>
      </c>
      <c r="L1581">
        <v>50000000</v>
      </c>
      <c r="M1581">
        <v>1998</v>
      </c>
      <c r="N1581">
        <v>6.7</v>
      </c>
      <c r="O1581">
        <v>41030827</v>
      </c>
    </row>
    <row r="1582" spans="1:15" x14ac:dyDescent="0.3">
      <c r="A1582" t="s">
        <v>1356</v>
      </c>
      <c r="B1582">
        <v>285</v>
      </c>
      <c r="C1582">
        <v>94</v>
      </c>
      <c r="D1582">
        <v>51872378</v>
      </c>
      <c r="E1582" t="s">
        <v>543</v>
      </c>
      <c r="F1582" t="s">
        <v>4055</v>
      </c>
      <c r="G1582" t="s">
        <v>4056</v>
      </c>
      <c r="H1582">
        <v>88241</v>
      </c>
      <c r="I1582">
        <v>266</v>
      </c>
      <c r="J1582" t="s">
        <v>29</v>
      </c>
      <c r="K1582" t="s">
        <v>30</v>
      </c>
      <c r="L1582">
        <v>13000000</v>
      </c>
      <c r="M1582">
        <v>2013</v>
      </c>
      <c r="N1582">
        <v>6.7</v>
      </c>
      <c r="O1582">
        <v>38872378</v>
      </c>
    </row>
    <row r="1583" spans="1:15" x14ac:dyDescent="0.3">
      <c r="A1583" t="s">
        <v>989</v>
      </c>
      <c r="B1583">
        <v>120</v>
      </c>
      <c r="C1583">
        <v>120</v>
      </c>
      <c r="D1583">
        <v>43800000</v>
      </c>
      <c r="E1583" t="s">
        <v>715</v>
      </c>
      <c r="F1583" t="s">
        <v>3104</v>
      </c>
      <c r="G1583" t="s">
        <v>4057</v>
      </c>
      <c r="H1583">
        <v>74249</v>
      </c>
      <c r="I1583">
        <v>276</v>
      </c>
      <c r="J1583" t="s">
        <v>29</v>
      </c>
      <c r="K1583" t="s">
        <v>200</v>
      </c>
      <c r="L1583">
        <v>7200000</v>
      </c>
      <c r="M1583">
        <v>1971</v>
      </c>
      <c r="N1583">
        <v>6.7</v>
      </c>
      <c r="O1583">
        <v>36600000</v>
      </c>
    </row>
    <row r="1584" spans="1:15" x14ac:dyDescent="0.3">
      <c r="A1584" t="s">
        <v>1713</v>
      </c>
      <c r="B1584">
        <v>129</v>
      </c>
      <c r="C1584">
        <v>98</v>
      </c>
      <c r="D1584">
        <v>57262492</v>
      </c>
      <c r="E1584" t="s">
        <v>338</v>
      </c>
      <c r="F1584" t="s">
        <v>55</v>
      </c>
      <c r="G1584" t="s">
        <v>4058</v>
      </c>
      <c r="H1584">
        <v>90374</v>
      </c>
      <c r="I1584">
        <v>318</v>
      </c>
      <c r="J1584" t="s">
        <v>29</v>
      </c>
      <c r="K1584" t="s">
        <v>30</v>
      </c>
      <c r="L1584">
        <v>24000000</v>
      </c>
      <c r="M1584">
        <v>2000</v>
      </c>
      <c r="N1584">
        <v>6.7</v>
      </c>
      <c r="O1584">
        <v>33262492</v>
      </c>
    </row>
    <row r="1585" spans="1:15" x14ac:dyDescent="0.3">
      <c r="A1585" t="s">
        <v>2332</v>
      </c>
      <c r="B1585">
        <v>44</v>
      </c>
      <c r="C1585">
        <v>152</v>
      </c>
      <c r="D1585">
        <v>36000000</v>
      </c>
      <c r="E1585" t="s">
        <v>2200</v>
      </c>
      <c r="F1585" t="s">
        <v>4059</v>
      </c>
      <c r="G1585" t="s">
        <v>4060</v>
      </c>
      <c r="H1585">
        <v>9456</v>
      </c>
      <c r="I1585">
        <v>107</v>
      </c>
      <c r="J1585" t="s">
        <v>29</v>
      </c>
      <c r="K1585" t="s">
        <v>30</v>
      </c>
      <c r="L1585">
        <v>4000000</v>
      </c>
      <c r="M1585">
        <v>1952</v>
      </c>
      <c r="N1585">
        <v>6.7</v>
      </c>
      <c r="O1585">
        <v>32000000</v>
      </c>
    </row>
    <row r="1586" spans="1:15" x14ac:dyDescent="0.3">
      <c r="A1586" t="s">
        <v>4062</v>
      </c>
      <c r="B1586">
        <v>211</v>
      </c>
      <c r="C1586">
        <v>98</v>
      </c>
      <c r="D1586">
        <v>53302314</v>
      </c>
      <c r="E1586" t="s">
        <v>840</v>
      </c>
      <c r="F1586" t="s">
        <v>4063</v>
      </c>
      <c r="G1586" t="s">
        <v>4064</v>
      </c>
      <c r="H1586">
        <v>181058</v>
      </c>
      <c r="I1586">
        <v>674</v>
      </c>
      <c r="J1586" t="s">
        <v>29</v>
      </c>
      <c r="K1586" t="s">
        <v>30</v>
      </c>
      <c r="L1586">
        <v>23000000</v>
      </c>
      <c r="M1586">
        <v>2000</v>
      </c>
      <c r="N1586">
        <v>6.7</v>
      </c>
      <c r="O1586">
        <v>30302314</v>
      </c>
    </row>
    <row r="1587" spans="1:15" x14ac:dyDescent="0.3">
      <c r="A1587" t="s">
        <v>2272</v>
      </c>
      <c r="B1587">
        <v>167</v>
      </c>
      <c r="C1587">
        <v>89</v>
      </c>
      <c r="D1587">
        <v>179982968</v>
      </c>
      <c r="E1587" t="s">
        <v>1440</v>
      </c>
      <c r="F1587" t="s">
        <v>2776</v>
      </c>
      <c r="G1587" t="s">
        <v>4066</v>
      </c>
      <c r="H1587">
        <v>146019</v>
      </c>
      <c r="I1587">
        <v>119</v>
      </c>
      <c r="J1587" t="s">
        <v>29</v>
      </c>
      <c r="K1587" t="s">
        <v>30</v>
      </c>
      <c r="L1587">
        <v>150000000</v>
      </c>
      <c r="M1587">
        <v>2008</v>
      </c>
      <c r="N1587">
        <v>6.7</v>
      </c>
      <c r="O1587">
        <v>29982968</v>
      </c>
    </row>
    <row r="1588" spans="1:15" x14ac:dyDescent="0.3">
      <c r="A1588" t="s">
        <v>1995</v>
      </c>
      <c r="B1588">
        <v>350</v>
      </c>
      <c r="C1588">
        <v>119</v>
      </c>
      <c r="D1588">
        <v>179883016</v>
      </c>
      <c r="E1588" t="s">
        <v>693</v>
      </c>
      <c r="F1588" t="s">
        <v>565</v>
      </c>
      <c r="G1588" t="s">
        <v>4067</v>
      </c>
      <c r="H1588">
        <v>361924</v>
      </c>
      <c r="I1588">
        <v>641</v>
      </c>
      <c r="J1588" t="s">
        <v>29</v>
      </c>
      <c r="K1588" t="s">
        <v>30</v>
      </c>
      <c r="L1588">
        <v>150000000</v>
      </c>
      <c r="M1588">
        <v>2009</v>
      </c>
      <c r="N1588">
        <v>6.7</v>
      </c>
      <c r="O1588">
        <v>29883016</v>
      </c>
    </row>
    <row r="1589" spans="1:15" x14ac:dyDescent="0.3">
      <c r="A1589" t="s">
        <v>2436</v>
      </c>
      <c r="B1589">
        <v>26</v>
      </c>
      <c r="C1589">
        <v>75</v>
      </c>
      <c r="D1589">
        <v>32230907</v>
      </c>
      <c r="E1589" t="s">
        <v>4068</v>
      </c>
      <c r="F1589" t="s">
        <v>4069</v>
      </c>
      <c r="G1589" t="s">
        <v>4070</v>
      </c>
      <c r="H1589">
        <v>6062</v>
      </c>
      <c r="I1589">
        <v>30</v>
      </c>
      <c r="J1589" t="s">
        <v>29</v>
      </c>
      <c r="K1589" t="s">
        <v>30</v>
      </c>
      <c r="L1589">
        <v>2500000</v>
      </c>
      <c r="M1589">
        <v>2013</v>
      </c>
      <c r="N1589">
        <v>6.7</v>
      </c>
      <c r="O1589">
        <v>29730907</v>
      </c>
    </row>
    <row r="1590" spans="1:15" x14ac:dyDescent="0.3">
      <c r="A1590" t="s">
        <v>2961</v>
      </c>
      <c r="B1590">
        <v>161</v>
      </c>
      <c r="C1590">
        <v>112</v>
      </c>
      <c r="D1590">
        <v>32541719</v>
      </c>
      <c r="E1590" t="s">
        <v>2063</v>
      </c>
      <c r="F1590" t="s">
        <v>1768</v>
      </c>
      <c r="G1590" t="s">
        <v>4071</v>
      </c>
      <c r="H1590">
        <v>89806</v>
      </c>
      <c r="I1590">
        <v>438</v>
      </c>
      <c r="J1590" t="s">
        <v>29</v>
      </c>
      <c r="K1590" t="s">
        <v>200</v>
      </c>
      <c r="L1590">
        <v>3500159</v>
      </c>
      <c r="M1590">
        <v>2002</v>
      </c>
      <c r="N1590">
        <v>6.7</v>
      </c>
      <c r="O1590">
        <v>29041560</v>
      </c>
    </row>
    <row r="1591" spans="1:15" x14ac:dyDescent="0.3">
      <c r="A1591" t="s">
        <v>714</v>
      </c>
      <c r="B1591">
        <v>156</v>
      </c>
      <c r="C1591">
        <v>136</v>
      </c>
      <c r="D1591">
        <v>93771072</v>
      </c>
      <c r="E1591" t="s">
        <v>4073</v>
      </c>
      <c r="F1591" t="s">
        <v>136</v>
      </c>
      <c r="G1591" t="s">
        <v>4074</v>
      </c>
      <c r="H1591">
        <v>135404</v>
      </c>
      <c r="I1591">
        <v>318</v>
      </c>
      <c r="J1591" t="s">
        <v>29</v>
      </c>
      <c r="K1591" t="s">
        <v>30</v>
      </c>
      <c r="L1591">
        <v>65000000</v>
      </c>
      <c r="M1591">
        <v>1998</v>
      </c>
      <c r="N1591">
        <v>6.7</v>
      </c>
      <c r="O1591">
        <v>28771072</v>
      </c>
    </row>
    <row r="1592" spans="1:15" x14ac:dyDescent="0.3">
      <c r="A1592" t="s">
        <v>404</v>
      </c>
      <c r="B1592">
        <v>224</v>
      </c>
      <c r="C1592">
        <v>117</v>
      </c>
      <c r="D1592">
        <v>81645152</v>
      </c>
      <c r="E1592" t="s">
        <v>4075</v>
      </c>
      <c r="F1592" t="s">
        <v>3944</v>
      </c>
      <c r="G1592" t="s">
        <v>4076</v>
      </c>
      <c r="H1592">
        <v>158267</v>
      </c>
      <c r="I1592">
        <v>559</v>
      </c>
      <c r="J1592" t="s">
        <v>29</v>
      </c>
      <c r="K1592" t="s">
        <v>30</v>
      </c>
      <c r="L1592">
        <v>54000000</v>
      </c>
      <c r="M1592">
        <v>2002</v>
      </c>
      <c r="N1592">
        <v>6.7</v>
      </c>
      <c r="O1592">
        <v>27645152</v>
      </c>
    </row>
    <row r="1593" spans="1:15" x14ac:dyDescent="0.3">
      <c r="A1593" t="s">
        <v>2348</v>
      </c>
      <c r="B1593">
        <v>111</v>
      </c>
      <c r="C1593">
        <v>113</v>
      </c>
      <c r="D1593">
        <v>43601508</v>
      </c>
      <c r="E1593" t="s">
        <v>699</v>
      </c>
      <c r="F1593" t="s">
        <v>4077</v>
      </c>
      <c r="G1593" t="s">
        <v>4078</v>
      </c>
      <c r="H1593">
        <v>35718</v>
      </c>
      <c r="I1593">
        <v>317</v>
      </c>
      <c r="J1593" t="s">
        <v>29</v>
      </c>
      <c r="K1593" t="s">
        <v>30</v>
      </c>
      <c r="L1593">
        <v>18000000</v>
      </c>
      <c r="M1593">
        <v>2003</v>
      </c>
      <c r="N1593">
        <v>6.7</v>
      </c>
      <c r="O1593">
        <v>25601508</v>
      </c>
    </row>
    <row r="1594" spans="1:15" x14ac:dyDescent="0.3">
      <c r="A1594" t="s">
        <v>4028</v>
      </c>
      <c r="B1594">
        <v>32</v>
      </c>
      <c r="C1594">
        <v>120</v>
      </c>
      <c r="D1594">
        <v>34074895</v>
      </c>
      <c r="E1594" t="s">
        <v>73</v>
      </c>
      <c r="F1594" t="s">
        <v>4029</v>
      </c>
      <c r="G1594" t="s">
        <v>4080</v>
      </c>
      <c r="H1594">
        <v>6525</v>
      </c>
      <c r="I1594">
        <v>79</v>
      </c>
      <c r="J1594" t="s">
        <v>29</v>
      </c>
      <c r="K1594" t="s">
        <v>30</v>
      </c>
      <c r="L1594">
        <v>9000000</v>
      </c>
      <c r="M1594">
        <v>1999</v>
      </c>
      <c r="N1594">
        <v>6.7</v>
      </c>
      <c r="O1594">
        <v>25074895</v>
      </c>
    </row>
    <row r="1595" spans="1:15" x14ac:dyDescent="0.3">
      <c r="A1595" t="s">
        <v>2420</v>
      </c>
      <c r="B1595">
        <v>62</v>
      </c>
      <c r="C1595">
        <v>89</v>
      </c>
      <c r="D1595">
        <v>32333860</v>
      </c>
      <c r="E1595" t="s">
        <v>1259</v>
      </c>
      <c r="F1595" t="s">
        <v>4082</v>
      </c>
      <c r="G1595" t="s">
        <v>4083</v>
      </c>
      <c r="H1595">
        <v>29843</v>
      </c>
      <c r="I1595">
        <v>81</v>
      </c>
      <c r="J1595" t="s">
        <v>53</v>
      </c>
      <c r="K1595" t="s">
        <v>1119</v>
      </c>
      <c r="L1595">
        <v>7500000</v>
      </c>
      <c r="M1595">
        <v>1995</v>
      </c>
      <c r="N1595">
        <v>6.7</v>
      </c>
      <c r="O1595">
        <v>24833860</v>
      </c>
    </row>
    <row r="1596" spans="1:15" x14ac:dyDescent="0.3">
      <c r="A1596" t="s">
        <v>3451</v>
      </c>
      <c r="B1596">
        <v>110</v>
      </c>
      <c r="C1596">
        <v>114</v>
      </c>
      <c r="D1596">
        <v>78745923</v>
      </c>
      <c r="E1596" t="s">
        <v>1066</v>
      </c>
      <c r="F1596" t="s">
        <v>1302</v>
      </c>
      <c r="G1596" t="s">
        <v>4085</v>
      </c>
      <c r="H1596">
        <v>94407</v>
      </c>
      <c r="I1596">
        <v>322</v>
      </c>
      <c r="J1596" t="s">
        <v>29</v>
      </c>
      <c r="K1596" t="s">
        <v>227</v>
      </c>
      <c r="L1596">
        <v>55000000</v>
      </c>
      <c r="M1596">
        <v>1998</v>
      </c>
      <c r="N1596">
        <v>6.7</v>
      </c>
      <c r="O1596">
        <v>23745923</v>
      </c>
    </row>
    <row r="1597" spans="1:15" x14ac:dyDescent="0.3">
      <c r="A1597" t="s">
        <v>2203</v>
      </c>
      <c r="B1597">
        <v>166</v>
      </c>
      <c r="C1597">
        <v>90</v>
      </c>
      <c r="D1597">
        <v>31487293</v>
      </c>
      <c r="E1597" t="s">
        <v>1569</v>
      </c>
      <c r="F1597" t="s">
        <v>4087</v>
      </c>
      <c r="G1597" t="s">
        <v>4088</v>
      </c>
      <c r="H1597">
        <v>74887</v>
      </c>
      <c r="I1597">
        <v>129</v>
      </c>
      <c r="J1597" t="s">
        <v>29</v>
      </c>
      <c r="K1597" t="s">
        <v>30</v>
      </c>
      <c r="L1597">
        <v>9000000</v>
      </c>
      <c r="M1597">
        <v>2008</v>
      </c>
      <c r="N1597">
        <v>6.7</v>
      </c>
      <c r="O1597">
        <v>22487293</v>
      </c>
    </row>
    <row r="1598" spans="1:15" x14ac:dyDescent="0.3">
      <c r="A1598" t="s">
        <v>2556</v>
      </c>
      <c r="B1598">
        <v>105</v>
      </c>
      <c r="C1598">
        <v>130</v>
      </c>
      <c r="D1598">
        <v>51185897</v>
      </c>
      <c r="E1598" t="s">
        <v>715</v>
      </c>
      <c r="F1598" t="s">
        <v>4089</v>
      </c>
      <c r="G1598" t="s">
        <v>4090</v>
      </c>
      <c r="H1598">
        <v>69457</v>
      </c>
      <c r="I1598">
        <v>271</v>
      </c>
      <c r="J1598" t="s">
        <v>29</v>
      </c>
      <c r="K1598" t="s">
        <v>200</v>
      </c>
      <c r="L1598">
        <v>30000000</v>
      </c>
      <c r="M1598">
        <v>1987</v>
      </c>
      <c r="N1598">
        <v>6.7</v>
      </c>
      <c r="O1598">
        <v>21185897</v>
      </c>
    </row>
    <row r="1599" spans="1:15" x14ac:dyDescent="0.3">
      <c r="A1599" t="s">
        <v>1793</v>
      </c>
      <c r="B1599">
        <v>10</v>
      </c>
      <c r="C1599">
        <v>107</v>
      </c>
      <c r="D1599">
        <v>34793160</v>
      </c>
      <c r="E1599" t="s">
        <v>529</v>
      </c>
      <c r="F1599" t="s">
        <v>4092</v>
      </c>
      <c r="G1599" t="s">
        <v>4093</v>
      </c>
      <c r="H1599">
        <v>15730</v>
      </c>
      <c r="I1599">
        <v>31</v>
      </c>
      <c r="J1599" t="s">
        <v>29</v>
      </c>
      <c r="K1599" t="s">
        <v>30</v>
      </c>
      <c r="L1599">
        <v>14000000</v>
      </c>
      <c r="M1599">
        <v>1991</v>
      </c>
      <c r="N1599">
        <v>6.7</v>
      </c>
      <c r="O1599">
        <v>20793160</v>
      </c>
    </row>
    <row r="1600" spans="1:15" x14ac:dyDescent="0.3">
      <c r="A1600" t="s">
        <v>3457</v>
      </c>
      <c r="B1600">
        <v>49</v>
      </c>
      <c r="C1600">
        <v>98</v>
      </c>
      <c r="D1600">
        <v>44455658</v>
      </c>
      <c r="E1600" t="s">
        <v>1493</v>
      </c>
      <c r="F1600" t="s">
        <v>4095</v>
      </c>
      <c r="G1600" t="s">
        <v>4096</v>
      </c>
      <c r="H1600">
        <v>36253</v>
      </c>
      <c r="I1600">
        <v>92</v>
      </c>
      <c r="J1600" t="s">
        <v>29</v>
      </c>
      <c r="K1600" t="s">
        <v>30</v>
      </c>
      <c r="L1600">
        <v>25000000</v>
      </c>
      <c r="M1600">
        <v>1997</v>
      </c>
      <c r="N1600">
        <v>6.7</v>
      </c>
      <c r="O1600">
        <v>19455658</v>
      </c>
    </row>
    <row r="1601" spans="1:15" x14ac:dyDescent="0.3">
      <c r="A1601" t="s">
        <v>3111</v>
      </c>
      <c r="B1601">
        <v>246</v>
      </c>
      <c r="C1601">
        <v>90</v>
      </c>
      <c r="D1601">
        <v>149234747</v>
      </c>
      <c r="E1601" t="s">
        <v>849</v>
      </c>
      <c r="F1601" t="s">
        <v>1984</v>
      </c>
      <c r="G1601" t="s">
        <v>4098</v>
      </c>
      <c r="H1601">
        <v>114287</v>
      </c>
      <c r="I1601">
        <v>137</v>
      </c>
      <c r="J1601" t="s">
        <v>29</v>
      </c>
      <c r="K1601" t="s">
        <v>30</v>
      </c>
      <c r="L1601">
        <v>130000000</v>
      </c>
      <c r="M1601">
        <v>2011</v>
      </c>
      <c r="N1601">
        <v>6.7</v>
      </c>
      <c r="O1601">
        <v>19234747</v>
      </c>
    </row>
    <row r="1602" spans="1:15" x14ac:dyDescent="0.3">
      <c r="A1602" t="s">
        <v>996</v>
      </c>
      <c r="B1602">
        <v>265</v>
      </c>
      <c r="C1602">
        <v>116</v>
      </c>
      <c r="D1602">
        <v>119219978</v>
      </c>
      <c r="E1602" t="s">
        <v>2113</v>
      </c>
      <c r="F1602" t="s">
        <v>3495</v>
      </c>
      <c r="G1602" t="s">
        <v>4100</v>
      </c>
      <c r="H1602">
        <v>189806</v>
      </c>
      <c r="I1602">
        <v>316</v>
      </c>
      <c r="J1602" t="s">
        <v>29</v>
      </c>
      <c r="K1602" t="s">
        <v>30</v>
      </c>
      <c r="L1602">
        <v>100000000</v>
      </c>
      <c r="M1602">
        <v>2010</v>
      </c>
      <c r="N1602">
        <v>6.7</v>
      </c>
      <c r="O1602">
        <v>19219978</v>
      </c>
    </row>
    <row r="1603" spans="1:15" x14ac:dyDescent="0.3">
      <c r="A1603" t="s">
        <v>1986</v>
      </c>
      <c r="B1603">
        <v>186</v>
      </c>
      <c r="C1603">
        <v>109</v>
      </c>
      <c r="D1603">
        <v>35635046</v>
      </c>
      <c r="E1603" t="s">
        <v>39</v>
      </c>
      <c r="F1603" t="s">
        <v>468</v>
      </c>
      <c r="G1603" t="s">
        <v>4102</v>
      </c>
      <c r="H1603">
        <v>121058</v>
      </c>
      <c r="I1603">
        <v>482</v>
      </c>
      <c r="J1603" t="s">
        <v>29</v>
      </c>
      <c r="K1603" t="s">
        <v>200</v>
      </c>
      <c r="L1603">
        <v>17000000</v>
      </c>
      <c r="M1603">
        <v>2006</v>
      </c>
      <c r="N1603">
        <v>6.7</v>
      </c>
      <c r="O1603">
        <v>18635046</v>
      </c>
    </row>
    <row r="1604" spans="1:15" x14ac:dyDescent="0.3">
      <c r="A1604" t="s">
        <v>1817</v>
      </c>
      <c r="B1604">
        <v>75</v>
      </c>
      <c r="C1604">
        <v>118</v>
      </c>
      <c r="D1604">
        <v>66488090</v>
      </c>
      <c r="E1604" t="s">
        <v>140</v>
      </c>
      <c r="F1604" t="s">
        <v>837</v>
      </c>
      <c r="G1604" t="s">
        <v>4104</v>
      </c>
      <c r="H1604">
        <v>120202</v>
      </c>
      <c r="I1604">
        <v>397</v>
      </c>
      <c r="J1604" t="s">
        <v>29</v>
      </c>
      <c r="K1604" t="s">
        <v>30</v>
      </c>
      <c r="L1604">
        <v>48000000</v>
      </c>
      <c r="M1604">
        <v>1999</v>
      </c>
      <c r="N1604">
        <v>6.7</v>
      </c>
      <c r="O1604">
        <v>18488090</v>
      </c>
    </row>
    <row r="1605" spans="1:15" x14ac:dyDescent="0.3">
      <c r="A1605" t="s">
        <v>2365</v>
      </c>
      <c r="B1605">
        <v>391</v>
      </c>
      <c r="C1605">
        <v>105</v>
      </c>
      <c r="D1605">
        <v>26589953</v>
      </c>
      <c r="E1605" t="s">
        <v>1576</v>
      </c>
      <c r="F1605" t="s">
        <v>44</v>
      </c>
      <c r="G1605" t="s">
        <v>4106</v>
      </c>
      <c r="H1605">
        <v>165792</v>
      </c>
      <c r="I1605">
        <v>392</v>
      </c>
      <c r="J1605" t="s">
        <v>29</v>
      </c>
      <c r="K1605" t="s">
        <v>30</v>
      </c>
      <c r="L1605">
        <v>10500000</v>
      </c>
      <c r="M1605">
        <v>2010</v>
      </c>
      <c r="N1605">
        <v>6.7</v>
      </c>
      <c r="O1605">
        <v>16089953</v>
      </c>
    </row>
    <row r="1606" spans="1:15" x14ac:dyDescent="0.3">
      <c r="A1606" t="s">
        <v>2549</v>
      </c>
      <c r="B1606">
        <v>121</v>
      </c>
      <c r="C1606">
        <v>125</v>
      </c>
      <c r="D1606">
        <v>75764085</v>
      </c>
      <c r="E1606" t="s">
        <v>1585</v>
      </c>
      <c r="F1606" t="s">
        <v>1302</v>
      </c>
      <c r="G1606" t="s">
        <v>4108</v>
      </c>
      <c r="H1606">
        <v>85844</v>
      </c>
      <c r="I1606">
        <v>322</v>
      </c>
      <c r="J1606" t="s">
        <v>29</v>
      </c>
      <c r="K1606" t="s">
        <v>30</v>
      </c>
      <c r="L1606">
        <v>60000000</v>
      </c>
      <c r="M1606">
        <v>2000</v>
      </c>
      <c r="N1606">
        <v>6.7</v>
      </c>
      <c r="O1606">
        <v>15764085</v>
      </c>
    </row>
    <row r="1607" spans="1:15" x14ac:dyDescent="0.3">
      <c r="A1607" t="s">
        <v>2336</v>
      </c>
      <c r="B1607">
        <v>37</v>
      </c>
      <c r="C1607">
        <v>127</v>
      </c>
      <c r="D1607">
        <v>35422828</v>
      </c>
      <c r="E1607" t="s">
        <v>1222</v>
      </c>
      <c r="F1607" t="s">
        <v>4110</v>
      </c>
      <c r="G1607" t="s">
        <v>4111</v>
      </c>
      <c r="H1607">
        <v>19126</v>
      </c>
      <c r="I1607">
        <v>155</v>
      </c>
      <c r="J1607" t="s">
        <v>29</v>
      </c>
      <c r="K1607" t="s">
        <v>30</v>
      </c>
      <c r="L1607">
        <v>20000000</v>
      </c>
      <c r="M1607">
        <v>1997</v>
      </c>
      <c r="N1607">
        <v>6.7</v>
      </c>
      <c r="O1607">
        <v>15422828</v>
      </c>
    </row>
    <row r="1608" spans="1:15" x14ac:dyDescent="0.3">
      <c r="A1608" t="s">
        <v>2460</v>
      </c>
      <c r="B1608">
        <v>50</v>
      </c>
      <c r="C1608">
        <v>115</v>
      </c>
      <c r="D1608">
        <v>30127963</v>
      </c>
      <c r="E1608" t="s">
        <v>3095</v>
      </c>
      <c r="F1608" t="s">
        <v>4113</v>
      </c>
      <c r="G1608" t="s">
        <v>4114</v>
      </c>
      <c r="H1608">
        <v>12596</v>
      </c>
      <c r="I1608">
        <v>64</v>
      </c>
      <c r="J1608" t="s">
        <v>29</v>
      </c>
      <c r="K1608" t="s">
        <v>30</v>
      </c>
      <c r="L1608">
        <v>15000000</v>
      </c>
      <c r="M1608">
        <v>2014</v>
      </c>
      <c r="N1608">
        <v>6.7</v>
      </c>
      <c r="O1608">
        <v>15127963</v>
      </c>
    </row>
    <row r="1609" spans="1:15" x14ac:dyDescent="0.3">
      <c r="A1609" t="s">
        <v>2254</v>
      </c>
      <c r="B1609">
        <v>265</v>
      </c>
      <c r="C1609">
        <v>109</v>
      </c>
      <c r="D1609">
        <v>75573300</v>
      </c>
      <c r="E1609" t="s">
        <v>3713</v>
      </c>
      <c r="F1609" t="s">
        <v>837</v>
      </c>
      <c r="G1609" t="s">
        <v>4116</v>
      </c>
      <c r="H1609">
        <v>156898</v>
      </c>
      <c r="I1609">
        <v>172</v>
      </c>
      <c r="J1609" t="s">
        <v>29</v>
      </c>
      <c r="K1609" t="s">
        <v>30</v>
      </c>
      <c r="L1609">
        <v>61000000</v>
      </c>
      <c r="M1609">
        <v>2013</v>
      </c>
      <c r="N1609">
        <v>6.7</v>
      </c>
      <c r="O1609">
        <v>14573300</v>
      </c>
    </row>
    <row r="1610" spans="1:15" x14ac:dyDescent="0.3">
      <c r="A1610" t="s">
        <v>2472</v>
      </c>
      <c r="B1610">
        <v>268</v>
      </c>
      <c r="C1610">
        <v>98</v>
      </c>
      <c r="D1610">
        <v>41008532</v>
      </c>
      <c r="E1610" t="s">
        <v>208</v>
      </c>
      <c r="F1610" t="s">
        <v>2153</v>
      </c>
      <c r="G1610" t="s">
        <v>4118</v>
      </c>
      <c r="H1610">
        <v>19611</v>
      </c>
      <c r="I1610">
        <v>103</v>
      </c>
      <c r="J1610" t="s">
        <v>29</v>
      </c>
      <c r="K1610" t="s">
        <v>30</v>
      </c>
      <c r="L1610">
        <v>27000000</v>
      </c>
      <c r="M1610">
        <v>2016</v>
      </c>
      <c r="N1610">
        <v>6.7</v>
      </c>
      <c r="O1610">
        <v>14008532</v>
      </c>
    </row>
    <row r="1611" spans="1:15" x14ac:dyDescent="0.3">
      <c r="A1611" t="s">
        <v>818</v>
      </c>
      <c r="B1611">
        <v>440</v>
      </c>
      <c r="C1611">
        <v>138</v>
      </c>
      <c r="D1611">
        <v>132550960</v>
      </c>
      <c r="E1611" t="s">
        <v>86</v>
      </c>
      <c r="F1611" t="s">
        <v>565</v>
      </c>
      <c r="G1611" t="s">
        <v>4120</v>
      </c>
      <c r="H1611">
        <v>328067</v>
      </c>
      <c r="I1611">
        <v>533</v>
      </c>
      <c r="J1611" t="s">
        <v>29</v>
      </c>
      <c r="K1611" t="s">
        <v>30</v>
      </c>
      <c r="L1611">
        <v>120000000</v>
      </c>
      <c r="M1611">
        <v>2013</v>
      </c>
      <c r="N1611">
        <v>6.7</v>
      </c>
      <c r="O1611">
        <v>12550960</v>
      </c>
    </row>
    <row r="1612" spans="1:15" x14ac:dyDescent="0.3">
      <c r="A1612" t="s">
        <v>2245</v>
      </c>
      <c r="B1612">
        <v>36</v>
      </c>
      <c r="C1612">
        <v>96</v>
      </c>
      <c r="D1612">
        <v>39514713</v>
      </c>
      <c r="E1612" t="s">
        <v>4122</v>
      </c>
      <c r="F1612" t="s">
        <v>4123</v>
      </c>
      <c r="G1612" t="s">
        <v>4124</v>
      </c>
      <c r="H1612">
        <v>60494</v>
      </c>
      <c r="I1612">
        <v>132</v>
      </c>
      <c r="J1612" t="s">
        <v>29</v>
      </c>
      <c r="K1612" t="s">
        <v>30</v>
      </c>
      <c r="L1612">
        <v>28000000</v>
      </c>
      <c r="M1612">
        <v>1993</v>
      </c>
      <c r="N1612">
        <v>6.7</v>
      </c>
      <c r="O1612">
        <v>11514713</v>
      </c>
    </row>
    <row r="1613" spans="1:15" x14ac:dyDescent="0.3">
      <c r="A1613" t="s">
        <v>3804</v>
      </c>
      <c r="B1613">
        <v>81</v>
      </c>
      <c r="C1613">
        <v>103</v>
      </c>
      <c r="D1613">
        <v>26161406</v>
      </c>
      <c r="E1613" t="s">
        <v>4023</v>
      </c>
      <c r="F1613" t="s">
        <v>4126</v>
      </c>
      <c r="G1613" t="s">
        <v>4127</v>
      </c>
      <c r="H1613">
        <v>13874</v>
      </c>
      <c r="I1613">
        <v>52</v>
      </c>
      <c r="J1613" t="s">
        <v>29</v>
      </c>
      <c r="K1613" t="s">
        <v>30</v>
      </c>
      <c r="L1613">
        <v>15000000</v>
      </c>
      <c r="M1613">
        <v>2010</v>
      </c>
      <c r="N1613">
        <v>6.7</v>
      </c>
      <c r="O1613">
        <v>11161406</v>
      </c>
    </row>
    <row r="1614" spans="1:15" x14ac:dyDescent="0.3">
      <c r="A1614" t="s">
        <v>1229</v>
      </c>
      <c r="B1614">
        <v>197</v>
      </c>
      <c r="C1614">
        <v>132</v>
      </c>
      <c r="D1614">
        <v>27154426</v>
      </c>
      <c r="E1614" t="s">
        <v>208</v>
      </c>
      <c r="F1614" t="s">
        <v>576</v>
      </c>
      <c r="G1614" t="s">
        <v>4129</v>
      </c>
      <c r="H1614">
        <v>52852</v>
      </c>
      <c r="I1614">
        <v>138</v>
      </c>
      <c r="J1614" t="s">
        <v>29</v>
      </c>
      <c r="K1614" t="s">
        <v>30</v>
      </c>
      <c r="L1614">
        <v>17000000</v>
      </c>
      <c r="M1614">
        <v>2009</v>
      </c>
      <c r="N1614">
        <v>6.7</v>
      </c>
      <c r="O1614">
        <v>10154426</v>
      </c>
    </row>
    <row r="1615" spans="1:15" x14ac:dyDescent="0.3">
      <c r="A1615" t="s">
        <v>2305</v>
      </c>
      <c r="B1615">
        <v>31</v>
      </c>
      <c r="C1615">
        <v>111</v>
      </c>
      <c r="D1615">
        <v>10174663</v>
      </c>
      <c r="E1615" t="s">
        <v>459</v>
      </c>
      <c r="F1615" t="s">
        <v>2305</v>
      </c>
      <c r="G1615" t="s">
        <v>4131</v>
      </c>
      <c r="H1615">
        <v>12399</v>
      </c>
      <c r="I1615">
        <v>382</v>
      </c>
      <c r="J1615" t="s">
        <v>29</v>
      </c>
      <c r="K1615" t="s">
        <v>30</v>
      </c>
      <c r="L1615">
        <v>100000</v>
      </c>
      <c r="M1615">
        <v>2006</v>
      </c>
      <c r="N1615">
        <v>6.7</v>
      </c>
      <c r="O1615">
        <v>10074663</v>
      </c>
    </row>
    <row r="1616" spans="1:15" x14ac:dyDescent="0.3">
      <c r="A1616" t="s">
        <v>4133</v>
      </c>
      <c r="B1616">
        <v>40</v>
      </c>
      <c r="C1616">
        <v>82</v>
      </c>
      <c r="D1616">
        <v>17278980</v>
      </c>
      <c r="E1616" t="s">
        <v>338</v>
      </c>
      <c r="F1616" t="s">
        <v>4134</v>
      </c>
      <c r="G1616" t="s">
        <v>4135</v>
      </c>
      <c r="H1616">
        <v>48225</v>
      </c>
      <c r="I1616">
        <v>164</v>
      </c>
      <c r="J1616" t="s">
        <v>29</v>
      </c>
      <c r="K1616" t="s">
        <v>30</v>
      </c>
      <c r="L1616">
        <v>8000000</v>
      </c>
      <c r="M1616">
        <v>1998</v>
      </c>
      <c r="N1616">
        <v>6.7</v>
      </c>
      <c r="O1616">
        <v>9278980</v>
      </c>
    </row>
    <row r="1617" spans="1:15" x14ac:dyDescent="0.3">
      <c r="A1617" t="s">
        <v>2405</v>
      </c>
      <c r="B1617">
        <v>66</v>
      </c>
      <c r="C1617">
        <v>92</v>
      </c>
      <c r="D1617">
        <v>21088568</v>
      </c>
      <c r="E1617" t="s">
        <v>4137</v>
      </c>
      <c r="F1617" t="s">
        <v>791</v>
      </c>
      <c r="G1617" t="s">
        <v>4138</v>
      </c>
      <c r="H1617">
        <v>16646</v>
      </c>
      <c r="I1617">
        <v>104</v>
      </c>
      <c r="J1617" t="s">
        <v>29</v>
      </c>
      <c r="K1617" t="s">
        <v>30</v>
      </c>
      <c r="L1617">
        <v>13000000</v>
      </c>
      <c r="M1617">
        <v>1995</v>
      </c>
      <c r="N1617">
        <v>6.7</v>
      </c>
      <c r="O1617">
        <v>8088568</v>
      </c>
    </row>
    <row r="1618" spans="1:15" x14ac:dyDescent="0.3">
      <c r="A1618" t="s">
        <v>2369</v>
      </c>
      <c r="B1618">
        <v>73</v>
      </c>
      <c r="C1618">
        <v>101</v>
      </c>
      <c r="D1618">
        <v>17655201</v>
      </c>
      <c r="E1618" t="s">
        <v>228</v>
      </c>
      <c r="F1618" t="s">
        <v>4140</v>
      </c>
      <c r="G1618" t="s">
        <v>4141</v>
      </c>
      <c r="H1618">
        <v>4719</v>
      </c>
      <c r="I1618">
        <v>24</v>
      </c>
      <c r="J1618" t="s">
        <v>29</v>
      </c>
      <c r="K1618" t="s">
        <v>30</v>
      </c>
      <c r="L1618">
        <v>10000000</v>
      </c>
      <c r="M1618">
        <v>2008</v>
      </c>
      <c r="N1618">
        <v>6.7</v>
      </c>
      <c r="O1618">
        <v>7655201</v>
      </c>
    </row>
    <row r="1619" spans="1:15" x14ac:dyDescent="0.3">
      <c r="A1619" t="s">
        <v>1424</v>
      </c>
      <c r="B1619">
        <v>203</v>
      </c>
      <c r="C1619">
        <v>102</v>
      </c>
      <c r="D1619">
        <v>107515297</v>
      </c>
      <c r="E1619" t="s">
        <v>160</v>
      </c>
      <c r="F1619" t="s">
        <v>2479</v>
      </c>
      <c r="G1619" t="s">
        <v>4143</v>
      </c>
      <c r="H1619">
        <v>85833</v>
      </c>
      <c r="I1619">
        <v>113</v>
      </c>
      <c r="J1619" t="s">
        <v>29</v>
      </c>
      <c r="K1619" t="s">
        <v>30</v>
      </c>
      <c r="L1619">
        <v>100000000</v>
      </c>
      <c r="M1619">
        <v>2013</v>
      </c>
      <c r="N1619">
        <v>6.7</v>
      </c>
      <c r="O1619">
        <v>7515297</v>
      </c>
    </row>
    <row r="1620" spans="1:15" x14ac:dyDescent="0.3">
      <c r="A1620" t="s">
        <v>2497</v>
      </c>
      <c r="B1620">
        <v>291</v>
      </c>
      <c r="C1620">
        <v>113</v>
      </c>
      <c r="D1620">
        <v>56724080</v>
      </c>
      <c r="E1620" t="s">
        <v>676</v>
      </c>
      <c r="F1620" t="s">
        <v>3072</v>
      </c>
      <c r="G1620" t="s">
        <v>4144</v>
      </c>
      <c r="H1620">
        <v>172112</v>
      </c>
      <c r="I1620">
        <v>181</v>
      </c>
      <c r="J1620" t="s">
        <v>29</v>
      </c>
      <c r="K1620" t="s">
        <v>30</v>
      </c>
      <c r="L1620">
        <v>50000000</v>
      </c>
      <c r="M1620">
        <v>2012</v>
      </c>
      <c r="N1620">
        <v>6.7</v>
      </c>
      <c r="O1620">
        <v>6724080</v>
      </c>
    </row>
    <row r="1621" spans="1:15" x14ac:dyDescent="0.3">
      <c r="A1621" t="s">
        <v>3857</v>
      </c>
      <c r="B1621">
        <v>226</v>
      </c>
      <c r="C1621">
        <v>100</v>
      </c>
      <c r="D1621">
        <v>39532308</v>
      </c>
      <c r="E1621" t="s">
        <v>993</v>
      </c>
      <c r="F1621" t="s">
        <v>1308</v>
      </c>
      <c r="G1621" t="s">
        <v>4145</v>
      </c>
      <c r="H1621">
        <v>198701</v>
      </c>
      <c r="I1621">
        <v>1138</v>
      </c>
      <c r="J1621" t="s">
        <v>29</v>
      </c>
      <c r="K1621" t="s">
        <v>200</v>
      </c>
      <c r="L1621">
        <v>33000000</v>
      </c>
      <c r="M1621">
        <v>2002</v>
      </c>
      <c r="N1621">
        <v>6.7</v>
      </c>
      <c r="O1621">
        <v>6532308</v>
      </c>
    </row>
    <row r="1622" spans="1:15" x14ac:dyDescent="0.3">
      <c r="A1622" t="s">
        <v>539</v>
      </c>
      <c r="B1622">
        <v>177</v>
      </c>
      <c r="C1622">
        <v>96</v>
      </c>
      <c r="D1622">
        <v>10515579</v>
      </c>
      <c r="E1622" t="s">
        <v>1632</v>
      </c>
      <c r="F1622" t="s">
        <v>740</v>
      </c>
      <c r="G1622" t="s">
        <v>4147</v>
      </c>
      <c r="H1622">
        <v>66840</v>
      </c>
      <c r="I1622">
        <v>248</v>
      </c>
      <c r="J1622" t="s">
        <v>29</v>
      </c>
      <c r="K1622" t="s">
        <v>200</v>
      </c>
      <c r="L1622">
        <v>4000000</v>
      </c>
      <c r="M1622">
        <v>2006</v>
      </c>
      <c r="N1622">
        <v>6.7</v>
      </c>
      <c r="O1622">
        <v>6515579</v>
      </c>
    </row>
    <row r="1623" spans="1:15" x14ac:dyDescent="0.3">
      <c r="A1623" t="s">
        <v>4148</v>
      </c>
      <c r="B1623">
        <v>110</v>
      </c>
      <c r="C1623">
        <v>97</v>
      </c>
      <c r="D1623">
        <v>7022940</v>
      </c>
      <c r="E1623" t="s">
        <v>699</v>
      </c>
      <c r="F1623" t="s">
        <v>4149</v>
      </c>
      <c r="G1623" t="s">
        <v>4150</v>
      </c>
      <c r="H1623">
        <v>14018</v>
      </c>
      <c r="I1623">
        <v>190</v>
      </c>
      <c r="J1623" t="s">
        <v>29</v>
      </c>
      <c r="K1623" t="s">
        <v>30</v>
      </c>
      <c r="L1623">
        <v>1000000</v>
      </c>
      <c r="M1623">
        <v>2001</v>
      </c>
      <c r="N1623">
        <v>6.7</v>
      </c>
      <c r="O1623">
        <v>6022940</v>
      </c>
    </row>
    <row r="1624" spans="1:15" x14ac:dyDescent="0.3">
      <c r="A1624" t="s">
        <v>2433</v>
      </c>
      <c r="B1624">
        <v>67</v>
      </c>
      <c r="C1624">
        <v>80</v>
      </c>
      <c r="D1624">
        <v>5000000</v>
      </c>
      <c r="E1624" t="s">
        <v>4151</v>
      </c>
      <c r="F1624" t="s">
        <v>4152</v>
      </c>
      <c r="G1624" t="s">
        <v>4153</v>
      </c>
      <c r="H1624">
        <v>4812</v>
      </c>
      <c r="I1624">
        <v>88</v>
      </c>
      <c r="J1624" t="s">
        <v>29</v>
      </c>
      <c r="K1624" t="s">
        <v>30</v>
      </c>
      <c r="L1624">
        <v>210000</v>
      </c>
      <c r="M1624">
        <v>1953</v>
      </c>
      <c r="N1624">
        <v>6.7</v>
      </c>
      <c r="O1624">
        <v>4790000</v>
      </c>
    </row>
    <row r="1625" spans="1:15" x14ac:dyDescent="0.3">
      <c r="A1625" t="s">
        <v>2341</v>
      </c>
      <c r="B1625">
        <v>101</v>
      </c>
      <c r="C1625">
        <v>118</v>
      </c>
      <c r="D1625">
        <v>34703228</v>
      </c>
      <c r="E1625" t="s">
        <v>220</v>
      </c>
      <c r="F1625" t="s">
        <v>2554</v>
      </c>
      <c r="G1625" t="s">
        <v>4155</v>
      </c>
      <c r="H1625">
        <v>21767</v>
      </c>
      <c r="I1625">
        <v>127</v>
      </c>
      <c r="J1625" t="s">
        <v>29</v>
      </c>
      <c r="K1625" t="s">
        <v>30</v>
      </c>
      <c r="L1625">
        <v>30000000</v>
      </c>
      <c r="M1625">
        <v>2006</v>
      </c>
      <c r="N1625">
        <v>6.7</v>
      </c>
      <c r="O1625">
        <v>4703228</v>
      </c>
    </row>
    <row r="1626" spans="1:15" x14ac:dyDescent="0.3">
      <c r="A1626" t="s">
        <v>2308</v>
      </c>
      <c r="B1626">
        <v>69</v>
      </c>
      <c r="C1626">
        <v>90</v>
      </c>
      <c r="D1626">
        <v>19158074</v>
      </c>
      <c r="E1626" t="s">
        <v>3065</v>
      </c>
      <c r="F1626" t="s">
        <v>4156</v>
      </c>
      <c r="G1626" t="s">
        <v>4157</v>
      </c>
      <c r="H1626">
        <v>17983</v>
      </c>
      <c r="I1626">
        <v>127</v>
      </c>
      <c r="J1626" t="s">
        <v>29</v>
      </c>
      <c r="K1626" t="s">
        <v>30</v>
      </c>
      <c r="L1626">
        <v>15000000</v>
      </c>
      <c r="M1626">
        <v>2002</v>
      </c>
      <c r="N1626">
        <v>6.7</v>
      </c>
      <c r="O1626">
        <v>4158074</v>
      </c>
    </row>
    <row r="1627" spans="1:15" x14ac:dyDescent="0.3">
      <c r="A1627" t="s">
        <v>2413</v>
      </c>
      <c r="B1627">
        <v>206</v>
      </c>
      <c r="C1627">
        <v>90</v>
      </c>
      <c r="D1627">
        <v>3388210</v>
      </c>
      <c r="E1627" t="s">
        <v>588</v>
      </c>
      <c r="F1627" t="s">
        <v>694</v>
      </c>
      <c r="G1627" t="s">
        <v>4159</v>
      </c>
      <c r="H1627">
        <v>46813</v>
      </c>
      <c r="I1627">
        <v>150</v>
      </c>
      <c r="J1627" t="s">
        <v>29</v>
      </c>
      <c r="K1627" t="s">
        <v>30</v>
      </c>
      <c r="L1627">
        <v>250000</v>
      </c>
      <c r="M1627">
        <v>2011</v>
      </c>
      <c r="N1627">
        <v>6.7</v>
      </c>
      <c r="O1627">
        <v>3138210</v>
      </c>
    </row>
    <row r="1628" spans="1:15" x14ac:dyDescent="0.3">
      <c r="A1628" t="s">
        <v>1243</v>
      </c>
      <c r="B1628">
        <v>495</v>
      </c>
      <c r="C1628">
        <v>142</v>
      </c>
      <c r="D1628">
        <v>202853933</v>
      </c>
      <c r="E1628" t="s">
        <v>78</v>
      </c>
      <c r="F1628" t="s">
        <v>490</v>
      </c>
      <c r="G1628" t="s">
        <v>4160</v>
      </c>
      <c r="H1628">
        <v>321227</v>
      </c>
      <c r="I1628">
        <v>1067</v>
      </c>
      <c r="J1628" t="s">
        <v>29</v>
      </c>
      <c r="K1628" t="s">
        <v>30</v>
      </c>
      <c r="L1628">
        <v>200000000</v>
      </c>
      <c r="M1628">
        <v>2014</v>
      </c>
      <c r="N1628">
        <v>6.7</v>
      </c>
      <c r="O1628">
        <v>2853933</v>
      </c>
    </row>
    <row r="1629" spans="1:15" x14ac:dyDescent="0.3">
      <c r="A1629" t="s">
        <v>3054</v>
      </c>
      <c r="B1629">
        <v>152</v>
      </c>
      <c r="C1629">
        <v>124</v>
      </c>
      <c r="D1629">
        <v>52752475</v>
      </c>
      <c r="E1629" t="s">
        <v>224</v>
      </c>
      <c r="F1629" t="s">
        <v>4161</v>
      </c>
      <c r="G1629" t="s">
        <v>4162</v>
      </c>
      <c r="H1629">
        <v>63067</v>
      </c>
      <c r="I1629">
        <v>533</v>
      </c>
      <c r="J1629" t="s">
        <v>29</v>
      </c>
      <c r="K1629" t="s">
        <v>30</v>
      </c>
      <c r="L1629">
        <v>50000000</v>
      </c>
      <c r="M1629">
        <v>2002</v>
      </c>
      <c r="N1629">
        <v>6.7</v>
      </c>
      <c r="O1629">
        <v>2752475</v>
      </c>
    </row>
    <row r="1630" spans="1:15" x14ac:dyDescent="0.3">
      <c r="A1630" t="s">
        <v>2598</v>
      </c>
      <c r="B1630">
        <v>143</v>
      </c>
      <c r="C1630">
        <v>110</v>
      </c>
      <c r="D1630">
        <v>6525762</v>
      </c>
      <c r="E1630" t="s">
        <v>699</v>
      </c>
      <c r="F1630" t="s">
        <v>1831</v>
      </c>
      <c r="G1630" t="s">
        <v>4163</v>
      </c>
      <c r="H1630">
        <v>44339</v>
      </c>
      <c r="I1630">
        <v>425</v>
      </c>
      <c r="J1630" t="s">
        <v>29</v>
      </c>
      <c r="K1630" t="s">
        <v>30</v>
      </c>
      <c r="L1630">
        <v>4000000</v>
      </c>
      <c r="M1630">
        <v>2002</v>
      </c>
      <c r="N1630">
        <v>6.7</v>
      </c>
      <c r="O1630">
        <v>2525762</v>
      </c>
    </row>
    <row r="1631" spans="1:15" x14ac:dyDescent="0.3">
      <c r="A1631" t="s">
        <v>1356</v>
      </c>
      <c r="B1631">
        <v>38</v>
      </c>
      <c r="C1631">
        <v>104</v>
      </c>
      <c r="D1631">
        <v>3386698</v>
      </c>
      <c r="E1631" t="s">
        <v>699</v>
      </c>
      <c r="F1631" t="s">
        <v>436</v>
      </c>
      <c r="G1631" t="s">
        <v>4164</v>
      </c>
      <c r="H1631">
        <v>4195</v>
      </c>
      <c r="I1631">
        <v>86</v>
      </c>
      <c r="J1631" t="s">
        <v>29</v>
      </c>
      <c r="K1631" t="s">
        <v>30</v>
      </c>
      <c r="L1631">
        <v>1000000</v>
      </c>
      <c r="M1631">
        <v>1998</v>
      </c>
      <c r="N1631">
        <v>6.7</v>
      </c>
      <c r="O1631">
        <v>2386698</v>
      </c>
    </row>
    <row r="1632" spans="1:15" x14ac:dyDescent="0.3">
      <c r="A1632" t="s">
        <v>784</v>
      </c>
      <c r="B1632">
        <v>219</v>
      </c>
      <c r="C1632">
        <v>112</v>
      </c>
      <c r="D1632">
        <v>32357532</v>
      </c>
      <c r="E1632" t="s">
        <v>699</v>
      </c>
      <c r="F1632" t="s">
        <v>601</v>
      </c>
      <c r="G1632" t="s">
        <v>4165</v>
      </c>
      <c r="H1632">
        <v>143368</v>
      </c>
      <c r="I1632">
        <v>215</v>
      </c>
      <c r="J1632" t="s">
        <v>29</v>
      </c>
      <c r="K1632" t="s">
        <v>30</v>
      </c>
      <c r="L1632">
        <v>30000000</v>
      </c>
      <c r="M1632">
        <v>2010</v>
      </c>
      <c r="N1632">
        <v>6.7</v>
      </c>
      <c r="O1632">
        <v>2357532</v>
      </c>
    </row>
    <row r="1633" spans="1:15" x14ac:dyDescent="0.3">
      <c r="A1633" t="s">
        <v>2407</v>
      </c>
      <c r="B1633">
        <v>67</v>
      </c>
      <c r="C1633">
        <v>92</v>
      </c>
      <c r="D1633">
        <v>6239558</v>
      </c>
      <c r="E1633" t="s">
        <v>73</v>
      </c>
      <c r="F1633" t="s">
        <v>4166</v>
      </c>
      <c r="G1633" t="s">
        <v>4167</v>
      </c>
      <c r="H1633">
        <v>5548</v>
      </c>
      <c r="I1633">
        <v>67</v>
      </c>
      <c r="J1633" t="s">
        <v>29</v>
      </c>
      <c r="K1633" t="s">
        <v>442</v>
      </c>
      <c r="L1633">
        <v>5000000</v>
      </c>
      <c r="M1633">
        <v>2003</v>
      </c>
      <c r="N1633">
        <v>6.7</v>
      </c>
      <c r="O1633">
        <v>1239558</v>
      </c>
    </row>
    <row r="1634" spans="1:15" x14ac:dyDescent="0.3">
      <c r="A1634" t="s">
        <v>2145</v>
      </c>
      <c r="B1634">
        <v>80</v>
      </c>
      <c r="C1634">
        <v>135</v>
      </c>
      <c r="D1634">
        <v>76081498</v>
      </c>
      <c r="E1634" t="s">
        <v>4168</v>
      </c>
      <c r="F1634" t="s">
        <v>2153</v>
      </c>
      <c r="G1634" t="s">
        <v>4169</v>
      </c>
      <c r="H1634">
        <v>76099</v>
      </c>
      <c r="I1634">
        <v>162</v>
      </c>
      <c r="J1634" t="s">
        <v>29</v>
      </c>
      <c r="K1634" t="s">
        <v>30</v>
      </c>
      <c r="L1634">
        <v>75000000</v>
      </c>
      <c r="M1634">
        <v>1997</v>
      </c>
      <c r="N1634">
        <v>6.7</v>
      </c>
      <c r="O1634">
        <v>1081498</v>
      </c>
    </row>
    <row r="1635" spans="1:15" x14ac:dyDescent="0.3">
      <c r="A1635" t="s">
        <v>458</v>
      </c>
      <c r="B1635">
        <v>64</v>
      </c>
      <c r="C1635">
        <v>102</v>
      </c>
      <c r="D1635">
        <v>1281176</v>
      </c>
      <c r="E1635" t="s">
        <v>73</v>
      </c>
      <c r="F1635" t="s">
        <v>4170</v>
      </c>
      <c r="G1635" t="s">
        <v>4171</v>
      </c>
      <c r="H1635">
        <v>2932</v>
      </c>
      <c r="I1635">
        <v>73</v>
      </c>
      <c r="J1635" t="s">
        <v>29</v>
      </c>
      <c r="K1635" t="s">
        <v>30</v>
      </c>
      <c r="L1635">
        <v>312000</v>
      </c>
      <c r="M1635">
        <v>1999</v>
      </c>
      <c r="N1635">
        <v>6.7</v>
      </c>
      <c r="O1635">
        <v>969176</v>
      </c>
    </row>
    <row r="1636" spans="1:15" x14ac:dyDescent="0.3">
      <c r="A1636" t="s">
        <v>2002</v>
      </c>
      <c r="B1636">
        <v>85</v>
      </c>
      <c r="C1636">
        <v>118</v>
      </c>
      <c r="D1636">
        <v>26761283</v>
      </c>
      <c r="E1636" t="s">
        <v>588</v>
      </c>
      <c r="F1636" t="s">
        <v>4172</v>
      </c>
      <c r="G1636" t="s">
        <v>4173</v>
      </c>
      <c r="H1636">
        <v>43084</v>
      </c>
      <c r="I1636">
        <v>99</v>
      </c>
      <c r="J1636" t="s">
        <v>29</v>
      </c>
      <c r="K1636" t="s">
        <v>30</v>
      </c>
      <c r="L1636">
        <v>26000000</v>
      </c>
      <c r="M1636">
        <v>2014</v>
      </c>
      <c r="N1636">
        <v>6.7</v>
      </c>
      <c r="O1636">
        <v>761283</v>
      </c>
    </row>
    <row r="1637" spans="1:15" x14ac:dyDescent="0.3">
      <c r="A1637" t="s">
        <v>2376</v>
      </c>
      <c r="B1637">
        <v>9</v>
      </c>
      <c r="C1637">
        <v>100</v>
      </c>
      <c r="D1637">
        <v>902835</v>
      </c>
      <c r="E1637" t="s">
        <v>699</v>
      </c>
      <c r="F1637" t="s">
        <v>4175</v>
      </c>
      <c r="G1637" t="s">
        <v>4176</v>
      </c>
      <c r="H1637">
        <v>1489</v>
      </c>
      <c r="I1637">
        <v>40</v>
      </c>
      <c r="J1637" t="s">
        <v>29</v>
      </c>
      <c r="K1637" t="s">
        <v>30</v>
      </c>
      <c r="L1637">
        <v>250000</v>
      </c>
      <c r="M1637">
        <v>2001</v>
      </c>
      <c r="N1637">
        <v>6.7</v>
      </c>
      <c r="O1637">
        <v>652835</v>
      </c>
    </row>
    <row r="1638" spans="1:15" x14ac:dyDescent="0.3">
      <c r="A1638" t="s">
        <v>2356</v>
      </c>
      <c r="B1638">
        <v>51</v>
      </c>
      <c r="C1638">
        <v>110</v>
      </c>
      <c r="D1638">
        <v>4301331</v>
      </c>
      <c r="E1638" t="s">
        <v>1699</v>
      </c>
      <c r="F1638" t="s">
        <v>1984</v>
      </c>
      <c r="G1638" t="s">
        <v>4178</v>
      </c>
      <c r="H1638">
        <v>78241</v>
      </c>
      <c r="I1638">
        <v>177</v>
      </c>
      <c r="J1638" t="s">
        <v>29</v>
      </c>
      <c r="K1638" t="s">
        <v>30</v>
      </c>
      <c r="L1638">
        <v>4000000</v>
      </c>
      <c r="M1638">
        <v>1995</v>
      </c>
      <c r="N1638">
        <v>6.7</v>
      </c>
      <c r="O1638">
        <v>301331</v>
      </c>
    </row>
    <row r="1639" spans="1:15" x14ac:dyDescent="0.3">
      <c r="A1639" t="s">
        <v>67</v>
      </c>
      <c r="B1639">
        <v>76</v>
      </c>
      <c r="C1639">
        <v>121</v>
      </c>
      <c r="D1639">
        <v>50007168</v>
      </c>
      <c r="E1639" t="s">
        <v>39</v>
      </c>
      <c r="F1639" t="s">
        <v>67</v>
      </c>
      <c r="G1639" t="s">
        <v>4180</v>
      </c>
      <c r="H1639">
        <v>39529</v>
      </c>
      <c r="I1639">
        <v>142</v>
      </c>
      <c r="J1639" t="s">
        <v>29</v>
      </c>
      <c r="K1639" t="s">
        <v>30</v>
      </c>
      <c r="L1639">
        <v>50000000</v>
      </c>
      <c r="M1639">
        <v>1997</v>
      </c>
      <c r="N1639">
        <v>6.7</v>
      </c>
      <c r="O1639">
        <v>7168</v>
      </c>
    </row>
    <row r="1640" spans="1:15" x14ac:dyDescent="0.3">
      <c r="A1640" t="s">
        <v>1980</v>
      </c>
      <c r="B1640">
        <v>88</v>
      </c>
      <c r="C1640">
        <v>76</v>
      </c>
      <c r="D1640">
        <v>255352</v>
      </c>
      <c r="E1640" t="s">
        <v>92</v>
      </c>
      <c r="F1640" t="s">
        <v>4182</v>
      </c>
      <c r="G1640" t="s">
        <v>4183</v>
      </c>
      <c r="H1640">
        <v>4423</v>
      </c>
      <c r="I1640">
        <v>57</v>
      </c>
      <c r="J1640" t="s">
        <v>29</v>
      </c>
      <c r="K1640" t="s">
        <v>30</v>
      </c>
      <c r="L1640">
        <v>300000</v>
      </c>
      <c r="M1640">
        <v>2006</v>
      </c>
      <c r="N1640">
        <v>6.7</v>
      </c>
      <c r="O1640">
        <v>-44648</v>
      </c>
    </row>
    <row r="1641" spans="1:15" x14ac:dyDescent="0.3">
      <c r="A1641" t="s">
        <v>2403</v>
      </c>
      <c r="B1641">
        <v>114</v>
      </c>
      <c r="C1641">
        <v>93</v>
      </c>
      <c r="D1641">
        <v>145540</v>
      </c>
      <c r="E1641" t="s">
        <v>3533</v>
      </c>
      <c r="F1641" t="s">
        <v>4185</v>
      </c>
      <c r="G1641" t="s">
        <v>4186</v>
      </c>
      <c r="H1641">
        <v>26773</v>
      </c>
      <c r="I1641">
        <v>277</v>
      </c>
      <c r="J1641" t="s">
        <v>29</v>
      </c>
      <c r="K1641" t="s">
        <v>30</v>
      </c>
      <c r="L1641">
        <v>500000</v>
      </c>
      <c r="M1641">
        <v>2002</v>
      </c>
      <c r="N1641">
        <v>6.7</v>
      </c>
      <c r="O1641">
        <v>-354460</v>
      </c>
    </row>
    <row r="1642" spans="1:15" x14ac:dyDescent="0.3">
      <c r="A1642" t="s">
        <v>2425</v>
      </c>
      <c r="B1642">
        <v>44</v>
      </c>
      <c r="C1642">
        <v>88</v>
      </c>
      <c r="D1642">
        <v>464126</v>
      </c>
      <c r="E1642" t="s">
        <v>92</v>
      </c>
      <c r="F1642" t="s">
        <v>1616</v>
      </c>
      <c r="G1642" t="s">
        <v>4188</v>
      </c>
      <c r="H1642">
        <v>3142</v>
      </c>
      <c r="I1642">
        <v>68</v>
      </c>
      <c r="J1642" t="s">
        <v>29</v>
      </c>
      <c r="K1642" t="s">
        <v>30</v>
      </c>
      <c r="L1642">
        <v>1000000</v>
      </c>
      <c r="M1642">
        <v>2002</v>
      </c>
      <c r="N1642">
        <v>6.7</v>
      </c>
      <c r="O1642">
        <v>-535874</v>
      </c>
    </row>
    <row r="1643" spans="1:15" x14ac:dyDescent="0.3">
      <c r="A1643" t="s">
        <v>2352</v>
      </c>
      <c r="B1643">
        <v>75</v>
      </c>
      <c r="C1643">
        <v>112</v>
      </c>
      <c r="D1643">
        <v>712294</v>
      </c>
      <c r="E1643" t="s">
        <v>92</v>
      </c>
      <c r="F1643" t="s">
        <v>4190</v>
      </c>
      <c r="G1643" t="s">
        <v>4191</v>
      </c>
      <c r="H1643">
        <v>9408</v>
      </c>
      <c r="I1643">
        <v>68</v>
      </c>
      <c r="J1643" t="s">
        <v>29</v>
      </c>
      <c r="K1643" t="s">
        <v>30</v>
      </c>
      <c r="L1643">
        <v>1500000</v>
      </c>
      <c r="M1643">
        <v>2005</v>
      </c>
      <c r="N1643">
        <v>6.7</v>
      </c>
      <c r="O1643">
        <v>-787706</v>
      </c>
    </row>
    <row r="1644" spans="1:15" x14ac:dyDescent="0.3">
      <c r="A1644" t="s">
        <v>2738</v>
      </c>
      <c r="B1644">
        <v>68</v>
      </c>
      <c r="C1644">
        <v>115</v>
      </c>
      <c r="D1644">
        <v>17174870</v>
      </c>
      <c r="E1644" t="s">
        <v>875</v>
      </c>
      <c r="F1644" t="s">
        <v>4193</v>
      </c>
      <c r="G1644" t="s">
        <v>4194</v>
      </c>
      <c r="H1644">
        <v>15817</v>
      </c>
      <c r="I1644">
        <v>210</v>
      </c>
      <c r="J1644" t="s">
        <v>29</v>
      </c>
      <c r="K1644" t="s">
        <v>30</v>
      </c>
      <c r="L1644">
        <v>18000000</v>
      </c>
      <c r="M1644">
        <v>2000</v>
      </c>
      <c r="N1644">
        <v>6.7</v>
      </c>
      <c r="O1644">
        <v>-825130</v>
      </c>
    </row>
    <row r="1645" spans="1:15" x14ac:dyDescent="0.3">
      <c r="A1645" t="s">
        <v>539</v>
      </c>
      <c r="B1645">
        <v>128</v>
      </c>
      <c r="C1645">
        <v>94</v>
      </c>
      <c r="D1645">
        <v>17071230</v>
      </c>
      <c r="E1645" t="s">
        <v>338</v>
      </c>
      <c r="F1645" t="s">
        <v>539</v>
      </c>
      <c r="G1645" t="s">
        <v>4196</v>
      </c>
      <c r="H1645">
        <v>31169</v>
      </c>
      <c r="I1645">
        <v>192</v>
      </c>
      <c r="J1645" t="s">
        <v>29</v>
      </c>
      <c r="K1645" t="s">
        <v>30</v>
      </c>
      <c r="L1645">
        <v>18000000</v>
      </c>
      <c r="M1645">
        <v>2000</v>
      </c>
      <c r="N1645">
        <v>6.7</v>
      </c>
      <c r="O1645">
        <v>-928770</v>
      </c>
    </row>
    <row r="1646" spans="1:15" x14ac:dyDescent="0.3">
      <c r="A1646" t="s">
        <v>2363</v>
      </c>
      <c r="B1646">
        <v>78</v>
      </c>
      <c r="C1646">
        <v>106</v>
      </c>
      <c r="D1646">
        <v>304124</v>
      </c>
      <c r="E1646" t="s">
        <v>92</v>
      </c>
      <c r="F1646" t="s">
        <v>2731</v>
      </c>
      <c r="G1646" t="s">
        <v>4198</v>
      </c>
      <c r="H1646">
        <v>2720</v>
      </c>
      <c r="I1646">
        <v>37</v>
      </c>
      <c r="J1646" t="s">
        <v>174</v>
      </c>
      <c r="K1646" t="s">
        <v>412</v>
      </c>
      <c r="L1646">
        <v>1400000</v>
      </c>
      <c r="M1646">
        <v>2004</v>
      </c>
      <c r="N1646">
        <v>6.7</v>
      </c>
      <c r="O1646">
        <v>-1095876</v>
      </c>
    </row>
    <row r="1647" spans="1:15" x14ac:dyDescent="0.3">
      <c r="A1647" t="s">
        <v>2399</v>
      </c>
      <c r="B1647">
        <v>178</v>
      </c>
      <c r="C1647">
        <v>95</v>
      </c>
      <c r="D1647">
        <v>3478</v>
      </c>
      <c r="E1647" t="s">
        <v>1900</v>
      </c>
      <c r="F1647" t="s">
        <v>4200</v>
      </c>
      <c r="G1647" t="s">
        <v>4201</v>
      </c>
      <c r="H1647">
        <v>22212</v>
      </c>
      <c r="I1647">
        <v>142</v>
      </c>
      <c r="J1647" t="s">
        <v>29</v>
      </c>
      <c r="K1647" t="s">
        <v>442</v>
      </c>
      <c r="L1647">
        <v>1500000</v>
      </c>
      <c r="M1647">
        <v>2008</v>
      </c>
      <c r="N1647">
        <v>6.7</v>
      </c>
      <c r="O1647">
        <v>-1496522</v>
      </c>
    </row>
    <row r="1648" spans="1:15" x14ac:dyDescent="0.3">
      <c r="A1648" t="s">
        <v>2410</v>
      </c>
      <c r="B1648">
        <v>51</v>
      </c>
      <c r="C1648">
        <v>91</v>
      </c>
      <c r="D1648">
        <v>124494</v>
      </c>
      <c r="E1648" t="s">
        <v>4203</v>
      </c>
      <c r="F1648" t="s">
        <v>4204</v>
      </c>
      <c r="G1648" t="s">
        <v>4205</v>
      </c>
      <c r="H1648">
        <v>5613</v>
      </c>
      <c r="I1648">
        <v>102</v>
      </c>
      <c r="J1648" t="s">
        <v>29</v>
      </c>
      <c r="K1648" t="s">
        <v>30</v>
      </c>
      <c r="L1648">
        <v>2000000</v>
      </c>
      <c r="M1648">
        <v>1998</v>
      </c>
      <c r="N1648">
        <v>6.7</v>
      </c>
      <c r="O1648">
        <v>-1875506</v>
      </c>
    </row>
    <row r="1649" spans="1:15" x14ac:dyDescent="0.3">
      <c r="A1649" t="s">
        <v>2416</v>
      </c>
      <c r="B1649">
        <v>46</v>
      </c>
      <c r="C1649">
        <v>90</v>
      </c>
      <c r="D1649">
        <v>52166</v>
      </c>
      <c r="E1649" t="s">
        <v>92</v>
      </c>
      <c r="F1649" t="s">
        <v>4206</v>
      </c>
      <c r="G1649" t="s">
        <v>4207</v>
      </c>
      <c r="H1649">
        <v>2792</v>
      </c>
      <c r="I1649">
        <v>22</v>
      </c>
      <c r="J1649" t="s">
        <v>29</v>
      </c>
      <c r="K1649" t="s">
        <v>30</v>
      </c>
      <c r="L1649">
        <v>2000000</v>
      </c>
      <c r="M1649">
        <v>2008</v>
      </c>
      <c r="N1649">
        <v>6.7</v>
      </c>
      <c r="O1649">
        <v>-1947834</v>
      </c>
    </row>
    <row r="1650" spans="1:15" x14ac:dyDescent="0.3">
      <c r="A1650" t="s">
        <v>2423</v>
      </c>
      <c r="B1650">
        <v>126</v>
      </c>
      <c r="C1650">
        <v>89</v>
      </c>
      <c r="D1650">
        <v>7764027</v>
      </c>
      <c r="E1650" t="s">
        <v>73</v>
      </c>
      <c r="F1650" t="s">
        <v>4209</v>
      </c>
      <c r="G1650" t="s">
        <v>4210</v>
      </c>
      <c r="H1650">
        <v>38459</v>
      </c>
      <c r="I1650">
        <v>119</v>
      </c>
      <c r="J1650" t="s">
        <v>29</v>
      </c>
      <c r="K1650" t="s">
        <v>30</v>
      </c>
      <c r="L1650">
        <v>10000000</v>
      </c>
      <c r="M1650">
        <v>2013</v>
      </c>
      <c r="N1650">
        <v>6.7</v>
      </c>
      <c r="O1650">
        <v>-2235973</v>
      </c>
    </row>
    <row r="1651" spans="1:15" x14ac:dyDescent="0.3">
      <c r="A1651" t="s">
        <v>1334</v>
      </c>
      <c r="B1651">
        <v>149</v>
      </c>
      <c r="C1651">
        <v>106</v>
      </c>
      <c r="D1651">
        <v>3588432</v>
      </c>
      <c r="E1651" t="s">
        <v>73</v>
      </c>
      <c r="F1651" t="s">
        <v>4050</v>
      </c>
      <c r="G1651" t="s">
        <v>4212</v>
      </c>
      <c r="H1651">
        <v>29341</v>
      </c>
      <c r="I1651">
        <v>93</v>
      </c>
      <c r="J1651" t="s">
        <v>29</v>
      </c>
      <c r="K1651" t="s">
        <v>30</v>
      </c>
      <c r="L1651">
        <v>6000000</v>
      </c>
      <c r="M1651">
        <v>2014</v>
      </c>
      <c r="N1651">
        <v>6.7</v>
      </c>
      <c r="O1651">
        <v>-2411568</v>
      </c>
    </row>
    <row r="1652" spans="1:15" x14ac:dyDescent="0.3">
      <c r="A1652" t="s">
        <v>1160</v>
      </c>
      <c r="B1652">
        <v>360</v>
      </c>
      <c r="C1652">
        <v>109</v>
      </c>
      <c r="D1652">
        <v>37553932</v>
      </c>
      <c r="E1652" t="s">
        <v>672</v>
      </c>
      <c r="F1652" t="s">
        <v>4214</v>
      </c>
      <c r="G1652" t="s">
        <v>4215</v>
      </c>
      <c r="H1652">
        <v>304318</v>
      </c>
      <c r="I1652">
        <v>463</v>
      </c>
      <c r="J1652" t="s">
        <v>29</v>
      </c>
      <c r="K1652" t="s">
        <v>30</v>
      </c>
      <c r="L1652">
        <v>40000000</v>
      </c>
      <c r="M1652">
        <v>2011</v>
      </c>
      <c r="N1652">
        <v>6.7</v>
      </c>
      <c r="O1652">
        <v>-2446068</v>
      </c>
    </row>
    <row r="1653" spans="1:15" x14ac:dyDescent="0.3">
      <c r="A1653" t="s">
        <v>1580</v>
      </c>
      <c r="B1653">
        <v>117</v>
      </c>
      <c r="C1653">
        <v>119</v>
      </c>
      <c r="D1653">
        <v>6047856</v>
      </c>
      <c r="E1653" t="s">
        <v>39</v>
      </c>
      <c r="F1653" t="s">
        <v>4217</v>
      </c>
      <c r="G1653" t="s">
        <v>4218</v>
      </c>
      <c r="H1653">
        <v>27536</v>
      </c>
      <c r="I1653">
        <v>327</v>
      </c>
      <c r="J1653" t="s">
        <v>29</v>
      </c>
      <c r="K1653" t="s">
        <v>30</v>
      </c>
      <c r="L1653">
        <v>8500000</v>
      </c>
      <c r="M1653">
        <v>2000</v>
      </c>
      <c r="N1653">
        <v>6.7</v>
      </c>
      <c r="O1653">
        <v>-2452144</v>
      </c>
    </row>
    <row r="1654" spans="1:15" x14ac:dyDescent="0.3">
      <c r="A1654" t="s">
        <v>3569</v>
      </c>
      <c r="B1654">
        <v>17</v>
      </c>
      <c r="C1654">
        <v>99</v>
      </c>
      <c r="D1654">
        <v>3273588</v>
      </c>
      <c r="E1654" t="s">
        <v>4219</v>
      </c>
      <c r="F1654" t="s">
        <v>4220</v>
      </c>
      <c r="G1654" t="s">
        <v>4221</v>
      </c>
      <c r="H1654">
        <v>4195</v>
      </c>
      <c r="I1654">
        <v>50</v>
      </c>
      <c r="J1654" t="s">
        <v>29</v>
      </c>
      <c r="K1654" t="s">
        <v>30</v>
      </c>
      <c r="L1654">
        <v>6000000</v>
      </c>
      <c r="M1654">
        <v>1993</v>
      </c>
      <c r="N1654">
        <v>6.7</v>
      </c>
      <c r="O1654">
        <v>-2726412</v>
      </c>
    </row>
    <row r="1655" spans="1:15" x14ac:dyDescent="0.3">
      <c r="A1655" t="s">
        <v>1102</v>
      </c>
      <c r="B1655">
        <v>119</v>
      </c>
      <c r="C1655">
        <v>97</v>
      </c>
      <c r="D1655">
        <v>12212417</v>
      </c>
      <c r="E1655" t="s">
        <v>543</v>
      </c>
      <c r="F1655" t="s">
        <v>4223</v>
      </c>
      <c r="G1655" t="s">
        <v>4224</v>
      </c>
      <c r="H1655">
        <v>30643</v>
      </c>
      <c r="I1655">
        <v>144</v>
      </c>
      <c r="J1655" t="s">
        <v>29</v>
      </c>
      <c r="K1655" t="s">
        <v>30</v>
      </c>
      <c r="L1655">
        <v>15000000</v>
      </c>
      <c r="M1655">
        <v>2003</v>
      </c>
      <c r="N1655">
        <v>6.7</v>
      </c>
      <c r="O1655">
        <v>-2787583</v>
      </c>
    </row>
    <row r="1656" spans="1:15" x14ac:dyDescent="0.3">
      <c r="A1656" t="s">
        <v>2395</v>
      </c>
      <c r="B1656">
        <v>20</v>
      </c>
      <c r="C1656">
        <v>97</v>
      </c>
      <c r="D1656">
        <v>39852</v>
      </c>
      <c r="E1656" t="s">
        <v>73</v>
      </c>
      <c r="F1656" t="s">
        <v>3229</v>
      </c>
      <c r="G1656" t="s">
        <v>4226</v>
      </c>
      <c r="H1656">
        <v>1238</v>
      </c>
      <c r="I1656">
        <v>25</v>
      </c>
      <c r="J1656" t="s">
        <v>29</v>
      </c>
      <c r="K1656" t="s">
        <v>30</v>
      </c>
      <c r="L1656">
        <v>3000000</v>
      </c>
      <c r="M1656">
        <v>1999</v>
      </c>
      <c r="N1656">
        <v>6.7</v>
      </c>
      <c r="O1656">
        <v>-2960148</v>
      </c>
    </row>
    <row r="1657" spans="1:15" x14ac:dyDescent="0.3">
      <c r="A1657" t="s">
        <v>2346</v>
      </c>
      <c r="B1657">
        <v>130</v>
      </c>
      <c r="C1657">
        <v>118</v>
      </c>
      <c r="D1657">
        <v>1705139</v>
      </c>
      <c r="E1657" t="s">
        <v>3169</v>
      </c>
      <c r="F1657" t="s">
        <v>4228</v>
      </c>
      <c r="G1657" t="s">
        <v>4229</v>
      </c>
      <c r="H1657">
        <v>4695</v>
      </c>
      <c r="I1657">
        <v>69</v>
      </c>
      <c r="J1657" t="s">
        <v>29</v>
      </c>
      <c r="K1657" t="s">
        <v>30</v>
      </c>
      <c r="L1657">
        <v>4700000</v>
      </c>
      <c r="M1657">
        <v>1988</v>
      </c>
      <c r="N1657">
        <v>6.7</v>
      </c>
      <c r="O1657">
        <v>-2994861</v>
      </c>
    </row>
    <row r="1658" spans="1:15" x14ac:dyDescent="0.3">
      <c r="A1658" t="s">
        <v>2372</v>
      </c>
      <c r="B1658">
        <v>265</v>
      </c>
      <c r="C1658">
        <v>101</v>
      </c>
      <c r="D1658">
        <v>6619173</v>
      </c>
      <c r="E1658" t="s">
        <v>4231</v>
      </c>
      <c r="F1658" t="s">
        <v>834</v>
      </c>
      <c r="G1658" t="s">
        <v>4232</v>
      </c>
      <c r="H1658">
        <v>87203</v>
      </c>
      <c r="I1658">
        <v>221</v>
      </c>
      <c r="J1658" t="s">
        <v>29</v>
      </c>
      <c r="K1658" t="s">
        <v>30</v>
      </c>
      <c r="L1658">
        <v>10000000</v>
      </c>
      <c r="M1658">
        <v>2012</v>
      </c>
      <c r="N1658">
        <v>6.7</v>
      </c>
      <c r="O1658">
        <v>-3380827</v>
      </c>
    </row>
    <row r="1659" spans="1:15" x14ac:dyDescent="0.3">
      <c r="A1659" t="s">
        <v>1790</v>
      </c>
      <c r="B1659">
        <v>222</v>
      </c>
      <c r="C1659">
        <v>113</v>
      </c>
      <c r="D1659">
        <v>3014541</v>
      </c>
      <c r="E1659" t="s">
        <v>92</v>
      </c>
      <c r="F1659" t="s">
        <v>3906</v>
      </c>
      <c r="G1659" t="s">
        <v>4234</v>
      </c>
      <c r="H1659">
        <v>19616</v>
      </c>
      <c r="I1659">
        <v>98</v>
      </c>
      <c r="J1659" t="s">
        <v>29</v>
      </c>
      <c r="K1659" t="s">
        <v>200</v>
      </c>
      <c r="L1659">
        <v>8000000</v>
      </c>
      <c r="M1659">
        <v>2011</v>
      </c>
      <c r="N1659">
        <v>6.7</v>
      </c>
      <c r="O1659">
        <v>-4985459</v>
      </c>
    </row>
    <row r="1660" spans="1:15" x14ac:dyDescent="0.3">
      <c r="A1660" t="s">
        <v>3187</v>
      </c>
      <c r="B1660">
        <v>52</v>
      </c>
      <c r="C1660">
        <v>95</v>
      </c>
      <c r="D1660">
        <v>7881335</v>
      </c>
      <c r="E1660" t="s">
        <v>2312</v>
      </c>
      <c r="F1660" t="s">
        <v>4236</v>
      </c>
      <c r="G1660" t="s">
        <v>4237</v>
      </c>
      <c r="H1660">
        <v>21212</v>
      </c>
      <c r="I1660">
        <v>107</v>
      </c>
      <c r="J1660" t="s">
        <v>29</v>
      </c>
      <c r="K1660" t="s">
        <v>30</v>
      </c>
      <c r="L1660">
        <v>13000000</v>
      </c>
      <c r="M1660">
        <v>1994</v>
      </c>
      <c r="N1660">
        <v>6.7</v>
      </c>
      <c r="O1660">
        <v>-5118665</v>
      </c>
    </row>
    <row r="1661" spans="1:15" x14ac:dyDescent="0.3">
      <c r="A1661" t="s">
        <v>3005</v>
      </c>
      <c r="B1661">
        <v>63</v>
      </c>
      <c r="C1661">
        <v>96</v>
      </c>
      <c r="D1661">
        <v>115862</v>
      </c>
      <c r="E1661" t="s">
        <v>588</v>
      </c>
      <c r="F1661" t="s">
        <v>1912</v>
      </c>
      <c r="G1661" t="s">
        <v>4239</v>
      </c>
      <c r="H1661">
        <v>7394</v>
      </c>
      <c r="I1661">
        <v>50</v>
      </c>
      <c r="J1661" t="s">
        <v>29</v>
      </c>
      <c r="K1661" t="s">
        <v>30</v>
      </c>
      <c r="L1661">
        <v>6000000</v>
      </c>
      <c r="M1661">
        <v>2009</v>
      </c>
      <c r="N1661">
        <v>6.7</v>
      </c>
      <c r="O1661">
        <v>-5884138</v>
      </c>
    </row>
    <row r="1662" spans="1:15" x14ac:dyDescent="0.3">
      <c r="A1662" t="s">
        <v>2428</v>
      </c>
      <c r="B1662">
        <v>27</v>
      </c>
      <c r="C1662">
        <v>85</v>
      </c>
      <c r="D1662">
        <v>70527</v>
      </c>
      <c r="E1662" t="s">
        <v>73</v>
      </c>
      <c r="F1662" t="s">
        <v>3559</v>
      </c>
      <c r="G1662" t="s">
        <v>4240</v>
      </c>
      <c r="H1662">
        <v>7690</v>
      </c>
      <c r="I1662">
        <v>68</v>
      </c>
      <c r="J1662" t="s">
        <v>29</v>
      </c>
      <c r="K1662" t="s">
        <v>30</v>
      </c>
      <c r="L1662">
        <v>6500000</v>
      </c>
      <c r="M1662">
        <v>2004</v>
      </c>
      <c r="N1662">
        <v>6.7</v>
      </c>
      <c r="O1662">
        <v>-6429473</v>
      </c>
    </row>
    <row r="1663" spans="1:15" x14ac:dyDescent="0.3">
      <c r="A1663" t="s">
        <v>2946</v>
      </c>
      <c r="B1663">
        <v>210</v>
      </c>
      <c r="C1663">
        <v>102</v>
      </c>
      <c r="D1663">
        <v>13214030</v>
      </c>
      <c r="E1663" t="s">
        <v>1585</v>
      </c>
      <c r="F1663" t="s">
        <v>4241</v>
      </c>
      <c r="G1663" t="s">
        <v>4242</v>
      </c>
      <c r="H1663">
        <v>60516</v>
      </c>
      <c r="I1663">
        <v>147</v>
      </c>
      <c r="J1663" t="s">
        <v>29</v>
      </c>
      <c r="K1663" t="s">
        <v>30</v>
      </c>
      <c r="L1663">
        <v>20000000</v>
      </c>
      <c r="M1663">
        <v>2008</v>
      </c>
      <c r="N1663">
        <v>6.7</v>
      </c>
      <c r="O1663">
        <v>-6785970</v>
      </c>
    </row>
    <row r="1664" spans="1:15" x14ac:dyDescent="0.3">
      <c r="A1664" t="s">
        <v>2397</v>
      </c>
      <c r="B1664">
        <v>39</v>
      </c>
      <c r="C1664">
        <v>96</v>
      </c>
      <c r="D1664">
        <v>196067</v>
      </c>
      <c r="E1664" t="s">
        <v>588</v>
      </c>
      <c r="F1664" t="s">
        <v>4243</v>
      </c>
      <c r="G1664" t="s">
        <v>4244</v>
      </c>
      <c r="H1664">
        <v>1966</v>
      </c>
      <c r="I1664">
        <v>25</v>
      </c>
      <c r="J1664" t="s">
        <v>29</v>
      </c>
      <c r="K1664" t="s">
        <v>200</v>
      </c>
      <c r="L1664">
        <v>7000000</v>
      </c>
      <c r="M1664">
        <v>2002</v>
      </c>
      <c r="N1664">
        <v>6.7</v>
      </c>
      <c r="O1664">
        <v>-6803933</v>
      </c>
    </row>
    <row r="1665" spans="1:15" x14ac:dyDescent="0.3">
      <c r="A1665" t="s">
        <v>2930</v>
      </c>
      <c r="B1665">
        <v>190</v>
      </c>
      <c r="C1665">
        <v>108</v>
      </c>
      <c r="D1665">
        <v>9172810</v>
      </c>
      <c r="E1665" t="s">
        <v>4245</v>
      </c>
      <c r="F1665" t="s">
        <v>1148</v>
      </c>
      <c r="G1665" t="s">
        <v>4246</v>
      </c>
      <c r="H1665">
        <v>24150</v>
      </c>
      <c r="I1665">
        <v>118</v>
      </c>
      <c r="J1665" t="s">
        <v>29</v>
      </c>
      <c r="K1665" t="s">
        <v>30</v>
      </c>
      <c r="L1665">
        <v>16000000</v>
      </c>
      <c r="M1665">
        <v>2007</v>
      </c>
      <c r="N1665">
        <v>6.7</v>
      </c>
      <c r="O1665">
        <v>-6827190</v>
      </c>
    </row>
    <row r="1666" spans="1:15" x14ac:dyDescent="0.3">
      <c r="A1666" t="s">
        <v>3669</v>
      </c>
      <c r="B1666">
        <v>383</v>
      </c>
      <c r="C1666">
        <v>103</v>
      </c>
      <c r="D1666">
        <v>85017401</v>
      </c>
      <c r="E1666" t="s">
        <v>715</v>
      </c>
      <c r="F1666" t="s">
        <v>339</v>
      </c>
      <c r="G1666" t="s">
        <v>4247</v>
      </c>
      <c r="H1666">
        <v>246803</v>
      </c>
      <c r="I1666">
        <v>474</v>
      </c>
      <c r="J1666" t="s">
        <v>29</v>
      </c>
      <c r="K1666" t="s">
        <v>30</v>
      </c>
      <c r="L1666">
        <v>92000000</v>
      </c>
      <c r="M1666">
        <v>2012</v>
      </c>
      <c r="N1666">
        <v>6.7</v>
      </c>
      <c r="O1666">
        <v>-6982599</v>
      </c>
    </row>
    <row r="1667" spans="1:15" x14ac:dyDescent="0.3">
      <c r="A1667" t="s">
        <v>2334</v>
      </c>
      <c r="B1667">
        <v>52</v>
      </c>
      <c r="C1667">
        <v>144</v>
      </c>
      <c r="D1667">
        <v>2483955</v>
      </c>
      <c r="E1667" t="s">
        <v>588</v>
      </c>
      <c r="F1667" t="s">
        <v>4249</v>
      </c>
      <c r="G1667" t="s">
        <v>4250</v>
      </c>
      <c r="H1667">
        <v>8369</v>
      </c>
      <c r="I1667">
        <v>165</v>
      </c>
      <c r="J1667" t="s">
        <v>29</v>
      </c>
      <c r="K1667" t="s">
        <v>30</v>
      </c>
      <c r="L1667">
        <v>9600000</v>
      </c>
      <c r="M1667">
        <v>2005</v>
      </c>
      <c r="N1667">
        <v>6.7</v>
      </c>
      <c r="O1667">
        <v>-7116045</v>
      </c>
    </row>
    <row r="1668" spans="1:15" x14ac:dyDescent="0.3">
      <c r="A1668" t="s">
        <v>1883</v>
      </c>
      <c r="B1668">
        <v>169</v>
      </c>
      <c r="C1668">
        <v>115</v>
      </c>
      <c r="D1668">
        <v>26814957</v>
      </c>
      <c r="E1668" t="s">
        <v>655</v>
      </c>
      <c r="F1668" t="s">
        <v>418</v>
      </c>
      <c r="G1668" t="s">
        <v>4251</v>
      </c>
      <c r="H1668">
        <v>84357</v>
      </c>
      <c r="I1668">
        <v>252</v>
      </c>
      <c r="J1668" t="s">
        <v>29</v>
      </c>
      <c r="K1668" t="s">
        <v>200</v>
      </c>
      <c r="L1668">
        <v>35000000</v>
      </c>
      <c r="M1668">
        <v>2008</v>
      </c>
      <c r="N1668">
        <v>6.7</v>
      </c>
      <c r="O1668">
        <v>-8185043</v>
      </c>
    </row>
    <row r="1669" spans="1:15" x14ac:dyDescent="0.3">
      <c r="A1669" t="s">
        <v>3162</v>
      </c>
      <c r="B1669">
        <v>147</v>
      </c>
      <c r="C1669">
        <v>150</v>
      </c>
      <c r="D1669">
        <v>140244</v>
      </c>
      <c r="E1669" t="s">
        <v>4252</v>
      </c>
      <c r="F1669" t="s">
        <v>4253</v>
      </c>
      <c r="G1669" t="s">
        <v>4254</v>
      </c>
      <c r="H1669">
        <v>20419</v>
      </c>
      <c r="I1669">
        <v>259</v>
      </c>
      <c r="J1669" t="s">
        <v>29</v>
      </c>
      <c r="K1669" t="s">
        <v>30</v>
      </c>
      <c r="L1669">
        <v>8500000</v>
      </c>
      <c r="M1669">
        <v>2008</v>
      </c>
      <c r="N1669">
        <v>6.7</v>
      </c>
      <c r="O1669">
        <v>-8359756</v>
      </c>
    </row>
    <row r="1670" spans="1:15" x14ac:dyDescent="0.3">
      <c r="A1670" t="s">
        <v>2408</v>
      </c>
      <c r="B1670">
        <v>448</v>
      </c>
      <c r="C1670">
        <v>136</v>
      </c>
      <c r="D1670">
        <v>241063875</v>
      </c>
      <c r="E1670" t="s">
        <v>309</v>
      </c>
      <c r="F1670" t="s">
        <v>482</v>
      </c>
      <c r="G1670" t="s">
        <v>4255</v>
      </c>
      <c r="H1670">
        <v>370704</v>
      </c>
      <c r="I1670">
        <v>484</v>
      </c>
      <c r="J1670" t="s">
        <v>29</v>
      </c>
      <c r="K1670" t="s">
        <v>30</v>
      </c>
      <c r="L1670">
        <v>250000000</v>
      </c>
      <c r="M1670">
        <v>2011</v>
      </c>
      <c r="N1670">
        <v>6.7</v>
      </c>
      <c r="O1670">
        <v>-8936125</v>
      </c>
    </row>
    <row r="1671" spans="1:15" x14ac:dyDescent="0.3">
      <c r="A1671" t="s">
        <v>625</v>
      </c>
      <c r="B1671">
        <v>376</v>
      </c>
      <c r="C1671">
        <v>98</v>
      </c>
      <c r="D1671">
        <v>1987762</v>
      </c>
      <c r="E1671" t="s">
        <v>1915</v>
      </c>
      <c r="F1671" t="s">
        <v>145</v>
      </c>
      <c r="G1671" t="s">
        <v>4256</v>
      </c>
      <c r="H1671">
        <v>59297</v>
      </c>
      <c r="I1671">
        <v>216</v>
      </c>
      <c r="J1671" t="s">
        <v>29</v>
      </c>
      <c r="K1671" t="s">
        <v>30</v>
      </c>
      <c r="L1671">
        <v>11000000</v>
      </c>
      <c r="M1671">
        <v>2011</v>
      </c>
      <c r="N1671">
        <v>6.7</v>
      </c>
      <c r="O1671">
        <v>-9012238</v>
      </c>
    </row>
    <row r="1672" spans="1:15" x14ac:dyDescent="0.3">
      <c r="A1672" t="s">
        <v>1851</v>
      </c>
      <c r="B1672">
        <v>192</v>
      </c>
      <c r="C1672">
        <v>95</v>
      </c>
      <c r="D1672">
        <v>866778</v>
      </c>
      <c r="E1672" t="s">
        <v>588</v>
      </c>
      <c r="F1672" t="s">
        <v>418</v>
      </c>
      <c r="G1672" t="s">
        <v>4257</v>
      </c>
      <c r="H1672">
        <v>44208</v>
      </c>
      <c r="I1672">
        <v>117</v>
      </c>
      <c r="J1672" t="s">
        <v>29</v>
      </c>
      <c r="K1672" t="s">
        <v>1119</v>
      </c>
      <c r="L1672">
        <v>10000000</v>
      </c>
      <c r="M1672">
        <v>2007</v>
      </c>
      <c r="N1672">
        <v>6.7</v>
      </c>
      <c r="O1672">
        <v>-9133222</v>
      </c>
    </row>
    <row r="1673" spans="1:15" x14ac:dyDescent="0.3">
      <c r="A1673" t="s">
        <v>822</v>
      </c>
      <c r="B1673">
        <v>183</v>
      </c>
      <c r="C1673">
        <v>107</v>
      </c>
      <c r="D1673">
        <v>12784713</v>
      </c>
      <c r="E1673" t="s">
        <v>676</v>
      </c>
      <c r="F1673" t="s">
        <v>761</v>
      </c>
      <c r="G1673" t="s">
        <v>4258</v>
      </c>
      <c r="H1673">
        <v>56813</v>
      </c>
      <c r="I1673">
        <v>381</v>
      </c>
      <c r="J1673" t="s">
        <v>29</v>
      </c>
      <c r="K1673" t="s">
        <v>30</v>
      </c>
      <c r="L1673">
        <v>22000000</v>
      </c>
      <c r="M1673">
        <v>2004</v>
      </c>
      <c r="N1673">
        <v>6.7</v>
      </c>
      <c r="O1673">
        <v>-9215287</v>
      </c>
    </row>
    <row r="1674" spans="1:15" x14ac:dyDescent="0.3">
      <c r="A1674" t="s">
        <v>1817</v>
      </c>
      <c r="B1674">
        <v>108</v>
      </c>
      <c r="C1674">
        <v>98</v>
      </c>
      <c r="D1674">
        <v>4291965</v>
      </c>
      <c r="E1674" t="s">
        <v>60</v>
      </c>
      <c r="F1674" t="s">
        <v>4259</v>
      </c>
      <c r="G1674" t="s">
        <v>4260</v>
      </c>
      <c r="H1674">
        <v>9334</v>
      </c>
      <c r="I1674">
        <v>59</v>
      </c>
      <c r="J1674" t="s">
        <v>29</v>
      </c>
      <c r="K1674" t="s">
        <v>241</v>
      </c>
      <c r="L1674">
        <v>14000000</v>
      </c>
      <c r="M1674">
        <v>2006</v>
      </c>
      <c r="N1674">
        <v>6.7</v>
      </c>
      <c r="O1674">
        <v>-9708035</v>
      </c>
    </row>
    <row r="1675" spans="1:15" x14ac:dyDescent="0.3">
      <c r="A1675" t="s">
        <v>3082</v>
      </c>
      <c r="B1675">
        <v>142</v>
      </c>
      <c r="C1675">
        <v>95</v>
      </c>
      <c r="D1675">
        <v>48291624</v>
      </c>
      <c r="E1675" t="s">
        <v>519</v>
      </c>
      <c r="F1675" t="s">
        <v>3418</v>
      </c>
      <c r="G1675" t="s">
        <v>4262</v>
      </c>
      <c r="H1675">
        <v>82819</v>
      </c>
      <c r="I1675">
        <v>263</v>
      </c>
      <c r="J1675" t="s">
        <v>29</v>
      </c>
      <c r="K1675" t="s">
        <v>30</v>
      </c>
      <c r="L1675">
        <v>58000000</v>
      </c>
      <c r="M1675">
        <v>2005</v>
      </c>
      <c r="N1675">
        <v>6.7</v>
      </c>
      <c r="O1675">
        <v>-9708376</v>
      </c>
    </row>
    <row r="1676" spans="1:15" x14ac:dyDescent="0.3">
      <c r="A1676" t="s">
        <v>2386</v>
      </c>
      <c r="B1676">
        <v>45</v>
      </c>
      <c r="C1676">
        <v>98</v>
      </c>
      <c r="D1676">
        <v>12782508</v>
      </c>
      <c r="E1676" t="s">
        <v>92</v>
      </c>
      <c r="F1676" t="s">
        <v>87</v>
      </c>
      <c r="G1676" t="s">
        <v>4264</v>
      </c>
      <c r="H1676">
        <v>20163</v>
      </c>
      <c r="I1676">
        <v>71</v>
      </c>
      <c r="J1676" t="s">
        <v>29</v>
      </c>
      <c r="K1676" t="s">
        <v>30</v>
      </c>
      <c r="L1676">
        <v>23000000</v>
      </c>
      <c r="M1676">
        <v>1996</v>
      </c>
      <c r="N1676">
        <v>6.7</v>
      </c>
      <c r="O1676">
        <v>-10217492</v>
      </c>
    </row>
    <row r="1677" spans="1:15" x14ac:dyDescent="0.3">
      <c r="A1677" t="s">
        <v>104</v>
      </c>
      <c r="B1677">
        <v>245</v>
      </c>
      <c r="C1677">
        <v>129</v>
      </c>
      <c r="D1677">
        <v>139259759</v>
      </c>
      <c r="E1677" t="s">
        <v>105</v>
      </c>
      <c r="F1677" t="s">
        <v>4265</v>
      </c>
      <c r="G1677" t="s">
        <v>4266</v>
      </c>
      <c r="H1677">
        <v>364948</v>
      </c>
      <c r="I1677">
        <v>2121</v>
      </c>
      <c r="J1677" t="s">
        <v>29</v>
      </c>
      <c r="K1677" t="s">
        <v>581</v>
      </c>
      <c r="L1677">
        <v>150000000</v>
      </c>
      <c r="M1677">
        <v>2003</v>
      </c>
      <c r="N1677">
        <v>6.7</v>
      </c>
      <c r="O1677">
        <v>-10740241</v>
      </c>
    </row>
    <row r="1678" spans="1:15" x14ac:dyDescent="0.3">
      <c r="A1678" t="s">
        <v>2225</v>
      </c>
      <c r="B1678">
        <v>436</v>
      </c>
      <c r="C1678">
        <v>135</v>
      </c>
      <c r="D1678">
        <v>113165635</v>
      </c>
      <c r="E1678" t="s">
        <v>715</v>
      </c>
      <c r="F1678" t="s">
        <v>1465</v>
      </c>
      <c r="G1678" t="s">
        <v>4268</v>
      </c>
      <c r="H1678">
        <v>229823</v>
      </c>
      <c r="I1678">
        <v>504</v>
      </c>
      <c r="J1678" t="s">
        <v>29</v>
      </c>
      <c r="K1678" t="s">
        <v>30</v>
      </c>
      <c r="L1678">
        <v>125000000</v>
      </c>
      <c r="M1678">
        <v>2012</v>
      </c>
      <c r="N1678">
        <v>6.7</v>
      </c>
      <c r="O1678">
        <v>-11834365</v>
      </c>
    </row>
    <row r="1679" spans="1:15" x14ac:dyDescent="0.3">
      <c r="A1679" t="s">
        <v>562</v>
      </c>
      <c r="B1679">
        <v>401</v>
      </c>
      <c r="C1679">
        <v>148</v>
      </c>
      <c r="D1679">
        <v>8093318</v>
      </c>
      <c r="E1679" t="s">
        <v>1347</v>
      </c>
      <c r="F1679" t="s">
        <v>4270</v>
      </c>
      <c r="G1679" t="s">
        <v>4271</v>
      </c>
      <c r="H1679">
        <v>61935</v>
      </c>
      <c r="I1679">
        <v>242</v>
      </c>
      <c r="J1679" t="s">
        <v>29</v>
      </c>
      <c r="K1679" t="s">
        <v>30</v>
      </c>
      <c r="L1679">
        <v>20000000</v>
      </c>
      <c r="M1679">
        <v>2014</v>
      </c>
      <c r="N1679">
        <v>6.7</v>
      </c>
      <c r="O1679">
        <v>-11906682</v>
      </c>
    </row>
    <row r="1680" spans="1:15" x14ac:dyDescent="0.3">
      <c r="A1680" t="s">
        <v>2360</v>
      </c>
      <c r="B1680">
        <v>60</v>
      </c>
      <c r="C1680">
        <v>108</v>
      </c>
      <c r="D1680">
        <v>6000000</v>
      </c>
      <c r="E1680" t="s">
        <v>309</v>
      </c>
      <c r="F1680" t="s">
        <v>4272</v>
      </c>
      <c r="G1680" t="s">
        <v>4273</v>
      </c>
      <c r="H1680">
        <v>10832</v>
      </c>
      <c r="I1680">
        <v>102</v>
      </c>
      <c r="J1680" t="s">
        <v>29</v>
      </c>
      <c r="K1680" t="s">
        <v>30</v>
      </c>
      <c r="L1680">
        <v>18000000</v>
      </c>
      <c r="M1680">
        <v>1981</v>
      </c>
      <c r="N1680">
        <v>6.7</v>
      </c>
      <c r="O1680">
        <v>-12000000</v>
      </c>
    </row>
    <row r="1681" spans="1:15" x14ac:dyDescent="0.3">
      <c r="A1681" t="s">
        <v>1356</v>
      </c>
      <c r="B1681">
        <v>150</v>
      </c>
      <c r="C1681">
        <v>111</v>
      </c>
      <c r="D1681">
        <v>2203641</v>
      </c>
      <c r="E1681" t="s">
        <v>140</v>
      </c>
      <c r="F1681" t="s">
        <v>377</v>
      </c>
      <c r="G1681" t="s">
        <v>4275</v>
      </c>
      <c r="H1681">
        <v>42792</v>
      </c>
      <c r="I1681">
        <v>162</v>
      </c>
      <c r="J1681" t="s">
        <v>29</v>
      </c>
      <c r="K1681" t="s">
        <v>408</v>
      </c>
      <c r="L1681">
        <v>15000000</v>
      </c>
      <c r="M1681">
        <v>2008</v>
      </c>
      <c r="N1681">
        <v>6.7</v>
      </c>
      <c r="O1681">
        <v>-12796359</v>
      </c>
    </row>
    <row r="1682" spans="1:15" x14ac:dyDescent="0.3">
      <c r="A1682" t="s">
        <v>2968</v>
      </c>
      <c r="B1682">
        <v>165</v>
      </c>
      <c r="C1682">
        <v>111</v>
      </c>
      <c r="D1682">
        <v>6109075</v>
      </c>
      <c r="E1682" t="s">
        <v>393</v>
      </c>
      <c r="F1682" t="s">
        <v>4276</v>
      </c>
      <c r="G1682" t="s">
        <v>4277</v>
      </c>
      <c r="H1682">
        <v>32003</v>
      </c>
      <c r="I1682">
        <v>65</v>
      </c>
      <c r="J1682" t="s">
        <v>90</v>
      </c>
      <c r="K1682" t="s">
        <v>241</v>
      </c>
      <c r="L1682">
        <v>19430000</v>
      </c>
      <c r="M1682">
        <v>2009</v>
      </c>
      <c r="N1682">
        <v>6.7</v>
      </c>
      <c r="O1682">
        <v>-13320925</v>
      </c>
    </row>
    <row r="1683" spans="1:15" x14ac:dyDescent="0.3">
      <c r="A1683" t="s">
        <v>2367</v>
      </c>
      <c r="B1683">
        <v>112</v>
      </c>
      <c r="C1683">
        <v>105</v>
      </c>
      <c r="D1683">
        <v>63260</v>
      </c>
      <c r="E1683" t="s">
        <v>4279</v>
      </c>
      <c r="F1683" t="s">
        <v>4280</v>
      </c>
      <c r="G1683" t="s">
        <v>4281</v>
      </c>
      <c r="H1683">
        <v>14325</v>
      </c>
      <c r="I1683">
        <v>90</v>
      </c>
      <c r="J1683" t="s">
        <v>29</v>
      </c>
      <c r="K1683" t="s">
        <v>241</v>
      </c>
      <c r="L1683">
        <v>14000000</v>
      </c>
      <c r="M1683">
        <v>2006</v>
      </c>
      <c r="N1683">
        <v>6.7</v>
      </c>
      <c r="O1683">
        <v>-13936740</v>
      </c>
    </row>
    <row r="1684" spans="1:15" x14ac:dyDescent="0.3">
      <c r="A1684" t="s">
        <v>1213</v>
      </c>
      <c r="B1684">
        <v>415</v>
      </c>
      <c r="C1684">
        <v>113</v>
      </c>
      <c r="D1684">
        <v>45996718</v>
      </c>
      <c r="E1684" t="s">
        <v>39</v>
      </c>
      <c r="F1684" t="s">
        <v>921</v>
      </c>
      <c r="G1684" t="s">
        <v>4283</v>
      </c>
      <c r="H1684">
        <v>173530</v>
      </c>
      <c r="I1684">
        <v>264</v>
      </c>
      <c r="J1684" t="s">
        <v>29</v>
      </c>
      <c r="K1684" t="s">
        <v>30</v>
      </c>
      <c r="L1684">
        <v>60000000</v>
      </c>
      <c r="M1684">
        <v>2013</v>
      </c>
      <c r="N1684">
        <v>6.7</v>
      </c>
      <c r="O1684">
        <v>-14003282</v>
      </c>
    </row>
    <row r="1685" spans="1:15" x14ac:dyDescent="0.3">
      <c r="A1685" t="s">
        <v>3451</v>
      </c>
      <c r="B1685">
        <v>111</v>
      </c>
      <c r="C1685">
        <v>112</v>
      </c>
      <c r="D1685">
        <v>6830957</v>
      </c>
      <c r="E1685" t="s">
        <v>588</v>
      </c>
      <c r="F1685" t="s">
        <v>601</v>
      </c>
      <c r="G1685" t="s">
        <v>4284</v>
      </c>
      <c r="H1685">
        <v>11983</v>
      </c>
      <c r="I1685">
        <v>147</v>
      </c>
      <c r="J1685" t="s">
        <v>29</v>
      </c>
      <c r="K1685" t="s">
        <v>30</v>
      </c>
      <c r="L1685">
        <v>21000000</v>
      </c>
      <c r="M1685">
        <v>2002</v>
      </c>
      <c r="N1685">
        <v>6.7</v>
      </c>
      <c r="O1685">
        <v>-14169043</v>
      </c>
    </row>
    <row r="1686" spans="1:15" x14ac:dyDescent="0.3">
      <c r="A1686" t="s">
        <v>458</v>
      </c>
      <c r="B1686">
        <v>154</v>
      </c>
      <c r="C1686">
        <v>130</v>
      </c>
      <c r="D1686">
        <v>15709385</v>
      </c>
      <c r="E1686" t="s">
        <v>208</v>
      </c>
      <c r="F1686" t="s">
        <v>1912</v>
      </c>
      <c r="G1686" t="s">
        <v>4285</v>
      </c>
      <c r="H1686">
        <v>53053</v>
      </c>
      <c r="I1686">
        <v>132</v>
      </c>
      <c r="J1686" t="s">
        <v>29</v>
      </c>
      <c r="K1686" t="s">
        <v>30</v>
      </c>
      <c r="L1686">
        <v>30000000</v>
      </c>
      <c r="M1686">
        <v>2008</v>
      </c>
      <c r="N1686">
        <v>6.7</v>
      </c>
      <c r="O1686">
        <v>-14290615</v>
      </c>
    </row>
    <row r="1687" spans="1:15" x14ac:dyDescent="0.3">
      <c r="A1687" t="s">
        <v>1301</v>
      </c>
      <c r="B1687">
        <v>263</v>
      </c>
      <c r="C1687">
        <v>112</v>
      </c>
      <c r="D1687">
        <v>3707794</v>
      </c>
      <c r="E1687" t="s">
        <v>940</v>
      </c>
      <c r="F1687" t="s">
        <v>2639</v>
      </c>
      <c r="G1687" t="s">
        <v>4286</v>
      </c>
      <c r="H1687">
        <v>31359</v>
      </c>
      <c r="I1687">
        <v>156</v>
      </c>
      <c r="J1687" t="s">
        <v>29</v>
      </c>
      <c r="K1687" t="s">
        <v>4287</v>
      </c>
      <c r="L1687">
        <v>18000000</v>
      </c>
      <c r="M1687">
        <v>2016</v>
      </c>
      <c r="N1687">
        <v>6.7</v>
      </c>
      <c r="O1687">
        <v>-14292206</v>
      </c>
    </row>
    <row r="1688" spans="1:15" x14ac:dyDescent="0.3">
      <c r="A1688" t="s">
        <v>867</v>
      </c>
      <c r="B1688">
        <v>64</v>
      </c>
      <c r="C1688">
        <v>135</v>
      </c>
      <c r="D1688">
        <v>1666262</v>
      </c>
      <c r="E1688" t="s">
        <v>383</v>
      </c>
      <c r="F1688" t="s">
        <v>3646</v>
      </c>
      <c r="G1688" t="s">
        <v>4289</v>
      </c>
      <c r="H1688">
        <v>5321</v>
      </c>
      <c r="I1688">
        <v>78</v>
      </c>
      <c r="J1688" t="s">
        <v>29</v>
      </c>
      <c r="K1688" t="s">
        <v>200</v>
      </c>
      <c r="L1688">
        <v>16000000</v>
      </c>
      <c r="M1688">
        <v>2005</v>
      </c>
      <c r="N1688">
        <v>6.7</v>
      </c>
      <c r="O1688">
        <v>-14333738</v>
      </c>
    </row>
    <row r="1689" spans="1:15" x14ac:dyDescent="0.3">
      <c r="A1689" t="s">
        <v>1607</v>
      </c>
      <c r="B1689">
        <v>28</v>
      </c>
      <c r="C1689">
        <v>132</v>
      </c>
      <c r="D1689">
        <v>1508689</v>
      </c>
      <c r="E1689" t="s">
        <v>588</v>
      </c>
      <c r="F1689" t="s">
        <v>1729</v>
      </c>
      <c r="G1689" t="s">
        <v>4291</v>
      </c>
      <c r="H1689">
        <v>5648</v>
      </c>
      <c r="I1689">
        <v>50</v>
      </c>
      <c r="J1689" t="s">
        <v>29</v>
      </c>
      <c r="K1689" t="s">
        <v>30</v>
      </c>
      <c r="L1689">
        <v>16000000</v>
      </c>
      <c r="M1689">
        <v>1997</v>
      </c>
      <c r="N1689">
        <v>6.7</v>
      </c>
      <c r="O1689">
        <v>-14491311</v>
      </c>
    </row>
    <row r="1690" spans="1:15" x14ac:dyDescent="0.3">
      <c r="A1690" t="s">
        <v>2339</v>
      </c>
      <c r="B1690">
        <v>94</v>
      </c>
      <c r="C1690">
        <v>119</v>
      </c>
      <c r="D1690">
        <v>25178165</v>
      </c>
      <c r="E1690" t="s">
        <v>588</v>
      </c>
      <c r="F1690" t="s">
        <v>106</v>
      </c>
      <c r="G1690" t="s">
        <v>4292</v>
      </c>
      <c r="H1690">
        <v>70292</v>
      </c>
      <c r="I1690">
        <v>274</v>
      </c>
      <c r="J1690" t="s">
        <v>29</v>
      </c>
      <c r="K1690" t="s">
        <v>30</v>
      </c>
      <c r="L1690">
        <v>40000000</v>
      </c>
      <c r="M1690">
        <v>2001</v>
      </c>
      <c r="N1690">
        <v>6.7</v>
      </c>
      <c r="O1690">
        <v>-14821835</v>
      </c>
    </row>
    <row r="1691" spans="1:15" x14ac:dyDescent="0.3">
      <c r="A1691" t="s">
        <v>392</v>
      </c>
      <c r="B1691">
        <v>298</v>
      </c>
      <c r="C1691">
        <v>146</v>
      </c>
      <c r="D1691">
        <v>133375846</v>
      </c>
      <c r="E1691" t="s">
        <v>214</v>
      </c>
      <c r="F1691" t="s">
        <v>74</v>
      </c>
      <c r="G1691" t="s">
        <v>4294</v>
      </c>
      <c r="H1691">
        <v>207839</v>
      </c>
      <c r="I1691">
        <v>435</v>
      </c>
      <c r="J1691" t="s">
        <v>29</v>
      </c>
      <c r="K1691" t="s">
        <v>30</v>
      </c>
      <c r="L1691">
        <v>150000000</v>
      </c>
      <c r="M1691">
        <v>2009</v>
      </c>
      <c r="N1691">
        <v>6.7</v>
      </c>
      <c r="O1691">
        <v>-16624154</v>
      </c>
    </row>
    <row r="1692" spans="1:15" x14ac:dyDescent="0.3">
      <c r="A1692" t="s">
        <v>3253</v>
      </c>
      <c r="B1692">
        <v>171</v>
      </c>
      <c r="C1692">
        <v>120</v>
      </c>
      <c r="D1692">
        <v>18317151</v>
      </c>
      <c r="E1692" t="s">
        <v>2765</v>
      </c>
      <c r="F1692" t="s">
        <v>4296</v>
      </c>
      <c r="G1692" t="s">
        <v>4297</v>
      </c>
      <c r="H1692">
        <v>55630</v>
      </c>
      <c r="I1692">
        <v>200</v>
      </c>
      <c r="J1692" t="s">
        <v>29</v>
      </c>
      <c r="K1692" t="s">
        <v>30</v>
      </c>
      <c r="L1692">
        <v>35000000</v>
      </c>
      <c r="M1692">
        <v>2007</v>
      </c>
      <c r="N1692">
        <v>6.7</v>
      </c>
      <c r="O1692">
        <v>-16682849</v>
      </c>
    </row>
    <row r="1693" spans="1:15" x14ac:dyDescent="0.3">
      <c r="A1693" t="s">
        <v>150</v>
      </c>
      <c r="B1693">
        <v>113</v>
      </c>
      <c r="C1693">
        <v>118</v>
      </c>
      <c r="D1693">
        <v>6144806</v>
      </c>
      <c r="E1693" t="s">
        <v>2655</v>
      </c>
      <c r="F1693" t="s">
        <v>150</v>
      </c>
      <c r="G1693" t="s">
        <v>4298</v>
      </c>
      <c r="H1693">
        <v>12821</v>
      </c>
      <c r="I1693">
        <v>248</v>
      </c>
      <c r="J1693" t="s">
        <v>29</v>
      </c>
      <c r="K1693" t="s">
        <v>30</v>
      </c>
      <c r="L1693">
        <v>23000000</v>
      </c>
      <c r="M1693">
        <v>2004</v>
      </c>
      <c r="N1693">
        <v>6.7</v>
      </c>
      <c r="O1693">
        <v>-16855194</v>
      </c>
    </row>
    <row r="1694" spans="1:15" x14ac:dyDescent="0.3">
      <c r="A1694" t="s">
        <v>1600</v>
      </c>
      <c r="B1694">
        <v>222</v>
      </c>
      <c r="C1694">
        <v>150</v>
      </c>
      <c r="D1694">
        <v>12712093</v>
      </c>
      <c r="E1694" t="s">
        <v>655</v>
      </c>
      <c r="F1694" t="s">
        <v>40</v>
      </c>
      <c r="G1694" t="s">
        <v>4300</v>
      </c>
      <c r="H1694">
        <v>70771</v>
      </c>
      <c r="I1694">
        <v>671</v>
      </c>
      <c r="J1694" t="s">
        <v>29</v>
      </c>
      <c r="K1694" t="s">
        <v>30</v>
      </c>
      <c r="L1694">
        <v>30000000</v>
      </c>
      <c r="M1694">
        <v>2005</v>
      </c>
      <c r="N1694">
        <v>6.7</v>
      </c>
      <c r="O1694">
        <v>-17287907</v>
      </c>
    </row>
    <row r="1695" spans="1:15" x14ac:dyDescent="0.3">
      <c r="A1695" t="s">
        <v>1106</v>
      </c>
      <c r="B1695">
        <v>142</v>
      </c>
      <c r="C1695">
        <v>116</v>
      </c>
      <c r="D1695">
        <v>7156933</v>
      </c>
      <c r="E1695" t="s">
        <v>73</v>
      </c>
      <c r="F1695" t="s">
        <v>2509</v>
      </c>
      <c r="G1695" t="s">
        <v>4301</v>
      </c>
      <c r="H1695">
        <v>14581</v>
      </c>
      <c r="I1695">
        <v>74</v>
      </c>
      <c r="J1695" t="s">
        <v>29</v>
      </c>
      <c r="K1695" t="s">
        <v>30</v>
      </c>
      <c r="L1695">
        <v>25000000</v>
      </c>
      <c r="M1695">
        <v>2006</v>
      </c>
      <c r="N1695">
        <v>6.7</v>
      </c>
      <c r="O1695">
        <v>-17843067</v>
      </c>
    </row>
    <row r="1696" spans="1:15" x14ac:dyDescent="0.3">
      <c r="A1696" t="s">
        <v>1629</v>
      </c>
      <c r="B1696">
        <v>280</v>
      </c>
      <c r="C1696">
        <v>122</v>
      </c>
      <c r="D1696">
        <v>1697956</v>
      </c>
      <c r="E1696" t="s">
        <v>26</v>
      </c>
      <c r="F1696" t="s">
        <v>1302</v>
      </c>
      <c r="G1696" t="s">
        <v>4302</v>
      </c>
      <c r="H1696">
        <v>64944</v>
      </c>
      <c r="I1696">
        <v>212</v>
      </c>
      <c r="J1696" t="s">
        <v>29</v>
      </c>
      <c r="K1696" t="s">
        <v>30</v>
      </c>
      <c r="L1696">
        <v>20000000</v>
      </c>
      <c r="M1696">
        <v>2009</v>
      </c>
      <c r="N1696">
        <v>6.7</v>
      </c>
      <c r="O1696">
        <v>-18302044</v>
      </c>
    </row>
    <row r="1697" spans="1:15" x14ac:dyDescent="0.3">
      <c r="A1697" t="s">
        <v>1600</v>
      </c>
      <c r="B1697">
        <v>584</v>
      </c>
      <c r="C1697">
        <v>139</v>
      </c>
      <c r="D1697">
        <v>13303319</v>
      </c>
      <c r="E1697" t="s">
        <v>2255</v>
      </c>
      <c r="F1697" t="s">
        <v>93</v>
      </c>
      <c r="G1697" t="s">
        <v>4303</v>
      </c>
      <c r="H1697">
        <v>136367</v>
      </c>
      <c r="I1697">
        <v>975</v>
      </c>
      <c r="J1697" t="s">
        <v>29</v>
      </c>
      <c r="K1697" t="s">
        <v>30</v>
      </c>
      <c r="L1697">
        <v>32000000</v>
      </c>
      <c r="M1697">
        <v>2011</v>
      </c>
      <c r="N1697">
        <v>6.7</v>
      </c>
      <c r="O1697">
        <v>-18696681</v>
      </c>
    </row>
    <row r="1698" spans="1:15" x14ac:dyDescent="0.3">
      <c r="A1698" t="s">
        <v>2677</v>
      </c>
      <c r="B1698">
        <v>74</v>
      </c>
      <c r="C1698">
        <v>119</v>
      </c>
      <c r="D1698">
        <v>8888143</v>
      </c>
      <c r="E1698" t="s">
        <v>1624</v>
      </c>
      <c r="F1698" t="s">
        <v>4304</v>
      </c>
      <c r="G1698" t="s">
        <v>4305</v>
      </c>
      <c r="H1698">
        <v>22250</v>
      </c>
      <c r="I1698">
        <v>123</v>
      </c>
      <c r="J1698" t="s">
        <v>29</v>
      </c>
      <c r="K1698" t="s">
        <v>442</v>
      </c>
      <c r="L1698">
        <v>28000000</v>
      </c>
      <c r="M1698">
        <v>1999</v>
      </c>
      <c r="N1698">
        <v>6.7</v>
      </c>
      <c r="O1698">
        <v>-19111857</v>
      </c>
    </row>
    <row r="1699" spans="1:15" x14ac:dyDescent="0.3">
      <c r="A1699" t="s">
        <v>237</v>
      </c>
      <c r="B1699">
        <v>172</v>
      </c>
      <c r="C1699">
        <v>133</v>
      </c>
      <c r="D1699">
        <v>18653746</v>
      </c>
      <c r="E1699" t="s">
        <v>214</v>
      </c>
      <c r="F1699" t="s">
        <v>482</v>
      </c>
      <c r="G1699" t="s">
        <v>4307</v>
      </c>
      <c r="H1699">
        <v>137722</v>
      </c>
      <c r="I1699">
        <v>638</v>
      </c>
      <c r="J1699" t="s">
        <v>29</v>
      </c>
      <c r="K1699" t="s">
        <v>408</v>
      </c>
      <c r="L1699">
        <v>38000000</v>
      </c>
      <c r="M1699">
        <v>1999</v>
      </c>
      <c r="N1699">
        <v>6.7</v>
      </c>
      <c r="O1699">
        <v>-19346254</v>
      </c>
    </row>
    <row r="1700" spans="1:15" x14ac:dyDescent="0.3">
      <c r="A1700" t="s">
        <v>2472</v>
      </c>
      <c r="B1700">
        <v>276</v>
      </c>
      <c r="C1700">
        <v>91</v>
      </c>
      <c r="D1700">
        <v>958319</v>
      </c>
      <c r="E1700" t="s">
        <v>92</v>
      </c>
      <c r="F1700" t="s">
        <v>694</v>
      </c>
      <c r="G1700" t="s">
        <v>4308</v>
      </c>
      <c r="H1700">
        <v>39764</v>
      </c>
      <c r="I1700">
        <v>148</v>
      </c>
      <c r="J1700" t="s">
        <v>29</v>
      </c>
      <c r="K1700" t="s">
        <v>30</v>
      </c>
      <c r="L1700">
        <v>21000000</v>
      </c>
      <c r="M1700">
        <v>2011</v>
      </c>
      <c r="N1700">
        <v>6.7</v>
      </c>
      <c r="O1700">
        <v>-20041681</v>
      </c>
    </row>
    <row r="1701" spans="1:15" x14ac:dyDescent="0.3">
      <c r="A1701" t="s">
        <v>48</v>
      </c>
      <c r="B1701">
        <v>308</v>
      </c>
      <c r="C1701">
        <v>135</v>
      </c>
      <c r="D1701">
        <v>43982842</v>
      </c>
      <c r="E1701" t="s">
        <v>4310</v>
      </c>
      <c r="F1701" t="s">
        <v>4055</v>
      </c>
      <c r="G1701" t="s">
        <v>4311</v>
      </c>
      <c r="H1701">
        <v>125109</v>
      </c>
      <c r="I1701">
        <v>593</v>
      </c>
      <c r="J1701" t="s">
        <v>29</v>
      </c>
      <c r="K1701" t="s">
        <v>30</v>
      </c>
      <c r="L1701">
        <v>65000000</v>
      </c>
      <c r="M1701">
        <v>2009</v>
      </c>
      <c r="N1701">
        <v>6.7</v>
      </c>
      <c r="O1701">
        <v>-21017158</v>
      </c>
    </row>
    <row r="1702" spans="1:15" x14ac:dyDescent="0.3">
      <c r="A1702" t="s">
        <v>48</v>
      </c>
      <c r="B1702">
        <v>308</v>
      </c>
      <c r="C1702">
        <v>135</v>
      </c>
      <c r="D1702">
        <v>43982842</v>
      </c>
      <c r="E1702" t="s">
        <v>4310</v>
      </c>
      <c r="F1702" t="s">
        <v>4055</v>
      </c>
      <c r="G1702" t="s">
        <v>4311</v>
      </c>
      <c r="H1702">
        <v>125114</v>
      </c>
      <c r="I1702">
        <v>593</v>
      </c>
      <c r="J1702" t="s">
        <v>29</v>
      </c>
      <c r="K1702" t="s">
        <v>30</v>
      </c>
      <c r="L1702">
        <v>65000000</v>
      </c>
      <c r="M1702">
        <v>2009</v>
      </c>
      <c r="N1702">
        <v>6.7</v>
      </c>
      <c r="O1702">
        <v>-21017158</v>
      </c>
    </row>
    <row r="1703" spans="1:15" x14ac:dyDescent="0.3">
      <c r="A1703" t="s">
        <v>725</v>
      </c>
      <c r="B1703">
        <v>210</v>
      </c>
      <c r="C1703">
        <v>120</v>
      </c>
      <c r="D1703">
        <v>7443007</v>
      </c>
      <c r="E1703" t="s">
        <v>1683</v>
      </c>
      <c r="F1703" t="s">
        <v>3087</v>
      </c>
      <c r="G1703" t="s">
        <v>4314</v>
      </c>
      <c r="H1703">
        <v>24663</v>
      </c>
      <c r="I1703">
        <v>71</v>
      </c>
      <c r="J1703" t="s">
        <v>29</v>
      </c>
      <c r="K1703" t="s">
        <v>30</v>
      </c>
      <c r="L1703">
        <v>30000000</v>
      </c>
      <c r="M1703">
        <v>2009</v>
      </c>
      <c r="N1703">
        <v>6.7</v>
      </c>
      <c r="O1703">
        <v>-22556993</v>
      </c>
    </row>
    <row r="1704" spans="1:15" x14ac:dyDescent="0.3">
      <c r="A1704" t="s">
        <v>528</v>
      </c>
      <c r="B1704">
        <v>31</v>
      </c>
      <c r="C1704">
        <v>130</v>
      </c>
      <c r="D1704">
        <v>13052741</v>
      </c>
      <c r="E1704" t="s">
        <v>2564</v>
      </c>
      <c r="F1704" t="s">
        <v>4253</v>
      </c>
      <c r="G1704" t="s">
        <v>4315</v>
      </c>
      <c r="H1704">
        <v>8531</v>
      </c>
      <c r="I1704">
        <v>57</v>
      </c>
      <c r="J1704" t="s">
        <v>29</v>
      </c>
      <c r="K1704" t="s">
        <v>30</v>
      </c>
      <c r="L1704">
        <v>36000000</v>
      </c>
      <c r="M1704">
        <v>1996</v>
      </c>
      <c r="N1704">
        <v>6.7</v>
      </c>
      <c r="O1704">
        <v>-22947259</v>
      </c>
    </row>
    <row r="1705" spans="1:15" x14ac:dyDescent="0.3">
      <c r="A1705" t="s">
        <v>2058</v>
      </c>
      <c r="B1705">
        <v>238</v>
      </c>
      <c r="C1705">
        <v>88</v>
      </c>
      <c r="D1705">
        <v>31051126</v>
      </c>
      <c r="E1705" t="s">
        <v>316</v>
      </c>
      <c r="F1705" t="s">
        <v>1984</v>
      </c>
      <c r="G1705" t="s">
        <v>4317</v>
      </c>
      <c r="H1705">
        <v>36877</v>
      </c>
      <c r="I1705">
        <v>101</v>
      </c>
      <c r="J1705" t="s">
        <v>29</v>
      </c>
      <c r="K1705" t="s">
        <v>200</v>
      </c>
      <c r="L1705">
        <v>55000000</v>
      </c>
      <c r="M1705">
        <v>2012</v>
      </c>
      <c r="N1705">
        <v>6.7</v>
      </c>
      <c r="O1705">
        <v>-23948874</v>
      </c>
    </row>
    <row r="1706" spans="1:15" x14ac:dyDescent="0.3">
      <c r="A1706" t="s">
        <v>2744</v>
      </c>
      <c r="B1706">
        <v>286</v>
      </c>
      <c r="C1706">
        <v>115</v>
      </c>
      <c r="D1706">
        <v>25121291</v>
      </c>
      <c r="E1706" t="s">
        <v>4319</v>
      </c>
      <c r="F1706" t="s">
        <v>503</v>
      </c>
      <c r="G1706" t="s">
        <v>4320</v>
      </c>
      <c r="H1706">
        <v>177653</v>
      </c>
      <c r="I1706">
        <v>279</v>
      </c>
      <c r="J1706" t="s">
        <v>29</v>
      </c>
      <c r="K1706" t="s">
        <v>30</v>
      </c>
      <c r="L1706">
        <v>50000000</v>
      </c>
      <c r="M1706">
        <v>2013</v>
      </c>
      <c r="N1706">
        <v>6.7</v>
      </c>
      <c r="O1706">
        <v>-24878709</v>
      </c>
    </row>
    <row r="1707" spans="1:15" x14ac:dyDescent="0.3">
      <c r="A1707" t="s">
        <v>2276</v>
      </c>
      <c r="B1707">
        <v>117</v>
      </c>
      <c r="C1707">
        <v>143</v>
      </c>
      <c r="D1707">
        <v>38966057</v>
      </c>
      <c r="E1707" t="s">
        <v>73</v>
      </c>
      <c r="F1707" t="s">
        <v>3684</v>
      </c>
      <c r="G1707" t="s">
        <v>4321</v>
      </c>
      <c r="H1707">
        <v>23940</v>
      </c>
      <c r="I1707">
        <v>157</v>
      </c>
      <c r="J1707" t="s">
        <v>29</v>
      </c>
      <c r="K1707" t="s">
        <v>241</v>
      </c>
      <c r="L1707">
        <v>65000000</v>
      </c>
      <c r="M1707">
        <v>1998</v>
      </c>
      <c r="N1707">
        <v>6.7</v>
      </c>
      <c r="O1707">
        <v>-26033943</v>
      </c>
    </row>
    <row r="1708" spans="1:15" x14ac:dyDescent="0.3">
      <c r="A1708" t="s">
        <v>1038</v>
      </c>
      <c r="B1708">
        <v>210</v>
      </c>
      <c r="C1708">
        <v>117</v>
      </c>
      <c r="D1708">
        <v>31670931</v>
      </c>
      <c r="E1708" t="s">
        <v>1222</v>
      </c>
      <c r="F1708" t="s">
        <v>388</v>
      </c>
      <c r="G1708" t="s">
        <v>4323</v>
      </c>
      <c r="H1708">
        <v>44099</v>
      </c>
      <c r="I1708">
        <v>143</v>
      </c>
      <c r="J1708" t="s">
        <v>29</v>
      </c>
      <c r="K1708" t="s">
        <v>200</v>
      </c>
      <c r="L1708">
        <v>60000000</v>
      </c>
      <c r="M1708">
        <v>2009</v>
      </c>
      <c r="N1708">
        <v>6.7</v>
      </c>
      <c r="O1708">
        <v>-28329069</v>
      </c>
    </row>
    <row r="1709" spans="1:15" x14ac:dyDescent="0.3">
      <c r="A1709" t="s">
        <v>986</v>
      </c>
      <c r="B1709">
        <v>125</v>
      </c>
      <c r="C1709">
        <v>126</v>
      </c>
      <c r="D1709">
        <v>30695227</v>
      </c>
      <c r="E1709" t="s">
        <v>4325</v>
      </c>
      <c r="F1709" t="s">
        <v>496</v>
      </c>
      <c r="G1709" t="s">
        <v>4326</v>
      </c>
      <c r="H1709">
        <v>45296</v>
      </c>
      <c r="I1709">
        <v>267</v>
      </c>
      <c r="J1709" t="s">
        <v>29</v>
      </c>
      <c r="K1709" t="s">
        <v>30</v>
      </c>
      <c r="L1709">
        <v>60000000</v>
      </c>
      <c r="M1709">
        <v>2000</v>
      </c>
      <c r="N1709">
        <v>6.7</v>
      </c>
      <c r="O1709">
        <v>-29304773</v>
      </c>
    </row>
    <row r="1710" spans="1:15" x14ac:dyDescent="0.3">
      <c r="A1710" t="s">
        <v>1389</v>
      </c>
      <c r="B1710">
        <v>79</v>
      </c>
      <c r="C1710">
        <v>139</v>
      </c>
      <c r="D1710">
        <v>20389967</v>
      </c>
      <c r="E1710" t="s">
        <v>4328</v>
      </c>
      <c r="F1710" t="s">
        <v>145</v>
      </c>
      <c r="G1710" t="s">
        <v>4329</v>
      </c>
      <c r="H1710">
        <v>3077</v>
      </c>
      <c r="I1710">
        <v>47</v>
      </c>
      <c r="J1710" t="s">
        <v>29</v>
      </c>
      <c r="K1710" t="s">
        <v>30</v>
      </c>
      <c r="L1710">
        <v>50000000</v>
      </c>
      <c r="M1710">
        <v>2016</v>
      </c>
      <c r="N1710">
        <v>6.7</v>
      </c>
      <c r="O1710">
        <v>-29610033</v>
      </c>
    </row>
    <row r="1711" spans="1:15" x14ac:dyDescent="0.3">
      <c r="A1711" t="s">
        <v>2221</v>
      </c>
      <c r="B1711">
        <v>234</v>
      </c>
      <c r="C1711">
        <v>116</v>
      </c>
      <c r="D1711">
        <v>53215979</v>
      </c>
      <c r="E1711" t="s">
        <v>1562</v>
      </c>
      <c r="F1711" t="s">
        <v>55</v>
      </c>
      <c r="G1711" t="s">
        <v>4331</v>
      </c>
      <c r="H1711">
        <v>125036</v>
      </c>
      <c r="I1711">
        <v>205</v>
      </c>
      <c r="J1711" t="s">
        <v>29</v>
      </c>
      <c r="K1711" t="s">
        <v>30</v>
      </c>
      <c r="L1711">
        <v>84000000</v>
      </c>
      <c r="M1711">
        <v>2013</v>
      </c>
      <c r="N1711">
        <v>6.7</v>
      </c>
      <c r="O1711">
        <v>-30784021</v>
      </c>
    </row>
    <row r="1712" spans="1:15" x14ac:dyDescent="0.3">
      <c r="A1712" t="s">
        <v>1025</v>
      </c>
      <c r="B1712">
        <v>403</v>
      </c>
      <c r="C1712">
        <v>106</v>
      </c>
      <c r="D1712">
        <v>168368427</v>
      </c>
      <c r="E1712" t="s">
        <v>171</v>
      </c>
      <c r="F1712" t="s">
        <v>4333</v>
      </c>
      <c r="G1712" t="s">
        <v>4334</v>
      </c>
      <c r="H1712">
        <v>330784</v>
      </c>
      <c r="I1712">
        <v>1243</v>
      </c>
      <c r="J1712" t="s">
        <v>29</v>
      </c>
      <c r="K1712" t="s">
        <v>200</v>
      </c>
      <c r="L1712">
        <v>200000000</v>
      </c>
      <c r="M1712">
        <v>2008</v>
      </c>
      <c r="N1712">
        <v>6.7</v>
      </c>
      <c r="O1712">
        <v>-31631573</v>
      </c>
    </row>
    <row r="1713" spans="1:15" x14ac:dyDescent="0.3">
      <c r="A1713" t="s">
        <v>2758</v>
      </c>
      <c r="B1713">
        <v>94</v>
      </c>
      <c r="C1713">
        <v>121</v>
      </c>
      <c r="D1713">
        <v>33328051</v>
      </c>
      <c r="E1713" t="s">
        <v>1536</v>
      </c>
      <c r="F1713" t="s">
        <v>4336</v>
      </c>
      <c r="G1713" t="s">
        <v>4337</v>
      </c>
      <c r="H1713">
        <v>60508</v>
      </c>
      <c r="I1713">
        <v>285</v>
      </c>
      <c r="J1713" t="s">
        <v>29</v>
      </c>
      <c r="K1713" t="s">
        <v>30</v>
      </c>
      <c r="L1713">
        <v>65000000</v>
      </c>
      <c r="M1713">
        <v>1996</v>
      </c>
      <c r="N1713">
        <v>6.7</v>
      </c>
      <c r="O1713">
        <v>-31671949</v>
      </c>
    </row>
    <row r="1714" spans="1:15" x14ac:dyDescent="0.3">
      <c r="A1714" t="s">
        <v>3191</v>
      </c>
      <c r="B1714">
        <v>140</v>
      </c>
      <c r="C1714">
        <v>136</v>
      </c>
      <c r="D1714">
        <v>67286731</v>
      </c>
      <c r="E1714" t="s">
        <v>4339</v>
      </c>
      <c r="F1714" t="s">
        <v>221</v>
      </c>
      <c r="G1714" t="s">
        <v>4340</v>
      </c>
      <c r="H1714">
        <v>67856</v>
      </c>
      <c r="I1714">
        <v>345</v>
      </c>
      <c r="J1714" t="s">
        <v>29</v>
      </c>
      <c r="K1714" t="s">
        <v>30</v>
      </c>
      <c r="L1714">
        <v>100000000</v>
      </c>
      <c r="M1714">
        <v>2004</v>
      </c>
      <c r="N1714">
        <v>6.7</v>
      </c>
      <c r="O1714">
        <v>-32713269</v>
      </c>
    </row>
    <row r="1715" spans="1:15" x14ac:dyDescent="0.3">
      <c r="A1715" t="s">
        <v>3857</v>
      </c>
      <c r="B1715">
        <v>172</v>
      </c>
      <c r="C1715">
        <v>130</v>
      </c>
      <c r="D1715">
        <v>26616590</v>
      </c>
      <c r="E1715" t="s">
        <v>2263</v>
      </c>
      <c r="F1715" t="s">
        <v>3884</v>
      </c>
      <c r="G1715" t="s">
        <v>4342</v>
      </c>
      <c r="H1715">
        <v>120416</v>
      </c>
      <c r="I1715">
        <v>857</v>
      </c>
      <c r="J1715" t="s">
        <v>29</v>
      </c>
      <c r="K1715" t="s">
        <v>200</v>
      </c>
      <c r="L1715">
        <v>60000000</v>
      </c>
      <c r="M1715">
        <v>1997</v>
      </c>
      <c r="N1715">
        <v>6.7</v>
      </c>
      <c r="O1715">
        <v>-33383410</v>
      </c>
    </row>
    <row r="1716" spans="1:15" x14ac:dyDescent="0.3">
      <c r="A1716" t="s">
        <v>2430</v>
      </c>
      <c r="B1716">
        <v>98</v>
      </c>
      <c r="C1716">
        <v>85</v>
      </c>
      <c r="D1716">
        <v>26288320</v>
      </c>
      <c r="E1716" t="s">
        <v>4343</v>
      </c>
      <c r="F1716" t="s">
        <v>93</v>
      </c>
      <c r="G1716" t="s">
        <v>4344</v>
      </c>
      <c r="H1716">
        <v>36144</v>
      </c>
      <c r="I1716">
        <v>91</v>
      </c>
      <c r="J1716" t="s">
        <v>29</v>
      </c>
      <c r="K1716" t="s">
        <v>30</v>
      </c>
      <c r="L1716">
        <v>60000000</v>
      </c>
      <c r="M1716">
        <v>2003</v>
      </c>
      <c r="N1716">
        <v>6.7</v>
      </c>
      <c r="O1716">
        <v>-33711680</v>
      </c>
    </row>
    <row r="1717" spans="1:15" x14ac:dyDescent="0.3">
      <c r="A1717" t="s">
        <v>3117</v>
      </c>
      <c r="B1717">
        <v>91</v>
      </c>
      <c r="C1717">
        <v>148</v>
      </c>
      <c r="D1717">
        <v>39251128</v>
      </c>
      <c r="E1717" t="s">
        <v>4346</v>
      </c>
      <c r="F1717" t="s">
        <v>4347</v>
      </c>
      <c r="G1717" t="s">
        <v>4348</v>
      </c>
      <c r="H1717">
        <v>31080</v>
      </c>
      <c r="I1717">
        <v>217</v>
      </c>
      <c r="J1717" t="s">
        <v>29</v>
      </c>
      <c r="K1717" t="s">
        <v>30</v>
      </c>
      <c r="L1717">
        <v>75000000</v>
      </c>
      <c r="M1717">
        <v>1999</v>
      </c>
      <c r="N1717">
        <v>6.7</v>
      </c>
      <c r="O1717">
        <v>-35748872</v>
      </c>
    </row>
    <row r="1718" spans="1:15" x14ac:dyDescent="0.3">
      <c r="A1718" t="s">
        <v>1443</v>
      </c>
      <c r="B1718">
        <v>151</v>
      </c>
      <c r="C1718">
        <v>104</v>
      </c>
      <c r="D1718">
        <v>47592825</v>
      </c>
      <c r="E1718" t="s">
        <v>4350</v>
      </c>
      <c r="F1718" t="s">
        <v>3495</v>
      </c>
      <c r="G1718" t="s">
        <v>4351</v>
      </c>
      <c r="H1718">
        <v>82731</v>
      </c>
      <c r="I1718">
        <v>255</v>
      </c>
      <c r="J1718" t="s">
        <v>29</v>
      </c>
      <c r="K1718" t="s">
        <v>30</v>
      </c>
      <c r="L1718">
        <v>85000000</v>
      </c>
      <c r="M1718">
        <v>2003</v>
      </c>
      <c r="N1718">
        <v>6.7</v>
      </c>
      <c r="O1718">
        <v>-37407175</v>
      </c>
    </row>
    <row r="1719" spans="1:15" x14ac:dyDescent="0.3">
      <c r="A1719" t="s">
        <v>2445</v>
      </c>
      <c r="B1719">
        <v>207</v>
      </c>
      <c r="C1719">
        <v>134</v>
      </c>
      <c r="D1719">
        <v>57637485</v>
      </c>
      <c r="E1719" t="s">
        <v>86</v>
      </c>
      <c r="F1719" t="s">
        <v>788</v>
      </c>
      <c r="G1719" t="s">
        <v>4353</v>
      </c>
      <c r="H1719">
        <v>183909</v>
      </c>
      <c r="I1719">
        <v>666</v>
      </c>
      <c r="J1719" t="s">
        <v>29</v>
      </c>
      <c r="K1719" t="s">
        <v>30</v>
      </c>
      <c r="L1719">
        <v>105000000</v>
      </c>
      <c r="M1719">
        <v>2004</v>
      </c>
      <c r="N1719">
        <v>6.7</v>
      </c>
      <c r="O1719">
        <v>-47362515</v>
      </c>
    </row>
    <row r="1720" spans="1:15" x14ac:dyDescent="0.3">
      <c r="A1720" t="s">
        <v>1995</v>
      </c>
      <c r="B1720">
        <v>326</v>
      </c>
      <c r="C1720">
        <v>114</v>
      </c>
      <c r="D1720">
        <v>61656849</v>
      </c>
      <c r="E1720" t="s">
        <v>105</v>
      </c>
      <c r="F1720" t="s">
        <v>79</v>
      </c>
      <c r="G1720" t="s">
        <v>4355</v>
      </c>
      <c r="H1720">
        <v>184561</v>
      </c>
      <c r="I1720">
        <v>554</v>
      </c>
      <c r="J1720" t="s">
        <v>29</v>
      </c>
      <c r="K1720" t="s">
        <v>30</v>
      </c>
      <c r="L1720">
        <v>110000000</v>
      </c>
      <c r="M1720">
        <v>2013</v>
      </c>
      <c r="N1720">
        <v>6.7</v>
      </c>
      <c r="O1720">
        <v>-48343151</v>
      </c>
    </row>
    <row r="1721" spans="1:15" x14ac:dyDescent="0.3">
      <c r="A1721" t="s">
        <v>2272</v>
      </c>
      <c r="B1721">
        <v>153</v>
      </c>
      <c r="C1721">
        <v>92</v>
      </c>
      <c r="D1721">
        <v>83348920</v>
      </c>
      <c r="E1721" t="s">
        <v>316</v>
      </c>
      <c r="F1721" t="s">
        <v>512</v>
      </c>
      <c r="G1721" t="s">
        <v>4356</v>
      </c>
      <c r="H1721">
        <v>60230</v>
      </c>
      <c r="I1721">
        <v>118</v>
      </c>
      <c r="J1721" t="s">
        <v>29</v>
      </c>
      <c r="K1721" t="s">
        <v>30</v>
      </c>
      <c r="L1721">
        <v>132000000</v>
      </c>
      <c r="M1721">
        <v>2014</v>
      </c>
      <c r="N1721">
        <v>6.7</v>
      </c>
      <c r="O1721">
        <v>-48651080</v>
      </c>
    </row>
    <row r="1722" spans="1:15" x14ac:dyDescent="0.3">
      <c r="A1722" t="s">
        <v>1108</v>
      </c>
      <c r="B1722">
        <v>136</v>
      </c>
      <c r="C1722">
        <v>138</v>
      </c>
      <c r="D1722">
        <v>35168677</v>
      </c>
      <c r="E1722" t="s">
        <v>1593</v>
      </c>
      <c r="F1722" t="s">
        <v>61</v>
      </c>
      <c r="G1722" t="s">
        <v>4358</v>
      </c>
      <c r="H1722">
        <v>49311</v>
      </c>
      <c r="I1722">
        <v>278</v>
      </c>
      <c r="J1722" t="s">
        <v>29</v>
      </c>
      <c r="K1722" t="s">
        <v>200</v>
      </c>
      <c r="L1722">
        <v>100000000</v>
      </c>
      <c r="M1722">
        <v>2002</v>
      </c>
      <c r="N1722">
        <v>6.7</v>
      </c>
      <c r="O1722">
        <v>-64831323</v>
      </c>
    </row>
    <row r="1723" spans="1:15" x14ac:dyDescent="0.3">
      <c r="A1723" t="s">
        <v>1993</v>
      </c>
      <c r="B1723">
        <v>81</v>
      </c>
      <c r="C1723">
        <v>132</v>
      </c>
      <c r="D1723">
        <v>10166502</v>
      </c>
      <c r="E1723" t="s">
        <v>130</v>
      </c>
      <c r="F1723" t="s">
        <v>1450</v>
      </c>
      <c r="G1723" t="s">
        <v>4360</v>
      </c>
      <c r="H1723">
        <v>18209</v>
      </c>
      <c r="I1723">
        <v>183</v>
      </c>
      <c r="J1723" t="s">
        <v>85</v>
      </c>
      <c r="K1723" t="s">
        <v>30</v>
      </c>
      <c r="L1723">
        <v>80000000</v>
      </c>
      <c r="M1723">
        <v>2005</v>
      </c>
      <c r="N1723">
        <v>6.7</v>
      </c>
      <c r="O1723">
        <v>-69833498</v>
      </c>
    </row>
    <row r="1724" spans="1:15" x14ac:dyDescent="0.3">
      <c r="A1724" t="s">
        <v>2756</v>
      </c>
      <c r="B1724">
        <v>135</v>
      </c>
      <c r="C1724">
        <v>85</v>
      </c>
      <c r="D1724">
        <v>64459316</v>
      </c>
      <c r="E1724" t="s">
        <v>316</v>
      </c>
      <c r="F1724" t="s">
        <v>565</v>
      </c>
      <c r="G1724" t="s">
        <v>4362</v>
      </c>
      <c r="H1724">
        <v>85086</v>
      </c>
      <c r="I1724">
        <v>122</v>
      </c>
      <c r="J1724" t="s">
        <v>29</v>
      </c>
      <c r="K1724" t="s">
        <v>200</v>
      </c>
      <c r="L1724">
        <v>149000000</v>
      </c>
      <c r="M1724">
        <v>2006</v>
      </c>
      <c r="N1724">
        <v>6.7</v>
      </c>
      <c r="O1724">
        <v>-84540684</v>
      </c>
    </row>
    <row r="1725" spans="1:15" x14ac:dyDescent="0.3">
      <c r="A1725" t="s">
        <v>190</v>
      </c>
      <c r="B1725">
        <v>343</v>
      </c>
      <c r="C1725">
        <v>156</v>
      </c>
      <c r="D1725">
        <v>105219735</v>
      </c>
      <c r="E1725" t="s">
        <v>4364</v>
      </c>
      <c r="F1725" t="s">
        <v>4365</v>
      </c>
      <c r="G1725" t="s">
        <v>4366</v>
      </c>
      <c r="H1725">
        <v>211765</v>
      </c>
      <c r="I1725">
        <v>546</v>
      </c>
      <c r="J1725" t="s">
        <v>29</v>
      </c>
      <c r="K1725" t="s">
        <v>30</v>
      </c>
      <c r="L1725">
        <v>200000000</v>
      </c>
      <c r="M1725">
        <v>2010</v>
      </c>
      <c r="N1725">
        <v>6.7</v>
      </c>
      <c r="O1725">
        <v>-94780265</v>
      </c>
    </row>
    <row r="1726" spans="1:15" x14ac:dyDescent="0.3">
      <c r="A1726" t="s">
        <v>4367</v>
      </c>
      <c r="B1726">
        <v>168</v>
      </c>
      <c r="C1726">
        <v>95</v>
      </c>
      <c r="D1726">
        <v>241437427</v>
      </c>
      <c r="E1726" t="s">
        <v>4368</v>
      </c>
      <c r="F1726" t="s">
        <v>4369</v>
      </c>
      <c r="G1726" t="s">
        <v>4370</v>
      </c>
      <c r="H1726">
        <v>102071</v>
      </c>
      <c r="I1726">
        <v>756</v>
      </c>
      <c r="J1726" t="s">
        <v>29</v>
      </c>
      <c r="K1726" t="s">
        <v>30</v>
      </c>
      <c r="L1726">
        <v>5000000</v>
      </c>
      <c r="M1726">
        <v>2002</v>
      </c>
      <c r="N1726">
        <v>6.6</v>
      </c>
      <c r="O1726">
        <v>236437427</v>
      </c>
    </row>
    <row r="1727" spans="1:15" x14ac:dyDescent="0.3">
      <c r="A1727" t="s">
        <v>2677</v>
      </c>
      <c r="B1727">
        <v>199</v>
      </c>
      <c r="C1727">
        <v>95</v>
      </c>
      <c r="D1727">
        <v>205399422</v>
      </c>
      <c r="E1727" t="s">
        <v>1493</v>
      </c>
      <c r="F1727" t="s">
        <v>4372</v>
      </c>
      <c r="G1727" t="s">
        <v>4373</v>
      </c>
      <c r="H1727">
        <v>181225</v>
      </c>
      <c r="I1727">
        <v>784</v>
      </c>
      <c r="J1727" t="s">
        <v>29</v>
      </c>
      <c r="K1727" t="s">
        <v>30</v>
      </c>
      <c r="L1727">
        <v>33000000</v>
      </c>
      <c r="M1727">
        <v>1999</v>
      </c>
      <c r="N1727">
        <v>6.6</v>
      </c>
      <c r="O1727">
        <v>172399422</v>
      </c>
    </row>
    <row r="1728" spans="1:15" x14ac:dyDescent="0.3">
      <c r="A1728" t="s">
        <v>1668</v>
      </c>
      <c r="B1728">
        <v>37</v>
      </c>
      <c r="C1728">
        <v>120</v>
      </c>
      <c r="D1728">
        <v>173585516</v>
      </c>
      <c r="E1728" t="s">
        <v>4375</v>
      </c>
      <c r="F1728" t="s">
        <v>1670</v>
      </c>
      <c r="G1728" t="s">
        <v>4376</v>
      </c>
      <c r="H1728">
        <v>200077</v>
      </c>
      <c r="I1728">
        <v>189</v>
      </c>
      <c r="J1728" t="s">
        <v>29</v>
      </c>
      <c r="K1728" t="s">
        <v>30</v>
      </c>
      <c r="L1728">
        <v>18000000</v>
      </c>
      <c r="M1728">
        <v>1992</v>
      </c>
      <c r="N1728">
        <v>6.6</v>
      </c>
      <c r="O1728">
        <v>155585516</v>
      </c>
    </row>
    <row r="1729" spans="1:15" x14ac:dyDescent="0.3">
      <c r="A1729" t="s">
        <v>2549</v>
      </c>
      <c r="B1729">
        <v>127</v>
      </c>
      <c r="C1729">
        <v>90</v>
      </c>
      <c r="D1729">
        <v>226138454</v>
      </c>
      <c r="E1729" t="s">
        <v>1562</v>
      </c>
      <c r="F1729" t="s">
        <v>4378</v>
      </c>
      <c r="G1729" t="s">
        <v>4379</v>
      </c>
      <c r="H1729">
        <v>160440</v>
      </c>
      <c r="I1729">
        <v>394</v>
      </c>
      <c r="J1729" t="s">
        <v>29</v>
      </c>
      <c r="K1729" t="s">
        <v>30</v>
      </c>
      <c r="L1729">
        <v>90000000</v>
      </c>
      <c r="M1729">
        <v>2001</v>
      </c>
      <c r="N1729">
        <v>6.6</v>
      </c>
      <c r="O1729">
        <v>136138454</v>
      </c>
    </row>
    <row r="1730" spans="1:15" x14ac:dyDescent="0.3">
      <c r="A1730" t="s">
        <v>1403</v>
      </c>
      <c r="B1730">
        <v>389</v>
      </c>
      <c r="C1730">
        <v>137</v>
      </c>
      <c r="D1730">
        <v>281666058</v>
      </c>
      <c r="E1730" t="s">
        <v>4381</v>
      </c>
      <c r="F1730" t="s">
        <v>694</v>
      </c>
      <c r="G1730" t="s">
        <v>4382</v>
      </c>
      <c r="H1730">
        <v>166137</v>
      </c>
      <c r="I1730">
        <v>383</v>
      </c>
      <c r="J1730" t="s">
        <v>29</v>
      </c>
      <c r="K1730" t="s">
        <v>30</v>
      </c>
      <c r="L1730">
        <v>160000000</v>
      </c>
      <c r="M1730">
        <v>2015</v>
      </c>
      <c r="N1730">
        <v>6.6</v>
      </c>
      <c r="O1730">
        <v>121666058</v>
      </c>
    </row>
    <row r="1731" spans="1:15" x14ac:dyDescent="0.3">
      <c r="A1731" t="s">
        <v>3680</v>
      </c>
      <c r="B1731">
        <v>270</v>
      </c>
      <c r="C1731">
        <v>123</v>
      </c>
      <c r="D1731">
        <v>159578352</v>
      </c>
      <c r="E1731" t="s">
        <v>2113</v>
      </c>
      <c r="F1731" t="s">
        <v>3556</v>
      </c>
      <c r="G1731" t="s">
        <v>4384</v>
      </c>
      <c r="H1731">
        <v>133177</v>
      </c>
      <c r="I1731">
        <v>380</v>
      </c>
      <c r="J1731" t="s">
        <v>29</v>
      </c>
      <c r="K1731" t="s">
        <v>30</v>
      </c>
      <c r="L1731">
        <v>43000000</v>
      </c>
      <c r="M1731">
        <v>2013</v>
      </c>
      <c r="N1731">
        <v>6.6</v>
      </c>
      <c r="O1731">
        <v>116578352</v>
      </c>
    </row>
    <row r="1732" spans="1:15" x14ac:dyDescent="0.3">
      <c r="A1732" t="s">
        <v>3117</v>
      </c>
      <c r="B1732">
        <v>171</v>
      </c>
      <c r="C1732">
        <v>118</v>
      </c>
      <c r="D1732">
        <v>177575142</v>
      </c>
      <c r="E1732" t="s">
        <v>289</v>
      </c>
      <c r="F1732" t="s">
        <v>665</v>
      </c>
      <c r="G1732" t="s">
        <v>4386</v>
      </c>
      <c r="H1732">
        <v>244840</v>
      </c>
      <c r="I1732">
        <v>372</v>
      </c>
      <c r="J1732" t="s">
        <v>29</v>
      </c>
      <c r="K1732" t="s">
        <v>30</v>
      </c>
      <c r="L1732">
        <v>70000000</v>
      </c>
      <c r="M1732">
        <v>2005</v>
      </c>
      <c r="N1732">
        <v>6.6</v>
      </c>
      <c r="O1732">
        <v>107575142</v>
      </c>
    </row>
    <row r="1733" spans="1:15" x14ac:dyDescent="0.3">
      <c r="A1733" t="s">
        <v>392</v>
      </c>
      <c r="B1733">
        <v>294</v>
      </c>
      <c r="C1733">
        <v>174</v>
      </c>
      <c r="D1733">
        <v>217536138</v>
      </c>
      <c r="E1733" t="s">
        <v>214</v>
      </c>
      <c r="F1733" t="s">
        <v>74</v>
      </c>
      <c r="G1733" t="s">
        <v>4388</v>
      </c>
      <c r="H1733">
        <v>314253</v>
      </c>
      <c r="I1733">
        <v>1966</v>
      </c>
      <c r="J1733" t="s">
        <v>29</v>
      </c>
      <c r="K1733" t="s">
        <v>30</v>
      </c>
      <c r="L1733">
        <v>125000000</v>
      </c>
      <c r="M1733">
        <v>2006</v>
      </c>
      <c r="N1733">
        <v>6.6</v>
      </c>
      <c r="O1733">
        <v>92536138</v>
      </c>
    </row>
    <row r="1734" spans="1:15" x14ac:dyDescent="0.3">
      <c r="A1734" t="s">
        <v>2260</v>
      </c>
      <c r="B1734">
        <v>157</v>
      </c>
      <c r="C1734">
        <v>102</v>
      </c>
      <c r="D1734">
        <v>101978840</v>
      </c>
      <c r="E1734" t="s">
        <v>676</v>
      </c>
      <c r="F1734" t="s">
        <v>4390</v>
      </c>
      <c r="G1734" t="s">
        <v>4391</v>
      </c>
      <c r="H1734">
        <v>77724</v>
      </c>
      <c r="I1734">
        <v>162</v>
      </c>
      <c r="J1734" t="s">
        <v>29</v>
      </c>
      <c r="K1734" t="s">
        <v>30</v>
      </c>
      <c r="L1734">
        <v>15000000</v>
      </c>
      <c r="M1734">
        <v>2013</v>
      </c>
      <c r="N1734">
        <v>6.6</v>
      </c>
      <c r="O1734">
        <v>86978840</v>
      </c>
    </row>
    <row r="1735" spans="1:15" x14ac:dyDescent="0.3">
      <c r="A1735" t="s">
        <v>2661</v>
      </c>
      <c r="B1735">
        <v>92</v>
      </c>
      <c r="C1735">
        <v>84</v>
      </c>
      <c r="D1735">
        <v>141600000</v>
      </c>
      <c r="E1735" t="s">
        <v>4393</v>
      </c>
      <c r="F1735" t="s">
        <v>40</v>
      </c>
      <c r="G1735" t="s">
        <v>4394</v>
      </c>
      <c r="H1735">
        <v>119675</v>
      </c>
      <c r="I1735">
        <v>216</v>
      </c>
      <c r="J1735" t="s">
        <v>29</v>
      </c>
      <c r="K1735" t="s">
        <v>30</v>
      </c>
      <c r="L1735">
        <v>55000000</v>
      </c>
      <c r="M1735">
        <v>1995</v>
      </c>
      <c r="N1735">
        <v>6.6</v>
      </c>
      <c r="O1735">
        <v>86600000</v>
      </c>
    </row>
    <row r="1736" spans="1:15" x14ac:dyDescent="0.3">
      <c r="A1736" t="s">
        <v>3162</v>
      </c>
      <c r="B1736">
        <v>250</v>
      </c>
      <c r="C1736">
        <v>95</v>
      </c>
      <c r="D1736">
        <v>87025093</v>
      </c>
      <c r="E1736" t="s">
        <v>2463</v>
      </c>
      <c r="F1736" t="s">
        <v>4396</v>
      </c>
      <c r="G1736" t="s">
        <v>4397</v>
      </c>
      <c r="H1736">
        <v>188679</v>
      </c>
      <c r="I1736">
        <v>864</v>
      </c>
      <c r="J1736" t="s">
        <v>29</v>
      </c>
      <c r="K1736" t="s">
        <v>30</v>
      </c>
      <c r="L1736">
        <v>4000000</v>
      </c>
      <c r="M1736">
        <v>2005</v>
      </c>
      <c r="N1736">
        <v>6.6</v>
      </c>
      <c r="O1736">
        <v>83025093</v>
      </c>
    </row>
    <row r="1737" spans="1:15" x14ac:dyDescent="0.3">
      <c r="A1737" t="s">
        <v>3727</v>
      </c>
      <c r="B1737">
        <v>77</v>
      </c>
      <c r="C1737">
        <v>122</v>
      </c>
      <c r="D1737">
        <v>91547205</v>
      </c>
      <c r="E1737" t="s">
        <v>289</v>
      </c>
      <c r="F1737" t="s">
        <v>4399</v>
      </c>
      <c r="G1737" t="s">
        <v>4400</v>
      </c>
      <c r="H1737">
        <v>34579</v>
      </c>
      <c r="I1737">
        <v>62</v>
      </c>
      <c r="J1737" t="s">
        <v>29</v>
      </c>
      <c r="K1737" t="s">
        <v>30</v>
      </c>
      <c r="L1737">
        <v>12000000</v>
      </c>
      <c r="M1737">
        <v>2012</v>
      </c>
      <c r="N1737">
        <v>6.6</v>
      </c>
      <c r="O1737">
        <v>79547205</v>
      </c>
    </row>
    <row r="1738" spans="1:15" x14ac:dyDescent="0.3">
      <c r="A1738" t="s">
        <v>978</v>
      </c>
      <c r="B1738">
        <v>318</v>
      </c>
      <c r="C1738">
        <v>106</v>
      </c>
      <c r="D1738">
        <v>83574831</v>
      </c>
      <c r="E1738" t="s">
        <v>1453</v>
      </c>
      <c r="F1738" t="s">
        <v>3700</v>
      </c>
      <c r="G1738" t="s">
        <v>4402</v>
      </c>
      <c r="H1738">
        <v>109214</v>
      </c>
      <c r="I1738">
        <v>269</v>
      </c>
      <c r="J1738" t="s">
        <v>29</v>
      </c>
      <c r="K1738" t="s">
        <v>30</v>
      </c>
      <c r="L1738">
        <v>5000000</v>
      </c>
      <c r="M1738">
        <v>2013</v>
      </c>
      <c r="N1738">
        <v>6.6</v>
      </c>
      <c r="O1738">
        <v>78574831</v>
      </c>
    </row>
    <row r="1739" spans="1:15" x14ac:dyDescent="0.3">
      <c r="A1739" t="s">
        <v>2285</v>
      </c>
      <c r="B1739">
        <v>177</v>
      </c>
      <c r="C1739">
        <v>107</v>
      </c>
      <c r="D1739">
        <v>126088877</v>
      </c>
      <c r="E1739" t="s">
        <v>2113</v>
      </c>
      <c r="F1739" t="s">
        <v>3495</v>
      </c>
      <c r="G1739" t="s">
        <v>4404</v>
      </c>
      <c r="H1739">
        <v>33354</v>
      </c>
      <c r="I1739">
        <v>110</v>
      </c>
      <c r="J1739" t="s">
        <v>29</v>
      </c>
      <c r="K1739" t="s">
        <v>30</v>
      </c>
      <c r="L1739">
        <v>50000000</v>
      </c>
      <c r="M1739">
        <v>2016</v>
      </c>
      <c r="N1739">
        <v>6.6</v>
      </c>
      <c r="O1739">
        <v>76088877</v>
      </c>
    </row>
    <row r="1740" spans="1:15" x14ac:dyDescent="0.3">
      <c r="A1740" t="s">
        <v>996</v>
      </c>
      <c r="B1740">
        <v>164</v>
      </c>
      <c r="C1740">
        <v>122</v>
      </c>
      <c r="D1740">
        <v>148213377</v>
      </c>
      <c r="E1740" t="s">
        <v>2349</v>
      </c>
      <c r="F1740" t="s">
        <v>1586</v>
      </c>
      <c r="G1740" t="s">
        <v>4406</v>
      </c>
      <c r="H1740">
        <v>130776</v>
      </c>
      <c r="I1740">
        <v>437</v>
      </c>
      <c r="J1740" t="s">
        <v>29</v>
      </c>
      <c r="K1740" t="s">
        <v>30</v>
      </c>
      <c r="L1740">
        <v>73000000</v>
      </c>
      <c r="M1740">
        <v>2006</v>
      </c>
      <c r="N1740">
        <v>6.6</v>
      </c>
      <c r="O1740">
        <v>75213377</v>
      </c>
    </row>
    <row r="1741" spans="1:15" x14ac:dyDescent="0.3">
      <c r="A1741" t="s">
        <v>1968</v>
      </c>
      <c r="B1741">
        <v>233</v>
      </c>
      <c r="C1741">
        <v>88</v>
      </c>
      <c r="D1741">
        <v>161317423</v>
      </c>
      <c r="E1741" t="s">
        <v>316</v>
      </c>
      <c r="F1741" t="s">
        <v>1299</v>
      </c>
      <c r="G1741" t="s">
        <v>4408</v>
      </c>
      <c r="H1741">
        <v>145321</v>
      </c>
      <c r="I1741">
        <v>139</v>
      </c>
      <c r="J1741" t="s">
        <v>29</v>
      </c>
      <c r="K1741" t="s">
        <v>30</v>
      </c>
      <c r="L1741">
        <v>95000000</v>
      </c>
      <c r="M1741">
        <v>2012</v>
      </c>
      <c r="N1741">
        <v>6.6</v>
      </c>
      <c r="O1741">
        <v>66317423</v>
      </c>
    </row>
    <row r="1742" spans="1:15" x14ac:dyDescent="0.3">
      <c r="A1742" t="s">
        <v>1907</v>
      </c>
      <c r="B1742">
        <v>167</v>
      </c>
      <c r="C1742">
        <v>153</v>
      </c>
      <c r="D1742">
        <v>201573391</v>
      </c>
      <c r="E1742" t="s">
        <v>86</v>
      </c>
      <c r="F1742" t="s">
        <v>55</v>
      </c>
      <c r="G1742" t="s">
        <v>4410</v>
      </c>
      <c r="H1742">
        <v>322395</v>
      </c>
      <c r="I1742">
        <v>1171</v>
      </c>
      <c r="J1742" t="s">
        <v>29</v>
      </c>
      <c r="K1742" t="s">
        <v>30</v>
      </c>
      <c r="L1742">
        <v>140000000</v>
      </c>
      <c r="M1742">
        <v>1998</v>
      </c>
      <c r="N1742">
        <v>6.6</v>
      </c>
      <c r="O1742">
        <v>61573391</v>
      </c>
    </row>
    <row r="1743" spans="1:15" x14ac:dyDescent="0.3">
      <c r="A1743" t="s">
        <v>1204</v>
      </c>
      <c r="B1743">
        <v>110</v>
      </c>
      <c r="C1743">
        <v>105</v>
      </c>
      <c r="D1743">
        <v>76400000</v>
      </c>
      <c r="E1743" t="s">
        <v>248</v>
      </c>
      <c r="F1743" t="s">
        <v>1204</v>
      </c>
      <c r="G1743" t="s">
        <v>4412</v>
      </c>
      <c r="H1743">
        <v>58743</v>
      </c>
      <c r="I1743">
        <v>192</v>
      </c>
      <c r="J1743" t="s">
        <v>29</v>
      </c>
      <c r="K1743" t="s">
        <v>30</v>
      </c>
      <c r="L1743">
        <v>17000000</v>
      </c>
      <c r="M1743">
        <v>1984</v>
      </c>
      <c r="N1743">
        <v>6.6</v>
      </c>
      <c r="O1743">
        <v>59400000</v>
      </c>
    </row>
    <row r="1744" spans="1:15" x14ac:dyDescent="0.3">
      <c r="A1744" t="s">
        <v>2260</v>
      </c>
      <c r="B1744">
        <v>106</v>
      </c>
      <c r="C1744">
        <v>87</v>
      </c>
      <c r="D1744">
        <v>64267897</v>
      </c>
      <c r="E1744" t="s">
        <v>4068</v>
      </c>
      <c r="F1744" t="s">
        <v>2741</v>
      </c>
      <c r="G1744" t="s">
        <v>4413</v>
      </c>
      <c r="H1744">
        <v>67992</v>
      </c>
      <c r="I1744">
        <v>327</v>
      </c>
      <c r="J1744" t="s">
        <v>29</v>
      </c>
      <c r="K1744" t="s">
        <v>30</v>
      </c>
      <c r="L1744">
        <v>5000000</v>
      </c>
      <c r="M1744">
        <v>2002</v>
      </c>
      <c r="N1744">
        <v>6.6</v>
      </c>
      <c r="O1744">
        <v>59267897</v>
      </c>
    </row>
    <row r="1745" spans="1:15" x14ac:dyDescent="0.3">
      <c r="A1745" t="s">
        <v>392</v>
      </c>
      <c r="B1745">
        <v>79</v>
      </c>
      <c r="C1745">
        <v>139</v>
      </c>
      <c r="D1745">
        <v>136448821</v>
      </c>
      <c r="E1745" t="s">
        <v>543</v>
      </c>
      <c r="F1745" t="s">
        <v>4414</v>
      </c>
      <c r="G1745" t="s">
        <v>4415</v>
      </c>
      <c r="H1745">
        <v>98989</v>
      </c>
      <c r="I1745">
        <v>158</v>
      </c>
      <c r="J1745" t="s">
        <v>29</v>
      </c>
      <c r="K1745" t="s">
        <v>30</v>
      </c>
      <c r="L1745">
        <v>80000000</v>
      </c>
      <c r="M1745">
        <v>1996</v>
      </c>
      <c r="N1745">
        <v>6.6</v>
      </c>
      <c r="O1745">
        <v>56448821</v>
      </c>
    </row>
    <row r="1746" spans="1:15" x14ac:dyDescent="0.3">
      <c r="A1746" t="s">
        <v>72</v>
      </c>
      <c r="B1746">
        <v>185</v>
      </c>
      <c r="C1746">
        <v>130</v>
      </c>
      <c r="D1746">
        <v>155370362</v>
      </c>
      <c r="E1746" t="s">
        <v>4416</v>
      </c>
      <c r="F1746" t="s">
        <v>79</v>
      </c>
      <c r="G1746" t="s">
        <v>4417</v>
      </c>
      <c r="H1746">
        <v>98403</v>
      </c>
      <c r="I1746">
        <v>683</v>
      </c>
      <c r="J1746" t="s">
        <v>29</v>
      </c>
      <c r="K1746" t="s">
        <v>30</v>
      </c>
      <c r="L1746">
        <v>100000000</v>
      </c>
      <c r="M1746">
        <v>2000</v>
      </c>
      <c r="N1746">
        <v>6.6</v>
      </c>
      <c r="O1746">
        <v>55370362</v>
      </c>
    </row>
    <row r="1747" spans="1:15" x14ac:dyDescent="0.3">
      <c r="A1747" t="s">
        <v>4338</v>
      </c>
      <c r="B1747">
        <v>98</v>
      </c>
      <c r="C1747">
        <v>103</v>
      </c>
      <c r="D1747">
        <v>57469179</v>
      </c>
      <c r="E1747" t="s">
        <v>1900</v>
      </c>
      <c r="F1747" t="s">
        <v>4419</v>
      </c>
      <c r="G1747" t="s">
        <v>4420</v>
      </c>
      <c r="H1747">
        <v>63855</v>
      </c>
      <c r="I1747">
        <v>248</v>
      </c>
      <c r="J1747" t="s">
        <v>29</v>
      </c>
      <c r="K1747" t="s">
        <v>30</v>
      </c>
      <c r="L1747">
        <v>11500000</v>
      </c>
      <c r="M1747">
        <v>1989</v>
      </c>
      <c r="N1747">
        <v>6.6</v>
      </c>
      <c r="O1747">
        <v>45969179</v>
      </c>
    </row>
    <row r="1748" spans="1:15" x14ac:dyDescent="0.3">
      <c r="A1748" t="s">
        <v>2683</v>
      </c>
      <c r="B1748">
        <v>30</v>
      </c>
      <c r="C1748">
        <v>132</v>
      </c>
      <c r="D1748">
        <v>74787599</v>
      </c>
      <c r="E1748" t="s">
        <v>588</v>
      </c>
      <c r="F1748" t="s">
        <v>4421</v>
      </c>
      <c r="G1748" t="s">
        <v>4422</v>
      </c>
      <c r="H1748">
        <v>12549</v>
      </c>
      <c r="I1748">
        <v>109</v>
      </c>
      <c r="J1748" t="s">
        <v>29</v>
      </c>
      <c r="K1748" t="s">
        <v>30</v>
      </c>
      <c r="L1748">
        <v>30000000</v>
      </c>
      <c r="M1748">
        <v>1991</v>
      </c>
      <c r="N1748">
        <v>6.6</v>
      </c>
      <c r="O1748">
        <v>44787599</v>
      </c>
    </row>
    <row r="1749" spans="1:15" x14ac:dyDescent="0.3">
      <c r="A1749" t="s">
        <v>2568</v>
      </c>
      <c r="B1749">
        <v>98</v>
      </c>
      <c r="C1749">
        <v>118</v>
      </c>
      <c r="D1749">
        <v>75668868</v>
      </c>
      <c r="E1749" t="s">
        <v>4424</v>
      </c>
      <c r="F1749" t="s">
        <v>1470</v>
      </c>
      <c r="G1749" t="s">
        <v>4425</v>
      </c>
      <c r="H1749">
        <v>60504</v>
      </c>
      <c r="I1749">
        <v>249</v>
      </c>
      <c r="J1749" t="s">
        <v>29</v>
      </c>
      <c r="K1749" t="s">
        <v>30</v>
      </c>
      <c r="L1749">
        <v>35000000</v>
      </c>
      <c r="M1749">
        <v>1994</v>
      </c>
      <c r="N1749">
        <v>6.6</v>
      </c>
      <c r="O1749">
        <v>40668868</v>
      </c>
    </row>
    <row r="1750" spans="1:15" x14ac:dyDescent="0.3">
      <c r="A1750" t="s">
        <v>2556</v>
      </c>
      <c r="B1750">
        <v>106</v>
      </c>
      <c r="C1750">
        <v>131</v>
      </c>
      <c r="D1750">
        <v>67900000</v>
      </c>
      <c r="E1750" t="s">
        <v>715</v>
      </c>
      <c r="F1750" t="s">
        <v>4426</v>
      </c>
      <c r="G1750" t="s">
        <v>4427</v>
      </c>
      <c r="H1750">
        <v>74374</v>
      </c>
      <c r="I1750">
        <v>225</v>
      </c>
      <c r="J1750" t="s">
        <v>29</v>
      </c>
      <c r="K1750" t="s">
        <v>200</v>
      </c>
      <c r="L1750">
        <v>27500000</v>
      </c>
      <c r="M1750">
        <v>1983</v>
      </c>
      <c r="N1750">
        <v>6.6</v>
      </c>
      <c r="O1750">
        <v>40400000</v>
      </c>
    </row>
    <row r="1751" spans="1:15" x14ac:dyDescent="0.3">
      <c r="A1751" t="s">
        <v>3387</v>
      </c>
      <c r="B1751">
        <v>131</v>
      </c>
      <c r="C1751">
        <v>88</v>
      </c>
      <c r="D1751">
        <v>44793200</v>
      </c>
      <c r="E1751" t="s">
        <v>4137</v>
      </c>
      <c r="F1751" t="s">
        <v>4429</v>
      </c>
      <c r="G1751" t="s">
        <v>4430</v>
      </c>
      <c r="H1751">
        <v>49820</v>
      </c>
      <c r="I1751">
        <v>311</v>
      </c>
      <c r="J1751" t="s">
        <v>29</v>
      </c>
      <c r="K1751" t="s">
        <v>30</v>
      </c>
      <c r="L1751">
        <v>4500000</v>
      </c>
      <c r="M1751">
        <v>1987</v>
      </c>
      <c r="N1751">
        <v>6.6</v>
      </c>
      <c r="O1751">
        <v>40293200</v>
      </c>
    </row>
    <row r="1752" spans="1:15" x14ac:dyDescent="0.3">
      <c r="A1752" t="s">
        <v>2827</v>
      </c>
      <c r="B1752">
        <v>222</v>
      </c>
      <c r="C1752">
        <v>105</v>
      </c>
      <c r="D1752">
        <v>63910583</v>
      </c>
      <c r="E1752" t="s">
        <v>289</v>
      </c>
      <c r="F1752" t="s">
        <v>44</v>
      </c>
      <c r="G1752" t="s">
        <v>4431</v>
      </c>
      <c r="H1752">
        <v>106755</v>
      </c>
      <c r="I1752">
        <v>173</v>
      </c>
      <c r="J1752" t="s">
        <v>29</v>
      </c>
      <c r="K1752" t="s">
        <v>30</v>
      </c>
      <c r="L1752">
        <v>28000000</v>
      </c>
      <c r="M1752">
        <v>2013</v>
      </c>
      <c r="N1752">
        <v>6.6</v>
      </c>
      <c r="O1752">
        <v>35910583</v>
      </c>
    </row>
    <row r="1753" spans="1:15" x14ac:dyDescent="0.3">
      <c r="A1753" t="s">
        <v>1897</v>
      </c>
      <c r="B1753">
        <v>49</v>
      </c>
      <c r="C1753">
        <v>115</v>
      </c>
      <c r="D1753">
        <v>61490000</v>
      </c>
      <c r="E1753" t="s">
        <v>1489</v>
      </c>
      <c r="F1753" t="s">
        <v>2153</v>
      </c>
      <c r="G1753" t="s">
        <v>4433</v>
      </c>
      <c r="H1753">
        <v>62037</v>
      </c>
      <c r="I1753">
        <v>148</v>
      </c>
      <c r="J1753" t="s">
        <v>29</v>
      </c>
      <c r="K1753" t="s">
        <v>30</v>
      </c>
      <c r="L1753">
        <v>26000000</v>
      </c>
      <c r="M1753">
        <v>1990</v>
      </c>
      <c r="N1753">
        <v>6.6</v>
      </c>
      <c r="O1753">
        <v>35490000</v>
      </c>
    </row>
    <row r="1754" spans="1:15" x14ac:dyDescent="0.3">
      <c r="A1754" t="s">
        <v>934</v>
      </c>
      <c r="B1754">
        <v>307</v>
      </c>
      <c r="C1754">
        <v>95</v>
      </c>
      <c r="D1754">
        <v>100448498</v>
      </c>
      <c r="E1754" t="s">
        <v>73</v>
      </c>
      <c r="F1754" t="s">
        <v>388</v>
      </c>
      <c r="G1754" t="s">
        <v>4434</v>
      </c>
      <c r="H1754">
        <v>272789</v>
      </c>
      <c r="I1754">
        <v>285</v>
      </c>
      <c r="J1754" t="s">
        <v>29</v>
      </c>
      <c r="K1754" t="s">
        <v>30</v>
      </c>
      <c r="L1754">
        <v>65000000</v>
      </c>
      <c r="M1754">
        <v>2010</v>
      </c>
      <c r="N1754">
        <v>6.6</v>
      </c>
      <c r="O1754">
        <v>35448498</v>
      </c>
    </row>
    <row r="1755" spans="1:15" x14ac:dyDescent="0.3">
      <c r="A1755" t="s">
        <v>857</v>
      </c>
      <c r="B1755">
        <v>53</v>
      </c>
      <c r="C1755">
        <v>115</v>
      </c>
      <c r="D1755">
        <v>38168022</v>
      </c>
      <c r="E1755" t="s">
        <v>4068</v>
      </c>
      <c r="F1755" t="s">
        <v>2776</v>
      </c>
      <c r="G1755" t="s">
        <v>4436</v>
      </c>
      <c r="H1755">
        <v>4687</v>
      </c>
      <c r="I1755">
        <v>83</v>
      </c>
      <c r="J1755" t="s">
        <v>29</v>
      </c>
      <c r="K1755" t="s">
        <v>30</v>
      </c>
      <c r="L1755">
        <v>3000000</v>
      </c>
      <c r="M1755">
        <v>2000</v>
      </c>
      <c r="N1755">
        <v>6.6</v>
      </c>
      <c r="O1755">
        <v>35168022</v>
      </c>
    </row>
    <row r="1756" spans="1:15" x14ac:dyDescent="0.3">
      <c r="A1756" t="s">
        <v>2414</v>
      </c>
      <c r="B1756">
        <v>83</v>
      </c>
      <c r="C1756">
        <v>115</v>
      </c>
      <c r="D1756">
        <v>60491560</v>
      </c>
      <c r="E1756" t="s">
        <v>140</v>
      </c>
      <c r="F1756" t="s">
        <v>27</v>
      </c>
      <c r="G1756" t="s">
        <v>4437</v>
      </c>
      <c r="H1756">
        <v>50653</v>
      </c>
      <c r="I1756">
        <v>143</v>
      </c>
      <c r="J1756" t="s">
        <v>29</v>
      </c>
      <c r="K1756" t="s">
        <v>30</v>
      </c>
      <c r="L1756">
        <v>27000000</v>
      </c>
      <c r="M1756">
        <v>1997</v>
      </c>
      <c r="N1756">
        <v>6.6</v>
      </c>
      <c r="O1756">
        <v>33491560</v>
      </c>
    </row>
    <row r="1757" spans="1:15" x14ac:dyDescent="0.3">
      <c r="A1757" t="s">
        <v>1826</v>
      </c>
      <c r="B1757">
        <v>235</v>
      </c>
      <c r="C1757">
        <v>90</v>
      </c>
      <c r="D1757">
        <v>72266306</v>
      </c>
      <c r="E1757" t="s">
        <v>140</v>
      </c>
      <c r="F1757" t="s">
        <v>902</v>
      </c>
      <c r="G1757" t="s">
        <v>4438</v>
      </c>
      <c r="H1757">
        <v>127528</v>
      </c>
      <c r="I1757">
        <v>422</v>
      </c>
      <c r="J1757" t="s">
        <v>29</v>
      </c>
      <c r="K1757" t="s">
        <v>30</v>
      </c>
      <c r="L1757">
        <v>40000000</v>
      </c>
      <c r="M1757">
        <v>2008</v>
      </c>
      <c r="N1757">
        <v>6.6</v>
      </c>
      <c r="O1757">
        <v>32266306</v>
      </c>
    </row>
    <row r="1758" spans="1:15" x14ac:dyDescent="0.3">
      <c r="A1758" t="s">
        <v>2756</v>
      </c>
      <c r="B1758">
        <v>103</v>
      </c>
      <c r="C1758">
        <v>99</v>
      </c>
      <c r="D1758">
        <v>52691009</v>
      </c>
      <c r="E1758" t="s">
        <v>1669</v>
      </c>
      <c r="F1758" t="s">
        <v>3623</v>
      </c>
      <c r="G1758" t="s">
        <v>4440</v>
      </c>
      <c r="H1758">
        <v>18727</v>
      </c>
      <c r="I1758">
        <v>45</v>
      </c>
      <c r="J1758" t="s">
        <v>29</v>
      </c>
      <c r="K1758" t="s">
        <v>30</v>
      </c>
      <c r="L1758">
        <v>21000000</v>
      </c>
      <c r="M1758">
        <v>2011</v>
      </c>
      <c r="N1758">
        <v>6.6</v>
      </c>
      <c r="O1758">
        <v>31691009</v>
      </c>
    </row>
    <row r="1759" spans="1:15" x14ac:dyDescent="0.3">
      <c r="A1759" t="s">
        <v>2266</v>
      </c>
      <c r="B1759">
        <v>187</v>
      </c>
      <c r="C1759">
        <v>120</v>
      </c>
      <c r="D1759">
        <v>112703470</v>
      </c>
      <c r="E1759" t="s">
        <v>699</v>
      </c>
      <c r="F1759" t="s">
        <v>1539</v>
      </c>
      <c r="G1759" t="s">
        <v>4441</v>
      </c>
      <c r="H1759">
        <v>69860</v>
      </c>
      <c r="I1759">
        <v>214</v>
      </c>
      <c r="J1759" t="s">
        <v>29</v>
      </c>
      <c r="K1759" t="s">
        <v>30</v>
      </c>
      <c r="L1759">
        <v>85000000</v>
      </c>
      <c r="M1759">
        <v>2009</v>
      </c>
      <c r="N1759">
        <v>6.6</v>
      </c>
      <c r="O1759">
        <v>27703470</v>
      </c>
    </row>
    <row r="1760" spans="1:15" x14ac:dyDescent="0.3">
      <c r="A1760" t="s">
        <v>2051</v>
      </c>
      <c r="B1760">
        <v>169</v>
      </c>
      <c r="C1760">
        <v>105</v>
      </c>
      <c r="D1760">
        <v>51853450</v>
      </c>
      <c r="E1760" t="s">
        <v>4443</v>
      </c>
      <c r="F1760" t="s">
        <v>3010</v>
      </c>
      <c r="G1760" t="s">
        <v>4444</v>
      </c>
      <c r="H1760">
        <v>37398</v>
      </c>
      <c r="I1760">
        <v>110</v>
      </c>
      <c r="J1760" t="s">
        <v>29</v>
      </c>
      <c r="K1760" t="s">
        <v>30</v>
      </c>
      <c r="L1760">
        <v>25000000</v>
      </c>
      <c r="M1760">
        <v>2012</v>
      </c>
      <c r="N1760">
        <v>6.6</v>
      </c>
      <c r="O1760">
        <v>26853450</v>
      </c>
    </row>
    <row r="1761" spans="1:15" x14ac:dyDescent="0.3">
      <c r="A1761" t="s">
        <v>2497</v>
      </c>
      <c r="B1761">
        <v>153</v>
      </c>
      <c r="C1761">
        <v>102</v>
      </c>
      <c r="D1761">
        <v>38087366</v>
      </c>
      <c r="E1761" t="s">
        <v>1929</v>
      </c>
      <c r="F1761" t="s">
        <v>4446</v>
      </c>
      <c r="G1761" t="s">
        <v>4447</v>
      </c>
      <c r="H1761">
        <v>113918</v>
      </c>
      <c r="I1761">
        <v>165</v>
      </c>
      <c r="J1761" t="s">
        <v>29</v>
      </c>
      <c r="K1761" t="s">
        <v>30</v>
      </c>
      <c r="L1761">
        <v>12000000</v>
      </c>
      <c r="M1761">
        <v>2008</v>
      </c>
      <c r="N1761">
        <v>6.6</v>
      </c>
      <c r="O1761">
        <v>26087366</v>
      </c>
    </row>
    <row r="1762" spans="1:15" x14ac:dyDescent="0.3">
      <c r="A1762" t="s">
        <v>2194</v>
      </c>
      <c r="B1762">
        <v>158</v>
      </c>
      <c r="C1762">
        <v>122</v>
      </c>
      <c r="D1762">
        <v>33071558</v>
      </c>
      <c r="E1762" t="s">
        <v>73</v>
      </c>
      <c r="F1762" t="s">
        <v>4448</v>
      </c>
      <c r="G1762" t="s">
        <v>4449</v>
      </c>
      <c r="H1762">
        <v>22369</v>
      </c>
      <c r="I1762">
        <v>100</v>
      </c>
      <c r="J1762" t="s">
        <v>29</v>
      </c>
      <c r="K1762" t="s">
        <v>200</v>
      </c>
      <c r="L1762">
        <v>10000000</v>
      </c>
      <c r="M1762">
        <v>2015</v>
      </c>
      <c r="N1762">
        <v>6.6</v>
      </c>
      <c r="O1762">
        <v>23071558</v>
      </c>
    </row>
    <row r="1763" spans="1:15" x14ac:dyDescent="0.3">
      <c r="A1763" t="s">
        <v>1962</v>
      </c>
      <c r="B1763">
        <v>128</v>
      </c>
      <c r="C1763">
        <v>97</v>
      </c>
      <c r="D1763">
        <v>47124400</v>
      </c>
      <c r="E1763" t="s">
        <v>4122</v>
      </c>
      <c r="F1763" t="s">
        <v>656</v>
      </c>
      <c r="G1763" t="s">
        <v>4451</v>
      </c>
      <c r="H1763">
        <v>49676</v>
      </c>
      <c r="I1763">
        <v>181</v>
      </c>
      <c r="J1763" t="s">
        <v>29</v>
      </c>
      <c r="K1763" t="s">
        <v>30</v>
      </c>
      <c r="L1763">
        <v>25000000</v>
      </c>
      <c r="M1763">
        <v>2005</v>
      </c>
      <c r="N1763">
        <v>6.6</v>
      </c>
      <c r="O1763">
        <v>22124400</v>
      </c>
    </row>
    <row r="1764" spans="1:15" x14ac:dyDescent="0.3">
      <c r="A1764" t="s">
        <v>1238</v>
      </c>
      <c r="B1764">
        <v>364</v>
      </c>
      <c r="C1764">
        <v>90</v>
      </c>
      <c r="D1764">
        <v>24475193</v>
      </c>
      <c r="E1764" t="s">
        <v>699</v>
      </c>
      <c r="F1764" t="s">
        <v>1238</v>
      </c>
      <c r="G1764" t="s">
        <v>4453</v>
      </c>
      <c r="H1764">
        <v>190494</v>
      </c>
      <c r="I1764">
        <v>314</v>
      </c>
      <c r="J1764" t="s">
        <v>29</v>
      </c>
      <c r="K1764" t="s">
        <v>30</v>
      </c>
      <c r="L1764">
        <v>3000000</v>
      </c>
      <c r="M1764">
        <v>2013</v>
      </c>
      <c r="N1764">
        <v>6.6</v>
      </c>
      <c r="O1764">
        <v>21475193</v>
      </c>
    </row>
    <row r="1765" spans="1:15" x14ac:dyDescent="0.3">
      <c r="A1765" t="s">
        <v>2293</v>
      </c>
      <c r="B1765">
        <v>215</v>
      </c>
      <c r="C1765">
        <v>118</v>
      </c>
      <c r="D1765">
        <v>101111837</v>
      </c>
      <c r="E1765" t="s">
        <v>500</v>
      </c>
      <c r="F1765" t="s">
        <v>544</v>
      </c>
      <c r="G1765" t="s">
        <v>4455</v>
      </c>
      <c r="H1765">
        <v>150764</v>
      </c>
      <c r="I1765">
        <v>318</v>
      </c>
      <c r="J1765" t="s">
        <v>29</v>
      </c>
      <c r="K1765" t="s">
        <v>30</v>
      </c>
      <c r="L1765">
        <v>80000000</v>
      </c>
      <c r="M1765">
        <v>2008</v>
      </c>
      <c r="N1765">
        <v>6.6</v>
      </c>
      <c r="O1765">
        <v>21111837</v>
      </c>
    </row>
    <row r="1766" spans="1:15" x14ac:dyDescent="0.3">
      <c r="A1766" t="s">
        <v>2754</v>
      </c>
      <c r="B1766">
        <v>238</v>
      </c>
      <c r="C1766">
        <v>109</v>
      </c>
      <c r="D1766">
        <v>55802754</v>
      </c>
      <c r="E1766" t="s">
        <v>289</v>
      </c>
      <c r="F1766" t="s">
        <v>2512</v>
      </c>
      <c r="G1766" t="s">
        <v>4457</v>
      </c>
      <c r="H1766">
        <v>270228</v>
      </c>
      <c r="I1766">
        <v>194</v>
      </c>
      <c r="J1766" t="s">
        <v>29</v>
      </c>
      <c r="K1766" t="s">
        <v>30</v>
      </c>
      <c r="L1766">
        <v>35000000</v>
      </c>
      <c r="M1766">
        <v>2011</v>
      </c>
      <c r="N1766">
        <v>6.6</v>
      </c>
      <c r="O1766">
        <v>20802754</v>
      </c>
    </row>
    <row r="1767" spans="1:15" x14ac:dyDescent="0.3">
      <c r="A1767" t="s">
        <v>2683</v>
      </c>
      <c r="B1767">
        <v>16</v>
      </c>
      <c r="C1767">
        <v>132</v>
      </c>
      <c r="D1767">
        <v>30400000</v>
      </c>
      <c r="E1767" t="s">
        <v>1437</v>
      </c>
      <c r="F1767" t="s">
        <v>2977</v>
      </c>
      <c r="G1767" t="s">
        <v>4459</v>
      </c>
      <c r="H1767">
        <v>9503</v>
      </c>
      <c r="I1767">
        <v>68</v>
      </c>
      <c r="J1767" t="s">
        <v>29</v>
      </c>
      <c r="K1767" t="s">
        <v>200</v>
      </c>
      <c r="L1767">
        <v>12000000</v>
      </c>
      <c r="M1767">
        <v>1983</v>
      </c>
      <c r="N1767">
        <v>6.6</v>
      </c>
      <c r="O1767">
        <v>18400000</v>
      </c>
    </row>
    <row r="1768" spans="1:15" x14ac:dyDescent="0.3">
      <c r="A1768" t="s">
        <v>278</v>
      </c>
      <c r="B1768">
        <v>64</v>
      </c>
      <c r="C1768">
        <v>127</v>
      </c>
      <c r="D1768">
        <v>67823573</v>
      </c>
      <c r="E1768" t="s">
        <v>417</v>
      </c>
      <c r="F1768" t="s">
        <v>150</v>
      </c>
      <c r="G1768" t="s">
        <v>4461</v>
      </c>
      <c r="H1768">
        <v>91176</v>
      </c>
      <c r="I1768">
        <v>130</v>
      </c>
      <c r="J1768" t="s">
        <v>29</v>
      </c>
      <c r="K1768" t="s">
        <v>30</v>
      </c>
      <c r="L1768">
        <v>50000000</v>
      </c>
      <c r="M1768">
        <v>1995</v>
      </c>
      <c r="N1768">
        <v>6.6</v>
      </c>
      <c r="O1768">
        <v>17823573</v>
      </c>
    </row>
    <row r="1769" spans="1:15" x14ac:dyDescent="0.3">
      <c r="A1769" t="s">
        <v>2570</v>
      </c>
      <c r="B1769">
        <v>241</v>
      </c>
      <c r="C1769">
        <v>114</v>
      </c>
      <c r="D1769">
        <v>32721635</v>
      </c>
      <c r="E1769" t="s">
        <v>4463</v>
      </c>
      <c r="F1769" t="s">
        <v>3171</v>
      </c>
      <c r="G1769" t="s">
        <v>4464</v>
      </c>
      <c r="H1769">
        <v>67822</v>
      </c>
      <c r="I1769">
        <v>279</v>
      </c>
      <c r="J1769" t="s">
        <v>29</v>
      </c>
      <c r="K1769" t="s">
        <v>30</v>
      </c>
      <c r="L1769">
        <v>15000000</v>
      </c>
      <c r="M1769">
        <v>2009</v>
      </c>
      <c r="N1769">
        <v>6.6</v>
      </c>
      <c r="O1769">
        <v>17721635</v>
      </c>
    </row>
    <row r="1770" spans="1:15" x14ac:dyDescent="0.3">
      <c r="A1770" t="s">
        <v>2570</v>
      </c>
      <c r="B1770">
        <v>241</v>
      </c>
      <c r="C1770">
        <v>114</v>
      </c>
      <c r="D1770">
        <v>32721635</v>
      </c>
      <c r="E1770" t="s">
        <v>4463</v>
      </c>
      <c r="F1770" t="s">
        <v>3171</v>
      </c>
      <c r="G1770" t="s">
        <v>4464</v>
      </c>
      <c r="H1770">
        <v>67824</v>
      </c>
      <c r="I1770">
        <v>279</v>
      </c>
      <c r="J1770" t="s">
        <v>29</v>
      </c>
      <c r="K1770" t="s">
        <v>30</v>
      </c>
      <c r="L1770">
        <v>15000000</v>
      </c>
      <c r="M1770">
        <v>2009</v>
      </c>
      <c r="N1770">
        <v>6.6</v>
      </c>
      <c r="O1770">
        <v>17721635</v>
      </c>
    </row>
    <row r="1771" spans="1:15" x14ac:dyDescent="0.3">
      <c r="A1771" t="s">
        <v>2417</v>
      </c>
      <c r="B1771">
        <v>135</v>
      </c>
      <c r="C1771">
        <v>90</v>
      </c>
      <c r="D1771">
        <v>45162741</v>
      </c>
      <c r="E1771" t="s">
        <v>676</v>
      </c>
      <c r="F1771" t="s">
        <v>1308</v>
      </c>
      <c r="G1771" t="s">
        <v>4467</v>
      </c>
      <c r="H1771">
        <v>201084</v>
      </c>
      <c r="I1771">
        <v>523</v>
      </c>
      <c r="J1771" t="s">
        <v>29</v>
      </c>
      <c r="K1771" t="s">
        <v>227</v>
      </c>
      <c r="L1771">
        <v>28000000</v>
      </c>
      <c r="M1771">
        <v>2001</v>
      </c>
      <c r="N1771">
        <v>6.6</v>
      </c>
      <c r="O1771">
        <v>17162741</v>
      </c>
    </row>
    <row r="1772" spans="1:15" x14ac:dyDescent="0.3">
      <c r="A1772" t="s">
        <v>2446</v>
      </c>
      <c r="B1772">
        <v>161</v>
      </c>
      <c r="C1772">
        <v>91</v>
      </c>
      <c r="D1772">
        <v>17986000</v>
      </c>
      <c r="E1772" t="s">
        <v>626</v>
      </c>
      <c r="F1772" t="s">
        <v>4468</v>
      </c>
      <c r="G1772" t="s">
        <v>4469</v>
      </c>
      <c r="H1772">
        <v>22773</v>
      </c>
      <c r="I1772">
        <v>195</v>
      </c>
      <c r="J1772" t="s">
        <v>29</v>
      </c>
      <c r="K1772" t="s">
        <v>30</v>
      </c>
      <c r="L1772">
        <v>1000000</v>
      </c>
      <c r="M1772">
        <v>1981</v>
      </c>
      <c r="N1772">
        <v>6.6</v>
      </c>
      <c r="O1772">
        <v>16986000</v>
      </c>
    </row>
    <row r="1773" spans="1:15" x14ac:dyDescent="0.3">
      <c r="A1773" t="s">
        <v>190</v>
      </c>
      <c r="B1773">
        <v>63</v>
      </c>
      <c r="C1773">
        <v>125</v>
      </c>
      <c r="D1773">
        <v>45645204</v>
      </c>
      <c r="E1773" t="s">
        <v>1576</v>
      </c>
      <c r="F1773" t="s">
        <v>4471</v>
      </c>
      <c r="G1773" t="s">
        <v>4472</v>
      </c>
      <c r="H1773">
        <v>39306</v>
      </c>
      <c r="I1773">
        <v>119</v>
      </c>
      <c r="J1773" t="s">
        <v>29</v>
      </c>
      <c r="K1773" t="s">
        <v>30</v>
      </c>
      <c r="L1773">
        <v>30000000</v>
      </c>
      <c r="M1773">
        <v>1989</v>
      </c>
      <c r="N1773">
        <v>6.6</v>
      </c>
      <c r="O1773">
        <v>15645204</v>
      </c>
    </row>
    <row r="1774" spans="1:15" x14ac:dyDescent="0.3">
      <c r="A1774" t="s">
        <v>959</v>
      </c>
      <c r="B1774">
        <v>436</v>
      </c>
      <c r="C1774">
        <v>106</v>
      </c>
      <c r="D1774">
        <v>75638743</v>
      </c>
      <c r="E1774" t="s">
        <v>224</v>
      </c>
      <c r="F1774" t="s">
        <v>496</v>
      </c>
      <c r="G1774" t="s">
        <v>4474</v>
      </c>
      <c r="H1774">
        <v>180479</v>
      </c>
      <c r="I1774">
        <v>411</v>
      </c>
      <c r="J1774" t="s">
        <v>29</v>
      </c>
      <c r="K1774" t="s">
        <v>30</v>
      </c>
      <c r="L1774">
        <v>60000000</v>
      </c>
      <c r="M1774">
        <v>2011</v>
      </c>
      <c r="N1774">
        <v>6.6</v>
      </c>
      <c r="O1774">
        <v>15638743</v>
      </c>
    </row>
    <row r="1775" spans="1:15" x14ac:dyDescent="0.3">
      <c r="A1775" t="s">
        <v>2709</v>
      </c>
      <c r="B1775">
        <v>178</v>
      </c>
      <c r="C1775">
        <v>116</v>
      </c>
      <c r="D1775">
        <v>77086030</v>
      </c>
      <c r="E1775" t="s">
        <v>4476</v>
      </c>
      <c r="F1775" t="s">
        <v>145</v>
      </c>
      <c r="G1775" t="s">
        <v>4477</v>
      </c>
      <c r="H1775">
        <v>65297</v>
      </c>
      <c r="I1775">
        <v>602</v>
      </c>
      <c r="J1775" t="s">
        <v>29</v>
      </c>
      <c r="K1775" t="s">
        <v>241</v>
      </c>
      <c r="L1775">
        <v>62000000</v>
      </c>
      <c r="M1775">
        <v>2000</v>
      </c>
      <c r="N1775">
        <v>6.6</v>
      </c>
      <c r="O1775">
        <v>15086030</v>
      </c>
    </row>
    <row r="1776" spans="1:15" x14ac:dyDescent="0.3">
      <c r="A1776" t="s">
        <v>3014</v>
      </c>
      <c r="B1776">
        <v>156</v>
      </c>
      <c r="C1776">
        <v>103</v>
      </c>
      <c r="D1776">
        <v>34290142</v>
      </c>
      <c r="E1776" t="s">
        <v>73</v>
      </c>
      <c r="F1776" t="s">
        <v>3083</v>
      </c>
      <c r="G1776" t="s">
        <v>4478</v>
      </c>
      <c r="H1776">
        <v>54242</v>
      </c>
      <c r="I1776">
        <v>145</v>
      </c>
      <c r="J1776" t="s">
        <v>29</v>
      </c>
      <c r="K1776" t="s">
        <v>30</v>
      </c>
      <c r="L1776">
        <v>19800000</v>
      </c>
      <c r="M1776">
        <v>2014</v>
      </c>
      <c r="N1776">
        <v>6.6</v>
      </c>
      <c r="O1776">
        <v>14490142</v>
      </c>
    </row>
    <row r="1777" spans="1:15" x14ac:dyDescent="0.3">
      <c r="A1777" t="s">
        <v>2744</v>
      </c>
      <c r="B1777">
        <v>116</v>
      </c>
      <c r="C1777">
        <v>112</v>
      </c>
      <c r="D1777">
        <v>36020063</v>
      </c>
      <c r="E1777" t="s">
        <v>224</v>
      </c>
      <c r="F1777" t="s">
        <v>4479</v>
      </c>
      <c r="G1777" t="s">
        <v>4480</v>
      </c>
      <c r="H1777">
        <v>62584</v>
      </c>
      <c r="I1777">
        <v>375</v>
      </c>
      <c r="J1777" t="s">
        <v>29</v>
      </c>
      <c r="K1777" t="s">
        <v>30</v>
      </c>
      <c r="L1777">
        <v>22000000</v>
      </c>
      <c r="M1777">
        <v>2005</v>
      </c>
      <c r="N1777">
        <v>6.6</v>
      </c>
      <c r="O1777">
        <v>14020063</v>
      </c>
    </row>
    <row r="1778" spans="1:15" x14ac:dyDescent="0.3">
      <c r="A1778" t="s">
        <v>3373</v>
      </c>
      <c r="B1778">
        <v>88</v>
      </c>
      <c r="C1778">
        <v>119</v>
      </c>
      <c r="D1778">
        <v>39008741</v>
      </c>
      <c r="E1778" t="s">
        <v>3369</v>
      </c>
      <c r="F1778" t="s">
        <v>3101</v>
      </c>
      <c r="G1778" t="s">
        <v>4482</v>
      </c>
      <c r="H1778">
        <v>44838</v>
      </c>
      <c r="I1778">
        <v>223</v>
      </c>
      <c r="J1778" t="s">
        <v>29</v>
      </c>
      <c r="K1778" t="s">
        <v>30</v>
      </c>
      <c r="L1778">
        <v>25000000</v>
      </c>
      <c r="M1778">
        <v>2005</v>
      </c>
      <c r="N1778">
        <v>6.6</v>
      </c>
      <c r="O1778">
        <v>14008741</v>
      </c>
    </row>
    <row r="1779" spans="1:15" x14ac:dyDescent="0.3">
      <c r="A1779" t="s">
        <v>784</v>
      </c>
      <c r="B1779">
        <v>65</v>
      </c>
      <c r="C1779">
        <v>116</v>
      </c>
      <c r="D1779">
        <v>58918501</v>
      </c>
      <c r="E1779" t="s">
        <v>4484</v>
      </c>
      <c r="F1779" t="s">
        <v>837</v>
      </c>
      <c r="G1779" t="s">
        <v>4485</v>
      </c>
      <c r="H1779">
        <v>40126</v>
      </c>
      <c r="I1779">
        <v>107</v>
      </c>
      <c r="J1779" t="s">
        <v>29</v>
      </c>
      <c r="K1779" t="s">
        <v>30</v>
      </c>
      <c r="L1779">
        <v>46000000</v>
      </c>
      <c r="M1779">
        <v>1996</v>
      </c>
      <c r="N1779">
        <v>6.6</v>
      </c>
      <c r="O1779">
        <v>12918501</v>
      </c>
    </row>
    <row r="1780" spans="1:15" x14ac:dyDescent="0.3">
      <c r="A1780" t="s">
        <v>1623</v>
      </c>
      <c r="B1780">
        <v>91</v>
      </c>
      <c r="C1780">
        <v>121</v>
      </c>
      <c r="D1780">
        <v>21569041</v>
      </c>
      <c r="E1780" t="s">
        <v>92</v>
      </c>
      <c r="F1780" t="s">
        <v>1912</v>
      </c>
      <c r="G1780" t="s">
        <v>4486</v>
      </c>
      <c r="H1780">
        <v>8058</v>
      </c>
      <c r="I1780">
        <v>57</v>
      </c>
      <c r="J1780" t="s">
        <v>29</v>
      </c>
      <c r="K1780" t="s">
        <v>30</v>
      </c>
      <c r="L1780">
        <v>9000000</v>
      </c>
      <c r="M1780">
        <v>2014</v>
      </c>
      <c r="N1780">
        <v>6.6</v>
      </c>
      <c r="O1780">
        <v>12569041</v>
      </c>
    </row>
    <row r="1781" spans="1:15" x14ac:dyDescent="0.3">
      <c r="A1781" t="s">
        <v>1080</v>
      </c>
      <c r="B1781">
        <v>397</v>
      </c>
      <c r="C1781">
        <v>99</v>
      </c>
      <c r="D1781">
        <v>42057340</v>
      </c>
      <c r="E1781" t="s">
        <v>840</v>
      </c>
      <c r="F1781" t="s">
        <v>4488</v>
      </c>
      <c r="G1781" t="s">
        <v>4489</v>
      </c>
      <c r="H1781">
        <v>158354</v>
      </c>
      <c r="I1781">
        <v>691</v>
      </c>
      <c r="J1781" t="s">
        <v>29</v>
      </c>
      <c r="K1781" t="s">
        <v>30</v>
      </c>
      <c r="L1781">
        <v>30000000</v>
      </c>
      <c r="M1781">
        <v>2009</v>
      </c>
      <c r="N1781">
        <v>6.6</v>
      </c>
      <c r="O1781">
        <v>12057340</v>
      </c>
    </row>
    <row r="1782" spans="1:15" x14ac:dyDescent="0.3">
      <c r="A1782" t="s">
        <v>3446</v>
      </c>
      <c r="B1782">
        <v>57</v>
      </c>
      <c r="C1782">
        <v>123</v>
      </c>
      <c r="D1782">
        <v>32051917</v>
      </c>
      <c r="E1782" t="s">
        <v>140</v>
      </c>
      <c r="F1782" t="s">
        <v>4491</v>
      </c>
      <c r="G1782" t="s">
        <v>4492</v>
      </c>
      <c r="H1782">
        <v>42315</v>
      </c>
      <c r="I1782">
        <v>140</v>
      </c>
      <c r="J1782" t="s">
        <v>29</v>
      </c>
      <c r="K1782" t="s">
        <v>30</v>
      </c>
      <c r="L1782">
        <v>20000000</v>
      </c>
      <c r="M1782">
        <v>1995</v>
      </c>
      <c r="N1782">
        <v>6.6</v>
      </c>
      <c r="O1782">
        <v>12051917</v>
      </c>
    </row>
    <row r="1783" spans="1:15" x14ac:dyDescent="0.3">
      <c r="A1783" t="s">
        <v>2626</v>
      </c>
      <c r="B1783">
        <v>116</v>
      </c>
      <c r="C1783">
        <v>98</v>
      </c>
      <c r="D1783">
        <v>36833473</v>
      </c>
      <c r="E1783" t="s">
        <v>39</v>
      </c>
      <c r="F1783" t="s">
        <v>924</v>
      </c>
      <c r="G1783" t="s">
        <v>4494</v>
      </c>
      <c r="H1783">
        <v>53126</v>
      </c>
      <c r="I1783">
        <v>254</v>
      </c>
      <c r="J1783" t="s">
        <v>29</v>
      </c>
      <c r="K1783" t="s">
        <v>241</v>
      </c>
      <c r="L1783">
        <v>25000000</v>
      </c>
      <c r="M1783">
        <v>2001</v>
      </c>
      <c r="N1783">
        <v>6.6</v>
      </c>
      <c r="O1783">
        <v>11833473</v>
      </c>
    </row>
    <row r="1784" spans="1:15" x14ac:dyDescent="0.3">
      <c r="A1784" t="s">
        <v>3492</v>
      </c>
      <c r="B1784">
        <v>38</v>
      </c>
      <c r="C1784">
        <v>82</v>
      </c>
      <c r="D1784">
        <v>25571351</v>
      </c>
      <c r="E1784" t="s">
        <v>4495</v>
      </c>
      <c r="F1784" t="s">
        <v>4496</v>
      </c>
      <c r="G1784" t="s">
        <v>4497</v>
      </c>
      <c r="H1784">
        <v>3135</v>
      </c>
      <c r="I1784">
        <v>78</v>
      </c>
      <c r="J1784" t="s">
        <v>29</v>
      </c>
      <c r="K1784" t="s">
        <v>30</v>
      </c>
      <c r="L1784">
        <v>14000000</v>
      </c>
      <c r="M1784">
        <v>2002</v>
      </c>
      <c r="N1784">
        <v>6.6</v>
      </c>
      <c r="O1784">
        <v>11571351</v>
      </c>
    </row>
    <row r="1785" spans="1:15" x14ac:dyDescent="0.3">
      <c r="A1785" t="s">
        <v>2612</v>
      </c>
      <c r="B1785">
        <v>120</v>
      </c>
      <c r="C1785">
        <v>101</v>
      </c>
      <c r="D1785">
        <v>38122105</v>
      </c>
      <c r="E1785" t="s">
        <v>2211</v>
      </c>
      <c r="F1785" t="s">
        <v>3747</v>
      </c>
      <c r="G1785" t="s">
        <v>4498</v>
      </c>
      <c r="H1785">
        <v>112669</v>
      </c>
      <c r="I1785">
        <v>226</v>
      </c>
      <c r="J1785" t="s">
        <v>29</v>
      </c>
      <c r="K1785" t="s">
        <v>30</v>
      </c>
      <c r="L1785">
        <v>27000000</v>
      </c>
      <c r="M1785">
        <v>1987</v>
      </c>
      <c r="N1785">
        <v>6.6</v>
      </c>
      <c r="O1785">
        <v>11122105</v>
      </c>
    </row>
    <row r="1786" spans="1:15" x14ac:dyDescent="0.3">
      <c r="A1786" t="s">
        <v>2641</v>
      </c>
      <c r="B1786">
        <v>164</v>
      </c>
      <c r="C1786">
        <v>92</v>
      </c>
      <c r="D1786">
        <v>45802315</v>
      </c>
      <c r="E1786" t="s">
        <v>693</v>
      </c>
      <c r="F1786" t="s">
        <v>4500</v>
      </c>
      <c r="G1786" t="s">
        <v>4501</v>
      </c>
      <c r="H1786">
        <v>119974</v>
      </c>
      <c r="I1786">
        <v>169</v>
      </c>
      <c r="J1786" t="s">
        <v>29</v>
      </c>
      <c r="K1786" t="s">
        <v>30</v>
      </c>
      <c r="L1786">
        <v>35000000</v>
      </c>
      <c r="M1786">
        <v>2009</v>
      </c>
      <c r="N1786">
        <v>6.6</v>
      </c>
      <c r="O1786">
        <v>10802315</v>
      </c>
    </row>
    <row r="1787" spans="1:15" x14ac:dyDescent="0.3">
      <c r="A1787" t="s">
        <v>3173</v>
      </c>
      <c r="B1787">
        <v>36</v>
      </c>
      <c r="C1787">
        <v>98</v>
      </c>
      <c r="D1787">
        <v>10246600</v>
      </c>
      <c r="E1787" t="s">
        <v>699</v>
      </c>
      <c r="F1787" t="s">
        <v>4502</v>
      </c>
      <c r="G1787" t="s">
        <v>4503</v>
      </c>
      <c r="H1787">
        <v>6375</v>
      </c>
      <c r="I1787">
        <v>36</v>
      </c>
      <c r="J1787" t="s">
        <v>29</v>
      </c>
      <c r="K1787" t="s">
        <v>30</v>
      </c>
      <c r="L1787">
        <v>25000</v>
      </c>
      <c r="M1787">
        <v>1995</v>
      </c>
      <c r="N1787">
        <v>6.6</v>
      </c>
      <c r="O1787">
        <v>10221600</v>
      </c>
    </row>
    <row r="1788" spans="1:15" x14ac:dyDescent="0.3">
      <c r="A1788" t="s">
        <v>1907</v>
      </c>
      <c r="B1788">
        <v>94</v>
      </c>
      <c r="C1788">
        <v>147</v>
      </c>
      <c r="D1788">
        <v>138396624</v>
      </c>
      <c r="E1788" t="s">
        <v>1562</v>
      </c>
      <c r="F1788" t="s">
        <v>665</v>
      </c>
      <c r="G1788" t="s">
        <v>4505</v>
      </c>
      <c r="H1788">
        <v>178126</v>
      </c>
      <c r="I1788">
        <v>511</v>
      </c>
      <c r="J1788" t="s">
        <v>29</v>
      </c>
      <c r="K1788" t="s">
        <v>30</v>
      </c>
      <c r="L1788">
        <v>130000000</v>
      </c>
      <c r="M1788">
        <v>2003</v>
      </c>
      <c r="N1788">
        <v>6.6</v>
      </c>
      <c r="O1788">
        <v>8396624</v>
      </c>
    </row>
    <row r="1789" spans="1:15" x14ac:dyDescent="0.3">
      <c r="A1789" t="s">
        <v>2663</v>
      </c>
      <c r="B1789">
        <v>87</v>
      </c>
      <c r="C1789">
        <v>78</v>
      </c>
      <c r="D1789">
        <v>58336565</v>
      </c>
      <c r="E1789" t="s">
        <v>316</v>
      </c>
      <c r="F1789" t="s">
        <v>1586</v>
      </c>
      <c r="G1789" t="s">
        <v>4507</v>
      </c>
      <c r="H1789">
        <v>12845</v>
      </c>
      <c r="I1789">
        <v>118</v>
      </c>
      <c r="J1789" t="s">
        <v>29</v>
      </c>
      <c r="K1789" t="s">
        <v>30</v>
      </c>
      <c r="L1789">
        <v>50000000</v>
      </c>
      <c r="M1789">
        <v>2006</v>
      </c>
      <c r="N1789">
        <v>6.6</v>
      </c>
      <c r="O1789">
        <v>8336565</v>
      </c>
    </row>
    <row r="1790" spans="1:15" x14ac:dyDescent="0.3">
      <c r="A1790" t="s">
        <v>2629</v>
      </c>
      <c r="B1790">
        <v>56</v>
      </c>
      <c r="C1790">
        <v>98</v>
      </c>
      <c r="D1790">
        <v>16115878</v>
      </c>
      <c r="E1790" t="s">
        <v>4509</v>
      </c>
      <c r="F1790" t="s">
        <v>1367</v>
      </c>
      <c r="G1790" t="s">
        <v>4510</v>
      </c>
      <c r="H1790">
        <v>24438</v>
      </c>
      <c r="I1790">
        <v>194</v>
      </c>
      <c r="J1790" t="s">
        <v>29</v>
      </c>
      <c r="K1790" t="s">
        <v>30</v>
      </c>
      <c r="L1790">
        <v>8000000</v>
      </c>
      <c r="M1790">
        <v>1995</v>
      </c>
      <c r="N1790">
        <v>6.6</v>
      </c>
      <c r="O1790">
        <v>8115878</v>
      </c>
    </row>
    <row r="1791" spans="1:15" x14ac:dyDescent="0.3">
      <c r="A1791" t="s">
        <v>2946</v>
      </c>
      <c r="B1791">
        <v>195</v>
      </c>
      <c r="C1791">
        <v>96</v>
      </c>
      <c r="D1791">
        <v>47781388</v>
      </c>
      <c r="E1791" t="s">
        <v>214</v>
      </c>
      <c r="F1791" t="s">
        <v>482</v>
      </c>
      <c r="G1791" t="s">
        <v>4512</v>
      </c>
      <c r="H1791">
        <v>147504</v>
      </c>
      <c r="I1791">
        <v>531</v>
      </c>
      <c r="J1791" t="s">
        <v>29</v>
      </c>
      <c r="K1791" t="s">
        <v>30</v>
      </c>
      <c r="L1791">
        <v>40000000</v>
      </c>
      <c r="M1791">
        <v>2004</v>
      </c>
      <c r="N1791">
        <v>6.6</v>
      </c>
      <c r="O1791">
        <v>7781388</v>
      </c>
    </row>
    <row r="1792" spans="1:15" x14ac:dyDescent="0.3">
      <c r="A1792" t="s">
        <v>2920</v>
      </c>
      <c r="B1792">
        <v>304</v>
      </c>
      <c r="C1792">
        <v>113</v>
      </c>
      <c r="D1792">
        <v>39568996</v>
      </c>
      <c r="E1792" t="s">
        <v>626</v>
      </c>
      <c r="F1792" t="s">
        <v>4513</v>
      </c>
      <c r="G1792" t="s">
        <v>4514</v>
      </c>
      <c r="H1792">
        <v>138435</v>
      </c>
      <c r="I1792">
        <v>527</v>
      </c>
      <c r="J1792" t="s">
        <v>29</v>
      </c>
      <c r="K1792" t="s">
        <v>30</v>
      </c>
      <c r="L1792">
        <v>32000000</v>
      </c>
      <c r="M1792">
        <v>2007</v>
      </c>
      <c r="N1792">
        <v>6.6</v>
      </c>
      <c r="O1792">
        <v>7568996</v>
      </c>
    </row>
    <row r="1793" spans="1:15" x14ac:dyDescent="0.3">
      <c r="A1793" t="s">
        <v>1072</v>
      </c>
      <c r="B1793">
        <v>247</v>
      </c>
      <c r="C1793">
        <v>101</v>
      </c>
      <c r="D1793">
        <v>31452765</v>
      </c>
      <c r="E1793" t="s">
        <v>289</v>
      </c>
      <c r="F1793" t="s">
        <v>4516</v>
      </c>
      <c r="G1793" t="s">
        <v>4517</v>
      </c>
      <c r="H1793">
        <v>149835</v>
      </c>
      <c r="I1793">
        <v>243</v>
      </c>
      <c r="J1793" t="s">
        <v>29</v>
      </c>
      <c r="K1793" t="s">
        <v>30</v>
      </c>
      <c r="L1793">
        <v>24000000</v>
      </c>
      <c r="M1793">
        <v>2008</v>
      </c>
      <c r="N1793">
        <v>6.6</v>
      </c>
      <c r="O1793">
        <v>7452765</v>
      </c>
    </row>
    <row r="1794" spans="1:15" x14ac:dyDescent="0.3">
      <c r="A1794" t="s">
        <v>3149</v>
      </c>
      <c r="B1794">
        <v>140</v>
      </c>
      <c r="C1794">
        <v>110</v>
      </c>
      <c r="D1794">
        <v>24848292</v>
      </c>
      <c r="E1794" t="s">
        <v>4518</v>
      </c>
      <c r="F1794" t="s">
        <v>192</v>
      </c>
      <c r="G1794" t="s">
        <v>4519</v>
      </c>
      <c r="H1794">
        <v>80556</v>
      </c>
      <c r="I1794">
        <v>184</v>
      </c>
      <c r="J1794" t="s">
        <v>29</v>
      </c>
      <c r="K1794" t="s">
        <v>30</v>
      </c>
      <c r="L1794">
        <v>20000000</v>
      </c>
      <c r="M1794">
        <v>2008</v>
      </c>
      <c r="N1794">
        <v>6.6</v>
      </c>
      <c r="O1794">
        <v>4848292</v>
      </c>
    </row>
    <row r="1795" spans="1:15" x14ac:dyDescent="0.3">
      <c r="A1795" t="s">
        <v>1938</v>
      </c>
      <c r="B1795">
        <v>279</v>
      </c>
      <c r="C1795">
        <v>105</v>
      </c>
      <c r="D1795">
        <v>53846915</v>
      </c>
      <c r="E1795" t="s">
        <v>1808</v>
      </c>
      <c r="F1795" t="s">
        <v>665</v>
      </c>
      <c r="G1795" t="s">
        <v>4521</v>
      </c>
      <c r="H1795">
        <v>149337</v>
      </c>
      <c r="I1795">
        <v>221</v>
      </c>
      <c r="J1795" t="s">
        <v>29</v>
      </c>
      <c r="K1795" t="s">
        <v>30</v>
      </c>
      <c r="L1795">
        <v>50100000</v>
      </c>
      <c r="M1795">
        <v>2015</v>
      </c>
      <c r="N1795">
        <v>6.6</v>
      </c>
      <c r="O1795">
        <v>3746915</v>
      </c>
    </row>
    <row r="1796" spans="1:15" x14ac:dyDescent="0.3">
      <c r="A1796" t="s">
        <v>2556</v>
      </c>
      <c r="B1796">
        <v>117</v>
      </c>
      <c r="C1796">
        <v>133</v>
      </c>
      <c r="D1796">
        <v>34667015</v>
      </c>
      <c r="E1796" t="s">
        <v>715</v>
      </c>
      <c r="F1796" t="s">
        <v>4523</v>
      </c>
      <c r="G1796" t="s">
        <v>4524</v>
      </c>
      <c r="H1796">
        <v>74009</v>
      </c>
      <c r="I1796">
        <v>317</v>
      </c>
      <c r="J1796" t="s">
        <v>29</v>
      </c>
      <c r="K1796" t="s">
        <v>200</v>
      </c>
      <c r="L1796">
        <v>32000000</v>
      </c>
      <c r="M1796">
        <v>1989</v>
      </c>
      <c r="N1796">
        <v>6.6</v>
      </c>
      <c r="O1796">
        <v>2667015</v>
      </c>
    </row>
    <row r="1797" spans="1:15" x14ac:dyDescent="0.3">
      <c r="A1797" t="s">
        <v>67</v>
      </c>
      <c r="B1797">
        <v>392</v>
      </c>
      <c r="C1797">
        <v>137</v>
      </c>
      <c r="D1797">
        <v>37304950</v>
      </c>
      <c r="E1797" t="s">
        <v>116</v>
      </c>
      <c r="F1797" t="s">
        <v>87</v>
      </c>
      <c r="G1797" t="s">
        <v>4525</v>
      </c>
      <c r="H1797">
        <v>102728</v>
      </c>
      <c r="I1797">
        <v>279</v>
      </c>
      <c r="J1797" t="s">
        <v>29</v>
      </c>
      <c r="K1797" t="s">
        <v>30</v>
      </c>
      <c r="L1797">
        <v>35000000</v>
      </c>
      <c r="M1797">
        <v>2011</v>
      </c>
      <c r="N1797">
        <v>6.6</v>
      </c>
      <c r="O1797">
        <v>2304950</v>
      </c>
    </row>
    <row r="1798" spans="1:15" x14ac:dyDescent="0.3">
      <c r="A1798" t="s">
        <v>4511</v>
      </c>
      <c r="B1798">
        <v>146</v>
      </c>
      <c r="C1798">
        <v>110</v>
      </c>
      <c r="D1798">
        <v>56932305</v>
      </c>
      <c r="E1798" t="s">
        <v>2353</v>
      </c>
      <c r="F1798" t="s">
        <v>4527</v>
      </c>
      <c r="G1798" t="s">
        <v>4528</v>
      </c>
      <c r="H1798">
        <v>96690</v>
      </c>
      <c r="I1798">
        <v>293</v>
      </c>
      <c r="J1798" t="s">
        <v>29</v>
      </c>
      <c r="K1798" t="s">
        <v>30</v>
      </c>
      <c r="L1798">
        <v>55000000</v>
      </c>
      <c r="M1798">
        <v>2000</v>
      </c>
      <c r="N1798">
        <v>6.6</v>
      </c>
      <c r="O1798">
        <v>1932305</v>
      </c>
    </row>
    <row r="1799" spans="1:15" x14ac:dyDescent="0.3">
      <c r="A1799" t="s">
        <v>2912</v>
      </c>
      <c r="B1799">
        <v>99</v>
      </c>
      <c r="C1799">
        <v>85</v>
      </c>
      <c r="D1799">
        <v>2199853</v>
      </c>
      <c r="E1799" t="s">
        <v>73</v>
      </c>
      <c r="F1799" t="s">
        <v>3904</v>
      </c>
      <c r="G1799" t="s">
        <v>4530</v>
      </c>
      <c r="H1799">
        <v>19986</v>
      </c>
      <c r="I1799">
        <v>186</v>
      </c>
      <c r="J1799" t="s">
        <v>29</v>
      </c>
      <c r="K1799" t="s">
        <v>30</v>
      </c>
      <c r="L1799">
        <v>1200000</v>
      </c>
      <c r="M1799">
        <v>1999</v>
      </c>
      <c r="N1799">
        <v>6.6</v>
      </c>
      <c r="O1799">
        <v>999853</v>
      </c>
    </row>
    <row r="1800" spans="1:15" x14ac:dyDescent="0.3">
      <c r="A1800" t="s">
        <v>1770</v>
      </c>
      <c r="B1800">
        <v>24</v>
      </c>
      <c r="C1800">
        <v>100</v>
      </c>
      <c r="D1800">
        <v>12902790</v>
      </c>
      <c r="E1800" t="s">
        <v>699</v>
      </c>
      <c r="F1800" t="s">
        <v>635</v>
      </c>
      <c r="G1800" t="s">
        <v>4532</v>
      </c>
      <c r="H1800">
        <v>4052</v>
      </c>
      <c r="I1800">
        <v>88</v>
      </c>
      <c r="J1800" t="s">
        <v>29</v>
      </c>
      <c r="K1800" t="s">
        <v>30</v>
      </c>
      <c r="L1800">
        <v>12000000</v>
      </c>
      <c r="M1800">
        <v>1998</v>
      </c>
      <c r="N1800">
        <v>6.6</v>
      </c>
      <c r="O1800">
        <v>902790</v>
      </c>
    </row>
    <row r="1801" spans="1:15" x14ac:dyDescent="0.3">
      <c r="A1801" t="s">
        <v>2976</v>
      </c>
      <c r="B1801">
        <v>59</v>
      </c>
      <c r="C1801">
        <v>96</v>
      </c>
      <c r="D1801">
        <v>1050600</v>
      </c>
      <c r="E1801" t="s">
        <v>73</v>
      </c>
      <c r="F1801" t="s">
        <v>1193</v>
      </c>
      <c r="G1801" t="s">
        <v>4533</v>
      </c>
      <c r="H1801">
        <v>4662</v>
      </c>
      <c r="I1801">
        <v>136</v>
      </c>
      <c r="J1801" t="s">
        <v>29</v>
      </c>
      <c r="K1801" t="s">
        <v>30</v>
      </c>
      <c r="L1801">
        <v>250000</v>
      </c>
      <c r="M1801">
        <v>2000</v>
      </c>
      <c r="N1801">
        <v>6.6</v>
      </c>
      <c r="O1801">
        <v>800600</v>
      </c>
    </row>
    <row r="1802" spans="1:15" x14ac:dyDescent="0.3">
      <c r="A1802" t="s">
        <v>3149</v>
      </c>
      <c r="B1802">
        <v>350</v>
      </c>
      <c r="C1802">
        <v>103</v>
      </c>
      <c r="D1802">
        <v>28751715</v>
      </c>
      <c r="E1802" t="s">
        <v>2113</v>
      </c>
      <c r="F1802" t="s">
        <v>1879</v>
      </c>
      <c r="G1802" t="s">
        <v>4535</v>
      </c>
      <c r="H1802">
        <v>202967</v>
      </c>
      <c r="I1802">
        <v>378</v>
      </c>
      <c r="J1802" t="s">
        <v>29</v>
      </c>
      <c r="K1802" t="s">
        <v>30</v>
      </c>
      <c r="L1802">
        <v>28000000</v>
      </c>
      <c r="M1802">
        <v>2013</v>
      </c>
      <c r="N1802">
        <v>6.6</v>
      </c>
      <c r="O1802">
        <v>751715</v>
      </c>
    </row>
    <row r="1803" spans="1:15" x14ac:dyDescent="0.3">
      <c r="A1803" t="s">
        <v>2646</v>
      </c>
      <c r="B1803">
        <v>60</v>
      </c>
      <c r="C1803">
        <v>91</v>
      </c>
      <c r="D1803">
        <v>5480318</v>
      </c>
      <c r="E1803" t="s">
        <v>73</v>
      </c>
      <c r="F1803" t="s">
        <v>3904</v>
      </c>
      <c r="G1803" t="s">
        <v>4537</v>
      </c>
      <c r="H1803">
        <v>9427</v>
      </c>
      <c r="I1803">
        <v>79</v>
      </c>
      <c r="J1803" t="s">
        <v>29</v>
      </c>
      <c r="K1803" t="s">
        <v>30</v>
      </c>
      <c r="L1803">
        <v>5000000</v>
      </c>
      <c r="M1803">
        <v>1998</v>
      </c>
      <c r="N1803">
        <v>6.6</v>
      </c>
      <c r="O1803">
        <v>480318</v>
      </c>
    </row>
    <row r="1804" spans="1:15" x14ac:dyDescent="0.3">
      <c r="A1804" t="s">
        <v>3600</v>
      </c>
      <c r="B1804">
        <v>43</v>
      </c>
      <c r="C1804">
        <v>90</v>
      </c>
      <c r="D1804">
        <v>85222</v>
      </c>
      <c r="E1804" t="s">
        <v>1310</v>
      </c>
      <c r="F1804" t="s">
        <v>4538</v>
      </c>
      <c r="G1804" t="s">
        <v>4539</v>
      </c>
      <c r="H1804">
        <v>4285</v>
      </c>
      <c r="I1804">
        <v>84</v>
      </c>
      <c r="J1804" t="s">
        <v>29</v>
      </c>
      <c r="K1804" t="s">
        <v>30</v>
      </c>
      <c r="L1804">
        <v>1100</v>
      </c>
      <c r="M1804">
        <v>2004</v>
      </c>
      <c r="N1804">
        <v>6.6</v>
      </c>
      <c r="O1804">
        <v>84122</v>
      </c>
    </row>
    <row r="1805" spans="1:15" x14ac:dyDescent="0.3">
      <c r="A1805" t="s">
        <v>2644</v>
      </c>
      <c r="B1805">
        <v>34</v>
      </c>
      <c r="C1805">
        <v>92</v>
      </c>
      <c r="D1805">
        <v>12667</v>
      </c>
      <c r="E1805" t="s">
        <v>588</v>
      </c>
      <c r="F1805" t="s">
        <v>339</v>
      </c>
      <c r="G1805" t="s">
        <v>4540</v>
      </c>
      <c r="H1805">
        <v>19336</v>
      </c>
      <c r="I1805">
        <v>90</v>
      </c>
      <c r="J1805" t="s">
        <v>29</v>
      </c>
      <c r="K1805" t="s">
        <v>200</v>
      </c>
      <c r="L1805">
        <v>14000</v>
      </c>
      <c r="M1805">
        <v>2005</v>
      </c>
      <c r="N1805">
        <v>6.6</v>
      </c>
      <c r="O1805">
        <v>-1333</v>
      </c>
    </row>
    <row r="1806" spans="1:15" x14ac:dyDescent="0.3">
      <c r="A1806" t="s">
        <v>2587</v>
      </c>
      <c r="B1806">
        <v>13</v>
      </c>
      <c r="C1806">
        <v>109</v>
      </c>
      <c r="D1806">
        <v>5199</v>
      </c>
      <c r="E1806" t="s">
        <v>459</v>
      </c>
      <c r="F1806" t="s">
        <v>4542</v>
      </c>
      <c r="G1806" t="s">
        <v>4543</v>
      </c>
      <c r="H1806">
        <v>720</v>
      </c>
      <c r="I1806">
        <v>23</v>
      </c>
      <c r="J1806" t="s">
        <v>29</v>
      </c>
      <c r="K1806" t="s">
        <v>30</v>
      </c>
      <c r="L1806">
        <v>200000</v>
      </c>
      <c r="M1806">
        <v>2004</v>
      </c>
      <c r="N1806">
        <v>6.6</v>
      </c>
      <c r="O1806">
        <v>-194801</v>
      </c>
    </row>
    <row r="1807" spans="1:15" x14ac:dyDescent="0.3">
      <c r="A1807" t="s">
        <v>478</v>
      </c>
      <c r="B1807">
        <v>81</v>
      </c>
      <c r="C1807">
        <v>91</v>
      </c>
      <c r="D1807">
        <v>154077</v>
      </c>
      <c r="E1807" t="s">
        <v>73</v>
      </c>
      <c r="F1807" t="s">
        <v>3844</v>
      </c>
      <c r="G1807" t="s">
        <v>4544</v>
      </c>
      <c r="H1807">
        <v>6884</v>
      </c>
      <c r="I1807">
        <v>53</v>
      </c>
      <c r="J1807" t="s">
        <v>29</v>
      </c>
      <c r="K1807" t="s">
        <v>30</v>
      </c>
      <c r="L1807">
        <v>500000</v>
      </c>
      <c r="M1807">
        <v>2005</v>
      </c>
      <c r="N1807">
        <v>6.6</v>
      </c>
      <c r="O1807">
        <v>-345923</v>
      </c>
    </row>
    <row r="1808" spans="1:15" x14ac:dyDescent="0.3">
      <c r="A1808" t="s">
        <v>2650</v>
      </c>
      <c r="B1808">
        <v>18</v>
      </c>
      <c r="C1808">
        <v>90</v>
      </c>
      <c r="D1808">
        <v>13493</v>
      </c>
      <c r="E1808" t="s">
        <v>92</v>
      </c>
      <c r="F1808" t="s">
        <v>3471</v>
      </c>
      <c r="G1808" t="s">
        <v>4545</v>
      </c>
      <c r="H1808">
        <v>531</v>
      </c>
      <c r="I1808">
        <v>19</v>
      </c>
      <c r="J1808" t="s">
        <v>29</v>
      </c>
      <c r="K1808" t="s">
        <v>30</v>
      </c>
      <c r="L1808">
        <v>600000</v>
      </c>
      <c r="M1808">
        <v>1998</v>
      </c>
      <c r="N1808">
        <v>6.6</v>
      </c>
      <c r="O1808">
        <v>-586507</v>
      </c>
    </row>
    <row r="1809" spans="1:15" x14ac:dyDescent="0.3">
      <c r="A1809" t="s">
        <v>1526</v>
      </c>
      <c r="B1809">
        <v>31</v>
      </c>
      <c r="C1809">
        <v>88</v>
      </c>
      <c r="D1809">
        <v>47329</v>
      </c>
      <c r="E1809" t="s">
        <v>92</v>
      </c>
      <c r="F1809" t="s">
        <v>4547</v>
      </c>
      <c r="G1809" t="s">
        <v>4548</v>
      </c>
      <c r="H1809">
        <v>1661</v>
      </c>
      <c r="I1809">
        <v>31</v>
      </c>
      <c r="J1809" t="s">
        <v>29</v>
      </c>
      <c r="K1809" t="s">
        <v>30</v>
      </c>
      <c r="L1809">
        <v>750000</v>
      </c>
      <c r="M1809">
        <v>2002</v>
      </c>
      <c r="N1809">
        <v>6.6</v>
      </c>
      <c r="O1809">
        <v>-702671</v>
      </c>
    </row>
    <row r="1810" spans="1:15" x14ac:dyDescent="0.3">
      <c r="A1810" t="s">
        <v>3910</v>
      </c>
      <c r="B1810">
        <v>23</v>
      </c>
      <c r="C1810">
        <v>89</v>
      </c>
      <c r="D1810">
        <v>2223990</v>
      </c>
      <c r="E1810" t="s">
        <v>4068</v>
      </c>
      <c r="F1810" t="s">
        <v>4550</v>
      </c>
      <c r="G1810" t="s">
        <v>4551</v>
      </c>
      <c r="H1810">
        <v>761</v>
      </c>
      <c r="I1810">
        <v>14</v>
      </c>
      <c r="J1810" t="s">
        <v>29</v>
      </c>
      <c r="K1810" t="s">
        <v>30</v>
      </c>
      <c r="L1810">
        <v>3000000</v>
      </c>
      <c r="M1810">
        <v>2003</v>
      </c>
      <c r="N1810">
        <v>6.6</v>
      </c>
      <c r="O1810">
        <v>-776010</v>
      </c>
    </row>
    <row r="1811" spans="1:15" x14ac:dyDescent="0.3">
      <c r="A1811" t="s">
        <v>1993</v>
      </c>
      <c r="B1811">
        <v>140</v>
      </c>
      <c r="C1811">
        <v>97</v>
      </c>
      <c r="D1811">
        <v>21973182</v>
      </c>
      <c r="E1811" t="s">
        <v>214</v>
      </c>
      <c r="F1811" t="s">
        <v>2075</v>
      </c>
      <c r="G1811" t="s">
        <v>4553</v>
      </c>
      <c r="H1811">
        <v>53415</v>
      </c>
      <c r="I1811">
        <v>339</v>
      </c>
      <c r="J1811" t="s">
        <v>29</v>
      </c>
      <c r="K1811" t="s">
        <v>30</v>
      </c>
      <c r="L1811">
        <v>23000000</v>
      </c>
      <c r="M1811">
        <v>2001</v>
      </c>
      <c r="N1811">
        <v>6.6</v>
      </c>
      <c r="O1811">
        <v>-1026818</v>
      </c>
    </row>
    <row r="1812" spans="1:15" x14ac:dyDescent="0.3">
      <c r="A1812" t="s">
        <v>2725</v>
      </c>
      <c r="B1812">
        <v>190</v>
      </c>
      <c r="C1812">
        <v>91</v>
      </c>
      <c r="D1812">
        <v>73661010</v>
      </c>
      <c r="E1812" t="s">
        <v>4555</v>
      </c>
      <c r="F1812" t="s">
        <v>478</v>
      </c>
      <c r="G1812" t="s">
        <v>4556</v>
      </c>
      <c r="H1812">
        <v>71137</v>
      </c>
      <c r="I1812">
        <v>229</v>
      </c>
      <c r="J1812" t="s">
        <v>29</v>
      </c>
      <c r="K1812" t="s">
        <v>30</v>
      </c>
      <c r="L1812">
        <v>75000000</v>
      </c>
      <c r="M1812">
        <v>2006</v>
      </c>
      <c r="N1812">
        <v>6.6</v>
      </c>
      <c r="O1812">
        <v>-1338990</v>
      </c>
    </row>
    <row r="1813" spans="1:15" x14ac:dyDescent="0.3">
      <c r="A1813" t="s">
        <v>2634</v>
      </c>
      <c r="B1813">
        <v>60</v>
      </c>
      <c r="C1813">
        <v>94</v>
      </c>
      <c r="D1813">
        <v>36830</v>
      </c>
      <c r="E1813" t="s">
        <v>4557</v>
      </c>
      <c r="F1813" t="s">
        <v>2634</v>
      </c>
      <c r="G1813" t="s">
        <v>4558</v>
      </c>
      <c r="H1813">
        <v>3291</v>
      </c>
      <c r="I1813">
        <v>63</v>
      </c>
      <c r="J1813" t="s">
        <v>29</v>
      </c>
      <c r="K1813" t="s">
        <v>200</v>
      </c>
      <c r="L1813">
        <v>1400000</v>
      </c>
      <c r="M1813">
        <v>2004</v>
      </c>
      <c r="N1813">
        <v>6.6</v>
      </c>
      <c r="O1813">
        <v>-1363170</v>
      </c>
    </row>
    <row r="1814" spans="1:15" x14ac:dyDescent="0.3">
      <c r="A1814" t="s">
        <v>2631</v>
      </c>
      <c r="B1814">
        <v>78</v>
      </c>
      <c r="C1814">
        <v>96</v>
      </c>
      <c r="D1814">
        <v>198407</v>
      </c>
      <c r="E1814" t="s">
        <v>92</v>
      </c>
      <c r="F1814" t="s">
        <v>4560</v>
      </c>
      <c r="G1814" t="s">
        <v>4561</v>
      </c>
      <c r="H1814">
        <v>10282</v>
      </c>
      <c r="I1814">
        <v>78</v>
      </c>
      <c r="J1814" t="s">
        <v>29</v>
      </c>
      <c r="K1814" t="s">
        <v>30</v>
      </c>
      <c r="L1814">
        <v>2000000</v>
      </c>
      <c r="M1814">
        <v>2006</v>
      </c>
      <c r="N1814">
        <v>6.6</v>
      </c>
      <c r="O1814">
        <v>-1801593</v>
      </c>
    </row>
    <row r="1815" spans="1:15" x14ac:dyDescent="0.3">
      <c r="A1815" t="s">
        <v>2605</v>
      </c>
      <c r="B1815">
        <v>129</v>
      </c>
      <c r="C1815">
        <v>103</v>
      </c>
      <c r="D1815">
        <v>3093491</v>
      </c>
      <c r="E1815" t="s">
        <v>393</v>
      </c>
      <c r="F1815" t="s">
        <v>4562</v>
      </c>
      <c r="G1815" t="s">
        <v>4563</v>
      </c>
      <c r="H1815">
        <v>8307</v>
      </c>
      <c r="I1815">
        <v>37</v>
      </c>
      <c r="J1815" t="s">
        <v>29</v>
      </c>
      <c r="K1815" t="s">
        <v>30</v>
      </c>
      <c r="L1815">
        <v>5000000</v>
      </c>
      <c r="M1815">
        <v>2014</v>
      </c>
      <c r="N1815">
        <v>6.6</v>
      </c>
      <c r="O1815">
        <v>-1906509</v>
      </c>
    </row>
    <row r="1816" spans="1:15" x14ac:dyDescent="0.3">
      <c r="A1816" t="s">
        <v>2472</v>
      </c>
      <c r="B1816">
        <v>45</v>
      </c>
      <c r="C1816">
        <v>103</v>
      </c>
      <c r="D1816">
        <v>17518220</v>
      </c>
      <c r="E1816" t="s">
        <v>699</v>
      </c>
      <c r="F1816" t="s">
        <v>388</v>
      </c>
      <c r="G1816" t="s">
        <v>4565</v>
      </c>
      <c r="H1816">
        <v>9105</v>
      </c>
      <c r="I1816">
        <v>76</v>
      </c>
      <c r="J1816" t="s">
        <v>29</v>
      </c>
      <c r="K1816" t="s">
        <v>30</v>
      </c>
      <c r="L1816">
        <v>20000000</v>
      </c>
      <c r="M1816">
        <v>1995</v>
      </c>
      <c r="N1816">
        <v>6.6</v>
      </c>
      <c r="O1816">
        <v>-2481780</v>
      </c>
    </row>
    <row r="1817" spans="1:15" x14ac:dyDescent="0.3">
      <c r="A1817" t="s">
        <v>1925</v>
      </c>
      <c r="B1817">
        <v>114</v>
      </c>
      <c r="C1817">
        <v>96</v>
      </c>
      <c r="D1817">
        <v>1325073</v>
      </c>
      <c r="E1817" t="s">
        <v>73</v>
      </c>
      <c r="F1817" t="s">
        <v>4567</v>
      </c>
      <c r="G1817" t="s">
        <v>4568</v>
      </c>
      <c r="H1817">
        <v>18762</v>
      </c>
      <c r="I1817">
        <v>91</v>
      </c>
      <c r="J1817" t="s">
        <v>29</v>
      </c>
      <c r="K1817" t="s">
        <v>30</v>
      </c>
      <c r="L1817">
        <v>4000000</v>
      </c>
      <c r="M1817">
        <v>2005</v>
      </c>
      <c r="N1817">
        <v>6.6</v>
      </c>
      <c r="O1817">
        <v>-2674927</v>
      </c>
    </row>
    <row r="1818" spans="1:15" x14ac:dyDescent="0.3">
      <c r="A1818" t="s">
        <v>2620</v>
      </c>
      <c r="B1818">
        <v>43</v>
      </c>
      <c r="C1818">
        <v>99</v>
      </c>
      <c r="D1818">
        <v>302204</v>
      </c>
      <c r="E1818" t="s">
        <v>4570</v>
      </c>
      <c r="F1818" t="s">
        <v>4571</v>
      </c>
      <c r="G1818" t="s">
        <v>4572</v>
      </c>
      <c r="H1818">
        <v>6705</v>
      </c>
      <c r="I1818">
        <v>53</v>
      </c>
      <c r="J1818" t="s">
        <v>29</v>
      </c>
      <c r="K1818" t="s">
        <v>200</v>
      </c>
      <c r="L1818">
        <v>3000000</v>
      </c>
      <c r="M1818">
        <v>1997</v>
      </c>
      <c r="N1818">
        <v>6.6</v>
      </c>
      <c r="O1818">
        <v>-2697796</v>
      </c>
    </row>
    <row r="1819" spans="1:15" x14ac:dyDescent="0.3">
      <c r="A1819" t="s">
        <v>857</v>
      </c>
      <c r="B1819">
        <v>85</v>
      </c>
      <c r="C1819">
        <v>142</v>
      </c>
      <c r="D1819">
        <v>19283782</v>
      </c>
      <c r="E1819" t="s">
        <v>1915</v>
      </c>
      <c r="F1819" t="s">
        <v>4573</v>
      </c>
      <c r="G1819" t="s">
        <v>4574</v>
      </c>
      <c r="H1819">
        <v>31227</v>
      </c>
      <c r="I1819">
        <v>354</v>
      </c>
      <c r="J1819" t="s">
        <v>29</v>
      </c>
      <c r="K1819" t="s">
        <v>30</v>
      </c>
      <c r="L1819">
        <v>22000000</v>
      </c>
      <c r="M1819">
        <v>1999</v>
      </c>
      <c r="N1819">
        <v>6.6</v>
      </c>
      <c r="O1819">
        <v>-2716218</v>
      </c>
    </row>
    <row r="1820" spans="1:15" x14ac:dyDescent="0.3">
      <c r="A1820" t="s">
        <v>2553</v>
      </c>
      <c r="B1820">
        <v>267</v>
      </c>
      <c r="C1820">
        <v>132</v>
      </c>
      <c r="D1820">
        <v>46982632</v>
      </c>
      <c r="E1820" t="s">
        <v>4576</v>
      </c>
      <c r="F1820" t="s">
        <v>2783</v>
      </c>
      <c r="G1820" t="s">
        <v>4577</v>
      </c>
      <c r="H1820">
        <v>172792</v>
      </c>
      <c r="I1820">
        <v>1740</v>
      </c>
      <c r="J1820" t="s">
        <v>29</v>
      </c>
      <c r="K1820" t="s">
        <v>442</v>
      </c>
      <c r="L1820">
        <v>50000000</v>
      </c>
      <c r="M1820">
        <v>2006</v>
      </c>
      <c r="N1820">
        <v>6.6</v>
      </c>
      <c r="O1820">
        <v>-3017368</v>
      </c>
    </row>
    <row r="1821" spans="1:15" x14ac:dyDescent="0.3">
      <c r="A1821" t="s">
        <v>822</v>
      </c>
      <c r="B1821">
        <v>315</v>
      </c>
      <c r="C1821">
        <v>124</v>
      </c>
      <c r="D1821">
        <v>56443482</v>
      </c>
      <c r="E1821" t="s">
        <v>913</v>
      </c>
      <c r="F1821" t="s">
        <v>694</v>
      </c>
      <c r="G1821" t="s">
        <v>4579</v>
      </c>
      <c r="H1821">
        <v>75329</v>
      </c>
      <c r="I1821">
        <v>256</v>
      </c>
      <c r="J1821" t="s">
        <v>29</v>
      </c>
      <c r="K1821" t="s">
        <v>30</v>
      </c>
      <c r="L1821">
        <v>60000000</v>
      </c>
      <c r="M1821">
        <v>2015</v>
      </c>
      <c r="N1821">
        <v>6.6</v>
      </c>
      <c r="O1821">
        <v>-3556518</v>
      </c>
    </row>
    <row r="1822" spans="1:15" x14ac:dyDescent="0.3">
      <c r="A1822" t="s">
        <v>2602</v>
      </c>
      <c r="B1822">
        <v>91</v>
      </c>
      <c r="C1822">
        <v>104</v>
      </c>
      <c r="D1822">
        <v>1056102</v>
      </c>
      <c r="E1822" t="s">
        <v>140</v>
      </c>
      <c r="F1822" t="s">
        <v>4581</v>
      </c>
      <c r="G1822" t="s">
        <v>4582</v>
      </c>
      <c r="H1822">
        <v>18792</v>
      </c>
      <c r="I1822">
        <v>153</v>
      </c>
      <c r="J1822" t="s">
        <v>29</v>
      </c>
      <c r="K1822" t="s">
        <v>30</v>
      </c>
      <c r="L1822">
        <v>5000000</v>
      </c>
      <c r="M1822">
        <v>2003</v>
      </c>
      <c r="N1822">
        <v>6.6</v>
      </c>
      <c r="O1822">
        <v>-3943898</v>
      </c>
    </row>
    <row r="1823" spans="1:15" x14ac:dyDescent="0.3">
      <c r="A1823" t="s">
        <v>2589</v>
      </c>
      <c r="B1823">
        <v>288</v>
      </c>
      <c r="C1823">
        <v>107</v>
      </c>
      <c r="D1823">
        <v>7918283</v>
      </c>
      <c r="E1823" t="s">
        <v>224</v>
      </c>
      <c r="F1823" t="s">
        <v>2219</v>
      </c>
      <c r="G1823" t="s">
        <v>4584</v>
      </c>
      <c r="H1823">
        <v>41574</v>
      </c>
      <c r="I1823">
        <v>145</v>
      </c>
      <c r="J1823" t="s">
        <v>29</v>
      </c>
      <c r="K1823" t="s">
        <v>30</v>
      </c>
      <c r="L1823">
        <v>12000000</v>
      </c>
      <c r="M1823">
        <v>2012</v>
      </c>
      <c r="N1823">
        <v>6.6</v>
      </c>
      <c r="O1823">
        <v>-4081717</v>
      </c>
    </row>
    <row r="1824" spans="1:15" x14ac:dyDescent="0.3">
      <c r="A1824" t="s">
        <v>2614</v>
      </c>
      <c r="B1824">
        <v>4</v>
      </c>
      <c r="C1824">
        <v>100</v>
      </c>
      <c r="D1824">
        <v>2024854</v>
      </c>
      <c r="E1824" t="s">
        <v>202</v>
      </c>
      <c r="F1824" t="s">
        <v>4586</v>
      </c>
      <c r="G1824" t="s">
        <v>4587</v>
      </c>
      <c r="H1824">
        <v>564</v>
      </c>
      <c r="I1824">
        <v>21</v>
      </c>
      <c r="J1824" t="s">
        <v>29</v>
      </c>
      <c r="K1824" t="s">
        <v>30</v>
      </c>
      <c r="L1824">
        <v>6500000</v>
      </c>
      <c r="M1824">
        <v>2005</v>
      </c>
      <c r="N1824">
        <v>6.6</v>
      </c>
      <c r="O1824">
        <v>-4475146</v>
      </c>
    </row>
    <row r="1825" spans="1:15" x14ac:dyDescent="0.3">
      <c r="A1825" t="s">
        <v>2654</v>
      </c>
      <c r="B1825">
        <v>200</v>
      </c>
      <c r="C1825">
        <v>90</v>
      </c>
      <c r="D1825">
        <v>136432</v>
      </c>
      <c r="E1825" t="s">
        <v>4589</v>
      </c>
      <c r="F1825" t="s">
        <v>2942</v>
      </c>
      <c r="G1825" t="s">
        <v>4590</v>
      </c>
      <c r="H1825">
        <v>31890</v>
      </c>
      <c r="I1825">
        <v>194</v>
      </c>
      <c r="J1825" t="s">
        <v>29</v>
      </c>
      <c r="K1825" t="s">
        <v>200</v>
      </c>
      <c r="L1825">
        <v>5000000</v>
      </c>
      <c r="M1825">
        <v>2006</v>
      </c>
      <c r="N1825">
        <v>6.6</v>
      </c>
      <c r="O1825">
        <v>-4863568</v>
      </c>
    </row>
    <row r="1826" spans="1:15" x14ac:dyDescent="0.3">
      <c r="A1826" t="s">
        <v>67</v>
      </c>
      <c r="B1826">
        <v>91</v>
      </c>
      <c r="C1826">
        <v>155</v>
      </c>
      <c r="D1826">
        <v>25078937</v>
      </c>
      <c r="E1826" t="s">
        <v>140</v>
      </c>
      <c r="F1826" t="s">
        <v>150</v>
      </c>
      <c r="G1826" t="s">
        <v>4592</v>
      </c>
      <c r="H1826">
        <v>31751</v>
      </c>
      <c r="I1826">
        <v>216</v>
      </c>
      <c r="J1826" t="s">
        <v>29</v>
      </c>
      <c r="K1826" t="s">
        <v>30</v>
      </c>
      <c r="L1826">
        <v>30000000</v>
      </c>
      <c r="M1826">
        <v>1997</v>
      </c>
      <c r="N1826">
        <v>6.6</v>
      </c>
      <c r="O1826">
        <v>-4921063</v>
      </c>
    </row>
    <row r="1827" spans="1:15" x14ac:dyDescent="0.3">
      <c r="A1827" t="s">
        <v>3877</v>
      </c>
      <c r="B1827">
        <v>97</v>
      </c>
      <c r="C1827">
        <v>105</v>
      </c>
      <c r="D1827">
        <v>2062066</v>
      </c>
      <c r="E1827" t="s">
        <v>116</v>
      </c>
      <c r="F1827" t="s">
        <v>1311</v>
      </c>
      <c r="G1827" t="s">
        <v>4594</v>
      </c>
      <c r="H1827">
        <v>11387</v>
      </c>
      <c r="I1827">
        <v>147</v>
      </c>
      <c r="J1827" t="s">
        <v>29</v>
      </c>
      <c r="K1827" t="s">
        <v>30</v>
      </c>
      <c r="L1827">
        <v>7000000</v>
      </c>
      <c r="M1827">
        <v>2002</v>
      </c>
      <c r="N1827">
        <v>6.6</v>
      </c>
      <c r="O1827">
        <v>-4937934</v>
      </c>
    </row>
    <row r="1828" spans="1:15" x14ac:dyDescent="0.3">
      <c r="A1828" t="s">
        <v>2543</v>
      </c>
      <c r="B1828">
        <v>43</v>
      </c>
      <c r="C1828">
        <v>145</v>
      </c>
      <c r="D1828">
        <v>5669081</v>
      </c>
      <c r="E1828" t="s">
        <v>575</v>
      </c>
      <c r="F1828" t="s">
        <v>4596</v>
      </c>
      <c r="G1828" t="s">
        <v>4597</v>
      </c>
      <c r="H1828">
        <v>3665</v>
      </c>
      <c r="I1828">
        <v>57</v>
      </c>
      <c r="J1828" t="s">
        <v>174</v>
      </c>
      <c r="K1828" t="s">
        <v>585</v>
      </c>
      <c r="L1828">
        <v>10818775</v>
      </c>
      <c r="M1828">
        <v>2012</v>
      </c>
      <c r="N1828">
        <v>6.6</v>
      </c>
      <c r="O1828">
        <v>-5149694</v>
      </c>
    </row>
    <row r="1829" spans="1:15" x14ac:dyDescent="0.3">
      <c r="A1829" t="s">
        <v>3836</v>
      </c>
      <c r="B1829">
        <v>222</v>
      </c>
      <c r="C1829">
        <v>85</v>
      </c>
      <c r="D1829">
        <v>27024</v>
      </c>
      <c r="E1829" t="s">
        <v>626</v>
      </c>
      <c r="F1829" t="s">
        <v>4599</v>
      </c>
      <c r="G1829" t="s">
        <v>4600</v>
      </c>
      <c r="H1829">
        <v>55597</v>
      </c>
      <c r="I1829">
        <v>148</v>
      </c>
      <c r="J1829" t="s">
        <v>174</v>
      </c>
      <c r="K1829" t="s">
        <v>408</v>
      </c>
      <c r="L1829">
        <v>5600000</v>
      </c>
      <c r="M1829">
        <v>2009</v>
      </c>
      <c r="N1829">
        <v>6.6</v>
      </c>
      <c r="O1829">
        <v>-5572976</v>
      </c>
    </row>
    <row r="1830" spans="1:15" x14ac:dyDescent="0.3">
      <c r="A1830" t="s">
        <v>4044</v>
      </c>
      <c r="B1830">
        <v>71</v>
      </c>
      <c r="C1830">
        <v>118</v>
      </c>
      <c r="D1830">
        <v>9059588</v>
      </c>
      <c r="E1830" t="s">
        <v>1915</v>
      </c>
      <c r="F1830" t="s">
        <v>4602</v>
      </c>
      <c r="G1830" t="s">
        <v>4603</v>
      </c>
      <c r="H1830">
        <v>17261</v>
      </c>
      <c r="I1830">
        <v>125</v>
      </c>
      <c r="J1830" t="s">
        <v>29</v>
      </c>
      <c r="K1830" t="s">
        <v>30</v>
      </c>
      <c r="L1830">
        <v>15000000</v>
      </c>
      <c r="M1830">
        <v>2002</v>
      </c>
      <c r="N1830">
        <v>6.6</v>
      </c>
      <c r="O1830">
        <v>-5940412</v>
      </c>
    </row>
    <row r="1831" spans="1:15" x14ac:dyDescent="0.3">
      <c r="A1831" t="s">
        <v>3446</v>
      </c>
      <c r="B1831">
        <v>34</v>
      </c>
      <c r="C1831">
        <v>94</v>
      </c>
      <c r="D1831">
        <v>13801755</v>
      </c>
      <c r="E1831" t="s">
        <v>1562</v>
      </c>
      <c r="F1831" t="s">
        <v>520</v>
      </c>
      <c r="G1831" t="s">
        <v>4604</v>
      </c>
      <c r="H1831">
        <v>23928</v>
      </c>
      <c r="I1831">
        <v>100</v>
      </c>
      <c r="J1831" t="s">
        <v>29</v>
      </c>
      <c r="K1831" t="s">
        <v>30</v>
      </c>
      <c r="L1831">
        <v>20000000</v>
      </c>
      <c r="M1831">
        <v>1997</v>
      </c>
      <c r="N1831">
        <v>6.6</v>
      </c>
      <c r="O1831">
        <v>-6198245</v>
      </c>
    </row>
    <row r="1832" spans="1:15" x14ac:dyDescent="0.3">
      <c r="A1832" t="s">
        <v>2066</v>
      </c>
      <c r="B1832">
        <v>49</v>
      </c>
      <c r="C1832">
        <v>104</v>
      </c>
      <c r="D1832">
        <v>1789892</v>
      </c>
      <c r="E1832" t="s">
        <v>338</v>
      </c>
      <c r="F1832" t="s">
        <v>683</v>
      </c>
      <c r="G1832" t="s">
        <v>4606</v>
      </c>
      <c r="H1832">
        <v>9494</v>
      </c>
      <c r="I1832">
        <v>109</v>
      </c>
      <c r="J1832" t="s">
        <v>29</v>
      </c>
      <c r="K1832" t="s">
        <v>227</v>
      </c>
      <c r="L1832">
        <v>8000000</v>
      </c>
      <c r="M1832">
        <v>1998</v>
      </c>
      <c r="N1832">
        <v>6.6</v>
      </c>
      <c r="O1832">
        <v>-6210108</v>
      </c>
    </row>
    <row r="1833" spans="1:15" x14ac:dyDescent="0.3">
      <c r="A1833" t="s">
        <v>1796</v>
      </c>
      <c r="B1833">
        <v>175</v>
      </c>
      <c r="C1833">
        <v>101</v>
      </c>
      <c r="D1833">
        <v>13650738</v>
      </c>
      <c r="E1833" t="s">
        <v>73</v>
      </c>
      <c r="F1833" t="s">
        <v>486</v>
      </c>
      <c r="G1833" t="s">
        <v>4608</v>
      </c>
      <c r="H1833">
        <v>61360</v>
      </c>
      <c r="I1833">
        <v>129</v>
      </c>
      <c r="J1833" t="s">
        <v>29</v>
      </c>
      <c r="K1833" t="s">
        <v>30</v>
      </c>
      <c r="L1833">
        <v>20000000</v>
      </c>
      <c r="M1833">
        <v>2015</v>
      </c>
      <c r="N1833">
        <v>6.6</v>
      </c>
      <c r="O1833">
        <v>-6349262</v>
      </c>
    </row>
    <row r="1834" spans="1:15" x14ac:dyDescent="0.3">
      <c r="A1834" t="s">
        <v>2594</v>
      </c>
      <c r="B1834">
        <v>259</v>
      </c>
      <c r="C1834">
        <v>106</v>
      </c>
      <c r="D1834">
        <v>3571735</v>
      </c>
      <c r="E1834" t="s">
        <v>1222</v>
      </c>
      <c r="F1834" t="s">
        <v>430</v>
      </c>
      <c r="G1834" t="s">
        <v>4610</v>
      </c>
      <c r="H1834">
        <v>39260</v>
      </c>
      <c r="I1834">
        <v>129</v>
      </c>
      <c r="J1834" t="s">
        <v>29</v>
      </c>
      <c r="K1834" t="s">
        <v>30</v>
      </c>
      <c r="L1834">
        <v>10000000</v>
      </c>
      <c r="M1834">
        <v>2010</v>
      </c>
      <c r="N1834">
        <v>6.6</v>
      </c>
      <c r="O1834">
        <v>-6428265</v>
      </c>
    </row>
    <row r="1835" spans="1:15" x14ac:dyDescent="0.3">
      <c r="A1835" t="s">
        <v>1830</v>
      </c>
      <c r="B1835">
        <v>119</v>
      </c>
      <c r="C1835">
        <v>125</v>
      </c>
      <c r="D1835">
        <v>13337299</v>
      </c>
      <c r="E1835" t="s">
        <v>2655</v>
      </c>
      <c r="F1835" t="s">
        <v>4612</v>
      </c>
      <c r="G1835" t="s">
        <v>4613</v>
      </c>
      <c r="H1835">
        <v>9649</v>
      </c>
      <c r="I1835">
        <v>226</v>
      </c>
      <c r="J1835" t="s">
        <v>29</v>
      </c>
      <c r="K1835" t="s">
        <v>30</v>
      </c>
      <c r="L1835">
        <v>20000000</v>
      </c>
      <c r="M1835">
        <v>2004</v>
      </c>
      <c r="N1835">
        <v>6.6</v>
      </c>
      <c r="O1835">
        <v>-6662701</v>
      </c>
    </row>
    <row r="1836" spans="1:15" x14ac:dyDescent="0.3">
      <c r="A1836" t="s">
        <v>2638</v>
      </c>
      <c r="B1836">
        <v>92</v>
      </c>
      <c r="C1836">
        <v>93</v>
      </c>
      <c r="D1836">
        <v>17718223</v>
      </c>
      <c r="E1836" t="s">
        <v>676</v>
      </c>
      <c r="F1836" t="s">
        <v>496</v>
      </c>
      <c r="G1836" t="s">
        <v>4615</v>
      </c>
      <c r="H1836">
        <v>162067</v>
      </c>
      <c r="I1836">
        <v>316</v>
      </c>
      <c r="J1836" t="s">
        <v>29</v>
      </c>
      <c r="K1836" t="s">
        <v>30</v>
      </c>
      <c r="L1836">
        <v>25000000</v>
      </c>
      <c r="M1836">
        <v>2004</v>
      </c>
      <c r="N1836">
        <v>6.6</v>
      </c>
      <c r="O1836">
        <v>-7281777</v>
      </c>
    </row>
    <row r="1837" spans="1:15" x14ac:dyDescent="0.3">
      <c r="A1837" t="s">
        <v>312</v>
      </c>
      <c r="B1837">
        <v>242</v>
      </c>
      <c r="C1837">
        <v>106</v>
      </c>
      <c r="D1837">
        <v>7556708</v>
      </c>
      <c r="E1837" t="s">
        <v>92</v>
      </c>
      <c r="F1837" t="s">
        <v>496</v>
      </c>
      <c r="G1837" t="s">
        <v>4617</v>
      </c>
      <c r="H1837">
        <v>30284</v>
      </c>
      <c r="I1837">
        <v>102</v>
      </c>
      <c r="J1837" t="s">
        <v>29</v>
      </c>
      <c r="K1837" t="s">
        <v>30</v>
      </c>
      <c r="L1837">
        <v>15000000</v>
      </c>
      <c r="M1837">
        <v>2012</v>
      </c>
      <c r="N1837">
        <v>6.6</v>
      </c>
      <c r="O1837">
        <v>-7443292</v>
      </c>
    </row>
    <row r="1838" spans="1:15" x14ac:dyDescent="0.3">
      <c r="A1838" t="s">
        <v>1909</v>
      </c>
      <c r="B1838">
        <v>112</v>
      </c>
      <c r="C1838">
        <v>107</v>
      </c>
      <c r="D1838">
        <v>21835784</v>
      </c>
      <c r="E1838" t="s">
        <v>699</v>
      </c>
      <c r="F1838" t="s">
        <v>4618</v>
      </c>
      <c r="G1838" t="s">
        <v>4619</v>
      </c>
      <c r="H1838">
        <v>58297</v>
      </c>
      <c r="I1838">
        <v>161</v>
      </c>
      <c r="J1838" t="s">
        <v>29</v>
      </c>
      <c r="K1838" t="s">
        <v>30</v>
      </c>
      <c r="L1838">
        <v>30000000</v>
      </c>
      <c r="M1838">
        <v>2005</v>
      </c>
      <c r="N1838">
        <v>6.6</v>
      </c>
      <c r="O1838">
        <v>-8164216</v>
      </c>
    </row>
    <row r="1839" spans="1:15" x14ac:dyDescent="0.3">
      <c r="A1839" t="s">
        <v>2617</v>
      </c>
      <c r="B1839">
        <v>30</v>
      </c>
      <c r="C1839">
        <v>100</v>
      </c>
      <c r="D1839">
        <v>3275585</v>
      </c>
      <c r="E1839" t="s">
        <v>39</v>
      </c>
      <c r="F1839" t="s">
        <v>1482</v>
      </c>
      <c r="G1839" t="s">
        <v>4620</v>
      </c>
      <c r="H1839">
        <v>10735</v>
      </c>
      <c r="I1839">
        <v>88</v>
      </c>
      <c r="J1839" t="s">
        <v>29</v>
      </c>
      <c r="K1839" t="s">
        <v>200</v>
      </c>
      <c r="L1839">
        <v>11500000</v>
      </c>
      <c r="M1839">
        <v>1993</v>
      </c>
      <c r="N1839">
        <v>6.6</v>
      </c>
      <c r="O1839">
        <v>-8224415</v>
      </c>
    </row>
    <row r="1840" spans="1:15" x14ac:dyDescent="0.3">
      <c r="A1840" t="s">
        <v>4013</v>
      </c>
      <c r="B1840">
        <v>95</v>
      </c>
      <c r="C1840">
        <v>112</v>
      </c>
      <c r="D1840">
        <v>26494611</v>
      </c>
      <c r="E1840" t="s">
        <v>4622</v>
      </c>
      <c r="F1840" t="s">
        <v>1802</v>
      </c>
      <c r="G1840" t="s">
        <v>4623</v>
      </c>
      <c r="H1840">
        <v>48621</v>
      </c>
      <c r="I1840">
        <v>239</v>
      </c>
      <c r="J1840" t="s">
        <v>29</v>
      </c>
      <c r="K1840" t="s">
        <v>30</v>
      </c>
      <c r="L1840">
        <v>35000000</v>
      </c>
      <c r="M1840">
        <v>1999</v>
      </c>
      <c r="N1840">
        <v>6.6</v>
      </c>
      <c r="O1840">
        <v>-8505389</v>
      </c>
    </row>
    <row r="1841" spans="1:15" x14ac:dyDescent="0.3">
      <c r="A1841" t="s">
        <v>3171</v>
      </c>
      <c r="B1841">
        <v>47</v>
      </c>
      <c r="C1841">
        <v>107</v>
      </c>
      <c r="D1841">
        <v>4741987</v>
      </c>
      <c r="E1841" t="s">
        <v>92</v>
      </c>
      <c r="F1841" t="s">
        <v>1367</v>
      </c>
      <c r="G1841" t="s">
        <v>4624</v>
      </c>
      <c r="H1841">
        <v>6782</v>
      </c>
      <c r="I1841">
        <v>114</v>
      </c>
      <c r="J1841" t="s">
        <v>29</v>
      </c>
      <c r="K1841" t="s">
        <v>30</v>
      </c>
      <c r="L1841">
        <v>14000000</v>
      </c>
      <c r="M1841">
        <v>1999</v>
      </c>
      <c r="N1841">
        <v>6.6</v>
      </c>
      <c r="O1841">
        <v>-9258013</v>
      </c>
    </row>
    <row r="1842" spans="1:15" x14ac:dyDescent="0.3">
      <c r="A1842" t="s">
        <v>481</v>
      </c>
      <c r="B1842">
        <v>156</v>
      </c>
      <c r="C1842">
        <v>102</v>
      </c>
      <c r="D1842">
        <v>12469811</v>
      </c>
      <c r="E1842" t="s">
        <v>73</v>
      </c>
      <c r="F1842" t="s">
        <v>1302</v>
      </c>
      <c r="G1842" t="s">
        <v>4626</v>
      </c>
      <c r="H1842">
        <v>69172</v>
      </c>
      <c r="I1842">
        <v>316</v>
      </c>
      <c r="J1842" t="s">
        <v>29</v>
      </c>
      <c r="K1842" t="s">
        <v>30</v>
      </c>
      <c r="L1842">
        <v>22000000</v>
      </c>
      <c r="M1842">
        <v>2005</v>
      </c>
      <c r="N1842">
        <v>6.6</v>
      </c>
      <c r="O1842">
        <v>-9530189</v>
      </c>
    </row>
    <row r="1843" spans="1:15" x14ac:dyDescent="0.3">
      <c r="A1843" t="s">
        <v>420</v>
      </c>
      <c r="B1843">
        <v>118</v>
      </c>
      <c r="C1843">
        <v>119</v>
      </c>
      <c r="D1843">
        <v>39778599</v>
      </c>
      <c r="E1843" t="s">
        <v>621</v>
      </c>
      <c r="F1843" t="s">
        <v>87</v>
      </c>
      <c r="G1843" t="s">
        <v>4627</v>
      </c>
      <c r="H1843">
        <v>176169</v>
      </c>
      <c r="I1843">
        <v>548</v>
      </c>
      <c r="J1843" t="s">
        <v>29</v>
      </c>
      <c r="K1843" t="s">
        <v>30</v>
      </c>
      <c r="L1843">
        <v>50000000</v>
      </c>
      <c r="M1843">
        <v>2000</v>
      </c>
      <c r="N1843">
        <v>6.6</v>
      </c>
      <c r="O1843">
        <v>-10221401</v>
      </c>
    </row>
    <row r="1844" spans="1:15" x14ac:dyDescent="0.3">
      <c r="A1844" t="s">
        <v>2145</v>
      </c>
      <c r="B1844">
        <v>141</v>
      </c>
      <c r="C1844">
        <v>127</v>
      </c>
      <c r="D1844">
        <v>129734803</v>
      </c>
      <c r="E1844" t="s">
        <v>1576</v>
      </c>
      <c r="F1844" t="s">
        <v>924</v>
      </c>
      <c r="G1844" t="s">
        <v>4629</v>
      </c>
      <c r="H1844">
        <v>127497</v>
      </c>
      <c r="I1844">
        <v>287</v>
      </c>
      <c r="J1844" t="s">
        <v>29</v>
      </c>
      <c r="K1844" t="s">
        <v>30</v>
      </c>
      <c r="L1844">
        <v>140000000</v>
      </c>
      <c r="M1844">
        <v>1998</v>
      </c>
      <c r="N1844">
        <v>6.6</v>
      </c>
      <c r="O1844">
        <v>-10265197</v>
      </c>
    </row>
    <row r="1845" spans="1:15" x14ac:dyDescent="0.3">
      <c r="A1845" t="s">
        <v>3326</v>
      </c>
      <c r="B1845">
        <v>32</v>
      </c>
      <c r="C1845">
        <v>140</v>
      </c>
      <c r="D1845">
        <v>24276500</v>
      </c>
      <c r="E1845" t="s">
        <v>116</v>
      </c>
      <c r="F1845" t="s">
        <v>4585</v>
      </c>
      <c r="G1845" t="s">
        <v>4630</v>
      </c>
      <c r="H1845">
        <v>17124</v>
      </c>
      <c r="I1845">
        <v>68</v>
      </c>
      <c r="J1845" t="s">
        <v>29</v>
      </c>
      <c r="K1845" t="s">
        <v>30</v>
      </c>
      <c r="L1845">
        <v>35000000</v>
      </c>
      <c r="M1845">
        <v>1992</v>
      </c>
      <c r="N1845">
        <v>6.6</v>
      </c>
      <c r="O1845">
        <v>-10723500</v>
      </c>
    </row>
    <row r="1846" spans="1:15" x14ac:dyDescent="0.3">
      <c r="A1846" t="s">
        <v>3669</v>
      </c>
      <c r="B1846">
        <v>252</v>
      </c>
      <c r="C1846">
        <v>93</v>
      </c>
      <c r="D1846">
        <v>29113588</v>
      </c>
      <c r="E1846" t="s">
        <v>1576</v>
      </c>
      <c r="F1846" t="s">
        <v>339</v>
      </c>
      <c r="G1846" t="s">
        <v>4632</v>
      </c>
      <c r="H1846">
        <v>117999</v>
      </c>
      <c r="I1846">
        <v>181</v>
      </c>
      <c r="J1846" t="s">
        <v>29</v>
      </c>
      <c r="K1846" t="s">
        <v>30</v>
      </c>
      <c r="L1846">
        <v>40000000</v>
      </c>
      <c r="M1846">
        <v>2011</v>
      </c>
      <c r="N1846">
        <v>6.6</v>
      </c>
      <c r="O1846">
        <v>-10886412</v>
      </c>
    </row>
    <row r="1847" spans="1:15" x14ac:dyDescent="0.3">
      <c r="A1847" t="s">
        <v>1938</v>
      </c>
      <c r="B1847">
        <v>242</v>
      </c>
      <c r="C1847">
        <v>102</v>
      </c>
      <c r="D1847">
        <v>2035566</v>
      </c>
      <c r="E1847" t="s">
        <v>4633</v>
      </c>
      <c r="F1847" t="s">
        <v>4634</v>
      </c>
      <c r="G1847" t="s">
        <v>4635</v>
      </c>
      <c r="H1847">
        <v>77305</v>
      </c>
      <c r="I1847">
        <v>162</v>
      </c>
      <c r="J1847" t="s">
        <v>29</v>
      </c>
      <c r="K1847" t="s">
        <v>241</v>
      </c>
      <c r="L1847">
        <v>13000000</v>
      </c>
      <c r="M1847">
        <v>2009</v>
      </c>
      <c r="N1847">
        <v>6.6</v>
      </c>
      <c r="O1847">
        <v>-10964434</v>
      </c>
    </row>
    <row r="1848" spans="1:15" x14ac:dyDescent="0.3">
      <c r="A1848" t="s">
        <v>539</v>
      </c>
      <c r="B1848">
        <v>109</v>
      </c>
      <c r="C1848">
        <v>112</v>
      </c>
      <c r="D1848">
        <v>4839383</v>
      </c>
      <c r="E1848" t="s">
        <v>289</v>
      </c>
      <c r="F1848" t="s">
        <v>539</v>
      </c>
      <c r="G1848" t="s">
        <v>4636</v>
      </c>
      <c r="H1848">
        <v>21613</v>
      </c>
      <c r="I1848">
        <v>148</v>
      </c>
      <c r="J1848" t="s">
        <v>29</v>
      </c>
      <c r="K1848" t="s">
        <v>30</v>
      </c>
      <c r="L1848">
        <v>16000000</v>
      </c>
      <c r="M1848">
        <v>2002</v>
      </c>
      <c r="N1848">
        <v>6.6</v>
      </c>
      <c r="O1848">
        <v>-11160617</v>
      </c>
    </row>
    <row r="1849" spans="1:15" x14ac:dyDescent="0.3">
      <c r="A1849" t="s">
        <v>2623</v>
      </c>
      <c r="B1849">
        <v>48</v>
      </c>
      <c r="C1849">
        <v>99</v>
      </c>
      <c r="D1849">
        <v>1227324</v>
      </c>
      <c r="E1849" t="s">
        <v>26</v>
      </c>
      <c r="F1849" t="s">
        <v>2969</v>
      </c>
      <c r="G1849" t="s">
        <v>4637</v>
      </c>
      <c r="H1849">
        <v>6921</v>
      </c>
      <c r="I1849">
        <v>48</v>
      </c>
      <c r="J1849" t="s">
        <v>29</v>
      </c>
      <c r="K1849" t="s">
        <v>30</v>
      </c>
      <c r="L1849">
        <v>12500000</v>
      </c>
      <c r="M1849">
        <v>1996</v>
      </c>
      <c r="N1849">
        <v>6.6</v>
      </c>
      <c r="O1849">
        <v>-11272676</v>
      </c>
    </row>
    <row r="1850" spans="1:15" x14ac:dyDescent="0.3">
      <c r="A1850" t="s">
        <v>2503</v>
      </c>
      <c r="B1850">
        <v>24</v>
      </c>
      <c r="C1850">
        <v>86</v>
      </c>
      <c r="D1850">
        <v>13751</v>
      </c>
      <c r="E1850" t="s">
        <v>228</v>
      </c>
      <c r="F1850" t="s">
        <v>4639</v>
      </c>
      <c r="G1850" t="s">
        <v>4640</v>
      </c>
      <c r="H1850">
        <v>813</v>
      </c>
      <c r="I1850">
        <v>6</v>
      </c>
      <c r="J1850" t="s">
        <v>29</v>
      </c>
      <c r="K1850" t="s">
        <v>581</v>
      </c>
      <c r="L1850">
        <v>11400000</v>
      </c>
      <c r="M1850">
        <v>2006</v>
      </c>
      <c r="N1850">
        <v>6.6</v>
      </c>
      <c r="O1850">
        <v>-11386249</v>
      </c>
    </row>
    <row r="1851" spans="1:15" x14ac:dyDescent="0.3">
      <c r="A1851" t="s">
        <v>2657</v>
      </c>
      <c r="B1851">
        <v>399</v>
      </c>
      <c r="C1851">
        <v>88</v>
      </c>
      <c r="D1851">
        <v>1024175</v>
      </c>
      <c r="E1851" t="s">
        <v>4642</v>
      </c>
      <c r="F1851" t="s">
        <v>4643</v>
      </c>
      <c r="G1851" t="s">
        <v>4644</v>
      </c>
      <c r="H1851">
        <v>82331</v>
      </c>
      <c r="I1851">
        <v>297</v>
      </c>
      <c r="J1851" t="s">
        <v>29</v>
      </c>
      <c r="K1851" t="s">
        <v>200</v>
      </c>
      <c r="L1851">
        <v>13000000</v>
      </c>
      <c r="M1851">
        <v>2011</v>
      </c>
      <c r="N1851">
        <v>6.6</v>
      </c>
      <c r="O1851">
        <v>-11975825</v>
      </c>
    </row>
    <row r="1852" spans="1:15" x14ac:dyDescent="0.3">
      <c r="A1852" t="s">
        <v>2540</v>
      </c>
      <c r="B1852">
        <v>27</v>
      </c>
      <c r="C1852">
        <v>225</v>
      </c>
      <c r="D1852">
        <v>8000000</v>
      </c>
      <c r="E1852" t="s">
        <v>60</v>
      </c>
      <c r="F1852" t="s">
        <v>2902</v>
      </c>
      <c r="G1852" t="s">
        <v>4646</v>
      </c>
      <c r="H1852">
        <v>6484</v>
      </c>
      <c r="I1852">
        <v>100</v>
      </c>
      <c r="J1852" t="s">
        <v>29</v>
      </c>
      <c r="K1852" t="s">
        <v>30</v>
      </c>
      <c r="L1852">
        <v>20000000</v>
      </c>
      <c r="M1852">
        <v>1965</v>
      </c>
      <c r="N1852">
        <v>6.6</v>
      </c>
      <c r="O1852">
        <v>-12000000</v>
      </c>
    </row>
    <row r="1853" spans="1:15" x14ac:dyDescent="0.3">
      <c r="A1853" t="s">
        <v>720</v>
      </c>
      <c r="B1853">
        <v>144</v>
      </c>
      <c r="C1853">
        <v>177</v>
      </c>
      <c r="D1853">
        <v>27400000</v>
      </c>
      <c r="E1853" t="s">
        <v>248</v>
      </c>
      <c r="F1853" t="s">
        <v>1696</v>
      </c>
      <c r="G1853" t="s">
        <v>4648</v>
      </c>
      <c r="H1853">
        <v>97087</v>
      </c>
      <c r="I1853">
        <v>569</v>
      </c>
      <c r="J1853" t="s">
        <v>29</v>
      </c>
      <c r="K1853" t="s">
        <v>30</v>
      </c>
      <c r="L1853">
        <v>40000000</v>
      </c>
      <c r="M1853">
        <v>1984</v>
      </c>
      <c r="N1853">
        <v>6.6</v>
      </c>
      <c r="O1853">
        <v>-12600000</v>
      </c>
    </row>
    <row r="1854" spans="1:15" x14ac:dyDescent="0.3">
      <c r="A1854" t="s">
        <v>1560</v>
      </c>
      <c r="B1854">
        <v>208</v>
      </c>
      <c r="C1854">
        <v>122</v>
      </c>
      <c r="D1854">
        <v>2428883</v>
      </c>
      <c r="E1854" t="s">
        <v>202</v>
      </c>
      <c r="F1854" t="s">
        <v>4650</v>
      </c>
      <c r="G1854" t="s">
        <v>4651</v>
      </c>
      <c r="H1854">
        <v>21370</v>
      </c>
      <c r="I1854">
        <v>132</v>
      </c>
      <c r="J1854" t="s">
        <v>29</v>
      </c>
      <c r="K1854" t="s">
        <v>30</v>
      </c>
      <c r="L1854">
        <v>16000000</v>
      </c>
      <c r="M1854">
        <v>2014</v>
      </c>
      <c r="N1854">
        <v>6.6</v>
      </c>
      <c r="O1854">
        <v>-13571117</v>
      </c>
    </row>
    <row r="1855" spans="1:15" x14ac:dyDescent="0.3">
      <c r="A1855" t="s">
        <v>2282</v>
      </c>
      <c r="B1855">
        <v>230</v>
      </c>
      <c r="C1855">
        <v>120</v>
      </c>
      <c r="D1855">
        <v>1984743</v>
      </c>
      <c r="E1855" t="s">
        <v>588</v>
      </c>
      <c r="F1855" t="s">
        <v>1465</v>
      </c>
      <c r="G1855" t="s">
        <v>4653</v>
      </c>
      <c r="H1855">
        <v>20616</v>
      </c>
      <c r="I1855">
        <v>70</v>
      </c>
      <c r="J1855" t="s">
        <v>29</v>
      </c>
      <c r="K1855" t="s">
        <v>30</v>
      </c>
      <c r="L1855">
        <v>16000000</v>
      </c>
      <c r="M1855">
        <v>2013</v>
      </c>
      <c r="N1855">
        <v>6.6</v>
      </c>
      <c r="O1855">
        <v>-14015257</v>
      </c>
    </row>
    <row r="1856" spans="1:15" x14ac:dyDescent="0.3">
      <c r="A1856" t="s">
        <v>134</v>
      </c>
      <c r="B1856">
        <v>209</v>
      </c>
      <c r="C1856">
        <v>129</v>
      </c>
      <c r="D1856">
        <v>65948711</v>
      </c>
      <c r="E1856" t="s">
        <v>217</v>
      </c>
      <c r="F1856" t="s">
        <v>837</v>
      </c>
      <c r="G1856" t="s">
        <v>4655</v>
      </c>
      <c r="H1856">
        <v>86422</v>
      </c>
      <c r="I1856">
        <v>363</v>
      </c>
      <c r="J1856" t="s">
        <v>29</v>
      </c>
      <c r="K1856" t="s">
        <v>30</v>
      </c>
      <c r="L1856">
        <v>80000000</v>
      </c>
      <c r="M1856">
        <v>2004</v>
      </c>
      <c r="N1856">
        <v>6.6</v>
      </c>
      <c r="O1856">
        <v>-14051289</v>
      </c>
    </row>
    <row r="1857" spans="1:15" x14ac:dyDescent="0.3">
      <c r="A1857" t="s">
        <v>2272</v>
      </c>
      <c r="B1857">
        <v>131</v>
      </c>
      <c r="C1857">
        <v>83</v>
      </c>
      <c r="D1857">
        <v>90646554</v>
      </c>
      <c r="E1857" t="s">
        <v>316</v>
      </c>
      <c r="F1857" t="s">
        <v>503</v>
      </c>
      <c r="G1857" t="s">
        <v>4656</v>
      </c>
      <c r="H1857">
        <v>124641</v>
      </c>
      <c r="I1857">
        <v>289</v>
      </c>
      <c r="J1857" t="s">
        <v>29</v>
      </c>
      <c r="K1857" t="s">
        <v>30</v>
      </c>
      <c r="L1857">
        <v>105000000</v>
      </c>
      <c r="M1857">
        <v>1998</v>
      </c>
      <c r="N1857">
        <v>6.6</v>
      </c>
      <c r="O1857">
        <v>-14353446</v>
      </c>
    </row>
    <row r="1858" spans="1:15" x14ac:dyDescent="0.3">
      <c r="A1858" t="s">
        <v>2145</v>
      </c>
      <c r="B1858">
        <v>199</v>
      </c>
      <c r="C1858">
        <v>102</v>
      </c>
      <c r="D1858">
        <v>36883539</v>
      </c>
      <c r="E1858" t="s">
        <v>39</v>
      </c>
      <c r="F1858" t="s">
        <v>55</v>
      </c>
      <c r="G1858" t="s">
        <v>4658</v>
      </c>
      <c r="H1858">
        <v>112769</v>
      </c>
      <c r="I1858">
        <v>305</v>
      </c>
      <c r="J1858" t="s">
        <v>29</v>
      </c>
      <c r="K1858" t="s">
        <v>227</v>
      </c>
      <c r="L1858">
        <v>52000000</v>
      </c>
      <c r="M1858">
        <v>2006</v>
      </c>
      <c r="N1858">
        <v>6.6</v>
      </c>
      <c r="O1858">
        <v>-15116461</v>
      </c>
    </row>
    <row r="1859" spans="1:15" x14ac:dyDescent="0.3">
      <c r="A1859" t="s">
        <v>2636</v>
      </c>
      <c r="B1859">
        <v>40</v>
      </c>
      <c r="C1859">
        <v>94</v>
      </c>
      <c r="D1859">
        <v>81525</v>
      </c>
      <c r="E1859" t="s">
        <v>3713</v>
      </c>
      <c r="F1859" t="s">
        <v>4660</v>
      </c>
      <c r="G1859" t="s">
        <v>4661</v>
      </c>
      <c r="H1859">
        <v>29392</v>
      </c>
      <c r="I1859">
        <v>91</v>
      </c>
      <c r="J1859" t="s">
        <v>90</v>
      </c>
      <c r="K1859" t="s">
        <v>241</v>
      </c>
      <c r="L1859">
        <v>15300000</v>
      </c>
      <c r="M1859">
        <v>2001</v>
      </c>
      <c r="N1859">
        <v>6.6</v>
      </c>
      <c r="O1859">
        <v>-15218475</v>
      </c>
    </row>
    <row r="1860" spans="1:15" x14ac:dyDescent="0.3">
      <c r="A1860" t="s">
        <v>2574</v>
      </c>
      <c r="B1860">
        <v>152</v>
      </c>
      <c r="C1860">
        <v>113</v>
      </c>
      <c r="D1860">
        <v>34636443</v>
      </c>
      <c r="E1860" t="s">
        <v>1536</v>
      </c>
      <c r="F1860" t="s">
        <v>4206</v>
      </c>
      <c r="G1860" t="s">
        <v>4663</v>
      </c>
      <c r="H1860">
        <v>93790</v>
      </c>
      <c r="I1860">
        <v>288</v>
      </c>
      <c r="J1860" t="s">
        <v>29</v>
      </c>
      <c r="K1860" t="s">
        <v>30</v>
      </c>
      <c r="L1860">
        <v>52000000</v>
      </c>
      <c r="M1860">
        <v>2005</v>
      </c>
      <c r="N1860">
        <v>6.6</v>
      </c>
      <c r="O1860">
        <v>-17363557</v>
      </c>
    </row>
    <row r="1861" spans="1:15" x14ac:dyDescent="0.3">
      <c r="A1861" t="s">
        <v>3082</v>
      </c>
      <c r="B1861">
        <v>198</v>
      </c>
      <c r="C1861">
        <v>107</v>
      </c>
      <c r="D1861">
        <v>71148699</v>
      </c>
      <c r="E1861" t="s">
        <v>1674</v>
      </c>
      <c r="F1861" t="s">
        <v>3136</v>
      </c>
      <c r="G1861" t="s">
        <v>4665</v>
      </c>
      <c r="H1861">
        <v>68935</v>
      </c>
      <c r="I1861">
        <v>125</v>
      </c>
      <c r="J1861" t="s">
        <v>29</v>
      </c>
      <c r="K1861" t="s">
        <v>30</v>
      </c>
      <c r="L1861">
        <v>90000000</v>
      </c>
      <c r="M1861">
        <v>2008</v>
      </c>
      <c r="N1861">
        <v>6.6</v>
      </c>
      <c r="O1861">
        <v>-18851301</v>
      </c>
    </row>
    <row r="1862" spans="1:15" x14ac:dyDescent="0.3">
      <c r="A1862" t="s">
        <v>1473</v>
      </c>
      <c r="B1862">
        <v>105</v>
      </c>
      <c r="C1862">
        <v>109</v>
      </c>
      <c r="D1862">
        <v>3517797</v>
      </c>
      <c r="E1862" t="s">
        <v>747</v>
      </c>
      <c r="F1862" t="s">
        <v>2431</v>
      </c>
      <c r="G1862" t="s">
        <v>4667</v>
      </c>
      <c r="H1862">
        <v>9004</v>
      </c>
      <c r="I1862">
        <v>103</v>
      </c>
      <c r="J1862" t="s">
        <v>29</v>
      </c>
      <c r="K1862" t="s">
        <v>241</v>
      </c>
      <c r="L1862">
        <v>25000000</v>
      </c>
      <c r="M1862">
        <v>2002</v>
      </c>
      <c r="N1862">
        <v>6.6</v>
      </c>
      <c r="O1862">
        <v>-21482203</v>
      </c>
    </row>
    <row r="1863" spans="1:15" x14ac:dyDescent="0.3">
      <c r="A1863" t="s">
        <v>119</v>
      </c>
      <c r="B1863">
        <v>229</v>
      </c>
      <c r="C1863">
        <v>121</v>
      </c>
      <c r="D1863">
        <v>3073392</v>
      </c>
      <c r="E1863" t="s">
        <v>217</v>
      </c>
      <c r="F1863" t="s">
        <v>4669</v>
      </c>
      <c r="G1863" t="s">
        <v>4670</v>
      </c>
      <c r="H1863">
        <v>59462</v>
      </c>
      <c r="I1863">
        <v>300</v>
      </c>
      <c r="J1863" t="s">
        <v>29</v>
      </c>
      <c r="K1863" t="s">
        <v>442</v>
      </c>
      <c r="L1863">
        <v>25000000</v>
      </c>
      <c r="M1863">
        <v>2008</v>
      </c>
      <c r="N1863">
        <v>6.6</v>
      </c>
      <c r="O1863">
        <v>-21926608</v>
      </c>
    </row>
    <row r="1864" spans="1:15" x14ac:dyDescent="0.3">
      <c r="A1864" t="s">
        <v>671</v>
      </c>
      <c r="B1864">
        <v>476</v>
      </c>
      <c r="C1864">
        <v>109</v>
      </c>
      <c r="D1864">
        <v>93050117</v>
      </c>
      <c r="E1864" t="s">
        <v>1449</v>
      </c>
      <c r="F1864" t="s">
        <v>496</v>
      </c>
      <c r="G1864" t="s">
        <v>4671</v>
      </c>
      <c r="H1864">
        <v>338087</v>
      </c>
      <c r="I1864">
        <v>814</v>
      </c>
      <c r="J1864" t="s">
        <v>29</v>
      </c>
      <c r="K1864" t="s">
        <v>30</v>
      </c>
      <c r="L1864">
        <v>115000000</v>
      </c>
      <c r="M1864">
        <v>2013</v>
      </c>
      <c r="N1864">
        <v>6.6</v>
      </c>
      <c r="O1864">
        <v>-21949883</v>
      </c>
    </row>
    <row r="1865" spans="1:15" x14ac:dyDescent="0.3">
      <c r="A1865" t="s">
        <v>2609</v>
      </c>
      <c r="B1865">
        <v>258</v>
      </c>
      <c r="C1865">
        <v>102</v>
      </c>
      <c r="D1865">
        <v>18600911</v>
      </c>
      <c r="E1865" t="s">
        <v>1576</v>
      </c>
      <c r="F1865" t="s">
        <v>4673</v>
      </c>
      <c r="G1865" t="s">
        <v>4674</v>
      </c>
      <c r="H1865">
        <v>125198</v>
      </c>
      <c r="I1865">
        <v>153</v>
      </c>
      <c r="J1865" t="s">
        <v>29</v>
      </c>
      <c r="K1865" t="s">
        <v>30</v>
      </c>
      <c r="L1865">
        <v>42000000</v>
      </c>
      <c r="M1865">
        <v>2012</v>
      </c>
      <c r="N1865">
        <v>6.6</v>
      </c>
      <c r="O1865">
        <v>-23399089</v>
      </c>
    </row>
    <row r="1866" spans="1:15" x14ac:dyDescent="0.3">
      <c r="A1866" t="s">
        <v>3114</v>
      </c>
      <c r="B1866">
        <v>236</v>
      </c>
      <c r="C1866">
        <v>114</v>
      </c>
      <c r="D1866">
        <v>26442251</v>
      </c>
      <c r="E1866" t="s">
        <v>39</v>
      </c>
      <c r="F1866" t="s">
        <v>61</v>
      </c>
      <c r="G1866" t="s">
        <v>4676</v>
      </c>
      <c r="H1866">
        <v>76010</v>
      </c>
      <c r="I1866">
        <v>205</v>
      </c>
      <c r="J1866" t="s">
        <v>29</v>
      </c>
      <c r="K1866" t="s">
        <v>30</v>
      </c>
      <c r="L1866">
        <v>50000000</v>
      </c>
      <c r="M1866">
        <v>2015</v>
      </c>
      <c r="N1866">
        <v>6.6</v>
      </c>
      <c r="O1866">
        <v>-23557749</v>
      </c>
    </row>
    <row r="1867" spans="1:15" x14ac:dyDescent="0.3">
      <c r="A1867" t="s">
        <v>1229</v>
      </c>
      <c r="B1867">
        <v>89</v>
      </c>
      <c r="C1867">
        <v>142</v>
      </c>
      <c r="D1867">
        <v>43426961</v>
      </c>
      <c r="E1867" t="s">
        <v>2017</v>
      </c>
      <c r="F1867" t="s">
        <v>55</v>
      </c>
      <c r="G1867" t="s">
        <v>4678</v>
      </c>
      <c r="H1867">
        <v>93494</v>
      </c>
      <c r="I1867">
        <v>394</v>
      </c>
      <c r="J1867" t="s">
        <v>29</v>
      </c>
      <c r="K1867" t="s">
        <v>30</v>
      </c>
      <c r="L1867">
        <v>70000000</v>
      </c>
      <c r="M1867">
        <v>2003</v>
      </c>
      <c r="N1867">
        <v>6.6</v>
      </c>
      <c r="O1867">
        <v>-26573039</v>
      </c>
    </row>
    <row r="1868" spans="1:15" x14ac:dyDescent="0.3">
      <c r="A1868" t="s">
        <v>190</v>
      </c>
      <c r="B1868">
        <v>37</v>
      </c>
      <c r="C1868">
        <v>129</v>
      </c>
      <c r="D1868">
        <v>10300000</v>
      </c>
      <c r="E1868" t="s">
        <v>529</v>
      </c>
      <c r="F1868" t="s">
        <v>1167</v>
      </c>
      <c r="G1868" t="s">
        <v>4680</v>
      </c>
      <c r="H1868">
        <v>17859</v>
      </c>
      <c r="I1868">
        <v>89</v>
      </c>
      <c r="J1868" t="s">
        <v>29</v>
      </c>
      <c r="K1868" t="s">
        <v>30</v>
      </c>
      <c r="L1868">
        <v>38000000</v>
      </c>
      <c r="M1868">
        <v>1996</v>
      </c>
      <c r="N1868">
        <v>6.6</v>
      </c>
      <c r="O1868">
        <v>-27700000</v>
      </c>
    </row>
    <row r="1869" spans="1:15" x14ac:dyDescent="0.3">
      <c r="A1869" t="s">
        <v>3659</v>
      </c>
      <c r="B1869">
        <v>206</v>
      </c>
      <c r="C1869">
        <v>104</v>
      </c>
      <c r="D1869">
        <v>25040293</v>
      </c>
      <c r="E1869" t="s">
        <v>309</v>
      </c>
      <c r="F1869" t="s">
        <v>924</v>
      </c>
      <c r="G1869" t="s">
        <v>4682</v>
      </c>
      <c r="H1869">
        <v>88049</v>
      </c>
      <c r="I1869">
        <v>279</v>
      </c>
      <c r="J1869" t="s">
        <v>29</v>
      </c>
      <c r="K1869" t="s">
        <v>30</v>
      </c>
      <c r="L1869">
        <v>55000000</v>
      </c>
      <c r="M1869">
        <v>2008</v>
      </c>
      <c r="N1869">
        <v>6.6</v>
      </c>
      <c r="O1869">
        <v>-29959707</v>
      </c>
    </row>
    <row r="1870" spans="1:15" x14ac:dyDescent="0.3">
      <c r="A1870" t="s">
        <v>714</v>
      </c>
      <c r="B1870">
        <v>258</v>
      </c>
      <c r="C1870">
        <v>117</v>
      </c>
      <c r="D1870">
        <v>43290977</v>
      </c>
      <c r="E1870" t="s">
        <v>140</v>
      </c>
      <c r="F1870" t="s">
        <v>4488</v>
      </c>
      <c r="G1870" t="s">
        <v>4684</v>
      </c>
      <c r="H1870">
        <v>75201</v>
      </c>
      <c r="I1870">
        <v>256</v>
      </c>
      <c r="J1870" t="s">
        <v>29</v>
      </c>
      <c r="K1870" t="s">
        <v>200</v>
      </c>
      <c r="L1870">
        <v>80000000</v>
      </c>
      <c r="M1870">
        <v>2010</v>
      </c>
      <c r="N1870">
        <v>6.6</v>
      </c>
      <c r="O1870">
        <v>-36709023</v>
      </c>
    </row>
    <row r="1871" spans="1:15" x14ac:dyDescent="0.3">
      <c r="A1871" t="s">
        <v>2493</v>
      </c>
      <c r="B1871">
        <v>293</v>
      </c>
      <c r="C1871">
        <v>112</v>
      </c>
      <c r="D1871">
        <v>6105175</v>
      </c>
      <c r="E1871" t="s">
        <v>676</v>
      </c>
      <c r="F1871" t="s">
        <v>1450</v>
      </c>
      <c r="G1871" t="s">
        <v>4686</v>
      </c>
      <c r="H1871">
        <v>247020</v>
      </c>
      <c r="I1871">
        <v>835</v>
      </c>
      <c r="J1871" t="s">
        <v>29</v>
      </c>
      <c r="K1871" t="s">
        <v>30</v>
      </c>
      <c r="L1871">
        <v>44000000</v>
      </c>
      <c r="M1871">
        <v>2014</v>
      </c>
      <c r="N1871">
        <v>6.6</v>
      </c>
      <c r="O1871">
        <v>-37894825</v>
      </c>
    </row>
    <row r="1872" spans="1:15" x14ac:dyDescent="0.3">
      <c r="A1872" t="s">
        <v>2571</v>
      </c>
      <c r="B1872">
        <v>40</v>
      </c>
      <c r="C1872">
        <v>212</v>
      </c>
      <c r="D1872">
        <v>25052000</v>
      </c>
      <c r="E1872" t="s">
        <v>4688</v>
      </c>
      <c r="F1872" t="s">
        <v>902</v>
      </c>
      <c r="G1872" t="s">
        <v>4689</v>
      </c>
      <c r="H1872">
        <v>35314</v>
      </c>
      <c r="I1872">
        <v>145</v>
      </c>
      <c r="J1872" t="s">
        <v>29</v>
      </c>
      <c r="K1872" t="s">
        <v>30</v>
      </c>
      <c r="L1872">
        <v>63000000</v>
      </c>
      <c r="M1872">
        <v>1994</v>
      </c>
      <c r="N1872">
        <v>6.6</v>
      </c>
      <c r="O1872">
        <v>-37948000</v>
      </c>
    </row>
    <row r="1873" spans="1:15" x14ac:dyDescent="0.3">
      <c r="A1873" t="s">
        <v>648</v>
      </c>
      <c r="B1873">
        <v>132</v>
      </c>
      <c r="C1873">
        <v>123</v>
      </c>
      <c r="D1873">
        <v>41523271</v>
      </c>
      <c r="E1873" t="s">
        <v>1808</v>
      </c>
      <c r="F1873" t="s">
        <v>55</v>
      </c>
      <c r="G1873" t="s">
        <v>4691</v>
      </c>
      <c r="H1873">
        <v>57038</v>
      </c>
      <c r="I1873">
        <v>261</v>
      </c>
      <c r="J1873" t="s">
        <v>29</v>
      </c>
      <c r="K1873" t="s">
        <v>30</v>
      </c>
      <c r="L1873">
        <v>80000000</v>
      </c>
      <c r="M1873">
        <v>2001</v>
      </c>
      <c r="N1873">
        <v>6.6</v>
      </c>
      <c r="O1873">
        <v>-38476729</v>
      </c>
    </row>
    <row r="1874" spans="1:15" x14ac:dyDescent="0.3">
      <c r="A1874" t="s">
        <v>2546</v>
      </c>
      <c r="B1874">
        <v>123</v>
      </c>
      <c r="C1874">
        <v>140</v>
      </c>
      <c r="D1874">
        <v>13082288</v>
      </c>
      <c r="E1874" t="s">
        <v>4693</v>
      </c>
      <c r="F1874" t="s">
        <v>1450</v>
      </c>
      <c r="G1874" t="s">
        <v>4694</v>
      </c>
      <c r="H1874">
        <v>35565</v>
      </c>
      <c r="I1874">
        <v>247</v>
      </c>
      <c r="J1874" t="s">
        <v>29</v>
      </c>
      <c r="K1874" t="s">
        <v>200</v>
      </c>
      <c r="L1874">
        <v>60000000</v>
      </c>
      <c r="M1874">
        <v>2006</v>
      </c>
      <c r="N1874">
        <v>6.6</v>
      </c>
      <c r="O1874">
        <v>-46917712</v>
      </c>
    </row>
    <row r="1875" spans="1:15" x14ac:dyDescent="0.3">
      <c r="A1875" t="s">
        <v>368</v>
      </c>
      <c r="B1875">
        <v>100</v>
      </c>
      <c r="C1875">
        <v>102</v>
      </c>
      <c r="D1875">
        <v>23106</v>
      </c>
      <c r="E1875" t="s">
        <v>1808</v>
      </c>
      <c r="F1875" t="s">
        <v>4695</v>
      </c>
      <c r="G1875" t="s">
        <v>4696</v>
      </c>
      <c r="H1875">
        <v>9003</v>
      </c>
      <c r="I1875">
        <v>58</v>
      </c>
      <c r="J1875" t="s">
        <v>29</v>
      </c>
      <c r="K1875" t="s">
        <v>70</v>
      </c>
      <c r="L1875">
        <v>50000000</v>
      </c>
      <c r="M1875">
        <v>2004</v>
      </c>
      <c r="N1875">
        <v>6.6</v>
      </c>
      <c r="O1875">
        <v>-49976894</v>
      </c>
    </row>
    <row r="1876" spans="1:15" x14ac:dyDescent="0.3">
      <c r="A1876" t="s">
        <v>1737</v>
      </c>
      <c r="B1876">
        <v>131</v>
      </c>
      <c r="C1876">
        <v>94</v>
      </c>
      <c r="D1876">
        <v>22751979</v>
      </c>
      <c r="E1876" t="s">
        <v>4698</v>
      </c>
      <c r="F1876" t="s">
        <v>496</v>
      </c>
      <c r="G1876" t="s">
        <v>4699</v>
      </c>
      <c r="H1876">
        <v>52244</v>
      </c>
      <c r="I1876">
        <v>377</v>
      </c>
      <c r="J1876" t="s">
        <v>29</v>
      </c>
      <c r="K1876" t="s">
        <v>30</v>
      </c>
      <c r="L1876">
        <v>75000000</v>
      </c>
      <c r="M1876">
        <v>2000</v>
      </c>
      <c r="N1876">
        <v>6.6</v>
      </c>
      <c r="O1876">
        <v>-52248021</v>
      </c>
    </row>
    <row r="1877" spans="1:15" x14ac:dyDescent="0.3">
      <c r="A1877" t="s">
        <v>397</v>
      </c>
      <c r="B1877">
        <v>85</v>
      </c>
      <c r="C1877">
        <v>102</v>
      </c>
      <c r="D1877">
        <v>32694788</v>
      </c>
      <c r="E1877" t="s">
        <v>923</v>
      </c>
      <c r="F1877" t="s">
        <v>3919</v>
      </c>
      <c r="G1877" t="s">
        <v>4701</v>
      </c>
      <c r="H1877">
        <v>101411</v>
      </c>
      <c r="I1877">
        <v>546</v>
      </c>
      <c r="J1877" t="s">
        <v>29</v>
      </c>
      <c r="K1877" t="s">
        <v>30</v>
      </c>
      <c r="L1877">
        <v>85000000</v>
      </c>
      <c r="M1877">
        <v>1999</v>
      </c>
      <c r="N1877">
        <v>6.6</v>
      </c>
      <c r="O1877">
        <v>-52305212</v>
      </c>
    </row>
    <row r="1878" spans="1:15" x14ac:dyDescent="0.3">
      <c r="A1878" t="s">
        <v>1130</v>
      </c>
      <c r="B1878">
        <v>248</v>
      </c>
      <c r="C1878">
        <v>110</v>
      </c>
      <c r="D1878">
        <v>124051759</v>
      </c>
      <c r="E1878" t="s">
        <v>1660</v>
      </c>
      <c r="F1878" t="s">
        <v>3185</v>
      </c>
      <c r="G1878" t="s">
        <v>4703</v>
      </c>
      <c r="H1878">
        <v>42372</v>
      </c>
      <c r="I1878">
        <v>239</v>
      </c>
      <c r="J1878" t="s">
        <v>29</v>
      </c>
      <c r="K1878" t="s">
        <v>30</v>
      </c>
      <c r="L1878">
        <v>180000000</v>
      </c>
      <c r="M1878">
        <v>2016</v>
      </c>
      <c r="N1878">
        <v>6.6</v>
      </c>
      <c r="O1878">
        <v>-55948241</v>
      </c>
    </row>
    <row r="1879" spans="1:15" x14ac:dyDescent="0.3">
      <c r="A1879" t="s">
        <v>2032</v>
      </c>
      <c r="B1879">
        <v>474</v>
      </c>
      <c r="C1879">
        <v>126</v>
      </c>
      <c r="D1879">
        <v>89732035</v>
      </c>
      <c r="E1879" t="s">
        <v>248</v>
      </c>
      <c r="F1879" t="s">
        <v>221</v>
      </c>
      <c r="G1879" t="s">
        <v>4705</v>
      </c>
      <c r="H1879">
        <v>188457</v>
      </c>
      <c r="I1879">
        <v>867</v>
      </c>
      <c r="J1879" t="s">
        <v>29</v>
      </c>
      <c r="K1879" t="s">
        <v>30</v>
      </c>
      <c r="L1879">
        <v>155000000</v>
      </c>
      <c r="M1879">
        <v>2015</v>
      </c>
      <c r="N1879">
        <v>6.6</v>
      </c>
      <c r="O1879">
        <v>-65267965</v>
      </c>
    </row>
    <row r="1880" spans="1:15" x14ac:dyDescent="0.3">
      <c r="A1880" t="s">
        <v>3006</v>
      </c>
      <c r="B1880">
        <v>422</v>
      </c>
      <c r="C1880">
        <v>118</v>
      </c>
      <c r="D1880">
        <v>125320003</v>
      </c>
      <c r="E1880" t="s">
        <v>248</v>
      </c>
      <c r="F1880" t="s">
        <v>40</v>
      </c>
      <c r="G1880" t="s">
        <v>4707</v>
      </c>
      <c r="H1880">
        <v>286095</v>
      </c>
      <c r="I1880">
        <v>974</v>
      </c>
      <c r="J1880" t="s">
        <v>29</v>
      </c>
      <c r="K1880" t="s">
        <v>30</v>
      </c>
      <c r="L1880">
        <v>200000000</v>
      </c>
      <c r="M1880">
        <v>2009</v>
      </c>
      <c r="N1880">
        <v>6.6</v>
      </c>
      <c r="O1880">
        <v>-74679997</v>
      </c>
    </row>
    <row r="1881" spans="1:15" x14ac:dyDescent="0.3">
      <c r="A1881" t="s">
        <v>1374</v>
      </c>
      <c r="B1881">
        <v>245</v>
      </c>
      <c r="C1881">
        <v>165</v>
      </c>
      <c r="D1881">
        <v>49551662</v>
      </c>
      <c r="E1881" t="s">
        <v>4709</v>
      </c>
      <c r="F1881" t="s">
        <v>4265</v>
      </c>
      <c r="G1881" t="s">
        <v>4710</v>
      </c>
      <c r="H1881">
        <v>102338</v>
      </c>
      <c r="I1881">
        <v>450</v>
      </c>
      <c r="J1881" t="s">
        <v>29</v>
      </c>
      <c r="K1881" t="s">
        <v>581</v>
      </c>
      <c r="L1881">
        <v>130000000</v>
      </c>
      <c r="M1881">
        <v>2008</v>
      </c>
      <c r="N1881">
        <v>6.6</v>
      </c>
      <c r="O1881">
        <v>-80448338</v>
      </c>
    </row>
    <row r="1882" spans="1:15" x14ac:dyDescent="0.3">
      <c r="A1882" t="s">
        <v>798</v>
      </c>
      <c r="B1882">
        <v>258</v>
      </c>
      <c r="C1882">
        <v>150</v>
      </c>
      <c r="D1882">
        <v>141614023</v>
      </c>
      <c r="E1882" t="s">
        <v>4712</v>
      </c>
      <c r="F1882" t="s">
        <v>1299</v>
      </c>
      <c r="G1882" t="s">
        <v>4713</v>
      </c>
      <c r="H1882">
        <v>149922</v>
      </c>
      <c r="I1882">
        <v>438</v>
      </c>
      <c r="J1882" t="s">
        <v>29</v>
      </c>
      <c r="K1882" t="s">
        <v>30</v>
      </c>
      <c r="L1882">
        <v>225000000</v>
      </c>
      <c r="M1882">
        <v>2008</v>
      </c>
      <c r="N1882">
        <v>6.6</v>
      </c>
      <c r="O1882">
        <v>-83385977</v>
      </c>
    </row>
    <row r="1883" spans="1:15" x14ac:dyDescent="0.3">
      <c r="A1883" t="s">
        <v>1059</v>
      </c>
      <c r="B1883">
        <v>306</v>
      </c>
      <c r="C1883">
        <v>116</v>
      </c>
      <c r="D1883">
        <v>90755643</v>
      </c>
      <c r="E1883" t="s">
        <v>2110</v>
      </c>
      <c r="F1883" t="s">
        <v>601</v>
      </c>
      <c r="G1883" t="s">
        <v>4715</v>
      </c>
      <c r="H1883">
        <v>222403</v>
      </c>
      <c r="I1883">
        <v>453</v>
      </c>
      <c r="J1883" t="s">
        <v>29</v>
      </c>
      <c r="K1883" t="s">
        <v>30</v>
      </c>
      <c r="L1883">
        <v>200000000</v>
      </c>
      <c r="M1883">
        <v>2010</v>
      </c>
      <c r="N1883">
        <v>6.6</v>
      </c>
      <c r="O1883">
        <v>-109244357</v>
      </c>
    </row>
    <row r="1884" spans="1:15" x14ac:dyDescent="0.3">
      <c r="A1884" t="s">
        <v>72</v>
      </c>
      <c r="B1884">
        <v>188</v>
      </c>
      <c r="C1884">
        <v>100</v>
      </c>
      <c r="D1884">
        <v>665426</v>
      </c>
      <c r="E1884" t="s">
        <v>160</v>
      </c>
      <c r="F1884" t="s">
        <v>74</v>
      </c>
      <c r="G1884" t="s">
        <v>4717</v>
      </c>
      <c r="H1884">
        <v>120798</v>
      </c>
      <c r="I1884">
        <v>444</v>
      </c>
      <c r="J1884" t="s">
        <v>29</v>
      </c>
      <c r="K1884" t="s">
        <v>30</v>
      </c>
      <c r="L1884">
        <v>165000000</v>
      </c>
      <c r="M1884">
        <v>2004</v>
      </c>
      <c r="N1884">
        <v>6.6</v>
      </c>
      <c r="O1884">
        <v>-164334574</v>
      </c>
    </row>
    <row r="1885" spans="1:15" x14ac:dyDescent="0.3">
      <c r="A1885" t="s">
        <v>252</v>
      </c>
      <c r="B1885">
        <v>462</v>
      </c>
      <c r="C1885">
        <v>132</v>
      </c>
      <c r="D1885">
        <v>73058679</v>
      </c>
      <c r="E1885" t="s">
        <v>248</v>
      </c>
      <c r="F1885" t="s">
        <v>4719</v>
      </c>
      <c r="G1885" t="s">
        <v>4720</v>
      </c>
      <c r="H1885">
        <v>212204</v>
      </c>
      <c r="I1885">
        <v>738</v>
      </c>
      <c r="J1885" t="s">
        <v>29</v>
      </c>
      <c r="K1885" t="s">
        <v>30</v>
      </c>
      <c r="L1885">
        <v>263700000</v>
      </c>
      <c r="M1885">
        <v>2012</v>
      </c>
      <c r="N1885">
        <v>6.6</v>
      </c>
      <c r="O1885">
        <v>-190641321</v>
      </c>
    </row>
    <row r="1886" spans="1:15" x14ac:dyDescent="0.3">
      <c r="A1886" t="s">
        <v>2538</v>
      </c>
      <c r="B1886">
        <v>31</v>
      </c>
      <c r="C1886">
        <v>300</v>
      </c>
      <c r="D1886">
        <v>454255</v>
      </c>
      <c r="E1886" t="s">
        <v>2094</v>
      </c>
      <c r="F1886" t="s">
        <v>4722</v>
      </c>
      <c r="G1886" t="s">
        <v>4723</v>
      </c>
      <c r="H1886">
        <v>1666</v>
      </c>
      <c r="I1886">
        <v>47</v>
      </c>
      <c r="J1886" t="s">
        <v>179</v>
      </c>
      <c r="K1886" t="s">
        <v>3042</v>
      </c>
      <c r="L1886">
        <v>400000000</v>
      </c>
      <c r="M1886">
        <v>2001</v>
      </c>
      <c r="N1886">
        <v>6.6</v>
      </c>
      <c r="O1886">
        <v>-399545745</v>
      </c>
    </row>
    <row r="1887" spans="1:15" x14ac:dyDescent="0.3">
      <c r="A1887" t="s">
        <v>97</v>
      </c>
      <c r="B1887">
        <v>320</v>
      </c>
      <c r="C1887">
        <v>136</v>
      </c>
      <c r="D1887">
        <v>474544677</v>
      </c>
      <c r="E1887" t="s">
        <v>78</v>
      </c>
      <c r="F1887" t="s">
        <v>418</v>
      </c>
      <c r="G1887" t="s">
        <v>4725</v>
      </c>
      <c r="H1887">
        <v>534658</v>
      </c>
      <c r="I1887">
        <v>3597</v>
      </c>
      <c r="J1887" t="s">
        <v>29</v>
      </c>
      <c r="K1887" t="s">
        <v>30</v>
      </c>
      <c r="L1887">
        <v>115000000</v>
      </c>
      <c r="M1887">
        <v>1999</v>
      </c>
      <c r="N1887">
        <v>6.5</v>
      </c>
      <c r="O1887">
        <v>359544677</v>
      </c>
    </row>
    <row r="1888" spans="1:15" x14ac:dyDescent="0.3">
      <c r="A1888" t="s">
        <v>934</v>
      </c>
      <c r="B1888">
        <v>383</v>
      </c>
      <c r="C1888">
        <v>102</v>
      </c>
      <c r="D1888">
        <v>254455986</v>
      </c>
      <c r="E1888" t="s">
        <v>676</v>
      </c>
      <c r="F1888" t="s">
        <v>486</v>
      </c>
      <c r="G1888" t="s">
        <v>4726</v>
      </c>
      <c r="H1888">
        <v>375879</v>
      </c>
      <c r="I1888">
        <v>402</v>
      </c>
      <c r="J1888" t="s">
        <v>29</v>
      </c>
      <c r="K1888" t="s">
        <v>30</v>
      </c>
      <c r="L1888">
        <v>80000000</v>
      </c>
      <c r="M1888">
        <v>2011</v>
      </c>
      <c r="N1888">
        <v>6.5</v>
      </c>
      <c r="O1888">
        <v>174455986</v>
      </c>
    </row>
    <row r="1889" spans="1:15" x14ac:dyDescent="0.3">
      <c r="A1889" t="s">
        <v>2900</v>
      </c>
      <c r="B1889">
        <v>35</v>
      </c>
      <c r="C1889">
        <v>93</v>
      </c>
      <c r="D1889">
        <v>174635000</v>
      </c>
      <c r="E1889" t="s">
        <v>1929</v>
      </c>
      <c r="F1889" t="s">
        <v>4728</v>
      </c>
      <c r="G1889" t="s">
        <v>4729</v>
      </c>
      <c r="H1889">
        <v>74743</v>
      </c>
      <c r="I1889">
        <v>93</v>
      </c>
      <c r="J1889" t="s">
        <v>29</v>
      </c>
      <c r="K1889" t="s">
        <v>581</v>
      </c>
      <c r="L1889">
        <v>8800000</v>
      </c>
      <c r="M1889">
        <v>1986</v>
      </c>
      <c r="N1889">
        <v>6.5</v>
      </c>
      <c r="O1889">
        <v>165835000</v>
      </c>
    </row>
    <row r="1890" spans="1:15" x14ac:dyDescent="0.3">
      <c r="A1890" t="s">
        <v>59</v>
      </c>
      <c r="B1890">
        <v>177</v>
      </c>
      <c r="C1890">
        <v>129</v>
      </c>
      <c r="D1890">
        <v>229074524</v>
      </c>
      <c r="E1890" t="s">
        <v>248</v>
      </c>
      <c r="F1890" t="s">
        <v>4730</v>
      </c>
      <c r="G1890" t="s">
        <v>4731</v>
      </c>
      <c r="H1890">
        <v>278362</v>
      </c>
      <c r="I1890">
        <v>552</v>
      </c>
      <c r="J1890" t="s">
        <v>29</v>
      </c>
      <c r="K1890" t="s">
        <v>30</v>
      </c>
      <c r="L1890">
        <v>73000000</v>
      </c>
      <c r="M1890">
        <v>1997</v>
      </c>
      <c r="N1890">
        <v>6.5</v>
      </c>
      <c r="O1890">
        <v>156074524</v>
      </c>
    </row>
    <row r="1891" spans="1:15" x14ac:dyDescent="0.3">
      <c r="A1891" t="s">
        <v>4554</v>
      </c>
      <c r="B1891">
        <v>221</v>
      </c>
      <c r="C1891">
        <v>115</v>
      </c>
      <c r="D1891">
        <v>183436380</v>
      </c>
      <c r="E1891" t="s">
        <v>2765</v>
      </c>
      <c r="F1891" t="s">
        <v>1866</v>
      </c>
      <c r="G1891" t="s">
        <v>4732</v>
      </c>
      <c r="H1891">
        <v>97697</v>
      </c>
      <c r="I1891">
        <v>185</v>
      </c>
      <c r="J1891" t="s">
        <v>29</v>
      </c>
      <c r="K1891" t="s">
        <v>30</v>
      </c>
      <c r="L1891">
        <v>29000000</v>
      </c>
      <c r="M1891">
        <v>2015</v>
      </c>
      <c r="N1891">
        <v>6.5</v>
      </c>
      <c r="O1891">
        <v>154436380</v>
      </c>
    </row>
    <row r="1892" spans="1:15" x14ac:dyDescent="0.3">
      <c r="A1892" t="s">
        <v>753</v>
      </c>
      <c r="B1892">
        <v>451</v>
      </c>
      <c r="C1892">
        <v>108</v>
      </c>
      <c r="D1892">
        <v>334185206</v>
      </c>
      <c r="E1892" t="s">
        <v>1674</v>
      </c>
      <c r="F1892" t="s">
        <v>482</v>
      </c>
      <c r="G1892" t="s">
        <v>4734</v>
      </c>
      <c r="H1892">
        <v>306320</v>
      </c>
      <c r="I1892">
        <v>736</v>
      </c>
      <c r="J1892" t="s">
        <v>29</v>
      </c>
      <c r="K1892" t="s">
        <v>30</v>
      </c>
      <c r="L1892">
        <v>200000000</v>
      </c>
      <c r="M1892">
        <v>2010</v>
      </c>
      <c r="N1892">
        <v>6.5</v>
      </c>
      <c r="O1892">
        <v>134185206</v>
      </c>
    </row>
    <row r="1893" spans="1:15" x14ac:dyDescent="0.3">
      <c r="A1893" t="s">
        <v>753</v>
      </c>
      <c r="B1893">
        <v>451</v>
      </c>
      <c r="C1893">
        <v>108</v>
      </c>
      <c r="D1893">
        <v>334185206</v>
      </c>
      <c r="E1893" t="s">
        <v>1674</v>
      </c>
      <c r="F1893" t="s">
        <v>482</v>
      </c>
      <c r="G1893" t="s">
        <v>4734</v>
      </c>
      <c r="H1893">
        <v>306336</v>
      </c>
      <c r="I1893">
        <v>736</v>
      </c>
      <c r="J1893" t="s">
        <v>29</v>
      </c>
      <c r="K1893" t="s">
        <v>30</v>
      </c>
      <c r="L1893">
        <v>200000000</v>
      </c>
      <c r="M1893">
        <v>2010</v>
      </c>
      <c r="N1893">
        <v>6.5</v>
      </c>
      <c r="O1893">
        <v>134185206</v>
      </c>
    </row>
    <row r="1894" spans="1:15" x14ac:dyDescent="0.3">
      <c r="A1894" t="s">
        <v>59</v>
      </c>
      <c r="B1894">
        <v>401</v>
      </c>
      <c r="C1894">
        <v>116</v>
      </c>
      <c r="D1894">
        <v>234277056</v>
      </c>
      <c r="E1894" t="s">
        <v>471</v>
      </c>
      <c r="F1894" t="s">
        <v>649</v>
      </c>
      <c r="G1894" t="s">
        <v>4735</v>
      </c>
      <c r="H1894">
        <v>334345</v>
      </c>
      <c r="I1894">
        <v>2741</v>
      </c>
      <c r="J1894" t="s">
        <v>29</v>
      </c>
      <c r="K1894" t="s">
        <v>30</v>
      </c>
      <c r="L1894">
        <v>132000000</v>
      </c>
      <c r="M1894">
        <v>2005</v>
      </c>
      <c r="N1894">
        <v>6.5</v>
      </c>
      <c r="O1894">
        <v>102277056</v>
      </c>
    </row>
    <row r="1895" spans="1:15" x14ac:dyDescent="0.3">
      <c r="A1895" t="s">
        <v>579</v>
      </c>
      <c r="B1895">
        <v>206</v>
      </c>
      <c r="C1895">
        <v>108</v>
      </c>
      <c r="D1895">
        <v>197992827</v>
      </c>
      <c r="E1895" t="s">
        <v>4736</v>
      </c>
      <c r="F1895" t="s">
        <v>313</v>
      </c>
      <c r="G1895" t="s">
        <v>4737</v>
      </c>
      <c r="H1895">
        <v>132501</v>
      </c>
      <c r="I1895">
        <v>548</v>
      </c>
      <c r="J1895" t="s">
        <v>29</v>
      </c>
      <c r="K1895" t="s">
        <v>30</v>
      </c>
      <c r="L1895">
        <v>100000000</v>
      </c>
      <c r="M1895">
        <v>2006</v>
      </c>
      <c r="N1895">
        <v>6.5</v>
      </c>
      <c r="O1895">
        <v>97992827</v>
      </c>
    </row>
    <row r="1896" spans="1:15" x14ac:dyDescent="0.3">
      <c r="A1896" t="s">
        <v>2841</v>
      </c>
      <c r="B1896">
        <v>60</v>
      </c>
      <c r="C1896">
        <v>107</v>
      </c>
      <c r="D1896">
        <v>80000000</v>
      </c>
      <c r="E1896" t="s">
        <v>875</v>
      </c>
      <c r="F1896" t="s">
        <v>1532</v>
      </c>
      <c r="G1896" t="s">
        <v>4739</v>
      </c>
      <c r="H1896">
        <v>51459</v>
      </c>
      <c r="I1896">
        <v>113</v>
      </c>
      <c r="J1896" t="s">
        <v>29</v>
      </c>
      <c r="K1896" t="s">
        <v>30</v>
      </c>
      <c r="L1896">
        <v>8200000</v>
      </c>
      <c r="M1896">
        <v>1984</v>
      </c>
      <c r="N1896">
        <v>6.5</v>
      </c>
      <c r="O1896">
        <v>71800000</v>
      </c>
    </row>
    <row r="1897" spans="1:15" x14ac:dyDescent="0.3">
      <c r="A1897" t="s">
        <v>824</v>
      </c>
      <c r="B1897">
        <v>233</v>
      </c>
      <c r="C1897">
        <v>126</v>
      </c>
      <c r="D1897">
        <v>186336103</v>
      </c>
      <c r="E1897" t="s">
        <v>1990</v>
      </c>
      <c r="F1897" t="s">
        <v>93</v>
      </c>
      <c r="G1897" t="s">
        <v>4740</v>
      </c>
      <c r="H1897">
        <v>348861</v>
      </c>
      <c r="I1897">
        <v>798</v>
      </c>
      <c r="J1897" t="s">
        <v>29</v>
      </c>
      <c r="K1897" t="s">
        <v>30</v>
      </c>
      <c r="L1897">
        <v>120000000</v>
      </c>
      <c r="M1897">
        <v>2005</v>
      </c>
      <c r="N1897">
        <v>6.5</v>
      </c>
      <c r="O1897">
        <v>66336103</v>
      </c>
    </row>
    <row r="1898" spans="1:15" x14ac:dyDescent="0.3">
      <c r="A1898" t="s">
        <v>3765</v>
      </c>
      <c r="B1898">
        <v>129</v>
      </c>
      <c r="C1898">
        <v>104</v>
      </c>
      <c r="D1898">
        <v>82389560</v>
      </c>
      <c r="E1898" t="s">
        <v>676</v>
      </c>
      <c r="F1898" t="s">
        <v>4741</v>
      </c>
      <c r="G1898" t="s">
        <v>4742</v>
      </c>
      <c r="H1898">
        <v>106820</v>
      </c>
      <c r="I1898">
        <v>147</v>
      </c>
      <c r="J1898" t="s">
        <v>29</v>
      </c>
      <c r="K1898" t="s">
        <v>30</v>
      </c>
      <c r="L1898">
        <v>17000000</v>
      </c>
      <c r="M1898">
        <v>2014</v>
      </c>
      <c r="N1898">
        <v>6.5</v>
      </c>
      <c r="O1898">
        <v>65389560</v>
      </c>
    </row>
    <row r="1899" spans="1:15" x14ac:dyDescent="0.3">
      <c r="A1899" t="s">
        <v>3525</v>
      </c>
      <c r="B1899">
        <v>285</v>
      </c>
      <c r="C1899">
        <v>103</v>
      </c>
      <c r="D1899">
        <v>71519230</v>
      </c>
      <c r="E1899" t="s">
        <v>4075</v>
      </c>
      <c r="F1899" t="s">
        <v>4743</v>
      </c>
      <c r="G1899" t="s">
        <v>4744</v>
      </c>
      <c r="H1899">
        <v>92364</v>
      </c>
      <c r="I1899">
        <v>244</v>
      </c>
      <c r="J1899" t="s">
        <v>29</v>
      </c>
      <c r="K1899" t="s">
        <v>30</v>
      </c>
      <c r="L1899">
        <v>9000000</v>
      </c>
      <c r="M1899">
        <v>2014</v>
      </c>
      <c r="N1899">
        <v>6.5</v>
      </c>
      <c r="O1899">
        <v>62519230</v>
      </c>
    </row>
    <row r="1900" spans="1:15" x14ac:dyDescent="0.3">
      <c r="A1900" t="s">
        <v>2821</v>
      </c>
      <c r="B1900">
        <v>216</v>
      </c>
      <c r="C1900">
        <v>110</v>
      </c>
      <c r="D1900">
        <v>70011073</v>
      </c>
      <c r="E1900" t="s">
        <v>4746</v>
      </c>
      <c r="F1900" t="s">
        <v>4747</v>
      </c>
      <c r="G1900" t="s">
        <v>4748</v>
      </c>
      <c r="H1900">
        <v>57996</v>
      </c>
      <c r="I1900">
        <v>349</v>
      </c>
      <c r="J1900" t="s">
        <v>29</v>
      </c>
      <c r="K1900" t="s">
        <v>30</v>
      </c>
      <c r="L1900">
        <v>12000000</v>
      </c>
      <c r="M1900">
        <v>2012</v>
      </c>
      <c r="N1900">
        <v>6.5</v>
      </c>
      <c r="O1900">
        <v>58011073</v>
      </c>
    </row>
    <row r="1901" spans="1:15" x14ac:dyDescent="0.3">
      <c r="A1901" t="s">
        <v>3214</v>
      </c>
      <c r="B1901">
        <v>43</v>
      </c>
      <c r="C1901">
        <v>141</v>
      </c>
      <c r="D1901">
        <v>100768056</v>
      </c>
      <c r="E1901" t="s">
        <v>140</v>
      </c>
      <c r="F1901" t="s">
        <v>837</v>
      </c>
      <c r="G1901" t="s">
        <v>4750</v>
      </c>
      <c r="H1901">
        <v>59569</v>
      </c>
      <c r="I1901">
        <v>89</v>
      </c>
      <c r="J1901" t="s">
        <v>29</v>
      </c>
      <c r="K1901" t="s">
        <v>30</v>
      </c>
      <c r="L1901">
        <v>45000000</v>
      </c>
      <c r="M1901">
        <v>1993</v>
      </c>
      <c r="N1901">
        <v>6.5</v>
      </c>
      <c r="O1901">
        <v>55768056</v>
      </c>
    </row>
    <row r="1902" spans="1:15" x14ac:dyDescent="0.3">
      <c r="A1902" t="s">
        <v>475</v>
      </c>
      <c r="B1902">
        <v>261</v>
      </c>
      <c r="C1902">
        <v>108</v>
      </c>
      <c r="D1902">
        <v>114195633</v>
      </c>
      <c r="E1902" t="s">
        <v>1527</v>
      </c>
      <c r="F1902" t="s">
        <v>2079</v>
      </c>
      <c r="G1902" t="s">
        <v>4751</v>
      </c>
      <c r="H1902">
        <v>193770</v>
      </c>
      <c r="I1902">
        <v>2003</v>
      </c>
      <c r="J1902" t="s">
        <v>29</v>
      </c>
      <c r="K1902" t="s">
        <v>30</v>
      </c>
      <c r="L1902">
        <v>60000000</v>
      </c>
      <c r="M1902">
        <v>2004</v>
      </c>
      <c r="N1902">
        <v>6.5</v>
      </c>
      <c r="O1902">
        <v>54195633</v>
      </c>
    </row>
    <row r="1903" spans="1:15" x14ac:dyDescent="0.3">
      <c r="A1903" t="s">
        <v>3746</v>
      </c>
      <c r="B1903">
        <v>107</v>
      </c>
      <c r="C1903">
        <v>104</v>
      </c>
      <c r="D1903">
        <v>65269010</v>
      </c>
      <c r="E1903" t="s">
        <v>4753</v>
      </c>
      <c r="F1903" t="s">
        <v>2300</v>
      </c>
      <c r="G1903" t="s">
        <v>4754</v>
      </c>
      <c r="H1903">
        <v>90938</v>
      </c>
      <c r="I1903">
        <v>271</v>
      </c>
      <c r="J1903" t="s">
        <v>29</v>
      </c>
      <c r="K1903" t="s">
        <v>30</v>
      </c>
      <c r="L1903">
        <v>12000000</v>
      </c>
      <c r="M1903">
        <v>2006</v>
      </c>
      <c r="N1903">
        <v>6.5</v>
      </c>
      <c r="O1903">
        <v>53269010</v>
      </c>
    </row>
    <row r="1904" spans="1:15" x14ac:dyDescent="0.3">
      <c r="A1904" t="s">
        <v>934</v>
      </c>
      <c r="B1904">
        <v>103</v>
      </c>
      <c r="C1904">
        <v>94</v>
      </c>
      <c r="D1904">
        <v>68525609</v>
      </c>
      <c r="E1904" t="s">
        <v>676</v>
      </c>
      <c r="F1904" t="s">
        <v>154</v>
      </c>
      <c r="G1904" t="s">
        <v>4756</v>
      </c>
      <c r="H1904">
        <v>132963</v>
      </c>
      <c r="I1904">
        <v>302</v>
      </c>
      <c r="J1904" t="s">
        <v>29</v>
      </c>
      <c r="K1904" t="s">
        <v>30</v>
      </c>
      <c r="L1904">
        <v>15600000</v>
      </c>
      <c r="M1904">
        <v>2000</v>
      </c>
      <c r="N1904">
        <v>6.5</v>
      </c>
      <c r="O1904">
        <v>52925609</v>
      </c>
    </row>
    <row r="1905" spans="1:15" x14ac:dyDescent="0.3">
      <c r="A1905" t="s">
        <v>3716</v>
      </c>
      <c r="B1905">
        <v>174</v>
      </c>
      <c r="C1905">
        <v>96</v>
      </c>
      <c r="D1905">
        <v>88915214</v>
      </c>
      <c r="E1905" t="s">
        <v>289</v>
      </c>
      <c r="F1905" t="s">
        <v>400</v>
      </c>
      <c r="G1905" t="s">
        <v>4758</v>
      </c>
      <c r="H1905">
        <v>163665</v>
      </c>
      <c r="I1905">
        <v>169</v>
      </c>
      <c r="J1905" t="s">
        <v>29</v>
      </c>
      <c r="K1905" t="s">
        <v>30</v>
      </c>
      <c r="L1905">
        <v>38000000</v>
      </c>
      <c r="M1905">
        <v>2009</v>
      </c>
      <c r="N1905">
        <v>6.5</v>
      </c>
      <c r="O1905">
        <v>50915214</v>
      </c>
    </row>
    <row r="1906" spans="1:15" x14ac:dyDescent="0.3">
      <c r="A1906" t="s">
        <v>3107</v>
      </c>
      <c r="B1906">
        <v>153</v>
      </c>
      <c r="C1906">
        <v>119</v>
      </c>
      <c r="D1906">
        <v>115731542</v>
      </c>
      <c r="E1906" t="s">
        <v>699</v>
      </c>
      <c r="F1906" t="s">
        <v>74</v>
      </c>
      <c r="G1906" t="s">
        <v>4760</v>
      </c>
      <c r="H1906">
        <v>151812</v>
      </c>
      <c r="I1906">
        <v>556</v>
      </c>
      <c r="J1906" t="s">
        <v>29</v>
      </c>
      <c r="K1906" t="s">
        <v>30</v>
      </c>
      <c r="L1906">
        <v>65000000</v>
      </c>
      <c r="M1906">
        <v>1998</v>
      </c>
      <c r="N1906">
        <v>6.5</v>
      </c>
      <c r="O1906">
        <v>50731542</v>
      </c>
    </row>
    <row r="1907" spans="1:15" x14ac:dyDescent="0.3">
      <c r="A1907" t="s">
        <v>3466</v>
      </c>
      <c r="B1907">
        <v>265</v>
      </c>
      <c r="C1907">
        <v>110</v>
      </c>
      <c r="D1907">
        <v>130313314</v>
      </c>
      <c r="E1907" t="s">
        <v>2411</v>
      </c>
      <c r="F1907" t="s">
        <v>520</v>
      </c>
      <c r="G1907" t="s">
        <v>4762</v>
      </c>
      <c r="H1907">
        <v>168172</v>
      </c>
      <c r="I1907">
        <v>380</v>
      </c>
      <c r="J1907" t="s">
        <v>29</v>
      </c>
      <c r="K1907" t="s">
        <v>30</v>
      </c>
      <c r="L1907">
        <v>80000000</v>
      </c>
      <c r="M1907">
        <v>2008</v>
      </c>
      <c r="N1907">
        <v>6.5</v>
      </c>
      <c r="O1907">
        <v>50313314</v>
      </c>
    </row>
    <row r="1908" spans="1:15" x14ac:dyDescent="0.3">
      <c r="A1908" t="s">
        <v>2894</v>
      </c>
      <c r="B1908">
        <v>169</v>
      </c>
      <c r="C1908">
        <v>95</v>
      </c>
      <c r="D1908">
        <v>119793567</v>
      </c>
      <c r="E1908" t="s">
        <v>4763</v>
      </c>
      <c r="F1908" t="s">
        <v>3150</v>
      </c>
      <c r="G1908" t="s">
        <v>4764</v>
      </c>
      <c r="H1908">
        <v>64387</v>
      </c>
      <c r="I1908">
        <v>85</v>
      </c>
      <c r="J1908" t="s">
        <v>29</v>
      </c>
      <c r="K1908" t="s">
        <v>30</v>
      </c>
      <c r="L1908">
        <v>78000000</v>
      </c>
      <c r="M1908">
        <v>2013</v>
      </c>
      <c r="N1908">
        <v>6.5</v>
      </c>
      <c r="O1908">
        <v>41793567</v>
      </c>
    </row>
    <row r="1909" spans="1:15" x14ac:dyDescent="0.3">
      <c r="A1909" t="s">
        <v>2254</v>
      </c>
      <c r="B1909">
        <v>270</v>
      </c>
      <c r="C1909">
        <v>109</v>
      </c>
      <c r="D1909">
        <v>66489425</v>
      </c>
      <c r="E1909" t="s">
        <v>39</v>
      </c>
      <c r="F1909" t="s">
        <v>221</v>
      </c>
      <c r="G1909" t="s">
        <v>4766</v>
      </c>
      <c r="H1909">
        <v>101977</v>
      </c>
      <c r="I1909">
        <v>161</v>
      </c>
      <c r="J1909" t="s">
        <v>29</v>
      </c>
      <c r="K1909" t="s">
        <v>30</v>
      </c>
      <c r="L1909">
        <v>25000000</v>
      </c>
      <c r="M1909">
        <v>2012</v>
      </c>
      <c r="N1909">
        <v>6.5</v>
      </c>
      <c r="O1909">
        <v>41489425</v>
      </c>
    </row>
    <row r="1910" spans="1:15" x14ac:dyDescent="0.3">
      <c r="A1910" t="s">
        <v>2734</v>
      </c>
      <c r="B1910">
        <v>155</v>
      </c>
      <c r="C1910">
        <v>116</v>
      </c>
      <c r="D1910">
        <v>90567722</v>
      </c>
      <c r="E1910" t="s">
        <v>676</v>
      </c>
      <c r="F1910" t="s">
        <v>4768</v>
      </c>
      <c r="G1910" t="s">
        <v>4769</v>
      </c>
      <c r="H1910">
        <v>185878</v>
      </c>
      <c r="I1910">
        <v>481</v>
      </c>
      <c r="J1910" t="s">
        <v>29</v>
      </c>
      <c r="K1910" t="s">
        <v>30</v>
      </c>
      <c r="L1910">
        <v>51000000</v>
      </c>
      <c r="M1910">
        <v>2000</v>
      </c>
      <c r="N1910">
        <v>6.5</v>
      </c>
      <c r="O1910">
        <v>39567722</v>
      </c>
    </row>
    <row r="1911" spans="1:15" x14ac:dyDescent="0.3">
      <c r="A1911" t="s">
        <v>2883</v>
      </c>
      <c r="B1911">
        <v>543</v>
      </c>
      <c r="C1911">
        <v>96</v>
      </c>
      <c r="D1911">
        <v>54239856</v>
      </c>
      <c r="E1911" t="s">
        <v>626</v>
      </c>
      <c r="F1911" t="s">
        <v>4771</v>
      </c>
      <c r="G1911" t="s">
        <v>4772</v>
      </c>
      <c r="H1911">
        <v>125016</v>
      </c>
      <c r="I1911">
        <v>789</v>
      </c>
      <c r="J1911" t="s">
        <v>29</v>
      </c>
      <c r="K1911" t="s">
        <v>30</v>
      </c>
      <c r="L1911">
        <v>17000000</v>
      </c>
      <c r="M1911">
        <v>2013</v>
      </c>
      <c r="N1911">
        <v>6.5</v>
      </c>
      <c r="O1911">
        <v>37239856</v>
      </c>
    </row>
    <row r="1912" spans="1:15" x14ac:dyDescent="0.3">
      <c r="A1912" t="s">
        <v>1231</v>
      </c>
      <c r="B1912">
        <v>170</v>
      </c>
      <c r="C1912">
        <v>101</v>
      </c>
      <c r="D1912">
        <v>60443237</v>
      </c>
      <c r="E1912" t="s">
        <v>588</v>
      </c>
      <c r="F1912" t="s">
        <v>4774</v>
      </c>
      <c r="G1912" t="s">
        <v>4775</v>
      </c>
      <c r="H1912">
        <v>76882</v>
      </c>
      <c r="I1912">
        <v>106</v>
      </c>
      <c r="J1912" t="s">
        <v>29</v>
      </c>
      <c r="K1912" t="s">
        <v>30</v>
      </c>
      <c r="L1912">
        <v>25000000</v>
      </c>
      <c r="M1912">
        <v>2012</v>
      </c>
      <c r="N1912">
        <v>6.5</v>
      </c>
      <c r="O1912">
        <v>35443237</v>
      </c>
    </row>
    <row r="1913" spans="1:15" x14ac:dyDescent="0.3">
      <c r="A1913" t="s">
        <v>2926</v>
      </c>
      <c r="B1913">
        <v>142</v>
      </c>
      <c r="C1913">
        <v>80</v>
      </c>
      <c r="D1913">
        <v>51053787</v>
      </c>
      <c r="E1913" t="s">
        <v>4777</v>
      </c>
      <c r="F1913" t="s">
        <v>2892</v>
      </c>
      <c r="G1913" t="s">
        <v>4778</v>
      </c>
      <c r="H1913">
        <v>45900</v>
      </c>
      <c r="I1913">
        <v>247</v>
      </c>
      <c r="J1913" t="s">
        <v>29</v>
      </c>
      <c r="K1913" t="s">
        <v>30</v>
      </c>
      <c r="L1913">
        <v>17500000</v>
      </c>
      <c r="M1913">
        <v>2005</v>
      </c>
      <c r="N1913">
        <v>6.5</v>
      </c>
      <c r="O1913">
        <v>33553787</v>
      </c>
    </row>
    <row r="1914" spans="1:15" x14ac:dyDescent="0.3">
      <c r="A1914" t="s">
        <v>1801</v>
      </c>
      <c r="B1914">
        <v>241</v>
      </c>
      <c r="C1914">
        <v>130</v>
      </c>
      <c r="D1914">
        <v>103338338</v>
      </c>
      <c r="E1914" t="s">
        <v>4780</v>
      </c>
      <c r="F1914" t="s">
        <v>4781</v>
      </c>
      <c r="G1914" t="s">
        <v>4782</v>
      </c>
      <c r="H1914">
        <v>55901</v>
      </c>
      <c r="I1914">
        <v>503</v>
      </c>
      <c r="J1914" t="s">
        <v>29</v>
      </c>
      <c r="K1914" t="s">
        <v>30</v>
      </c>
      <c r="L1914">
        <v>70000000</v>
      </c>
      <c r="M1914">
        <v>2006</v>
      </c>
      <c r="N1914">
        <v>6.5</v>
      </c>
      <c r="O1914">
        <v>33338338</v>
      </c>
    </row>
    <row r="1915" spans="1:15" x14ac:dyDescent="0.3">
      <c r="A1915" t="s">
        <v>2305</v>
      </c>
      <c r="B1915">
        <v>50</v>
      </c>
      <c r="C1915">
        <v>122</v>
      </c>
      <c r="D1915">
        <v>33451479</v>
      </c>
      <c r="E1915" t="s">
        <v>588</v>
      </c>
      <c r="F1915" t="s">
        <v>4784</v>
      </c>
      <c r="G1915" t="s">
        <v>4785</v>
      </c>
      <c r="H1915">
        <v>17068</v>
      </c>
      <c r="I1915">
        <v>215</v>
      </c>
      <c r="J1915" t="s">
        <v>29</v>
      </c>
      <c r="K1915" t="s">
        <v>30</v>
      </c>
      <c r="L1915">
        <v>500000</v>
      </c>
      <c r="M1915">
        <v>2008</v>
      </c>
      <c r="N1915">
        <v>6.5</v>
      </c>
      <c r="O1915">
        <v>32951479</v>
      </c>
    </row>
    <row r="1916" spans="1:15" x14ac:dyDescent="0.3">
      <c r="A1916" t="s">
        <v>1750</v>
      </c>
      <c r="B1916">
        <v>224</v>
      </c>
      <c r="C1916">
        <v>85</v>
      </c>
      <c r="D1916">
        <v>57859105</v>
      </c>
      <c r="E1916" t="s">
        <v>214</v>
      </c>
      <c r="F1916" t="s">
        <v>4787</v>
      </c>
      <c r="G1916" t="s">
        <v>4788</v>
      </c>
      <c r="H1916">
        <v>94108</v>
      </c>
      <c r="I1916">
        <v>673</v>
      </c>
      <c r="J1916" t="s">
        <v>29</v>
      </c>
      <c r="K1916" t="s">
        <v>30</v>
      </c>
      <c r="L1916">
        <v>26000000</v>
      </c>
      <c r="M1916">
        <v>2005</v>
      </c>
      <c r="N1916">
        <v>6.5</v>
      </c>
      <c r="O1916">
        <v>31859105</v>
      </c>
    </row>
    <row r="1917" spans="1:15" x14ac:dyDescent="0.3">
      <c r="A1917" t="s">
        <v>1229</v>
      </c>
      <c r="B1917">
        <v>358</v>
      </c>
      <c r="C1917">
        <v>119</v>
      </c>
      <c r="D1917">
        <v>98895417</v>
      </c>
      <c r="E1917" t="s">
        <v>175</v>
      </c>
      <c r="F1917" t="s">
        <v>400</v>
      </c>
      <c r="G1917" t="s">
        <v>4790</v>
      </c>
      <c r="H1917">
        <v>203154</v>
      </c>
      <c r="I1917">
        <v>698</v>
      </c>
      <c r="J1917" t="s">
        <v>29</v>
      </c>
      <c r="K1917" t="s">
        <v>30</v>
      </c>
      <c r="L1917">
        <v>70000000</v>
      </c>
      <c r="M1917">
        <v>2013</v>
      </c>
      <c r="N1917">
        <v>6.5</v>
      </c>
      <c r="O1917">
        <v>28895417</v>
      </c>
    </row>
    <row r="1918" spans="1:15" x14ac:dyDescent="0.3">
      <c r="A1918" t="s">
        <v>2819</v>
      </c>
      <c r="B1918">
        <v>238</v>
      </c>
      <c r="C1918">
        <v>112</v>
      </c>
      <c r="D1918">
        <v>42919096</v>
      </c>
      <c r="E1918" t="s">
        <v>417</v>
      </c>
      <c r="F1918" t="s">
        <v>3495</v>
      </c>
      <c r="G1918" t="s">
        <v>4792</v>
      </c>
      <c r="H1918">
        <v>64747</v>
      </c>
      <c r="I1918">
        <v>122</v>
      </c>
      <c r="J1918" t="s">
        <v>29</v>
      </c>
      <c r="K1918" t="s">
        <v>30</v>
      </c>
      <c r="L1918">
        <v>15000000</v>
      </c>
      <c r="M1918">
        <v>2013</v>
      </c>
      <c r="N1918">
        <v>6.5</v>
      </c>
      <c r="O1918">
        <v>27919096</v>
      </c>
    </row>
    <row r="1919" spans="1:15" x14ac:dyDescent="0.3">
      <c r="A1919" t="s">
        <v>2819</v>
      </c>
      <c r="B1919">
        <v>238</v>
      </c>
      <c r="C1919">
        <v>112</v>
      </c>
      <c r="D1919">
        <v>42919096</v>
      </c>
      <c r="E1919" t="s">
        <v>417</v>
      </c>
      <c r="F1919" t="s">
        <v>3495</v>
      </c>
      <c r="G1919" t="s">
        <v>4792</v>
      </c>
      <c r="H1919">
        <v>64748</v>
      </c>
      <c r="I1919">
        <v>122</v>
      </c>
      <c r="J1919" t="s">
        <v>29</v>
      </c>
      <c r="K1919" t="s">
        <v>30</v>
      </c>
      <c r="L1919">
        <v>15000000</v>
      </c>
      <c r="M1919">
        <v>2013</v>
      </c>
      <c r="N1919">
        <v>6.5</v>
      </c>
      <c r="O1919">
        <v>27919096</v>
      </c>
    </row>
    <row r="1920" spans="1:15" x14ac:dyDescent="0.3">
      <c r="A1920" t="s">
        <v>2856</v>
      </c>
      <c r="B1920">
        <v>132</v>
      </c>
      <c r="C1920">
        <v>101</v>
      </c>
      <c r="D1920">
        <v>34017854</v>
      </c>
      <c r="E1920" t="s">
        <v>676</v>
      </c>
      <c r="F1920" t="s">
        <v>4795</v>
      </c>
      <c r="G1920" t="s">
        <v>4796</v>
      </c>
      <c r="H1920">
        <v>51326</v>
      </c>
      <c r="I1920">
        <v>116</v>
      </c>
      <c r="J1920" t="s">
        <v>29</v>
      </c>
      <c r="K1920" t="s">
        <v>30</v>
      </c>
      <c r="L1920">
        <v>8500000</v>
      </c>
      <c r="M1920">
        <v>2015</v>
      </c>
      <c r="N1920">
        <v>6.5</v>
      </c>
      <c r="O1920">
        <v>25517854</v>
      </c>
    </row>
    <row r="1921" spans="1:15" x14ac:dyDescent="0.3">
      <c r="A1921" t="s">
        <v>3629</v>
      </c>
      <c r="B1921">
        <v>142</v>
      </c>
      <c r="C1921">
        <v>87</v>
      </c>
      <c r="D1921">
        <v>33244684</v>
      </c>
      <c r="E1921" t="s">
        <v>1900</v>
      </c>
      <c r="F1921" t="s">
        <v>4798</v>
      </c>
      <c r="G1921" t="s">
        <v>4799</v>
      </c>
      <c r="H1921">
        <v>62038</v>
      </c>
      <c r="I1921">
        <v>281</v>
      </c>
      <c r="J1921" t="s">
        <v>29</v>
      </c>
      <c r="K1921" t="s">
        <v>30</v>
      </c>
      <c r="L1921">
        <v>9000000</v>
      </c>
      <c r="M1921">
        <v>1988</v>
      </c>
      <c r="N1921">
        <v>6.5</v>
      </c>
      <c r="O1921">
        <v>24244684</v>
      </c>
    </row>
    <row r="1922" spans="1:15" x14ac:dyDescent="0.3">
      <c r="A1922" t="s">
        <v>1907</v>
      </c>
      <c r="B1922">
        <v>335</v>
      </c>
      <c r="C1922">
        <v>129</v>
      </c>
      <c r="D1922">
        <v>49874933</v>
      </c>
      <c r="E1922" t="s">
        <v>305</v>
      </c>
      <c r="F1922" t="s">
        <v>3495</v>
      </c>
      <c r="G1922" t="s">
        <v>4801</v>
      </c>
      <c r="H1922">
        <v>161168</v>
      </c>
      <c r="I1922">
        <v>287</v>
      </c>
      <c r="J1922" t="s">
        <v>29</v>
      </c>
      <c r="K1922" t="s">
        <v>30</v>
      </c>
      <c r="L1922">
        <v>26000000</v>
      </c>
      <c r="M1922">
        <v>2013</v>
      </c>
      <c r="N1922">
        <v>6.5</v>
      </c>
      <c r="O1922">
        <v>23874933</v>
      </c>
    </row>
    <row r="1923" spans="1:15" x14ac:dyDescent="0.3">
      <c r="A1923" t="s">
        <v>3704</v>
      </c>
      <c r="B1923">
        <v>219</v>
      </c>
      <c r="C1923">
        <v>94</v>
      </c>
      <c r="D1923">
        <v>198332128</v>
      </c>
      <c r="E1923" t="s">
        <v>4803</v>
      </c>
      <c r="F1923" t="s">
        <v>300</v>
      </c>
      <c r="G1923" t="s">
        <v>4804</v>
      </c>
      <c r="H1923">
        <v>114553</v>
      </c>
      <c r="I1923">
        <v>187</v>
      </c>
      <c r="J1923" t="s">
        <v>29</v>
      </c>
      <c r="K1923" t="s">
        <v>30</v>
      </c>
      <c r="L1923">
        <v>175000000</v>
      </c>
      <c r="M1923">
        <v>2009</v>
      </c>
      <c r="N1923">
        <v>6.5</v>
      </c>
      <c r="O1923">
        <v>23332128</v>
      </c>
    </row>
    <row r="1924" spans="1:15" x14ac:dyDescent="0.3">
      <c r="A1924" t="s">
        <v>3689</v>
      </c>
      <c r="B1924">
        <v>159</v>
      </c>
      <c r="C1924">
        <v>105</v>
      </c>
      <c r="D1924">
        <v>53021560</v>
      </c>
      <c r="E1924" t="s">
        <v>699</v>
      </c>
      <c r="F1924" t="s">
        <v>3646</v>
      </c>
      <c r="G1924" t="s">
        <v>4806</v>
      </c>
      <c r="H1924">
        <v>74630</v>
      </c>
      <c r="I1924">
        <v>156</v>
      </c>
      <c r="J1924" t="s">
        <v>29</v>
      </c>
      <c r="K1924" t="s">
        <v>30</v>
      </c>
      <c r="L1924">
        <v>30000000</v>
      </c>
      <c r="M1924">
        <v>2010</v>
      </c>
      <c r="N1924">
        <v>6.5</v>
      </c>
      <c r="O1924">
        <v>23021560</v>
      </c>
    </row>
    <row r="1925" spans="1:15" x14ac:dyDescent="0.3">
      <c r="A1925" t="s">
        <v>503</v>
      </c>
      <c r="B1925">
        <v>424</v>
      </c>
      <c r="C1925">
        <v>113</v>
      </c>
      <c r="D1925">
        <v>102981571</v>
      </c>
      <c r="E1925" t="s">
        <v>715</v>
      </c>
      <c r="F1925" t="s">
        <v>339</v>
      </c>
      <c r="G1925" t="s">
        <v>4808</v>
      </c>
      <c r="H1925">
        <v>270226</v>
      </c>
      <c r="I1925">
        <v>741</v>
      </c>
      <c r="J1925" t="s">
        <v>29</v>
      </c>
      <c r="K1925" t="s">
        <v>30</v>
      </c>
      <c r="L1925">
        <v>80000000</v>
      </c>
      <c r="M1925">
        <v>2010</v>
      </c>
      <c r="N1925">
        <v>6.5</v>
      </c>
      <c r="O1925">
        <v>22981571</v>
      </c>
    </row>
    <row r="1926" spans="1:15" x14ac:dyDescent="0.3">
      <c r="A1926" t="s">
        <v>2853</v>
      </c>
      <c r="B1926">
        <v>336</v>
      </c>
      <c r="C1926">
        <v>104</v>
      </c>
      <c r="D1926">
        <v>27689474</v>
      </c>
      <c r="E1926" t="s">
        <v>2463</v>
      </c>
      <c r="F1926" t="s">
        <v>4810</v>
      </c>
      <c r="G1926" t="s">
        <v>4811</v>
      </c>
      <c r="H1926">
        <v>85688</v>
      </c>
      <c r="I1926">
        <v>339</v>
      </c>
      <c r="J1926" t="s">
        <v>29</v>
      </c>
      <c r="K1926" t="s">
        <v>30</v>
      </c>
      <c r="L1926">
        <v>5000000</v>
      </c>
      <c r="M1926">
        <v>2013</v>
      </c>
      <c r="N1926">
        <v>6.5</v>
      </c>
      <c r="O1926">
        <v>22689474</v>
      </c>
    </row>
    <row r="1927" spans="1:15" x14ac:dyDescent="0.3">
      <c r="A1927" t="s">
        <v>2468</v>
      </c>
      <c r="B1927">
        <v>167</v>
      </c>
      <c r="C1927">
        <v>91</v>
      </c>
      <c r="D1927">
        <v>66790248</v>
      </c>
      <c r="E1927" t="s">
        <v>224</v>
      </c>
      <c r="F1927" t="s">
        <v>1884</v>
      </c>
      <c r="G1927" t="s">
        <v>4813</v>
      </c>
      <c r="H1927">
        <v>57281</v>
      </c>
      <c r="I1927">
        <v>350</v>
      </c>
      <c r="J1927" t="s">
        <v>29</v>
      </c>
      <c r="K1927" t="s">
        <v>30</v>
      </c>
      <c r="L1927">
        <v>45000000</v>
      </c>
      <c r="M1927">
        <v>2002</v>
      </c>
      <c r="N1927">
        <v>6.5</v>
      </c>
      <c r="O1927">
        <v>21790248</v>
      </c>
    </row>
    <row r="1928" spans="1:15" x14ac:dyDescent="0.3">
      <c r="A1928" t="s">
        <v>1817</v>
      </c>
      <c r="B1928">
        <v>198</v>
      </c>
      <c r="C1928">
        <v>97</v>
      </c>
      <c r="D1928">
        <v>45089048</v>
      </c>
      <c r="E1928" t="s">
        <v>739</v>
      </c>
      <c r="F1928" t="s">
        <v>1167</v>
      </c>
      <c r="G1928" t="s">
        <v>4815</v>
      </c>
      <c r="H1928">
        <v>86251</v>
      </c>
      <c r="I1928">
        <v>260</v>
      </c>
      <c r="J1928" t="s">
        <v>29</v>
      </c>
      <c r="K1928" t="s">
        <v>675</v>
      </c>
      <c r="L1928">
        <v>25000000</v>
      </c>
      <c r="M1928">
        <v>2014</v>
      </c>
      <c r="N1928">
        <v>6.5</v>
      </c>
      <c r="O1928">
        <v>20089048</v>
      </c>
    </row>
    <row r="1929" spans="1:15" x14ac:dyDescent="0.3">
      <c r="A1929" t="s">
        <v>2308</v>
      </c>
      <c r="B1929">
        <v>125</v>
      </c>
      <c r="C1929">
        <v>115</v>
      </c>
      <c r="D1929">
        <v>74540762</v>
      </c>
      <c r="E1929" t="s">
        <v>417</v>
      </c>
      <c r="F1929" t="s">
        <v>2707</v>
      </c>
      <c r="G1929" t="s">
        <v>4817</v>
      </c>
      <c r="H1929">
        <v>48753</v>
      </c>
      <c r="I1929">
        <v>323</v>
      </c>
      <c r="J1929" t="s">
        <v>29</v>
      </c>
      <c r="K1929" t="s">
        <v>30</v>
      </c>
      <c r="L1929">
        <v>55000000</v>
      </c>
      <c r="M1929">
        <v>2004</v>
      </c>
      <c r="N1929">
        <v>6.5</v>
      </c>
      <c r="O1929">
        <v>19540762</v>
      </c>
    </row>
    <row r="1930" spans="1:15" x14ac:dyDescent="0.3">
      <c r="A1930" t="s">
        <v>2446</v>
      </c>
      <c r="B1930">
        <v>78</v>
      </c>
      <c r="C1930">
        <v>101</v>
      </c>
      <c r="D1930">
        <v>29500000</v>
      </c>
      <c r="E1930" t="s">
        <v>4818</v>
      </c>
      <c r="F1930" t="s">
        <v>1889</v>
      </c>
      <c r="G1930" t="s">
        <v>4819</v>
      </c>
      <c r="H1930">
        <v>25613</v>
      </c>
      <c r="I1930">
        <v>121</v>
      </c>
      <c r="J1930" t="s">
        <v>29</v>
      </c>
      <c r="K1930" t="s">
        <v>30</v>
      </c>
      <c r="L1930">
        <v>10000000</v>
      </c>
      <c r="M1930">
        <v>1983</v>
      </c>
      <c r="N1930">
        <v>6.5</v>
      </c>
      <c r="O1930">
        <v>19500000</v>
      </c>
    </row>
    <row r="1931" spans="1:15" x14ac:dyDescent="0.3">
      <c r="A1931" t="s">
        <v>3071</v>
      </c>
      <c r="B1931">
        <v>157</v>
      </c>
      <c r="C1931">
        <v>109</v>
      </c>
      <c r="D1931">
        <v>45489752</v>
      </c>
      <c r="E1931" t="s">
        <v>699</v>
      </c>
      <c r="F1931" t="s">
        <v>740</v>
      </c>
      <c r="G1931" t="s">
        <v>4821</v>
      </c>
      <c r="H1931">
        <v>48973</v>
      </c>
      <c r="I1931">
        <v>214</v>
      </c>
      <c r="J1931" t="s">
        <v>29</v>
      </c>
      <c r="K1931" t="s">
        <v>30</v>
      </c>
      <c r="L1931">
        <v>26000000</v>
      </c>
      <c r="M1931">
        <v>2004</v>
      </c>
      <c r="N1931">
        <v>6.5</v>
      </c>
      <c r="O1931">
        <v>19489752</v>
      </c>
    </row>
    <row r="1932" spans="1:15" x14ac:dyDescent="0.3">
      <c r="A1932" t="s">
        <v>2257</v>
      </c>
      <c r="B1932">
        <v>37</v>
      </c>
      <c r="C1932">
        <v>109</v>
      </c>
      <c r="D1932">
        <v>27362712</v>
      </c>
      <c r="E1932" t="s">
        <v>1569</v>
      </c>
      <c r="F1932" t="s">
        <v>4822</v>
      </c>
      <c r="G1932" t="s">
        <v>4823</v>
      </c>
      <c r="H1932">
        <v>5971</v>
      </c>
      <c r="I1932">
        <v>60</v>
      </c>
      <c r="J1932" t="s">
        <v>29</v>
      </c>
      <c r="K1932" t="s">
        <v>30</v>
      </c>
      <c r="L1932">
        <v>8000000</v>
      </c>
      <c r="M1932">
        <v>2002</v>
      </c>
      <c r="N1932">
        <v>6.5</v>
      </c>
      <c r="O1932">
        <v>19362712</v>
      </c>
    </row>
    <row r="1933" spans="1:15" x14ac:dyDescent="0.3">
      <c r="A1933" t="s">
        <v>3473</v>
      </c>
      <c r="B1933">
        <v>308</v>
      </c>
      <c r="C1933">
        <v>101</v>
      </c>
      <c r="D1933">
        <v>39103378</v>
      </c>
      <c r="E1933" t="s">
        <v>840</v>
      </c>
      <c r="F1933" t="s">
        <v>2783</v>
      </c>
      <c r="G1933" t="s">
        <v>4825</v>
      </c>
      <c r="H1933">
        <v>93272</v>
      </c>
      <c r="I1933">
        <v>251</v>
      </c>
      <c r="J1933" t="s">
        <v>29</v>
      </c>
      <c r="K1933" t="s">
        <v>30</v>
      </c>
      <c r="L1933">
        <v>20000000</v>
      </c>
      <c r="M1933">
        <v>2010</v>
      </c>
      <c r="N1933">
        <v>6.5</v>
      </c>
      <c r="O1933">
        <v>19103378</v>
      </c>
    </row>
    <row r="1934" spans="1:15" x14ac:dyDescent="0.3">
      <c r="A1934" t="s">
        <v>986</v>
      </c>
      <c r="B1934">
        <v>96</v>
      </c>
      <c r="C1934">
        <v>170</v>
      </c>
      <c r="D1934">
        <v>75370763</v>
      </c>
      <c r="E1934" t="s">
        <v>1724</v>
      </c>
      <c r="F1934" t="s">
        <v>740</v>
      </c>
      <c r="G1934" t="s">
        <v>4826</v>
      </c>
      <c r="H1934">
        <v>32353</v>
      </c>
      <c r="I1934">
        <v>263</v>
      </c>
      <c r="J1934" t="s">
        <v>29</v>
      </c>
      <c r="K1934" t="s">
        <v>30</v>
      </c>
      <c r="L1934">
        <v>60000000</v>
      </c>
      <c r="M1934">
        <v>1998</v>
      </c>
      <c r="N1934">
        <v>6.5</v>
      </c>
      <c r="O1934">
        <v>15370763</v>
      </c>
    </row>
    <row r="1935" spans="1:15" x14ac:dyDescent="0.3">
      <c r="A1935" t="s">
        <v>3965</v>
      </c>
      <c r="B1935">
        <v>76</v>
      </c>
      <c r="C1935">
        <v>100</v>
      </c>
      <c r="D1935">
        <v>25339117</v>
      </c>
      <c r="E1935" t="s">
        <v>289</v>
      </c>
      <c r="F1935" t="s">
        <v>2848</v>
      </c>
      <c r="G1935" t="s">
        <v>4828</v>
      </c>
      <c r="H1935">
        <v>37885</v>
      </c>
      <c r="I1935">
        <v>247</v>
      </c>
      <c r="J1935" t="s">
        <v>29</v>
      </c>
      <c r="K1935" t="s">
        <v>30</v>
      </c>
      <c r="L1935">
        <v>10000000</v>
      </c>
      <c r="M1935">
        <v>1998</v>
      </c>
      <c r="N1935">
        <v>6.5</v>
      </c>
      <c r="O1935">
        <v>15339117</v>
      </c>
    </row>
    <row r="1936" spans="1:15" x14ac:dyDescent="0.3">
      <c r="A1936" t="s">
        <v>2789</v>
      </c>
      <c r="B1936">
        <v>160</v>
      </c>
      <c r="C1936">
        <v>119</v>
      </c>
      <c r="D1936">
        <v>125332007</v>
      </c>
      <c r="E1936" t="s">
        <v>715</v>
      </c>
      <c r="F1936" t="s">
        <v>4830</v>
      </c>
      <c r="G1936" t="s">
        <v>4831</v>
      </c>
      <c r="H1936">
        <v>149680</v>
      </c>
      <c r="I1936">
        <v>328</v>
      </c>
      <c r="J1936" t="s">
        <v>29</v>
      </c>
      <c r="K1936" t="s">
        <v>200</v>
      </c>
      <c r="L1936">
        <v>110000000</v>
      </c>
      <c r="M1936">
        <v>1997</v>
      </c>
      <c r="N1936">
        <v>6.5</v>
      </c>
      <c r="O1936">
        <v>15332007</v>
      </c>
    </row>
    <row r="1937" spans="1:15" x14ac:dyDescent="0.3">
      <c r="A1937" t="s">
        <v>2919</v>
      </c>
      <c r="B1937">
        <v>44</v>
      </c>
      <c r="C1937">
        <v>82</v>
      </c>
      <c r="D1937">
        <v>36696761</v>
      </c>
      <c r="E1937" t="s">
        <v>1746</v>
      </c>
      <c r="F1937" t="s">
        <v>4833</v>
      </c>
      <c r="G1937" t="s">
        <v>4834</v>
      </c>
      <c r="H1937">
        <v>6808</v>
      </c>
      <c r="I1937">
        <v>38</v>
      </c>
      <c r="J1937" t="s">
        <v>29</v>
      </c>
      <c r="K1937" t="s">
        <v>30</v>
      </c>
      <c r="L1937">
        <v>23000000</v>
      </c>
      <c r="M1937">
        <v>2001</v>
      </c>
      <c r="N1937">
        <v>6.5</v>
      </c>
      <c r="O1937">
        <v>13696761</v>
      </c>
    </row>
    <row r="1938" spans="1:15" x14ac:dyDescent="0.3">
      <c r="A1938" t="s">
        <v>3886</v>
      </c>
      <c r="B1938">
        <v>161</v>
      </c>
      <c r="C1938">
        <v>102</v>
      </c>
      <c r="D1938">
        <v>25277561</v>
      </c>
      <c r="E1938" t="s">
        <v>289</v>
      </c>
      <c r="F1938" t="s">
        <v>544</v>
      </c>
      <c r="G1938" t="s">
        <v>4836</v>
      </c>
      <c r="H1938">
        <v>21672</v>
      </c>
      <c r="I1938">
        <v>93</v>
      </c>
      <c r="J1938" t="s">
        <v>29</v>
      </c>
      <c r="K1938" t="s">
        <v>30</v>
      </c>
      <c r="L1938">
        <v>12000000</v>
      </c>
      <c r="M1938">
        <v>2014</v>
      </c>
      <c r="N1938">
        <v>6.5</v>
      </c>
      <c r="O1938">
        <v>13277561</v>
      </c>
    </row>
    <row r="1939" spans="1:15" x14ac:dyDescent="0.3">
      <c r="A1939" t="s">
        <v>2805</v>
      </c>
      <c r="B1939">
        <v>83</v>
      </c>
      <c r="C1939">
        <v>114</v>
      </c>
      <c r="D1939">
        <v>30050028</v>
      </c>
      <c r="E1939" t="s">
        <v>175</v>
      </c>
      <c r="F1939" t="s">
        <v>2297</v>
      </c>
      <c r="G1939" t="s">
        <v>4838</v>
      </c>
      <c r="H1939">
        <v>42987</v>
      </c>
      <c r="I1939">
        <v>201</v>
      </c>
      <c r="J1939" t="s">
        <v>29</v>
      </c>
      <c r="K1939" t="s">
        <v>30</v>
      </c>
      <c r="L1939">
        <v>17000000</v>
      </c>
      <c r="M1939">
        <v>1989</v>
      </c>
      <c r="N1939">
        <v>6.5</v>
      </c>
      <c r="O1939">
        <v>13050028</v>
      </c>
    </row>
    <row r="1940" spans="1:15" x14ac:dyDescent="0.3">
      <c r="A1940" t="s">
        <v>959</v>
      </c>
      <c r="B1940">
        <v>248</v>
      </c>
      <c r="C1940">
        <v>108</v>
      </c>
      <c r="D1940">
        <v>33313582</v>
      </c>
      <c r="E1940" t="s">
        <v>3824</v>
      </c>
      <c r="F1940" t="s">
        <v>496</v>
      </c>
      <c r="G1940" t="s">
        <v>4840</v>
      </c>
      <c r="H1940">
        <v>52888</v>
      </c>
      <c r="I1940">
        <v>175</v>
      </c>
      <c r="J1940" t="s">
        <v>29</v>
      </c>
      <c r="K1940" t="s">
        <v>30</v>
      </c>
      <c r="L1940">
        <v>21000000</v>
      </c>
      <c r="M1940">
        <v>2009</v>
      </c>
      <c r="N1940">
        <v>6.5</v>
      </c>
      <c r="O1940">
        <v>12313582</v>
      </c>
    </row>
    <row r="1941" spans="1:15" x14ac:dyDescent="0.3">
      <c r="A1941" t="s">
        <v>3477</v>
      </c>
      <c r="B1941">
        <v>175</v>
      </c>
      <c r="C1941">
        <v>127</v>
      </c>
      <c r="D1941">
        <v>101643008</v>
      </c>
      <c r="E1941" t="s">
        <v>1576</v>
      </c>
      <c r="F1941" t="s">
        <v>1302</v>
      </c>
      <c r="G1941" t="s">
        <v>4842</v>
      </c>
      <c r="H1941">
        <v>218341</v>
      </c>
      <c r="I1941">
        <v>498</v>
      </c>
      <c r="J1941" t="s">
        <v>29</v>
      </c>
      <c r="K1941" t="s">
        <v>30</v>
      </c>
      <c r="L1941">
        <v>90000000</v>
      </c>
      <c r="M1941">
        <v>2000</v>
      </c>
      <c r="N1941">
        <v>6.5</v>
      </c>
      <c r="O1941">
        <v>11643008</v>
      </c>
    </row>
    <row r="1942" spans="1:15" x14ac:dyDescent="0.3">
      <c r="A1942" t="s">
        <v>2923</v>
      </c>
      <c r="B1942">
        <v>145</v>
      </c>
      <c r="C1942">
        <v>82</v>
      </c>
      <c r="D1942">
        <v>137748063</v>
      </c>
      <c r="E1942" t="s">
        <v>4844</v>
      </c>
      <c r="F1942" t="s">
        <v>2554</v>
      </c>
      <c r="G1942" t="s">
        <v>4845</v>
      </c>
      <c r="H1942">
        <v>38438</v>
      </c>
      <c r="I1942">
        <v>241</v>
      </c>
      <c r="J1942" t="s">
        <v>29</v>
      </c>
      <c r="K1942" t="s">
        <v>30</v>
      </c>
      <c r="L1942">
        <v>127500000</v>
      </c>
      <c r="M1942">
        <v>2000</v>
      </c>
      <c r="N1942">
        <v>6.5</v>
      </c>
      <c r="O1942">
        <v>10248063</v>
      </c>
    </row>
    <row r="1943" spans="1:15" x14ac:dyDescent="0.3">
      <c r="A1943" t="s">
        <v>2870</v>
      </c>
      <c r="B1943">
        <v>292</v>
      </c>
      <c r="C1943">
        <v>98</v>
      </c>
      <c r="D1943">
        <v>29975979</v>
      </c>
      <c r="E1943" t="s">
        <v>4075</v>
      </c>
      <c r="F1943" t="s">
        <v>4847</v>
      </c>
      <c r="G1943" t="s">
        <v>4848</v>
      </c>
      <c r="H1943">
        <v>105797</v>
      </c>
      <c r="I1943">
        <v>281</v>
      </c>
      <c r="J1943" t="s">
        <v>29</v>
      </c>
      <c r="K1943" t="s">
        <v>581</v>
      </c>
      <c r="L1943">
        <v>20000000</v>
      </c>
      <c r="M1943">
        <v>2009</v>
      </c>
      <c r="N1943">
        <v>6.5</v>
      </c>
      <c r="O1943">
        <v>9975979</v>
      </c>
    </row>
    <row r="1944" spans="1:15" x14ac:dyDescent="0.3">
      <c r="A1944" t="s">
        <v>2801</v>
      </c>
      <c r="B1944">
        <v>69</v>
      </c>
      <c r="C1944">
        <v>115</v>
      </c>
      <c r="D1944">
        <v>29753944</v>
      </c>
      <c r="E1944" t="s">
        <v>140</v>
      </c>
      <c r="F1944" t="s">
        <v>520</v>
      </c>
      <c r="G1944" t="s">
        <v>4850</v>
      </c>
      <c r="H1944">
        <v>90677</v>
      </c>
      <c r="I1944">
        <v>389</v>
      </c>
      <c r="J1944" t="s">
        <v>29</v>
      </c>
      <c r="K1944" t="s">
        <v>30</v>
      </c>
      <c r="L1944">
        <v>20000000</v>
      </c>
      <c r="M1944">
        <v>1998</v>
      </c>
      <c r="N1944">
        <v>6.5</v>
      </c>
      <c r="O1944">
        <v>9753944</v>
      </c>
    </row>
    <row r="1945" spans="1:15" x14ac:dyDescent="0.3">
      <c r="A1945" t="s">
        <v>2976</v>
      </c>
      <c r="B1945">
        <v>107</v>
      </c>
      <c r="C1945">
        <v>93</v>
      </c>
      <c r="D1945">
        <v>14015786</v>
      </c>
      <c r="E1945" t="s">
        <v>588</v>
      </c>
      <c r="F1945" t="s">
        <v>601</v>
      </c>
      <c r="G1945" t="s">
        <v>4852</v>
      </c>
      <c r="H1945">
        <v>37952</v>
      </c>
      <c r="I1945">
        <v>298</v>
      </c>
      <c r="J1945" t="s">
        <v>29</v>
      </c>
      <c r="K1945" t="s">
        <v>30</v>
      </c>
      <c r="L1945">
        <v>5000000</v>
      </c>
      <c r="M1945">
        <v>2002</v>
      </c>
      <c r="N1945">
        <v>6.5</v>
      </c>
      <c r="O1945">
        <v>9015786</v>
      </c>
    </row>
    <row r="1946" spans="1:15" x14ac:dyDescent="0.3">
      <c r="A1946" t="s">
        <v>4439</v>
      </c>
      <c r="B1946">
        <v>127</v>
      </c>
      <c r="C1946">
        <v>94</v>
      </c>
      <c r="D1946">
        <v>32003620</v>
      </c>
      <c r="E1946" t="s">
        <v>1576</v>
      </c>
      <c r="F1946" t="s">
        <v>4854</v>
      </c>
      <c r="G1946" t="s">
        <v>4855</v>
      </c>
      <c r="H1946">
        <v>79141</v>
      </c>
      <c r="I1946">
        <v>355</v>
      </c>
      <c r="J1946" t="s">
        <v>29</v>
      </c>
      <c r="K1946" t="s">
        <v>30</v>
      </c>
      <c r="L1946">
        <v>25000000</v>
      </c>
      <c r="M1946">
        <v>2004</v>
      </c>
      <c r="N1946">
        <v>6.5</v>
      </c>
      <c r="O1946">
        <v>7003620</v>
      </c>
    </row>
    <row r="1947" spans="1:15" x14ac:dyDescent="0.3">
      <c r="A1947" t="s">
        <v>857</v>
      </c>
      <c r="B1947">
        <v>26</v>
      </c>
      <c r="C1947">
        <v>88</v>
      </c>
      <c r="D1947">
        <v>7137502</v>
      </c>
      <c r="E1947" t="s">
        <v>289</v>
      </c>
      <c r="F1947" t="s">
        <v>4857</v>
      </c>
      <c r="G1947" t="s">
        <v>4858</v>
      </c>
      <c r="H1947">
        <v>4769</v>
      </c>
      <c r="I1947">
        <v>26</v>
      </c>
      <c r="J1947" t="s">
        <v>29</v>
      </c>
      <c r="K1947" t="s">
        <v>30</v>
      </c>
      <c r="L1947">
        <v>175000</v>
      </c>
      <c r="M1947">
        <v>1986</v>
      </c>
      <c r="N1947">
        <v>6.5</v>
      </c>
      <c r="O1947">
        <v>6962502</v>
      </c>
    </row>
    <row r="1948" spans="1:15" x14ac:dyDescent="0.3">
      <c r="A1948" t="s">
        <v>3737</v>
      </c>
      <c r="B1948">
        <v>173</v>
      </c>
      <c r="C1948">
        <v>117</v>
      </c>
      <c r="D1948">
        <v>46280507</v>
      </c>
      <c r="E1948" t="s">
        <v>289</v>
      </c>
      <c r="F1948" t="s">
        <v>4795</v>
      </c>
      <c r="G1948" t="s">
        <v>4860</v>
      </c>
      <c r="H1948">
        <v>87165</v>
      </c>
      <c r="I1948">
        <v>184</v>
      </c>
      <c r="J1948" t="s">
        <v>29</v>
      </c>
      <c r="K1948" t="s">
        <v>30</v>
      </c>
      <c r="L1948">
        <v>40000000</v>
      </c>
      <c r="M1948">
        <v>2014</v>
      </c>
      <c r="N1948">
        <v>6.5</v>
      </c>
      <c r="O1948">
        <v>6280507</v>
      </c>
    </row>
    <row r="1949" spans="1:15" x14ac:dyDescent="0.3">
      <c r="A1949" t="s">
        <v>857</v>
      </c>
      <c r="B1949">
        <v>23</v>
      </c>
      <c r="C1949">
        <v>129</v>
      </c>
      <c r="D1949">
        <v>16153600</v>
      </c>
      <c r="E1949" t="s">
        <v>875</v>
      </c>
      <c r="F1949" t="s">
        <v>837</v>
      </c>
      <c r="G1949" t="s">
        <v>4862</v>
      </c>
      <c r="H1949">
        <v>8295</v>
      </c>
      <c r="I1949">
        <v>30</v>
      </c>
      <c r="J1949" t="s">
        <v>29</v>
      </c>
      <c r="K1949" t="s">
        <v>30</v>
      </c>
      <c r="L1949">
        <v>10000000</v>
      </c>
      <c r="M1949">
        <v>1990</v>
      </c>
      <c r="N1949">
        <v>6.5</v>
      </c>
      <c r="O1949">
        <v>6153600</v>
      </c>
    </row>
    <row r="1950" spans="1:15" x14ac:dyDescent="0.3">
      <c r="A1950" t="s">
        <v>2916</v>
      </c>
      <c r="B1950">
        <v>133</v>
      </c>
      <c r="C1950">
        <v>84</v>
      </c>
      <c r="D1950">
        <v>14373825</v>
      </c>
      <c r="E1950" t="s">
        <v>1366</v>
      </c>
      <c r="F1950" t="s">
        <v>2664</v>
      </c>
      <c r="G1950" t="s">
        <v>4864</v>
      </c>
      <c r="H1950">
        <v>63216</v>
      </c>
      <c r="I1950">
        <v>196</v>
      </c>
      <c r="J1950" t="s">
        <v>29</v>
      </c>
      <c r="K1950" t="s">
        <v>30</v>
      </c>
      <c r="L1950">
        <v>8600000</v>
      </c>
      <c r="M1950">
        <v>2007</v>
      </c>
      <c r="N1950">
        <v>6.5</v>
      </c>
      <c r="O1950">
        <v>5773825</v>
      </c>
    </row>
    <row r="1951" spans="1:15" x14ac:dyDescent="0.3">
      <c r="A1951" t="s">
        <v>2027</v>
      </c>
      <c r="B1951">
        <v>193</v>
      </c>
      <c r="C1951">
        <v>104</v>
      </c>
      <c r="D1951">
        <v>47806295</v>
      </c>
      <c r="E1951" t="s">
        <v>211</v>
      </c>
      <c r="F1951" t="s">
        <v>4866</v>
      </c>
      <c r="G1951" t="s">
        <v>4867</v>
      </c>
      <c r="H1951">
        <v>87447</v>
      </c>
      <c r="I1951">
        <v>371</v>
      </c>
      <c r="J1951" t="s">
        <v>29</v>
      </c>
      <c r="K1951" t="s">
        <v>30</v>
      </c>
      <c r="L1951">
        <v>43000000</v>
      </c>
      <c r="M1951">
        <v>2005</v>
      </c>
      <c r="N1951">
        <v>6.5</v>
      </c>
      <c r="O1951">
        <v>4806295</v>
      </c>
    </row>
    <row r="1952" spans="1:15" x14ac:dyDescent="0.3">
      <c r="A1952" t="s">
        <v>2874</v>
      </c>
      <c r="B1952">
        <v>81</v>
      </c>
      <c r="C1952">
        <v>97</v>
      </c>
      <c r="D1952">
        <v>7282851</v>
      </c>
      <c r="E1952" t="s">
        <v>4869</v>
      </c>
      <c r="F1952" t="s">
        <v>4870</v>
      </c>
      <c r="G1952" t="s">
        <v>4871</v>
      </c>
      <c r="H1952">
        <v>9502</v>
      </c>
      <c r="I1952">
        <v>100</v>
      </c>
      <c r="J1952" t="s">
        <v>29</v>
      </c>
      <c r="K1952" t="s">
        <v>30</v>
      </c>
      <c r="L1952">
        <v>3000000</v>
      </c>
      <c r="M1952">
        <v>1988</v>
      </c>
      <c r="N1952">
        <v>6.5</v>
      </c>
      <c r="O1952">
        <v>4282851</v>
      </c>
    </row>
    <row r="1953" spans="1:15" x14ac:dyDescent="0.3">
      <c r="A1953" t="s">
        <v>3737</v>
      </c>
      <c r="B1953">
        <v>154</v>
      </c>
      <c r="C1953">
        <v>105</v>
      </c>
      <c r="D1953">
        <v>45290318</v>
      </c>
      <c r="E1953" t="s">
        <v>2349</v>
      </c>
      <c r="F1953" t="s">
        <v>1984</v>
      </c>
      <c r="G1953" t="s">
        <v>4873</v>
      </c>
      <c r="H1953">
        <v>74169</v>
      </c>
      <c r="I1953">
        <v>112</v>
      </c>
      <c r="J1953" t="s">
        <v>29</v>
      </c>
      <c r="K1953" t="s">
        <v>30</v>
      </c>
      <c r="L1953">
        <v>42000000</v>
      </c>
      <c r="M1953">
        <v>2012</v>
      </c>
      <c r="N1953">
        <v>6.5</v>
      </c>
      <c r="O1953">
        <v>3290318</v>
      </c>
    </row>
    <row r="1954" spans="1:15" x14ac:dyDescent="0.3">
      <c r="A1954" t="s">
        <v>2040</v>
      </c>
      <c r="B1954">
        <v>166</v>
      </c>
      <c r="C1954">
        <v>119</v>
      </c>
      <c r="D1954">
        <v>35228696</v>
      </c>
      <c r="E1954" t="s">
        <v>4875</v>
      </c>
      <c r="F1954" t="s">
        <v>4876</v>
      </c>
      <c r="G1954" t="s">
        <v>4877</v>
      </c>
      <c r="H1954">
        <v>63677</v>
      </c>
      <c r="I1954">
        <v>460</v>
      </c>
      <c r="J1954" t="s">
        <v>29</v>
      </c>
      <c r="K1954" t="s">
        <v>30</v>
      </c>
      <c r="L1954">
        <v>32000000</v>
      </c>
      <c r="M1954">
        <v>2002</v>
      </c>
      <c r="N1954">
        <v>6.5</v>
      </c>
      <c r="O1954">
        <v>3228696</v>
      </c>
    </row>
    <row r="1955" spans="1:15" x14ac:dyDescent="0.3">
      <c r="A1955" t="s">
        <v>3864</v>
      </c>
      <c r="B1955">
        <v>84</v>
      </c>
      <c r="C1955">
        <v>135</v>
      </c>
      <c r="D1955">
        <v>16929123</v>
      </c>
      <c r="E1955" t="s">
        <v>588</v>
      </c>
      <c r="F1955" t="s">
        <v>2639</v>
      </c>
      <c r="G1955" t="s">
        <v>4879</v>
      </c>
      <c r="H1955">
        <v>21406</v>
      </c>
      <c r="I1955">
        <v>169</v>
      </c>
      <c r="J1955" t="s">
        <v>29</v>
      </c>
      <c r="K1955" t="s">
        <v>30</v>
      </c>
      <c r="L1955">
        <v>14000000</v>
      </c>
      <c r="M1955">
        <v>2001</v>
      </c>
      <c r="N1955">
        <v>6.5</v>
      </c>
      <c r="O1955">
        <v>2929123</v>
      </c>
    </row>
    <row r="1956" spans="1:15" x14ac:dyDescent="0.3">
      <c r="A1956" t="s">
        <v>493</v>
      </c>
      <c r="B1956">
        <v>339</v>
      </c>
      <c r="C1956">
        <v>141</v>
      </c>
      <c r="D1956">
        <v>47307550</v>
      </c>
      <c r="E1956" t="s">
        <v>208</v>
      </c>
      <c r="F1956" t="s">
        <v>2679</v>
      </c>
      <c r="G1956" t="s">
        <v>4881</v>
      </c>
      <c r="H1956">
        <v>104301</v>
      </c>
      <c r="I1956">
        <v>269</v>
      </c>
      <c r="J1956" t="s">
        <v>29</v>
      </c>
      <c r="K1956" t="s">
        <v>30</v>
      </c>
      <c r="L1956">
        <v>45000000</v>
      </c>
      <c r="M1956">
        <v>2012</v>
      </c>
      <c r="N1956">
        <v>6.5</v>
      </c>
      <c r="O1956">
        <v>2307550</v>
      </c>
    </row>
    <row r="1957" spans="1:15" x14ac:dyDescent="0.3">
      <c r="A1957" t="s">
        <v>2863</v>
      </c>
      <c r="B1957">
        <v>121</v>
      </c>
      <c r="C1957">
        <v>99</v>
      </c>
      <c r="D1957">
        <v>35057332</v>
      </c>
      <c r="E1957" t="s">
        <v>875</v>
      </c>
      <c r="F1957" t="s">
        <v>4883</v>
      </c>
      <c r="G1957" t="s">
        <v>4884</v>
      </c>
      <c r="H1957">
        <v>45394</v>
      </c>
      <c r="I1957">
        <v>72</v>
      </c>
      <c r="J1957" t="s">
        <v>29</v>
      </c>
      <c r="K1957" t="s">
        <v>30</v>
      </c>
      <c r="L1957">
        <v>33000000</v>
      </c>
      <c r="M1957">
        <v>2012</v>
      </c>
      <c r="N1957">
        <v>6.5</v>
      </c>
      <c r="O1957">
        <v>2057332</v>
      </c>
    </row>
    <row r="1958" spans="1:15" x14ac:dyDescent="0.3">
      <c r="A1958" t="s">
        <v>2896</v>
      </c>
      <c r="B1958">
        <v>23</v>
      </c>
      <c r="C1958">
        <v>94</v>
      </c>
      <c r="D1958">
        <v>1977544</v>
      </c>
      <c r="E1958" t="s">
        <v>699</v>
      </c>
      <c r="F1958" t="s">
        <v>4885</v>
      </c>
      <c r="G1958" t="s">
        <v>4886</v>
      </c>
      <c r="H1958">
        <v>3513</v>
      </c>
      <c r="I1958">
        <v>36</v>
      </c>
      <c r="J1958" t="s">
        <v>29</v>
      </c>
      <c r="K1958" t="s">
        <v>30</v>
      </c>
      <c r="L1958">
        <v>250000</v>
      </c>
      <c r="M1958">
        <v>1995</v>
      </c>
      <c r="N1958">
        <v>6.5</v>
      </c>
      <c r="O1958">
        <v>1727544</v>
      </c>
    </row>
    <row r="1959" spans="1:15" x14ac:dyDescent="0.3">
      <c r="A1959" t="s">
        <v>2844</v>
      </c>
      <c r="B1959">
        <v>35</v>
      </c>
      <c r="C1959">
        <v>105</v>
      </c>
      <c r="D1959">
        <v>3123749</v>
      </c>
      <c r="E1959" t="s">
        <v>289</v>
      </c>
      <c r="F1959" t="s">
        <v>4888</v>
      </c>
      <c r="G1959" t="s">
        <v>4889</v>
      </c>
      <c r="H1959">
        <v>746</v>
      </c>
      <c r="I1959">
        <v>27</v>
      </c>
      <c r="J1959" t="s">
        <v>29</v>
      </c>
      <c r="K1959" t="s">
        <v>30</v>
      </c>
      <c r="L1959">
        <v>1500000</v>
      </c>
      <c r="M1959">
        <v>2005</v>
      </c>
      <c r="N1959">
        <v>6.5</v>
      </c>
      <c r="O1959">
        <v>1623749</v>
      </c>
    </row>
    <row r="1960" spans="1:15" x14ac:dyDescent="0.3">
      <c r="A1960" t="s">
        <v>2445</v>
      </c>
      <c r="B1960">
        <v>160</v>
      </c>
      <c r="C1960">
        <v>108</v>
      </c>
      <c r="D1960">
        <v>15483540</v>
      </c>
      <c r="E1960" t="s">
        <v>4890</v>
      </c>
      <c r="F1960" t="s">
        <v>464</v>
      </c>
      <c r="G1960" t="s">
        <v>4891</v>
      </c>
      <c r="H1960">
        <v>56338</v>
      </c>
      <c r="I1960">
        <v>215</v>
      </c>
      <c r="J1960" t="s">
        <v>29</v>
      </c>
      <c r="K1960" t="s">
        <v>30</v>
      </c>
      <c r="L1960">
        <v>14000000</v>
      </c>
      <c r="M1960">
        <v>2009</v>
      </c>
      <c r="N1960">
        <v>6.5</v>
      </c>
      <c r="O1960">
        <v>1483540</v>
      </c>
    </row>
    <row r="1961" spans="1:15" x14ac:dyDescent="0.3">
      <c r="A1961" t="s">
        <v>2877</v>
      </c>
      <c r="B1961">
        <v>81</v>
      </c>
      <c r="C1961">
        <v>97</v>
      </c>
      <c r="D1961">
        <v>11043445</v>
      </c>
      <c r="E1961" t="s">
        <v>699</v>
      </c>
      <c r="F1961" t="s">
        <v>430</v>
      </c>
      <c r="G1961" t="s">
        <v>4893</v>
      </c>
      <c r="H1961">
        <v>27689</v>
      </c>
      <c r="I1961">
        <v>74</v>
      </c>
      <c r="J1961" t="s">
        <v>29</v>
      </c>
      <c r="K1961" t="s">
        <v>30</v>
      </c>
      <c r="L1961">
        <v>10000000</v>
      </c>
      <c r="M1961">
        <v>2007</v>
      </c>
      <c r="N1961">
        <v>6.5</v>
      </c>
      <c r="O1961">
        <v>1043445</v>
      </c>
    </row>
    <row r="1962" spans="1:15" x14ac:dyDescent="0.3">
      <c r="A1962" t="s">
        <v>3466</v>
      </c>
      <c r="B1962">
        <v>27</v>
      </c>
      <c r="C1962">
        <v>101</v>
      </c>
      <c r="D1962">
        <v>22294341</v>
      </c>
      <c r="E1962" t="s">
        <v>1929</v>
      </c>
      <c r="F1962" t="s">
        <v>453</v>
      </c>
      <c r="G1962" t="s">
        <v>4895</v>
      </c>
      <c r="H1962">
        <v>12278</v>
      </c>
      <c r="I1962">
        <v>71</v>
      </c>
      <c r="J1962" t="s">
        <v>29</v>
      </c>
      <c r="K1962" t="s">
        <v>30</v>
      </c>
      <c r="L1962">
        <v>21500000</v>
      </c>
      <c r="M1962">
        <v>1996</v>
      </c>
      <c r="N1962">
        <v>6.5</v>
      </c>
      <c r="O1962">
        <v>794341</v>
      </c>
    </row>
    <row r="1963" spans="1:15" x14ac:dyDescent="0.3">
      <c r="A1963" t="s">
        <v>2760</v>
      </c>
      <c r="B1963">
        <v>192</v>
      </c>
      <c r="C1963">
        <v>140</v>
      </c>
      <c r="D1963">
        <v>33682273</v>
      </c>
      <c r="E1963" t="s">
        <v>39</v>
      </c>
      <c r="F1963" t="s">
        <v>4897</v>
      </c>
      <c r="G1963" t="s">
        <v>4898</v>
      </c>
      <c r="H1963">
        <v>124242</v>
      </c>
      <c r="I1963">
        <v>622</v>
      </c>
      <c r="J1963" t="s">
        <v>29</v>
      </c>
      <c r="K1963" t="s">
        <v>30</v>
      </c>
      <c r="L1963">
        <v>33000000</v>
      </c>
      <c r="M1963">
        <v>2004</v>
      </c>
      <c r="N1963">
        <v>6.5</v>
      </c>
      <c r="O1963">
        <v>682273</v>
      </c>
    </row>
    <row r="1964" spans="1:15" x14ac:dyDescent="0.3">
      <c r="A1964" t="s">
        <v>3855</v>
      </c>
      <c r="B1964">
        <v>46</v>
      </c>
      <c r="C1964">
        <v>86</v>
      </c>
      <c r="D1964">
        <v>1114943</v>
      </c>
      <c r="E1964" t="s">
        <v>220</v>
      </c>
      <c r="F1964" t="s">
        <v>4900</v>
      </c>
      <c r="G1964" t="s">
        <v>4901</v>
      </c>
      <c r="H1964">
        <v>3562</v>
      </c>
      <c r="I1964">
        <v>74</v>
      </c>
      <c r="J1964" t="s">
        <v>29</v>
      </c>
      <c r="K1964" t="s">
        <v>30</v>
      </c>
      <c r="L1964">
        <v>500000</v>
      </c>
      <c r="M1964">
        <v>2000</v>
      </c>
      <c r="N1964">
        <v>6.5</v>
      </c>
      <c r="O1964">
        <v>614943</v>
      </c>
    </row>
    <row r="1965" spans="1:15" x14ac:dyDescent="0.3">
      <c r="A1965" t="s">
        <v>2880</v>
      </c>
      <c r="B1965">
        <v>77</v>
      </c>
      <c r="C1965">
        <v>97</v>
      </c>
      <c r="D1965">
        <v>10561238</v>
      </c>
      <c r="E1965" t="s">
        <v>4903</v>
      </c>
      <c r="F1965" t="s">
        <v>2639</v>
      </c>
      <c r="G1965" t="s">
        <v>4904</v>
      </c>
      <c r="H1965">
        <v>27265</v>
      </c>
      <c r="I1965">
        <v>321</v>
      </c>
      <c r="J1965" t="s">
        <v>29</v>
      </c>
      <c r="K1965" t="s">
        <v>227</v>
      </c>
      <c r="L1965">
        <v>10000000</v>
      </c>
      <c r="M1965">
        <v>1999</v>
      </c>
      <c r="N1965">
        <v>6.5</v>
      </c>
      <c r="O1965">
        <v>561238</v>
      </c>
    </row>
    <row r="1966" spans="1:15" x14ac:dyDescent="0.3">
      <c r="A1966" t="s">
        <v>1120</v>
      </c>
      <c r="B1966">
        <v>160</v>
      </c>
      <c r="C1966">
        <v>101</v>
      </c>
      <c r="D1966">
        <v>1984378</v>
      </c>
      <c r="E1966" t="s">
        <v>699</v>
      </c>
      <c r="F1966" t="s">
        <v>4906</v>
      </c>
      <c r="G1966" t="s">
        <v>4907</v>
      </c>
      <c r="H1966">
        <v>27346</v>
      </c>
      <c r="I1966">
        <v>206</v>
      </c>
      <c r="J1966" t="s">
        <v>29</v>
      </c>
      <c r="K1966" t="s">
        <v>30</v>
      </c>
      <c r="L1966">
        <v>2000000</v>
      </c>
      <c r="M1966">
        <v>2006</v>
      </c>
      <c r="N1966">
        <v>6.5</v>
      </c>
      <c r="O1966">
        <v>-15622</v>
      </c>
    </row>
    <row r="1967" spans="1:15" x14ac:dyDescent="0.3">
      <c r="A1967" t="s">
        <v>2904</v>
      </c>
      <c r="B1967">
        <v>159</v>
      </c>
      <c r="C1967">
        <v>92</v>
      </c>
      <c r="D1967">
        <v>2926565</v>
      </c>
      <c r="E1967" t="s">
        <v>73</v>
      </c>
      <c r="F1967" t="s">
        <v>1809</v>
      </c>
      <c r="G1967" t="s">
        <v>4909</v>
      </c>
      <c r="H1967">
        <v>28573</v>
      </c>
      <c r="I1967">
        <v>72</v>
      </c>
      <c r="J1967" t="s">
        <v>29</v>
      </c>
      <c r="K1967" t="s">
        <v>30</v>
      </c>
      <c r="L1967">
        <v>3000000</v>
      </c>
      <c r="M1967">
        <v>2008</v>
      </c>
      <c r="N1967">
        <v>6.5</v>
      </c>
      <c r="O1967">
        <v>-73435</v>
      </c>
    </row>
    <row r="1968" spans="1:15" x14ac:dyDescent="0.3">
      <c r="A1968" t="s">
        <v>3175</v>
      </c>
      <c r="B1968">
        <v>17</v>
      </c>
      <c r="C1968">
        <v>86</v>
      </c>
      <c r="D1968">
        <v>334041</v>
      </c>
      <c r="E1968" t="s">
        <v>424</v>
      </c>
      <c r="F1968" t="s">
        <v>4911</v>
      </c>
      <c r="G1968" t="s">
        <v>4912</v>
      </c>
      <c r="H1968">
        <v>1038</v>
      </c>
      <c r="I1968">
        <v>21</v>
      </c>
      <c r="J1968" t="s">
        <v>29</v>
      </c>
      <c r="K1968" t="s">
        <v>30</v>
      </c>
      <c r="L1968">
        <v>500000</v>
      </c>
      <c r="M1968">
        <v>1997</v>
      </c>
      <c r="N1968">
        <v>6.5</v>
      </c>
      <c r="O1968">
        <v>-165959</v>
      </c>
    </row>
    <row r="1969" spans="1:15" x14ac:dyDescent="0.3">
      <c r="A1969" t="s">
        <v>2872</v>
      </c>
      <c r="B1969">
        <v>215</v>
      </c>
      <c r="C1969">
        <v>98</v>
      </c>
      <c r="D1969">
        <v>18469</v>
      </c>
      <c r="E1969" t="s">
        <v>2457</v>
      </c>
      <c r="F1969" t="s">
        <v>4913</v>
      </c>
      <c r="G1969" t="s">
        <v>4914</v>
      </c>
      <c r="H1969">
        <v>34263</v>
      </c>
      <c r="I1969">
        <v>141</v>
      </c>
      <c r="J1969" t="s">
        <v>29</v>
      </c>
      <c r="K1969" t="s">
        <v>30</v>
      </c>
      <c r="L1969">
        <v>650000</v>
      </c>
      <c r="M1969">
        <v>2010</v>
      </c>
      <c r="N1969">
        <v>6.5</v>
      </c>
      <c r="O1969">
        <v>-631531</v>
      </c>
    </row>
    <row r="1970" spans="1:15" x14ac:dyDescent="0.3">
      <c r="A1970" t="s">
        <v>2580</v>
      </c>
      <c r="B1970">
        <v>29</v>
      </c>
      <c r="C1970">
        <v>104</v>
      </c>
      <c r="D1970">
        <v>144583</v>
      </c>
      <c r="E1970" t="s">
        <v>224</v>
      </c>
      <c r="F1970" t="s">
        <v>4916</v>
      </c>
      <c r="G1970" t="s">
        <v>4917</v>
      </c>
      <c r="H1970">
        <v>2256</v>
      </c>
      <c r="I1970">
        <v>79</v>
      </c>
      <c r="J1970" t="s">
        <v>29</v>
      </c>
      <c r="K1970" t="s">
        <v>241</v>
      </c>
      <c r="L1970">
        <v>800000</v>
      </c>
      <c r="M1970">
        <v>1999</v>
      </c>
      <c r="N1970">
        <v>6.5</v>
      </c>
      <c r="O1970">
        <v>-655417</v>
      </c>
    </row>
    <row r="1971" spans="1:15" x14ac:dyDescent="0.3">
      <c r="A1971" t="s">
        <v>2846</v>
      </c>
      <c r="B1971">
        <v>14</v>
      </c>
      <c r="C1971">
        <v>105</v>
      </c>
      <c r="D1971">
        <v>609042</v>
      </c>
      <c r="E1971" t="s">
        <v>92</v>
      </c>
      <c r="F1971" t="s">
        <v>2745</v>
      </c>
      <c r="G1971" t="s">
        <v>4918</v>
      </c>
      <c r="H1971">
        <v>449</v>
      </c>
      <c r="I1971">
        <v>38</v>
      </c>
      <c r="J1971" t="s">
        <v>29</v>
      </c>
      <c r="K1971" t="s">
        <v>30</v>
      </c>
      <c r="L1971">
        <v>1300000</v>
      </c>
      <c r="M1971">
        <v>1999</v>
      </c>
      <c r="N1971">
        <v>6.5</v>
      </c>
      <c r="O1971">
        <v>-690958</v>
      </c>
    </row>
    <row r="1972" spans="1:15" x14ac:dyDescent="0.3">
      <c r="A1972" t="s">
        <v>2683</v>
      </c>
      <c r="B1972">
        <v>27</v>
      </c>
      <c r="C1972">
        <v>122</v>
      </c>
      <c r="D1972">
        <v>41252428</v>
      </c>
      <c r="E1972" t="s">
        <v>699</v>
      </c>
      <c r="F1972" t="s">
        <v>1167</v>
      </c>
      <c r="G1972" t="s">
        <v>4920</v>
      </c>
      <c r="H1972">
        <v>11453</v>
      </c>
      <c r="I1972">
        <v>71</v>
      </c>
      <c r="J1972" t="s">
        <v>29</v>
      </c>
      <c r="K1972" t="s">
        <v>30</v>
      </c>
      <c r="L1972">
        <v>42000000</v>
      </c>
      <c r="M1972">
        <v>1996</v>
      </c>
      <c r="N1972">
        <v>6.5</v>
      </c>
      <c r="O1972">
        <v>-747572</v>
      </c>
    </row>
    <row r="1973" spans="1:15" x14ac:dyDescent="0.3">
      <c r="A1973" t="s">
        <v>1838</v>
      </c>
      <c r="B1973">
        <v>196</v>
      </c>
      <c r="C1973">
        <v>98</v>
      </c>
      <c r="D1973">
        <v>23225911</v>
      </c>
      <c r="E1973" t="s">
        <v>39</v>
      </c>
      <c r="F1973" t="s">
        <v>3495</v>
      </c>
      <c r="G1973" t="s">
        <v>4922</v>
      </c>
      <c r="H1973">
        <v>80574</v>
      </c>
      <c r="I1973">
        <v>157</v>
      </c>
      <c r="J1973" t="s">
        <v>29</v>
      </c>
      <c r="K1973" t="s">
        <v>30</v>
      </c>
      <c r="L1973">
        <v>24000000</v>
      </c>
      <c r="M1973">
        <v>2010</v>
      </c>
      <c r="N1973">
        <v>6.5</v>
      </c>
      <c r="O1973">
        <v>-774089</v>
      </c>
    </row>
    <row r="1974" spans="1:15" x14ac:dyDescent="0.3">
      <c r="A1974" t="s">
        <v>2598</v>
      </c>
      <c r="B1974">
        <v>37</v>
      </c>
      <c r="C1974">
        <v>99</v>
      </c>
      <c r="D1974">
        <v>418953</v>
      </c>
      <c r="E1974" t="s">
        <v>208</v>
      </c>
      <c r="F1974" t="s">
        <v>2963</v>
      </c>
      <c r="G1974" t="s">
        <v>4924</v>
      </c>
      <c r="H1974">
        <v>17322</v>
      </c>
      <c r="I1974">
        <v>93</v>
      </c>
      <c r="J1974" t="s">
        <v>29</v>
      </c>
      <c r="K1974" t="s">
        <v>241</v>
      </c>
      <c r="L1974">
        <v>1500000</v>
      </c>
      <c r="M1974">
        <v>1993</v>
      </c>
      <c r="N1974">
        <v>6.5</v>
      </c>
      <c r="O1974">
        <v>-1081047</v>
      </c>
    </row>
    <row r="1975" spans="1:15" x14ac:dyDescent="0.3">
      <c r="A1975" t="s">
        <v>1356</v>
      </c>
      <c r="B1975">
        <v>127</v>
      </c>
      <c r="C1975">
        <v>100</v>
      </c>
      <c r="D1975">
        <v>373967</v>
      </c>
      <c r="E1975" t="s">
        <v>2463</v>
      </c>
      <c r="F1975" t="s">
        <v>4925</v>
      </c>
      <c r="G1975" t="s">
        <v>4926</v>
      </c>
      <c r="H1975">
        <v>43839</v>
      </c>
      <c r="I1975">
        <v>481</v>
      </c>
      <c r="J1975" t="s">
        <v>29</v>
      </c>
      <c r="K1975" t="s">
        <v>30</v>
      </c>
      <c r="L1975">
        <v>1500000</v>
      </c>
      <c r="M1975">
        <v>2001</v>
      </c>
      <c r="N1975">
        <v>6.5</v>
      </c>
      <c r="O1975">
        <v>-1126033</v>
      </c>
    </row>
    <row r="1976" spans="1:15" x14ac:dyDescent="0.3">
      <c r="A1976" t="s">
        <v>2906</v>
      </c>
      <c r="B1976">
        <v>31</v>
      </c>
      <c r="C1976">
        <v>91</v>
      </c>
      <c r="D1976">
        <v>119841</v>
      </c>
      <c r="E1976" t="s">
        <v>92</v>
      </c>
      <c r="F1976" t="s">
        <v>4928</v>
      </c>
      <c r="G1976" t="s">
        <v>4929</v>
      </c>
      <c r="H1976">
        <v>2419</v>
      </c>
      <c r="I1976">
        <v>55</v>
      </c>
      <c r="J1976" t="s">
        <v>29</v>
      </c>
      <c r="K1976" t="s">
        <v>30</v>
      </c>
      <c r="L1976">
        <v>1500000</v>
      </c>
      <c r="M1976">
        <v>2002</v>
      </c>
      <c r="N1976">
        <v>6.5</v>
      </c>
      <c r="O1976">
        <v>-1380159</v>
      </c>
    </row>
    <row r="1977" spans="1:15" x14ac:dyDescent="0.3">
      <c r="A1977" t="s">
        <v>1993</v>
      </c>
      <c r="B1977">
        <v>121</v>
      </c>
      <c r="C1977">
        <v>93</v>
      </c>
      <c r="D1977">
        <v>2426851</v>
      </c>
      <c r="E1977" t="s">
        <v>4930</v>
      </c>
      <c r="F1977" t="s">
        <v>4931</v>
      </c>
      <c r="G1977" t="s">
        <v>4932</v>
      </c>
      <c r="H1977">
        <v>16224</v>
      </c>
      <c r="I1977">
        <v>76</v>
      </c>
      <c r="J1977" t="s">
        <v>29</v>
      </c>
      <c r="K1977" t="s">
        <v>30</v>
      </c>
      <c r="L1977">
        <v>4000000</v>
      </c>
      <c r="M1977">
        <v>2007</v>
      </c>
      <c r="N1977">
        <v>6.5</v>
      </c>
      <c r="O1977">
        <v>-1573149</v>
      </c>
    </row>
    <row r="1978" spans="1:15" x14ac:dyDescent="0.3">
      <c r="A1978" t="s">
        <v>2809</v>
      </c>
      <c r="B1978">
        <v>253</v>
      </c>
      <c r="C1978">
        <v>114</v>
      </c>
      <c r="D1978">
        <v>25977365</v>
      </c>
      <c r="E1978" t="s">
        <v>140</v>
      </c>
      <c r="F1978" t="s">
        <v>61</v>
      </c>
      <c r="G1978" t="s">
        <v>4934</v>
      </c>
      <c r="H1978">
        <v>87950</v>
      </c>
      <c r="I1978">
        <v>207</v>
      </c>
      <c r="J1978" t="s">
        <v>29</v>
      </c>
      <c r="K1978" t="s">
        <v>30</v>
      </c>
      <c r="L1978">
        <v>28000000</v>
      </c>
      <c r="M1978">
        <v>2014</v>
      </c>
      <c r="N1978">
        <v>6.5</v>
      </c>
      <c r="O1978">
        <v>-2022635</v>
      </c>
    </row>
    <row r="1979" spans="1:15" x14ac:dyDescent="0.3">
      <c r="A1979" t="s">
        <v>2414</v>
      </c>
      <c r="B1979">
        <v>203</v>
      </c>
      <c r="C1979">
        <v>100</v>
      </c>
      <c r="D1979">
        <v>19783777</v>
      </c>
      <c r="E1979" t="s">
        <v>39</v>
      </c>
      <c r="F1979" t="s">
        <v>339</v>
      </c>
      <c r="G1979" t="s">
        <v>4936</v>
      </c>
      <c r="H1979">
        <v>82804</v>
      </c>
      <c r="I1979">
        <v>154</v>
      </c>
      <c r="J1979" t="s">
        <v>29</v>
      </c>
      <c r="K1979" t="s">
        <v>30</v>
      </c>
      <c r="L1979">
        <v>22000000</v>
      </c>
      <c r="M1979">
        <v>2013</v>
      </c>
      <c r="N1979">
        <v>6.5</v>
      </c>
      <c r="O1979">
        <v>-2216223</v>
      </c>
    </row>
    <row r="1980" spans="1:15" x14ac:dyDescent="0.3">
      <c r="A1980" t="s">
        <v>2814</v>
      </c>
      <c r="B1980">
        <v>27</v>
      </c>
      <c r="C1980">
        <v>113</v>
      </c>
      <c r="D1980">
        <v>4720371</v>
      </c>
      <c r="E1980" t="s">
        <v>429</v>
      </c>
      <c r="F1980" t="s">
        <v>2892</v>
      </c>
      <c r="G1980" t="s">
        <v>4938</v>
      </c>
      <c r="H1980">
        <v>3203</v>
      </c>
      <c r="I1980">
        <v>85</v>
      </c>
      <c r="J1980" t="s">
        <v>29</v>
      </c>
      <c r="K1980" t="s">
        <v>30</v>
      </c>
      <c r="L1980">
        <v>7000000</v>
      </c>
      <c r="M1980">
        <v>2001</v>
      </c>
      <c r="N1980">
        <v>6.5</v>
      </c>
      <c r="O1980">
        <v>-2279629</v>
      </c>
    </row>
    <row r="1981" spans="1:15" x14ac:dyDescent="0.3">
      <c r="A1981" t="s">
        <v>2865</v>
      </c>
      <c r="B1981">
        <v>54</v>
      </c>
      <c r="C1981">
        <v>99</v>
      </c>
      <c r="D1981">
        <v>92191</v>
      </c>
      <c r="E1981" t="s">
        <v>1624</v>
      </c>
      <c r="F1981" t="s">
        <v>339</v>
      </c>
      <c r="G1981" t="s">
        <v>4940</v>
      </c>
      <c r="H1981">
        <v>29463</v>
      </c>
      <c r="I1981">
        <v>84</v>
      </c>
      <c r="J1981" t="s">
        <v>29</v>
      </c>
      <c r="K1981" t="s">
        <v>200</v>
      </c>
      <c r="L1981">
        <v>2500000</v>
      </c>
      <c r="M1981">
        <v>2001</v>
      </c>
      <c r="N1981">
        <v>6.5</v>
      </c>
      <c r="O1981">
        <v>-2407809</v>
      </c>
    </row>
    <row r="1982" spans="1:15" x14ac:dyDescent="0.3">
      <c r="A1982" t="s">
        <v>3144</v>
      </c>
      <c r="B1982">
        <v>232</v>
      </c>
      <c r="C1982">
        <v>104</v>
      </c>
      <c r="D1982">
        <v>1487477</v>
      </c>
      <c r="E1982" t="s">
        <v>4942</v>
      </c>
      <c r="F1982" t="s">
        <v>4943</v>
      </c>
      <c r="G1982" t="s">
        <v>4944</v>
      </c>
      <c r="H1982">
        <v>47097</v>
      </c>
      <c r="I1982">
        <v>310</v>
      </c>
      <c r="J1982" t="s">
        <v>170</v>
      </c>
      <c r="K1982" t="s">
        <v>2383</v>
      </c>
      <c r="L1982">
        <v>4200000</v>
      </c>
      <c r="M1982">
        <v>2004</v>
      </c>
      <c r="N1982">
        <v>6.5</v>
      </c>
      <c r="O1982">
        <v>-2712523</v>
      </c>
    </row>
    <row r="1983" spans="1:15" x14ac:dyDescent="0.3">
      <c r="A1983" t="s">
        <v>2976</v>
      </c>
      <c r="B1983">
        <v>192</v>
      </c>
      <c r="C1983">
        <v>90</v>
      </c>
      <c r="D1983">
        <v>15281286</v>
      </c>
      <c r="E1983" t="s">
        <v>699</v>
      </c>
      <c r="F1983" t="s">
        <v>478</v>
      </c>
      <c r="G1983" t="s">
        <v>4946</v>
      </c>
      <c r="H1983">
        <v>64646</v>
      </c>
      <c r="I1983">
        <v>105</v>
      </c>
      <c r="J1983" t="s">
        <v>29</v>
      </c>
      <c r="K1983" t="s">
        <v>30</v>
      </c>
      <c r="L1983">
        <v>18000000</v>
      </c>
      <c r="M1983">
        <v>2009</v>
      </c>
      <c r="N1983">
        <v>6.5</v>
      </c>
      <c r="O1983">
        <v>-2718714</v>
      </c>
    </row>
    <row r="1984" spans="1:15" x14ac:dyDescent="0.3">
      <c r="A1984" t="s">
        <v>2858</v>
      </c>
      <c r="B1984">
        <v>30</v>
      </c>
      <c r="C1984">
        <v>101</v>
      </c>
      <c r="D1984">
        <v>220234</v>
      </c>
      <c r="E1984" t="s">
        <v>289</v>
      </c>
      <c r="F1984" t="s">
        <v>4948</v>
      </c>
      <c r="G1984" t="s">
        <v>4949</v>
      </c>
      <c r="H1984">
        <v>1950</v>
      </c>
      <c r="I1984">
        <v>24</v>
      </c>
      <c r="J1984" t="s">
        <v>29</v>
      </c>
      <c r="K1984" t="s">
        <v>30</v>
      </c>
      <c r="L1984">
        <v>3500000</v>
      </c>
      <c r="M1984">
        <v>2006</v>
      </c>
      <c r="N1984">
        <v>6.5</v>
      </c>
      <c r="O1984">
        <v>-3279766</v>
      </c>
    </row>
    <row r="1985" spans="1:15" x14ac:dyDescent="0.3">
      <c r="A1985" t="s">
        <v>3160</v>
      </c>
      <c r="B1985">
        <v>110</v>
      </c>
      <c r="C1985">
        <v>115</v>
      </c>
      <c r="D1985">
        <v>56702901</v>
      </c>
      <c r="E1985" t="s">
        <v>92</v>
      </c>
      <c r="F1985" t="s">
        <v>703</v>
      </c>
      <c r="G1985" t="s">
        <v>4951</v>
      </c>
      <c r="H1985">
        <v>23302</v>
      </c>
      <c r="I1985">
        <v>181</v>
      </c>
      <c r="J1985" t="s">
        <v>29</v>
      </c>
      <c r="K1985" t="s">
        <v>30</v>
      </c>
      <c r="L1985">
        <v>60000000</v>
      </c>
      <c r="M1985">
        <v>1998</v>
      </c>
      <c r="N1985">
        <v>6.5</v>
      </c>
      <c r="O1985">
        <v>-3297099</v>
      </c>
    </row>
    <row r="1986" spans="1:15" x14ac:dyDescent="0.3">
      <c r="A1986" t="s">
        <v>2888</v>
      </c>
      <c r="B1986">
        <v>144</v>
      </c>
      <c r="C1986">
        <v>96</v>
      </c>
      <c r="D1986">
        <v>1474508</v>
      </c>
      <c r="E1986" t="s">
        <v>73</v>
      </c>
      <c r="F1986" t="s">
        <v>3050</v>
      </c>
      <c r="G1986" t="s">
        <v>4953</v>
      </c>
      <c r="H1986">
        <v>33473</v>
      </c>
      <c r="I1986">
        <v>88</v>
      </c>
      <c r="J1986" t="s">
        <v>29</v>
      </c>
      <c r="K1986" t="s">
        <v>30</v>
      </c>
      <c r="L1986">
        <v>5000000</v>
      </c>
      <c r="M1986">
        <v>2009</v>
      </c>
      <c r="N1986">
        <v>6.5</v>
      </c>
      <c r="O1986">
        <v>-3525492</v>
      </c>
    </row>
    <row r="1987" spans="1:15" x14ac:dyDescent="0.3">
      <c r="A1987" t="s">
        <v>2928</v>
      </c>
      <c r="B1987">
        <v>15</v>
      </c>
      <c r="C1987">
        <v>79</v>
      </c>
      <c r="D1987">
        <v>4350774</v>
      </c>
      <c r="E1987" t="s">
        <v>676</v>
      </c>
      <c r="F1987" t="s">
        <v>802</v>
      </c>
      <c r="G1987" t="s">
        <v>4955</v>
      </c>
      <c r="H1987">
        <v>10476</v>
      </c>
      <c r="I1987">
        <v>52</v>
      </c>
      <c r="J1987" t="s">
        <v>29</v>
      </c>
      <c r="K1987" t="s">
        <v>30</v>
      </c>
      <c r="L1987">
        <v>8000000</v>
      </c>
      <c r="M1987">
        <v>1994</v>
      </c>
      <c r="N1987">
        <v>6.5</v>
      </c>
      <c r="O1987">
        <v>-3649226</v>
      </c>
    </row>
    <row r="1988" spans="1:15" x14ac:dyDescent="0.3">
      <c r="A1988" t="s">
        <v>1897</v>
      </c>
      <c r="B1988">
        <v>138</v>
      </c>
      <c r="C1988">
        <v>123</v>
      </c>
      <c r="D1988">
        <v>36283504</v>
      </c>
      <c r="E1988" t="s">
        <v>214</v>
      </c>
      <c r="F1988" t="s">
        <v>1302</v>
      </c>
      <c r="G1988" t="s">
        <v>4956</v>
      </c>
      <c r="H1988">
        <v>104564</v>
      </c>
      <c r="I1988">
        <v>587</v>
      </c>
      <c r="J1988" t="s">
        <v>29</v>
      </c>
      <c r="K1988" t="s">
        <v>227</v>
      </c>
      <c r="L1988">
        <v>40000000</v>
      </c>
      <c r="M1988">
        <v>1999</v>
      </c>
      <c r="N1988">
        <v>6.5</v>
      </c>
      <c r="O1988">
        <v>-3716496</v>
      </c>
    </row>
    <row r="1989" spans="1:15" x14ac:dyDescent="0.3">
      <c r="A1989" t="s">
        <v>664</v>
      </c>
      <c r="B1989">
        <v>36</v>
      </c>
      <c r="C1989">
        <v>125</v>
      </c>
      <c r="D1989">
        <v>223878</v>
      </c>
      <c r="E1989" t="s">
        <v>699</v>
      </c>
      <c r="F1989" t="s">
        <v>4958</v>
      </c>
      <c r="G1989" t="s">
        <v>4959</v>
      </c>
      <c r="H1989">
        <v>3548</v>
      </c>
      <c r="I1989">
        <v>21</v>
      </c>
      <c r="J1989" t="s">
        <v>69</v>
      </c>
      <c r="K1989" t="s">
        <v>70</v>
      </c>
      <c r="L1989">
        <v>5000000</v>
      </c>
      <c r="M1989">
        <v>2003</v>
      </c>
      <c r="N1989">
        <v>6.5</v>
      </c>
      <c r="O1989">
        <v>-4776122</v>
      </c>
    </row>
    <row r="1990" spans="1:15" x14ac:dyDescent="0.3">
      <c r="A1990" t="s">
        <v>2868</v>
      </c>
      <c r="B1990">
        <v>34</v>
      </c>
      <c r="C1990">
        <v>99</v>
      </c>
      <c r="D1990">
        <v>1889522</v>
      </c>
      <c r="E1990" t="s">
        <v>459</v>
      </c>
      <c r="F1990" t="s">
        <v>275</v>
      </c>
      <c r="G1990" t="s">
        <v>4960</v>
      </c>
      <c r="H1990">
        <v>1119</v>
      </c>
      <c r="I1990">
        <v>12</v>
      </c>
      <c r="J1990" t="s">
        <v>29</v>
      </c>
      <c r="K1990" t="s">
        <v>30</v>
      </c>
      <c r="L1990">
        <v>7000000</v>
      </c>
      <c r="M1990">
        <v>2009</v>
      </c>
      <c r="N1990">
        <v>6.5</v>
      </c>
      <c r="O1990">
        <v>-5110478</v>
      </c>
    </row>
    <row r="1991" spans="1:15" x14ac:dyDescent="0.3">
      <c r="A1991" t="s">
        <v>3862</v>
      </c>
      <c r="B1991">
        <v>118</v>
      </c>
      <c r="C1991">
        <v>118</v>
      </c>
      <c r="D1991">
        <v>44737059</v>
      </c>
      <c r="E1991" t="s">
        <v>1941</v>
      </c>
      <c r="F1991" t="s">
        <v>106</v>
      </c>
      <c r="G1991" t="s">
        <v>4962</v>
      </c>
      <c r="H1991">
        <v>48322</v>
      </c>
      <c r="I1991">
        <v>261</v>
      </c>
      <c r="J1991" t="s">
        <v>29</v>
      </c>
      <c r="K1991" t="s">
        <v>30</v>
      </c>
      <c r="L1991">
        <v>50000000</v>
      </c>
      <c r="M1991">
        <v>2000</v>
      </c>
      <c r="N1991">
        <v>6.5</v>
      </c>
      <c r="O1991">
        <v>-5262941</v>
      </c>
    </row>
    <row r="1992" spans="1:15" x14ac:dyDescent="0.3">
      <c r="A1992" t="s">
        <v>3127</v>
      </c>
      <c r="B1992">
        <v>182</v>
      </c>
      <c r="C1992">
        <v>83</v>
      </c>
      <c r="D1992">
        <v>4244155</v>
      </c>
      <c r="E1992" t="s">
        <v>73</v>
      </c>
      <c r="F1992" t="s">
        <v>1921</v>
      </c>
      <c r="G1992" t="s">
        <v>4964</v>
      </c>
      <c r="H1992">
        <v>56005</v>
      </c>
      <c r="I1992">
        <v>112</v>
      </c>
      <c r="J1992" t="s">
        <v>29</v>
      </c>
      <c r="K1992" t="s">
        <v>30</v>
      </c>
      <c r="L1992">
        <v>10000000</v>
      </c>
      <c r="M1992">
        <v>2011</v>
      </c>
      <c r="N1992">
        <v>6.5</v>
      </c>
      <c r="O1992">
        <v>-5755845</v>
      </c>
    </row>
    <row r="1993" spans="1:15" x14ac:dyDescent="0.3">
      <c r="A1993" t="s">
        <v>2203</v>
      </c>
      <c r="B1993">
        <v>133</v>
      </c>
      <c r="C1993">
        <v>103</v>
      </c>
      <c r="D1993">
        <v>532988</v>
      </c>
      <c r="E1993" t="s">
        <v>607</v>
      </c>
      <c r="F1993" t="s">
        <v>834</v>
      </c>
      <c r="G1993" t="s">
        <v>4966</v>
      </c>
      <c r="H1993">
        <v>5863</v>
      </c>
      <c r="I1993">
        <v>25</v>
      </c>
      <c r="J1993" t="s">
        <v>29</v>
      </c>
      <c r="K1993" t="s">
        <v>30</v>
      </c>
      <c r="L1993">
        <v>7000000</v>
      </c>
      <c r="M1993">
        <v>2015</v>
      </c>
      <c r="N1993">
        <v>6.5</v>
      </c>
      <c r="O1993">
        <v>-6467012</v>
      </c>
    </row>
    <row r="1994" spans="1:15" x14ac:dyDescent="0.3">
      <c r="A1994" t="s">
        <v>2838</v>
      </c>
      <c r="B1994">
        <v>74</v>
      </c>
      <c r="C1994">
        <v>108</v>
      </c>
      <c r="D1994">
        <v>568695</v>
      </c>
      <c r="E1994" t="s">
        <v>1294</v>
      </c>
      <c r="F1994" t="s">
        <v>1771</v>
      </c>
      <c r="G1994" t="s">
        <v>4968</v>
      </c>
      <c r="H1994">
        <v>16617</v>
      </c>
      <c r="I1994">
        <v>110</v>
      </c>
      <c r="J1994" t="s">
        <v>29</v>
      </c>
      <c r="K1994" t="s">
        <v>30</v>
      </c>
      <c r="L1994">
        <v>8000000</v>
      </c>
      <c r="M1994">
        <v>2005</v>
      </c>
      <c r="N1994">
        <v>6.5</v>
      </c>
      <c r="O1994">
        <v>-7431305</v>
      </c>
    </row>
    <row r="1995" spans="1:15" x14ac:dyDescent="0.3">
      <c r="A1995" t="s">
        <v>485</v>
      </c>
      <c r="B1995">
        <v>251</v>
      </c>
      <c r="C1995">
        <v>95</v>
      </c>
      <c r="D1995">
        <v>7774730</v>
      </c>
      <c r="E1995" t="s">
        <v>2860</v>
      </c>
      <c r="F1995" t="s">
        <v>4970</v>
      </c>
      <c r="G1995" t="s">
        <v>4971</v>
      </c>
      <c r="H1995">
        <v>61912</v>
      </c>
      <c r="I1995">
        <v>352</v>
      </c>
      <c r="J1995" t="s">
        <v>29</v>
      </c>
      <c r="K1995" t="s">
        <v>442</v>
      </c>
      <c r="L1995">
        <v>15500000</v>
      </c>
      <c r="M1995">
        <v>2006</v>
      </c>
      <c r="N1995">
        <v>6.5</v>
      </c>
      <c r="O1995">
        <v>-7725270</v>
      </c>
    </row>
    <row r="1996" spans="1:15" x14ac:dyDescent="0.3">
      <c r="A1996" t="s">
        <v>857</v>
      </c>
      <c r="B1996">
        <v>57</v>
      </c>
      <c r="C1996">
        <v>135</v>
      </c>
      <c r="D1996">
        <v>2185266</v>
      </c>
      <c r="E1996" t="s">
        <v>1683</v>
      </c>
      <c r="F1996" t="s">
        <v>4973</v>
      </c>
      <c r="G1996" t="s">
        <v>4974</v>
      </c>
      <c r="H1996">
        <v>8720</v>
      </c>
      <c r="I1996">
        <v>186</v>
      </c>
      <c r="J1996" t="s">
        <v>29</v>
      </c>
      <c r="K1996" t="s">
        <v>30</v>
      </c>
      <c r="L1996">
        <v>10000000</v>
      </c>
      <c r="M1996">
        <v>2000</v>
      </c>
      <c r="N1996">
        <v>6.5</v>
      </c>
      <c r="O1996">
        <v>-7814734</v>
      </c>
    </row>
    <row r="1997" spans="1:15" x14ac:dyDescent="0.3">
      <c r="A1997" t="s">
        <v>2468</v>
      </c>
      <c r="B1997">
        <v>212</v>
      </c>
      <c r="C1997">
        <v>107</v>
      </c>
      <c r="D1997">
        <v>30993544</v>
      </c>
      <c r="E1997" t="s">
        <v>699</v>
      </c>
      <c r="F1997" t="s">
        <v>4976</v>
      </c>
      <c r="G1997" t="s">
        <v>4977</v>
      </c>
      <c r="H1997">
        <v>58871</v>
      </c>
      <c r="I1997">
        <v>156</v>
      </c>
      <c r="J1997" t="s">
        <v>29</v>
      </c>
      <c r="K1997" t="s">
        <v>30</v>
      </c>
      <c r="L1997">
        <v>40000000</v>
      </c>
      <c r="M1997">
        <v>2010</v>
      </c>
      <c r="N1997">
        <v>6.5</v>
      </c>
      <c r="O1997">
        <v>-9006456</v>
      </c>
    </row>
    <row r="1998" spans="1:15" x14ac:dyDescent="0.3">
      <c r="A1998" t="s">
        <v>2536</v>
      </c>
      <c r="B1998">
        <v>124</v>
      </c>
      <c r="C1998">
        <v>114</v>
      </c>
      <c r="D1998">
        <v>40905277</v>
      </c>
      <c r="E1998" t="s">
        <v>1915</v>
      </c>
      <c r="F1998" t="s">
        <v>837</v>
      </c>
      <c r="G1998" t="s">
        <v>4979</v>
      </c>
      <c r="H1998">
        <v>45895</v>
      </c>
      <c r="I1998">
        <v>157</v>
      </c>
      <c r="J1998" t="s">
        <v>29</v>
      </c>
      <c r="K1998" t="s">
        <v>30</v>
      </c>
      <c r="L1998">
        <v>50000000</v>
      </c>
      <c r="M1998">
        <v>2003</v>
      </c>
      <c r="N1998">
        <v>6.5</v>
      </c>
      <c r="O1998">
        <v>-9094723</v>
      </c>
    </row>
    <row r="1999" spans="1:15" x14ac:dyDescent="0.3">
      <c r="A1999" t="s">
        <v>2909</v>
      </c>
      <c r="B1999">
        <v>21</v>
      </c>
      <c r="C1999">
        <v>90</v>
      </c>
      <c r="D1999">
        <v>882290</v>
      </c>
      <c r="E1999" t="s">
        <v>4981</v>
      </c>
      <c r="F1999" t="s">
        <v>781</v>
      </c>
      <c r="G1999" t="s">
        <v>4982</v>
      </c>
      <c r="H1999">
        <v>4792</v>
      </c>
      <c r="I1999">
        <v>43</v>
      </c>
      <c r="J1999" t="s">
        <v>29</v>
      </c>
      <c r="K1999" t="s">
        <v>581</v>
      </c>
      <c r="L1999">
        <v>10000000</v>
      </c>
      <c r="M1999">
        <v>1989</v>
      </c>
      <c r="N1999">
        <v>6.5</v>
      </c>
      <c r="O1999">
        <v>-9117710</v>
      </c>
    </row>
    <row r="2000" spans="1:15" x14ac:dyDescent="0.3">
      <c r="A2000" t="s">
        <v>1365</v>
      </c>
      <c r="B2000">
        <v>345</v>
      </c>
      <c r="C2000">
        <v>99</v>
      </c>
      <c r="D2000">
        <v>5702083</v>
      </c>
      <c r="E2000" t="s">
        <v>832</v>
      </c>
      <c r="F2000" t="s">
        <v>324</v>
      </c>
      <c r="G2000" t="s">
        <v>4984</v>
      </c>
      <c r="H2000">
        <v>80617</v>
      </c>
      <c r="I2000">
        <v>190</v>
      </c>
      <c r="J2000" t="s">
        <v>29</v>
      </c>
      <c r="K2000" t="s">
        <v>200</v>
      </c>
      <c r="L2000">
        <v>15000000</v>
      </c>
      <c r="M2000">
        <v>2011</v>
      </c>
      <c r="N2000">
        <v>6.5</v>
      </c>
      <c r="O2000">
        <v>-9297917</v>
      </c>
    </row>
    <row r="2001" spans="1:15" x14ac:dyDescent="0.3">
      <c r="A2001" t="s">
        <v>2798</v>
      </c>
      <c r="B2001">
        <v>189</v>
      </c>
      <c r="C2001">
        <v>116</v>
      </c>
      <c r="D2001">
        <v>25093607</v>
      </c>
      <c r="E2001" t="s">
        <v>1576</v>
      </c>
      <c r="F2001" t="s">
        <v>339</v>
      </c>
      <c r="G2001" t="s">
        <v>4986</v>
      </c>
      <c r="H2001">
        <v>105556</v>
      </c>
      <c r="I2001">
        <v>157</v>
      </c>
      <c r="J2001" t="s">
        <v>29</v>
      </c>
      <c r="K2001" t="s">
        <v>200</v>
      </c>
      <c r="L2001">
        <v>35000000</v>
      </c>
      <c r="M2001">
        <v>2011</v>
      </c>
      <c r="N2001">
        <v>6.5</v>
      </c>
      <c r="O2001">
        <v>-9906393</v>
      </c>
    </row>
    <row r="2002" spans="1:15" x14ac:dyDescent="0.3">
      <c r="A2002" t="s">
        <v>2794</v>
      </c>
      <c r="B2002">
        <v>68</v>
      </c>
      <c r="C2002">
        <v>120</v>
      </c>
      <c r="D2002">
        <v>4956401</v>
      </c>
      <c r="E2002" t="s">
        <v>205</v>
      </c>
      <c r="F2002" t="s">
        <v>313</v>
      </c>
      <c r="G2002" t="s">
        <v>4988</v>
      </c>
      <c r="H2002">
        <v>12601</v>
      </c>
      <c r="I2002">
        <v>89</v>
      </c>
      <c r="J2002" t="s">
        <v>29</v>
      </c>
      <c r="K2002" t="s">
        <v>241</v>
      </c>
      <c r="L2002">
        <v>15000000</v>
      </c>
      <c r="M2002">
        <v>1999</v>
      </c>
      <c r="N2002">
        <v>6.5</v>
      </c>
      <c r="O2002">
        <v>-10043599</v>
      </c>
    </row>
    <row r="2003" spans="1:15" x14ac:dyDescent="0.3">
      <c r="A2003" t="s">
        <v>3477</v>
      </c>
      <c r="B2003">
        <v>166</v>
      </c>
      <c r="C2003">
        <v>99</v>
      </c>
      <c r="D2003">
        <v>69772969</v>
      </c>
      <c r="E2003" t="s">
        <v>1576</v>
      </c>
      <c r="F2003" t="s">
        <v>565</v>
      </c>
      <c r="G2003" t="s">
        <v>4990</v>
      </c>
      <c r="H2003">
        <v>155532</v>
      </c>
      <c r="I2003">
        <v>543</v>
      </c>
      <c r="J2003" t="s">
        <v>29</v>
      </c>
      <c r="K2003" t="s">
        <v>30</v>
      </c>
      <c r="L2003">
        <v>80000000</v>
      </c>
      <c r="M2003">
        <v>2001</v>
      </c>
      <c r="N2003">
        <v>6.5</v>
      </c>
      <c r="O2003">
        <v>-10227031</v>
      </c>
    </row>
    <row r="2004" spans="1:15" x14ac:dyDescent="0.3">
      <c r="A2004" t="s">
        <v>3509</v>
      </c>
      <c r="B2004">
        <v>102</v>
      </c>
      <c r="C2004">
        <v>129</v>
      </c>
      <c r="D2004">
        <v>8396942</v>
      </c>
      <c r="E2004" t="s">
        <v>4992</v>
      </c>
      <c r="F2004" t="s">
        <v>4993</v>
      </c>
      <c r="G2004" t="s">
        <v>4994</v>
      </c>
      <c r="H2004">
        <v>72715</v>
      </c>
      <c r="I2004">
        <v>103</v>
      </c>
      <c r="J2004" t="s">
        <v>29</v>
      </c>
      <c r="K2004" t="s">
        <v>30</v>
      </c>
      <c r="L2004">
        <v>19000000</v>
      </c>
      <c r="M2004">
        <v>2008</v>
      </c>
      <c r="N2004">
        <v>6.5</v>
      </c>
      <c r="O2004">
        <v>-10603058</v>
      </c>
    </row>
    <row r="2005" spans="1:15" x14ac:dyDescent="0.3">
      <c r="A2005" t="s">
        <v>3012</v>
      </c>
      <c r="B2005">
        <v>117</v>
      </c>
      <c r="C2005">
        <v>99</v>
      </c>
      <c r="D2005">
        <v>31136950</v>
      </c>
      <c r="E2005" t="s">
        <v>1066</v>
      </c>
      <c r="F2005" t="s">
        <v>4996</v>
      </c>
      <c r="G2005" t="s">
        <v>4997</v>
      </c>
      <c r="H2005">
        <v>47364</v>
      </c>
      <c r="I2005">
        <v>75</v>
      </c>
      <c r="J2005" t="s">
        <v>29</v>
      </c>
      <c r="K2005" t="s">
        <v>30</v>
      </c>
      <c r="L2005">
        <v>44000000</v>
      </c>
      <c r="M2005">
        <v>2010</v>
      </c>
      <c r="N2005">
        <v>6.5</v>
      </c>
      <c r="O2005">
        <v>-12863050</v>
      </c>
    </row>
    <row r="2006" spans="1:15" x14ac:dyDescent="0.3">
      <c r="A2006" t="s">
        <v>968</v>
      </c>
      <c r="B2006">
        <v>258</v>
      </c>
      <c r="C2006">
        <v>94</v>
      </c>
      <c r="D2006">
        <v>17120019</v>
      </c>
      <c r="E2006" t="s">
        <v>1576</v>
      </c>
      <c r="F2006" t="s">
        <v>339</v>
      </c>
      <c r="G2006" t="s">
        <v>4999</v>
      </c>
      <c r="H2006">
        <v>83097</v>
      </c>
      <c r="I2006">
        <v>134</v>
      </c>
      <c r="J2006" t="s">
        <v>29</v>
      </c>
      <c r="K2006" t="s">
        <v>30</v>
      </c>
      <c r="L2006">
        <v>30000000</v>
      </c>
      <c r="M2006">
        <v>2012</v>
      </c>
      <c r="N2006">
        <v>6.5</v>
      </c>
      <c r="O2006">
        <v>-12879981</v>
      </c>
    </row>
    <row r="2007" spans="1:15" x14ac:dyDescent="0.3">
      <c r="A2007" t="s">
        <v>2780</v>
      </c>
      <c r="B2007">
        <v>2</v>
      </c>
      <c r="C2007">
        <v>127</v>
      </c>
      <c r="D2007">
        <v>1000000</v>
      </c>
      <c r="E2007" t="s">
        <v>923</v>
      </c>
      <c r="F2007" t="s">
        <v>81</v>
      </c>
      <c r="G2007" t="s">
        <v>5001</v>
      </c>
      <c r="H2007">
        <v>524</v>
      </c>
      <c r="I2007">
        <v>8</v>
      </c>
      <c r="J2007" t="s">
        <v>29</v>
      </c>
      <c r="K2007" t="s">
        <v>231</v>
      </c>
      <c r="L2007">
        <v>14000000</v>
      </c>
      <c r="M2007">
        <v>1978</v>
      </c>
      <c r="N2007">
        <v>6.5</v>
      </c>
      <c r="O2007">
        <v>-13000000</v>
      </c>
    </row>
    <row r="2008" spans="1:15" x14ac:dyDescent="0.3">
      <c r="A2008" t="s">
        <v>905</v>
      </c>
      <c r="B2008">
        <v>250</v>
      </c>
      <c r="C2008">
        <v>111</v>
      </c>
      <c r="D2008">
        <v>1294640</v>
      </c>
      <c r="E2008" t="s">
        <v>135</v>
      </c>
      <c r="F2008" t="s">
        <v>761</v>
      </c>
      <c r="G2008" t="s">
        <v>5003</v>
      </c>
      <c r="H2008">
        <v>69569</v>
      </c>
      <c r="I2008">
        <v>436</v>
      </c>
      <c r="J2008" t="s">
        <v>29</v>
      </c>
      <c r="K2008" t="s">
        <v>30</v>
      </c>
      <c r="L2008">
        <v>15000000</v>
      </c>
      <c r="M2008">
        <v>2007</v>
      </c>
      <c r="N2008">
        <v>6.5</v>
      </c>
      <c r="O2008">
        <v>-13705360</v>
      </c>
    </row>
    <row r="2009" spans="1:15" x14ac:dyDescent="0.3">
      <c r="A2009" t="s">
        <v>3514</v>
      </c>
      <c r="B2009">
        <v>178</v>
      </c>
      <c r="C2009">
        <v>117</v>
      </c>
      <c r="D2009">
        <v>12276810</v>
      </c>
      <c r="E2009" t="s">
        <v>1235</v>
      </c>
      <c r="F2009" t="s">
        <v>468</v>
      </c>
      <c r="G2009" t="s">
        <v>5005</v>
      </c>
      <c r="H2009">
        <v>57674</v>
      </c>
      <c r="I2009">
        <v>126</v>
      </c>
      <c r="J2009" t="s">
        <v>29</v>
      </c>
      <c r="K2009" t="s">
        <v>30</v>
      </c>
      <c r="L2009">
        <v>26000000</v>
      </c>
      <c r="M2009">
        <v>2015</v>
      </c>
      <c r="N2009">
        <v>6.5</v>
      </c>
      <c r="O2009">
        <v>-13723190</v>
      </c>
    </row>
    <row r="2010" spans="1:15" x14ac:dyDescent="0.3">
      <c r="A2010" t="s">
        <v>1296</v>
      </c>
      <c r="B2010">
        <v>116</v>
      </c>
      <c r="C2010">
        <v>186</v>
      </c>
      <c r="D2010">
        <v>46495</v>
      </c>
      <c r="E2010" t="s">
        <v>92</v>
      </c>
      <c r="F2010" t="s">
        <v>496</v>
      </c>
      <c r="G2010" t="s">
        <v>5007</v>
      </c>
      <c r="H2010">
        <v>12053</v>
      </c>
      <c r="I2010">
        <v>119</v>
      </c>
      <c r="J2010" t="s">
        <v>29</v>
      </c>
      <c r="K2010" t="s">
        <v>30</v>
      </c>
      <c r="L2010">
        <v>14000000</v>
      </c>
      <c r="M2010">
        <v>2011</v>
      </c>
      <c r="N2010">
        <v>6.5</v>
      </c>
      <c r="O2010">
        <v>-13953505</v>
      </c>
    </row>
    <row r="2011" spans="1:15" x14ac:dyDescent="0.3">
      <c r="A2011" t="s">
        <v>1556</v>
      </c>
      <c r="B2011">
        <v>143</v>
      </c>
      <c r="C2011">
        <v>112</v>
      </c>
      <c r="D2011">
        <v>10911750</v>
      </c>
      <c r="E2011" t="s">
        <v>205</v>
      </c>
      <c r="F2011" t="s">
        <v>1238</v>
      </c>
      <c r="G2011" t="s">
        <v>5009</v>
      </c>
      <c r="H2011">
        <v>17757</v>
      </c>
      <c r="I2011">
        <v>99</v>
      </c>
      <c r="J2011" t="s">
        <v>29</v>
      </c>
      <c r="K2011" t="s">
        <v>30</v>
      </c>
      <c r="L2011">
        <v>25000000</v>
      </c>
      <c r="M2011">
        <v>2008</v>
      </c>
      <c r="N2011">
        <v>6.5</v>
      </c>
      <c r="O2011">
        <v>-14088250</v>
      </c>
    </row>
    <row r="2012" spans="1:15" x14ac:dyDescent="0.3">
      <c r="A2012" t="s">
        <v>2946</v>
      </c>
      <c r="B2012">
        <v>248</v>
      </c>
      <c r="C2012">
        <v>91</v>
      </c>
      <c r="D2012">
        <v>20275446</v>
      </c>
      <c r="E2012" t="s">
        <v>1576</v>
      </c>
      <c r="F2012" t="s">
        <v>1238</v>
      </c>
      <c r="G2012" t="s">
        <v>5011</v>
      </c>
      <c r="H2012">
        <v>95274</v>
      </c>
      <c r="I2012">
        <v>178</v>
      </c>
      <c r="J2012" t="s">
        <v>29</v>
      </c>
      <c r="K2012" t="s">
        <v>30</v>
      </c>
      <c r="L2012">
        <v>35000000</v>
      </c>
      <c r="M2012">
        <v>2012</v>
      </c>
      <c r="N2012">
        <v>6.5</v>
      </c>
      <c r="O2012">
        <v>-14724554</v>
      </c>
    </row>
    <row r="2013" spans="1:15" x14ac:dyDescent="0.3">
      <c r="A2013" t="s">
        <v>1080</v>
      </c>
      <c r="B2013">
        <v>113</v>
      </c>
      <c r="C2013">
        <v>137</v>
      </c>
      <c r="D2013">
        <v>35168395</v>
      </c>
      <c r="E2013" t="s">
        <v>2343</v>
      </c>
      <c r="F2013" t="s">
        <v>221</v>
      </c>
      <c r="G2013" t="s">
        <v>5013</v>
      </c>
      <c r="H2013">
        <v>26034</v>
      </c>
      <c r="I2013">
        <v>226</v>
      </c>
      <c r="J2013" t="s">
        <v>29</v>
      </c>
      <c r="K2013" t="s">
        <v>30</v>
      </c>
      <c r="L2013">
        <v>50000000</v>
      </c>
      <c r="M2013">
        <v>1999</v>
      </c>
      <c r="N2013">
        <v>6.5</v>
      </c>
      <c r="O2013">
        <v>-14831605</v>
      </c>
    </row>
    <row r="2014" spans="1:15" x14ac:dyDescent="0.3">
      <c r="A2014" t="s">
        <v>2134</v>
      </c>
      <c r="B2014">
        <v>105</v>
      </c>
      <c r="C2014">
        <v>122</v>
      </c>
      <c r="D2014">
        <v>220914</v>
      </c>
      <c r="E2014" t="s">
        <v>607</v>
      </c>
      <c r="F2014" t="s">
        <v>388</v>
      </c>
      <c r="G2014" t="s">
        <v>5015</v>
      </c>
      <c r="H2014">
        <v>13239</v>
      </c>
      <c r="I2014">
        <v>97</v>
      </c>
      <c r="J2014" t="s">
        <v>29</v>
      </c>
      <c r="K2014" t="s">
        <v>30</v>
      </c>
      <c r="L2014">
        <v>16800000</v>
      </c>
      <c r="M2014">
        <v>2006</v>
      </c>
      <c r="N2014">
        <v>6.5</v>
      </c>
      <c r="O2014">
        <v>-16579086</v>
      </c>
    </row>
    <row r="2015" spans="1:15" x14ac:dyDescent="0.3">
      <c r="A2015" t="s">
        <v>1786</v>
      </c>
      <c r="B2015">
        <v>105</v>
      </c>
      <c r="C2015">
        <v>125</v>
      </c>
      <c r="D2015">
        <v>18306166</v>
      </c>
      <c r="E2015" t="s">
        <v>4709</v>
      </c>
      <c r="F2015" t="s">
        <v>192</v>
      </c>
      <c r="G2015" t="s">
        <v>5017</v>
      </c>
      <c r="H2015">
        <v>28130</v>
      </c>
      <c r="I2015">
        <v>215</v>
      </c>
      <c r="J2015" t="s">
        <v>29</v>
      </c>
      <c r="K2015" t="s">
        <v>200</v>
      </c>
      <c r="L2015">
        <v>35000000</v>
      </c>
      <c r="M2015">
        <v>2002</v>
      </c>
      <c r="N2015">
        <v>6.5</v>
      </c>
      <c r="O2015">
        <v>-16693834</v>
      </c>
    </row>
    <row r="2016" spans="1:15" x14ac:dyDescent="0.3">
      <c r="A2016" t="s">
        <v>67</v>
      </c>
      <c r="B2016">
        <v>315</v>
      </c>
      <c r="C2016">
        <v>129</v>
      </c>
      <c r="D2016">
        <v>32741596</v>
      </c>
      <c r="E2016" t="s">
        <v>2255</v>
      </c>
      <c r="F2016" t="s">
        <v>496</v>
      </c>
      <c r="G2016" t="s">
        <v>5019</v>
      </c>
      <c r="H2016">
        <v>80140</v>
      </c>
      <c r="I2016">
        <v>323</v>
      </c>
      <c r="J2016" t="s">
        <v>29</v>
      </c>
      <c r="K2016" t="s">
        <v>30</v>
      </c>
      <c r="L2016">
        <v>50000000</v>
      </c>
      <c r="M2016">
        <v>2010</v>
      </c>
      <c r="N2016">
        <v>6.5</v>
      </c>
      <c r="O2016">
        <v>-17258404</v>
      </c>
    </row>
    <row r="2017" spans="1:15" x14ac:dyDescent="0.3">
      <c r="A2017" t="s">
        <v>2796</v>
      </c>
      <c r="B2017">
        <v>217</v>
      </c>
      <c r="C2017">
        <v>118</v>
      </c>
      <c r="D2017">
        <v>10880926</v>
      </c>
      <c r="E2017" t="s">
        <v>39</v>
      </c>
      <c r="F2017" t="s">
        <v>2274</v>
      </c>
      <c r="G2017" t="s">
        <v>5021</v>
      </c>
      <c r="H2017">
        <v>54147</v>
      </c>
      <c r="I2017">
        <v>127</v>
      </c>
      <c r="J2017" t="s">
        <v>29</v>
      </c>
      <c r="K2017" t="s">
        <v>30</v>
      </c>
      <c r="L2017">
        <v>30000000</v>
      </c>
      <c r="M2017">
        <v>2013</v>
      </c>
      <c r="N2017">
        <v>6.5</v>
      </c>
      <c r="O2017">
        <v>-19119074</v>
      </c>
    </row>
    <row r="2018" spans="1:15" x14ac:dyDescent="0.3">
      <c r="A2018" t="s">
        <v>3252</v>
      </c>
      <c r="B2018">
        <v>126</v>
      </c>
      <c r="C2018">
        <v>106</v>
      </c>
      <c r="D2018">
        <v>11854694</v>
      </c>
      <c r="E2018" t="s">
        <v>92</v>
      </c>
      <c r="F2018" t="s">
        <v>79</v>
      </c>
      <c r="G2018" t="s">
        <v>5023</v>
      </c>
      <c r="H2018">
        <v>14281</v>
      </c>
      <c r="I2018">
        <v>64</v>
      </c>
      <c r="J2018" t="s">
        <v>29</v>
      </c>
      <c r="K2018" t="s">
        <v>30</v>
      </c>
      <c r="L2018">
        <v>31000000</v>
      </c>
      <c r="M2018">
        <v>2010</v>
      </c>
      <c r="N2018">
        <v>6.5</v>
      </c>
      <c r="O2018">
        <v>-19145306</v>
      </c>
    </row>
    <row r="2019" spans="1:15" x14ac:dyDescent="0.3">
      <c r="A2019" t="s">
        <v>2930</v>
      </c>
      <c r="B2019">
        <v>71</v>
      </c>
      <c r="C2019">
        <v>115</v>
      </c>
      <c r="D2019">
        <v>403932</v>
      </c>
      <c r="E2019" t="s">
        <v>1724</v>
      </c>
      <c r="F2019" t="s">
        <v>1308</v>
      </c>
      <c r="G2019" t="s">
        <v>5025</v>
      </c>
      <c r="H2019">
        <v>5254</v>
      </c>
      <c r="I2019">
        <v>92</v>
      </c>
      <c r="J2019" t="s">
        <v>29</v>
      </c>
      <c r="K2019" t="s">
        <v>200</v>
      </c>
      <c r="L2019">
        <v>20000000</v>
      </c>
      <c r="M2019">
        <v>2000</v>
      </c>
      <c r="N2019">
        <v>6.5</v>
      </c>
      <c r="O2019">
        <v>-19596068</v>
      </c>
    </row>
    <row r="2020" spans="1:15" x14ac:dyDescent="0.3">
      <c r="A2020" t="s">
        <v>3373</v>
      </c>
      <c r="B2020">
        <v>125</v>
      </c>
      <c r="C2020">
        <v>107</v>
      </c>
      <c r="D2020">
        <v>20113965</v>
      </c>
      <c r="E2020" t="s">
        <v>607</v>
      </c>
      <c r="F2020" t="s">
        <v>5027</v>
      </c>
      <c r="G2020" t="s">
        <v>5028</v>
      </c>
      <c r="H2020">
        <v>15231</v>
      </c>
      <c r="I2020">
        <v>66</v>
      </c>
      <c r="J2020" t="s">
        <v>29</v>
      </c>
      <c r="K2020" t="s">
        <v>30</v>
      </c>
      <c r="L2020">
        <v>40000000</v>
      </c>
      <c r="M2020">
        <v>2012</v>
      </c>
      <c r="N2020">
        <v>6.5</v>
      </c>
      <c r="O2020">
        <v>-19886035</v>
      </c>
    </row>
    <row r="2021" spans="1:15" x14ac:dyDescent="0.3">
      <c r="A2021" t="s">
        <v>2827</v>
      </c>
      <c r="B2021">
        <v>100</v>
      </c>
      <c r="C2021">
        <v>126</v>
      </c>
      <c r="D2021">
        <v>34098563</v>
      </c>
      <c r="E2021" t="s">
        <v>224</v>
      </c>
      <c r="F2021" t="s">
        <v>136</v>
      </c>
      <c r="G2021" t="s">
        <v>5030</v>
      </c>
      <c r="H2021">
        <v>27191</v>
      </c>
      <c r="I2021">
        <v>232</v>
      </c>
      <c r="J2021" t="s">
        <v>29</v>
      </c>
      <c r="K2021" t="s">
        <v>30</v>
      </c>
      <c r="L2021">
        <v>55000000</v>
      </c>
      <c r="M2021">
        <v>1999</v>
      </c>
      <c r="N2021">
        <v>6.5</v>
      </c>
      <c r="O2021">
        <v>-20901437</v>
      </c>
    </row>
    <row r="2022" spans="1:15" x14ac:dyDescent="0.3">
      <c r="A2022" t="s">
        <v>2764</v>
      </c>
      <c r="B2022">
        <v>327</v>
      </c>
      <c r="C2022">
        <v>132</v>
      </c>
      <c r="D2022">
        <v>43568507</v>
      </c>
      <c r="E2022" t="s">
        <v>39</v>
      </c>
      <c r="F2022" t="s">
        <v>5032</v>
      </c>
      <c r="G2022" t="s">
        <v>5033</v>
      </c>
      <c r="H2022">
        <v>136954</v>
      </c>
      <c r="I2022">
        <v>346</v>
      </c>
      <c r="J2022" t="s">
        <v>29</v>
      </c>
      <c r="K2022" t="s">
        <v>30</v>
      </c>
      <c r="L2022">
        <v>66000000</v>
      </c>
      <c r="M2022">
        <v>2014</v>
      </c>
      <c r="N2022">
        <v>6.5</v>
      </c>
      <c r="O2022">
        <v>-22431493</v>
      </c>
    </row>
    <row r="2023" spans="1:15" x14ac:dyDescent="0.3">
      <c r="A2023" t="s">
        <v>397</v>
      </c>
      <c r="B2023">
        <v>131</v>
      </c>
      <c r="C2023">
        <v>98</v>
      </c>
      <c r="D2023">
        <v>26536120</v>
      </c>
      <c r="E2023" t="s">
        <v>1536</v>
      </c>
      <c r="F2023" t="s">
        <v>5035</v>
      </c>
      <c r="G2023" t="s">
        <v>5036</v>
      </c>
      <c r="H2023">
        <v>49926</v>
      </c>
      <c r="I2023">
        <v>286</v>
      </c>
      <c r="J2023" t="s">
        <v>29</v>
      </c>
      <c r="K2023" t="s">
        <v>227</v>
      </c>
      <c r="L2023">
        <v>50000000</v>
      </c>
      <c r="M2023">
        <v>2003</v>
      </c>
      <c r="N2023">
        <v>6.5</v>
      </c>
      <c r="O2023">
        <v>-23463880</v>
      </c>
    </row>
    <row r="2024" spans="1:15" x14ac:dyDescent="0.3">
      <c r="A2024" t="s">
        <v>1326</v>
      </c>
      <c r="B2024">
        <v>97</v>
      </c>
      <c r="C2024">
        <v>107</v>
      </c>
      <c r="D2024">
        <v>871527</v>
      </c>
      <c r="E2024" t="s">
        <v>140</v>
      </c>
      <c r="F2024" t="s">
        <v>656</v>
      </c>
      <c r="G2024" t="s">
        <v>5038</v>
      </c>
      <c r="H2024">
        <v>14982</v>
      </c>
      <c r="I2024">
        <v>128</v>
      </c>
      <c r="J2024" t="s">
        <v>29</v>
      </c>
      <c r="K2024" t="s">
        <v>442</v>
      </c>
      <c r="L2024">
        <v>25000000</v>
      </c>
      <c r="M2024">
        <v>2005</v>
      </c>
      <c r="N2024">
        <v>6.5</v>
      </c>
      <c r="O2024">
        <v>-24128473</v>
      </c>
    </row>
    <row r="2025" spans="1:15" x14ac:dyDescent="0.3">
      <c r="A2025" t="s">
        <v>2823</v>
      </c>
      <c r="B2025">
        <v>135</v>
      </c>
      <c r="C2025">
        <v>110</v>
      </c>
      <c r="D2025">
        <v>2775593</v>
      </c>
      <c r="E2025" t="s">
        <v>699</v>
      </c>
      <c r="F2025" t="s">
        <v>2000</v>
      </c>
      <c r="G2025" t="s">
        <v>5040</v>
      </c>
      <c r="H2025">
        <v>61269</v>
      </c>
      <c r="I2025">
        <v>98</v>
      </c>
      <c r="J2025" t="s">
        <v>29</v>
      </c>
      <c r="K2025" t="s">
        <v>200</v>
      </c>
      <c r="L2025">
        <v>27000000</v>
      </c>
      <c r="M2025">
        <v>2008</v>
      </c>
      <c r="N2025">
        <v>6.5</v>
      </c>
      <c r="O2025">
        <v>-24224407</v>
      </c>
    </row>
    <row r="2026" spans="1:15" x14ac:dyDescent="0.3">
      <c r="A2026" t="s">
        <v>949</v>
      </c>
      <c r="B2026">
        <v>245</v>
      </c>
      <c r="C2026">
        <v>118</v>
      </c>
      <c r="D2026">
        <v>25450527</v>
      </c>
      <c r="E2026" t="s">
        <v>1536</v>
      </c>
      <c r="F2026" t="s">
        <v>761</v>
      </c>
      <c r="G2026" t="s">
        <v>5041</v>
      </c>
      <c r="H2026">
        <v>80196</v>
      </c>
      <c r="I2026">
        <v>190</v>
      </c>
      <c r="J2026" t="s">
        <v>29</v>
      </c>
      <c r="K2026" t="s">
        <v>30</v>
      </c>
      <c r="L2026">
        <v>50000000</v>
      </c>
      <c r="M2026">
        <v>2009</v>
      </c>
      <c r="N2026">
        <v>6.5</v>
      </c>
      <c r="O2026">
        <v>-24549473</v>
      </c>
    </row>
    <row r="2027" spans="1:15" x14ac:dyDescent="0.3">
      <c r="A2027" t="s">
        <v>2116</v>
      </c>
      <c r="B2027">
        <v>91</v>
      </c>
      <c r="C2027">
        <v>144</v>
      </c>
      <c r="D2027">
        <v>41229</v>
      </c>
      <c r="E2027" t="s">
        <v>208</v>
      </c>
      <c r="F2027" t="s">
        <v>2512</v>
      </c>
      <c r="G2027" t="s">
        <v>5043</v>
      </c>
      <c r="H2027">
        <v>14612</v>
      </c>
      <c r="I2027">
        <v>41</v>
      </c>
      <c r="J2027" t="s">
        <v>29</v>
      </c>
      <c r="K2027" t="s">
        <v>241</v>
      </c>
      <c r="L2027">
        <v>25500000</v>
      </c>
      <c r="M2027">
        <v>2013</v>
      </c>
      <c r="N2027">
        <v>6.5</v>
      </c>
      <c r="O2027">
        <v>-25458771</v>
      </c>
    </row>
    <row r="2028" spans="1:15" x14ac:dyDescent="0.3">
      <c r="A2028" t="s">
        <v>812</v>
      </c>
      <c r="B2028">
        <v>203</v>
      </c>
      <c r="C2028">
        <v>92</v>
      </c>
      <c r="D2028">
        <v>23324666</v>
      </c>
      <c r="E2028" t="s">
        <v>175</v>
      </c>
      <c r="F2028" t="s">
        <v>5045</v>
      </c>
      <c r="G2028" t="s">
        <v>5046</v>
      </c>
      <c r="H2028">
        <v>97775</v>
      </c>
      <c r="I2028">
        <v>211</v>
      </c>
      <c r="J2028" t="s">
        <v>29</v>
      </c>
      <c r="K2028" t="s">
        <v>241</v>
      </c>
      <c r="L2028">
        <v>52000000</v>
      </c>
      <c r="M2028">
        <v>2010</v>
      </c>
      <c r="N2028">
        <v>6.5</v>
      </c>
      <c r="O2028">
        <v>-28675334</v>
      </c>
    </row>
    <row r="2029" spans="1:15" x14ac:dyDescent="0.3">
      <c r="A2029" t="s">
        <v>714</v>
      </c>
      <c r="B2029">
        <v>54</v>
      </c>
      <c r="C2029">
        <v>127</v>
      </c>
      <c r="D2029">
        <v>4426297</v>
      </c>
      <c r="E2029" t="s">
        <v>4709</v>
      </c>
      <c r="F2029" t="s">
        <v>1148</v>
      </c>
      <c r="G2029" t="s">
        <v>5048</v>
      </c>
      <c r="H2029">
        <v>22570</v>
      </c>
      <c r="I2029">
        <v>156</v>
      </c>
      <c r="J2029" t="s">
        <v>29</v>
      </c>
      <c r="K2029" t="s">
        <v>30</v>
      </c>
      <c r="L2029">
        <v>35000000</v>
      </c>
      <c r="M2029">
        <v>2003</v>
      </c>
      <c r="N2029">
        <v>6.5</v>
      </c>
      <c r="O2029">
        <v>-30573703</v>
      </c>
    </row>
    <row r="2030" spans="1:15" x14ac:dyDescent="0.3">
      <c r="A2030" t="s">
        <v>1851</v>
      </c>
      <c r="B2030">
        <v>273</v>
      </c>
      <c r="C2030">
        <v>122</v>
      </c>
      <c r="D2030">
        <v>6594136</v>
      </c>
      <c r="E2030" t="s">
        <v>5050</v>
      </c>
      <c r="F2030" t="s">
        <v>5051</v>
      </c>
      <c r="G2030" t="s">
        <v>5052</v>
      </c>
      <c r="H2030">
        <v>24557</v>
      </c>
      <c r="I2030">
        <v>111</v>
      </c>
      <c r="J2030" t="s">
        <v>139</v>
      </c>
      <c r="K2030" t="s">
        <v>1119</v>
      </c>
      <c r="L2030">
        <v>38600000</v>
      </c>
      <c r="M2030">
        <v>2013</v>
      </c>
      <c r="N2030">
        <v>6.5</v>
      </c>
      <c r="O2030">
        <v>-32005864</v>
      </c>
    </row>
    <row r="2031" spans="1:15" x14ac:dyDescent="0.3">
      <c r="A2031" t="s">
        <v>33</v>
      </c>
      <c r="B2031">
        <v>36</v>
      </c>
      <c r="C2031">
        <v>123</v>
      </c>
      <c r="D2031">
        <v>25900000</v>
      </c>
      <c r="E2031" t="s">
        <v>1981</v>
      </c>
      <c r="F2031" t="s">
        <v>1302</v>
      </c>
      <c r="G2031" t="s">
        <v>5054</v>
      </c>
      <c r="H2031">
        <v>12771</v>
      </c>
      <c r="I2031">
        <v>84</v>
      </c>
      <c r="J2031" t="s">
        <v>29</v>
      </c>
      <c r="K2031" t="s">
        <v>30</v>
      </c>
      <c r="L2031">
        <v>58000000</v>
      </c>
      <c r="M2031">
        <v>1984</v>
      </c>
      <c r="N2031">
        <v>6.5</v>
      </c>
      <c r="O2031">
        <v>-32100000</v>
      </c>
    </row>
    <row r="2032" spans="1:15" x14ac:dyDescent="0.3">
      <c r="A2032" t="s">
        <v>2121</v>
      </c>
      <c r="B2032">
        <v>87</v>
      </c>
      <c r="C2032">
        <v>74</v>
      </c>
      <c r="D2032">
        <v>7262288</v>
      </c>
      <c r="E2032" t="s">
        <v>2312</v>
      </c>
      <c r="F2032" t="s">
        <v>3559</v>
      </c>
      <c r="G2032" t="s">
        <v>5056</v>
      </c>
      <c r="H2032">
        <v>17307</v>
      </c>
      <c r="I2032">
        <v>186</v>
      </c>
      <c r="J2032" t="s">
        <v>29</v>
      </c>
      <c r="K2032" t="s">
        <v>30</v>
      </c>
      <c r="L2032">
        <v>40000000</v>
      </c>
      <c r="M2032">
        <v>2002</v>
      </c>
      <c r="N2032">
        <v>6.5</v>
      </c>
      <c r="O2032">
        <v>-32737712</v>
      </c>
    </row>
    <row r="2033" spans="1:15" x14ac:dyDescent="0.3">
      <c r="A2033" t="s">
        <v>1192</v>
      </c>
      <c r="B2033">
        <v>124</v>
      </c>
      <c r="C2033">
        <v>131</v>
      </c>
      <c r="D2033">
        <v>42044321</v>
      </c>
      <c r="E2033" t="s">
        <v>699</v>
      </c>
      <c r="F2033" t="s">
        <v>1823</v>
      </c>
      <c r="G2033" t="s">
        <v>5058</v>
      </c>
      <c r="H2033">
        <v>65668</v>
      </c>
      <c r="I2033">
        <v>342</v>
      </c>
      <c r="J2033" t="s">
        <v>29</v>
      </c>
      <c r="K2033" t="s">
        <v>30</v>
      </c>
      <c r="L2033">
        <v>80000000</v>
      </c>
      <c r="M2033">
        <v>2004</v>
      </c>
      <c r="N2033">
        <v>6.5</v>
      </c>
      <c r="O2033">
        <v>-37955679</v>
      </c>
    </row>
    <row r="2034" spans="1:15" x14ac:dyDescent="0.3">
      <c r="A2034" t="s">
        <v>2725</v>
      </c>
      <c r="B2034">
        <v>118</v>
      </c>
      <c r="C2034">
        <v>90</v>
      </c>
      <c r="D2034">
        <v>7871693</v>
      </c>
      <c r="E2034" t="s">
        <v>5060</v>
      </c>
      <c r="F2034" t="s">
        <v>520</v>
      </c>
      <c r="G2034" t="s">
        <v>5061</v>
      </c>
      <c r="H2034">
        <v>52908</v>
      </c>
      <c r="I2034">
        <v>102</v>
      </c>
      <c r="J2034" t="s">
        <v>29</v>
      </c>
      <c r="K2034" t="s">
        <v>30</v>
      </c>
      <c r="L2034">
        <v>55000000</v>
      </c>
      <c r="M2034">
        <v>2008</v>
      </c>
      <c r="N2034">
        <v>6.5</v>
      </c>
      <c r="O2034">
        <v>-47128307</v>
      </c>
    </row>
    <row r="2035" spans="1:15" x14ac:dyDescent="0.3">
      <c r="A2035" t="s">
        <v>542</v>
      </c>
      <c r="B2035">
        <v>339</v>
      </c>
      <c r="C2035">
        <v>102</v>
      </c>
      <c r="D2035">
        <v>13750556</v>
      </c>
      <c r="E2035" t="s">
        <v>1576</v>
      </c>
      <c r="F2035" t="s">
        <v>1238</v>
      </c>
      <c r="G2035" t="s">
        <v>5062</v>
      </c>
      <c r="H2035">
        <v>111102</v>
      </c>
      <c r="I2035">
        <v>239</v>
      </c>
      <c r="J2035" t="s">
        <v>29</v>
      </c>
      <c r="K2035" t="s">
        <v>30</v>
      </c>
      <c r="L2035">
        <v>65000000</v>
      </c>
      <c r="M2035">
        <v>2014</v>
      </c>
      <c r="N2035">
        <v>6.5</v>
      </c>
      <c r="O2035">
        <v>-51249444</v>
      </c>
    </row>
    <row r="2036" spans="1:15" x14ac:dyDescent="0.3">
      <c r="A2036" t="s">
        <v>2891</v>
      </c>
      <c r="B2036">
        <v>166</v>
      </c>
      <c r="C2036">
        <v>96</v>
      </c>
      <c r="D2036">
        <v>83024900</v>
      </c>
      <c r="E2036" t="s">
        <v>2455</v>
      </c>
      <c r="F2036" t="s">
        <v>468</v>
      </c>
      <c r="G2036" t="s">
        <v>5064</v>
      </c>
      <c r="H2036">
        <v>62424</v>
      </c>
      <c r="I2036">
        <v>90</v>
      </c>
      <c r="J2036" t="s">
        <v>29</v>
      </c>
      <c r="K2036" t="s">
        <v>30</v>
      </c>
      <c r="L2036">
        <v>135000000</v>
      </c>
      <c r="M2036">
        <v>2013</v>
      </c>
      <c r="N2036">
        <v>6.5</v>
      </c>
      <c r="O2036">
        <v>-51975100</v>
      </c>
    </row>
    <row r="2037" spans="1:15" x14ac:dyDescent="0.3">
      <c r="A2037" t="s">
        <v>633</v>
      </c>
      <c r="B2037">
        <v>443</v>
      </c>
      <c r="C2037">
        <v>130</v>
      </c>
      <c r="D2037">
        <v>93417865</v>
      </c>
      <c r="E2037" t="s">
        <v>5066</v>
      </c>
      <c r="F2037" t="s">
        <v>1921</v>
      </c>
      <c r="G2037" t="s">
        <v>5067</v>
      </c>
      <c r="H2037">
        <v>128306</v>
      </c>
      <c r="I2037">
        <v>497</v>
      </c>
      <c r="J2037" t="s">
        <v>29</v>
      </c>
      <c r="K2037" t="s">
        <v>30</v>
      </c>
      <c r="L2037">
        <v>190000000</v>
      </c>
      <c r="M2037">
        <v>2015</v>
      </c>
      <c r="N2037">
        <v>6.5</v>
      </c>
      <c r="O2037">
        <v>-96582135</v>
      </c>
    </row>
    <row r="2038" spans="1:15" x14ac:dyDescent="0.3">
      <c r="A2038" t="s">
        <v>481</v>
      </c>
      <c r="B2038">
        <v>450</v>
      </c>
      <c r="C2038">
        <v>150</v>
      </c>
      <c r="D2038">
        <v>89289910</v>
      </c>
      <c r="E2038" t="s">
        <v>4339</v>
      </c>
      <c r="F2038" t="s">
        <v>482</v>
      </c>
      <c r="G2038" t="s">
        <v>5069</v>
      </c>
      <c r="H2038">
        <v>181792</v>
      </c>
      <c r="I2038">
        <v>711</v>
      </c>
      <c r="J2038" t="s">
        <v>29</v>
      </c>
      <c r="K2038" t="s">
        <v>30</v>
      </c>
      <c r="L2038">
        <v>215000000</v>
      </c>
      <c r="M2038">
        <v>2013</v>
      </c>
      <c r="N2038">
        <v>6.5</v>
      </c>
      <c r="O2038">
        <v>-125710090</v>
      </c>
    </row>
    <row r="2039" spans="1:15" x14ac:dyDescent="0.3">
      <c r="A2039" t="s">
        <v>3113</v>
      </c>
      <c r="B2039">
        <v>308</v>
      </c>
      <c r="C2039">
        <v>91</v>
      </c>
      <c r="D2039">
        <v>336029560</v>
      </c>
      <c r="E2039" t="s">
        <v>2231</v>
      </c>
      <c r="F2039" t="s">
        <v>834</v>
      </c>
      <c r="G2039" t="s">
        <v>5071</v>
      </c>
      <c r="H2039">
        <v>142403</v>
      </c>
      <c r="I2039">
        <v>275</v>
      </c>
      <c r="J2039" t="s">
        <v>29</v>
      </c>
      <c r="K2039" t="s">
        <v>30</v>
      </c>
      <c r="L2039">
        <v>74000000</v>
      </c>
      <c r="M2039">
        <v>2015</v>
      </c>
      <c r="N2039">
        <v>6.4</v>
      </c>
      <c r="O2039">
        <v>262029560</v>
      </c>
    </row>
    <row r="2040" spans="1:15" x14ac:dyDescent="0.3">
      <c r="A2040" t="s">
        <v>3014</v>
      </c>
      <c r="B2040">
        <v>179</v>
      </c>
      <c r="C2040">
        <v>108</v>
      </c>
      <c r="D2040">
        <v>250863268</v>
      </c>
      <c r="E2040" t="s">
        <v>5073</v>
      </c>
      <c r="F2040" t="s">
        <v>313</v>
      </c>
      <c r="G2040" t="s">
        <v>5074</v>
      </c>
      <c r="H2040">
        <v>234480</v>
      </c>
      <c r="I2040">
        <v>444</v>
      </c>
      <c r="J2040" t="s">
        <v>29</v>
      </c>
      <c r="K2040" t="s">
        <v>30</v>
      </c>
      <c r="L2040">
        <v>110000000</v>
      </c>
      <c r="M2040">
        <v>2006</v>
      </c>
      <c r="N2040">
        <v>6.4</v>
      </c>
      <c r="O2040">
        <v>140863268</v>
      </c>
    </row>
    <row r="2041" spans="1:15" x14ac:dyDescent="0.3">
      <c r="A2041" t="s">
        <v>3132</v>
      </c>
      <c r="B2041">
        <v>360</v>
      </c>
      <c r="C2041">
        <v>81</v>
      </c>
      <c r="D2041">
        <v>140530114</v>
      </c>
      <c r="E2041" t="s">
        <v>626</v>
      </c>
      <c r="F2041" t="s">
        <v>5076</v>
      </c>
      <c r="G2041" t="s">
        <v>5077</v>
      </c>
      <c r="H2041">
        <v>186786</v>
      </c>
      <c r="I2041">
        <v>3400</v>
      </c>
      <c r="J2041" t="s">
        <v>29</v>
      </c>
      <c r="K2041" t="s">
        <v>30</v>
      </c>
      <c r="L2041">
        <v>60000</v>
      </c>
      <c r="M2041">
        <v>1999</v>
      </c>
      <c r="N2041">
        <v>6.4</v>
      </c>
      <c r="O2041">
        <v>140470114</v>
      </c>
    </row>
    <row r="2042" spans="1:15" x14ac:dyDescent="0.3">
      <c r="A2042" t="s">
        <v>2511</v>
      </c>
      <c r="B2042">
        <v>351</v>
      </c>
      <c r="C2042">
        <v>97</v>
      </c>
      <c r="D2042">
        <v>150056505</v>
      </c>
      <c r="E2042" t="s">
        <v>676</v>
      </c>
      <c r="F2042" t="s">
        <v>5079</v>
      </c>
      <c r="G2042" t="s">
        <v>5080</v>
      </c>
      <c r="H2042">
        <v>216581</v>
      </c>
      <c r="I2042">
        <v>397</v>
      </c>
      <c r="J2042" t="s">
        <v>29</v>
      </c>
      <c r="K2042" t="s">
        <v>30</v>
      </c>
      <c r="L2042">
        <v>18000000</v>
      </c>
      <c r="M2042">
        <v>2014</v>
      </c>
      <c r="N2042">
        <v>6.4</v>
      </c>
      <c r="O2042">
        <v>132056505</v>
      </c>
    </row>
    <row r="2043" spans="1:15" x14ac:dyDescent="0.3">
      <c r="A2043" t="s">
        <v>3147</v>
      </c>
      <c r="B2043">
        <v>112</v>
      </c>
      <c r="C2043">
        <v>93</v>
      </c>
      <c r="D2043">
        <v>163479795</v>
      </c>
      <c r="E2043" t="s">
        <v>73</v>
      </c>
      <c r="F2043" t="s">
        <v>478</v>
      </c>
      <c r="G2043" t="s">
        <v>5081</v>
      </c>
      <c r="H2043">
        <v>161858</v>
      </c>
      <c r="I2043">
        <v>289</v>
      </c>
      <c r="J2043" t="s">
        <v>29</v>
      </c>
      <c r="K2043" t="s">
        <v>30</v>
      </c>
      <c r="L2043">
        <v>34200000</v>
      </c>
      <c r="M2043">
        <v>1999</v>
      </c>
      <c r="N2043">
        <v>6.4</v>
      </c>
      <c r="O2043">
        <v>129279795</v>
      </c>
    </row>
    <row r="2044" spans="1:15" x14ac:dyDescent="0.3">
      <c r="A2044" t="s">
        <v>746</v>
      </c>
      <c r="B2044">
        <v>50</v>
      </c>
      <c r="C2044">
        <v>100</v>
      </c>
      <c r="D2044">
        <v>153665036</v>
      </c>
      <c r="E2044" t="s">
        <v>1562</v>
      </c>
      <c r="F2044" t="s">
        <v>3617</v>
      </c>
      <c r="G2044" t="s">
        <v>5083</v>
      </c>
      <c r="H2044">
        <v>84824</v>
      </c>
      <c r="I2044">
        <v>95</v>
      </c>
      <c r="J2044" t="s">
        <v>29</v>
      </c>
      <c r="K2044" t="s">
        <v>30</v>
      </c>
      <c r="L2044">
        <v>28000000</v>
      </c>
      <c r="M2044">
        <v>1987</v>
      </c>
      <c r="N2044">
        <v>6.4</v>
      </c>
      <c r="O2044">
        <v>125665036</v>
      </c>
    </row>
    <row r="2045" spans="1:15" x14ac:dyDescent="0.3">
      <c r="A2045" t="s">
        <v>4295</v>
      </c>
      <c r="B2045">
        <v>64</v>
      </c>
      <c r="C2045">
        <v>97</v>
      </c>
      <c r="D2045">
        <v>144833357</v>
      </c>
      <c r="E2045" t="s">
        <v>4443</v>
      </c>
      <c r="F2045" t="s">
        <v>2114</v>
      </c>
      <c r="G2045" t="s">
        <v>5085</v>
      </c>
      <c r="H2045">
        <v>64742</v>
      </c>
      <c r="I2045">
        <v>111</v>
      </c>
      <c r="J2045" t="s">
        <v>29</v>
      </c>
      <c r="K2045" t="s">
        <v>30</v>
      </c>
      <c r="L2045">
        <v>22000000</v>
      </c>
      <c r="M2045">
        <v>1994</v>
      </c>
      <c r="N2045">
        <v>6.4</v>
      </c>
      <c r="O2045">
        <v>122833357</v>
      </c>
    </row>
    <row r="2046" spans="1:15" x14ac:dyDescent="0.3">
      <c r="A2046" t="s">
        <v>4274</v>
      </c>
      <c r="B2046">
        <v>142</v>
      </c>
      <c r="C2046">
        <v>108</v>
      </c>
      <c r="D2046">
        <v>145096820</v>
      </c>
      <c r="E2046" t="s">
        <v>676</v>
      </c>
      <c r="F2046" t="s">
        <v>3072</v>
      </c>
      <c r="G2046" t="s">
        <v>5087</v>
      </c>
      <c r="H2046">
        <v>200260</v>
      </c>
      <c r="I2046">
        <v>431</v>
      </c>
      <c r="J2046" t="s">
        <v>29</v>
      </c>
      <c r="K2046" t="s">
        <v>30</v>
      </c>
      <c r="L2046">
        <v>30000000</v>
      </c>
      <c r="M2046">
        <v>2001</v>
      </c>
      <c r="N2046">
        <v>6.4</v>
      </c>
      <c r="O2046">
        <v>115096820</v>
      </c>
    </row>
    <row r="2047" spans="1:15" x14ac:dyDescent="0.3">
      <c r="A2047" t="s">
        <v>2266</v>
      </c>
      <c r="B2047">
        <v>149</v>
      </c>
      <c r="C2047">
        <v>127</v>
      </c>
      <c r="D2047">
        <v>182805123</v>
      </c>
      <c r="E2047" t="s">
        <v>519</v>
      </c>
      <c r="F2047" t="s">
        <v>1921</v>
      </c>
      <c r="G2047" t="s">
        <v>5089</v>
      </c>
      <c r="H2047">
        <v>158864</v>
      </c>
      <c r="I2047">
        <v>395</v>
      </c>
      <c r="J2047" t="s">
        <v>29</v>
      </c>
      <c r="K2047" t="s">
        <v>30</v>
      </c>
      <c r="L2047">
        <v>70000000</v>
      </c>
      <c r="M2047">
        <v>2000</v>
      </c>
      <c r="N2047">
        <v>6.4</v>
      </c>
      <c r="O2047">
        <v>112805123</v>
      </c>
    </row>
    <row r="2048" spans="1:15" x14ac:dyDescent="0.3">
      <c r="A2048" t="s">
        <v>1013</v>
      </c>
      <c r="B2048">
        <v>96</v>
      </c>
      <c r="C2048">
        <v>96</v>
      </c>
      <c r="D2048">
        <v>150415432</v>
      </c>
      <c r="E2048" t="s">
        <v>5091</v>
      </c>
      <c r="F2048" t="s">
        <v>503</v>
      </c>
      <c r="G2048" t="s">
        <v>5092</v>
      </c>
      <c r="H2048">
        <v>117606</v>
      </c>
      <c r="I2048">
        <v>217</v>
      </c>
      <c r="J2048" t="s">
        <v>29</v>
      </c>
      <c r="K2048" t="s">
        <v>30</v>
      </c>
      <c r="L2048">
        <v>44000000</v>
      </c>
      <c r="M2048">
        <v>1985</v>
      </c>
      <c r="N2048">
        <v>6.4</v>
      </c>
      <c r="O2048">
        <v>106415432</v>
      </c>
    </row>
    <row r="2049" spans="1:15" x14ac:dyDescent="0.3">
      <c r="A2049" t="s">
        <v>278</v>
      </c>
      <c r="B2049">
        <v>142</v>
      </c>
      <c r="C2049">
        <v>124</v>
      </c>
      <c r="D2049">
        <v>172620724</v>
      </c>
      <c r="E2049" t="s">
        <v>1050</v>
      </c>
      <c r="F2049" t="s">
        <v>79</v>
      </c>
      <c r="G2049" t="s">
        <v>5094</v>
      </c>
      <c r="H2049">
        <v>146134</v>
      </c>
      <c r="I2049">
        <v>393</v>
      </c>
      <c r="J2049" t="s">
        <v>29</v>
      </c>
      <c r="K2049" t="s">
        <v>30</v>
      </c>
      <c r="L2049">
        <v>85000000</v>
      </c>
      <c r="M2049">
        <v>1997</v>
      </c>
      <c r="N2049">
        <v>6.4</v>
      </c>
      <c r="O2049">
        <v>87620724</v>
      </c>
    </row>
    <row r="2050" spans="1:15" x14ac:dyDescent="0.3">
      <c r="A2050" t="s">
        <v>1395</v>
      </c>
      <c r="B2050">
        <v>433</v>
      </c>
      <c r="C2050">
        <v>89</v>
      </c>
      <c r="D2050">
        <v>126546825</v>
      </c>
      <c r="E2050" t="s">
        <v>672</v>
      </c>
      <c r="F2050" t="s">
        <v>740</v>
      </c>
      <c r="G2050" t="s">
        <v>5095</v>
      </c>
      <c r="H2050">
        <v>327367</v>
      </c>
      <c r="I2050">
        <v>918</v>
      </c>
      <c r="J2050" t="s">
        <v>29</v>
      </c>
      <c r="K2050" t="s">
        <v>241</v>
      </c>
      <c r="L2050">
        <v>40000000</v>
      </c>
      <c r="M2050">
        <v>2014</v>
      </c>
      <c r="N2050">
        <v>6.4</v>
      </c>
      <c r="O2050">
        <v>86546825</v>
      </c>
    </row>
    <row r="2051" spans="1:15" x14ac:dyDescent="0.3">
      <c r="A2051" t="s">
        <v>1443</v>
      </c>
      <c r="B2051">
        <v>318</v>
      </c>
      <c r="C2051">
        <v>102</v>
      </c>
      <c r="D2051">
        <v>227946274</v>
      </c>
      <c r="E2051" t="s">
        <v>4219</v>
      </c>
      <c r="F2051" t="s">
        <v>665</v>
      </c>
      <c r="G2051" t="s">
        <v>5097</v>
      </c>
      <c r="H2051">
        <v>343648</v>
      </c>
      <c r="I2051">
        <v>590</v>
      </c>
      <c r="J2051" t="s">
        <v>29</v>
      </c>
      <c r="K2051" t="s">
        <v>30</v>
      </c>
      <c r="L2051">
        <v>150000000</v>
      </c>
      <c r="M2051">
        <v>2008</v>
      </c>
      <c r="N2051">
        <v>6.4</v>
      </c>
      <c r="O2051">
        <v>77946274</v>
      </c>
    </row>
    <row r="2052" spans="1:15" x14ac:dyDescent="0.3">
      <c r="A2052" t="s">
        <v>3466</v>
      </c>
      <c r="B2052">
        <v>134</v>
      </c>
      <c r="C2052">
        <v>113</v>
      </c>
      <c r="D2052">
        <v>158115031</v>
      </c>
      <c r="E2052" t="s">
        <v>5099</v>
      </c>
      <c r="F2052" t="s">
        <v>1823</v>
      </c>
      <c r="G2052" t="s">
        <v>5100</v>
      </c>
      <c r="H2052">
        <v>130070</v>
      </c>
      <c r="I2052">
        <v>316</v>
      </c>
      <c r="J2052" t="s">
        <v>29</v>
      </c>
      <c r="K2052" t="s">
        <v>30</v>
      </c>
      <c r="L2052">
        <v>82000000</v>
      </c>
      <c r="M2052">
        <v>2005</v>
      </c>
      <c r="N2052">
        <v>6.4</v>
      </c>
      <c r="O2052">
        <v>76115031</v>
      </c>
    </row>
    <row r="2053" spans="1:15" x14ac:dyDescent="0.3">
      <c r="A2053" t="s">
        <v>4261</v>
      </c>
      <c r="B2053">
        <v>226</v>
      </c>
      <c r="C2053">
        <v>93</v>
      </c>
      <c r="D2053">
        <v>238371987</v>
      </c>
      <c r="E2053" t="s">
        <v>296</v>
      </c>
      <c r="F2053" t="s">
        <v>2881</v>
      </c>
      <c r="G2053" t="s">
        <v>5102</v>
      </c>
      <c r="H2053">
        <v>138661</v>
      </c>
      <c r="I2053">
        <v>173</v>
      </c>
      <c r="J2053" t="s">
        <v>29</v>
      </c>
      <c r="K2053" t="s">
        <v>30</v>
      </c>
      <c r="L2053">
        <v>165000000</v>
      </c>
      <c r="M2053">
        <v>2010</v>
      </c>
      <c r="N2053">
        <v>6.4</v>
      </c>
      <c r="O2053">
        <v>73371987</v>
      </c>
    </row>
    <row r="2054" spans="1:15" x14ac:dyDescent="0.3">
      <c r="A2054" t="s">
        <v>2827</v>
      </c>
      <c r="B2054">
        <v>53</v>
      </c>
      <c r="C2054">
        <v>123</v>
      </c>
      <c r="D2054">
        <v>104632573</v>
      </c>
      <c r="E2054" t="s">
        <v>350</v>
      </c>
      <c r="F2054" t="s">
        <v>703</v>
      </c>
      <c r="G2054" t="s">
        <v>5104</v>
      </c>
      <c r="H2054">
        <v>63839</v>
      </c>
      <c r="I2054">
        <v>118</v>
      </c>
      <c r="J2054" t="s">
        <v>29</v>
      </c>
      <c r="K2054" t="s">
        <v>30</v>
      </c>
      <c r="L2054">
        <v>32000000</v>
      </c>
      <c r="M2054">
        <v>1996</v>
      </c>
      <c r="N2054">
        <v>6.4</v>
      </c>
      <c r="O2054">
        <v>72632573</v>
      </c>
    </row>
    <row r="2055" spans="1:15" x14ac:dyDescent="0.3">
      <c r="A2055" t="s">
        <v>3737</v>
      </c>
      <c r="B2055">
        <v>173</v>
      </c>
      <c r="C2055">
        <v>107</v>
      </c>
      <c r="D2055">
        <v>137340146</v>
      </c>
      <c r="E2055" t="s">
        <v>1585</v>
      </c>
      <c r="F2055" t="s">
        <v>1823</v>
      </c>
      <c r="G2055" t="s">
        <v>5106</v>
      </c>
      <c r="H2055">
        <v>246492</v>
      </c>
      <c r="I2055">
        <v>685</v>
      </c>
      <c r="J2055" t="s">
        <v>29</v>
      </c>
      <c r="K2055" t="s">
        <v>30</v>
      </c>
      <c r="L2055">
        <v>70000000</v>
      </c>
      <c r="M2055">
        <v>2006</v>
      </c>
      <c r="N2055">
        <v>6.4</v>
      </c>
      <c r="O2055">
        <v>67340146</v>
      </c>
    </row>
    <row r="2056" spans="1:15" x14ac:dyDescent="0.3">
      <c r="A2056" t="s">
        <v>2878</v>
      </c>
      <c r="B2056">
        <v>239</v>
      </c>
      <c r="C2056">
        <v>124</v>
      </c>
      <c r="D2056">
        <v>186739919</v>
      </c>
      <c r="E2056" t="s">
        <v>86</v>
      </c>
      <c r="F2056" t="s">
        <v>601</v>
      </c>
      <c r="G2056" t="s">
        <v>5108</v>
      </c>
      <c r="H2056">
        <v>333248</v>
      </c>
      <c r="I2056">
        <v>1159</v>
      </c>
      <c r="J2056" t="s">
        <v>29</v>
      </c>
      <c r="K2056" t="s">
        <v>30</v>
      </c>
      <c r="L2056">
        <v>125000000</v>
      </c>
      <c r="M2056">
        <v>2004</v>
      </c>
      <c r="N2056">
        <v>6.4</v>
      </c>
      <c r="O2056">
        <v>61739919</v>
      </c>
    </row>
    <row r="2057" spans="1:15" x14ac:dyDescent="0.3">
      <c r="A2057" t="s">
        <v>4269</v>
      </c>
      <c r="B2057">
        <v>140</v>
      </c>
      <c r="C2057">
        <v>116</v>
      </c>
      <c r="D2057">
        <v>105807520</v>
      </c>
      <c r="E2057" t="s">
        <v>289</v>
      </c>
      <c r="F2057" t="s">
        <v>145</v>
      </c>
      <c r="G2057" t="s">
        <v>5109</v>
      </c>
      <c r="H2057">
        <v>156717</v>
      </c>
      <c r="I2057">
        <v>357</v>
      </c>
      <c r="J2057" t="s">
        <v>29</v>
      </c>
      <c r="K2057" t="s">
        <v>30</v>
      </c>
      <c r="L2057">
        <v>50000000</v>
      </c>
      <c r="M2057">
        <v>2003</v>
      </c>
      <c r="N2057">
        <v>6.4</v>
      </c>
      <c r="O2057">
        <v>55807520</v>
      </c>
    </row>
    <row r="2058" spans="1:15" x14ac:dyDescent="0.3">
      <c r="A2058" t="s">
        <v>3373</v>
      </c>
      <c r="B2058">
        <v>161</v>
      </c>
      <c r="C2058">
        <v>129</v>
      </c>
      <c r="D2058">
        <v>93952276</v>
      </c>
      <c r="E2058" t="s">
        <v>699</v>
      </c>
      <c r="F2058" t="s">
        <v>5111</v>
      </c>
      <c r="G2058" t="s">
        <v>5112</v>
      </c>
      <c r="H2058">
        <v>132048</v>
      </c>
      <c r="I2058">
        <v>203</v>
      </c>
      <c r="J2058" t="s">
        <v>29</v>
      </c>
      <c r="K2058" t="s">
        <v>30</v>
      </c>
      <c r="L2058">
        <v>40000000</v>
      </c>
      <c r="M2058">
        <v>2009</v>
      </c>
      <c r="N2058">
        <v>6.4</v>
      </c>
      <c r="O2058">
        <v>53952276</v>
      </c>
    </row>
    <row r="2059" spans="1:15" x14ac:dyDescent="0.3">
      <c r="A2059" t="s">
        <v>3036</v>
      </c>
      <c r="B2059">
        <v>176</v>
      </c>
      <c r="C2059">
        <v>124</v>
      </c>
      <c r="D2059">
        <v>118471320</v>
      </c>
      <c r="E2059" t="s">
        <v>417</v>
      </c>
      <c r="F2059" t="s">
        <v>27</v>
      </c>
      <c r="G2059" t="s">
        <v>5114</v>
      </c>
      <c r="H2059">
        <v>86504</v>
      </c>
      <c r="I2059">
        <v>568</v>
      </c>
      <c r="J2059" t="s">
        <v>29</v>
      </c>
      <c r="K2059" t="s">
        <v>30</v>
      </c>
      <c r="L2059">
        <v>68000000</v>
      </c>
      <c r="M2059">
        <v>2002</v>
      </c>
      <c r="N2059">
        <v>6.4</v>
      </c>
      <c r="O2059">
        <v>50471320</v>
      </c>
    </row>
    <row r="2060" spans="1:15" x14ac:dyDescent="0.3">
      <c r="A2060" t="s">
        <v>643</v>
      </c>
      <c r="B2060">
        <v>134</v>
      </c>
      <c r="C2060">
        <v>143</v>
      </c>
      <c r="D2060">
        <v>82300000</v>
      </c>
      <c r="E2060" t="s">
        <v>327</v>
      </c>
      <c r="F2060" t="s">
        <v>1204</v>
      </c>
      <c r="G2060" t="s">
        <v>5116</v>
      </c>
      <c r="H2060">
        <v>63330</v>
      </c>
      <c r="I2060">
        <v>405</v>
      </c>
      <c r="J2060" t="s">
        <v>29</v>
      </c>
      <c r="K2060" t="s">
        <v>30</v>
      </c>
      <c r="L2060">
        <v>35000000</v>
      </c>
      <c r="M2060">
        <v>1979</v>
      </c>
      <c r="N2060">
        <v>6.4</v>
      </c>
      <c r="O2060">
        <v>47300000</v>
      </c>
    </row>
    <row r="2061" spans="1:15" x14ac:dyDescent="0.3">
      <c r="A2061" t="s">
        <v>1892</v>
      </c>
      <c r="B2061">
        <v>129</v>
      </c>
      <c r="C2061">
        <v>105</v>
      </c>
      <c r="D2061">
        <v>116735231</v>
      </c>
      <c r="E2061" t="s">
        <v>1366</v>
      </c>
      <c r="F2061" t="s">
        <v>1327</v>
      </c>
      <c r="G2061" t="s">
        <v>5118</v>
      </c>
      <c r="H2061">
        <v>56646</v>
      </c>
      <c r="I2061">
        <v>336</v>
      </c>
      <c r="J2061" t="s">
        <v>29</v>
      </c>
      <c r="K2061" t="s">
        <v>30</v>
      </c>
      <c r="L2061">
        <v>70000000</v>
      </c>
      <c r="M2061">
        <v>1999</v>
      </c>
      <c r="N2061">
        <v>6.4</v>
      </c>
      <c r="O2061">
        <v>46735231</v>
      </c>
    </row>
    <row r="2062" spans="1:15" x14ac:dyDescent="0.3">
      <c r="A2062" t="s">
        <v>3012</v>
      </c>
      <c r="B2062">
        <v>191</v>
      </c>
      <c r="C2062">
        <v>102</v>
      </c>
      <c r="D2062">
        <v>64149837</v>
      </c>
      <c r="E2062" t="s">
        <v>2138</v>
      </c>
      <c r="F2062" t="s">
        <v>5120</v>
      </c>
      <c r="G2062" t="s">
        <v>5121</v>
      </c>
      <c r="H2062">
        <v>146899</v>
      </c>
      <c r="I2062">
        <v>185</v>
      </c>
      <c r="J2062" t="s">
        <v>29</v>
      </c>
      <c r="K2062" t="s">
        <v>30</v>
      </c>
      <c r="L2062">
        <v>20000000</v>
      </c>
      <c r="M2062">
        <v>2009</v>
      </c>
      <c r="N2062">
        <v>6.4</v>
      </c>
      <c r="O2062">
        <v>44149837</v>
      </c>
    </row>
    <row r="2063" spans="1:15" x14ac:dyDescent="0.3">
      <c r="A2063" t="s">
        <v>278</v>
      </c>
      <c r="B2063">
        <v>231</v>
      </c>
      <c r="C2063">
        <v>130</v>
      </c>
      <c r="D2063">
        <v>182618434</v>
      </c>
      <c r="E2063" t="s">
        <v>1050</v>
      </c>
      <c r="F2063" t="s">
        <v>5123</v>
      </c>
      <c r="G2063" t="s">
        <v>5124</v>
      </c>
      <c r="H2063">
        <v>133076</v>
      </c>
      <c r="I2063">
        <v>779</v>
      </c>
      <c r="J2063" t="s">
        <v>29</v>
      </c>
      <c r="K2063" t="s">
        <v>30</v>
      </c>
      <c r="L2063">
        <v>140000000</v>
      </c>
      <c r="M2063">
        <v>2000</v>
      </c>
      <c r="N2063">
        <v>6.4</v>
      </c>
      <c r="O2063">
        <v>42618434</v>
      </c>
    </row>
    <row r="2064" spans="1:15" x14ac:dyDescent="0.3">
      <c r="A2064" t="s">
        <v>2149</v>
      </c>
      <c r="B2064">
        <v>22</v>
      </c>
      <c r="C2064">
        <v>100</v>
      </c>
      <c r="D2064">
        <v>50752337</v>
      </c>
      <c r="E2064" t="s">
        <v>3307</v>
      </c>
      <c r="F2064" t="s">
        <v>5126</v>
      </c>
      <c r="G2064" t="s">
        <v>5127</v>
      </c>
      <c r="H2064">
        <v>44502</v>
      </c>
      <c r="I2064">
        <v>46</v>
      </c>
      <c r="J2064" t="s">
        <v>29</v>
      </c>
      <c r="K2064" t="s">
        <v>30</v>
      </c>
      <c r="L2064">
        <v>10000000</v>
      </c>
      <c r="M2064">
        <v>1992</v>
      </c>
      <c r="N2064">
        <v>6.4</v>
      </c>
      <c r="O2064">
        <v>40752337</v>
      </c>
    </row>
    <row r="2065" spans="1:15" x14ac:dyDescent="0.3">
      <c r="A2065" t="s">
        <v>3106</v>
      </c>
      <c r="B2065">
        <v>462</v>
      </c>
      <c r="C2065">
        <v>95</v>
      </c>
      <c r="D2065">
        <v>54322273</v>
      </c>
      <c r="E2065" t="s">
        <v>5129</v>
      </c>
      <c r="F2065" t="s">
        <v>947</v>
      </c>
      <c r="G2065" t="s">
        <v>5130</v>
      </c>
      <c r="H2065">
        <v>139749</v>
      </c>
      <c r="I2065">
        <v>509</v>
      </c>
      <c r="J2065" t="s">
        <v>29</v>
      </c>
      <c r="K2065" t="s">
        <v>200</v>
      </c>
      <c r="L2065">
        <v>17000000</v>
      </c>
      <c r="M2065">
        <v>2012</v>
      </c>
      <c r="N2065">
        <v>6.4</v>
      </c>
      <c r="O2065">
        <v>37322273</v>
      </c>
    </row>
    <row r="2066" spans="1:15" x14ac:dyDescent="0.3">
      <c r="A2066" t="s">
        <v>4432</v>
      </c>
      <c r="B2066">
        <v>67</v>
      </c>
      <c r="C2066">
        <v>106</v>
      </c>
      <c r="D2066">
        <v>52885587</v>
      </c>
      <c r="E2066" t="s">
        <v>2063</v>
      </c>
      <c r="F2066" t="s">
        <v>2075</v>
      </c>
      <c r="G2066" t="s">
        <v>5132</v>
      </c>
      <c r="H2066">
        <v>35312</v>
      </c>
      <c r="I2066">
        <v>267</v>
      </c>
      <c r="J2066" t="s">
        <v>29</v>
      </c>
      <c r="K2066" t="s">
        <v>30</v>
      </c>
      <c r="L2066">
        <v>16000000</v>
      </c>
      <c r="M2066">
        <v>1999</v>
      </c>
      <c r="N2066">
        <v>6.4</v>
      </c>
      <c r="O2066">
        <v>36885587</v>
      </c>
    </row>
    <row r="2067" spans="1:15" x14ac:dyDescent="0.3">
      <c r="A2067" t="s">
        <v>2093</v>
      </c>
      <c r="B2067">
        <v>159</v>
      </c>
      <c r="C2067">
        <v>101</v>
      </c>
      <c r="D2067">
        <v>131536019</v>
      </c>
      <c r="E2067" t="s">
        <v>2320</v>
      </c>
      <c r="F2067" t="s">
        <v>3567</v>
      </c>
      <c r="G2067" t="s">
        <v>5134</v>
      </c>
      <c r="H2067">
        <v>58498</v>
      </c>
      <c r="I2067">
        <v>99</v>
      </c>
      <c r="J2067" t="s">
        <v>29</v>
      </c>
      <c r="K2067" t="s">
        <v>30</v>
      </c>
      <c r="L2067">
        <v>103000000</v>
      </c>
      <c r="M2067">
        <v>2014</v>
      </c>
      <c r="N2067">
        <v>6.4</v>
      </c>
      <c r="O2067">
        <v>28536019</v>
      </c>
    </row>
    <row r="2068" spans="1:15" x14ac:dyDescent="0.3">
      <c r="A2068" t="s">
        <v>2756</v>
      </c>
      <c r="B2068">
        <v>88</v>
      </c>
      <c r="C2068">
        <v>94</v>
      </c>
      <c r="D2068">
        <v>49002815</v>
      </c>
      <c r="E2068" t="s">
        <v>1669</v>
      </c>
      <c r="F2068" t="s">
        <v>3623</v>
      </c>
      <c r="G2068" t="s">
        <v>5136</v>
      </c>
      <c r="H2068">
        <v>15665</v>
      </c>
      <c r="I2068">
        <v>35</v>
      </c>
      <c r="J2068" t="s">
        <v>29</v>
      </c>
      <c r="K2068" t="s">
        <v>30</v>
      </c>
      <c r="L2068">
        <v>22000000</v>
      </c>
      <c r="M2068">
        <v>2012</v>
      </c>
      <c r="N2068">
        <v>6.4</v>
      </c>
      <c r="O2068">
        <v>27002815</v>
      </c>
    </row>
    <row r="2069" spans="1:15" x14ac:dyDescent="0.3">
      <c r="A2069" t="s">
        <v>1655</v>
      </c>
      <c r="B2069">
        <v>178</v>
      </c>
      <c r="C2069">
        <v>102</v>
      </c>
      <c r="D2069">
        <v>55845943</v>
      </c>
      <c r="E2069" t="s">
        <v>1576</v>
      </c>
      <c r="F2069" t="s">
        <v>482</v>
      </c>
      <c r="G2069" t="s">
        <v>5138</v>
      </c>
      <c r="H2069">
        <v>130094</v>
      </c>
      <c r="I2069">
        <v>471</v>
      </c>
      <c r="J2069" t="s">
        <v>29</v>
      </c>
      <c r="K2069" t="s">
        <v>30</v>
      </c>
      <c r="L2069">
        <v>29000000</v>
      </c>
      <c r="M2069">
        <v>2003</v>
      </c>
      <c r="N2069">
        <v>6.4</v>
      </c>
      <c r="O2069">
        <v>26845943</v>
      </c>
    </row>
    <row r="2070" spans="1:15" x14ac:dyDescent="0.3">
      <c r="A2070" t="s">
        <v>3348</v>
      </c>
      <c r="B2070">
        <v>265</v>
      </c>
      <c r="C2070">
        <v>108</v>
      </c>
      <c r="D2070">
        <v>41777564</v>
      </c>
      <c r="E2070" t="s">
        <v>626</v>
      </c>
      <c r="F2070" t="s">
        <v>5140</v>
      </c>
      <c r="G2070" t="s">
        <v>5141</v>
      </c>
      <c r="H2070">
        <v>129719</v>
      </c>
      <c r="I2070">
        <v>855</v>
      </c>
      <c r="J2070" t="s">
        <v>29</v>
      </c>
      <c r="K2070" t="s">
        <v>30</v>
      </c>
      <c r="L2070">
        <v>15000000</v>
      </c>
      <c r="M2070">
        <v>2006</v>
      </c>
      <c r="N2070">
        <v>6.4</v>
      </c>
      <c r="O2070">
        <v>26777564</v>
      </c>
    </row>
    <row r="2071" spans="1:15" x14ac:dyDescent="0.3">
      <c r="A2071" t="s">
        <v>67</v>
      </c>
      <c r="B2071">
        <v>169</v>
      </c>
      <c r="C2071">
        <v>130</v>
      </c>
      <c r="D2071">
        <v>90454043</v>
      </c>
      <c r="E2071" t="s">
        <v>715</v>
      </c>
      <c r="F2071" t="s">
        <v>67</v>
      </c>
      <c r="G2071" t="s">
        <v>5143</v>
      </c>
      <c r="H2071">
        <v>60165</v>
      </c>
      <c r="I2071">
        <v>326</v>
      </c>
      <c r="J2071" t="s">
        <v>29</v>
      </c>
      <c r="K2071" t="s">
        <v>30</v>
      </c>
      <c r="L2071">
        <v>65000000</v>
      </c>
      <c r="M2071">
        <v>2000</v>
      </c>
      <c r="N2071">
        <v>6.4</v>
      </c>
      <c r="O2071">
        <v>25454043</v>
      </c>
    </row>
    <row r="2072" spans="1:15" x14ac:dyDescent="0.3">
      <c r="A2072" t="s">
        <v>1655</v>
      </c>
      <c r="B2072">
        <v>154</v>
      </c>
      <c r="C2072">
        <v>104</v>
      </c>
      <c r="D2072">
        <v>40064955</v>
      </c>
      <c r="E2072" t="s">
        <v>452</v>
      </c>
      <c r="F2072" t="s">
        <v>5145</v>
      </c>
      <c r="G2072" t="s">
        <v>5146</v>
      </c>
      <c r="H2072">
        <v>92074</v>
      </c>
      <c r="I2072">
        <v>502</v>
      </c>
      <c r="J2072" t="s">
        <v>29</v>
      </c>
      <c r="K2072" t="s">
        <v>30</v>
      </c>
      <c r="L2072">
        <v>15000000</v>
      </c>
      <c r="M2072">
        <v>1998</v>
      </c>
      <c r="N2072">
        <v>6.4</v>
      </c>
      <c r="O2072">
        <v>25064955</v>
      </c>
    </row>
    <row r="2073" spans="1:15" x14ac:dyDescent="0.3">
      <c r="A2073" t="s">
        <v>3147</v>
      </c>
      <c r="B2073">
        <v>204</v>
      </c>
      <c r="C2073">
        <v>117</v>
      </c>
      <c r="D2073">
        <v>103028109</v>
      </c>
      <c r="E2073" t="s">
        <v>289</v>
      </c>
      <c r="F2073" t="s">
        <v>1823</v>
      </c>
      <c r="G2073" t="s">
        <v>5148</v>
      </c>
      <c r="H2073">
        <v>172878</v>
      </c>
      <c r="I2073">
        <v>203</v>
      </c>
      <c r="J2073" t="s">
        <v>29</v>
      </c>
      <c r="K2073" t="s">
        <v>30</v>
      </c>
      <c r="L2073">
        <v>80000000</v>
      </c>
      <c r="M2073">
        <v>2011</v>
      </c>
      <c r="N2073">
        <v>6.4</v>
      </c>
      <c r="O2073">
        <v>23028109</v>
      </c>
    </row>
    <row r="2074" spans="1:15" x14ac:dyDescent="0.3">
      <c r="A2074" t="s">
        <v>3704</v>
      </c>
      <c r="B2074">
        <v>218</v>
      </c>
      <c r="C2074">
        <v>103</v>
      </c>
      <c r="D2074">
        <v>80021740</v>
      </c>
      <c r="E2074" t="s">
        <v>5150</v>
      </c>
      <c r="F2074" t="s">
        <v>5151</v>
      </c>
      <c r="G2074" t="s">
        <v>5152</v>
      </c>
      <c r="H2074">
        <v>47968</v>
      </c>
      <c r="I2074">
        <v>154</v>
      </c>
      <c r="J2074" t="s">
        <v>29</v>
      </c>
      <c r="K2074" t="s">
        <v>30</v>
      </c>
      <c r="L2074">
        <v>58000000</v>
      </c>
      <c r="M2074">
        <v>2015</v>
      </c>
      <c r="N2074">
        <v>6.4</v>
      </c>
      <c r="O2074">
        <v>22021740</v>
      </c>
    </row>
    <row r="2075" spans="1:15" x14ac:dyDescent="0.3">
      <c r="A2075" t="s">
        <v>3704</v>
      </c>
      <c r="B2075">
        <v>218</v>
      </c>
      <c r="C2075">
        <v>103</v>
      </c>
      <c r="D2075">
        <v>80021740</v>
      </c>
      <c r="E2075" t="s">
        <v>5150</v>
      </c>
      <c r="F2075" t="s">
        <v>5151</v>
      </c>
      <c r="G2075" t="s">
        <v>5152</v>
      </c>
      <c r="H2075">
        <v>47988</v>
      </c>
      <c r="I2075">
        <v>154</v>
      </c>
      <c r="J2075" t="s">
        <v>29</v>
      </c>
      <c r="K2075" t="s">
        <v>30</v>
      </c>
      <c r="L2075">
        <v>58000000</v>
      </c>
      <c r="M2075">
        <v>2015</v>
      </c>
      <c r="N2075">
        <v>6.4</v>
      </c>
      <c r="O2075">
        <v>22021740</v>
      </c>
    </row>
    <row r="2076" spans="1:15" x14ac:dyDescent="0.3">
      <c r="A2076" t="s">
        <v>1864</v>
      </c>
      <c r="B2076">
        <v>83</v>
      </c>
      <c r="C2076">
        <v>132</v>
      </c>
      <c r="D2076">
        <v>56876365</v>
      </c>
      <c r="E2076" t="s">
        <v>171</v>
      </c>
      <c r="F2076" t="s">
        <v>87</v>
      </c>
      <c r="G2076" t="s">
        <v>5155</v>
      </c>
      <c r="H2076">
        <v>125219</v>
      </c>
      <c r="I2076">
        <v>244</v>
      </c>
      <c r="J2076" t="s">
        <v>29</v>
      </c>
      <c r="K2076" t="s">
        <v>30</v>
      </c>
      <c r="L2076">
        <v>35000000</v>
      </c>
      <c r="M2076">
        <v>1998</v>
      </c>
      <c r="N2076">
        <v>6.4</v>
      </c>
      <c r="O2076">
        <v>21876365</v>
      </c>
    </row>
    <row r="2077" spans="1:15" x14ac:dyDescent="0.3">
      <c r="A2077" t="s">
        <v>3466</v>
      </c>
      <c r="B2077">
        <v>43</v>
      </c>
      <c r="C2077">
        <v>83</v>
      </c>
      <c r="D2077">
        <v>51109400</v>
      </c>
      <c r="E2077" t="s">
        <v>338</v>
      </c>
      <c r="F2077" t="s">
        <v>3652</v>
      </c>
      <c r="G2077" t="s">
        <v>5157</v>
      </c>
      <c r="H2077">
        <v>76850</v>
      </c>
      <c r="I2077">
        <v>85</v>
      </c>
      <c r="J2077" t="s">
        <v>29</v>
      </c>
      <c r="K2077" t="s">
        <v>30</v>
      </c>
      <c r="L2077">
        <v>30000000</v>
      </c>
      <c r="M2077">
        <v>1994</v>
      </c>
      <c r="N2077">
        <v>6.4</v>
      </c>
      <c r="O2077">
        <v>21109400</v>
      </c>
    </row>
    <row r="2078" spans="1:15" x14ac:dyDescent="0.3">
      <c r="A2078" t="s">
        <v>2566</v>
      </c>
      <c r="B2078">
        <v>249</v>
      </c>
      <c r="C2078">
        <v>132</v>
      </c>
      <c r="D2078">
        <v>81687587</v>
      </c>
      <c r="E2078" t="s">
        <v>672</v>
      </c>
      <c r="F2078" t="s">
        <v>3692</v>
      </c>
      <c r="G2078" t="s">
        <v>5159</v>
      </c>
      <c r="H2078">
        <v>138246</v>
      </c>
      <c r="I2078">
        <v>360</v>
      </c>
      <c r="J2078" t="s">
        <v>29</v>
      </c>
      <c r="K2078" t="s">
        <v>30</v>
      </c>
      <c r="L2078">
        <v>61000000</v>
      </c>
      <c r="M2078">
        <v>2015</v>
      </c>
      <c r="N2078">
        <v>6.4</v>
      </c>
      <c r="O2078">
        <v>20687587</v>
      </c>
    </row>
    <row r="2079" spans="1:15" x14ac:dyDescent="0.3">
      <c r="A2079" t="s">
        <v>2289</v>
      </c>
      <c r="B2079">
        <v>191</v>
      </c>
      <c r="C2079">
        <v>109</v>
      </c>
      <c r="D2079">
        <v>31990064</v>
      </c>
      <c r="E2079" t="s">
        <v>2585</v>
      </c>
      <c r="F2079" t="s">
        <v>5161</v>
      </c>
      <c r="G2079" t="s">
        <v>5162</v>
      </c>
      <c r="H2079">
        <v>63390</v>
      </c>
      <c r="I2079">
        <v>160</v>
      </c>
      <c r="J2079" t="s">
        <v>29</v>
      </c>
      <c r="K2079" t="s">
        <v>30</v>
      </c>
      <c r="L2079">
        <v>12000000</v>
      </c>
      <c r="M2079">
        <v>2015</v>
      </c>
      <c r="N2079">
        <v>6.4</v>
      </c>
      <c r="O2079">
        <v>19990064</v>
      </c>
    </row>
    <row r="2080" spans="1:15" x14ac:dyDescent="0.3">
      <c r="A2080" t="s">
        <v>1080</v>
      </c>
      <c r="B2080">
        <v>525</v>
      </c>
      <c r="C2080">
        <v>130</v>
      </c>
      <c r="D2080">
        <v>234903076</v>
      </c>
      <c r="E2080" t="s">
        <v>1674</v>
      </c>
      <c r="F2080" t="s">
        <v>5164</v>
      </c>
      <c r="G2080" t="s">
        <v>5165</v>
      </c>
      <c r="H2080">
        <v>175409</v>
      </c>
      <c r="I2080">
        <v>511</v>
      </c>
      <c r="J2080" t="s">
        <v>29</v>
      </c>
      <c r="K2080" t="s">
        <v>30</v>
      </c>
      <c r="L2080">
        <v>215000000</v>
      </c>
      <c r="M2080">
        <v>2013</v>
      </c>
      <c r="N2080">
        <v>6.4</v>
      </c>
      <c r="O2080">
        <v>19903076</v>
      </c>
    </row>
    <row r="2081" spans="1:15" x14ac:dyDescent="0.3">
      <c r="A2081" t="s">
        <v>1080</v>
      </c>
      <c r="B2081">
        <v>525</v>
      </c>
      <c r="C2081">
        <v>130</v>
      </c>
      <c r="D2081">
        <v>234903076</v>
      </c>
      <c r="E2081" t="s">
        <v>1674</v>
      </c>
      <c r="F2081" t="s">
        <v>5164</v>
      </c>
      <c r="G2081" t="s">
        <v>5165</v>
      </c>
      <c r="H2081">
        <v>175413</v>
      </c>
      <c r="I2081">
        <v>511</v>
      </c>
      <c r="J2081" t="s">
        <v>29</v>
      </c>
      <c r="K2081" t="s">
        <v>30</v>
      </c>
      <c r="L2081">
        <v>215000000</v>
      </c>
      <c r="M2081">
        <v>2013</v>
      </c>
      <c r="N2081">
        <v>6.4</v>
      </c>
      <c r="O2081">
        <v>19903076</v>
      </c>
    </row>
    <row r="2082" spans="1:15" x14ac:dyDescent="0.3">
      <c r="A2082" t="s">
        <v>3116</v>
      </c>
      <c r="B2082">
        <v>179</v>
      </c>
      <c r="C2082">
        <v>90</v>
      </c>
      <c r="D2082">
        <v>24809547</v>
      </c>
      <c r="E2082" t="s">
        <v>73</v>
      </c>
      <c r="F2082" t="s">
        <v>3559</v>
      </c>
      <c r="G2082" t="s">
        <v>5168</v>
      </c>
      <c r="H2082">
        <v>74875</v>
      </c>
      <c r="I2082">
        <v>115</v>
      </c>
      <c r="J2082" t="s">
        <v>29</v>
      </c>
      <c r="K2082" t="s">
        <v>30</v>
      </c>
      <c r="L2082">
        <v>5000000</v>
      </c>
      <c r="M2082">
        <v>2011</v>
      </c>
      <c r="N2082">
        <v>6.4</v>
      </c>
      <c r="O2082">
        <v>19809547</v>
      </c>
    </row>
    <row r="2083" spans="1:15" x14ac:dyDescent="0.3">
      <c r="A2083" t="s">
        <v>4086</v>
      </c>
      <c r="B2083">
        <v>131</v>
      </c>
      <c r="C2083">
        <v>106</v>
      </c>
      <c r="D2083">
        <v>59068786</v>
      </c>
      <c r="E2083" t="s">
        <v>2017</v>
      </c>
      <c r="F2083" t="s">
        <v>5170</v>
      </c>
      <c r="G2083" t="s">
        <v>5171</v>
      </c>
      <c r="H2083">
        <v>86902</v>
      </c>
      <c r="I2083">
        <v>411</v>
      </c>
      <c r="J2083" t="s">
        <v>29</v>
      </c>
      <c r="K2083" t="s">
        <v>30</v>
      </c>
      <c r="L2083">
        <v>40000000</v>
      </c>
      <c r="M2083">
        <v>2001</v>
      </c>
      <c r="N2083">
        <v>6.4</v>
      </c>
      <c r="O2083">
        <v>19068786</v>
      </c>
    </row>
    <row r="2084" spans="1:15" x14ac:dyDescent="0.3">
      <c r="A2084" t="s">
        <v>3785</v>
      </c>
      <c r="B2084">
        <v>96</v>
      </c>
      <c r="C2084">
        <v>106</v>
      </c>
      <c r="D2084">
        <v>32645546</v>
      </c>
      <c r="E2084" t="s">
        <v>157</v>
      </c>
      <c r="F2084" t="s">
        <v>5173</v>
      </c>
      <c r="G2084" t="s">
        <v>5174</v>
      </c>
      <c r="H2084">
        <v>8427</v>
      </c>
      <c r="I2084">
        <v>88</v>
      </c>
      <c r="J2084" t="s">
        <v>29</v>
      </c>
      <c r="K2084" t="s">
        <v>30</v>
      </c>
      <c r="L2084">
        <v>14000000</v>
      </c>
      <c r="M2084">
        <v>2005</v>
      </c>
      <c r="N2084">
        <v>6.4</v>
      </c>
      <c r="O2084">
        <v>18645546</v>
      </c>
    </row>
    <row r="2085" spans="1:15" x14ac:dyDescent="0.3">
      <c r="A2085" t="s">
        <v>3168</v>
      </c>
      <c r="B2085">
        <v>331</v>
      </c>
      <c r="C2085">
        <v>105</v>
      </c>
      <c r="D2085">
        <v>29959436</v>
      </c>
      <c r="E2085" t="s">
        <v>60</v>
      </c>
      <c r="F2085" t="s">
        <v>1539</v>
      </c>
      <c r="G2085" t="s">
        <v>5176</v>
      </c>
      <c r="H2085">
        <v>82327</v>
      </c>
      <c r="I2085">
        <v>350</v>
      </c>
      <c r="J2085" t="s">
        <v>29</v>
      </c>
      <c r="K2085" t="s">
        <v>200</v>
      </c>
      <c r="L2085">
        <v>13000000</v>
      </c>
      <c r="M2085">
        <v>2011</v>
      </c>
      <c r="N2085">
        <v>6.4</v>
      </c>
      <c r="O2085">
        <v>16959436</v>
      </c>
    </row>
    <row r="2086" spans="1:15" x14ac:dyDescent="0.3">
      <c r="A2086" t="s">
        <v>959</v>
      </c>
      <c r="B2086">
        <v>198</v>
      </c>
      <c r="C2086">
        <v>125</v>
      </c>
      <c r="D2086">
        <v>125531634</v>
      </c>
      <c r="E2086" t="s">
        <v>543</v>
      </c>
      <c r="F2086" t="s">
        <v>93</v>
      </c>
      <c r="G2086" t="s">
        <v>5178</v>
      </c>
      <c r="H2086">
        <v>284852</v>
      </c>
      <c r="I2086">
        <v>627</v>
      </c>
      <c r="J2086" t="s">
        <v>29</v>
      </c>
      <c r="K2086" t="s">
        <v>30</v>
      </c>
      <c r="L2086">
        <v>110000000</v>
      </c>
      <c r="M2086">
        <v>2004</v>
      </c>
      <c r="N2086">
        <v>6.4</v>
      </c>
      <c r="O2086">
        <v>15531634</v>
      </c>
    </row>
    <row r="2087" spans="1:15" x14ac:dyDescent="0.3">
      <c r="A2087" t="s">
        <v>4306</v>
      </c>
      <c r="B2087">
        <v>96</v>
      </c>
      <c r="C2087">
        <v>94</v>
      </c>
      <c r="D2087">
        <v>21005329</v>
      </c>
      <c r="E2087" t="s">
        <v>289</v>
      </c>
      <c r="F2087" t="s">
        <v>468</v>
      </c>
      <c r="G2087" t="s">
        <v>5180</v>
      </c>
      <c r="H2087">
        <v>89128</v>
      </c>
      <c r="I2087">
        <v>258</v>
      </c>
      <c r="J2087" t="s">
        <v>29</v>
      </c>
      <c r="K2087" t="s">
        <v>227</v>
      </c>
      <c r="L2087">
        <v>6000000</v>
      </c>
      <c r="M2087">
        <v>2002</v>
      </c>
      <c r="N2087">
        <v>6.4</v>
      </c>
      <c r="O2087">
        <v>15005329</v>
      </c>
    </row>
    <row r="2088" spans="1:15" x14ac:dyDescent="0.3">
      <c r="A2088" t="s">
        <v>4052</v>
      </c>
      <c r="B2088">
        <v>265</v>
      </c>
      <c r="C2088">
        <v>101</v>
      </c>
      <c r="D2088">
        <v>50213619</v>
      </c>
      <c r="E2088" t="s">
        <v>5181</v>
      </c>
      <c r="F2088" t="s">
        <v>2600</v>
      </c>
      <c r="G2088" t="s">
        <v>5182</v>
      </c>
      <c r="H2088">
        <v>139184</v>
      </c>
      <c r="I2088">
        <v>243</v>
      </c>
      <c r="J2088" t="s">
        <v>29</v>
      </c>
      <c r="K2088" t="s">
        <v>30</v>
      </c>
      <c r="L2088">
        <v>36000000</v>
      </c>
      <c r="M2088">
        <v>2010</v>
      </c>
      <c r="N2088">
        <v>6.4</v>
      </c>
      <c r="O2088">
        <v>14213619</v>
      </c>
    </row>
    <row r="2089" spans="1:15" x14ac:dyDescent="0.3">
      <c r="A2089" t="s">
        <v>2758</v>
      </c>
      <c r="B2089">
        <v>74</v>
      </c>
      <c r="C2089">
        <v>124</v>
      </c>
      <c r="D2089">
        <v>84049211</v>
      </c>
      <c r="E2089" t="s">
        <v>715</v>
      </c>
      <c r="F2089" t="s">
        <v>503</v>
      </c>
      <c r="G2089" t="s">
        <v>5184</v>
      </c>
      <c r="H2089">
        <v>96096</v>
      </c>
      <c r="I2089">
        <v>172</v>
      </c>
      <c r="J2089" t="s">
        <v>29</v>
      </c>
      <c r="K2089" t="s">
        <v>30</v>
      </c>
      <c r="L2089">
        <v>70000000</v>
      </c>
      <c r="M2089">
        <v>1993</v>
      </c>
      <c r="N2089">
        <v>6.4</v>
      </c>
      <c r="O2089">
        <v>14049211</v>
      </c>
    </row>
    <row r="2090" spans="1:15" x14ac:dyDescent="0.3">
      <c r="A2090" t="s">
        <v>3033</v>
      </c>
      <c r="B2090">
        <v>60</v>
      </c>
      <c r="C2090">
        <v>133</v>
      </c>
      <c r="D2090">
        <v>68750000</v>
      </c>
      <c r="E2090" t="s">
        <v>715</v>
      </c>
      <c r="F2090" t="s">
        <v>2897</v>
      </c>
      <c r="G2090" t="s">
        <v>5186</v>
      </c>
      <c r="H2090">
        <v>40858</v>
      </c>
      <c r="I2090">
        <v>144</v>
      </c>
      <c r="J2090" t="s">
        <v>29</v>
      </c>
      <c r="K2090" t="s">
        <v>30</v>
      </c>
      <c r="L2090">
        <v>55000000</v>
      </c>
      <c r="M2090">
        <v>1996</v>
      </c>
      <c r="N2090">
        <v>6.4</v>
      </c>
      <c r="O2090">
        <v>13750000</v>
      </c>
    </row>
    <row r="2091" spans="1:15" x14ac:dyDescent="0.3">
      <c r="A2091" t="s">
        <v>4146</v>
      </c>
      <c r="B2091">
        <v>91</v>
      </c>
      <c r="C2091">
        <v>105</v>
      </c>
      <c r="D2091">
        <v>33687630</v>
      </c>
      <c r="E2091" t="s">
        <v>289</v>
      </c>
      <c r="F2091" t="s">
        <v>2300</v>
      </c>
      <c r="G2091" t="s">
        <v>5188</v>
      </c>
      <c r="H2091">
        <v>116762</v>
      </c>
      <c r="I2091">
        <v>261</v>
      </c>
      <c r="J2091" t="s">
        <v>29</v>
      </c>
      <c r="K2091" t="s">
        <v>30</v>
      </c>
      <c r="L2091">
        <v>20000000</v>
      </c>
      <c r="M2091">
        <v>2006</v>
      </c>
      <c r="N2091">
        <v>6.4</v>
      </c>
      <c r="O2091">
        <v>13687630</v>
      </c>
    </row>
    <row r="2092" spans="1:15" x14ac:dyDescent="0.3">
      <c r="A2092" t="s">
        <v>2781</v>
      </c>
      <c r="B2092">
        <v>280</v>
      </c>
      <c r="C2092">
        <v>125</v>
      </c>
      <c r="D2092">
        <v>81257500</v>
      </c>
      <c r="E2092" t="s">
        <v>676</v>
      </c>
      <c r="F2092" t="s">
        <v>61</v>
      </c>
      <c r="G2092" t="s">
        <v>5190</v>
      </c>
      <c r="H2092">
        <v>117739</v>
      </c>
      <c r="I2092">
        <v>229</v>
      </c>
      <c r="J2092" t="s">
        <v>29</v>
      </c>
      <c r="K2092" t="s">
        <v>30</v>
      </c>
      <c r="L2092">
        <v>68000000</v>
      </c>
      <c r="M2092">
        <v>2015</v>
      </c>
      <c r="N2092">
        <v>6.4</v>
      </c>
      <c r="O2092">
        <v>13257500</v>
      </c>
    </row>
    <row r="2093" spans="1:15" x14ac:dyDescent="0.3">
      <c r="A2093" t="s">
        <v>982</v>
      </c>
      <c r="B2093">
        <v>41</v>
      </c>
      <c r="C2093">
        <v>130</v>
      </c>
      <c r="D2093">
        <v>28734552</v>
      </c>
      <c r="E2093" t="s">
        <v>1915</v>
      </c>
      <c r="F2093" t="s">
        <v>2190</v>
      </c>
      <c r="G2093" t="s">
        <v>5192</v>
      </c>
      <c r="H2093">
        <v>9566</v>
      </c>
      <c r="I2093">
        <v>81</v>
      </c>
      <c r="J2093" t="s">
        <v>29</v>
      </c>
      <c r="K2093" t="s">
        <v>30</v>
      </c>
      <c r="L2093">
        <v>16000000</v>
      </c>
      <c r="M2093">
        <v>2001</v>
      </c>
      <c r="N2093">
        <v>6.4</v>
      </c>
      <c r="O2093">
        <v>12734552</v>
      </c>
    </row>
    <row r="2094" spans="1:15" x14ac:dyDescent="0.3">
      <c r="A2094" t="s">
        <v>1468</v>
      </c>
      <c r="B2094">
        <v>160</v>
      </c>
      <c r="C2094">
        <v>103</v>
      </c>
      <c r="D2094">
        <v>70117571</v>
      </c>
      <c r="E2094" t="s">
        <v>86</v>
      </c>
      <c r="F2094" t="s">
        <v>1470</v>
      </c>
      <c r="G2094" t="s">
        <v>5194</v>
      </c>
      <c r="H2094">
        <v>56741</v>
      </c>
      <c r="I2094">
        <v>515</v>
      </c>
      <c r="J2094" t="s">
        <v>29</v>
      </c>
      <c r="K2094" t="s">
        <v>30</v>
      </c>
      <c r="L2094">
        <v>58000000</v>
      </c>
      <c r="M2094">
        <v>1998</v>
      </c>
      <c r="N2094">
        <v>6.4</v>
      </c>
      <c r="O2094">
        <v>12117571</v>
      </c>
    </row>
    <row r="2095" spans="1:15" x14ac:dyDescent="0.3">
      <c r="A2095" t="s">
        <v>3708</v>
      </c>
      <c r="B2095">
        <v>351</v>
      </c>
      <c r="C2095">
        <v>107</v>
      </c>
      <c r="D2095">
        <v>52000688</v>
      </c>
      <c r="E2095" t="s">
        <v>86</v>
      </c>
      <c r="F2095" t="s">
        <v>5195</v>
      </c>
      <c r="G2095" t="s">
        <v>5196</v>
      </c>
      <c r="H2095">
        <v>171418</v>
      </c>
      <c r="I2095">
        <v>619</v>
      </c>
      <c r="J2095" t="s">
        <v>29</v>
      </c>
      <c r="K2095" t="s">
        <v>30</v>
      </c>
      <c r="L2095">
        <v>40000000</v>
      </c>
      <c r="M2095">
        <v>2010</v>
      </c>
      <c r="N2095">
        <v>6.4</v>
      </c>
      <c r="O2095">
        <v>12000688</v>
      </c>
    </row>
    <row r="2096" spans="1:15" x14ac:dyDescent="0.3">
      <c r="A2096" t="s">
        <v>3070</v>
      </c>
      <c r="B2096">
        <v>180</v>
      </c>
      <c r="C2096">
        <v>104</v>
      </c>
      <c r="D2096">
        <v>31584722</v>
      </c>
      <c r="E2096" t="s">
        <v>289</v>
      </c>
      <c r="F2096" t="s">
        <v>3101</v>
      </c>
      <c r="G2096" t="s">
        <v>5198</v>
      </c>
      <c r="H2096">
        <v>101730</v>
      </c>
      <c r="I2096">
        <v>131</v>
      </c>
      <c r="J2096" t="s">
        <v>29</v>
      </c>
      <c r="K2096" t="s">
        <v>30</v>
      </c>
      <c r="L2096">
        <v>20000000</v>
      </c>
      <c r="M2096">
        <v>2010</v>
      </c>
      <c r="N2096">
        <v>6.4</v>
      </c>
      <c r="O2096">
        <v>11584722</v>
      </c>
    </row>
    <row r="2097" spans="1:15" x14ac:dyDescent="0.3">
      <c r="A2097" t="s">
        <v>2044</v>
      </c>
      <c r="B2097">
        <v>140</v>
      </c>
      <c r="C2097">
        <v>85</v>
      </c>
      <c r="D2097">
        <v>66365290</v>
      </c>
      <c r="E2097" t="s">
        <v>676</v>
      </c>
      <c r="F2097" t="s">
        <v>388</v>
      </c>
      <c r="G2097" t="s">
        <v>5200</v>
      </c>
      <c r="H2097">
        <v>56874</v>
      </c>
      <c r="I2097">
        <v>358</v>
      </c>
      <c r="J2097" t="s">
        <v>29</v>
      </c>
      <c r="K2097" t="s">
        <v>30</v>
      </c>
      <c r="L2097">
        <v>55000000</v>
      </c>
      <c r="M2097">
        <v>1999</v>
      </c>
      <c r="N2097">
        <v>6.4</v>
      </c>
      <c r="O2097">
        <v>11365290</v>
      </c>
    </row>
    <row r="2098" spans="1:15" x14ac:dyDescent="0.3">
      <c r="A2098" t="s">
        <v>3061</v>
      </c>
      <c r="B2098">
        <v>177</v>
      </c>
      <c r="C2098">
        <v>106</v>
      </c>
      <c r="D2098">
        <v>22331028</v>
      </c>
      <c r="E2098" t="s">
        <v>448</v>
      </c>
      <c r="F2098" t="s">
        <v>5202</v>
      </c>
      <c r="G2098" t="s">
        <v>5203</v>
      </c>
      <c r="H2098">
        <v>57349</v>
      </c>
      <c r="I2098">
        <v>177</v>
      </c>
      <c r="J2098" t="s">
        <v>29</v>
      </c>
      <c r="K2098" t="s">
        <v>30</v>
      </c>
      <c r="L2098">
        <v>12000000</v>
      </c>
      <c r="M2098">
        <v>2015</v>
      </c>
      <c r="N2098">
        <v>6.4</v>
      </c>
      <c r="O2098">
        <v>10331028</v>
      </c>
    </row>
    <row r="2099" spans="1:15" x14ac:dyDescent="0.3">
      <c r="A2099" t="s">
        <v>1750</v>
      </c>
      <c r="B2099">
        <v>109</v>
      </c>
      <c r="C2099">
        <v>107</v>
      </c>
      <c r="D2099">
        <v>18090181</v>
      </c>
      <c r="E2099" t="s">
        <v>3169</v>
      </c>
      <c r="F2099" t="s">
        <v>4419</v>
      </c>
      <c r="G2099" t="s">
        <v>5205</v>
      </c>
      <c r="H2099">
        <v>38191</v>
      </c>
      <c r="I2099">
        <v>271</v>
      </c>
      <c r="J2099" t="s">
        <v>29</v>
      </c>
      <c r="K2099" t="s">
        <v>30</v>
      </c>
      <c r="L2099">
        <v>8000000</v>
      </c>
      <c r="M2099">
        <v>1994</v>
      </c>
      <c r="N2099">
        <v>6.4</v>
      </c>
      <c r="O2099">
        <v>10090181</v>
      </c>
    </row>
    <row r="2100" spans="1:15" x14ac:dyDescent="0.3">
      <c r="A2100" t="s">
        <v>3001</v>
      </c>
      <c r="B2100">
        <v>103</v>
      </c>
      <c r="C2100">
        <v>112</v>
      </c>
      <c r="D2100">
        <v>56607223</v>
      </c>
      <c r="E2100" t="s">
        <v>1929</v>
      </c>
      <c r="F2100" t="s">
        <v>5207</v>
      </c>
      <c r="G2100" t="s">
        <v>5208</v>
      </c>
      <c r="H2100">
        <v>93367</v>
      </c>
      <c r="I2100">
        <v>497</v>
      </c>
      <c r="J2100" t="s">
        <v>29</v>
      </c>
      <c r="K2100" t="s">
        <v>442</v>
      </c>
      <c r="L2100">
        <v>48000000</v>
      </c>
      <c r="M2100">
        <v>2001</v>
      </c>
      <c r="N2100">
        <v>6.4</v>
      </c>
      <c r="O2100">
        <v>8607223</v>
      </c>
    </row>
    <row r="2101" spans="1:15" x14ac:dyDescent="0.3">
      <c r="A2101" t="s">
        <v>1817</v>
      </c>
      <c r="B2101">
        <v>330</v>
      </c>
      <c r="C2101">
        <v>101</v>
      </c>
      <c r="D2101">
        <v>118311368</v>
      </c>
      <c r="E2101" t="s">
        <v>3153</v>
      </c>
      <c r="F2101" t="s">
        <v>1148</v>
      </c>
      <c r="G2101" t="s">
        <v>5210</v>
      </c>
      <c r="H2101">
        <v>245621</v>
      </c>
      <c r="I2101">
        <v>514</v>
      </c>
      <c r="J2101" t="s">
        <v>29</v>
      </c>
      <c r="K2101" t="s">
        <v>30</v>
      </c>
      <c r="L2101">
        <v>110000000</v>
      </c>
      <c r="M2101">
        <v>2010</v>
      </c>
      <c r="N2101">
        <v>6.4</v>
      </c>
      <c r="O2101">
        <v>8311368</v>
      </c>
    </row>
    <row r="2102" spans="1:15" x14ac:dyDescent="0.3">
      <c r="A2102" t="s">
        <v>522</v>
      </c>
      <c r="B2102">
        <v>423</v>
      </c>
      <c r="C2102">
        <v>106</v>
      </c>
      <c r="D2102">
        <v>29997095</v>
      </c>
      <c r="E2102" t="s">
        <v>5212</v>
      </c>
      <c r="F2102" t="s">
        <v>740</v>
      </c>
      <c r="G2102" t="s">
        <v>5213</v>
      </c>
      <c r="H2102">
        <v>60926</v>
      </c>
      <c r="I2102">
        <v>302</v>
      </c>
      <c r="J2102" t="s">
        <v>29</v>
      </c>
      <c r="K2102" t="s">
        <v>200</v>
      </c>
      <c r="L2102">
        <v>22000000</v>
      </c>
      <c r="M2102">
        <v>2016</v>
      </c>
      <c r="N2102">
        <v>6.4</v>
      </c>
      <c r="O2102">
        <v>7997095</v>
      </c>
    </row>
    <row r="2103" spans="1:15" x14ac:dyDescent="0.3">
      <c r="A2103" t="s">
        <v>3030</v>
      </c>
      <c r="B2103">
        <v>148</v>
      </c>
      <c r="C2103">
        <v>128</v>
      </c>
      <c r="D2103">
        <v>37036404</v>
      </c>
      <c r="E2103" t="s">
        <v>699</v>
      </c>
      <c r="F2103" t="s">
        <v>5215</v>
      </c>
      <c r="G2103" t="s">
        <v>5216</v>
      </c>
      <c r="H2103">
        <v>44816</v>
      </c>
      <c r="I2103">
        <v>259</v>
      </c>
      <c r="J2103" t="s">
        <v>29</v>
      </c>
      <c r="K2103" t="s">
        <v>30</v>
      </c>
      <c r="L2103">
        <v>30000000</v>
      </c>
      <c r="M2103">
        <v>2000</v>
      </c>
      <c r="N2103">
        <v>6.4</v>
      </c>
      <c r="O2103">
        <v>7036404</v>
      </c>
    </row>
    <row r="2104" spans="1:15" x14ac:dyDescent="0.3">
      <c r="A2104" t="s">
        <v>3435</v>
      </c>
      <c r="B2104">
        <v>54</v>
      </c>
      <c r="C2104">
        <v>107</v>
      </c>
      <c r="D2104">
        <v>42019483</v>
      </c>
      <c r="E2104" t="s">
        <v>228</v>
      </c>
      <c r="F2104" t="s">
        <v>27</v>
      </c>
      <c r="G2104" t="s">
        <v>5218</v>
      </c>
      <c r="H2104">
        <v>6069</v>
      </c>
      <c r="I2104">
        <v>33</v>
      </c>
      <c r="J2104" t="s">
        <v>29</v>
      </c>
      <c r="K2104" t="s">
        <v>30</v>
      </c>
      <c r="L2104">
        <v>36000000</v>
      </c>
      <c r="M2104">
        <v>2014</v>
      </c>
      <c r="N2104">
        <v>6.4</v>
      </c>
      <c r="O2104">
        <v>6019483</v>
      </c>
    </row>
    <row r="2105" spans="1:15" x14ac:dyDescent="0.3">
      <c r="A2105" t="s">
        <v>3081</v>
      </c>
      <c r="B2105">
        <v>129</v>
      </c>
      <c r="C2105">
        <v>100</v>
      </c>
      <c r="D2105">
        <v>20566327</v>
      </c>
      <c r="E2105" t="s">
        <v>1259</v>
      </c>
      <c r="F2105" t="s">
        <v>2223</v>
      </c>
      <c r="G2105" t="s">
        <v>5220</v>
      </c>
      <c r="H2105">
        <v>15385</v>
      </c>
      <c r="I2105">
        <v>84</v>
      </c>
      <c r="J2105" t="s">
        <v>29</v>
      </c>
      <c r="K2105" t="s">
        <v>30</v>
      </c>
      <c r="L2105">
        <v>15000000</v>
      </c>
      <c r="M2105">
        <v>2016</v>
      </c>
      <c r="N2105">
        <v>6.4</v>
      </c>
      <c r="O2105">
        <v>5566327</v>
      </c>
    </row>
    <row r="2106" spans="1:15" x14ac:dyDescent="0.3">
      <c r="A2106" t="s">
        <v>91</v>
      </c>
      <c r="B2106">
        <v>210</v>
      </c>
      <c r="C2106">
        <v>145</v>
      </c>
      <c r="D2106">
        <v>55473600</v>
      </c>
      <c r="E2106" t="s">
        <v>993</v>
      </c>
      <c r="F2106" t="s">
        <v>4645</v>
      </c>
      <c r="G2106" t="s">
        <v>5222</v>
      </c>
      <c r="H2106">
        <v>207686</v>
      </c>
      <c r="I2106">
        <v>776</v>
      </c>
      <c r="J2106" t="s">
        <v>29</v>
      </c>
      <c r="K2106" t="s">
        <v>30</v>
      </c>
      <c r="L2106">
        <v>50000000</v>
      </c>
      <c r="M2106">
        <v>1992</v>
      </c>
      <c r="N2106">
        <v>6.4</v>
      </c>
      <c r="O2106">
        <v>5473600</v>
      </c>
    </row>
    <row r="2107" spans="1:15" x14ac:dyDescent="0.3">
      <c r="A2107" t="s">
        <v>3976</v>
      </c>
      <c r="B2107">
        <v>168</v>
      </c>
      <c r="C2107">
        <v>105</v>
      </c>
      <c r="D2107">
        <v>30659817</v>
      </c>
      <c r="E2107" t="s">
        <v>73</v>
      </c>
      <c r="F2107" t="s">
        <v>5224</v>
      </c>
      <c r="G2107" t="s">
        <v>5225</v>
      </c>
      <c r="H2107">
        <v>59805</v>
      </c>
      <c r="I2107">
        <v>95</v>
      </c>
      <c r="J2107" t="s">
        <v>29</v>
      </c>
      <c r="K2107" t="s">
        <v>30</v>
      </c>
      <c r="L2107">
        <v>26000000</v>
      </c>
      <c r="M2107">
        <v>2013</v>
      </c>
      <c r="N2107">
        <v>6.4</v>
      </c>
      <c r="O2107">
        <v>4659817</v>
      </c>
    </row>
    <row r="2108" spans="1:15" x14ac:dyDescent="0.3">
      <c r="A2108" t="s">
        <v>2445</v>
      </c>
      <c r="B2108">
        <v>302</v>
      </c>
      <c r="C2108">
        <v>127</v>
      </c>
      <c r="D2108">
        <v>41997790</v>
      </c>
      <c r="E2108" t="s">
        <v>672</v>
      </c>
      <c r="F2108" t="s">
        <v>788</v>
      </c>
      <c r="G2108" t="s">
        <v>5227</v>
      </c>
      <c r="H2108">
        <v>125305</v>
      </c>
      <c r="I2108">
        <v>343</v>
      </c>
      <c r="J2108" t="s">
        <v>29</v>
      </c>
      <c r="K2108" t="s">
        <v>30</v>
      </c>
      <c r="L2108">
        <v>38000000</v>
      </c>
      <c r="M2108">
        <v>2013</v>
      </c>
      <c r="N2108">
        <v>6.4</v>
      </c>
      <c r="O2108">
        <v>3997790</v>
      </c>
    </row>
    <row r="2109" spans="1:15" x14ac:dyDescent="0.3">
      <c r="A2109" t="s">
        <v>72</v>
      </c>
      <c r="B2109">
        <v>49</v>
      </c>
      <c r="C2109">
        <v>104</v>
      </c>
      <c r="D2109">
        <v>58422650</v>
      </c>
      <c r="E2109" t="s">
        <v>1610</v>
      </c>
      <c r="F2109" t="s">
        <v>55</v>
      </c>
      <c r="G2109" t="s">
        <v>5229</v>
      </c>
      <c r="H2109">
        <v>78974</v>
      </c>
      <c r="I2109">
        <v>173</v>
      </c>
      <c r="J2109" t="s">
        <v>29</v>
      </c>
      <c r="K2109" t="s">
        <v>30</v>
      </c>
      <c r="L2109">
        <v>55000000</v>
      </c>
      <c r="M2109">
        <v>1992</v>
      </c>
      <c r="N2109">
        <v>6.4</v>
      </c>
      <c r="O2109">
        <v>3422650</v>
      </c>
    </row>
    <row r="2110" spans="1:15" x14ac:dyDescent="0.3">
      <c r="A2110" t="s">
        <v>1897</v>
      </c>
      <c r="B2110">
        <v>224</v>
      </c>
      <c r="C2110">
        <v>98</v>
      </c>
      <c r="D2110">
        <v>35063732</v>
      </c>
      <c r="E2110" t="s">
        <v>214</v>
      </c>
      <c r="F2110" t="s">
        <v>729</v>
      </c>
      <c r="G2110" t="s">
        <v>5231</v>
      </c>
      <c r="H2110">
        <v>164608</v>
      </c>
      <c r="I2110">
        <v>383</v>
      </c>
      <c r="J2110" t="s">
        <v>29</v>
      </c>
      <c r="K2110" t="s">
        <v>30</v>
      </c>
      <c r="L2110">
        <v>32000000</v>
      </c>
      <c r="M2110">
        <v>2007</v>
      </c>
      <c r="N2110">
        <v>6.4</v>
      </c>
      <c r="O2110">
        <v>3063732</v>
      </c>
    </row>
    <row r="2111" spans="1:15" x14ac:dyDescent="0.3">
      <c r="A2111" t="s">
        <v>2514</v>
      </c>
      <c r="B2111">
        <v>277</v>
      </c>
      <c r="C2111">
        <v>119</v>
      </c>
      <c r="D2111">
        <v>51178893</v>
      </c>
      <c r="E2111" t="s">
        <v>5233</v>
      </c>
      <c r="F2111" t="s">
        <v>1944</v>
      </c>
      <c r="G2111" t="s">
        <v>5234</v>
      </c>
      <c r="H2111">
        <v>24285</v>
      </c>
      <c r="I2111">
        <v>110</v>
      </c>
      <c r="J2111" t="s">
        <v>29</v>
      </c>
      <c r="K2111" t="s">
        <v>30</v>
      </c>
      <c r="L2111">
        <v>50000000</v>
      </c>
      <c r="M2111">
        <v>2014</v>
      </c>
      <c r="N2111">
        <v>6.4</v>
      </c>
      <c r="O2111">
        <v>1178893</v>
      </c>
    </row>
    <row r="2112" spans="1:15" x14ac:dyDescent="0.3">
      <c r="A2112" t="s">
        <v>493</v>
      </c>
      <c r="B2112">
        <v>242</v>
      </c>
      <c r="C2112">
        <v>129</v>
      </c>
      <c r="D2112">
        <v>25517500</v>
      </c>
      <c r="E2112" t="s">
        <v>60</v>
      </c>
      <c r="F2112" t="s">
        <v>1385</v>
      </c>
      <c r="G2112" t="s">
        <v>5236</v>
      </c>
      <c r="H2112">
        <v>40941</v>
      </c>
      <c r="I2112">
        <v>320</v>
      </c>
      <c r="J2112" t="s">
        <v>29</v>
      </c>
      <c r="K2112" t="s">
        <v>30</v>
      </c>
      <c r="L2112">
        <v>25100000</v>
      </c>
      <c r="M2112">
        <v>2008</v>
      </c>
      <c r="N2112">
        <v>6.4</v>
      </c>
      <c r="O2112">
        <v>417500</v>
      </c>
    </row>
    <row r="2113" spans="1:15" x14ac:dyDescent="0.3">
      <c r="A2113" t="s">
        <v>802</v>
      </c>
      <c r="B2113">
        <v>81</v>
      </c>
      <c r="C2113">
        <v>95</v>
      </c>
      <c r="D2113">
        <v>5308707</v>
      </c>
      <c r="E2113" t="s">
        <v>3824</v>
      </c>
      <c r="F2113" t="s">
        <v>802</v>
      </c>
      <c r="G2113" t="s">
        <v>5238</v>
      </c>
      <c r="H2113">
        <v>15053</v>
      </c>
      <c r="I2113">
        <v>165</v>
      </c>
      <c r="J2113" t="s">
        <v>29</v>
      </c>
      <c r="K2113" t="s">
        <v>30</v>
      </c>
      <c r="L2113">
        <v>5000000</v>
      </c>
      <c r="M2113">
        <v>2001</v>
      </c>
      <c r="N2113">
        <v>6.4</v>
      </c>
      <c r="O2113">
        <v>308707</v>
      </c>
    </row>
    <row r="2114" spans="1:15" x14ac:dyDescent="0.3">
      <c r="A2114" t="s">
        <v>3094</v>
      </c>
      <c r="B2114">
        <v>72</v>
      </c>
      <c r="C2114">
        <v>96</v>
      </c>
      <c r="D2114">
        <v>7292175</v>
      </c>
      <c r="E2114" t="s">
        <v>699</v>
      </c>
      <c r="F2114" t="s">
        <v>5240</v>
      </c>
      <c r="G2114" t="s">
        <v>5241</v>
      </c>
      <c r="H2114">
        <v>7736</v>
      </c>
      <c r="I2114">
        <v>100</v>
      </c>
      <c r="J2114" t="s">
        <v>29</v>
      </c>
      <c r="K2114" t="s">
        <v>30</v>
      </c>
      <c r="L2114">
        <v>7000000</v>
      </c>
      <c r="M2114">
        <v>1999</v>
      </c>
      <c r="N2114">
        <v>6.4</v>
      </c>
      <c r="O2114">
        <v>292175</v>
      </c>
    </row>
    <row r="2115" spans="1:15" x14ac:dyDescent="0.3">
      <c r="A2115" t="s">
        <v>3119</v>
      </c>
      <c r="B2115">
        <v>286</v>
      </c>
      <c r="C2115">
        <v>90</v>
      </c>
      <c r="D2115">
        <v>318622</v>
      </c>
      <c r="E2115" t="s">
        <v>2216</v>
      </c>
      <c r="F2115" t="s">
        <v>5243</v>
      </c>
      <c r="G2115" t="s">
        <v>5244</v>
      </c>
      <c r="H2115">
        <v>24668</v>
      </c>
      <c r="I2115">
        <v>175</v>
      </c>
      <c r="J2115" t="s">
        <v>29</v>
      </c>
      <c r="K2115" t="s">
        <v>30</v>
      </c>
      <c r="L2115">
        <v>270000</v>
      </c>
      <c r="M2115">
        <v>2012</v>
      </c>
      <c r="N2115">
        <v>6.4</v>
      </c>
      <c r="O2115">
        <v>48622</v>
      </c>
    </row>
    <row r="2116" spans="1:15" x14ac:dyDescent="0.3">
      <c r="A2116" t="s">
        <v>3085</v>
      </c>
      <c r="B2116">
        <v>192</v>
      </c>
      <c r="C2116">
        <v>100</v>
      </c>
      <c r="D2116">
        <v>18439082</v>
      </c>
      <c r="E2116" t="s">
        <v>519</v>
      </c>
      <c r="F2116" t="s">
        <v>3010</v>
      </c>
      <c r="G2116" t="s">
        <v>5246</v>
      </c>
      <c r="H2116">
        <v>94292</v>
      </c>
      <c r="I2116">
        <v>287</v>
      </c>
      <c r="J2116" t="s">
        <v>29</v>
      </c>
      <c r="K2116" t="s">
        <v>30</v>
      </c>
      <c r="L2116">
        <v>18500000</v>
      </c>
      <c r="M2116">
        <v>2009</v>
      </c>
      <c r="N2116">
        <v>6.4</v>
      </c>
      <c r="O2116">
        <v>-60918</v>
      </c>
    </row>
    <row r="2117" spans="1:15" x14ac:dyDescent="0.3">
      <c r="A2117" t="s">
        <v>3109</v>
      </c>
      <c r="B2117">
        <v>344</v>
      </c>
      <c r="C2117">
        <v>94</v>
      </c>
      <c r="D2117">
        <v>237301</v>
      </c>
      <c r="E2117" t="s">
        <v>600</v>
      </c>
      <c r="F2117" t="s">
        <v>5248</v>
      </c>
      <c r="G2117" t="s">
        <v>5249</v>
      </c>
      <c r="H2117">
        <v>75669</v>
      </c>
      <c r="I2117">
        <v>451</v>
      </c>
      <c r="J2117" t="s">
        <v>29</v>
      </c>
      <c r="K2117" t="s">
        <v>200</v>
      </c>
      <c r="L2117">
        <v>500000</v>
      </c>
      <c r="M2117">
        <v>2010</v>
      </c>
      <c r="N2117">
        <v>6.4</v>
      </c>
      <c r="O2117">
        <v>-262699</v>
      </c>
    </row>
    <row r="2118" spans="1:15" x14ac:dyDescent="0.3">
      <c r="A2118" t="s">
        <v>2294</v>
      </c>
      <c r="B2118">
        <v>60</v>
      </c>
      <c r="C2118">
        <v>103</v>
      </c>
      <c r="D2118">
        <v>1420578</v>
      </c>
      <c r="E2118" t="s">
        <v>2255</v>
      </c>
      <c r="F2118" t="s">
        <v>5251</v>
      </c>
      <c r="G2118" t="s">
        <v>5252</v>
      </c>
      <c r="H2118">
        <v>4894</v>
      </c>
      <c r="I2118">
        <v>122</v>
      </c>
      <c r="J2118" t="s">
        <v>29</v>
      </c>
      <c r="K2118" t="s">
        <v>30</v>
      </c>
      <c r="L2118">
        <v>1900000</v>
      </c>
      <c r="M2118">
        <v>2003</v>
      </c>
      <c r="N2118">
        <v>6.4</v>
      </c>
      <c r="O2118">
        <v>-479422</v>
      </c>
    </row>
    <row r="2119" spans="1:15" x14ac:dyDescent="0.3">
      <c r="A2119" t="s">
        <v>2912</v>
      </c>
      <c r="B2119">
        <v>65</v>
      </c>
      <c r="C2119">
        <v>91</v>
      </c>
      <c r="D2119">
        <v>381186</v>
      </c>
      <c r="E2119" t="s">
        <v>224</v>
      </c>
      <c r="F2119" t="s">
        <v>2068</v>
      </c>
      <c r="G2119" t="s">
        <v>5254</v>
      </c>
      <c r="H2119">
        <v>13485</v>
      </c>
      <c r="I2119">
        <v>90</v>
      </c>
      <c r="J2119" t="s">
        <v>29</v>
      </c>
      <c r="K2119" t="s">
        <v>30</v>
      </c>
      <c r="L2119">
        <v>900000</v>
      </c>
      <c r="M2119">
        <v>2005</v>
      </c>
      <c r="N2119">
        <v>6.4</v>
      </c>
      <c r="O2119">
        <v>-518814</v>
      </c>
    </row>
    <row r="2120" spans="1:15" x14ac:dyDescent="0.3">
      <c r="A2120" t="s">
        <v>3337</v>
      </c>
      <c r="B2120">
        <v>224</v>
      </c>
      <c r="C2120">
        <v>91</v>
      </c>
      <c r="D2120">
        <v>41709</v>
      </c>
      <c r="E2120" t="s">
        <v>721</v>
      </c>
      <c r="F2120" t="s">
        <v>5256</v>
      </c>
      <c r="G2120" t="s">
        <v>5257</v>
      </c>
      <c r="H2120">
        <v>54601</v>
      </c>
      <c r="I2120">
        <v>200</v>
      </c>
      <c r="J2120" t="s">
        <v>153</v>
      </c>
      <c r="K2120" t="s">
        <v>1637</v>
      </c>
      <c r="L2120">
        <v>800000</v>
      </c>
      <c r="M2120">
        <v>2009</v>
      </c>
      <c r="N2120">
        <v>6.4</v>
      </c>
      <c r="O2120">
        <v>-758291</v>
      </c>
    </row>
    <row r="2121" spans="1:15" x14ac:dyDescent="0.3">
      <c r="A2121" t="s">
        <v>3893</v>
      </c>
      <c r="B2121">
        <v>238</v>
      </c>
      <c r="C2121">
        <v>95</v>
      </c>
      <c r="D2121">
        <v>100659</v>
      </c>
      <c r="E2121" t="s">
        <v>626</v>
      </c>
      <c r="F2121" t="s">
        <v>3272</v>
      </c>
      <c r="G2121" t="s">
        <v>5259</v>
      </c>
      <c r="H2121">
        <v>30160</v>
      </c>
      <c r="I2121">
        <v>193</v>
      </c>
      <c r="J2121" t="s">
        <v>29</v>
      </c>
      <c r="K2121" t="s">
        <v>30</v>
      </c>
      <c r="L2121">
        <v>900000</v>
      </c>
      <c r="M2121">
        <v>2009</v>
      </c>
      <c r="N2121">
        <v>6.4</v>
      </c>
      <c r="O2121">
        <v>-799341</v>
      </c>
    </row>
    <row r="2122" spans="1:15" x14ac:dyDescent="0.3">
      <c r="A2122" t="s">
        <v>3076</v>
      </c>
      <c r="B2122">
        <v>62</v>
      </c>
      <c r="C2122">
        <v>101</v>
      </c>
      <c r="D2122">
        <v>6643</v>
      </c>
      <c r="E2122" t="s">
        <v>5261</v>
      </c>
      <c r="F2122" t="s">
        <v>1030</v>
      </c>
      <c r="G2122" t="s">
        <v>5262</v>
      </c>
      <c r="H2122">
        <v>11965</v>
      </c>
      <c r="I2122">
        <v>39</v>
      </c>
      <c r="J2122" t="s">
        <v>29</v>
      </c>
      <c r="K2122" t="s">
        <v>30</v>
      </c>
      <c r="L2122">
        <v>900000</v>
      </c>
      <c r="M2122">
        <v>2012</v>
      </c>
      <c r="N2122">
        <v>6.4</v>
      </c>
      <c r="O2122">
        <v>-893357</v>
      </c>
    </row>
    <row r="2123" spans="1:15" x14ac:dyDescent="0.3">
      <c r="A2123" t="s">
        <v>818</v>
      </c>
      <c r="B2123">
        <v>125</v>
      </c>
      <c r="C2123">
        <v>123</v>
      </c>
      <c r="D2123">
        <v>47095453</v>
      </c>
      <c r="E2123" t="s">
        <v>519</v>
      </c>
      <c r="F2123" t="s">
        <v>565</v>
      </c>
      <c r="G2123" t="s">
        <v>5264</v>
      </c>
      <c r="H2123">
        <v>64595</v>
      </c>
      <c r="I2123">
        <v>316</v>
      </c>
      <c r="J2123" t="s">
        <v>29</v>
      </c>
      <c r="K2123" t="s">
        <v>30</v>
      </c>
      <c r="L2123">
        <v>48000000</v>
      </c>
      <c r="M2123">
        <v>2001</v>
      </c>
      <c r="N2123">
        <v>6.4</v>
      </c>
      <c r="O2123">
        <v>-904547</v>
      </c>
    </row>
    <row r="2124" spans="1:15" x14ac:dyDescent="0.3">
      <c r="A2124" t="s">
        <v>1059</v>
      </c>
      <c r="B2124">
        <v>141</v>
      </c>
      <c r="C2124">
        <v>117</v>
      </c>
      <c r="D2124">
        <v>63695760</v>
      </c>
      <c r="E2124" t="s">
        <v>92</v>
      </c>
      <c r="F2124" t="s">
        <v>2153</v>
      </c>
      <c r="G2124" t="s">
        <v>5266</v>
      </c>
      <c r="H2124">
        <v>61490</v>
      </c>
      <c r="I2124">
        <v>264</v>
      </c>
      <c r="J2124" t="s">
        <v>29</v>
      </c>
      <c r="K2124" t="s">
        <v>30</v>
      </c>
      <c r="L2124">
        <v>65000000</v>
      </c>
      <c r="M2124">
        <v>2003</v>
      </c>
      <c r="N2124">
        <v>6.4</v>
      </c>
      <c r="O2124">
        <v>-1304240</v>
      </c>
    </row>
    <row r="2125" spans="1:15" x14ac:dyDescent="0.3">
      <c r="A2125" t="s">
        <v>4072</v>
      </c>
      <c r="B2125">
        <v>213</v>
      </c>
      <c r="C2125">
        <v>97</v>
      </c>
      <c r="D2125">
        <v>23527955</v>
      </c>
      <c r="E2125" t="s">
        <v>1536</v>
      </c>
      <c r="F2125" t="s">
        <v>2393</v>
      </c>
      <c r="G2125" t="s">
        <v>5268</v>
      </c>
      <c r="H2125">
        <v>74691</v>
      </c>
      <c r="I2125">
        <v>165</v>
      </c>
      <c r="J2125" t="s">
        <v>29</v>
      </c>
      <c r="K2125" t="s">
        <v>30</v>
      </c>
      <c r="L2125">
        <v>25000000</v>
      </c>
      <c r="M2125">
        <v>2010</v>
      </c>
      <c r="N2125">
        <v>6.4</v>
      </c>
      <c r="O2125">
        <v>-1472045</v>
      </c>
    </row>
    <row r="2126" spans="1:15" x14ac:dyDescent="0.3">
      <c r="A2126" t="s">
        <v>416</v>
      </c>
      <c r="B2126">
        <v>235</v>
      </c>
      <c r="C2126">
        <v>99</v>
      </c>
      <c r="D2126">
        <v>38105077</v>
      </c>
      <c r="E2126" t="s">
        <v>1576</v>
      </c>
      <c r="F2126" t="s">
        <v>5269</v>
      </c>
      <c r="G2126" t="s">
        <v>5270</v>
      </c>
      <c r="H2126">
        <v>58349</v>
      </c>
      <c r="I2126">
        <v>194</v>
      </c>
      <c r="J2126" t="s">
        <v>29</v>
      </c>
      <c r="K2126" t="s">
        <v>30</v>
      </c>
      <c r="L2126">
        <v>40000000</v>
      </c>
      <c r="M2126">
        <v>2009</v>
      </c>
      <c r="N2126">
        <v>6.4</v>
      </c>
      <c r="O2126">
        <v>-1894923</v>
      </c>
    </row>
    <row r="2127" spans="1:15" x14ac:dyDescent="0.3">
      <c r="A2127" t="s">
        <v>3134</v>
      </c>
      <c r="B2127">
        <v>45</v>
      </c>
      <c r="C2127">
        <v>68</v>
      </c>
      <c r="D2127">
        <v>18081626</v>
      </c>
      <c r="E2127" t="s">
        <v>5272</v>
      </c>
      <c r="F2127" t="s">
        <v>5273</v>
      </c>
      <c r="G2127" t="s">
        <v>5274</v>
      </c>
      <c r="H2127">
        <v>4180</v>
      </c>
      <c r="I2127">
        <v>32</v>
      </c>
      <c r="J2127" t="s">
        <v>29</v>
      </c>
      <c r="K2127" t="s">
        <v>30</v>
      </c>
      <c r="L2127">
        <v>20000000</v>
      </c>
      <c r="M2127">
        <v>2005</v>
      </c>
      <c r="N2127">
        <v>6.4</v>
      </c>
      <c r="O2127">
        <v>-1918374</v>
      </c>
    </row>
    <row r="2128" spans="1:15" x14ac:dyDescent="0.3">
      <c r="A2128" t="s">
        <v>3097</v>
      </c>
      <c r="B2128">
        <v>155</v>
      </c>
      <c r="C2128">
        <v>97</v>
      </c>
      <c r="D2128">
        <v>2711210</v>
      </c>
      <c r="E2128" t="s">
        <v>73</v>
      </c>
      <c r="F2128" t="s">
        <v>1586</v>
      </c>
      <c r="G2128" t="s">
        <v>5276</v>
      </c>
      <c r="H2128">
        <v>40305</v>
      </c>
      <c r="I2128">
        <v>86</v>
      </c>
      <c r="J2128" t="s">
        <v>29</v>
      </c>
      <c r="K2128" t="s">
        <v>30</v>
      </c>
      <c r="L2128">
        <v>5000000</v>
      </c>
      <c r="M2128">
        <v>2010</v>
      </c>
      <c r="N2128">
        <v>6.4</v>
      </c>
      <c r="O2128">
        <v>-2288790</v>
      </c>
    </row>
    <row r="2129" spans="1:15" x14ac:dyDescent="0.3">
      <c r="A2129" t="s">
        <v>3129</v>
      </c>
      <c r="B2129">
        <v>32</v>
      </c>
      <c r="C2129">
        <v>82</v>
      </c>
      <c r="D2129">
        <v>9975684</v>
      </c>
      <c r="E2129" t="s">
        <v>676</v>
      </c>
      <c r="F2129" t="s">
        <v>5278</v>
      </c>
      <c r="G2129" t="s">
        <v>5279</v>
      </c>
      <c r="H2129">
        <v>20033</v>
      </c>
      <c r="I2129">
        <v>117</v>
      </c>
      <c r="J2129" t="s">
        <v>29</v>
      </c>
      <c r="K2129" t="s">
        <v>442</v>
      </c>
      <c r="L2129">
        <v>13000000</v>
      </c>
      <c r="M2129">
        <v>1998</v>
      </c>
      <c r="N2129">
        <v>6.4</v>
      </c>
      <c r="O2129">
        <v>-3024316</v>
      </c>
    </row>
    <row r="2130" spans="1:15" x14ac:dyDescent="0.3">
      <c r="A2130" t="s">
        <v>3344</v>
      </c>
      <c r="B2130">
        <v>201</v>
      </c>
      <c r="C2130">
        <v>112</v>
      </c>
      <c r="D2130">
        <v>36665854</v>
      </c>
      <c r="E2130" t="s">
        <v>39</v>
      </c>
      <c r="F2130" t="s">
        <v>5280</v>
      </c>
      <c r="G2130" t="s">
        <v>5281</v>
      </c>
      <c r="H2130">
        <v>76498</v>
      </c>
      <c r="I2130">
        <v>203</v>
      </c>
      <c r="J2130" t="s">
        <v>29</v>
      </c>
      <c r="K2130" t="s">
        <v>241</v>
      </c>
      <c r="L2130">
        <v>40000000</v>
      </c>
      <c r="M2130">
        <v>2011</v>
      </c>
      <c r="N2130">
        <v>6.4</v>
      </c>
      <c r="O2130">
        <v>-3334146</v>
      </c>
    </row>
    <row r="2131" spans="1:15" x14ac:dyDescent="0.3">
      <c r="A2131" t="s">
        <v>3092</v>
      </c>
      <c r="B2131">
        <v>50</v>
      </c>
      <c r="C2131">
        <v>98</v>
      </c>
      <c r="D2131">
        <v>101228</v>
      </c>
      <c r="E2131" t="s">
        <v>73</v>
      </c>
      <c r="F2131" t="s">
        <v>3559</v>
      </c>
      <c r="G2131" t="s">
        <v>5282</v>
      </c>
      <c r="H2131">
        <v>7228</v>
      </c>
      <c r="I2131">
        <v>53</v>
      </c>
      <c r="J2131" t="s">
        <v>29</v>
      </c>
      <c r="K2131" t="s">
        <v>30</v>
      </c>
      <c r="L2131">
        <v>3500000</v>
      </c>
      <c r="M2131">
        <v>2005</v>
      </c>
      <c r="N2131">
        <v>6.4</v>
      </c>
      <c r="O2131">
        <v>-3398772</v>
      </c>
    </row>
    <row r="2132" spans="1:15" x14ac:dyDescent="0.3">
      <c r="A2132" t="s">
        <v>3486</v>
      </c>
      <c r="B2132">
        <v>129</v>
      </c>
      <c r="C2132">
        <v>92</v>
      </c>
      <c r="D2132">
        <v>4881867</v>
      </c>
      <c r="E2132" t="s">
        <v>2765</v>
      </c>
      <c r="F2132" t="s">
        <v>1521</v>
      </c>
      <c r="G2132" t="s">
        <v>5283</v>
      </c>
      <c r="H2132">
        <v>15200</v>
      </c>
      <c r="I2132">
        <v>76</v>
      </c>
      <c r="J2132" t="s">
        <v>29</v>
      </c>
      <c r="K2132" t="s">
        <v>30</v>
      </c>
      <c r="L2132">
        <v>9000000</v>
      </c>
      <c r="M2132">
        <v>2008</v>
      </c>
      <c r="N2132">
        <v>6.4</v>
      </c>
      <c r="O2132">
        <v>-4118133</v>
      </c>
    </row>
    <row r="2133" spans="1:15" x14ac:dyDescent="0.3">
      <c r="A2133" t="s">
        <v>539</v>
      </c>
      <c r="B2133">
        <v>42</v>
      </c>
      <c r="C2133">
        <v>124</v>
      </c>
      <c r="D2133">
        <v>10763469</v>
      </c>
      <c r="E2133" t="s">
        <v>699</v>
      </c>
      <c r="F2133" t="s">
        <v>539</v>
      </c>
      <c r="G2133" t="s">
        <v>5284</v>
      </c>
      <c r="H2133">
        <v>13692</v>
      </c>
      <c r="I2133">
        <v>55</v>
      </c>
      <c r="J2133" t="s">
        <v>29</v>
      </c>
      <c r="K2133" t="s">
        <v>30</v>
      </c>
      <c r="L2133">
        <v>15000000</v>
      </c>
      <c r="M2133">
        <v>1989</v>
      </c>
      <c r="N2133">
        <v>6.4</v>
      </c>
      <c r="O2133">
        <v>-4236531</v>
      </c>
    </row>
    <row r="2134" spans="1:15" x14ac:dyDescent="0.3">
      <c r="A2134" t="s">
        <v>3203</v>
      </c>
      <c r="B2134">
        <v>117</v>
      </c>
      <c r="C2134">
        <v>99</v>
      </c>
      <c r="D2134">
        <v>1654367</v>
      </c>
      <c r="E2134" t="s">
        <v>393</v>
      </c>
      <c r="F2134" t="s">
        <v>2664</v>
      </c>
      <c r="G2134" t="s">
        <v>5285</v>
      </c>
      <c r="H2134">
        <v>18355</v>
      </c>
      <c r="I2134">
        <v>106</v>
      </c>
      <c r="J2134" t="s">
        <v>29</v>
      </c>
      <c r="K2134" t="s">
        <v>30</v>
      </c>
      <c r="L2134">
        <v>7000000</v>
      </c>
      <c r="M2134">
        <v>2006</v>
      </c>
      <c r="N2134">
        <v>6.4</v>
      </c>
      <c r="O2134">
        <v>-5345633</v>
      </c>
    </row>
    <row r="2135" spans="1:15" x14ac:dyDescent="0.3">
      <c r="A2135" t="s">
        <v>1287</v>
      </c>
      <c r="B2135">
        <v>313</v>
      </c>
      <c r="C2135">
        <v>99</v>
      </c>
      <c r="D2135">
        <v>59617068</v>
      </c>
      <c r="E2135" t="s">
        <v>289</v>
      </c>
      <c r="F2135" t="s">
        <v>5286</v>
      </c>
      <c r="G2135" t="s">
        <v>5287</v>
      </c>
      <c r="H2135">
        <v>213863</v>
      </c>
      <c r="I2135">
        <v>310</v>
      </c>
      <c r="J2135" t="s">
        <v>29</v>
      </c>
      <c r="K2135" t="s">
        <v>30</v>
      </c>
      <c r="L2135">
        <v>65000000</v>
      </c>
      <c r="M2135">
        <v>2012</v>
      </c>
      <c r="N2135">
        <v>6.4</v>
      </c>
      <c r="O2135">
        <v>-5382932</v>
      </c>
    </row>
    <row r="2136" spans="1:15" x14ac:dyDescent="0.3">
      <c r="A2136" t="s">
        <v>4002</v>
      </c>
      <c r="B2136">
        <v>60</v>
      </c>
      <c r="C2136">
        <v>103</v>
      </c>
      <c r="D2136">
        <v>51317350</v>
      </c>
      <c r="E2136" t="s">
        <v>309</v>
      </c>
      <c r="F2136" t="s">
        <v>902</v>
      </c>
      <c r="G2136" t="s">
        <v>5288</v>
      </c>
      <c r="H2136">
        <v>78343</v>
      </c>
      <c r="I2136">
        <v>139</v>
      </c>
      <c r="J2136" t="s">
        <v>29</v>
      </c>
      <c r="K2136" t="s">
        <v>30</v>
      </c>
      <c r="L2136">
        <v>57000000</v>
      </c>
      <c r="M2136">
        <v>1996</v>
      </c>
      <c r="N2136">
        <v>6.4</v>
      </c>
      <c r="O2136">
        <v>-5682650</v>
      </c>
    </row>
    <row r="2137" spans="1:15" x14ac:dyDescent="0.3">
      <c r="A2137" t="s">
        <v>3785</v>
      </c>
      <c r="B2137">
        <v>99</v>
      </c>
      <c r="C2137">
        <v>112</v>
      </c>
      <c r="D2137">
        <v>38360195</v>
      </c>
      <c r="E2137" t="s">
        <v>1061</v>
      </c>
      <c r="F2137" t="s">
        <v>5289</v>
      </c>
      <c r="G2137" t="s">
        <v>5290</v>
      </c>
      <c r="H2137">
        <v>21215</v>
      </c>
      <c r="I2137">
        <v>116</v>
      </c>
      <c r="J2137" t="s">
        <v>29</v>
      </c>
      <c r="K2137" t="s">
        <v>30</v>
      </c>
      <c r="L2137">
        <v>45000000</v>
      </c>
      <c r="M2137">
        <v>2006</v>
      </c>
      <c r="N2137">
        <v>6.4</v>
      </c>
      <c r="O2137">
        <v>-6639805</v>
      </c>
    </row>
    <row r="2138" spans="1:15" x14ac:dyDescent="0.3">
      <c r="A2138" t="s">
        <v>3079</v>
      </c>
      <c r="B2138">
        <v>25</v>
      </c>
      <c r="C2138">
        <v>101</v>
      </c>
      <c r="D2138">
        <v>10696</v>
      </c>
      <c r="E2138" t="s">
        <v>543</v>
      </c>
      <c r="F2138" t="s">
        <v>5291</v>
      </c>
      <c r="G2138" t="s">
        <v>5292</v>
      </c>
      <c r="H2138">
        <v>10771</v>
      </c>
      <c r="I2138">
        <v>65</v>
      </c>
      <c r="J2138" t="s">
        <v>29</v>
      </c>
      <c r="K2138" t="s">
        <v>30</v>
      </c>
      <c r="L2138">
        <v>6800000</v>
      </c>
      <c r="M2138">
        <v>2003</v>
      </c>
      <c r="N2138">
        <v>6.4</v>
      </c>
      <c r="O2138">
        <v>-6789304</v>
      </c>
    </row>
    <row r="2139" spans="1:15" x14ac:dyDescent="0.3">
      <c r="A2139" t="s">
        <v>1884</v>
      </c>
      <c r="B2139">
        <v>227</v>
      </c>
      <c r="C2139">
        <v>128</v>
      </c>
      <c r="D2139">
        <v>72515360</v>
      </c>
      <c r="E2139" t="s">
        <v>1366</v>
      </c>
      <c r="F2139" t="s">
        <v>5293</v>
      </c>
      <c r="G2139" t="s">
        <v>5294</v>
      </c>
      <c r="H2139">
        <v>86152</v>
      </c>
      <c r="I2139">
        <v>411</v>
      </c>
      <c r="J2139" t="s">
        <v>32</v>
      </c>
      <c r="K2139" t="s">
        <v>200</v>
      </c>
      <c r="L2139">
        <v>80000000</v>
      </c>
      <c r="M2139">
        <v>2005</v>
      </c>
      <c r="N2139">
        <v>6.4</v>
      </c>
      <c r="O2139">
        <v>-7484640</v>
      </c>
    </row>
    <row r="2140" spans="1:15" x14ac:dyDescent="0.3">
      <c r="A2140" t="s">
        <v>3094</v>
      </c>
      <c r="B2140">
        <v>41</v>
      </c>
      <c r="C2140">
        <v>99</v>
      </c>
      <c r="D2140">
        <v>398420</v>
      </c>
      <c r="E2140" t="s">
        <v>26</v>
      </c>
      <c r="F2140" t="s">
        <v>1445</v>
      </c>
      <c r="G2140" t="s">
        <v>5295</v>
      </c>
      <c r="H2140">
        <v>5049</v>
      </c>
      <c r="I2140">
        <v>48</v>
      </c>
      <c r="J2140" t="s">
        <v>29</v>
      </c>
      <c r="K2140" t="s">
        <v>30</v>
      </c>
      <c r="L2140">
        <v>8000000</v>
      </c>
      <c r="M2140">
        <v>2007</v>
      </c>
      <c r="N2140">
        <v>6.4</v>
      </c>
      <c r="O2140">
        <v>-7601580</v>
      </c>
    </row>
    <row r="2141" spans="1:15" x14ac:dyDescent="0.3">
      <c r="A2141" t="s">
        <v>3125</v>
      </c>
      <c r="B2141">
        <v>242</v>
      </c>
      <c r="C2141">
        <v>88</v>
      </c>
      <c r="D2141">
        <v>62321039</v>
      </c>
      <c r="E2141" t="s">
        <v>5296</v>
      </c>
      <c r="F2141" t="s">
        <v>5297</v>
      </c>
      <c r="G2141" t="s">
        <v>5298</v>
      </c>
      <c r="H2141">
        <v>117096</v>
      </c>
      <c r="I2141">
        <v>271</v>
      </c>
      <c r="J2141" t="s">
        <v>29</v>
      </c>
      <c r="K2141" t="s">
        <v>30</v>
      </c>
      <c r="L2141">
        <v>70000000</v>
      </c>
      <c r="M2141">
        <v>2012</v>
      </c>
      <c r="N2141">
        <v>6.4</v>
      </c>
      <c r="O2141">
        <v>-7678961</v>
      </c>
    </row>
    <row r="2142" spans="1:15" x14ac:dyDescent="0.3">
      <c r="A2142" t="s">
        <v>1615</v>
      </c>
      <c r="B2142">
        <v>78</v>
      </c>
      <c r="C2142">
        <v>90</v>
      </c>
      <c r="D2142">
        <v>303439</v>
      </c>
      <c r="E2142" t="s">
        <v>269</v>
      </c>
      <c r="F2142" t="s">
        <v>5299</v>
      </c>
      <c r="G2142" t="s">
        <v>5300</v>
      </c>
      <c r="H2142">
        <v>12125</v>
      </c>
      <c r="I2142">
        <v>78</v>
      </c>
      <c r="J2142" t="s">
        <v>29</v>
      </c>
      <c r="K2142" t="s">
        <v>30</v>
      </c>
      <c r="L2142">
        <v>8000000</v>
      </c>
      <c r="M2142">
        <v>2007</v>
      </c>
      <c r="N2142">
        <v>6.4</v>
      </c>
      <c r="O2142">
        <v>-7696561</v>
      </c>
    </row>
    <row r="2143" spans="1:15" x14ac:dyDescent="0.3">
      <c r="A2143" t="s">
        <v>3059</v>
      </c>
      <c r="B2143">
        <v>26</v>
      </c>
      <c r="C2143">
        <v>107</v>
      </c>
      <c r="D2143">
        <v>53481</v>
      </c>
      <c r="E2143" t="s">
        <v>208</v>
      </c>
      <c r="F2143" t="s">
        <v>4928</v>
      </c>
      <c r="G2143" t="s">
        <v>5301</v>
      </c>
      <c r="H2143">
        <v>5557</v>
      </c>
      <c r="I2143">
        <v>34</v>
      </c>
      <c r="J2143" t="s">
        <v>29</v>
      </c>
      <c r="K2143" t="s">
        <v>30</v>
      </c>
      <c r="L2143">
        <v>8000000</v>
      </c>
      <c r="M2143">
        <v>2006</v>
      </c>
      <c r="N2143">
        <v>6.4</v>
      </c>
      <c r="O2143">
        <v>-7946519</v>
      </c>
    </row>
    <row r="2144" spans="1:15" x14ac:dyDescent="0.3">
      <c r="A2144" t="s">
        <v>2702</v>
      </c>
      <c r="B2144">
        <v>197</v>
      </c>
      <c r="C2144">
        <v>128</v>
      </c>
      <c r="D2144">
        <v>126930660</v>
      </c>
      <c r="E2144" t="s">
        <v>715</v>
      </c>
      <c r="F2144" t="s">
        <v>5302</v>
      </c>
      <c r="G2144" t="s">
        <v>5303</v>
      </c>
      <c r="H2144">
        <v>157519</v>
      </c>
      <c r="I2144">
        <v>683</v>
      </c>
      <c r="J2144" t="s">
        <v>29</v>
      </c>
      <c r="K2144" t="s">
        <v>200</v>
      </c>
      <c r="L2144">
        <v>135000000</v>
      </c>
      <c r="M2144">
        <v>1999</v>
      </c>
      <c r="N2144">
        <v>6.4</v>
      </c>
      <c r="O2144">
        <v>-8069340</v>
      </c>
    </row>
    <row r="2145" spans="1:15" x14ac:dyDescent="0.3">
      <c r="A2145" t="s">
        <v>349</v>
      </c>
      <c r="B2145">
        <v>248</v>
      </c>
      <c r="C2145">
        <v>102</v>
      </c>
      <c r="D2145">
        <v>11169531</v>
      </c>
      <c r="E2145" t="s">
        <v>676</v>
      </c>
      <c r="F2145" t="s">
        <v>5304</v>
      </c>
      <c r="G2145" t="s">
        <v>5305</v>
      </c>
      <c r="H2145">
        <v>79855</v>
      </c>
      <c r="I2145">
        <v>235</v>
      </c>
      <c r="J2145" t="s">
        <v>29</v>
      </c>
      <c r="K2145" t="s">
        <v>200</v>
      </c>
      <c r="L2145">
        <v>20000000</v>
      </c>
      <c r="M2145">
        <v>2008</v>
      </c>
      <c r="N2145">
        <v>6.4</v>
      </c>
      <c r="O2145">
        <v>-8830469</v>
      </c>
    </row>
    <row r="2146" spans="1:15" x14ac:dyDescent="0.3">
      <c r="A2146" t="s">
        <v>3857</v>
      </c>
      <c r="B2146">
        <v>230</v>
      </c>
      <c r="C2146">
        <v>111</v>
      </c>
      <c r="D2146">
        <v>36064910</v>
      </c>
      <c r="E2146" t="s">
        <v>672</v>
      </c>
      <c r="F2146" t="s">
        <v>339</v>
      </c>
      <c r="G2146" t="s">
        <v>5306</v>
      </c>
      <c r="H2146">
        <v>166610</v>
      </c>
      <c r="I2146">
        <v>211</v>
      </c>
      <c r="J2146" t="s">
        <v>29</v>
      </c>
      <c r="K2146" t="s">
        <v>30</v>
      </c>
      <c r="L2146">
        <v>45000000</v>
      </c>
      <c r="M2146">
        <v>2008</v>
      </c>
      <c r="N2146">
        <v>6.4</v>
      </c>
      <c r="O2146">
        <v>-8935090</v>
      </c>
    </row>
    <row r="2147" spans="1:15" x14ac:dyDescent="0.3">
      <c r="A2147" t="s">
        <v>416</v>
      </c>
      <c r="B2147">
        <v>265</v>
      </c>
      <c r="C2147">
        <v>110</v>
      </c>
      <c r="D2147">
        <v>16005978</v>
      </c>
      <c r="E2147" t="s">
        <v>1366</v>
      </c>
      <c r="F2147" t="s">
        <v>5307</v>
      </c>
      <c r="G2147" t="s">
        <v>5308</v>
      </c>
      <c r="H2147">
        <v>72886</v>
      </c>
      <c r="I2147">
        <v>190</v>
      </c>
      <c r="J2147" t="s">
        <v>29</v>
      </c>
      <c r="K2147" t="s">
        <v>30</v>
      </c>
      <c r="L2147">
        <v>26000000</v>
      </c>
      <c r="M2147">
        <v>2012</v>
      </c>
      <c r="N2147">
        <v>6.4</v>
      </c>
      <c r="O2147">
        <v>-9994022</v>
      </c>
    </row>
    <row r="2148" spans="1:15" x14ac:dyDescent="0.3">
      <c r="A2148" t="s">
        <v>3466</v>
      </c>
      <c r="B2148">
        <v>211</v>
      </c>
      <c r="C2148">
        <v>113</v>
      </c>
      <c r="D2148">
        <v>29802761</v>
      </c>
      <c r="E2148" t="s">
        <v>1941</v>
      </c>
      <c r="F2148" t="s">
        <v>44</v>
      </c>
      <c r="G2148" t="s">
        <v>5309</v>
      </c>
      <c r="H2148">
        <v>46480</v>
      </c>
      <c r="I2148">
        <v>115</v>
      </c>
      <c r="J2148" t="s">
        <v>29</v>
      </c>
      <c r="K2148" t="s">
        <v>30</v>
      </c>
      <c r="L2148">
        <v>40000000</v>
      </c>
      <c r="M2148">
        <v>2013</v>
      </c>
      <c r="N2148">
        <v>6.4</v>
      </c>
      <c r="O2148">
        <v>-10197239</v>
      </c>
    </row>
    <row r="2149" spans="1:15" x14ac:dyDescent="0.3">
      <c r="A2149" t="s">
        <v>1897</v>
      </c>
      <c r="B2149">
        <v>78</v>
      </c>
      <c r="C2149">
        <v>112</v>
      </c>
      <c r="D2149">
        <v>4485485</v>
      </c>
      <c r="E2149" t="s">
        <v>305</v>
      </c>
      <c r="F2149" t="s">
        <v>44</v>
      </c>
      <c r="G2149" t="s">
        <v>5310</v>
      </c>
      <c r="H2149">
        <v>14612</v>
      </c>
      <c r="I2149">
        <v>105</v>
      </c>
      <c r="J2149" t="s">
        <v>29</v>
      </c>
      <c r="K2149" t="s">
        <v>30</v>
      </c>
      <c r="L2149">
        <v>15000000</v>
      </c>
      <c r="M2149">
        <v>1999</v>
      </c>
      <c r="N2149">
        <v>6.4</v>
      </c>
      <c r="O2149">
        <v>-10514515</v>
      </c>
    </row>
    <row r="2150" spans="1:15" x14ac:dyDescent="0.3">
      <c r="A2150" t="s">
        <v>3121</v>
      </c>
      <c r="B2150">
        <v>116</v>
      </c>
      <c r="C2150">
        <v>90</v>
      </c>
      <c r="D2150">
        <v>4360548</v>
      </c>
      <c r="E2150" t="s">
        <v>699</v>
      </c>
      <c r="F2150" t="s">
        <v>5311</v>
      </c>
      <c r="G2150" t="s">
        <v>5312</v>
      </c>
      <c r="H2150">
        <v>13371</v>
      </c>
      <c r="I2150">
        <v>60</v>
      </c>
      <c r="J2150" t="s">
        <v>29</v>
      </c>
      <c r="K2150" t="s">
        <v>30</v>
      </c>
      <c r="L2150">
        <v>15000000</v>
      </c>
      <c r="M2150">
        <v>2009</v>
      </c>
      <c r="N2150">
        <v>6.4</v>
      </c>
      <c r="O2150">
        <v>-10639452</v>
      </c>
    </row>
    <row r="2151" spans="1:15" x14ac:dyDescent="0.3">
      <c r="A2151" t="s">
        <v>387</v>
      </c>
      <c r="B2151">
        <v>72</v>
      </c>
      <c r="C2151">
        <v>86</v>
      </c>
      <c r="D2151">
        <v>333976</v>
      </c>
      <c r="E2151" t="s">
        <v>338</v>
      </c>
      <c r="F2151" t="s">
        <v>5313</v>
      </c>
      <c r="G2151" t="s">
        <v>5314</v>
      </c>
      <c r="H2151">
        <v>12559</v>
      </c>
      <c r="I2151">
        <v>90</v>
      </c>
      <c r="J2151" t="s">
        <v>29</v>
      </c>
      <c r="K2151" t="s">
        <v>30</v>
      </c>
      <c r="L2151">
        <v>12000000</v>
      </c>
      <c r="M2151">
        <v>2002</v>
      </c>
      <c r="N2151">
        <v>6.4</v>
      </c>
      <c r="O2151">
        <v>-11666024</v>
      </c>
    </row>
    <row r="2152" spans="1:15" x14ac:dyDescent="0.3">
      <c r="A2152" t="s">
        <v>1816</v>
      </c>
      <c r="B2152">
        <v>358</v>
      </c>
      <c r="C2152">
        <v>106</v>
      </c>
      <c r="D2152">
        <v>18298649</v>
      </c>
      <c r="E2152" t="s">
        <v>721</v>
      </c>
      <c r="F2152" t="s">
        <v>5315</v>
      </c>
      <c r="G2152" t="s">
        <v>5316</v>
      </c>
      <c r="H2152">
        <v>85024</v>
      </c>
      <c r="I2152">
        <v>242</v>
      </c>
      <c r="J2152" t="s">
        <v>29</v>
      </c>
      <c r="K2152" t="s">
        <v>30</v>
      </c>
      <c r="L2152">
        <v>30000000</v>
      </c>
      <c r="M2152">
        <v>2011</v>
      </c>
      <c r="N2152">
        <v>6.4</v>
      </c>
      <c r="O2152">
        <v>-11701351</v>
      </c>
    </row>
    <row r="2153" spans="1:15" x14ac:dyDescent="0.3">
      <c r="A2153" t="s">
        <v>1080</v>
      </c>
      <c r="B2153">
        <v>63</v>
      </c>
      <c r="C2153">
        <v>107</v>
      </c>
      <c r="D2153">
        <v>18636537</v>
      </c>
      <c r="E2153" t="s">
        <v>5317</v>
      </c>
      <c r="F2153" t="s">
        <v>87</v>
      </c>
      <c r="G2153" t="s">
        <v>5318</v>
      </c>
      <c r="H2153">
        <v>69197</v>
      </c>
      <c r="I2153">
        <v>216</v>
      </c>
      <c r="J2153" t="s">
        <v>29</v>
      </c>
      <c r="K2153" t="s">
        <v>128</v>
      </c>
      <c r="L2153">
        <v>32000000</v>
      </c>
      <c r="M2153">
        <v>1995</v>
      </c>
      <c r="N2153">
        <v>6.4</v>
      </c>
      <c r="O2153">
        <v>-13363463</v>
      </c>
    </row>
    <row r="2154" spans="1:15" x14ac:dyDescent="0.3">
      <c r="A2154" t="s">
        <v>3068</v>
      </c>
      <c r="B2154">
        <v>205</v>
      </c>
      <c r="C2154">
        <v>105</v>
      </c>
      <c r="D2154">
        <v>613556</v>
      </c>
      <c r="E2154" t="s">
        <v>4219</v>
      </c>
      <c r="F2154" t="s">
        <v>5319</v>
      </c>
      <c r="G2154" t="s">
        <v>5320</v>
      </c>
      <c r="H2154">
        <v>9427</v>
      </c>
      <c r="I2154">
        <v>87</v>
      </c>
      <c r="J2154" t="s">
        <v>139</v>
      </c>
      <c r="K2154" t="s">
        <v>817</v>
      </c>
      <c r="L2154">
        <v>15000000</v>
      </c>
      <c r="M2154">
        <v>2015</v>
      </c>
      <c r="N2154">
        <v>6.4</v>
      </c>
      <c r="O2154">
        <v>-14386444</v>
      </c>
    </row>
    <row r="2155" spans="1:15" x14ac:dyDescent="0.3">
      <c r="A2155" t="s">
        <v>3048</v>
      </c>
      <c r="B2155">
        <v>75</v>
      </c>
      <c r="C2155">
        <v>118</v>
      </c>
      <c r="D2155">
        <v>399879</v>
      </c>
      <c r="E2155" t="s">
        <v>140</v>
      </c>
      <c r="F2155" t="s">
        <v>5321</v>
      </c>
      <c r="G2155" t="s">
        <v>5322</v>
      </c>
      <c r="H2155">
        <v>5772</v>
      </c>
      <c r="I2155">
        <v>115</v>
      </c>
      <c r="J2155" t="s">
        <v>29</v>
      </c>
      <c r="K2155" t="s">
        <v>581</v>
      </c>
      <c r="L2155">
        <v>15000000</v>
      </c>
      <c r="M2155">
        <v>2006</v>
      </c>
      <c r="N2155">
        <v>6.4</v>
      </c>
      <c r="O2155">
        <v>-14600121</v>
      </c>
    </row>
    <row r="2156" spans="1:15" x14ac:dyDescent="0.3">
      <c r="A2156" t="s">
        <v>3699</v>
      </c>
      <c r="B2156">
        <v>79</v>
      </c>
      <c r="C2156">
        <v>111</v>
      </c>
      <c r="D2156">
        <v>5205343</v>
      </c>
      <c r="E2156" t="s">
        <v>5323</v>
      </c>
      <c r="F2156" t="s">
        <v>5324</v>
      </c>
      <c r="G2156" t="s">
        <v>5325</v>
      </c>
      <c r="H2156">
        <v>11958</v>
      </c>
      <c r="I2156">
        <v>39</v>
      </c>
      <c r="J2156" t="s">
        <v>29</v>
      </c>
      <c r="K2156" t="s">
        <v>30</v>
      </c>
      <c r="L2156">
        <v>20000000</v>
      </c>
      <c r="M2156">
        <v>2009</v>
      </c>
      <c r="N2156">
        <v>6.4</v>
      </c>
      <c r="O2156">
        <v>-14794657</v>
      </c>
    </row>
    <row r="2157" spans="1:15" x14ac:dyDescent="0.3">
      <c r="A2157" t="s">
        <v>539</v>
      </c>
      <c r="B2157">
        <v>128</v>
      </c>
      <c r="C2157">
        <v>108</v>
      </c>
      <c r="D2157">
        <v>3203044</v>
      </c>
      <c r="E2157" t="s">
        <v>289</v>
      </c>
      <c r="F2157" t="s">
        <v>539</v>
      </c>
      <c r="G2157" t="s">
        <v>5326</v>
      </c>
      <c r="H2157">
        <v>25165</v>
      </c>
      <c r="I2157">
        <v>155</v>
      </c>
      <c r="J2157" t="s">
        <v>29</v>
      </c>
      <c r="K2157" t="s">
        <v>30</v>
      </c>
      <c r="L2157">
        <v>18000000</v>
      </c>
      <c r="M2157">
        <v>2003</v>
      </c>
      <c r="N2157">
        <v>6.4</v>
      </c>
      <c r="O2157">
        <v>-14796956</v>
      </c>
    </row>
    <row r="2158" spans="1:15" x14ac:dyDescent="0.3">
      <c r="A2158" t="s">
        <v>3089</v>
      </c>
      <c r="B2158">
        <v>70</v>
      </c>
      <c r="C2158">
        <v>100</v>
      </c>
      <c r="D2158">
        <v>10114315</v>
      </c>
      <c r="E2158" t="s">
        <v>269</v>
      </c>
      <c r="F2158" t="s">
        <v>5327</v>
      </c>
      <c r="G2158" t="s">
        <v>5328</v>
      </c>
      <c r="H2158">
        <v>18693</v>
      </c>
      <c r="I2158">
        <v>187</v>
      </c>
      <c r="J2158" t="s">
        <v>29</v>
      </c>
      <c r="K2158" t="s">
        <v>30</v>
      </c>
      <c r="L2158">
        <v>25000000</v>
      </c>
      <c r="M2158">
        <v>1999</v>
      </c>
      <c r="N2158">
        <v>6.4</v>
      </c>
      <c r="O2158">
        <v>-14885685</v>
      </c>
    </row>
    <row r="2159" spans="1:15" x14ac:dyDescent="0.3">
      <c r="A2159" t="s">
        <v>2066</v>
      </c>
      <c r="B2159">
        <v>215</v>
      </c>
      <c r="C2159">
        <v>118</v>
      </c>
      <c r="D2159">
        <v>37035845</v>
      </c>
      <c r="E2159" t="s">
        <v>1699</v>
      </c>
      <c r="F2159" t="s">
        <v>468</v>
      </c>
      <c r="G2159" t="s">
        <v>5329</v>
      </c>
      <c r="H2159">
        <v>136680</v>
      </c>
      <c r="I2159">
        <v>149</v>
      </c>
      <c r="J2159" t="s">
        <v>29</v>
      </c>
      <c r="K2159" t="s">
        <v>30</v>
      </c>
      <c r="L2159">
        <v>52000000</v>
      </c>
      <c r="M2159">
        <v>2011</v>
      </c>
      <c r="N2159">
        <v>6.4</v>
      </c>
      <c r="O2159">
        <v>-14964155</v>
      </c>
    </row>
    <row r="2160" spans="1:15" x14ac:dyDescent="0.3">
      <c r="A2160" t="s">
        <v>3074</v>
      </c>
      <c r="B2160">
        <v>50</v>
      </c>
      <c r="C2160">
        <v>102</v>
      </c>
      <c r="D2160">
        <v>2000000</v>
      </c>
      <c r="E2160" t="s">
        <v>2525</v>
      </c>
      <c r="F2160" t="s">
        <v>5330</v>
      </c>
      <c r="G2160" t="s">
        <v>5331</v>
      </c>
      <c r="H2160">
        <v>1275</v>
      </c>
      <c r="I2160">
        <v>27</v>
      </c>
      <c r="J2160" t="s">
        <v>29</v>
      </c>
      <c r="K2160" t="s">
        <v>30</v>
      </c>
      <c r="L2160">
        <v>17000000</v>
      </c>
      <c r="M2160">
        <v>1981</v>
      </c>
      <c r="N2160">
        <v>6.4</v>
      </c>
      <c r="O2160">
        <v>-15000000</v>
      </c>
    </row>
    <row r="2161" spans="1:15" x14ac:dyDescent="0.3">
      <c r="A2161" t="s">
        <v>3046</v>
      </c>
      <c r="B2161">
        <v>197</v>
      </c>
      <c r="C2161">
        <v>119</v>
      </c>
      <c r="D2161">
        <v>39440655</v>
      </c>
      <c r="E2161" t="s">
        <v>5332</v>
      </c>
      <c r="F2161" t="s">
        <v>2745</v>
      </c>
      <c r="G2161" t="s">
        <v>5333</v>
      </c>
      <c r="H2161">
        <v>61680</v>
      </c>
      <c r="I2161">
        <v>222</v>
      </c>
      <c r="J2161" t="s">
        <v>29</v>
      </c>
      <c r="K2161" t="s">
        <v>30</v>
      </c>
      <c r="L2161">
        <v>55000000</v>
      </c>
      <c r="M2161">
        <v>2010</v>
      </c>
      <c r="N2161">
        <v>6.4</v>
      </c>
      <c r="O2161">
        <v>-15559345</v>
      </c>
    </row>
    <row r="2162" spans="1:15" x14ac:dyDescent="0.3">
      <c r="A2162" t="s">
        <v>3033</v>
      </c>
      <c r="B2162">
        <v>172</v>
      </c>
      <c r="C2162">
        <v>116</v>
      </c>
      <c r="D2162">
        <v>43119879</v>
      </c>
      <c r="E2162" t="s">
        <v>86</v>
      </c>
      <c r="F2162" t="s">
        <v>176</v>
      </c>
      <c r="G2162" t="s">
        <v>5334</v>
      </c>
      <c r="H2162">
        <v>58450</v>
      </c>
      <c r="I2162">
        <v>842</v>
      </c>
      <c r="J2162" t="s">
        <v>29</v>
      </c>
      <c r="K2162" t="s">
        <v>30</v>
      </c>
      <c r="L2162">
        <v>60000000</v>
      </c>
      <c r="M2162">
        <v>2002</v>
      </c>
      <c r="N2162">
        <v>6.4</v>
      </c>
      <c r="O2162">
        <v>-16880121</v>
      </c>
    </row>
    <row r="2163" spans="1:15" x14ac:dyDescent="0.3">
      <c r="A2163" t="s">
        <v>2137</v>
      </c>
      <c r="B2163">
        <v>89</v>
      </c>
      <c r="C2163">
        <v>132</v>
      </c>
      <c r="D2163">
        <v>29781453</v>
      </c>
      <c r="E2163" t="s">
        <v>913</v>
      </c>
      <c r="F2163" t="s">
        <v>5335</v>
      </c>
      <c r="G2163" t="s">
        <v>5336</v>
      </c>
      <c r="H2163">
        <v>22447</v>
      </c>
      <c r="I2163">
        <v>210</v>
      </c>
      <c r="J2163" t="s">
        <v>29</v>
      </c>
      <c r="K2163" t="s">
        <v>30</v>
      </c>
      <c r="L2163">
        <v>48000000</v>
      </c>
      <c r="M2163">
        <v>2001</v>
      </c>
      <c r="N2163">
        <v>6.4</v>
      </c>
      <c r="O2163">
        <v>-18218547</v>
      </c>
    </row>
    <row r="2164" spans="1:15" x14ac:dyDescent="0.3">
      <c r="A2164" t="s">
        <v>2499</v>
      </c>
      <c r="B2164">
        <v>134</v>
      </c>
      <c r="C2164">
        <v>100</v>
      </c>
      <c r="D2164">
        <v>12561</v>
      </c>
      <c r="E2164" t="s">
        <v>289</v>
      </c>
      <c r="F2164" t="s">
        <v>2330</v>
      </c>
      <c r="G2164" t="s">
        <v>5337</v>
      </c>
      <c r="H2164">
        <v>71276</v>
      </c>
      <c r="I2164">
        <v>181</v>
      </c>
      <c r="J2164" t="s">
        <v>29</v>
      </c>
      <c r="K2164" t="s">
        <v>30</v>
      </c>
      <c r="L2164">
        <v>19000000</v>
      </c>
      <c r="M2164">
        <v>2010</v>
      </c>
      <c r="N2164">
        <v>6.4</v>
      </c>
      <c r="O2164">
        <v>-18987439</v>
      </c>
    </row>
    <row r="2165" spans="1:15" x14ac:dyDescent="0.3">
      <c r="A2165" t="s">
        <v>1254</v>
      </c>
      <c r="B2165">
        <v>9</v>
      </c>
      <c r="C2165">
        <v>107</v>
      </c>
      <c r="D2165">
        <v>305070</v>
      </c>
      <c r="E2165" t="s">
        <v>3322</v>
      </c>
      <c r="F2165" t="s">
        <v>3706</v>
      </c>
      <c r="G2165" t="s">
        <v>5338</v>
      </c>
      <c r="H2165">
        <v>3843</v>
      </c>
      <c r="I2165">
        <v>25</v>
      </c>
      <c r="J2165" t="s">
        <v>29</v>
      </c>
      <c r="K2165" t="s">
        <v>30</v>
      </c>
      <c r="L2165">
        <v>20000000</v>
      </c>
      <c r="M2165">
        <v>1994</v>
      </c>
      <c r="N2165">
        <v>6.4</v>
      </c>
      <c r="O2165">
        <v>-19694930</v>
      </c>
    </row>
    <row r="2166" spans="1:15" x14ac:dyDescent="0.3">
      <c r="A2166" t="s">
        <v>2758</v>
      </c>
      <c r="B2166">
        <v>127</v>
      </c>
      <c r="C2166">
        <v>101</v>
      </c>
      <c r="D2166">
        <v>4476235</v>
      </c>
      <c r="E2166" t="s">
        <v>5339</v>
      </c>
      <c r="F2166" t="s">
        <v>5289</v>
      </c>
      <c r="G2166" t="s">
        <v>5340</v>
      </c>
      <c r="H2166">
        <v>49405</v>
      </c>
      <c r="I2166">
        <v>226</v>
      </c>
      <c r="J2166" t="s">
        <v>29</v>
      </c>
      <c r="K2166" t="s">
        <v>30</v>
      </c>
      <c r="L2166">
        <v>27000000</v>
      </c>
      <c r="M2166">
        <v>2004</v>
      </c>
      <c r="N2166">
        <v>6.4</v>
      </c>
      <c r="O2166">
        <v>-22523765</v>
      </c>
    </row>
    <row r="2167" spans="1:15" x14ac:dyDescent="0.3">
      <c r="A2167" t="s">
        <v>2282</v>
      </c>
      <c r="B2167">
        <v>93</v>
      </c>
      <c r="C2167">
        <v>115</v>
      </c>
      <c r="D2167">
        <v>882710</v>
      </c>
      <c r="E2167" t="s">
        <v>1915</v>
      </c>
      <c r="F2167" t="s">
        <v>2217</v>
      </c>
      <c r="G2167" t="s">
        <v>5341</v>
      </c>
      <c r="H2167">
        <v>16215</v>
      </c>
      <c r="I2167">
        <v>138</v>
      </c>
      <c r="J2167" t="s">
        <v>29</v>
      </c>
      <c r="K2167" t="s">
        <v>30</v>
      </c>
      <c r="L2167">
        <v>24000000</v>
      </c>
      <c r="M2167">
        <v>2000</v>
      </c>
      <c r="N2167">
        <v>6.4</v>
      </c>
      <c r="O2167">
        <v>-23117290</v>
      </c>
    </row>
    <row r="2168" spans="1:15" x14ac:dyDescent="0.3">
      <c r="A2168" t="s">
        <v>2548</v>
      </c>
      <c r="B2168">
        <v>230</v>
      </c>
      <c r="C2168">
        <v>153</v>
      </c>
      <c r="D2168">
        <v>51814190</v>
      </c>
      <c r="E2168" t="s">
        <v>73</v>
      </c>
      <c r="F2168" t="s">
        <v>1823</v>
      </c>
      <c r="G2168" t="s">
        <v>5342</v>
      </c>
      <c r="H2168">
        <v>100837</v>
      </c>
      <c r="I2168">
        <v>301</v>
      </c>
      <c r="J2168" t="s">
        <v>29</v>
      </c>
      <c r="K2168" t="s">
        <v>30</v>
      </c>
      <c r="L2168">
        <v>75000000</v>
      </c>
      <c r="M2168">
        <v>2009</v>
      </c>
      <c r="N2168">
        <v>6.4</v>
      </c>
      <c r="O2168">
        <v>-23185810</v>
      </c>
    </row>
    <row r="2169" spans="1:15" x14ac:dyDescent="0.3">
      <c r="A2169" t="s">
        <v>67</v>
      </c>
      <c r="B2169">
        <v>146</v>
      </c>
      <c r="C2169">
        <v>110</v>
      </c>
      <c r="D2169">
        <v>26199517</v>
      </c>
      <c r="E2169" t="s">
        <v>1536</v>
      </c>
      <c r="F2169" t="s">
        <v>67</v>
      </c>
      <c r="G2169" t="s">
        <v>5343</v>
      </c>
      <c r="H2169">
        <v>34356</v>
      </c>
      <c r="I2169">
        <v>260</v>
      </c>
      <c r="J2169" t="s">
        <v>29</v>
      </c>
      <c r="K2169" t="s">
        <v>30</v>
      </c>
      <c r="L2169">
        <v>50000000</v>
      </c>
      <c r="M2169">
        <v>2002</v>
      </c>
      <c r="N2169">
        <v>6.4</v>
      </c>
      <c r="O2169">
        <v>-23800483</v>
      </c>
    </row>
    <row r="2170" spans="1:15" x14ac:dyDescent="0.3">
      <c r="A2170" t="s">
        <v>1000</v>
      </c>
      <c r="B2170">
        <v>260</v>
      </c>
      <c r="C2170">
        <v>123</v>
      </c>
      <c r="D2170">
        <v>15962471</v>
      </c>
      <c r="E2170" t="s">
        <v>655</v>
      </c>
      <c r="F2170" t="s">
        <v>2639</v>
      </c>
      <c r="G2170" t="s">
        <v>5344</v>
      </c>
      <c r="H2170">
        <v>79892</v>
      </c>
      <c r="I2170">
        <v>619</v>
      </c>
      <c r="J2170" t="s">
        <v>29</v>
      </c>
      <c r="K2170" t="s">
        <v>30</v>
      </c>
      <c r="L2170">
        <v>40000000</v>
      </c>
      <c r="M2170">
        <v>2006</v>
      </c>
      <c r="N2170">
        <v>6.4</v>
      </c>
      <c r="O2170">
        <v>-24037529</v>
      </c>
    </row>
    <row r="2171" spans="1:15" x14ac:dyDescent="0.3">
      <c r="A2171" t="s">
        <v>3027</v>
      </c>
      <c r="B2171">
        <v>168</v>
      </c>
      <c r="C2171">
        <v>134</v>
      </c>
      <c r="D2171">
        <v>19377727</v>
      </c>
      <c r="E2171" t="s">
        <v>1316</v>
      </c>
      <c r="F2171" t="s">
        <v>5345</v>
      </c>
      <c r="G2171" t="s">
        <v>5346</v>
      </c>
      <c r="H2171">
        <v>35140</v>
      </c>
      <c r="I2171">
        <v>409</v>
      </c>
      <c r="J2171" t="s">
        <v>29</v>
      </c>
      <c r="K2171" t="s">
        <v>30</v>
      </c>
      <c r="L2171">
        <v>45000000</v>
      </c>
      <c r="M2171">
        <v>2005</v>
      </c>
      <c r="N2171">
        <v>6.4</v>
      </c>
      <c r="O2171">
        <v>-25622273</v>
      </c>
    </row>
    <row r="2172" spans="1:15" x14ac:dyDescent="0.3">
      <c r="A2172" t="s">
        <v>917</v>
      </c>
      <c r="B2172">
        <v>190</v>
      </c>
      <c r="C2172">
        <v>123</v>
      </c>
      <c r="D2172">
        <v>26838389</v>
      </c>
      <c r="E2172" t="s">
        <v>699</v>
      </c>
      <c r="F2172" t="s">
        <v>50</v>
      </c>
      <c r="G2172" t="s">
        <v>5347</v>
      </c>
      <c r="H2172">
        <v>58658</v>
      </c>
      <c r="I2172">
        <v>495</v>
      </c>
      <c r="J2172" t="s">
        <v>29</v>
      </c>
      <c r="K2172" t="s">
        <v>30</v>
      </c>
      <c r="L2172">
        <v>57000000</v>
      </c>
      <c r="M2172">
        <v>2005</v>
      </c>
      <c r="N2172">
        <v>6.4</v>
      </c>
      <c r="O2172">
        <v>-30161611</v>
      </c>
    </row>
    <row r="2173" spans="1:15" x14ac:dyDescent="0.3">
      <c r="A2173" t="s">
        <v>3052</v>
      </c>
      <c r="B2173">
        <v>38</v>
      </c>
      <c r="C2173">
        <v>118</v>
      </c>
      <c r="D2173">
        <v>6482195</v>
      </c>
      <c r="E2173" t="s">
        <v>1366</v>
      </c>
      <c r="F2173" t="s">
        <v>5348</v>
      </c>
      <c r="G2173" t="s">
        <v>5349</v>
      </c>
      <c r="H2173">
        <v>9740</v>
      </c>
      <c r="I2173">
        <v>81</v>
      </c>
      <c r="J2173" t="s">
        <v>29</v>
      </c>
      <c r="K2173" t="s">
        <v>30</v>
      </c>
      <c r="L2173">
        <v>37000000</v>
      </c>
      <c r="M2173">
        <v>1997</v>
      </c>
      <c r="N2173">
        <v>6.4</v>
      </c>
      <c r="O2173">
        <v>-30517805</v>
      </c>
    </row>
    <row r="2174" spans="1:15" x14ac:dyDescent="0.3">
      <c r="A2174" t="s">
        <v>3038</v>
      </c>
      <c r="B2174">
        <v>50</v>
      </c>
      <c r="C2174">
        <v>121</v>
      </c>
      <c r="D2174">
        <v>2221994</v>
      </c>
      <c r="E2174" t="s">
        <v>1449</v>
      </c>
      <c r="F2174" t="s">
        <v>1574</v>
      </c>
      <c r="G2174" t="s">
        <v>5350</v>
      </c>
      <c r="H2174">
        <v>11747</v>
      </c>
      <c r="I2174">
        <v>99</v>
      </c>
      <c r="J2174" t="s">
        <v>29</v>
      </c>
      <c r="K2174" t="s">
        <v>371</v>
      </c>
      <c r="L2174">
        <v>35000000</v>
      </c>
      <c r="M2174">
        <v>1997</v>
      </c>
      <c r="N2174">
        <v>6.4</v>
      </c>
      <c r="O2174">
        <v>-32778006</v>
      </c>
    </row>
    <row r="2175" spans="1:15" x14ac:dyDescent="0.3">
      <c r="A2175" t="s">
        <v>2029</v>
      </c>
      <c r="B2175">
        <v>376</v>
      </c>
      <c r="C2175">
        <v>107</v>
      </c>
      <c r="D2175">
        <v>12026670</v>
      </c>
      <c r="E2175" t="s">
        <v>1576</v>
      </c>
      <c r="F2175" t="s">
        <v>5351</v>
      </c>
      <c r="G2175" t="s">
        <v>5352</v>
      </c>
      <c r="H2175">
        <v>114241</v>
      </c>
      <c r="I2175">
        <v>258</v>
      </c>
      <c r="J2175" t="s">
        <v>29</v>
      </c>
      <c r="K2175" t="s">
        <v>30</v>
      </c>
      <c r="L2175">
        <v>45000000</v>
      </c>
      <c r="M2175">
        <v>2013</v>
      </c>
      <c r="N2175">
        <v>6.4</v>
      </c>
      <c r="O2175">
        <v>-32973330</v>
      </c>
    </row>
    <row r="2176" spans="1:15" x14ac:dyDescent="0.3">
      <c r="A2176" t="s">
        <v>746</v>
      </c>
      <c r="B2176">
        <v>267</v>
      </c>
      <c r="C2176">
        <v>106</v>
      </c>
      <c r="D2176">
        <v>65452312</v>
      </c>
      <c r="E2176" t="s">
        <v>1576</v>
      </c>
      <c r="F2176" t="s">
        <v>837</v>
      </c>
      <c r="G2176" t="s">
        <v>5353</v>
      </c>
      <c r="H2176">
        <v>149998</v>
      </c>
      <c r="I2176">
        <v>285</v>
      </c>
      <c r="J2176" t="s">
        <v>29</v>
      </c>
      <c r="K2176" t="s">
        <v>30</v>
      </c>
      <c r="L2176">
        <v>100000000</v>
      </c>
      <c r="M2176">
        <v>2009</v>
      </c>
      <c r="N2176">
        <v>6.4</v>
      </c>
      <c r="O2176">
        <v>-34547688</v>
      </c>
    </row>
    <row r="2177" spans="1:15" x14ac:dyDescent="0.3">
      <c r="A2177" t="s">
        <v>1059</v>
      </c>
      <c r="B2177">
        <v>115</v>
      </c>
      <c r="C2177">
        <v>139</v>
      </c>
      <c r="D2177">
        <v>4584886</v>
      </c>
      <c r="E2177" t="s">
        <v>588</v>
      </c>
      <c r="F2177" t="s">
        <v>5354</v>
      </c>
      <c r="G2177" t="s">
        <v>5355</v>
      </c>
      <c r="H2177">
        <v>19114</v>
      </c>
      <c r="I2177">
        <v>115</v>
      </c>
      <c r="J2177" t="s">
        <v>29</v>
      </c>
      <c r="K2177" t="s">
        <v>30</v>
      </c>
      <c r="L2177">
        <v>45000000</v>
      </c>
      <c r="M2177">
        <v>2007</v>
      </c>
      <c r="N2177">
        <v>6.4</v>
      </c>
      <c r="O2177">
        <v>-40415114</v>
      </c>
    </row>
    <row r="2178" spans="1:15" x14ac:dyDescent="0.3">
      <c r="A2178" t="s">
        <v>3326</v>
      </c>
      <c r="B2178">
        <v>105</v>
      </c>
      <c r="C2178">
        <v>109</v>
      </c>
      <c r="D2178">
        <v>8355815</v>
      </c>
      <c r="E2178" t="s">
        <v>3824</v>
      </c>
      <c r="F2178" t="s">
        <v>313</v>
      </c>
      <c r="G2178" t="s">
        <v>5356</v>
      </c>
      <c r="H2178">
        <v>34730</v>
      </c>
      <c r="I2178">
        <v>341</v>
      </c>
      <c r="J2178" t="s">
        <v>29</v>
      </c>
      <c r="K2178" t="s">
        <v>200</v>
      </c>
      <c r="L2178">
        <v>55000000</v>
      </c>
      <c r="M2178">
        <v>2002</v>
      </c>
      <c r="N2178">
        <v>6.4</v>
      </c>
      <c r="O2178">
        <v>-46644185</v>
      </c>
    </row>
    <row r="2179" spans="1:15" x14ac:dyDescent="0.3">
      <c r="A2179" t="s">
        <v>2558</v>
      </c>
      <c r="B2179">
        <v>172</v>
      </c>
      <c r="C2179">
        <v>137</v>
      </c>
      <c r="D2179">
        <v>1206135</v>
      </c>
      <c r="E2179" t="s">
        <v>208</v>
      </c>
      <c r="F2179" t="s">
        <v>176</v>
      </c>
      <c r="G2179" t="s">
        <v>5357</v>
      </c>
      <c r="H2179">
        <v>40568</v>
      </c>
      <c r="I2179">
        <v>185</v>
      </c>
      <c r="J2179" t="s">
        <v>29</v>
      </c>
      <c r="K2179" t="s">
        <v>2102</v>
      </c>
      <c r="L2179">
        <v>50000000</v>
      </c>
      <c r="M2179">
        <v>2015</v>
      </c>
      <c r="N2179">
        <v>6.4</v>
      </c>
      <c r="O2179">
        <v>-48793865</v>
      </c>
    </row>
    <row r="2180" spans="1:15" x14ac:dyDescent="0.3">
      <c r="A2180" t="s">
        <v>2709</v>
      </c>
      <c r="B2180">
        <v>280</v>
      </c>
      <c r="C2180">
        <v>109</v>
      </c>
      <c r="D2180">
        <v>150350192</v>
      </c>
      <c r="E2180" t="s">
        <v>105</v>
      </c>
      <c r="F2180" t="s">
        <v>1641</v>
      </c>
      <c r="G2180" t="s">
        <v>5358</v>
      </c>
      <c r="H2180">
        <v>305340</v>
      </c>
      <c r="I2180">
        <v>1676</v>
      </c>
      <c r="J2180" t="s">
        <v>29</v>
      </c>
      <c r="K2180" t="s">
        <v>30</v>
      </c>
      <c r="L2180">
        <v>200000000</v>
      </c>
      <c r="M2180">
        <v>2003</v>
      </c>
      <c r="N2180">
        <v>6.4</v>
      </c>
      <c r="O2180">
        <v>-49649808</v>
      </c>
    </row>
    <row r="2181" spans="1:15" x14ac:dyDescent="0.3">
      <c r="A2181" t="s">
        <v>2878</v>
      </c>
      <c r="B2181">
        <v>339</v>
      </c>
      <c r="C2181">
        <v>131</v>
      </c>
      <c r="D2181">
        <v>73103784</v>
      </c>
      <c r="E2181" t="s">
        <v>417</v>
      </c>
      <c r="F2181" t="s">
        <v>2300</v>
      </c>
      <c r="G2181" t="s">
        <v>5359</v>
      </c>
      <c r="H2181">
        <v>164238</v>
      </c>
      <c r="I2181">
        <v>434</v>
      </c>
      <c r="J2181" t="s">
        <v>29</v>
      </c>
      <c r="K2181" t="s">
        <v>30</v>
      </c>
      <c r="L2181">
        <v>150000000</v>
      </c>
      <c r="M2181">
        <v>2013</v>
      </c>
      <c r="N2181">
        <v>6.4</v>
      </c>
      <c r="O2181">
        <v>-76896216</v>
      </c>
    </row>
    <row r="2182" spans="1:15" x14ac:dyDescent="0.3">
      <c r="A2182" t="s">
        <v>2514</v>
      </c>
      <c r="B2182">
        <v>218</v>
      </c>
      <c r="C2182">
        <v>113</v>
      </c>
      <c r="D2182">
        <v>76846624</v>
      </c>
      <c r="E2182" t="s">
        <v>1674</v>
      </c>
      <c r="F2182" t="s">
        <v>482</v>
      </c>
      <c r="G2182" t="s">
        <v>5360</v>
      </c>
      <c r="H2182">
        <v>21352</v>
      </c>
      <c r="I2182">
        <v>131</v>
      </c>
      <c r="J2182" t="s">
        <v>29</v>
      </c>
      <c r="K2182" t="s">
        <v>30</v>
      </c>
      <c r="L2182">
        <v>170000000</v>
      </c>
      <c r="M2182">
        <v>2016</v>
      </c>
      <c r="N2182">
        <v>6.4</v>
      </c>
      <c r="O2182">
        <v>-93153376</v>
      </c>
    </row>
    <row r="2183" spans="1:15" x14ac:dyDescent="0.3">
      <c r="A2183" t="s">
        <v>3064</v>
      </c>
      <c r="B2183">
        <v>166</v>
      </c>
      <c r="C2183">
        <v>106</v>
      </c>
      <c r="D2183">
        <v>32131830</v>
      </c>
      <c r="E2183" t="s">
        <v>5361</v>
      </c>
      <c r="F2183" t="s">
        <v>478</v>
      </c>
      <c r="G2183" t="s">
        <v>5362</v>
      </c>
      <c r="H2183">
        <v>72259</v>
      </c>
      <c r="I2183">
        <v>788</v>
      </c>
      <c r="J2183" t="s">
        <v>29</v>
      </c>
      <c r="K2183" t="s">
        <v>30</v>
      </c>
      <c r="L2183">
        <v>137000000</v>
      </c>
      <c r="M2183">
        <v>2001</v>
      </c>
      <c r="N2183">
        <v>6.4</v>
      </c>
      <c r="O2183">
        <v>-104868170</v>
      </c>
    </row>
    <row r="2184" spans="1:15" x14ac:dyDescent="0.3">
      <c r="A2184" t="s">
        <v>1395</v>
      </c>
      <c r="B2184">
        <v>111</v>
      </c>
      <c r="C2184">
        <v>158</v>
      </c>
      <c r="D2184">
        <v>14131298</v>
      </c>
      <c r="E2184" t="s">
        <v>283</v>
      </c>
      <c r="F2184" t="s">
        <v>5363</v>
      </c>
      <c r="G2184" t="s">
        <v>5364</v>
      </c>
      <c r="H2184">
        <v>55889</v>
      </c>
      <c r="I2184">
        <v>390</v>
      </c>
      <c r="J2184" t="s">
        <v>29</v>
      </c>
      <c r="K2184" t="s">
        <v>241</v>
      </c>
      <c r="L2184">
        <v>390000000</v>
      </c>
      <c r="M2184">
        <v>1999</v>
      </c>
      <c r="N2184">
        <v>6.4</v>
      </c>
      <c r="O2184">
        <v>-375868702</v>
      </c>
    </row>
    <row r="2185" spans="1:15" x14ac:dyDescent="0.3">
      <c r="A2185" t="s">
        <v>2677</v>
      </c>
      <c r="B2185">
        <v>141</v>
      </c>
      <c r="C2185">
        <v>106</v>
      </c>
      <c r="D2185">
        <v>279167575</v>
      </c>
      <c r="E2185" t="s">
        <v>289</v>
      </c>
      <c r="F2185" t="s">
        <v>44</v>
      </c>
      <c r="G2185" t="s">
        <v>5365</v>
      </c>
      <c r="H2185">
        <v>211296</v>
      </c>
      <c r="I2185">
        <v>428</v>
      </c>
      <c r="J2185" t="s">
        <v>29</v>
      </c>
      <c r="K2185" t="s">
        <v>30</v>
      </c>
      <c r="L2185">
        <v>80000000</v>
      </c>
      <c r="M2185">
        <v>2004</v>
      </c>
      <c r="N2185">
        <v>6.3</v>
      </c>
      <c r="O2185">
        <v>199167575</v>
      </c>
    </row>
    <row r="2186" spans="1:15" x14ac:dyDescent="0.3">
      <c r="A2186" t="s">
        <v>1907</v>
      </c>
      <c r="B2186">
        <v>428</v>
      </c>
      <c r="C2186">
        <v>154</v>
      </c>
      <c r="D2186">
        <v>352358779</v>
      </c>
      <c r="E2186" t="s">
        <v>248</v>
      </c>
      <c r="F2186" t="s">
        <v>5366</v>
      </c>
      <c r="G2186" t="s">
        <v>5367</v>
      </c>
      <c r="H2186">
        <v>326180</v>
      </c>
      <c r="I2186">
        <v>899</v>
      </c>
      <c r="J2186" t="s">
        <v>29</v>
      </c>
      <c r="K2186" t="s">
        <v>30</v>
      </c>
      <c r="L2186">
        <v>195000000</v>
      </c>
      <c r="M2186">
        <v>2011</v>
      </c>
      <c r="N2186">
        <v>6.3</v>
      </c>
      <c r="O2186">
        <v>157358779</v>
      </c>
    </row>
    <row r="2187" spans="1:15" x14ac:dyDescent="0.3">
      <c r="A2187" t="s">
        <v>2461</v>
      </c>
      <c r="B2187">
        <v>114</v>
      </c>
      <c r="C2187">
        <v>113</v>
      </c>
      <c r="D2187">
        <v>241688385</v>
      </c>
      <c r="E2187" t="s">
        <v>1050</v>
      </c>
      <c r="F2187" t="s">
        <v>436</v>
      </c>
      <c r="G2187" t="s">
        <v>5368</v>
      </c>
      <c r="H2187">
        <v>144053</v>
      </c>
      <c r="I2187">
        <v>395</v>
      </c>
      <c r="J2187" t="s">
        <v>29</v>
      </c>
      <c r="K2187" t="s">
        <v>30</v>
      </c>
      <c r="L2187">
        <v>92000000</v>
      </c>
      <c r="M2187">
        <v>1996</v>
      </c>
      <c r="N2187">
        <v>6.3</v>
      </c>
      <c r="O2187">
        <v>149688385</v>
      </c>
    </row>
    <row r="2188" spans="1:15" x14ac:dyDescent="0.3">
      <c r="A2188" t="s">
        <v>3313</v>
      </c>
      <c r="B2188">
        <v>409</v>
      </c>
      <c r="C2188">
        <v>84</v>
      </c>
      <c r="D2188">
        <v>107917283</v>
      </c>
      <c r="E2188" t="s">
        <v>626</v>
      </c>
      <c r="F2188" t="s">
        <v>5369</v>
      </c>
      <c r="G2188" t="s">
        <v>5370</v>
      </c>
      <c r="H2188">
        <v>184824</v>
      </c>
      <c r="I2188">
        <v>1189</v>
      </c>
      <c r="J2188" t="s">
        <v>29</v>
      </c>
      <c r="K2188" t="s">
        <v>30</v>
      </c>
      <c r="L2188">
        <v>15000</v>
      </c>
      <c r="M2188">
        <v>2007</v>
      </c>
      <c r="N2188">
        <v>6.3</v>
      </c>
      <c r="O2188">
        <v>107902283</v>
      </c>
    </row>
    <row r="2189" spans="1:15" x14ac:dyDescent="0.3">
      <c r="A2189" t="s">
        <v>3683</v>
      </c>
      <c r="B2189">
        <v>202</v>
      </c>
      <c r="C2189">
        <v>130</v>
      </c>
      <c r="D2189">
        <v>202007640</v>
      </c>
      <c r="E2189" t="s">
        <v>5371</v>
      </c>
      <c r="F2189" t="s">
        <v>3495</v>
      </c>
      <c r="G2189" t="s">
        <v>5372</v>
      </c>
      <c r="H2189">
        <v>248045</v>
      </c>
      <c r="I2189">
        <v>890</v>
      </c>
      <c r="J2189" t="s">
        <v>29</v>
      </c>
      <c r="K2189" t="s">
        <v>30</v>
      </c>
      <c r="L2189">
        <v>98000000</v>
      </c>
      <c r="M2189">
        <v>2001</v>
      </c>
      <c r="N2189">
        <v>6.3</v>
      </c>
      <c r="O2189">
        <v>104007640</v>
      </c>
    </row>
    <row r="2190" spans="1:15" x14ac:dyDescent="0.3">
      <c r="A2190" t="s">
        <v>3344</v>
      </c>
      <c r="B2190">
        <v>358</v>
      </c>
      <c r="C2190">
        <v>98</v>
      </c>
      <c r="D2190">
        <v>139852971</v>
      </c>
      <c r="E2190" t="s">
        <v>1576</v>
      </c>
      <c r="F2190" t="s">
        <v>61</v>
      </c>
      <c r="G2190" t="s">
        <v>5373</v>
      </c>
      <c r="H2190">
        <v>238671</v>
      </c>
      <c r="I2190">
        <v>461</v>
      </c>
      <c r="J2190" t="s">
        <v>29</v>
      </c>
      <c r="K2190" t="s">
        <v>241</v>
      </c>
      <c r="L2190">
        <v>45000000</v>
      </c>
      <c r="M2190">
        <v>2012</v>
      </c>
      <c r="N2190">
        <v>6.3</v>
      </c>
      <c r="O2190">
        <v>94852971</v>
      </c>
    </row>
    <row r="2191" spans="1:15" x14ac:dyDescent="0.3">
      <c r="A2191" t="s">
        <v>3168</v>
      </c>
      <c r="B2191">
        <v>238</v>
      </c>
      <c r="C2191">
        <v>108</v>
      </c>
      <c r="D2191">
        <v>143704210</v>
      </c>
      <c r="E2191" t="s">
        <v>5374</v>
      </c>
      <c r="F2191" t="s">
        <v>656</v>
      </c>
      <c r="G2191" t="s">
        <v>5375</v>
      </c>
      <c r="H2191">
        <v>145974</v>
      </c>
      <c r="I2191">
        <v>611</v>
      </c>
      <c r="J2191" t="s">
        <v>29</v>
      </c>
      <c r="K2191" t="s">
        <v>30</v>
      </c>
      <c r="L2191">
        <v>52000000</v>
      </c>
      <c r="M2191">
        <v>2008</v>
      </c>
      <c r="N2191">
        <v>6.3</v>
      </c>
      <c r="O2191">
        <v>91704210</v>
      </c>
    </row>
    <row r="2192" spans="1:15" x14ac:dyDescent="0.3">
      <c r="A2192" t="s">
        <v>3246</v>
      </c>
      <c r="B2192">
        <v>84</v>
      </c>
      <c r="C2192">
        <v>105</v>
      </c>
      <c r="D2192">
        <v>126805112</v>
      </c>
      <c r="E2192" t="s">
        <v>289</v>
      </c>
      <c r="F2192" t="s">
        <v>2153</v>
      </c>
      <c r="G2192" t="s">
        <v>5376</v>
      </c>
      <c r="H2192">
        <v>98199</v>
      </c>
      <c r="I2192">
        <v>169</v>
      </c>
      <c r="J2192" t="s">
        <v>29</v>
      </c>
      <c r="K2192" t="s">
        <v>30</v>
      </c>
      <c r="L2192">
        <v>46000000</v>
      </c>
      <c r="M2192">
        <v>1997</v>
      </c>
      <c r="N2192">
        <v>6.3</v>
      </c>
      <c r="O2192">
        <v>80805112</v>
      </c>
    </row>
    <row r="2193" spans="1:15" x14ac:dyDescent="0.3">
      <c r="A2193" t="s">
        <v>3457</v>
      </c>
      <c r="B2193">
        <v>59</v>
      </c>
      <c r="C2193">
        <v>90</v>
      </c>
      <c r="D2193">
        <v>108360000</v>
      </c>
      <c r="E2193" t="s">
        <v>1929</v>
      </c>
      <c r="F2193" t="s">
        <v>5377</v>
      </c>
      <c r="G2193" t="s">
        <v>5378</v>
      </c>
      <c r="H2193">
        <v>160321</v>
      </c>
      <c r="I2193">
        <v>178</v>
      </c>
      <c r="J2193" t="s">
        <v>29</v>
      </c>
      <c r="K2193" t="s">
        <v>30</v>
      </c>
      <c r="L2193">
        <v>30000000</v>
      </c>
      <c r="M2193">
        <v>1995</v>
      </c>
      <c r="N2193">
        <v>6.3</v>
      </c>
      <c r="O2193">
        <v>78360000</v>
      </c>
    </row>
    <row r="2194" spans="1:15" x14ac:dyDescent="0.3">
      <c r="A2194" t="s">
        <v>2548</v>
      </c>
      <c r="B2194">
        <v>332</v>
      </c>
      <c r="C2194">
        <v>129</v>
      </c>
      <c r="D2194">
        <v>110008260</v>
      </c>
      <c r="E2194" t="s">
        <v>289</v>
      </c>
      <c r="F2194" t="s">
        <v>5379</v>
      </c>
      <c r="G2194" t="s">
        <v>5380</v>
      </c>
      <c r="H2194">
        <v>94241</v>
      </c>
      <c r="I2194">
        <v>309</v>
      </c>
      <c r="J2194" t="s">
        <v>29</v>
      </c>
      <c r="K2194" t="s">
        <v>128</v>
      </c>
      <c r="L2194">
        <v>35000000</v>
      </c>
      <c r="M2194">
        <v>2015</v>
      </c>
      <c r="N2194">
        <v>6.3</v>
      </c>
      <c r="O2194">
        <v>75008260</v>
      </c>
    </row>
    <row r="2195" spans="1:15" x14ac:dyDescent="0.3">
      <c r="A2195" t="s">
        <v>3727</v>
      </c>
      <c r="B2195">
        <v>91</v>
      </c>
      <c r="C2195">
        <v>102</v>
      </c>
      <c r="D2195">
        <v>75074950</v>
      </c>
      <c r="E2195" t="s">
        <v>73</v>
      </c>
      <c r="F2195" t="s">
        <v>5381</v>
      </c>
      <c r="G2195" t="s">
        <v>5382</v>
      </c>
      <c r="H2195">
        <v>22147</v>
      </c>
      <c r="I2195">
        <v>156</v>
      </c>
      <c r="J2195" t="s">
        <v>29</v>
      </c>
      <c r="K2195" t="s">
        <v>30</v>
      </c>
      <c r="L2195">
        <v>12000000</v>
      </c>
      <c r="M2195">
        <v>2002</v>
      </c>
      <c r="N2195">
        <v>6.3</v>
      </c>
      <c r="O2195">
        <v>63074950</v>
      </c>
    </row>
    <row r="2196" spans="1:15" x14ac:dyDescent="0.3">
      <c r="A2196" t="s">
        <v>3454</v>
      </c>
      <c r="B2196">
        <v>191</v>
      </c>
      <c r="C2196">
        <v>93</v>
      </c>
      <c r="D2196">
        <v>118153533</v>
      </c>
      <c r="E2196" t="s">
        <v>1941</v>
      </c>
      <c r="F2196" t="s">
        <v>1586</v>
      </c>
      <c r="G2196" t="s">
        <v>5383</v>
      </c>
      <c r="H2196">
        <v>129995</v>
      </c>
      <c r="I2196">
        <v>246</v>
      </c>
      <c r="J2196" t="s">
        <v>29</v>
      </c>
      <c r="K2196" t="s">
        <v>30</v>
      </c>
      <c r="L2196">
        <v>61000000</v>
      </c>
      <c r="M2196">
        <v>2007</v>
      </c>
      <c r="N2196">
        <v>6.3</v>
      </c>
      <c r="O2196">
        <v>57153533</v>
      </c>
    </row>
    <row r="2197" spans="1:15" x14ac:dyDescent="0.3">
      <c r="A2197" t="s">
        <v>1424</v>
      </c>
      <c r="B2197">
        <v>163</v>
      </c>
      <c r="C2197">
        <v>91</v>
      </c>
      <c r="D2197">
        <v>128200012</v>
      </c>
      <c r="E2197" t="s">
        <v>1029</v>
      </c>
      <c r="F2197" t="s">
        <v>1574</v>
      </c>
      <c r="G2197" t="s">
        <v>5384</v>
      </c>
      <c r="H2197">
        <v>103022</v>
      </c>
      <c r="I2197">
        <v>269</v>
      </c>
      <c r="J2197" t="s">
        <v>29</v>
      </c>
      <c r="K2197" t="s">
        <v>30</v>
      </c>
      <c r="L2197">
        <v>75000000</v>
      </c>
      <c r="M2197">
        <v>2005</v>
      </c>
      <c r="N2197">
        <v>6.3</v>
      </c>
      <c r="O2197">
        <v>53200012</v>
      </c>
    </row>
    <row r="2198" spans="1:15" x14ac:dyDescent="0.3">
      <c r="A2198" t="s">
        <v>3752</v>
      </c>
      <c r="B2198">
        <v>153</v>
      </c>
      <c r="C2198">
        <v>74</v>
      </c>
      <c r="D2198">
        <v>104354205</v>
      </c>
      <c r="E2198" t="s">
        <v>289</v>
      </c>
      <c r="F2198" t="s">
        <v>3072</v>
      </c>
      <c r="G2198" t="s">
        <v>5385</v>
      </c>
      <c r="H2198">
        <v>162331</v>
      </c>
      <c r="I2198">
        <v>332</v>
      </c>
      <c r="J2198" t="s">
        <v>29</v>
      </c>
      <c r="K2198" t="s">
        <v>30</v>
      </c>
      <c r="L2198">
        <v>55000000</v>
      </c>
      <c r="M2198">
        <v>2003</v>
      </c>
      <c r="N2198">
        <v>6.3</v>
      </c>
      <c r="O2198">
        <v>49354205</v>
      </c>
    </row>
    <row r="2199" spans="1:15" x14ac:dyDescent="0.3">
      <c r="A2199" t="s">
        <v>3014</v>
      </c>
      <c r="B2199">
        <v>247</v>
      </c>
      <c r="C2199">
        <v>101</v>
      </c>
      <c r="D2199">
        <v>98711404</v>
      </c>
      <c r="E2199" t="s">
        <v>4930</v>
      </c>
      <c r="F2199" t="s">
        <v>2512</v>
      </c>
      <c r="G2199" t="s">
        <v>5386</v>
      </c>
      <c r="H2199">
        <v>127571</v>
      </c>
      <c r="I2199">
        <v>207</v>
      </c>
      <c r="J2199" t="s">
        <v>29</v>
      </c>
      <c r="K2199" t="s">
        <v>30</v>
      </c>
      <c r="L2199">
        <v>55000000</v>
      </c>
      <c r="M2199">
        <v>2010</v>
      </c>
      <c r="N2199">
        <v>6.3</v>
      </c>
      <c r="O2199">
        <v>43711404</v>
      </c>
    </row>
    <row r="2200" spans="1:15" x14ac:dyDescent="0.3">
      <c r="A2200" t="s">
        <v>3276</v>
      </c>
      <c r="B2200">
        <v>141</v>
      </c>
      <c r="C2200">
        <v>97</v>
      </c>
      <c r="D2200">
        <v>107225164</v>
      </c>
      <c r="E2200" t="s">
        <v>5387</v>
      </c>
      <c r="F2200" t="s">
        <v>1299</v>
      </c>
      <c r="G2200" t="s">
        <v>5388</v>
      </c>
      <c r="H2200">
        <v>27130</v>
      </c>
      <c r="I2200">
        <v>126</v>
      </c>
      <c r="J2200" t="s">
        <v>29</v>
      </c>
      <c r="K2200" t="s">
        <v>30</v>
      </c>
      <c r="L2200">
        <v>73000000</v>
      </c>
      <c r="M2200">
        <v>2016</v>
      </c>
      <c r="N2200">
        <v>6.3</v>
      </c>
      <c r="O2200">
        <v>34225164</v>
      </c>
    </row>
    <row r="2201" spans="1:15" x14ac:dyDescent="0.3">
      <c r="A2201" t="s">
        <v>2596</v>
      </c>
      <c r="B2201">
        <v>234</v>
      </c>
      <c r="C2201">
        <v>100</v>
      </c>
      <c r="D2201">
        <v>63536011</v>
      </c>
      <c r="E2201" t="s">
        <v>699</v>
      </c>
      <c r="F2201" t="s">
        <v>1539</v>
      </c>
      <c r="G2201" t="s">
        <v>5389</v>
      </c>
      <c r="H2201">
        <v>34258</v>
      </c>
      <c r="I2201">
        <v>178</v>
      </c>
      <c r="J2201" t="s">
        <v>29</v>
      </c>
      <c r="K2201" t="s">
        <v>30</v>
      </c>
      <c r="L2201">
        <v>30000000</v>
      </c>
      <c r="M2201">
        <v>2012</v>
      </c>
      <c r="N2201">
        <v>6.3</v>
      </c>
      <c r="O2201">
        <v>33536011</v>
      </c>
    </row>
    <row r="2202" spans="1:15" x14ac:dyDescent="0.3">
      <c r="A2202" t="s">
        <v>2044</v>
      </c>
      <c r="B2202">
        <v>83</v>
      </c>
      <c r="C2202">
        <v>90</v>
      </c>
      <c r="D2202">
        <v>63826569</v>
      </c>
      <c r="E2202" t="s">
        <v>676</v>
      </c>
      <c r="F2202" t="s">
        <v>5390</v>
      </c>
      <c r="G2202" t="s">
        <v>5391</v>
      </c>
      <c r="H2202">
        <v>32416</v>
      </c>
      <c r="I2202">
        <v>138</v>
      </c>
      <c r="J2202" t="s">
        <v>29</v>
      </c>
      <c r="K2202" t="s">
        <v>30</v>
      </c>
      <c r="L2202">
        <v>35000000</v>
      </c>
      <c r="M2202">
        <v>1997</v>
      </c>
      <c r="N2202">
        <v>6.3</v>
      </c>
      <c r="O2202">
        <v>28826569</v>
      </c>
    </row>
    <row r="2203" spans="1:15" x14ac:dyDescent="0.3">
      <c r="A2203" t="s">
        <v>2249</v>
      </c>
      <c r="B2203">
        <v>121</v>
      </c>
      <c r="C2203">
        <v>126</v>
      </c>
      <c r="D2203">
        <v>62700000</v>
      </c>
      <c r="E2203" t="s">
        <v>86</v>
      </c>
      <c r="F2203" t="s">
        <v>3104</v>
      </c>
      <c r="G2203" t="s">
        <v>5392</v>
      </c>
      <c r="H2203">
        <v>69534</v>
      </c>
      <c r="I2203">
        <v>294</v>
      </c>
      <c r="J2203" t="s">
        <v>29</v>
      </c>
      <c r="K2203" t="s">
        <v>200</v>
      </c>
      <c r="L2203">
        <v>34000000</v>
      </c>
      <c r="M2203">
        <v>1979</v>
      </c>
      <c r="N2203">
        <v>6.3</v>
      </c>
      <c r="O2203">
        <v>28700000</v>
      </c>
    </row>
    <row r="2204" spans="1:15" x14ac:dyDescent="0.3">
      <c r="A2204" t="s">
        <v>3514</v>
      </c>
      <c r="B2204">
        <v>225</v>
      </c>
      <c r="C2204">
        <v>109</v>
      </c>
      <c r="D2204">
        <v>61280963</v>
      </c>
      <c r="E2204" t="s">
        <v>2263</v>
      </c>
      <c r="F2204" t="s">
        <v>5393</v>
      </c>
      <c r="G2204" t="s">
        <v>5394</v>
      </c>
      <c r="H2204">
        <v>79877</v>
      </c>
      <c r="I2204">
        <v>677</v>
      </c>
      <c r="J2204" t="s">
        <v>29</v>
      </c>
      <c r="K2204" t="s">
        <v>30</v>
      </c>
      <c r="L2204">
        <v>33000000</v>
      </c>
      <c r="M2204">
        <v>2000</v>
      </c>
      <c r="N2204">
        <v>6.3</v>
      </c>
      <c r="O2204">
        <v>28280963</v>
      </c>
    </row>
    <row r="2205" spans="1:15" x14ac:dyDescent="0.3">
      <c r="A2205" t="s">
        <v>3291</v>
      </c>
      <c r="B2205">
        <v>273</v>
      </c>
      <c r="C2205">
        <v>80</v>
      </c>
      <c r="D2205">
        <v>33583175</v>
      </c>
      <c r="E2205" t="s">
        <v>211</v>
      </c>
      <c r="F2205" t="s">
        <v>4488</v>
      </c>
      <c r="G2205" t="s">
        <v>5395</v>
      </c>
      <c r="H2205">
        <v>104089</v>
      </c>
      <c r="I2205">
        <v>319</v>
      </c>
      <c r="J2205" t="s">
        <v>29</v>
      </c>
      <c r="K2205" t="s">
        <v>30</v>
      </c>
      <c r="L2205">
        <v>10000000</v>
      </c>
      <c r="M2205">
        <v>2010</v>
      </c>
      <c r="N2205">
        <v>6.3</v>
      </c>
      <c r="O2205">
        <v>23583175</v>
      </c>
    </row>
    <row r="2206" spans="1:15" x14ac:dyDescent="0.3">
      <c r="A2206" t="s">
        <v>33</v>
      </c>
      <c r="B2206">
        <v>44</v>
      </c>
      <c r="C2206">
        <v>103</v>
      </c>
      <c r="D2206">
        <v>41382841</v>
      </c>
      <c r="E2206" t="s">
        <v>1585</v>
      </c>
      <c r="F2206" t="s">
        <v>1302</v>
      </c>
      <c r="G2206" t="s">
        <v>5396</v>
      </c>
      <c r="H2206">
        <v>27149</v>
      </c>
      <c r="I2206">
        <v>96</v>
      </c>
      <c r="J2206" t="s">
        <v>29</v>
      </c>
      <c r="K2206" t="s">
        <v>30</v>
      </c>
      <c r="L2206">
        <v>18000000</v>
      </c>
      <c r="M2206">
        <v>1986</v>
      </c>
      <c r="N2206">
        <v>6.3</v>
      </c>
      <c r="O2206">
        <v>23382841</v>
      </c>
    </row>
    <row r="2207" spans="1:15" x14ac:dyDescent="0.3">
      <c r="A2207" t="s">
        <v>2179</v>
      </c>
      <c r="B2207">
        <v>74</v>
      </c>
      <c r="C2207">
        <v>103</v>
      </c>
      <c r="D2207">
        <v>53133888</v>
      </c>
      <c r="E2207" t="s">
        <v>1081</v>
      </c>
      <c r="F2207" t="s">
        <v>1974</v>
      </c>
      <c r="G2207" t="s">
        <v>5397</v>
      </c>
      <c r="H2207">
        <v>50389</v>
      </c>
      <c r="I2207">
        <v>136</v>
      </c>
      <c r="J2207" t="s">
        <v>29</v>
      </c>
      <c r="K2207" t="s">
        <v>30</v>
      </c>
      <c r="L2207">
        <v>31000000</v>
      </c>
      <c r="M2207">
        <v>1990</v>
      </c>
      <c r="N2207">
        <v>6.3</v>
      </c>
      <c r="O2207">
        <v>22133888</v>
      </c>
    </row>
    <row r="2208" spans="1:15" x14ac:dyDescent="0.3">
      <c r="A2208" t="s">
        <v>3240</v>
      </c>
      <c r="B2208">
        <v>52</v>
      </c>
      <c r="C2208">
        <v>106</v>
      </c>
      <c r="D2208">
        <v>27457409</v>
      </c>
      <c r="E2208" t="s">
        <v>73</v>
      </c>
      <c r="F2208" t="s">
        <v>5398</v>
      </c>
      <c r="G2208" t="s">
        <v>5399</v>
      </c>
      <c r="H2208">
        <v>3198</v>
      </c>
      <c r="I2208">
        <v>43</v>
      </c>
      <c r="J2208" t="s">
        <v>29</v>
      </c>
      <c r="K2208" t="s">
        <v>30</v>
      </c>
      <c r="L2208">
        <v>6000000</v>
      </c>
      <c r="M2208">
        <v>2001</v>
      </c>
      <c r="N2208">
        <v>6.3</v>
      </c>
      <c r="O2208">
        <v>21457409</v>
      </c>
    </row>
    <row r="2209" spans="1:15" x14ac:dyDescent="0.3">
      <c r="A2209" t="s">
        <v>2556</v>
      </c>
      <c r="B2209">
        <v>108</v>
      </c>
      <c r="C2209">
        <v>131</v>
      </c>
      <c r="D2209">
        <v>50300000</v>
      </c>
      <c r="E2209" t="s">
        <v>715</v>
      </c>
      <c r="F2209" t="s">
        <v>4468</v>
      </c>
      <c r="G2209" t="s">
        <v>5400</v>
      </c>
      <c r="H2209">
        <v>68565</v>
      </c>
      <c r="I2209">
        <v>300</v>
      </c>
      <c r="J2209" t="s">
        <v>29</v>
      </c>
      <c r="K2209" t="s">
        <v>200</v>
      </c>
      <c r="L2209">
        <v>30000000</v>
      </c>
      <c r="M2209">
        <v>1985</v>
      </c>
      <c r="N2209">
        <v>6.3</v>
      </c>
      <c r="O2209">
        <v>20300000</v>
      </c>
    </row>
    <row r="2210" spans="1:15" x14ac:dyDescent="0.3">
      <c r="A2210" t="s">
        <v>4248</v>
      </c>
      <c r="B2210">
        <v>191</v>
      </c>
      <c r="C2210">
        <v>87</v>
      </c>
      <c r="D2210">
        <v>54132596</v>
      </c>
      <c r="E2210" t="s">
        <v>5401</v>
      </c>
      <c r="F2210" t="s">
        <v>2393</v>
      </c>
      <c r="G2210" t="s">
        <v>5402</v>
      </c>
      <c r="H2210">
        <v>53786</v>
      </c>
      <c r="I2210">
        <v>211</v>
      </c>
      <c r="J2210" t="s">
        <v>29</v>
      </c>
      <c r="K2210" t="s">
        <v>1119</v>
      </c>
      <c r="L2210">
        <v>34000000</v>
      </c>
      <c r="M2210">
        <v>2007</v>
      </c>
      <c r="N2210">
        <v>6.3</v>
      </c>
      <c r="O2210">
        <v>20132596</v>
      </c>
    </row>
    <row r="2211" spans="1:15" x14ac:dyDescent="0.3">
      <c r="A2211" t="s">
        <v>2787</v>
      </c>
      <c r="B2211">
        <v>263</v>
      </c>
      <c r="C2211">
        <v>119</v>
      </c>
      <c r="D2211">
        <v>129995817</v>
      </c>
      <c r="E2211" t="s">
        <v>471</v>
      </c>
      <c r="F2211" t="s">
        <v>351</v>
      </c>
      <c r="G2211" t="s">
        <v>5403</v>
      </c>
      <c r="H2211">
        <v>154621</v>
      </c>
      <c r="I2211">
        <v>258</v>
      </c>
      <c r="J2211" t="s">
        <v>29</v>
      </c>
      <c r="K2211" t="s">
        <v>30</v>
      </c>
      <c r="L2211">
        <v>110000000</v>
      </c>
      <c r="M2211">
        <v>2015</v>
      </c>
      <c r="N2211">
        <v>6.3</v>
      </c>
      <c r="O2211">
        <v>19995817</v>
      </c>
    </row>
    <row r="2212" spans="1:15" x14ac:dyDescent="0.3">
      <c r="A2212" t="s">
        <v>4432</v>
      </c>
      <c r="B2212">
        <v>85</v>
      </c>
      <c r="C2212">
        <v>106</v>
      </c>
      <c r="D2212">
        <v>40219708</v>
      </c>
      <c r="E2212" t="s">
        <v>459</v>
      </c>
      <c r="F2212" t="s">
        <v>106</v>
      </c>
      <c r="G2212" t="s">
        <v>5404</v>
      </c>
      <c r="H2212">
        <v>22649</v>
      </c>
      <c r="I2212">
        <v>131</v>
      </c>
      <c r="J2212" t="s">
        <v>29</v>
      </c>
      <c r="K2212" t="s">
        <v>30</v>
      </c>
      <c r="L2212">
        <v>21000000</v>
      </c>
      <c r="M2212">
        <v>2001</v>
      </c>
      <c r="N2212">
        <v>6.3</v>
      </c>
      <c r="O2212">
        <v>19219708</v>
      </c>
    </row>
    <row r="2213" spans="1:15" x14ac:dyDescent="0.3">
      <c r="A2213" t="s">
        <v>1254</v>
      </c>
      <c r="B2213">
        <v>122</v>
      </c>
      <c r="C2213">
        <v>107</v>
      </c>
      <c r="D2213">
        <v>36874745</v>
      </c>
      <c r="E2213" t="s">
        <v>5405</v>
      </c>
      <c r="F2213" t="s">
        <v>5406</v>
      </c>
      <c r="G2213" t="s">
        <v>5407</v>
      </c>
      <c r="H2213">
        <v>12276</v>
      </c>
      <c r="I2213">
        <v>117</v>
      </c>
      <c r="J2213" t="s">
        <v>29</v>
      </c>
      <c r="K2213" t="s">
        <v>30</v>
      </c>
      <c r="L2213">
        <v>20000000</v>
      </c>
      <c r="M2213">
        <v>2016</v>
      </c>
      <c r="N2213">
        <v>6.3</v>
      </c>
      <c r="O2213">
        <v>16874745</v>
      </c>
    </row>
    <row r="2214" spans="1:15" x14ac:dyDescent="0.3">
      <c r="A2214" t="s">
        <v>3295</v>
      </c>
      <c r="B2214">
        <v>161</v>
      </c>
      <c r="C2214">
        <v>90</v>
      </c>
      <c r="D2214">
        <v>35033759</v>
      </c>
      <c r="E2214" t="s">
        <v>1929</v>
      </c>
      <c r="F2214" t="s">
        <v>771</v>
      </c>
      <c r="G2214" t="s">
        <v>5408</v>
      </c>
      <c r="H2214">
        <v>55008</v>
      </c>
      <c r="I2214">
        <v>93</v>
      </c>
      <c r="J2214" t="s">
        <v>29</v>
      </c>
      <c r="K2214" t="s">
        <v>30</v>
      </c>
      <c r="L2214">
        <v>19000000</v>
      </c>
      <c r="M2214">
        <v>2011</v>
      </c>
      <c r="N2214">
        <v>6.3</v>
      </c>
      <c r="O2214">
        <v>16033759</v>
      </c>
    </row>
    <row r="2215" spans="1:15" x14ac:dyDescent="0.3">
      <c r="A2215" t="s">
        <v>3719</v>
      </c>
      <c r="B2215">
        <v>193</v>
      </c>
      <c r="C2215">
        <v>94</v>
      </c>
      <c r="D2215">
        <v>39687528</v>
      </c>
      <c r="E2215" t="s">
        <v>39</v>
      </c>
      <c r="F2215" t="s">
        <v>1379</v>
      </c>
      <c r="G2215" t="s">
        <v>5409</v>
      </c>
      <c r="H2215">
        <v>140780</v>
      </c>
      <c r="I2215">
        <v>376</v>
      </c>
      <c r="J2215" t="s">
        <v>29</v>
      </c>
      <c r="K2215" t="s">
        <v>241</v>
      </c>
      <c r="L2215">
        <v>24000000</v>
      </c>
      <c r="M2215">
        <v>2007</v>
      </c>
      <c r="N2215">
        <v>6.3</v>
      </c>
      <c r="O2215">
        <v>15687528</v>
      </c>
    </row>
    <row r="2216" spans="1:15" x14ac:dyDescent="0.3">
      <c r="A2216" t="s">
        <v>1350</v>
      </c>
      <c r="B2216">
        <v>333</v>
      </c>
      <c r="C2216">
        <v>105</v>
      </c>
      <c r="D2216">
        <v>35596227</v>
      </c>
      <c r="E2216" t="s">
        <v>208</v>
      </c>
      <c r="F2216" t="s">
        <v>5410</v>
      </c>
      <c r="G2216" t="s">
        <v>5411</v>
      </c>
      <c r="H2216">
        <v>79461</v>
      </c>
      <c r="I2216">
        <v>463</v>
      </c>
      <c r="J2216" t="s">
        <v>29</v>
      </c>
      <c r="K2216" t="s">
        <v>30</v>
      </c>
      <c r="L2216">
        <v>20000000</v>
      </c>
      <c r="M2216">
        <v>2010</v>
      </c>
      <c r="N2216">
        <v>6.3</v>
      </c>
      <c r="O2216">
        <v>15596227</v>
      </c>
    </row>
    <row r="2217" spans="1:15" x14ac:dyDescent="0.3">
      <c r="A2217" t="s">
        <v>3318</v>
      </c>
      <c r="B2217">
        <v>89</v>
      </c>
      <c r="C2217">
        <v>77</v>
      </c>
      <c r="D2217">
        <v>45542421</v>
      </c>
      <c r="E2217" t="s">
        <v>5412</v>
      </c>
      <c r="F2217" t="s">
        <v>5273</v>
      </c>
      <c r="G2217" t="s">
        <v>5413</v>
      </c>
      <c r="H2217">
        <v>13319</v>
      </c>
      <c r="I2217">
        <v>53</v>
      </c>
      <c r="J2217" t="s">
        <v>29</v>
      </c>
      <c r="K2217" t="s">
        <v>30</v>
      </c>
      <c r="L2217">
        <v>30000000</v>
      </c>
      <c r="M2217">
        <v>2000</v>
      </c>
      <c r="N2217">
        <v>6.3</v>
      </c>
      <c r="O2217">
        <v>15542421</v>
      </c>
    </row>
    <row r="2218" spans="1:15" x14ac:dyDescent="0.3">
      <c r="A2218" t="s">
        <v>1231</v>
      </c>
      <c r="B2218">
        <v>171</v>
      </c>
      <c r="C2218">
        <v>104</v>
      </c>
      <c r="D2218">
        <v>43097652</v>
      </c>
      <c r="E2218" t="s">
        <v>699</v>
      </c>
      <c r="F2218" t="s">
        <v>2648</v>
      </c>
      <c r="G2218" t="s">
        <v>5414</v>
      </c>
      <c r="H2218">
        <v>59068</v>
      </c>
      <c r="I2218">
        <v>128</v>
      </c>
      <c r="J2218" t="s">
        <v>29</v>
      </c>
      <c r="K2218" t="s">
        <v>30</v>
      </c>
      <c r="L2218">
        <v>28000000</v>
      </c>
      <c r="M2218">
        <v>2007</v>
      </c>
      <c r="N2218">
        <v>6.3</v>
      </c>
      <c r="O2218">
        <v>15097652</v>
      </c>
    </row>
    <row r="2219" spans="1:15" x14ac:dyDescent="0.3">
      <c r="A2219" t="s">
        <v>2988</v>
      </c>
      <c r="B2219">
        <v>133</v>
      </c>
      <c r="C2219">
        <v>104</v>
      </c>
      <c r="D2219">
        <v>74058698</v>
      </c>
      <c r="E2219" t="s">
        <v>208</v>
      </c>
      <c r="F2219" t="s">
        <v>27</v>
      </c>
      <c r="G2219" t="s">
        <v>5415</v>
      </c>
      <c r="H2219">
        <v>59232</v>
      </c>
      <c r="I2219">
        <v>317</v>
      </c>
      <c r="J2219" t="s">
        <v>29</v>
      </c>
      <c r="K2219" t="s">
        <v>30</v>
      </c>
      <c r="L2219">
        <v>60000000</v>
      </c>
      <c r="M2219">
        <v>2001</v>
      </c>
      <c r="N2219">
        <v>6.3</v>
      </c>
      <c r="O2219">
        <v>14058698</v>
      </c>
    </row>
    <row r="2220" spans="1:15" x14ac:dyDescent="0.3">
      <c r="A2220" t="s">
        <v>3509</v>
      </c>
      <c r="B2220">
        <v>196</v>
      </c>
      <c r="C2220">
        <v>116</v>
      </c>
      <c r="D2220">
        <v>54414716</v>
      </c>
      <c r="E2220" t="s">
        <v>338</v>
      </c>
      <c r="F2220" t="s">
        <v>150</v>
      </c>
      <c r="G2220" t="s">
        <v>5416</v>
      </c>
      <c r="H2220">
        <v>114294</v>
      </c>
      <c r="I2220">
        <v>187</v>
      </c>
      <c r="J2220" t="s">
        <v>29</v>
      </c>
      <c r="K2220" t="s">
        <v>30</v>
      </c>
      <c r="L2220">
        <v>42000000</v>
      </c>
      <c r="M2220">
        <v>2014</v>
      </c>
      <c r="N2220">
        <v>6.3</v>
      </c>
      <c r="O2220">
        <v>12414716</v>
      </c>
    </row>
    <row r="2221" spans="1:15" x14ac:dyDescent="0.3">
      <c r="A2221" t="s">
        <v>2176</v>
      </c>
      <c r="B2221">
        <v>163</v>
      </c>
      <c r="C2221">
        <v>87</v>
      </c>
      <c r="D2221">
        <v>43095600</v>
      </c>
      <c r="E2221" t="s">
        <v>1576</v>
      </c>
      <c r="F2221" t="s">
        <v>339</v>
      </c>
      <c r="G2221" t="s">
        <v>5417</v>
      </c>
      <c r="H2221">
        <v>156267</v>
      </c>
      <c r="I2221">
        <v>340</v>
      </c>
      <c r="J2221" t="s">
        <v>29</v>
      </c>
      <c r="K2221" t="s">
        <v>241</v>
      </c>
      <c r="L2221">
        <v>32000000</v>
      </c>
      <c r="M2221">
        <v>2005</v>
      </c>
      <c r="N2221">
        <v>6.3</v>
      </c>
      <c r="O2221">
        <v>11095600</v>
      </c>
    </row>
    <row r="2222" spans="1:15" x14ac:dyDescent="0.3">
      <c r="A2222" t="s">
        <v>3303</v>
      </c>
      <c r="B2222">
        <v>46</v>
      </c>
      <c r="C2222">
        <v>88</v>
      </c>
      <c r="D2222">
        <v>90443603</v>
      </c>
      <c r="E2222" t="s">
        <v>5418</v>
      </c>
      <c r="F2222" t="s">
        <v>520</v>
      </c>
      <c r="G2222" t="s">
        <v>5419</v>
      </c>
      <c r="H2222">
        <v>112167</v>
      </c>
      <c r="I2222">
        <v>123</v>
      </c>
      <c r="J2222" t="s">
        <v>29</v>
      </c>
      <c r="K2222" t="s">
        <v>30</v>
      </c>
      <c r="L2222">
        <v>80000000</v>
      </c>
      <c r="M2222">
        <v>1996</v>
      </c>
      <c r="N2222">
        <v>6.3</v>
      </c>
      <c r="O2222">
        <v>10443603</v>
      </c>
    </row>
    <row r="2223" spans="1:15" x14ac:dyDescent="0.3">
      <c r="A2223" t="s">
        <v>915</v>
      </c>
      <c r="B2223">
        <v>172</v>
      </c>
      <c r="C2223">
        <v>108</v>
      </c>
      <c r="D2223">
        <v>24984868</v>
      </c>
      <c r="E2223" t="s">
        <v>1576</v>
      </c>
      <c r="F2223" t="s">
        <v>4172</v>
      </c>
      <c r="G2223" t="s">
        <v>5420</v>
      </c>
      <c r="H2223">
        <v>50056</v>
      </c>
      <c r="I2223">
        <v>152</v>
      </c>
      <c r="J2223" t="s">
        <v>29</v>
      </c>
      <c r="K2223" t="s">
        <v>30</v>
      </c>
      <c r="L2223">
        <v>15000000</v>
      </c>
      <c r="M2223">
        <v>2014</v>
      </c>
      <c r="N2223">
        <v>6.3</v>
      </c>
      <c r="O2223">
        <v>9984868</v>
      </c>
    </row>
    <row r="2224" spans="1:15" x14ac:dyDescent="0.3">
      <c r="A2224" t="s">
        <v>4044</v>
      </c>
      <c r="B2224">
        <v>48</v>
      </c>
      <c r="C2224">
        <v>135</v>
      </c>
      <c r="D2224">
        <v>53854588</v>
      </c>
      <c r="E2224" t="s">
        <v>2063</v>
      </c>
      <c r="F2224" t="s">
        <v>5421</v>
      </c>
      <c r="G2224" t="s">
        <v>5422</v>
      </c>
      <c r="H2224">
        <v>37911</v>
      </c>
      <c r="I2224">
        <v>73</v>
      </c>
      <c r="J2224" t="s">
        <v>29</v>
      </c>
      <c r="K2224" t="s">
        <v>30</v>
      </c>
      <c r="L2224">
        <v>45000000</v>
      </c>
      <c r="M2224">
        <v>1996</v>
      </c>
      <c r="N2224">
        <v>6.3</v>
      </c>
      <c r="O2224">
        <v>8854588</v>
      </c>
    </row>
    <row r="2225" spans="1:15" x14ac:dyDescent="0.3">
      <c r="A2225" t="s">
        <v>4625</v>
      </c>
      <c r="B2225">
        <v>45</v>
      </c>
      <c r="C2225">
        <v>97</v>
      </c>
      <c r="D2225">
        <v>63408614</v>
      </c>
      <c r="E2225" t="s">
        <v>1562</v>
      </c>
      <c r="F2225" t="s">
        <v>503</v>
      </c>
      <c r="G2225" t="s">
        <v>5423</v>
      </c>
      <c r="H2225">
        <v>75365</v>
      </c>
      <c r="I2225">
        <v>149</v>
      </c>
      <c r="J2225" t="s">
        <v>29</v>
      </c>
      <c r="K2225" t="s">
        <v>30</v>
      </c>
      <c r="L2225">
        <v>55000000</v>
      </c>
      <c r="M2225">
        <v>1989</v>
      </c>
      <c r="N2225">
        <v>6.3</v>
      </c>
      <c r="O2225">
        <v>8408614</v>
      </c>
    </row>
    <row r="2226" spans="1:15" x14ac:dyDescent="0.3">
      <c r="A2226" t="s">
        <v>3669</v>
      </c>
      <c r="B2226">
        <v>113</v>
      </c>
      <c r="C2226">
        <v>116</v>
      </c>
      <c r="D2226">
        <v>102678089</v>
      </c>
      <c r="E2226" t="s">
        <v>269</v>
      </c>
      <c r="F2226" t="s">
        <v>5424</v>
      </c>
      <c r="G2226" t="s">
        <v>5425</v>
      </c>
      <c r="H2226">
        <v>42705</v>
      </c>
      <c r="I2226">
        <v>274</v>
      </c>
      <c r="J2226" t="s">
        <v>29</v>
      </c>
      <c r="K2226" t="s">
        <v>30</v>
      </c>
      <c r="L2226">
        <v>95000000</v>
      </c>
      <c r="M2226">
        <v>1999</v>
      </c>
      <c r="N2226">
        <v>6.3</v>
      </c>
      <c r="O2226">
        <v>7678089</v>
      </c>
    </row>
    <row r="2227" spans="1:15" x14ac:dyDescent="0.3">
      <c r="A2227" t="s">
        <v>3298</v>
      </c>
      <c r="B2227">
        <v>151</v>
      </c>
      <c r="C2227">
        <v>90</v>
      </c>
      <c r="D2227">
        <v>32553210</v>
      </c>
      <c r="E2227" t="s">
        <v>1669</v>
      </c>
      <c r="F2227" t="s">
        <v>5426</v>
      </c>
      <c r="G2227" t="s">
        <v>5427</v>
      </c>
      <c r="H2227">
        <v>88714</v>
      </c>
      <c r="I2227">
        <v>235</v>
      </c>
      <c r="J2227" t="s">
        <v>29</v>
      </c>
      <c r="K2227" t="s">
        <v>200</v>
      </c>
      <c r="L2227">
        <v>25000000</v>
      </c>
      <c r="M2227">
        <v>2007</v>
      </c>
      <c r="N2227">
        <v>6.3</v>
      </c>
      <c r="O2227">
        <v>7553210</v>
      </c>
    </row>
    <row r="2228" spans="1:15" x14ac:dyDescent="0.3">
      <c r="A2228" t="s">
        <v>3236</v>
      </c>
      <c r="B2228">
        <v>29</v>
      </c>
      <c r="C2228">
        <v>107</v>
      </c>
      <c r="D2228">
        <v>12200000</v>
      </c>
      <c r="E2228" t="s">
        <v>3741</v>
      </c>
      <c r="F2228" t="s">
        <v>534</v>
      </c>
      <c r="G2228" t="s">
        <v>5428</v>
      </c>
      <c r="H2228">
        <v>7973</v>
      </c>
      <c r="I2228">
        <v>65</v>
      </c>
      <c r="J2228" t="s">
        <v>29</v>
      </c>
      <c r="K2228" t="s">
        <v>30</v>
      </c>
      <c r="L2228">
        <v>5000000</v>
      </c>
      <c r="M2228">
        <v>1983</v>
      </c>
      <c r="N2228">
        <v>6.3</v>
      </c>
      <c r="O2228">
        <v>7200000</v>
      </c>
    </row>
    <row r="2229" spans="1:15" x14ac:dyDescent="0.3">
      <c r="A2229" t="s">
        <v>2688</v>
      </c>
      <c r="B2229">
        <v>216</v>
      </c>
      <c r="C2229">
        <v>94</v>
      </c>
      <c r="D2229">
        <v>50648679</v>
      </c>
      <c r="E2229" t="s">
        <v>4075</v>
      </c>
      <c r="F2229" t="s">
        <v>1308</v>
      </c>
      <c r="G2229" t="s">
        <v>5429</v>
      </c>
      <c r="H2229">
        <v>149549</v>
      </c>
      <c r="I2229">
        <v>348</v>
      </c>
      <c r="J2229" t="s">
        <v>29</v>
      </c>
      <c r="K2229" t="s">
        <v>241</v>
      </c>
      <c r="L2229">
        <v>45000000</v>
      </c>
      <c r="M2229">
        <v>2007</v>
      </c>
      <c r="N2229">
        <v>6.3</v>
      </c>
      <c r="O2229">
        <v>5648679</v>
      </c>
    </row>
    <row r="2230" spans="1:15" x14ac:dyDescent="0.3">
      <c r="A2230" t="s">
        <v>3005</v>
      </c>
      <c r="B2230">
        <v>135</v>
      </c>
      <c r="C2230">
        <v>117</v>
      </c>
      <c r="D2230">
        <v>20218921</v>
      </c>
      <c r="E2230" t="s">
        <v>220</v>
      </c>
      <c r="F2230" t="s">
        <v>5430</v>
      </c>
      <c r="G2230" t="s">
        <v>5431</v>
      </c>
      <c r="H2230">
        <v>14814</v>
      </c>
      <c r="I2230">
        <v>114</v>
      </c>
      <c r="J2230" t="s">
        <v>29</v>
      </c>
      <c r="K2230" t="s">
        <v>5432</v>
      </c>
      <c r="L2230">
        <v>15000000</v>
      </c>
      <c r="M2230">
        <v>2010</v>
      </c>
      <c r="N2230">
        <v>6.3</v>
      </c>
      <c r="O2230">
        <v>5218921</v>
      </c>
    </row>
    <row r="2231" spans="1:15" x14ac:dyDescent="0.3">
      <c r="A2231" t="s">
        <v>2414</v>
      </c>
      <c r="B2231">
        <v>113</v>
      </c>
      <c r="C2231">
        <v>113</v>
      </c>
      <c r="D2231">
        <v>54997476</v>
      </c>
      <c r="E2231" t="s">
        <v>140</v>
      </c>
      <c r="F2231" t="s">
        <v>2897</v>
      </c>
      <c r="G2231" t="s">
        <v>5433</v>
      </c>
      <c r="H2231">
        <v>40362</v>
      </c>
      <c r="I2231">
        <v>248</v>
      </c>
      <c r="J2231" t="s">
        <v>29</v>
      </c>
      <c r="K2231" t="s">
        <v>30</v>
      </c>
      <c r="L2231">
        <v>50000000</v>
      </c>
      <c r="M2231">
        <v>2001</v>
      </c>
      <c r="N2231">
        <v>6.3</v>
      </c>
      <c r="O2231">
        <v>4997476</v>
      </c>
    </row>
    <row r="2232" spans="1:15" x14ac:dyDescent="0.3">
      <c r="A2232" t="s">
        <v>1284</v>
      </c>
      <c r="B2232">
        <v>325</v>
      </c>
      <c r="C2232">
        <v>94</v>
      </c>
      <c r="D2232">
        <v>16300302</v>
      </c>
      <c r="E2232" t="s">
        <v>73</v>
      </c>
      <c r="F2232" t="s">
        <v>2217</v>
      </c>
      <c r="G2232" t="s">
        <v>5434</v>
      </c>
      <c r="H2232">
        <v>64682</v>
      </c>
      <c r="I2232">
        <v>203</v>
      </c>
      <c r="J2232" t="s">
        <v>29</v>
      </c>
      <c r="K2232" t="s">
        <v>30</v>
      </c>
      <c r="L2232">
        <v>12000000</v>
      </c>
      <c r="M2232">
        <v>2011</v>
      </c>
      <c r="N2232">
        <v>6.3</v>
      </c>
      <c r="O2232">
        <v>4300302</v>
      </c>
    </row>
    <row r="2233" spans="1:15" x14ac:dyDescent="0.3">
      <c r="A2233" t="s">
        <v>3005</v>
      </c>
      <c r="B2233">
        <v>98</v>
      </c>
      <c r="C2233">
        <v>104</v>
      </c>
      <c r="D2233">
        <v>23393765</v>
      </c>
      <c r="E2233" t="s">
        <v>588</v>
      </c>
      <c r="F2233" t="s">
        <v>2466</v>
      </c>
      <c r="G2233" t="s">
        <v>5435</v>
      </c>
      <c r="H2233">
        <v>31323</v>
      </c>
      <c r="I2233">
        <v>76</v>
      </c>
      <c r="J2233" t="s">
        <v>29</v>
      </c>
      <c r="K2233" t="s">
        <v>30</v>
      </c>
      <c r="L2233">
        <v>20000000</v>
      </c>
      <c r="M2233">
        <v>2014</v>
      </c>
      <c r="N2233">
        <v>6.3</v>
      </c>
      <c r="O2233">
        <v>3393765</v>
      </c>
    </row>
    <row r="2234" spans="1:15" x14ac:dyDescent="0.3">
      <c r="A2234" t="s">
        <v>4493</v>
      </c>
      <c r="B2234">
        <v>40</v>
      </c>
      <c r="C2234">
        <v>93</v>
      </c>
      <c r="D2234">
        <v>68208190</v>
      </c>
      <c r="E2234" t="s">
        <v>1562</v>
      </c>
      <c r="F2234" t="s">
        <v>3388</v>
      </c>
      <c r="G2234" t="s">
        <v>5436</v>
      </c>
      <c r="H2234">
        <v>60572</v>
      </c>
      <c r="I2234">
        <v>144</v>
      </c>
      <c r="J2234" t="s">
        <v>29</v>
      </c>
      <c r="K2234" t="s">
        <v>30</v>
      </c>
      <c r="L2234">
        <v>65000000</v>
      </c>
      <c r="M2234">
        <v>1999</v>
      </c>
      <c r="N2234">
        <v>6.3</v>
      </c>
      <c r="O2234">
        <v>3208190</v>
      </c>
    </row>
    <row r="2235" spans="1:15" x14ac:dyDescent="0.3">
      <c r="A2235" t="s">
        <v>3301</v>
      </c>
      <c r="B2235">
        <v>37</v>
      </c>
      <c r="C2235">
        <v>89</v>
      </c>
      <c r="D2235">
        <v>13903262</v>
      </c>
      <c r="E2235" t="s">
        <v>1941</v>
      </c>
      <c r="F2235" t="s">
        <v>5437</v>
      </c>
      <c r="G2235" t="s">
        <v>5438</v>
      </c>
      <c r="H2235">
        <v>14656</v>
      </c>
      <c r="I2235">
        <v>90</v>
      </c>
      <c r="J2235" t="s">
        <v>29</v>
      </c>
      <c r="K2235" t="s">
        <v>30</v>
      </c>
      <c r="L2235">
        <v>11000000</v>
      </c>
      <c r="M2235">
        <v>2001</v>
      </c>
      <c r="N2235">
        <v>6.3</v>
      </c>
      <c r="O2235">
        <v>2903262</v>
      </c>
    </row>
    <row r="2236" spans="1:15" x14ac:dyDescent="0.3">
      <c r="A2236" t="s">
        <v>3689</v>
      </c>
      <c r="B2236">
        <v>91</v>
      </c>
      <c r="C2236">
        <v>78</v>
      </c>
      <c r="D2236">
        <v>2882062</v>
      </c>
      <c r="E2236" t="s">
        <v>699</v>
      </c>
      <c r="F2236" t="s">
        <v>5439</v>
      </c>
      <c r="G2236" t="s">
        <v>5440</v>
      </c>
      <c r="H2236">
        <v>5178</v>
      </c>
      <c r="I2236">
        <v>101</v>
      </c>
      <c r="J2236" t="s">
        <v>29</v>
      </c>
      <c r="K2236" t="s">
        <v>30</v>
      </c>
      <c r="L2236">
        <v>150000</v>
      </c>
      <c r="M2236">
        <v>2000</v>
      </c>
      <c r="N2236">
        <v>6.3</v>
      </c>
      <c r="O2236">
        <v>2732062</v>
      </c>
    </row>
    <row r="2237" spans="1:15" x14ac:dyDescent="0.3">
      <c r="A2237" t="s">
        <v>3264</v>
      </c>
      <c r="B2237">
        <v>36</v>
      </c>
      <c r="C2237">
        <v>100</v>
      </c>
      <c r="D2237">
        <v>2808000</v>
      </c>
      <c r="E2237" t="s">
        <v>2441</v>
      </c>
      <c r="F2237" t="s">
        <v>5441</v>
      </c>
      <c r="G2237" t="s">
        <v>5442</v>
      </c>
      <c r="H2237">
        <v>4546</v>
      </c>
      <c r="I2237">
        <v>71</v>
      </c>
      <c r="J2237" t="s">
        <v>29</v>
      </c>
      <c r="K2237" t="s">
        <v>30</v>
      </c>
      <c r="L2237">
        <v>379000</v>
      </c>
      <c r="M2237">
        <v>1929</v>
      </c>
      <c r="N2237">
        <v>6.3</v>
      </c>
      <c r="O2237">
        <v>2429000</v>
      </c>
    </row>
    <row r="2238" spans="1:15" x14ac:dyDescent="0.3">
      <c r="A2238" t="s">
        <v>3208</v>
      </c>
      <c r="B2238">
        <v>91</v>
      </c>
      <c r="C2238">
        <v>138</v>
      </c>
      <c r="D2238">
        <v>10269307</v>
      </c>
      <c r="E2238" t="s">
        <v>1576</v>
      </c>
      <c r="F2238" t="s">
        <v>3944</v>
      </c>
      <c r="G2238" t="s">
        <v>5443</v>
      </c>
      <c r="H2238">
        <v>53251</v>
      </c>
      <c r="I2238">
        <v>188</v>
      </c>
      <c r="J2238" t="s">
        <v>29</v>
      </c>
      <c r="K2238" t="s">
        <v>30</v>
      </c>
      <c r="L2238">
        <v>8000000</v>
      </c>
      <c r="M2238">
        <v>2009</v>
      </c>
      <c r="N2238">
        <v>6.3</v>
      </c>
      <c r="O2238">
        <v>2269307</v>
      </c>
    </row>
    <row r="2239" spans="1:15" x14ac:dyDescent="0.3">
      <c r="A2239" t="s">
        <v>334</v>
      </c>
      <c r="B2239">
        <v>42</v>
      </c>
      <c r="C2239">
        <v>111</v>
      </c>
      <c r="D2239">
        <v>46815748</v>
      </c>
      <c r="E2239" t="s">
        <v>2374</v>
      </c>
      <c r="F2239" t="s">
        <v>1539</v>
      </c>
      <c r="G2239" t="s">
        <v>5444</v>
      </c>
      <c r="H2239">
        <v>32544</v>
      </c>
      <c r="I2239">
        <v>69</v>
      </c>
      <c r="J2239" t="s">
        <v>29</v>
      </c>
      <c r="K2239" t="s">
        <v>30</v>
      </c>
      <c r="L2239">
        <v>45000000</v>
      </c>
      <c r="M2239">
        <v>1994</v>
      </c>
      <c r="N2239">
        <v>6.3</v>
      </c>
      <c r="O2239">
        <v>1815748</v>
      </c>
    </row>
    <row r="2240" spans="1:15" x14ac:dyDescent="0.3">
      <c r="A2240" t="s">
        <v>2824</v>
      </c>
      <c r="B2240">
        <v>91</v>
      </c>
      <c r="C2240">
        <v>110</v>
      </c>
      <c r="D2240">
        <v>19179969</v>
      </c>
      <c r="E2240" t="s">
        <v>676</v>
      </c>
      <c r="F2240" t="s">
        <v>5445</v>
      </c>
      <c r="G2240" t="s">
        <v>5446</v>
      </c>
      <c r="H2240">
        <v>54710</v>
      </c>
      <c r="I2240">
        <v>177</v>
      </c>
      <c r="J2240" t="s">
        <v>29</v>
      </c>
      <c r="K2240" t="s">
        <v>30</v>
      </c>
      <c r="L2240">
        <v>17500000</v>
      </c>
      <c r="M2240">
        <v>2006</v>
      </c>
      <c r="N2240">
        <v>6.3</v>
      </c>
      <c r="O2240">
        <v>1679969</v>
      </c>
    </row>
    <row r="2241" spans="1:15" x14ac:dyDescent="0.3">
      <c r="A2241" t="s">
        <v>2286</v>
      </c>
      <c r="B2241">
        <v>156</v>
      </c>
      <c r="C2241">
        <v>110</v>
      </c>
      <c r="D2241">
        <v>25167270</v>
      </c>
      <c r="E2241" t="s">
        <v>305</v>
      </c>
      <c r="F2241" t="s">
        <v>27</v>
      </c>
      <c r="G2241" t="s">
        <v>5447</v>
      </c>
      <c r="H2241">
        <v>30119</v>
      </c>
      <c r="I2241">
        <v>263</v>
      </c>
      <c r="J2241" t="s">
        <v>29</v>
      </c>
      <c r="K2241" t="s">
        <v>227</v>
      </c>
      <c r="L2241">
        <v>24000000</v>
      </c>
      <c r="M2241">
        <v>2000</v>
      </c>
      <c r="N2241">
        <v>6.3</v>
      </c>
      <c r="O2241">
        <v>1167270</v>
      </c>
    </row>
    <row r="2242" spans="1:15" x14ac:dyDescent="0.3">
      <c r="A2242" t="s">
        <v>3127</v>
      </c>
      <c r="B2242">
        <v>223</v>
      </c>
      <c r="C2242">
        <v>91</v>
      </c>
      <c r="D2242">
        <v>7455447</v>
      </c>
      <c r="E2242" t="s">
        <v>699</v>
      </c>
      <c r="F2242" t="s">
        <v>5448</v>
      </c>
      <c r="G2242" t="s">
        <v>5449</v>
      </c>
      <c r="H2242">
        <v>29967</v>
      </c>
      <c r="I2242">
        <v>126</v>
      </c>
      <c r="J2242" t="s">
        <v>29</v>
      </c>
      <c r="K2242" t="s">
        <v>30</v>
      </c>
      <c r="L2242">
        <v>7000000</v>
      </c>
      <c r="M2242">
        <v>2010</v>
      </c>
      <c r="N2242">
        <v>6.3</v>
      </c>
      <c r="O2242">
        <v>455447</v>
      </c>
    </row>
    <row r="2243" spans="1:15" x14ac:dyDescent="0.3">
      <c r="A2243" t="s">
        <v>3272</v>
      </c>
      <c r="B2243">
        <v>113</v>
      </c>
      <c r="C2243">
        <v>98</v>
      </c>
      <c r="D2243">
        <v>389804</v>
      </c>
      <c r="E2243" t="s">
        <v>699</v>
      </c>
      <c r="F2243" t="s">
        <v>3272</v>
      </c>
      <c r="G2243" t="s">
        <v>5450</v>
      </c>
      <c r="H2243">
        <v>11816</v>
      </c>
      <c r="I2243">
        <v>35</v>
      </c>
      <c r="J2243" t="s">
        <v>29</v>
      </c>
      <c r="K2243" t="s">
        <v>30</v>
      </c>
      <c r="L2243">
        <v>65000</v>
      </c>
      <c r="M2243">
        <v>2010</v>
      </c>
      <c r="N2243">
        <v>6.3</v>
      </c>
      <c r="O2243">
        <v>324804</v>
      </c>
    </row>
    <row r="2244" spans="1:15" x14ac:dyDescent="0.3">
      <c r="A2244" t="s">
        <v>3274</v>
      </c>
      <c r="B2244">
        <v>77</v>
      </c>
      <c r="C2244">
        <v>98</v>
      </c>
      <c r="D2244">
        <v>1943649</v>
      </c>
      <c r="E2244" t="s">
        <v>4570</v>
      </c>
      <c r="F2244" t="s">
        <v>5451</v>
      </c>
      <c r="G2244" t="s">
        <v>5452</v>
      </c>
      <c r="H2244">
        <v>8697</v>
      </c>
      <c r="I2244">
        <v>122</v>
      </c>
      <c r="J2244" t="s">
        <v>29</v>
      </c>
      <c r="K2244" t="s">
        <v>30</v>
      </c>
      <c r="L2244">
        <v>1700000</v>
      </c>
      <c r="M2244">
        <v>1999</v>
      </c>
      <c r="N2244">
        <v>6.3</v>
      </c>
      <c r="O2244">
        <v>243649</v>
      </c>
    </row>
    <row r="2245" spans="1:15" x14ac:dyDescent="0.3">
      <c r="A2245" t="s">
        <v>3234</v>
      </c>
      <c r="B2245">
        <v>152</v>
      </c>
      <c r="C2245">
        <v>109</v>
      </c>
      <c r="D2245">
        <v>19976073</v>
      </c>
      <c r="E2245" t="s">
        <v>39</v>
      </c>
      <c r="F2245" t="s">
        <v>4928</v>
      </c>
      <c r="G2245" t="s">
        <v>5453</v>
      </c>
      <c r="H2245">
        <v>65979</v>
      </c>
      <c r="I2245">
        <v>220</v>
      </c>
      <c r="J2245" t="s">
        <v>29</v>
      </c>
      <c r="K2245" t="s">
        <v>30</v>
      </c>
      <c r="L2245">
        <v>20000000</v>
      </c>
      <c r="M2245">
        <v>2005</v>
      </c>
      <c r="N2245">
        <v>6.3</v>
      </c>
      <c r="O2245">
        <v>-23927</v>
      </c>
    </row>
    <row r="2246" spans="1:15" x14ac:dyDescent="0.3">
      <c r="A2246" t="s">
        <v>1443</v>
      </c>
      <c r="B2246">
        <v>100</v>
      </c>
      <c r="C2246">
        <v>100</v>
      </c>
      <c r="D2246">
        <v>9801782</v>
      </c>
      <c r="E2246" t="s">
        <v>2312</v>
      </c>
      <c r="F2246" t="s">
        <v>802</v>
      </c>
      <c r="G2246" t="s">
        <v>5454</v>
      </c>
      <c r="H2246">
        <v>39331</v>
      </c>
      <c r="I2246">
        <v>481</v>
      </c>
      <c r="J2246" t="s">
        <v>29</v>
      </c>
      <c r="K2246" t="s">
        <v>30</v>
      </c>
      <c r="L2246">
        <v>10000000</v>
      </c>
      <c r="M2246">
        <v>1998</v>
      </c>
      <c r="N2246">
        <v>6.3</v>
      </c>
      <c r="O2246">
        <v>-198218</v>
      </c>
    </row>
    <row r="2247" spans="1:15" x14ac:dyDescent="0.3">
      <c r="A2247" t="s">
        <v>539</v>
      </c>
      <c r="B2247">
        <v>275</v>
      </c>
      <c r="C2247">
        <v>112</v>
      </c>
      <c r="D2247">
        <v>16684352</v>
      </c>
      <c r="E2247" t="s">
        <v>289</v>
      </c>
      <c r="F2247" t="s">
        <v>5455</v>
      </c>
      <c r="G2247" t="s">
        <v>5456</v>
      </c>
      <c r="H2247">
        <v>67893</v>
      </c>
      <c r="I2247">
        <v>163</v>
      </c>
      <c r="J2247" t="s">
        <v>29</v>
      </c>
      <c r="K2247" t="s">
        <v>30</v>
      </c>
      <c r="L2247">
        <v>17000000</v>
      </c>
      <c r="M2247">
        <v>2012</v>
      </c>
      <c r="N2247">
        <v>6.3</v>
      </c>
      <c r="O2247">
        <v>-315648</v>
      </c>
    </row>
    <row r="2248" spans="1:15" x14ac:dyDescent="0.3">
      <c r="A2248" t="s">
        <v>2536</v>
      </c>
      <c r="B2248">
        <v>114</v>
      </c>
      <c r="C2248">
        <v>115</v>
      </c>
      <c r="D2248">
        <v>41543207</v>
      </c>
      <c r="E2248" t="s">
        <v>140</v>
      </c>
      <c r="F2248" t="s">
        <v>27</v>
      </c>
      <c r="G2248" t="s">
        <v>5457</v>
      </c>
      <c r="H2248">
        <v>30077</v>
      </c>
      <c r="I2248">
        <v>175</v>
      </c>
      <c r="J2248" t="s">
        <v>29</v>
      </c>
      <c r="K2248" t="s">
        <v>30</v>
      </c>
      <c r="L2248">
        <v>42000000</v>
      </c>
      <c r="M2248">
        <v>2002</v>
      </c>
      <c r="N2248">
        <v>6.3</v>
      </c>
      <c r="O2248">
        <v>-456793</v>
      </c>
    </row>
    <row r="2249" spans="1:15" x14ac:dyDescent="0.3">
      <c r="A2249" t="s">
        <v>3283</v>
      </c>
      <c r="B2249">
        <v>255</v>
      </c>
      <c r="C2249">
        <v>95</v>
      </c>
      <c r="D2249">
        <v>26297</v>
      </c>
      <c r="E2249" t="s">
        <v>4463</v>
      </c>
      <c r="F2249" t="s">
        <v>2526</v>
      </c>
      <c r="G2249" t="s">
        <v>5458</v>
      </c>
      <c r="H2249">
        <v>25750</v>
      </c>
      <c r="I2249">
        <v>209</v>
      </c>
      <c r="J2249" t="s">
        <v>29</v>
      </c>
      <c r="K2249" t="s">
        <v>200</v>
      </c>
      <c r="L2249">
        <v>500000</v>
      </c>
      <c r="M2249">
        <v>2011</v>
      </c>
      <c r="N2249">
        <v>6.3</v>
      </c>
      <c r="O2249">
        <v>-473703</v>
      </c>
    </row>
    <row r="2250" spans="1:15" x14ac:dyDescent="0.3">
      <c r="A2250" t="s">
        <v>3231</v>
      </c>
      <c r="B2250">
        <v>19</v>
      </c>
      <c r="C2250">
        <v>110</v>
      </c>
      <c r="D2250">
        <v>2848578</v>
      </c>
      <c r="E2250" t="s">
        <v>228</v>
      </c>
      <c r="F2250" t="s">
        <v>5459</v>
      </c>
      <c r="G2250" t="s">
        <v>5460</v>
      </c>
      <c r="H2250">
        <v>3942</v>
      </c>
      <c r="I2250">
        <v>65</v>
      </c>
      <c r="J2250" t="s">
        <v>29</v>
      </c>
      <c r="K2250" t="s">
        <v>30</v>
      </c>
      <c r="L2250">
        <v>3500000</v>
      </c>
      <c r="M2250">
        <v>2010</v>
      </c>
      <c r="N2250">
        <v>6.3</v>
      </c>
      <c r="O2250">
        <v>-651422</v>
      </c>
    </row>
    <row r="2251" spans="1:15" x14ac:dyDescent="0.3">
      <c r="A2251" t="s">
        <v>3310</v>
      </c>
      <c r="B2251">
        <v>51</v>
      </c>
      <c r="C2251">
        <v>85</v>
      </c>
      <c r="D2251">
        <v>265107</v>
      </c>
      <c r="E2251" t="s">
        <v>5461</v>
      </c>
      <c r="F2251" t="s">
        <v>5462</v>
      </c>
      <c r="G2251" t="s">
        <v>5463</v>
      </c>
      <c r="H2251">
        <v>4617</v>
      </c>
      <c r="I2251">
        <v>93</v>
      </c>
      <c r="J2251" t="s">
        <v>29</v>
      </c>
      <c r="K2251" t="s">
        <v>581</v>
      </c>
      <c r="L2251">
        <v>1500000</v>
      </c>
      <c r="M2251">
        <v>2000</v>
      </c>
      <c r="N2251">
        <v>6.3</v>
      </c>
      <c r="O2251">
        <v>-1234893</v>
      </c>
    </row>
    <row r="2252" spans="1:15" x14ac:dyDescent="0.3">
      <c r="A2252" t="s">
        <v>3315</v>
      </c>
      <c r="B2252">
        <v>100</v>
      </c>
      <c r="C2252">
        <v>84</v>
      </c>
      <c r="D2252">
        <v>173066</v>
      </c>
      <c r="E2252" t="s">
        <v>1699</v>
      </c>
      <c r="F2252" t="s">
        <v>1082</v>
      </c>
      <c r="G2252" t="s">
        <v>5464</v>
      </c>
      <c r="H2252">
        <v>21379</v>
      </c>
      <c r="I2252">
        <v>88</v>
      </c>
      <c r="J2252" t="s">
        <v>29</v>
      </c>
      <c r="K2252" t="s">
        <v>30</v>
      </c>
      <c r="L2252">
        <v>1500000</v>
      </c>
      <c r="M2252">
        <v>2007</v>
      </c>
      <c r="N2252">
        <v>6.3</v>
      </c>
      <c r="O2252">
        <v>-1326934</v>
      </c>
    </row>
    <row r="2253" spans="1:15" x14ac:dyDescent="0.3">
      <c r="A2253" t="s">
        <v>3249</v>
      </c>
      <c r="B2253">
        <v>225</v>
      </c>
      <c r="C2253">
        <v>105</v>
      </c>
      <c r="D2253">
        <v>92401</v>
      </c>
      <c r="E2253" t="s">
        <v>840</v>
      </c>
      <c r="F2253" t="s">
        <v>5465</v>
      </c>
      <c r="G2253" t="s">
        <v>5466</v>
      </c>
      <c r="H2253">
        <v>56402</v>
      </c>
      <c r="I2253">
        <v>209</v>
      </c>
      <c r="J2253" t="s">
        <v>29</v>
      </c>
      <c r="K2253" t="s">
        <v>30</v>
      </c>
      <c r="L2253">
        <v>2000000</v>
      </c>
      <c r="M2253">
        <v>2010</v>
      </c>
      <c r="N2253">
        <v>6.3</v>
      </c>
      <c r="O2253">
        <v>-1907599</v>
      </c>
    </row>
    <row r="2254" spans="1:15" x14ac:dyDescent="0.3">
      <c r="A2254" t="s">
        <v>2294</v>
      </c>
      <c r="B2254">
        <v>113</v>
      </c>
      <c r="C2254">
        <v>104</v>
      </c>
      <c r="D2254">
        <v>10996440</v>
      </c>
      <c r="E2254" t="s">
        <v>144</v>
      </c>
      <c r="F2254" t="s">
        <v>221</v>
      </c>
      <c r="G2254" t="s">
        <v>5467</v>
      </c>
      <c r="H2254">
        <v>19707</v>
      </c>
      <c r="I2254">
        <v>128</v>
      </c>
      <c r="J2254" t="s">
        <v>29</v>
      </c>
      <c r="K2254" t="s">
        <v>30</v>
      </c>
      <c r="L2254">
        <v>13000000</v>
      </c>
      <c r="M2254">
        <v>2006</v>
      </c>
      <c r="N2254">
        <v>6.3</v>
      </c>
      <c r="O2254">
        <v>-2003560</v>
      </c>
    </row>
    <row r="2255" spans="1:15" x14ac:dyDescent="0.3">
      <c r="A2255" t="s">
        <v>2009</v>
      </c>
      <c r="B2255">
        <v>270</v>
      </c>
      <c r="C2255">
        <v>97</v>
      </c>
      <c r="D2255">
        <v>7574066</v>
      </c>
      <c r="E2255" t="s">
        <v>73</v>
      </c>
      <c r="F2255" t="s">
        <v>761</v>
      </c>
      <c r="G2255" t="s">
        <v>5468</v>
      </c>
      <c r="H2255">
        <v>30325</v>
      </c>
      <c r="I2255">
        <v>96</v>
      </c>
      <c r="J2255" t="s">
        <v>29</v>
      </c>
      <c r="K2255" t="s">
        <v>30</v>
      </c>
      <c r="L2255">
        <v>10000000</v>
      </c>
      <c r="M2255">
        <v>2014</v>
      </c>
      <c r="N2255">
        <v>6.3</v>
      </c>
      <c r="O2255">
        <v>-2425934</v>
      </c>
    </row>
    <row r="2256" spans="1:15" x14ac:dyDescent="0.3">
      <c r="A2256" t="s">
        <v>3259</v>
      </c>
      <c r="B2256">
        <v>119</v>
      </c>
      <c r="C2256">
        <v>103</v>
      </c>
      <c r="D2256">
        <v>22466994</v>
      </c>
      <c r="E2256" t="s">
        <v>1576</v>
      </c>
      <c r="F2256" t="s">
        <v>339</v>
      </c>
      <c r="G2256" t="s">
        <v>5469</v>
      </c>
      <c r="H2256">
        <v>72673</v>
      </c>
      <c r="I2256">
        <v>166</v>
      </c>
      <c r="J2256" t="s">
        <v>29</v>
      </c>
      <c r="K2256" t="s">
        <v>30</v>
      </c>
      <c r="L2256">
        <v>25000000</v>
      </c>
      <c r="M2256">
        <v>2007</v>
      </c>
      <c r="N2256">
        <v>6.3</v>
      </c>
      <c r="O2256">
        <v>-2533006</v>
      </c>
    </row>
    <row r="2257" spans="1:15" x14ac:dyDescent="0.3">
      <c r="A2257" t="s">
        <v>4593</v>
      </c>
      <c r="B2257">
        <v>33</v>
      </c>
      <c r="C2257">
        <v>86</v>
      </c>
      <c r="D2257">
        <v>185577</v>
      </c>
      <c r="E2257" t="s">
        <v>676</v>
      </c>
      <c r="F2257" t="s">
        <v>2321</v>
      </c>
      <c r="G2257" t="s">
        <v>5470</v>
      </c>
      <c r="H2257">
        <v>2133</v>
      </c>
      <c r="I2257">
        <v>31</v>
      </c>
      <c r="J2257" t="s">
        <v>29</v>
      </c>
      <c r="K2257" t="s">
        <v>200</v>
      </c>
      <c r="L2257">
        <v>4000000</v>
      </c>
      <c r="M2257">
        <v>1999</v>
      </c>
      <c r="N2257">
        <v>6.3</v>
      </c>
      <c r="O2257">
        <v>-3814423</v>
      </c>
    </row>
    <row r="2258" spans="1:15" x14ac:dyDescent="0.3">
      <c r="A2258" t="s">
        <v>2721</v>
      </c>
      <c r="B2258">
        <v>39</v>
      </c>
      <c r="C2258">
        <v>98</v>
      </c>
      <c r="D2258">
        <v>296665</v>
      </c>
      <c r="E2258" t="s">
        <v>2216</v>
      </c>
      <c r="F2258" t="s">
        <v>1670</v>
      </c>
      <c r="G2258" t="s">
        <v>5471</v>
      </c>
      <c r="H2258">
        <v>12675</v>
      </c>
      <c r="I2258">
        <v>158</v>
      </c>
      <c r="J2258" t="s">
        <v>29</v>
      </c>
      <c r="K2258" t="s">
        <v>30</v>
      </c>
      <c r="L2258">
        <v>5000000</v>
      </c>
      <c r="M2258">
        <v>2003</v>
      </c>
      <c r="N2258">
        <v>6.3</v>
      </c>
      <c r="O2258">
        <v>-4703335</v>
      </c>
    </row>
    <row r="2259" spans="1:15" x14ac:dyDescent="0.3">
      <c r="A2259" t="s">
        <v>4267</v>
      </c>
      <c r="B2259">
        <v>72</v>
      </c>
      <c r="C2259">
        <v>108</v>
      </c>
      <c r="D2259">
        <v>11702090</v>
      </c>
      <c r="E2259" t="s">
        <v>289</v>
      </c>
      <c r="F2259" t="s">
        <v>5472</v>
      </c>
      <c r="G2259" t="s">
        <v>5473</v>
      </c>
      <c r="H2259">
        <v>37700</v>
      </c>
      <c r="I2259">
        <v>50</v>
      </c>
      <c r="J2259" t="s">
        <v>29</v>
      </c>
      <c r="K2259" t="s">
        <v>30</v>
      </c>
      <c r="L2259">
        <v>16500000</v>
      </c>
      <c r="M2259">
        <v>2007</v>
      </c>
      <c r="N2259">
        <v>6.3</v>
      </c>
      <c r="O2259">
        <v>-4797910</v>
      </c>
    </row>
    <row r="2260" spans="1:15" x14ac:dyDescent="0.3">
      <c r="A2260" t="s">
        <v>3267</v>
      </c>
      <c r="B2260">
        <v>25</v>
      </c>
      <c r="C2260">
        <v>100</v>
      </c>
      <c r="D2260">
        <v>2148212</v>
      </c>
      <c r="E2260" t="s">
        <v>228</v>
      </c>
      <c r="F2260" t="s">
        <v>5474</v>
      </c>
      <c r="G2260" t="s">
        <v>5475</v>
      </c>
      <c r="H2260">
        <v>781</v>
      </c>
      <c r="I2260">
        <v>20</v>
      </c>
      <c r="J2260" t="s">
        <v>29</v>
      </c>
      <c r="K2260" t="s">
        <v>30</v>
      </c>
      <c r="L2260">
        <v>7000000</v>
      </c>
      <c r="M2260">
        <v>1999</v>
      </c>
      <c r="N2260">
        <v>6.3</v>
      </c>
      <c r="O2260">
        <v>-4851788</v>
      </c>
    </row>
    <row r="2261" spans="1:15" x14ac:dyDescent="0.3">
      <c r="A2261" t="s">
        <v>1566</v>
      </c>
      <c r="B2261">
        <v>76</v>
      </c>
      <c r="C2261">
        <v>135</v>
      </c>
      <c r="D2261">
        <v>49994804</v>
      </c>
      <c r="E2261" t="s">
        <v>5476</v>
      </c>
      <c r="F2261" t="s">
        <v>5477</v>
      </c>
      <c r="G2261" t="s">
        <v>5478</v>
      </c>
      <c r="H2261">
        <v>29205</v>
      </c>
      <c r="I2261">
        <v>194</v>
      </c>
      <c r="J2261" t="s">
        <v>29</v>
      </c>
      <c r="K2261" t="s">
        <v>30</v>
      </c>
      <c r="L2261">
        <v>55000000</v>
      </c>
      <c r="M2261">
        <v>1996</v>
      </c>
      <c r="N2261">
        <v>6.3</v>
      </c>
      <c r="O2261">
        <v>-5005196</v>
      </c>
    </row>
    <row r="2262" spans="1:15" x14ac:dyDescent="0.3">
      <c r="A2262" t="s">
        <v>3511</v>
      </c>
      <c r="B2262">
        <v>83</v>
      </c>
      <c r="C2262">
        <v>124</v>
      </c>
      <c r="D2262">
        <v>54910560</v>
      </c>
      <c r="E2262" t="s">
        <v>2374</v>
      </c>
      <c r="F2262" t="s">
        <v>221</v>
      </c>
      <c r="G2262" t="s">
        <v>5479</v>
      </c>
      <c r="H2262">
        <v>88225</v>
      </c>
      <c r="I2262">
        <v>227</v>
      </c>
      <c r="J2262" t="s">
        <v>29</v>
      </c>
      <c r="K2262" t="s">
        <v>30</v>
      </c>
      <c r="L2262">
        <v>60000000</v>
      </c>
      <c r="M2262">
        <v>1997</v>
      </c>
      <c r="N2262">
        <v>6.3</v>
      </c>
      <c r="O2262">
        <v>-5089440</v>
      </c>
    </row>
    <row r="2263" spans="1:15" x14ac:dyDescent="0.3">
      <c r="A2263" t="s">
        <v>1000</v>
      </c>
      <c r="B2263">
        <v>301</v>
      </c>
      <c r="C2263">
        <v>97</v>
      </c>
      <c r="D2263">
        <v>1768416</v>
      </c>
      <c r="E2263" t="s">
        <v>73</v>
      </c>
      <c r="F2263" t="s">
        <v>5480</v>
      </c>
      <c r="G2263" t="s">
        <v>5481</v>
      </c>
      <c r="H2263">
        <v>35848</v>
      </c>
      <c r="I2263">
        <v>198</v>
      </c>
      <c r="J2263" t="s">
        <v>29</v>
      </c>
      <c r="K2263" t="s">
        <v>30</v>
      </c>
      <c r="L2263">
        <v>7000000</v>
      </c>
      <c r="M2263">
        <v>2010</v>
      </c>
      <c r="N2263">
        <v>6.3</v>
      </c>
      <c r="O2263">
        <v>-5231584</v>
      </c>
    </row>
    <row r="2264" spans="1:15" x14ac:dyDescent="0.3">
      <c r="A2264" t="s">
        <v>2103</v>
      </c>
      <c r="B2264">
        <v>196</v>
      </c>
      <c r="C2264">
        <v>119</v>
      </c>
      <c r="D2264">
        <v>53789313</v>
      </c>
      <c r="E2264" t="s">
        <v>1235</v>
      </c>
      <c r="F2264" t="s">
        <v>5482</v>
      </c>
      <c r="G2264" t="s">
        <v>5483</v>
      </c>
      <c r="H2264">
        <v>89816</v>
      </c>
      <c r="I2264">
        <v>347</v>
      </c>
      <c r="J2264" t="s">
        <v>29</v>
      </c>
      <c r="K2264" t="s">
        <v>30</v>
      </c>
      <c r="L2264">
        <v>60000000</v>
      </c>
      <c r="M2264">
        <v>2003</v>
      </c>
      <c r="N2264">
        <v>6.3</v>
      </c>
      <c r="O2264">
        <v>-6210687</v>
      </c>
    </row>
    <row r="2265" spans="1:15" x14ac:dyDescent="0.3">
      <c r="A2265" t="s">
        <v>3305</v>
      </c>
      <c r="B2265">
        <v>33</v>
      </c>
      <c r="C2265">
        <v>88</v>
      </c>
      <c r="D2265">
        <v>110029</v>
      </c>
      <c r="E2265" t="s">
        <v>5484</v>
      </c>
      <c r="F2265" t="s">
        <v>5485</v>
      </c>
      <c r="G2265" t="s">
        <v>5486</v>
      </c>
      <c r="H2265">
        <v>1388</v>
      </c>
      <c r="I2265">
        <v>31</v>
      </c>
      <c r="J2265" t="s">
        <v>29</v>
      </c>
      <c r="K2265" t="s">
        <v>581</v>
      </c>
      <c r="L2265">
        <v>6500000</v>
      </c>
      <c r="M2265">
        <v>2009</v>
      </c>
      <c r="N2265">
        <v>6.3</v>
      </c>
      <c r="O2265">
        <v>-6389971</v>
      </c>
    </row>
    <row r="2266" spans="1:15" x14ac:dyDescent="0.3">
      <c r="A2266" t="s">
        <v>1360</v>
      </c>
      <c r="B2266">
        <v>144</v>
      </c>
      <c r="C2266">
        <v>86</v>
      </c>
      <c r="D2266">
        <v>5542025</v>
      </c>
      <c r="E2266" t="s">
        <v>676</v>
      </c>
      <c r="F2266" t="s">
        <v>1777</v>
      </c>
      <c r="G2266" t="s">
        <v>5487</v>
      </c>
      <c r="H2266">
        <v>12197</v>
      </c>
      <c r="I2266">
        <v>150</v>
      </c>
      <c r="J2266" t="s">
        <v>29</v>
      </c>
      <c r="K2266" t="s">
        <v>30</v>
      </c>
      <c r="L2266">
        <v>12000000</v>
      </c>
      <c r="M2266">
        <v>2006</v>
      </c>
      <c r="N2266">
        <v>6.3</v>
      </c>
      <c r="O2266">
        <v>-6457975</v>
      </c>
    </row>
    <row r="2267" spans="1:15" x14ac:dyDescent="0.3">
      <c r="A2267" t="s">
        <v>3219</v>
      </c>
      <c r="B2267">
        <v>36</v>
      </c>
      <c r="C2267">
        <v>123</v>
      </c>
      <c r="D2267">
        <v>13391174</v>
      </c>
      <c r="E2267" t="s">
        <v>60</v>
      </c>
      <c r="F2267" t="s">
        <v>5488</v>
      </c>
      <c r="G2267" t="s">
        <v>5489</v>
      </c>
      <c r="H2267">
        <v>5796</v>
      </c>
      <c r="I2267">
        <v>177</v>
      </c>
      <c r="J2267" t="s">
        <v>29</v>
      </c>
      <c r="K2267" t="s">
        <v>30</v>
      </c>
      <c r="L2267">
        <v>20000000</v>
      </c>
      <c r="M2267">
        <v>2006</v>
      </c>
      <c r="N2267">
        <v>6.3</v>
      </c>
      <c r="O2267">
        <v>-6608826</v>
      </c>
    </row>
    <row r="2268" spans="1:15" x14ac:dyDescent="0.3">
      <c r="A2268" t="s">
        <v>539</v>
      </c>
      <c r="B2268">
        <v>114</v>
      </c>
      <c r="C2268">
        <v>113</v>
      </c>
      <c r="D2268">
        <v>5032496</v>
      </c>
      <c r="E2268" t="s">
        <v>73</v>
      </c>
      <c r="F2268" t="s">
        <v>5490</v>
      </c>
      <c r="G2268" t="s">
        <v>5491</v>
      </c>
      <c r="H2268">
        <v>20576</v>
      </c>
      <c r="I2268">
        <v>161</v>
      </c>
      <c r="J2268" t="s">
        <v>29</v>
      </c>
      <c r="K2268" t="s">
        <v>30</v>
      </c>
      <c r="L2268">
        <v>12000000</v>
      </c>
      <c r="M2268">
        <v>1998</v>
      </c>
      <c r="N2268">
        <v>6.3</v>
      </c>
      <c r="O2268">
        <v>-6967504</v>
      </c>
    </row>
    <row r="2269" spans="1:15" x14ac:dyDescent="0.3">
      <c r="A2269" t="s">
        <v>2930</v>
      </c>
      <c r="B2269">
        <v>133</v>
      </c>
      <c r="C2269">
        <v>93</v>
      </c>
      <c r="D2269">
        <v>197148</v>
      </c>
      <c r="E2269" t="s">
        <v>5492</v>
      </c>
      <c r="F2269" t="s">
        <v>5493</v>
      </c>
      <c r="G2269" t="s">
        <v>5494</v>
      </c>
      <c r="H2269">
        <v>18109</v>
      </c>
      <c r="I2269">
        <v>150</v>
      </c>
      <c r="J2269" t="s">
        <v>29</v>
      </c>
      <c r="K2269" t="s">
        <v>200</v>
      </c>
      <c r="L2269">
        <v>7500000</v>
      </c>
      <c r="M2269">
        <v>2003</v>
      </c>
      <c r="N2269">
        <v>6.3</v>
      </c>
      <c r="O2269">
        <v>-7302852</v>
      </c>
    </row>
    <row r="2270" spans="1:15" x14ac:dyDescent="0.3">
      <c r="A2270" t="s">
        <v>1654</v>
      </c>
      <c r="B2270">
        <v>214</v>
      </c>
      <c r="C2270">
        <v>115</v>
      </c>
      <c r="D2270">
        <v>12626905</v>
      </c>
      <c r="E2270" t="s">
        <v>39</v>
      </c>
      <c r="F2270" t="s">
        <v>351</v>
      </c>
      <c r="G2270" t="s">
        <v>5495</v>
      </c>
      <c r="H2270">
        <v>32567</v>
      </c>
      <c r="I2270">
        <v>106</v>
      </c>
      <c r="J2270" t="s">
        <v>29</v>
      </c>
      <c r="K2270" t="s">
        <v>30</v>
      </c>
      <c r="L2270">
        <v>20000000</v>
      </c>
      <c r="M2270">
        <v>2016</v>
      </c>
      <c r="N2270">
        <v>6.3</v>
      </c>
      <c r="O2270">
        <v>-7373095</v>
      </c>
    </row>
    <row r="2271" spans="1:15" x14ac:dyDescent="0.3">
      <c r="A2271" t="s">
        <v>1326</v>
      </c>
      <c r="B2271">
        <v>226</v>
      </c>
      <c r="C2271">
        <v>96</v>
      </c>
      <c r="D2271">
        <v>3074838</v>
      </c>
      <c r="E2271" t="s">
        <v>1527</v>
      </c>
      <c r="F2271" t="s">
        <v>61</v>
      </c>
      <c r="G2271" t="s">
        <v>5496</v>
      </c>
      <c r="H2271">
        <v>56264</v>
      </c>
      <c r="I2271">
        <v>166</v>
      </c>
      <c r="J2271" t="s">
        <v>29</v>
      </c>
      <c r="K2271" t="s">
        <v>30</v>
      </c>
      <c r="L2271">
        <v>11000000</v>
      </c>
      <c r="M2271">
        <v>2009</v>
      </c>
      <c r="N2271">
        <v>6.3</v>
      </c>
      <c r="O2271">
        <v>-7925162</v>
      </c>
    </row>
    <row r="2272" spans="1:15" x14ac:dyDescent="0.3">
      <c r="A2272" t="s">
        <v>3238</v>
      </c>
      <c r="B2272">
        <v>6</v>
      </c>
      <c r="C2272">
        <v>107</v>
      </c>
      <c r="D2272">
        <v>1000000</v>
      </c>
      <c r="E2272" t="s">
        <v>4709</v>
      </c>
      <c r="F2272" t="s">
        <v>751</v>
      </c>
      <c r="G2272" t="s">
        <v>5497</v>
      </c>
      <c r="H2272">
        <v>2215</v>
      </c>
      <c r="I2272">
        <v>26</v>
      </c>
      <c r="J2272" t="s">
        <v>29</v>
      </c>
      <c r="K2272" t="s">
        <v>200</v>
      </c>
      <c r="L2272">
        <v>9000000</v>
      </c>
      <c r="M2272">
        <v>1977</v>
      </c>
      <c r="N2272">
        <v>6.3</v>
      </c>
      <c r="O2272">
        <v>-8000000</v>
      </c>
    </row>
    <row r="2273" spans="1:15" x14ac:dyDescent="0.3">
      <c r="A2273" t="s">
        <v>2446</v>
      </c>
      <c r="B2273">
        <v>105</v>
      </c>
      <c r="C2273">
        <v>106</v>
      </c>
      <c r="D2273">
        <v>41482207</v>
      </c>
      <c r="E2273" t="s">
        <v>1610</v>
      </c>
      <c r="F2273" t="s">
        <v>81</v>
      </c>
      <c r="G2273" t="s">
        <v>5498</v>
      </c>
      <c r="H2273">
        <v>68428</v>
      </c>
      <c r="I2273">
        <v>148</v>
      </c>
      <c r="J2273" t="s">
        <v>29</v>
      </c>
      <c r="K2273" t="s">
        <v>30</v>
      </c>
      <c r="L2273">
        <v>50000000</v>
      </c>
      <c r="M2273">
        <v>1990</v>
      </c>
      <c r="N2273">
        <v>6.3</v>
      </c>
      <c r="O2273">
        <v>-8517793</v>
      </c>
    </row>
    <row r="2274" spans="1:15" x14ac:dyDescent="0.3">
      <c r="A2274" t="s">
        <v>302</v>
      </c>
      <c r="B2274">
        <v>304</v>
      </c>
      <c r="C2274">
        <v>106</v>
      </c>
      <c r="D2274">
        <v>191450875</v>
      </c>
      <c r="E2274" t="s">
        <v>2455</v>
      </c>
      <c r="F2274" t="s">
        <v>5499</v>
      </c>
      <c r="G2274" t="s">
        <v>5500</v>
      </c>
      <c r="H2274">
        <v>101178</v>
      </c>
      <c r="I2274">
        <v>283</v>
      </c>
      <c r="J2274" t="s">
        <v>29</v>
      </c>
      <c r="K2274" t="s">
        <v>30</v>
      </c>
      <c r="L2274">
        <v>200000000</v>
      </c>
      <c r="M2274">
        <v>2011</v>
      </c>
      <c r="N2274">
        <v>6.3</v>
      </c>
      <c r="O2274">
        <v>-8549125</v>
      </c>
    </row>
    <row r="2275" spans="1:15" x14ac:dyDescent="0.3">
      <c r="A2275" t="s">
        <v>3637</v>
      </c>
      <c r="B2275">
        <v>79</v>
      </c>
      <c r="C2275">
        <v>82</v>
      </c>
      <c r="D2275">
        <v>131617</v>
      </c>
      <c r="E2275" t="s">
        <v>224</v>
      </c>
      <c r="F2275" t="s">
        <v>5499</v>
      </c>
      <c r="G2275" t="s">
        <v>5501</v>
      </c>
      <c r="H2275">
        <v>9971</v>
      </c>
      <c r="I2275">
        <v>119</v>
      </c>
      <c r="J2275" t="s">
        <v>29</v>
      </c>
      <c r="K2275" t="s">
        <v>30</v>
      </c>
      <c r="L2275">
        <v>10000000</v>
      </c>
      <c r="M2275">
        <v>2005</v>
      </c>
      <c r="N2275">
        <v>6.3</v>
      </c>
      <c r="O2275">
        <v>-9868383</v>
      </c>
    </row>
    <row r="2276" spans="1:15" x14ac:dyDescent="0.3">
      <c r="A2276" t="s">
        <v>3006</v>
      </c>
      <c r="B2276">
        <v>241</v>
      </c>
      <c r="C2276">
        <v>103</v>
      </c>
      <c r="D2276">
        <v>54758461</v>
      </c>
      <c r="E2276" t="s">
        <v>5502</v>
      </c>
      <c r="F2276" t="s">
        <v>176</v>
      </c>
      <c r="G2276" t="s">
        <v>5503</v>
      </c>
      <c r="H2276">
        <v>147641</v>
      </c>
      <c r="I2276">
        <v>238</v>
      </c>
      <c r="J2276" t="s">
        <v>29</v>
      </c>
      <c r="K2276" t="s">
        <v>30</v>
      </c>
      <c r="L2276">
        <v>65000000</v>
      </c>
      <c r="M2276">
        <v>2012</v>
      </c>
      <c r="N2276">
        <v>6.3</v>
      </c>
      <c r="O2276">
        <v>-10241539</v>
      </c>
    </row>
    <row r="2277" spans="1:15" x14ac:dyDescent="0.3">
      <c r="A2277" t="s">
        <v>3293</v>
      </c>
      <c r="B2277">
        <v>121</v>
      </c>
      <c r="C2277">
        <v>91</v>
      </c>
      <c r="D2277">
        <v>1506998</v>
      </c>
      <c r="E2277" t="s">
        <v>424</v>
      </c>
      <c r="F2277" t="s">
        <v>5504</v>
      </c>
      <c r="G2277" t="s">
        <v>5505</v>
      </c>
      <c r="H2277">
        <v>8014</v>
      </c>
      <c r="I2277">
        <v>50</v>
      </c>
      <c r="J2277" t="s">
        <v>29</v>
      </c>
      <c r="K2277" t="s">
        <v>30</v>
      </c>
      <c r="L2277">
        <v>12000000</v>
      </c>
      <c r="M2277">
        <v>2007</v>
      </c>
      <c r="N2277">
        <v>6.3</v>
      </c>
      <c r="O2277">
        <v>-10493002</v>
      </c>
    </row>
    <row r="2278" spans="1:15" x14ac:dyDescent="0.3">
      <c r="A2278" t="s">
        <v>3725</v>
      </c>
      <c r="B2278">
        <v>142</v>
      </c>
      <c r="C2278">
        <v>103</v>
      </c>
      <c r="D2278">
        <v>6061759</v>
      </c>
      <c r="E2278" t="s">
        <v>699</v>
      </c>
      <c r="F2278" t="s">
        <v>5506</v>
      </c>
      <c r="G2278" t="s">
        <v>5507</v>
      </c>
      <c r="H2278">
        <v>49077</v>
      </c>
      <c r="I2278">
        <v>475</v>
      </c>
      <c r="J2278" t="s">
        <v>29</v>
      </c>
      <c r="K2278" t="s">
        <v>30</v>
      </c>
      <c r="L2278">
        <v>17000000</v>
      </c>
      <c r="M2278">
        <v>2005</v>
      </c>
      <c r="N2278">
        <v>6.3</v>
      </c>
      <c r="O2278">
        <v>-10938241</v>
      </c>
    </row>
    <row r="2279" spans="1:15" x14ac:dyDescent="0.3">
      <c r="A2279" t="s">
        <v>4293</v>
      </c>
      <c r="B2279">
        <v>162</v>
      </c>
      <c r="C2279">
        <v>95</v>
      </c>
      <c r="D2279">
        <v>65804</v>
      </c>
      <c r="E2279" t="s">
        <v>208</v>
      </c>
      <c r="F2279" t="s">
        <v>930</v>
      </c>
      <c r="G2279" t="s">
        <v>5508</v>
      </c>
      <c r="H2279">
        <v>32512</v>
      </c>
      <c r="I2279">
        <v>86</v>
      </c>
      <c r="J2279" t="s">
        <v>29</v>
      </c>
      <c r="K2279" t="s">
        <v>30</v>
      </c>
      <c r="L2279">
        <v>12000000</v>
      </c>
      <c r="M2279">
        <v>2012</v>
      </c>
      <c r="N2279">
        <v>6.3</v>
      </c>
      <c r="O2279">
        <v>-11934196</v>
      </c>
    </row>
    <row r="2280" spans="1:15" x14ac:dyDescent="0.3">
      <c r="A2280" t="s">
        <v>3950</v>
      </c>
      <c r="B2280">
        <v>76</v>
      </c>
      <c r="C2280">
        <v>108</v>
      </c>
      <c r="D2280">
        <v>8054280</v>
      </c>
      <c r="E2280" t="s">
        <v>5509</v>
      </c>
      <c r="F2280" t="s">
        <v>5510</v>
      </c>
      <c r="G2280" t="s">
        <v>5511</v>
      </c>
      <c r="H2280">
        <v>6838</v>
      </c>
      <c r="I2280">
        <v>117</v>
      </c>
      <c r="J2280" t="s">
        <v>29</v>
      </c>
      <c r="K2280" t="s">
        <v>30</v>
      </c>
      <c r="L2280">
        <v>20000000</v>
      </c>
      <c r="M2280">
        <v>2004</v>
      </c>
      <c r="N2280">
        <v>6.3</v>
      </c>
      <c r="O2280">
        <v>-11945720</v>
      </c>
    </row>
    <row r="2281" spans="1:15" x14ac:dyDescent="0.3">
      <c r="A2281" t="s">
        <v>3735</v>
      </c>
      <c r="B2281">
        <v>89</v>
      </c>
      <c r="C2281">
        <v>96</v>
      </c>
      <c r="D2281">
        <v>22913677</v>
      </c>
      <c r="E2281" t="s">
        <v>3376</v>
      </c>
      <c r="F2281" t="s">
        <v>2892</v>
      </c>
      <c r="G2281" t="s">
        <v>5512</v>
      </c>
      <c r="H2281">
        <v>47800</v>
      </c>
      <c r="I2281">
        <v>244</v>
      </c>
      <c r="J2281" t="s">
        <v>29</v>
      </c>
      <c r="K2281" t="s">
        <v>30</v>
      </c>
      <c r="L2281">
        <v>35000000</v>
      </c>
      <c r="M2281">
        <v>2004</v>
      </c>
      <c r="N2281">
        <v>6.3</v>
      </c>
      <c r="O2281">
        <v>-12086323</v>
      </c>
    </row>
    <row r="2282" spans="1:15" x14ac:dyDescent="0.3">
      <c r="A2282" t="s">
        <v>3228</v>
      </c>
      <c r="B2282">
        <v>28</v>
      </c>
      <c r="C2282">
        <v>111</v>
      </c>
      <c r="D2282">
        <v>1954202</v>
      </c>
      <c r="E2282" t="s">
        <v>305</v>
      </c>
      <c r="F2282" t="s">
        <v>5513</v>
      </c>
      <c r="G2282" t="s">
        <v>5514</v>
      </c>
      <c r="H2282">
        <v>5917</v>
      </c>
      <c r="I2282">
        <v>71</v>
      </c>
      <c r="J2282" t="s">
        <v>29</v>
      </c>
      <c r="K2282" t="s">
        <v>30</v>
      </c>
      <c r="L2282">
        <v>15000000</v>
      </c>
      <c r="M2282">
        <v>1999</v>
      </c>
      <c r="N2282">
        <v>6.3</v>
      </c>
      <c r="O2282">
        <v>-13045798</v>
      </c>
    </row>
    <row r="2283" spans="1:15" x14ac:dyDescent="0.3">
      <c r="A2283" t="s">
        <v>3014</v>
      </c>
      <c r="B2283">
        <v>246</v>
      </c>
      <c r="C2283">
        <v>125</v>
      </c>
      <c r="D2283">
        <v>44665963</v>
      </c>
      <c r="E2283" t="s">
        <v>676</v>
      </c>
      <c r="F2283" t="s">
        <v>1408</v>
      </c>
      <c r="G2283" t="s">
        <v>5515</v>
      </c>
      <c r="H2283">
        <v>159931</v>
      </c>
      <c r="I2283">
        <v>281</v>
      </c>
      <c r="J2283" t="s">
        <v>29</v>
      </c>
      <c r="K2283" t="s">
        <v>30</v>
      </c>
      <c r="L2283">
        <v>58000000</v>
      </c>
      <c r="M2283">
        <v>2013</v>
      </c>
      <c r="N2283">
        <v>6.3</v>
      </c>
      <c r="O2283">
        <v>-13334037</v>
      </c>
    </row>
    <row r="2284" spans="1:15" x14ac:dyDescent="0.3">
      <c r="A2284" t="s">
        <v>648</v>
      </c>
      <c r="B2284">
        <v>34</v>
      </c>
      <c r="C2284">
        <v>103</v>
      </c>
      <c r="D2284">
        <v>75078</v>
      </c>
      <c r="E2284" t="s">
        <v>676</v>
      </c>
      <c r="F2284" t="s">
        <v>5516</v>
      </c>
      <c r="G2284" t="s">
        <v>5517</v>
      </c>
      <c r="H2284">
        <v>1398</v>
      </c>
      <c r="I2284">
        <v>26</v>
      </c>
      <c r="J2284" t="s">
        <v>29</v>
      </c>
      <c r="K2284" t="s">
        <v>30</v>
      </c>
      <c r="L2284">
        <v>14000000</v>
      </c>
      <c r="M2284">
        <v>2000</v>
      </c>
      <c r="N2284">
        <v>6.3</v>
      </c>
      <c r="O2284">
        <v>-13924922</v>
      </c>
    </row>
    <row r="2285" spans="1:15" x14ac:dyDescent="0.3">
      <c r="A2285" t="s">
        <v>3286</v>
      </c>
      <c r="B2285">
        <v>261</v>
      </c>
      <c r="C2285">
        <v>92</v>
      </c>
      <c r="D2285">
        <v>55942830</v>
      </c>
      <c r="E2285" t="s">
        <v>5518</v>
      </c>
      <c r="F2285" t="s">
        <v>2274</v>
      </c>
      <c r="G2285" t="s">
        <v>5519</v>
      </c>
      <c r="H2285">
        <v>138582</v>
      </c>
      <c r="I2285">
        <v>423</v>
      </c>
      <c r="J2285" t="s">
        <v>29</v>
      </c>
      <c r="K2285" t="s">
        <v>30</v>
      </c>
      <c r="L2285">
        <v>70000000</v>
      </c>
      <c r="M2285">
        <v>2014</v>
      </c>
      <c r="N2285">
        <v>6.3</v>
      </c>
      <c r="O2285">
        <v>-14057170</v>
      </c>
    </row>
    <row r="2286" spans="1:15" x14ac:dyDescent="0.3">
      <c r="A2286" t="s">
        <v>1833</v>
      </c>
      <c r="B2286">
        <v>129</v>
      </c>
      <c r="C2286">
        <v>98</v>
      </c>
      <c r="D2286">
        <v>16831505</v>
      </c>
      <c r="E2286" t="s">
        <v>5520</v>
      </c>
      <c r="F2286" t="s">
        <v>2639</v>
      </c>
      <c r="G2286" t="s">
        <v>5521</v>
      </c>
      <c r="H2286">
        <v>51842</v>
      </c>
      <c r="I2286">
        <v>173</v>
      </c>
      <c r="J2286" t="s">
        <v>29</v>
      </c>
      <c r="K2286" t="s">
        <v>200</v>
      </c>
      <c r="L2286">
        <v>31000000</v>
      </c>
      <c r="M2286">
        <v>2004</v>
      </c>
      <c r="N2286">
        <v>6.3</v>
      </c>
      <c r="O2286">
        <v>-14168495</v>
      </c>
    </row>
    <row r="2287" spans="1:15" x14ac:dyDescent="0.3">
      <c r="A2287" t="s">
        <v>3261</v>
      </c>
      <c r="B2287">
        <v>167</v>
      </c>
      <c r="C2287">
        <v>102</v>
      </c>
      <c r="D2287">
        <v>17797316</v>
      </c>
      <c r="E2287" t="s">
        <v>289</v>
      </c>
      <c r="F2287" t="s">
        <v>4741</v>
      </c>
      <c r="G2287" t="s">
        <v>5522</v>
      </c>
      <c r="H2287">
        <v>50523</v>
      </c>
      <c r="I2287">
        <v>113</v>
      </c>
      <c r="J2287" t="s">
        <v>29</v>
      </c>
      <c r="K2287" t="s">
        <v>30</v>
      </c>
      <c r="L2287">
        <v>32000000</v>
      </c>
      <c r="M2287">
        <v>2010</v>
      </c>
      <c r="N2287">
        <v>6.3</v>
      </c>
      <c r="O2287">
        <v>-14202684</v>
      </c>
    </row>
    <row r="2288" spans="1:15" x14ac:dyDescent="0.3">
      <c r="A2288" t="s">
        <v>3279</v>
      </c>
      <c r="B2288">
        <v>136</v>
      </c>
      <c r="C2288">
        <v>97</v>
      </c>
      <c r="D2288">
        <v>6923891</v>
      </c>
      <c r="E2288" t="s">
        <v>699</v>
      </c>
      <c r="F2288" t="s">
        <v>5195</v>
      </c>
      <c r="G2288" t="s">
        <v>5523</v>
      </c>
      <c r="H2288">
        <v>43867</v>
      </c>
      <c r="I2288">
        <v>83</v>
      </c>
      <c r="J2288" t="s">
        <v>29</v>
      </c>
      <c r="K2288" t="s">
        <v>30</v>
      </c>
      <c r="L2288">
        <v>23000000</v>
      </c>
      <c r="M2288">
        <v>2011</v>
      </c>
      <c r="N2288">
        <v>6.3</v>
      </c>
      <c r="O2288">
        <v>-16076109</v>
      </c>
    </row>
    <row r="2289" spans="1:15" x14ac:dyDescent="0.3">
      <c r="A2289" t="s">
        <v>2584</v>
      </c>
      <c r="B2289">
        <v>130</v>
      </c>
      <c r="C2289">
        <v>113</v>
      </c>
      <c r="D2289">
        <v>14268533</v>
      </c>
      <c r="E2289" t="s">
        <v>5524</v>
      </c>
      <c r="F2289" t="s">
        <v>1482</v>
      </c>
      <c r="G2289" t="s">
        <v>5525</v>
      </c>
      <c r="H2289">
        <v>17319</v>
      </c>
      <c r="I2289">
        <v>100</v>
      </c>
      <c r="J2289" t="s">
        <v>29</v>
      </c>
      <c r="K2289" t="s">
        <v>200</v>
      </c>
      <c r="L2289">
        <v>31500000</v>
      </c>
      <c r="M2289">
        <v>2016</v>
      </c>
      <c r="N2289">
        <v>6.3</v>
      </c>
      <c r="O2289">
        <v>-17231467</v>
      </c>
    </row>
    <row r="2290" spans="1:15" x14ac:dyDescent="0.3">
      <c r="A2290" t="s">
        <v>493</v>
      </c>
      <c r="B2290">
        <v>297</v>
      </c>
      <c r="C2290">
        <v>136</v>
      </c>
      <c r="D2290">
        <v>52474616</v>
      </c>
      <c r="E2290" t="s">
        <v>92</v>
      </c>
      <c r="F2290" t="s">
        <v>2914</v>
      </c>
      <c r="G2290" t="s">
        <v>5526</v>
      </c>
      <c r="H2290">
        <v>84118</v>
      </c>
      <c r="I2290">
        <v>245</v>
      </c>
      <c r="J2290" t="s">
        <v>29</v>
      </c>
      <c r="K2290" t="s">
        <v>30</v>
      </c>
      <c r="L2290">
        <v>70000000</v>
      </c>
      <c r="M2290">
        <v>2010</v>
      </c>
      <c r="N2290">
        <v>6.3</v>
      </c>
      <c r="O2290">
        <v>-17525384</v>
      </c>
    </row>
    <row r="2291" spans="1:15" x14ac:dyDescent="0.3">
      <c r="A2291" t="s">
        <v>2130</v>
      </c>
      <c r="B2291">
        <v>31</v>
      </c>
      <c r="C2291">
        <v>116</v>
      </c>
      <c r="D2291">
        <v>1292527</v>
      </c>
      <c r="E2291" t="s">
        <v>5527</v>
      </c>
      <c r="F2291" t="s">
        <v>478</v>
      </c>
      <c r="G2291" t="s">
        <v>5528</v>
      </c>
      <c r="H2291">
        <v>3536</v>
      </c>
      <c r="I2291">
        <v>44</v>
      </c>
      <c r="J2291" t="s">
        <v>29</v>
      </c>
      <c r="K2291" t="s">
        <v>241</v>
      </c>
      <c r="L2291">
        <v>19000000</v>
      </c>
      <c r="M2291">
        <v>1996</v>
      </c>
      <c r="N2291">
        <v>6.3</v>
      </c>
      <c r="O2291">
        <v>-17707473</v>
      </c>
    </row>
    <row r="2292" spans="1:15" x14ac:dyDescent="0.3">
      <c r="A2292" t="s">
        <v>3221</v>
      </c>
      <c r="B2292">
        <v>197</v>
      </c>
      <c r="C2292">
        <v>119</v>
      </c>
      <c r="D2292">
        <v>13763130</v>
      </c>
      <c r="E2292" t="s">
        <v>2211</v>
      </c>
      <c r="F2292" t="s">
        <v>120</v>
      </c>
      <c r="G2292" t="s">
        <v>5529</v>
      </c>
      <c r="H2292">
        <v>87768</v>
      </c>
      <c r="I2292">
        <v>187</v>
      </c>
      <c r="J2292" t="s">
        <v>29</v>
      </c>
      <c r="K2292" t="s">
        <v>30</v>
      </c>
      <c r="L2292">
        <v>32000000</v>
      </c>
      <c r="M2292">
        <v>2010</v>
      </c>
      <c r="N2292">
        <v>6.3</v>
      </c>
      <c r="O2292">
        <v>-18236870</v>
      </c>
    </row>
    <row r="2293" spans="1:15" x14ac:dyDescent="0.3">
      <c r="A2293" t="s">
        <v>2758</v>
      </c>
      <c r="B2293">
        <v>48</v>
      </c>
      <c r="C2293">
        <v>104</v>
      </c>
      <c r="D2293">
        <v>21413502</v>
      </c>
      <c r="E2293" t="s">
        <v>5530</v>
      </c>
      <c r="F2293" t="s">
        <v>2125</v>
      </c>
      <c r="G2293" t="s">
        <v>5531</v>
      </c>
      <c r="H2293">
        <v>14429</v>
      </c>
      <c r="I2293">
        <v>113</v>
      </c>
      <c r="J2293" t="s">
        <v>29</v>
      </c>
      <c r="K2293" t="s">
        <v>30</v>
      </c>
      <c r="L2293">
        <v>40000000</v>
      </c>
      <c r="M2293">
        <v>1990</v>
      </c>
      <c r="N2293">
        <v>6.3</v>
      </c>
      <c r="O2293">
        <v>-18586498</v>
      </c>
    </row>
    <row r="2294" spans="1:15" x14ac:dyDescent="0.3">
      <c r="A2294" t="s">
        <v>539</v>
      </c>
      <c r="B2294">
        <v>223</v>
      </c>
      <c r="C2294">
        <v>98</v>
      </c>
      <c r="D2294">
        <v>3247816</v>
      </c>
      <c r="E2294" t="s">
        <v>699</v>
      </c>
      <c r="F2294" t="s">
        <v>136</v>
      </c>
      <c r="G2294" t="s">
        <v>5532</v>
      </c>
      <c r="H2294">
        <v>36145</v>
      </c>
      <c r="I2294">
        <v>108</v>
      </c>
      <c r="J2294" t="s">
        <v>29</v>
      </c>
      <c r="K2294" t="s">
        <v>30</v>
      </c>
      <c r="L2294">
        <v>22000000</v>
      </c>
      <c r="M2294">
        <v>2010</v>
      </c>
      <c r="N2294">
        <v>6.3</v>
      </c>
      <c r="O2294">
        <v>-18752184</v>
      </c>
    </row>
    <row r="2295" spans="1:15" x14ac:dyDescent="0.3">
      <c r="A2295" t="s">
        <v>3288</v>
      </c>
      <c r="B2295">
        <v>149</v>
      </c>
      <c r="C2295">
        <v>92</v>
      </c>
      <c r="D2295">
        <v>2963012</v>
      </c>
      <c r="E2295" t="s">
        <v>269</v>
      </c>
      <c r="F2295" t="s">
        <v>656</v>
      </c>
      <c r="G2295" t="s">
        <v>5533</v>
      </c>
      <c r="H2295">
        <v>48873</v>
      </c>
      <c r="I2295">
        <v>105</v>
      </c>
      <c r="J2295" t="s">
        <v>29</v>
      </c>
      <c r="K2295" t="s">
        <v>200</v>
      </c>
      <c r="L2295">
        <v>22000000</v>
      </c>
      <c r="M2295">
        <v>2014</v>
      </c>
      <c r="N2295">
        <v>6.3</v>
      </c>
      <c r="O2295">
        <v>-19036988</v>
      </c>
    </row>
    <row r="2296" spans="1:15" x14ac:dyDescent="0.3">
      <c r="A2296" t="s">
        <v>2145</v>
      </c>
      <c r="B2296">
        <v>61</v>
      </c>
      <c r="C2296">
        <v>132</v>
      </c>
      <c r="D2296">
        <v>30306268</v>
      </c>
      <c r="E2296" t="s">
        <v>1576</v>
      </c>
      <c r="F2296" t="s">
        <v>4372</v>
      </c>
      <c r="G2296" t="s">
        <v>5534</v>
      </c>
      <c r="H2296">
        <v>62981</v>
      </c>
      <c r="I2296">
        <v>84</v>
      </c>
      <c r="J2296" t="s">
        <v>29</v>
      </c>
      <c r="K2296" t="s">
        <v>241</v>
      </c>
      <c r="L2296">
        <v>50000000</v>
      </c>
      <c r="M2296">
        <v>1995</v>
      </c>
      <c r="N2296">
        <v>6.3</v>
      </c>
      <c r="O2296">
        <v>-19693732</v>
      </c>
    </row>
    <row r="2297" spans="1:15" x14ac:dyDescent="0.3">
      <c r="A2297" t="s">
        <v>4481</v>
      </c>
      <c r="B2297">
        <v>95</v>
      </c>
      <c r="C2297">
        <v>93</v>
      </c>
      <c r="D2297">
        <v>5204007</v>
      </c>
      <c r="E2297" t="s">
        <v>1562</v>
      </c>
      <c r="F2297" t="s">
        <v>5513</v>
      </c>
      <c r="G2297" t="s">
        <v>5535</v>
      </c>
      <c r="H2297">
        <v>42876</v>
      </c>
      <c r="I2297">
        <v>167</v>
      </c>
      <c r="J2297" t="s">
        <v>29</v>
      </c>
      <c r="K2297" t="s">
        <v>200</v>
      </c>
      <c r="L2297">
        <v>28000000</v>
      </c>
      <c r="M2297">
        <v>2001</v>
      </c>
      <c r="N2297">
        <v>6.3</v>
      </c>
      <c r="O2297">
        <v>-22795993</v>
      </c>
    </row>
    <row r="2298" spans="1:15" x14ac:dyDescent="0.3">
      <c r="A2298" t="s">
        <v>435</v>
      </c>
      <c r="B2298">
        <v>161</v>
      </c>
      <c r="C2298">
        <v>100</v>
      </c>
      <c r="D2298">
        <v>35096190</v>
      </c>
      <c r="E2298" t="s">
        <v>4570</v>
      </c>
      <c r="F2298" t="s">
        <v>3265</v>
      </c>
      <c r="G2298" t="s">
        <v>5536</v>
      </c>
      <c r="H2298">
        <v>76560</v>
      </c>
      <c r="I2298">
        <v>322</v>
      </c>
      <c r="J2298" t="s">
        <v>29</v>
      </c>
      <c r="K2298" t="s">
        <v>30</v>
      </c>
      <c r="L2298">
        <v>60000000</v>
      </c>
      <c r="M2298">
        <v>2003</v>
      </c>
      <c r="N2298">
        <v>6.3</v>
      </c>
      <c r="O2298">
        <v>-24903810</v>
      </c>
    </row>
    <row r="2299" spans="1:15" x14ac:dyDescent="0.3">
      <c r="A2299" t="s">
        <v>3243</v>
      </c>
      <c r="B2299">
        <v>54</v>
      </c>
      <c r="C2299">
        <v>106</v>
      </c>
      <c r="D2299">
        <v>13376506</v>
      </c>
      <c r="E2299" t="s">
        <v>92</v>
      </c>
      <c r="F2299" t="s">
        <v>4253</v>
      </c>
      <c r="G2299" t="s">
        <v>5537</v>
      </c>
      <c r="H2299">
        <v>10413</v>
      </c>
      <c r="I2299">
        <v>111</v>
      </c>
      <c r="J2299" t="s">
        <v>29</v>
      </c>
      <c r="K2299" t="s">
        <v>30</v>
      </c>
      <c r="L2299">
        <v>40000000</v>
      </c>
      <c r="M2299">
        <v>1999</v>
      </c>
      <c r="N2299">
        <v>6.3</v>
      </c>
      <c r="O2299">
        <v>-26623494</v>
      </c>
    </row>
    <row r="2300" spans="1:15" x14ac:dyDescent="0.3">
      <c r="A2300" t="s">
        <v>288</v>
      </c>
      <c r="B2300">
        <v>223</v>
      </c>
      <c r="C2300">
        <v>116</v>
      </c>
      <c r="D2300">
        <v>47748610</v>
      </c>
      <c r="E2300" t="s">
        <v>993</v>
      </c>
      <c r="F2300" t="s">
        <v>5538</v>
      </c>
      <c r="G2300" t="s">
        <v>5539</v>
      </c>
      <c r="H2300">
        <v>170179</v>
      </c>
      <c r="I2300">
        <v>656</v>
      </c>
      <c r="J2300" t="s">
        <v>29</v>
      </c>
      <c r="K2300" t="s">
        <v>30</v>
      </c>
      <c r="L2300">
        <v>75000000</v>
      </c>
      <c r="M2300">
        <v>1997</v>
      </c>
      <c r="N2300">
        <v>6.3</v>
      </c>
      <c r="O2300">
        <v>-27251390</v>
      </c>
    </row>
    <row r="2301" spans="1:15" x14ac:dyDescent="0.3">
      <c r="A2301" t="s">
        <v>346</v>
      </c>
      <c r="B2301">
        <v>149</v>
      </c>
      <c r="C2301">
        <v>114</v>
      </c>
      <c r="D2301">
        <v>6592103</v>
      </c>
      <c r="E2301" t="s">
        <v>140</v>
      </c>
      <c r="F2301" t="s">
        <v>5251</v>
      </c>
      <c r="G2301" t="s">
        <v>5540</v>
      </c>
      <c r="H2301">
        <v>28584</v>
      </c>
      <c r="I2301">
        <v>232</v>
      </c>
      <c r="J2301" t="s">
        <v>29</v>
      </c>
      <c r="K2301" t="s">
        <v>241</v>
      </c>
      <c r="L2301">
        <v>35000000</v>
      </c>
      <c r="M2301">
        <v>2002</v>
      </c>
      <c r="N2301">
        <v>6.3</v>
      </c>
      <c r="O2301">
        <v>-28407897</v>
      </c>
    </row>
    <row r="2302" spans="1:15" x14ac:dyDescent="0.3">
      <c r="A2302" t="s">
        <v>784</v>
      </c>
      <c r="B2302">
        <v>120</v>
      </c>
      <c r="C2302">
        <v>116</v>
      </c>
      <c r="D2302">
        <v>40932372</v>
      </c>
      <c r="E2302" t="s">
        <v>175</v>
      </c>
      <c r="F2302" t="s">
        <v>837</v>
      </c>
      <c r="G2302" t="s">
        <v>5541</v>
      </c>
      <c r="H2302">
        <v>58023</v>
      </c>
      <c r="I2302">
        <v>281</v>
      </c>
      <c r="J2302" t="s">
        <v>29</v>
      </c>
      <c r="K2302" t="s">
        <v>30</v>
      </c>
      <c r="L2302">
        <v>70000000</v>
      </c>
      <c r="M2302">
        <v>1998</v>
      </c>
      <c r="N2302">
        <v>6.3</v>
      </c>
      <c r="O2302">
        <v>-29067628</v>
      </c>
    </row>
    <row r="2303" spans="1:15" x14ac:dyDescent="0.3">
      <c r="A2303" t="s">
        <v>2549</v>
      </c>
      <c r="B2303">
        <v>117</v>
      </c>
      <c r="C2303">
        <v>97</v>
      </c>
      <c r="D2303">
        <v>28328132</v>
      </c>
      <c r="E2303" t="s">
        <v>5542</v>
      </c>
      <c r="F2303" t="s">
        <v>1984</v>
      </c>
      <c r="G2303" t="s">
        <v>5543</v>
      </c>
      <c r="H2303">
        <v>38298</v>
      </c>
      <c r="I2303">
        <v>147</v>
      </c>
      <c r="J2303" t="s">
        <v>29</v>
      </c>
      <c r="K2303" t="s">
        <v>30</v>
      </c>
      <c r="L2303">
        <v>58000000</v>
      </c>
      <c r="M2303">
        <v>2004</v>
      </c>
      <c r="N2303">
        <v>6.3</v>
      </c>
      <c r="O2303">
        <v>-29671868</v>
      </c>
    </row>
    <row r="2304" spans="1:15" x14ac:dyDescent="0.3">
      <c r="A2304" t="s">
        <v>753</v>
      </c>
      <c r="B2304">
        <v>132</v>
      </c>
      <c r="C2304">
        <v>106</v>
      </c>
      <c r="D2304">
        <v>37754208</v>
      </c>
      <c r="E2304" t="s">
        <v>3179</v>
      </c>
      <c r="F2304" t="s">
        <v>418</v>
      </c>
      <c r="G2304" t="s">
        <v>5544</v>
      </c>
      <c r="H2304">
        <v>172217</v>
      </c>
      <c r="I2304">
        <v>405</v>
      </c>
      <c r="J2304" t="s">
        <v>29</v>
      </c>
      <c r="K2304" t="s">
        <v>30</v>
      </c>
      <c r="L2304">
        <v>70000000</v>
      </c>
      <c r="M2304">
        <v>1996</v>
      </c>
      <c r="N2304">
        <v>6.3</v>
      </c>
      <c r="O2304">
        <v>-32245792</v>
      </c>
    </row>
    <row r="2305" spans="1:15" x14ac:dyDescent="0.3">
      <c r="A2305" t="s">
        <v>2392</v>
      </c>
      <c r="B2305">
        <v>152</v>
      </c>
      <c r="C2305">
        <v>101</v>
      </c>
      <c r="D2305">
        <v>8129455</v>
      </c>
      <c r="E2305" t="s">
        <v>1493</v>
      </c>
      <c r="F2305" t="s">
        <v>5545</v>
      </c>
      <c r="G2305" t="s">
        <v>5546</v>
      </c>
      <c r="H2305">
        <v>89568</v>
      </c>
      <c r="I2305">
        <v>142</v>
      </c>
      <c r="J2305" t="s">
        <v>29</v>
      </c>
      <c r="K2305" t="s">
        <v>30</v>
      </c>
      <c r="L2305">
        <v>45000000</v>
      </c>
      <c r="M2305">
        <v>2011</v>
      </c>
      <c r="N2305">
        <v>6.3</v>
      </c>
      <c r="O2305">
        <v>-36870545</v>
      </c>
    </row>
    <row r="2306" spans="1:15" x14ac:dyDescent="0.3">
      <c r="A2306" t="s">
        <v>3270</v>
      </c>
      <c r="B2306">
        <v>95</v>
      </c>
      <c r="C2306">
        <v>100</v>
      </c>
      <c r="D2306">
        <v>5664251</v>
      </c>
      <c r="E2306" t="s">
        <v>5547</v>
      </c>
      <c r="F2306" t="s">
        <v>5548</v>
      </c>
      <c r="G2306" t="s">
        <v>5549</v>
      </c>
      <c r="H2306">
        <v>22309</v>
      </c>
      <c r="I2306">
        <v>102</v>
      </c>
      <c r="J2306" t="s">
        <v>29</v>
      </c>
      <c r="K2306" t="s">
        <v>83</v>
      </c>
      <c r="L2306">
        <v>45000000</v>
      </c>
      <c r="M2306">
        <v>2010</v>
      </c>
      <c r="N2306">
        <v>6.3</v>
      </c>
      <c r="O2306">
        <v>-39335749</v>
      </c>
    </row>
    <row r="2307" spans="1:15" x14ac:dyDescent="0.3">
      <c r="A2307" t="s">
        <v>818</v>
      </c>
      <c r="B2307">
        <v>283</v>
      </c>
      <c r="C2307">
        <v>117</v>
      </c>
      <c r="D2307">
        <v>76418654</v>
      </c>
      <c r="E2307" t="s">
        <v>5502</v>
      </c>
      <c r="F2307" t="s">
        <v>649</v>
      </c>
      <c r="G2307" t="s">
        <v>5550</v>
      </c>
      <c r="H2307">
        <v>148280</v>
      </c>
      <c r="I2307">
        <v>348</v>
      </c>
      <c r="J2307" t="s">
        <v>29</v>
      </c>
      <c r="K2307" t="s">
        <v>30</v>
      </c>
      <c r="L2307">
        <v>117000000</v>
      </c>
      <c r="M2307">
        <v>2010</v>
      </c>
      <c r="N2307">
        <v>6.3</v>
      </c>
      <c r="O2307">
        <v>-40581346</v>
      </c>
    </row>
    <row r="2308" spans="1:15" x14ac:dyDescent="0.3">
      <c r="A2308" t="s">
        <v>2241</v>
      </c>
      <c r="B2308">
        <v>112</v>
      </c>
      <c r="C2308">
        <v>125</v>
      </c>
      <c r="D2308">
        <v>19076815</v>
      </c>
      <c r="E2308" t="s">
        <v>205</v>
      </c>
      <c r="F2308" t="s">
        <v>55</v>
      </c>
      <c r="G2308" t="s">
        <v>5551</v>
      </c>
      <c r="H2308">
        <v>43651</v>
      </c>
      <c r="I2308">
        <v>196</v>
      </c>
      <c r="J2308" t="s">
        <v>29</v>
      </c>
      <c r="K2308" t="s">
        <v>30</v>
      </c>
      <c r="L2308">
        <v>60000000</v>
      </c>
      <c r="M2308">
        <v>2002</v>
      </c>
      <c r="N2308">
        <v>6.3</v>
      </c>
      <c r="O2308">
        <v>-40923185</v>
      </c>
    </row>
    <row r="2309" spans="1:15" x14ac:dyDescent="0.3">
      <c r="A2309" t="s">
        <v>2709</v>
      </c>
      <c r="B2309">
        <v>258</v>
      </c>
      <c r="C2309">
        <v>89</v>
      </c>
      <c r="D2309">
        <v>38542418</v>
      </c>
      <c r="E2309" t="s">
        <v>672</v>
      </c>
      <c r="F2309" t="s">
        <v>55</v>
      </c>
      <c r="G2309" t="s">
        <v>5552</v>
      </c>
      <c r="H2309">
        <v>151424</v>
      </c>
      <c r="I2309">
        <v>252</v>
      </c>
      <c r="J2309" t="s">
        <v>29</v>
      </c>
      <c r="K2309" t="s">
        <v>30</v>
      </c>
      <c r="L2309">
        <v>80000000</v>
      </c>
      <c r="M2309">
        <v>2009</v>
      </c>
      <c r="N2309">
        <v>6.3</v>
      </c>
      <c r="O2309">
        <v>-41457582</v>
      </c>
    </row>
    <row r="2310" spans="1:15" x14ac:dyDescent="0.3">
      <c r="A2310" t="s">
        <v>1382</v>
      </c>
      <c r="B2310">
        <v>84</v>
      </c>
      <c r="C2310">
        <v>280</v>
      </c>
      <c r="D2310">
        <v>12870569</v>
      </c>
      <c r="E2310" t="s">
        <v>575</v>
      </c>
      <c r="F2310" t="s">
        <v>5553</v>
      </c>
      <c r="G2310" t="s">
        <v>5554</v>
      </c>
      <c r="H2310">
        <v>13215</v>
      </c>
      <c r="I2310">
        <v>497</v>
      </c>
      <c r="J2310" t="s">
        <v>29</v>
      </c>
      <c r="K2310" t="s">
        <v>30</v>
      </c>
      <c r="L2310">
        <v>56000000</v>
      </c>
      <c r="M2310">
        <v>2003</v>
      </c>
      <c r="N2310">
        <v>6.3</v>
      </c>
      <c r="O2310">
        <v>-43129431</v>
      </c>
    </row>
    <row r="2311" spans="1:15" x14ac:dyDescent="0.3">
      <c r="A2311" t="s">
        <v>2756</v>
      </c>
      <c r="B2311">
        <v>138</v>
      </c>
      <c r="C2311">
        <v>94</v>
      </c>
      <c r="D2311">
        <v>19548064</v>
      </c>
      <c r="E2311" t="s">
        <v>2231</v>
      </c>
      <c r="F2311" t="s">
        <v>1302</v>
      </c>
      <c r="G2311" t="s">
        <v>5555</v>
      </c>
      <c r="H2311">
        <v>25681</v>
      </c>
      <c r="I2311">
        <v>77</v>
      </c>
      <c r="J2311" t="s">
        <v>29</v>
      </c>
      <c r="K2311" t="s">
        <v>1119</v>
      </c>
      <c r="L2311">
        <v>65000000</v>
      </c>
      <c r="M2311">
        <v>2009</v>
      </c>
      <c r="N2311">
        <v>6.3</v>
      </c>
      <c r="O2311">
        <v>-45451936</v>
      </c>
    </row>
    <row r="2312" spans="1:15" x14ac:dyDescent="0.3">
      <c r="A2312" t="s">
        <v>996</v>
      </c>
      <c r="B2312">
        <v>272</v>
      </c>
      <c r="C2312">
        <v>143</v>
      </c>
      <c r="D2312">
        <v>2175312</v>
      </c>
      <c r="E2312" t="s">
        <v>676</v>
      </c>
      <c r="F2312" t="s">
        <v>79</v>
      </c>
      <c r="G2312" t="s">
        <v>5556</v>
      </c>
      <c r="H2312">
        <v>131227</v>
      </c>
      <c r="I2312">
        <v>346</v>
      </c>
      <c r="J2312" t="s">
        <v>29</v>
      </c>
      <c r="K2312" t="s">
        <v>30</v>
      </c>
      <c r="L2312">
        <v>50000000</v>
      </c>
      <c r="M2312">
        <v>2013</v>
      </c>
      <c r="N2312">
        <v>6.3</v>
      </c>
      <c r="O2312">
        <v>-47824688</v>
      </c>
    </row>
    <row r="2313" spans="1:15" x14ac:dyDescent="0.3">
      <c r="A2313" t="s">
        <v>2702</v>
      </c>
      <c r="B2313">
        <v>228</v>
      </c>
      <c r="C2313">
        <v>113</v>
      </c>
      <c r="D2313">
        <v>104383624</v>
      </c>
      <c r="E2313" t="s">
        <v>1674</v>
      </c>
      <c r="F2313" t="s">
        <v>5377</v>
      </c>
      <c r="G2313" t="s">
        <v>5557</v>
      </c>
      <c r="H2313">
        <v>106446</v>
      </c>
      <c r="I2313">
        <v>227</v>
      </c>
      <c r="J2313" t="s">
        <v>29</v>
      </c>
      <c r="K2313" t="s">
        <v>30</v>
      </c>
      <c r="L2313">
        <v>155000000</v>
      </c>
      <c r="M2313">
        <v>2010</v>
      </c>
      <c r="N2313">
        <v>6.3</v>
      </c>
      <c r="O2313">
        <v>-50616376</v>
      </c>
    </row>
    <row r="2314" spans="1:15" x14ac:dyDescent="0.3">
      <c r="A2314" t="s">
        <v>72</v>
      </c>
      <c r="B2314">
        <v>287</v>
      </c>
      <c r="C2314">
        <v>115</v>
      </c>
      <c r="D2314">
        <v>82161969</v>
      </c>
      <c r="E2314" t="s">
        <v>5558</v>
      </c>
      <c r="F2314" t="s">
        <v>568</v>
      </c>
      <c r="G2314" t="s">
        <v>5559</v>
      </c>
      <c r="H2314">
        <v>142440</v>
      </c>
      <c r="I2314">
        <v>505</v>
      </c>
      <c r="J2314" t="s">
        <v>29</v>
      </c>
      <c r="K2314" t="s">
        <v>30</v>
      </c>
      <c r="L2314">
        <v>150000000</v>
      </c>
      <c r="M2314">
        <v>2007</v>
      </c>
      <c r="N2314">
        <v>6.3</v>
      </c>
      <c r="O2314">
        <v>-67838031</v>
      </c>
    </row>
    <row r="2315" spans="1:15" x14ac:dyDescent="0.3">
      <c r="A2315" t="s">
        <v>3224</v>
      </c>
      <c r="B2315">
        <v>355</v>
      </c>
      <c r="C2315">
        <v>119</v>
      </c>
      <c r="D2315">
        <v>23014504</v>
      </c>
      <c r="E2315" t="s">
        <v>5560</v>
      </c>
      <c r="F2315" t="s">
        <v>482</v>
      </c>
      <c r="G2315" t="s">
        <v>5561</v>
      </c>
      <c r="H2315">
        <v>172707</v>
      </c>
      <c r="I2315">
        <v>462</v>
      </c>
      <c r="J2315" t="s">
        <v>29</v>
      </c>
      <c r="K2315" t="s">
        <v>200</v>
      </c>
      <c r="L2315">
        <v>100000000</v>
      </c>
      <c r="M2315">
        <v>2014</v>
      </c>
      <c r="N2315">
        <v>6.3</v>
      </c>
      <c r="O2315">
        <v>-76985496</v>
      </c>
    </row>
    <row r="2316" spans="1:15" x14ac:dyDescent="0.3">
      <c r="A2316" t="s">
        <v>149</v>
      </c>
      <c r="B2316">
        <v>338</v>
      </c>
      <c r="C2316">
        <v>114</v>
      </c>
      <c r="D2316">
        <v>65171860</v>
      </c>
      <c r="E2316" t="s">
        <v>845</v>
      </c>
      <c r="F2316" t="s">
        <v>1363</v>
      </c>
      <c r="G2316" t="s">
        <v>5562</v>
      </c>
      <c r="H2316">
        <v>106416</v>
      </c>
      <c r="I2316">
        <v>205</v>
      </c>
      <c r="J2316" t="s">
        <v>29</v>
      </c>
      <c r="K2316" t="s">
        <v>30</v>
      </c>
      <c r="L2316">
        <v>195000000</v>
      </c>
      <c r="M2316">
        <v>2013</v>
      </c>
      <c r="N2316">
        <v>6.3</v>
      </c>
      <c r="O2316">
        <v>-129828140</v>
      </c>
    </row>
    <row r="2317" spans="1:15" x14ac:dyDescent="0.3">
      <c r="A2317" t="s">
        <v>3213</v>
      </c>
      <c r="B2317">
        <v>218</v>
      </c>
      <c r="C2317">
        <v>128</v>
      </c>
      <c r="D2317">
        <v>38297305</v>
      </c>
      <c r="E2317" t="s">
        <v>49</v>
      </c>
      <c r="F2317" t="s">
        <v>106</v>
      </c>
      <c r="G2317" t="s">
        <v>5563</v>
      </c>
      <c r="H2317">
        <v>116994</v>
      </c>
      <c r="I2317">
        <v>324</v>
      </c>
      <c r="J2317" t="s">
        <v>29</v>
      </c>
      <c r="K2317" t="s">
        <v>30</v>
      </c>
      <c r="L2317">
        <v>175000000</v>
      </c>
      <c r="M2317">
        <v>2013</v>
      </c>
      <c r="N2317">
        <v>6.3</v>
      </c>
      <c r="O2317">
        <v>-136702695</v>
      </c>
    </row>
    <row r="2318" spans="1:15" x14ac:dyDescent="0.3">
      <c r="A2318" t="s">
        <v>2677</v>
      </c>
      <c r="B2318">
        <v>194</v>
      </c>
      <c r="C2318">
        <v>94</v>
      </c>
      <c r="D2318">
        <v>213079163</v>
      </c>
      <c r="E2318" t="s">
        <v>2113</v>
      </c>
      <c r="F2318" t="s">
        <v>5564</v>
      </c>
      <c r="G2318" t="s">
        <v>5565</v>
      </c>
      <c r="H2318">
        <v>162909</v>
      </c>
      <c r="I2318">
        <v>795</v>
      </c>
      <c r="J2318" t="s">
        <v>29</v>
      </c>
      <c r="K2318" t="s">
        <v>30</v>
      </c>
      <c r="L2318">
        <v>63000000</v>
      </c>
      <c r="M2318">
        <v>2002</v>
      </c>
      <c r="N2318">
        <v>6.2</v>
      </c>
      <c r="O2318">
        <v>150079163</v>
      </c>
    </row>
    <row r="2319" spans="1:15" x14ac:dyDescent="0.3">
      <c r="A2319" t="s">
        <v>59</v>
      </c>
      <c r="B2319">
        <v>470</v>
      </c>
      <c r="C2319">
        <v>122</v>
      </c>
      <c r="D2319">
        <v>317011114</v>
      </c>
      <c r="E2319" t="s">
        <v>309</v>
      </c>
      <c r="F2319" t="s">
        <v>79</v>
      </c>
      <c r="G2319" t="s">
        <v>5566</v>
      </c>
      <c r="H2319">
        <v>333847</v>
      </c>
      <c r="I2319">
        <v>2054</v>
      </c>
      <c r="J2319" t="s">
        <v>29</v>
      </c>
      <c r="K2319" t="s">
        <v>30</v>
      </c>
      <c r="L2319">
        <v>185000000</v>
      </c>
      <c r="M2319">
        <v>2008</v>
      </c>
      <c r="N2319">
        <v>6.2</v>
      </c>
      <c r="O2319">
        <v>132011114</v>
      </c>
    </row>
    <row r="2320" spans="1:15" x14ac:dyDescent="0.3">
      <c r="A2320" t="s">
        <v>3727</v>
      </c>
      <c r="B2320">
        <v>146</v>
      </c>
      <c r="C2320">
        <v>99</v>
      </c>
      <c r="D2320">
        <v>134141530</v>
      </c>
      <c r="E2320" t="s">
        <v>5567</v>
      </c>
      <c r="F2320" t="s">
        <v>5474</v>
      </c>
      <c r="G2320" t="s">
        <v>5568</v>
      </c>
      <c r="H2320">
        <v>75903</v>
      </c>
      <c r="I2320">
        <v>109</v>
      </c>
      <c r="J2320" t="s">
        <v>29</v>
      </c>
      <c r="K2320" t="s">
        <v>30</v>
      </c>
      <c r="L2320">
        <v>25000000</v>
      </c>
      <c r="M2320">
        <v>2014</v>
      </c>
      <c r="N2320">
        <v>6.2</v>
      </c>
      <c r="O2320">
        <v>109141530</v>
      </c>
    </row>
    <row r="2321" spans="1:15" x14ac:dyDescent="0.3">
      <c r="A2321" t="s">
        <v>5193</v>
      </c>
      <c r="B2321">
        <v>75</v>
      </c>
      <c r="C2321">
        <v>94</v>
      </c>
      <c r="D2321">
        <v>105500000</v>
      </c>
      <c r="E2321" t="s">
        <v>676</v>
      </c>
      <c r="F2321" t="s">
        <v>5569</v>
      </c>
      <c r="G2321" t="s">
        <v>5570</v>
      </c>
      <c r="H2321">
        <v>31260</v>
      </c>
      <c r="I2321">
        <v>152</v>
      </c>
      <c r="J2321" t="s">
        <v>29</v>
      </c>
      <c r="K2321" t="s">
        <v>442</v>
      </c>
      <c r="L2321">
        <v>4000000</v>
      </c>
      <c r="M2321">
        <v>1981</v>
      </c>
      <c r="N2321">
        <v>6.2</v>
      </c>
      <c r="O2321">
        <v>101500000</v>
      </c>
    </row>
    <row r="2322" spans="1:15" x14ac:dyDescent="0.3">
      <c r="A2322" t="s">
        <v>4013</v>
      </c>
      <c r="B2322">
        <v>50</v>
      </c>
      <c r="C2322">
        <v>103</v>
      </c>
      <c r="D2322">
        <v>105444419</v>
      </c>
      <c r="E2322" t="s">
        <v>676</v>
      </c>
      <c r="F2322" t="s">
        <v>5571</v>
      </c>
      <c r="G2322" t="s">
        <v>5572</v>
      </c>
      <c r="H2322">
        <v>31817</v>
      </c>
      <c r="I2322">
        <v>117</v>
      </c>
      <c r="J2322" t="s">
        <v>29</v>
      </c>
      <c r="K2322" t="s">
        <v>30</v>
      </c>
      <c r="L2322">
        <v>26000000</v>
      </c>
      <c r="M2322">
        <v>1996</v>
      </c>
      <c r="N2322">
        <v>6.2</v>
      </c>
      <c r="O2322">
        <v>79444419</v>
      </c>
    </row>
    <row r="2323" spans="1:15" x14ac:dyDescent="0.3">
      <c r="A2323" t="s">
        <v>1080</v>
      </c>
      <c r="B2323">
        <v>392</v>
      </c>
      <c r="C2323">
        <v>156</v>
      </c>
      <c r="D2323">
        <v>336530303</v>
      </c>
      <c r="E2323" t="s">
        <v>3604</v>
      </c>
      <c r="F2323" t="s">
        <v>221</v>
      </c>
      <c r="G2323" t="s">
        <v>5573</v>
      </c>
      <c r="H2323">
        <v>383056</v>
      </c>
      <c r="I2323">
        <v>1902</v>
      </c>
      <c r="J2323" t="s">
        <v>29</v>
      </c>
      <c r="K2323" t="s">
        <v>30</v>
      </c>
      <c r="L2323">
        <v>258000000</v>
      </c>
      <c r="M2323">
        <v>2007</v>
      </c>
      <c r="N2323">
        <v>6.2</v>
      </c>
      <c r="O2323">
        <v>78530303</v>
      </c>
    </row>
    <row r="2324" spans="1:15" x14ac:dyDescent="0.3">
      <c r="A2324" t="s">
        <v>1080</v>
      </c>
      <c r="B2324">
        <v>392</v>
      </c>
      <c r="C2324">
        <v>156</v>
      </c>
      <c r="D2324">
        <v>336530303</v>
      </c>
      <c r="E2324" t="s">
        <v>3604</v>
      </c>
      <c r="F2324" t="s">
        <v>221</v>
      </c>
      <c r="G2324" t="s">
        <v>5573</v>
      </c>
      <c r="H2324">
        <v>383071</v>
      </c>
      <c r="I2324">
        <v>1902</v>
      </c>
      <c r="J2324" t="s">
        <v>29</v>
      </c>
      <c r="K2324" t="s">
        <v>30</v>
      </c>
      <c r="L2324">
        <v>258000000</v>
      </c>
      <c r="M2324">
        <v>2007</v>
      </c>
      <c r="N2324">
        <v>6.2</v>
      </c>
      <c r="O2324">
        <v>78530303</v>
      </c>
    </row>
    <row r="2325" spans="1:15" x14ac:dyDescent="0.3">
      <c r="A2325" t="s">
        <v>3716</v>
      </c>
      <c r="B2325">
        <v>163</v>
      </c>
      <c r="C2325">
        <v>96</v>
      </c>
      <c r="D2325">
        <v>95001351</v>
      </c>
      <c r="E2325" t="s">
        <v>289</v>
      </c>
      <c r="F2325" t="s">
        <v>3865</v>
      </c>
      <c r="G2325" t="s">
        <v>5574</v>
      </c>
      <c r="H2325">
        <v>131801</v>
      </c>
      <c r="I2325">
        <v>548</v>
      </c>
      <c r="J2325" t="s">
        <v>29</v>
      </c>
      <c r="K2325" t="s">
        <v>30</v>
      </c>
      <c r="L2325">
        <v>18000000</v>
      </c>
      <c r="M2325">
        <v>2001</v>
      </c>
      <c r="N2325">
        <v>6.2</v>
      </c>
      <c r="O2325">
        <v>77001351</v>
      </c>
    </row>
    <row r="2326" spans="1:15" x14ac:dyDescent="0.3">
      <c r="A2326" t="s">
        <v>3371</v>
      </c>
      <c r="B2326">
        <v>108</v>
      </c>
      <c r="C2326">
        <v>111</v>
      </c>
      <c r="D2326">
        <v>108244774</v>
      </c>
      <c r="E2326" t="s">
        <v>4368</v>
      </c>
      <c r="F2326" t="s">
        <v>2892</v>
      </c>
      <c r="G2326" t="s">
        <v>5575</v>
      </c>
      <c r="H2326">
        <v>94049</v>
      </c>
      <c r="I2326">
        <v>301</v>
      </c>
      <c r="J2326" t="s">
        <v>29</v>
      </c>
      <c r="K2326" t="s">
        <v>30</v>
      </c>
      <c r="L2326">
        <v>37000000</v>
      </c>
      <c r="M2326">
        <v>2001</v>
      </c>
      <c r="N2326">
        <v>6.2</v>
      </c>
      <c r="O2326">
        <v>71244774</v>
      </c>
    </row>
    <row r="2327" spans="1:15" x14ac:dyDescent="0.3">
      <c r="A2327" t="s">
        <v>3162</v>
      </c>
      <c r="B2327">
        <v>210</v>
      </c>
      <c r="C2327">
        <v>121</v>
      </c>
      <c r="D2327">
        <v>80150343</v>
      </c>
      <c r="E2327" t="s">
        <v>2463</v>
      </c>
      <c r="F2327" t="s">
        <v>3953</v>
      </c>
      <c r="G2327" t="s">
        <v>5576</v>
      </c>
      <c r="H2327">
        <v>142115</v>
      </c>
      <c r="I2327">
        <v>614</v>
      </c>
      <c r="J2327" t="s">
        <v>29</v>
      </c>
      <c r="K2327" t="s">
        <v>30</v>
      </c>
      <c r="L2327">
        <v>10000000</v>
      </c>
      <c r="M2327">
        <v>2006</v>
      </c>
      <c r="N2327">
        <v>6.2</v>
      </c>
      <c r="O2327">
        <v>70150343</v>
      </c>
    </row>
    <row r="2328" spans="1:15" x14ac:dyDescent="0.3">
      <c r="A2328" t="s">
        <v>4146</v>
      </c>
      <c r="B2328">
        <v>112</v>
      </c>
      <c r="C2328">
        <v>110</v>
      </c>
      <c r="D2328">
        <v>90636983</v>
      </c>
      <c r="E2328" t="s">
        <v>5577</v>
      </c>
      <c r="F2328" t="s">
        <v>3495</v>
      </c>
      <c r="G2328" t="s">
        <v>5578</v>
      </c>
      <c r="H2328">
        <v>44021</v>
      </c>
      <c r="I2328">
        <v>83</v>
      </c>
      <c r="J2328" t="s">
        <v>29</v>
      </c>
      <c r="K2328" t="s">
        <v>30</v>
      </c>
      <c r="L2328">
        <v>22000000</v>
      </c>
      <c r="M2328">
        <v>2007</v>
      </c>
      <c r="N2328">
        <v>6.2</v>
      </c>
      <c r="O2328">
        <v>68636983</v>
      </c>
    </row>
    <row r="2329" spans="1:15" x14ac:dyDescent="0.3">
      <c r="A2329" t="s">
        <v>4269</v>
      </c>
      <c r="B2329">
        <v>140</v>
      </c>
      <c r="C2329">
        <v>109</v>
      </c>
      <c r="D2329">
        <v>106807667</v>
      </c>
      <c r="E2329" t="s">
        <v>5567</v>
      </c>
      <c r="F2329" t="s">
        <v>5579</v>
      </c>
      <c r="G2329" t="s">
        <v>5580</v>
      </c>
      <c r="H2329">
        <v>137377</v>
      </c>
      <c r="I2329">
        <v>370</v>
      </c>
      <c r="J2329" t="s">
        <v>29</v>
      </c>
      <c r="K2329" t="s">
        <v>30</v>
      </c>
      <c r="L2329">
        <v>45000000</v>
      </c>
      <c r="M2329">
        <v>2000</v>
      </c>
      <c r="N2329">
        <v>6.2</v>
      </c>
      <c r="O2329">
        <v>61807667</v>
      </c>
    </row>
    <row r="2330" spans="1:15" x14ac:dyDescent="0.3">
      <c r="A2330" t="s">
        <v>392</v>
      </c>
      <c r="B2330">
        <v>43</v>
      </c>
      <c r="C2330">
        <v>111</v>
      </c>
      <c r="D2330">
        <v>69800000</v>
      </c>
      <c r="E2330" t="s">
        <v>519</v>
      </c>
      <c r="F2330" t="s">
        <v>74</v>
      </c>
      <c r="G2330" t="s">
        <v>5581</v>
      </c>
      <c r="H2330">
        <v>54723</v>
      </c>
      <c r="I2330">
        <v>99</v>
      </c>
      <c r="J2330" t="s">
        <v>29</v>
      </c>
      <c r="K2330" t="s">
        <v>30</v>
      </c>
      <c r="L2330">
        <v>8000000</v>
      </c>
      <c r="M2330">
        <v>1984</v>
      </c>
      <c r="N2330">
        <v>6.2</v>
      </c>
      <c r="O2330">
        <v>61800000</v>
      </c>
    </row>
    <row r="2331" spans="1:15" x14ac:dyDescent="0.3">
      <c r="A2331" t="s">
        <v>3402</v>
      </c>
      <c r="B2331">
        <v>393</v>
      </c>
      <c r="C2331">
        <v>100</v>
      </c>
      <c r="D2331">
        <v>71588220</v>
      </c>
      <c r="E2331" t="s">
        <v>1900</v>
      </c>
      <c r="F2331" t="s">
        <v>979</v>
      </c>
      <c r="G2331" t="s">
        <v>5582</v>
      </c>
      <c r="H2331">
        <v>134869</v>
      </c>
      <c r="I2331">
        <v>304</v>
      </c>
      <c r="J2331" t="s">
        <v>29</v>
      </c>
      <c r="K2331" t="s">
        <v>442</v>
      </c>
      <c r="L2331">
        <v>20000000</v>
      </c>
      <c r="M2331">
        <v>2013</v>
      </c>
      <c r="N2331">
        <v>6.2</v>
      </c>
      <c r="O2331">
        <v>51588220</v>
      </c>
    </row>
    <row r="2332" spans="1:15" x14ac:dyDescent="0.3">
      <c r="A2332" t="s">
        <v>4065</v>
      </c>
      <c r="B2332">
        <v>111</v>
      </c>
      <c r="C2332">
        <v>94</v>
      </c>
      <c r="D2332">
        <v>64001297</v>
      </c>
      <c r="E2332" t="s">
        <v>1669</v>
      </c>
      <c r="F2332" t="s">
        <v>1879</v>
      </c>
      <c r="G2332" t="s">
        <v>5583</v>
      </c>
      <c r="H2332">
        <v>32002</v>
      </c>
      <c r="I2332">
        <v>103</v>
      </c>
      <c r="J2332" t="s">
        <v>29</v>
      </c>
      <c r="K2332" t="s">
        <v>30</v>
      </c>
      <c r="L2332">
        <v>15000000</v>
      </c>
      <c r="M2332">
        <v>2010</v>
      </c>
      <c r="N2332">
        <v>6.2</v>
      </c>
      <c r="O2332">
        <v>49001297</v>
      </c>
    </row>
    <row r="2333" spans="1:15" x14ac:dyDescent="0.3">
      <c r="A2333" t="s">
        <v>3396</v>
      </c>
      <c r="B2333">
        <v>245</v>
      </c>
      <c r="C2333">
        <v>108</v>
      </c>
      <c r="D2333">
        <v>70625986</v>
      </c>
      <c r="E2333" t="s">
        <v>289</v>
      </c>
      <c r="F2333" t="s">
        <v>418</v>
      </c>
      <c r="G2333" t="s">
        <v>5584</v>
      </c>
      <c r="H2333">
        <v>168717</v>
      </c>
      <c r="I2333">
        <v>178</v>
      </c>
      <c r="J2333" t="s">
        <v>29</v>
      </c>
      <c r="K2333" t="s">
        <v>30</v>
      </c>
      <c r="L2333">
        <v>25000000</v>
      </c>
      <c r="M2333">
        <v>2011</v>
      </c>
      <c r="N2333">
        <v>6.2</v>
      </c>
      <c r="O2333">
        <v>45625986</v>
      </c>
    </row>
    <row r="2334" spans="1:15" x14ac:dyDescent="0.3">
      <c r="A2334" t="s">
        <v>2976</v>
      </c>
      <c r="B2334">
        <v>119</v>
      </c>
      <c r="C2334">
        <v>81</v>
      </c>
      <c r="D2334">
        <v>66950483</v>
      </c>
      <c r="E2334" t="s">
        <v>1669</v>
      </c>
      <c r="F2334" t="s">
        <v>4795</v>
      </c>
      <c r="G2334" t="s">
        <v>5585</v>
      </c>
      <c r="H2334">
        <v>29738</v>
      </c>
      <c r="I2334">
        <v>85</v>
      </c>
      <c r="J2334" t="s">
        <v>29</v>
      </c>
      <c r="K2334" t="s">
        <v>30</v>
      </c>
      <c r="L2334">
        <v>28000000</v>
      </c>
      <c r="M2334">
        <v>2014</v>
      </c>
      <c r="N2334">
        <v>6.2</v>
      </c>
      <c r="O2334">
        <v>38950483</v>
      </c>
    </row>
    <row r="2335" spans="1:15" x14ac:dyDescent="0.3">
      <c r="A2335" t="s">
        <v>4466</v>
      </c>
      <c r="B2335">
        <v>119</v>
      </c>
      <c r="C2335">
        <v>107</v>
      </c>
      <c r="D2335">
        <v>57744720</v>
      </c>
      <c r="E2335" t="s">
        <v>1576</v>
      </c>
      <c r="F2335" t="s">
        <v>2075</v>
      </c>
      <c r="G2335" t="s">
        <v>5586</v>
      </c>
      <c r="H2335">
        <v>46961</v>
      </c>
      <c r="I2335">
        <v>132</v>
      </c>
      <c r="J2335" t="s">
        <v>29</v>
      </c>
      <c r="K2335" t="s">
        <v>30</v>
      </c>
      <c r="L2335">
        <v>20000000</v>
      </c>
      <c r="M2335">
        <v>2010</v>
      </c>
      <c r="N2335">
        <v>6.2</v>
      </c>
      <c r="O2335">
        <v>37744720</v>
      </c>
    </row>
    <row r="2336" spans="1:15" x14ac:dyDescent="0.3">
      <c r="A2336" t="s">
        <v>3642</v>
      </c>
      <c r="B2336">
        <v>97</v>
      </c>
      <c r="C2336">
        <v>98</v>
      </c>
      <c r="D2336">
        <v>58006147</v>
      </c>
      <c r="E2336" t="s">
        <v>5332</v>
      </c>
      <c r="F2336" t="s">
        <v>5587</v>
      </c>
      <c r="G2336" t="s">
        <v>5588</v>
      </c>
      <c r="H2336">
        <v>67653</v>
      </c>
      <c r="I2336">
        <v>108</v>
      </c>
      <c r="J2336" t="s">
        <v>29</v>
      </c>
      <c r="K2336" t="s">
        <v>30</v>
      </c>
      <c r="L2336">
        <v>23000000</v>
      </c>
      <c r="M2336">
        <v>2008</v>
      </c>
      <c r="N2336">
        <v>6.2</v>
      </c>
      <c r="O2336">
        <v>35006147</v>
      </c>
    </row>
    <row r="2337" spans="1:15" x14ac:dyDescent="0.3">
      <c r="A2337" t="s">
        <v>2787</v>
      </c>
      <c r="B2337">
        <v>231</v>
      </c>
      <c r="C2337">
        <v>98</v>
      </c>
      <c r="D2337">
        <v>89706988</v>
      </c>
      <c r="E2337" t="s">
        <v>269</v>
      </c>
      <c r="F2337" t="s">
        <v>5589</v>
      </c>
      <c r="G2337" t="s">
        <v>5590</v>
      </c>
      <c r="H2337">
        <v>126746</v>
      </c>
      <c r="I2337">
        <v>600</v>
      </c>
      <c r="J2337" t="s">
        <v>29</v>
      </c>
      <c r="K2337" t="s">
        <v>30</v>
      </c>
      <c r="L2337">
        <v>55000000</v>
      </c>
      <c r="M2337">
        <v>2005</v>
      </c>
      <c r="N2337">
        <v>6.2</v>
      </c>
      <c r="O2337">
        <v>34706988</v>
      </c>
    </row>
    <row r="2338" spans="1:15" x14ac:dyDescent="0.3">
      <c r="A2338" t="s">
        <v>2548</v>
      </c>
      <c r="B2338">
        <v>285</v>
      </c>
      <c r="C2338">
        <v>134</v>
      </c>
      <c r="D2338">
        <v>67523385</v>
      </c>
      <c r="E2338" t="s">
        <v>676</v>
      </c>
      <c r="F2338" t="s">
        <v>5591</v>
      </c>
      <c r="G2338" t="s">
        <v>5592</v>
      </c>
      <c r="H2338">
        <v>104005</v>
      </c>
      <c r="I2338">
        <v>248</v>
      </c>
      <c r="J2338" t="s">
        <v>29</v>
      </c>
      <c r="K2338" t="s">
        <v>30</v>
      </c>
      <c r="L2338">
        <v>35000000</v>
      </c>
      <c r="M2338">
        <v>2012</v>
      </c>
      <c r="N2338">
        <v>6.2</v>
      </c>
      <c r="O2338">
        <v>32523385</v>
      </c>
    </row>
    <row r="2339" spans="1:15" x14ac:dyDescent="0.3">
      <c r="A2339" t="s">
        <v>1375</v>
      </c>
      <c r="B2339">
        <v>279</v>
      </c>
      <c r="C2339">
        <v>121</v>
      </c>
      <c r="D2339">
        <v>79948113</v>
      </c>
      <c r="E2339" t="s">
        <v>217</v>
      </c>
      <c r="F2339" t="s">
        <v>1302</v>
      </c>
      <c r="G2339" t="s">
        <v>5593</v>
      </c>
      <c r="H2339">
        <v>186879</v>
      </c>
      <c r="I2339">
        <v>791</v>
      </c>
      <c r="J2339" t="s">
        <v>29</v>
      </c>
      <c r="K2339" t="s">
        <v>30</v>
      </c>
      <c r="L2339">
        <v>50000000</v>
      </c>
      <c r="M2339">
        <v>2009</v>
      </c>
      <c r="N2339">
        <v>6.2</v>
      </c>
      <c r="O2339">
        <v>29948113</v>
      </c>
    </row>
    <row r="2340" spans="1:15" x14ac:dyDescent="0.3">
      <c r="A2340" t="s">
        <v>4261</v>
      </c>
      <c r="B2340">
        <v>127</v>
      </c>
      <c r="C2340">
        <v>100</v>
      </c>
      <c r="D2340">
        <v>63939454</v>
      </c>
      <c r="E2340" t="s">
        <v>5594</v>
      </c>
      <c r="F2340" t="s">
        <v>4695</v>
      </c>
      <c r="G2340" t="s">
        <v>5595</v>
      </c>
      <c r="H2340">
        <v>61321</v>
      </c>
      <c r="I2340">
        <v>217</v>
      </c>
      <c r="J2340" t="s">
        <v>29</v>
      </c>
      <c r="K2340" t="s">
        <v>30</v>
      </c>
      <c r="L2340">
        <v>35000000</v>
      </c>
      <c r="M2340">
        <v>2005</v>
      </c>
      <c r="N2340">
        <v>6.2</v>
      </c>
      <c r="O2340">
        <v>28939454</v>
      </c>
    </row>
    <row r="2341" spans="1:15" x14ac:dyDescent="0.3">
      <c r="A2341" t="s">
        <v>3404</v>
      </c>
      <c r="B2341">
        <v>198</v>
      </c>
      <c r="C2341">
        <v>98</v>
      </c>
      <c r="D2341">
        <v>42592530</v>
      </c>
      <c r="E2341" t="s">
        <v>1610</v>
      </c>
      <c r="F2341" t="s">
        <v>2330</v>
      </c>
      <c r="G2341" t="s">
        <v>5596</v>
      </c>
      <c r="H2341">
        <v>29867</v>
      </c>
      <c r="I2341">
        <v>181</v>
      </c>
      <c r="J2341" t="s">
        <v>29</v>
      </c>
      <c r="K2341" t="s">
        <v>30</v>
      </c>
      <c r="L2341">
        <v>15000000</v>
      </c>
      <c r="M2341">
        <v>2015</v>
      </c>
      <c r="N2341">
        <v>6.2</v>
      </c>
      <c r="O2341">
        <v>27592530</v>
      </c>
    </row>
    <row r="2342" spans="1:15" x14ac:dyDescent="0.3">
      <c r="A2342" t="s">
        <v>579</v>
      </c>
      <c r="B2342">
        <v>117</v>
      </c>
      <c r="C2342">
        <v>107</v>
      </c>
      <c r="D2342">
        <v>36200000</v>
      </c>
      <c r="E2342" t="s">
        <v>86</v>
      </c>
      <c r="F2342" t="s">
        <v>5597</v>
      </c>
      <c r="G2342" t="s">
        <v>5598</v>
      </c>
      <c r="H2342">
        <v>101840</v>
      </c>
      <c r="I2342">
        <v>193</v>
      </c>
      <c r="J2342" t="s">
        <v>29</v>
      </c>
      <c r="K2342" t="s">
        <v>581</v>
      </c>
      <c r="L2342">
        <v>12305523</v>
      </c>
      <c r="M2342">
        <v>1985</v>
      </c>
      <c r="N2342">
        <v>6.2</v>
      </c>
      <c r="O2342">
        <v>23894477</v>
      </c>
    </row>
    <row r="2343" spans="1:15" x14ac:dyDescent="0.3">
      <c r="A2343" t="s">
        <v>3446</v>
      </c>
      <c r="B2343">
        <v>138</v>
      </c>
      <c r="C2343">
        <v>113</v>
      </c>
      <c r="D2343">
        <v>87704396</v>
      </c>
      <c r="E2343" t="s">
        <v>5599</v>
      </c>
      <c r="F2343" t="s">
        <v>5600</v>
      </c>
      <c r="G2343" t="s">
        <v>5601</v>
      </c>
      <c r="H2343">
        <v>88132</v>
      </c>
      <c r="I2343">
        <v>274</v>
      </c>
      <c r="J2343" t="s">
        <v>29</v>
      </c>
      <c r="K2343" t="s">
        <v>30</v>
      </c>
      <c r="L2343">
        <v>66000000</v>
      </c>
      <c r="M2343">
        <v>1999</v>
      </c>
      <c r="N2343">
        <v>6.2</v>
      </c>
      <c r="O2343">
        <v>21704396</v>
      </c>
    </row>
    <row r="2344" spans="1:15" x14ac:dyDescent="0.3">
      <c r="A2344" t="s">
        <v>3386</v>
      </c>
      <c r="B2344">
        <v>131</v>
      </c>
      <c r="C2344">
        <v>103</v>
      </c>
      <c r="D2344">
        <v>50041732</v>
      </c>
      <c r="E2344" t="s">
        <v>626</v>
      </c>
      <c r="F2344" t="s">
        <v>2223</v>
      </c>
      <c r="G2344" t="s">
        <v>5602</v>
      </c>
      <c r="H2344">
        <v>54390</v>
      </c>
      <c r="I2344">
        <v>398</v>
      </c>
      <c r="J2344" t="s">
        <v>29</v>
      </c>
      <c r="K2344" t="s">
        <v>30</v>
      </c>
      <c r="L2344">
        <v>29000000</v>
      </c>
      <c r="M2344">
        <v>1999</v>
      </c>
      <c r="N2344">
        <v>6.2</v>
      </c>
      <c r="O2344">
        <v>21041732</v>
      </c>
    </row>
    <row r="2345" spans="1:15" x14ac:dyDescent="0.3">
      <c r="A2345" t="s">
        <v>4439</v>
      </c>
      <c r="B2345">
        <v>175</v>
      </c>
      <c r="C2345">
        <v>90</v>
      </c>
      <c r="D2345">
        <v>46455802</v>
      </c>
      <c r="E2345" t="s">
        <v>840</v>
      </c>
      <c r="F2345" t="s">
        <v>5603</v>
      </c>
      <c r="G2345" t="s">
        <v>5604</v>
      </c>
      <c r="H2345">
        <v>120786</v>
      </c>
      <c r="I2345">
        <v>472</v>
      </c>
      <c r="J2345" t="s">
        <v>29</v>
      </c>
      <c r="K2345" t="s">
        <v>30</v>
      </c>
      <c r="L2345">
        <v>26000000</v>
      </c>
      <c r="M2345">
        <v>2003</v>
      </c>
      <c r="N2345">
        <v>6.2</v>
      </c>
      <c r="O2345">
        <v>20455802</v>
      </c>
    </row>
    <row r="2346" spans="1:15" x14ac:dyDescent="0.3">
      <c r="A2346" t="s">
        <v>77</v>
      </c>
      <c r="B2346">
        <v>89</v>
      </c>
      <c r="C2346">
        <v>121</v>
      </c>
      <c r="D2346">
        <v>55500000</v>
      </c>
      <c r="E2346" t="s">
        <v>715</v>
      </c>
      <c r="F2346" t="s">
        <v>5605</v>
      </c>
      <c r="G2346" t="s">
        <v>5606</v>
      </c>
      <c r="H2346">
        <v>48636</v>
      </c>
      <c r="I2346">
        <v>214</v>
      </c>
      <c r="J2346" t="s">
        <v>29</v>
      </c>
      <c r="K2346" t="s">
        <v>200</v>
      </c>
      <c r="L2346">
        <v>36000000</v>
      </c>
      <c r="M2346">
        <v>1983</v>
      </c>
      <c r="N2346">
        <v>6.2</v>
      </c>
      <c r="O2346">
        <v>19500000</v>
      </c>
    </row>
    <row r="2347" spans="1:15" x14ac:dyDescent="0.3">
      <c r="A2347" t="s">
        <v>3752</v>
      </c>
      <c r="B2347">
        <v>34</v>
      </c>
      <c r="C2347">
        <v>93</v>
      </c>
      <c r="D2347">
        <v>31155435</v>
      </c>
      <c r="E2347" t="s">
        <v>1699</v>
      </c>
      <c r="F2347" t="s">
        <v>5607</v>
      </c>
      <c r="G2347" t="s">
        <v>5608</v>
      </c>
      <c r="H2347">
        <v>42644</v>
      </c>
      <c r="I2347">
        <v>102</v>
      </c>
      <c r="J2347" t="s">
        <v>29</v>
      </c>
      <c r="K2347" t="s">
        <v>30</v>
      </c>
      <c r="L2347">
        <v>12000000</v>
      </c>
      <c r="M2347">
        <v>2001</v>
      </c>
      <c r="N2347">
        <v>6.2</v>
      </c>
      <c r="O2347">
        <v>19155435</v>
      </c>
    </row>
    <row r="2348" spans="1:15" x14ac:dyDescent="0.3">
      <c r="A2348" t="s">
        <v>4721</v>
      </c>
      <c r="B2348">
        <v>43</v>
      </c>
      <c r="C2348">
        <v>93</v>
      </c>
      <c r="D2348">
        <v>38037513</v>
      </c>
      <c r="E2348" t="s">
        <v>5609</v>
      </c>
      <c r="F2348" t="s">
        <v>106</v>
      </c>
      <c r="G2348" t="s">
        <v>5610</v>
      </c>
      <c r="H2348">
        <v>49680</v>
      </c>
      <c r="I2348">
        <v>117</v>
      </c>
      <c r="J2348" t="s">
        <v>29</v>
      </c>
      <c r="K2348" t="s">
        <v>30</v>
      </c>
      <c r="L2348">
        <v>20000000</v>
      </c>
      <c r="M2348">
        <v>1991</v>
      </c>
      <c r="N2348">
        <v>6.2</v>
      </c>
      <c r="O2348">
        <v>18037513</v>
      </c>
    </row>
    <row r="2349" spans="1:15" x14ac:dyDescent="0.3">
      <c r="A2349" t="s">
        <v>3683</v>
      </c>
      <c r="B2349">
        <v>14</v>
      </c>
      <c r="C2349">
        <v>108</v>
      </c>
      <c r="D2349">
        <v>24103594</v>
      </c>
      <c r="E2349" t="s">
        <v>5611</v>
      </c>
      <c r="F2349" t="s">
        <v>5612</v>
      </c>
      <c r="G2349" t="s">
        <v>5613</v>
      </c>
      <c r="H2349">
        <v>6384</v>
      </c>
      <c r="I2349">
        <v>54</v>
      </c>
      <c r="J2349" t="s">
        <v>29</v>
      </c>
      <c r="K2349" t="s">
        <v>30</v>
      </c>
      <c r="L2349">
        <v>6500000</v>
      </c>
      <c r="M2349">
        <v>1993</v>
      </c>
      <c r="N2349">
        <v>6.2</v>
      </c>
      <c r="O2349">
        <v>17603594</v>
      </c>
    </row>
    <row r="2350" spans="1:15" x14ac:dyDescent="0.3">
      <c r="A2350" t="s">
        <v>648</v>
      </c>
      <c r="B2350">
        <v>111</v>
      </c>
      <c r="C2350">
        <v>115</v>
      </c>
      <c r="D2350">
        <v>37442180</v>
      </c>
      <c r="E2350" t="s">
        <v>2337</v>
      </c>
      <c r="F2350" t="s">
        <v>313</v>
      </c>
      <c r="G2350" t="s">
        <v>5614</v>
      </c>
      <c r="H2350">
        <v>28005</v>
      </c>
      <c r="I2350">
        <v>236</v>
      </c>
      <c r="J2350" t="s">
        <v>29</v>
      </c>
      <c r="K2350" t="s">
        <v>30</v>
      </c>
      <c r="L2350">
        <v>20000000</v>
      </c>
      <c r="M2350">
        <v>2006</v>
      </c>
      <c r="N2350">
        <v>6.2</v>
      </c>
      <c r="O2350">
        <v>17442180</v>
      </c>
    </row>
    <row r="2351" spans="1:15" x14ac:dyDescent="0.3">
      <c r="A2351" t="s">
        <v>3441</v>
      </c>
      <c r="B2351">
        <v>63</v>
      </c>
      <c r="C2351">
        <v>82</v>
      </c>
      <c r="D2351">
        <v>30324946</v>
      </c>
      <c r="E2351" t="s">
        <v>342</v>
      </c>
      <c r="F2351" t="s">
        <v>1586</v>
      </c>
      <c r="G2351" t="s">
        <v>5615</v>
      </c>
      <c r="H2351">
        <v>48458</v>
      </c>
      <c r="I2351">
        <v>239</v>
      </c>
      <c r="J2351" t="s">
        <v>29</v>
      </c>
      <c r="K2351" t="s">
        <v>30</v>
      </c>
      <c r="L2351">
        <v>17000000</v>
      </c>
      <c r="M2351">
        <v>1998</v>
      </c>
      <c r="N2351">
        <v>6.2</v>
      </c>
      <c r="O2351">
        <v>13324946</v>
      </c>
    </row>
    <row r="2352" spans="1:15" x14ac:dyDescent="0.3">
      <c r="A2352" t="s">
        <v>3642</v>
      </c>
      <c r="B2352">
        <v>138</v>
      </c>
      <c r="C2352">
        <v>107</v>
      </c>
      <c r="D2352">
        <v>42385520</v>
      </c>
      <c r="E2352" t="s">
        <v>875</v>
      </c>
      <c r="F2352" t="s">
        <v>5616</v>
      </c>
      <c r="G2352" t="s">
        <v>5617</v>
      </c>
      <c r="H2352">
        <v>47297</v>
      </c>
      <c r="I2352">
        <v>86</v>
      </c>
      <c r="J2352" t="s">
        <v>29</v>
      </c>
      <c r="K2352" t="s">
        <v>30</v>
      </c>
      <c r="L2352">
        <v>30000000</v>
      </c>
      <c r="M2352">
        <v>2010</v>
      </c>
      <c r="N2352">
        <v>6.2</v>
      </c>
      <c r="O2352">
        <v>12385520</v>
      </c>
    </row>
    <row r="2353" spans="1:15" x14ac:dyDescent="0.3">
      <c r="A2353" t="s">
        <v>2734</v>
      </c>
      <c r="B2353">
        <v>124</v>
      </c>
      <c r="C2353">
        <v>104</v>
      </c>
      <c r="D2353">
        <v>42071069</v>
      </c>
      <c r="E2353" t="s">
        <v>2063</v>
      </c>
      <c r="F2353" t="s">
        <v>5618</v>
      </c>
      <c r="G2353" t="s">
        <v>5619</v>
      </c>
      <c r="H2353">
        <v>36223</v>
      </c>
      <c r="I2353">
        <v>208</v>
      </c>
      <c r="J2353" t="s">
        <v>29</v>
      </c>
      <c r="K2353" t="s">
        <v>30</v>
      </c>
      <c r="L2353">
        <v>30000000</v>
      </c>
      <c r="M2353">
        <v>2005</v>
      </c>
      <c r="N2353">
        <v>6.2</v>
      </c>
      <c r="O2353">
        <v>12071069</v>
      </c>
    </row>
    <row r="2354" spans="1:15" x14ac:dyDescent="0.3">
      <c r="A2354" t="s">
        <v>2762</v>
      </c>
      <c r="B2354">
        <v>92</v>
      </c>
      <c r="C2354">
        <v>95</v>
      </c>
      <c r="D2354">
        <v>16017403</v>
      </c>
      <c r="E2354" t="s">
        <v>1294</v>
      </c>
      <c r="F2354" t="s">
        <v>3077</v>
      </c>
      <c r="G2354" t="s">
        <v>5620</v>
      </c>
      <c r="H2354">
        <v>17333</v>
      </c>
      <c r="I2354">
        <v>153</v>
      </c>
      <c r="J2354" t="s">
        <v>29</v>
      </c>
      <c r="K2354" t="s">
        <v>30</v>
      </c>
      <c r="L2354">
        <v>5000000</v>
      </c>
      <c r="M2354">
        <v>2001</v>
      </c>
      <c r="N2354">
        <v>6.2</v>
      </c>
      <c r="O2354">
        <v>11017403</v>
      </c>
    </row>
    <row r="2355" spans="1:15" x14ac:dyDescent="0.3">
      <c r="A2355" t="s">
        <v>2066</v>
      </c>
      <c r="B2355">
        <v>165</v>
      </c>
      <c r="C2355">
        <v>114</v>
      </c>
      <c r="D2355">
        <v>60470220</v>
      </c>
      <c r="E2355" t="s">
        <v>2411</v>
      </c>
      <c r="F2355" t="s">
        <v>5621</v>
      </c>
      <c r="G2355" t="s">
        <v>5622</v>
      </c>
      <c r="H2355">
        <v>81444</v>
      </c>
      <c r="I2355">
        <v>192</v>
      </c>
      <c r="J2355" t="s">
        <v>29</v>
      </c>
      <c r="K2355" t="s">
        <v>30</v>
      </c>
      <c r="L2355">
        <v>50000000</v>
      </c>
      <c r="M2355">
        <v>2003</v>
      </c>
      <c r="N2355">
        <v>6.2</v>
      </c>
      <c r="O2355">
        <v>10470220</v>
      </c>
    </row>
    <row r="2356" spans="1:15" x14ac:dyDescent="0.3">
      <c r="A2356" t="s">
        <v>3486</v>
      </c>
      <c r="B2356">
        <v>93</v>
      </c>
      <c r="C2356">
        <v>101</v>
      </c>
      <c r="D2356">
        <v>24881000</v>
      </c>
      <c r="E2356" t="s">
        <v>5129</v>
      </c>
      <c r="F2356" t="s">
        <v>5623</v>
      </c>
      <c r="G2356" t="s">
        <v>5624</v>
      </c>
      <c r="H2356">
        <v>57140</v>
      </c>
      <c r="I2356">
        <v>195</v>
      </c>
      <c r="J2356" t="s">
        <v>29</v>
      </c>
      <c r="K2356" t="s">
        <v>30</v>
      </c>
      <c r="L2356">
        <v>15000000</v>
      </c>
      <c r="M2356">
        <v>1996</v>
      </c>
      <c r="N2356">
        <v>6.2</v>
      </c>
      <c r="O2356">
        <v>9881000</v>
      </c>
    </row>
    <row r="2357" spans="1:15" x14ac:dyDescent="0.3">
      <c r="A2357" t="s">
        <v>3380</v>
      </c>
      <c r="B2357">
        <v>101</v>
      </c>
      <c r="C2357">
        <v>109</v>
      </c>
      <c r="D2357">
        <v>9000000</v>
      </c>
      <c r="E2357" t="s">
        <v>1683</v>
      </c>
      <c r="F2357" t="s">
        <v>5625</v>
      </c>
      <c r="G2357" t="s">
        <v>5626</v>
      </c>
      <c r="H2357">
        <v>7584</v>
      </c>
      <c r="I2357">
        <v>137</v>
      </c>
      <c r="J2357" t="s">
        <v>29</v>
      </c>
      <c r="K2357" t="s">
        <v>30</v>
      </c>
      <c r="L2357">
        <v>900000</v>
      </c>
      <c r="M2357">
        <v>1970</v>
      </c>
      <c r="N2357">
        <v>6.2</v>
      </c>
      <c r="O2357">
        <v>8100000</v>
      </c>
    </row>
    <row r="2358" spans="1:15" x14ac:dyDescent="0.3">
      <c r="A2358" t="s">
        <v>3432</v>
      </c>
      <c r="B2358">
        <v>96</v>
      </c>
      <c r="C2358">
        <v>89</v>
      </c>
      <c r="D2358">
        <v>12947763</v>
      </c>
      <c r="E2358" t="s">
        <v>2463</v>
      </c>
      <c r="F2358" t="s">
        <v>5627</v>
      </c>
      <c r="G2358" t="s">
        <v>5628</v>
      </c>
      <c r="H2358">
        <v>10624</v>
      </c>
      <c r="I2358">
        <v>125</v>
      </c>
      <c r="J2358" t="s">
        <v>29</v>
      </c>
      <c r="K2358" t="s">
        <v>30</v>
      </c>
      <c r="L2358">
        <v>5000000</v>
      </c>
      <c r="M2358">
        <v>1986</v>
      </c>
      <c r="N2358">
        <v>6.2</v>
      </c>
      <c r="O2358">
        <v>7947763</v>
      </c>
    </row>
    <row r="2359" spans="1:15" x14ac:dyDescent="0.3">
      <c r="A2359" t="s">
        <v>3421</v>
      </c>
      <c r="B2359">
        <v>271</v>
      </c>
      <c r="C2359">
        <v>94</v>
      </c>
      <c r="D2359">
        <v>32416109</v>
      </c>
      <c r="E2359" t="s">
        <v>5629</v>
      </c>
      <c r="F2359" t="s">
        <v>150</v>
      </c>
      <c r="G2359" t="s">
        <v>5630</v>
      </c>
      <c r="H2359">
        <v>109620</v>
      </c>
      <c r="I2359">
        <v>268</v>
      </c>
      <c r="J2359" t="s">
        <v>29</v>
      </c>
      <c r="K2359" t="s">
        <v>30</v>
      </c>
      <c r="L2359">
        <v>25000000</v>
      </c>
      <c r="M2359">
        <v>2009</v>
      </c>
      <c r="N2359">
        <v>6.2</v>
      </c>
      <c r="O2359">
        <v>7416109</v>
      </c>
    </row>
    <row r="2360" spans="1:15" x14ac:dyDescent="0.3">
      <c r="A2360" t="s">
        <v>4269</v>
      </c>
      <c r="B2360">
        <v>34</v>
      </c>
      <c r="C2360">
        <v>104</v>
      </c>
      <c r="D2360">
        <v>12793213</v>
      </c>
      <c r="E2360" t="s">
        <v>699</v>
      </c>
      <c r="F2360" t="s">
        <v>2153</v>
      </c>
      <c r="G2360" t="s">
        <v>5631</v>
      </c>
      <c r="H2360">
        <v>18286</v>
      </c>
      <c r="I2360">
        <v>73</v>
      </c>
      <c r="J2360" t="s">
        <v>29</v>
      </c>
      <c r="K2360" t="s">
        <v>30</v>
      </c>
      <c r="L2360">
        <v>6000000</v>
      </c>
      <c r="M2360">
        <v>1988</v>
      </c>
      <c r="N2360">
        <v>6.2</v>
      </c>
      <c r="O2360">
        <v>6793213</v>
      </c>
    </row>
    <row r="2361" spans="1:15" x14ac:dyDescent="0.3">
      <c r="A2361" t="s">
        <v>3457</v>
      </c>
      <c r="B2361">
        <v>63</v>
      </c>
      <c r="C2361">
        <v>81</v>
      </c>
      <c r="D2361">
        <v>16033556</v>
      </c>
      <c r="E2361" t="s">
        <v>1259</v>
      </c>
      <c r="F2361" t="s">
        <v>3457</v>
      </c>
      <c r="G2361" t="s">
        <v>5632</v>
      </c>
      <c r="H2361">
        <v>37901</v>
      </c>
      <c r="I2361">
        <v>518</v>
      </c>
      <c r="J2361" t="s">
        <v>29</v>
      </c>
      <c r="K2361" t="s">
        <v>30</v>
      </c>
      <c r="L2361">
        <v>10000000</v>
      </c>
      <c r="M2361">
        <v>2002</v>
      </c>
      <c r="N2361">
        <v>6.2</v>
      </c>
      <c r="O2361">
        <v>6033556</v>
      </c>
    </row>
    <row r="2362" spans="1:15" x14ac:dyDescent="0.3">
      <c r="A2362" t="s">
        <v>2886</v>
      </c>
      <c r="B2362">
        <v>46</v>
      </c>
      <c r="C2362">
        <v>95</v>
      </c>
      <c r="D2362">
        <v>20998709</v>
      </c>
      <c r="E2362" t="s">
        <v>2180</v>
      </c>
      <c r="F2362" t="s">
        <v>2700</v>
      </c>
      <c r="G2362" t="s">
        <v>5633</v>
      </c>
      <c r="H2362">
        <v>6095</v>
      </c>
      <c r="I2362">
        <v>76</v>
      </c>
      <c r="J2362" t="s">
        <v>29</v>
      </c>
      <c r="K2362" t="s">
        <v>30</v>
      </c>
      <c r="L2362">
        <v>15000000</v>
      </c>
      <c r="M2362">
        <v>2006</v>
      </c>
      <c r="N2362">
        <v>6.2</v>
      </c>
      <c r="O2362">
        <v>5998709</v>
      </c>
    </row>
    <row r="2363" spans="1:15" x14ac:dyDescent="0.3">
      <c r="A2363" t="s">
        <v>3407</v>
      </c>
      <c r="B2363">
        <v>191</v>
      </c>
      <c r="C2363">
        <v>98</v>
      </c>
      <c r="D2363">
        <v>50740078</v>
      </c>
      <c r="E2363" t="s">
        <v>4075</v>
      </c>
      <c r="F2363" t="s">
        <v>1308</v>
      </c>
      <c r="G2363" t="s">
        <v>5634</v>
      </c>
      <c r="H2363">
        <v>151580</v>
      </c>
      <c r="I2363">
        <v>672</v>
      </c>
      <c r="J2363" t="s">
        <v>29</v>
      </c>
      <c r="K2363" t="s">
        <v>227</v>
      </c>
      <c r="L2363">
        <v>45000000</v>
      </c>
      <c r="M2363">
        <v>2004</v>
      </c>
      <c r="N2363">
        <v>6.2</v>
      </c>
      <c r="O2363">
        <v>5740078</v>
      </c>
    </row>
    <row r="2364" spans="1:15" x14ac:dyDescent="0.3">
      <c r="A2364" t="s">
        <v>4299</v>
      </c>
      <c r="B2364">
        <v>252</v>
      </c>
      <c r="C2364">
        <v>97</v>
      </c>
      <c r="D2364">
        <v>20433940</v>
      </c>
      <c r="E2364" t="s">
        <v>626</v>
      </c>
      <c r="F2364" t="s">
        <v>5635</v>
      </c>
      <c r="G2364" t="s">
        <v>5636</v>
      </c>
      <c r="H2364">
        <v>78883</v>
      </c>
      <c r="I2364">
        <v>662</v>
      </c>
      <c r="J2364" t="s">
        <v>29</v>
      </c>
      <c r="K2364" t="s">
        <v>442</v>
      </c>
      <c r="L2364">
        <v>15000000</v>
      </c>
      <c r="M2364">
        <v>2005</v>
      </c>
      <c r="N2364">
        <v>6.2</v>
      </c>
      <c r="O2364">
        <v>5433940</v>
      </c>
    </row>
    <row r="2365" spans="1:15" x14ac:dyDescent="0.3">
      <c r="A2365" t="s">
        <v>3360</v>
      </c>
      <c r="B2365">
        <v>116</v>
      </c>
      <c r="C2365">
        <v>123</v>
      </c>
      <c r="D2365">
        <v>40334024</v>
      </c>
      <c r="E2365" t="s">
        <v>4570</v>
      </c>
      <c r="F2365" t="s">
        <v>2735</v>
      </c>
      <c r="G2365" t="s">
        <v>5637</v>
      </c>
      <c r="H2365">
        <v>44168</v>
      </c>
      <c r="I2365">
        <v>216</v>
      </c>
      <c r="J2365" t="s">
        <v>29</v>
      </c>
      <c r="K2365" t="s">
        <v>30</v>
      </c>
      <c r="L2365">
        <v>35000000</v>
      </c>
      <c r="M2365">
        <v>2001</v>
      </c>
      <c r="N2365">
        <v>6.2</v>
      </c>
      <c r="O2365">
        <v>5334024</v>
      </c>
    </row>
    <row r="2366" spans="1:15" x14ac:dyDescent="0.3">
      <c r="A2366" t="s">
        <v>522</v>
      </c>
      <c r="B2366">
        <v>193</v>
      </c>
      <c r="C2366">
        <v>104</v>
      </c>
      <c r="D2366">
        <v>39692139</v>
      </c>
      <c r="E2366" t="s">
        <v>2312</v>
      </c>
      <c r="F2366" t="s">
        <v>221</v>
      </c>
      <c r="G2366" t="s">
        <v>5638</v>
      </c>
      <c r="H2366">
        <v>84131</v>
      </c>
      <c r="I2366">
        <v>400</v>
      </c>
      <c r="J2366" t="s">
        <v>29</v>
      </c>
      <c r="K2366" t="s">
        <v>30</v>
      </c>
      <c r="L2366">
        <v>35000000</v>
      </c>
      <c r="M2366">
        <v>2004</v>
      </c>
      <c r="N2366">
        <v>6.2</v>
      </c>
      <c r="O2366">
        <v>4692139</v>
      </c>
    </row>
    <row r="2367" spans="1:15" x14ac:dyDescent="0.3">
      <c r="A2367" t="s">
        <v>2549</v>
      </c>
      <c r="B2367">
        <v>236</v>
      </c>
      <c r="C2367">
        <v>104</v>
      </c>
      <c r="D2367">
        <v>78009155</v>
      </c>
      <c r="E2367" t="s">
        <v>2113</v>
      </c>
      <c r="F2367" t="s">
        <v>167</v>
      </c>
      <c r="G2367" t="s">
        <v>5639</v>
      </c>
      <c r="H2367">
        <v>110073</v>
      </c>
      <c r="I2367">
        <v>194</v>
      </c>
      <c r="J2367" t="s">
        <v>29</v>
      </c>
      <c r="K2367" t="s">
        <v>30</v>
      </c>
      <c r="L2367">
        <v>75000000</v>
      </c>
      <c r="M2367">
        <v>2011</v>
      </c>
      <c r="N2367">
        <v>6.2</v>
      </c>
      <c r="O2367">
        <v>3009155</v>
      </c>
    </row>
    <row r="2368" spans="1:15" x14ac:dyDescent="0.3">
      <c r="A2368" t="s">
        <v>1087</v>
      </c>
      <c r="B2368">
        <v>192</v>
      </c>
      <c r="C2368">
        <v>92</v>
      </c>
      <c r="D2368">
        <v>10814185</v>
      </c>
      <c r="E2368" t="s">
        <v>4570</v>
      </c>
      <c r="F2368" t="s">
        <v>221</v>
      </c>
      <c r="G2368" t="s">
        <v>5640</v>
      </c>
      <c r="H2368">
        <v>37530</v>
      </c>
      <c r="I2368">
        <v>106</v>
      </c>
      <c r="J2368" t="s">
        <v>29</v>
      </c>
      <c r="K2368" t="s">
        <v>30</v>
      </c>
      <c r="L2368">
        <v>8000000</v>
      </c>
      <c r="M2368">
        <v>2009</v>
      </c>
      <c r="N2368">
        <v>6.2</v>
      </c>
      <c r="O2368">
        <v>2814185</v>
      </c>
    </row>
    <row r="2369" spans="1:15" x14ac:dyDescent="0.3">
      <c r="A2369" t="s">
        <v>3006</v>
      </c>
      <c r="B2369">
        <v>211</v>
      </c>
      <c r="C2369">
        <v>123</v>
      </c>
      <c r="D2369">
        <v>30688364</v>
      </c>
      <c r="E2369" t="s">
        <v>417</v>
      </c>
      <c r="F2369" t="s">
        <v>5035</v>
      </c>
      <c r="G2369" t="s">
        <v>5641</v>
      </c>
      <c r="H2369">
        <v>69355</v>
      </c>
      <c r="I2369">
        <v>211</v>
      </c>
      <c r="J2369" t="s">
        <v>29</v>
      </c>
      <c r="K2369" t="s">
        <v>30</v>
      </c>
      <c r="L2369">
        <v>28000000</v>
      </c>
      <c r="M2369">
        <v>2014</v>
      </c>
      <c r="N2369">
        <v>6.2</v>
      </c>
      <c r="O2369">
        <v>2688364</v>
      </c>
    </row>
    <row r="2370" spans="1:15" x14ac:dyDescent="0.3">
      <c r="A2370" t="s">
        <v>4154</v>
      </c>
      <c r="B2370">
        <v>31</v>
      </c>
      <c r="C2370">
        <v>103</v>
      </c>
      <c r="D2370">
        <v>9094451</v>
      </c>
      <c r="E2370" t="s">
        <v>4137</v>
      </c>
      <c r="F2370" t="s">
        <v>1974</v>
      </c>
      <c r="G2370" t="s">
        <v>5642</v>
      </c>
      <c r="H2370">
        <v>11668</v>
      </c>
      <c r="I2370">
        <v>79</v>
      </c>
      <c r="J2370" t="s">
        <v>29</v>
      </c>
      <c r="K2370" t="s">
        <v>30</v>
      </c>
      <c r="L2370">
        <v>7000000</v>
      </c>
      <c r="M2370">
        <v>1989</v>
      </c>
      <c r="N2370">
        <v>6.2</v>
      </c>
      <c r="O2370">
        <v>2094451</v>
      </c>
    </row>
    <row r="2371" spans="1:15" x14ac:dyDescent="0.3">
      <c r="A2371" t="s">
        <v>3500</v>
      </c>
      <c r="B2371">
        <v>242</v>
      </c>
      <c r="C2371">
        <v>118</v>
      </c>
      <c r="D2371">
        <v>30523568</v>
      </c>
      <c r="E2371" t="s">
        <v>211</v>
      </c>
      <c r="F2371" t="s">
        <v>5643</v>
      </c>
      <c r="G2371" t="s">
        <v>5644</v>
      </c>
      <c r="H2371">
        <v>54447</v>
      </c>
      <c r="I2371">
        <v>201</v>
      </c>
      <c r="J2371" t="s">
        <v>29</v>
      </c>
      <c r="K2371" t="s">
        <v>30</v>
      </c>
      <c r="L2371">
        <v>30000000</v>
      </c>
      <c r="M2371">
        <v>2014</v>
      </c>
      <c r="N2371">
        <v>6.2</v>
      </c>
      <c r="O2371">
        <v>523568</v>
      </c>
    </row>
    <row r="2372" spans="1:15" x14ac:dyDescent="0.3">
      <c r="A2372" t="s">
        <v>3156</v>
      </c>
      <c r="B2372">
        <v>9</v>
      </c>
      <c r="C2372">
        <v>91</v>
      </c>
      <c r="D2372">
        <v>2850263</v>
      </c>
      <c r="E2372" t="s">
        <v>5645</v>
      </c>
      <c r="F2372" t="s">
        <v>5646</v>
      </c>
      <c r="G2372" t="s">
        <v>5647</v>
      </c>
      <c r="H2372">
        <v>5061</v>
      </c>
      <c r="I2372">
        <v>70</v>
      </c>
      <c r="J2372" t="s">
        <v>29</v>
      </c>
      <c r="K2372" t="s">
        <v>30</v>
      </c>
      <c r="L2372">
        <v>2600000</v>
      </c>
      <c r="M2372">
        <v>1993</v>
      </c>
      <c r="N2372">
        <v>6.2</v>
      </c>
      <c r="O2372">
        <v>250263</v>
      </c>
    </row>
    <row r="2373" spans="1:15" x14ac:dyDescent="0.3">
      <c r="A2373" t="s">
        <v>2549</v>
      </c>
      <c r="B2373">
        <v>162</v>
      </c>
      <c r="C2373">
        <v>91</v>
      </c>
      <c r="D2373">
        <v>140080850</v>
      </c>
      <c r="E2373" t="s">
        <v>1562</v>
      </c>
      <c r="F2373" t="s">
        <v>5648</v>
      </c>
      <c r="G2373" t="s">
        <v>5649</v>
      </c>
      <c r="H2373">
        <v>121084</v>
      </c>
      <c r="I2373">
        <v>221</v>
      </c>
      <c r="J2373" t="s">
        <v>29</v>
      </c>
      <c r="K2373" t="s">
        <v>30</v>
      </c>
      <c r="L2373">
        <v>140000000</v>
      </c>
      <c r="M2373">
        <v>2007</v>
      </c>
      <c r="N2373">
        <v>6.2</v>
      </c>
      <c r="O2373">
        <v>80850</v>
      </c>
    </row>
    <row r="2374" spans="1:15" x14ac:dyDescent="0.3">
      <c r="A2374" t="s">
        <v>1861</v>
      </c>
      <c r="B2374">
        <v>414</v>
      </c>
      <c r="C2374">
        <v>97</v>
      </c>
      <c r="D2374">
        <v>14938570</v>
      </c>
      <c r="E2374" t="s">
        <v>543</v>
      </c>
      <c r="F2374" t="s">
        <v>93</v>
      </c>
      <c r="G2374" t="s">
        <v>5650</v>
      </c>
      <c r="H2374">
        <v>111625</v>
      </c>
      <c r="I2374">
        <v>369</v>
      </c>
      <c r="J2374" t="s">
        <v>29</v>
      </c>
      <c r="K2374" t="s">
        <v>30</v>
      </c>
      <c r="L2374">
        <v>15000000</v>
      </c>
      <c r="M2374">
        <v>2012</v>
      </c>
      <c r="N2374">
        <v>6.2</v>
      </c>
      <c r="O2374">
        <v>-61430</v>
      </c>
    </row>
    <row r="2375" spans="1:15" x14ac:dyDescent="0.3">
      <c r="A2375" t="s">
        <v>2961</v>
      </c>
      <c r="B2375">
        <v>119</v>
      </c>
      <c r="C2375">
        <v>122</v>
      </c>
      <c r="D2375">
        <v>6601079</v>
      </c>
      <c r="E2375" t="s">
        <v>5651</v>
      </c>
      <c r="F2375" t="s">
        <v>5652</v>
      </c>
      <c r="G2375" t="s">
        <v>5653</v>
      </c>
      <c r="H2375">
        <v>17436</v>
      </c>
      <c r="I2375">
        <v>276</v>
      </c>
      <c r="J2375" t="s">
        <v>29</v>
      </c>
      <c r="K2375" t="s">
        <v>200</v>
      </c>
      <c r="L2375">
        <v>7000000</v>
      </c>
      <c r="M2375">
        <v>2004</v>
      </c>
      <c r="N2375">
        <v>6.2</v>
      </c>
      <c r="O2375">
        <v>-398921</v>
      </c>
    </row>
    <row r="2376" spans="1:15" x14ac:dyDescent="0.3">
      <c r="A2376" t="s">
        <v>1017</v>
      </c>
      <c r="B2376">
        <v>59</v>
      </c>
      <c r="C2376">
        <v>92</v>
      </c>
      <c r="D2376">
        <v>582024</v>
      </c>
      <c r="E2376" t="s">
        <v>5181</v>
      </c>
      <c r="F2376" t="s">
        <v>1017</v>
      </c>
      <c r="G2376" t="s">
        <v>5654</v>
      </c>
      <c r="H2376">
        <v>30396</v>
      </c>
      <c r="I2376">
        <v>168</v>
      </c>
      <c r="J2376" t="s">
        <v>29</v>
      </c>
      <c r="K2376" t="s">
        <v>30</v>
      </c>
      <c r="L2376">
        <v>1000000</v>
      </c>
      <c r="M2376">
        <v>1997</v>
      </c>
      <c r="N2376">
        <v>6.2</v>
      </c>
      <c r="O2376">
        <v>-417976</v>
      </c>
    </row>
    <row r="2377" spans="1:15" x14ac:dyDescent="0.3">
      <c r="A2377" t="s">
        <v>1872</v>
      </c>
      <c r="B2377">
        <v>35</v>
      </c>
      <c r="C2377">
        <v>84</v>
      </c>
      <c r="D2377">
        <v>52850</v>
      </c>
      <c r="E2377" t="s">
        <v>676</v>
      </c>
      <c r="F2377" t="s">
        <v>5655</v>
      </c>
      <c r="G2377" t="s">
        <v>5656</v>
      </c>
      <c r="H2377">
        <v>1656</v>
      </c>
      <c r="I2377">
        <v>12</v>
      </c>
      <c r="J2377" t="s">
        <v>29</v>
      </c>
      <c r="K2377" t="s">
        <v>30</v>
      </c>
      <c r="L2377">
        <v>500000</v>
      </c>
      <c r="M2377">
        <v>2007</v>
      </c>
      <c r="N2377">
        <v>6.2</v>
      </c>
      <c r="O2377">
        <v>-447150</v>
      </c>
    </row>
    <row r="2378" spans="1:15" x14ac:dyDescent="0.3">
      <c r="A2378" t="s">
        <v>3390</v>
      </c>
      <c r="B2378">
        <v>88</v>
      </c>
      <c r="C2378">
        <v>103</v>
      </c>
      <c r="D2378">
        <v>23000</v>
      </c>
      <c r="E2378" t="s">
        <v>5657</v>
      </c>
      <c r="F2378" t="s">
        <v>5658</v>
      </c>
      <c r="G2378" t="s">
        <v>5659</v>
      </c>
      <c r="H2378">
        <v>5931</v>
      </c>
      <c r="I2378">
        <v>58</v>
      </c>
      <c r="J2378" t="s">
        <v>29</v>
      </c>
      <c r="K2378" t="s">
        <v>30</v>
      </c>
      <c r="L2378">
        <v>500000</v>
      </c>
      <c r="M2378">
        <v>2006</v>
      </c>
      <c r="N2378">
        <v>6.2</v>
      </c>
      <c r="O2378">
        <v>-477000</v>
      </c>
    </row>
    <row r="2379" spans="1:15" x14ac:dyDescent="0.3">
      <c r="A2379" t="s">
        <v>165</v>
      </c>
      <c r="B2379">
        <v>107</v>
      </c>
      <c r="C2379">
        <v>83</v>
      </c>
      <c r="D2379">
        <v>84303558</v>
      </c>
      <c r="E2379" t="s">
        <v>316</v>
      </c>
      <c r="F2379" t="s">
        <v>802</v>
      </c>
      <c r="G2379" t="s">
        <v>5660</v>
      </c>
      <c r="H2379">
        <v>65270</v>
      </c>
      <c r="I2379">
        <v>100</v>
      </c>
      <c r="J2379" t="s">
        <v>29</v>
      </c>
      <c r="K2379" t="s">
        <v>30</v>
      </c>
      <c r="L2379">
        <v>85000000</v>
      </c>
      <c r="M2379">
        <v>2006</v>
      </c>
      <c r="N2379">
        <v>6.2</v>
      </c>
      <c r="O2379">
        <v>-696442</v>
      </c>
    </row>
    <row r="2380" spans="1:15" x14ac:dyDescent="0.3">
      <c r="A2380" t="s">
        <v>3434</v>
      </c>
      <c r="B2380">
        <v>35</v>
      </c>
      <c r="C2380">
        <v>87</v>
      </c>
      <c r="D2380">
        <v>19539</v>
      </c>
      <c r="E2380" t="s">
        <v>676</v>
      </c>
      <c r="F2380" t="s">
        <v>1921</v>
      </c>
      <c r="G2380" t="s">
        <v>5661</v>
      </c>
      <c r="H2380">
        <v>4182</v>
      </c>
      <c r="I2380">
        <v>53</v>
      </c>
      <c r="J2380" t="s">
        <v>29</v>
      </c>
      <c r="K2380" t="s">
        <v>30</v>
      </c>
      <c r="L2380">
        <v>1000000</v>
      </c>
      <c r="M2380">
        <v>2003</v>
      </c>
      <c r="N2380">
        <v>6.2</v>
      </c>
      <c r="O2380">
        <v>-980461</v>
      </c>
    </row>
    <row r="2381" spans="1:15" x14ac:dyDescent="0.3">
      <c r="A2381" t="s">
        <v>3444</v>
      </c>
      <c r="B2381">
        <v>32</v>
      </c>
      <c r="C2381">
        <v>80</v>
      </c>
      <c r="D2381">
        <v>194568</v>
      </c>
      <c r="E2381" t="s">
        <v>289</v>
      </c>
      <c r="F2381" t="s">
        <v>5662</v>
      </c>
      <c r="G2381" t="s">
        <v>5663</v>
      </c>
      <c r="H2381">
        <v>2963</v>
      </c>
      <c r="I2381">
        <v>28</v>
      </c>
      <c r="J2381" t="s">
        <v>29</v>
      </c>
      <c r="K2381" t="s">
        <v>30</v>
      </c>
      <c r="L2381">
        <v>1500000</v>
      </c>
      <c r="M2381">
        <v>2006</v>
      </c>
      <c r="N2381">
        <v>6.2</v>
      </c>
      <c r="O2381">
        <v>-1305432</v>
      </c>
    </row>
    <row r="2382" spans="1:15" x14ac:dyDescent="0.3">
      <c r="A2382" t="s">
        <v>2511</v>
      </c>
      <c r="B2382">
        <v>232</v>
      </c>
      <c r="C2382">
        <v>131</v>
      </c>
      <c r="D2382">
        <v>28644770</v>
      </c>
      <c r="E2382" t="s">
        <v>289</v>
      </c>
      <c r="F2382" t="s">
        <v>5664</v>
      </c>
      <c r="G2382" t="s">
        <v>5665</v>
      </c>
      <c r="H2382">
        <v>78974</v>
      </c>
      <c r="I2382">
        <v>141</v>
      </c>
      <c r="J2382" t="s">
        <v>29</v>
      </c>
      <c r="K2382" t="s">
        <v>30</v>
      </c>
      <c r="L2382">
        <v>30000000</v>
      </c>
      <c r="M2382">
        <v>2012</v>
      </c>
      <c r="N2382">
        <v>6.2</v>
      </c>
      <c r="O2382">
        <v>-1355230</v>
      </c>
    </row>
    <row r="2383" spans="1:15" x14ac:dyDescent="0.3">
      <c r="A2383" t="s">
        <v>3417</v>
      </c>
      <c r="B2383">
        <v>39</v>
      </c>
      <c r="C2383">
        <v>96</v>
      </c>
      <c r="D2383">
        <v>5430822</v>
      </c>
      <c r="E2383" t="s">
        <v>5666</v>
      </c>
      <c r="F2383" t="s">
        <v>5667</v>
      </c>
      <c r="G2383" t="s">
        <v>5668</v>
      </c>
      <c r="H2383">
        <v>8391</v>
      </c>
      <c r="I2383">
        <v>75</v>
      </c>
      <c r="J2383" t="s">
        <v>29</v>
      </c>
      <c r="K2383" t="s">
        <v>200</v>
      </c>
      <c r="L2383">
        <v>7000000</v>
      </c>
      <c r="M2383">
        <v>1992</v>
      </c>
      <c r="N2383">
        <v>6.2</v>
      </c>
      <c r="O2383">
        <v>-1569178</v>
      </c>
    </row>
    <row r="2384" spans="1:15" x14ac:dyDescent="0.3">
      <c r="A2384" t="s">
        <v>1750</v>
      </c>
      <c r="B2384">
        <v>420</v>
      </c>
      <c r="C2384">
        <v>111</v>
      </c>
      <c r="D2384">
        <v>38176892</v>
      </c>
      <c r="E2384" t="s">
        <v>2463</v>
      </c>
      <c r="F2384" t="s">
        <v>5664</v>
      </c>
      <c r="G2384" t="s">
        <v>5669</v>
      </c>
      <c r="H2384">
        <v>104119</v>
      </c>
      <c r="I2384">
        <v>518</v>
      </c>
      <c r="J2384" t="s">
        <v>29</v>
      </c>
      <c r="K2384" t="s">
        <v>30</v>
      </c>
      <c r="L2384">
        <v>40000000</v>
      </c>
      <c r="M2384">
        <v>2011</v>
      </c>
      <c r="N2384">
        <v>6.2</v>
      </c>
      <c r="O2384">
        <v>-1823108</v>
      </c>
    </row>
    <row r="2385" spans="1:15" x14ac:dyDescent="0.3">
      <c r="A2385" t="s">
        <v>3175</v>
      </c>
      <c r="B2385">
        <v>31</v>
      </c>
      <c r="C2385">
        <v>90</v>
      </c>
      <c r="D2385">
        <v>99147</v>
      </c>
      <c r="E2385" t="s">
        <v>92</v>
      </c>
      <c r="F2385" t="s">
        <v>154</v>
      </c>
      <c r="G2385" t="s">
        <v>5670</v>
      </c>
      <c r="H2385">
        <v>1884</v>
      </c>
      <c r="I2385">
        <v>28</v>
      </c>
      <c r="J2385" t="s">
        <v>29</v>
      </c>
      <c r="K2385" t="s">
        <v>30</v>
      </c>
      <c r="L2385">
        <v>2000000</v>
      </c>
      <c r="M2385">
        <v>1998</v>
      </c>
      <c r="N2385">
        <v>6.2</v>
      </c>
      <c r="O2385">
        <v>-1900853</v>
      </c>
    </row>
    <row r="2386" spans="1:15" x14ac:dyDescent="0.3">
      <c r="A2386" t="s">
        <v>3362</v>
      </c>
      <c r="B2386">
        <v>81</v>
      </c>
      <c r="C2386">
        <v>121</v>
      </c>
      <c r="D2386">
        <v>12549485</v>
      </c>
      <c r="E2386" t="s">
        <v>5671</v>
      </c>
      <c r="F2386" t="s">
        <v>5173</v>
      </c>
      <c r="G2386" t="s">
        <v>5672</v>
      </c>
      <c r="H2386">
        <v>4603</v>
      </c>
      <c r="I2386">
        <v>91</v>
      </c>
      <c r="J2386" t="s">
        <v>29</v>
      </c>
      <c r="K2386" t="s">
        <v>30</v>
      </c>
      <c r="L2386">
        <v>15000000</v>
      </c>
      <c r="M2386">
        <v>2006</v>
      </c>
      <c r="N2386">
        <v>6.2</v>
      </c>
      <c r="O2386">
        <v>-2450515</v>
      </c>
    </row>
    <row r="2387" spans="1:15" x14ac:dyDescent="0.3">
      <c r="A2387" t="s">
        <v>3395</v>
      </c>
      <c r="B2387">
        <v>366</v>
      </c>
      <c r="C2387">
        <v>102</v>
      </c>
      <c r="D2387">
        <v>106369117</v>
      </c>
      <c r="E2387" t="s">
        <v>1184</v>
      </c>
      <c r="F2387" t="s">
        <v>716</v>
      </c>
      <c r="G2387" t="s">
        <v>5673</v>
      </c>
      <c r="H2387">
        <v>225273</v>
      </c>
      <c r="I2387">
        <v>523</v>
      </c>
      <c r="J2387" t="s">
        <v>29</v>
      </c>
      <c r="K2387" t="s">
        <v>30</v>
      </c>
      <c r="L2387">
        <v>110000000</v>
      </c>
      <c r="M2387">
        <v>2014</v>
      </c>
      <c r="N2387">
        <v>6.2</v>
      </c>
      <c r="O2387">
        <v>-3630883</v>
      </c>
    </row>
    <row r="2388" spans="1:15" x14ac:dyDescent="0.3">
      <c r="A2388" t="s">
        <v>3348</v>
      </c>
      <c r="B2388">
        <v>208</v>
      </c>
      <c r="C2388">
        <v>112</v>
      </c>
      <c r="D2388">
        <v>30691439</v>
      </c>
      <c r="E2388" t="s">
        <v>2463</v>
      </c>
      <c r="F2388" t="s">
        <v>5674</v>
      </c>
      <c r="G2388" t="s">
        <v>5675</v>
      </c>
      <c r="H2388">
        <v>86205</v>
      </c>
      <c r="I2388">
        <v>232</v>
      </c>
      <c r="J2388" t="s">
        <v>29</v>
      </c>
      <c r="K2388" t="s">
        <v>30</v>
      </c>
      <c r="L2388">
        <v>35000000</v>
      </c>
      <c r="M2388">
        <v>2008</v>
      </c>
      <c r="N2388">
        <v>6.2</v>
      </c>
      <c r="O2388">
        <v>-4308561</v>
      </c>
    </row>
    <row r="2389" spans="1:15" x14ac:dyDescent="0.3">
      <c r="A2389" t="s">
        <v>3930</v>
      </c>
      <c r="B2389">
        <v>119</v>
      </c>
      <c r="C2389">
        <v>103</v>
      </c>
      <c r="D2389">
        <v>30669413</v>
      </c>
      <c r="E2389" t="s">
        <v>993</v>
      </c>
      <c r="F2389" t="s">
        <v>774</v>
      </c>
      <c r="G2389" t="s">
        <v>5676</v>
      </c>
      <c r="H2389">
        <v>105478</v>
      </c>
      <c r="I2389">
        <v>291</v>
      </c>
      <c r="J2389" t="s">
        <v>29</v>
      </c>
      <c r="K2389" t="s">
        <v>30</v>
      </c>
      <c r="L2389">
        <v>35000000</v>
      </c>
      <c r="M2389">
        <v>1990</v>
      </c>
      <c r="N2389">
        <v>6.2</v>
      </c>
      <c r="O2389">
        <v>-4330587</v>
      </c>
    </row>
    <row r="2390" spans="1:15" x14ac:dyDescent="0.3">
      <c r="A2390" t="s">
        <v>346</v>
      </c>
      <c r="B2390">
        <v>133</v>
      </c>
      <c r="C2390">
        <v>90</v>
      </c>
      <c r="D2390">
        <v>65087</v>
      </c>
      <c r="E2390" t="s">
        <v>5677</v>
      </c>
      <c r="F2390" t="s">
        <v>5678</v>
      </c>
      <c r="G2390" t="s">
        <v>5679</v>
      </c>
      <c r="H2390">
        <v>8824</v>
      </c>
      <c r="I2390">
        <v>108</v>
      </c>
      <c r="J2390" t="s">
        <v>29</v>
      </c>
      <c r="K2390" t="s">
        <v>30</v>
      </c>
      <c r="L2390">
        <v>5000000</v>
      </c>
      <c r="M2390">
        <v>2007</v>
      </c>
      <c r="N2390">
        <v>6.2</v>
      </c>
      <c r="O2390">
        <v>-4934913</v>
      </c>
    </row>
    <row r="2391" spans="1:15" x14ac:dyDescent="0.3">
      <c r="A2391" t="s">
        <v>2276</v>
      </c>
      <c r="B2391">
        <v>59</v>
      </c>
      <c r="C2391">
        <v>125</v>
      </c>
      <c r="D2391">
        <v>65012000</v>
      </c>
      <c r="E2391" t="s">
        <v>5680</v>
      </c>
      <c r="F2391" t="s">
        <v>3851</v>
      </c>
      <c r="G2391" t="s">
        <v>5681</v>
      </c>
      <c r="H2391">
        <v>43559</v>
      </c>
      <c r="I2391">
        <v>137</v>
      </c>
      <c r="J2391" t="s">
        <v>29</v>
      </c>
      <c r="K2391" t="s">
        <v>30</v>
      </c>
      <c r="L2391">
        <v>70000000</v>
      </c>
      <c r="M2391">
        <v>1994</v>
      </c>
      <c r="N2391">
        <v>6.2</v>
      </c>
      <c r="O2391">
        <v>-4988000</v>
      </c>
    </row>
    <row r="2392" spans="1:15" x14ac:dyDescent="0.3">
      <c r="A2392" t="s">
        <v>3871</v>
      </c>
      <c r="B2392">
        <v>132</v>
      </c>
      <c r="C2392">
        <v>122</v>
      </c>
      <c r="D2392">
        <v>6754898</v>
      </c>
      <c r="E2392" t="s">
        <v>73</v>
      </c>
      <c r="F2392" t="s">
        <v>5682</v>
      </c>
      <c r="G2392" t="s">
        <v>5683</v>
      </c>
      <c r="H2392">
        <v>20000</v>
      </c>
      <c r="I2392">
        <v>188</v>
      </c>
      <c r="J2392" t="s">
        <v>29</v>
      </c>
      <c r="K2392" t="s">
        <v>30</v>
      </c>
      <c r="L2392">
        <v>12000000</v>
      </c>
      <c r="M2392">
        <v>2006</v>
      </c>
      <c r="N2392">
        <v>6.2</v>
      </c>
      <c r="O2392">
        <v>-5245102</v>
      </c>
    </row>
    <row r="2393" spans="1:15" x14ac:dyDescent="0.3">
      <c r="A2393" t="s">
        <v>3410</v>
      </c>
      <c r="B2393">
        <v>36</v>
      </c>
      <c r="C2393">
        <v>97</v>
      </c>
      <c r="D2393">
        <v>117560</v>
      </c>
      <c r="E2393" t="s">
        <v>588</v>
      </c>
      <c r="F2393" t="s">
        <v>2762</v>
      </c>
      <c r="G2393" t="s">
        <v>5684</v>
      </c>
      <c r="H2393">
        <v>2330</v>
      </c>
      <c r="I2393">
        <v>29</v>
      </c>
      <c r="J2393" t="s">
        <v>29</v>
      </c>
      <c r="K2393" t="s">
        <v>30</v>
      </c>
      <c r="L2393">
        <v>6000000</v>
      </c>
      <c r="M2393">
        <v>2006</v>
      </c>
      <c r="N2393">
        <v>6.2</v>
      </c>
      <c r="O2393">
        <v>-5882440</v>
      </c>
    </row>
    <row r="2394" spans="1:15" x14ac:dyDescent="0.3">
      <c r="A2394" t="s">
        <v>2503</v>
      </c>
      <c r="B2394">
        <v>47</v>
      </c>
      <c r="C2394">
        <v>107</v>
      </c>
      <c r="D2394">
        <v>54606</v>
      </c>
      <c r="E2394" t="s">
        <v>4570</v>
      </c>
      <c r="F2394" t="s">
        <v>1340</v>
      </c>
      <c r="G2394" t="s">
        <v>5685</v>
      </c>
      <c r="H2394">
        <v>1940</v>
      </c>
      <c r="I2394">
        <v>34</v>
      </c>
      <c r="J2394" t="s">
        <v>29</v>
      </c>
      <c r="K2394" t="s">
        <v>200</v>
      </c>
      <c r="L2394">
        <v>6000000</v>
      </c>
      <c r="M2394">
        <v>2001</v>
      </c>
      <c r="N2394">
        <v>6.2</v>
      </c>
      <c r="O2394">
        <v>-5945394</v>
      </c>
    </row>
    <row r="2395" spans="1:15" x14ac:dyDescent="0.3">
      <c r="A2395" t="s">
        <v>3712</v>
      </c>
      <c r="B2395">
        <v>65</v>
      </c>
      <c r="C2395">
        <v>95</v>
      </c>
      <c r="D2395">
        <v>2955039</v>
      </c>
      <c r="E2395" t="s">
        <v>379</v>
      </c>
      <c r="F2395" t="s">
        <v>5686</v>
      </c>
      <c r="G2395" t="s">
        <v>5687</v>
      </c>
      <c r="H2395">
        <v>3624</v>
      </c>
      <c r="I2395">
        <v>27</v>
      </c>
      <c r="J2395" t="s">
        <v>29</v>
      </c>
      <c r="K2395" t="s">
        <v>30</v>
      </c>
      <c r="L2395">
        <v>9000000</v>
      </c>
      <c r="M2395">
        <v>2007</v>
      </c>
      <c r="N2395">
        <v>6.2</v>
      </c>
      <c r="O2395">
        <v>-6044961</v>
      </c>
    </row>
    <row r="2396" spans="1:15" x14ac:dyDescent="0.3">
      <c r="A2396" t="s">
        <v>2241</v>
      </c>
      <c r="B2396">
        <v>195</v>
      </c>
      <c r="C2396">
        <v>101</v>
      </c>
      <c r="D2396">
        <v>28687835</v>
      </c>
      <c r="E2396" t="s">
        <v>208</v>
      </c>
      <c r="F2396" t="s">
        <v>2707</v>
      </c>
      <c r="G2396" t="s">
        <v>5688</v>
      </c>
      <c r="H2396">
        <v>40964</v>
      </c>
      <c r="I2396">
        <v>245</v>
      </c>
      <c r="J2396" t="s">
        <v>29</v>
      </c>
      <c r="K2396" t="s">
        <v>30</v>
      </c>
      <c r="L2396">
        <v>35000000</v>
      </c>
      <c r="M2396">
        <v>2008</v>
      </c>
      <c r="N2396">
        <v>6.2</v>
      </c>
      <c r="O2396">
        <v>-6312165</v>
      </c>
    </row>
    <row r="2397" spans="1:15" x14ac:dyDescent="0.3">
      <c r="A2397" t="s">
        <v>3158</v>
      </c>
      <c r="B2397">
        <v>150</v>
      </c>
      <c r="C2397">
        <v>96</v>
      </c>
      <c r="D2397">
        <v>13630226</v>
      </c>
      <c r="E2397" t="s">
        <v>2211</v>
      </c>
      <c r="F2397" t="s">
        <v>339</v>
      </c>
      <c r="G2397" t="s">
        <v>5689</v>
      </c>
      <c r="H2397">
        <v>112516</v>
      </c>
      <c r="I2397">
        <v>223</v>
      </c>
      <c r="J2397" t="s">
        <v>29</v>
      </c>
      <c r="K2397" t="s">
        <v>30</v>
      </c>
      <c r="L2397">
        <v>20000000</v>
      </c>
      <c r="M2397">
        <v>2009</v>
      </c>
      <c r="N2397">
        <v>6.2</v>
      </c>
      <c r="O2397">
        <v>-6369774</v>
      </c>
    </row>
    <row r="2398" spans="1:15" x14ac:dyDescent="0.3">
      <c r="A2398" t="s">
        <v>1817</v>
      </c>
      <c r="B2398">
        <v>64</v>
      </c>
      <c r="C2398">
        <v>116</v>
      </c>
      <c r="D2398">
        <v>61355436</v>
      </c>
      <c r="E2398" t="s">
        <v>3674</v>
      </c>
      <c r="F2398" t="s">
        <v>5690</v>
      </c>
      <c r="G2398" t="s">
        <v>5691</v>
      </c>
      <c r="H2398">
        <v>52136</v>
      </c>
      <c r="I2398">
        <v>184</v>
      </c>
      <c r="J2398" t="s">
        <v>29</v>
      </c>
      <c r="K2398" t="s">
        <v>30</v>
      </c>
      <c r="L2398">
        <v>68000000</v>
      </c>
      <c r="M2398">
        <v>1997</v>
      </c>
      <c r="N2398">
        <v>6.2</v>
      </c>
      <c r="O2398">
        <v>-6644564</v>
      </c>
    </row>
    <row r="2399" spans="1:15" x14ac:dyDescent="0.3">
      <c r="A2399" t="s">
        <v>2005</v>
      </c>
      <c r="B2399">
        <v>118</v>
      </c>
      <c r="C2399">
        <v>141</v>
      </c>
      <c r="D2399">
        <v>16123851</v>
      </c>
      <c r="E2399" t="s">
        <v>92</v>
      </c>
      <c r="F2399" t="s">
        <v>4280</v>
      </c>
      <c r="G2399" t="s">
        <v>5692</v>
      </c>
      <c r="H2399">
        <v>17373</v>
      </c>
      <c r="I2399">
        <v>148</v>
      </c>
      <c r="J2399" t="s">
        <v>29</v>
      </c>
      <c r="K2399" t="s">
        <v>30</v>
      </c>
      <c r="L2399">
        <v>23000000</v>
      </c>
      <c r="M2399">
        <v>2004</v>
      </c>
      <c r="N2399">
        <v>6.2</v>
      </c>
      <c r="O2399">
        <v>-6876149</v>
      </c>
    </row>
    <row r="2400" spans="1:15" x14ac:dyDescent="0.3">
      <c r="A2400" t="s">
        <v>4428</v>
      </c>
      <c r="B2400">
        <v>70</v>
      </c>
      <c r="C2400">
        <v>87</v>
      </c>
      <c r="D2400">
        <v>16290976</v>
      </c>
      <c r="E2400" t="s">
        <v>5693</v>
      </c>
      <c r="F2400" t="s">
        <v>3455</v>
      </c>
      <c r="G2400" t="s">
        <v>5694</v>
      </c>
      <c r="H2400">
        <v>14637</v>
      </c>
      <c r="I2400">
        <v>100</v>
      </c>
      <c r="J2400" t="s">
        <v>29</v>
      </c>
      <c r="K2400" t="s">
        <v>30</v>
      </c>
      <c r="L2400">
        <v>24000000</v>
      </c>
      <c r="M2400">
        <v>1999</v>
      </c>
      <c r="N2400">
        <v>6.2</v>
      </c>
      <c r="O2400">
        <v>-7709024</v>
      </c>
    </row>
    <row r="2401" spans="1:15" x14ac:dyDescent="0.3">
      <c r="A2401" t="s">
        <v>2677</v>
      </c>
      <c r="B2401">
        <v>255</v>
      </c>
      <c r="C2401">
        <v>85</v>
      </c>
      <c r="D2401">
        <v>86897182</v>
      </c>
      <c r="E2401" t="s">
        <v>676</v>
      </c>
      <c r="F2401" t="s">
        <v>1586</v>
      </c>
      <c r="G2401" t="s">
        <v>5695</v>
      </c>
      <c r="H2401">
        <v>106790</v>
      </c>
      <c r="I2401">
        <v>177</v>
      </c>
      <c r="J2401" t="s">
        <v>29</v>
      </c>
      <c r="K2401" t="s">
        <v>30</v>
      </c>
      <c r="L2401">
        <v>95000000</v>
      </c>
      <c r="M2401">
        <v>2012</v>
      </c>
      <c r="N2401">
        <v>6.2</v>
      </c>
      <c r="O2401">
        <v>-8102818</v>
      </c>
    </row>
    <row r="2402" spans="1:15" x14ac:dyDescent="0.3">
      <c r="A2402" t="s">
        <v>3411</v>
      </c>
      <c r="B2402">
        <v>26</v>
      </c>
      <c r="C2402">
        <v>97</v>
      </c>
      <c r="D2402">
        <v>883887</v>
      </c>
      <c r="E2402" t="s">
        <v>92</v>
      </c>
      <c r="F2402" t="s">
        <v>5696</v>
      </c>
      <c r="G2402" t="s">
        <v>5697</v>
      </c>
      <c r="H2402">
        <v>1201</v>
      </c>
      <c r="I2402">
        <v>14</v>
      </c>
      <c r="J2402" t="s">
        <v>29</v>
      </c>
      <c r="K2402" t="s">
        <v>30</v>
      </c>
      <c r="L2402">
        <v>9000000</v>
      </c>
      <c r="M2402">
        <v>2009</v>
      </c>
      <c r="N2402">
        <v>6.2</v>
      </c>
      <c r="O2402">
        <v>-8116113</v>
      </c>
    </row>
    <row r="2403" spans="1:15" x14ac:dyDescent="0.3">
      <c r="A2403" t="s">
        <v>2005</v>
      </c>
      <c r="B2403">
        <v>15</v>
      </c>
      <c r="C2403">
        <v>113</v>
      </c>
      <c r="D2403">
        <v>2832826</v>
      </c>
      <c r="E2403" t="s">
        <v>699</v>
      </c>
      <c r="F2403" t="s">
        <v>1809</v>
      </c>
      <c r="G2403" t="s">
        <v>5698</v>
      </c>
      <c r="H2403">
        <v>1761</v>
      </c>
      <c r="I2403">
        <v>19</v>
      </c>
      <c r="J2403" t="s">
        <v>29</v>
      </c>
      <c r="K2403" t="s">
        <v>30</v>
      </c>
      <c r="L2403">
        <v>11000000</v>
      </c>
      <c r="M2403">
        <v>1995</v>
      </c>
      <c r="N2403">
        <v>6.2</v>
      </c>
      <c r="O2403">
        <v>-8167174</v>
      </c>
    </row>
    <row r="2404" spans="1:15" x14ac:dyDescent="0.3">
      <c r="A2404" t="s">
        <v>2503</v>
      </c>
      <c r="B2404">
        <v>132</v>
      </c>
      <c r="C2404">
        <v>102</v>
      </c>
      <c r="D2404">
        <v>6409206</v>
      </c>
      <c r="E2404" t="s">
        <v>2765</v>
      </c>
      <c r="F2404" t="s">
        <v>490</v>
      </c>
      <c r="G2404" t="s">
        <v>5699</v>
      </c>
      <c r="H2404">
        <v>32311</v>
      </c>
      <c r="I2404">
        <v>104</v>
      </c>
      <c r="J2404" t="s">
        <v>29</v>
      </c>
      <c r="K2404" t="s">
        <v>30</v>
      </c>
      <c r="L2404">
        <v>15000000</v>
      </c>
      <c r="M2404">
        <v>2008</v>
      </c>
      <c r="N2404">
        <v>6.2</v>
      </c>
      <c r="O2404">
        <v>-8590794</v>
      </c>
    </row>
    <row r="2405" spans="1:15" x14ac:dyDescent="0.3">
      <c r="A2405" t="s">
        <v>3187</v>
      </c>
      <c r="B2405">
        <v>90</v>
      </c>
      <c r="C2405">
        <v>87</v>
      </c>
      <c r="D2405">
        <v>1276984</v>
      </c>
      <c r="E2405" t="s">
        <v>2312</v>
      </c>
      <c r="F2405" t="s">
        <v>2150</v>
      </c>
      <c r="G2405" t="s">
        <v>5700</v>
      </c>
      <c r="H2405">
        <v>11403</v>
      </c>
      <c r="I2405">
        <v>150</v>
      </c>
      <c r="J2405" t="s">
        <v>29</v>
      </c>
      <c r="K2405" t="s">
        <v>241</v>
      </c>
      <c r="L2405">
        <v>10000000</v>
      </c>
      <c r="M2405">
        <v>2000</v>
      </c>
      <c r="N2405">
        <v>6.2</v>
      </c>
      <c r="O2405">
        <v>-8723016</v>
      </c>
    </row>
    <row r="2406" spans="1:15" x14ac:dyDescent="0.3">
      <c r="A2406" t="s">
        <v>1137</v>
      </c>
      <c r="B2406">
        <v>313</v>
      </c>
      <c r="C2406">
        <v>105</v>
      </c>
      <c r="D2406">
        <v>50549107</v>
      </c>
      <c r="E2406" t="s">
        <v>417</v>
      </c>
      <c r="F2406" t="s">
        <v>2453</v>
      </c>
      <c r="G2406" t="s">
        <v>5701</v>
      </c>
      <c r="H2406">
        <v>99035</v>
      </c>
      <c r="I2406">
        <v>289</v>
      </c>
      <c r="J2406" t="s">
        <v>29</v>
      </c>
      <c r="K2406" t="s">
        <v>30</v>
      </c>
      <c r="L2406">
        <v>60000000</v>
      </c>
      <c r="M2406">
        <v>2014</v>
      </c>
      <c r="N2406">
        <v>6.2</v>
      </c>
      <c r="O2406">
        <v>-9450893</v>
      </c>
    </row>
    <row r="2407" spans="1:15" x14ac:dyDescent="0.3">
      <c r="A2407" t="s">
        <v>1072</v>
      </c>
      <c r="B2407">
        <v>164</v>
      </c>
      <c r="C2407">
        <v>102</v>
      </c>
      <c r="D2407">
        <v>25266129</v>
      </c>
      <c r="E2407" t="s">
        <v>699</v>
      </c>
      <c r="F2407" t="s">
        <v>4471</v>
      </c>
      <c r="G2407" t="s">
        <v>5702</v>
      </c>
      <c r="H2407">
        <v>54346</v>
      </c>
      <c r="I2407">
        <v>358</v>
      </c>
      <c r="J2407" t="s">
        <v>29</v>
      </c>
      <c r="K2407" t="s">
        <v>30</v>
      </c>
      <c r="L2407">
        <v>35000000</v>
      </c>
      <c r="M2407">
        <v>2004</v>
      </c>
      <c r="N2407">
        <v>6.2</v>
      </c>
      <c r="O2407">
        <v>-9733871</v>
      </c>
    </row>
    <row r="2408" spans="1:15" x14ac:dyDescent="0.3">
      <c r="A2408" t="s">
        <v>3437</v>
      </c>
      <c r="B2408">
        <v>43</v>
      </c>
      <c r="C2408">
        <v>86</v>
      </c>
      <c r="D2408">
        <v>226792</v>
      </c>
      <c r="E2408" t="s">
        <v>5703</v>
      </c>
      <c r="F2408" t="s">
        <v>294</v>
      </c>
      <c r="G2408" t="s">
        <v>5704</v>
      </c>
      <c r="H2408">
        <v>3080</v>
      </c>
      <c r="I2408">
        <v>44</v>
      </c>
      <c r="J2408" t="s">
        <v>29</v>
      </c>
      <c r="K2408" t="s">
        <v>200</v>
      </c>
      <c r="L2408">
        <v>10000000</v>
      </c>
      <c r="M2408">
        <v>2001</v>
      </c>
      <c r="N2408">
        <v>6.2</v>
      </c>
      <c r="O2408">
        <v>-9773208</v>
      </c>
    </row>
    <row r="2409" spans="1:15" x14ac:dyDescent="0.3">
      <c r="A2409" t="s">
        <v>3896</v>
      </c>
      <c r="B2409">
        <v>117</v>
      </c>
      <c r="C2409">
        <v>86</v>
      </c>
      <c r="D2409">
        <v>45860039</v>
      </c>
      <c r="E2409" t="s">
        <v>5705</v>
      </c>
      <c r="F2409" t="s">
        <v>3495</v>
      </c>
      <c r="G2409" t="s">
        <v>5706</v>
      </c>
      <c r="H2409">
        <v>53118</v>
      </c>
      <c r="I2409">
        <v>221</v>
      </c>
      <c r="J2409" t="s">
        <v>29</v>
      </c>
      <c r="K2409" t="s">
        <v>30</v>
      </c>
      <c r="L2409">
        <v>56000000</v>
      </c>
      <c r="M2409">
        <v>2004</v>
      </c>
      <c r="N2409">
        <v>6.2</v>
      </c>
      <c r="O2409">
        <v>-10139961</v>
      </c>
    </row>
    <row r="2410" spans="1:15" x14ac:dyDescent="0.3">
      <c r="A2410" t="s">
        <v>3366</v>
      </c>
      <c r="B2410">
        <v>10</v>
      </c>
      <c r="C2410">
        <v>121</v>
      </c>
      <c r="D2410">
        <v>229311</v>
      </c>
      <c r="E2410" t="s">
        <v>5707</v>
      </c>
      <c r="F2410" t="s">
        <v>1383</v>
      </c>
      <c r="G2410" t="s">
        <v>5708</v>
      </c>
      <c r="H2410">
        <v>899</v>
      </c>
      <c r="I2410">
        <v>42</v>
      </c>
      <c r="J2410" t="s">
        <v>29</v>
      </c>
      <c r="K2410" t="s">
        <v>408</v>
      </c>
      <c r="L2410">
        <v>11350000</v>
      </c>
      <c r="M2410">
        <v>1999</v>
      </c>
      <c r="N2410">
        <v>6.2</v>
      </c>
      <c r="O2410">
        <v>-11120689</v>
      </c>
    </row>
    <row r="2411" spans="1:15" x14ac:dyDescent="0.3">
      <c r="A2411" t="s">
        <v>2027</v>
      </c>
      <c r="B2411">
        <v>79</v>
      </c>
      <c r="C2411">
        <v>107</v>
      </c>
      <c r="D2411">
        <v>7564000</v>
      </c>
      <c r="E2411" t="s">
        <v>3824</v>
      </c>
      <c r="F2411" t="s">
        <v>1148</v>
      </c>
      <c r="G2411" t="s">
        <v>5709</v>
      </c>
      <c r="H2411">
        <v>54650</v>
      </c>
      <c r="I2411">
        <v>223</v>
      </c>
      <c r="J2411" t="s">
        <v>29</v>
      </c>
      <c r="K2411" t="s">
        <v>30</v>
      </c>
      <c r="L2411">
        <v>20000000</v>
      </c>
      <c r="M2411">
        <v>1995</v>
      </c>
      <c r="N2411">
        <v>6.2</v>
      </c>
      <c r="O2411">
        <v>-12436000</v>
      </c>
    </row>
    <row r="2412" spans="1:15" x14ac:dyDescent="0.3">
      <c r="A2412" t="s">
        <v>3014</v>
      </c>
      <c r="B2412">
        <v>154</v>
      </c>
      <c r="C2412">
        <v>98</v>
      </c>
      <c r="D2412">
        <v>113733726</v>
      </c>
      <c r="E2412" t="s">
        <v>4023</v>
      </c>
      <c r="F2412" t="s">
        <v>313</v>
      </c>
      <c r="G2412" t="s">
        <v>5710</v>
      </c>
      <c r="H2412">
        <v>67223</v>
      </c>
      <c r="I2412">
        <v>126</v>
      </c>
      <c r="J2412" t="s">
        <v>29</v>
      </c>
      <c r="K2412" t="s">
        <v>30</v>
      </c>
      <c r="L2412">
        <v>127000000</v>
      </c>
      <c r="M2412">
        <v>2014</v>
      </c>
      <c r="N2412">
        <v>6.2</v>
      </c>
      <c r="O2412">
        <v>-13266274</v>
      </c>
    </row>
    <row r="2413" spans="1:15" x14ac:dyDescent="0.3">
      <c r="A2413" t="s">
        <v>2835</v>
      </c>
      <c r="B2413">
        <v>167</v>
      </c>
      <c r="C2413">
        <v>109</v>
      </c>
      <c r="D2413">
        <v>13248477</v>
      </c>
      <c r="E2413" t="s">
        <v>211</v>
      </c>
      <c r="F2413" t="s">
        <v>486</v>
      </c>
      <c r="G2413" t="s">
        <v>5711</v>
      </c>
      <c r="H2413">
        <v>60555</v>
      </c>
      <c r="I2413">
        <v>174</v>
      </c>
      <c r="J2413" t="s">
        <v>29</v>
      </c>
      <c r="K2413" t="s">
        <v>30</v>
      </c>
      <c r="L2413">
        <v>27000000</v>
      </c>
      <c r="M2413">
        <v>2009</v>
      </c>
      <c r="N2413">
        <v>6.2</v>
      </c>
      <c r="O2413">
        <v>-13751523</v>
      </c>
    </row>
    <row r="2414" spans="1:15" x14ac:dyDescent="0.3">
      <c r="A2414" t="s">
        <v>3384</v>
      </c>
      <c r="B2414">
        <v>22</v>
      </c>
      <c r="C2414">
        <v>106</v>
      </c>
      <c r="D2414">
        <v>115504</v>
      </c>
      <c r="E2414" t="s">
        <v>699</v>
      </c>
      <c r="F2414" t="s">
        <v>5712</v>
      </c>
      <c r="G2414" t="s">
        <v>5713</v>
      </c>
      <c r="H2414">
        <v>4820</v>
      </c>
      <c r="I2414">
        <v>26</v>
      </c>
      <c r="J2414" t="s">
        <v>29</v>
      </c>
      <c r="K2414" t="s">
        <v>200</v>
      </c>
      <c r="L2414">
        <v>14000000</v>
      </c>
      <c r="M2414">
        <v>2008</v>
      </c>
      <c r="N2414">
        <v>6.2</v>
      </c>
      <c r="O2414">
        <v>-13884496</v>
      </c>
    </row>
    <row r="2415" spans="1:15" x14ac:dyDescent="0.3">
      <c r="A2415" t="s">
        <v>3203</v>
      </c>
      <c r="B2415">
        <v>117</v>
      </c>
      <c r="C2415">
        <v>108</v>
      </c>
      <c r="D2415">
        <v>1039869</v>
      </c>
      <c r="E2415" t="s">
        <v>413</v>
      </c>
      <c r="F2415" t="s">
        <v>150</v>
      </c>
      <c r="G2415" t="s">
        <v>5714</v>
      </c>
      <c r="H2415">
        <v>14757</v>
      </c>
      <c r="I2415">
        <v>51</v>
      </c>
      <c r="J2415" t="s">
        <v>29</v>
      </c>
      <c r="K2415" t="s">
        <v>442</v>
      </c>
      <c r="L2415">
        <v>15000000</v>
      </c>
      <c r="M2415">
        <v>2010</v>
      </c>
      <c r="N2415">
        <v>6.2</v>
      </c>
      <c r="O2415">
        <v>-13960131</v>
      </c>
    </row>
    <row r="2416" spans="1:15" x14ac:dyDescent="0.3">
      <c r="A2416" t="s">
        <v>4991</v>
      </c>
      <c r="B2416">
        <v>20</v>
      </c>
      <c r="C2416">
        <v>105</v>
      </c>
      <c r="D2416">
        <v>10070000</v>
      </c>
      <c r="E2416" t="s">
        <v>699</v>
      </c>
      <c r="F2416" t="s">
        <v>1802</v>
      </c>
      <c r="G2416" t="s">
        <v>5715</v>
      </c>
      <c r="H2416">
        <v>5668</v>
      </c>
      <c r="I2416">
        <v>50</v>
      </c>
      <c r="J2416" t="s">
        <v>29</v>
      </c>
      <c r="K2416" t="s">
        <v>30</v>
      </c>
      <c r="L2416">
        <v>25000000</v>
      </c>
      <c r="M2416">
        <v>1996</v>
      </c>
      <c r="N2416">
        <v>6.2</v>
      </c>
      <c r="O2416">
        <v>-14930000</v>
      </c>
    </row>
    <row r="2417" spans="1:15" x14ac:dyDescent="0.3">
      <c r="A2417" t="s">
        <v>3425</v>
      </c>
      <c r="B2417">
        <v>67</v>
      </c>
      <c r="C2417">
        <v>92</v>
      </c>
      <c r="D2417">
        <v>23091</v>
      </c>
      <c r="E2417" t="s">
        <v>555</v>
      </c>
      <c r="F2417" t="s">
        <v>1367</v>
      </c>
      <c r="G2417" t="s">
        <v>5716</v>
      </c>
      <c r="H2417">
        <v>5664</v>
      </c>
      <c r="I2417">
        <v>42</v>
      </c>
      <c r="J2417" t="s">
        <v>29</v>
      </c>
      <c r="K2417" t="s">
        <v>200</v>
      </c>
      <c r="L2417">
        <v>15000000</v>
      </c>
      <c r="M2417">
        <v>2008</v>
      </c>
      <c r="N2417">
        <v>6.2</v>
      </c>
      <c r="O2417">
        <v>-14976909</v>
      </c>
    </row>
    <row r="2418" spans="1:15" x14ac:dyDescent="0.3">
      <c r="A2418" t="s">
        <v>4628</v>
      </c>
      <c r="B2418">
        <v>129</v>
      </c>
      <c r="C2418">
        <v>100</v>
      </c>
      <c r="D2418">
        <v>6852144</v>
      </c>
      <c r="E2418" t="s">
        <v>1489</v>
      </c>
      <c r="F2418" t="s">
        <v>4897</v>
      </c>
      <c r="G2418" t="s">
        <v>5717</v>
      </c>
      <c r="H2418">
        <v>15169</v>
      </c>
      <c r="I2418">
        <v>213</v>
      </c>
      <c r="J2418" t="s">
        <v>29</v>
      </c>
      <c r="K2418" t="s">
        <v>442</v>
      </c>
      <c r="L2418">
        <v>22000000</v>
      </c>
      <c r="M2418">
        <v>2003</v>
      </c>
      <c r="N2418">
        <v>6.2</v>
      </c>
      <c r="O2418">
        <v>-15147856</v>
      </c>
    </row>
    <row r="2419" spans="1:15" x14ac:dyDescent="0.3">
      <c r="A2419" t="s">
        <v>3382</v>
      </c>
      <c r="B2419">
        <v>298</v>
      </c>
      <c r="C2419">
        <v>109</v>
      </c>
      <c r="D2419">
        <v>19692608</v>
      </c>
      <c r="E2419" t="s">
        <v>208</v>
      </c>
      <c r="F2419" t="s">
        <v>5718</v>
      </c>
      <c r="G2419" t="s">
        <v>5719</v>
      </c>
      <c r="H2419">
        <v>63548</v>
      </c>
      <c r="I2419">
        <v>134</v>
      </c>
      <c r="J2419" t="s">
        <v>29</v>
      </c>
      <c r="K2419" t="s">
        <v>30</v>
      </c>
      <c r="L2419">
        <v>35000000</v>
      </c>
      <c r="M2419">
        <v>2013</v>
      </c>
      <c r="N2419">
        <v>6.2</v>
      </c>
      <c r="O2419">
        <v>-15307392</v>
      </c>
    </row>
    <row r="2420" spans="1:15" x14ac:dyDescent="0.3">
      <c r="A2420" t="s">
        <v>2968</v>
      </c>
      <c r="B2420">
        <v>141</v>
      </c>
      <c r="C2420">
        <v>112</v>
      </c>
      <c r="D2420">
        <v>317125</v>
      </c>
      <c r="E2420" t="s">
        <v>588</v>
      </c>
      <c r="F2420" t="s">
        <v>568</v>
      </c>
      <c r="G2420" t="s">
        <v>5720</v>
      </c>
      <c r="H2420">
        <v>23334</v>
      </c>
      <c r="I2420">
        <v>87</v>
      </c>
      <c r="J2420" t="s">
        <v>29</v>
      </c>
      <c r="K2420" t="s">
        <v>581</v>
      </c>
      <c r="L2420">
        <v>16000000</v>
      </c>
      <c r="M2420">
        <v>2013</v>
      </c>
      <c r="N2420">
        <v>6.2</v>
      </c>
      <c r="O2420">
        <v>-15682875</v>
      </c>
    </row>
    <row r="2421" spans="1:15" x14ac:dyDescent="0.3">
      <c r="A2421" t="s">
        <v>3427</v>
      </c>
      <c r="B2421">
        <v>59</v>
      </c>
      <c r="C2421">
        <v>92</v>
      </c>
      <c r="D2421">
        <v>4002955</v>
      </c>
      <c r="E2421" t="s">
        <v>1081</v>
      </c>
      <c r="F2421" t="s">
        <v>690</v>
      </c>
      <c r="G2421" t="s">
        <v>5721</v>
      </c>
      <c r="H2421">
        <v>33745</v>
      </c>
      <c r="I2421">
        <v>198</v>
      </c>
      <c r="J2421" t="s">
        <v>29</v>
      </c>
      <c r="K2421" t="s">
        <v>30</v>
      </c>
      <c r="L2421">
        <v>20000000</v>
      </c>
      <c r="M2421">
        <v>1999</v>
      </c>
      <c r="N2421">
        <v>6.2</v>
      </c>
      <c r="O2421">
        <v>-15997045</v>
      </c>
    </row>
    <row r="2422" spans="1:15" x14ac:dyDescent="0.3">
      <c r="A2422" t="s">
        <v>3156</v>
      </c>
      <c r="B2422">
        <v>138</v>
      </c>
      <c r="C2422">
        <v>101</v>
      </c>
      <c r="D2422">
        <v>43060566</v>
      </c>
      <c r="E2422" t="s">
        <v>693</v>
      </c>
      <c r="F2422" t="s">
        <v>40</v>
      </c>
      <c r="G2422" t="s">
        <v>5722</v>
      </c>
      <c r="H2422">
        <v>107859</v>
      </c>
      <c r="I2422">
        <v>569</v>
      </c>
      <c r="J2422" t="s">
        <v>29</v>
      </c>
      <c r="K2422" t="s">
        <v>30</v>
      </c>
      <c r="L2422">
        <v>60000000</v>
      </c>
      <c r="M2422">
        <v>2002</v>
      </c>
      <c r="N2422">
        <v>6.2</v>
      </c>
      <c r="O2422">
        <v>-16939434</v>
      </c>
    </row>
    <row r="2423" spans="1:15" x14ac:dyDescent="0.3">
      <c r="A2423" t="s">
        <v>3439</v>
      </c>
      <c r="B2423">
        <v>34</v>
      </c>
      <c r="C2423">
        <v>86</v>
      </c>
      <c r="D2423">
        <v>22717758</v>
      </c>
      <c r="E2423" t="s">
        <v>5723</v>
      </c>
      <c r="F2423" t="s">
        <v>1482</v>
      </c>
      <c r="G2423" t="s">
        <v>5724</v>
      </c>
      <c r="H2423">
        <v>11156</v>
      </c>
      <c r="I2423">
        <v>67</v>
      </c>
      <c r="J2423" t="s">
        <v>29</v>
      </c>
      <c r="K2423" t="s">
        <v>30</v>
      </c>
      <c r="L2423">
        <v>40000000</v>
      </c>
      <c r="M2423">
        <v>1998</v>
      </c>
      <c r="N2423">
        <v>6.2</v>
      </c>
      <c r="O2423">
        <v>-17282242</v>
      </c>
    </row>
    <row r="2424" spans="1:15" x14ac:dyDescent="0.3">
      <c r="A2424" t="s">
        <v>780</v>
      </c>
      <c r="B2424">
        <v>224</v>
      </c>
      <c r="C2424">
        <v>118</v>
      </c>
      <c r="D2424">
        <v>17609982</v>
      </c>
      <c r="E2424" t="s">
        <v>5599</v>
      </c>
      <c r="F2424" t="s">
        <v>339</v>
      </c>
      <c r="G2424" t="s">
        <v>5725</v>
      </c>
      <c r="H2424">
        <v>90046</v>
      </c>
      <c r="I2424">
        <v>141</v>
      </c>
      <c r="J2424" t="s">
        <v>29</v>
      </c>
      <c r="K2424" t="s">
        <v>30</v>
      </c>
      <c r="L2424">
        <v>35000000</v>
      </c>
      <c r="M2424">
        <v>2013</v>
      </c>
      <c r="N2424">
        <v>6.2</v>
      </c>
      <c r="O2424">
        <v>-17390018</v>
      </c>
    </row>
    <row r="2425" spans="1:15" x14ac:dyDescent="0.3">
      <c r="A2425" t="s">
        <v>2225</v>
      </c>
      <c r="B2425">
        <v>211</v>
      </c>
      <c r="C2425">
        <v>125</v>
      </c>
      <c r="D2425">
        <v>40559930</v>
      </c>
      <c r="E2425" t="s">
        <v>4930</v>
      </c>
      <c r="F2425" t="s">
        <v>2153</v>
      </c>
      <c r="G2425" t="s">
        <v>5726</v>
      </c>
      <c r="H2425">
        <v>41727</v>
      </c>
      <c r="I2425">
        <v>184</v>
      </c>
      <c r="J2425" t="s">
        <v>29</v>
      </c>
      <c r="K2425" t="s">
        <v>30</v>
      </c>
      <c r="L2425">
        <v>60000000</v>
      </c>
      <c r="M2425">
        <v>2009</v>
      </c>
      <c r="N2425">
        <v>6.2</v>
      </c>
      <c r="O2425">
        <v>-19440070</v>
      </c>
    </row>
    <row r="2426" spans="1:15" x14ac:dyDescent="0.3">
      <c r="A2426" t="s">
        <v>3399</v>
      </c>
      <c r="B2426">
        <v>21</v>
      </c>
      <c r="C2426">
        <v>101</v>
      </c>
      <c r="D2426">
        <v>375474</v>
      </c>
      <c r="E2426" t="s">
        <v>2204</v>
      </c>
      <c r="F2426" t="s">
        <v>400</v>
      </c>
      <c r="G2426" t="s">
        <v>5727</v>
      </c>
      <c r="H2426">
        <v>2613</v>
      </c>
      <c r="I2426">
        <v>46</v>
      </c>
      <c r="J2426" t="s">
        <v>29</v>
      </c>
      <c r="K2426" t="s">
        <v>30</v>
      </c>
      <c r="L2426">
        <v>20000000</v>
      </c>
      <c r="M2426">
        <v>2005</v>
      </c>
      <c r="N2426">
        <v>6.2</v>
      </c>
      <c r="O2426">
        <v>-19624526</v>
      </c>
    </row>
    <row r="2427" spans="1:15" x14ac:dyDescent="0.3">
      <c r="A2427" t="s">
        <v>3497</v>
      </c>
      <c r="B2427">
        <v>50</v>
      </c>
      <c r="C2427">
        <v>111</v>
      </c>
      <c r="D2427">
        <v>20300000</v>
      </c>
      <c r="E2427" t="s">
        <v>224</v>
      </c>
      <c r="F2427" t="s">
        <v>34</v>
      </c>
      <c r="G2427" t="s">
        <v>5728</v>
      </c>
      <c r="H2427">
        <v>16741</v>
      </c>
      <c r="I2427">
        <v>60</v>
      </c>
      <c r="J2427" t="s">
        <v>29</v>
      </c>
      <c r="K2427" t="s">
        <v>30</v>
      </c>
      <c r="L2427">
        <v>40000000</v>
      </c>
      <c r="M2427">
        <v>1996</v>
      </c>
      <c r="N2427">
        <v>6.2</v>
      </c>
      <c r="O2427">
        <v>-19700000</v>
      </c>
    </row>
    <row r="2428" spans="1:15" x14ac:dyDescent="0.3">
      <c r="A2428" t="s">
        <v>397</v>
      </c>
      <c r="B2428">
        <v>80</v>
      </c>
      <c r="C2428">
        <v>130</v>
      </c>
      <c r="D2428">
        <v>50016394</v>
      </c>
      <c r="E2428" t="s">
        <v>2377</v>
      </c>
      <c r="F2428" t="s">
        <v>2270</v>
      </c>
      <c r="G2428" t="s">
        <v>5729</v>
      </c>
      <c r="H2428">
        <v>106528</v>
      </c>
      <c r="I2428">
        <v>257</v>
      </c>
      <c r="J2428" t="s">
        <v>29</v>
      </c>
      <c r="K2428" t="s">
        <v>30</v>
      </c>
      <c r="L2428">
        <v>70000000</v>
      </c>
      <c r="M2428">
        <v>1993</v>
      </c>
      <c r="N2428">
        <v>6.2</v>
      </c>
      <c r="O2428">
        <v>-19983606</v>
      </c>
    </row>
    <row r="2429" spans="1:15" x14ac:dyDescent="0.3">
      <c r="A2429" t="s">
        <v>3355</v>
      </c>
      <c r="B2429">
        <v>22</v>
      </c>
      <c r="C2429">
        <v>143</v>
      </c>
      <c r="D2429">
        <v>5000000</v>
      </c>
      <c r="E2429" t="s">
        <v>5730</v>
      </c>
      <c r="F2429" t="s">
        <v>5731</v>
      </c>
      <c r="G2429" t="s">
        <v>5732</v>
      </c>
      <c r="H2429">
        <v>1547</v>
      </c>
      <c r="I2429">
        <v>50</v>
      </c>
      <c r="J2429" t="s">
        <v>29</v>
      </c>
      <c r="K2429" t="s">
        <v>30</v>
      </c>
      <c r="L2429">
        <v>25000000</v>
      </c>
      <c r="M2429">
        <v>1970</v>
      </c>
      <c r="N2429">
        <v>6.2</v>
      </c>
      <c r="O2429">
        <v>-20000000</v>
      </c>
    </row>
    <row r="2430" spans="1:15" x14ac:dyDescent="0.3">
      <c r="A2430" t="s">
        <v>986</v>
      </c>
      <c r="B2430">
        <v>227</v>
      </c>
      <c r="C2430">
        <v>92</v>
      </c>
      <c r="D2430">
        <v>14998070</v>
      </c>
      <c r="E2430" t="s">
        <v>1141</v>
      </c>
      <c r="F2430" t="s">
        <v>1539</v>
      </c>
      <c r="G2430" t="s">
        <v>5733</v>
      </c>
      <c r="H2430">
        <v>41170</v>
      </c>
      <c r="I2430">
        <v>298</v>
      </c>
      <c r="J2430" t="s">
        <v>29</v>
      </c>
      <c r="K2430" t="s">
        <v>30</v>
      </c>
      <c r="L2430">
        <v>35000000</v>
      </c>
      <c r="M2430">
        <v>2007</v>
      </c>
      <c r="N2430">
        <v>6.2</v>
      </c>
      <c r="O2430">
        <v>-20001930</v>
      </c>
    </row>
    <row r="2431" spans="1:15" x14ac:dyDescent="0.3">
      <c r="A2431" t="s">
        <v>753</v>
      </c>
      <c r="B2431">
        <v>526</v>
      </c>
      <c r="C2431">
        <v>113</v>
      </c>
      <c r="D2431">
        <v>79711678</v>
      </c>
      <c r="E2431" t="s">
        <v>1610</v>
      </c>
      <c r="F2431" t="s">
        <v>482</v>
      </c>
      <c r="G2431" t="s">
        <v>5734</v>
      </c>
      <c r="H2431">
        <v>199039</v>
      </c>
      <c r="I2431">
        <v>479</v>
      </c>
      <c r="J2431" t="s">
        <v>29</v>
      </c>
      <c r="K2431" t="s">
        <v>30</v>
      </c>
      <c r="L2431">
        <v>100000000</v>
      </c>
      <c r="M2431">
        <v>2012</v>
      </c>
      <c r="N2431">
        <v>6.2</v>
      </c>
      <c r="O2431">
        <v>-20288322</v>
      </c>
    </row>
    <row r="2432" spans="1:15" x14ac:dyDescent="0.3">
      <c r="A2432" t="s">
        <v>1251</v>
      </c>
      <c r="B2432">
        <v>155</v>
      </c>
      <c r="C2432">
        <v>100</v>
      </c>
      <c r="D2432">
        <v>2708188</v>
      </c>
      <c r="E2432" t="s">
        <v>699</v>
      </c>
      <c r="F2432" t="s">
        <v>5735</v>
      </c>
      <c r="G2432" t="s">
        <v>5736</v>
      </c>
      <c r="H2432">
        <v>8924</v>
      </c>
      <c r="I2432">
        <v>43</v>
      </c>
      <c r="J2432" t="s">
        <v>29</v>
      </c>
      <c r="K2432" t="s">
        <v>200</v>
      </c>
      <c r="L2432">
        <v>23000000</v>
      </c>
      <c r="M2432">
        <v>2009</v>
      </c>
      <c r="N2432">
        <v>6.2</v>
      </c>
      <c r="O2432">
        <v>-20291812</v>
      </c>
    </row>
    <row r="2433" spans="1:15" x14ac:dyDescent="0.3">
      <c r="A2433" t="s">
        <v>686</v>
      </c>
      <c r="B2433">
        <v>54</v>
      </c>
      <c r="C2433">
        <v>120</v>
      </c>
      <c r="D2433">
        <v>763044</v>
      </c>
      <c r="E2433" t="s">
        <v>224</v>
      </c>
      <c r="F2433" t="s">
        <v>1006</v>
      </c>
      <c r="G2433" t="s">
        <v>5737</v>
      </c>
      <c r="H2433">
        <v>4257</v>
      </c>
      <c r="I2433">
        <v>52</v>
      </c>
      <c r="J2433" t="s">
        <v>29</v>
      </c>
      <c r="K2433" t="s">
        <v>442</v>
      </c>
      <c r="L2433">
        <v>23000000</v>
      </c>
      <c r="M2433">
        <v>2003</v>
      </c>
      <c r="N2433">
        <v>6.2</v>
      </c>
      <c r="O2433">
        <v>-22236956</v>
      </c>
    </row>
    <row r="2434" spans="1:15" x14ac:dyDescent="0.3">
      <c r="A2434" t="s">
        <v>3358</v>
      </c>
      <c r="B2434">
        <v>209</v>
      </c>
      <c r="C2434">
        <v>131</v>
      </c>
      <c r="D2434">
        <v>27667947</v>
      </c>
      <c r="E2434" t="s">
        <v>208</v>
      </c>
      <c r="F2434" t="s">
        <v>1852</v>
      </c>
      <c r="G2434" t="s">
        <v>5738</v>
      </c>
      <c r="H2434">
        <v>86374</v>
      </c>
      <c r="I2434">
        <v>392</v>
      </c>
      <c r="J2434" t="s">
        <v>29</v>
      </c>
      <c r="K2434" t="s">
        <v>200</v>
      </c>
      <c r="L2434">
        <v>50000000</v>
      </c>
      <c r="M2434">
        <v>2007</v>
      </c>
      <c r="N2434">
        <v>6.2</v>
      </c>
      <c r="O2434">
        <v>-22332053</v>
      </c>
    </row>
    <row r="2435" spans="1:15" x14ac:dyDescent="0.3">
      <c r="A2435" t="s">
        <v>3429</v>
      </c>
      <c r="B2435">
        <v>194</v>
      </c>
      <c r="C2435">
        <v>91</v>
      </c>
      <c r="D2435">
        <v>126597121</v>
      </c>
      <c r="E2435" t="s">
        <v>316</v>
      </c>
      <c r="F2435" t="s">
        <v>167</v>
      </c>
      <c r="G2435" t="s">
        <v>5739</v>
      </c>
      <c r="H2435">
        <v>105902</v>
      </c>
      <c r="I2435">
        <v>206</v>
      </c>
      <c r="J2435" t="s">
        <v>29</v>
      </c>
      <c r="K2435" t="s">
        <v>30</v>
      </c>
      <c r="L2435">
        <v>150000000</v>
      </c>
      <c r="M2435">
        <v>2007</v>
      </c>
      <c r="N2435">
        <v>6.2</v>
      </c>
      <c r="O2435">
        <v>-23402879</v>
      </c>
    </row>
    <row r="2436" spans="1:15" x14ac:dyDescent="0.3">
      <c r="A2436" t="s">
        <v>1801</v>
      </c>
      <c r="B2436">
        <v>224</v>
      </c>
      <c r="C2436">
        <v>128</v>
      </c>
      <c r="D2436">
        <v>3254172</v>
      </c>
      <c r="E2436" t="s">
        <v>832</v>
      </c>
      <c r="F2436" t="s">
        <v>512</v>
      </c>
      <c r="G2436" t="s">
        <v>5740</v>
      </c>
      <c r="H2436">
        <v>29282</v>
      </c>
      <c r="I2436">
        <v>105</v>
      </c>
      <c r="J2436" t="s">
        <v>29</v>
      </c>
      <c r="K2436" t="s">
        <v>30</v>
      </c>
      <c r="L2436">
        <v>28000000</v>
      </c>
      <c r="M2436">
        <v>2013</v>
      </c>
      <c r="N2436">
        <v>6.2</v>
      </c>
      <c r="O2436">
        <v>-24745828</v>
      </c>
    </row>
    <row r="2437" spans="1:15" x14ac:dyDescent="0.3">
      <c r="A2437" t="s">
        <v>780</v>
      </c>
      <c r="B2437">
        <v>134</v>
      </c>
      <c r="C2437">
        <v>135</v>
      </c>
      <c r="D2437">
        <v>32598931</v>
      </c>
      <c r="E2437" t="s">
        <v>417</v>
      </c>
      <c r="F2437" t="s">
        <v>5741</v>
      </c>
      <c r="G2437" t="s">
        <v>5742</v>
      </c>
      <c r="H2437">
        <v>49300</v>
      </c>
      <c r="I2437">
        <v>265</v>
      </c>
      <c r="J2437" t="s">
        <v>29</v>
      </c>
      <c r="K2437" t="s">
        <v>30</v>
      </c>
      <c r="L2437">
        <v>65000000</v>
      </c>
      <c r="M2437">
        <v>2000</v>
      </c>
      <c r="N2437">
        <v>6.2</v>
      </c>
      <c r="O2437">
        <v>-32401069</v>
      </c>
    </row>
    <row r="2438" spans="1:15" x14ac:dyDescent="0.3">
      <c r="A2438" t="s">
        <v>2596</v>
      </c>
      <c r="B2438">
        <v>108</v>
      </c>
      <c r="C2438">
        <v>100</v>
      </c>
      <c r="D2438">
        <v>7204138</v>
      </c>
      <c r="E2438" t="s">
        <v>676</v>
      </c>
      <c r="F2438" t="s">
        <v>5743</v>
      </c>
      <c r="G2438" t="s">
        <v>5744</v>
      </c>
      <c r="H2438">
        <v>34809</v>
      </c>
      <c r="I2438">
        <v>125</v>
      </c>
      <c r="J2438" t="s">
        <v>29</v>
      </c>
      <c r="K2438" t="s">
        <v>30</v>
      </c>
      <c r="L2438">
        <v>41000000</v>
      </c>
      <c r="M2438">
        <v>2011</v>
      </c>
      <c r="N2438">
        <v>6.2</v>
      </c>
      <c r="O2438">
        <v>-33795862</v>
      </c>
    </row>
    <row r="2439" spans="1:15" x14ac:dyDescent="0.3">
      <c r="A2439" t="s">
        <v>2414</v>
      </c>
      <c r="B2439">
        <v>83</v>
      </c>
      <c r="C2439">
        <v>102</v>
      </c>
      <c r="D2439">
        <v>6114237</v>
      </c>
      <c r="E2439" t="s">
        <v>217</v>
      </c>
      <c r="F2439" t="s">
        <v>5538</v>
      </c>
      <c r="G2439" t="s">
        <v>5745</v>
      </c>
      <c r="H2439">
        <v>19986</v>
      </c>
      <c r="I2439">
        <v>207</v>
      </c>
      <c r="J2439" t="s">
        <v>29</v>
      </c>
      <c r="K2439" t="s">
        <v>30</v>
      </c>
      <c r="L2439">
        <v>40000000</v>
      </c>
      <c r="M2439">
        <v>2001</v>
      </c>
      <c r="N2439">
        <v>6.2</v>
      </c>
      <c r="O2439">
        <v>-33885763</v>
      </c>
    </row>
    <row r="2440" spans="1:15" x14ac:dyDescent="0.3">
      <c r="A2440" t="s">
        <v>3511</v>
      </c>
      <c r="B2440">
        <v>104</v>
      </c>
      <c r="C2440">
        <v>108</v>
      </c>
      <c r="D2440">
        <v>22433915</v>
      </c>
      <c r="E2440" t="s">
        <v>140</v>
      </c>
      <c r="F2440" t="s">
        <v>44</v>
      </c>
      <c r="G2440" t="s">
        <v>5746</v>
      </c>
      <c r="H2440">
        <v>21319</v>
      </c>
      <c r="I2440">
        <v>166</v>
      </c>
      <c r="J2440" t="s">
        <v>29</v>
      </c>
      <c r="K2440" t="s">
        <v>30</v>
      </c>
      <c r="L2440">
        <v>60000000</v>
      </c>
      <c r="M2440">
        <v>2002</v>
      </c>
      <c r="N2440">
        <v>6.2</v>
      </c>
      <c r="O2440">
        <v>-37566085</v>
      </c>
    </row>
    <row r="2441" spans="1:15" x14ac:dyDescent="0.3">
      <c r="A2441" t="s">
        <v>2279</v>
      </c>
      <c r="B2441">
        <v>59</v>
      </c>
      <c r="C2441">
        <v>115</v>
      </c>
      <c r="D2441">
        <v>10556196</v>
      </c>
      <c r="E2441" t="s">
        <v>208</v>
      </c>
      <c r="F2441" t="s">
        <v>5747</v>
      </c>
      <c r="G2441" t="s">
        <v>5748</v>
      </c>
      <c r="H2441">
        <v>16562</v>
      </c>
      <c r="I2441">
        <v>73</v>
      </c>
      <c r="J2441" t="s">
        <v>29</v>
      </c>
      <c r="K2441" t="s">
        <v>30</v>
      </c>
      <c r="L2441">
        <v>50000000</v>
      </c>
      <c r="M2441">
        <v>1997</v>
      </c>
      <c r="N2441">
        <v>6.2</v>
      </c>
      <c r="O2441">
        <v>-39443804</v>
      </c>
    </row>
    <row r="2442" spans="1:15" x14ac:dyDescent="0.3">
      <c r="A2442" t="s">
        <v>2149</v>
      </c>
      <c r="B2442">
        <v>107</v>
      </c>
      <c r="C2442">
        <v>105</v>
      </c>
      <c r="D2442">
        <v>16991902</v>
      </c>
      <c r="E2442" t="s">
        <v>220</v>
      </c>
      <c r="F2442" t="s">
        <v>4209</v>
      </c>
      <c r="G2442" t="s">
        <v>5749</v>
      </c>
      <c r="H2442">
        <v>34592</v>
      </c>
      <c r="I2442">
        <v>191</v>
      </c>
      <c r="J2442" t="s">
        <v>29</v>
      </c>
      <c r="K2442" t="s">
        <v>30</v>
      </c>
      <c r="L2442">
        <v>57000000</v>
      </c>
      <c r="M2442">
        <v>2001</v>
      </c>
      <c r="N2442">
        <v>6.2</v>
      </c>
      <c r="O2442">
        <v>-40008098</v>
      </c>
    </row>
    <row r="2443" spans="1:15" x14ac:dyDescent="0.3">
      <c r="A2443" t="s">
        <v>1770</v>
      </c>
      <c r="B2443">
        <v>231</v>
      </c>
      <c r="C2443">
        <v>124</v>
      </c>
      <c r="D2443">
        <v>19445217</v>
      </c>
      <c r="E2443" t="s">
        <v>1066</v>
      </c>
      <c r="F2443" t="s">
        <v>5750</v>
      </c>
      <c r="G2443" t="s">
        <v>5751</v>
      </c>
      <c r="H2443">
        <v>67796</v>
      </c>
      <c r="I2443">
        <v>258</v>
      </c>
      <c r="J2443" t="s">
        <v>29</v>
      </c>
      <c r="K2443" t="s">
        <v>30</v>
      </c>
      <c r="L2443">
        <v>60000000</v>
      </c>
      <c r="M2443">
        <v>2013</v>
      </c>
      <c r="N2443">
        <v>6.2</v>
      </c>
      <c r="O2443">
        <v>-40554783</v>
      </c>
    </row>
    <row r="2444" spans="1:15" x14ac:dyDescent="0.3">
      <c r="A2444" t="s">
        <v>604</v>
      </c>
      <c r="B2444">
        <v>492</v>
      </c>
      <c r="C2444">
        <v>117</v>
      </c>
      <c r="D2444">
        <v>58607007</v>
      </c>
      <c r="E2444" t="s">
        <v>2211</v>
      </c>
      <c r="F2444" t="s">
        <v>1482</v>
      </c>
      <c r="G2444" t="s">
        <v>5752</v>
      </c>
      <c r="H2444">
        <v>182899</v>
      </c>
      <c r="I2444">
        <v>630</v>
      </c>
      <c r="J2444" t="s">
        <v>29</v>
      </c>
      <c r="K2444" t="s">
        <v>30</v>
      </c>
      <c r="L2444">
        <v>100000000</v>
      </c>
      <c r="M2444">
        <v>2014</v>
      </c>
      <c r="N2444">
        <v>6.2</v>
      </c>
      <c r="O2444">
        <v>-41392993</v>
      </c>
    </row>
    <row r="2445" spans="1:15" x14ac:dyDescent="0.3">
      <c r="A2445" t="s">
        <v>604</v>
      </c>
      <c r="B2445">
        <v>492</v>
      </c>
      <c r="C2445">
        <v>117</v>
      </c>
      <c r="D2445">
        <v>58607007</v>
      </c>
      <c r="E2445" t="s">
        <v>2211</v>
      </c>
      <c r="F2445" t="s">
        <v>1482</v>
      </c>
      <c r="G2445" t="s">
        <v>5752</v>
      </c>
      <c r="H2445">
        <v>182910</v>
      </c>
      <c r="I2445">
        <v>630</v>
      </c>
      <c r="J2445" t="s">
        <v>29</v>
      </c>
      <c r="K2445" t="s">
        <v>30</v>
      </c>
      <c r="L2445">
        <v>100000000</v>
      </c>
      <c r="M2445">
        <v>2014</v>
      </c>
      <c r="N2445">
        <v>6.2</v>
      </c>
      <c r="O2445">
        <v>-41392993</v>
      </c>
    </row>
    <row r="2446" spans="1:15" x14ac:dyDescent="0.3">
      <c r="A2446" t="s">
        <v>3393</v>
      </c>
      <c r="B2446">
        <v>135</v>
      </c>
      <c r="C2446">
        <v>103</v>
      </c>
      <c r="D2446">
        <v>13395939</v>
      </c>
      <c r="E2446" t="s">
        <v>699</v>
      </c>
      <c r="F2446" t="s">
        <v>2685</v>
      </c>
      <c r="G2446" t="s">
        <v>5753</v>
      </c>
      <c r="H2446">
        <v>43442</v>
      </c>
      <c r="I2446">
        <v>146</v>
      </c>
      <c r="J2446" t="s">
        <v>29</v>
      </c>
      <c r="K2446" t="s">
        <v>200</v>
      </c>
      <c r="L2446">
        <v>60000000</v>
      </c>
      <c r="M2446">
        <v>2004</v>
      </c>
      <c r="N2446">
        <v>6.2</v>
      </c>
      <c r="O2446">
        <v>-46604061</v>
      </c>
    </row>
    <row r="2447" spans="1:15" x14ac:dyDescent="0.3">
      <c r="A2447" t="s">
        <v>3160</v>
      </c>
      <c r="B2447">
        <v>127</v>
      </c>
      <c r="C2447">
        <v>128</v>
      </c>
      <c r="D2447">
        <v>7221458</v>
      </c>
      <c r="E2447" t="s">
        <v>224</v>
      </c>
      <c r="F2447" t="s">
        <v>351</v>
      </c>
      <c r="G2447" t="s">
        <v>5754</v>
      </c>
      <c r="H2447">
        <v>20740</v>
      </c>
      <c r="I2447">
        <v>178</v>
      </c>
      <c r="J2447" t="s">
        <v>29</v>
      </c>
      <c r="K2447" t="s">
        <v>227</v>
      </c>
      <c r="L2447">
        <v>55000000</v>
      </c>
      <c r="M2447">
        <v>2006</v>
      </c>
      <c r="N2447">
        <v>6.2</v>
      </c>
      <c r="O2447">
        <v>-47778542</v>
      </c>
    </row>
    <row r="2448" spans="1:15" x14ac:dyDescent="0.3">
      <c r="A2448" t="s">
        <v>2734</v>
      </c>
      <c r="B2448">
        <v>81</v>
      </c>
      <c r="C2448">
        <v>95</v>
      </c>
      <c r="D2448">
        <v>13596911</v>
      </c>
      <c r="E2448" t="s">
        <v>5755</v>
      </c>
      <c r="F2448" t="s">
        <v>392</v>
      </c>
      <c r="G2448" t="s">
        <v>5756</v>
      </c>
      <c r="H2448">
        <v>25572</v>
      </c>
      <c r="I2448">
        <v>123</v>
      </c>
      <c r="J2448" t="s">
        <v>29</v>
      </c>
      <c r="K2448" t="s">
        <v>30</v>
      </c>
      <c r="L2448">
        <v>70000000</v>
      </c>
      <c r="M2448">
        <v>2001</v>
      </c>
      <c r="N2448">
        <v>6.2</v>
      </c>
      <c r="O2448">
        <v>-56403089</v>
      </c>
    </row>
    <row r="2449" spans="1:15" x14ac:dyDescent="0.3">
      <c r="A2449" t="s">
        <v>3368</v>
      </c>
      <c r="B2449">
        <v>189</v>
      </c>
      <c r="C2449">
        <v>118</v>
      </c>
      <c r="D2449">
        <v>22451</v>
      </c>
      <c r="E2449" t="s">
        <v>5757</v>
      </c>
      <c r="F2449" t="s">
        <v>4214</v>
      </c>
      <c r="G2449" t="s">
        <v>5758</v>
      </c>
      <c r="H2449">
        <v>41288</v>
      </c>
      <c r="I2449">
        <v>126</v>
      </c>
      <c r="J2449" t="s">
        <v>29</v>
      </c>
      <c r="K2449" t="s">
        <v>30</v>
      </c>
      <c r="L2449">
        <v>60000000</v>
      </c>
      <c r="M2449">
        <v>2014</v>
      </c>
      <c r="N2449">
        <v>6.2</v>
      </c>
      <c r="O2449">
        <v>-59977549</v>
      </c>
    </row>
    <row r="2450" spans="1:15" x14ac:dyDescent="0.3">
      <c r="A2450" t="s">
        <v>3378</v>
      </c>
      <c r="B2450">
        <v>110</v>
      </c>
      <c r="C2450">
        <v>110</v>
      </c>
      <c r="D2450">
        <v>102055</v>
      </c>
      <c r="E2450" t="s">
        <v>533</v>
      </c>
      <c r="F2450" t="s">
        <v>5759</v>
      </c>
      <c r="G2450" t="s">
        <v>5760</v>
      </c>
      <c r="H2450">
        <v>24570</v>
      </c>
      <c r="I2450">
        <v>72</v>
      </c>
      <c r="J2450" t="s">
        <v>179</v>
      </c>
      <c r="K2450" t="s">
        <v>3042</v>
      </c>
      <c r="L2450">
        <v>300000000</v>
      </c>
      <c r="M2450">
        <v>2008</v>
      </c>
      <c r="N2450">
        <v>6.2</v>
      </c>
      <c r="O2450">
        <v>-299897945</v>
      </c>
    </row>
    <row r="2451" spans="1:15" x14ac:dyDescent="0.3">
      <c r="A2451" t="s">
        <v>3111</v>
      </c>
      <c r="B2451">
        <v>227</v>
      </c>
      <c r="C2451">
        <v>93</v>
      </c>
      <c r="D2451">
        <v>320706665</v>
      </c>
      <c r="E2451" t="s">
        <v>296</v>
      </c>
      <c r="F2451" t="s">
        <v>2025</v>
      </c>
      <c r="G2451" t="s">
        <v>5761</v>
      </c>
      <c r="H2451">
        <v>211971</v>
      </c>
      <c r="I2451">
        <v>326</v>
      </c>
      <c r="J2451" t="s">
        <v>29</v>
      </c>
      <c r="K2451" t="s">
        <v>30</v>
      </c>
      <c r="L2451">
        <v>160000000</v>
      </c>
      <c r="M2451">
        <v>2007</v>
      </c>
      <c r="N2451">
        <v>6.1</v>
      </c>
      <c r="O2451">
        <v>160706665</v>
      </c>
    </row>
    <row r="2452" spans="1:15" x14ac:dyDescent="0.3">
      <c r="A2452" t="s">
        <v>3737</v>
      </c>
      <c r="B2452">
        <v>108</v>
      </c>
      <c r="C2452">
        <v>90</v>
      </c>
      <c r="D2452">
        <v>161487252</v>
      </c>
      <c r="E2452" t="s">
        <v>1941</v>
      </c>
      <c r="F2452" t="s">
        <v>1823</v>
      </c>
      <c r="G2452" t="s">
        <v>5762</v>
      </c>
      <c r="H2452">
        <v>119450</v>
      </c>
      <c r="I2452">
        <v>300</v>
      </c>
      <c r="J2452" t="s">
        <v>29</v>
      </c>
      <c r="K2452" t="s">
        <v>30</v>
      </c>
      <c r="L2452">
        <v>20000000</v>
      </c>
      <c r="M2452">
        <v>1998</v>
      </c>
      <c r="N2452">
        <v>6.1</v>
      </c>
      <c r="O2452">
        <v>141487252</v>
      </c>
    </row>
    <row r="2453" spans="1:15" x14ac:dyDescent="0.3">
      <c r="A2453" t="s">
        <v>959</v>
      </c>
      <c r="B2453">
        <v>324</v>
      </c>
      <c r="C2453">
        <v>110</v>
      </c>
      <c r="D2453">
        <v>113709992</v>
      </c>
      <c r="E2453" t="s">
        <v>73</v>
      </c>
      <c r="F2453" t="s">
        <v>2300</v>
      </c>
      <c r="G2453" t="s">
        <v>5763</v>
      </c>
      <c r="H2453">
        <v>108843</v>
      </c>
      <c r="I2453">
        <v>281</v>
      </c>
      <c r="J2453" t="s">
        <v>29</v>
      </c>
      <c r="K2453" t="s">
        <v>30</v>
      </c>
      <c r="L2453">
        <v>7000000</v>
      </c>
      <c r="M2453">
        <v>2012</v>
      </c>
      <c r="N2453">
        <v>6.1</v>
      </c>
      <c r="O2453">
        <v>106709992</v>
      </c>
    </row>
    <row r="2454" spans="1:15" x14ac:dyDescent="0.3">
      <c r="A2454" t="s">
        <v>3509</v>
      </c>
      <c r="B2454">
        <v>145</v>
      </c>
      <c r="C2454">
        <v>96</v>
      </c>
      <c r="D2454">
        <v>150315155</v>
      </c>
      <c r="E2454" t="s">
        <v>1669</v>
      </c>
      <c r="F2454" t="s">
        <v>1586</v>
      </c>
      <c r="G2454" t="s">
        <v>5764</v>
      </c>
      <c r="H2454">
        <v>54010</v>
      </c>
      <c r="I2454">
        <v>130</v>
      </c>
      <c r="J2454" t="s">
        <v>29</v>
      </c>
      <c r="K2454" t="s">
        <v>30</v>
      </c>
      <c r="L2454">
        <v>50000000</v>
      </c>
      <c r="M2454">
        <v>2015</v>
      </c>
      <c r="N2454">
        <v>6.1</v>
      </c>
      <c r="O2454">
        <v>100315155</v>
      </c>
    </row>
    <row r="2455" spans="1:15" x14ac:dyDescent="0.3">
      <c r="A2455" t="s">
        <v>4158</v>
      </c>
      <c r="B2455">
        <v>48</v>
      </c>
      <c r="C2455">
        <v>129</v>
      </c>
      <c r="D2455">
        <v>121945720</v>
      </c>
      <c r="E2455" t="s">
        <v>5765</v>
      </c>
      <c r="F2455" t="s">
        <v>2769</v>
      </c>
      <c r="G2455" t="s">
        <v>5766</v>
      </c>
      <c r="H2455">
        <v>89972</v>
      </c>
      <c r="I2455">
        <v>126</v>
      </c>
      <c r="J2455" t="s">
        <v>29</v>
      </c>
      <c r="K2455" t="s">
        <v>30</v>
      </c>
      <c r="L2455">
        <v>25000000</v>
      </c>
      <c r="M2455">
        <v>1992</v>
      </c>
      <c r="N2455">
        <v>6.1</v>
      </c>
      <c r="O2455">
        <v>96945720</v>
      </c>
    </row>
    <row r="2456" spans="1:15" x14ac:dyDescent="0.3">
      <c r="A2456" t="s">
        <v>3054</v>
      </c>
      <c r="B2456">
        <v>51</v>
      </c>
      <c r="C2456">
        <v>95</v>
      </c>
      <c r="D2456">
        <v>94900000</v>
      </c>
      <c r="E2456" t="s">
        <v>875</v>
      </c>
      <c r="F2456" t="s">
        <v>5767</v>
      </c>
      <c r="G2456" t="s">
        <v>5768</v>
      </c>
      <c r="H2456">
        <v>35172</v>
      </c>
      <c r="I2456">
        <v>128</v>
      </c>
      <c r="J2456" t="s">
        <v>29</v>
      </c>
      <c r="K2456" t="s">
        <v>30</v>
      </c>
      <c r="L2456">
        <v>4000000</v>
      </c>
      <c r="M2456">
        <v>1983</v>
      </c>
      <c r="N2456">
        <v>6.1</v>
      </c>
      <c r="O2456">
        <v>90900000</v>
      </c>
    </row>
    <row r="2457" spans="1:15" x14ac:dyDescent="0.3">
      <c r="A2457" t="s">
        <v>2103</v>
      </c>
      <c r="B2457">
        <v>237</v>
      </c>
      <c r="C2457">
        <v>123</v>
      </c>
      <c r="D2457">
        <v>215397307</v>
      </c>
      <c r="E2457" t="s">
        <v>715</v>
      </c>
      <c r="F2457" t="s">
        <v>649</v>
      </c>
      <c r="G2457" t="s">
        <v>5769</v>
      </c>
      <c r="H2457">
        <v>242188</v>
      </c>
      <c r="I2457">
        <v>1426</v>
      </c>
      <c r="J2457" t="s">
        <v>29</v>
      </c>
      <c r="K2457" t="s">
        <v>30</v>
      </c>
      <c r="L2457">
        <v>125000000</v>
      </c>
      <c r="M2457">
        <v>2000</v>
      </c>
      <c r="N2457">
        <v>6.1</v>
      </c>
      <c r="O2457">
        <v>90397307</v>
      </c>
    </row>
    <row r="2458" spans="1:15" x14ac:dyDescent="0.3">
      <c r="A2458" t="s">
        <v>3117</v>
      </c>
      <c r="B2458">
        <v>97</v>
      </c>
      <c r="C2458">
        <v>108</v>
      </c>
      <c r="D2458">
        <v>127214072</v>
      </c>
      <c r="E2458" t="s">
        <v>289</v>
      </c>
      <c r="F2458" t="s">
        <v>2848</v>
      </c>
      <c r="G2458" t="s">
        <v>5770</v>
      </c>
      <c r="H2458">
        <v>83786</v>
      </c>
      <c r="I2458">
        <v>392</v>
      </c>
      <c r="J2458" t="s">
        <v>29</v>
      </c>
      <c r="K2458" t="s">
        <v>30</v>
      </c>
      <c r="L2458">
        <v>38000000</v>
      </c>
      <c r="M2458">
        <v>2002</v>
      </c>
      <c r="N2458">
        <v>6.1</v>
      </c>
      <c r="O2458">
        <v>89214072</v>
      </c>
    </row>
    <row r="2459" spans="1:15" x14ac:dyDescent="0.3">
      <c r="A2459" t="s">
        <v>3082</v>
      </c>
      <c r="B2459">
        <v>129</v>
      </c>
      <c r="C2459">
        <v>97</v>
      </c>
      <c r="D2459">
        <v>110222438</v>
      </c>
      <c r="E2459" t="s">
        <v>5771</v>
      </c>
      <c r="F2459" t="s">
        <v>841</v>
      </c>
      <c r="G2459" t="s">
        <v>5772</v>
      </c>
      <c r="H2459">
        <v>96693</v>
      </c>
      <c r="I2459">
        <v>271</v>
      </c>
      <c r="J2459" t="s">
        <v>29</v>
      </c>
      <c r="K2459" t="s">
        <v>30</v>
      </c>
      <c r="L2459">
        <v>26000000</v>
      </c>
      <c r="M2459">
        <v>2003</v>
      </c>
      <c r="N2459">
        <v>6.1</v>
      </c>
      <c r="O2459">
        <v>84222438</v>
      </c>
    </row>
    <row r="2460" spans="1:15" x14ac:dyDescent="0.3">
      <c r="A2460" t="s">
        <v>2460</v>
      </c>
      <c r="B2460">
        <v>101</v>
      </c>
      <c r="C2460">
        <v>112</v>
      </c>
      <c r="D2460">
        <v>91038276</v>
      </c>
      <c r="E2460" t="s">
        <v>875</v>
      </c>
      <c r="F2460" t="s">
        <v>5381</v>
      </c>
      <c r="G2460" t="s">
        <v>5773</v>
      </c>
      <c r="H2460">
        <v>47876</v>
      </c>
      <c r="I2460">
        <v>320</v>
      </c>
      <c r="J2460" t="s">
        <v>29</v>
      </c>
      <c r="K2460" t="s">
        <v>30</v>
      </c>
      <c r="L2460">
        <v>13000000</v>
      </c>
      <c r="M2460">
        <v>2001</v>
      </c>
      <c r="N2460">
        <v>6.1</v>
      </c>
      <c r="O2460">
        <v>78038276</v>
      </c>
    </row>
    <row r="2461" spans="1:15" x14ac:dyDescent="0.3">
      <c r="A2461" t="s">
        <v>1750</v>
      </c>
      <c r="B2461">
        <v>195</v>
      </c>
      <c r="C2461">
        <v>120</v>
      </c>
      <c r="D2461">
        <v>101334374</v>
      </c>
      <c r="E2461" t="s">
        <v>2463</v>
      </c>
      <c r="F2461" t="s">
        <v>2685</v>
      </c>
      <c r="G2461" t="s">
        <v>5774</v>
      </c>
      <c r="H2461">
        <v>124941</v>
      </c>
      <c r="I2461">
        <v>488</v>
      </c>
      <c r="J2461" t="s">
        <v>29</v>
      </c>
      <c r="K2461" t="s">
        <v>30</v>
      </c>
      <c r="L2461">
        <v>24000000</v>
      </c>
      <c r="M2461">
        <v>1997</v>
      </c>
      <c r="N2461">
        <v>6.1</v>
      </c>
      <c r="O2461">
        <v>77334374</v>
      </c>
    </row>
    <row r="2462" spans="1:15" x14ac:dyDescent="0.3">
      <c r="A2462" t="s">
        <v>3525</v>
      </c>
      <c r="B2462">
        <v>165</v>
      </c>
      <c r="C2462">
        <v>109</v>
      </c>
      <c r="D2462">
        <v>78845130</v>
      </c>
      <c r="E2462" t="s">
        <v>4075</v>
      </c>
      <c r="F2462" t="s">
        <v>5775</v>
      </c>
      <c r="G2462" t="s">
        <v>5776</v>
      </c>
      <c r="H2462">
        <v>17596</v>
      </c>
      <c r="I2462">
        <v>94</v>
      </c>
      <c r="J2462" t="s">
        <v>29</v>
      </c>
      <c r="K2462" t="s">
        <v>241</v>
      </c>
      <c r="L2462">
        <v>10000000</v>
      </c>
      <c r="M2462">
        <v>2016</v>
      </c>
      <c r="N2462">
        <v>6.1</v>
      </c>
      <c r="O2462">
        <v>68845130</v>
      </c>
    </row>
    <row r="2463" spans="1:15" x14ac:dyDescent="0.3">
      <c r="A2463" t="s">
        <v>2673</v>
      </c>
      <c r="B2463">
        <v>125</v>
      </c>
      <c r="C2463">
        <v>120</v>
      </c>
      <c r="D2463">
        <v>140459099</v>
      </c>
      <c r="E2463" t="s">
        <v>5777</v>
      </c>
      <c r="F2463" t="s">
        <v>27</v>
      </c>
      <c r="G2463" t="s">
        <v>5778</v>
      </c>
      <c r="H2463">
        <v>135601</v>
      </c>
      <c r="I2463">
        <v>493</v>
      </c>
      <c r="J2463" t="s">
        <v>29</v>
      </c>
      <c r="K2463" t="s">
        <v>30</v>
      </c>
      <c r="L2463">
        <v>75000000</v>
      </c>
      <c r="M2463">
        <v>1998</v>
      </c>
      <c r="N2463">
        <v>6.1</v>
      </c>
      <c r="O2463">
        <v>65459099</v>
      </c>
    </row>
    <row r="2464" spans="1:15" x14ac:dyDescent="0.3">
      <c r="A2464" t="s">
        <v>2992</v>
      </c>
      <c r="B2464">
        <v>25</v>
      </c>
      <c r="C2464">
        <v>109</v>
      </c>
      <c r="D2464">
        <v>69800000</v>
      </c>
      <c r="E2464" t="s">
        <v>5629</v>
      </c>
      <c r="F2464" t="s">
        <v>306</v>
      </c>
      <c r="G2464" t="s">
        <v>5779</v>
      </c>
      <c r="H2464">
        <v>18140</v>
      </c>
      <c r="I2464">
        <v>60</v>
      </c>
      <c r="J2464" t="s">
        <v>29</v>
      </c>
      <c r="K2464" t="s">
        <v>30</v>
      </c>
      <c r="L2464">
        <v>10000000</v>
      </c>
      <c r="M2464">
        <v>1980</v>
      </c>
      <c r="N2464">
        <v>6.1</v>
      </c>
      <c r="O2464">
        <v>59800000</v>
      </c>
    </row>
    <row r="2465" spans="1:15" x14ac:dyDescent="0.3">
      <c r="A2465" t="s">
        <v>1907</v>
      </c>
      <c r="B2465">
        <v>191</v>
      </c>
      <c r="C2465">
        <v>184</v>
      </c>
      <c r="D2465">
        <v>198539855</v>
      </c>
      <c r="E2465" t="s">
        <v>3028</v>
      </c>
      <c r="F2465" t="s">
        <v>3010</v>
      </c>
      <c r="G2465" t="s">
        <v>5780</v>
      </c>
      <c r="H2465">
        <v>254111</v>
      </c>
      <c r="I2465">
        <v>1999</v>
      </c>
      <c r="J2465" t="s">
        <v>29</v>
      </c>
      <c r="K2465" t="s">
        <v>30</v>
      </c>
      <c r="L2465">
        <v>140000000</v>
      </c>
      <c r="M2465">
        <v>2001</v>
      </c>
      <c r="N2465">
        <v>6.1</v>
      </c>
      <c r="O2465">
        <v>58539855</v>
      </c>
    </row>
    <row r="2466" spans="1:15" x14ac:dyDescent="0.3">
      <c r="A2466" t="s">
        <v>4146</v>
      </c>
      <c r="B2466">
        <v>139</v>
      </c>
      <c r="C2466">
        <v>105</v>
      </c>
      <c r="D2466">
        <v>77264926</v>
      </c>
      <c r="E2466" t="s">
        <v>1669</v>
      </c>
      <c r="F2466" t="s">
        <v>5781</v>
      </c>
      <c r="G2466" t="s">
        <v>5782</v>
      </c>
      <c r="H2466">
        <v>21176</v>
      </c>
      <c r="I2466">
        <v>107</v>
      </c>
      <c r="J2466" t="s">
        <v>29</v>
      </c>
      <c r="K2466" t="s">
        <v>30</v>
      </c>
      <c r="L2466">
        <v>25000000</v>
      </c>
      <c r="M2466">
        <v>2012</v>
      </c>
      <c r="N2466">
        <v>6.1</v>
      </c>
      <c r="O2466">
        <v>52264926</v>
      </c>
    </row>
    <row r="2467" spans="1:15" x14ac:dyDescent="0.3">
      <c r="A2467" t="s">
        <v>2121</v>
      </c>
      <c r="B2467">
        <v>208</v>
      </c>
      <c r="C2467">
        <v>88</v>
      </c>
      <c r="D2467">
        <v>190418803</v>
      </c>
      <c r="E2467" t="s">
        <v>5783</v>
      </c>
      <c r="F2467" t="s">
        <v>665</v>
      </c>
      <c r="G2467" t="s">
        <v>5784</v>
      </c>
      <c r="H2467">
        <v>270207</v>
      </c>
      <c r="I2467">
        <v>606</v>
      </c>
      <c r="J2467" t="s">
        <v>29</v>
      </c>
      <c r="K2467" t="s">
        <v>30</v>
      </c>
      <c r="L2467">
        <v>140000000</v>
      </c>
      <c r="M2467">
        <v>2002</v>
      </c>
      <c r="N2467">
        <v>6.1</v>
      </c>
      <c r="O2467">
        <v>50418803</v>
      </c>
    </row>
    <row r="2468" spans="1:15" x14ac:dyDescent="0.3">
      <c r="A2468" t="s">
        <v>4631</v>
      </c>
      <c r="B2468">
        <v>55</v>
      </c>
      <c r="C2468">
        <v>98</v>
      </c>
      <c r="D2468">
        <v>57176582</v>
      </c>
      <c r="E2468" t="s">
        <v>676</v>
      </c>
      <c r="F2468" t="s">
        <v>5785</v>
      </c>
      <c r="G2468" t="s">
        <v>5786</v>
      </c>
      <c r="H2468">
        <v>27492</v>
      </c>
      <c r="I2468">
        <v>84</v>
      </c>
      <c r="J2468" t="s">
        <v>29</v>
      </c>
      <c r="K2468" t="s">
        <v>30</v>
      </c>
      <c r="L2468">
        <v>9500000</v>
      </c>
      <c r="M2468">
        <v>2000</v>
      </c>
      <c r="N2468">
        <v>6.1</v>
      </c>
      <c r="O2468">
        <v>47676582</v>
      </c>
    </row>
    <row r="2469" spans="1:15" x14ac:dyDescent="0.3">
      <c r="A2469" t="s">
        <v>3746</v>
      </c>
      <c r="B2469">
        <v>175</v>
      </c>
      <c r="C2469">
        <v>111</v>
      </c>
      <c r="D2469">
        <v>76806312</v>
      </c>
      <c r="E2469" t="s">
        <v>289</v>
      </c>
      <c r="F2469" t="s">
        <v>1921</v>
      </c>
      <c r="G2469" t="s">
        <v>5787</v>
      </c>
      <c r="H2469">
        <v>124501</v>
      </c>
      <c r="I2469">
        <v>154</v>
      </c>
      <c r="J2469" t="s">
        <v>29</v>
      </c>
      <c r="K2469" t="s">
        <v>30</v>
      </c>
      <c r="L2469">
        <v>30000000</v>
      </c>
      <c r="M2469">
        <v>2008</v>
      </c>
      <c r="N2469">
        <v>6.1</v>
      </c>
      <c r="O2469">
        <v>46806312</v>
      </c>
    </row>
    <row r="2470" spans="1:15" x14ac:dyDescent="0.3">
      <c r="A2470" t="s">
        <v>3661</v>
      </c>
      <c r="B2470">
        <v>41</v>
      </c>
      <c r="C2470">
        <v>78</v>
      </c>
      <c r="D2470">
        <v>76501438</v>
      </c>
      <c r="E2470" t="s">
        <v>3666</v>
      </c>
      <c r="F2470" t="s">
        <v>5788</v>
      </c>
      <c r="G2470" t="s">
        <v>5789</v>
      </c>
      <c r="H2470">
        <v>8146</v>
      </c>
      <c r="I2470">
        <v>49</v>
      </c>
      <c r="J2470" t="s">
        <v>29</v>
      </c>
      <c r="K2470" t="s">
        <v>227</v>
      </c>
      <c r="L2470">
        <v>30000000</v>
      </c>
      <c r="M2470">
        <v>2000</v>
      </c>
      <c r="N2470">
        <v>6.1</v>
      </c>
      <c r="O2470">
        <v>46501438</v>
      </c>
    </row>
    <row r="2471" spans="1:15" x14ac:dyDescent="0.3">
      <c r="A2471" t="s">
        <v>3252</v>
      </c>
      <c r="B2471">
        <v>148</v>
      </c>
      <c r="C2471">
        <v>101</v>
      </c>
      <c r="D2471">
        <v>80276912</v>
      </c>
      <c r="E2471" t="s">
        <v>289</v>
      </c>
      <c r="F2471" t="s">
        <v>5790</v>
      </c>
      <c r="G2471" t="s">
        <v>5791</v>
      </c>
      <c r="H2471">
        <v>140740</v>
      </c>
      <c r="I2471">
        <v>151</v>
      </c>
      <c r="J2471" t="s">
        <v>29</v>
      </c>
      <c r="K2471" t="s">
        <v>30</v>
      </c>
      <c r="L2471">
        <v>35000000</v>
      </c>
      <c r="M2471">
        <v>2008</v>
      </c>
      <c r="N2471">
        <v>6.1</v>
      </c>
      <c r="O2471">
        <v>45276912</v>
      </c>
    </row>
    <row r="2472" spans="1:15" x14ac:dyDescent="0.3">
      <c r="A2472" t="s">
        <v>4621</v>
      </c>
      <c r="B2472">
        <v>358</v>
      </c>
      <c r="C2472">
        <v>114</v>
      </c>
      <c r="D2472">
        <v>155181732</v>
      </c>
      <c r="E2472" t="s">
        <v>1050</v>
      </c>
      <c r="F2472" t="s">
        <v>3495</v>
      </c>
      <c r="G2472" t="s">
        <v>5792</v>
      </c>
      <c r="H2472">
        <v>147497</v>
      </c>
      <c r="I2472">
        <v>499</v>
      </c>
      <c r="J2472" t="s">
        <v>29</v>
      </c>
      <c r="K2472" t="s">
        <v>30</v>
      </c>
      <c r="L2472">
        <v>110000000</v>
      </c>
      <c r="M2472">
        <v>2015</v>
      </c>
      <c r="N2472">
        <v>6.1</v>
      </c>
      <c r="O2472">
        <v>45181732</v>
      </c>
    </row>
    <row r="2473" spans="1:15" x14ac:dyDescent="0.3">
      <c r="A2473" t="s">
        <v>3606</v>
      </c>
      <c r="B2473">
        <v>242</v>
      </c>
      <c r="C2473">
        <v>97</v>
      </c>
      <c r="D2473">
        <v>52200504</v>
      </c>
      <c r="E2473" t="s">
        <v>1453</v>
      </c>
      <c r="F2473" t="s">
        <v>3700</v>
      </c>
      <c r="G2473" t="s">
        <v>5793</v>
      </c>
      <c r="H2473">
        <v>54190</v>
      </c>
      <c r="I2473">
        <v>183</v>
      </c>
      <c r="J2473" t="s">
        <v>29</v>
      </c>
      <c r="K2473" t="s">
        <v>442</v>
      </c>
      <c r="L2473">
        <v>10000000</v>
      </c>
      <c r="M2473">
        <v>2015</v>
      </c>
      <c r="N2473">
        <v>6.1</v>
      </c>
      <c r="O2473">
        <v>42200504</v>
      </c>
    </row>
    <row r="2474" spans="1:15" x14ac:dyDescent="0.3">
      <c r="A2474" t="s">
        <v>1962</v>
      </c>
      <c r="B2474">
        <v>156</v>
      </c>
      <c r="C2474">
        <v>94</v>
      </c>
      <c r="D2474">
        <v>59573085</v>
      </c>
      <c r="E2474" t="s">
        <v>4368</v>
      </c>
      <c r="F2474" t="s">
        <v>4369</v>
      </c>
      <c r="G2474" t="s">
        <v>5794</v>
      </c>
      <c r="H2474">
        <v>13562</v>
      </c>
      <c r="I2474">
        <v>103</v>
      </c>
      <c r="J2474" t="s">
        <v>29</v>
      </c>
      <c r="K2474" t="s">
        <v>30</v>
      </c>
      <c r="L2474">
        <v>18000000</v>
      </c>
      <c r="M2474">
        <v>2016</v>
      </c>
      <c r="N2474">
        <v>6.1</v>
      </c>
      <c r="O2474">
        <v>41573085</v>
      </c>
    </row>
    <row r="2475" spans="1:15" x14ac:dyDescent="0.3">
      <c r="A2475" t="s">
        <v>3645</v>
      </c>
      <c r="B2475">
        <v>5</v>
      </c>
      <c r="C2475">
        <v>86</v>
      </c>
      <c r="D2475">
        <v>39552600</v>
      </c>
      <c r="E2475" t="s">
        <v>5795</v>
      </c>
      <c r="F2475" t="s">
        <v>5796</v>
      </c>
      <c r="G2475" t="s">
        <v>5797</v>
      </c>
      <c r="H2475">
        <v>3411</v>
      </c>
      <c r="I2475">
        <v>36</v>
      </c>
      <c r="J2475" t="s">
        <v>29</v>
      </c>
      <c r="K2475" t="s">
        <v>30</v>
      </c>
      <c r="L2475">
        <v>500000</v>
      </c>
      <c r="M2475">
        <v>1974</v>
      </c>
      <c r="N2475">
        <v>6.1</v>
      </c>
      <c r="O2475">
        <v>39052600</v>
      </c>
    </row>
    <row r="2476" spans="1:15" x14ac:dyDescent="0.3">
      <c r="A2476" t="s">
        <v>4052</v>
      </c>
      <c r="B2476">
        <v>90</v>
      </c>
      <c r="C2476">
        <v>100</v>
      </c>
      <c r="D2476">
        <v>48637684</v>
      </c>
      <c r="E2476" t="s">
        <v>289</v>
      </c>
      <c r="F2476" t="s">
        <v>3423</v>
      </c>
      <c r="G2476" t="s">
        <v>5798</v>
      </c>
      <c r="H2476">
        <v>16979</v>
      </c>
      <c r="I2476">
        <v>42</v>
      </c>
      <c r="J2476" t="s">
        <v>29</v>
      </c>
      <c r="K2476" t="s">
        <v>30</v>
      </c>
      <c r="L2476">
        <v>12500000</v>
      </c>
      <c r="M2476">
        <v>2014</v>
      </c>
      <c r="N2476">
        <v>6.1</v>
      </c>
      <c r="O2476">
        <v>36137684</v>
      </c>
    </row>
    <row r="2477" spans="1:15" x14ac:dyDescent="0.3">
      <c r="A2477" t="s">
        <v>5107</v>
      </c>
      <c r="B2477">
        <v>37</v>
      </c>
      <c r="C2477">
        <v>117</v>
      </c>
      <c r="D2477">
        <v>49121934</v>
      </c>
      <c r="E2477" t="s">
        <v>699</v>
      </c>
      <c r="F2477" t="s">
        <v>3077</v>
      </c>
      <c r="G2477" t="s">
        <v>5799</v>
      </c>
      <c r="H2477">
        <v>6528</v>
      </c>
      <c r="I2477">
        <v>32</v>
      </c>
      <c r="J2477" t="s">
        <v>29</v>
      </c>
      <c r="K2477" t="s">
        <v>30</v>
      </c>
      <c r="L2477">
        <v>13000000</v>
      </c>
      <c r="M2477">
        <v>2007</v>
      </c>
      <c r="N2477">
        <v>6.1</v>
      </c>
      <c r="O2477">
        <v>36121934</v>
      </c>
    </row>
    <row r="2478" spans="1:15" x14ac:dyDescent="0.3">
      <c r="A2478" t="s">
        <v>4559</v>
      </c>
      <c r="B2478">
        <v>118</v>
      </c>
      <c r="C2478">
        <v>101</v>
      </c>
      <c r="D2478">
        <v>93307796</v>
      </c>
      <c r="E2478" t="s">
        <v>289</v>
      </c>
      <c r="F2478" t="s">
        <v>5800</v>
      </c>
      <c r="G2478" t="s">
        <v>5801</v>
      </c>
      <c r="H2478">
        <v>85673</v>
      </c>
      <c r="I2478">
        <v>269</v>
      </c>
      <c r="J2478" t="s">
        <v>29</v>
      </c>
      <c r="K2478" t="s">
        <v>30</v>
      </c>
      <c r="L2478">
        <v>60000000</v>
      </c>
      <c r="M2478">
        <v>2002</v>
      </c>
      <c r="N2478">
        <v>6.1</v>
      </c>
      <c r="O2478">
        <v>33307796</v>
      </c>
    </row>
    <row r="2479" spans="1:15" x14ac:dyDescent="0.3">
      <c r="A2479" t="s">
        <v>4569</v>
      </c>
      <c r="B2479">
        <v>31</v>
      </c>
      <c r="C2479">
        <v>101</v>
      </c>
      <c r="D2479">
        <v>53146000</v>
      </c>
      <c r="E2479" t="s">
        <v>208</v>
      </c>
      <c r="F2479" t="s">
        <v>5499</v>
      </c>
      <c r="G2479" t="s">
        <v>5802</v>
      </c>
      <c r="H2479">
        <v>9845</v>
      </c>
      <c r="I2479">
        <v>77</v>
      </c>
      <c r="J2479" t="s">
        <v>29</v>
      </c>
      <c r="K2479" t="s">
        <v>30</v>
      </c>
      <c r="L2479">
        <v>20000000</v>
      </c>
      <c r="M2479">
        <v>1996</v>
      </c>
      <c r="N2479">
        <v>6.1</v>
      </c>
      <c r="O2479">
        <v>33146000</v>
      </c>
    </row>
    <row r="2480" spans="1:15" x14ac:dyDescent="0.3">
      <c r="A2480" t="s">
        <v>481</v>
      </c>
      <c r="B2480">
        <v>125</v>
      </c>
      <c r="C2480">
        <v>123</v>
      </c>
      <c r="D2480">
        <v>66808615</v>
      </c>
      <c r="E2480" t="s">
        <v>5803</v>
      </c>
      <c r="F2480" t="s">
        <v>221</v>
      </c>
      <c r="G2480" t="s">
        <v>5804</v>
      </c>
      <c r="H2480">
        <v>87351</v>
      </c>
      <c r="I2480">
        <v>344</v>
      </c>
      <c r="J2480" t="s">
        <v>29</v>
      </c>
      <c r="K2480" t="s">
        <v>30</v>
      </c>
      <c r="L2480">
        <v>34000000</v>
      </c>
      <c r="M2480">
        <v>2001</v>
      </c>
      <c r="N2480">
        <v>6.1</v>
      </c>
      <c r="O2480">
        <v>32808615</v>
      </c>
    </row>
    <row r="2481" spans="1:15" x14ac:dyDescent="0.3">
      <c r="A2481" t="s">
        <v>4738</v>
      </c>
      <c r="B2481">
        <v>70</v>
      </c>
      <c r="C2481">
        <v>115</v>
      </c>
      <c r="D2481">
        <v>55973336</v>
      </c>
      <c r="E2481" t="s">
        <v>1576</v>
      </c>
      <c r="F2481" t="s">
        <v>924</v>
      </c>
      <c r="G2481" t="s">
        <v>5805</v>
      </c>
      <c r="H2481">
        <v>57040</v>
      </c>
      <c r="I2481">
        <v>365</v>
      </c>
      <c r="J2481" t="s">
        <v>29</v>
      </c>
      <c r="K2481" t="s">
        <v>30</v>
      </c>
      <c r="L2481">
        <v>25000000</v>
      </c>
      <c r="M2481">
        <v>2000</v>
      </c>
      <c r="N2481">
        <v>6.1</v>
      </c>
      <c r="O2481">
        <v>30973336</v>
      </c>
    </row>
    <row r="2482" spans="1:15" x14ac:dyDescent="0.3">
      <c r="A2482" t="s">
        <v>1948</v>
      </c>
      <c r="B2482">
        <v>144</v>
      </c>
      <c r="C2482">
        <v>99</v>
      </c>
      <c r="D2482">
        <v>109993847</v>
      </c>
      <c r="E2482" t="s">
        <v>3376</v>
      </c>
      <c r="F2482" t="s">
        <v>1823</v>
      </c>
      <c r="G2482" t="s">
        <v>5806</v>
      </c>
      <c r="H2482">
        <v>72326</v>
      </c>
      <c r="I2482">
        <v>116</v>
      </c>
      <c r="J2482" t="s">
        <v>29</v>
      </c>
      <c r="K2482" t="s">
        <v>30</v>
      </c>
      <c r="L2482">
        <v>80000000</v>
      </c>
      <c r="M2482">
        <v>2008</v>
      </c>
      <c r="N2482">
        <v>6.1</v>
      </c>
      <c r="O2482">
        <v>29993847</v>
      </c>
    </row>
    <row r="2483" spans="1:15" x14ac:dyDescent="0.3">
      <c r="A2483" t="s">
        <v>934</v>
      </c>
      <c r="B2483">
        <v>173</v>
      </c>
      <c r="C2483">
        <v>101</v>
      </c>
      <c r="D2483">
        <v>88200225</v>
      </c>
      <c r="E2483" t="s">
        <v>338</v>
      </c>
      <c r="F2483" t="s">
        <v>5807</v>
      </c>
      <c r="G2483" t="s">
        <v>5808</v>
      </c>
      <c r="H2483">
        <v>120795</v>
      </c>
      <c r="I2483">
        <v>308</v>
      </c>
      <c r="J2483" t="s">
        <v>29</v>
      </c>
      <c r="K2483" t="s">
        <v>30</v>
      </c>
      <c r="L2483">
        <v>60000000</v>
      </c>
      <c r="M2483">
        <v>2004</v>
      </c>
      <c r="N2483">
        <v>6.1</v>
      </c>
      <c r="O2483">
        <v>28200225</v>
      </c>
    </row>
    <row r="2484" spans="1:15" x14ac:dyDescent="0.3">
      <c r="A2484" t="s">
        <v>3591</v>
      </c>
      <c r="B2484">
        <v>204</v>
      </c>
      <c r="C2484">
        <v>99</v>
      </c>
      <c r="D2484">
        <v>58879132</v>
      </c>
      <c r="E2484" t="s">
        <v>1929</v>
      </c>
      <c r="F2484" t="s">
        <v>464</v>
      </c>
      <c r="G2484" t="s">
        <v>5809</v>
      </c>
      <c r="H2484">
        <v>66123</v>
      </c>
      <c r="I2484">
        <v>219</v>
      </c>
      <c r="J2484" t="s">
        <v>29</v>
      </c>
      <c r="K2484" t="s">
        <v>30</v>
      </c>
      <c r="L2484">
        <v>31000000</v>
      </c>
      <c r="M2484">
        <v>2015</v>
      </c>
      <c r="N2484">
        <v>6.1</v>
      </c>
      <c r="O2484">
        <v>27879132</v>
      </c>
    </row>
    <row r="2485" spans="1:15" x14ac:dyDescent="0.3">
      <c r="A2485" t="s">
        <v>2342</v>
      </c>
      <c r="B2485">
        <v>190</v>
      </c>
      <c r="C2485">
        <v>90</v>
      </c>
      <c r="D2485">
        <v>37470017</v>
      </c>
      <c r="E2485" t="s">
        <v>2463</v>
      </c>
      <c r="F2485" t="s">
        <v>306</v>
      </c>
      <c r="G2485" t="s">
        <v>5810</v>
      </c>
      <c r="H2485">
        <v>86890</v>
      </c>
      <c r="I2485">
        <v>985</v>
      </c>
      <c r="J2485" t="s">
        <v>29</v>
      </c>
      <c r="K2485" t="s">
        <v>227</v>
      </c>
      <c r="L2485">
        <v>10000000</v>
      </c>
      <c r="M2485">
        <v>2001</v>
      </c>
      <c r="N2485">
        <v>6.1</v>
      </c>
      <c r="O2485">
        <v>27470017</v>
      </c>
    </row>
    <row r="2486" spans="1:15" x14ac:dyDescent="0.3">
      <c r="A2486" t="s">
        <v>3650</v>
      </c>
      <c r="B2486">
        <v>19</v>
      </c>
      <c r="C2486">
        <v>84</v>
      </c>
      <c r="D2486">
        <v>27979400</v>
      </c>
      <c r="E2486" t="s">
        <v>2113</v>
      </c>
      <c r="F2486" t="s">
        <v>5345</v>
      </c>
      <c r="G2486" t="s">
        <v>5811</v>
      </c>
      <c r="H2486">
        <v>37611</v>
      </c>
      <c r="I2486">
        <v>72</v>
      </c>
      <c r="J2486" t="s">
        <v>29</v>
      </c>
      <c r="K2486" t="s">
        <v>30</v>
      </c>
      <c r="L2486">
        <v>8200000</v>
      </c>
      <c r="M2486">
        <v>1993</v>
      </c>
      <c r="N2486">
        <v>6.1</v>
      </c>
      <c r="O2486">
        <v>19779400</v>
      </c>
    </row>
    <row r="2487" spans="1:15" x14ac:dyDescent="0.3">
      <c r="A2487" t="s">
        <v>3689</v>
      </c>
      <c r="B2487">
        <v>119</v>
      </c>
      <c r="C2487">
        <v>98</v>
      </c>
      <c r="D2487">
        <v>56044241</v>
      </c>
      <c r="E2487" t="s">
        <v>519</v>
      </c>
      <c r="F2487" t="s">
        <v>3010</v>
      </c>
      <c r="G2487" t="s">
        <v>5812</v>
      </c>
      <c r="H2487">
        <v>122187</v>
      </c>
      <c r="I2487">
        <v>339</v>
      </c>
      <c r="J2487" t="s">
        <v>29</v>
      </c>
      <c r="K2487" t="s">
        <v>30</v>
      </c>
      <c r="L2487">
        <v>37000000</v>
      </c>
      <c r="M2487">
        <v>2004</v>
      </c>
      <c r="N2487">
        <v>6.1</v>
      </c>
      <c r="O2487">
        <v>19044241</v>
      </c>
    </row>
    <row r="2488" spans="1:15" x14ac:dyDescent="0.3">
      <c r="A2488" t="s">
        <v>2988</v>
      </c>
      <c r="B2488">
        <v>264</v>
      </c>
      <c r="C2488">
        <v>133</v>
      </c>
      <c r="D2488">
        <v>160201106</v>
      </c>
      <c r="E2488" t="s">
        <v>715</v>
      </c>
      <c r="F2488" t="s">
        <v>2018</v>
      </c>
      <c r="G2488" t="s">
        <v>5813</v>
      </c>
      <c r="H2488">
        <v>169914</v>
      </c>
      <c r="I2488">
        <v>1185</v>
      </c>
      <c r="J2488" t="s">
        <v>29</v>
      </c>
      <c r="K2488" t="s">
        <v>200</v>
      </c>
      <c r="L2488">
        <v>142000000</v>
      </c>
      <c r="M2488">
        <v>2002</v>
      </c>
      <c r="N2488">
        <v>6.1</v>
      </c>
      <c r="O2488">
        <v>18201106</v>
      </c>
    </row>
    <row r="2489" spans="1:15" x14ac:dyDescent="0.3">
      <c r="A2489" t="s">
        <v>3615</v>
      </c>
      <c r="B2489">
        <v>164</v>
      </c>
      <c r="C2489">
        <v>94</v>
      </c>
      <c r="D2489">
        <v>26049082</v>
      </c>
      <c r="E2489" t="s">
        <v>289</v>
      </c>
      <c r="F2489" t="s">
        <v>5814</v>
      </c>
      <c r="G2489" t="s">
        <v>5815</v>
      </c>
      <c r="H2489">
        <v>76791</v>
      </c>
      <c r="I2489">
        <v>100</v>
      </c>
      <c r="J2489" t="s">
        <v>29</v>
      </c>
      <c r="K2489" t="s">
        <v>30</v>
      </c>
      <c r="L2489">
        <v>8000000</v>
      </c>
      <c r="M2489">
        <v>2014</v>
      </c>
      <c r="N2489">
        <v>6.1</v>
      </c>
      <c r="O2489">
        <v>18049082</v>
      </c>
    </row>
    <row r="2490" spans="1:15" x14ac:dyDescent="0.3">
      <c r="A2490" t="s">
        <v>4154</v>
      </c>
      <c r="B2490">
        <v>242</v>
      </c>
      <c r="C2490">
        <v>87</v>
      </c>
      <c r="D2490">
        <v>19100000</v>
      </c>
      <c r="E2490" t="s">
        <v>211</v>
      </c>
      <c r="F2490" t="s">
        <v>5816</v>
      </c>
      <c r="G2490" t="s">
        <v>5817</v>
      </c>
      <c r="H2490">
        <v>39690</v>
      </c>
      <c r="I2490">
        <v>394</v>
      </c>
      <c r="J2490" t="s">
        <v>29</v>
      </c>
      <c r="K2490" t="s">
        <v>30</v>
      </c>
      <c r="L2490">
        <v>1250000</v>
      </c>
      <c r="M2490">
        <v>1981</v>
      </c>
      <c r="N2490">
        <v>6.1</v>
      </c>
      <c r="O2490">
        <v>17850000</v>
      </c>
    </row>
    <row r="2491" spans="1:15" x14ac:dyDescent="0.3">
      <c r="A2491" t="s">
        <v>2286</v>
      </c>
      <c r="B2491">
        <v>165</v>
      </c>
      <c r="C2491">
        <v>110</v>
      </c>
      <c r="D2491">
        <v>39263506</v>
      </c>
      <c r="E2491" t="s">
        <v>208</v>
      </c>
      <c r="F2491" t="s">
        <v>3757</v>
      </c>
      <c r="G2491" t="s">
        <v>5818</v>
      </c>
      <c r="H2491">
        <v>40469</v>
      </c>
      <c r="I2491">
        <v>135</v>
      </c>
      <c r="J2491" t="s">
        <v>29</v>
      </c>
      <c r="K2491" t="s">
        <v>30</v>
      </c>
      <c r="L2491">
        <v>22000000</v>
      </c>
      <c r="M2491">
        <v>2008</v>
      </c>
      <c r="N2491">
        <v>6.1</v>
      </c>
      <c r="O2491">
        <v>17263506</v>
      </c>
    </row>
    <row r="2492" spans="1:15" x14ac:dyDescent="0.3">
      <c r="A2492" t="s">
        <v>3989</v>
      </c>
      <c r="B2492">
        <v>103</v>
      </c>
      <c r="C2492">
        <v>90</v>
      </c>
      <c r="D2492">
        <v>31585300</v>
      </c>
      <c r="E2492" t="s">
        <v>289</v>
      </c>
      <c r="F2492" t="s">
        <v>5819</v>
      </c>
      <c r="G2492" t="s">
        <v>5820</v>
      </c>
      <c r="H2492">
        <v>38248</v>
      </c>
      <c r="I2492">
        <v>250</v>
      </c>
      <c r="J2492" t="s">
        <v>29</v>
      </c>
      <c r="K2492" t="s">
        <v>30</v>
      </c>
      <c r="L2492">
        <v>15000000</v>
      </c>
      <c r="M2492">
        <v>2005</v>
      </c>
      <c r="N2492">
        <v>6.1</v>
      </c>
      <c r="O2492">
        <v>16585300</v>
      </c>
    </row>
    <row r="2493" spans="1:15" x14ac:dyDescent="0.3">
      <c r="A2493" t="s">
        <v>3633</v>
      </c>
      <c r="B2493">
        <v>40</v>
      </c>
      <c r="C2493">
        <v>90</v>
      </c>
      <c r="D2493">
        <v>22235901</v>
      </c>
      <c r="E2493" t="s">
        <v>289</v>
      </c>
      <c r="F2493" t="s">
        <v>2190</v>
      </c>
      <c r="G2493" t="s">
        <v>5821</v>
      </c>
      <c r="H2493">
        <v>4339</v>
      </c>
      <c r="I2493">
        <v>31</v>
      </c>
      <c r="J2493" t="s">
        <v>29</v>
      </c>
      <c r="K2493" t="s">
        <v>30</v>
      </c>
      <c r="L2493">
        <v>6000000</v>
      </c>
      <c r="M2493">
        <v>2001</v>
      </c>
      <c r="N2493">
        <v>6.1</v>
      </c>
      <c r="O2493">
        <v>16235901</v>
      </c>
    </row>
    <row r="2494" spans="1:15" x14ac:dyDescent="0.3">
      <c r="A2494" t="s">
        <v>3291</v>
      </c>
      <c r="B2494">
        <v>196</v>
      </c>
      <c r="C2494">
        <v>93</v>
      </c>
      <c r="D2494">
        <v>21197315</v>
      </c>
      <c r="E2494" t="s">
        <v>211</v>
      </c>
      <c r="F2494" t="s">
        <v>5822</v>
      </c>
      <c r="G2494" t="s">
        <v>5823</v>
      </c>
      <c r="H2494">
        <v>49948</v>
      </c>
      <c r="I2494">
        <v>211</v>
      </c>
      <c r="J2494" t="s">
        <v>29</v>
      </c>
      <c r="K2494" t="s">
        <v>30</v>
      </c>
      <c r="L2494">
        <v>5000000</v>
      </c>
      <c r="M2494">
        <v>2014</v>
      </c>
      <c r="N2494">
        <v>6.1</v>
      </c>
      <c r="O2494">
        <v>16197315</v>
      </c>
    </row>
    <row r="2495" spans="1:15" x14ac:dyDescent="0.3">
      <c r="A2495" t="s">
        <v>2549</v>
      </c>
      <c r="B2495">
        <v>29</v>
      </c>
      <c r="C2495">
        <v>97</v>
      </c>
      <c r="D2495">
        <v>41067398</v>
      </c>
      <c r="E2495" t="s">
        <v>1562</v>
      </c>
      <c r="F2495" t="s">
        <v>5824</v>
      </c>
      <c r="G2495" t="s">
        <v>5825</v>
      </c>
      <c r="H2495">
        <v>22748</v>
      </c>
      <c r="I2495">
        <v>41</v>
      </c>
      <c r="J2495" t="s">
        <v>29</v>
      </c>
      <c r="K2495" t="s">
        <v>30</v>
      </c>
      <c r="L2495">
        <v>25000000</v>
      </c>
      <c r="M2495">
        <v>1997</v>
      </c>
      <c r="N2495">
        <v>6.1</v>
      </c>
      <c r="O2495">
        <v>16067398</v>
      </c>
    </row>
    <row r="2496" spans="1:15" x14ac:dyDescent="0.3">
      <c r="A2496" t="s">
        <v>3625</v>
      </c>
      <c r="B2496">
        <v>57</v>
      </c>
      <c r="C2496">
        <v>91</v>
      </c>
      <c r="D2496">
        <v>27052167</v>
      </c>
      <c r="E2496" t="s">
        <v>1562</v>
      </c>
      <c r="F2496" t="s">
        <v>1223</v>
      </c>
      <c r="G2496" t="s">
        <v>5826</v>
      </c>
      <c r="H2496">
        <v>24834</v>
      </c>
      <c r="I2496">
        <v>168</v>
      </c>
      <c r="J2496" t="s">
        <v>29</v>
      </c>
      <c r="K2496" t="s">
        <v>30</v>
      </c>
      <c r="L2496">
        <v>13000000</v>
      </c>
      <c r="M2496">
        <v>1998</v>
      </c>
      <c r="N2496">
        <v>6.1</v>
      </c>
      <c r="O2496">
        <v>14052167</v>
      </c>
    </row>
    <row r="2497" spans="1:15" x14ac:dyDescent="0.3">
      <c r="A2497" t="s">
        <v>2446</v>
      </c>
      <c r="B2497">
        <v>100</v>
      </c>
      <c r="C2497">
        <v>108</v>
      </c>
      <c r="D2497">
        <v>53955614</v>
      </c>
      <c r="E2497" t="s">
        <v>5827</v>
      </c>
      <c r="F2497" t="s">
        <v>2639</v>
      </c>
      <c r="G2497" t="s">
        <v>5828</v>
      </c>
      <c r="H2497">
        <v>77415</v>
      </c>
      <c r="I2497">
        <v>139</v>
      </c>
      <c r="J2497" t="s">
        <v>29</v>
      </c>
      <c r="K2497" t="s">
        <v>30</v>
      </c>
      <c r="L2497">
        <v>40000000</v>
      </c>
      <c r="M2497">
        <v>1998</v>
      </c>
      <c r="N2497">
        <v>6.1</v>
      </c>
      <c r="O2497">
        <v>13955614</v>
      </c>
    </row>
    <row r="2498" spans="1:15" x14ac:dyDescent="0.3">
      <c r="A2498" t="s">
        <v>3587</v>
      </c>
      <c r="B2498">
        <v>176</v>
      </c>
      <c r="C2498">
        <v>100</v>
      </c>
      <c r="D2498">
        <v>13746550</v>
      </c>
      <c r="E2498" t="s">
        <v>5502</v>
      </c>
      <c r="F2498" t="s">
        <v>486</v>
      </c>
      <c r="G2498" t="s">
        <v>5829</v>
      </c>
      <c r="H2498">
        <v>29322</v>
      </c>
      <c r="I2498">
        <v>104</v>
      </c>
      <c r="J2498" t="s">
        <v>29</v>
      </c>
      <c r="K2498" t="s">
        <v>30</v>
      </c>
      <c r="L2498">
        <v>2000000</v>
      </c>
      <c r="M2498">
        <v>2012</v>
      </c>
      <c r="N2498">
        <v>6.1</v>
      </c>
      <c r="O2498">
        <v>11746550</v>
      </c>
    </row>
    <row r="2499" spans="1:15" x14ac:dyDescent="0.3">
      <c r="A2499" t="s">
        <v>2221</v>
      </c>
      <c r="B2499">
        <v>135</v>
      </c>
      <c r="C2499">
        <v>90</v>
      </c>
      <c r="D2499">
        <v>110332737</v>
      </c>
      <c r="E2499" t="s">
        <v>338</v>
      </c>
      <c r="F2499" t="s">
        <v>1777</v>
      </c>
      <c r="G2499" t="s">
        <v>5830</v>
      </c>
      <c r="H2499">
        <v>110788</v>
      </c>
      <c r="I2499">
        <v>258</v>
      </c>
      <c r="J2499" t="s">
        <v>29</v>
      </c>
      <c r="K2499" t="s">
        <v>30</v>
      </c>
      <c r="L2499">
        <v>100000000</v>
      </c>
      <c r="M2499">
        <v>2005</v>
      </c>
      <c r="N2499">
        <v>6.1</v>
      </c>
      <c r="O2499">
        <v>10332737</v>
      </c>
    </row>
    <row r="2500" spans="1:15" x14ac:dyDescent="0.3">
      <c r="A2500" t="s">
        <v>2827</v>
      </c>
      <c r="B2500">
        <v>86</v>
      </c>
      <c r="C2500">
        <v>104</v>
      </c>
      <c r="D2500">
        <v>69688384</v>
      </c>
      <c r="E2500" t="s">
        <v>4122</v>
      </c>
      <c r="F2500" t="s">
        <v>55</v>
      </c>
      <c r="G2500" t="s">
        <v>5831</v>
      </c>
      <c r="H2500">
        <v>34473</v>
      </c>
      <c r="I2500">
        <v>139</v>
      </c>
      <c r="J2500" t="s">
        <v>29</v>
      </c>
      <c r="K2500" t="s">
        <v>30</v>
      </c>
      <c r="L2500">
        <v>60000000</v>
      </c>
      <c r="M2500">
        <v>2000</v>
      </c>
      <c r="N2500">
        <v>6.1</v>
      </c>
      <c r="O2500">
        <v>9688384</v>
      </c>
    </row>
    <row r="2501" spans="1:15" x14ac:dyDescent="0.3">
      <c r="A2501" t="s">
        <v>1213</v>
      </c>
      <c r="B2501">
        <v>220</v>
      </c>
      <c r="C2501">
        <v>83</v>
      </c>
      <c r="D2501">
        <v>37053924</v>
      </c>
      <c r="E2501" t="s">
        <v>2113</v>
      </c>
      <c r="F2501" t="s">
        <v>5832</v>
      </c>
      <c r="G2501" t="s">
        <v>5833</v>
      </c>
      <c r="H2501">
        <v>77935</v>
      </c>
      <c r="I2501">
        <v>122</v>
      </c>
      <c r="J2501" t="s">
        <v>29</v>
      </c>
      <c r="K2501" t="s">
        <v>227</v>
      </c>
      <c r="L2501">
        <v>28000000</v>
      </c>
      <c r="M2501">
        <v>2011</v>
      </c>
      <c r="N2501">
        <v>6.1</v>
      </c>
      <c r="O2501">
        <v>9053924</v>
      </c>
    </row>
    <row r="2502" spans="1:15" x14ac:dyDescent="0.3">
      <c r="A2502" t="s">
        <v>3552</v>
      </c>
      <c r="B2502">
        <v>148</v>
      </c>
      <c r="C2502">
        <v>110</v>
      </c>
      <c r="D2502">
        <v>46813366</v>
      </c>
      <c r="E2502" t="s">
        <v>289</v>
      </c>
      <c r="F2502" t="s">
        <v>5664</v>
      </c>
      <c r="G2502" t="s">
        <v>5834</v>
      </c>
      <c r="H2502">
        <v>39440</v>
      </c>
      <c r="I2502">
        <v>83</v>
      </c>
      <c r="J2502" t="s">
        <v>29</v>
      </c>
      <c r="K2502" t="s">
        <v>30</v>
      </c>
      <c r="L2502">
        <v>38000000</v>
      </c>
      <c r="M2502">
        <v>2016</v>
      </c>
      <c r="N2502">
        <v>6.1</v>
      </c>
      <c r="O2502">
        <v>8813366</v>
      </c>
    </row>
    <row r="2503" spans="1:15" x14ac:dyDescent="0.3">
      <c r="A2503" t="s">
        <v>3454</v>
      </c>
      <c r="B2503">
        <v>181</v>
      </c>
      <c r="C2503">
        <v>101</v>
      </c>
      <c r="D2503">
        <v>27758465</v>
      </c>
      <c r="E2503" t="s">
        <v>699</v>
      </c>
      <c r="F2503" t="s">
        <v>5835</v>
      </c>
      <c r="G2503" t="s">
        <v>5836</v>
      </c>
      <c r="H2503">
        <v>77987</v>
      </c>
      <c r="I2503">
        <v>120</v>
      </c>
      <c r="J2503" t="s">
        <v>29</v>
      </c>
      <c r="K2503" t="s">
        <v>30</v>
      </c>
      <c r="L2503">
        <v>19000000</v>
      </c>
      <c r="M2503">
        <v>2010</v>
      </c>
      <c r="N2503">
        <v>6.1</v>
      </c>
      <c r="O2503">
        <v>8758465</v>
      </c>
    </row>
    <row r="2504" spans="1:15" x14ac:dyDescent="0.3">
      <c r="A2504" t="s">
        <v>3514</v>
      </c>
      <c r="B2504">
        <v>284</v>
      </c>
      <c r="C2504">
        <v>110</v>
      </c>
      <c r="D2504">
        <v>83503161</v>
      </c>
      <c r="E2504" t="s">
        <v>5837</v>
      </c>
      <c r="F2504" t="s">
        <v>1256</v>
      </c>
      <c r="G2504" t="s">
        <v>5838</v>
      </c>
      <c r="H2504">
        <v>138190</v>
      </c>
      <c r="I2504">
        <v>405</v>
      </c>
      <c r="J2504" t="s">
        <v>29</v>
      </c>
      <c r="K2504" t="s">
        <v>30</v>
      </c>
      <c r="L2504">
        <v>75000000</v>
      </c>
      <c r="M2504">
        <v>2011</v>
      </c>
      <c r="N2504">
        <v>6.1</v>
      </c>
      <c r="O2504">
        <v>8503161</v>
      </c>
    </row>
    <row r="2505" spans="1:15" x14ac:dyDescent="0.3">
      <c r="A2505" t="s">
        <v>1757</v>
      </c>
      <c r="B2505">
        <v>371</v>
      </c>
      <c r="C2505">
        <v>118</v>
      </c>
      <c r="D2505">
        <v>78031620</v>
      </c>
      <c r="E2505" t="s">
        <v>205</v>
      </c>
      <c r="F2505" t="s">
        <v>520</v>
      </c>
      <c r="G2505" t="s">
        <v>5839</v>
      </c>
      <c r="H2505">
        <v>102248</v>
      </c>
      <c r="I2505">
        <v>403</v>
      </c>
      <c r="J2505" t="s">
        <v>29</v>
      </c>
      <c r="K2505" t="s">
        <v>30</v>
      </c>
      <c r="L2505">
        <v>70000000</v>
      </c>
      <c r="M2505">
        <v>2014</v>
      </c>
      <c r="N2505">
        <v>6.1</v>
      </c>
      <c r="O2505">
        <v>8031620</v>
      </c>
    </row>
    <row r="2506" spans="1:15" x14ac:dyDescent="0.3">
      <c r="A2506" t="s">
        <v>3463</v>
      </c>
      <c r="B2506">
        <v>118</v>
      </c>
      <c r="C2506">
        <v>106</v>
      </c>
      <c r="D2506">
        <v>57887882</v>
      </c>
      <c r="E2506" t="s">
        <v>699</v>
      </c>
      <c r="F2506" t="s">
        <v>5840</v>
      </c>
      <c r="G2506" t="s">
        <v>5841</v>
      </c>
      <c r="H2506">
        <v>35508</v>
      </c>
      <c r="I2506">
        <v>211</v>
      </c>
      <c r="J2506" t="s">
        <v>29</v>
      </c>
      <c r="K2506" t="s">
        <v>30</v>
      </c>
      <c r="L2506">
        <v>50000000</v>
      </c>
      <c r="M2506">
        <v>2004</v>
      </c>
      <c r="N2506">
        <v>6.1</v>
      </c>
      <c r="O2506">
        <v>7887882</v>
      </c>
    </row>
    <row r="2507" spans="1:15" x14ac:dyDescent="0.3">
      <c r="A2507" t="s">
        <v>4282</v>
      </c>
      <c r="B2507">
        <v>28</v>
      </c>
      <c r="C2507">
        <v>95</v>
      </c>
      <c r="D2507">
        <v>14003141</v>
      </c>
      <c r="E2507" t="s">
        <v>208</v>
      </c>
      <c r="F2507" t="s">
        <v>5289</v>
      </c>
      <c r="G2507" t="s">
        <v>5842</v>
      </c>
      <c r="H2507">
        <v>4598</v>
      </c>
      <c r="I2507">
        <v>29</v>
      </c>
      <c r="J2507" t="s">
        <v>29</v>
      </c>
      <c r="K2507" t="s">
        <v>30</v>
      </c>
      <c r="L2507">
        <v>7000000</v>
      </c>
      <c r="M2507">
        <v>1999</v>
      </c>
      <c r="N2507">
        <v>6.1</v>
      </c>
      <c r="O2507">
        <v>7003141</v>
      </c>
    </row>
    <row r="2508" spans="1:15" x14ac:dyDescent="0.3">
      <c r="A2508" t="s">
        <v>3173</v>
      </c>
      <c r="B2508">
        <v>43</v>
      </c>
      <c r="C2508">
        <v>96</v>
      </c>
      <c r="D2508">
        <v>9449219</v>
      </c>
      <c r="E2508" t="s">
        <v>699</v>
      </c>
      <c r="F2508" t="s">
        <v>5843</v>
      </c>
      <c r="G2508" t="s">
        <v>5844</v>
      </c>
      <c r="H2508">
        <v>13949</v>
      </c>
      <c r="I2508">
        <v>98</v>
      </c>
      <c r="J2508" t="s">
        <v>29</v>
      </c>
      <c r="K2508" t="s">
        <v>30</v>
      </c>
      <c r="L2508">
        <v>3500000</v>
      </c>
      <c r="M2508">
        <v>1996</v>
      </c>
      <c r="N2508">
        <v>6.1</v>
      </c>
      <c r="O2508">
        <v>5949219</v>
      </c>
    </row>
    <row r="2509" spans="1:15" x14ac:dyDescent="0.3">
      <c r="A2509" t="s">
        <v>3598</v>
      </c>
      <c r="B2509">
        <v>25</v>
      </c>
      <c r="C2509">
        <v>98</v>
      </c>
      <c r="D2509">
        <v>11797927</v>
      </c>
      <c r="E2509" t="s">
        <v>4589</v>
      </c>
      <c r="F2509" t="s">
        <v>2506</v>
      </c>
      <c r="G2509" t="s">
        <v>5845</v>
      </c>
      <c r="H2509">
        <v>4582</v>
      </c>
      <c r="I2509">
        <v>52</v>
      </c>
      <c r="J2509" t="s">
        <v>29</v>
      </c>
      <c r="K2509" t="s">
        <v>30</v>
      </c>
      <c r="L2509">
        <v>6000000</v>
      </c>
      <c r="M2509">
        <v>1995</v>
      </c>
      <c r="N2509">
        <v>6.1</v>
      </c>
      <c r="O2509">
        <v>5797927</v>
      </c>
    </row>
    <row r="2510" spans="1:15" x14ac:dyDescent="0.3">
      <c r="A2510" t="s">
        <v>3337</v>
      </c>
      <c r="B2510">
        <v>349</v>
      </c>
      <c r="C2510">
        <v>98</v>
      </c>
      <c r="D2510">
        <v>55682070</v>
      </c>
      <c r="E2510" t="s">
        <v>5296</v>
      </c>
      <c r="F2510" t="s">
        <v>1465</v>
      </c>
      <c r="G2510" t="s">
        <v>5846</v>
      </c>
      <c r="H2510">
        <v>159868</v>
      </c>
      <c r="I2510">
        <v>304</v>
      </c>
      <c r="J2510" t="s">
        <v>29</v>
      </c>
      <c r="K2510" t="s">
        <v>227</v>
      </c>
      <c r="L2510">
        <v>50000000</v>
      </c>
      <c r="M2510">
        <v>2013</v>
      </c>
      <c r="N2510">
        <v>6.1</v>
      </c>
      <c r="O2510">
        <v>5682070</v>
      </c>
    </row>
    <row r="2511" spans="1:15" x14ac:dyDescent="0.3">
      <c r="A2511" t="s">
        <v>74</v>
      </c>
      <c r="B2511">
        <v>218</v>
      </c>
      <c r="C2511">
        <v>98</v>
      </c>
      <c r="D2511">
        <v>35565975</v>
      </c>
      <c r="E2511" t="s">
        <v>699</v>
      </c>
      <c r="F2511" t="s">
        <v>74</v>
      </c>
      <c r="G2511" t="s">
        <v>5847</v>
      </c>
      <c r="H2511">
        <v>49205</v>
      </c>
      <c r="I2511">
        <v>184</v>
      </c>
      <c r="J2511" t="s">
        <v>29</v>
      </c>
      <c r="K2511" t="s">
        <v>30</v>
      </c>
      <c r="L2511">
        <v>30000000</v>
      </c>
      <c r="M2511">
        <v>2011</v>
      </c>
      <c r="N2511">
        <v>6.1</v>
      </c>
      <c r="O2511">
        <v>5565975</v>
      </c>
    </row>
    <row r="2512" spans="1:15" x14ac:dyDescent="0.3">
      <c r="A2512" t="s">
        <v>3171</v>
      </c>
      <c r="B2512">
        <v>92</v>
      </c>
      <c r="C2512">
        <v>97</v>
      </c>
      <c r="D2512">
        <v>27338033</v>
      </c>
      <c r="E2512" t="s">
        <v>289</v>
      </c>
      <c r="F2512" t="s">
        <v>565</v>
      </c>
      <c r="G2512" t="s">
        <v>5848</v>
      </c>
      <c r="H2512">
        <v>19709</v>
      </c>
      <c r="I2512">
        <v>167</v>
      </c>
      <c r="J2512" t="s">
        <v>29</v>
      </c>
      <c r="K2512" t="s">
        <v>30</v>
      </c>
      <c r="L2512">
        <v>23000000</v>
      </c>
      <c r="M2512">
        <v>2001</v>
      </c>
      <c r="N2512">
        <v>6.1</v>
      </c>
      <c r="O2512">
        <v>4338033</v>
      </c>
    </row>
    <row r="2513" spans="1:15" x14ac:dyDescent="0.3">
      <c r="A2513" t="s">
        <v>2987</v>
      </c>
      <c r="B2513">
        <v>72</v>
      </c>
      <c r="C2513">
        <v>105</v>
      </c>
      <c r="D2513">
        <v>103738726</v>
      </c>
      <c r="E2513" t="s">
        <v>5849</v>
      </c>
      <c r="F2513" t="s">
        <v>5850</v>
      </c>
      <c r="G2513" t="s">
        <v>5851</v>
      </c>
      <c r="H2513">
        <v>47819</v>
      </c>
      <c r="I2513">
        <v>164</v>
      </c>
      <c r="J2513" t="s">
        <v>29</v>
      </c>
      <c r="K2513" t="s">
        <v>30</v>
      </c>
      <c r="L2513">
        <v>100000000</v>
      </c>
      <c r="M2513">
        <v>1990</v>
      </c>
      <c r="N2513">
        <v>6.1</v>
      </c>
      <c r="O2513">
        <v>3738726</v>
      </c>
    </row>
    <row r="2514" spans="1:15" x14ac:dyDescent="0.3">
      <c r="A2514" t="s">
        <v>3654</v>
      </c>
      <c r="B2514">
        <v>191</v>
      </c>
      <c r="C2514">
        <v>84</v>
      </c>
      <c r="D2514">
        <v>15417771</v>
      </c>
      <c r="E2514" t="s">
        <v>840</v>
      </c>
      <c r="F2514" t="s">
        <v>2003</v>
      </c>
      <c r="G2514" t="s">
        <v>5852</v>
      </c>
      <c r="H2514">
        <v>87494</v>
      </c>
      <c r="I2514">
        <v>540</v>
      </c>
      <c r="J2514" t="s">
        <v>29</v>
      </c>
      <c r="K2514" t="s">
        <v>30</v>
      </c>
      <c r="L2514">
        <v>12600000</v>
      </c>
      <c r="M2514">
        <v>2003</v>
      </c>
      <c r="N2514">
        <v>6.1</v>
      </c>
      <c r="O2514">
        <v>2817771</v>
      </c>
    </row>
    <row r="2515" spans="1:15" x14ac:dyDescent="0.3">
      <c r="A2515" t="s">
        <v>2781</v>
      </c>
      <c r="B2515">
        <v>303</v>
      </c>
      <c r="C2515">
        <v>136</v>
      </c>
      <c r="D2515">
        <v>42615685</v>
      </c>
      <c r="E2515" t="s">
        <v>950</v>
      </c>
      <c r="F2515" t="s">
        <v>61</v>
      </c>
      <c r="G2515" t="s">
        <v>5853</v>
      </c>
      <c r="H2515">
        <v>136093</v>
      </c>
      <c r="I2515">
        <v>416</v>
      </c>
      <c r="J2515" t="s">
        <v>29</v>
      </c>
      <c r="K2515" t="s">
        <v>30</v>
      </c>
      <c r="L2515">
        <v>40000000</v>
      </c>
      <c r="M2515">
        <v>2014</v>
      </c>
      <c r="N2515">
        <v>6.1</v>
      </c>
      <c r="O2515">
        <v>2615685</v>
      </c>
    </row>
    <row r="2516" spans="1:15" x14ac:dyDescent="0.3">
      <c r="A2516" t="s">
        <v>2790</v>
      </c>
      <c r="B2516">
        <v>45</v>
      </c>
      <c r="C2516">
        <v>99</v>
      </c>
      <c r="D2516">
        <v>10572742</v>
      </c>
      <c r="E2516" t="s">
        <v>588</v>
      </c>
      <c r="F2516" t="s">
        <v>5854</v>
      </c>
      <c r="G2516" t="s">
        <v>5855</v>
      </c>
      <c r="H2516">
        <v>2326</v>
      </c>
      <c r="I2516">
        <v>21</v>
      </c>
      <c r="J2516" t="s">
        <v>29</v>
      </c>
      <c r="K2516" t="s">
        <v>30</v>
      </c>
      <c r="L2516">
        <v>8000000</v>
      </c>
      <c r="M2516">
        <v>2009</v>
      </c>
      <c r="N2516">
        <v>6.1</v>
      </c>
      <c r="O2516">
        <v>2572742</v>
      </c>
    </row>
    <row r="2517" spans="1:15" x14ac:dyDescent="0.3">
      <c r="A2517" t="s">
        <v>3609</v>
      </c>
      <c r="B2517">
        <v>158</v>
      </c>
      <c r="C2517">
        <v>96</v>
      </c>
      <c r="D2517">
        <v>3590010</v>
      </c>
      <c r="E2517" t="s">
        <v>875</v>
      </c>
      <c r="F2517" t="s">
        <v>5856</v>
      </c>
      <c r="G2517" t="s">
        <v>5857</v>
      </c>
      <c r="H2517">
        <v>20885</v>
      </c>
      <c r="I2517">
        <v>60</v>
      </c>
      <c r="J2517" t="s">
        <v>29</v>
      </c>
      <c r="K2517" t="s">
        <v>200</v>
      </c>
      <c r="L2517">
        <v>2000000</v>
      </c>
      <c r="M2517">
        <v>2015</v>
      </c>
      <c r="N2517">
        <v>6.1</v>
      </c>
      <c r="O2517">
        <v>1590010</v>
      </c>
    </row>
    <row r="2518" spans="1:15" x14ac:dyDescent="0.3">
      <c r="A2518" t="s">
        <v>3387</v>
      </c>
      <c r="B2518">
        <v>81</v>
      </c>
      <c r="C2518">
        <v>115</v>
      </c>
      <c r="D2518">
        <v>101228120</v>
      </c>
      <c r="E2518" t="s">
        <v>5858</v>
      </c>
      <c r="F2518" t="s">
        <v>3430</v>
      </c>
      <c r="G2518" t="s">
        <v>5859</v>
      </c>
      <c r="H2518">
        <v>84424</v>
      </c>
      <c r="I2518">
        <v>131</v>
      </c>
      <c r="J2518" t="s">
        <v>29</v>
      </c>
      <c r="K2518" t="s">
        <v>30</v>
      </c>
      <c r="L2518">
        <v>100000000</v>
      </c>
      <c r="M2518">
        <v>1996</v>
      </c>
      <c r="N2518">
        <v>6.1</v>
      </c>
      <c r="O2518">
        <v>1228120</v>
      </c>
    </row>
    <row r="2519" spans="1:15" x14ac:dyDescent="0.3">
      <c r="A2519" t="s">
        <v>451</v>
      </c>
      <c r="B2519">
        <v>114</v>
      </c>
      <c r="C2519">
        <v>104</v>
      </c>
      <c r="D2519">
        <v>20241395</v>
      </c>
      <c r="E2519" t="s">
        <v>1656</v>
      </c>
      <c r="F2519" t="s">
        <v>5860</v>
      </c>
      <c r="G2519" t="s">
        <v>5861</v>
      </c>
      <c r="H2519">
        <v>42664</v>
      </c>
      <c r="I2519">
        <v>403</v>
      </c>
      <c r="J2519" t="s">
        <v>29</v>
      </c>
      <c r="K2519" t="s">
        <v>30</v>
      </c>
      <c r="L2519">
        <v>20000000</v>
      </c>
      <c r="M2519">
        <v>1998</v>
      </c>
      <c r="N2519">
        <v>6.1</v>
      </c>
      <c r="O2519">
        <v>241395</v>
      </c>
    </row>
    <row r="2520" spans="1:15" x14ac:dyDescent="0.3">
      <c r="A2520" t="s">
        <v>3187</v>
      </c>
      <c r="B2520">
        <v>73</v>
      </c>
      <c r="C2520">
        <v>108</v>
      </c>
      <c r="D2520">
        <v>180483</v>
      </c>
      <c r="E2520" t="s">
        <v>5862</v>
      </c>
      <c r="F2520" t="s">
        <v>5863</v>
      </c>
      <c r="G2520" t="s">
        <v>5864</v>
      </c>
      <c r="H2520">
        <v>16792</v>
      </c>
      <c r="I2520">
        <v>183</v>
      </c>
      <c r="J2520" t="s">
        <v>29</v>
      </c>
      <c r="K2520" t="s">
        <v>30</v>
      </c>
      <c r="L2520">
        <v>10000</v>
      </c>
      <c r="M2520">
        <v>1972</v>
      </c>
      <c r="N2520">
        <v>6.1</v>
      </c>
      <c r="O2520">
        <v>170483</v>
      </c>
    </row>
    <row r="2521" spans="1:15" x14ac:dyDescent="0.3">
      <c r="A2521" t="s">
        <v>3548</v>
      </c>
      <c r="B2521">
        <v>17</v>
      </c>
      <c r="C2521">
        <v>112</v>
      </c>
      <c r="D2521">
        <v>13134</v>
      </c>
      <c r="E2521" t="s">
        <v>459</v>
      </c>
      <c r="F2521" t="s">
        <v>921</v>
      </c>
      <c r="G2521" t="s">
        <v>5865</v>
      </c>
      <c r="H2521">
        <v>2004</v>
      </c>
      <c r="I2521">
        <v>32</v>
      </c>
      <c r="J2521" t="s">
        <v>29</v>
      </c>
      <c r="K2521" t="s">
        <v>30</v>
      </c>
      <c r="L2521">
        <v>500000</v>
      </c>
      <c r="M2521">
        <v>2002</v>
      </c>
      <c r="N2521">
        <v>6.1</v>
      </c>
      <c r="O2521">
        <v>-486866</v>
      </c>
    </row>
    <row r="2522" spans="1:15" x14ac:dyDescent="0.3">
      <c r="A2522" t="s">
        <v>3658</v>
      </c>
      <c r="B2522">
        <v>29</v>
      </c>
      <c r="C2522">
        <v>79</v>
      </c>
      <c r="D2522">
        <v>279282</v>
      </c>
      <c r="E2522" t="s">
        <v>699</v>
      </c>
      <c r="F2522" t="s">
        <v>5866</v>
      </c>
      <c r="G2522" t="s">
        <v>5867</v>
      </c>
      <c r="H2522">
        <v>3806</v>
      </c>
      <c r="I2522">
        <v>49</v>
      </c>
      <c r="J2522" t="s">
        <v>29</v>
      </c>
      <c r="K2522" t="s">
        <v>30</v>
      </c>
      <c r="L2522">
        <v>1000000</v>
      </c>
      <c r="M2522">
        <v>2003</v>
      </c>
      <c r="N2522">
        <v>6.1</v>
      </c>
      <c r="O2522">
        <v>-720718</v>
      </c>
    </row>
    <row r="2523" spans="1:15" x14ac:dyDescent="0.3">
      <c r="A2523" t="s">
        <v>2792</v>
      </c>
      <c r="B2523">
        <v>33</v>
      </c>
      <c r="C2523">
        <v>88</v>
      </c>
      <c r="D2523">
        <v>21210</v>
      </c>
      <c r="E2523" t="s">
        <v>338</v>
      </c>
      <c r="F2523" t="s">
        <v>5868</v>
      </c>
      <c r="G2523" t="s">
        <v>5869</v>
      </c>
      <c r="H2523">
        <v>2735</v>
      </c>
      <c r="I2523">
        <v>52</v>
      </c>
      <c r="J2523" t="s">
        <v>29</v>
      </c>
      <c r="K2523" t="s">
        <v>30</v>
      </c>
      <c r="L2523">
        <v>1000000</v>
      </c>
      <c r="M2523">
        <v>1998</v>
      </c>
      <c r="N2523">
        <v>6.1</v>
      </c>
      <c r="O2523">
        <v>-978790</v>
      </c>
    </row>
    <row r="2524" spans="1:15" x14ac:dyDescent="0.3">
      <c r="A2524" t="s">
        <v>3663</v>
      </c>
      <c r="B2524">
        <v>71</v>
      </c>
      <c r="C2524">
        <v>78</v>
      </c>
      <c r="D2524">
        <v>10018</v>
      </c>
      <c r="E2524" t="s">
        <v>208</v>
      </c>
      <c r="F2524" t="s">
        <v>5870</v>
      </c>
      <c r="G2524" t="s">
        <v>5871</v>
      </c>
      <c r="H2524">
        <v>3228</v>
      </c>
      <c r="I2524">
        <v>31</v>
      </c>
      <c r="J2524" t="s">
        <v>29</v>
      </c>
      <c r="K2524" t="s">
        <v>30</v>
      </c>
      <c r="L2524">
        <v>1000000</v>
      </c>
      <c r="M2524">
        <v>2006</v>
      </c>
      <c r="N2524">
        <v>6.1</v>
      </c>
      <c r="O2524">
        <v>-989982</v>
      </c>
    </row>
    <row r="2525" spans="1:15" x14ac:dyDescent="0.3">
      <c r="A2525" t="s">
        <v>3555</v>
      </c>
      <c r="B2525">
        <v>97</v>
      </c>
      <c r="C2525">
        <v>110</v>
      </c>
      <c r="D2525">
        <v>56129</v>
      </c>
      <c r="E2525" t="s">
        <v>448</v>
      </c>
      <c r="F2525" t="s">
        <v>5872</v>
      </c>
      <c r="G2525" t="s">
        <v>5873</v>
      </c>
      <c r="H2525">
        <v>6555</v>
      </c>
      <c r="I2525">
        <v>82</v>
      </c>
      <c r="J2525" t="s">
        <v>29</v>
      </c>
      <c r="K2525" t="s">
        <v>442</v>
      </c>
      <c r="L2525">
        <v>1100000</v>
      </c>
      <c r="M2525">
        <v>2010</v>
      </c>
      <c r="N2525">
        <v>6.1</v>
      </c>
      <c r="O2525">
        <v>-1043871</v>
      </c>
    </row>
    <row r="2526" spans="1:15" x14ac:dyDescent="0.3">
      <c r="A2526" t="s">
        <v>3641</v>
      </c>
      <c r="B2526">
        <v>12</v>
      </c>
      <c r="C2526">
        <v>88</v>
      </c>
      <c r="D2526">
        <v>58936</v>
      </c>
      <c r="E2526" t="s">
        <v>2765</v>
      </c>
      <c r="F2526" t="s">
        <v>5874</v>
      </c>
      <c r="G2526" t="s">
        <v>5875</v>
      </c>
      <c r="H2526">
        <v>91</v>
      </c>
      <c r="I2526">
        <v>4</v>
      </c>
      <c r="J2526" t="s">
        <v>29</v>
      </c>
      <c r="K2526" t="s">
        <v>30</v>
      </c>
      <c r="L2526">
        <v>1200000</v>
      </c>
      <c r="M2526">
        <v>2001</v>
      </c>
      <c r="N2526">
        <v>6.1</v>
      </c>
      <c r="O2526">
        <v>-1141064</v>
      </c>
    </row>
    <row r="2527" spans="1:15" x14ac:dyDescent="0.3">
      <c r="A2527" t="s">
        <v>3573</v>
      </c>
      <c r="B2527">
        <v>92</v>
      </c>
      <c r="C2527">
        <v>104</v>
      </c>
      <c r="D2527">
        <v>46611204</v>
      </c>
      <c r="E2527" t="s">
        <v>1585</v>
      </c>
      <c r="F2527" t="s">
        <v>1425</v>
      </c>
      <c r="G2527" t="s">
        <v>5876</v>
      </c>
      <c r="H2527">
        <v>55749</v>
      </c>
      <c r="I2527">
        <v>257</v>
      </c>
      <c r="J2527" t="s">
        <v>29</v>
      </c>
      <c r="K2527" t="s">
        <v>30</v>
      </c>
      <c r="L2527">
        <v>48000000</v>
      </c>
      <c r="M2527">
        <v>1998</v>
      </c>
      <c r="N2527">
        <v>6.1</v>
      </c>
      <c r="O2527">
        <v>-1388796</v>
      </c>
    </row>
    <row r="2528" spans="1:15" x14ac:dyDescent="0.3">
      <c r="A2528" t="s">
        <v>4053</v>
      </c>
      <c r="B2528">
        <v>85</v>
      </c>
      <c r="C2528">
        <v>131</v>
      </c>
      <c r="D2528">
        <v>52799004</v>
      </c>
      <c r="E2528" t="s">
        <v>588</v>
      </c>
      <c r="F2528" t="s">
        <v>568</v>
      </c>
      <c r="G2528" t="s">
        <v>5877</v>
      </c>
      <c r="H2528">
        <v>28942</v>
      </c>
      <c r="I2528">
        <v>223</v>
      </c>
      <c r="J2528" t="s">
        <v>29</v>
      </c>
      <c r="K2528" t="s">
        <v>30</v>
      </c>
      <c r="L2528">
        <v>55000000</v>
      </c>
      <c r="M2528">
        <v>1999</v>
      </c>
      <c r="N2528">
        <v>6.1</v>
      </c>
      <c r="O2528">
        <v>-2200996</v>
      </c>
    </row>
    <row r="2529" spans="1:15" x14ac:dyDescent="0.3">
      <c r="A2529" t="s">
        <v>3648</v>
      </c>
      <c r="B2529">
        <v>272</v>
      </c>
      <c r="C2529">
        <v>86</v>
      </c>
      <c r="D2529">
        <v>703002</v>
      </c>
      <c r="E2529" t="s">
        <v>2515</v>
      </c>
      <c r="F2529" t="s">
        <v>5878</v>
      </c>
      <c r="G2529" t="s">
        <v>5879</v>
      </c>
      <c r="H2529">
        <v>37495</v>
      </c>
      <c r="I2529">
        <v>230</v>
      </c>
      <c r="J2529" t="s">
        <v>29</v>
      </c>
      <c r="K2529" t="s">
        <v>442</v>
      </c>
      <c r="L2529">
        <v>3000000</v>
      </c>
      <c r="M2529">
        <v>2011</v>
      </c>
      <c r="N2529">
        <v>6.1</v>
      </c>
      <c r="O2529">
        <v>-2296998</v>
      </c>
    </row>
    <row r="2530" spans="1:15" x14ac:dyDescent="0.3">
      <c r="A2530" t="s">
        <v>3550</v>
      </c>
      <c r="B2530">
        <v>111</v>
      </c>
      <c r="C2530">
        <v>112</v>
      </c>
      <c r="D2530">
        <v>26345</v>
      </c>
      <c r="E2530" t="s">
        <v>1109</v>
      </c>
      <c r="F2530" t="s">
        <v>3066</v>
      </c>
      <c r="G2530" t="s">
        <v>5880</v>
      </c>
      <c r="H2530">
        <v>16445</v>
      </c>
      <c r="I2530">
        <v>99</v>
      </c>
      <c r="J2530" t="s">
        <v>29</v>
      </c>
      <c r="K2530" t="s">
        <v>200</v>
      </c>
      <c r="L2530">
        <v>3000000</v>
      </c>
      <c r="M2530">
        <v>2012</v>
      </c>
      <c r="N2530">
        <v>6.1</v>
      </c>
      <c r="O2530">
        <v>-2973655</v>
      </c>
    </row>
    <row r="2531" spans="1:15" x14ac:dyDescent="0.3">
      <c r="A2531" t="s">
        <v>3656</v>
      </c>
      <c r="B2531">
        <v>147</v>
      </c>
      <c r="C2531">
        <v>82</v>
      </c>
      <c r="D2531">
        <v>6842058</v>
      </c>
      <c r="E2531" t="s">
        <v>1656</v>
      </c>
      <c r="F2531" t="s">
        <v>5881</v>
      </c>
      <c r="G2531" t="s">
        <v>5882</v>
      </c>
      <c r="H2531">
        <v>36029</v>
      </c>
      <c r="I2531">
        <v>99</v>
      </c>
      <c r="J2531" t="s">
        <v>29</v>
      </c>
      <c r="K2531" t="s">
        <v>30</v>
      </c>
      <c r="L2531">
        <v>10000000</v>
      </c>
      <c r="M2531">
        <v>2012</v>
      </c>
      <c r="N2531">
        <v>6.1</v>
      </c>
      <c r="O2531">
        <v>-3157942</v>
      </c>
    </row>
    <row r="2532" spans="1:15" x14ac:dyDescent="0.3">
      <c r="A2532" t="s">
        <v>3564</v>
      </c>
      <c r="B2532">
        <v>70</v>
      </c>
      <c r="C2532">
        <v>106</v>
      </c>
      <c r="D2532">
        <v>20262</v>
      </c>
      <c r="E2532" t="s">
        <v>92</v>
      </c>
      <c r="F2532" t="s">
        <v>605</v>
      </c>
      <c r="G2532" t="s">
        <v>5883</v>
      </c>
      <c r="H2532">
        <v>1738</v>
      </c>
      <c r="I2532">
        <v>10</v>
      </c>
      <c r="J2532" t="s">
        <v>122</v>
      </c>
      <c r="K2532" t="s">
        <v>123</v>
      </c>
      <c r="L2532">
        <v>4000000</v>
      </c>
      <c r="M2532">
        <v>2014</v>
      </c>
      <c r="N2532">
        <v>6.1</v>
      </c>
      <c r="O2532">
        <v>-3979738</v>
      </c>
    </row>
    <row r="2533" spans="1:15" x14ac:dyDescent="0.3">
      <c r="A2533" t="s">
        <v>3785</v>
      </c>
      <c r="B2533">
        <v>36</v>
      </c>
      <c r="C2533">
        <v>114</v>
      </c>
      <c r="D2533">
        <v>18653615</v>
      </c>
      <c r="E2533" t="s">
        <v>73</v>
      </c>
      <c r="F2533" t="s">
        <v>418</v>
      </c>
      <c r="G2533" t="s">
        <v>5884</v>
      </c>
      <c r="H2533">
        <v>14786</v>
      </c>
      <c r="I2533">
        <v>103</v>
      </c>
      <c r="J2533" t="s">
        <v>29</v>
      </c>
      <c r="K2533" t="s">
        <v>30</v>
      </c>
      <c r="L2533">
        <v>23000000</v>
      </c>
      <c r="M2533">
        <v>1999</v>
      </c>
      <c r="N2533">
        <v>6.1</v>
      </c>
      <c r="O2533">
        <v>-4346385</v>
      </c>
    </row>
    <row r="2534" spans="1:15" x14ac:dyDescent="0.3">
      <c r="A2534" t="s">
        <v>3558</v>
      </c>
      <c r="B2534">
        <v>104</v>
      </c>
      <c r="C2534">
        <v>109</v>
      </c>
      <c r="D2534">
        <v>13491653</v>
      </c>
      <c r="E2534" t="s">
        <v>224</v>
      </c>
      <c r="F2534" t="s">
        <v>947</v>
      </c>
      <c r="G2534" t="s">
        <v>5885</v>
      </c>
      <c r="H2534">
        <v>23728</v>
      </c>
      <c r="I2534">
        <v>213</v>
      </c>
      <c r="J2534" t="s">
        <v>29</v>
      </c>
      <c r="K2534" t="s">
        <v>30</v>
      </c>
      <c r="L2534">
        <v>18000000</v>
      </c>
      <c r="M2534">
        <v>2001</v>
      </c>
      <c r="N2534">
        <v>6.1</v>
      </c>
      <c r="O2534">
        <v>-4508347</v>
      </c>
    </row>
    <row r="2535" spans="1:15" x14ac:dyDescent="0.3">
      <c r="A2535" t="s">
        <v>150</v>
      </c>
      <c r="B2535">
        <v>37</v>
      </c>
      <c r="C2535">
        <v>97</v>
      </c>
      <c r="D2535">
        <v>326308</v>
      </c>
      <c r="E2535" t="s">
        <v>208</v>
      </c>
      <c r="F2535" t="s">
        <v>1367</v>
      </c>
      <c r="G2535" t="s">
        <v>5886</v>
      </c>
      <c r="H2535">
        <v>6632</v>
      </c>
      <c r="I2535">
        <v>69</v>
      </c>
      <c r="J2535" t="s">
        <v>29</v>
      </c>
      <c r="K2535" t="s">
        <v>30</v>
      </c>
      <c r="L2535">
        <v>5000000</v>
      </c>
      <c r="M2535">
        <v>1996</v>
      </c>
      <c r="N2535">
        <v>6.1</v>
      </c>
      <c r="O2535">
        <v>-4673692</v>
      </c>
    </row>
    <row r="2536" spans="1:15" x14ac:dyDescent="0.3">
      <c r="A2536" t="s">
        <v>3538</v>
      </c>
      <c r="B2536">
        <v>131</v>
      </c>
      <c r="C2536">
        <v>120</v>
      </c>
      <c r="D2536">
        <v>16284360</v>
      </c>
      <c r="E2536" t="s">
        <v>73</v>
      </c>
      <c r="F2536" t="s">
        <v>1372</v>
      </c>
      <c r="G2536" t="s">
        <v>5887</v>
      </c>
      <c r="H2536">
        <v>15079</v>
      </c>
      <c r="I2536">
        <v>79</v>
      </c>
      <c r="J2536" t="s">
        <v>29</v>
      </c>
      <c r="K2536" t="s">
        <v>30</v>
      </c>
      <c r="L2536">
        <v>21000000</v>
      </c>
      <c r="M2536">
        <v>2008</v>
      </c>
      <c r="N2536">
        <v>6.1</v>
      </c>
      <c r="O2536">
        <v>-4715640</v>
      </c>
    </row>
    <row r="2537" spans="1:15" x14ac:dyDescent="0.3">
      <c r="A2537" t="s">
        <v>824</v>
      </c>
      <c r="B2537">
        <v>238</v>
      </c>
      <c r="C2537">
        <v>88</v>
      </c>
      <c r="D2537">
        <v>80170146</v>
      </c>
      <c r="E2537" t="s">
        <v>86</v>
      </c>
      <c r="F2537" t="s">
        <v>430</v>
      </c>
      <c r="G2537" t="s">
        <v>5888</v>
      </c>
      <c r="H2537">
        <v>243053</v>
      </c>
      <c r="I2537">
        <v>488</v>
      </c>
      <c r="J2537" t="s">
        <v>29</v>
      </c>
      <c r="K2537" t="s">
        <v>30</v>
      </c>
      <c r="L2537">
        <v>85000000</v>
      </c>
      <c r="M2537">
        <v>2008</v>
      </c>
      <c r="N2537">
        <v>6.1</v>
      </c>
      <c r="O2537">
        <v>-4829854</v>
      </c>
    </row>
    <row r="2538" spans="1:15" x14ac:dyDescent="0.3">
      <c r="A2538" t="s">
        <v>2293</v>
      </c>
      <c r="B2538">
        <v>288</v>
      </c>
      <c r="C2538">
        <v>109</v>
      </c>
      <c r="D2538">
        <v>55092830</v>
      </c>
      <c r="E2538" t="s">
        <v>86</v>
      </c>
      <c r="F2538" t="s">
        <v>2466</v>
      </c>
      <c r="G2538" t="s">
        <v>5889</v>
      </c>
      <c r="H2538">
        <v>195043</v>
      </c>
      <c r="I2538">
        <v>329</v>
      </c>
      <c r="J2538" t="s">
        <v>29</v>
      </c>
      <c r="K2538" t="s">
        <v>30</v>
      </c>
      <c r="L2538">
        <v>60000000</v>
      </c>
      <c r="M2538">
        <v>2011</v>
      </c>
      <c r="N2538">
        <v>6.1</v>
      </c>
      <c r="O2538">
        <v>-4907170</v>
      </c>
    </row>
    <row r="2539" spans="1:15" x14ac:dyDescent="0.3">
      <c r="A2539" t="s">
        <v>3595</v>
      </c>
      <c r="B2539">
        <v>72</v>
      </c>
      <c r="C2539">
        <v>99</v>
      </c>
      <c r="D2539">
        <v>22770</v>
      </c>
      <c r="E2539" t="s">
        <v>73</v>
      </c>
      <c r="F2539" t="s">
        <v>5890</v>
      </c>
      <c r="G2539" t="s">
        <v>5891</v>
      </c>
      <c r="H2539">
        <v>1658</v>
      </c>
      <c r="I2539">
        <v>12</v>
      </c>
      <c r="J2539" t="s">
        <v>124</v>
      </c>
      <c r="K2539" t="s">
        <v>128</v>
      </c>
      <c r="L2539">
        <v>5500000</v>
      </c>
      <c r="M2539">
        <v>2013</v>
      </c>
      <c r="N2539">
        <v>6.1</v>
      </c>
      <c r="O2539">
        <v>-5477230</v>
      </c>
    </row>
    <row r="2540" spans="1:15" x14ac:dyDescent="0.3">
      <c r="A2540" t="s">
        <v>3613</v>
      </c>
      <c r="B2540">
        <v>289</v>
      </c>
      <c r="C2540">
        <v>95</v>
      </c>
      <c r="D2540">
        <v>14291570</v>
      </c>
      <c r="E2540" t="s">
        <v>86</v>
      </c>
      <c r="F2540" t="s">
        <v>2669</v>
      </c>
      <c r="G2540" t="s">
        <v>5892</v>
      </c>
      <c r="H2540">
        <v>82082</v>
      </c>
      <c r="I2540">
        <v>236</v>
      </c>
      <c r="J2540" t="s">
        <v>29</v>
      </c>
      <c r="K2540" t="s">
        <v>241</v>
      </c>
      <c r="L2540">
        <v>20000000</v>
      </c>
      <c r="M2540">
        <v>2012</v>
      </c>
      <c r="N2540">
        <v>6.1</v>
      </c>
      <c r="O2540">
        <v>-5708430</v>
      </c>
    </row>
    <row r="2541" spans="1:15" x14ac:dyDescent="0.3">
      <c r="A2541" t="s">
        <v>3635</v>
      </c>
      <c r="B2541">
        <v>279</v>
      </c>
      <c r="C2541">
        <v>89</v>
      </c>
      <c r="D2541">
        <v>12843</v>
      </c>
      <c r="E2541" t="s">
        <v>840</v>
      </c>
      <c r="F2541" t="s">
        <v>5893</v>
      </c>
      <c r="G2541" t="s">
        <v>5894</v>
      </c>
      <c r="H2541">
        <v>27297</v>
      </c>
      <c r="I2541">
        <v>131</v>
      </c>
      <c r="J2541" t="s">
        <v>29</v>
      </c>
      <c r="K2541" t="s">
        <v>241</v>
      </c>
      <c r="L2541">
        <v>6000000</v>
      </c>
      <c r="M2541">
        <v>2012</v>
      </c>
      <c r="N2541">
        <v>6.1</v>
      </c>
      <c r="O2541">
        <v>-5987157</v>
      </c>
    </row>
    <row r="2542" spans="1:15" x14ac:dyDescent="0.3">
      <c r="A2542" t="s">
        <v>3561</v>
      </c>
      <c r="B2542">
        <v>97</v>
      </c>
      <c r="C2542">
        <v>109</v>
      </c>
      <c r="D2542">
        <v>28995450</v>
      </c>
      <c r="E2542" t="s">
        <v>4122</v>
      </c>
      <c r="F2542" t="s">
        <v>5895</v>
      </c>
      <c r="G2542" t="s">
        <v>5896</v>
      </c>
      <c r="H2542">
        <v>19230</v>
      </c>
      <c r="I2542">
        <v>59</v>
      </c>
      <c r="J2542" t="s">
        <v>29</v>
      </c>
      <c r="K2542" t="s">
        <v>200</v>
      </c>
      <c r="L2542">
        <v>35000000</v>
      </c>
      <c r="M2542">
        <v>2010</v>
      </c>
      <c r="N2542">
        <v>6.1</v>
      </c>
      <c r="O2542">
        <v>-6004550</v>
      </c>
    </row>
    <row r="2543" spans="1:15" x14ac:dyDescent="0.3">
      <c r="A2543" t="s">
        <v>3486</v>
      </c>
      <c r="B2543">
        <v>81</v>
      </c>
      <c r="C2543">
        <v>94</v>
      </c>
      <c r="D2543">
        <v>6241697</v>
      </c>
      <c r="E2543" t="s">
        <v>676</v>
      </c>
      <c r="F2543" t="s">
        <v>468</v>
      </c>
      <c r="G2543" t="s">
        <v>5897</v>
      </c>
      <c r="H2543">
        <v>16059</v>
      </c>
      <c r="I2543">
        <v>210</v>
      </c>
      <c r="J2543" t="s">
        <v>29</v>
      </c>
      <c r="K2543" t="s">
        <v>241</v>
      </c>
      <c r="L2543">
        <v>13000000</v>
      </c>
      <c r="M2543">
        <v>1999</v>
      </c>
      <c r="N2543">
        <v>6.1</v>
      </c>
      <c r="O2543">
        <v>-6758303</v>
      </c>
    </row>
    <row r="2544" spans="1:15" x14ac:dyDescent="0.3">
      <c r="A2544" t="s">
        <v>3351</v>
      </c>
      <c r="B2544">
        <v>122</v>
      </c>
      <c r="C2544">
        <v>87</v>
      </c>
      <c r="D2544">
        <v>27972410</v>
      </c>
      <c r="E2544" t="s">
        <v>2411</v>
      </c>
      <c r="F2544" t="s">
        <v>4612</v>
      </c>
      <c r="G2544" t="s">
        <v>5898</v>
      </c>
      <c r="H2544">
        <v>114692</v>
      </c>
      <c r="I2544">
        <v>285</v>
      </c>
      <c r="J2544" t="s">
        <v>29</v>
      </c>
      <c r="K2544" t="s">
        <v>200</v>
      </c>
      <c r="L2544">
        <v>35000000</v>
      </c>
      <c r="M2544">
        <v>2003</v>
      </c>
      <c r="N2544">
        <v>6.1</v>
      </c>
      <c r="O2544">
        <v>-7027590</v>
      </c>
    </row>
    <row r="2545" spans="1:15" x14ac:dyDescent="0.3">
      <c r="A2545" t="s">
        <v>4435</v>
      </c>
      <c r="B2545">
        <v>64</v>
      </c>
      <c r="C2545">
        <v>94</v>
      </c>
      <c r="D2545">
        <v>12398628</v>
      </c>
      <c r="E2545" t="s">
        <v>5899</v>
      </c>
      <c r="F2545" t="s">
        <v>5900</v>
      </c>
      <c r="G2545" t="s">
        <v>5901</v>
      </c>
      <c r="H2545">
        <v>21542</v>
      </c>
      <c r="I2545">
        <v>88</v>
      </c>
      <c r="J2545" t="s">
        <v>29</v>
      </c>
      <c r="K2545" t="s">
        <v>30</v>
      </c>
      <c r="L2545">
        <v>20000000</v>
      </c>
      <c r="M2545">
        <v>2002</v>
      </c>
      <c r="N2545">
        <v>6.1</v>
      </c>
      <c r="O2545">
        <v>-7601372</v>
      </c>
    </row>
    <row r="2546" spans="1:15" x14ac:dyDescent="0.3">
      <c r="A2546" t="s">
        <v>3619</v>
      </c>
      <c r="B2546">
        <v>111</v>
      </c>
      <c r="C2546">
        <v>93</v>
      </c>
      <c r="D2546">
        <v>4919896</v>
      </c>
      <c r="E2546" t="s">
        <v>2312</v>
      </c>
      <c r="F2546" t="s">
        <v>1747</v>
      </c>
      <c r="G2546" t="s">
        <v>5902</v>
      </c>
      <c r="H2546">
        <v>21530</v>
      </c>
      <c r="I2546">
        <v>159</v>
      </c>
      <c r="J2546" t="s">
        <v>29</v>
      </c>
      <c r="K2546" t="s">
        <v>200</v>
      </c>
      <c r="L2546">
        <v>13000000</v>
      </c>
      <c r="M2546">
        <v>2001</v>
      </c>
      <c r="N2546">
        <v>6.1</v>
      </c>
      <c r="O2546">
        <v>-8080104</v>
      </c>
    </row>
    <row r="2547" spans="1:15" x14ac:dyDescent="0.3">
      <c r="A2547" t="s">
        <v>4293</v>
      </c>
      <c r="B2547">
        <v>62</v>
      </c>
      <c r="C2547">
        <v>103</v>
      </c>
      <c r="D2547">
        <v>5725</v>
      </c>
      <c r="E2547" t="s">
        <v>840</v>
      </c>
      <c r="F2547" t="s">
        <v>5903</v>
      </c>
      <c r="G2547" t="s">
        <v>5904</v>
      </c>
      <c r="H2547">
        <v>10220</v>
      </c>
      <c r="I2547">
        <v>110</v>
      </c>
      <c r="J2547" t="s">
        <v>96</v>
      </c>
      <c r="K2547" t="s">
        <v>227</v>
      </c>
      <c r="L2547">
        <v>8400000</v>
      </c>
      <c r="M2547">
        <v>2000</v>
      </c>
      <c r="N2547">
        <v>6.1</v>
      </c>
      <c r="O2547">
        <v>-8394275</v>
      </c>
    </row>
    <row r="2548" spans="1:15" x14ac:dyDescent="0.3">
      <c r="A2548" t="s">
        <v>3541</v>
      </c>
      <c r="B2548">
        <v>76</v>
      </c>
      <c r="C2548">
        <v>120</v>
      </c>
      <c r="D2548">
        <v>349618</v>
      </c>
      <c r="E2548" t="s">
        <v>626</v>
      </c>
      <c r="F2548" t="s">
        <v>5905</v>
      </c>
      <c r="G2548" t="s">
        <v>5906</v>
      </c>
      <c r="H2548">
        <v>4302</v>
      </c>
      <c r="I2548">
        <v>45</v>
      </c>
      <c r="J2548" t="s">
        <v>29</v>
      </c>
      <c r="K2548" t="s">
        <v>70</v>
      </c>
      <c r="L2548">
        <v>9000000</v>
      </c>
      <c r="M2548">
        <v>1990</v>
      </c>
      <c r="N2548">
        <v>6.1</v>
      </c>
      <c r="O2548">
        <v>-8650382</v>
      </c>
    </row>
    <row r="2549" spans="1:15" x14ac:dyDescent="0.3">
      <c r="A2549" t="s">
        <v>149</v>
      </c>
      <c r="B2549">
        <v>434</v>
      </c>
      <c r="C2549">
        <v>169</v>
      </c>
      <c r="D2549">
        <v>200069408</v>
      </c>
      <c r="E2549" t="s">
        <v>248</v>
      </c>
      <c r="F2549" t="s">
        <v>150</v>
      </c>
      <c r="G2549" t="s">
        <v>5907</v>
      </c>
      <c r="H2549">
        <v>240396</v>
      </c>
      <c r="I2549">
        <v>2367</v>
      </c>
      <c r="J2549" t="s">
        <v>29</v>
      </c>
      <c r="K2549" t="s">
        <v>30</v>
      </c>
      <c r="L2549">
        <v>209000000</v>
      </c>
      <c r="M2549">
        <v>2006</v>
      </c>
      <c r="N2549">
        <v>6.1</v>
      </c>
      <c r="O2549">
        <v>-8930592</v>
      </c>
    </row>
    <row r="2550" spans="1:15" x14ac:dyDescent="0.3">
      <c r="A2550" t="s">
        <v>3796</v>
      </c>
      <c r="B2550">
        <v>34</v>
      </c>
      <c r="C2550">
        <v>124</v>
      </c>
      <c r="D2550">
        <v>51045801</v>
      </c>
      <c r="E2550" t="s">
        <v>588</v>
      </c>
      <c r="F2550" t="s">
        <v>5499</v>
      </c>
      <c r="G2550" t="s">
        <v>5908</v>
      </c>
      <c r="H2550">
        <v>11370</v>
      </c>
      <c r="I2550">
        <v>54</v>
      </c>
      <c r="J2550" t="s">
        <v>29</v>
      </c>
      <c r="K2550" t="s">
        <v>30</v>
      </c>
      <c r="L2550">
        <v>60000000</v>
      </c>
      <c r="M2550">
        <v>1996</v>
      </c>
      <c r="N2550">
        <v>6.1</v>
      </c>
      <c r="O2550">
        <v>-8954199</v>
      </c>
    </row>
    <row r="2551" spans="1:15" x14ac:dyDescent="0.3">
      <c r="A2551" t="s">
        <v>3622</v>
      </c>
      <c r="B2551">
        <v>118</v>
      </c>
      <c r="C2551">
        <v>93</v>
      </c>
      <c r="D2551">
        <v>50818750</v>
      </c>
      <c r="E2551" t="s">
        <v>296</v>
      </c>
      <c r="F2551" t="s">
        <v>5909</v>
      </c>
      <c r="G2551" t="s">
        <v>5910</v>
      </c>
      <c r="H2551">
        <v>31209</v>
      </c>
      <c r="I2551">
        <v>106</v>
      </c>
      <c r="J2551" t="s">
        <v>29</v>
      </c>
      <c r="K2551" t="s">
        <v>200</v>
      </c>
      <c r="L2551">
        <v>60000000</v>
      </c>
      <c r="M2551">
        <v>2008</v>
      </c>
      <c r="N2551">
        <v>6.1</v>
      </c>
      <c r="O2551">
        <v>-9181250</v>
      </c>
    </row>
    <row r="2552" spans="1:15" x14ac:dyDescent="0.3">
      <c r="A2552" t="s">
        <v>3603</v>
      </c>
      <c r="B2552">
        <v>81</v>
      </c>
      <c r="C2552">
        <v>98</v>
      </c>
      <c r="D2552">
        <v>10544143</v>
      </c>
      <c r="E2552" t="s">
        <v>289</v>
      </c>
      <c r="F2552" t="s">
        <v>5120</v>
      </c>
      <c r="G2552" t="s">
        <v>5911</v>
      </c>
      <c r="H2552">
        <v>16372</v>
      </c>
      <c r="I2552">
        <v>121</v>
      </c>
      <c r="J2552" t="s">
        <v>29</v>
      </c>
      <c r="K2552" t="s">
        <v>581</v>
      </c>
      <c r="L2552">
        <v>20000000</v>
      </c>
      <c r="M2552">
        <v>1999</v>
      </c>
      <c r="N2552">
        <v>6.1</v>
      </c>
      <c r="O2552">
        <v>-9455857</v>
      </c>
    </row>
    <row r="2553" spans="1:15" x14ac:dyDescent="0.3">
      <c r="A2553" t="s">
        <v>807</v>
      </c>
      <c r="B2553">
        <v>110</v>
      </c>
      <c r="C2553">
        <v>109</v>
      </c>
      <c r="D2553">
        <v>26183197</v>
      </c>
      <c r="E2553" t="s">
        <v>39</v>
      </c>
      <c r="F2553" t="s">
        <v>788</v>
      </c>
      <c r="G2553" t="s">
        <v>5912</v>
      </c>
      <c r="H2553">
        <v>38348</v>
      </c>
      <c r="I2553">
        <v>135</v>
      </c>
      <c r="J2553" t="s">
        <v>29</v>
      </c>
      <c r="K2553" t="s">
        <v>30</v>
      </c>
      <c r="L2553">
        <v>36000000</v>
      </c>
      <c r="M2553">
        <v>2003</v>
      </c>
      <c r="N2553">
        <v>6.1</v>
      </c>
      <c r="O2553">
        <v>-9816803</v>
      </c>
    </row>
    <row r="2554" spans="1:15" x14ac:dyDescent="0.3">
      <c r="A2554" t="s">
        <v>3575</v>
      </c>
      <c r="B2554">
        <v>71</v>
      </c>
      <c r="C2554">
        <v>104</v>
      </c>
      <c r="D2554">
        <v>3607</v>
      </c>
      <c r="E2554" t="s">
        <v>1366</v>
      </c>
      <c r="F2554" t="s">
        <v>5913</v>
      </c>
      <c r="G2554" t="s">
        <v>5914</v>
      </c>
      <c r="H2554">
        <v>22753</v>
      </c>
      <c r="I2554">
        <v>94</v>
      </c>
      <c r="J2554" t="s">
        <v>29</v>
      </c>
      <c r="K2554" t="s">
        <v>408</v>
      </c>
      <c r="L2554">
        <v>10000000</v>
      </c>
      <c r="M2554">
        <v>2008</v>
      </c>
      <c r="N2554">
        <v>6.1</v>
      </c>
      <c r="O2554">
        <v>-9996393</v>
      </c>
    </row>
    <row r="2555" spans="1:15" x14ac:dyDescent="0.3">
      <c r="A2555" t="s">
        <v>3583</v>
      </c>
      <c r="B2555">
        <v>65</v>
      </c>
      <c r="C2555">
        <v>101</v>
      </c>
      <c r="D2555">
        <v>12189514</v>
      </c>
      <c r="E2555" t="s">
        <v>289</v>
      </c>
      <c r="F2555" t="s">
        <v>5915</v>
      </c>
      <c r="G2555" t="s">
        <v>5916</v>
      </c>
      <c r="H2555">
        <v>30092</v>
      </c>
      <c r="I2555">
        <v>129</v>
      </c>
      <c r="J2555" t="s">
        <v>29</v>
      </c>
      <c r="K2555" t="s">
        <v>30</v>
      </c>
      <c r="L2555">
        <v>23000000</v>
      </c>
      <c r="M2555">
        <v>2004</v>
      </c>
      <c r="N2555">
        <v>6.1</v>
      </c>
      <c r="O2555">
        <v>-10810486</v>
      </c>
    </row>
    <row r="2556" spans="1:15" x14ac:dyDescent="0.3">
      <c r="A2556" t="s">
        <v>1229</v>
      </c>
      <c r="B2556">
        <v>105</v>
      </c>
      <c r="C2556">
        <v>96</v>
      </c>
      <c r="D2556">
        <v>18967571</v>
      </c>
      <c r="E2556" t="s">
        <v>1576</v>
      </c>
      <c r="F2556" t="s">
        <v>4573</v>
      </c>
      <c r="G2556" t="s">
        <v>5917</v>
      </c>
      <c r="H2556">
        <v>23345</v>
      </c>
      <c r="I2556">
        <v>167</v>
      </c>
      <c r="J2556" t="s">
        <v>29</v>
      </c>
      <c r="K2556" t="s">
        <v>30</v>
      </c>
      <c r="L2556">
        <v>30000000</v>
      </c>
      <c r="M2556">
        <v>1998</v>
      </c>
      <c r="N2556">
        <v>6.1</v>
      </c>
      <c r="O2556">
        <v>-11032429</v>
      </c>
    </row>
    <row r="2557" spans="1:15" x14ac:dyDescent="0.3">
      <c r="A2557" t="s">
        <v>2930</v>
      </c>
      <c r="B2557">
        <v>225</v>
      </c>
      <c r="C2557">
        <v>109</v>
      </c>
      <c r="D2557">
        <v>214966</v>
      </c>
      <c r="E2557" t="s">
        <v>208</v>
      </c>
      <c r="F2557" t="s">
        <v>5918</v>
      </c>
      <c r="G2557" t="s">
        <v>5919</v>
      </c>
      <c r="H2557">
        <v>28483</v>
      </c>
      <c r="I2557">
        <v>176</v>
      </c>
      <c r="J2557" t="s">
        <v>29</v>
      </c>
      <c r="K2557" t="s">
        <v>30</v>
      </c>
      <c r="L2557">
        <v>13000000</v>
      </c>
      <c r="M2557">
        <v>2010</v>
      </c>
      <c r="N2557">
        <v>6.1</v>
      </c>
      <c r="O2557">
        <v>-12785034</v>
      </c>
    </row>
    <row r="2558" spans="1:15" x14ac:dyDescent="0.3">
      <c r="A2558" t="s">
        <v>3528</v>
      </c>
      <c r="B2558">
        <v>416</v>
      </c>
      <c r="C2558">
        <v>132</v>
      </c>
      <c r="D2558">
        <v>155111815</v>
      </c>
      <c r="E2558" t="s">
        <v>49</v>
      </c>
      <c r="F2558" t="s">
        <v>464</v>
      </c>
      <c r="G2558" t="s">
        <v>5920</v>
      </c>
      <c r="H2558">
        <v>228554</v>
      </c>
      <c r="I2558">
        <v>710</v>
      </c>
      <c r="J2558" t="s">
        <v>29</v>
      </c>
      <c r="K2558" t="s">
        <v>30</v>
      </c>
      <c r="L2558">
        <v>170000000</v>
      </c>
      <c r="M2558">
        <v>2012</v>
      </c>
      <c r="N2558">
        <v>6.1</v>
      </c>
      <c r="O2558">
        <v>-14888185</v>
      </c>
    </row>
    <row r="2559" spans="1:15" x14ac:dyDescent="0.3">
      <c r="A2559" t="s">
        <v>3579</v>
      </c>
      <c r="B2559">
        <v>177</v>
      </c>
      <c r="C2559">
        <v>103</v>
      </c>
      <c r="D2559">
        <v>73548</v>
      </c>
      <c r="E2559" t="s">
        <v>5921</v>
      </c>
      <c r="F2559" t="s">
        <v>486</v>
      </c>
      <c r="G2559" t="s">
        <v>5922</v>
      </c>
      <c r="H2559">
        <v>47574</v>
      </c>
      <c r="I2559">
        <v>209</v>
      </c>
      <c r="J2559" t="s">
        <v>29</v>
      </c>
      <c r="K2559" t="s">
        <v>30</v>
      </c>
      <c r="L2559">
        <v>15000000</v>
      </c>
      <c r="M2559">
        <v>2008</v>
      </c>
      <c r="N2559">
        <v>6.1</v>
      </c>
      <c r="O2559">
        <v>-14926452</v>
      </c>
    </row>
    <row r="2560" spans="1:15" x14ac:dyDescent="0.3">
      <c r="A2560" t="s">
        <v>3589</v>
      </c>
      <c r="B2560">
        <v>167</v>
      </c>
      <c r="C2560">
        <v>100</v>
      </c>
      <c r="D2560">
        <v>5005883</v>
      </c>
      <c r="E2560" t="s">
        <v>1527</v>
      </c>
      <c r="F2560" t="s">
        <v>5923</v>
      </c>
      <c r="G2560" t="s">
        <v>5924</v>
      </c>
      <c r="H2560">
        <v>29649</v>
      </c>
      <c r="I2560">
        <v>361</v>
      </c>
      <c r="J2560" t="s">
        <v>29</v>
      </c>
      <c r="K2560" t="s">
        <v>30</v>
      </c>
      <c r="L2560">
        <v>20000000</v>
      </c>
      <c r="M2560">
        <v>2004</v>
      </c>
      <c r="N2560">
        <v>6.1</v>
      </c>
      <c r="O2560">
        <v>-14994117</v>
      </c>
    </row>
    <row r="2561" spans="1:15" x14ac:dyDescent="0.3">
      <c r="A2561" t="s">
        <v>2137</v>
      </c>
      <c r="B2561">
        <v>12</v>
      </c>
      <c r="C2561">
        <v>128</v>
      </c>
      <c r="D2561">
        <v>24332324</v>
      </c>
      <c r="E2561" t="s">
        <v>73</v>
      </c>
      <c r="F2561" t="s">
        <v>1311</v>
      </c>
      <c r="G2561" t="s">
        <v>5925</v>
      </c>
      <c r="H2561">
        <v>13830</v>
      </c>
      <c r="I2561">
        <v>61</v>
      </c>
      <c r="J2561" t="s">
        <v>29</v>
      </c>
      <c r="K2561" t="s">
        <v>30</v>
      </c>
      <c r="L2561">
        <v>40000000</v>
      </c>
      <c r="M2561">
        <v>1994</v>
      </c>
      <c r="N2561">
        <v>6.1</v>
      </c>
      <c r="O2561">
        <v>-15667676</v>
      </c>
    </row>
    <row r="2562" spans="1:15" x14ac:dyDescent="0.3">
      <c r="A2562" t="s">
        <v>3543</v>
      </c>
      <c r="B2562">
        <v>151</v>
      </c>
      <c r="C2562">
        <v>120</v>
      </c>
      <c r="D2562">
        <v>24375436</v>
      </c>
      <c r="E2562" t="s">
        <v>39</v>
      </c>
      <c r="F2562" t="s">
        <v>44</v>
      </c>
      <c r="G2562" t="s">
        <v>5926</v>
      </c>
      <c r="H2562">
        <v>42547</v>
      </c>
      <c r="I2562">
        <v>265</v>
      </c>
      <c r="J2562" t="s">
        <v>29</v>
      </c>
      <c r="K2562" t="s">
        <v>30</v>
      </c>
      <c r="L2562">
        <v>42000000</v>
      </c>
      <c r="M2562">
        <v>2001</v>
      </c>
      <c r="N2562">
        <v>6.1</v>
      </c>
      <c r="O2562">
        <v>-17624564</v>
      </c>
    </row>
    <row r="2563" spans="1:15" x14ac:dyDescent="0.3">
      <c r="A2563" t="s">
        <v>3750</v>
      </c>
      <c r="B2563">
        <v>136</v>
      </c>
      <c r="C2563">
        <v>115</v>
      </c>
      <c r="D2563">
        <v>31874869</v>
      </c>
      <c r="E2563" t="s">
        <v>1366</v>
      </c>
      <c r="F2563" t="s">
        <v>921</v>
      </c>
      <c r="G2563" t="s">
        <v>5927</v>
      </c>
      <c r="H2563">
        <v>43574</v>
      </c>
      <c r="I2563">
        <v>302</v>
      </c>
      <c r="J2563" t="s">
        <v>29</v>
      </c>
      <c r="K2563" t="s">
        <v>30</v>
      </c>
      <c r="L2563">
        <v>50000000</v>
      </c>
      <c r="M2563">
        <v>2002</v>
      </c>
      <c r="N2563">
        <v>6.1</v>
      </c>
      <c r="O2563">
        <v>-18125131</v>
      </c>
    </row>
    <row r="2564" spans="1:15" x14ac:dyDescent="0.3">
      <c r="A2564" t="s">
        <v>3750</v>
      </c>
      <c r="B2564">
        <v>136</v>
      </c>
      <c r="C2564">
        <v>115</v>
      </c>
      <c r="D2564">
        <v>31874869</v>
      </c>
      <c r="E2564" t="s">
        <v>1366</v>
      </c>
      <c r="F2564" t="s">
        <v>921</v>
      </c>
      <c r="G2564" t="s">
        <v>5927</v>
      </c>
      <c r="H2564">
        <v>43575</v>
      </c>
      <c r="I2564">
        <v>302</v>
      </c>
      <c r="J2564" t="s">
        <v>29</v>
      </c>
      <c r="K2564" t="s">
        <v>30</v>
      </c>
      <c r="L2564">
        <v>50000000</v>
      </c>
      <c r="M2564">
        <v>2002</v>
      </c>
      <c r="N2564">
        <v>6.1</v>
      </c>
      <c r="O2564">
        <v>-18125131</v>
      </c>
    </row>
    <row r="2565" spans="1:15" x14ac:dyDescent="0.3">
      <c r="A2565" t="s">
        <v>3351</v>
      </c>
      <c r="B2565">
        <v>123</v>
      </c>
      <c r="C2565">
        <v>109</v>
      </c>
      <c r="D2565">
        <v>10965209</v>
      </c>
      <c r="E2565" t="s">
        <v>39</v>
      </c>
      <c r="F2565" t="s">
        <v>5928</v>
      </c>
      <c r="G2565" t="s">
        <v>5929</v>
      </c>
      <c r="H2565">
        <v>25558</v>
      </c>
      <c r="I2565">
        <v>221</v>
      </c>
      <c r="J2565" t="s">
        <v>29</v>
      </c>
      <c r="K2565" t="s">
        <v>30</v>
      </c>
      <c r="L2565">
        <v>30000000</v>
      </c>
      <c r="M2565">
        <v>2001</v>
      </c>
      <c r="N2565">
        <v>6.1</v>
      </c>
      <c r="O2565">
        <v>-19034791</v>
      </c>
    </row>
    <row r="2566" spans="1:15" x14ac:dyDescent="0.3">
      <c r="A2566" t="s">
        <v>2702</v>
      </c>
      <c r="B2566">
        <v>47</v>
      </c>
      <c r="C2566">
        <v>118</v>
      </c>
      <c r="D2566">
        <v>17305211</v>
      </c>
      <c r="E2566" t="s">
        <v>140</v>
      </c>
      <c r="F2566" t="s">
        <v>221</v>
      </c>
      <c r="G2566" t="s">
        <v>5930</v>
      </c>
      <c r="H2566">
        <v>14066</v>
      </c>
      <c r="I2566">
        <v>75</v>
      </c>
      <c r="J2566" t="s">
        <v>29</v>
      </c>
      <c r="K2566" t="s">
        <v>30</v>
      </c>
      <c r="L2566">
        <v>38000000</v>
      </c>
      <c r="M2566">
        <v>1996</v>
      </c>
      <c r="N2566">
        <v>6.1</v>
      </c>
      <c r="O2566">
        <v>-20694789</v>
      </c>
    </row>
    <row r="2567" spans="1:15" x14ac:dyDescent="0.3">
      <c r="A2567" t="s">
        <v>3585</v>
      </c>
      <c r="B2567">
        <v>42</v>
      </c>
      <c r="C2567">
        <v>101</v>
      </c>
      <c r="D2567">
        <v>1075288</v>
      </c>
      <c r="E2567" t="s">
        <v>208</v>
      </c>
      <c r="F2567" t="s">
        <v>4029</v>
      </c>
      <c r="G2567" t="s">
        <v>5931</v>
      </c>
      <c r="H2567">
        <v>7772</v>
      </c>
      <c r="I2567">
        <v>55</v>
      </c>
      <c r="J2567" t="s">
        <v>29</v>
      </c>
      <c r="K2567" t="s">
        <v>30</v>
      </c>
      <c r="L2567">
        <v>22000000</v>
      </c>
      <c r="M2567">
        <v>1996</v>
      </c>
      <c r="N2567">
        <v>6.1</v>
      </c>
      <c r="O2567">
        <v>-20924712</v>
      </c>
    </row>
    <row r="2568" spans="1:15" x14ac:dyDescent="0.3">
      <c r="A2568" t="s">
        <v>1813</v>
      </c>
      <c r="B2568">
        <v>125</v>
      </c>
      <c r="C2568">
        <v>107</v>
      </c>
      <c r="D2568">
        <v>6998324</v>
      </c>
      <c r="E2568" t="s">
        <v>73</v>
      </c>
      <c r="F2568" t="s">
        <v>5932</v>
      </c>
      <c r="G2568" t="s">
        <v>5933</v>
      </c>
      <c r="H2568">
        <v>11476</v>
      </c>
      <c r="I2568">
        <v>50</v>
      </c>
      <c r="J2568" t="s">
        <v>29</v>
      </c>
      <c r="K2568" t="s">
        <v>30</v>
      </c>
      <c r="L2568">
        <v>28000000</v>
      </c>
      <c r="M2568">
        <v>2015</v>
      </c>
      <c r="N2568">
        <v>6.1</v>
      </c>
      <c r="O2568">
        <v>-21001676</v>
      </c>
    </row>
    <row r="2569" spans="1:15" x14ac:dyDescent="0.3">
      <c r="A2569" t="s">
        <v>3715</v>
      </c>
      <c r="B2569">
        <v>161</v>
      </c>
      <c r="C2569">
        <v>107</v>
      </c>
      <c r="D2569">
        <v>36279230</v>
      </c>
      <c r="E2569" t="s">
        <v>1576</v>
      </c>
      <c r="F2569" t="s">
        <v>5934</v>
      </c>
      <c r="G2569" t="s">
        <v>5935</v>
      </c>
      <c r="H2569">
        <v>42144</v>
      </c>
      <c r="I2569">
        <v>213</v>
      </c>
      <c r="J2569" t="s">
        <v>29</v>
      </c>
      <c r="K2569" t="s">
        <v>30</v>
      </c>
      <c r="L2569">
        <v>60000000</v>
      </c>
      <c r="M2569">
        <v>2006</v>
      </c>
      <c r="N2569">
        <v>6.1</v>
      </c>
      <c r="O2569">
        <v>-23720770</v>
      </c>
    </row>
    <row r="2570" spans="1:15" x14ac:dyDescent="0.3">
      <c r="A2570" t="s">
        <v>4086</v>
      </c>
      <c r="B2570">
        <v>114</v>
      </c>
      <c r="C2570">
        <v>113</v>
      </c>
      <c r="D2570">
        <v>21009180</v>
      </c>
      <c r="E2570" t="s">
        <v>1050</v>
      </c>
      <c r="F2570" t="s">
        <v>902</v>
      </c>
      <c r="G2570" t="s">
        <v>5936</v>
      </c>
      <c r="H2570">
        <v>45815</v>
      </c>
      <c r="I2570">
        <v>222</v>
      </c>
      <c r="J2570" t="s">
        <v>29</v>
      </c>
      <c r="K2570" t="s">
        <v>30</v>
      </c>
      <c r="L2570">
        <v>45000000</v>
      </c>
      <c r="M2570">
        <v>2004</v>
      </c>
      <c r="N2570">
        <v>6.1</v>
      </c>
      <c r="O2570">
        <v>-23990820</v>
      </c>
    </row>
    <row r="2571" spans="1:15" x14ac:dyDescent="0.3">
      <c r="A2571" t="s">
        <v>736</v>
      </c>
      <c r="B2571">
        <v>252</v>
      </c>
      <c r="C2571">
        <v>137</v>
      </c>
      <c r="D2571">
        <v>717753</v>
      </c>
      <c r="E2571" t="s">
        <v>529</v>
      </c>
      <c r="F2571" t="s">
        <v>430</v>
      </c>
      <c r="G2571" t="s">
        <v>5937</v>
      </c>
      <c r="H2571">
        <v>33107</v>
      </c>
      <c r="I2571">
        <v>128</v>
      </c>
      <c r="J2571" t="s">
        <v>29</v>
      </c>
      <c r="K2571" t="s">
        <v>241</v>
      </c>
      <c r="L2571">
        <v>25000000</v>
      </c>
      <c r="M2571">
        <v>2012</v>
      </c>
      <c r="N2571">
        <v>6.1</v>
      </c>
      <c r="O2571">
        <v>-24282247</v>
      </c>
    </row>
    <row r="2572" spans="1:15" x14ac:dyDescent="0.3">
      <c r="A2572" t="s">
        <v>3497</v>
      </c>
      <c r="B2572">
        <v>79</v>
      </c>
      <c r="C2572">
        <v>111</v>
      </c>
      <c r="D2572">
        <v>32940507</v>
      </c>
      <c r="E2572" t="s">
        <v>39</v>
      </c>
      <c r="F2572" t="s">
        <v>55</v>
      </c>
      <c r="G2572" t="s">
        <v>5938</v>
      </c>
      <c r="H2572">
        <v>54314</v>
      </c>
      <c r="I2572">
        <v>127</v>
      </c>
      <c r="J2572" t="s">
        <v>29</v>
      </c>
      <c r="K2572" t="s">
        <v>30</v>
      </c>
      <c r="L2572">
        <v>60000000</v>
      </c>
      <c r="M2572">
        <v>1998</v>
      </c>
      <c r="N2572">
        <v>6.1</v>
      </c>
      <c r="O2572">
        <v>-27059493</v>
      </c>
    </row>
    <row r="2573" spans="1:15" x14ac:dyDescent="0.3">
      <c r="A2573" t="s">
        <v>3497</v>
      </c>
      <c r="B2573">
        <v>79</v>
      </c>
      <c r="C2573">
        <v>111</v>
      </c>
      <c r="D2573">
        <v>32940507</v>
      </c>
      <c r="E2573" t="s">
        <v>39</v>
      </c>
      <c r="F2573" t="s">
        <v>55</v>
      </c>
      <c r="G2573" t="s">
        <v>5938</v>
      </c>
      <c r="H2573">
        <v>54316</v>
      </c>
      <c r="I2573">
        <v>127</v>
      </c>
      <c r="J2573" t="s">
        <v>29</v>
      </c>
      <c r="K2573" t="s">
        <v>30</v>
      </c>
      <c r="L2573">
        <v>60000000</v>
      </c>
      <c r="M2573">
        <v>1998</v>
      </c>
      <c r="N2573">
        <v>6.1</v>
      </c>
      <c r="O2573">
        <v>-27059493</v>
      </c>
    </row>
    <row r="2574" spans="1:15" x14ac:dyDescent="0.3">
      <c r="A2574" t="s">
        <v>3627</v>
      </c>
      <c r="B2574">
        <v>156</v>
      </c>
      <c r="C2574">
        <v>91</v>
      </c>
      <c r="D2574">
        <v>42194060</v>
      </c>
      <c r="E2574" t="s">
        <v>1029</v>
      </c>
      <c r="F2574" t="s">
        <v>3495</v>
      </c>
      <c r="G2574" t="s">
        <v>5939</v>
      </c>
      <c r="H2574">
        <v>41259</v>
      </c>
      <c r="I2574">
        <v>72</v>
      </c>
      <c r="J2574" t="s">
        <v>29</v>
      </c>
      <c r="K2574" t="s">
        <v>408</v>
      </c>
      <c r="L2574">
        <v>70000000</v>
      </c>
      <c r="M2574">
        <v>2009</v>
      </c>
      <c r="N2574">
        <v>6.1</v>
      </c>
      <c r="O2574">
        <v>-27805940</v>
      </c>
    </row>
    <row r="2575" spans="1:15" x14ac:dyDescent="0.3">
      <c r="A2575" t="s">
        <v>3198</v>
      </c>
      <c r="B2575">
        <v>117</v>
      </c>
      <c r="C2575">
        <v>104</v>
      </c>
      <c r="D2575">
        <v>30063805</v>
      </c>
      <c r="E2575" t="s">
        <v>5940</v>
      </c>
      <c r="F2575" t="s">
        <v>186</v>
      </c>
      <c r="G2575" t="s">
        <v>5941</v>
      </c>
      <c r="H2575">
        <v>31788</v>
      </c>
      <c r="I2575">
        <v>243</v>
      </c>
      <c r="J2575" t="s">
        <v>29</v>
      </c>
      <c r="K2575" t="s">
        <v>30</v>
      </c>
      <c r="L2575">
        <v>60000000</v>
      </c>
      <c r="M2575">
        <v>2002</v>
      </c>
      <c r="N2575">
        <v>6.1</v>
      </c>
      <c r="O2575">
        <v>-29936195</v>
      </c>
    </row>
    <row r="2576" spans="1:15" x14ac:dyDescent="0.3">
      <c r="A2576" t="s">
        <v>959</v>
      </c>
      <c r="B2576">
        <v>183</v>
      </c>
      <c r="C2576">
        <v>105</v>
      </c>
      <c r="D2576">
        <v>1304837</v>
      </c>
      <c r="E2576" t="s">
        <v>269</v>
      </c>
      <c r="F2576" t="s">
        <v>3919</v>
      </c>
      <c r="G2576" t="s">
        <v>5942</v>
      </c>
      <c r="H2576">
        <v>21481</v>
      </c>
      <c r="I2576">
        <v>175</v>
      </c>
      <c r="J2576" t="s">
        <v>29</v>
      </c>
      <c r="K2576" t="s">
        <v>30</v>
      </c>
      <c r="L2576">
        <v>32000000</v>
      </c>
      <c r="M2576">
        <v>2006</v>
      </c>
      <c r="N2576">
        <v>6.1</v>
      </c>
      <c r="O2576">
        <v>-30695163</v>
      </c>
    </row>
    <row r="2577" spans="1:15" x14ac:dyDescent="0.3">
      <c r="A2577" t="s">
        <v>3566</v>
      </c>
      <c r="B2577">
        <v>197</v>
      </c>
      <c r="C2577">
        <v>106</v>
      </c>
      <c r="D2577">
        <v>37760080</v>
      </c>
      <c r="E2577" t="s">
        <v>4424</v>
      </c>
      <c r="F2577" t="s">
        <v>1148</v>
      </c>
      <c r="G2577" t="s">
        <v>5943</v>
      </c>
      <c r="H2577">
        <v>72868</v>
      </c>
      <c r="I2577">
        <v>618</v>
      </c>
      <c r="J2577" t="s">
        <v>29</v>
      </c>
      <c r="K2577" t="s">
        <v>30</v>
      </c>
      <c r="L2577">
        <v>70000000</v>
      </c>
      <c r="M2577">
        <v>2004</v>
      </c>
      <c r="N2577">
        <v>6.1</v>
      </c>
      <c r="O2577">
        <v>-32239920</v>
      </c>
    </row>
    <row r="2578" spans="1:15" x14ac:dyDescent="0.3">
      <c r="A2578" t="s">
        <v>392</v>
      </c>
      <c r="B2578">
        <v>115</v>
      </c>
      <c r="C2578">
        <v>122</v>
      </c>
      <c r="D2578">
        <v>22362500</v>
      </c>
      <c r="E2578" t="s">
        <v>73</v>
      </c>
      <c r="F2578" t="s">
        <v>145</v>
      </c>
      <c r="G2578" t="s">
        <v>5944</v>
      </c>
      <c r="H2578">
        <v>35599</v>
      </c>
      <c r="I2578">
        <v>195</v>
      </c>
      <c r="J2578" t="s">
        <v>29</v>
      </c>
      <c r="K2578" t="s">
        <v>30</v>
      </c>
      <c r="L2578">
        <v>55000000</v>
      </c>
      <c r="M2578">
        <v>1999</v>
      </c>
      <c r="N2578">
        <v>6.1</v>
      </c>
      <c r="O2578">
        <v>-32637500</v>
      </c>
    </row>
    <row r="2579" spans="1:15" x14ac:dyDescent="0.3">
      <c r="A2579" t="s">
        <v>802</v>
      </c>
      <c r="B2579">
        <v>136</v>
      </c>
      <c r="C2579">
        <v>101</v>
      </c>
      <c r="D2579">
        <v>28045540</v>
      </c>
      <c r="E2579" t="s">
        <v>3979</v>
      </c>
      <c r="F2579" t="s">
        <v>430</v>
      </c>
      <c r="G2579" t="s">
        <v>5945</v>
      </c>
      <c r="H2579">
        <v>67707</v>
      </c>
      <c r="I2579">
        <v>202</v>
      </c>
      <c r="J2579" t="s">
        <v>29</v>
      </c>
      <c r="K2579" t="s">
        <v>30</v>
      </c>
      <c r="L2579">
        <v>65000000</v>
      </c>
      <c r="M2579">
        <v>2005</v>
      </c>
      <c r="N2579">
        <v>6.1</v>
      </c>
      <c r="O2579">
        <v>-36954460</v>
      </c>
    </row>
    <row r="2580" spans="1:15" x14ac:dyDescent="0.3">
      <c r="A2580" t="s">
        <v>2027</v>
      </c>
      <c r="B2580">
        <v>161</v>
      </c>
      <c r="C2580">
        <v>106</v>
      </c>
      <c r="D2580">
        <v>17281832</v>
      </c>
      <c r="E2580" t="s">
        <v>1674</v>
      </c>
      <c r="F2580" t="s">
        <v>1802</v>
      </c>
      <c r="G2580" t="s">
        <v>5946</v>
      </c>
      <c r="H2580">
        <v>60232</v>
      </c>
      <c r="I2580">
        <v>110</v>
      </c>
      <c r="J2580" t="s">
        <v>29</v>
      </c>
      <c r="K2580" t="s">
        <v>227</v>
      </c>
      <c r="L2580">
        <v>60000000</v>
      </c>
      <c r="M2580">
        <v>2008</v>
      </c>
      <c r="N2580">
        <v>6.1</v>
      </c>
      <c r="O2580">
        <v>-42718168</v>
      </c>
    </row>
    <row r="2581" spans="1:15" x14ac:dyDescent="0.3">
      <c r="A2581" t="s">
        <v>3214</v>
      </c>
      <c r="B2581">
        <v>66</v>
      </c>
      <c r="C2581">
        <v>111</v>
      </c>
      <c r="D2581">
        <v>42877165</v>
      </c>
      <c r="E2581" t="s">
        <v>39</v>
      </c>
      <c r="F2581" t="s">
        <v>79</v>
      </c>
      <c r="G2581" t="s">
        <v>5947</v>
      </c>
      <c r="H2581">
        <v>45602</v>
      </c>
      <c r="I2581">
        <v>114</v>
      </c>
      <c r="J2581" t="s">
        <v>29</v>
      </c>
      <c r="K2581" t="s">
        <v>30</v>
      </c>
      <c r="L2581">
        <v>86000000</v>
      </c>
      <c r="M2581">
        <v>1997</v>
      </c>
      <c r="N2581">
        <v>6.1</v>
      </c>
      <c r="O2581">
        <v>-43122835</v>
      </c>
    </row>
    <row r="2582" spans="1:15" x14ac:dyDescent="0.3">
      <c r="A2582" t="s">
        <v>1183</v>
      </c>
      <c r="B2582">
        <v>435</v>
      </c>
      <c r="C2582">
        <v>128</v>
      </c>
      <c r="D2582">
        <v>36381716</v>
      </c>
      <c r="E2582" t="s">
        <v>5948</v>
      </c>
      <c r="F2582" t="s">
        <v>2881</v>
      </c>
      <c r="G2582" t="s">
        <v>5949</v>
      </c>
      <c r="H2582">
        <v>197584</v>
      </c>
      <c r="I2582">
        <v>918</v>
      </c>
      <c r="J2582" t="s">
        <v>29</v>
      </c>
      <c r="K2582" t="s">
        <v>30</v>
      </c>
      <c r="L2582">
        <v>82000000</v>
      </c>
      <c r="M2582">
        <v>2011</v>
      </c>
      <c r="N2582">
        <v>6.1</v>
      </c>
      <c r="O2582">
        <v>-45618284</v>
      </c>
    </row>
    <row r="2583" spans="1:15" x14ac:dyDescent="0.3">
      <c r="A2583" t="s">
        <v>3531</v>
      </c>
      <c r="B2583">
        <v>320</v>
      </c>
      <c r="C2583">
        <v>131</v>
      </c>
      <c r="D2583">
        <v>39292022</v>
      </c>
      <c r="E2583" t="s">
        <v>715</v>
      </c>
      <c r="F2583" t="s">
        <v>339</v>
      </c>
      <c r="G2583" t="s">
        <v>5950</v>
      </c>
      <c r="H2583">
        <v>127258</v>
      </c>
      <c r="I2583">
        <v>351</v>
      </c>
      <c r="J2583" t="s">
        <v>29</v>
      </c>
      <c r="K2583" t="s">
        <v>30</v>
      </c>
      <c r="L2583">
        <v>90000000</v>
      </c>
      <c r="M2583">
        <v>2014</v>
      </c>
      <c r="N2583">
        <v>6.1</v>
      </c>
      <c r="O2583">
        <v>-50707978</v>
      </c>
    </row>
    <row r="2584" spans="1:15" x14ac:dyDescent="0.3">
      <c r="A2584" t="s">
        <v>3581</v>
      </c>
      <c r="B2584">
        <v>68</v>
      </c>
      <c r="C2584">
        <v>103</v>
      </c>
      <c r="D2584">
        <v>72413</v>
      </c>
      <c r="E2584" t="s">
        <v>4364</v>
      </c>
      <c r="F2584" t="s">
        <v>5951</v>
      </c>
      <c r="G2584" t="s">
        <v>5952</v>
      </c>
      <c r="H2584">
        <v>11584</v>
      </c>
      <c r="I2584">
        <v>86</v>
      </c>
      <c r="J2584" t="s">
        <v>139</v>
      </c>
      <c r="K2584" t="s">
        <v>926</v>
      </c>
      <c r="L2584">
        <v>65000000</v>
      </c>
      <c r="M2584">
        <v>2015</v>
      </c>
      <c r="N2584">
        <v>6.1</v>
      </c>
      <c r="O2584">
        <v>-64927587</v>
      </c>
    </row>
    <row r="2585" spans="1:15" x14ac:dyDescent="0.3">
      <c r="A2585" t="s">
        <v>3546</v>
      </c>
      <c r="B2585">
        <v>231</v>
      </c>
      <c r="C2585">
        <v>120</v>
      </c>
      <c r="D2585">
        <v>47952020</v>
      </c>
      <c r="E2585" t="s">
        <v>49</v>
      </c>
      <c r="F2585" t="s">
        <v>464</v>
      </c>
      <c r="G2585" t="s">
        <v>5953</v>
      </c>
      <c r="H2585">
        <v>37750</v>
      </c>
      <c r="I2585">
        <v>134</v>
      </c>
      <c r="J2585" t="s">
        <v>29</v>
      </c>
      <c r="K2585" t="s">
        <v>30</v>
      </c>
      <c r="L2585">
        <v>115000000</v>
      </c>
      <c r="M2585">
        <v>2016</v>
      </c>
      <c r="N2585">
        <v>6.1</v>
      </c>
      <c r="O2585">
        <v>-67047980</v>
      </c>
    </row>
    <row r="2586" spans="1:15" x14ac:dyDescent="0.3">
      <c r="A2586" t="s">
        <v>190</v>
      </c>
      <c r="B2586">
        <v>314</v>
      </c>
      <c r="C2586">
        <v>150</v>
      </c>
      <c r="D2586">
        <v>65007045</v>
      </c>
      <c r="E2586" t="s">
        <v>125</v>
      </c>
      <c r="F2586" t="s">
        <v>40</v>
      </c>
      <c r="G2586" t="s">
        <v>5954</v>
      </c>
      <c r="H2586">
        <v>128682</v>
      </c>
      <c r="I2586">
        <v>657</v>
      </c>
      <c r="J2586" t="s">
        <v>29</v>
      </c>
      <c r="K2586" t="s">
        <v>200</v>
      </c>
      <c r="L2586">
        <v>140000000</v>
      </c>
      <c r="M2586">
        <v>2014</v>
      </c>
      <c r="N2586">
        <v>6.1</v>
      </c>
      <c r="O2586">
        <v>-74992955</v>
      </c>
    </row>
    <row r="2587" spans="1:15" x14ac:dyDescent="0.3">
      <c r="A2587" t="s">
        <v>190</v>
      </c>
      <c r="B2587">
        <v>314</v>
      </c>
      <c r="C2587">
        <v>150</v>
      </c>
      <c r="D2587">
        <v>65007045</v>
      </c>
      <c r="E2587" t="s">
        <v>125</v>
      </c>
      <c r="F2587" t="s">
        <v>40</v>
      </c>
      <c r="G2587" t="s">
        <v>5954</v>
      </c>
      <c r="H2587">
        <v>128694</v>
      </c>
      <c r="I2587">
        <v>657</v>
      </c>
      <c r="J2587" t="s">
        <v>29</v>
      </c>
      <c r="K2587" t="s">
        <v>200</v>
      </c>
      <c r="L2587">
        <v>140000000</v>
      </c>
      <c r="M2587">
        <v>2014</v>
      </c>
      <c r="N2587">
        <v>6.1</v>
      </c>
      <c r="O2587">
        <v>-74992955</v>
      </c>
    </row>
    <row r="2588" spans="1:15" x14ac:dyDescent="0.3">
      <c r="A2588" t="s">
        <v>104</v>
      </c>
      <c r="B2588">
        <v>284</v>
      </c>
      <c r="C2588">
        <v>135</v>
      </c>
      <c r="D2588">
        <v>43929341</v>
      </c>
      <c r="E2588" t="s">
        <v>5955</v>
      </c>
      <c r="F2588" t="s">
        <v>5324</v>
      </c>
      <c r="G2588" t="s">
        <v>5956</v>
      </c>
      <c r="H2588">
        <v>57873</v>
      </c>
      <c r="I2588">
        <v>414</v>
      </c>
      <c r="J2588" t="s">
        <v>29</v>
      </c>
      <c r="K2588" t="s">
        <v>30</v>
      </c>
      <c r="L2588">
        <v>120000000</v>
      </c>
      <c r="M2588">
        <v>2008</v>
      </c>
      <c r="N2588">
        <v>6.1</v>
      </c>
      <c r="O2588">
        <v>-76070659</v>
      </c>
    </row>
    <row r="2589" spans="1:15" x14ac:dyDescent="0.3">
      <c r="A2589" t="s">
        <v>1254</v>
      </c>
      <c r="B2589">
        <v>91</v>
      </c>
      <c r="C2589">
        <v>176</v>
      </c>
      <c r="D2589">
        <v>88246220</v>
      </c>
      <c r="E2589" t="s">
        <v>86</v>
      </c>
      <c r="F2589" t="s">
        <v>3821</v>
      </c>
      <c r="G2589" t="s">
        <v>5957</v>
      </c>
      <c r="H2589">
        <v>144337</v>
      </c>
      <c r="I2589">
        <v>309</v>
      </c>
      <c r="J2589" t="s">
        <v>29</v>
      </c>
      <c r="K2589" t="s">
        <v>30</v>
      </c>
      <c r="L2589">
        <v>175000000</v>
      </c>
      <c r="M2589">
        <v>1995</v>
      </c>
      <c r="N2589">
        <v>6.1</v>
      </c>
      <c r="O2589">
        <v>-86753780</v>
      </c>
    </row>
    <row r="2590" spans="1:15" x14ac:dyDescent="0.3">
      <c r="A2590" t="s">
        <v>2827</v>
      </c>
      <c r="B2590">
        <v>235</v>
      </c>
      <c r="C2590">
        <v>109</v>
      </c>
      <c r="D2590">
        <v>63143812</v>
      </c>
      <c r="E2590" t="s">
        <v>4712</v>
      </c>
      <c r="F2590" t="s">
        <v>1302</v>
      </c>
      <c r="G2590" t="s">
        <v>5958</v>
      </c>
      <c r="H2590">
        <v>124185</v>
      </c>
      <c r="I2590">
        <v>238</v>
      </c>
      <c r="J2590" t="s">
        <v>29</v>
      </c>
      <c r="K2590" t="s">
        <v>30</v>
      </c>
      <c r="L2590">
        <v>150000000</v>
      </c>
      <c r="M2590">
        <v>2010</v>
      </c>
      <c r="N2590">
        <v>6.1</v>
      </c>
      <c r="O2590">
        <v>-86856188</v>
      </c>
    </row>
    <row r="2591" spans="1:15" x14ac:dyDescent="0.3">
      <c r="A2591" t="s">
        <v>2678</v>
      </c>
      <c r="B2591">
        <v>251</v>
      </c>
      <c r="C2591">
        <v>113</v>
      </c>
      <c r="D2591">
        <v>70083519</v>
      </c>
      <c r="E2591" t="s">
        <v>1674</v>
      </c>
      <c r="F2591" t="s">
        <v>81</v>
      </c>
      <c r="G2591" t="s">
        <v>5959</v>
      </c>
      <c r="H2591">
        <v>149019</v>
      </c>
      <c r="I2591">
        <v>666</v>
      </c>
      <c r="J2591" t="s">
        <v>29</v>
      </c>
      <c r="K2591" t="s">
        <v>30</v>
      </c>
      <c r="L2591">
        <v>180000000</v>
      </c>
      <c r="M2591">
        <v>2007</v>
      </c>
      <c r="N2591">
        <v>6.1</v>
      </c>
      <c r="O2591">
        <v>-109916481</v>
      </c>
    </row>
    <row r="2592" spans="1:15" x14ac:dyDescent="0.3">
      <c r="A2592" t="s">
        <v>1907</v>
      </c>
      <c r="B2592">
        <v>366</v>
      </c>
      <c r="C2592">
        <v>150</v>
      </c>
      <c r="D2592">
        <v>402076689</v>
      </c>
      <c r="E2592" t="s">
        <v>248</v>
      </c>
      <c r="F2592" t="s">
        <v>5366</v>
      </c>
      <c r="G2592" t="s">
        <v>5960</v>
      </c>
      <c r="H2592">
        <v>323207</v>
      </c>
      <c r="I2592">
        <v>1439</v>
      </c>
      <c r="J2592" t="s">
        <v>29</v>
      </c>
      <c r="K2592" t="s">
        <v>30</v>
      </c>
      <c r="L2592">
        <v>200000000</v>
      </c>
      <c r="M2592">
        <v>2009</v>
      </c>
      <c r="N2592">
        <v>6</v>
      </c>
      <c r="O2592">
        <v>202076689</v>
      </c>
    </row>
    <row r="2593" spans="1:15" x14ac:dyDescent="0.3">
      <c r="A2593" t="s">
        <v>392</v>
      </c>
      <c r="B2593">
        <v>175</v>
      </c>
      <c r="C2593">
        <v>110</v>
      </c>
      <c r="D2593">
        <v>260031035</v>
      </c>
      <c r="E2593" t="s">
        <v>4122</v>
      </c>
      <c r="F2593" t="s">
        <v>3142</v>
      </c>
      <c r="G2593" t="s">
        <v>5961</v>
      </c>
      <c r="H2593">
        <v>141414</v>
      </c>
      <c r="I2593">
        <v>482</v>
      </c>
      <c r="J2593" t="s">
        <v>29</v>
      </c>
      <c r="K2593" t="s">
        <v>30</v>
      </c>
      <c r="L2593">
        <v>123000000</v>
      </c>
      <c r="M2593">
        <v>2000</v>
      </c>
      <c r="N2593">
        <v>6</v>
      </c>
      <c r="O2593">
        <v>137031035</v>
      </c>
    </row>
    <row r="2594" spans="1:15" x14ac:dyDescent="0.3">
      <c r="A2594" t="s">
        <v>3396</v>
      </c>
      <c r="B2594">
        <v>27</v>
      </c>
      <c r="C2594">
        <v>107</v>
      </c>
      <c r="D2594">
        <v>111936400</v>
      </c>
      <c r="E2594" t="s">
        <v>338</v>
      </c>
      <c r="F2594" t="s">
        <v>4095</v>
      </c>
      <c r="G2594" t="s">
        <v>5962</v>
      </c>
      <c r="H2594">
        <v>87538</v>
      </c>
      <c r="I2594">
        <v>79</v>
      </c>
      <c r="J2594" t="s">
        <v>29</v>
      </c>
      <c r="K2594" t="s">
        <v>30</v>
      </c>
      <c r="L2594">
        <v>15000000</v>
      </c>
      <c r="M2594">
        <v>1988</v>
      </c>
      <c r="N2594">
        <v>6</v>
      </c>
      <c r="O2594">
        <v>96936400</v>
      </c>
    </row>
    <row r="2595" spans="1:15" x14ac:dyDescent="0.3">
      <c r="A2595" t="s">
        <v>3840</v>
      </c>
      <c r="B2595">
        <v>147</v>
      </c>
      <c r="C2595">
        <v>92</v>
      </c>
      <c r="D2595">
        <v>162495848</v>
      </c>
      <c r="E2595" t="s">
        <v>296</v>
      </c>
      <c r="F2595" t="s">
        <v>5963</v>
      </c>
      <c r="G2595" t="s">
        <v>5964</v>
      </c>
      <c r="H2595">
        <v>34359</v>
      </c>
      <c r="I2595">
        <v>133</v>
      </c>
      <c r="J2595" t="s">
        <v>29</v>
      </c>
      <c r="K2595" t="s">
        <v>30</v>
      </c>
      <c r="L2595">
        <v>74000000</v>
      </c>
      <c r="M2595">
        <v>2015</v>
      </c>
      <c r="N2595">
        <v>6</v>
      </c>
      <c r="O2595">
        <v>88495848</v>
      </c>
    </row>
    <row r="2596" spans="1:15" x14ac:dyDescent="0.3">
      <c r="A2596" t="s">
        <v>2980</v>
      </c>
      <c r="B2596">
        <v>143</v>
      </c>
      <c r="C2596">
        <v>90</v>
      </c>
      <c r="D2596">
        <v>160762022</v>
      </c>
      <c r="E2596" t="s">
        <v>316</v>
      </c>
      <c r="F2596" t="s">
        <v>44</v>
      </c>
      <c r="G2596" t="s">
        <v>5965</v>
      </c>
      <c r="H2596">
        <v>132415</v>
      </c>
      <c r="I2596">
        <v>288</v>
      </c>
      <c r="J2596" t="s">
        <v>29</v>
      </c>
      <c r="K2596" t="s">
        <v>30</v>
      </c>
      <c r="L2596">
        <v>75000000</v>
      </c>
      <c r="M2596">
        <v>2004</v>
      </c>
      <c r="N2596">
        <v>6</v>
      </c>
      <c r="O2596">
        <v>85762022</v>
      </c>
    </row>
    <row r="2597" spans="1:15" x14ac:dyDescent="0.3">
      <c r="A2597" t="s">
        <v>3147</v>
      </c>
      <c r="B2597">
        <v>179</v>
      </c>
      <c r="C2597">
        <v>102</v>
      </c>
      <c r="D2597">
        <v>162001186</v>
      </c>
      <c r="E2597" t="s">
        <v>676</v>
      </c>
      <c r="F2597" t="s">
        <v>478</v>
      </c>
      <c r="G2597" t="s">
        <v>5966</v>
      </c>
      <c r="H2597">
        <v>181443</v>
      </c>
      <c r="I2597">
        <v>311</v>
      </c>
      <c r="J2597" t="s">
        <v>29</v>
      </c>
      <c r="K2597" t="s">
        <v>30</v>
      </c>
      <c r="L2597">
        <v>80000000</v>
      </c>
      <c r="M2597">
        <v>2010</v>
      </c>
      <c r="N2597">
        <v>6</v>
      </c>
      <c r="O2597">
        <v>82001186</v>
      </c>
    </row>
    <row r="2598" spans="1:15" x14ac:dyDescent="0.3">
      <c r="A2598" t="s">
        <v>2408</v>
      </c>
      <c r="B2598">
        <v>321</v>
      </c>
      <c r="C2598">
        <v>125</v>
      </c>
      <c r="D2598">
        <v>127997349</v>
      </c>
      <c r="E2598" t="s">
        <v>5967</v>
      </c>
      <c r="F2598" t="s">
        <v>482</v>
      </c>
      <c r="G2598" t="s">
        <v>5968</v>
      </c>
      <c r="H2598">
        <v>101178</v>
      </c>
      <c r="I2598">
        <v>779</v>
      </c>
      <c r="J2598" t="s">
        <v>29</v>
      </c>
      <c r="K2598" t="s">
        <v>30</v>
      </c>
      <c r="L2598">
        <v>50000000</v>
      </c>
      <c r="M2598">
        <v>2014</v>
      </c>
      <c r="N2598">
        <v>6</v>
      </c>
      <c r="O2598">
        <v>77997349</v>
      </c>
    </row>
    <row r="2599" spans="1:15" x14ac:dyDescent="0.3">
      <c r="A2599" t="s">
        <v>3396</v>
      </c>
      <c r="B2599">
        <v>46</v>
      </c>
      <c r="C2599">
        <v>111</v>
      </c>
      <c r="D2599">
        <v>91457688</v>
      </c>
      <c r="E2599" t="s">
        <v>2113</v>
      </c>
      <c r="F2599" t="s">
        <v>5969</v>
      </c>
      <c r="G2599" t="s">
        <v>5970</v>
      </c>
      <c r="H2599">
        <v>107801</v>
      </c>
      <c r="I2599">
        <v>109</v>
      </c>
      <c r="J2599" t="s">
        <v>29</v>
      </c>
      <c r="K2599" t="s">
        <v>30</v>
      </c>
      <c r="L2599">
        <v>26000000</v>
      </c>
      <c r="M2599">
        <v>1990</v>
      </c>
      <c r="N2599">
        <v>6</v>
      </c>
      <c r="O2599">
        <v>65457688</v>
      </c>
    </row>
    <row r="2600" spans="1:15" x14ac:dyDescent="0.3">
      <c r="A2600" t="s">
        <v>3846</v>
      </c>
      <c r="B2600">
        <v>68</v>
      </c>
      <c r="C2600">
        <v>88</v>
      </c>
      <c r="D2600">
        <v>78656813</v>
      </c>
      <c r="E2600" t="s">
        <v>5827</v>
      </c>
      <c r="F2600" t="s">
        <v>5971</v>
      </c>
      <c r="G2600" t="s">
        <v>5972</v>
      </c>
      <c r="H2600">
        <v>42765</v>
      </c>
      <c r="I2600">
        <v>93</v>
      </c>
      <c r="J2600" t="s">
        <v>29</v>
      </c>
      <c r="K2600" t="s">
        <v>30</v>
      </c>
      <c r="L2600">
        <v>25000000</v>
      </c>
      <c r="M2600">
        <v>1991</v>
      </c>
      <c r="N2600">
        <v>6</v>
      </c>
      <c r="O2600">
        <v>53656813</v>
      </c>
    </row>
    <row r="2601" spans="1:15" x14ac:dyDescent="0.3">
      <c r="A2601" t="s">
        <v>3901</v>
      </c>
      <c r="B2601">
        <v>66</v>
      </c>
      <c r="C2601">
        <v>82</v>
      </c>
      <c r="D2601">
        <v>80920948</v>
      </c>
      <c r="E2601" t="s">
        <v>4803</v>
      </c>
      <c r="F2601" t="s">
        <v>3136</v>
      </c>
      <c r="G2601" t="s">
        <v>5973</v>
      </c>
      <c r="H2601">
        <v>23943</v>
      </c>
      <c r="I2601">
        <v>118</v>
      </c>
      <c r="J2601" t="s">
        <v>29</v>
      </c>
      <c r="K2601" t="s">
        <v>30</v>
      </c>
      <c r="L2601">
        <v>30000000</v>
      </c>
      <c r="M2601">
        <v>2001</v>
      </c>
      <c r="N2601">
        <v>6</v>
      </c>
      <c r="O2601">
        <v>50920948</v>
      </c>
    </row>
    <row r="2602" spans="1:15" x14ac:dyDescent="0.3">
      <c r="A2602" t="s">
        <v>3799</v>
      </c>
      <c r="B2602">
        <v>173</v>
      </c>
      <c r="C2602">
        <v>107</v>
      </c>
      <c r="D2602">
        <v>90353764</v>
      </c>
      <c r="E2602" t="s">
        <v>338</v>
      </c>
      <c r="F2602" t="s">
        <v>1586</v>
      </c>
      <c r="G2602" t="s">
        <v>5974</v>
      </c>
      <c r="H2602">
        <v>85629</v>
      </c>
      <c r="I2602">
        <v>144</v>
      </c>
      <c r="J2602" t="s">
        <v>29</v>
      </c>
      <c r="K2602" t="s">
        <v>30</v>
      </c>
      <c r="L2602">
        <v>40000000</v>
      </c>
      <c r="M2602">
        <v>2015</v>
      </c>
      <c r="N2602">
        <v>6</v>
      </c>
      <c r="O2602">
        <v>50353764</v>
      </c>
    </row>
    <row r="2603" spans="1:15" x14ac:dyDescent="0.3">
      <c r="A2603" t="s">
        <v>3451</v>
      </c>
      <c r="B2603">
        <v>26</v>
      </c>
      <c r="C2603">
        <v>100</v>
      </c>
      <c r="D2603">
        <v>100328194</v>
      </c>
      <c r="E2603" t="s">
        <v>4122</v>
      </c>
      <c r="F2603" t="s">
        <v>365</v>
      </c>
      <c r="G2603" t="s">
        <v>5975</v>
      </c>
      <c r="H2603">
        <v>85903</v>
      </c>
      <c r="I2603">
        <v>92</v>
      </c>
      <c r="J2603" t="s">
        <v>29</v>
      </c>
      <c r="K2603" t="s">
        <v>30</v>
      </c>
      <c r="L2603">
        <v>50000000</v>
      </c>
      <c r="M2603">
        <v>1995</v>
      </c>
      <c r="N2603">
        <v>6</v>
      </c>
      <c r="O2603">
        <v>50328194</v>
      </c>
    </row>
    <row r="2604" spans="1:15" x14ac:dyDescent="0.3">
      <c r="A2604" t="s">
        <v>3843</v>
      </c>
      <c r="B2604">
        <v>220</v>
      </c>
      <c r="C2604">
        <v>90</v>
      </c>
      <c r="D2604">
        <v>64255243</v>
      </c>
      <c r="E2604" t="s">
        <v>4875</v>
      </c>
      <c r="F2604" t="s">
        <v>4206</v>
      </c>
      <c r="G2604" t="s">
        <v>5976</v>
      </c>
      <c r="H2604">
        <v>80903</v>
      </c>
      <c r="I2604">
        <v>518</v>
      </c>
      <c r="J2604" t="s">
        <v>29</v>
      </c>
      <c r="K2604" t="s">
        <v>30</v>
      </c>
      <c r="L2604">
        <v>19000000</v>
      </c>
      <c r="M2604">
        <v>2005</v>
      </c>
      <c r="N2604">
        <v>6</v>
      </c>
      <c r="O2604">
        <v>45255243</v>
      </c>
    </row>
    <row r="2605" spans="1:15" x14ac:dyDescent="0.3">
      <c r="A2605" t="s">
        <v>920</v>
      </c>
      <c r="B2605">
        <v>191</v>
      </c>
      <c r="C2605">
        <v>109</v>
      </c>
      <c r="D2605">
        <v>83906114</v>
      </c>
      <c r="E2605" t="s">
        <v>289</v>
      </c>
      <c r="F2605" t="s">
        <v>5421</v>
      </c>
      <c r="G2605" t="s">
        <v>5977</v>
      </c>
      <c r="H2605">
        <v>104481</v>
      </c>
      <c r="I2605">
        <v>189</v>
      </c>
      <c r="J2605" t="s">
        <v>29</v>
      </c>
      <c r="K2605" t="s">
        <v>30</v>
      </c>
      <c r="L2605">
        <v>40000000</v>
      </c>
      <c r="M2605">
        <v>2014</v>
      </c>
      <c r="N2605">
        <v>6</v>
      </c>
      <c r="O2605">
        <v>43906114</v>
      </c>
    </row>
    <row r="2606" spans="1:15" x14ac:dyDescent="0.3">
      <c r="A2606" t="s">
        <v>3933</v>
      </c>
      <c r="B2606">
        <v>93</v>
      </c>
      <c r="C2606">
        <v>116</v>
      </c>
      <c r="D2606">
        <v>69586544</v>
      </c>
      <c r="E2606" t="s">
        <v>92</v>
      </c>
      <c r="F2606" t="s">
        <v>275</v>
      </c>
      <c r="G2606" t="s">
        <v>5978</v>
      </c>
      <c r="H2606">
        <v>15352</v>
      </c>
      <c r="I2606">
        <v>199</v>
      </c>
      <c r="J2606" t="s">
        <v>29</v>
      </c>
      <c r="K2606" t="s">
        <v>30</v>
      </c>
      <c r="L2606">
        <v>27000000</v>
      </c>
      <c r="M2606">
        <v>2002</v>
      </c>
      <c r="N2606">
        <v>6</v>
      </c>
      <c r="O2606">
        <v>42586544</v>
      </c>
    </row>
    <row r="2607" spans="1:15" x14ac:dyDescent="0.3">
      <c r="A2607" t="s">
        <v>3344</v>
      </c>
      <c r="B2607">
        <v>222</v>
      </c>
      <c r="C2607">
        <v>115</v>
      </c>
      <c r="D2607">
        <v>89253340</v>
      </c>
      <c r="E2607" t="s">
        <v>175</v>
      </c>
      <c r="F2607" t="s">
        <v>61</v>
      </c>
      <c r="G2607" t="s">
        <v>5979</v>
      </c>
      <c r="H2607">
        <v>133436</v>
      </c>
      <c r="I2607">
        <v>323</v>
      </c>
      <c r="J2607" t="s">
        <v>29</v>
      </c>
      <c r="K2607" t="s">
        <v>241</v>
      </c>
      <c r="L2607">
        <v>48000000</v>
      </c>
      <c r="M2607">
        <v>2014</v>
      </c>
      <c r="N2607">
        <v>6</v>
      </c>
      <c r="O2607">
        <v>41253340</v>
      </c>
    </row>
    <row r="2608" spans="1:15" x14ac:dyDescent="0.3">
      <c r="A2608" t="s">
        <v>3715</v>
      </c>
      <c r="B2608">
        <v>144</v>
      </c>
      <c r="C2608">
        <v>117</v>
      </c>
      <c r="D2608">
        <v>116643346</v>
      </c>
      <c r="E2608" t="s">
        <v>2374</v>
      </c>
      <c r="F2608" t="s">
        <v>1465</v>
      </c>
      <c r="G2608" t="s">
        <v>5980</v>
      </c>
      <c r="H2608">
        <v>119807</v>
      </c>
      <c r="I2608">
        <v>340</v>
      </c>
      <c r="J2608" t="s">
        <v>29</v>
      </c>
      <c r="K2608" t="s">
        <v>30</v>
      </c>
      <c r="L2608">
        <v>80000000</v>
      </c>
      <c r="M2608">
        <v>2003</v>
      </c>
      <c r="N2608">
        <v>6</v>
      </c>
      <c r="O2608">
        <v>36643346</v>
      </c>
    </row>
    <row r="2609" spans="1:15" x14ac:dyDescent="0.3">
      <c r="A2609" t="s">
        <v>3811</v>
      </c>
      <c r="B2609">
        <v>145</v>
      </c>
      <c r="C2609">
        <v>99</v>
      </c>
      <c r="D2609">
        <v>60269340</v>
      </c>
      <c r="E2609" t="s">
        <v>289</v>
      </c>
      <c r="F2609" t="s">
        <v>3083</v>
      </c>
      <c r="G2609" t="s">
        <v>5981</v>
      </c>
      <c r="H2609">
        <v>34079</v>
      </c>
      <c r="I2609">
        <v>97</v>
      </c>
      <c r="J2609" t="s">
        <v>29</v>
      </c>
      <c r="K2609" t="s">
        <v>30</v>
      </c>
      <c r="L2609">
        <v>30000000</v>
      </c>
      <c r="M2609">
        <v>2008</v>
      </c>
      <c r="N2609">
        <v>6</v>
      </c>
      <c r="O2609">
        <v>30269340</v>
      </c>
    </row>
    <row r="2610" spans="1:15" x14ac:dyDescent="0.3">
      <c r="A2610" t="s">
        <v>648</v>
      </c>
      <c r="B2610">
        <v>55</v>
      </c>
      <c r="C2610">
        <v>128</v>
      </c>
      <c r="D2610">
        <v>83000000</v>
      </c>
      <c r="E2610" t="s">
        <v>224</v>
      </c>
      <c r="F2610" t="s">
        <v>3050</v>
      </c>
      <c r="G2610" t="s">
        <v>5982</v>
      </c>
      <c r="H2610">
        <v>36587</v>
      </c>
      <c r="I2610">
        <v>95</v>
      </c>
      <c r="J2610" t="s">
        <v>29</v>
      </c>
      <c r="K2610" t="s">
        <v>30</v>
      </c>
      <c r="L2610">
        <v>55000000</v>
      </c>
      <c r="M2610">
        <v>1994</v>
      </c>
      <c r="N2610">
        <v>6</v>
      </c>
      <c r="O2610">
        <v>28000000</v>
      </c>
    </row>
    <row r="2611" spans="1:15" x14ac:dyDescent="0.3">
      <c r="A2611" t="s">
        <v>4827</v>
      </c>
      <c r="B2611">
        <v>159</v>
      </c>
      <c r="C2611">
        <v>97</v>
      </c>
      <c r="D2611">
        <v>35794166</v>
      </c>
      <c r="E2611" t="s">
        <v>211</v>
      </c>
      <c r="F2611" t="s">
        <v>5983</v>
      </c>
      <c r="G2611" t="s">
        <v>5984</v>
      </c>
      <c r="H2611">
        <v>35654</v>
      </c>
      <c r="I2611">
        <v>155</v>
      </c>
      <c r="J2611" t="s">
        <v>29</v>
      </c>
      <c r="K2611" t="s">
        <v>30</v>
      </c>
      <c r="L2611">
        <v>10000000</v>
      </c>
      <c r="M2611">
        <v>2016</v>
      </c>
      <c r="N2611">
        <v>6</v>
      </c>
      <c r="O2611">
        <v>25794166</v>
      </c>
    </row>
    <row r="2612" spans="1:15" x14ac:dyDescent="0.3">
      <c r="A2612" t="s">
        <v>3788</v>
      </c>
      <c r="B2612">
        <v>158</v>
      </c>
      <c r="C2612">
        <v>109</v>
      </c>
      <c r="D2612">
        <v>35537564</v>
      </c>
      <c r="E2612" t="s">
        <v>676</v>
      </c>
      <c r="F2612" t="s">
        <v>44</v>
      </c>
      <c r="G2612" t="s">
        <v>5985</v>
      </c>
      <c r="H2612">
        <v>49671</v>
      </c>
      <c r="I2612">
        <v>166</v>
      </c>
      <c r="J2612" t="s">
        <v>29</v>
      </c>
      <c r="K2612" t="s">
        <v>30</v>
      </c>
      <c r="L2612">
        <v>11500000</v>
      </c>
      <c r="M2612">
        <v>2016</v>
      </c>
      <c r="N2612">
        <v>6</v>
      </c>
      <c r="O2612">
        <v>24037564</v>
      </c>
    </row>
    <row r="2613" spans="1:15" x14ac:dyDescent="0.3">
      <c r="A2613" t="s">
        <v>2103</v>
      </c>
      <c r="B2613">
        <v>72</v>
      </c>
      <c r="C2613">
        <v>108</v>
      </c>
      <c r="D2613">
        <v>70450000</v>
      </c>
      <c r="E2613" t="s">
        <v>1576</v>
      </c>
      <c r="F2613" t="s">
        <v>781</v>
      </c>
      <c r="G2613" t="s">
        <v>5986</v>
      </c>
      <c r="H2613">
        <v>77390</v>
      </c>
      <c r="I2613">
        <v>189</v>
      </c>
      <c r="J2613" t="s">
        <v>29</v>
      </c>
      <c r="K2613" t="s">
        <v>30</v>
      </c>
      <c r="L2613">
        <v>50000000</v>
      </c>
      <c r="M2613">
        <v>1996</v>
      </c>
      <c r="N2613">
        <v>6</v>
      </c>
      <c r="O2613">
        <v>20450000</v>
      </c>
    </row>
    <row r="2614" spans="1:15" x14ac:dyDescent="0.3">
      <c r="A2614" t="s">
        <v>2511</v>
      </c>
      <c r="B2614">
        <v>177</v>
      </c>
      <c r="C2614">
        <v>92</v>
      </c>
      <c r="D2614">
        <v>55291815</v>
      </c>
      <c r="E2614" t="s">
        <v>676</v>
      </c>
      <c r="F2614" t="s">
        <v>1879</v>
      </c>
      <c r="G2614" t="s">
        <v>5987</v>
      </c>
      <c r="H2614">
        <v>28041</v>
      </c>
      <c r="I2614">
        <v>111</v>
      </c>
      <c r="J2614" t="s">
        <v>29</v>
      </c>
      <c r="K2614" t="s">
        <v>30</v>
      </c>
      <c r="L2614">
        <v>35000000</v>
      </c>
      <c r="M2614">
        <v>2016</v>
      </c>
      <c r="N2614">
        <v>6</v>
      </c>
      <c r="O2614">
        <v>20291815</v>
      </c>
    </row>
    <row r="2615" spans="1:15" x14ac:dyDescent="0.3">
      <c r="A2615" t="s">
        <v>3291</v>
      </c>
      <c r="B2615">
        <v>198</v>
      </c>
      <c r="C2615">
        <v>89</v>
      </c>
      <c r="D2615">
        <v>31691811</v>
      </c>
      <c r="E2615" t="s">
        <v>2263</v>
      </c>
      <c r="F2615" t="s">
        <v>5988</v>
      </c>
      <c r="G2615" t="s">
        <v>5989</v>
      </c>
      <c r="H2615">
        <v>57446</v>
      </c>
      <c r="I2615">
        <v>369</v>
      </c>
      <c r="J2615" t="s">
        <v>29</v>
      </c>
      <c r="K2615" t="s">
        <v>30</v>
      </c>
      <c r="L2615">
        <v>12000000</v>
      </c>
      <c r="M2615">
        <v>2008</v>
      </c>
      <c r="N2615">
        <v>6</v>
      </c>
      <c r="O2615">
        <v>19691811</v>
      </c>
    </row>
    <row r="2616" spans="1:15" x14ac:dyDescent="0.3">
      <c r="A2616" t="s">
        <v>4117</v>
      </c>
      <c r="B2616">
        <v>156</v>
      </c>
      <c r="C2616">
        <v>92</v>
      </c>
      <c r="D2616">
        <v>27669413</v>
      </c>
      <c r="E2616" t="s">
        <v>2463</v>
      </c>
      <c r="F2616" t="s">
        <v>3953</v>
      </c>
      <c r="G2616" t="s">
        <v>5990</v>
      </c>
      <c r="H2616">
        <v>76207</v>
      </c>
      <c r="I2616">
        <v>194</v>
      </c>
      <c r="J2616" t="s">
        <v>29</v>
      </c>
      <c r="K2616" t="s">
        <v>442</v>
      </c>
      <c r="L2616">
        <v>11000000</v>
      </c>
      <c r="M2616">
        <v>2009</v>
      </c>
      <c r="N2616">
        <v>6</v>
      </c>
      <c r="O2616">
        <v>16669413</v>
      </c>
    </row>
    <row r="2617" spans="1:15" x14ac:dyDescent="0.3">
      <c r="A2617" t="s">
        <v>2738</v>
      </c>
      <c r="B2617">
        <v>65</v>
      </c>
      <c r="C2617">
        <v>111</v>
      </c>
      <c r="D2617">
        <v>29106737</v>
      </c>
      <c r="E2617" t="s">
        <v>699</v>
      </c>
      <c r="F2617" t="s">
        <v>5918</v>
      </c>
      <c r="G2617" t="s">
        <v>5991</v>
      </c>
      <c r="H2617">
        <v>15582</v>
      </c>
      <c r="I2617">
        <v>132</v>
      </c>
      <c r="J2617" t="s">
        <v>29</v>
      </c>
      <c r="K2617" t="s">
        <v>30</v>
      </c>
      <c r="L2617">
        <v>15000000</v>
      </c>
      <c r="M2617">
        <v>1998</v>
      </c>
      <c r="N2617">
        <v>6</v>
      </c>
      <c r="O2617">
        <v>14106737</v>
      </c>
    </row>
    <row r="2618" spans="1:15" x14ac:dyDescent="0.3">
      <c r="A2618" t="s">
        <v>3082</v>
      </c>
      <c r="B2618">
        <v>189</v>
      </c>
      <c r="C2618">
        <v>94</v>
      </c>
      <c r="D2618">
        <v>68218041</v>
      </c>
      <c r="E2618" t="s">
        <v>4122</v>
      </c>
      <c r="F2618" t="s">
        <v>1372</v>
      </c>
      <c r="G2618" t="s">
        <v>5992</v>
      </c>
      <c r="H2618">
        <v>67191</v>
      </c>
      <c r="I2618">
        <v>108</v>
      </c>
      <c r="J2618" t="s">
        <v>29</v>
      </c>
      <c r="K2618" t="s">
        <v>30</v>
      </c>
      <c r="L2618">
        <v>55000000</v>
      </c>
      <c r="M2618">
        <v>2011</v>
      </c>
      <c r="N2618">
        <v>6</v>
      </c>
      <c r="O2618">
        <v>13218041</v>
      </c>
    </row>
    <row r="2619" spans="1:15" x14ac:dyDescent="0.3">
      <c r="A2619" t="s">
        <v>2417</v>
      </c>
      <c r="B2619">
        <v>72</v>
      </c>
      <c r="C2619">
        <v>96</v>
      </c>
      <c r="D2619">
        <v>60154431</v>
      </c>
      <c r="E2619" t="s">
        <v>5993</v>
      </c>
      <c r="F2619" t="s">
        <v>167</v>
      </c>
      <c r="G2619" t="s">
        <v>5994</v>
      </c>
      <c r="H2619">
        <v>122347</v>
      </c>
      <c r="I2619">
        <v>345</v>
      </c>
      <c r="J2619" t="s">
        <v>29</v>
      </c>
      <c r="K2619" t="s">
        <v>30</v>
      </c>
      <c r="L2619">
        <v>47000000</v>
      </c>
      <c r="M2619">
        <v>1996</v>
      </c>
      <c r="N2619">
        <v>6</v>
      </c>
      <c r="O2619">
        <v>13154431</v>
      </c>
    </row>
    <row r="2620" spans="1:15" x14ac:dyDescent="0.3">
      <c r="A2620" t="s">
        <v>3827</v>
      </c>
      <c r="B2620">
        <v>139</v>
      </c>
      <c r="C2620">
        <v>96</v>
      </c>
      <c r="D2620">
        <v>48006503</v>
      </c>
      <c r="E2620" t="s">
        <v>4023</v>
      </c>
      <c r="F2620" t="s">
        <v>400</v>
      </c>
      <c r="G2620" t="s">
        <v>5995</v>
      </c>
      <c r="H2620">
        <v>28109</v>
      </c>
      <c r="I2620">
        <v>110</v>
      </c>
      <c r="J2620" t="s">
        <v>29</v>
      </c>
      <c r="K2620" t="s">
        <v>30</v>
      </c>
      <c r="L2620">
        <v>37000000</v>
      </c>
      <c r="M2620">
        <v>2008</v>
      </c>
      <c r="N2620">
        <v>6</v>
      </c>
      <c r="O2620">
        <v>11006503</v>
      </c>
    </row>
    <row r="2621" spans="1:15" x14ac:dyDescent="0.3">
      <c r="A2621" t="s">
        <v>3853</v>
      </c>
      <c r="B2621">
        <v>95</v>
      </c>
      <c r="C2621">
        <v>85</v>
      </c>
      <c r="D2621">
        <v>14000000</v>
      </c>
      <c r="E2621" t="s">
        <v>1081</v>
      </c>
      <c r="F2621" t="s">
        <v>3652</v>
      </c>
      <c r="G2621" t="s">
        <v>5996</v>
      </c>
      <c r="H2621">
        <v>15956</v>
      </c>
      <c r="I2621">
        <v>118</v>
      </c>
      <c r="J2621" t="s">
        <v>29</v>
      </c>
      <c r="K2621" t="s">
        <v>30</v>
      </c>
      <c r="L2621">
        <v>3500000</v>
      </c>
      <c r="M2621">
        <v>1987</v>
      </c>
      <c r="N2621">
        <v>6</v>
      </c>
      <c r="O2621">
        <v>10500000</v>
      </c>
    </row>
    <row r="2622" spans="1:15" x14ac:dyDescent="0.3">
      <c r="A2622" t="s">
        <v>346</v>
      </c>
      <c r="B2622">
        <v>33</v>
      </c>
      <c r="C2622">
        <v>91</v>
      </c>
      <c r="D2622">
        <v>21370057</v>
      </c>
      <c r="E2622" t="s">
        <v>208</v>
      </c>
      <c r="F2622" t="s">
        <v>5997</v>
      </c>
      <c r="G2622" t="s">
        <v>5998</v>
      </c>
      <c r="H2622">
        <v>9903</v>
      </c>
      <c r="I2622">
        <v>80</v>
      </c>
      <c r="J2622" t="s">
        <v>29</v>
      </c>
      <c r="K2622" t="s">
        <v>30</v>
      </c>
      <c r="L2622">
        <v>12000000</v>
      </c>
      <c r="M2622">
        <v>1992</v>
      </c>
      <c r="N2622">
        <v>6</v>
      </c>
      <c r="O2622">
        <v>9370057</v>
      </c>
    </row>
    <row r="2623" spans="1:15" x14ac:dyDescent="0.3">
      <c r="A2623" t="s">
        <v>1448</v>
      </c>
      <c r="B2623">
        <v>175</v>
      </c>
      <c r="C2623">
        <v>111</v>
      </c>
      <c r="D2623">
        <v>33631221</v>
      </c>
      <c r="E2623" t="s">
        <v>208</v>
      </c>
      <c r="F2623" t="s">
        <v>3652</v>
      </c>
      <c r="G2623" t="s">
        <v>5999</v>
      </c>
      <c r="H2623">
        <v>48559</v>
      </c>
      <c r="I2623">
        <v>145</v>
      </c>
      <c r="J2623" t="s">
        <v>29</v>
      </c>
      <c r="K2623" t="s">
        <v>30</v>
      </c>
      <c r="L2623">
        <v>25000000</v>
      </c>
      <c r="M2623">
        <v>2014</v>
      </c>
      <c r="N2623">
        <v>6</v>
      </c>
      <c r="O2623">
        <v>8631221</v>
      </c>
    </row>
    <row r="2624" spans="1:15" x14ac:dyDescent="0.3">
      <c r="A2624" t="s">
        <v>1448</v>
      </c>
      <c r="B2624">
        <v>175</v>
      </c>
      <c r="C2624">
        <v>111</v>
      </c>
      <c r="D2624">
        <v>33631221</v>
      </c>
      <c r="E2624" t="s">
        <v>208</v>
      </c>
      <c r="F2624" t="s">
        <v>3652</v>
      </c>
      <c r="G2624" t="s">
        <v>5999</v>
      </c>
      <c r="H2624">
        <v>48562</v>
      </c>
      <c r="I2624">
        <v>145</v>
      </c>
      <c r="J2624" t="s">
        <v>29</v>
      </c>
      <c r="K2624" t="s">
        <v>30</v>
      </c>
      <c r="L2624">
        <v>25000000</v>
      </c>
      <c r="M2624">
        <v>2014</v>
      </c>
      <c r="N2624">
        <v>6</v>
      </c>
      <c r="O2624">
        <v>8631221</v>
      </c>
    </row>
    <row r="2625" spans="1:15" x14ac:dyDescent="0.3">
      <c r="A2625" t="s">
        <v>493</v>
      </c>
      <c r="B2625">
        <v>242</v>
      </c>
      <c r="C2625">
        <v>129</v>
      </c>
      <c r="D2625">
        <v>70236496</v>
      </c>
      <c r="E2625" t="s">
        <v>696</v>
      </c>
      <c r="F2625" t="s">
        <v>1302</v>
      </c>
      <c r="G2625" t="s">
        <v>6000</v>
      </c>
      <c r="H2625">
        <v>67395</v>
      </c>
      <c r="I2625">
        <v>564</v>
      </c>
      <c r="J2625" t="s">
        <v>29</v>
      </c>
      <c r="K2625" t="s">
        <v>30</v>
      </c>
      <c r="L2625">
        <v>63000000</v>
      </c>
      <c r="M2625">
        <v>2006</v>
      </c>
      <c r="N2625">
        <v>6</v>
      </c>
      <c r="O2625">
        <v>7236496</v>
      </c>
    </row>
    <row r="2626" spans="1:15" x14ac:dyDescent="0.3">
      <c r="A2626" t="s">
        <v>2688</v>
      </c>
      <c r="B2626">
        <v>70</v>
      </c>
      <c r="C2626">
        <v>93</v>
      </c>
      <c r="D2626">
        <v>32055248</v>
      </c>
      <c r="E2626" t="s">
        <v>6001</v>
      </c>
      <c r="F2626" t="s">
        <v>1494</v>
      </c>
      <c r="G2626" t="s">
        <v>6002</v>
      </c>
      <c r="H2626">
        <v>18723</v>
      </c>
      <c r="I2626">
        <v>146</v>
      </c>
      <c r="J2626" t="s">
        <v>29</v>
      </c>
      <c r="K2626" t="s">
        <v>30</v>
      </c>
      <c r="L2626">
        <v>25000000</v>
      </c>
      <c r="M2626">
        <v>1994</v>
      </c>
      <c r="N2626">
        <v>6</v>
      </c>
      <c r="O2626">
        <v>7055248</v>
      </c>
    </row>
    <row r="2627" spans="1:15" x14ac:dyDescent="0.3">
      <c r="A2627" t="s">
        <v>3487</v>
      </c>
      <c r="B2627">
        <v>202</v>
      </c>
      <c r="C2627">
        <v>105</v>
      </c>
      <c r="D2627">
        <v>12583510</v>
      </c>
      <c r="E2627" t="s">
        <v>626</v>
      </c>
      <c r="F2627" t="s">
        <v>3489</v>
      </c>
      <c r="G2627" t="s">
        <v>6003</v>
      </c>
      <c r="H2627">
        <v>60709</v>
      </c>
      <c r="I2627">
        <v>922</v>
      </c>
      <c r="J2627" t="s">
        <v>29</v>
      </c>
      <c r="K2627" t="s">
        <v>30</v>
      </c>
      <c r="L2627">
        <v>7000000</v>
      </c>
      <c r="M2627">
        <v>2003</v>
      </c>
      <c r="N2627">
        <v>6</v>
      </c>
      <c r="O2627">
        <v>5583510</v>
      </c>
    </row>
    <row r="2628" spans="1:15" x14ac:dyDescent="0.3">
      <c r="A2628" t="s">
        <v>397</v>
      </c>
      <c r="B2628">
        <v>25</v>
      </c>
      <c r="C2628">
        <v>106</v>
      </c>
      <c r="D2628">
        <v>45500797</v>
      </c>
      <c r="E2628" t="s">
        <v>1187</v>
      </c>
      <c r="F2628" t="s">
        <v>6004</v>
      </c>
      <c r="G2628" t="s">
        <v>6005</v>
      </c>
      <c r="H2628">
        <v>17443</v>
      </c>
      <c r="I2628">
        <v>56</v>
      </c>
      <c r="J2628" t="s">
        <v>29</v>
      </c>
      <c r="K2628" t="s">
        <v>30</v>
      </c>
      <c r="L2628">
        <v>40000000</v>
      </c>
      <c r="M2628">
        <v>1992</v>
      </c>
      <c r="N2628">
        <v>6</v>
      </c>
      <c r="O2628">
        <v>5500797</v>
      </c>
    </row>
    <row r="2629" spans="1:15" x14ac:dyDescent="0.3">
      <c r="A2629" t="s">
        <v>3781</v>
      </c>
      <c r="B2629">
        <v>10</v>
      </c>
      <c r="C2629">
        <v>113</v>
      </c>
      <c r="D2629">
        <v>2859955</v>
      </c>
      <c r="E2629" t="s">
        <v>459</v>
      </c>
      <c r="F2629" t="s">
        <v>690</v>
      </c>
      <c r="G2629" t="s">
        <v>6006</v>
      </c>
      <c r="H2629">
        <v>2417</v>
      </c>
      <c r="I2629">
        <v>32</v>
      </c>
      <c r="J2629" t="s">
        <v>29</v>
      </c>
      <c r="K2629" t="s">
        <v>30</v>
      </c>
      <c r="L2629">
        <v>1200000</v>
      </c>
      <c r="M2629">
        <v>2013</v>
      </c>
      <c r="N2629">
        <v>6</v>
      </c>
      <c r="O2629">
        <v>1659955</v>
      </c>
    </row>
    <row r="2630" spans="1:15" x14ac:dyDescent="0.3">
      <c r="A2630" t="s">
        <v>2005</v>
      </c>
      <c r="B2630">
        <v>33</v>
      </c>
      <c r="C2630">
        <v>109</v>
      </c>
      <c r="D2630">
        <v>4109095</v>
      </c>
      <c r="E2630" t="s">
        <v>6007</v>
      </c>
      <c r="F2630" t="s">
        <v>5652</v>
      </c>
      <c r="G2630" t="s">
        <v>6008</v>
      </c>
      <c r="H2630">
        <v>8239</v>
      </c>
      <c r="I2630">
        <v>92</v>
      </c>
      <c r="J2630" t="s">
        <v>29</v>
      </c>
      <c r="K2630" t="s">
        <v>30</v>
      </c>
      <c r="L2630">
        <v>3000000</v>
      </c>
      <c r="M2630">
        <v>1996</v>
      </c>
      <c r="N2630">
        <v>6</v>
      </c>
      <c r="O2630">
        <v>1109095</v>
      </c>
    </row>
    <row r="2631" spans="1:15" x14ac:dyDescent="0.3">
      <c r="A2631" t="s">
        <v>3829</v>
      </c>
      <c r="B2631">
        <v>37</v>
      </c>
      <c r="C2631">
        <v>96</v>
      </c>
      <c r="D2631">
        <v>15062898</v>
      </c>
      <c r="E2631" t="s">
        <v>676</v>
      </c>
      <c r="F2631" t="s">
        <v>3072</v>
      </c>
      <c r="G2631" t="s">
        <v>6009</v>
      </c>
      <c r="H2631">
        <v>11729</v>
      </c>
      <c r="I2631">
        <v>106</v>
      </c>
      <c r="J2631" t="s">
        <v>29</v>
      </c>
      <c r="K2631" t="s">
        <v>30</v>
      </c>
      <c r="L2631">
        <v>14000000</v>
      </c>
      <c r="M2631">
        <v>1998</v>
      </c>
      <c r="N2631">
        <v>6</v>
      </c>
      <c r="O2631">
        <v>1062898</v>
      </c>
    </row>
    <row r="2632" spans="1:15" x14ac:dyDescent="0.3">
      <c r="A2632" t="s">
        <v>3850</v>
      </c>
      <c r="B2632">
        <v>115</v>
      </c>
      <c r="C2632">
        <v>88</v>
      </c>
      <c r="D2632">
        <v>1243961</v>
      </c>
      <c r="E2632" t="s">
        <v>676</v>
      </c>
      <c r="F2632" t="s">
        <v>6010</v>
      </c>
      <c r="G2632" t="s">
        <v>6011</v>
      </c>
      <c r="H2632">
        <v>13421</v>
      </c>
      <c r="I2632">
        <v>34</v>
      </c>
      <c r="J2632" t="s">
        <v>29</v>
      </c>
      <c r="K2632" t="s">
        <v>30</v>
      </c>
      <c r="L2632">
        <v>850000</v>
      </c>
      <c r="M2632">
        <v>2012</v>
      </c>
      <c r="N2632">
        <v>6</v>
      </c>
      <c r="O2632">
        <v>393961</v>
      </c>
    </row>
    <row r="2633" spans="1:15" x14ac:dyDescent="0.3">
      <c r="A2633" t="s">
        <v>3823</v>
      </c>
      <c r="B2633">
        <v>45</v>
      </c>
      <c r="C2633">
        <v>114</v>
      </c>
      <c r="D2633">
        <v>15100000</v>
      </c>
      <c r="E2633" t="s">
        <v>4075</v>
      </c>
      <c r="F2633" t="s">
        <v>5824</v>
      </c>
      <c r="G2633" t="s">
        <v>6012</v>
      </c>
      <c r="H2633">
        <v>22797</v>
      </c>
      <c r="I2633">
        <v>96</v>
      </c>
      <c r="J2633" t="s">
        <v>29</v>
      </c>
      <c r="K2633" t="s">
        <v>30</v>
      </c>
      <c r="L2633">
        <v>15000000</v>
      </c>
      <c r="M2633">
        <v>1984</v>
      </c>
      <c r="N2633">
        <v>6</v>
      </c>
      <c r="O2633">
        <v>100000</v>
      </c>
    </row>
    <row r="2634" spans="1:15" x14ac:dyDescent="0.3">
      <c r="A2634" t="s">
        <v>3818</v>
      </c>
      <c r="B2634">
        <v>25</v>
      </c>
      <c r="C2634">
        <v>98</v>
      </c>
      <c r="D2634">
        <v>295468</v>
      </c>
      <c r="E2634" t="s">
        <v>289</v>
      </c>
      <c r="F2634" t="s">
        <v>1299</v>
      </c>
      <c r="G2634" t="s">
        <v>6013</v>
      </c>
      <c r="H2634">
        <v>709</v>
      </c>
      <c r="I2634">
        <v>34</v>
      </c>
      <c r="J2634" t="s">
        <v>29</v>
      </c>
      <c r="K2634" t="s">
        <v>30</v>
      </c>
      <c r="L2634">
        <v>500000</v>
      </c>
      <c r="M2634">
        <v>2001</v>
      </c>
      <c r="N2634">
        <v>6</v>
      </c>
      <c r="O2634">
        <v>-204532</v>
      </c>
    </row>
    <row r="2635" spans="1:15" x14ac:dyDescent="0.3">
      <c r="A2635" t="s">
        <v>3794</v>
      </c>
      <c r="B2635">
        <v>38</v>
      </c>
      <c r="C2635">
        <v>108</v>
      </c>
      <c r="D2635">
        <v>594904</v>
      </c>
      <c r="E2635" t="s">
        <v>73</v>
      </c>
      <c r="F2635" t="s">
        <v>6014</v>
      </c>
      <c r="G2635" t="s">
        <v>6015</v>
      </c>
      <c r="H2635">
        <v>2582</v>
      </c>
      <c r="I2635">
        <v>89</v>
      </c>
      <c r="J2635" t="s">
        <v>29</v>
      </c>
      <c r="K2635" t="s">
        <v>30</v>
      </c>
      <c r="L2635">
        <v>1200000</v>
      </c>
      <c r="M2635">
        <v>2012</v>
      </c>
      <c r="N2635">
        <v>6</v>
      </c>
      <c r="O2635">
        <v>-605096</v>
      </c>
    </row>
    <row r="2636" spans="1:15" x14ac:dyDescent="0.3">
      <c r="A2636" t="s">
        <v>4759</v>
      </c>
      <c r="B2636">
        <v>29</v>
      </c>
      <c r="C2636">
        <v>82</v>
      </c>
      <c r="D2636">
        <v>12996</v>
      </c>
      <c r="E2636" t="s">
        <v>6016</v>
      </c>
      <c r="F2636" t="s">
        <v>1921</v>
      </c>
      <c r="G2636" t="s">
        <v>6017</v>
      </c>
      <c r="H2636">
        <v>1938</v>
      </c>
      <c r="I2636">
        <v>54</v>
      </c>
      <c r="J2636" t="s">
        <v>29</v>
      </c>
      <c r="K2636" t="s">
        <v>30</v>
      </c>
      <c r="L2636">
        <v>1000000</v>
      </c>
      <c r="M2636">
        <v>2000</v>
      </c>
      <c r="N2636">
        <v>6</v>
      </c>
      <c r="O2636">
        <v>-987004</v>
      </c>
    </row>
    <row r="2637" spans="1:15" x14ac:dyDescent="0.3">
      <c r="A2637" t="s">
        <v>3790</v>
      </c>
      <c r="B2637">
        <v>9</v>
      </c>
      <c r="C2637">
        <v>109</v>
      </c>
      <c r="D2637">
        <v>5100000</v>
      </c>
      <c r="E2637" t="s">
        <v>699</v>
      </c>
      <c r="F2637" t="s">
        <v>6018</v>
      </c>
      <c r="G2637" t="s">
        <v>6019</v>
      </c>
      <c r="H2637">
        <v>6595</v>
      </c>
      <c r="I2637">
        <v>61</v>
      </c>
      <c r="J2637" t="s">
        <v>29</v>
      </c>
      <c r="K2637" t="s">
        <v>200</v>
      </c>
      <c r="L2637">
        <v>7500000</v>
      </c>
      <c r="M2637">
        <v>1984</v>
      </c>
      <c r="N2637">
        <v>6</v>
      </c>
      <c r="O2637">
        <v>-2400000</v>
      </c>
    </row>
    <row r="2638" spans="1:15" x14ac:dyDescent="0.3">
      <c r="A2638" t="s">
        <v>3808</v>
      </c>
      <c r="B2638">
        <v>9</v>
      </c>
      <c r="C2638">
        <v>102</v>
      </c>
      <c r="D2638">
        <v>4239767</v>
      </c>
      <c r="E2638" t="s">
        <v>2063</v>
      </c>
      <c r="F2638" t="s">
        <v>6020</v>
      </c>
      <c r="G2638" t="s">
        <v>6021</v>
      </c>
      <c r="H2638">
        <v>3709</v>
      </c>
      <c r="I2638">
        <v>83</v>
      </c>
      <c r="J2638" t="s">
        <v>29</v>
      </c>
      <c r="K2638" t="s">
        <v>442</v>
      </c>
      <c r="L2638">
        <v>7500000</v>
      </c>
      <c r="M2638">
        <v>2002</v>
      </c>
      <c r="N2638">
        <v>6</v>
      </c>
      <c r="O2638">
        <v>-3260233</v>
      </c>
    </row>
    <row r="2639" spans="1:15" x14ac:dyDescent="0.3">
      <c r="A2639" t="s">
        <v>3802</v>
      </c>
      <c r="B2639">
        <v>31</v>
      </c>
      <c r="C2639">
        <v>104</v>
      </c>
      <c r="D2639">
        <v>143653</v>
      </c>
      <c r="E2639" t="s">
        <v>393</v>
      </c>
      <c r="F2639" t="s">
        <v>1313</v>
      </c>
      <c r="G2639" t="s">
        <v>6022</v>
      </c>
      <c r="H2639">
        <v>1177</v>
      </c>
      <c r="I2639">
        <v>10</v>
      </c>
      <c r="J2639" t="s">
        <v>29</v>
      </c>
      <c r="K2639" t="s">
        <v>200</v>
      </c>
      <c r="L2639">
        <v>4000000</v>
      </c>
      <c r="M2639">
        <v>2014</v>
      </c>
      <c r="N2639">
        <v>6</v>
      </c>
      <c r="O2639">
        <v>-3856347</v>
      </c>
    </row>
    <row r="2640" spans="1:15" x14ac:dyDescent="0.3">
      <c r="A2640" t="s">
        <v>2744</v>
      </c>
      <c r="B2640">
        <v>267</v>
      </c>
      <c r="C2640">
        <v>114</v>
      </c>
      <c r="D2640">
        <v>33037754</v>
      </c>
      <c r="E2640" t="s">
        <v>4875</v>
      </c>
      <c r="F2640" t="s">
        <v>136</v>
      </c>
      <c r="G2640" t="s">
        <v>6023</v>
      </c>
      <c r="H2640">
        <v>75864</v>
      </c>
      <c r="I2640">
        <v>197</v>
      </c>
      <c r="J2640" t="s">
        <v>29</v>
      </c>
      <c r="K2640" t="s">
        <v>30</v>
      </c>
      <c r="L2640">
        <v>37000000</v>
      </c>
      <c r="M2640">
        <v>2011</v>
      </c>
      <c r="N2640">
        <v>6</v>
      </c>
      <c r="O2640">
        <v>-3962246</v>
      </c>
    </row>
    <row r="2641" spans="1:15" x14ac:dyDescent="0.3">
      <c r="A2641" t="s">
        <v>3823</v>
      </c>
      <c r="B2641">
        <v>45</v>
      </c>
      <c r="C2641">
        <v>79</v>
      </c>
      <c r="D2641">
        <v>2275557</v>
      </c>
      <c r="E2641" t="s">
        <v>1562</v>
      </c>
      <c r="F2641" t="s">
        <v>1035</v>
      </c>
      <c r="G2641" t="s">
        <v>6024</v>
      </c>
      <c r="H2641">
        <v>12561</v>
      </c>
      <c r="I2641">
        <v>102</v>
      </c>
      <c r="J2641" t="s">
        <v>29</v>
      </c>
      <c r="K2641" t="s">
        <v>30</v>
      </c>
      <c r="L2641">
        <v>8000000</v>
      </c>
      <c r="M2641">
        <v>1991</v>
      </c>
      <c r="N2641">
        <v>6</v>
      </c>
      <c r="O2641">
        <v>-5724443</v>
      </c>
    </row>
    <row r="2642" spans="1:15" x14ac:dyDescent="0.3">
      <c r="A2642" t="s">
        <v>4692</v>
      </c>
      <c r="B2642">
        <v>116</v>
      </c>
      <c r="C2642">
        <v>103</v>
      </c>
      <c r="D2642">
        <v>37035515</v>
      </c>
      <c r="E2642" t="s">
        <v>73</v>
      </c>
      <c r="F2642" t="s">
        <v>478</v>
      </c>
      <c r="G2642" t="s">
        <v>6025</v>
      </c>
      <c r="H2642">
        <v>34597</v>
      </c>
      <c r="I2642">
        <v>194</v>
      </c>
      <c r="J2642" t="s">
        <v>29</v>
      </c>
      <c r="K2642" t="s">
        <v>30</v>
      </c>
      <c r="L2642">
        <v>43000000</v>
      </c>
      <c r="M2642">
        <v>2000</v>
      </c>
      <c r="N2642">
        <v>6</v>
      </c>
      <c r="O2642">
        <v>-5964485</v>
      </c>
    </row>
    <row r="2643" spans="1:15" x14ac:dyDescent="0.3">
      <c r="A2643" t="s">
        <v>3776</v>
      </c>
      <c r="B2643">
        <v>151</v>
      </c>
      <c r="C2643">
        <v>117</v>
      </c>
      <c r="D2643">
        <v>13987482</v>
      </c>
      <c r="E2643" t="s">
        <v>289</v>
      </c>
      <c r="F2643" t="s">
        <v>2393</v>
      </c>
      <c r="G2643" t="s">
        <v>6026</v>
      </c>
      <c r="H2643">
        <v>58957</v>
      </c>
      <c r="I2643">
        <v>91</v>
      </c>
      <c r="J2643" t="s">
        <v>29</v>
      </c>
      <c r="K2643" t="s">
        <v>30</v>
      </c>
      <c r="L2643">
        <v>20000000</v>
      </c>
      <c r="M2643">
        <v>2011</v>
      </c>
      <c r="N2643">
        <v>6</v>
      </c>
      <c r="O2643">
        <v>-6012518</v>
      </c>
    </row>
    <row r="2644" spans="1:15" x14ac:dyDescent="0.3">
      <c r="A2644" t="s">
        <v>3771</v>
      </c>
      <c r="B2644">
        <v>27</v>
      </c>
      <c r="C2644">
        <v>118</v>
      </c>
      <c r="D2644">
        <v>46451</v>
      </c>
      <c r="E2644" t="s">
        <v>2312</v>
      </c>
      <c r="F2644" t="s">
        <v>464</v>
      </c>
      <c r="G2644" t="s">
        <v>6027</v>
      </c>
      <c r="H2644">
        <v>7663</v>
      </c>
      <c r="I2644">
        <v>38</v>
      </c>
      <c r="J2644" t="s">
        <v>29</v>
      </c>
      <c r="K2644" t="s">
        <v>30</v>
      </c>
      <c r="L2644">
        <v>7000000</v>
      </c>
      <c r="M2644">
        <v>2010</v>
      </c>
      <c r="N2644">
        <v>6</v>
      </c>
      <c r="O2644">
        <v>-6953549</v>
      </c>
    </row>
    <row r="2645" spans="1:15" x14ac:dyDescent="0.3">
      <c r="A2645" t="s">
        <v>3813</v>
      </c>
      <c r="B2645">
        <v>39</v>
      </c>
      <c r="C2645">
        <v>99</v>
      </c>
      <c r="D2645">
        <v>5871603</v>
      </c>
      <c r="E2645" t="s">
        <v>224</v>
      </c>
      <c r="F2645" t="s">
        <v>544</v>
      </c>
      <c r="G2645" t="s">
        <v>6028</v>
      </c>
      <c r="H2645">
        <v>3116</v>
      </c>
      <c r="I2645">
        <v>39</v>
      </c>
      <c r="J2645" t="s">
        <v>29</v>
      </c>
      <c r="K2645" t="s">
        <v>30</v>
      </c>
      <c r="L2645">
        <v>13000000</v>
      </c>
      <c r="M2645">
        <v>1999</v>
      </c>
      <c r="N2645">
        <v>6</v>
      </c>
      <c r="O2645">
        <v>-7128397</v>
      </c>
    </row>
    <row r="2646" spans="1:15" x14ac:dyDescent="0.3">
      <c r="A2646" t="s">
        <v>3832</v>
      </c>
      <c r="B2646">
        <v>79</v>
      </c>
      <c r="C2646">
        <v>95</v>
      </c>
      <c r="D2646">
        <v>108662</v>
      </c>
      <c r="E2646" t="s">
        <v>4463</v>
      </c>
      <c r="F2646" t="s">
        <v>6029</v>
      </c>
      <c r="G2646" t="s">
        <v>6030</v>
      </c>
      <c r="H2646">
        <v>26849</v>
      </c>
      <c r="I2646">
        <v>107</v>
      </c>
      <c r="J2646" t="s">
        <v>29</v>
      </c>
      <c r="K2646" t="s">
        <v>30</v>
      </c>
      <c r="L2646">
        <v>8000000</v>
      </c>
      <c r="M2646">
        <v>2008</v>
      </c>
      <c r="N2646">
        <v>6</v>
      </c>
      <c r="O2646">
        <v>-7891338</v>
      </c>
    </row>
    <row r="2647" spans="1:15" x14ac:dyDescent="0.3">
      <c r="A2647" t="s">
        <v>1473</v>
      </c>
      <c r="B2647">
        <v>20</v>
      </c>
      <c r="C2647">
        <v>106</v>
      </c>
      <c r="D2647">
        <v>10555348</v>
      </c>
      <c r="E2647" t="s">
        <v>338</v>
      </c>
      <c r="F2647" t="s">
        <v>44</v>
      </c>
      <c r="G2647" t="s">
        <v>6031</v>
      </c>
      <c r="H2647">
        <v>17349</v>
      </c>
      <c r="I2647">
        <v>42</v>
      </c>
      <c r="J2647" t="s">
        <v>29</v>
      </c>
      <c r="K2647" t="s">
        <v>30</v>
      </c>
      <c r="L2647">
        <v>20000000</v>
      </c>
      <c r="M2647">
        <v>1989</v>
      </c>
      <c r="N2647">
        <v>6</v>
      </c>
      <c r="O2647">
        <v>-9444652</v>
      </c>
    </row>
    <row r="2648" spans="1:15" x14ac:dyDescent="0.3">
      <c r="A2648" t="s">
        <v>518</v>
      </c>
      <c r="B2648">
        <v>125</v>
      </c>
      <c r="C2648">
        <v>93</v>
      </c>
      <c r="D2648">
        <v>37879996</v>
      </c>
      <c r="E2648" t="s">
        <v>519</v>
      </c>
      <c r="F2648" t="s">
        <v>1802</v>
      </c>
      <c r="G2648" t="s">
        <v>6032</v>
      </c>
      <c r="H2648">
        <v>81888</v>
      </c>
      <c r="I2648">
        <v>254</v>
      </c>
      <c r="J2648" t="s">
        <v>29</v>
      </c>
      <c r="K2648" t="s">
        <v>30</v>
      </c>
      <c r="L2648">
        <v>48000000</v>
      </c>
      <c r="M2648">
        <v>2000</v>
      </c>
      <c r="N2648">
        <v>6</v>
      </c>
      <c r="O2648">
        <v>-10120004</v>
      </c>
    </row>
    <row r="2649" spans="1:15" x14ac:dyDescent="0.3">
      <c r="A2649" t="s">
        <v>3783</v>
      </c>
      <c r="B2649">
        <v>65</v>
      </c>
      <c r="C2649">
        <v>112</v>
      </c>
      <c r="D2649">
        <v>4734235</v>
      </c>
      <c r="E2649" t="s">
        <v>1683</v>
      </c>
      <c r="F2649" t="s">
        <v>6033</v>
      </c>
      <c r="G2649" t="s">
        <v>6034</v>
      </c>
      <c r="H2649">
        <v>8217</v>
      </c>
      <c r="I2649">
        <v>123</v>
      </c>
      <c r="J2649" t="s">
        <v>29</v>
      </c>
      <c r="K2649" t="s">
        <v>30</v>
      </c>
      <c r="L2649">
        <v>15000000</v>
      </c>
      <c r="M2649">
        <v>2000</v>
      </c>
      <c r="N2649">
        <v>6</v>
      </c>
      <c r="O2649">
        <v>-10265765</v>
      </c>
    </row>
    <row r="2650" spans="1:15" x14ac:dyDescent="0.3">
      <c r="A2650" t="s">
        <v>1005</v>
      </c>
      <c r="B2650">
        <v>25</v>
      </c>
      <c r="C2650">
        <v>107</v>
      </c>
      <c r="D2650">
        <v>141853</v>
      </c>
      <c r="E2650" t="s">
        <v>73</v>
      </c>
      <c r="F2650" t="s">
        <v>6035</v>
      </c>
      <c r="G2650" t="s">
        <v>6036</v>
      </c>
      <c r="H2650">
        <v>1427</v>
      </c>
      <c r="I2650">
        <v>12</v>
      </c>
      <c r="J2650" t="s">
        <v>29</v>
      </c>
      <c r="K2650" t="s">
        <v>581</v>
      </c>
      <c r="L2650">
        <v>12000000</v>
      </c>
      <c r="M2650">
        <v>1997</v>
      </c>
      <c r="N2650">
        <v>6</v>
      </c>
      <c r="O2650">
        <v>-11858147</v>
      </c>
    </row>
    <row r="2651" spans="1:15" x14ac:dyDescent="0.3">
      <c r="A2651" t="s">
        <v>3371</v>
      </c>
      <c r="B2651">
        <v>93</v>
      </c>
      <c r="C2651">
        <v>119</v>
      </c>
      <c r="D2651">
        <v>37486138</v>
      </c>
      <c r="E2651" t="s">
        <v>699</v>
      </c>
      <c r="F2651" t="s">
        <v>6037</v>
      </c>
      <c r="G2651" t="s">
        <v>6038</v>
      </c>
      <c r="H2651">
        <v>30890</v>
      </c>
      <c r="I2651">
        <v>106</v>
      </c>
      <c r="J2651" t="s">
        <v>29</v>
      </c>
      <c r="K2651" t="s">
        <v>30</v>
      </c>
      <c r="L2651">
        <v>50000000</v>
      </c>
      <c r="M2651">
        <v>2004</v>
      </c>
      <c r="N2651">
        <v>6</v>
      </c>
      <c r="O2651">
        <v>-12513862</v>
      </c>
    </row>
    <row r="2652" spans="1:15" x14ac:dyDescent="0.3">
      <c r="A2652" t="s">
        <v>1102</v>
      </c>
      <c r="B2652">
        <v>91</v>
      </c>
      <c r="C2652">
        <v>110</v>
      </c>
      <c r="D2652">
        <v>15156200</v>
      </c>
      <c r="E2652" t="s">
        <v>1536</v>
      </c>
      <c r="F2652" t="s">
        <v>6039</v>
      </c>
      <c r="G2652" t="s">
        <v>6040</v>
      </c>
      <c r="H2652">
        <v>15358</v>
      </c>
      <c r="I2652">
        <v>131</v>
      </c>
      <c r="J2652" t="s">
        <v>29</v>
      </c>
      <c r="K2652" t="s">
        <v>30</v>
      </c>
      <c r="L2652">
        <v>30000000</v>
      </c>
      <c r="M2652">
        <v>1999</v>
      </c>
      <c r="N2652">
        <v>6</v>
      </c>
      <c r="O2652">
        <v>-14843800</v>
      </c>
    </row>
    <row r="2653" spans="1:15" x14ac:dyDescent="0.3">
      <c r="A2653" t="s">
        <v>3833</v>
      </c>
      <c r="B2653">
        <v>30</v>
      </c>
      <c r="C2653">
        <v>98</v>
      </c>
      <c r="D2653">
        <v>7434726</v>
      </c>
      <c r="E2653" t="s">
        <v>3741</v>
      </c>
      <c r="F2653" t="s">
        <v>3430</v>
      </c>
      <c r="G2653" t="s">
        <v>6041</v>
      </c>
      <c r="H2653">
        <v>14473</v>
      </c>
      <c r="I2653">
        <v>81</v>
      </c>
      <c r="J2653" t="s">
        <v>29</v>
      </c>
      <c r="K2653" t="s">
        <v>30</v>
      </c>
      <c r="L2653">
        <v>23000000</v>
      </c>
      <c r="M2653">
        <v>1991</v>
      </c>
      <c r="N2653">
        <v>6</v>
      </c>
      <c r="O2653">
        <v>-15565274</v>
      </c>
    </row>
    <row r="2654" spans="1:15" x14ac:dyDescent="0.3">
      <c r="A2654" t="s">
        <v>587</v>
      </c>
      <c r="B2654">
        <v>63</v>
      </c>
      <c r="C2654">
        <v>123</v>
      </c>
      <c r="D2654">
        <v>10297897</v>
      </c>
      <c r="E2654" t="s">
        <v>6042</v>
      </c>
      <c r="F2654" t="s">
        <v>145</v>
      </c>
      <c r="G2654" t="s">
        <v>6043</v>
      </c>
      <c r="H2654">
        <v>8309</v>
      </c>
      <c r="I2654">
        <v>39</v>
      </c>
      <c r="J2654" t="s">
        <v>29</v>
      </c>
      <c r="K2654" t="s">
        <v>30</v>
      </c>
      <c r="L2654">
        <v>27000000</v>
      </c>
      <c r="M2654">
        <v>1998</v>
      </c>
      <c r="N2654">
        <v>6</v>
      </c>
      <c r="O2654">
        <v>-16702103</v>
      </c>
    </row>
    <row r="2655" spans="1:15" x14ac:dyDescent="0.3">
      <c r="A2655" t="s">
        <v>3779</v>
      </c>
      <c r="B2655">
        <v>38</v>
      </c>
      <c r="C2655">
        <v>116</v>
      </c>
      <c r="D2655">
        <v>325491</v>
      </c>
      <c r="E2655" t="s">
        <v>208</v>
      </c>
      <c r="F2655" t="s">
        <v>6044</v>
      </c>
      <c r="G2655" t="s">
        <v>6045</v>
      </c>
      <c r="H2655">
        <v>4387</v>
      </c>
      <c r="I2655">
        <v>67</v>
      </c>
      <c r="J2655" t="s">
        <v>29</v>
      </c>
      <c r="K2655" t="s">
        <v>30</v>
      </c>
      <c r="L2655">
        <v>17500000</v>
      </c>
      <c r="M2655">
        <v>2002</v>
      </c>
      <c r="N2655">
        <v>6</v>
      </c>
      <c r="O2655">
        <v>-17174509</v>
      </c>
    </row>
    <row r="2656" spans="1:15" x14ac:dyDescent="0.3">
      <c r="A2656" t="s">
        <v>3768</v>
      </c>
      <c r="B2656">
        <v>63</v>
      </c>
      <c r="C2656">
        <v>121</v>
      </c>
      <c r="D2656">
        <v>127437</v>
      </c>
      <c r="E2656" t="s">
        <v>2094</v>
      </c>
      <c r="F2656" t="s">
        <v>6046</v>
      </c>
      <c r="G2656" t="s">
        <v>6047</v>
      </c>
      <c r="H2656">
        <v>4670</v>
      </c>
      <c r="I2656">
        <v>27</v>
      </c>
      <c r="J2656" t="s">
        <v>139</v>
      </c>
      <c r="K2656" t="s">
        <v>926</v>
      </c>
      <c r="L2656">
        <v>18000000</v>
      </c>
      <c r="M2656">
        <v>2011</v>
      </c>
      <c r="N2656">
        <v>6</v>
      </c>
      <c r="O2656">
        <v>-17872563</v>
      </c>
    </row>
    <row r="2657" spans="1:15" x14ac:dyDescent="0.3">
      <c r="A2657" t="s">
        <v>2524</v>
      </c>
      <c r="B2657">
        <v>254</v>
      </c>
      <c r="C2657">
        <v>113</v>
      </c>
      <c r="D2657">
        <v>10955425</v>
      </c>
      <c r="E2657" t="s">
        <v>672</v>
      </c>
      <c r="F2657" t="s">
        <v>6048</v>
      </c>
      <c r="G2657" t="s">
        <v>6049</v>
      </c>
      <c r="H2657">
        <v>62770</v>
      </c>
      <c r="I2657">
        <v>396</v>
      </c>
      <c r="J2657" t="s">
        <v>29</v>
      </c>
      <c r="K2657" t="s">
        <v>200</v>
      </c>
      <c r="L2657">
        <v>30000000</v>
      </c>
      <c r="M2657">
        <v>2008</v>
      </c>
      <c r="N2657">
        <v>6</v>
      </c>
      <c r="O2657">
        <v>-19044575</v>
      </c>
    </row>
    <row r="2658" spans="1:15" x14ac:dyDescent="0.3">
      <c r="A2658" t="s">
        <v>3796</v>
      </c>
      <c r="B2658">
        <v>198</v>
      </c>
      <c r="C2658">
        <v>101</v>
      </c>
      <c r="D2658">
        <v>40076438</v>
      </c>
      <c r="E2658" t="s">
        <v>1536</v>
      </c>
      <c r="F2658" t="s">
        <v>44</v>
      </c>
      <c r="G2658" t="s">
        <v>6050</v>
      </c>
      <c r="H2658">
        <v>73368</v>
      </c>
      <c r="I2658">
        <v>248</v>
      </c>
      <c r="J2658" t="s">
        <v>29</v>
      </c>
      <c r="K2658" t="s">
        <v>30</v>
      </c>
      <c r="L2658">
        <v>60000000</v>
      </c>
      <c r="M2658">
        <v>2008</v>
      </c>
      <c r="N2658">
        <v>6</v>
      </c>
      <c r="O2658">
        <v>-19923562</v>
      </c>
    </row>
    <row r="2659" spans="1:15" x14ac:dyDescent="0.3">
      <c r="A2659" t="s">
        <v>625</v>
      </c>
      <c r="B2659">
        <v>135</v>
      </c>
      <c r="C2659">
        <v>94</v>
      </c>
      <c r="D2659">
        <v>34238611</v>
      </c>
      <c r="E2659" t="s">
        <v>39</v>
      </c>
      <c r="F2659" t="s">
        <v>5035</v>
      </c>
      <c r="G2659" t="s">
        <v>6051</v>
      </c>
      <c r="H2659">
        <v>35830</v>
      </c>
      <c r="I2659">
        <v>321</v>
      </c>
      <c r="J2659" t="s">
        <v>29</v>
      </c>
      <c r="K2659" t="s">
        <v>30</v>
      </c>
      <c r="L2659">
        <v>55000000</v>
      </c>
      <c r="M2659">
        <v>2003</v>
      </c>
      <c r="N2659">
        <v>6</v>
      </c>
      <c r="O2659">
        <v>-20761389</v>
      </c>
    </row>
    <row r="2660" spans="1:15" x14ac:dyDescent="0.3">
      <c r="A2660" t="s">
        <v>4493</v>
      </c>
      <c r="B2660">
        <v>44</v>
      </c>
      <c r="C2660">
        <v>94</v>
      </c>
      <c r="D2660">
        <v>13264986</v>
      </c>
      <c r="E2660" t="s">
        <v>6052</v>
      </c>
      <c r="F2660" t="s">
        <v>5878</v>
      </c>
      <c r="G2660" t="s">
        <v>6053</v>
      </c>
      <c r="H2660">
        <v>12077</v>
      </c>
      <c r="I2660">
        <v>162</v>
      </c>
      <c r="J2660" t="s">
        <v>29</v>
      </c>
      <c r="K2660" t="s">
        <v>30</v>
      </c>
      <c r="L2660">
        <v>35000000</v>
      </c>
      <c r="M2660">
        <v>2001</v>
      </c>
      <c r="N2660">
        <v>6</v>
      </c>
      <c r="O2660">
        <v>-21735014</v>
      </c>
    </row>
    <row r="2661" spans="1:15" x14ac:dyDescent="0.3">
      <c r="A2661" t="s">
        <v>1872</v>
      </c>
      <c r="B2661">
        <v>158</v>
      </c>
      <c r="C2661">
        <v>104</v>
      </c>
      <c r="D2661">
        <v>62494975</v>
      </c>
      <c r="E2661" t="s">
        <v>1576</v>
      </c>
      <c r="F2661" t="s">
        <v>6054</v>
      </c>
      <c r="G2661" t="s">
        <v>6055</v>
      </c>
      <c r="H2661">
        <v>179500</v>
      </c>
      <c r="I2661">
        <v>378</v>
      </c>
      <c r="J2661" t="s">
        <v>29</v>
      </c>
      <c r="K2661" t="s">
        <v>30</v>
      </c>
      <c r="L2661">
        <v>85000000</v>
      </c>
      <c r="M2661">
        <v>2006</v>
      </c>
      <c r="N2661">
        <v>6</v>
      </c>
      <c r="O2661">
        <v>-22505025</v>
      </c>
    </row>
    <row r="2662" spans="1:15" x14ac:dyDescent="0.3">
      <c r="A2662" t="s">
        <v>518</v>
      </c>
      <c r="B2662">
        <v>43</v>
      </c>
      <c r="C2662">
        <v>117</v>
      </c>
      <c r="D2662">
        <v>20101861</v>
      </c>
      <c r="E2662" t="s">
        <v>6056</v>
      </c>
      <c r="F2662" t="s">
        <v>6029</v>
      </c>
      <c r="G2662" t="s">
        <v>6057</v>
      </c>
      <c r="H2662">
        <v>24757</v>
      </c>
      <c r="I2662">
        <v>81</v>
      </c>
      <c r="J2662" t="s">
        <v>29</v>
      </c>
      <c r="K2662" t="s">
        <v>30</v>
      </c>
      <c r="L2662">
        <v>45000000</v>
      </c>
      <c r="M2662">
        <v>1996</v>
      </c>
      <c r="N2662">
        <v>6</v>
      </c>
      <c r="O2662">
        <v>-24898139</v>
      </c>
    </row>
    <row r="2663" spans="1:15" x14ac:dyDescent="0.3">
      <c r="A2663" t="s">
        <v>2380</v>
      </c>
      <c r="B2663">
        <v>30</v>
      </c>
      <c r="C2663">
        <v>112</v>
      </c>
      <c r="D2663">
        <v>77231</v>
      </c>
      <c r="E2663" t="s">
        <v>575</v>
      </c>
      <c r="F2663" t="s">
        <v>3757</v>
      </c>
      <c r="G2663" t="s">
        <v>6058</v>
      </c>
      <c r="H2663">
        <v>3322</v>
      </c>
      <c r="I2663">
        <v>32</v>
      </c>
      <c r="J2663" t="s">
        <v>129</v>
      </c>
      <c r="K2663" t="s">
        <v>241</v>
      </c>
      <c r="L2663">
        <v>25000000</v>
      </c>
      <c r="M2663">
        <v>2005</v>
      </c>
      <c r="N2663">
        <v>6</v>
      </c>
      <c r="O2663">
        <v>-24922769</v>
      </c>
    </row>
    <row r="2664" spans="1:15" x14ac:dyDescent="0.3">
      <c r="A2664" t="s">
        <v>3773</v>
      </c>
      <c r="B2664">
        <v>93</v>
      </c>
      <c r="C2664">
        <v>118</v>
      </c>
      <c r="D2664">
        <v>16252765</v>
      </c>
      <c r="E2664" t="s">
        <v>1527</v>
      </c>
      <c r="F2664" t="s">
        <v>1148</v>
      </c>
      <c r="G2664" t="s">
        <v>6059</v>
      </c>
      <c r="H2664">
        <v>44913</v>
      </c>
      <c r="I2664">
        <v>181</v>
      </c>
      <c r="J2664" t="s">
        <v>29</v>
      </c>
      <c r="K2664" t="s">
        <v>241</v>
      </c>
      <c r="L2664">
        <v>42000000</v>
      </c>
      <c r="M2664">
        <v>2001</v>
      </c>
      <c r="N2664">
        <v>6</v>
      </c>
      <c r="O2664">
        <v>-25747235</v>
      </c>
    </row>
    <row r="2665" spans="1:15" x14ac:dyDescent="0.3">
      <c r="A2665" t="s">
        <v>1757</v>
      </c>
      <c r="B2665">
        <v>186</v>
      </c>
      <c r="C2665">
        <v>114</v>
      </c>
      <c r="D2665">
        <v>31199215</v>
      </c>
      <c r="E2665" t="s">
        <v>2063</v>
      </c>
      <c r="F2665" t="s">
        <v>6060</v>
      </c>
      <c r="G2665" t="s">
        <v>6061</v>
      </c>
      <c r="H2665">
        <v>27664</v>
      </c>
      <c r="I2665">
        <v>120</v>
      </c>
      <c r="J2665" t="s">
        <v>29</v>
      </c>
      <c r="K2665" t="s">
        <v>30</v>
      </c>
      <c r="L2665">
        <v>58000000</v>
      </c>
      <c r="M2665">
        <v>2008</v>
      </c>
      <c r="N2665">
        <v>6</v>
      </c>
      <c r="O2665">
        <v>-26800785</v>
      </c>
    </row>
    <row r="2666" spans="1:15" x14ac:dyDescent="0.3">
      <c r="A2666" t="s">
        <v>3806</v>
      </c>
      <c r="B2666">
        <v>151</v>
      </c>
      <c r="C2666">
        <v>103</v>
      </c>
      <c r="D2666">
        <v>7948159</v>
      </c>
      <c r="E2666" t="s">
        <v>39</v>
      </c>
      <c r="F2666" t="s">
        <v>5398</v>
      </c>
      <c r="G2666" t="s">
        <v>6062</v>
      </c>
      <c r="H2666">
        <v>48999</v>
      </c>
      <c r="I2666">
        <v>280</v>
      </c>
      <c r="J2666" t="s">
        <v>29</v>
      </c>
      <c r="K2666" t="s">
        <v>30</v>
      </c>
      <c r="L2666">
        <v>35000000</v>
      </c>
      <c r="M2666">
        <v>2008</v>
      </c>
      <c r="N2666">
        <v>6</v>
      </c>
      <c r="O2666">
        <v>-27051841</v>
      </c>
    </row>
    <row r="2667" spans="1:15" x14ac:dyDescent="0.3">
      <c r="A2667" t="s">
        <v>2549</v>
      </c>
      <c r="B2667">
        <v>245</v>
      </c>
      <c r="C2667">
        <v>101</v>
      </c>
      <c r="D2667">
        <v>72660029</v>
      </c>
      <c r="E2667" t="s">
        <v>171</v>
      </c>
      <c r="F2667" t="s">
        <v>3495</v>
      </c>
      <c r="G2667" t="s">
        <v>6063</v>
      </c>
      <c r="H2667">
        <v>115687</v>
      </c>
      <c r="I2667">
        <v>269</v>
      </c>
      <c r="J2667" t="s">
        <v>29</v>
      </c>
      <c r="K2667" t="s">
        <v>30</v>
      </c>
      <c r="L2667">
        <v>100000000</v>
      </c>
      <c r="M2667">
        <v>2014</v>
      </c>
      <c r="N2667">
        <v>6</v>
      </c>
      <c r="O2667">
        <v>-27339971</v>
      </c>
    </row>
    <row r="2668" spans="1:15" x14ac:dyDescent="0.3">
      <c r="A2668" t="s">
        <v>4445</v>
      </c>
      <c r="B2668">
        <v>212</v>
      </c>
      <c r="C2668">
        <v>130</v>
      </c>
      <c r="D2668">
        <v>31165421</v>
      </c>
      <c r="E2668" t="s">
        <v>6064</v>
      </c>
      <c r="F2668" t="s">
        <v>846</v>
      </c>
      <c r="G2668" t="s">
        <v>6065</v>
      </c>
      <c r="H2668">
        <v>107028</v>
      </c>
      <c r="I2668">
        <v>457</v>
      </c>
      <c r="J2668" t="s">
        <v>29</v>
      </c>
      <c r="K2668" t="s">
        <v>30</v>
      </c>
      <c r="L2668">
        <v>60000000</v>
      </c>
      <c r="M2668">
        <v>2013</v>
      </c>
      <c r="N2668">
        <v>6</v>
      </c>
      <c r="O2668">
        <v>-28834579</v>
      </c>
    </row>
    <row r="2669" spans="1:15" x14ac:dyDescent="0.3">
      <c r="A2669" t="s">
        <v>1059</v>
      </c>
      <c r="B2669">
        <v>56</v>
      </c>
      <c r="C2669">
        <v>124</v>
      </c>
      <c r="D2669">
        <v>8406264</v>
      </c>
      <c r="E2669" t="s">
        <v>699</v>
      </c>
      <c r="F2669" t="s">
        <v>1148</v>
      </c>
      <c r="G2669" t="s">
        <v>6066</v>
      </c>
      <c r="H2669">
        <v>24826</v>
      </c>
      <c r="I2669">
        <v>175</v>
      </c>
      <c r="J2669" t="s">
        <v>29</v>
      </c>
      <c r="K2669" t="s">
        <v>30</v>
      </c>
      <c r="L2669">
        <v>38000000</v>
      </c>
      <c r="M2669">
        <v>1999</v>
      </c>
      <c r="N2669">
        <v>6</v>
      </c>
      <c r="O2669">
        <v>-29593736</v>
      </c>
    </row>
    <row r="2670" spans="1:15" x14ac:dyDescent="0.3">
      <c r="A2670" t="s">
        <v>223</v>
      </c>
      <c r="B2670">
        <v>321</v>
      </c>
      <c r="C2670">
        <v>103</v>
      </c>
      <c r="D2670">
        <v>67631157</v>
      </c>
      <c r="E2670" t="s">
        <v>6067</v>
      </c>
      <c r="F2670" t="s">
        <v>482</v>
      </c>
      <c r="G2670" t="s">
        <v>6068</v>
      </c>
      <c r="H2670">
        <v>176598</v>
      </c>
      <c r="I2670">
        <v>374</v>
      </c>
      <c r="J2670" t="s">
        <v>29</v>
      </c>
      <c r="K2670" t="s">
        <v>30</v>
      </c>
      <c r="L2670">
        <v>100000000</v>
      </c>
      <c r="M2670">
        <v>2010</v>
      </c>
      <c r="N2670">
        <v>6</v>
      </c>
      <c r="O2670">
        <v>-32368843</v>
      </c>
    </row>
    <row r="2671" spans="1:15" x14ac:dyDescent="0.3">
      <c r="A2671" t="s">
        <v>223</v>
      </c>
      <c r="B2671">
        <v>321</v>
      </c>
      <c r="C2671">
        <v>103</v>
      </c>
      <c r="D2671">
        <v>67631157</v>
      </c>
      <c r="E2671" t="s">
        <v>6067</v>
      </c>
      <c r="F2671" t="s">
        <v>482</v>
      </c>
      <c r="G2671" t="s">
        <v>6068</v>
      </c>
      <c r="H2671">
        <v>176606</v>
      </c>
      <c r="I2671">
        <v>374</v>
      </c>
      <c r="J2671" t="s">
        <v>29</v>
      </c>
      <c r="K2671" t="s">
        <v>30</v>
      </c>
      <c r="L2671">
        <v>100000000</v>
      </c>
      <c r="M2671">
        <v>2010</v>
      </c>
      <c r="N2671">
        <v>6</v>
      </c>
      <c r="O2671">
        <v>-32368843</v>
      </c>
    </row>
    <row r="2672" spans="1:15" x14ac:dyDescent="0.3">
      <c r="A2672" t="s">
        <v>2889</v>
      </c>
      <c r="B2672">
        <v>174</v>
      </c>
      <c r="C2672">
        <v>84</v>
      </c>
      <c r="D2672">
        <v>21283440</v>
      </c>
      <c r="E2672" t="s">
        <v>269</v>
      </c>
      <c r="F2672" t="s">
        <v>761</v>
      </c>
      <c r="G2672" t="s">
        <v>6069</v>
      </c>
      <c r="H2672">
        <v>46239</v>
      </c>
      <c r="I2672">
        <v>137</v>
      </c>
      <c r="J2672" t="s">
        <v>29</v>
      </c>
      <c r="K2672" t="s">
        <v>30</v>
      </c>
      <c r="L2672">
        <v>55000000</v>
      </c>
      <c r="M2672">
        <v>2011</v>
      </c>
      <c r="N2672">
        <v>6</v>
      </c>
      <c r="O2672">
        <v>-33716560</v>
      </c>
    </row>
    <row r="2673" spans="1:15" x14ac:dyDescent="0.3">
      <c r="A2673" t="s">
        <v>3683</v>
      </c>
      <c r="B2673">
        <v>106</v>
      </c>
      <c r="C2673">
        <v>106</v>
      </c>
      <c r="D2673">
        <v>11146409</v>
      </c>
      <c r="E2673" t="s">
        <v>3100</v>
      </c>
      <c r="F2673" t="s">
        <v>192</v>
      </c>
      <c r="G2673" t="s">
        <v>6070</v>
      </c>
      <c r="H2673">
        <v>26551</v>
      </c>
      <c r="I2673">
        <v>273</v>
      </c>
      <c r="J2673" t="s">
        <v>29</v>
      </c>
      <c r="K2673" t="s">
        <v>30</v>
      </c>
      <c r="L2673">
        <v>45000000</v>
      </c>
      <c r="M2673">
        <v>1998</v>
      </c>
      <c r="N2673">
        <v>6</v>
      </c>
      <c r="O2673">
        <v>-33853591</v>
      </c>
    </row>
    <row r="2674" spans="1:15" x14ac:dyDescent="0.3">
      <c r="A2674" t="s">
        <v>1128</v>
      </c>
      <c r="B2674">
        <v>159</v>
      </c>
      <c r="C2674">
        <v>110</v>
      </c>
      <c r="D2674">
        <v>5773519</v>
      </c>
      <c r="E2674" t="s">
        <v>1489</v>
      </c>
      <c r="F2674" t="s">
        <v>947</v>
      </c>
      <c r="G2674" t="s">
        <v>6071</v>
      </c>
      <c r="H2674">
        <v>28618</v>
      </c>
      <c r="I2674">
        <v>91</v>
      </c>
      <c r="J2674" t="s">
        <v>29</v>
      </c>
      <c r="K2674" t="s">
        <v>30</v>
      </c>
      <c r="L2674">
        <v>40000000</v>
      </c>
      <c r="M2674">
        <v>2015</v>
      </c>
      <c r="N2674">
        <v>6</v>
      </c>
      <c r="O2674">
        <v>-34226481</v>
      </c>
    </row>
    <row r="2675" spans="1:15" x14ac:dyDescent="0.3">
      <c r="A2675" t="s">
        <v>1128</v>
      </c>
      <c r="B2675">
        <v>159</v>
      </c>
      <c r="C2675">
        <v>110</v>
      </c>
      <c r="D2675">
        <v>5773519</v>
      </c>
      <c r="E2675" t="s">
        <v>1489</v>
      </c>
      <c r="F2675" t="s">
        <v>947</v>
      </c>
      <c r="G2675" t="s">
        <v>6071</v>
      </c>
      <c r="H2675">
        <v>28621</v>
      </c>
      <c r="I2675">
        <v>91</v>
      </c>
      <c r="J2675" t="s">
        <v>29</v>
      </c>
      <c r="K2675" t="s">
        <v>30</v>
      </c>
      <c r="L2675">
        <v>40000000</v>
      </c>
      <c r="M2675">
        <v>2015</v>
      </c>
      <c r="N2675">
        <v>6</v>
      </c>
      <c r="O2675">
        <v>-34226481</v>
      </c>
    </row>
    <row r="2676" spans="1:15" x14ac:dyDescent="0.3">
      <c r="A2676" t="s">
        <v>3769</v>
      </c>
      <c r="B2676">
        <v>125</v>
      </c>
      <c r="C2676">
        <v>121</v>
      </c>
      <c r="D2676">
        <v>29655590</v>
      </c>
      <c r="E2676" t="s">
        <v>6016</v>
      </c>
      <c r="F2676" t="s">
        <v>683</v>
      </c>
      <c r="G2676" t="s">
        <v>6072</v>
      </c>
      <c r="H2676">
        <v>53970</v>
      </c>
      <c r="I2676">
        <v>435</v>
      </c>
      <c r="J2676" t="s">
        <v>29</v>
      </c>
      <c r="K2676" t="s">
        <v>30</v>
      </c>
      <c r="L2676">
        <v>65000000</v>
      </c>
      <c r="M2676">
        <v>1999</v>
      </c>
      <c r="N2676">
        <v>6</v>
      </c>
      <c r="O2676">
        <v>-35344410</v>
      </c>
    </row>
    <row r="2677" spans="1:15" x14ac:dyDescent="0.3">
      <c r="A2677" t="s">
        <v>857</v>
      </c>
      <c r="B2677">
        <v>158</v>
      </c>
      <c r="C2677">
        <v>160</v>
      </c>
      <c r="D2677">
        <v>7916887</v>
      </c>
      <c r="E2677" t="s">
        <v>6073</v>
      </c>
      <c r="F2677" t="s">
        <v>1238</v>
      </c>
      <c r="G2677" t="s">
        <v>6074</v>
      </c>
      <c r="H2677">
        <v>15697</v>
      </c>
      <c r="I2677">
        <v>182</v>
      </c>
      <c r="J2677" t="s">
        <v>29</v>
      </c>
      <c r="K2677" t="s">
        <v>30</v>
      </c>
      <c r="L2677">
        <v>45000000</v>
      </c>
      <c r="M2677">
        <v>2008</v>
      </c>
      <c r="N2677">
        <v>6</v>
      </c>
      <c r="O2677">
        <v>-37083113</v>
      </c>
    </row>
    <row r="2678" spans="1:15" x14ac:dyDescent="0.3">
      <c r="A2678" t="s">
        <v>648</v>
      </c>
      <c r="B2678">
        <v>108</v>
      </c>
      <c r="C2678">
        <v>134</v>
      </c>
      <c r="D2678">
        <v>36976367</v>
      </c>
      <c r="E2678" t="s">
        <v>217</v>
      </c>
      <c r="F2678" t="s">
        <v>5251</v>
      </c>
      <c r="G2678" t="s">
        <v>6075</v>
      </c>
      <c r="H2678">
        <v>81611</v>
      </c>
      <c r="I2678">
        <v>274</v>
      </c>
      <c r="J2678" t="s">
        <v>29</v>
      </c>
      <c r="K2678" t="s">
        <v>30</v>
      </c>
      <c r="L2678">
        <v>75000000</v>
      </c>
      <c r="M2678">
        <v>1998</v>
      </c>
      <c r="N2678">
        <v>6</v>
      </c>
      <c r="O2678">
        <v>-38023633</v>
      </c>
    </row>
    <row r="2679" spans="1:15" x14ac:dyDescent="0.3">
      <c r="A2679" t="s">
        <v>746</v>
      </c>
      <c r="B2679">
        <v>186</v>
      </c>
      <c r="C2679">
        <v>127</v>
      </c>
      <c r="D2679">
        <v>10137232</v>
      </c>
      <c r="E2679" t="s">
        <v>6076</v>
      </c>
      <c r="F2679" t="s">
        <v>6077</v>
      </c>
      <c r="G2679" t="s">
        <v>6078</v>
      </c>
      <c r="H2679">
        <v>58015</v>
      </c>
      <c r="I2679">
        <v>374</v>
      </c>
      <c r="J2679" t="s">
        <v>29</v>
      </c>
      <c r="K2679" t="s">
        <v>241</v>
      </c>
      <c r="L2679">
        <v>50000000</v>
      </c>
      <c r="M2679">
        <v>2005</v>
      </c>
      <c r="N2679">
        <v>6</v>
      </c>
      <c r="O2679">
        <v>-39862768</v>
      </c>
    </row>
    <row r="2680" spans="1:15" x14ac:dyDescent="0.3">
      <c r="A2680" t="s">
        <v>3857</v>
      </c>
      <c r="B2680">
        <v>67</v>
      </c>
      <c r="C2680">
        <v>99</v>
      </c>
      <c r="D2680">
        <v>14567883</v>
      </c>
      <c r="E2680" t="s">
        <v>6079</v>
      </c>
      <c r="F2680" t="s">
        <v>5035</v>
      </c>
      <c r="G2680" t="s">
        <v>6080</v>
      </c>
      <c r="H2680">
        <v>44248</v>
      </c>
      <c r="I2680">
        <v>373</v>
      </c>
      <c r="J2680" t="s">
        <v>29</v>
      </c>
      <c r="K2680" t="s">
        <v>200</v>
      </c>
      <c r="L2680">
        <v>75000000</v>
      </c>
      <c r="M2680">
        <v>1998</v>
      </c>
      <c r="N2680">
        <v>6</v>
      </c>
      <c r="O2680">
        <v>-60432117</v>
      </c>
    </row>
    <row r="2681" spans="1:15" x14ac:dyDescent="0.3">
      <c r="A2681" t="s">
        <v>3473</v>
      </c>
      <c r="B2681">
        <v>163</v>
      </c>
      <c r="C2681">
        <v>124</v>
      </c>
      <c r="D2681">
        <v>68642452</v>
      </c>
      <c r="E2681" t="s">
        <v>4350</v>
      </c>
      <c r="F2681" t="s">
        <v>145</v>
      </c>
      <c r="G2681" t="s">
        <v>6081</v>
      </c>
      <c r="H2681">
        <v>77673</v>
      </c>
      <c r="I2681">
        <v>463</v>
      </c>
      <c r="J2681" t="s">
        <v>29</v>
      </c>
      <c r="K2681" t="s">
        <v>200</v>
      </c>
      <c r="L2681">
        <v>130000000</v>
      </c>
      <c r="M2681">
        <v>2005</v>
      </c>
      <c r="N2681">
        <v>6</v>
      </c>
      <c r="O2681">
        <v>-61357548</v>
      </c>
    </row>
    <row r="2682" spans="1:15" x14ac:dyDescent="0.3">
      <c r="A2682" t="s">
        <v>638</v>
      </c>
      <c r="B2682">
        <v>79</v>
      </c>
      <c r="C2682">
        <v>177</v>
      </c>
      <c r="D2682">
        <v>17593391</v>
      </c>
      <c r="E2682" t="s">
        <v>1481</v>
      </c>
      <c r="F2682" t="s">
        <v>4243</v>
      </c>
      <c r="G2682" t="s">
        <v>6082</v>
      </c>
      <c r="H2682">
        <v>56403</v>
      </c>
      <c r="I2682">
        <v>376</v>
      </c>
      <c r="J2682" t="s">
        <v>29</v>
      </c>
      <c r="K2682" t="s">
        <v>30</v>
      </c>
      <c r="L2682">
        <v>80000000</v>
      </c>
      <c r="M2682">
        <v>1997</v>
      </c>
      <c r="N2682">
        <v>6</v>
      </c>
      <c r="O2682">
        <v>-62406609</v>
      </c>
    </row>
    <row r="2683" spans="1:15" x14ac:dyDescent="0.3">
      <c r="A2683" t="s">
        <v>3473</v>
      </c>
      <c r="B2683">
        <v>202</v>
      </c>
      <c r="C2683">
        <v>106</v>
      </c>
      <c r="D2683">
        <v>27356090</v>
      </c>
      <c r="E2683" t="s">
        <v>309</v>
      </c>
      <c r="F2683" t="s">
        <v>788</v>
      </c>
      <c r="G2683" t="s">
        <v>6083</v>
      </c>
      <c r="H2683">
        <v>58752</v>
      </c>
      <c r="I2683">
        <v>117</v>
      </c>
      <c r="J2683" t="s">
        <v>29</v>
      </c>
      <c r="K2683" t="s">
        <v>30</v>
      </c>
      <c r="L2683">
        <v>90000000</v>
      </c>
      <c r="M2683">
        <v>2015</v>
      </c>
      <c r="N2683">
        <v>6</v>
      </c>
      <c r="O2683">
        <v>-62643910</v>
      </c>
    </row>
    <row r="2684" spans="1:15" x14ac:dyDescent="0.3">
      <c r="A2684" t="s">
        <v>1395</v>
      </c>
      <c r="B2684">
        <v>101</v>
      </c>
      <c r="C2684">
        <v>94</v>
      </c>
      <c r="D2684">
        <v>15131330</v>
      </c>
      <c r="E2684" t="s">
        <v>160</v>
      </c>
      <c r="F2684" t="s">
        <v>6084</v>
      </c>
      <c r="G2684" t="s">
        <v>6085</v>
      </c>
      <c r="H2684">
        <v>25843</v>
      </c>
      <c r="I2684">
        <v>64</v>
      </c>
      <c r="J2684" t="s">
        <v>29</v>
      </c>
      <c r="K2684" t="s">
        <v>241</v>
      </c>
      <c r="L2684">
        <v>86000000</v>
      </c>
      <c r="M2684">
        <v>2006</v>
      </c>
      <c r="N2684">
        <v>6</v>
      </c>
      <c r="O2684">
        <v>-70868670</v>
      </c>
    </row>
    <row r="2685" spans="1:15" x14ac:dyDescent="0.3">
      <c r="A2685" t="s">
        <v>2103</v>
      </c>
      <c r="B2685">
        <v>152</v>
      </c>
      <c r="C2685">
        <v>153</v>
      </c>
      <c r="D2685">
        <v>40911830</v>
      </c>
      <c r="E2685" t="s">
        <v>130</v>
      </c>
      <c r="F2685" t="s">
        <v>1302</v>
      </c>
      <c r="G2685" t="s">
        <v>6086</v>
      </c>
      <c r="H2685">
        <v>55994</v>
      </c>
      <c r="I2685">
        <v>454</v>
      </c>
      <c r="J2685" t="s">
        <v>29</v>
      </c>
      <c r="K2685" t="s">
        <v>30</v>
      </c>
      <c r="L2685">
        <v>115000000</v>
      </c>
      <c r="M2685">
        <v>2002</v>
      </c>
      <c r="N2685">
        <v>6</v>
      </c>
      <c r="O2685">
        <v>-74088170</v>
      </c>
    </row>
    <row r="2686" spans="1:15" x14ac:dyDescent="0.3">
      <c r="A2686" t="s">
        <v>1172</v>
      </c>
      <c r="B2686">
        <v>106</v>
      </c>
      <c r="C2686">
        <v>137</v>
      </c>
      <c r="D2686">
        <v>22406362</v>
      </c>
      <c r="E2686" t="s">
        <v>6087</v>
      </c>
      <c r="F2686" t="s">
        <v>902</v>
      </c>
      <c r="G2686" t="s">
        <v>6088</v>
      </c>
      <c r="H2686">
        <v>16832</v>
      </c>
      <c r="I2686">
        <v>267</v>
      </c>
      <c r="J2686" t="s">
        <v>29</v>
      </c>
      <c r="K2686" t="s">
        <v>30</v>
      </c>
      <c r="L2686">
        <v>107000000</v>
      </c>
      <c r="M2686">
        <v>2004</v>
      </c>
      <c r="N2686">
        <v>6</v>
      </c>
      <c r="O2686">
        <v>-84593638</v>
      </c>
    </row>
    <row r="2687" spans="1:15" x14ac:dyDescent="0.3">
      <c r="A2687" t="s">
        <v>764</v>
      </c>
      <c r="B2687">
        <v>20</v>
      </c>
      <c r="C2687">
        <v>193</v>
      </c>
      <c r="D2687">
        <v>3275443</v>
      </c>
      <c r="E2687" t="s">
        <v>92</v>
      </c>
      <c r="F2687" t="s">
        <v>765</v>
      </c>
      <c r="G2687" t="s">
        <v>6089</v>
      </c>
      <c r="H2687">
        <v>13998</v>
      </c>
      <c r="I2687">
        <v>264</v>
      </c>
      <c r="J2687" t="s">
        <v>103</v>
      </c>
      <c r="K2687" t="s">
        <v>767</v>
      </c>
      <c r="L2687">
        <v>700000000</v>
      </c>
      <c r="M2687">
        <v>2006</v>
      </c>
      <c r="N2687">
        <v>6</v>
      </c>
      <c r="O2687">
        <v>-696724557</v>
      </c>
    </row>
    <row r="2688" spans="1:15" x14ac:dyDescent="0.3">
      <c r="A2688" t="s">
        <v>3815</v>
      </c>
      <c r="B2688">
        <v>107</v>
      </c>
      <c r="C2688">
        <v>99</v>
      </c>
      <c r="D2688">
        <v>10037390</v>
      </c>
      <c r="E2688" t="s">
        <v>1469</v>
      </c>
      <c r="F2688" t="s">
        <v>6090</v>
      </c>
      <c r="G2688" t="s">
        <v>6091</v>
      </c>
      <c r="H2688">
        <v>5442</v>
      </c>
      <c r="I2688">
        <v>140</v>
      </c>
      <c r="J2688" t="s">
        <v>124</v>
      </c>
      <c r="K2688" t="s">
        <v>128</v>
      </c>
      <c r="L2688">
        <v>1000000000</v>
      </c>
      <c r="M2688">
        <v>1999</v>
      </c>
      <c r="N2688">
        <v>6</v>
      </c>
      <c r="O2688">
        <v>-989962610</v>
      </c>
    </row>
    <row r="2689" spans="1:15" x14ac:dyDescent="0.3">
      <c r="A2689" t="s">
        <v>1204</v>
      </c>
      <c r="B2689">
        <v>21</v>
      </c>
      <c r="C2689">
        <v>102</v>
      </c>
      <c r="D2689">
        <v>167780960</v>
      </c>
      <c r="E2689" t="s">
        <v>157</v>
      </c>
      <c r="F2689" t="s">
        <v>5390</v>
      </c>
      <c r="G2689" t="s">
        <v>6092</v>
      </c>
      <c r="H2689">
        <v>36918</v>
      </c>
      <c r="I2689">
        <v>42</v>
      </c>
      <c r="J2689" t="s">
        <v>29</v>
      </c>
      <c r="K2689" t="s">
        <v>30</v>
      </c>
      <c r="L2689">
        <v>11000000</v>
      </c>
      <c r="M2689">
        <v>1987</v>
      </c>
      <c r="N2689">
        <v>5.9</v>
      </c>
      <c r="O2689">
        <v>156780960</v>
      </c>
    </row>
    <row r="2690" spans="1:15" x14ac:dyDescent="0.3">
      <c r="A2690" t="s">
        <v>4520</v>
      </c>
      <c r="B2690">
        <v>203</v>
      </c>
      <c r="C2690">
        <v>98</v>
      </c>
      <c r="D2690">
        <v>110175871</v>
      </c>
      <c r="E2690" t="s">
        <v>211</v>
      </c>
      <c r="F2690" t="s">
        <v>3459</v>
      </c>
      <c r="G2690" t="s">
        <v>6093</v>
      </c>
      <c r="H2690">
        <v>115050</v>
      </c>
      <c r="I2690">
        <v>911</v>
      </c>
      <c r="J2690" t="s">
        <v>29</v>
      </c>
      <c r="K2690" t="s">
        <v>30</v>
      </c>
      <c r="L2690">
        <v>10000000</v>
      </c>
      <c r="M2690">
        <v>2004</v>
      </c>
      <c r="N2690">
        <v>5.9</v>
      </c>
      <c r="O2690">
        <v>100175871</v>
      </c>
    </row>
    <row r="2691" spans="1:15" x14ac:dyDescent="0.3">
      <c r="A2691" t="s">
        <v>3191</v>
      </c>
      <c r="B2691">
        <v>198</v>
      </c>
      <c r="C2691">
        <v>92</v>
      </c>
      <c r="D2691">
        <v>181166115</v>
      </c>
      <c r="E2691" t="s">
        <v>86</v>
      </c>
      <c r="F2691" t="s">
        <v>5313</v>
      </c>
      <c r="G2691" t="s">
        <v>6094</v>
      </c>
      <c r="H2691">
        <v>219501</v>
      </c>
      <c r="I2691">
        <v>1236</v>
      </c>
      <c r="J2691" t="s">
        <v>29</v>
      </c>
      <c r="K2691" t="s">
        <v>30</v>
      </c>
      <c r="L2691">
        <v>93000000</v>
      </c>
      <c r="M2691">
        <v>2001</v>
      </c>
      <c r="N2691">
        <v>5.9</v>
      </c>
      <c r="O2691">
        <v>88166115</v>
      </c>
    </row>
    <row r="2692" spans="1:15" x14ac:dyDescent="0.3">
      <c r="A2692" t="s">
        <v>4033</v>
      </c>
      <c r="B2692">
        <v>45</v>
      </c>
      <c r="C2692">
        <v>83</v>
      </c>
      <c r="D2692">
        <v>100491683</v>
      </c>
      <c r="E2692" t="s">
        <v>4495</v>
      </c>
      <c r="F2692" t="s">
        <v>5788</v>
      </c>
      <c r="G2692" t="s">
        <v>6095</v>
      </c>
      <c r="H2692">
        <v>14005</v>
      </c>
      <c r="I2692">
        <v>67</v>
      </c>
      <c r="J2692" t="s">
        <v>29</v>
      </c>
      <c r="K2692" t="s">
        <v>30</v>
      </c>
      <c r="L2692">
        <v>24000000</v>
      </c>
      <c r="M2692">
        <v>1998</v>
      </c>
      <c r="N2692">
        <v>5.9</v>
      </c>
      <c r="O2692">
        <v>76491683</v>
      </c>
    </row>
    <row r="2693" spans="1:15" x14ac:dyDescent="0.3">
      <c r="A2693" t="s">
        <v>4197</v>
      </c>
      <c r="B2693">
        <v>348</v>
      </c>
      <c r="C2693">
        <v>101</v>
      </c>
      <c r="D2693">
        <v>190871240</v>
      </c>
      <c r="E2693" t="s">
        <v>1920</v>
      </c>
      <c r="F2693" t="s">
        <v>6096</v>
      </c>
      <c r="G2693" t="s">
        <v>6097</v>
      </c>
      <c r="H2693">
        <v>167085</v>
      </c>
      <c r="I2693">
        <v>491</v>
      </c>
      <c r="J2693" t="s">
        <v>29</v>
      </c>
      <c r="K2693" t="s">
        <v>30</v>
      </c>
      <c r="L2693">
        <v>125000000</v>
      </c>
      <c r="M2693">
        <v>2014</v>
      </c>
      <c r="N2693">
        <v>5.9</v>
      </c>
      <c r="O2693">
        <v>65871240</v>
      </c>
    </row>
    <row r="2694" spans="1:15" x14ac:dyDescent="0.3">
      <c r="A2694" t="s">
        <v>4197</v>
      </c>
      <c r="B2694">
        <v>348</v>
      </c>
      <c r="C2694">
        <v>101</v>
      </c>
      <c r="D2694">
        <v>190871240</v>
      </c>
      <c r="E2694" t="s">
        <v>1920</v>
      </c>
      <c r="F2694" t="s">
        <v>6096</v>
      </c>
      <c r="G2694" t="s">
        <v>6097</v>
      </c>
      <c r="H2694">
        <v>167089</v>
      </c>
      <c r="I2694">
        <v>491</v>
      </c>
      <c r="J2694" t="s">
        <v>29</v>
      </c>
      <c r="K2694" t="s">
        <v>30</v>
      </c>
      <c r="L2694">
        <v>125000000</v>
      </c>
      <c r="M2694">
        <v>2014</v>
      </c>
      <c r="N2694">
        <v>5.9</v>
      </c>
      <c r="O2694">
        <v>65871240</v>
      </c>
    </row>
    <row r="2695" spans="1:15" x14ac:dyDescent="0.3">
      <c r="A2695" t="s">
        <v>1919</v>
      </c>
      <c r="B2695">
        <v>139</v>
      </c>
      <c r="C2695">
        <v>98</v>
      </c>
      <c r="D2695">
        <v>68353550</v>
      </c>
      <c r="E2695" t="s">
        <v>1941</v>
      </c>
      <c r="F2695" t="s">
        <v>2639</v>
      </c>
      <c r="G2695" t="s">
        <v>6098</v>
      </c>
      <c r="H2695">
        <v>70141</v>
      </c>
      <c r="I2695">
        <v>385</v>
      </c>
      <c r="J2695" t="s">
        <v>29</v>
      </c>
      <c r="K2695" t="s">
        <v>30</v>
      </c>
      <c r="L2695">
        <v>10000000</v>
      </c>
      <c r="M2695">
        <v>2000</v>
      </c>
      <c r="N2695">
        <v>5.9</v>
      </c>
      <c r="O2695">
        <v>58353550</v>
      </c>
    </row>
    <row r="2696" spans="1:15" x14ac:dyDescent="0.3">
      <c r="A2696" t="s">
        <v>4290</v>
      </c>
      <c r="B2696">
        <v>29</v>
      </c>
      <c r="C2696">
        <v>94</v>
      </c>
      <c r="D2696">
        <v>79817937</v>
      </c>
      <c r="E2696" t="s">
        <v>6099</v>
      </c>
      <c r="F2696" t="s">
        <v>2378</v>
      </c>
      <c r="G2696" t="s">
        <v>6100</v>
      </c>
      <c r="H2696">
        <v>39798</v>
      </c>
      <c r="I2696">
        <v>69</v>
      </c>
      <c r="J2696" t="s">
        <v>29</v>
      </c>
      <c r="K2696" t="s">
        <v>30</v>
      </c>
      <c r="L2696">
        <v>25000000</v>
      </c>
      <c r="M2696">
        <v>1986</v>
      </c>
      <c r="N2696">
        <v>5.9</v>
      </c>
      <c r="O2696">
        <v>54817937</v>
      </c>
    </row>
    <row r="2697" spans="1:15" x14ac:dyDescent="0.3">
      <c r="A2697" t="s">
        <v>3162</v>
      </c>
      <c r="B2697">
        <v>190</v>
      </c>
      <c r="C2697">
        <v>96</v>
      </c>
      <c r="D2697">
        <v>63270259</v>
      </c>
      <c r="E2697" t="s">
        <v>2463</v>
      </c>
      <c r="F2697" t="s">
        <v>3953</v>
      </c>
      <c r="G2697" t="s">
        <v>6101</v>
      </c>
      <c r="H2697">
        <v>111087</v>
      </c>
      <c r="I2697">
        <v>319</v>
      </c>
      <c r="J2697" t="s">
        <v>29</v>
      </c>
      <c r="K2697" t="s">
        <v>30</v>
      </c>
      <c r="L2697">
        <v>10000000</v>
      </c>
      <c r="M2697">
        <v>2007</v>
      </c>
      <c r="N2697">
        <v>5.9</v>
      </c>
      <c r="O2697">
        <v>53270259</v>
      </c>
    </row>
    <row r="2698" spans="1:15" x14ac:dyDescent="0.3">
      <c r="A2698" t="s">
        <v>982</v>
      </c>
      <c r="B2698">
        <v>150</v>
      </c>
      <c r="C2698">
        <v>107</v>
      </c>
      <c r="D2698">
        <v>127083765</v>
      </c>
      <c r="E2698" t="s">
        <v>1576</v>
      </c>
      <c r="F2698" t="s">
        <v>2075</v>
      </c>
      <c r="G2698" t="s">
        <v>6102</v>
      </c>
      <c r="H2698">
        <v>191912</v>
      </c>
      <c r="I2698">
        <v>370</v>
      </c>
      <c r="J2698" t="s">
        <v>29</v>
      </c>
      <c r="K2698" t="s">
        <v>30</v>
      </c>
      <c r="L2698">
        <v>76000000</v>
      </c>
      <c r="M2698">
        <v>2003</v>
      </c>
      <c r="N2698">
        <v>5.9</v>
      </c>
      <c r="O2698">
        <v>51083765</v>
      </c>
    </row>
    <row r="2699" spans="1:15" x14ac:dyDescent="0.3">
      <c r="A2699" t="s">
        <v>3727</v>
      </c>
      <c r="B2699">
        <v>119</v>
      </c>
      <c r="C2699">
        <v>102</v>
      </c>
      <c r="D2699">
        <v>90835030</v>
      </c>
      <c r="E2699" t="s">
        <v>1259</v>
      </c>
      <c r="F2699" t="s">
        <v>5643</v>
      </c>
      <c r="G2699" t="s">
        <v>6103</v>
      </c>
      <c r="H2699">
        <v>28621</v>
      </c>
      <c r="I2699">
        <v>58</v>
      </c>
      <c r="J2699" t="s">
        <v>29</v>
      </c>
      <c r="K2699" t="s">
        <v>30</v>
      </c>
      <c r="L2699">
        <v>40000000</v>
      </c>
      <c r="M2699">
        <v>2016</v>
      </c>
      <c r="N2699">
        <v>5.9</v>
      </c>
      <c r="O2699">
        <v>50835030</v>
      </c>
    </row>
    <row r="2700" spans="1:15" x14ac:dyDescent="0.3">
      <c r="A2700" t="s">
        <v>2792</v>
      </c>
      <c r="B2700">
        <v>108</v>
      </c>
      <c r="C2700">
        <v>90</v>
      </c>
      <c r="D2700">
        <v>87856565</v>
      </c>
      <c r="E2700" t="s">
        <v>289</v>
      </c>
      <c r="F2700" t="s">
        <v>436</v>
      </c>
      <c r="G2700" t="s">
        <v>6104</v>
      </c>
      <c r="H2700">
        <v>106909</v>
      </c>
      <c r="I2700">
        <v>268</v>
      </c>
      <c r="J2700" t="s">
        <v>29</v>
      </c>
      <c r="K2700" t="s">
        <v>30</v>
      </c>
      <c r="L2700">
        <v>42000000</v>
      </c>
      <c r="M2700">
        <v>2004</v>
      </c>
      <c r="N2700">
        <v>5.9</v>
      </c>
      <c r="O2700">
        <v>45856565</v>
      </c>
    </row>
    <row r="2701" spans="1:15" x14ac:dyDescent="0.3">
      <c r="A2701" t="s">
        <v>4411</v>
      </c>
      <c r="B2701">
        <v>303</v>
      </c>
      <c r="C2701">
        <v>93</v>
      </c>
      <c r="D2701">
        <v>47277326</v>
      </c>
      <c r="E2701" t="s">
        <v>626</v>
      </c>
      <c r="F2701" t="s">
        <v>3757</v>
      </c>
      <c r="G2701" t="s">
        <v>6105</v>
      </c>
      <c r="H2701">
        <v>138814</v>
      </c>
      <c r="I2701">
        <v>1516</v>
      </c>
      <c r="J2701" t="s">
        <v>29</v>
      </c>
      <c r="K2701" t="s">
        <v>30</v>
      </c>
      <c r="L2701">
        <v>4800000</v>
      </c>
      <c r="M2701">
        <v>2005</v>
      </c>
      <c r="N2701">
        <v>5.9</v>
      </c>
      <c r="O2701">
        <v>42477326</v>
      </c>
    </row>
    <row r="2702" spans="1:15" x14ac:dyDescent="0.3">
      <c r="A2702" t="s">
        <v>4263</v>
      </c>
      <c r="B2702">
        <v>94</v>
      </c>
      <c r="C2702">
        <v>95</v>
      </c>
      <c r="D2702">
        <v>58156435</v>
      </c>
      <c r="E2702" t="s">
        <v>6106</v>
      </c>
      <c r="F2702" t="s">
        <v>6107</v>
      </c>
      <c r="G2702" t="s">
        <v>6108</v>
      </c>
      <c r="H2702">
        <v>37479</v>
      </c>
      <c r="I2702">
        <v>152</v>
      </c>
      <c r="J2702" t="s">
        <v>29</v>
      </c>
      <c r="K2702" t="s">
        <v>30</v>
      </c>
      <c r="L2702">
        <v>19000000</v>
      </c>
      <c r="M2702">
        <v>2004</v>
      </c>
      <c r="N2702">
        <v>5.9</v>
      </c>
      <c r="O2702">
        <v>39156435</v>
      </c>
    </row>
    <row r="2703" spans="1:15" x14ac:dyDescent="0.3">
      <c r="A2703" t="s">
        <v>4005</v>
      </c>
      <c r="B2703">
        <v>264</v>
      </c>
      <c r="C2703">
        <v>92</v>
      </c>
      <c r="D2703">
        <v>49122319</v>
      </c>
      <c r="E2703" t="s">
        <v>840</v>
      </c>
      <c r="F2703" t="s">
        <v>6035</v>
      </c>
      <c r="G2703" t="s">
        <v>6109</v>
      </c>
      <c r="H2703">
        <v>47169</v>
      </c>
      <c r="I2703">
        <v>162</v>
      </c>
      <c r="J2703" t="s">
        <v>29</v>
      </c>
      <c r="K2703" t="s">
        <v>30</v>
      </c>
      <c r="L2703">
        <v>14000000</v>
      </c>
      <c r="M2703">
        <v>2012</v>
      </c>
      <c r="N2703">
        <v>5.9</v>
      </c>
      <c r="O2703">
        <v>35122319</v>
      </c>
    </row>
    <row r="2704" spans="1:15" x14ac:dyDescent="0.3">
      <c r="A2704" t="s">
        <v>4184</v>
      </c>
      <c r="B2704">
        <v>104</v>
      </c>
      <c r="C2704">
        <v>105</v>
      </c>
      <c r="D2704">
        <v>67962333</v>
      </c>
      <c r="E2704" t="s">
        <v>289</v>
      </c>
      <c r="F2704" t="s">
        <v>2776</v>
      </c>
      <c r="G2704" t="s">
        <v>6110</v>
      </c>
      <c r="H2704">
        <v>33887</v>
      </c>
      <c r="I2704">
        <v>160</v>
      </c>
      <c r="J2704" t="s">
        <v>29</v>
      </c>
      <c r="K2704" t="s">
        <v>30</v>
      </c>
      <c r="L2704">
        <v>35000000</v>
      </c>
      <c r="M2704">
        <v>2005</v>
      </c>
      <c r="N2704">
        <v>5.9</v>
      </c>
      <c r="O2704">
        <v>32962333</v>
      </c>
    </row>
    <row r="2705" spans="1:15" x14ac:dyDescent="0.3">
      <c r="A2705" t="s">
        <v>4216</v>
      </c>
      <c r="B2705">
        <v>69</v>
      </c>
      <c r="C2705">
        <v>95</v>
      </c>
      <c r="D2705">
        <v>51431160</v>
      </c>
      <c r="E2705" t="s">
        <v>4368</v>
      </c>
      <c r="F2705" t="s">
        <v>5140</v>
      </c>
      <c r="G2705" t="s">
        <v>6111</v>
      </c>
      <c r="H2705">
        <v>62861</v>
      </c>
      <c r="I2705">
        <v>232</v>
      </c>
      <c r="J2705" t="s">
        <v>29</v>
      </c>
      <c r="K2705" t="s">
        <v>30</v>
      </c>
      <c r="L2705">
        <v>20000000</v>
      </c>
      <c r="M2705">
        <v>2004</v>
      </c>
      <c r="N2705">
        <v>5.9</v>
      </c>
      <c r="O2705">
        <v>31431160</v>
      </c>
    </row>
    <row r="2706" spans="1:15" x14ac:dyDescent="0.3">
      <c r="A2706" t="s">
        <v>2734</v>
      </c>
      <c r="B2706">
        <v>109</v>
      </c>
      <c r="C2706">
        <v>114</v>
      </c>
      <c r="D2706">
        <v>70836296</v>
      </c>
      <c r="E2706" t="s">
        <v>1585</v>
      </c>
      <c r="F2706" t="s">
        <v>2395</v>
      </c>
      <c r="G2706" t="s">
        <v>6112</v>
      </c>
      <c r="H2706">
        <v>109445</v>
      </c>
      <c r="I2706">
        <v>426</v>
      </c>
      <c r="J2706" t="s">
        <v>29</v>
      </c>
      <c r="K2706" t="s">
        <v>30</v>
      </c>
      <c r="L2706">
        <v>40000000</v>
      </c>
      <c r="M2706">
        <v>2001</v>
      </c>
      <c r="N2706">
        <v>5.9</v>
      </c>
      <c r="O2706">
        <v>30836296</v>
      </c>
    </row>
    <row r="2707" spans="1:15" x14ac:dyDescent="0.3">
      <c r="A2707" t="s">
        <v>3978</v>
      </c>
      <c r="B2707">
        <v>166</v>
      </c>
      <c r="C2707">
        <v>97</v>
      </c>
      <c r="D2707">
        <v>32600000</v>
      </c>
      <c r="E2707" t="s">
        <v>840</v>
      </c>
      <c r="F2707" t="s">
        <v>6113</v>
      </c>
      <c r="G2707" t="s">
        <v>6114</v>
      </c>
      <c r="H2707">
        <v>29488</v>
      </c>
      <c r="I2707">
        <v>326</v>
      </c>
      <c r="J2707" t="s">
        <v>29</v>
      </c>
      <c r="K2707" t="s">
        <v>30</v>
      </c>
      <c r="L2707">
        <v>1800000</v>
      </c>
      <c r="M2707">
        <v>1984</v>
      </c>
      <c r="N2707">
        <v>5.9</v>
      </c>
      <c r="O2707">
        <v>30800000</v>
      </c>
    </row>
    <row r="2708" spans="1:15" x14ac:dyDescent="0.3">
      <c r="A2708" t="s">
        <v>3929</v>
      </c>
      <c r="B2708">
        <v>65</v>
      </c>
      <c r="C2708">
        <v>114</v>
      </c>
      <c r="D2708">
        <v>60033780</v>
      </c>
      <c r="E2708" t="s">
        <v>588</v>
      </c>
      <c r="F2708" t="s">
        <v>2769</v>
      </c>
      <c r="G2708" t="s">
        <v>6115</v>
      </c>
      <c r="H2708">
        <v>18973</v>
      </c>
      <c r="I2708">
        <v>162</v>
      </c>
      <c r="J2708" t="s">
        <v>29</v>
      </c>
      <c r="K2708" t="s">
        <v>30</v>
      </c>
      <c r="L2708">
        <v>30000000</v>
      </c>
      <c r="M2708">
        <v>1998</v>
      </c>
      <c r="N2708">
        <v>5.9</v>
      </c>
      <c r="O2708">
        <v>30033780</v>
      </c>
    </row>
    <row r="2709" spans="1:15" x14ac:dyDescent="0.3">
      <c r="A2709" t="s">
        <v>3986</v>
      </c>
      <c r="B2709">
        <v>184</v>
      </c>
      <c r="C2709">
        <v>96</v>
      </c>
      <c r="D2709">
        <v>47852604</v>
      </c>
      <c r="E2709" t="s">
        <v>269</v>
      </c>
      <c r="F2709" t="s">
        <v>2223</v>
      </c>
      <c r="G2709" t="s">
        <v>6116</v>
      </c>
      <c r="H2709">
        <v>62364</v>
      </c>
      <c r="I2709">
        <v>337</v>
      </c>
      <c r="J2709" t="s">
        <v>29</v>
      </c>
      <c r="K2709" t="s">
        <v>30</v>
      </c>
      <c r="L2709">
        <v>20000000</v>
      </c>
      <c r="M2709">
        <v>2007</v>
      </c>
      <c r="N2709">
        <v>5.9</v>
      </c>
      <c r="O2709">
        <v>27852604</v>
      </c>
    </row>
    <row r="2710" spans="1:15" x14ac:dyDescent="0.3">
      <c r="A2710" t="s">
        <v>3014</v>
      </c>
      <c r="B2710">
        <v>185</v>
      </c>
      <c r="C2710">
        <v>105</v>
      </c>
      <c r="D2710">
        <v>177243721</v>
      </c>
      <c r="E2710" t="s">
        <v>4023</v>
      </c>
      <c r="F2710" t="s">
        <v>313</v>
      </c>
      <c r="G2710" t="s">
        <v>6117</v>
      </c>
      <c r="H2710">
        <v>130272</v>
      </c>
      <c r="I2710">
        <v>209</v>
      </c>
      <c r="J2710" t="s">
        <v>29</v>
      </c>
      <c r="K2710" t="s">
        <v>30</v>
      </c>
      <c r="L2710">
        <v>150000000</v>
      </c>
      <c r="M2710">
        <v>2009</v>
      </c>
      <c r="N2710">
        <v>5.9</v>
      </c>
      <c r="O2710">
        <v>27243721</v>
      </c>
    </row>
    <row r="2711" spans="1:15" x14ac:dyDescent="0.3">
      <c r="A2711" t="s">
        <v>67</v>
      </c>
      <c r="B2711">
        <v>43</v>
      </c>
      <c r="C2711">
        <v>136</v>
      </c>
      <c r="D2711">
        <v>46700000</v>
      </c>
      <c r="E2711" t="s">
        <v>715</v>
      </c>
      <c r="F2711" t="s">
        <v>67</v>
      </c>
      <c r="G2711" t="s">
        <v>6118</v>
      </c>
      <c r="H2711">
        <v>19832</v>
      </c>
      <c r="I2711">
        <v>98</v>
      </c>
      <c r="J2711" t="s">
        <v>29</v>
      </c>
      <c r="K2711" t="s">
        <v>30</v>
      </c>
      <c r="L2711">
        <v>21000000</v>
      </c>
      <c r="M2711">
        <v>1982</v>
      </c>
      <c r="N2711">
        <v>5.9</v>
      </c>
      <c r="O2711">
        <v>25700000</v>
      </c>
    </row>
    <row r="2712" spans="1:15" x14ac:dyDescent="0.3">
      <c r="A2712" t="s">
        <v>982</v>
      </c>
      <c r="B2712">
        <v>160</v>
      </c>
      <c r="C2712">
        <v>99</v>
      </c>
      <c r="D2712">
        <v>70327868</v>
      </c>
      <c r="E2712" t="s">
        <v>1576</v>
      </c>
      <c r="F2712" t="s">
        <v>40</v>
      </c>
      <c r="G2712" t="s">
        <v>6119</v>
      </c>
      <c r="H2712">
        <v>58416</v>
      </c>
      <c r="I2712">
        <v>301</v>
      </c>
      <c r="J2712" t="s">
        <v>29</v>
      </c>
      <c r="K2712" t="s">
        <v>227</v>
      </c>
      <c r="L2712">
        <v>46000000</v>
      </c>
      <c r="M2712">
        <v>2000</v>
      </c>
      <c r="N2712">
        <v>5.9</v>
      </c>
      <c r="O2712">
        <v>24327868</v>
      </c>
    </row>
    <row r="2713" spans="1:15" x14ac:dyDescent="0.3">
      <c r="A2713" t="s">
        <v>4197</v>
      </c>
      <c r="B2713">
        <v>196</v>
      </c>
      <c r="C2713">
        <v>83</v>
      </c>
      <c r="D2713">
        <v>39511038</v>
      </c>
      <c r="E2713" t="s">
        <v>626</v>
      </c>
      <c r="F2713" t="s">
        <v>4214</v>
      </c>
      <c r="G2713" t="s">
        <v>6120</v>
      </c>
      <c r="H2713">
        <v>56269</v>
      </c>
      <c r="I2713">
        <v>366</v>
      </c>
      <c r="J2713" t="s">
        <v>29</v>
      </c>
      <c r="K2713" t="s">
        <v>30</v>
      </c>
      <c r="L2713">
        <v>16000000</v>
      </c>
      <c r="M2713">
        <v>2006</v>
      </c>
      <c r="N2713">
        <v>5.9</v>
      </c>
      <c r="O2713">
        <v>23511038</v>
      </c>
    </row>
    <row r="2714" spans="1:15" x14ac:dyDescent="0.3">
      <c r="A2714" t="s">
        <v>746</v>
      </c>
      <c r="B2714">
        <v>60</v>
      </c>
      <c r="C2714">
        <v>107</v>
      </c>
      <c r="D2714">
        <v>82670733</v>
      </c>
      <c r="E2714" t="s">
        <v>4518</v>
      </c>
      <c r="F2714" t="s">
        <v>649</v>
      </c>
      <c r="G2714" t="s">
        <v>6121</v>
      </c>
      <c r="H2714">
        <v>60476</v>
      </c>
      <c r="I2714">
        <v>97</v>
      </c>
      <c r="J2714" t="s">
        <v>29</v>
      </c>
      <c r="K2714" t="s">
        <v>30</v>
      </c>
      <c r="L2714">
        <v>60000000</v>
      </c>
      <c r="M2714">
        <v>1990</v>
      </c>
      <c r="N2714">
        <v>5.9</v>
      </c>
      <c r="O2714">
        <v>22670733</v>
      </c>
    </row>
    <row r="2715" spans="1:15" x14ac:dyDescent="0.3">
      <c r="A2715" t="s">
        <v>4536</v>
      </c>
      <c r="B2715">
        <v>180</v>
      </c>
      <c r="C2715">
        <v>101</v>
      </c>
      <c r="D2715">
        <v>51097664</v>
      </c>
      <c r="E2715" t="s">
        <v>4875</v>
      </c>
      <c r="F2715" t="s">
        <v>44</v>
      </c>
      <c r="G2715" t="s">
        <v>6122</v>
      </c>
      <c r="H2715">
        <v>70205</v>
      </c>
      <c r="I2715">
        <v>450</v>
      </c>
      <c r="J2715" t="s">
        <v>29</v>
      </c>
      <c r="K2715" t="s">
        <v>30</v>
      </c>
      <c r="L2715">
        <v>30000000</v>
      </c>
      <c r="M2715">
        <v>2005</v>
      </c>
      <c r="N2715">
        <v>5.9</v>
      </c>
      <c r="O2715">
        <v>21097664</v>
      </c>
    </row>
    <row r="2716" spans="1:15" x14ac:dyDescent="0.3">
      <c r="A2716" t="s">
        <v>4022</v>
      </c>
      <c r="B2716">
        <v>83</v>
      </c>
      <c r="C2716">
        <v>89</v>
      </c>
      <c r="D2716">
        <v>57011847</v>
      </c>
      <c r="E2716" t="s">
        <v>1029</v>
      </c>
      <c r="F2716" t="s">
        <v>1802</v>
      </c>
      <c r="G2716" t="s">
        <v>6123</v>
      </c>
      <c r="H2716">
        <v>20615</v>
      </c>
      <c r="I2716">
        <v>44</v>
      </c>
      <c r="J2716" t="s">
        <v>29</v>
      </c>
      <c r="K2716" t="s">
        <v>30</v>
      </c>
      <c r="L2716">
        <v>40000000</v>
      </c>
      <c r="M2716">
        <v>2013</v>
      </c>
      <c r="N2716">
        <v>5.9</v>
      </c>
      <c r="O2716">
        <v>17011847</v>
      </c>
    </row>
    <row r="2717" spans="1:15" x14ac:dyDescent="0.3">
      <c r="A2717" t="s">
        <v>3981</v>
      </c>
      <c r="B2717">
        <v>95</v>
      </c>
      <c r="C2717">
        <v>97</v>
      </c>
      <c r="D2717">
        <v>17000000</v>
      </c>
      <c r="E2717" t="s">
        <v>197</v>
      </c>
      <c r="F2717" t="s">
        <v>6124</v>
      </c>
      <c r="G2717" t="s">
        <v>6125</v>
      </c>
      <c r="H2717">
        <v>3274</v>
      </c>
      <c r="I2717">
        <v>84</v>
      </c>
      <c r="J2717" t="s">
        <v>29</v>
      </c>
      <c r="K2717" t="s">
        <v>30</v>
      </c>
      <c r="L2717">
        <v>500000</v>
      </c>
      <c r="M2717">
        <v>1977</v>
      </c>
      <c r="N2717">
        <v>5.9</v>
      </c>
      <c r="O2717">
        <v>16500000</v>
      </c>
    </row>
    <row r="2718" spans="1:15" x14ac:dyDescent="0.3">
      <c r="A2718" t="s">
        <v>4025</v>
      </c>
      <c r="B2718">
        <v>158</v>
      </c>
      <c r="C2718">
        <v>86</v>
      </c>
      <c r="D2718">
        <v>19472057</v>
      </c>
      <c r="E2718" t="s">
        <v>840</v>
      </c>
      <c r="F2718" t="s">
        <v>3171</v>
      </c>
      <c r="G2718" t="s">
        <v>6126</v>
      </c>
      <c r="H2718">
        <v>25332</v>
      </c>
      <c r="I2718">
        <v>307</v>
      </c>
      <c r="J2718" t="s">
        <v>29</v>
      </c>
      <c r="K2718" t="s">
        <v>30</v>
      </c>
      <c r="L2718">
        <v>3000000</v>
      </c>
      <c r="M2718">
        <v>1986</v>
      </c>
      <c r="N2718">
        <v>5.9</v>
      </c>
      <c r="O2718">
        <v>16472057</v>
      </c>
    </row>
    <row r="2719" spans="1:15" x14ac:dyDescent="0.3">
      <c r="A2719" t="s">
        <v>4007</v>
      </c>
      <c r="B2719">
        <v>49</v>
      </c>
      <c r="C2719">
        <v>92</v>
      </c>
      <c r="D2719">
        <v>28972187</v>
      </c>
      <c r="E2719" t="s">
        <v>676</v>
      </c>
      <c r="F2719" t="s">
        <v>3559</v>
      </c>
      <c r="G2719" t="s">
        <v>6127</v>
      </c>
      <c r="H2719">
        <v>28805</v>
      </c>
      <c r="I2719">
        <v>159</v>
      </c>
      <c r="J2719" t="s">
        <v>29</v>
      </c>
      <c r="K2719" t="s">
        <v>30</v>
      </c>
      <c r="L2719">
        <v>13000000</v>
      </c>
      <c r="M2719">
        <v>2002</v>
      </c>
      <c r="N2719">
        <v>5.9</v>
      </c>
      <c r="O2719">
        <v>15972187</v>
      </c>
    </row>
    <row r="2720" spans="1:15" x14ac:dyDescent="0.3">
      <c r="A2720" t="s">
        <v>3972</v>
      </c>
      <c r="B2720">
        <v>183</v>
      </c>
      <c r="C2720">
        <v>98</v>
      </c>
      <c r="D2720">
        <v>25464480</v>
      </c>
      <c r="E2720" t="s">
        <v>1763</v>
      </c>
      <c r="F2720" t="s">
        <v>1308</v>
      </c>
      <c r="G2720" t="s">
        <v>6128</v>
      </c>
      <c r="H2720">
        <v>63108</v>
      </c>
      <c r="I2720">
        <v>330</v>
      </c>
      <c r="J2720" t="s">
        <v>29</v>
      </c>
      <c r="K2720" t="s">
        <v>30</v>
      </c>
      <c r="L2720">
        <v>10000000</v>
      </c>
      <c r="M2720">
        <v>2009</v>
      </c>
      <c r="N2720">
        <v>5.9</v>
      </c>
      <c r="O2720">
        <v>15464480</v>
      </c>
    </row>
    <row r="2721" spans="1:15" x14ac:dyDescent="0.3">
      <c r="A2721" t="s">
        <v>3974</v>
      </c>
      <c r="B2721">
        <v>120</v>
      </c>
      <c r="C2721">
        <v>98</v>
      </c>
      <c r="D2721">
        <v>43894863</v>
      </c>
      <c r="E2721" t="s">
        <v>289</v>
      </c>
      <c r="F2721" t="s">
        <v>5571</v>
      </c>
      <c r="G2721" t="s">
        <v>6129</v>
      </c>
      <c r="H2721">
        <v>25883</v>
      </c>
      <c r="I2721">
        <v>262</v>
      </c>
      <c r="J2721" t="s">
        <v>29</v>
      </c>
      <c r="K2721" t="s">
        <v>30</v>
      </c>
      <c r="L2721">
        <v>30000000</v>
      </c>
      <c r="M2721">
        <v>2005</v>
      </c>
      <c r="N2721">
        <v>5.9</v>
      </c>
      <c r="O2721">
        <v>13894863</v>
      </c>
    </row>
    <row r="2722" spans="1:15" x14ac:dyDescent="0.3">
      <c r="A2722" t="s">
        <v>3959</v>
      </c>
      <c r="B2722">
        <v>25</v>
      </c>
      <c r="C2722">
        <v>100</v>
      </c>
      <c r="D2722">
        <v>26539321</v>
      </c>
      <c r="E2722" t="s">
        <v>157</v>
      </c>
      <c r="F2722" t="s">
        <v>5878</v>
      </c>
      <c r="G2722" t="s">
        <v>6130</v>
      </c>
      <c r="H2722">
        <v>7984</v>
      </c>
      <c r="I2722">
        <v>42</v>
      </c>
      <c r="J2722" t="s">
        <v>29</v>
      </c>
      <c r="K2722" t="s">
        <v>30</v>
      </c>
      <c r="L2722">
        <v>13000000</v>
      </c>
      <c r="M2722">
        <v>1996</v>
      </c>
      <c r="N2722">
        <v>5.9</v>
      </c>
      <c r="O2722">
        <v>13539321</v>
      </c>
    </row>
    <row r="2723" spans="1:15" x14ac:dyDescent="0.3">
      <c r="A2723" t="s">
        <v>982</v>
      </c>
      <c r="B2723">
        <v>12</v>
      </c>
      <c r="C2723">
        <v>109</v>
      </c>
      <c r="D2723">
        <v>27515786</v>
      </c>
      <c r="E2723" t="s">
        <v>588</v>
      </c>
      <c r="F2723" t="s">
        <v>6131</v>
      </c>
      <c r="G2723" t="s">
        <v>6132</v>
      </c>
      <c r="H2723">
        <v>8904</v>
      </c>
      <c r="I2723">
        <v>31</v>
      </c>
      <c r="J2723" t="s">
        <v>29</v>
      </c>
      <c r="K2723" t="s">
        <v>30</v>
      </c>
      <c r="L2723">
        <v>14000000</v>
      </c>
      <c r="M2723">
        <v>1993</v>
      </c>
      <c r="N2723">
        <v>5.9</v>
      </c>
      <c r="O2723">
        <v>13515786</v>
      </c>
    </row>
    <row r="2724" spans="1:15" x14ac:dyDescent="0.3">
      <c r="A2724" t="s">
        <v>3992</v>
      </c>
      <c r="B2724">
        <v>68</v>
      </c>
      <c r="C2724">
        <v>93</v>
      </c>
      <c r="D2724">
        <v>25240988</v>
      </c>
      <c r="E2724" t="s">
        <v>232</v>
      </c>
      <c r="F2724" t="s">
        <v>6133</v>
      </c>
      <c r="G2724" t="s">
        <v>6134</v>
      </c>
      <c r="H2724">
        <v>12383</v>
      </c>
      <c r="I2724">
        <v>50</v>
      </c>
      <c r="J2724" t="s">
        <v>29</v>
      </c>
      <c r="K2724" t="s">
        <v>30</v>
      </c>
      <c r="L2724">
        <v>12000000</v>
      </c>
      <c r="M2724">
        <v>2012</v>
      </c>
      <c r="N2724">
        <v>5.9</v>
      </c>
      <c r="O2724">
        <v>13240988</v>
      </c>
    </row>
    <row r="2725" spans="1:15" x14ac:dyDescent="0.3">
      <c r="A2725" t="s">
        <v>4755</v>
      </c>
      <c r="B2725">
        <v>144</v>
      </c>
      <c r="C2725">
        <v>88</v>
      </c>
      <c r="D2725">
        <v>17768000</v>
      </c>
      <c r="E2725" t="s">
        <v>840</v>
      </c>
      <c r="F2725" t="s">
        <v>2533</v>
      </c>
      <c r="G2725" t="s">
        <v>6135</v>
      </c>
      <c r="H2725">
        <v>29629</v>
      </c>
      <c r="I2725">
        <v>374</v>
      </c>
      <c r="J2725" t="s">
        <v>29</v>
      </c>
      <c r="K2725" t="s">
        <v>30</v>
      </c>
      <c r="L2725">
        <v>5000000</v>
      </c>
      <c r="M2725">
        <v>1988</v>
      </c>
      <c r="N2725">
        <v>5.9</v>
      </c>
      <c r="O2725">
        <v>12768000</v>
      </c>
    </row>
    <row r="2726" spans="1:15" x14ac:dyDescent="0.3">
      <c r="A2726" t="s">
        <v>3994</v>
      </c>
      <c r="B2726">
        <v>168</v>
      </c>
      <c r="C2726">
        <v>93</v>
      </c>
      <c r="D2726">
        <v>25675765</v>
      </c>
      <c r="E2726" t="s">
        <v>676</v>
      </c>
      <c r="F2726" t="s">
        <v>6136</v>
      </c>
      <c r="G2726" t="s">
        <v>6137</v>
      </c>
      <c r="H2726">
        <v>60407</v>
      </c>
      <c r="I2726">
        <v>84</v>
      </c>
      <c r="J2726" t="s">
        <v>29</v>
      </c>
      <c r="K2726" t="s">
        <v>30</v>
      </c>
      <c r="L2726">
        <v>13000000</v>
      </c>
      <c r="M2726">
        <v>2013</v>
      </c>
      <c r="N2726">
        <v>5.9</v>
      </c>
      <c r="O2726">
        <v>12675765</v>
      </c>
    </row>
    <row r="2727" spans="1:15" x14ac:dyDescent="0.3">
      <c r="A2727" t="s">
        <v>4040</v>
      </c>
      <c r="B2727">
        <v>33</v>
      </c>
      <c r="C2727">
        <v>76</v>
      </c>
      <c r="D2727">
        <v>13684949</v>
      </c>
      <c r="E2727" t="s">
        <v>316</v>
      </c>
      <c r="F2727" t="s">
        <v>2328</v>
      </c>
      <c r="G2727" t="s">
        <v>6138</v>
      </c>
      <c r="H2727">
        <v>4564</v>
      </c>
      <c r="I2727">
        <v>43</v>
      </c>
      <c r="J2727" t="s">
        <v>29</v>
      </c>
      <c r="K2727" t="s">
        <v>30</v>
      </c>
      <c r="L2727">
        <v>3000000</v>
      </c>
      <c r="M2727">
        <v>2002</v>
      </c>
      <c r="N2727">
        <v>5.9</v>
      </c>
      <c r="O2727">
        <v>10684949</v>
      </c>
    </row>
    <row r="2728" spans="1:15" x14ac:dyDescent="0.3">
      <c r="A2728" t="s">
        <v>4027</v>
      </c>
      <c r="B2728">
        <v>89</v>
      </c>
      <c r="C2728">
        <v>84</v>
      </c>
      <c r="D2728">
        <v>20339754</v>
      </c>
      <c r="E2728" t="s">
        <v>338</v>
      </c>
      <c r="F2728" t="s">
        <v>6139</v>
      </c>
      <c r="G2728" t="s">
        <v>6140</v>
      </c>
      <c r="H2728">
        <v>23928</v>
      </c>
      <c r="I2728">
        <v>73</v>
      </c>
      <c r="J2728" t="s">
        <v>29</v>
      </c>
      <c r="K2728" t="s">
        <v>30</v>
      </c>
      <c r="L2728">
        <v>10000000</v>
      </c>
      <c r="M2728">
        <v>2007</v>
      </c>
      <c r="N2728">
        <v>5.9</v>
      </c>
      <c r="O2728">
        <v>10339754</v>
      </c>
    </row>
    <row r="2729" spans="1:15" x14ac:dyDescent="0.3">
      <c r="A2729" t="s">
        <v>3396</v>
      </c>
      <c r="B2729">
        <v>16</v>
      </c>
      <c r="C2729">
        <v>116</v>
      </c>
      <c r="D2729">
        <v>49851591</v>
      </c>
      <c r="E2729" t="s">
        <v>4570</v>
      </c>
      <c r="F2729" t="s">
        <v>4928</v>
      </c>
      <c r="G2729" t="s">
        <v>6141</v>
      </c>
      <c r="H2729">
        <v>7900</v>
      </c>
      <c r="I2729">
        <v>34</v>
      </c>
      <c r="J2729" t="s">
        <v>29</v>
      </c>
      <c r="K2729" t="s">
        <v>30</v>
      </c>
      <c r="L2729">
        <v>40000000</v>
      </c>
      <c r="M2729">
        <v>1986</v>
      </c>
      <c r="N2729">
        <v>5.9</v>
      </c>
      <c r="O2729">
        <v>9851591</v>
      </c>
    </row>
    <row r="2730" spans="1:15" x14ac:dyDescent="0.3">
      <c r="A2730" t="s">
        <v>3996</v>
      </c>
      <c r="B2730">
        <v>233</v>
      </c>
      <c r="C2730">
        <v>93</v>
      </c>
      <c r="D2730">
        <v>17427926</v>
      </c>
      <c r="E2730" t="s">
        <v>626</v>
      </c>
      <c r="F2730" t="s">
        <v>6142</v>
      </c>
      <c r="G2730" t="s">
        <v>6143</v>
      </c>
      <c r="H2730">
        <v>60062</v>
      </c>
      <c r="I2730">
        <v>351</v>
      </c>
      <c r="J2730" t="s">
        <v>29</v>
      </c>
      <c r="K2730" t="s">
        <v>30</v>
      </c>
      <c r="L2730">
        <v>8000000</v>
      </c>
      <c r="M2730">
        <v>2008</v>
      </c>
      <c r="N2730">
        <v>5.9</v>
      </c>
      <c r="O2730">
        <v>9427926</v>
      </c>
    </row>
    <row r="2731" spans="1:15" x14ac:dyDescent="0.3">
      <c r="A2731" t="s">
        <v>4490</v>
      </c>
      <c r="B2731">
        <v>78</v>
      </c>
      <c r="C2731">
        <v>91</v>
      </c>
      <c r="D2731">
        <v>27087695</v>
      </c>
      <c r="E2731" t="s">
        <v>1061</v>
      </c>
      <c r="F2731" t="s">
        <v>6144</v>
      </c>
      <c r="G2731" t="s">
        <v>6145</v>
      </c>
      <c r="H2731">
        <v>41664</v>
      </c>
      <c r="I2731">
        <v>205</v>
      </c>
      <c r="J2731" t="s">
        <v>29</v>
      </c>
      <c r="K2731" t="s">
        <v>30</v>
      </c>
      <c r="L2731">
        <v>17700000</v>
      </c>
      <c r="M2731">
        <v>2001</v>
      </c>
      <c r="N2731">
        <v>5.9</v>
      </c>
      <c r="O2731">
        <v>9387695</v>
      </c>
    </row>
    <row r="2732" spans="1:15" x14ac:dyDescent="0.3">
      <c r="A2732" t="s">
        <v>2734</v>
      </c>
      <c r="B2732">
        <v>237</v>
      </c>
      <c r="C2732">
        <v>111</v>
      </c>
      <c r="D2732">
        <v>45045037</v>
      </c>
      <c r="E2732" t="s">
        <v>289</v>
      </c>
      <c r="F2732" t="s">
        <v>5311</v>
      </c>
      <c r="G2732" t="s">
        <v>6146</v>
      </c>
      <c r="H2732">
        <v>103230</v>
      </c>
      <c r="I2732">
        <v>143</v>
      </c>
      <c r="J2732" t="s">
        <v>29</v>
      </c>
      <c r="K2732" t="s">
        <v>30</v>
      </c>
      <c r="L2732">
        <v>36000000</v>
      </c>
      <c r="M2732">
        <v>2011</v>
      </c>
      <c r="N2732">
        <v>5.9</v>
      </c>
      <c r="O2732">
        <v>9045037</v>
      </c>
    </row>
    <row r="2733" spans="1:15" x14ac:dyDescent="0.3">
      <c r="A2733" t="s">
        <v>3149</v>
      </c>
      <c r="B2733">
        <v>137</v>
      </c>
      <c r="C2733">
        <v>90</v>
      </c>
      <c r="D2733">
        <v>10042266</v>
      </c>
      <c r="E2733" t="s">
        <v>4875</v>
      </c>
      <c r="F2733" t="s">
        <v>6147</v>
      </c>
      <c r="G2733" t="s">
        <v>6148</v>
      </c>
      <c r="H2733">
        <v>23021</v>
      </c>
      <c r="I2733">
        <v>220</v>
      </c>
      <c r="J2733" t="s">
        <v>29</v>
      </c>
      <c r="K2733" t="s">
        <v>30</v>
      </c>
      <c r="L2733">
        <v>1000000</v>
      </c>
      <c r="M2733">
        <v>2005</v>
      </c>
      <c r="N2733">
        <v>5.9</v>
      </c>
      <c r="O2733">
        <v>9042266</v>
      </c>
    </row>
    <row r="2734" spans="1:15" x14ac:dyDescent="0.3">
      <c r="A2734" t="s">
        <v>3921</v>
      </c>
      <c r="B2734">
        <v>14</v>
      </c>
      <c r="C2734">
        <v>123</v>
      </c>
      <c r="D2734">
        <v>18272447</v>
      </c>
      <c r="E2734" t="s">
        <v>224</v>
      </c>
      <c r="F2734" t="s">
        <v>4602</v>
      </c>
      <c r="G2734" t="s">
        <v>6149</v>
      </c>
      <c r="H2734">
        <v>3119</v>
      </c>
      <c r="I2734">
        <v>35</v>
      </c>
      <c r="J2734" t="s">
        <v>29</v>
      </c>
      <c r="K2734" t="s">
        <v>30</v>
      </c>
      <c r="L2734">
        <v>10000000</v>
      </c>
      <c r="M2734">
        <v>1993</v>
      </c>
      <c r="N2734">
        <v>5.9</v>
      </c>
      <c r="O2734">
        <v>8272447</v>
      </c>
    </row>
    <row r="2735" spans="1:15" x14ac:dyDescent="0.3">
      <c r="A2735" t="s">
        <v>4031</v>
      </c>
      <c r="B2735">
        <v>49</v>
      </c>
      <c r="C2735">
        <v>84</v>
      </c>
      <c r="D2735">
        <v>10017041</v>
      </c>
      <c r="E2735" t="s">
        <v>2113</v>
      </c>
      <c r="F2735" t="s">
        <v>6150</v>
      </c>
      <c r="G2735" t="s">
        <v>6151</v>
      </c>
      <c r="H2735">
        <v>8265</v>
      </c>
      <c r="I2735">
        <v>20</v>
      </c>
      <c r="J2735" t="s">
        <v>29</v>
      </c>
      <c r="K2735" t="s">
        <v>30</v>
      </c>
      <c r="L2735">
        <v>3000000</v>
      </c>
      <c r="M2735">
        <v>2009</v>
      </c>
      <c r="N2735">
        <v>5.9</v>
      </c>
      <c r="O2735">
        <v>7017041</v>
      </c>
    </row>
    <row r="2736" spans="1:15" x14ac:dyDescent="0.3">
      <c r="A2736" t="s">
        <v>3659</v>
      </c>
      <c r="B2736">
        <v>101</v>
      </c>
      <c r="C2736">
        <v>84</v>
      </c>
      <c r="D2736">
        <v>140015224</v>
      </c>
      <c r="E2736" t="s">
        <v>4023</v>
      </c>
      <c r="F2736" t="s">
        <v>3257</v>
      </c>
      <c r="G2736" t="s">
        <v>6152</v>
      </c>
      <c r="H2736">
        <v>94172</v>
      </c>
      <c r="I2736">
        <v>179</v>
      </c>
      <c r="J2736" t="s">
        <v>29</v>
      </c>
      <c r="K2736" t="s">
        <v>227</v>
      </c>
      <c r="L2736">
        <v>133000000</v>
      </c>
      <c r="M2736">
        <v>1999</v>
      </c>
      <c r="N2736">
        <v>5.9</v>
      </c>
      <c r="O2736">
        <v>7015224</v>
      </c>
    </row>
    <row r="2737" spans="1:15" x14ac:dyDescent="0.3">
      <c r="A2737" t="s">
        <v>2451</v>
      </c>
      <c r="B2737">
        <v>111</v>
      </c>
      <c r="C2737">
        <v>88</v>
      </c>
      <c r="D2737">
        <v>13367101</v>
      </c>
      <c r="E2737" t="s">
        <v>699</v>
      </c>
      <c r="F2737" t="s">
        <v>6153</v>
      </c>
      <c r="G2737" t="s">
        <v>6154</v>
      </c>
      <c r="H2737">
        <v>19715</v>
      </c>
      <c r="I2737">
        <v>166</v>
      </c>
      <c r="J2737" t="s">
        <v>29</v>
      </c>
      <c r="K2737" t="s">
        <v>30</v>
      </c>
      <c r="L2737">
        <v>6500000</v>
      </c>
      <c r="M2737">
        <v>2006</v>
      </c>
      <c r="N2737">
        <v>5.9</v>
      </c>
      <c r="O2737">
        <v>6867101</v>
      </c>
    </row>
    <row r="2738" spans="1:15" x14ac:dyDescent="0.3">
      <c r="A2738" t="s">
        <v>3486</v>
      </c>
      <c r="B2738">
        <v>93</v>
      </c>
      <c r="C2738">
        <v>99</v>
      </c>
      <c r="D2738">
        <v>25584685</v>
      </c>
      <c r="E2738" t="s">
        <v>6155</v>
      </c>
      <c r="F2738" t="s">
        <v>6156</v>
      </c>
      <c r="G2738" t="s">
        <v>6157</v>
      </c>
      <c r="H2738">
        <v>15877</v>
      </c>
      <c r="I2738">
        <v>102</v>
      </c>
      <c r="J2738" t="s">
        <v>29</v>
      </c>
      <c r="K2738" t="s">
        <v>30</v>
      </c>
      <c r="L2738">
        <v>20000000</v>
      </c>
      <c r="M2738">
        <v>2007</v>
      </c>
      <c r="N2738">
        <v>5.9</v>
      </c>
      <c r="O2738">
        <v>5584685</v>
      </c>
    </row>
    <row r="2739" spans="1:15" x14ac:dyDescent="0.3">
      <c r="A2739" t="s">
        <v>1556</v>
      </c>
      <c r="B2739">
        <v>359</v>
      </c>
      <c r="C2739">
        <v>100</v>
      </c>
      <c r="D2739">
        <v>35266619</v>
      </c>
      <c r="E2739" t="s">
        <v>1474</v>
      </c>
      <c r="F2739" t="s">
        <v>1879</v>
      </c>
      <c r="G2739" t="s">
        <v>6158</v>
      </c>
      <c r="H2739">
        <v>108242</v>
      </c>
      <c r="I2739">
        <v>371</v>
      </c>
      <c r="J2739" t="s">
        <v>29</v>
      </c>
      <c r="K2739" t="s">
        <v>30</v>
      </c>
      <c r="L2739">
        <v>30000000</v>
      </c>
      <c r="M2739">
        <v>2013</v>
      </c>
      <c r="N2739">
        <v>5.9</v>
      </c>
      <c r="O2739">
        <v>5266619</v>
      </c>
    </row>
    <row r="2740" spans="1:15" x14ac:dyDescent="0.3">
      <c r="A2740" t="s">
        <v>1556</v>
      </c>
      <c r="B2740">
        <v>359</v>
      </c>
      <c r="C2740">
        <v>100</v>
      </c>
      <c r="D2740">
        <v>35266619</v>
      </c>
      <c r="E2740" t="s">
        <v>1474</v>
      </c>
      <c r="F2740" t="s">
        <v>1879</v>
      </c>
      <c r="G2740" t="s">
        <v>6158</v>
      </c>
      <c r="H2740">
        <v>108248</v>
      </c>
      <c r="I2740">
        <v>371</v>
      </c>
      <c r="J2740" t="s">
        <v>29</v>
      </c>
      <c r="K2740" t="s">
        <v>30</v>
      </c>
      <c r="L2740">
        <v>30000000</v>
      </c>
      <c r="M2740">
        <v>2013</v>
      </c>
      <c r="N2740">
        <v>5.9</v>
      </c>
      <c r="O2740">
        <v>5266619</v>
      </c>
    </row>
    <row r="2741" spans="1:15" x14ac:dyDescent="0.3">
      <c r="A2741" t="s">
        <v>4036</v>
      </c>
      <c r="B2741">
        <v>29</v>
      </c>
      <c r="C2741">
        <v>82</v>
      </c>
      <c r="D2741">
        <v>9628751</v>
      </c>
      <c r="E2741" t="s">
        <v>4698</v>
      </c>
      <c r="F2741" t="s">
        <v>6159</v>
      </c>
      <c r="G2741" t="s">
        <v>6160</v>
      </c>
      <c r="H2741">
        <v>5164</v>
      </c>
      <c r="I2741">
        <v>65</v>
      </c>
      <c r="J2741" t="s">
        <v>29</v>
      </c>
      <c r="K2741" t="s">
        <v>30</v>
      </c>
      <c r="L2741">
        <v>5000000</v>
      </c>
      <c r="M2741">
        <v>2000</v>
      </c>
      <c r="N2741">
        <v>5.9</v>
      </c>
      <c r="O2741">
        <v>4628751</v>
      </c>
    </row>
    <row r="2742" spans="1:15" x14ac:dyDescent="0.3">
      <c r="A2742" t="s">
        <v>3765</v>
      </c>
      <c r="B2742">
        <v>128</v>
      </c>
      <c r="C2742">
        <v>112</v>
      </c>
      <c r="D2742">
        <v>39026186</v>
      </c>
      <c r="E2742" t="s">
        <v>699</v>
      </c>
      <c r="F2742" t="s">
        <v>6161</v>
      </c>
      <c r="G2742" t="s">
        <v>6162</v>
      </c>
      <c r="H2742">
        <v>48019</v>
      </c>
      <c r="I2742">
        <v>153</v>
      </c>
      <c r="J2742" t="s">
        <v>29</v>
      </c>
      <c r="K2742" t="s">
        <v>30</v>
      </c>
      <c r="L2742">
        <v>35000000</v>
      </c>
      <c r="M2742">
        <v>2011</v>
      </c>
      <c r="N2742">
        <v>5.9</v>
      </c>
      <c r="O2742">
        <v>4026186</v>
      </c>
    </row>
    <row r="2743" spans="1:15" x14ac:dyDescent="0.3">
      <c r="A2743" t="s">
        <v>4038</v>
      </c>
      <c r="B2743">
        <v>125</v>
      </c>
      <c r="C2743">
        <v>81</v>
      </c>
      <c r="D2743">
        <v>7825820</v>
      </c>
      <c r="E2743" t="s">
        <v>1366</v>
      </c>
      <c r="F2743" t="s">
        <v>313</v>
      </c>
      <c r="G2743" t="s">
        <v>6163</v>
      </c>
      <c r="H2743">
        <v>13086</v>
      </c>
      <c r="I2743">
        <v>156</v>
      </c>
      <c r="J2743" t="s">
        <v>29</v>
      </c>
      <c r="K2743" t="s">
        <v>30</v>
      </c>
      <c r="L2743">
        <v>4000000</v>
      </c>
      <c r="M2743">
        <v>2006</v>
      </c>
      <c r="N2743">
        <v>5.9</v>
      </c>
      <c r="O2743">
        <v>3825820</v>
      </c>
    </row>
    <row r="2744" spans="1:15" x14ac:dyDescent="0.3">
      <c r="A2744" t="s">
        <v>4061</v>
      </c>
      <c r="B2744">
        <v>277</v>
      </c>
      <c r="C2744">
        <v>92</v>
      </c>
      <c r="D2744">
        <v>42575718</v>
      </c>
      <c r="E2744" t="s">
        <v>626</v>
      </c>
      <c r="F2744" t="s">
        <v>5686</v>
      </c>
      <c r="G2744" t="s">
        <v>6164</v>
      </c>
      <c r="H2744">
        <v>83788</v>
      </c>
      <c r="I2744">
        <v>227</v>
      </c>
      <c r="J2744" t="s">
        <v>29</v>
      </c>
      <c r="K2744" t="s">
        <v>30</v>
      </c>
      <c r="L2744">
        <v>40000000</v>
      </c>
      <c r="M2744">
        <v>2011</v>
      </c>
      <c r="N2744">
        <v>5.9</v>
      </c>
      <c r="O2744">
        <v>2575718</v>
      </c>
    </row>
    <row r="2745" spans="1:15" x14ac:dyDescent="0.3">
      <c r="A2745" t="s">
        <v>3968</v>
      </c>
      <c r="B2745">
        <v>225</v>
      </c>
      <c r="C2745">
        <v>99</v>
      </c>
      <c r="D2745">
        <v>62401264</v>
      </c>
      <c r="E2745" t="s">
        <v>39</v>
      </c>
      <c r="F2745" t="s">
        <v>400</v>
      </c>
      <c r="G2745" t="s">
        <v>6165</v>
      </c>
      <c r="H2745">
        <v>69484</v>
      </c>
      <c r="I2745">
        <v>323</v>
      </c>
      <c r="J2745" t="s">
        <v>29</v>
      </c>
      <c r="K2745" t="s">
        <v>200</v>
      </c>
      <c r="L2745">
        <v>60000000</v>
      </c>
      <c r="M2745">
        <v>2016</v>
      </c>
      <c r="N2745">
        <v>5.9</v>
      </c>
      <c r="O2745">
        <v>2401264</v>
      </c>
    </row>
    <row r="2746" spans="1:15" x14ac:dyDescent="0.3">
      <c r="A2746" t="s">
        <v>4010</v>
      </c>
      <c r="B2746">
        <v>8</v>
      </c>
      <c r="C2746">
        <v>91</v>
      </c>
      <c r="D2746">
        <v>2712293</v>
      </c>
      <c r="E2746" t="s">
        <v>26</v>
      </c>
      <c r="F2746" t="s">
        <v>6166</v>
      </c>
      <c r="G2746" t="s">
        <v>6167</v>
      </c>
      <c r="H2746">
        <v>475</v>
      </c>
      <c r="I2746">
        <v>11</v>
      </c>
      <c r="J2746" t="s">
        <v>29</v>
      </c>
      <c r="K2746" t="s">
        <v>30</v>
      </c>
      <c r="L2746">
        <v>450000</v>
      </c>
      <c r="M2746">
        <v>1991</v>
      </c>
      <c r="N2746">
        <v>5.9</v>
      </c>
      <c r="O2746">
        <v>2262293</v>
      </c>
    </row>
    <row r="2747" spans="1:15" x14ac:dyDescent="0.3">
      <c r="A2747" t="s">
        <v>3957</v>
      </c>
      <c r="B2747">
        <v>67</v>
      </c>
      <c r="C2747">
        <v>101</v>
      </c>
      <c r="D2747">
        <v>6851636</v>
      </c>
      <c r="E2747" t="s">
        <v>699</v>
      </c>
      <c r="F2747" t="s">
        <v>683</v>
      </c>
      <c r="G2747" t="s">
        <v>6168</v>
      </c>
      <c r="H2747">
        <v>13010</v>
      </c>
      <c r="I2747">
        <v>182</v>
      </c>
      <c r="J2747" t="s">
        <v>29</v>
      </c>
      <c r="K2747" t="s">
        <v>30</v>
      </c>
      <c r="L2747">
        <v>6000000</v>
      </c>
      <c r="M2747">
        <v>1999</v>
      </c>
      <c r="N2747">
        <v>5.9</v>
      </c>
      <c r="O2747">
        <v>851636</v>
      </c>
    </row>
    <row r="2748" spans="1:15" x14ac:dyDescent="0.3">
      <c r="A2748" t="s">
        <v>3998</v>
      </c>
      <c r="B2748">
        <v>70</v>
      </c>
      <c r="C2748">
        <v>93</v>
      </c>
      <c r="D2748">
        <v>3500000</v>
      </c>
      <c r="E2748" t="s">
        <v>6169</v>
      </c>
      <c r="F2748" t="s">
        <v>3142</v>
      </c>
      <c r="G2748" t="s">
        <v>6170</v>
      </c>
      <c r="H2748">
        <v>10082</v>
      </c>
      <c r="I2748">
        <v>100</v>
      </c>
      <c r="J2748" t="s">
        <v>29</v>
      </c>
      <c r="K2748" t="s">
        <v>30</v>
      </c>
      <c r="L2748">
        <v>2700000</v>
      </c>
      <c r="M2748">
        <v>1986</v>
      </c>
      <c r="N2748">
        <v>5.9</v>
      </c>
      <c r="O2748">
        <v>800000</v>
      </c>
    </row>
    <row r="2749" spans="1:15" x14ac:dyDescent="0.3">
      <c r="A2749" t="s">
        <v>4638</v>
      </c>
      <c r="B2749">
        <v>118</v>
      </c>
      <c r="C2749">
        <v>91</v>
      </c>
      <c r="D2749">
        <v>55747724</v>
      </c>
      <c r="E2749" t="s">
        <v>316</v>
      </c>
      <c r="F2749" t="s">
        <v>300</v>
      </c>
      <c r="G2749" t="s">
        <v>6171</v>
      </c>
      <c r="H2749">
        <v>18042</v>
      </c>
      <c r="I2749">
        <v>73</v>
      </c>
      <c r="J2749" t="s">
        <v>29</v>
      </c>
      <c r="K2749" t="s">
        <v>30</v>
      </c>
      <c r="L2749">
        <v>55000000</v>
      </c>
      <c r="M2749">
        <v>2013</v>
      </c>
      <c r="N2749">
        <v>5.9</v>
      </c>
      <c r="O2749">
        <v>747724</v>
      </c>
    </row>
    <row r="2750" spans="1:15" x14ac:dyDescent="0.3">
      <c r="A2750" t="s">
        <v>4008</v>
      </c>
      <c r="B2750">
        <v>57</v>
      </c>
      <c r="C2750">
        <v>92</v>
      </c>
      <c r="D2750">
        <v>1400000</v>
      </c>
      <c r="E2750" t="s">
        <v>6172</v>
      </c>
      <c r="F2750" t="s">
        <v>6173</v>
      </c>
      <c r="G2750" t="s">
        <v>6174</v>
      </c>
      <c r="H2750">
        <v>1324</v>
      </c>
      <c r="I2750">
        <v>37</v>
      </c>
      <c r="J2750" t="s">
        <v>29</v>
      </c>
      <c r="K2750" t="s">
        <v>30</v>
      </c>
      <c r="L2750">
        <v>1100000</v>
      </c>
      <c r="M2750">
        <v>1987</v>
      </c>
      <c r="N2750">
        <v>5.9</v>
      </c>
      <c r="O2750">
        <v>300000</v>
      </c>
    </row>
    <row r="2751" spans="1:15" x14ac:dyDescent="0.3">
      <c r="A2751" t="s">
        <v>3939</v>
      </c>
      <c r="B2751">
        <v>143</v>
      </c>
      <c r="C2751">
        <v>108</v>
      </c>
      <c r="D2751">
        <v>40203020</v>
      </c>
      <c r="E2751" t="s">
        <v>699</v>
      </c>
      <c r="F2751" t="s">
        <v>656</v>
      </c>
      <c r="G2751" t="s">
        <v>6175</v>
      </c>
      <c r="H2751">
        <v>74315</v>
      </c>
      <c r="I2751">
        <v>259</v>
      </c>
      <c r="J2751" t="s">
        <v>29</v>
      </c>
      <c r="K2751" t="s">
        <v>200</v>
      </c>
      <c r="L2751">
        <v>40000000</v>
      </c>
      <c r="M2751">
        <v>2004</v>
      </c>
      <c r="N2751">
        <v>5.9</v>
      </c>
      <c r="O2751">
        <v>203020</v>
      </c>
    </row>
    <row r="2752" spans="1:15" x14ac:dyDescent="0.3">
      <c r="A2752" t="s">
        <v>3857</v>
      </c>
      <c r="B2752">
        <v>253</v>
      </c>
      <c r="C2752">
        <v>97</v>
      </c>
      <c r="D2752">
        <v>60128566</v>
      </c>
      <c r="E2752" t="s">
        <v>3100</v>
      </c>
      <c r="F2752" t="s">
        <v>1308</v>
      </c>
      <c r="G2752" t="s">
        <v>6176</v>
      </c>
      <c r="H2752">
        <v>131447</v>
      </c>
      <c r="I2752">
        <v>410</v>
      </c>
      <c r="J2752" t="s">
        <v>29</v>
      </c>
      <c r="K2752" t="s">
        <v>227</v>
      </c>
      <c r="L2752">
        <v>60000000</v>
      </c>
      <c r="M2752">
        <v>2010</v>
      </c>
      <c r="N2752">
        <v>5.9</v>
      </c>
      <c r="O2752">
        <v>128566</v>
      </c>
    </row>
    <row r="2753" spans="1:15" x14ac:dyDescent="0.3">
      <c r="A2753" t="s">
        <v>2758</v>
      </c>
      <c r="B2753">
        <v>68</v>
      </c>
      <c r="C2753">
        <v>102</v>
      </c>
      <c r="D2753">
        <v>354704</v>
      </c>
      <c r="E2753" t="s">
        <v>135</v>
      </c>
      <c r="F2753" t="s">
        <v>1367</v>
      </c>
      <c r="G2753" t="s">
        <v>6177</v>
      </c>
      <c r="H2753">
        <v>2705</v>
      </c>
      <c r="I2753">
        <v>38</v>
      </c>
      <c r="J2753" t="s">
        <v>29</v>
      </c>
      <c r="K2753" t="s">
        <v>30</v>
      </c>
      <c r="L2753">
        <v>1300000</v>
      </c>
      <c r="M2753">
        <v>1987</v>
      </c>
      <c r="N2753">
        <v>5.9</v>
      </c>
      <c r="O2753">
        <v>-945296</v>
      </c>
    </row>
    <row r="2754" spans="1:15" x14ac:dyDescent="0.3">
      <c r="A2754" t="s">
        <v>3371</v>
      </c>
      <c r="B2754">
        <v>88</v>
      </c>
      <c r="C2754">
        <v>113</v>
      </c>
      <c r="D2754">
        <v>18882880</v>
      </c>
      <c r="E2754" t="s">
        <v>73</v>
      </c>
      <c r="F2754" t="s">
        <v>5607</v>
      </c>
      <c r="G2754" t="s">
        <v>6178</v>
      </c>
      <c r="H2754">
        <v>20539</v>
      </c>
      <c r="I2754">
        <v>125</v>
      </c>
      <c r="J2754" t="s">
        <v>29</v>
      </c>
      <c r="K2754" t="s">
        <v>30</v>
      </c>
      <c r="L2754">
        <v>20000000</v>
      </c>
      <c r="M2754">
        <v>2007</v>
      </c>
      <c r="N2754">
        <v>5.9</v>
      </c>
      <c r="O2754">
        <v>-1117120</v>
      </c>
    </row>
    <row r="2755" spans="1:15" x14ac:dyDescent="0.3">
      <c r="A2755" t="s">
        <v>3637</v>
      </c>
      <c r="B2755">
        <v>58</v>
      </c>
      <c r="C2755">
        <v>95</v>
      </c>
      <c r="D2755">
        <v>6739141</v>
      </c>
      <c r="E2755" t="s">
        <v>2211</v>
      </c>
      <c r="F2755" t="s">
        <v>2689</v>
      </c>
      <c r="G2755" t="s">
        <v>6179</v>
      </c>
      <c r="H2755">
        <v>23383</v>
      </c>
      <c r="I2755">
        <v>68</v>
      </c>
      <c r="J2755" t="s">
        <v>29</v>
      </c>
      <c r="K2755" t="s">
        <v>581</v>
      </c>
      <c r="L2755">
        <v>8000000</v>
      </c>
      <c r="M2755">
        <v>1992</v>
      </c>
      <c r="N2755">
        <v>5.9</v>
      </c>
      <c r="O2755">
        <v>-1260859</v>
      </c>
    </row>
    <row r="2756" spans="1:15" x14ac:dyDescent="0.3">
      <c r="A2756" t="s">
        <v>3923</v>
      </c>
      <c r="B2756">
        <v>18</v>
      </c>
      <c r="C2756">
        <v>117</v>
      </c>
      <c r="D2756">
        <v>379643</v>
      </c>
      <c r="E2756" t="s">
        <v>92</v>
      </c>
      <c r="F2756" t="s">
        <v>795</v>
      </c>
      <c r="G2756" t="s">
        <v>6180</v>
      </c>
      <c r="H2756">
        <v>1573</v>
      </c>
      <c r="I2756">
        <v>29</v>
      </c>
      <c r="J2756" t="s">
        <v>29</v>
      </c>
      <c r="K2756" t="s">
        <v>30</v>
      </c>
      <c r="L2756">
        <v>2200000</v>
      </c>
      <c r="M2756">
        <v>2007</v>
      </c>
      <c r="N2756">
        <v>5.9</v>
      </c>
      <c r="O2756">
        <v>-1820357</v>
      </c>
    </row>
    <row r="2757" spans="1:15" x14ac:dyDescent="0.3">
      <c r="A2757" t="s">
        <v>934</v>
      </c>
      <c r="B2757">
        <v>110</v>
      </c>
      <c r="C2757">
        <v>108</v>
      </c>
      <c r="D2757">
        <v>17803796</v>
      </c>
      <c r="E2757" t="s">
        <v>676</v>
      </c>
      <c r="F2757" t="s">
        <v>3418</v>
      </c>
      <c r="G2757" t="s">
        <v>6181</v>
      </c>
      <c r="H2757">
        <v>26100</v>
      </c>
      <c r="I2757">
        <v>97</v>
      </c>
      <c r="J2757" t="s">
        <v>29</v>
      </c>
      <c r="K2757" t="s">
        <v>30</v>
      </c>
      <c r="L2757">
        <v>20000000</v>
      </c>
      <c r="M2757">
        <v>2006</v>
      </c>
      <c r="N2757">
        <v>5.9</v>
      </c>
      <c r="O2757">
        <v>-2196204</v>
      </c>
    </row>
    <row r="2758" spans="1:15" x14ac:dyDescent="0.3">
      <c r="A2758" t="s">
        <v>4015</v>
      </c>
      <c r="B2758">
        <v>47</v>
      </c>
      <c r="C2758">
        <v>90</v>
      </c>
      <c r="D2758">
        <v>75727</v>
      </c>
      <c r="E2758" t="s">
        <v>5492</v>
      </c>
      <c r="F2758" t="s">
        <v>6182</v>
      </c>
      <c r="G2758" t="s">
        <v>6183</v>
      </c>
      <c r="H2758">
        <v>5699</v>
      </c>
      <c r="I2758">
        <v>40</v>
      </c>
      <c r="J2758" t="s">
        <v>174</v>
      </c>
      <c r="K2758" t="s">
        <v>30</v>
      </c>
      <c r="L2758">
        <v>2500000</v>
      </c>
      <c r="M2758">
        <v>2008</v>
      </c>
      <c r="N2758">
        <v>5.9</v>
      </c>
      <c r="O2758">
        <v>-2424273</v>
      </c>
    </row>
    <row r="2759" spans="1:15" x14ac:dyDescent="0.3">
      <c r="A2759" t="s">
        <v>3147</v>
      </c>
      <c r="B2759">
        <v>97</v>
      </c>
      <c r="C2759">
        <v>96</v>
      </c>
      <c r="D2759">
        <v>19351569</v>
      </c>
      <c r="E2759" t="s">
        <v>4570</v>
      </c>
      <c r="F2759" t="s">
        <v>6184</v>
      </c>
      <c r="G2759" t="s">
        <v>6185</v>
      </c>
      <c r="H2759">
        <v>33287</v>
      </c>
      <c r="I2759">
        <v>201</v>
      </c>
      <c r="J2759" t="s">
        <v>29</v>
      </c>
      <c r="K2759" t="s">
        <v>30</v>
      </c>
      <c r="L2759">
        <v>22000000</v>
      </c>
      <c r="M2759">
        <v>2001</v>
      </c>
      <c r="N2759">
        <v>5.9</v>
      </c>
      <c r="O2759">
        <v>-2648431</v>
      </c>
    </row>
    <row r="2760" spans="1:15" x14ac:dyDescent="0.3">
      <c r="A2760" t="s">
        <v>3983</v>
      </c>
      <c r="B2760">
        <v>121</v>
      </c>
      <c r="C2760">
        <v>97</v>
      </c>
      <c r="D2760">
        <v>434417</v>
      </c>
      <c r="E2760" t="s">
        <v>92</v>
      </c>
      <c r="F2760" t="s">
        <v>1248</v>
      </c>
      <c r="G2760" t="s">
        <v>6186</v>
      </c>
      <c r="H2760">
        <v>8867</v>
      </c>
      <c r="I2760">
        <v>65</v>
      </c>
      <c r="J2760" t="s">
        <v>29</v>
      </c>
      <c r="K2760" t="s">
        <v>408</v>
      </c>
      <c r="L2760">
        <v>4600000</v>
      </c>
      <c r="M2760">
        <v>2007</v>
      </c>
      <c r="N2760">
        <v>5.9</v>
      </c>
      <c r="O2760">
        <v>-4165583</v>
      </c>
    </row>
    <row r="2761" spans="1:15" x14ac:dyDescent="0.3">
      <c r="A2761" t="s">
        <v>3955</v>
      </c>
      <c r="B2761">
        <v>138</v>
      </c>
      <c r="C2761">
        <v>104</v>
      </c>
      <c r="D2761">
        <v>108229</v>
      </c>
      <c r="E2761" t="s">
        <v>4875</v>
      </c>
      <c r="F2761" t="s">
        <v>61</v>
      </c>
      <c r="G2761" t="s">
        <v>6187</v>
      </c>
      <c r="H2761">
        <v>30836</v>
      </c>
      <c r="I2761">
        <v>137</v>
      </c>
      <c r="J2761" t="s">
        <v>29</v>
      </c>
      <c r="K2761" t="s">
        <v>30</v>
      </c>
      <c r="L2761">
        <v>4500000</v>
      </c>
      <c r="M2761">
        <v>2009</v>
      </c>
      <c r="N2761">
        <v>5.9</v>
      </c>
      <c r="O2761">
        <v>-4391771</v>
      </c>
    </row>
    <row r="2762" spans="1:15" x14ac:dyDescent="0.3">
      <c r="A2762" t="s">
        <v>2802</v>
      </c>
      <c r="B2762">
        <v>46</v>
      </c>
      <c r="C2762">
        <v>103</v>
      </c>
      <c r="D2762">
        <v>10411980</v>
      </c>
      <c r="E2762" t="s">
        <v>6188</v>
      </c>
      <c r="F2762" t="s">
        <v>6189</v>
      </c>
      <c r="G2762" t="s">
        <v>6190</v>
      </c>
      <c r="H2762">
        <v>22649</v>
      </c>
      <c r="I2762">
        <v>212</v>
      </c>
      <c r="J2762" t="s">
        <v>29</v>
      </c>
      <c r="K2762" t="s">
        <v>30</v>
      </c>
      <c r="L2762">
        <v>15000000</v>
      </c>
      <c r="M2762">
        <v>2004</v>
      </c>
      <c r="N2762">
        <v>5.9</v>
      </c>
      <c r="O2762">
        <v>-4588020</v>
      </c>
    </row>
    <row r="2763" spans="1:15" x14ac:dyDescent="0.3">
      <c r="A2763" t="s">
        <v>4062</v>
      </c>
      <c r="B2763">
        <v>98</v>
      </c>
      <c r="C2763">
        <v>85</v>
      </c>
      <c r="D2763">
        <v>43905746</v>
      </c>
      <c r="E2763" t="s">
        <v>672</v>
      </c>
      <c r="F2763" t="s">
        <v>339</v>
      </c>
      <c r="G2763" t="s">
        <v>6191</v>
      </c>
      <c r="H2763">
        <v>77684</v>
      </c>
      <c r="I2763">
        <v>294</v>
      </c>
      <c r="J2763" t="s">
        <v>29</v>
      </c>
      <c r="K2763" t="s">
        <v>30</v>
      </c>
      <c r="L2763">
        <v>49000000</v>
      </c>
      <c r="M2763">
        <v>2001</v>
      </c>
      <c r="N2763">
        <v>5.9</v>
      </c>
      <c r="O2763">
        <v>-5094254</v>
      </c>
    </row>
    <row r="2764" spans="1:15" x14ac:dyDescent="0.3">
      <c r="A2764" t="s">
        <v>1668</v>
      </c>
      <c r="B2764">
        <v>217</v>
      </c>
      <c r="C2764">
        <v>118</v>
      </c>
      <c r="D2764">
        <v>88761720</v>
      </c>
      <c r="E2764" t="s">
        <v>1674</v>
      </c>
      <c r="F2764" t="s">
        <v>729</v>
      </c>
      <c r="G2764" t="s">
        <v>6192</v>
      </c>
      <c r="H2764">
        <v>141179</v>
      </c>
      <c r="I2764">
        <v>419</v>
      </c>
      <c r="J2764" t="s">
        <v>29</v>
      </c>
      <c r="K2764" t="s">
        <v>200</v>
      </c>
      <c r="L2764">
        <v>95000000</v>
      </c>
      <c r="M2764">
        <v>2010</v>
      </c>
      <c r="N2764">
        <v>5.9</v>
      </c>
      <c r="O2764">
        <v>-6238280</v>
      </c>
    </row>
    <row r="2765" spans="1:15" x14ac:dyDescent="0.3">
      <c r="A2765" t="s">
        <v>714</v>
      </c>
      <c r="B2765">
        <v>134</v>
      </c>
      <c r="C2765">
        <v>124</v>
      </c>
      <c r="D2765">
        <v>68473360</v>
      </c>
      <c r="E2765" t="s">
        <v>1050</v>
      </c>
      <c r="F2765" t="s">
        <v>6193</v>
      </c>
      <c r="G2765" t="s">
        <v>6194</v>
      </c>
      <c r="H2765">
        <v>49536</v>
      </c>
      <c r="I2765">
        <v>379</v>
      </c>
      <c r="J2765" t="s">
        <v>29</v>
      </c>
      <c r="K2765" t="s">
        <v>30</v>
      </c>
      <c r="L2765">
        <v>75000000</v>
      </c>
      <c r="M2765">
        <v>2000</v>
      </c>
      <c r="N2765">
        <v>5.9</v>
      </c>
      <c r="O2765">
        <v>-6526640</v>
      </c>
    </row>
    <row r="2766" spans="1:15" x14ac:dyDescent="0.3">
      <c r="A2766" t="s">
        <v>3942</v>
      </c>
      <c r="B2766">
        <v>104</v>
      </c>
      <c r="C2766">
        <v>108</v>
      </c>
      <c r="D2766">
        <v>453079</v>
      </c>
      <c r="E2766" t="s">
        <v>676</v>
      </c>
      <c r="F2766" t="s">
        <v>6195</v>
      </c>
      <c r="G2766" t="s">
        <v>6196</v>
      </c>
      <c r="H2766">
        <v>4124</v>
      </c>
      <c r="I2766">
        <v>29</v>
      </c>
      <c r="J2766" t="s">
        <v>29</v>
      </c>
      <c r="K2766" t="s">
        <v>30</v>
      </c>
      <c r="L2766">
        <v>7000000</v>
      </c>
      <c r="M2766">
        <v>2010</v>
      </c>
      <c r="N2766">
        <v>5.9</v>
      </c>
      <c r="O2766">
        <v>-6546921</v>
      </c>
    </row>
    <row r="2767" spans="1:15" x14ac:dyDescent="0.3">
      <c r="A2767" t="s">
        <v>3946</v>
      </c>
      <c r="B2767">
        <v>244</v>
      </c>
      <c r="C2767">
        <v>108</v>
      </c>
      <c r="D2767">
        <v>23070045</v>
      </c>
      <c r="E2767" t="s">
        <v>621</v>
      </c>
      <c r="F2767" t="s">
        <v>1266</v>
      </c>
      <c r="G2767" t="s">
        <v>6197</v>
      </c>
      <c r="H2767">
        <v>47003</v>
      </c>
      <c r="I2767">
        <v>215</v>
      </c>
      <c r="J2767" t="s">
        <v>29</v>
      </c>
      <c r="K2767" t="s">
        <v>30</v>
      </c>
      <c r="L2767">
        <v>30000000</v>
      </c>
      <c r="M2767">
        <v>2011</v>
      </c>
      <c r="N2767">
        <v>5.9</v>
      </c>
      <c r="O2767">
        <v>-6929955</v>
      </c>
    </row>
    <row r="2768" spans="1:15" x14ac:dyDescent="0.3">
      <c r="A2768" t="s">
        <v>3962</v>
      </c>
      <c r="B2768">
        <v>260</v>
      </c>
      <c r="C2768">
        <v>100</v>
      </c>
      <c r="D2768">
        <v>22525921</v>
      </c>
      <c r="E2768" t="s">
        <v>676</v>
      </c>
      <c r="F2768" t="s">
        <v>478</v>
      </c>
      <c r="G2768" t="s">
        <v>6198</v>
      </c>
      <c r="H2768">
        <v>60596</v>
      </c>
      <c r="I2768">
        <v>158</v>
      </c>
      <c r="J2768" t="s">
        <v>29</v>
      </c>
      <c r="K2768" t="s">
        <v>30</v>
      </c>
      <c r="L2768">
        <v>30000000</v>
      </c>
      <c r="M2768">
        <v>2013</v>
      </c>
      <c r="N2768">
        <v>5.9</v>
      </c>
      <c r="O2768">
        <v>-7474079</v>
      </c>
    </row>
    <row r="2769" spans="1:15" x14ac:dyDescent="0.3">
      <c r="A2769" t="s">
        <v>4418</v>
      </c>
      <c r="B2769">
        <v>27</v>
      </c>
      <c r="C2769">
        <v>88</v>
      </c>
      <c r="D2769">
        <v>9286314</v>
      </c>
      <c r="E2769" t="s">
        <v>39</v>
      </c>
      <c r="F2769" t="s">
        <v>6199</v>
      </c>
      <c r="G2769" t="s">
        <v>6200</v>
      </c>
      <c r="H2769">
        <v>4972</v>
      </c>
      <c r="I2769">
        <v>62</v>
      </c>
      <c r="J2769" t="s">
        <v>29</v>
      </c>
      <c r="K2769" t="s">
        <v>30</v>
      </c>
      <c r="L2769">
        <v>17000000</v>
      </c>
      <c r="M2769">
        <v>1991</v>
      </c>
      <c r="N2769">
        <v>5.9</v>
      </c>
      <c r="O2769">
        <v>-7713686</v>
      </c>
    </row>
    <row r="2770" spans="1:15" x14ac:dyDescent="0.3">
      <c r="A2770" t="s">
        <v>4017</v>
      </c>
      <c r="B2770">
        <v>22</v>
      </c>
      <c r="C2770">
        <v>90</v>
      </c>
      <c r="D2770">
        <v>100503</v>
      </c>
      <c r="E2770" t="s">
        <v>289</v>
      </c>
      <c r="F2770" t="s">
        <v>6201</v>
      </c>
      <c r="G2770" t="s">
        <v>6202</v>
      </c>
      <c r="H2770">
        <v>7759</v>
      </c>
      <c r="I2770">
        <v>20</v>
      </c>
      <c r="J2770" t="s">
        <v>29</v>
      </c>
      <c r="K2770" t="s">
        <v>30</v>
      </c>
      <c r="L2770">
        <v>8000000</v>
      </c>
      <c r="M2770">
        <v>2009</v>
      </c>
      <c r="N2770">
        <v>5.9</v>
      </c>
      <c r="O2770">
        <v>-7899497</v>
      </c>
    </row>
    <row r="2771" spans="1:15" x14ac:dyDescent="0.3">
      <c r="A2771" t="s">
        <v>3916</v>
      </c>
      <c r="B2771">
        <v>144</v>
      </c>
      <c r="C2771">
        <v>125</v>
      </c>
      <c r="D2771">
        <v>49875589</v>
      </c>
      <c r="E2771" t="s">
        <v>2094</v>
      </c>
      <c r="F2771" t="s">
        <v>1285</v>
      </c>
      <c r="G2771" t="s">
        <v>6203</v>
      </c>
      <c r="H2771">
        <v>28807</v>
      </c>
      <c r="I2771">
        <v>273</v>
      </c>
      <c r="J2771" t="s">
        <v>29</v>
      </c>
      <c r="K2771" t="s">
        <v>30</v>
      </c>
      <c r="L2771">
        <v>58000000</v>
      </c>
      <c r="M2771">
        <v>2012</v>
      </c>
      <c r="N2771">
        <v>5.9</v>
      </c>
      <c r="O2771">
        <v>-8124411</v>
      </c>
    </row>
    <row r="2772" spans="1:15" x14ac:dyDescent="0.3">
      <c r="A2772" t="s">
        <v>4269</v>
      </c>
      <c r="B2772">
        <v>112</v>
      </c>
      <c r="C2772">
        <v>98</v>
      </c>
      <c r="D2772">
        <v>8662318</v>
      </c>
      <c r="E2772" t="s">
        <v>289</v>
      </c>
      <c r="F2772" t="s">
        <v>4369</v>
      </c>
      <c r="G2772" t="s">
        <v>6204</v>
      </c>
      <c r="H2772">
        <v>15033</v>
      </c>
      <c r="I2772">
        <v>75</v>
      </c>
      <c r="J2772" t="s">
        <v>29</v>
      </c>
      <c r="K2772" t="s">
        <v>30</v>
      </c>
      <c r="L2772">
        <v>17000000</v>
      </c>
      <c r="M2772">
        <v>2009</v>
      </c>
      <c r="N2772">
        <v>5.9</v>
      </c>
      <c r="O2772">
        <v>-8337682</v>
      </c>
    </row>
    <row r="2773" spans="1:15" x14ac:dyDescent="0.3">
      <c r="A2773" t="s">
        <v>2673</v>
      </c>
      <c r="B2773">
        <v>93</v>
      </c>
      <c r="C2773">
        <v>124</v>
      </c>
      <c r="D2773">
        <v>41256277</v>
      </c>
      <c r="E2773" t="s">
        <v>175</v>
      </c>
      <c r="F2773" t="s">
        <v>6205</v>
      </c>
      <c r="G2773" t="s">
        <v>6206</v>
      </c>
      <c r="H2773">
        <v>46451</v>
      </c>
      <c r="I2773">
        <v>156</v>
      </c>
      <c r="J2773" t="s">
        <v>29</v>
      </c>
      <c r="K2773" t="s">
        <v>30</v>
      </c>
      <c r="L2773">
        <v>50000000</v>
      </c>
      <c r="M2773">
        <v>1997</v>
      </c>
      <c r="N2773">
        <v>5.9</v>
      </c>
      <c r="O2773">
        <v>-8743723</v>
      </c>
    </row>
    <row r="2774" spans="1:15" x14ac:dyDescent="0.3">
      <c r="A2774" t="s">
        <v>3948</v>
      </c>
      <c r="B2774">
        <v>270</v>
      </c>
      <c r="C2774">
        <v>108</v>
      </c>
      <c r="D2774">
        <v>20981633</v>
      </c>
      <c r="E2774" t="s">
        <v>217</v>
      </c>
      <c r="F2774" t="s">
        <v>6207</v>
      </c>
      <c r="G2774" t="s">
        <v>6208</v>
      </c>
      <c r="H2774">
        <v>78256</v>
      </c>
      <c r="I2774">
        <v>492</v>
      </c>
      <c r="J2774" t="s">
        <v>29</v>
      </c>
      <c r="K2774" t="s">
        <v>30</v>
      </c>
      <c r="L2774">
        <v>30000000</v>
      </c>
      <c r="M2774">
        <v>2008</v>
      </c>
      <c r="N2774">
        <v>5.9</v>
      </c>
      <c r="O2774">
        <v>-9018367</v>
      </c>
    </row>
    <row r="2775" spans="1:15" x14ac:dyDescent="0.3">
      <c r="A2775" t="s">
        <v>2044</v>
      </c>
      <c r="B2775">
        <v>25</v>
      </c>
      <c r="C2775">
        <v>96</v>
      </c>
      <c r="D2775">
        <v>35617599</v>
      </c>
      <c r="E2775" t="s">
        <v>3797</v>
      </c>
      <c r="F2775" t="s">
        <v>1521</v>
      </c>
      <c r="G2775" t="s">
        <v>6209</v>
      </c>
      <c r="H2775">
        <v>20688</v>
      </c>
      <c r="I2775">
        <v>47</v>
      </c>
      <c r="J2775" t="s">
        <v>29</v>
      </c>
      <c r="K2775" t="s">
        <v>30</v>
      </c>
      <c r="L2775">
        <v>45000000</v>
      </c>
      <c r="M2775">
        <v>1995</v>
      </c>
      <c r="N2775">
        <v>5.9</v>
      </c>
      <c r="O2775">
        <v>-9382401</v>
      </c>
    </row>
    <row r="2776" spans="1:15" x14ac:dyDescent="0.3">
      <c r="A2776" t="s">
        <v>3351</v>
      </c>
      <c r="B2776">
        <v>90</v>
      </c>
      <c r="C2776">
        <v>90</v>
      </c>
      <c r="D2776">
        <v>17848322</v>
      </c>
      <c r="E2776" t="s">
        <v>289</v>
      </c>
      <c r="F2776" t="s">
        <v>1616</v>
      </c>
      <c r="G2776" t="s">
        <v>6210</v>
      </c>
      <c r="H2776">
        <v>18771</v>
      </c>
      <c r="I2776">
        <v>102</v>
      </c>
      <c r="J2776" t="s">
        <v>29</v>
      </c>
      <c r="K2776" t="s">
        <v>361</v>
      </c>
      <c r="L2776">
        <v>28000000</v>
      </c>
      <c r="M2776">
        <v>2004</v>
      </c>
      <c r="N2776">
        <v>5.9</v>
      </c>
      <c r="O2776">
        <v>-10151678</v>
      </c>
    </row>
    <row r="2777" spans="1:15" x14ac:dyDescent="0.3">
      <c r="A2777" t="s">
        <v>3054</v>
      </c>
      <c r="B2777">
        <v>38</v>
      </c>
      <c r="C2777">
        <v>112</v>
      </c>
      <c r="D2777">
        <v>6734844</v>
      </c>
      <c r="E2777" t="s">
        <v>588</v>
      </c>
      <c r="F2777" t="s">
        <v>6211</v>
      </c>
      <c r="G2777" t="s">
        <v>6212</v>
      </c>
      <c r="H2777">
        <v>29591</v>
      </c>
      <c r="I2777">
        <v>118</v>
      </c>
      <c r="J2777" t="s">
        <v>29</v>
      </c>
      <c r="K2777" t="s">
        <v>30</v>
      </c>
      <c r="L2777">
        <v>17000000</v>
      </c>
      <c r="M2777">
        <v>1986</v>
      </c>
      <c r="N2777">
        <v>5.9</v>
      </c>
      <c r="O2777">
        <v>-10265156</v>
      </c>
    </row>
    <row r="2778" spans="1:15" x14ac:dyDescent="0.3">
      <c r="A2778" t="s">
        <v>4012</v>
      </c>
      <c r="B2778">
        <v>21</v>
      </c>
      <c r="C2778">
        <v>91</v>
      </c>
      <c r="D2778">
        <v>2104000</v>
      </c>
      <c r="E2778" t="s">
        <v>305</v>
      </c>
      <c r="F2778" t="s">
        <v>3257</v>
      </c>
      <c r="G2778" t="s">
        <v>6213</v>
      </c>
      <c r="H2778">
        <v>1595</v>
      </c>
      <c r="I2778">
        <v>19</v>
      </c>
      <c r="J2778" t="s">
        <v>29</v>
      </c>
      <c r="K2778" t="s">
        <v>30</v>
      </c>
      <c r="L2778">
        <v>13000000</v>
      </c>
      <c r="M2778">
        <v>1996</v>
      </c>
      <c r="N2778">
        <v>5.9</v>
      </c>
      <c r="O2778">
        <v>-10896000</v>
      </c>
    </row>
    <row r="2779" spans="1:15" x14ac:dyDescent="0.3">
      <c r="A2779" t="s">
        <v>4820</v>
      </c>
      <c r="B2779">
        <v>185</v>
      </c>
      <c r="C2779">
        <v>122</v>
      </c>
      <c r="D2779">
        <v>52397389</v>
      </c>
      <c r="E2779" t="s">
        <v>6214</v>
      </c>
      <c r="F2779" t="s">
        <v>468</v>
      </c>
      <c r="G2779" t="s">
        <v>6215</v>
      </c>
      <c r="H2779">
        <v>132954</v>
      </c>
      <c r="I2779">
        <v>514</v>
      </c>
      <c r="J2779" t="s">
        <v>29</v>
      </c>
      <c r="K2779" t="s">
        <v>30</v>
      </c>
      <c r="L2779">
        <v>65000000</v>
      </c>
      <c r="M2779">
        <v>2004</v>
      </c>
      <c r="N2779">
        <v>5.9</v>
      </c>
      <c r="O2779">
        <v>-12602611</v>
      </c>
    </row>
    <row r="2780" spans="1:15" x14ac:dyDescent="0.3">
      <c r="A2780" t="s">
        <v>3796</v>
      </c>
      <c r="B2780">
        <v>158</v>
      </c>
      <c r="C2780">
        <v>108</v>
      </c>
      <c r="D2780">
        <v>16930884</v>
      </c>
      <c r="E2780" t="s">
        <v>140</v>
      </c>
      <c r="F2780" t="s">
        <v>34</v>
      </c>
      <c r="G2780" t="s">
        <v>6216</v>
      </c>
      <c r="H2780">
        <v>65628</v>
      </c>
      <c r="I2780">
        <v>262</v>
      </c>
      <c r="J2780" t="s">
        <v>29</v>
      </c>
      <c r="K2780" t="s">
        <v>30</v>
      </c>
      <c r="L2780">
        <v>30000000</v>
      </c>
      <c r="M2780">
        <v>2007</v>
      </c>
      <c r="N2780">
        <v>5.9</v>
      </c>
      <c r="O2780">
        <v>-13069116</v>
      </c>
    </row>
    <row r="2781" spans="1:15" x14ac:dyDescent="0.3">
      <c r="A2781" t="s">
        <v>1160</v>
      </c>
      <c r="B2781">
        <v>298</v>
      </c>
      <c r="C2781">
        <v>125</v>
      </c>
      <c r="D2781">
        <v>26616999</v>
      </c>
      <c r="E2781" t="s">
        <v>3674</v>
      </c>
      <c r="F2781" t="s">
        <v>6217</v>
      </c>
      <c r="G2781" t="s">
        <v>3365</v>
      </c>
      <c r="H2781">
        <v>92461</v>
      </c>
      <c r="I2781">
        <v>347</v>
      </c>
      <c r="J2781" t="s">
        <v>29</v>
      </c>
      <c r="K2781" t="s">
        <v>30</v>
      </c>
      <c r="L2781">
        <v>40000000</v>
      </c>
      <c r="M2781">
        <v>2013</v>
      </c>
      <c r="N2781">
        <v>5.9</v>
      </c>
      <c r="O2781">
        <v>-13383001</v>
      </c>
    </row>
    <row r="2782" spans="1:15" x14ac:dyDescent="0.3">
      <c r="A2782" t="s">
        <v>346</v>
      </c>
      <c r="B2782">
        <v>117</v>
      </c>
      <c r="C2782">
        <v>98</v>
      </c>
      <c r="D2782">
        <v>55585389</v>
      </c>
      <c r="E2782" t="s">
        <v>1366</v>
      </c>
      <c r="F2782" t="s">
        <v>1302</v>
      </c>
      <c r="G2782" t="s">
        <v>6218</v>
      </c>
      <c r="H2782">
        <v>64121</v>
      </c>
      <c r="I2782">
        <v>241</v>
      </c>
      <c r="J2782" t="s">
        <v>29</v>
      </c>
      <c r="K2782" t="s">
        <v>30</v>
      </c>
      <c r="L2782">
        <v>69000000</v>
      </c>
      <c r="M2782">
        <v>1998</v>
      </c>
      <c r="N2782">
        <v>5.9</v>
      </c>
      <c r="O2782">
        <v>-13414611</v>
      </c>
    </row>
    <row r="2783" spans="1:15" x14ac:dyDescent="0.3">
      <c r="A2783" t="s">
        <v>4001</v>
      </c>
      <c r="B2783">
        <v>40</v>
      </c>
      <c r="C2783">
        <v>93</v>
      </c>
      <c r="D2783">
        <v>1181197</v>
      </c>
      <c r="E2783" t="s">
        <v>269</v>
      </c>
      <c r="F2783" t="s">
        <v>3077</v>
      </c>
      <c r="G2783" t="s">
        <v>6219</v>
      </c>
      <c r="H2783">
        <v>3299</v>
      </c>
      <c r="I2783">
        <v>24</v>
      </c>
      <c r="J2783" t="s">
        <v>29</v>
      </c>
      <c r="K2783" t="s">
        <v>30</v>
      </c>
      <c r="L2783">
        <v>15500000</v>
      </c>
      <c r="M2783">
        <v>2005</v>
      </c>
      <c r="N2783">
        <v>5.9</v>
      </c>
      <c r="O2783">
        <v>-14318803</v>
      </c>
    </row>
    <row r="2784" spans="1:15" x14ac:dyDescent="0.3">
      <c r="A2784" t="s">
        <v>4004</v>
      </c>
      <c r="B2784">
        <v>50</v>
      </c>
      <c r="C2784">
        <v>93</v>
      </c>
      <c r="D2784">
        <v>20380</v>
      </c>
      <c r="E2784" t="s">
        <v>6220</v>
      </c>
      <c r="F2784" t="s">
        <v>1338</v>
      </c>
      <c r="G2784" t="s">
        <v>6221</v>
      </c>
      <c r="H2784">
        <v>7519</v>
      </c>
      <c r="I2784">
        <v>39</v>
      </c>
      <c r="J2784" t="s">
        <v>29</v>
      </c>
      <c r="K2784" t="s">
        <v>30</v>
      </c>
      <c r="L2784">
        <v>15000000</v>
      </c>
      <c r="M2784">
        <v>2007</v>
      </c>
      <c r="N2784">
        <v>5.9</v>
      </c>
      <c r="O2784">
        <v>-14979620</v>
      </c>
    </row>
    <row r="2785" spans="1:15" x14ac:dyDescent="0.3">
      <c r="A2785" t="s">
        <v>3001</v>
      </c>
      <c r="B2785">
        <v>53</v>
      </c>
      <c r="C2785">
        <v>134</v>
      </c>
      <c r="D2785">
        <v>37600435</v>
      </c>
      <c r="E2785" t="s">
        <v>6222</v>
      </c>
      <c r="F2785" t="s">
        <v>4140</v>
      </c>
      <c r="G2785" t="s">
        <v>6223</v>
      </c>
      <c r="H2785">
        <v>55350</v>
      </c>
      <c r="I2785">
        <v>180</v>
      </c>
      <c r="J2785" t="s">
        <v>29</v>
      </c>
      <c r="K2785" t="s">
        <v>30</v>
      </c>
      <c r="L2785">
        <v>55000000</v>
      </c>
      <c r="M2785">
        <v>1995</v>
      </c>
      <c r="N2785">
        <v>5.9</v>
      </c>
      <c r="O2785">
        <v>-17399565</v>
      </c>
    </row>
    <row r="2786" spans="1:15" x14ac:dyDescent="0.3">
      <c r="A2786" t="s">
        <v>3099</v>
      </c>
      <c r="B2786">
        <v>101</v>
      </c>
      <c r="C2786">
        <v>99</v>
      </c>
      <c r="D2786">
        <v>8712564</v>
      </c>
      <c r="E2786" t="s">
        <v>140</v>
      </c>
      <c r="F2786" t="s">
        <v>3902</v>
      </c>
      <c r="G2786" t="s">
        <v>6224</v>
      </c>
      <c r="H2786">
        <v>16555</v>
      </c>
      <c r="I2786">
        <v>139</v>
      </c>
      <c r="J2786" t="s">
        <v>29</v>
      </c>
      <c r="K2786" t="s">
        <v>30</v>
      </c>
      <c r="L2786">
        <v>27000000</v>
      </c>
      <c r="M2786">
        <v>2004</v>
      </c>
      <c r="N2786">
        <v>5.9</v>
      </c>
      <c r="O2786">
        <v>-18287436</v>
      </c>
    </row>
    <row r="2787" spans="1:15" x14ac:dyDescent="0.3">
      <c r="A2787" t="s">
        <v>3712</v>
      </c>
      <c r="B2787">
        <v>63</v>
      </c>
      <c r="C2787">
        <v>90</v>
      </c>
      <c r="D2787">
        <v>5108820</v>
      </c>
      <c r="E2787" t="s">
        <v>269</v>
      </c>
      <c r="F2787" t="s">
        <v>3944</v>
      </c>
      <c r="G2787" t="s">
        <v>6225</v>
      </c>
      <c r="H2787">
        <v>12519</v>
      </c>
      <c r="I2787">
        <v>112</v>
      </c>
      <c r="J2787" t="s">
        <v>29</v>
      </c>
      <c r="K2787" t="s">
        <v>30</v>
      </c>
      <c r="L2787">
        <v>24000000</v>
      </c>
      <c r="M2787">
        <v>2000</v>
      </c>
      <c r="N2787">
        <v>5.9</v>
      </c>
      <c r="O2787">
        <v>-18891180</v>
      </c>
    </row>
    <row r="2788" spans="1:15" x14ac:dyDescent="0.3">
      <c r="A2788" t="s">
        <v>3862</v>
      </c>
      <c r="B2788">
        <v>80</v>
      </c>
      <c r="C2788">
        <v>112</v>
      </c>
      <c r="D2788">
        <v>19151864</v>
      </c>
      <c r="E2788" t="s">
        <v>289</v>
      </c>
      <c r="F2788" t="s">
        <v>6226</v>
      </c>
      <c r="G2788" t="s">
        <v>6227</v>
      </c>
      <c r="H2788">
        <v>36983</v>
      </c>
      <c r="I2788">
        <v>100</v>
      </c>
      <c r="J2788" t="s">
        <v>29</v>
      </c>
      <c r="K2788" t="s">
        <v>30</v>
      </c>
      <c r="L2788">
        <v>40000000</v>
      </c>
      <c r="M2788">
        <v>2008</v>
      </c>
      <c r="N2788">
        <v>5.9</v>
      </c>
      <c r="O2788">
        <v>-20848136</v>
      </c>
    </row>
    <row r="2789" spans="1:15" x14ac:dyDescent="0.3">
      <c r="A2789" t="s">
        <v>4065</v>
      </c>
      <c r="B2789">
        <v>183</v>
      </c>
      <c r="C2789">
        <v>106</v>
      </c>
      <c r="D2789">
        <v>68558662</v>
      </c>
      <c r="E2789" t="s">
        <v>1674</v>
      </c>
      <c r="F2789" t="s">
        <v>729</v>
      </c>
      <c r="G2789" t="s">
        <v>6228</v>
      </c>
      <c r="H2789">
        <v>86627</v>
      </c>
      <c r="I2789">
        <v>204</v>
      </c>
      <c r="J2789" t="s">
        <v>29</v>
      </c>
      <c r="K2789" t="s">
        <v>30</v>
      </c>
      <c r="L2789">
        <v>90000000</v>
      </c>
      <c r="M2789">
        <v>2013</v>
      </c>
      <c r="N2789">
        <v>5.9</v>
      </c>
      <c r="O2789">
        <v>-21441338</v>
      </c>
    </row>
    <row r="2790" spans="1:15" x14ac:dyDescent="0.3">
      <c r="A2790" t="s">
        <v>4432</v>
      </c>
      <c r="B2790">
        <v>70</v>
      </c>
      <c r="C2790">
        <v>91</v>
      </c>
      <c r="D2790">
        <v>18438149</v>
      </c>
      <c r="E2790" t="s">
        <v>73</v>
      </c>
      <c r="F2790" t="s">
        <v>1937</v>
      </c>
      <c r="G2790" t="s">
        <v>6229</v>
      </c>
      <c r="H2790">
        <v>30842</v>
      </c>
      <c r="I2790">
        <v>93</v>
      </c>
      <c r="J2790" t="s">
        <v>29</v>
      </c>
      <c r="K2790" t="s">
        <v>30</v>
      </c>
      <c r="L2790">
        <v>40000000</v>
      </c>
      <c r="M2790">
        <v>2012</v>
      </c>
      <c r="N2790">
        <v>5.9</v>
      </c>
      <c r="O2790">
        <v>-21561851</v>
      </c>
    </row>
    <row r="2791" spans="1:15" x14ac:dyDescent="0.3">
      <c r="A2791" t="s">
        <v>3901</v>
      </c>
      <c r="B2791">
        <v>105</v>
      </c>
      <c r="C2791">
        <v>88</v>
      </c>
      <c r="D2791">
        <v>28133159</v>
      </c>
      <c r="E2791" t="s">
        <v>296</v>
      </c>
      <c r="F2791" t="s">
        <v>1302</v>
      </c>
      <c r="G2791" t="s">
        <v>6230</v>
      </c>
      <c r="H2791">
        <v>30055</v>
      </c>
      <c r="I2791">
        <v>70</v>
      </c>
      <c r="J2791" t="s">
        <v>29</v>
      </c>
      <c r="K2791" t="s">
        <v>30</v>
      </c>
      <c r="L2791">
        <v>50000000</v>
      </c>
      <c r="M2791">
        <v>2006</v>
      </c>
      <c r="N2791">
        <v>5.9</v>
      </c>
      <c r="O2791">
        <v>-21866841</v>
      </c>
    </row>
    <row r="2792" spans="1:15" x14ac:dyDescent="0.3">
      <c r="A2792" t="s">
        <v>528</v>
      </c>
      <c r="B2792">
        <v>99</v>
      </c>
      <c r="C2792">
        <v>95</v>
      </c>
      <c r="D2792">
        <v>27067160</v>
      </c>
      <c r="E2792" t="s">
        <v>699</v>
      </c>
      <c r="F2792" t="s">
        <v>55</v>
      </c>
      <c r="G2792" t="s">
        <v>6231</v>
      </c>
      <c r="H2792">
        <v>18404</v>
      </c>
      <c r="I2792">
        <v>150</v>
      </c>
      <c r="J2792" t="s">
        <v>29</v>
      </c>
      <c r="K2792" t="s">
        <v>30</v>
      </c>
      <c r="L2792">
        <v>50000000</v>
      </c>
      <c r="M2792">
        <v>1999</v>
      </c>
      <c r="N2792">
        <v>5.9</v>
      </c>
      <c r="O2792">
        <v>-22932840</v>
      </c>
    </row>
    <row r="2793" spans="1:15" x14ac:dyDescent="0.3">
      <c r="A2793" t="s">
        <v>4288</v>
      </c>
      <c r="B2793">
        <v>124</v>
      </c>
      <c r="C2793">
        <v>96</v>
      </c>
      <c r="D2793">
        <v>56684819</v>
      </c>
      <c r="E2793" t="s">
        <v>248</v>
      </c>
      <c r="F2793" t="s">
        <v>4365</v>
      </c>
      <c r="G2793" t="s">
        <v>6232</v>
      </c>
      <c r="H2793">
        <v>103787</v>
      </c>
      <c r="I2793">
        <v>615</v>
      </c>
      <c r="J2793" t="s">
        <v>29</v>
      </c>
      <c r="K2793" t="s">
        <v>30</v>
      </c>
      <c r="L2793">
        <v>80000000</v>
      </c>
      <c r="M2793">
        <v>2002</v>
      </c>
      <c r="N2793">
        <v>5.9</v>
      </c>
      <c r="O2793">
        <v>-23315181</v>
      </c>
    </row>
    <row r="2794" spans="1:15" x14ac:dyDescent="0.3">
      <c r="A2794" t="s">
        <v>3750</v>
      </c>
      <c r="B2794">
        <v>40</v>
      </c>
      <c r="C2794">
        <v>101</v>
      </c>
      <c r="D2794">
        <v>14942422</v>
      </c>
      <c r="E2794" t="s">
        <v>1576</v>
      </c>
      <c r="F2794" t="s">
        <v>1302</v>
      </c>
      <c r="G2794" t="s">
        <v>6233</v>
      </c>
      <c r="H2794">
        <v>14226</v>
      </c>
      <c r="I2794">
        <v>60</v>
      </c>
      <c r="J2794" t="s">
        <v>29</v>
      </c>
      <c r="K2794" t="s">
        <v>30</v>
      </c>
      <c r="L2794">
        <v>40000000</v>
      </c>
      <c r="M2794">
        <v>1995</v>
      </c>
      <c r="N2794">
        <v>5.9</v>
      </c>
      <c r="O2794">
        <v>-25057578</v>
      </c>
    </row>
    <row r="2795" spans="1:15" x14ac:dyDescent="0.3">
      <c r="A2795" t="s">
        <v>451</v>
      </c>
      <c r="B2795">
        <v>40</v>
      </c>
      <c r="C2795">
        <v>99</v>
      </c>
      <c r="D2795">
        <v>14358033</v>
      </c>
      <c r="E2795" t="s">
        <v>6234</v>
      </c>
      <c r="F2795" t="s">
        <v>6235</v>
      </c>
      <c r="G2795" t="s">
        <v>6236</v>
      </c>
      <c r="H2795">
        <v>17365</v>
      </c>
      <c r="I2795">
        <v>66</v>
      </c>
      <c r="J2795" t="s">
        <v>29</v>
      </c>
      <c r="K2795" t="s">
        <v>30</v>
      </c>
      <c r="L2795">
        <v>40000000</v>
      </c>
      <c r="M2795">
        <v>1992</v>
      </c>
      <c r="N2795">
        <v>5.9</v>
      </c>
      <c r="O2795">
        <v>-25641967</v>
      </c>
    </row>
    <row r="2796" spans="1:15" x14ac:dyDescent="0.3">
      <c r="A2796" t="s">
        <v>3071</v>
      </c>
      <c r="B2796">
        <v>157</v>
      </c>
      <c r="C2796">
        <v>109</v>
      </c>
      <c r="D2796">
        <v>13838130</v>
      </c>
      <c r="E2796" t="s">
        <v>5371</v>
      </c>
      <c r="F2796" t="s">
        <v>2479</v>
      </c>
      <c r="G2796" t="s">
        <v>6237</v>
      </c>
      <c r="H2796">
        <v>35990</v>
      </c>
      <c r="I2796">
        <v>157</v>
      </c>
      <c r="J2796" t="s">
        <v>29</v>
      </c>
      <c r="K2796" t="s">
        <v>30</v>
      </c>
      <c r="L2796">
        <v>40000000</v>
      </c>
      <c r="M2796">
        <v>2009</v>
      </c>
      <c r="N2796">
        <v>5.9</v>
      </c>
      <c r="O2796">
        <v>-26161870</v>
      </c>
    </row>
    <row r="2797" spans="1:15" x14ac:dyDescent="0.3">
      <c r="A2797" t="s">
        <v>3918</v>
      </c>
      <c r="B2797">
        <v>113</v>
      </c>
      <c r="C2797">
        <v>125</v>
      </c>
      <c r="D2797">
        <v>15738632</v>
      </c>
      <c r="E2797" t="s">
        <v>1562</v>
      </c>
      <c r="F2797" t="s">
        <v>5345</v>
      </c>
      <c r="G2797" t="s">
        <v>6238</v>
      </c>
      <c r="H2797">
        <v>38076</v>
      </c>
      <c r="I2797">
        <v>399</v>
      </c>
      <c r="J2797" t="s">
        <v>29</v>
      </c>
      <c r="K2797" t="s">
        <v>30</v>
      </c>
      <c r="L2797">
        <v>42000000</v>
      </c>
      <c r="M2797">
        <v>2001</v>
      </c>
      <c r="N2797">
        <v>5.9</v>
      </c>
      <c r="O2797">
        <v>-26261368</v>
      </c>
    </row>
    <row r="2798" spans="1:15" x14ac:dyDescent="0.3">
      <c r="A2798" t="s">
        <v>518</v>
      </c>
      <c r="B2798">
        <v>105</v>
      </c>
      <c r="C2798">
        <v>96</v>
      </c>
      <c r="D2798">
        <v>32122249</v>
      </c>
      <c r="E2798" t="s">
        <v>338</v>
      </c>
      <c r="F2798" t="s">
        <v>44</v>
      </c>
      <c r="G2798" t="s">
        <v>6239</v>
      </c>
      <c r="H2798">
        <v>69319</v>
      </c>
      <c r="I2798">
        <v>138</v>
      </c>
      <c r="J2798" t="s">
        <v>29</v>
      </c>
      <c r="K2798" t="s">
        <v>30</v>
      </c>
      <c r="L2798">
        <v>60000000</v>
      </c>
      <c r="M2798">
        <v>2002</v>
      </c>
      <c r="N2798">
        <v>5.9</v>
      </c>
      <c r="O2798">
        <v>-27877751</v>
      </c>
    </row>
    <row r="2799" spans="1:15" x14ac:dyDescent="0.3">
      <c r="A2799" t="s">
        <v>714</v>
      </c>
      <c r="B2799">
        <v>137</v>
      </c>
      <c r="C2799">
        <v>129</v>
      </c>
      <c r="D2799">
        <v>45356386</v>
      </c>
      <c r="E2799" t="s">
        <v>4339</v>
      </c>
      <c r="F2799" t="s">
        <v>1210</v>
      </c>
      <c r="G2799" t="s">
        <v>6240</v>
      </c>
      <c r="H2799">
        <v>71574</v>
      </c>
      <c r="I2799">
        <v>244</v>
      </c>
      <c r="J2799" t="s">
        <v>174</v>
      </c>
      <c r="K2799" t="s">
        <v>30</v>
      </c>
      <c r="L2799">
        <v>75000000</v>
      </c>
      <c r="M2799">
        <v>2005</v>
      </c>
      <c r="N2799">
        <v>5.9</v>
      </c>
      <c r="O2799">
        <v>-29643614</v>
      </c>
    </row>
    <row r="2800" spans="1:15" x14ac:dyDescent="0.3">
      <c r="A2800" t="s">
        <v>2194</v>
      </c>
      <c r="B2800">
        <v>96</v>
      </c>
      <c r="C2800">
        <v>131</v>
      </c>
      <c r="D2800">
        <v>25528495</v>
      </c>
      <c r="E2800" t="s">
        <v>6241</v>
      </c>
      <c r="F2800" t="s">
        <v>40</v>
      </c>
      <c r="G2800" t="s">
        <v>6242</v>
      </c>
      <c r="H2800">
        <v>28099</v>
      </c>
      <c r="I2800">
        <v>220</v>
      </c>
      <c r="J2800" t="s">
        <v>29</v>
      </c>
      <c r="K2800" t="s">
        <v>200</v>
      </c>
      <c r="L2800">
        <v>57000000</v>
      </c>
      <c r="M2800">
        <v>2001</v>
      </c>
      <c r="N2800">
        <v>5.9</v>
      </c>
      <c r="O2800">
        <v>-31471505</v>
      </c>
    </row>
    <row r="2801" spans="1:15" x14ac:dyDescent="0.3">
      <c r="A2801" t="s">
        <v>3144</v>
      </c>
      <c r="B2801">
        <v>393</v>
      </c>
      <c r="C2801">
        <v>105</v>
      </c>
      <c r="D2801">
        <v>37516013</v>
      </c>
      <c r="E2801" t="s">
        <v>5296</v>
      </c>
      <c r="F2801" t="s">
        <v>1377</v>
      </c>
      <c r="G2801" t="s">
        <v>6243</v>
      </c>
      <c r="H2801">
        <v>128629</v>
      </c>
      <c r="I2801">
        <v>348</v>
      </c>
      <c r="J2801" t="s">
        <v>29</v>
      </c>
      <c r="K2801" t="s">
        <v>30</v>
      </c>
      <c r="L2801">
        <v>69000000</v>
      </c>
      <c r="M2801">
        <v>2012</v>
      </c>
      <c r="N2801">
        <v>5.9</v>
      </c>
      <c r="O2801">
        <v>-31483987</v>
      </c>
    </row>
    <row r="2802" spans="1:15" x14ac:dyDescent="0.3">
      <c r="A2802" t="s">
        <v>134</v>
      </c>
      <c r="B2802">
        <v>78</v>
      </c>
      <c r="C2802">
        <v>172</v>
      </c>
      <c r="D2802">
        <v>22843047</v>
      </c>
      <c r="E2802" t="s">
        <v>6244</v>
      </c>
      <c r="F2802" t="s">
        <v>973</v>
      </c>
      <c r="G2802" t="s">
        <v>6245</v>
      </c>
      <c r="H2802">
        <v>6082</v>
      </c>
      <c r="I2802">
        <v>207</v>
      </c>
      <c r="J2802" t="s">
        <v>29</v>
      </c>
      <c r="K2802" t="s">
        <v>30</v>
      </c>
      <c r="L2802">
        <v>55000000</v>
      </c>
      <c r="M2802">
        <v>1998</v>
      </c>
      <c r="N2802">
        <v>5.9</v>
      </c>
      <c r="O2802">
        <v>-32156953</v>
      </c>
    </row>
    <row r="2803" spans="1:15" x14ac:dyDescent="0.3">
      <c r="A2803" t="s">
        <v>4354</v>
      </c>
      <c r="B2803">
        <v>22</v>
      </c>
      <c r="C2803">
        <v>99</v>
      </c>
      <c r="D2803">
        <v>16671505</v>
      </c>
      <c r="E2803" t="s">
        <v>6246</v>
      </c>
      <c r="F2803" t="s">
        <v>5499</v>
      </c>
      <c r="G2803" t="s">
        <v>6247</v>
      </c>
      <c r="H2803">
        <v>33186</v>
      </c>
      <c r="I2803">
        <v>78</v>
      </c>
      <c r="J2803" t="s">
        <v>29</v>
      </c>
      <c r="K2803" t="s">
        <v>30</v>
      </c>
      <c r="L2803">
        <v>50000000</v>
      </c>
      <c r="M2803">
        <v>1994</v>
      </c>
      <c r="N2803">
        <v>5.9</v>
      </c>
      <c r="O2803">
        <v>-33328495</v>
      </c>
    </row>
    <row r="2804" spans="1:15" x14ac:dyDescent="0.3">
      <c r="A2804" t="s">
        <v>4442</v>
      </c>
      <c r="B2804">
        <v>77</v>
      </c>
      <c r="C2804">
        <v>102</v>
      </c>
      <c r="D2804">
        <v>1068392</v>
      </c>
      <c r="E2804" t="s">
        <v>238</v>
      </c>
      <c r="F2804" t="s">
        <v>5280</v>
      </c>
      <c r="G2804" t="s">
        <v>6248</v>
      </c>
      <c r="H2804">
        <v>3865</v>
      </c>
      <c r="I2804">
        <v>53</v>
      </c>
      <c r="J2804" t="s">
        <v>29</v>
      </c>
      <c r="K2804" t="s">
        <v>408</v>
      </c>
      <c r="L2804">
        <v>36000000</v>
      </c>
      <c r="M2804">
        <v>2011</v>
      </c>
      <c r="N2804">
        <v>5.9</v>
      </c>
      <c r="O2804">
        <v>-34931608</v>
      </c>
    </row>
    <row r="2805" spans="1:15" x14ac:dyDescent="0.3">
      <c r="A2805" t="s">
        <v>1948</v>
      </c>
      <c r="B2805">
        <v>360</v>
      </c>
      <c r="C2805">
        <v>136</v>
      </c>
      <c r="D2805">
        <v>38509342</v>
      </c>
      <c r="E2805" t="s">
        <v>5651</v>
      </c>
      <c r="F2805" t="s">
        <v>6249</v>
      </c>
      <c r="G2805" t="s">
        <v>6250</v>
      </c>
      <c r="H2805">
        <v>61995</v>
      </c>
      <c r="I2805">
        <v>356</v>
      </c>
      <c r="J2805" t="s">
        <v>29</v>
      </c>
      <c r="K2805" t="s">
        <v>30</v>
      </c>
      <c r="L2805">
        <v>75000000</v>
      </c>
      <c r="M2805">
        <v>2012</v>
      </c>
      <c r="N2805">
        <v>5.9</v>
      </c>
      <c r="O2805">
        <v>-36490658</v>
      </c>
    </row>
    <row r="2806" spans="1:15" x14ac:dyDescent="0.3">
      <c r="A2806" t="s">
        <v>1830</v>
      </c>
      <c r="B2806">
        <v>55</v>
      </c>
      <c r="C2806">
        <v>128</v>
      </c>
      <c r="D2806">
        <v>22326247</v>
      </c>
      <c r="E2806" t="s">
        <v>588</v>
      </c>
      <c r="F2806" t="s">
        <v>4573</v>
      </c>
      <c r="G2806" t="s">
        <v>6251</v>
      </c>
      <c r="H2806">
        <v>11232</v>
      </c>
      <c r="I2806">
        <v>106</v>
      </c>
      <c r="J2806" t="s">
        <v>29</v>
      </c>
      <c r="K2806" t="s">
        <v>30</v>
      </c>
      <c r="L2806">
        <v>60000000</v>
      </c>
      <c r="M2806">
        <v>1999</v>
      </c>
      <c r="N2806">
        <v>5.9</v>
      </c>
      <c r="O2806">
        <v>-37673753</v>
      </c>
    </row>
    <row r="2807" spans="1:15" x14ac:dyDescent="0.3">
      <c r="A2807" t="s">
        <v>2789</v>
      </c>
      <c r="B2807">
        <v>170</v>
      </c>
      <c r="C2807">
        <v>123</v>
      </c>
      <c r="D2807">
        <v>34543701</v>
      </c>
      <c r="E2807" t="s">
        <v>1235</v>
      </c>
      <c r="F2807" t="s">
        <v>703</v>
      </c>
      <c r="G2807" t="s">
        <v>6252</v>
      </c>
      <c r="H2807">
        <v>100001</v>
      </c>
      <c r="I2807">
        <v>289</v>
      </c>
      <c r="J2807" t="s">
        <v>29</v>
      </c>
      <c r="K2807" t="s">
        <v>30</v>
      </c>
      <c r="L2807">
        <v>82000000</v>
      </c>
      <c r="M2807">
        <v>2000</v>
      </c>
      <c r="N2807">
        <v>5.9</v>
      </c>
      <c r="O2807">
        <v>-47456299</v>
      </c>
    </row>
    <row r="2808" spans="1:15" x14ac:dyDescent="0.3">
      <c r="A2808" t="s">
        <v>334</v>
      </c>
      <c r="B2808">
        <v>106</v>
      </c>
      <c r="C2808">
        <v>124</v>
      </c>
      <c r="D2808">
        <v>5755286</v>
      </c>
      <c r="E2808" t="s">
        <v>2343</v>
      </c>
      <c r="F2808" t="s">
        <v>388</v>
      </c>
      <c r="G2808" t="s">
        <v>6253</v>
      </c>
      <c r="H2808">
        <v>18310</v>
      </c>
      <c r="I2808">
        <v>63</v>
      </c>
      <c r="J2808" t="s">
        <v>29</v>
      </c>
      <c r="K2808" t="s">
        <v>30</v>
      </c>
      <c r="L2808">
        <v>55000000</v>
      </c>
      <c r="M2808">
        <v>2007</v>
      </c>
      <c r="N2808">
        <v>5.9</v>
      </c>
      <c r="O2808">
        <v>-49244714</v>
      </c>
    </row>
    <row r="2809" spans="1:15" x14ac:dyDescent="0.3">
      <c r="A2809" t="s">
        <v>363</v>
      </c>
      <c r="B2809">
        <v>233</v>
      </c>
      <c r="C2809">
        <v>118</v>
      </c>
      <c r="D2809">
        <v>37899638</v>
      </c>
      <c r="E2809" t="s">
        <v>6254</v>
      </c>
      <c r="F2809" t="s">
        <v>496</v>
      </c>
      <c r="G2809" t="s">
        <v>6255</v>
      </c>
      <c r="H2809">
        <v>98472</v>
      </c>
      <c r="I2809">
        <v>492</v>
      </c>
      <c r="J2809" t="s">
        <v>29</v>
      </c>
      <c r="K2809" t="s">
        <v>30</v>
      </c>
      <c r="L2809">
        <v>88000000</v>
      </c>
      <c r="M2809">
        <v>2005</v>
      </c>
      <c r="N2809">
        <v>5.9</v>
      </c>
      <c r="O2809">
        <v>-50100362</v>
      </c>
    </row>
    <row r="2810" spans="1:15" x14ac:dyDescent="0.3">
      <c r="A2810" t="s">
        <v>376</v>
      </c>
      <c r="B2810">
        <v>232</v>
      </c>
      <c r="C2810">
        <v>99</v>
      </c>
      <c r="D2810">
        <v>15071514</v>
      </c>
      <c r="E2810" t="s">
        <v>448</v>
      </c>
      <c r="F2810" t="s">
        <v>6256</v>
      </c>
      <c r="G2810" t="s">
        <v>6257</v>
      </c>
      <c r="H2810">
        <v>65037</v>
      </c>
      <c r="I2810">
        <v>273</v>
      </c>
      <c r="J2810" t="s">
        <v>29</v>
      </c>
      <c r="K2810" t="s">
        <v>30</v>
      </c>
      <c r="L2810">
        <v>80000000</v>
      </c>
      <c r="M2810">
        <v>2007</v>
      </c>
      <c r="N2810">
        <v>5.9</v>
      </c>
      <c r="O2810">
        <v>-64928486</v>
      </c>
    </row>
    <row r="2811" spans="1:15" x14ac:dyDescent="0.3">
      <c r="A2811" t="s">
        <v>579</v>
      </c>
      <c r="B2811">
        <v>156</v>
      </c>
      <c r="C2811">
        <v>100</v>
      </c>
      <c r="D2811">
        <v>63992328</v>
      </c>
      <c r="E2811" t="s">
        <v>6258</v>
      </c>
      <c r="F2811" t="s">
        <v>313</v>
      </c>
      <c r="G2811" t="s">
        <v>6259</v>
      </c>
      <c r="H2811">
        <v>32399</v>
      </c>
      <c r="I2811">
        <v>79</v>
      </c>
      <c r="J2811" t="s">
        <v>29</v>
      </c>
      <c r="K2811" t="s">
        <v>581</v>
      </c>
      <c r="L2811">
        <v>135000000</v>
      </c>
      <c r="M2811">
        <v>2011</v>
      </c>
      <c r="N2811">
        <v>5.9</v>
      </c>
      <c r="O2811">
        <v>-71007672</v>
      </c>
    </row>
    <row r="2812" spans="1:15" x14ac:dyDescent="0.3">
      <c r="A2812" t="s">
        <v>1443</v>
      </c>
      <c r="B2812">
        <v>377</v>
      </c>
      <c r="C2812">
        <v>131</v>
      </c>
      <c r="D2812">
        <v>65173160</v>
      </c>
      <c r="E2812" t="s">
        <v>86</v>
      </c>
      <c r="F2812" t="s">
        <v>61</v>
      </c>
      <c r="G2812" t="s">
        <v>6260</v>
      </c>
      <c r="H2812">
        <v>202382</v>
      </c>
      <c r="I2812">
        <v>751</v>
      </c>
      <c r="J2812" t="s">
        <v>29</v>
      </c>
      <c r="K2812" t="s">
        <v>30</v>
      </c>
      <c r="L2812">
        <v>209000000</v>
      </c>
      <c r="M2812">
        <v>2012</v>
      </c>
      <c r="N2812">
        <v>5.9</v>
      </c>
      <c r="O2812">
        <v>-143826840</v>
      </c>
    </row>
    <row r="2813" spans="1:15" x14ac:dyDescent="0.3">
      <c r="A2813" t="s">
        <v>4812</v>
      </c>
      <c r="B2813">
        <v>251</v>
      </c>
      <c r="C2813">
        <v>94</v>
      </c>
      <c r="D2813">
        <v>104007828</v>
      </c>
      <c r="E2813" t="s">
        <v>626</v>
      </c>
      <c r="F2813" t="s">
        <v>6261</v>
      </c>
      <c r="G2813" t="s">
        <v>6262</v>
      </c>
      <c r="H2813">
        <v>76828</v>
      </c>
      <c r="I2813">
        <v>314</v>
      </c>
      <c r="J2813" t="s">
        <v>29</v>
      </c>
      <c r="K2813" t="s">
        <v>30</v>
      </c>
      <c r="L2813">
        <v>5000000</v>
      </c>
      <c r="M2813">
        <v>2011</v>
      </c>
      <c r="N2813">
        <v>5.8</v>
      </c>
      <c r="O2813">
        <v>99007828</v>
      </c>
    </row>
    <row r="2814" spans="1:15" x14ac:dyDescent="0.3">
      <c r="A2814" t="s">
        <v>3014</v>
      </c>
      <c r="B2814">
        <v>104</v>
      </c>
      <c r="C2814">
        <v>94</v>
      </c>
      <c r="D2814">
        <v>138614544</v>
      </c>
      <c r="E2814" t="s">
        <v>1669</v>
      </c>
      <c r="F2814" t="s">
        <v>6263</v>
      </c>
      <c r="G2814" t="s">
        <v>6264</v>
      </c>
      <c r="H2814">
        <v>75152</v>
      </c>
      <c r="I2814">
        <v>288</v>
      </c>
      <c r="J2814" t="s">
        <v>29</v>
      </c>
      <c r="K2814" t="s">
        <v>30</v>
      </c>
      <c r="L2814">
        <v>40000000</v>
      </c>
      <c r="M2814">
        <v>2003</v>
      </c>
      <c r="N2814">
        <v>5.8</v>
      </c>
      <c r="O2814">
        <v>98614544</v>
      </c>
    </row>
    <row r="2815" spans="1:15" x14ac:dyDescent="0.3">
      <c r="A2815" t="s">
        <v>4263</v>
      </c>
      <c r="B2815">
        <v>117</v>
      </c>
      <c r="C2815">
        <v>96</v>
      </c>
      <c r="D2815">
        <v>126203320</v>
      </c>
      <c r="E2815" t="s">
        <v>289</v>
      </c>
      <c r="F2815" t="s">
        <v>478</v>
      </c>
      <c r="G2815" t="s">
        <v>6265</v>
      </c>
      <c r="H2815">
        <v>110432</v>
      </c>
      <c r="I2815">
        <v>309</v>
      </c>
      <c r="J2815" t="s">
        <v>29</v>
      </c>
      <c r="K2815" t="s">
        <v>30</v>
      </c>
      <c r="L2815">
        <v>50000000</v>
      </c>
      <c r="M2815">
        <v>2002</v>
      </c>
      <c r="N2815">
        <v>5.8</v>
      </c>
      <c r="O2815">
        <v>76203320</v>
      </c>
    </row>
    <row r="2816" spans="1:15" x14ac:dyDescent="0.3">
      <c r="A2816" t="s">
        <v>4002</v>
      </c>
      <c r="B2816">
        <v>191</v>
      </c>
      <c r="C2816">
        <v>132</v>
      </c>
      <c r="D2816">
        <v>141204016</v>
      </c>
      <c r="E2816" t="s">
        <v>715</v>
      </c>
      <c r="F2816" t="s">
        <v>788</v>
      </c>
      <c r="G2816" t="s">
        <v>6266</v>
      </c>
      <c r="H2816">
        <v>142569</v>
      </c>
      <c r="I2816">
        <v>737</v>
      </c>
      <c r="J2816" t="s">
        <v>29</v>
      </c>
      <c r="K2816" t="s">
        <v>30</v>
      </c>
      <c r="L2816">
        <v>70000000</v>
      </c>
      <c r="M2816">
        <v>2002</v>
      </c>
      <c r="N2816">
        <v>5.8</v>
      </c>
      <c r="O2816">
        <v>71204016</v>
      </c>
    </row>
    <row r="2817" spans="1:15" x14ac:dyDescent="0.3">
      <c r="A2817" t="s">
        <v>1919</v>
      </c>
      <c r="B2817">
        <v>183</v>
      </c>
      <c r="C2817">
        <v>106</v>
      </c>
      <c r="D2817">
        <v>118683135</v>
      </c>
      <c r="E2817" t="s">
        <v>699</v>
      </c>
      <c r="F2817" t="s">
        <v>802</v>
      </c>
      <c r="G2817" t="s">
        <v>6267</v>
      </c>
      <c r="H2817">
        <v>102167</v>
      </c>
      <c r="I2817">
        <v>483</v>
      </c>
      <c r="J2817" t="s">
        <v>29</v>
      </c>
      <c r="K2817" t="s">
        <v>30</v>
      </c>
      <c r="L2817">
        <v>52000000</v>
      </c>
      <c r="M2817">
        <v>2006</v>
      </c>
      <c r="N2817">
        <v>5.8</v>
      </c>
      <c r="O2817">
        <v>66683135</v>
      </c>
    </row>
    <row r="2818" spans="1:15" x14ac:dyDescent="0.3">
      <c r="A2818" t="s">
        <v>4814</v>
      </c>
      <c r="B2818">
        <v>201</v>
      </c>
      <c r="C2818">
        <v>93</v>
      </c>
      <c r="D2818">
        <v>101702060</v>
      </c>
      <c r="E2818" t="s">
        <v>6268</v>
      </c>
      <c r="F2818" t="s">
        <v>2479</v>
      </c>
      <c r="G2818" t="s">
        <v>6269</v>
      </c>
      <c r="H2818">
        <v>85323</v>
      </c>
      <c r="I2818">
        <v>212</v>
      </c>
      <c r="J2818" t="s">
        <v>29</v>
      </c>
      <c r="K2818" t="s">
        <v>30</v>
      </c>
      <c r="L2818">
        <v>45000000</v>
      </c>
      <c r="M2818">
        <v>2008</v>
      </c>
      <c r="N2818">
        <v>5.8</v>
      </c>
      <c r="O2818">
        <v>56702060</v>
      </c>
    </row>
    <row r="2819" spans="1:15" x14ac:dyDescent="0.3">
      <c r="A2819" t="s">
        <v>5078</v>
      </c>
      <c r="B2819">
        <v>96</v>
      </c>
      <c r="C2819">
        <v>95</v>
      </c>
      <c r="D2819">
        <v>63319509</v>
      </c>
      <c r="E2819" t="s">
        <v>289</v>
      </c>
      <c r="F2819" t="s">
        <v>2075</v>
      </c>
      <c r="G2819" t="s">
        <v>6270</v>
      </c>
      <c r="H2819">
        <v>67115</v>
      </c>
      <c r="I2819">
        <v>389</v>
      </c>
      <c r="J2819" t="s">
        <v>29</v>
      </c>
      <c r="K2819" t="s">
        <v>30</v>
      </c>
      <c r="L2819">
        <v>10000000</v>
      </c>
      <c r="M2819">
        <v>1999</v>
      </c>
      <c r="N2819">
        <v>5.8</v>
      </c>
      <c r="O2819">
        <v>53319509</v>
      </c>
    </row>
    <row r="2820" spans="1:15" x14ac:dyDescent="0.3">
      <c r="A2820" t="s">
        <v>3857</v>
      </c>
      <c r="B2820">
        <v>72</v>
      </c>
      <c r="C2820">
        <v>101</v>
      </c>
      <c r="D2820">
        <v>70360285</v>
      </c>
      <c r="E2820" t="s">
        <v>693</v>
      </c>
      <c r="F2820" t="s">
        <v>2689</v>
      </c>
      <c r="G2820" t="s">
        <v>6271</v>
      </c>
      <c r="H2820">
        <v>81783</v>
      </c>
      <c r="I2820">
        <v>283</v>
      </c>
      <c r="J2820" t="s">
        <v>29</v>
      </c>
      <c r="K2820" t="s">
        <v>30</v>
      </c>
      <c r="L2820">
        <v>18000000</v>
      </c>
      <c r="M2820">
        <v>1995</v>
      </c>
      <c r="N2820">
        <v>5.8</v>
      </c>
      <c r="O2820">
        <v>52360285</v>
      </c>
    </row>
    <row r="2821" spans="1:15" x14ac:dyDescent="0.3">
      <c r="A2821" t="s">
        <v>4481</v>
      </c>
      <c r="B2821">
        <v>273</v>
      </c>
      <c r="C2821">
        <v>97</v>
      </c>
      <c r="D2821">
        <v>82163317</v>
      </c>
      <c r="E2821" t="s">
        <v>1656</v>
      </c>
      <c r="F2821" t="s">
        <v>6272</v>
      </c>
      <c r="G2821" t="s">
        <v>6273</v>
      </c>
      <c r="H2821">
        <v>89101</v>
      </c>
      <c r="I2821">
        <v>885</v>
      </c>
      <c r="J2821" t="s">
        <v>29</v>
      </c>
      <c r="K2821" t="s">
        <v>30</v>
      </c>
      <c r="L2821">
        <v>30000000</v>
      </c>
      <c r="M2821">
        <v>2003</v>
      </c>
      <c r="N2821">
        <v>5.8</v>
      </c>
      <c r="O2821">
        <v>52163317</v>
      </c>
    </row>
    <row r="2822" spans="1:15" x14ac:dyDescent="0.3">
      <c r="A2822" t="s">
        <v>4105</v>
      </c>
      <c r="B2822">
        <v>160</v>
      </c>
      <c r="C2822">
        <v>95</v>
      </c>
      <c r="D2822">
        <v>56729973</v>
      </c>
      <c r="E2822" t="s">
        <v>2463</v>
      </c>
      <c r="F2822" t="s">
        <v>5398</v>
      </c>
      <c r="G2822" t="s">
        <v>6274</v>
      </c>
      <c r="H2822">
        <v>88529</v>
      </c>
      <c r="I2822">
        <v>262</v>
      </c>
      <c r="J2822" t="s">
        <v>29</v>
      </c>
      <c r="K2822" t="s">
        <v>30</v>
      </c>
      <c r="L2822">
        <v>10800000</v>
      </c>
      <c r="M2822">
        <v>2008</v>
      </c>
      <c r="N2822">
        <v>5.8</v>
      </c>
      <c r="O2822">
        <v>45929973</v>
      </c>
    </row>
    <row r="2823" spans="1:15" x14ac:dyDescent="0.3">
      <c r="A2823" t="s">
        <v>4423</v>
      </c>
      <c r="B2823">
        <v>123</v>
      </c>
      <c r="C2823">
        <v>107</v>
      </c>
      <c r="D2823">
        <v>62933793</v>
      </c>
      <c r="E2823" t="s">
        <v>6275</v>
      </c>
      <c r="F2823" t="s">
        <v>4095</v>
      </c>
      <c r="G2823" t="s">
        <v>6276</v>
      </c>
      <c r="H2823">
        <v>62421</v>
      </c>
      <c r="I2823">
        <v>185</v>
      </c>
      <c r="J2823" t="s">
        <v>29</v>
      </c>
      <c r="K2823" t="s">
        <v>30</v>
      </c>
      <c r="L2823">
        <v>20000000</v>
      </c>
      <c r="M2823">
        <v>2010</v>
      </c>
      <c r="N2823">
        <v>5.8</v>
      </c>
      <c r="O2823">
        <v>42933793</v>
      </c>
    </row>
    <row r="2824" spans="1:15" x14ac:dyDescent="0.3">
      <c r="A2824" t="s">
        <v>2176</v>
      </c>
      <c r="B2824">
        <v>344</v>
      </c>
      <c r="C2824">
        <v>106</v>
      </c>
      <c r="D2824">
        <v>163192114</v>
      </c>
      <c r="E2824" t="s">
        <v>309</v>
      </c>
      <c r="F2824" t="s">
        <v>61</v>
      </c>
      <c r="G2824" t="s">
        <v>6277</v>
      </c>
      <c r="H2824">
        <v>229679</v>
      </c>
      <c r="I2824">
        <v>637</v>
      </c>
      <c r="J2824" t="s">
        <v>29</v>
      </c>
      <c r="K2824" t="s">
        <v>30</v>
      </c>
      <c r="L2824">
        <v>125000000</v>
      </c>
      <c r="M2824">
        <v>2010</v>
      </c>
      <c r="N2824">
        <v>5.8</v>
      </c>
      <c r="O2824">
        <v>38192114</v>
      </c>
    </row>
    <row r="2825" spans="1:15" x14ac:dyDescent="0.3">
      <c r="A2825" t="s">
        <v>2176</v>
      </c>
      <c r="B2825">
        <v>344</v>
      </c>
      <c r="C2825">
        <v>106</v>
      </c>
      <c r="D2825">
        <v>163192114</v>
      </c>
      <c r="E2825" t="s">
        <v>309</v>
      </c>
      <c r="F2825" t="s">
        <v>61</v>
      </c>
      <c r="G2825" t="s">
        <v>6277</v>
      </c>
      <c r="H2825">
        <v>229687</v>
      </c>
      <c r="I2825">
        <v>637</v>
      </c>
      <c r="J2825" t="s">
        <v>29</v>
      </c>
      <c r="K2825" t="s">
        <v>30</v>
      </c>
      <c r="L2825">
        <v>125000000</v>
      </c>
      <c r="M2825">
        <v>2010</v>
      </c>
      <c r="N2825">
        <v>5.8</v>
      </c>
      <c r="O2825">
        <v>38192114</v>
      </c>
    </row>
    <row r="2826" spans="1:15" x14ac:dyDescent="0.3">
      <c r="A2826" t="s">
        <v>4081</v>
      </c>
      <c r="B2826">
        <v>11</v>
      </c>
      <c r="C2826">
        <v>114</v>
      </c>
      <c r="D2826">
        <v>69700000</v>
      </c>
      <c r="E2826" t="s">
        <v>1316</v>
      </c>
      <c r="F2826" t="s">
        <v>6278</v>
      </c>
      <c r="G2826" t="s">
        <v>6279</v>
      </c>
      <c r="H2826">
        <v>7748</v>
      </c>
      <c r="I2826">
        <v>48</v>
      </c>
      <c r="J2826" t="s">
        <v>29</v>
      </c>
      <c r="K2826" t="s">
        <v>30</v>
      </c>
      <c r="L2826">
        <v>35000000</v>
      </c>
      <c r="M2826">
        <v>1982</v>
      </c>
      <c r="N2826">
        <v>5.8</v>
      </c>
      <c r="O2826">
        <v>34700000</v>
      </c>
    </row>
    <row r="2827" spans="1:15" x14ac:dyDescent="0.3">
      <c r="A2827" t="s">
        <v>4062</v>
      </c>
      <c r="B2827">
        <v>216</v>
      </c>
      <c r="C2827">
        <v>86</v>
      </c>
      <c r="D2827">
        <v>54098051</v>
      </c>
      <c r="E2827" t="s">
        <v>626</v>
      </c>
      <c r="F2827" t="s">
        <v>6280</v>
      </c>
      <c r="G2827" t="s">
        <v>6281</v>
      </c>
      <c r="H2827">
        <v>102861</v>
      </c>
      <c r="I2827">
        <v>571</v>
      </c>
      <c r="J2827" t="s">
        <v>29</v>
      </c>
      <c r="K2827" t="s">
        <v>227</v>
      </c>
      <c r="L2827">
        <v>25000000</v>
      </c>
      <c r="M2827">
        <v>2006</v>
      </c>
      <c r="N2827">
        <v>5.8</v>
      </c>
      <c r="O2827">
        <v>29098051</v>
      </c>
    </row>
    <row r="2828" spans="1:15" x14ac:dyDescent="0.3">
      <c r="A2828" t="s">
        <v>1830</v>
      </c>
      <c r="B2828">
        <v>53</v>
      </c>
      <c r="C2828">
        <v>114</v>
      </c>
      <c r="D2828">
        <v>50728000</v>
      </c>
      <c r="E2828" t="s">
        <v>1536</v>
      </c>
      <c r="F2828" t="s">
        <v>3526</v>
      </c>
      <c r="G2828" t="s">
        <v>6282</v>
      </c>
      <c r="H2828">
        <v>48909</v>
      </c>
      <c r="I2828">
        <v>166</v>
      </c>
      <c r="J2828" t="s">
        <v>29</v>
      </c>
      <c r="K2828" t="s">
        <v>30</v>
      </c>
      <c r="L2828">
        <v>22000000</v>
      </c>
      <c r="M2828">
        <v>1995</v>
      </c>
      <c r="N2828">
        <v>5.8</v>
      </c>
      <c r="O2828">
        <v>28728000</v>
      </c>
    </row>
    <row r="2829" spans="1:15" x14ac:dyDescent="0.3">
      <c r="A2829" t="s">
        <v>4142</v>
      </c>
      <c r="B2829">
        <v>80</v>
      </c>
      <c r="C2829">
        <v>72</v>
      </c>
      <c r="D2829">
        <v>48423368</v>
      </c>
      <c r="E2829" t="s">
        <v>160</v>
      </c>
      <c r="F2829" t="s">
        <v>6256</v>
      </c>
      <c r="G2829" t="s">
        <v>6283</v>
      </c>
      <c r="H2829">
        <v>13324</v>
      </c>
      <c r="I2829">
        <v>79</v>
      </c>
      <c r="J2829" t="s">
        <v>29</v>
      </c>
      <c r="K2829" t="s">
        <v>30</v>
      </c>
      <c r="L2829">
        <v>20000000</v>
      </c>
      <c r="M2829">
        <v>2002</v>
      </c>
      <c r="N2829">
        <v>5.8</v>
      </c>
      <c r="O2829">
        <v>28423368</v>
      </c>
    </row>
    <row r="2830" spans="1:15" x14ac:dyDescent="0.3">
      <c r="A2830" t="s">
        <v>4115</v>
      </c>
      <c r="B2830">
        <v>112</v>
      </c>
      <c r="C2830">
        <v>91</v>
      </c>
      <c r="D2830">
        <v>38916903</v>
      </c>
      <c r="E2830" t="s">
        <v>6284</v>
      </c>
      <c r="F2830" t="s">
        <v>6285</v>
      </c>
      <c r="G2830" t="s">
        <v>6286</v>
      </c>
      <c r="H2830">
        <v>15664</v>
      </c>
      <c r="I2830">
        <v>149</v>
      </c>
      <c r="J2830" t="s">
        <v>29</v>
      </c>
      <c r="K2830" t="s">
        <v>30</v>
      </c>
      <c r="L2830">
        <v>13000000</v>
      </c>
      <c r="M2830">
        <v>2014</v>
      </c>
      <c r="N2830">
        <v>5.8</v>
      </c>
      <c r="O2830">
        <v>25916903</v>
      </c>
    </row>
    <row r="2831" spans="1:15" x14ac:dyDescent="0.3">
      <c r="A2831" t="s">
        <v>915</v>
      </c>
      <c r="B2831">
        <v>97</v>
      </c>
      <c r="C2831">
        <v>108</v>
      </c>
      <c r="D2831">
        <v>60054449</v>
      </c>
      <c r="E2831" t="s">
        <v>4075</v>
      </c>
      <c r="F2831" t="s">
        <v>6287</v>
      </c>
      <c r="G2831" t="s">
        <v>6288</v>
      </c>
      <c r="H2831">
        <v>61018</v>
      </c>
      <c r="I2831">
        <v>140</v>
      </c>
      <c r="J2831" t="s">
        <v>29</v>
      </c>
      <c r="K2831" t="s">
        <v>30</v>
      </c>
      <c r="L2831">
        <v>35000000</v>
      </c>
      <c r="M2831">
        <v>1995</v>
      </c>
      <c r="N2831">
        <v>5.8</v>
      </c>
      <c r="O2831">
        <v>25054449</v>
      </c>
    </row>
    <row r="2832" spans="1:15" x14ac:dyDescent="0.3">
      <c r="A2832" t="s">
        <v>4621</v>
      </c>
      <c r="B2832">
        <v>178</v>
      </c>
      <c r="C2832">
        <v>94</v>
      </c>
      <c r="D2832">
        <v>103812241</v>
      </c>
      <c r="E2832" t="s">
        <v>3979</v>
      </c>
      <c r="F2832" t="s">
        <v>2479</v>
      </c>
      <c r="G2832" t="s">
        <v>6289</v>
      </c>
      <c r="H2832">
        <v>67296</v>
      </c>
      <c r="I2832">
        <v>133</v>
      </c>
      <c r="J2832" t="s">
        <v>29</v>
      </c>
      <c r="K2832" t="s">
        <v>30</v>
      </c>
      <c r="L2832">
        <v>79000000</v>
      </c>
      <c r="M2832">
        <v>2012</v>
      </c>
      <c r="N2832">
        <v>5.8</v>
      </c>
      <c r="O2832">
        <v>24812241</v>
      </c>
    </row>
    <row r="2833" spans="1:15" x14ac:dyDescent="0.3">
      <c r="A2833" t="s">
        <v>4121</v>
      </c>
      <c r="B2833">
        <v>121</v>
      </c>
      <c r="C2833">
        <v>85</v>
      </c>
      <c r="D2833">
        <v>64238770</v>
      </c>
      <c r="E2833" t="s">
        <v>316</v>
      </c>
      <c r="F2833" t="s">
        <v>61</v>
      </c>
      <c r="G2833" t="s">
        <v>6290</v>
      </c>
      <c r="H2833">
        <v>19547</v>
      </c>
      <c r="I2833">
        <v>64</v>
      </c>
      <c r="J2833" t="s">
        <v>29</v>
      </c>
      <c r="K2833" t="s">
        <v>442</v>
      </c>
      <c r="L2833">
        <v>42000000</v>
      </c>
      <c r="M2833">
        <v>2014</v>
      </c>
      <c r="N2833">
        <v>5.8</v>
      </c>
      <c r="O2833">
        <v>22238770</v>
      </c>
    </row>
    <row r="2834" spans="1:15" x14ac:dyDescent="0.3">
      <c r="A2834" t="s">
        <v>290</v>
      </c>
      <c r="B2834">
        <v>207</v>
      </c>
      <c r="C2834">
        <v>98</v>
      </c>
      <c r="D2834">
        <v>59588068</v>
      </c>
      <c r="E2834" t="s">
        <v>211</v>
      </c>
      <c r="F2834" t="s">
        <v>388</v>
      </c>
      <c r="G2834" t="s">
        <v>6291</v>
      </c>
      <c r="H2834">
        <v>89557</v>
      </c>
      <c r="I2834">
        <v>376</v>
      </c>
      <c r="J2834" t="s">
        <v>29</v>
      </c>
      <c r="K2834" t="s">
        <v>30</v>
      </c>
      <c r="L2834">
        <v>40000000</v>
      </c>
      <c r="M2834">
        <v>2003</v>
      </c>
      <c r="N2834">
        <v>5.8</v>
      </c>
      <c r="O2834">
        <v>19588068</v>
      </c>
    </row>
    <row r="2835" spans="1:15" x14ac:dyDescent="0.3">
      <c r="A2835" t="s">
        <v>4816</v>
      </c>
      <c r="B2835">
        <v>8</v>
      </c>
      <c r="C2835">
        <v>100</v>
      </c>
      <c r="D2835">
        <v>29392418</v>
      </c>
      <c r="E2835" t="s">
        <v>2113</v>
      </c>
      <c r="F2835" t="s">
        <v>1754</v>
      </c>
      <c r="G2835" t="s">
        <v>6292</v>
      </c>
      <c r="H2835">
        <v>3924</v>
      </c>
      <c r="I2835">
        <v>26</v>
      </c>
      <c r="J2835" t="s">
        <v>29</v>
      </c>
      <c r="K2835" t="s">
        <v>30</v>
      </c>
      <c r="L2835">
        <v>10000000</v>
      </c>
      <c r="M2835">
        <v>1994</v>
      </c>
      <c r="N2835">
        <v>5.8</v>
      </c>
      <c r="O2835">
        <v>19392418</v>
      </c>
    </row>
    <row r="2836" spans="1:15" x14ac:dyDescent="0.3">
      <c r="A2836" t="s">
        <v>1287</v>
      </c>
      <c r="B2836">
        <v>288</v>
      </c>
      <c r="C2836">
        <v>81</v>
      </c>
      <c r="D2836">
        <v>59992760</v>
      </c>
      <c r="E2836" t="s">
        <v>676</v>
      </c>
      <c r="F2836" t="s">
        <v>6293</v>
      </c>
      <c r="G2836" t="s">
        <v>6294</v>
      </c>
      <c r="H2836">
        <v>119622</v>
      </c>
      <c r="I2836">
        <v>396</v>
      </c>
      <c r="J2836" t="s">
        <v>29</v>
      </c>
      <c r="K2836" t="s">
        <v>30</v>
      </c>
      <c r="L2836">
        <v>42000000</v>
      </c>
      <c r="M2836">
        <v>2009</v>
      </c>
      <c r="N2836">
        <v>5.8</v>
      </c>
      <c r="O2836">
        <v>17992760</v>
      </c>
    </row>
    <row r="2837" spans="1:15" x14ac:dyDescent="0.3">
      <c r="A2837" t="s">
        <v>4761</v>
      </c>
      <c r="B2837">
        <v>62</v>
      </c>
      <c r="C2837">
        <v>99</v>
      </c>
      <c r="D2837">
        <v>44450000</v>
      </c>
      <c r="E2837" t="s">
        <v>2211</v>
      </c>
      <c r="F2837" t="s">
        <v>6295</v>
      </c>
      <c r="G2837" t="s">
        <v>6296</v>
      </c>
      <c r="H2837">
        <v>44394</v>
      </c>
      <c r="I2837">
        <v>115</v>
      </c>
      <c r="J2837" t="s">
        <v>29</v>
      </c>
      <c r="K2837" t="s">
        <v>442</v>
      </c>
      <c r="L2837">
        <v>27000000</v>
      </c>
      <c r="M2837">
        <v>1994</v>
      </c>
      <c r="N2837">
        <v>5.8</v>
      </c>
      <c r="O2837">
        <v>17450000</v>
      </c>
    </row>
    <row r="2838" spans="1:15" x14ac:dyDescent="0.3">
      <c r="A2838" t="s">
        <v>4490</v>
      </c>
      <c r="B2838">
        <v>66</v>
      </c>
      <c r="C2838">
        <v>105</v>
      </c>
      <c r="D2838">
        <v>35990505</v>
      </c>
      <c r="E2838" t="s">
        <v>3369</v>
      </c>
      <c r="F2838" t="s">
        <v>656</v>
      </c>
      <c r="G2838" t="s">
        <v>6297</v>
      </c>
      <c r="H2838">
        <v>48095</v>
      </c>
      <c r="I2838">
        <v>194</v>
      </c>
      <c r="J2838" t="s">
        <v>29</v>
      </c>
      <c r="K2838" t="s">
        <v>30</v>
      </c>
      <c r="L2838">
        <v>20000000</v>
      </c>
      <c r="M2838">
        <v>2003</v>
      </c>
      <c r="N2838">
        <v>5.8</v>
      </c>
      <c r="O2838">
        <v>15990505</v>
      </c>
    </row>
    <row r="2839" spans="1:15" x14ac:dyDescent="0.3">
      <c r="A2839" t="s">
        <v>2758</v>
      </c>
      <c r="B2839">
        <v>199</v>
      </c>
      <c r="C2839">
        <v>105</v>
      </c>
      <c r="D2839">
        <v>73648142</v>
      </c>
      <c r="E2839" t="s">
        <v>672</v>
      </c>
      <c r="F2839" t="s">
        <v>5289</v>
      </c>
      <c r="G2839" t="s">
        <v>6298</v>
      </c>
      <c r="H2839">
        <v>99043</v>
      </c>
      <c r="I2839">
        <v>643</v>
      </c>
      <c r="J2839" t="s">
        <v>29</v>
      </c>
      <c r="K2839" t="s">
        <v>30</v>
      </c>
      <c r="L2839">
        <v>60000000</v>
      </c>
      <c r="M2839">
        <v>1999</v>
      </c>
      <c r="N2839">
        <v>5.8</v>
      </c>
      <c r="O2839">
        <v>13648142</v>
      </c>
    </row>
    <row r="2840" spans="1:15" x14ac:dyDescent="0.3">
      <c r="A2840" t="s">
        <v>4197</v>
      </c>
      <c r="B2840">
        <v>355</v>
      </c>
      <c r="C2840">
        <v>116</v>
      </c>
      <c r="D2840">
        <v>83552429</v>
      </c>
      <c r="E2840" t="s">
        <v>105</v>
      </c>
      <c r="F2840" t="s">
        <v>6096</v>
      </c>
      <c r="G2840" t="s">
        <v>6299</v>
      </c>
      <c r="H2840">
        <v>154955</v>
      </c>
      <c r="I2840">
        <v>800</v>
      </c>
      <c r="J2840" t="s">
        <v>29</v>
      </c>
      <c r="K2840" t="s">
        <v>30</v>
      </c>
      <c r="L2840">
        <v>70000000</v>
      </c>
      <c r="M2840">
        <v>2011</v>
      </c>
      <c r="N2840">
        <v>5.8</v>
      </c>
      <c r="O2840">
        <v>13552429</v>
      </c>
    </row>
    <row r="2841" spans="1:15" x14ac:dyDescent="0.3">
      <c r="A2841" t="s">
        <v>4028</v>
      </c>
      <c r="B2841">
        <v>81</v>
      </c>
      <c r="C2841">
        <v>86</v>
      </c>
      <c r="D2841">
        <v>38230435</v>
      </c>
      <c r="E2841" t="s">
        <v>1259</v>
      </c>
      <c r="F2841" t="s">
        <v>4134</v>
      </c>
      <c r="G2841" t="s">
        <v>6300</v>
      </c>
      <c r="H2841">
        <v>29661</v>
      </c>
      <c r="I2841">
        <v>179</v>
      </c>
      <c r="J2841" t="s">
        <v>29</v>
      </c>
      <c r="K2841" t="s">
        <v>30</v>
      </c>
      <c r="L2841">
        <v>25000000</v>
      </c>
      <c r="M2841">
        <v>2002</v>
      </c>
      <c r="N2841">
        <v>5.8</v>
      </c>
      <c r="O2841">
        <v>13230435</v>
      </c>
    </row>
    <row r="2842" spans="1:15" x14ac:dyDescent="0.3">
      <c r="A2842" t="s">
        <v>4125</v>
      </c>
      <c r="B2842">
        <v>26</v>
      </c>
      <c r="C2842">
        <v>85</v>
      </c>
      <c r="D2842">
        <v>32983713</v>
      </c>
      <c r="E2842" t="s">
        <v>73</v>
      </c>
      <c r="F2842" t="s">
        <v>5785</v>
      </c>
      <c r="G2842" t="s">
        <v>6301</v>
      </c>
      <c r="H2842">
        <v>19284</v>
      </c>
      <c r="I2842">
        <v>66</v>
      </c>
      <c r="J2842" t="s">
        <v>29</v>
      </c>
      <c r="K2842" t="s">
        <v>30</v>
      </c>
      <c r="L2842">
        <v>20000000</v>
      </c>
      <c r="M2842">
        <v>2002</v>
      </c>
      <c r="N2842">
        <v>5.8</v>
      </c>
      <c r="O2842">
        <v>12983713</v>
      </c>
    </row>
    <row r="2843" spans="1:15" x14ac:dyDescent="0.3">
      <c r="A2843" t="s">
        <v>1846</v>
      </c>
      <c r="B2843">
        <v>77</v>
      </c>
      <c r="C2843">
        <v>103</v>
      </c>
      <c r="D2843">
        <v>26400000</v>
      </c>
      <c r="E2843" t="s">
        <v>309</v>
      </c>
      <c r="F2843" t="s">
        <v>6302</v>
      </c>
      <c r="G2843" t="s">
        <v>6303</v>
      </c>
      <c r="H2843">
        <v>62009</v>
      </c>
      <c r="I2843">
        <v>109</v>
      </c>
      <c r="J2843" t="s">
        <v>29</v>
      </c>
      <c r="K2843" t="s">
        <v>30</v>
      </c>
      <c r="L2843">
        <v>18000000</v>
      </c>
      <c r="M2843">
        <v>1984</v>
      </c>
      <c r="N2843">
        <v>5.8</v>
      </c>
      <c r="O2843">
        <v>8400000</v>
      </c>
    </row>
    <row r="2844" spans="1:15" x14ac:dyDescent="0.3">
      <c r="A2844" t="s">
        <v>857</v>
      </c>
      <c r="B2844">
        <v>22</v>
      </c>
      <c r="C2844">
        <v>121</v>
      </c>
      <c r="D2844">
        <v>14545844</v>
      </c>
      <c r="E2844" t="s">
        <v>5484</v>
      </c>
      <c r="F2844" t="s">
        <v>6304</v>
      </c>
      <c r="G2844" t="s">
        <v>6305</v>
      </c>
      <c r="H2844">
        <v>4756</v>
      </c>
      <c r="I2844">
        <v>38</v>
      </c>
      <c r="J2844" t="s">
        <v>29</v>
      </c>
      <c r="K2844" t="s">
        <v>30</v>
      </c>
      <c r="L2844">
        <v>6500000</v>
      </c>
      <c r="M2844">
        <v>1988</v>
      </c>
      <c r="N2844">
        <v>5.8</v>
      </c>
      <c r="O2844">
        <v>8045844</v>
      </c>
    </row>
    <row r="2845" spans="1:15" x14ac:dyDescent="0.3">
      <c r="A2845" t="s">
        <v>4099</v>
      </c>
      <c r="B2845">
        <v>128</v>
      </c>
      <c r="C2845">
        <v>101</v>
      </c>
      <c r="D2845">
        <v>46012734</v>
      </c>
      <c r="E2845" t="s">
        <v>289</v>
      </c>
      <c r="F2845" t="s">
        <v>2778</v>
      </c>
      <c r="G2845" t="s">
        <v>6306</v>
      </c>
      <c r="H2845">
        <v>54421</v>
      </c>
      <c r="I2845">
        <v>101</v>
      </c>
      <c r="J2845" t="s">
        <v>29</v>
      </c>
      <c r="K2845" t="s">
        <v>30</v>
      </c>
      <c r="L2845">
        <v>40000000</v>
      </c>
      <c r="M2845">
        <v>2008</v>
      </c>
      <c r="N2845">
        <v>5.8</v>
      </c>
      <c r="O2845">
        <v>6012734</v>
      </c>
    </row>
    <row r="2846" spans="1:15" x14ac:dyDescent="0.3">
      <c r="A2846" t="s">
        <v>4119</v>
      </c>
      <c r="B2846">
        <v>190</v>
      </c>
      <c r="C2846">
        <v>86</v>
      </c>
      <c r="D2846">
        <v>23993605</v>
      </c>
      <c r="E2846" t="s">
        <v>305</v>
      </c>
      <c r="F2846" t="s">
        <v>6307</v>
      </c>
      <c r="G2846" t="s">
        <v>6308</v>
      </c>
      <c r="H2846">
        <v>52467</v>
      </c>
      <c r="I2846">
        <v>248</v>
      </c>
      <c r="J2846" t="s">
        <v>29</v>
      </c>
      <c r="K2846" t="s">
        <v>30</v>
      </c>
      <c r="L2846">
        <v>18000000</v>
      </c>
      <c r="M2846">
        <v>2009</v>
      </c>
      <c r="N2846">
        <v>5.8</v>
      </c>
      <c r="O2846">
        <v>5993605</v>
      </c>
    </row>
    <row r="2847" spans="1:15" x14ac:dyDescent="0.3">
      <c r="A2847" t="s">
        <v>4146</v>
      </c>
      <c r="B2847">
        <v>91</v>
      </c>
      <c r="C2847">
        <v>105</v>
      </c>
      <c r="D2847">
        <v>25677801</v>
      </c>
      <c r="E2847" t="s">
        <v>4368</v>
      </c>
      <c r="F2847" t="s">
        <v>841</v>
      </c>
      <c r="G2847" t="s">
        <v>6309</v>
      </c>
      <c r="H2847">
        <v>41273</v>
      </c>
      <c r="I2847">
        <v>136</v>
      </c>
      <c r="J2847" t="s">
        <v>29</v>
      </c>
      <c r="K2847" t="s">
        <v>30</v>
      </c>
      <c r="L2847">
        <v>20000000</v>
      </c>
      <c r="M2847">
        <v>2010</v>
      </c>
      <c r="N2847">
        <v>5.8</v>
      </c>
      <c r="O2847">
        <v>5677801</v>
      </c>
    </row>
    <row r="2848" spans="1:15" x14ac:dyDescent="0.3">
      <c r="A2848" t="s">
        <v>4738</v>
      </c>
      <c r="B2848">
        <v>109</v>
      </c>
      <c r="C2848">
        <v>101</v>
      </c>
      <c r="D2848">
        <v>34604054</v>
      </c>
      <c r="E2848" t="s">
        <v>39</v>
      </c>
      <c r="F2848" t="s">
        <v>924</v>
      </c>
      <c r="G2848" t="s">
        <v>6310</v>
      </c>
      <c r="H2848">
        <v>34942</v>
      </c>
      <c r="I2848">
        <v>185</v>
      </c>
      <c r="J2848" t="s">
        <v>29</v>
      </c>
      <c r="K2848" t="s">
        <v>30</v>
      </c>
      <c r="L2848">
        <v>30000000</v>
      </c>
      <c r="M2848">
        <v>2003</v>
      </c>
      <c r="N2848">
        <v>5.8</v>
      </c>
      <c r="O2848">
        <v>4604054</v>
      </c>
    </row>
    <row r="2849" spans="1:15" x14ac:dyDescent="0.3">
      <c r="A2849" t="s">
        <v>4079</v>
      </c>
      <c r="B2849">
        <v>63</v>
      </c>
      <c r="C2849">
        <v>121</v>
      </c>
      <c r="D2849">
        <v>16574731</v>
      </c>
      <c r="E2849" t="s">
        <v>220</v>
      </c>
      <c r="F2849" t="s">
        <v>1984</v>
      </c>
      <c r="G2849" t="s">
        <v>6311</v>
      </c>
      <c r="H2849">
        <v>27675</v>
      </c>
      <c r="I2849">
        <v>181</v>
      </c>
      <c r="J2849" t="s">
        <v>29</v>
      </c>
      <c r="K2849" t="s">
        <v>30</v>
      </c>
      <c r="L2849">
        <v>13000000</v>
      </c>
      <c r="M2849">
        <v>1998</v>
      </c>
      <c r="N2849">
        <v>5.8</v>
      </c>
      <c r="O2849">
        <v>3574731</v>
      </c>
    </row>
    <row r="2850" spans="1:15" x14ac:dyDescent="0.3">
      <c r="A2850" t="s">
        <v>3725</v>
      </c>
      <c r="B2850">
        <v>94</v>
      </c>
      <c r="C2850">
        <v>109</v>
      </c>
      <c r="D2850">
        <v>23179303</v>
      </c>
      <c r="E2850" t="s">
        <v>6312</v>
      </c>
      <c r="F2850" t="s">
        <v>5430</v>
      </c>
      <c r="G2850" t="s">
        <v>6313</v>
      </c>
      <c r="H2850">
        <v>32951</v>
      </c>
      <c r="I2850">
        <v>44</v>
      </c>
      <c r="J2850" t="s">
        <v>29</v>
      </c>
      <c r="K2850" t="s">
        <v>3045</v>
      </c>
      <c r="L2850">
        <v>20000000</v>
      </c>
      <c r="M2850">
        <v>2011</v>
      </c>
      <c r="N2850">
        <v>5.8</v>
      </c>
      <c r="O2850">
        <v>3179303</v>
      </c>
    </row>
    <row r="2851" spans="1:15" x14ac:dyDescent="0.3">
      <c r="A2851" t="s">
        <v>4091</v>
      </c>
      <c r="B2851">
        <v>97</v>
      </c>
      <c r="C2851">
        <v>104</v>
      </c>
      <c r="D2851">
        <v>3447339</v>
      </c>
      <c r="E2851" t="s">
        <v>289</v>
      </c>
      <c r="F2851" t="s">
        <v>6314</v>
      </c>
      <c r="G2851" t="s">
        <v>6315</v>
      </c>
      <c r="H2851">
        <v>29517</v>
      </c>
      <c r="I2851">
        <v>79</v>
      </c>
      <c r="J2851" t="s">
        <v>29</v>
      </c>
      <c r="K2851" t="s">
        <v>30</v>
      </c>
      <c r="L2851">
        <v>1500000</v>
      </c>
      <c r="M2851">
        <v>2013</v>
      </c>
      <c r="N2851">
        <v>5.8</v>
      </c>
      <c r="O2851">
        <v>1947339</v>
      </c>
    </row>
    <row r="2852" spans="1:15" x14ac:dyDescent="0.3">
      <c r="A2852" t="s">
        <v>4132</v>
      </c>
      <c r="B2852">
        <v>230</v>
      </c>
      <c r="C2852">
        <v>82</v>
      </c>
      <c r="D2852">
        <v>98017</v>
      </c>
      <c r="E2852" t="s">
        <v>1610</v>
      </c>
      <c r="F2852" t="s">
        <v>6316</v>
      </c>
      <c r="G2852" t="s">
        <v>6317</v>
      </c>
      <c r="H2852">
        <v>26185</v>
      </c>
      <c r="I2852">
        <v>170</v>
      </c>
      <c r="J2852" t="s">
        <v>29</v>
      </c>
      <c r="K2852" t="s">
        <v>241</v>
      </c>
      <c r="L2852">
        <v>500000</v>
      </c>
      <c r="M2852">
        <v>2010</v>
      </c>
      <c r="N2852">
        <v>5.8</v>
      </c>
      <c r="O2852">
        <v>-401983</v>
      </c>
    </row>
    <row r="2853" spans="1:15" x14ac:dyDescent="0.3">
      <c r="A2853" t="s">
        <v>4112</v>
      </c>
      <c r="B2853">
        <v>45</v>
      </c>
      <c r="C2853">
        <v>94</v>
      </c>
      <c r="D2853">
        <v>2800000</v>
      </c>
      <c r="E2853" t="s">
        <v>676</v>
      </c>
      <c r="F2853" t="s">
        <v>5482</v>
      </c>
      <c r="G2853" t="s">
        <v>6318</v>
      </c>
      <c r="H2853">
        <v>4377</v>
      </c>
      <c r="I2853">
        <v>85</v>
      </c>
      <c r="J2853" t="s">
        <v>29</v>
      </c>
      <c r="K2853" t="s">
        <v>30</v>
      </c>
      <c r="L2853">
        <v>4000000</v>
      </c>
      <c r="M2853">
        <v>1999</v>
      </c>
      <c r="N2853">
        <v>5.8</v>
      </c>
      <c r="O2853">
        <v>-1200000</v>
      </c>
    </row>
    <row r="2854" spans="1:15" x14ac:dyDescent="0.3">
      <c r="A2854" t="s">
        <v>1833</v>
      </c>
      <c r="B2854">
        <v>171</v>
      </c>
      <c r="C2854">
        <v>105</v>
      </c>
      <c r="D2854">
        <v>48745150</v>
      </c>
      <c r="E2854" t="s">
        <v>543</v>
      </c>
      <c r="F2854" t="s">
        <v>4206</v>
      </c>
      <c r="G2854" t="s">
        <v>6319</v>
      </c>
      <c r="H2854">
        <v>50170</v>
      </c>
      <c r="I2854">
        <v>306</v>
      </c>
      <c r="J2854" t="s">
        <v>29</v>
      </c>
      <c r="K2854" t="s">
        <v>30</v>
      </c>
      <c r="L2854">
        <v>50000000</v>
      </c>
      <c r="M2854">
        <v>2006</v>
      </c>
      <c r="N2854">
        <v>5.8</v>
      </c>
      <c r="O2854">
        <v>-1254850</v>
      </c>
    </row>
    <row r="2855" spans="1:15" x14ac:dyDescent="0.3">
      <c r="A2855" t="s">
        <v>3933</v>
      </c>
      <c r="B2855">
        <v>98</v>
      </c>
      <c r="C2855">
        <v>104</v>
      </c>
      <c r="D2855">
        <v>20668843</v>
      </c>
      <c r="E2855" t="s">
        <v>2312</v>
      </c>
      <c r="F2855" t="s">
        <v>4471</v>
      </c>
      <c r="G2855" t="s">
        <v>6320</v>
      </c>
      <c r="H2855">
        <v>16831</v>
      </c>
      <c r="I2855">
        <v>54</v>
      </c>
      <c r="J2855" t="s">
        <v>29</v>
      </c>
      <c r="K2855" t="s">
        <v>30</v>
      </c>
      <c r="L2855">
        <v>22000000</v>
      </c>
      <c r="M2855">
        <v>2008</v>
      </c>
      <c r="N2855">
        <v>5.8</v>
      </c>
      <c r="O2855">
        <v>-1331157</v>
      </c>
    </row>
    <row r="2856" spans="1:15" x14ac:dyDescent="0.3">
      <c r="A2856" t="s">
        <v>4107</v>
      </c>
      <c r="B2856">
        <v>14</v>
      </c>
      <c r="C2856">
        <v>95</v>
      </c>
      <c r="D2856">
        <v>18435</v>
      </c>
      <c r="E2856" t="s">
        <v>92</v>
      </c>
      <c r="F2856" t="s">
        <v>6321</v>
      </c>
      <c r="G2856" t="s">
        <v>6322</v>
      </c>
      <c r="H2856">
        <v>1010</v>
      </c>
      <c r="I2856">
        <v>15</v>
      </c>
      <c r="J2856" t="s">
        <v>90</v>
      </c>
      <c r="K2856" t="s">
        <v>241</v>
      </c>
      <c r="L2856">
        <v>1400000</v>
      </c>
      <c r="M2856">
        <v>2006</v>
      </c>
      <c r="N2856">
        <v>5.8</v>
      </c>
      <c r="O2856">
        <v>-1381565</v>
      </c>
    </row>
    <row r="2857" spans="1:15" x14ac:dyDescent="0.3">
      <c r="A2857" t="s">
        <v>190</v>
      </c>
      <c r="B2857">
        <v>97</v>
      </c>
      <c r="C2857">
        <v>125</v>
      </c>
      <c r="D2857">
        <v>48154732</v>
      </c>
      <c r="E2857" t="s">
        <v>130</v>
      </c>
      <c r="F2857" t="s">
        <v>1367</v>
      </c>
      <c r="G2857" t="s">
        <v>6323</v>
      </c>
      <c r="H2857">
        <v>60326</v>
      </c>
      <c r="I2857">
        <v>142</v>
      </c>
      <c r="J2857" t="s">
        <v>29</v>
      </c>
      <c r="K2857" t="s">
        <v>30</v>
      </c>
      <c r="L2857">
        <v>50000000</v>
      </c>
      <c r="M2857">
        <v>1997</v>
      </c>
      <c r="N2857">
        <v>5.8</v>
      </c>
      <c r="O2857">
        <v>-1845268</v>
      </c>
    </row>
    <row r="2858" spans="1:15" x14ac:dyDescent="0.3">
      <c r="A2858" t="s">
        <v>4061</v>
      </c>
      <c r="B2858">
        <v>228</v>
      </c>
      <c r="C2858">
        <v>89</v>
      </c>
      <c r="D2858">
        <v>47553512</v>
      </c>
      <c r="E2858" t="s">
        <v>175</v>
      </c>
      <c r="F2858" t="s">
        <v>5448</v>
      </c>
      <c r="G2858" t="s">
        <v>6324</v>
      </c>
      <c r="H2858">
        <v>54101</v>
      </c>
      <c r="I2858">
        <v>210</v>
      </c>
      <c r="J2858" t="s">
        <v>29</v>
      </c>
      <c r="K2858" t="s">
        <v>30</v>
      </c>
      <c r="L2858">
        <v>50000000</v>
      </c>
      <c r="M2858">
        <v>2014</v>
      </c>
      <c r="N2858">
        <v>5.8</v>
      </c>
      <c r="O2858">
        <v>-2446488</v>
      </c>
    </row>
    <row r="2859" spans="1:15" x14ac:dyDescent="0.3">
      <c r="A2859" t="s">
        <v>3746</v>
      </c>
      <c r="B2859">
        <v>147</v>
      </c>
      <c r="C2859">
        <v>95</v>
      </c>
      <c r="D2859">
        <v>37101011</v>
      </c>
      <c r="E2859" t="s">
        <v>73</v>
      </c>
      <c r="F2859" t="s">
        <v>2977</v>
      </c>
      <c r="G2859" t="s">
        <v>6325</v>
      </c>
      <c r="H2859">
        <v>30394</v>
      </c>
      <c r="I2859">
        <v>103</v>
      </c>
      <c r="J2859" t="s">
        <v>29</v>
      </c>
      <c r="K2859" t="s">
        <v>30</v>
      </c>
      <c r="L2859">
        <v>40000000</v>
      </c>
      <c r="M2859">
        <v>2012</v>
      </c>
      <c r="N2859">
        <v>5.8</v>
      </c>
      <c r="O2859">
        <v>-2898989</v>
      </c>
    </row>
    <row r="2860" spans="1:15" x14ac:dyDescent="0.3">
      <c r="A2860" t="s">
        <v>3719</v>
      </c>
      <c r="B2860">
        <v>174</v>
      </c>
      <c r="C2860">
        <v>122</v>
      </c>
      <c r="D2860">
        <v>22000</v>
      </c>
      <c r="E2860" t="s">
        <v>600</v>
      </c>
      <c r="F2860" t="s">
        <v>249</v>
      </c>
      <c r="G2860" t="s">
        <v>6326</v>
      </c>
      <c r="H2860">
        <v>30511</v>
      </c>
      <c r="I2860">
        <v>226</v>
      </c>
      <c r="J2860" t="s">
        <v>29</v>
      </c>
      <c r="K2860" t="s">
        <v>227</v>
      </c>
      <c r="L2860">
        <v>3000000</v>
      </c>
      <c r="M2860">
        <v>2011</v>
      </c>
      <c r="N2860">
        <v>5.8</v>
      </c>
      <c r="O2860">
        <v>-2978000</v>
      </c>
    </row>
    <row r="2861" spans="1:15" x14ac:dyDescent="0.3">
      <c r="A2861" t="s">
        <v>4136</v>
      </c>
      <c r="B2861">
        <v>33</v>
      </c>
      <c r="C2861">
        <v>74</v>
      </c>
      <c r="D2861">
        <v>6491350</v>
      </c>
      <c r="E2861" t="s">
        <v>3651</v>
      </c>
      <c r="F2861" t="s">
        <v>6327</v>
      </c>
      <c r="G2861" t="s">
        <v>6328</v>
      </c>
      <c r="H2861">
        <v>1231</v>
      </c>
      <c r="I2861">
        <v>26</v>
      </c>
      <c r="J2861" t="s">
        <v>29</v>
      </c>
      <c r="K2861" t="s">
        <v>30</v>
      </c>
      <c r="L2861">
        <v>10000000</v>
      </c>
      <c r="M2861">
        <v>2004</v>
      </c>
      <c r="N2861">
        <v>5.8</v>
      </c>
      <c r="O2861">
        <v>-3508650</v>
      </c>
    </row>
    <row r="2862" spans="1:15" x14ac:dyDescent="0.3">
      <c r="A2862" t="s">
        <v>4128</v>
      </c>
      <c r="B2862">
        <v>45</v>
      </c>
      <c r="C2862">
        <v>85</v>
      </c>
      <c r="D2862">
        <v>100669</v>
      </c>
      <c r="E2862" t="s">
        <v>73</v>
      </c>
      <c r="F2862" t="s">
        <v>1299</v>
      </c>
      <c r="G2862" t="s">
        <v>6329</v>
      </c>
      <c r="H2862">
        <v>2522</v>
      </c>
      <c r="I2862">
        <v>11</v>
      </c>
      <c r="J2862" t="s">
        <v>29</v>
      </c>
      <c r="K2862" t="s">
        <v>30</v>
      </c>
      <c r="L2862">
        <v>3800000</v>
      </c>
      <c r="M2862">
        <v>2009</v>
      </c>
      <c r="N2862">
        <v>5.8</v>
      </c>
      <c r="O2862">
        <v>-3699331</v>
      </c>
    </row>
    <row r="2863" spans="1:15" x14ac:dyDescent="0.3">
      <c r="A2863" t="s">
        <v>4109</v>
      </c>
      <c r="B2863">
        <v>84</v>
      </c>
      <c r="C2863">
        <v>95</v>
      </c>
      <c r="D2863">
        <v>2025238</v>
      </c>
      <c r="E2863" t="s">
        <v>3824</v>
      </c>
      <c r="F2863" t="s">
        <v>6330</v>
      </c>
      <c r="G2863" t="s">
        <v>6331</v>
      </c>
      <c r="H2863">
        <v>9589</v>
      </c>
      <c r="I2863">
        <v>105</v>
      </c>
      <c r="J2863" t="s">
        <v>29</v>
      </c>
      <c r="K2863" t="s">
        <v>30</v>
      </c>
      <c r="L2863">
        <v>6000000</v>
      </c>
      <c r="M2863">
        <v>2001</v>
      </c>
      <c r="N2863">
        <v>5.8</v>
      </c>
      <c r="O2863">
        <v>-3974762</v>
      </c>
    </row>
    <row r="2864" spans="1:15" x14ac:dyDescent="0.3">
      <c r="A2864" t="s">
        <v>4923</v>
      </c>
      <c r="B2864">
        <v>12</v>
      </c>
      <c r="C2864">
        <v>92</v>
      </c>
      <c r="D2864">
        <v>12836</v>
      </c>
      <c r="E2864" t="s">
        <v>393</v>
      </c>
      <c r="F2864" t="s">
        <v>106</v>
      </c>
      <c r="G2864" t="s">
        <v>6332</v>
      </c>
      <c r="H2864">
        <v>1686</v>
      </c>
      <c r="I2864">
        <v>28</v>
      </c>
      <c r="J2864" t="s">
        <v>29</v>
      </c>
      <c r="K2864" t="s">
        <v>30</v>
      </c>
      <c r="L2864">
        <v>4000000</v>
      </c>
      <c r="M2864">
        <v>1997</v>
      </c>
      <c r="N2864">
        <v>5.8</v>
      </c>
      <c r="O2864">
        <v>-3987164</v>
      </c>
    </row>
    <row r="2865" spans="1:15" x14ac:dyDescent="0.3">
      <c r="A2865" t="s">
        <v>959</v>
      </c>
      <c r="B2865">
        <v>394</v>
      </c>
      <c r="C2865">
        <v>93</v>
      </c>
      <c r="D2865">
        <v>18934858</v>
      </c>
      <c r="E2865" t="s">
        <v>175</v>
      </c>
      <c r="F2865" t="s">
        <v>2300</v>
      </c>
      <c r="G2865" t="s">
        <v>6333</v>
      </c>
      <c r="H2865">
        <v>72646</v>
      </c>
      <c r="I2865">
        <v>397</v>
      </c>
      <c r="J2865" t="s">
        <v>29</v>
      </c>
      <c r="K2865" t="s">
        <v>361</v>
      </c>
      <c r="L2865">
        <v>23000000</v>
      </c>
      <c r="M2865">
        <v>2011</v>
      </c>
      <c r="N2865">
        <v>5.8</v>
      </c>
      <c r="O2865">
        <v>-4065142</v>
      </c>
    </row>
    <row r="2866" spans="1:15" x14ac:dyDescent="0.3">
      <c r="A2866" t="s">
        <v>4130</v>
      </c>
      <c r="B2866">
        <v>77</v>
      </c>
      <c r="C2866">
        <v>84</v>
      </c>
      <c r="D2866">
        <v>15712072</v>
      </c>
      <c r="E2866" t="s">
        <v>39</v>
      </c>
      <c r="F2866" t="s">
        <v>6334</v>
      </c>
      <c r="G2866" t="s">
        <v>6335</v>
      </c>
      <c r="H2866">
        <v>13210</v>
      </c>
      <c r="I2866">
        <v>138</v>
      </c>
      <c r="J2866" t="s">
        <v>29</v>
      </c>
      <c r="K2866" t="s">
        <v>30</v>
      </c>
      <c r="L2866">
        <v>20000000</v>
      </c>
      <c r="M2866">
        <v>2004</v>
      </c>
      <c r="N2866">
        <v>5.8</v>
      </c>
      <c r="O2866">
        <v>-4287928</v>
      </c>
    </row>
    <row r="2867" spans="1:15" x14ac:dyDescent="0.3">
      <c r="A2867" t="s">
        <v>4139</v>
      </c>
      <c r="B2867">
        <v>44</v>
      </c>
      <c r="C2867">
        <v>73</v>
      </c>
      <c r="D2867">
        <v>11634458</v>
      </c>
      <c r="E2867" t="s">
        <v>6336</v>
      </c>
      <c r="F2867" t="s">
        <v>3430</v>
      </c>
      <c r="G2867" t="s">
        <v>6337</v>
      </c>
      <c r="H2867">
        <v>2045</v>
      </c>
      <c r="I2867">
        <v>37</v>
      </c>
      <c r="J2867" t="s">
        <v>29</v>
      </c>
      <c r="K2867" t="s">
        <v>30</v>
      </c>
      <c r="L2867">
        <v>17000000</v>
      </c>
      <c r="M2867">
        <v>1999</v>
      </c>
      <c r="N2867">
        <v>5.8</v>
      </c>
      <c r="O2867">
        <v>-5365542</v>
      </c>
    </row>
    <row r="2868" spans="1:15" x14ac:dyDescent="0.3">
      <c r="A2868" t="s">
        <v>4094</v>
      </c>
      <c r="B2868">
        <v>90</v>
      </c>
      <c r="C2868">
        <v>102</v>
      </c>
      <c r="D2868">
        <v>33864342</v>
      </c>
      <c r="E2868" t="s">
        <v>4570</v>
      </c>
      <c r="F2868" t="s">
        <v>3821</v>
      </c>
      <c r="G2868" t="s">
        <v>6338</v>
      </c>
      <c r="H2868">
        <v>29968</v>
      </c>
      <c r="I2868">
        <v>117</v>
      </c>
      <c r="J2868" t="s">
        <v>29</v>
      </c>
      <c r="K2868" t="s">
        <v>200</v>
      </c>
      <c r="L2868">
        <v>40000000</v>
      </c>
      <c r="M2868">
        <v>1999</v>
      </c>
      <c r="N2868">
        <v>5.8</v>
      </c>
      <c r="O2868">
        <v>-6135658</v>
      </c>
    </row>
    <row r="2869" spans="1:15" x14ac:dyDescent="0.3">
      <c r="A2869" t="s">
        <v>4721</v>
      </c>
      <c r="B2869">
        <v>42</v>
      </c>
      <c r="C2869">
        <v>89</v>
      </c>
      <c r="D2869">
        <v>22359293</v>
      </c>
      <c r="E2869" t="s">
        <v>4023</v>
      </c>
      <c r="F2869" t="s">
        <v>1574</v>
      </c>
      <c r="G2869" t="s">
        <v>6339</v>
      </c>
      <c r="H2869">
        <v>16222</v>
      </c>
      <c r="I2869">
        <v>39</v>
      </c>
      <c r="J2869" t="s">
        <v>29</v>
      </c>
      <c r="K2869" t="s">
        <v>200</v>
      </c>
      <c r="L2869">
        <v>29000000</v>
      </c>
      <c r="M2869">
        <v>1997</v>
      </c>
      <c r="N2869">
        <v>5.8</v>
      </c>
      <c r="O2869">
        <v>-6640707</v>
      </c>
    </row>
    <row r="2870" spans="1:15" x14ac:dyDescent="0.3">
      <c r="A2870" t="s">
        <v>3642</v>
      </c>
      <c r="B2870">
        <v>351</v>
      </c>
      <c r="C2870">
        <v>122</v>
      </c>
      <c r="D2870">
        <v>122512052</v>
      </c>
      <c r="E2870" t="s">
        <v>86</v>
      </c>
      <c r="F2870" t="s">
        <v>2300</v>
      </c>
      <c r="G2870" t="s">
        <v>6340</v>
      </c>
      <c r="H2870">
        <v>146352</v>
      </c>
      <c r="I2870">
        <v>288</v>
      </c>
      <c r="J2870" t="s">
        <v>29</v>
      </c>
      <c r="K2870" t="s">
        <v>30</v>
      </c>
      <c r="L2870">
        <v>130000000</v>
      </c>
      <c r="M2870">
        <v>2013</v>
      </c>
      <c r="N2870">
        <v>5.8</v>
      </c>
      <c r="O2870">
        <v>-7487948</v>
      </c>
    </row>
    <row r="2871" spans="1:15" x14ac:dyDescent="0.3">
      <c r="A2871" t="s">
        <v>2302</v>
      </c>
      <c r="B2871">
        <v>368</v>
      </c>
      <c r="C2871">
        <v>104</v>
      </c>
      <c r="D2871">
        <v>16999046</v>
      </c>
      <c r="E2871" t="s">
        <v>2457</v>
      </c>
      <c r="F2871" t="s">
        <v>1613</v>
      </c>
      <c r="G2871" t="s">
        <v>6341</v>
      </c>
      <c r="H2871">
        <v>79517</v>
      </c>
      <c r="I2871">
        <v>354</v>
      </c>
      <c r="J2871" t="s">
        <v>29</v>
      </c>
      <c r="K2871" t="s">
        <v>442</v>
      </c>
      <c r="L2871">
        <v>26000000</v>
      </c>
      <c r="M2871">
        <v>2009</v>
      </c>
      <c r="N2871">
        <v>5.8</v>
      </c>
      <c r="O2871">
        <v>-9000954</v>
      </c>
    </row>
    <row r="2872" spans="1:15" x14ac:dyDescent="0.3">
      <c r="A2872" t="s">
        <v>3735</v>
      </c>
      <c r="B2872">
        <v>63</v>
      </c>
      <c r="C2872">
        <v>87</v>
      </c>
      <c r="D2872">
        <v>11560259</v>
      </c>
      <c r="E2872" t="s">
        <v>289</v>
      </c>
      <c r="F2872" t="s">
        <v>2512</v>
      </c>
      <c r="G2872" t="s">
        <v>6342</v>
      </c>
      <c r="H2872">
        <v>15617</v>
      </c>
      <c r="I2872">
        <v>180</v>
      </c>
      <c r="J2872" t="s">
        <v>29</v>
      </c>
      <c r="K2872" t="s">
        <v>30</v>
      </c>
      <c r="L2872">
        <v>22000000</v>
      </c>
      <c r="M2872">
        <v>2001</v>
      </c>
      <c r="N2872">
        <v>5.8</v>
      </c>
      <c r="O2872">
        <v>-10439741</v>
      </c>
    </row>
    <row r="2873" spans="1:15" x14ac:dyDescent="0.3">
      <c r="A2873" t="s">
        <v>2810</v>
      </c>
      <c r="B2873">
        <v>202</v>
      </c>
      <c r="C2873">
        <v>110</v>
      </c>
      <c r="D2873">
        <v>66462600</v>
      </c>
      <c r="E2873" t="s">
        <v>78</v>
      </c>
      <c r="F2873" t="s">
        <v>5674</v>
      </c>
      <c r="G2873" t="s">
        <v>6343</v>
      </c>
      <c r="H2873">
        <v>141533</v>
      </c>
      <c r="I2873">
        <v>786</v>
      </c>
      <c r="J2873" t="s">
        <v>29</v>
      </c>
      <c r="K2873" t="s">
        <v>30</v>
      </c>
      <c r="L2873">
        <v>78000000</v>
      </c>
      <c r="M2873">
        <v>2003</v>
      </c>
      <c r="N2873">
        <v>5.8</v>
      </c>
      <c r="O2873">
        <v>-11537400</v>
      </c>
    </row>
    <row r="2874" spans="1:15" x14ac:dyDescent="0.3">
      <c r="A2874" t="s">
        <v>4084</v>
      </c>
      <c r="B2874">
        <v>95</v>
      </c>
      <c r="C2874">
        <v>106</v>
      </c>
      <c r="D2874">
        <v>17951431</v>
      </c>
      <c r="E2874" t="s">
        <v>140</v>
      </c>
      <c r="F2874" t="s">
        <v>6344</v>
      </c>
      <c r="G2874" t="s">
        <v>6345</v>
      </c>
      <c r="H2874">
        <v>25462</v>
      </c>
      <c r="I2874">
        <v>200</v>
      </c>
      <c r="J2874" t="s">
        <v>29</v>
      </c>
      <c r="K2874" t="s">
        <v>30</v>
      </c>
      <c r="L2874">
        <v>30000000</v>
      </c>
      <c r="M2874">
        <v>2001</v>
      </c>
      <c r="N2874">
        <v>5.8</v>
      </c>
      <c r="O2874">
        <v>-12048569</v>
      </c>
    </row>
    <row r="2875" spans="1:15" x14ac:dyDescent="0.3">
      <c r="A2875" t="s">
        <v>2357</v>
      </c>
      <c r="B2875">
        <v>161</v>
      </c>
      <c r="C2875">
        <v>81</v>
      </c>
      <c r="D2875">
        <v>135381507</v>
      </c>
      <c r="E2875" t="s">
        <v>1029</v>
      </c>
      <c r="F2875" t="s">
        <v>1605</v>
      </c>
      <c r="G2875" t="s">
        <v>6346</v>
      </c>
      <c r="H2875">
        <v>63912</v>
      </c>
      <c r="I2875">
        <v>251</v>
      </c>
      <c r="J2875" t="s">
        <v>29</v>
      </c>
      <c r="K2875" t="s">
        <v>30</v>
      </c>
      <c r="L2875">
        <v>150000000</v>
      </c>
      <c r="M2875">
        <v>2005</v>
      </c>
      <c r="N2875">
        <v>5.8</v>
      </c>
      <c r="O2875">
        <v>-14618493</v>
      </c>
    </row>
    <row r="2876" spans="1:15" x14ac:dyDescent="0.3">
      <c r="A2876" t="s">
        <v>2580</v>
      </c>
      <c r="B2876">
        <v>190</v>
      </c>
      <c r="C2876">
        <v>110</v>
      </c>
      <c r="D2876">
        <v>10324441</v>
      </c>
      <c r="E2876" t="s">
        <v>417</v>
      </c>
      <c r="F2876" t="s">
        <v>2952</v>
      </c>
      <c r="G2876" t="s">
        <v>6347</v>
      </c>
      <c r="H2876">
        <v>27117</v>
      </c>
      <c r="I2876">
        <v>140</v>
      </c>
      <c r="J2876" t="s">
        <v>29</v>
      </c>
      <c r="K2876" t="s">
        <v>30</v>
      </c>
      <c r="L2876">
        <v>25000000</v>
      </c>
      <c r="M2876">
        <v>2011</v>
      </c>
      <c r="N2876">
        <v>5.8</v>
      </c>
      <c r="O2876">
        <v>-14675559</v>
      </c>
    </row>
    <row r="2877" spans="1:15" x14ac:dyDescent="0.3">
      <c r="A2877" t="s">
        <v>3012</v>
      </c>
      <c r="B2877">
        <v>225</v>
      </c>
      <c r="C2877">
        <v>108</v>
      </c>
      <c r="D2877">
        <v>10907291</v>
      </c>
      <c r="E2877" t="s">
        <v>6348</v>
      </c>
      <c r="F2877" t="s">
        <v>6349</v>
      </c>
      <c r="G2877" t="s">
        <v>6350</v>
      </c>
      <c r="H2877">
        <v>23775</v>
      </c>
      <c r="I2877">
        <v>134</v>
      </c>
      <c r="J2877" t="s">
        <v>29</v>
      </c>
      <c r="K2877" t="s">
        <v>30</v>
      </c>
      <c r="L2877">
        <v>28000000</v>
      </c>
      <c r="M2877">
        <v>2016</v>
      </c>
      <c r="N2877">
        <v>5.8</v>
      </c>
      <c r="O2877">
        <v>-17092709</v>
      </c>
    </row>
    <row r="2878" spans="1:15" x14ac:dyDescent="0.3">
      <c r="A2878" t="s">
        <v>4097</v>
      </c>
      <c r="B2878">
        <v>16</v>
      </c>
      <c r="C2878">
        <v>102</v>
      </c>
      <c r="D2878">
        <v>15593</v>
      </c>
      <c r="E2878" t="s">
        <v>699</v>
      </c>
      <c r="F2878" t="s">
        <v>6351</v>
      </c>
      <c r="G2878" t="s">
        <v>6352</v>
      </c>
      <c r="H2878">
        <v>2295</v>
      </c>
      <c r="I2878">
        <v>40</v>
      </c>
      <c r="J2878" t="s">
        <v>29</v>
      </c>
      <c r="K2878" t="s">
        <v>30</v>
      </c>
      <c r="L2878">
        <v>21000000</v>
      </c>
      <c r="M2878">
        <v>1999</v>
      </c>
      <c r="N2878">
        <v>5.8</v>
      </c>
      <c r="O2878">
        <v>-20984407</v>
      </c>
    </row>
    <row r="2879" spans="1:15" x14ac:dyDescent="0.3">
      <c r="A2879" t="s">
        <v>2734</v>
      </c>
      <c r="B2879">
        <v>123</v>
      </c>
      <c r="C2879">
        <v>118</v>
      </c>
      <c r="D2879">
        <v>33828318</v>
      </c>
      <c r="E2879" t="s">
        <v>676</v>
      </c>
      <c r="F2879" t="s">
        <v>496</v>
      </c>
      <c r="G2879" t="s">
        <v>6353</v>
      </c>
      <c r="H2879">
        <v>44453</v>
      </c>
      <c r="I2879">
        <v>154</v>
      </c>
      <c r="J2879" t="s">
        <v>29</v>
      </c>
      <c r="K2879" t="s">
        <v>30</v>
      </c>
      <c r="L2879">
        <v>55000000</v>
      </c>
      <c r="M2879">
        <v>2003</v>
      </c>
      <c r="N2879">
        <v>5.8</v>
      </c>
      <c r="O2879">
        <v>-21171682</v>
      </c>
    </row>
    <row r="2880" spans="1:15" x14ac:dyDescent="0.3">
      <c r="A2880" t="s">
        <v>349</v>
      </c>
      <c r="B2880">
        <v>447</v>
      </c>
      <c r="C2880">
        <v>119</v>
      </c>
      <c r="D2880">
        <v>98780042</v>
      </c>
      <c r="E2880" t="s">
        <v>6354</v>
      </c>
      <c r="F2880" t="s">
        <v>3185</v>
      </c>
      <c r="G2880" t="s">
        <v>6355</v>
      </c>
      <c r="H2880">
        <v>136019</v>
      </c>
      <c r="I2880">
        <v>443</v>
      </c>
      <c r="J2880" t="s">
        <v>29</v>
      </c>
      <c r="K2880" t="s">
        <v>30</v>
      </c>
      <c r="L2880">
        <v>120000000</v>
      </c>
      <c r="M2880">
        <v>2011</v>
      </c>
      <c r="N2880">
        <v>5.8</v>
      </c>
      <c r="O2880">
        <v>-21219958</v>
      </c>
    </row>
    <row r="2881" spans="1:15" x14ac:dyDescent="0.3">
      <c r="A2881" t="s">
        <v>4101</v>
      </c>
      <c r="B2881">
        <v>164</v>
      </c>
      <c r="C2881">
        <v>99</v>
      </c>
      <c r="D2881">
        <v>33472850</v>
      </c>
      <c r="E2881" t="s">
        <v>1941</v>
      </c>
      <c r="F2881" t="s">
        <v>1586</v>
      </c>
      <c r="G2881" t="s">
        <v>6356</v>
      </c>
      <c r="H2881">
        <v>67005</v>
      </c>
      <c r="I2881">
        <v>119</v>
      </c>
      <c r="J2881" t="s">
        <v>29</v>
      </c>
      <c r="K2881" t="s">
        <v>30</v>
      </c>
      <c r="L2881">
        <v>55000000</v>
      </c>
      <c r="M2881">
        <v>2008</v>
      </c>
      <c r="N2881">
        <v>5.8</v>
      </c>
      <c r="O2881">
        <v>-21527150</v>
      </c>
    </row>
    <row r="2882" spans="1:15" x14ac:dyDescent="0.3">
      <c r="A2882" t="s">
        <v>458</v>
      </c>
      <c r="B2882">
        <v>123</v>
      </c>
      <c r="C2882">
        <v>98</v>
      </c>
      <c r="D2882">
        <v>1512815</v>
      </c>
      <c r="E2882" t="s">
        <v>731</v>
      </c>
      <c r="F2882" t="s">
        <v>418</v>
      </c>
      <c r="G2882" t="s">
        <v>6357</v>
      </c>
      <c r="H2882">
        <v>8885</v>
      </c>
      <c r="I2882">
        <v>56</v>
      </c>
      <c r="J2882" t="s">
        <v>29</v>
      </c>
      <c r="K2882" t="s">
        <v>30</v>
      </c>
      <c r="L2882">
        <v>25000000</v>
      </c>
      <c r="M2882">
        <v>2016</v>
      </c>
      <c r="N2882">
        <v>5.8</v>
      </c>
      <c r="O2882">
        <v>-23487185</v>
      </c>
    </row>
    <row r="2883" spans="1:15" x14ac:dyDescent="0.3">
      <c r="A2883" t="s">
        <v>274</v>
      </c>
      <c r="B2883">
        <v>434</v>
      </c>
      <c r="C2883">
        <v>138</v>
      </c>
      <c r="D2883">
        <v>101160529</v>
      </c>
      <c r="E2883" t="s">
        <v>125</v>
      </c>
      <c r="F2883" t="s">
        <v>136</v>
      </c>
      <c r="G2883" t="s">
        <v>6358</v>
      </c>
      <c r="H2883">
        <v>200022</v>
      </c>
      <c r="I2883">
        <v>1240</v>
      </c>
      <c r="J2883" t="s">
        <v>29</v>
      </c>
      <c r="K2883" t="s">
        <v>30</v>
      </c>
      <c r="L2883">
        <v>125000000</v>
      </c>
      <c r="M2883">
        <v>2014</v>
      </c>
      <c r="N2883">
        <v>5.8</v>
      </c>
      <c r="O2883">
        <v>-23839471</v>
      </c>
    </row>
    <row r="2884" spans="1:15" x14ac:dyDescent="0.3">
      <c r="A2884" t="s">
        <v>3683</v>
      </c>
      <c r="B2884">
        <v>250</v>
      </c>
      <c r="C2884">
        <v>118</v>
      </c>
      <c r="D2884">
        <v>150167630</v>
      </c>
      <c r="E2884" t="s">
        <v>86</v>
      </c>
      <c r="F2884" t="s">
        <v>1238</v>
      </c>
      <c r="G2884" t="s">
        <v>6359</v>
      </c>
      <c r="H2884">
        <v>174578</v>
      </c>
      <c r="I2884">
        <v>534</v>
      </c>
      <c r="J2884" t="s">
        <v>29</v>
      </c>
      <c r="K2884" t="s">
        <v>30</v>
      </c>
      <c r="L2884">
        <v>175000000</v>
      </c>
      <c r="M2884">
        <v>2009</v>
      </c>
      <c r="N2884">
        <v>5.8</v>
      </c>
      <c r="O2884">
        <v>-24832370</v>
      </c>
    </row>
    <row r="2885" spans="1:15" x14ac:dyDescent="0.3">
      <c r="A2885" t="s">
        <v>2149</v>
      </c>
      <c r="B2885">
        <v>86</v>
      </c>
      <c r="C2885">
        <v>103</v>
      </c>
      <c r="D2885">
        <v>14448589</v>
      </c>
      <c r="E2885" t="s">
        <v>289</v>
      </c>
      <c r="F2885" t="s">
        <v>1148</v>
      </c>
      <c r="G2885" t="s">
        <v>6360</v>
      </c>
      <c r="H2885">
        <v>19364</v>
      </c>
      <c r="I2885">
        <v>128</v>
      </c>
      <c r="J2885" t="s">
        <v>29</v>
      </c>
      <c r="K2885" t="s">
        <v>30</v>
      </c>
      <c r="L2885">
        <v>40000000</v>
      </c>
      <c r="M2885">
        <v>2002</v>
      </c>
      <c r="N2885">
        <v>5.8</v>
      </c>
      <c r="O2885">
        <v>-25551411</v>
      </c>
    </row>
    <row r="2886" spans="1:15" x14ac:dyDescent="0.3">
      <c r="A2886" t="s">
        <v>812</v>
      </c>
      <c r="B2886">
        <v>224</v>
      </c>
      <c r="C2886">
        <v>115</v>
      </c>
      <c r="D2886">
        <v>10640645</v>
      </c>
      <c r="E2886" t="s">
        <v>1536</v>
      </c>
      <c r="F2886" t="s">
        <v>2042</v>
      </c>
      <c r="G2886" t="s">
        <v>6361</v>
      </c>
      <c r="H2886">
        <v>28429</v>
      </c>
      <c r="I2886">
        <v>110</v>
      </c>
      <c r="J2886" t="s">
        <v>29</v>
      </c>
      <c r="K2886" t="s">
        <v>30</v>
      </c>
      <c r="L2886">
        <v>40000000</v>
      </c>
      <c r="M2886">
        <v>2015</v>
      </c>
      <c r="N2886">
        <v>5.8</v>
      </c>
      <c r="O2886">
        <v>-29359355</v>
      </c>
    </row>
    <row r="2887" spans="1:15" x14ac:dyDescent="0.3">
      <c r="A2887" t="s">
        <v>3158</v>
      </c>
      <c r="B2887">
        <v>180</v>
      </c>
      <c r="C2887">
        <v>95</v>
      </c>
      <c r="D2887">
        <v>20488579</v>
      </c>
      <c r="E2887" t="s">
        <v>672</v>
      </c>
      <c r="F2887" t="s">
        <v>400</v>
      </c>
      <c r="G2887" t="s">
        <v>6362</v>
      </c>
      <c r="H2887">
        <v>113483</v>
      </c>
      <c r="I2887">
        <v>245</v>
      </c>
      <c r="J2887" t="s">
        <v>29</v>
      </c>
      <c r="K2887" t="s">
        <v>30</v>
      </c>
      <c r="L2887">
        <v>50000000</v>
      </c>
      <c r="M2887">
        <v>2009</v>
      </c>
      <c r="N2887">
        <v>5.8</v>
      </c>
      <c r="O2887">
        <v>-29511421</v>
      </c>
    </row>
    <row r="2888" spans="1:15" x14ac:dyDescent="0.3">
      <c r="A2888" t="s">
        <v>3326</v>
      </c>
      <c r="B2888">
        <v>78</v>
      </c>
      <c r="C2888">
        <v>89</v>
      </c>
      <c r="D2888">
        <v>9652000</v>
      </c>
      <c r="E2888" t="s">
        <v>676</v>
      </c>
      <c r="F2888" t="s">
        <v>3217</v>
      </c>
      <c r="G2888" t="s">
        <v>6363</v>
      </c>
      <c r="H2888">
        <v>46205</v>
      </c>
      <c r="I2888">
        <v>147</v>
      </c>
      <c r="J2888" t="s">
        <v>29</v>
      </c>
      <c r="K2888" t="s">
        <v>30</v>
      </c>
      <c r="L2888">
        <v>40000000</v>
      </c>
      <c r="M2888">
        <v>2003</v>
      </c>
      <c r="N2888">
        <v>5.8</v>
      </c>
      <c r="O2888">
        <v>-30348000</v>
      </c>
    </row>
    <row r="2889" spans="1:15" x14ac:dyDescent="0.3">
      <c r="A2889" t="s">
        <v>3864</v>
      </c>
      <c r="B2889">
        <v>120</v>
      </c>
      <c r="C2889">
        <v>110</v>
      </c>
      <c r="D2889">
        <v>18472363</v>
      </c>
      <c r="E2889" t="s">
        <v>2374</v>
      </c>
      <c r="F2889" t="s">
        <v>2075</v>
      </c>
      <c r="G2889" t="s">
        <v>6364</v>
      </c>
      <c r="H2889">
        <v>63599</v>
      </c>
      <c r="I2889">
        <v>208</v>
      </c>
      <c r="J2889" t="s">
        <v>29</v>
      </c>
      <c r="K2889" t="s">
        <v>30</v>
      </c>
      <c r="L2889">
        <v>50000000</v>
      </c>
      <c r="M2889">
        <v>2005</v>
      </c>
      <c r="N2889">
        <v>5.8</v>
      </c>
      <c r="O2889">
        <v>-31527637</v>
      </c>
    </row>
    <row r="2890" spans="1:15" x14ac:dyDescent="0.3">
      <c r="A2890" t="s">
        <v>2878</v>
      </c>
      <c r="B2890">
        <v>367</v>
      </c>
      <c r="C2890">
        <v>158</v>
      </c>
      <c r="D2890">
        <v>166112167</v>
      </c>
      <c r="E2890" t="s">
        <v>248</v>
      </c>
      <c r="F2890" t="s">
        <v>2897</v>
      </c>
      <c r="G2890" t="s">
        <v>6365</v>
      </c>
      <c r="H2890">
        <v>283418</v>
      </c>
      <c r="I2890">
        <v>1055</v>
      </c>
      <c r="J2890" t="s">
        <v>29</v>
      </c>
      <c r="K2890" t="s">
        <v>30</v>
      </c>
      <c r="L2890">
        <v>200000000</v>
      </c>
      <c r="M2890">
        <v>2009</v>
      </c>
      <c r="N2890">
        <v>5.8</v>
      </c>
      <c r="O2890">
        <v>-33887833</v>
      </c>
    </row>
    <row r="2891" spans="1:15" x14ac:dyDescent="0.3">
      <c r="A2891" t="s">
        <v>3103</v>
      </c>
      <c r="B2891">
        <v>61</v>
      </c>
      <c r="C2891">
        <v>84</v>
      </c>
      <c r="D2891">
        <v>4777007</v>
      </c>
      <c r="E2891" t="s">
        <v>3352</v>
      </c>
      <c r="F2891" t="s">
        <v>6366</v>
      </c>
      <c r="G2891" t="s">
        <v>6367</v>
      </c>
      <c r="H2891">
        <v>15130</v>
      </c>
      <c r="I2891">
        <v>98</v>
      </c>
      <c r="J2891" t="s">
        <v>29</v>
      </c>
      <c r="K2891" t="s">
        <v>241</v>
      </c>
      <c r="L2891">
        <v>40000000</v>
      </c>
      <c r="M2891">
        <v>2001</v>
      </c>
      <c r="N2891">
        <v>5.8</v>
      </c>
      <c r="O2891">
        <v>-35222993</v>
      </c>
    </row>
    <row r="2892" spans="1:15" x14ac:dyDescent="0.3">
      <c r="A2892" t="s">
        <v>746</v>
      </c>
      <c r="B2892">
        <v>50</v>
      </c>
      <c r="C2892">
        <v>116</v>
      </c>
      <c r="D2892">
        <v>18573791</v>
      </c>
      <c r="E2892" t="s">
        <v>6368</v>
      </c>
      <c r="F2892" t="s">
        <v>44</v>
      </c>
      <c r="G2892" t="s">
        <v>6369</v>
      </c>
      <c r="H2892">
        <v>38533</v>
      </c>
      <c r="I2892">
        <v>89</v>
      </c>
      <c r="J2892" t="s">
        <v>29</v>
      </c>
      <c r="K2892" t="s">
        <v>30</v>
      </c>
      <c r="L2892">
        <v>55000000</v>
      </c>
      <c r="M2892">
        <v>1996</v>
      </c>
      <c r="N2892">
        <v>5.8</v>
      </c>
      <c r="O2892">
        <v>-36426209</v>
      </c>
    </row>
    <row r="2893" spans="1:15" x14ac:dyDescent="0.3">
      <c r="A2893" t="s">
        <v>1251</v>
      </c>
      <c r="B2893">
        <v>46</v>
      </c>
      <c r="C2893">
        <v>108</v>
      </c>
      <c r="D2893">
        <v>5600000</v>
      </c>
      <c r="E2893" t="s">
        <v>5680</v>
      </c>
      <c r="F2893" t="s">
        <v>2153</v>
      </c>
      <c r="G2893" t="s">
        <v>6370</v>
      </c>
      <c r="H2893">
        <v>11913</v>
      </c>
      <c r="I2893">
        <v>97</v>
      </c>
      <c r="J2893" t="s">
        <v>29</v>
      </c>
      <c r="K2893" t="s">
        <v>30</v>
      </c>
      <c r="L2893">
        <v>47000000</v>
      </c>
      <c r="M2893">
        <v>1996</v>
      </c>
      <c r="N2893">
        <v>5.8</v>
      </c>
      <c r="O2893">
        <v>-41400000</v>
      </c>
    </row>
    <row r="2894" spans="1:15" x14ac:dyDescent="0.3">
      <c r="A2894" t="s">
        <v>702</v>
      </c>
      <c r="B2894">
        <v>85</v>
      </c>
      <c r="C2894">
        <v>220</v>
      </c>
      <c r="D2894">
        <v>15527125</v>
      </c>
      <c r="E2894" t="s">
        <v>1724</v>
      </c>
      <c r="F2894" t="s">
        <v>496</v>
      </c>
      <c r="G2894" t="s">
        <v>6371</v>
      </c>
      <c r="H2894">
        <v>11388</v>
      </c>
      <c r="I2894">
        <v>183</v>
      </c>
      <c r="J2894" t="s">
        <v>29</v>
      </c>
      <c r="K2894" t="s">
        <v>30</v>
      </c>
      <c r="L2894">
        <v>57000000</v>
      </c>
      <c r="M2894">
        <v>2000</v>
      </c>
      <c r="N2894">
        <v>5.8</v>
      </c>
      <c r="O2894">
        <v>-41472875</v>
      </c>
    </row>
    <row r="2895" spans="1:15" x14ac:dyDescent="0.3">
      <c r="A2895" t="s">
        <v>2787</v>
      </c>
      <c r="B2895">
        <v>181</v>
      </c>
      <c r="C2895">
        <v>120</v>
      </c>
      <c r="D2895">
        <v>66002193</v>
      </c>
      <c r="E2895" t="s">
        <v>4424</v>
      </c>
      <c r="F2895" t="s">
        <v>761</v>
      </c>
      <c r="G2895" t="s">
        <v>6372</v>
      </c>
      <c r="H2895">
        <v>44296</v>
      </c>
      <c r="I2895">
        <v>144</v>
      </c>
      <c r="J2895" t="s">
        <v>29</v>
      </c>
      <c r="K2895" t="s">
        <v>30</v>
      </c>
      <c r="L2895">
        <v>110000000</v>
      </c>
      <c r="M2895">
        <v>2016</v>
      </c>
      <c r="N2895">
        <v>5.8</v>
      </c>
      <c r="O2895">
        <v>-43997807</v>
      </c>
    </row>
    <row r="2896" spans="1:15" x14ac:dyDescent="0.3">
      <c r="A2896" t="s">
        <v>4002</v>
      </c>
      <c r="B2896">
        <v>61</v>
      </c>
      <c r="C2896">
        <v>114</v>
      </c>
      <c r="D2896">
        <v>32885565</v>
      </c>
      <c r="E2896" t="s">
        <v>1050</v>
      </c>
      <c r="F2896" t="s">
        <v>503</v>
      </c>
      <c r="G2896" t="s">
        <v>6373</v>
      </c>
      <c r="H2896">
        <v>53132</v>
      </c>
      <c r="I2896">
        <v>101</v>
      </c>
      <c r="J2896" t="s">
        <v>29</v>
      </c>
      <c r="K2896" t="s">
        <v>30</v>
      </c>
      <c r="L2896">
        <v>80000000</v>
      </c>
      <c r="M2896">
        <v>1996</v>
      </c>
      <c r="N2896">
        <v>5.8</v>
      </c>
      <c r="O2896">
        <v>-47114435</v>
      </c>
    </row>
    <row r="2897" spans="1:15" x14ac:dyDescent="0.3">
      <c r="A2897" t="s">
        <v>915</v>
      </c>
      <c r="B2897">
        <v>93</v>
      </c>
      <c r="C2897">
        <v>108</v>
      </c>
      <c r="D2897">
        <v>67155742</v>
      </c>
      <c r="E2897" t="s">
        <v>715</v>
      </c>
      <c r="F2897" t="s">
        <v>6374</v>
      </c>
      <c r="G2897" t="s">
        <v>6375</v>
      </c>
      <c r="H2897">
        <v>62271</v>
      </c>
      <c r="I2897">
        <v>277</v>
      </c>
      <c r="J2897" t="s">
        <v>29</v>
      </c>
      <c r="K2897" t="s">
        <v>30</v>
      </c>
      <c r="L2897">
        <v>116000000</v>
      </c>
      <c r="M2897">
        <v>1997</v>
      </c>
      <c r="N2897">
        <v>5.8</v>
      </c>
      <c r="O2897">
        <v>-48844258</v>
      </c>
    </row>
    <row r="2898" spans="1:15" x14ac:dyDescent="0.3">
      <c r="A2898" t="s">
        <v>4103</v>
      </c>
      <c r="B2898">
        <v>79</v>
      </c>
      <c r="C2898">
        <v>97</v>
      </c>
      <c r="D2898">
        <v>19819494</v>
      </c>
      <c r="E2898" t="s">
        <v>39</v>
      </c>
      <c r="F2898" t="s">
        <v>27</v>
      </c>
      <c r="G2898" t="s">
        <v>6376</v>
      </c>
      <c r="H2898">
        <v>26893</v>
      </c>
      <c r="I2898">
        <v>126</v>
      </c>
      <c r="J2898" t="s">
        <v>29</v>
      </c>
      <c r="K2898" t="s">
        <v>30</v>
      </c>
      <c r="L2898">
        <v>70000000</v>
      </c>
      <c r="M2898">
        <v>1998</v>
      </c>
      <c r="N2898">
        <v>5.8</v>
      </c>
      <c r="O2898">
        <v>-50180506</v>
      </c>
    </row>
    <row r="2899" spans="1:15" x14ac:dyDescent="0.3">
      <c r="A2899" t="s">
        <v>3857</v>
      </c>
      <c r="B2899">
        <v>228</v>
      </c>
      <c r="C2899">
        <v>110</v>
      </c>
      <c r="D2899">
        <v>20315324</v>
      </c>
      <c r="E2899" t="s">
        <v>3604</v>
      </c>
      <c r="F2899" t="s">
        <v>1308</v>
      </c>
      <c r="G2899" t="s">
        <v>6377</v>
      </c>
      <c r="H2899">
        <v>88542</v>
      </c>
      <c r="I2899">
        <v>254</v>
      </c>
      <c r="J2899" t="s">
        <v>29</v>
      </c>
      <c r="K2899" t="s">
        <v>227</v>
      </c>
      <c r="L2899">
        <v>75000000</v>
      </c>
      <c r="M2899">
        <v>2011</v>
      </c>
      <c r="N2899">
        <v>5.8</v>
      </c>
      <c r="O2899">
        <v>-54684676</v>
      </c>
    </row>
    <row r="2900" spans="1:15" x14ac:dyDescent="0.3">
      <c r="A2900" t="s">
        <v>2408</v>
      </c>
      <c r="B2900">
        <v>205</v>
      </c>
      <c r="C2900">
        <v>118</v>
      </c>
      <c r="D2900">
        <v>19673424</v>
      </c>
      <c r="E2900" t="s">
        <v>1437</v>
      </c>
      <c r="F2900" t="s">
        <v>6378</v>
      </c>
      <c r="G2900" t="s">
        <v>6379</v>
      </c>
      <c r="H2900">
        <v>37446</v>
      </c>
      <c r="I2900">
        <v>232</v>
      </c>
      <c r="J2900" t="s">
        <v>29</v>
      </c>
      <c r="K2900" t="s">
        <v>30</v>
      </c>
      <c r="L2900">
        <v>80000000</v>
      </c>
      <c r="M2900">
        <v>2009</v>
      </c>
      <c r="N2900">
        <v>5.8</v>
      </c>
      <c r="O2900">
        <v>-60326576</v>
      </c>
    </row>
    <row r="2901" spans="1:15" x14ac:dyDescent="0.3">
      <c r="A2901" t="s">
        <v>579</v>
      </c>
      <c r="B2901">
        <v>61</v>
      </c>
      <c r="C2901">
        <v>97</v>
      </c>
      <c r="D2901">
        <v>18318000</v>
      </c>
      <c r="E2901" t="s">
        <v>6380</v>
      </c>
      <c r="F2901" t="s">
        <v>394</v>
      </c>
      <c r="G2901" t="s">
        <v>6381</v>
      </c>
      <c r="H2901">
        <v>24868</v>
      </c>
      <c r="I2901">
        <v>216</v>
      </c>
      <c r="J2901" t="s">
        <v>29</v>
      </c>
      <c r="K2901" t="s">
        <v>581</v>
      </c>
      <c r="L2901">
        <v>80000000</v>
      </c>
      <c r="M2901">
        <v>1998</v>
      </c>
      <c r="N2901">
        <v>5.8</v>
      </c>
      <c r="O2901">
        <v>-61682000</v>
      </c>
    </row>
    <row r="2902" spans="1:15" x14ac:dyDescent="0.3">
      <c r="A2902" t="s">
        <v>4197</v>
      </c>
      <c r="B2902">
        <v>310</v>
      </c>
      <c r="C2902">
        <v>99</v>
      </c>
      <c r="D2902">
        <v>83640426</v>
      </c>
      <c r="E2902" t="s">
        <v>309</v>
      </c>
      <c r="F2902" t="s">
        <v>61</v>
      </c>
      <c r="G2902" t="s">
        <v>6382</v>
      </c>
      <c r="H2902">
        <v>152826</v>
      </c>
      <c r="I2902">
        <v>253</v>
      </c>
      <c r="J2902" t="s">
        <v>29</v>
      </c>
      <c r="K2902" t="s">
        <v>30</v>
      </c>
      <c r="L2902">
        <v>150000000</v>
      </c>
      <c r="M2902">
        <v>2012</v>
      </c>
      <c r="N2902">
        <v>5.8</v>
      </c>
      <c r="O2902">
        <v>-66359574</v>
      </c>
    </row>
    <row r="2903" spans="1:15" x14ac:dyDescent="0.3">
      <c r="A2903" t="s">
        <v>3737</v>
      </c>
      <c r="B2903">
        <v>188</v>
      </c>
      <c r="C2903">
        <v>120</v>
      </c>
      <c r="D2903">
        <v>24004159</v>
      </c>
      <c r="E2903" t="s">
        <v>2411</v>
      </c>
      <c r="F2903" t="s">
        <v>1574</v>
      </c>
      <c r="G2903" t="s">
        <v>6383</v>
      </c>
      <c r="H2903">
        <v>68720</v>
      </c>
      <c r="I2903">
        <v>191</v>
      </c>
      <c r="J2903" t="s">
        <v>29</v>
      </c>
      <c r="K2903" t="s">
        <v>30</v>
      </c>
      <c r="L2903">
        <v>110000000</v>
      </c>
      <c r="M2903">
        <v>2004</v>
      </c>
      <c r="N2903">
        <v>5.8</v>
      </c>
      <c r="O2903">
        <v>-85995841</v>
      </c>
    </row>
    <row r="2904" spans="1:15" x14ac:dyDescent="0.3">
      <c r="A2904" t="s">
        <v>3737</v>
      </c>
      <c r="B2904">
        <v>188</v>
      </c>
      <c r="C2904">
        <v>120</v>
      </c>
      <c r="D2904">
        <v>24004159</v>
      </c>
      <c r="E2904" t="s">
        <v>2411</v>
      </c>
      <c r="F2904" t="s">
        <v>1574</v>
      </c>
      <c r="G2904" t="s">
        <v>6383</v>
      </c>
      <c r="H2904">
        <v>68722</v>
      </c>
      <c r="I2904">
        <v>191</v>
      </c>
      <c r="J2904" t="s">
        <v>29</v>
      </c>
      <c r="K2904" t="s">
        <v>30</v>
      </c>
      <c r="L2904">
        <v>110000000</v>
      </c>
      <c r="M2904">
        <v>2004</v>
      </c>
      <c r="N2904">
        <v>5.8</v>
      </c>
      <c r="O2904">
        <v>-85995841</v>
      </c>
    </row>
    <row r="2905" spans="1:15" x14ac:dyDescent="0.3">
      <c r="A2905" t="s">
        <v>3191</v>
      </c>
      <c r="B2905">
        <v>357</v>
      </c>
      <c r="C2905">
        <v>119</v>
      </c>
      <c r="D2905">
        <v>61937495</v>
      </c>
      <c r="E2905" t="s">
        <v>5129</v>
      </c>
      <c r="F2905" t="s">
        <v>136</v>
      </c>
      <c r="G2905" t="s">
        <v>6384</v>
      </c>
      <c r="H2905">
        <v>89442</v>
      </c>
      <c r="I2905">
        <v>432</v>
      </c>
      <c r="J2905" t="s">
        <v>29</v>
      </c>
      <c r="K2905" t="s">
        <v>30</v>
      </c>
      <c r="L2905">
        <v>150000000</v>
      </c>
      <c r="M2905">
        <v>2010</v>
      </c>
      <c r="N2905">
        <v>5.8</v>
      </c>
      <c r="O2905">
        <v>-88062505</v>
      </c>
    </row>
    <row r="2906" spans="1:15" x14ac:dyDescent="0.3">
      <c r="A2906" t="s">
        <v>1038</v>
      </c>
      <c r="B2906">
        <v>256</v>
      </c>
      <c r="C2906">
        <v>111</v>
      </c>
      <c r="D2906">
        <v>34964818</v>
      </c>
      <c r="E2906" t="s">
        <v>1674</v>
      </c>
      <c r="F2906" t="s">
        <v>565</v>
      </c>
      <c r="G2906" t="s">
        <v>6385</v>
      </c>
      <c r="H2906">
        <v>39956</v>
      </c>
      <c r="I2906">
        <v>186</v>
      </c>
      <c r="J2906" t="s">
        <v>29</v>
      </c>
      <c r="K2906" t="s">
        <v>30</v>
      </c>
      <c r="L2906">
        <v>150000000</v>
      </c>
      <c r="M2906">
        <v>2015</v>
      </c>
      <c r="N2906">
        <v>5.8</v>
      </c>
      <c r="O2906">
        <v>-115035182</v>
      </c>
    </row>
    <row r="2907" spans="1:15" x14ac:dyDescent="0.3">
      <c r="A2907" t="s">
        <v>1038</v>
      </c>
      <c r="B2907">
        <v>256</v>
      </c>
      <c r="C2907">
        <v>111</v>
      </c>
      <c r="D2907">
        <v>34964818</v>
      </c>
      <c r="E2907" t="s">
        <v>1674</v>
      </c>
      <c r="F2907" t="s">
        <v>565</v>
      </c>
      <c r="G2907" t="s">
        <v>6385</v>
      </c>
      <c r="H2907">
        <v>39975</v>
      </c>
      <c r="I2907">
        <v>186</v>
      </c>
      <c r="J2907" t="s">
        <v>29</v>
      </c>
      <c r="K2907" t="s">
        <v>30</v>
      </c>
      <c r="L2907">
        <v>150000000</v>
      </c>
      <c r="M2907">
        <v>2015</v>
      </c>
      <c r="N2907">
        <v>5.8</v>
      </c>
      <c r="O2907">
        <v>-115035182</v>
      </c>
    </row>
    <row r="2908" spans="1:15" x14ac:dyDescent="0.3">
      <c r="A2908" t="s">
        <v>3391</v>
      </c>
      <c r="B2908">
        <v>275</v>
      </c>
      <c r="C2908">
        <v>120</v>
      </c>
      <c r="D2908">
        <v>134455175</v>
      </c>
      <c r="E2908" t="s">
        <v>338</v>
      </c>
      <c r="F2908" t="s">
        <v>802</v>
      </c>
      <c r="G2908" t="s">
        <v>6386</v>
      </c>
      <c r="H2908">
        <v>97664</v>
      </c>
      <c r="I2908">
        <v>232</v>
      </c>
      <c r="J2908" t="s">
        <v>29</v>
      </c>
      <c r="K2908" t="s">
        <v>30</v>
      </c>
      <c r="L2908">
        <v>35000000</v>
      </c>
      <c r="M2908">
        <v>2013</v>
      </c>
      <c r="N2908">
        <v>5.7</v>
      </c>
      <c r="O2908">
        <v>99455175</v>
      </c>
    </row>
    <row r="2909" spans="1:15" x14ac:dyDescent="0.3">
      <c r="A2909" t="s">
        <v>4174</v>
      </c>
      <c r="B2909">
        <v>75</v>
      </c>
      <c r="C2909">
        <v>131</v>
      </c>
      <c r="D2909">
        <v>102922376</v>
      </c>
      <c r="E2909" t="s">
        <v>2525</v>
      </c>
      <c r="F2909" t="s">
        <v>622</v>
      </c>
      <c r="G2909" t="s">
        <v>6387</v>
      </c>
      <c r="H2909">
        <v>51314</v>
      </c>
      <c r="I2909">
        <v>265</v>
      </c>
      <c r="J2909" t="s">
        <v>29</v>
      </c>
      <c r="K2909" t="s">
        <v>30</v>
      </c>
      <c r="L2909">
        <v>20000000</v>
      </c>
      <c r="M2909">
        <v>1978</v>
      </c>
      <c r="N2909">
        <v>5.7</v>
      </c>
      <c r="O2909">
        <v>82922376</v>
      </c>
    </row>
    <row r="2910" spans="1:15" x14ac:dyDescent="0.3">
      <c r="A2910" t="s">
        <v>4211</v>
      </c>
      <c r="B2910">
        <v>264</v>
      </c>
      <c r="C2910">
        <v>98</v>
      </c>
      <c r="D2910">
        <v>84749884</v>
      </c>
      <c r="E2910" t="s">
        <v>626</v>
      </c>
      <c r="F2910" t="s">
        <v>6388</v>
      </c>
      <c r="G2910" t="s">
        <v>6389</v>
      </c>
      <c r="H2910">
        <v>82133</v>
      </c>
      <c r="I2910">
        <v>359</v>
      </c>
      <c r="J2910" t="s">
        <v>29</v>
      </c>
      <c r="K2910" t="s">
        <v>30</v>
      </c>
      <c r="L2910">
        <v>3000000</v>
      </c>
      <c r="M2910">
        <v>2010</v>
      </c>
      <c r="N2910">
        <v>5.7</v>
      </c>
      <c r="O2910">
        <v>81749884</v>
      </c>
    </row>
    <row r="2911" spans="1:15" x14ac:dyDescent="0.3">
      <c r="A2911" t="s">
        <v>3253</v>
      </c>
      <c r="B2911">
        <v>286</v>
      </c>
      <c r="C2911">
        <v>97</v>
      </c>
      <c r="D2911">
        <v>100292856</v>
      </c>
      <c r="E2911" t="s">
        <v>676</v>
      </c>
      <c r="F2911" t="s">
        <v>2025</v>
      </c>
      <c r="G2911" t="s">
        <v>6390</v>
      </c>
      <c r="H2911">
        <v>160418</v>
      </c>
      <c r="I2911">
        <v>296</v>
      </c>
      <c r="J2911" t="s">
        <v>29</v>
      </c>
      <c r="K2911" t="s">
        <v>30</v>
      </c>
      <c r="L2911">
        <v>20000000</v>
      </c>
      <c r="M2911">
        <v>2011</v>
      </c>
      <c r="N2911">
        <v>5.7</v>
      </c>
      <c r="O2911">
        <v>80292856</v>
      </c>
    </row>
    <row r="2912" spans="1:15" x14ac:dyDescent="0.3">
      <c r="A2912" t="s">
        <v>753</v>
      </c>
      <c r="B2912">
        <v>230</v>
      </c>
      <c r="C2912">
        <v>119</v>
      </c>
      <c r="D2912">
        <v>180011740</v>
      </c>
      <c r="E2912" t="s">
        <v>86</v>
      </c>
      <c r="F2912" t="s">
        <v>1035</v>
      </c>
      <c r="G2912" t="s">
        <v>6391</v>
      </c>
      <c r="H2912">
        <v>177725</v>
      </c>
      <c r="I2912">
        <v>1368</v>
      </c>
      <c r="J2912" t="s">
        <v>29</v>
      </c>
      <c r="K2912" t="s">
        <v>30</v>
      </c>
      <c r="L2912">
        <v>100000000</v>
      </c>
      <c r="M2912">
        <v>2001</v>
      </c>
      <c r="N2912">
        <v>5.7</v>
      </c>
      <c r="O2912">
        <v>80011740</v>
      </c>
    </row>
    <row r="2913" spans="1:15" x14ac:dyDescent="0.3">
      <c r="A2913" t="s">
        <v>753</v>
      </c>
      <c r="B2913">
        <v>230</v>
      </c>
      <c r="C2913">
        <v>119</v>
      </c>
      <c r="D2913">
        <v>180011740</v>
      </c>
      <c r="E2913" t="s">
        <v>86</v>
      </c>
      <c r="F2913" t="s">
        <v>1035</v>
      </c>
      <c r="G2913" t="s">
        <v>6391</v>
      </c>
      <c r="H2913">
        <v>177729</v>
      </c>
      <c r="I2913">
        <v>1368</v>
      </c>
      <c r="J2913" t="s">
        <v>29</v>
      </c>
      <c r="K2913" t="s">
        <v>30</v>
      </c>
      <c r="L2913">
        <v>100000000</v>
      </c>
      <c r="M2913">
        <v>2001</v>
      </c>
      <c r="N2913">
        <v>5.7</v>
      </c>
      <c r="O2913">
        <v>80011740</v>
      </c>
    </row>
    <row r="2914" spans="1:15" x14ac:dyDescent="0.3">
      <c r="A2914" t="s">
        <v>3525</v>
      </c>
      <c r="B2914">
        <v>361</v>
      </c>
      <c r="C2914">
        <v>85</v>
      </c>
      <c r="D2914">
        <v>64423650</v>
      </c>
      <c r="E2914" t="s">
        <v>2263</v>
      </c>
      <c r="F2914" t="s">
        <v>6392</v>
      </c>
      <c r="G2914" t="s">
        <v>6393</v>
      </c>
      <c r="H2914">
        <v>139329</v>
      </c>
      <c r="I2914">
        <v>578</v>
      </c>
      <c r="J2914" t="s">
        <v>29</v>
      </c>
      <c r="K2914" t="s">
        <v>30</v>
      </c>
      <c r="L2914">
        <v>3000000</v>
      </c>
      <c r="M2914">
        <v>2013</v>
      </c>
      <c r="N2914">
        <v>5.7</v>
      </c>
      <c r="O2914">
        <v>61423650</v>
      </c>
    </row>
    <row r="2915" spans="1:15" x14ac:dyDescent="0.3">
      <c r="A2915" t="s">
        <v>3371</v>
      </c>
      <c r="B2915">
        <v>186</v>
      </c>
      <c r="C2915">
        <v>125</v>
      </c>
      <c r="D2915">
        <v>110476776</v>
      </c>
      <c r="E2915" t="s">
        <v>289</v>
      </c>
      <c r="F2915" t="s">
        <v>486</v>
      </c>
      <c r="G2915" t="s">
        <v>6394</v>
      </c>
      <c r="H2915">
        <v>95437</v>
      </c>
      <c r="I2915">
        <v>211</v>
      </c>
      <c r="J2915" t="s">
        <v>29</v>
      </c>
      <c r="K2915" t="s">
        <v>30</v>
      </c>
      <c r="L2915">
        <v>52000000</v>
      </c>
      <c r="M2915">
        <v>2010</v>
      </c>
      <c r="N2915">
        <v>5.7</v>
      </c>
      <c r="O2915">
        <v>58476776</v>
      </c>
    </row>
    <row r="2916" spans="1:15" x14ac:dyDescent="0.3">
      <c r="A2916" t="s">
        <v>3371</v>
      </c>
      <c r="B2916">
        <v>77</v>
      </c>
      <c r="C2916">
        <v>113</v>
      </c>
      <c r="D2916">
        <v>95149435</v>
      </c>
      <c r="E2916" t="s">
        <v>4368</v>
      </c>
      <c r="F2916" t="s">
        <v>2892</v>
      </c>
      <c r="G2916" t="s">
        <v>6395</v>
      </c>
      <c r="H2916">
        <v>53687</v>
      </c>
      <c r="I2916">
        <v>152</v>
      </c>
      <c r="J2916" t="s">
        <v>29</v>
      </c>
      <c r="K2916" t="s">
        <v>30</v>
      </c>
      <c r="L2916">
        <v>40000000</v>
      </c>
      <c r="M2916">
        <v>2004</v>
      </c>
      <c r="N2916">
        <v>5.7</v>
      </c>
      <c r="O2916">
        <v>55149435</v>
      </c>
    </row>
    <row r="2917" spans="1:15" x14ac:dyDescent="0.3">
      <c r="A2917" t="s">
        <v>4177</v>
      </c>
      <c r="B2917">
        <v>222</v>
      </c>
      <c r="C2917">
        <v>115</v>
      </c>
      <c r="D2917">
        <v>66009973</v>
      </c>
      <c r="E2917" t="s">
        <v>1683</v>
      </c>
      <c r="F2917" t="s">
        <v>4214</v>
      </c>
      <c r="G2917" t="s">
        <v>6396</v>
      </c>
      <c r="H2917">
        <v>38202</v>
      </c>
      <c r="I2917">
        <v>135</v>
      </c>
      <c r="J2917" t="s">
        <v>29</v>
      </c>
      <c r="K2917" t="s">
        <v>30</v>
      </c>
      <c r="L2917">
        <v>14800000</v>
      </c>
      <c r="M2917">
        <v>2015</v>
      </c>
      <c r="N2917">
        <v>5.7</v>
      </c>
      <c r="O2917">
        <v>51209973</v>
      </c>
    </row>
    <row r="2918" spans="1:15" x14ac:dyDescent="0.3">
      <c r="A2918" t="s">
        <v>2734</v>
      </c>
      <c r="B2918">
        <v>218</v>
      </c>
      <c r="C2918">
        <v>109</v>
      </c>
      <c r="D2918">
        <v>86208010</v>
      </c>
      <c r="E2918" t="s">
        <v>676</v>
      </c>
      <c r="F2918" t="s">
        <v>520</v>
      </c>
      <c r="G2918" t="s">
        <v>6397</v>
      </c>
      <c r="H2918">
        <v>97045</v>
      </c>
      <c r="I2918">
        <v>285</v>
      </c>
      <c r="J2918" t="s">
        <v>29</v>
      </c>
      <c r="K2918" t="s">
        <v>30</v>
      </c>
      <c r="L2918">
        <v>35000000</v>
      </c>
      <c r="M2918">
        <v>2014</v>
      </c>
      <c r="N2918">
        <v>5.7</v>
      </c>
      <c r="O2918">
        <v>51208010</v>
      </c>
    </row>
    <row r="2919" spans="1:15" x14ac:dyDescent="0.3">
      <c r="A2919" t="s">
        <v>4261</v>
      </c>
      <c r="B2919">
        <v>91</v>
      </c>
      <c r="C2919">
        <v>88</v>
      </c>
      <c r="D2919">
        <v>65535067</v>
      </c>
      <c r="E2919" t="s">
        <v>289</v>
      </c>
      <c r="F2919" t="s">
        <v>300</v>
      </c>
      <c r="G2919" t="s">
        <v>6398</v>
      </c>
      <c r="H2919">
        <v>59380</v>
      </c>
      <c r="I2919">
        <v>202</v>
      </c>
      <c r="J2919" t="s">
        <v>29</v>
      </c>
      <c r="K2919" t="s">
        <v>30</v>
      </c>
      <c r="L2919">
        <v>17000000</v>
      </c>
      <c r="M2919">
        <v>1999</v>
      </c>
      <c r="N2919">
        <v>5.7</v>
      </c>
      <c r="O2919">
        <v>48535067</v>
      </c>
    </row>
    <row r="2920" spans="1:15" x14ac:dyDescent="0.3">
      <c r="A2920" t="s">
        <v>3205</v>
      </c>
      <c r="B2920">
        <v>163</v>
      </c>
      <c r="C2920">
        <v>92</v>
      </c>
      <c r="D2920">
        <v>80197993</v>
      </c>
      <c r="E2920" t="s">
        <v>5577</v>
      </c>
      <c r="F2920" t="s">
        <v>6399</v>
      </c>
      <c r="G2920" t="s">
        <v>6400</v>
      </c>
      <c r="H2920">
        <v>65551</v>
      </c>
      <c r="I2920">
        <v>441</v>
      </c>
      <c r="J2920" t="s">
        <v>29</v>
      </c>
      <c r="K2920" t="s">
        <v>227</v>
      </c>
      <c r="L2920">
        <v>32000000</v>
      </c>
      <c r="M2920">
        <v>2006</v>
      </c>
      <c r="N2920">
        <v>5.7</v>
      </c>
      <c r="O2920">
        <v>48197993</v>
      </c>
    </row>
    <row r="2921" spans="1:15" x14ac:dyDescent="0.3">
      <c r="A2921" t="s">
        <v>4184</v>
      </c>
      <c r="B2921">
        <v>50</v>
      </c>
      <c r="C2921">
        <v>106</v>
      </c>
      <c r="D2921">
        <v>64955956</v>
      </c>
      <c r="E2921" t="s">
        <v>73</v>
      </c>
      <c r="F2921" t="s">
        <v>3902</v>
      </c>
      <c r="G2921" t="s">
        <v>6401</v>
      </c>
      <c r="H2921">
        <v>10104</v>
      </c>
      <c r="I2921">
        <v>69</v>
      </c>
      <c r="J2921" t="s">
        <v>29</v>
      </c>
      <c r="K2921" t="s">
        <v>30</v>
      </c>
      <c r="L2921">
        <v>18000000</v>
      </c>
      <c r="M2921">
        <v>2004</v>
      </c>
      <c r="N2921">
        <v>5.7</v>
      </c>
      <c r="O2921">
        <v>46955956</v>
      </c>
    </row>
    <row r="2922" spans="1:15" x14ac:dyDescent="0.3">
      <c r="A2922" t="s">
        <v>4526</v>
      </c>
      <c r="B2922">
        <v>142</v>
      </c>
      <c r="C2922">
        <v>102</v>
      </c>
      <c r="D2922">
        <v>93607673</v>
      </c>
      <c r="E2922" t="s">
        <v>289</v>
      </c>
      <c r="F2922" t="s">
        <v>2153</v>
      </c>
      <c r="G2922" t="s">
        <v>6402</v>
      </c>
      <c r="H2922">
        <v>47573</v>
      </c>
      <c r="I2922">
        <v>343</v>
      </c>
      <c r="J2922" t="s">
        <v>29</v>
      </c>
      <c r="K2922" t="s">
        <v>30</v>
      </c>
      <c r="L2922">
        <v>48000000</v>
      </c>
      <c r="M2922">
        <v>2001</v>
      </c>
      <c r="N2922">
        <v>5.7</v>
      </c>
      <c r="O2922">
        <v>45607673</v>
      </c>
    </row>
    <row r="2923" spans="1:15" x14ac:dyDescent="0.3">
      <c r="A2923" t="s">
        <v>2758</v>
      </c>
      <c r="B2923">
        <v>102</v>
      </c>
      <c r="C2923">
        <v>99</v>
      </c>
      <c r="D2923">
        <v>49369900</v>
      </c>
      <c r="E2923" t="s">
        <v>1453</v>
      </c>
      <c r="F2923" t="s">
        <v>6403</v>
      </c>
      <c r="G2923" t="s">
        <v>6404</v>
      </c>
      <c r="H2923">
        <v>36108</v>
      </c>
      <c r="I2923">
        <v>260</v>
      </c>
      <c r="J2923" t="s">
        <v>29</v>
      </c>
      <c r="K2923" t="s">
        <v>30</v>
      </c>
      <c r="L2923">
        <v>7000000</v>
      </c>
      <c r="M2923">
        <v>1988</v>
      </c>
      <c r="N2923">
        <v>5.7</v>
      </c>
      <c r="O2923">
        <v>42369900</v>
      </c>
    </row>
    <row r="2924" spans="1:15" x14ac:dyDescent="0.3">
      <c r="A2924" t="s">
        <v>3727</v>
      </c>
      <c r="B2924">
        <v>52</v>
      </c>
      <c r="C2924">
        <v>106</v>
      </c>
      <c r="D2924">
        <v>65182182</v>
      </c>
      <c r="E2924" t="s">
        <v>289</v>
      </c>
      <c r="F2924" t="s">
        <v>6405</v>
      </c>
      <c r="G2924" t="s">
        <v>6406</v>
      </c>
      <c r="H2924">
        <v>15310</v>
      </c>
      <c r="I2924">
        <v>38</v>
      </c>
      <c r="J2924" t="s">
        <v>29</v>
      </c>
      <c r="K2924" t="s">
        <v>30</v>
      </c>
      <c r="L2924">
        <v>24000000</v>
      </c>
      <c r="M2924">
        <v>2014</v>
      </c>
      <c r="N2924">
        <v>5.7</v>
      </c>
      <c r="O2924">
        <v>41182182</v>
      </c>
    </row>
    <row r="2925" spans="1:15" x14ac:dyDescent="0.3">
      <c r="A2925" t="s">
        <v>4318</v>
      </c>
      <c r="B2925">
        <v>64</v>
      </c>
      <c r="C2925">
        <v>118</v>
      </c>
      <c r="D2925">
        <v>56398162</v>
      </c>
      <c r="E2925" t="s">
        <v>1569</v>
      </c>
      <c r="F2925" t="s">
        <v>2020</v>
      </c>
      <c r="G2925" t="s">
        <v>6407</v>
      </c>
      <c r="H2925">
        <v>28649</v>
      </c>
      <c r="I2925">
        <v>185</v>
      </c>
      <c r="J2925" t="s">
        <v>29</v>
      </c>
      <c r="K2925" t="s">
        <v>30</v>
      </c>
      <c r="L2925">
        <v>20000000</v>
      </c>
      <c r="M2925">
        <v>2002</v>
      </c>
      <c r="N2925">
        <v>5.7</v>
      </c>
      <c r="O2925">
        <v>36398162</v>
      </c>
    </row>
    <row r="2926" spans="1:15" x14ac:dyDescent="0.3">
      <c r="A2926" t="s">
        <v>1907</v>
      </c>
      <c r="B2926">
        <v>378</v>
      </c>
      <c r="C2926">
        <v>165</v>
      </c>
      <c r="D2926">
        <v>245428137</v>
      </c>
      <c r="E2926" t="s">
        <v>248</v>
      </c>
      <c r="F2926" t="s">
        <v>6046</v>
      </c>
      <c r="G2926" t="s">
        <v>6408</v>
      </c>
      <c r="H2926">
        <v>242420</v>
      </c>
      <c r="I2926">
        <v>918</v>
      </c>
      <c r="J2926" t="s">
        <v>29</v>
      </c>
      <c r="K2926" t="s">
        <v>30</v>
      </c>
      <c r="L2926">
        <v>210000000</v>
      </c>
      <c r="M2926">
        <v>2014</v>
      </c>
      <c r="N2926">
        <v>5.7</v>
      </c>
      <c r="O2926">
        <v>35428137</v>
      </c>
    </row>
    <row r="2927" spans="1:15" x14ac:dyDescent="0.3">
      <c r="A2927" t="s">
        <v>4154</v>
      </c>
      <c r="B2927">
        <v>235</v>
      </c>
      <c r="C2927">
        <v>91</v>
      </c>
      <c r="D2927">
        <v>36200000</v>
      </c>
      <c r="E2927" t="s">
        <v>840</v>
      </c>
      <c r="F2927" t="s">
        <v>6409</v>
      </c>
      <c r="G2927" t="s">
        <v>6410</v>
      </c>
      <c r="H2927">
        <v>31952</v>
      </c>
      <c r="I2927">
        <v>372</v>
      </c>
      <c r="J2927" t="s">
        <v>29</v>
      </c>
      <c r="K2927" t="s">
        <v>30</v>
      </c>
      <c r="L2927">
        <v>4000000</v>
      </c>
      <c r="M2927">
        <v>1982</v>
      </c>
      <c r="N2927">
        <v>5.7</v>
      </c>
      <c r="O2927">
        <v>32200000</v>
      </c>
    </row>
    <row r="2928" spans="1:15" x14ac:dyDescent="0.3">
      <c r="A2928" t="s">
        <v>4179</v>
      </c>
      <c r="B2928">
        <v>52</v>
      </c>
      <c r="C2928">
        <v>112</v>
      </c>
      <c r="D2928">
        <v>37295394</v>
      </c>
      <c r="E2928" t="s">
        <v>73</v>
      </c>
      <c r="F2928" t="s">
        <v>5538</v>
      </c>
      <c r="G2928" t="s">
        <v>6411</v>
      </c>
      <c r="H2928">
        <v>7973</v>
      </c>
      <c r="I2928">
        <v>59</v>
      </c>
      <c r="J2928" t="s">
        <v>29</v>
      </c>
      <c r="K2928" t="s">
        <v>30</v>
      </c>
      <c r="L2928">
        <v>6600000</v>
      </c>
      <c r="M2928">
        <v>2011</v>
      </c>
      <c r="N2928">
        <v>5.7</v>
      </c>
      <c r="O2928">
        <v>30695394</v>
      </c>
    </row>
    <row r="2929" spans="1:15" x14ac:dyDescent="0.3">
      <c r="A2929" t="s">
        <v>4233</v>
      </c>
      <c r="B2929">
        <v>270</v>
      </c>
      <c r="C2929">
        <v>83</v>
      </c>
      <c r="D2929">
        <v>31537320</v>
      </c>
      <c r="E2929" t="s">
        <v>211</v>
      </c>
      <c r="F2929" t="s">
        <v>6412</v>
      </c>
      <c r="G2929" t="s">
        <v>6413</v>
      </c>
      <c r="H2929">
        <v>44329</v>
      </c>
      <c r="I2929">
        <v>309</v>
      </c>
      <c r="J2929" t="s">
        <v>29</v>
      </c>
      <c r="K2929" t="s">
        <v>30</v>
      </c>
      <c r="L2929">
        <v>1000000</v>
      </c>
      <c r="M2929">
        <v>2014</v>
      </c>
      <c r="N2929">
        <v>5.7</v>
      </c>
      <c r="O2929">
        <v>30537320</v>
      </c>
    </row>
    <row r="2930" spans="1:15" x14ac:dyDescent="0.3">
      <c r="A2930" t="s">
        <v>4508</v>
      </c>
      <c r="B2930">
        <v>235</v>
      </c>
      <c r="C2930">
        <v>79</v>
      </c>
      <c r="D2930">
        <v>30500882</v>
      </c>
      <c r="E2930" t="s">
        <v>6414</v>
      </c>
      <c r="F2930" t="s">
        <v>6415</v>
      </c>
      <c r="G2930" t="s">
        <v>6416</v>
      </c>
      <c r="H2930">
        <v>42256</v>
      </c>
      <c r="I2930">
        <v>916</v>
      </c>
      <c r="J2930" t="s">
        <v>29</v>
      </c>
      <c r="K2930" t="s">
        <v>30</v>
      </c>
      <c r="L2930">
        <v>500000</v>
      </c>
      <c r="M2930">
        <v>2003</v>
      </c>
      <c r="N2930">
        <v>5.7</v>
      </c>
      <c r="O2930">
        <v>30000882</v>
      </c>
    </row>
    <row r="2931" spans="1:15" x14ac:dyDescent="0.3">
      <c r="A2931" t="s">
        <v>4208</v>
      </c>
      <c r="B2931">
        <v>97</v>
      </c>
      <c r="C2931">
        <v>99</v>
      </c>
      <c r="D2931">
        <v>37882551</v>
      </c>
      <c r="E2931" t="s">
        <v>676</v>
      </c>
      <c r="F2931" t="s">
        <v>2393</v>
      </c>
      <c r="G2931" t="s">
        <v>6417</v>
      </c>
      <c r="H2931">
        <v>80305</v>
      </c>
      <c r="I2931">
        <v>393</v>
      </c>
      <c r="J2931" t="s">
        <v>29</v>
      </c>
      <c r="K2931" t="s">
        <v>30</v>
      </c>
      <c r="L2931">
        <v>16000000</v>
      </c>
      <c r="M2931">
        <v>2001</v>
      </c>
      <c r="N2931">
        <v>5.7</v>
      </c>
      <c r="O2931">
        <v>21882551</v>
      </c>
    </row>
    <row r="2932" spans="1:15" x14ac:dyDescent="0.3">
      <c r="A2932" t="s">
        <v>3871</v>
      </c>
      <c r="B2932">
        <v>213</v>
      </c>
      <c r="C2932">
        <v>140</v>
      </c>
      <c r="D2932">
        <v>80574010</v>
      </c>
      <c r="E2932" t="s">
        <v>588</v>
      </c>
      <c r="F2932" t="s">
        <v>1450</v>
      </c>
      <c r="G2932" t="s">
        <v>6418</v>
      </c>
      <c r="H2932">
        <v>63493</v>
      </c>
      <c r="I2932">
        <v>302</v>
      </c>
      <c r="J2932" t="s">
        <v>29</v>
      </c>
      <c r="K2932" t="s">
        <v>30</v>
      </c>
      <c r="L2932">
        <v>60000000</v>
      </c>
      <c r="M2932">
        <v>2010</v>
      </c>
      <c r="N2932">
        <v>5.7</v>
      </c>
      <c r="O2932">
        <v>20574010</v>
      </c>
    </row>
    <row r="2933" spans="1:15" x14ac:dyDescent="0.3">
      <c r="A2933" t="s">
        <v>3669</v>
      </c>
      <c r="B2933">
        <v>199</v>
      </c>
      <c r="C2933">
        <v>100</v>
      </c>
      <c r="D2933">
        <v>131144183</v>
      </c>
      <c r="E2933" t="s">
        <v>5371</v>
      </c>
      <c r="F2933" t="s">
        <v>1148</v>
      </c>
      <c r="G2933" t="s">
        <v>6419</v>
      </c>
      <c r="H2933">
        <v>157016</v>
      </c>
      <c r="I2933">
        <v>824</v>
      </c>
      <c r="J2933" t="s">
        <v>29</v>
      </c>
      <c r="K2933" t="s">
        <v>30</v>
      </c>
      <c r="L2933">
        <v>115000000</v>
      </c>
      <c r="M2933">
        <v>2001</v>
      </c>
      <c r="N2933">
        <v>5.7</v>
      </c>
      <c r="O2933">
        <v>16144183</v>
      </c>
    </row>
    <row r="2934" spans="1:15" x14ac:dyDescent="0.3">
      <c r="A2934" t="s">
        <v>4238</v>
      </c>
      <c r="B2934">
        <v>59</v>
      </c>
      <c r="C2934">
        <v>72</v>
      </c>
      <c r="D2934">
        <v>28501605</v>
      </c>
      <c r="E2934" t="s">
        <v>1900</v>
      </c>
      <c r="F2934" t="s">
        <v>6420</v>
      </c>
      <c r="G2934" t="s">
        <v>6421</v>
      </c>
      <c r="H2934">
        <v>31371</v>
      </c>
      <c r="I2934">
        <v>166</v>
      </c>
      <c r="J2934" t="s">
        <v>29</v>
      </c>
      <c r="K2934" t="s">
        <v>30</v>
      </c>
      <c r="L2934">
        <v>13000000</v>
      </c>
      <c r="M2934">
        <v>1990</v>
      </c>
      <c r="N2934">
        <v>5.7</v>
      </c>
      <c r="O2934">
        <v>15501605</v>
      </c>
    </row>
    <row r="2935" spans="1:15" x14ac:dyDescent="0.3">
      <c r="A2935" t="s">
        <v>3896</v>
      </c>
      <c r="B2935">
        <v>40</v>
      </c>
      <c r="C2935">
        <v>95</v>
      </c>
      <c r="D2935">
        <v>25482931</v>
      </c>
      <c r="E2935" t="s">
        <v>1562</v>
      </c>
      <c r="F2935" t="s">
        <v>6422</v>
      </c>
      <c r="G2935" t="s">
        <v>6423</v>
      </c>
      <c r="H2935">
        <v>9693</v>
      </c>
      <c r="I2935">
        <v>33</v>
      </c>
      <c r="J2935" t="s">
        <v>29</v>
      </c>
      <c r="K2935" t="s">
        <v>30</v>
      </c>
      <c r="L2935">
        <v>14000000</v>
      </c>
      <c r="M2935">
        <v>2002</v>
      </c>
      <c r="N2935">
        <v>5.7</v>
      </c>
      <c r="O2935">
        <v>11482931</v>
      </c>
    </row>
    <row r="2936" spans="1:15" x14ac:dyDescent="0.3">
      <c r="A2936" t="s">
        <v>4541</v>
      </c>
      <c r="B2936">
        <v>59</v>
      </c>
      <c r="C2936">
        <v>91</v>
      </c>
      <c r="D2936">
        <v>17843379</v>
      </c>
      <c r="E2936" t="s">
        <v>699</v>
      </c>
      <c r="F2936" t="s">
        <v>6424</v>
      </c>
      <c r="G2936" t="s">
        <v>6425</v>
      </c>
      <c r="H2936">
        <v>14904</v>
      </c>
      <c r="I2936">
        <v>147</v>
      </c>
      <c r="J2936" t="s">
        <v>29</v>
      </c>
      <c r="K2936" t="s">
        <v>30</v>
      </c>
      <c r="L2936">
        <v>8000000</v>
      </c>
      <c r="M2936">
        <v>1999</v>
      </c>
      <c r="N2936">
        <v>5.7</v>
      </c>
      <c r="O2936">
        <v>9843379</v>
      </c>
    </row>
    <row r="2937" spans="1:15" x14ac:dyDescent="0.3">
      <c r="A2937" t="s">
        <v>1531</v>
      </c>
      <c r="B2937">
        <v>97</v>
      </c>
      <c r="C2937">
        <v>107</v>
      </c>
      <c r="D2937">
        <v>26284475</v>
      </c>
      <c r="E2937" t="s">
        <v>676</v>
      </c>
      <c r="F2937" t="s">
        <v>2077</v>
      </c>
      <c r="G2937" t="s">
        <v>6426</v>
      </c>
      <c r="H2937">
        <v>9051</v>
      </c>
      <c r="I2937">
        <v>68</v>
      </c>
      <c r="J2937" t="s">
        <v>29</v>
      </c>
      <c r="K2937" t="s">
        <v>30</v>
      </c>
      <c r="L2937">
        <v>17000000</v>
      </c>
      <c r="M2937">
        <v>2015</v>
      </c>
      <c r="N2937">
        <v>5.7</v>
      </c>
      <c r="O2937">
        <v>9284475</v>
      </c>
    </row>
    <row r="2938" spans="1:15" x14ac:dyDescent="0.3">
      <c r="A2938" t="s">
        <v>4179</v>
      </c>
      <c r="B2938">
        <v>82</v>
      </c>
      <c r="C2938">
        <v>116</v>
      </c>
      <c r="D2938">
        <v>24397469</v>
      </c>
      <c r="E2938" t="s">
        <v>220</v>
      </c>
      <c r="F2938" t="s">
        <v>6150</v>
      </c>
      <c r="G2938" t="s">
        <v>6427</v>
      </c>
      <c r="H2938">
        <v>5161</v>
      </c>
      <c r="I2938">
        <v>48</v>
      </c>
      <c r="J2938" t="s">
        <v>29</v>
      </c>
      <c r="K2938" t="s">
        <v>30</v>
      </c>
      <c r="L2938">
        <v>17000000</v>
      </c>
      <c r="M2938">
        <v>2012</v>
      </c>
      <c r="N2938">
        <v>5.7</v>
      </c>
      <c r="O2938">
        <v>7397469</v>
      </c>
    </row>
    <row r="2939" spans="1:15" x14ac:dyDescent="0.3">
      <c r="A2939" t="s">
        <v>3629</v>
      </c>
      <c r="B2939">
        <v>73</v>
      </c>
      <c r="C2939">
        <v>93</v>
      </c>
      <c r="D2939">
        <v>15171475</v>
      </c>
      <c r="E2939" t="s">
        <v>1900</v>
      </c>
      <c r="F2939" t="s">
        <v>5499</v>
      </c>
      <c r="G2939" t="s">
        <v>6428</v>
      </c>
      <c r="H2939">
        <v>19805</v>
      </c>
      <c r="I2939">
        <v>122</v>
      </c>
      <c r="J2939" t="s">
        <v>29</v>
      </c>
      <c r="K2939" t="s">
        <v>30</v>
      </c>
      <c r="L2939">
        <v>8500000</v>
      </c>
      <c r="M2939">
        <v>1996</v>
      </c>
      <c r="N2939">
        <v>5.7</v>
      </c>
      <c r="O2939">
        <v>6671475</v>
      </c>
    </row>
    <row r="2940" spans="1:15" x14ac:dyDescent="0.3">
      <c r="A2940" t="s">
        <v>3699</v>
      </c>
      <c r="B2940">
        <v>98</v>
      </c>
      <c r="C2940">
        <v>118</v>
      </c>
      <c r="D2940">
        <v>30920167</v>
      </c>
      <c r="E2940" t="s">
        <v>2765</v>
      </c>
      <c r="F2940" t="s">
        <v>6278</v>
      </c>
      <c r="G2940" t="s">
        <v>6429</v>
      </c>
      <c r="H2940">
        <v>6476</v>
      </c>
      <c r="I2940">
        <v>71</v>
      </c>
      <c r="J2940" t="s">
        <v>29</v>
      </c>
      <c r="K2940" t="s">
        <v>30</v>
      </c>
      <c r="L2940">
        <v>25000000</v>
      </c>
      <c r="M2940">
        <v>2012</v>
      </c>
      <c r="N2940">
        <v>5.7</v>
      </c>
      <c r="O2940">
        <v>5920167</v>
      </c>
    </row>
    <row r="2941" spans="1:15" x14ac:dyDescent="0.3">
      <c r="A2941" t="s">
        <v>4213</v>
      </c>
      <c r="B2941">
        <v>65</v>
      </c>
      <c r="C2941">
        <v>98</v>
      </c>
      <c r="D2941">
        <v>7369373</v>
      </c>
      <c r="E2941" t="s">
        <v>211</v>
      </c>
      <c r="F2941" t="s">
        <v>6430</v>
      </c>
      <c r="G2941" t="s">
        <v>6431</v>
      </c>
      <c r="H2941">
        <v>4288</v>
      </c>
      <c r="I2941">
        <v>74</v>
      </c>
      <c r="J2941" t="s">
        <v>29</v>
      </c>
      <c r="K2941" t="s">
        <v>200</v>
      </c>
      <c r="L2941">
        <v>2000000</v>
      </c>
      <c r="M2941">
        <v>1986</v>
      </c>
      <c r="N2941">
        <v>5.7</v>
      </c>
      <c r="O2941">
        <v>5369373</v>
      </c>
    </row>
    <row r="2942" spans="1:15" x14ac:dyDescent="0.3">
      <c r="A2942" t="s">
        <v>3071</v>
      </c>
      <c r="B2942">
        <v>150</v>
      </c>
      <c r="C2942">
        <v>107</v>
      </c>
      <c r="D2942">
        <v>18004225</v>
      </c>
      <c r="E2942" t="s">
        <v>699</v>
      </c>
      <c r="F2942" t="s">
        <v>3083</v>
      </c>
      <c r="G2942" t="s">
        <v>6432</v>
      </c>
      <c r="H2942">
        <v>28573</v>
      </c>
      <c r="I2942">
        <v>87</v>
      </c>
      <c r="J2942" t="s">
        <v>29</v>
      </c>
      <c r="K2942" t="s">
        <v>30</v>
      </c>
      <c r="L2942">
        <v>13000000</v>
      </c>
      <c r="M2942">
        <v>2013</v>
      </c>
      <c r="N2942">
        <v>5.7</v>
      </c>
      <c r="O2942">
        <v>5004225</v>
      </c>
    </row>
    <row r="2943" spans="1:15" x14ac:dyDescent="0.3">
      <c r="A2943" t="s">
        <v>3396</v>
      </c>
      <c r="B2943">
        <v>97</v>
      </c>
      <c r="C2943">
        <v>98</v>
      </c>
      <c r="D2943">
        <v>74329966</v>
      </c>
      <c r="E2943" t="s">
        <v>6433</v>
      </c>
      <c r="F2943" t="s">
        <v>79</v>
      </c>
      <c r="G2943" t="s">
        <v>6434</v>
      </c>
      <c r="H2943">
        <v>60910</v>
      </c>
      <c r="I2943">
        <v>164</v>
      </c>
      <c r="J2943" t="s">
        <v>29</v>
      </c>
      <c r="K2943" t="s">
        <v>30</v>
      </c>
      <c r="L2943">
        <v>70000000</v>
      </c>
      <c r="M2943">
        <v>1998</v>
      </c>
      <c r="N2943">
        <v>5.7</v>
      </c>
      <c r="O2943">
        <v>4329966</v>
      </c>
    </row>
    <row r="2944" spans="1:15" x14ac:dyDescent="0.3">
      <c r="A2944" t="s">
        <v>807</v>
      </c>
      <c r="B2944">
        <v>161</v>
      </c>
      <c r="C2944">
        <v>118</v>
      </c>
      <c r="D2944">
        <v>55808744</v>
      </c>
      <c r="E2944" t="s">
        <v>5509</v>
      </c>
      <c r="F2944" t="s">
        <v>3495</v>
      </c>
      <c r="G2944" t="s">
        <v>6435</v>
      </c>
      <c r="H2944">
        <v>59435</v>
      </c>
      <c r="I2944">
        <v>323</v>
      </c>
      <c r="J2944" t="s">
        <v>29</v>
      </c>
      <c r="K2944" t="s">
        <v>30</v>
      </c>
      <c r="L2944">
        <v>53000000</v>
      </c>
      <c r="M2944">
        <v>2005</v>
      </c>
      <c r="N2944">
        <v>5.7</v>
      </c>
      <c r="O2944">
        <v>2808744</v>
      </c>
    </row>
    <row r="2945" spans="1:15" x14ac:dyDescent="0.3">
      <c r="A2945" t="s">
        <v>4146</v>
      </c>
      <c r="B2945">
        <v>166</v>
      </c>
      <c r="C2945">
        <v>98</v>
      </c>
      <c r="D2945">
        <v>67128202</v>
      </c>
      <c r="E2945" t="s">
        <v>6436</v>
      </c>
      <c r="F2945" t="s">
        <v>3495</v>
      </c>
      <c r="G2945" t="s">
        <v>6437</v>
      </c>
      <c r="H2945">
        <v>43328</v>
      </c>
      <c r="I2945">
        <v>110</v>
      </c>
      <c r="J2945" t="s">
        <v>29</v>
      </c>
      <c r="K2945" t="s">
        <v>30</v>
      </c>
      <c r="L2945">
        <v>65000000</v>
      </c>
      <c r="M2945">
        <v>2009</v>
      </c>
      <c r="N2945">
        <v>5.7</v>
      </c>
      <c r="O2945">
        <v>2128202</v>
      </c>
    </row>
    <row r="2946" spans="1:15" x14ac:dyDescent="0.3">
      <c r="A2946" t="s">
        <v>1962</v>
      </c>
      <c r="B2946">
        <v>170</v>
      </c>
      <c r="C2946">
        <v>110</v>
      </c>
      <c r="D2946">
        <v>41102171</v>
      </c>
      <c r="E2946" t="s">
        <v>699</v>
      </c>
      <c r="F2946" t="s">
        <v>1866</v>
      </c>
      <c r="G2946" t="s">
        <v>6438</v>
      </c>
      <c r="H2946">
        <v>57266</v>
      </c>
      <c r="I2946">
        <v>89</v>
      </c>
      <c r="J2946" t="s">
        <v>29</v>
      </c>
      <c r="K2946" t="s">
        <v>30</v>
      </c>
      <c r="L2946">
        <v>40000000</v>
      </c>
      <c r="M2946">
        <v>2012</v>
      </c>
      <c r="N2946">
        <v>5.7</v>
      </c>
      <c r="O2946">
        <v>1102171</v>
      </c>
    </row>
    <row r="2947" spans="1:15" x14ac:dyDescent="0.3">
      <c r="A2947" t="s">
        <v>2624</v>
      </c>
      <c r="B2947">
        <v>9</v>
      </c>
      <c r="C2947">
        <v>100</v>
      </c>
      <c r="D2947">
        <v>31937</v>
      </c>
      <c r="E2947" t="s">
        <v>289</v>
      </c>
      <c r="F2947" t="s">
        <v>6439</v>
      </c>
      <c r="G2947" t="s">
        <v>6440</v>
      </c>
      <c r="H2947">
        <v>1358</v>
      </c>
      <c r="I2947">
        <v>10</v>
      </c>
      <c r="J2947" t="s">
        <v>29</v>
      </c>
      <c r="K2947" t="s">
        <v>30</v>
      </c>
      <c r="L2947">
        <v>500000</v>
      </c>
      <c r="M2947">
        <v>2007</v>
      </c>
      <c r="N2947">
        <v>5.7</v>
      </c>
      <c r="O2947">
        <v>-468063</v>
      </c>
    </row>
    <row r="2948" spans="1:15" x14ac:dyDescent="0.3">
      <c r="A2948" t="s">
        <v>4199</v>
      </c>
      <c r="B2948">
        <v>18</v>
      </c>
      <c r="C2948">
        <v>100</v>
      </c>
      <c r="D2948">
        <v>20186</v>
      </c>
      <c r="E2948" t="s">
        <v>676</v>
      </c>
      <c r="F2948" t="s">
        <v>6441</v>
      </c>
      <c r="G2948" t="s">
        <v>6442</v>
      </c>
      <c r="H2948">
        <v>6025</v>
      </c>
      <c r="I2948">
        <v>15</v>
      </c>
      <c r="J2948" t="s">
        <v>29</v>
      </c>
      <c r="K2948" t="s">
        <v>30</v>
      </c>
      <c r="L2948">
        <v>930000</v>
      </c>
      <c r="M2948">
        <v>2011</v>
      </c>
      <c r="N2948">
        <v>5.7</v>
      </c>
      <c r="O2948">
        <v>-909814</v>
      </c>
    </row>
    <row r="2949" spans="1:15" x14ac:dyDescent="0.3">
      <c r="A2949" t="s">
        <v>4299</v>
      </c>
      <c r="B2949">
        <v>280</v>
      </c>
      <c r="C2949">
        <v>95</v>
      </c>
      <c r="D2949">
        <v>952620</v>
      </c>
      <c r="E2949" t="s">
        <v>626</v>
      </c>
      <c r="F2949" t="s">
        <v>6443</v>
      </c>
      <c r="G2949" t="s">
        <v>6444</v>
      </c>
      <c r="H2949">
        <v>40800</v>
      </c>
      <c r="I2949">
        <v>332</v>
      </c>
      <c r="J2949" t="s">
        <v>29</v>
      </c>
      <c r="K2949" t="s">
        <v>30</v>
      </c>
      <c r="L2949">
        <v>2000000</v>
      </c>
      <c r="M2949">
        <v>2007</v>
      </c>
      <c r="N2949">
        <v>5.7</v>
      </c>
      <c r="O2949">
        <v>-1047380</v>
      </c>
    </row>
    <row r="2950" spans="1:15" x14ac:dyDescent="0.3">
      <c r="A2950" t="s">
        <v>3371</v>
      </c>
      <c r="B2950">
        <v>200</v>
      </c>
      <c r="C2950">
        <v>113</v>
      </c>
      <c r="D2950">
        <v>54540525</v>
      </c>
      <c r="E2950" t="s">
        <v>289</v>
      </c>
      <c r="F2950" t="s">
        <v>44</v>
      </c>
      <c r="G2950" t="s">
        <v>6445</v>
      </c>
      <c r="H2950">
        <v>66579</v>
      </c>
      <c r="I2950">
        <v>134</v>
      </c>
      <c r="J2950" t="s">
        <v>29</v>
      </c>
      <c r="K2950" t="s">
        <v>30</v>
      </c>
      <c r="L2950">
        <v>56000000</v>
      </c>
      <c r="M2950">
        <v>2011</v>
      </c>
      <c r="N2950">
        <v>5.7</v>
      </c>
      <c r="O2950">
        <v>-1459475</v>
      </c>
    </row>
    <row r="2951" spans="1:15" x14ac:dyDescent="0.3">
      <c r="A2951" t="s">
        <v>3989</v>
      </c>
      <c r="B2951">
        <v>46</v>
      </c>
      <c r="C2951">
        <v>101</v>
      </c>
      <c r="D2951">
        <v>14108518</v>
      </c>
      <c r="E2951" t="s">
        <v>699</v>
      </c>
      <c r="F2951" t="s">
        <v>5393</v>
      </c>
      <c r="G2951" t="s">
        <v>6446</v>
      </c>
      <c r="H2951">
        <v>8215</v>
      </c>
      <c r="I2951">
        <v>95</v>
      </c>
      <c r="J2951" t="s">
        <v>29</v>
      </c>
      <c r="K2951" t="s">
        <v>30</v>
      </c>
      <c r="L2951">
        <v>16000000</v>
      </c>
      <c r="M2951">
        <v>2003</v>
      </c>
      <c r="N2951">
        <v>5.7</v>
      </c>
      <c r="O2951">
        <v>-1891482</v>
      </c>
    </row>
    <row r="2952" spans="1:15" x14ac:dyDescent="0.3">
      <c r="A2952" t="s">
        <v>4187</v>
      </c>
      <c r="B2952">
        <v>94</v>
      </c>
      <c r="C2952">
        <v>106</v>
      </c>
      <c r="D2952">
        <v>2436</v>
      </c>
      <c r="E2952" t="s">
        <v>6447</v>
      </c>
      <c r="F2952" t="s">
        <v>6448</v>
      </c>
      <c r="G2952" t="s">
        <v>6449</v>
      </c>
      <c r="H2952">
        <v>344</v>
      </c>
      <c r="I2952">
        <v>19</v>
      </c>
      <c r="J2952" t="s">
        <v>29</v>
      </c>
      <c r="K2952" t="s">
        <v>30</v>
      </c>
      <c r="L2952">
        <v>2000000</v>
      </c>
      <c r="M2952">
        <v>2012</v>
      </c>
      <c r="N2952">
        <v>5.7</v>
      </c>
      <c r="O2952">
        <v>-1997564</v>
      </c>
    </row>
    <row r="2953" spans="1:15" x14ac:dyDescent="0.3">
      <c r="A2953" t="s">
        <v>3492</v>
      </c>
      <c r="B2953">
        <v>37</v>
      </c>
      <c r="C2953">
        <v>85</v>
      </c>
      <c r="D2953">
        <v>12701880</v>
      </c>
      <c r="E2953" t="s">
        <v>316</v>
      </c>
      <c r="F2953" t="s">
        <v>6450</v>
      </c>
      <c r="G2953" t="s">
        <v>6451</v>
      </c>
      <c r="H2953">
        <v>2037</v>
      </c>
      <c r="I2953">
        <v>22</v>
      </c>
      <c r="J2953" t="s">
        <v>29</v>
      </c>
      <c r="K2953" t="s">
        <v>30</v>
      </c>
      <c r="L2953">
        <v>15000000</v>
      </c>
      <c r="M2953">
        <v>2008</v>
      </c>
      <c r="N2953">
        <v>5.7</v>
      </c>
      <c r="O2953">
        <v>-2298120</v>
      </c>
    </row>
    <row r="2954" spans="1:15" x14ac:dyDescent="0.3">
      <c r="A2954" t="s">
        <v>4202</v>
      </c>
      <c r="B2954">
        <v>18</v>
      </c>
      <c r="C2954">
        <v>100</v>
      </c>
      <c r="D2954">
        <v>71904</v>
      </c>
      <c r="E2954" t="s">
        <v>157</v>
      </c>
      <c r="F2954" t="s">
        <v>509</v>
      </c>
      <c r="G2954" t="s">
        <v>6452</v>
      </c>
      <c r="H2954">
        <v>806</v>
      </c>
      <c r="I2954">
        <v>18</v>
      </c>
      <c r="J2954" t="s">
        <v>29</v>
      </c>
      <c r="K2954" t="s">
        <v>30</v>
      </c>
      <c r="L2954">
        <v>2500000</v>
      </c>
      <c r="M2954">
        <v>2006</v>
      </c>
      <c r="N2954">
        <v>5.7</v>
      </c>
      <c r="O2954">
        <v>-2428096</v>
      </c>
    </row>
    <row r="2955" spans="1:15" x14ac:dyDescent="0.3">
      <c r="A2955" t="s">
        <v>528</v>
      </c>
      <c r="B2955">
        <v>107</v>
      </c>
      <c r="C2955">
        <v>94</v>
      </c>
      <c r="D2955">
        <v>15155772</v>
      </c>
      <c r="E2955" t="s">
        <v>699</v>
      </c>
      <c r="F2955" t="s">
        <v>6453</v>
      </c>
      <c r="G2955" t="s">
        <v>6454</v>
      </c>
      <c r="H2955">
        <v>8895</v>
      </c>
      <c r="I2955">
        <v>48</v>
      </c>
      <c r="J2955" t="s">
        <v>29</v>
      </c>
      <c r="K2955" t="s">
        <v>30</v>
      </c>
      <c r="L2955">
        <v>18000000</v>
      </c>
      <c r="M2955">
        <v>2014</v>
      </c>
      <c r="N2955">
        <v>5.7</v>
      </c>
      <c r="O2955">
        <v>-2844228</v>
      </c>
    </row>
    <row r="2956" spans="1:15" x14ac:dyDescent="0.3">
      <c r="A2956" t="s">
        <v>4235</v>
      </c>
      <c r="B2956">
        <v>29</v>
      </c>
      <c r="C2956">
        <v>81</v>
      </c>
      <c r="D2956">
        <v>6982680</v>
      </c>
      <c r="E2956" t="s">
        <v>338</v>
      </c>
      <c r="F2956" t="s">
        <v>2735</v>
      </c>
      <c r="G2956" t="s">
        <v>6455</v>
      </c>
      <c r="H2956">
        <v>6965</v>
      </c>
      <c r="I2956">
        <v>69</v>
      </c>
      <c r="J2956" t="s">
        <v>29</v>
      </c>
      <c r="K2956" t="s">
        <v>30</v>
      </c>
      <c r="L2956">
        <v>10000000</v>
      </c>
      <c r="M2956">
        <v>2000</v>
      </c>
      <c r="N2956">
        <v>5.7</v>
      </c>
      <c r="O2956">
        <v>-3017320</v>
      </c>
    </row>
    <row r="2957" spans="1:15" x14ac:dyDescent="0.3">
      <c r="A2957" t="s">
        <v>1042</v>
      </c>
      <c r="B2957">
        <v>440</v>
      </c>
      <c r="C2957">
        <v>90</v>
      </c>
      <c r="D2957">
        <v>778565</v>
      </c>
      <c r="E2957" t="s">
        <v>26</v>
      </c>
      <c r="F2957" t="s">
        <v>921</v>
      </c>
      <c r="G2957" t="s">
        <v>6456</v>
      </c>
      <c r="H2957">
        <v>83234</v>
      </c>
      <c r="I2957">
        <v>475</v>
      </c>
      <c r="J2957" t="s">
        <v>29</v>
      </c>
      <c r="K2957" t="s">
        <v>371</v>
      </c>
      <c r="L2957">
        <v>4800000</v>
      </c>
      <c r="M2957">
        <v>2013</v>
      </c>
      <c r="N2957">
        <v>5.7</v>
      </c>
      <c r="O2957">
        <v>-4021435</v>
      </c>
    </row>
    <row r="2958" spans="1:15" x14ac:dyDescent="0.3">
      <c r="A2958" t="s">
        <v>725</v>
      </c>
      <c r="B2958">
        <v>267</v>
      </c>
      <c r="C2958">
        <v>138</v>
      </c>
      <c r="D2958">
        <v>132122995</v>
      </c>
      <c r="E2958" t="s">
        <v>105</v>
      </c>
      <c r="F2958" t="s">
        <v>6457</v>
      </c>
      <c r="G2958" t="s">
        <v>6458</v>
      </c>
      <c r="H2958">
        <v>212106</v>
      </c>
      <c r="I2958">
        <v>1445</v>
      </c>
      <c r="J2958" t="s">
        <v>29</v>
      </c>
      <c r="K2958" t="s">
        <v>30</v>
      </c>
      <c r="L2958">
        <v>137000000</v>
      </c>
      <c r="M2958">
        <v>2003</v>
      </c>
      <c r="N2958">
        <v>5.7</v>
      </c>
      <c r="O2958">
        <v>-4877005</v>
      </c>
    </row>
    <row r="2959" spans="1:15" x14ac:dyDescent="0.3">
      <c r="A2959" t="s">
        <v>4227</v>
      </c>
      <c r="B2959">
        <v>16</v>
      </c>
      <c r="C2959">
        <v>90</v>
      </c>
      <c r="D2959">
        <v>399611</v>
      </c>
      <c r="E2959" t="s">
        <v>379</v>
      </c>
      <c r="F2959" t="s">
        <v>2291</v>
      </c>
      <c r="G2959" t="s">
        <v>6459</v>
      </c>
      <c r="H2959">
        <v>1245</v>
      </c>
      <c r="I2959">
        <v>29</v>
      </c>
      <c r="J2959" t="s">
        <v>29</v>
      </c>
      <c r="K2959" t="s">
        <v>30</v>
      </c>
      <c r="L2959">
        <v>6000000</v>
      </c>
      <c r="M2959">
        <v>2010</v>
      </c>
      <c r="N2959">
        <v>5.7</v>
      </c>
      <c r="O2959">
        <v>-5600389</v>
      </c>
    </row>
    <row r="2960" spans="1:15" x14ac:dyDescent="0.3">
      <c r="A2960" t="s">
        <v>4761</v>
      </c>
      <c r="B2960">
        <v>95</v>
      </c>
      <c r="C2960">
        <v>110</v>
      </c>
      <c r="D2960">
        <v>33927476</v>
      </c>
      <c r="E2960" t="s">
        <v>2651</v>
      </c>
      <c r="F2960" t="s">
        <v>6460</v>
      </c>
      <c r="G2960" t="s">
        <v>6461</v>
      </c>
      <c r="H2960">
        <v>19176</v>
      </c>
      <c r="I2960">
        <v>165</v>
      </c>
      <c r="J2960" t="s">
        <v>29</v>
      </c>
      <c r="K2960" t="s">
        <v>200</v>
      </c>
      <c r="L2960">
        <v>40000000</v>
      </c>
      <c r="M2960">
        <v>1997</v>
      </c>
      <c r="N2960">
        <v>5.7</v>
      </c>
      <c r="O2960">
        <v>-6072524</v>
      </c>
    </row>
    <row r="2961" spans="1:15" x14ac:dyDescent="0.3">
      <c r="A2961" t="s">
        <v>4263</v>
      </c>
      <c r="B2961">
        <v>146</v>
      </c>
      <c r="C2961">
        <v>102</v>
      </c>
      <c r="D2961">
        <v>32853640</v>
      </c>
      <c r="E2961" t="s">
        <v>73</v>
      </c>
      <c r="F2961" t="s">
        <v>5840</v>
      </c>
      <c r="G2961" t="s">
        <v>6462</v>
      </c>
      <c r="H2961">
        <v>50199</v>
      </c>
      <c r="I2961">
        <v>101</v>
      </c>
      <c r="J2961" t="s">
        <v>29</v>
      </c>
      <c r="K2961" t="s">
        <v>30</v>
      </c>
      <c r="L2961">
        <v>40000000</v>
      </c>
      <c r="M2961">
        <v>2008</v>
      </c>
      <c r="N2961">
        <v>5.7</v>
      </c>
      <c r="O2961">
        <v>-7146360</v>
      </c>
    </row>
    <row r="2962" spans="1:15" x14ac:dyDescent="0.3">
      <c r="A2962" t="s">
        <v>4529</v>
      </c>
      <c r="B2962">
        <v>100</v>
      </c>
      <c r="C2962">
        <v>103</v>
      </c>
      <c r="D2962">
        <v>1530535</v>
      </c>
      <c r="E2962" t="s">
        <v>699</v>
      </c>
      <c r="F2962" t="s">
        <v>552</v>
      </c>
      <c r="G2962" t="s">
        <v>6463</v>
      </c>
      <c r="H2962">
        <v>7833</v>
      </c>
      <c r="I2962">
        <v>63</v>
      </c>
      <c r="J2962" t="s">
        <v>29</v>
      </c>
      <c r="K2962" t="s">
        <v>30</v>
      </c>
      <c r="L2962">
        <v>9000000</v>
      </c>
      <c r="M2962">
        <v>2005</v>
      </c>
      <c r="N2962">
        <v>5.7</v>
      </c>
      <c r="O2962">
        <v>-7469465</v>
      </c>
    </row>
    <row r="2963" spans="1:15" x14ac:dyDescent="0.3">
      <c r="A2963" t="s">
        <v>4583</v>
      </c>
      <c r="B2963">
        <v>177</v>
      </c>
      <c r="C2963">
        <v>100</v>
      </c>
      <c r="D2963">
        <v>20285518</v>
      </c>
      <c r="E2963" t="s">
        <v>39</v>
      </c>
      <c r="F2963" t="s">
        <v>2075</v>
      </c>
      <c r="G2963" t="s">
        <v>6464</v>
      </c>
      <c r="H2963">
        <v>32103</v>
      </c>
      <c r="I2963">
        <v>112</v>
      </c>
      <c r="J2963" t="s">
        <v>29</v>
      </c>
      <c r="K2963" t="s">
        <v>241</v>
      </c>
      <c r="L2963">
        <v>28000000</v>
      </c>
      <c r="M2963">
        <v>2014</v>
      </c>
      <c r="N2963">
        <v>5.7</v>
      </c>
      <c r="O2963">
        <v>-7714482</v>
      </c>
    </row>
    <row r="2964" spans="1:15" x14ac:dyDescent="0.3">
      <c r="A2964" t="s">
        <v>4195</v>
      </c>
      <c r="B2964">
        <v>49</v>
      </c>
      <c r="C2964">
        <v>101</v>
      </c>
      <c r="D2964">
        <v>1631839</v>
      </c>
      <c r="E2964" t="s">
        <v>4570</v>
      </c>
      <c r="F2964" t="s">
        <v>61</v>
      </c>
      <c r="G2964" t="s">
        <v>6465</v>
      </c>
      <c r="H2964">
        <v>5936</v>
      </c>
      <c r="I2964">
        <v>91</v>
      </c>
      <c r="J2964" t="s">
        <v>29</v>
      </c>
      <c r="K2964" t="s">
        <v>30</v>
      </c>
      <c r="L2964">
        <v>10000000</v>
      </c>
      <c r="M2964">
        <v>2000</v>
      </c>
      <c r="N2964">
        <v>5.7</v>
      </c>
      <c r="O2964">
        <v>-8368161</v>
      </c>
    </row>
    <row r="2965" spans="1:15" x14ac:dyDescent="0.3">
      <c r="A2965" t="s">
        <v>2085</v>
      </c>
      <c r="B2965">
        <v>38</v>
      </c>
      <c r="C2965">
        <v>95</v>
      </c>
      <c r="D2965">
        <v>13555988</v>
      </c>
      <c r="E2965" t="s">
        <v>4023</v>
      </c>
      <c r="F2965" t="s">
        <v>1943</v>
      </c>
      <c r="G2965" t="s">
        <v>6466</v>
      </c>
      <c r="H2965">
        <v>7242</v>
      </c>
      <c r="I2965">
        <v>38</v>
      </c>
      <c r="J2965" t="s">
        <v>29</v>
      </c>
      <c r="K2965" t="s">
        <v>227</v>
      </c>
      <c r="L2965">
        <v>22000000</v>
      </c>
      <c r="M2965">
        <v>2000</v>
      </c>
      <c r="N2965">
        <v>5.7</v>
      </c>
      <c r="O2965">
        <v>-8444012</v>
      </c>
    </row>
    <row r="2966" spans="1:15" x14ac:dyDescent="0.3">
      <c r="A2966" t="s">
        <v>1713</v>
      </c>
      <c r="B2966">
        <v>23</v>
      </c>
      <c r="C2966">
        <v>93</v>
      </c>
      <c r="D2966">
        <v>30400000</v>
      </c>
      <c r="E2966" t="s">
        <v>676</v>
      </c>
      <c r="F2966" t="s">
        <v>6467</v>
      </c>
      <c r="G2966" t="s">
        <v>6468</v>
      </c>
      <c r="H2966">
        <v>17810</v>
      </c>
      <c r="I2966">
        <v>73</v>
      </c>
      <c r="J2966" t="s">
        <v>29</v>
      </c>
      <c r="K2966" t="s">
        <v>30</v>
      </c>
      <c r="L2966">
        <v>39000000</v>
      </c>
      <c r="M2966">
        <v>1996</v>
      </c>
      <c r="N2966">
        <v>5.7</v>
      </c>
      <c r="O2966">
        <v>-8600000</v>
      </c>
    </row>
    <row r="2967" spans="1:15" x14ac:dyDescent="0.3">
      <c r="A2967" t="s">
        <v>4222</v>
      </c>
      <c r="B2967">
        <v>66</v>
      </c>
      <c r="C2967">
        <v>96</v>
      </c>
      <c r="D2967">
        <v>162</v>
      </c>
      <c r="E2967" t="s">
        <v>1576</v>
      </c>
      <c r="F2967" t="s">
        <v>6469</v>
      </c>
      <c r="G2967" t="s">
        <v>6470</v>
      </c>
      <c r="H2967">
        <v>5228</v>
      </c>
      <c r="I2967">
        <v>38</v>
      </c>
      <c r="J2967" t="s">
        <v>29</v>
      </c>
      <c r="K2967" t="s">
        <v>3042</v>
      </c>
      <c r="L2967">
        <v>9000000</v>
      </c>
      <c r="M2967">
        <v>2014</v>
      </c>
      <c r="N2967">
        <v>5.7</v>
      </c>
      <c r="O2967">
        <v>-8999838</v>
      </c>
    </row>
    <row r="2968" spans="1:15" x14ac:dyDescent="0.3">
      <c r="A2968" t="s">
        <v>4230</v>
      </c>
      <c r="B2968">
        <v>84</v>
      </c>
      <c r="C2968">
        <v>87</v>
      </c>
      <c r="D2968">
        <v>53715611</v>
      </c>
      <c r="E2968" t="s">
        <v>5091</v>
      </c>
      <c r="F2968" t="s">
        <v>503</v>
      </c>
      <c r="G2968" t="s">
        <v>6471</v>
      </c>
      <c r="H2968">
        <v>92106</v>
      </c>
      <c r="I2968">
        <v>171</v>
      </c>
      <c r="J2968" t="s">
        <v>29</v>
      </c>
      <c r="K2968" t="s">
        <v>30</v>
      </c>
      <c r="L2968">
        <v>63000000</v>
      </c>
      <c r="M2968">
        <v>1988</v>
      </c>
      <c r="N2968">
        <v>5.7</v>
      </c>
      <c r="O2968">
        <v>-9284389</v>
      </c>
    </row>
    <row r="2969" spans="1:15" x14ac:dyDescent="0.3">
      <c r="A2969" t="s">
        <v>4181</v>
      </c>
      <c r="B2969">
        <v>79</v>
      </c>
      <c r="C2969">
        <v>107</v>
      </c>
      <c r="D2969">
        <v>578527</v>
      </c>
      <c r="E2969" t="s">
        <v>2515</v>
      </c>
      <c r="F2969" t="s">
        <v>6472</v>
      </c>
      <c r="G2969" t="s">
        <v>6473</v>
      </c>
      <c r="H2969">
        <v>20008</v>
      </c>
      <c r="I2969">
        <v>112</v>
      </c>
      <c r="J2969" t="s">
        <v>29</v>
      </c>
      <c r="K2969" t="s">
        <v>30</v>
      </c>
      <c r="L2969">
        <v>10000000</v>
      </c>
      <c r="M2969">
        <v>2008</v>
      </c>
      <c r="N2969">
        <v>5.7</v>
      </c>
      <c r="O2969">
        <v>-9421473</v>
      </c>
    </row>
    <row r="2970" spans="1:15" x14ac:dyDescent="0.3">
      <c r="A2970" t="s">
        <v>4832</v>
      </c>
      <c r="B2970">
        <v>110</v>
      </c>
      <c r="C2970">
        <v>116</v>
      </c>
      <c r="D2970">
        <v>30199105</v>
      </c>
      <c r="E2970" t="s">
        <v>2374</v>
      </c>
      <c r="F2970" t="s">
        <v>249</v>
      </c>
      <c r="G2970" t="s">
        <v>6474</v>
      </c>
      <c r="H2970">
        <v>25346</v>
      </c>
      <c r="I2970">
        <v>167</v>
      </c>
      <c r="J2970" t="s">
        <v>29</v>
      </c>
      <c r="K2970" t="s">
        <v>30</v>
      </c>
      <c r="L2970">
        <v>40000000</v>
      </c>
      <c r="M2970">
        <v>2000</v>
      </c>
      <c r="N2970">
        <v>5.7</v>
      </c>
      <c r="O2970">
        <v>-9800895</v>
      </c>
    </row>
    <row r="2971" spans="1:15" x14ac:dyDescent="0.3">
      <c r="A2971" t="s">
        <v>2373</v>
      </c>
      <c r="B2971">
        <v>126</v>
      </c>
      <c r="C2971">
        <v>124</v>
      </c>
      <c r="D2971">
        <v>23360779</v>
      </c>
      <c r="E2971" t="s">
        <v>6475</v>
      </c>
      <c r="F2971" t="s">
        <v>2217</v>
      </c>
      <c r="G2971" t="s">
        <v>6476</v>
      </c>
      <c r="H2971">
        <v>31113</v>
      </c>
      <c r="I2971">
        <v>212</v>
      </c>
      <c r="J2971" t="s">
        <v>29</v>
      </c>
      <c r="K2971" t="s">
        <v>30</v>
      </c>
      <c r="L2971">
        <v>34000000</v>
      </c>
      <c r="M2971">
        <v>2000</v>
      </c>
      <c r="N2971">
        <v>5.7</v>
      </c>
      <c r="O2971">
        <v>-10639221</v>
      </c>
    </row>
    <row r="2972" spans="1:15" x14ac:dyDescent="0.3">
      <c r="A2972" t="s">
        <v>3708</v>
      </c>
      <c r="B2972">
        <v>107</v>
      </c>
      <c r="C2972">
        <v>88</v>
      </c>
      <c r="D2972">
        <v>15988876</v>
      </c>
      <c r="E2972" t="s">
        <v>1576</v>
      </c>
      <c r="F2972" t="s">
        <v>5988</v>
      </c>
      <c r="G2972" t="s">
        <v>6477</v>
      </c>
      <c r="H2972">
        <v>26236</v>
      </c>
      <c r="I2972">
        <v>110</v>
      </c>
      <c r="J2972" t="s">
        <v>29</v>
      </c>
      <c r="K2972" t="s">
        <v>30</v>
      </c>
      <c r="L2972">
        <v>27000000</v>
      </c>
      <c r="M2972">
        <v>2009</v>
      </c>
      <c r="N2972">
        <v>5.7</v>
      </c>
      <c r="O2972">
        <v>-11011124</v>
      </c>
    </row>
    <row r="2973" spans="1:15" x14ac:dyDescent="0.3">
      <c r="A2973" t="s">
        <v>867</v>
      </c>
      <c r="B2973">
        <v>20</v>
      </c>
      <c r="C2973">
        <v>139</v>
      </c>
      <c r="D2973">
        <v>2474000</v>
      </c>
      <c r="E2973" t="s">
        <v>655</v>
      </c>
      <c r="F2973" t="s">
        <v>6478</v>
      </c>
      <c r="G2973" t="s">
        <v>6479</v>
      </c>
      <c r="H2973">
        <v>2427</v>
      </c>
      <c r="I2973">
        <v>27</v>
      </c>
      <c r="J2973" t="s">
        <v>29</v>
      </c>
      <c r="K2973" t="s">
        <v>241</v>
      </c>
      <c r="L2973">
        <v>14000000</v>
      </c>
      <c r="M2973">
        <v>1995</v>
      </c>
      <c r="N2973">
        <v>5.7</v>
      </c>
      <c r="O2973">
        <v>-11526000</v>
      </c>
    </row>
    <row r="2974" spans="1:15" x14ac:dyDescent="0.3">
      <c r="A2974" t="s">
        <v>3930</v>
      </c>
      <c r="B2974">
        <v>190</v>
      </c>
      <c r="C2974">
        <v>99</v>
      </c>
      <c r="D2974">
        <v>25117498</v>
      </c>
      <c r="E2974" t="s">
        <v>840</v>
      </c>
      <c r="F2974" t="s">
        <v>2697</v>
      </c>
      <c r="G2974" t="s">
        <v>6480</v>
      </c>
      <c r="H2974">
        <v>37412</v>
      </c>
      <c r="I2974">
        <v>178</v>
      </c>
      <c r="J2974" t="s">
        <v>29</v>
      </c>
      <c r="K2974" t="s">
        <v>30</v>
      </c>
      <c r="L2974">
        <v>40000000</v>
      </c>
      <c r="M2974">
        <v>2007</v>
      </c>
      <c r="N2974">
        <v>5.7</v>
      </c>
      <c r="O2974">
        <v>-14882502</v>
      </c>
    </row>
    <row r="2975" spans="1:15" x14ac:dyDescent="0.3">
      <c r="A2975" t="s">
        <v>4761</v>
      </c>
      <c r="B2975">
        <v>174</v>
      </c>
      <c r="C2975">
        <v>121</v>
      </c>
      <c r="D2975">
        <v>66862068</v>
      </c>
      <c r="E2975" t="s">
        <v>6481</v>
      </c>
      <c r="F2975" t="s">
        <v>791</v>
      </c>
      <c r="G2975" t="s">
        <v>6482</v>
      </c>
      <c r="H2975">
        <v>89509</v>
      </c>
      <c r="I2975">
        <v>524</v>
      </c>
      <c r="J2975" t="s">
        <v>29</v>
      </c>
      <c r="K2975" t="s">
        <v>30</v>
      </c>
      <c r="L2975">
        <v>83000000</v>
      </c>
      <c r="M2975">
        <v>1999</v>
      </c>
      <c r="N2975">
        <v>5.7</v>
      </c>
      <c r="O2975">
        <v>-16137932</v>
      </c>
    </row>
    <row r="2976" spans="1:15" x14ac:dyDescent="0.3">
      <c r="A2976" t="s">
        <v>4225</v>
      </c>
      <c r="B2976">
        <v>10</v>
      </c>
      <c r="C2976">
        <v>92</v>
      </c>
      <c r="D2976">
        <v>2119994</v>
      </c>
      <c r="E2976" t="s">
        <v>6483</v>
      </c>
      <c r="F2976" t="s">
        <v>6484</v>
      </c>
      <c r="G2976" t="s">
        <v>6485</v>
      </c>
      <c r="H2976">
        <v>1153</v>
      </c>
      <c r="I2976">
        <v>15</v>
      </c>
      <c r="J2976" t="s">
        <v>29</v>
      </c>
      <c r="K2976" t="s">
        <v>30</v>
      </c>
      <c r="L2976">
        <v>19000000</v>
      </c>
      <c r="M2976">
        <v>1993</v>
      </c>
      <c r="N2976">
        <v>5.7</v>
      </c>
      <c r="O2976">
        <v>-16880006</v>
      </c>
    </row>
    <row r="2977" spans="1:15" x14ac:dyDescent="0.3">
      <c r="A2977" t="s">
        <v>2775</v>
      </c>
      <c r="B2977">
        <v>13</v>
      </c>
      <c r="C2977">
        <v>115</v>
      </c>
      <c r="D2977">
        <v>14587732</v>
      </c>
      <c r="E2977" t="s">
        <v>2017</v>
      </c>
      <c r="F2977" t="s">
        <v>6486</v>
      </c>
      <c r="G2977" t="s">
        <v>6487</v>
      </c>
      <c r="H2977">
        <v>4795</v>
      </c>
      <c r="I2977">
        <v>39</v>
      </c>
      <c r="J2977" t="s">
        <v>29</v>
      </c>
      <c r="K2977" t="s">
        <v>30</v>
      </c>
      <c r="L2977">
        <v>35000000</v>
      </c>
      <c r="M2977">
        <v>1991</v>
      </c>
      <c r="N2977">
        <v>5.7</v>
      </c>
      <c r="O2977">
        <v>-20412268</v>
      </c>
    </row>
    <row r="2978" spans="1:15" x14ac:dyDescent="0.3">
      <c r="A2978" t="s">
        <v>1140</v>
      </c>
      <c r="B2978">
        <v>180</v>
      </c>
      <c r="C2978">
        <v>119</v>
      </c>
      <c r="D2978">
        <v>73209340</v>
      </c>
      <c r="E2978" t="s">
        <v>4075</v>
      </c>
      <c r="F2978" t="s">
        <v>6488</v>
      </c>
      <c r="G2978" t="s">
        <v>6489</v>
      </c>
      <c r="H2978">
        <v>101834</v>
      </c>
      <c r="I2978">
        <v>628</v>
      </c>
      <c r="J2978" t="s">
        <v>29</v>
      </c>
      <c r="K2978" t="s">
        <v>30</v>
      </c>
      <c r="L2978">
        <v>95000000</v>
      </c>
      <c r="M2978">
        <v>2000</v>
      </c>
      <c r="N2978">
        <v>5.7</v>
      </c>
      <c r="O2978">
        <v>-21790660</v>
      </c>
    </row>
    <row r="2979" spans="1:15" x14ac:dyDescent="0.3">
      <c r="A2979" t="s">
        <v>664</v>
      </c>
      <c r="B2979">
        <v>135</v>
      </c>
      <c r="C2979">
        <v>105</v>
      </c>
      <c r="D2979">
        <v>13101142</v>
      </c>
      <c r="E2979" t="s">
        <v>5520</v>
      </c>
      <c r="F2979" t="s">
        <v>400</v>
      </c>
      <c r="G2979" t="s">
        <v>6490</v>
      </c>
      <c r="H2979">
        <v>23916</v>
      </c>
      <c r="I2979">
        <v>50</v>
      </c>
      <c r="J2979" t="s">
        <v>29</v>
      </c>
      <c r="K2979" t="s">
        <v>30</v>
      </c>
      <c r="L2979">
        <v>35000000</v>
      </c>
      <c r="M2979">
        <v>2012</v>
      </c>
      <c r="N2979">
        <v>5.7</v>
      </c>
      <c r="O2979">
        <v>-21898858</v>
      </c>
    </row>
    <row r="2980" spans="1:15" x14ac:dyDescent="0.3">
      <c r="A2980" t="s">
        <v>648</v>
      </c>
      <c r="B2980">
        <v>137</v>
      </c>
      <c r="C2980">
        <v>104</v>
      </c>
      <c r="D2980">
        <v>1089365</v>
      </c>
      <c r="E2980" t="s">
        <v>73</v>
      </c>
      <c r="F2980" t="s">
        <v>44</v>
      </c>
      <c r="G2980" t="s">
        <v>6491</v>
      </c>
      <c r="H2980">
        <v>23767</v>
      </c>
      <c r="I2980">
        <v>111</v>
      </c>
      <c r="J2980" t="s">
        <v>29</v>
      </c>
      <c r="K2980" t="s">
        <v>30</v>
      </c>
      <c r="L2980">
        <v>25000000</v>
      </c>
      <c r="M2980">
        <v>2008</v>
      </c>
      <c r="N2980">
        <v>5.7</v>
      </c>
      <c r="O2980">
        <v>-23910635</v>
      </c>
    </row>
    <row r="2981" spans="1:15" x14ac:dyDescent="0.3">
      <c r="A2981" t="s">
        <v>1226</v>
      </c>
      <c r="B2981">
        <v>233</v>
      </c>
      <c r="C2981">
        <v>109</v>
      </c>
      <c r="D2981">
        <v>10499968</v>
      </c>
      <c r="E2981" t="s">
        <v>39</v>
      </c>
      <c r="F2981" t="s">
        <v>6492</v>
      </c>
      <c r="G2981" t="s">
        <v>6493</v>
      </c>
      <c r="H2981">
        <v>47498</v>
      </c>
      <c r="I2981">
        <v>212</v>
      </c>
      <c r="J2981" t="s">
        <v>29</v>
      </c>
      <c r="K2981" t="s">
        <v>30</v>
      </c>
      <c r="L2981">
        <v>35000000</v>
      </c>
      <c r="M2981">
        <v>2014</v>
      </c>
      <c r="N2981">
        <v>5.7</v>
      </c>
      <c r="O2981">
        <v>-24500032</v>
      </c>
    </row>
    <row r="2982" spans="1:15" x14ac:dyDescent="0.3">
      <c r="A2982" t="s">
        <v>1226</v>
      </c>
      <c r="B2982">
        <v>233</v>
      </c>
      <c r="C2982">
        <v>109</v>
      </c>
      <c r="D2982">
        <v>10499968</v>
      </c>
      <c r="E2982" t="s">
        <v>39</v>
      </c>
      <c r="F2982" t="s">
        <v>6492</v>
      </c>
      <c r="G2982" t="s">
        <v>6493</v>
      </c>
      <c r="H2982">
        <v>47502</v>
      </c>
      <c r="I2982">
        <v>212</v>
      </c>
      <c r="J2982" t="s">
        <v>29</v>
      </c>
      <c r="K2982" t="s">
        <v>30</v>
      </c>
      <c r="L2982">
        <v>35000000</v>
      </c>
      <c r="M2982">
        <v>2014</v>
      </c>
      <c r="N2982">
        <v>5.7</v>
      </c>
      <c r="O2982">
        <v>-24500032</v>
      </c>
    </row>
    <row r="2983" spans="1:15" x14ac:dyDescent="0.3">
      <c r="A2983" t="s">
        <v>451</v>
      </c>
      <c r="B2983">
        <v>104</v>
      </c>
      <c r="C2983">
        <v>101</v>
      </c>
      <c r="D2983">
        <v>25407250</v>
      </c>
      <c r="E2983" t="s">
        <v>86</v>
      </c>
      <c r="F2983" t="s">
        <v>478</v>
      </c>
      <c r="G2983" t="s">
        <v>6494</v>
      </c>
      <c r="H2983">
        <v>54021</v>
      </c>
      <c r="I2983">
        <v>227</v>
      </c>
      <c r="J2983" t="s">
        <v>29</v>
      </c>
      <c r="K2983" t="s">
        <v>30</v>
      </c>
      <c r="L2983">
        <v>50000000</v>
      </c>
      <c r="M2983">
        <v>1996</v>
      </c>
      <c r="N2983">
        <v>5.7</v>
      </c>
      <c r="O2983">
        <v>-24592750</v>
      </c>
    </row>
    <row r="2984" spans="1:15" x14ac:dyDescent="0.3">
      <c r="A2984" t="s">
        <v>780</v>
      </c>
      <c r="B2984">
        <v>49</v>
      </c>
      <c r="C2984">
        <v>117</v>
      </c>
      <c r="D2984">
        <v>134904</v>
      </c>
      <c r="E2984" t="s">
        <v>2063</v>
      </c>
      <c r="F2984" t="s">
        <v>6495</v>
      </c>
      <c r="G2984" t="s">
        <v>6496</v>
      </c>
      <c r="H2984">
        <v>2395</v>
      </c>
      <c r="I2984">
        <v>17</v>
      </c>
      <c r="J2984" t="s">
        <v>29</v>
      </c>
      <c r="K2984" t="s">
        <v>30</v>
      </c>
      <c r="L2984">
        <v>25000000</v>
      </c>
      <c r="M2984">
        <v>2010</v>
      </c>
      <c r="N2984">
        <v>5.7</v>
      </c>
      <c r="O2984">
        <v>-24865096</v>
      </c>
    </row>
    <row r="2985" spans="1:15" x14ac:dyDescent="0.3">
      <c r="A2985" t="s">
        <v>4531</v>
      </c>
      <c r="B2985">
        <v>225</v>
      </c>
      <c r="C2985">
        <v>87</v>
      </c>
      <c r="D2985">
        <v>29136626</v>
      </c>
      <c r="E2985" t="s">
        <v>4869</v>
      </c>
      <c r="F2985" t="s">
        <v>6497</v>
      </c>
      <c r="G2985" t="s">
        <v>6498</v>
      </c>
      <c r="H2985">
        <v>97089</v>
      </c>
      <c r="I2985">
        <v>233</v>
      </c>
      <c r="J2985" t="s">
        <v>29</v>
      </c>
      <c r="K2985" t="s">
        <v>30</v>
      </c>
      <c r="L2985">
        <v>60000000</v>
      </c>
      <c r="M2985">
        <v>2011</v>
      </c>
      <c r="N2985">
        <v>5.7</v>
      </c>
      <c r="O2985">
        <v>-30863374</v>
      </c>
    </row>
    <row r="2986" spans="1:15" x14ac:dyDescent="0.3">
      <c r="A2986" t="s">
        <v>4192</v>
      </c>
      <c r="B2986">
        <v>265</v>
      </c>
      <c r="C2986">
        <v>102</v>
      </c>
      <c r="D2986">
        <v>34350553</v>
      </c>
      <c r="E2986" t="s">
        <v>3179</v>
      </c>
      <c r="F2986" t="s">
        <v>3150</v>
      </c>
      <c r="G2986" t="s">
        <v>6499</v>
      </c>
      <c r="H2986">
        <v>104066</v>
      </c>
      <c r="I2986">
        <v>207</v>
      </c>
      <c r="J2986" t="s">
        <v>29</v>
      </c>
      <c r="K2986" t="s">
        <v>30</v>
      </c>
      <c r="L2986">
        <v>68000000</v>
      </c>
      <c r="M2986">
        <v>2012</v>
      </c>
      <c r="N2986">
        <v>5.7</v>
      </c>
      <c r="O2986">
        <v>-33649447</v>
      </c>
    </row>
    <row r="2987" spans="1:15" x14ac:dyDescent="0.3">
      <c r="A2987" t="s">
        <v>4192</v>
      </c>
      <c r="B2987">
        <v>265</v>
      </c>
      <c r="C2987">
        <v>102</v>
      </c>
      <c r="D2987">
        <v>34350553</v>
      </c>
      <c r="E2987" t="s">
        <v>3179</v>
      </c>
      <c r="F2987" t="s">
        <v>3150</v>
      </c>
      <c r="G2987" t="s">
        <v>6499</v>
      </c>
      <c r="H2987">
        <v>104072</v>
      </c>
      <c r="I2987">
        <v>207</v>
      </c>
      <c r="J2987" t="s">
        <v>29</v>
      </c>
      <c r="K2987" t="s">
        <v>30</v>
      </c>
      <c r="L2987">
        <v>68000000</v>
      </c>
      <c r="M2987">
        <v>2012</v>
      </c>
      <c r="N2987">
        <v>5.7</v>
      </c>
      <c r="O2987">
        <v>-33649447</v>
      </c>
    </row>
    <row r="2988" spans="1:15" x14ac:dyDescent="0.3">
      <c r="A2988" t="s">
        <v>4435</v>
      </c>
      <c r="B2988">
        <v>279</v>
      </c>
      <c r="C2988">
        <v>92</v>
      </c>
      <c r="D2988">
        <v>9483821</v>
      </c>
      <c r="E2988" t="s">
        <v>175</v>
      </c>
      <c r="F2988" t="s">
        <v>503</v>
      </c>
      <c r="G2988" t="s">
        <v>6500</v>
      </c>
      <c r="H2988">
        <v>39247</v>
      </c>
      <c r="I2988">
        <v>131</v>
      </c>
      <c r="J2988" t="s">
        <v>29</v>
      </c>
      <c r="K2988" t="s">
        <v>30</v>
      </c>
      <c r="L2988">
        <v>55000000</v>
      </c>
      <c r="M2988">
        <v>2012</v>
      </c>
      <c r="N2988">
        <v>5.7</v>
      </c>
      <c r="O2988">
        <v>-45516179</v>
      </c>
    </row>
    <row r="2989" spans="1:15" x14ac:dyDescent="0.3">
      <c r="A2989" t="s">
        <v>4189</v>
      </c>
      <c r="B2989">
        <v>145</v>
      </c>
      <c r="C2989">
        <v>106</v>
      </c>
      <c r="D2989">
        <v>17473245</v>
      </c>
      <c r="E2989" t="s">
        <v>672</v>
      </c>
      <c r="F2989" t="s">
        <v>6501</v>
      </c>
      <c r="G2989" t="s">
        <v>6502</v>
      </c>
      <c r="H2989">
        <v>47612</v>
      </c>
      <c r="I2989">
        <v>348</v>
      </c>
      <c r="J2989" t="s">
        <v>29</v>
      </c>
      <c r="K2989" t="s">
        <v>30</v>
      </c>
      <c r="L2989">
        <v>70000000</v>
      </c>
      <c r="M2989">
        <v>2000</v>
      </c>
      <c r="N2989">
        <v>5.7</v>
      </c>
      <c r="O2989">
        <v>-52526755</v>
      </c>
    </row>
    <row r="2990" spans="1:15" x14ac:dyDescent="0.3">
      <c r="A2990" t="s">
        <v>4278</v>
      </c>
      <c r="B2990">
        <v>60</v>
      </c>
      <c r="C2990">
        <v>100</v>
      </c>
      <c r="D2990">
        <v>17218080</v>
      </c>
      <c r="E2990" t="s">
        <v>2411</v>
      </c>
      <c r="F2990" t="s">
        <v>55</v>
      </c>
      <c r="G2990" t="s">
        <v>6503</v>
      </c>
      <c r="H2990">
        <v>43376</v>
      </c>
      <c r="I2990">
        <v>249</v>
      </c>
      <c r="J2990" t="s">
        <v>29</v>
      </c>
      <c r="K2990" t="s">
        <v>30</v>
      </c>
      <c r="L2990">
        <v>70000000</v>
      </c>
      <c r="M2990">
        <v>1991</v>
      </c>
      <c r="N2990">
        <v>5.7</v>
      </c>
      <c r="O2990">
        <v>-52781920</v>
      </c>
    </row>
    <row r="2991" spans="1:15" x14ac:dyDescent="0.3">
      <c r="A2991" t="s">
        <v>2446</v>
      </c>
      <c r="B2991">
        <v>101</v>
      </c>
      <c r="C2991">
        <v>91</v>
      </c>
      <c r="D2991">
        <v>20950820</v>
      </c>
      <c r="E2991" t="s">
        <v>4049</v>
      </c>
      <c r="F2991" t="s">
        <v>1802</v>
      </c>
      <c r="G2991" t="s">
        <v>6504</v>
      </c>
      <c r="H2991">
        <v>24183</v>
      </c>
      <c r="I2991">
        <v>160</v>
      </c>
      <c r="J2991" t="s">
        <v>29</v>
      </c>
      <c r="K2991" t="s">
        <v>227</v>
      </c>
      <c r="L2991">
        <v>80000000</v>
      </c>
      <c r="M2991">
        <v>2003</v>
      </c>
      <c r="N2991">
        <v>5.7</v>
      </c>
      <c r="O2991">
        <v>-59049180</v>
      </c>
    </row>
    <row r="2992" spans="1:15" x14ac:dyDescent="0.3">
      <c r="A2992" t="s">
        <v>3198</v>
      </c>
      <c r="B2992">
        <v>57</v>
      </c>
      <c r="C2992">
        <v>95</v>
      </c>
      <c r="D2992">
        <v>128769345</v>
      </c>
      <c r="E2992" t="s">
        <v>6056</v>
      </c>
      <c r="F2992" t="s">
        <v>1754</v>
      </c>
      <c r="G2992" t="s">
        <v>6505</v>
      </c>
      <c r="H2992">
        <v>86556</v>
      </c>
      <c r="I2992">
        <v>99</v>
      </c>
      <c r="J2992" t="s">
        <v>29</v>
      </c>
      <c r="K2992" t="s">
        <v>30</v>
      </c>
      <c r="L2992">
        <v>54000000</v>
      </c>
      <c r="M2992">
        <v>1996</v>
      </c>
      <c r="N2992">
        <v>5.6</v>
      </c>
      <c r="O2992">
        <v>74769345</v>
      </c>
    </row>
    <row r="2993" spans="1:15" x14ac:dyDescent="0.3">
      <c r="A2993" t="s">
        <v>4357</v>
      </c>
      <c r="B2993">
        <v>140</v>
      </c>
      <c r="C2993">
        <v>99</v>
      </c>
      <c r="D2993">
        <v>72219395</v>
      </c>
      <c r="E2993" t="s">
        <v>211</v>
      </c>
      <c r="F2993" t="s">
        <v>4372</v>
      </c>
      <c r="G2993" t="s">
        <v>6506</v>
      </c>
      <c r="H2993">
        <v>105585</v>
      </c>
      <c r="I2993">
        <v>419</v>
      </c>
      <c r="J2993" t="s">
        <v>29</v>
      </c>
      <c r="K2993" t="s">
        <v>30</v>
      </c>
      <c r="L2993">
        <v>17000000</v>
      </c>
      <c r="M2993">
        <v>1997</v>
      </c>
      <c r="N2993">
        <v>5.6</v>
      </c>
      <c r="O2993">
        <v>55219395</v>
      </c>
    </row>
    <row r="2994" spans="1:15" x14ac:dyDescent="0.3">
      <c r="A2994" t="s">
        <v>4313</v>
      </c>
      <c r="B2994">
        <v>62</v>
      </c>
      <c r="C2994">
        <v>116</v>
      </c>
      <c r="D2994">
        <v>50382128</v>
      </c>
      <c r="E2994" t="s">
        <v>699</v>
      </c>
      <c r="F2994" t="s">
        <v>5173</v>
      </c>
      <c r="G2994" t="s">
        <v>6507</v>
      </c>
      <c r="H2994">
        <v>10472</v>
      </c>
      <c r="I2994">
        <v>202</v>
      </c>
      <c r="J2994" t="s">
        <v>29</v>
      </c>
      <c r="K2994" t="s">
        <v>30</v>
      </c>
      <c r="L2994">
        <v>5500000</v>
      </c>
      <c r="M2994">
        <v>2005</v>
      </c>
      <c r="N2994">
        <v>5.6</v>
      </c>
      <c r="O2994">
        <v>44882128</v>
      </c>
    </row>
    <row r="2995" spans="1:15" x14ac:dyDescent="0.3">
      <c r="A2995" t="s">
        <v>4989</v>
      </c>
      <c r="B2995">
        <v>41</v>
      </c>
      <c r="C2995">
        <v>113</v>
      </c>
      <c r="D2995">
        <v>55184721</v>
      </c>
      <c r="E2995" t="s">
        <v>73</v>
      </c>
      <c r="F2995" t="s">
        <v>6469</v>
      </c>
      <c r="G2995" t="s">
        <v>6508</v>
      </c>
      <c r="H2995">
        <v>9811</v>
      </c>
      <c r="I2995">
        <v>100</v>
      </c>
      <c r="J2995" t="s">
        <v>29</v>
      </c>
      <c r="K2995" t="s">
        <v>30</v>
      </c>
      <c r="L2995">
        <v>15000000</v>
      </c>
      <c r="M2995">
        <v>2007</v>
      </c>
      <c r="N2995">
        <v>5.6</v>
      </c>
      <c r="O2995">
        <v>40184721</v>
      </c>
    </row>
    <row r="2996" spans="1:15" x14ac:dyDescent="0.3">
      <c r="A2996" t="s">
        <v>3391</v>
      </c>
      <c r="B2996">
        <v>141</v>
      </c>
      <c r="C2996">
        <v>88</v>
      </c>
      <c r="D2996">
        <v>120136047</v>
      </c>
      <c r="E2996" t="s">
        <v>699</v>
      </c>
      <c r="F2996" t="s">
        <v>802</v>
      </c>
      <c r="G2996" t="s">
        <v>6509</v>
      </c>
      <c r="H2996">
        <v>48500</v>
      </c>
      <c r="I2996">
        <v>124</v>
      </c>
      <c r="J2996" t="s">
        <v>29</v>
      </c>
      <c r="K2996" t="s">
        <v>227</v>
      </c>
      <c r="L2996">
        <v>80000000</v>
      </c>
      <c r="M2996">
        <v>2008</v>
      </c>
      <c r="N2996">
        <v>5.6</v>
      </c>
      <c r="O2996">
        <v>40136047</v>
      </c>
    </row>
    <row r="2997" spans="1:15" x14ac:dyDescent="0.3">
      <c r="A2997" t="s">
        <v>4398</v>
      </c>
      <c r="B2997">
        <v>58</v>
      </c>
      <c r="C2997">
        <v>84</v>
      </c>
      <c r="D2997">
        <v>52543632</v>
      </c>
      <c r="E2997" t="s">
        <v>543</v>
      </c>
      <c r="F2997" t="s">
        <v>2053</v>
      </c>
      <c r="G2997" t="s">
        <v>6510</v>
      </c>
      <c r="H2997">
        <v>12676</v>
      </c>
      <c r="I2997">
        <v>84</v>
      </c>
      <c r="J2997" t="s">
        <v>29</v>
      </c>
      <c r="K2997" t="s">
        <v>30</v>
      </c>
      <c r="L2997">
        <v>13200000</v>
      </c>
      <c r="M2997">
        <v>2014</v>
      </c>
      <c r="N2997">
        <v>5.6</v>
      </c>
      <c r="O2997">
        <v>39343632</v>
      </c>
    </row>
    <row r="2998" spans="1:15" x14ac:dyDescent="0.3">
      <c r="A2998" t="s">
        <v>4392</v>
      </c>
      <c r="B2998">
        <v>311</v>
      </c>
      <c r="C2998">
        <v>87</v>
      </c>
      <c r="D2998">
        <v>40990055</v>
      </c>
      <c r="E2998" t="s">
        <v>3732</v>
      </c>
      <c r="F2998" t="s">
        <v>6511</v>
      </c>
      <c r="G2998" t="s">
        <v>6512</v>
      </c>
      <c r="H2998">
        <v>41509</v>
      </c>
      <c r="I2998">
        <v>300</v>
      </c>
      <c r="J2998" t="s">
        <v>29</v>
      </c>
      <c r="K2998" t="s">
        <v>241</v>
      </c>
      <c r="L2998">
        <v>1800000</v>
      </c>
      <c r="M2998">
        <v>2010</v>
      </c>
      <c r="N2998">
        <v>5.6</v>
      </c>
      <c r="O2998">
        <v>39190055</v>
      </c>
    </row>
    <row r="2999" spans="1:15" x14ac:dyDescent="0.3">
      <c r="A2999" t="s">
        <v>4511</v>
      </c>
      <c r="B2999">
        <v>143</v>
      </c>
      <c r="C2999">
        <v>95</v>
      </c>
      <c r="D2999">
        <v>88658172</v>
      </c>
      <c r="E2999" t="s">
        <v>289</v>
      </c>
      <c r="F2999" t="s">
        <v>486</v>
      </c>
      <c r="G2999" t="s">
        <v>6513</v>
      </c>
      <c r="H2999">
        <v>58412</v>
      </c>
      <c r="I2999">
        <v>242</v>
      </c>
      <c r="J2999" t="s">
        <v>29</v>
      </c>
      <c r="K2999" t="s">
        <v>30</v>
      </c>
      <c r="L2999">
        <v>50000000</v>
      </c>
      <c r="M2999">
        <v>2006</v>
      </c>
      <c r="N2999">
        <v>5.6</v>
      </c>
      <c r="O2999">
        <v>38658172</v>
      </c>
    </row>
    <row r="3000" spans="1:15" x14ac:dyDescent="0.3">
      <c r="A3000" t="s">
        <v>4309</v>
      </c>
      <c r="B3000">
        <v>61</v>
      </c>
      <c r="C3000">
        <v>170</v>
      </c>
      <c r="D3000">
        <v>59696176</v>
      </c>
      <c r="E3000" t="s">
        <v>60</v>
      </c>
      <c r="F3000" t="s">
        <v>6514</v>
      </c>
      <c r="G3000" t="s">
        <v>6515</v>
      </c>
      <c r="H3000">
        <v>15448</v>
      </c>
      <c r="I3000">
        <v>174</v>
      </c>
      <c r="J3000" t="s">
        <v>29</v>
      </c>
      <c r="K3000" t="s">
        <v>30</v>
      </c>
      <c r="L3000">
        <v>22000000</v>
      </c>
      <c r="M3000">
        <v>2014</v>
      </c>
      <c r="N3000">
        <v>5.6</v>
      </c>
      <c r="O3000">
        <v>37696176</v>
      </c>
    </row>
    <row r="3001" spans="1:15" x14ac:dyDescent="0.3">
      <c r="A3001" t="s">
        <v>4327</v>
      </c>
      <c r="B3001">
        <v>11</v>
      </c>
      <c r="C3001">
        <v>108</v>
      </c>
      <c r="D3001">
        <v>34746109</v>
      </c>
      <c r="E3001" t="s">
        <v>6516</v>
      </c>
      <c r="F3001" t="s">
        <v>6517</v>
      </c>
      <c r="G3001" t="s">
        <v>6518</v>
      </c>
      <c r="H3001">
        <v>3122</v>
      </c>
      <c r="I3001">
        <v>14</v>
      </c>
      <c r="J3001" t="s">
        <v>29</v>
      </c>
      <c r="K3001" t="s">
        <v>30</v>
      </c>
      <c r="L3001">
        <v>8000000</v>
      </c>
      <c r="M3001">
        <v>1996</v>
      </c>
      <c r="N3001">
        <v>5.6</v>
      </c>
      <c r="O3001">
        <v>26746109</v>
      </c>
    </row>
    <row r="3002" spans="1:15" x14ac:dyDescent="0.3">
      <c r="A3002" t="s">
        <v>4117</v>
      </c>
      <c r="B3002">
        <v>178</v>
      </c>
      <c r="C3002">
        <v>90</v>
      </c>
      <c r="D3002">
        <v>45670855</v>
      </c>
      <c r="E3002" t="s">
        <v>2463</v>
      </c>
      <c r="F3002" t="s">
        <v>3953</v>
      </c>
      <c r="G3002" t="s">
        <v>6519</v>
      </c>
      <c r="H3002">
        <v>67978</v>
      </c>
      <c r="I3002">
        <v>279</v>
      </c>
      <c r="J3002" t="s">
        <v>29</v>
      </c>
      <c r="K3002" t="s">
        <v>442</v>
      </c>
      <c r="L3002">
        <v>20000000</v>
      </c>
      <c r="M3002">
        <v>2010</v>
      </c>
      <c r="N3002">
        <v>5.6</v>
      </c>
      <c r="O3002">
        <v>25670855</v>
      </c>
    </row>
    <row r="3003" spans="1:15" x14ac:dyDescent="0.3">
      <c r="A3003" t="s">
        <v>4349</v>
      </c>
      <c r="B3003">
        <v>224</v>
      </c>
      <c r="C3003">
        <v>101</v>
      </c>
      <c r="D3003">
        <v>31607598</v>
      </c>
      <c r="E3003" t="s">
        <v>3732</v>
      </c>
      <c r="F3003" t="s">
        <v>694</v>
      </c>
      <c r="G3003" t="s">
        <v>6520</v>
      </c>
      <c r="H3003">
        <v>58366</v>
      </c>
      <c r="I3003">
        <v>160</v>
      </c>
      <c r="J3003" t="s">
        <v>29</v>
      </c>
      <c r="K3003" t="s">
        <v>442</v>
      </c>
      <c r="L3003">
        <v>6900000</v>
      </c>
      <c r="M3003">
        <v>2012</v>
      </c>
      <c r="N3003">
        <v>5.6</v>
      </c>
      <c r="O3003">
        <v>24707598</v>
      </c>
    </row>
    <row r="3004" spans="1:15" x14ac:dyDescent="0.3">
      <c r="A3004" t="s">
        <v>3147</v>
      </c>
      <c r="B3004">
        <v>90</v>
      </c>
      <c r="C3004">
        <v>75</v>
      </c>
      <c r="D3004">
        <v>57651794</v>
      </c>
      <c r="E3004" t="s">
        <v>5520</v>
      </c>
      <c r="F3004" t="s">
        <v>5345</v>
      </c>
      <c r="G3004" t="s">
        <v>6521</v>
      </c>
      <c r="H3004">
        <v>40651</v>
      </c>
      <c r="I3004">
        <v>209</v>
      </c>
      <c r="J3004" t="s">
        <v>29</v>
      </c>
      <c r="K3004" t="s">
        <v>30</v>
      </c>
      <c r="L3004">
        <v>33000000</v>
      </c>
      <c r="M3004">
        <v>2006</v>
      </c>
      <c r="N3004">
        <v>5.6</v>
      </c>
      <c r="O3004">
        <v>24651794</v>
      </c>
    </row>
    <row r="3005" spans="1:15" x14ac:dyDescent="0.3">
      <c r="A3005" t="s">
        <v>5059</v>
      </c>
      <c r="B3005">
        <v>147</v>
      </c>
      <c r="C3005">
        <v>93</v>
      </c>
      <c r="D3005">
        <v>40846082</v>
      </c>
      <c r="E3005" t="s">
        <v>211</v>
      </c>
      <c r="F3005" t="s">
        <v>6522</v>
      </c>
      <c r="G3005" t="s">
        <v>6523</v>
      </c>
      <c r="H3005">
        <v>45317</v>
      </c>
      <c r="I3005">
        <v>536</v>
      </c>
      <c r="J3005" t="s">
        <v>29</v>
      </c>
      <c r="K3005" t="s">
        <v>30</v>
      </c>
      <c r="L3005">
        <v>19000000</v>
      </c>
      <c r="M3005">
        <v>1999</v>
      </c>
      <c r="N3005">
        <v>5.6</v>
      </c>
      <c r="O3005">
        <v>21846082</v>
      </c>
    </row>
    <row r="3006" spans="1:15" x14ac:dyDescent="0.3">
      <c r="A3006" t="s">
        <v>387</v>
      </c>
      <c r="B3006">
        <v>136</v>
      </c>
      <c r="C3006">
        <v>110</v>
      </c>
      <c r="D3006">
        <v>75604320</v>
      </c>
      <c r="E3006" t="s">
        <v>289</v>
      </c>
      <c r="F3006" t="s">
        <v>6524</v>
      </c>
      <c r="G3006" t="s">
        <v>6525</v>
      </c>
      <c r="H3006">
        <v>68417</v>
      </c>
      <c r="I3006">
        <v>195</v>
      </c>
      <c r="J3006" t="s">
        <v>29</v>
      </c>
      <c r="K3006" t="s">
        <v>30</v>
      </c>
      <c r="L3006">
        <v>54000000</v>
      </c>
      <c r="M3006">
        <v>2006</v>
      </c>
      <c r="N3006">
        <v>5.6</v>
      </c>
      <c r="O3006">
        <v>21604320</v>
      </c>
    </row>
    <row r="3007" spans="1:15" x14ac:dyDescent="0.3">
      <c r="A3007" t="s">
        <v>3457</v>
      </c>
      <c r="B3007">
        <v>98</v>
      </c>
      <c r="C3007">
        <v>90</v>
      </c>
      <c r="D3007">
        <v>72601713</v>
      </c>
      <c r="E3007" t="s">
        <v>1180</v>
      </c>
      <c r="F3007" t="s">
        <v>6526</v>
      </c>
      <c r="G3007" t="s">
        <v>6527</v>
      </c>
      <c r="H3007">
        <v>21396</v>
      </c>
      <c r="I3007">
        <v>155</v>
      </c>
      <c r="J3007" t="s">
        <v>29</v>
      </c>
      <c r="K3007" t="s">
        <v>227</v>
      </c>
      <c r="L3007">
        <v>51000000</v>
      </c>
      <c r="M3007">
        <v>2006</v>
      </c>
      <c r="N3007">
        <v>5.6</v>
      </c>
      <c r="O3007">
        <v>21601713</v>
      </c>
    </row>
    <row r="3008" spans="1:15" x14ac:dyDescent="0.3">
      <c r="A3008" t="s">
        <v>4278</v>
      </c>
      <c r="B3008">
        <v>140</v>
      </c>
      <c r="C3008">
        <v>96</v>
      </c>
      <c r="D3008">
        <v>37939782</v>
      </c>
      <c r="E3008" t="s">
        <v>289</v>
      </c>
      <c r="F3008" t="s">
        <v>4396</v>
      </c>
      <c r="G3008" t="s">
        <v>6528</v>
      </c>
      <c r="H3008">
        <v>62272</v>
      </c>
      <c r="I3008">
        <v>207</v>
      </c>
      <c r="J3008" t="s">
        <v>29</v>
      </c>
      <c r="K3008" t="s">
        <v>30</v>
      </c>
      <c r="L3008">
        <v>17000000</v>
      </c>
      <c r="M3008">
        <v>2002</v>
      </c>
      <c r="N3008">
        <v>5.6</v>
      </c>
      <c r="O3008">
        <v>20939782</v>
      </c>
    </row>
    <row r="3009" spans="1:15" x14ac:dyDescent="0.3">
      <c r="A3009" t="s">
        <v>4361</v>
      </c>
      <c r="B3009">
        <v>92</v>
      </c>
      <c r="C3009">
        <v>98</v>
      </c>
      <c r="D3009">
        <v>30306281</v>
      </c>
      <c r="E3009" t="s">
        <v>73</v>
      </c>
      <c r="F3009" t="s">
        <v>5589</v>
      </c>
      <c r="G3009" t="s">
        <v>6529</v>
      </c>
      <c r="H3009">
        <v>12388</v>
      </c>
      <c r="I3009">
        <v>147</v>
      </c>
      <c r="J3009" t="s">
        <v>29</v>
      </c>
      <c r="K3009" t="s">
        <v>30</v>
      </c>
      <c r="L3009">
        <v>10000000</v>
      </c>
      <c r="M3009">
        <v>2002</v>
      </c>
      <c r="N3009">
        <v>5.6</v>
      </c>
      <c r="O3009">
        <v>20306281</v>
      </c>
    </row>
    <row r="3010" spans="1:15" x14ac:dyDescent="0.3">
      <c r="A3010" t="s">
        <v>3857</v>
      </c>
      <c r="B3010">
        <v>247</v>
      </c>
      <c r="C3010">
        <v>109</v>
      </c>
      <c r="D3010">
        <v>80281096</v>
      </c>
      <c r="E3010" t="s">
        <v>4075</v>
      </c>
      <c r="F3010" t="s">
        <v>2812</v>
      </c>
      <c r="G3010" t="s">
        <v>6530</v>
      </c>
      <c r="H3010">
        <v>143628</v>
      </c>
      <c r="I3010">
        <v>1283</v>
      </c>
      <c r="J3010" t="s">
        <v>29</v>
      </c>
      <c r="K3010" t="s">
        <v>30</v>
      </c>
      <c r="L3010">
        <v>60000000</v>
      </c>
      <c r="M3010">
        <v>2004</v>
      </c>
      <c r="N3010">
        <v>5.6</v>
      </c>
      <c r="O3010">
        <v>20281096</v>
      </c>
    </row>
    <row r="3011" spans="1:15" x14ac:dyDescent="0.3">
      <c r="A3011" t="s">
        <v>4002</v>
      </c>
      <c r="B3011">
        <v>102</v>
      </c>
      <c r="C3011">
        <v>106</v>
      </c>
      <c r="D3011">
        <v>35007180</v>
      </c>
      <c r="E3011" t="s">
        <v>39</v>
      </c>
      <c r="F3011" t="s">
        <v>2075</v>
      </c>
      <c r="G3011" t="s">
        <v>6531</v>
      </c>
      <c r="H3011">
        <v>26846</v>
      </c>
      <c r="I3011">
        <v>193</v>
      </c>
      <c r="J3011" t="s">
        <v>29</v>
      </c>
      <c r="K3011" t="s">
        <v>30</v>
      </c>
      <c r="L3011">
        <v>15000000</v>
      </c>
      <c r="M3011">
        <v>2000</v>
      </c>
      <c r="N3011">
        <v>5.6</v>
      </c>
      <c r="O3011">
        <v>20007180</v>
      </c>
    </row>
    <row r="3012" spans="1:15" x14ac:dyDescent="0.3">
      <c r="A3012" t="s">
        <v>4341</v>
      </c>
      <c r="B3012">
        <v>22</v>
      </c>
      <c r="C3012">
        <v>104</v>
      </c>
      <c r="D3012">
        <v>23031390</v>
      </c>
      <c r="E3012" t="s">
        <v>73</v>
      </c>
      <c r="F3012" t="s">
        <v>2776</v>
      </c>
      <c r="G3012" t="s">
        <v>6532</v>
      </c>
      <c r="H3012">
        <v>4345</v>
      </c>
      <c r="I3012">
        <v>26</v>
      </c>
      <c r="J3012" t="s">
        <v>29</v>
      </c>
      <c r="K3012" t="s">
        <v>30</v>
      </c>
      <c r="L3012">
        <v>4500000</v>
      </c>
      <c r="M3012">
        <v>1998</v>
      </c>
      <c r="N3012">
        <v>5.6</v>
      </c>
      <c r="O3012">
        <v>18531390</v>
      </c>
    </row>
    <row r="3013" spans="1:15" x14ac:dyDescent="0.3">
      <c r="A3013" t="s">
        <v>2342</v>
      </c>
      <c r="B3013">
        <v>167</v>
      </c>
      <c r="C3013">
        <v>104</v>
      </c>
      <c r="D3013">
        <v>35143332</v>
      </c>
      <c r="E3013" t="s">
        <v>626</v>
      </c>
      <c r="F3013" t="s">
        <v>6533</v>
      </c>
      <c r="G3013" t="s">
        <v>6534</v>
      </c>
      <c r="H3013">
        <v>45102</v>
      </c>
      <c r="I3013">
        <v>316</v>
      </c>
      <c r="J3013" t="s">
        <v>29</v>
      </c>
      <c r="K3013" t="s">
        <v>30</v>
      </c>
      <c r="L3013">
        <v>17000000</v>
      </c>
      <c r="M3013">
        <v>2003</v>
      </c>
      <c r="N3013">
        <v>5.6</v>
      </c>
      <c r="O3013">
        <v>18143332</v>
      </c>
    </row>
    <row r="3014" spans="1:15" x14ac:dyDescent="0.3">
      <c r="A3014" t="s">
        <v>3014</v>
      </c>
      <c r="B3014">
        <v>147</v>
      </c>
      <c r="C3014">
        <v>93</v>
      </c>
      <c r="D3014">
        <v>82226474</v>
      </c>
      <c r="E3014" t="s">
        <v>6535</v>
      </c>
      <c r="F3014" t="s">
        <v>6256</v>
      </c>
      <c r="G3014" t="s">
        <v>6536</v>
      </c>
      <c r="H3014">
        <v>65499</v>
      </c>
      <c r="I3014">
        <v>424</v>
      </c>
      <c r="J3014" t="s">
        <v>29</v>
      </c>
      <c r="K3014" t="s">
        <v>30</v>
      </c>
      <c r="L3014">
        <v>65000000</v>
      </c>
      <c r="M3014">
        <v>2006</v>
      </c>
      <c r="N3014">
        <v>5.6</v>
      </c>
      <c r="O3014">
        <v>17226474</v>
      </c>
    </row>
    <row r="3015" spans="1:15" x14ac:dyDescent="0.3">
      <c r="A3015" t="s">
        <v>4902</v>
      </c>
      <c r="B3015">
        <v>155</v>
      </c>
      <c r="C3015">
        <v>107</v>
      </c>
      <c r="D3015">
        <v>60786269</v>
      </c>
      <c r="E3015" t="s">
        <v>1569</v>
      </c>
      <c r="F3015" t="s">
        <v>6537</v>
      </c>
      <c r="G3015" t="s">
        <v>6538</v>
      </c>
      <c r="H3015">
        <v>90539</v>
      </c>
      <c r="I3015">
        <v>379</v>
      </c>
      <c r="J3015" t="s">
        <v>29</v>
      </c>
      <c r="K3015" t="s">
        <v>30</v>
      </c>
      <c r="L3015">
        <v>45000000</v>
      </c>
      <c r="M3015">
        <v>2000</v>
      </c>
      <c r="N3015">
        <v>5.6</v>
      </c>
      <c r="O3015">
        <v>15786269</v>
      </c>
    </row>
    <row r="3016" spans="1:15" x14ac:dyDescent="0.3">
      <c r="A3016" t="s">
        <v>4407</v>
      </c>
      <c r="B3016">
        <v>45</v>
      </c>
      <c r="C3016">
        <v>80</v>
      </c>
      <c r="D3016">
        <v>39399750</v>
      </c>
      <c r="E3016" t="s">
        <v>1407</v>
      </c>
      <c r="F3016" t="s">
        <v>5788</v>
      </c>
      <c r="G3016" t="s">
        <v>6539</v>
      </c>
      <c r="H3016">
        <v>5674</v>
      </c>
      <c r="I3016">
        <v>35</v>
      </c>
      <c r="J3016" t="s">
        <v>29</v>
      </c>
      <c r="K3016" t="s">
        <v>30</v>
      </c>
      <c r="L3016">
        <v>25000000</v>
      </c>
      <c r="M3016">
        <v>2003</v>
      </c>
      <c r="N3016">
        <v>5.6</v>
      </c>
      <c r="O3016">
        <v>14399750</v>
      </c>
    </row>
    <row r="3017" spans="1:15" x14ac:dyDescent="0.3">
      <c r="A3017" t="s">
        <v>4395</v>
      </c>
      <c r="B3017">
        <v>148</v>
      </c>
      <c r="C3017">
        <v>86</v>
      </c>
      <c r="D3017">
        <v>27854896</v>
      </c>
      <c r="E3017" t="s">
        <v>1066</v>
      </c>
      <c r="F3017" t="s">
        <v>2466</v>
      </c>
      <c r="G3017" t="s">
        <v>6540</v>
      </c>
      <c r="H3017">
        <v>64190</v>
      </c>
      <c r="I3017">
        <v>129</v>
      </c>
      <c r="J3017" t="s">
        <v>29</v>
      </c>
      <c r="K3017" t="s">
        <v>30</v>
      </c>
      <c r="L3017">
        <v>17000000</v>
      </c>
      <c r="M3017">
        <v>2011</v>
      </c>
      <c r="N3017">
        <v>5.6</v>
      </c>
      <c r="O3017">
        <v>10854896</v>
      </c>
    </row>
    <row r="3018" spans="1:15" x14ac:dyDescent="0.3">
      <c r="A3018" t="s">
        <v>3864</v>
      </c>
      <c r="B3018">
        <v>69</v>
      </c>
      <c r="C3018">
        <v>104</v>
      </c>
      <c r="D3018">
        <v>40118420</v>
      </c>
      <c r="E3018" t="s">
        <v>2343</v>
      </c>
      <c r="F3018" t="s">
        <v>6517</v>
      </c>
      <c r="G3018" t="s">
        <v>6541</v>
      </c>
      <c r="H3018">
        <v>26066</v>
      </c>
      <c r="I3018">
        <v>216</v>
      </c>
      <c r="J3018" t="s">
        <v>29</v>
      </c>
      <c r="K3018" t="s">
        <v>30</v>
      </c>
      <c r="L3018">
        <v>30000000</v>
      </c>
      <c r="M3018">
        <v>2002</v>
      </c>
      <c r="N3018">
        <v>5.6</v>
      </c>
      <c r="O3018">
        <v>10118420</v>
      </c>
    </row>
    <row r="3019" spans="1:15" x14ac:dyDescent="0.3">
      <c r="A3019" t="s">
        <v>4352</v>
      </c>
      <c r="B3019">
        <v>127</v>
      </c>
      <c r="C3019">
        <v>101</v>
      </c>
      <c r="D3019">
        <v>35000629</v>
      </c>
      <c r="E3019" t="s">
        <v>289</v>
      </c>
      <c r="F3019" t="s">
        <v>6226</v>
      </c>
      <c r="G3019" t="s">
        <v>6542</v>
      </c>
      <c r="H3019">
        <v>74622</v>
      </c>
      <c r="I3019">
        <v>150</v>
      </c>
      <c r="J3019" t="s">
        <v>29</v>
      </c>
      <c r="K3019" t="s">
        <v>30</v>
      </c>
      <c r="L3019">
        <v>25000000</v>
      </c>
      <c r="M3019">
        <v>2007</v>
      </c>
      <c r="N3019">
        <v>5.6</v>
      </c>
      <c r="O3019">
        <v>10000629</v>
      </c>
    </row>
    <row r="3020" spans="1:15" x14ac:dyDescent="0.3">
      <c r="A3020" t="s">
        <v>4363</v>
      </c>
      <c r="B3020">
        <v>121</v>
      </c>
      <c r="C3020">
        <v>97</v>
      </c>
      <c r="D3020">
        <v>16699684</v>
      </c>
      <c r="E3020" t="s">
        <v>289</v>
      </c>
      <c r="F3020" t="s">
        <v>221</v>
      </c>
      <c r="G3020" t="s">
        <v>6543</v>
      </c>
      <c r="H3020">
        <v>17461</v>
      </c>
      <c r="I3020">
        <v>78</v>
      </c>
      <c r="J3020" t="s">
        <v>29</v>
      </c>
      <c r="K3020" t="s">
        <v>30</v>
      </c>
      <c r="L3020">
        <v>8000000</v>
      </c>
      <c r="M3020">
        <v>2009</v>
      </c>
      <c r="N3020">
        <v>5.6</v>
      </c>
      <c r="O3020">
        <v>8699684</v>
      </c>
    </row>
    <row r="3021" spans="1:15" x14ac:dyDescent="0.3">
      <c r="A3021" t="s">
        <v>1072</v>
      </c>
      <c r="B3021">
        <v>203</v>
      </c>
      <c r="C3021">
        <v>107</v>
      </c>
      <c r="D3021">
        <v>44867349</v>
      </c>
      <c r="E3021" t="s">
        <v>2113</v>
      </c>
      <c r="F3021" t="s">
        <v>55</v>
      </c>
      <c r="G3021" t="s">
        <v>6544</v>
      </c>
      <c r="H3021">
        <v>75347</v>
      </c>
      <c r="I3021">
        <v>176</v>
      </c>
      <c r="J3021" t="s">
        <v>29</v>
      </c>
      <c r="K3021" t="s">
        <v>30</v>
      </c>
      <c r="L3021">
        <v>37000000</v>
      </c>
      <c r="M3021">
        <v>2010</v>
      </c>
      <c r="N3021">
        <v>5.6</v>
      </c>
      <c r="O3021">
        <v>7867349</v>
      </c>
    </row>
    <row r="3022" spans="1:15" x14ac:dyDescent="0.3">
      <c r="A3022" t="s">
        <v>3752</v>
      </c>
      <c r="B3022">
        <v>94</v>
      </c>
      <c r="C3022">
        <v>95</v>
      </c>
      <c r="D3022">
        <v>52580895</v>
      </c>
      <c r="E3022" t="s">
        <v>6545</v>
      </c>
      <c r="F3022" t="s">
        <v>2479</v>
      </c>
      <c r="G3022" t="s">
        <v>6546</v>
      </c>
      <c r="H3022">
        <v>30255</v>
      </c>
      <c r="I3022">
        <v>118</v>
      </c>
      <c r="J3022" t="s">
        <v>29</v>
      </c>
      <c r="K3022" t="s">
        <v>30</v>
      </c>
      <c r="L3022">
        <v>45000000</v>
      </c>
      <c r="M3022">
        <v>2005</v>
      </c>
      <c r="N3022">
        <v>5.6</v>
      </c>
      <c r="O3022">
        <v>7580895</v>
      </c>
    </row>
    <row r="3023" spans="1:15" x14ac:dyDescent="0.3">
      <c r="A3023" t="s">
        <v>4534</v>
      </c>
      <c r="B3023">
        <v>75</v>
      </c>
      <c r="C3023">
        <v>98</v>
      </c>
      <c r="D3023">
        <v>22734486</v>
      </c>
      <c r="E3023" t="s">
        <v>676</v>
      </c>
      <c r="F3023" t="s">
        <v>6547</v>
      </c>
      <c r="G3023" t="s">
        <v>6548</v>
      </c>
      <c r="H3023">
        <v>11815</v>
      </c>
      <c r="I3023">
        <v>117</v>
      </c>
      <c r="J3023" t="s">
        <v>29</v>
      </c>
      <c r="K3023" t="s">
        <v>30</v>
      </c>
      <c r="L3023">
        <v>17000000</v>
      </c>
      <c r="M3023">
        <v>2003</v>
      </c>
      <c r="N3023">
        <v>5.6</v>
      </c>
      <c r="O3023">
        <v>5734486</v>
      </c>
    </row>
    <row r="3024" spans="1:15" x14ac:dyDescent="0.3">
      <c r="A3024" t="s">
        <v>4322</v>
      </c>
      <c r="B3024">
        <v>111</v>
      </c>
      <c r="C3024">
        <v>109</v>
      </c>
      <c r="D3024">
        <v>22927390</v>
      </c>
      <c r="E3024" t="s">
        <v>588</v>
      </c>
      <c r="F3024" t="s">
        <v>1921</v>
      </c>
      <c r="G3024" t="s">
        <v>6549</v>
      </c>
      <c r="H3024">
        <v>25344</v>
      </c>
      <c r="I3024">
        <v>77</v>
      </c>
      <c r="J3024" t="s">
        <v>29</v>
      </c>
      <c r="K3024" t="s">
        <v>30</v>
      </c>
      <c r="L3024">
        <v>18000000</v>
      </c>
      <c r="M3024">
        <v>2009</v>
      </c>
      <c r="N3024">
        <v>5.6</v>
      </c>
      <c r="O3024">
        <v>4927390</v>
      </c>
    </row>
    <row r="3025" spans="1:15" x14ac:dyDescent="0.3">
      <c r="A3025" t="s">
        <v>4154</v>
      </c>
      <c r="B3025">
        <v>152</v>
      </c>
      <c r="C3025">
        <v>82</v>
      </c>
      <c r="D3025">
        <v>31768374</v>
      </c>
      <c r="E3025" t="s">
        <v>6550</v>
      </c>
      <c r="F3025" t="s">
        <v>2897</v>
      </c>
      <c r="G3025" t="s">
        <v>6551</v>
      </c>
      <c r="H3025">
        <v>42761</v>
      </c>
      <c r="I3025">
        <v>366</v>
      </c>
      <c r="J3025" t="s">
        <v>29</v>
      </c>
      <c r="K3025" t="s">
        <v>30</v>
      </c>
      <c r="L3025">
        <v>27000000</v>
      </c>
      <c r="M3025">
        <v>1999</v>
      </c>
      <c r="N3025">
        <v>5.6</v>
      </c>
      <c r="O3025">
        <v>4768374</v>
      </c>
    </row>
    <row r="3026" spans="1:15" x14ac:dyDescent="0.3">
      <c r="A3026" t="s">
        <v>3727</v>
      </c>
      <c r="B3026">
        <v>262</v>
      </c>
      <c r="C3026">
        <v>92</v>
      </c>
      <c r="D3026">
        <v>131920333</v>
      </c>
      <c r="E3026" t="s">
        <v>86</v>
      </c>
      <c r="F3026" t="s">
        <v>2393</v>
      </c>
      <c r="G3026" t="s">
        <v>6552</v>
      </c>
      <c r="H3026">
        <v>213275</v>
      </c>
      <c r="I3026">
        <v>436</v>
      </c>
      <c r="J3026" t="s">
        <v>29</v>
      </c>
      <c r="K3026" t="s">
        <v>30</v>
      </c>
      <c r="L3026">
        <v>130000000</v>
      </c>
      <c r="M3026">
        <v>2007</v>
      </c>
      <c r="N3026">
        <v>5.6</v>
      </c>
      <c r="O3026">
        <v>1920333</v>
      </c>
    </row>
    <row r="3027" spans="1:15" x14ac:dyDescent="0.3">
      <c r="A3027" t="s">
        <v>2702</v>
      </c>
      <c r="B3027">
        <v>98</v>
      </c>
      <c r="C3027">
        <v>115</v>
      </c>
      <c r="D3027">
        <v>39177215</v>
      </c>
      <c r="E3027" t="s">
        <v>208</v>
      </c>
      <c r="F3027" t="s">
        <v>2769</v>
      </c>
      <c r="G3027" t="s">
        <v>6553</v>
      </c>
      <c r="H3027">
        <v>30667</v>
      </c>
      <c r="I3027">
        <v>234</v>
      </c>
      <c r="J3027" t="s">
        <v>29</v>
      </c>
      <c r="K3027" t="s">
        <v>30</v>
      </c>
      <c r="L3027">
        <v>38000000</v>
      </c>
      <c r="M3027">
        <v>2002</v>
      </c>
      <c r="N3027">
        <v>5.6</v>
      </c>
      <c r="O3027">
        <v>1177215</v>
      </c>
    </row>
    <row r="3028" spans="1:15" x14ac:dyDescent="0.3">
      <c r="A3028" t="s">
        <v>4439</v>
      </c>
      <c r="B3028">
        <v>285</v>
      </c>
      <c r="C3028">
        <v>105</v>
      </c>
      <c r="D3028">
        <v>34014398</v>
      </c>
      <c r="E3028" t="s">
        <v>6554</v>
      </c>
      <c r="F3028" t="s">
        <v>3700</v>
      </c>
      <c r="G3028" t="s">
        <v>6555</v>
      </c>
      <c r="H3028">
        <v>115649</v>
      </c>
      <c r="I3028">
        <v>1033</v>
      </c>
      <c r="J3028" t="s">
        <v>29</v>
      </c>
      <c r="K3028" t="s">
        <v>227</v>
      </c>
      <c r="L3028">
        <v>33000000</v>
      </c>
      <c r="M3028">
        <v>2006</v>
      </c>
      <c r="N3028">
        <v>5.6</v>
      </c>
      <c r="O3028">
        <v>1014398</v>
      </c>
    </row>
    <row r="3029" spans="1:15" x14ac:dyDescent="0.3">
      <c r="A3029" t="s">
        <v>4439</v>
      </c>
      <c r="B3029">
        <v>285</v>
      </c>
      <c r="C3029">
        <v>105</v>
      </c>
      <c r="D3029">
        <v>34014398</v>
      </c>
      <c r="E3029" t="s">
        <v>6554</v>
      </c>
      <c r="F3029" t="s">
        <v>3700</v>
      </c>
      <c r="G3029" t="s">
        <v>6555</v>
      </c>
      <c r="H3029">
        <v>115650</v>
      </c>
      <c r="I3029">
        <v>1033</v>
      </c>
      <c r="J3029" t="s">
        <v>29</v>
      </c>
      <c r="K3029" t="s">
        <v>227</v>
      </c>
      <c r="L3029">
        <v>33000000</v>
      </c>
      <c r="M3029">
        <v>2006</v>
      </c>
      <c r="N3029">
        <v>5.6</v>
      </c>
      <c r="O3029">
        <v>1014398</v>
      </c>
    </row>
    <row r="3030" spans="1:15" x14ac:dyDescent="0.3">
      <c r="A3030" t="s">
        <v>4757</v>
      </c>
      <c r="B3030">
        <v>54</v>
      </c>
      <c r="C3030">
        <v>84</v>
      </c>
      <c r="D3030">
        <v>1950218</v>
      </c>
      <c r="E3030" t="s">
        <v>73</v>
      </c>
      <c r="F3030" t="s">
        <v>388</v>
      </c>
      <c r="G3030" t="s">
        <v>6556</v>
      </c>
      <c r="H3030">
        <v>5933</v>
      </c>
      <c r="I3030">
        <v>102</v>
      </c>
      <c r="J3030" t="s">
        <v>29</v>
      </c>
      <c r="K3030" t="s">
        <v>30</v>
      </c>
      <c r="L3030">
        <v>1000000</v>
      </c>
      <c r="M3030">
        <v>1997</v>
      </c>
      <c r="N3030">
        <v>5.6</v>
      </c>
      <c r="O3030">
        <v>950218</v>
      </c>
    </row>
    <row r="3031" spans="1:15" x14ac:dyDescent="0.3">
      <c r="A3031" t="s">
        <v>4312</v>
      </c>
      <c r="B3031">
        <v>28</v>
      </c>
      <c r="C3031">
        <v>118</v>
      </c>
      <c r="D3031">
        <v>44834712</v>
      </c>
      <c r="E3031" t="s">
        <v>224</v>
      </c>
      <c r="F3031" t="s">
        <v>1238</v>
      </c>
      <c r="G3031" t="s">
        <v>6557</v>
      </c>
      <c r="H3031">
        <v>13995</v>
      </c>
      <c r="I3031">
        <v>62</v>
      </c>
      <c r="J3031" t="s">
        <v>29</v>
      </c>
      <c r="K3031" t="s">
        <v>30</v>
      </c>
      <c r="L3031">
        <v>44000000</v>
      </c>
      <c r="M3031">
        <v>1996</v>
      </c>
      <c r="N3031">
        <v>5.6</v>
      </c>
      <c r="O3031">
        <v>834712</v>
      </c>
    </row>
    <row r="3032" spans="1:15" x14ac:dyDescent="0.3">
      <c r="A3032" t="s">
        <v>3117</v>
      </c>
      <c r="B3032">
        <v>176</v>
      </c>
      <c r="C3032">
        <v>112</v>
      </c>
      <c r="D3032">
        <v>70224196</v>
      </c>
      <c r="E3032" t="s">
        <v>6558</v>
      </c>
      <c r="F3032" t="s">
        <v>145</v>
      </c>
      <c r="G3032" t="s">
        <v>6559</v>
      </c>
      <c r="H3032">
        <v>59352</v>
      </c>
      <c r="I3032">
        <v>138</v>
      </c>
      <c r="J3032" t="s">
        <v>29</v>
      </c>
      <c r="K3032" t="s">
        <v>30</v>
      </c>
      <c r="L3032">
        <v>70000000</v>
      </c>
      <c r="M3032">
        <v>2008</v>
      </c>
      <c r="N3032">
        <v>5.6</v>
      </c>
      <c r="O3032">
        <v>224196</v>
      </c>
    </row>
    <row r="3033" spans="1:15" x14ac:dyDescent="0.3">
      <c r="A3033" t="s">
        <v>4403</v>
      </c>
      <c r="B3033">
        <v>66</v>
      </c>
      <c r="C3033">
        <v>82</v>
      </c>
      <c r="D3033">
        <v>40557</v>
      </c>
      <c r="E3033" t="s">
        <v>676</v>
      </c>
      <c r="F3033" t="s">
        <v>3308</v>
      </c>
      <c r="G3033" t="s">
        <v>6560</v>
      </c>
      <c r="H3033">
        <v>1389</v>
      </c>
      <c r="I3033">
        <v>22</v>
      </c>
      <c r="J3033" t="s">
        <v>29</v>
      </c>
      <c r="K3033" t="s">
        <v>30</v>
      </c>
      <c r="L3033">
        <v>60000</v>
      </c>
      <c r="M3033">
        <v>2011</v>
      </c>
      <c r="N3033">
        <v>5.6</v>
      </c>
      <c r="O3033">
        <v>-19443</v>
      </c>
    </row>
    <row r="3034" spans="1:15" x14ac:dyDescent="0.3">
      <c r="A3034" t="s">
        <v>4405</v>
      </c>
      <c r="B3034">
        <v>65</v>
      </c>
      <c r="C3034">
        <v>82</v>
      </c>
      <c r="D3034">
        <v>30084</v>
      </c>
      <c r="E3034" t="s">
        <v>73</v>
      </c>
      <c r="F3034" t="s">
        <v>1866</v>
      </c>
      <c r="G3034" t="s">
        <v>6561</v>
      </c>
      <c r="H3034">
        <v>5507</v>
      </c>
      <c r="I3034">
        <v>23</v>
      </c>
      <c r="J3034" t="s">
        <v>29</v>
      </c>
      <c r="K3034" t="s">
        <v>30</v>
      </c>
      <c r="L3034">
        <v>70000</v>
      </c>
      <c r="M3034">
        <v>2014</v>
      </c>
      <c r="N3034">
        <v>5.6</v>
      </c>
      <c r="O3034">
        <v>-39916</v>
      </c>
    </row>
    <row r="3035" spans="1:15" x14ac:dyDescent="0.3">
      <c r="A3035" t="s">
        <v>3600</v>
      </c>
      <c r="B3035">
        <v>15</v>
      </c>
      <c r="C3035">
        <v>106</v>
      </c>
      <c r="D3035">
        <v>171988</v>
      </c>
      <c r="E3035" t="s">
        <v>1109</v>
      </c>
      <c r="F3035" t="s">
        <v>6562</v>
      </c>
      <c r="G3035" t="s">
        <v>6563</v>
      </c>
      <c r="H3035">
        <v>448</v>
      </c>
      <c r="I3035">
        <v>16</v>
      </c>
      <c r="J3035" t="s">
        <v>29</v>
      </c>
      <c r="K3035" t="s">
        <v>30</v>
      </c>
      <c r="L3035">
        <v>600000</v>
      </c>
      <c r="M3035">
        <v>2000</v>
      </c>
      <c r="N3035">
        <v>5.6</v>
      </c>
      <c r="O3035">
        <v>-428012</v>
      </c>
    </row>
    <row r="3036" spans="1:15" x14ac:dyDescent="0.3">
      <c r="A3036" t="s">
        <v>4371</v>
      </c>
      <c r="B3036">
        <v>84</v>
      </c>
      <c r="C3036">
        <v>96</v>
      </c>
      <c r="D3036">
        <v>15427192</v>
      </c>
      <c r="E3036" t="s">
        <v>1632</v>
      </c>
      <c r="F3036" t="s">
        <v>1586</v>
      </c>
      <c r="G3036" t="s">
        <v>6564</v>
      </c>
      <c r="H3036">
        <v>11768</v>
      </c>
      <c r="I3036">
        <v>148</v>
      </c>
      <c r="J3036" t="s">
        <v>29</v>
      </c>
      <c r="K3036" t="s">
        <v>30</v>
      </c>
      <c r="L3036">
        <v>16000000</v>
      </c>
      <c r="M3036">
        <v>2000</v>
      </c>
      <c r="N3036">
        <v>5.6</v>
      </c>
      <c r="O3036">
        <v>-572808</v>
      </c>
    </row>
    <row r="3037" spans="1:15" x14ac:dyDescent="0.3">
      <c r="A3037" t="s">
        <v>4377</v>
      </c>
      <c r="B3037">
        <v>16</v>
      </c>
      <c r="C3037">
        <v>95</v>
      </c>
      <c r="D3037">
        <v>15278</v>
      </c>
      <c r="E3037" t="s">
        <v>6565</v>
      </c>
      <c r="F3037" t="s">
        <v>6566</v>
      </c>
      <c r="G3037" t="s">
        <v>6567</v>
      </c>
      <c r="H3037">
        <v>1742</v>
      </c>
      <c r="I3037">
        <v>158</v>
      </c>
      <c r="J3037" t="s">
        <v>29</v>
      </c>
      <c r="K3037" t="s">
        <v>30</v>
      </c>
      <c r="L3037">
        <v>825000</v>
      </c>
      <c r="M3037">
        <v>2002</v>
      </c>
      <c r="N3037">
        <v>5.6</v>
      </c>
      <c r="O3037">
        <v>-809722</v>
      </c>
    </row>
    <row r="3038" spans="1:15" x14ac:dyDescent="0.3">
      <c r="A3038" t="s">
        <v>4316</v>
      </c>
      <c r="B3038">
        <v>2</v>
      </c>
      <c r="C3038">
        <v>112</v>
      </c>
      <c r="D3038">
        <v>96734</v>
      </c>
      <c r="E3038" t="s">
        <v>4219</v>
      </c>
      <c r="F3038" t="s">
        <v>6568</v>
      </c>
      <c r="G3038" t="s">
        <v>6569</v>
      </c>
      <c r="H3038">
        <v>606</v>
      </c>
      <c r="I3038">
        <v>5</v>
      </c>
      <c r="J3038" t="s">
        <v>29</v>
      </c>
      <c r="K3038" t="s">
        <v>30</v>
      </c>
      <c r="L3038">
        <v>1000000</v>
      </c>
      <c r="M3038">
        <v>2012</v>
      </c>
      <c r="N3038">
        <v>5.6</v>
      </c>
      <c r="O3038">
        <v>-903266</v>
      </c>
    </row>
    <row r="3039" spans="1:15" x14ac:dyDescent="0.3">
      <c r="A3039" t="s">
        <v>599</v>
      </c>
      <c r="B3039">
        <v>287</v>
      </c>
      <c r="C3039">
        <v>115</v>
      </c>
      <c r="D3039">
        <v>15045676</v>
      </c>
      <c r="E3039" t="s">
        <v>6570</v>
      </c>
      <c r="F3039" t="s">
        <v>2914</v>
      </c>
      <c r="G3039" t="s">
        <v>6571</v>
      </c>
      <c r="H3039">
        <v>76303</v>
      </c>
      <c r="I3039">
        <v>376</v>
      </c>
      <c r="J3039" t="s">
        <v>29</v>
      </c>
      <c r="K3039" t="s">
        <v>30</v>
      </c>
      <c r="L3039">
        <v>16000000</v>
      </c>
      <c r="M3039">
        <v>2009</v>
      </c>
      <c r="N3039">
        <v>5.6</v>
      </c>
      <c r="O3039">
        <v>-954324</v>
      </c>
    </row>
    <row r="3040" spans="1:15" x14ac:dyDescent="0.3">
      <c r="A3040" t="s">
        <v>4359</v>
      </c>
      <c r="B3040">
        <v>298</v>
      </c>
      <c r="C3040">
        <v>99</v>
      </c>
      <c r="D3040">
        <v>24042490</v>
      </c>
      <c r="E3040" t="s">
        <v>1453</v>
      </c>
      <c r="F3040" t="s">
        <v>5781</v>
      </c>
      <c r="G3040" t="s">
        <v>6572</v>
      </c>
      <c r="H3040">
        <v>40776</v>
      </c>
      <c r="I3040">
        <v>250</v>
      </c>
      <c r="J3040" t="s">
        <v>29</v>
      </c>
      <c r="K3040" t="s">
        <v>30</v>
      </c>
      <c r="L3040">
        <v>25000000</v>
      </c>
      <c r="M3040">
        <v>2010</v>
      </c>
      <c r="N3040">
        <v>5.6</v>
      </c>
      <c r="O3040">
        <v>-957510</v>
      </c>
    </row>
    <row r="3041" spans="1:15" x14ac:dyDescent="0.3">
      <c r="A3041" t="s">
        <v>1889</v>
      </c>
      <c r="B3041">
        <v>97</v>
      </c>
      <c r="C3041">
        <v>97</v>
      </c>
      <c r="D3041">
        <v>11614236</v>
      </c>
      <c r="E3041" t="s">
        <v>676</v>
      </c>
      <c r="F3041" t="s">
        <v>1167</v>
      </c>
      <c r="G3041" t="s">
        <v>6573</v>
      </c>
      <c r="H3041">
        <v>9294</v>
      </c>
      <c r="I3041">
        <v>140</v>
      </c>
      <c r="J3041" t="s">
        <v>29</v>
      </c>
      <c r="K3041" t="s">
        <v>30</v>
      </c>
      <c r="L3041">
        <v>15000000</v>
      </c>
      <c r="M3041">
        <v>1999</v>
      </c>
      <c r="N3041">
        <v>5.6</v>
      </c>
      <c r="O3041">
        <v>-3385764</v>
      </c>
    </row>
    <row r="3042" spans="1:15" x14ac:dyDescent="0.3">
      <c r="A3042" t="s">
        <v>2824</v>
      </c>
      <c r="B3042">
        <v>66</v>
      </c>
      <c r="C3042">
        <v>119</v>
      </c>
      <c r="D3042">
        <v>4992159</v>
      </c>
      <c r="E3042" t="s">
        <v>4589</v>
      </c>
      <c r="F3042" t="s">
        <v>6144</v>
      </c>
      <c r="G3042" t="s">
        <v>6574</v>
      </c>
      <c r="H3042">
        <v>23823</v>
      </c>
      <c r="I3042">
        <v>201</v>
      </c>
      <c r="J3042" t="s">
        <v>29</v>
      </c>
      <c r="K3042" t="s">
        <v>30</v>
      </c>
      <c r="L3042">
        <v>8550000</v>
      </c>
      <c r="M3042">
        <v>2004</v>
      </c>
      <c r="N3042">
        <v>5.6</v>
      </c>
      <c r="O3042">
        <v>-3557841</v>
      </c>
    </row>
    <row r="3043" spans="1:15" x14ac:dyDescent="0.3">
      <c r="A3043" t="s">
        <v>4374</v>
      </c>
      <c r="B3043">
        <v>38</v>
      </c>
      <c r="C3043">
        <v>96</v>
      </c>
      <c r="D3043">
        <v>6044618</v>
      </c>
      <c r="E3043" t="s">
        <v>1109</v>
      </c>
      <c r="F3043" t="s">
        <v>3944</v>
      </c>
      <c r="G3043" t="s">
        <v>6575</v>
      </c>
      <c r="H3043">
        <v>6200</v>
      </c>
      <c r="I3043">
        <v>92</v>
      </c>
      <c r="J3043" t="s">
        <v>29</v>
      </c>
      <c r="K3043" t="s">
        <v>30</v>
      </c>
      <c r="L3043">
        <v>10000000</v>
      </c>
      <c r="M3043">
        <v>2002</v>
      </c>
      <c r="N3043">
        <v>5.6</v>
      </c>
      <c r="O3043">
        <v>-3955382</v>
      </c>
    </row>
    <row r="3044" spans="1:15" x14ac:dyDescent="0.3">
      <c r="A3044" t="s">
        <v>736</v>
      </c>
      <c r="B3044">
        <v>196</v>
      </c>
      <c r="C3044">
        <v>103</v>
      </c>
      <c r="D3044">
        <v>25472967</v>
      </c>
      <c r="E3044" t="s">
        <v>3732</v>
      </c>
      <c r="F3044" t="s">
        <v>6576</v>
      </c>
      <c r="G3044" t="s">
        <v>6577</v>
      </c>
      <c r="H3044">
        <v>44966</v>
      </c>
      <c r="I3044">
        <v>411</v>
      </c>
      <c r="J3044" t="s">
        <v>29</v>
      </c>
      <c r="K3044" t="s">
        <v>30</v>
      </c>
      <c r="L3044">
        <v>30000000</v>
      </c>
      <c r="M3044">
        <v>2005</v>
      </c>
      <c r="N3044">
        <v>5.6</v>
      </c>
      <c r="O3044">
        <v>-4527033</v>
      </c>
    </row>
    <row r="3045" spans="1:15" x14ac:dyDescent="0.3">
      <c r="A3045" t="s">
        <v>4749</v>
      </c>
      <c r="B3045">
        <v>81</v>
      </c>
      <c r="C3045">
        <v>101</v>
      </c>
      <c r="D3045">
        <v>15408822</v>
      </c>
      <c r="E3045" t="s">
        <v>289</v>
      </c>
      <c r="F3045" t="s">
        <v>6578</v>
      </c>
      <c r="G3045" t="s">
        <v>6579</v>
      </c>
      <c r="H3045">
        <v>14147</v>
      </c>
      <c r="I3045">
        <v>92</v>
      </c>
      <c r="J3045" t="s">
        <v>29</v>
      </c>
      <c r="K3045" t="s">
        <v>30</v>
      </c>
      <c r="L3045">
        <v>20000000</v>
      </c>
      <c r="M3045">
        <v>2003</v>
      </c>
      <c r="N3045">
        <v>5.6</v>
      </c>
      <c r="O3045">
        <v>-4591178</v>
      </c>
    </row>
    <row r="3046" spans="1:15" x14ac:dyDescent="0.3">
      <c r="A3046" t="s">
        <v>4385</v>
      </c>
      <c r="B3046">
        <v>49</v>
      </c>
      <c r="C3046">
        <v>91</v>
      </c>
      <c r="D3046">
        <v>8080116</v>
      </c>
      <c r="E3046" t="s">
        <v>4375</v>
      </c>
      <c r="F3046" t="s">
        <v>729</v>
      </c>
      <c r="G3046" t="s">
        <v>6580</v>
      </c>
      <c r="H3046">
        <v>6562</v>
      </c>
      <c r="I3046">
        <v>66</v>
      </c>
      <c r="J3046" t="s">
        <v>29</v>
      </c>
      <c r="K3046" t="s">
        <v>30</v>
      </c>
      <c r="L3046">
        <v>15000000</v>
      </c>
      <c r="M3046">
        <v>2006</v>
      </c>
      <c r="N3046">
        <v>5.6</v>
      </c>
      <c r="O3046">
        <v>-6919884</v>
      </c>
    </row>
    <row r="3047" spans="1:15" x14ac:dyDescent="0.3">
      <c r="A3047" t="s">
        <v>4383</v>
      </c>
      <c r="B3047">
        <v>27</v>
      </c>
      <c r="C3047">
        <v>92</v>
      </c>
      <c r="D3047">
        <v>3060858</v>
      </c>
      <c r="E3047" t="s">
        <v>417</v>
      </c>
      <c r="F3047" t="s">
        <v>6581</v>
      </c>
      <c r="G3047" t="s">
        <v>6582</v>
      </c>
      <c r="H3047">
        <v>1768</v>
      </c>
      <c r="I3047">
        <v>37</v>
      </c>
      <c r="J3047" t="s">
        <v>29</v>
      </c>
      <c r="K3047" t="s">
        <v>30</v>
      </c>
      <c r="L3047">
        <v>10000000</v>
      </c>
      <c r="M3047">
        <v>1987</v>
      </c>
      <c r="N3047">
        <v>5.6</v>
      </c>
      <c r="O3047">
        <v>-6939142</v>
      </c>
    </row>
    <row r="3048" spans="1:15" x14ac:dyDescent="0.3">
      <c r="A3048" t="s">
        <v>3716</v>
      </c>
      <c r="B3048">
        <v>84</v>
      </c>
      <c r="C3048">
        <v>95</v>
      </c>
      <c r="D3048">
        <v>16964743</v>
      </c>
      <c r="E3048" t="s">
        <v>289</v>
      </c>
      <c r="F3048" t="s">
        <v>5195</v>
      </c>
      <c r="G3048" t="s">
        <v>6583</v>
      </c>
      <c r="H3048">
        <v>22844</v>
      </c>
      <c r="I3048">
        <v>140</v>
      </c>
      <c r="J3048" t="s">
        <v>29</v>
      </c>
      <c r="K3048" t="s">
        <v>30</v>
      </c>
      <c r="L3048">
        <v>24000000</v>
      </c>
      <c r="M3048">
        <v>2004</v>
      </c>
      <c r="N3048">
        <v>5.6</v>
      </c>
      <c r="O3048">
        <v>-7035257</v>
      </c>
    </row>
    <row r="3049" spans="1:15" x14ac:dyDescent="0.3">
      <c r="A3049" t="s">
        <v>4324</v>
      </c>
      <c r="B3049">
        <v>66</v>
      </c>
      <c r="C3049">
        <v>109</v>
      </c>
      <c r="D3049">
        <v>336456</v>
      </c>
      <c r="E3049" t="s">
        <v>6584</v>
      </c>
      <c r="F3049" t="s">
        <v>388</v>
      </c>
      <c r="G3049" t="s">
        <v>6585</v>
      </c>
      <c r="H3049">
        <v>7116</v>
      </c>
      <c r="I3049">
        <v>79</v>
      </c>
      <c r="J3049" t="s">
        <v>29</v>
      </c>
      <c r="K3049" t="s">
        <v>30</v>
      </c>
      <c r="L3049">
        <v>8000000</v>
      </c>
      <c r="M3049">
        <v>2003</v>
      </c>
      <c r="N3049">
        <v>5.6</v>
      </c>
      <c r="O3049">
        <v>-7663544</v>
      </c>
    </row>
    <row r="3050" spans="1:15" x14ac:dyDescent="0.3">
      <c r="A3050" t="s">
        <v>4401</v>
      </c>
      <c r="B3050">
        <v>47</v>
      </c>
      <c r="C3050">
        <v>84</v>
      </c>
      <c r="D3050">
        <v>5002310</v>
      </c>
      <c r="E3050" t="s">
        <v>6586</v>
      </c>
      <c r="F3050" t="s">
        <v>601</v>
      </c>
      <c r="G3050" t="s">
        <v>6587</v>
      </c>
      <c r="H3050">
        <v>25541</v>
      </c>
      <c r="I3050">
        <v>181</v>
      </c>
      <c r="J3050" t="s">
        <v>29</v>
      </c>
      <c r="K3050" t="s">
        <v>30</v>
      </c>
      <c r="L3050">
        <v>13000000</v>
      </c>
      <c r="M3050">
        <v>2001</v>
      </c>
      <c r="N3050">
        <v>5.6</v>
      </c>
      <c r="O3050">
        <v>-7997690</v>
      </c>
    </row>
    <row r="3051" spans="1:15" x14ac:dyDescent="0.3">
      <c r="A3051" t="s">
        <v>4380</v>
      </c>
      <c r="B3051">
        <v>256</v>
      </c>
      <c r="C3051">
        <v>95</v>
      </c>
      <c r="D3051">
        <v>131175</v>
      </c>
      <c r="E3051" t="s">
        <v>3533</v>
      </c>
      <c r="F3051" t="s">
        <v>6018</v>
      </c>
      <c r="G3051" t="s">
        <v>6588</v>
      </c>
      <c r="H3051">
        <v>30219</v>
      </c>
      <c r="I3051">
        <v>200</v>
      </c>
      <c r="J3051" t="s">
        <v>29</v>
      </c>
      <c r="K3051" t="s">
        <v>30</v>
      </c>
      <c r="L3051">
        <v>8500000</v>
      </c>
      <c r="M3051">
        <v>2015</v>
      </c>
      <c r="N3051">
        <v>5.6</v>
      </c>
      <c r="O3051">
        <v>-8368825</v>
      </c>
    </row>
    <row r="3052" spans="1:15" x14ac:dyDescent="0.3">
      <c r="A3052" t="s">
        <v>4330</v>
      </c>
      <c r="B3052">
        <v>28</v>
      </c>
      <c r="C3052">
        <v>107</v>
      </c>
      <c r="D3052">
        <v>16118077</v>
      </c>
      <c r="E3052" t="s">
        <v>92</v>
      </c>
      <c r="F3052" t="s">
        <v>1532</v>
      </c>
      <c r="G3052" t="s">
        <v>6589</v>
      </c>
      <c r="H3052">
        <v>5817</v>
      </c>
      <c r="I3052">
        <v>37</v>
      </c>
      <c r="J3052" t="s">
        <v>29</v>
      </c>
      <c r="K3052" t="s">
        <v>30</v>
      </c>
      <c r="L3052">
        <v>25000000</v>
      </c>
      <c r="M3052">
        <v>1988</v>
      </c>
      <c r="N3052">
        <v>5.6</v>
      </c>
      <c r="O3052">
        <v>-8881923</v>
      </c>
    </row>
    <row r="3053" spans="1:15" x14ac:dyDescent="0.3">
      <c r="A3053" t="s">
        <v>1668</v>
      </c>
      <c r="B3053">
        <v>253</v>
      </c>
      <c r="C3053">
        <v>106</v>
      </c>
      <c r="D3053">
        <v>78747585</v>
      </c>
      <c r="E3053" t="s">
        <v>6590</v>
      </c>
      <c r="F3053" t="s">
        <v>1299</v>
      </c>
      <c r="G3053" t="s">
        <v>6591</v>
      </c>
      <c r="H3053">
        <v>89770</v>
      </c>
      <c r="I3053">
        <v>342</v>
      </c>
      <c r="J3053" t="s">
        <v>29</v>
      </c>
      <c r="K3053" t="s">
        <v>30</v>
      </c>
      <c r="L3053">
        <v>88000000</v>
      </c>
      <c r="M3053">
        <v>2015</v>
      </c>
      <c r="N3053">
        <v>5.6</v>
      </c>
      <c r="O3053">
        <v>-9252415</v>
      </c>
    </row>
    <row r="3054" spans="1:15" x14ac:dyDescent="0.3">
      <c r="A3054" t="s">
        <v>2758</v>
      </c>
      <c r="B3054">
        <v>113</v>
      </c>
      <c r="C3054">
        <v>108</v>
      </c>
      <c r="D3054">
        <v>12232937</v>
      </c>
      <c r="E3054" t="s">
        <v>1576</v>
      </c>
      <c r="F3054" t="s">
        <v>6592</v>
      </c>
      <c r="G3054" t="s">
        <v>6593</v>
      </c>
      <c r="H3054">
        <v>22823</v>
      </c>
      <c r="I3054">
        <v>113</v>
      </c>
      <c r="J3054" t="s">
        <v>29</v>
      </c>
      <c r="K3054" t="s">
        <v>30</v>
      </c>
      <c r="L3054">
        <v>22000000</v>
      </c>
      <c r="M3054">
        <v>2009</v>
      </c>
      <c r="N3054">
        <v>5.6</v>
      </c>
      <c r="O3054">
        <v>-9767063</v>
      </c>
    </row>
    <row r="3055" spans="1:15" x14ac:dyDescent="0.3">
      <c r="A3055" t="s">
        <v>4389</v>
      </c>
      <c r="B3055">
        <v>53</v>
      </c>
      <c r="C3055">
        <v>88</v>
      </c>
      <c r="D3055">
        <v>13019253</v>
      </c>
      <c r="E3055" t="s">
        <v>338</v>
      </c>
      <c r="F3055" t="s">
        <v>4092</v>
      </c>
      <c r="G3055" t="s">
        <v>6594</v>
      </c>
      <c r="H3055">
        <v>3914</v>
      </c>
      <c r="I3055">
        <v>47</v>
      </c>
      <c r="J3055" t="s">
        <v>29</v>
      </c>
      <c r="K3055" t="s">
        <v>30</v>
      </c>
      <c r="L3055">
        <v>23000000</v>
      </c>
      <c r="M3055">
        <v>2000</v>
      </c>
      <c r="N3055">
        <v>5.6</v>
      </c>
      <c r="O3055">
        <v>-9980747</v>
      </c>
    </row>
    <row r="3056" spans="1:15" x14ac:dyDescent="0.3">
      <c r="A3056" t="s">
        <v>2233</v>
      </c>
      <c r="B3056">
        <v>184</v>
      </c>
      <c r="C3056">
        <v>88</v>
      </c>
      <c r="D3056">
        <v>19316646</v>
      </c>
      <c r="E3056" t="s">
        <v>543</v>
      </c>
      <c r="F3056" t="s">
        <v>2025</v>
      </c>
      <c r="G3056" t="s">
        <v>6595</v>
      </c>
      <c r="H3056">
        <v>52069</v>
      </c>
      <c r="I3056">
        <v>95</v>
      </c>
      <c r="J3056" t="s">
        <v>29</v>
      </c>
      <c r="K3056" t="s">
        <v>30</v>
      </c>
      <c r="L3056">
        <v>30000000</v>
      </c>
      <c r="M3056">
        <v>2013</v>
      </c>
      <c r="N3056">
        <v>5.6</v>
      </c>
      <c r="O3056">
        <v>-10683354</v>
      </c>
    </row>
    <row r="3057" spans="1:15" x14ac:dyDescent="0.3">
      <c r="A3057" t="s">
        <v>1655</v>
      </c>
      <c r="B3057">
        <v>260</v>
      </c>
      <c r="C3057">
        <v>107</v>
      </c>
      <c r="D3057">
        <v>7268659</v>
      </c>
      <c r="E3057" t="s">
        <v>1562</v>
      </c>
      <c r="F3057" t="s">
        <v>4253</v>
      </c>
      <c r="G3057" t="s">
        <v>6596</v>
      </c>
      <c r="H3057">
        <v>59248</v>
      </c>
      <c r="I3057">
        <v>164</v>
      </c>
      <c r="J3057" t="s">
        <v>29</v>
      </c>
      <c r="K3057" t="s">
        <v>2383</v>
      </c>
      <c r="L3057">
        <v>20000000</v>
      </c>
      <c r="M3057">
        <v>2013</v>
      </c>
      <c r="N3057">
        <v>5.6</v>
      </c>
      <c r="O3057">
        <v>-12731341</v>
      </c>
    </row>
    <row r="3058" spans="1:15" x14ac:dyDescent="0.3">
      <c r="A3058" t="s">
        <v>4387</v>
      </c>
      <c r="B3058">
        <v>133</v>
      </c>
      <c r="C3058">
        <v>89</v>
      </c>
      <c r="D3058">
        <v>21784432</v>
      </c>
      <c r="E3058" t="s">
        <v>676</v>
      </c>
      <c r="F3058" t="s">
        <v>313</v>
      </c>
      <c r="G3058" t="s">
        <v>6597</v>
      </c>
      <c r="H3058">
        <v>37493</v>
      </c>
      <c r="I3058">
        <v>108</v>
      </c>
      <c r="J3058" t="s">
        <v>29</v>
      </c>
      <c r="K3058" t="s">
        <v>30</v>
      </c>
      <c r="L3058">
        <v>35000000</v>
      </c>
      <c r="M3058">
        <v>2013</v>
      </c>
      <c r="N3058">
        <v>5.6</v>
      </c>
      <c r="O3058">
        <v>-13215568</v>
      </c>
    </row>
    <row r="3059" spans="1:15" x14ac:dyDescent="0.3">
      <c r="A3059" t="s">
        <v>4053</v>
      </c>
      <c r="B3059">
        <v>106</v>
      </c>
      <c r="C3059">
        <v>102</v>
      </c>
      <c r="D3059">
        <v>24044532</v>
      </c>
      <c r="E3059" t="s">
        <v>588</v>
      </c>
      <c r="F3059" t="s">
        <v>6598</v>
      </c>
      <c r="G3059" t="s">
        <v>6599</v>
      </c>
      <c r="H3059">
        <v>19686</v>
      </c>
      <c r="I3059">
        <v>180</v>
      </c>
      <c r="J3059" t="s">
        <v>29</v>
      </c>
      <c r="K3059" t="s">
        <v>30</v>
      </c>
      <c r="L3059">
        <v>38000000</v>
      </c>
      <c r="M3059">
        <v>2001</v>
      </c>
      <c r="N3059">
        <v>5.6</v>
      </c>
      <c r="O3059">
        <v>-13955468</v>
      </c>
    </row>
    <row r="3060" spans="1:15" x14ac:dyDescent="0.3">
      <c r="A3060" t="s">
        <v>4409</v>
      </c>
      <c r="B3060">
        <v>93</v>
      </c>
      <c r="C3060">
        <v>76</v>
      </c>
      <c r="D3060">
        <v>19447478</v>
      </c>
      <c r="E3060" t="s">
        <v>6600</v>
      </c>
      <c r="F3060" t="s">
        <v>1574</v>
      </c>
      <c r="G3060" t="s">
        <v>6601</v>
      </c>
      <c r="H3060">
        <v>15788</v>
      </c>
      <c r="I3060">
        <v>80</v>
      </c>
      <c r="J3060" t="s">
        <v>29</v>
      </c>
      <c r="K3060" t="s">
        <v>200</v>
      </c>
      <c r="L3060">
        <v>35000000</v>
      </c>
      <c r="M3060">
        <v>2005</v>
      </c>
      <c r="N3060">
        <v>5.6</v>
      </c>
      <c r="O3060">
        <v>-15552522</v>
      </c>
    </row>
    <row r="3061" spans="1:15" x14ac:dyDescent="0.3">
      <c r="A3061" t="s">
        <v>528</v>
      </c>
      <c r="B3061">
        <v>73</v>
      </c>
      <c r="C3061">
        <v>96</v>
      </c>
      <c r="D3061">
        <v>14208384</v>
      </c>
      <c r="E3061" t="s">
        <v>289</v>
      </c>
      <c r="F3061" t="s">
        <v>6602</v>
      </c>
      <c r="G3061" t="s">
        <v>6603</v>
      </c>
      <c r="H3061">
        <v>11520</v>
      </c>
      <c r="I3061">
        <v>105</v>
      </c>
      <c r="J3061" t="s">
        <v>29</v>
      </c>
      <c r="K3061" t="s">
        <v>30</v>
      </c>
      <c r="L3061">
        <v>30000000</v>
      </c>
      <c r="M3061">
        <v>2003</v>
      </c>
      <c r="N3061">
        <v>5.6</v>
      </c>
      <c r="O3061">
        <v>-15791616</v>
      </c>
    </row>
    <row r="3062" spans="1:15" x14ac:dyDescent="0.3">
      <c r="A3062" t="s">
        <v>2758</v>
      </c>
      <c r="B3062">
        <v>74</v>
      </c>
      <c r="C3062">
        <v>113</v>
      </c>
      <c r="D3062">
        <v>17149</v>
      </c>
      <c r="E3062" t="s">
        <v>130</v>
      </c>
      <c r="F3062" t="s">
        <v>6604</v>
      </c>
      <c r="G3062" t="s">
        <v>6605</v>
      </c>
      <c r="H3062">
        <v>12128</v>
      </c>
      <c r="I3062">
        <v>61</v>
      </c>
      <c r="J3062" t="s">
        <v>29</v>
      </c>
      <c r="K3062" t="s">
        <v>6606</v>
      </c>
      <c r="L3062">
        <v>20000000</v>
      </c>
      <c r="M3062">
        <v>2011</v>
      </c>
      <c r="N3062">
        <v>5.6</v>
      </c>
      <c r="O3062">
        <v>-19982851</v>
      </c>
    </row>
    <row r="3063" spans="1:15" x14ac:dyDescent="0.3">
      <c r="A3063" t="s">
        <v>3514</v>
      </c>
      <c r="B3063">
        <v>382</v>
      </c>
      <c r="C3063">
        <v>106</v>
      </c>
      <c r="D3063">
        <v>64933670</v>
      </c>
      <c r="E3063" t="s">
        <v>6380</v>
      </c>
      <c r="F3063" t="s">
        <v>2153</v>
      </c>
      <c r="G3063" t="s">
        <v>6607</v>
      </c>
      <c r="H3063">
        <v>70838</v>
      </c>
      <c r="I3063">
        <v>208</v>
      </c>
      <c r="J3063" t="s">
        <v>29</v>
      </c>
      <c r="K3063" t="s">
        <v>30</v>
      </c>
      <c r="L3063">
        <v>85000000</v>
      </c>
      <c r="M3063">
        <v>2012</v>
      </c>
      <c r="N3063">
        <v>5.6</v>
      </c>
      <c r="O3063">
        <v>-20066330</v>
      </c>
    </row>
    <row r="3064" spans="1:15" x14ac:dyDescent="0.3">
      <c r="A3064" t="s">
        <v>2485</v>
      </c>
      <c r="B3064">
        <v>52</v>
      </c>
      <c r="C3064">
        <v>114</v>
      </c>
      <c r="D3064">
        <v>6543194</v>
      </c>
      <c r="E3064" t="s">
        <v>1187</v>
      </c>
      <c r="F3064" t="s">
        <v>5918</v>
      </c>
      <c r="G3064" t="s">
        <v>6608</v>
      </c>
      <c r="H3064">
        <v>3740</v>
      </c>
      <c r="I3064">
        <v>61</v>
      </c>
      <c r="J3064" t="s">
        <v>29</v>
      </c>
      <c r="K3064" t="s">
        <v>30</v>
      </c>
      <c r="L3064">
        <v>34000000</v>
      </c>
      <c r="M3064">
        <v>2000</v>
      </c>
      <c r="N3064">
        <v>5.6</v>
      </c>
      <c r="O3064">
        <v>-27456806</v>
      </c>
    </row>
    <row r="3065" spans="1:15" x14ac:dyDescent="0.3">
      <c r="A3065" t="s">
        <v>346</v>
      </c>
      <c r="B3065">
        <v>240</v>
      </c>
      <c r="C3065">
        <v>121</v>
      </c>
      <c r="D3065">
        <v>22518325</v>
      </c>
      <c r="E3065" t="s">
        <v>140</v>
      </c>
      <c r="F3065" t="s">
        <v>740</v>
      </c>
      <c r="G3065" t="s">
        <v>6609</v>
      </c>
      <c r="H3065">
        <v>63363</v>
      </c>
      <c r="I3065">
        <v>644</v>
      </c>
      <c r="J3065" t="s">
        <v>29</v>
      </c>
      <c r="K3065" t="s">
        <v>227</v>
      </c>
      <c r="L3065">
        <v>50000000</v>
      </c>
      <c r="M3065">
        <v>2006</v>
      </c>
      <c r="N3065">
        <v>5.6</v>
      </c>
      <c r="O3065">
        <v>-27481675</v>
      </c>
    </row>
    <row r="3066" spans="1:15" x14ac:dyDescent="0.3">
      <c r="A3066" t="s">
        <v>475</v>
      </c>
      <c r="B3066">
        <v>284</v>
      </c>
      <c r="C3066">
        <v>110</v>
      </c>
      <c r="D3066">
        <v>42272747</v>
      </c>
      <c r="E3066" t="s">
        <v>6570</v>
      </c>
      <c r="F3066" t="s">
        <v>2079</v>
      </c>
      <c r="G3066" t="s">
        <v>6610</v>
      </c>
      <c r="H3066">
        <v>78635</v>
      </c>
      <c r="I3066">
        <v>1040</v>
      </c>
      <c r="J3066" t="s">
        <v>29</v>
      </c>
      <c r="K3066" t="s">
        <v>30</v>
      </c>
      <c r="L3066">
        <v>70000000</v>
      </c>
      <c r="M3066">
        <v>2006</v>
      </c>
      <c r="N3066">
        <v>5.6</v>
      </c>
      <c r="O3066">
        <v>-27727253</v>
      </c>
    </row>
    <row r="3067" spans="1:15" x14ac:dyDescent="0.3">
      <c r="A3067" t="s">
        <v>1813</v>
      </c>
      <c r="B3067">
        <v>208</v>
      </c>
      <c r="C3067">
        <v>102</v>
      </c>
      <c r="D3067">
        <v>21557240</v>
      </c>
      <c r="E3067" t="s">
        <v>364</v>
      </c>
      <c r="F3067" t="s">
        <v>418</v>
      </c>
      <c r="G3067" t="s">
        <v>6611</v>
      </c>
      <c r="H3067">
        <v>85237</v>
      </c>
      <c r="I3067">
        <v>274</v>
      </c>
      <c r="J3067" t="s">
        <v>29</v>
      </c>
      <c r="K3067" t="s">
        <v>30</v>
      </c>
      <c r="L3067">
        <v>49900000</v>
      </c>
      <c r="M3067">
        <v>2011</v>
      </c>
      <c r="N3067">
        <v>5.6</v>
      </c>
      <c r="O3067">
        <v>-28342760</v>
      </c>
    </row>
    <row r="3068" spans="1:15" x14ac:dyDescent="0.3">
      <c r="A3068" t="s">
        <v>346</v>
      </c>
      <c r="B3068">
        <v>181</v>
      </c>
      <c r="C3068">
        <v>114</v>
      </c>
      <c r="D3068">
        <v>60874615</v>
      </c>
      <c r="E3068" t="s">
        <v>471</v>
      </c>
      <c r="F3068" t="s">
        <v>576</v>
      </c>
      <c r="G3068" t="s">
        <v>6612</v>
      </c>
      <c r="H3068">
        <v>60467</v>
      </c>
      <c r="I3068">
        <v>949</v>
      </c>
      <c r="J3068" t="s">
        <v>29</v>
      </c>
      <c r="K3068" t="s">
        <v>30</v>
      </c>
      <c r="L3068">
        <v>90000000</v>
      </c>
      <c r="M3068">
        <v>2000</v>
      </c>
      <c r="N3068">
        <v>5.6</v>
      </c>
      <c r="O3068">
        <v>-29125385</v>
      </c>
    </row>
    <row r="3069" spans="1:15" x14ac:dyDescent="0.3">
      <c r="A3069" t="s">
        <v>943</v>
      </c>
      <c r="B3069">
        <v>47</v>
      </c>
      <c r="C3069">
        <v>107</v>
      </c>
      <c r="D3069">
        <v>20550712</v>
      </c>
      <c r="E3069" t="s">
        <v>1449</v>
      </c>
      <c r="F3069" t="s">
        <v>106</v>
      </c>
      <c r="G3069" t="s">
        <v>6613</v>
      </c>
      <c r="H3069">
        <v>40346</v>
      </c>
      <c r="I3069">
        <v>95</v>
      </c>
      <c r="J3069" t="s">
        <v>29</v>
      </c>
      <c r="K3069" t="s">
        <v>30</v>
      </c>
      <c r="L3069">
        <v>50000000</v>
      </c>
      <c r="M3069">
        <v>1996</v>
      </c>
      <c r="N3069">
        <v>5.6</v>
      </c>
      <c r="O3069">
        <v>-29449288</v>
      </c>
    </row>
    <row r="3070" spans="1:15" x14ac:dyDescent="0.3">
      <c r="A3070" t="s">
        <v>4335</v>
      </c>
      <c r="B3070">
        <v>40</v>
      </c>
      <c r="C3070">
        <v>105</v>
      </c>
      <c r="D3070">
        <v>35324232</v>
      </c>
      <c r="E3070" t="s">
        <v>3713</v>
      </c>
      <c r="F3070" t="s">
        <v>6614</v>
      </c>
      <c r="G3070" t="s">
        <v>6615</v>
      </c>
      <c r="H3070">
        <v>32224</v>
      </c>
      <c r="I3070">
        <v>62</v>
      </c>
      <c r="J3070" t="s">
        <v>29</v>
      </c>
      <c r="K3070" t="s">
        <v>30</v>
      </c>
      <c r="L3070">
        <v>68000000</v>
      </c>
      <c r="M3070">
        <v>1995</v>
      </c>
      <c r="N3070">
        <v>5.6</v>
      </c>
      <c r="O3070">
        <v>-32675768</v>
      </c>
    </row>
    <row r="3071" spans="1:15" x14ac:dyDescent="0.3">
      <c r="A3071" t="s">
        <v>3509</v>
      </c>
      <c r="B3071">
        <v>157</v>
      </c>
      <c r="C3071">
        <v>116</v>
      </c>
      <c r="D3071">
        <v>36931089</v>
      </c>
      <c r="E3071" t="s">
        <v>676</v>
      </c>
      <c r="F3071" t="s">
        <v>1823</v>
      </c>
      <c r="G3071" t="s">
        <v>6616</v>
      </c>
      <c r="H3071">
        <v>70681</v>
      </c>
      <c r="I3071">
        <v>198</v>
      </c>
      <c r="J3071" t="s">
        <v>29</v>
      </c>
      <c r="K3071" t="s">
        <v>30</v>
      </c>
      <c r="L3071">
        <v>70000000</v>
      </c>
      <c r="M3071">
        <v>2012</v>
      </c>
      <c r="N3071">
        <v>5.6</v>
      </c>
      <c r="O3071">
        <v>-33068911</v>
      </c>
    </row>
    <row r="3072" spans="1:15" x14ac:dyDescent="0.3">
      <c r="A3072" t="s">
        <v>4332</v>
      </c>
      <c r="B3072">
        <v>93</v>
      </c>
      <c r="C3072">
        <v>107</v>
      </c>
      <c r="D3072">
        <v>16088610</v>
      </c>
      <c r="E3072" t="s">
        <v>4443</v>
      </c>
      <c r="F3072" t="s">
        <v>4471</v>
      </c>
      <c r="G3072" t="s">
        <v>6617</v>
      </c>
      <c r="H3072">
        <v>10417</v>
      </c>
      <c r="I3072">
        <v>39</v>
      </c>
      <c r="J3072" t="s">
        <v>29</v>
      </c>
      <c r="K3072" t="s">
        <v>30</v>
      </c>
      <c r="L3072">
        <v>55000000</v>
      </c>
      <c r="M3072">
        <v>2009</v>
      </c>
      <c r="N3072">
        <v>5.6</v>
      </c>
      <c r="O3072">
        <v>-38911390</v>
      </c>
    </row>
    <row r="3073" spans="1:15" x14ac:dyDescent="0.3">
      <c r="A3073" t="s">
        <v>2859</v>
      </c>
      <c r="B3073">
        <v>35</v>
      </c>
      <c r="C3073">
        <v>114</v>
      </c>
      <c r="D3073">
        <v>50628009</v>
      </c>
      <c r="E3073" t="s">
        <v>6618</v>
      </c>
      <c r="F3073" t="s">
        <v>2217</v>
      </c>
      <c r="G3073" t="s">
        <v>6619</v>
      </c>
      <c r="H3073">
        <v>22955</v>
      </c>
      <c r="I3073">
        <v>88</v>
      </c>
      <c r="J3073" t="s">
        <v>29</v>
      </c>
      <c r="K3073" t="s">
        <v>30</v>
      </c>
      <c r="L3073">
        <v>90000000</v>
      </c>
      <c r="M3073">
        <v>1998</v>
      </c>
      <c r="N3073">
        <v>5.6</v>
      </c>
      <c r="O3073">
        <v>-39371991</v>
      </c>
    </row>
    <row r="3074" spans="1:15" x14ac:dyDescent="0.3">
      <c r="A3074" t="s">
        <v>1897</v>
      </c>
      <c r="B3074">
        <v>128</v>
      </c>
      <c r="C3074">
        <v>116</v>
      </c>
      <c r="D3074">
        <v>30157016</v>
      </c>
      <c r="E3074" t="s">
        <v>4350</v>
      </c>
      <c r="F3074" t="s">
        <v>136</v>
      </c>
      <c r="G3074" t="s">
        <v>6620</v>
      </c>
      <c r="H3074">
        <v>39659</v>
      </c>
      <c r="I3074">
        <v>189</v>
      </c>
      <c r="J3074" t="s">
        <v>29</v>
      </c>
      <c r="K3074" t="s">
        <v>30</v>
      </c>
      <c r="L3074">
        <v>70000000</v>
      </c>
      <c r="M3074">
        <v>2002</v>
      </c>
      <c r="N3074">
        <v>5.6</v>
      </c>
      <c r="O3074">
        <v>-39842984</v>
      </c>
    </row>
    <row r="3075" spans="1:15" x14ac:dyDescent="0.3">
      <c r="A3075" t="s">
        <v>2276</v>
      </c>
      <c r="B3075">
        <v>82</v>
      </c>
      <c r="C3075">
        <v>87</v>
      </c>
      <c r="D3075">
        <v>6291602</v>
      </c>
      <c r="E3075" t="s">
        <v>5181</v>
      </c>
      <c r="F3075" t="s">
        <v>1921</v>
      </c>
      <c r="G3075" t="s">
        <v>6621</v>
      </c>
      <c r="H3075">
        <v>8070</v>
      </c>
      <c r="I3075">
        <v>91</v>
      </c>
      <c r="J3075" t="s">
        <v>29</v>
      </c>
      <c r="K3075" t="s">
        <v>30</v>
      </c>
      <c r="L3075">
        <v>50000000</v>
      </c>
      <c r="M3075">
        <v>2000</v>
      </c>
      <c r="N3075">
        <v>5.6</v>
      </c>
      <c r="O3075">
        <v>-43708398</v>
      </c>
    </row>
    <row r="3076" spans="1:15" x14ac:dyDescent="0.3">
      <c r="A3076" t="s">
        <v>290</v>
      </c>
      <c r="B3076">
        <v>164</v>
      </c>
      <c r="C3076">
        <v>101</v>
      </c>
      <c r="D3076">
        <v>22531698</v>
      </c>
      <c r="E3076" t="s">
        <v>86</v>
      </c>
      <c r="F3076" t="s">
        <v>788</v>
      </c>
      <c r="G3076" t="s">
        <v>6622</v>
      </c>
      <c r="H3076">
        <v>81523</v>
      </c>
      <c r="I3076">
        <v>214</v>
      </c>
      <c r="J3076" t="s">
        <v>29</v>
      </c>
      <c r="K3076" t="s">
        <v>241</v>
      </c>
      <c r="L3076">
        <v>70000000</v>
      </c>
      <c r="M3076">
        <v>2008</v>
      </c>
      <c r="N3076">
        <v>5.6</v>
      </c>
      <c r="O3076">
        <v>-47468302</v>
      </c>
    </row>
    <row r="3077" spans="1:15" x14ac:dyDescent="0.3">
      <c r="A3077" t="s">
        <v>3857</v>
      </c>
      <c r="B3077">
        <v>272</v>
      </c>
      <c r="C3077">
        <v>105</v>
      </c>
      <c r="D3077">
        <v>23219748</v>
      </c>
      <c r="E3077" t="s">
        <v>3322</v>
      </c>
      <c r="F3077" t="s">
        <v>6623</v>
      </c>
      <c r="G3077" t="s">
        <v>6624</v>
      </c>
      <c r="H3077">
        <v>84508</v>
      </c>
      <c r="I3077">
        <v>308</v>
      </c>
      <c r="J3077" t="s">
        <v>29</v>
      </c>
      <c r="K3077" t="s">
        <v>442</v>
      </c>
      <c r="L3077">
        <v>80000000</v>
      </c>
      <c r="M3077">
        <v>2014</v>
      </c>
      <c r="N3077">
        <v>5.6</v>
      </c>
      <c r="O3077">
        <v>-56780252</v>
      </c>
    </row>
    <row r="3078" spans="1:15" x14ac:dyDescent="0.3">
      <c r="A3078" t="s">
        <v>4345</v>
      </c>
      <c r="B3078">
        <v>90</v>
      </c>
      <c r="C3078">
        <v>103</v>
      </c>
      <c r="D3078">
        <v>668171</v>
      </c>
      <c r="E3078" t="s">
        <v>1517</v>
      </c>
      <c r="F3078" t="s">
        <v>6625</v>
      </c>
      <c r="G3078" t="s">
        <v>6626</v>
      </c>
      <c r="H3078">
        <v>8215</v>
      </c>
      <c r="I3078">
        <v>132</v>
      </c>
      <c r="J3078" t="s">
        <v>139</v>
      </c>
      <c r="K3078" t="s">
        <v>926</v>
      </c>
      <c r="L3078">
        <v>60000000</v>
      </c>
      <c r="M3078">
        <v>2005</v>
      </c>
      <c r="N3078">
        <v>5.6</v>
      </c>
      <c r="O3078">
        <v>-59331829</v>
      </c>
    </row>
    <row r="3079" spans="1:15" x14ac:dyDescent="0.3">
      <c r="A3079" t="s">
        <v>2145</v>
      </c>
      <c r="B3079">
        <v>123</v>
      </c>
      <c r="C3079">
        <v>116</v>
      </c>
      <c r="D3079">
        <v>19480739</v>
      </c>
      <c r="E3079" t="s">
        <v>248</v>
      </c>
      <c r="F3079" t="s">
        <v>2075</v>
      </c>
      <c r="G3079" t="s">
        <v>6627</v>
      </c>
      <c r="H3079">
        <v>53057</v>
      </c>
      <c r="I3079">
        <v>457</v>
      </c>
      <c r="J3079" t="s">
        <v>29</v>
      </c>
      <c r="K3079" t="s">
        <v>30</v>
      </c>
      <c r="L3079">
        <v>80000000</v>
      </c>
      <c r="M3079">
        <v>2003</v>
      </c>
      <c r="N3079">
        <v>5.6</v>
      </c>
      <c r="O3079">
        <v>-60519261</v>
      </c>
    </row>
    <row r="3080" spans="1:15" x14ac:dyDescent="0.3">
      <c r="A3080" t="s">
        <v>714</v>
      </c>
      <c r="B3080">
        <v>436</v>
      </c>
      <c r="C3080">
        <v>123</v>
      </c>
      <c r="D3080">
        <v>116593191</v>
      </c>
      <c r="E3080" t="s">
        <v>248</v>
      </c>
      <c r="F3080" t="s">
        <v>468</v>
      </c>
      <c r="G3080" t="s">
        <v>6628</v>
      </c>
      <c r="H3080">
        <v>223393</v>
      </c>
      <c r="I3080">
        <v>550</v>
      </c>
      <c r="J3080" t="s">
        <v>29</v>
      </c>
      <c r="K3080" t="s">
        <v>30</v>
      </c>
      <c r="L3080">
        <v>200000000</v>
      </c>
      <c r="M3080">
        <v>2011</v>
      </c>
      <c r="N3080">
        <v>5.6</v>
      </c>
      <c r="O3080">
        <v>-83406809</v>
      </c>
    </row>
    <row r="3081" spans="1:15" x14ac:dyDescent="0.3">
      <c r="A3081" t="s">
        <v>2758</v>
      </c>
      <c r="B3081">
        <v>61</v>
      </c>
      <c r="C3081">
        <v>124</v>
      </c>
      <c r="D3081">
        <v>11000000</v>
      </c>
      <c r="E3081" t="s">
        <v>2411</v>
      </c>
      <c r="F3081" t="s">
        <v>6629</v>
      </c>
      <c r="G3081" t="s">
        <v>6630</v>
      </c>
      <c r="H3081">
        <v>21102</v>
      </c>
      <c r="I3081">
        <v>169</v>
      </c>
      <c r="J3081" t="s">
        <v>29</v>
      </c>
      <c r="K3081" t="s">
        <v>30</v>
      </c>
      <c r="L3081">
        <v>98000000</v>
      </c>
      <c r="M3081">
        <v>1995</v>
      </c>
      <c r="N3081">
        <v>5.6</v>
      </c>
      <c r="O3081">
        <v>-87000000</v>
      </c>
    </row>
    <row r="3082" spans="1:15" x14ac:dyDescent="0.3">
      <c r="A3082" t="s">
        <v>2787</v>
      </c>
      <c r="B3082">
        <v>208</v>
      </c>
      <c r="C3082">
        <v>96</v>
      </c>
      <c r="D3082">
        <v>33592415</v>
      </c>
      <c r="E3082" t="s">
        <v>6631</v>
      </c>
      <c r="F3082" t="s">
        <v>468</v>
      </c>
      <c r="G3082" t="s">
        <v>6632</v>
      </c>
      <c r="H3082">
        <v>91640</v>
      </c>
      <c r="I3082">
        <v>210</v>
      </c>
      <c r="J3082" t="s">
        <v>29</v>
      </c>
      <c r="K3082" t="s">
        <v>30</v>
      </c>
      <c r="L3082">
        <v>130000000</v>
      </c>
      <c r="M3082">
        <v>2013</v>
      </c>
      <c r="N3082">
        <v>5.6</v>
      </c>
      <c r="O3082">
        <v>-96407585</v>
      </c>
    </row>
    <row r="3083" spans="1:15" x14ac:dyDescent="0.3">
      <c r="A3083" t="s">
        <v>278</v>
      </c>
      <c r="B3083">
        <v>231</v>
      </c>
      <c r="C3083">
        <v>98</v>
      </c>
      <c r="D3083">
        <v>60655503</v>
      </c>
      <c r="E3083" t="s">
        <v>1050</v>
      </c>
      <c r="F3083" t="s">
        <v>4206</v>
      </c>
      <c r="G3083" t="s">
        <v>6633</v>
      </c>
      <c r="H3083">
        <v>82380</v>
      </c>
      <c r="I3083">
        <v>629</v>
      </c>
      <c r="J3083" t="s">
        <v>29</v>
      </c>
      <c r="K3083" t="s">
        <v>30</v>
      </c>
      <c r="L3083">
        <v>160000000</v>
      </c>
      <c r="M3083">
        <v>2006</v>
      </c>
      <c r="N3083">
        <v>5.6</v>
      </c>
      <c r="O3083">
        <v>-99344497</v>
      </c>
    </row>
    <row r="3084" spans="1:15" x14ac:dyDescent="0.3">
      <c r="A3084" t="s">
        <v>1801</v>
      </c>
      <c r="B3084">
        <v>322</v>
      </c>
      <c r="C3084">
        <v>115</v>
      </c>
      <c r="D3084">
        <v>292298923</v>
      </c>
      <c r="E3084" t="s">
        <v>6634</v>
      </c>
      <c r="F3084" t="s">
        <v>1416</v>
      </c>
      <c r="G3084" t="s">
        <v>6635</v>
      </c>
      <c r="H3084">
        <v>185394</v>
      </c>
      <c r="I3084">
        <v>329</v>
      </c>
      <c r="J3084" t="s">
        <v>29</v>
      </c>
      <c r="K3084" t="s">
        <v>30</v>
      </c>
      <c r="L3084">
        <v>120000000</v>
      </c>
      <c r="M3084">
        <v>2012</v>
      </c>
      <c r="N3084">
        <v>5.5</v>
      </c>
      <c r="O3084">
        <v>172298923</v>
      </c>
    </row>
    <row r="3085" spans="1:15" x14ac:dyDescent="0.3">
      <c r="A3085" t="s">
        <v>1948</v>
      </c>
      <c r="B3085">
        <v>121</v>
      </c>
      <c r="C3085">
        <v>105</v>
      </c>
      <c r="D3085">
        <v>132541238</v>
      </c>
      <c r="E3085" t="s">
        <v>676</v>
      </c>
      <c r="F3085" t="s">
        <v>6636</v>
      </c>
      <c r="G3085" t="s">
        <v>6637</v>
      </c>
      <c r="H3085">
        <v>30058</v>
      </c>
      <c r="I3085">
        <v>236</v>
      </c>
      <c r="J3085" t="s">
        <v>29</v>
      </c>
      <c r="K3085" t="s">
        <v>30</v>
      </c>
      <c r="L3085">
        <v>33000000</v>
      </c>
      <c r="M3085">
        <v>2003</v>
      </c>
      <c r="N3085">
        <v>5.5</v>
      </c>
      <c r="O3085">
        <v>99541238</v>
      </c>
    </row>
    <row r="3086" spans="1:15" x14ac:dyDescent="0.3">
      <c r="A3086" t="s">
        <v>4454</v>
      </c>
      <c r="B3086">
        <v>32</v>
      </c>
      <c r="C3086">
        <v>108</v>
      </c>
      <c r="D3086">
        <v>109306210</v>
      </c>
      <c r="E3086" t="s">
        <v>2411</v>
      </c>
      <c r="F3086" t="s">
        <v>4728</v>
      </c>
      <c r="G3086" t="s">
        <v>6638</v>
      </c>
      <c r="H3086">
        <v>44096</v>
      </c>
      <c r="I3086">
        <v>62</v>
      </c>
      <c r="J3086" t="s">
        <v>29</v>
      </c>
      <c r="K3086" t="s">
        <v>581</v>
      </c>
      <c r="L3086">
        <v>15800000</v>
      </c>
      <c r="M3086">
        <v>1988</v>
      </c>
      <c r="N3086">
        <v>5.5</v>
      </c>
      <c r="O3086">
        <v>93506210</v>
      </c>
    </row>
    <row r="3087" spans="1:15" x14ac:dyDescent="0.3">
      <c r="A3087" t="s">
        <v>3371</v>
      </c>
      <c r="B3087">
        <v>103</v>
      </c>
      <c r="C3087">
        <v>116</v>
      </c>
      <c r="D3087">
        <v>152149590</v>
      </c>
      <c r="E3087" t="s">
        <v>289</v>
      </c>
      <c r="F3087" t="s">
        <v>2153</v>
      </c>
      <c r="G3087" t="s">
        <v>6639</v>
      </c>
      <c r="H3087">
        <v>74274</v>
      </c>
      <c r="I3087">
        <v>255</v>
      </c>
      <c r="J3087" t="s">
        <v>29</v>
      </c>
      <c r="K3087" t="s">
        <v>30</v>
      </c>
      <c r="L3087">
        <v>70000000</v>
      </c>
      <c r="M3087">
        <v>1999</v>
      </c>
      <c r="N3087">
        <v>5.5</v>
      </c>
      <c r="O3087">
        <v>82149590</v>
      </c>
    </row>
    <row r="3088" spans="1:15" x14ac:dyDescent="0.3">
      <c r="A3088" t="s">
        <v>3950</v>
      </c>
      <c r="B3088">
        <v>80</v>
      </c>
      <c r="C3088">
        <v>104</v>
      </c>
      <c r="D3088">
        <v>139225854</v>
      </c>
      <c r="E3088" t="s">
        <v>4122</v>
      </c>
      <c r="F3088" t="s">
        <v>2114</v>
      </c>
      <c r="G3088" t="s">
        <v>6640</v>
      </c>
      <c r="H3088">
        <v>34561</v>
      </c>
      <c r="I3088">
        <v>116</v>
      </c>
      <c r="J3088" t="s">
        <v>29</v>
      </c>
      <c r="K3088" t="s">
        <v>30</v>
      </c>
      <c r="L3088">
        <v>60000000</v>
      </c>
      <c r="M3088">
        <v>2002</v>
      </c>
      <c r="N3088">
        <v>5.5</v>
      </c>
      <c r="O3088">
        <v>79225854</v>
      </c>
    </row>
    <row r="3089" spans="1:15" x14ac:dyDescent="0.3">
      <c r="A3089" t="s">
        <v>3694</v>
      </c>
      <c r="B3089">
        <v>151</v>
      </c>
      <c r="C3089">
        <v>84</v>
      </c>
      <c r="D3089">
        <v>110000082</v>
      </c>
      <c r="E3089" t="s">
        <v>676</v>
      </c>
      <c r="F3089" t="s">
        <v>6641</v>
      </c>
      <c r="G3089" t="s">
        <v>6642</v>
      </c>
      <c r="H3089">
        <v>111526</v>
      </c>
      <c r="I3089">
        <v>347</v>
      </c>
      <c r="J3089" t="s">
        <v>29</v>
      </c>
      <c r="K3089" t="s">
        <v>30</v>
      </c>
      <c r="L3089">
        <v>48000000</v>
      </c>
      <c r="M3089">
        <v>2003</v>
      </c>
      <c r="N3089">
        <v>5.5</v>
      </c>
      <c r="O3089">
        <v>62000082</v>
      </c>
    </row>
    <row r="3090" spans="1:15" x14ac:dyDescent="0.3">
      <c r="A3090" t="s">
        <v>1948</v>
      </c>
      <c r="B3090">
        <v>125</v>
      </c>
      <c r="C3090">
        <v>95</v>
      </c>
      <c r="D3090">
        <v>113006880</v>
      </c>
      <c r="E3090" t="s">
        <v>6643</v>
      </c>
      <c r="F3090" t="s">
        <v>788</v>
      </c>
      <c r="G3090" t="s">
        <v>6644</v>
      </c>
      <c r="H3090">
        <v>66308</v>
      </c>
      <c r="I3090">
        <v>225</v>
      </c>
      <c r="J3090" t="s">
        <v>29</v>
      </c>
      <c r="K3090" t="s">
        <v>442</v>
      </c>
      <c r="L3090">
        <v>56000000</v>
      </c>
      <c r="M3090">
        <v>2005</v>
      </c>
      <c r="N3090">
        <v>5.5</v>
      </c>
      <c r="O3090">
        <v>57006880</v>
      </c>
    </row>
    <row r="3091" spans="1:15" x14ac:dyDescent="0.3">
      <c r="A3091" t="s">
        <v>4450</v>
      </c>
      <c r="B3091">
        <v>166</v>
      </c>
      <c r="C3091">
        <v>113</v>
      </c>
      <c r="D3091">
        <v>109176215</v>
      </c>
      <c r="E3091" t="s">
        <v>676</v>
      </c>
      <c r="F3091" t="s">
        <v>802</v>
      </c>
      <c r="G3091" t="s">
        <v>6645</v>
      </c>
      <c r="H3091">
        <v>83506</v>
      </c>
      <c r="I3091">
        <v>144</v>
      </c>
      <c r="J3091" t="s">
        <v>29</v>
      </c>
      <c r="K3091" t="s">
        <v>30</v>
      </c>
      <c r="L3091">
        <v>60000000</v>
      </c>
      <c r="M3091">
        <v>2009</v>
      </c>
      <c r="N3091">
        <v>5.5</v>
      </c>
      <c r="O3091">
        <v>49176215</v>
      </c>
    </row>
    <row r="3092" spans="1:15" x14ac:dyDescent="0.3">
      <c r="A3092" t="s">
        <v>1750</v>
      </c>
      <c r="B3092">
        <v>212</v>
      </c>
      <c r="C3092">
        <v>116</v>
      </c>
      <c r="D3092">
        <v>89138076</v>
      </c>
      <c r="E3092" t="s">
        <v>2463</v>
      </c>
      <c r="F3092" t="s">
        <v>6646</v>
      </c>
      <c r="G3092" t="s">
        <v>6647</v>
      </c>
      <c r="H3092">
        <v>98535</v>
      </c>
      <c r="I3092">
        <v>734</v>
      </c>
      <c r="J3092" t="s">
        <v>29</v>
      </c>
      <c r="K3092" t="s">
        <v>30</v>
      </c>
      <c r="L3092">
        <v>40000000</v>
      </c>
      <c r="M3092">
        <v>2000</v>
      </c>
      <c r="N3092">
        <v>5.5</v>
      </c>
      <c r="O3092">
        <v>49138076</v>
      </c>
    </row>
    <row r="3093" spans="1:15" x14ac:dyDescent="0.3">
      <c r="A3093" t="s">
        <v>3071</v>
      </c>
      <c r="B3093">
        <v>180</v>
      </c>
      <c r="C3093">
        <v>98</v>
      </c>
      <c r="D3093">
        <v>148383780</v>
      </c>
      <c r="E3093" t="s">
        <v>289</v>
      </c>
      <c r="F3093" t="s">
        <v>44</v>
      </c>
      <c r="G3093" t="s">
        <v>6648</v>
      </c>
      <c r="H3093">
        <v>85531</v>
      </c>
      <c r="I3093">
        <v>152</v>
      </c>
      <c r="J3093" t="s">
        <v>29</v>
      </c>
      <c r="K3093" t="s">
        <v>30</v>
      </c>
      <c r="L3093">
        <v>100000000</v>
      </c>
      <c r="M3093">
        <v>2010</v>
      </c>
      <c r="N3093">
        <v>5.5</v>
      </c>
      <c r="O3093">
        <v>48383780</v>
      </c>
    </row>
    <row r="3094" spans="1:15" x14ac:dyDescent="0.3">
      <c r="A3094" t="s">
        <v>4666</v>
      </c>
      <c r="B3094">
        <v>173</v>
      </c>
      <c r="C3094">
        <v>101</v>
      </c>
      <c r="D3094">
        <v>55865715</v>
      </c>
      <c r="E3094" t="s">
        <v>4875</v>
      </c>
      <c r="F3094" t="s">
        <v>1100</v>
      </c>
      <c r="G3094" t="s">
        <v>6649</v>
      </c>
      <c r="H3094">
        <v>41763</v>
      </c>
      <c r="I3094">
        <v>403</v>
      </c>
      <c r="J3094" t="s">
        <v>29</v>
      </c>
      <c r="K3094" t="s">
        <v>200</v>
      </c>
      <c r="L3094">
        <v>10000000</v>
      </c>
      <c r="M3094">
        <v>2005</v>
      </c>
      <c r="N3094">
        <v>5.5</v>
      </c>
      <c r="O3094">
        <v>45865715</v>
      </c>
    </row>
    <row r="3095" spans="1:15" x14ac:dyDescent="0.3">
      <c r="A3095" t="s">
        <v>4428</v>
      </c>
      <c r="B3095">
        <v>156</v>
      </c>
      <c r="C3095">
        <v>95</v>
      </c>
      <c r="D3095">
        <v>108012170</v>
      </c>
      <c r="E3095" t="s">
        <v>296</v>
      </c>
      <c r="F3095" t="s">
        <v>1088</v>
      </c>
      <c r="G3095" t="s">
        <v>6650</v>
      </c>
      <c r="H3095">
        <v>24089</v>
      </c>
      <c r="I3095">
        <v>82</v>
      </c>
      <c r="J3095" t="s">
        <v>29</v>
      </c>
      <c r="K3095" t="s">
        <v>30</v>
      </c>
      <c r="L3095">
        <v>63000000</v>
      </c>
      <c r="M3095">
        <v>2011</v>
      </c>
      <c r="N3095">
        <v>5.5</v>
      </c>
      <c r="O3095">
        <v>45012170</v>
      </c>
    </row>
    <row r="3096" spans="1:15" x14ac:dyDescent="0.3">
      <c r="A3096" t="s">
        <v>4631</v>
      </c>
      <c r="B3096">
        <v>81</v>
      </c>
      <c r="C3096">
        <v>92</v>
      </c>
      <c r="D3096">
        <v>104148781</v>
      </c>
      <c r="E3096" t="s">
        <v>1669</v>
      </c>
      <c r="F3096" t="s">
        <v>1809</v>
      </c>
      <c r="G3096" t="s">
        <v>6651</v>
      </c>
      <c r="H3096">
        <v>49486</v>
      </c>
      <c r="I3096">
        <v>116</v>
      </c>
      <c r="J3096" t="s">
        <v>29</v>
      </c>
      <c r="K3096" t="s">
        <v>30</v>
      </c>
      <c r="L3096">
        <v>60000000</v>
      </c>
      <c r="M3096">
        <v>2003</v>
      </c>
      <c r="N3096">
        <v>5.5</v>
      </c>
      <c r="O3096">
        <v>44148781</v>
      </c>
    </row>
    <row r="3097" spans="1:15" x14ac:dyDescent="0.3">
      <c r="A3097" t="s">
        <v>4654</v>
      </c>
      <c r="B3097">
        <v>264</v>
      </c>
      <c r="C3097">
        <v>101</v>
      </c>
      <c r="D3097">
        <v>51527787</v>
      </c>
      <c r="E3097" t="s">
        <v>840</v>
      </c>
      <c r="F3097" t="s">
        <v>6652</v>
      </c>
      <c r="G3097" t="s">
        <v>6653</v>
      </c>
      <c r="H3097">
        <v>45603</v>
      </c>
      <c r="I3097">
        <v>268</v>
      </c>
      <c r="J3097" t="s">
        <v>29</v>
      </c>
      <c r="K3097" t="s">
        <v>30</v>
      </c>
      <c r="L3097">
        <v>15000000</v>
      </c>
      <c r="M3097">
        <v>2009</v>
      </c>
      <c r="N3097">
        <v>5.5</v>
      </c>
      <c r="O3097">
        <v>36527787</v>
      </c>
    </row>
    <row r="3098" spans="1:15" x14ac:dyDescent="0.3">
      <c r="A3098" t="s">
        <v>2847</v>
      </c>
      <c r="B3098">
        <v>106</v>
      </c>
      <c r="C3098">
        <v>83</v>
      </c>
      <c r="D3098">
        <v>46729374</v>
      </c>
      <c r="E3098" t="s">
        <v>5212</v>
      </c>
      <c r="F3098" t="s">
        <v>3010</v>
      </c>
      <c r="G3098" t="s">
        <v>6654</v>
      </c>
      <c r="H3098">
        <v>116625</v>
      </c>
      <c r="I3098">
        <v>469</v>
      </c>
      <c r="J3098" t="s">
        <v>29</v>
      </c>
      <c r="K3098" t="s">
        <v>30</v>
      </c>
      <c r="L3098">
        <v>13000000</v>
      </c>
      <c r="M3098">
        <v>2000</v>
      </c>
      <c r="N3098">
        <v>5.5</v>
      </c>
      <c r="O3098">
        <v>33729374</v>
      </c>
    </row>
    <row r="3099" spans="1:15" x14ac:dyDescent="0.3">
      <c r="A3099" t="s">
        <v>3006</v>
      </c>
      <c r="B3099">
        <v>181</v>
      </c>
      <c r="C3099">
        <v>94</v>
      </c>
      <c r="D3099">
        <v>125305545</v>
      </c>
      <c r="E3099" t="s">
        <v>6655</v>
      </c>
      <c r="F3099" t="s">
        <v>520</v>
      </c>
      <c r="G3099" t="s">
        <v>6656</v>
      </c>
      <c r="H3099">
        <v>145350</v>
      </c>
      <c r="I3099">
        <v>643</v>
      </c>
      <c r="J3099" t="s">
        <v>29</v>
      </c>
      <c r="K3099" t="s">
        <v>30</v>
      </c>
      <c r="L3099">
        <v>92000000</v>
      </c>
      <c r="M3099">
        <v>2000</v>
      </c>
      <c r="N3099">
        <v>5.5</v>
      </c>
      <c r="O3099">
        <v>33305545</v>
      </c>
    </row>
    <row r="3100" spans="1:15" x14ac:dyDescent="0.3">
      <c r="A3100" t="s">
        <v>4927</v>
      </c>
      <c r="B3100">
        <v>172</v>
      </c>
      <c r="C3100">
        <v>103</v>
      </c>
      <c r="D3100">
        <v>142614158</v>
      </c>
      <c r="E3100" t="s">
        <v>296</v>
      </c>
      <c r="F3100" t="s">
        <v>6657</v>
      </c>
      <c r="G3100" t="s">
        <v>6658</v>
      </c>
      <c r="H3100">
        <v>66593</v>
      </c>
      <c r="I3100">
        <v>153</v>
      </c>
      <c r="J3100" t="s">
        <v>29</v>
      </c>
      <c r="K3100" t="s">
        <v>30</v>
      </c>
      <c r="L3100">
        <v>110000000</v>
      </c>
      <c r="M3100">
        <v>2011</v>
      </c>
      <c r="N3100">
        <v>5.5</v>
      </c>
      <c r="O3100">
        <v>32614158</v>
      </c>
    </row>
    <row r="3101" spans="1:15" x14ac:dyDescent="0.3">
      <c r="A3101" t="s">
        <v>3387</v>
      </c>
      <c r="B3101">
        <v>167</v>
      </c>
      <c r="C3101">
        <v>100</v>
      </c>
      <c r="D3101">
        <v>90341670</v>
      </c>
      <c r="E3101" t="s">
        <v>5371</v>
      </c>
      <c r="F3101" t="s">
        <v>3495</v>
      </c>
      <c r="G3101" t="s">
        <v>6659</v>
      </c>
      <c r="H3101">
        <v>102129</v>
      </c>
      <c r="I3101">
        <v>432</v>
      </c>
      <c r="J3101" t="s">
        <v>29</v>
      </c>
      <c r="K3101" t="s">
        <v>30</v>
      </c>
      <c r="L3101">
        <v>60000000</v>
      </c>
      <c r="M3101">
        <v>2002</v>
      </c>
      <c r="N3101">
        <v>5.5</v>
      </c>
      <c r="O3101">
        <v>30341670</v>
      </c>
    </row>
    <row r="3102" spans="1:15" x14ac:dyDescent="0.3">
      <c r="A3102" t="s">
        <v>3117</v>
      </c>
      <c r="B3102">
        <v>161</v>
      </c>
      <c r="C3102">
        <v>110</v>
      </c>
      <c r="D3102">
        <v>67061228</v>
      </c>
      <c r="E3102" t="s">
        <v>5502</v>
      </c>
      <c r="F3102" t="s">
        <v>400</v>
      </c>
      <c r="G3102" t="s">
        <v>6660</v>
      </c>
      <c r="H3102">
        <v>96565</v>
      </c>
      <c r="I3102">
        <v>135</v>
      </c>
      <c r="J3102" t="s">
        <v>29</v>
      </c>
      <c r="K3102" t="s">
        <v>30</v>
      </c>
      <c r="L3102">
        <v>40000000</v>
      </c>
      <c r="M3102">
        <v>2010</v>
      </c>
      <c r="N3102">
        <v>5.5</v>
      </c>
      <c r="O3102">
        <v>27061228</v>
      </c>
    </row>
    <row r="3103" spans="1:15" x14ac:dyDescent="0.3">
      <c r="A3103" t="s">
        <v>4846</v>
      </c>
      <c r="B3103">
        <v>101</v>
      </c>
      <c r="C3103">
        <v>99</v>
      </c>
      <c r="D3103">
        <v>38048637</v>
      </c>
      <c r="E3103" t="s">
        <v>211</v>
      </c>
      <c r="F3103" t="s">
        <v>2150</v>
      </c>
      <c r="G3103" t="s">
        <v>6661</v>
      </c>
      <c r="H3103">
        <v>47814</v>
      </c>
      <c r="I3103">
        <v>426</v>
      </c>
      <c r="J3103" t="s">
        <v>29</v>
      </c>
      <c r="K3103" t="s">
        <v>30</v>
      </c>
      <c r="L3103">
        <v>14000000</v>
      </c>
      <c r="M3103">
        <v>1998</v>
      </c>
      <c r="N3103">
        <v>5.5</v>
      </c>
      <c r="O3103">
        <v>24048637</v>
      </c>
    </row>
    <row r="3104" spans="1:15" x14ac:dyDescent="0.3">
      <c r="A3104" t="s">
        <v>4595</v>
      </c>
      <c r="B3104">
        <v>129</v>
      </c>
      <c r="C3104">
        <v>97</v>
      </c>
      <c r="D3104">
        <v>48237389</v>
      </c>
      <c r="E3104" t="s">
        <v>289</v>
      </c>
      <c r="F3104" t="s">
        <v>490</v>
      </c>
      <c r="G3104" t="s">
        <v>6662</v>
      </c>
      <c r="H3104">
        <v>63969</v>
      </c>
      <c r="I3104">
        <v>126</v>
      </c>
      <c r="J3104" t="s">
        <v>29</v>
      </c>
      <c r="K3104" t="s">
        <v>30</v>
      </c>
      <c r="L3104">
        <v>25000000</v>
      </c>
      <c r="M3104">
        <v>2008</v>
      </c>
      <c r="N3104">
        <v>5.5</v>
      </c>
      <c r="O3104">
        <v>23237389</v>
      </c>
    </row>
    <row r="3105" spans="1:15" x14ac:dyDescent="0.3">
      <c r="A3105" t="s">
        <v>3716</v>
      </c>
      <c r="B3105">
        <v>132</v>
      </c>
      <c r="C3105">
        <v>101</v>
      </c>
      <c r="D3105">
        <v>82931301</v>
      </c>
      <c r="E3105" t="s">
        <v>289</v>
      </c>
      <c r="F3105" t="s">
        <v>2330</v>
      </c>
      <c r="G3105" t="s">
        <v>6663</v>
      </c>
      <c r="H3105">
        <v>43358</v>
      </c>
      <c r="I3105">
        <v>228</v>
      </c>
      <c r="J3105" t="s">
        <v>29</v>
      </c>
      <c r="K3105" t="s">
        <v>227</v>
      </c>
      <c r="L3105">
        <v>60000000</v>
      </c>
      <c r="M3105">
        <v>2005</v>
      </c>
      <c r="N3105">
        <v>5.5</v>
      </c>
      <c r="O3105">
        <v>22931301</v>
      </c>
    </row>
    <row r="3106" spans="1:15" x14ac:dyDescent="0.3">
      <c r="A3106" t="s">
        <v>4487</v>
      </c>
      <c r="B3106">
        <v>149</v>
      </c>
      <c r="C3106">
        <v>91</v>
      </c>
      <c r="D3106">
        <v>41867960</v>
      </c>
      <c r="E3106" t="s">
        <v>626</v>
      </c>
      <c r="F3106" t="s">
        <v>6664</v>
      </c>
      <c r="G3106" t="s">
        <v>6665</v>
      </c>
      <c r="H3106">
        <v>65512</v>
      </c>
      <c r="I3106">
        <v>478</v>
      </c>
      <c r="J3106" t="s">
        <v>29</v>
      </c>
      <c r="K3106" t="s">
        <v>30</v>
      </c>
      <c r="L3106">
        <v>20000000</v>
      </c>
      <c r="M3106">
        <v>2001</v>
      </c>
      <c r="N3106">
        <v>5.5</v>
      </c>
      <c r="O3106">
        <v>21867960</v>
      </c>
    </row>
    <row r="3107" spans="1:15" x14ac:dyDescent="0.3">
      <c r="A3107" t="s">
        <v>4738</v>
      </c>
      <c r="B3107">
        <v>107</v>
      </c>
      <c r="C3107">
        <v>101</v>
      </c>
      <c r="D3107">
        <v>51758599</v>
      </c>
      <c r="E3107" t="s">
        <v>3713</v>
      </c>
      <c r="F3107" t="s">
        <v>6469</v>
      </c>
      <c r="G3107" t="s">
        <v>6666</v>
      </c>
      <c r="H3107">
        <v>27580</v>
      </c>
      <c r="I3107">
        <v>232</v>
      </c>
      <c r="J3107" t="s">
        <v>29</v>
      </c>
      <c r="K3107" t="s">
        <v>30</v>
      </c>
      <c r="L3107">
        <v>33000000</v>
      </c>
      <c r="M3107">
        <v>2001</v>
      </c>
      <c r="N3107">
        <v>5.5</v>
      </c>
      <c r="O3107">
        <v>18758599</v>
      </c>
    </row>
    <row r="3108" spans="1:15" x14ac:dyDescent="0.3">
      <c r="A3108" t="s">
        <v>4184</v>
      </c>
      <c r="B3108">
        <v>29</v>
      </c>
      <c r="C3108">
        <v>124</v>
      </c>
      <c r="D3108">
        <v>37672350</v>
      </c>
      <c r="E3108" t="s">
        <v>699</v>
      </c>
      <c r="F3108" t="s">
        <v>6667</v>
      </c>
      <c r="G3108" t="s">
        <v>6668</v>
      </c>
      <c r="H3108">
        <v>5427</v>
      </c>
      <c r="I3108">
        <v>51</v>
      </c>
      <c r="J3108" t="s">
        <v>29</v>
      </c>
      <c r="K3108" t="s">
        <v>30</v>
      </c>
      <c r="L3108">
        <v>20000000</v>
      </c>
      <c r="M3108">
        <v>1998</v>
      </c>
      <c r="N3108">
        <v>5.5</v>
      </c>
      <c r="O3108">
        <v>17672350</v>
      </c>
    </row>
    <row r="3109" spans="1:15" x14ac:dyDescent="0.3">
      <c r="A3109" t="s">
        <v>4460</v>
      </c>
      <c r="B3109">
        <v>85</v>
      </c>
      <c r="C3109">
        <v>103</v>
      </c>
      <c r="D3109">
        <v>28435406</v>
      </c>
      <c r="E3109" t="s">
        <v>289</v>
      </c>
      <c r="F3109" t="s">
        <v>6226</v>
      </c>
      <c r="G3109" t="s">
        <v>6669</v>
      </c>
      <c r="H3109">
        <v>37681</v>
      </c>
      <c r="I3109">
        <v>151</v>
      </c>
      <c r="J3109" t="s">
        <v>29</v>
      </c>
      <c r="K3109" t="s">
        <v>30</v>
      </c>
      <c r="L3109">
        <v>12000000</v>
      </c>
      <c r="M3109">
        <v>2006</v>
      </c>
      <c r="N3109">
        <v>5.5</v>
      </c>
      <c r="O3109">
        <v>16435406</v>
      </c>
    </row>
    <row r="3110" spans="1:15" x14ac:dyDescent="0.3">
      <c r="A3110" t="s">
        <v>3569</v>
      </c>
      <c r="B3110">
        <v>40</v>
      </c>
      <c r="C3110">
        <v>110</v>
      </c>
      <c r="D3110">
        <v>30102717</v>
      </c>
      <c r="E3110" t="s">
        <v>5705</v>
      </c>
      <c r="F3110" t="s">
        <v>3786</v>
      </c>
      <c r="G3110" t="s">
        <v>6670</v>
      </c>
      <c r="H3110">
        <v>28736</v>
      </c>
      <c r="I3110">
        <v>72</v>
      </c>
      <c r="J3110" t="s">
        <v>29</v>
      </c>
      <c r="K3110" t="s">
        <v>30</v>
      </c>
      <c r="L3110">
        <v>15000000</v>
      </c>
      <c r="M3110">
        <v>1991</v>
      </c>
      <c r="N3110">
        <v>5.5</v>
      </c>
      <c r="O3110">
        <v>15102717</v>
      </c>
    </row>
    <row r="3111" spans="1:15" x14ac:dyDescent="0.3">
      <c r="A3111" t="s">
        <v>4473</v>
      </c>
      <c r="B3111">
        <v>38</v>
      </c>
      <c r="C3111">
        <v>97</v>
      </c>
      <c r="D3111">
        <v>15180000</v>
      </c>
      <c r="E3111" t="s">
        <v>208</v>
      </c>
      <c r="F3111" t="s">
        <v>5905</v>
      </c>
      <c r="G3111" t="s">
        <v>6671</v>
      </c>
      <c r="H3111">
        <v>3340</v>
      </c>
      <c r="I3111">
        <v>50</v>
      </c>
      <c r="J3111" t="s">
        <v>29</v>
      </c>
      <c r="K3111" t="s">
        <v>30</v>
      </c>
      <c r="L3111">
        <v>500000</v>
      </c>
      <c r="M3111">
        <v>1971</v>
      </c>
      <c r="N3111">
        <v>5.5</v>
      </c>
      <c r="O3111">
        <v>14680000</v>
      </c>
    </row>
    <row r="3112" spans="1:15" x14ac:dyDescent="0.3">
      <c r="A3112" t="s">
        <v>3147</v>
      </c>
      <c r="B3112">
        <v>198</v>
      </c>
      <c r="C3112">
        <v>113</v>
      </c>
      <c r="D3112">
        <v>100018837</v>
      </c>
      <c r="E3112" t="s">
        <v>1259</v>
      </c>
      <c r="F3112" t="s">
        <v>1823</v>
      </c>
      <c r="G3112" t="s">
        <v>6672</v>
      </c>
      <c r="H3112">
        <v>156348</v>
      </c>
      <c r="I3112">
        <v>380</v>
      </c>
      <c r="J3112" t="s">
        <v>29</v>
      </c>
      <c r="K3112" t="s">
        <v>30</v>
      </c>
      <c r="L3112">
        <v>90000000</v>
      </c>
      <c r="M3112">
        <v>2008</v>
      </c>
      <c r="N3112">
        <v>5.5</v>
      </c>
      <c r="O3112">
        <v>10018837</v>
      </c>
    </row>
    <row r="3113" spans="1:15" x14ac:dyDescent="0.3">
      <c r="A3113" t="s">
        <v>4824</v>
      </c>
      <c r="B3113">
        <v>25</v>
      </c>
      <c r="C3113">
        <v>94</v>
      </c>
      <c r="D3113">
        <v>22189039</v>
      </c>
      <c r="E3113" t="s">
        <v>747</v>
      </c>
      <c r="F3113" t="s">
        <v>2974</v>
      </c>
      <c r="G3113" t="s">
        <v>6673</v>
      </c>
      <c r="H3113">
        <v>17074</v>
      </c>
      <c r="I3113">
        <v>55</v>
      </c>
      <c r="J3113" t="s">
        <v>29</v>
      </c>
      <c r="K3113" t="s">
        <v>30</v>
      </c>
      <c r="L3113">
        <v>15000000</v>
      </c>
      <c r="M3113">
        <v>1993</v>
      </c>
      <c r="N3113">
        <v>5.5</v>
      </c>
      <c r="O3113">
        <v>7189039</v>
      </c>
    </row>
    <row r="3114" spans="1:15" x14ac:dyDescent="0.3">
      <c r="A3114" t="s">
        <v>1734</v>
      </c>
      <c r="B3114">
        <v>159</v>
      </c>
      <c r="C3114">
        <v>101</v>
      </c>
      <c r="D3114">
        <v>8025872</v>
      </c>
      <c r="E3114" t="s">
        <v>721</v>
      </c>
      <c r="F3114" t="s">
        <v>6674</v>
      </c>
      <c r="G3114" t="s">
        <v>6675</v>
      </c>
      <c r="H3114">
        <v>19234</v>
      </c>
      <c r="I3114">
        <v>258</v>
      </c>
      <c r="J3114" t="s">
        <v>29</v>
      </c>
      <c r="K3114" t="s">
        <v>30</v>
      </c>
      <c r="L3114">
        <v>4700000</v>
      </c>
      <c r="M3114">
        <v>1986</v>
      </c>
      <c r="N3114">
        <v>5.5</v>
      </c>
      <c r="O3114">
        <v>3325872</v>
      </c>
    </row>
    <row r="3115" spans="1:15" x14ac:dyDescent="0.3">
      <c r="A3115" t="s">
        <v>4504</v>
      </c>
      <c r="B3115">
        <v>96</v>
      </c>
      <c r="C3115">
        <v>84</v>
      </c>
      <c r="D3115">
        <v>17411331</v>
      </c>
      <c r="E3115" t="s">
        <v>2651</v>
      </c>
      <c r="F3115" t="s">
        <v>1327</v>
      </c>
      <c r="G3115" t="s">
        <v>6676</v>
      </c>
      <c r="H3115">
        <v>17328</v>
      </c>
      <c r="I3115">
        <v>237</v>
      </c>
      <c r="J3115" t="s">
        <v>29</v>
      </c>
      <c r="K3115" t="s">
        <v>581</v>
      </c>
      <c r="L3115">
        <v>15000000</v>
      </c>
      <c r="M3115">
        <v>1998</v>
      </c>
      <c r="N3115">
        <v>5.5</v>
      </c>
      <c r="O3115">
        <v>2411331</v>
      </c>
    </row>
    <row r="3116" spans="1:15" x14ac:dyDescent="0.3">
      <c r="A3116" t="s">
        <v>3348</v>
      </c>
      <c r="B3116">
        <v>365</v>
      </c>
      <c r="C3116">
        <v>88</v>
      </c>
      <c r="D3116">
        <v>25003072</v>
      </c>
      <c r="E3116" t="s">
        <v>721</v>
      </c>
      <c r="F3116" t="s">
        <v>2330</v>
      </c>
      <c r="G3116" t="s">
        <v>6677</v>
      </c>
      <c r="H3116">
        <v>72552</v>
      </c>
      <c r="I3116">
        <v>374</v>
      </c>
      <c r="J3116" t="s">
        <v>29</v>
      </c>
      <c r="K3116" t="s">
        <v>30</v>
      </c>
      <c r="L3116">
        <v>24000000</v>
      </c>
      <c r="M3116">
        <v>2010</v>
      </c>
      <c r="N3116">
        <v>5.5</v>
      </c>
      <c r="O3116">
        <v>1003072</v>
      </c>
    </row>
    <row r="3117" spans="1:15" x14ac:dyDescent="0.3">
      <c r="A3117" t="s">
        <v>3855</v>
      </c>
      <c r="B3117">
        <v>43</v>
      </c>
      <c r="C3117">
        <v>78</v>
      </c>
      <c r="D3117">
        <v>191309</v>
      </c>
      <c r="E3117" t="s">
        <v>269</v>
      </c>
      <c r="F3117" t="s">
        <v>6678</v>
      </c>
      <c r="G3117" t="s">
        <v>6679</v>
      </c>
      <c r="H3117">
        <v>2787</v>
      </c>
      <c r="I3117">
        <v>64</v>
      </c>
      <c r="J3117" t="s">
        <v>29</v>
      </c>
      <c r="K3117" t="s">
        <v>30</v>
      </c>
      <c r="L3117">
        <v>150000</v>
      </c>
      <c r="M3117">
        <v>2004</v>
      </c>
      <c r="N3117">
        <v>5.5</v>
      </c>
      <c r="O3117">
        <v>41309</v>
      </c>
    </row>
    <row r="3118" spans="1:15" x14ac:dyDescent="0.3">
      <c r="A3118" t="s">
        <v>4506</v>
      </c>
      <c r="B3118">
        <v>133</v>
      </c>
      <c r="C3118">
        <v>84</v>
      </c>
      <c r="D3118">
        <v>5895238</v>
      </c>
      <c r="E3118" t="s">
        <v>950</v>
      </c>
      <c r="F3118" t="s">
        <v>1586</v>
      </c>
      <c r="G3118" t="s">
        <v>6680</v>
      </c>
      <c r="H3118">
        <v>17169</v>
      </c>
      <c r="I3118">
        <v>70</v>
      </c>
      <c r="J3118" t="s">
        <v>174</v>
      </c>
      <c r="K3118" t="s">
        <v>30</v>
      </c>
      <c r="L3118">
        <v>6000000</v>
      </c>
      <c r="M3118">
        <v>2012</v>
      </c>
      <c r="N3118">
        <v>5.5</v>
      </c>
      <c r="O3118">
        <v>-104762</v>
      </c>
    </row>
    <row r="3119" spans="1:15" x14ac:dyDescent="0.3">
      <c r="A3119" t="s">
        <v>3500</v>
      </c>
      <c r="B3119">
        <v>276</v>
      </c>
      <c r="C3119">
        <v>104</v>
      </c>
      <c r="D3119">
        <v>79363785</v>
      </c>
      <c r="E3119" t="s">
        <v>600</v>
      </c>
      <c r="F3119" t="s">
        <v>106</v>
      </c>
      <c r="G3119" t="s">
        <v>6681</v>
      </c>
      <c r="H3119">
        <v>139423</v>
      </c>
      <c r="I3119">
        <v>698</v>
      </c>
      <c r="J3119" t="s">
        <v>29</v>
      </c>
      <c r="K3119" t="s">
        <v>30</v>
      </c>
      <c r="L3119">
        <v>80000000</v>
      </c>
      <c r="M3119">
        <v>2008</v>
      </c>
      <c r="N3119">
        <v>5.5</v>
      </c>
      <c r="O3119">
        <v>-636215</v>
      </c>
    </row>
    <row r="3120" spans="1:15" x14ac:dyDescent="0.3">
      <c r="A3120" t="s">
        <v>3500</v>
      </c>
      <c r="B3120">
        <v>276</v>
      </c>
      <c r="C3120">
        <v>104</v>
      </c>
      <c r="D3120">
        <v>79363785</v>
      </c>
      <c r="E3120" t="s">
        <v>600</v>
      </c>
      <c r="F3120" t="s">
        <v>106</v>
      </c>
      <c r="G3120" t="s">
        <v>6681</v>
      </c>
      <c r="H3120">
        <v>139426</v>
      </c>
      <c r="I3120">
        <v>698</v>
      </c>
      <c r="J3120" t="s">
        <v>29</v>
      </c>
      <c r="K3120" t="s">
        <v>30</v>
      </c>
      <c r="L3120">
        <v>80000000</v>
      </c>
      <c r="M3120">
        <v>2008</v>
      </c>
      <c r="N3120">
        <v>5.5</v>
      </c>
      <c r="O3120">
        <v>-636215</v>
      </c>
    </row>
    <row r="3121" spans="1:15" x14ac:dyDescent="0.3">
      <c r="A3121" t="s">
        <v>3893</v>
      </c>
      <c r="B3121">
        <v>292</v>
      </c>
      <c r="C3121">
        <v>101</v>
      </c>
      <c r="D3121">
        <v>77501</v>
      </c>
      <c r="E3121" t="s">
        <v>626</v>
      </c>
      <c r="F3121" t="s">
        <v>3272</v>
      </c>
      <c r="G3121" t="s">
        <v>6682</v>
      </c>
      <c r="H3121">
        <v>27260</v>
      </c>
      <c r="I3121">
        <v>247</v>
      </c>
      <c r="J3121" t="s">
        <v>29</v>
      </c>
      <c r="K3121" t="s">
        <v>30</v>
      </c>
      <c r="L3121">
        <v>750000</v>
      </c>
      <c r="M3121">
        <v>2011</v>
      </c>
      <c r="N3121">
        <v>5.5</v>
      </c>
      <c r="O3121">
        <v>-672499</v>
      </c>
    </row>
    <row r="3122" spans="1:15" x14ac:dyDescent="0.3">
      <c r="A3122" t="s">
        <v>4475</v>
      </c>
      <c r="B3122">
        <v>36</v>
      </c>
      <c r="C3122">
        <v>97</v>
      </c>
      <c r="D3122">
        <v>62480</v>
      </c>
      <c r="E3122" t="s">
        <v>373</v>
      </c>
      <c r="F3122" t="s">
        <v>6683</v>
      </c>
      <c r="G3122" t="s">
        <v>6684</v>
      </c>
      <c r="H3122">
        <v>1048</v>
      </c>
      <c r="I3122">
        <v>7</v>
      </c>
      <c r="J3122" t="s">
        <v>29</v>
      </c>
      <c r="K3122" t="s">
        <v>30</v>
      </c>
      <c r="L3122">
        <v>1000000</v>
      </c>
      <c r="M3122">
        <v>2015</v>
      </c>
      <c r="N3122">
        <v>5.5</v>
      </c>
      <c r="O3122">
        <v>-937520</v>
      </c>
    </row>
    <row r="3123" spans="1:15" x14ac:dyDescent="0.3">
      <c r="A3123" t="s">
        <v>4483</v>
      </c>
      <c r="B3123">
        <v>163</v>
      </c>
      <c r="C3123">
        <v>95</v>
      </c>
      <c r="D3123">
        <v>8460995</v>
      </c>
      <c r="E3123" t="s">
        <v>5502</v>
      </c>
      <c r="F3123" t="s">
        <v>6685</v>
      </c>
      <c r="G3123" t="s">
        <v>6686</v>
      </c>
      <c r="H3123">
        <v>35888</v>
      </c>
      <c r="I3123">
        <v>125</v>
      </c>
      <c r="J3123" t="s">
        <v>29</v>
      </c>
      <c r="K3123" t="s">
        <v>30</v>
      </c>
      <c r="L3123">
        <v>10000000</v>
      </c>
      <c r="M3123">
        <v>2010</v>
      </c>
      <c r="N3123">
        <v>5.5</v>
      </c>
      <c r="O3123">
        <v>-1539005</v>
      </c>
    </row>
    <row r="3124" spans="1:15" x14ac:dyDescent="0.3">
      <c r="A3124" t="s">
        <v>4462</v>
      </c>
      <c r="B3124">
        <v>101</v>
      </c>
      <c r="C3124">
        <v>103</v>
      </c>
      <c r="D3124">
        <v>37752931</v>
      </c>
      <c r="E3124" t="s">
        <v>588</v>
      </c>
      <c r="F3124" t="s">
        <v>221</v>
      </c>
      <c r="G3124" t="s">
        <v>6687</v>
      </c>
      <c r="H3124">
        <v>20201</v>
      </c>
      <c r="I3124">
        <v>180</v>
      </c>
      <c r="J3124" t="s">
        <v>29</v>
      </c>
      <c r="K3124" t="s">
        <v>30</v>
      </c>
      <c r="L3124">
        <v>40000000</v>
      </c>
      <c r="M3124">
        <v>2000</v>
      </c>
      <c r="N3124">
        <v>5.5</v>
      </c>
      <c r="O3124">
        <v>-2247069</v>
      </c>
    </row>
    <row r="3125" spans="1:15" x14ac:dyDescent="0.3">
      <c r="A3125" t="s">
        <v>4487</v>
      </c>
      <c r="B3125">
        <v>156</v>
      </c>
      <c r="C3125">
        <v>91</v>
      </c>
      <c r="D3125">
        <v>30079316</v>
      </c>
      <c r="E3125" t="s">
        <v>626</v>
      </c>
      <c r="F3125" t="s">
        <v>6688</v>
      </c>
      <c r="G3125" t="s">
        <v>6689</v>
      </c>
      <c r="H3125">
        <v>75920</v>
      </c>
      <c r="I3125">
        <v>474</v>
      </c>
      <c r="J3125" t="s">
        <v>29</v>
      </c>
      <c r="K3125" t="s">
        <v>30</v>
      </c>
      <c r="L3125">
        <v>35000000</v>
      </c>
      <c r="M3125">
        <v>2002</v>
      </c>
      <c r="N3125">
        <v>5.5</v>
      </c>
      <c r="O3125">
        <v>-4920684</v>
      </c>
    </row>
    <row r="3126" spans="1:15" x14ac:dyDescent="0.3">
      <c r="A3126" t="s">
        <v>4515</v>
      </c>
      <c r="B3126">
        <v>44</v>
      </c>
      <c r="C3126">
        <v>106</v>
      </c>
      <c r="D3126">
        <v>24048000</v>
      </c>
      <c r="E3126" t="s">
        <v>2211</v>
      </c>
      <c r="F3126" t="s">
        <v>837</v>
      </c>
      <c r="G3126" t="s">
        <v>6690</v>
      </c>
      <c r="H3126">
        <v>23579</v>
      </c>
      <c r="I3126">
        <v>88</v>
      </c>
      <c r="J3126" t="s">
        <v>29</v>
      </c>
      <c r="K3126" t="s">
        <v>30</v>
      </c>
      <c r="L3126">
        <v>30000000</v>
      </c>
      <c r="M3126">
        <v>1995</v>
      </c>
      <c r="N3126">
        <v>5.5</v>
      </c>
      <c r="O3126">
        <v>-5952000</v>
      </c>
    </row>
    <row r="3127" spans="1:15" x14ac:dyDescent="0.3">
      <c r="A3127" t="s">
        <v>4522</v>
      </c>
      <c r="B3127">
        <v>50</v>
      </c>
      <c r="C3127">
        <v>94</v>
      </c>
      <c r="D3127">
        <v>8735529</v>
      </c>
      <c r="E3127" t="s">
        <v>699</v>
      </c>
      <c r="F3127" t="s">
        <v>1450</v>
      </c>
      <c r="G3127" t="s">
        <v>6691</v>
      </c>
      <c r="H3127">
        <v>8055</v>
      </c>
      <c r="I3127">
        <v>89</v>
      </c>
      <c r="J3127" t="s">
        <v>29</v>
      </c>
      <c r="K3127" t="s">
        <v>30</v>
      </c>
      <c r="L3127">
        <v>15000000</v>
      </c>
      <c r="M3127">
        <v>2000</v>
      </c>
      <c r="N3127">
        <v>5.5</v>
      </c>
      <c r="O3127">
        <v>-6264471</v>
      </c>
    </row>
    <row r="3128" spans="1:15" x14ac:dyDescent="0.3">
      <c r="A3128" t="s">
        <v>4452</v>
      </c>
      <c r="B3128">
        <v>23</v>
      </c>
      <c r="C3128">
        <v>111</v>
      </c>
      <c r="D3128">
        <v>3333823</v>
      </c>
      <c r="E3128" t="s">
        <v>887</v>
      </c>
      <c r="F3128" t="s">
        <v>6692</v>
      </c>
      <c r="G3128" t="s">
        <v>6693</v>
      </c>
      <c r="H3128">
        <v>5612</v>
      </c>
      <c r="I3128">
        <v>122</v>
      </c>
      <c r="J3128" t="s">
        <v>29</v>
      </c>
      <c r="K3128" t="s">
        <v>30</v>
      </c>
      <c r="L3128">
        <v>10000000</v>
      </c>
      <c r="M3128">
        <v>2012</v>
      </c>
      <c r="N3128">
        <v>5.5</v>
      </c>
      <c r="O3128">
        <v>-6666177</v>
      </c>
    </row>
    <row r="3129" spans="1:15" x14ac:dyDescent="0.3">
      <c r="A3129" t="s">
        <v>4470</v>
      </c>
      <c r="B3129">
        <v>120</v>
      </c>
      <c r="C3129">
        <v>98</v>
      </c>
      <c r="D3129">
        <v>23838</v>
      </c>
      <c r="E3129" t="s">
        <v>2263</v>
      </c>
      <c r="F3129" t="s">
        <v>4280</v>
      </c>
      <c r="G3129" t="s">
        <v>6694</v>
      </c>
      <c r="H3129">
        <v>28570</v>
      </c>
      <c r="I3129">
        <v>160</v>
      </c>
      <c r="J3129" t="s">
        <v>29</v>
      </c>
      <c r="K3129" t="s">
        <v>200</v>
      </c>
      <c r="L3129">
        <v>7000000</v>
      </c>
      <c r="M3129">
        <v>2013</v>
      </c>
      <c r="N3129">
        <v>5.5</v>
      </c>
      <c r="O3129">
        <v>-6976162</v>
      </c>
    </row>
    <row r="3130" spans="1:15" x14ac:dyDescent="0.3">
      <c r="A3130" t="s">
        <v>1734</v>
      </c>
      <c r="B3130">
        <v>52</v>
      </c>
      <c r="C3130">
        <v>100</v>
      </c>
      <c r="D3130">
        <v>4884663</v>
      </c>
      <c r="E3130" t="s">
        <v>197</v>
      </c>
      <c r="F3130" t="s">
        <v>6695</v>
      </c>
      <c r="G3130" t="s">
        <v>6696</v>
      </c>
      <c r="H3130">
        <v>5187</v>
      </c>
      <c r="I3130">
        <v>64</v>
      </c>
      <c r="J3130" t="s">
        <v>29</v>
      </c>
      <c r="K3130" t="s">
        <v>30</v>
      </c>
      <c r="L3130">
        <v>12000000</v>
      </c>
      <c r="M3130">
        <v>1986</v>
      </c>
      <c r="N3130">
        <v>5.5</v>
      </c>
      <c r="O3130">
        <v>-7115337</v>
      </c>
    </row>
    <row r="3131" spans="1:15" x14ac:dyDescent="0.3">
      <c r="A3131" t="s">
        <v>3497</v>
      </c>
      <c r="B3131">
        <v>98</v>
      </c>
      <c r="C3131">
        <v>89</v>
      </c>
      <c r="D3131">
        <v>45207112</v>
      </c>
      <c r="E3131" t="s">
        <v>1366</v>
      </c>
      <c r="F3131" t="s">
        <v>478</v>
      </c>
      <c r="G3131" t="s">
        <v>6697</v>
      </c>
      <c r="H3131">
        <v>21283</v>
      </c>
      <c r="I3131">
        <v>190</v>
      </c>
      <c r="J3131" t="s">
        <v>29</v>
      </c>
      <c r="K3131" t="s">
        <v>30</v>
      </c>
      <c r="L3131">
        <v>53000000</v>
      </c>
      <c r="M3131">
        <v>2001</v>
      </c>
      <c r="N3131">
        <v>5.5</v>
      </c>
      <c r="O3131">
        <v>-7792888</v>
      </c>
    </row>
    <row r="3132" spans="1:15" x14ac:dyDescent="0.3">
      <c r="A3132" t="s">
        <v>2957</v>
      </c>
      <c r="B3132">
        <v>32</v>
      </c>
      <c r="C3132">
        <v>99</v>
      </c>
      <c r="D3132">
        <v>127144</v>
      </c>
      <c r="E3132" t="s">
        <v>699</v>
      </c>
      <c r="F3132" t="s">
        <v>1586</v>
      </c>
      <c r="G3132" t="s">
        <v>6698</v>
      </c>
      <c r="H3132">
        <v>5159</v>
      </c>
      <c r="I3132">
        <v>27</v>
      </c>
      <c r="J3132" t="s">
        <v>29</v>
      </c>
      <c r="K3132" t="s">
        <v>30</v>
      </c>
      <c r="L3132">
        <v>8000000</v>
      </c>
      <c r="M3132">
        <v>2005</v>
      </c>
      <c r="N3132">
        <v>5.5</v>
      </c>
      <c r="O3132">
        <v>-7872856</v>
      </c>
    </row>
    <row r="3133" spans="1:15" x14ac:dyDescent="0.3">
      <c r="A3133" t="s">
        <v>4318</v>
      </c>
      <c r="B3133">
        <v>63</v>
      </c>
      <c r="C3133">
        <v>104</v>
      </c>
      <c r="D3133">
        <v>21800302</v>
      </c>
      <c r="E3133" t="s">
        <v>2063</v>
      </c>
      <c r="F3133" t="s">
        <v>2776</v>
      </c>
      <c r="G3133" t="s">
        <v>6699</v>
      </c>
      <c r="H3133">
        <v>12164</v>
      </c>
      <c r="I3133">
        <v>63</v>
      </c>
      <c r="J3133" t="s">
        <v>29</v>
      </c>
      <c r="K3133" t="s">
        <v>30</v>
      </c>
      <c r="L3133">
        <v>30000000</v>
      </c>
      <c r="M3133">
        <v>2004</v>
      </c>
      <c r="N3133">
        <v>5.5</v>
      </c>
      <c r="O3133">
        <v>-8199698</v>
      </c>
    </row>
    <row r="3134" spans="1:15" x14ac:dyDescent="0.3">
      <c r="A3134" t="s">
        <v>4216</v>
      </c>
      <c r="B3134">
        <v>65</v>
      </c>
      <c r="C3134">
        <v>100</v>
      </c>
      <c r="D3134">
        <v>16247775</v>
      </c>
      <c r="E3134" t="s">
        <v>4368</v>
      </c>
      <c r="F3134" t="s">
        <v>5822</v>
      </c>
      <c r="G3134" t="s">
        <v>6700</v>
      </c>
      <c r="H3134">
        <v>23527</v>
      </c>
      <c r="I3134">
        <v>104</v>
      </c>
      <c r="J3134" t="s">
        <v>29</v>
      </c>
      <c r="K3134" t="s">
        <v>30</v>
      </c>
      <c r="L3134">
        <v>25000000</v>
      </c>
      <c r="M3134">
        <v>2005</v>
      </c>
      <c r="N3134">
        <v>5.5</v>
      </c>
      <c r="O3134">
        <v>-8752225</v>
      </c>
    </row>
    <row r="3135" spans="1:15" x14ac:dyDescent="0.3">
      <c r="A3135" t="s">
        <v>4456</v>
      </c>
      <c r="B3135">
        <v>11</v>
      </c>
      <c r="C3135">
        <v>105</v>
      </c>
      <c r="D3135">
        <v>8508843</v>
      </c>
      <c r="E3135" t="s">
        <v>1929</v>
      </c>
      <c r="F3135" t="s">
        <v>5506</v>
      </c>
      <c r="G3135" t="s">
        <v>6701</v>
      </c>
      <c r="H3135">
        <v>7470</v>
      </c>
      <c r="I3135">
        <v>35</v>
      </c>
      <c r="J3135" t="s">
        <v>29</v>
      </c>
      <c r="K3135" t="s">
        <v>30</v>
      </c>
      <c r="L3135">
        <v>18000000</v>
      </c>
      <c r="M3135">
        <v>1989</v>
      </c>
      <c r="N3135">
        <v>5.5</v>
      </c>
      <c r="O3135">
        <v>-9491157</v>
      </c>
    </row>
    <row r="3136" spans="1:15" x14ac:dyDescent="0.3">
      <c r="A3136" t="s">
        <v>4499</v>
      </c>
      <c r="B3136">
        <v>23</v>
      </c>
      <c r="C3136">
        <v>91</v>
      </c>
      <c r="D3136">
        <v>19348</v>
      </c>
      <c r="E3136" t="s">
        <v>73</v>
      </c>
      <c r="F3136" t="s">
        <v>1167</v>
      </c>
      <c r="G3136" t="s">
        <v>6702</v>
      </c>
      <c r="H3136">
        <v>2941</v>
      </c>
      <c r="I3136">
        <v>11</v>
      </c>
      <c r="J3136" t="s">
        <v>29</v>
      </c>
      <c r="K3136" t="s">
        <v>30</v>
      </c>
      <c r="L3136">
        <v>10000000</v>
      </c>
      <c r="M3136">
        <v>2009</v>
      </c>
      <c r="N3136">
        <v>5.5</v>
      </c>
      <c r="O3136">
        <v>-9980652</v>
      </c>
    </row>
    <row r="3137" spans="1:15" x14ac:dyDescent="0.3">
      <c r="A3137" t="s">
        <v>3071</v>
      </c>
      <c r="B3137">
        <v>153</v>
      </c>
      <c r="C3137">
        <v>107</v>
      </c>
      <c r="D3137">
        <v>7156725</v>
      </c>
      <c r="E3137" t="s">
        <v>2765</v>
      </c>
      <c r="F3137" t="s">
        <v>1921</v>
      </c>
      <c r="G3137" t="s">
        <v>6703</v>
      </c>
      <c r="H3137">
        <v>22639</v>
      </c>
      <c r="I3137">
        <v>217</v>
      </c>
      <c r="J3137" t="s">
        <v>29</v>
      </c>
      <c r="K3137" t="s">
        <v>30</v>
      </c>
      <c r="L3137">
        <v>19000000</v>
      </c>
      <c r="M3137">
        <v>2006</v>
      </c>
      <c r="N3137">
        <v>5.5</v>
      </c>
      <c r="O3137">
        <v>-11843275</v>
      </c>
    </row>
    <row r="3138" spans="1:15" x14ac:dyDescent="0.3">
      <c r="A3138" t="s">
        <v>851</v>
      </c>
      <c r="B3138">
        <v>36</v>
      </c>
      <c r="C3138">
        <v>104</v>
      </c>
      <c r="D3138">
        <v>42610000</v>
      </c>
      <c r="E3138" t="s">
        <v>1562</v>
      </c>
      <c r="F3138" t="s">
        <v>4223</v>
      </c>
      <c r="G3138" t="s">
        <v>6704</v>
      </c>
      <c r="H3138">
        <v>60293</v>
      </c>
      <c r="I3138">
        <v>114</v>
      </c>
      <c r="J3138" t="s">
        <v>29</v>
      </c>
      <c r="K3138" t="s">
        <v>30</v>
      </c>
      <c r="L3138">
        <v>55000000</v>
      </c>
      <c r="M3138">
        <v>1994</v>
      </c>
      <c r="N3138">
        <v>5.5</v>
      </c>
      <c r="O3138">
        <v>-12390000</v>
      </c>
    </row>
    <row r="3139" spans="1:15" x14ac:dyDescent="0.3">
      <c r="A3139" t="s">
        <v>4534</v>
      </c>
      <c r="B3139">
        <v>64</v>
      </c>
      <c r="C3139">
        <v>94</v>
      </c>
      <c r="D3139">
        <v>32095318</v>
      </c>
      <c r="E3139" t="s">
        <v>338</v>
      </c>
      <c r="F3139" t="s">
        <v>2776</v>
      </c>
      <c r="G3139" t="s">
        <v>6705</v>
      </c>
      <c r="H3139">
        <v>12466</v>
      </c>
      <c r="I3139">
        <v>84</v>
      </c>
      <c r="J3139" t="s">
        <v>29</v>
      </c>
      <c r="K3139" t="s">
        <v>30</v>
      </c>
      <c r="L3139">
        <v>45000000</v>
      </c>
      <c r="M3139">
        <v>2001</v>
      </c>
      <c r="N3139">
        <v>5.5</v>
      </c>
      <c r="O3139">
        <v>-12904682</v>
      </c>
    </row>
    <row r="3140" spans="1:15" x14ac:dyDescent="0.3">
      <c r="A3140" t="s">
        <v>4295</v>
      </c>
      <c r="B3140">
        <v>55</v>
      </c>
      <c r="C3140">
        <v>98</v>
      </c>
      <c r="D3140">
        <v>22770864</v>
      </c>
      <c r="E3140" t="s">
        <v>73</v>
      </c>
      <c r="F3140" t="s">
        <v>2714</v>
      </c>
      <c r="G3140" t="s">
        <v>6706</v>
      </c>
      <c r="H3140">
        <v>8433</v>
      </c>
      <c r="I3140">
        <v>85</v>
      </c>
      <c r="J3140" t="s">
        <v>29</v>
      </c>
      <c r="K3140" t="s">
        <v>30</v>
      </c>
      <c r="L3140">
        <v>38000000</v>
      </c>
      <c r="M3140">
        <v>2001</v>
      </c>
      <c r="N3140">
        <v>5.5</v>
      </c>
      <c r="O3140">
        <v>-15229136</v>
      </c>
    </row>
    <row r="3141" spans="1:15" x14ac:dyDescent="0.3">
      <c r="A3141" t="s">
        <v>599</v>
      </c>
      <c r="B3141">
        <v>173</v>
      </c>
      <c r="C3141">
        <v>160</v>
      </c>
      <c r="D3141">
        <v>273420</v>
      </c>
      <c r="E3141" t="s">
        <v>6707</v>
      </c>
      <c r="F3141" t="s">
        <v>683</v>
      </c>
      <c r="G3141" t="s">
        <v>6708</v>
      </c>
      <c r="H3141">
        <v>32671</v>
      </c>
      <c r="I3141">
        <v>238</v>
      </c>
      <c r="J3141" t="s">
        <v>29</v>
      </c>
      <c r="K3141" t="s">
        <v>241</v>
      </c>
      <c r="L3141">
        <v>17000000</v>
      </c>
      <c r="M3141">
        <v>2006</v>
      </c>
      <c r="N3141">
        <v>5.5</v>
      </c>
      <c r="O3141">
        <v>-16726580</v>
      </c>
    </row>
    <row r="3142" spans="1:15" x14ac:dyDescent="0.3">
      <c r="A3142" t="s">
        <v>1473</v>
      </c>
      <c r="B3142">
        <v>62</v>
      </c>
      <c r="C3142">
        <v>100</v>
      </c>
      <c r="D3142">
        <v>11900000</v>
      </c>
      <c r="E3142" t="s">
        <v>4310</v>
      </c>
      <c r="F3142" t="s">
        <v>388</v>
      </c>
      <c r="G3142" t="s">
        <v>6709</v>
      </c>
      <c r="H3142">
        <v>11003</v>
      </c>
      <c r="I3142">
        <v>148</v>
      </c>
      <c r="J3142" t="s">
        <v>29</v>
      </c>
      <c r="K3142" t="s">
        <v>30</v>
      </c>
      <c r="L3142">
        <v>30000000</v>
      </c>
      <c r="M3142">
        <v>1999</v>
      </c>
      <c r="N3142">
        <v>5.5</v>
      </c>
      <c r="O3142">
        <v>-18100000</v>
      </c>
    </row>
    <row r="3143" spans="1:15" x14ac:dyDescent="0.3">
      <c r="A3143" t="s">
        <v>4465</v>
      </c>
      <c r="B3143">
        <v>42</v>
      </c>
      <c r="C3143">
        <v>100</v>
      </c>
      <c r="D3143">
        <v>121972</v>
      </c>
      <c r="E3143" t="s">
        <v>1103</v>
      </c>
      <c r="F3143" t="s">
        <v>34</v>
      </c>
      <c r="G3143" t="s">
        <v>6710</v>
      </c>
      <c r="H3143">
        <v>9868</v>
      </c>
      <c r="I3143">
        <v>81</v>
      </c>
      <c r="J3143" t="s">
        <v>29</v>
      </c>
      <c r="K3143" t="s">
        <v>30</v>
      </c>
      <c r="L3143">
        <v>22000000</v>
      </c>
      <c r="M3143">
        <v>2002</v>
      </c>
      <c r="N3143">
        <v>5.5</v>
      </c>
      <c r="O3143">
        <v>-21878028</v>
      </c>
    </row>
    <row r="3144" spans="1:15" x14ac:dyDescent="0.3">
      <c r="A3144" t="s">
        <v>3862</v>
      </c>
      <c r="B3144">
        <v>74</v>
      </c>
      <c r="C3144">
        <v>98</v>
      </c>
      <c r="D3144">
        <v>16323969</v>
      </c>
      <c r="E3144" t="s">
        <v>2312</v>
      </c>
      <c r="F3144" t="s">
        <v>55</v>
      </c>
      <c r="G3144" t="s">
        <v>6711</v>
      </c>
      <c r="H3144">
        <v>45775</v>
      </c>
      <c r="I3144">
        <v>112</v>
      </c>
      <c r="J3144" t="s">
        <v>29</v>
      </c>
      <c r="K3144" t="s">
        <v>30</v>
      </c>
      <c r="L3144">
        <v>40000000</v>
      </c>
      <c r="M3144">
        <v>2004</v>
      </c>
      <c r="N3144">
        <v>5.5</v>
      </c>
      <c r="O3144">
        <v>-23676031</v>
      </c>
    </row>
    <row r="3145" spans="1:15" x14ac:dyDescent="0.3">
      <c r="A3145" t="s">
        <v>4493</v>
      </c>
      <c r="B3145">
        <v>72</v>
      </c>
      <c r="C3145">
        <v>83</v>
      </c>
      <c r="D3145">
        <v>8326035</v>
      </c>
      <c r="E3145" t="s">
        <v>2113</v>
      </c>
      <c r="F3145" t="s">
        <v>3567</v>
      </c>
      <c r="G3145" t="s">
        <v>6712</v>
      </c>
      <c r="H3145">
        <v>21933</v>
      </c>
      <c r="I3145">
        <v>76</v>
      </c>
      <c r="J3145" t="s">
        <v>29</v>
      </c>
      <c r="K3145" t="s">
        <v>227</v>
      </c>
      <c r="L3145">
        <v>33000000</v>
      </c>
      <c r="M3145">
        <v>2005</v>
      </c>
      <c r="N3145">
        <v>5.5</v>
      </c>
      <c r="O3145">
        <v>-24673965</v>
      </c>
    </row>
    <row r="3146" spans="1:15" x14ac:dyDescent="0.3">
      <c r="A3146" t="s">
        <v>3477</v>
      </c>
      <c r="B3146">
        <v>166</v>
      </c>
      <c r="C3146">
        <v>101</v>
      </c>
      <c r="D3146">
        <v>10268846</v>
      </c>
      <c r="E3146" t="s">
        <v>3153</v>
      </c>
      <c r="F3146" t="s">
        <v>198</v>
      </c>
      <c r="G3146" t="s">
        <v>6713</v>
      </c>
      <c r="H3146">
        <v>31918</v>
      </c>
      <c r="I3146">
        <v>142</v>
      </c>
      <c r="J3146" t="s">
        <v>29</v>
      </c>
      <c r="K3146" t="s">
        <v>30</v>
      </c>
      <c r="L3146">
        <v>35000000</v>
      </c>
      <c r="M3146">
        <v>2009</v>
      </c>
      <c r="N3146">
        <v>5.5</v>
      </c>
      <c r="O3146">
        <v>-24731154</v>
      </c>
    </row>
    <row r="3147" spans="1:15" x14ac:dyDescent="0.3">
      <c r="A3147" t="s">
        <v>3680</v>
      </c>
      <c r="B3147">
        <v>464</v>
      </c>
      <c r="C3147">
        <v>116</v>
      </c>
      <c r="D3147">
        <v>118099659</v>
      </c>
      <c r="E3147" t="s">
        <v>6016</v>
      </c>
      <c r="F3147" t="s">
        <v>1311</v>
      </c>
      <c r="G3147" t="s">
        <v>6714</v>
      </c>
      <c r="H3147">
        <v>69757</v>
      </c>
      <c r="I3147">
        <v>1211</v>
      </c>
      <c r="J3147" t="s">
        <v>29</v>
      </c>
      <c r="K3147" t="s">
        <v>30</v>
      </c>
      <c r="L3147">
        <v>144000000</v>
      </c>
      <c r="M3147">
        <v>2016</v>
      </c>
      <c r="N3147">
        <v>5.5</v>
      </c>
      <c r="O3147">
        <v>-25900341</v>
      </c>
    </row>
    <row r="3148" spans="1:15" x14ac:dyDescent="0.3">
      <c r="A3148" t="s">
        <v>3680</v>
      </c>
      <c r="B3148">
        <v>464</v>
      </c>
      <c r="C3148">
        <v>116</v>
      </c>
      <c r="D3148">
        <v>118099659</v>
      </c>
      <c r="E3148" t="s">
        <v>6016</v>
      </c>
      <c r="F3148" t="s">
        <v>1311</v>
      </c>
      <c r="G3148" t="s">
        <v>6714</v>
      </c>
      <c r="H3148">
        <v>69790</v>
      </c>
      <c r="I3148">
        <v>1211</v>
      </c>
      <c r="J3148" t="s">
        <v>29</v>
      </c>
      <c r="K3148" t="s">
        <v>30</v>
      </c>
      <c r="L3148">
        <v>144000000</v>
      </c>
      <c r="M3148">
        <v>2016</v>
      </c>
      <c r="N3148">
        <v>5.5</v>
      </c>
      <c r="O3148">
        <v>-25900341</v>
      </c>
    </row>
    <row r="3149" spans="1:15" x14ac:dyDescent="0.3">
      <c r="A3149" t="s">
        <v>4458</v>
      </c>
      <c r="B3149">
        <v>127</v>
      </c>
      <c r="C3149">
        <v>104</v>
      </c>
      <c r="D3149">
        <v>23020488</v>
      </c>
      <c r="E3149" t="s">
        <v>6631</v>
      </c>
      <c r="F3149" t="s">
        <v>6715</v>
      </c>
      <c r="G3149" t="s">
        <v>6716</v>
      </c>
      <c r="H3149">
        <v>42324</v>
      </c>
      <c r="I3149">
        <v>180</v>
      </c>
      <c r="J3149" t="s">
        <v>29</v>
      </c>
      <c r="K3149" t="s">
        <v>30</v>
      </c>
      <c r="L3149">
        <v>52000000</v>
      </c>
      <c r="M3149">
        <v>2003</v>
      </c>
      <c r="N3149">
        <v>5.5</v>
      </c>
      <c r="O3149">
        <v>-28979512</v>
      </c>
    </row>
    <row r="3150" spans="1:15" x14ac:dyDescent="0.3">
      <c r="A3150" t="s">
        <v>2461</v>
      </c>
      <c r="B3150">
        <v>157</v>
      </c>
      <c r="C3150">
        <v>117</v>
      </c>
      <c r="D3150">
        <v>65653758</v>
      </c>
      <c r="E3150" t="s">
        <v>309</v>
      </c>
      <c r="F3150" t="s">
        <v>400</v>
      </c>
      <c r="G3150" t="s">
        <v>6717</v>
      </c>
      <c r="H3150">
        <v>102747</v>
      </c>
      <c r="I3150">
        <v>316</v>
      </c>
      <c r="J3150" t="s">
        <v>29</v>
      </c>
      <c r="K3150" t="s">
        <v>30</v>
      </c>
      <c r="L3150">
        <v>95000000</v>
      </c>
      <c r="M3150">
        <v>2003</v>
      </c>
      <c r="N3150">
        <v>5.5</v>
      </c>
      <c r="O3150">
        <v>-29346242</v>
      </c>
    </row>
    <row r="3151" spans="1:15" x14ac:dyDescent="0.3">
      <c r="A3151" t="s">
        <v>2571</v>
      </c>
      <c r="B3151">
        <v>175</v>
      </c>
      <c r="C3151">
        <v>136</v>
      </c>
      <c r="D3151">
        <v>33685268</v>
      </c>
      <c r="E3151" t="s">
        <v>1489</v>
      </c>
      <c r="F3151" t="s">
        <v>27</v>
      </c>
      <c r="G3151" t="s">
        <v>6718</v>
      </c>
      <c r="H3151">
        <v>75573</v>
      </c>
      <c r="I3151">
        <v>662</v>
      </c>
      <c r="J3151" t="s">
        <v>29</v>
      </c>
      <c r="K3151" t="s">
        <v>30</v>
      </c>
      <c r="L3151">
        <v>68000000</v>
      </c>
      <c r="M3151">
        <v>2003</v>
      </c>
      <c r="N3151">
        <v>5.5</v>
      </c>
      <c r="O3151">
        <v>-34314732</v>
      </c>
    </row>
    <row r="3152" spans="1:15" x14ac:dyDescent="0.3">
      <c r="A3152" t="s">
        <v>3669</v>
      </c>
      <c r="B3152">
        <v>98</v>
      </c>
      <c r="C3152">
        <v>96</v>
      </c>
      <c r="D3152">
        <v>183125</v>
      </c>
      <c r="E3152" t="s">
        <v>39</v>
      </c>
      <c r="F3152" t="s">
        <v>1302</v>
      </c>
      <c r="G3152" t="s">
        <v>6719</v>
      </c>
      <c r="H3152">
        <v>36914</v>
      </c>
      <c r="I3152">
        <v>86</v>
      </c>
      <c r="J3152" t="s">
        <v>29</v>
      </c>
      <c r="K3152" t="s">
        <v>30</v>
      </c>
      <c r="L3152">
        <v>35000000</v>
      </c>
      <c r="M3152">
        <v>2012</v>
      </c>
      <c r="N3152">
        <v>5.5</v>
      </c>
      <c r="O3152">
        <v>-34816875</v>
      </c>
    </row>
    <row r="3153" spans="1:15" x14ac:dyDescent="0.3">
      <c r="A3153" t="s">
        <v>4657</v>
      </c>
      <c r="B3153">
        <v>178</v>
      </c>
      <c r="C3153">
        <v>93</v>
      </c>
      <c r="D3153">
        <v>25857987</v>
      </c>
      <c r="E3153" t="s">
        <v>105</v>
      </c>
      <c r="F3153" t="s">
        <v>2217</v>
      </c>
      <c r="G3153" t="s">
        <v>6720</v>
      </c>
      <c r="H3153">
        <v>110614</v>
      </c>
      <c r="I3153">
        <v>532</v>
      </c>
      <c r="J3153" t="s">
        <v>29</v>
      </c>
      <c r="K3153" t="s">
        <v>30</v>
      </c>
      <c r="L3153">
        <v>62000000</v>
      </c>
      <c r="M3153">
        <v>2005</v>
      </c>
      <c r="N3153">
        <v>5.5</v>
      </c>
      <c r="O3153">
        <v>-36142013</v>
      </c>
    </row>
    <row r="3154" spans="1:15" x14ac:dyDescent="0.3">
      <c r="A3154" t="s">
        <v>4654</v>
      </c>
      <c r="B3154">
        <v>296</v>
      </c>
      <c r="C3154">
        <v>104</v>
      </c>
      <c r="D3154">
        <v>10706786</v>
      </c>
      <c r="E3154" t="s">
        <v>3139</v>
      </c>
      <c r="F3154" t="s">
        <v>1302</v>
      </c>
      <c r="G3154" t="s">
        <v>6721</v>
      </c>
      <c r="H3154">
        <v>81800</v>
      </c>
      <c r="I3154">
        <v>211</v>
      </c>
      <c r="J3154" t="s">
        <v>29</v>
      </c>
      <c r="K3154" t="s">
        <v>30</v>
      </c>
      <c r="L3154">
        <v>50000000</v>
      </c>
      <c r="M3154">
        <v>2011</v>
      </c>
      <c r="N3154">
        <v>5.5</v>
      </c>
      <c r="O3154">
        <v>-39293214</v>
      </c>
    </row>
    <row r="3155" spans="1:15" x14ac:dyDescent="0.3">
      <c r="A3155" t="s">
        <v>943</v>
      </c>
      <c r="B3155">
        <v>135</v>
      </c>
      <c r="C3155">
        <v>108</v>
      </c>
      <c r="D3155">
        <v>40048332</v>
      </c>
      <c r="E3155" t="s">
        <v>417</v>
      </c>
      <c r="F3155" t="s">
        <v>6722</v>
      </c>
      <c r="G3155" t="s">
        <v>6723</v>
      </c>
      <c r="H3155">
        <v>61417</v>
      </c>
      <c r="I3155">
        <v>339</v>
      </c>
      <c r="J3155" t="s">
        <v>29</v>
      </c>
      <c r="K3155" t="s">
        <v>30</v>
      </c>
      <c r="L3155">
        <v>85000000</v>
      </c>
      <c r="M3155">
        <v>2002</v>
      </c>
      <c r="N3155">
        <v>5.5</v>
      </c>
      <c r="O3155">
        <v>-44951668</v>
      </c>
    </row>
    <row r="3156" spans="1:15" x14ac:dyDescent="0.3">
      <c r="A3156" t="s">
        <v>2946</v>
      </c>
      <c r="B3156">
        <v>181</v>
      </c>
      <c r="C3156">
        <v>107</v>
      </c>
      <c r="D3156">
        <v>7605668</v>
      </c>
      <c r="E3156" t="s">
        <v>6724</v>
      </c>
      <c r="F3156" t="s">
        <v>482</v>
      </c>
      <c r="G3156" t="s">
        <v>6725</v>
      </c>
      <c r="H3156">
        <v>47320</v>
      </c>
      <c r="I3156">
        <v>188</v>
      </c>
      <c r="J3156" t="s">
        <v>29</v>
      </c>
      <c r="K3156" t="s">
        <v>200</v>
      </c>
      <c r="L3156">
        <v>60000000</v>
      </c>
      <c r="M3156">
        <v>2015</v>
      </c>
      <c r="N3156">
        <v>5.5</v>
      </c>
      <c r="O3156">
        <v>-52394332</v>
      </c>
    </row>
    <row r="3157" spans="1:15" x14ac:dyDescent="0.3">
      <c r="A3157" t="s">
        <v>2878</v>
      </c>
      <c r="B3157">
        <v>286</v>
      </c>
      <c r="C3157">
        <v>120</v>
      </c>
      <c r="D3157">
        <v>102315545</v>
      </c>
      <c r="E3157" t="s">
        <v>248</v>
      </c>
      <c r="F3157" t="s">
        <v>690</v>
      </c>
      <c r="G3157" t="s">
        <v>6726</v>
      </c>
      <c r="H3157">
        <v>58137</v>
      </c>
      <c r="I3157">
        <v>520</v>
      </c>
      <c r="J3157" t="s">
        <v>29</v>
      </c>
      <c r="K3157" t="s">
        <v>30</v>
      </c>
      <c r="L3157">
        <v>165000000</v>
      </c>
      <c r="M3157">
        <v>2016</v>
      </c>
      <c r="N3157">
        <v>5.5</v>
      </c>
      <c r="O3157">
        <v>-62684455</v>
      </c>
    </row>
    <row r="3158" spans="1:15" x14ac:dyDescent="0.3">
      <c r="A3158" t="s">
        <v>2380</v>
      </c>
      <c r="B3158">
        <v>175</v>
      </c>
      <c r="C3158">
        <v>102</v>
      </c>
      <c r="D3158">
        <v>17176900</v>
      </c>
      <c r="E3158" t="s">
        <v>309</v>
      </c>
      <c r="F3158" t="s">
        <v>1167</v>
      </c>
      <c r="G3158" t="s">
        <v>6727</v>
      </c>
      <c r="H3158">
        <v>54501</v>
      </c>
      <c r="I3158">
        <v>154</v>
      </c>
      <c r="J3158" t="s">
        <v>29</v>
      </c>
      <c r="K3158" t="s">
        <v>30</v>
      </c>
      <c r="L3158">
        <v>95000000</v>
      </c>
      <c r="M3158">
        <v>2014</v>
      </c>
      <c r="N3158">
        <v>5.5</v>
      </c>
      <c r="O3158">
        <v>-77823100</v>
      </c>
    </row>
    <row r="3159" spans="1:15" x14ac:dyDescent="0.3">
      <c r="A3159" t="s">
        <v>1375</v>
      </c>
      <c r="B3159">
        <v>184</v>
      </c>
      <c r="C3159">
        <v>126</v>
      </c>
      <c r="D3159">
        <v>31141074</v>
      </c>
      <c r="E3159" t="s">
        <v>309</v>
      </c>
      <c r="F3159" t="s">
        <v>400</v>
      </c>
      <c r="G3159" t="s">
        <v>6728</v>
      </c>
      <c r="H3159">
        <v>51892</v>
      </c>
      <c r="I3159">
        <v>273</v>
      </c>
      <c r="J3159" t="s">
        <v>29</v>
      </c>
      <c r="K3159" t="s">
        <v>30</v>
      </c>
      <c r="L3159">
        <v>140000000</v>
      </c>
      <c r="M3159">
        <v>2016</v>
      </c>
      <c r="N3159">
        <v>5.5</v>
      </c>
      <c r="O3159">
        <v>-108858926</v>
      </c>
    </row>
    <row r="3160" spans="1:15" x14ac:dyDescent="0.3">
      <c r="A3160" t="s">
        <v>493</v>
      </c>
      <c r="B3160">
        <v>248</v>
      </c>
      <c r="C3160">
        <v>206</v>
      </c>
      <c r="D3160">
        <v>34293771</v>
      </c>
      <c r="E3160" t="s">
        <v>6729</v>
      </c>
      <c r="F3160" t="s">
        <v>136</v>
      </c>
      <c r="G3160" t="s">
        <v>6730</v>
      </c>
      <c r="H3160">
        <v>138863</v>
      </c>
      <c r="I3160">
        <v>1390</v>
      </c>
      <c r="J3160" t="s">
        <v>29</v>
      </c>
      <c r="K3160" t="s">
        <v>227</v>
      </c>
      <c r="L3160">
        <v>155000000</v>
      </c>
      <c r="M3160">
        <v>2004</v>
      </c>
      <c r="N3160">
        <v>5.5</v>
      </c>
      <c r="O3160">
        <v>-120706229</v>
      </c>
    </row>
    <row r="3161" spans="1:15" x14ac:dyDescent="0.3">
      <c r="A3161" t="s">
        <v>1897</v>
      </c>
      <c r="B3161">
        <v>144</v>
      </c>
      <c r="C3161">
        <v>121</v>
      </c>
      <c r="D3161">
        <v>184031112</v>
      </c>
      <c r="E3161" t="s">
        <v>309</v>
      </c>
      <c r="F3161" t="s">
        <v>1411</v>
      </c>
      <c r="G3161" t="s">
        <v>6731</v>
      </c>
      <c r="H3161">
        <v>190786</v>
      </c>
      <c r="I3161">
        <v>539</v>
      </c>
      <c r="J3161" t="s">
        <v>29</v>
      </c>
      <c r="K3161" t="s">
        <v>30</v>
      </c>
      <c r="L3161">
        <v>100000000</v>
      </c>
      <c r="M3161">
        <v>1995</v>
      </c>
      <c r="N3161">
        <v>5.4</v>
      </c>
      <c r="O3161">
        <v>84031112</v>
      </c>
    </row>
    <row r="3162" spans="1:15" x14ac:dyDescent="0.3">
      <c r="A3162" t="s">
        <v>5042</v>
      </c>
      <c r="B3162">
        <v>271</v>
      </c>
      <c r="C3162">
        <v>99</v>
      </c>
      <c r="D3162">
        <v>84263837</v>
      </c>
      <c r="E3162" t="s">
        <v>2463</v>
      </c>
      <c r="F3162" t="s">
        <v>2554</v>
      </c>
      <c r="G3162" t="s">
        <v>6732</v>
      </c>
      <c r="H3162">
        <v>81699</v>
      </c>
      <c r="I3162">
        <v>291</v>
      </c>
      <c r="J3162" t="s">
        <v>29</v>
      </c>
      <c r="K3162" t="s">
        <v>30</v>
      </c>
      <c r="L3162">
        <v>6500000</v>
      </c>
      <c r="M3162">
        <v>2014</v>
      </c>
      <c r="N3162">
        <v>5.4</v>
      </c>
      <c r="O3162">
        <v>77763837</v>
      </c>
    </row>
    <row r="3163" spans="1:15" x14ac:dyDescent="0.3">
      <c r="A3163" t="s">
        <v>1655</v>
      </c>
      <c r="B3163">
        <v>122</v>
      </c>
      <c r="C3163">
        <v>88</v>
      </c>
      <c r="D3163">
        <v>112692062</v>
      </c>
      <c r="E3163" t="s">
        <v>5827</v>
      </c>
      <c r="F3163" t="s">
        <v>4253</v>
      </c>
      <c r="G3163" t="s">
        <v>6733</v>
      </c>
      <c r="H3163">
        <v>84325</v>
      </c>
      <c r="I3163">
        <v>205</v>
      </c>
      <c r="J3163" t="s">
        <v>29</v>
      </c>
      <c r="K3163" t="s">
        <v>30</v>
      </c>
      <c r="L3163">
        <v>35000000</v>
      </c>
      <c r="M3163">
        <v>2001</v>
      </c>
      <c r="N3163">
        <v>5.4</v>
      </c>
      <c r="O3163">
        <v>77692062</v>
      </c>
    </row>
    <row r="3164" spans="1:15" x14ac:dyDescent="0.3">
      <c r="A3164" t="s">
        <v>3147</v>
      </c>
      <c r="B3164">
        <v>139</v>
      </c>
      <c r="C3164">
        <v>101</v>
      </c>
      <c r="D3164">
        <v>133668525</v>
      </c>
      <c r="E3164" t="s">
        <v>676</v>
      </c>
      <c r="F3164" t="s">
        <v>478</v>
      </c>
      <c r="G3164" t="s">
        <v>6734</v>
      </c>
      <c r="H3164">
        <v>107817</v>
      </c>
      <c r="I3164">
        <v>255</v>
      </c>
      <c r="J3164" t="s">
        <v>29</v>
      </c>
      <c r="K3164" t="s">
        <v>30</v>
      </c>
      <c r="L3164">
        <v>80000000</v>
      </c>
      <c r="M3164">
        <v>2013</v>
      </c>
      <c r="N3164">
        <v>5.4</v>
      </c>
      <c r="O3164">
        <v>53668525</v>
      </c>
    </row>
    <row r="3165" spans="1:15" x14ac:dyDescent="0.3">
      <c r="A3165" t="s">
        <v>4534</v>
      </c>
      <c r="B3165">
        <v>53</v>
      </c>
      <c r="C3165">
        <v>92</v>
      </c>
      <c r="D3165">
        <v>105263257</v>
      </c>
      <c r="E3165" t="s">
        <v>6735</v>
      </c>
      <c r="F3165" t="s">
        <v>1802</v>
      </c>
      <c r="G3165" t="s">
        <v>6736</v>
      </c>
      <c r="H3165">
        <v>56168</v>
      </c>
      <c r="I3165">
        <v>103</v>
      </c>
      <c r="J3165" t="s">
        <v>29</v>
      </c>
      <c r="K3165" t="s">
        <v>30</v>
      </c>
      <c r="L3165">
        <v>55000000</v>
      </c>
      <c r="M3165">
        <v>1997</v>
      </c>
      <c r="N3165">
        <v>5.4</v>
      </c>
      <c r="O3165">
        <v>50263257</v>
      </c>
    </row>
    <row r="3166" spans="1:15" x14ac:dyDescent="0.3">
      <c r="A3166" t="s">
        <v>3014</v>
      </c>
      <c r="B3166">
        <v>97</v>
      </c>
      <c r="C3166">
        <v>95</v>
      </c>
      <c r="D3166">
        <v>56127162</v>
      </c>
      <c r="E3166" t="s">
        <v>289</v>
      </c>
      <c r="F3166" t="s">
        <v>6737</v>
      </c>
      <c r="G3166" t="s">
        <v>6738</v>
      </c>
      <c r="H3166">
        <v>57479</v>
      </c>
      <c r="I3166">
        <v>205</v>
      </c>
      <c r="J3166" t="s">
        <v>29</v>
      </c>
      <c r="K3166" t="s">
        <v>30</v>
      </c>
      <c r="L3166">
        <v>18000000</v>
      </c>
      <c r="M3166">
        <v>2003</v>
      </c>
      <c r="N3166">
        <v>5.4</v>
      </c>
      <c r="O3166">
        <v>38127162</v>
      </c>
    </row>
    <row r="3167" spans="1:15" x14ac:dyDescent="0.3">
      <c r="A3167" t="s">
        <v>4065</v>
      </c>
      <c r="B3167">
        <v>107</v>
      </c>
      <c r="C3167">
        <v>100</v>
      </c>
      <c r="D3167">
        <v>73023275</v>
      </c>
      <c r="E3167" t="s">
        <v>1669</v>
      </c>
      <c r="F3167" t="s">
        <v>576</v>
      </c>
      <c r="G3167" t="s">
        <v>6739</v>
      </c>
      <c r="H3167">
        <v>16271</v>
      </c>
      <c r="I3167">
        <v>57</v>
      </c>
      <c r="J3167" t="s">
        <v>29</v>
      </c>
      <c r="K3167" t="s">
        <v>30</v>
      </c>
      <c r="L3167">
        <v>35000000</v>
      </c>
      <c r="M3167">
        <v>2009</v>
      </c>
      <c r="N3167">
        <v>5.4</v>
      </c>
      <c r="O3167">
        <v>38023275</v>
      </c>
    </row>
    <row r="3168" spans="1:15" x14ac:dyDescent="0.3">
      <c r="A3168" t="s">
        <v>2678</v>
      </c>
      <c r="B3168">
        <v>61</v>
      </c>
      <c r="C3168">
        <v>87</v>
      </c>
      <c r="D3168">
        <v>64172251</v>
      </c>
      <c r="E3168" t="s">
        <v>1699</v>
      </c>
      <c r="F3168" t="s">
        <v>3257</v>
      </c>
      <c r="G3168" t="s">
        <v>6740</v>
      </c>
      <c r="H3168">
        <v>19079</v>
      </c>
      <c r="I3168">
        <v>122</v>
      </c>
      <c r="J3168" t="s">
        <v>29</v>
      </c>
      <c r="K3168" t="s">
        <v>30</v>
      </c>
      <c r="L3168">
        <v>30000000</v>
      </c>
      <c r="M3168">
        <v>2001</v>
      </c>
      <c r="N3168">
        <v>5.4</v>
      </c>
      <c r="O3168">
        <v>34172251</v>
      </c>
    </row>
    <row r="3169" spans="1:15" x14ac:dyDescent="0.3">
      <c r="A3169" t="s">
        <v>3014</v>
      </c>
      <c r="B3169">
        <v>69</v>
      </c>
      <c r="C3169">
        <v>88</v>
      </c>
      <c r="D3169">
        <v>47811275</v>
      </c>
      <c r="E3169" t="s">
        <v>4375</v>
      </c>
      <c r="F3169" t="s">
        <v>6741</v>
      </c>
      <c r="G3169" t="s">
        <v>6742</v>
      </c>
      <c r="H3169">
        <v>29008</v>
      </c>
      <c r="I3169">
        <v>99</v>
      </c>
      <c r="J3169" t="s">
        <v>29</v>
      </c>
      <c r="K3169" t="s">
        <v>30</v>
      </c>
      <c r="L3169">
        <v>15000000</v>
      </c>
      <c r="M3169">
        <v>2002</v>
      </c>
      <c r="N3169">
        <v>5.4</v>
      </c>
      <c r="O3169">
        <v>32811275</v>
      </c>
    </row>
    <row r="3170" spans="1:15" x14ac:dyDescent="0.3">
      <c r="A3170" t="s">
        <v>4816</v>
      </c>
      <c r="B3170">
        <v>62</v>
      </c>
      <c r="C3170">
        <v>109</v>
      </c>
      <c r="D3170">
        <v>69148997</v>
      </c>
      <c r="E3170" t="s">
        <v>338</v>
      </c>
      <c r="F3170" t="s">
        <v>2778</v>
      </c>
      <c r="G3170" t="s">
        <v>6743</v>
      </c>
      <c r="H3170">
        <v>98794</v>
      </c>
      <c r="I3170">
        <v>251</v>
      </c>
      <c r="J3170" t="s">
        <v>29</v>
      </c>
      <c r="K3170" t="s">
        <v>30</v>
      </c>
      <c r="L3170">
        <v>37000000</v>
      </c>
      <c r="M3170">
        <v>2004</v>
      </c>
      <c r="N3170">
        <v>5.4</v>
      </c>
      <c r="O3170">
        <v>32148997</v>
      </c>
    </row>
    <row r="3171" spans="1:15" x14ac:dyDescent="0.3">
      <c r="A3171" t="s">
        <v>4733</v>
      </c>
      <c r="B3171">
        <v>21</v>
      </c>
      <c r="C3171">
        <v>117</v>
      </c>
      <c r="D3171">
        <v>70100000</v>
      </c>
      <c r="E3171" t="s">
        <v>699</v>
      </c>
      <c r="F3171" t="s">
        <v>5785</v>
      </c>
      <c r="G3171" t="s">
        <v>6744</v>
      </c>
      <c r="H3171">
        <v>20183</v>
      </c>
      <c r="I3171">
        <v>41</v>
      </c>
      <c r="J3171" t="s">
        <v>29</v>
      </c>
      <c r="K3171" t="s">
        <v>30</v>
      </c>
      <c r="L3171">
        <v>40000000</v>
      </c>
      <c r="M3171">
        <v>1992</v>
      </c>
      <c r="N3171">
        <v>5.4</v>
      </c>
      <c r="O3171">
        <v>30100000</v>
      </c>
    </row>
    <row r="3172" spans="1:15" x14ac:dyDescent="0.3">
      <c r="A3172" t="s">
        <v>3689</v>
      </c>
      <c r="B3172">
        <v>152</v>
      </c>
      <c r="C3172">
        <v>89</v>
      </c>
      <c r="D3172">
        <v>58715510</v>
      </c>
      <c r="E3172" t="s">
        <v>289</v>
      </c>
      <c r="F3172" t="s">
        <v>2892</v>
      </c>
      <c r="G3172" t="s">
        <v>6745</v>
      </c>
      <c r="H3172">
        <v>79094</v>
      </c>
      <c r="I3172">
        <v>129</v>
      </c>
      <c r="J3172" t="s">
        <v>29</v>
      </c>
      <c r="K3172" t="s">
        <v>30</v>
      </c>
      <c r="L3172">
        <v>30000000</v>
      </c>
      <c r="M3172">
        <v>2009</v>
      </c>
      <c r="N3172">
        <v>5.4</v>
      </c>
      <c r="O3172">
        <v>28715510</v>
      </c>
    </row>
    <row r="3173" spans="1:15" x14ac:dyDescent="0.3">
      <c r="A3173" t="s">
        <v>4616</v>
      </c>
      <c r="B3173">
        <v>85</v>
      </c>
      <c r="C3173">
        <v>72</v>
      </c>
      <c r="D3173">
        <v>47887943</v>
      </c>
      <c r="E3173" t="s">
        <v>6746</v>
      </c>
      <c r="F3173" t="s">
        <v>1550</v>
      </c>
      <c r="G3173" t="s">
        <v>6747</v>
      </c>
      <c r="H3173">
        <v>11634</v>
      </c>
      <c r="I3173">
        <v>58</v>
      </c>
      <c r="J3173" t="s">
        <v>29</v>
      </c>
      <c r="K3173" t="s">
        <v>30</v>
      </c>
      <c r="L3173">
        <v>20000000</v>
      </c>
      <c r="M3173">
        <v>2003</v>
      </c>
      <c r="N3173">
        <v>5.4</v>
      </c>
      <c r="O3173">
        <v>27887943</v>
      </c>
    </row>
    <row r="3174" spans="1:15" x14ac:dyDescent="0.3">
      <c r="A3174" t="s">
        <v>4607</v>
      </c>
      <c r="B3174">
        <v>138</v>
      </c>
      <c r="C3174">
        <v>87</v>
      </c>
      <c r="D3174">
        <v>30000000</v>
      </c>
      <c r="E3174" t="s">
        <v>1900</v>
      </c>
      <c r="F3174" t="s">
        <v>6748</v>
      </c>
      <c r="G3174" t="s">
        <v>6749</v>
      </c>
      <c r="H3174">
        <v>43485</v>
      </c>
      <c r="I3174">
        <v>327</v>
      </c>
      <c r="J3174" t="s">
        <v>29</v>
      </c>
      <c r="K3174" t="s">
        <v>30</v>
      </c>
      <c r="L3174">
        <v>2200000</v>
      </c>
      <c r="M3174">
        <v>1985</v>
      </c>
      <c r="N3174">
        <v>5.4</v>
      </c>
      <c r="O3174">
        <v>27800000</v>
      </c>
    </row>
    <row r="3175" spans="1:15" x14ac:dyDescent="0.3">
      <c r="A3175" t="s">
        <v>4549</v>
      </c>
      <c r="B3175">
        <v>98</v>
      </c>
      <c r="C3175">
        <v>107</v>
      </c>
      <c r="D3175">
        <v>55210049</v>
      </c>
      <c r="E3175" t="s">
        <v>86</v>
      </c>
      <c r="F3175" t="s">
        <v>1204</v>
      </c>
      <c r="G3175" t="s">
        <v>6750</v>
      </c>
      <c r="H3175">
        <v>43743</v>
      </c>
      <c r="I3175">
        <v>293</v>
      </c>
      <c r="J3175" t="s">
        <v>29</v>
      </c>
      <c r="K3175" t="s">
        <v>30</v>
      </c>
      <c r="L3175">
        <v>27800000</v>
      </c>
      <c r="M3175">
        <v>1989</v>
      </c>
      <c r="N3175">
        <v>5.4</v>
      </c>
      <c r="O3175">
        <v>27410049</v>
      </c>
    </row>
    <row r="3176" spans="1:15" x14ac:dyDescent="0.3">
      <c r="A3176" t="s">
        <v>1948</v>
      </c>
      <c r="B3176">
        <v>77</v>
      </c>
      <c r="C3176">
        <v>94</v>
      </c>
      <c r="D3176">
        <v>82569532</v>
      </c>
      <c r="E3176" t="s">
        <v>4375</v>
      </c>
      <c r="F3176" t="s">
        <v>6751</v>
      </c>
      <c r="G3176" t="s">
        <v>6752</v>
      </c>
      <c r="H3176">
        <v>42737</v>
      </c>
      <c r="I3176">
        <v>128</v>
      </c>
      <c r="J3176" t="s">
        <v>29</v>
      </c>
      <c r="K3176" t="s">
        <v>30</v>
      </c>
      <c r="L3176">
        <v>60000000</v>
      </c>
      <c r="M3176">
        <v>2005</v>
      </c>
      <c r="N3176">
        <v>5.4</v>
      </c>
      <c r="O3176">
        <v>22569532</v>
      </c>
    </row>
    <row r="3177" spans="1:15" x14ac:dyDescent="0.3">
      <c r="A3177" t="s">
        <v>4515</v>
      </c>
      <c r="B3177">
        <v>48</v>
      </c>
      <c r="C3177">
        <v>140</v>
      </c>
      <c r="D3177">
        <v>32101000</v>
      </c>
      <c r="E3177" t="s">
        <v>197</v>
      </c>
      <c r="F3177" t="s">
        <v>6753</v>
      </c>
      <c r="G3177" t="s">
        <v>6754</v>
      </c>
      <c r="H3177">
        <v>27800</v>
      </c>
      <c r="I3177">
        <v>96</v>
      </c>
      <c r="J3177" t="s">
        <v>29</v>
      </c>
      <c r="K3177" t="s">
        <v>200</v>
      </c>
      <c r="L3177">
        <v>10000000</v>
      </c>
      <c r="M3177">
        <v>1992</v>
      </c>
      <c r="N3177">
        <v>5.4</v>
      </c>
      <c r="O3177">
        <v>22101000</v>
      </c>
    </row>
    <row r="3178" spans="1:15" x14ac:dyDescent="0.3">
      <c r="A3178" t="s">
        <v>4598</v>
      </c>
      <c r="B3178">
        <v>172</v>
      </c>
      <c r="C3178">
        <v>92</v>
      </c>
      <c r="D3178">
        <v>31397498</v>
      </c>
      <c r="E3178" t="s">
        <v>2463</v>
      </c>
      <c r="F3178" t="s">
        <v>1879</v>
      </c>
      <c r="G3178" t="s">
        <v>6755</v>
      </c>
      <c r="H3178">
        <v>44130</v>
      </c>
      <c r="I3178">
        <v>156</v>
      </c>
      <c r="J3178" t="s">
        <v>29</v>
      </c>
      <c r="K3178" t="s">
        <v>30</v>
      </c>
      <c r="L3178">
        <v>12000000</v>
      </c>
      <c r="M3178">
        <v>2008</v>
      </c>
      <c r="N3178">
        <v>5.4</v>
      </c>
      <c r="O3178">
        <v>19397498</v>
      </c>
    </row>
    <row r="3179" spans="1:15" x14ac:dyDescent="0.3">
      <c r="A3179" t="s">
        <v>4522</v>
      </c>
      <c r="B3179">
        <v>24</v>
      </c>
      <c r="C3179">
        <v>113</v>
      </c>
      <c r="D3179">
        <v>19184015</v>
      </c>
      <c r="E3179" t="s">
        <v>6756</v>
      </c>
      <c r="F3179" t="s">
        <v>6757</v>
      </c>
      <c r="G3179" t="s">
        <v>6758</v>
      </c>
      <c r="H3179">
        <v>1466</v>
      </c>
      <c r="I3179">
        <v>35</v>
      </c>
      <c r="J3179" t="s">
        <v>29</v>
      </c>
      <c r="K3179" t="s">
        <v>30</v>
      </c>
      <c r="L3179">
        <v>3000000</v>
      </c>
      <c r="M3179">
        <v>2002</v>
      </c>
      <c r="N3179">
        <v>5.4</v>
      </c>
      <c r="O3179">
        <v>16184015</v>
      </c>
    </row>
    <row r="3180" spans="1:15" x14ac:dyDescent="0.3">
      <c r="A3180" t="s">
        <v>4605</v>
      </c>
      <c r="B3180">
        <v>61</v>
      </c>
      <c r="C3180">
        <v>90</v>
      </c>
      <c r="D3180">
        <v>28399192</v>
      </c>
      <c r="E3180" t="s">
        <v>6759</v>
      </c>
      <c r="F3180" t="s">
        <v>6760</v>
      </c>
      <c r="G3180" t="s">
        <v>6761</v>
      </c>
      <c r="H3180">
        <v>5663</v>
      </c>
      <c r="I3180">
        <v>106</v>
      </c>
      <c r="J3180" t="s">
        <v>29</v>
      </c>
      <c r="K3180" t="s">
        <v>581</v>
      </c>
      <c r="L3180">
        <v>13000000</v>
      </c>
      <c r="M3180">
        <v>2002</v>
      </c>
      <c r="N3180">
        <v>5.4</v>
      </c>
      <c r="O3180">
        <v>15399192</v>
      </c>
    </row>
    <row r="3181" spans="1:15" x14ac:dyDescent="0.3">
      <c r="A3181" t="s">
        <v>4306</v>
      </c>
      <c r="B3181">
        <v>124</v>
      </c>
      <c r="C3181">
        <v>88</v>
      </c>
      <c r="D3181">
        <v>49474048</v>
      </c>
      <c r="E3181" t="s">
        <v>1669</v>
      </c>
      <c r="F3181" t="s">
        <v>313</v>
      </c>
      <c r="G3181" t="s">
        <v>6762</v>
      </c>
      <c r="H3181">
        <v>31191</v>
      </c>
      <c r="I3181">
        <v>120</v>
      </c>
      <c r="J3181" t="s">
        <v>29</v>
      </c>
      <c r="K3181" t="s">
        <v>30</v>
      </c>
      <c r="L3181">
        <v>35000000</v>
      </c>
      <c r="M3181">
        <v>2009</v>
      </c>
      <c r="N3181">
        <v>5.4</v>
      </c>
      <c r="O3181">
        <v>14474048</v>
      </c>
    </row>
    <row r="3182" spans="1:15" x14ac:dyDescent="0.3">
      <c r="A3182" t="s">
        <v>4899</v>
      </c>
      <c r="B3182">
        <v>38</v>
      </c>
      <c r="C3182">
        <v>110</v>
      </c>
      <c r="D3182">
        <v>57362581</v>
      </c>
      <c r="E3182" t="s">
        <v>747</v>
      </c>
      <c r="F3182" t="s">
        <v>503</v>
      </c>
      <c r="G3182" t="s">
        <v>6763</v>
      </c>
      <c r="H3182">
        <v>50148</v>
      </c>
      <c r="I3182">
        <v>116</v>
      </c>
      <c r="J3182" t="s">
        <v>29</v>
      </c>
      <c r="K3182" t="s">
        <v>6764</v>
      </c>
      <c r="L3182">
        <v>45000000</v>
      </c>
      <c r="M3182">
        <v>1994</v>
      </c>
      <c r="N3182">
        <v>5.4</v>
      </c>
      <c r="O3182">
        <v>12362581</v>
      </c>
    </row>
    <row r="3183" spans="1:15" x14ac:dyDescent="0.3">
      <c r="A3183" t="s">
        <v>3836</v>
      </c>
      <c r="B3183">
        <v>108</v>
      </c>
      <c r="C3183">
        <v>103</v>
      </c>
      <c r="D3183">
        <v>22160085</v>
      </c>
      <c r="E3183" t="s">
        <v>626</v>
      </c>
      <c r="F3183" t="s">
        <v>2171</v>
      </c>
      <c r="G3183" t="s">
        <v>6765</v>
      </c>
      <c r="H3183">
        <v>16747</v>
      </c>
      <c r="I3183">
        <v>349</v>
      </c>
      <c r="J3183" t="s">
        <v>29</v>
      </c>
      <c r="K3183" t="s">
        <v>30</v>
      </c>
      <c r="L3183">
        <v>10600000</v>
      </c>
      <c r="M3183">
        <v>2002</v>
      </c>
      <c r="N3183">
        <v>5.4</v>
      </c>
      <c r="O3183">
        <v>11560085</v>
      </c>
    </row>
    <row r="3184" spans="1:15" x14ac:dyDescent="0.3">
      <c r="A3184" t="s">
        <v>4411</v>
      </c>
      <c r="B3184">
        <v>252</v>
      </c>
      <c r="C3184">
        <v>94</v>
      </c>
      <c r="D3184">
        <v>17544812</v>
      </c>
      <c r="E3184" t="s">
        <v>626</v>
      </c>
      <c r="F3184" t="s">
        <v>3757</v>
      </c>
      <c r="G3184" t="s">
        <v>6766</v>
      </c>
      <c r="H3184">
        <v>69989</v>
      </c>
      <c r="I3184">
        <v>384</v>
      </c>
      <c r="J3184" t="s">
        <v>29</v>
      </c>
      <c r="K3184" t="s">
        <v>30</v>
      </c>
      <c r="L3184">
        <v>10000000</v>
      </c>
      <c r="M3184">
        <v>2007</v>
      </c>
      <c r="N3184">
        <v>5.4</v>
      </c>
      <c r="O3184">
        <v>7544812</v>
      </c>
    </row>
    <row r="3185" spans="1:15" x14ac:dyDescent="0.3">
      <c r="A3185" t="s">
        <v>4086</v>
      </c>
      <c r="B3185">
        <v>228</v>
      </c>
      <c r="C3185">
        <v>103</v>
      </c>
      <c r="D3185">
        <v>40687294</v>
      </c>
      <c r="E3185" t="s">
        <v>1536</v>
      </c>
      <c r="F3185" t="s">
        <v>2512</v>
      </c>
      <c r="G3185" t="s">
        <v>6767</v>
      </c>
      <c r="H3185">
        <v>107772</v>
      </c>
      <c r="I3185">
        <v>398</v>
      </c>
      <c r="J3185" t="s">
        <v>29</v>
      </c>
      <c r="K3185" t="s">
        <v>442</v>
      </c>
      <c r="L3185">
        <v>35000000</v>
      </c>
      <c r="M3185">
        <v>2008</v>
      </c>
      <c r="N3185">
        <v>5.4</v>
      </c>
      <c r="O3185">
        <v>5687294</v>
      </c>
    </row>
    <row r="3186" spans="1:15" x14ac:dyDescent="0.3">
      <c r="A3186" t="s">
        <v>4776</v>
      </c>
      <c r="B3186">
        <v>67</v>
      </c>
      <c r="C3186">
        <v>84</v>
      </c>
      <c r="D3186">
        <v>11860839</v>
      </c>
      <c r="E3186" t="s">
        <v>232</v>
      </c>
      <c r="F3186" t="s">
        <v>6768</v>
      </c>
      <c r="G3186" t="s">
        <v>6769</v>
      </c>
      <c r="H3186">
        <v>5156</v>
      </c>
      <c r="I3186">
        <v>21</v>
      </c>
      <c r="J3186" t="s">
        <v>29</v>
      </c>
      <c r="K3186" t="s">
        <v>30</v>
      </c>
      <c r="L3186">
        <v>9000000</v>
      </c>
      <c r="M3186">
        <v>2011</v>
      </c>
      <c r="N3186">
        <v>5.4</v>
      </c>
      <c r="O3186">
        <v>2860839</v>
      </c>
    </row>
    <row r="3187" spans="1:15" x14ac:dyDescent="0.3">
      <c r="A3187" t="s">
        <v>3886</v>
      </c>
      <c r="B3187">
        <v>44</v>
      </c>
      <c r="C3187">
        <v>95</v>
      </c>
      <c r="D3187">
        <v>37788228</v>
      </c>
      <c r="E3187" t="s">
        <v>676</v>
      </c>
      <c r="F3187" t="s">
        <v>2776</v>
      </c>
      <c r="G3187" t="s">
        <v>6770</v>
      </c>
      <c r="H3187">
        <v>15046</v>
      </c>
      <c r="I3187">
        <v>80</v>
      </c>
      <c r="J3187" t="s">
        <v>29</v>
      </c>
      <c r="K3187" t="s">
        <v>30</v>
      </c>
      <c r="L3187">
        <v>35200000</v>
      </c>
      <c r="M3187">
        <v>2003</v>
      </c>
      <c r="N3187">
        <v>5.4</v>
      </c>
      <c r="O3187">
        <v>2588228</v>
      </c>
    </row>
    <row r="3188" spans="1:15" x14ac:dyDescent="0.3">
      <c r="A3188" t="s">
        <v>4267</v>
      </c>
      <c r="B3188">
        <v>83</v>
      </c>
      <c r="C3188">
        <v>104</v>
      </c>
      <c r="D3188">
        <v>10106233</v>
      </c>
      <c r="E3188" t="s">
        <v>73</v>
      </c>
      <c r="F3188" t="s">
        <v>6771</v>
      </c>
      <c r="G3188" t="s">
        <v>6772</v>
      </c>
      <c r="H3188">
        <v>12702</v>
      </c>
      <c r="I3188">
        <v>32</v>
      </c>
      <c r="J3188" t="s">
        <v>29</v>
      </c>
      <c r="K3188" t="s">
        <v>30</v>
      </c>
      <c r="L3188">
        <v>8000000</v>
      </c>
      <c r="M3188">
        <v>2011</v>
      </c>
      <c r="N3188">
        <v>5.4</v>
      </c>
      <c r="O3188">
        <v>2106233</v>
      </c>
    </row>
    <row r="3189" spans="1:15" x14ac:dyDescent="0.3">
      <c r="A3189" t="s">
        <v>4411</v>
      </c>
      <c r="B3189">
        <v>285</v>
      </c>
      <c r="C3189">
        <v>100</v>
      </c>
      <c r="D3189">
        <v>7186670</v>
      </c>
      <c r="E3189" t="s">
        <v>6773</v>
      </c>
      <c r="F3189" t="s">
        <v>4719</v>
      </c>
      <c r="G3189" t="s">
        <v>6774</v>
      </c>
      <c r="H3189">
        <v>21468</v>
      </c>
      <c r="I3189">
        <v>164</v>
      </c>
      <c r="J3189" t="s">
        <v>29</v>
      </c>
      <c r="K3189" t="s">
        <v>30</v>
      </c>
      <c r="L3189">
        <v>6000000</v>
      </c>
      <c r="M3189">
        <v>2013</v>
      </c>
      <c r="N3189">
        <v>5.4</v>
      </c>
      <c r="O3189">
        <v>1186670</v>
      </c>
    </row>
    <row r="3190" spans="1:15" x14ac:dyDescent="0.3">
      <c r="A3190" t="s">
        <v>4552</v>
      </c>
      <c r="B3190">
        <v>208</v>
      </c>
      <c r="C3190">
        <v>107</v>
      </c>
      <c r="D3190">
        <v>15608545</v>
      </c>
      <c r="E3190" t="s">
        <v>533</v>
      </c>
      <c r="F3190" t="s">
        <v>3940</v>
      </c>
      <c r="G3190" t="s">
        <v>6775</v>
      </c>
      <c r="H3190">
        <v>53471</v>
      </c>
      <c r="I3190">
        <v>224</v>
      </c>
      <c r="J3190" t="s">
        <v>29</v>
      </c>
      <c r="K3190" t="s">
        <v>30</v>
      </c>
      <c r="L3190">
        <v>15000000</v>
      </c>
      <c r="M3190">
        <v>2012</v>
      </c>
      <c r="N3190">
        <v>5.4</v>
      </c>
      <c r="O3190">
        <v>608545</v>
      </c>
    </row>
    <row r="3191" spans="1:15" x14ac:dyDescent="0.3">
      <c r="A3191" t="s">
        <v>4957</v>
      </c>
      <c r="B3191">
        <v>81</v>
      </c>
      <c r="C3191">
        <v>94</v>
      </c>
      <c r="D3191">
        <v>60573641</v>
      </c>
      <c r="E3191" t="s">
        <v>1669</v>
      </c>
      <c r="F3191" t="s">
        <v>2714</v>
      </c>
      <c r="G3191" t="s">
        <v>6776</v>
      </c>
      <c r="H3191">
        <v>68406</v>
      </c>
      <c r="I3191">
        <v>162</v>
      </c>
      <c r="J3191" t="s">
        <v>29</v>
      </c>
      <c r="K3191" t="s">
        <v>30</v>
      </c>
      <c r="L3191">
        <v>60000000</v>
      </c>
      <c r="M3191">
        <v>1996</v>
      </c>
      <c r="N3191">
        <v>5.4</v>
      </c>
      <c r="O3191">
        <v>573641</v>
      </c>
    </row>
    <row r="3192" spans="1:15" x14ac:dyDescent="0.3">
      <c r="A3192" t="s">
        <v>4609</v>
      </c>
      <c r="B3192">
        <v>49</v>
      </c>
      <c r="C3192">
        <v>87</v>
      </c>
      <c r="D3192">
        <v>3071947</v>
      </c>
      <c r="E3192" t="s">
        <v>2312</v>
      </c>
      <c r="F3192" t="s">
        <v>5398</v>
      </c>
      <c r="G3192" t="s">
        <v>6777</v>
      </c>
      <c r="H3192">
        <v>18711</v>
      </c>
      <c r="I3192">
        <v>183</v>
      </c>
      <c r="J3192" t="s">
        <v>29</v>
      </c>
      <c r="K3192" t="s">
        <v>30</v>
      </c>
      <c r="L3192">
        <v>3500000</v>
      </c>
      <c r="M3192">
        <v>1999</v>
      </c>
      <c r="N3192">
        <v>5.4</v>
      </c>
      <c r="O3192">
        <v>-428053</v>
      </c>
    </row>
    <row r="3193" spans="1:15" x14ac:dyDescent="0.3">
      <c r="A3193" t="s">
        <v>1072</v>
      </c>
      <c r="B3193">
        <v>254</v>
      </c>
      <c r="C3193">
        <v>102</v>
      </c>
      <c r="D3193">
        <v>1821983</v>
      </c>
      <c r="E3193" t="s">
        <v>6778</v>
      </c>
      <c r="F3193" t="s">
        <v>482</v>
      </c>
      <c r="G3193" t="s">
        <v>6779</v>
      </c>
      <c r="H3193">
        <v>31089</v>
      </c>
      <c r="I3193">
        <v>261</v>
      </c>
      <c r="J3193" t="s">
        <v>29</v>
      </c>
      <c r="K3193" t="s">
        <v>30</v>
      </c>
      <c r="L3193">
        <v>3000000</v>
      </c>
      <c r="M3193">
        <v>2014</v>
      </c>
      <c r="N3193">
        <v>5.4</v>
      </c>
      <c r="O3193">
        <v>-1178017</v>
      </c>
    </row>
    <row r="3194" spans="1:15" x14ac:dyDescent="0.3">
      <c r="A3194" t="s">
        <v>4585</v>
      </c>
      <c r="B3194">
        <v>9</v>
      </c>
      <c r="C3194">
        <v>96</v>
      </c>
      <c r="D3194">
        <v>703</v>
      </c>
      <c r="E3194" t="s">
        <v>73</v>
      </c>
      <c r="F3194" t="s">
        <v>6195</v>
      </c>
      <c r="G3194" t="s">
        <v>6780</v>
      </c>
      <c r="H3194">
        <v>480</v>
      </c>
      <c r="I3194">
        <v>21</v>
      </c>
      <c r="J3194" t="s">
        <v>29</v>
      </c>
      <c r="K3194" t="s">
        <v>30</v>
      </c>
      <c r="L3194">
        <v>1500000</v>
      </c>
      <c r="M3194">
        <v>2001</v>
      </c>
      <c r="N3194">
        <v>5.4</v>
      </c>
      <c r="O3194">
        <v>-1499297</v>
      </c>
    </row>
    <row r="3195" spans="1:15" x14ac:dyDescent="0.3">
      <c r="A3195" t="s">
        <v>4954</v>
      </c>
      <c r="B3195">
        <v>51</v>
      </c>
      <c r="C3195">
        <v>94</v>
      </c>
      <c r="D3195">
        <v>33357476</v>
      </c>
      <c r="E3195" t="s">
        <v>6781</v>
      </c>
      <c r="F3195" t="s">
        <v>2053</v>
      </c>
      <c r="G3195" t="s">
        <v>6782</v>
      </c>
      <c r="H3195">
        <v>7392</v>
      </c>
      <c r="I3195">
        <v>53</v>
      </c>
      <c r="J3195" t="s">
        <v>29</v>
      </c>
      <c r="K3195" t="s">
        <v>30</v>
      </c>
      <c r="L3195">
        <v>35000000</v>
      </c>
      <c r="M3195">
        <v>2001</v>
      </c>
      <c r="N3195">
        <v>5.4</v>
      </c>
      <c r="O3195">
        <v>-1642524</v>
      </c>
    </row>
    <row r="3196" spans="1:15" x14ac:dyDescent="0.3">
      <c r="A3196" t="s">
        <v>394</v>
      </c>
      <c r="B3196">
        <v>22</v>
      </c>
      <c r="C3196">
        <v>111</v>
      </c>
      <c r="D3196">
        <v>2580</v>
      </c>
      <c r="E3196" t="s">
        <v>257</v>
      </c>
      <c r="F3196" t="s">
        <v>1921</v>
      </c>
      <c r="G3196" t="s">
        <v>6783</v>
      </c>
      <c r="H3196">
        <v>1618</v>
      </c>
      <c r="I3196">
        <v>40</v>
      </c>
      <c r="J3196" t="s">
        <v>29</v>
      </c>
      <c r="K3196" t="s">
        <v>30</v>
      </c>
      <c r="L3196">
        <v>1650000</v>
      </c>
      <c r="M3196">
        <v>2003</v>
      </c>
      <c r="N3196">
        <v>5.4</v>
      </c>
      <c r="O3196">
        <v>-1647420</v>
      </c>
    </row>
    <row r="3197" spans="1:15" x14ac:dyDescent="0.3">
      <c r="A3197" t="s">
        <v>4591</v>
      </c>
      <c r="B3197">
        <v>53</v>
      </c>
      <c r="C3197">
        <v>93</v>
      </c>
      <c r="D3197">
        <v>10198766</v>
      </c>
      <c r="E3197" t="s">
        <v>676</v>
      </c>
      <c r="F3197" t="s">
        <v>1791</v>
      </c>
      <c r="G3197" t="s">
        <v>6784</v>
      </c>
      <c r="H3197">
        <v>12007</v>
      </c>
      <c r="I3197">
        <v>105</v>
      </c>
      <c r="J3197" t="s">
        <v>29</v>
      </c>
      <c r="K3197" t="s">
        <v>30</v>
      </c>
      <c r="L3197">
        <v>12000000</v>
      </c>
      <c r="M3197">
        <v>2002</v>
      </c>
      <c r="N3197">
        <v>5.4</v>
      </c>
      <c r="O3197">
        <v>-1801234</v>
      </c>
    </row>
    <row r="3198" spans="1:15" x14ac:dyDescent="0.3">
      <c r="A3198" t="s">
        <v>1511</v>
      </c>
      <c r="B3198">
        <v>31</v>
      </c>
      <c r="C3198">
        <v>106</v>
      </c>
      <c r="D3198">
        <v>399793</v>
      </c>
      <c r="E3198" t="s">
        <v>92</v>
      </c>
      <c r="F3198" t="s">
        <v>421</v>
      </c>
      <c r="G3198" t="s">
        <v>6785</v>
      </c>
      <c r="H3198">
        <v>2877</v>
      </c>
      <c r="I3198">
        <v>70</v>
      </c>
      <c r="J3198" t="s">
        <v>29</v>
      </c>
      <c r="K3198" t="s">
        <v>30</v>
      </c>
      <c r="L3198">
        <v>4000000</v>
      </c>
      <c r="M3198">
        <v>1999</v>
      </c>
      <c r="N3198">
        <v>5.4</v>
      </c>
      <c r="O3198">
        <v>-3600207</v>
      </c>
    </row>
    <row r="3199" spans="1:15" x14ac:dyDescent="0.3">
      <c r="A3199" t="s">
        <v>3082</v>
      </c>
      <c r="B3199">
        <v>61</v>
      </c>
      <c r="C3199">
        <v>86</v>
      </c>
      <c r="D3199">
        <v>10397365</v>
      </c>
      <c r="E3199" t="s">
        <v>6786</v>
      </c>
      <c r="F3199" t="s">
        <v>6787</v>
      </c>
      <c r="G3199" t="s">
        <v>6788</v>
      </c>
      <c r="H3199">
        <v>11693</v>
      </c>
      <c r="I3199">
        <v>104</v>
      </c>
      <c r="J3199" t="s">
        <v>29</v>
      </c>
      <c r="K3199" t="s">
        <v>30</v>
      </c>
      <c r="L3199">
        <v>14000000</v>
      </c>
      <c r="M3199">
        <v>2001</v>
      </c>
      <c r="N3199">
        <v>5.4</v>
      </c>
      <c r="O3199">
        <v>-3602635</v>
      </c>
    </row>
    <row r="3200" spans="1:15" x14ac:dyDescent="0.3">
      <c r="A3200" t="s">
        <v>4957</v>
      </c>
      <c r="B3200">
        <v>97</v>
      </c>
      <c r="C3200">
        <v>94</v>
      </c>
      <c r="D3200">
        <v>24268828</v>
      </c>
      <c r="E3200" t="s">
        <v>6789</v>
      </c>
      <c r="F3200" t="s">
        <v>1372</v>
      </c>
      <c r="G3200" t="s">
        <v>6790</v>
      </c>
      <c r="H3200">
        <v>29971</v>
      </c>
      <c r="I3200">
        <v>71</v>
      </c>
      <c r="J3200" t="s">
        <v>29</v>
      </c>
      <c r="K3200" t="s">
        <v>30</v>
      </c>
      <c r="L3200">
        <v>28000000</v>
      </c>
      <c r="M3200">
        <v>2010</v>
      </c>
      <c r="N3200">
        <v>5.4</v>
      </c>
      <c r="O3200">
        <v>-3731172</v>
      </c>
    </row>
    <row r="3201" spans="1:15" x14ac:dyDescent="0.3">
      <c r="A3201" t="s">
        <v>2993</v>
      </c>
      <c r="B3201">
        <v>291</v>
      </c>
      <c r="C3201">
        <v>100</v>
      </c>
      <c r="D3201">
        <v>37652565</v>
      </c>
      <c r="E3201" t="s">
        <v>3169</v>
      </c>
      <c r="F3201" t="s">
        <v>1482</v>
      </c>
      <c r="G3201" t="s">
        <v>6791</v>
      </c>
      <c r="H3201">
        <v>91151</v>
      </c>
      <c r="I3201">
        <v>283</v>
      </c>
      <c r="J3201" t="s">
        <v>29</v>
      </c>
      <c r="K3201" t="s">
        <v>30</v>
      </c>
      <c r="L3201">
        <v>42000000</v>
      </c>
      <c r="M3201">
        <v>2011</v>
      </c>
      <c r="N3201">
        <v>5.4</v>
      </c>
      <c r="O3201">
        <v>-4347435</v>
      </c>
    </row>
    <row r="3202" spans="1:15" x14ac:dyDescent="0.3">
      <c r="A3202" t="s">
        <v>4611</v>
      </c>
      <c r="B3202">
        <v>77</v>
      </c>
      <c r="C3202">
        <v>86</v>
      </c>
      <c r="D3202">
        <v>9402410</v>
      </c>
      <c r="E3202" t="s">
        <v>1929</v>
      </c>
      <c r="F3202" t="s">
        <v>6792</v>
      </c>
      <c r="G3202" t="s">
        <v>6793</v>
      </c>
      <c r="H3202">
        <v>11233</v>
      </c>
      <c r="I3202">
        <v>32</v>
      </c>
      <c r="J3202" t="s">
        <v>29</v>
      </c>
      <c r="K3202" t="s">
        <v>30</v>
      </c>
      <c r="L3202">
        <v>14000000</v>
      </c>
      <c r="M3202">
        <v>2012</v>
      </c>
      <c r="N3202">
        <v>5.4</v>
      </c>
      <c r="O3202">
        <v>-4597590</v>
      </c>
    </row>
    <row r="3203" spans="1:15" x14ac:dyDescent="0.3">
      <c r="A3203" t="s">
        <v>4588</v>
      </c>
      <c r="B3203">
        <v>70</v>
      </c>
      <c r="C3203">
        <v>94</v>
      </c>
      <c r="D3203">
        <v>3034181</v>
      </c>
      <c r="E3203" t="s">
        <v>342</v>
      </c>
      <c r="F3203" t="s">
        <v>6794</v>
      </c>
      <c r="G3203" t="s">
        <v>6795</v>
      </c>
      <c r="H3203">
        <v>13622</v>
      </c>
      <c r="I3203">
        <v>128</v>
      </c>
      <c r="J3203" t="s">
        <v>29</v>
      </c>
      <c r="K3203" t="s">
        <v>200</v>
      </c>
      <c r="L3203">
        <v>11000000</v>
      </c>
      <c r="M3203">
        <v>2002</v>
      </c>
      <c r="N3203">
        <v>5.4</v>
      </c>
      <c r="O3203">
        <v>-7965819</v>
      </c>
    </row>
    <row r="3204" spans="1:15" x14ac:dyDescent="0.3">
      <c r="A3204" t="s">
        <v>4601</v>
      </c>
      <c r="B3204">
        <v>47</v>
      </c>
      <c r="C3204">
        <v>92</v>
      </c>
      <c r="D3204">
        <v>50024083</v>
      </c>
      <c r="E3204" t="s">
        <v>175</v>
      </c>
      <c r="F3204" t="s">
        <v>3388</v>
      </c>
      <c r="G3204" t="s">
        <v>6796</v>
      </c>
      <c r="H3204">
        <v>35918</v>
      </c>
      <c r="I3204">
        <v>126</v>
      </c>
      <c r="J3204" t="s">
        <v>29</v>
      </c>
      <c r="K3204" t="s">
        <v>30</v>
      </c>
      <c r="L3204">
        <v>60000000</v>
      </c>
      <c r="M3204">
        <v>1995</v>
      </c>
      <c r="N3204">
        <v>5.4</v>
      </c>
      <c r="O3204">
        <v>-9975917</v>
      </c>
    </row>
    <row r="3205" spans="1:15" x14ac:dyDescent="0.3">
      <c r="A3205" t="s">
        <v>4566</v>
      </c>
      <c r="B3205">
        <v>50</v>
      </c>
      <c r="C3205">
        <v>101</v>
      </c>
      <c r="D3205">
        <v>14095303</v>
      </c>
      <c r="E3205" t="s">
        <v>4168</v>
      </c>
      <c r="F3205" t="s">
        <v>6287</v>
      </c>
      <c r="G3205" t="s">
        <v>6797</v>
      </c>
      <c r="H3205">
        <v>15814</v>
      </c>
      <c r="I3205">
        <v>68</v>
      </c>
      <c r="J3205" t="s">
        <v>29</v>
      </c>
      <c r="K3205" t="s">
        <v>30</v>
      </c>
      <c r="L3205">
        <v>25000000</v>
      </c>
      <c r="M3205">
        <v>1996</v>
      </c>
      <c r="N3205">
        <v>5.4</v>
      </c>
      <c r="O3205">
        <v>-10904697</v>
      </c>
    </row>
    <row r="3206" spans="1:15" x14ac:dyDescent="0.3">
      <c r="A3206" t="s">
        <v>4752</v>
      </c>
      <c r="B3206">
        <v>13</v>
      </c>
      <c r="C3206">
        <v>98</v>
      </c>
      <c r="D3206">
        <v>8500000</v>
      </c>
      <c r="E3206" t="s">
        <v>676</v>
      </c>
      <c r="F3206" t="s">
        <v>6302</v>
      </c>
      <c r="G3206" t="s">
        <v>6798</v>
      </c>
      <c r="H3206">
        <v>2061</v>
      </c>
      <c r="I3206">
        <v>34</v>
      </c>
      <c r="J3206" t="s">
        <v>29</v>
      </c>
      <c r="K3206" t="s">
        <v>30</v>
      </c>
      <c r="L3206">
        <v>20000000</v>
      </c>
      <c r="M3206">
        <v>1981</v>
      </c>
      <c r="N3206">
        <v>5.4</v>
      </c>
      <c r="O3206">
        <v>-11500000</v>
      </c>
    </row>
    <row r="3207" spans="1:15" x14ac:dyDescent="0.3">
      <c r="A3207" t="s">
        <v>4546</v>
      </c>
      <c r="B3207">
        <v>24</v>
      </c>
      <c r="C3207">
        <v>111</v>
      </c>
      <c r="D3207">
        <v>6462576</v>
      </c>
      <c r="E3207" t="s">
        <v>92</v>
      </c>
      <c r="F3207" t="s">
        <v>6799</v>
      </c>
      <c r="G3207" t="s">
        <v>6800</v>
      </c>
      <c r="H3207">
        <v>1449</v>
      </c>
      <c r="I3207">
        <v>30</v>
      </c>
      <c r="J3207" t="s">
        <v>29</v>
      </c>
      <c r="K3207" t="s">
        <v>30</v>
      </c>
      <c r="L3207">
        <v>18500000</v>
      </c>
      <c r="M3207">
        <v>2016</v>
      </c>
      <c r="N3207">
        <v>5.4</v>
      </c>
      <c r="O3207">
        <v>-12037424</v>
      </c>
    </row>
    <row r="3208" spans="1:15" x14ac:dyDescent="0.3">
      <c r="A3208" t="s">
        <v>4578</v>
      </c>
      <c r="B3208">
        <v>181</v>
      </c>
      <c r="C3208">
        <v>99</v>
      </c>
      <c r="D3208">
        <v>17266505</v>
      </c>
      <c r="E3208" t="s">
        <v>6550</v>
      </c>
      <c r="F3208" t="s">
        <v>740</v>
      </c>
      <c r="G3208" t="s">
        <v>6801</v>
      </c>
      <c r="H3208">
        <v>43764</v>
      </c>
      <c r="I3208">
        <v>291</v>
      </c>
      <c r="J3208" t="s">
        <v>29</v>
      </c>
      <c r="K3208" t="s">
        <v>30</v>
      </c>
      <c r="L3208">
        <v>30000000</v>
      </c>
      <c r="M3208">
        <v>2002</v>
      </c>
      <c r="N3208">
        <v>5.4</v>
      </c>
      <c r="O3208">
        <v>-12733495</v>
      </c>
    </row>
    <row r="3209" spans="1:15" x14ac:dyDescent="0.3">
      <c r="A3209" t="s">
        <v>4044</v>
      </c>
      <c r="B3209">
        <v>73</v>
      </c>
      <c r="C3209">
        <v>124</v>
      </c>
      <c r="D3209">
        <v>8427204</v>
      </c>
      <c r="E3209" t="s">
        <v>1624</v>
      </c>
      <c r="F3209" t="s">
        <v>1057</v>
      </c>
      <c r="G3209" t="s">
        <v>6802</v>
      </c>
      <c r="H3209">
        <v>10100</v>
      </c>
      <c r="I3209">
        <v>59</v>
      </c>
      <c r="J3209" t="s">
        <v>29</v>
      </c>
      <c r="K3209" t="s">
        <v>30</v>
      </c>
      <c r="L3209">
        <v>24000000</v>
      </c>
      <c r="M3209">
        <v>1999</v>
      </c>
      <c r="N3209">
        <v>5.4</v>
      </c>
      <c r="O3209">
        <v>-15572796</v>
      </c>
    </row>
    <row r="3210" spans="1:15" x14ac:dyDescent="0.3">
      <c r="A3210" t="s">
        <v>917</v>
      </c>
      <c r="B3210">
        <v>138</v>
      </c>
      <c r="C3210">
        <v>105</v>
      </c>
      <c r="D3210">
        <v>20991497</v>
      </c>
      <c r="E3210" t="s">
        <v>699</v>
      </c>
      <c r="F3210" t="s">
        <v>490</v>
      </c>
      <c r="G3210" t="s">
        <v>6803</v>
      </c>
      <c r="H3210">
        <v>39778</v>
      </c>
      <c r="I3210">
        <v>172</v>
      </c>
      <c r="J3210" t="s">
        <v>29</v>
      </c>
      <c r="K3210" t="s">
        <v>30</v>
      </c>
      <c r="L3210">
        <v>37000000</v>
      </c>
      <c r="M3210">
        <v>2015</v>
      </c>
      <c r="N3210">
        <v>5.4</v>
      </c>
      <c r="O3210">
        <v>-16008503</v>
      </c>
    </row>
    <row r="3211" spans="1:15" x14ac:dyDescent="0.3">
      <c r="A3211" t="s">
        <v>917</v>
      </c>
      <c r="B3211">
        <v>138</v>
      </c>
      <c r="C3211">
        <v>105</v>
      </c>
      <c r="D3211">
        <v>20991497</v>
      </c>
      <c r="E3211" t="s">
        <v>699</v>
      </c>
      <c r="F3211" t="s">
        <v>490</v>
      </c>
      <c r="G3211" t="s">
        <v>6803</v>
      </c>
      <c r="H3211">
        <v>39782</v>
      </c>
      <c r="I3211">
        <v>172</v>
      </c>
      <c r="J3211" t="s">
        <v>29</v>
      </c>
      <c r="K3211" t="s">
        <v>30</v>
      </c>
      <c r="L3211">
        <v>37000000</v>
      </c>
      <c r="M3211">
        <v>2015</v>
      </c>
      <c r="N3211">
        <v>5.4</v>
      </c>
      <c r="O3211">
        <v>-16008503</v>
      </c>
    </row>
    <row r="3212" spans="1:15" x14ac:dyDescent="0.3">
      <c r="A3212" t="s">
        <v>1881</v>
      </c>
      <c r="B3212">
        <v>92</v>
      </c>
      <c r="C3212">
        <v>110</v>
      </c>
      <c r="D3212">
        <v>263365</v>
      </c>
      <c r="E3212" t="s">
        <v>1585</v>
      </c>
      <c r="F3212" t="s">
        <v>192</v>
      </c>
      <c r="G3212" t="s">
        <v>6804</v>
      </c>
      <c r="H3212">
        <v>6147</v>
      </c>
      <c r="I3212">
        <v>36</v>
      </c>
      <c r="J3212" t="s">
        <v>29</v>
      </c>
      <c r="K3212" t="s">
        <v>30</v>
      </c>
      <c r="L3212">
        <v>20000000</v>
      </c>
      <c r="M3212">
        <v>2010</v>
      </c>
      <c r="N3212">
        <v>5.4</v>
      </c>
      <c r="O3212">
        <v>-19736635</v>
      </c>
    </row>
    <row r="3213" spans="1:15" x14ac:dyDescent="0.3">
      <c r="A3213" t="s">
        <v>4541</v>
      </c>
      <c r="B3213">
        <v>82</v>
      </c>
      <c r="C3213">
        <v>86</v>
      </c>
      <c r="D3213">
        <v>25200412</v>
      </c>
      <c r="E3213" t="s">
        <v>6805</v>
      </c>
      <c r="F3213" t="s">
        <v>6806</v>
      </c>
      <c r="G3213" t="s">
        <v>6807</v>
      </c>
      <c r="H3213">
        <v>16580</v>
      </c>
      <c r="I3213">
        <v>55</v>
      </c>
      <c r="J3213" t="s">
        <v>29</v>
      </c>
      <c r="K3213" t="s">
        <v>30</v>
      </c>
      <c r="L3213">
        <v>45000000</v>
      </c>
      <c r="M3213">
        <v>2009</v>
      </c>
      <c r="N3213">
        <v>5.4</v>
      </c>
      <c r="O3213">
        <v>-19799588</v>
      </c>
    </row>
    <row r="3214" spans="1:15" x14ac:dyDescent="0.3">
      <c r="A3214" t="s">
        <v>4290</v>
      </c>
      <c r="B3214">
        <v>21</v>
      </c>
      <c r="C3214">
        <v>89</v>
      </c>
      <c r="D3214">
        <v>8119205</v>
      </c>
      <c r="E3214" t="s">
        <v>4122</v>
      </c>
      <c r="F3214" t="s">
        <v>6808</v>
      </c>
      <c r="G3214" t="s">
        <v>6809</v>
      </c>
      <c r="H3214">
        <v>4288</v>
      </c>
      <c r="I3214">
        <v>21</v>
      </c>
      <c r="J3214" t="s">
        <v>29</v>
      </c>
      <c r="K3214" t="s">
        <v>30</v>
      </c>
      <c r="L3214">
        <v>28000000</v>
      </c>
      <c r="M3214">
        <v>1997</v>
      </c>
      <c r="N3214">
        <v>5.4</v>
      </c>
      <c r="O3214">
        <v>-19880795</v>
      </c>
    </row>
    <row r="3215" spans="1:15" x14ac:dyDescent="0.3">
      <c r="A3215" t="s">
        <v>1849</v>
      </c>
      <c r="B3215">
        <v>138</v>
      </c>
      <c r="C3215">
        <v>105</v>
      </c>
      <c r="D3215">
        <v>1796024</v>
      </c>
      <c r="E3215" t="s">
        <v>224</v>
      </c>
      <c r="F3215" t="s">
        <v>44</v>
      </c>
      <c r="G3215" t="s">
        <v>6810</v>
      </c>
      <c r="H3215">
        <v>34985</v>
      </c>
      <c r="I3215">
        <v>135</v>
      </c>
      <c r="J3215" t="s">
        <v>29</v>
      </c>
      <c r="K3215" t="s">
        <v>30</v>
      </c>
      <c r="L3215">
        <v>22000000</v>
      </c>
      <c r="M3215">
        <v>2010</v>
      </c>
      <c r="N3215">
        <v>5.4</v>
      </c>
      <c r="O3215">
        <v>-20203976</v>
      </c>
    </row>
    <row r="3216" spans="1:15" x14ac:dyDescent="0.3">
      <c r="A3216" t="s">
        <v>2149</v>
      </c>
      <c r="B3216">
        <v>59</v>
      </c>
      <c r="C3216">
        <v>100</v>
      </c>
      <c r="D3216">
        <v>19118247</v>
      </c>
      <c r="E3216" t="s">
        <v>1259</v>
      </c>
      <c r="F3216" t="s">
        <v>6811</v>
      </c>
      <c r="G3216" t="s">
        <v>6812</v>
      </c>
      <c r="H3216">
        <v>19829</v>
      </c>
      <c r="I3216">
        <v>94</v>
      </c>
      <c r="J3216" t="s">
        <v>29</v>
      </c>
      <c r="K3216" t="s">
        <v>30</v>
      </c>
      <c r="L3216">
        <v>40000000</v>
      </c>
      <c r="M3216">
        <v>2005</v>
      </c>
      <c r="N3216">
        <v>5.4</v>
      </c>
      <c r="O3216">
        <v>-20881753</v>
      </c>
    </row>
    <row r="3217" spans="1:15" x14ac:dyDescent="0.3">
      <c r="A3217" t="s">
        <v>3857</v>
      </c>
      <c r="B3217">
        <v>239</v>
      </c>
      <c r="C3217">
        <v>96</v>
      </c>
      <c r="D3217">
        <v>42345531</v>
      </c>
      <c r="E3217" t="s">
        <v>4075</v>
      </c>
      <c r="F3217" t="s">
        <v>1308</v>
      </c>
      <c r="G3217" t="s">
        <v>6813</v>
      </c>
      <c r="H3217">
        <v>104831</v>
      </c>
      <c r="I3217">
        <v>423</v>
      </c>
      <c r="J3217" t="s">
        <v>29</v>
      </c>
      <c r="K3217" t="s">
        <v>227</v>
      </c>
      <c r="L3217">
        <v>65000000</v>
      </c>
      <c r="M3217">
        <v>2012</v>
      </c>
      <c r="N3217">
        <v>5.4</v>
      </c>
      <c r="O3217">
        <v>-22654469</v>
      </c>
    </row>
    <row r="3218" spans="1:15" x14ac:dyDescent="0.3">
      <c r="A3218" t="s">
        <v>4580</v>
      </c>
      <c r="B3218">
        <v>125</v>
      </c>
      <c r="C3218">
        <v>99</v>
      </c>
      <c r="D3218">
        <v>15279680</v>
      </c>
      <c r="E3218" t="s">
        <v>1576</v>
      </c>
      <c r="F3218" t="s">
        <v>1302</v>
      </c>
      <c r="G3218" t="s">
        <v>6814</v>
      </c>
      <c r="H3218">
        <v>48245</v>
      </c>
      <c r="I3218">
        <v>154</v>
      </c>
      <c r="J3218" t="s">
        <v>29</v>
      </c>
      <c r="K3218" t="s">
        <v>30</v>
      </c>
      <c r="L3218">
        <v>40000000</v>
      </c>
      <c r="M3218">
        <v>2008</v>
      </c>
      <c r="N3218">
        <v>5.4</v>
      </c>
      <c r="O3218">
        <v>-24720320</v>
      </c>
    </row>
    <row r="3219" spans="1:15" x14ac:dyDescent="0.3">
      <c r="A3219" t="s">
        <v>3976</v>
      </c>
      <c r="B3219">
        <v>90</v>
      </c>
      <c r="C3219">
        <v>91</v>
      </c>
      <c r="D3219">
        <v>10214013</v>
      </c>
      <c r="E3219" t="s">
        <v>676</v>
      </c>
      <c r="F3219" t="s">
        <v>1729</v>
      </c>
      <c r="G3219" t="s">
        <v>6815</v>
      </c>
      <c r="H3219">
        <v>23072</v>
      </c>
      <c r="I3219">
        <v>89</v>
      </c>
      <c r="J3219" t="s">
        <v>29</v>
      </c>
      <c r="K3219" t="s">
        <v>30</v>
      </c>
      <c r="L3219">
        <v>35000000</v>
      </c>
      <c r="M3219">
        <v>2015</v>
      </c>
      <c r="N3219">
        <v>5.4</v>
      </c>
      <c r="O3219">
        <v>-24785987</v>
      </c>
    </row>
    <row r="3220" spans="1:15" x14ac:dyDescent="0.3">
      <c r="A3220" t="s">
        <v>4575</v>
      </c>
      <c r="B3220">
        <v>28</v>
      </c>
      <c r="C3220">
        <v>100</v>
      </c>
      <c r="D3220">
        <v>4756</v>
      </c>
      <c r="E3220" t="s">
        <v>1674</v>
      </c>
      <c r="F3220" t="s">
        <v>1266</v>
      </c>
      <c r="G3220" t="s">
        <v>6816</v>
      </c>
      <c r="H3220">
        <v>4191</v>
      </c>
      <c r="I3220">
        <v>32</v>
      </c>
      <c r="J3220" t="s">
        <v>29</v>
      </c>
      <c r="K3220" t="s">
        <v>200</v>
      </c>
      <c r="L3220">
        <v>25000000</v>
      </c>
      <c r="M3220">
        <v>2013</v>
      </c>
      <c r="N3220">
        <v>5.4</v>
      </c>
      <c r="O3220">
        <v>-24995244</v>
      </c>
    </row>
    <row r="3221" spans="1:15" x14ac:dyDescent="0.3">
      <c r="A3221" t="s">
        <v>3716</v>
      </c>
      <c r="B3221">
        <v>140</v>
      </c>
      <c r="C3221">
        <v>100</v>
      </c>
      <c r="D3221">
        <v>47000485</v>
      </c>
      <c r="E3221" t="s">
        <v>6817</v>
      </c>
      <c r="F3221" t="s">
        <v>5390</v>
      </c>
      <c r="G3221" t="s">
        <v>6818</v>
      </c>
      <c r="H3221">
        <v>72867</v>
      </c>
      <c r="I3221">
        <v>120</v>
      </c>
      <c r="J3221" t="s">
        <v>29</v>
      </c>
      <c r="K3221" t="s">
        <v>30</v>
      </c>
      <c r="L3221">
        <v>75000000</v>
      </c>
      <c r="M3221">
        <v>2010</v>
      </c>
      <c r="N3221">
        <v>5.4</v>
      </c>
      <c r="O3221">
        <v>-27999515</v>
      </c>
    </row>
    <row r="3222" spans="1:15" x14ac:dyDescent="0.3">
      <c r="A3222" t="s">
        <v>3446</v>
      </c>
      <c r="B3222">
        <v>149</v>
      </c>
      <c r="C3222">
        <v>135</v>
      </c>
      <c r="D3222">
        <v>31111260</v>
      </c>
      <c r="E3222" t="s">
        <v>86</v>
      </c>
      <c r="F3222" t="s">
        <v>5366</v>
      </c>
      <c r="G3222" t="s">
        <v>6819</v>
      </c>
      <c r="H3222">
        <v>77029</v>
      </c>
      <c r="I3222">
        <v>466</v>
      </c>
      <c r="J3222" t="s">
        <v>29</v>
      </c>
      <c r="K3222" t="s">
        <v>30</v>
      </c>
      <c r="L3222">
        <v>60000000</v>
      </c>
      <c r="M3222">
        <v>2003</v>
      </c>
      <c r="N3222">
        <v>5.4</v>
      </c>
      <c r="O3222">
        <v>-28888740</v>
      </c>
    </row>
    <row r="3223" spans="1:15" x14ac:dyDescent="0.3">
      <c r="A3223" t="s">
        <v>4564</v>
      </c>
      <c r="B3223">
        <v>90</v>
      </c>
      <c r="C3223">
        <v>102</v>
      </c>
      <c r="D3223">
        <v>5932060</v>
      </c>
      <c r="E3223" t="s">
        <v>6820</v>
      </c>
      <c r="F3223" t="s">
        <v>656</v>
      </c>
      <c r="G3223" t="s">
        <v>6821</v>
      </c>
      <c r="H3223">
        <v>29285</v>
      </c>
      <c r="I3223">
        <v>174</v>
      </c>
      <c r="J3223" t="s">
        <v>29</v>
      </c>
      <c r="K3223" t="s">
        <v>200</v>
      </c>
      <c r="L3223">
        <v>35000000</v>
      </c>
      <c r="M3223">
        <v>2007</v>
      </c>
      <c r="N3223">
        <v>5.4</v>
      </c>
      <c r="O3223">
        <v>-29067940</v>
      </c>
    </row>
    <row r="3224" spans="1:15" x14ac:dyDescent="0.3">
      <c r="A3224" t="s">
        <v>4927</v>
      </c>
      <c r="B3224">
        <v>125</v>
      </c>
      <c r="C3224">
        <v>105</v>
      </c>
      <c r="D3224">
        <v>71017784</v>
      </c>
      <c r="E3224" t="s">
        <v>296</v>
      </c>
      <c r="F3224" t="s">
        <v>6822</v>
      </c>
      <c r="G3224" t="s">
        <v>6823</v>
      </c>
      <c r="H3224">
        <v>27257</v>
      </c>
      <c r="I3224">
        <v>59</v>
      </c>
      <c r="J3224" t="s">
        <v>29</v>
      </c>
      <c r="K3224" t="s">
        <v>30</v>
      </c>
      <c r="L3224">
        <v>105000000</v>
      </c>
      <c r="M3224">
        <v>2013</v>
      </c>
      <c r="N3224">
        <v>5.4</v>
      </c>
      <c r="O3224">
        <v>-33982216</v>
      </c>
    </row>
    <row r="3225" spans="1:15" x14ac:dyDescent="0.3">
      <c r="A3225" t="s">
        <v>4692</v>
      </c>
      <c r="B3225">
        <v>105</v>
      </c>
      <c r="C3225">
        <v>97</v>
      </c>
      <c r="D3225">
        <v>33105600</v>
      </c>
      <c r="E3225" t="s">
        <v>4350</v>
      </c>
      <c r="F3225" t="s">
        <v>1088</v>
      </c>
      <c r="G3225" t="s">
        <v>6824</v>
      </c>
      <c r="H3225">
        <v>41663</v>
      </c>
      <c r="I3225">
        <v>141</v>
      </c>
      <c r="J3225" t="s">
        <v>29</v>
      </c>
      <c r="K3225" t="s">
        <v>30</v>
      </c>
      <c r="L3225">
        <v>70000000</v>
      </c>
      <c r="M3225">
        <v>2002</v>
      </c>
      <c r="N3225">
        <v>5.4</v>
      </c>
      <c r="O3225">
        <v>-36894400</v>
      </c>
    </row>
    <row r="3226" spans="1:15" x14ac:dyDescent="0.3">
      <c r="A3226" t="s">
        <v>4158</v>
      </c>
      <c r="B3226">
        <v>84</v>
      </c>
      <c r="C3226">
        <v>104</v>
      </c>
      <c r="D3226">
        <v>47474112</v>
      </c>
      <c r="E3226" t="s">
        <v>1449</v>
      </c>
      <c r="F3226" t="s">
        <v>576</v>
      </c>
      <c r="G3226" t="s">
        <v>6825</v>
      </c>
      <c r="H3226">
        <v>58227</v>
      </c>
      <c r="I3226">
        <v>181</v>
      </c>
      <c r="J3226" t="s">
        <v>29</v>
      </c>
      <c r="K3226" t="s">
        <v>30</v>
      </c>
      <c r="L3226">
        <v>90000000</v>
      </c>
      <c r="M3226">
        <v>1997</v>
      </c>
      <c r="N3226">
        <v>5.4</v>
      </c>
      <c r="O3226">
        <v>-42525888</v>
      </c>
    </row>
    <row r="3227" spans="1:15" x14ac:dyDescent="0.3">
      <c r="A3227" t="s">
        <v>3451</v>
      </c>
      <c r="B3227">
        <v>167</v>
      </c>
      <c r="C3227">
        <v>102</v>
      </c>
      <c r="D3227">
        <v>49392095</v>
      </c>
      <c r="E3227" t="s">
        <v>180</v>
      </c>
      <c r="F3227" t="s">
        <v>1586</v>
      </c>
      <c r="G3227" t="s">
        <v>6826</v>
      </c>
      <c r="H3227">
        <v>52029</v>
      </c>
      <c r="I3227">
        <v>224</v>
      </c>
      <c r="J3227" t="s">
        <v>29</v>
      </c>
      <c r="K3227" t="s">
        <v>30</v>
      </c>
      <c r="L3227">
        <v>100000000</v>
      </c>
      <c r="M3227">
        <v>2009</v>
      </c>
      <c r="N3227">
        <v>5.4</v>
      </c>
      <c r="O3227">
        <v>-50607905</v>
      </c>
    </row>
    <row r="3228" spans="1:15" x14ac:dyDescent="0.3">
      <c r="A3228" t="s">
        <v>3659</v>
      </c>
      <c r="B3228">
        <v>71</v>
      </c>
      <c r="C3228">
        <v>77</v>
      </c>
      <c r="D3228">
        <v>64736114</v>
      </c>
      <c r="E3228" t="s">
        <v>296</v>
      </c>
      <c r="F3228" t="s">
        <v>6327</v>
      </c>
      <c r="G3228" t="s">
        <v>6827</v>
      </c>
      <c r="H3228">
        <v>36471</v>
      </c>
      <c r="I3228">
        <v>69</v>
      </c>
      <c r="J3228" t="s">
        <v>29</v>
      </c>
      <c r="K3228" t="s">
        <v>30</v>
      </c>
      <c r="L3228">
        <v>120000000</v>
      </c>
      <c r="M3228">
        <v>2002</v>
      </c>
      <c r="N3228">
        <v>5.4</v>
      </c>
      <c r="O3228">
        <v>-55263886</v>
      </c>
    </row>
    <row r="3229" spans="1:15" x14ac:dyDescent="0.3">
      <c r="A3229" t="s">
        <v>4614</v>
      </c>
      <c r="B3229">
        <v>104</v>
      </c>
      <c r="C3229">
        <v>76</v>
      </c>
      <c r="D3229">
        <v>50026353</v>
      </c>
      <c r="E3229" t="s">
        <v>6828</v>
      </c>
      <c r="F3229" t="s">
        <v>478</v>
      </c>
      <c r="G3229" t="s">
        <v>6829</v>
      </c>
      <c r="H3229">
        <v>13581</v>
      </c>
      <c r="I3229">
        <v>88</v>
      </c>
      <c r="J3229" t="s">
        <v>29</v>
      </c>
      <c r="K3229" t="s">
        <v>30</v>
      </c>
      <c r="L3229">
        <v>110000000</v>
      </c>
      <c r="M3229">
        <v>2004</v>
      </c>
      <c r="N3229">
        <v>5.4</v>
      </c>
      <c r="O3229">
        <v>-59973647</v>
      </c>
    </row>
    <row r="3230" spans="1:15" x14ac:dyDescent="0.3">
      <c r="A3230" t="s">
        <v>927</v>
      </c>
      <c r="B3230">
        <v>261</v>
      </c>
      <c r="C3230">
        <v>133</v>
      </c>
      <c r="D3230">
        <v>7097125</v>
      </c>
      <c r="E3230" t="s">
        <v>1536</v>
      </c>
      <c r="F3230" t="s">
        <v>464</v>
      </c>
      <c r="G3230" t="s">
        <v>6830</v>
      </c>
      <c r="H3230">
        <v>38983</v>
      </c>
      <c r="I3230">
        <v>207</v>
      </c>
      <c r="J3230" t="s">
        <v>29</v>
      </c>
      <c r="K3230" t="s">
        <v>30</v>
      </c>
      <c r="L3230">
        <v>70000000</v>
      </c>
      <c r="M3230">
        <v>2015</v>
      </c>
      <c r="N3230">
        <v>5.4</v>
      </c>
      <c r="O3230">
        <v>-62902875</v>
      </c>
    </row>
    <row r="3231" spans="1:15" x14ac:dyDescent="0.3">
      <c r="A3231" t="s">
        <v>3198</v>
      </c>
      <c r="B3231">
        <v>186</v>
      </c>
      <c r="C3231">
        <v>96</v>
      </c>
      <c r="D3231">
        <v>100289690</v>
      </c>
      <c r="E3231" t="s">
        <v>4122</v>
      </c>
      <c r="F3231" t="s">
        <v>4206</v>
      </c>
      <c r="G3231" t="s">
        <v>6831</v>
      </c>
      <c r="H3231">
        <v>115099</v>
      </c>
      <c r="I3231">
        <v>257</v>
      </c>
      <c r="J3231" t="s">
        <v>29</v>
      </c>
      <c r="K3231" t="s">
        <v>30</v>
      </c>
      <c r="L3231">
        <v>175000000</v>
      </c>
      <c r="M3231">
        <v>2007</v>
      </c>
      <c r="N3231">
        <v>5.4</v>
      </c>
      <c r="O3231">
        <v>-74710310</v>
      </c>
    </row>
    <row r="3232" spans="1:15" x14ac:dyDescent="0.3">
      <c r="A3232" t="s">
        <v>4288</v>
      </c>
      <c r="B3232">
        <v>132</v>
      </c>
      <c r="C3232">
        <v>88</v>
      </c>
      <c r="D3232">
        <v>21379315</v>
      </c>
      <c r="E3232" t="s">
        <v>4803</v>
      </c>
      <c r="F3232" t="s">
        <v>6832</v>
      </c>
      <c r="G3232" t="s">
        <v>6833</v>
      </c>
      <c r="H3232">
        <v>17590</v>
      </c>
      <c r="I3232">
        <v>112</v>
      </c>
      <c r="J3232" t="s">
        <v>29</v>
      </c>
      <c r="K3232" t="s">
        <v>30</v>
      </c>
      <c r="L3232">
        <v>150000000</v>
      </c>
      <c r="M3232">
        <v>2011</v>
      </c>
      <c r="N3232">
        <v>5.4</v>
      </c>
      <c r="O3232">
        <v>-128620685</v>
      </c>
    </row>
    <row r="3233" spans="1:15" x14ac:dyDescent="0.3">
      <c r="A3233" t="s">
        <v>104</v>
      </c>
      <c r="B3233">
        <v>384</v>
      </c>
      <c r="C3233">
        <v>127</v>
      </c>
      <c r="D3233">
        <v>47375327</v>
      </c>
      <c r="E3233" t="s">
        <v>248</v>
      </c>
      <c r="F3233" t="s">
        <v>2300</v>
      </c>
      <c r="G3233" t="s">
        <v>6834</v>
      </c>
      <c r="H3233">
        <v>139593</v>
      </c>
      <c r="I3233">
        <v>720</v>
      </c>
      <c r="J3233" t="s">
        <v>29</v>
      </c>
      <c r="K3233" t="s">
        <v>30</v>
      </c>
      <c r="L3233">
        <v>176000000</v>
      </c>
      <c r="M3233">
        <v>2015</v>
      </c>
      <c r="N3233">
        <v>5.4</v>
      </c>
      <c r="O3233">
        <v>-128624673</v>
      </c>
    </row>
    <row r="3234" spans="1:15" x14ac:dyDescent="0.3">
      <c r="A3234" t="s">
        <v>4692</v>
      </c>
      <c r="B3234">
        <v>73</v>
      </c>
      <c r="C3234">
        <v>85</v>
      </c>
      <c r="D3234">
        <v>144156464</v>
      </c>
      <c r="E3234" t="s">
        <v>4122</v>
      </c>
      <c r="F3234" t="s">
        <v>2897</v>
      </c>
      <c r="G3234" t="s">
        <v>6835</v>
      </c>
      <c r="H3234">
        <v>74343</v>
      </c>
      <c r="I3234">
        <v>98</v>
      </c>
      <c r="J3234" t="s">
        <v>29</v>
      </c>
      <c r="K3234" t="s">
        <v>30</v>
      </c>
      <c r="L3234">
        <v>71500000</v>
      </c>
      <c r="M3234">
        <v>1998</v>
      </c>
      <c r="N3234">
        <v>5.3</v>
      </c>
      <c r="O3234">
        <v>72656464</v>
      </c>
    </row>
    <row r="3235" spans="1:15" x14ac:dyDescent="0.3">
      <c r="A3235" t="s">
        <v>4843</v>
      </c>
      <c r="B3235">
        <v>154</v>
      </c>
      <c r="C3235">
        <v>99</v>
      </c>
      <c r="D3235">
        <v>63034755</v>
      </c>
      <c r="E3235" t="s">
        <v>676</v>
      </c>
      <c r="F3235" t="s">
        <v>1299</v>
      </c>
      <c r="G3235" t="s">
        <v>6836</v>
      </c>
      <c r="H3235">
        <v>16984</v>
      </c>
      <c r="I3235">
        <v>96</v>
      </c>
      <c r="J3235" t="s">
        <v>29</v>
      </c>
      <c r="K3235" t="s">
        <v>30</v>
      </c>
      <c r="L3235">
        <v>29000000</v>
      </c>
      <c r="M3235">
        <v>2016</v>
      </c>
      <c r="N3235">
        <v>5.3</v>
      </c>
      <c r="O3235">
        <v>34034755</v>
      </c>
    </row>
    <row r="3236" spans="1:15" x14ac:dyDescent="0.3">
      <c r="A3236" t="s">
        <v>4683</v>
      </c>
      <c r="B3236">
        <v>66</v>
      </c>
      <c r="C3236">
        <v>94</v>
      </c>
      <c r="D3236">
        <v>42672630</v>
      </c>
      <c r="E3236" t="s">
        <v>6837</v>
      </c>
      <c r="F3236" t="s">
        <v>6838</v>
      </c>
      <c r="G3236" t="s">
        <v>6839</v>
      </c>
      <c r="H3236">
        <v>27580</v>
      </c>
      <c r="I3236">
        <v>172</v>
      </c>
      <c r="J3236" t="s">
        <v>29</v>
      </c>
      <c r="K3236" t="s">
        <v>30</v>
      </c>
      <c r="L3236">
        <v>17000000</v>
      </c>
      <c r="M3236">
        <v>2003</v>
      </c>
      <c r="N3236">
        <v>5.3</v>
      </c>
      <c r="O3236">
        <v>25672630</v>
      </c>
    </row>
    <row r="3237" spans="1:15" x14ac:dyDescent="0.3">
      <c r="A3237" t="s">
        <v>4711</v>
      </c>
      <c r="B3237">
        <v>110</v>
      </c>
      <c r="C3237">
        <v>88</v>
      </c>
      <c r="D3237">
        <v>19170001</v>
      </c>
      <c r="E3237" t="s">
        <v>626</v>
      </c>
      <c r="F3237" t="s">
        <v>6840</v>
      </c>
      <c r="G3237" t="s">
        <v>6841</v>
      </c>
      <c r="H3237">
        <v>21359</v>
      </c>
      <c r="I3237">
        <v>270</v>
      </c>
      <c r="J3237" t="s">
        <v>29</v>
      </c>
      <c r="K3237" t="s">
        <v>30</v>
      </c>
      <c r="L3237">
        <v>2800000</v>
      </c>
      <c r="M3237">
        <v>1988</v>
      </c>
      <c r="N3237">
        <v>5.3</v>
      </c>
      <c r="O3237">
        <v>16370001</v>
      </c>
    </row>
    <row r="3238" spans="1:15" x14ac:dyDescent="0.3">
      <c r="A3238" t="s">
        <v>4354</v>
      </c>
      <c r="B3238">
        <v>16</v>
      </c>
      <c r="C3238">
        <v>100</v>
      </c>
      <c r="D3238">
        <v>15369573</v>
      </c>
      <c r="E3238" t="s">
        <v>180</v>
      </c>
      <c r="F3238" t="s">
        <v>4730</v>
      </c>
      <c r="G3238" t="s">
        <v>6842</v>
      </c>
      <c r="H3238">
        <v>2580</v>
      </c>
      <c r="I3238">
        <v>54</v>
      </c>
      <c r="J3238" t="s">
        <v>29</v>
      </c>
      <c r="K3238" t="s">
        <v>30</v>
      </c>
      <c r="L3238">
        <v>3000000</v>
      </c>
      <c r="M3238">
        <v>1990</v>
      </c>
      <c r="N3238">
        <v>5.3</v>
      </c>
      <c r="O3238">
        <v>12369573</v>
      </c>
    </row>
    <row r="3239" spans="1:15" x14ac:dyDescent="0.3">
      <c r="A3239" t="s">
        <v>4508</v>
      </c>
      <c r="B3239">
        <v>218</v>
      </c>
      <c r="C3239">
        <v>86</v>
      </c>
      <c r="D3239">
        <v>12555230</v>
      </c>
      <c r="E3239" t="s">
        <v>4875</v>
      </c>
      <c r="F3239" t="s">
        <v>6843</v>
      </c>
      <c r="G3239" t="s">
        <v>6844</v>
      </c>
      <c r="H3239">
        <v>18566</v>
      </c>
      <c r="I3239">
        <v>154</v>
      </c>
      <c r="J3239" t="s">
        <v>29</v>
      </c>
      <c r="K3239" t="s">
        <v>241</v>
      </c>
      <c r="L3239">
        <v>2000000</v>
      </c>
      <c r="M3239">
        <v>2011</v>
      </c>
      <c r="N3239">
        <v>5.3</v>
      </c>
      <c r="O3239">
        <v>10555230</v>
      </c>
    </row>
    <row r="3240" spans="1:15" x14ac:dyDescent="0.3">
      <c r="A3240" t="s">
        <v>4685</v>
      </c>
      <c r="B3240">
        <v>444</v>
      </c>
      <c r="C3240">
        <v>94</v>
      </c>
      <c r="D3240">
        <v>14123773</v>
      </c>
      <c r="E3240" t="s">
        <v>26</v>
      </c>
      <c r="F3240" t="s">
        <v>1450</v>
      </c>
      <c r="G3240" t="s">
        <v>6845</v>
      </c>
      <c r="H3240">
        <v>108683</v>
      </c>
      <c r="I3240">
        <v>561</v>
      </c>
      <c r="J3240" t="s">
        <v>29</v>
      </c>
      <c r="K3240" t="s">
        <v>30</v>
      </c>
      <c r="L3240">
        <v>5000000</v>
      </c>
      <c r="M3240">
        <v>2012</v>
      </c>
      <c r="N3240">
        <v>5.3</v>
      </c>
      <c r="O3240">
        <v>9123773</v>
      </c>
    </row>
    <row r="3241" spans="1:15" x14ac:dyDescent="0.3">
      <c r="A3241" t="s">
        <v>4727</v>
      </c>
      <c r="B3241">
        <v>27</v>
      </c>
      <c r="C3241">
        <v>81</v>
      </c>
      <c r="D3241">
        <v>26906039</v>
      </c>
      <c r="E3241" t="s">
        <v>1259</v>
      </c>
      <c r="F3241" t="s">
        <v>6846</v>
      </c>
      <c r="G3241" t="s">
        <v>6847</v>
      </c>
      <c r="H3241">
        <v>29621</v>
      </c>
      <c r="I3241">
        <v>76</v>
      </c>
      <c r="J3241" t="s">
        <v>29</v>
      </c>
      <c r="K3241" t="s">
        <v>30</v>
      </c>
      <c r="L3241">
        <v>18000000</v>
      </c>
      <c r="M3241">
        <v>1996</v>
      </c>
      <c r="N3241">
        <v>5.3</v>
      </c>
      <c r="O3241">
        <v>8906039</v>
      </c>
    </row>
    <row r="3242" spans="1:15" x14ac:dyDescent="0.3">
      <c r="A3242" t="s">
        <v>3373</v>
      </c>
      <c r="B3242">
        <v>120</v>
      </c>
      <c r="C3242">
        <v>91</v>
      </c>
      <c r="D3242">
        <v>43792641</v>
      </c>
      <c r="E3242" t="s">
        <v>289</v>
      </c>
      <c r="F3242" t="s">
        <v>313</v>
      </c>
      <c r="G3242" t="s">
        <v>6848</v>
      </c>
      <c r="H3242">
        <v>32157</v>
      </c>
      <c r="I3242">
        <v>119</v>
      </c>
      <c r="J3242" t="s">
        <v>29</v>
      </c>
      <c r="K3242" t="s">
        <v>30</v>
      </c>
      <c r="L3242">
        <v>35000000</v>
      </c>
      <c r="M3242">
        <v>2007</v>
      </c>
      <c r="N3242">
        <v>5.3</v>
      </c>
      <c r="O3242">
        <v>8792641</v>
      </c>
    </row>
    <row r="3243" spans="1:15" x14ac:dyDescent="0.3">
      <c r="A3243" t="s">
        <v>4481</v>
      </c>
      <c r="B3243">
        <v>114</v>
      </c>
      <c r="C3243">
        <v>89</v>
      </c>
      <c r="D3243">
        <v>32368960</v>
      </c>
      <c r="E3243" t="s">
        <v>6849</v>
      </c>
      <c r="F3243" t="s">
        <v>6850</v>
      </c>
      <c r="G3243" t="s">
        <v>6851</v>
      </c>
      <c r="H3243">
        <v>39768</v>
      </c>
      <c r="I3243">
        <v>292</v>
      </c>
      <c r="J3243" t="s">
        <v>29</v>
      </c>
      <c r="K3243" t="s">
        <v>442</v>
      </c>
      <c r="L3243">
        <v>25000000</v>
      </c>
      <c r="M3243">
        <v>1998</v>
      </c>
      <c r="N3243">
        <v>5.3</v>
      </c>
      <c r="O3243">
        <v>7368960</v>
      </c>
    </row>
    <row r="3244" spans="1:15" x14ac:dyDescent="0.3">
      <c r="A3244" t="s">
        <v>4028</v>
      </c>
      <c r="B3244">
        <v>76</v>
      </c>
      <c r="C3244">
        <v>114</v>
      </c>
      <c r="D3244">
        <v>42168445</v>
      </c>
      <c r="E3244" t="s">
        <v>699</v>
      </c>
      <c r="F3244" t="s">
        <v>2190</v>
      </c>
      <c r="G3244" t="s">
        <v>6852</v>
      </c>
      <c r="H3244">
        <v>10791</v>
      </c>
      <c r="I3244">
        <v>39</v>
      </c>
      <c r="J3244" t="s">
        <v>29</v>
      </c>
      <c r="K3244" t="s">
        <v>30</v>
      </c>
      <c r="L3244">
        <v>35000000</v>
      </c>
      <c r="M3244">
        <v>2008</v>
      </c>
      <c r="N3244">
        <v>5.3</v>
      </c>
      <c r="O3244">
        <v>7168445</v>
      </c>
    </row>
    <row r="3245" spans="1:15" x14ac:dyDescent="0.3">
      <c r="A3245" t="s">
        <v>3804</v>
      </c>
      <c r="B3245">
        <v>66</v>
      </c>
      <c r="C3245">
        <v>104</v>
      </c>
      <c r="D3245">
        <v>18595716</v>
      </c>
      <c r="E3245" t="s">
        <v>3376</v>
      </c>
      <c r="F3245" t="s">
        <v>6853</v>
      </c>
      <c r="G3245" t="s">
        <v>6854</v>
      </c>
      <c r="H3245">
        <v>30462</v>
      </c>
      <c r="I3245">
        <v>150</v>
      </c>
      <c r="J3245" t="s">
        <v>29</v>
      </c>
      <c r="K3245" t="s">
        <v>30</v>
      </c>
      <c r="L3245">
        <v>12000000</v>
      </c>
      <c r="M3245">
        <v>2006</v>
      </c>
      <c r="N3245">
        <v>5.3</v>
      </c>
      <c r="O3245">
        <v>6595716</v>
      </c>
    </row>
    <row r="3246" spans="1:15" x14ac:dyDescent="0.3">
      <c r="A3246" t="s">
        <v>4428</v>
      </c>
      <c r="B3246">
        <v>37</v>
      </c>
      <c r="C3246">
        <v>91</v>
      </c>
      <c r="D3246">
        <v>17292381</v>
      </c>
      <c r="E3246" t="s">
        <v>6855</v>
      </c>
      <c r="F3246" t="s">
        <v>6096</v>
      </c>
      <c r="G3246" t="s">
        <v>6856</v>
      </c>
      <c r="H3246">
        <v>5794</v>
      </c>
      <c r="I3246">
        <v>69</v>
      </c>
      <c r="J3246" t="s">
        <v>29</v>
      </c>
      <c r="K3246" t="s">
        <v>30</v>
      </c>
      <c r="L3246">
        <v>12000000</v>
      </c>
      <c r="M3246">
        <v>2001</v>
      </c>
      <c r="N3246">
        <v>5.3</v>
      </c>
      <c r="O3246">
        <v>5292381</v>
      </c>
    </row>
    <row r="3247" spans="1:15" x14ac:dyDescent="0.3">
      <c r="A3247" t="s">
        <v>4745</v>
      </c>
      <c r="B3247">
        <v>97</v>
      </c>
      <c r="C3247">
        <v>94</v>
      </c>
      <c r="D3247">
        <v>30222640</v>
      </c>
      <c r="E3247" t="s">
        <v>875</v>
      </c>
      <c r="F3247" t="s">
        <v>6857</v>
      </c>
      <c r="G3247" t="s">
        <v>6858</v>
      </c>
      <c r="H3247">
        <v>36666</v>
      </c>
      <c r="I3247">
        <v>144</v>
      </c>
      <c r="J3247" t="s">
        <v>29</v>
      </c>
      <c r="K3247" t="s">
        <v>30</v>
      </c>
      <c r="L3247">
        <v>25000000</v>
      </c>
      <c r="M3247">
        <v>2003</v>
      </c>
      <c r="N3247">
        <v>5.3</v>
      </c>
      <c r="O3247">
        <v>5222640</v>
      </c>
    </row>
    <row r="3248" spans="1:15" x14ac:dyDescent="0.3">
      <c r="A3248" t="s">
        <v>4704</v>
      </c>
      <c r="B3248">
        <v>84</v>
      </c>
      <c r="C3248">
        <v>90</v>
      </c>
      <c r="D3248">
        <v>25077977</v>
      </c>
      <c r="E3248" t="s">
        <v>3666</v>
      </c>
      <c r="F3248" t="s">
        <v>6859</v>
      </c>
      <c r="G3248" t="s">
        <v>6860</v>
      </c>
      <c r="H3248">
        <v>10986</v>
      </c>
      <c r="I3248">
        <v>84</v>
      </c>
      <c r="J3248" t="s">
        <v>29</v>
      </c>
      <c r="K3248" t="s">
        <v>30</v>
      </c>
      <c r="L3248">
        <v>20000000</v>
      </c>
      <c r="M3248">
        <v>2010</v>
      </c>
      <c r="N3248">
        <v>5.3</v>
      </c>
      <c r="O3248">
        <v>5077977</v>
      </c>
    </row>
    <row r="3249" spans="1:15" x14ac:dyDescent="0.3">
      <c r="A3249" t="s">
        <v>5078</v>
      </c>
      <c r="B3249">
        <v>67</v>
      </c>
      <c r="C3249">
        <v>94</v>
      </c>
      <c r="D3249">
        <v>20627372</v>
      </c>
      <c r="E3249" t="s">
        <v>699</v>
      </c>
      <c r="F3249" t="s">
        <v>3072</v>
      </c>
      <c r="G3249" t="s">
        <v>6861</v>
      </c>
      <c r="H3249">
        <v>13661</v>
      </c>
      <c r="I3249">
        <v>134</v>
      </c>
      <c r="J3249" t="s">
        <v>29</v>
      </c>
      <c r="K3249" t="s">
        <v>30</v>
      </c>
      <c r="L3249">
        <v>16000000</v>
      </c>
      <c r="M3249">
        <v>2000</v>
      </c>
      <c r="N3249">
        <v>5.3</v>
      </c>
      <c r="O3249">
        <v>4627372</v>
      </c>
    </row>
    <row r="3250" spans="1:15" x14ac:dyDescent="0.3">
      <c r="A3250" t="s">
        <v>2758</v>
      </c>
      <c r="B3250">
        <v>120</v>
      </c>
      <c r="C3250">
        <v>97</v>
      </c>
      <c r="D3250">
        <v>23292105</v>
      </c>
      <c r="E3250" t="s">
        <v>4137</v>
      </c>
      <c r="F3250" t="s">
        <v>6142</v>
      </c>
      <c r="G3250" t="s">
        <v>6862</v>
      </c>
      <c r="H3250">
        <v>39541</v>
      </c>
      <c r="I3250">
        <v>334</v>
      </c>
      <c r="J3250" t="s">
        <v>29</v>
      </c>
      <c r="K3250" t="s">
        <v>30</v>
      </c>
      <c r="L3250">
        <v>20000000</v>
      </c>
      <c r="M3250">
        <v>2006</v>
      </c>
      <c r="N3250">
        <v>5.3</v>
      </c>
      <c r="O3250">
        <v>3292105</v>
      </c>
    </row>
    <row r="3251" spans="1:15" x14ac:dyDescent="0.3">
      <c r="A3251" t="s">
        <v>4677</v>
      </c>
      <c r="B3251">
        <v>75</v>
      </c>
      <c r="C3251">
        <v>95</v>
      </c>
      <c r="D3251">
        <v>13558739</v>
      </c>
      <c r="E3251" t="s">
        <v>676</v>
      </c>
      <c r="F3251" t="s">
        <v>6664</v>
      </c>
      <c r="G3251" t="s">
        <v>6863</v>
      </c>
      <c r="H3251">
        <v>15427</v>
      </c>
      <c r="I3251">
        <v>121</v>
      </c>
      <c r="J3251" t="s">
        <v>29</v>
      </c>
      <c r="K3251" t="s">
        <v>30</v>
      </c>
      <c r="L3251">
        <v>11000000</v>
      </c>
      <c r="M3251">
        <v>2001</v>
      </c>
      <c r="N3251">
        <v>5.3</v>
      </c>
      <c r="O3251">
        <v>2558739</v>
      </c>
    </row>
    <row r="3252" spans="1:15" x14ac:dyDescent="0.3">
      <c r="A3252" t="s">
        <v>4652</v>
      </c>
      <c r="B3252">
        <v>148</v>
      </c>
      <c r="C3252">
        <v>104</v>
      </c>
      <c r="D3252">
        <v>37481242</v>
      </c>
      <c r="E3252" t="s">
        <v>289</v>
      </c>
      <c r="F3252" t="s">
        <v>4446</v>
      </c>
      <c r="G3252" t="s">
        <v>6864</v>
      </c>
      <c r="H3252">
        <v>40654</v>
      </c>
      <c r="I3252">
        <v>97</v>
      </c>
      <c r="J3252" t="s">
        <v>29</v>
      </c>
      <c r="K3252" t="s">
        <v>30</v>
      </c>
      <c r="L3252">
        <v>35000000</v>
      </c>
      <c r="M3252">
        <v>2010</v>
      </c>
      <c r="N3252">
        <v>5.3</v>
      </c>
      <c r="O3252">
        <v>2481242</v>
      </c>
    </row>
    <row r="3253" spans="1:15" x14ac:dyDescent="0.3">
      <c r="A3253" t="s">
        <v>3114</v>
      </c>
      <c r="B3253">
        <v>228</v>
      </c>
      <c r="C3253">
        <v>108</v>
      </c>
      <c r="D3253">
        <v>32048809</v>
      </c>
      <c r="E3253" t="s">
        <v>626</v>
      </c>
      <c r="F3253" t="s">
        <v>6865</v>
      </c>
      <c r="G3253" t="s">
        <v>6866</v>
      </c>
      <c r="H3253">
        <v>94456</v>
      </c>
      <c r="I3253">
        <v>576</v>
      </c>
      <c r="J3253" t="s">
        <v>29</v>
      </c>
      <c r="K3253" t="s">
        <v>581</v>
      </c>
      <c r="L3253">
        <v>30000000</v>
      </c>
      <c r="M3253">
        <v>2005</v>
      </c>
      <c r="N3253">
        <v>5.3</v>
      </c>
      <c r="O3253">
        <v>2048809</v>
      </c>
    </row>
    <row r="3254" spans="1:15" x14ac:dyDescent="0.3">
      <c r="A3254" t="s">
        <v>3114</v>
      </c>
      <c r="B3254">
        <v>228</v>
      </c>
      <c r="C3254">
        <v>108</v>
      </c>
      <c r="D3254">
        <v>32048809</v>
      </c>
      <c r="E3254" t="s">
        <v>626</v>
      </c>
      <c r="F3254" t="s">
        <v>6865</v>
      </c>
      <c r="G3254" t="s">
        <v>6866</v>
      </c>
      <c r="H3254">
        <v>94463</v>
      </c>
      <c r="I3254">
        <v>576</v>
      </c>
      <c r="J3254" t="s">
        <v>29</v>
      </c>
      <c r="K3254" t="s">
        <v>581</v>
      </c>
      <c r="L3254">
        <v>30000000</v>
      </c>
      <c r="M3254">
        <v>2005</v>
      </c>
      <c r="N3254">
        <v>5.3</v>
      </c>
      <c r="O3254">
        <v>2048809</v>
      </c>
    </row>
    <row r="3255" spans="1:15" x14ac:dyDescent="0.3">
      <c r="A3255" t="s">
        <v>4706</v>
      </c>
      <c r="B3255">
        <v>56</v>
      </c>
      <c r="C3255">
        <v>90</v>
      </c>
      <c r="D3255">
        <v>6755271</v>
      </c>
      <c r="E3255" t="s">
        <v>840</v>
      </c>
      <c r="F3255" t="s">
        <v>6867</v>
      </c>
      <c r="G3255" t="s">
        <v>6868</v>
      </c>
      <c r="H3255">
        <v>7319</v>
      </c>
      <c r="I3255">
        <v>131</v>
      </c>
      <c r="J3255" t="s">
        <v>29</v>
      </c>
      <c r="K3255" t="s">
        <v>30</v>
      </c>
      <c r="L3255">
        <v>5000000</v>
      </c>
      <c r="M3255">
        <v>2001</v>
      </c>
      <c r="N3255">
        <v>5.3</v>
      </c>
      <c r="O3255">
        <v>1755271</v>
      </c>
    </row>
    <row r="3256" spans="1:15" x14ac:dyDescent="0.3">
      <c r="A3256" t="s">
        <v>4659</v>
      </c>
      <c r="B3256">
        <v>22</v>
      </c>
      <c r="C3256">
        <v>98</v>
      </c>
      <c r="D3256">
        <v>3902679</v>
      </c>
      <c r="E3256" t="s">
        <v>1900</v>
      </c>
      <c r="F3256" t="s">
        <v>1974</v>
      </c>
      <c r="G3256" t="s">
        <v>6869</v>
      </c>
      <c r="H3256">
        <v>3943</v>
      </c>
      <c r="I3256">
        <v>49</v>
      </c>
      <c r="J3256" t="s">
        <v>29</v>
      </c>
      <c r="K3256" t="s">
        <v>30</v>
      </c>
      <c r="L3256">
        <v>3000000</v>
      </c>
      <c r="M3256">
        <v>1993</v>
      </c>
      <c r="N3256">
        <v>5.3</v>
      </c>
      <c r="O3256">
        <v>902679</v>
      </c>
    </row>
    <row r="3257" spans="1:15" x14ac:dyDescent="0.3">
      <c r="A3257" t="s">
        <v>4679</v>
      </c>
      <c r="B3257">
        <v>30</v>
      </c>
      <c r="C3257">
        <v>95</v>
      </c>
      <c r="D3257">
        <v>3559990</v>
      </c>
      <c r="E3257" t="s">
        <v>338</v>
      </c>
      <c r="F3257" t="s">
        <v>6870</v>
      </c>
      <c r="G3257" t="s">
        <v>6871</v>
      </c>
      <c r="H3257">
        <v>8005</v>
      </c>
      <c r="I3257">
        <v>49</v>
      </c>
      <c r="J3257" t="s">
        <v>29</v>
      </c>
      <c r="K3257" t="s">
        <v>30</v>
      </c>
      <c r="L3257">
        <v>3000000</v>
      </c>
      <c r="M3257">
        <v>1997</v>
      </c>
      <c r="N3257">
        <v>5.3</v>
      </c>
      <c r="O3257">
        <v>559990</v>
      </c>
    </row>
    <row r="3258" spans="1:15" x14ac:dyDescent="0.3">
      <c r="A3258" t="s">
        <v>4894</v>
      </c>
      <c r="B3258">
        <v>39</v>
      </c>
      <c r="C3258">
        <v>97</v>
      </c>
      <c r="D3258">
        <v>2557668</v>
      </c>
      <c r="E3258" t="s">
        <v>208</v>
      </c>
      <c r="F3258" t="s">
        <v>1285</v>
      </c>
      <c r="G3258" t="s">
        <v>6872</v>
      </c>
      <c r="H3258">
        <v>3911</v>
      </c>
      <c r="I3258">
        <v>22</v>
      </c>
      <c r="J3258" t="s">
        <v>29</v>
      </c>
      <c r="K3258" t="s">
        <v>30</v>
      </c>
      <c r="L3258">
        <v>2000000</v>
      </c>
      <c r="M3258">
        <v>2015</v>
      </c>
      <c r="N3258">
        <v>5.3</v>
      </c>
      <c r="O3258">
        <v>557668</v>
      </c>
    </row>
    <row r="3259" spans="1:15" x14ac:dyDescent="0.3">
      <c r="A3259" t="s">
        <v>4716</v>
      </c>
      <c r="B3259">
        <v>32</v>
      </c>
      <c r="C3259">
        <v>87</v>
      </c>
      <c r="D3259">
        <v>536767</v>
      </c>
      <c r="E3259" t="s">
        <v>6873</v>
      </c>
      <c r="F3259" t="s">
        <v>2477</v>
      </c>
      <c r="G3259" t="s">
        <v>6874</v>
      </c>
      <c r="H3259">
        <v>1622</v>
      </c>
      <c r="I3259">
        <v>83</v>
      </c>
      <c r="J3259" t="s">
        <v>29</v>
      </c>
      <c r="K3259" t="s">
        <v>30</v>
      </c>
      <c r="L3259">
        <v>60000</v>
      </c>
      <c r="M3259">
        <v>1998</v>
      </c>
      <c r="N3259">
        <v>5.3</v>
      </c>
      <c r="O3259">
        <v>476767</v>
      </c>
    </row>
    <row r="3260" spans="1:15" x14ac:dyDescent="0.3">
      <c r="A3260" t="s">
        <v>4700</v>
      </c>
      <c r="B3260">
        <v>11</v>
      </c>
      <c r="C3260">
        <v>91</v>
      </c>
      <c r="D3260">
        <v>243347</v>
      </c>
      <c r="E3260" t="s">
        <v>208</v>
      </c>
      <c r="F3260" t="s">
        <v>6875</v>
      </c>
      <c r="G3260" t="s">
        <v>6876</v>
      </c>
      <c r="H3260">
        <v>553</v>
      </c>
      <c r="I3260">
        <v>24</v>
      </c>
      <c r="J3260" t="s">
        <v>29</v>
      </c>
      <c r="K3260" t="s">
        <v>30</v>
      </c>
      <c r="L3260">
        <v>500000</v>
      </c>
      <c r="M3260">
        <v>2002</v>
      </c>
      <c r="N3260">
        <v>5.3</v>
      </c>
      <c r="O3260">
        <v>-256653</v>
      </c>
    </row>
    <row r="3261" spans="1:15" x14ac:dyDescent="0.3">
      <c r="A3261" t="s">
        <v>4672</v>
      </c>
      <c r="B3261">
        <v>35</v>
      </c>
      <c r="C3261">
        <v>96</v>
      </c>
      <c r="D3261">
        <v>4394936</v>
      </c>
      <c r="E3261" t="s">
        <v>1585</v>
      </c>
      <c r="F3261" t="s">
        <v>3459</v>
      </c>
      <c r="G3261" t="s">
        <v>6877</v>
      </c>
      <c r="H3261">
        <v>11439</v>
      </c>
      <c r="I3261">
        <v>190</v>
      </c>
      <c r="J3261" t="s">
        <v>29</v>
      </c>
      <c r="K3261" t="s">
        <v>227</v>
      </c>
      <c r="L3261">
        <v>6000000</v>
      </c>
      <c r="M3261">
        <v>1999</v>
      </c>
      <c r="N3261">
        <v>5.3</v>
      </c>
      <c r="O3261">
        <v>-1605064</v>
      </c>
    </row>
    <row r="3262" spans="1:15" x14ac:dyDescent="0.3">
      <c r="A3262" t="s">
        <v>4267</v>
      </c>
      <c r="B3262">
        <v>52</v>
      </c>
      <c r="C3262">
        <v>89</v>
      </c>
      <c r="D3262">
        <v>8070311</v>
      </c>
      <c r="E3262" t="s">
        <v>289</v>
      </c>
      <c r="F3262" t="s">
        <v>834</v>
      </c>
      <c r="G3262" t="s">
        <v>6878</v>
      </c>
      <c r="H3262">
        <v>12706</v>
      </c>
      <c r="I3262">
        <v>75</v>
      </c>
      <c r="J3262" t="s">
        <v>29</v>
      </c>
      <c r="K3262" t="s">
        <v>30</v>
      </c>
      <c r="L3262">
        <v>10000000</v>
      </c>
      <c r="M3262">
        <v>2004</v>
      </c>
      <c r="N3262">
        <v>5.3</v>
      </c>
      <c r="O3262">
        <v>-1929689</v>
      </c>
    </row>
    <row r="3263" spans="1:15" x14ac:dyDescent="0.3">
      <c r="A3263" t="s">
        <v>4718</v>
      </c>
      <c r="B3263">
        <v>156</v>
      </c>
      <c r="C3263">
        <v>87</v>
      </c>
      <c r="D3263">
        <v>418268</v>
      </c>
      <c r="E3263" t="s">
        <v>289</v>
      </c>
      <c r="F3263" t="s">
        <v>2639</v>
      </c>
      <c r="G3263" t="s">
        <v>6879</v>
      </c>
      <c r="H3263">
        <v>37156</v>
      </c>
      <c r="I3263">
        <v>129</v>
      </c>
      <c r="J3263" t="s">
        <v>29</v>
      </c>
      <c r="K3263" t="s">
        <v>30</v>
      </c>
      <c r="L3263">
        <v>3000000</v>
      </c>
      <c r="M3263">
        <v>2012</v>
      </c>
      <c r="N3263">
        <v>5.3</v>
      </c>
      <c r="O3263">
        <v>-2581732</v>
      </c>
    </row>
    <row r="3264" spans="1:15" x14ac:dyDescent="0.3">
      <c r="A3264" t="s">
        <v>4687</v>
      </c>
      <c r="B3264">
        <v>82</v>
      </c>
      <c r="C3264">
        <v>93</v>
      </c>
      <c r="D3264">
        <v>200803</v>
      </c>
      <c r="E3264" t="s">
        <v>676</v>
      </c>
      <c r="F3264" t="s">
        <v>6880</v>
      </c>
      <c r="G3264" t="s">
        <v>6881</v>
      </c>
      <c r="H3264">
        <v>7988</v>
      </c>
      <c r="I3264">
        <v>71</v>
      </c>
      <c r="J3264" t="s">
        <v>29</v>
      </c>
      <c r="K3264" t="s">
        <v>30</v>
      </c>
      <c r="L3264">
        <v>3000000</v>
      </c>
      <c r="M3264">
        <v>2012</v>
      </c>
      <c r="N3264">
        <v>5.3</v>
      </c>
      <c r="O3264">
        <v>-2799197</v>
      </c>
    </row>
    <row r="3265" spans="1:15" x14ac:dyDescent="0.3">
      <c r="A3265" t="s">
        <v>4697</v>
      </c>
      <c r="B3265">
        <v>72</v>
      </c>
      <c r="C3265">
        <v>92</v>
      </c>
      <c r="D3265">
        <v>5018450</v>
      </c>
      <c r="E3265" t="s">
        <v>519</v>
      </c>
      <c r="F3265" t="s">
        <v>4029</v>
      </c>
      <c r="G3265" t="s">
        <v>6882</v>
      </c>
      <c r="H3265">
        <v>8546</v>
      </c>
      <c r="I3265">
        <v>86</v>
      </c>
      <c r="J3265" t="s">
        <v>29</v>
      </c>
      <c r="K3265" t="s">
        <v>30</v>
      </c>
      <c r="L3265">
        <v>8000000</v>
      </c>
      <c r="M3265">
        <v>2000</v>
      </c>
      <c r="N3265">
        <v>5.3</v>
      </c>
      <c r="O3265">
        <v>-2981550</v>
      </c>
    </row>
    <row r="3266" spans="1:15" x14ac:dyDescent="0.3">
      <c r="A3266" t="s">
        <v>1668</v>
      </c>
      <c r="B3266">
        <v>107</v>
      </c>
      <c r="C3266">
        <v>102</v>
      </c>
      <c r="D3266">
        <v>14793904</v>
      </c>
      <c r="E3266" t="s">
        <v>289</v>
      </c>
      <c r="F3266" t="s">
        <v>6883</v>
      </c>
      <c r="G3266" t="s">
        <v>6884</v>
      </c>
      <c r="H3266">
        <v>28209</v>
      </c>
      <c r="I3266">
        <v>80</v>
      </c>
      <c r="J3266" t="s">
        <v>29</v>
      </c>
      <c r="K3266" t="s">
        <v>442</v>
      </c>
      <c r="L3266">
        <v>18000000</v>
      </c>
      <c r="M3266">
        <v>2009</v>
      </c>
      <c r="N3266">
        <v>5.3</v>
      </c>
      <c r="O3266">
        <v>-3206096</v>
      </c>
    </row>
    <row r="3267" spans="1:15" x14ac:dyDescent="0.3">
      <c r="A3267" t="s">
        <v>4908</v>
      </c>
      <c r="B3267">
        <v>50</v>
      </c>
      <c r="C3267">
        <v>91</v>
      </c>
      <c r="D3267">
        <v>96793</v>
      </c>
      <c r="E3267" t="s">
        <v>5502</v>
      </c>
      <c r="F3267" t="s">
        <v>5145</v>
      </c>
      <c r="G3267" t="s">
        <v>6885</v>
      </c>
      <c r="H3267">
        <v>12188</v>
      </c>
      <c r="I3267">
        <v>135</v>
      </c>
      <c r="J3267" t="s">
        <v>29</v>
      </c>
      <c r="K3267" t="s">
        <v>30</v>
      </c>
      <c r="L3267">
        <v>3500000</v>
      </c>
      <c r="M3267">
        <v>2004</v>
      </c>
      <c r="N3267">
        <v>5.3</v>
      </c>
      <c r="O3267">
        <v>-3403207</v>
      </c>
    </row>
    <row r="3268" spans="1:15" x14ac:dyDescent="0.3">
      <c r="A3268" t="s">
        <v>4668</v>
      </c>
      <c r="B3268">
        <v>103</v>
      </c>
      <c r="C3268">
        <v>97</v>
      </c>
      <c r="D3268">
        <v>28927720</v>
      </c>
      <c r="E3268" t="s">
        <v>5339</v>
      </c>
      <c r="F3268" t="s">
        <v>106</v>
      </c>
      <c r="G3268" t="s">
        <v>6886</v>
      </c>
      <c r="H3268">
        <v>22220</v>
      </c>
      <c r="I3268">
        <v>181</v>
      </c>
      <c r="J3268" t="s">
        <v>29</v>
      </c>
      <c r="K3268" t="s">
        <v>30</v>
      </c>
      <c r="L3268">
        <v>33000000</v>
      </c>
      <c r="M3268">
        <v>2000</v>
      </c>
      <c r="N3268">
        <v>5.3</v>
      </c>
      <c r="O3268">
        <v>-4072280</v>
      </c>
    </row>
    <row r="3269" spans="1:15" x14ac:dyDescent="0.3">
      <c r="A3269" t="s">
        <v>3722</v>
      </c>
      <c r="B3269">
        <v>81</v>
      </c>
      <c r="C3269">
        <v>98</v>
      </c>
      <c r="D3269">
        <v>15464026</v>
      </c>
      <c r="E3269" t="s">
        <v>289</v>
      </c>
      <c r="F3269" t="s">
        <v>6887</v>
      </c>
      <c r="G3269" t="s">
        <v>6888</v>
      </c>
      <c r="H3269">
        <v>23076</v>
      </c>
      <c r="I3269">
        <v>158</v>
      </c>
      <c r="J3269" t="s">
        <v>29</v>
      </c>
      <c r="K3269" t="s">
        <v>30</v>
      </c>
      <c r="L3269">
        <v>20000000</v>
      </c>
      <c r="M3269">
        <v>2000</v>
      </c>
      <c r="N3269">
        <v>5.3</v>
      </c>
      <c r="O3269">
        <v>-4535974</v>
      </c>
    </row>
    <row r="3270" spans="1:15" x14ac:dyDescent="0.3">
      <c r="A3270" t="s">
        <v>4681</v>
      </c>
      <c r="B3270">
        <v>43</v>
      </c>
      <c r="C3270">
        <v>95</v>
      </c>
      <c r="D3270">
        <v>9123834</v>
      </c>
      <c r="E3270" t="s">
        <v>289</v>
      </c>
      <c r="F3270" t="s">
        <v>6889</v>
      </c>
      <c r="G3270" t="s">
        <v>6890</v>
      </c>
      <c r="H3270">
        <v>4065</v>
      </c>
      <c r="I3270">
        <v>33</v>
      </c>
      <c r="J3270" t="s">
        <v>29</v>
      </c>
      <c r="K3270" t="s">
        <v>30</v>
      </c>
      <c r="L3270">
        <v>15000000</v>
      </c>
      <c r="M3270">
        <v>2013</v>
      </c>
      <c r="N3270">
        <v>5.3</v>
      </c>
      <c r="O3270">
        <v>-5876166</v>
      </c>
    </row>
    <row r="3271" spans="1:15" x14ac:dyDescent="0.3">
      <c r="A3271" t="s">
        <v>4724</v>
      </c>
      <c r="B3271">
        <v>66</v>
      </c>
      <c r="C3271">
        <v>86</v>
      </c>
      <c r="D3271">
        <v>4814244</v>
      </c>
      <c r="E3271" t="s">
        <v>289</v>
      </c>
      <c r="F3271" t="s">
        <v>6715</v>
      </c>
      <c r="G3271" t="s">
        <v>6891</v>
      </c>
      <c r="H3271">
        <v>12437</v>
      </c>
      <c r="I3271">
        <v>107</v>
      </c>
      <c r="J3271" t="s">
        <v>29</v>
      </c>
      <c r="K3271" t="s">
        <v>442</v>
      </c>
      <c r="L3271">
        <v>11000000</v>
      </c>
      <c r="M3271">
        <v>2002</v>
      </c>
      <c r="N3271">
        <v>5.3</v>
      </c>
      <c r="O3271">
        <v>-6185756</v>
      </c>
    </row>
    <row r="3272" spans="1:15" x14ac:dyDescent="0.3">
      <c r="A3272" t="s">
        <v>1502</v>
      </c>
      <c r="B3272">
        <v>138</v>
      </c>
      <c r="C3272">
        <v>113</v>
      </c>
      <c r="D3272">
        <v>4717455</v>
      </c>
      <c r="E3272" t="s">
        <v>214</v>
      </c>
      <c r="F3272" t="s">
        <v>2328</v>
      </c>
      <c r="G3272" t="s">
        <v>6892</v>
      </c>
      <c r="H3272">
        <v>18632</v>
      </c>
      <c r="I3272">
        <v>354</v>
      </c>
      <c r="J3272" t="s">
        <v>29</v>
      </c>
      <c r="K3272" t="s">
        <v>581</v>
      </c>
      <c r="L3272">
        <v>12000000</v>
      </c>
      <c r="M3272">
        <v>2003</v>
      </c>
      <c r="N3272">
        <v>5.3</v>
      </c>
      <c r="O3272">
        <v>-7282545</v>
      </c>
    </row>
    <row r="3273" spans="1:15" x14ac:dyDescent="0.3">
      <c r="A3273" t="s">
        <v>3965</v>
      </c>
      <c r="B3273">
        <v>93</v>
      </c>
      <c r="C3273">
        <v>98</v>
      </c>
      <c r="D3273">
        <v>14252830</v>
      </c>
      <c r="E3273" t="s">
        <v>2765</v>
      </c>
      <c r="F3273" t="s">
        <v>544</v>
      </c>
      <c r="G3273" t="s">
        <v>6893</v>
      </c>
      <c r="H3273">
        <v>18900</v>
      </c>
      <c r="I3273">
        <v>242</v>
      </c>
      <c r="J3273" t="s">
        <v>29</v>
      </c>
      <c r="K3273" t="s">
        <v>442</v>
      </c>
      <c r="L3273">
        <v>22000000</v>
      </c>
      <c r="M3273">
        <v>2001</v>
      </c>
      <c r="N3273">
        <v>5.3</v>
      </c>
      <c r="O3273">
        <v>-7747170</v>
      </c>
    </row>
    <row r="3274" spans="1:15" x14ac:dyDescent="0.3">
      <c r="A3274" t="s">
        <v>4649</v>
      </c>
      <c r="B3274">
        <v>36</v>
      </c>
      <c r="C3274">
        <v>105</v>
      </c>
      <c r="D3274">
        <v>17100000</v>
      </c>
      <c r="E3274" t="s">
        <v>6894</v>
      </c>
      <c r="F3274" t="s">
        <v>1984</v>
      </c>
      <c r="G3274" t="s">
        <v>6895</v>
      </c>
      <c r="H3274">
        <v>7073</v>
      </c>
      <c r="I3274">
        <v>29</v>
      </c>
      <c r="J3274" t="s">
        <v>29</v>
      </c>
      <c r="K3274" t="s">
        <v>30</v>
      </c>
      <c r="L3274">
        <v>25000000</v>
      </c>
      <c r="M3274">
        <v>1996</v>
      </c>
      <c r="N3274">
        <v>5.3</v>
      </c>
      <c r="O3274">
        <v>-7900000</v>
      </c>
    </row>
    <row r="3275" spans="1:15" x14ac:dyDescent="0.3">
      <c r="A3275" t="s">
        <v>190</v>
      </c>
      <c r="B3275">
        <v>336</v>
      </c>
      <c r="C3275">
        <v>138</v>
      </c>
      <c r="D3275">
        <v>16969390</v>
      </c>
      <c r="E3275" t="s">
        <v>208</v>
      </c>
      <c r="F3275" t="s">
        <v>324</v>
      </c>
      <c r="G3275" t="s">
        <v>6896</v>
      </c>
      <c r="H3275">
        <v>80861</v>
      </c>
      <c r="I3275">
        <v>431</v>
      </c>
      <c r="J3275" t="s">
        <v>29</v>
      </c>
      <c r="K3275" t="s">
        <v>30</v>
      </c>
      <c r="L3275">
        <v>25000000</v>
      </c>
      <c r="M3275">
        <v>2013</v>
      </c>
      <c r="N3275">
        <v>5.3</v>
      </c>
      <c r="O3275">
        <v>-8030610</v>
      </c>
    </row>
    <row r="3276" spans="1:15" x14ac:dyDescent="0.3">
      <c r="A3276" t="s">
        <v>4714</v>
      </c>
      <c r="B3276">
        <v>97</v>
      </c>
      <c r="C3276">
        <v>88</v>
      </c>
      <c r="D3276">
        <v>6373693</v>
      </c>
      <c r="E3276" t="s">
        <v>289</v>
      </c>
      <c r="F3276" t="s">
        <v>221</v>
      </c>
      <c r="G3276" t="s">
        <v>6897</v>
      </c>
      <c r="H3276">
        <v>11498</v>
      </c>
      <c r="I3276">
        <v>53</v>
      </c>
      <c r="J3276" t="s">
        <v>29</v>
      </c>
      <c r="K3276" t="s">
        <v>30</v>
      </c>
      <c r="L3276">
        <v>15000000</v>
      </c>
      <c r="M3276">
        <v>2009</v>
      </c>
      <c r="N3276">
        <v>5.3</v>
      </c>
      <c r="O3276">
        <v>-8626307</v>
      </c>
    </row>
    <row r="3277" spans="1:15" x14ac:dyDescent="0.3">
      <c r="A3277" t="s">
        <v>4675</v>
      </c>
      <c r="B3277">
        <v>48</v>
      </c>
      <c r="C3277">
        <v>96</v>
      </c>
      <c r="D3277">
        <v>27445</v>
      </c>
      <c r="E3277" t="s">
        <v>6898</v>
      </c>
      <c r="F3277" t="s">
        <v>6899</v>
      </c>
      <c r="G3277" t="s">
        <v>6900</v>
      </c>
      <c r="H3277">
        <v>3788</v>
      </c>
      <c r="I3277">
        <v>31</v>
      </c>
      <c r="J3277" t="s">
        <v>29</v>
      </c>
      <c r="K3277" t="s">
        <v>30</v>
      </c>
      <c r="L3277">
        <v>9000000</v>
      </c>
      <c r="M3277">
        <v>2011</v>
      </c>
      <c r="N3277">
        <v>5.3</v>
      </c>
      <c r="O3277">
        <v>-8972555</v>
      </c>
    </row>
    <row r="3278" spans="1:15" x14ac:dyDescent="0.3">
      <c r="A3278" t="s">
        <v>4690</v>
      </c>
      <c r="B3278">
        <v>51</v>
      </c>
      <c r="C3278">
        <v>93</v>
      </c>
      <c r="D3278">
        <v>900926</v>
      </c>
      <c r="E3278" t="s">
        <v>676</v>
      </c>
      <c r="F3278" t="s">
        <v>5311</v>
      </c>
      <c r="G3278" t="s">
        <v>6901</v>
      </c>
      <c r="H3278">
        <v>9517</v>
      </c>
      <c r="I3278">
        <v>46</v>
      </c>
      <c r="J3278" t="s">
        <v>29</v>
      </c>
      <c r="K3278" t="s">
        <v>30</v>
      </c>
      <c r="L3278">
        <v>10000000</v>
      </c>
      <c r="M3278">
        <v>2007</v>
      </c>
      <c r="N3278">
        <v>5.3</v>
      </c>
      <c r="O3278">
        <v>-9099074</v>
      </c>
    </row>
    <row r="3279" spans="1:15" x14ac:dyDescent="0.3">
      <c r="A3279" t="s">
        <v>1148</v>
      </c>
      <c r="B3279">
        <v>131</v>
      </c>
      <c r="C3279">
        <v>122</v>
      </c>
      <c r="D3279">
        <v>531009</v>
      </c>
      <c r="E3279" t="s">
        <v>588</v>
      </c>
      <c r="F3279" t="s">
        <v>93</v>
      </c>
      <c r="G3279" t="s">
        <v>6902</v>
      </c>
      <c r="H3279">
        <v>7976</v>
      </c>
      <c r="I3279">
        <v>61</v>
      </c>
      <c r="J3279" t="s">
        <v>29</v>
      </c>
      <c r="K3279" t="s">
        <v>30</v>
      </c>
      <c r="L3279">
        <v>10000000</v>
      </c>
      <c r="M3279">
        <v>2015</v>
      </c>
      <c r="N3279">
        <v>5.3</v>
      </c>
      <c r="O3279">
        <v>-9468991</v>
      </c>
    </row>
    <row r="3280" spans="1:15" x14ac:dyDescent="0.3">
      <c r="A3280" t="s">
        <v>4662</v>
      </c>
      <c r="B3280">
        <v>81</v>
      </c>
      <c r="C3280">
        <v>98</v>
      </c>
      <c r="D3280">
        <v>50189179</v>
      </c>
      <c r="E3280" t="s">
        <v>3179</v>
      </c>
      <c r="F3280" t="s">
        <v>6405</v>
      </c>
      <c r="G3280" t="s">
        <v>6903</v>
      </c>
      <c r="H3280">
        <v>61966</v>
      </c>
      <c r="I3280">
        <v>207</v>
      </c>
      <c r="J3280" t="s">
        <v>29</v>
      </c>
      <c r="K3280" t="s">
        <v>30</v>
      </c>
      <c r="L3280">
        <v>60000000</v>
      </c>
      <c r="M3280">
        <v>2002</v>
      </c>
      <c r="N3280">
        <v>5.3</v>
      </c>
      <c r="O3280">
        <v>-9810821</v>
      </c>
    </row>
    <row r="3281" spans="1:15" x14ac:dyDescent="0.3">
      <c r="A3281" t="s">
        <v>4708</v>
      </c>
      <c r="B3281">
        <v>19</v>
      </c>
      <c r="C3281">
        <v>90</v>
      </c>
      <c r="D3281">
        <v>15091542</v>
      </c>
      <c r="E3281" t="s">
        <v>558</v>
      </c>
      <c r="F3281" t="s">
        <v>2902</v>
      </c>
      <c r="G3281" t="s">
        <v>6904</v>
      </c>
      <c r="H3281">
        <v>4086</v>
      </c>
      <c r="I3281">
        <v>22</v>
      </c>
      <c r="J3281" t="s">
        <v>69</v>
      </c>
      <c r="K3281" t="s">
        <v>200</v>
      </c>
      <c r="L3281">
        <v>25000000</v>
      </c>
      <c r="M3281">
        <v>1996</v>
      </c>
      <c r="N3281">
        <v>5.3</v>
      </c>
      <c r="O3281">
        <v>-9908458</v>
      </c>
    </row>
    <row r="3282" spans="1:15" x14ac:dyDescent="0.3">
      <c r="A3282" t="s">
        <v>4269</v>
      </c>
      <c r="B3282">
        <v>98</v>
      </c>
      <c r="C3282">
        <v>103</v>
      </c>
      <c r="D3282">
        <v>17324744</v>
      </c>
      <c r="E3282" t="s">
        <v>519</v>
      </c>
      <c r="F3282" t="s">
        <v>6905</v>
      </c>
      <c r="G3282" t="s">
        <v>6906</v>
      </c>
      <c r="H3282">
        <v>44103</v>
      </c>
      <c r="I3282">
        <v>149</v>
      </c>
      <c r="J3282" t="s">
        <v>29</v>
      </c>
      <c r="K3282" t="s">
        <v>30</v>
      </c>
      <c r="L3282">
        <v>28000000</v>
      </c>
      <c r="M3282">
        <v>2006</v>
      </c>
      <c r="N3282">
        <v>5.3</v>
      </c>
      <c r="O3282">
        <v>-10675256</v>
      </c>
    </row>
    <row r="3283" spans="1:15" x14ac:dyDescent="0.3">
      <c r="A3283" t="s">
        <v>4534</v>
      </c>
      <c r="B3283">
        <v>62</v>
      </c>
      <c r="C3283">
        <v>90</v>
      </c>
      <c r="D3283">
        <v>28535768</v>
      </c>
      <c r="E3283" t="s">
        <v>676</v>
      </c>
      <c r="F3283" t="s">
        <v>6907</v>
      </c>
      <c r="G3283" t="s">
        <v>6908</v>
      </c>
      <c r="H3283">
        <v>10446</v>
      </c>
      <c r="I3283">
        <v>105</v>
      </c>
      <c r="J3283" t="s">
        <v>29</v>
      </c>
      <c r="K3283" t="s">
        <v>30</v>
      </c>
      <c r="L3283">
        <v>40000000</v>
      </c>
      <c r="M3283">
        <v>1999</v>
      </c>
      <c r="N3283">
        <v>5.3</v>
      </c>
      <c r="O3283">
        <v>-11464232</v>
      </c>
    </row>
    <row r="3284" spans="1:15" x14ac:dyDescent="0.3">
      <c r="A3284" t="s">
        <v>4432</v>
      </c>
      <c r="B3284">
        <v>51</v>
      </c>
      <c r="C3284">
        <v>107</v>
      </c>
      <c r="D3284">
        <v>12372410</v>
      </c>
      <c r="E3284" t="s">
        <v>1941</v>
      </c>
      <c r="F3284" t="s">
        <v>2897</v>
      </c>
      <c r="G3284" t="s">
        <v>6909</v>
      </c>
      <c r="H3284">
        <v>11709</v>
      </c>
      <c r="I3284">
        <v>101</v>
      </c>
      <c r="J3284" t="s">
        <v>29</v>
      </c>
      <c r="K3284" t="s">
        <v>30</v>
      </c>
      <c r="L3284">
        <v>24000000</v>
      </c>
      <c r="M3284">
        <v>2000</v>
      </c>
      <c r="N3284">
        <v>5.3</v>
      </c>
      <c r="O3284">
        <v>-11627590</v>
      </c>
    </row>
    <row r="3285" spans="1:15" x14ac:dyDescent="0.3">
      <c r="A3285" t="s">
        <v>4733</v>
      </c>
      <c r="B3285">
        <v>64</v>
      </c>
      <c r="C3285">
        <v>99</v>
      </c>
      <c r="D3285">
        <v>16930185</v>
      </c>
      <c r="E3285" t="s">
        <v>289</v>
      </c>
      <c r="F3285" t="s">
        <v>5120</v>
      </c>
      <c r="G3285" t="s">
        <v>6910</v>
      </c>
      <c r="H3285">
        <v>14315</v>
      </c>
      <c r="I3285">
        <v>101</v>
      </c>
      <c r="J3285" t="s">
        <v>29</v>
      </c>
      <c r="K3285" t="s">
        <v>227</v>
      </c>
      <c r="L3285">
        <v>29000000</v>
      </c>
      <c r="M3285">
        <v>2002</v>
      </c>
      <c r="N3285">
        <v>5.3</v>
      </c>
      <c r="O3285">
        <v>-12069815</v>
      </c>
    </row>
    <row r="3286" spans="1:15" x14ac:dyDescent="0.3">
      <c r="A3286" t="s">
        <v>4664</v>
      </c>
      <c r="B3286">
        <v>21</v>
      </c>
      <c r="C3286">
        <v>98</v>
      </c>
      <c r="D3286">
        <v>1953732</v>
      </c>
      <c r="E3286" t="s">
        <v>726</v>
      </c>
      <c r="F3286" t="s">
        <v>5612</v>
      </c>
      <c r="G3286" t="s">
        <v>6911</v>
      </c>
      <c r="H3286">
        <v>4996</v>
      </c>
      <c r="I3286">
        <v>62</v>
      </c>
      <c r="J3286" t="s">
        <v>29</v>
      </c>
      <c r="K3286" t="s">
        <v>30</v>
      </c>
      <c r="L3286">
        <v>15000000</v>
      </c>
      <c r="M3286">
        <v>1986</v>
      </c>
      <c r="N3286">
        <v>5.3</v>
      </c>
      <c r="O3286">
        <v>-13046268</v>
      </c>
    </row>
    <row r="3287" spans="1:15" x14ac:dyDescent="0.3">
      <c r="A3287" t="s">
        <v>4595</v>
      </c>
      <c r="B3287">
        <v>58</v>
      </c>
      <c r="C3287">
        <v>87</v>
      </c>
      <c r="D3287">
        <v>6563357</v>
      </c>
      <c r="E3287" t="s">
        <v>1929</v>
      </c>
      <c r="F3287" t="s">
        <v>6912</v>
      </c>
      <c r="G3287" t="s">
        <v>6913</v>
      </c>
      <c r="H3287">
        <v>18571</v>
      </c>
      <c r="I3287">
        <v>120</v>
      </c>
      <c r="J3287" t="s">
        <v>29</v>
      </c>
      <c r="K3287" t="s">
        <v>30</v>
      </c>
      <c r="L3287">
        <v>20000000</v>
      </c>
      <c r="M3287">
        <v>2008</v>
      </c>
      <c r="N3287">
        <v>5.3</v>
      </c>
      <c r="O3287">
        <v>-13436643</v>
      </c>
    </row>
    <row r="3288" spans="1:15" x14ac:dyDescent="0.3">
      <c r="A3288" t="s">
        <v>4423</v>
      </c>
      <c r="B3288">
        <v>127</v>
      </c>
      <c r="C3288">
        <v>91</v>
      </c>
      <c r="D3288">
        <v>26404753</v>
      </c>
      <c r="E3288" t="s">
        <v>1990</v>
      </c>
      <c r="F3288" t="s">
        <v>5900</v>
      </c>
      <c r="G3288" t="s">
        <v>6914</v>
      </c>
      <c r="H3288">
        <v>34203</v>
      </c>
      <c r="I3288">
        <v>169</v>
      </c>
      <c r="J3288" t="s">
        <v>29</v>
      </c>
      <c r="K3288" t="s">
        <v>30</v>
      </c>
      <c r="L3288">
        <v>40000000</v>
      </c>
      <c r="M3288">
        <v>2012</v>
      </c>
      <c r="N3288">
        <v>5.3</v>
      </c>
      <c r="O3288">
        <v>-13595247</v>
      </c>
    </row>
    <row r="3289" spans="1:15" x14ac:dyDescent="0.3">
      <c r="A3289" t="s">
        <v>392</v>
      </c>
      <c r="B3289">
        <v>185</v>
      </c>
      <c r="C3289">
        <v>111</v>
      </c>
      <c r="D3289">
        <v>48430355</v>
      </c>
      <c r="E3289" t="s">
        <v>73</v>
      </c>
      <c r="F3289" t="s">
        <v>2300</v>
      </c>
      <c r="G3289" t="s">
        <v>6915</v>
      </c>
      <c r="H3289">
        <v>43709</v>
      </c>
      <c r="I3289">
        <v>141</v>
      </c>
      <c r="J3289" t="s">
        <v>29</v>
      </c>
      <c r="K3289" t="s">
        <v>30</v>
      </c>
      <c r="L3289">
        <v>70000000</v>
      </c>
      <c r="M3289">
        <v>2011</v>
      </c>
      <c r="N3289">
        <v>5.3</v>
      </c>
      <c r="O3289">
        <v>-21569645</v>
      </c>
    </row>
    <row r="3290" spans="1:15" x14ac:dyDescent="0.3">
      <c r="A3290" t="s">
        <v>4647</v>
      </c>
      <c r="B3290">
        <v>107</v>
      </c>
      <c r="C3290">
        <v>109</v>
      </c>
      <c r="D3290">
        <v>10654581</v>
      </c>
      <c r="E3290" t="s">
        <v>600</v>
      </c>
      <c r="F3290" t="s">
        <v>482</v>
      </c>
      <c r="G3290" t="s">
        <v>6916</v>
      </c>
      <c r="H3290">
        <v>45497</v>
      </c>
      <c r="I3290">
        <v>260</v>
      </c>
      <c r="J3290" t="s">
        <v>29</v>
      </c>
      <c r="K3290" t="s">
        <v>30</v>
      </c>
      <c r="L3290">
        <v>34000000</v>
      </c>
      <c r="M3290">
        <v>1999</v>
      </c>
      <c r="N3290">
        <v>5.3</v>
      </c>
      <c r="O3290">
        <v>-23345419</v>
      </c>
    </row>
    <row r="3291" spans="1:15" x14ac:dyDescent="0.3">
      <c r="A3291" t="s">
        <v>4647</v>
      </c>
      <c r="B3291">
        <v>107</v>
      </c>
      <c r="C3291">
        <v>109</v>
      </c>
      <c r="D3291">
        <v>10654581</v>
      </c>
      <c r="E3291" t="s">
        <v>600</v>
      </c>
      <c r="F3291" t="s">
        <v>482</v>
      </c>
      <c r="G3291" t="s">
        <v>6916</v>
      </c>
      <c r="H3291">
        <v>45500</v>
      </c>
      <c r="I3291">
        <v>260</v>
      </c>
      <c r="J3291" t="s">
        <v>29</v>
      </c>
      <c r="K3291" t="s">
        <v>30</v>
      </c>
      <c r="L3291">
        <v>34000000</v>
      </c>
      <c r="M3291">
        <v>1999</v>
      </c>
      <c r="N3291">
        <v>5.3</v>
      </c>
      <c r="O3291">
        <v>-23345419</v>
      </c>
    </row>
    <row r="3292" spans="1:15" x14ac:dyDescent="0.3">
      <c r="A3292" t="s">
        <v>3910</v>
      </c>
      <c r="B3292">
        <v>45</v>
      </c>
      <c r="C3292">
        <v>88</v>
      </c>
      <c r="D3292">
        <v>20218</v>
      </c>
      <c r="E3292" t="s">
        <v>1562</v>
      </c>
      <c r="F3292" t="s">
        <v>4063</v>
      </c>
      <c r="G3292" t="s">
        <v>6917</v>
      </c>
      <c r="H3292">
        <v>5431</v>
      </c>
      <c r="I3292">
        <v>50</v>
      </c>
      <c r="J3292" t="s">
        <v>29</v>
      </c>
      <c r="K3292" t="s">
        <v>30</v>
      </c>
      <c r="L3292">
        <v>24000000</v>
      </c>
      <c r="M3292">
        <v>2001</v>
      </c>
      <c r="N3292">
        <v>5.3</v>
      </c>
      <c r="O3292">
        <v>-23979782</v>
      </c>
    </row>
    <row r="3293" spans="1:15" x14ac:dyDescent="0.3">
      <c r="A3293" t="s">
        <v>4702</v>
      </c>
      <c r="B3293">
        <v>39</v>
      </c>
      <c r="C3293">
        <v>91</v>
      </c>
      <c r="D3293">
        <v>20400913</v>
      </c>
      <c r="E3293" t="s">
        <v>3713</v>
      </c>
      <c r="F3293" t="s">
        <v>4253</v>
      </c>
      <c r="G3293" t="s">
        <v>6918</v>
      </c>
      <c r="H3293">
        <v>15455</v>
      </c>
      <c r="I3293">
        <v>80</v>
      </c>
      <c r="J3293" t="s">
        <v>29</v>
      </c>
      <c r="K3293" t="s">
        <v>30</v>
      </c>
      <c r="L3293">
        <v>45000000</v>
      </c>
      <c r="M3293">
        <v>1996</v>
      </c>
      <c r="N3293">
        <v>5.3</v>
      </c>
      <c r="O3293">
        <v>-24599087</v>
      </c>
    </row>
    <row r="3294" spans="1:15" x14ac:dyDescent="0.3">
      <c r="A3294" t="s">
        <v>4086</v>
      </c>
      <c r="B3294">
        <v>412</v>
      </c>
      <c r="C3294">
        <v>101</v>
      </c>
      <c r="D3294">
        <v>67344392</v>
      </c>
      <c r="E3294" t="s">
        <v>175</v>
      </c>
      <c r="F3294" t="s">
        <v>55</v>
      </c>
      <c r="G3294" t="s">
        <v>6919</v>
      </c>
      <c r="H3294">
        <v>165618</v>
      </c>
      <c r="I3294">
        <v>503</v>
      </c>
      <c r="J3294" t="s">
        <v>29</v>
      </c>
      <c r="K3294" t="s">
        <v>30</v>
      </c>
      <c r="L3294">
        <v>92000000</v>
      </c>
      <c r="M3294">
        <v>2013</v>
      </c>
      <c r="N3294">
        <v>5.3</v>
      </c>
      <c r="O3294">
        <v>-24655608</v>
      </c>
    </row>
    <row r="3295" spans="1:15" x14ac:dyDescent="0.3">
      <c r="A3295" t="s">
        <v>686</v>
      </c>
      <c r="B3295">
        <v>15</v>
      </c>
      <c r="C3295">
        <v>110</v>
      </c>
      <c r="D3295">
        <v>4357000</v>
      </c>
      <c r="E3295" t="s">
        <v>4122</v>
      </c>
      <c r="F3295" t="s">
        <v>1550</v>
      </c>
      <c r="G3295" t="s">
        <v>6920</v>
      </c>
      <c r="H3295">
        <v>5176</v>
      </c>
      <c r="I3295">
        <v>30</v>
      </c>
      <c r="J3295" t="s">
        <v>29</v>
      </c>
      <c r="K3295" t="s">
        <v>30</v>
      </c>
      <c r="L3295">
        <v>30000000</v>
      </c>
      <c r="M3295">
        <v>1996</v>
      </c>
      <c r="N3295">
        <v>5.3</v>
      </c>
      <c r="O3295">
        <v>-25643000</v>
      </c>
    </row>
    <row r="3296" spans="1:15" x14ac:dyDescent="0.3">
      <c r="A3296" t="s">
        <v>4961</v>
      </c>
      <c r="B3296">
        <v>63</v>
      </c>
      <c r="C3296">
        <v>95</v>
      </c>
      <c r="D3296">
        <v>2954405</v>
      </c>
      <c r="E3296" t="s">
        <v>6873</v>
      </c>
      <c r="F3296" t="s">
        <v>5571</v>
      </c>
      <c r="G3296" t="s">
        <v>6921</v>
      </c>
      <c r="H3296">
        <v>1977</v>
      </c>
      <c r="I3296">
        <v>64</v>
      </c>
      <c r="J3296" t="s">
        <v>29</v>
      </c>
      <c r="K3296" t="s">
        <v>30</v>
      </c>
      <c r="L3296">
        <v>36000000</v>
      </c>
      <c r="M3296">
        <v>2000</v>
      </c>
      <c r="N3296">
        <v>5.3</v>
      </c>
      <c r="O3296">
        <v>-33045595</v>
      </c>
    </row>
    <row r="3297" spans="1:15" x14ac:dyDescent="0.3">
      <c r="A3297" t="s">
        <v>4645</v>
      </c>
      <c r="B3297">
        <v>76</v>
      </c>
      <c r="C3297">
        <v>110</v>
      </c>
      <c r="D3297">
        <v>5881504</v>
      </c>
      <c r="E3297" t="s">
        <v>3894</v>
      </c>
      <c r="F3297" t="s">
        <v>2685</v>
      </c>
      <c r="G3297" t="s">
        <v>6922</v>
      </c>
      <c r="H3297">
        <v>5917</v>
      </c>
      <c r="I3297">
        <v>50</v>
      </c>
      <c r="J3297" t="s">
        <v>29</v>
      </c>
      <c r="K3297" t="s">
        <v>30</v>
      </c>
      <c r="L3297">
        <v>39000000</v>
      </c>
      <c r="M3297">
        <v>2004</v>
      </c>
      <c r="N3297">
        <v>5.3</v>
      </c>
      <c r="O3297">
        <v>-33118496</v>
      </c>
    </row>
    <row r="3298" spans="1:15" x14ac:dyDescent="0.3">
      <c r="A3298" t="s">
        <v>4263</v>
      </c>
      <c r="B3298">
        <v>87</v>
      </c>
      <c r="C3298">
        <v>90</v>
      </c>
      <c r="D3298">
        <v>39442871</v>
      </c>
      <c r="E3298" t="s">
        <v>1699</v>
      </c>
      <c r="F3298" t="s">
        <v>1823</v>
      </c>
      <c r="G3298" t="s">
        <v>6923</v>
      </c>
      <c r="H3298">
        <v>80639</v>
      </c>
      <c r="I3298">
        <v>237</v>
      </c>
      <c r="J3298" t="s">
        <v>29</v>
      </c>
      <c r="K3298" t="s">
        <v>30</v>
      </c>
      <c r="L3298">
        <v>80000000</v>
      </c>
      <c r="M3298">
        <v>2000</v>
      </c>
      <c r="N3298">
        <v>5.3</v>
      </c>
      <c r="O3298">
        <v>-40557129</v>
      </c>
    </row>
    <row r="3299" spans="1:15" x14ac:dyDescent="0.3">
      <c r="A3299" t="s">
        <v>4044</v>
      </c>
      <c r="B3299">
        <v>132</v>
      </c>
      <c r="C3299">
        <v>116</v>
      </c>
      <c r="D3299">
        <v>30013346</v>
      </c>
      <c r="E3299" t="s">
        <v>1562</v>
      </c>
      <c r="F3299" t="s">
        <v>79</v>
      </c>
      <c r="G3299" t="s">
        <v>6924</v>
      </c>
      <c r="H3299">
        <v>31293</v>
      </c>
      <c r="I3299">
        <v>254</v>
      </c>
      <c r="J3299" t="s">
        <v>29</v>
      </c>
      <c r="K3299" t="s">
        <v>30</v>
      </c>
      <c r="L3299">
        <v>75000000</v>
      </c>
      <c r="M3299">
        <v>2003</v>
      </c>
      <c r="N3299">
        <v>5.3</v>
      </c>
      <c r="O3299">
        <v>-44986654</v>
      </c>
    </row>
    <row r="3300" spans="1:15" x14ac:dyDescent="0.3">
      <c r="A3300" t="s">
        <v>4641</v>
      </c>
      <c r="B3300">
        <v>163</v>
      </c>
      <c r="C3300">
        <v>114</v>
      </c>
      <c r="D3300">
        <v>28772222</v>
      </c>
      <c r="E3300" t="s">
        <v>6925</v>
      </c>
      <c r="F3300" t="s">
        <v>2042</v>
      </c>
      <c r="G3300" t="s">
        <v>6926</v>
      </c>
      <c r="H3300">
        <v>33953</v>
      </c>
      <c r="I3300">
        <v>163</v>
      </c>
      <c r="J3300" t="s">
        <v>29</v>
      </c>
      <c r="K3300" t="s">
        <v>30</v>
      </c>
      <c r="L3300">
        <v>105000000</v>
      </c>
      <c r="M3300">
        <v>2015</v>
      </c>
      <c r="N3300">
        <v>5.3</v>
      </c>
      <c r="O3300">
        <v>-76227778</v>
      </c>
    </row>
    <row r="3301" spans="1:15" x14ac:dyDescent="0.3">
      <c r="A3301" t="s">
        <v>4641</v>
      </c>
      <c r="B3301">
        <v>163</v>
      </c>
      <c r="C3301">
        <v>114</v>
      </c>
      <c r="D3301">
        <v>28772222</v>
      </c>
      <c r="E3301" t="s">
        <v>6925</v>
      </c>
      <c r="F3301" t="s">
        <v>2042</v>
      </c>
      <c r="G3301" t="s">
        <v>6926</v>
      </c>
      <c r="H3301">
        <v>33958</v>
      </c>
      <c r="I3301">
        <v>163</v>
      </c>
      <c r="J3301" t="s">
        <v>29</v>
      </c>
      <c r="K3301" t="s">
        <v>30</v>
      </c>
      <c r="L3301">
        <v>105000000</v>
      </c>
      <c r="M3301">
        <v>2015</v>
      </c>
      <c r="N3301">
        <v>5.3</v>
      </c>
      <c r="O3301">
        <v>-76227778</v>
      </c>
    </row>
    <row r="3302" spans="1:15" x14ac:dyDescent="0.3">
      <c r="A3302" t="s">
        <v>1192</v>
      </c>
      <c r="B3302">
        <v>168</v>
      </c>
      <c r="C3302">
        <v>121</v>
      </c>
      <c r="D3302">
        <v>30212620</v>
      </c>
      <c r="E3302" t="s">
        <v>699</v>
      </c>
      <c r="F3302" t="s">
        <v>6927</v>
      </c>
      <c r="G3302" t="s">
        <v>6928</v>
      </c>
      <c r="H3302">
        <v>35066</v>
      </c>
      <c r="I3302">
        <v>196</v>
      </c>
      <c r="J3302" t="s">
        <v>29</v>
      </c>
      <c r="K3302" t="s">
        <v>30</v>
      </c>
      <c r="L3302">
        <v>120000000</v>
      </c>
      <c r="M3302">
        <v>2010</v>
      </c>
      <c r="N3302">
        <v>5.3</v>
      </c>
      <c r="O3302">
        <v>-89787380</v>
      </c>
    </row>
    <row r="3303" spans="1:15" x14ac:dyDescent="0.3">
      <c r="A3303" t="s">
        <v>4428</v>
      </c>
      <c r="B3303">
        <v>131</v>
      </c>
      <c r="C3303">
        <v>92</v>
      </c>
      <c r="D3303">
        <v>217326336</v>
      </c>
      <c r="E3303" t="s">
        <v>6929</v>
      </c>
      <c r="F3303" t="s">
        <v>6930</v>
      </c>
      <c r="G3303" t="s">
        <v>6931</v>
      </c>
      <c r="H3303">
        <v>57276</v>
      </c>
      <c r="I3303">
        <v>146</v>
      </c>
      <c r="J3303" t="s">
        <v>29</v>
      </c>
      <c r="K3303" t="s">
        <v>30</v>
      </c>
      <c r="L3303">
        <v>60000000</v>
      </c>
      <c r="M3303">
        <v>2007</v>
      </c>
      <c r="N3303">
        <v>5.2</v>
      </c>
      <c r="O3303">
        <v>157326336</v>
      </c>
    </row>
    <row r="3304" spans="1:15" x14ac:dyDescent="0.3">
      <c r="A3304" t="s">
        <v>2993</v>
      </c>
      <c r="B3304">
        <v>350</v>
      </c>
      <c r="C3304">
        <v>122</v>
      </c>
      <c r="D3304">
        <v>191449475</v>
      </c>
      <c r="E3304" t="s">
        <v>1066</v>
      </c>
      <c r="F3304" t="s">
        <v>430</v>
      </c>
      <c r="G3304" t="s">
        <v>6932</v>
      </c>
      <c r="H3304">
        <v>348007</v>
      </c>
      <c r="I3304">
        <v>1535</v>
      </c>
      <c r="J3304" t="s">
        <v>29</v>
      </c>
      <c r="K3304" t="s">
        <v>30</v>
      </c>
      <c r="L3304">
        <v>37000000</v>
      </c>
      <c r="M3304">
        <v>2008</v>
      </c>
      <c r="N3304">
        <v>5.2</v>
      </c>
      <c r="O3304">
        <v>154449475</v>
      </c>
    </row>
    <row r="3305" spans="1:15" x14ac:dyDescent="0.3">
      <c r="A3305" t="s">
        <v>2993</v>
      </c>
      <c r="B3305">
        <v>350</v>
      </c>
      <c r="C3305">
        <v>122</v>
      </c>
      <c r="D3305">
        <v>191449475</v>
      </c>
      <c r="E3305" t="s">
        <v>1066</v>
      </c>
      <c r="F3305" t="s">
        <v>430</v>
      </c>
      <c r="G3305" t="s">
        <v>6932</v>
      </c>
      <c r="H3305">
        <v>348010</v>
      </c>
      <c r="I3305">
        <v>1535</v>
      </c>
      <c r="J3305" t="s">
        <v>29</v>
      </c>
      <c r="K3305" t="s">
        <v>30</v>
      </c>
      <c r="L3305">
        <v>37000000</v>
      </c>
      <c r="M3305">
        <v>2008</v>
      </c>
      <c r="N3305">
        <v>5.2</v>
      </c>
      <c r="O3305">
        <v>154449475</v>
      </c>
    </row>
    <row r="3306" spans="1:15" x14ac:dyDescent="0.3">
      <c r="A3306" t="s">
        <v>4072</v>
      </c>
      <c r="B3306">
        <v>86</v>
      </c>
      <c r="C3306">
        <v>109</v>
      </c>
      <c r="D3306">
        <v>61356221</v>
      </c>
      <c r="E3306" t="s">
        <v>875</v>
      </c>
      <c r="F3306" t="s">
        <v>4399</v>
      </c>
      <c r="G3306" t="s">
        <v>6933</v>
      </c>
      <c r="H3306">
        <v>19505</v>
      </c>
      <c r="I3306">
        <v>162</v>
      </c>
      <c r="J3306" t="s">
        <v>29</v>
      </c>
      <c r="K3306" t="s">
        <v>30</v>
      </c>
      <c r="L3306">
        <v>14000000</v>
      </c>
      <c r="M3306">
        <v>2007</v>
      </c>
      <c r="N3306">
        <v>5.2</v>
      </c>
      <c r="O3306">
        <v>47356221</v>
      </c>
    </row>
    <row r="3307" spans="1:15" x14ac:dyDescent="0.3">
      <c r="A3307" t="s">
        <v>5179</v>
      </c>
      <c r="B3307">
        <v>105</v>
      </c>
      <c r="C3307">
        <v>87</v>
      </c>
      <c r="D3307">
        <v>93375151</v>
      </c>
      <c r="E3307" t="s">
        <v>6934</v>
      </c>
      <c r="F3307" t="s">
        <v>6935</v>
      </c>
      <c r="G3307" t="s">
        <v>6936</v>
      </c>
      <c r="H3307">
        <v>46031</v>
      </c>
      <c r="I3307">
        <v>235</v>
      </c>
      <c r="J3307" t="s">
        <v>29</v>
      </c>
      <c r="K3307" t="s">
        <v>30</v>
      </c>
      <c r="L3307">
        <v>60000000</v>
      </c>
      <c r="M3307">
        <v>2001</v>
      </c>
      <c r="N3307">
        <v>5.2</v>
      </c>
      <c r="O3307">
        <v>33375151</v>
      </c>
    </row>
    <row r="3308" spans="1:15" x14ac:dyDescent="0.3">
      <c r="A3308" t="s">
        <v>4439</v>
      </c>
      <c r="B3308">
        <v>221</v>
      </c>
      <c r="C3308">
        <v>82</v>
      </c>
      <c r="D3308">
        <v>66466372</v>
      </c>
      <c r="E3308" t="s">
        <v>626</v>
      </c>
      <c r="F3308" t="s">
        <v>6937</v>
      </c>
      <c r="G3308" t="s">
        <v>6938</v>
      </c>
      <c r="H3308">
        <v>75345</v>
      </c>
      <c r="I3308">
        <v>290</v>
      </c>
      <c r="J3308" t="s">
        <v>29</v>
      </c>
      <c r="K3308" t="s">
        <v>30</v>
      </c>
      <c r="L3308">
        <v>40000000</v>
      </c>
      <c r="M3308">
        <v>2009</v>
      </c>
      <c r="N3308">
        <v>5.2</v>
      </c>
      <c r="O3308">
        <v>26466372</v>
      </c>
    </row>
    <row r="3309" spans="1:15" x14ac:dyDescent="0.3">
      <c r="A3309" t="s">
        <v>4816</v>
      </c>
      <c r="B3309">
        <v>127</v>
      </c>
      <c r="C3309">
        <v>83</v>
      </c>
      <c r="D3309">
        <v>71277420</v>
      </c>
      <c r="E3309" t="s">
        <v>676</v>
      </c>
      <c r="F3309" t="s">
        <v>3904</v>
      </c>
      <c r="G3309" t="s">
        <v>6939</v>
      </c>
      <c r="H3309">
        <v>119590</v>
      </c>
      <c r="I3309">
        <v>548</v>
      </c>
      <c r="J3309" t="s">
        <v>29</v>
      </c>
      <c r="K3309" t="s">
        <v>30</v>
      </c>
      <c r="L3309">
        <v>45000000</v>
      </c>
      <c r="M3309">
        <v>2001</v>
      </c>
      <c r="N3309">
        <v>5.2</v>
      </c>
      <c r="O3309">
        <v>26277420</v>
      </c>
    </row>
    <row r="3310" spans="1:15" x14ac:dyDescent="0.3">
      <c r="A3310" t="s">
        <v>1948</v>
      </c>
      <c r="B3310">
        <v>108</v>
      </c>
      <c r="C3310">
        <v>103</v>
      </c>
      <c r="D3310">
        <v>60400856</v>
      </c>
      <c r="E3310" t="s">
        <v>289</v>
      </c>
      <c r="F3310" t="s">
        <v>145</v>
      </c>
      <c r="G3310" t="s">
        <v>6940</v>
      </c>
      <c r="H3310">
        <v>61317</v>
      </c>
      <c r="I3310">
        <v>229</v>
      </c>
      <c r="J3310" t="s">
        <v>29</v>
      </c>
      <c r="K3310" t="s">
        <v>227</v>
      </c>
      <c r="L3310">
        <v>35000000</v>
      </c>
      <c r="M3310">
        <v>2001</v>
      </c>
      <c r="N3310">
        <v>5.2</v>
      </c>
      <c r="O3310">
        <v>25400856</v>
      </c>
    </row>
    <row r="3311" spans="1:15" x14ac:dyDescent="0.3">
      <c r="A3311" t="s">
        <v>4807</v>
      </c>
      <c r="B3311">
        <v>152</v>
      </c>
      <c r="C3311">
        <v>83</v>
      </c>
      <c r="D3311">
        <v>25799043</v>
      </c>
      <c r="E3311" t="s">
        <v>2263</v>
      </c>
      <c r="F3311" t="s">
        <v>2077</v>
      </c>
      <c r="G3311" t="s">
        <v>6941</v>
      </c>
      <c r="H3311">
        <v>28513</v>
      </c>
      <c r="I3311">
        <v>126</v>
      </c>
      <c r="J3311" t="s">
        <v>29</v>
      </c>
      <c r="K3311" t="s">
        <v>30</v>
      </c>
      <c r="L3311">
        <v>3300000</v>
      </c>
      <c r="M3311">
        <v>2015</v>
      </c>
      <c r="N3311">
        <v>5.2</v>
      </c>
      <c r="O3311">
        <v>22499043</v>
      </c>
    </row>
    <row r="3312" spans="1:15" x14ac:dyDescent="0.3">
      <c r="A3312" t="s">
        <v>2754</v>
      </c>
      <c r="B3312">
        <v>176</v>
      </c>
      <c r="C3312">
        <v>118</v>
      </c>
      <c r="D3312">
        <v>85911262</v>
      </c>
      <c r="E3312" t="s">
        <v>6942</v>
      </c>
      <c r="F3312" t="s">
        <v>537</v>
      </c>
      <c r="G3312" t="s">
        <v>6943</v>
      </c>
      <c r="H3312">
        <v>24735</v>
      </c>
      <c r="I3312">
        <v>213</v>
      </c>
      <c r="J3312" t="s">
        <v>29</v>
      </c>
      <c r="K3312" t="s">
        <v>30</v>
      </c>
      <c r="L3312">
        <v>65000000</v>
      </c>
      <c r="M3312">
        <v>2014</v>
      </c>
      <c r="N3312">
        <v>5.2</v>
      </c>
      <c r="O3312">
        <v>20911262</v>
      </c>
    </row>
    <row r="3313" spans="1:15" x14ac:dyDescent="0.3">
      <c r="A3313" t="s">
        <v>4797</v>
      </c>
      <c r="B3313">
        <v>135</v>
      </c>
      <c r="C3313">
        <v>90</v>
      </c>
      <c r="D3313">
        <v>25926543</v>
      </c>
      <c r="E3313" t="s">
        <v>211</v>
      </c>
      <c r="F3313" t="s">
        <v>6944</v>
      </c>
      <c r="G3313" t="s">
        <v>6945</v>
      </c>
      <c r="H3313">
        <v>26609</v>
      </c>
      <c r="I3313">
        <v>148</v>
      </c>
      <c r="J3313" t="s">
        <v>29</v>
      </c>
      <c r="K3313" t="s">
        <v>30</v>
      </c>
      <c r="L3313">
        <v>8000000</v>
      </c>
      <c r="M3313">
        <v>2008</v>
      </c>
      <c r="N3313">
        <v>5.2</v>
      </c>
      <c r="O3313">
        <v>17926543</v>
      </c>
    </row>
    <row r="3314" spans="1:15" x14ac:dyDescent="0.3">
      <c r="A3314" t="s">
        <v>4789</v>
      </c>
      <c r="B3314">
        <v>189</v>
      </c>
      <c r="C3314">
        <v>97</v>
      </c>
      <c r="D3314">
        <v>27736779</v>
      </c>
      <c r="E3314" t="s">
        <v>211</v>
      </c>
      <c r="F3314" t="s">
        <v>6946</v>
      </c>
      <c r="G3314" t="s">
        <v>6947</v>
      </c>
      <c r="H3314">
        <v>25210</v>
      </c>
      <c r="I3314">
        <v>126</v>
      </c>
      <c r="J3314" t="s">
        <v>29</v>
      </c>
      <c r="K3314" t="s">
        <v>30</v>
      </c>
      <c r="L3314">
        <v>10000000</v>
      </c>
      <c r="M3314">
        <v>2015</v>
      </c>
      <c r="N3314">
        <v>5.2</v>
      </c>
      <c r="O3314">
        <v>17736779</v>
      </c>
    </row>
    <row r="3315" spans="1:15" x14ac:dyDescent="0.3">
      <c r="A3315" t="s">
        <v>4786</v>
      </c>
      <c r="B3315">
        <v>70</v>
      </c>
      <c r="C3315">
        <v>98</v>
      </c>
      <c r="D3315">
        <v>54967359</v>
      </c>
      <c r="E3315" t="s">
        <v>2811</v>
      </c>
      <c r="F3315" t="s">
        <v>6469</v>
      </c>
      <c r="G3315" t="s">
        <v>6948</v>
      </c>
      <c r="H3315">
        <v>52805</v>
      </c>
      <c r="I3315">
        <v>209</v>
      </c>
      <c r="J3315" t="s">
        <v>29</v>
      </c>
      <c r="K3315" t="s">
        <v>30</v>
      </c>
      <c r="L3315">
        <v>40000000</v>
      </c>
      <c r="M3315">
        <v>1997</v>
      </c>
      <c r="N3315">
        <v>5.2</v>
      </c>
      <c r="O3315">
        <v>14967359</v>
      </c>
    </row>
    <row r="3316" spans="1:15" x14ac:dyDescent="0.3">
      <c r="A3316" t="s">
        <v>4805</v>
      </c>
      <c r="B3316">
        <v>38</v>
      </c>
      <c r="C3316">
        <v>85</v>
      </c>
      <c r="D3316">
        <v>39880476</v>
      </c>
      <c r="E3316" t="s">
        <v>296</v>
      </c>
      <c r="F3316" t="s">
        <v>2554</v>
      </c>
      <c r="G3316" t="s">
        <v>6949</v>
      </c>
      <c r="H3316">
        <v>12218</v>
      </c>
      <c r="I3316">
        <v>33</v>
      </c>
      <c r="J3316" t="s">
        <v>29</v>
      </c>
      <c r="K3316" t="s">
        <v>30</v>
      </c>
      <c r="L3316">
        <v>25000000</v>
      </c>
      <c r="M3316">
        <v>2002</v>
      </c>
      <c r="N3316">
        <v>5.2</v>
      </c>
      <c r="O3316">
        <v>14880476</v>
      </c>
    </row>
    <row r="3317" spans="1:15" x14ac:dyDescent="0.3">
      <c r="A3317" t="s">
        <v>4531</v>
      </c>
      <c r="B3317">
        <v>226</v>
      </c>
      <c r="C3317">
        <v>100</v>
      </c>
      <c r="D3317">
        <v>40168080</v>
      </c>
      <c r="E3317" t="s">
        <v>5296</v>
      </c>
      <c r="F3317" t="s">
        <v>902</v>
      </c>
      <c r="G3317" t="s">
        <v>6950</v>
      </c>
      <c r="H3317">
        <v>80870</v>
      </c>
      <c r="I3317">
        <v>315</v>
      </c>
      <c r="J3317" t="s">
        <v>29</v>
      </c>
      <c r="K3317" t="s">
        <v>30</v>
      </c>
      <c r="L3317">
        <v>26000000</v>
      </c>
      <c r="M3317">
        <v>2010</v>
      </c>
      <c r="N3317">
        <v>5.2</v>
      </c>
      <c r="O3317">
        <v>14168080</v>
      </c>
    </row>
    <row r="3318" spans="1:15" x14ac:dyDescent="0.3">
      <c r="A3318" t="s">
        <v>4526</v>
      </c>
      <c r="B3318">
        <v>105</v>
      </c>
      <c r="C3318">
        <v>99</v>
      </c>
      <c r="D3318">
        <v>73701902</v>
      </c>
      <c r="E3318" t="s">
        <v>1669</v>
      </c>
      <c r="F3318" t="s">
        <v>841</v>
      </c>
      <c r="G3318" t="s">
        <v>6951</v>
      </c>
      <c r="H3318">
        <v>27548</v>
      </c>
      <c r="I3318">
        <v>209</v>
      </c>
      <c r="J3318" t="s">
        <v>29</v>
      </c>
      <c r="K3318" t="s">
        <v>30</v>
      </c>
      <c r="L3318">
        <v>60000000</v>
      </c>
      <c r="M3318">
        <v>2004</v>
      </c>
      <c r="N3318">
        <v>5.2</v>
      </c>
      <c r="O3318">
        <v>13701902</v>
      </c>
    </row>
    <row r="3319" spans="1:15" x14ac:dyDescent="0.3">
      <c r="A3319" t="s">
        <v>4418</v>
      </c>
      <c r="B3319">
        <v>35</v>
      </c>
      <c r="C3319">
        <v>96</v>
      </c>
      <c r="D3319">
        <v>20257000</v>
      </c>
      <c r="E3319" t="s">
        <v>1562</v>
      </c>
      <c r="F3319" t="s">
        <v>2790</v>
      </c>
      <c r="G3319" t="s">
        <v>6952</v>
      </c>
      <c r="H3319">
        <v>7569</v>
      </c>
      <c r="I3319">
        <v>65</v>
      </c>
      <c r="J3319" t="s">
        <v>29</v>
      </c>
      <c r="K3319" t="s">
        <v>30</v>
      </c>
      <c r="L3319">
        <v>7000000</v>
      </c>
      <c r="M3319">
        <v>1988</v>
      </c>
      <c r="N3319">
        <v>5.2</v>
      </c>
      <c r="O3319">
        <v>13257000</v>
      </c>
    </row>
    <row r="3320" spans="1:15" x14ac:dyDescent="0.3">
      <c r="A3320" t="s">
        <v>4493</v>
      </c>
      <c r="B3320">
        <v>53</v>
      </c>
      <c r="C3320">
        <v>90</v>
      </c>
      <c r="D3320">
        <v>92969824</v>
      </c>
      <c r="E3320" t="s">
        <v>6953</v>
      </c>
      <c r="F3320" t="s">
        <v>313</v>
      </c>
      <c r="G3320" t="s">
        <v>6954</v>
      </c>
      <c r="H3320">
        <v>63625</v>
      </c>
      <c r="I3320">
        <v>64</v>
      </c>
      <c r="J3320" t="s">
        <v>29</v>
      </c>
      <c r="K3320" t="s">
        <v>30</v>
      </c>
      <c r="L3320">
        <v>80000000</v>
      </c>
      <c r="M3320">
        <v>1997</v>
      </c>
      <c r="N3320">
        <v>5.2</v>
      </c>
      <c r="O3320">
        <v>12969824</v>
      </c>
    </row>
    <row r="3321" spans="1:15" x14ac:dyDescent="0.3">
      <c r="A3321" t="s">
        <v>4802</v>
      </c>
      <c r="B3321">
        <v>228</v>
      </c>
      <c r="C3321">
        <v>86</v>
      </c>
      <c r="D3321">
        <v>17683670</v>
      </c>
      <c r="E3321" t="s">
        <v>2651</v>
      </c>
      <c r="F3321" t="s">
        <v>6955</v>
      </c>
      <c r="G3321" t="s">
        <v>6956</v>
      </c>
      <c r="H3321">
        <v>47227</v>
      </c>
      <c r="I3321">
        <v>323</v>
      </c>
      <c r="J3321" t="s">
        <v>29</v>
      </c>
      <c r="K3321" t="s">
        <v>30</v>
      </c>
      <c r="L3321">
        <v>5000000</v>
      </c>
      <c r="M3321">
        <v>2011</v>
      </c>
      <c r="N3321">
        <v>5.2</v>
      </c>
      <c r="O3321">
        <v>12683670</v>
      </c>
    </row>
    <row r="3322" spans="1:15" x14ac:dyDescent="0.3">
      <c r="A3322" t="s">
        <v>4745</v>
      </c>
      <c r="B3322">
        <v>9</v>
      </c>
      <c r="C3322">
        <v>106</v>
      </c>
      <c r="D3322">
        <v>17382982</v>
      </c>
      <c r="E3322" t="s">
        <v>224</v>
      </c>
      <c r="F3322" t="s">
        <v>4822</v>
      </c>
      <c r="G3322" t="s">
        <v>6957</v>
      </c>
      <c r="H3322">
        <v>5975</v>
      </c>
      <c r="I3322">
        <v>33</v>
      </c>
      <c r="J3322" t="s">
        <v>174</v>
      </c>
      <c r="K3322" t="s">
        <v>30</v>
      </c>
      <c r="L3322">
        <v>5000000</v>
      </c>
      <c r="M3322">
        <v>2014</v>
      </c>
      <c r="N3322">
        <v>5.2</v>
      </c>
      <c r="O3322">
        <v>12382982</v>
      </c>
    </row>
    <row r="3323" spans="1:15" x14ac:dyDescent="0.3">
      <c r="A3323" t="s">
        <v>1468</v>
      </c>
      <c r="B3323">
        <v>69</v>
      </c>
      <c r="C3323">
        <v>94</v>
      </c>
      <c r="D3323">
        <v>36985501</v>
      </c>
      <c r="E3323" t="s">
        <v>6958</v>
      </c>
      <c r="F3323" t="s">
        <v>249</v>
      </c>
      <c r="G3323" t="s">
        <v>6959</v>
      </c>
      <c r="H3323">
        <v>11212</v>
      </c>
      <c r="I3323">
        <v>94</v>
      </c>
      <c r="J3323" t="s">
        <v>29</v>
      </c>
      <c r="K3323" t="s">
        <v>30</v>
      </c>
      <c r="L3323">
        <v>26000000</v>
      </c>
      <c r="M3323">
        <v>2002</v>
      </c>
      <c r="N3323">
        <v>5.2</v>
      </c>
      <c r="O3323">
        <v>10985501</v>
      </c>
    </row>
    <row r="3324" spans="1:15" x14ac:dyDescent="0.3">
      <c r="A3324" t="s">
        <v>4791</v>
      </c>
      <c r="B3324">
        <v>137</v>
      </c>
      <c r="C3324">
        <v>96</v>
      </c>
      <c r="D3324">
        <v>11642254</v>
      </c>
      <c r="E3324" t="s">
        <v>840</v>
      </c>
      <c r="F3324" t="s">
        <v>2533</v>
      </c>
      <c r="G3324" t="s">
        <v>6960</v>
      </c>
      <c r="H3324">
        <v>22929</v>
      </c>
      <c r="I3324">
        <v>287</v>
      </c>
      <c r="J3324" t="s">
        <v>29</v>
      </c>
      <c r="K3324" t="s">
        <v>30</v>
      </c>
      <c r="L3324">
        <v>3000000</v>
      </c>
      <c r="M3324">
        <v>1989</v>
      </c>
      <c r="N3324">
        <v>5.2</v>
      </c>
      <c r="O3324">
        <v>8642254</v>
      </c>
    </row>
    <row r="3325" spans="1:15" x14ac:dyDescent="0.3">
      <c r="A3325" t="s">
        <v>3607</v>
      </c>
      <c r="B3325">
        <v>276</v>
      </c>
      <c r="C3325">
        <v>123</v>
      </c>
      <c r="D3325">
        <v>115802596</v>
      </c>
      <c r="E3325" t="s">
        <v>3139</v>
      </c>
      <c r="F3325" t="s">
        <v>1302</v>
      </c>
      <c r="G3325" t="s">
        <v>6961</v>
      </c>
      <c r="H3325">
        <v>182661</v>
      </c>
      <c r="I3325">
        <v>681</v>
      </c>
      <c r="J3325" t="s">
        <v>29</v>
      </c>
      <c r="K3325" t="s">
        <v>30</v>
      </c>
      <c r="L3325">
        <v>110000000</v>
      </c>
      <c r="M3325">
        <v>2007</v>
      </c>
      <c r="N3325">
        <v>5.2</v>
      </c>
      <c r="O3325">
        <v>5802596</v>
      </c>
    </row>
    <row r="3326" spans="1:15" x14ac:dyDescent="0.3">
      <c r="A3326" t="s">
        <v>3737</v>
      </c>
      <c r="B3326">
        <v>178</v>
      </c>
      <c r="C3326">
        <v>102</v>
      </c>
      <c r="D3326">
        <v>80360866</v>
      </c>
      <c r="E3326" t="s">
        <v>4368</v>
      </c>
      <c r="F3326" t="s">
        <v>544</v>
      </c>
      <c r="G3326" t="s">
        <v>6962</v>
      </c>
      <c r="H3326">
        <v>44662</v>
      </c>
      <c r="I3326">
        <v>127</v>
      </c>
      <c r="J3326" t="s">
        <v>29</v>
      </c>
      <c r="K3326" t="s">
        <v>30</v>
      </c>
      <c r="L3326">
        <v>80000000</v>
      </c>
      <c r="M3326">
        <v>2011</v>
      </c>
      <c r="N3326">
        <v>5.2</v>
      </c>
      <c r="O3326">
        <v>360866</v>
      </c>
    </row>
    <row r="3327" spans="1:15" x14ac:dyDescent="0.3">
      <c r="A3327" t="s">
        <v>4809</v>
      </c>
      <c r="B3327">
        <v>31</v>
      </c>
      <c r="C3327">
        <v>81</v>
      </c>
      <c r="D3327">
        <v>3293258</v>
      </c>
      <c r="E3327" t="s">
        <v>6963</v>
      </c>
      <c r="F3327" t="s">
        <v>6964</v>
      </c>
      <c r="G3327" t="s">
        <v>6965</v>
      </c>
      <c r="H3327">
        <v>11399</v>
      </c>
      <c r="I3327">
        <v>131</v>
      </c>
      <c r="J3327" t="s">
        <v>29</v>
      </c>
      <c r="K3327" t="s">
        <v>30</v>
      </c>
      <c r="L3327">
        <v>3000000</v>
      </c>
      <c r="M3327">
        <v>2001</v>
      </c>
      <c r="N3327">
        <v>5.2</v>
      </c>
      <c r="O3327">
        <v>293258</v>
      </c>
    </row>
    <row r="3328" spans="1:15" x14ac:dyDescent="0.3">
      <c r="A3328" t="s">
        <v>4783</v>
      </c>
      <c r="B3328">
        <v>114</v>
      </c>
      <c r="C3328">
        <v>99</v>
      </c>
      <c r="D3328">
        <v>18378</v>
      </c>
      <c r="E3328" t="s">
        <v>135</v>
      </c>
      <c r="F3328" t="s">
        <v>6147</v>
      </c>
      <c r="G3328" t="s">
        <v>6966</v>
      </c>
      <c r="H3328">
        <v>9376</v>
      </c>
      <c r="I3328">
        <v>74</v>
      </c>
      <c r="J3328" t="s">
        <v>29</v>
      </c>
      <c r="K3328" t="s">
        <v>200</v>
      </c>
      <c r="L3328">
        <v>900000</v>
      </c>
      <c r="M3328">
        <v>2008</v>
      </c>
      <c r="N3328">
        <v>5.2</v>
      </c>
      <c r="O3328">
        <v>-881622</v>
      </c>
    </row>
    <row r="3329" spans="1:15" x14ac:dyDescent="0.3">
      <c r="A3329" t="s">
        <v>4529</v>
      </c>
      <c r="B3329">
        <v>54</v>
      </c>
      <c r="C3329">
        <v>91</v>
      </c>
      <c r="D3329">
        <v>16702864</v>
      </c>
      <c r="E3329" t="s">
        <v>338</v>
      </c>
      <c r="F3329" t="s">
        <v>430</v>
      </c>
      <c r="G3329" t="s">
        <v>6967</v>
      </c>
      <c r="H3329">
        <v>8023</v>
      </c>
      <c r="I3329">
        <v>49</v>
      </c>
      <c r="J3329" t="s">
        <v>29</v>
      </c>
      <c r="K3329" t="s">
        <v>30</v>
      </c>
      <c r="L3329">
        <v>18000000</v>
      </c>
      <c r="M3329">
        <v>2004</v>
      </c>
      <c r="N3329">
        <v>5.2</v>
      </c>
      <c r="O3329">
        <v>-1297136</v>
      </c>
    </row>
    <row r="3330" spans="1:15" x14ac:dyDescent="0.3">
      <c r="A3330" t="s">
        <v>4269</v>
      </c>
      <c r="B3330">
        <v>19</v>
      </c>
      <c r="C3330">
        <v>95</v>
      </c>
      <c r="D3330">
        <v>38087756</v>
      </c>
      <c r="E3330" t="s">
        <v>1669</v>
      </c>
      <c r="F3330" t="s">
        <v>1670</v>
      </c>
      <c r="G3330" t="s">
        <v>6968</v>
      </c>
      <c r="H3330">
        <v>49612</v>
      </c>
      <c r="I3330">
        <v>39</v>
      </c>
      <c r="J3330" t="s">
        <v>29</v>
      </c>
      <c r="K3330" t="s">
        <v>30</v>
      </c>
      <c r="L3330">
        <v>40000000</v>
      </c>
      <c r="M3330">
        <v>1994</v>
      </c>
      <c r="N3330">
        <v>5.2</v>
      </c>
      <c r="O3330">
        <v>-1912244</v>
      </c>
    </row>
    <row r="3331" spans="1:15" x14ac:dyDescent="0.3">
      <c r="A3331" t="s">
        <v>4793</v>
      </c>
      <c r="B3331">
        <v>100</v>
      </c>
      <c r="C3331">
        <v>95</v>
      </c>
      <c r="D3331">
        <v>7563670</v>
      </c>
      <c r="E3331" t="s">
        <v>519</v>
      </c>
      <c r="F3331" t="s">
        <v>4471</v>
      </c>
      <c r="G3331" t="s">
        <v>6969</v>
      </c>
      <c r="H3331">
        <v>21268</v>
      </c>
      <c r="I3331">
        <v>53</v>
      </c>
      <c r="J3331" t="s">
        <v>29</v>
      </c>
      <c r="K3331" t="s">
        <v>30</v>
      </c>
      <c r="L3331">
        <v>10000000</v>
      </c>
      <c r="M3331">
        <v>2008</v>
      </c>
      <c r="N3331">
        <v>5.2</v>
      </c>
      <c r="O3331">
        <v>-2436330</v>
      </c>
    </row>
    <row r="3332" spans="1:15" x14ac:dyDescent="0.3">
      <c r="A3332" t="s">
        <v>4767</v>
      </c>
      <c r="B3332">
        <v>194</v>
      </c>
      <c r="C3332">
        <v>112</v>
      </c>
      <c r="D3332">
        <v>34912982</v>
      </c>
      <c r="E3332" t="s">
        <v>86</v>
      </c>
      <c r="F3332" t="s">
        <v>1879</v>
      </c>
      <c r="G3332" t="s">
        <v>6970</v>
      </c>
      <c r="H3332">
        <v>55617</v>
      </c>
      <c r="I3332">
        <v>266</v>
      </c>
      <c r="J3332" t="s">
        <v>29</v>
      </c>
      <c r="K3332" t="s">
        <v>30</v>
      </c>
      <c r="L3332">
        <v>38000000</v>
      </c>
      <c r="M3332">
        <v>2016</v>
      </c>
      <c r="N3332">
        <v>5.2</v>
      </c>
      <c r="O3332">
        <v>-3087018</v>
      </c>
    </row>
    <row r="3333" spans="1:15" x14ac:dyDescent="0.3">
      <c r="A3333" t="s">
        <v>4282</v>
      </c>
      <c r="B3333">
        <v>137</v>
      </c>
      <c r="C3333">
        <v>101</v>
      </c>
      <c r="D3333">
        <v>30307804</v>
      </c>
      <c r="E3333" t="s">
        <v>1474</v>
      </c>
      <c r="F3333" t="s">
        <v>6971</v>
      </c>
      <c r="G3333" t="s">
        <v>6972</v>
      </c>
      <c r="H3333">
        <v>43991</v>
      </c>
      <c r="I3333">
        <v>695</v>
      </c>
      <c r="J3333" t="s">
        <v>29</v>
      </c>
      <c r="K3333" t="s">
        <v>30</v>
      </c>
      <c r="L3333">
        <v>35000000</v>
      </c>
      <c r="M3333">
        <v>2002</v>
      </c>
      <c r="N3333">
        <v>5.2</v>
      </c>
      <c r="O3333">
        <v>-4692196</v>
      </c>
    </row>
    <row r="3334" spans="1:15" x14ac:dyDescent="0.3">
      <c r="A3334" t="s">
        <v>4631</v>
      </c>
      <c r="B3334">
        <v>167</v>
      </c>
      <c r="C3334">
        <v>91</v>
      </c>
      <c r="D3334">
        <v>20819129</v>
      </c>
      <c r="E3334" t="s">
        <v>2113</v>
      </c>
      <c r="F3334" t="s">
        <v>6973</v>
      </c>
      <c r="G3334" t="s">
        <v>6974</v>
      </c>
      <c r="H3334">
        <v>84209</v>
      </c>
      <c r="I3334">
        <v>201</v>
      </c>
      <c r="J3334" t="s">
        <v>29</v>
      </c>
      <c r="K3334" t="s">
        <v>30</v>
      </c>
      <c r="L3334">
        <v>26000000</v>
      </c>
      <c r="M3334">
        <v>2009</v>
      </c>
      <c r="N3334">
        <v>5.2</v>
      </c>
      <c r="O3334">
        <v>-5180871</v>
      </c>
    </row>
    <row r="3335" spans="1:15" x14ac:dyDescent="0.3">
      <c r="A3335" t="s">
        <v>4794</v>
      </c>
      <c r="B3335">
        <v>23</v>
      </c>
      <c r="C3335">
        <v>95</v>
      </c>
      <c r="D3335">
        <v>20047715</v>
      </c>
      <c r="E3335" t="s">
        <v>3756</v>
      </c>
      <c r="F3335" t="s">
        <v>4728</v>
      </c>
      <c r="G3335" t="s">
        <v>6975</v>
      </c>
      <c r="H3335">
        <v>8008</v>
      </c>
      <c r="I3335">
        <v>26</v>
      </c>
      <c r="J3335" t="s">
        <v>29</v>
      </c>
      <c r="K3335" t="s">
        <v>30</v>
      </c>
      <c r="L3335">
        <v>25530000</v>
      </c>
      <c r="M3335">
        <v>1996</v>
      </c>
      <c r="N3335">
        <v>5.2</v>
      </c>
      <c r="O3335">
        <v>-5482285</v>
      </c>
    </row>
    <row r="3336" spans="1:15" x14ac:dyDescent="0.3">
      <c r="A3336" t="s">
        <v>4991</v>
      </c>
      <c r="B3336">
        <v>15</v>
      </c>
      <c r="C3336">
        <v>105</v>
      </c>
      <c r="D3336">
        <v>13854000</v>
      </c>
      <c r="E3336" t="s">
        <v>6056</v>
      </c>
      <c r="F3336" t="s">
        <v>5345</v>
      </c>
      <c r="G3336" t="s">
        <v>6976</v>
      </c>
      <c r="H3336">
        <v>21079</v>
      </c>
      <c r="I3336">
        <v>55</v>
      </c>
      <c r="J3336" t="s">
        <v>29</v>
      </c>
      <c r="K3336" t="s">
        <v>30</v>
      </c>
      <c r="L3336">
        <v>20000000</v>
      </c>
      <c r="M3336">
        <v>1988</v>
      </c>
      <c r="N3336">
        <v>5.2</v>
      </c>
      <c r="O3336">
        <v>-6146000</v>
      </c>
    </row>
    <row r="3337" spans="1:15" x14ac:dyDescent="0.3">
      <c r="A3337" t="s">
        <v>1005</v>
      </c>
      <c r="B3337">
        <v>32</v>
      </c>
      <c r="C3337">
        <v>118</v>
      </c>
      <c r="D3337">
        <v>13000000</v>
      </c>
      <c r="E3337" t="s">
        <v>6977</v>
      </c>
      <c r="F3337" t="s">
        <v>6978</v>
      </c>
      <c r="G3337" t="s">
        <v>6979</v>
      </c>
      <c r="H3337">
        <v>10895</v>
      </c>
      <c r="I3337">
        <v>150</v>
      </c>
      <c r="J3337" t="s">
        <v>29</v>
      </c>
      <c r="K3337" t="s">
        <v>30</v>
      </c>
      <c r="L3337">
        <v>24000000</v>
      </c>
      <c r="M3337">
        <v>1978</v>
      </c>
      <c r="N3337">
        <v>5.2</v>
      </c>
      <c r="O3337">
        <v>-11000000</v>
      </c>
    </row>
    <row r="3338" spans="1:15" x14ac:dyDescent="0.3">
      <c r="A3338" t="s">
        <v>4269</v>
      </c>
      <c r="B3338">
        <v>82</v>
      </c>
      <c r="C3338">
        <v>110</v>
      </c>
      <c r="D3338">
        <v>14469428</v>
      </c>
      <c r="E3338" t="s">
        <v>289</v>
      </c>
      <c r="F3338" t="s">
        <v>6980</v>
      </c>
      <c r="G3338" t="s">
        <v>6981</v>
      </c>
      <c r="H3338">
        <v>10667</v>
      </c>
      <c r="I3338">
        <v>95</v>
      </c>
      <c r="J3338" t="s">
        <v>29</v>
      </c>
      <c r="K3338" t="s">
        <v>30</v>
      </c>
      <c r="L3338">
        <v>26000000</v>
      </c>
      <c r="M3338">
        <v>2004</v>
      </c>
      <c r="N3338">
        <v>5.2</v>
      </c>
      <c r="O3338">
        <v>-11530572</v>
      </c>
    </row>
    <row r="3339" spans="1:15" x14ac:dyDescent="0.3">
      <c r="A3339" t="s">
        <v>4765</v>
      </c>
      <c r="B3339">
        <v>2</v>
      </c>
      <c r="C3339">
        <v>118</v>
      </c>
      <c r="D3339">
        <v>800000</v>
      </c>
      <c r="E3339" t="s">
        <v>4890</v>
      </c>
      <c r="F3339" t="s">
        <v>2914</v>
      </c>
      <c r="G3339" t="s">
        <v>6982</v>
      </c>
      <c r="H3339">
        <v>892</v>
      </c>
      <c r="I3339">
        <v>21</v>
      </c>
      <c r="J3339" t="s">
        <v>29</v>
      </c>
      <c r="K3339" t="s">
        <v>30</v>
      </c>
      <c r="L3339">
        <v>14000000</v>
      </c>
      <c r="M3339">
        <v>1981</v>
      </c>
      <c r="N3339">
        <v>5.2</v>
      </c>
      <c r="O3339">
        <v>-13200000</v>
      </c>
    </row>
    <row r="3340" spans="1:15" x14ac:dyDescent="0.3">
      <c r="A3340" t="s">
        <v>4773</v>
      </c>
      <c r="B3340">
        <v>73</v>
      </c>
      <c r="C3340">
        <v>105</v>
      </c>
      <c r="D3340">
        <v>20422207</v>
      </c>
      <c r="E3340" t="s">
        <v>699</v>
      </c>
      <c r="F3340" t="s">
        <v>635</v>
      </c>
      <c r="G3340" t="s">
        <v>6983</v>
      </c>
      <c r="H3340">
        <v>15052</v>
      </c>
      <c r="I3340">
        <v>116</v>
      </c>
      <c r="J3340" t="s">
        <v>29</v>
      </c>
      <c r="K3340" t="s">
        <v>30</v>
      </c>
      <c r="L3340">
        <v>35000000</v>
      </c>
      <c r="M3340">
        <v>2004</v>
      </c>
      <c r="N3340">
        <v>5.2</v>
      </c>
      <c r="O3340">
        <v>-14577793</v>
      </c>
    </row>
    <row r="3341" spans="1:15" x14ac:dyDescent="0.3">
      <c r="A3341" t="s">
        <v>4770</v>
      </c>
      <c r="B3341">
        <v>98</v>
      </c>
      <c r="C3341">
        <v>108</v>
      </c>
      <c r="D3341">
        <v>22108977</v>
      </c>
      <c r="E3341" t="s">
        <v>6631</v>
      </c>
      <c r="F3341" t="s">
        <v>1974</v>
      </c>
      <c r="G3341" t="s">
        <v>6984</v>
      </c>
      <c r="H3341">
        <v>29861</v>
      </c>
      <c r="I3341">
        <v>132</v>
      </c>
      <c r="J3341" t="s">
        <v>29</v>
      </c>
      <c r="K3341" t="s">
        <v>1119</v>
      </c>
      <c r="L3341">
        <v>41000000</v>
      </c>
      <c r="M3341">
        <v>2003</v>
      </c>
      <c r="N3341">
        <v>5.2</v>
      </c>
      <c r="O3341">
        <v>-18891023</v>
      </c>
    </row>
    <row r="3342" spans="1:15" x14ac:dyDescent="0.3">
      <c r="A3342" t="s">
        <v>4882</v>
      </c>
      <c r="B3342">
        <v>60</v>
      </c>
      <c r="C3342">
        <v>104</v>
      </c>
      <c r="D3342">
        <v>4064333</v>
      </c>
      <c r="E3342" t="s">
        <v>3179</v>
      </c>
      <c r="F3342" t="s">
        <v>761</v>
      </c>
      <c r="G3342" t="s">
        <v>6985</v>
      </c>
      <c r="H3342">
        <v>24790</v>
      </c>
      <c r="I3342">
        <v>173</v>
      </c>
      <c r="J3342" t="s">
        <v>29</v>
      </c>
      <c r="K3342" t="s">
        <v>30</v>
      </c>
      <c r="L3342">
        <v>25000000</v>
      </c>
      <c r="M3342">
        <v>1995</v>
      </c>
      <c r="N3342">
        <v>5.2</v>
      </c>
      <c r="O3342">
        <v>-20935667</v>
      </c>
    </row>
    <row r="3343" spans="1:15" x14ac:dyDescent="0.3">
      <c r="A3343" t="s">
        <v>4779</v>
      </c>
      <c r="B3343">
        <v>68</v>
      </c>
      <c r="C3343">
        <v>102</v>
      </c>
      <c r="D3343">
        <v>11227940</v>
      </c>
      <c r="E3343" t="s">
        <v>6986</v>
      </c>
      <c r="F3343" t="s">
        <v>6602</v>
      </c>
      <c r="G3343" t="s">
        <v>6987</v>
      </c>
      <c r="H3343">
        <v>8367</v>
      </c>
      <c r="I3343">
        <v>94</v>
      </c>
      <c r="J3343" t="s">
        <v>29</v>
      </c>
      <c r="K3343" t="s">
        <v>30</v>
      </c>
      <c r="L3343">
        <v>34000000</v>
      </c>
      <c r="M3343">
        <v>1999</v>
      </c>
      <c r="N3343">
        <v>5.2</v>
      </c>
      <c r="O3343">
        <v>-22772060</v>
      </c>
    </row>
    <row r="3344" spans="1:15" x14ac:dyDescent="0.3">
      <c r="A3344" t="s">
        <v>2044</v>
      </c>
      <c r="B3344">
        <v>169</v>
      </c>
      <c r="C3344">
        <v>93</v>
      </c>
      <c r="D3344">
        <v>59475623</v>
      </c>
      <c r="E3344" t="s">
        <v>6988</v>
      </c>
      <c r="F3344" t="s">
        <v>5345</v>
      </c>
      <c r="G3344" t="s">
        <v>6989</v>
      </c>
      <c r="H3344">
        <v>49739</v>
      </c>
      <c r="I3344">
        <v>407</v>
      </c>
      <c r="J3344" t="s">
        <v>29</v>
      </c>
      <c r="K3344" t="s">
        <v>30</v>
      </c>
      <c r="L3344">
        <v>90000000</v>
      </c>
      <c r="M3344">
        <v>2004</v>
      </c>
      <c r="N3344">
        <v>5.2</v>
      </c>
      <c r="O3344">
        <v>-30524377</v>
      </c>
    </row>
    <row r="3345" spans="1:15" x14ac:dyDescent="0.3">
      <c r="A3345" t="s">
        <v>4738</v>
      </c>
      <c r="B3345">
        <v>237</v>
      </c>
      <c r="C3345">
        <v>113</v>
      </c>
      <c r="D3345">
        <v>28031250</v>
      </c>
      <c r="E3345" t="s">
        <v>3100</v>
      </c>
      <c r="F3345" t="s">
        <v>3495</v>
      </c>
      <c r="G3345" t="s">
        <v>6990</v>
      </c>
      <c r="H3345">
        <v>88146</v>
      </c>
      <c r="I3345">
        <v>814</v>
      </c>
      <c r="J3345" t="s">
        <v>29</v>
      </c>
      <c r="K3345" t="s">
        <v>200</v>
      </c>
      <c r="L3345">
        <v>60000000</v>
      </c>
      <c r="M3345">
        <v>2005</v>
      </c>
      <c r="N3345">
        <v>5.2</v>
      </c>
      <c r="O3345">
        <v>-31968750</v>
      </c>
    </row>
    <row r="3346" spans="1:15" x14ac:dyDescent="0.3">
      <c r="A3346" t="s">
        <v>4154</v>
      </c>
      <c r="B3346">
        <v>31</v>
      </c>
      <c r="C3346">
        <v>110</v>
      </c>
      <c r="D3346">
        <v>623374</v>
      </c>
      <c r="E3346" t="s">
        <v>6991</v>
      </c>
      <c r="F3346" t="s">
        <v>198</v>
      </c>
      <c r="G3346" t="s">
        <v>6992</v>
      </c>
      <c r="H3346">
        <v>4757</v>
      </c>
      <c r="I3346">
        <v>67</v>
      </c>
      <c r="J3346" t="s">
        <v>29</v>
      </c>
      <c r="K3346" t="s">
        <v>30</v>
      </c>
      <c r="L3346">
        <v>38000000</v>
      </c>
      <c r="M3346">
        <v>2001</v>
      </c>
      <c r="N3346">
        <v>5.2</v>
      </c>
      <c r="O3346">
        <v>-37376626</v>
      </c>
    </row>
    <row r="3347" spans="1:15" x14ac:dyDescent="0.3">
      <c r="A3347" t="s">
        <v>4002</v>
      </c>
      <c r="B3347">
        <v>264</v>
      </c>
      <c r="C3347">
        <v>112</v>
      </c>
      <c r="D3347">
        <v>102176165</v>
      </c>
      <c r="E3347" t="s">
        <v>6993</v>
      </c>
      <c r="F3347" t="s">
        <v>924</v>
      </c>
      <c r="G3347" t="s">
        <v>6994</v>
      </c>
      <c r="H3347">
        <v>117927</v>
      </c>
      <c r="I3347">
        <v>501</v>
      </c>
      <c r="J3347" t="s">
        <v>29</v>
      </c>
      <c r="K3347" t="s">
        <v>30</v>
      </c>
      <c r="L3347">
        <v>145000000</v>
      </c>
      <c r="M3347">
        <v>2008</v>
      </c>
      <c r="N3347">
        <v>5.2</v>
      </c>
      <c r="O3347">
        <v>-42823835</v>
      </c>
    </row>
    <row r="3348" spans="1:15" x14ac:dyDescent="0.3">
      <c r="A3348" t="s">
        <v>4800</v>
      </c>
      <c r="B3348">
        <v>113</v>
      </c>
      <c r="C3348">
        <v>87</v>
      </c>
      <c r="D3348">
        <v>36073232</v>
      </c>
      <c r="E3348" t="s">
        <v>2197</v>
      </c>
      <c r="F3348" t="s">
        <v>6995</v>
      </c>
      <c r="G3348" t="s">
        <v>6996</v>
      </c>
      <c r="H3348">
        <v>8913</v>
      </c>
      <c r="I3348">
        <v>66</v>
      </c>
      <c r="J3348" t="s">
        <v>29</v>
      </c>
      <c r="K3348" t="s">
        <v>30</v>
      </c>
      <c r="L3348">
        <v>80000000</v>
      </c>
      <c r="M3348">
        <v>2013</v>
      </c>
      <c r="N3348">
        <v>5.2</v>
      </c>
      <c r="O3348">
        <v>-43926768</v>
      </c>
    </row>
    <row r="3349" spans="1:15" x14ac:dyDescent="0.3">
      <c r="A3349" t="s">
        <v>4927</v>
      </c>
      <c r="B3349">
        <v>100</v>
      </c>
      <c r="C3349">
        <v>99</v>
      </c>
      <c r="D3349">
        <v>117559438</v>
      </c>
      <c r="E3349" t="s">
        <v>2113</v>
      </c>
      <c r="F3349" t="s">
        <v>2223</v>
      </c>
      <c r="G3349" t="s">
        <v>6997</v>
      </c>
      <c r="H3349">
        <v>66941</v>
      </c>
      <c r="I3349">
        <v>148</v>
      </c>
      <c r="J3349" t="s">
        <v>29</v>
      </c>
      <c r="K3349" t="s">
        <v>30</v>
      </c>
      <c r="L3349">
        <v>30000000</v>
      </c>
      <c r="M3349">
        <v>2000</v>
      </c>
      <c r="N3349">
        <v>5.0999999999999996</v>
      </c>
      <c r="O3349">
        <v>87559438</v>
      </c>
    </row>
    <row r="3350" spans="1:15" x14ac:dyDescent="0.3">
      <c r="A3350" t="s">
        <v>1655</v>
      </c>
      <c r="B3350">
        <v>103</v>
      </c>
      <c r="C3350">
        <v>100</v>
      </c>
      <c r="D3350">
        <v>85570368</v>
      </c>
      <c r="E3350" t="s">
        <v>5827</v>
      </c>
      <c r="F3350" t="s">
        <v>478</v>
      </c>
      <c r="G3350" t="s">
        <v>6998</v>
      </c>
      <c r="H3350">
        <v>44885</v>
      </c>
      <c r="I3350">
        <v>107</v>
      </c>
      <c r="J3350" t="s">
        <v>29</v>
      </c>
      <c r="K3350" t="s">
        <v>30</v>
      </c>
      <c r="L3350">
        <v>38000000</v>
      </c>
      <c r="M3350">
        <v>2002</v>
      </c>
      <c r="N3350">
        <v>5.0999999999999996</v>
      </c>
      <c r="O3350">
        <v>47570368</v>
      </c>
    </row>
    <row r="3351" spans="1:15" x14ac:dyDescent="0.3">
      <c r="A3351" t="s">
        <v>4957</v>
      </c>
      <c r="B3351">
        <v>67</v>
      </c>
      <c r="C3351">
        <v>99</v>
      </c>
      <c r="D3351">
        <v>81150692</v>
      </c>
      <c r="E3351" t="s">
        <v>3413</v>
      </c>
      <c r="F3351" t="s">
        <v>3875</v>
      </c>
      <c r="G3351" t="s">
        <v>6999</v>
      </c>
      <c r="H3351">
        <v>20219</v>
      </c>
      <c r="I3351">
        <v>100</v>
      </c>
      <c r="J3351" t="s">
        <v>29</v>
      </c>
      <c r="K3351" t="s">
        <v>442</v>
      </c>
      <c r="L3351">
        <v>35000000</v>
      </c>
      <c r="M3351">
        <v>2002</v>
      </c>
      <c r="N3351">
        <v>5.0999999999999996</v>
      </c>
      <c r="O3351">
        <v>46150692</v>
      </c>
    </row>
    <row r="3352" spans="1:15" x14ac:dyDescent="0.3">
      <c r="A3352" t="s">
        <v>3694</v>
      </c>
      <c r="B3352">
        <v>151</v>
      </c>
      <c r="C3352">
        <v>89</v>
      </c>
      <c r="D3352">
        <v>90703745</v>
      </c>
      <c r="E3352" t="s">
        <v>676</v>
      </c>
      <c r="F3352" t="s">
        <v>7000</v>
      </c>
      <c r="G3352" t="s">
        <v>7001</v>
      </c>
      <c r="H3352">
        <v>93748</v>
      </c>
      <c r="I3352">
        <v>410</v>
      </c>
      <c r="J3352" t="s">
        <v>29</v>
      </c>
      <c r="K3352" t="s">
        <v>30</v>
      </c>
      <c r="L3352">
        <v>45000000</v>
      </c>
      <c r="M3352">
        <v>2006</v>
      </c>
      <c r="N3352">
        <v>5.0999999999999996</v>
      </c>
      <c r="O3352">
        <v>45703745</v>
      </c>
    </row>
    <row r="3353" spans="1:15" x14ac:dyDescent="0.3">
      <c r="A3353" t="s">
        <v>3785</v>
      </c>
      <c r="B3353">
        <v>114</v>
      </c>
      <c r="C3353">
        <v>105</v>
      </c>
      <c r="D3353">
        <v>93815117</v>
      </c>
      <c r="E3353" t="s">
        <v>699</v>
      </c>
      <c r="F3353" t="s">
        <v>1644</v>
      </c>
      <c r="G3353" t="s">
        <v>7002</v>
      </c>
      <c r="H3353">
        <v>68417</v>
      </c>
      <c r="I3353">
        <v>242</v>
      </c>
      <c r="J3353" t="s">
        <v>29</v>
      </c>
      <c r="K3353" t="s">
        <v>30</v>
      </c>
      <c r="L3353">
        <v>55000000</v>
      </c>
      <c r="M3353">
        <v>2002</v>
      </c>
      <c r="N3353">
        <v>5.0999999999999996</v>
      </c>
      <c r="O3353">
        <v>38815117</v>
      </c>
    </row>
    <row r="3354" spans="1:15" x14ac:dyDescent="0.3">
      <c r="A3354" t="s">
        <v>4952</v>
      </c>
      <c r="B3354">
        <v>129</v>
      </c>
      <c r="C3354">
        <v>86</v>
      </c>
      <c r="D3354">
        <v>40041683</v>
      </c>
      <c r="E3354" t="s">
        <v>1699</v>
      </c>
      <c r="F3354" t="s">
        <v>7003</v>
      </c>
      <c r="G3354" t="s">
        <v>7004</v>
      </c>
      <c r="H3354">
        <v>34620</v>
      </c>
      <c r="I3354">
        <v>107</v>
      </c>
      <c r="J3354" t="s">
        <v>29</v>
      </c>
      <c r="K3354" t="s">
        <v>30</v>
      </c>
      <c r="L3354">
        <v>2500000</v>
      </c>
      <c r="M3354">
        <v>2013</v>
      </c>
      <c r="N3354">
        <v>5.0999999999999996</v>
      </c>
      <c r="O3354">
        <v>37541683</v>
      </c>
    </row>
    <row r="3355" spans="1:15" x14ac:dyDescent="0.3">
      <c r="A3355" t="s">
        <v>4874</v>
      </c>
      <c r="B3355">
        <v>30</v>
      </c>
      <c r="C3355">
        <v>87</v>
      </c>
      <c r="D3355">
        <v>33349949</v>
      </c>
      <c r="E3355" t="s">
        <v>1310</v>
      </c>
      <c r="F3355" t="s">
        <v>7005</v>
      </c>
      <c r="G3355" t="s">
        <v>7006</v>
      </c>
      <c r="H3355">
        <v>9010</v>
      </c>
      <c r="I3355">
        <v>199</v>
      </c>
      <c r="J3355" t="s">
        <v>29</v>
      </c>
      <c r="K3355" t="s">
        <v>30</v>
      </c>
      <c r="L3355">
        <v>2500000</v>
      </c>
      <c r="M3355">
        <v>2012</v>
      </c>
      <c r="N3355">
        <v>5.0999999999999996</v>
      </c>
      <c r="O3355">
        <v>30849949</v>
      </c>
    </row>
    <row r="3356" spans="1:15" x14ac:dyDescent="0.3">
      <c r="A3356" t="s">
        <v>2824</v>
      </c>
      <c r="B3356">
        <v>144</v>
      </c>
      <c r="C3356">
        <v>107</v>
      </c>
      <c r="D3356">
        <v>80270227</v>
      </c>
      <c r="E3356" t="s">
        <v>2411</v>
      </c>
      <c r="F3356" t="s">
        <v>7007</v>
      </c>
      <c r="G3356" t="s">
        <v>7008</v>
      </c>
      <c r="H3356">
        <v>66382</v>
      </c>
      <c r="I3356">
        <v>612</v>
      </c>
      <c r="J3356" t="s">
        <v>29</v>
      </c>
      <c r="K3356" t="s">
        <v>30</v>
      </c>
      <c r="L3356">
        <v>50000000</v>
      </c>
      <c r="M3356">
        <v>2005</v>
      </c>
      <c r="N3356">
        <v>5.0999999999999996</v>
      </c>
      <c r="O3356">
        <v>30270227</v>
      </c>
    </row>
    <row r="3357" spans="1:15" x14ac:dyDescent="0.3">
      <c r="A3357" t="s">
        <v>3435</v>
      </c>
      <c r="B3357">
        <v>35</v>
      </c>
      <c r="C3357">
        <v>98</v>
      </c>
      <c r="D3357">
        <v>24629916</v>
      </c>
      <c r="E3357" t="s">
        <v>3307</v>
      </c>
      <c r="F3357" t="s">
        <v>2003</v>
      </c>
      <c r="G3357" t="s">
        <v>7009</v>
      </c>
      <c r="H3357">
        <v>12942</v>
      </c>
      <c r="I3357">
        <v>34</v>
      </c>
      <c r="J3357" t="s">
        <v>29</v>
      </c>
      <c r="K3357" t="s">
        <v>30</v>
      </c>
      <c r="L3357">
        <v>3000000</v>
      </c>
      <c r="M3357">
        <v>1997</v>
      </c>
      <c r="N3357">
        <v>5.0999999999999996</v>
      </c>
      <c r="O3357">
        <v>21629916</v>
      </c>
    </row>
    <row r="3358" spans="1:15" x14ac:dyDescent="0.3">
      <c r="A3358" t="s">
        <v>4541</v>
      </c>
      <c r="B3358">
        <v>39</v>
      </c>
      <c r="C3358">
        <v>99</v>
      </c>
      <c r="D3358">
        <v>51432423</v>
      </c>
      <c r="E3358" t="s">
        <v>7010</v>
      </c>
      <c r="F3358" t="s">
        <v>7011</v>
      </c>
      <c r="G3358" t="s">
        <v>7012</v>
      </c>
      <c r="H3358">
        <v>15074</v>
      </c>
      <c r="I3358">
        <v>72</v>
      </c>
      <c r="J3358" t="s">
        <v>29</v>
      </c>
      <c r="K3358" t="s">
        <v>30</v>
      </c>
      <c r="L3358">
        <v>30000000</v>
      </c>
      <c r="M3358">
        <v>2002</v>
      </c>
      <c r="N3358">
        <v>5.0999999999999996</v>
      </c>
      <c r="O3358">
        <v>21432423</v>
      </c>
    </row>
    <row r="3359" spans="1:15" x14ac:dyDescent="0.3">
      <c r="A3359" t="s">
        <v>4878</v>
      </c>
      <c r="B3359">
        <v>52</v>
      </c>
      <c r="C3359">
        <v>87</v>
      </c>
      <c r="D3359">
        <v>37566230</v>
      </c>
      <c r="E3359" t="s">
        <v>7013</v>
      </c>
      <c r="F3359" t="s">
        <v>5918</v>
      </c>
      <c r="G3359" t="s">
        <v>7014</v>
      </c>
      <c r="H3359">
        <v>3407</v>
      </c>
      <c r="I3359">
        <v>48</v>
      </c>
      <c r="J3359" t="s">
        <v>29</v>
      </c>
      <c r="K3359" t="s">
        <v>30</v>
      </c>
      <c r="L3359">
        <v>17000000</v>
      </c>
      <c r="M3359">
        <v>2003</v>
      </c>
      <c r="N3359">
        <v>5.0999999999999996</v>
      </c>
      <c r="O3359">
        <v>20566230</v>
      </c>
    </row>
    <row r="3360" spans="1:15" x14ac:dyDescent="0.3">
      <c r="A3360" t="s">
        <v>4954</v>
      </c>
      <c r="B3360">
        <v>37</v>
      </c>
      <c r="C3360">
        <v>86</v>
      </c>
      <c r="D3360">
        <v>34308901</v>
      </c>
      <c r="E3360" t="s">
        <v>338</v>
      </c>
      <c r="F3360" t="s">
        <v>6488</v>
      </c>
      <c r="G3360" t="s">
        <v>7015</v>
      </c>
      <c r="H3360">
        <v>15939</v>
      </c>
      <c r="I3360">
        <v>87</v>
      </c>
      <c r="J3360" t="s">
        <v>29</v>
      </c>
      <c r="K3360" t="s">
        <v>30</v>
      </c>
      <c r="L3360">
        <v>16000000</v>
      </c>
      <c r="M3360">
        <v>2003</v>
      </c>
      <c r="N3360">
        <v>5.0999999999999996</v>
      </c>
      <c r="O3360">
        <v>18308901</v>
      </c>
    </row>
    <row r="3361" spans="1:15" x14ac:dyDescent="0.3">
      <c r="A3361" t="s">
        <v>4853</v>
      </c>
      <c r="B3361">
        <v>12</v>
      </c>
      <c r="C3361">
        <v>94</v>
      </c>
      <c r="D3361">
        <v>19281235</v>
      </c>
      <c r="E3361" t="s">
        <v>1569</v>
      </c>
      <c r="F3361" t="s">
        <v>7016</v>
      </c>
      <c r="G3361" t="s">
        <v>7017</v>
      </c>
      <c r="H3361">
        <v>3571</v>
      </c>
      <c r="I3361">
        <v>11</v>
      </c>
      <c r="J3361" t="s">
        <v>29</v>
      </c>
      <c r="K3361" t="s">
        <v>30</v>
      </c>
      <c r="L3361">
        <v>5000000</v>
      </c>
      <c r="M3361">
        <v>1991</v>
      </c>
      <c r="N3361">
        <v>5.0999999999999996</v>
      </c>
      <c r="O3361">
        <v>14281235</v>
      </c>
    </row>
    <row r="3362" spans="1:15" x14ac:dyDescent="0.3">
      <c r="A3362" t="s">
        <v>3930</v>
      </c>
      <c r="B3362">
        <v>88</v>
      </c>
      <c r="C3362">
        <v>89</v>
      </c>
      <c r="D3362">
        <v>22168359</v>
      </c>
      <c r="E3362" t="s">
        <v>7018</v>
      </c>
      <c r="F3362" t="s">
        <v>7019</v>
      </c>
      <c r="G3362" t="s">
        <v>7020</v>
      </c>
      <c r="H3362">
        <v>29659</v>
      </c>
      <c r="I3362">
        <v>227</v>
      </c>
      <c r="J3362" t="s">
        <v>29</v>
      </c>
      <c r="K3362" t="s">
        <v>30</v>
      </c>
      <c r="L3362">
        <v>8000000</v>
      </c>
      <c r="M3362">
        <v>1989</v>
      </c>
      <c r="N3362">
        <v>5.0999999999999996</v>
      </c>
      <c r="O3362">
        <v>14168359</v>
      </c>
    </row>
    <row r="3363" spans="1:15" x14ac:dyDescent="0.3">
      <c r="A3363" t="s">
        <v>4827</v>
      </c>
      <c r="B3363">
        <v>112</v>
      </c>
      <c r="C3363">
        <v>75</v>
      </c>
      <c r="D3363">
        <v>23078294</v>
      </c>
      <c r="E3363" t="s">
        <v>840</v>
      </c>
      <c r="F3363" t="s">
        <v>394</v>
      </c>
      <c r="G3363" t="s">
        <v>7021</v>
      </c>
      <c r="H3363">
        <v>25870</v>
      </c>
      <c r="I3363">
        <v>281</v>
      </c>
      <c r="J3363" t="s">
        <v>29</v>
      </c>
      <c r="K3363" t="s">
        <v>30</v>
      </c>
      <c r="L3363">
        <v>9000000</v>
      </c>
      <c r="M3363">
        <v>2006</v>
      </c>
      <c r="N3363">
        <v>5.0999999999999996</v>
      </c>
      <c r="O3363">
        <v>14078294</v>
      </c>
    </row>
    <row r="3364" spans="1:15" x14ac:dyDescent="0.3">
      <c r="A3364" t="s">
        <v>4868</v>
      </c>
      <c r="B3364">
        <v>161</v>
      </c>
      <c r="C3364">
        <v>89</v>
      </c>
      <c r="D3364">
        <v>20801344</v>
      </c>
      <c r="E3364" t="s">
        <v>626</v>
      </c>
      <c r="F3364" t="s">
        <v>7022</v>
      </c>
      <c r="G3364" t="s">
        <v>7023</v>
      </c>
      <c r="H3364">
        <v>49721</v>
      </c>
      <c r="I3364">
        <v>211</v>
      </c>
      <c r="J3364" t="s">
        <v>29</v>
      </c>
      <c r="K3364" t="s">
        <v>30</v>
      </c>
      <c r="L3364">
        <v>15000000</v>
      </c>
      <c r="M3364">
        <v>2007</v>
      </c>
      <c r="N3364">
        <v>5.0999999999999996</v>
      </c>
      <c r="O3364">
        <v>5801344</v>
      </c>
    </row>
    <row r="3365" spans="1:15" x14ac:dyDescent="0.3">
      <c r="A3365" t="s">
        <v>4733</v>
      </c>
      <c r="B3365">
        <v>58</v>
      </c>
      <c r="C3365">
        <v>84</v>
      </c>
      <c r="D3365">
        <v>13592872</v>
      </c>
      <c r="E3365" t="s">
        <v>676</v>
      </c>
      <c r="F3365" t="s">
        <v>1586</v>
      </c>
      <c r="G3365" t="s">
        <v>7024</v>
      </c>
      <c r="H3365">
        <v>10777</v>
      </c>
      <c r="I3365">
        <v>79</v>
      </c>
      <c r="J3365" t="s">
        <v>29</v>
      </c>
      <c r="K3365" t="s">
        <v>30</v>
      </c>
      <c r="L3365">
        <v>11000000</v>
      </c>
      <c r="M3365">
        <v>2000</v>
      </c>
      <c r="N3365">
        <v>5.0999999999999996</v>
      </c>
      <c r="O3365">
        <v>2592872</v>
      </c>
    </row>
    <row r="3366" spans="1:15" x14ac:dyDescent="0.3">
      <c r="A3366" t="s">
        <v>4657</v>
      </c>
      <c r="B3366">
        <v>300</v>
      </c>
      <c r="C3366">
        <v>107</v>
      </c>
      <c r="D3366">
        <v>16204793</v>
      </c>
      <c r="E3366" t="s">
        <v>1610</v>
      </c>
      <c r="F3366" t="s">
        <v>221</v>
      </c>
      <c r="G3366" t="s">
        <v>7025</v>
      </c>
      <c r="H3366">
        <v>92712</v>
      </c>
      <c r="I3366">
        <v>294</v>
      </c>
      <c r="J3366" t="s">
        <v>29</v>
      </c>
      <c r="K3366" t="s">
        <v>30</v>
      </c>
      <c r="L3366">
        <v>16000000</v>
      </c>
      <c r="M3366">
        <v>2009</v>
      </c>
      <c r="N3366">
        <v>5.0999999999999996</v>
      </c>
      <c r="O3366">
        <v>204793</v>
      </c>
    </row>
    <row r="3367" spans="1:15" x14ac:dyDescent="0.3">
      <c r="A3367" t="s">
        <v>3746</v>
      </c>
      <c r="B3367">
        <v>155</v>
      </c>
      <c r="C3367">
        <v>87</v>
      </c>
      <c r="D3367">
        <v>34507079</v>
      </c>
      <c r="E3367" t="s">
        <v>2113</v>
      </c>
      <c r="F3367" t="s">
        <v>6899</v>
      </c>
      <c r="G3367" t="s">
        <v>7026</v>
      </c>
      <c r="H3367">
        <v>34948</v>
      </c>
      <c r="I3367">
        <v>118</v>
      </c>
      <c r="J3367" t="s">
        <v>29</v>
      </c>
      <c r="K3367" t="s">
        <v>30</v>
      </c>
      <c r="L3367">
        <v>35000000</v>
      </c>
      <c r="M3367">
        <v>2015</v>
      </c>
      <c r="N3367">
        <v>5.0999999999999996</v>
      </c>
      <c r="O3367">
        <v>-492921</v>
      </c>
    </row>
    <row r="3368" spans="1:15" x14ac:dyDescent="0.3">
      <c r="A3368" t="s">
        <v>3487</v>
      </c>
      <c r="B3368">
        <v>234</v>
      </c>
      <c r="C3368">
        <v>101</v>
      </c>
      <c r="D3368">
        <v>1163508</v>
      </c>
      <c r="E3368" t="s">
        <v>5129</v>
      </c>
      <c r="F3368" t="s">
        <v>3489</v>
      </c>
      <c r="G3368" t="s">
        <v>7027</v>
      </c>
      <c r="H3368">
        <v>20376</v>
      </c>
      <c r="I3368">
        <v>166</v>
      </c>
      <c r="J3368" t="s">
        <v>29</v>
      </c>
      <c r="K3368" t="s">
        <v>30</v>
      </c>
      <c r="L3368">
        <v>2500000</v>
      </c>
      <c r="M3368">
        <v>2012</v>
      </c>
      <c r="N3368">
        <v>5.0999999999999996</v>
      </c>
      <c r="O3368">
        <v>-1336492</v>
      </c>
    </row>
    <row r="3369" spans="1:15" x14ac:dyDescent="0.3">
      <c r="A3369" t="s">
        <v>4839</v>
      </c>
      <c r="B3369">
        <v>25</v>
      </c>
      <c r="C3369">
        <v>101</v>
      </c>
      <c r="D3369">
        <v>978908</v>
      </c>
      <c r="E3369" t="s">
        <v>4875</v>
      </c>
      <c r="F3369" t="s">
        <v>7028</v>
      </c>
      <c r="G3369" t="s">
        <v>7029</v>
      </c>
      <c r="H3369">
        <v>4057</v>
      </c>
      <c r="I3369">
        <v>90</v>
      </c>
      <c r="J3369" t="s">
        <v>29</v>
      </c>
      <c r="K3369" t="s">
        <v>7030</v>
      </c>
      <c r="L3369">
        <v>2400000</v>
      </c>
      <c r="M3369">
        <v>2006</v>
      </c>
      <c r="N3369">
        <v>5.0999999999999996</v>
      </c>
      <c r="O3369">
        <v>-1421092</v>
      </c>
    </row>
    <row r="3370" spans="1:15" x14ac:dyDescent="0.3">
      <c r="A3370" t="s">
        <v>3253</v>
      </c>
      <c r="B3370">
        <v>201</v>
      </c>
      <c r="C3370">
        <v>94</v>
      </c>
      <c r="D3370">
        <v>38543473</v>
      </c>
      <c r="E3370" t="s">
        <v>676</v>
      </c>
      <c r="F3370" t="s">
        <v>7031</v>
      </c>
      <c r="G3370" t="s">
        <v>7032</v>
      </c>
      <c r="H3370">
        <v>84382</v>
      </c>
      <c r="I3370">
        <v>158</v>
      </c>
      <c r="J3370" t="s">
        <v>29</v>
      </c>
      <c r="K3370" t="s">
        <v>30</v>
      </c>
      <c r="L3370">
        <v>40000000</v>
      </c>
      <c r="M3370">
        <v>2014</v>
      </c>
      <c r="N3370">
        <v>5.0999999999999996</v>
      </c>
      <c r="O3370">
        <v>-1456527</v>
      </c>
    </row>
    <row r="3371" spans="1:15" x14ac:dyDescent="0.3">
      <c r="A3371" t="s">
        <v>4863</v>
      </c>
      <c r="B3371">
        <v>76</v>
      </c>
      <c r="C3371">
        <v>90</v>
      </c>
      <c r="D3371">
        <v>4542775</v>
      </c>
      <c r="E3371" t="s">
        <v>289</v>
      </c>
      <c r="F3371" t="s">
        <v>3859</v>
      </c>
      <c r="G3371" t="s">
        <v>7033</v>
      </c>
      <c r="H3371">
        <v>18313</v>
      </c>
      <c r="I3371">
        <v>73</v>
      </c>
      <c r="J3371" t="s">
        <v>29</v>
      </c>
      <c r="K3371" t="s">
        <v>30</v>
      </c>
      <c r="L3371">
        <v>6000000</v>
      </c>
      <c r="M3371">
        <v>2009</v>
      </c>
      <c r="N3371">
        <v>5.0999999999999996</v>
      </c>
      <c r="O3371">
        <v>-1457225</v>
      </c>
    </row>
    <row r="3372" spans="1:15" x14ac:dyDescent="0.3">
      <c r="A3372" t="s">
        <v>4849</v>
      </c>
      <c r="B3372">
        <v>49</v>
      </c>
      <c r="C3372">
        <v>96</v>
      </c>
      <c r="D3372">
        <v>792966</v>
      </c>
      <c r="E3372" t="s">
        <v>7034</v>
      </c>
      <c r="F3372" t="s">
        <v>7035</v>
      </c>
      <c r="G3372" t="s">
        <v>7036</v>
      </c>
      <c r="H3372">
        <v>4663</v>
      </c>
      <c r="I3372">
        <v>40</v>
      </c>
      <c r="J3372" t="s">
        <v>29</v>
      </c>
      <c r="K3372" t="s">
        <v>30</v>
      </c>
      <c r="L3372">
        <v>2300000</v>
      </c>
      <c r="M3372">
        <v>1989</v>
      </c>
      <c r="N3372">
        <v>5.0999999999999996</v>
      </c>
      <c r="O3372">
        <v>-1507034</v>
      </c>
    </row>
    <row r="3373" spans="1:15" x14ac:dyDescent="0.3">
      <c r="A3373" t="s">
        <v>4052</v>
      </c>
      <c r="B3373">
        <v>107</v>
      </c>
      <c r="C3373">
        <v>99</v>
      </c>
      <c r="D3373">
        <v>12282677</v>
      </c>
      <c r="E3373" t="s">
        <v>5181</v>
      </c>
      <c r="F3373" t="s">
        <v>2330</v>
      </c>
      <c r="G3373" t="s">
        <v>7037</v>
      </c>
      <c r="H3373">
        <v>28159</v>
      </c>
      <c r="I3373">
        <v>96</v>
      </c>
      <c r="J3373" t="s">
        <v>29</v>
      </c>
      <c r="K3373" t="s">
        <v>30</v>
      </c>
      <c r="L3373">
        <v>14000000</v>
      </c>
      <c r="M3373">
        <v>2015</v>
      </c>
      <c r="N3373">
        <v>5.0999999999999996</v>
      </c>
      <c r="O3373">
        <v>-1717323</v>
      </c>
    </row>
    <row r="3374" spans="1:15" x14ac:dyDescent="0.3">
      <c r="A3374" t="s">
        <v>4880</v>
      </c>
      <c r="B3374">
        <v>19</v>
      </c>
      <c r="C3374">
        <v>87</v>
      </c>
      <c r="D3374">
        <v>1200000</v>
      </c>
      <c r="E3374" t="s">
        <v>533</v>
      </c>
      <c r="F3374" t="s">
        <v>7038</v>
      </c>
      <c r="G3374" t="s">
        <v>7039</v>
      </c>
      <c r="H3374">
        <v>922</v>
      </c>
      <c r="I3374">
        <v>23</v>
      </c>
      <c r="J3374" t="s">
        <v>29</v>
      </c>
      <c r="K3374" t="s">
        <v>30</v>
      </c>
      <c r="L3374">
        <v>3000000</v>
      </c>
      <c r="M3374">
        <v>1993</v>
      </c>
      <c r="N3374">
        <v>5.0999999999999996</v>
      </c>
      <c r="O3374">
        <v>-1800000</v>
      </c>
    </row>
    <row r="3375" spans="1:15" x14ac:dyDescent="0.3">
      <c r="A3375" t="s">
        <v>4752</v>
      </c>
      <c r="B3375">
        <v>11</v>
      </c>
      <c r="C3375">
        <v>89</v>
      </c>
      <c r="D3375">
        <v>4692814</v>
      </c>
      <c r="E3375" t="s">
        <v>676</v>
      </c>
      <c r="F3375" t="s">
        <v>4650</v>
      </c>
      <c r="G3375" t="s">
        <v>7040</v>
      </c>
      <c r="H3375">
        <v>2870</v>
      </c>
      <c r="I3375">
        <v>34</v>
      </c>
      <c r="J3375" t="s">
        <v>29</v>
      </c>
      <c r="K3375" t="s">
        <v>30</v>
      </c>
      <c r="L3375">
        <v>8000000</v>
      </c>
      <c r="M3375">
        <v>1999</v>
      </c>
      <c r="N3375">
        <v>5.0999999999999996</v>
      </c>
      <c r="O3375">
        <v>-3307186</v>
      </c>
    </row>
    <row r="3376" spans="1:15" x14ac:dyDescent="0.3">
      <c r="A3376" t="s">
        <v>4841</v>
      </c>
      <c r="B3376">
        <v>167</v>
      </c>
      <c r="C3376">
        <v>101</v>
      </c>
      <c r="D3376">
        <v>11956207</v>
      </c>
      <c r="E3376" t="s">
        <v>2463</v>
      </c>
      <c r="F3376" t="s">
        <v>6147</v>
      </c>
      <c r="G3376" t="s">
        <v>7041</v>
      </c>
      <c r="H3376">
        <v>24012</v>
      </c>
      <c r="I3376">
        <v>126</v>
      </c>
      <c r="J3376" t="s">
        <v>29</v>
      </c>
      <c r="K3376" t="s">
        <v>30</v>
      </c>
      <c r="L3376">
        <v>16000000</v>
      </c>
      <c r="M3376">
        <v>2009</v>
      </c>
      <c r="N3376">
        <v>5.0999999999999996</v>
      </c>
      <c r="O3376">
        <v>-4043793</v>
      </c>
    </row>
    <row r="3377" spans="1:15" x14ac:dyDescent="0.3">
      <c r="A3377" t="s">
        <v>4851</v>
      </c>
      <c r="B3377">
        <v>44</v>
      </c>
      <c r="C3377">
        <v>96</v>
      </c>
      <c r="D3377">
        <v>10494147</v>
      </c>
      <c r="E3377" t="s">
        <v>588</v>
      </c>
      <c r="F3377" t="s">
        <v>1327</v>
      </c>
      <c r="G3377" t="s">
        <v>7042</v>
      </c>
      <c r="H3377">
        <v>7403</v>
      </c>
      <c r="I3377">
        <v>162</v>
      </c>
      <c r="J3377" t="s">
        <v>29</v>
      </c>
      <c r="K3377" t="s">
        <v>30</v>
      </c>
      <c r="L3377">
        <v>15000000</v>
      </c>
      <c r="M3377">
        <v>2000</v>
      </c>
      <c r="N3377">
        <v>5.0999999999999996</v>
      </c>
      <c r="O3377">
        <v>-4505853</v>
      </c>
    </row>
    <row r="3378" spans="1:15" x14ac:dyDescent="0.3">
      <c r="A3378" t="s">
        <v>3396</v>
      </c>
      <c r="B3378">
        <v>147</v>
      </c>
      <c r="C3378">
        <v>95</v>
      </c>
      <c r="D3378">
        <v>22526144</v>
      </c>
      <c r="E3378" t="s">
        <v>6056</v>
      </c>
      <c r="F3378" t="s">
        <v>7043</v>
      </c>
      <c r="G3378" t="s">
        <v>7044</v>
      </c>
      <c r="H3378">
        <v>53884</v>
      </c>
      <c r="I3378">
        <v>203</v>
      </c>
      <c r="J3378" t="s">
        <v>29</v>
      </c>
      <c r="K3378" t="s">
        <v>30</v>
      </c>
      <c r="L3378">
        <v>30000000</v>
      </c>
      <c r="M3378">
        <v>2006</v>
      </c>
      <c r="N3378">
        <v>5.0999999999999996</v>
      </c>
      <c r="O3378">
        <v>-7473856</v>
      </c>
    </row>
    <row r="3379" spans="1:15" x14ac:dyDescent="0.3">
      <c r="A3379" t="s">
        <v>2758</v>
      </c>
      <c r="B3379">
        <v>167</v>
      </c>
      <c r="C3379">
        <v>125</v>
      </c>
      <c r="D3379">
        <v>41814863</v>
      </c>
      <c r="E3379" t="s">
        <v>211</v>
      </c>
      <c r="F3379" t="s">
        <v>2095</v>
      </c>
      <c r="G3379" t="s">
        <v>7045</v>
      </c>
      <c r="H3379">
        <v>28635</v>
      </c>
      <c r="I3379">
        <v>308</v>
      </c>
      <c r="J3379" t="s">
        <v>29</v>
      </c>
      <c r="K3379" t="s">
        <v>30</v>
      </c>
      <c r="L3379">
        <v>50000000</v>
      </c>
      <c r="M3379">
        <v>2004</v>
      </c>
      <c r="N3379">
        <v>5.0999999999999996</v>
      </c>
      <c r="O3379">
        <v>-8185137</v>
      </c>
    </row>
    <row r="3380" spans="1:15" x14ac:dyDescent="0.3">
      <c r="A3380" t="s">
        <v>4837</v>
      </c>
      <c r="B3380">
        <v>14</v>
      </c>
      <c r="C3380">
        <v>102</v>
      </c>
      <c r="D3380">
        <v>2807854</v>
      </c>
      <c r="E3380" t="s">
        <v>1187</v>
      </c>
      <c r="F3380" t="s">
        <v>1308</v>
      </c>
      <c r="G3380" t="s">
        <v>7046</v>
      </c>
      <c r="H3380">
        <v>14129</v>
      </c>
      <c r="I3380">
        <v>39</v>
      </c>
      <c r="J3380" t="s">
        <v>29</v>
      </c>
      <c r="K3380" t="s">
        <v>30</v>
      </c>
      <c r="L3380">
        <v>11000000</v>
      </c>
      <c r="M3380">
        <v>1991</v>
      </c>
      <c r="N3380">
        <v>5.0999999999999996</v>
      </c>
      <c r="O3380">
        <v>-8192146</v>
      </c>
    </row>
    <row r="3381" spans="1:15" x14ac:dyDescent="0.3">
      <c r="A3381" t="s">
        <v>4583</v>
      </c>
      <c r="B3381">
        <v>148</v>
      </c>
      <c r="C3381">
        <v>96</v>
      </c>
      <c r="D3381">
        <v>16027866</v>
      </c>
      <c r="E3381" t="s">
        <v>1576</v>
      </c>
      <c r="F3381" t="s">
        <v>7047</v>
      </c>
      <c r="G3381" t="s">
        <v>7048</v>
      </c>
      <c r="H3381">
        <v>26767</v>
      </c>
      <c r="I3381">
        <v>121</v>
      </c>
      <c r="J3381" t="s">
        <v>29</v>
      </c>
      <c r="K3381" t="s">
        <v>241</v>
      </c>
      <c r="L3381">
        <v>25000000</v>
      </c>
      <c r="M3381">
        <v>2015</v>
      </c>
      <c r="N3381">
        <v>5.0999999999999996</v>
      </c>
      <c r="O3381">
        <v>-8972134</v>
      </c>
    </row>
    <row r="3382" spans="1:15" x14ac:dyDescent="0.3">
      <c r="A3382" t="s">
        <v>4002</v>
      </c>
      <c r="B3382">
        <v>211</v>
      </c>
      <c r="C3382">
        <v>101</v>
      </c>
      <c r="D3382">
        <v>25863915</v>
      </c>
      <c r="E3382" t="s">
        <v>3153</v>
      </c>
      <c r="F3382" t="s">
        <v>5173</v>
      </c>
      <c r="G3382" t="s">
        <v>7049</v>
      </c>
      <c r="H3382">
        <v>28257</v>
      </c>
      <c r="I3382">
        <v>151</v>
      </c>
      <c r="J3382" t="s">
        <v>29</v>
      </c>
      <c r="K3382" t="s">
        <v>30</v>
      </c>
      <c r="L3382">
        <v>35000000</v>
      </c>
      <c r="M3382">
        <v>2012</v>
      </c>
      <c r="N3382">
        <v>5.0999999999999996</v>
      </c>
      <c r="O3382">
        <v>-9136085</v>
      </c>
    </row>
    <row r="3383" spans="1:15" x14ac:dyDescent="0.3">
      <c r="A3383" t="s">
        <v>3680</v>
      </c>
      <c r="B3383">
        <v>73</v>
      </c>
      <c r="C3383">
        <v>90</v>
      </c>
      <c r="D3383">
        <v>16647384</v>
      </c>
      <c r="E3383" t="s">
        <v>6312</v>
      </c>
      <c r="F3383" t="s">
        <v>6889</v>
      </c>
      <c r="G3383" t="s">
        <v>7050</v>
      </c>
      <c r="H3383">
        <v>8398</v>
      </c>
      <c r="I3383">
        <v>56</v>
      </c>
      <c r="J3383" t="s">
        <v>29</v>
      </c>
      <c r="K3383" t="s">
        <v>30</v>
      </c>
      <c r="L3383">
        <v>26000000</v>
      </c>
      <c r="M3383">
        <v>2006</v>
      </c>
      <c r="N3383">
        <v>5.0999999999999996</v>
      </c>
      <c r="O3383">
        <v>-9352616</v>
      </c>
    </row>
    <row r="3384" spans="1:15" x14ac:dyDescent="0.3">
      <c r="A3384" t="s">
        <v>3387</v>
      </c>
      <c r="B3384">
        <v>100</v>
      </c>
      <c r="C3384">
        <v>107</v>
      </c>
      <c r="D3384">
        <v>29374178</v>
      </c>
      <c r="E3384" t="s">
        <v>135</v>
      </c>
      <c r="F3384" t="s">
        <v>1377</v>
      </c>
      <c r="G3384" t="s">
        <v>7051</v>
      </c>
      <c r="H3384">
        <v>12093</v>
      </c>
      <c r="I3384">
        <v>188</v>
      </c>
      <c r="J3384" t="s">
        <v>29</v>
      </c>
      <c r="K3384" t="s">
        <v>30</v>
      </c>
      <c r="L3384">
        <v>40000000</v>
      </c>
      <c r="M3384">
        <v>2000</v>
      </c>
      <c r="N3384">
        <v>5.0999999999999996</v>
      </c>
      <c r="O3384">
        <v>-10625822</v>
      </c>
    </row>
    <row r="3385" spans="1:15" x14ac:dyDescent="0.3">
      <c r="A3385" t="s">
        <v>3930</v>
      </c>
      <c r="B3385">
        <v>102</v>
      </c>
      <c r="C3385">
        <v>130</v>
      </c>
      <c r="D3385">
        <v>69102910</v>
      </c>
      <c r="E3385" t="s">
        <v>7052</v>
      </c>
      <c r="F3385" t="s">
        <v>1482</v>
      </c>
      <c r="G3385" t="s">
        <v>7053</v>
      </c>
      <c r="H3385">
        <v>58402</v>
      </c>
      <c r="I3385">
        <v>370</v>
      </c>
      <c r="J3385" t="s">
        <v>29</v>
      </c>
      <c r="K3385" t="s">
        <v>30</v>
      </c>
      <c r="L3385">
        <v>80000000</v>
      </c>
      <c r="M3385">
        <v>1998</v>
      </c>
      <c r="N3385">
        <v>5.0999999999999996</v>
      </c>
      <c r="O3385">
        <v>-10897090</v>
      </c>
    </row>
    <row r="3386" spans="1:15" x14ac:dyDescent="0.3">
      <c r="A3386" t="s">
        <v>4887</v>
      </c>
      <c r="B3386">
        <v>52</v>
      </c>
      <c r="C3386">
        <v>85</v>
      </c>
      <c r="D3386">
        <v>13973532</v>
      </c>
      <c r="E3386" t="s">
        <v>338</v>
      </c>
      <c r="F3386" t="s">
        <v>7054</v>
      </c>
      <c r="G3386" t="s">
        <v>7055</v>
      </c>
      <c r="H3386">
        <v>11211</v>
      </c>
      <c r="I3386">
        <v>92</v>
      </c>
      <c r="J3386" t="s">
        <v>29</v>
      </c>
      <c r="K3386" t="s">
        <v>30</v>
      </c>
      <c r="L3386">
        <v>25000000</v>
      </c>
      <c r="M3386">
        <v>2002</v>
      </c>
      <c r="N3386">
        <v>5.0999999999999996</v>
      </c>
      <c r="O3386">
        <v>-11026468</v>
      </c>
    </row>
    <row r="3387" spans="1:15" x14ac:dyDescent="0.3">
      <c r="A3387" t="s">
        <v>4856</v>
      </c>
      <c r="B3387">
        <v>47</v>
      </c>
      <c r="C3387">
        <v>94</v>
      </c>
      <c r="D3387">
        <v>11508423</v>
      </c>
      <c r="E3387" t="s">
        <v>7056</v>
      </c>
      <c r="F3387" t="s">
        <v>7057</v>
      </c>
      <c r="G3387" t="s">
        <v>7058</v>
      </c>
      <c r="H3387">
        <v>3174</v>
      </c>
      <c r="I3387">
        <v>19</v>
      </c>
      <c r="J3387" t="s">
        <v>29</v>
      </c>
      <c r="K3387" t="s">
        <v>30</v>
      </c>
      <c r="L3387">
        <v>23000000</v>
      </c>
      <c r="M3387">
        <v>2008</v>
      </c>
      <c r="N3387">
        <v>5.0999999999999996</v>
      </c>
      <c r="O3387">
        <v>-11491577</v>
      </c>
    </row>
    <row r="3388" spans="1:15" x14ac:dyDescent="0.3">
      <c r="A3388" t="s">
        <v>4865</v>
      </c>
      <c r="B3388">
        <v>62</v>
      </c>
      <c r="C3388">
        <v>90</v>
      </c>
      <c r="D3388">
        <v>28870</v>
      </c>
      <c r="E3388" t="s">
        <v>208</v>
      </c>
      <c r="F3388" t="s">
        <v>2300</v>
      </c>
      <c r="G3388" t="s">
        <v>7059</v>
      </c>
      <c r="H3388">
        <v>14280</v>
      </c>
      <c r="I3388">
        <v>41</v>
      </c>
      <c r="J3388" t="s">
        <v>29</v>
      </c>
      <c r="K3388" t="s">
        <v>30</v>
      </c>
      <c r="L3388">
        <v>15000000</v>
      </c>
      <c r="M3388">
        <v>2011</v>
      </c>
      <c r="N3388">
        <v>5.0999999999999996</v>
      </c>
      <c r="O3388">
        <v>-14971130</v>
      </c>
    </row>
    <row r="3389" spans="1:15" x14ac:dyDescent="0.3">
      <c r="A3389" t="s">
        <v>4859</v>
      </c>
      <c r="B3389">
        <v>140</v>
      </c>
      <c r="C3389">
        <v>93</v>
      </c>
      <c r="D3389">
        <v>14888028</v>
      </c>
      <c r="E3389" t="s">
        <v>2525</v>
      </c>
      <c r="F3389" t="s">
        <v>5854</v>
      </c>
      <c r="G3389" t="s">
        <v>7060</v>
      </c>
      <c r="H3389">
        <v>28606</v>
      </c>
      <c r="I3389">
        <v>262</v>
      </c>
      <c r="J3389" t="s">
        <v>29</v>
      </c>
      <c r="K3389" t="s">
        <v>30</v>
      </c>
      <c r="L3389">
        <v>30000000</v>
      </c>
      <c r="M3389">
        <v>2005</v>
      </c>
      <c r="N3389">
        <v>5.0999999999999996</v>
      </c>
      <c r="O3389">
        <v>-15111972</v>
      </c>
    </row>
    <row r="3390" spans="1:15" x14ac:dyDescent="0.3">
      <c r="A3390" t="s">
        <v>3722</v>
      </c>
      <c r="B3390">
        <v>54</v>
      </c>
      <c r="C3390">
        <v>92</v>
      </c>
      <c r="D3390">
        <v>2964</v>
      </c>
      <c r="E3390" t="s">
        <v>3447</v>
      </c>
      <c r="F3390" t="s">
        <v>7061</v>
      </c>
      <c r="G3390" t="s">
        <v>7062</v>
      </c>
      <c r="H3390">
        <v>7444</v>
      </c>
      <c r="I3390">
        <v>42</v>
      </c>
      <c r="J3390" t="s">
        <v>29</v>
      </c>
      <c r="K3390" t="s">
        <v>30</v>
      </c>
      <c r="L3390">
        <v>16000000</v>
      </c>
      <c r="M3390">
        <v>2012</v>
      </c>
      <c r="N3390">
        <v>5.0999999999999996</v>
      </c>
      <c r="O3390">
        <v>-15997036</v>
      </c>
    </row>
    <row r="3391" spans="1:15" x14ac:dyDescent="0.3">
      <c r="A3391" t="s">
        <v>3458</v>
      </c>
      <c r="B3391">
        <v>99</v>
      </c>
      <c r="C3391">
        <v>90</v>
      </c>
      <c r="D3391">
        <v>24430272</v>
      </c>
      <c r="E3391" t="s">
        <v>289</v>
      </c>
      <c r="F3391" t="s">
        <v>7063</v>
      </c>
      <c r="G3391" t="s">
        <v>7064</v>
      </c>
      <c r="H3391">
        <v>46158</v>
      </c>
      <c r="I3391">
        <v>403</v>
      </c>
      <c r="J3391" t="s">
        <v>29</v>
      </c>
      <c r="K3391" t="s">
        <v>30</v>
      </c>
      <c r="L3391">
        <v>43000000</v>
      </c>
      <c r="M3391">
        <v>2002</v>
      </c>
      <c r="N3391">
        <v>5.0999999999999996</v>
      </c>
      <c r="O3391">
        <v>-18569728</v>
      </c>
    </row>
    <row r="3392" spans="1:15" x14ac:dyDescent="0.3">
      <c r="A3392" t="s">
        <v>4248</v>
      </c>
      <c r="B3392">
        <v>138</v>
      </c>
      <c r="C3392">
        <v>107</v>
      </c>
      <c r="D3392">
        <v>1183354</v>
      </c>
      <c r="E3392" t="s">
        <v>7065</v>
      </c>
      <c r="F3392" t="s">
        <v>7066</v>
      </c>
      <c r="G3392" t="s">
        <v>7067</v>
      </c>
      <c r="H3392">
        <v>13026</v>
      </c>
      <c r="I3392">
        <v>75</v>
      </c>
      <c r="J3392" t="s">
        <v>29</v>
      </c>
      <c r="K3392" t="s">
        <v>30</v>
      </c>
      <c r="L3392">
        <v>20000000</v>
      </c>
      <c r="M3392">
        <v>2010</v>
      </c>
      <c r="N3392">
        <v>5.0999999999999996</v>
      </c>
      <c r="O3392">
        <v>-18816646</v>
      </c>
    </row>
    <row r="3393" spans="1:15" x14ac:dyDescent="0.3">
      <c r="A3393" t="s">
        <v>4829</v>
      </c>
      <c r="B3393">
        <v>16</v>
      </c>
      <c r="C3393">
        <v>120</v>
      </c>
      <c r="D3393">
        <v>42880</v>
      </c>
      <c r="E3393" t="s">
        <v>588</v>
      </c>
      <c r="F3393" t="s">
        <v>44</v>
      </c>
      <c r="G3393" t="s">
        <v>7068</v>
      </c>
      <c r="H3393">
        <v>2919</v>
      </c>
      <c r="I3393">
        <v>50</v>
      </c>
      <c r="J3393" t="s">
        <v>29</v>
      </c>
      <c r="K3393" t="s">
        <v>200</v>
      </c>
      <c r="L3393">
        <v>24000000</v>
      </c>
      <c r="M3393">
        <v>2004</v>
      </c>
      <c r="N3393">
        <v>5.0999999999999996</v>
      </c>
      <c r="O3393">
        <v>-23957120</v>
      </c>
    </row>
    <row r="3394" spans="1:15" x14ac:dyDescent="0.3">
      <c r="A3394" t="s">
        <v>4835</v>
      </c>
      <c r="B3394">
        <v>170</v>
      </c>
      <c r="C3394">
        <v>104</v>
      </c>
      <c r="D3394">
        <v>75030163</v>
      </c>
      <c r="E3394" t="s">
        <v>4712</v>
      </c>
      <c r="F3394" t="s">
        <v>192</v>
      </c>
      <c r="G3394" t="s">
        <v>7069</v>
      </c>
      <c r="H3394">
        <v>108076</v>
      </c>
      <c r="I3394">
        <v>1690</v>
      </c>
      <c r="J3394" t="s">
        <v>29</v>
      </c>
      <c r="K3394" t="s">
        <v>30</v>
      </c>
      <c r="L3394">
        <v>100000000</v>
      </c>
      <c r="M3394">
        <v>2006</v>
      </c>
      <c r="N3394">
        <v>5.0999999999999996</v>
      </c>
      <c r="O3394">
        <v>-24969837</v>
      </c>
    </row>
    <row r="3395" spans="1:15" x14ac:dyDescent="0.3">
      <c r="A3395" t="s">
        <v>4923</v>
      </c>
      <c r="B3395">
        <v>102</v>
      </c>
      <c r="C3395">
        <v>102</v>
      </c>
      <c r="D3395">
        <v>14967182</v>
      </c>
      <c r="E3395" t="s">
        <v>39</v>
      </c>
      <c r="F3395" t="s">
        <v>503</v>
      </c>
      <c r="G3395" t="s">
        <v>7070</v>
      </c>
      <c r="H3395">
        <v>27305</v>
      </c>
      <c r="I3395">
        <v>284</v>
      </c>
      <c r="J3395" t="s">
        <v>29</v>
      </c>
      <c r="K3395" t="s">
        <v>30</v>
      </c>
      <c r="L3395">
        <v>40000000</v>
      </c>
      <c r="M3395">
        <v>2000</v>
      </c>
      <c r="N3395">
        <v>5.0999999999999996</v>
      </c>
      <c r="O3395">
        <v>-25032818</v>
      </c>
    </row>
    <row r="3396" spans="1:15" x14ac:dyDescent="0.3">
      <c r="A3396" t="s">
        <v>1702</v>
      </c>
      <c r="B3396">
        <v>112</v>
      </c>
      <c r="C3396">
        <v>102</v>
      </c>
      <c r="D3396">
        <v>7659747</v>
      </c>
      <c r="E3396" t="s">
        <v>500</v>
      </c>
      <c r="F3396" t="s">
        <v>2799</v>
      </c>
      <c r="G3396" t="s">
        <v>7071</v>
      </c>
      <c r="H3396">
        <v>14962</v>
      </c>
      <c r="I3396">
        <v>204</v>
      </c>
      <c r="J3396" t="s">
        <v>29</v>
      </c>
      <c r="K3396" t="s">
        <v>30</v>
      </c>
      <c r="L3396">
        <v>38000000</v>
      </c>
      <c r="M3396">
        <v>2003</v>
      </c>
      <c r="N3396">
        <v>5.0999999999999996</v>
      </c>
      <c r="O3396">
        <v>-30340253</v>
      </c>
    </row>
    <row r="3397" spans="1:15" x14ac:dyDescent="0.3">
      <c r="A3397" t="s">
        <v>4872</v>
      </c>
      <c r="B3397">
        <v>145</v>
      </c>
      <c r="C3397">
        <v>88</v>
      </c>
      <c r="D3397">
        <v>119420252</v>
      </c>
      <c r="E3397" t="s">
        <v>5401</v>
      </c>
      <c r="F3397" t="s">
        <v>4567</v>
      </c>
      <c r="G3397" t="s">
        <v>7072</v>
      </c>
      <c r="H3397">
        <v>33042</v>
      </c>
      <c r="I3397">
        <v>90</v>
      </c>
      <c r="J3397" t="s">
        <v>29</v>
      </c>
      <c r="K3397" t="s">
        <v>30</v>
      </c>
      <c r="L3397">
        <v>150000000</v>
      </c>
      <c r="M3397">
        <v>2009</v>
      </c>
      <c r="N3397">
        <v>5.0999999999999996</v>
      </c>
      <c r="O3397">
        <v>-30579748</v>
      </c>
    </row>
    <row r="3398" spans="1:15" x14ac:dyDescent="0.3">
      <c r="A3398" t="s">
        <v>1884</v>
      </c>
      <c r="B3398">
        <v>96</v>
      </c>
      <c r="C3398">
        <v>133</v>
      </c>
      <c r="D3398">
        <v>31054924</v>
      </c>
      <c r="E3398" t="s">
        <v>2585</v>
      </c>
      <c r="F3398" t="s">
        <v>79</v>
      </c>
      <c r="G3398" t="s">
        <v>7073</v>
      </c>
      <c r="H3398">
        <v>17025</v>
      </c>
      <c r="I3398">
        <v>290</v>
      </c>
      <c r="J3398" t="s">
        <v>29</v>
      </c>
      <c r="K3398" t="s">
        <v>30</v>
      </c>
      <c r="L3398">
        <v>64000000</v>
      </c>
      <c r="M3398">
        <v>1999</v>
      </c>
      <c r="N3398">
        <v>5.0999999999999996</v>
      </c>
      <c r="O3398">
        <v>-32945076</v>
      </c>
    </row>
    <row r="3399" spans="1:15" x14ac:dyDescent="0.3">
      <c r="A3399" t="s">
        <v>4666</v>
      </c>
      <c r="B3399">
        <v>66</v>
      </c>
      <c r="C3399">
        <v>93</v>
      </c>
      <c r="D3399">
        <v>652526</v>
      </c>
      <c r="E3399" t="s">
        <v>7074</v>
      </c>
      <c r="F3399" t="s">
        <v>2466</v>
      </c>
      <c r="G3399" t="s">
        <v>7075</v>
      </c>
      <c r="H3399">
        <v>20201</v>
      </c>
      <c r="I3399">
        <v>187</v>
      </c>
      <c r="J3399" t="s">
        <v>29</v>
      </c>
      <c r="K3399" t="s">
        <v>227</v>
      </c>
      <c r="L3399">
        <v>40000000</v>
      </c>
      <c r="M3399">
        <v>2006</v>
      </c>
      <c r="N3399">
        <v>5.0999999999999996</v>
      </c>
      <c r="O3399">
        <v>-39347474</v>
      </c>
    </row>
    <row r="3400" spans="1:15" x14ac:dyDescent="0.3">
      <c r="A3400" t="s">
        <v>4442</v>
      </c>
      <c r="B3400">
        <v>34</v>
      </c>
      <c r="C3400">
        <v>135</v>
      </c>
      <c r="D3400">
        <v>10400000</v>
      </c>
      <c r="E3400" t="s">
        <v>588</v>
      </c>
      <c r="F3400" t="s">
        <v>1482</v>
      </c>
      <c r="G3400" t="s">
        <v>7076</v>
      </c>
      <c r="H3400">
        <v>12037</v>
      </c>
      <c r="I3400">
        <v>90</v>
      </c>
      <c r="J3400" t="s">
        <v>29</v>
      </c>
      <c r="K3400" t="s">
        <v>30</v>
      </c>
      <c r="L3400">
        <v>50000000</v>
      </c>
      <c r="M3400">
        <v>1995</v>
      </c>
      <c r="N3400">
        <v>5.0999999999999996</v>
      </c>
      <c r="O3400">
        <v>-39600000</v>
      </c>
    </row>
    <row r="3401" spans="1:15" x14ac:dyDescent="0.3">
      <c r="A3401" t="s">
        <v>625</v>
      </c>
      <c r="B3401">
        <v>50</v>
      </c>
      <c r="C3401">
        <v>107</v>
      </c>
      <c r="D3401">
        <v>9795017</v>
      </c>
      <c r="E3401" t="s">
        <v>208</v>
      </c>
      <c r="F3401" t="s">
        <v>249</v>
      </c>
      <c r="G3401" t="s">
        <v>7077</v>
      </c>
      <c r="H3401">
        <v>9227</v>
      </c>
      <c r="I3401">
        <v>70</v>
      </c>
      <c r="J3401" t="s">
        <v>29</v>
      </c>
      <c r="K3401" t="s">
        <v>30</v>
      </c>
      <c r="L3401">
        <v>50000000</v>
      </c>
      <c r="M3401">
        <v>1995</v>
      </c>
      <c r="N3401">
        <v>5.0999999999999996</v>
      </c>
      <c r="O3401">
        <v>-40204983</v>
      </c>
    </row>
    <row r="3402" spans="1:15" x14ac:dyDescent="0.3">
      <c r="A3402" t="s">
        <v>4861</v>
      </c>
      <c r="B3402">
        <v>308</v>
      </c>
      <c r="C3402">
        <v>92</v>
      </c>
      <c r="D3402">
        <v>19059018</v>
      </c>
      <c r="E3402" t="s">
        <v>7078</v>
      </c>
      <c r="F3402" t="s">
        <v>7079</v>
      </c>
      <c r="G3402" t="s">
        <v>7080</v>
      </c>
      <c r="H3402">
        <v>65709</v>
      </c>
      <c r="I3402">
        <v>194</v>
      </c>
      <c r="J3402" t="s">
        <v>29</v>
      </c>
      <c r="K3402" t="s">
        <v>581</v>
      </c>
      <c r="L3402">
        <v>65000000</v>
      </c>
      <c r="M3402">
        <v>2014</v>
      </c>
      <c r="N3402">
        <v>5.0999999999999996</v>
      </c>
      <c r="O3402">
        <v>-45940982</v>
      </c>
    </row>
    <row r="3403" spans="1:15" x14ac:dyDescent="0.3">
      <c r="A3403" t="s">
        <v>4989</v>
      </c>
      <c r="B3403">
        <v>46</v>
      </c>
      <c r="C3403">
        <v>107</v>
      </c>
      <c r="D3403">
        <v>63231524</v>
      </c>
      <c r="E3403" t="s">
        <v>699</v>
      </c>
      <c r="F3403" t="s">
        <v>4822</v>
      </c>
      <c r="G3403" t="s">
        <v>7081</v>
      </c>
      <c r="H3403">
        <v>8962</v>
      </c>
      <c r="I3403">
        <v>137</v>
      </c>
      <c r="J3403" t="s">
        <v>29</v>
      </c>
      <c r="K3403" t="s">
        <v>30</v>
      </c>
      <c r="L3403">
        <v>6000000</v>
      </c>
      <c r="M3403">
        <v>2006</v>
      </c>
      <c r="N3403">
        <v>5</v>
      </c>
      <c r="O3403">
        <v>57231524</v>
      </c>
    </row>
    <row r="3404" spans="1:15" x14ac:dyDescent="0.3">
      <c r="A3404" t="s">
        <v>4721</v>
      </c>
      <c r="B3404">
        <v>116</v>
      </c>
      <c r="C3404">
        <v>80</v>
      </c>
      <c r="D3404">
        <v>75367693</v>
      </c>
      <c r="E3404" t="s">
        <v>682</v>
      </c>
      <c r="F3404" t="s">
        <v>520</v>
      </c>
      <c r="G3404" t="s">
        <v>7082</v>
      </c>
      <c r="H3404">
        <v>58961</v>
      </c>
      <c r="I3404">
        <v>232</v>
      </c>
      <c r="J3404" t="s">
        <v>29</v>
      </c>
      <c r="K3404" t="s">
        <v>30</v>
      </c>
      <c r="L3404">
        <v>35000000</v>
      </c>
      <c r="M3404">
        <v>2004</v>
      </c>
      <c r="N3404">
        <v>5</v>
      </c>
      <c r="O3404">
        <v>40367693</v>
      </c>
    </row>
    <row r="3405" spans="1:15" x14ac:dyDescent="0.3">
      <c r="A3405" t="s">
        <v>3669</v>
      </c>
      <c r="B3405">
        <v>152</v>
      </c>
      <c r="C3405">
        <v>87</v>
      </c>
      <c r="D3405">
        <v>47860214</v>
      </c>
      <c r="E3405" t="s">
        <v>840</v>
      </c>
      <c r="F3405" t="s">
        <v>1372</v>
      </c>
      <c r="G3405" t="s">
        <v>7083</v>
      </c>
      <c r="H3405">
        <v>34711</v>
      </c>
      <c r="I3405">
        <v>468</v>
      </c>
      <c r="J3405" t="s">
        <v>29</v>
      </c>
      <c r="K3405" t="s">
        <v>30</v>
      </c>
      <c r="L3405">
        <v>15000000</v>
      </c>
      <c r="M3405">
        <v>2006</v>
      </c>
      <c r="N3405">
        <v>5</v>
      </c>
      <c r="O3405">
        <v>32860214</v>
      </c>
    </row>
    <row r="3406" spans="1:15" x14ac:dyDescent="0.3">
      <c r="A3406" t="s">
        <v>2179</v>
      </c>
      <c r="B3406">
        <v>55</v>
      </c>
      <c r="C3406">
        <v>109</v>
      </c>
      <c r="D3406">
        <v>81022333</v>
      </c>
      <c r="E3406" t="s">
        <v>3345</v>
      </c>
      <c r="F3406" t="s">
        <v>7084</v>
      </c>
      <c r="G3406" t="s">
        <v>7085</v>
      </c>
      <c r="H3406">
        <v>34471</v>
      </c>
      <c r="I3406">
        <v>147</v>
      </c>
      <c r="J3406" t="s">
        <v>29</v>
      </c>
      <c r="K3406" t="s">
        <v>30</v>
      </c>
      <c r="L3406">
        <v>50000000</v>
      </c>
      <c r="M3406">
        <v>1995</v>
      </c>
      <c r="N3406">
        <v>5</v>
      </c>
      <c r="O3406">
        <v>31022333</v>
      </c>
    </row>
    <row r="3407" spans="1:15" x14ac:dyDescent="0.3">
      <c r="A3407" t="s">
        <v>4896</v>
      </c>
      <c r="B3407">
        <v>220</v>
      </c>
      <c r="C3407">
        <v>101</v>
      </c>
      <c r="D3407">
        <v>32453345</v>
      </c>
      <c r="E3407" t="s">
        <v>1453</v>
      </c>
      <c r="F3407" t="s">
        <v>7086</v>
      </c>
      <c r="G3407" t="s">
        <v>7087</v>
      </c>
      <c r="H3407">
        <v>31791</v>
      </c>
      <c r="I3407">
        <v>155</v>
      </c>
      <c r="J3407" t="s">
        <v>29</v>
      </c>
      <c r="K3407" t="s">
        <v>30</v>
      </c>
      <c r="L3407">
        <v>5000000</v>
      </c>
      <c r="M3407">
        <v>2014</v>
      </c>
      <c r="N3407">
        <v>5</v>
      </c>
      <c r="O3407">
        <v>27453345</v>
      </c>
    </row>
    <row r="3408" spans="1:15" x14ac:dyDescent="0.3">
      <c r="A3408" t="s">
        <v>4445</v>
      </c>
      <c r="B3408">
        <v>79</v>
      </c>
      <c r="C3408">
        <v>102</v>
      </c>
      <c r="D3408">
        <v>47285499</v>
      </c>
      <c r="E3408" t="s">
        <v>7088</v>
      </c>
      <c r="F3408" t="s">
        <v>4063</v>
      </c>
      <c r="G3408" t="s">
        <v>7089</v>
      </c>
      <c r="H3408">
        <v>26755</v>
      </c>
      <c r="I3408">
        <v>104</v>
      </c>
      <c r="J3408" t="s">
        <v>29</v>
      </c>
      <c r="K3408" t="s">
        <v>30</v>
      </c>
      <c r="L3408">
        <v>26000000</v>
      </c>
      <c r="M3408">
        <v>2003</v>
      </c>
      <c r="N3408">
        <v>5</v>
      </c>
      <c r="O3408">
        <v>21285499</v>
      </c>
    </row>
    <row r="3409" spans="1:15" x14ac:dyDescent="0.3">
      <c r="A3409" t="s">
        <v>4536</v>
      </c>
      <c r="B3409">
        <v>86</v>
      </c>
      <c r="C3409">
        <v>85</v>
      </c>
      <c r="D3409">
        <v>28563926</v>
      </c>
      <c r="E3409" t="s">
        <v>224</v>
      </c>
      <c r="F3409" t="s">
        <v>5589</v>
      </c>
      <c r="G3409" t="s">
        <v>7090</v>
      </c>
      <c r="H3409">
        <v>16300</v>
      </c>
      <c r="I3409">
        <v>217</v>
      </c>
      <c r="J3409" t="s">
        <v>29</v>
      </c>
      <c r="K3409" t="s">
        <v>30</v>
      </c>
      <c r="L3409">
        <v>8500000</v>
      </c>
      <c r="M3409">
        <v>2002</v>
      </c>
      <c r="N3409">
        <v>5</v>
      </c>
      <c r="O3409">
        <v>20063926</v>
      </c>
    </row>
    <row r="3410" spans="1:15" x14ac:dyDescent="0.3">
      <c r="A3410" t="s">
        <v>4520</v>
      </c>
      <c r="B3410">
        <v>131</v>
      </c>
      <c r="C3410">
        <v>137</v>
      </c>
      <c r="D3410">
        <v>39143839</v>
      </c>
      <c r="E3410" t="s">
        <v>840</v>
      </c>
      <c r="F3410" t="s">
        <v>3459</v>
      </c>
      <c r="G3410" t="s">
        <v>7091</v>
      </c>
      <c r="H3410">
        <v>38658</v>
      </c>
      <c r="I3410">
        <v>284</v>
      </c>
      <c r="J3410" t="s">
        <v>29</v>
      </c>
      <c r="K3410" t="s">
        <v>30</v>
      </c>
      <c r="L3410">
        <v>20000000</v>
      </c>
      <c r="M3410">
        <v>2006</v>
      </c>
      <c r="N3410">
        <v>5</v>
      </c>
      <c r="O3410">
        <v>19143839</v>
      </c>
    </row>
    <row r="3411" spans="1:15" x14ac:dyDescent="0.3">
      <c r="A3411" t="s">
        <v>4919</v>
      </c>
      <c r="B3411">
        <v>270</v>
      </c>
      <c r="C3411">
        <v>86</v>
      </c>
      <c r="D3411">
        <v>18112929</v>
      </c>
      <c r="E3411" t="s">
        <v>2651</v>
      </c>
      <c r="F3411" t="s">
        <v>6930</v>
      </c>
      <c r="G3411" t="s">
        <v>7092</v>
      </c>
      <c r="H3411">
        <v>52642</v>
      </c>
      <c r="I3411">
        <v>271</v>
      </c>
      <c r="J3411" t="s">
        <v>29</v>
      </c>
      <c r="K3411" t="s">
        <v>30</v>
      </c>
      <c r="L3411">
        <v>1000000</v>
      </c>
      <c r="M3411">
        <v>2012</v>
      </c>
      <c r="N3411">
        <v>5</v>
      </c>
      <c r="O3411">
        <v>17112929</v>
      </c>
    </row>
    <row r="3412" spans="1:15" x14ac:dyDescent="0.3">
      <c r="A3412" t="s">
        <v>4887</v>
      </c>
      <c r="B3412">
        <v>43</v>
      </c>
      <c r="C3412">
        <v>81</v>
      </c>
      <c r="D3412">
        <v>30628981</v>
      </c>
      <c r="E3412" t="s">
        <v>289</v>
      </c>
      <c r="F3412" t="s">
        <v>1586</v>
      </c>
      <c r="G3412" t="s">
        <v>7093</v>
      </c>
      <c r="H3412">
        <v>15047</v>
      </c>
      <c r="I3412">
        <v>160</v>
      </c>
      <c r="J3412" t="s">
        <v>29</v>
      </c>
      <c r="K3412" t="s">
        <v>30</v>
      </c>
      <c r="L3412">
        <v>14000000</v>
      </c>
      <c r="M3412">
        <v>1999</v>
      </c>
      <c r="N3412">
        <v>5</v>
      </c>
      <c r="O3412">
        <v>16628981</v>
      </c>
    </row>
    <row r="3413" spans="1:15" x14ac:dyDescent="0.3">
      <c r="A3413" t="s">
        <v>475</v>
      </c>
      <c r="B3413">
        <v>323</v>
      </c>
      <c r="C3413">
        <v>91</v>
      </c>
      <c r="D3413">
        <v>64505912</v>
      </c>
      <c r="E3413" t="s">
        <v>448</v>
      </c>
      <c r="F3413" t="s">
        <v>3559</v>
      </c>
      <c r="G3413" t="s">
        <v>7094</v>
      </c>
      <c r="H3413">
        <v>163130</v>
      </c>
      <c r="I3413">
        <v>1264</v>
      </c>
      <c r="J3413" t="s">
        <v>29</v>
      </c>
      <c r="K3413" t="s">
        <v>30</v>
      </c>
      <c r="L3413">
        <v>48000000</v>
      </c>
      <c r="M3413">
        <v>2008</v>
      </c>
      <c r="N3413">
        <v>5</v>
      </c>
      <c r="O3413">
        <v>16505912</v>
      </c>
    </row>
    <row r="3414" spans="1:15" x14ac:dyDescent="0.3">
      <c r="A3414" t="s">
        <v>4921</v>
      </c>
      <c r="B3414">
        <v>28</v>
      </c>
      <c r="C3414">
        <v>77</v>
      </c>
      <c r="D3414">
        <v>19421271</v>
      </c>
      <c r="E3414" t="s">
        <v>1180</v>
      </c>
      <c r="F3414" t="s">
        <v>3667</v>
      </c>
      <c r="G3414" t="s">
        <v>7095</v>
      </c>
      <c r="H3414">
        <v>2448</v>
      </c>
      <c r="I3414">
        <v>18</v>
      </c>
      <c r="J3414" t="s">
        <v>29</v>
      </c>
      <c r="K3414" t="s">
        <v>30</v>
      </c>
      <c r="L3414">
        <v>5000000</v>
      </c>
      <c r="M3414">
        <v>1999</v>
      </c>
      <c r="N3414">
        <v>5</v>
      </c>
      <c r="O3414">
        <v>14421271</v>
      </c>
    </row>
    <row r="3415" spans="1:15" x14ac:dyDescent="0.3">
      <c r="A3415" t="s">
        <v>4910</v>
      </c>
      <c r="B3415">
        <v>52</v>
      </c>
      <c r="C3415">
        <v>96</v>
      </c>
      <c r="D3415">
        <v>21564616</v>
      </c>
      <c r="E3415" t="s">
        <v>676</v>
      </c>
      <c r="F3415" t="s">
        <v>192</v>
      </c>
      <c r="G3415" t="s">
        <v>7096</v>
      </c>
      <c r="H3415">
        <v>7098</v>
      </c>
      <c r="I3415">
        <v>41</v>
      </c>
      <c r="J3415" t="s">
        <v>29</v>
      </c>
      <c r="K3415" t="s">
        <v>30</v>
      </c>
      <c r="L3415">
        <v>8500000</v>
      </c>
      <c r="M3415">
        <v>2013</v>
      </c>
      <c r="N3415">
        <v>5</v>
      </c>
      <c r="O3415">
        <v>13064616</v>
      </c>
    </row>
    <row r="3416" spans="1:15" x14ac:dyDescent="0.3">
      <c r="A3416" t="s">
        <v>4776</v>
      </c>
      <c r="B3416">
        <v>134</v>
      </c>
      <c r="C3416">
        <v>123</v>
      </c>
      <c r="D3416">
        <v>22452209</v>
      </c>
      <c r="E3416" t="s">
        <v>5651</v>
      </c>
      <c r="F3416" t="s">
        <v>7097</v>
      </c>
      <c r="G3416" t="s">
        <v>7098</v>
      </c>
      <c r="H3416">
        <v>14062</v>
      </c>
      <c r="I3416">
        <v>82</v>
      </c>
      <c r="J3416" t="s">
        <v>29</v>
      </c>
      <c r="K3416" t="s">
        <v>30</v>
      </c>
      <c r="L3416">
        <v>18000000</v>
      </c>
      <c r="M3416">
        <v>2009</v>
      </c>
      <c r="N3416">
        <v>5</v>
      </c>
      <c r="O3416">
        <v>4452209</v>
      </c>
    </row>
    <row r="3417" spans="1:15" x14ac:dyDescent="0.3">
      <c r="A3417" t="s">
        <v>4295</v>
      </c>
      <c r="B3417">
        <v>111</v>
      </c>
      <c r="C3417">
        <v>115</v>
      </c>
      <c r="D3417">
        <v>48472213</v>
      </c>
      <c r="E3417" t="s">
        <v>2113</v>
      </c>
      <c r="F3417" t="s">
        <v>306</v>
      </c>
      <c r="G3417" t="s">
        <v>7099</v>
      </c>
      <c r="H3417">
        <v>51252</v>
      </c>
      <c r="I3417">
        <v>156</v>
      </c>
      <c r="J3417" t="s">
        <v>29</v>
      </c>
      <c r="K3417" t="s">
        <v>30</v>
      </c>
      <c r="L3417">
        <v>45000000</v>
      </c>
      <c r="M3417">
        <v>2005</v>
      </c>
      <c r="N3417">
        <v>5</v>
      </c>
      <c r="O3417">
        <v>3472213</v>
      </c>
    </row>
    <row r="3418" spans="1:15" x14ac:dyDescent="0.3">
      <c r="A3418" t="s">
        <v>5004</v>
      </c>
      <c r="B3418">
        <v>125</v>
      </c>
      <c r="C3418">
        <v>91</v>
      </c>
      <c r="D3418">
        <v>16298046</v>
      </c>
      <c r="E3418" t="s">
        <v>211</v>
      </c>
      <c r="F3418" t="s">
        <v>755</v>
      </c>
      <c r="G3418" t="s">
        <v>7100</v>
      </c>
      <c r="H3418">
        <v>22207</v>
      </c>
      <c r="I3418">
        <v>747</v>
      </c>
      <c r="J3418" t="s">
        <v>29</v>
      </c>
      <c r="K3418" t="s">
        <v>200</v>
      </c>
      <c r="L3418">
        <v>14000000</v>
      </c>
      <c r="M3418">
        <v>2005</v>
      </c>
      <c r="N3418">
        <v>5</v>
      </c>
      <c r="O3418">
        <v>2298046</v>
      </c>
    </row>
    <row r="3419" spans="1:15" x14ac:dyDescent="0.3">
      <c r="A3419" t="s">
        <v>4915</v>
      </c>
      <c r="B3419">
        <v>173</v>
      </c>
      <c r="C3419">
        <v>95</v>
      </c>
      <c r="D3419">
        <v>17529157</v>
      </c>
      <c r="E3419" t="s">
        <v>7101</v>
      </c>
      <c r="F3419" t="s">
        <v>2783</v>
      </c>
      <c r="G3419" t="s">
        <v>7102</v>
      </c>
      <c r="H3419">
        <v>49888</v>
      </c>
      <c r="I3419">
        <v>220</v>
      </c>
      <c r="J3419" t="s">
        <v>29</v>
      </c>
      <c r="K3419" t="s">
        <v>241</v>
      </c>
      <c r="L3419">
        <v>20000000</v>
      </c>
      <c r="M3419">
        <v>2012</v>
      </c>
      <c r="N3419">
        <v>5</v>
      </c>
      <c r="O3419">
        <v>-2470843</v>
      </c>
    </row>
    <row r="3420" spans="1:15" x14ac:dyDescent="0.3">
      <c r="A3420" t="s">
        <v>4299</v>
      </c>
      <c r="B3420">
        <v>274</v>
      </c>
      <c r="C3420">
        <v>90</v>
      </c>
      <c r="D3420">
        <v>101055</v>
      </c>
      <c r="E3420" t="s">
        <v>626</v>
      </c>
      <c r="F3420" t="s">
        <v>3761</v>
      </c>
      <c r="G3420" t="s">
        <v>7103</v>
      </c>
      <c r="H3420">
        <v>17478</v>
      </c>
      <c r="I3420">
        <v>159</v>
      </c>
      <c r="J3420" t="s">
        <v>29</v>
      </c>
      <c r="K3420" t="s">
        <v>30</v>
      </c>
      <c r="L3420">
        <v>4000000</v>
      </c>
      <c r="M3420">
        <v>2009</v>
      </c>
      <c r="N3420">
        <v>5</v>
      </c>
      <c r="O3420">
        <v>-3898945</v>
      </c>
    </row>
    <row r="3421" spans="1:15" x14ac:dyDescent="0.3">
      <c r="A3421" t="s">
        <v>4306</v>
      </c>
      <c r="B3421">
        <v>70</v>
      </c>
      <c r="C3421">
        <v>92</v>
      </c>
      <c r="D3421">
        <v>85884815</v>
      </c>
      <c r="E3421" t="s">
        <v>7104</v>
      </c>
      <c r="F3421" t="s">
        <v>4795</v>
      </c>
      <c r="G3421" t="s">
        <v>7105</v>
      </c>
      <c r="H3421">
        <v>9418</v>
      </c>
      <c r="I3421">
        <v>53</v>
      </c>
      <c r="J3421" t="s">
        <v>29</v>
      </c>
      <c r="K3421" t="s">
        <v>30</v>
      </c>
      <c r="L3421">
        <v>90000000</v>
      </c>
      <c r="M3421">
        <v>2015</v>
      </c>
      <c r="N3421">
        <v>5</v>
      </c>
      <c r="O3421">
        <v>-4115185</v>
      </c>
    </row>
    <row r="3422" spans="1:15" x14ac:dyDescent="0.3">
      <c r="A3422" t="s">
        <v>3422</v>
      </c>
      <c r="B3422">
        <v>65</v>
      </c>
      <c r="C3422">
        <v>96</v>
      </c>
      <c r="D3422">
        <v>766487</v>
      </c>
      <c r="E3422" t="s">
        <v>289</v>
      </c>
      <c r="F3422" t="s">
        <v>2881</v>
      </c>
      <c r="G3422" t="s">
        <v>7106</v>
      </c>
      <c r="H3422">
        <v>15315</v>
      </c>
      <c r="I3422">
        <v>117</v>
      </c>
      <c r="J3422" t="s">
        <v>29</v>
      </c>
      <c r="K3422" t="s">
        <v>30</v>
      </c>
      <c r="L3422">
        <v>5250000</v>
      </c>
      <c r="M3422">
        <v>2007</v>
      </c>
      <c r="N3422">
        <v>5</v>
      </c>
      <c r="O3422">
        <v>-4483513</v>
      </c>
    </row>
    <row r="3423" spans="1:15" x14ac:dyDescent="0.3">
      <c r="A3423" t="s">
        <v>2221</v>
      </c>
      <c r="B3423">
        <v>42</v>
      </c>
      <c r="C3423">
        <v>91</v>
      </c>
      <c r="D3423">
        <v>10443316</v>
      </c>
      <c r="E3423" t="s">
        <v>699</v>
      </c>
      <c r="F3423" t="s">
        <v>1605</v>
      </c>
      <c r="G3423" t="s">
        <v>7107</v>
      </c>
      <c r="H3423">
        <v>7159</v>
      </c>
      <c r="I3423">
        <v>88</v>
      </c>
      <c r="J3423" t="s">
        <v>29</v>
      </c>
      <c r="K3423" t="s">
        <v>30</v>
      </c>
      <c r="L3423">
        <v>15000000</v>
      </c>
      <c r="M3423">
        <v>1998</v>
      </c>
      <c r="N3423">
        <v>5</v>
      </c>
      <c r="O3423">
        <v>-4556684</v>
      </c>
    </row>
    <row r="3424" spans="1:15" x14ac:dyDescent="0.3">
      <c r="A3424" t="s">
        <v>982</v>
      </c>
      <c r="B3424">
        <v>180</v>
      </c>
      <c r="C3424">
        <v>106</v>
      </c>
      <c r="D3424">
        <v>28064226</v>
      </c>
      <c r="E3424" t="s">
        <v>500</v>
      </c>
      <c r="F3424" t="s">
        <v>7108</v>
      </c>
      <c r="G3424" t="s">
        <v>7109</v>
      </c>
      <c r="H3424">
        <v>65044</v>
      </c>
      <c r="I3424">
        <v>173</v>
      </c>
      <c r="J3424" t="s">
        <v>29</v>
      </c>
      <c r="K3424" t="s">
        <v>30</v>
      </c>
      <c r="L3424">
        <v>35000000</v>
      </c>
      <c r="M3424">
        <v>2011</v>
      </c>
      <c r="N3424">
        <v>5</v>
      </c>
      <c r="O3424">
        <v>-6935774</v>
      </c>
    </row>
    <row r="3425" spans="1:15" x14ac:dyDescent="0.3">
      <c r="A3425" t="s">
        <v>857</v>
      </c>
      <c r="B3425">
        <v>30</v>
      </c>
      <c r="C3425">
        <v>108</v>
      </c>
      <c r="D3425">
        <v>4903000</v>
      </c>
      <c r="E3425" t="s">
        <v>73</v>
      </c>
      <c r="F3425" t="s">
        <v>4055</v>
      </c>
      <c r="G3425" t="s">
        <v>7110</v>
      </c>
      <c r="H3425">
        <v>4961</v>
      </c>
      <c r="I3425">
        <v>33</v>
      </c>
      <c r="J3425" t="s">
        <v>29</v>
      </c>
      <c r="K3425" t="s">
        <v>30</v>
      </c>
      <c r="L3425">
        <v>12000000</v>
      </c>
      <c r="M3425">
        <v>1996</v>
      </c>
      <c r="N3425">
        <v>5</v>
      </c>
      <c r="O3425">
        <v>-7097000</v>
      </c>
    </row>
    <row r="3426" spans="1:15" x14ac:dyDescent="0.3">
      <c r="A3426" t="s">
        <v>2889</v>
      </c>
      <c r="B3426">
        <v>98</v>
      </c>
      <c r="C3426">
        <v>117</v>
      </c>
      <c r="D3426">
        <v>30981850</v>
      </c>
      <c r="E3426" t="s">
        <v>7111</v>
      </c>
      <c r="F3426" t="s">
        <v>7112</v>
      </c>
      <c r="G3426" t="s">
        <v>7113</v>
      </c>
      <c r="H3426">
        <v>35834</v>
      </c>
      <c r="I3426">
        <v>284</v>
      </c>
      <c r="J3426" t="s">
        <v>29</v>
      </c>
      <c r="K3426" t="s">
        <v>30</v>
      </c>
      <c r="L3426">
        <v>40000000</v>
      </c>
      <c r="M3426">
        <v>2005</v>
      </c>
      <c r="N3426">
        <v>5</v>
      </c>
      <c r="O3426">
        <v>-9018150</v>
      </c>
    </row>
    <row r="3427" spans="1:15" x14ac:dyDescent="0.3">
      <c r="A3427" t="s">
        <v>1807</v>
      </c>
      <c r="B3427">
        <v>115</v>
      </c>
      <c r="C3427">
        <v>93</v>
      </c>
      <c r="D3427">
        <v>365734</v>
      </c>
      <c r="E3427" t="s">
        <v>92</v>
      </c>
      <c r="F3427" t="s">
        <v>1807</v>
      </c>
      <c r="G3427" t="s">
        <v>7114</v>
      </c>
      <c r="H3427">
        <v>11487</v>
      </c>
      <c r="I3427">
        <v>226</v>
      </c>
      <c r="J3427" t="s">
        <v>29</v>
      </c>
      <c r="K3427" t="s">
        <v>30</v>
      </c>
      <c r="L3427">
        <v>10000000</v>
      </c>
      <c r="M3427">
        <v>2003</v>
      </c>
      <c r="N3427">
        <v>5</v>
      </c>
      <c r="O3427">
        <v>-9634266</v>
      </c>
    </row>
    <row r="3428" spans="1:15" x14ac:dyDescent="0.3">
      <c r="A3428" t="s">
        <v>4905</v>
      </c>
      <c r="B3428">
        <v>25</v>
      </c>
      <c r="C3428">
        <v>98</v>
      </c>
      <c r="D3428">
        <v>8000000</v>
      </c>
      <c r="E3428" t="s">
        <v>4339</v>
      </c>
      <c r="F3428" t="s">
        <v>7115</v>
      </c>
      <c r="G3428" t="s">
        <v>7116</v>
      </c>
      <c r="H3428">
        <v>1400</v>
      </c>
      <c r="I3428">
        <v>41</v>
      </c>
      <c r="J3428" t="s">
        <v>29</v>
      </c>
      <c r="K3428" t="s">
        <v>30</v>
      </c>
      <c r="L3428">
        <v>18000000</v>
      </c>
      <c r="M3428">
        <v>1981</v>
      </c>
      <c r="N3428">
        <v>5</v>
      </c>
      <c r="O3428">
        <v>-10000000</v>
      </c>
    </row>
    <row r="3429" spans="1:15" x14ac:dyDescent="0.3">
      <c r="A3429" t="s">
        <v>4892</v>
      </c>
      <c r="B3429">
        <v>65</v>
      </c>
      <c r="C3429">
        <v>110</v>
      </c>
      <c r="D3429">
        <v>8888355</v>
      </c>
      <c r="E3429" t="s">
        <v>220</v>
      </c>
      <c r="F3429" t="s">
        <v>4399</v>
      </c>
      <c r="G3429" t="s">
        <v>7117</v>
      </c>
      <c r="H3429">
        <v>7894</v>
      </c>
      <c r="I3429">
        <v>25</v>
      </c>
      <c r="J3429" t="s">
        <v>29</v>
      </c>
      <c r="K3429" t="s">
        <v>30</v>
      </c>
      <c r="L3429">
        <v>20000000</v>
      </c>
      <c r="M3429">
        <v>2013</v>
      </c>
      <c r="N3429">
        <v>5</v>
      </c>
      <c r="O3429">
        <v>-11111645</v>
      </c>
    </row>
    <row r="3430" spans="1:15" x14ac:dyDescent="0.3">
      <c r="A3430" t="s">
        <v>1750</v>
      </c>
      <c r="B3430">
        <v>158</v>
      </c>
      <c r="C3430">
        <v>99</v>
      </c>
      <c r="D3430">
        <v>19294901</v>
      </c>
      <c r="E3430" t="s">
        <v>721</v>
      </c>
      <c r="F3430" t="s">
        <v>6664</v>
      </c>
      <c r="G3430" t="s">
        <v>7118</v>
      </c>
      <c r="H3430">
        <v>26126</v>
      </c>
      <c r="I3430">
        <v>325</v>
      </c>
      <c r="J3430" t="s">
        <v>29</v>
      </c>
      <c r="K3430" t="s">
        <v>30</v>
      </c>
      <c r="L3430">
        <v>35000000</v>
      </c>
      <c r="M3430">
        <v>2005</v>
      </c>
      <c r="N3430">
        <v>5</v>
      </c>
      <c r="O3430">
        <v>-15705099</v>
      </c>
    </row>
    <row r="3431" spans="1:15" x14ac:dyDescent="0.3">
      <c r="A3431" t="s">
        <v>3107</v>
      </c>
      <c r="B3431">
        <v>60</v>
      </c>
      <c r="C3431">
        <v>105</v>
      </c>
      <c r="D3431">
        <v>10014234</v>
      </c>
      <c r="E3431" t="s">
        <v>338</v>
      </c>
      <c r="F3431" t="s">
        <v>3556</v>
      </c>
      <c r="G3431" t="s">
        <v>7119</v>
      </c>
      <c r="H3431">
        <v>8560</v>
      </c>
      <c r="I3431">
        <v>69</v>
      </c>
      <c r="J3431" t="s">
        <v>29</v>
      </c>
      <c r="K3431" t="s">
        <v>241</v>
      </c>
      <c r="L3431">
        <v>65000000</v>
      </c>
      <c r="M3431">
        <v>2000</v>
      </c>
      <c r="N3431">
        <v>5</v>
      </c>
      <c r="O3431">
        <v>-54985766</v>
      </c>
    </row>
    <row r="3432" spans="1:15" x14ac:dyDescent="0.3">
      <c r="A3432" t="s">
        <v>4002</v>
      </c>
      <c r="B3432">
        <v>145</v>
      </c>
      <c r="C3432">
        <v>121</v>
      </c>
      <c r="D3432">
        <v>31704416</v>
      </c>
      <c r="E3432" t="s">
        <v>86</v>
      </c>
      <c r="F3432" t="s">
        <v>7120</v>
      </c>
      <c r="G3432" t="s">
        <v>7121</v>
      </c>
      <c r="H3432">
        <v>45455</v>
      </c>
      <c r="I3432">
        <v>388</v>
      </c>
      <c r="J3432" t="s">
        <v>29</v>
      </c>
      <c r="K3432" t="s">
        <v>30</v>
      </c>
      <c r="L3432">
        <v>135000000</v>
      </c>
      <c r="M3432">
        <v>2005</v>
      </c>
      <c r="N3432">
        <v>5</v>
      </c>
      <c r="O3432">
        <v>-103295584</v>
      </c>
    </row>
    <row r="3433" spans="1:15" x14ac:dyDescent="0.3">
      <c r="A3433" t="s">
        <v>2920</v>
      </c>
      <c r="B3433">
        <v>293</v>
      </c>
      <c r="C3433">
        <v>124</v>
      </c>
      <c r="D3433">
        <v>300523113</v>
      </c>
      <c r="E3433" t="s">
        <v>6634</v>
      </c>
      <c r="F3433" t="s">
        <v>1416</v>
      </c>
      <c r="G3433" t="s">
        <v>7122</v>
      </c>
      <c r="H3433">
        <v>184637</v>
      </c>
      <c r="I3433">
        <v>498</v>
      </c>
      <c r="J3433" t="s">
        <v>29</v>
      </c>
      <c r="K3433" t="s">
        <v>30</v>
      </c>
      <c r="L3433">
        <v>68000000</v>
      </c>
      <c r="M3433">
        <v>2010</v>
      </c>
      <c r="N3433">
        <v>4.9000000000000004</v>
      </c>
      <c r="O3433">
        <v>232523113</v>
      </c>
    </row>
    <row r="3434" spans="1:15" x14ac:dyDescent="0.3">
      <c r="A3434" t="s">
        <v>4927</v>
      </c>
      <c r="B3434">
        <v>138</v>
      </c>
      <c r="C3434">
        <v>86</v>
      </c>
      <c r="D3434">
        <v>153288182</v>
      </c>
      <c r="E3434" t="s">
        <v>6106</v>
      </c>
      <c r="F3434" t="s">
        <v>3459</v>
      </c>
      <c r="G3434" t="s">
        <v>7123</v>
      </c>
      <c r="H3434">
        <v>71424</v>
      </c>
      <c r="I3434">
        <v>521</v>
      </c>
      <c r="J3434" t="s">
        <v>29</v>
      </c>
      <c r="K3434" t="s">
        <v>30</v>
      </c>
      <c r="L3434">
        <v>84000000</v>
      </c>
      <c r="M3434">
        <v>2002</v>
      </c>
      <c r="N3434">
        <v>4.9000000000000004</v>
      </c>
      <c r="O3434">
        <v>69288182</v>
      </c>
    </row>
    <row r="3435" spans="1:15" x14ac:dyDescent="0.3">
      <c r="A3435" t="s">
        <v>4843</v>
      </c>
      <c r="B3435">
        <v>148</v>
      </c>
      <c r="C3435">
        <v>100</v>
      </c>
      <c r="D3435">
        <v>84518155</v>
      </c>
      <c r="E3435" t="s">
        <v>676</v>
      </c>
      <c r="F3435" t="s">
        <v>1088</v>
      </c>
      <c r="G3435" t="s">
        <v>7124</v>
      </c>
      <c r="H3435">
        <v>35965</v>
      </c>
      <c r="I3435">
        <v>144</v>
      </c>
      <c r="J3435" t="s">
        <v>29</v>
      </c>
      <c r="K3435" t="s">
        <v>30</v>
      </c>
      <c r="L3435">
        <v>20000000</v>
      </c>
      <c r="M3435">
        <v>2014</v>
      </c>
      <c r="N3435">
        <v>4.9000000000000004</v>
      </c>
      <c r="O3435">
        <v>64518155</v>
      </c>
    </row>
    <row r="3436" spans="1:15" x14ac:dyDescent="0.3">
      <c r="A3436" t="s">
        <v>4749</v>
      </c>
      <c r="B3436">
        <v>42</v>
      </c>
      <c r="C3436">
        <v>89</v>
      </c>
      <c r="D3436">
        <v>60008303</v>
      </c>
      <c r="E3436" t="s">
        <v>4375</v>
      </c>
      <c r="F3436" t="s">
        <v>7125</v>
      </c>
      <c r="G3436" t="s">
        <v>7126</v>
      </c>
      <c r="H3436">
        <v>9285</v>
      </c>
      <c r="I3436">
        <v>91</v>
      </c>
      <c r="J3436" t="s">
        <v>29</v>
      </c>
      <c r="K3436" t="s">
        <v>30</v>
      </c>
      <c r="L3436">
        <v>13000000</v>
      </c>
      <c r="M3436">
        <v>2000</v>
      </c>
      <c r="N3436">
        <v>4.9000000000000004</v>
      </c>
      <c r="O3436">
        <v>47008303</v>
      </c>
    </row>
    <row r="3437" spans="1:15" x14ac:dyDescent="0.3">
      <c r="A3437" t="s">
        <v>4882</v>
      </c>
      <c r="B3437">
        <v>91</v>
      </c>
      <c r="C3437">
        <v>93</v>
      </c>
      <c r="D3437">
        <v>34872293</v>
      </c>
      <c r="E3437" t="s">
        <v>1081</v>
      </c>
      <c r="F3437" t="s">
        <v>482</v>
      </c>
      <c r="G3437" t="s">
        <v>7127</v>
      </c>
      <c r="H3437">
        <v>30765</v>
      </c>
      <c r="I3437">
        <v>252</v>
      </c>
      <c r="J3437" t="s">
        <v>29</v>
      </c>
      <c r="K3437" t="s">
        <v>30</v>
      </c>
      <c r="L3437">
        <v>8500000</v>
      </c>
      <c r="M3437">
        <v>1991</v>
      </c>
      <c r="N3437">
        <v>4.9000000000000004</v>
      </c>
      <c r="O3437">
        <v>26372293</v>
      </c>
    </row>
    <row r="3438" spans="1:15" x14ac:dyDescent="0.3">
      <c r="A3438" t="s">
        <v>4197</v>
      </c>
      <c r="B3438">
        <v>140</v>
      </c>
      <c r="C3438">
        <v>96</v>
      </c>
      <c r="D3438">
        <v>32131483</v>
      </c>
      <c r="E3438" t="s">
        <v>211</v>
      </c>
      <c r="F3438" t="s">
        <v>7128</v>
      </c>
      <c r="G3438" t="s">
        <v>7129</v>
      </c>
      <c r="H3438">
        <v>25870</v>
      </c>
      <c r="I3438">
        <v>369</v>
      </c>
      <c r="J3438" t="s">
        <v>29</v>
      </c>
      <c r="K3438" t="s">
        <v>30</v>
      </c>
      <c r="L3438">
        <v>11000000</v>
      </c>
      <c r="M3438">
        <v>2003</v>
      </c>
      <c r="N3438">
        <v>4.9000000000000004</v>
      </c>
      <c r="O3438">
        <v>21131483</v>
      </c>
    </row>
    <row r="3439" spans="1:15" x14ac:dyDescent="0.3">
      <c r="A3439" t="s">
        <v>1315</v>
      </c>
      <c r="B3439">
        <v>95</v>
      </c>
      <c r="C3439">
        <v>125</v>
      </c>
      <c r="D3439">
        <v>60000000</v>
      </c>
      <c r="E3439" t="s">
        <v>3179</v>
      </c>
      <c r="F3439" t="s">
        <v>3697</v>
      </c>
      <c r="G3439" t="s">
        <v>7130</v>
      </c>
      <c r="H3439">
        <v>49934</v>
      </c>
      <c r="I3439">
        <v>224</v>
      </c>
      <c r="J3439" t="s">
        <v>29</v>
      </c>
      <c r="K3439" t="s">
        <v>200</v>
      </c>
      <c r="L3439">
        <v>39000000</v>
      </c>
      <c r="M3439">
        <v>1983</v>
      </c>
      <c r="N3439">
        <v>4.9000000000000004</v>
      </c>
      <c r="O3439">
        <v>21000000</v>
      </c>
    </row>
    <row r="3440" spans="1:15" x14ac:dyDescent="0.3">
      <c r="A3440" t="s">
        <v>3487</v>
      </c>
      <c r="B3440">
        <v>220</v>
      </c>
      <c r="C3440">
        <v>119</v>
      </c>
      <c r="D3440">
        <v>33386128</v>
      </c>
      <c r="E3440" t="s">
        <v>626</v>
      </c>
      <c r="F3440" t="s">
        <v>6495</v>
      </c>
      <c r="G3440" t="s">
        <v>7131</v>
      </c>
      <c r="H3440">
        <v>36372</v>
      </c>
      <c r="I3440">
        <v>491</v>
      </c>
      <c r="J3440" t="s">
        <v>29</v>
      </c>
      <c r="K3440" t="s">
        <v>30</v>
      </c>
      <c r="L3440">
        <v>15000000</v>
      </c>
      <c r="M3440">
        <v>2009</v>
      </c>
      <c r="N3440">
        <v>4.9000000000000004</v>
      </c>
      <c r="O3440">
        <v>18386128</v>
      </c>
    </row>
    <row r="3441" spans="1:15" x14ac:dyDescent="0.3">
      <c r="A3441" t="s">
        <v>2461</v>
      </c>
      <c r="B3441">
        <v>167</v>
      </c>
      <c r="C3441">
        <v>113</v>
      </c>
      <c r="D3441">
        <v>91188905</v>
      </c>
      <c r="E3441" t="s">
        <v>3169</v>
      </c>
      <c r="F3441" t="s">
        <v>61</v>
      </c>
      <c r="G3441" t="s">
        <v>7132</v>
      </c>
      <c r="H3441">
        <v>58184</v>
      </c>
      <c r="I3441">
        <v>805</v>
      </c>
      <c r="J3441" t="s">
        <v>29</v>
      </c>
      <c r="K3441" t="s">
        <v>30</v>
      </c>
      <c r="L3441">
        <v>80000000</v>
      </c>
      <c r="M3441">
        <v>1999</v>
      </c>
      <c r="N3441">
        <v>4.9000000000000004</v>
      </c>
      <c r="O3441">
        <v>11188905</v>
      </c>
    </row>
    <row r="3442" spans="1:15" x14ac:dyDescent="0.3">
      <c r="A3442" t="s">
        <v>4945</v>
      </c>
      <c r="B3442">
        <v>64</v>
      </c>
      <c r="C3442">
        <v>91</v>
      </c>
      <c r="D3442">
        <v>20035310</v>
      </c>
      <c r="E3442" t="s">
        <v>699</v>
      </c>
      <c r="F3442" t="s">
        <v>544</v>
      </c>
      <c r="G3442" t="s">
        <v>7133</v>
      </c>
      <c r="H3442">
        <v>12324</v>
      </c>
      <c r="I3442">
        <v>173</v>
      </c>
      <c r="J3442" t="s">
        <v>29</v>
      </c>
      <c r="K3442" t="s">
        <v>30</v>
      </c>
      <c r="L3442">
        <v>9000000</v>
      </c>
      <c r="M3442">
        <v>2000</v>
      </c>
      <c r="N3442">
        <v>4.9000000000000004</v>
      </c>
      <c r="O3442">
        <v>11035310</v>
      </c>
    </row>
    <row r="3443" spans="1:15" x14ac:dyDescent="0.3">
      <c r="A3443" t="s">
        <v>4933</v>
      </c>
      <c r="B3443">
        <v>124</v>
      </c>
      <c r="C3443">
        <v>114</v>
      </c>
      <c r="D3443">
        <v>26896744</v>
      </c>
      <c r="E3443" t="s">
        <v>73</v>
      </c>
      <c r="F3443" t="s">
        <v>1754</v>
      </c>
      <c r="G3443" t="s">
        <v>7134</v>
      </c>
      <c r="H3443">
        <v>16582</v>
      </c>
      <c r="I3443">
        <v>125</v>
      </c>
      <c r="J3443" t="s">
        <v>29</v>
      </c>
      <c r="K3443" t="s">
        <v>30</v>
      </c>
      <c r="L3443">
        <v>16500000</v>
      </c>
      <c r="M3443">
        <v>2008</v>
      </c>
      <c r="N3443">
        <v>4.9000000000000004</v>
      </c>
      <c r="O3443">
        <v>10396744</v>
      </c>
    </row>
    <row r="3444" spans="1:15" x14ac:dyDescent="0.3">
      <c r="A3444" t="s">
        <v>4939</v>
      </c>
      <c r="B3444">
        <v>123</v>
      </c>
      <c r="C3444">
        <v>93</v>
      </c>
      <c r="D3444">
        <v>15126948</v>
      </c>
      <c r="E3444" t="s">
        <v>840</v>
      </c>
      <c r="F3444" t="s">
        <v>2533</v>
      </c>
      <c r="G3444" t="s">
        <v>7135</v>
      </c>
      <c r="H3444">
        <v>20815</v>
      </c>
      <c r="I3444">
        <v>335</v>
      </c>
      <c r="J3444" t="s">
        <v>29</v>
      </c>
      <c r="K3444" t="s">
        <v>30</v>
      </c>
      <c r="L3444">
        <v>5000000</v>
      </c>
      <c r="M3444">
        <v>1995</v>
      </c>
      <c r="N3444">
        <v>4.9000000000000004</v>
      </c>
      <c r="O3444">
        <v>10126948</v>
      </c>
    </row>
    <row r="3445" spans="1:15" x14ac:dyDescent="0.3">
      <c r="A3445" t="s">
        <v>2257</v>
      </c>
      <c r="B3445">
        <v>71</v>
      </c>
      <c r="C3445">
        <v>103</v>
      </c>
      <c r="D3445">
        <v>20246959</v>
      </c>
      <c r="E3445" t="s">
        <v>289</v>
      </c>
      <c r="F3445" t="s">
        <v>3194</v>
      </c>
      <c r="G3445" t="s">
        <v>7136</v>
      </c>
      <c r="H3445">
        <v>5721</v>
      </c>
      <c r="I3445">
        <v>20</v>
      </c>
      <c r="J3445" t="s">
        <v>29</v>
      </c>
      <c r="K3445" t="s">
        <v>30</v>
      </c>
      <c r="L3445">
        <v>14000000</v>
      </c>
      <c r="M3445">
        <v>2010</v>
      </c>
      <c r="N3445">
        <v>4.9000000000000004</v>
      </c>
      <c r="O3445">
        <v>6246959</v>
      </c>
    </row>
    <row r="3446" spans="1:15" x14ac:dyDescent="0.3">
      <c r="A3446" t="s">
        <v>4950</v>
      </c>
      <c r="B3446">
        <v>148</v>
      </c>
      <c r="C3446">
        <v>88</v>
      </c>
      <c r="D3446">
        <v>17016190</v>
      </c>
      <c r="E3446" t="s">
        <v>1081</v>
      </c>
      <c r="F3446" t="s">
        <v>5674</v>
      </c>
      <c r="G3446" t="s">
        <v>7137</v>
      </c>
      <c r="H3446">
        <v>28632</v>
      </c>
      <c r="I3446">
        <v>214</v>
      </c>
      <c r="J3446" t="s">
        <v>29</v>
      </c>
      <c r="K3446" t="s">
        <v>885</v>
      </c>
      <c r="L3446">
        <v>12000000</v>
      </c>
      <c r="M3446">
        <v>2004</v>
      </c>
      <c r="N3446">
        <v>4.9000000000000004</v>
      </c>
      <c r="O3446">
        <v>5016190</v>
      </c>
    </row>
    <row r="3447" spans="1:15" x14ac:dyDescent="0.3">
      <c r="A3447" t="s">
        <v>4654</v>
      </c>
      <c r="B3447">
        <v>122</v>
      </c>
      <c r="C3447">
        <v>99</v>
      </c>
      <c r="D3447">
        <v>33000377</v>
      </c>
      <c r="E3447" t="s">
        <v>4137</v>
      </c>
      <c r="F3447" t="s">
        <v>400</v>
      </c>
      <c r="G3447" t="s">
        <v>7138</v>
      </c>
      <c r="H3447">
        <v>27378</v>
      </c>
      <c r="I3447">
        <v>365</v>
      </c>
      <c r="J3447" t="s">
        <v>29</v>
      </c>
      <c r="K3447" t="s">
        <v>30</v>
      </c>
      <c r="L3447">
        <v>28000000</v>
      </c>
      <c r="M3447">
        <v>2000</v>
      </c>
      <c r="N3447">
        <v>4.9000000000000004</v>
      </c>
      <c r="O3447">
        <v>5000377</v>
      </c>
    </row>
    <row r="3448" spans="1:15" x14ac:dyDescent="0.3">
      <c r="A3448" t="s">
        <v>4927</v>
      </c>
      <c r="B3448">
        <v>94</v>
      </c>
      <c r="C3448">
        <v>93</v>
      </c>
      <c r="D3448">
        <v>84185387</v>
      </c>
      <c r="E3448" t="s">
        <v>7139</v>
      </c>
      <c r="F3448" t="s">
        <v>3459</v>
      </c>
      <c r="G3448" t="s">
        <v>7140</v>
      </c>
      <c r="H3448">
        <v>33180</v>
      </c>
      <c r="I3448">
        <v>149</v>
      </c>
      <c r="J3448" t="s">
        <v>29</v>
      </c>
      <c r="K3448" t="s">
        <v>30</v>
      </c>
      <c r="L3448">
        <v>80000000</v>
      </c>
      <c r="M3448">
        <v>2004</v>
      </c>
      <c r="N3448">
        <v>4.9000000000000004</v>
      </c>
      <c r="O3448">
        <v>4185387</v>
      </c>
    </row>
    <row r="3449" spans="1:15" x14ac:dyDescent="0.3">
      <c r="A3449" t="s">
        <v>4935</v>
      </c>
      <c r="B3449">
        <v>88</v>
      </c>
      <c r="C3449">
        <v>109</v>
      </c>
      <c r="D3449">
        <v>16459004</v>
      </c>
      <c r="E3449" t="s">
        <v>269</v>
      </c>
      <c r="F3449" t="s">
        <v>7141</v>
      </c>
      <c r="G3449" t="s">
        <v>7142</v>
      </c>
      <c r="H3449">
        <v>13320</v>
      </c>
      <c r="I3449">
        <v>415</v>
      </c>
      <c r="J3449" t="s">
        <v>29</v>
      </c>
      <c r="K3449" t="s">
        <v>442</v>
      </c>
      <c r="L3449">
        <v>15000000</v>
      </c>
      <c r="M3449">
        <v>1999</v>
      </c>
      <c r="N3449">
        <v>4.9000000000000004</v>
      </c>
      <c r="O3449">
        <v>1459004</v>
      </c>
    </row>
    <row r="3450" spans="1:15" x14ac:dyDescent="0.3">
      <c r="A3450" t="s">
        <v>4757</v>
      </c>
      <c r="B3450">
        <v>27</v>
      </c>
      <c r="C3450">
        <v>99</v>
      </c>
      <c r="D3450">
        <v>56007</v>
      </c>
      <c r="E3450" t="s">
        <v>6516</v>
      </c>
      <c r="F3450" t="s">
        <v>3459</v>
      </c>
      <c r="G3450" t="s">
        <v>7143</v>
      </c>
      <c r="H3450">
        <v>3754</v>
      </c>
      <c r="I3450">
        <v>69</v>
      </c>
      <c r="J3450" t="s">
        <v>29</v>
      </c>
      <c r="K3450" t="s">
        <v>30</v>
      </c>
      <c r="L3450">
        <v>5500000</v>
      </c>
      <c r="M3450">
        <v>2001</v>
      </c>
      <c r="N3450">
        <v>4.9000000000000004</v>
      </c>
      <c r="O3450">
        <v>-5443993</v>
      </c>
    </row>
    <row r="3451" spans="1:15" x14ac:dyDescent="0.3">
      <c r="A3451" t="s">
        <v>4947</v>
      </c>
      <c r="B3451">
        <v>195</v>
      </c>
      <c r="C3451">
        <v>89</v>
      </c>
      <c r="D3451">
        <v>21426805</v>
      </c>
      <c r="E3451" t="s">
        <v>3165</v>
      </c>
      <c r="F3451" t="s">
        <v>2727</v>
      </c>
      <c r="G3451" t="s">
        <v>7144</v>
      </c>
      <c r="H3451">
        <v>49312</v>
      </c>
      <c r="I3451">
        <v>211</v>
      </c>
      <c r="J3451" t="s">
        <v>29</v>
      </c>
      <c r="K3451" t="s">
        <v>30</v>
      </c>
      <c r="L3451">
        <v>30000000</v>
      </c>
      <c r="M3451">
        <v>2011</v>
      </c>
      <c r="N3451">
        <v>4.9000000000000004</v>
      </c>
      <c r="O3451">
        <v>-8573195</v>
      </c>
    </row>
    <row r="3452" spans="1:15" x14ac:dyDescent="0.3">
      <c r="A3452" t="s">
        <v>4937</v>
      </c>
      <c r="B3452">
        <v>63</v>
      </c>
      <c r="C3452">
        <v>97</v>
      </c>
      <c r="D3452">
        <v>8586376</v>
      </c>
      <c r="E3452" t="s">
        <v>676</v>
      </c>
      <c r="F3452" t="s">
        <v>690</v>
      </c>
      <c r="G3452" t="s">
        <v>7145</v>
      </c>
      <c r="H3452">
        <v>26598</v>
      </c>
      <c r="I3452">
        <v>132</v>
      </c>
      <c r="J3452" t="s">
        <v>29</v>
      </c>
      <c r="K3452" t="s">
        <v>30</v>
      </c>
      <c r="L3452">
        <v>20000000</v>
      </c>
      <c r="M3452">
        <v>2002</v>
      </c>
      <c r="N3452">
        <v>4.9000000000000004</v>
      </c>
      <c r="O3452">
        <v>-11413624</v>
      </c>
    </row>
    <row r="3453" spans="1:15" x14ac:dyDescent="0.3">
      <c r="A3453" t="s">
        <v>3659</v>
      </c>
      <c r="B3453">
        <v>122</v>
      </c>
      <c r="C3453">
        <v>88</v>
      </c>
      <c r="D3453">
        <v>75817994</v>
      </c>
      <c r="E3453" t="s">
        <v>7146</v>
      </c>
      <c r="F3453" t="s">
        <v>7147</v>
      </c>
      <c r="G3453" t="s">
        <v>7148</v>
      </c>
      <c r="H3453">
        <v>32049</v>
      </c>
      <c r="I3453">
        <v>179</v>
      </c>
      <c r="J3453" t="s">
        <v>29</v>
      </c>
      <c r="K3453" t="s">
        <v>30</v>
      </c>
      <c r="L3453">
        <v>90000000</v>
      </c>
      <c r="M3453">
        <v>2003</v>
      </c>
      <c r="N3453">
        <v>4.9000000000000004</v>
      </c>
      <c r="O3453">
        <v>-14182006</v>
      </c>
    </row>
    <row r="3454" spans="1:15" x14ac:dyDescent="0.3">
      <c r="A3454" t="s">
        <v>3211</v>
      </c>
      <c r="B3454">
        <v>72</v>
      </c>
      <c r="C3454">
        <v>99</v>
      </c>
      <c r="D3454">
        <v>10719367</v>
      </c>
      <c r="E3454" t="s">
        <v>7149</v>
      </c>
      <c r="F3454" t="s">
        <v>930</v>
      </c>
      <c r="G3454" t="s">
        <v>7150</v>
      </c>
      <c r="H3454">
        <v>7909</v>
      </c>
      <c r="I3454">
        <v>157</v>
      </c>
      <c r="J3454" t="s">
        <v>29</v>
      </c>
      <c r="K3454" t="s">
        <v>30</v>
      </c>
      <c r="L3454">
        <v>25000000</v>
      </c>
      <c r="M3454">
        <v>2002</v>
      </c>
      <c r="N3454">
        <v>4.9000000000000004</v>
      </c>
      <c r="O3454">
        <v>-14280633</v>
      </c>
    </row>
    <row r="3455" spans="1:15" x14ac:dyDescent="0.3">
      <c r="A3455" t="s">
        <v>3474</v>
      </c>
      <c r="B3455">
        <v>50</v>
      </c>
      <c r="C3455">
        <v>108</v>
      </c>
      <c r="D3455">
        <v>19693891</v>
      </c>
      <c r="E3455" t="s">
        <v>2063</v>
      </c>
      <c r="F3455" t="s">
        <v>7028</v>
      </c>
      <c r="G3455" t="s">
        <v>7151</v>
      </c>
      <c r="H3455">
        <v>12993</v>
      </c>
      <c r="I3455">
        <v>107</v>
      </c>
      <c r="J3455" t="s">
        <v>29</v>
      </c>
      <c r="K3455" t="s">
        <v>30</v>
      </c>
      <c r="L3455">
        <v>34000000</v>
      </c>
      <c r="M3455">
        <v>2001</v>
      </c>
      <c r="N3455">
        <v>4.9000000000000004</v>
      </c>
      <c r="O3455">
        <v>-14306109</v>
      </c>
    </row>
    <row r="3456" spans="1:15" x14ac:dyDescent="0.3">
      <c r="A3456" t="s">
        <v>2681</v>
      </c>
      <c r="B3456">
        <v>169</v>
      </c>
      <c r="C3456">
        <v>89</v>
      </c>
      <c r="D3456">
        <v>9639242</v>
      </c>
      <c r="E3456" t="s">
        <v>289</v>
      </c>
      <c r="F3456" t="s">
        <v>5643</v>
      </c>
      <c r="G3456" t="s">
        <v>7152</v>
      </c>
      <c r="H3456">
        <v>16437</v>
      </c>
      <c r="I3456">
        <v>68</v>
      </c>
      <c r="J3456" t="s">
        <v>29</v>
      </c>
      <c r="K3456" t="s">
        <v>30</v>
      </c>
      <c r="L3456">
        <v>24000000</v>
      </c>
      <c r="M3456">
        <v>2011</v>
      </c>
      <c r="N3456">
        <v>4.9000000000000004</v>
      </c>
      <c r="O3456">
        <v>-14360758</v>
      </c>
    </row>
    <row r="3457" spans="1:15" x14ac:dyDescent="0.3">
      <c r="A3457" t="s">
        <v>4941</v>
      </c>
      <c r="B3457">
        <v>119</v>
      </c>
      <c r="C3457">
        <v>93</v>
      </c>
      <c r="D3457">
        <v>3749061</v>
      </c>
      <c r="E3457" t="s">
        <v>175</v>
      </c>
      <c r="F3457" t="s">
        <v>1256</v>
      </c>
      <c r="G3457" t="s">
        <v>7153</v>
      </c>
      <c r="H3457">
        <v>28629</v>
      </c>
      <c r="I3457">
        <v>113</v>
      </c>
      <c r="J3457" t="s">
        <v>29</v>
      </c>
      <c r="K3457" t="s">
        <v>30</v>
      </c>
      <c r="L3457">
        <v>20000000</v>
      </c>
      <c r="M3457">
        <v>2012</v>
      </c>
      <c r="N3457">
        <v>4.9000000000000004</v>
      </c>
      <c r="O3457">
        <v>-16250939</v>
      </c>
    </row>
    <row r="3458" spans="1:15" x14ac:dyDescent="0.3">
      <c r="A3458" t="s">
        <v>518</v>
      </c>
      <c r="B3458">
        <v>170</v>
      </c>
      <c r="C3458">
        <v>100</v>
      </c>
      <c r="D3458">
        <v>43337279</v>
      </c>
      <c r="E3458" t="s">
        <v>1929</v>
      </c>
      <c r="F3458" t="s">
        <v>2077</v>
      </c>
      <c r="G3458" t="s">
        <v>7154</v>
      </c>
      <c r="H3458">
        <v>76770</v>
      </c>
      <c r="I3458">
        <v>203</v>
      </c>
      <c r="J3458" t="s">
        <v>29</v>
      </c>
      <c r="K3458" t="s">
        <v>30</v>
      </c>
      <c r="L3458">
        <v>60000000</v>
      </c>
      <c r="M3458">
        <v>2009</v>
      </c>
      <c r="N3458">
        <v>4.9000000000000004</v>
      </c>
      <c r="O3458">
        <v>-16662721</v>
      </c>
    </row>
    <row r="3459" spans="1:15" x14ac:dyDescent="0.3">
      <c r="A3459" t="s">
        <v>1655</v>
      </c>
      <c r="B3459">
        <v>103</v>
      </c>
      <c r="C3459">
        <v>89</v>
      </c>
      <c r="D3459">
        <v>20916309</v>
      </c>
      <c r="E3459" t="s">
        <v>4122</v>
      </c>
      <c r="F3459" t="s">
        <v>4206</v>
      </c>
      <c r="G3459" t="s">
        <v>7155</v>
      </c>
      <c r="H3459">
        <v>5332</v>
      </c>
      <c r="I3459">
        <v>37</v>
      </c>
      <c r="J3459" t="s">
        <v>29</v>
      </c>
      <c r="K3459" t="s">
        <v>30</v>
      </c>
      <c r="L3459">
        <v>40000000</v>
      </c>
      <c r="M3459">
        <v>2009</v>
      </c>
      <c r="N3459">
        <v>4.9000000000000004</v>
      </c>
      <c r="O3459">
        <v>-19083691</v>
      </c>
    </row>
    <row r="3460" spans="1:15" x14ac:dyDescent="0.3">
      <c r="A3460" t="s">
        <v>4274</v>
      </c>
      <c r="B3460">
        <v>87</v>
      </c>
      <c r="C3460">
        <v>95</v>
      </c>
      <c r="D3460">
        <v>5516708</v>
      </c>
      <c r="E3460" t="s">
        <v>289</v>
      </c>
      <c r="F3460" t="s">
        <v>5854</v>
      </c>
      <c r="G3460" t="s">
        <v>7156</v>
      </c>
      <c r="H3460">
        <v>11375</v>
      </c>
      <c r="I3460">
        <v>91</v>
      </c>
      <c r="J3460" t="s">
        <v>29</v>
      </c>
      <c r="K3460" t="s">
        <v>30</v>
      </c>
      <c r="L3460">
        <v>25000000</v>
      </c>
      <c r="M3460">
        <v>2001</v>
      </c>
      <c r="N3460">
        <v>4.9000000000000004</v>
      </c>
      <c r="O3460">
        <v>-19483292</v>
      </c>
    </row>
    <row r="3461" spans="1:15" x14ac:dyDescent="0.3">
      <c r="A3461" t="s">
        <v>451</v>
      </c>
      <c r="B3461">
        <v>156</v>
      </c>
      <c r="C3461">
        <v>98</v>
      </c>
      <c r="D3461">
        <v>8434601</v>
      </c>
      <c r="E3461" t="s">
        <v>993</v>
      </c>
      <c r="F3461" t="s">
        <v>339</v>
      </c>
      <c r="G3461" t="s">
        <v>7157</v>
      </c>
      <c r="H3461">
        <v>43006</v>
      </c>
      <c r="I3461">
        <v>460</v>
      </c>
      <c r="J3461" t="s">
        <v>29</v>
      </c>
      <c r="K3461" t="s">
        <v>30</v>
      </c>
      <c r="L3461">
        <v>28000000</v>
      </c>
      <c r="M3461">
        <v>2001</v>
      </c>
      <c r="N3461">
        <v>4.9000000000000004</v>
      </c>
      <c r="O3461">
        <v>-19565399</v>
      </c>
    </row>
    <row r="3462" spans="1:15" x14ac:dyDescent="0.3">
      <c r="A3462" t="s">
        <v>3833</v>
      </c>
      <c r="B3462">
        <v>60</v>
      </c>
      <c r="C3462">
        <v>100</v>
      </c>
      <c r="D3462">
        <v>17300889</v>
      </c>
      <c r="E3462" t="s">
        <v>2377</v>
      </c>
      <c r="F3462" t="s">
        <v>1035</v>
      </c>
      <c r="G3462" t="s">
        <v>7158</v>
      </c>
      <c r="H3462">
        <v>27648</v>
      </c>
      <c r="I3462">
        <v>148</v>
      </c>
      <c r="J3462" t="s">
        <v>29</v>
      </c>
      <c r="K3462" t="s">
        <v>581</v>
      </c>
      <c r="L3462">
        <v>45000000</v>
      </c>
      <c r="M3462">
        <v>1996</v>
      </c>
      <c r="N3462">
        <v>4.9000000000000004</v>
      </c>
      <c r="O3462">
        <v>-27699111</v>
      </c>
    </row>
    <row r="3463" spans="1:15" x14ac:dyDescent="0.3">
      <c r="A3463" t="s">
        <v>4269</v>
      </c>
      <c r="B3463">
        <v>49</v>
      </c>
      <c r="C3463">
        <v>94</v>
      </c>
      <c r="D3463">
        <v>36830057</v>
      </c>
      <c r="E3463" t="s">
        <v>6953</v>
      </c>
      <c r="F3463" t="s">
        <v>7159</v>
      </c>
      <c r="G3463" t="s">
        <v>7160</v>
      </c>
      <c r="H3463">
        <v>10883</v>
      </c>
      <c r="I3463">
        <v>73</v>
      </c>
      <c r="J3463" t="s">
        <v>29</v>
      </c>
      <c r="K3463" t="s">
        <v>30</v>
      </c>
      <c r="L3463">
        <v>65000000</v>
      </c>
      <c r="M3463">
        <v>1999</v>
      </c>
      <c r="N3463">
        <v>4.9000000000000004</v>
      </c>
      <c r="O3463">
        <v>-28169943</v>
      </c>
    </row>
    <row r="3464" spans="1:15" x14ac:dyDescent="0.3">
      <c r="A3464" t="s">
        <v>1013</v>
      </c>
      <c r="B3464">
        <v>24</v>
      </c>
      <c r="C3464">
        <v>103</v>
      </c>
      <c r="D3464">
        <v>2154540</v>
      </c>
      <c r="E3464" t="s">
        <v>175</v>
      </c>
      <c r="F3464" t="s">
        <v>7161</v>
      </c>
      <c r="G3464" t="s">
        <v>7162</v>
      </c>
      <c r="H3464">
        <v>3803</v>
      </c>
      <c r="I3464">
        <v>41</v>
      </c>
      <c r="J3464" t="s">
        <v>29</v>
      </c>
      <c r="K3464" t="s">
        <v>30</v>
      </c>
      <c r="L3464">
        <v>45000000</v>
      </c>
      <c r="M3464">
        <v>1997</v>
      </c>
      <c r="N3464">
        <v>4.9000000000000004</v>
      </c>
      <c r="O3464">
        <v>-42845460</v>
      </c>
    </row>
    <row r="3465" spans="1:15" x14ac:dyDescent="0.3">
      <c r="A3465" t="s">
        <v>1989</v>
      </c>
      <c r="B3465">
        <v>75</v>
      </c>
      <c r="C3465">
        <v>88</v>
      </c>
      <c r="D3465">
        <v>6471394</v>
      </c>
      <c r="E3465" t="s">
        <v>338</v>
      </c>
      <c r="F3465" t="s">
        <v>27</v>
      </c>
      <c r="G3465" t="s">
        <v>7163</v>
      </c>
      <c r="H3465">
        <v>15880</v>
      </c>
      <c r="I3465">
        <v>93</v>
      </c>
      <c r="J3465" t="s">
        <v>29</v>
      </c>
      <c r="K3465" t="s">
        <v>30</v>
      </c>
      <c r="L3465">
        <v>50000000</v>
      </c>
      <c r="M3465">
        <v>2004</v>
      </c>
      <c r="N3465">
        <v>4.9000000000000004</v>
      </c>
      <c r="O3465">
        <v>-43528606</v>
      </c>
    </row>
    <row r="3466" spans="1:15" x14ac:dyDescent="0.3">
      <c r="A3466" t="s">
        <v>2149</v>
      </c>
      <c r="B3466">
        <v>56</v>
      </c>
      <c r="C3466">
        <v>114</v>
      </c>
      <c r="D3466">
        <v>12065985</v>
      </c>
      <c r="E3466" t="s">
        <v>73</v>
      </c>
      <c r="F3466" t="s">
        <v>4095</v>
      </c>
      <c r="G3466" t="s">
        <v>7164</v>
      </c>
      <c r="H3466">
        <v>16260</v>
      </c>
      <c r="I3466">
        <v>88</v>
      </c>
      <c r="J3466" t="s">
        <v>29</v>
      </c>
      <c r="K3466" t="s">
        <v>30</v>
      </c>
      <c r="L3466">
        <v>60000000</v>
      </c>
      <c r="M3466">
        <v>1998</v>
      </c>
      <c r="N3466">
        <v>4.9000000000000004</v>
      </c>
      <c r="O3466">
        <v>-47934015</v>
      </c>
    </row>
    <row r="3467" spans="1:15" x14ac:dyDescent="0.3">
      <c r="A3467" t="s">
        <v>4432</v>
      </c>
      <c r="B3467">
        <v>127</v>
      </c>
      <c r="C3467">
        <v>90</v>
      </c>
      <c r="D3467">
        <v>11802056</v>
      </c>
      <c r="E3467" t="s">
        <v>7165</v>
      </c>
      <c r="F3467" t="s">
        <v>7028</v>
      </c>
      <c r="G3467" t="s">
        <v>7166</v>
      </c>
      <c r="H3467">
        <v>31640</v>
      </c>
      <c r="I3467">
        <v>109</v>
      </c>
      <c r="J3467" t="s">
        <v>29</v>
      </c>
      <c r="K3467" t="s">
        <v>30</v>
      </c>
      <c r="L3467">
        <v>60000000</v>
      </c>
      <c r="M3467">
        <v>2008</v>
      </c>
      <c r="N3467">
        <v>4.9000000000000004</v>
      </c>
      <c r="O3467">
        <v>-48197944</v>
      </c>
    </row>
    <row r="3468" spans="1:15" x14ac:dyDescent="0.3">
      <c r="A3468" t="s">
        <v>3704</v>
      </c>
      <c r="B3468">
        <v>184</v>
      </c>
      <c r="C3468">
        <v>85</v>
      </c>
      <c r="D3468">
        <v>42776259</v>
      </c>
      <c r="E3468" t="s">
        <v>4023</v>
      </c>
      <c r="F3468" t="s">
        <v>2000</v>
      </c>
      <c r="G3468" t="s">
        <v>7167</v>
      </c>
      <c r="H3468">
        <v>53160</v>
      </c>
      <c r="I3468">
        <v>121</v>
      </c>
      <c r="J3468" t="s">
        <v>29</v>
      </c>
      <c r="K3468" t="s">
        <v>30</v>
      </c>
      <c r="L3468">
        <v>112000000</v>
      </c>
      <c r="M3468">
        <v>2010</v>
      </c>
      <c r="N3468">
        <v>4.9000000000000004</v>
      </c>
      <c r="O3468">
        <v>-69223741</v>
      </c>
    </row>
    <row r="3469" spans="1:15" x14ac:dyDescent="0.3">
      <c r="A3469" t="s">
        <v>475</v>
      </c>
      <c r="B3469">
        <v>349</v>
      </c>
      <c r="C3469">
        <v>100</v>
      </c>
      <c r="D3469">
        <v>60522097</v>
      </c>
      <c r="E3469" t="s">
        <v>248</v>
      </c>
      <c r="F3469" t="s">
        <v>665</v>
      </c>
      <c r="G3469" t="s">
        <v>7168</v>
      </c>
      <c r="H3469">
        <v>158720</v>
      </c>
      <c r="I3469">
        <v>744</v>
      </c>
      <c r="J3469" t="s">
        <v>29</v>
      </c>
      <c r="K3469" t="s">
        <v>30</v>
      </c>
      <c r="L3469">
        <v>130000000</v>
      </c>
      <c r="M3469">
        <v>2013</v>
      </c>
      <c r="N3469">
        <v>4.9000000000000004</v>
      </c>
      <c r="O3469">
        <v>-69477903</v>
      </c>
    </row>
    <row r="3470" spans="1:15" x14ac:dyDescent="0.3">
      <c r="A3470" t="s">
        <v>4957</v>
      </c>
      <c r="B3470">
        <v>35</v>
      </c>
      <c r="C3470">
        <v>91</v>
      </c>
      <c r="D3470">
        <v>130512915</v>
      </c>
      <c r="E3470" t="s">
        <v>4122</v>
      </c>
      <c r="F3470" t="s">
        <v>1494</v>
      </c>
      <c r="G3470" t="s">
        <v>7169</v>
      </c>
      <c r="H3470">
        <v>60884</v>
      </c>
      <c r="I3470">
        <v>85</v>
      </c>
      <c r="J3470" t="s">
        <v>29</v>
      </c>
      <c r="K3470" t="s">
        <v>30</v>
      </c>
      <c r="L3470">
        <v>45000000</v>
      </c>
      <c r="M3470">
        <v>1994</v>
      </c>
      <c r="N3470">
        <v>4.8</v>
      </c>
      <c r="O3470">
        <v>85512915</v>
      </c>
    </row>
    <row r="3471" spans="1:15" x14ac:dyDescent="0.3">
      <c r="A3471" t="s">
        <v>4989</v>
      </c>
      <c r="B3471">
        <v>31</v>
      </c>
      <c r="C3471">
        <v>114</v>
      </c>
      <c r="D3471">
        <v>65623128</v>
      </c>
      <c r="E3471" t="s">
        <v>305</v>
      </c>
      <c r="F3471" t="s">
        <v>5905</v>
      </c>
      <c r="G3471" t="s">
        <v>7170</v>
      </c>
      <c r="H3471">
        <v>7354</v>
      </c>
      <c r="I3471">
        <v>50</v>
      </c>
      <c r="J3471" t="s">
        <v>29</v>
      </c>
      <c r="K3471" t="s">
        <v>30</v>
      </c>
      <c r="L3471">
        <v>20000000</v>
      </c>
      <c r="M3471">
        <v>2012</v>
      </c>
      <c r="N3471">
        <v>4.8</v>
      </c>
      <c r="O3471">
        <v>45623128</v>
      </c>
    </row>
    <row r="3472" spans="1:15" x14ac:dyDescent="0.3">
      <c r="A3472" t="s">
        <v>3765</v>
      </c>
      <c r="B3472">
        <v>75</v>
      </c>
      <c r="C3472">
        <v>84</v>
      </c>
      <c r="D3472">
        <v>55762229</v>
      </c>
      <c r="E3472" t="s">
        <v>5181</v>
      </c>
      <c r="F3472" t="s">
        <v>4223</v>
      </c>
      <c r="G3472" t="s">
        <v>7171</v>
      </c>
      <c r="H3472">
        <v>47383</v>
      </c>
      <c r="I3472">
        <v>132</v>
      </c>
      <c r="J3472" t="s">
        <v>29</v>
      </c>
      <c r="K3472" t="s">
        <v>30</v>
      </c>
      <c r="L3472">
        <v>22000000</v>
      </c>
      <c r="M3472">
        <v>2001</v>
      </c>
      <c r="N3472">
        <v>4.8</v>
      </c>
      <c r="O3472">
        <v>33762229</v>
      </c>
    </row>
    <row r="3473" spans="1:15" x14ac:dyDescent="0.3">
      <c r="A3473" t="s">
        <v>4820</v>
      </c>
      <c r="B3473">
        <v>178</v>
      </c>
      <c r="C3473">
        <v>89</v>
      </c>
      <c r="D3473">
        <v>42638165</v>
      </c>
      <c r="E3473" t="s">
        <v>4416</v>
      </c>
      <c r="F3473" t="s">
        <v>1482</v>
      </c>
      <c r="G3473" t="s">
        <v>7172</v>
      </c>
      <c r="H3473">
        <v>42182</v>
      </c>
      <c r="I3473">
        <v>230</v>
      </c>
      <c r="J3473" t="s">
        <v>29</v>
      </c>
      <c r="K3473" t="s">
        <v>30</v>
      </c>
      <c r="L3473">
        <v>16000000</v>
      </c>
      <c r="M3473">
        <v>2009</v>
      </c>
      <c r="N3473">
        <v>4.8</v>
      </c>
      <c r="O3473">
        <v>26638165</v>
      </c>
    </row>
    <row r="3474" spans="1:15" x14ac:dyDescent="0.3">
      <c r="A3474" t="s">
        <v>4820</v>
      </c>
      <c r="B3474">
        <v>178</v>
      </c>
      <c r="C3474">
        <v>89</v>
      </c>
      <c r="D3474">
        <v>42638165</v>
      </c>
      <c r="E3474" t="s">
        <v>4416</v>
      </c>
      <c r="F3474" t="s">
        <v>1482</v>
      </c>
      <c r="G3474" t="s">
        <v>7172</v>
      </c>
      <c r="H3474">
        <v>42183</v>
      </c>
      <c r="I3474">
        <v>230</v>
      </c>
      <c r="J3474" t="s">
        <v>29</v>
      </c>
      <c r="K3474" t="s">
        <v>30</v>
      </c>
      <c r="L3474">
        <v>16000000</v>
      </c>
      <c r="M3474">
        <v>2009</v>
      </c>
      <c r="N3474">
        <v>4.8</v>
      </c>
      <c r="O3474">
        <v>26638165</v>
      </c>
    </row>
    <row r="3475" spans="1:15" x14ac:dyDescent="0.3">
      <c r="A3475" t="s">
        <v>4969</v>
      </c>
      <c r="B3475">
        <v>60</v>
      </c>
      <c r="C3475">
        <v>96</v>
      </c>
      <c r="D3475">
        <v>42660000</v>
      </c>
      <c r="E3475" t="s">
        <v>3979</v>
      </c>
      <c r="F3475" t="s">
        <v>7173</v>
      </c>
      <c r="G3475" t="s">
        <v>7174</v>
      </c>
      <c r="H3475">
        <v>25086</v>
      </c>
      <c r="I3475">
        <v>87</v>
      </c>
      <c r="J3475" t="s">
        <v>29</v>
      </c>
      <c r="K3475" t="s">
        <v>30</v>
      </c>
      <c r="L3475">
        <v>17000000</v>
      </c>
      <c r="M3475">
        <v>1993</v>
      </c>
      <c r="N3475">
        <v>4.8</v>
      </c>
      <c r="O3475">
        <v>25660000</v>
      </c>
    </row>
    <row r="3476" spans="1:15" x14ac:dyDescent="0.3">
      <c r="A3476" t="s">
        <v>4466</v>
      </c>
      <c r="B3476">
        <v>282</v>
      </c>
      <c r="C3476">
        <v>92</v>
      </c>
      <c r="D3476">
        <v>34334256</v>
      </c>
      <c r="E3476" t="s">
        <v>840</v>
      </c>
      <c r="F3476" t="s">
        <v>1735</v>
      </c>
      <c r="G3476" t="s">
        <v>7175</v>
      </c>
      <c r="H3476">
        <v>35131</v>
      </c>
      <c r="I3476">
        <v>255</v>
      </c>
      <c r="J3476" t="s">
        <v>29</v>
      </c>
      <c r="K3476" t="s">
        <v>30</v>
      </c>
      <c r="L3476">
        <v>11000000</v>
      </c>
      <c r="M3476">
        <v>2013</v>
      </c>
      <c r="N3476">
        <v>4.8</v>
      </c>
      <c r="O3476">
        <v>23334256</v>
      </c>
    </row>
    <row r="3477" spans="1:15" x14ac:dyDescent="0.3">
      <c r="A3477" t="s">
        <v>4978</v>
      </c>
      <c r="B3477">
        <v>138</v>
      </c>
      <c r="C3477">
        <v>91</v>
      </c>
      <c r="D3477">
        <v>37300107</v>
      </c>
      <c r="E3477" t="s">
        <v>3732</v>
      </c>
      <c r="F3477" t="s">
        <v>5430</v>
      </c>
      <c r="G3477" t="s">
        <v>7176</v>
      </c>
      <c r="H3477">
        <v>29147</v>
      </c>
      <c r="I3477">
        <v>115</v>
      </c>
      <c r="J3477" t="s">
        <v>29</v>
      </c>
      <c r="K3477" t="s">
        <v>30</v>
      </c>
      <c r="L3477">
        <v>16000000</v>
      </c>
      <c r="M3477">
        <v>2011</v>
      </c>
      <c r="N3477">
        <v>4.8</v>
      </c>
      <c r="O3477">
        <v>21300107</v>
      </c>
    </row>
    <row r="3478" spans="1:15" x14ac:dyDescent="0.3">
      <c r="A3478" t="s">
        <v>4965</v>
      </c>
      <c r="B3478">
        <v>128</v>
      </c>
      <c r="C3478">
        <v>99</v>
      </c>
      <c r="D3478">
        <v>33860010</v>
      </c>
      <c r="E3478" t="s">
        <v>289</v>
      </c>
      <c r="F3478" t="s">
        <v>486</v>
      </c>
      <c r="G3478" t="s">
        <v>7177</v>
      </c>
      <c r="H3478">
        <v>33088</v>
      </c>
      <c r="I3478">
        <v>143</v>
      </c>
      <c r="J3478" t="s">
        <v>29</v>
      </c>
      <c r="K3478" t="s">
        <v>30</v>
      </c>
      <c r="L3478">
        <v>15000000</v>
      </c>
      <c r="M3478">
        <v>2009</v>
      </c>
      <c r="N3478">
        <v>4.8</v>
      </c>
      <c r="O3478">
        <v>18860010</v>
      </c>
    </row>
    <row r="3479" spans="1:15" x14ac:dyDescent="0.3">
      <c r="A3479" t="s">
        <v>4975</v>
      </c>
      <c r="B3479">
        <v>185</v>
      </c>
      <c r="C3479">
        <v>93</v>
      </c>
      <c r="D3479">
        <v>26583369</v>
      </c>
      <c r="E3479" t="s">
        <v>211</v>
      </c>
      <c r="F3479" t="s">
        <v>7178</v>
      </c>
      <c r="G3479" t="s">
        <v>7179</v>
      </c>
      <c r="H3479">
        <v>20837</v>
      </c>
      <c r="I3479">
        <v>127</v>
      </c>
      <c r="J3479" t="s">
        <v>29</v>
      </c>
      <c r="K3479" t="s">
        <v>30</v>
      </c>
      <c r="L3479">
        <v>10000000</v>
      </c>
      <c r="M3479">
        <v>2016</v>
      </c>
      <c r="N3479">
        <v>4.8</v>
      </c>
      <c r="O3479">
        <v>16583369</v>
      </c>
    </row>
    <row r="3480" spans="1:15" x14ac:dyDescent="0.3">
      <c r="A3480" t="s">
        <v>3833</v>
      </c>
      <c r="B3480">
        <v>71</v>
      </c>
      <c r="C3480">
        <v>92</v>
      </c>
      <c r="D3480">
        <v>25590119</v>
      </c>
      <c r="E3480" t="s">
        <v>7180</v>
      </c>
      <c r="F3480" t="s">
        <v>7181</v>
      </c>
      <c r="G3480" t="s">
        <v>7182</v>
      </c>
      <c r="H3480">
        <v>19699</v>
      </c>
      <c r="I3480">
        <v>119</v>
      </c>
      <c r="J3480" t="s">
        <v>29</v>
      </c>
      <c r="K3480" t="s">
        <v>581</v>
      </c>
      <c r="L3480">
        <v>21150000</v>
      </c>
      <c r="M3480">
        <v>2001</v>
      </c>
      <c r="N3480">
        <v>4.8</v>
      </c>
      <c r="O3480">
        <v>4440119</v>
      </c>
    </row>
    <row r="3481" spans="1:15" x14ac:dyDescent="0.3">
      <c r="A3481" t="s">
        <v>4972</v>
      </c>
      <c r="B3481">
        <v>10</v>
      </c>
      <c r="C3481">
        <v>95</v>
      </c>
      <c r="D3481">
        <v>2468</v>
      </c>
      <c r="E3481" t="s">
        <v>7183</v>
      </c>
      <c r="F3481" t="s">
        <v>7184</v>
      </c>
      <c r="G3481" t="s">
        <v>7185</v>
      </c>
      <c r="H3481">
        <v>241</v>
      </c>
      <c r="I3481">
        <v>5</v>
      </c>
      <c r="J3481" t="s">
        <v>29</v>
      </c>
      <c r="K3481" t="s">
        <v>30</v>
      </c>
      <c r="L3481">
        <v>300000</v>
      </c>
      <c r="M3481">
        <v>2014</v>
      </c>
      <c r="N3481">
        <v>4.8</v>
      </c>
      <c r="O3481">
        <v>-297532</v>
      </c>
    </row>
    <row r="3482" spans="1:15" x14ac:dyDescent="0.3">
      <c r="A3482" t="s">
        <v>4983</v>
      </c>
      <c r="B3482">
        <v>15</v>
      </c>
      <c r="C3482">
        <v>87</v>
      </c>
      <c r="D3482">
        <v>800000</v>
      </c>
      <c r="E3482" t="s">
        <v>845</v>
      </c>
      <c r="F3482" t="s">
        <v>7186</v>
      </c>
      <c r="G3482" t="s">
        <v>7187</v>
      </c>
      <c r="H3482">
        <v>2308</v>
      </c>
      <c r="I3482">
        <v>35</v>
      </c>
      <c r="J3482" t="s">
        <v>29</v>
      </c>
      <c r="K3482" t="s">
        <v>30</v>
      </c>
      <c r="L3482">
        <v>4000000</v>
      </c>
      <c r="M3482">
        <v>1987</v>
      </c>
      <c r="N3482">
        <v>4.8</v>
      </c>
      <c r="O3482">
        <v>-3200000</v>
      </c>
    </row>
    <row r="3483" spans="1:15" x14ac:dyDescent="0.3">
      <c r="A3483" t="s">
        <v>4824</v>
      </c>
      <c r="B3483">
        <v>81</v>
      </c>
      <c r="C3483">
        <v>89</v>
      </c>
      <c r="D3483">
        <v>12693621</v>
      </c>
      <c r="E3483" t="s">
        <v>211</v>
      </c>
      <c r="F3483" t="s">
        <v>381</v>
      </c>
      <c r="G3483" t="s">
        <v>7188</v>
      </c>
      <c r="H3483">
        <v>10885</v>
      </c>
      <c r="I3483">
        <v>271</v>
      </c>
      <c r="J3483" t="s">
        <v>29</v>
      </c>
      <c r="K3483" t="s">
        <v>30</v>
      </c>
      <c r="L3483">
        <v>17000000</v>
      </c>
      <c r="M3483">
        <v>2002</v>
      </c>
      <c r="N3483">
        <v>4.8</v>
      </c>
      <c r="O3483">
        <v>-4306379</v>
      </c>
    </row>
    <row r="3484" spans="1:15" x14ac:dyDescent="0.3">
      <c r="A3484" t="s">
        <v>1750</v>
      </c>
      <c r="B3484">
        <v>160</v>
      </c>
      <c r="C3484">
        <v>107</v>
      </c>
      <c r="D3484">
        <v>14637490</v>
      </c>
      <c r="E3484" t="s">
        <v>211</v>
      </c>
      <c r="F3484" t="s">
        <v>5775</v>
      </c>
      <c r="G3484" t="s">
        <v>7189</v>
      </c>
      <c r="H3484">
        <v>16411</v>
      </c>
      <c r="I3484">
        <v>136</v>
      </c>
      <c r="J3484" t="s">
        <v>29</v>
      </c>
      <c r="K3484" t="s">
        <v>30</v>
      </c>
      <c r="L3484">
        <v>25000000</v>
      </c>
      <c r="M3484">
        <v>2010</v>
      </c>
      <c r="N3484">
        <v>4.8</v>
      </c>
      <c r="O3484">
        <v>-10362510</v>
      </c>
    </row>
    <row r="3485" spans="1:15" x14ac:dyDescent="0.3">
      <c r="A3485" t="s">
        <v>4963</v>
      </c>
      <c r="B3485">
        <v>130</v>
      </c>
      <c r="C3485">
        <v>102</v>
      </c>
      <c r="D3485">
        <v>14334645</v>
      </c>
      <c r="E3485" t="s">
        <v>1489</v>
      </c>
      <c r="F3485" t="s">
        <v>44</v>
      </c>
      <c r="G3485" t="s">
        <v>7190</v>
      </c>
      <c r="H3485">
        <v>22449</v>
      </c>
      <c r="I3485">
        <v>191</v>
      </c>
      <c r="J3485" t="s">
        <v>29</v>
      </c>
      <c r="K3485" t="s">
        <v>30</v>
      </c>
      <c r="L3485">
        <v>25000000</v>
      </c>
      <c r="M3485">
        <v>2004</v>
      </c>
      <c r="N3485">
        <v>4.8</v>
      </c>
      <c r="O3485">
        <v>-10665355</v>
      </c>
    </row>
    <row r="3486" spans="1:15" x14ac:dyDescent="0.3">
      <c r="A3486" t="s">
        <v>4967</v>
      </c>
      <c r="B3486">
        <v>100</v>
      </c>
      <c r="C3486">
        <v>97</v>
      </c>
      <c r="D3486">
        <v>16779636</v>
      </c>
      <c r="E3486" t="s">
        <v>3732</v>
      </c>
      <c r="F3486" t="s">
        <v>4931</v>
      </c>
      <c r="G3486" t="s">
        <v>7191</v>
      </c>
      <c r="H3486">
        <v>9338</v>
      </c>
      <c r="I3486">
        <v>167</v>
      </c>
      <c r="J3486" t="s">
        <v>29</v>
      </c>
      <c r="K3486" t="s">
        <v>30</v>
      </c>
      <c r="L3486">
        <v>28000000</v>
      </c>
      <c r="M3486">
        <v>2000</v>
      </c>
      <c r="N3486">
        <v>4.8</v>
      </c>
      <c r="O3486">
        <v>-11220364</v>
      </c>
    </row>
    <row r="3487" spans="1:15" x14ac:dyDescent="0.3">
      <c r="A3487" t="s">
        <v>4490</v>
      </c>
      <c r="B3487">
        <v>70</v>
      </c>
      <c r="C3487">
        <v>91</v>
      </c>
      <c r="D3487">
        <v>14018364</v>
      </c>
      <c r="E3487" t="s">
        <v>7192</v>
      </c>
      <c r="F3487" t="s">
        <v>3268</v>
      </c>
      <c r="G3487" t="s">
        <v>7193</v>
      </c>
      <c r="H3487">
        <v>17722</v>
      </c>
      <c r="I3487">
        <v>111</v>
      </c>
      <c r="J3487" t="s">
        <v>29</v>
      </c>
      <c r="K3487" t="s">
        <v>30</v>
      </c>
      <c r="L3487">
        <v>30000000</v>
      </c>
      <c r="M3487">
        <v>2004</v>
      </c>
      <c r="N3487">
        <v>4.8</v>
      </c>
      <c r="O3487">
        <v>-15981636</v>
      </c>
    </row>
    <row r="3488" spans="1:15" x14ac:dyDescent="0.3">
      <c r="A3488" t="s">
        <v>2528</v>
      </c>
      <c r="B3488">
        <v>46</v>
      </c>
      <c r="C3488">
        <v>95</v>
      </c>
      <c r="D3488">
        <v>33422806</v>
      </c>
      <c r="E3488" t="s">
        <v>364</v>
      </c>
      <c r="F3488" t="s">
        <v>1729</v>
      </c>
      <c r="G3488" t="s">
        <v>7194</v>
      </c>
      <c r="H3488">
        <v>30771</v>
      </c>
      <c r="I3488">
        <v>164</v>
      </c>
      <c r="J3488" t="s">
        <v>29</v>
      </c>
      <c r="K3488" t="s">
        <v>30</v>
      </c>
      <c r="L3488">
        <v>50000000</v>
      </c>
      <c r="M3488">
        <v>2001</v>
      </c>
      <c r="N3488">
        <v>4.8</v>
      </c>
      <c r="O3488">
        <v>-16577194</v>
      </c>
    </row>
    <row r="3489" spans="1:15" x14ac:dyDescent="0.3">
      <c r="A3489" t="s">
        <v>2771</v>
      </c>
      <c r="B3489">
        <v>84</v>
      </c>
      <c r="C3489">
        <v>100</v>
      </c>
      <c r="D3489">
        <v>66941559</v>
      </c>
      <c r="E3489" t="s">
        <v>4375</v>
      </c>
      <c r="F3489" t="s">
        <v>1266</v>
      </c>
      <c r="G3489" t="s">
        <v>7195</v>
      </c>
      <c r="H3489">
        <v>26413</v>
      </c>
      <c r="I3489">
        <v>77</v>
      </c>
      <c r="J3489" t="s">
        <v>29</v>
      </c>
      <c r="K3489" t="s">
        <v>30</v>
      </c>
      <c r="L3489">
        <v>85000000</v>
      </c>
      <c r="M3489">
        <v>2000</v>
      </c>
      <c r="N3489">
        <v>4.8</v>
      </c>
      <c r="O3489">
        <v>-18058441</v>
      </c>
    </row>
    <row r="3490" spans="1:15" x14ac:dyDescent="0.3">
      <c r="A3490" t="s">
        <v>3156</v>
      </c>
      <c r="B3490">
        <v>196</v>
      </c>
      <c r="C3490">
        <v>100</v>
      </c>
      <c r="D3490">
        <v>24407944</v>
      </c>
      <c r="E3490" t="s">
        <v>4020</v>
      </c>
      <c r="F3490" t="s">
        <v>3010</v>
      </c>
      <c r="G3490" t="s">
        <v>7196</v>
      </c>
      <c r="H3490">
        <v>71202</v>
      </c>
      <c r="I3490">
        <v>380</v>
      </c>
      <c r="J3490" t="s">
        <v>29</v>
      </c>
      <c r="K3490" t="s">
        <v>442</v>
      </c>
      <c r="L3490">
        <v>43000000</v>
      </c>
      <c r="M3490">
        <v>2005</v>
      </c>
      <c r="N3490">
        <v>4.8</v>
      </c>
      <c r="O3490">
        <v>-18592056</v>
      </c>
    </row>
    <row r="3491" spans="1:15" x14ac:dyDescent="0.3">
      <c r="A3491" t="s">
        <v>3006</v>
      </c>
      <c r="B3491">
        <v>102</v>
      </c>
      <c r="C3491">
        <v>107</v>
      </c>
      <c r="D3491">
        <v>100685880</v>
      </c>
      <c r="E3491" t="s">
        <v>1493</v>
      </c>
      <c r="F3491" t="s">
        <v>3050</v>
      </c>
      <c r="G3491" t="s">
        <v>7197</v>
      </c>
      <c r="H3491">
        <v>100821</v>
      </c>
      <c r="I3491">
        <v>554</v>
      </c>
      <c r="J3491" t="s">
        <v>29</v>
      </c>
      <c r="K3491" t="s">
        <v>30</v>
      </c>
      <c r="L3491">
        <v>120000000</v>
      </c>
      <c r="M3491">
        <v>2003</v>
      </c>
      <c r="N3491">
        <v>4.8</v>
      </c>
      <c r="O3491">
        <v>-19314120</v>
      </c>
    </row>
    <row r="3492" spans="1:15" x14ac:dyDescent="0.3">
      <c r="A3492" t="s">
        <v>4987</v>
      </c>
      <c r="B3492">
        <v>77</v>
      </c>
      <c r="C3492">
        <v>86</v>
      </c>
      <c r="D3492">
        <v>10134754</v>
      </c>
      <c r="E3492" t="s">
        <v>1180</v>
      </c>
      <c r="F3492" t="s">
        <v>300</v>
      </c>
      <c r="G3492" t="s">
        <v>7198</v>
      </c>
      <c r="H3492">
        <v>9682</v>
      </c>
      <c r="I3492">
        <v>38</v>
      </c>
      <c r="J3492" t="s">
        <v>29</v>
      </c>
      <c r="K3492" t="s">
        <v>30</v>
      </c>
      <c r="L3492">
        <v>30000000</v>
      </c>
      <c r="M3492">
        <v>2011</v>
      </c>
      <c r="N3492">
        <v>4.8</v>
      </c>
      <c r="O3492">
        <v>-19865246</v>
      </c>
    </row>
    <row r="3493" spans="1:15" x14ac:dyDescent="0.3">
      <c r="A3493" t="s">
        <v>4985</v>
      </c>
      <c r="B3493">
        <v>110</v>
      </c>
      <c r="C3493">
        <v>87</v>
      </c>
      <c r="D3493">
        <v>480314</v>
      </c>
      <c r="E3493" t="s">
        <v>171</v>
      </c>
      <c r="F3493" t="s">
        <v>7199</v>
      </c>
      <c r="G3493" t="s">
        <v>7200</v>
      </c>
      <c r="H3493">
        <v>38503</v>
      </c>
      <c r="I3493">
        <v>180</v>
      </c>
      <c r="J3493" t="s">
        <v>29</v>
      </c>
      <c r="K3493" t="s">
        <v>30</v>
      </c>
      <c r="L3493">
        <v>21000000</v>
      </c>
      <c r="M3493">
        <v>2006</v>
      </c>
      <c r="N3493">
        <v>4.8</v>
      </c>
      <c r="O3493">
        <v>-20519686</v>
      </c>
    </row>
    <row r="3494" spans="1:15" x14ac:dyDescent="0.3">
      <c r="A3494" t="s">
        <v>2417</v>
      </c>
      <c r="B3494">
        <v>226</v>
      </c>
      <c r="C3494">
        <v>102</v>
      </c>
      <c r="D3494">
        <v>28837115</v>
      </c>
      <c r="E3494" t="s">
        <v>676</v>
      </c>
      <c r="F3494" t="s">
        <v>1308</v>
      </c>
      <c r="G3494" t="s">
        <v>7201</v>
      </c>
      <c r="H3494">
        <v>34964</v>
      </c>
      <c r="I3494">
        <v>150</v>
      </c>
      <c r="J3494" t="s">
        <v>29</v>
      </c>
      <c r="K3494" t="s">
        <v>30</v>
      </c>
      <c r="L3494">
        <v>50000000</v>
      </c>
      <c r="M3494">
        <v>2016</v>
      </c>
      <c r="N3494">
        <v>4.8</v>
      </c>
      <c r="O3494">
        <v>-21162885</v>
      </c>
    </row>
    <row r="3495" spans="1:15" x14ac:dyDescent="0.3">
      <c r="A3495" t="s">
        <v>4980</v>
      </c>
      <c r="B3495">
        <v>67</v>
      </c>
      <c r="C3495">
        <v>91</v>
      </c>
      <c r="D3495">
        <v>10076136</v>
      </c>
      <c r="E3495" t="s">
        <v>2515</v>
      </c>
      <c r="F3495" t="s">
        <v>4166</v>
      </c>
      <c r="G3495" t="s">
        <v>7202</v>
      </c>
      <c r="H3495">
        <v>11512</v>
      </c>
      <c r="I3495">
        <v>141</v>
      </c>
      <c r="J3495" t="s">
        <v>29</v>
      </c>
      <c r="K3495" t="s">
        <v>7203</v>
      </c>
      <c r="L3495">
        <v>35000000</v>
      </c>
      <c r="M3495">
        <v>1998</v>
      </c>
      <c r="N3495">
        <v>4.8</v>
      </c>
      <c r="O3495">
        <v>-24923864</v>
      </c>
    </row>
    <row r="3496" spans="1:15" x14ac:dyDescent="0.3">
      <c r="A3496" t="s">
        <v>648</v>
      </c>
      <c r="B3496">
        <v>76</v>
      </c>
      <c r="C3496">
        <v>99</v>
      </c>
      <c r="D3496">
        <v>12181484</v>
      </c>
      <c r="E3496" t="s">
        <v>676</v>
      </c>
      <c r="F3496" t="s">
        <v>300</v>
      </c>
      <c r="G3496" t="s">
        <v>7204</v>
      </c>
      <c r="H3496">
        <v>26390</v>
      </c>
      <c r="I3496">
        <v>176</v>
      </c>
      <c r="J3496" t="s">
        <v>29</v>
      </c>
      <c r="K3496" t="s">
        <v>30</v>
      </c>
      <c r="L3496">
        <v>40000000</v>
      </c>
      <c r="M3496">
        <v>2004</v>
      </c>
      <c r="N3496">
        <v>4.8</v>
      </c>
      <c r="O3496">
        <v>-27818516</v>
      </c>
    </row>
    <row r="3497" spans="1:15" x14ac:dyDescent="0.3">
      <c r="A3497" t="s">
        <v>542</v>
      </c>
      <c r="B3497">
        <v>223</v>
      </c>
      <c r="C3497">
        <v>103</v>
      </c>
      <c r="D3497">
        <v>19781879</v>
      </c>
      <c r="E3497" t="s">
        <v>4020</v>
      </c>
      <c r="F3497" t="s">
        <v>740</v>
      </c>
      <c r="G3497" t="s">
        <v>7205</v>
      </c>
      <c r="H3497">
        <v>53864</v>
      </c>
      <c r="I3497">
        <v>290</v>
      </c>
      <c r="J3497" t="s">
        <v>29</v>
      </c>
      <c r="K3497" t="s">
        <v>30</v>
      </c>
      <c r="L3497">
        <v>60000000</v>
      </c>
      <c r="M3497">
        <v>2008</v>
      </c>
      <c r="N3497">
        <v>4.8</v>
      </c>
      <c r="O3497">
        <v>-40218121</v>
      </c>
    </row>
    <row r="3498" spans="1:15" x14ac:dyDescent="0.3">
      <c r="A3498" t="s">
        <v>4435</v>
      </c>
      <c r="B3498">
        <v>100</v>
      </c>
      <c r="C3498">
        <v>91</v>
      </c>
      <c r="D3498">
        <v>14218868</v>
      </c>
      <c r="E3498" t="s">
        <v>2263</v>
      </c>
      <c r="F3498" t="s">
        <v>4768</v>
      </c>
      <c r="G3498" t="s">
        <v>7206</v>
      </c>
      <c r="H3498">
        <v>14596</v>
      </c>
      <c r="I3498">
        <v>282</v>
      </c>
      <c r="J3498" t="s">
        <v>29</v>
      </c>
      <c r="K3498" t="s">
        <v>30</v>
      </c>
      <c r="L3498">
        <v>65000000</v>
      </c>
      <c r="M3498">
        <v>2000</v>
      </c>
      <c r="N3498">
        <v>4.8</v>
      </c>
      <c r="O3498">
        <v>-50781132</v>
      </c>
    </row>
    <row r="3499" spans="1:15" x14ac:dyDescent="0.3">
      <c r="A3499" t="s">
        <v>2121</v>
      </c>
      <c r="B3499">
        <v>85</v>
      </c>
      <c r="C3499">
        <v>106</v>
      </c>
      <c r="D3499">
        <v>113745408</v>
      </c>
      <c r="E3499" t="s">
        <v>7207</v>
      </c>
      <c r="F3499" t="s">
        <v>665</v>
      </c>
      <c r="G3499" t="s">
        <v>7208</v>
      </c>
      <c r="H3499">
        <v>129601</v>
      </c>
      <c r="I3499">
        <v>648</v>
      </c>
      <c r="J3499" t="s">
        <v>29</v>
      </c>
      <c r="K3499" t="s">
        <v>30</v>
      </c>
      <c r="L3499">
        <v>170000000</v>
      </c>
      <c r="M3499">
        <v>1999</v>
      </c>
      <c r="N3499">
        <v>4.8</v>
      </c>
      <c r="O3499">
        <v>-56254592</v>
      </c>
    </row>
    <row r="3500" spans="1:15" x14ac:dyDescent="0.3">
      <c r="A3500" t="s">
        <v>4989</v>
      </c>
      <c r="B3500">
        <v>24</v>
      </c>
      <c r="C3500">
        <v>100</v>
      </c>
      <c r="D3500">
        <v>52528330</v>
      </c>
      <c r="E3500" t="s">
        <v>73</v>
      </c>
      <c r="F3500" t="s">
        <v>2150</v>
      </c>
      <c r="G3500" t="s">
        <v>7209</v>
      </c>
      <c r="H3500">
        <v>4265</v>
      </c>
      <c r="I3500">
        <v>27</v>
      </c>
      <c r="J3500" t="s">
        <v>29</v>
      </c>
      <c r="K3500" t="s">
        <v>30</v>
      </c>
      <c r="L3500">
        <v>25000000</v>
      </c>
      <c r="M3500">
        <v>2013</v>
      </c>
      <c r="N3500">
        <v>4.7</v>
      </c>
      <c r="O3500">
        <v>27528330</v>
      </c>
    </row>
    <row r="3501" spans="1:15" x14ac:dyDescent="0.3">
      <c r="A3501" t="s">
        <v>5000</v>
      </c>
      <c r="B3501">
        <v>160</v>
      </c>
      <c r="C3501">
        <v>92</v>
      </c>
      <c r="D3501">
        <v>21300000</v>
      </c>
      <c r="E3501" t="s">
        <v>211</v>
      </c>
      <c r="F3501" t="s">
        <v>7210</v>
      </c>
      <c r="G3501" t="s">
        <v>7211</v>
      </c>
      <c r="H3501">
        <v>22521</v>
      </c>
      <c r="I3501">
        <v>342</v>
      </c>
      <c r="J3501" t="s">
        <v>29</v>
      </c>
      <c r="K3501" t="s">
        <v>30</v>
      </c>
      <c r="L3501">
        <v>2200000</v>
      </c>
      <c r="M3501">
        <v>1985</v>
      </c>
      <c r="N3501">
        <v>4.7</v>
      </c>
      <c r="O3501">
        <v>19100000</v>
      </c>
    </row>
    <row r="3502" spans="1:15" x14ac:dyDescent="0.3">
      <c r="A3502" t="s">
        <v>4908</v>
      </c>
      <c r="B3502">
        <v>117</v>
      </c>
      <c r="C3502">
        <v>101</v>
      </c>
      <c r="D3502">
        <v>66002004</v>
      </c>
      <c r="E3502" t="s">
        <v>7212</v>
      </c>
      <c r="F3502" t="s">
        <v>5248</v>
      </c>
      <c r="G3502" t="s">
        <v>7213</v>
      </c>
      <c r="H3502">
        <v>36431</v>
      </c>
      <c r="I3502">
        <v>168</v>
      </c>
      <c r="J3502" t="s">
        <v>29</v>
      </c>
      <c r="K3502" t="s">
        <v>30</v>
      </c>
      <c r="L3502">
        <v>50000000</v>
      </c>
      <c r="M3502">
        <v>2005</v>
      </c>
      <c r="N3502">
        <v>4.7</v>
      </c>
      <c r="O3502">
        <v>16002004</v>
      </c>
    </row>
    <row r="3503" spans="1:15" x14ac:dyDescent="0.3">
      <c r="A3503" t="s">
        <v>4952</v>
      </c>
      <c r="B3503">
        <v>69</v>
      </c>
      <c r="C3503">
        <v>86</v>
      </c>
      <c r="D3503">
        <v>17314483</v>
      </c>
      <c r="E3503" t="s">
        <v>1699</v>
      </c>
      <c r="F3503" t="s">
        <v>7214</v>
      </c>
      <c r="G3503" t="s">
        <v>7215</v>
      </c>
      <c r="H3503">
        <v>14621</v>
      </c>
      <c r="I3503">
        <v>48</v>
      </c>
      <c r="J3503" t="s">
        <v>29</v>
      </c>
      <c r="K3503" t="s">
        <v>30</v>
      </c>
      <c r="L3503">
        <v>4000000</v>
      </c>
      <c r="M3503">
        <v>2014</v>
      </c>
      <c r="N3503">
        <v>4.7</v>
      </c>
      <c r="O3503">
        <v>13314483</v>
      </c>
    </row>
    <row r="3504" spans="1:15" x14ac:dyDescent="0.3">
      <c r="A3504" t="s">
        <v>4846</v>
      </c>
      <c r="B3504">
        <v>120</v>
      </c>
      <c r="C3504">
        <v>96</v>
      </c>
      <c r="D3504">
        <v>20384136</v>
      </c>
      <c r="E3504" t="s">
        <v>211</v>
      </c>
      <c r="F3504" t="s">
        <v>7216</v>
      </c>
      <c r="G3504" t="s">
        <v>7217</v>
      </c>
      <c r="H3504">
        <v>20467</v>
      </c>
      <c r="I3504">
        <v>371</v>
      </c>
      <c r="J3504" t="s">
        <v>29</v>
      </c>
      <c r="K3504" t="s">
        <v>30</v>
      </c>
      <c r="L3504">
        <v>10000000</v>
      </c>
      <c r="M3504">
        <v>2001</v>
      </c>
      <c r="N3504">
        <v>4.7</v>
      </c>
      <c r="O3504">
        <v>10384136</v>
      </c>
    </row>
    <row r="3505" spans="1:15" x14ac:dyDescent="0.3">
      <c r="A3505" t="s">
        <v>5006</v>
      </c>
      <c r="B3505">
        <v>40</v>
      </c>
      <c r="C3505">
        <v>90</v>
      </c>
      <c r="D3505">
        <v>4000000</v>
      </c>
      <c r="E3505" t="s">
        <v>4219</v>
      </c>
      <c r="F3505" t="s">
        <v>7218</v>
      </c>
      <c r="G3505" t="s">
        <v>7219</v>
      </c>
      <c r="H3505">
        <v>6046</v>
      </c>
      <c r="I3505">
        <v>46</v>
      </c>
      <c r="J3505" t="s">
        <v>29</v>
      </c>
      <c r="K3505" t="s">
        <v>30</v>
      </c>
      <c r="L3505">
        <v>350000</v>
      </c>
      <c r="M3505">
        <v>1987</v>
      </c>
      <c r="N3505">
        <v>4.7</v>
      </c>
      <c r="O3505">
        <v>3650000</v>
      </c>
    </row>
    <row r="3506" spans="1:15" x14ac:dyDescent="0.3">
      <c r="A3506" t="s">
        <v>5039</v>
      </c>
      <c r="B3506">
        <v>211</v>
      </c>
      <c r="C3506">
        <v>102</v>
      </c>
      <c r="D3506">
        <v>41797066</v>
      </c>
      <c r="E3506" t="s">
        <v>4075</v>
      </c>
      <c r="F3506" t="s">
        <v>7220</v>
      </c>
      <c r="G3506" t="s">
        <v>7221</v>
      </c>
      <c r="H3506">
        <v>92789</v>
      </c>
      <c r="I3506">
        <v>998</v>
      </c>
      <c r="J3506" t="s">
        <v>29</v>
      </c>
      <c r="K3506" t="s">
        <v>30</v>
      </c>
      <c r="L3506">
        <v>40000000</v>
      </c>
      <c r="M3506">
        <v>2007</v>
      </c>
      <c r="N3506">
        <v>4.7</v>
      </c>
      <c r="O3506">
        <v>1797066</v>
      </c>
    </row>
    <row r="3507" spans="1:15" x14ac:dyDescent="0.3">
      <c r="A3507" t="s">
        <v>959</v>
      </c>
      <c r="B3507">
        <v>108</v>
      </c>
      <c r="C3507">
        <v>101</v>
      </c>
      <c r="D3507">
        <v>2506446</v>
      </c>
      <c r="E3507" t="s">
        <v>289</v>
      </c>
      <c r="F3507" t="s">
        <v>2153</v>
      </c>
      <c r="G3507" t="s">
        <v>7222</v>
      </c>
      <c r="H3507">
        <v>8662</v>
      </c>
      <c r="I3507">
        <v>172</v>
      </c>
      <c r="J3507" t="s">
        <v>29</v>
      </c>
      <c r="K3507" t="s">
        <v>30</v>
      </c>
      <c r="L3507">
        <v>2000000</v>
      </c>
      <c r="M3507">
        <v>2002</v>
      </c>
      <c r="N3507">
        <v>4.7</v>
      </c>
      <c r="O3507">
        <v>506446</v>
      </c>
    </row>
    <row r="3508" spans="1:15" x14ac:dyDescent="0.3">
      <c r="A3508" t="s">
        <v>5008</v>
      </c>
      <c r="B3508">
        <v>148</v>
      </c>
      <c r="C3508">
        <v>90</v>
      </c>
      <c r="D3508">
        <v>20259297</v>
      </c>
      <c r="E3508" t="s">
        <v>1489</v>
      </c>
      <c r="F3508" t="s">
        <v>1831</v>
      </c>
      <c r="G3508" t="s">
        <v>7223</v>
      </c>
      <c r="H3508">
        <v>24969</v>
      </c>
      <c r="I3508">
        <v>258</v>
      </c>
      <c r="J3508" t="s">
        <v>29</v>
      </c>
      <c r="K3508" t="s">
        <v>30</v>
      </c>
      <c r="L3508">
        <v>20000000</v>
      </c>
      <c r="M3508">
        <v>2006</v>
      </c>
      <c r="N3508">
        <v>4.7</v>
      </c>
      <c r="O3508">
        <v>259297</v>
      </c>
    </row>
    <row r="3509" spans="1:15" x14ac:dyDescent="0.3">
      <c r="A3509" t="s">
        <v>5002</v>
      </c>
      <c r="B3509">
        <v>78</v>
      </c>
      <c r="C3509">
        <v>92</v>
      </c>
      <c r="D3509">
        <v>18843314</v>
      </c>
      <c r="E3509" t="s">
        <v>417</v>
      </c>
      <c r="F3509" t="s">
        <v>7224</v>
      </c>
      <c r="G3509" t="s">
        <v>7225</v>
      </c>
      <c r="H3509">
        <v>27486</v>
      </c>
      <c r="I3509">
        <v>284</v>
      </c>
      <c r="J3509" t="s">
        <v>29</v>
      </c>
      <c r="K3509" t="s">
        <v>30</v>
      </c>
      <c r="L3509">
        <v>20000000</v>
      </c>
      <c r="M3509">
        <v>2006</v>
      </c>
      <c r="N3509">
        <v>4.7</v>
      </c>
      <c r="O3509">
        <v>-1156686</v>
      </c>
    </row>
    <row r="3510" spans="1:15" x14ac:dyDescent="0.3">
      <c r="A3510" t="s">
        <v>5010</v>
      </c>
      <c r="B3510">
        <v>43</v>
      </c>
      <c r="C3510">
        <v>90</v>
      </c>
      <c r="D3510">
        <v>92900</v>
      </c>
      <c r="E3510" t="s">
        <v>73</v>
      </c>
      <c r="F3510" t="s">
        <v>7226</v>
      </c>
      <c r="G3510" t="s">
        <v>7227</v>
      </c>
      <c r="H3510">
        <v>3662</v>
      </c>
      <c r="I3510">
        <v>23</v>
      </c>
      <c r="J3510" t="s">
        <v>29</v>
      </c>
      <c r="K3510" t="s">
        <v>30</v>
      </c>
      <c r="L3510">
        <v>5000000</v>
      </c>
      <c r="M3510">
        <v>2009</v>
      </c>
      <c r="N3510">
        <v>4.7</v>
      </c>
      <c r="O3510">
        <v>-4907100</v>
      </c>
    </row>
    <row r="3511" spans="1:15" x14ac:dyDescent="0.3">
      <c r="A3511" t="s">
        <v>5012</v>
      </c>
      <c r="B3511">
        <v>26</v>
      </c>
      <c r="C3511">
        <v>85</v>
      </c>
      <c r="D3511">
        <v>36497</v>
      </c>
      <c r="E3511" t="s">
        <v>676</v>
      </c>
      <c r="F3511" t="s">
        <v>145</v>
      </c>
      <c r="G3511" t="s">
        <v>7228</v>
      </c>
      <c r="H3511">
        <v>7367</v>
      </c>
      <c r="I3511">
        <v>37</v>
      </c>
      <c r="J3511" t="s">
        <v>29</v>
      </c>
      <c r="K3511" t="s">
        <v>30</v>
      </c>
      <c r="L3511">
        <v>6000000</v>
      </c>
      <c r="M3511">
        <v>2008</v>
      </c>
      <c r="N3511">
        <v>4.7</v>
      </c>
      <c r="O3511">
        <v>-5963503</v>
      </c>
    </row>
    <row r="3512" spans="1:15" x14ac:dyDescent="0.3">
      <c r="A3512" t="s">
        <v>4569</v>
      </c>
      <c r="B3512">
        <v>86</v>
      </c>
      <c r="C3512">
        <v>99</v>
      </c>
      <c r="D3512">
        <v>14983572</v>
      </c>
      <c r="E3512" t="s">
        <v>699</v>
      </c>
      <c r="F3512" t="s">
        <v>7229</v>
      </c>
      <c r="G3512" t="s">
        <v>7230</v>
      </c>
      <c r="H3512">
        <v>9361</v>
      </c>
      <c r="I3512">
        <v>162</v>
      </c>
      <c r="J3512" t="s">
        <v>29</v>
      </c>
      <c r="K3512" t="s">
        <v>30</v>
      </c>
      <c r="L3512">
        <v>25000000</v>
      </c>
      <c r="M3512">
        <v>2000</v>
      </c>
      <c r="N3512">
        <v>4.7</v>
      </c>
      <c r="O3512">
        <v>-10016428</v>
      </c>
    </row>
    <row r="3513" spans="1:15" x14ac:dyDescent="0.3">
      <c r="A3513" t="s">
        <v>4761</v>
      </c>
      <c r="B3513">
        <v>107</v>
      </c>
      <c r="C3513">
        <v>104</v>
      </c>
      <c r="D3513">
        <v>27053815</v>
      </c>
      <c r="E3513" t="s">
        <v>3604</v>
      </c>
      <c r="F3513" t="s">
        <v>751</v>
      </c>
      <c r="G3513" t="s">
        <v>7231</v>
      </c>
      <c r="H3513">
        <v>12856</v>
      </c>
      <c r="I3513">
        <v>291</v>
      </c>
      <c r="J3513" t="s">
        <v>29</v>
      </c>
      <c r="K3513" t="s">
        <v>227</v>
      </c>
      <c r="L3513">
        <v>40000000</v>
      </c>
      <c r="M3513">
        <v>2001</v>
      </c>
      <c r="N3513">
        <v>4.7</v>
      </c>
      <c r="O3513">
        <v>-12946185</v>
      </c>
    </row>
    <row r="3514" spans="1:15" x14ac:dyDescent="0.3">
      <c r="A3514" t="s">
        <v>4998</v>
      </c>
      <c r="B3514">
        <v>82</v>
      </c>
      <c r="C3514">
        <v>94</v>
      </c>
      <c r="D3514">
        <v>36037909</v>
      </c>
      <c r="E3514" t="s">
        <v>73</v>
      </c>
      <c r="F3514" t="s">
        <v>7232</v>
      </c>
      <c r="G3514" t="s">
        <v>7233</v>
      </c>
      <c r="H3514">
        <v>10132</v>
      </c>
      <c r="I3514">
        <v>130</v>
      </c>
      <c r="J3514" t="s">
        <v>29</v>
      </c>
      <c r="K3514" t="s">
        <v>227</v>
      </c>
      <c r="L3514">
        <v>60000000</v>
      </c>
      <c r="M3514">
        <v>2000</v>
      </c>
      <c r="N3514">
        <v>4.7</v>
      </c>
      <c r="O3514">
        <v>-23962091</v>
      </c>
    </row>
    <row r="3515" spans="1:15" x14ac:dyDescent="0.3">
      <c r="A3515" t="s">
        <v>4559</v>
      </c>
      <c r="B3515">
        <v>133</v>
      </c>
      <c r="C3515">
        <v>103</v>
      </c>
      <c r="D3515">
        <v>29580087</v>
      </c>
      <c r="E3515" t="s">
        <v>699</v>
      </c>
      <c r="F3515" t="s">
        <v>2752</v>
      </c>
      <c r="G3515" t="s">
        <v>7234</v>
      </c>
      <c r="H3515">
        <v>29523</v>
      </c>
      <c r="I3515">
        <v>121</v>
      </c>
      <c r="J3515" t="s">
        <v>29</v>
      </c>
      <c r="K3515" t="s">
        <v>30</v>
      </c>
      <c r="L3515">
        <v>58000000</v>
      </c>
      <c r="M3515">
        <v>2009</v>
      </c>
      <c r="N3515">
        <v>4.7</v>
      </c>
      <c r="O3515">
        <v>-28419913</v>
      </c>
    </row>
    <row r="3516" spans="1:15" x14ac:dyDescent="0.3">
      <c r="A3516" t="s">
        <v>4894</v>
      </c>
      <c r="B3516">
        <v>32</v>
      </c>
      <c r="C3516">
        <v>119</v>
      </c>
      <c r="D3516">
        <v>7000000</v>
      </c>
      <c r="E3516" t="s">
        <v>1050</v>
      </c>
      <c r="F3516" t="s">
        <v>7235</v>
      </c>
      <c r="G3516" t="s">
        <v>7236</v>
      </c>
      <c r="H3516">
        <v>2933</v>
      </c>
      <c r="I3516">
        <v>70</v>
      </c>
      <c r="J3516" t="s">
        <v>29</v>
      </c>
      <c r="K3516" t="s">
        <v>200</v>
      </c>
      <c r="L3516">
        <v>36000000</v>
      </c>
      <c r="M3516">
        <v>1980</v>
      </c>
      <c r="N3516">
        <v>4.7</v>
      </c>
      <c r="O3516">
        <v>-29000000</v>
      </c>
    </row>
    <row r="3517" spans="1:15" x14ac:dyDescent="0.3">
      <c r="A3517" t="s">
        <v>4638</v>
      </c>
      <c r="B3517">
        <v>178</v>
      </c>
      <c r="C3517">
        <v>81</v>
      </c>
      <c r="D3517">
        <v>10539414</v>
      </c>
      <c r="E3517" t="s">
        <v>7237</v>
      </c>
      <c r="F3517" t="s">
        <v>324</v>
      </c>
      <c r="G3517" t="s">
        <v>7238</v>
      </c>
      <c r="H3517">
        <v>45729</v>
      </c>
      <c r="I3517">
        <v>176</v>
      </c>
      <c r="J3517" t="s">
        <v>29</v>
      </c>
      <c r="K3517" t="s">
        <v>30</v>
      </c>
      <c r="L3517">
        <v>47000000</v>
      </c>
      <c r="M3517">
        <v>2010</v>
      </c>
      <c r="N3517">
        <v>4.7</v>
      </c>
      <c r="O3517">
        <v>-36460586</v>
      </c>
    </row>
    <row r="3518" spans="1:15" x14ac:dyDescent="0.3">
      <c r="A3518" t="s">
        <v>4995</v>
      </c>
      <c r="B3518">
        <v>44</v>
      </c>
      <c r="C3518">
        <v>100</v>
      </c>
      <c r="D3518">
        <v>11466088</v>
      </c>
      <c r="E3518" t="s">
        <v>175</v>
      </c>
      <c r="F3518" t="s">
        <v>5607</v>
      </c>
      <c r="G3518" t="s">
        <v>7239</v>
      </c>
      <c r="H3518">
        <v>8983</v>
      </c>
      <c r="I3518">
        <v>84</v>
      </c>
      <c r="J3518" t="s">
        <v>29</v>
      </c>
      <c r="K3518" t="s">
        <v>30</v>
      </c>
      <c r="L3518">
        <v>71000000</v>
      </c>
      <c r="M3518">
        <v>1997</v>
      </c>
      <c r="N3518">
        <v>4.7</v>
      </c>
      <c r="O3518">
        <v>-59533912</v>
      </c>
    </row>
    <row r="3519" spans="1:15" x14ac:dyDescent="0.3">
      <c r="A3519" t="s">
        <v>1273</v>
      </c>
      <c r="B3519">
        <v>74</v>
      </c>
      <c r="C3519">
        <v>93</v>
      </c>
      <c r="D3519">
        <v>5409517</v>
      </c>
      <c r="E3519" t="s">
        <v>7240</v>
      </c>
      <c r="F3519" t="s">
        <v>1802</v>
      </c>
      <c r="G3519" t="s">
        <v>7241</v>
      </c>
      <c r="H3519">
        <v>14280</v>
      </c>
      <c r="I3519">
        <v>171</v>
      </c>
      <c r="J3519" t="s">
        <v>29</v>
      </c>
      <c r="K3519" t="s">
        <v>30</v>
      </c>
      <c r="L3519">
        <v>75000000</v>
      </c>
      <c r="M3519">
        <v>2001</v>
      </c>
      <c r="N3519">
        <v>4.7</v>
      </c>
      <c r="O3519">
        <v>-69590483</v>
      </c>
    </row>
    <row r="3520" spans="1:15" x14ac:dyDescent="0.3">
      <c r="A3520" t="s">
        <v>2678</v>
      </c>
      <c r="B3520">
        <v>299</v>
      </c>
      <c r="C3520">
        <v>130</v>
      </c>
      <c r="D3520">
        <v>296623634</v>
      </c>
      <c r="E3520" t="s">
        <v>6634</v>
      </c>
      <c r="F3520" t="s">
        <v>1416</v>
      </c>
      <c r="G3520" t="s">
        <v>7242</v>
      </c>
      <c r="H3520">
        <v>220758</v>
      </c>
      <c r="I3520">
        <v>919</v>
      </c>
      <c r="J3520" t="s">
        <v>29</v>
      </c>
      <c r="K3520" t="s">
        <v>30</v>
      </c>
      <c r="L3520">
        <v>50000000</v>
      </c>
      <c r="M3520">
        <v>2009</v>
      </c>
      <c r="N3520">
        <v>4.5999999999999996</v>
      </c>
      <c r="O3520">
        <v>246623634</v>
      </c>
    </row>
    <row r="3521" spans="1:15" x14ac:dyDescent="0.3">
      <c r="A3521" t="s">
        <v>4957</v>
      </c>
      <c r="B3521">
        <v>75</v>
      </c>
      <c r="C3521">
        <v>95</v>
      </c>
      <c r="D3521">
        <v>82301521</v>
      </c>
      <c r="E3521" t="s">
        <v>6312</v>
      </c>
      <c r="F3521" t="s">
        <v>2223</v>
      </c>
      <c r="G3521" t="s">
        <v>7243</v>
      </c>
      <c r="H3521">
        <v>22679</v>
      </c>
      <c r="I3521">
        <v>149</v>
      </c>
      <c r="J3521" t="s">
        <v>29</v>
      </c>
      <c r="K3521" t="s">
        <v>30</v>
      </c>
      <c r="L3521">
        <v>32000000</v>
      </c>
      <c r="M3521">
        <v>2005</v>
      </c>
      <c r="N3521">
        <v>4.5999999999999996</v>
      </c>
      <c r="O3521">
        <v>50301521</v>
      </c>
    </row>
    <row r="3522" spans="1:15" x14ac:dyDescent="0.3">
      <c r="A3522" t="s">
        <v>4812</v>
      </c>
      <c r="B3522">
        <v>248</v>
      </c>
      <c r="C3522">
        <v>96</v>
      </c>
      <c r="D3522">
        <v>53884821</v>
      </c>
      <c r="E3522" t="s">
        <v>626</v>
      </c>
      <c r="F3522" t="s">
        <v>7244</v>
      </c>
      <c r="G3522" t="s">
        <v>7245</v>
      </c>
      <c r="H3522">
        <v>51204</v>
      </c>
      <c r="I3522">
        <v>247</v>
      </c>
      <c r="J3522" t="s">
        <v>29</v>
      </c>
      <c r="K3522" t="s">
        <v>30</v>
      </c>
      <c r="L3522">
        <v>5000000</v>
      </c>
      <c r="M3522">
        <v>2012</v>
      </c>
      <c r="N3522">
        <v>4.5999999999999996</v>
      </c>
      <c r="O3522">
        <v>48884821</v>
      </c>
    </row>
    <row r="3523" spans="1:15" x14ac:dyDescent="0.3">
      <c r="A3523" t="s">
        <v>4148</v>
      </c>
      <c r="B3523">
        <v>133</v>
      </c>
      <c r="C3523">
        <v>95</v>
      </c>
      <c r="D3523">
        <v>89808372</v>
      </c>
      <c r="E3523" t="s">
        <v>676</v>
      </c>
      <c r="F3523" t="s">
        <v>3192</v>
      </c>
      <c r="G3523" t="s">
        <v>7246</v>
      </c>
      <c r="H3523">
        <v>46417</v>
      </c>
      <c r="I3523">
        <v>297</v>
      </c>
      <c r="J3523" t="s">
        <v>29</v>
      </c>
      <c r="K3523" t="s">
        <v>30</v>
      </c>
      <c r="L3523">
        <v>45000000</v>
      </c>
      <c r="M3523">
        <v>2003</v>
      </c>
      <c r="N3523">
        <v>4.5999999999999996</v>
      </c>
      <c r="O3523">
        <v>44808372</v>
      </c>
    </row>
    <row r="3524" spans="1:15" x14ac:dyDescent="0.3">
      <c r="A3524" t="s">
        <v>4631</v>
      </c>
      <c r="B3524">
        <v>91</v>
      </c>
      <c r="C3524">
        <v>87</v>
      </c>
      <c r="D3524">
        <v>112950721</v>
      </c>
      <c r="E3524" t="s">
        <v>4122</v>
      </c>
      <c r="F3524" t="s">
        <v>7247</v>
      </c>
      <c r="G3524" t="s">
        <v>7248</v>
      </c>
      <c r="H3524">
        <v>33884</v>
      </c>
      <c r="I3524">
        <v>79</v>
      </c>
      <c r="J3524" t="s">
        <v>29</v>
      </c>
      <c r="K3524" t="s">
        <v>30</v>
      </c>
      <c r="L3524">
        <v>72000000</v>
      </c>
      <c r="M3524">
        <v>2001</v>
      </c>
      <c r="N3524">
        <v>4.5999999999999996</v>
      </c>
      <c r="O3524">
        <v>40950721</v>
      </c>
    </row>
    <row r="3525" spans="1:15" x14ac:dyDescent="0.3">
      <c r="A3525" t="s">
        <v>4002</v>
      </c>
      <c r="B3525">
        <v>149</v>
      </c>
      <c r="C3525">
        <v>91</v>
      </c>
      <c r="D3525">
        <v>35385560</v>
      </c>
      <c r="E3525" t="s">
        <v>214</v>
      </c>
      <c r="F3525" t="s">
        <v>4883</v>
      </c>
      <c r="G3525" t="s">
        <v>7249</v>
      </c>
      <c r="H3525">
        <v>27198</v>
      </c>
      <c r="I3525">
        <v>131</v>
      </c>
      <c r="J3525" t="s">
        <v>29</v>
      </c>
      <c r="K3525" t="s">
        <v>30</v>
      </c>
      <c r="L3525">
        <v>4000000</v>
      </c>
      <c r="M3525">
        <v>2015</v>
      </c>
      <c r="N3525">
        <v>4.5999999999999996</v>
      </c>
      <c r="O3525">
        <v>31385560</v>
      </c>
    </row>
    <row r="3526" spans="1:15" x14ac:dyDescent="0.3">
      <c r="A3526" t="s">
        <v>4954</v>
      </c>
      <c r="B3526">
        <v>65</v>
      </c>
      <c r="C3526">
        <v>99</v>
      </c>
      <c r="D3526">
        <v>70163652</v>
      </c>
      <c r="E3526" t="s">
        <v>338</v>
      </c>
      <c r="F3526" t="s">
        <v>1879</v>
      </c>
      <c r="G3526" t="s">
        <v>7250</v>
      </c>
      <c r="H3526">
        <v>31968</v>
      </c>
      <c r="I3526">
        <v>82</v>
      </c>
      <c r="J3526" t="s">
        <v>29</v>
      </c>
      <c r="K3526" t="s">
        <v>30</v>
      </c>
      <c r="L3526">
        <v>40000000</v>
      </c>
      <c r="M3526">
        <v>2006</v>
      </c>
      <c r="N3526">
        <v>4.5999999999999996</v>
      </c>
      <c r="O3526">
        <v>30163652</v>
      </c>
    </row>
    <row r="3527" spans="1:15" x14ac:dyDescent="0.3">
      <c r="A3527" t="s">
        <v>4899</v>
      </c>
      <c r="B3527">
        <v>119</v>
      </c>
      <c r="C3527">
        <v>89</v>
      </c>
      <c r="D3527">
        <v>65557989</v>
      </c>
      <c r="E3527" t="s">
        <v>7251</v>
      </c>
      <c r="F3527" t="s">
        <v>3667</v>
      </c>
      <c r="G3527" t="s">
        <v>7252</v>
      </c>
      <c r="H3527">
        <v>73539</v>
      </c>
      <c r="I3527">
        <v>271</v>
      </c>
      <c r="J3527" t="s">
        <v>29</v>
      </c>
      <c r="K3527" t="s">
        <v>30</v>
      </c>
      <c r="L3527">
        <v>45000000</v>
      </c>
      <c r="M3527">
        <v>1997</v>
      </c>
      <c r="N3527">
        <v>4.5999999999999996</v>
      </c>
      <c r="O3527">
        <v>20557989</v>
      </c>
    </row>
    <row r="3528" spans="1:15" x14ac:dyDescent="0.3">
      <c r="A3528" t="s">
        <v>4814</v>
      </c>
      <c r="B3528">
        <v>143</v>
      </c>
      <c r="C3528">
        <v>80</v>
      </c>
      <c r="D3528">
        <v>100169068</v>
      </c>
      <c r="E3528" t="s">
        <v>316</v>
      </c>
      <c r="F3528" t="s">
        <v>2025</v>
      </c>
      <c r="G3528" t="s">
        <v>7253</v>
      </c>
      <c r="H3528">
        <v>16385</v>
      </c>
      <c r="I3528">
        <v>100</v>
      </c>
      <c r="J3528" t="s">
        <v>29</v>
      </c>
      <c r="K3528" t="s">
        <v>30</v>
      </c>
      <c r="L3528">
        <v>80000000</v>
      </c>
      <c r="M3528">
        <v>2010</v>
      </c>
      <c r="N3528">
        <v>4.5999999999999996</v>
      </c>
      <c r="O3528">
        <v>20169068</v>
      </c>
    </row>
    <row r="3529" spans="1:15" x14ac:dyDescent="0.3">
      <c r="A3529" t="s">
        <v>3883</v>
      </c>
      <c r="B3529">
        <v>125</v>
      </c>
      <c r="C3529">
        <v>100</v>
      </c>
      <c r="D3529">
        <v>39989008</v>
      </c>
      <c r="E3529" t="s">
        <v>2463</v>
      </c>
      <c r="F3529" t="s">
        <v>4372</v>
      </c>
      <c r="G3529" t="s">
        <v>7254</v>
      </c>
      <c r="H3529">
        <v>55398</v>
      </c>
      <c r="I3529">
        <v>418</v>
      </c>
      <c r="J3529" t="s">
        <v>29</v>
      </c>
      <c r="K3529" t="s">
        <v>30</v>
      </c>
      <c r="L3529">
        <v>24000000</v>
      </c>
      <c r="M3529">
        <v>1998</v>
      </c>
      <c r="N3529">
        <v>4.5999999999999996</v>
      </c>
      <c r="O3529">
        <v>15989008</v>
      </c>
    </row>
    <row r="3530" spans="1:15" x14ac:dyDescent="0.3">
      <c r="A3530" t="s">
        <v>5026</v>
      </c>
      <c r="B3530">
        <v>74</v>
      </c>
      <c r="C3530">
        <v>89</v>
      </c>
      <c r="D3530">
        <v>29302097</v>
      </c>
      <c r="E3530" t="s">
        <v>7255</v>
      </c>
      <c r="F3530" t="s">
        <v>6537</v>
      </c>
      <c r="G3530" t="s">
        <v>7256</v>
      </c>
      <c r="H3530">
        <v>23408</v>
      </c>
      <c r="I3530">
        <v>105</v>
      </c>
      <c r="J3530" t="s">
        <v>29</v>
      </c>
      <c r="K3530" t="s">
        <v>227</v>
      </c>
      <c r="L3530">
        <v>15000000</v>
      </c>
      <c r="M3530">
        <v>2004</v>
      </c>
      <c r="N3530">
        <v>4.5999999999999996</v>
      </c>
      <c r="O3530">
        <v>14302097</v>
      </c>
    </row>
    <row r="3531" spans="1:15" x14ac:dyDescent="0.3">
      <c r="A3531" t="s">
        <v>5031</v>
      </c>
      <c r="B3531">
        <v>62</v>
      </c>
      <c r="C3531">
        <v>86</v>
      </c>
      <c r="D3531">
        <v>23978402</v>
      </c>
      <c r="E3531" t="s">
        <v>338</v>
      </c>
      <c r="F3531" t="s">
        <v>6614</v>
      </c>
      <c r="G3531" t="s">
        <v>7257</v>
      </c>
      <c r="H3531">
        <v>10966</v>
      </c>
      <c r="I3531">
        <v>100</v>
      </c>
      <c r="J3531" t="s">
        <v>29</v>
      </c>
      <c r="K3531" t="s">
        <v>30</v>
      </c>
      <c r="L3531">
        <v>11000000</v>
      </c>
      <c r="M3531">
        <v>2001</v>
      </c>
      <c r="N3531">
        <v>4.5999999999999996</v>
      </c>
      <c r="O3531">
        <v>12978402</v>
      </c>
    </row>
    <row r="3532" spans="1:15" x14ac:dyDescent="0.3">
      <c r="A3532" t="s">
        <v>5022</v>
      </c>
      <c r="B3532">
        <v>162</v>
      </c>
      <c r="C3532">
        <v>98</v>
      </c>
      <c r="D3532">
        <v>14400000</v>
      </c>
      <c r="E3532" t="s">
        <v>452</v>
      </c>
      <c r="F3532" t="s">
        <v>7258</v>
      </c>
      <c r="G3532" t="s">
        <v>7259</v>
      </c>
      <c r="H3532">
        <v>28589</v>
      </c>
      <c r="I3532">
        <v>532</v>
      </c>
      <c r="J3532" t="s">
        <v>29</v>
      </c>
      <c r="K3532" t="s">
        <v>30</v>
      </c>
      <c r="L3532">
        <v>2500000</v>
      </c>
      <c r="M3532">
        <v>1982</v>
      </c>
      <c r="N3532">
        <v>4.5999999999999996</v>
      </c>
      <c r="O3532">
        <v>11900000</v>
      </c>
    </row>
    <row r="3533" spans="1:15" x14ac:dyDescent="0.3">
      <c r="A3533" t="s">
        <v>4755</v>
      </c>
      <c r="B3533">
        <v>94</v>
      </c>
      <c r="C3533">
        <v>97</v>
      </c>
      <c r="D3533">
        <v>31526393</v>
      </c>
      <c r="E3533" t="s">
        <v>7251</v>
      </c>
      <c r="F3533" t="s">
        <v>7260</v>
      </c>
      <c r="G3533" t="s">
        <v>7261</v>
      </c>
      <c r="H3533">
        <v>22243</v>
      </c>
      <c r="I3533">
        <v>144</v>
      </c>
      <c r="J3533" t="s">
        <v>29</v>
      </c>
      <c r="K3533" t="s">
        <v>30</v>
      </c>
      <c r="L3533">
        <v>25000000</v>
      </c>
      <c r="M3533">
        <v>2004</v>
      </c>
      <c r="N3533">
        <v>4.5999999999999996</v>
      </c>
      <c r="O3533">
        <v>6526393</v>
      </c>
    </row>
    <row r="3534" spans="1:15" x14ac:dyDescent="0.3">
      <c r="A3534" t="s">
        <v>5093</v>
      </c>
      <c r="B3534">
        <v>27</v>
      </c>
      <c r="C3534">
        <v>93</v>
      </c>
      <c r="D3534">
        <v>10097096</v>
      </c>
      <c r="E3534" t="s">
        <v>676</v>
      </c>
      <c r="F3534" t="s">
        <v>7262</v>
      </c>
      <c r="G3534" t="s">
        <v>7263</v>
      </c>
      <c r="H3534">
        <v>5612</v>
      </c>
      <c r="I3534">
        <v>38</v>
      </c>
      <c r="J3534" t="s">
        <v>29</v>
      </c>
      <c r="K3534" t="s">
        <v>30</v>
      </c>
      <c r="L3534">
        <v>4000000</v>
      </c>
      <c r="M3534">
        <v>2001</v>
      </c>
      <c r="N3534">
        <v>4.5999999999999996</v>
      </c>
      <c r="O3534">
        <v>6097096</v>
      </c>
    </row>
    <row r="3535" spans="1:15" x14ac:dyDescent="0.3">
      <c r="A3535" t="s">
        <v>5221</v>
      </c>
      <c r="B3535">
        <v>58</v>
      </c>
      <c r="C3535">
        <v>98</v>
      </c>
      <c r="D3535">
        <v>15361537</v>
      </c>
      <c r="E3535" t="s">
        <v>1576</v>
      </c>
      <c r="F3535" t="s">
        <v>7264</v>
      </c>
      <c r="G3535" t="s">
        <v>7265</v>
      </c>
      <c r="H3535">
        <v>12263</v>
      </c>
      <c r="I3535">
        <v>132</v>
      </c>
      <c r="J3535" t="s">
        <v>29</v>
      </c>
      <c r="K3535" t="s">
        <v>227</v>
      </c>
      <c r="L3535">
        <v>13000000</v>
      </c>
      <c r="M3535">
        <v>2002</v>
      </c>
      <c r="N3535">
        <v>4.5999999999999996</v>
      </c>
      <c r="O3535">
        <v>2361537</v>
      </c>
    </row>
    <row r="3536" spans="1:15" x14ac:dyDescent="0.3">
      <c r="A3536" t="s">
        <v>3694</v>
      </c>
      <c r="B3536">
        <v>56</v>
      </c>
      <c r="C3536">
        <v>90</v>
      </c>
      <c r="D3536">
        <v>15549702</v>
      </c>
      <c r="E3536" t="s">
        <v>289</v>
      </c>
      <c r="F3536" t="s">
        <v>7266</v>
      </c>
      <c r="G3536" t="s">
        <v>7267</v>
      </c>
      <c r="H3536">
        <v>24038</v>
      </c>
      <c r="I3536">
        <v>123</v>
      </c>
      <c r="J3536" t="s">
        <v>29</v>
      </c>
      <c r="K3536" t="s">
        <v>30</v>
      </c>
      <c r="L3536">
        <v>14000000</v>
      </c>
      <c r="M3536">
        <v>2003</v>
      </c>
      <c r="N3536">
        <v>4.5999999999999996</v>
      </c>
      <c r="O3536">
        <v>1549702</v>
      </c>
    </row>
    <row r="3537" spans="1:15" x14ac:dyDescent="0.3">
      <c r="A3537" t="s">
        <v>5037</v>
      </c>
      <c r="B3537">
        <v>98</v>
      </c>
      <c r="C3537">
        <v>83</v>
      </c>
      <c r="D3537">
        <v>22264487</v>
      </c>
      <c r="E3537" t="s">
        <v>676</v>
      </c>
      <c r="F3537" t="s">
        <v>7268</v>
      </c>
      <c r="G3537" t="s">
        <v>7269</v>
      </c>
      <c r="H3537">
        <v>41239</v>
      </c>
      <c r="I3537">
        <v>166</v>
      </c>
      <c r="J3537" t="s">
        <v>29</v>
      </c>
      <c r="K3537" t="s">
        <v>30</v>
      </c>
      <c r="L3537">
        <v>22000000</v>
      </c>
      <c r="M3537">
        <v>2005</v>
      </c>
      <c r="N3537">
        <v>4.5999999999999996</v>
      </c>
      <c r="O3537">
        <v>264487</v>
      </c>
    </row>
    <row r="3538" spans="1:15" x14ac:dyDescent="0.3">
      <c r="A3538" t="s">
        <v>2294</v>
      </c>
      <c r="B3538">
        <v>12</v>
      </c>
      <c r="C3538">
        <v>121</v>
      </c>
      <c r="D3538">
        <v>4700361</v>
      </c>
      <c r="E3538" t="s">
        <v>92</v>
      </c>
      <c r="F3538" t="s">
        <v>2664</v>
      </c>
      <c r="G3538" t="s">
        <v>7270</v>
      </c>
      <c r="H3538">
        <v>2047</v>
      </c>
      <c r="I3538">
        <v>29</v>
      </c>
      <c r="J3538" t="s">
        <v>29</v>
      </c>
      <c r="K3538" t="s">
        <v>30</v>
      </c>
      <c r="L3538">
        <v>5000000</v>
      </c>
      <c r="M3538">
        <v>2015</v>
      </c>
      <c r="N3538">
        <v>4.5999999999999996</v>
      </c>
      <c r="O3538">
        <v>-299639</v>
      </c>
    </row>
    <row r="3539" spans="1:15" x14ac:dyDescent="0.3">
      <c r="A3539" t="s">
        <v>5029</v>
      </c>
      <c r="B3539">
        <v>29</v>
      </c>
      <c r="C3539">
        <v>87</v>
      </c>
      <c r="D3539">
        <v>1332</v>
      </c>
      <c r="E3539" t="s">
        <v>721</v>
      </c>
      <c r="F3539" t="s">
        <v>6136</v>
      </c>
      <c r="G3539" t="s">
        <v>7271</v>
      </c>
      <c r="H3539">
        <v>2038</v>
      </c>
      <c r="I3539">
        <v>20</v>
      </c>
      <c r="J3539" t="s">
        <v>29</v>
      </c>
      <c r="K3539" t="s">
        <v>30</v>
      </c>
      <c r="L3539">
        <v>500000</v>
      </c>
      <c r="M3539">
        <v>2012</v>
      </c>
      <c r="N3539">
        <v>4.5999999999999996</v>
      </c>
      <c r="O3539">
        <v>-498668</v>
      </c>
    </row>
    <row r="3540" spans="1:15" x14ac:dyDescent="0.3">
      <c r="A3540" t="s">
        <v>5024</v>
      </c>
      <c r="B3540">
        <v>42</v>
      </c>
      <c r="C3540">
        <v>94</v>
      </c>
      <c r="D3540">
        <v>4693919</v>
      </c>
      <c r="E3540" t="s">
        <v>676</v>
      </c>
      <c r="F3540" t="s">
        <v>1570</v>
      </c>
      <c r="G3540" t="s">
        <v>7272</v>
      </c>
      <c r="H3540">
        <v>11011</v>
      </c>
      <c r="I3540">
        <v>78</v>
      </c>
      <c r="J3540" t="s">
        <v>29</v>
      </c>
      <c r="K3540" t="s">
        <v>30</v>
      </c>
      <c r="L3540">
        <v>6500000</v>
      </c>
      <c r="M3540">
        <v>2008</v>
      </c>
      <c r="N3540">
        <v>4.5999999999999996</v>
      </c>
      <c r="O3540">
        <v>-1806081</v>
      </c>
    </row>
    <row r="3541" spans="1:15" x14ac:dyDescent="0.3">
      <c r="A3541" t="s">
        <v>5020</v>
      </c>
      <c r="B3541">
        <v>90</v>
      </c>
      <c r="C3541">
        <v>101</v>
      </c>
      <c r="D3541">
        <v>12801190</v>
      </c>
      <c r="E3541" t="s">
        <v>78</v>
      </c>
      <c r="F3541" t="s">
        <v>2689</v>
      </c>
      <c r="G3541" t="s">
        <v>7273</v>
      </c>
      <c r="H3541">
        <v>16340</v>
      </c>
      <c r="I3541">
        <v>355</v>
      </c>
      <c r="J3541" t="s">
        <v>29</v>
      </c>
      <c r="K3541" t="s">
        <v>30</v>
      </c>
      <c r="L3541">
        <v>15000000</v>
      </c>
      <c r="M3541">
        <v>2000</v>
      </c>
      <c r="N3541">
        <v>4.5999999999999996</v>
      </c>
      <c r="O3541">
        <v>-2198810</v>
      </c>
    </row>
    <row r="3542" spans="1:15" x14ac:dyDescent="0.3">
      <c r="A3542" t="s">
        <v>5034</v>
      </c>
      <c r="B3542">
        <v>46</v>
      </c>
      <c r="C3542">
        <v>86</v>
      </c>
      <c r="D3542">
        <v>535249</v>
      </c>
      <c r="E3542" t="s">
        <v>676</v>
      </c>
      <c r="F3542" t="s">
        <v>7274</v>
      </c>
      <c r="G3542" t="s">
        <v>7275</v>
      </c>
      <c r="H3542">
        <v>3467</v>
      </c>
      <c r="I3542">
        <v>13</v>
      </c>
      <c r="J3542" t="s">
        <v>29</v>
      </c>
      <c r="K3542" t="s">
        <v>30</v>
      </c>
      <c r="L3542">
        <v>3400000</v>
      </c>
      <c r="M3542">
        <v>2010</v>
      </c>
      <c r="N3542">
        <v>4.5999999999999996</v>
      </c>
      <c r="O3542">
        <v>-2864751</v>
      </c>
    </row>
    <row r="3543" spans="1:15" x14ac:dyDescent="0.3">
      <c r="A3543" t="s">
        <v>5018</v>
      </c>
      <c r="B3543">
        <v>85</v>
      </c>
      <c r="C3543">
        <v>104</v>
      </c>
      <c r="D3543">
        <v>17757087</v>
      </c>
      <c r="E3543" t="s">
        <v>2263</v>
      </c>
      <c r="F3543" t="s">
        <v>7276</v>
      </c>
      <c r="G3543" t="s">
        <v>7277</v>
      </c>
      <c r="H3543">
        <v>13065</v>
      </c>
      <c r="I3543">
        <v>253</v>
      </c>
      <c r="J3543" t="s">
        <v>29</v>
      </c>
      <c r="K3543" t="s">
        <v>30</v>
      </c>
      <c r="L3543">
        <v>21000000</v>
      </c>
      <c r="M3543">
        <v>1999</v>
      </c>
      <c r="N3543">
        <v>4.5999999999999996</v>
      </c>
      <c r="O3543">
        <v>-3242913</v>
      </c>
    </row>
    <row r="3544" spans="1:15" x14ac:dyDescent="0.3">
      <c r="A3544" t="s">
        <v>4338</v>
      </c>
      <c r="B3544">
        <v>49</v>
      </c>
      <c r="C3544">
        <v>105</v>
      </c>
      <c r="D3544">
        <v>5217498</v>
      </c>
      <c r="E3544" t="s">
        <v>269</v>
      </c>
      <c r="F3544" t="s">
        <v>7278</v>
      </c>
      <c r="G3544" t="s">
        <v>7279</v>
      </c>
      <c r="H3544">
        <v>3668</v>
      </c>
      <c r="I3544">
        <v>85</v>
      </c>
      <c r="J3544" t="s">
        <v>29</v>
      </c>
      <c r="K3544" t="s">
        <v>30</v>
      </c>
      <c r="L3544">
        <v>15000000</v>
      </c>
      <c r="M3544">
        <v>2000</v>
      </c>
      <c r="N3544">
        <v>4.5999999999999996</v>
      </c>
      <c r="O3544">
        <v>-9782502</v>
      </c>
    </row>
    <row r="3545" spans="1:15" x14ac:dyDescent="0.3">
      <c r="A3545" t="s">
        <v>5014</v>
      </c>
      <c r="B3545">
        <v>42</v>
      </c>
      <c r="C3545">
        <v>110</v>
      </c>
      <c r="D3545">
        <v>175370</v>
      </c>
      <c r="E3545" t="s">
        <v>676</v>
      </c>
      <c r="F3545" t="s">
        <v>55</v>
      </c>
      <c r="G3545" t="s">
        <v>7280</v>
      </c>
      <c r="H3545">
        <v>6884</v>
      </c>
      <c r="I3545">
        <v>133</v>
      </c>
      <c r="J3545" t="s">
        <v>29</v>
      </c>
      <c r="K3545" t="s">
        <v>30</v>
      </c>
      <c r="L3545">
        <v>12000000</v>
      </c>
      <c r="M3545">
        <v>1999</v>
      </c>
      <c r="N3545">
        <v>4.5999999999999996</v>
      </c>
      <c r="O3545">
        <v>-11824630</v>
      </c>
    </row>
    <row r="3546" spans="1:15" x14ac:dyDescent="0.3">
      <c r="A3546" t="s">
        <v>5016</v>
      </c>
      <c r="B3546">
        <v>81</v>
      </c>
      <c r="C3546">
        <v>110</v>
      </c>
      <c r="D3546">
        <v>16295774</v>
      </c>
      <c r="E3546" t="s">
        <v>467</v>
      </c>
      <c r="F3546" t="s">
        <v>181</v>
      </c>
      <c r="G3546" t="s">
        <v>7281</v>
      </c>
      <c r="H3546">
        <v>33669</v>
      </c>
      <c r="I3546">
        <v>269</v>
      </c>
      <c r="J3546" t="s">
        <v>29</v>
      </c>
      <c r="K3546" t="s">
        <v>30</v>
      </c>
      <c r="L3546">
        <v>35000000</v>
      </c>
      <c r="M3546">
        <v>1986</v>
      </c>
      <c r="N3546">
        <v>4.5999999999999996</v>
      </c>
      <c r="O3546">
        <v>-18704226</v>
      </c>
    </row>
    <row r="3547" spans="1:15" x14ac:dyDescent="0.3">
      <c r="A3547" t="s">
        <v>1140</v>
      </c>
      <c r="B3547">
        <v>181</v>
      </c>
      <c r="C3547">
        <v>131</v>
      </c>
      <c r="D3547">
        <v>20302961</v>
      </c>
      <c r="E3547" t="s">
        <v>92</v>
      </c>
      <c r="F3547" t="s">
        <v>7282</v>
      </c>
      <c r="G3547" t="s">
        <v>7283</v>
      </c>
      <c r="H3547">
        <v>49874</v>
      </c>
      <c r="I3547">
        <v>450</v>
      </c>
      <c r="J3547" t="s">
        <v>29</v>
      </c>
      <c r="K3547" t="s">
        <v>241</v>
      </c>
      <c r="L3547">
        <v>45000000</v>
      </c>
      <c r="M3547">
        <v>1995</v>
      </c>
      <c r="N3547">
        <v>4.5999999999999996</v>
      </c>
      <c r="O3547">
        <v>-24697039</v>
      </c>
    </row>
    <row r="3548" spans="1:15" x14ac:dyDescent="0.3">
      <c r="A3548" t="s">
        <v>4481</v>
      </c>
      <c r="B3548">
        <v>24</v>
      </c>
      <c r="C3548">
        <v>101</v>
      </c>
      <c r="D3548">
        <v>6448817</v>
      </c>
      <c r="E3548" t="s">
        <v>309</v>
      </c>
      <c r="F3548" t="s">
        <v>7216</v>
      </c>
      <c r="G3548" t="s">
        <v>7284</v>
      </c>
      <c r="H3548">
        <v>2189</v>
      </c>
      <c r="I3548">
        <v>31</v>
      </c>
      <c r="J3548" t="s">
        <v>29</v>
      </c>
      <c r="K3548" t="s">
        <v>30</v>
      </c>
      <c r="L3548">
        <v>35000000</v>
      </c>
      <c r="M3548">
        <v>1997</v>
      </c>
      <c r="N3548">
        <v>4.5999999999999996</v>
      </c>
      <c r="O3548">
        <v>-28551183</v>
      </c>
    </row>
    <row r="3549" spans="1:15" x14ac:dyDescent="0.3">
      <c r="A3549" t="s">
        <v>4692</v>
      </c>
      <c r="B3549">
        <v>107</v>
      </c>
      <c r="C3549">
        <v>88</v>
      </c>
      <c r="D3549">
        <v>219613391</v>
      </c>
      <c r="E3549" t="s">
        <v>6929</v>
      </c>
      <c r="F3549" t="s">
        <v>300</v>
      </c>
      <c r="G3549" t="s">
        <v>7285</v>
      </c>
      <c r="H3549">
        <v>31649</v>
      </c>
      <c r="I3549">
        <v>98</v>
      </c>
      <c r="J3549" t="s">
        <v>29</v>
      </c>
      <c r="K3549" t="s">
        <v>30</v>
      </c>
      <c r="L3549">
        <v>75000000</v>
      </c>
      <c r="M3549">
        <v>2009</v>
      </c>
      <c r="N3549">
        <v>4.5</v>
      </c>
      <c r="O3549">
        <v>144613391</v>
      </c>
    </row>
    <row r="3550" spans="1:15" x14ac:dyDescent="0.3">
      <c r="A3550" t="s">
        <v>2245</v>
      </c>
      <c r="B3550">
        <v>128</v>
      </c>
      <c r="C3550">
        <v>112</v>
      </c>
      <c r="D3550">
        <v>90556401</v>
      </c>
      <c r="E3550" t="s">
        <v>4041</v>
      </c>
      <c r="F3550" t="s">
        <v>7286</v>
      </c>
      <c r="G3550" t="s">
        <v>7287</v>
      </c>
      <c r="H3550">
        <v>43795</v>
      </c>
      <c r="I3550">
        <v>171</v>
      </c>
      <c r="J3550" t="s">
        <v>29</v>
      </c>
      <c r="K3550" t="s">
        <v>30</v>
      </c>
      <c r="L3550">
        <v>11000000</v>
      </c>
      <c r="M3550">
        <v>2008</v>
      </c>
      <c r="N3550">
        <v>4.5</v>
      </c>
      <c r="O3550">
        <v>79556401</v>
      </c>
    </row>
    <row r="3551" spans="1:15" x14ac:dyDescent="0.3">
      <c r="A3551" t="s">
        <v>5047</v>
      </c>
      <c r="B3551">
        <v>129</v>
      </c>
      <c r="C3551">
        <v>100</v>
      </c>
      <c r="D3551">
        <v>14343976</v>
      </c>
      <c r="E3551" t="s">
        <v>6773</v>
      </c>
      <c r="F3551" t="s">
        <v>6840</v>
      </c>
      <c r="G3551" t="s">
        <v>7288</v>
      </c>
      <c r="H3551">
        <v>22961</v>
      </c>
      <c r="I3551">
        <v>291</v>
      </c>
      <c r="J3551" t="s">
        <v>29</v>
      </c>
      <c r="K3551" t="s">
        <v>30</v>
      </c>
      <c r="L3551">
        <v>5000000</v>
      </c>
      <c r="M3551">
        <v>1989</v>
      </c>
      <c r="N3551">
        <v>4.5</v>
      </c>
      <c r="O3551">
        <v>9343976</v>
      </c>
    </row>
    <row r="3552" spans="1:15" x14ac:dyDescent="0.3">
      <c r="A3552" t="s">
        <v>4628</v>
      </c>
      <c r="B3552">
        <v>186</v>
      </c>
      <c r="C3552">
        <v>94</v>
      </c>
      <c r="D3552">
        <v>16235293</v>
      </c>
      <c r="E3552" t="s">
        <v>626</v>
      </c>
      <c r="F3552" t="s">
        <v>6907</v>
      </c>
      <c r="G3552" t="s">
        <v>7289</v>
      </c>
      <c r="H3552">
        <v>19918</v>
      </c>
      <c r="I3552">
        <v>278</v>
      </c>
      <c r="J3552" t="s">
        <v>29</v>
      </c>
      <c r="K3552" t="s">
        <v>30</v>
      </c>
      <c r="L3552">
        <v>9000000</v>
      </c>
      <c r="M3552">
        <v>2006</v>
      </c>
      <c r="N3552">
        <v>4.5</v>
      </c>
      <c r="O3552">
        <v>7235293</v>
      </c>
    </row>
    <row r="3553" spans="1:15" x14ac:dyDescent="0.3">
      <c r="A3553" t="s">
        <v>5049</v>
      </c>
      <c r="B3553">
        <v>66</v>
      </c>
      <c r="C3553">
        <v>98</v>
      </c>
      <c r="D3553">
        <v>14114488</v>
      </c>
      <c r="E3553" t="s">
        <v>840</v>
      </c>
      <c r="F3553" t="s">
        <v>198</v>
      </c>
      <c r="G3553" t="s">
        <v>7290</v>
      </c>
      <c r="H3553">
        <v>13190</v>
      </c>
      <c r="I3553">
        <v>114</v>
      </c>
      <c r="J3553" t="s">
        <v>29</v>
      </c>
      <c r="K3553" t="s">
        <v>30</v>
      </c>
      <c r="L3553">
        <v>10500000</v>
      </c>
      <c r="M3553">
        <v>1988</v>
      </c>
      <c r="N3553">
        <v>4.5</v>
      </c>
      <c r="O3553">
        <v>3614488</v>
      </c>
    </row>
    <row r="3554" spans="1:15" x14ac:dyDescent="0.3">
      <c r="A3554" t="s">
        <v>1750</v>
      </c>
      <c r="B3554">
        <v>34</v>
      </c>
      <c r="C3554">
        <v>100</v>
      </c>
      <c r="D3554">
        <v>19900000</v>
      </c>
      <c r="E3554" t="s">
        <v>6849</v>
      </c>
      <c r="F3554" t="s">
        <v>5785</v>
      </c>
      <c r="G3554" t="s">
        <v>7291</v>
      </c>
      <c r="H3554">
        <v>17262</v>
      </c>
      <c r="I3554">
        <v>53</v>
      </c>
      <c r="J3554" t="s">
        <v>29</v>
      </c>
      <c r="K3554" t="s">
        <v>30</v>
      </c>
      <c r="L3554">
        <v>20000000</v>
      </c>
      <c r="M3554">
        <v>1995</v>
      </c>
      <c r="N3554">
        <v>4.5</v>
      </c>
      <c r="O3554">
        <v>-100000</v>
      </c>
    </row>
    <row r="3555" spans="1:15" x14ac:dyDescent="0.3">
      <c r="A3555" t="s">
        <v>5055</v>
      </c>
      <c r="B3555">
        <v>97</v>
      </c>
      <c r="C3555">
        <v>87</v>
      </c>
      <c r="D3555">
        <v>14249005</v>
      </c>
      <c r="E3555" t="s">
        <v>676</v>
      </c>
      <c r="F3555" t="s">
        <v>6980</v>
      </c>
      <c r="G3555" t="s">
        <v>7292</v>
      </c>
      <c r="H3555">
        <v>39788</v>
      </c>
      <c r="I3555">
        <v>619</v>
      </c>
      <c r="J3555" t="s">
        <v>29</v>
      </c>
      <c r="K3555" t="s">
        <v>30</v>
      </c>
      <c r="L3555">
        <v>15000000</v>
      </c>
      <c r="M3555">
        <v>2001</v>
      </c>
      <c r="N3555">
        <v>4.5</v>
      </c>
      <c r="O3555">
        <v>-750995</v>
      </c>
    </row>
    <row r="3556" spans="1:15" x14ac:dyDescent="0.3">
      <c r="A3556" t="s">
        <v>5053</v>
      </c>
      <c r="B3556">
        <v>32</v>
      </c>
      <c r="C3556">
        <v>91</v>
      </c>
      <c r="D3556">
        <v>13571817</v>
      </c>
      <c r="E3556" t="s">
        <v>2063</v>
      </c>
      <c r="F3556" t="s">
        <v>690</v>
      </c>
      <c r="G3556" t="s">
        <v>7293</v>
      </c>
      <c r="H3556">
        <v>5312</v>
      </c>
      <c r="I3556">
        <v>40</v>
      </c>
      <c r="J3556" t="s">
        <v>29</v>
      </c>
      <c r="K3556" t="s">
        <v>30</v>
      </c>
      <c r="L3556">
        <v>15600000</v>
      </c>
      <c r="M3556">
        <v>2002</v>
      </c>
      <c r="N3556">
        <v>4.5</v>
      </c>
      <c r="O3556">
        <v>-2028183</v>
      </c>
    </row>
    <row r="3557" spans="1:15" x14ac:dyDescent="0.3">
      <c r="A3557" t="s">
        <v>4593</v>
      </c>
      <c r="B3557">
        <v>55</v>
      </c>
      <c r="C3557">
        <v>100</v>
      </c>
      <c r="D3557">
        <v>23222861</v>
      </c>
      <c r="E3557" t="s">
        <v>7294</v>
      </c>
      <c r="F3557" t="s">
        <v>4063</v>
      </c>
      <c r="G3557" t="s">
        <v>7295</v>
      </c>
      <c r="H3557">
        <v>11092</v>
      </c>
      <c r="I3557">
        <v>44</v>
      </c>
      <c r="J3557" t="s">
        <v>29</v>
      </c>
      <c r="K3557" t="s">
        <v>30</v>
      </c>
      <c r="L3557">
        <v>26000000</v>
      </c>
      <c r="M3557">
        <v>2004</v>
      </c>
      <c r="N3557">
        <v>4.5</v>
      </c>
      <c r="O3557">
        <v>-2777139</v>
      </c>
    </row>
    <row r="3558" spans="1:15" x14ac:dyDescent="0.3">
      <c r="A3558" t="s">
        <v>3158</v>
      </c>
      <c r="B3558">
        <v>93</v>
      </c>
      <c r="C3558">
        <v>91</v>
      </c>
      <c r="D3558">
        <v>1712111</v>
      </c>
      <c r="E3558" t="s">
        <v>840</v>
      </c>
      <c r="F3558" t="s">
        <v>192</v>
      </c>
      <c r="G3558" t="s">
        <v>7296</v>
      </c>
      <c r="H3558">
        <v>7199</v>
      </c>
      <c r="I3558">
        <v>53</v>
      </c>
      <c r="J3558" t="s">
        <v>29</v>
      </c>
      <c r="K3558" t="s">
        <v>30</v>
      </c>
      <c r="L3558">
        <v>8495000</v>
      </c>
      <c r="M3558">
        <v>2015</v>
      </c>
      <c r="N3558">
        <v>4.5</v>
      </c>
      <c r="O3558">
        <v>-6782889</v>
      </c>
    </row>
    <row r="3559" spans="1:15" x14ac:dyDescent="0.3">
      <c r="A3559" t="s">
        <v>2166</v>
      </c>
      <c r="B3559">
        <v>85</v>
      </c>
      <c r="C3559">
        <v>81</v>
      </c>
      <c r="D3559">
        <v>30105968</v>
      </c>
      <c r="E3559" t="s">
        <v>1029</v>
      </c>
      <c r="F3559" t="s">
        <v>7297</v>
      </c>
      <c r="G3559" t="s">
        <v>7298</v>
      </c>
      <c r="H3559">
        <v>8860</v>
      </c>
      <c r="I3559">
        <v>45</v>
      </c>
      <c r="J3559" t="s">
        <v>29</v>
      </c>
      <c r="K3559" t="s">
        <v>30</v>
      </c>
      <c r="L3559">
        <v>37000000</v>
      </c>
      <c r="M3559">
        <v>2008</v>
      </c>
      <c r="N3559">
        <v>4.5</v>
      </c>
      <c r="O3559">
        <v>-6894032</v>
      </c>
    </row>
    <row r="3560" spans="1:15" x14ac:dyDescent="0.3">
      <c r="A3560" t="s">
        <v>4759</v>
      </c>
      <c r="B3560">
        <v>121</v>
      </c>
      <c r="C3560">
        <v>82</v>
      </c>
      <c r="D3560">
        <v>25871834</v>
      </c>
      <c r="E3560" t="s">
        <v>4642</v>
      </c>
      <c r="F3560" t="s">
        <v>1570</v>
      </c>
      <c r="G3560" t="s">
        <v>7299</v>
      </c>
      <c r="H3560">
        <v>52052</v>
      </c>
      <c r="I3560">
        <v>173</v>
      </c>
      <c r="J3560" t="s">
        <v>29</v>
      </c>
      <c r="K3560" t="s">
        <v>30</v>
      </c>
      <c r="L3560">
        <v>35000000</v>
      </c>
      <c r="M3560">
        <v>2008</v>
      </c>
      <c r="N3560">
        <v>4.5</v>
      </c>
      <c r="O3560">
        <v>-9128166</v>
      </c>
    </row>
    <row r="3561" spans="1:15" x14ac:dyDescent="0.3">
      <c r="A3561" t="s">
        <v>4493</v>
      </c>
      <c r="B3561">
        <v>53</v>
      </c>
      <c r="C3561">
        <v>91</v>
      </c>
      <c r="D3561">
        <v>8104069</v>
      </c>
      <c r="E3561" t="s">
        <v>2113</v>
      </c>
      <c r="F3561" t="s">
        <v>215</v>
      </c>
      <c r="G3561" t="s">
        <v>7300</v>
      </c>
      <c r="H3561">
        <v>9785</v>
      </c>
      <c r="I3561">
        <v>26</v>
      </c>
      <c r="J3561" t="s">
        <v>29</v>
      </c>
      <c r="K3561" t="s">
        <v>30</v>
      </c>
      <c r="L3561">
        <v>20000000</v>
      </c>
      <c r="M3561">
        <v>2007</v>
      </c>
      <c r="N3561">
        <v>4.5</v>
      </c>
      <c r="O3561">
        <v>-11895931</v>
      </c>
    </row>
    <row r="3562" spans="1:15" x14ac:dyDescent="0.3">
      <c r="A3562" t="s">
        <v>2878</v>
      </c>
      <c r="B3562">
        <v>74</v>
      </c>
      <c r="C3562">
        <v>129</v>
      </c>
      <c r="D3562">
        <v>186354</v>
      </c>
      <c r="E3562" t="s">
        <v>92</v>
      </c>
      <c r="F3562" t="s">
        <v>2551</v>
      </c>
      <c r="G3562" t="s">
        <v>7301</v>
      </c>
      <c r="H3562">
        <v>1758</v>
      </c>
      <c r="I3562">
        <v>30</v>
      </c>
      <c r="J3562" t="s">
        <v>29</v>
      </c>
      <c r="K3562" t="s">
        <v>30</v>
      </c>
      <c r="L3562">
        <v>13500000</v>
      </c>
      <c r="M3562">
        <v>2015</v>
      </c>
      <c r="N3562">
        <v>4.5</v>
      </c>
      <c r="O3562">
        <v>-13313646</v>
      </c>
    </row>
    <row r="3563" spans="1:15" x14ac:dyDescent="0.3">
      <c r="A3563" t="s">
        <v>5044</v>
      </c>
      <c r="B3563">
        <v>26</v>
      </c>
      <c r="C3563">
        <v>124</v>
      </c>
      <c r="D3563">
        <v>2000000</v>
      </c>
      <c r="E3563" t="s">
        <v>7302</v>
      </c>
      <c r="F3563" t="s">
        <v>2559</v>
      </c>
      <c r="G3563" t="s">
        <v>7303</v>
      </c>
      <c r="H3563">
        <v>2998</v>
      </c>
      <c r="I3563">
        <v>74</v>
      </c>
      <c r="J3563" t="s">
        <v>29</v>
      </c>
      <c r="K3563" t="s">
        <v>30</v>
      </c>
      <c r="L3563">
        <v>20000000</v>
      </c>
      <c r="M3563">
        <v>1980</v>
      </c>
      <c r="N3563">
        <v>4.5</v>
      </c>
      <c r="O3563">
        <v>-18000000</v>
      </c>
    </row>
    <row r="3564" spans="1:15" x14ac:dyDescent="0.3">
      <c r="A3564" t="s">
        <v>4293</v>
      </c>
      <c r="B3564">
        <v>19</v>
      </c>
      <c r="C3564">
        <v>105</v>
      </c>
      <c r="D3564">
        <v>22723</v>
      </c>
      <c r="E3564" t="s">
        <v>7304</v>
      </c>
      <c r="F3564" t="s">
        <v>3534</v>
      </c>
      <c r="G3564" t="s">
        <v>7305</v>
      </c>
      <c r="H3564">
        <v>2236</v>
      </c>
      <c r="I3564">
        <v>40</v>
      </c>
      <c r="J3564" t="s">
        <v>29</v>
      </c>
      <c r="K3564" t="s">
        <v>227</v>
      </c>
      <c r="L3564">
        <v>25000000</v>
      </c>
      <c r="M3564">
        <v>2001</v>
      </c>
      <c r="N3564">
        <v>4.5</v>
      </c>
      <c r="O3564">
        <v>-24977277</v>
      </c>
    </row>
    <row r="3565" spans="1:15" x14ac:dyDescent="0.3">
      <c r="A3565" t="s">
        <v>5057</v>
      </c>
      <c r="B3565">
        <v>93</v>
      </c>
      <c r="C3565">
        <v>75</v>
      </c>
      <c r="D3565">
        <v>15519841</v>
      </c>
      <c r="E3565" t="s">
        <v>296</v>
      </c>
      <c r="F3565" t="s">
        <v>3459</v>
      </c>
      <c r="G3565" t="s">
        <v>7306</v>
      </c>
      <c r="H3565">
        <v>8693</v>
      </c>
      <c r="I3565">
        <v>71</v>
      </c>
      <c r="J3565" t="s">
        <v>29</v>
      </c>
      <c r="K3565" t="s">
        <v>30</v>
      </c>
      <c r="L3565">
        <v>47000000</v>
      </c>
      <c r="M3565">
        <v>2006</v>
      </c>
      <c r="N3565">
        <v>4.5</v>
      </c>
      <c r="O3565">
        <v>-31480159</v>
      </c>
    </row>
    <row r="3566" spans="1:15" x14ac:dyDescent="0.3">
      <c r="A3566" t="s">
        <v>4832</v>
      </c>
      <c r="B3566">
        <v>53</v>
      </c>
      <c r="C3566">
        <v>93</v>
      </c>
      <c r="D3566">
        <v>4835968</v>
      </c>
      <c r="E3566" t="s">
        <v>715</v>
      </c>
      <c r="F3566" t="s">
        <v>1377</v>
      </c>
      <c r="G3566" t="s">
        <v>7307</v>
      </c>
      <c r="H3566">
        <v>4821</v>
      </c>
      <c r="I3566">
        <v>82</v>
      </c>
      <c r="J3566" t="s">
        <v>29</v>
      </c>
      <c r="K3566" t="s">
        <v>200</v>
      </c>
      <c r="L3566">
        <v>40000000</v>
      </c>
      <c r="M3566">
        <v>2002</v>
      </c>
      <c r="N3566">
        <v>4.5</v>
      </c>
      <c r="O3566">
        <v>-35164032</v>
      </c>
    </row>
    <row r="3567" spans="1:15" x14ac:dyDescent="0.3">
      <c r="A3567" t="s">
        <v>2758</v>
      </c>
      <c r="B3567">
        <v>109</v>
      </c>
      <c r="C3567">
        <v>116</v>
      </c>
      <c r="D3567">
        <v>32616869</v>
      </c>
      <c r="E3567" t="s">
        <v>4518</v>
      </c>
      <c r="F3567" t="s">
        <v>503</v>
      </c>
      <c r="G3567" t="s">
        <v>7308</v>
      </c>
      <c r="H3567">
        <v>34435</v>
      </c>
      <c r="I3567">
        <v>346</v>
      </c>
      <c r="J3567" t="s">
        <v>29</v>
      </c>
      <c r="K3567" t="s">
        <v>30</v>
      </c>
      <c r="L3567">
        <v>72000000</v>
      </c>
      <c r="M3567">
        <v>2001</v>
      </c>
      <c r="N3567">
        <v>4.5</v>
      </c>
      <c r="O3567">
        <v>-39383131</v>
      </c>
    </row>
    <row r="3568" spans="1:15" x14ac:dyDescent="0.3">
      <c r="A3568" t="s">
        <v>4261</v>
      </c>
      <c r="B3568">
        <v>91</v>
      </c>
      <c r="C3568">
        <v>87</v>
      </c>
      <c r="D3568">
        <v>133103929</v>
      </c>
      <c r="E3568" t="s">
        <v>7104</v>
      </c>
      <c r="F3568" t="s">
        <v>300</v>
      </c>
      <c r="G3568" t="s">
        <v>7309</v>
      </c>
      <c r="H3568">
        <v>22838</v>
      </c>
      <c r="I3568">
        <v>56</v>
      </c>
      <c r="J3568" t="s">
        <v>29</v>
      </c>
      <c r="K3568" t="s">
        <v>30</v>
      </c>
      <c r="L3568">
        <v>75000000</v>
      </c>
      <c r="M3568">
        <v>2011</v>
      </c>
      <c r="N3568">
        <v>4.4000000000000004</v>
      </c>
      <c r="O3568">
        <v>58103929</v>
      </c>
    </row>
    <row r="3569" spans="1:15" x14ac:dyDescent="0.3">
      <c r="A3569" t="s">
        <v>5070</v>
      </c>
      <c r="B3569">
        <v>183</v>
      </c>
      <c r="C3569">
        <v>89</v>
      </c>
      <c r="D3569">
        <v>50820940</v>
      </c>
      <c r="E3569" t="s">
        <v>1900</v>
      </c>
      <c r="F3569" t="s">
        <v>3700</v>
      </c>
      <c r="G3569" t="s">
        <v>7310</v>
      </c>
      <c r="H3569">
        <v>31915</v>
      </c>
      <c r="I3569">
        <v>159</v>
      </c>
      <c r="J3569" t="s">
        <v>29</v>
      </c>
      <c r="K3569" t="s">
        <v>30</v>
      </c>
      <c r="L3569">
        <v>5000000</v>
      </c>
      <c r="M3569">
        <v>2014</v>
      </c>
      <c r="N3569">
        <v>4.4000000000000004</v>
      </c>
      <c r="O3569">
        <v>45820940</v>
      </c>
    </row>
    <row r="3570" spans="1:15" x14ac:dyDescent="0.3">
      <c r="A3570" t="s">
        <v>4146</v>
      </c>
      <c r="B3570">
        <v>76</v>
      </c>
      <c r="C3570">
        <v>94</v>
      </c>
      <c r="D3570">
        <v>71038190</v>
      </c>
      <c r="E3570" t="s">
        <v>2113</v>
      </c>
      <c r="F3570" t="s">
        <v>7311</v>
      </c>
      <c r="G3570" t="s">
        <v>7312</v>
      </c>
      <c r="H3570">
        <v>23473</v>
      </c>
      <c r="I3570">
        <v>123</v>
      </c>
      <c r="J3570" t="s">
        <v>29</v>
      </c>
      <c r="K3570" t="s">
        <v>30</v>
      </c>
      <c r="L3570">
        <v>30000000</v>
      </c>
      <c r="M3570">
        <v>2015</v>
      </c>
      <c r="N3570">
        <v>4.4000000000000004</v>
      </c>
      <c r="O3570">
        <v>41038190</v>
      </c>
    </row>
    <row r="3571" spans="1:15" x14ac:dyDescent="0.3">
      <c r="A3571" t="s">
        <v>4989</v>
      </c>
      <c r="B3571">
        <v>40</v>
      </c>
      <c r="C3571">
        <v>121</v>
      </c>
      <c r="D3571">
        <v>60072596</v>
      </c>
      <c r="E3571" t="s">
        <v>699</v>
      </c>
      <c r="F3571" t="s">
        <v>6469</v>
      </c>
      <c r="G3571" t="s">
        <v>7313</v>
      </c>
      <c r="H3571">
        <v>7664</v>
      </c>
      <c r="I3571">
        <v>68</v>
      </c>
      <c r="J3571" t="s">
        <v>29</v>
      </c>
      <c r="K3571" t="s">
        <v>30</v>
      </c>
      <c r="L3571">
        <v>20000000</v>
      </c>
      <c r="M3571">
        <v>2010</v>
      </c>
      <c r="N3571">
        <v>4.4000000000000004</v>
      </c>
      <c r="O3571">
        <v>40072596</v>
      </c>
    </row>
    <row r="3572" spans="1:15" x14ac:dyDescent="0.3">
      <c r="A3572" t="s">
        <v>5039</v>
      </c>
      <c r="B3572">
        <v>221</v>
      </c>
      <c r="C3572">
        <v>97</v>
      </c>
      <c r="D3572">
        <v>21371425</v>
      </c>
      <c r="E3572" t="s">
        <v>672</v>
      </c>
      <c r="F3572" t="s">
        <v>7314</v>
      </c>
      <c r="G3572" t="s">
        <v>7315</v>
      </c>
      <c r="H3572">
        <v>76199</v>
      </c>
      <c r="I3572">
        <v>944</v>
      </c>
      <c r="J3572" t="s">
        <v>29</v>
      </c>
      <c r="K3572" t="s">
        <v>30</v>
      </c>
      <c r="L3572">
        <v>10000000</v>
      </c>
      <c r="M3572">
        <v>2010</v>
      </c>
      <c r="N3572">
        <v>4.4000000000000004</v>
      </c>
      <c r="O3572">
        <v>11371425</v>
      </c>
    </row>
    <row r="3573" spans="1:15" x14ac:dyDescent="0.3">
      <c r="A3573" t="s">
        <v>4432</v>
      </c>
      <c r="B3573">
        <v>76</v>
      </c>
      <c r="C3573">
        <v>98</v>
      </c>
      <c r="D3573">
        <v>61112916</v>
      </c>
      <c r="E3573" t="s">
        <v>4122</v>
      </c>
      <c r="F3573" t="s">
        <v>388</v>
      </c>
      <c r="G3573" t="s">
        <v>7316</v>
      </c>
      <c r="H3573">
        <v>14888</v>
      </c>
      <c r="I3573">
        <v>83</v>
      </c>
      <c r="J3573" t="s">
        <v>29</v>
      </c>
      <c r="K3573" t="s">
        <v>30</v>
      </c>
      <c r="L3573">
        <v>50000000</v>
      </c>
      <c r="M3573">
        <v>2006</v>
      </c>
      <c r="N3573">
        <v>4.4000000000000004</v>
      </c>
      <c r="O3573">
        <v>11112916</v>
      </c>
    </row>
    <row r="3574" spans="1:15" x14ac:dyDescent="0.3">
      <c r="A3574" t="s">
        <v>4902</v>
      </c>
      <c r="B3574">
        <v>73</v>
      </c>
      <c r="C3574">
        <v>89</v>
      </c>
      <c r="D3574">
        <v>66734992</v>
      </c>
      <c r="E3574" t="s">
        <v>1493</v>
      </c>
      <c r="F3574" t="s">
        <v>3183</v>
      </c>
      <c r="G3574" t="s">
        <v>7317</v>
      </c>
      <c r="H3574">
        <v>23476</v>
      </c>
      <c r="I3574">
        <v>181</v>
      </c>
      <c r="J3574" t="s">
        <v>29</v>
      </c>
      <c r="K3574" t="s">
        <v>30</v>
      </c>
      <c r="L3574">
        <v>60000000</v>
      </c>
      <c r="M3574">
        <v>2003</v>
      </c>
      <c r="N3574">
        <v>4.4000000000000004</v>
      </c>
      <c r="O3574">
        <v>6734992</v>
      </c>
    </row>
    <row r="3575" spans="1:15" x14ac:dyDescent="0.3">
      <c r="A3575" t="s">
        <v>4954</v>
      </c>
      <c r="B3575">
        <v>88</v>
      </c>
      <c r="C3575">
        <v>113</v>
      </c>
      <c r="D3575">
        <v>37911876</v>
      </c>
      <c r="E3575" t="s">
        <v>2113</v>
      </c>
      <c r="F3575" t="s">
        <v>7318</v>
      </c>
      <c r="G3575" t="s">
        <v>7319</v>
      </c>
      <c r="H3575">
        <v>19671</v>
      </c>
      <c r="I3575">
        <v>47</v>
      </c>
      <c r="J3575" t="s">
        <v>29</v>
      </c>
      <c r="K3575" t="s">
        <v>30</v>
      </c>
      <c r="L3575">
        <v>32000000</v>
      </c>
      <c r="M3575">
        <v>2011</v>
      </c>
      <c r="N3575">
        <v>4.4000000000000004</v>
      </c>
      <c r="O3575">
        <v>5911876</v>
      </c>
    </row>
    <row r="3576" spans="1:15" x14ac:dyDescent="0.3">
      <c r="A3576" t="s">
        <v>5072</v>
      </c>
      <c r="B3576">
        <v>205</v>
      </c>
      <c r="C3576">
        <v>85</v>
      </c>
      <c r="D3576">
        <v>12610731</v>
      </c>
      <c r="E3576" t="s">
        <v>4075</v>
      </c>
      <c r="F3576" t="s">
        <v>7320</v>
      </c>
      <c r="G3576" t="s">
        <v>7321</v>
      </c>
      <c r="H3576">
        <v>38985</v>
      </c>
      <c r="I3576">
        <v>673</v>
      </c>
      <c r="J3576" t="s">
        <v>29</v>
      </c>
      <c r="K3576" t="s">
        <v>30</v>
      </c>
      <c r="L3576">
        <v>11000000</v>
      </c>
      <c r="M3576">
        <v>2001</v>
      </c>
      <c r="N3576">
        <v>4.4000000000000004</v>
      </c>
      <c r="O3576">
        <v>1610731</v>
      </c>
    </row>
    <row r="3577" spans="1:15" x14ac:dyDescent="0.3">
      <c r="A3577" t="s">
        <v>5075</v>
      </c>
      <c r="B3577">
        <v>48</v>
      </c>
      <c r="C3577">
        <v>82</v>
      </c>
      <c r="D3577">
        <v>4142507</v>
      </c>
      <c r="E3577" t="s">
        <v>289</v>
      </c>
      <c r="F3577" t="s">
        <v>7322</v>
      </c>
      <c r="G3577" t="s">
        <v>7323</v>
      </c>
      <c r="H3577">
        <v>3665</v>
      </c>
      <c r="I3577">
        <v>81</v>
      </c>
      <c r="J3577" t="s">
        <v>29</v>
      </c>
      <c r="K3577" t="s">
        <v>30</v>
      </c>
      <c r="L3577">
        <v>3000000</v>
      </c>
      <c r="M3577">
        <v>2000</v>
      </c>
      <c r="N3577">
        <v>4.4000000000000004</v>
      </c>
      <c r="O3577">
        <v>1142507</v>
      </c>
    </row>
    <row r="3578" spans="1:15" x14ac:dyDescent="0.3">
      <c r="A3578" t="s">
        <v>5068</v>
      </c>
      <c r="B3578">
        <v>75</v>
      </c>
      <c r="C3578">
        <v>92</v>
      </c>
      <c r="D3578">
        <v>13922211</v>
      </c>
      <c r="E3578" t="s">
        <v>676</v>
      </c>
      <c r="F3578" t="s">
        <v>2190</v>
      </c>
      <c r="G3578" t="s">
        <v>7324</v>
      </c>
      <c r="H3578">
        <v>18271</v>
      </c>
      <c r="I3578">
        <v>150</v>
      </c>
      <c r="J3578" t="s">
        <v>29</v>
      </c>
      <c r="K3578" t="s">
        <v>30</v>
      </c>
      <c r="L3578">
        <v>16000000</v>
      </c>
      <c r="M3578">
        <v>2004</v>
      </c>
      <c r="N3578">
        <v>4.4000000000000004</v>
      </c>
      <c r="O3578">
        <v>-2077789</v>
      </c>
    </row>
    <row r="3579" spans="1:15" x14ac:dyDescent="0.3">
      <c r="A3579" t="s">
        <v>5004</v>
      </c>
      <c r="B3579">
        <v>146</v>
      </c>
      <c r="C3579">
        <v>90</v>
      </c>
      <c r="D3579">
        <v>10494494</v>
      </c>
      <c r="E3579" t="s">
        <v>1576</v>
      </c>
      <c r="F3579" t="s">
        <v>7325</v>
      </c>
      <c r="G3579" t="s">
        <v>7326</v>
      </c>
      <c r="H3579">
        <v>19586</v>
      </c>
      <c r="I3579">
        <v>109</v>
      </c>
      <c r="J3579" t="s">
        <v>29</v>
      </c>
      <c r="K3579" t="s">
        <v>30</v>
      </c>
      <c r="L3579">
        <v>18000000</v>
      </c>
      <c r="M3579">
        <v>2013</v>
      </c>
      <c r="N3579">
        <v>4.4000000000000004</v>
      </c>
      <c r="O3579">
        <v>-7505506</v>
      </c>
    </row>
    <row r="3580" spans="1:15" x14ac:dyDescent="0.3">
      <c r="A3580" t="s">
        <v>2267</v>
      </c>
      <c r="B3580">
        <v>40</v>
      </c>
      <c r="C3580">
        <v>93</v>
      </c>
      <c r="D3580">
        <v>7017178</v>
      </c>
      <c r="E3580" t="s">
        <v>7327</v>
      </c>
      <c r="F3580" t="s">
        <v>7328</v>
      </c>
      <c r="G3580" t="s">
        <v>7329</v>
      </c>
      <c r="H3580">
        <v>1633</v>
      </c>
      <c r="I3580">
        <v>17</v>
      </c>
      <c r="J3580" t="s">
        <v>29</v>
      </c>
      <c r="K3580" t="s">
        <v>30</v>
      </c>
      <c r="L3580">
        <v>17500000</v>
      </c>
      <c r="M3580">
        <v>2013</v>
      </c>
      <c r="N3580">
        <v>4.4000000000000004</v>
      </c>
      <c r="O3580">
        <v>-10482822</v>
      </c>
    </row>
    <row r="3581" spans="1:15" x14ac:dyDescent="0.3">
      <c r="A3581" t="s">
        <v>5063</v>
      </c>
      <c r="B3581">
        <v>47</v>
      </c>
      <c r="C3581">
        <v>101</v>
      </c>
      <c r="D3581">
        <v>38590500</v>
      </c>
      <c r="E3581" t="s">
        <v>715</v>
      </c>
      <c r="F3581" t="s">
        <v>1608</v>
      </c>
      <c r="G3581" t="s">
        <v>7330</v>
      </c>
      <c r="H3581">
        <v>17997</v>
      </c>
      <c r="I3581">
        <v>140</v>
      </c>
      <c r="J3581" t="s">
        <v>29</v>
      </c>
      <c r="K3581" t="s">
        <v>30</v>
      </c>
      <c r="L3581">
        <v>50000000</v>
      </c>
      <c r="M3581">
        <v>1994</v>
      </c>
      <c r="N3581">
        <v>4.4000000000000004</v>
      </c>
      <c r="O3581">
        <v>-11409500</v>
      </c>
    </row>
    <row r="3582" spans="1:15" x14ac:dyDescent="0.3">
      <c r="A3582" t="s">
        <v>1857</v>
      </c>
      <c r="B3582">
        <v>158</v>
      </c>
      <c r="C3582">
        <v>94</v>
      </c>
      <c r="D3582">
        <v>18500966</v>
      </c>
      <c r="E3582" t="s">
        <v>4075</v>
      </c>
      <c r="F3582" t="s">
        <v>1308</v>
      </c>
      <c r="G3582" t="s">
        <v>7331</v>
      </c>
      <c r="H3582">
        <v>70341</v>
      </c>
      <c r="I3582">
        <v>830</v>
      </c>
      <c r="J3582" t="s">
        <v>29</v>
      </c>
      <c r="K3582" t="s">
        <v>30</v>
      </c>
      <c r="L3582">
        <v>30000000</v>
      </c>
      <c r="M3582">
        <v>2006</v>
      </c>
      <c r="N3582">
        <v>4.4000000000000004</v>
      </c>
      <c r="O3582">
        <v>-11499034</v>
      </c>
    </row>
    <row r="3583" spans="1:15" x14ac:dyDescent="0.3">
      <c r="A3583" t="s">
        <v>2373</v>
      </c>
      <c r="B3583">
        <v>70</v>
      </c>
      <c r="C3583">
        <v>99</v>
      </c>
      <c r="D3583">
        <v>27663982</v>
      </c>
      <c r="E3583" t="s">
        <v>2263</v>
      </c>
      <c r="F3583" t="s">
        <v>425</v>
      </c>
      <c r="G3583" t="s">
        <v>7332</v>
      </c>
      <c r="H3583">
        <v>26051</v>
      </c>
      <c r="I3583">
        <v>164</v>
      </c>
      <c r="J3583" t="s">
        <v>29</v>
      </c>
      <c r="K3583" t="s">
        <v>30</v>
      </c>
      <c r="L3583">
        <v>40000000</v>
      </c>
      <c r="M3583">
        <v>1996</v>
      </c>
      <c r="N3583">
        <v>4.4000000000000004</v>
      </c>
      <c r="O3583">
        <v>-12336018</v>
      </c>
    </row>
    <row r="3584" spans="1:15" x14ac:dyDescent="0.3">
      <c r="A3584" t="s">
        <v>5065</v>
      </c>
      <c r="B3584">
        <v>41</v>
      </c>
      <c r="C3584">
        <v>94</v>
      </c>
      <c r="D3584">
        <v>511920</v>
      </c>
      <c r="E3584" t="s">
        <v>7333</v>
      </c>
      <c r="F3584" t="s">
        <v>365</v>
      </c>
      <c r="G3584" t="s">
        <v>7334</v>
      </c>
      <c r="H3584">
        <v>2458</v>
      </c>
      <c r="I3584">
        <v>26</v>
      </c>
      <c r="J3584" t="s">
        <v>29</v>
      </c>
      <c r="K3584" t="s">
        <v>30</v>
      </c>
      <c r="L3584">
        <v>40000000</v>
      </c>
      <c r="M3584">
        <v>2008</v>
      </c>
      <c r="N3584">
        <v>4.4000000000000004</v>
      </c>
      <c r="O3584">
        <v>-39488080</v>
      </c>
    </row>
    <row r="3585" spans="1:15" x14ac:dyDescent="0.3">
      <c r="A3585" t="s">
        <v>3463</v>
      </c>
      <c r="B3585">
        <v>62</v>
      </c>
      <c r="C3585">
        <v>104</v>
      </c>
      <c r="D3585">
        <v>6712451</v>
      </c>
      <c r="E3585" t="s">
        <v>289</v>
      </c>
      <c r="F3585" t="s">
        <v>7335</v>
      </c>
      <c r="G3585" t="s">
        <v>7336</v>
      </c>
      <c r="H3585">
        <v>4102</v>
      </c>
      <c r="I3585">
        <v>89</v>
      </c>
      <c r="J3585" t="s">
        <v>29</v>
      </c>
      <c r="K3585" t="s">
        <v>7337</v>
      </c>
      <c r="L3585">
        <v>90000000</v>
      </c>
      <c r="M3585">
        <v>2001</v>
      </c>
      <c r="N3585">
        <v>4.4000000000000004</v>
      </c>
      <c r="O3585">
        <v>-83287549</v>
      </c>
    </row>
    <row r="3586" spans="1:15" x14ac:dyDescent="0.3">
      <c r="A3586" t="s">
        <v>4625</v>
      </c>
      <c r="B3586">
        <v>47</v>
      </c>
      <c r="C3586">
        <v>110</v>
      </c>
      <c r="D3586">
        <v>190562</v>
      </c>
      <c r="E3586" t="s">
        <v>7338</v>
      </c>
      <c r="F3586" t="s">
        <v>3553</v>
      </c>
      <c r="G3586" t="s">
        <v>7339</v>
      </c>
      <c r="H3586">
        <v>2508</v>
      </c>
      <c r="I3586">
        <v>24</v>
      </c>
      <c r="J3586" t="s">
        <v>29</v>
      </c>
      <c r="K3586" t="s">
        <v>200</v>
      </c>
      <c r="L3586">
        <v>90000000</v>
      </c>
      <c r="M3586">
        <v>2010</v>
      </c>
      <c r="N3586">
        <v>4.4000000000000004</v>
      </c>
      <c r="O3586">
        <v>-89809438</v>
      </c>
    </row>
    <row r="3587" spans="1:15" x14ac:dyDescent="0.3">
      <c r="A3587" t="s">
        <v>3466</v>
      </c>
      <c r="B3587">
        <v>94</v>
      </c>
      <c r="C3587">
        <v>109</v>
      </c>
      <c r="D3587">
        <v>123307945</v>
      </c>
      <c r="E3587" t="s">
        <v>6056</v>
      </c>
      <c r="F3587" t="s">
        <v>5712</v>
      </c>
      <c r="G3587" t="s">
        <v>7340</v>
      </c>
      <c r="H3587">
        <v>39391</v>
      </c>
      <c r="I3587">
        <v>171</v>
      </c>
      <c r="J3587" t="s">
        <v>29</v>
      </c>
      <c r="K3587" t="s">
        <v>30</v>
      </c>
      <c r="L3587">
        <v>65000000</v>
      </c>
      <c r="M3587">
        <v>2000</v>
      </c>
      <c r="N3587">
        <v>4.3</v>
      </c>
      <c r="O3587">
        <v>58307945</v>
      </c>
    </row>
    <row r="3588" spans="1:15" x14ac:dyDescent="0.3">
      <c r="A3588" t="s">
        <v>4367</v>
      </c>
      <c r="B3588">
        <v>59</v>
      </c>
      <c r="C3588">
        <v>93</v>
      </c>
      <c r="D3588">
        <v>48114556</v>
      </c>
      <c r="E3588" t="s">
        <v>3376</v>
      </c>
      <c r="F3588" t="s">
        <v>7341</v>
      </c>
      <c r="G3588" t="s">
        <v>7342</v>
      </c>
      <c r="H3588">
        <v>9380</v>
      </c>
      <c r="I3588">
        <v>91</v>
      </c>
      <c r="J3588" t="s">
        <v>29</v>
      </c>
      <c r="K3588" t="s">
        <v>30</v>
      </c>
      <c r="L3588">
        <v>26000000</v>
      </c>
      <c r="M3588">
        <v>2004</v>
      </c>
      <c r="N3588">
        <v>4.3</v>
      </c>
      <c r="O3588">
        <v>22114556</v>
      </c>
    </row>
    <row r="3589" spans="1:15" x14ac:dyDescent="0.3">
      <c r="A3589" t="s">
        <v>5086</v>
      </c>
      <c r="B3589">
        <v>45</v>
      </c>
      <c r="C3589">
        <v>97</v>
      </c>
      <c r="D3589">
        <v>31179516</v>
      </c>
      <c r="E3589" t="s">
        <v>676</v>
      </c>
      <c r="F3589" t="s">
        <v>3430</v>
      </c>
      <c r="G3589" t="s">
        <v>7343</v>
      </c>
      <c r="H3589">
        <v>5928</v>
      </c>
      <c r="I3589">
        <v>49</v>
      </c>
      <c r="J3589" t="s">
        <v>29</v>
      </c>
      <c r="K3589" t="s">
        <v>30</v>
      </c>
      <c r="L3589">
        <v>12000000</v>
      </c>
      <c r="M3589">
        <v>2004</v>
      </c>
      <c r="N3589">
        <v>4.3</v>
      </c>
      <c r="O3589">
        <v>19179516</v>
      </c>
    </row>
    <row r="3590" spans="1:15" x14ac:dyDescent="0.3">
      <c r="A3590" t="s">
        <v>5090</v>
      </c>
      <c r="B3590">
        <v>112</v>
      </c>
      <c r="C3590">
        <v>91</v>
      </c>
      <c r="D3590">
        <v>15935068</v>
      </c>
      <c r="E3590" t="s">
        <v>1453</v>
      </c>
      <c r="F3590" t="s">
        <v>6840</v>
      </c>
      <c r="G3590" t="s">
        <v>7344</v>
      </c>
      <c r="H3590">
        <v>19331</v>
      </c>
      <c r="I3590">
        <v>317</v>
      </c>
      <c r="J3590" t="s">
        <v>29</v>
      </c>
      <c r="K3590" t="s">
        <v>30</v>
      </c>
      <c r="L3590">
        <v>2500000</v>
      </c>
      <c r="M3590">
        <v>1993</v>
      </c>
      <c r="N3590">
        <v>4.3</v>
      </c>
      <c r="O3590">
        <v>13435068</v>
      </c>
    </row>
    <row r="3591" spans="1:15" x14ac:dyDescent="0.3">
      <c r="A3591" t="s">
        <v>4554</v>
      </c>
      <c r="B3591">
        <v>180</v>
      </c>
      <c r="C3591">
        <v>94</v>
      </c>
      <c r="D3591">
        <v>8828771</v>
      </c>
      <c r="E3591" t="s">
        <v>676</v>
      </c>
      <c r="F3591" t="s">
        <v>565</v>
      </c>
      <c r="G3591" t="s">
        <v>7345</v>
      </c>
      <c r="H3591">
        <v>79146</v>
      </c>
      <c r="I3591">
        <v>352</v>
      </c>
      <c r="J3591" t="s">
        <v>29</v>
      </c>
      <c r="K3591" t="s">
        <v>30</v>
      </c>
      <c r="L3591">
        <v>6000000</v>
      </c>
      <c r="M3591">
        <v>2013</v>
      </c>
      <c r="N3591">
        <v>4.3</v>
      </c>
      <c r="O3591">
        <v>2828771</v>
      </c>
    </row>
    <row r="3592" spans="1:15" x14ac:dyDescent="0.3">
      <c r="A3592" t="s">
        <v>5082</v>
      </c>
      <c r="B3592">
        <v>221</v>
      </c>
      <c r="C3592">
        <v>146</v>
      </c>
      <c r="D3592">
        <v>95328937</v>
      </c>
      <c r="E3592" t="s">
        <v>699</v>
      </c>
      <c r="F3592" t="s">
        <v>6344</v>
      </c>
      <c r="G3592" t="s">
        <v>7346</v>
      </c>
      <c r="H3592">
        <v>59581</v>
      </c>
      <c r="I3592">
        <v>293</v>
      </c>
      <c r="J3592" t="s">
        <v>29</v>
      </c>
      <c r="K3592" t="s">
        <v>30</v>
      </c>
      <c r="L3592">
        <v>100000000</v>
      </c>
      <c r="M3592">
        <v>2010</v>
      </c>
      <c r="N3592">
        <v>4.3</v>
      </c>
      <c r="O3592">
        <v>-4671063</v>
      </c>
    </row>
    <row r="3593" spans="1:15" x14ac:dyDescent="0.3">
      <c r="A3593" t="s">
        <v>3694</v>
      </c>
      <c r="B3593">
        <v>45</v>
      </c>
      <c r="C3593">
        <v>83</v>
      </c>
      <c r="D3593">
        <v>7001720</v>
      </c>
      <c r="E3593" t="s">
        <v>1699</v>
      </c>
      <c r="F3593" t="s">
        <v>7347</v>
      </c>
      <c r="G3593" t="s">
        <v>7348</v>
      </c>
      <c r="H3593">
        <v>8560</v>
      </c>
      <c r="I3593">
        <v>205</v>
      </c>
      <c r="J3593" t="s">
        <v>29</v>
      </c>
      <c r="K3593" t="s">
        <v>30</v>
      </c>
      <c r="L3593">
        <v>12000000</v>
      </c>
      <c r="M3593">
        <v>2008</v>
      </c>
      <c r="N3593">
        <v>4.3</v>
      </c>
      <c r="O3593">
        <v>-4998280</v>
      </c>
    </row>
    <row r="3594" spans="1:15" x14ac:dyDescent="0.3">
      <c r="A3594" t="s">
        <v>3158</v>
      </c>
      <c r="B3594">
        <v>287</v>
      </c>
      <c r="C3594">
        <v>96</v>
      </c>
      <c r="D3594">
        <v>51774002</v>
      </c>
      <c r="E3594" t="s">
        <v>3139</v>
      </c>
      <c r="F3594" t="s">
        <v>1302</v>
      </c>
      <c r="G3594" t="s">
        <v>7349</v>
      </c>
      <c r="H3594">
        <v>87745</v>
      </c>
      <c r="I3594">
        <v>331</v>
      </c>
      <c r="J3594" t="s">
        <v>29</v>
      </c>
      <c r="K3594" t="s">
        <v>30</v>
      </c>
      <c r="L3594">
        <v>57000000</v>
      </c>
      <c r="M3594">
        <v>2011</v>
      </c>
      <c r="N3594">
        <v>4.3</v>
      </c>
      <c r="O3594">
        <v>-5225998</v>
      </c>
    </row>
    <row r="3595" spans="1:15" x14ac:dyDescent="0.3">
      <c r="A3595" t="s">
        <v>4816</v>
      </c>
      <c r="B3595">
        <v>78</v>
      </c>
      <c r="C3595">
        <v>98</v>
      </c>
      <c r="D3595">
        <v>58255287</v>
      </c>
      <c r="E3595" t="s">
        <v>338</v>
      </c>
      <c r="F3595" t="s">
        <v>3257</v>
      </c>
      <c r="G3595" t="s">
        <v>7350</v>
      </c>
      <c r="H3595">
        <v>39471</v>
      </c>
      <c r="I3595">
        <v>187</v>
      </c>
      <c r="J3595" t="s">
        <v>29</v>
      </c>
      <c r="K3595" t="s">
        <v>30</v>
      </c>
      <c r="L3595">
        <v>64000000</v>
      </c>
      <c r="M3595">
        <v>2006</v>
      </c>
      <c r="N3595">
        <v>4.3</v>
      </c>
      <c r="O3595">
        <v>-5744713</v>
      </c>
    </row>
    <row r="3596" spans="1:15" x14ac:dyDescent="0.3">
      <c r="A3596" t="s">
        <v>4961</v>
      </c>
      <c r="B3596">
        <v>51</v>
      </c>
      <c r="C3596">
        <v>117</v>
      </c>
      <c r="D3596">
        <v>32800000</v>
      </c>
      <c r="E3596" t="s">
        <v>3824</v>
      </c>
      <c r="F3596" t="s">
        <v>3050</v>
      </c>
      <c r="G3596" t="s">
        <v>7351</v>
      </c>
      <c r="H3596">
        <v>34896</v>
      </c>
      <c r="I3596">
        <v>118</v>
      </c>
      <c r="J3596" t="s">
        <v>29</v>
      </c>
      <c r="K3596" t="s">
        <v>30</v>
      </c>
      <c r="L3596">
        <v>40000000</v>
      </c>
      <c r="M3596">
        <v>1996</v>
      </c>
      <c r="N3596">
        <v>4.3</v>
      </c>
      <c r="O3596">
        <v>-7200000</v>
      </c>
    </row>
    <row r="3597" spans="1:15" x14ac:dyDescent="0.3">
      <c r="A3597" t="s">
        <v>5088</v>
      </c>
      <c r="B3597">
        <v>5</v>
      </c>
      <c r="C3597">
        <v>93</v>
      </c>
      <c r="D3597">
        <v>11784000</v>
      </c>
      <c r="E3597" t="s">
        <v>6789</v>
      </c>
      <c r="F3597" t="s">
        <v>2378</v>
      </c>
      <c r="G3597" t="s">
        <v>7352</v>
      </c>
      <c r="H3597">
        <v>6701</v>
      </c>
      <c r="I3597">
        <v>26</v>
      </c>
      <c r="J3597" t="s">
        <v>29</v>
      </c>
      <c r="K3597" t="s">
        <v>30</v>
      </c>
      <c r="L3597">
        <v>20000000</v>
      </c>
      <c r="M3597">
        <v>1994</v>
      </c>
      <c r="N3597">
        <v>4.3</v>
      </c>
      <c r="O3597">
        <v>-8216000</v>
      </c>
    </row>
    <row r="3598" spans="1:15" x14ac:dyDescent="0.3">
      <c r="A3598" t="s">
        <v>5084</v>
      </c>
      <c r="B3598">
        <v>32</v>
      </c>
      <c r="C3598">
        <v>99</v>
      </c>
      <c r="D3598">
        <v>13829734</v>
      </c>
      <c r="E3598" t="s">
        <v>7353</v>
      </c>
      <c r="F3598" t="s">
        <v>2689</v>
      </c>
      <c r="G3598" t="s">
        <v>7354</v>
      </c>
      <c r="H3598">
        <v>16194</v>
      </c>
      <c r="I3598">
        <v>79</v>
      </c>
      <c r="J3598" t="s">
        <v>29</v>
      </c>
      <c r="K3598" t="s">
        <v>442</v>
      </c>
      <c r="L3598">
        <v>26000000</v>
      </c>
      <c r="M3598">
        <v>1994</v>
      </c>
      <c r="N3598">
        <v>4.3</v>
      </c>
      <c r="O3598">
        <v>-12170266</v>
      </c>
    </row>
    <row r="3599" spans="1:15" x14ac:dyDescent="0.3">
      <c r="A3599" t="s">
        <v>1148</v>
      </c>
      <c r="B3599">
        <v>110</v>
      </c>
      <c r="C3599">
        <v>127</v>
      </c>
      <c r="D3599">
        <v>301305</v>
      </c>
      <c r="E3599" t="s">
        <v>555</v>
      </c>
      <c r="F3599" t="s">
        <v>7355</v>
      </c>
      <c r="G3599" t="s">
        <v>7356</v>
      </c>
      <c r="H3599">
        <v>31414</v>
      </c>
      <c r="I3599">
        <v>180</v>
      </c>
      <c r="J3599" t="s">
        <v>47</v>
      </c>
      <c r="K3599" t="s">
        <v>30</v>
      </c>
      <c r="L3599">
        <v>13000000</v>
      </c>
      <c r="M3599">
        <v>2011</v>
      </c>
      <c r="N3599">
        <v>4.3</v>
      </c>
      <c r="O3599">
        <v>-12698695</v>
      </c>
    </row>
    <row r="3600" spans="1:15" x14ac:dyDescent="0.3">
      <c r="A3600" t="s">
        <v>4621</v>
      </c>
      <c r="B3600">
        <v>91</v>
      </c>
      <c r="C3600">
        <v>82</v>
      </c>
      <c r="D3600">
        <v>43575716</v>
      </c>
      <c r="E3600" t="s">
        <v>6934</v>
      </c>
      <c r="F3600" t="s">
        <v>1030</v>
      </c>
      <c r="G3600" t="s">
        <v>7357</v>
      </c>
      <c r="H3600">
        <v>10233</v>
      </c>
      <c r="I3600">
        <v>63</v>
      </c>
      <c r="J3600" t="s">
        <v>29</v>
      </c>
      <c r="K3600" t="s">
        <v>30</v>
      </c>
      <c r="L3600">
        <v>85000000</v>
      </c>
      <c r="M3600">
        <v>2010</v>
      </c>
      <c r="N3600">
        <v>4.3</v>
      </c>
      <c r="O3600">
        <v>-41424284</v>
      </c>
    </row>
    <row r="3601" spans="1:15" x14ac:dyDescent="0.3">
      <c r="A3601" t="s">
        <v>2988</v>
      </c>
      <c r="B3601">
        <v>77</v>
      </c>
      <c r="C3601">
        <v>101</v>
      </c>
      <c r="D3601">
        <v>26082914</v>
      </c>
      <c r="E3601" t="s">
        <v>2374</v>
      </c>
      <c r="F3601" t="s">
        <v>7358</v>
      </c>
      <c r="G3601" t="s">
        <v>7359</v>
      </c>
      <c r="H3601">
        <v>51349</v>
      </c>
      <c r="I3601">
        <v>213</v>
      </c>
      <c r="J3601" t="s">
        <v>29</v>
      </c>
      <c r="K3601" t="s">
        <v>30</v>
      </c>
      <c r="L3601">
        <v>87000000</v>
      </c>
      <c r="M3601">
        <v>2005</v>
      </c>
      <c r="N3601">
        <v>4.3</v>
      </c>
      <c r="O3601">
        <v>-60917086</v>
      </c>
    </row>
    <row r="3602" spans="1:15" x14ac:dyDescent="0.3">
      <c r="A3602" t="s">
        <v>2751</v>
      </c>
      <c r="B3602">
        <v>369</v>
      </c>
      <c r="C3602">
        <v>100</v>
      </c>
      <c r="D3602">
        <v>56114221</v>
      </c>
      <c r="E3602" t="s">
        <v>248</v>
      </c>
      <c r="F3602" t="s">
        <v>2762</v>
      </c>
      <c r="G3602" t="s">
        <v>7360</v>
      </c>
      <c r="H3602">
        <v>110486</v>
      </c>
      <c r="I3602">
        <v>695</v>
      </c>
      <c r="J3602" t="s">
        <v>29</v>
      </c>
      <c r="K3602" t="s">
        <v>30</v>
      </c>
      <c r="L3602">
        <v>120000000</v>
      </c>
      <c r="M3602">
        <v>2015</v>
      </c>
      <c r="N3602">
        <v>4.3</v>
      </c>
      <c r="O3602">
        <v>-63885779</v>
      </c>
    </row>
    <row r="3603" spans="1:15" x14ac:dyDescent="0.3">
      <c r="A3603" t="s">
        <v>4827</v>
      </c>
      <c r="B3603">
        <v>225</v>
      </c>
      <c r="C3603">
        <v>83</v>
      </c>
      <c r="D3603">
        <v>53245055</v>
      </c>
      <c r="E3603" t="s">
        <v>626</v>
      </c>
      <c r="F3603" t="s">
        <v>7361</v>
      </c>
      <c r="G3603" t="s">
        <v>7362</v>
      </c>
      <c r="H3603">
        <v>30570</v>
      </c>
      <c r="I3603">
        <v>290</v>
      </c>
      <c r="J3603" t="s">
        <v>29</v>
      </c>
      <c r="K3603" t="s">
        <v>30</v>
      </c>
      <c r="L3603">
        <v>1000000</v>
      </c>
      <c r="M3603">
        <v>2012</v>
      </c>
      <c r="N3603">
        <v>4.2</v>
      </c>
      <c r="O3603">
        <v>52245055</v>
      </c>
    </row>
    <row r="3604" spans="1:15" x14ac:dyDescent="0.3">
      <c r="A3604" t="s">
        <v>3463</v>
      </c>
      <c r="B3604">
        <v>131</v>
      </c>
      <c r="C3604">
        <v>102</v>
      </c>
      <c r="D3604">
        <v>79566871</v>
      </c>
      <c r="E3604" t="s">
        <v>5323</v>
      </c>
      <c r="F3604" t="s">
        <v>7363</v>
      </c>
      <c r="G3604" t="s">
        <v>7364</v>
      </c>
      <c r="H3604">
        <v>31760</v>
      </c>
      <c r="I3604">
        <v>140</v>
      </c>
      <c r="J3604" t="s">
        <v>29</v>
      </c>
      <c r="K3604" t="s">
        <v>30</v>
      </c>
      <c r="L3604">
        <v>30000000</v>
      </c>
      <c r="M3604">
        <v>2009</v>
      </c>
      <c r="N3604">
        <v>4.2</v>
      </c>
      <c r="O3604">
        <v>49566871</v>
      </c>
    </row>
    <row r="3605" spans="1:15" x14ac:dyDescent="0.3">
      <c r="A3605" t="s">
        <v>5101</v>
      </c>
      <c r="B3605">
        <v>159</v>
      </c>
      <c r="C3605">
        <v>81</v>
      </c>
      <c r="D3605">
        <v>22757819</v>
      </c>
      <c r="E3605" t="s">
        <v>840</v>
      </c>
      <c r="F3605" t="s">
        <v>7365</v>
      </c>
      <c r="G3605" t="s">
        <v>7366</v>
      </c>
      <c r="H3605">
        <v>13521</v>
      </c>
      <c r="I3605">
        <v>150</v>
      </c>
      <c r="J3605" t="s">
        <v>29</v>
      </c>
      <c r="K3605" t="s">
        <v>30</v>
      </c>
      <c r="L3605">
        <v>100000</v>
      </c>
      <c r="M3605">
        <v>2015</v>
      </c>
      <c r="N3605">
        <v>4.2</v>
      </c>
      <c r="O3605">
        <v>22657819</v>
      </c>
    </row>
    <row r="3606" spans="1:15" x14ac:dyDescent="0.3">
      <c r="A3606" t="s">
        <v>5098</v>
      </c>
      <c r="B3606">
        <v>41</v>
      </c>
      <c r="C3606">
        <v>97</v>
      </c>
      <c r="D3606">
        <v>1046166</v>
      </c>
      <c r="E3606" t="s">
        <v>342</v>
      </c>
      <c r="F3606" t="s">
        <v>5900</v>
      </c>
      <c r="G3606" t="s">
        <v>7367</v>
      </c>
      <c r="H3606">
        <v>2599</v>
      </c>
      <c r="I3606">
        <v>45</v>
      </c>
      <c r="J3606" t="s">
        <v>29</v>
      </c>
      <c r="K3606" t="s">
        <v>227</v>
      </c>
      <c r="L3606">
        <v>9000000</v>
      </c>
      <c r="M3606">
        <v>2005</v>
      </c>
      <c r="N3606">
        <v>4.2</v>
      </c>
      <c r="O3606">
        <v>-7953834</v>
      </c>
    </row>
    <row r="3607" spans="1:15" x14ac:dyDescent="0.3">
      <c r="A3607" t="s">
        <v>4511</v>
      </c>
      <c r="B3607">
        <v>98</v>
      </c>
      <c r="C3607">
        <v>87</v>
      </c>
      <c r="D3607">
        <v>33643461</v>
      </c>
      <c r="E3607" t="s">
        <v>1669</v>
      </c>
      <c r="F3607" t="s">
        <v>490</v>
      </c>
      <c r="G3607" t="s">
        <v>7368</v>
      </c>
      <c r="H3607">
        <v>11257</v>
      </c>
      <c r="I3607">
        <v>65</v>
      </c>
      <c r="J3607" t="s">
        <v>29</v>
      </c>
      <c r="K3607" t="s">
        <v>30</v>
      </c>
      <c r="L3607">
        <v>50000000</v>
      </c>
      <c r="M3607">
        <v>2010</v>
      </c>
      <c r="N3607">
        <v>4.2</v>
      </c>
      <c r="O3607">
        <v>-16356539</v>
      </c>
    </row>
    <row r="3608" spans="1:15" x14ac:dyDescent="0.3">
      <c r="A3608" t="s">
        <v>475</v>
      </c>
      <c r="B3608">
        <v>280</v>
      </c>
      <c r="C3608">
        <v>103</v>
      </c>
      <c r="D3608">
        <v>131564731</v>
      </c>
      <c r="E3608" t="s">
        <v>4712</v>
      </c>
      <c r="F3608" t="s">
        <v>7369</v>
      </c>
      <c r="G3608" t="s">
        <v>7370</v>
      </c>
      <c r="H3608">
        <v>118951</v>
      </c>
      <c r="I3608">
        <v>1382</v>
      </c>
      <c r="J3608" t="s">
        <v>29</v>
      </c>
      <c r="K3608" t="s">
        <v>30</v>
      </c>
      <c r="L3608">
        <v>150000000</v>
      </c>
      <c r="M3608">
        <v>2010</v>
      </c>
      <c r="N3608">
        <v>4.2</v>
      </c>
      <c r="O3608">
        <v>-18435269</v>
      </c>
    </row>
    <row r="3609" spans="1:15" x14ac:dyDescent="0.3">
      <c r="A3609" t="s">
        <v>4721</v>
      </c>
      <c r="B3609">
        <v>63</v>
      </c>
      <c r="C3609">
        <v>83</v>
      </c>
      <c r="D3609">
        <v>11631245</v>
      </c>
      <c r="E3609" t="s">
        <v>7371</v>
      </c>
      <c r="F3609" t="s">
        <v>2003</v>
      </c>
      <c r="G3609" t="s">
        <v>7372</v>
      </c>
      <c r="H3609">
        <v>15015</v>
      </c>
      <c r="I3609">
        <v>113</v>
      </c>
      <c r="J3609" t="s">
        <v>29</v>
      </c>
      <c r="K3609" t="s">
        <v>30</v>
      </c>
      <c r="L3609">
        <v>35000000</v>
      </c>
      <c r="M3609">
        <v>2006</v>
      </c>
      <c r="N3609">
        <v>4.2</v>
      </c>
      <c r="O3609">
        <v>-23368755</v>
      </c>
    </row>
    <row r="3610" spans="1:15" x14ac:dyDescent="0.3">
      <c r="A3610" t="s">
        <v>5096</v>
      </c>
      <c r="B3610">
        <v>49</v>
      </c>
      <c r="C3610">
        <v>107</v>
      </c>
      <c r="D3610">
        <v>14375181</v>
      </c>
      <c r="E3610" t="s">
        <v>7373</v>
      </c>
      <c r="F3610" t="s">
        <v>7374</v>
      </c>
      <c r="G3610" t="s">
        <v>7375</v>
      </c>
      <c r="H3610">
        <v>8692</v>
      </c>
      <c r="I3610">
        <v>126</v>
      </c>
      <c r="J3610" t="s">
        <v>29</v>
      </c>
      <c r="K3610" t="s">
        <v>30</v>
      </c>
      <c r="L3610">
        <v>51000000</v>
      </c>
      <c r="M3610">
        <v>1987</v>
      </c>
      <c r="N3610">
        <v>4.2</v>
      </c>
      <c r="O3610">
        <v>-36624819</v>
      </c>
    </row>
    <row r="3611" spans="1:15" x14ac:dyDescent="0.3">
      <c r="A3611" t="s">
        <v>4761</v>
      </c>
      <c r="B3611">
        <v>113</v>
      </c>
      <c r="C3611">
        <v>102</v>
      </c>
      <c r="D3611">
        <v>1891821</v>
      </c>
      <c r="E3611" t="s">
        <v>3165</v>
      </c>
      <c r="F3611" t="s">
        <v>1285</v>
      </c>
      <c r="G3611" t="s">
        <v>7376</v>
      </c>
      <c r="H3611">
        <v>16474</v>
      </c>
      <c r="I3611">
        <v>301</v>
      </c>
      <c r="J3611" t="s">
        <v>29</v>
      </c>
      <c r="K3611" t="s">
        <v>200</v>
      </c>
      <c r="L3611">
        <v>52000000</v>
      </c>
      <c r="M3611">
        <v>2005</v>
      </c>
      <c r="N3611">
        <v>4.2</v>
      </c>
      <c r="O3611">
        <v>-50108179</v>
      </c>
    </row>
    <row r="3612" spans="1:15" x14ac:dyDescent="0.3">
      <c r="A3612" t="s">
        <v>1468</v>
      </c>
      <c r="B3612">
        <v>76</v>
      </c>
      <c r="C3612">
        <v>95</v>
      </c>
      <c r="D3612">
        <v>6768055</v>
      </c>
      <c r="E3612" t="s">
        <v>5827</v>
      </c>
      <c r="F3612" t="s">
        <v>3140</v>
      </c>
      <c r="G3612" t="s">
        <v>7377</v>
      </c>
      <c r="H3612">
        <v>11148</v>
      </c>
      <c r="I3612">
        <v>229</v>
      </c>
      <c r="J3612" t="s">
        <v>29</v>
      </c>
      <c r="K3612" t="s">
        <v>200</v>
      </c>
      <c r="L3612">
        <v>57000000</v>
      </c>
      <c r="M3612">
        <v>2004</v>
      </c>
      <c r="N3612">
        <v>4.2</v>
      </c>
      <c r="O3612">
        <v>-50231945</v>
      </c>
    </row>
    <row r="3613" spans="1:15" x14ac:dyDescent="0.3">
      <c r="A3613" t="s">
        <v>2758</v>
      </c>
      <c r="B3613">
        <v>156</v>
      </c>
      <c r="C3613">
        <v>99</v>
      </c>
      <c r="D3613">
        <v>18821279</v>
      </c>
      <c r="E3613" t="s">
        <v>309</v>
      </c>
      <c r="F3613" t="s">
        <v>7378</v>
      </c>
      <c r="G3613" t="s">
        <v>7379</v>
      </c>
      <c r="H3613">
        <v>44891</v>
      </c>
      <c r="I3613">
        <v>202</v>
      </c>
      <c r="J3613" t="s">
        <v>29</v>
      </c>
      <c r="K3613" t="s">
        <v>30</v>
      </c>
      <c r="L3613">
        <v>70000000</v>
      </c>
      <c r="M3613">
        <v>2014</v>
      </c>
      <c r="N3613">
        <v>4.2</v>
      </c>
      <c r="O3613">
        <v>-51178721</v>
      </c>
    </row>
    <row r="3614" spans="1:15" x14ac:dyDescent="0.3">
      <c r="A3614" t="s">
        <v>3511</v>
      </c>
      <c r="B3614">
        <v>159</v>
      </c>
      <c r="C3614">
        <v>116</v>
      </c>
      <c r="D3614">
        <v>5851188</v>
      </c>
      <c r="E3614" t="s">
        <v>1366</v>
      </c>
      <c r="F3614" t="s">
        <v>1006</v>
      </c>
      <c r="G3614" t="s">
        <v>7380</v>
      </c>
      <c r="H3614">
        <v>31124</v>
      </c>
      <c r="I3614">
        <v>313</v>
      </c>
      <c r="J3614" t="s">
        <v>29</v>
      </c>
      <c r="K3614" t="s">
        <v>200</v>
      </c>
      <c r="L3614">
        <v>70000000</v>
      </c>
      <c r="M3614">
        <v>2006</v>
      </c>
      <c r="N3614">
        <v>4.2</v>
      </c>
      <c r="O3614">
        <v>-64148812</v>
      </c>
    </row>
    <row r="3615" spans="1:15" x14ac:dyDescent="0.3">
      <c r="A3615" t="s">
        <v>5103</v>
      </c>
      <c r="B3615">
        <v>362</v>
      </c>
      <c r="C3615">
        <v>129</v>
      </c>
      <c r="D3615">
        <v>166147885</v>
      </c>
      <c r="E3615" t="s">
        <v>588</v>
      </c>
      <c r="F3615" t="s">
        <v>1912</v>
      </c>
      <c r="G3615" t="s">
        <v>7381</v>
      </c>
      <c r="H3615">
        <v>220020</v>
      </c>
      <c r="I3615">
        <v>1360</v>
      </c>
      <c r="J3615" t="s">
        <v>29</v>
      </c>
      <c r="K3615" t="s">
        <v>30</v>
      </c>
      <c r="L3615">
        <v>40000000</v>
      </c>
      <c r="M3615">
        <v>2015</v>
      </c>
      <c r="N3615">
        <v>4.0999999999999996</v>
      </c>
      <c r="O3615">
        <v>126147885</v>
      </c>
    </row>
    <row r="3616" spans="1:15" x14ac:dyDescent="0.3">
      <c r="A3616" t="s">
        <v>1655</v>
      </c>
      <c r="B3616">
        <v>93</v>
      </c>
      <c r="C3616">
        <v>84</v>
      </c>
      <c r="D3616">
        <v>111760631</v>
      </c>
      <c r="E3616" t="s">
        <v>5827</v>
      </c>
      <c r="F3616" t="s">
        <v>503</v>
      </c>
      <c r="G3616" t="s">
        <v>7382</v>
      </c>
      <c r="H3616">
        <v>40227</v>
      </c>
      <c r="I3616">
        <v>188</v>
      </c>
      <c r="J3616" t="s">
        <v>29</v>
      </c>
      <c r="K3616" t="s">
        <v>30</v>
      </c>
      <c r="L3616">
        <v>38000000</v>
      </c>
      <c r="M3616">
        <v>2003</v>
      </c>
      <c r="N3616">
        <v>4.0999999999999996</v>
      </c>
      <c r="O3616">
        <v>73760631</v>
      </c>
    </row>
    <row r="3617" spans="1:15" x14ac:dyDescent="0.3">
      <c r="A3617" t="s">
        <v>4989</v>
      </c>
      <c r="B3617">
        <v>36</v>
      </c>
      <c r="C3617">
        <v>113</v>
      </c>
      <c r="D3617">
        <v>51697449</v>
      </c>
      <c r="E3617" t="s">
        <v>73</v>
      </c>
      <c r="F3617" t="s">
        <v>7383</v>
      </c>
      <c r="G3617" t="s">
        <v>7384</v>
      </c>
      <c r="H3617">
        <v>8346</v>
      </c>
      <c r="I3617">
        <v>59</v>
      </c>
      <c r="J3617" t="s">
        <v>29</v>
      </c>
      <c r="K3617" t="s">
        <v>30</v>
      </c>
      <c r="L3617">
        <v>13000000</v>
      </c>
      <c r="M3617">
        <v>2009</v>
      </c>
      <c r="N3617">
        <v>4.0999999999999996</v>
      </c>
      <c r="O3617">
        <v>38697449</v>
      </c>
    </row>
    <row r="3618" spans="1:15" x14ac:dyDescent="0.3">
      <c r="A3618" t="s">
        <v>4923</v>
      </c>
      <c r="B3618">
        <v>140</v>
      </c>
      <c r="C3618">
        <v>89</v>
      </c>
      <c r="D3618">
        <v>46363118</v>
      </c>
      <c r="E3618" t="s">
        <v>4875</v>
      </c>
      <c r="F3618" t="s">
        <v>7385</v>
      </c>
      <c r="G3618" t="s">
        <v>7386</v>
      </c>
      <c r="H3618">
        <v>25960</v>
      </c>
      <c r="I3618">
        <v>389</v>
      </c>
      <c r="J3618" t="s">
        <v>29</v>
      </c>
      <c r="K3618" t="s">
        <v>30</v>
      </c>
      <c r="L3618">
        <v>20000000</v>
      </c>
      <c r="M3618">
        <v>2005</v>
      </c>
      <c r="N3618">
        <v>4.0999999999999996</v>
      </c>
      <c r="O3618">
        <v>26363118</v>
      </c>
    </row>
    <row r="3619" spans="1:15" x14ac:dyDescent="0.3">
      <c r="A3619" t="s">
        <v>5105</v>
      </c>
      <c r="B3619">
        <v>70</v>
      </c>
      <c r="C3619">
        <v>110</v>
      </c>
      <c r="D3619">
        <v>97360069</v>
      </c>
      <c r="E3619" t="s">
        <v>5827</v>
      </c>
      <c r="F3619" t="s">
        <v>167</v>
      </c>
      <c r="G3619" t="s">
        <v>7387</v>
      </c>
      <c r="H3619">
        <v>36491</v>
      </c>
      <c r="I3619">
        <v>231</v>
      </c>
      <c r="J3619" t="s">
        <v>29</v>
      </c>
      <c r="K3619" t="s">
        <v>30</v>
      </c>
      <c r="L3619">
        <v>75000000</v>
      </c>
      <c r="M3619">
        <v>1999</v>
      </c>
      <c r="N3619">
        <v>4.0999999999999996</v>
      </c>
      <c r="O3619">
        <v>22360069</v>
      </c>
    </row>
    <row r="3620" spans="1:15" x14ac:dyDescent="0.3">
      <c r="A3620" t="s">
        <v>2250</v>
      </c>
      <c r="B3620">
        <v>83</v>
      </c>
      <c r="C3620">
        <v>106</v>
      </c>
      <c r="D3620">
        <v>28873374</v>
      </c>
      <c r="E3620" t="s">
        <v>232</v>
      </c>
      <c r="F3620" t="s">
        <v>7388</v>
      </c>
      <c r="G3620" t="s">
        <v>7389</v>
      </c>
      <c r="H3620">
        <v>22161</v>
      </c>
      <c r="I3620">
        <v>68</v>
      </c>
      <c r="J3620" t="s">
        <v>29</v>
      </c>
      <c r="K3620" t="s">
        <v>30</v>
      </c>
      <c r="L3620">
        <v>10000000</v>
      </c>
      <c r="M3620">
        <v>2013</v>
      </c>
      <c r="N3620">
        <v>4.0999999999999996</v>
      </c>
      <c r="O3620">
        <v>18873374</v>
      </c>
    </row>
    <row r="3621" spans="1:15" x14ac:dyDescent="0.3">
      <c r="A3621" t="s">
        <v>5122</v>
      </c>
      <c r="B3621">
        <v>151</v>
      </c>
      <c r="C3621">
        <v>94</v>
      </c>
      <c r="D3621">
        <v>30259652</v>
      </c>
      <c r="E3621" t="s">
        <v>4589</v>
      </c>
      <c r="F3621" t="s">
        <v>841</v>
      </c>
      <c r="G3621" t="s">
        <v>7390</v>
      </c>
      <c r="H3621">
        <v>26905</v>
      </c>
      <c r="I3621">
        <v>614</v>
      </c>
      <c r="J3621" t="s">
        <v>29</v>
      </c>
      <c r="K3621" t="s">
        <v>30</v>
      </c>
      <c r="L3621">
        <v>15000000</v>
      </c>
      <c r="M3621">
        <v>2002</v>
      </c>
      <c r="N3621">
        <v>4.0999999999999996</v>
      </c>
      <c r="O3621">
        <v>15259652</v>
      </c>
    </row>
    <row r="3622" spans="1:15" x14ac:dyDescent="0.3">
      <c r="A3622" t="s">
        <v>5113</v>
      </c>
      <c r="B3622">
        <v>108</v>
      </c>
      <c r="C3622">
        <v>97</v>
      </c>
      <c r="D3622">
        <v>21468807</v>
      </c>
      <c r="E3622" t="s">
        <v>211</v>
      </c>
      <c r="F3622" t="s">
        <v>4781</v>
      </c>
      <c r="G3622" t="s">
        <v>7391</v>
      </c>
      <c r="H3622">
        <v>13048</v>
      </c>
      <c r="I3622">
        <v>227</v>
      </c>
      <c r="J3622" t="s">
        <v>29</v>
      </c>
      <c r="K3622" t="s">
        <v>30</v>
      </c>
      <c r="L3622">
        <v>14000000</v>
      </c>
      <c r="M3622">
        <v>2000</v>
      </c>
      <c r="N3622">
        <v>4.0999999999999996</v>
      </c>
      <c r="O3622">
        <v>7468807</v>
      </c>
    </row>
    <row r="3623" spans="1:15" x14ac:dyDescent="0.3">
      <c r="A3623" t="s">
        <v>5115</v>
      </c>
      <c r="B3623">
        <v>8</v>
      </c>
      <c r="C3623">
        <v>88</v>
      </c>
      <c r="D3623">
        <v>721</v>
      </c>
      <c r="E3623" t="s">
        <v>4219</v>
      </c>
      <c r="F3623" t="s">
        <v>3468</v>
      </c>
      <c r="G3623" t="s">
        <v>7392</v>
      </c>
      <c r="H3623">
        <v>783</v>
      </c>
      <c r="I3623">
        <v>12</v>
      </c>
      <c r="J3623" t="s">
        <v>29</v>
      </c>
      <c r="K3623" t="s">
        <v>227</v>
      </c>
      <c r="L3623">
        <v>1000000</v>
      </c>
      <c r="M3623">
        <v>2006</v>
      </c>
      <c r="N3623">
        <v>4.0999999999999996</v>
      </c>
      <c r="O3623">
        <v>-999279</v>
      </c>
    </row>
    <row r="3624" spans="1:15" x14ac:dyDescent="0.3">
      <c r="A3624" t="s">
        <v>5128</v>
      </c>
      <c r="B3624">
        <v>63</v>
      </c>
      <c r="C3624">
        <v>88</v>
      </c>
      <c r="D3624">
        <v>143000</v>
      </c>
      <c r="E3624" t="s">
        <v>840</v>
      </c>
      <c r="F3624" t="s">
        <v>7393</v>
      </c>
      <c r="G3624" t="s">
        <v>7394</v>
      </c>
      <c r="H3624">
        <v>4122</v>
      </c>
      <c r="I3624">
        <v>48</v>
      </c>
      <c r="J3624" t="s">
        <v>29</v>
      </c>
      <c r="K3624" t="s">
        <v>30</v>
      </c>
      <c r="L3624">
        <v>5000000</v>
      </c>
      <c r="M3624">
        <v>2009</v>
      </c>
      <c r="N3624">
        <v>4.0999999999999996</v>
      </c>
      <c r="O3624">
        <v>-4857000</v>
      </c>
    </row>
    <row r="3625" spans="1:15" x14ac:dyDescent="0.3">
      <c r="A3625" t="s">
        <v>5117</v>
      </c>
      <c r="B3625">
        <v>23</v>
      </c>
      <c r="C3625">
        <v>95</v>
      </c>
      <c r="D3625">
        <v>4006906</v>
      </c>
      <c r="E3625" t="s">
        <v>338</v>
      </c>
      <c r="F3625" t="s">
        <v>3723</v>
      </c>
      <c r="G3625" t="s">
        <v>7395</v>
      </c>
      <c r="H3625">
        <v>3229</v>
      </c>
      <c r="I3625">
        <v>20</v>
      </c>
      <c r="J3625" t="s">
        <v>29</v>
      </c>
      <c r="K3625" t="s">
        <v>30</v>
      </c>
      <c r="L3625">
        <v>15000000</v>
      </c>
      <c r="M3625">
        <v>2005</v>
      </c>
      <c r="N3625">
        <v>4.0999999999999996</v>
      </c>
      <c r="O3625">
        <v>-10993094</v>
      </c>
    </row>
    <row r="3626" spans="1:15" x14ac:dyDescent="0.3">
      <c r="A3626" t="s">
        <v>5131</v>
      </c>
      <c r="B3626">
        <v>46</v>
      </c>
      <c r="C3626">
        <v>85</v>
      </c>
      <c r="D3626">
        <v>4356743</v>
      </c>
      <c r="E3626" t="s">
        <v>4368</v>
      </c>
      <c r="F3626" t="s">
        <v>4042</v>
      </c>
      <c r="G3626" t="s">
        <v>7396</v>
      </c>
      <c r="H3626">
        <v>3662</v>
      </c>
      <c r="I3626">
        <v>79</v>
      </c>
      <c r="J3626" t="s">
        <v>29</v>
      </c>
      <c r="K3626" t="s">
        <v>30</v>
      </c>
      <c r="L3626">
        <v>16000000</v>
      </c>
      <c r="M3626">
        <v>2001</v>
      </c>
      <c r="N3626">
        <v>4.0999999999999996</v>
      </c>
      <c r="O3626">
        <v>-11643257</v>
      </c>
    </row>
    <row r="3627" spans="1:15" x14ac:dyDescent="0.3">
      <c r="A3627" t="s">
        <v>5133</v>
      </c>
      <c r="B3627">
        <v>145</v>
      </c>
      <c r="C3627">
        <v>83</v>
      </c>
      <c r="D3627">
        <v>4930798</v>
      </c>
      <c r="E3627" t="s">
        <v>840</v>
      </c>
      <c r="F3627" t="s">
        <v>7397</v>
      </c>
      <c r="G3627" t="s">
        <v>7398</v>
      </c>
      <c r="H3627">
        <v>16268</v>
      </c>
      <c r="I3627">
        <v>108</v>
      </c>
      <c r="J3627" t="s">
        <v>29</v>
      </c>
      <c r="K3627" t="s">
        <v>30</v>
      </c>
      <c r="L3627">
        <v>17000000</v>
      </c>
      <c r="M3627">
        <v>2012</v>
      </c>
      <c r="N3627">
        <v>4.0999999999999996</v>
      </c>
      <c r="O3627">
        <v>-12069202</v>
      </c>
    </row>
    <row r="3628" spans="1:15" x14ac:dyDescent="0.3">
      <c r="A3628" t="s">
        <v>5135</v>
      </c>
      <c r="B3628">
        <v>75</v>
      </c>
      <c r="C3628">
        <v>83</v>
      </c>
      <c r="D3628">
        <v>10431220</v>
      </c>
      <c r="E3628" t="s">
        <v>105</v>
      </c>
      <c r="F3628" t="s">
        <v>6469</v>
      </c>
      <c r="G3628" t="s">
        <v>7399</v>
      </c>
      <c r="H3628">
        <v>24216</v>
      </c>
      <c r="I3628">
        <v>162</v>
      </c>
      <c r="J3628" t="s">
        <v>29</v>
      </c>
      <c r="K3628" t="s">
        <v>30</v>
      </c>
      <c r="L3628">
        <v>24000000</v>
      </c>
      <c r="M3628">
        <v>1999</v>
      </c>
      <c r="N3628">
        <v>4.0999999999999996</v>
      </c>
      <c r="O3628">
        <v>-13568780</v>
      </c>
    </row>
    <row r="3629" spans="1:15" x14ac:dyDescent="0.3">
      <c r="A3629" t="s">
        <v>5115</v>
      </c>
      <c r="B3629">
        <v>18</v>
      </c>
      <c r="C3629">
        <v>104</v>
      </c>
      <c r="D3629">
        <v>5974653</v>
      </c>
      <c r="E3629" t="s">
        <v>693</v>
      </c>
      <c r="F3629" t="s">
        <v>249</v>
      </c>
      <c r="G3629" t="s">
        <v>7400</v>
      </c>
      <c r="H3629">
        <v>2253</v>
      </c>
      <c r="I3629">
        <v>111</v>
      </c>
      <c r="J3629" t="s">
        <v>29</v>
      </c>
      <c r="K3629" t="s">
        <v>30</v>
      </c>
      <c r="L3629">
        <v>22000000</v>
      </c>
      <c r="M3629">
        <v>2001</v>
      </c>
      <c r="N3629">
        <v>4.0999999999999996</v>
      </c>
      <c r="O3629">
        <v>-16025347</v>
      </c>
    </row>
    <row r="3630" spans="1:15" x14ac:dyDescent="0.3">
      <c r="A3630" t="s">
        <v>5110</v>
      </c>
      <c r="B3630">
        <v>85</v>
      </c>
      <c r="C3630">
        <v>100</v>
      </c>
      <c r="D3630">
        <v>11576087</v>
      </c>
      <c r="E3630" t="s">
        <v>248</v>
      </c>
      <c r="F3630" t="s">
        <v>7401</v>
      </c>
      <c r="G3630" t="s">
        <v>7402</v>
      </c>
      <c r="H3630">
        <v>14747</v>
      </c>
      <c r="I3630">
        <v>338</v>
      </c>
      <c r="J3630" t="s">
        <v>29</v>
      </c>
      <c r="K3630" t="s">
        <v>30</v>
      </c>
      <c r="L3630">
        <v>30000000</v>
      </c>
      <c r="M3630">
        <v>1999</v>
      </c>
      <c r="N3630">
        <v>4.0999999999999996</v>
      </c>
      <c r="O3630">
        <v>-18423913</v>
      </c>
    </row>
    <row r="3631" spans="1:15" x14ac:dyDescent="0.3">
      <c r="A3631" t="s">
        <v>5119</v>
      </c>
      <c r="B3631">
        <v>31</v>
      </c>
      <c r="C3631">
        <v>95</v>
      </c>
      <c r="D3631">
        <v>5654777</v>
      </c>
      <c r="E3631" t="s">
        <v>3713</v>
      </c>
      <c r="F3631" t="s">
        <v>7403</v>
      </c>
      <c r="G3631" t="s">
        <v>7404</v>
      </c>
      <c r="H3631">
        <v>4875</v>
      </c>
      <c r="I3631">
        <v>26</v>
      </c>
      <c r="J3631" t="s">
        <v>29</v>
      </c>
      <c r="K3631" t="s">
        <v>30</v>
      </c>
      <c r="L3631">
        <v>25000000</v>
      </c>
      <c r="M3631">
        <v>2005</v>
      </c>
      <c r="N3631">
        <v>4.0999999999999996</v>
      </c>
      <c r="O3631">
        <v>-19345223</v>
      </c>
    </row>
    <row r="3632" spans="1:15" x14ac:dyDescent="0.3">
      <c r="A3632" t="s">
        <v>5125</v>
      </c>
      <c r="B3632">
        <v>49</v>
      </c>
      <c r="C3632">
        <v>92</v>
      </c>
      <c r="D3632">
        <v>26000610</v>
      </c>
      <c r="E3632" t="s">
        <v>296</v>
      </c>
      <c r="F3632" t="s">
        <v>44</v>
      </c>
      <c r="G3632" t="s">
        <v>7405</v>
      </c>
      <c r="H3632">
        <v>16611</v>
      </c>
      <c r="I3632">
        <v>197</v>
      </c>
      <c r="J3632" t="s">
        <v>29</v>
      </c>
      <c r="K3632" t="s">
        <v>30</v>
      </c>
      <c r="L3632">
        <v>76000000</v>
      </c>
      <c r="M3632">
        <v>2000</v>
      </c>
      <c r="N3632">
        <v>4.0999999999999996</v>
      </c>
      <c r="O3632">
        <v>-49999390</v>
      </c>
    </row>
    <row r="3633" spans="1:15" x14ac:dyDescent="0.3">
      <c r="A3633" t="s">
        <v>5142</v>
      </c>
      <c r="B3633">
        <v>160</v>
      </c>
      <c r="C3633">
        <v>90</v>
      </c>
      <c r="D3633">
        <v>26421314</v>
      </c>
      <c r="E3633" t="s">
        <v>7406</v>
      </c>
      <c r="F3633" t="s">
        <v>7407</v>
      </c>
      <c r="G3633" t="s">
        <v>7408</v>
      </c>
      <c r="H3633">
        <v>28964</v>
      </c>
      <c r="I3633">
        <v>457</v>
      </c>
      <c r="J3633" t="s">
        <v>29</v>
      </c>
      <c r="K3633" t="s">
        <v>30</v>
      </c>
      <c r="L3633">
        <v>15000000</v>
      </c>
      <c r="M3633">
        <v>2000</v>
      </c>
      <c r="N3633">
        <v>4</v>
      </c>
      <c r="O3633">
        <v>11421314</v>
      </c>
    </row>
    <row r="3634" spans="1:15" x14ac:dyDescent="0.3">
      <c r="A3634" t="s">
        <v>5139</v>
      </c>
      <c r="B3634">
        <v>161</v>
      </c>
      <c r="C3634">
        <v>93</v>
      </c>
      <c r="D3634">
        <v>15152879</v>
      </c>
      <c r="E3634" t="s">
        <v>3732</v>
      </c>
      <c r="F3634" t="s">
        <v>4372</v>
      </c>
      <c r="G3634" t="s">
        <v>7409</v>
      </c>
      <c r="H3634">
        <v>13506</v>
      </c>
      <c r="I3634">
        <v>68</v>
      </c>
      <c r="J3634" t="s">
        <v>29</v>
      </c>
      <c r="K3634" t="s">
        <v>241</v>
      </c>
      <c r="L3634">
        <v>5000000</v>
      </c>
      <c r="M3634">
        <v>2013</v>
      </c>
      <c r="N3634">
        <v>4</v>
      </c>
      <c r="O3634">
        <v>10152879</v>
      </c>
    </row>
    <row r="3635" spans="1:15" x14ac:dyDescent="0.3">
      <c r="A3635" t="s">
        <v>5144</v>
      </c>
      <c r="B3635">
        <v>137</v>
      </c>
      <c r="C3635">
        <v>89</v>
      </c>
      <c r="D3635">
        <v>15818967</v>
      </c>
      <c r="E3635" t="s">
        <v>2463</v>
      </c>
      <c r="F3635" t="s">
        <v>5351</v>
      </c>
      <c r="G3635" t="s">
        <v>7410</v>
      </c>
      <c r="H3635">
        <v>13913</v>
      </c>
      <c r="I3635">
        <v>120</v>
      </c>
      <c r="J3635" t="s">
        <v>29</v>
      </c>
      <c r="K3635" t="s">
        <v>30</v>
      </c>
      <c r="L3635">
        <v>7000000</v>
      </c>
      <c r="M3635">
        <v>2014</v>
      </c>
      <c r="N3635">
        <v>4</v>
      </c>
      <c r="O3635">
        <v>8818967</v>
      </c>
    </row>
    <row r="3636" spans="1:15" x14ac:dyDescent="0.3">
      <c r="A3636" t="s">
        <v>5093</v>
      </c>
      <c r="B3636">
        <v>22</v>
      </c>
      <c r="C3636">
        <v>82</v>
      </c>
      <c r="D3636">
        <v>9821335</v>
      </c>
      <c r="E3636" t="s">
        <v>676</v>
      </c>
      <c r="F3636" t="s">
        <v>2190</v>
      </c>
      <c r="G3636" t="s">
        <v>7411</v>
      </c>
      <c r="H3636">
        <v>1415</v>
      </c>
      <c r="I3636">
        <v>10</v>
      </c>
      <c r="J3636" t="s">
        <v>29</v>
      </c>
      <c r="K3636" t="s">
        <v>30</v>
      </c>
      <c r="L3636">
        <v>6000000</v>
      </c>
      <c r="M3636">
        <v>2000</v>
      </c>
      <c r="N3636">
        <v>4</v>
      </c>
      <c r="O3636">
        <v>3821335</v>
      </c>
    </row>
    <row r="3637" spans="1:15" x14ac:dyDescent="0.3">
      <c r="A3637" t="s">
        <v>4439</v>
      </c>
      <c r="B3637">
        <v>231</v>
      </c>
      <c r="C3637">
        <v>90</v>
      </c>
      <c r="D3637">
        <v>18860403</v>
      </c>
      <c r="E3637" t="s">
        <v>840</v>
      </c>
      <c r="F3637" t="s">
        <v>7412</v>
      </c>
      <c r="G3637" t="s">
        <v>7413</v>
      </c>
      <c r="H3637">
        <v>20823</v>
      </c>
      <c r="I3637">
        <v>130</v>
      </c>
      <c r="J3637" t="s">
        <v>29</v>
      </c>
      <c r="K3637" t="s">
        <v>30</v>
      </c>
      <c r="L3637">
        <v>25000000</v>
      </c>
      <c r="M3637">
        <v>2011</v>
      </c>
      <c r="N3637">
        <v>4</v>
      </c>
      <c r="O3637">
        <v>-6139597</v>
      </c>
    </row>
    <row r="3638" spans="1:15" x14ac:dyDescent="0.3">
      <c r="A3638" t="s">
        <v>5147</v>
      </c>
      <c r="B3638">
        <v>43</v>
      </c>
      <c r="C3638">
        <v>88</v>
      </c>
      <c r="D3638">
        <v>16988996</v>
      </c>
      <c r="E3638" t="s">
        <v>7414</v>
      </c>
      <c r="F3638" t="s">
        <v>1550</v>
      </c>
      <c r="G3638" t="s">
        <v>7415</v>
      </c>
      <c r="H3638">
        <v>3875</v>
      </c>
      <c r="I3638">
        <v>75</v>
      </c>
      <c r="J3638" t="s">
        <v>29</v>
      </c>
      <c r="K3638" t="s">
        <v>30</v>
      </c>
      <c r="L3638">
        <v>35000000</v>
      </c>
      <c r="M3638">
        <v>2002</v>
      </c>
      <c r="N3638">
        <v>4</v>
      </c>
      <c r="O3638">
        <v>-18011004</v>
      </c>
    </row>
    <row r="3639" spans="1:15" x14ac:dyDescent="0.3">
      <c r="A3639" t="s">
        <v>5149</v>
      </c>
      <c r="B3639">
        <v>86</v>
      </c>
      <c r="C3639">
        <v>84</v>
      </c>
      <c r="D3639">
        <v>21176322</v>
      </c>
      <c r="E3639" t="s">
        <v>2113</v>
      </c>
      <c r="F3639" t="s">
        <v>6226</v>
      </c>
      <c r="G3639" t="s">
        <v>7416</v>
      </c>
      <c r="H3639">
        <v>23747</v>
      </c>
      <c r="I3639">
        <v>207</v>
      </c>
      <c r="J3639" t="s">
        <v>29</v>
      </c>
      <c r="K3639" t="s">
        <v>30</v>
      </c>
      <c r="L3639">
        <v>40000000</v>
      </c>
      <c r="M3639">
        <v>2004</v>
      </c>
      <c r="N3639">
        <v>4</v>
      </c>
      <c r="O3639">
        <v>-18823678</v>
      </c>
    </row>
    <row r="3640" spans="1:15" x14ac:dyDescent="0.3">
      <c r="A3640" t="s">
        <v>5137</v>
      </c>
      <c r="B3640">
        <v>36</v>
      </c>
      <c r="C3640">
        <v>104</v>
      </c>
      <c r="D3640">
        <v>20915465</v>
      </c>
      <c r="E3640" t="s">
        <v>6805</v>
      </c>
      <c r="F3640" t="s">
        <v>1644</v>
      </c>
      <c r="G3640" t="s">
        <v>7417</v>
      </c>
      <c r="H3640">
        <v>38203</v>
      </c>
      <c r="I3640">
        <v>290</v>
      </c>
      <c r="J3640" t="s">
        <v>29</v>
      </c>
      <c r="K3640" t="s">
        <v>200</v>
      </c>
      <c r="L3640">
        <v>42000000</v>
      </c>
      <c r="M3640">
        <v>1993</v>
      </c>
      <c r="N3640">
        <v>4</v>
      </c>
      <c r="O3640">
        <v>-21084535</v>
      </c>
    </row>
    <row r="3641" spans="1:15" x14ac:dyDescent="0.3">
      <c r="A3641" t="s">
        <v>5160</v>
      </c>
      <c r="B3641">
        <v>146</v>
      </c>
      <c r="C3641">
        <v>89</v>
      </c>
      <c r="D3641">
        <v>43818159</v>
      </c>
      <c r="E3641" t="s">
        <v>2463</v>
      </c>
      <c r="F3641" t="s">
        <v>1740</v>
      </c>
      <c r="G3641" t="s">
        <v>7418</v>
      </c>
      <c r="H3641">
        <v>27664</v>
      </c>
      <c r="I3641">
        <v>260</v>
      </c>
      <c r="J3641" t="s">
        <v>29</v>
      </c>
      <c r="K3641" t="s">
        <v>30</v>
      </c>
      <c r="L3641">
        <v>20000000</v>
      </c>
      <c r="M3641">
        <v>2008</v>
      </c>
      <c r="N3641">
        <v>3.9</v>
      </c>
      <c r="O3641">
        <v>23818159</v>
      </c>
    </row>
    <row r="3642" spans="1:15" x14ac:dyDescent="0.3">
      <c r="A3642" t="s">
        <v>5156</v>
      </c>
      <c r="B3642">
        <v>19</v>
      </c>
      <c r="C3642">
        <v>93</v>
      </c>
      <c r="D3642">
        <v>10305534</v>
      </c>
      <c r="E3642" t="s">
        <v>676</v>
      </c>
      <c r="F3642" t="s">
        <v>7419</v>
      </c>
      <c r="G3642" t="s">
        <v>7420</v>
      </c>
      <c r="H3642">
        <v>1721</v>
      </c>
      <c r="I3642">
        <v>38</v>
      </c>
      <c r="J3642" t="s">
        <v>29</v>
      </c>
      <c r="K3642" t="s">
        <v>30</v>
      </c>
      <c r="L3642">
        <v>3500000</v>
      </c>
      <c r="M3642">
        <v>1998</v>
      </c>
      <c r="N3642">
        <v>3.9</v>
      </c>
      <c r="O3642">
        <v>6805534</v>
      </c>
    </row>
    <row r="3643" spans="1:15" x14ac:dyDescent="0.3">
      <c r="A3643" t="s">
        <v>5163</v>
      </c>
      <c r="B3643">
        <v>141</v>
      </c>
      <c r="C3643">
        <v>87</v>
      </c>
      <c r="D3643">
        <v>26876529</v>
      </c>
      <c r="E3643" t="s">
        <v>2463</v>
      </c>
      <c r="F3643" t="s">
        <v>7421</v>
      </c>
      <c r="G3643" t="s">
        <v>7422</v>
      </c>
      <c r="H3643">
        <v>26624</v>
      </c>
      <c r="I3643">
        <v>189</v>
      </c>
      <c r="J3643" t="s">
        <v>29</v>
      </c>
      <c r="K3643" t="s">
        <v>128</v>
      </c>
      <c r="L3643">
        <v>27000000</v>
      </c>
      <c r="M3643">
        <v>2008</v>
      </c>
      <c r="N3643">
        <v>3.9</v>
      </c>
      <c r="O3643">
        <v>-123471</v>
      </c>
    </row>
    <row r="3644" spans="1:15" x14ac:dyDescent="0.3">
      <c r="A3644" t="s">
        <v>3877</v>
      </c>
      <c r="B3644">
        <v>162</v>
      </c>
      <c r="C3644">
        <v>99</v>
      </c>
      <c r="D3644">
        <v>49494</v>
      </c>
      <c r="E3644" t="s">
        <v>224</v>
      </c>
      <c r="F3644" t="s">
        <v>7423</v>
      </c>
      <c r="G3644" t="s">
        <v>7424</v>
      </c>
      <c r="H3644">
        <v>8511</v>
      </c>
      <c r="I3644">
        <v>87</v>
      </c>
      <c r="J3644" t="s">
        <v>29</v>
      </c>
      <c r="K3644" t="s">
        <v>30</v>
      </c>
      <c r="L3644">
        <v>250000</v>
      </c>
      <c r="M3644">
        <v>2013</v>
      </c>
      <c r="N3644">
        <v>3.9</v>
      </c>
      <c r="O3644">
        <v>-200506</v>
      </c>
    </row>
    <row r="3645" spans="1:15" x14ac:dyDescent="0.3">
      <c r="A3645" t="s">
        <v>5153</v>
      </c>
      <c r="B3645">
        <v>8</v>
      </c>
      <c r="C3645">
        <v>105</v>
      </c>
      <c r="D3645">
        <v>178739</v>
      </c>
      <c r="E3645" t="s">
        <v>2730</v>
      </c>
      <c r="F3645" t="s">
        <v>7425</v>
      </c>
      <c r="G3645" t="s">
        <v>7426</v>
      </c>
      <c r="H3645">
        <v>1015</v>
      </c>
      <c r="I3645">
        <v>10</v>
      </c>
      <c r="J3645" t="s">
        <v>29</v>
      </c>
      <c r="K3645" t="s">
        <v>30</v>
      </c>
      <c r="L3645">
        <v>2450000</v>
      </c>
      <c r="M3645">
        <v>2011</v>
      </c>
      <c r="N3645">
        <v>3.9</v>
      </c>
      <c r="O3645">
        <v>-2271261</v>
      </c>
    </row>
    <row r="3646" spans="1:15" x14ac:dyDescent="0.3">
      <c r="A3646" t="s">
        <v>5158</v>
      </c>
      <c r="B3646">
        <v>20</v>
      </c>
      <c r="C3646">
        <v>93</v>
      </c>
      <c r="D3646">
        <v>5561</v>
      </c>
      <c r="E3646" t="s">
        <v>289</v>
      </c>
      <c r="F3646" t="s">
        <v>7427</v>
      </c>
      <c r="G3646" t="s">
        <v>7428</v>
      </c>
      <c r="H3646">
        <v>4995</v>
      </c>
      <c r="I3646">
        <v>34</v>
      </c>
      <c r="J3646" t="s">
        <v>29</v>
      </c>
      <c r="K3646" t="s">
        <v>30</v>
      </c>
      <c r="L3646">
        <v>10000000</v>
      </c>
      <c r="M3646">
        <v>2007</v>
      </c>
      <c r="N3646">
        <v>3.9</v>
      </c>
      <c r="O3646">
        <v>-9994439</v>
      </c>
    </row>
    <row r="3647" spans="1:15" x14ac:dyDescent="0.3">
      <c r="A3647" t="s">
        <v>5166</v>
      </c>
      <c r="B3647">
        <v>64</v>
      </c>
      <c r="C3647">
        <v>84</v>
      </c>
      <c r="D3647">
        <v>3100650</v>
      </c>
      <c r="E3647" t="s">
        <v>4875</v>
      </c>
      <c r="F3647" t="s">
        <v>7429</v>
      </c>
      <c r="G3647" t="s">
        <v>7430</v>
      </c>
      <c r="H3647">
        <v>7277</v>
      </c>
      <c r="I3647">
        <v>181</v>
      </c>
      <c r="J3647" t="s">
        <v>29</v>
      </c>
      <c r="K3647" t="s">
        <v>30</v>
      </c>
      <c r="L3647">
        <v>14000000</v>
      </c>
      <c r="M3647">
        <v>2001</v>
      </c>
      <c r="N3647">
        <v>3.9</v>
      </c>
      <c r="O3647">
        <v>-10899350</v>
      </c>
    </row>
    <row r="3648" spans="1:15" x14ac:dyDescent="0.3">
      <c r="A3648" t="s">
        <v>5154</v>
      </c>
      <c r="B3648">
        <v>75</v>
      </c>
      <c r="C3648">
        <v>104</v>
      </c>
      <c r="D3648">
        <v>10696210</v>
      </c>
      <c r="E3648" t="s">
        <v>2211</v>
      </c>
      <c r="F3648" t="s">
        <v>791</v>
      </c>
      <c r="G3648" t="s">
        <v>7431</v>
      </c>
      <c r="H3648">
        <v>35018</v>
      </c>
      <c r="I3648">
        <v>180</v>
      </c>
      <c r="J3648" t="s">
        <v>29</v>
      </c>
      <c r="K3648" t="s">
        <v>30</v>
      </c>
      <c r="L3648">
        <v>23500000</v>
      </c>
      <c r="M3648">
        <v>1993</v>
      </c>
      <c r="N3648">
        <v>3.9</v>
      </c>
      <c r="O3648">
        <v>-12803790</v>
      </c>
    </row>
    <row r="3649" spans="1:15" x14ac:dyDescent="0.3">
      <c r="A3649" t="s">
        <v>5175</v>
      </c>
      <c r="B3649">
        <v>74</v>
      </c>
      <c r="C3649">
        <v>82</v>
      </c>
      <c r="D3649">
        <v>13350177</v>
      </c>
      <c r="E3649" t="s">
        <v>3732</v>
      </c>
      <c r="F3649" t="s">
        <v>7432</v>
      </c>
      <c r="G3649" t="s">
        <v>7433</v>
      </c>
      <c r="H3649">
        <v>7904</v>
      </c>
      <c r="I3649">
        <v>113</v>
      </c>
      <c r="J3649" t="s">
        <v>29</v>
      </c>
      <c r="K3649" t="s">
        <v>30</v>
      </c>
      <c r="L3649">
        <v>5000000</v>
      </c>
      <c r="M3649">
        <v>2008</v>
      </c>
      <c r="N3649">
        <v>3.8</v>
      </c>
      <c r="O3649">
        <v>8350177</v>
      </c>
    </row>
    <row r="3650" spans="1:15" x14ac:dyDescent="0.3">
      <c r="A3650" t="s">
        <v>5169</v>
      </c>
      <c r="B3650">
        <v>63</v>
      </c>
      <c r="C3650">
        <v>102</v>
      </c>
      <c r="D3650">
        <v>33423521</v>
      </c>
      <c r="E3650" t="s">
        <v>4350</v>
      </c>
      <c r="F3650" t="s">
        <v>1740</v>
      </c>
      <c r="G3650" t="s">
        <v>7434</v>
      </c>
      <c r="H3650">
        <v>53115</v>
      </c>
      <c r="I3650">
        <v>282</v>
      </c>
      <c r="J3650" t="s">
        <v>29</v>
      </c>
      <c r="K3650" t="s">
        <v>128</v>
      </c>
      <c r="L3650">
        <v>35000000</v>
      </c>
      <c r="M3650">
        <v>1994</v>
      </c>
      <c r="N3650">
        <v>3.8</v>
      </c>
      <c r="O3650">
        <v>-1576479</v>
      </c>
    </row>
    <row r="3651" spans="1:15" x14ac:dyDescent="0.3">
      <c r="A3651" t="s">
        <v>5167</v>
      </c>
      <c r="B3651">
        <v>17</v>
      </c>
      <c r="C3651">
        <v>107</v>
      </c>
      <c r="D3651">
        <v>869325</v>
      </c>
      <c r="E3651" t="s">
        <v>78</v>
      </c>
      <c r="F3651" t="s">
        <v>7186</v>
      </c>
      <c r="G3651" t="s">
        <v>7435</v>
      </c>
      <c r="H3651">
        <v>2281</v>
      </c>
      <c r="I3651">
        <v>16</v>
      </c>
      <c r="J3651" t="s">
        <v>29</v>
      </c>
      <c r="K3651" t="s">
        <v>30</v>
      </c>
      <c r="L3651">
        <v>6000000</v>
      </c>
      <c r="M3651">
        <v>1991</v>
      </c>
      <c r="N3651">
        <v>3.8</v>
      </c>
      <c r="O3651">
        <v>-5130675</v>
      </c>
    </row>
    <row r="3652" spans="1:15" x14ac:dyDescent="0.3">
      <c r="A3652" t="s">
        <v>5177</v>
      </c>
      <c r="B3652">
        <v>109</v>
      </c>
      <c r="C3652">
        <v>82</v>
      </c>
      <c r="D3652">
        <v>100446895</v>
      </c>
      <c r="E3652" t="s">
        <v>4023</v>
      </c>
      <c r="F3652" t="s">
        <v>7436</v>
      </c>
      <c r="G3652" t="s">
        <v>7437</v>
      </c>
      <c r="H3652">
        <v>36033</v>
      </c>
      <c r="I3652">
        <v>456</v>
      </c>
      <c r="J3652" t="s">
        <v>29</v>
      </c>
      <c r="K3652" t="s">
        <v>30</v>
      </c>
      <c r="L3652">
        <v>109000000</v>
      </c>
      <c r="M3652">
        <v>2003</v>
      </c>
      <c r="N3652">
        <v>3.8</v>
      </c>
      <c r="O3652">
        <v>-8553105</v>
      </c>
    </row>
    <row r="3653" spans="1:15" x14ac:dyDescent="0.3">
      <c r="A3653" t="s">
        <v>4013</v>
      </c>
      <c r="B3653">
        <v>41</v>
      </c>
      <c r="C3653">
        <v>77</v>
      </c>
      <c r="D3653">
        <v>9694105</v>
      </c>
      <c r="E3653" t="s">
        <v>4368</v>
      </c>
      <c r="F3653" t="s">
        <v>1802</v>
      </c>
      <c r="G3653" t="s">
        <v>7438</v>
      </c>
      <c r="H3653">
        <v>8176</v>
      </c>
      <c r="I3653">
        <v>77</v>
      </c>
      <c r="J3653" t="s">
        <v>29</v>
      </c>
      <c r="K3653" t="s">
        <v>30</v>
      </c>
      <c r="L3653">
        <v>22000000</v>
      </c>
      <c r="M3653">
        <v>1999</v>
      </c>
      <c r="N3653">
        <v>3.8</v>
      </c>
      <c r="O3653">
        <v>-12305895</v>
      </c>
    </row>
    <row r="3654" spans="1:15" x14ac:dyDescent="0.3">
      <c r="A3654" t="s">
        <v>3458</v>
      </c>
      <c r="B3654">
        <v>101</v>
      </c>
      <c r="C3654">
        <v>92</v>
      </c>
      <c r="D3654">
        <v>17596256</v>
      </c>
      <c r="E3654" t="s">
        <v>1669</v>
      </c>
      <c r="F3654" t="s">
        <v>1802</v>
      </c>
      <c r="G3654" t="s">
        <v>7439</v>
      </c>
      <c r="H3654">
        <v>12399</v>
      </c>
      <c r="I3654">
        <v>84</v>
      </c>
      <c r="J3654" t="s">
        <v>29</v>
      </c>
      <c r="K3654" t="s">
        <v>30</v>
      </c>
      <c r="L3654">
        <v>35000000</v>
      </c>
      <c r="M3654">
        <v>2010</v>
      </c>
      <c r="N3654">
        <v>3.8</v>
      </c>
      <c r="O3654">
        <v>-17403744</v>
      </c>
    </row>
    <row r="3655" spans="1:15" x14ac:dyDescent="0.3">
      <c r="A3655" t="s">
        <v>5172</v>
      </c>
      <c r="B3655">
        <v>150</v>
      </c>
      <c r="C3655">
        <v>87</v>
      </c>
      <c r="D3655">
        <v>32178777</v>
      </c>
      <c r="E3655" t="s">
        <v>5520</v>
      </c>
      <c r="F3655" t="s">
        <v>2025</v>
      </c>
      <c r="G3655" t="s">
        <v>7440</v>
      </c>
      <c r="H3655">
        <v>43300</v>
      </c>
      <c r="I3655">
        <v>250</v>
      </c>
      <c r="J3655" t="s">
        <v>29</v>
      </c>
      <c r="K3655" t="s">
        <v>30</v>
      </c>
      <c r="L3655">
        <v>62000000</v>
      </c>
      <c r="M3655">
        <v>2008</v>
      </c>
      <c r="N3655">
        <v>3.8</v>
      </c>
      <c r="O3655">
        <v>-29821223</v>
      </c>
    </row>
    <row r="3656" spans="1:15" x14ac:dyDescent="0.3">
      <c r="A3656" t="s">
        <v>5247</v>
      </c>
      <c r="B3656">
        <v>140</v>
      </c>
      <c r="C3656">
        <v>156</v>
      </c>
      <c r="D3656">
        <v>4535117</v>
      </c>
      <c r="E3656" t="s">
        <v>5371</v>
      </c>
      <c r="F3656" t="s">
        <v>339</v>
      </c>
      <c r="G3656" t="s">
        <v>7441</v>
      </c>
      <c r="H3656">
        <v>38398</v>
      </c>
      <c r="I3656">
        <v>368</v>
      </c>
      <c r="J3656" t="s">
        <v>29</v>
      </c>
      <c r="K3656" t="s">
        <v>227</v>
      </c>
      <c r="L3656">
        <v>60000000</v>
      </c>
      <c r="M3656">
        <v>2007</v>
      </c>
      <c r="N3656">
        <v>3.8</v>
      </c>
      <c r="O3656">
        <v>-55464883</v>
      </c>
    </row>
    <row r="3657" spans="1:15" x14ac:dyDescent="0.3">
      <c r="A3657" t="s">
        <v>2859</v>
      </c>
      <c r="B3657">
        <v>66</v>
      </c>
      <c r="C3657">
        <v>95</v>
      </c>
      <c r="D3657">
        <v>4411102</v>
      </c>
      <c r="E3657" t="s">
        <v>3179</v>
      </c>
      <c r="F3657" t="s">
        <v>544</v>
      </c>
      <c r="G3657" t="s">
        <v>7442</v>
      </c>
      <c r="H3657">
        <v>20295</v>
      </c>
      <c r="I3657">
        <v>164</v>
      </c>
      <c r="J3657" t="s">
        <v>29</v>
      </c>
      <c r="K3657" t="s">
        <v>30</v>
      </c>
      <c r="L3657">
        <v>100000000</v>
      </c>
      <c r="M3657">
        <v>2002</v>
      </c>
      <c r="N3657">
        <v>3.8</v>
      </c>
      <c r="O3657">
        <v>-95588898</v>
      </c>
    </row>
    <row r="3658" spans="1:15" x14ac:dyDescent="0.3">
      <c r="A3658" t="s">
        <v>4927</v>
      </c>
      <c r="B3658">
        <v>100</v>
      </c>
      <c r="C3658">
        <v>91</v>
      </c>
      <c r="D3658">
        <v>94497271</v>
      </c>
      <c r="E3658" t="s">
        <v>7443</v>
      </c>
      <c r="F3658" t="s">
        <v>841</v>
      </c>
      <c r="G3658" t="s">
        <v>7444</v>
      </c>
      <c r="H3658">
        <v>17829</v>
      </c>
      <c r="I3658">
        <v>99</v>
      </c>
      <c r="J3658" t="s">
        <v>29</v>
      </c>
      <c r="K3658" t="s">
        <v>30</v>
      </c>
      <c r="L3658">
        <v>20000000</v>
      </c>
      <c r="M3658">
        <v>2008</v>
      </c>
      <c r="N3658">
        <v>3.7</v>
      </c>
      <c r="O3658">
        <v>74497271</v>
      </c>
    </row>
    <row r="3659" spans="1:15" x14ac:dyDescent="0.3">
      <c r="A3659" t="s">
        <v>5042</v>
      </c>
      <c r="B3659">
        <v>59</v>
      </c>
      <c r="C3659">
        <v>95</v>
      </c>
      <c r="D3659">
        <v>35927406</v>
      </c>
      <c r="E3659" t="s">
        <v>693</v>
      </c>
      <c r="F3659" t="s">
        <v>7445</v>
      </c>
      <c r="G3659" t="s">
        <v>7446</v>
      </c>
      <c r="H3659">
        <v>36363</v>
      </c>
      <c r="I3659">
        <v>256</v>
      </c>
      <c r="J3659" t="s">
        <v>29</v>
      </c>
      <c r="K3659" t="s">
        <v>30</v>
      </c>
      <c r="L3659">
        <v>30000000</v>
      </c>
      <c r="M3659">
        <v>1997</v>
      </c>
      <c r="N3659">
        <v>3.7</v>
      </c>
      <c r="O3659">
        <v>5927406</v>
      </c>
    </row>
    <row r="3660" spans="1:15" x14ac:dyDescent="0.3">
      <c r="A3660" t="s">
        <v>4738</v>
      </c>
      <c r="B3660">
        <v>103</v>
      </c>
      <c r="C3660">
        <v>96</v>
      </c>
      <c r="D3660">
        <v>8742261</v>
      </c>
      <c r="E3660" t="s">
        <v>1536</v>
      </c>
      <c r="F3660" t="s">
        <v>7447</v>
      </c>
      <c r="G3660" t="s">
        <v>7448</v>
      </c>
      <c r="H3660">
        <v>19824</v>
      </c>
      <c r="I3660">
        <v>179</v>
      </c>
      <c r="J3660" t="s">
        <v>29</v>
      </c>
      <c r="K3660" t="s">
        <v>442</v>
      </c>
      <c r="L3660">
        <v>18000000</v>
      </c>
      <c r="M3660">
        <v>2009</v>
      </c>
      <c r="N3660">
        <v>3.7</v>
      </c>
      <c r="O3660">
        <v>-9257739</v>
      </c>
    </row>
    <row r="3661" spans="1:15" x14ac:dyDescent="0.3">
      <c r="A3661" t="s">
        <v>1897</v>
      </c>
      <c r="B3661">
        <v>183</v>
      </c>
      <c r="C3661">
        <v>125</v>
      </c>
      <c r="D3661">
        <v>107285004</v>
      </c>
      <c r="E3661" t="s">
        <v>533</v>
      </c>
      <c r="F3661" t="s">
        <v>1411</v>
      </c>
      <c r="G3661" t="s">
        <v>7449</v>
      </c>
      <c r="H3661">
        <v>189855</v>
      </c>
      <c r="I3661">
        <v>1018</v>
      </c>
      <c r="J3661" t="s">
        <v>29</v>
      </c>
      <c r="K3661" t="s">
        <v>30</v>
      </c>
      <c r="L3661">
        <v>125000000</v>
      </c>
      <c r="M3661">
        <v>1997</v>
      </c>
      <c r="N3661">
        <v>3.7</v>
      </c>
      <c r="O3661">
        <v>-17714996</v>
      </c>
    </row>
    <row r="3662" spans="1:15" x14ac:dyDescent="0.3">
      <c r="A3662" t="s">
        <v>2461</v>
      </c>
      <c r="B3662">
        <v>79</v>
      </c>
      <c r="C3662">
        <v>121</v>
      </c>
      <c r="D3662">
        <v>48068396</v>
      </c>
      <c r="E3662" t="s">
        <v>5599</v>
      </c>
      <c r="F3662" t="s">
        <v>1969</v>
      </c>
      <c r="G3662" t="s">
        <v>7450</v>
      </c>
      <c r="H3662">
        <v>60573</v>
      </c>
      <c r="I3662">
        <v>248</v>
      </c>
      <c r="J3662" t="s">
        <v>29</v>
      </c>
      <c r="K3662" t="s">
        <v>30</v>
      </c>
      <c r="L3662">
        <v>160000000</v>
      </c>
      <c r="M3662">
        <v>1997</v>
      </c>
      <c r="N3662">
        <v>3.7</v>
      </c>
      <c r="O3662">
        <v>-111931604</v>
      </c>
    </row>
    <row r="3663" spans="1:15" x14ac:dyDescent="0.3">
      <c r="A3663" t="s">
        <v>1655</v>
      </c>
      <c r="B3663">
        <v>76</v>
      </c>
      <c r="C3663">
        <v>89</v>
      </c>
      <c r="D3663">
        <v>38536376</v>
      </c>
      <c r="E3663" t="s">
        <v>5827</v>
      </c>
      <c r="F3663" t="s">
        <v>4253</v>
      </c>
      <c r="G3663" t="s">
        <v>7451</v>
      </c>
      <c r="H3663">
        <v>15866</v>
      </c>
      <c r="I3663">
        <v>83</v>
      </c>
      <c r="J3663" t="s">
        <v>29</v>
      </c>
      <c r="K3663" t="s">
        <v>30</v>
      </c>
      <c r="L3663">
        <v>27000000</v>
      </c>
      <c r="M3663">
        <v>2011</v>
      </c>
      <c r="N3663">
        <v>3.6</v>
      </c>
      <c r="O3663">
        <v>11536376</v>
      </c>
    </row>
    <row r="3664" spans="1:15" x14ac:dyDescent="0.3">
      <c r="A3664" t="s">
        <v>5187</v>
      </c>
      <c r="B3664">
        <v>97</v>
      </c>
      <c r="C3664">
        <v>91</v>
      </c>
      <c r="D3664">
        <v>10149779</v>
      </c>
      <c r="E3664" t="s">
        <v>2263</v>
      </c>
      <c r="F3664" t="s">
        <v>7452</v>
      </c>
      <c r="G3664" t="s">
        <v>7453</v>
      </c>
      <c r="H3664">
        <v>8294</v>
      </c>
      <c r="I3664">
        <v>160</v>
      </c>
      <c r="J3664" t="s">
        <v>29</v>
      </c>
      <c r="K3664" t="s">
        <v>30</v>
      </c>
      <c r="L3664">
        <v>6500000</v>
      </c>
      <c r="M3664">
        <v>1999</v>
      </c>
      <c r="N3664">
        <v>3.6</v>
      </c>
      <c r="O3664">
        <v>3649779</v>
      </c>
    </row>
    <row r="3665" spans="1:15" x14ac:dyDescent="0.3">
      <c r="A3665" t="s">
        <v>5183</v>
      </c>
      <c r="B3665">
        <v>94</v>
      </c>
      <c r="C3665">
        <v>134</v>
      </c>
      <c r="D3665">
        <v>15681020</v>
      </c>
      <c r="E3665" t="s">
        <v>7371</v>
      </c>
      <c r="F3665" t="s">
        <v>1574</v>
      </c>
      <c r="G3665" t="s">
        <v>7454</v>
      </c>
      <c r="H3665">
        <v>33570</v>
      </c>
      <c r="I3665">
        <v>259</v>
      </c>
      <c r="J3665" t="s">
        <v>29</v>
      </c>
      <c r="K3665" t="s">
        <v>200</v>
      </c>
      <c r="L3665">
        <v>17000000</v>
      </c>
      <c r="M3665">
        <v>1987</v>
      </c>
      <c r="N3665">
        <v>3.6</v>
      </c>
      <c r="O3665">
        <v>-1318980</v>
      </c>
    </row>
    <row r="3666" spans="1:15" x14ac:dyDescent="0.3">
      <c r="A3666" t="s">
        <v>5191</v>
      </c>
      <c r="B3666">
        <v>47</v>
      </c>
      <c r="C3666">
        <v>85</v>
      </c>
      <c r="D3666">
        <v>15911333</v>
      </c>
      <c r="E3666" t="s">
        <v>6380</v>
      </c>
      <c r="F3666" t="s">
        <v>6808</v>
      </c>
      <c r="G3666" t="s">
        <v>7455</v>
      </c>
      <c r="H3666">
        <v>2855</v>
      </c>
      <c r="I3666">
        <v>119</v>
      </c>
      <c r="J3666" t="s">
        <v>29</v>
      </c>
      <c r="K3666" t="s">
        <v>200</v>
      </c>
      <c r="L3666">
        <v>19000000</v>
      </c>
      <c r="M3666">
        <v>2000</v>
      </c>
      <c r="N3666">
        <v>3.6</v>
      </c>
      <c r="O3666">
        <v>-3088667</v>
      </c>
    </row>
    <row r="3667" spans="1:15" x14ac:dyDescent="0.3">
      <c r="A3667" t="s">
        <v>337</v>
      </c>
      <c r="B3667">
        <v>71</v>
      </c>
      <c r="C3667">
        <v>89</v>
      </c>
      <c r="D3667">
        <v>598645</v>
      </c>
      <c r="E3667" t="s">
        <v>289</v>
      </c>
      <c r="F3667" t="s">
        <v>1327</v>
      </c>
      <c r="G3667" t="s">
        <v>7456</v>
      </c>
      <c r="H3667">
        <v>13145</v>
      </c>
      <c r="I3667">
        <v>215</v>
      </c>
      <c r="J3667" t="s">
        <v>29</v>
      </c>
      <c r="K3667" t="s">
        <v>200</v>
      </c>
      <c r="L3667">
        <v>10000000</v>
      </c>
      <c r="M3667">
        <v>2002</v>
      </c>
      <c r="N3667">
        <v>3.6</v>
      </c>
      <c r="O3667">
        <v>-9401355</v>
      </c>
    </row>
    <row r="3668" spans="1:15" x14ac:dyDescent="0.3">
      <c r="A3668" t="s">
        <v>5185</v>
      </c>
      <c r="B3668">
        <v>4</v>
      </c>
      <c r="C3668">
        <v>100</v>
      </c>
      <c r="D3668">
        <v>163591</v>
      </c>
      <c r="E3668" t="s">
        <v>676</v>
      </c>
      <c r="F3668" t="s">
        <v>1073</v>
      </c>
      <c r="G3668" t="s">
        <v>7457</v>
      </c>
      <c r="H3668">
        <v>912</v>
      </c>
      <c r="I3668">
        <v>17</v>
      </c>
      <c r="J3668" t="s">
        <v>29</v>
      </c>
      <c r="K3668" t="s">
        <v>272</v>
      </c>
      <c r="L3668">
        <v>13400000</v>
      </c>
      <c r="M3668">
        <v>2010</v>
      </c>
      <c r="N3668">
        <v>3.6</v>
      </c>
      <c r="O3668">
        <v>-13236409</v>
      </c>
    </row>
    <row r="3669" spans="1:15" x14ac:dyDescent="0.3">
      <c r="A3669" t="s">
        <v>5185</v>
      </c>
      <c r="B3669">
        <v>93</v>
      </c>
      <c r="C3669">
        <v>107</v>
      </c>
      <c r="D3669">
        <v>10956379</v>
      </c>
      <c r="E3669" t="s">
        <v>7458</v>
      </c>
      <c r="F3669" t="s">
        <v>4768</v>
      </c>
      <c r="G3669" t="s">
        <v>7459</v>
      </c>
      <c r="H3669">
        <v>21506</v>
      </c>
      <c r="I3669">
        <v>364</v>
      </c>
      <c r="J3669" t="s">
        <v>29</v>
      </c>
      <c r="K3669" t="s">
        <v>272</v>
      </c>
      <c r="L3669">
        <v>35000000</v>
      </c>
      <c r="M3669">
        <v>2007</v>
      </c>
      <c r="N3669">
        <v>3.6</v>
      </c>
      <c r="O3669">
        <v>-24043621</v>
      </c>
    </row>
    <row r="3670" spans="1:15" x14ac:dyDescent="0.3">
      <c r="A3670" t="s">
        <v>4957</v>
      </c>
      <c r="B3670">
        <v>57</v>
      </c>
      <c r="C3670">
        <v>90</v>
      </c>
      <c r="D3670">
        <v>35231365</v>
      </c>
      <c r="E3670" t="s">
        <v>7460</v>
      </c>
      <c r="F3670" t="s">
        <v>7061</v>
      </c>
      <c r="G3670" t="s">
        <v>7461</v>
      </c>
      <c r="H3670">
        <v>15517</v>
      </c>
      <c r="I3670">
        <v>85</v>
      </c>
      <c r="J3670" t="s">
        <v>29</v>
      </c>
      <c r="K3670" t="s">
        <v>30</v>
      </c>
      <c r="L3670">
        <v>60000000</v>
      </c>
      <c r="M3670">
        <v>2000</v>
      </c>
      <c r="N3670">
        <v>3.6</v>
      </c>
      <c r="O3670">
        <v>-24768635</v>
      </c>
    </row>
    <row r="3671" spans="1:15" x14ac:dyDescent="0.3">
      <c r="A3671" t="s">
        <v>5189</v>
      </c>
      <c r="B3671">
        <v>92</v>
      </c>
      <c r="C3671">
        <v>91</v>
      </c>
      <c r="D3671">
        <v>14294842</v>
      </c>
      <c r="E3671" t="s">
        <v>2211</v>
      </c>
      <c r="F3671" t="s">
        <v>7462</v>
      </c>
      <c r="G3671" t="s">
        <v>7463</v>
      </c>
      <c r="H3671">
        <v>16761</v>
      </c>
      <c r="I3671">
        <v>277</v>
      </c>
      <c r="J3671" t="s">
        <v>29</v>
      </c>
      <c r="K3671" t="s">
        <v>30</v>
      </c>
      <c r="L3671">
        <v>70000000</v>
      </c>
      <c r="M3671">
        <v>2002</v>
      </c>
      <c r="N3671">
        <v>3.6</v>
      </c>
      <c r="O3671">
        <v>-55705158</v>
      </c>
    </row>
    <row r="3672" spans="1:15" x14ac:dyDescent="0.3">
      <c r="A3672" t="s">
        <v>5201</v>
      </c>
      <c r="B3672">
        <v>58</v>
      </c>
      <c r="C3672">
        <v>95</v>
      </c>
      <c r="D3672">
        <v>40066497</v>
      </c>
      <c r="E3672" t="s">
        <v>220</v>
      </c>
      <c r="F3672" t="s">
        <v>7464</v>
      </c>
      <c r="G3672" t="s">
        <v>7465</v>
      </c>
      <c r="H3672">
        <v>23671</v>
      </c>
      <c r="I3672">
        <v>247</v>
      </c>
      <c r="J3672" t="s">
        <v>29</v>
      </c>
      <c r="K3672" t="s">
        <v>30</v>
      </c>
      <c r="L3672">
        <v>8000000</v>
      </c>
      <c r="M3672">
        <v>2004</v>
      </c>
      <c r="N3672">
        <v>3.5</v>
      </c>
      <c r="O3672">
        <v>32066497</v>
      </c>
    </row>
    <row r="3673" spans="1:15" x14ac:dyDescent="0.3">
      <c r="A3673" t="s">
        <v>5267</v>
      </c>
      <c r="B3673">
        <v>122</v>
      </c>
      <c r="C3673">
        <v>82</v>
      </c>
      <c r="D3673">
        <v>36658108</v>
      </c>
      <c r="E3673" t="s">
        <v>676</v>
      </c>
      <c r="F3673" t="s">
        <v>4833</v>
      </c>
      <c r="G3673" t="s">
        <v>7466</v>
      </c>
      <c r="H3673">
        <v>39095</v>
      </c>
      <c r="I3673">
        <v>187</v>
      </c>
      <c r="J3673" t="s">
        <v>29</v>
      </c>
      <c r="K3673" t="s">
        <v>30</v>
      </c>
      <c r="L3673">
        <v>20000000</v>
      </c>
      <c r="M3673">
        <v>2010</v>
      </c>
      <c r="N3673">
        <v>3.5</v>
      </c>
      <c r="O3673">
        <v>16658108</v>
      </c>
    </row>
    <row r="3674" spans="1:15" x14ac:dyDescent="0.3">
      <c r="A3674" t="s">
        <v>4028</v>
      </c>
      <c r="B3674">
        <v>153</v>
      </c>
      <c r="C3674">
        <v>88</v>
      </c>
      <c r="D3674">
        <v>32014289</v>
      </c>
      <c r="E3674" t="s">
        <v>676</v>
      </c>
      <c r="F3674" t="s">
        <v>7467</v>
      </c>
      <c r="G3674" t="s">
        <v>7468</v>
      </c>
      <c r="H3674">
        <v>50337</v>
      </c>
      <c r="I3674">
        <v>177</v>
      </c>
      <c r="J3674" t="s">
        <v>29</v>
      </c>
      <c r="K3674" t="s">
        <v>30</v>
      </c>
      <c r="L3674">
        <v>20000000</v>
      </c>
      <c r="M3674">
        <v>2013</v>
      </c>
      <c r="N3674">
        <v>3.5</v>
      </c>
      <c r="O3674">
        <v>12014289</v>
      </c>
    </row>
    <row r="3675" spans="1:15" x14ac:dyDescent="0.3">
      <c r="A3675" t="s">
        <v>5197</v>
      </c>
      <c r="B3675">
        <v>39</v>
      </c>
      <c r="C3675">
        <v>100</v>
      </c>
      <c r="D3675">
        <v>12610552</v>
      </c>
      <c r="E3675" t="s">
        <v>693</v>
      </c>
      <c r="F3675" t="s">
        <v>7469</v>
      </c>
      <c r="G3675" t="s">
        <v>7470</v>
      </c>
      <c r="H3675">
        <v>4682</v>
      </c>
      <c r="I3675">
        <v>206</v>
      </c>
      <c r="J3675" t="s">
        <v>29</v>
      </c>
      <c r="K3675" t="s">
        <v>30</v>
      </c>
      <c r="L3675">
        <v>7500000</v>
      </c>
      <c r="M3675">
        <v>1999</v>
      </c>
      <c r="N3675">
        <v>3.5</v>
      </c>
      <c r="O3675">
        <v>5110552</v>
      </c>
    </row>
    <row r="3676" spans="1:15" x14ac:dyDescent="0.3">
      <c r="A3676" t="s">
        <v>5204</v>
      </c>
      <c r="B3676">
        <v>83</v>
      </c>
      <c r="C3676">
        <v>88</v>
      </c>
      <c r="D3676">
        <v>25615792</v>
      </c>
      <c r="E3676" t="s">
        <v>7471</v>
      </c>
      <c r="F3676" t="s">
        <v>826</v>
      </c>
      <c r="G3676" t="s">
        <v>7472</v>
      </c>
      <c r="H3676">
        <v>10161</v>
      </c>
      <c r="I3676">
        <v>50</v>
      </c>
      <c r="J3676" t="s">
        <v>29</v>
      </c>
      <c r="K3676" t="s">
        <v>30</v>
      </c>
      <c r="L3676">
        <v>25000000</v>
      </c>
      <c r="M3676">
        <v>2009</v>
      </c>
      <c r="N3676">
        <v>3.5</v>
      </c>
      <c r="O3676">
        <v>615792</v>
      </c>
    </row>
    <row r="3677" spans="1:15" x14ac:dyDescent="0.3">
      <c r="A3677" t="s">
        <v>5206</v>
      </c>
      <c r="B3677">
        <v>29</v>
      </c>
      <c r="C3677">
        <v>86</v>
      </c>
      <c r="D3677">
        <v>15447</v>
      </c>
      <c r="E3677" t="s">
        <v>676</v>
      </c>
      <c r="F3677" t="s">
        <v>365</v>
      </c>
      <c r="G3677" t="s">
        <v>7473</v>
      </c>
      <c r="H3677">
        <v>2971</v>
      </c>
      <c r="I3677">
        <v>85</v>
      </c>
      <c r="J3677" t="s">
        <v>29</v>
      </c>
      <c r="K3677" t="s">
        <v>30</v>
      </c>
      <c r="L3677">
        <v>10000000</v>
      </c>
      <c r="M3677">
        <v>1997</v>
      </c>
      <c r="N3677">
        <v>3.5</v>
      </c>
      <c r="O3677">
        <v>-9984553</v>
      </c>
    </row>
    <row r="3678" spans="1:15" x14ac:dyDescent="0.3">
      <c r="A3678" t="s">
        <v>1655</v>
      </c>
      <c r="B3678">
        <v>66</v>
      </c>
      <c r="C3678">
        <v>93</v>
      </c>
      <c r="D3678">
        <v>39177541</v>
      </c>
      <c r="E3678" t="s">
        <v>4712</v>
      </c>
      <c r="F3678" t="s">
        <v>6751</v>
      </c>
      <c r="G3678" t="s">
        <v>7474</v>
      </c>
      <c r="H3678">
        <v>20310</v>
      </c>
      <c r="I3678">
        <v>177</v>
      </c>
      <c r="J3678" t="s">
        <v>29</v>
      </c>
      <c r="K3678" t="s">
        <v>30</v>
      </c>
      <c r="L3678">
        <v>50000000</v>
      </c>
      <c r="M3678">
        <v>2005</v>
      </c>
      <c r="N3678">
        <v>3.5</v>
      </c>
      <c r="O3678">
        <v>-10822459</v>
      </c>
    </row>
    <row r="3679" spans="1:15" x14ac:dyDescent="0.3">
      <c r="A3679" t="s">
        <v>5199</v>
      </c>
      <c r="B3679">
        <v>40</v>
      </c>
      <c r="C3679">
        <v>99</v>
      </c>
      <c r="D3679">
        <v>5333658</v>
      </c>
      <c r="E3679" t="s">
        <v>105</v>
      </c>
      <c r="F3679" t="s">
        <v>7475</v>
      </c>
      <c r="G3679" t="s">
        <v>7476</v>
      </c>
      <c r="H3679">
        <v>2541</v>
      </c>
      <c r="I3679">
        <v>54</v>
      </c>
      <c r="J3679" t="s">
        <v>29</v>
      </c>
      <c r="K3679" t="s">
        <v>30</v>
      </c>
      <c r="L3679">
        <v>20000000</v>
      </c>
      <c r="M3679">
        <v>1982</v>
      </c>
      <c r="N3679">
        <v>3.5</v>
      </c>
      <c r="O3679">
        <v>-14666342</v>
      </c>
    </row>
    <row r="3680" spans="1:15" x14ac:dyDescent="0.3">
      <c r="A3680" t="s">
        <v>5209</v>
      </c>
      <c r="B3680">
        <v>29</v>
      </c>
      <c r="C3680">
        <v>120</v>
      </c>
      <c r="D3680">
        <v>20773070</v>
      </c>
      <c r="E3680" t="s">
        <v>92</v>
      </c>
      <c r="F3680" t="s">
        <v>7477</v>
      </c>
      <c r="G3680" t="s">
        <v>7478</v>
      </c>
      <c r="H3680">
        <v>4501</v>
      </c>
      <c r="I3680">
        <v>102</v>
      </c>
      <c r="J3680" t="s">
        <v>29</v>
      </c>
      <c r="K3680" t="s">
        <v>30</v>
      </c>
      <c r="L3680">
        <v>5000000</v>
      </c>
      <c r="M3680">
        <v>2016</v>
      </c>
      <c r="N3680">
        <v>3.4</v>
      </c>
      <c r="O3680">
        <v>15773070</v>
      </c>
    </row>
    <row r="3681" spans="1:15" x14ac:dyDescent="0.3">
      <c r="A3681" t="s">
        <v>5211</v>
      </c>
      <c r="B3681">
        <v>85</v>
      </c>
      <c r="C3681">
        <v>85</v>
      </c>
      <c r="D3681">
        <v>26096584</v>
      </c>
      <c r="E3681" t="s">
        <v>676</v>
      </c>
      <c r="F3681" t="s">
        <v>7479</v>
      </c>
      <c r="G3681" t="s">
        <v>7480</v>
      </c>
      <c r="H3681">
        <v>30651</v>
      </c>
      <c r="I3681">
        <v>267</v>
      </c>
      <c r="J3681" t="s">
        <v>29</v>
      </c>
      <c r="K3681" t="s">
        <v>30</v>
      </c>
      <c r="L3681">
        <v>19000000</v>
      </c>
      <c r="M3681">
        <v>2003</v>
      </c>
      <c r="N3681">
        <v>3.4</v>
      </c>
      <c r="O3681">
        <v>7096584</v>
      </c>
    </row>
    <row r="3682" spans="1:15" x14ac:dyDescent="0.3">
      <c r="A3682" t="s">
        <v>3147</v>
      </c>
      <c r="B3682">
        <v>156</v>
      </c>
      <c r="C3682">
        <v>91</v>
      </c>
      <c r="D3682">
        <v>74158157</v>
      </c>
      <c r="E3682" t="s">
        <v>676</v>
      </c>
      <c r="F3682" t="s">
        <v>34</v>
      </c>
      <c r="G3682" t="s">
        <v>7481</v>
      </c>
      <c r="H3682">
        <v>60370</v>
      </c>
      <c r="I3682">
        <v>264</v>
      </c>
      <c r="J3682" t="s">
        <v>29</v>
      </c>
      <c r="K3682" t="s">
        <v>30</v>
      </c>
      <c r="L3682">
        <v>79000000</v>
      </c>
      <c r="M3682">
        <v>2011</v>
      </c>
      <c r="N3682">
        <v>3.4</v>
      </c>
      <c r="O3682">
        <v>-4841843</v>
      </c>
    </row>
    <row r="3683" spans="1:15" x14ac:dyDescent="0.3">
      <c r="A3683" t="s">
        <v>4133</v>
      </c>
      <c r="B3683">
        <v>111</v>
      </c>
      <c r="C3683">
        <v>93</v>
      </c>
      <c r="D3683">
        <v>37188667</v>
      </c>
      <c r="E3683" t="s">
        <v>73</v>
      </c>
      <c r="F3683" t="s">
        <v>7482</v>
      </c>
      <c r="G3683" t="s">
        <v>7483</v>
      </c>
      <c r="H3683">
        <v>34219</v>
      </c>
      <c r="I3683">
        <v>578</v>
      </c>
      <c r="J3683" t="s">
        <v>29</v>
      </c>
      <c r="K3683" t="s">
        <v>30</v>
      </c>
      <c r="L3683">
        <v>12000000</v>
      </c>
      <c r="M3683">
        <v>2002</v>
      </c>
      <c r="N3683">
        <v>3.3</v>
      </c>
      <c r="O3683">
        <v>25188667</v>
      </c>
    </row>
    <row r="3684" spans="1:15" x14ac:dyDescent="0.3">
      <c r="A3684" t="s">
        <v>5230</v>
      </c>
      <c r="B3684">
        <v>56</v>
      </c>
      <c r="C3684">
        <v>80</v>
      </c>
      <c r="D3684">
        <v>40363530</v>
      </c>
      <c r="E3684" t="s">
        <v>1669</v>
      </c>
      <c r="F3684" t="s">
        <v>7484</v>
      </c>
      <c r="G3684" t="s">
        <v>7485</v>
      </c>
      <c r="H3684">
        <v>18254</v>
      </c>
      <c r="I3684">
        <v>307</v>
      </c>
      <c r="J3684" t="s">
        <v>29</v>
      </c>
      <c r="K3684" t="s">
        <v>30</v>
      </c>
      <c r="L3684">
        <v>16000000</v>
      </c>
      <c r="M3684">
        <v>2002</v>
      </c>
      <c r="N3684">
        <v>3.3</v>
      </c>
      <c r="O3684">
        <v>24363530</v>
      </c>
    </row>
    <row r="3685" spans="1:15" x14ac:dyDescent="0.3">
      <c r="A3685" t="s">
        <v>5223</v>
      </c>
      <c r="B3685">
        <v>33</v>
      </c>
      <c r="C3685">
        <v>93</v>
      </c>
      <c r="D3685">
        <v>29247405</v>
      </c>
      <c r="E3685" t="s">
        <v>7486</v>
      </c>
      <c r="F3685" t="s">
        <v>5674</v>
      </c>
      <c r="G3685" t="s">
        <v>7487</v>
      </c>
      <c r="H3685">
        <v>28377</v>
      </c>
      <c r="I3685">
        <v>261</v>
      </c>
      <c r="J3685" t="s">
        <v>29</v>
      </c>
      <c r="K3685" t="s">
        <v>200</v>
      </c>
      <c r="L3685">
        <v>25000000</v>
      </c>
      <c r="M3685">
        <v>1997</v>
      </c>
      <c r="N3685">
        <v>3.3</v>
      </c>
      <c r="O3685">
        <v>4247405</v>
      </c>
    </row>
    <row r="3686" spans="1:15" x14ac:dyDescent="0.3">
      <c r="A3686" t="s">
        <v>5214</v>
      </c>
      <c r="B3686">
        <v>7</v>
      </c>
      <c r="C3686">
        <v>120</v>
      </c>
      <c r="D3686">
        <v>1098224</v>
      </c>
      <c r="E3686" t="s">
        <v>2719</v>
      </c>
      <c r="F3686" t="s">
        <v>7488</v>
      </c>
      <c r="G3686" t="s">
        <v>7489</v>
      </c>
      <c r="H3686">
        <v>397</v>
      </c>
      <c r="I3686">
        <v>30</v>
      </c>
      <c r="J3686" t="s">
        <v>29</v>
      </c>
      <c r="K3686" t="s">
        <v>30</v>
      </c>
      <c r="L3686">
        <v>2000000</v>
      </c>
      <c r="M3686">
        <v>2003</v>
      </c>
      <c r="N3686">
        <v>3.3</v>
      </c>
      <c r="O3686">
        <v>-901776</v>
      </c>
    </row>
    <row r="3687" spans="1:15" x14ac:dyDescent="0.3">
      <c r="A3687" t="s">
        <v>5217</v>
      </c>
      <c r="B3687">
        <v>13</v>
      </c>
      <c r="C3687">
        <v>103</v>
      </c>
      <c r="D3687">
        <v>16066</v>
      </c>
      <c r="E3687" t="s">
        <v>2806</v>
      </c>
      <c r="F3687" t="s">
        <v>6537</v>
      </c>
      <c r="G3687" t="s">
        <v>7490</v>
      </c>
      <c r="H3687">
        <v>1207</v>
      </c>
      <c r="I3687">
        <v>44</v>
      </c>
      <c r="J3687" t="s">
        <v>29</v>
      </c>
      <c r="K3687" t="s">
        <v>227</v>
      </c>
      <c r="L3687">
        <v>5000000</v>
      </c>
      <c r="M3687">
        <v>2004</v>
      </c>
      <c r="N3687">
        <v>3.3</v>
      </c>
      <c r="O3687">
        <v>-4983934</v>
      </c>
    </row>
    <row r="3688" spans="1:15" x14ac:dyDescent="0.3">
      <c r="A3688" t="s">
        <v>5228</v>
      </c>
      <c r="B3688">
        <v>17</v>
      </c>
      <c r="C3688">
        <v>83</v>
      </c>
      <c r="D3688">
        <v>126247</v>
      </c>
      <c r="E3688" t="s">
        <v>338</v>
      </c>
      <c r="F3688" t="s">
        <v>81</v>
      </c>
      <c r="G3688" t="s">
        <v>7491</v>
      </c>
      <c r="H3688">
        <v>24958</v>
      </c>
      <c r="I3688">
        <v>103</v>
      </c>
      <c r="J3688" t="s">
        <v>29</v>
      </c>
      <c r="K3688" t="s">
        <v>30</v>
      </c>
      <c r="L3688">
        <v>6200000</v>
      </c>
      <c r="M3688">
        <v>1994</v>
      </c>
      <c r="N3688">
        <v>3.3</v>
      </c>
      <c r="O3688">
        <v>-6073753</v>
      </c>
    </row>
    <row r="3689" spans="1:15" x14ac:dyDescent="0.3">
      <c r="A3689" t="s">
        <v>5219</v>
      </c>
      <c r="B3689">
        <v>49</v>
      </c>
      <c r="C3689">
        <v>97</v>
      </c>
      <c r="D3689">
        <v>2331318</v>
      </c>
      <c r="E3689" t="s">
        <v>676</v>
      </c>
      <c r="F3689" t="s">
        <v>5421</v>
      </c>
      <c r="G3689" t="s">
        <v>7492</v>
      </c>
      <c r="H3689">
        <v>9541</v>
      </c>
      <c r="I3689">
        <v>64</v>
      </c>
      <c r="J3689" t="s">
        <v>29</v>
      </c>
      <c r="K3689" t="s">
        <v>30</v>
      </c>
      <c r="L3689">
        <v>10000000</v>
      </c>
      <c r="M3689">
        <v>2011</v>
      </c>
      <c r="N3689">
        <v>3.3</v>
      </c>
      <c r="O3689">
        <v>-7668682</v>
      </c>
    </row>
    <row r="3690" spans="1:15" x14ac:dyDescent="0.3">
      <c r="A3690" t="s">
        <v>5059</v>
      </c>
      <c r="B3690">
        <v>104</v>
      </c>
      <c r="C3690">
        <v>101</v>
      </c>
      <c r="D3690">
        <v>13208023</v>
      </c>
      <c r="E3690" t="s">
        <v>4463</v>
      </c>
      <c r="F3690" t="s">
        <v>516</v>
      </c>
      <c r="G3690" t="s">
        <v>7493</v>
      </c>
      <c r="H3690">
        <v>17309</v>
      </c>
      <c r="I3690">
        <v>388</v>
      </c>
      <c r="J3690" t="s">
        <v>29</v>
      </c>
      <c r="K3690" t="s">
        <v>200</v>
      </c>
      <c r="L3690">
        <v>42000000</v>
      </c>
      <c r="M3690">
        <v>2002</v>
      </c>
      <c r="N3690">
        <v>3.3</v>
      </c>
      <c r="O3690">
        <v>-28791977</v>
      </c>
    </row>
    <row r="3691" spans="1:15" x14ac:dyDescent="0.3">
      <c r="A3691" t="s">
        <v>5226</v>
      </c>
      <c r="B3691">
        <v>212</v>
      </c>
      <c r="C3691">
        <v>87</v>
      </c>
      <c r="D3691">
        <v>40198710</v>
      </c>
      <c r="E3691" t="s">
        <v>7494</v>
      </c>
      <c r="F3691" t="s">
        <v>4948</v>
      </c>
      <c r="G3691" t="s">
        <v>7495</v>
      </c>
      <c r="H3691">
        <v>87451</v>
      </c>
      <c r="I3691">
        <v>660</v>
      </c>
      <c r="J3691" t="s">
        <v>29</v>
      </c>
      <c r="K3691" t="s">
        <v>30</v>
      </c>
      <c r="L3691">
        <v>100000000</v>
      </c>
      <c r="M3691">
        <v>2004</v>
      </c>
      <c r="N3691">
        <v>3.3</v>
      </c>
      <c r="O3691">
        <v>-59801290</v>
      </c>
    </row>
    <row r="3692" spans="1:15" x14ac:dyDescent="0.3">
      <c r="A3692" t="s">
        <v>5232</v>
      </c>
      <c r="B3692">
        <v>29</v>
      </c>
      <c r="C3692">
        <v>95</v>
      </c>
      <c r="D3692">
        <v>7888703</v>
      </c>
      <c r="E3692" t="s">
        <v>1699</v>
      </c>
      <c r="F3692" t="s">
        <v>7496</v>
      </c>
      <c r="G3692" t="s">
        <v>7497</v>
      </c>
      <c r="H3692">
        <v>8465</v>
      </c>
      <c r="I3692">
        <v>65</v>
      </c>
      <c r="J3692" t="s">
        <v>29</v>
      </c>
      <c r="K3692" t="s">
        <v>30</v>
      </c>
      <c r="L3692">
        <v>3000000</v>
      </c>
      <c r="M3692">
        <v>1987</v>
      </c>
      <c r="N3692">
        <v>3.2</v>
      </c>
      <c r="O3692">
        <v>4888703</v>
      </c>
    </row>
    <row r="3693" spans="1:15" x14ac:dyDescent="0.3">
      <c r="A3693" t="s">
        <v>5239</v>
      </c>
      <c r="B3693">
        <v>37</v>
      </c>
      <c r="C3693">
        <v>89</v>
      </c>
      <c r="D3693">
        <v>15655665</v>
      </c>
      <c r="E3693" t="s">
        <v>289</v>
      </c>
      <c r="F3693" t="s">
        <v>5627</v>
      </c>
      <c r="G3693" t="s">
        <v>7498</v>
      </c>
      <c r="H3693">
        <v>9104</v>
      </c>
      <c r="I3693">
        <v>112</v>
      </c>
      <c r="J3693" t="s">
        <v>29</v>
      </c>
      <c r="K3693" t="s">
        <v>30</v>
      </c>
      <c r="L3693">
        <v>4000000</v>
      </c>
      <c r="M3693">
        <v>2006</v>
      </c>
      <c r="N3693">
        <v>3.1</v>
      </c>
      <c r="O3693">
        <v>11655665</v>
      </c>
    </row>
    <row r="3694" spans="1:15" x14ac:dyDescent="0.3">
      <c r="A3694" t="s">
        <v>5235</v>
      </c>
      <c r="B3694">
        <v>169</v>
      </c>
      <c r="C3694">
        <v>110</v>
      </c>
      <c r="D3694">
        <v>13998282</v>
      </c>
      <c r="E3694" t="s">
        <v>7499</v>
      </c>
      <c r="F3694" t="s">
        <v>1302</v>
      </c>
      <c r="G3694" t="s">
        <v>7500</v>
      </c>
      <c r="H3694">
        <v>24854</v>
      </c>
      <c r="I3694">
        <v>374</v>
      </c>
      <c r="J3694" t="s">
        <v>29</v>
      </c>
      <c r="K3694" t="s">
        <v>30</v>
      </c>
      <c r="L3694">
        <v>16000000</v>
      </c>
      <c r="M3694">
        <v>2014</v>
      </c>
      <c r="N3694">
        <v>3.1</v>
      </c>
      <c r="O3694">
        <v>-2001718</v>
      </c>
    </row>
    <row r="3695" spans="1:15" x14ac:dyDescent="0.3">
      <c r="A3695" t="s">
        <v>5237</v>
      </c>
      <c r="B3695">
        <v>35</v>
      </c>
      <c r="C3695">
        <v>97</v>
      </c>
      <c r="D3695">
        <v>4131640</v>
      </c>
      <c r="E3695" t="s">
        <v>338</v>
      </c>
      <c r="F3695" t="s">
        <v>5482</v>
      </c>
      <c r="G3695" t="s">
        <v>7501</v>
      </c>
      <c r="H3695">
        <v>5463</v>
      </c>
      <c r="I3695">
        <v>20</v>
      </c>
      <c r="J3695" t="s">
        <v>29</v>
      </c>
      <c r="K3695" t="s">
        <v>30</v>
      </c>
      <c r="L3695">
        <v>7500000</v>
      </c>
      <c r="M3695">
        <v>2008</v>
      </c>
      <c r="N3695">
        <v>3.1</v>
      </c>
      <c r="O3695">
        <v>-3368360</v>
      </c>
    </row>
    <row r="3696" spans="1:15" x14ac:dyDescent="0.3">
      <c r="A3696" t="s">
        <v>5242</v>
      </c>
      <c r="B3696">
        <v>37</v>
      </c>
      <c r="C3696">
        <v>99</v>
      </c>
      <c r="D3696">
        <v>7059537</v>
      </c>
      <c r="E3696" t="s">
        <v>676</v>
      </c>
      <c r="F3696" t="s">
        <v>2190</v>
      </c>
      <c r="G3696" t="s">
        <v>7502</v>
      </c>
      <c r="H3696">
        <v>8279</v>
      </c>
      <c r="I3696">
        <v>101</v>
      </c>
      <c r="J3696" t="s">
        <v>29</v>
      </c>
      <c r="K3696" t="s">
        <v>30</v>
      </c>
      <c r="L3696">
        <v>3000000</v>
      </c>
      <c r="M3696">
        <v>2006</v>
      </c>
      <c r="N3696">
        <v>3</v>
      </c>
      <c r="O3696">
        <v>4059537</v>
      </c>
    </row>
    <row r="3697" spans="1:15" x14ac:dyDescent="0.3">
      <c r="A3697" t="s">
        <v>5245</v>
      </c>
      <c r="B3697">
        <v>21</v>
      </c>
      <c r="C3697">
        <v>97</v>
      </c>
      <c r="D3697">
        <v>2315683</v>
      </c>
      <c r="E3697" t="s">
        <v>7503</v>
      </c>
      <c r="F3697" t="s">
        <v>2378</v>
      </c>
      <c r="G3697" t="s">
        <v>7504</v>
      </c>
      <c r="H3697">
        <v>4081</v>
      </c>
      <c r="I3697">
        <v>28</v>
      </c>
      <c r="J3697" t="s">
        <v>29</v>
      </c>
      <c r="K3697" t="s">
        <v>200</v>
      </c>
      <c r="L3697">
        <v>17000000</v>
      </c>
      <c r="M3697">
        <v>1986</v>
      </c>
      <c r="N3697">
        <v>3</v>
      </c>
      <c r="O3697">
        <v>-14684317</v>
      </c>
    </row>
    <row r="3698" spans="1:15" x14ac:dyDescent="0.3">
      <c r="A3698" t="s">
        <v>397</v>
      </c>
      <c r="B3698">
        <v>151</v>
      </c>
      <c r="C3698">
        <v>98</v>
      </c>
      <c r="D3698">
        <v>18990542</v>
      </c>
      <c r="E3698" t="s">
        <v>4981</v>
      </c>
      <c r="F3698" t="s">
        <v>5289</v>
      </c>
      <c r="G3698" t="s">
        <v>7505</v>
      </c>
      <c r="H3698">
        <v>22264</v>
      </c>
      <c r="I3698">
        <v>289</v>
      </c>
      <c r="J3698" t="s">
        <v>29</v>
      </c>
      <c r="K3698" t="s">
        <v>30</v>
      </c>
      <c r="L3698">
        <v>70000000</v>
      </c>
      <c r="M3698">
        <v>2002</v>
      </c>
      <c r="N3698">
        <v>3</v>
      </c>
      <c r="O3698">
        <v>-51009458</v>
      </c>
    </row>
    <row r="3699" spans="1:15" x14ac:dyDescent="0.3">
      <c r="A3699" t="s">
        <v>5250</v>
      </c>
      <c r="B3699">
        <v>52</v>
      </c>
      <c r="C3699">
        <v>89</v>
      </c>
      <c r="D3699">
        <v>13235267</v>
      </c>
      <c r="E3699" t="s">
        <v>1669</v>
      </c>
      <c r="F3699" t="s">
        <v>6033</v>
      </c>
      <c r="G3699" t="s">
        <v>7506</v>
      </c>
      <c r="H3699">
        <v>12339</v>
      </c>
      <c r="I3699">
        <v>32</v>
      </c>
      <c r="J3699" t="s">
        <v>29</v>
      </c>
      <c r="K3699" t="s">
        <v>30</v>
      </c>
      <c r="L3699">
        <v>6000000</v>
      </c>
      <c r="M3699">
        <v>2007</v>
      </c>
      <c r="N3699">
        <v>2.9</v>
      </c>
      <c r="O3699">
        <v>7235267</v>
      </c>
    </row>
    <row r="3700" spans="1:15" x14ac:dyDescent="0.3">
      <c r="A3700" t="s">
        <v>5247</v>
      </c>
      <c r="B3700">
        <v>143</v>
      </c>
      <c r="C3700">
        <v>92</v>
      </c>
      <c r="D3700">
        <v>1550000</v>
      </c>
      <c r="E3700" t="s">
        <v>7507</v>
      </c>
      <c r="F3700" t="s">
        <v>5513</v>
      </c>
      <c r="G3700" t="s">
        <v>7508</v>
      </c>
      <c r="H3700">
        <v>30628</v>
      </c>
      <c r="I3700">
        <v>471</v>
      </c>
      <c r="J3700" t="s">
        <v>29</v>
      </c>
      <c r="K3700" t="s">
        <v>30</v>
      </c>
      <c r="L3700">
        <v>25000000</v>
      </c>
      <c r="M3700">
        <v>2005</v>
      </c>
      <c r="N3700">
        <v>2.9</v>
      </c>
      <c r="O3700">
        <v>-23450000</v>
      </c>
    </row>
    <row r="3701" spans="1:15" x14ac:dyDescent="0.3">
      <c r="A3701" t="s">
        <v>5255</v>
      </c>
      <c r="B3701">
        <v>80</v>
      </c>
      <c r="C3701">
        <v>92</v>
      </c>
      <c r="D3701">
        <v>20763013</v>
      </c>
      <c r="E3701" t="s">
        <v>2525</v>
      </c>
      <c r="F3701" t="s">
        <v>2198</v>
      </c>
      <c r="G3701" t="s">
        <v>7509</v>
      </c>
      <c r="H3701">
        <v>30840</v>
      </c>
      <c r="I3701">
        <v>383</v>
      </c>
      <c r="J3701" t="s">
        <v>29</v>
      </c>
      <c r="K3701" t="s">
        <v>30</v>
      </c>
      <c r="L3701">
        <v>23000000</v>
      </c>
      <c r="M3701">
        <v>1987</v>
      </c>
      <c r="N3701">
        <v>2.8</v>
      </c>
      <c r="O3701">
        <v>-2236987</v>
      </c>
    </row>
    <row r="3702" spans="1:15" x14ac:dyDescent="0.3">
      <c r="A3702" t="s">
        <v>5260</v>
      </c>
      <c r="B3702">
        <v>24</v>
      </c>
      <c r="C3702">
        <v>76</v>
      </c>
      <c r="D3702">
        <v>11144518</v>
      </c>
      <c r="E3702" t="s">
        <v>3756</v>
      </c>
      <c r="F3702" t="s">
        <v>7510</v>
      </c>
      <c r="G3702" t="s">
        <v>7511</v>
      </c>
      <c r="H3702">
        <v>2724</v>
      </c>
      <c r="I3702">
        <v>53</v>
      </c>
      <c r="J3702" t="s">
        <v>29</v>
      </c>
      <c r="K3702" t="s">
        <v>442</v>
      </c>
      <c r="L3702">
        <v>15000000</v>
      </c>
      <c r="M3702">
        <v>1998</v>
      </c>
      <c r="N3702">
        <v>2.8</v>
      </c>
      <c r="O3702">
        <v>-3855482</v>
      </c>
    </row>
    <row r="3703" spans="1:15" x14ac:dyDescent="0.3">
      <c r="A3703" t="s">
        <v>5258</v>
      </c>
      <c r="B3703">
        <v>31</v>
      </c>
      <c r="C3703">
        <v>77</v>
      </c>
      <c r="D3703">
        <v>7382993</v>
      </c>
      <c r="E3703" t="s">
        <v>296</v>
      </c>
      <c r="F3703" t="s">
        <v>5618</v>
      </c>
      <c r="G3703" t="s">
        <v>7512</v>
      </c>
      <c r="H3703">
        <v>3851</v>
      </c>
      <c r="I3703">
        <v>114</v>
      </c>
      <c r="J3703" t="s">
        <v>29</v>
      </c>
      <c r="K3703" t="s">
        <v>30</v>
      </c>
      <c r="L3703">
        <v>20000000</v>
      </c>
      <c r="M3703">
        <v>2006</v>
      </c>
      <c r="N3703">
        <v>2.8</v>
      </c>
      <c r="O3703">
        <v>-12617007</v>
      </c>
    </row>
    <row r="3704" spans="1:15" x14ac:dyDescent="0.3">
      <c r="A3704" t="s">
        <v>5253</v>
      </c>
      <c r="B3704">
        <v>36</v>
      </c>
      <c r="C3704">
        <v>97</v>
      </c>
      <c r="D3704">
        <v>1686429</v>
      </c>
      <c r="E3704" t="s">
        <v>7513</v>
      </c>
      <c r="F3704" t="s">
        <v>5625</v>
      </c>
      <c r="G3704" t="s">
        <v>7514</v>
      </c>
      <c r="H3704">
        <v>8687</v>
      </c>
      <c r="I3704">
        <v>62</v>
      </c>
      <c r="J3704" t="s">
        <v>29</v>
      </c>
      <c r="K3704" t="s">
        <v>30</v>
      </c>
      <c r="L3704">
        <v>16000000</v>
      </c>
      <c r="M3704">
        <v>1997</v>
      </c>
      <c r="N3704">
        <v>2.8</v>
      </c>
      <c r="O3704">
        <v>-14313571</v>
      </c>
    </row>
    <row r="3705" spans="1:15" x14ac:dyDescent="0.3">
      <c r="A3705" t="s">
        <v>4991</v>
      </c>
      <c r="B3705">
        <v>28</v>
      </c>
      <c r="C3705">
        <v>80</v>
      </c>
      <c r="D3705">
        <v>1646664</v>
      </c>
      <c r="E3705" t="s">
        <v>2765</v>
      </c>
      <c r="F3705" t="s">
        <v>7515</v>
      </c>
      <c r="G3705" t="s">
        <v>7516</v>
      </c>
      <c r="H3705">
        <v>4518</v>
      </c>
      <c r="I3705">
        <v>66</v>
      </c>
      <c r="J3705" t="s">
        <v>29</v>
      </c>
      <c r="K3705" t="s">
        <v>30</v>
      </c>
      <c r="L3705">
        <v>20000000</v>
      </c>
      <c r="M3705">
        <v>2003</v>
      </c>
      <c r="N3705">
        <v>2.8</v>
      </c>
      <c r="O3705">
        <v>-18353336</v>
      </c>
    </row>
    <row r="3706" spans="1:15" x14ac:dyDescent="0.3">
      <c r="A3706" t="s">
        <v>5265</v>
      </c>
      <c r="B3706">
        <v>99</v>
      </c>
      <c r="C3706">
        <v>85</v>
      </c>
      <c r="D3706">
        <v>48546578</v>
      </c>
      <c r="E3706" t="s">
        <v>289</v>
      </c>
      <c r="F3706" t="s">
        <v>3072</v>
      </c>
      <c r="G3706" t="s">
        <v>7517</v>
      </c>
      <c r="H3706">
        <v>50415</v>
      </c>
      <c r="I3706">
        <v>613</v>
      </c>
      <c r="J3706" t="s">
        <v>29</v>
      </c>
      <c r="K3706" t="s">
        <v>30</v>
      </c>
      <c r="L3706">
        <v>20000000</v>
      </c>
      <c r="M3706">
        <v>2006</v>
      </c>
      <c r="N3706">
        <v>2.7</v>
      </c>
      <c r="O3706">
        <v>28546578</v>
      </c>
    </row>
    <row r="3707" spans="1:15" x14ac:dyDescent="0.3">
      <c r="A3707" t="s">
        <v>5267</v>
      </c>
      <c r="B3707">
        <v>111</v>
      </c>
      <c r="C3707">
        <v>86</v>
      </c>
      <c r="D3707">
        <v>38232624</v>
      </c>
      <c r="E3707" t="s">
        <v>676</v>
      </c>
      <c r="F3707" t="s">
        <v>7266</v>
      </c>
      <c r="G3707" t="s">
        <v>7518</v>
      </c>
      <c r="H3707">
        <v>88518</v>
      </c>
      <c r="I3707">
        <v>409</v>
      </c>
      <c r="J3707" t="s">
        <v>29</v>
      </c>
      <c r="K3707" t="s">
        <v>30</v>
      </c>
      <c r="L3707">
        <v>30000000</v>
      </c>
      <c r="M3707">
        <v>2008</v>
      </c>
      <c r="N3707">
        <v>2.7</v>
      </c>
      <c r="O3707">
        <v>8232624</v>
      </c>
    </row>
    <row r="3708" spans="1:15" x14ac:dyDescent="0.3">
      <c r="A3708" t="s">
        <v>5263</v>
      </c>
      <c r="B3708">
        <v>52</v>
      </c>
      <c r="C3708">
        <v>96</v>
      </c>
      <c r="D3708">
        <v>3713002</v>
      </c>
      <c r="E3708" t="s">
        <v>1310</v>
      </c>
      <c r="F3708" t="s">
        <v>6142</v>
      </c>
      <c r="G3708" t="s">
        <v>7519</v>
      </c>
      <c r="H3708">
        <v>3611</v>
      </c>
      <c r="I3708">
        <v>62</v>
      </c>
      <c r="J3708" t="s">
        <v>29</v>
      </c>
      <c r="K3708" t="s">
        <v>30</v>
      </c>
      <c r="L3708">
        <v>8000000</v>
      </c>
      <c r="M3708">
        <v>2003</v>
      </c>
      <c r="N3708">
        <v>2.7</v>
      </c>
      <c r="O3708">
        <v>-4286998</v>
      </c>
    </row>
    <row r="3709" spans="1:15" x14ac:dyDescent="0.3">
      <c r="A3709" t="s">
        <v>4062</v>
      </c>
      <c r="B3709">
        <v>130</v>
      </c>
      <c r="C3709">
        <v>100</v>
      </c>
      <c r="D3709">
        <v>9353573</v>
      </c>
      <c r="E3709" t="s">
        <v>693</v>
      </c>
      <c r="F3709" t="s">
        <v>7520</v>
      </c>
      <c r="G3709" t="s">
        <v>7521</v>
      </c>
      <c r="H3709">
        <v>56451</v>
      </c>
      <c r="I3709">
        <v>524</v>
      </c>
      <c r="J3709" t="s">
        <v>29</v>
      </c>
      <c r="K3709" t="s">
        <v>30</v>
      </c>
      <c r="L3709">
        <v>45000000</v>
      </c>
      <c r="M3709">
        <v>2009</v>
      </c>
      <c r="N3709">
        <v>2.7</v>
      </c>
      <c r="O3709">
        <v>-35646427</v>
      </c>
    </row>
    <row r="3710" spans="1:15" x14ac:dyDescent="0.3">
      <c r="A3710" t="s">
        <v>5193</v>
      </c>
      <c r="B3710">
        <v>45</v>
      </c>
      <c r="C3710">
        <v>97</v>
      </c>
      <c r="D3710">
        <v>27141959</v>
      </c>
      <c r="E3710" t="s">
        <v>7522</v>
      </c>
      <c r="F3710" t="s">
        <v>4236</v>
      </c>
      <c r="G3710" t="s">
        <v>7523</v>
      </c>
      <c r="H3710">
        <v>19547</v>
      </c>
      <c r="I3710">
        <v>168</v>
      </c>
      <c r="J3710" t="s">
        <v>29</v>
      </c>
      <c r="K3710" t="s">
        <v>30</v>
      </c>
      <c r="L3710">
        <v>18000000</v>
      </c>
      <c r="M3710">
        <v>1999</v>
      </c>
      <c r="N3710">
        <v>2.5</v>
      </c>
      <c r="O3710">
        <v>9141959</v>
      </c>
    </row>
    <row r="3711" spans="1:15" x14ac:dyDescent="0.3">
      <c r="A3711" t="s">
        <v>5271</v>
      </c>
      <c r="B3711">
        <v>174</v>
      </c>
      <c r="C3711">
        <v>119</v>
      </c>
      <c r="D3711">
        <v>21471685</v>
      </c>
      <c r="E3711" t="s">
        <v>248</v>
      </c>
      <c r="F3711" t="s">
        <v>5969</v>
      </c>
      <c r="G3711" t="s">
        <v>7524</v>
      </c>
      <c r="H3711">
        <v>65464</v>
      </c>
      <c r="I3711">
        <v>1308</v>
      </c>
      <c r="J3711" t="s">
        <v>29</v>
      </c>
      <c r="K3711" t="s">
        <v>30</v>
      </c>
      <c r="L3711">
        <v>44000000</v>
      </c>
      <c r="M3711">
        <v>2000</v>
      </c>
      <c r="N3711">
        <v>2.4</v>
      </c>
      <c r="O3711">
        <v>-22528315</v>
      </c>
    </row>
    <row r="3712" spans="1:15" x14ac:dyDescent="0.3">
      <c r="A3712" t="s">
        <v>1561</v>
      </c>
      <c r="B3712">
        <v>131</v>
      </c>
      <c r="C3712">
        <v>121</v>
      </c>
      <c r="D3712">
        <v>5660084</v>
      </c>
      <c r="E3712" t="s">
        <v>4570</v>
      </c>
      <c r="F3712" t="s">
        <v>7525</v>
      </c>
      <c r="G3712" t="s">
        <v>7526</v>
      </c>
      <c r="H3712">
        <v>41620</v>
      </c>
      <c r="I3712">
        <v>418</v>
      </c>
      <c r="J3712" t="s">
        <v>29</v>
      </c>
      <c r="K3712" t="s">
        <v>30</v>
      </c>
      <c r="L3712">
        <v>54000000</v>
      </c>
      <c r="M3712">
        <v>2003</v>
      </c>
      <c r="N3712">
        <v>2.4</v>
      </c>
      <c r="O3712">
        <v>-48339916</v>
      </c>
    </row>
    <row r="3713" spans="1:15" x14ac:dyDescent="0.3">
      <c r="A3713" t="s">
        <v>5267</v>
      </c>
      <c r="B3713">
        <v>112</v>
      </c>
      <c r="C3713">
        <v>93</v>
      </c>
      <c r="D3713">
        <v>39737645</v>
      </c>
      <c r="E3713" t="s">
        <v>1929</v>
      </c>
      <c r="F3713" t="s">
        <v>534</v>
      </c>
      <c r="G3713" t="s">
        <v>7527</v>
      </c>
      <c r="H3713">
        <v>89687</v>
      </c>
      <c r="I3713">
        <v>666</v>
      </c>
      <c r="J3713" t="s">
        <v>29</v>
      </c>
      <c r="K3713" t="s">
        <v>30</v>
      </c>
      <c r="L3713">
        <v>20000000</v>
      </c>
      <c r="M3713">
        <v>2007</v>
      </c>
      <c r="N3713">
        <v>2.2999999999999998</v>
      </c>
      <c r="O3713">
        <v>19737645</v>
      </c>
    </row>
    <row r="3714" spans="1:15" x14ac:dyDescent="0.3">
      <c r="A3714" t="s">
        <v>5275</v>
      </c>
      <c r="B3714">
        <v>12</v>
      </c>
      <c r="C3714">
        <v>95</v>
      </c>
      <c r="D3714">
        <v>306715</v>
      </c>
      <c r="E3714" t="s">
        <v>676</v>
      </c>
      <c r="F3714" t="s">
        <v>7061</v>
      </c>
      <c r="G3714" t="s">
        <v>7528</v>
      </c>
      <c r="H3714">
        <v>5143</v>
      </c>
      <c r="I3714">
        <v>62</v>
      </c>
      <c r="J3714" t="s">
        <v>29</v>
      </c>
      <c r="K3714" t="s">
        <v>30</v>
      </c>
      <c r="L3714">
        <v>10000000</v>
      </c>
      <c r="M3714">
        <v>1998</v>
      </c>
      <c r="N3714">
        <v>2.2999999999999998</v>
      </c>
      <c r="O3714">
        <v>-9693285</v>
      </c>
    </row>
    <row r="3715" spans="1:15" x14ac:dyDescent="0.3">
      <c r="A3715" t="s">
        <v>5247</v>
      </c>
      <c r="B3715">
        <v>148</v>
      </c>
      <c r="C3715">
        <v>94</v>
      </c>
      <c r="D3715">
        <v>5132655</v>
      </c>
      <c r="E3715" t="s">
        <v>197</v>
      </c>
      <c r="F3715" t="s">
        <v>7529</v>
      </c>
      <c r="G3715" t="s">
        <v>7530</v>
      </c>
      <c r="H3715">
        <v>37626</v>
      </c>
      <c r="I3715">
        <v>521</v>
      </c>
      <c r="J3715" t="s">
        <v>29</v>
      </c>
      <c r="K3715" t="s">
        <v>442</v>
      </c>
      <c r="L3715">
        <v>20000000</v>
      </c>
      <c r="M3715">
        <v>2005</v>
      </c>
      <c r="N3715">
        <v>2.2999999999999998</v>
      </c>
      <c r="O3715">
        <v>-14867345</v>
      </c>
    </row>
    <row r="3716" spans="1:15" x14ac:dyDescent="0.3">
      <c r="A3716" t="s">
        <v>5179</v>
      </c>
      <c r="B3716">
        <v>78</v>
      </c>
      <c r="C3716">
        <v>94</v>
      </c>
      <c r="D3716">
        <v>17010646</v>
      </c>
      <c r="E3716" t="s">
        <v>4122</v>
      </c>
      <c r="F3716" t="s">
        <v>7531</v>
      </c>
      <c r="G3716" t="s">
        <v>7532</v>
      </c>
      <c r="H3716">
        <v>40751</v>
      </c>
      <c r="I3716">
        <v>239</v>
      </c>
      <c r="J3716" t="s">
        <v>29</v>
      </c>
      <c r="K3716" t="s">
        <v>30</v>
      </c>
      <c r="L3716">
        <v>84000000</v>
      </c>
      <c r="M3716">
        <v>2005</v>
      </c>
      <c r="N3716">
        <v>2.2000000000000002</v>
      </c>
      <c r="O3716">
        <v>-66989354</v>
      </c>
    </row>
    <row r="3717" spans="1:15" x14ac:dyDescent="0.3">
      <c r="A3717" t="s">
        <v>5107</v>
      </c>
      <c r="B3717">
        <v>25</v>
      </c>
      <c r="C3717">
        <v>95</v>
      </c>
      <c r="D3717">
        <v>7009668</v>
      </c>
      <c r="E3717" t="s">
        <v>7533</v>
      </c>
      <c r="F3717" t="s">
        <v>7534</v>
      </c>
      <c r="G3717" t="s">
        <v>7535</v>
      </c>
      <c r="H3717">
        <v>8707</v>
      </c>
      <c r="I3717">
        <v>36</v>
      </c>
      <c r="J3717" t="s">
        <v>29</v>
      </c>
      <c r="K3717" t="s">
        <v>30</v>
      </c>
      <c r="L3717">
        <v>5600000</v>
      </c>
      <c r="M3717">
        <v>2006</v>
      </c>
      <c r="N3717">
        <v>2.1</v>
      </c>
      <c r="O3717">
        <v>1409668</v>
      </c>
    </row>
    <row r="3718" spans="1:15" x14ac:dyDescent="0.3">
      <c r="A3718" t="s">
        <v>5078</v>
      </c>
      <c r="B3718">
        <v>60</v>
      </c>
      <c r="C3718">
        <v>90</v>
      </c>
      <c r="D3718">
        <v>4922166</v>
      </c>
      <c r="E3718" t="s">
        <v>1076</v>
      </c>
      <c r="F3718" t="s">
        <v>7536</v>
      </c>
      <c r="G3718" t="s">
        <v>7537</v>
      </c>
      <c r="H3718">
        <v>23606</v>
      </c>
      <c r="I3718">
        <v>304</v>
      </c>
      <c r="J3718" t="s">
        <v>29</v>
      </c>
      <c r="K3718" t="s">
        <v>30</v>
      </c>
      <c r="L3718">
        <v>12000000</v>
      </c>
      <c r="M3718">
        <v>2003</v>
      </c>
      <c r="N3718">
        <v>2.1</v>
      </c>
      <c r="O3718">
        <v>-7077834</v>
      </c>
    </row>
    <row r="3719" spans="1:15" x14ac:dyDescent="0.3">
      <c r="A3719" t="s">
        <v>5277</v>
      </c>
      <c r="B3719">
        <v>66</v>
      </c>
      <c r="C3719">
        <v>104</v>
      </c>
      <c r="D3719">
        <v>4273372</v>
      </c>
      <c r="E3719" t="s">
        <v>875</v>
      </c>
      <c r="F3719" t="s">
        <v>7538</v>
      </c>
      <c r="G3719" t="s">
        <v>7539</v>
      </c>
      <c r="H3719">
        <v>19412</v>
      </c>
      <c r="I3719">
        <v>308</v>
      </c>
      <c r="J3719" t="s">
        <v>29</v>
      </c>
      <c r="K3719" t="s">
        <v>30</v>
      </c>
      <c r="L3719">
        <v>22000000</v>
      </c>
      <c r="M3719">
        <v>2001</v>
      </c>
      <c r="N3719">
        <v>2.1</v>
      </c>
      <c r="O3719">
        <v>-17726628</v>
      </c>
    </row>
    <row r="3720" spans="1:15" x14ac:dyDescent="0.3">
      <c r="A3720" t="s">
        <v>5221</v>
      </c>
      <c r="B3720">
        <v>25</v>
      </c>
      <c r="C3720">
        <v>93</v>
      </c>
      <c r="D3720">
        <v>5694308</v>
      </c>
      <c r="E3720" t="s">
        <v>1941</v>
      </c>
      <c r="F3720" t="s">
        <v>331</v>
      </c>
      <c r="G3720" t="s">
        <v>7540</v>
      </c>
      <c r="H3720">
        <v>13815</v>
      </c>
      <c r="I3720">
        <v>46</v>
      </c>
      <c r="J3720" t="s">
        <v>29</v>
      </c>
      <c r="K3720" t="s">
        <v>30</v>
      </c>
      <c r="L3720">
        <v>7000000</v>
      </c>
      <c r="M3720">
        <v>2007</v>
      </c>
      <c r="N3720">
        <v>2</v>
      </c>
      <c r="O3720">
        <v>-1305692</v>
      </c>
    </row>
    <row r="3721" spans="1:15" x14ac:dyDescent="0.3">
      <c r="A3721" t="s">
        <v>5267</v>
      </c>
      <c r="B3721">
        <v>111</v>
      </c>
      <c r="C3721">
        <v>88</v>
      </c>
      <c r="D3721">
        <v>14174654</v>
      </c>
      <c r="E3721" t="s">
        <v>676</v>
      </c>
      <c r="F3721" t="s">
        <v>7266</v>
      </c>
      <c r="G3721" t="s">
        <v>7541</v>
      </c>
      <c r="H3721">
        <v>74945</v>
      </c>
      <c r="I3721">
        <v>359</v>
      </c>
      <c r="J3721" t="s">
        <v>29</v>
      </c>
      <c r="K3721" t="s">
        <v>30</v>
      </c>
      <c r="L3721">
        <v>25000000</v>
      </c>
      <c r="M3721">
        <v>2008</v>
      </c>
      <c r="N3721">
        <v>1.9</v>
      </c>
      <c r="O3721">
        <v>-10825346</v>
      </c>
    </row>
    <row r="3722" spans="1:15" x14ac:dyDescent="0.3">
      <c r="A3722" t="s">
        <v>5193</v>
      </c>
      <c r="B3722">
        <v>32</v>
      </c>
      <c r="C3722">
        <v>88</v>
      </c>
      <c r="D3722">
        <v>9109322</v>
      </c>
      <c r="E3722" t="s">
        <v>6953</v>
      </c>
      <c r="F3722" t="s">
        <v>7542</v>
      </c>
      <c r="G3722" t="s">
        <v>7543</v>
      </c>
      <c r="H3722">
        <v>25371</v>
      </c>
      <c r="I3722">
        <v>129</v>
      </c>
      <c r="J3722" t="s">
        <v>29</v>
      </c>
      <c r="K3722" t="s">
        <v>227</v>
      </c>
      <c r="L3722">
        <v>20000000</v>
      </c>
      <c r="M3722">
        <v>2004</v>
      </c>
      <c r="N3722">
        <v>1.9</v>
      </c>
      <c r="O3722">
        <v>-10890678</v>
      </c>
    </row>
    <row r="3723" spans="1:15" x14ac:dyDescent="0.3">
      <c r="A3723" t="s">
        <v>3642</v>
      </c>
      <c r="B3723">
        <v>84</v>
      </c>
      <c r="C3723">
        <v>115</v>
      </c>
      <c r="D3723">
        <v>73000942</v>
      </c>
      <c r="E3723" t="s">
        <v>232</v>
      </c>
      <c r="F3723" t="s">
        <v>7544</v>
      </c>
      <c r="G3723" t="s">
        <v>7545</v>
      </c>
      <c r="H3723">
        <v>74351</v>
      </c>
      <c r="I3723">
        <v>233</v>
      </c>
      <c r="J3723" t="s">
        <v>29</v>
      </c>
      <c r="K3723" t="s">
        <v>30</v>
      </c>
      <c r="L3723">
        <v>13000000</v>
      </c>
      <c r="M3723">
        <v>2011</v>
      </c>
      <c r="N3723">
        <v>1.6</v>
      </c>
      <c r="O3723">
        <v>60000942</v>
      </c>
    </row>
  </sheetData>
  <pageMargins left="0.7" right="0.7" top="0.75" bottom="0.75" header="0.3" footer="0.3"/>
  <tableParts count="2">
    <tablePart r:id="rId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3723"/>
  <sheetViews>
    <sheetView showGridLines="0" topLeftCell="O1" workbookViewId="0">
      <selection activeCell="T3" sqref="T3"/>
    </sheetView>
  </sheetViews>
  <sheetFormatPr defaultRowHeight="14.4" x14ac:dyDescent="0.3"/>
  <cols>
    <col min="1" max="1" width="29.6640625" bestFit="1" customWidth="1"/>
    <col min="2" max="2" width="22.5546875" customWidth="1"/>
    <col min="3" max="3" width="10.109375" customWidth="1"/>
    <col min="4" max="4" width="10" bestFit="1" customWidth="1"/>
    <col min="5" max="5" width="62.6640625" bestFit="1" customWidth="1"/>
    <col min="6" max="6" width="24.88671875" bestFit="1" customWidth="1"/>
    <col min="7" max="7" width="72.77734375" bestFit="1" customWidth="1"/>
    <col min="8" max="8" width="18" customWidth="1"/>
    <col min="9" max="9" width="22.109375" customWidth="1"/>
    <col min="10" max="10" width="10.5546875" bestFit="1" customWidth="1"/>
    <col min="11" max="11" width="13.21875" bestFit="1" customWidth="1"/>
    <col min="12" max="12" width="12" bestFit="1" customWidth="1"/>
    <col min="13" max="13" width="10.77734375" customWidth="1"/>
    <col min="14" max="14" width="12.6640625" customWidth="1"/>
    <col min="15" max="15" width="12.6640625" bestFit="1" customWidth="1"/>
    <col min="16" max="16" width="12.6640625" customWidth="1"/>
    <col min="18" max="18" width="29.6640625" bestFit="1" customWidth="1"/>
    <col min="19" max="19" width="9.77734375" customWidth="1"/>
    <col min="22" max="22" width="11.21875" customWidth="1"/>
    <col min="28" max="28" width="22.88671875" bestFit="1" customWidth="1"/>
    <col min="29" max="29" width="8.44140625" bestFit="1" customWidth="1"/>
    <col min="30" max="30" width="6.109375" bestFit="1" customWidth="1"/>
    <col min="31" max="31" width="10.77734375" bestFit="1" customWidth="1"/>
  </cols>
  <sheetData>
    <row r="1" spans="1:28" x14ac:dyDescent="0.3">
      <c r="A1" t="s">
        <v>0</v>
      </c>
      <c r="B1" t="s">
        <v>1</v>
      </c>
      <c r="C1" t="s">
        <v>2</v>
      </c>
      <c r="D1" t="s">
        <v>3</v>
      </c>
      <c r="E1" t="s">
        <v>4</v>
      </c>
      <c r="F1" t="s">
        <v>5</v>
      </c>
      <c r="G1" t="s">
        <v>6</v>
      </c>
      <c r="H1" t="s">
        <v>7</v>
      </c>
      <c r="I1" t="s">
        <v>8</v>
      </c>
      <c r="J1" t="s">
        <v>9</v>
      </c>
      <c r="K1" t="s">
        <v>10</v>
      </c>
      <c r="L1" t="s">
        <v>11</v>
      </c>
      <c r="M1" t="s">
        <v>12</v>
      </c>
      <c r="N1" t="s">
        <v>13</v>
      </c>
      <c r="O1" t="s">
        <v>14</v>
      </c>
      <c r="R1" t="s">
        <v>15</v>
      </c>
      <c r="S1" t="s">
        <v>18</v>
      </c>
      <c r="T1" t="s">
        <v>19</v>
      </c>
      <c r="AB1" s="4" t="s">
        <v>7558</v>
      </c>
    </row>
    <row r="2" spans="1:28" x14ac:dyDescent="0.3">
      <c r="A2" t="s">
        <v>25</v>
      </c>
      <c r="B2">
        <v>199</v>
      </c>
      <c r="C2">
        <v>142</v>
      </c>
      <c r="D2">
        <v>28341469</v>
      </c>
      <c r="E2" t="s">
        <v>26</v>
      </c>
      <c r="F2" t="s">
        <v>27</v>
      </c>
      <c r="G2" t="s">
        <v>28</v>
      </c>
      <c r="H2">
        <v>1689764</v>
      </c>
      <c r="I2">
        <v>4144</v>
      </c>
      <c r="J2" t="s">
        <v>29</v>
      </c>
      <c r="K2" t="s">
        <v>30</v>
      </c>
      <c r="L2">
        <v>25000000</v>
      </c>
      <c r="M2">
        <v>1994</v>
      </c>
      <c r="N2">
        <v>9.3000000000000007</v>
      </c>
      <c r="O2">
        <v>3341469</v>
      </c>
      <c r="R2" t="s">
        <v>31</v>
      </c>
      <c r="S2" cm="1">
        <f t="array" ref="S2">AVERAGE(IF(Table7[director_name]=R2, Table7[imdb_score]))</f>
        <v>8.6999999999999993</v>
      </c>
      <c r="T2" t="str">
        <f>IF(Table8[[#This Row],[Average]] &gt; $V$7, "Higher", "Lower")</f>
        <v>Higher</v>
      </c>
      <c r="AB2" s="5" t="s">
        <v>31</v>
      </c>
    </row>
    <row r="3" spans="1:28" x14ac:dyDescent="0.3">
      <c r="A3" t="s">
        <v>33</v>
      </c>
      <c r="B3">
        <v>208</v>
      </c>
      <c r="C3">
        <v>175</v>
      </c>
      <c r="D3">
        <v>134821952</v>
      </c>
      <c r="E3" t="s">
        <v>26</v>
      </c>
      <c r="F3" t="s">
        <v>34</v>
      </c>
      <c r="G3" t="s">
        <v>35</v>
      </c>
      <c r="H3">
        <v>1155770</v>
      </c>
      <c r="I3">
        <v>2238</v>
      </c>
      <c r="J3" t="s">
        <v>29</v>
      </c>
      <c r="K3" t="s">
        <v>30</v>
      </c>
      <c r="L3">
        <v>6000000</v>
      </c>
      <c r="M3">
        <v>1972</v>
      </c>
      <c r="N3">
        <v>9.1999999999999993</v>
      </c>
      <c r="O3">
        <v>128821952</v>
      </c>
      <c r="R3" t="s">
        <v>36</v>
      </c>
      <c r="S3" cm="1">
        <f t="array" ref="S3">AVERAGE(IF(Table7[director_name]=R3, Table7[imdb_score]))</f>
        <v>8.6</v>
      </c>
      <c r="T3" t="str">
        <f>IF(Table8[[#This Row],[Average]] &gt; $V$7, "Higher", "Lower")</f>
        <v>Higher</v>
      </c>
      <c r="AB3" s="5" t="s">
        <v>554</v>
      </c>
    </row>
    <row r="4" spans="1:28" x14ac:dyDescent="0.3">
      <c r="A4" t="s">
        <v>38</v>
      </c>
      <c r="B4">
        <v>645</v>
      </c>
      <c r="C4">
        <v>152</v>
      </c>
      <c r="D4">
        <v>533316061</v>
      </c>
      <c r="E4" t="s">
        <v>39</v>
      </c>
      <c r="F4" t="s">
        <v>40</v>
      </c>
      <c r="G4" t="s">
        <v>41</v>
      </c>
      <c r="H4">
        <v>1676169</v>
      </c>
      <c r="I4">
        <v>4667</v>
      </c>
      <c r="J4" t="s">
        <v>29</v>
      </c>
      <c r="K4" t="s">
        <v>30</v>
      </c>
      <c r="L4">
        <v>185000000</v>
      </c>
      <c r="M4">
        <v>2008</v>
      </c>
      <c r="N4">
        <v>9</v>
      </c>
      <c r="O4">
        <v>348316061</v>
      </c>
      <c r="R4" t="s">
        <v>42</v>
      </c>
      <c r="S4" cm="1">
        <f t="array" ref="S4">AVERAGE(IF(Table7[director_name]=R4, Table7[imdb_score]))</f>
        <v>8.6</v>
      </c>
      <c r="T4" t="str">
        <f>IF(Table8[[#This Row],[Average]] &gt; $V$7, "Higher", "Lower")</f>
        <v>Higher</v>
      </c>
      <c r="AB4" s="5" t="s">
        <v>292</v>
      </c>
    </row>
    <row r="5" spans="1:28" x14ac:dyDescent="0.3">
      <c r="A5" t="s">
        <v>33</v>
      </c>
      <c r="B5">
        <v>149</v>
      </c>
      <c r="C5">
        <v>220</v>
      </c>
      <c r="D5">
        <v>57300000</v>
      </c>
      <c r="E5" t="s">
        <v>26</v>
      </c>
      <c r="F5" t="s">
        <v>44</v>
      </c>
      <c r="G5" t="s">
        <v>45</v>
      </c>
      <c r="H5">
        <v>790926</v>
      </c>
      <c r="I5">
        <v>650</v>
      </c>
      <c r="J5" t="s">
        <v>29</v>
      </c>
      <c r="K5" t="s">
        <v>30</v>
      </c>
      <c r="L5">
        <v>13000000</v>
      </c>
      <c r="M5">
        <v>1974</v>
      </c>
      <c r="N5">
        <v>9</v>
      </c>
      <c r="O5">
        <v>44300000</v>
      </c>
      <c r="R5" t="s">
        <v>46</v>
      </c>
      <c r="S5" cm="1">
        <f t="array" ref="S5">AVERAGE(IF(Table7[director_name]=R5, Table7[imdb_score]))</f>
        <v>8.5</v>
      </c>
      <c r="T5" t="str">
        <f>IF(Table8[[#This Row],[Average]] &gt; $V$7, "Higher", "Lower")</f>
        <v>Higher</v>
      </c>
      <c r="AB5" s="5" t="s">
        <v>461</v>
      </c>
    </row>
    <row r="6" spans="1:28" x14ac:dyDescent="0.3">
      <c r="A6" t="s">
        <v>48</v>
      </c>
      <c r="B6">
        <v>328</v>
      </c>
      <c r="C6">
        <v>192</v>
      </c>
      <c r="D6">
        <v>377019252</v>
      </c>
      <c r="E6" t="s">
        <v>49</v>
      </c>
      <c r="F6" t="s">
        <v>50</v>
      </c>
      <c r="G6" t="s">
        <v>51</v>
      </c>
      <c r="H6">
        <v>1215718</v>
      </c>
      <c r="I6">
        <v>3189</v>
      </c>
      <c r="J6" t="s">
        <v>29</v>
      </c>
      <c r="K6" t="s">
        <v>30</v>
      </c>
      <c r="L6">
        <v>94000000</v>
      </c>
      <c r="M6">
        <v>2003</v>
      </c>
      <c r="N6">
        <v>8.9</v>
      </c>
      <c r="O6">
        <v>283019252</v>
      </c>
      <c r="R6" t="s">
        <v>52</v>
      </c>
      <c r="S6" cm="1">
        <f t="array" ref="S6">AVERAGE(IF(Table7[director_name]=R6, Table7[imdb_score]))</f>
        <v>8.5</v>
      </c>
      <c r="T6" t="str">
        <f>IF(Table8[[#This Row],[Average]] &gt; $V$7, "Higher", "Lower")</f>
        <v>Higher</v>
      </c>
      <c r="V6" t="s">
        <v>19</v>
      </c>
      <c r="AB6" s="5" t="s">
        <v>495</v>
      </c>
    </row>
    <row r="7" spans="1:28" x14ac:dyDescent="0.3">
      <c r="A7" t="s">
        <v>54</v>
      </c>
      <c r="B7">
        <v>215</v>
      </c>
      <c r="C7">
        <v>178</v>
      </c>
      <c r="D7">
        <v>107930000</v>
      </c>
      <c r="E7" t="s">
        <v>26</v>
      </c>
      <c r="F7" t="s">
        <v>55</v>
      </c>
      <c r="G7" t="s">
        <v>56</v>
      </c>
      <c r="H7">
        <v>1324680</v>
      </c>
      <c r="I7">
        <v>2195</v>
      </c>
      <c r="J7" t="s">
        <v>29</v>
      </c>
      <c r="K7" t="s">
        <v>30</v>
      </c>
      <c r="L7">
        <v>8000000</v>
      </c>
      <c r="M7">
        <v>1994</v>
      </c>
      <c r="N7">
        <v>8.9</v>
      </c>
      <c r="O7">
        <v>99930000</v>
      </c>
      <c r="R7" t="s">
        <v>63</v>
      </c>
      <c r="S7" cm="1">
        <f t="array" ref="S7">AVERAGE(IF(Table7[director_name]=R7, Table7[imdb_score]))</f>
        <v>8.5</v>
      </c>
      <c r="T7" t="str">
        <f>IF(Table8[[#This Row],[Average]] &gt; $V$7, "Higher", "Lower")</f>
        <v>Higher</v>
      </c>
      <c r="V7">
        <f>PERCENTILE(Table8[Average],0.9)</f>
        <v>7.5</v>
      </c>
      <c r="AB7" s="5" t="s">
        <v>326</v>
      </c>
    </row>
    <row r="8" spans="1:28" x14ac:dyDescent="0.3">
      <c r="A8" t="s">
        <v>59</v>
      </c>
      <c r="B8">
        <v>174</v>
      </c>
      <c r="C8">
        <v>185</v>
      </c>
      <c r="D8">
        <v>96067179</v>
      </c>
      <c r="E8" t="s">
        <v>60</v>
      </c>
      <c r="F8" t="s">
        <v>61</v>
      </c>
      <c r="G8" t="s">
        <v>62</v>
      </c>
      <c r="H8">
        <v>865020</v>
      </c>
      <c r="I8">
        <v>1273</v>
      </c>
      <c r="J8" t="s">
        <v>29</v>
      </c>
      <c r="K8" t="s">
        <v>30</v>
      </c>
      <c r="L8">
        <v>22000000</v>
      </c>
      <c r="M8">
        <v>1993</v>
      </c>
      <c r="N8">
        <v>8.9</v>
      </c>
      <c r="O8">
        <v>74067179</v>
      </c>
      <c r="R8" t="s">
        <v>57</v>
      </c>
      <c r="S8" cm="1">
        <f t="array" ref="S8">AVERAGE(IF(Table7[director_name]=R8, Table7[imdb_score]))</f>
        <v>8.5</v>
      </c>
      <c r="T8" t="str">
        <f>IF(Table8[[#This Row],[Average]] &gt; $V$7, "Higher", "Lower")</f>
        <v>Higher</v>
      </c>
      <c r="AB8" s="5" t="s">
        <v>46</v>
      </c>
    </row>
    <row r="9" spans="1:28" x14ac:dyDescent="0.3">
      <c r="A9" t="s">
        <v>65</v>
      </c>
      <c r="B9">
        <v>181</v>
      </c>
      <c r="C9">
        <v>142</v>
      </c>
      <c r="D9">
        <v>6100000</v>
      </c>
      <c r="E9" t="s">
        <v>66</v>
      </c>
      <c r="F9" t="s">
        <v>67</v>
      </c>
      <c r="G9" t="s">
        <v>68</v>
      </c>
      <c r="H9">
        <v>503509</v>
      </c>
      <c r="I9">
        <v>780</v>
      </c>
      <c r="J9" t="s">
        <v>69</v>
      </c>
      <c r="K9" t="s">
        <v>70</v>
      </c>
      <c r="L9">
        <v>1200000</v>
      </c>
      <c r="M9">
        <v>1966</v>
      </c>
      <c r="N9">
        <v>8.9</v>
      </c>
      <c r="O9">
        <v>4900000</v>
      </c>
      <c r="R9" t="s">
        <v>65</v>
      </c>
      <c r="S9" cm="1">
        <f t="array" ref="S9">AVERAGE(IF(Table7[director_name]=R9, Table7[imdb_score]))</f>
        <v>8.4333333333333336</v>
      </c>
      <c r="T9" t="str">
        <f>IF(Table8[[#This Row],[Average]] &gt; $V$7, "Higher", "Lower")</f>
        <v>Higher</v>
      </c>
      <c r="AB9" s="5" t="s">
        <v>470</v>
      </c>
    </row>
    <row r="10" spans="1:28" x14ac:dyDescent="0.3">
      <c r="A10" t="s">
        <v>72</v>
      </c>
      <c r="B10">
        <v>149</v>
      </c>
      <c r="C10">
        <v>142</v>
      </c>
      <c r="D10">
        <v>329691196</v>
      </c>
      <c r="E10" t="s">
        <v>73</v>
      </c>
      <c r="F10" t="s">
        <v>74</v>
      </c>
      <c r="G10" t="s">
        <v>75</v>
      </c>
      <c r="H10">
        <v>1251222</v>
      </c>
      <c r="I10">
        <v>1398</v>
      </c>
      <c r="J10" t="s">
        <v>29</v>
      </c>
      <c r="K10" t="s">
        <v>30</v>
      </c>
      <c r="L10">
        <v>55000000</v>
      </c>
      <c r="M10">
        <v>1994</v>
      </c>
      <c r="N10">
        <v>8.8000000000000007</v>
      </c>
      <c r="O10">
        <v>274691196</v>
      </c>
      <c r="R10" t="s">
        <v>65</v>
      </c>
      <c r="S10" cm="1">
        <f t="array" ref="S10">AVERAGE(IF(Table7[director_name]=R10, Table7[imdb_score]))</f>
        <v>8.4333333333333336</v>
      </c>
      <c r="T10" t="str">
        <f>IF(Table8[[#This Row],[Average]] &gt; $V$7, "Higher", "Lower")</f>
        <v>Higher</v>
      </c>
      <c r="AB10" s="5" t="s">
        <v>252</v>
      </c>
    </row>
    <row r="11" spans="1:28" x14ac:dyDescent="0.3">
      <c r="A11" t="s">
        <v>77</v>
      </c>
      <c r="B11">
        <v>223</v>
      </c>
      <c r="C11">
        <v>127</v>
      </c>
      <c r="D11">
        <v>290158751</v>
      </c>
      <c r="E11" t="s">
        <v>78</v>
      </c>
      <c r="F11" t="s">
        <v>79</v>
      </c>
      <c r="G11" t="s">
        <v>80</v>
      </c>
      <c r="H11">
        <v>837759</v>
      </c>
      <c r="I11">
        <v>900</v>
      </c>
      <c r="J11" t="s">
        <v>29</v>
      </c>
      <c r="K11" t="s">
        <v>30</v>
      </c>
      <c r="L11">
        <v>18000000</v>
      </c>
      <c r="M11">
        <v>1980</v>
      </c>
      <c r="N11">
        <v>8.8000000000000007</v>
      </c>
      <c r="O11">
        <v>272158751</v>
      </c>
      <c r="R11" t="s">
        <v>65</v>
      </c>
      <c r="S11" cm="1">
        <f t="array" ref="S11">AVERAGE(IF(Table7[director_name]=R11, Table7[imdb_score]))</f>
        <v>8.4333333333333336</v>
      </c>
      <c r="T11" t="str">
        <f>IF(Table8[[#This Row],[Average]] &gt; $V$7, "Higher", "Lower")</f>
        <v>Higher</v>
      </c>
      <c r="AB11" s="5" t="s">
        <v>251</v>
      </c>
    </row>
    <row r="12" spans="1:28" x14ac:dyDescent="0.3">
      <c r="A12" t="s">
        <v>48</v>
      </c>
      <c r="B12">
        <v>297</v>
      </c>
      <c r="C12">
        <v>171</v>
      </c>
      <c r="D12">
        <v>313837577</v>
      </c>
      <c r="E12" t="s">
        <v>49</v>
      </c>
      <c r="F12" t="s">
        <v>81</v>
      </c>
      <c r="G12" t="s">
        <v>82</v>
      </c>
      <c r="H12">
        <v>1238746</v>
      </c>
      <c r="I12">
        <v>5060</v>
      </c>
      <c r="J12" t="s">
        <v>29</v>
      </c>
      <c r="K12" t="s">
        <v>83</v>
      </c>
      <c r="L12">
        <v>93000000</v>
      </c>
      <c r="M12">
        <v>2001</v>
      </c>
      <c r="N12">
        <v>8.8000000000000007</v>
      </c>
      <c r="O12">
        <v>220837577</v>
      </c>
      <c r="R12" t="s">
        <v>38</v>
      </c>
      <c r="S12" cm="1">
        <f t="array" ref="S12">AVERAGE(IF(Table7[director_name]=R12, Table7[imdb_score]))</f>
        <v>8.4250000000000007</v>
      </c>
      <c r="T12" t="str">
        <f>IF(Table8[[#This Row],[Average]] &gt; $V$7, "Higher", "Lower")</f>
        <v>Higher</v>
      </c>
      <c r="AB12" s="5" t="s">
        <v>658</v>
      </c>
    </row>
    <row r="13" spans="1:28" x14ac:dyDescent="0.3">
      <c r="A13" t="s">
        <v>38</v>
      </c>
      <c r="B13">
        <v>642</v>
      </c>
      <c r="C13">
        <v>148</v>
      </c>
      <c r="D13">
        <v>292568851</v>
      </c>
      <c r="E13" t="s">
        <v>86</v>
      </c>
      <c r="F13" t="s">
        <v>87</v>
      </c>
      <c r="G13" t="s">
        <v>88</v>
      </c>
      <c r="H13">
        <v>1468200</v>
      </c>
      <c r="I13">
        <v>2803</v>
      </c>
      <c r="J13" t="s">
        <v>29</v>
      </c>
      <c r="K13" t="s">
        <v>30</v>
      </c>
      <c r="L13">
        <v>160000000</v>
      </c>
      <c r="M13">
        <v>2010</v>
      </c>
      <c r="N13">
        <v>8.8000000000000007</v>
      </c>
      <c r="O13">
        <v>132568851</v>
      </c>
      <c r="R13" t="s">
        <v>38</v>
      </c>
      <c r="S13" cm="1">
        <f t="array" ref="S13">AVERAGE(IF(Table7[director_name]=R13, Table7[imdb_score]))</f>
        <v>8.4250000000000007</v>
      </c>
      <c r="T13" t="str">
        <f>IF(Table8[[#This Row],[Average]] &gt; $V$7, "Higher", "Lower")</f>
        <v>Higher</v>
      </c>
      <c r="AB13" s="5" t="s">
        <v>207</v>
      </c>
    </row>
    <row r="14" spans="1:28" x14ac:dyDescent="0.3">
      <c r="A14" t="s">
        <v>91</v>
      </c>
      <c r="B14">
        <v>315</v>
      </c>
      <c r="C14">
        <v>151</v>
      </c>
      <c r="D14">
        <v>37023395</v>
      </c>
      <c r="E14" t="s">
        <v>92</v>
      </c>
      <c r="F14" t="s">
        <v>93</v>
      </c>
      <c r="G14" t="s">
        <v>94</v>
      </c>
      <c r="H14">
        <v>1347461</v>
      </c>
      <c r="I14">
        <v>2968</v>
      </c>
      <c r="J14" t="s">
        <v>29</v>
      </c>
      <c r="K14" t="s">
        <v>30</v>
      </c>
      <c r="L14">
        <v>63000000</v>
      </c>
      <c r="M14">
        <v>1999</v>
      </c>
      <c r="N14">
        <v>8.8000000000000007</v>
      </c>
      <c r="O14">
        <v>-25976605</v>
      </c>
      <c r="R14" t="s">
        <v>38</v>
      </c>
      <c r="S14" cm="1">
        <f t="array" ref="S14">AVERAGE(IF(Table7[director_name]=R14, Table7[imdb_score]))</f>
        <v>8.4250000000000007</v>
      </c>
      <c r="T14" t="str">
        <f>IF(Table8[[#This Row],[Average]] &gt; $V$7, "Higher", "Lower")</f>
        <v>Higher</v>
      </c>
      <c r="AB14" s="5" t="s">
        <v>89</v>
      </c>
    </row>
    <row r="15" spans="1:28" x14ac:dyDescent="0.3">
      <c r="A15" t="s">
        <v>97</v>
      </c>
      <c r="B15">
        <v>282</v>
      </c>
      <c r="C15">
        <v>125</v>
      </c>
      <c r="D15">
        <v>460935665</v>
      </c>
      <c r="E15" t="s">
        <v>78</v>
      </c>
      <c r="F15" t="s">
        <v>79</v>
      </c>
      <c r="G15" t="s">
        <v>98</v>
      </c>
      <c r="H15">
        <v>911097</v>
      </c>
      <c r="I15">
        <v>1470</v>
      </c>
      <c r="J15" t="s">
        <v>29</v>
      </c>
      <c r="K15" t="s">
        <v>30</v>
      </c>
      <c r="L15">
        <v>11000000</v>
      </c>
      <c r="M15">
        <v>1977</v>
      </c>
      <c r="N15">
        <v>8.6999999999999993</v>
      </c>
      <c r="O15">
        <v>449935665</v>
      </c>
      <c r="R15" t="s">
        <v>38</v>
      </c>
      <c r="S15" cm="1">
        <f t="array" ref="S15">AVERAGE(IF(Table7[director_name]=R15, Table7[imdb_score]))</f>
        <v>8.4250000000000007</v>
      </c>
      <c r="T15" t="str">
        <f>IF(Table8[[#This Row],[Average]] &gt; $V$7, "Higher", "Lower")</f>
        <v>Higher</v>
      </c>
      <c r="AB15" s="5" t="s">
        <v>620</v>
      </c>
    </row>
    <row r="16" spans="1:28" x14ac:dyDescent="0.3">
      <c r="A16" t="s">
        <v>48</v>
      </c>
      <c r="B16">
        <v>294</v>
      </c>
      <c r="C16">
        <v>172</v>
      </c>
      <c r="D16">
        <v>340478898</v>
      </c>
      <c r="E16" t="s">
        <v>49</v>
      </c>
      <c r="F16" t="s">
        <v>81</v>
      </c>
      <c r="G16" t="s">
        <v>101</v>
      </c>
      <c r="H16">
        <v>1100446</v>
      </c>
      <c r="I16">
        <v>2417</v>
      </c>
      <c r="J16" t="s">
        <v>29</v>
      </c>
      <c r="K16" t="s">
        <v>30</v>
      </c>
      <c r="L16">
        <v>94000000</v>
      </c>
      <c r="M16">
        <v>2002</v>
      </c>
      <c r="N16">
        <v>8.6999999999999993</v>
      </c>
      <c r="O16">
        <v>246478898</v>
      </c>
      <c r="R16" t="s">
        <v>38</v>
      </c>
      <c r="S16" cm="1">
        <f t="array" ref="S16">AVERAGE(IF(Table7[director_name]=R16, Table7[imdb_score]))</f>
        <v>8.4250000000000007</v>
      </c>
      <c r="T16" t="str">
        <f>IF(Table8[[#This Row],[Average]] &gt; $V$7, "Higher", "Lower")</f>
        <v>Higher</v>
      </c>
      <c r="AB16" s="5" t="s">
        <v>532</v>
      </c>
    </row>
    <row r="17" spans="1:28" x14ac:dyDescent="0.3">
      <c r="A17" t="s">
        <v>104</v>
      </c>
      <c r="B17">
        <v>313</v>
      </c>
      <c r="C17">
        <v>136</v>
      </c>
      <c r="D17">
        <v>171383253</v>
      </c>
      <c r="E17" t="s">
        <v>105</v>
      </c>
      <c r="F17" t="s">
        <v>106</v>
      </c>
      <c r="G17" t="s">
        <v>107</v>
      </c>
      <c r="H17">
        <v>1217752</v>
      </c>
      <c r="I17">
        <v>3646</v>
      </c>
      <c r="J17" t="s">
        <v>29</v>
      </c>
      <c r="K17" t="s">
        <v>30</v>
      </c>
      <c r="L17">
        <v>63000000</v>
      </c>
      <c r="M17">
        <v>1999</v>
      </c>
      <c r="N17">
        <v>8.6999999999999993</v>
      </c>
      <c r="O17">
        <v>108383253</v>
      </c>
      <c r="R17" t="s">
        <v>38</v>
      </c>
      <c r="S17" cm="1">
        <f t="array" ref="S17">AVERAGE(IF(Table7[director_name]=R17, Table7[imdb_score]))</f>
        <v>8.4250000000000007</v>
      </c>
      <c r="T17" t="str">
        <f>IF(Table8[[#This Row],[Average]] &gt; $V$7, "Higher", "Lower")</f>
        <v>Higher</v>
      </c>
      <c r="AB17" s="5" t="s">
        <v>304</v>
      </c>
    </row>
    <row r="18" spans="1:28" x14ac:dyDescent="0.3">
      <c r="A18" t="s">
        <v>110</v>
      </c>
      <c r="B18">
        <v>149</v>
      </c>
      <c r="C18">
        <v>133</v>
      </c>
      <c r="D18">
        <v>112000000</v>
      </c>
      <c r="E18" t="s">
        <v>92</v>
      </c>
      <c r="F18" t="s">
        <v>111</v>
      </c>
      <c r="G18" t="s">
        <v>112</v>
      </c>
      <c r="H18">
        <v>680041</v>
      </c>
      <c r="I18">
        <v>760</v>
      </c>
      <c r="J18" t="s">
        <v>29</v>
      </c>
      <c r="K18" t="s">
        <v>30</v>
      </c>
      <c r="L18">
        <v>4400000</v>
      </c>
      <c r="M18">
        <v>1975</v>
      </c>
      <c r="N18">
        <v>8.6999999999999993</v>
      </c>
      <c r="O18">
        <v>107600000</v>
      </c>
      <c r="R18" t="s">
        <v>38</v>
      </c>
      <c r="S18" cm="1">
        <f t="array" ref="S18">AVERAGE(IF(Table7[director_name]=R18, Table7[imdb_score]))</f>
        <v>8.4250000000000007</v>
      </c>
      <c r="T18" t="str">
        <f>IF(Table8[[#This Row],[Average]] &gt; $V$7, "Higher", "Lower")</f>
        <v>Higher</v>
      </c>
      <c r="AB18" s="5" t="s">
        <v>99</v>
      </c>
    </row>
    <row r="19" spans="1:28" x14ac:dyDescent="0.3">
      <c r="A19" t="s">
        <v>115</v>
      </c>
      <c r="B19">
        <v>192</v>
      </c>
      <c r="C19">
        <v>146</v>
      </c>
      <c r="D19">
        <v>46836394</v>
      </c>
      <c r="E19" t="s">
        <v>116</v>
      </c>
      <c r="F19" t="s">
        <v>44</v>
      </c>
      <c r="G19" t="s">
        <v>117</v>
      </c>
      <c r="H19">
        <v>728685</v>
      </c>
      <c r="I19">
        <v>989</v>
      </c>
      <c r="J19" t="s">
        <v>29</v>
      </c>
      <c r="K19" t="s">
        <v>30</v>
      </c>
      <c r="L19">
        <v>25000000</v>
      </c>
      <c r="M19">
        <v>1990</v>
      </c>
      <c r="N19">
        <v>8.6999999999999993</v>
      </c>
      <c r="O19">
        <v>21836394</v>
      </c>
      <c r="R19" t="s">
        <v>38</v>
      </c>
      <c r="S19" cm="1">
        <f t="array" ref="S19">AVERAGE(IF(Table7[director_name]=R19, Table7[imdb_score]))</f>
        <v>8.4250000000000007</v>
      </c>
      <c r="T19" t="str">
        <f>IF(Table8[[#This Row],[Average]] &gt; $V$7, "Higher", "Lower")</f>
        <v>Higher</v>
      </c>
      <c r="AB19" s="5" t="s">
        <v>633</v>
      </c>
    </row>
    <row r="20" spans="1:28" x14ac:dyDescent="0.3">
      <c r="A20" t="s">
        <v>119</v>
      </c>
      <c r="B20">
        <v>214</v>
      </c>
      <c r="C20">
        <v>135</v>
      </c>
      <c r="D20">
        <v>7563397</v>
      </c>
      <c r="E20" t="s">
        <v>26</v>
      </c>
      <c r="F20" t="s">
        <v>120</v>
      </c>
      <c r="G20" t="s">
        <v>121</v>
      </c>
      <c r="H20">
        <v>533200</v>
      </c>
      <c r="I20">
        <v>749</v>
      </c>
      <c r="J20" t="s">
        <v>122</v>
      </c>
      <c r="K20" t="s">
        <v>123</v>
      </c>
      <c r="L20">
        <v>3300000</v>
      </c>
      <c r="M20">
        <v>2002</v>
      </c>
      <c r="N20">
        <v>8.6999999999999993</v>
      </c>
      <c r="O20">
        <v>4263397</v>
      </c>
      <c r="R20" t="s">
        <v>84</v>
      </c>
      <c r="S20" cm="1">
        <f t="array" ref="S20">AVERAGE(IF(Table7[director_name]=R20, Table7[imdb_score]))</f>
        <v>8.4</v>
      </c>
      <c r="T20" t="str">
        <f>IF(Table8[[#This Row],[Average]] &gt; $V$7, "Higher", "Lower")</f>
        <v>Higher</v>
      </c>
      <c r="AB20" s="5" t="s">
        <v>480</v>
      </c>
    </row>
    <row r="21" spans="1:28" x14ac:dyDescent="0.3">
      <c r="A21" t="s">
        <v>31</v>
      </c>
      <c r="B21">
        <v>153</v>
      </c>
      <c r="C21">
        <v>202</v>
      </c>
      <c r="D21">
        <v>269061</v>
      </c>
      <c r="E21" t="s">
        <v>125</v>
      </c>
      <c r="F21" t="s">
        <v>126</v>
      </c>
      <c r="G21" t="s">
        <v>127</v>
      </c>
      <c r="H21">
        <v>229012</v>
      </c>
      <c r="I21">
        <v>596</v>
      </c>
      <c r="J21" t="s">
        <v>124</v>
      </c>
      <c r="K21" t="s">
        <v>128</v>
      </c>
      <c r="L21">
        <v>2000000</v>
      </c>
      <c r="M21">
        <v>1954</v>
      </c>
      <c r="N21">
        <v>8.6999999999999993</v>
      </c>
      <c r="O21">
        <v>-1730939</v>
      </c>
      <c r="R21" t="s">
        <v>89</v>
      </c>
      <c r="S21" cm="1">
        <f t="array" ref="S21">AVERAGE(IF(Table7[director_name]=R21, Table7[imdb_score]))</f>
        <v>8.4</v>
      </c>
      <c r="T21" t="str">
        <f>IF(Table8[[#This Row],[Average]] &gt; $V$7, "Higher", "Lower")</f>
        <v>Higher</v>
      </c>
      <c r="AB21" s="5" t="s">
        <v>578</v>
      </c>
    </row>
    <row r="22" spans="1:28" x14ac:dyDescent="0.3">
      <c r="A22" t="s">
        <v>59</v>
      </c>
      <c r="B22">
        <v>219</v>
      </c>
      <c r="C22">
        <v>169</v>
      </c>
      <c r="D22">
        <v>216119491</v>
      </c>
      <c r="E22" t="s">
        <v>130</v>
      </c>
      <c r="F22" t="s">
        <v>74</v>
      </c>
      <c r="G22" t="s">
        <v>131</v>
      </c>
      <c r="H22">
        <v>881236</v>
      </c>
      <c r="I22">
        <v>2277</v>
      </c>
      <c r="J22" t="s">
        <v>29</v>
      </c>
      <c r="K22" t="s">
        <v>30</v>
      </c>
      <c r="L22">
        <v>70000000</v>
      </c>
      <c r="M22">
        <v>1998</v>
      </c>
      <c r="N22">
        <v>8.6</v>
      </c>
      <c r="O22">
        <v>146119491</v>
      </c>
      <c r="R22" t="s">
        <v>108</v>
      </c>
      <c r="S22" cm="1">
        <f t="array" ref="S22">AVERAGE(IF(Table7[director_name]=R22, Table7[imdb_score]))</f>
        <v>8.3000000000000007</v>
      </c>
      <c r="T22" t="str">
        <f>IF(Table8[[#This Row],[Average]] &gt; $V$7, "Higher", "Lower")</f>
        <v>Higher</v>
      </c>
      <c r="AB22" s="5" t="s">
        <v>427</v>
      </c>
    </row>
    <row r="23" spans="1:28" x14ac:dyDescent="0.3">
      <c r="A23" t="s">
        <v>134</v>
      </c>
      <c r="B23">
        <v>185</v>
      </c>
      <c r="C23">
        <v>138</v>
      </c>
      <c r="D23">
        <v>130727000</v>
      </c>
      <c r="E23" t="s">
        <v>135</v>
      </c>
      <c r="F23" t="s">
        <v>136</v>
      </c>
      <c r="G23" t="s">
        <v>137</v>
      </c>
      <c r="H23">
        <v>887467</v>
      </c>
      <c r="I23">
        <v>916</v>
      </c>
      <c r="J23" t="s">
        <v>29</v>
      </c>
      <c r="K23" t="s">
        <v>30</v>
      </c>
      <c r="L23">
        <v>19000000</v>
      </c>
      <c r="M23">
        <v>1991</v>
      </c>
      <c r="N23">
        <v>8.6</v>
      </c>
      <c r="O23">
        <v>111727000</v>
      </c>
      <c r="R23" t="s">
        <v>99</v>
      </c>
      <c r="S23" cm="1">
        <f t="array" ref="S23">AVERAGE(IF(Table7[director_name]=R23, Table7[imdb_score]))</f>
        <v>8.3000000000000007</v>
      </c>
      <c r="T23" t="str">
        <f>IF(Table8[[#This Row],[Average]] &gt; $V$7, "Higher", "Lower")</f>
        <v>Higher</v>
      </c>
      <c r="AB23" s="5" t="s">
        <v>268</v>
      </c>
    </row>
    <row r="24" spans="1:28" x14ac:dyDescent="0.3">
      <c r="A24" t="s">
        <v>91</v>
      </c>
      <c r="B24">
        <v>216</v>
      </c>
      <c r="C24">
        <v>127</v>
      </c>
      <c r="D24">
        <v>100125340</v>
      </c>
      <c r="E24" t="s">
        <v>140</v>
      </c>
      <c r="F24" t="s">
        <v>27</v>
      </c>
      <c r="G24" t="s">
        <v>141</v>
      </c>
      <c r="H24">
        <v>1023511</v>
      </c>
      <c r="I24">
        <v>1080</v>
      </c>
      <c r="J24" t="s">
        <v>29</v>
      </c>
      <c r="K24" t="s">
        <v>30</v>
      </c>
      <c r="L24">
        <v>33000000</v>
      </c>
      <c r="M24">
        <v>1995</v>
      </c>
      <c r="N24">
        <v>8.6</v>
      </c>
      <c r="O24">
        <v>67125340</v>
      </c>
      <c r="R24" t="s">
        <v>102</v>
      </c>
      <c r="S24" cm="1">
        <f t="array" ref="S24">AVERAGE(IF(Table7[director_name]=R24, Table7[imdb_score]))</f>
        <v>8.3000000000000007</v>
      </c>
      <c r="T24" t="str">
        <f>IF(Table8[[#This Row],[Average]] &gt; $V$7, "Higher", "Lower")</f>
        <v>Higher</v>
      </c>
      <c r="AB24" s="5" t="s">
        <v>42</v>
      </c>
    </row>
    <row r="25" spans="1:28" x14ac:dyDescent="0.3">
      <c r="A25" t="s">
        <v>38</v>
      </c>
      <c r="B25">
        <v>712</v>
      </c>
      <c r="C25">
        <v>169</v>
      </c>
      <c r="D25">
        <v>187991439</v>
      </c>
      <c r="E25" t="s">
        <v>144</v>
      </c>
      <c r="F25" t="s">
        <v>145</v>
      </c>
      <c r="G25" t="s">
        <v>146</v>
      </c>
      <c r="H25">
        <v>928227</v>
      </c>
      <c r="I25">
        <v>2725</v>
      </c>
      <c r="J25" t="s">
        <v>29</v>
      </c>
      <c r="K25" t="s">
        <v>30</v>
      </c>
      <c r="L25">
        <v>165000000</v>
      </c>
      <c r="M25">
        <v>2014</v>
      </c>
      <c r="N25">
        <v>8.6</v>
      </c>
      <c r="O25">
        <v>22991439</v>
      </c>
      <c r="R25" t="s">
        <v>95</v>
      </c>
      <c r="S25" cm="1">
        <f t="array" ref="S25">AVERAGE(IF(Table7[director_name]=R25, Table7[imdb_score]))</f>
        <v>8.3000000000000007</v>
      </c>
      <c r="T25" t="str">
        <f>IF(Table8[[#This Row],[Average]] &gt; $V$7, "Higher", "Lower")</f>
        <v>Higher</v>
      </c>
      <c r="AB25" s="5" t="s">
        <v>632</v>
      </c>
    </row>
    <row r="26" spans="1:28" x14ac:dyDescent="0.3">
      <c r="A26" t="s">
        <v>149</v>
      </c>
      <c r="B26">
        <v>162</v>
      </c>
      <c r="C26">
        <v>106</v>
      </c>
      <c r="D26">
        <v>23272306</v>
      </c>
      <c r="E26" t="s">
        <v>140</v>
      </c>
      <c r="F26" t="s">
        <v>150</v>
      </c>
      <c r="G26" t="s">
        <v>151</v>
      </c>
      <c r="H26">
        <v>740918</v>
      </c>
      <c r="I26">
        <v>1182</v>
      </c>
      <c r="J26" t="s">
        <v>29</v>
      </c>
      <c r="K26" t="s">
        <v>30</v>
      </c>
      <c r="L26">
        <v>6000000</v>
      </c>
      <c r="M26">
        <v>1995</v>
      </c>
      <c r="N26">
        <v>8.6</v>
      </c>
      <c r="O26">
        <v>17272306</v>
      </c>
      <c r="R26" t="s">
        <v>113</v>
      </c>
      <c r="S26" cm="1">
        <f t="array" ref="S26">AVERAGE(IF(Table7[director_name]=R26, Table7[imdb_score]))</f>
        <v>8.2333333333333343</v>
      </c>
      <c r="T26" t="str">
        <f>IF(Table8[[#This Row],[Average]] &gt; $V$7, "Higher", "Lower")</f>
        <v>Higher</v>
      </c>
      <c r="AB26" s="5" t="s">
        <v>628</v>
      </c>
    </row>
    <row r="27" spans="1:28" x14ac:dyDescent="0.3">
      <c r="A27" t="s">
        <v>36</v>
      </c>
      <c r="B27">
        <v>162</v>
      </c>
      <c r="C27">
        <v>101</v>
      </c>
      <c r="D27">
        <v>6712241</v>
      </c>
      <c r="E27" t="s">
        <v>26</v>
      </c>
      <c r="F27" t="s">
        <v>154</v>
      </c>
      <c r="G27" t="s">
        <v>155</v>
      </c>
      <c r="H27">
        <v>782437</v>
      </c>
      <c r="I27">
        <v>1420</v>
      </c>
      <c r="J27" t="s">
        <v>29</v>
      </c>
      <c r="K27" t="s">
        <v>30</v>
      </c>
      <c r="L27">
        <v>7500000</v>
      </c>
      <c r="M27">
        <v>1998</v>
      </c>
      <c r="N27">
        <v>8.6</v>
      </c>
      <c r="O27">
        <v>-787759</v>
      </c>
      <c r="R27" t="s">
        <v>113</v>
      </c>
      <c r="S27" cm="1">
        <f t="array" ref="S27">AVERAGE(IF(Table7[director_name]=R27, Table7[imdb_score]))</f>
        <v>8.2333333333333343</v>
      </c>
      <c r="T27" t="str">
        <f>IF(Table8[[#This Row],[Average]] &gt; $V$7, "Higher", "Lower")</f>
        <v>Higher</v>
      </c>
      <c r="AB27" s="5" t="s">
        <v>474</v>
      </c>
    </row>
    <row r="28" spans="1:28" x14ac:dyDescent="0.3">
      <c r="A28" t="s">
        <v>42</v>
      </c>
      <c r="B28">
        <v>120</v>
      </c>
      <c r="C28">
        <v>87</v>
      </c>
      <c r="D28">
        <v>163245</v>
      </c>
      <c r="E28" t="s">
        <v>157</v>
      </c>
      <c r="F28" t="s">
        <v>158</v>
      </c>
      <c r="G28" t="s">
        <v>159</v>
      </c>
      <c r="H28">
        <v>143086</v>
      </c>
      <c r="I28">
        <v>211</v>
      </c>
      <c r="J28" t="s">
        <v>29</v>
      </c>
      <c r="K28" t="s">
        <v>30</v>
      </c>
      <c r="L28">
        <v>1500000</v>
      </c>
      <c r="M28">
        <v>1936</v>
      </c>
      <c r="N28">
        <v>8.6</v>
      </c>
      <c r="O28">
        <v>-1336755</v>
      </c>
      <c r="R28" t="s">
        <v>113</v>
      </c>
      <c r="S28" cm="1">
        <f t="array" ref="S28">AVERAGE(IF(Table7[director_name]=R28, Table7[imdb_score]))</f>
        <v>8.2333333333333343</v>
      </c>
      <c r="T28" t="str">
        <f>IF(Table8[[#This Row],[Average]] &gt; $V$7, "Higher", "Lower")</f>
        <v>Higher</v>
      </c>
      <c r="AB28" s="5" t="s">
        <v>322</v>
      </c>
    </row>
    <row r="29" spans="1:28" x14ac:dyDescent="0.3">
      <c r="A29" t="s">
        <v>118</v>
      </c>
      <c r="B29">
        <v>246</v>
      </c>
      <c r="C29">
        <v>125</v>
      </c>
      <c r="D29">
        <v>10049886</v>
      </c>
      <c r="E29" t="s">
        <v>160</v>
      </c>
      <c r="F29" t="s">
        <v>161</v>
      </c>
      <c r="G29" t="s">
        <v>162</v>
      </c>
      <c r="H29">
        <v>417971</v>
      </c>
      <c r="I29">
        <v>902</v>
      </c>
      <c r="J29" t="s">
        <v>124</v>
      </c>
      <c r="K29" t="s">
        <v>128</v>
      </c>
      <c r="L29">
        <v>19000000</v>
      </c>
      <c r="M29">
        <v>2001</v>
      </c>
      <c r="N29">
        <v>8.6</v>
      </c>
      <c r="O29">
        <v>-8950114</v>
      </c>
      <c r="R29" t="s">
        <v>118</v>
      </c>
      <c r="S29" cm="1">
        <f t="array" ref="S29">AVERAGE(IF(Table7[director_name]=R29, Table7[imdb_score]))</f>
        <v>8.2249999999999996</v>
      </c>
      <c r="T29" t="str">
        <f>IF(Table8[[#This Row],[Average]] &gt; $V$7, "Higher", "Lower")</f>
        <v>Higher</v>
      </c>
      <c r="AB29" s="5" t="s">
        <v>267</v>
      </c>
    </row>
    <row r="30" spans="1:28" x14ac:dyDescent="0.3">
      <c r="A30" t="s">
        <v>165</v>
      </c>
      <c r="B30">
        <v>186</v>
      </c>
      <c r="C30">
        <v>73</v>
      </c>
      <c r="D30">
        <v>422783777</v>
      </c>
      <c r="E30" t="s">
        <v>166</v>
      </c>
      <c r="F30" t="s">
        <v>167</v>
      </c>
      <c r="G30" t="s">
        <v>168</v>
      </c>
      <c r="H30">
        <v>644348</v>
      </c>
      <c r="I30">
        <v>656</v>
      </c>
      <c r="J30" t="s">
        <v>29</v>
      </c>
      <c r="K30" t="s">
        <v>30</v>
      </c>
      <c r="L30">
        <v>45000000</v>
      </c>
      <c r="M30">
        <v>1994</v>
      </c>
      <c r="N30">
        <v>8.5</v>
      </c>
      <c r="O30">
        <v>377783777</v>
      </c>
      <c r="R30" t="s">
        <v>118</v>
      </c>
      <c r="S30" cm="1">
        <f t="array" ref="S30">AVERAGE(IF(Table7[director_name]=R30, Table7[imdb_score]))</f>
        <v>8.2249999999999996</v>
      </c>
      <c r="T30" t="str">
        <f>IF(Table8[[#This Row],[Average]] &gt; $V$7, "Higher", "Lower")</f>
        <v>Higher</v>
      </c>
      <c r="AB30" s="5" t="s">
        <v>38</v>
      </c>
    </row>
    <row r="31" spans="1:28" x14ac:dyDescent="0.3">
      <c r="A31" t="s">
        <v>59</v>
      </c>
      <c r="B31">
        <v>234</v>
      </c>
      <c r="C31">
        <v>115</v>
      </c>
      <c r="D31">
        <v>242374454</v>
      </c>
      <c r="E31" t="s">
        <v>171</v>
      </c>
      <c r="F31" t="s">
        <v>79</v>
      </c>
      <c r="G31" t="s">
        <v>172</v>
      </c>
      <c r="H31">
        <v>661017</v>
      </c>
      <c r="I31">
        <v>771</v>
      </c>
      <c r="J31" t="s">
        <v>29</v>
      </c>
      <c r="K31" t="s">
        <v>30</v>
      </c>
      <c r="L31">
        <v>18000000</v>
      </c>
      <c r="M31">
        <v>1981</v>
      </c>
      <c r="N31">
        <v>8.5</v>
      </c>
      <c r="O31">
        <v>224374454</v>
      </c>
      <c r="R31" t="s">
        <v>118</v>
      </c>
      <c r="S31" cm="1">
        <f t="array" ref="S31">AVERAGE(IF(Table7[director_name]=R31, Table7[imdb_score]))</f>
        <v>8.2249999999999996</v>
      </c>
      <c r="T31" t="str">
        <f>IF(Table8[[#This Row],[Average]] &gt; $V$7, "Higher", "Lower")</f>
        <v>Higher</v>
      </c>
      <c r="AB31" s="5" t="s">
        <v>432</v>
      </c>
    </row>
    <row r="32" spans="1:28" x14ac:dyDescent="0.3">
      <c r="A32" t="s">
        <v>38</v>
      </c>
      <c r="B32">
        <v>813</v>
      </c>
      <c r="C32">
        <v>164</v>
      </c>
      <c r="D32">
        <v>448130642</v>
      </c>
      <c r="E32" t="s">
        <v>175</v>
      </c>
      <c r="F32" t="s">
        <v>176</v>
      </c>
      <c r="G32" t="s">
        <v>177</v>
      </c>
      <c r="H32">
        <v>1144337</v>
      </c>
      <c r="I32">
        <v>2701</v>
      </c>
      <c r="J32" t="s">
        <v>29</v>
      </c>
      <c r="K32" t="s">
        <v>30</v>
      </c>
      <c r="L32">
        <v>250000000</v>
      </c>
      <c r="M32">
        <v>2012</v>
      </c>
      <c r="N32">
        <v>8.5</v>
      </c>
      <c r="O32">
        <v>198130642</v>
      </c>
      <c r="R32" t="s">
        <v>118</v>
      </c>
      <c r="S32" cm="1">
        <f t="array" ref="S32">AVERAGE(IF(Table7[director_name]=R32, Table7[imdb_score]))</f>
        <v>8.2249999999999996</v>
      </c>
      <c r="T32" t="str">
        <f>IF(Table8[[#This Row],[Average]] &gt; $V$7, "Higher", "Lower")</f>
        <v>Higher</v>
      </c>
      <c r="AB32" s="5" t="s">
        <v>247</v>
      </c>
    </row>
    <row r="33" spans="1:28" x14ac:dyDescent="0.3">
      <c r="A33" t="s">
        <v>72</v>
      </c>
      <c r="B33">
        <v>198</v>
      </c>
      <c r="C33">
        <v>116</v>
      </c>
      <c r="D33">
        <v>210609762</v>
      </c>
      <c r="E33" t="s">
        <v>180</v>
      </c>
      <c r="F33" t="s">
        <v>181</v>
      </c>
      <c r="G33" t="s">
        <v>182</v>
      </c>
      <c r="H33">
        <v>732212</v>
      </c>
      <c r="I33">
        <v>809</v>
      </c>
      <c r="J33" t="s">
        <v>29</v>
      </c>
      <c r="K33" t="s">
        <v>30</v>
      </c>
      <c r="L33">
        <v>19000000</v>
      </c>
      <c r="M33">
        <v>1985</v>
      </c>
      <c r="N33">
        <v>8.5</v>
      </c>
      <c r="O33">
        <v>191609762</v>
      </c>
      <c r="R33" t="s">
        <v>54</v>
      </c>
      <c r="S33" cm="1">
        <f t="array" ref="S33">AVERAGE(IF(Table7[director_name]=R33, Table7[imdb_score]))</f>
        <v>8.1999999999999993</v>
      </c>
      <c r="T33" t="str">
        <f>IF(Table8[[#This Row],[Average]] &gt; $V$7, "Higher", "Lower")</f>
        <v>Higher</v>
      </c>
      <c r="AB33" s="5" t="s">
        <v>52</v>
      </c>
    </row>
    <row r="34" spans="1:28" x14ac:dyDescent="0.3">
      <c r="A34" t="s">
        <v>185</v>
      </c>
      <c r="B34">
        <v>210</v>
      </c>
      <c r="C34">
        <v>153</v>
      </c>
      <c r="D34">
        <v>204843350</v>
      </c>
      <c r="E34" t="s">
        <v>105</v>
      </c>
      <c r="F34" t="s">
        <v>186</v>
      </c>
      <c r="G34" t="s">
        <v>187</v>
      </c>
      <c r="H34">
        <v>744891</v>
      </c>
      <c r="I34">
        <v>983</v>
      </c>
      <c r="J34" t="s">
        <v>29</v>
      </c>
      <c r="K34" t="s">
        <v>30</v>
      </c>
      <c r="L34">
        <v>102000000</v>
      </c>
      <c r="M34">
        <v>1991</v>
      </c>
      <c r="N34">
        <v>8.5</v>
      </c>
      <c r="O34">
        <v>102843350</v>
      </c>
      <c r="R34" t="s">
        <v>54</v>
      </c>
      <c r="S34" cm="1">
        <f t="array" ref="S34">AVERAGE(IF(Table7[director_name]=R34, Table7[imdb_score]))</f>
        <v>8.1999999999999993</v>
      </c>
      <c r="T34" t="str">
        <f>IF(Table8[[#This Row],[Average]] &gt; $V$7, "Higher", "Lower")</f>
        <v>Higher</v>
      </c>
      <c r="AB34" s="5" t="s">
        <v>242</v>
      </c>
    </row>
    <row r="35" spans="1:28" x14ac:dyDescent="0.3">
      <c r="A35" t="s">
        <v>190</v>
      </c>
      <c r="B35">
        <v>265</v>
      </c>
      <c r="C35">
        <v>171</v>
      </c>
      <c r="D35">
        <v>187670866</v>
      </c>
      <c r="E35" t="s">
        <v>191</v>
      </c>
      <c r="F35" t="s">
        <v>192</v>
      </c>
      <c r="G35" t="s">
        <v>193</v>
      </c>
      <c r="H35">
        <v>982637</v>
      </c>
      <c r="I35">
        <v>2368</v>
      </c>
      <c r="J35" t="s">
        <v>29</v>
      </c>
      <c r="K35" t="s">
        <v>30</v>
      </c>
      <c r="L35">
        <v>103000000</v>
      </c>
      <c r="M35">
        <v>2000</v>
      </c>
      <c r="N35">
        <v>8.5</v>
      </c>
      <c r="O35">
        <v>84670866</v>
      </c>
      <c r="R35" t="s">
        <v>54</v>
      </c>
      <c r="S35" cm="1">
        <f t="array" ref="S35">AVERAGE(IF(Table7[director_name]=R35, Table7[imdb_score]))</f>
        <v>8.1999999999999993</v>
      </c>
      <c r="T35" t="str">
        <f>IF(Table8[[#This Row],[Average]] &gt; $V$7, "Higher", "Lower")</f>
        <v>Higher</v>
      </c>
      <c r="AB35" s="5" t="s">
        <v>91</v>
      </c>
    </row>
    <row r="36" spans="1:28" x14ac:dyDescent="0.3">
      <c r="A36" t="s">
        <v>25</v>
      </c>
      <c r="B36">
        <v>186</v>
      </c>
      <c r="C36">
        <v>189</v>
      </c>
      <c r="D36">
        <v>136801374</v>
      </c>
      <c r="E36" t="s">
        <v>195</v>
      </c>
      <c r="F36" t="s">
        <v>74</v>
      </c>
      <c r="G36" t="s">
        <v>196</v>
      </c>
      <c r="H36">
        <v>782610</v>
      </c>
      <c r="I36">
        <v>1377</v>
      </c>
      <c r="J36" t="s">
        <v>29</v>
      </c>
      <c r="K36" t="s">
        <v>30</v>
      </c>
      <c r="L36">
        <v>60000000</v>
      </c>
      <c r="M36">
        <v>1999</v>
      </c>
      <c r="N36">
        <v>8.5</v>
      </c>
      <c r="O36">
        <v>76801374</v>
      </c>
      <c r="R36" t="s">
        <v>138</v>
      </c>
      <c r="S36" cm="1">
        <f t="array" ref="S36">AVERAGE(IF(Table7[director_name]=R36, Table7[imdb_score]))</f>
        <v>8.1999999999999993</v>
      </c>
      <c r="T36" t="str">
        <f>IF(Table8[[#This Row],[Average]] &gt; $V$7, "Higher", "Lower")</f>
        <v>Higher</v>
      </c>
      <c r="AB36" s="5" t="s">
        <v>194</v>
      </c>
    </row>
    <row r="37" spans="1:28" x14ac:dyDescent="0.3">
      <c r="A37" t="s">
        <v>190</v>
      </c>
      <c r="B37">
        <v>392</v>
      </c>
      <c r="C37">
        <v>116</v>
      </c>
      <c r="D37">
        <v>78900000</v>
      </c>
      <c r="E37" t="s">
        <v>197</v>
      </c>
      <c r="F37" t="s">
        <v>198</v>
      </c>
      <c r="G37" t="s">
        <v>199</v>
      </c>
      <c r="H37">
        <v>563827</v>
      </c>
      <c r="I37">
        <v>1110</v>
      </c>
      <c r="J37" t="s">
        <v>29</v>
      </c>
      <c r="K37" t="s">
        <v>200</v>
      </c>
      <c r="L37">
        <v>11000000</v>
      </c>
      <c r="M37">
        <v>1979</v>
      </c>
      <c r="N37">
        <v>8.5</v>
      </c>
      <c r="O37">
        <v>67900000</v>
      </c>
      <c r="R37" t="s">
        <v>54</v>
      </c>
      <c r="S37" cm="1">
        <f t="array" ref="S37">AVERAGE(IF(Table7[director_name]=R37, Table7[imdb_score]))</f>
        <v>8.1999999999999993</v>
      </c>
      <c r="T37" t="str">
        <f>IF(Table8[[#This Row],[Average]] &gt; $V$7, "Higher", "Lower")</f>
        <v>Higher</v>
      </c>
      <c r="AB37" s="5" t="s">
        <v>720</v>
      </c>
    </row>
    <row r="38" spans="1:28" x14ac:dyDescent="0.3">
      <c r="A38" t="s">
        <v>54</v>
      </c>
      <c r="B38">
        <v>765</v>
      </c>
      <c r="C38">
        <v>165</v>
      </c>
      <c r="D38">
        <v>162804648</v>
      </c>
      <c r="E38" t="s">
        <v>202</v>
      </c>
      <c r="F38" t="s">
        <v>87</v>
      </c>
      <c r="G38" t="s">
        <v>203</v>
      </c>
      <c r="H38">
        <v>955174</v>
      </c>
      <c r="I38">
        <v>1193</v>
      </c>
      <c r="J38" t="s">
        <v>29</v>
      </c>
      <c r="K38" t="s">
        <v>30</v>
      </c>
      <c r="L38">
        <v>100000000</v>
      </c>
      <c r="M38">
        <v>2012</v>
      </c>
      <c r="N38">
        <v>8.5</v>
      </c>
      <c r="O38">
        <v>62804648</v>
      </c>
      <c r="R38" t="s">
        <v>132</v>
      </c>
      <c r="S38" cm="1">
        <f t="array" ref="S38">AVERAGE(IF(Table7[director_name]=R38, Table7[imdb_score]))</f>
        <v>8.1999999999999993</v>
      </c>
      <c r="T38" t="str">
        <f>IF(Table8[[#This Row],[Average]] &gt; $V$7, "Higher", "Lower")</f>
        <v>Higher</v>
      </c>
      <c r="AB38" s="5" t="s">
        <v>188</v>
      </c>
    </row>
    <row r="39" spans="1:28" x14ac:dyDescent="0.3">
      <c r="A39" t="s">
        <v>33</v>
      </c>
      <c r="B39">
        <v>261</v>
      </c>
      <c r="C39">
        <v>289</v>
      </c>
      <c r="D39">
        <v>78800000</v>
      </c>
      <c r="E39" t="s">
        <v>205</v>
      </c>
      <c r="F39" t="s">
        <v>79</v>
      </c>
      <c r="G39" t="s">
        <v>206</v>
      </c>
      <c r="H39">
        <v>450676</v>
      </c>
      <c r="I39">
        <v>983</v>
      </c>
      <c r="J39" t="s">
        <v>29</v>
      </c>
      <c r="K39" t="s">
        <v>30</v>
      </c>
      <c r="L39">
        <v>31500000</v>
      </c>
      <c r="M39">
        <v>1979</v>
      </c>
      <c r="N39">
        <v>8.5</v>
      </c>
      <c r="O39">
        <v>47300000</v>
      </c>
      <c r="R39" t="s">
        <v>142</v>
      </c>
      <c r="S39" cm="1">
        <f t="array" ref="S39">AVERAGE(IF(Table7[director_name]=R39, Table7[imdb_score]))</f>
        <v>8.1999999999999993</v>
      </c>
      <c r="T39" t="str">
        <f>IF(Table8[[#This Row],[Average]] &gt; $V$7, "Higher", "Lower")</f>
        <v>Higher</v>
      </c>
      <c r="AB39" s="5" t="s">
        <v>372</v>
      </c>
    </row>
    <row r="40" spans="1:28" x14ac:dyDescent="0.3">
      <c r="A40" t="s">
        <v>115</v>
      </c>
      <c r="B40">
        <v>352</v>
      </c>
      <c r="C40">
        <v>151</v>
      </c>
      <c r="D40">
        <v>132373442</v>
      </c>
      <c r="E40" t="s">
        <v>208</v>
      </c>
      <c r="F40" t="s">
        <v>87</v>
      </c>
      <c r="G40" t="s">
        <v>209</v>
      </c>
      <c r="H40">
        <v>873649</v>
      </c>
      <c r="I40">
        <v>2054</v>
      </c>
      <c r="J40" t="s">
        <v>29</v>
      </c>
      <c r="K40" t="s">
        <v>30</v>
      </c>
      <c r="L40">
        <v>90000000</v>
      </c>
      <c r="M40">
        <v>2006</v>
      </c>
      <c r="N40">
        <v>8.5</v>
      </c>
      <c r="O40">
        <v>42373442</v>
      </c>
      <c r="R40" t="s">
        <v>147</v>
      </c>
      <c r="S40" cm="1">
        <f t="array" ref="S40">AVERAGE(IF(Table7[director_name]=R40, Table7[imdb_score]))</f>
        <v>8.1999999999999993</v>
      </c>
      <c r="T40" t="str">
        <f>IF(Table8[[#This Row],[Average]] &gt; $V$7, "Higher", "Lower")</f>
        <v>Higher</v>
      </c>
      <c r="AB40" s="5" t="s">
        <v>219</v>
      </c>
    </row>
    <row r="41" spans="1:28" x14ac:dyDescent="0.3">
      <c r="A41" t="s">
        <v>46</v>
      </c>
      <c r="B41">
        <v>290</v>
      </c>
      <c r="C41">
        <v>108</v>
      </c>
      <c r="D41">
        <v>32000000</v>
      </c>
      <c r="E41" t="s">
        <v>211</v>
      </c>
      <c r="F41" t="s">
        <v>212</v>
      </c>
      <c r="G41" t="s">
        <v>213</v>
      </c>
      <c r="H41">
        <v>422432</v>
      </c>
      <c r="I41">
        <v>1040</v>
      </c>
      <c r="J41" t="s">
        <v>29</v>
      </c>
      <c r="K41" t="s">
        <v>30</v>
      </c>
      <c r="L41">
        <v>806947</v>
      </c>
      <c r="M41">
        <v>1960</v>
      </c>
      <c r="N41">
        <v>8.5</v>
      </c>
      <c r="O41">
        <v>31193053</v>
      </c>
      <c r="R41" t="s">
        <v>138</v>
      </c>
      <c r="S41" cm="1">
        <f t="array" ref="S41">AVERAGE(IF(Table7[director_name]=R41, Table7[imdb_score]))</f>
        <v>8.1999999999999993</v>
      </c>
      <c r="T41" t="str">
        <f>IF(Table8[[#This Row],[Average]] &gt; $V$7, "Higher", "Lower")</f>
        <v>Higher</v>
      </c>
      <c r="AB41" s="5" t="s">
        <v>457</v>
      </c>
    </row>
    <row r="42" spans="1:28" x14ac:dyDescent="0.3">
      <c r="A42" t="s">
        <v>38</v>
      </c>
      <c r="B42">
        <v>274</v>
      </c>
      <c r="C42">
        <v>113</v>
      </c>
      <c r="D42">
        <v>25530884</v>
      </c>
      <c r="E42" t="s">
        <v>214</v>
      </c>
      <c r="F42" t="s">
        <v>215</v>
      </c>
      <c r="G42" t="s">
        <v>216</v>
      </c>
      <c r="H42">
        <v>845580</v>
      </c>
      <c r="I42">
        <v>2067</v>
      </c>
      <c r="J42" t="s">
        <v>29</v>
      </c>
      <c r="K42" t="s">
        <v>30</v>
      </c>
      <c r="L42">
        <v>9000000</v>
      </c>
      <c r="M42">
        <v>2000</v>
      </c>
      <c r="N42">
        <v>8.5</v>
      </c>
      <c r="O42">
        <v>16530884</v>
      </c>
      <c r="R42" t="s">
        <v>54</v>
      </c>
      <c r="S42" cm="1">
        <f t="array" ref="S42">AVERAGE(IF(Table7[director_name]=R42, Table7[imdb_score]))</f>
        <v>8.1999999999999993</v>
      </c>
      <c r="T42" t="str">
        <f>IF(Table8[[#This Row],[Average]] &gt; $V$7, "Higher", "Lower")</f>
        <v>Higher</v>
      </c>
      <c r="AB42" s="5" t="s">
        <v>260</v>
      </c>
    </row>
    <row r="43" spans="1:28" x14ac:dyDescent="0.3">
      <c r="A43" t="s">
        <v>38</v>
      </c>
      <c r="B43">
        <v>341</v>
      </c>
      <c r="C43">
        <v>130</v>
      </c>
      <c r="D43">
        <v>53082743</v>
      </c>
      <c r="E43" t="s">
        <v>217</v>
      </c>
      <c r="F43" t="s">
        <v>40</v>
      </c>
      <c r="G43" t="s">
        <v>218</v>
      </c>
      <c r="H43">
        <v>844052</v>
      </c>
      <c r="I43">
        <v>1100</v>
      </c>
      <c r="J43" t="s">
        <v>29</v>
      </c>
      <c r="K43" t="s">
        <v>30</v>
      </c>
      <c r="L43">
        <v>40000000</v>
      </c>
      <c r="M43">
        <v>2006</v>
      </c>
      <c r="N43">
        <v>8.5</v>
      </c>
      <c r="O43">
        <v>13082743</v>
      </c>
      <c r="R43" t="s">
        <v>54</v>
      </c>
      <c r="S43" cm="1">
        <f t="array" ref="S43">AVERAGE(IF(Table7[director_name]=R43, Table7[imdb_score]))</f>
        <v>8.1999999999999993</v>
      </c>
      <c r="T43" t="str">
        <f>IF(Table8[[#This Row],[Average]] &gt; $V$7, "Higher", "Lower")</f>
        <v>Higher</v>
      </c>
      <c r="AB43" s="5" t="s">
        <v>591</v>
      </c>
    </row>
    <row r="44" spans="1:28" x14ac:dyDescent="0.3">
      <c r="A44" t="s">
        <v>52</v>
      </c>
      <c r="B44">
        <v>535</v>
      </c>
      <c r="C44">
        <v>107</v>
      </c>
      <c r="D44">
        <v>13092000</v>
      </c>
      <c r="E44" t="s">
        <v>220</v>
      </c>
      <c r="F44" t="s">
        <v>221</v>
      </c>
      <c r="G44" t="s">
        <v>222</v>
      </c>
      <c r="H44">
        <v>399138</v>
      </c>
      <c r="I44">
        <v>731</v>
      </c>
      <c r="J44" t="s">
        <v>29</v>
      </c>
      <c r="K44" t="s">
        <v>30</v>
      </c>
      <c r="L44">
        <v>3300000</v>
      </c>
      <c r="M44">
        <v>2014</v>
      </c>
      <c r="N44">
        <v>8.5</v>
      </c>
      <c r="O44">
        <v>9792000</v>
      </c>
      <c r="R44" t="s">
        <v>54</v>
      </c>
      <c r="S44" cm="1">
        <f t="array" ref="S44">AVERAGE(IF(Table7[director_name]=R44, Table7[imdb_score]))</f>
        <v>8.1999999999999993</v>
      </c>
      <c r="T44" t="str">
        <f>IF(Table8[[#This Row],[Average]] &gt; $V$7, "Higher", "Lower")</f>
        <v>Higher</v>
      </c>
      <c r="AB44" s="5" t="s">
        <v>692</v>
      </c>
    </row>
    <row r="45" spans="1:28" x14ac:dyDescent="0.3">
      <c r="A45" t="s">
        <v>223</v>
      </c>
      <c r="B45">
        <v>215</v>
      </c>
      <c r="C45">
        <v>137</v>
      </c>
      <c r="D45">
        <v>11284657</v>
      </c>
      <c r="E45" t="s">
        <v>224</v>
      </c>
      <c r="F45" t="s">
        <v>225</v>
      </c>
      <c r="G45" t="s">
        <v>226</v>
      </c>
      <c r="H45">
        <v>259379</v>
      </c>
      <c r="I45">
        <v>407</v>
      </c>
      <c r="J45" t="s">
        <v>96</v>
      </c>
      <c r="K45" t="s">
        <v>227</v>
      </c>
      <c r="L45">
        <v>2000000</v>
      </c>
      <c r="M45">
        <v>2006</v>
      </c>
      <c r="N45">
        <v>8.5</v>
      </c>
      <c r="O45">
        <v>9284657</v>
      </c>
      <c r="R45" t="s">
        <v>54</v>
      </c>
      <c r="S45" cm="1">
        <f t="array" ref="S45">AVERAGE(IF(Table7[director_name]=R45, Table7[imdb_score]))</f>
        <v>8.1999999999999993</v>
      </c>
      <c r="T45" t="str">
        <f>IF(Table8[[#This Row],[Average]] &gt; $V$7, "Higher", "Lower")</f>
        <v>Higher</v>
      </c>
      <c r="AB45" s="5" t="s">
        <v>603</v>
      </c>
    </row>
    <row r="46" spans="1:28" x14ac:dyDescent="0.3">
      <c r="A46" t="s">
        <v>63</v>
      </c>
      <c r="B46">
        <v>46</v>
      </c>
      <c r="C46">
        <v>89</v>
      </c>
      <c r="D46">
        <v>925402</v>
      </c>
      <c r="E46" t="s">
        <v>228</v>
      </c>
      <c r="F46" t="s">
        <v>229</v>
      </c>
      <c r="G46" t="s">
        <v>230</v>
      </c>
      <c r="H46">
        <v>27882</v>
      </c>
      <c r="I46">
        <v>130</v>
      </c>
      <c r="J46" t="s">
        <v>156</v>
      </c>
      <c r="K46" t="s">
        <v>231</v>
      </c>
      <c r="L46">
        <v>180000</v>
      </c>
      <c r="M46">
        <v>1997</v>
      </c>
      <c r="N46">
        <v>8.5</v>
      </c>
      <c r="O46">
        <v>745402</v>
      </c>
      <c r="R46" t="s">
        <v>152</v>
      </c>
      <c r="S46" cm="1">
        <f t="array" ref="S46">AVERAGE(IF(Table7[director_name]=R46, Table7[imdb_score]))</f>
        <v>8.1499999999999986</v>
      </c>
      <c r="T46" t="str">
        <f>IF(Table8[[#This Row],[Average]] &gt; $V$7, "Higher", "Lower")</f>
        <v>Higher</v>
      </c>
      <c r="AB46" s="5" t="s">
        <v>142</v>
      </c>
    </row>
    <row r="47" spans="1:28" x14ac:dyDescent="0.3">
      <c r="A47" t="s">
        <v>57</v>
      </c>
      <c r="B47">
        <v>115</v>
      </c>
      <c r="C47">
        <v>102</v>
      </c>
      <c r="D47">
        <v>2601847</v>
      </c>
      <c r="E47" t="s">
        <v>232</v>
      </c>
      <c r="F47" t="s">
        <v>233</v>
      </c>
      <c r="G47" t="s">
        <v>234</v>
      </c>
      <c r="H47">
        <v>22457</v>
      </c>
      <c r="I47">
        <v>69</v>
      </c>
      <c r="J47" t="s">
        <v>235</v>
      </c>
      <c r="K47" t="s">
        <v>30</v>
      </c>
      <c r="L47">
        <v>4000000</v>
      </c>
      <c r="M47">
        <v>2011</v>
      </c>
      <c r="N47">
        <v>8.5</v>
      </c>
      <c r="O47">
        <v>-1398153</v>
      </c>
      <c r="R47" t="s">
        <v>152</v>
      </c>
      <c r="S47" cm="1">
        <f t="array" ref="S47">AVERAGE(IF(Table7[director_name]=R47, Table7[imdb_score]))</f>
        <v>8.1499999999999986</v>
      </c>
      <c r="T47" t="str">
        <f>IF(Table8[[#This Row],[Average]] &gt; $V$7, "Higher", "Lower")</f>
        <v>Higher</v>
      </c>
      <c r="AB47" s="5" t="s">
        <v>450</v>
      </c>
    </row>
    <row r="48" spans="1:28" x14ac:dyDescent="0.3">
      <c r="A48" t="s">
        <v>237</v>
      </c>
      <c r="B48">
        <v>193</v>
      </c>
      <c r="C48">
        <v>150</v>
      </c>
      <c r="D48">
        <v>32519322</v>
      </c>
      <c r="E48" t="s">
        <v>238</v>
      </c>
      <c r="F48" t="s">
        <v>239</v>
      </c>
      <c r="G48" t="s">
        <v>240</v>
      </c>
      <c r="H48">
        <v>497946</v>
      </c>
      <c r="I48">
        <v>761</v>
      </c>
      <c r="J48" t="s">
        <v>29</v>
      </c>
      <c r="K48" t="s">
        <v>241</v>
      </c>
      <c r="L48">
        <v>35000000</v>
      </c>
      <c r="M48">
        <v>2002</v>
      </c>
      <c r="N48">
        <v>8.5</v>
      </c>
      <c r="O48">
        <v>-2480678</v>
      </c>
      <c r="R48" t="s">
        <v>110</v>
      </c>
      <c r="S48" cm="1">
        <f t="array" ref="S48">AVERAGE(IF(Table7[director_name]=R48, Table7[imdb_score]))</f>
        <v>8.1333333333333329</v>
      </c>
      <c r="T48" t="str">
        <f>IF(Table8[[#This Row],[Average]] &gt; $V$7, "Higher", "Lower")</f>
        <v>Higher</v>
      </c>
      <c r="AB48" s="5" t="s">
        <v>586</v>
      </c>
    </row>
    <row r="49" spans="1:28" x14ac:dyDescent="0.3">
      <c r="A49" t="s">
        <v>84</v>
      </c>
      <c r="B49">
        <v>197</v>
      </c>
      <c r="C49">
        <v>134</v>
      </c>
      <c r="D49">
        <v>309125409</v>
      </c>
      <c r="E49" t="s">
        <v>78</v>
      </c>
      <c r="F49" t="s">
        <v>79</v>
      </c>
      <c r="G49" t="s">
        <v>243</v>
      </c>
      <c r="H49">
        <v>681857</v>
      </c>
      <c r="I49">
        <v>647</v>
      </c>
      <c r="J49" t="s">
        <v>29</v>
      </c>
      <c r="K49" t="s">
        <v>30</v>
      </c>
      <c r="L49">
        <v>32500000</v>
      </c>
      <c r="M49">
        <v>1983</v>
      </c>
      <c r="N49">
        <v>8.4</v>
      </c>
      <c r="O49">
        <v>276625409</v>
      </c>
      <c r="R49" t="s">
        <v>110</v>
      </c>
      <c r="S49" cm="1">
        <f t="array" ref="S49">AVERAGE(IF(Table7[director_name]=R49, Table7[imdb_score]))</f>
        <v>8.1333333333333329</v>
      </c>
      <c r="T49" t="str">
        <f>IF(Table8[[#This Row],[Average]] &gt; $V$7, "Higher", "Lower")</f>
        <v>Higher</v>
      </c>
      <c r="AB49" s="5" t="s">
        <v>244</v>
      </c>
    </row>
    <row r="50" spans="1:28" x14ac:dyDescent="0.3">
      <c r="A50" t="s">
        <v>245</v>
      </c>
      <c r="B50">
        <v>176</v>
      </c>
      <c r="C50">
        <v>122</v>
      </c>
      <c r="D50">
        <v>130058047</v>
      </c>
      <c r="E50" t="s">
        <v>92</v>
      </c>
      <c r="F50" t="s">
        <v>150</v>
      </c>
      <c r="G50" t="s">
        <v>246</v>
      </c>
      <c r="H50">
        <v>822500</v>
      </c>
      <c r="I50">
        <v>2715</v>
      </c>
      <c r="J50" t="s">
        <v>29</v>
      </c>
      <c r="K50" t="s">
        <v>30</v>
      </c>
      <c r="L50">
        <v>15000000</v>
      </c>
      <c r="M50">
        <v>1999</v>
      </c>
      <c r="N50">
        <v>8.4</v>
      </c>
      <c r="O50">
        <v>115058047</v>
      </c>
      <c r="R50" t="s">
        <v>110</v>
      </c>
      <c r="S50" cm="1">
        <f t="array" ref="S50">AVERAGE(IF(Table7[director_name]=R50, Table7[imdb_score]))</f>
        <v>8.1333333333333329</v>
      </c>
      <c r="T50" t="str">
        <f>IF(Table8[[#This Row],[Average]] &gt; $V$7, "Higher", "Lower")</f>
        <v>Higher</v>
      </c>
      <c r="AB50" s="5" t="s">
        <v>455</v>
      </c>
    </row>
    <row r="51" spans="1:28" x14ac:dyDescent="0.3">
      <c r="A51" t="s">
        <v>185</v>
      </c>
      <c r="B51">
        <v>250</v>
      </c>
      <c r="C51">
        <v>154</v>
      </c>
      <c r="D51">
        <v>85200000</v>
      </c>
      <c r="E51" t="s">
        <v>248</v>
      </c>
      <c r="F51" t="s">
        <v>249</v>
      </c>
      <c r="G51" t="s">
        <v>250</v>
      </c>
      <c r="H51">
        <v>488537</v>
      </c>
      <c r="I51">
        <v>1076</v>
      </c>
      <c r="J51" t="s">
        <v>29</v>
      </c>
      <c r="K51" t="s">
        <v>30</v>
      </c>
      <c r="L51">
        <v>18500000</v>
      </c>
      <c r="M51">
        <v>1986</v>
      </c>
      <c r="N51">
        <v>8.4</v>
      </c>
      <c r="O51">
        <v>66700000</v>
      </c>
      <c r="R51" t="s">
        <v>183</v>
      </c>
      <c r="S51" cm="1">
        <f t="array" ref="S51">AVERAGE(IF(Table7[director_name]=R51, Table7[imdb_score]))</f>
        <v>8.1</v>
      </c>
      <c r="T51" t="str">
        <f>IF(Table8[[#This Row],[Average]] &gt; $V$7, "Higher", "Lower")</f>
        <v>Higher</v>
      </c>
      <c r="AB51" s="5" t="s">
        <v>119</v>
      </c>
    </row>
    <row r="52" spans="1:28" x14ac:dyDescent="0.3">
      <c r="A52" t="s">
        <v>252</v>
      </c>
      <c r="B52">
        <v>421</v>
      </c>
      <c r="C52">
        <v>98</v>
      </c>
      <c r="D52">
        <v>223806889</v>
      </c>
      <c r="E52" t="s">
        <v>253</v>
      </c>
      <c r="F52" t="s">
        <v>254</v>
      </c>
      <c r="G52" t="s">
        <v>255</v>
      </c>
      <c r="H52">
        <v>718837</v>
      </c>
      <c r="I52">
        <v>1043</v>
      </c>
      <c r="J52" t="s">
        <v>29</v>
      </c>
      <c r="K52" t="s">
        <v>30</v>
      </c>
      <c r="L52">
        <v>180000000</v>
      </c>
      <c r="M52">
        <v>2008</v>
      </c>
      <c r="N52">
        <v>8.4</v>
      </c>
      <c r="O52">
        <v>43806889</v>
      </c>
      <c r="R52" t="s">
        <v>169</v>
      </c>
      <c r="S52" cm="1">
        <f t="array" ref="S52">AVERAGE(IF(Table7[director_name]=R52, Table7[imdb_score]))</f>
        <v>8.1</v>
      </c>
      <c r="T52" t="str">
        <f>IF(Table8[[#This Row],[Average]] &gt; $V$7, "Higher", "Lower")</f>
        <v>Higher</v>
      </c>
      <c r="AB52" s="5" t="s">
        <v>434</v>
      </c>
    </row>
    <row r="53" spans="1:28" x14ac:dyDescent="0.3">
      <c r="A53" t="s">
        <v>89</v>
      </c>
      <c r="B53">
        <v>354</v>
      </c>
      <c r="C53">
        <v>123</v>
      </c>
      <c r="D53">
        <v>7098492</v>
      </c>
      <c r="E53" t="s">
        <v>257</v>
      </c>
      <c r="F53" t="s">
        <v>258</v>
      </c>
      <c r="G53" t="s">
        <v>259</v>
      </c>
      <c r="H53">
        <v>151812</v>
      </c>
      <c r="I53">
        <v>264</v>
      </c>
      <c r="J53" t="s">
        <v>156</v>
      </c>
      <c r="K53" t="s">
        <v>231</v>
      </c>
      <c r="L53">
        <v>500000</v>
      </c>
      <c r="M53">
        <v>2011</v>
      </c>
      <c r="N53">
        <v>8.4</v>
      </c>
      <c r="O53">
        <v>6598492</v>
      </c>
      <c r="R53" t="s">
        <v>163</v>
      </c>
      <c r="S53" cm="1">
        <f t="array" ref="S53">AVERAGE(IF(Table7[director_name]=R53, Table7[imdb_score]))</f>
        <v>8.1</v>
      </c>
      <c r="T53" t="str">
        <f>IF(Table8[[#This Row],[Average]] &gt; $V$7, "Higher", "Lower")</f>
        <v>Higher</v>
      </c>
      <c r="AB53" s="5" t="s">
        <v>33</v>
      </c>
    </row>
    <row r="54" spans="1:28" x14ac:dyDescent="0.3">
      <c r="A54" t="s">
        <v>261</v>
      </c>
      <c r="B54">
        <v>132</v>
      </c>
      <c r="C54">
        <v>178</v>
      </c>
      <c r="D54">
        <v>75600000</v>
      </c>
      <c r="E54" t="s">
        <v>262</v>
      </c>
      <c r="F54" t="s">
        <v>263</v>
      </c>
      <c r="G54" t="s">
        <v>264</v>
      </c>
      <c r="H54">
        <v>736638</v>
      </c>
      <c r="I54">
        <v>1065</v>
      </c>
      <c r="J54" t="s">
        <v>29</v>
      </c>
      <c r="K54" t="s">
        <v>30</v>
      </c>
      <c r="L54">
        <v>72000000</v>
      </c>
      <c r="M54">
        <v>1995</v>
      </c>
      <c r="N54">
        <v>8.4</v>
      </c>
      <c r="O54">
        <v>3600000</v>
      </c>
      <c r="R54" t="s">
        <v>178</v>
      </c>
      <c r="S54" cm="1">
        <f t="array" ref="S54">AVERAGE(IF(Table7[director_name]=R54, Table7[imdb_score]))</f>
        <v>8.1</v>
      </c>
      <c r="T54" t="str">
        <f>IF(Table8[[#This Row],[Average]] &gt; $V$7, "Higher", "Lower")</f>
        <v>Higher</v>
      </c>
      <c r="AB54" s="5" t="s">
        <v>25</v>
      </c>
    </row>
    <row r="55" spans="1:28" x14ac:dyDescent="0.3">
      <c r="A55" t="s">
        <v>54</v>
      </c>
      <c r="B55">
        <v>173</v>
      </c>
      <c r="C55">
        <v>99</v>
      </c>
      <c r="D55">
        <v>2812029</v>
      </c>
      <c r="E55" t="s">
        <v>208</v>
      </c>
      <c r="F55" t="s">
        <v>54</v>
      </c>
      <c r="G55" t="s">
        <v>266</v>
      </c>
      <c r="H55">
        <v>664719</v>
      </c>
      <c r="I55">
        <v>931</v>
      </c>
      <c r="J55" t="s">
        <v>29</v>
      </c>
      <c r="K55" t="s">
        <v>30</v>
      </c>
      <c r="L55">
        <v>1200000</v>
      </c>
      <c r="M55">
        <v>1992</v>
      </c>
      <c r="N55">
        <v>8.4</v>
      </c>
      <c r="O55">
        <v>1612029</v>
      </c>
      <c r="R55" t="s">
        <v>188</v>
      </c>
      <c r="S55" cm="1">
        <f t="array" ref="S55">AVERAGE(IF(Table7[director_name]=R55, Table7[imdb_score]))</f>
        <v>8.1</v>
      </c>
      <c r="T55" t="str">
        <f>IF(Table8[[#This Row],[Average]] &gt; $V$7, "Higher", "Lower")</f>
        <v>Higher</v>
      </c>
      <c r="AB55" s="5" t="s">
        <v>95</v>
      </c>
    </row>
    <row r="56" spans="1:28" x14ac:dyDescent="0.3">
      <c r="A56" t="s">
        <v>268</v>
      </c>
      <c r="B56">
        <v>305</v>
      </c>
      <c r="C56">
        <v>120</v>
      </c>
      <c r="D56">
        <v>2181290</v>
      </c>
      <c r="E56" t="s">
        <v>269</v>
      </c>
      <c r="F56" t="s">
        <v>270</v>
      </c>
      <c r="G56" t="s">
        <v>271</v>
      </c>
      <c r="H56">
        <v>356181</v>
      </c>
      <c r="I56">
        <v>809</v>
      </c>
      <c r="J56" t="s">
        <v>133</v>
      </c>
      <c r="K56" t="s">
        <v>272</v>
      </c>
      <c r="L56">
        <v>3000000</v>
      </c>
      <c r="M56">
        <v>2003</v>
      </c>
      <c r="N56">
        <v>8.4</v>
      </c>
      <c r="O56">
        <v>-818710</v>
      </c>
      <c r="R56" t="s">
        <v>173</v>
      </c>
      <c r="S56" cm="1">
        <f t="array" ref="S56">AVERAGE(IF(Table7[director_name]=R56, Table7[imdb_score]))</f>
        <v>8.1</v>
      </c>
      <c r="T56" t="str">
        <f>IF(Table8[[#This Row],[Average]] &gt; $V$7, "Higher", "Lower")</f>
        <v>Higher</v>
      </c>
      <c r="AB56" s="5" t="s">
        <v>642</v>
      </c>
    </row>
    <row r="57" spans="1:28" x14ac:dyDescent="0.3">
      <c r="A57" t="s">
        <v>274</v>
      </c>
      <c r="B57">
        <v>234</v>
      </c>
      <c r="C57">
        <v>102</v>
      </c>
      <c r="D57">
        <v>3609278</v>
      </c>
      <c r="E57" t="s">
        <v>92</v>
      </c>
      <c r="F57" t="s">
        <v>275</v>
      </c>
      <c r="G57" t="s">
        <v>276</v>
      </c>
      <c r="H57">
        <v>573541</v>
      </c>
      <c r="I57">
        <v>1916</v>
      </c>
      <c r="J57" t="s">
        <v>29</v>
      </c>
      <c r="K57" t="s">
        <v>30</v>
      </c>
      <c r="L57">
        <v>4500000</v>
      </c>
      <c r="M57">
        <v>2000</v>
      </c>
      <c r="N57">
        <v>8.4</v>
      </c>
      <c r="O57">
        <v>-890722</v>
      </c>
      <c r="R57" t="s">
        <v>194</v>
      </c>
      <c r="S57" cm="1">
        <f t="array" ref="S57">AVERAGE(IF(Table7[director_name]=R57, Table7[imdb_score]))</f>
        <v>8</v>
      </c>
      <c r="T57" t="str">
        <f>IF(Table8[[#This Row],[Average]] &gt; $V$7, "Higher", "Lower")</f>
        <v>Higher</v>
      </c>
      <c r="AB57" s="5" t="s">
        <v>236</v>
      </c>
    </row>
    <row r="58" spans="1:28" x14ac:dyDescent="0.3">
      <c r="A58" t="s">
        <v>278</v>
      </c>
      <c r="B58">
        <v>96</v>
      </c>
      <c r="C58">
        <v>293</v>
      </c>
      <c r="D58">
        <v>11433134</v>
      </c>
      <c r="E58" t="s">
        <v>279</v>
      </c>
      <c r="F58" t="s">
        <v>280</v>
      </c>
      <c r="G58" t="s">
        <v>281</v>
      </c>
      <c r="H58">
        <v>168203</v>
      </c>
      <c r="I58">
        <v>426</v>
      </c>
      <c r="J58" t="s">
        <v>96</v>
      </c>
      <c r="K58" t="s">
        <v>282</v>
      </c>
      <c r="L58">
        <v>14000000</v>
      </c>
      <c r="M58">
        <v>1981</v>
      </c>
      <c r="N58">
        <v>8.4</v>
      </c>
      <c r="O58">
        <v>-2566866</v>
      </c>
      <c r="R58" t="s">
        <v>194</v>
      </c>
      <c r="S58" cm="1">
        <f t="array" ref="S58">AVERAGE(IF(Table7[director_name]=R58, Table7[imdb_score]))</f>
        <v>8</v>
      </c>
      <c r="T58" t="str">
        <f>IF(Table8[[#This Row],[Average]] &gt; $V$7, "Higher", "Lower")</f>
        <v>Higher</v>
      </c>
      <c r="AB58" s="5" t="s">
        <v>138</v>
      </c>
    </row>
    <row r="59" spans="1:28" x14ac:dyDescent="0.3">
      <c r="A59" t="s">
        <v>194</v>
      </c>
      <c r="B59">
        <v>181</v>
      </c>
      <c r="C59">
        <v>227</v>
      </c>
      <c r="D59">
        <v>6000000</v>
      </c>
      <c r="E59" t="s">
        <v>283</v>
      </c>
      <c r="F59" t="s">
        <v>284</v>
      </c>
      <c r="G59" t="s">
        <v>285</v>
      </c>
      <c r="H59">
        <v>192775</v>
      </c>
      <c r="I59">
        <v>559</v>
      </c>
      <c r="J59" t="s">
        <v>29</v>
      </c>
      <c r="K59" t="s">
        <v>200</v>
      </c>
      <c r="L59">
        <v>15000000</v>
      </c>
      <c r="M59">
        <v>1962</v>
      </c>
      <c r="N59">
        <v>8.4</v>
      </c>
      <c r="O59">
        <v>-9000000</v>
      </c>
      <c r="R59" t="s">
        <v>194</v>
      </c>
      <c r="S59" cm="1">
        <f t="array" ref="S59">AVERAGE(IF(Table7[director_name]=R59, Table7[imdb_score]))</f>
        <v>8</v>
      </c>
      <c r="T59" t="str">
        <f>IF(Table8[[#This Row],[Average]] &gt; $V$7, "Higher", "Lower")</f>
        <v>Higher</v>
      </c>
      <c r="AB59" s="5" t="s">
        <v>315</v>
      </c>
    </row>
    <row r="60" spans="1:28" x14ac:dyDescent="0.3">
      <c r="A60" t="s">
        <v>65</v>
      </c>
      <c r="B60">
        <v>111</v>
      </c>
      <c r="C60">
        <v>251</v>
      </c>
      <c r="D60">
        <v>5300000</v>
      </c>
      <c r="E60" t="s">
        <v>26</v>
      </c>
      <c r="F60" t="s">
        <v>44</v>
      </c>
      <c r="G60" t="s">
        <v>287</v>
      </c>
      <c r="H60">
        <v>221000</v>
      </c>
      <c r="I60">
        <v>495</v>
      </c>
      <c r="J60" t="s">
        <v>29</v>
      </c>
      <c r="K60" t="s">
        <v>70</v>
      </c>
      <c r="L60">
        <v>30000000</v>
      </c>
      <c r="M60">
        <v>1984</v>
      </c>
      <c r="N60">
        <v>8.4</v>
      </c>
      <c r="O60">
        <v>-24700000</v>
      </c>
      <c r="R60" t="s">
        <v>204</v>
      </c>
      <c r="S60" cm="1">
        <f t="array" ref="S60">AVERAGE(IF(Table7[director_name]=R60, Table7[imdb_score]))</f>
        <v>8</v>
      </c>
      <c r="T60" t="str">
        <f>IF(Table8[[#This Row],[Average]] &gt; $V$7, "Higher", "Lower")</f>
        <v>Higher</v>
      </c>
      <c r="AB60" s="5" t="s">
        <v>118</v>
      </c>
    </row>
    <row r="61" spans="1:28" x14ac:dyDescent="0.3">
      <c r="A61" t="s">
        <v>288</v>
      </c>
      <c r="B61">
        <v>242</v>
      </c>
      <c r="C61">
        <v>122</v>
      </c>
      <c r="D61">
        <v>33201661</v>
      </c>
      <c r="E61" t="s">
        <v>289</v>
      </c>
      <c r="F61" t="s">
        <v>290</v>
      </c>
      <c r="G61" t="s">
        <v>291</v>
      </c>
      <c r="H61">
        <v>534262</v>
      </c>
      <c r="I61">
        <v>1314</v>
      </c>
      <c r="J61" t="s">
        <v>90</v>
      </c>
      <c r="K61" t="s">
        <v>241</v>
      </c>
      <c r="L61">
        <v>77000000</v>
      </c>
      <c r="M61">
        <v>2001</v>
      </c>
      <c r="N61">
        <v>8.4</v>
      </c>
      <c r="O61">
        <v>-43798339</v>
      </c>
      <c r="R61" t="s">
        <v>201</v>
      </c>
      <c r="S61" cm="1">
        <f t="array" ref="S61">AVERAGE(IF(Table7[director_name]=R61, Table7[imdb_score]))</f>
        <v>8</v>
      </c>
      <c r="T61" t="str">
        <f>IF(Table8[[#This Row],[Average]] &gt; $V$7, "Higher", "Lower")</f>
        <v>Higher</v>
      </c>
      <c r="AB61" s="5" t="s">
        <v>358</v>
      </c>
    </row>
    <row r="62" spans="1:28" x14ac:dyDescent="0.3">
      <c r="A62" t="s">
        <v>118</v>
      </c>
      <c r="B62">
        <v>174</v>
      </c>
      <c r="C62">
        <v>134</v>
      </c>
      <c r="D62">
        <v>2298191</v>
      </c>
      <c r="E62" t="s">
        <v>293</v>
      </c>
      <c r="F62" t="s">
        <v>294</v>
      </c>
      <c r="G62" t="s">
        <v>295</v>
      </c>
      <c r="H62">
        <v>221552</v>
      </c>
      <c r="I62">
        <v>570</v>
      </c>
      <c r="J62" t="s">
        <v>124</v>
      </c>
      <c r="K62" t="s">
        <v>128</v>
      </c>
      <c r="L62">
        <v>2400000000</v>
      </c>
      <c r="M62">
        <v>1997</v>
      </c>
      <c r="N62">
        <v>8.4</v>
      </c>
      <c r="O62">
        <v>-2397701809</v>
      </c>
      <c r="R62" t="s">
        <v>207</v>
      </c>
      <c r="S62" cm="1">
        <f t="array" ref="S62">AVERAGE(IF(Table7[director_name]=R62, Table7[imdb_score]))</f>
        <v>8</v>
      </c>
      <c r="T62" t="str">
        <f>IF(Table8[[#This Row],[Average]] &gt; $V$7, "Higher", "Lower")</f>
        <v>Higher</v>
      </c>
      <c r="AB62" s="5" t="s">
        <v>624</v>
      </c>
    </row>
    <row r="63" spans="1:28" x14ac:dyDescent="0.3">
      <c r="A63" t="s">
        <v>108</v>
      </c>
      <c r="B63">
        <v>453</v>
      </c>
      <c r="C63">
        <v>103</v>
      </c>
      <c r="D63">
        <v>414984497</v>
      </c>
      <c r="E63" t="s">
        <v>296</v>
      </c>
      <c r="F63" t="s">
        <v>74</v>
      </c>
      <c r="G63" t="s">
        <v>297</v>
      </c>
      <c r="H63">
        <v>544884</v>
      </c>
      <c r="I63">
        <v>733</v>
      </c>
      <c r="J63" t="s">
        <v>29</v>
      </c>
      <c r="K63" t="s">
        <v>30</v>
      </c>
      <c r="L63">
        <v>200000000</v>
      </c>
      <c r="M63">
        <v>2010</v>
      </c>
      <c r="N63">
        <v>8.3000000000000007</v>
      </c>
      <c r="O63">
        <v>214984497</v>
      </c>
      <c r="R63" t="s">
        <v>210</v>
      </c>
      <c r="S63" cm="1">
        <f t="array" ref="S63">AVERAGE(IF(Table7[director_name]=R63, Table7[imdb_score]))</f>
        <v>8</v>
      </c>
      <c r="T63" t="str">
        <f>IF(Table8[[#This Row],[Average]] &gt; $V$7, "Higher", "Lower")</f>
        <v>Higher</v>
      </c>
      <c r="AB63" s="5" t="s">
        <v>710</v>
      </c>
    </row>
    <row r="64" spans="1:28" x14ac:dyDescent="0.3">
      <c r="A64" t="s">
        <v>113</v>
      </c>
      <c r="B64">
        <v>536</v>
      </c>
      <c r="C64">
        <v>95</v>
      </c>
      <c r="D64">
        <v>356454367</v>
      </c>
      <c r="E64" t="s">
        <v>299</v>
      </c>
      <c r="F64" t="s">
        <v>300</v>
      </c>
      <c r="G64" t="s">
        <v>301</v>
      </c>
      <c r="H64">
        <v>345198</v>
      </c>
      <c r="I64">
        <v>773</v>
      </c>
      <c r="J64" t="s">
        <v>29</v>
      </c>
      <c r="K64" t="s">
        <v>30</v>
      </c>
      <c r="L64">
        <v>175000000</v>
      </c>
      <c r="M64">
        <v>2015</v>
      </c>
      <c r="N64">
        <v>8.3000000000000007</v>
      </c>
      <c r="O64">
        <v>181454367</v>
      </c>
      <c r="R64" t="s">
        <v>194</v>
      </c>
      <c r="S64" cm="1">
        <f t="array" ref="S64">AVERAGE(IF(Table7[director_name]=R64, Table7[imdb_score]))</f>
        <v>8</v>
      </c>
      <c r="T64" t="str">
        <f>IF(Table8[[#This Row],[Average]] &gt; $V$7, "Higher", "Lower")</f>
        <v>Higher</v>
      </c>
      <c r="AB64" s="5" t="s">
        <v>336</v>
      </c>
    </row>
    <row r="65" spans="1:28" x14ac:dyDescent="0.3">
      <c r="A65" t="s">
        <v>302</v>
      </c>
      <c r="B65">
        <v>166</v>
      </c>
      <c r="C65">
        <v>74</v>
      </c>
      <c r="D65">
        <v>191796233</v>
      </c>
      <c r="E65" t="s">
        <v>296</v>
      </c>
      <c r="F65" t="s">
        <v>74</v>
      </c>
      <c r="G65" t="s">
        <v>303</v>
      </c>
      <c r="H65">
        <v>623757</v>
      </c>
      <c r="I65">
        <v>391</v>
      </c>
      <c r="J65" t="s">
        <v>29</v>
      </c>
      <c r="K65" t="s">
        <v>30</v>
      </c>
      <c r="L65">
        <v>30000000</v>
      </c>
      <c r="M65">
        <v>1995</v>
      </c>
      <c r="N65">
        <v>8.3000000000000007</v>
      </c>
      <c r="O65">
        <v>161796233</v>
      </c>
      <c r="R65" t="s">
        <v>25</v>
      </c>
      <c r="S65" cm="1">
        <f t="array" ref="S65">AVERAGE(IF(Table7[director_name]=R65, Table7[imdb_score]))</f>
        <v>7.9749999999999996</v>
      </c>
      <c r="T65" t="str">
        <f>IF(Table8[[#This Row],[Average]] &gt; $V$7, "Higher", "Lower")</f>
        <v>Higher</v>
      </c>
      <c r="AB65" s="5" t="s">
        <v>185</v>
      </c>
    </row>
    <row r="66" spans="1:28" x14ac:dyDescent="0.3">
      <c r="A66" t="s">
        <v>138</v>
      </c>
      <c r="B66">
        <v>119</v>
      </c>
      <c r="C66">
        <v>129</v>
      </c>
      <c r="D66">
        <v>159600000</v>
      </c>
      <c r="E66" t="s">
        <v>305</v>
      </c>
      <c r="F66" t="s">
        <v>306</v>
      </c>
      <c r="G66" t="s">
        <v>307</v>
      </c>
      <c r="H66">
        <v>175607</v>
      </c>
      <c r="I66">
        <v>252</v>
      </c>
      <c r="J66" t="s">
        <v>29</v>
      </c>
      <c r="K66" t="s">
        <v>30</v>
      </c>
      <c r="L66">
        <v>5500000</v>
      </c>
      <c r="M66">
        <v>1973</v>
      </c>
      <c r="N66">
        <v>8.3000000000000007</v>
      </c>
      <c r="O66">
        <v>154100000</v>
      </c>
      <c r="R66" t="s">
        <v>25</v>
      </c>
      <c r="S66" cm="1">
        <f t="array" ref="S66">AVERAGE(IF(Table7[director_name]=R66, Table7[imdb_score]))</f>
        <v>7.9749999999999996</v>
      </c>
      <c r="T66" t="str">
        <f>IF(Table8[[#This Row],[Average]] &gt; $V$7, "Higher", "Lower")</f>
        <v>Higher</v>
      </c>
      <c r="AB66" s="5" t="s">
        <v>396</v>
      </c>
    </row>
    <row r="67" spans="1:28" x14ac:dyDescent="0.3">
      <c r="A67" t="s">
        <v>59</v>
      </c>
      <c r="B67">
        <v>149</v>
      </c>
      <c r="C67">
        <v>127</v>
      </c>
      <c r="D67">
        <v>197171806</v>
      </c>
      <c r="E67" t="s">
        <v>309</v>
      </c>
      <c r="F67" t="s">
        <v>79</v>
      </c>
      <c r="G67" t="s">
        <v>310</v>
      </c>
      <c r="H67">
        <v>515306</v>
      </c>
      <c r="I67">
        <v>477</v>
      </c>
      <c r="J67" t="s">
        <v>29</v>
      </c>
      <c r="K67" t="s">
        <v>30</v>
      </c>
      <c r="L67">
        <v>48000000</v>
      </c>
      <c r="M67">
        <v>1989</v>
      </c>
      <c r="N67">
        <v>8.3000000000000007</v>
      </c>
      <c r="O67">
        <v>149171806</v>
      </c>
      <c r="R67" t="s">
        <v>25</v>
      </c>
      <c r="S67" cm="1">
        <f t="array" ref="S67">AVERAGE(IF(Table7[director_name]=R67, Table7[imdb_score]))</f>
        <v>7.9749999999999996</v>
      </c>
      <c r="T67" t="str">
        <f>IF(Table8[[#This Row],[Average]] &gt; $V$7, "Higher", "Lower")</f>
        <v>Higher</v>
      </c>
      <c r="AB67" s="5" t="s">
        <v>173</v>
      </c>
    </row>
    <row r="68" spans="1:28" x14ac:dyDescent="0.3">
      <c r="A68" t="s">
        <v>312</v>
      </c>
      <c r="B68">
        <v>161</v>
      </c>
      <c r="C68">
        <v>126</v>
      </c>
      <c r="D68">
        <v>138339411</v>
      </c>
      <c r="E68" t="s">
        <v>92</v>
      </c>
      <c r="F68" t="s">
        <v>313</v>
      </c>
      <c r="G68" t="s">
        <v>314</v>
      </c>
      <c r="H68">
        <v>604904</v>
      </c>
      <c r="I68">
        <v>682</v>
      </c>
      <c r="J68" t="s">
        <v>29</v>
      </c>
      <c r="K68" t="s">
        <v>30</v>
      </c>
      <c r="L68">
        <v>10000000</v>
      </c>
      <c r="M68">
        <v>1997</v>
      </c>
      <c r="N68">
        <v>8.3000000000000007</v>
      </c>
      <c r="O68">
        <v>128339411</v>
      </c>
      <c r="R68" t="s">
        <v>25</v>
      </c>
      <c r="S68" cm="1">
        <f t="array" ref="S68">AVERAGE(IF(Table7[director_name]=R68, Table7[imdb_score]))</f>
        <v>7.9749999999999996</v>
      </c>
      <c r="T68" t="str">
        <f>IF(Table8[[#This Row],[Average]] &gt; $V$7, "Higher", "Lower")</f>
        <v>Higher</v>
      </c>
      <c r="AB68" s="5" t="s">
        <v>574</v>
      </c>
    </row>
    <row r="69" spans="1:28" x14ac:dyDescent="0.3">
      <c r="A69" t="s">
        <v>113</v>
      </c>
      <c r="B69">
        <v>408</v>
      </c>
      <c r="C69">
        <v>96</v>
      </c>
      <c r="D69">
        <v>292979556</v>
      </c>
      <c r="E69" t="s">
        <v>316</v>
      </c>
      <c r="F69" t="s">
        <v>254</v>
      </c>
      <c r="G69" t="s">
        <v>317</v>
      </c>
      <c r="H69">
        <v>665575</v>
      </c>
      <c r="I69">
        <v>704</v>
      </c>
      <c r="J69" t="s">
        <v>29</v>
      </c>
      <c r="K69" t="s">
        <v>30</v>
      </c>
      <c r="L69">
        <v>175000000</v>
      </c>
      <c r="M69">
        <v>2009</v>
      </c>
      <c r="N69">
        <v>8.3000000000000007</v>
      </c>
      <c r="O69">
        <v>117979556</v>
      </c>
      <c r="R69" t="s">
        <v>219</v>
      </c>
      <c r="S69" cm="1">
        <f t="array" ref="S69">AVERAGE(IF(Table7[director_name]=R69, Table7[imdb_score]))</f>
        <v>7.9666666666666659</v>
      </c>
      <c r="T69" t="str">
        <f>IF(Table8[[#This Row],[Average]] &gt; $V$7, "Higher", "Lower")</f>
        <v>Higher</v>
      </c>
      <c r="AB69" s="5" t="s">
        <v>353</v>
      </c>
    </row>
    <row r="70" spans="1:28" x14ac:dyDescent="0.3">
      <c r="A70" t="s">
        <v>67</v>
      </c>
      <c r="B70">
        <v>131</v>
      </c>
      <c r="C70">
        <v>131</v>
      </c>
      <c r="D70">
        <v>101157447</v>
      </c>
      <c r="E70" t="s">
        <v>202</v>
      </c>
      <c r="F70" t="s">
        <v>67</v>
      </c>
      <c r="G70" t="s">
        <v>319</v>
      </c>
      <c r="H70">
        <v>277505</v>
      </c>
      <c r="I70">
        <v>495</v>
      </c>
      <c r="J70" t="s">
        <v>29</v>
      </c>
      <c r="K70" t="s">
        <v>30</v>
      </c>
      <c r="L70">
        <v>14400000</v>
      </c>
      <c r="M70">
        <v>1992</v>
      </c>
      <c r="N70">
        <v>8.3000000000000007</v>
      </c>
      <c r="O70">
        <v>86757447</v>
      </c>
      <c r="R70" t="s">
        <v>219</v>
      </c>
      <c r="S70" cm="1">
        <f t="array" ref="S70">AVERAGE(IF(Table7[director_name]=R70, Table7[imdb_score]))</f>
        <v>7.9666666666666659</v>
      </c>
      <c r="T70" t="str">
        <f>IF(Table8[[#This Row],[Average]] &gt; $V$7, "Higher", "Lower")</f>
        <v>Higher</v>
      </c>
      <c r="AB70" s="5" t="s">
        <v>549</v>
      </c>
    </row>
    <row r="71" spans="1:28" x14ac:dyDescent="0.3">
      <c r="A71" t="s">
        <v>38</v>
      </c>
      <c r="B71">
        <v>478</v>
      </c>
      <c r="C71">
        <v>128</v>
      </c>
      <c r="D71">
        <v>205343774</v>
      </c>
      <c r="E71" t="s">
        <v>171</v>
      </c>
      <c r="F71" t="s">
        <v>40</v>
      </c>
      <c r="G71" t="s">
        <v>321</v>
      </c>
      <c r="H71">
        <v>980946</v>
      </c>
      <c r="I71">
        <v>2685</v>
      </c>
      <c r="J71" t="s">
        <v>29</v>
      </c>
      <c r="K71" t="s">
        <v>30</v>
      </c>
      <c r="L71">
        <v>150000000</v>
      </c>
      <c r="M71">
        <v>2005</v>
      </c>
      <c r="N71">
        <v>8.3000000000000007</v>
      </c>
      <c r="O71">
        <v>55343774</v>
      </c>
      <c r="R71" t="s">
        <v>219</v>
      </c>
      <c r="S71" cm="1">
        <f t="array" ref="S71">AVERAGE(IF(Table7[director_name]=R71, Table7[imdb_score]))</f>
        <v>7.9666666666666659</v>
      </c>
      <c r="T71" t="str">
        <f>IF(Table8[[#This Row],[Average]] &gt; $V$7, "Higher", "Lower")</f>
        <v>Higher</v>
      </c>
      <c r="AB71" s="5" t="s">
        <v>265</v>
      </c>
    </row>
    <row r="72" spans="1:28" x14ac:dyDescent="0.3">
      <c r="A72" t="s">
        <v>54</v>
      </c>
      <c r="B72">
        <v>486</v>
      </c>
      <c r="C72">
        <v>153</v>
      </c>
      <c r="D72">
        <v>120523073</v>
      </c>
      <c r="E72" t="s">
        <v>323</v>
      </c>
      <c r="F72" t="s">
        <v>324</v>
      </c>
      <c r="G72" t="s">
        <v>325</v>
      </c>
      <c r="H72">
        <v>885175</v>
      </c>
      <c r="I72">
        <v>1527</v>
      </c>
      <c r="J72" t="s">
        <v>29</v>
      </c>
      <c r="K72" t="s">
        <v>30</v>
      </c>
      <c r="L72">
        <v>75000000</v>
      </c>
      <c r="M72">
        <v>2009</v>
      </c>
      <c r="N72">
        <v>8.3000000000000007</v>
      </c>
      <c r="O72">
        <v>45523073</v>
      </c>
      <c r="R72" t="s">
        <v>185</v>
      </c>
      <c r="S72" cm="1">
        <f t="array" ref="S72">AVERAGE(IF(Table7[director_name]=R72, Table7[imdb_score]))</f>
        <v>7.9142857142857155</v>
      </c>
      <c r="T72" t="str">
        <f>IF(Table8[[#This Row],[Average]] &gt; $V$7, "Higher", "Lower")</f>
        <v>Higher</v>
      </c>
      <c r="AB72" s="5" t="s">
        <v>311</v>
      </c>
    </row>
    <row r="73" spans="1:28" x14ac:dyDescent="0.3">
      <c r="A73" t="s">
        <v>298</v>
      </c>
      <c r="B73">
        <v>285</v>
      </c>
      <c r="C73">
        <v>161</v>
      </c>
      <c r="D73">
        <v>56715371</v>
      </c>
      <c r="E73" t="s">
        <v>327</v>
      </c>
      <c r="F73" t="s">
        <v>328</v>
      </c>
      <c r="G73" t="s">
        <v>329</v>
      </c>
      <c r="H73">
        <v>427357</v>
      </c>
      <c r="I73">
        <v>1736</v>
      </c>
      <c r="J73" t="s">
        <v>29</v>
      </c>
      <c r="K73" t="s">
        <v>200</v>
      </c>
      <c r="L73">
        <v>12000000</v>
      </c>
      <c r="M73">
        <v>1968</v>
      </c>
      <c r="N73">
        <v>8.3000000000000007</v>
      </c>
      <c r="O73">
        <v>44715371</v>
      </c>
      <c r="R73" t="s">
        <v>185</v>
      </c>
      <c r="S73" cm="1">
        <f t="array" ref="S73">AVERAGE(IF(Table7[director_name]=R73, Table7[imdb_score]))</f>
        <v>7.9142857142857155</v>
      </c>
      <c r="T73" t="str">
        <f>IF(Table8[[#This Row],[Average]] &gt; $V$7, "Higher", "Lower")</f>
        <v>Higher</v>
      </c>
      <c r="AB73" s="5" t="s">
        <v>147</v>
      </c>
    </row>
    <row r="74" spans="1:28" x14ac:dyDescent="0.3">
      <c r="A74" t="s">
        <v>110</v>
      </c>
      <c r="B74">
        <v>134</v>
      </c>
      <c r="C74">
        <v>180</v>
      </c>
      <c r="D74">
        <v>51600000</v>
      </c>
      <c r="E74" t="s">
        <v>330</v>
      </c>
      <c r="F74" t="s">
        <v>331</v>
      </c>
      <c r="G74" t="s">
        <v>332</v>
      </c>
      <c r="H74">
        <v>270790</v>
      </c>
      <c r="I74">
        <v>549</v>
      </c>
      <c r="J74" t="s">
        <v>29</v>
      </c>
      <c r="K74" t="s">
        <v>30</v>
      </c>
      <c r="L74">
        <v>18000000</v>
      </c>
      <c r="M74">
        <v>1984</v>
      </c>
      <c r="N74">
        <v>8.3000000000000007</v>
      </c>
      <c r="O74">
        <v>33600000</v>
      </c>
      <c r="R74" t="s">
        <v>185</v>
      </c>
      <c r="S74" cm="1">
        <f t="array" ref="S74">AVERAGE(IF(Table7[director_name]=R74, Table7[imdb_score]))</f>
        <v>7.9142857142857155</v>
      </c>
      <c r="T74" t="str">
        <f>IF(Table8[[#This Row],[Average]] &gt; $V$7, "Higher", "Lower")</f>
        <v>Higher</v>
      </c>
      <c r="AB74" s="5" t="s">
        <v>594</v>
      </c>
    </row>
    <row r="75" spans="1:28" x14ac:dyDescent="0.3">
      <c r="A75" t="s">
        <v>334</v>
      </c>
      <c r="B75">
        <v>177</v>
      </c>
      <c r="C75">
        <v>138</v>
      </c>
      <c r="D75">
        <v>64604977</v>
      </c>
      <c r="E75" t="s">
        <v>140</v>
      </c>
      <c r="F75" t="s">
        <v>150</v>
      </c>
      <c r="G75" t="s">
        <v>335</v>
      </c>
      <c r="H75">
        <v>414219</v>
      </c>
      <c r="I75">
        <v>625</v>
      </c>
      <c r="J75" t="s">
        <v>29</v>
      </c>
      <c r="K75" t="s">
        <v>30</v>
      </c>
      <c r="L75">
        <v>35000000</v>
      </c>
      <c r="M75">
        <v>1997</v>
      </c>
      <c r="N75">
        <v>8.3000000000000007</v>
      </c>
      <c r="O75">
        <v>29604977</v>
      </c>
      <c r="R75" t="s">
        <v>185</v>
      </c>
      <c r="S75" cm="1">
        <f t="array" ref="S75">AVERAGE(IF(Table7[director_name]=R75, Table7[imdb_score]))</f>
        <v>7.9142857142857155</v>
      </c>
      <c r="T75" t="str">
        <f>IF(Table8[[#This Row],[Average]] &gt; $V$7, "Higher", "Lower")</f>
        <v>Higher</v>
      </c>
      <c r="AB75" s="5" t="s">
        <v>277</v>
      </c>
    </row>
    <row r="76" spans="1:28" x14ac:dyDescent="0.3">
      <c r="A76" t="s">
        <v>337</v>
      </c>
      <c r="B76">
        <v>151</v>
      </c>
      <c r="C76">
        <v>104</v>
      </c>
      <c r="D76">
        <v>30093107</v>
      </c>
      <c r="E76" t="s">
        <v>338</v>
      </c>
      <c r="F76" t="s">
        <v>339</v>
      </c>
      <c r="G76" t="s">
        <v>340</v>
      </c>
      <c r="H76">
        <v>600996</v>
      </c>
      <c r="I76">
        <v>726</v>
      </c>
      <c r="J76" t="s">
        <v>29</v>
      </c>
      <c r="K76" t="s">
        <v>200</v>
      </c>
      <c r="L76">
        <v>6000000</v>
      </c>
      <c r="M76">
        <v>2000</v>
      </c>
      <c r="N76">
        <v>8.3000000000000007</v>
      </c>
      <c r="O76">
        <v>24093107</v>
      </c>
      <c r="R76" t="s">
        <v>185</v>
      </c>
      <c r="S76" cm="1">
        <f t="array" ref="S76">AVERAGE(IF(Table7[director_name]=R76, Table7[imdb_score]))</f>
        <v>7.9142857142857155</v>
      </c>
      <c r="T76" t="str">
        <f>IF(Table8[[#This Row],[Average]] &gt; $V$7, "Higher", "Lower")</f>
        <v>Higher</v>
      </c>
      <c r="AB76" s="5" t="s">
        <v>132</v>
      </c>
    </row>
    <row r="77" spans="1:28" x14ac:dyDescent="0.3">
      <c r="A77" t="s">
        <v>99</v>
      </c>
      <c r="B77">
        <v>181</v>
      </c>
      <c r="C77">
        <v>120</v>
      </c>
      <c r="D77">
        <v>25000000</v>
      </c>
      <c r="E77" t="s">
        <v>342</v>
      </c>
      <c r="F77" t="s">
        <v>343</v>
      </c>
      <c r="G77" t="s">
        <v>344</v>
      </c>
      <c r="H77">
        <v>175196</v>
      </c>
      <c r="I77">
        <v>350</v>
      </c>
      <c r="J77" t="s">
        <v>29</v>
      </c>
      <c r="K77" t="s">
        <v>30</v>
      </c>
      <c r="L77">
        <v>2883848</v>
      </c>
      <c r="M77">
        <v>1959</v>
      </c>
      <c r="N77">
        <v>8.3000000000000007</v>
      </c>
      <c r="O77">
        <v>22116152</v>
      </c>
      <c r="R77" t="s">
        <v>185</v>
      </c>
      <c r="S77" cm="1">
        <f t="array" ref="S77">AVERAGE(IF(Table7[director_name]=R77, Table7[imdb_score]))</f>
        <v>7.9142857142857155</v>
      </c>
      <c r="T77" t="str">
        <f>IF(Table8[[#This Row],[Average]] &gt; $V$7, "Higher", "Lower")</f>
        <v>Higher</v>
      </c>
      <c r="AB77" s="5" t="s">
        <v>660</v>
      </c>
    </row>
    <row r="78" spans="1:28" x14ac:dyDescent="0.3">
      <c r="A78" t="s">
        <v>346</v>
      </c>
      <c r="B78">
        <v>147</v>
      </c>
      <c r="C78">
        <v>142</v>
      </c>
      <c r="D78">
        <v>44700000</v>
      </c>
      <c r="E78" t="s">
        <v>26</v>
      </c>
      <c r="F78" t="s">
        <v>34</v>
      </c>
      <c r="G78" t="s">
        <v>347</v>
      </c>
      <c r="H78">
        <v>537442</v>
      </c>
      <c r="I78">
        <v>851</v>
      </c>
      <c r="J78" t="s">
        <v>29</v>
      </c>
      <c r="K78" t="s">
        <v>30</v>
      </c>
      <c r="L78">
        <v>25000000</v>
      </c>
      <c r="M78">
        <v>1983</v>
      </c>
      <c r="N78">
        <v>8.3000000000000007</v>
      </c>
      <c r="O78">
        <v>19700000</v>
      </c>
      <c r="R78" t="s">
        <v>185</v>
      </c>
      <c r="S78" cm="1">
        <f t="array" ref="S78">AVERAGE(IF(Table7[director_name]=R78, Table7[imdb_score]))</f>
        <v>7.9142857142857155</v>
      </c>
      <c r="T78" t="str">
        <f>IF(Table8[[#This Row],[Average]] &gt; $V$7, "Higher", "Lower")</f>
        <v>Higher</v>
      </c>
      <c r="AB78" s="5" t="s">
        <v>443</v>
      </c>
    </row>
    <row r="79" spans="1:28" x14ac:dyDescent="0.3">
      <c r="A79" t="s">
        <v>349</v>
      </c>
      <c r="B79">
        <v>273</v>
      </c>
      <c r="C79">
        <v>108</v>
      </c>
      <c r="D79">
        <v>34126138</v>
      </c>
      <c r="E79" t="s">
        <v>350</v>
      </c>
      <c r="F79" t="s">
        <v>351</v>
      </c>
      <c r="G79" t="s">
        <v>352</v>
      </c>
      <c r="H79">
        <v>666937</v>
      </c>
      <c r="I79">
        <v>1514</v>
      </c>
      <c r="J79" t="s">
        <v>29</v>
      </c>
      <c r="K79" t="s">
        <v>30</v>
      </c>
      <c r="L79">
        <v>20000000</v>
      </c>
      <c r="M79">
        <v>2004</v>
      </c>
      <c r="N79">
        <v>8.3000000000000007</v>
      </c>
      <c r="O79">
        <v>14126138</v>
      </c>
      <c r="R79" t="s">
        <v>256</v>
      </c>
      <c r="S79" cm="1">
        <f t="array" ref="S79">AVERAGE(IF(Table7[director_name]=R79, Table7[imdb_score]))</f>
        <v>7.9</v>
      </c>
      <c r="T79" t="str">
        <f>IF(Table8[[#This Row],[Average]] &gt; $V$7, "Higher", "Lower")</f>
        <v>Higher</v>
      </c>
      <c r="AB79" s="5" t="s">
        <v>108</v>
      </c>
    </row>
    <row r="80" spans="1:28" x14ac:dyDescent="0.3">
      <c r="A80" t="s">
        <v>354</v>
      </c>
      <c r="B80">
        <v>53</v>
      </c>
      <c r="C80">
        <v>170</v>
      </c>
      <c r="D80">
        <v>7830611</v>
      </c>
      <c r="E80" t="s">
        <v>355</v>
      </c>
      <c r="F80" t="s">
        <v>356</v>
      </c>
      <c r="G80" t="s">
        <v>357</v>
      </c>
      <c r="H80">
        <v>18980</v>
      </c>
      <c r="I80">
        <v>74</v>
      </c>
      <c r="J80" t="s">
        <v>29</v>
      </c>
      <c r="K80" t="s">
        <v>30</v>
      </c>
      <c r="L80">
        <v>700000</v>
      </c>
      <c r="M80">
        <v>1994</v>
      </c>
      <c r="N80">
        <v>8.3000000000000007</v>
      </c>
      <c r="O80">
        <v>7130611</v>
      </c>
      <c r="R80" t="s">
        <v>260</v>
      </c>
      <c r="S80" cm="1">
        <f t="array" ref="S80">AVERAGE(IF(Table7[director_name]=R80, Table7[imdb_score]))</f>
        <v>7.9</v>
      </c>
      <c r="T80" t="str">
        <f>IF(Table8[[#This Row],[Average]] &gt; $V$7, "Higher", "Lower")</f>
        <v>Higher</v>
      </c>
      <c r="AB80" s="5" t="s">
        <v>102</v>
      </c>
    </row>
    <row r="81" spans="1:28" x14ac:dyDescent="0.3">
      <c r="A81" t="s">
        <v>102</v>
      </c>
      <c r="B81">
        <v>421</v>
      </c>
      <c r="C81">
        <v>118</v>
      </c>
      <c r="D81">
        <v>14677654</v>
      </c>
      <c r="E81" t="s">
        <v>92</v>
      </c>
      <c r="F81" t="s">
        <v>359</v>
      </c>
      <c r="G81" t="s">
        <v>360</v>
      </c>
      <c r="H81">
        <v>161288</v>
      </c>
      <c r="I81">
        <v>351</v>
      </c>
      <c r="J81" t="s">
        <v>29</v>
      </c>
      <c r="K81" t="s">
        <v>361</v>
      </c>
      <c r="L81">
        <v>13000000</v>
      </c>
      <c r="M81">
        <v>2015</v>
      </c>
      <c r="N81">
        <v>8.3000000000000007</v>
      </c>
      <c r="O81">
        <v>1677654</v>
      </c>
      <c r="R81" t="s">
        <v>236</v>
      </c>
      <c r="S81" cm="1">
        <f t="array" ref="S81">AVERAGE(IF(Table7[director_name]=R81, Table7[imdb_score]))</f>
        <v>7.9</v>
      </c>
      <c r="T81" t="str">
        <f>IF(Table8[[#This Row],[Average]] &gt; $V$7, "Higher", "Lower")</f>
        <v>Higher</v>
      </c>
      <c r="AB81" s="5" t="s">
        <v>484</v>
      </c>
    </row>
    <row r="82" spans="1:28" x14ac:dyDescent="0.3">
      <c r="A82" t="s">
        <v>363</v>
      </c>
      <c r="B82">
        <v>131</v>
      </c>
      <c r="C82">
        <v>91</v>
      </c>
      <c r="D82">
        <v>1229197</v>
      </c>
      <c r="E82" t="s">
        <v>364</v>
      </c>
      <c r="F82" t="s">
        <v>365</v>
      </c>
      <c r="G82" t="s">
        <v>366</v>
      </c>
      <c r="H82">
        <v>382240</v>
      </c>
      <c r="I82">
        <v>660</v>
      </c>
      <c r="J82" t="s">
        <v>29</v>
      </c>
      <c r="K82" t="s">
        <v>200</v>
      </c>
      <c r="L82">
        <v>229575</v>
      </c>
      <c r="M82">
        <v>1975</v>
      </c>
      <c r="N82">
        <v>8.3000000000000007</v>
      </c>
      <c r="O82">
        <v>999622</v>
      </c>
      <c r="R82" t="s">
        <v>265</v>
      </c>
      <c r="S82" cm="1">
        <f t="array" ref="S82">AVERAGE(IF(Table7[director_name]=R82, Table7[imdb_score]))</f>
        <v>7.9</v>
      </c>
      <c r="T82" t="str">
        <f>IF(Table8[[#This Row],[Average]] &gt; $V$7, "Higher", "Lower")</f>
        <v>Higher</v>
      </c>
      <c r="AB82" s="5" t="s">
        <v>667</v>
      </c>
    </row>
    <row r="83" spans="1:28" x14ac:dyDescent="0.3">
      <c r="A83" t="s">
        <v>368</v>
      </c>
      <c r="B83">
        <v>349</v>
      </c>
      <c r="C83">
        <v>115</v>
      </c>
      <c r="D83">
        <v>610968</v>
      </c>
      <c r="E83" t="s">
        <v>92</v>
      </c>
      <c r="F83" t="s">
        <v>369</v>
      </c>
      <c r="G83" t="s">
        <v>370</v>
      </c>
      <c r="H83">
        <v>170155</v>
      </c>
      <c r="I83">
        <v>249</v>
      </c>
      <c r="J83" t="s">
        <v>64</v>
      </c>
      <c r="K83" t="s">
        <v>371</v>
      </c>
      <c r="L83">
        <v>3800000</v>
      </c>
      <c r="M83">
        <v>2012</v>
      </c>
      <c r="N83">
        <v>8.3000000000000007</v>
      </c>
      <c r="O83">
        <v>-3189032</v>
      </c>
      <c r="R83" t="s">
        <v>242</v>
      </c>
      <c r="S83" cm="1">
        <f t="array" ref="S83">AVERAGE(IF(Table7[director_name]=R83, Table7[imdb_score]))</f>
        <v>7.9</v>
      </c>
      <c r="T83" t="str">
        <f>IF(Table8[[#This Row],[Average]] &gt; $V$7, "Higher", "Lower")</f>
        <v>Higher</v>
      </c>
      <c r="AB83" s="5" t="s">
        <v>63</v>
      </c>
    </row>
    <row r="84" spans="1:28" x14ac:dyDescent="0.3">
      <c r="A84" t="s">
        <v>95</v>
      </c>
      <c r="B84">
        <v>260</v>
      </c>
      <c r="C84">
        <v>145</v>
      </c>
      <c r="D84">
        <v>26435</v>
      </c>
      <c r="E84" t="s">
        <v>373</v>
      </c>
      <c r="F84" t="s">
        <v>374</v>
      </c>
      <c r="G84" t="s">
        <v>375</v>
      </c>
      <c r="H84">
        <v>111841</v>
      </c>
      <c r="I84">
        <v>413</v>
      </c>
      <c r="J84" t="s">
        <v>96</v>
      </c>
      <c r="K84" t="s">
        <v>227</v>
      </c>
      <c r="L84">
        <v>6000000</v>
      </c>
      <c r="M84">
        <v>1927</v>
      </c>
      <c r="N84">
        <v>8.3000000000000007</v>
      </c>
      <c r="O84">
        <v>-5973565</v>
      </c>
      <c r="R84" t="s">
        <v>247</v>
      </c>
      <c r="S84" cm="1">
        <f t="array" ref="S84">AVERAGE(IF(Table7[director_name]=R84, Table7[imdb_score]))</f>
        <v>7.9</v>
      </c>
      <c r="T84" t="str">
        <f>IF(Table8[[#This Row],[Average]] &gt; $V$7, "Higher", "Lower")</f>
        <v>Higher</v>
      </c>
      <c r="AB84" s="5" t="s">
        <v>348</v>
      </c>
    </row>
    <row r="85" spans="1:28" x14ac:dyDescent="0.3">
      <c r="A85" t="s">
        <v>376</v>
      </c>
      <c r="B85">
        <v>192</v>
      </c>
      <c r="C85">
        <v>178</v>
      </c>
      <c r="D85">
        <v>5501940</v>
      </c>
      <c r="E85" t="s">
        <v>262</v>
      </c>
      <c r="F85" t="s">
        <v>377</v>
      </c>
      <c r="G85" t="s">
        <v>378</v>
      </c>
      <c r="H85">
        <v>248354</v>
      </c>
      <c r="I85">
        <v>564</v>
      </c>
      <c r="J85" t="s">
        <v>96</v>
      </c>
      <c r="K85" t="s">
        <v>227</v>
      </c>
      <c r="L85">
        <v>13500000</v>
      </c>
      <c r="M85">
        <v>2004</v>
      </c>
      <c r="N85">
        <v>8.3000000000000007</v>
      </c>
      <c r="O85">
        <v>-7998060</v>
      </c>
      <c r="R85" t="s">
        <v>244</v>
      </c>
      <c r="S85" cm="1">
        <f t="array" ref="S85">AVERAGE(IF(Table7[director_name]=R85, Table7[imdb_score]))</f>
        <v>7.9</v>
      </c>
      <c r="T85" t="str">
        <f>IF(Table8[[#This Row],[Average]] &gt; $V$7, "Higher", "Lower")</f>
        <v>Higher</v>
      </c>
      <c r="AB85" s="5" t="s">
        <v>505</v>
      </c>
    </row>
    <row r="86" spans="1:28" x14ac:dyDescent="0.3">
      <c r="A86" t="s">
        <v>115</v>
      </c>
      <c r="B86">
        <v>151</v>
      </c>
      <c r="C86">
        <v>121</v>
      </c>
      <c r="D86">
        <v>45250</v>
      </c>
      <c r="E86" t="s">
        <v>379</v>
      </c>
      <c r="F86" t="s">
        <v>44</v>
      </c>
      <c r="G86" t="s">
        <v>380</v>
      </c>
      <c r="H86">
        <v>235133</v>
      </c>
      <c r="I86">
        <v>494</v>
      </c>
      <c r="J86" t="s">
        <v>29</v>
      </c>
      <c r="K86" t="s">
        <v>30</v>
      </c>
      <c r="L86">
        <v>18000000</v>
      </c>
      <c r="M86">
        <v>1980</v>
      </c>
      <c r="N86">
        <v>8.3000000000000007</v>
      </c>
      <c r="O86">
        <v>-17954750</v>
      </c>
      <c r="R86" t="s">
        <v>267</v>
      </c>
      <c r="S86" cm="1">
        <f t="array" ref="S86">AVERAGE(IF(Table7[director_name]=R86, Table7[imdb_score]))</f>
        <v>7.9</v>
      </c>
      <c r="T86" t="str">
        <f>IF(Table8[[#This Row],[Average]] &gt; $V$7, "Higher", "Lower")</f>
        <v>Higher</v>
      </c>
      <c r="AB86" s="5" t="s">
        <v>362</v>
      </c>
    </row>
    <row r="87" spans="1:28" x14ac:dyDescent="0.3">
      <c r="A87" t="s">
        <v>252</v>
      </c>
      <c r="B87">
        <v>301</v>
      </c>
      <c r="C87">
        <v>100</v>
      </c>
      <c r="D87">
        <v>380838870</v>
      </c>
      <c r="E87" t="s">
        <v>316</v>
      </c>
      <c r="F87" t="s">
        <v>381</v>
      </c>
      <c r="G87" t="s">
        <v>382</v>
      </c>
      <c r="H87">
        <v>692482</v>
      </c>
      <c r="I87">
        <v>866</v>
      </c>
      <c r="J87" t="s">
        <v>29</v>
      </c>
      <c r="K87" t="s">
        <v>30</v>
      </c>
      <c r="L87">
        <v>94000000</v>
      </c>
      <c r="M87">
        <v>2003</v>
      </c>
      <c r="N87">
        <v>8.1999999999999993</v>
      </c>
      <c r="O87">
        <v>286838870</v>
      </c>
      <c r="R87" t="s">
        <v>251</v>
      </c>
      <c r="S87" cm="1">
        <f t="array" ref="S87">AVERAGE(IF(Table7[director_name]=R87, Table7[imdb_score]))</f>
        <v>7.9</v>
      </c>
      <c r="T87" t="str">
        <f>IF(Table8[[#This Row],[Average]] &gt; $V$7, "Higher", "Lower")</f>
        <v>Higher</v>
      </c>
      <c r="AB87" s="5" t="s">
        <v>615</v>
      </c>
    </row>
    <row r="88" spans="1:28" x14ac:dyDescent="0.3">
      <c r="A88" t="s">
        <v>152</v>
      </c>
      <c r="B88">
        <v>157</v>
      </c>
      <c r="C88">
        <v>226</v>
      </c>
      <c r="D88">
        <v>198655278</v>
      </c>
      <c r="E88" t="s">
        <v>383</v>
      </c>
      <c r="F88" t="s">
        <v>384</v>
      </c>
      <c r="G88" t="s">
        <v>385</v>
      </c>
      <c r="H88">
        <v>215340</v>
      </c>
      <c r="I88">
        <v>706</v>
      </c>
      <c r="J88" t="s">
        <v>29</v>
      </c>
      <c r="K88" t="s">
        <v>30</v>
      </c>
      <c r="L88">
        <v>3977000</v>
      </c>
      <c r="M88">
        <v>1939</v>
      </c>
      <c r="N88">
        <v>8.1999999999999993</v>
      </c>
      <c r="O88">
        <v>194678278</v>
      </c>
      <c r="R88" t="s">
        <v>273</v>
      </c>
      <c r="S88" cm="1">
        <f t="array" ref="S88">AVERAGE(IF(Table7[director_name]=R88, Table7[imdb_score]))</f>
        <v>7.9</v>
      </c>
      <c r="T88" t="str">
        <f>IF(Table8[[#This Row],[Average]] &gt; $V$7, "Higher", "Lower")</f>
        <v>Higher</v>
      </c>
      <c r="AB88" s="5" t="s">
        <v>115</v>
      </c>
    </row>
    <row r="89" spans="1:28" x14ac:dyDescent="0.3">
      <c r="A89" t="s">
        <v>387</v>
      </c>
      <c r="B89">
        <v>516</v>
      </c>
      <c r="C89">
        <v>147</v>
      </c>
      <c r="D89">
        <v>407197282</v>
      </c>
      <c r="E89" t="s">
        <v>248</v>
      </c>
      <c r="F89" t="s">
        <v>388</v>
      </c>
      <c r="G89" t="s">
        <v>389</v>
      </c>
      <c r="H89">
        <v>272670</v>
      </c>
      <c r="I89">
        <v>1022</v>
      </c>
      <c r="J89" t="s">
        <v>29</v>
      </c>
      <c r="K89" t="s">
        <v>30</v>
      </c>
      <c r="L89">
        <v>250000000</v>
      </c>
      <c r="M89">
        <v>2016</v>
      </c>
      <c r="N89">
        <v>8.1999999999999993</v>
      </c>
      <c r="O89">
        <v>157197282</v>
      </c>
      <c r="R89" t="s">
        <v>256</v>
      </c>
      <c r="S89" cm="1">
        <f t="array" ref="S89">AVERAGE(IF(Table7[director_name]=R89, Table7[imdb_score]))</f>
        <v>7.9</v>
      </c>
      <c r="T89" t="str">
        <f>IF(Table8[[#This Row],[Average]] &gt; $V$7, "Higher", "Lower")</f>
        <v>Higher</v>
      </c>
      <c r="AB89" s="5" t="s">
        <v>637</v>
      </c>
    </row>
    <row r="90" spans="1:28" x14ac:dyDescent="0.3">
      <c r="A90" t="s">
        <v>67</v>
      </c>
      <c r="B90">
        <v>366</v>
      </c>
      <c r="C90">
        <v>116</v>
      </c>
      <c r="D90">
        <v>148085755</v>
      </c>
      <c r="E90" t="s">
        <v>92</v>
      </c>
      <c r="F90" t="s">
        <v>67</v>
      </c>
      <c r="G90" t="s">
        <v>390</v>
      </c>
      <c r="H90">
        <v>561773</v>
      </c>
      <c r="I90">
        <v>871</v>
      </c>
      <c r="J90" t="s">
        <v>29</v>
      </c>
      <c r="K90" t="s">
        <v>30</v>
      </c>
      <c r="L90">
        <v>33000000</v>
      </c>
      <c r="M90">
        <v>2008</v>
      </c>
      <c r="N90">
        <v>8.1999999999999993</v>
      </c>
      <c r="O90">
        <v>115085755</v>
      </c>
      <c r="R90" t="s">
        <v>277</v>
      </c>
      <c r="S90" cm="1">
        <f t="array" ref="S90">AVERAGE(IF(Table7[director_name]=R90, Table7[imdb_score]))</f>
        <v>7.8666666666666671</v>
      </c>
      <c r="T90" t="str">
        <f>IF(Table8[[#This Row],[Average]] &gt; $V$7, "Higher", "Lower")</f>
        <v>Higher</v>
      </c>
      <c r="AB90" s="5" t="s">
        <v>541</v>
      </c>
    </row>
    <row r="91" spans="1:28" x14ac:dyDescent="0.3">
      <c r="A91" t="s">
        <v>392</v>
      </c>
      <c r="B91">
        <v>205</v>
      </c>
      <c r="C91">
        <v>135</v>
      </c>
      <c r="D91">
        <v>170708996</v>
      </c>
      <c r="E91" t="s">
        <v>393</v>
      </c>
      <c r="F91" t="s">
        <v>394</v>
      </c>
      <c r="G91" t="s">
        <v>395</v>
      </c>
      <c r="H91">
        <v>610568</v>
      </c>
      <c r="I91">
        <v>1171</v>
      </c>
      <c r="J91" t="s">
        <v>29</v>
      </c>
      <c r="K91" t="s">
        <v>30</v>
      </c>
      <c r="L91">
        <v>58000000</v>
      </c>
      <c r="M91">
        <v>2001</v>
      </c>
      <c r="N91">
        <v>8.1999999999999993</v>
      </c>
      <c r="O91">
        <v>112708996</v>
      </c>
      <c r="R91" t="s">
        <v>277</v>
      </c>
      <c r="S91" cm="1">
        <f t="array" ref="S91">AVERAGE(IF(Table7[director_name]=R91, Table7[imdb_score]))</f>
        <v>7.8666666666666671</v>
      </c>
      <c r="T91" t="str">
        <f>IF(Table8[[#This Row],[Average]] &gt; $V$7, "Higher", "Lower")</f>
        <v>Higher</v>
      </c>
      <c r="AB91" s="5" t="s">
        <v>561</v>
      </c>
    </row>
    <row r="92" spans="1:28" x14ac:dyDescent="0.3">
      <c r="A92" t="s">
        <v>397</v>
      </c>
      <c r="B92">
        <v>233</v>
      </c>
      <c r="C92">
        <v>131</v>
      </c>
      <c r="D92">
        <v>81350242</v>
      </c>
      <c r="E92" t="s">
        <v>175</v>
      </c>
      <c r="F92" t="s">
        <v>398</v>
      </c>
      <c r="G92" t="s">
        <v>399</v>
      </c>
      <c r="H92">
        <v>592582</v>
      </c>
      <c r="I92">
        <v>722</v>
      </c>
      <c r="J92" t="s">
        <v>29</v>
      </c>
      <c r="K92" t="s">
        <v>30</v>
      </c>
      <c r="L92">
        <v>28000000</v>
      </c>
      <c r="M92">
        <v>1988</v>
      </c>
      <c r="N92">
        <v>8.1999999999999993</v>
      </c>
      <c r="O92">
        <v>53350242</v>
      </c>
      <c r="R92" t="s">
        <v>277</v>
      </c>
      <c r="S92" cm="1">
        <f t="array" ref="S92">AVERAGE(IF(Table7[director_name]=R92, Table7[imdb_score]))</f>
        <v>7.8666666666666671</v>
      </c>
      <c r="T92" t="str">
        <f>IF(Table8[[#This Row],[Average]] &gt; $V$7, "Higher", "Lower")</f>
        <v>Higher</v>
      </c>
      <c r="AB92" s="5" t="s">
        <v>261</v>
      </c>
    </row>
    <row r="93" spans="1:28" x14ac:dyDescent="0.3">
      <c r="A93" t="s">
        <v>372</v>
      </c>
      <c r="B93">
        <v>288</v>
      </c>
      <c r="C93">
        <v>98</v>
      </c>
      <c r="D93">
        <v>217387997</v>
      </c>
      <c r="E93" t="s">
        <v>160</v>
      </c>
      <c r="F93" t="s">
        <v>400</v>
      </c>
      <c r="G93" t="s">
        <v>401</v>
      </c>
      <c r="H93">
        <v>485430</v>
      </c>
      <c r="I93">
        <v>492</v>
      </c>
      <c r="J93" t="s">
        <v>29</v>
      </c>
      <c r="K93" t="s">
        <v>30</v>
      </c>
      <c r="L93">
        <v>165000000</v>
      </c>
      <c r="M93">
        <v>2010</v>
      </c>
      <c r="N93">
        <v>8.1999999999999993</v>
      </c>
      <c r="O93">
        <v>52387997</v>
      </c>
      <c r="R93" t="s">
        <v>286</v>
      </c>
      <c r="S93" cm="1">
        <f t="array" ref="S93">AVERAGE(IF(Table7[director_name]=R93, Table7[imdb_score]))</f>
        <v>7.85</v>
      </c>
      <c r="T93" t="str">
        <f>IF(Table8[[#This Row],[Average]] &gt; $V$7, "Higher", "Lower")</f>
        <v>Higher</v>
      </c>
      <c r="AB93" s="5" t="s">
        <v>651</v>
      </c>
    </row>
    <row r="94" spans="1:28" x14ac:dyDescent="0.3">
      <c r="A94" t="s">
        <v>194</v>
      </c>
      <c r="B94">
        <v>122</v>
      </c>
      <c r="C94">
        <v>161</v>
      </c>
      <c r="D94">
        <v>27200000</v>
      </c>
      <c r="E94" t="s">
        <v>323</v>
      </c>
      <c r="F94" t="s">
        <v>402</v>
      </c>
      <c r="G94" t="s">
        <v>403</v>
      </c>
      <c r="H94">
        <v>149444</v>
      </c>
      <c r="I94">
        <v>273</v>
      </c>
      <c r="J94" t="s">
        <v>29</v>
      </c>
      <c r="K94" t="s">
        <v>200</v>
      </c>
      <c r="L94">
        <v>3000000</v>
      </c>
      <c r="M94">
        <v>1957</v>
      </c>
      <c r="N94">
        <v>8.1999999999999993</v>
      </c>
      <c r="O94">
        <v>24200000</v>
      </c>
      <c r="R94" t="s">
        <v>286</v>
      </c>
      <c r="S94" cm="1">
        <f t="array" ref="S94">AVERAGE(IF(Table7[director_name]=R94, Table7[imdb_score]))</f>
        <v>7.85</v>
      </c>
      <c r="T94" t="str">
        <f>IF(Table8[[#This Row],[Average]] &gt; $V$7, "Higher", "Lower")</f>
        <v>Higher</v>
      </c>
      <c r="AB94" s="5" t="s">
        <v>391</v>
      </c>
    </row>
    <row r="95" spans="1:28" x14ac:dyDescent="0.3">
      <c r="A95" t="s">
        <v>404</v>
      </c>
      <c r="B95">
        <v>406</v>
      </c>
      <c r="C95">
        <v>112</v>
      </c>
      <c r="D95">
        <v>37623143</v>
      </c>
      <c r="E95" t="s">
        <v>405</v>
      </c>
      <c r="F95" t="s">
        <v>406</v>
      </c>
      <c r="G95" t="s">
        <v>407</v>
      </c>
      <c r="H95">
        <v>467234</v>
      </c>
      <c r="I95">
        <v>1083</v>
      </c>
      <c r="J95" t="s">
        <v>174</v>
      </c>
      <c r="K95" t="s">
        <v>408</v>
      </c>
      <c r="L95">
        <v>13500000</v>
      </c>
      <c r="M95">
        <v>2006</v>
      </c>
      <c r="N95">
        <v>8.1999999999999993</v>
      </c>
      <c r="O95">
        <v>24123143</v>
      </c>
      <c r="R95" t="s">
        <v>292</v>
      </c>
      <c r="S95" cm="1">
        <f t="array" ref="S95">AVERAGE(IF(Table7[director_name]=R95, Table7[imdb_score]))</f>
        <v>7.8400000000000007</v>
      </c>
      <c r="T95" t="str">
        <f>IF(Table8[[#This Row],[Average]] &gt; $V$7, "Higher", "Lower")</f>
        <v>Higher</v>
      </c>
      <c r="AB95" s="5" t="s">
        <v>163</v>
      </c>
    </row>
    <row r="96" spans="1:28" x14ac:dyDescent="0.3">
      <c r="A96" t="s">
        <v>132</v>
      </c>
      <c r="B96">
        <v>262</v>
      </c>
      <c r="C96">
        <v>129</v>
      </c>
      <c r="D96">
        <v>20167424</v>
      </c>
      <c r="E96" t="s">
        <v>269</v>
      </c>
      <c r="F96" t="s">
        <v>410</v>
      </c>
      <c r="G96" t="s">
        <v>411</v>
      </c>
      <c r="H96">
        <v>131831</v>
      </c>
      <c r="I96">
        <v>231</v>
      </c>
      <c r="J96" t="s">
        <v>174</v>
      </c>
      <c r="K96" t="s">
        <v>412</v>
      </c>
      <c r="L96">
        <v>2000000</v>
      </c>
      <c r="M96">
        <v>2009</v>
      </c>
      <c r="N96">
        <v>8.1999999999999993</v>
      </c>
      <c r="O96">
        <v>18167424</v>
      </c>
      <c r="R96" t="s">
        <v>292</v>
      </c>
      <c r="S96" cm="1">
        <f t="array" ref="S96">AVERAGE(IF(Table7[director_name]=R96, Table7[imdb_score]))</f>
        <v>7.8400000000000007</v>
      </c>
      <c r="T96" t="str">
        <f>IF(Table8[[#This Row],[Average]] &gt; $V$7, "Higher", "Lower")</f>
        <v>Higher</v>
      </c>
      <c r="AB96" s="5" t="s">
        <v>204</v>
      </c>
    </row>
    <row r="97" spans="1:28" x14ac:dyDescent="0.3">
      <c r="A97" t="s">
        <v>115</v>
      </c>
      <c r="B97">
        <v>606</v>
      </c>
      <c r="C97">
        <v>240</v>
      </c>
      <c r="D97">
        <v>116866727</v>
      </c>
      <c r="E97" t="s">
        <v>413</v>
      </c>
      <c r="F97" t="s">
        <v>87</v>
      </c>
      <c r="G97" t="s">
        <v>414</v>
      </c>
      <c r="H97">
        <v>780588</v>
      </c>
      <c r="I97">
        <v>1138</v>
      </c>
      <c r="J97" t="s">
        <v>29</v>
      </c>
      <c r="K97" t="s">
        <v>30</v>
      </c>
      <c r="L97">
        <v>100000000</v>
      </c>
      <c r="M97">
        <v>2013</v>
      </c>
      <c r="N97">
        <v>8.1999999999999993</v>
      </c>
      <c r="O97">
        <v>16866727</v>
      </c>
      <c r="R97" t="s">
        <v>292</v>
      </c>
      <c r="S97" cm="1">
        <f t="array" ref="S97">AVERAGE(IF(Table7[director_name]=R97, Table7[imdb_score]))</f>
        <v>7.8400000000000007</v>
      </c>
      <c r="T97" t="str">
        <f>IF(Table8[[#This Row],[Average]] &gt; $V$7, "Higher", "Lower")</f>
        <v>Higher</v>
      </c>
      <c r="AB97" s="5" t="s">
        <v>318</v>
      </c>
    </row>
    <row r="98" spans="1:28" x14ac:dyDescent="0.3">
      <c r="A98" t="s">
        <v>416</v>
      </c>
      <c r="B98">
        <v>525</v>
      </c>
      <c r="C98">
        <v>132</v>
      </c>
      <c r="D98">
        <v>70496802</v>
      </c>
      <c r="E98" t="s">
        <v>417</v>
      </c>
      <c r="F98" t="s">
        <v>418</v>
      </c>
      <c r="G98" t="s">
        <v>419</v>
      </c>
      <c r="H98">
        <v>791783</v>
      </c>
      <c r="I98">
        <v>2042</v>
      </c>
      <c r="J98" t="s">
        <v>29</v>
      </c>
      <c r="K98" t="s">
        <v>30</v>
      </c>
      <c r="L98">
        <v>54000000</v>
      </c>
      <c r="M98">
        <v>2005</v>
      </c>
      <c r="N98">
        <v>8.1999999999999993</v>
      </c>
      <c r="O98">
        <v>16496802</v>
      </c>
      <c r="R98" t="s">
        <v>292</v>
      </c>
      <c r="S98" cm="1">
        <f t="array" ref="S98">AVERAGE(IF(Table7[director_name]=R98, Table7[imdb_score]))</f>
        <v>7.8400000000000007</v>
      </c>
      <c r="T98" t="str">
        <f>IF(Table8[[#This Row],[Average]] &gt; $V$7, "Higher", "Lower")</f>
        <v>Higher</v>
      </c>
      <c r="AB98" s="5" t="s">
        <v>110</v>
      </c>
    </row>
    <row r="99" spans="1:28" x14ac:dyDescent="0.3">
      <c r="A99" t="s">
        <v>420</v>
      </c>
      <c r="B99">
        <v>134</v>
      </c>
      <c r="C99">
        <v>94</v>
      </c>
      <c r="D99">
        <v>16501785</v>
      </c>
      <c r="E99" t="s">
        <v>92</v>
      </c>
      <c r="F99" t="s">
        <v>421</v>
      </c>
      <c r="G99" t="s">
        <v>422</v>
      </c>
      <c r="H99">
        <v>469561</v>
      </c>
      <c r="I99">
        <v>514</v>
      </c>
      <c r="J99" t="s">
        <v>29</v>
      </c>
      <c r="K99" t="s">
        <v>200</v>
      </c>
      <c r="L99">
        <v>3500000</v>
      </c>
      <c r="M99">
        <v>1996</v>
      </c>
      <c r="N99">
        <v>8.1999999999999993</v>
      </c>
      <c r="O99">
        <v>13001785</v>
      </c>
      <c r="R99" t="s">
        <v>292</v>
      </c>
      <c r="S99" cm="1">
        <f t="array" ref="S99">AVERAGE(IF(Table7[director_name]=R99, Table7[imdb_score]))</f>
        <v>7.8400000000000007</v>
      </c>
      <c r="T99" t="str">
        <f>IF(Table8[[#This Row],[Average]] &gt; $V$7, "Higher", "Lower")</f>
        <v>Higher</v>
      </c>
      <c r="AB99" s="5" t="s">
        <v>286</v>
      </c>
    </row>
    <row r="100" spans="1:28" x14ac:dyDescent="0.3">
      <c r="A100" t="s">
        <v>142</v>
      </c>
      <c r="B100">
        <v>134</v>
      </c>
      <c r="C100">
        <v>108</v>
      </c>
      <c r="D100">
        <v>9600000</v>
      </c>
      <c r="E100" t="s">
        <v>424</v>
      </c>
      <c r="F100" t="s">
        <v>425</v>
      </c>
      <c r="G100" t="s">
        <v>426</v>
      </c>
      <c r="H100">
        <v>100890</v>
      </c>
      <c r="I100">
        <v>281</v>
      </c>
      <c r="J100" t="s">
        <v>29</v>
      </c>
      <c r="K100" t="s">
        <v>30</v>
      </c>
      <c r="L100">
        <v>910000</v>
      </c>
      <c r="M100">
        <v>1954</v>
      </c>
      <c r="N100">
        <v>8.1999999999999993</v>
      </c>
      <c r="O100">
        <v>8690000</v>
      </c>
      <c r="R100" t="s">
        <v>298</v>
      </c>
      <c r="S100" cm="1">
        <f t="array" ref="S100">AVERAGE(IF(Table7[director_name]=R100, Table7[imdb_score]))</f>
        <v>7.8000000000000007</v>
      </c>
      <c r="T100" t="str">
        <f>IF(Table8[[#This Row],[Average]] &gt; $V$7, "Higher", "Lower")</f>
        <v>Higher</v>
      </c>
      <c r="AB100" s="5" t="s">
        <v>345</v>
      </c>
    </row>
    <row r="101" spans="1:28" x14ac:dyDescent="0.3">
      <c r="A101" t="s">
        <v>428</v>
      </c>
      <c r="B101">
        <v>274</v>
      </c>
      <c r="C101">
        <v>148</v>
      </c>
      <c r="D101">
        <v>18352454</v>
      </c>
      <c r="E101" t="s">
        <v>429</v>
      </c>
      <c r="F101" t="s">
        <v>430</v>
      </c>
      <c r="G101" t="s">
        <v>431</v>
      </c>
      <c r="H101">
        <v>426359</v>
      </c>
      <c r="I101">
        <v>760</v>
      </c>
      <c r="J101" t="s">
        <v>29</v>
      </c>
      <c r="K101" t="s">
        <v>30</v>
      </c>
      <c r="L101">
        <v>15000000</v>
      </c>
      <c r="M101">
        <v>2007</v>
      </c>
      <c r="N101">
        <v>8.1999999999999993</v>
      </c>
      <c r="O101">
        <v>3352454</v>
      </c>
      <c r="R101" t="s">
        <v>298</v>
      </c>
      <c r="S101" cm="1">
        <f t="array" ref="S101">AVERAGE(IF(Table7[director_name]=R101, Table7[imdb_score]))</f>
        <v>7.8000000000000007</v>
      </c>
      <c r="T101" t="str">
        <f>IF(Table8[[#This Row],[Average]] &gt; $V$7, "Higher", "Lower")</f>
        <v>Higher</v>
      </c>
      <c r="AB101" s="5" t="s">
        <v>477</v>
      </c>
    </row>
    <row r="102" spans="1:28" x14ac:dyDescent="0.3">
      <c r="A102" t="s">
        <v>337</v>
      </c>
      <c r="B102">
        <v>116</v>
      </c>
      <c r="C102">
        <v>120</v>
      </c>
      <c r="D102">
        <v>3650677</v>
      </c>
      <c r="E102" t="s">
        <v>338</v>
      </c>
      <c r="F102" t="s">
        <v>339</v>
      </c>
      <c r="G102" t="s">
        <v>433</v>
      </c>
      <c r="H102">
        <v>414976</v>
      </c>
      <c r="I102">
        <v>523</v>
      </c>
      <c r="J102" t="s">
        <v>29</v>
      </c>
      <c r="K102" t="s">
        <v>200</v>
      </c>
      <c r="L102">
        <v>960000</v>
      </c>
      <c r="M102">
        <v>1998</v>
      </c>
      <c r="N102">
        <v>8.1999999999999993</v>
      </c>
      <c r="O102">
        <v>2690677</v>
      </c>
      <c r="R102" t="s">
        <v>326</v>
      </c>
      <c r="S102" cm="1">
        <f t="array" ref="S102">AVERAGE(IF(Table7[director_name]=R102, Table7[imdb_score]))</f>
        <v>7.8</v>
      </c>
      <c r="T102" t="str">
        <f>IF(Table8[[#This Row],[Average]] &gt; $V$7, "Higher", "Lower")</f>
        <v>Higher</v>
      </c>
      <c r="AB102" s="5" t="s">
        <v>423</v>
      </c>
    </row>
    <row r="103" spans="1:28" x14ac:dyDescent="0.3">
      <c r="A103" t="s">
        <v>435</v>
      </c>
      <c r="B103">
        <v>249</v>
      </c>
      <c r="C103">
        <v>117</v>
      </c>
      <c r="D103">
        <v>17439163</v>
      </c>
      <c r="E103" t="s">
        <v>338</v>
      </c>
      <c r="F103" t="s">
        <v>436</v>
      </c>
      <c r="G103" t="s">
        <v>437</v>
      </c>
      <c r="H103">
        <v>537419</v>
      </c>
      <c r="I103">
        <v>1028</v>
      </c>
      <c r="J103" t="s">
        <v>29</v>
      </c>
      <c r="K103" t="s">
        <v>30</v>
      </c>
      <c r="L103">
        <v>15000000</v>
      </c>
      <c r="M103">
        <v>1998</v>
      </c>
      <c r="N103">
        <v>8.1999999999999993</v>
      </c>
      <c r="O103">
        <v>2439163</v>
      </c>
      <c r="R103" t="s">
        <v>326</v>
      </c>
      <c r="S103" cm="1">
        <f t="array" ref="S103">AVERAGE(IF(Table7[director_name]=R103, Table7[imdb_score]))</f>
        <v>7.8</v>
      </c>
      <c r="T103" t="str">
        <f>IF(Table8[[#This Row],[Average]] &gt; $V$7, "Higher", "Lower")</f>
        <v>Higher</v>
      </c>
      <c r="AB103" s="5" t="s">
        <v>499</v>
      </c>
    </row>
    <row r="104" spans="1:28" x14ac:dyDescent="0.3">
      <c r="A104" t="s">
        <v>219</v>
      </c>
      <c r="B104">
        <v>226</v>
      </c>
      <c r="C104">
        <v>139</v>
      </c>
      <c r="D104">
        <v>6857096</v>
      </c>
      <c r="E104" t="s">
        <v>439</v>
      </c>
      <c r="F104" t="s">
        <v>440</v>
      </c>
      <c r="G104" t="s">
        <v>441</v>
      </c>
      <c r="H104">
        <v>80429</v>
      </c>
      <c r="I104">
        <v>156</v>
      </c>
      <c r="J104" t="s">
        <v>90</v>
      </c>
      <c r="K104" t="s">
        <v>442</v>
      </c>
      <c r="L104">
        <v>6800000</v>
      </c>
      <c r="M104">
        <v>2010</v>
      </c>
      <c r="N104">
        <v>8.1999999999999993</v>
      </c>
      <c r="O104">
        <v>57096</v>
      </c>
      <c r="R104" t="s">
        <v>326</v>
      </c>
      <c r="S104" cm="1">
        <f t="array" ref="S104">AVERAGE(IF(Table7[director_name]=R104, Table7[imdb_score]))</f>
        <v>7.8</v>
      </c>
      <c r="T104" t="str">
        <f>IF(Table8[[#This Row],[Average]] &gt; $V$7, "Higher", "Lower")</f>
        <v>Higher</v>
      </c>
      <c r="AB104" s="5" t="s">
        <v>536</v>
      </c>
    </row>
    <row r="105" spans="1:28" x14ac:dyDescent="0.3">
      <c r="A105" t="s">
        <v>147</v>
      </c>
      <c r="B105">
        <v>248</v>
      </c>
      <c r="C105">
        <v>96</v>
      </c>
      <c r="D105">
        <v>484221</v>
      </c>
      <c r="E105" t="s">
        <v>444</v>
      </c>
      <c r="F105" t="s">
        <v>445</v>
      </c>
      <c r="G105" t="s">
        <v>446</v>
      </c>
      <c r="H105">
        <v>23836</v>
      </c>
      <c r="I105">
        <v>107</v>
      </c>
      <c r="J105" t="s">
        <v>114</v>
      </c>
      <c r="K105" t="s">
        <v>200</v>
      </c>
      <c r="L105">
        <v>1000000</v>
      </c>
      <c r="M105">
        <v>2012</v>
      </c>
      <c r="N105">
        <v>8.1999999999999993</v>
      </c>
      <c r="O105">
        <v>-515779</v>
      </c>
      <c r="R105" t="s">
        <v>311</v>
      </c>
      <c r="S105" cm="1">
        <f t="array" ref="S105">AVERAGE(IF(Table7[director_name]=R105, Table7[imdb_score]))</f>
        <v>7.8</v>
      </c>
      <c r="T105" t="str">
        <f>IF(Table8[[#This Row],[Average]] &gt; $V$7, "Higher", "Lower")</f>
        <v>Higher</v>
      </c>
      <c r="AB105" s="5" t="s">
        <v>562</v>
      </c>
    </row>
    <row r="106" spans="1:28" x14ac:dyDescent="0.3">
      <c r="A106" t="s">
        <v>190</v>
      </c>
      <c r="B106">
        <v>302</v>
      </c>
      <c r="C106">
        <v>117</v>
      </c>
      <c r="D106">
        <v>27000000</v>
      </c>
      <c r="E106" t="s">
        <v>448</v>
      </c>
      <c r="F106" t="s">
        <v>79</v>
      </c>
      <c r="G106" t="s">
        <v>449</v>
      </c>
      <c r="H106">
        <v>461609</v>
      </c>
      <c r="I106">
        <v>1168</v>
      </c>
      <c r="J106" t="s">
        <v>29</v>
      </c>
      <c r="K106" t="s">
        <v>30</v>
      </c>
      <c r="L106">
        <v>28000000</v>
      </c>
      <c r="M106">
        <v>1982</v>
      </c>
      <c r="N106">
        <v>8.1999999999999993</v>
      </c>
      <c r="O106">
        <v>-1000000</v>
      </c>
      <c r="R106" t="s">
        <v>308</v>
      </c>
      <c r="S106" cm="1">
        <f t="array" ref="S106">AVERAGE(IF(Table7[director_name]=R106, Table7[imdb_score]))</f>
        <v>7.8</v>
      </c>
      <c r="T106" t="str">
        <f>IF(Table8[[#This Row],[Average]] &gt; $V$7, "Higher", "Lower")</f>
        <v>Higher</v>
      </c>
      <c r="AB106" s="5" t="s">
        <v>113</v>
      </c>
    </row>
    <row r="107" spans="1:28" x14ac:dyDescent="0.3">
      <c r="A107" t="s">
        <v>451</v>
      </c>
      <c r="B107">
        <v>297</v>
      </c>
      <c r="C107">
        <v>109</v>
      </c>
      <c r="D107">
        <v>13782838</v>
      </c>
      <c r="E107" t="s">
        <v>452</v>
      </c>
      <c r="F107" t="s">
        <v>453</v>
      </c>
      <c r="G107" t="s">
        <v>454</v>
      </c>
      <c r="H107">
        <v>258078</v>
      </c>
      <c r="I107">
        <v>911</v>
      </c>
      <c r="J107" t="s">
        <v>29</v>
      </c>
      <c r="K107" t="s">
        <v>30</v>
      </c>
      <c r="L107">
        <v>15000000</v>
      </c>
      <c r="M107">
        <v>1982</v>
      </c>
      <c r="N107">
        <v>8.1999999999999993</v>
      </c>
      <c r="O107">
        <v>-1217162</v>
      </c>
      <c r="R107" t="s">
        <v>353</v>
      </c>
      <c r="S107" cm="1">
        <f t="array" ref="S107">AVERAGE(IF(Table7[director_name]=R107, Table7[imdb_score]))</f>
        <v>7.8</v>
      </c>
      <c r="T107" t="str">
        <f>IF(Table8[[#This Row],[Average]] &gt; $V$7, "Higher", "Lower")</f>
        <v>Higher</v>
      </c>
      <c r="AB107" s="5" t="s">
        <v>48</v>
      </c>
    </row>
    <row r="108" spans="1:28" x14ac:dyDescent="0.3">
      <c r="A108" t="s">
        <v>115</v>
      </c>
      <c r="B108">
        <v>133</v>
      </c>
      <c r="C108">
        <v>178</v>
      </c>
      <c r="D108">
        <v>42438300</v>
      </c>
      <c r="E108" t="s">
        <v>116</v>
      </c>
      <c r="F108" t="s">
        <v>44</v>
      </c>
      <c r="G108" t="s">
        <v>456</v>
      </c>
      <c r="H108">
        <v>333542</v>
      </c>
      <c r="I108">
        <v>533</v>
      </c>
      <c r="J108" t="s">
        <v>29</v>
      </c>
      <c r="K108" t="s">
        <v>30</v>
      </c>
      <c r="L108">
        <v>52000000</v>
      </c>
      <c r="M108">
        <v>1995</v>
      </c>
      <c r="N108">
        <v>8.1999999999999993</v>
      </c>
      <c r="O108">
        <v>-9561700</v>
      </c>
      <c r="R108" t="s">
        <v>341</v>
      </c>
      <c r="S108" cm="1">
        <f t="array" ref="S108">AVERAGE(IF(Table7[director_name]=R108, Table7[imdb_score]))</f>
        <v>7.8</v>
      </c>
      <c r="T108" t="str">
        <f>IF(Table8[[#This Row],[Average]] &gt; $V$7, "Higher", "Lower")</f>
        <v>Higher</v>
      </c>
      <c r="AB108" s="5" t="s">
        <v>415</v>
      </c>
    </row>
    <row r="109" spans="1:28" x14ac:dyDescent="0.3">
      <c r="A109" t="s">
        <v>458</v>
      </c>
      <c r="B109">
        <v>317</v>
      </c>
      <c r="C109">
        <v>140</v>
      </c>
      <c r="D109">
        <v>13651662</v>
      </c>
      <c r="E109" t="s">
        <v>459</v>
      </c>
      <c r="F109" t="s">
        <v>176</v>
      </c>
      <c r="G109" t="s">
        <v>460</v>
      </c>
      <c r="H109">
        <v>332276</v>
      </c>
      <c r="I109">
        <v>514</v>
      </c>
      <c r="J109" t="s">
        <v>29</v>
      </c>
      <c r="K109" t="s">
        <v>30</v>
      </c>
      <c r="L109">
        <v>25000000</v>
      </c>
      <c r="M109">
        <v>2011</v>
      </c>
      <c r="N109">
        <v>8.1999999999999993</v>
      </c>
      <c r="O109">
        <v>-11348338</v>
      </c>
      <c r="R109" t="s">
        <v>304</v>
      </c>
      <c r="S109" cm="1">
        <f t="array" ref="S109">AVERAGE(IF(Table7[director_name]=R109, Table7[imdb_score]))</f>
        <v>7.8</v>
      </c>
      <c r="T109" t="str">
        <f>IF(Table8[[#This Row],[Average]] &gt; $V$7, "Higher", "Lower")</f>
        <v>Higher</v>
      </c>
      <c r="AB109" s="5" t="s">
        <v>663</v>
      </c>
    </row>
    <row r="110" spans="1:28" x14ac:dyDescent="0.3">
      <c r="A110" t="s">
        <v>118</v>
      </c>
      <c r="B110">
        <v>212</v>
      </c>
      <c r="C110">
        <v>119</v>
      </c>
      <c r="D110">
        <v>4710455</v>
      </c>
      <c r="E110" t="s">
        <v>160</v>
      </c>
      <c r="F110" t="s">
        <v>40</v>
      </c>
      <c r="G110" t="s">
        <v>462</v>
      </c>
      <c r="H110">
        <v>214091</v>
      </c>
      <c r="I110">
        <v>330</v>
      </c>
      <c r="J110" t="s">
        <v>124</v>
      </c>
      <c r="K110" t="s">
        <v>128</v>
      </c>
      <c r="L110">
        <v>24000000</v>
      </c>
      <c r="M110">
        <v>2004</v>
      </c>
      <c r="N110">
        <v>8.1999999999999993</v>
      </c>
      <c r="O110">
        <v>-19289545</v>
      </c>
      <c r="R110" t="s">
        <v>333</v>
      </c>
      <c r="S110" cm="1">
        <f t="array" ref="S110">AVERAGE(IF(Table7[director_name]=R110, Table7[imdb_score]))</f>
        <v>7.8</v>
      </c>
      <c r="T110" t="str">
        <f>IF(Table8[[#This Row],[Average]] &gt; $V$7, "Higher", "Lower")</f>
        <v>Higher</v>
      </c>
      <c r="AB110" s="5" t="s">
        <v>527</v>
      </c>
    </row>
    <row r="111" spans="1:28" x14ac:dyDescent="0.3">
      <c r="A111" t="s">
        <v>277</v>
      </c>
      <c r="B111">
        <v>703</v>
      </c>
      <c r="C111">
        <v>173</v>
      </c>
      <c r="D111">
        <v>623279547</v>
      </c>
      <c r="E111" t="s">
        <v>248</v>
      </c>
      <c r="F111" t="s">
        <v>464</v>
      </c>
      <c r="G111" t="s">
        <v>465</v>
      </c>
      <c r="H111">
        <v>995415</v>
      </c>
      <c r="I111">
        <v>1722</v>
      </c>
      <c r="J111" t="s">
        <v>29</v>
      </c>
      <c r="K111" t="s">
        <v>30</v>
      </c>
      <c r="L111">
        <v>220000000</v>
      </c>
      <c r="M111">
        <v>2012</v>
      </c>
      <c r="N111">
        <v>8.1</v>
      </c>
      <c r="O111">
        <v>403279547</v>
      </c>
      <c r="R111" t="s">
        <v>362</v>
      </c>
      <c r="S111" cm="1">
        <f t="array" ref="S111">AVERAGE(IF(Table7[director_name]=R111, Table7[imdb_score]))</f>
        <v>7.8</v>
      </c>
      <c r="T111" t="str">
        <f>IF(Table8[[#This Row],[Average]] &gt; $V$7, "Higher", "Lower")</f>
        <v>Higher</v>
      </c>
      <c r="AB111" s="5" t="s">
        <v>438</v>
      </c>
    </row>
    <row r="112" spans="1:28" x14ac:dyDescent="0.3">
      <c r="A112" t="s">
        <v>183</v>
      </c>
      <c r="B112">
        <v>579</v>
      </c>
      <c r="C112">
        <v>108</v>
      </c>
      <c r="D112">
        <v>363024263</v>
      </c>
      <c r="E112" t="s">
        <v>467</v>
      </c>
      <c r="F112" t="s">
        <v>468</v>
      </c>
      <c r="G112" t="s">
        <v>469</v>
      </c>
      <c r="H112">
        <v>479047</v>
      </c>
      <c r="I112">
        <v>1058</v>
      </c>
      <c r="J112" t="s">
        <v>29</v>
      </c>
      <c r="K112" t="s">
        <v>30</v>
      </c>
      <c r="L112">
        <v>58000000</v>
      </c>
      <c r="M112">
        <v>2016</v>
      </c>
      <c r="N112">
        <v>8.1</v>
      </c>
      <c r="O112">
        <v>305024263</v>
      </c>
      <c r="R112" t="s">
        <v>358</v>
      </c>
      <c r="S112" cm="1">
        <f t="array" ref="S112">AVERAGE(IF(Table7[director_name]=R112, Table7[imdb_score]))</f>
        <v>7.8</v>
      </c>
      <c r="T112" t="str">
        <f>IF(Table8[[#This Row],[Average]] &gt; $V$7, "Higher", "Lower")</f>
        <v>Higher</v>
      </c>
      <c r="AB112" s="5" t="s">
        <v>654</v>
      </c>
    </row>
    <row r="113" spans="1:28" x14ac:dyDescent="0.3">
      <c r="A113" t="s">
        <v>59</v>
      </c>
      <c r="B113">
        <v>308</v>
      </c>
      <c r="C113">
        <v>127</v>
      </c>
      <c r="D113">
        <v>356784000</v>
      </c>
      <c r="E113" t="s">
        <v>471</v>
      </c>
      <c r="F113" t="s">
        <v>472</v>
      </c>
      <c r="G113" t="s">
        <v>473</v>
      </c>
      <c r="H113">
        <v>613473</v>
      </c>
      <c r="I113">
        <v>895</v>
      </c>
      <c r="J113" t="s">
        <v>29</v>
      </c>
      <c r="K113" t="s">
        <v>30</v>
      </c>
      <c r="L113">
        <v>63000000</v>
      </c>
      <c r="M113">
        <v>1993</v>
      </c>
      <c r="N113">
        <v>8.1</v>
      </c>
      <c r="O113">
        <v>293784000</v>
      </c>
      <c r="R113" t="s">
        <v>320</v>
      </c>
      <c r="S113" cm="1">
        <f t="array" ref="S113">AVERAGE(IF(Table7[director_name]=R113, Table7[imdb_score]))</f>
        <v>7.8</v>
      </c>
      <c r="T113" t="str">
        <f>IF(Table8[[#This Row],[Average]] &gt; $V$7, "Higher", "Lower")</f>
        <v>Higher</v>
      </c>
      <c r="AB113" s="5" t="s">
        <v>54</v>
      </c>
    </row>
    <row r="114" spans="1:28" x14ac:dyDescent="0.3">
      <c r="A114" t="s">
        <v>475</v>
      </c>
      <c r="B114">
        <v>234</v>
      </c>
      <c r="C114">
        <v>107</v>
      </c>
      <c r="D114">
        <v>293501675</v>
      </c>
      <c r="E114" t="s">
        <v>269</v>
      </c>
      <c r="F114" t="s">
        <v>55</v>
      </c>
      <c r="G114" t="s">
        <v>476</v>
      </c>
      <c r="H114">
        <v>704766</v>
      </c>
      <c r="I114">
        <v>2073</v>
      </c>
      <c r="J114" t="s">
        <v>29</v>
      </c>
      <c r="K114" t="s">
        <v>30</v>
      </c>
      <c r="L114">
        <v>40000000</v>
      </c>
      <c r="M114">
        <v>1999</v>
      </c>
      <c r="N114">
        <v>8.1</v>
      </c>
      <c r="O114">
        <v>253501675</v>
      </c>
      <c r="R114" t="s">
        <v>367</v>
      </c>
      <c r="S114" cm="1">
        <f t="array" ref="S114">AVERAGE(IF(Table7[director_name]=R114, Table7[imdb_score]))</f>
        <v>7.8</v>
      </c>
      <c r="T114" t="str">
        <f>IF(Table8[[#This Row],[Average]] &gt; $V$7, "Higher", "Lower")</f>
        <v>Higher</v>
      </c>
      <c r="AB114" s="5" t="s">
        <v>320</v>
      </c>
    </row>
    <row r="115" spans="1:28" x14ac:dyDescent="0.3">
      <c r="A115" t="s">
        <v>113</v>
      </c>
      <c r="B115">
        <v>250</v>
      </c>
      <c r="C115">
        <v>92</v>
      </c>
      <c r="D115">
        <v>289907418</v>
      </c>
      <c r="E115" t="s">
        <v>296</v>
      </c>
      <c r="F115" t="s">
        <v>478</v>
      </c>
      <c r="G115" t="s">
        <v>479</v>
      </c>
      <c r="H115">
        <v>585659</v>
      </c>
      <c r="I115">
        <v>593</v>
      </c>
      <c r="J115" t="s">
        <v>29</v>
      </c>
      <c r="K115" t="s">
        <v>30</v>
      </c>
      <c r="L115">
        <v>115000000</v>
      </c>
      <c r="M115">
        <v>2001</v>
      </c>
      <c r="N115">
        <v>8.1</v>
      </c>
      <c r="O115">
        <v>174907418</v>
      </c>
      <c r="R115" t="s">
        <v>348</v>
      </c>
      <c r="S115" cm="1">
        <f t="array" ref="S115">AVERAGE(IF(Table7[director_name]=R115, Table7[imdb_score]))</f>
        <v>7.8</v>
      </c>
      <c r="T115" t="str">
        <f>IF(Table8[[#This Row],[Average]] &gt; $V$7, "Higher", "Lower")</f>
        <v>Higher</v>
      </c>
      <c r="AB115" s="5" t="s">
        <v>341</v>
      </c>
    </row>
    <row r="116" spans="1:28" x14ac:dyDescent="0.3">
      <c r="A116" t="s">
        <v>481</v>
      </c>
      <c r="B116">
        <v>271</v>
      </c>
      <c r="C116">
        <v>143</v>
      </c>
      <c r="D116">
        <v>305388685</v>
      </c>
      <c r="E116" t="s">
        <v>309</v>
      </c>
      <c r="F116" t="s">
        <v>482</v>
      </c>
      <c r="G116" t="s">
        <v>483</v>
      </c>
      <c r="H116">
        <v>809474</v>
      </c>
      <c r="I116">
        <v>2113</v>
      </c>
      <c r="J116" t="s">
        <v>29</v>
      </c>
      <c r="K116" t="s">
        <v>30</v>
      </c>
      <c r="L116">
        <v>140000000</v>
      </c>
      <c r="M116">
        <v>2003</v>
      </c>
      <c r="N116">
        <v>8.1</v>
      </c>
      <c r="O116">
        <v>165388685</v>
      </c>
      <c r="R116" t="s">
        <v>318</v>
      </c>
      <c r="S116" cm="1">
        <f t="array" ref="S116">AVERAGE(IF(Table7[director_name]=R116, Table7[imdb_score]))</f>
        <v>7.8</v>
      </c>
      <c r="T116" t="str">
        <f>IF(Table8[[#This Row],[Average]] &gt; $V$7, "Higher", "Lower")</f>
        <v>Higher</v>
      </c>
      <c r="AB116" s="5" t="s">
        <v>386</v>
      </c>
    </row>
    <row r="117" spans="1:28" x14ac:dyDescent="0.3">
      <c r="A117" t="s">
        <v>485</v>
      </c>
      <c r="B117">
        <v>653</v>
      </c>
      <c r="C117">
        <v>121</v>
      </c>
      <c r="D117">
        <v>333130696</v>
      </c>
      <c r="E117" t="s">
        <v>248</v>
      </c>
      <c r="F117" t="s">
        <v>486</v>
      </c>
      <c r="G117" t="s">
        <v>487</v>
      </c>
      <c r="H117">
        <v>682155</v>
      </c>
      <c r="I117">
        <v>1097</v>
      </c>
      <c r="J117" t="s">
        <v>29</v>
      </c>
      <c r="K117" t="s">
        <v>30</v>
      </c>
      <c r="L117">
        <v>170000000</v>
      </c>
      <c r="M117">
        <v>2014</v>
      </c>
      <c r="N117">
        <v>8.1</v>
      </c>
      <c r="O117">
        <v>163130696</v>
      </c>
      <c r="R117" t="s">
        <v>315</v>
      </c>
      <c r="S117" cm="1">
        <f t="array" ref="S117">AVERAGE(IF(Table7[director_name]=R117, Table7[imdb_score]))</f>
        <v>7.8</v>
      </c>
      <c r="T117" t="str">
        <f>IF(Table8[[#This Row],[Average]] &gt; $V$7, "Higher", "Lower")</f>
        <v>Higher</v>
      </c>
      <c r="AB117" s="5" t="s">
        <v>84</v>
      </c>
    </row>
    <row r="118" spans="1:28" x14ac:dyDescent="0.3">
      <c r="A118" t="s">
        <v>489</v>
      </c>
      <c r="B118">
        <v>373</v>
      </c>
      <c r="C118">
        <v>146</v>
      </c>
      <c r="D118">
        <v>169705587</v>
      </c>
      <c r="E118" t="s">
        <v>92</v>
      </c>
      <c r="F118" t="s">
        <v>490</v>
      </c>
      <c r="G118" t="s">
        <v>491</v>
      </c>
      <c r="H118">
        <v>318955</v>
      </c>
      <c r="I118">
        <v>460</v>
      </c>
      <c r="J118" t="s">
        <v>29</v>
      </c>
      <c r="K118" t="s">
        <v>30</v>
      </c>
      <c r="L118">
        <v>25000000</v>
      </c>
      <c r="M118">
        <v>2011</v>
      </c>
      <c r="N118">
        <v>8.1</v>
      </c>
      <c r="O118">
        <v>144705587</v>
      </c>
      <c r="R118" t="s">
        <v>336</v>
      </c>
      <c r="S118" cm="1">
        <f t="array" ref="S118">AVERAGE(IF(Table7[director_name]=R118, Table7[imdb_score]))</f>
        <v>7.8</v>
      </c>
      <c r="T118" t="str">
        <f>IF(Table8[[#This Row],[Average]] &gt; $V$7, "Higher", "Lower")</f>
        <v>Higher</v>
      </c>
      <c r="AB118" s="5" t="s">
        <v>463</v>
      </c>
    </row>
    <row r="119" spans="1:28" x14ac:dyDescent="0.3">
      <c r="A119" t="s">
        <v>493</v>
      </c>
      <c r="B119">
        <v>120</v>
      </c>
      <c r="C119">
        <v>120</v>
      </c>
      <c r="D119">
        <v>137963328</v>
      </c>
      <c r="E119" t="s">
        <v>205</v>
      </c>
      <c r="F119" t="s">
        <v>482</v>
      </c>
      <c r="G119" t="s">
        <v>494</v>
      </c>
      <c r="H119">
        <v>291603</v>
      </c>
      <c r="I119">
        <v>505</v>
      </c>
      <c r="J119" t="s">
        <v>29</v>
      </c>
      <c r="K119" t="s">
        <v>200</v>
      </c>
      <c r="L119">
        <v>6000000</v>
      </c>
      <c r="M119">
        <v>1986</v>
      </c>
      <c r="N119">
        <v>8.1</v>
      </c>
      <c r="O119">
        <v>131963328</v>
      </c>
      <c r="R119" t="s">
        <v>322</v>
      </c>
      <c r="S119" cm="1">
        <f t="array" ref="S119">AVERAGE(IF(Table7[director_name]=R119, Table7[imdb_score]))</f>
        <v>7.8</v>
      </c>
      <c r="T119" t="str">
        <f>IF(Table8[[#This Row],[Average]] &gt; $V$7, "Higher", "Lower")</f>
        <v>Higher</v>
      </c>
      <c r="AB119" s="5" t="s">
        <v>333</v>
      </c>
    </row>
    <row r="120" spans="1:28" x14ac:dyDescent="0.3">
      <c r="A120" t="s">
        <v>190</v>
      </c>
      <c r="B120">
        <v>568</v>
      </c>
      <c r="C120">
        <v>151</v>
      </c>
      <c r="D120">
        <v>228430993</v>
      </c>
      <c r="E120" t="s">
        <v>144</v>
      </c>
      <c r="F120" t="s">
        <v>496</v>
      </c>
      <c r="G120" t="s">
        <v>497</v>
      </c>
      <c r="H120">
        <v>472488</v>
      </c>
      <c r="I120">
        <v>1023</v>
      </c>
      <c r="J120" t="s">
        <v>29</v>
      </c>
      <c r="K120" t="s">
        <v>30</v>
      </c>
      <c r="L120">
        <v>108000000</v>
      </c>
      <c r="M120">
        <v>2015</v>
      </c>
      <c r="N120">
        <v>8.1</v>
      </c>
      <c r="O120">
        <v>120430993</v>
      </c>
      <c r="R120" t="s">
        <v>345</v>
      </c>
      <c r="S120" cm="1">
        <f t="array" ref="S120">AVERAGE(IF(Table7[director_name]=R120, Table7[imdb_score]))</f>
        <v>7.8</v>
      </c>
      <c r="T120" t="str">
        <f>IF(Table8[[#This Row],[Average]] &gt; $V$7, "Higher", "Lower")</f>
        <v>Higher</v>
      </c>
      <c r="AB120" s="5" t="s">
        <v>308</v>
      </c>
    </row>
    <row r="121" spans="1:28" x14ac:dyDescent="0.3">
      <c r="A121" t="s">
        <v>499</v>
      </c>
      <c r="B121">
        <v>329</v>
      </c>
      <c r="C121">
        <v>115</v>
      </c>
      <c r="D121">
        <v>227137090</v>
      </c>
      <c r="E121" t="s">
        <v>500</v>
      </c>
      <c r="F121" t="s">
        <v>496</v>
      </c>
      <c r="G121" t="s">
        <v>501</v>
      </c>
      <c r="H121">
        <v>491077</v>
      </c>
      <c r="I121">
        <v>820</v>
      </c>
      <c r="J121" t="s">
        <v>29</v>
      </c>
      <c r="K121" t="s">
        <v>30</v>
      </c>
      <c r="L121">
        <v>110000000</v>
      </c>
      <c r="M121">
        <v>2007</v>
      </c>
      <c r="N121">
        <v>8.1</v>
      </c>
      <c r="O121">
        <v>117137090</v>
      </c>
      <c r="R121" t="s">
        <v>326</v>
      </c>
      <c r="S121" cm="1">
        <f t="array" ref="S121">AVERAGE(IF(Table7[director_name]=R121, Table7[imdb_score]))</f>
        <v>7.8</v>
      </c>
      <c r="T121" t="str">
        <f>IF(Table8[[#This Row],[Average]] &gt; $V$7, "Higher", "Lower")</f>
        <v>Higher</v>
      </c>
      <c r="AB121" s="5" t="s">
        <v>57</v>
      </c>
    </row>
    <row r="122" spans="1:28" x14ac:dyDescent="0.3">
      <c r="A122" t="s">
        <v>502</v>
      </c>
      <c r="B122">
        <v>141</v>
      </c>
      <c r="C122">
        <v>145</v>
      </c>
      <c r="D122">
        <v>117235247</v>
      </c>
      <c r="E122" t="s">
        <v>459</v>
      </c>
      <c r="F122" t="s">
        <v>503</v>
      </c>
      <c r="G122" t="s">
        <v>504</v>
      </c>
      <c r="H122">
        <v>375240</v>
      </c>
      <c r="I122">
        <v>542</v>
      </c>
      <c r="J122" t="s">
        <v>29</v>
      </c>
      <c r="K122" t="s">
        <v>30</v>
      </c>
      <c r="L122">
        <v>960000</v>
      </c>
      <c r="M122">
        <v>1976</v>
      </c>
      <c r="N122">
        <v>8.1</v>
      </c>
      <c r="O122">
        <v>116275247</v>
      </c>
      <c r="R122" t="s">
        <v>372</v>
      </c>
      <c r="S122" cm="1">
        <f t="array" ref="S122">AVERAGE(IF(Table7[director_name]=R122, Table7[imdb_score]))</f>
        <v>7.7666666666666666</v>
      </c>
      <c r="T122" t="str">
        <f>IF(Table8[[#This Row],[Average]] &gt; $V$7, "Higher", "Lower")</f>
        <v>Higher</v>
      </c>
      <c r="AB122" s="5" t="s">
        <v>613</v>
      </c>
    </row>
    <row r="123" spans="1:28" x14ac:dyDescent="0.3">
      <c r="A123" t="s">
        <v>91</v>
      </c>
      <c r="B123">
        <v>568</v>
      </c>
      <c r="C123">
        <v>149</v>
      </c>
      <c r="D123">
        <v>167735396</v>
      </c>
      <c r="E123" t="s">
        <v>140</v>
      </c>
      <c r="F123" t="s">
        <v>506</v>
      </c>
      <c r="G123" t="s">
        <v>507</v>
      </c>
      <c r="H123">
        <v>569841</v>
      </c>
      <c r="I123">
        <v>1127</v>
      </c>
      <c r="J123" t="s">
        <v>29</v>
      </c>
      <c r="K123" t="s">
        <v>30</v>
      </c>
      <c r="L123">
        <v>61000000</v>
      </c>
      <c r="M123">
        <v>2014</v>
      </c>
      <c r="N123">
        <v>8.1</v>
      </c>
      <c r="O123">
        <v>106735396</v>
      </c>
      <c r="R123" t="s">
        <v>372</v>
      </c>
      <c r="S123" cm="1">
        <f t="array" ref="S123">AVERAGE(IF(Table7[director_name]=R123, Table7[imdb_score]))</f>
        <v>7.7666666666666666</v>
      </c>
      <c r="T123" t="str">
        <f>IF(Table8[[#This Row],[Average]] &gt; $V$7, "Higher", "Lower")</f>
        <v>Higher</v>
      </c>
      <c r="AB123" s="5" t="s">
        <v>65</v>
      </c>
    </row>
    <row r="124" spans="1:28" x14ac:dyDescent="0.3">
      <c r="A124" t="s">
        <v>138</v>
      </c>
      <c r="B124">
        <v>130</v>
      </c>
      <c r="C124">
        <v>110</v>
      </c>
      <c r="D124">
        <v>102308900</v>
      </c>
      <c r="E124" t="s">
        <v>508</v>
      </c>
      <c r="F124" t="s">
        <v>509</v>
      </c>
      <c r="G124" t="s">
        <v>510</v>
      </c>
      <c r="H124">
        <v>152089</v>
      </c>
      <c r="I124">
        <v>309</v>
      </c>
      <c r="J124" t="s">
        <v>29</v>
      </c>
      <c r="K124" t="s">
        <v>30</v>
      </c>
      <c r="L124">
        <v>6000000</v>
      </c>
      <c r="M124">
        <v>1969</v>
      </c>
      <c r="N124">
        <v>8.1</v>
      </c>
      <c r="O124">
        <v>96308900</v>
      </c>
      <c r="R124" t="s">
        <v>372</v>
      </c>
      <c r="S124" cm="1">
        <f t="array" ref="S124">AVERAGE(IF(Table7[director_name]=R124, Table7[imdb_score]))</f>
        <v>7.7666666666666666</v>
      </c>
      <c r="T124" t="str">
        <f>IF(Table8[[#This Row],[Average]] &gt; $V$7, "Higher", "Lower")</f>
        <v>Higher</v>
      </c>
      <c r="AB124" s="5" t="s">
        <v>466</v>
      </c>
    </row>
    <row r="125" spans="1:28" x14ac:dyDescent="0.3">
      <c r="A125" t="s">
        <v>286</v>
      </c>
      <c r="B125">
        <v>454</v>
      </c>
      <c r="C125">
        <v>114</v>
      </c>
      <c r="D125">
        <v>91121452</v>
      </c>
      <c r="E125" t="s">
        <v>511</v>
      </c>
      <c r="F125" t="s">
        <v>512</v>
      </c>
      <c r="G125" t="s">
        <v>513</v>
      </c>
      <c r="H125">
        <v>467613</v>
      </c>
      <c r="I125">
        <v>608</v>
      </c>
      <c r="J125" t="s">
        <v>29</v>
      </c>
      <c r="K125" t="s">
        <v>200</v>
      </c>
      <c r="L125">
        <v>14000000</v>
      </c>
      <c r="M125">
        <v>2014</v>
      </c>
      <c r="N125">
        <v>8.1</v>
      </c>
      <c r="O125">
        <v>77121452</v>
      </c>
      <c r="R125" t="s">
        <v>261</v>
      </c>
      <c r="S125" cm="1">
        <f t="array" ref="S125">AVERAGE(IF(Table7[director_name]=R125, Table7[imdb_score]))</f>
        <v>7.7666666666666657</v>
      </c>
      <c r="T125" t="str">
        <f>IF(Table8[[#This Row],[Average]] &gt; $V$7, "Higher", "Lower")</f>
        <v>Higher</v>
      </c>
      <c r="AB125" s="5" t="s">
        <v>685</v>
      </c>
    </row>
    <row r="126" spans="1:28" x14ac:dyDescent="0.3">
      <c r="A126" t="s">
        <v>67</v>
      </c>
      <c r="B126">
        <v>268</v>
      </c>
      <c r="C126">
        <v>132</v>
      </c>
      <c r="D126">
        <v>100422786</v>
      </c>
      <c r="E126" t="s">
        <v>459</v>
      </c>
      <c r="F126" t="s">
        <v>67</v>
      </c>
      <c r="G126" t="s">
        <v>514</v>
      </c>
      <c r="H126">
        <v>482064</v>
      </c>
      <c r="I126">
        <v>1106</v>
      </c>
      <c r="J126" t="s">
        <v>29</v>
      </c>
      <c r="K126" t="s">
        <v>30</v>
      </c>
      <c r="L126">
        <v>30000000</v>
      </c>
      <c r="M126">
        <v>2004</v>
      </c>
      <c r="N126">
        <v>8.1</v>
      </c>
      <c r="O126">
        <v>70422786</v>
      </c>
      <c r="R126" t="s">
        <v>261</v>
      </c>
      <c r="S126" cm="1">
        <f t="array" ref="S126">AVERAGE(IF(Table7[director_name]=R126, Table7[imdb_score]))</f>
        <v>7.7666666666666657</v>
      </c>
      <c r="T126" t="str">
        <f>IF(Table8[[#This Row],[Average]] &gt; $V$7, "Higher", "Lower")</f>
        <v>Higher</v>
      </c>
      <c r="AB126" s="5" t="s">
        <v>273</v>
      </c>
    </row>
    <row r="127" spans="1:28" x14ac:dyDescent="0.3">
      <c r="A127" t="s">
        <v>415</v>
      </c>
      <c r="B127">
        <v>213</v>
      </c>
      <c r="C127">
        <v>103</v>
      </c>
      <c r="D127">
        <v>125603360</v>
      </c>
      <c r="E127" t="s">
        <v>515</v>
      </c>
      <c r="F127" t="s">
        <v>516</v>
      </c>
      <c r="G127" t="s">
        <v>517</v>
      </c>
      <c r="H127">
        <v>667983</v>
      </c>
      <c r="I127">
        <v>877</v>
      </c>
      <c r="J127" t="s">
        <v>29</v>
      </c>
      <c r="K127" t="s">
        <v>30</v>
      </c>
      <c r="L127">
        <v>60000000</v>
      </c>
      <c r="M127">
        <v>1998</v>
      </c>
      <c r="N127">
        <v>8.1</v>
      </c>
      <c r="O127">
        <v>65603360</v>
      </c>
      <c r="R127" t="s">
        <v>261</v>
      </c>
      <c r="S127" cm="1">
        <f t="array" ref="S127">AVERAGE(IF(Table7[director_name]=R127, Table7[imdb_score]))</f>
        <v>7.7666666666666657</v>
      </c>
      <c r="T127" t="str">
        <f>IF(Table8[[#This Row],[Average]] &gt; $V$7, "Higher", "Lower")</f>
        <v>Higher</v>
      </c>
      <c r="AB127" s="5" t="s">
        <v>570</v>
      </c>
    </row>
    <row r="128" spans="1:28" x14ac:dyDescent="0.3">
      <c r="A128" t="s">
        <v>518</v>
      </c>
      <c r="B128">
        <v>147</v>
      </c>
      <c r="C128">
        <v>101</v>
      </c>
      <c r="D128">
        <v>70906973</v>
      </c>
      <c r="E128" t="s">
        <v>519</v>
      </c>
      <c r="F128" t="s">
        <v>520</v>
      </c>
      <c r="G128" t="s">
        <v>521</v>
      </c>
      <c r="H128">
        <v>437418</v>
      </c>
      <c r="I128">
        <v>609</v>
      </c>
      <c r="J128" t="s">
        <v>29</v>
      </c>
      <c r="K128" t="s">
        <v>30</v>
      </c>
      <c r="L128">
        <v>14600000</v>
      </c>
      <c r="M128">
        <v>1993</v>
      </c>
      <c r="N128">
        <v>8.1</v>
      </c>
      <c r="O128">
        <v>56306973</v>
      </c>
      <c r="R128" t="s">
        <v>91</v>
      </c>
      <c r="S128" cm="1">
        <f t="array" ref="S128">AVERAGE(IF(Table7[director_name]=R128, Table7[imdb_score]))</f>
        <v>7.75</v>
      </c>
      <c r="T128" t="str">
        <f>IF(Table8[[#This Row],[Average]] &gt; $V$7, "Higher", "Lower")</f>
        <v>Higher</v>
      </c>
      <c r="AB128" s="5" t="s">
        <v>298</v>
      </c>
    </row>
    <row r="129" spans="1:28" x14ac:dyDescent="0.3">
      <c r="A129" t="s">
        <v>522</v>
      </c>
      <c r="B129">
        <v>488</v>
      </c>
      <c r="C129">
        <v>122</v>
      </c>
      <c r="D129">
        <v>74273505</v>
      </c>
      <c r="E129" t="s">
        <v>208</v>
      </c>
      <c r="F129" t="s">
        <v>421</v>
      </c>
      <c r="G129" t="s">
        <v>523</v>
      </c>
      <c r="H129">
        <v>612060</v>
      </c>
      <c r="I129">
        <v>1518</v>
      </c>
      <c r="J129" t="s">
        <v>29</v>
      </c>
      <c r="K129" t="s">
        <v>30</v>
      </c>
      <c r="L129">
        <v>25000000</v>
      </c>
      <c r="M129">
        <v>2007</v>
      </c>
      <c r="N129">
        <v>8.1</v>
      </c>
      <c r="O129">
        <v>49273505</v>
      </c>
      <c r="R129" t="s">
        <v>91</v>
      </c>
      <c r="S129" cm="1">
        <f t="array" ref="S129">AVERAGE(IF(Table7[director_name]=R129, Table7[imdb_score]))</f>
        <v>7.75</v>
      </c>
      <c r="T129" t="str">
        <f>IF(Table8[[#This Row],[Average]] &gt; $V$7, "Higher", "Lower")</f>
        <v>Higher</v>
      </c>
      <c r="AB129" s="5" t="s">
        <v>201</v>
      </c>
    </row>
    <row r="130" spans="1:28" x14ac:dyDescent="0.3">
      <c r="A130" t="s">
        <v>292</v>
      </c>
      <c r="B130">
        <v>556</v>
      </c>
      <c r="C130">
        <v>156</v>
      </c>
      <c r="D130">
        <v>183635922</v>
      </c>
      <c r="E130" t="s">
        <v>524</v>
      </c>
      <c r="F130" t="s">
        <v>87</v>
      </c>
      <c r="G130" t="s">
        <v>525</v>
      </c>
      <c r="H130">
        <v>406020</v>
      </c>
      <c r="I130">
        <v>1188</v>
      </c>
      <c r="J130" t="s">
        <v>29</v>
      </c>
      <c r="K130" t="s">
        <v>30</v>
      </c>
      <c r="L130">
        <v>135000000</v>
      </c>
      <c r="M130">
        <v>2015</v>
      </c>
      <c r="N130">
        <v>8.1</v>
      </c>
      <c r="O130">
        <v>48635922</v>
      </c>
      <c r="R130" t="s">
        <v>91</v>
      </c>
      <c r="S130" cm="1">
        <f t="array" ref="S130">AVERAGE(IF(Table7[director_name]=R130, Table7[imdb_score]))</f>
        <v>7.75</v>
      </c>
      <c r="T130" t="str">
        <f>IF(Table8[[#This Row],[Average]] &gt; $V$7, "Higher", "Lower")</f>
        <v>Higher</v>
      </c>
      <c r="AB130" s="5" t="s">
        <v>713</v>
      </c>
    </row>
    <row r="131" spans="1:28" x14ac:dyDescent="0.3">
      <c r="A131" t="s">
        <v>115</v>
      </c>
      <c r="B131">
        <v>490</v>
      </c>
      <c r="C131">
        <v>138</v>
      </c>
      <c r="D131">
        <v>127968405</v>
      </c>
      <c r="E131" t="s">
        <v>214</v>
      </c>
      <c r="F131" t="s">
        <v>87</v>
      </c>
      <c r="G131" t="s">
        <v>526</v>
      </c>
      <c r="H131">
        <v>786092</v>
      </c>
      <c r="I131">
        <v>964</v>
      </c>
      <c r="J131" t="s">
        <v>29</v>
      </c>
      <c r="K131" t="s">
        <v>30</v>
      </c>
      <c r="L131">
        <v>80000000</v>
      </c>
      <c r="M131">
        <v>2010</v>
      </c>
      <c r="N131">
        <v>8.1</v>
      </c>
      <c r="O131">
        <v>47968405</v>
      </c>
      <c r="R131" t="s">
        <v>391</v>
      </c>
      <c r="S131" cm="1">
        <f t="array" ref="S131">AVERAGE(IF(Table7[director_name]=R131, Table7[imdb_score]))</f>
        <v>7.75</v>
      </c>
      <c r="T131" t="str">
        <f>IF(Table8[[#This Row],[Average]] &gt; $V$7, "Higher", "Lower")</f>
        <v>Higher</v>
      </c>
      <c r="AB131" s="5" t="s">
        <v>354</v>
      </c>
    </row>
    <row r="132" spans="1:28" x14ac:dyDescent="0.3">
      <c r="A132" t="s">
        <v>528</v>
      </c>
      <c r="B132">
        <v>99</v>
      </c>
      <c r="C132">
        <v>89</v>
      </c>
      <c r="D132">
        <v>52287414</v>
      </c>
      <c r="E132" t="s">
        <v>529</v>
      </c>
      <c r="F132" t="s">
        <v>530</v>
      </c>
      <c r="G132" t="s">
        <v>531</v>
      </c>
      <c r="H132">
        <v>271794</v>
      </c>
      <c r="I132">
        <v>584</v>
      </c>
      <c r="J132" t="s">
        <v>29</v>
      </c>
      <c r="K132" t="s">
        <v>30</v>
      </c>
      <c r="L132">
        <v>8000000</v>
      </c>
      <c r="M132">
        <v>1986</v>
      </c>
      <c r="N132">
        <v>8.1</v>
      </c>
      <c r="O132">
        <v>44287414</v>
      </c>
      <c r="R132" t="s">
        <v>391</v>
      </c>
      <c r="S132" cm="1">
        <f t="array" ref="S132">AVERAGE(IF(Table7[director_name]=R132, Table7[imdb_score]))</f>
        <v>7.75</v>
      </c>
      <c r="T132" t="str">
        <f>IF(Table8[[#This Row],[Average]] &gt; $V$7, "Higher", "Lower")</f>
        <v>Higher</v>
      </c>
      <c r="AB132" s="5" t="s">
        <v>498</v>
      </c>
    </row>
    <row r="133" spans="1:28" x14ac:dyDescent="0.3">
      <c r="A133" t="s">
        <v>54</v>
      </c>
      <c r="B133">
        <v>354</v>
      </c>
      <c r="C133">
        <v>111</v>
      </c>
      <c r="D133">
        <v>70098138</v>
      </c>
      <c r="E133" t="s">
        <v>533</v>
      </c>
      <c r="F133" t="s">
        <v>534</v>
      </c>
      <c r="G133" t="s">
        <v>535</v>
      </c>
      <c r="H133">
        <v>735784</v>
      </c>
      <c r="I133">
        <v>2105</v>
      </c>
      <c r="J133" t="s">
        <v>29</v>
      </c>
      <c r="K133" t="s">
        <v>30</v>
      </c>
      <c r="L133">
        <v>30000000</v>
      </c>
      <c r="M133">
        <v>2003</v>
      </c>
      <c r="N133">
        <v>8.1</v>
      </c>
      <c r="O133">
        <v>40098138</v>
      </c>
      <c r="R133" t="s">
        <v>91</v>
      </c>
      <c r="S133" cm="1">
        <f t="array" ref="S133">AVERAGE(IF(Table7[director_name]=R133, Table7[imdb_score]))</f>
        <v>7.75</v>
      </c>
      <c r="T133" t="str">
        <f>IF(Table8[[#This Row],[Average]] &gt; $V$7, "Higher", "Lower")</f>
        <v>Higher</v>
      </c>
      <c r="AB133" s="5" t="s">
        <v>59</v>
      </c>
    </row>
    <row r="134" spans="1:28" x14ac:dyDescent="0.3">
      <c r="A134" t="s">
        <v>498</v>
      </c>
      <c r="B134">
        <v>597</v>
      </c>
      <c r="C134">
        <v>134</v>
      </c>
      <c r="D134">
        <v>56667870</v>
      </c>
      <c r="E134" t="s">
        <v>60</v>
      </c>
      <c r="F134" t="s">
        <v>537</v>
      </c>
      <c r="G134" t="s">
        <v>538</v>
      </c>
      <c r="H134">
        <v>439176</v>
      </c>
      <c r="I134">
        <v>695</v>
      </c>
      <c r="J134" t="s">
        <v>29</v>
      </c>
      <c r="K134" t="s">
        <v>30</v>
      </c>
      <c r="L134">
        <v>20000000</v>
      </c>
      <c r="M134">
        <v>2013</v>
      </c>
      <c r="N134">
        <v>8.1</v>
      </c>
      <c r="O134">
        <v>36667870</v>
      </c>
      <c r="R134" t="s">
        <v>386</v>
      </c>
      <c r="S134" cm="1">
        <f t="array" ref="S134">AVERAGE(IF(Table7[director_name]=R134, Table7[imdb_score]))</f>
        <v>7.75</v>
      </c>
      <c r="T134" t="str">
        <f>IF(Table8[[#This Row],[Average]] &gt; $V$7, "Higher", "Lower")</f>
        <v>Higher</v>
      </c>
      <c r="AB134" s="5" t="s">
        <v>367</v>
      </c>
    </row>
    <row r="135" spans="1:28" x14ac:dyDescent="0.3">
      <c r="A135" t="s">
        <v>539</v>
      </c>
      <c r="B135">
        <v>154</v>
      </c>
      <c r="C135">
        <v>93</v>
      </c>
      <c r="D135">
        <v>39200000</v>
      </c>
      <c r="E135" t="s">
        <v>289</v>
      </c>
      <c r="F135" t="s">
        <v>539</v>
      </c>
      <c r="G135" t="s">
        <v>540</v>
      </c>
      <c r="H135">
        <v>192940</v>
      </c>
      <c r="I135">
        <v>491</v>
      </c>
      <c r="J135" t="s">
        <v>29</v>
      </c>
      <c r="K135" t="s">
        <v>30</v>
      </c>
      <c r="L135">
        <v>4000000</v>
      </c>
      <c r="M135">
        <v>1977</v>
      </c>
      <c r="N135">
        <v>8.1</v>
      </c>
      <c r="O135">
        <v>35200000</v>
      </c>
      <c r="R135" t="s">
        <v>396</v>
      </c>
      <c r="S135" cm="1">
        <f t="array" ref="S135">AVERAGE(IF(Table7[director_name]=R135, Table7[imdb_score]))</f>
        <v>7.75</v>
      </c>
      <c r="T135" t="str">
        <f>IF(Table8[[#This Row],[Average]] &gt; $V$7, "Higher", "Lower")</f>
        <v>Higher</v>
      </c>
      <c r="AB135" s="5" t="s">
        <v>582</v>
      </c>
    </row>
    <row r="136" spans="1:28" x14ac:dyDescent="0.3">
      <c r="A136" t="s">
        <v>542</v>
      </c>
      <c r="B136">
        <v>374</v>
      </c>
      <c r="C136">
        <v>147</v>
      </c>
      <c r="D136">
        <v>74098862</v>
      </c>
      <c r="E136" t="s">
        <v>543</v>
      </c>
      <c r="F136" t="s">
        <v>544</v>
      </c>
      <c r="G136" t="s">
        <v>545</v>
      </c>
      <c r="H136">
        <v>656640</v>
      </c>
      <c r="I136">
        <v>1732</v>
      </c>
      <c r="J136" t="s">
        <v>29</v>
      </c>
      <c r="K136" t="s">
        <v>30</v>
      </c>
      <c r="L136">
        <v>40000000</v>
      </c>
      <c r="M136">
        <v>2005</v>
      </c>
      <c r="N136">
        <v>8.1</v>
      </c>
      <c r="O136">
        <v>34098862</v>
      </c>
      <c r="R136" t="s">
        <v>91</v>
      </c>
      <c r="S136" cm="1">
        <f t="array" ref="S136">AVERAGE(IF(Table7[director_name]=R136, Table7[imdb_score]))</f>
        <v>7.75</v>
      </c>
      <c r="T136" t="str">
        <f>IF(Table8[[#This Row],[Average]] &gt; $V$7, "Higher", "Lower")</f>
        <v>Higher</v>
      </c>
      <c r="AB136" s="5" t="s">
        <v>178</v>
      </c>
    </row>
    <row r="137" spans="1:28" x14ac:dyDescent="0.3">
      <c r="A137" t="s">
        <v>546</v>
      </c>
      <c r="B137">
        <v>536</v>
      </c>
      <c r="C137">
        <v>99</v>
      </c>
      <c r="D137">
        <v>59073773</v>
      </c>
      <c r="E137" t="s">
        <v>547</v>
      </c>
      <c r="F137" t="s">
        <v>520</v>
      </c>
      <c r="G137" t="s">
        <v>548</v>
      </c>
      <c r="H137">
        <v>475518</v>
      </c>
      <c r="I137">
        <v>644</v>
      </c>
      <c r="J137" t="s">
        <v>29</v>
      </c>
      <c r="K137" t="s">
        <v>30</v>
      </c>
      <c r="L137">
        <v>25000000</v>
      </c>
      <c r="M137">
        <v>2014</v>
      </c>
      <c r="N137">
        <v>8.1</v>
      </c>
      <c r="O137">
        <v>34073773</v>
      </c>
      <c r="R137" t="s">
        <v>91</v>
      </c>
      <c r="S137" cm="1">
        <f t="array" ref="S137">AVERAGE(IF(Table7[director_name]=R137, Table7[imdb_score]))</f>
        <v>7.75</v>
      </c>
      <c r="T137" t="str">
        <f>IF(Table8[[#This Row],[Average]] &gt; $V$7, "Higher", "Lower")</f>
        <v>Higher</v>
      </c>
      <c r="AB137" s="5" t="s">
        <v>610</v>
      </c>
    </row>
    <row r="138" spans="1:28" x14ac:dyDescent="0.3">
      <c r="A138" t="s">
        <v>185</v>
      </c>
      <c r="B138">
        <v>204</v>
      </c>
      <c r="C138">
        <v>107</v>
      </c>
      <c r="D138">
        <v>38400000</v>
      </c>
      <c r="E138" t="s">
        <v>105</v>
      </c>
      <c r="F138" t="s">
        <v>249</v>
      </c>
      <c r="G138" t="s">
        <v>550</v>
      </c>
      <c r="H138">
        <v>600266</v>
      </c>
      <c r="I138">
        <v>692</v>
      </c>
      <c r="J138" t="s">
        <v>29</v>
      </c>
      <c r="K138" t="s">
        <v>200</v>
      </c>
      <c r="L138">
        <v>6500000</v>
      </c>
      <c r="M138">
        <v>1984</v>
      </c>
      <c r="N138">
        <v>8.1</v>
      </c>
      <c r="O138">
        <v>31900000</v>
      </c>
      <c r="R138" t="s">
        <v>91</v>
      </c>
      <c r="S138" cm="1">
        <f t="array" ref="S138">AVERAGE(IF(Table7[director_name]=R138, Table7[imdb_score]))</f>
        <v>7.75</v>
      </c>
      <c r="T138" t="str">
        <f>IF(Table8[[#This Row],[Average]] &gt; $V$7, "Higher", "Lower")</f>
        <v>Higher</v>
      </c>
      <c r="AB138" s="5" t="s">
        <v>368</v>
      </c>
    </row>
    <row r="139" spans="1:28" x14ac:dyDescent="0.3">
      <c r="A139" t="s">
        <v>256</v>
      </c>
      <c r="B139">
        <v>474</v>
      </c>
      <c r="C139">
        <v>128</v>
      </c>
      <c r="D139">
        <v>44988180</v>
      </c>
      <c r="E139" t="s">
        <v>551</v>
      </c>
      <c r="F139" t="s">
        <v>552</v>
      </c>
      <c r="G139" t="s">
        <v>553</v>
      </c>
      <c r="H139">
        <v>195333</v>
      </c>
      <c r="I139">
        <v>409</v>
      </c>
      <c r="J139" t="s">
        <v>29</v>
      </c>
      <c r="K139" t="s">
        <v>30</v>
      </c>
      <c r="L139">
        <v>20000000</v>
      </c>
      <c r="M139">
        <v>2015</v>
      </c>
      <c r="N139">
        <v>8.1</v>
      </c>
      <c r="O139">
        <v>24988180</v>
      </c>
      <c r="R139" t="s">
        <v>396</v>
      </c>
      <c r="S139" cm="1">
        <f t="array" ref="S139">AVERAGE(IF(Table7[director_name]=R139, Table7[imdb_score]))</f>
        <v>7.75</v>
      </c>
      <c r="T139" t="str">
        <f>IF(Table8[[#This Row],[Average]] &gt; $V$7, "Higher", "Lower")</f>
        <v>Higher</v>
      </c>
      <c r="AB139" s="5" t="s">
        <v>598</v>
      </c>
    </row>
    <row r="140" spans="1:28" x14ac:dyDescent="0.3">
      <c r="A140" t="s">
        <v>169</v>
      </c>
      <c r="B140">
        <v>97</v>
      </c>
      <c r="C140">
        <v>172</v>
      </c>
      <c r="D140">
        <v>23650000</v>
      </c>
      <c r="E140" t="s">
        <v>555</v>
      </c>
      <c r="F140" t="s">
        <v>556</v>
      </c>
      <c r="G140" t="s">
        <v>557</v>
      </c>
      <c r="H140">
        <v>40359</v>
      </c>
      <c r="I140">
        <v>235</v>
      </c>
      <c r="J140" t="s">
        <v>29</v>
      </c>
      <c r="K140" t="s">
        <v>30</v>
      </c>
      <c r="L140">
        <v>2100000</v>
      </c>
      <c r="M140">
        <v>1946</v>
      </c>
      <c r="N140">
        <v>8.1</v>
      </c>
      <c r="O140">
        <v>21550000</v>
      </c>
      <c r="R140" t="s">
        <v>386</v>
      </c>
      <c r="S140" cm="1">
        <f t="array" ref="S140">AVERAGE(IF(Table7[director_name]=R140, Table7[imdb_score]))</f>
        <v>7.75</v>
      </c>
      <c r="T140" t="str">
        <f>IF(Table8[[#This Row],[Average]] &gt; $V$7, "Higher", "Lower")</f>
        <v>Higher</v>
      </c>
      <c r="AB140" s="5" t="s">
        <v>183</v>
      </c>
    </row>
    <row r="141" spans="1:28" x14ac:dyDescent="0.3">
      <c r="A141" t="s">
        <v>152</v>
      </c>
      <c r="B141">
        <v>213</v>
      </c>
      <c r="C141">
        <v>102</v>
      </c>
      <c r="D141">
        <v>22202612</v>
      </c>
      <c r="E141" t="s">
        <v>558</v>
      </c>
      <c r="F141" t="s">
        <v>559</v>
      </c>
      <c r="G141" t="s">
        <v>560</v>
      </c>
      <c r="H141">
        <v>291875</v>
      </c>
      <c r="I141">
        <v>533</v>
      </c>
      <c r="J141" t="s">
        <v>29</v>
      </c>
      <c r="K141" t="s">
        <v>30</v>
      </c>
      <c r="L141">
        <v>2800000</v>
      </c>
      <c r="M141">
        <v>1939</v>
      </c>
      <c r="N141">
        <v>8.1</v>
      </c>
      <c r="O141">
        <v>19402612</v>
      </c>
      <c r="R141" t="s">
        <v>91</v>
      </c>
      <c r="S141" cm="1">
        <f t="array" ref="S141">AVERAGE(IF(Table7[director_name]=R141, Table7[imdb_score]))</f>
        <v>7.75</v>
      </c>
      <c r="T141" t="str">
        <f>IF(Table8[[#This Row],[Average]] &gt; $V$7, "Higher", "Lower")</f>
        <v>Higher</v>
      </c>
      <c r="AB141" s="5" t="s">
        <v>705</v>
      </c>
    </row>
    <row r="142" spans="1:28" x14ac:dyDescent="0.3">
      <c r="A142" t="s">
        <v>562</v>
      </c>
      <c r="B142">
        <v>398</v>
      </c>
      <c r="C142">
        <v>158</v>
      </c>
      <c r="D142">
        <v>40218903</v>
      </c>
      <c r="E142" t="s">
        <v>92</v>
      </c>
      <c r="F142" t="s">
        <v>563</v>
      </c>
      <c r="G142" t="s">
        <v>564</v>
      </c>
      <c r="H142">
        <v>372990</v>
      </c>
      <c r="I142">
        <v>1107</v>
      </c>
      <c r="J142" t="s">
        <v>29</v>
      </c>
      <c r="K142" t="s">
        <v>30</v>
      </c>
      <c r="L142">
        <v>25000000</v>
      </c>
      <c r="M142">
        <v>2007</v>
      </c>
      <c r="N142">
        <v>8.1</v>
      </c>
      <c r="O142">
        <v>15218903</v>
      </c>
      <c r="R142" t="s">
        <v>391</v>
      </c>
      <c r="S142" cm="1">
        <f t="array" ref="S142">AVERAGE(IF(Table7[director_name]=R142, Table7[imdb_score]))</f>
        <v>7.75</v>
      </c>
      <c r="T142" t="str">
        <f>IF(Table8[[#This Row],[Average]] &gt; $V$7, "Higher", "Lower")</f>
        <v>Higher</v>
      </c>
      <c r="AB142" s="5" t="s">
        <v>647</v>
      </c>
    </row>
    <row r="143" spans="1:28" x14ac:dyDescent="0.3">
      <c r="A143" t="s">
        <v>219</v>
      </c>
      <c r="B143">
        <v>454</v>
      </c>
      <c r="C143">
        <v>153</v>
      </c>
      <c r="D143">
        <v>60962878</v>
      </c>
      <c r="E143" t="s">
        <v>140</v>
      </c>
      <c r="F143" t="s">
        <v>565</v>
      </c>
      <c r="G143" t="s">
        <v>566</v>
      </c>
      <c r="H143">
        <v>383591</v>
      </c>
      <c r="I143">
        <v>620</v>
      </c>
      <c r="J143" t="s">
        <v>29</v>
      </c>
      <c r="K143" t="s">
        <v>30</v>
      </c>
      <c r="L143">
        <v>46000000</v>
      </c>
      <c r="M143">
        <v>2013</v>
      </c>
      <c r="N143">
        <v>8.1</v>
      </c>
      <c r="O143">
        <v>14962878</v>
      </c>
      <c r="R143" t="s">
        <v>391</v>
      </c>
      <c r="S143" cm="1">
        <f t="array" ref="S143">AVERAGE(IF(Table7[director_name]=R143, Table7[imdb_score]))</f>
        <v>7.75</v>
      </c>
      <c r="T143" t="str">
        <f>IF(Table8[[#This Row],[Average]] &gt; $V$7, "Higher", "Lower")</f>
        <v>Higher</v>
      </c>
      <c r="AB143" s="5" t="s">
        <v>409</v>
      </c>
    </row>
    <row r="144" spans="1:28" x14ac:dyDescent="0.3">
      <c r="A144" t="s">
        <v>528</v>
      </c>
      <c r="B144">
        <v>185</v>
      </c>
      <c r="C144">
        <v>98</v>
      </c>
      <c r="D144">
        <v>30857814</v>
      </c>
      <c r="E144" t="s">
        <v>567</v>
      </c>
      <c r="F144" t="s">
        <v>568</v>
      </c>
      <c r="G144" t="s">
        <v>569</v>
      </c>
      <c r="H144">
        <v>294163</v>
      </c>
      <c r="I144">
        <v>718</v>
      </c>
      <c r="J144" t="s">
        <v>29</v>
      </c>
      <c r="K144" t="s">
        <v>30</v>
      </c>
      <c r="L144">
        <v>16000000</v>
      </c>
      <c r="M144">
        <v>1987</v>
      </c>
      <c r="N144">
        <v>8.1</v>
      </c>
      <c r="O144">
        <v>14857814</v>
      </c>
      <c r="R144" t="s">
        <v>91</v>
      </c>
      <c r="S144" cm="1">
        <f t="array" ref="S144">AVERAGE(IF(Table7[director_name]=R144, Table7[imdb_score]))</f>
        <v>7.75</v>
      </c>
      <c r="T144" t="str">
        <f>IF(Table8[[#This Row],[Average]] &gt; $V$7, "Higher", "Lower")</f>
        <v>Higher</v>
      </c>
      <c r="AB144" s="5" t="s">
        <v>256</v>
      </c>
    </row>
    <row r="145" spans="1:28" x14ac:dyDescent="0.3">
      <c r="A145" t="s">
        <v>163</v>
      </c>
      <c r="B145">
        <v>53</v>
      </c>
      <c r="C145">
        <v>215</v>
      </c>
      <c r="D145">
        <v>13300000</v>
      </c>
      <c r="E145" t="s">
        <v>571</v>
      </c>
      <c r="F145" t="s">
        <v>572</v>
      </c>
      <c r="G145" t="s">
        <v>573</v>
      </c>
      <c r="H145">
        <v>12631</v>
      </c>
      <c r="I145">
        <v>63</v>
      </c>
      <c r="J145" t="s">
        <v>29</v>
      </c>
      <c r="K145" t="s">
        <v>30</v>
      </c>
      <c r="L145">
        <v>600000</v>
      </c>
      <c r="M145">
        <v>1970</v>
      </c>
      <c r="N145">
        <v>8.1</v>
      </c>
      <c r="O145">
        <v>12700000</v>
      </c>
      <c r="R145" t="s">
        <v>91</v>
      </c>
      <c r="S145" cm="1">
        <f t="array" ref="S145">AVERAGE(IF(Table7[director_name]=R145, Table7[imdb_score]))</f>
        <v>7.75</v>
      </c>
      <c r="T145" t="str">
        <f>IF(Table8[[#This Row],[Average]] &gt; $V$7, "Higher", "Lower")</f>
        <v>Higher</v>
      </c>
      <c r="AB145" s="5" t="s">
        <v>492</v>
      </c>
    </row>
    <row r="146" spans="1:28" x14ac:dyDescent="0.3">
      <c r="A146" t="s">
        <v>178</v>
      </c>
      <c r="B146">
        <v>187</v>
      </c>
      <c r="C146">
        <v>121</v>
      </c>
      <c r="D146">
        <v>23472900</v>
      </c>
      <c r="E146" t="s">
        <v>575</v>
      </c>
      <c r="F146" t="s">
        <v>576</v>
      </c>
      <c r="G146" t="s">
        <v>577</v>
      </c>
      <c r="H146">
        <v>264533</v>
      </c>
      <c r="I146">
        <v>609</v>
      </c>
      <c r="J146" t="s">
        <v>29</v>
      </c>
      <c r="K146" t="s">
        <v>200</v>
      </c>
      <c r="L146">
        <v>17500000</v>
      </c>
      <c r="M146">
        <v>2004</v>
      </c>
      <c r="N146">
        <v>8.1</v>
      </c>
      <c r="O146">
        <v>5972900</v>
      </c>
      <c r="R146" t="s">
        <v>252</v>
      </c>
      <c r="S146" cm="1">
        <f t="array" ref="S146">AVERAGE(IF(Table7[director_name]=R146, Table7[imdb_score]))</f>
        <v>7.7333333333333343</v>
      </c>
      <c r="T146" t="str">
        <f>IF(Table8[[#This Row],[Average]] &gt; $V$7, "Higher", "Lower")</f>
        <v>Higher</v>
      </c>
      <c r="AB146" s="5" t="s">
        <v>36</v>
      </c>
    </row>
    <row r="147" spans="1:28" x14ac:dyDescent="0.3">
      <c r="A147" t="s">
        <v>579</v>
      </c>
      <c r="B147">
        <v>739</v>
      </c>
      <c r="C147">
        <v>120</v>
      </c>
      <c r="D147">
        <v>153629485</v>
      </c>
      <c r="E147" t="s">
        <v>86</v>
      </c>
      <c r="F147" t="s">
        <v>176</v>
      </c>
      <c r="G147" t="s">
        <v>580</v>
      </c>
      <c r="H147">
        <v>552503</v>
      </c>
      <c r="I147">
        <v>1588</v>
      </c>
      <c r="J147" t="s">
        <v>29</v>
      </c>
      <c r="K147" t="s">
        <v>581</v>
      </c>
      <c r="L147">
        <v>150000000</v>
      </c>
      <c r="M147">
        <v>2015</v>
      </c>
      <c r="N147">
        <v>8.1</v>
      </c>
      <c r="O147">
        <v>3629485</v>
      </c>
      <c r="R147" t="s">
        <v>252</v>
      </c>
      <c r="S147" cm="1">
        <f t="array" ref="S147">AVERAGE(IF(Table7[director_name]=R147, Table7[imdb_score]))</f>
        <v>7.7333333333333343</v>
      </c>
      <c r="T147" t="str">
        <f>IF(Table8[[#This Row],[Average]] &gt; $V$7, "Higher", "Lower")</f>
        <v>Higher</v>
      </c>
      <c r="AB147" s="5" t="s">
        <v>152</v>
      </c>
    </row>
    <row r="148" spans="1:28" x14ac:dyDescent="0.3">
      <c r="A148" t="s">
        <v>292</v>
      </c>
      <c r="B148">
        <v>157</v>
      </c>
      <c r="C148">
        <v>115</v>
      </c>
      <c r="D148">
        <v>5383834</v>
      </c>
      <c r="E148" t="s">
        <v>224</v>
      </c>
      <c r="F148" t="s">
        <v>583</v>
      </c>
      <c r="G148" t="s">
        <v>584</v>
      </c>
      <c r="H148">
        <v>173551</v>
      </c>
      <c r="I148">
        <v>361</v>
      </c>
      <c r="J148" t="s">
        <v>174</v>
      </c>
      <c r="K148" t="s">
        <v>585</v>
      </c>
      <c r="L148">
        <v>2000000</v>
      </c>
      <c r="M148">
        <v>2000</v>
      </c>
      <c r="N148">
        <v>8.1</v>
      </c>
      <c r="O148">
        <v>3383834</v>
      </c>
      <c r="R148" t="s">
        <v>252</v>
      </c>
      <c r="S148" cm="1">
        <f t="array" ref="S148">AVERAGE(IF(Table7[director_name]=R148, Table7[imdb_score]))</f>
        <v>7.7333333333333343</v>
      </c>
      <c r="T148" t="str">
        <f>IF(Table8[[#This Row],[Average]] &gt; $V$7, "Higher", "Lower")</f>
        <v>Higher</v>
      </c>
      <c r="AB148" s="5" t="s">
        <v>210</v>
      </c>
    </row>
    <row r="149" spans="1:28" x14ac:dyDescent="0.3">
      <c r="A149" t="s">
        <v>587</v>
      </c>
      <c r="B149">
        <v>121</v>
      </c>
      <c r="C149">
        <v>105</v>
      </c>
      <c r="D149">
        <v>5400000</v>
      </c>
      <c r="E149" t="s">
        <v>588</v>
      </c>
      <c r="F149" t="s">
        <v>589</v>
      </c>
      <c r="G149" t="s">
        <v>590</v>
      </c>
      <c r="H149">
        <v>183288</v>
      </c>
      <c r="I149">
        <v>395</v>
      </c>
      <c r="J149" t="s">
        <v>29</v>
      </c>
      <c r="K149" t="s">
        <v>30</v>
      </c>
      <c r="L149">
        <v>2500000</v>
      </c>
      <c r="M149">
        <v>1995</v>
      </c>
      <c r="N149">
        <v>8.1</v>
      </c>
      <c r="O149">
        <v>2900000</v>
      </c>
      <c r="R149" t="s">
        <v>409</v>
      </c>
      <c r="S149" cm="1">
        <f t="array" ref="S149">AVERAGE(IF(Table7[director_name]=R149, Table7[imdb_score]))</f>
        <v>7.7333333333333334</v>
      </c>
      <c r="T149" t="str">
        <f>IF(Table8[[#This Row],[Average]] &gt; $V$7, "Higher", "Lower")</f>
        <v>Higher</v>
      </c>
      <c r="AB149" s="5" t="s">
        <v>546</v>
      </c>
    </row>
    <row r="150" spans="1:28" x14ac:dyDescent="0.3">
      <c r="A150" t="s">
        <v>368</v>
      </c>
      <c r="B150">
        <v>98</v>
      </c>
      <c r="C150">
        <v>105</v>
      </c>
      <c r="D150">
        <v>1647780</v>
      </c>
      <c r="E150" t="s">
        <v>92</v>
      </c>
      <c r="F150" t="s">
        <v>592</v>
      </c>
      <c r="G150" t="s">
        <v>593</v>
      </c>
      <c r="H150">
        <v>65951</v>
      </c>
      <c r="I150">
        <v>258</v>
      </c>
      <c r="J150" t="s">
        <v>64</v>
      </c>
      <c r="K150" t="s">
        <v>371</v>
      </c>
      <c r="L150">
        <v>1300000</v>
      </c>
      <c r="M150">
        <v>1998</v>
      </c>
      <c r="N150">
        <v>8.1</v>
      </c>
      <c r="O150">
        <v>347780</v>
      </c>
      <c r="R150" t="s">
        <v>409</v>
      </c>
      <c r="S150" cm="1">
        <f t="array" ref="S150">AVERAGE(IF(Table7[director_name]=R150, Table7[imdb_score]))</f>
        <v>7.7333333333333334</v>
      </c>
      <c r="T150" t="str">
        <f>IF(Table8[[#This Row],[Average]] &gt; $V$7, "Higher", "Lower")</f>
        <v>Higher</v>
      </c>
      <c r="AB150" s="5" t="s">
        <v>488</v>
      </c>
    </row>
    <row r="151" spans="1:28" x14ac:dyDescent="0.3">
      <c r="A151" t="s">
        <v>188</v>
      </c>
      <c r="B151">
        <v>107</v>
      </c>
      <c r="C151">
        <v>100</v>
      </c>
      <c r="D151">
        <v>1134049</v>
      </c>
      <c r="E151" t="s">
        <v>595</v>
      </c>
      <c r="F151" t="s">
        <v>596</v>
      </c>
      <c r="G151" t="s">
        <v>597</v>
      </c>
      <c r="H151">
        <v>5475</v>
      </c>
      <c r="I151">
        <v>44</v>
      </c>
      <c r="J151" t="s">
        <v>29</v>
      </c>
      <c r="K151" t="s">
        <v>200</v>
      </c>
      <c r="L151">
        <v>2000000</v>
      </c>
      <c r="M151">
        <v>2007</v>
      </c>
      <c r="N151">
        <v>8.1</v>
      </c>
      <c r="O151">
        <v>-865951</v>
      </c>
      <c r="R151" t="s">
        <v>409</v>
      </c>
      <c r="S151" cm="1">
        <f t="array" ref="S151">AVERAGE(IF(Table7[director_name]=R151, Table7[imdb_score]))</f>
        <v>7.7333333333333334</v>
      </c>
      <c r="T151" t="str">
        <f>IF(Table8[[#This Row],[Average]] &gt; $V$7, "Higher", "Lower")</f>
        <v>Higher</v>
      </c>
      <c r="AB151" s="5" t="s">
        <v>169</v>
      </c>
    </row>
    <row r="152" spans="1:28" x14ac:dyDescent="0.3">
      <c r="A152" t="s">
        <v>599</v>
      </c>
      <c r="B152">
        <v>283</v>
      </c>
      <c r="C152">
        <v>133</v>
      </c>
      <c r="D152">
        <v>727883</v>
      </c>
      <c r="E152" t="s">
        <v>600</v>
      </c>
      <c r="F152" t="s">
        <v>601</v>
      </c>
      <c r="G152" t="s">
        <v>602</v>
      </c>
      <c r="H152">
        <v>580999</v>
      </c>
      <c r="I152">
        <v>2110</v>
      </c>
      <c r="J152" t="s">
        <v>29</v>
      </c>
      <c r="K152" t="s">
        <v>30</v>
      </c>
      <c r="L152">
        <v>4500000</v>
      </c>
      <c r="M152">
        <v>2001</v>
      </c>
      <c r="N152">
        <v>8.1</v>
      </c>
      <c r="O152">
        <v>-3772117</v>
      </c>
      <c r="R152" t="s">
        <v>415</v>
      </c>
      <c r="S152" cm="1">
        <f t="array" ref="S152">AVERAGE(IF(Table7[director_name]=R152, Table7[imdb_score]))</f>
        <v>7.7249999999999996</v>
      </c>
      <c r="T152" t="str">
        <f>IF(Table8[[#This Row],[Average]] &gt; $V$7, "Higher", "Lower")</f>
        <v>Higher</v>
      </c>
      <c r="AB152" s="5" t="s">
        <v>447</v>
      </c>
    </row>
    <row r="153" spans="1:28" x14ac:dyDescent="0.3">
      <c r="A153" t="s">
        <v>604</v>
      </c>
      <c r="B153">
        <v>142</v>
      </c>
      <c r="C153">
        <v>115</v>
      </c>
      <c r="D153">
        <v>8060</v>
      </c>
      <c r="E153" t="s">
        <v>39</v>
      </c>
      <c r="F153" t="s">
        <v>605</v>
      </c>
      <c r="G153" t="s">
        <v>606</v>
      </c>
      <c r="H153">
        <v>81644</v>
      </c>
      <c r="I153">
        <v>107</v>
      </c>
      <c r="J153" t="s">
        <v>122</v>
      </c>
      <c r="K153" t="s">
        <v>123</v>
      </c>
      <c r="L153">
        <v>4000000</v>
      </c>
      <c r="M153">
        <v>2007</v>
      </c>
      <c r="N153">
        <v>8.1</v>
      </c>
      <c r="O153">
        <v>-3991940</v>
      </c>
      <c r="R153" t="s">
        <v>415</v>
      </c>
      <c r="S153" cm="1">
        <f t="array" ref="S153">AVERAGE(IF(Table7[director_name]=R153, Table7[imdb_score]))</f>
        <v>7.7249999999999996</v>
      </c>
      <c r="T153" t="str">
        <f>IF(Table8[[#This Row],[Average]] &gt; $V$7, "Higher", "Lower")</f>
        <v>Higher</v>
      </c>
      <c r="AB153" s="5" t="s">
        <v>724</v>
      </c>
    </row>
    <row r="154" spans="1:28" x14ac:dyDescent="0.3">
      <c r="A154" t="s">
        <v>554</v>
      </c>
      <c r="B154">
        <v>157</v>
      </c>
      <c r="C154">
        <v>125</v>
      </c>
      <c r="D154">
        <v>2086345</v>
      </c>
      <c r="E154" t="s">
        <v>607</v>
      </c>
      <c r="F154" t="s">
        <v>608</v>
      </c>
      <c r="G154" t="s">
        <v>609</v>
      </c>
      <c r="H154">
        <v>64556</v>
      </c>
      <c r="I154">
        <v>140</v>
      </c>
      <c r="J154" t="s">
        <v>174</v>
      </c>
      <c r="K154" t="s">
        <v>408</v>
      </c>
      <c r="L154">
        <v>10000000</v>
      </c>
      <c r="M154">
        <v>2004</v>
      </c>
      <c r="N154">
        <v>8.1</v>
      </c>
      <c r="O154">
        <v>-7913655</v>
      </c>
      <c r="R154" t="s">
        <v>415</v>
      </c>
      <c r="S154" cm="1">
        <f t="array" ref="S154">AVERAGE(IF(Table7[director_name]=R154, Table7[imdb_score]))</f>
        <v>7.7249999999999996</v>
      </c>
      <c r="T154" t="str">
        <f>IF(Table8[[#This Row],[Average]] &gt; $V$7, "Higher", "Lower")</f>
        <v>Higher</v>
      </c>
      <c r="AB154" s="5" t="s">
        <v>7557</v>
      </c>
    </row>
    <row r="155" spans="1:28" x14ac:dyDescent="0.3">
      <c r="A155" t="s">
        <v>392</v>
      </c>
      <c r="B155">
        <v>393</v>
      </c>
      <c r="C155">
        <v>123</v>
      </c>
      <c r="D155">
        <v>26903709</v>
      </c>
      <c r="E155" t="s">
        <v>611</v>
      </c>
      <c r="F155" t="s">
        <v>464</v>
      </c>
      <c r="G155" t="s">
        <v>612</v>
      </c>
      <c r="H155">
        <v>312629</v>
      </c>
      <c r="I155">
        <v>475</v>
      </c>
      <c r="J155" t="s">
        <v>29</v>
      </c>
      <c r="K155" t="s">
        <v>200</v>
      </c>
      <c r="L155">
        <v>38000000</v>
      </c>
      <c r="M155">
        <v>2013</v>
      </c>
      <c r="N155">
        <v>8.1</v>
      </c>
      <c r="O155">
        <v>-11096291</v>
      </c>
      <c r="R155" t="s">
        <v>415</v>
      </c>
      <c r="S155" cm="1">
        <f t="array" ref="S155">AVERAGE(IF(Table7[director_name]=R155, Table7[imdb_score]))</f>
        <v>7.7249999999999996</v>
      </c>
      <c r="T155" t="str">
        <f>IF(Table8[[#This Row],[Average]] &gt; $V$7, "Higher", "Lower")</f>
        <v>Higher</v>
      </c>
    </row>
    <row r="156" spans="1:28" x14ac:dyDescent="0.3">
      <c r="A156" t="s">
        <v>173</v>
      </c>
      <c r="B156">
        <v>86</v>
      </c>
      <c r="C156">
        <v>148</v>
      </c>
      <c r="D156">
        <v>1110186</v>
      </c>
      <c r="E156" t="s">
        <v>130</v>
      </c>
      <c r="F156" t="s">
        <v>270</v>
      </c>
      <c r="G156" t="s">
        <v>614</v>
      </c>
      <c r="H156">
        <v>31943</v>
      </c>
      <c r="I156">
        <v>224</v>
      </c>
      <c r="J156" t="s">
        <v>133</v>
      </c>
      <c r="K156" t="s">
        <v>272</v>
      </c>
      <c r="L156">
        <v>12800000</v>
      </c>
      <c r="M156">
        <v>2004</v>
      </c>
      <c r="N156">
        <v>8.1</v>
      </c>
      <c r="O156">
        <v>-11689814</v>
      </c>
      <c r="R156" t="s">
        <v>488</v>
      </c>
      <c r="S156" cm="1">
        <f t="array" ref="S156">AVERAGE(IF(Table7[director_name]=R156, Table7[imdb_score]))</f>
        <v>7.7</v>
      </c>
      <c r="T156" t="str">
        <f>IF(Table8[[#This Row],[Average]] &gt; $V$7, "Higher", "Lower")</f>
        <v>Higher</v>
      </c>
    </row>
    <row r="157" spans="1:28" x14ac:dyDescent="0.3">
      <c r="A157" t="s">
        <v>616</v>
      </c>
      <c r="B157">
        <v>150</v>
      </c>
      <c r="C157">
        <v>124</v>
      </c>
      <c r="D157">
        <v>439162</v>
      </c>
      <c r="E157" t="s">
        <v>617</v>
      </c>
      <c r="F157" t="s">
        <v>618</v>
      </c>
      <c r="G157" t="s">
        <v>619</v>
      </c>
      <c r="H157">
        <v>106160</v>
      </c>
      <c r="I157">
        <v>430</v>
      </c>
      <c r="J157" t="s">
        <v>124</v>
      </c>
      <c r="K157" t="s">
        <v>128</v>
      </c>
      <c r="L157">
        <v>1100000000</v>
      </c>
      <c r="M157">
        <v>1988</v>
      </c>
      <c r="N157">
        <v>8.1</v>
      </c>
      <c r="O157">
        <v>-1099560838</v>
      </c>
      <c r="R157" t="s">
        <v>480</v>
      </c>
      <c r="S157" cm="1">
        <f t="array" ref="S157">AVERAGE(IF(Table7[director_name]=R157, Table7[imdb_score]))</f>
        <v>7.7</v>
      </c>
      <c r="T157" t="str">
        <f>IF(Table8[[#This Row],[Average]] &gt; $V$7, "Higher", "Lower")</f>
        <v>Higher</v>
      </c>
    </row>
    <row r="158" spans="1:28" x14ac:dyDescent="0.3">
      <c r="A158" t="s">
        <v>59</v>
      </c>
      <c r="B158">
        <v>385</v>
      </c>
      <c r="C158">
        <v>130</v>
      </c>
      <c r="D158">
        <v>260000000</v>
      </c>
      <c r="E158" t="s">
        <v>621</v>
      </c>
      <c r="F158" t="s">
        <v>622</v>
      </c>
      <c r="G158" t="s">
        <v>623</v>
      </c>
      <c r="H158">
        <v>412454</v>
      </c>
      <c r="I158">
        <v>962</v>
      </c>
      <c r="J158" t="s">
        <v>29</v>
      </c>
      <c r="K158" t="s">
        <v>30</v>
      </c>
      <c r="L158">
        <v>8000000</v>
      </c>
      <c r="M158">
        <v>1975</v>
      </c>
      <c r="N158">
        <v>8</v>
      </c>
      <c r="O158">
        <v>252000000</v>
      </c>
      <c r="R158" t="s">
        <v>443</v>
      </c>
      <c r="S158" cm="1">
        <f t="array" ref="S158">AVERAGE(IF(Table7[director_name]=R158, Table7[imdb_score]))</f>
        <v>7.7</v>
      </c>
      <c r="T158" t="str">
        <f>IF(Table8[[#This Row],[Average]] &gt; $V$7, "Higher", "Lower")</f>
        <v>Higher</v>
      </c>
    </row>
    <row r="159" spans="1:28" x14ac:dyDescent="0.3">
      <c r="A159" t="s">
        <v>625</v>
      </c>
      <c r="B159">
        <v>304</v>
      </c>
      <c r="C159">
        <v>132</v>
      </c>
      <c r="D159">
        <v>204565000</v>
      </c>
      <c r="E159" t="s">
        <v>626</v>
      </c>
      <c r="F159" t="s">
        <v>275</v>
      </c>
      <c r="G159" t="s">
        <v>627</v>
      </c>
      <c r="H159">
        <v>284252</v>
      </c>
      <c r="I159">
        <v>1058</v>
      </c>
      <c r="J159" t="s">
        <v>29</v>
      </c>
      <c r="K159" t="s">
        <v>30</v>
      </c>
      <c r="L159">
        <v>8000000</v>
      </c>
      <c r="M159">
        <v>1973</v>
      </c>
      <c r="N159">
        <v>8</v>
      </c>
      <c r="O159">
        <v>196565000</v>
      </c>
      <c r="R159" t="s">
        <v>461</v>
      </c>
      <c r="S159" cm="1">
        <f t="array" ref="S159">AVERAGE(IF(Table7[director_name]=R159, Table7[imdb_score]))</f>
        <v>7.7</v>
      </c>
      <c r="T159" t="str">
        <f>IF(Table8[[#This Row],[Average]] &gt; $V$7, "Higher", "Lower")</f>
        <v>Higher</v>
      </c>
    </row>
    <row r="160" spans="1:28" x14ac:dyDescent="0.3">
      <c r="A160" t="s">
        <v>629</v>
      </c>
      <c r="B160">
        <v>124</v>
      </c>
      <c r="C160">
        <v>90</v>
      </c>
      <c r="D160">
        <v>217350219</v>
      </c>
      <c r="E160" t="s">
        <v>630</v>
      </c>
      <c r="F160" t="s">
        <v>313</v>
      </c>
      <c r="G160" t="s">
        <v>631</v>
      </c>
      <c r="H160">
        <v>260939</v>
      </c>
      <c r="I160">
        <v>244</v>
      </c>
      <c r="J160" t="s">
        <v>29</v>
      </c>
      <c r="K160" t="s">
        <v>30</v>
      </c>
      <c r="L160">
        <v>28000000</v>
      </c>
      <c r="M160">
        <v>1992</v>
      </c>
      <c r="N160">
        <v>8</v>
      </c>
      <c r="O160">
        <v>189350219</v>
      </c>
      <c r="R160" t="s">
        <v>484</v>
      </c>
      <c r="S160" cm="1">
        <f t="array" ref="S160">AVERAGE(IF(Table7[director_name]=R160, Table7[imdb_score]))</f>
        <v>7.7</v>
      </c>
      <c r="T160" t="str">
        <f>IF(Table8[[#This Row],[Average]] &gt; $V$7, "Higher", "Lower")</f>
        <v>Higher</v>
      </c>
    </row>
    <row r="161" spans="1:20" x14ac:dyDescent="0.3">
      <c r="A161" t="s">
        <v>633</v>
      </c>
      <c r="B161">
        <v>283</v>
      </c>
      <c r="C161">
        <v>115</v>
      </c>
      <c r="D161">
        <v>261437578</v>
      </c>
      <c r="E161" t="s">
        <v>634</v>
      </c>
      <c r="F161" t="s">
        <v>635</v>
      </c>
      <c r="G161" t="s">
        <v>636</v>
      </c>
      <c r="H161">
        <v>479166</v>
      </c>
      <c r="I161">
        <v>815</v>
      </c>
      <c r="J161" t="s">
        <v>29</v>
      </c>
      <c r="K161" t="s">
        <v>30</v>
      </c>
      <c r="L161">
        <v>92000000</v>
      </c>
      <c r="M161">
        <v>2004</v>
      </c>
      <c r="N161">
        <v>8</v>
      </c>
      <c r="O161">
        <v>169437578</v>
      </c>
      <c r="R161" t="s">
        <v>474</v>
      </c>
      <c r="S161" cm="1">
        <f t="array" ref="S161">AVERAGE(IF(Table7[director_name]=R161, Table7[imdb_score]))</f>
        <v>7.7</v>
      </c>
      <c r="T161" t="str">
        <f>IF(Table8[[#This Row],[Average]] &gt; $V$7, "Higher", "Lower")</f>
        <v>Higher</v>
      </c>
    </row>
    <row r="162" spans="1:20" x14ac:dyDescent="0.3">
      <c r="A162" t="s">
        <v>638</v>
      </c>
      <c r="B162">
        <v>92</v>
      </c>
      <c r="C162">
        <v>236</v>
      </c>
      <c r="D162">
        <v>184208848</v>
      </c>
      <c r="E162" t="s">
        <v>639</v>
      </c>
      <c r="F162" t="s">
        <v>640</v>
      </c>
      <c r="G162" t="s">
        <v>641</v>
      </c>
      <c r="H162">
        <v>186485</v>
      </c>
      <c r="I162">
        <v>382</v>
      </c>
      <c r="J162" t="s">
        <v>29</v>
      </c>
      <c r="K162" t="s">
        <v>30</v>
      </c>
      <c r="L162">
        <v>22000000</v>
      </c>
      <c r="M162">
        <v>1990</v>
      </c>
      <c r="N162">
        <v>8</v>
      </c>
      <c r="O162">
        <v>162208848</v>
      </c>
      <c r="R162" t="s">
        <v>470</v>
      </c>
      <c r="S162" cm="1">
        <f t="array" ref="S162">AVERAGE(IF(Table7[director_name]=R162, Table7[imdb_score]))</f>
        <v>7.7</v>
      </c>
      <c r="T162" t="str">
        <f>IF(Table8[[#This Row],[Average]] &gt; $V$7, "Higher", "Lower")</f>
        <v>Higher</v>
      </c>
    </row>
    <row r="163" spans="1:20" x14ac:dyDescent="0.3">
      <c r="A163" t="s">
        <v>643</v>
      </c>
      <c r="B163">
        <v>119</v>
      </c>
      <c r="C163">
        <v>174</v>
      </c>
      <c r="D163">
        <v>163214286</v>
      </c>
      <c r="E163" t="s">
        <v>644</v>
      </c>
      <c r="F163" t="s">
        <v>645</v>
      </c>
      <c r="G163" t="s">
        <v>646</v>
      </c>
      <c r="H163">
        <v>148172</v>
      </c>
      <c r="I163">
        <v>406</v>
      </c>
      <c r="J163" t="s">
        <v>29</v>
      </c>
      <c r="K163" t="s">
        <v>30</v>
      </c>
      <c r="L163">
        <v>8200000</v>
      </c>
      <c r="M163">
        <v>1965</v>
      </c>
      <c r="N163">
        <v>8</v>
      </c>
      <c r="O163">
        <v>155014286</v>
      </c>
      <c r="R163" t="s">
        <v>463</v>
      </c>
      <c r="S163" cm="1">
        <f t="array" ref="S163">AVERAGE(IF(Table7[director_name]=R163, Table7[imdb_score]))</f>
        <v>7.7</v>
      </c>
      <c r="T163" t="str">
        <f>IF(Table8[[#This Row],[Average]] &gt; $V$7, "Higher", "Lower")</f>
        <v>Higher</v>
      </c>
    </row>
    <row r="164" spans="1:20" x14ac:dyDescent="0.3">
      <c r="A164" t="s">
        <v>648</v>
      </c>
      <c r="B164">
        <v>100</v>
      </c>
      <c r="C164">
        <v>133</v>
      </c>
      <c r="D164">
        <v>172825435</v>
      </c>
      <c r="E164" t="s">
        <v>92</v>
      </c>
      <c r="F164" t="s">
        <v>649</v>
      </c>
      <c r="G164" t="s">
        <v>650</v>
      </c>
      <c r="H164">
        <v>383784</v>
      </c>
      <c r="I164">
        <v>331</v>
      </c>
      <c r="J164" t="s">
        <v>29</v>
      </c>
      <c r="K164" t="s">
        <v>30</v>
      </c>
      <c r="L164">
        <v>25000000</v>
      </c>
      <c r="M164">
        <v>1988</v>
      </c>
      <c r="N164">
        <v>8</v>
      </c>
      <c r="O164">
        <v>147825435</v>
      </c>
      <c r="R164" t="s">
        <v>434</v>
      </c>
      <c r="S164" cm="1">
        <f t="array" ref="S164">AVERAGE(IF(Table7[director_name]=R164, Table7[imdb_score]))</f>
        <v>7.7</v>
      </c>
      <c r="T164" t="str">
        <f>IF(Table8[[#This Row],[Average]] &gt; $V$7, "Higher", "Lower")</f>
        <v>Higher</v>
      </c>
    </row>
    <row r="165" spans="1:20" x14ac:dyDescent="0.3">
      <c r="A165" t="s">
        <v>420</v>
      </c>
      <c r="B165">
        <v>418</v>
      </c>
      <c r="C165">
        <v>120</v>
      </c>
      <c r="D165">
        <v>141319195</v>
      </c>
      <c r="E165" t="s">
        <v>588</v>
      </c>
      <c r="F165" t="s">
        <v>652</v>
      </c>
      <c r="G165" t="s">
        <v>653</v>
      </c>
      <c r="H165">
        <v>641997</v>
      </c>
      <c r="I165">
        <v>1017</v>
      </c>
      <c r="J165" t="s">
        <v>29</v>
      </c>
      <c r="K165" t="s">
        <v>200</v>
      </c>
      <c r="L165">
        <v>15000000</v>
      </c>
      <c r="M165">
        <v>2008</v>
      </c>
      <c r="N165">
        <v>8</v>
      </c>
      <c r="O165">
        <v>126319195</v>
      </c>
      <c r="R165" t="s">
        <v>495</v>
      </c>
      <c r="S165" cm="1">
        <f t="array" ref="S165">AVERAGE(IF(Table7[director_name]=R165, Table7[imdb_score]))</f>
        <v>7.7</v>
      </c>
      <c r="T165" t="str">
        <f>IF(Table8[[#This Row],[Average]] &gt; $V$7, "Higher", "Lower")</f>
        <v>Higher</v>
      </c>
    </row>
    <row r="166" spans="1:20" x14ac:dyDescent="0.3">
      <c r="A166" t="s">
        <v>409</v>
      </c>
      <c r="B166">
        <v>479</v>
      </c>
      <c r="C166">
        <v>118</v>
      </c>
      <c r="D166">
        <v>138795342</v>
      </c>
      <c r="E166" t="s">
        <v>655</v>
      </c>
      <c r="F166" t="s">
        <v>656</v>
      </c>
      <c r="G166" t="s">
        <v>657</v>
      </c>
      <c r="H166">
        <v>503631</v>
      </c>
      <c r="I166">
        <v>636</v>
      </c>
      <c r="J166" t="s">
        <v>29</v>
      </c>
      <c r="K166" t="s">
        <v>200</v>
      </c>
      <c r="L166">
        <v>15000000</v>
      </c>
      <c r="M166">
        <v>2010</v>
      </c>
      <c r="N166">
        <v>8</v>
      </c>
      <c r="O166">
        <v>123795342</v>
      </c>
      <c r="R166" t="s">
        <v>447</v>
      </c>
      <c r="S166" cm="1">
        <f t="array" ref="S166">AVERAGE(IF(Table7[director_name]=R166, Table7[imdb_score]))</f>
        <v>7.7</v>
      </c>
      <c r="T166" t="str">
        <f>IF(Table8[[#This Row],[Average]] &gt; $V$7, "Higher", "Lower")</f>
        <v>Higher</v>
      </c>
    </row>
    <row r="167" spans="1:20" x14ac:dyDescent="0.3">
      <c r="A167" t="s">
        <v>59</v>
      </c>
      <c r="B167">
        <v>194</v>
      </c>
      <c r="C167">
        <v>141</v>
      </c>
      <c r="D167">
        <v>164435221</v>
      </c>
      <c r="E167" t="s">
        <v>116</v>
      </c>
      <c r="F167" t="s">
        <v>87</v>
      </c>
      <c r="G167" t="s">
        <v>659</v>
      </c>
      <c r="H167">
        <v>525801</v>
      </c>
      <c r="I167">
        <v>667</v>
      </c>
      <c r="J167" t="s">
        <v>29</v>
      </c>
      <c r="K167" t="s">
        <v>30</v>
      </c>
      <c r="L167">
        <v>52000000</v>
      </c>
      <c r="M167">
        <v>2002</v>
      </c>
      <c r="N167">
        <v>8</v>
      </c>
      <c r="O167">
        <v>112435221</v>
      </c>
      <c r="R167" t="s">
        <v>427</v>
      </c>
      <c r="S167" cm="1">
        <f t="array" ref="S167">AVERAGE(IF(Table7[director_name]=R167, Table7[imdb_score]))</f>
        <v>7.7</v>
      </c>
      <c r="T167" t="str">
        <f>IF(Table8[[#This Row],[Average]] &gt; $V$7, "Higher", "Lower")</f>
        <v>Higher</v>
      </c>
    </row>
    <row r="168" spans="1:20" x14ac:dyDescent="0.3">
      <c r="A168" t="s">
        <v>661</v>
      </c>
      <c r="B168">
        <v>518</v>
      </c>
      <c r="C168">
        <v>127</v>
      </c>
      <c r="D168">
        <v>257704099</v>
      </c>
      <c r="E168" t="s">
        <v>248</v>
      </c>
      <c r="F168" t="s">
        <v>464</v>
      </c>
      <c r="G168" t="s">
        <v>662</v>
      </c>
      <c r="H168">
        <v>504419</v>
      </c>
      <c r="I168">
        <v>1559</v>
      </c>
      <c r="J168" t="s">
        <v>29</v>
      </c>
      <c r="K168" t="s">
        <v>30</v>
      </c>
      <c r="L168">
        <v>150000000</v>
      </c>
      <c r="M168">
        <v>2009</v>
      </c>
      <c r="N168">
        <v>8</v>
      </c>
      <c r="O168">
        <v>107704099</v>
      </c>
      <c r="R168" t="s">
        <v>466</v>
      </c>
      <c r="S168" cm="1">
        <f t="array" ref="S168">AVERAGE(IF(Table7[director_name]=R168, Table7[imdb_score]))</f>
        <v>7.7</v>
      </c>
      <c r="T168" t="str">
        <f>IF(Table8[[#This Row],[Average]] &gt; $V$7, "Higher", "Lower")</f>
        <v>Higher</v>
      </c>
    </row>
    <row r="169" spans="1:20" x14ac:dyDescent="0.3">
      <c r="A169" t="s">
        <v>664</v>
      </c>
      <c r="B169">
        <v>201</v>
      </c>
      <c r="C169">
        <v>117</v>
      </c>
      <c r="D169">
        <v>162586036</v>
      </c>
      <c r="E169" t="s">
        <v>393</v>
      </c>
      <c r="F169" t="s">
        <v>665</v>
      </c>
      <c r="G169" t="s">
        <v>666</v>
      </c>
      <c r="H169">
        <v>338383</v>
      </c>
      <c r="I169">
        <v>611</v>
      </c>
      <c r="J169" t="s">
        <v>29</v>
      </c>
      <c r="K169" t="s">
        <v>30</v>
      </c>
      <c r="L169">
        <v>55000000</v>
      </c>
      <c r="M169">
        <v>2006</v>
      </c>
      <c r="N169">
        <v>8</v>
      </c>
      <c r="O169">
        <v>107586036</v>
      </c>
      <c r="R169" t="s">
        <v>477</v>
      </c>
      <c r="S169" cm="1">
        <f t="array" ref="S169">AVERAGE(IF(Table7[director_name]=R169, Table7[imdb_score]))</f>
        <v>7.7</v>
      </c>
      <c r="T169" t="str">
        <f>IF(Table8[[#This Row],[Average]] &gt; $V$7, "Higher", "Lower")</f>
        <v>Higher</v>
      </c>
    </row>
    <row r="170" spans="1:20" x14ac:dyDescent="0.3">
      <c r="A170" t="s">
        <v>194</v>
      </c>
      <c r="B170">
        <v>89</v>
      </c>
      <c r="C170">
        <v>200</v>
      </c>
      <c r="D170">
        <v>111722000</v>
      </c>
      <c r="E170" t="s">
        <v>555</v>
      </c>
      <c r="F170" t="s">
        <v>668</v>
      </c>
      <c r="G170" t="s">
        <v>669</v>
      </c>
      <c r="H170">
        <v>55816</v>
      </c>
      <c r="I170">
        <v>255</v>
      </c>
      <c r="J170" t="s">
        <v>29</v>
      </c>
      <c r="K170" t="s">
        <v>30</v>
      </c>
      <c r="L170">
        <v>11000000</v>
      </c>
      <c r="M170">
        <v>1965</v>
      </c>
      <c r="N170">
        <v>8</v>
      </c>
      <c r="O170">
        <v>100722000</v>
      </c>
      <c r="R170" t="s">
        <v>457</v>
      </c>
      <c r="S170" cm="1">
        <f t="array" ref="S170">AVERAGE(IF(Table7[director_name]=R170, Table7[imdb_score]))</f>
        <v>7.7</v>
      </c>
      <c r="T170" t="str">
        <f>IF(Table8[[#This Row],[Average]] &gt; $V$7, "Higher", "Lower")</f>
        <v>Higher</v>
      </c>
    </row>
    <row r="171" spans="1:20" x14ac:dyDescent="0.3">
      <c r="A171" t="s">
        <v>274</v>
      </c>
      <c r="B171">
        <v>669</v>
      </c>
      <c r="C171">
        <v>108</v>
      </c>
      <c r="D171">
        <v>106952327</v>
      </c>
      <c r="E171" t="s">
        <v>224</v>
      </c>
      <c r="F171" t="s">
        <v>418</v>
      </c>
      <c r="G171" t="s">
        <v>670</v>
      </c>
      <c r="H171">
        <v>551363</v>
      </c>
      <c r="I171">
        <v>1140</v>
      </c>
      <c r="J171" t="s">
        <v>29</v>
      </c>
      <c r="K171" t="s">
        <v>30</v>
      </c>
      <c r="L171">
        <v>13000000</v>
      </c>
      <c r="M171">
        <v>2010</v>
      </c>
      <c r="N171">
        <v>8</v>
      </c>
      <c r="O171">
        <v>93952327</v>
      </c>
      <c r="R171" t="s">
        <v>455</v>
      </c>
      <c r="S171" cm="1">
        <f t="array" ref="S171">AVERAGE(IF(Table7[director_name]=R171, Table7[imdb_score]))</f>
        <v>7.7</v>
      </c>
      <c r="T171" t="str">
        <f>IF(Table8[[#This Row],[Average]] &gt; $V$7, "Higher", "Lower")</f>
        <v>Higher</v>
      </c>
    </row>
    <row r="172" spans="1:20" x14ac:dyDescent="0.3">
      <c r="A172" t="s">
        <v>671</v>
      </c>
      <c r="B172">
        <v>472</v>
      </c>
      <c r="C172">
        <v>112</v>
      </c>
      <c r="D172">
        <v>115646235</v>
      </c>
      <c r="E172" t="s">
        <v>672</v>
      </c>
      <c r="F172" t="s">
        <v>673</v>
      </c>
      <c r="G172" t="s">
        <v>674</v>
      </c>
      <c r="H172">
        <v>531737</v>
      </c>
      <c r="I172">
        <v>1262</v>
      </c>
      <c r="J172" t="s">
        <v>29</v>
      </c>
      <c r="K172" t="s">
        <v>675</v>
      </c>
      <c r="L172">
        <v>30000000</v>
      </c>
      <c r="M172">
        <v>2009</v>
      </c>
      <c r="N172">
        <v>8</v>
      </c>
      <c r="O172">
        <v>85646235</v>
      </c>
      <c r="R172" t="s">
        <v>492</v>
      </c>
      <c r="S172" cm="1">
        <f t="array" ref="S172">AVERAGE(IF(Table7[director_name]=R172, Table7[imdb_score]))</f>
        <v>7.7</v>
      </c>
      <c r="T172" t="str">
        <f>IF(Table8[[#This Row],[Average]] &gt; $V$7, "Higher", "Lower")</f>
        <v>Higher</v>
      </c>
    </row>
    <row r="173" spans="1:20" x14ac:dyDescent="0.3">
      <c r="A173" t="s">
        <v>561</v>
      </c>
      <c r="B173">
        <v>129</v>
      </c>
      <c r="C173">
        <v>106</v>
      </c>
      <c r="D173">
        <v>86300000</v>
      </c>
      <c r="E173" t="s">
        <v>676</v>
      </c>
      <c r="F173" t="s">
        <v>677</v>
      </c>
      <c r="G173" t="s">
        <v>678</v>
      </c>
      <c r="H173">
        <v>112671</v>
      </c>
      <c r="I173">
        <v>315</v>
      </c>
      <c r="J173" t="s">
        <v>29</v>
      </c>
      <c r="K173" t="s">
        <v>30</v>
      </c>
      <c r="L173">
        <v>2800000</v>
      </c>
      <c r="M173">
        <v>1974</v>
      </c>
      <c r="N173">
        <v>8</v>
      </c>
      <c r="O173">
        <v>83500000</v>
      </c>
      <c r="R173" t="s">
        <v>423</v>
      </c>
      <c r="S173" cm="1">
        <f t="array" ref="S173">AVERAGE(IF(Table7[director_name]=R173, Table7[imdb_score]))</f>
        <v>7.7</v>
      </c>
      <c r="T173" t="str">
        <f>IF(Table8[[#This Row],[Average]] &gt; $V$7, "Higher", "Lower")</f>
        <v>Higher</v>
      </c>
    </row>
    <row r="174" spans="1:20" x14ac:dyDescent="0.3">
      <c r="A174" t="s">
        <v>415</v>
      </c>
      <c r="B174">
        <v>96</v>
      </c>
      <c r="C174">
        <v>128</v>
      </c>
      <c r="D174">
        <v>95860116</v>
      </c>
      <c r="E174" t="s">
        <v>73</v>
      </c>
      <c r="F174" t="s">
        <v>313</v>
      </c>
      <c r="G174" t="s">
        <v>679</v>
      </c>
      <c r="H174">
        <v>277451</v>
      </c>
      <c r="I174">
        <v>491</v>
      </c>
      <c r="J174" t="s">
        <v>29</v>
      </c>
      <c r="K174" t="s">
        <v>30</v>
      </c>
      <c r="L174">
        <v>16400000</v>
      </c>
      <c r="M174">
        <v>1989</v>
      </c>
      <c r="N174">
        <v>8</v>
      </c>
      <c r="O174">
        <v>79460116</v>
      </c>
      <c r="R174" t="s">
        <v>432</v>
      </c>
      <c r="S174" cm="1">
        <f t="array" ref="S174">AVERAGE(IF(Table7[director_name]=R174, Table7[imdb_score]))</f>
        <v>7.7</v>
      </c>
      <c r="T174" t="str">
        <f>IF(Table8[[#This Row],[Average]] &gt; $V$7, "Higher", "Lower")</f>
        <v>Higher</v>
      </c>
    </row>
    <row r="175" spans="1:20" x14ac:dyDescent="0.3">
      <c r="A175" t="s">
        <v>67</v>
      </c>
      <c r="B175">
        <v>229</v>
      </c>
      <c r="C175">
        <v>138</v>
      </c>
      <c r="D175">
        <v>90135191</v>
      </c>
      <c r="E175" t="s">
        <v>140</v>
      </c>
      <c r="F175" t="s">
        <v>680</v>
      </c>
      <c r="G175" t="s">
        <v>681</v>
      </c>
      <c r="H175">
        <v>338415</v>
      </c>
      <c r="I175">
        <v>935</v>
      </c>
      <c r="J175" t="s">
        <v>29</v>
      </c>
      <c r="K175" t="s">
        <v>30</v>
      </c>
      <c r="L175">
        <v>25000000</v>
      </c>
      <c r="M175">
        <v>2003</v>
      </c>
      <c r="N175">
        <v>8</v>
      </c>
      <c r="O175">
        <v>65135191</v>
      </c>
      <c r="R175" t="s">
        <v>438</v>
      </c>
      <c r="S175" cm="1">
        <f t="array" ref="S175">AVERAGE(IF(Table7[director_name]=R175, Table7[imdb_score]))</f>
        <v>7.7</v>
      </c>
      <c r="T175" t="str">
        <f>IF(Table8[[#This Row],[Average]] &gt; $V$7, "Higher", "Lower")</f>
        <v>Higher</v>
      </c>
    </row>
    <row r="176" spans="1:20" x14ac:dyDescent="0.3">
      <c r="A176" t="s">
        <v>633</v>
      </c>
      <c r="B176">
        <v>318</v>
      </c>
      <c r="C176">
        <v>111</v>
      </c>
      <c r="D176">
        <v>206435493</v>
      </c>
      <c r="E176" t="s">
        <v>682</v>
      </c>
      <c r="F176" t="s">
        <v>683</v>
      </c>
      <c r="G176" t="s">
        <v>684</v>
      </c>
      <c r="H176">
        <v>473887</v>
      </c>
      <c r="I176">
        <v>626</v>
      </c>
      <c r="J176" t="s">
        <v>29</v>
      </c>
      <c r="K176" t="s">
        <v>30</v>
      </c>
      <c r="L176">
        <v>150000000</v>
      </c>
      <c r="M176">
        <v>2007</v>
      </c>
      <c r="N176">
        <v>8</v>
      </c>
      <c r="O176">
        <v>56435493</v>
      </c>
      <c r="R176" t="s">
        <v>450</v>
      </c>
      <c r="S176" cm="1">
        <f t="array" ref="S176">AVERAGE(IF(Table7[director_name]=R176, Table7[imdb_score]))</f>
        <v>7.7</v>
      </c>
      <c r="T176" t="str">
        <f>IF(Table8[[#This Row],[Average]] &gt; $V$7, "Higher", "Lower")</f>
        <v>Higher</v>
      </c>
    </row>
    <row r="177" spans="1:20" x14ac:dyDescent="0.3">
      <c r="A177" t="s">
        <v>686</v>
      </c>
      <c r="B177">
        <v>66</v>
      </c>
      <c r="C177">
        <v>181</v>
      </c>
      <c r="D177">
        <v>50000000</v>
      </c>
      <c r="E177" t="s">
        <v>687</v>
      </c>
      <c r="F177" t="s">
        <v>688</v>
      </c>
      <c r="G177" t="s">
        <v>689</v>
      </c>
      <c r="H177">
        <v>29839</v>
      </c>
      <c r="I177">
        <v>150</v>
      </c>
      <c r="J177" t="s">
        <v>29</v>
      </c>
      <c r="K177" t="s">
        <v>30</v>
      </c>
      <c r="L177">
        <v>9000000</v>
      </c>
      <c r="M177">
        <v>1971</v>
      </c>
      <c r="N177">
        <v>8</v>
      </c>
      <c r="O177">
        <v>41000000</v>
      </c>
      <c r="R177" t="s">
        <v>498</v>
      </c>
      <c r="S177" cm="1">
        <f t="array" ref="S177">AVERAGE(IF(Table7[director_name]=R177, Table7[imdb_score]))</f>
        <v>7.6999999999999993</v>
      </c>
      <c r="T177" t="str">
        <f>IF(Table8[[#This Row],[Average]] &gt; $V$7, "Higher", "Lower")</f>
        <v>Higher</v>
      </c>
    </row>
    <row r="178" spans="1:20" x14ac:dyDescent="0.3">
      <c r="A178" t="s">
        <v>54</v>
      </c>
      <c r="B178">
        <v>304</v>
      </c>
      <c r="C178">
        <v>137</v>
      </c>
      <c r="D178">
        <v>66207920</v>
      </c>
      <c r="E178" t="s">
        <v>39</v>
      </c>
      <c r="F178" t="s">
        <v>690</v>
      </c>
      <c r="G178" t="s">
        <v>691</v>
      </c>
      <c r="H178">
        <v>512749</v>
      </c>
      <c r="I178">
        <v>935</v>
      </c>
      <c r="J178" t="s">
        <v>29</v>
      </c>
      <c r="K178" t="s">
        <v>30</v>
      </c>
      <c r="L178">
        <v>30000000</v>
      </c>
      <c r="M178">
        <v>2004</v>
      </c>
      <c r="N178">
        <v>8</v>
      </c>
      <c r="O178">
        <v>36207920</v>
      </c>
      <c r="R178" t="s">
        <v>505</v>
      </c>
      <c r="S178" cm="1">
        <f t="array" ref="S178">AVERAGE(IF(Table7[director_name]=R178, Table7[imdb_score]))</f>
        <v>7.6999999999999993</v>
      </c>
      <c r="T178" t="str">
        <f>IF(Table8[[#This Row],[Average]] &gt; $V$7, "Higher", "Lower")</f>
        <v>Higher</v>
      </c>
    </row>
    <row r="179" spans="1:20" x14ac:dyDescent="0.3">
      <c r="A179" t="s">
        <v>149</v>
      </c>
      <c r="B179">
        <v>539</v>
      </c>
      <c r="C179">
        <v>149</v>
      </c>
      <c r="D179">
        <v>233914986</v>
      </c>
      <c r="E179" t="s">
        <v>693</v>
      </c>
      <c r="F179" t="s">
        <v>694</v>
      </c>
      <c r="G179" t="s">
        <v>695</v>
      </c>
      <c r="H179">
        <v>514125</v>
      </c>
      <c r="I179">
        <v>752</v>
      </c>
      <c r="J179" t="s">
        <v>29</v>
      </c>
      <c r="K179" t="s">
        <v>30</v>
      </c>
      <c r="L179">
        <v>200000000</v>
      </c>
      <c r="M179">
        <v>2014</v>
      </c>
      <c r="N179">
        <v>8</v>
      </c>
      <c r="O179">
        <v>33914986</v>
      </c>
      <c r="R179" t="s">
        <v>505</v>
      </c>
      <c r="S179" cm="1">
        <f t="array" ref="S179">AVERAGE(IF(Table7[director_name]=R179, Table7[imdb_score]))</f>
        <v>7.6999999999999993</v>
      </c>
      <c r="T179" t="str">
        <f>IF(Table8[[#This Row],[Average]] &gt; $V$7, "Higher", "Lower")</f>
        <v>Higher</v>
      </c>
    </row>
    <row r="180" spans="1:20" x14ac:dyDescent="0.3">
      <c r="A180" t="s">
        <v>493</v>
      </c>
      <c r="B180">
        <v>125</v>
      </c>
      <c r="C180">
        <v>206</v>
      </c>
      <c r="D180">
        <v>70405498</v>
      </c>
      <c r="E180" t="s">
        <v>696</v>
      </c>
      <c r="F180" t="s">
        <v>697</v>
      </c>
      <c r="G180" t="s">
        <v>698</v>
      </c>
      <c r="H180">
        <v>113472</v>
      </c>
      <c r="I180">
        <v>442</v>
      </c>
      <c r="J180" t="s">
        <v>29</v>
      </c>
      <c r="K180" t="s">
        <v>241</v>
      </c>
      <c r="L180">
        <v>40000000</v>
      </c>
      <c r="M180">
        <v>1991</v>
      </c>
      <c r="N180">
        <v>8</v>
      </c>
      <c r="O180">
        <v>30405498</v>
      </c>
      <c r="R180" t="s">
        <v>498</v>
      </c>
      <c r="S180" cm="1">
        <f t="array" ref="S180">AVERAGE(IF(Table7[director_name]=R180, Table7[imdb_score]))</f>
        <v>7.6999999999999993</v>
      </c>
      <c r="T180" t="str">
        <f>IF(Table8[[#This Row],[Average]] &gt; $V$7, "Higher", "Lower")</f>
        <v>Higher</v>
      </c>
    </row>
    <row r="181" spans="1:20" x14ac:dyDescent="0.3">
      <c r="A181" t="s">
        <v>204</v>
      </c>
      <c r="B181">
        <v>576</v>
      </c>
      <c r="C181">
        <v>100</v>
      </c>
      <c r="D181">
        <v>44667095</v>
      </c>
      <c r="E181" t="s">
        <v>699</v>
      </c>
      <c r="F181" t="s">
        <v>700</v>
      </c>
      <c r="G181" t="s">
        <v>701</v>
      </c>
      <c r="H181">
        <v>190030</v>
      </c>
      <c r="I181">
        <v>583</v>
      </c>
      <c r="J181" t="s">
        <v>29</v>
      </c>
      <c r="K181" t="s">
        <v>241</v>
      </c>
      <c r="L181">
        <v>15000000</v>
      </c>
      <c r="M181">
        <v>2011</v>
      </c>
      <c r="N181">
        <v>8</v>
      </c>
      <c r="O181">
        <v>29667095</v>
      </c>
      <c r="R181" t="s">
        <v>115</v>
      </c>
      <c r="S181" cm="1">
        <f t="array" ref="S181">AVERAGE(IF(Table7[director_name]=R181, Table7[imdb_score]))</f>
        <v>7.6750000000000007</v>
      </c>
      <c r="T181" t="str">
        <f>IF(Table8[[#This Row],[Average]] &gt; $V$7, "Higher", "Lower")</f>
        <v>Higher</v>
      </c>
    </row>
    <row r="182" spans="1:20" x14ac:dyDescent="0.3">
      <c r="A182" t="s">
        <v>702</v>
      </c>
      <c r="B182">
        <v>104</v>
      </c>
      <c r="C182">
        <v>148</v>
      </c>
      <c r="D182">
        <v>24475416</v>
      </c>
      <c r="E182" t="s">
        <v>92</v>
      </c>
      <c r="F182" t="s">
        <v>703</v>
      </c>
      <c r="G182" t="s">
        <v>704</v>
      </c>
      <c r="H182">
        <v>72443</v>
      </c>
      <c r="I182">
        <v>309</v>
      </c>
      <c r="J182" t="s">
        <v>29</v>
      </c>
      <c r="K182" t="s">
        <v>30</v>
      </c>
      <c r="L182">
        <v>890000</v>
      </c>
      <c r="M182">
        <v>1996</v>
      </c>
      <c r="N182">
        <v>8</v>
      </c>
      <c r="O182">
        <v>23585416</v>
      </c>
      <c r="R182" t="s">
        <v>115</v>
      </c>
      <c r="S182" cm="1">
        <f t="array" ref="S182">AVERAGE(IF(Table7[director_name]=R182, Table7[imdb_score]))</f>
        <v>7.6750000000000007</v>
      </c>
      <c r="T182" t="str">
        <f>IF(Table8[[#This Row],[Average]] &gt; $V$7, "Higher", "Lower")</f>
        <v>Higher</v>
      </c>
    </row>
    <row r="183" spans="1:20" x14ac:dyDescent="0.3">
      <c r="A183" t="s">
        <v>706</v>
      </c>
      <c r="B183">
        <v>471</v>
      </c>
      <c r="C183">
        <v>117</v>
      </c>
      <c r="D183">
        <v>27296514</v>
      </c>
      <c r="E183" t="s">
        <v>393</v>
      </c>
      <c r="F183" t="s">
        <v>145</v>
      </c>
      <c r="G183" t="s">
        <v>707</v>
      </c>
      <c r="H183">
        <v>326494</v>
      </c>
      <c r="I183">
        <v>340</v>
      </c>
      <c r="J183" t="s">
        <v>29</v>
      </c>
      <c r="K183" t="s">
        <v>30</v>
      </c>
      <c r="L183">
        <v>5000000</v>
      </c>
      <c r="M183">
        <v>2013</v>
      </c>
      <c r="N183">
        <v>8</v>
      </c>
      <c r="O183">
        <v>22296514</v>
      </c>
      <c r="R183" t="s">
        <v>115</v>
      </c>
      <c r="S183" cm="1">
        <f t="array" ref="S183">AVERAGE(IF(Table7[director_name]=R183, Table7[imdb_score]))</f>
        <v>7.6750000000000007</v>
      </c>
      <c r="T183" t="str">
        <f>IF(Table8[[#This Row],[Average]] &gt; $V$7, "Higher", "Lower")</f>
        <v>Higher</v>
      </c>
    </row>
    <row r="184" spans="1:20" x14ac:dyDescent="0.3">
      <c r="A184" t="s">
        <v>587</v>
      </c>
      <c r="B184">
        <v>548</v>
      </c>
      <c r="C184">
        <v>165</v>
      </c>
      <c r="D184">
        <v>25359200</v>
      </c>
      <c r="E184" t="s">
        <v>92</v>
      </c>
      <c r="F184" t="s">
        <v>708</v>
      </c>
      <c r="G184" t="s">
        <v>709</v>
      </c>
      <c r="H184">
        <v>266020</v>
      </c>
      <c r="I184">
        <v>836</v>
      </c>
      <c r="J184" t="s">
        <v>29</v>
      </c>
      <c r="K184" t="s">
        <v>30</v>
      </c>
      <c r="L184">
        <v>4000000</v>
      </c>
      <c r="M184">
        <v>2014</v>
      </c>
      <c r="N184">
        <v>8</v>
      </c>
      <c r="O184">
        <v>21359200</v>
      </c>
      <c r="R184" t="s">
        <v>115</v>
      </c>
      <c r="S184" cm="1">
        <f t="array" ref="S184">AVERAGE(IF(Table7[director_name]=R184, Table7[imdb_score]))</f>
        <v>7.6750000000000007</v>
      </c>
      <c r="T184" t="str">
        <f>IF(Table8[[#This Row],[Average]] &gt; $V$7, "Higher", "Lower")</f>
        <v>Higher</v>
      </c>
    </row>
    <row r="185" spans="1:20" x14ac:dyDescent="0.3">
      <c r="A185" t="s">
        <v>391</v>
      </c>
      <c r="B185">
        <v>215</v>
      </c>
      <c r="C185">
        <v>120</v>
      </c>
      <c r="D185">
        <v>21244913</v>
      </c>
      <c r="E185" t="s">
        <v>711</v>
      </c>
      <c r="F185" t="s">
        <v>391</v>
      </c>
      <c r="G185" t="s">
        <v>712</v>
      </c>
      <c r="H185">
        <v>123090</v>
      </c>
      <c r="I185">
        <v>888</v>
      </c>
      <c r="J185" t="s">
        <v>29</v>
      </c>
      <c r="K185" t="s">
        <v>227</v>
      </c>
      <c r="L185">
        <v>4000000</v>
      </c>
      <c r="M185">
        <v>2002</v>
      </c>
      <c r="N185">
        <v>8</v>
      </c>
      <c r="O185">
        <v>17244913</v>
      </c>
      <c r="R185" t="s">
        <v>115</v>
      </c>
      <c r="S185" cm="1">
        <f t="array" ref="S185">AVERAGE(IF(Table7[director_name]=R185, Table7[imdb_score]))</f>
        <v>7.6750000000000007</v>
      </c>
      <c r="T185" t="str">
        <f>IF(Table8[[#This Row],[Average]] &gt; $V$7, "Higher", "Lower")</f>
        <v>Higher</v>
      </c>
    </row>
    <row r="186" spans="1:20" x14ac:dyDescent="0.3">
      <c r="A186" t="s">
        <v>714</v>
      </c>
      <c r="B186">
        <v>400</v>
      </c>
      <c r="C186">
        <v>144</v>
      </c>
      <c r="D186">
        <v>167007184</v>
      </c>
      <c r="E186" t="s">
        <v>715</v>
      </c>
      <c r="F186" t="s">
        <v>716</v>
      </c>
      <c r="G186" t="s">
        <v>717</v>
      </c>
      <c r="H186">
        <v>470483</v>
      </c>
      <c r="I186">
        <v>2301</v>
      </c>
      <c r="J186" t="s">
        <v>29</v>
      </c>
      <c r="K186" t="s">
        <v>200</v>
      </c>
      <c r="L186">
        <v>150000000</v>
      </c>
      <c r="M186">
        <v>2006</v>
      </c>
      <c r="N186">
        <v>8</v>
      </c>
      <c r="O186">
        <v>17007184</v>
      </c>
      <c r="R186" t="s">
        <v>115</v>
      </c>
      <c r="S186" cm="1">
        <f t="array" ref="S186">AVERAGE(IF(Table7[director_name]=R186, Table7[imdb_score]))</f>
        <v>7.6750000000000007</v>
      </c>
      <c r="T186" t="str">
        <f>IF(Table8[[#This Row],[Average]] &gt; $V$7, "Higher", "Lower")</f>
        <v>Higher</v>
      </c>
    </row>
    <row r="187" spans="1:20" x14ac:dyDescent="0.3">
      <c r="A187" t="s">
        <v>714</v>
      </c>
      <c r="B187">
        <v>400</v>
      </c>
      <c r="C187">
        <v>144</v>
      </c>
      <c r="D187">
        <v>167007184</v>
      </c>
      <c r="E187" t="s">
        <v>715</v>
      </c>
      <c r="F187" t="s">
        <v>716</v>
      </c>
      <c r="G187" t="s">
        <v>717</v>
      </c>
      <c r="H187">
        <v>470501</v>
      </c>
      <c r="I187">
        <v>2301</v>
      </c>
      <c r="J187" t="s">
        <v>29</v>
      </c>
      <c r="K187" t="s">
        <v>200</v>
      </c>
      <c r="L187">
        <v>150000000</v>
      </c>
      <c r="M187">
        <v>2006</v>
      </c>
      <c r="N187">
        <v>8</v>
      </c>
      <c r="O187">
        <v>17007184</v>
      </c>
      <c r="R187" t="s">
        <v>115</v>
      </c>
      <c r="S187" cm="1">
        <f t="array" ref="S187">AVERAGE(IF(Table7[director_name]=R187, Table7[imdb_score]))</f>
        <v>7.6750000000000007</v>
      </c>
      <c r="T187" t="str">
        <f>IF(Table8[[#This Row],[Average]] &gt; $V$7, "Higher", "Lower")</f>
        <v>Higher</v>
      </c>
    </row>
    <row r="188" spans="1:20" x14ac:dyDescent="0.3">
      <c r="A188" t="s">
        <v>391</v>
      </c>
      <c r="B188">
        <v>263</v>
      </c>
      <c r="C188">
        <v>123</v>
      </c>
      <c r="D188">
        <v>24530513</v>
      </c>
      <c r="E188" t="s">
        <v>718</v>
      </c>
      <c r="F188" t="s">
        <v>391</v>
      </c>
      <c r="G188" t="s">
        <v>719</v>
      </c>
      <c r="H188">
        <v>66610</v>
      </c>
      <c r="I188">
        <v>429</v>
      </c>
      <c r="J188" t="s">
        <v>29</v>
      </c>
      <c r="K188" t="s">
        <v>30</v>
      </c>
      <c r="L188">
        <v>9000000</v>
      </c>
      <c r="M188">
        <v>2007</v>
      </c>
      <c r="N188">
        <v>8</v>
      </c>
      <c r="O188">
        <v>15530513</v>
      </c>
      <c r="R188" t="s">
        <v>115</v>
      </c>
      <c r="S188" cm="1">
        <f t="array" ref="S188">AVERAGE(IF(Table7[director_name]=R188, Table7[imdb_score]))</f>
        <v>7.6750000000000007</v>
      </c>
      <c r="T188" t="str">
        <f>IF(Table8[[#This Row],[Average]] &gt; $V$7, "Higher", "Lower")</f>
        <v>Higher</v>
      </c>
    </row>
    <row r="189" spans="1:20" x14ac:dyDescent="0.3">
      <c r="A189" t="s">
        <v>603</v>
      </c>
      <c r="B189">
        <v>246</v>
      </c>
      <c r="C189">
        <v>99</v>
      </c>
      <c r="D189">
        <v>13464388</v>
      </c>
      <c r="E189" t="s">
        <v>721</v>
      </c>
      <c r="F189" t="s">
        <v>722</v>
      </c>
      <c r="G189" t="s">
        <v>723</v>
      </c>
      <c r="H189">
        <v>395921</v>
      </c>
      <c r="I189">
        <v>859</v>
      </c>
      <c r="J189" t="s">
        <v>29</v>
      </c>
      <c r="K189" t="s">
        <v>200</v>
      </c>
      <c r="L189">
        <v>4000000</v>
      </c>
      <c r="M189">
        <v>2004</v>
      </c>
      <c r="N189">
        <v>8</v>
      </c>
      <c r="O189">
        <v>9464388</v>
      </c>
      <c r="R189" t="s">
        <v>115</v>
      </c>
      <c r="S189" cm="1">
        <f t="array" ref="S189">AVERAGE(IF(Table7[director_name]=R189, Table7[imdb_score]))</f>
        <v>7.6750000000000007</v>
      </c>
      <c r="T189" t="str">
        <f>IF(Table8[[#This Row],[Average]] &gt; $V$7, "Higher", "Lower")</f>
        <v>Higher</v>
      </c>
    </row>
    <row r="190" spans="1:20" x14ac:dyDescent="0.3">
      <c r="A190" t="s">
        <v>725</v>
      </c>
      <c r="B190">
        <v>552</v>
      </c>
      <c r="C190">
        <v>127</v>
      </c>
      <c r="D190">
        <v>124976634</v>
      </c>
      <c r="E190" t="s">
        <v>726</v>
      </c>
      <c r="F190" t="s">
        <v>727</v>
      </c>
      <c r="G190" t="s">
        <v>728</v>
      </c>
      <c r="H190">
        <v>440084</v>
      </c>
      <c r="I190">
        <v>755</v>
      </c>
      <c r="J190" t="s">
        <v>29</v>
      </c>
      <c r="K190" t="s">
        <v>30</v>
      </c>
      <c r="L190">
        <v>120000000</v>
      </c>
      <c r="M190">
        <v>2012</v>
      </c>
      <c r="N190">
        <v>8</v>
      </c>
      <c r="O190">
        <v>4976634</v>
      </c>
      <c r="R190" t="s">
        <v>115</v>
      </c>
      <c r="S190" cm="1">
        <f t="array" ref="S190">AVERAGE(IF(Table7[director_name]=R190, Table7[imdb_score]))</f>
        <v>7.6750000000000007</v>
      </c>
      <c r="T190" t="str">
        <f>IF(Table8[[#This Row],[Average]] &gt; $V$7, "Higher", "Lower")</f>
        <v>Higher</v>
      </c>
    </row>
    <row r="191" spans="1:20" x14ac:dyDescent="0.3">
      <c r="A191" t="s">
        <v>201</v>
      </c>
      <c r="B191">
        <v>364</v>
      </c>
      <c r="C191">
        <v>102</v>
      </c>
      <c r="D191">
        <v>17738570</v>
      </c>
      <c r="E191" t="s">
        <v>588</v>
      </c>
      <c r="F191" t="s">
        <v>729</v>
      </c>
      <c r="G191" t="s">
        <v>730</v>
      </c>
      <c r="H191">
        <v>351274</v>
      </c>
      <c r="I191">
        <v>457</v>
      </c>
      <c r="J191" t="s">
        <v>29</v>
      </c>
      <c r="K191" t="s">
        <v>30</v>
      </c>
      <c r="L191">
        <v>13000000</v>
      </c>
      <c r="M191">
        <v>2012</v>
      </c>
      <c r="N191">
        <v>8</v>
      </c>
      <c r="O191">
        <v>4738570</v>
      </c>
      <c r="R191" t="s">
        <v>115</v>
      </c>
      <c r="S191" cm="1">
        <f t="array" ref="S191">AVERAGE(IF(Table7[director_name]=R191, Table7[imdb_score]))</f>
        <v>7.6750000000000007</v>
      </c>
      <c r="T191" t="str">
        <f>IF(Table8[[#This Row],[Average]] &gt; $V$7, "Higher", "Lower")</f>
        <v>Higher</v>
      </c>
    </row>
    <row r="192" spans="1:20" x14ac:dyDescent="0.3">
      <c r="A192" t="s">
        <v>65</v>
      </c>
      <c r="B192">
        <v>122</v>
      </c>
      <c r="C192">
        <v>99</v>
      </c>
      <c r="D192">
        <v>3500000</v>
      </c>
      <c r="E192" t="s">
        <v>731</v>
      </c>
      <c r="F192" t="s">
        <v>67</v>
      </c>
      <c r="G192" t="s">
        <v>732</v>
      </c>
      <c r="H192">
        <v>147566</v>
      </c>
      <c r="I192">
        <v>235</v>
      </c>
      <c r="J192" t="s">
        <v>69</v>
      </c>
      <c r="K192" t="s">
        <v>70</v>
      </c>
      <c r="L192">
        <v>200000</v>
      </c>
      <c r="M192">
        <v>1964</v>
      </c>
      <c r="N192">
        <v>8</v>
      </c>
      <c r="O192">
        <v>3300000</v>
      </c>
      <c r="R192" t="s">
        <v>115</v>
      </c>
      <c r="S192" cm="1">
        <f t="array" ref="S192">AVERAGE(IF(Table7[director_name]=R192, Table7[imdb_score]))</f>
        <v>7.6750000000000007</v>
      </c>
      <c r="T192" t="str">
        <f>IF(Table8[[#This Row],[Average]] &gt; $V$7, "Higher", "Lower")</f>
        <v>Higher</v>
      </c>
    </row>
    <row r="193" spans="1:20" x14ac:dyDescent="0.3">
      <c r="A193" t="s">
        <v>587</v>
      </c>
      <c r="B193">
        <v>211</v>
      </c>
      <c r="C193">
        <v>80</v>
      </c>
      <c r="D193">
        <v>5792822</v>
      </c>
      <c r="E193" t="s">
        <v>588</v>
      </c>
      <c r="F193" t="s">
        <v>734</v>
      </c>
      <c r="G193" t="s">
        <v>735</v>
      </c>
      <c r="H193">
        <v>168398</v>
      </c>
      <c r="I193">
        <v>492</v>
      </c>
      <c r="J193" t="s">
        <v>29</v>
      </c>
      <c r="K193" t="s">
        <v>30</v>
      </c>
      <c r="L193">
        <v>2700000</v>
      </c>
      <c r="M193">
        <v>2004</v>
      </c>
      <c r="N193">
        <v>8</v>
      </c>
      <c r="O193">
        <v>3092822</v>
      </c>
      <c r="R193" t="s">
        <v>115</v>
      </c>
      <c r="S193" cm="1">
        <f t="array" ref="S193">AVERAGE(IF(Table7[director_name]=R193, Table7[imdb_score]))</f>
        <v>7.6750000000000007</v>
      </c>
      <c r="T193" t="str">
        <f>IF(Table8[[#This Row],[Average]] &gt; $V$7, "Higher", "Lower")</f>
        <v>Higher</v>
      </c>
    </row>
    <row r="194" spans="1:20" x14ac:dyDescent="0.3">
      <c r="A194" t="s">
        <v>736</v>
      </c>
      <c r="B194">
        <v>71</v>
      </c>
      <c r="C194">
        <v>113</v>
      </c>
      <c r="D194">
        <v>5595428</v>
      </c>
      <c r="E194" t="s">
        <v>92</v>
      </c>
      <c r="F194" t="s">
        <v>737</v>
      </c>
      <c r="G194" t="s">
        <v>738</v>
      </c>
      <c r="H194">
        <v>28951</v>
      </c>
      <c r="I194">
        <v>257</v>
      </c>
      <c r="J194" t="s">
        <v>122</v>
      </c>
      <c r="K194" t="s">
        <v>123</v>
      </c>
      <c r="L194">
        <v>2900000</v>
      </c>
      <c r="M194">
        <v>1998</v>
      </c>
      <c r="N194">
        <v>8</v>
      </c>
      <c r="O194">
        <v>2695428</v>
      </c>
      <c r="R194" t="s">
        <v>115</v>
      </c>
      <c r="S194" cm="1">
        <f t="array" ref="S194">AVERAGE(IF(Table7[director_name]=R194, Table7[imdb_score]))</f>
        <v>7.6750000000000007</v>
      </c>
      <c r="T194" t="str">
        <f>IF(Table8[[#This Row],[Average]] &gt; $V$7, "Higher", "Lower")</f>
        <v>Higher</v>
      </c>
    </row>
    <row r="195" spans="1:20" x14ac:dyDescent="0.3">
      <c r="A195" t="s">
        <v>685</v>
      </c>
      <c r="B195">
        <v>574</v>
      </c>
      <c r="C195">
        <v>126</v>
      </c>
      <c r="D195">
        <v>25556065</v>
      </c>
      <c r="E195" t="s">
        <v>739</v>
      </c>
      <c r="F195" t="s">
        <v>740</v>
      </c>
      <c r="G195" t="s">
        <v>741</v>
      </c>
      <c r="H195">
        <v>355126</v>
      </c>
      <c r="I195">
        <v>748</v>
      </c>
      <c r="J195" t="s">
        <v>29</v>
      </c>
      <c r="K195" t="s">
        <v>30</v>
      </c>
      <c r="L195">
        <v>23000000</v>
      </c>
      <c r="M195">
        <v>2013</v>
      </c>
      <c r="N195">
        <v>8</v>
      </c>
      <c r="O195">
        <v>2556065</v>
      </c>
      <c r="R195" t="s">
        <v>115</v>
      </c>
      <c r="S195" cm="1">
        <f t="array" ref="S195">AVERAGE(IF(Table7[director_name]=R195, Table7[imdb_score]))</f>
        <v>7.6750000000000007</v>
      </c>
      <c r="T195" t="str">
        <f>IF(Table8[[#This Row],[Average]] &gt; $V$7, "Higher", "Lower")</f>
        <v>Higher</v>
      </c>
    </row>
    <row r="196" spans="1:20" x14ac:dyDescent="0.3">
      <c r="A196" t="s">
        <v>207</v>
      </c>
      <c r="B196">
        <v>231</v>
      </c>
      <c r="C196">
        <v>90</v>
      </c>
      <c r="D196">
        <v>2283276</v>
      </c>
      <c r="E196" t="s">
        <v>743</v>
      </c>
      <c r="F196" t="s">
        <v>207</v>
      </c>
      <c r="G196" t="s">
        <v>744</v>
      </c>
      <c r="H196">
        <v>46107</v>
      </c>
      <c r="I196">
        <v>156</v>
      </c>
      <c r="J196" t="s">
        <v>100</v>
      </c>
      <c r="K196" t="s">
        <v>745</v>
      </c>
      <c r="L196">
        <v>1500000</v>
      </c>
      <c r="M196">
        <v>2008</v>
      </c>
      <c r="N196">
        <v>8</v>
      </c>
      <c r="O196">
        <v>783276</v>
      </c>
      <c r="R196" t="s">
        <v>115</v>
      </c>
      <c r="S196" cm="1">
        <f t="array" ref="S196">AVERAGE(IF(Table7[director_name]=R196, Table7[imdb_score]))</f>
        <v>7.6750000000000007</v>
      </c>
      <c r="T196" t="str">
        <f>IF(Table8[[#This Row],[Average]] &gt; $V$7, "Higher", "Lower")</f>
        <v>Higher</v>
      </c>
    </row>
    <row r="197" spans="1:20" x14ac:dyDescent="0.3">
      <c r="A197" t="s">
        <v>746</v>
      </c>
      <c r="B197">
        <v>122</v>
      </c>
      <c r="C197">
        <v>121</v>
      </c>
      <c r="D197">
        <v>12281500</v>
      </c>
      <c r="E197" t="s">
        <v>747</v>
      </c>
      <c r="F197" t="s">
        <v>93</v>
      </c>
      <c r="G197" t="s">
        <v>748</v>
      </c>
      <c r="H197">
        <v>163492</v>
      </c>
      <c r="I197">
        <v>460</v>
      </c>
      <c r="J197" t="s">
        <v>29</v>
      </c>
      <c r="K197" t="s">
        <v>30</v>
      </c>
      <c r="L197">
        <v>13000000</v>
      </c>
      <c r="M197">
        <v>1993</v>
      </c>
      <c r="N197">
        <v>8</v>
      </c>
      <c r="O197">
        <v>-718500</v>
      </c>
      <c r="R197" t="s">
        <v>368</v>
      </c>
      <c r="S197" cm="1">
        <f t="array" ref="S197">AVERAGE(IF(Table7[director_name]=R197, Table7[imdb_score]))</f>
        <v>7.666666666666667</v>
      </c>
      <c r="T197" t="str">
        <f>IF(Table8[[#This Row],[Average]] &gt; $V$7, "Higher", "Lower")</f>
        <v>Higher</v>
      </c>
    </row>
    <row r="198" spans="1:20" x14ac:dyDescent="0.3">
      <c r="A198" t="s">
        <v>210</v>
      </c>
      <c r="B198">
        <v>242</v>
      </c>
      <c r="C198">
        <v>89</v>
      </c>
      <c r="D198">
        <v>4443403</v>
      </c>
      <c r="E198" t="s">
        <v>750</v>
      </c>
      <c r="F198" t="s">
        <v>751</v>
      </c>
      <c r="G198" t="s">
        <v>752</v>
      </c>
      <c r="H198">
        <v>70194</v>
      </c>
      <c r="I198">
        <v>158</v>
      </c>
      <c r="J198" t="s">
        <v>90</v>
      </c>
      <c r="K198" t="s">
        <v>241</v>
      </c>
      <c r="L198">
        <v>7300000</v>
      </c>
      <c r="M198">
        <v>2007</v>
      </c>
      <c r="N198">
        <v>8</v>
      </c>
      <c r="O198">
        <v>-2856597</v>
      </c>
      <c r="R198" t="s">
        <v>368</v>
      </c>
      <c r="S198" cm="1">
        <f t="array" ref="S198">AVERAGE(IF(Table7[director_name]=R198, Table7[imdb_score]))</f>
        <v>7.666666666666667</v>
      </c>
      <c r="T198" t="str">
        <f>IF(Table8[[#This Row],[Average]] &gt; $V$7, "Higher", "Lower")</f>
        <v>Higher</v>
      </c>
    </row>
    <row r="199" spans="1:20" x14ac:dyDescent="0.3">
      <c r="A199" t="s">
        <v>753</v>
      </c>
      <c r="B199">
        <v>235</v>
      </c>
      <c r="C199">
        <v>125</v>
      </c>
      <c r="D199">
        <v>66257002</v>
      </c>
      <c r="E199" t="s">
        <v>726</v>
      </c>
      <c r="F199" t="s">
        <v>478</v>
      </c>
      <c r="G199" t="s">
        <v>754</v>
      </c>
      <c r="H199">
        <v>350698</v>
      </c>
      <c r="I199">
        <v>816</v>
      </c>
      <c r="J199" t="s">
        <v>29</v>
      </c>
      <c r="K199" t="s">
        <v>30</v>
      </c>
      <c r="L199">
        <v>70000000</v>
      </c>
      <c r="M199">
        <v>2003</v>
      </c>
      <c r="N199">
        <v>8</v>
      </c>
      <c r="O199">
        <v>-3742998</v>
      </c>
      <c r="R199" t="s">
        <v>368</v>
      </c>
      <c r="S199" cm="1">
        <f t="array" ref="S199">AVERAGE(IF(Table7[director_name]=R199, Table7[imdb_score]))</f>
        <v>7.666666666666667</v>
      </c>
      <c r="T199" t="str">
        <f>IF(Table8[[#This Row],[Average]] &gt; $V$7, "Higher", "Lower")</f>
        <v>Higher</v>
      </c>
    </row>
    <row r="200" spans="1:20" x14ac:dyDescent="0.3">
      <c r="A200" t="s">
        <v>720</v>
      </c>
      <c r="B200">
        <v>143</v>
      </c>
      <c r="C200">
        <v>112</v>
      </c>
      <c r="D200">
        <v>6197866</v>
      </c>
      <c r="E200" t="s">
        <v>393</v>
      </c>
      <c r="F200" t="s">
        <v>755</v>
      </c>
      <c r="G200" t="s">
        <v>756</v>
      </c>
      <c r="H200">
        <v>63733</v>
      </c>
      <c r="I200">
        <v>414</v>
      </c>
      <c r="J200" t="s">
        <v>29</v>
      </c>
      <c r="K200" t="s">
        <v>241</v>
      </c>
      <c r="L200">
        <v>10000000</v>
      </c>
      <c r="M200">
        <v>1999</v>
      </c>
      <c r="N200">
        <v>8</v>
      </c>
      <c r="O200">
        <v>-3802134</v>
      </c>
      <c r="R200" t="s">
        <v>33</v>
      </c>
      <c r="S200" cm="1">
        <f t="array" ref="S200">AVERAGE(IF(Table7[director_name]=R200, Table7[imdb_score]))</f>
        <v>7.6555555555555559</v>
      </c>
      <c r="T200" t="str">
        <f>IF(Table8[[#This Row],[Average]] &gt; $V$7, "Higher", "Lower")</f>
        <v>Higher</v>
      </c>
    </row>
    <row r="201" spans="1:20" x14ac:dyDescent="0.3">
      <c r="A201" t="s">
        <v>363</v>
      </c>
      <c r="B201">
        <v>230</v>
      </c>
      <c r="C201">
        <v>142</v>
      </c>
      <c r="D201">
        <v>9929000</v>
      </c>
      <c r="E201" t="s">
        <v>373</v>
      </c>
      <c r="F201" t="s">
        <v>44</v>
      </c>
      <c r="G201" t="s">
        <v>758</v>
      </c>
      <c r="H201">
        <v>152306</v>
      </c>
      <c r="I201">
        <v>513</v>
      </c>
      <c r="J201" t="s">
        <v>29</v>
      </c>
      <c r="K201" t="s">
        <v>200</v>
      </c>
      <c r="L201">
        <v>15000000</v>
      </c>
      <c r="M201">
        <v>1985</v>
      </c>
      <c r="N201">
        <v>8</v>
      </c>
      <c r="O201">
        <v>-5071000</v>
      </c>
      <c r="R201" t="s">
        <v>33</v>
      </c>
      <c r="S201" cm="1">
        <f t="array" ref="S201">AVERAGE(IF(Table7[director_name]=R201, Table7[imdb_score]))</f>
        <v>7.6555555555555559</v>
      </c>
      <c r="T201" t="str">
        <f>IF(Table8[[#This Row],[Average]] &gt; $V$7, "Higher", "Lower")</f>
        <v>Higher</v>
      </c>
    </row>
    <row r="202" spans="1:20" x14ac:dyDescent="0.3">
      <c r="A202" t="s">
        <v>615</v>
      </c>
      <c r="B202">
        <v>300</v>
      </c>
      <c r="C202">
        <v>107</v>
      </c>
      <c r="D202">
        <v>7757130</v>
      </c>
      <c r="E202" t="s">
        <v>305</v>
      </c>
      <c r="F202" t="s">
        <v>759</v>
      </c>
      <c r="G202" t="s">
        <v>760</v>
      </c>
      <c r="H202">
        <v>307639</v>
      </c>
      <c r="I202">
        <v>513</v>
      </c>
      <c r="J202" t="s">
        <v>29</v>
      </c>
      <c r="K202" t="s">
        <v>200</v>
      </c>
      <c r="L202">
        <v>15000000</v>
      </c>
      <c r="M202">
        <v>2008</v>
      </c>
      <c r="N202">
        <v>8</v>
      </c>
      <c r="O202">
        <v>-7242870</v>
      </c>
      <c r="R202" t="s">
        <v>33</v>
      </c>
      <c r="S202" cm="1">
        <f t="array" ref="S202">AVERAGE(IF(Table7[director_name]=R202, Table7[imdb_score]))</f>
        <v>7.6555555555555559</v>
      </c>
      <c r="T202" t="str">
        <f>IF(Table8[[#This Row],[Average]] &gt; $V$7, "Higher", "Lower")</f>
        <v>Higher</v>
      </c>
    </row>
    <row r="203" spans="1:20" x14ac:dyDescent="0.3">
      <c r="A203" t="s">
        <v>720</v>
      </c>
      <c r="B203">
        <v>252</v>
      </c>
      <c r="C203">
        <v>147</v>
      </c>
      <c r="D203">
        <v>7219578</v>
      </c>
      <c r="E203" t="s">
        <v>269</v>
      </c>
      <c r="F203" t="s">
        <v>761</v>
      </c>
      <c r="G203" t="s">
        <v>762</v>
      </c>
      <c r="H203">
        <v>235992</v>
      </c>
      <c r="I203">
        <v>1768</v>
      </c>
      <c r="J203" t="s">
        <v>29</v>
      </c>
      <c r="K203" t="s">
        <v>241</v>
      </c>
      <c r="L203">
        <v>15000000</v>
      </c>
      <c r="M203">
        <v>2001</v>
      </c>
      <c r="N203">
        <v>8</v>
      </c>
      <c r="O203">
        <v>-7780422</v>
      </c>
      <c r="R203" t="s">
        <v>33</v>
      </c>
      <c r="S203" cm="1">
        <f t="array" ref="S203">AVERAGE(IF(Table7[director_name]=R203, Table7[imdb_score]))</f>
        <v>7.6555555555555559</v>
      </c>
      <c r="T203" t="str">
        <f>IF(Table8[[#This Row],[Average]] &gt; $V$7, "Higher", "Lower")</f>
        <v>Higher</v>
      </c>
    </row>
    <row r="204" spans="1:20" x14ac:dyDescent="0.3">
      <c r="A204" t="s">
        <v>764</v>
      </c>
      <c r="B204">
        <v>210</v>
      </c>
      <c r="C204">
        <v>128</v>
      </c>
      <c r="D204">
        <v>4018695</v>
      </c>
      <c r="E204" t="s">
        <v>621</v>
      </c>
      <c r="F204" t="s">
        <v>765</v>
      </c>
      <c r="G204" t="s">
        <v>766</v>
      </c>
      <c r="H204">
        <v>69759</v>
      </c>
      <c r="I204">
        <v>235</v>
      </c>
      <c r="J204" t="s">
        <v>103</v>
      </c>
      <c r="K204" t="s">
        <v>767</v>
      </c>
      <c r="L204">
        <v>12000000</v>
      </c>
      <c r="M204">
        <v>2010</v>
      </c>
      <c r="N204">
        <v>8</v>
      </c>
      <c r="O204">
        <v>-7981305</v>
      </c>
      <c r="R204" t="s">
        <v>33</v>
      </c>
      <c r="S204" cm="1">
        <f t="array" ref="S204">AVERAGE(IF(Table7[director_name]=R204, Table7[imdb_score]))</f>
        <v>7.6555555555555559</v>
      </c>
      <c r="T204" t="str">
        <f>IF(Table8[[#This Row],[Average]] &gt; $V$7, "Higher", "Lower")</f>
        <v>Higher</v>
      </c>
    </row>
    <row r="205" spans="1:20" x14ac:dyDescent="0.3">
      <c r="A205" t="s">
        <v>742</v>
      </c>
      <c r="B205">
        <v>177</v>
      </c>
      <c r="C205">
        <v>140</v>
      </c>
      <c r="D205">
        <v>4157491</v>
      </c>
      <c r="E205" t="s">
        <v>769</v>
      </c>
      <c r="F205" t="s">
        <v>751</v>
      </c>
      <c r="G205" t="s">
        <v>770</v>
      </c>
      <c r="H205">
        <v>79330</v>
      </c>
      <c r="I205">
        <v>690</v>
      </c>
      <c r="J205" t="s">
        <v>29</v>
      </c>
      <c r="K205" t="s">
        <v>371</v>
      </c>
      <c r="L205">
        <v>12800000</v>
      </c>
      <c r="M205">
        <v>2000</v>
      </c>
      <c r="N205">
        <v>8</v>
      </c>
      <c r="O205">
        <v>-8642509</v>
      </c>
      <c r="R205" t="s">
        <v>33</v>
      </c>
      <c r="S205" cm="1">
        <f t="array" ref="S205">AVERAGE(IF(Table7[director_name]=R205, Table7[imdb_score]))</f>
        <v>7.6555555555555559</v>
      </c>
      <c r="T205" t="str">
        <f>IF(Table8[[#This Row],[Average]] &gt; $V$7, "Higher", "Lower")</f>
        <v>Higher</v>
      </c>
    </row>
    <row r="206" spans="1:20" x14ac:dyDescent="0.3">
      <c r="A206" t="s">
        <v>562</v>
      </c>
      <c r="B206">
        <v>224</v>
      </c>
      <c r="C206">
        <v>188</v>
      </c>
      <c r="D206">
        <v>22450975</v>
      </c>
      <c r="E206" t="s">
        <v>92</v>
      </c>
      <c r="F206" t="s">
        <v>771</v>
      </c>
      <c r="G206" t="s">
        <v>772</v>
      </c>
      <c r="H206">
        <v>241030</v>
      </c>
      <c r="I206">
        <v>1437</v>
      </c>
      <c r="J206" t="s">
        <v>29</v>
      </c>
      <c r="K206" t="s">
        <v>30</v>
      </c>
      <c r="L206">
        <v>37000000</v>
      </c>
      <c r="M206">
        <v>1999</v>
      </c>
      <c r="N206">
        <v>8</v>
      </c>
      <c r="O206">
        <v>-14549025</v>
      </c>
      <c r="R206" t="s">
        <v>33</v>
      </c>
      <c r="S206" cm="1">
        <f t="array" ref="S206">AVERAGE(IF(Table7[director_name]=R206, Table7[imdb_score]))</f>
        <v>7.6555555555555559</v>
      </c>
      <c r="T206" t="str">
        <f>IF(Table8[[#This Row],[Average]] &gt; $V$7, "Higher", "Lower")</f>
        <v>Higher</v>
      </c>
    </row>
    <row r="207" spans="1:20" x14ac:dyDescent="0.3">
      <c r="A207" t="s">
        <v>277</v>
      </c>
      <c r="B207">
        <v>276</v>
      </c>
      <c r="C207">
        <v>119</v>
      </c>
      <c r="D207">
        <v>25335935</v>
      </c>
      <c r="E207" t="s">
        <v>86</v>
      </c>
      <c r="F207" t="s">
        <v>774</v>
      </c>
      <c r="G207" t="s">
        <v>775</v>
      </c>
      <c r="H207">
        <v>242599</v>
      </c>
      <c r="I207">
        <v>1594</v>
      </c>
      <c r="J207" t="s">
        <v>29</v>
      </c>
      <c r="K207" t="s">
        <v>30</v>
      </c>
      <c r="L207">
        <v>40000000</v>
      </c>
      <c r="M207">
        <v>2005</v>
      </c>
      <c r="N207">
        <v>8</v>
      </c>
      <c r="O207">
        <v>-14664065</v>
      </c>
      <c r="R207" t="s">
        <v>33</v>
      </c>
      <c r="S207" cm="1">
        <f t="array" ref="S207">AVERAGE(IF(Table7[director_name]=R207, Table7[imdb_score]))</f>
        <v>7.6555555555555559</v>
      </c>
      <c r="T207" t="str">
        <f>IF(Table8[[#This Row],[Average]] &gt; $V$7, "Higher", "Lower")</f>
        <v>Higher</v>
      </c>
    </row>
    <row r="208" spans="1:20" x14ac:dyDescent="0.3">
      <c r="A208" t="s">
        <v>392</v>
      </c>
      <c r="B208">
        <v>201</v>
      </c>
      <c r="C208">
        <v>144</v>
      </c>
      <c r="D208">
        <v>61644321</v>
      </c>
      <c r="E208" t="s">
        <v>379</v>
      </c>
      <c r="F208" t="s">
        <v>777</v>
      </c>
      <c r="G208" t="s">
        <v>778</v>
      </c>
      <c r="H208">
        <v>148238</v>
      </c>
      <c r="I208">
        <v>529</v>
      </c>
      <c r="J208" t="s">
        <v>29</v>
      </c>
      <c r="K208" t="s">
        <v>30</v>
      </c>
      <c r="L208">
        <v>88000000</v>
      </c>
      <c r="M208">
        <v>2005</v>
      </c>
      <c r="N208">
        <v>8</v>
      </c>
      <c r="O208">
        <v>-26355679</v>
      </c>
      <c r="R208" t="s">
        <v>33</v>
      </c>
      <c r="S208" cm="1">
        <f t="array" ref="S208">AVERAGE(IF(Table7[director_name]=R208, Table7[imdb_score]))</f>
        <v>7.6555555555555559</v>
      </c>
      <c r="T208" t="str">
        <f>IF(Table8[[#This Row],[Average]] &gt; $V$7, "Higher", "Lower")</f>
        <v>Higher</v>
      </c>
    </row>
    <row r="209" spans="1:20" x14ac:dyDescent="0.3">
      <c r="A209" t="s">
        <v>780</v>
      </c>
      <c r="B209">
        <v>12</v>
      </c>
      <c r="C209">
        <v>330</v>
      </c>
      <c r="D209">
        <v>4496583</v>
      </c>
      <c r="E209" t="s">
        <v>26</v>
      </c>
      <c r="F209" t="s">
        <v>781</v>
      </c>
      <c r="G209" t="s">
        <v>782</v>
      </c>
      <c r="H209">
        <v>23181</v>
      </c>
      <c r="I209">
        <v>129</v>
      </c>
      <c r="J209" t="s">
        <v>29</v>
      </c>
      <c r="K209" t="s">
        <v>30</v>
      </c>
      <c r="L209">
        <v>35000000</v>
      </c>
      <c r="M209">
        <v>1993</v>
      </c>
      <c r="N209">
        <v>8</v>
      </c>
      <c r="O209">
        <v>-30503417</v>
      </c>
      <c r="R209" t="s">
        <v>48</v>
      </c>
      <c r="S209" cm="1">
        <f t="array" ref="S209">AVERAGE(IF(Table7[director_name]=R209, Table7[imdb_score]))</f>
        <v>7.6545454545454561</v>
      </c>
      <c r="T209" t="str">
        <f>IF(Table8[[#This Row],[Average]] &gt; $V$7, "Higher", "Lower")</f>
        <v>Higher</v>
      </c>
    </row>
    <row r="210" spans="1:20" x14ac:dyDescent="0.3">
      <c r="A210" t="s">
        <v>784</v>
      </c>
      <c r="B210">
        <v>166</v>
      </c>
      <c r="C210">
        <v>143</v>
      </c>
      <c r="D210">
        <v>57366262</v>
      </c>
      <c r="E210" t="s">
        <v>621</v>
      </c>
      <c r="F210" t="s">
        <v>87</v>
      </c>
      <c r="G210" t="s">
        <v>785</v>
      </c>
      <c r="H210">
        <v>400292</v>
      </c>
      <c r="I210">
        <v>657</v>
      </c>
      <c r="J210" t="s">
        <v>29</v>
      </c>
      <c r="K210" t="s">
        <v>227</v>
      </c>
      <c r="L210">
        <v>100000000</v>
      </c>
      <c r="M210">
        <v>2006</v>
      </c>
      <c r="N210">
        <v>8</v>
      </c>
      <c r="O210">
        <v>-42633738</v>
      </c>
      <c r="R210" t="s">
        <v>48</v>
      </c>
      <c r="S210" cm="1">
        <f t="array" ref="S210">AVERAGE(IF(Table7[director_name]=R210, Table7[imdb_score]))</f>
        <v>7.6545454545454561</v>
      </c>
      <c r="T210" t="str">
        <f>IF(Table8[[#This Row],[Average]] &gt; $V$7, "Higher", "Lower")</f>
        <v>Higher</v>
      </c>
    </row>
    <row r="211" spans="1:20" x14ac:dyDescent="0.3">
      <c r="A211" t="s">
        <v>633</v>
      </c>
      <c r="B211">
        <v>162</v>
      </c>
      <c r="C211">
        <v>90</v>
      </c>
      <c r="D211">
        <v>23159305</v>
      </c>
      <c r="E211" t="s">
        <v>787</v>
      </c>
      <c r="F211" t="s">
        <v>788</v>
      </c>
      <c r="G211" t="s">
        <v>789</v>
      </c>
      <c r="H211">
        <v>128455</v>
      </c>
      <c r="I211">
        <v>514</v>
      </c>
      <c r="J211" t="s">
        <v>29</v>
      </c>
      <c r="K211" t="s">
        <v>30</v>
      </c>
      <c r="L211">
        <v>70000000</v>
      </c>
      <c r="M211">
        <v>1999</v>
      </c>
      <c r="N211">
        <v>8</v>
      </c>
      <c r="O211">
        <v>-46840695</v>
      </c>
      <c r="R211" t="s">
        <v>48</v>
      </c>
      <c r="S211" cm="1">
        <f t="array" ref="S211">AVERAGE(IF(Table7[director_name]=R211, Table7[imdb_score]))</f>
        <v>7.6545454545454561</v>
      </c>
      <c r="T211" t="str">
        <f>IF(Table8[[#This Row],[Average]] &gt; $V$7, "Higher", "Lower")</f>
        <v>Higher</v>
      </c>
    </row>
    <row r="212" spans="1:20" x14ac:dyDescent="0.3">
      <c r="A212" t="s">
        <v>185</v>
      </c>
      <c r="B212">
        <v>723</v>
      </c>
      <c r="C212">
        <v>178</v>
      </c>
      <c r="D212">
        <v>760505847</v>
      </c>
      <c r="E212" t="s">
        <v>78</v>
      </c>
      <c r="F212" t="s">
        <v>791</v>
      </c>
      <c r="G212" t="s">
        <v>792</v>
      </c>
      <c r="H212">
        <v>886204</v>
      </c>
      <c r="I212">
        <v>3054</v>
      </c>
      <c r="J212" t="s">
        <v>29</v>
      </c>
      <c r="K212" t="s">
        <v>30</v>
      </c>
      <c r="L212">
        <v>237000000</v>
      </c>
      <c r="M212">
        <v>2009</v>
      </c>
      <c r="N212">
        <v>7.9</v>
      </c>
      <c r="O212">
        <v>523505847</v>
      </c>
      <c r="R212" t="s">
        <v>48</v>
      </c>
      <c r="S212" cm="1">
        <f t="array" ref="S212">AVERAGE(IF(Table7[director_name]=R212, Table7[imdb_score]))</f>
        <v>7.6545454545454561</v>
      </c>
      <c r="T212" t="str">
        <f>IF(Table8[[#This Row],[Average]] &gt; $V$7, "Higher", "Lower")</f>
        <v>Higher</v>
      </c>
    </row>
    <row r="213" spans="1:20" x14ac:dyDescent="0.3">
      <c r="A213" t="s">
        <v>59</v>
      </c>
      <c r="B213">
        <v>215</v>
      </c>
      <c r="C213">
        <v>120</v>
      </c>
      <c r="D213">
        <v>434949459</v>
      </c>
      <c r="E213" t="s">
        <v>794</v>
      </c>
      <c r="F213" t="s">
        <v>795</v>
      </c>
      <c r="G213" t="s">
        <v>796</v>
      </c>
      <c r="H213">
        <v>281842</v>
      </c>
      <c r="I213">
        <v>515</v>
      </c>
      <c r="J213" t="s">
        <v>29</v>
      </c>
      <c r="K213" t="s">
        <v>30</v>
      </c>
      <c r="L213">
        <v>10500000</v>
      </c>
      <c r="M213">
        <v>1982</v>
      </c>
      <c r="N213">
        <v>7.9</v>
      </c>
      <c r="O213">
        <v>424449459</v>
      </c>
      <c r="R213" t="s">
        <v>48</v>
      </c>
      <c r="S213" cm="1">
        <f t="array" ref="S213">AVERAGE(IF(Table7[director_name]=R213, Table7[imdb_score]))</f>
        <v>7.6545454545454561</v>
      </c>
      <c r="T213" t="str">
        <f>IF(Table8[[#This Row],[Average]] &gt; $V$7, "Higher", "Lower")</f>
        <v>Higher</v>
      </c>
    </row>
    <row r="214" spans="1:20" x14ac:dyDescent="0.3">
      <c r="A214" t="s">
        <v>798</v>
      </c>
      <c r="B214">
        <v>212</v>
      </c>
      <c r="C214">
        <v>90</v>
      </c>
      <c r="D214">
        <v>267652016</v>
      </c>
      <c r="E214" t="s">
        <v>296</v>
      </c>
      <c r="F214" t="s">
        <v>799</v>
      </c>
      <c r="G214" t="s">
        <v>800</v>
      </c>
      <c r="H214">
        <v>467113</v>
      </c>
      <c r="I214">
        <v>945</v>
      </c>
      <c r="J214" t="s">
        <v>29</v>
      </c>
      <c r="K214" t="s">
        <v>30</v>
      </c>
      <c r="L214">
        <v>60000000</v>
      </c>
      <c r="M214">
        <v>2001</v>
      </c>
      <c r="N214">
        <v>7.9</v>
      </c>
      <c r="O214">
        <v>207652016</v>
      </c>
      <c r="R214" t="s">
        <v>48</v>
      </c>
      <c r="S214" cm="1">
        <f t="array" ref="S214">AVERAGE(IF(Table7[director_name]=R214, Table7[imdb_score]))</f>
        <v>7.6545454545454561</v>
      </c>
      <c r="T214" t="str">
        <f>IF(Table8[[#This Row],[Average]] &gt; $V$7, "Higher", "Lower")</f>
        <v>Higher</v>
      </c>
    </row>
    <row r="215" spans="1:20" x14ac:dyDescent="0.3">
      <c r="A215" t="s">
        <v>802</v>
      </c>
      <c r="B215">
        <v>486</v>
      </c>
      <c r="C215">
        <v>126</v>
      </c>
      <c r="D215">
        <v>318298180</v>
      </c>
      <c r="E215" t="s">
        <v>248</v>
      </c>
      <c r="F215" t="s">
        <v>388</v>
      </c>
      <c r="G215" t="s">
        <v>803</v>
      </c>
      <c r="H215">
        <v>696338</v>
      </c>
      <c r="I215">
        <v>1055</v>
      </c>
      <c r="J215" t="s">
        <v>29</v>
      </c>
      <c r="K215" t="s">
        <v>30</v>
      </c>
      <c r="L215">
        <v>140000000</v>
      </c>
      <c r="M215">
        <v>2008</v>
      </c>
      <c r="N215">
        <v>7.9</v>
      </c>
      <c r="O215">
        <v>178298180</v>
      </c>
      <c r="R215" t="s">
        <v>48</v>
      </c>
      <c r="S215" cm="1">
        <f t="array" ref="S215">AVERAGE(IF(Table7[director_name]=R215, Table7[imdb_score]))</f>
        <v>7.6545454545454561</v>
      </c>
      <c r="T215" t="str">
        <f>IF(Table8[[#This Row],[Average]] &gt; $V$7, "Higher", "Lower")</f>
        <v>Higher</v>
      </c>
    </row>
    <row r="216" spans="1:20" x14ac:dyDescent="0.3">
      <c r="A216" t="s">
        <v>302</v>
      </c>
      <c r="B216">
        <v>191</v>
      </c>
      <c r="C216">
        <v>82</v>
      </c>
      <c r="D216">
        <v>245823397</v>
      </c>
      <c r="E216" t="s">
        <v>296</v>
      </c>
      <c r="F216" t="s">
        <v>74</v>
      </c>
      <c r="G216" t="s">
        <v>805</v>
      </c>
      <c r="H216">
        <v>385871</v>
      </c>
      <c r="I216">
        <v>515</v>
      </c>
      <c r="J216" t="s">
        <v>29</v>
      </c>
      <c r="K216" t="s">
        <v>30</v>
      </c>
      <c r="L216">
        <v>90000000</v>
      </c>
      <c r="M216">
        <v>1999</v>
      </c>
      <c r="N216">
        <v>7.9</v>
      </c>
      <c r="O216">
        <v>155823397</v>
      </c>
      <c r="R216" t="s">
        <v>48</v>
      </c>
      <c r="S216" cm="1">
        <f t="array" ref="S216">AVERAGE(IF(Table7[director_name]=R216, Table7[imdb_score]))</f>
        <v>7.6545454545454561</v>
      </c>
      <c r="T216" t="str">
        <f>IF(Table8[[#This Row],[Average]] &gt; $V$7, "Higher", "Lower")</f>
        <v>Higher</v>
      </c>
    </row>
    <row r="217" spans="1:20" x14ac:dyDescent="0.3">
      <c r="A217" t="s">
        <v>807</v>
      </c>
      <c r="B217">
        <v>349</v>
      </c>
      <c r="C217">
        <v>167</v>
      </c>
      <c r="D217">
        <v>161029270</v>
      </c>
      <c r="E217" t="s">
        <v>808</v>
      </c>
      <c r="F217" t="s">
        <v>809</v>
      </c>
      <c r="G217" t="s">
        <v>810</v>
      </c>
      <c r="H217">
        <v>119928</v>
      </c>
      <c r="I217">
        <v>331</v>
      </c>
      <c r="J217" t="s">
        <v>29</v>
      </c>
      <c r="K217" t="s">
        <v>30</v>
      </c>
      <c r="L217">
        <v>28000000</v>
      </c>
      <c r="M217">
        <v>2015</v>
      </c>
      <c r="N217">
        <v>7.9</v>
      </c>
      <c r="O217">
        <v>133029270</v>
      </c>
      <c r="R217" t="s">
        <v>48</v>
      </c>
      <c r="S217" cm="1">
        <f t="array" ref="S217">AVERAGE(IF(Table7[director_name]=R217, Table7[imdb_score]))</f>
        <v>7.6545454545454561</v>
      </c>
      <c r="T217" t="str">
        <f>IF(Table8[[#This Row],[Average]] &gt; $V$7, "Higher", "Lower")</f>
        <v>Higher</v>
      </c>
    </row>
    <row r="218" spans="1:20" x14ac:dyDescent="0.3">
      <c r="A218" t="s">
        <v>812</v>
      </c>
      <c r="B218">
        <v>309</v>
      </c>
      <c r="C218">
        <v>93</v>
      </c>
      <c r="D218">
        <v>145000989</v>
      </c>
      <c r="E218" t="s">
        <v>175</v>
      </c>
      <c r="F218" t="s">
        <v>61</v>
      </c>
      <c r="G218" t="s">
        <v>813</v>
      </c>
      <c r="H218">
        <v>483756</v>
      </c>
      <c r="I218">
        <v>974</v>
      </c>
      <c r="J218" t="s">
        <v>29</v>
      </c>
      <c r="K218" t="s">
        <v>241</v>
      </c>
      <c r="L218">
        <v>25000000</v>
      </c>
      <c r="M218">
        <v>2008</v>
      </c>
      <c r="N218">
        <v>7.9</v>
      </c>
      <c r="O218">
        <v>120000989</v>
      </c>
      <c r="R218" t="s">
        <v>48</v>
      </c>
      <c r="S218" cm="1">
        <f t="array" ref="S218">AVERAGE(IF(Table7[director_name]=R218, Table7[imdb_score]))</f>
        <v>7.6545454545454561</v>
      </c>
      <c r="T218" t="str">
        <f>IF(Table8[[#This Row],[Average]] &gt; $V$7, "Higher", "Lower")</f>
        <v>Higher</v>
      </c>
    </row>
    <row r="219" spans="1:20" x14ac:dyDescent="0.3">
      <c r="A219" t="s">
        <v>725</v>
      </c>
      <c r="B219">
        <v>287</v>
      </c>
      <c r="C219">
        <v>120</v>
      </c>
      <c r="D219">
        <v>128067808</v>
      </c>
      <c r="E219" t="s">
        <v>191</v>
      </c>
      <c r="F219" t="s">
        <v>815</v>
      </c>
      <c r="G219" t="s">
        <v>816</v>
      </c>
      <c r="H219">
        <v>217740</v>
      </c>
      <c r="I219">
        <v>1641</v>
      </c>
      <c r="J219" t="s">
        <v>139</v>
      </c>
      <c r="K219" t="s">
        <v>817</v>
      </c>
      <c r="L219">
        <v>15000000</v>
      </c>
      <c r="M219">
        <v>2000</v>
      </c>
      <c r="N219">
        <v>7.9</v>
      </c>
      <c r="O219">
        <v>113067808</v>
      </c>
      <c r="R219" t="s">
        <v>48</v>
      </c>
      <c r="S219" cm="1">
        <f t="array" ref="S219">AVERAGE(IF(Table7[director_name]=R219, Table7[imdb_score]))</f>
        <v>7.6545454545454561</v>
      </c>
      <c r="T219" t="str">
        <f>IF(Table8[[#This Row],[Average]] &gt; $V$7, "Higher", "Lower")</f>
        <v>Higher</v>
      </c>
    </row>
    <row r="220" spans="1:20" x14ac:dyDescent="0.3">
      <c r="A220" t="s">
        <v>818</v>
      </c>
      <c r="B220">
        <v>291</v>
      </c>
      <c r="C220">
        <v>153</v>
      </c>
      <c r="D220">
        <v>119518352</v>
      </c>
      <c r="E220" t="s">
        <v>819</v>
      </c>
      <c r="F220" t="s">
        <v>820</v>
      </c>
      <c r="G220" t="s">
        <v>821</v>
      </c>
      <c r="H220">
        <v>188637</v>
      </c>
      <c r="I220">
        <v>815</v>
      </c>
      <c r="J220" t="s">
        <v>29</v>
      </c>
      <c r="K220" t="s">
        <v>30</v>
      </c>
      <c r="L220">
        <v>28000000</v>
      </c>
      <c r="M220">
        <v>2005</v>
      </c>
      <c r="N220">
        <v>7.9</v>
      </c>
      <c r="O220">
        <v>91518352</v>
      </c>
      <c r="R220" t="s">
        <v>536</v>
      </c>
      <c r="S220" cm="1">
        <f t="array" ref="S220">AVERAGE(IF(Table7[director_name]=R220, Table7[imdb_score]))</f>
        <v>7.65</v>
      </c>
      <c r="T220" t="str">
        <f>IF(Table8[[#This Row],[Average]] &gt; $V$7, "Higher", "Lower")</f>
        <v>Higher</v>
      </c>
    </row>
    <row r="221" spans="1:20" x14ac:dyDescent="0.3">
      <c r="A221" t="s">
        <v>822</v>
      </c>
      <c r="B221">
        <v>410</v>
      </c>
      <c r="C221">
        <v>116</v>
      </c>
      <c r="D221">
        <v>93571803</v>
      </c>
      <c r="E221" t="s">
        <v>379</v>
      </c>
      <c r="F221" t="s">
        <v>40</v>
      </c>
      <c r="G221" t="s">
        <v>823</v>
      </c>
      <c r="H221">
        <v>275869</v>
      </c>
      <c r="I221">
        <v>389</v>
      </c>
      <c r="J221" t="s">
        <v>29</v>
      </c>
      <c r="K221" t="s">
        <v>30</v>
      </c>
      <c r="L221">
        <v>25000000</v>
      </c>
      <c r="M221">
        <v>2010</v>
      </c>
      <c r="N221">
        <v>7.9</v>
      </c>
      <c r="O221">
        <v>68571803</v>
      </c>
      <c r="R221" t="s">
        <v>549</v>
      </c>
      <c r="S221" cm="1">
        <f t="array" ref="S221">AVERAGE(IF(Table7[director_name]=R221, Table7[imdb_score]))</f>
        <v>7.65</v>
      </c>
      <c r="T221" t="str">
        <f>IF(Table8[[#This Row],[Average]] &gt; $V$7, "Higher", "Lower")</f>
        <v>Higher</v>
      </c>
    </row>
    <row r="222" spans="1:20" x14ac:dyDescent="0.3">
      <c r="A222" t="s">
        <v>824</v>
      </c>
      <c r="B222">
        <v>249</v>
      </c>
      <c r="C222">
        <v>119</v>
      </c>
      <c r="D222">
        <v>121468960</v>
      </c>
      <c r="E222" t="s">
        <v>500</v>
      </c>
      <c r="F222" t="s">
        <v>496</v>
      </c>
      <c r="G222" t="s">
        <v>825</v>
      </c>
      <c r="H222">
        <v>407601</v>
      </c>
      <c r="I222">
        <v>849</v>
      </c>
      <c r="J222" t="s">
        <v>29</v>
      </c>
      <c r="K222" t="s">
        <v>30</v>
      </c>
      <c r="L222">
        <v>60000000</v>
      </c>
      <c r="M222">
        <v>2002</v>
      </c>
      <c r="N222">
        <v>7.9</v>
      </c>
      <c r="O222">
        <v>61468960</v>
      </c>
      <c r="R222" t="s">
        <v>527</v>
      </c>
      <c r="S222" cm="1">
        <f t="array" ref="S222">AVERAGE(IF(Table7[director_name]=R222, Table7[imdb_score]))</f>
        <v>7.65</v>
      </c>
      <c r="T222" t="str">
        <f>IF(Table8[[#This Row],[Average]] &gt; $V$7, "Higher", "Lower")</f>
        <v>Higher</v>
      </c>
    </row>
    <row r="223" spans="1:20" x14ac:dyDescent="0.3">
      <c r="A223" t="s">
        <v>260</v>
      </c>
      <c r="B223">
        <v>384</v>
      </c>
      <c r="C223">
        <v>102</v>
      </c>
      <c r="D223">
        <v>222487711</v>
      </c>
      <c r="E223" t="s">
        <v>787</v>
      </c>
      <c r="F223" t="s">
        <v>826</v>
      </c>
      <c r="G223" t="s">
        <v>827</v>
      </c>
      <c r="H223">
        <v>279093</v>
      </c>
      <c r="I223">
        <v>433</v>
      </c>
      <c r="J223" t="s">
        <v>29</v>
      </c>
      <c r="K223" t="s">
        <v>30</v>
      </c>
      <c r="L223">
        <v>165000000</v>
      </c>
      <c r="M223">
        <v>2014</v>
      </c>
      <c r="N223">
        <v>7.9</v>
      </c>
      <c r="O223">
        <v>57487711</v>
      </c>
      <c r="R223" t="s">
        <v>541</v>
      </c>
      <c r="S223" cm="1">
        <f t="array" ref="S223">AVERAGE(IF(Table7[director_name]=R223, Table7[imdb_score]))</f>
        <v>7.65</v>
      </c>
      <c r="T223" t="str">
        <f>IF(Table8[[#This Row],[Average]] &gt; $V$7, "Higher", "Lower")</f>
        <v>Higher</v>
      </c>
    </row>
    <row r="224" spans="1:20" x14ac:dyDescent="0.3">
      <c r="A224" t="s">
        <v>236</v>
      </c>
      <c r="B224">
        <v>82</v>
      </c>
      <c r="C224">
        <v>170</v>
      </c>
      <c r="D224">
        <v>72000000</v>
      </c>
      <c r="E224" t="s">
        <v>687</v>
      </c>
      <c r="F224" t="s">
        <v>829</v>
      </c>
      <c r="G224" t="s">
        <v>830</v>
      </c>
      <c r="H224">
        <v>66959</v>
      </c>
      <c r="I224">
        <v>258</v>
      </c>
      <c r="J224" t="s">
        <v>29</v>
      </c>
      <c r="K224" t="s">
        <v>30</v>
      </c>
      <c r="L224">
        <v>17000000</v>
      </c>
      <c r="M224">
        <v>1964</v>
      </c>
      <c r="N224">
        <v>7.9</v>
      </c>
      <c r="O224">
        <v>55000000</v>
      </c>
      <c r="R224" t="s">
        <v>532</v>
      </c>
      <c r="S224" cm="1">
        <f t="array" ref="S224">AVERAGE(IF(Table7[director_name]=R224, Table7[imdb_score]))</f>
        <v>7.65</v>
      </c>
      <c r="T224" t="str">
        <f>IF(Table8[[#This Row],[Average]] &gt; $V$7, "Higher", "Lower")</f>
        <v>Higher</v>
      </c>
    </row>
    <row r="225" spans="1:20" x14ac:dyDescent="0.3">
      <c r="A225" t="s">
        <v>499</v>
      </c>
      <c r="B225">
        <v>491</v>
      </c>
      <c r="C225">
        <v>134</v>
      </c>
      <c r="D225">
        <v>107100855</v>
      </c>
      <c r="E225" t="s">
        <v>832</v>
      </c>
      <c r="F225" t="s">
        <v>74</v>
      </c>
      <c r="G225" t="s">
        <v>833</v>
      </c>
      <c r="H225">
        <v>323353</v>
      </c>
      <c r="I225">
        <v>527</v>
      </c>
      <c r="J225" t="s">
        <v>29</v>
      </c>
      <c r="K225" t="s">
        <v>30</v>
      </c>
      <c r="L225">
        <v>55000000</v>
      </c>
      <c r="M225">
        <v>2013</v>
      </c>
      <c r="N225">
        <v>7.9</v>
      </c>
      <c r="O225">
        <v>52100855</v>
      </c>
      <c r="R225" t="s">
        <v>541</v>
      </c>
      <c r="S225" cm="1">
        <f t="array" ref="S225">AVERAGE(IF(Table7[director_name]=R225, Table7[imdb_score]))</f>
        <v>7.65</v>
      </c>
      <c r="T225" t="str">
        <f>IF(Table8[[#This Row],[Average]] &gt; $V$7, "Higher", "Lower")</f>
        <v>Higher</v>
      </c>
    </row>
    <row r="226" spans="1:20" x14ac:dyDescent="0.3">
      <c r="A226" t="s">
        <v>265</v>
      </c>
      <c r="B226">
        <v>270</v>
      </c>
      <c r="C226">
        <v>101</v>
      </c>
      <c r="D226">
        <v>59889948</v>
      </c>
      <c r="E226" t="s">
        <v>73</v>
      </c>
      <c r="F226" t="s">
        <v>834</v>
      </c>
      <c r="G226" t="s">
        <v>835</v>
      </c>
      <c r="H226">
        <v>355810</v>
      </c>
      <c r="I226">
        <v>889</v>
      </c>
      <c r="J226" t="s">
        <v>29</v>
      </c>
      <c r="K226" t="s">
        <v>30</v>
      </c>
      <c r="L226">
        <v>8000000</v>
      </c>
      <c r="M226">
        <v>2006</v>
      </c>
      <c r="N226">
        <v>7.9</v>
      </c>
      <c r="O226">
        <v>51889948</v>
      </c>
      <c r="R226" t="s">
        <v>541</v>
      </c>
      <c r="S226" cm="1">
        <f t="array" ref="S226">AVERAGE(IF(Table7[director_name]=R226, Table7[imdb_score]))</f>
        <v>7.65</v>
      </c>
      <c r="T226" t="str">
        <f>IF(Table8[[#This Row],[Average]] &gt; $V$7, "Higher", "Lower")</f>
        <v>Higher</v>
      </c>
    </row>
    <row r="227" spans="1:20" x14ac:dyDescent="0.3">
      <c r="A227" t="s">
        <v>346</v>
      </c>
      <c r="B227">
        <v>123</v>
      </c>
      <c r="C227">
        <v>119</v>
      </c>
      <c r="D227">
        <v>76270454</v>
      </c>
      <c r="E227" t="s">
        <v>208</v>
      </c>
      <c r="F227" t="s">
        <v>44</v>
      </c>
      <c r="G227" t="s">
        <v>836</v>
      </c>
      <c r="H227">
        <v>219008</v>
      </c>
      <c r="I227">
        <v>418</v>
      </c>
      <c r="J227" t="s">
        <v>29</v>
      </c>
      <c r="K227" t="s">
        <v>30</v>
      </c>
      <c r="L227">
        <v>25000000</v>
      </c>
      <c r="M227">
        <v>1987</v>
      </c>
      <c r="N227">
        <v>7.9</v>
      </c>
      <c r="O227">
        <v>51270454</v>
      </c>
      <c r="R227" t="s">
        <v>532</v>
      </c>
      <c r="S227" cm="1">
        <f t="array" ref="S227">AVERAGE(IF(Table7[director_name]=R227, Table7[imdb_score]))</f>
        <v>7.65</v>
      </c>
      <c r="T227" t="str">
        <f>IF(Table8[[#This Row],[Average]] &gt; $V$7, "Higher", "Lower")</f>
        <v>Higher</v>
      </c>
    </row>
    <row r="228" spans="1:20" x14ac:dyDescent="0.3">
      <c r="A228" t="s">
        <v>536</v>
      </c>
      <c r="B228">
        <v>287</v>
      </c>
      <c r="C228">
        <v>115</v>
      </c>
      <c r="D228">
        <v>54557348</v>
      </c>
      <c r="E228" t="s">
        <v>208</v>
      </c>
      <c r="F228" t="s">
        <v>576</v>
      </c>
      <c r="G228" t="s">
        <v>838</v>
      </c>
      <c r="H228">
        <v>361169</v>
      </c>
      <c r="I228">
        <v>1624</v>
      </c>
      <c r="J228" t="s">
        <v>29</v>
      </c>
      <c r="K228" t="s">
        <v>227</v>
      </c>
      <c r="L228">
        <v>6500000</v>
      </c>
      <c r="M228">
        <v>2004</v>
      </c>
      <c r="N228">
        <v>7.9</v>
      </c>
      <c r="O228">
        <v>48057348</v>
      </c>
      <c r="R228" t="s">
        <v>549</v>
      </c>
      <c r="S228" cm="1">
        <f t="array" ref="S228">AVERAGE(IF(Table7[director_name]=R228, Table7[imdb_score]))</f>
        <v>7.65</v>
      </c>
      <c r="T228" t="str">
        <f>IF(Table8[[#This Row],[Average]] &gt; $V$7, "Higher", "Lower")</f>
        <v>Higher</v>
      </c>
    </row>
    <row r="229" spans="1:20" x14ac:dyDescent="0.3">
      <c r="A229" t="s">
        <v>451</v>
      </c>
      <c r="B229">
        <v>318</v>
      </c>
      <c r="C229">
        <v>101</v>
      </c>
      <c r="D229">
        <v>47000000</v>
      </c>
      <c r="E229" t="s">
        <v>840</v>
      </c>
      <c r="F229" t="s">
        <v>841</v>
      </c>
      <c r="G229" t="s">
        <v>842</v>
      </c>
      <c r="H229">
        <v>157857</v>
      </c>
      <c r="I229">
        <v>1191</v>
      </c>
      <c r="J229" t="s">
        <v>29</v>
      </c>
      <c r="K229" t="s">
        <v>30</v>
      </c>
      <c r="L229">
        <v>300000</v>
      </c>
      <c r="M229">
        <v>1978</v>
      </c>
      <c r="N229">
        <v>7.9</v>
      </c>
      <c r="O229">
        <v>46700000</v>
      </c>
      <c r="R229" t="s">
        <v>541</v>
      </c>
      <c r="S229" cm="1">
        <f t="array" ref="S229">AVERAGE(IF(Table7[director_name]=R229, Table7[imdb_score]))</f>
        <v>7.65</v>
      </c>
      <c r="T229" t="str">
        <f>IF(Table8[[#This Row],[Average]] &gt; $V$7, "Higher", "Lower")</f>
        <v>Higher</v>
      </c>
    </row>
    <row r="230" spans="1:20" x14ac:dyDescent="0.3">
      <c r="A230" t="s">
        <v>451</v>
      </c>
      <c r="B230">
        <v>318</v>
      </c>
      <c r="C230">
        <v>101</v>
      </c>
      <c r="D230">
        <v>47000000</v>
      </c>
      <c r="E230" t="s">
        <v>840</v>
      </c>
      <c r="F230" t="s">
        <v>841</v>
      </c>
      <c r="G230" t="s">
        <v>842</v>
      </c>
      <c r="H230">
        <v>157863</v>
      </c>
      <c r="I230">
        <v>1191</v>
      </c>
      <c r="J230" t="s">
        <v>29</v>
      </c>
      <c r="K230" t="s">
        <v>30</v>
      </c>
      <c r="L230">
        <v>300000</v>
      </c>
      <c r="M230">
        <v>1978</v>
      </c>
      <c r="N230">
        <v>7.9</v>
      </c>
      <c r="O230">
        <v>46700000</v>
      </c>
      <c r="R230" t="s">
        <v>527</v>
      </c>
      <c r="S230" cm="1">
        <f t="array" ref="S230">AVERAGE(IF(Table7[director_name]=R230, Table7[imdb_score]))</f>
        <v>7.65</v>
      </c>
      <c r="T230" t="str">
        <f>IF(Table8[[#This Row],[Average]] &gt; $V$7, "Higher", "Lower")</f>
        <v>Higher</v>
      </c>
    </row>
    <row r="231" spans="1:20" x14ac:dyDescent="0.3">
      <c r="A231" t="s">
        <v>753</v>
      </c>
      <c r="B231">
        <v>111</v>
      </c>
      <c r="C231">
        <v>105</v>
      </c>
      <c r="D231">
        <v>56362352</v>
      </c>
      <c r="E231" t="s">
        <v>843</v>
      </c>
      <c r="F231" t="s">
        <v>482</v>
      </c>
      <c r="G231" t="s">
        <v>844</v>
      </c>
      <c r="H231">
        <v>357581</v>
      </c>
      <c r="I231">
        <v>588</v>
      </c>
      <c r="J231" t="s">
        <v>29</v>
      </c>
      <c r="K231" t="s">
        <v>30</v>
      </c>
      <c r="L231">
        <v>20000000</v>
      </c>
      <c r="M231">
        <v>1990</v>
      </c>
      <c r="N231">
        <v>7.9</v>
      </c>
      <c r="O231">
        <v>36362352</v>
      </c>
      <c r="R231" t="s">
        <v>536</v>
      </c>
      <c r="S231" cm="1">
        <f t="array" ref="S231">AVERAGE(IF(Table7[director_name]=R231, Table7[imdb_score]))</f>
        <v>7.65</v>
      </c>
      <c r="T231" t="str">
        <f>IF(Table8[[#This Row],[Average]] &gt; $V$7, "Higher", "Lower")</f>
        <v>Higher</v>
      </c>
    </row>
    <row r="232" spans="1:20" x14ac:dyDescent="0.3">
      <c r="A232" t="s">
        <v>48</v>
      </c>
      <c r="B232">
        <v>509</v>
      </c>
      <c r="C232">
        <v>186</v>
      </c>
      <c r="D232">
        <v>258355354</v>
      </c>
      <c r="E232" t="s">
        <v>845</v>
      </c>
      <c r="F232" t="s">
        <v>846</v>
      </c>
      <c r="G232" t="s">
        <v>847</v>
      </c>
      <c r="H232">
        <v>483540</v>
      </c>
      <c r="I232">
        <v>951</v>
      </c>
      <c r="J232" t="s">
        <v>29</v>
      </c>
      <c r="K232" t="s">
        <v>30</v>
      </c>
      <c r="L232">
        <v>225000000</v>
      </c>
      <c r="M232">
        <v>2013</v>
      </c>
      <c r="N232">
        <v>7.9</v>
      </c>
      <c r="O232">
        <v>33355354</v>
      </c>
      <c r="R232" t="s">
        <v>268</v>
      </c>
      <c r="S232" cm="1">
        <f t="array" ref="S232">AVERAGE(IF(Table7[director_name]=R232, Table7[imdb_score]))</f>
        <v>7.6333333333333337</v>
      </c>
      <c r="T232" t="str">
        <f>IF(Table8[[#This Row],[Average]] &gt; $V$7, "Higher", "Lower")</f>
        <v>Higher</v>
      </c>
    </row>
    <row r="233" spans="1:20" x14ac:dyDescent="0.3">
      <c r="A233" t="s">
        <v>372</v>
      </c>
      <c r="B233">
        <v>292</v>
      </c>
      <c r="C233">
        <v>102</v>
      </c>
      <c r="D233">
        <v>176997107</v>
      </c>
      <c r="E233" t="s">
        <v>849</v>
      </c>
      <c r="F233" t="s">
        <v>400</v>
      </c>
      <c r="G233" t="s">
        <v>850</v>
      </c>
      <c r="H233">
        <v>221128</v>
      </c>
      <c r="I233">
        <v>343</v>
      </c>
      <c r="J233" t="s">
        <v>29</v>
      </c>
      <c r="K233" t="s">
        <v>30</v>
      </c>
      <c r="L233">
        <v>145000000</v>
      </c>
      <c r="M233">
        <v>2014</v>
      </c>
      <c r="N233">
        <v>7.9</v>
      </c>
      <c r="O233">
        <v>31997107</v>
      </c>
      <c r="R233" t="s">
        <v>268</v>
      </c>
      <c r="S233" cm="1">
        <f t="array" ref="S233">AVERAGE(IF(Table7[director_name]=R233, Table7[imdb_score]))</f>
        <v>7.6333333333333337</v>
      </c>
      <c r="T233" t="str">
        <f>IF(Table8[[#This Row],[Average]] &gt; $V$7, "Higher", "Lower")</f>
        <v>Higher</v>
      </c>
    </row>
    <row r="234" spans="1:20" x14ac:dyDescent="0.3">
      <c r="A234" t="s">
        <v>851</v>
      </c>
      <c r="B234">
        <v>125</v>
      </c>
      <c r="C234">
        <v>148</v>
      </c>
      <c r="D234">
        <v>54200000</v>
      </c>
      <c r="E234" t="s">
        <v>852</v>
      </c>
      <c r="F234" t="s">
        <v>853</v>
      </c>
      <c r="G234" t="s">
        <v>854</v>
      </c>
      <c r="H234">
        <v>142448</v>
      </c>
      <c r="I234">
        <v>319</v>
      </c>
      <c r="J234" t="s">
        <v>29</v>
      </c>
      <c r="K234" t="s">
        <v>30</v>
      </c>
      <c r="L234">
        <v>27000000</v>
      </c>
      <c r="M234">
        <v>1980</v>
      </c>
      <c r="N234">
        <v>7.9</v>
      </c>
      <c r="O234">
        <v>27200000</v>
      </c>
      <c r="R234" t="s">
        <v>268</v>
      </c>
      <c r="S234" cm="1">
        <f t="array" ref="S234">AVERAGE(IF(Table7[director_name]=R234, Table7[imdb_score]))</f>
        <v>7.6333333333333337</v>
      </c>
      <c r="T234" t="str">
        <f>IF(Table8[[#This Row],[Average]] &gt; $V$7, "Higher", "Lower")</f>
        <v>Higher</v>
      </c>
    </row>
    <row r="235" spans="1:20" x14ac:dyDescent="0.3">
      <c r="A235" t="s">
        <v>242</v>
      </c>
      <c r="B235">
        <v>534</v>
      </c>
      <c r="C235">
        <v>117</v>
      </c>
      <c r="D235">
        <v>32279955</v>
      </c>
      <c r="E235" t="s">
        <v>208</v>
      </c>
      <c r="F235" t="s">
        <v>601</v>
      </c>
      <c r="G235" t="s">
        <v>856</v>
      </c>
      <c r="H235">
        <v>293304</v>
      </c>
      <c r="I235">
        <v>552</v>
      </c>
      <c r="J235" t="s">
        <v>29</v>
      </c>
      <c r="K235" t="s">
        <v>30</v>
      </c>
      <c r="L235">
        <v>8500000</v>
      </c>
      <c r="M235">
        <v>2014</v>
      </c>
      <c r="N235">
        <v>7.9</v>
      </c>
      <c r="O235">
        <v>23779955</v>
      </c>
      <c r="R235" t="s">
        <v>554</v>
      </c>
      <c r="S235" cm="1">
        <f t="array" ref="S235">AVERAGE(IF(Table7[director_name]=R235, Table7[imdb_score]))</f>
        <v>7.6333333333333329</v>
      </c>
      <c r="T235" t="str">
        <f>IF(Table8[[#This Row],[Average]] &gt; $V$7, "Higher", "Lower")</f>
        <v>Higher</v>
      </c>
    </row>
    <row r="236" spans="1:20" x14ac:dyDescent="0.3">
      <c r="A236" t="s">
        <v>857</v>
      </c>
      <c r="B236">
        <v>103</v>
      </c>
      <c r="C236">
        <v>120</v>
      </c>
      <c r="D236">
        <v>27545445</v>
      </c>
      <c r="E236" t="s">
        <v>92</v>
      </c>
      <c r="F236" t="s">
        <v>858</v>
      </c>
      <c r="G236" t="s">
        <v>859</v>
      </c>
      <c r="H236">
        <v>59524</v>
      </c>
      <c r="I236">
        <v>418</v>
      </c>
      <c r="J236" t="s">
        <v>29</v>
      </c>
      <c r="K236" t="s">
        <v>30</v>
      </c>
      <c r="L236">
        <v>6500000</v>
      </c>
      <c r="M236">
        <v>1989</v>
      </c>
      <c r="N236">
        <v>7.9</v>
      </c>
      <c r="O236">
        <v>21045445</v>
      </c>
      <c r="R236" t="s">
        <v>561</v>
      </c>
      <c r="S236" cm="1">
        <f t="array" ref="S236">AVERAGE(IF(Table7[director_name]=R236, Table7[imdb_score]))</f>
        <v>7.6333333333333329</v>
      </c>
      <c r="T236" t="str">
        <f>IF(Table8[[#This Row],[Average]] &gt; $V$7, "Higher", "Lower")</f>
        <v>Higher</v>
      </c>
    </row>
    <row r="237" spans="1:20" x14ac:dyDescent="0.3">
      <c r="A237" t="s">
        <v>274</v>
      </c>
      <c r="B237">
        <v>391</v>
      </c>
      <c r="C237">
        <v>109</v>
      </c>
      <c r="D237">
        <v>26236603</v>
      </c>
      <c r="E237" t="s">
        <v>459</v>
      </c>
      <c r="F237" t="s">
        <v>861</v>
      </c>
      <c r="G237" t="s">
        <v>862</v>
      </c>
      <c r="H237">
        <v>251349</v>
      </c>
      <c r="I237">
        <v>547</v>
      </c>
      <c r="J237" t="s">
        <v>29</v>
      </c>
      <c r="K237" t="s">
        <v>30</v>
      </c>
      <c r="L237">
        <v>6000000</v>
      </c>
      <c r="M237">
        <v>2008</v>
      </c>
      <c r="N237">
        <v>7.9</v>
      </c>
      <c r="O237">
        <v>20236603</v>
      </c>
      <c r="R237" t="s">
        <v>561</v>
      </c>
      <c r="S237" cm="1">
        <f t="array" ref="S237">AVERAGE(IF(Table7[director_name]=R237, Table7[imdb_score]))</f>
        <v>7.6333333333333329</v>
      </c>
      <c r="T237" t="str">
        <f>IF(Table8[[#This Row],[Average]] &gt; $V$7, "Higher", "Lower")</f>
        <v>Higher</v>
      </c>
    </row>
    <row r="238" spans="1:20" x14ac:dyDescent="0.3">
      <c r="A238" t="s">
        <v>603</v>
      </c>
      <c r="B238">
        <v>285</v>
      </c>
      <c r="C238">
        <v>121</v>
      </c>
      <c r="D238">
        <v>23618786</v>
      </c>
      <c r="E238" t="s">
        <v>864</v>
      </c>
      <c r="F238" t="s">
        <v>865</v>
      </c>
      <c r="G238" t="s">
        <v>866</v>
      </c>
      <c r="H238">
        <v>352695</v>
      </c>
      <c r="I238">
        <v>687</v>
      </c>
      <c r="J238" t="s">
        <v>29</v>
      </c>
      <c r="K238" t="s">
        <v>200</v>
      </c>
      <c r="L238">
        <v>8000000</v>
      </c>
      <c r="M238">
        <v>2007</v>
      </c>
      <c r="N238">
        <v>7.9</v>
      </c>
      <c r="O238">
        <v>15618786</v>
      </c>
      <c r="R238" t="s">
        <v>554</v>
      </c>
      <c r="S238" cm="1">
        <f t="array" ref="S238">AVERAGE(IF(Table7[director_name]=R238, Table7[imdb_score]))</f>
        <v>7.6333333333333329</v>
      </c>
      <c r="T238" t="str">
        <f>IF(Table8[[#This Row],[Average]] &gt; $V$7, "Higher", "Lower")</f>
        <v>Higher</v>
      </c>
    </row>
    <row r="239" spans="1:20" x14ac:dyDescent="0.3">
      <c r="A239" t="s">
        <v>867</v>
      </c>
      <c r="B239">
        <v>58</v>
      </c>
      <c r="C239">
        <v>134</v>
      </c>
      <c r="D239">
        <v>22954968</v>
      </c>
      <c r="E239" t="s">
        <v>588</v>
      </c>
      <c r="F239" t="s">
        <v>136</v>
      </c>
      <c r="G239" t="s">
        <v>868</v>
      </c>
      <c r="H239">
        <v>45703</v>
      </c>
      <c r="I239">
        <v>156</v>
      </c>
      <c r="J239" t="s">
        <v>29</v>
      </c>
      <c r="K239" t="s">
        <v>200</v>
      </c>
      <c r="L239">
        <v>11500000</v>
      </c>
      <c r="M239">
        <v>1993</v>
      </c>
      <c r="N239">
        <v>7.9</v>
      </c>
      <c r="O239">
        <v>11454968</v>
      </c>
      <c r="R239" t="s">
        <v>554</v>
      </c>
      <c r="S239" cm="1">
        <f t="array" ref="S239">AVERAGE(IF(Table7[director_name]=R239, Table7[imdb_score]))</f>
        <v>7.6333333333333329</v>
      </c>
      <c r="T239" t="str">
        <f>IF(Table8[[#This Row],[Average]] &gt; $V$7, "Higher", "Lower")</f>
        <v>Higher</v>
      </c>
    </row>
    <row r="240" spans="1:20" x14ac:dyDescent="0.3">
      <c r="A240" t="s">
        <v>562</v>
      </c>
      <c r="B240">
        <v>153</v>
      </c>
      <c r="C240">
        <v>155</v>
      </c>
      <c r="D240">
        <v>26384919</v>
      </c>
      <c r="E240" t="s">
        <v>92</v>
      </c>
      <c r="F240" t="s">
        <v>576</v>
      </c>
      <c r="G240" t="s">
        <v>869</v>
      </c>
      <c r="H240">
        <v>189032</v>
      </c>
      <c r="I240">
        <v>560</v>
      </c>
      <c r="J240" t="s">
        <v>29</v>
      </c>
      <c r="K240" t="s">
        <v>30</v>
      </c>
      <c r="L240">
        <v>15000000</v>
      </c>
      <c r="M240">
        <v>1997</v>
      </c>
      <c r="N240">
        <v>7.9</v>
      </c>
      <c r="O240">
        <v>11384919</v>
      </c>
      <c r="R240" t="s">
        <v>561</v>
      </c>
      <c r="S240" cm="1">
        <f t="array" ref="S240">AVERAGE(IF(Table7[director_name]=R240, Table7[imdb_score]))</f>
        <v>7.6333333333333329</v>
      </c>
      <c r="T240" t="str">
        <f>IF(Table8[[#This Row],[Average]] &gt; $V$7, "Higher", "Lower")</f>
        <v>Higher</v>
      </c>
    </row>
    <row r="241" spans="1:20" x14ac:dyDescent="0.3">
      <c r="A241" t="s">
        <v>54</v>
      </c>
      <c r="B241">
        <v>596</v>
      </c>
      <c r="C241">
        <v>187</v>
      </c>
      <c r="D241">
        <v>54116191</v>
      </c>
      <c r="E241" t="s">
        <v>871</v>
      </c>
      <c r="F241" t="s">
        <v>872</v>
      </c>
      <c r="G241" t="s">
        <v>873</v>
      </c>
      <c r="H241">
        <v>272839</v>
      </c>
      <c r="I241">
        <v>1018</v>
      </c>
      <c r="J241" t="s">
        <v>29</v>
      </c>
      <c r="K241" t="s">
        <v>30</v>
      </c>
      <c r="L241">
        <v>44000000</v>
      </c>
      <c r="M241">
        <v>2015</v>
      </c>
      <c r="N241">
        <v>7.9</v>
      </c>
      <c r="O241">
        <v>10116191</v>
      </c>
      <c r="R241" t="s">
        <v>546</v>
      </c>
      <c r="S241" cm="1">
        <f t="array" ref="S241">AVERAGE(IF(Table7[director_name]=R241, Table7[imdb_score]))</f>
        <v>7.6285714285714281</v>
      </c>
      <c r="T241" t="str">
        <f>IF(Table8[[#This Row],[Average]] &gt; $V$7, "Higher", "Lower")</f>
        <v>Higher</v>
      </c>
    </row>
    <row r="242" spans="1:20" x14ac:dyDescent="0.3">
      <c r="A242" t="s">
        <v>549</v>
      </c>
      <c r="B242">
        <v>232</v>
      </c>
      <c r="C242">
        <v>85</v>
      </c>
      <c r="D242">
        <v>9437933</v>
      </c>
      <c r="E242" t="s">
        <v>875</v>
      </c>
      <c r="F242" t="s">
        <v>876</v>
      </c>
      <c r="G242" t="s">
        <v>877</v>
      </c>
      <c r="H242">
        <v>90827</v>
      </c>
      <c r="I242">
        <v>329</v>
      </c>
      <c r="J242" t="s">
        <v>29</v>
      </c>
      <c r="K242" t="s">
        <v>361</v>
      </c>
      <c r="L242">
        <v>180000</v>
      </c>
      <c r="M242">
        <v>2007</v>
      </c>
      <c r="N242">
        <v>7.9</v>
      </c>
      <c r="O242">
        <v>9257933</v>
      </c>
      <c r="R242" t="s">
        <v>546</v>
      </c>
      <c r="S242" cm="1">
        <f t="array" ref="S242">AVERAGE(IF(Table7[director_name]=R242, Table7[imdb_score]))</f>
        <v>7.6285714285714281</v>
      </c>
      <c r="T242" t="str">
        <f>IF(Table8[[#This Row],[Average]] &gt; $V$7, "Higher", "Lower")</f>
        <v>Higher</v>
      </c>
    </row>
    <row r="243" spans="1:20" x14ac:dyDescent="0.3">
      <c r="A243" t="s">
        <v>784</v>
      </c>
      <c r="B243">
        <v>60</v>
      </c>
      <c r="C243">
        <v>122</v>
      </c>
      <c r="D243">
        <v>26830000</v>
      </c>
      <c r="E243" t="s">
        <v>575</v>
      </c>
      <c r="F243" t="s">
        <v>837</v>
      </c>
      <c r="G243" t="s">
        <v>878</v>
      </c>
      <c r="H243">
        <v>101888</v>
      </c>
      <c r="I243">
        <v>365</v>
      </c>
      <c r="J243" t="s">
        <v>29</v>
      </c>
      <c r="K243" t="s">
        <v>30</v>
      </c>
      <c r="L243">
        <v>18000000</v>
      </c>
      <c r="M243">
        <v>1989</v>
      </c>
      <c r="N243">
        <v>7.9</v>
      </c>
      <c r="O243">
        <v>8830000</v>
      </c>
      <c r="R243" t="s">
        <v>546</v>
      </c>
      <c r="S243" cm="1">
        <f t="array" ref="S243">AVERAGE(IF(Table7[director_name]=R243, Table7[imdb_score]))</f>
        <v>7.6285714285714281</v>
      </c>
      <c r="T243" t="str">
        <f>IF(Table8[[#This Row],[Average]] &gt; $V$7, "Higher", "Lower")</f>
        <v>Higher</v>
      </c>
    </row>
    <row r="244" spans="1:20" x14ac:dyDescent="0.3">
      <c r="A244" t="s">
        <v>784</v>
      </c>
      <c r="B244">
        <v>60</v>
      </c>
      <c r="C244">
        <v>122</v>
      </c>
      <c r="D244">
        <v>26830000</v>
      </c>
      <c r="E244" t="s">
        <v>575</v>
      </c>
      <c r="F244" t="s">
        <v>837</v>
      </c>
      <c r="G244" t="s">
        <v>878</v>
      </c>
      <c r="H244">
        <v>101889</v>
      </c>
      <c r="I244">
        <v>365</v>
      </c>
      <c r="J244" t="s">
        <v>29</v>
      </c>
      <c r="K244" t="s">
        <v>30</v>
      </c>
      <c r="L244">
        <v>18000000</v>
      </c>
      <c r="M244">
        <v>1989</v>
      </c>
      <c r="N244">
        <v>7.9</v>
      </c>
      <c r="O244">
        <v>8830000</v>
      </c>
      <c r="R244" t="s">
        <v>546</v>
      </c>
      <c r="S244" cm="1">
        <f t="array" ref="S244">AVERAGE(IF(Table7[director_name]=R244, Table7[imdb_score]))</f>
        <v>7.6285714285714281</v>
      </c>
      <c r="T244" t="str">
        <f>IF(Table8[[#This Row],[Average]] &gt; $V$7, "Higher", "Lower")</f>
        <v>Higher</v>
      </c>
    </row>
    <row r="245" spans="1:20" x14ac:dyDescent="0.3">
      <c r="A245" t="s">
        <v>587</v>
      </c>
      <c r="B245">
        <v>405</v>
      </c>
      <c r="C245">
        <v>109</v>
      </c>
      <c r="D245">
        <v>8114507</v>
      </c>
      <c r="E245" t="s">
        <v>588</v>
      </c>
      <c r="F245" t="s">
        <v>880</v>
      </c>
      <c r="G245" t="s">
        <v>881</v>
      </c>
      <c r="H245">
        <v>95362</v>
      </c>
      <c r="I245">
        <v>270</v>
      </c>
      <c r="J245" t="s">
        <v>29</v>
      </c>
      <c r="K245" t="s">
        <v>30</v>
      </c>
      <c r="L245">
        <v>3000000</v>
      </c>
      <c r="M245">
        <v>2013</v>
      </c>
      <c r="N245">
        <v>7.9</v>
      </c>
      <c r="O245">
        <v>5114507</v>
      </c>
      <c r="R245" t="s">
        <v>546</v>
      </c>
      <c r="S245" cm="1">
        <f t="array" ref="S245">AVERAGE(IF(Table7[director_name]=R245, Table7[imdb_score]))</f>
        <v>7.6285714285714281</v>
      </c>
      <c r="T245" t="str">
        <f>IF(Table8[[#This Row],[Average]] &gt; $V$7, "Higher", "Lower")</f>
        <v>Higher</v>
      </c>
    </row>
    <row r="246" spans="1:20" x14ac:dyDescent="0.3">
      <c r="A246" t="s">
        <v>247</v>
      </c>
      <c r="B246">
        <v>233</v>
      </c>
      <c r="C246">
        <v>113</v>
      </c>
      <c r="D246">
        <v>1185783</v>
      </c>
      <c r="E246" t="s">
        <v>92</v>
      </c>
      <c r="F246" t="s">
        <v>883</v>
      </c>
      <c r="G246" t="s">
        <v>884</v>
      </c>
      <c r="H246">
        <v>44763</v>
      </c>
      <c r="I246">
        <v>172</v>
      </c>
      <c r="J246" t="s">
        <v>164</v>
      </c>
      <c r="K246" t="s">
        <v>885</v>
      </c>
      <c r="L246">
        <v>590000</v>
      </c>
      <c r="M246">
        <v>2007</v>
      </c>
      <c r="N246">
        <v>7.9</v>
      </c>
      <c r="O246">
        <v>595783</v>
      </c>
      <c r="R246" t="s">
        <v>546</v>
      </c>
      <c r="S246" cm="1">
        <f t="array" ref="S246">AVERAGE(IF(Table7[director_name]=R246, Table7[imdb_score]))</f>
        <v>7.6285714285714281</v>
      </c>
      <c r="T246" t="str">
        <f>IF(Table8[[#This Row],[Average]] &gt; $V$7, "Higher", "Lower")</f>
        <v>Higher</v>
      </c>
    </row>
    <row r="247" spans="1:20" x14ac:dyDescent="0.3">
      <c r="A247" t="s">
        <v>692</v>
      </c>
      <c r="B247">
        <v>415</v>
      </c>
      <c r="C247">
        <v>97</v>
      </c>
      <c r="D247">
        <v>5009677</v>
      </c>
      <c r="E247" t="s">
        <v>887</v>
      </c>
      <c r="F247" t="s">
        <v>150</v>
      </c>
      <c r="G247" t="s">
        <v>888</v>
      </c>
      <c r="H247">
        <v>260607</v>
      </c>
      <c r="I247">
        <v>485</v>
      </c>
      <c r="J247" t="s">
        <v>29</v>
      </c>
      <c r="K247" t="s">
        <v>200</v>
      </c>
      <c r="L247">
        <v>5000000</v>
      </c>
      <c r="M247">
        <v>2009</v>
      </c>
      <c r="N247">
        <v>7.9</v>
      </c>
      <c r="O247">
        <v>9677</v>
      </c>
      <c r="R247" t="s">
        <v>546</v>
      </c>
      <c r="S247" cm="1">
        <f t="array" ref="S247">AVERAGE(IF(Table7[director_name]=R247, Table7[imdb_score]))</f>
        <v>7.6285714285714281</v>
      </c>
      <c r="T247" t="str">
        <f>IF(Table8[[#This Row],[Average]] &gt; $V$7, "Higher", "Lower")</f>
        <v>Higher</v>
      </c>
    </row>
    <row r="248" spans="1:20" x14ac:dyDescent="0.3">
      <c r="A248" t="s">
        <v>244</v>
      </c>
      <c r="B248">
        <v>94</v>
      </c>
      <c r="C248">
        <v>114</v>
      </c>
      <c r="D248">
        <v>1221261</v>
      </c>
      <c r="E248" t="s">
        <v>208</v>
      </c>
      <c r="F248" t="s">
        <v>410</v>
      </c>
      <c r="G248" t="s">
        <v>890</v>
      </c>
      <c r="H248">
        <v>38215</v>
      </c>
      <c r="I248">
        <v>125</v>
      </c>
      <c r="J248" t="s">
        <v>174</v>
      </c>
      <c r="K248" t="s">
        <v>412</v>
      </c>
      <c r="L248">
        <v>1500000</v>
      </c>
      <c r="M248">
        <v>2000</v>
      </c>
      <c r="N248">
        <v>7.9</v>
      </c>
      <c r="O248">
        <v>-278739</v>
      </c>
      <c r="R248" t="s">
        <v>603</v>
      </c>
      <c r="S248" cm="1">
        <f t="array" ref="S248">AVERAGE(IF(Table7[director_name]=R248, Table7[imdb_score]))</f>
        <v>7.6</v>
      </c>
      <c r="T248" t="str">
        <f>IF(Table8[[#This Row],[Average]] &gt; $V$7, "Higher", "Lower")</f>
        <v>Higher</v>
      </c>
    </row>
    <row r="249" spans="1:20" x14ac:dyDescent="0.3">
      <c r="A249" t="s">
        <v>267</v>
      </c>
      <c r="B249">
        <v>112</v>
      </c>
      <c r="C249">
        <v>97</v>
      </c>
      <c r="D249">
        <v>3629758</v>
      </c>
      <c r="E249" t="s">
        <v>220</v>
      </c>
      <c r="F249" t="s">
        <v>892</v>
      </c>
      <c r="G249" t="s">
        <v>893</v>
      </c>
      <c r="H249">
        <v>44151</v>
      </c>
      <c r="I249">
        <v>110</v>
      </c>
      <c r="J249" t="s">
        <v>90</v>
      </c>
      <c r="K249" t="s">
        <v>241</v>
      </c>
      <c r="L249">
        <v>5500000</v>
      </c>
      <c r="M249">
        <v>2004</v>
      </c>
      <c r="N249">
        <v>7.9</v>
      </c>
      <c r="O249">
        <v>-1870242</v>
      </c>
      <c r="R249" t="s">
        <v>615</v>
      </c>
      <c r="S249" cm="1">
        <f t="array" ref="S249">AVERAGE(IF(Table7[director_name]=R249, Table7[imdb_score]))</f>
        <v>7.6</v>
      </c>
      <c r="T249" t="str">
        <f>IF(Table8[[#This Row],[Average]] &gt; $V$7, "Higher", "Lower")</f>
        <v>Higher</v>
      </c>
    </row>
    <row r="250" spans="1:20" x14ac:dyDescent="0.3">
      <c r="A250" t="s">
        <v>251</v>
      </c>
      <c r="B250">
        <v>111</v>
      </c>
      <c r="C250">
        <v>112</v>
      </c>
      <c r="D250">
        <v>375723</v>
      </c>
      <c r="E250" t="s">
        <v>73</v>
      </c>
      <c r="F250" t="s">
        <v>895</v>
      </c>
      <c r="G250" t="s">
        <v>896</v>
      </c>
      <c r="H250">
        <v>7025</v>
      </c>
      <c r="I250">
        <v>26</v>
      </c>
      <c r="J250" t="s">
        <v>122</v>
      </c>
      <c r="K250" t="s">
        <v>123</v>
      </c>
      <c r="L250">
        <v>4000000</v>
      </c>
      <c r="M250">
        <v>2015</v>
      </c>
      <c r="N250">
        <v>7.9</v>
      </c>
      <c r="O250">
        <v>-3624277</v>
      </c>
      <c r="R250" t="s">
        <v>603</v>
      </c>
      <c r="S250" cm="1">
        <f t="array" ref="S250">AVERAGE(IF(Table7[director_name]=R250, Table7[imdb_score]))</f>
        <v>7.6</v>
      </c>
      <c r="T250" t="str">
        <f>IF(Table8[[#This Row],[Average]] &gt; $V$7, "Higher", "Lower")</f>
        <v>Higher</v>
      </c>
    </row>
    <row r="251" spans="1:20" x14ac:dyDescent="0.3">
      <c r="A251" t="s">
        <v>67</v>
      </c>
      <c r="B251">
        <v>251</v>
      </c>
      <c r="C251">
        <v>141</v>
      </c>
      <c r="D251">
        <v>13753931</v>
      </c>
      <c r="E251" t="s">
        <v>575</v>
      </c>
      <c r="F251" t="s">
        <v>898</v>
      </c>
      <c r="G251" t="s">
        <v>899</v>
      </c>
      <c r="H251">
        <v>132149</v>
      </c>
      <c r="I251">
        <v>316</v>
      </c>
      <c r="J251" t="s">
        <v>124</v>
      </c>
      <c r="K251" t="s">
        <v>30</v>
      </c>
      <c r="L251">
        <v>19000000</v>
      </c>
      <c r="M251">
        <v>2006</v>
      </c>
      <c r="N251">
        <v>7.9</v>
      </c>
      <c r="O251">
        <v>-5246069</v>
      </c>
      <c r="R251" t="s">
        <v>654</v>
      </c>
      <c r="S251" cm="1">
        <f t="array" ref="S251">AVERAGE(IF(Table7[director_name]=R251, Table7[imdb_score]))</f>
        <v>7.6</v>
      </c>
      <c r="T251" t="str">
        <f>IF(Table8[[#This Row],[Average]] &gt; $V$7, "Higher", "Lower")</f>
        <v>Higher</v>
      </c>
    </row>
    <row r="252" spans="1:20" x14ac:dyDescent="0.3">
      <c r="A252" t="s">
        <v>527</v>
      </c>
      <c r="B252">
        <v>80</v>
      </c>
      <c r="C252">
        <v>193</v>
      </c>
      <c r="D252">
        <v>21500000</v>
      </c>
      <c r="E252" t="s">
        <v>901</v>
      </c>
      <c r="F252" t="s">
        <v>902</v>
      </c>
      <c r="G252" t="s">
        <v>903</v>
      </c>
      <c r="H252">
        <v>45271</v>
      </c>
      <c r="I252">
        <v>170</v>
      </c>
      <c r="J252" t="s">
        <v>29</v>
      </c>
      <c r="K252" t="s">
        <v>30</v>
      </c>
      <c r="L252">
        <v>27000000</v>
      </c>
      <c r="M252">
        <v>1983</v>
      </c>
      <c r="N252">
        <v>7.9</v>
      </c>
      <c r="O252">
        <v>-5500000</v>
      </c>
      <c r="R252" t="s">
        <v>613</v>
      </c>
      <c r="S252" cm="1">
        <f t="array" ref="S252">AVERAGE(IF(Table7[director_name]=R252, Table7[imdb_score]))</f>
        <v>7.6</v>
      </c>
      <c r="T252" t="str">
        <f>IF(Table8[[#This Row],[Average]] &gt; $V$7, "Higher", "Lower")</f>
        <v>Higher</v>
      </c>
    </row>
    <row r="253" spans="1:20" x14ac:dyDescent="0.3">
      <c r="A253" t="s">
        <v>905</v>
      </c>
      <c r="B253">
        <v>447</v>
      </c>
      <c r="C253">
        <v>127</v>
      </c>
      <c r="D253">
        <v>225377</v>
      </c>
      <c r="E253" t="s">
        <v>588</v>
      </c>
      <c r="F253" t="s">
        <v>906</v>
      </c>
      <c r="G253" t="s">
        <v>907</v>
      </c>
      <c r="H253">
        <v>70382</v>
      </c>
      <c r="I253">
        <v>190</v>
      </c>
      <c r="J253" t="s">
        <v>90</v>
      </c>
      <c r="K253" t="s">
        <v>241</v>
      </c>
      <c r="L253">
        <v>8900000</v>
      </c>
      <c r="M253">
        <v>2012</v>
      </c>
      <c r="N253">
        <v>7.9</v>
      </c>
      <c r="O253">
        <v>-8674623</v>
      </c>
      <c r="R253" t="s">
        <v>628</v>
      </c>
      <c r="S253" cm="1">
        <f t="array" ref="S253">AVERAGE(IF(Table7[director_name]=R253, Table7[imdb_score]))</f>
        <v>7.6</v>
      </c>
      <c r="T253" t="str">
        <f>IF(Table8[[#This Row],[Average]] &gt; $V$7, "Higher", "Lower")</f>
        <v>Higher</v>
      </c>
    </row>
    <row r="254" spans="1:20" x14ac:dyDescent="0.3">
      <c r="A254" t="s">
        <v>273</v>
      </c>
      <c r="B254">
        <v>99</v>
      </c>
      <c r="C254">
        <v>80</v>
      </c>
      <c r="D254">
        <v>71442</v>
      </c>
      <c r="E254" t="s">
        <v>909</v>
      </c>
      <c r="F254" t="s">
        <v>910</v>
      </c>
      <c r="G254" t="s">
        <v>911</v>
      </c>
      <c r="H254">
        <v>12029</v>
      </c>
      <c r="I254">
        <v>32</v>
      </c>
      <c r="J254" t="s">
        <v>90</v>
      </c>
      <c r="K254" t="s">
        <v>241</v>
      </c>
      <c r="L254">
        <v>9600000</v>
      </c>
      <c r="M254">
        <v>2012</v>
      </c>
      <c r="N254">
        <v>7.9</v>
      </c>
      <c r="O254">
        <v>-9528558</v>
      </c>
      <c r="R254" t="s">
        <v>667</v>
      </c>
      <c r="S254" cm="1">
        <f t="array" ref="S254">AVERAGE(IF(Table7[director_name]=R254, Table7[imdb_score]))</f>
        <v>7.6</v>
      </c>
      <c r="T254" t="str">
        <f>IF(Table8[[#This Row],[Average]] &gt; $V$7, "Higher", "Lower")</f>
        <v>Higher</v>
      </c>
    </row>
    <row r="255" spans="1:20" x14ac:dyDescent="0.3">
      <c r="A255" t="s">
        <v>753</v>
      </c>
      <c r="B255">
        <v>148</v>
      </c>
      <c r="C255">
        <v>127</v>
      </c>
      <c r="D255">
        <v>5887457</v>
      </c>
      <c r="E255" t="s">
        <v>913</v>
      </c>
      <c r="F255" t="s">
        <v>482</v>
      </c>
      <c r="G255" t="s">
        <v>914</v>
      </c>
      <c r="H255">
        <v>142416</v>
      </c>
      <c r="I255">
        <v>420</v>
      </c>
      <c r="J255" t="s">
        <v>29</v>
      </c>
      <c r="K255" t="s">
        <v>30</v>
      </c>
      <c r="L255">
        <v>18000000</v>
      </c>
      <c r="M255">
        <v>1994</v>
      </c>
      <c r="N255">
        <v>7.9</v>
      </c>
      <c r="O255">
        <v>-12112543</v>
      </c>
      <c r="R255" t="s">
        <v>586</v>
      </c>
      <c r="S255" cm="1">
        <f t="array" ref="S255">AVERAGE(IF(Table7[director_name]=R255, Table7[imdb_score]))</f>
        <v>7.6</v>
      </c>
      <c r="T255" t="str">
        <f>IF(Table8[[#This Row],[Average]] &gt; $V$7, "Higher", "Lower")</f>
        <v>Higher</v>
      </c>
    </row>
    <row r="256" spans="1:20" x14ac:dyDescent="0.3">
      <c r="A256" t="s">
        <v>915</v>
      </c>
      <c r="B256">
        <v>126</v>
      </c>
      <c r="C256">
        <v>127</v>
      </c>
      <c r="D256">
        <v>5128124</v>
      </c>
      <c r="E256" t="s">
        <v>379</v>
      </c>
      <c r="F256" t="s">
        <v>136</v>
      </c>
      <c r="G256" t="s">
        <v>916</v>
      </c>
      <c r="H256">
        <v>44198</v>
      </c>
      <c r="I256">
        <v>251</v>
      </c>
      <c r="J256" t="s">
        <v>29</v>
      </c>
      <c r="K256" t="s">
        <v>83</v>
      </c>
      <c r="L256">
        <v>25000000</v>
      </c>
      <c r="M256">
        <v>2005</v>
      </c>
      <c r="N256">
        <v>7.9</v>
      </c>
      <c r="O256">
        <v>-19871876</v>
      </c>
      <c r="R256" t="s">
        <v>574</v>
      </c>
      <c r="S256" cm="1">
        <f t="array" ref="S256">AVERAGE(IF(Table7[director_name]=R256, Table7[imdb_score]))</f>
        <v>7.6</v>
      </c>
      <c r="T256" t="str">
        <f>IF(Table8[[#This Row],[Average]] &gt; $V$7, "Higher", "Lower")</f>
        <v>Higher</v>
      </c>
    </row>
    <row r="257" spans="1:20" x14ac:dyDescent="0.3">
      <c r="A257" t="s">
        <v>917</v>
      </c>
      <c r="B257">
        <v>149</v>
      </c>
      <c r="C257">
        <v>152</v>
      </c>
      <c r="D257">
        <v>32522352</v>
      </c>
      <c r="E257" t="s">
        <v>918</v>
      </c>
      <c r="F257" t="s">
        <v>436</v>
      </c>
      <c r="G257" t="s">
        <v>919</v>
      </c>
      <c r="H257">
        <v>207287</v>
      </c>
      <c r="I257">
        <v>822</v>
      </c>
      <c r="J257" t="s">
        <v>29</v>
      </c>
      <c r="K257" t="s">
        <v>30</v>
      </c>
      <c r="L257">
        <v>60000000</v>
      </c>
      <c r="M257">
        <v>2000</v>
      </c>
      <c r="N257">
        <v>7.9</v>
      </c>
      <c r="O257">
        <v>-27477648</v>
      </c>
      <c r="R257" t="s">
        <v>570</v>
      </c>
      <c r="S257" cm="1">
        <f t="array" ref="S257">AVERAGE(IF(Table7[director_name]=R257, Table7[imdb_score]))</f>
        <v>7.6</v>
      </c>
      <c r="T257" t="str">
        <f>IF(Table8[[#This Row],[Average]] &gt; $V$7, "Higher", "Lower")</f>
        <v>Higher</v>
      </c>
    </row>
    <row r="258" spans="1:20" x14ac:dyDescent="0.3">
      <c r="A258" t="s">
        <v>920</v>
      </c>
      <c r="B258">
        <v>177</v>
      </c>
      <c r="C258">
        <v>123</v>
      </c>
      <c r="D258">
        <v>64286</v>
      </c>
      <c r="E258" t="s">
        <v>588</v>
      </c>
      <c r="F258" t="s">
        <v>921</v>
      </c>
      <c r="G258" t="s">
        <v>922</v>
      </c>
      <c r="H258">
        <v>396396</v>
      </c>
      <c r="I258">
        <v>1111</v>
      </c>
      <c r="J258" t="s">
        <v>29</v>
      </c>
      <c r="K258" t="s">
        <v>30</v>
      </c>
      <c r="L258">
        <v>29000000</v>
      </c>
      <c r="M258">
        <v>2004</v>
      </c>
      <c r="N258">
        <v>7.9</v>
      </c>
      <c r="O258">
        <v>-28935714</v>
      </c>
      <c r="R258" t="s">
        <v>610</v>
      </c>
      <c r="S258" cm="1">
        <f t="array" ref="S258">AVERAGE(IF(Table7[director_name]=R258, Table7[imdb_score]))</f>
        <v>7.6</v>
      </c>
      <c r="T258" t="str">
        <f>IF(Table8[[#This Row],[Average]] &gt; $V$7, "Higher", "Lower")</f>
        <v>Higher</v>
      </c>
    </row>
    <row r="259" spans="1:20" x14ac:dyDescent="0.3">
      <c r="A259" t="s">
        <v>724</v>
      </c>
      <c r="B259">
        <v>283</v>
      </c>
      <c r="C259">
        <v>80</v>
      </c>
      <c r="D259">
        <v>84961</v>
      </c>
      <c r="E259" t="s">
        <v>923</v>
      </c>
      <c r="F259" t="s">
        <v>924</v>
      </c>
      <c r="G259" t="s">
        <v>925</v>
      </c>
      <c r="H259">
        <v>149414</v>
      </c>
      <c r="I259">
        <v>841</v>
      </c>
      <c r="J259" t="s">
        <v>139</v>
      </c>
      <c r="K259" t="s">
        <v>926</v>
      </c>
      <c r="L259">
        <v>31000000</v>
      </c>
      <c r="M259">
        <v>2002</v>
      </c>
      <c r="N259">
        <v>7.9</v>
      </c>
      <c r="O259">
        <v>-30915039</v>
      </c>
      <c r="R259" t="s">
        <v>591</v>
      </c>
      <c r="S259" cm="1">
        <f t="array" ref="S259">AVERAGE(IF(Table7[director_name]=R259, Table7[imdb_score]))</f>
        <v>7.6</v>
      </c>
      <c r="T259" t="str">
        <f>IF(Table8[[#This Row],[Average]] &gt; $V$7, "Higher", "Lower")</f>
        <v>Higher</v>
      </c>
    </row>
    <row r="260" spans="1:20" x14ac:dyDescent="0.3">
      <c r="A260" t="s">
        <v>927</v>
      </c>
      <c r="B260">
        <v>209</v>
      </c>
      <c r="C260">
        <v>157</v>
      </c>
      <c r="D260">
        <v>28965197</v>
      </c>
      <c r="E260" t="s">
        <v>832</v>
      </c>
      <c r="F260" t="s">
        <v>34</v>
      </c>
      <c r="G260" t="s">
        <v>928</v>
      </c>
      <c r="H260">
        <v>133526</v>
      </c>
      <c r="I260">
        <v>521</v>
      </c>
      <c r="J260" t="s">
        <v>29</v>
      </c>
      <c r="K260" t="s">
        <v>30</v>
      </c>
      <c r="L260">
        <v>68000000</v>
      </c>
      <c r="M260">
        <v>1999</v>
      </c>
      <c r="N260">
        <v>7.9</v>
      </c>
      <c r="O260">
        <v>-39034803</v>
      </c>
      <c r="R260" t="s">
        <v>582</v>
      </c>
      <c r="S260" cm="1">
        <f t="array" ref="S260">AVERAGE(IF(Table7[director_name]=R260, Table7[imdb_score]))</f>
        <v>7.6</v>
      </c>
      <c r="T260" t="str">
        <f>IF(Table8[[#This Row],[Average]] &gt; $V$7, "Higher", "Lower")</f>
        <v>Higher</v>
      </c>
    </row>
    <row r="261" spans="1:20" x14ac:dyDescent="0.3">
      <c r="A261" t="s">
        <v>326</v>
      </c>
      <c r="B261">
        <v>372</v>
      </c>
      <c r="C261">
        <v>109</v>
      </c>
      <c r="D261">
        <v>35286428</v>
      </c>
      <c r="E261" t="s">
        <v>600</v>
      </c>
      <c r="F261" t="s">
        <v>930</v>
      </c>
      <c r="G261" t="s">
        <v>931</v>
      </c>
      <c r="H261">
        <v>361767</v>
      </c>
      <c r="I261">
        <v>1206</v>
      </c>
      <c r="J261" t="s">
        <v>29</v>
      </c>
      <c r="K261" t="s">
        <v>30</v>
      </c>
      <c r="L261">
        <v>76000000</v>
      </c>
      <c r="M261">
        <v>2006</v>
      </c>
      <c r="N261">
        <v>7.9</v>
      </c>
      <c r="O261">
        <v>-40713572</v>
      </c>
      <c r="R261" t="s">
        <v>598</v>
      </c>
      <c r="S261" cm="1">
        <f t="array" ref="S261">AVERAGE(IF(Table7[director_name]=R261, Table7[imdb_score]))</f>
        <v>7.6</v>
      </c>
      <c r="T261" t="str">
        <f>IF(Table8[[#This Row],[Average]] &gt; $V$7, "Higher", "Lower")</f>
        <v>Higher</v>
      </c>
    </row>
    <row r="262" spans="1:20" x14ac:dyDescent="0.3">
      <c r="A262" t="s">
        <v>824</v>
      </c>
      <c r="B262">
        <v>585</v>
      </c>
      <c r="C262">
        <v>113</v>
      </c>
      <c r="D262">
        <v>100189501</v>
      </c>
      <c r="E262" t="s">
        <v>248</v>
      </c>
      <c r="F262" t="s">
        <v>649</v>
      </c>
      <c r="G262" t="s">
        <v>933</v>
      </c>
      <c r="H262">
        <v>431620</v>
      </c>
      <c r="I262">
        <v>741</v>
      </c>
      <c r="J262" t="s">
        <v>29</v>
      </c>
      <c r="K262" t="s">
        <v>30</v>
      </c>
      <c r="L262">
        <v>178000000</v>
      </c>
      <c r="M262">
        <v>2014</v>
      </c>
      <c r="N262">
        <v>7.9</v>
      </c>
      <c r="O262">
        <v>-77810499</v>
      </c>
      <c r="R262" t="s">
        <v>632</v>
      </c>
      <c r="S262" cm="1">
        <f t="array" ref="S262">AVERAGE(IF(Table7[director_name]=R262, Table7[imdb_score]))</f>
        <v>7.6</v>
      </c>
      <c r="T262" t="str">
        <f>IF(Table8[[#This Row],[Average]] &gt; $V$7, "Higher", "Lower")</f>
        <v>Higher</v>
      </c>
    </row>
    <row r="263" spans="1:20" x14ac:dyDescent="0.3">
      <c r="A263" t="s">
        <v>934</v>
      </c>
      <c r="B263">
        <v>334</v>
      </c>
      <c r="C263">
        <v>108</v>
      </c>
      <c r="D263">
        <v>277313371</v>
      </c>
      <c r="E263" t="s">
        <v>676</v>
      </c>
      <c r="F263" t="s">
        <v>486</v>
      </c>
      <c r="G263" t="s">
        <v>935</v>
      </c>
      <c r="H263">
        <v>583341</v>
      </c>
      <c r="I263">
        <v>626</v>
      </c>
      <c r="J263" t="s">
        <v>29</v>
      </c>
      <c r="K263" t="s">
        <v>30</v>
      </c>
      <c r="L263">
        <v>35000000</v>
      </c>
      <c r="M263">
        <v>2009</v>
      </c>
      <c r="N263">
        <v>7.8</v>
      </c>
      <c r="O263">
        <v>242313371</v>
      </c>
      <c r="R263" t="s">
        <v>637</v>
      </c>
      <c r="S263" cm="1">
        <f t="array" ref="S263">AVERAGE(IF(Table7[director_name]=R263, Table7[imdb_score]))</f>
        <v>7.6</v>
      </c>
      <c r="T263" t="str">
        <f>IF(Table8[[#This Row],[Average]] &gt; $V$7, "Higher", "Lower")</f>
        <v>Higher</v>
      </c>
    </row>
    <row r="264" spans="1:20" x14ac:dyDescent="0.3">
      <c r="A264" t="s">
        <v>936</v>
      </c>
      <c r="B264">
        <v>435</v>
      </c>
      <c r="C264">
        <v>100</v>
      </c>
      <c r="D264">
        <v>257756197</v>
      </c>
      <c r="E264" t="s">
        <v>849</v>
      </c>
      <c r="F264" t="s">
        <v>27</v>
      </c>
      <c r="G264" t="s">
        <v>937</v>
      </c>
      <c r="H264">
        <v>246698</v>
      </c>
      <c r="I264">
        <v>471</v>
      </c>
      <c r="J264" t="s">
        <v>29</v>
      </c>
      <c r="K264" t="s">
        <v>581</v>
      </c>
      <c r="L264">
        <v>60000000</v>
      </c>
      <c r="M264">
        <v>2014</v>
      </c>
      <c r="N264">
        <v>7.8</v>
      </c>
      <c r="O264">
        <v>197756197</v>
      </c>
      <c r="R264" t="s">
        <v>642</v>
      </c>
      <c r="S264" cm="1">
        <f t="array" ref="S264">AVERAGE(IF(Table7[director_name]=R264, Table7[imdb_score]))</f>
        <v>7.6</v>
      </c>
      <c r="T264" t="str">
        <f>IF(Table8[[#This Row],[Average]] &gt; $V$7, "Higher", "Lower")</f>
        <v>Higher</v>
      </c>
    </row>
    <row r="265" spans="1:20" x14ac:dyDescent="0.3">
      <c r="A265" t="s">
        <v>802</v>
      </c>
      <c r="B265">
        <v>370</v>
      </c>
      <c r="C265">
        <v>106</v>
      </c>
      <c r="D265">
        <v>362645141</v>
      </c>
      <c r="E265" t="s">
        <v>938</v>
      </c>
      <c r="F265" t="s">
        <v>740</v>
      </c>
      <c r="G265" t="s">
        <v>939</v>
      </c>
      <c r="H265">
        <v>106072</v>
      </c>
      <c r="I265">
        <v>398</v>
      </c>
      <c r="J265" t="s">
        <v>29</v>
      </c>
      <c r="K265" t="s">
        <v>200</v>
      </c>
      <c r="L265">
        <v>175000000</v>
      </c>
      <c r="M265">
        <v>2016</v>
      </c>
      <c r="N265">
        <v>7.8</v>
      </c>
      <c r="O265">
        <v>187645141</v>
      </c>
      <c r="R265" t="s">
        <v>578</v>
      </c>
      <c r="S265" cm="1">
        <f t="array" ref="S265">AVERAGE(IF(Table7[director_name]=R265, Table7[imdb_score]))</f>
        <v>7.6</v>
      </c>
      <c r="T265" t="str">
        <f>IF(Table8[[#This Row],[Average]] &gt; $V$7, "Higher", "Lower")</f>
        <v>Higher</v>
      </c>
    </row>
    <row r="266" spans="1:20" x14ac:dyDescent="0.3">
      <c r="A266" t="s">
        <v>802</v>
      </c>
      <c r="B266">
        <v>370</v>
      </c>
      <c r="C266">
        <v>106</v>
      </c>
      <c r="D266">
        <v>362645141</v>
      </c>
      <c r="E266" t="s">
        <v>938</v>
      </c>
      <c r="F266" t="s">
        <v>740</v>
      </c>
      <c r="G266" t="s">
        <v>939</v>
      </c>
      <c r="H266">
        <v>106221</v>
      </c>
      <c r="I266">
        <v>398</v>
      </c>
      <c r="J266" t="s">
        <v>29</v>
      </c>
      <c r="K266" t="s">
        <v>200</v>
      </c>
      <c r="L266">
        <v>175000000</v>
      </c>
      <c r="M266">
        <v>2016</v>
      </c>
      <c r="N266">
        <v>7.8</v>
      </c>
      <c r="O266">
        <v>187645141</v>
      </c>
      <c r="R266" t="s">
        <v>647</v>
      </c>
      <c r="S266" cm="1">
        <f t="array" ref="S266">AVERAGE(IF(Table7[director_name]=R266, Table7[imdb_score]))</f>
        <v>7.6</v>
      </c>
      <c r="T266" t="str">
        <f>IF(Table8[[#This Row],[Average]] &gt; $V$7, "Higher", "Lower")</f>
        <v>Higher</v>
      </c>
    </row>
    <row r="267" spans="1:20" x14ac:dyDescent="0.3">
      <c r="A267" t="s">
        <v>326</v>
      </c>
      <c r="B267">
        <v>738</v>
      </c>
      <c r="C267">
        <v>91</v>
      </c>
      <c r="D267">
        <v>274084951</v>
      </c>
      <c r="E267" t="s">
        <v>940</v>
      </c>
      <c r="F267" t="s">
        <v>941</v>
      </c>
      <c r="G267" t="s">
        <v>942</v>
      </c>
      <c r="H267">
        <v>582917</v>
      </c>
      <c r="I267">
        <v>1885</v>
      </c>
      <c r="J267" t="s">
        <v>29</v>
      </c>
      <c r="K267" t="s">
        <v>200</v>
      </c>
      <c r="L267">
        <v>100000000</v>
      </c>
      <c r="M267">
        <v>2013</v>
      </c>
      <c r="N267">
        <v>7.8</v>
      </c>
      <c r="O267">
        <v>174084951</v>
      </c>
      <c r="R267" t="s">
        <v>620</v>
      </c>
      <c r="S267" cm="1">
        <f t="array" ref="S267">AVERAGE(IF(Table7[director_name]=R267, Table7[imdb_score]))</f>
        <v>7.6</v>
      </c>
      <c r="T267" t="str">
        <f>IF(Table8[[#This Row],[Average]] &gt; $V$7, "Higher", "Lower")</f>
        <v>Higher</v>
      </c>
    </row>
    <row r="268" spans="1:20" x14ac:dyDescent="0.3">
      <c r="A268" t="s">
        <v>943</v>
      </c>
      <c r="B268">
        <v>119</v>
      </c>
      <c r="C268">
        <v>130</v>
      </c>
      <c r="D268">
        <v>183875760</v>
      </c>
      <c r="E268" t="s">
        <v>944</v>
      </c>
      <c r="F268" t="s">
        <v>79</v>
      </c>
      <c r="G268" t="s">
        <v>945</v>
      </c>
      <c r="H268">
        <v>213668</v>
      </c>
      <c r="I268">
        <v>270</v>
      </c>
      <c r="J268" t="s">
        <v>29</v>
      </c>
      <c r="K268" t="s">
        <v>30</v>
      </c>
      <c r="L268">
        <v>44000000</v>
      </c>
      <c r="M268">
        <v>1993</v>
      </c>
      <c r="N268">
        <v>7.8</v>
      </c>
      <c r="O268">
        <v>139875760</v>
      </c>
      <c r="R268" t="s">
        <v>660</v>
      </c>
      <c r="S268" cm="1">
        <f t="array" ref="S268">AVERAGE(IF(Table7[director_name]=R268, Table7[imdb_score]))</f>
        <v>7.6</v>
      </c>
      <c r="T268" t="str">
        <f>IF(Table8[[#This Row],[Average]] &gt; $V$7, "Higher", "Lower")</f>
        <v>Higher</v>
      </c>
    </row>
    <row r="269" spans="1:20" x14ac:dyDescent="0.3">
      <c r="A269" t="s">
        <v>326</v>
      </c>
      <c r="B269">
        <v>274</v>
      </c>
      <c r="C269">
        <v>142</v>
      </c>
      <c r="D269">
        <v>249358727</v>
      </c>
      <c r="E269" t="s">
        <v>946</v>
      </c>
      <c r="F269" t="s">
        <v>947</v>
      </c>
      <c r="G269" t="s">
        <v>948</v>
      </c>
      <c r="H269">
        <v>382255</v>
      </c>
      <c r="I269">
        <v>1504</v>
      </c>
      <c r="J269" t="s">
        <v>29</v>
      </c>
      <c r="K269" t="s">
        <v>200</v>
      </c>
      <c r="L269">
        <v>130000000</v>
      </c>
      <c r="M269">
        <v>2004</v>
      </c>
      <c r="N269">
        <v>7.8</v>
      </c>
      <c r="O269">
        <v>119358727</v>
      </c>
      <c r="R269" t="s">
        <v>658</v>
      </c>
      <c r="S269" cm="1">
        <f t="array" ref="S269">AVERAGE(IF(Table7[director_name]=R269, Table7[imdb_score]))</f>
        <v>7.6</v>
      </c>
      <c r="T269" t="str">
        <f>IF(Table8[[#This Row],[Average]] &gt; $V$7, "Higher", "Lower")</f>
        <v>Higher</v>
      </c>
    </row>
    <row r="270" spans="1:20" x14ac:dyDescent="0.3">
      <c r="A270" t="s">
        <v>561</v>
      </c>
      <c r="B270">
        <v>121</v>
      </c>
      <c r="C270">
        <v>93</v>
      </c>
      <c r="D270">
        <v>119500000</v>
      </c>
      <c r="E270" t="s">
        <v>950</v>
      </c>
      <c r="F270" t="s">
        <v>677</v>
      </c>
      <c r="G270" t="s">
        <v>951</v>
      </c>
      <c r="H270">
        <v>95294</v>
      </c>
      <c r="I270">
        <v>363</v>
      </c>
      <c r="J270" t="s">
        <v>29</v>
      </c>
      <c r="K270" t="s">
        <v>30</v>
      </c>
      <c r="L270">
        <v>2600000</v>
      </c>
      <c r="M270">
        <v>1974</v>
      </c>
      <c r="N270">
        <v>7.8</v>
      </c>
      <c r="O270">
        <v>116900000</v>
      </c>
      <c r="R270" t="s">
        <v>624</v>
      </c>
      <c r="S270" cm="1">
        <f t="array" ref="S270">AVERAGE(IF(Table7[director_name]=R270, Table7[imdb_score]))</f>
        <v>7.6</v>
      </c>
      <c r="T270" t="str">
        <f>IF(Table8[[#This Row],[Average]] &gt; $V$7, "Higher", "Lower")</f>
        <v>Higher</v>
      </c>
    </row>
    <row r="271" spans="1:20" x14ac:dyDescent="0.3">
      <c r="A271" t="s">
        <v>311</v>
      </c>
      <c r="B271">
        <v>326</v>
      </c>
      <c r="C271">
        <v>133</v>
      </c>
      <c r="D271">
        <v>124868837</v>
      </c>
      <c r="E271" t="s">
        <v>588</v>
      </c>
      <c r="F271" t="s">
        <v>952</v>
      </c>
      <c r="G271" t="s">
        <v>953</v>
      </c>
      <c r="H271">
        <v>249688</v>
      </c>
      <c r="I271">
        <v>548</v>
      </c>
      <c r="J271" t="s">
        <v>29</v>
      </c>
      <c r="K271" t="s">
        <v>30</v>
      </c>
      <c r="L271">
        <v>12000000</v>
      </c>
      <c r="M271">
        <v>2014</v>
      </c>
      <c r="N271">
        <v>7.8</v>
      </c>
      <c r="O271">
        <v>112868837</v>
      </c>
      <c r="R271" t="s">
        <v>594</v>
      </c>
      <c r="S271" cm="1">
        <f t="array" ref="S271">AVERAGE(IF(Table7[director_name]=R271, Table7[imdb_score]))</f>
        <v>7.6</v>
      </c>
      <c r="T271" t="str">
        <f>IF(Table8[[#This Row],[Average]] &gt; $V$7, "Higher", "Lower")</f>
        <v>Higher</v>
      </c>
    </row>
    <row r="272" spans="1:20" x14ac:dyDescent="0.3">
      <c r="A272" t="s">
        <v>822</v>
      </c>
      <c r="B272">
        <v>539</v>
      </c>
      <c r="C272">
        <v>122</v>
      </c>
      <c r="D272">
        <v>132088910</v>
      </c>
      <c r="E272" t="s">
        <v>699</v>
      </c>
      <c r="F272" t="s">
        <v>694</v>
      </c>
      <c r="G272" t="s">
        <v>954</v>
      </c>
      <c r="H272">
        <v>533607</v>
      </c>
      <c r="I272">
        <v>692</v>
      </c>
      <c r="J272" t="s">
        <v>29</v>
      </c>
      <c r="K272" t="s">
        <v>30</v>
      </c>
      <c r="L272">
        <v>21000000</v>
      </c>
      <c r="M272">
        <v>2012</v>
      </c>
      <c r="N272">
        <v>7.8</v>
      </c>
      <c r="O272">
        <v>111088910</v>
      </c>
      <c r="R272" t="s">
        <v>651</v>
      </c>
      <c r="S272" cm="1">
        <f t="array" ref="S272">AVERAGE(IF(Table7[director_name]=R272, Table7[imdb_score]))</f>
        <v>7.6</v>
      </c>
      <c r="T272" t="str">
        <f>IF(Table8[[#This Row],[Average]] &gt; $V$7, "Higher", "Lower")</f>
        <v>Higher</v>
      </c>
    </row>
    <row r="273" spans="1:20" x14ac:dyDescent="0.3">
      <c r="A273" t="s">
        <v>245</v>
      </c>
      <c r="B273">
        <v>750</v>
      </c>
      <c r="C273">
        <v>143</v>
      </c>
      <c r="D273">
        <v>304360277</v>
      </c>
      <c r="E273" t="s">
        <v>715</v>
      </c>
      <c r="F273" t="s">
        <v>955</v>
      </c>
      <c r="G273" t="s">
        <v>956</v>
      </c>
      <c r="H273">
        <v>522030</v>
      </c>
      <c r="I273">
        <v>1498</v>
      </c>
      <c r="J273" t="s">
        <v>29</v>
      </c>
      <c r="K273" t="s">
        <v>200</v>
      </c>
      <c r="L273">
        <v>200000000</v>
      </c>
      <c r="M273">
        <v>2012</v>
      </c>
      <c r="N273">
        <v>7.8</v>
      </c>
      <c r="O273">
        <v>104360277</v>
      </c>
      <c r="R273" t="s">
        <v>663</v>
      </c>
      <c r="S273" cm="1">
        <f t="array" ref="S273">AVERAGE(IF(Table7[director_name]=R273, Table7[imdb_score]))</f>
        <v>7.6</v>
      </c>
      <c r="T273" t="str">
        <f>IF(Table8[[#This Row],[Average]] &gt; $V$7, "Higher", "Lower")</f>
        <v>Higher</v>
      </c>
    </row>
    <row r="274" spans="1:20" x14ac:dyDescent="0.3">
      <c r="A274" t="s">
        <v>245</v>
      </c>
      <c r="B274">
        <v>750</v>
      </c>
      <c r="C274">
        <v>143</v>
      </c>
      <c r="D274">
        <v>304360277</v>
      </c>
      <c r="E274" t="s">
        <v>715</v>
      </c>
      <c r="F274" t="s">
        <v>955</v>
      </c>
      <c r="G274" t="s">
        <v>956</v>
      </c>
      <c r="H274">
        <v>522048</v>
      </c>
      <c r="I274">
        <v>1498</v>
      </c>
      <c r="J274" t="s">
        <v>29</v>
      </c>
      <c r="K274" t="s">
        <v>200</v>
      </c>
      <c r="L274">
        <v>200000000</v>
      </c>
      <c r="M274">
        <v>2012</v>
      </c>
      <c r="N274">
        <v>7.8</v>
      </c>
      <c r="O274">
        <v>104360277</v>
      </c>
      <c r="R274" t="s">
        <v>654</v>
      </c>
      <c r="S274" cm="1">
        <f t="array" ref="S274">AVERAGE(IF(Table7[director_name]=R274, Table7[imdb_score]))</f>
        <v>7.6</v>
      </c>
      <c r="T274" t="str">
        <f>IF(Table8[[#This Row],[Average]] &gt; $V$7, "Higher", "Lower")</f>
        <v>Higher</v>
      </c>
    </row>
    <row r="275" spans="1:20" x14ac:dyDescent="0.3">
      <c r="A275" t="s">
        <v>499</v>
      </c>
      <c r="B275">
        <v>239</v>
      </c>
      <c r="C275">
        <v>108</v>
      </c>
      <c r="D275">
        <v>176049130</v>
      </c>
      <c r="E275" t="s">
        <v>500</v>
      </c>
      <c r="F275" t="s">
        <v>496</v>
      </c>
      <c r="G275" t="s">
        <v>957</v>
      </c>
      <c r="H275">
        <v>348232</v>
      </c>
      <c r="I275">
        <v>806</v>
      </c>
      <c r="J275" t="s">
        <v>29</v>
      </c>
      <c r="K275" t="s">
        <v>30</v>
      </c>
      <c r="L275">
        <v>75000000</v>
      </c>
      <c r="M275">
        <v>2004</v>
      </c>
      <c r="N275">
        <v>7.8</v>
      </c>
      <c r="O275">
        <v>101049130</v>
      </c>
      <c r="R275" t="s">
        <v>613</v>
      </c>
      <c r="S275" cm="1">
        <f t="array" ref="S275">AVERAGE(IF(Table7[director_name]=R275, Table7[imdb_score]))</f>
        <v>7.6</v>
      </c>
      <c r="T275" t="str">
        <f>IF(Table8[[#This Row],[Average]] &gt; $V$7, "Higher", "Lower")</f>
        <v>Higher</v>
      </c>
    </row>
    <row r="276" spans="1:20" x14ac:dyDescent="0.3">
      <c r="A276" t="s">
        <v>959</v>
      </c>
      <c r="B276">
        <v>186</v>
      </c>
      <c r="C276">
        <v>116</v>
      </c>
      <c r="D276">
        <v>183405771</v>
      </c>
      <c r="E276" t="s">
        <v>543</v>
      </c>
      <c r="F276" t="s">
        <v>93</v>
      </c>
      <c r="G276" t="s">
        <v>960</v>
      </c>
      <c r="H276">
        <v>402645</v>
      </c>
      <c r="I276">
        <v>845</v>
      </c>
      <c r="J276" t="s">
        <v>29</v>
      </c>
      <c r="K276" t="s">
        <v>30</v>
      </c>
      <c r="L276">
        <v>85000000</v>
      </c>
      <c r="M276">
        <v>2001</v>
      </c>
      <c r="N276">
        <v>7.8</v>
      </c>
      <c r="O276">
        <v>98405771</v>
      </c>
      <c r="R276" t="s">
        <v>603</v>
      </c>
      <c r="S276" cm="1">
        <f t="array" ref="S276">AVERAGE(IF(Table7[director_name]=R276, Table7[imdb_score]))</f>
        <v>7.6</v>
      </c>
      <c r="T276" t="str">
        <f>IF(Table8[[#This Row],[Average]] &gt; $V$7, "Higher", "Lower")</f>
        <v>Higher</v>
      </c>
    </row>
    <row r="277" spans="1:20" x14ac:dyDescent="0.3">
      <c r="A277" t="s">
        <v>308</v>
      </c>
      <c r="B277">
        <v>145</v>
      </c>
      <c r="C277">
        <v>139</v>
      </c>
      <c r="D277">
        <v>102300000</v>
      </c>
      <c r="E277" t="s">
        <v>962</v>
      </c>
      <c r="F277" t="s">
        <v>963</v>
      </c>
      <c r="G277" t="s">
        <v>964</v>
      </c>
      <c r="H277">
        <v>107408</v>
      </c>
      <c r="I277">
        <v>259</v>
      </c>
      <c r="J277" t="s">
        <v>29</v>
      </c>
      <c r="K277" t="s">
        <v>30</v>
      </c>
      <c r="L277">
        <v>6000000</v>
      </c>
      <c r="M277">
        <v>1964</v>
      </c>
      <c r="N277">
        <v>7.8</v>
      </c>
      <c r="O277">
        <v>96300000</v>
      </c>
      <c r="R277" t="s">
        <v>615</v>
      </c>
      <c r="S277" cm="1">
        <f t="array" ref="S277">AVERAGE(IF(Table7[director_name]=R277, Table7[imdb_score]))</f>
        <v>7.6</v>
      </c>
      <c r="T277" t="str">
        <f>IF(Table8[[#This Row],[Average]] &gt; $V$7, "Higher", "Lower")</f>
        <v>Higher</v>
      </c>
    </row>
    <row r="278" spans="1:20" x14ac:dyDescent="0.3">
      <c r="A278" t="s">
        <v>387</v>
      </c>
      <c r="B278">
        <v>576</v>
      </c>
      <c r="C278">
        <v>136</v>
      </c>
      <c r="D278">
        <v>259746958</v>
      </c>
      <c r="E278" t="s">
        <v>248</v>
      </c>
      <c r="F278" t="s">
        <v>740</v>
      </c>
      <c r="G278" t="s">
        <v>966</v>
      </c>
      <c r="H278">
        <v>496749</v>
      </c>
      <c r="I278">
        <v>742</v>
      </c>
      <c r="J278" t="s">
        <v>29</v>
      </c>
      <c r="K278" t="s">
        <v>30</v>
      </c>
      <c r="L278">
        <v>170000000</v>
      </c>
      <c r="M278">
        <v>2014</v>
      </c>
      <c r="N278">
        <v>7.8</v>
      </c>
      <c r="O278">
        <v>89746958</v>
      </c>
      <c r="R278" t="s">
        <v>603</v>
      </c>
      <c r="S278" cm="1">
        <f t="array" ref="S278">AVERAGE(IF(Table7[director_name]=R278, Table7[imdb_score]))</f>
        <v>7.6</v>
      </c>
      <c r="T278" t="str">
        <f>IF(Table8[[#This Row],[Average]] &gt; $V$7, "Higher", "Lower")</f>
        <v>Higher</v>
      </c>
    </row>
    <row r="279" spans="1:20" x14ac:dyDescent="0.3">
      <c r="A279" t="s">
        <v>968</v>
      </c>
      <c r="B279">
        <v>157</v>
      </c>
      <c r="C279">
        <v>120</v>
      </c>
      <c r="D279">
        <v>115648585</v>
      </c>
      <c r="E279" t="s">
        <v>379</v>
      </c>
      <c r="F279" t="s">
        <v>921</v>
      </c>
      <c r="G279" t="s">
        <v>969</v>
      </c>
      <c r="H279">
        <v>160776</v>
      </c>
      <c r="I279">
        <v>402</v>
      </c>
      <c r="J279" t="s">
        <v>29</v>
      </c>
      <c r="K279" t="s">
        <v>30</v>
      </c>
      <c r="L279">
        <v>30000000</v>
      </c>
      <c r="M279">
        <v>2000</v>
      </c>
      <c r="N279">
        <v>7.8</v>
      </c>
      <c r="O279">
        <v>85648585</v>
      </c>
      <c r="R279" t="s">
        <v>119</v>
      </c>
      <c r="S279" cm="1">
        <f t="array" ref="S279">AVERAGE(IF(Table7[director_name]=R279, Table7[imdb_score]))</f>
        <v>7.5999999999999988</v>
      </c>
      <c r="T279" t="str">
        <f>IF(Table8[[#This Row],[Average]] &gt; $V$7, "Higher", "Lower")</f>
        <v>Higher</v>
      </c>
    </row>
    <row r="280" spans="1:20" x14ac:dyDescent="0.3">
      <c r="A280" t="s">
        <v>353</v>
      </c>
      <c r="B280">
        <v>134</v>
      </c>
      <c r="C280">
        <v>88</v>
      </c>
      <c r="D280">
        <v>83400000</v>
      </c>
      <c r="E280" t="s">
        <v>676</v>
      </c>
      <c r="F280" t="s">
        <v>970</v>
      </c>
      <c r="G280" t="s">
        <v>971</v>
      </c>
      <c r="H280">
        <v>160281</v>
      </c>
      <c r="I280">
        <v>427</v>
      </c>
      <c r="J280" t="s">
        <v>29</v>
      </c>
      <c r="K280" t="s">
        <v>30</v>
      </c>
      <c r="L280">
        <v>3500000</v>
      </c>
      <c r="M280">
        <v>1980</v>
      </c>
      <c r="N280">
        <v>7.8</v>
      </c>
      <c r="O280">
        <v>79900000</v>
      </c>
      <c r="R280" t="s">
        <v>119</v>
      </c>
      <c r="S280" cm="1">
        <f t="array" ref="S280">AVERAGE(IF(Table7[director_name]=R280, Table7[imdb_score]))</f>
        <v>7.5999999999999988</v>
      </c>
      <c r="T280" t="str">
        <f>IF(Table8[[#This Row],[Average]] &gt; $V$7, "Higher", "Lower")</f>
        <v>Higher</v>
      </c>
    </row>
    <row r="281" spans="1:20" x14ac:dyDescent="0.3">
      <c r="A281" t="s">
        <v>59</v>
      </c>
      <c r="B281">
        <v>70</v>
      </c>
      <c r="C281">
        <v>154</v>
      </c>
      <c r="D281">
        <v>94175854</v>
      </c>
      <c r="E281" t="s">
        <v>92</v>
      </c>
      <c r="F281" t="s">
        <v>973</v>
      </c>
      <c r="G281" t="s">
        <v>974</v>
      </c>
      <c r="H281">
        <v>60988</v>
      </c>
      <c r="I281">
        <v>199</v>
      </c>
      <c r="J281" t="s">
        <v>29</v>
      </c>
      <c r="K281" t="s">
        <v>30</v>
      </c>
      <c r="L281">
        <v>15000000</v>
      </c>
      <c r="M281">
        <v>1985</v>
      </c>
      <c r="N281">
        <v>7.8</v>
      </c>
      <c r="O281">
        <v>79175854</v>
      </c>
      <c r="R281" t="s">
        <v>119</v>
      </c>
      <c r="S281" cm="1">
        <f t="array" ref="S281">AVERAGE(IF(Table7[director_name]=R281, Table7[imdb_score]))</f>
        <v>7.5999999999999988</v>
      </c>
      <c r="T281" t="str">
        <f>IF(Table8[[#This Row],[Average]] &gt; $V$7, "Higher", "Lower")</f>
        <v>Higher</v>
      </c>
    </row>
    <row r="282" spans="1:20" x14ac:dyDescent="0.3">
      <c r="A282" t="s">
        <v>72</v>
      </c>
      <c r="B282">
        <v>125</v>
      </c>
      <c r="C282">
        <v>108</v>
      </c>
      <c r="D282">
        <v>118500000</v>
      </c>
      <c r="E282" t="s">
        <v>180</v>
      </c>
      <c r="F282" t="s">
        <v>181</v>
      </c>
      <c r="G282" t="s">
        <v>976</v>
      </c>
      <c r="H282">
        <v>340085</v>
      </c>
      <c r="I282">
        <v>327</v>
      </c>
      <c r="J282" t="s">
        <v>29</v>
      </c>
      <c r="K282" t="s">
        <v>30</v>
      </c>
      <c r="L282">
        <v>40000000</v>
      </c>
      <c r="M282">
        <v>1989</v>
      </c>
      <c r="N282">
        <v>7.8</v>
      </c>
      <c r="O282">
        <v>78500000</v>
      </c>
      <c r="R282" t="s">
        <v>499</v>
      </c>
      <c r="S282" cm="1">
        <f t="array" ref="S282">AVERAGE(IF(Table7[director_name]=R282, Table7[imdb_score]))</f>
        <v>7.5857142857142863</v>
      </c>
      <c r="T282" t="str">
        <f>IF(Table8[[#This Row],[Average]] &gt; $V$7, "Higher", "Lower")</f>
        <v>Higher</v>
      </c>
    </row>
    <row r="283" spans="1:20" x14ac:dyDescent="0.3">
      <c r="A283" t="s">
        <v>978</v>
      </c>
      <c r="B283">
        <v>300</v>
      </c>
      <c r="C283">
        <v>134</v>
      </c>
      <c r="D283">
        <v>102310175</v>
      </c>
      <c r="E283" t="s">
        <v>211</v>
      </c>
      <c r="F283" t="s">
        <v>979</v>
      </c>
      <c r="G283" t="s">
        <v>980</v>
      </c>
      <c r="H283">
        <v>64989</v>
      </c>
      <c r="I283">
        <v>279</v>
      </c>
      <c r="J283" t="s">
        <v>29</v>
      </c>
      <c r="K283" t="s">
        <v>30</v>
      </c>
      <c r="L283">
        <v>40000000</v>
      </c>
      <c r="M283">
        <v>2016</v>
      </c>
      <c r="N283">
        <v>7.8</v>
      </c>
      <c r="O283">
        <v>62310175</v>
      </c>
      <c r="R283" t="s">
        <v>499</v>
      </c>
      <c r="S283" cm="1">
        <f t="array" ref="S283">AVERAGE(IF(Table7[director_name]=R283, Table7[imdb_score]))</f>
        <v>7.5857142857142863</v>
      </c>
      <c r="T283" t="str">
        <f>IF(Table8[[#This Row],[Average]] &gt; $V$7, "Higher", "Lower")</f>
        <v>Higher</v>
      </c>
    </row>
    <row r="284" spans="1:20" x14ac:dyDescent="0.3">
      <c r="A284" t="s">
        <v>982</v>
      </c>
      <c r="B284">
        <v>64</v>
      </c>
      <c r="C284">
        <v>112</v>
      </c>
      <c r="D284">
        <v>57504069</v>
      </c>
      <c r="E284" t="s">
        <v>26</v>
      </c>
      <c r="F284" t="s">
        <v>983</v>
      </c>
      <c r="G284" t="s">
        <v>984</v>
      </c>
      <c r="H284">
        <v>94139</v>
      </c>
      <c r="I284">
        <v>183</v>
      </c>
      <c r="J284" t="s">
        <v>29</v>
      </c>
      <c r="K284" t="s">
        <v>30</v>
      </c>
      <c r="L284">
        <v>6000000</v>
      </c>
      <c r="M284">
        <v>1991</v>
      </c>
      <c r="N284">
        <v>7.8</v>
      </c>
      <c r="O284">
        <v>51504069</v>
      </c>
      <c r="R284" t="s">
        <v>499</v>
      </c>
      <c r="S284" cm="1">
        <f t="array" ref="S284">AVERAGE(IF(Table7[director_name]=R284, Table7[imdb_score]))</f>
        <v>7.5857142857142863</v>
      </c>
      <c r="T284" t="str">
        <f>IF(Table8[[#This Row],[Average]] &gt; $V$7, "Higher", "Lower")</f>
        <v>Higher</v>
      </c>
    </row>
    <row r="285" spans="1:20" x14ac:dyDescent="0.3">
      <c r="A285" t="s">
        <v>986</v>
      </c>
      <c r="B285">
        <v>62</v>
      </c>
      <c r="C285">
        <v>124</v>
      </c>
      <c r="D285">
        <v>54800000</v>
      </c>
      <c r="E285" t="s">
        <v>92</v>
      </c>
      <c r="F285" t="s">
        <v>774</v>
      </c>
      <c r="G285" t="s">
        <v>987</v>
      </c>
      <c r="H285">
        <v>35130</v>
      </c>
      <c r="I285">
        <v>283</v>
      </c>
      <c r="J285" t="s">
        <v>29</v>
      </c>
      <c r="K285" t="s">
        <v>30</v>
      </c>
      <c r="L285">
        <v>6000000</v>
      </c>
      <c r="M285">
        <v>1980</v>
      </c>
      <c r="N285">
        <v>7.8</v>
      </c>
      <c r="O285">
        <v>48800000</v>
      </c>
      <c r="R285" t="s">
        <v>499</v>
      </c>
      <c r="S285" cm="1">
        <f t="array" ref="S285">AVERAGE(IF(Table7[director_name]=R285, Table7[imdb_score]))</f>
        <v>7.5857142857142863</v>
      </c>
      <c r="T285" t="str">
        <f>IF(Table8[[#This Row],[Average]] &gt; $V$7, "Higher", "Lower")</f>
        <v>Higher</v>
      </c>
    </row>
    <row r="286" spans="1:20" x14ac:dyDescent="0.3">
      <c r="A286" t="s">
        <v>989</v>
      </c>
      <c r="B286">
        <v>164</v>
      </c>
      <c r="C286">
        <v>110</v>
      </c>
      <c r="D286">
        <v>51100000</v>
      </c>
      <c r="E286" t="s">
        <v>715</v>
      </c>
      <c r="F286" t="s">
        <v>990</v>
      </c>
      <c r="G286" t="s">
        <v>991</v>
      </c>
      <c r="H286">
        <v>139432</v>
      </c>
      <c r="I286">
        <v>418</v>
      </c>
      <c r="J286" t="s">
        <v>29</v>
      </c>
      <c r="K286" t="s">
        <v>200</v>
      </c>
      <c r="L286">
        <v>3000000</v>
      </c>
      <c r="M286">
        <v>1964</v>
      </c>
      <c r="N286">
        <v>7.8</v>
      </c>
      <c r="O286">
        <v>48100000</v>
      </c>
      <c r="R286" t="s">
        <v>499</v>
      </c>
      <c r="S286" cm="1">
        <f t="array" ref="S286">AVERAGE(IF(Table7[director_name]=R286, Table7[imdb_score]))</f>
        <v>7.5857142857142863</v>
      </c>
      <c r="T286" t="str">
        <f>IF(Table8[[#This Row],[Average]] &gt; $V$7, "Higher", "Lower")</f>
        <v>Higher</v>
      </c>
    </row>
    <row r="287" spans="1:20" x14ac:dyDescent="0.3">
      <c r="A287" t="s">
        <v>397</v>
      </c>
      <c r="B287">
        <v>217</v>
      </c>
      <c r="C287">
        <v>107</v>
      </c>
      <c r="D287">
        <v>59735548</v>
      </c>
      <c r="E287" t="s">
        <v>993</v>
      </c>
      <c r="F287" t="s">
        <v>863</v>
      </c>
      <c r="G287" t="s">
        <v>994</v>
      </c>
      <c r="H287">
        <v>290949</v>
      </c>
      <c r="I287">
        <v>629</v>
      </c>
      <c r="J287" t="s">
        <v>29</v>
      </c>
      <c r="K287" t="s">
        <v>30</v>
      </c>
      <c r="L287">
        <v>15000000</v>
      </c>
      <c r="M287">
        <v>1987</v>
      </c>
      <c r="N287">
        <v>7.8</v>
      </c>
      <c r="O287">
        <v>44735548</v>
      </c>
      <c r="R287" t="s">
        <v>499</v>
      </c>
      <c r="S287" cm="1">
        <f t="array" ref="S287">AVERAGE(IF(Table7[director_name]=R287, Table7[imdb_score]))</f>
        <v>7.5857142857142863</v>
      </c>
      <c r="T287" t="str">
        <f>IF(Table8[[#This Row],[Average]] &gt; $V$7, "Higher", "Lower")</f>
        <v>Higher</v>
      </c>
    </row>
    <row r="288" spans="1:20" x14ac:dyDescent="0.3">
      <c r="A288" t="s">
        <v>996</v>
      </c>
      <c r="B288">
        <v>426</v>
      </c>
      <c r="C288">
        <v>130</v>
      </c>
      <c r="D288">
        <v>70235322</v>
      </c>
      <c r="E288" t="s">
        <v>997</v>
      </c>
      <c r="F288" t="s">
        <v>921</v>
      </c>
      <c r="G288" t="s">
        <v>998</v>
      </c>
      <c r="H288">
        <v>182983</v>
      </c>
      <c r="I288">
        <v>374</v>
      </c>
      <c r="J288" t="s">
        <v>29</v>
      </c>
      <c r="K288" t="s">
        <v>30</v>
      </c>
      <c r="L288">
        <v>28000000</v>
      </c>
      <c r="M288">
        <v>2015</v>
      </c>
      <c r="N288">
        <v>7.8</v>
      </c>
      <c r="O288">
        <v>42235322</v>
      </c>
      <c r="R288" t="s">
        <v>499</v>
      </c>
      <c r="S288" cm="1">
        <f t="array" ref="S288">AVERAGE(IF(Table7[director_name]=R288, Table7[imdb_score]))</f>
        <v>7.5857142857142863</v>
      </c>
      <c r="T288" t="str">
        <f>IF(Table8[[#This Row],[Average]] &gt; $V$7, "Higher", "Lower")</f>
        <v>Higher</v>
      </c>
    </row>
    <row r="289" spans="1:20" x14ac:dyDescent="0.3">
      <c r="A289" t="s">
        <v>1000</v>
      </c>
      <c r="B289">
        <v>265</v>
      </c>
      <c r="C289">
        <v>101</v>
      </c>
      <c r="D289">
        <v>44566004</v>
      </c>
      <c r="E289" t="s">
        <v>92</v>
      </c>
      <c r="F289" t="s">
        <v>740</v>
      </c>
      <c r="G289" t="s">
        <v>1001</v>
      </c>
      <c r="H289">
        <v>321283</v>
      </c>
      <c r="I289">
        <v>1848</v>
      </c>
      <c r="J289" t="s">
        <v>29</v>
      </c>
      <c r="K289" t="s">
        <v>30</v>
      </c>
      <c r="L289">
        <v>4000000</v>
      </c>
      <c r="M289">
        <v>2003</v>
      </c>
      <c r="N289">
        <v>7.8</v>
      </c>
      <c r="O289">
        <v>40566004</v>
      </c>
      <c r="R289" t="s">
        <v>633</v>
      </c>
      <c r="S289" cm="1">
        <f t="array" ref="S289">AVERAGE(IF(Table7[director_name]=R289, Table7[imdb_score]))</f>
        <v>7.58</v>
      </c>
      <c r="T289" t="str">
        <f>IF(Table8[[#This Row],[Average]] &gt; $V$7, "Higher", "Lower")</f>
        <v>Higher</v>
      </c>
    </row>
    <row r="290" spans="1:20" x14ac:dyDescent="0.3">
      <c r="A290" t="s">
        <v>661</v>
      </c>
      <c r="B290">
        <v>590</v>
      </c>
      <c r="C290">
        <v>132</v>
      </c>
      <c r="D290">
        <v>228756232</v>
      </c>
      <c r="E290" t="s">
        <v>248</v>
      </c>
      <c r="F290" t="s">
        <v>512</v>
      </c>
      <c r="G290" t="s">
        <v>1003</v>
      </c>
      <c r="H290">
        <v>395573</v>
      </c>
      <c r="I290">
        <v>1171</v>
      </c>
      <c r="J290" t="s">
        <v>29</v>
      </c>
      <c r="K290" t="s">
        <v>30</v>
      </c>
      <c r="L290">
        <v>190000000</v>
      </c>
      <c r="M290">
        <v>2013</v>
      </c>
      <c r="N290">
        <v>7.8</v>
      </c>
      <c r="O290">
        <v>38756232</v>
      </c>
      <c r="R290" t="s">
        <v>633</v>
      </c>
      <c r="S290" cm="1">
        <f t="array" ref="S290">AVERAGE(IF(Table7[director_name]=R290, Table7[imdb_score]))</f>
        <v>7.58</v>
      </c>
      <c r="T290" t="str">
        <f>IF(Table8[[#This Row],[Average]] &gt; $V$7, "Higher", "Lower")</f>
        <v>Higher</v>
      </c>
    </row>
    <row r="291" spans="1:20" x14ac:dyDescent="0.3">
      <c r="A291" t="s">
        <v>1005</v>
      </c>
      <c r="B291">
        <v>79</v>
      </c>
      <c r="C291">
        <v>129</v>
      </c>
      <c r="D291">
        <v>54000000</v>
      </c>
      <c r="E291" t="s">
        <v>92</v>
      </c>
      <c r="F291" t="s">
        <v>1006</v>
      </c>
      <c r="G291" t="s">
        <v>1007</v>
      </c>
      <c r="H291">
        <v>26310</v>
      </c>
      <c r="I291">
        <v>154</v>
      </c>
      <c r="J291" t="s">
        <v>29</v>
      </c>
      <c r="K291" t="s">
        <v>30</v>
      </c>
      <c r="L291">
        <v>16000000</v>
      </c>
      <c r="M291">
        <v>1982</v>
      </c>
      <c r="N291">
        <v>7.8</v>
      </c>
      <c r="O291">
        <v>38000000</v>
      </c>
      <c r="R291" t="s">
        <v>633</v>
      </c>
      <c r="S291" cm="1">
        <f t="array" ref="S291">AVERAGE(IF(Table7[director_name]=R291, Table7[imdb_score]))</f>
        <v>7.58</v>
      </c>
      <c r="T291" t="str">
        <f>IF(Table8[[#This Row],[Average]] &gt; $V$7, "Higher", "Lower")</f>
        <v>Higher</v>
      </c>
    </row>
    <row r="292" spans="1:20" x14ac:dyDescent="0.3">
      <c r="A292" t="s">
        <v>927</v>
      </c>
      <c r="B292">
        <v>89</v>
      </c>
      <c r="C292">
        <v>117</v>
      </c>
      <c r="D292">
        <v>72455275</v>
      </c>
      <c r="E292" t="s">
        <v>1009</v>
      </c>
      <c r="F292" t="s">
        <v>1010</v>
      </c>
      <c r="G292" t="s">
        <v>1011</v>
      </c>
      <c r="H292">
        <v>113068</v>
      </c>
      <c r="I292">
        <v>382</v>
      </c>
      <c r="J292" t="s">
        <v>29</v>
      </c>
      <c r="K292" t="s">
        <v>30</v>
      </c>
      <c r="L292">
        <v>40000000</v>
      </c>
      <c r="M292">
        <v>1992</v>
      </c>
      <c r="N292">
        <v>7.8</v>
      </c>
      <c r="O292">
        <v>32455275</v>
      </c>
      <c r="R292" t="s">
        <v>633</v>
      </c>
      <c r="S292" cm="1">
        <f t="array" ref="S292">AVERAGE(IF(Table7[director_name]=R292, Table7[imdb_score]))</f>
        <v>7.58</v>
      </c>
      <c r="T292" t="str">
        <f>IF(Table8[[#This Row],[Average]] &gt; $V$7, "Higher", "Lower")</f>
        <v>Higher</v>
      </c>
    </row>
    <row r="293" spans="1:20" x14ac:dyDescent="0.3">
      <c r="A293" t="s">
        <v>1013</v>
      </c>
      <c r="B293">
        <v>84</v>
      </c>
      <c r="C293">
        <v>134</v>
      </c>
      <c r="D293">
        <v>56505065</v>
      </c>
      <c r="E293" t="s">
        <v>1014</v>
      </c>
      <c r="F293" t="s">
        <v>249</v>
      </c>
      <c r="G293" t="s">
        <v>1015</v>
      </c>
      <c r="H293">
        <v>95241</v>
      </c>
      <c r="I293">
        <v>439</v>
      </c>
      <c r="J293" t="s">
        <v>29</v>
      </c>
      <c r="K293" t="s">
        <v>30</v>
      </c>
      <c r="L293">
        <v>25000000</v>
      </c>
      <c r="M293">
        <v>1993</v>
      </c>
      <c r="N293">
        <v>7.8</v>
      </c>
      <c r="O293">
        <v>31505065</v>
      </c>
      <c r="R293" t="s">
        <v>633</v>
      </c>
      <c r="S293" cm="1">
        <f t="array" ref="S293">AVERAGE(IF(Table7[director_name]=R293, Table7[imdb_score]))</f>
        <v>7.58</v>
      </c>
      <c r="T293" t="str">
        <f>IF(Table8[[#This Row],[Average]] &gt; $V$7, "Higher", "Lower")</f>
        <v>Higher</v>
      </c>
    </row>
    <row r="294" spans="1:20" x14ac:dyDescent="0.3">
      <c r="A294" t="s">
        <v>1017</v>
      </c>
      <c r="B294">
        <v>163</v>
      </c>
      <c r="C294">
        <v>81</v>
      </c>
      <c r="D294">
        <v>52008288</v>
      </c>
      <c r="E294" t="s">
        <v>1018</v>
      </c>
      <c r="F294" t="s">
        <v>294</v>
      </c>
      <c r="G294" t="s">
        <v>1019</v>
      </c>
      <c r="H294">
        <v>162037</v>
      </c>
      <c r="I294">
        <v>928</v>
      </c>
      <c r="J294" t="s">
        <v>29</v>
      </c>
      <c r="K294" t="s">
        <v>30</v>
      </c>
      <c r="L294">
        <v>21000000</v>
      </c>
      <c r="M294">
        <v>1999</v>
      </c>
      <c r="N294">
        <v>7.8</v>
      </c>
      <c r="O294">
        <v>31008288</v>
      </c>
      <c r="R294" t="s">
        <v>685</v>
      </c>
      <c r="S294" cm="1">
        <f t="array" ref="S294">AVERAGE(IF(Table7[director_name]=R294, Table7[imdb_score]))</f>
        <v>7.5750000000000002</v>
      </c>
      <c r="T294" t="str">
        <f>IF(Table8[[#This Row],[Average]] &gt; $V$7, "Higher", "Lower")</f>
        <v>Higher</v>
      </c>
    </row>
    <row r="295" spans="1:20" x14ac:dyDescent="0.3">
      <c r="A295" t="s">
        <v>190</v>
      </c>
      <c r="B295">
        <v>300</v>
      </c>
      <c r="C295">
        <v>176</v>
      </c>
      <c r="D295">
        <v>130127620</v>
      </c>
      <c r="E295" t="s">
        <v>116</v>
      </c>
      <c r="F295" t="s">
        <v>837</v>
      </c>
      <c r="G295" t="s">
        <v>1021</v>
      </c>
      <c r="H295">
        <v>324671</v>
      </c>
      <c r="I295">
        <v>458</v>
      </c>
      <c r="J295" t="s">
        <v>29</v>
      </c>
      <c r="K295" t="s">
        <v>30</v>
      </c>
      <c r="L295">
        <v>100000000</v>
      </c>
      <c r="M295">
        <v>2007</v>
      </c>
      <c r="N295">
        <v>7.8</v>
      </c>
      <c r="O295">
        <v>30127620</v>
      </c>
      <c r="R295" t="s">
        <v>685</v>
      </c>
      <c r="S295" cm="1">
        <f t="array" ref="S295">AVERAGE(IF(Table7[director_name]=R295, Table7[imdb_score]))</f>
        <v>7.5750000000000002</v>
      </c>
      <c r="T295" t="str">
        <f>IF(Table8[[#This Row],[Average]] &gt; $V$7, "Higher", "Lower")</f>
        <v>Higher</v>
      </c>
    </row>
    <row r="296" spans="1:20" x14ac:dyDescent="0.3">
      <c r="A296" t="s">
        <v>546</v>
      </c>
      <c r="B296">
        <v>487</v>
      </c>
      <c r="C296">
        <v>94</v>
      </c>
      <c r="D296">
        <v>45507053</v>
      </c>
      <c r="E296" t="s">
        <v>1022</v>
      </c>
      <c r="F296" t="s">
        <v>55</v>
      </c>
      <c r="G296" t="s">
        <v>1023</v>
      </c>
      <c r="H296">
        <v>237848</v>
      </c>
      <c r="I296">
        <v>377</v>
      </c>
      <c r="J296" t="s">
        <v>29</v>
      </c>
      <c r="K296" t="s">
        <v>30</v>
      </c>
      <c r="L296">
        <v>16000000</v>
      </c>
      <c r="M296">
        <v>2012</v>
      </c>
      <c r="N296">
        <v>7.8</v>
      </c>
      <c r="O296">
        <v>29507053</v>
      </c>
      <c r="R296" t="s">
        <v>685</v>
      </c>
      <c r="S296" cm="1">
        <f t="array" ref="S296">AVERAGE(IF(Table7[director_name]=R296, Table7[imdb_score]))</f>
        <v>7.5750000000000002</v>
      </c>
      <c r="T296" t="str">
        <f>IF(Table8[[#This Row],[Average]] &gt; $V$7, "Higher", "Lower")</f>
        <v>Higher</v>
      </c>
    </row>
    <row r="297" spans="1:20" x14ac:dyDescent="0.3">
      <c r="A297" t="s">
        <v>1025</v>
      </c>
      <c r="B297">
        <v>226</v>
      </c>
      <c r="C297">
        <v>101</v>
      </c>
      <c r="D297">
        <v>51676606</v>
      </c>
      <c r="E297" t="s">
        <v>1026</v>
      </c>
      <c r="F297" t="s">
        <v>482</v>
      </c>
      <c r="G297" t="s">
        <v>1027</v>
      </c>
      <c r="H297">
        <v>174591</v>
      </c>
      <c r="I297">
        <v>632</v>
      </c>
      <c r="J297" t="s">
        <v>29</v>
      </c>
      <c r="K297" t="s">
        <v>30</v>
      </c>
      <c r="L297">
        <v>25000000</v>
      </c>
      <c r="M297">
        <v>2004</v>
      </c>
      <c r="N297">
        <v>7.8</v>
      </c>
      <c r="O297">
        <v>26676606</v>
      </c>
      <c r="R297" t="s">
        <v>685</v>
      </c>
      <c r="S297" cm="1">
        <f t="array" ref="S297">AVERAGE(IF(Table7[director_name]=R297, Table7[imdb_score]))</f>
        <v>7.5750000000000002</v>
      </c>
      <c r="T297" t="str">
        <f>IF(Table8[[#This Row],[Average]] &gt; $V$7, "Higher", "Lower")</f>
        <v>Higher</v>
      </c>
    </row>
    <row r="298" spans="1:20" x14ac:dyDescent="0.3">
      <c r="A298" t="s">
        <v>341</v>
      </c>
      <c r="B298">
        <v>377</v>
      </c>
      <c r="C298">
        <v>101</v>
      </c>
      <c r="D298">
        <v>189412677</v>
      </c>
      <c r="E298" t="s">
        <v>1029</v>
      </c>
      <c r="F298" t="s">
        <v>1030</v>
      </c>
      <c r="G298" t="s">
        <v>1031</v>
      </c>
      <c r="H298">
        <v>272534</v>
      </c>
      <c r="I298">
        <v>345</v>
      </c>
      <c r="J298" t="s">
        <v>29</v>
      </c>
      <c r="K298" t="s">
        <v>30</v>
      </c>
      <c r="L298">
        <v>165000000</v>
      </c>
      <c r="M298">
        <v>2012</v>
      </c>
      <c r="N298">
        <v>7.8</v>
      </c>
      <c r="O298">
        <v>24412677</v>
      </c>
      <c r="R298" t="s">
        <v>692</v>
      </c>
      <c r="S298" cm="1">
        <f t="array" ref="S298">AVERAGE(IF(Table7[director_name]=R298, Table7[imdb_score]))</f>
        <v>7.5666666666666664</v>
      </c>
      <c r="T298" t="str">
        <f>IF(Table8[[#This Row],[Average]] &gt; $V$7, "Higher", "Lower")</f>
        <v>Higher</v>
      </c>
    </row>
    <row r="299" spans="1:20" x14ac:dyDescent="0.3">
      <c r="A299" t="s">
        <v>292</v>
      </c>
      <c r="B299">
        <v>588</v>
      </c>
      <c r="C299">
        <v>119</v>
      </c>
      <c r="D299">
        <v>42335698</v>
      </c>
      <c r="E299" t="s">
        <v>699</v>
      </c>
      <c r="F299" t="s">
        <v>490</v>
      </c>
      <c r="G299" t="s">
        <v>1033</v>
      </c>
      <c r="H299">
        <v>395087</v>
      </c>
      <c r="I299">
        <v>1101</v>
      </c>
      <c r="J299" t="s">
        <v>29</v>
      </c>
      <c r="K299" t="s">
        <v>30</v>
      </c>
      <c r="L299">
        <v>18000000</v>
      </c>
      <c r="M299">
        <v>2014</v>
      </c>
      <c r="N299">
        <v>7.8</v>
      </c>
      <c r="O299">
        <v>24335698</v>
      </c>
      <c r="R299" t="s">
        <v>692</v>
      </c>
      <c r="S299" cm="1">
        <f t="array" ref="S299">AVERAGE(IF(Table7[director_name]=R299, Table7[imdb_score]))</f>
        <v>7.5666666666666664</v>
      </c>
      <c r="T299" t="str">
        <f>IF(Table8[[#This Row],[Average]] &gt; $V$7, "Higher", "Lower")</f>
        <v>Higher</v>
      </c>
    </row>
    <row r="300" spans="1:20" x14ac:dyDescent="0.3">
      <c r="A300" t="s">
        <v>304</v>
      </c>
      <c r="B300">
        <v>75</v>
      </c>
      <c r="C300">
        <v>219</v>
      </c>
      <c r="D300">
        <v>43984230</v>
      </c>
      <c r="E300" t="s">
        <v>60</v>
      </c>
      <c r="F300" t="s">
        <v>1035</v>
      </c>
      <c r="G300" t="s">
        <v>1036</v>
      </c>
      <c r="H300">
        <v>70274</v>
      </c>
      <c r="I300">
        <v>133</v>
      </c>
      <c r="J300" t="s">
        <v>29</v>
      </c>
      <c r="K300" t="s">
        <v>926</v>
      </c>
      <c r="L300">
        <v>23000000</v>
      </c>
      <c r="M300">
        <v>1987</v>
      </c>
      <c r="N300">
        <v>7.8</v>
      </c>
      <c r="O300">
        <v>20984230</v>
      </c>
      <c r="R300" t="s">
        <v>692</v>
      </c>
      <c r="S300" cm="1">
        <f t="array" ref="S300">AVERAGE(IF(Table7[director_name]=R300, Table7[imdb_score]))</f>
        <v>7.5666666666666664</v>
      </c>
      <c r="T300" t="str">
        <f>IF(Table8[[#This Row],[Average]] &gt; $V$7, "Higher", "Lower")</f>
        <v>Higher</v>
      </c>
    </row>
    <row r="301" spans="1:20" x14ac:dyDescent="0.3">
      <c r="A301" t="s">
        <v>1038</v>
      </c>
      <c r="B301">
        <v>316</v>
      </c>
      <c r="C301">
        <v>123</v>
      </c>
      <c r="D301">
        <v>50921738</v>
      </c>
      <c r="E301" t="s">
        <v>1039</v>
      </c>
      <c r="F301" t="s">
        <v>512</v>
      </c>
      <c r="G301" t="s">
        <v>1040</v>
      </c>
      <c r="H301">
        <v>192930</v>
      </c>
      <c r="I301">
        <v>581</v>
      </c>
      <c r="J301" t="s">
        <v>29</v>
      </c>
      <c r="K301" t="s">
        <v>200</v>
      </c>
      <c r="L301">
        <v>30000000</v>
      </c>
      <c r="M301">
        <v>2007</v>
      </c>
      <c r="N301">
        <v>7.8</v>
      </c>
      <c r="O301">
        <v>20921738</v>
      </c>
      <c r="R301" t="s">
        <v>354</v>
      </c>
      <c r="S301" cm="1">
        <f t="array" ref="S301">AVERAGE(IF(Table7[director_name]=R301, Table7[imdb_score]))</f>
        <v>7.5500000000000007</v>
      </c>
      <c r="T301" t="str">
        <f>IF(Table8[[#This Row],[Average]] &gt; $V$7, "Higher", "Lower")</f>
        <v>Higher</v>
      </c>
    </row>
    <row r="302" spans="1:20" x14ac:dyDescent="0.3">
      <c r="A302" t="s">
        <v>1042</v>
      </c>
      <c r="B302">
        <v>676</v>
      </c>
      <c r="C302">
        <v>100</v>
      </c>
      <c r="D302">
        <v>35054909</v>
      </c>
      <c r="E302" t="s">
        <v>26</v>
      </c>
      <c r="F302" t="s">
        <v>921</v>
      </c>
      <c r="G302" t="s">
        <v>1043</v>
      </c>
      <c r="H302">
        <v>431578</v>
      </c>
      <c r="I302">
        <v>1264</v>
      </c>
      <c r="J302" t="s">
        <v>29</v>
      </c>
      <c r="K302" t="s">
        <v>30</v>
      </c>
      <c r="L302">
        <v>15000000</v>
      </c>
      <c r="M302">
        <v>2011</v>
      </c>
      <c r="N302">
        <v>7.8</v>
      </c>
      <c r="O302">
        <v>20054909</v>
      </c>
      <c r="R302" t="s">
        <v>354</v>
      </c>
      <c r="S302" cm="1">
        <f t="array" ref="S302">AVERAGE(IF(Table7[director_name]=R302, Table7[imdb_score]))</f>
        <v>7.5500000000000007</v>
      </c>
      <c r="T302" t="str">
        <f>IF(Table8[[#This Row],[Average]] &gt; $V$7, "Higher", "Lower")</f>
        <v>Higher</v>
      </c>
    </row>
    <row r="303" spans="1:20" x14ac:dyDescent="0.3">
      <c r="A303" t="s">
        <v>435</v>
      </c>
      <c r="B303">
        <v>197</v>
      </c>
      <c r="C303">
        <v>107</v>
      </c>
      <c r="D303">
        <v>45506619</v>
      </c>
      <c r="E303" t="s">
        <v>1045</v>
      </c>
      <c r="F303" t="s">
        <v>635</v>
      </c>
      <c r="G303" t="s">
        <v>1046</v>
      </c>
      <c r="H303">
        <v>225102</v>
      </c>
      <c r="I303">
        <v>862</v>
      </c>
      <c r="J303" t="s">
        <v>29</v>
      </c>
      <c r="K303" t="s">
        <v>200</v>
      </c>
      <c r="L303">
        <v>26000000</v>
      </c>
      <c r="M303">
        <v>2000</v>
      </c>
      <c r="N303">
        <v>7.8</v>
      </c>
      <c r="O303">
        <v>19506619</v>
      </c>
      <c r="R303" t="s">
        <v>713</v>
      </c>
      <c r="S303" cm="1">
        <f t="array" ref="S303">AVERAGE(IF(Table7[director_name]=R303, Table7[imdb_score]))</f>
        <v>7.55</v>
      </c>
      <c r="T303" t="str">
        <f>IF(Table8[[#This Row],[Average]] &gt; $V$7, "Higher", "Lower")</f>
        <v>Higher</v>
      </c>
    </row>
    <row r="304" spans="1:20" x14ac:dyDescent="0.3">
      <c r="A304" t="s">
        <v>91</v>
      </c>
      <c r="B304">
        <v>517</v>
      </c>
      <c r="C304">
        <v>158</v>
      </c>
      <c r="D304">
        <v>102515793</v>
      </c>
      <c r="E304" t="s">
        <v>140</v>
      </c>
      <c r="F304" t="s">
        <v>568</v>
      </c>
      <c r="G304" t="s">
        <v>1048</v>
      </c>
      <c r="H304">
        <v>330152</v>
      </c>
      <c r="I304">
        <v>632</v>
      </c>
      <c r="J304" t="s">
        <v>29</v>
      </c>
      <c r="K304" t="s">
        <v>30</v>
      </c>
      <c r="L304">
        <v>90000000</v>
      </c>
      <c r="M304">
        <v>2011</v>
      </c>
      <c r="N304">
        <v>7.8</v>
      </c>
      <c r="O304">
        <v>12515793</v>
      </c>
      <c r="R304" t="s">
        <v>705</v>
      </c>
      <c r="S304" cm="1">
        <f t="array" ref="S304">AVERAGE(IF(Table7[director_name]=R304, Table7[imdb_score]))</f>
        <v>7.55</v>
      </c>
      <c r="T304" t="str">
        <f>IF(Table8[[#This Row],[Average]] &gt; $V$7, "Higher", "Lower")</f>
        <v>Higher</v>
      </c>
    </row>
    <row r="305" spans="1:20" x14ac:dyDescent="0.3">
      <c r="A305" t="s">
        <v>261</v>
      </c>
      <c r="B305">
        <v>283</v>
      </c>
      <c r="C305">
        <v>139</v>
      </c>
      <c r="D305">
        <v>50859889</v>
      </c>
      <c r="E305" t="s">
        <v>1050</v>
      </c>
      <c r="F305" t="s">
        <v>1051</v>
      </c>
      <c r="G305" t="s">
        <v>1052</v>
      </c>
      <c r="H305">
        <v>236000</v>
      </c>
      <c r="I305">
        <v>1043</v>
      </c>
      <c r="J305" t="s">
        <v>143</v>
      </c>
      <c r="K305" t="s">
        <v>30</v>
      </c>
      <c r="L305">
        <v>40000000</v>
      </c>
      <c r="M305">
        <v>2006</v>
      </c>
      <c r="N305">
        <v>7.8</v>
      </c>
      <c r="O305">
        <v>10859889</v>
      </c>
      <c r="R305" t="s">
        <v>710</v>
      </c>
      <c r="S305" cm="1">
        <f t="array" ref="S305">AVERAGE(IF(Table7[director_name]=R305, Table7[imdb_score]))</f>
        <v>7.55</v>
      </c>
      <c r="T305" t="str">
        <f>IF(Table8[[#This Row],[Average]] &gt; $V$7, "Higher", "Lower")</f>
        <v>Higher</v>
      </c>
    </row>
    <row r="306" spans="1:20" x14ac:dyDescent="0.3">
      <c r="A306" t="s">
        <v>1038</v>
      </c>
      <c r="B306">
        <v>177</v>
      </c>
      <c r="C306">
        <v>135</v>
      </c>
      <c r="D306">
        <v>38372662</v>
      </c>
      <c r="E306" t="s">
        <v>588</v>
      </c>
      <c r="F306" t="s">
        <v>1054</v>
      </c>
      <c r="G306" t="s">
        <v>1055</v>
      </c>
      <c r="H306">
        <v>193455</v>
      </c>
      <c r="I306">
        <v>1058</v>
      </c>
      <c r="J306" t="s">
        <v>29</v>
      </c>
      <c r="K306" t="s">
        <v>241</v>
      </c>
      <c r="L306">
        <v>28000000</v>
      </c>
      <c r="M306">
        <v>2005</v>
      </c>
      <c r="N306">
        <v>7.8</v>
      </c>
      <c r="O306">
        <v>10372662</v>
      </c>
      <c r="R306" t="s">
        <v>705</v>
      </c>
      <c r="S306" cm="1">
        <f t="array" ref="S306">AVERAGE(IF(Table7[director_name]=R306, Table7[imdb_score]))</f>
        <v>7.55</v>
      </c>
      <c r="T306" t="str">
        <f>IF(Table8[[#This Row],[Average]] &gt; $V$7, "Higher", "Lower")</f>
        <v>Higher</v>
      </c>
    </row>
    <row r="307" spans="1:20" x14ac:dyDescent="0.3">
      <c r="A307" t="s">
        <v>685</v>
      </c>
      <c r="B307">
        <v>242</v>
      </c>
      <c r="C307">
        <v>112</v>
      </c>
      <c r="D307">
        <v>22858926</v>
      </c>
      <c r="E307" t="s">
        <v>1056</v>
      </c>
      <c r="F307" t="s">
        <v>1057</v>
      </c>
      <c r="G307" t="s">
        <v>1058</v>
      </c>
      <c r="H307">
        <v>254404</v>
      </c>
      <c r="I307">
        <v>840</v>
      </c>
      <c r="J307" t="s">
        <v>29</v>
      </c>
      <c r="K307" t="s">
        <v>30</v>
      </c>
      <c r="L307">
        <v>13000000</v>
      </c>
      <c r="M307">
        <v>1999</v>
      </c>
      <c r="N307">
        <v>7.8</v>
      </c>
      <c r="O307">
        <v>9858926</v>
      </c>
      <c r="R307" t="s">
        <v>710</v>
      </c>
      <c r="S307" cm="1">
        <f t="array" ref="S307">AVERAGE(IF(Table7[director_name]=R307, Table7[imdb_score]))</f>
        <v>7.55</v>
      </c>
      <c r="T307" t="str">
        <f>IF(Table8[[#This Row],[Average]] &gt; $V$7, "Higher", "Lower")</f>
        <v>Higher</v>
      </c>
    </row>
    <row r="308" spans="1:20" x14ac:dyDescent="0.3">
      <c r="A308" t="s">
        <v>1059</v>
      </c>
      <c r="B308">
        <v>117</v>
      </c>
      <c r="C308">
        <v>147</v>
      </c>
      <c r="D308">
        <v>41954997</v>
      </c>
      <c r="E308" t="s">
        <v>116</v>
      </c>
      <c r="F308" t="s">
        <v>482</v>
      </c>
      <c r="G308" t="s">
        <v>1060</v>
      </c>
      <c r="H308">
        <v>225122</v>
      </c>
      <c r="I308">
        <v>234</v>
      </c>
      <c r="J308" t="s">
        <v>29</v>
      </c>
      <c r="K308" t="s">
        <v>30</v>
      </c>
      <c r="L308">
        <v>35000000</v>
      </c>
      <c r="M308">
        <v>1997</v>
      </c>
      <c r="N308">
        <v>7.8</v>
      </c>
      <c r="O308">
        <v>6954997</v>
      </c>
      <c r="R308" t="s">
        <v>713</v>
      </c>
      <c r="S308" cm="1">
        <f t="array" ref="S308">AVERAGE(IF(Table7[director_name]=R308, Table7[imdb_score]))</f>
        <v>7.55</v>
      </c>
      <c r="T308" t="str">
        <f>IF(Table8[[#This Row],[Average]] &gt; $V$7, "Higher", "Lower")</f>
        <v>Higher</v>
      </c>
    </row>
    <row r="309" spans="1:20" x14ac:dyDescent="0.3">
      <c r="A309" t="s">
        <v>860</v>
      </c>
      <c r="B309">
        <v>433</v>
      </c>
      <c r="C309">
        <v>115</v>
      </c>
      <c r="D309">
        <v>17613460</v>
      </c>
      <c r="E309" t="s">
        <v>1061</v>
      </c>
      <c r="F309" t="s">
        <v>1062</v>
      </c>
      <c r="G309" t="s">
        <v>1063</v>
      </c>
      <c r="H309">
        <v>91082</v>
      </c>
      <c r="I309">
        <v>274</v>
      </c>
      <c r="J309" t="s">
        <v>29</v>
      </c>
      <c r="K309" t="s">
        <v>30</v>
      </c>
      <c r="L309">
        <v>12000000</v>
      </c>
      <c r="M309">
        <v>2013</v>
      </c>
      <c r="N309">
        <v>7.8</v>
      </c>
      <c r="O309">
        <v>5613460</v>
      </c>
      <c r="R309" t="s">
        <v>59</v>
      </c>
      <c r="S309" cm="1">
        <f t="array" ref="S309">AVERAGE(IF(Table7[director_name]=R309, Table7[imdb_score]))</f>
        <v>7.5439999999999987</v>
      </c>
      <c r="T309" t="str">
        <f>IF(Table8[[#This Row],[Average]] &gt; $V$7, "Higher", "Lower")</f>
        <v>Higher</v>
      </c>
    </row>
    <row r="310" spans="1:20" x14ac:dyDescent="0.3">
      <c r="A310" t="s">
        <v>949</v>
      </c>
      <c r="B310">
        <v>181</v>
      </c>
      <c r="C310">
        <v>81</v>
      </c>
      <c r="D310">
        <v>7267324</v>
      </c>
      <c r="E310" t="s">
        <v>26</v>
      </c>
      <c r="F310" t="s">
        <v>1064</v>
      </c>
      <c r="G310" t="s">
        <v>1065</v>
      </c>
      <c r="H310">
        <v>161471</v>
      </c>
      <c r="I310">
        <v>709</v>
      </c>
      <c r="J310" t="s">
        <v>96</v>
      </c>
      <c r="K310" t="s">
        <v>227</v>
      </c>
      <c r="L310">
        <v>3500000</v>
      </c>
      <c r="M310">
        <v>1998</v>
      </c>
      <c r="N310">
        <v>7.8</v>
      </c>
      <c r="O310">
        <v>3767324</v>
      </c>
      <c r="R310" t="s">
        <v>59</v>
      </c>
      <c r="S310" cm="1">
        <f t="array" ref="S310">AVERAGE(IF(Table7[director_name]=R310, Table7[imdb_score]))</f>
        <v>7.5439999999999987</v>
      </c>
      <c r="T310" t="str">
        <f>IF(Table8[[#This Row],[Average]] &gt; $V$7, "Higher", "Lower")</f>
        <v>Higher</v>
      </c>
    </row>
    <row r="311" spans="1:20" x14ac:dyDescent="0.3">
      <c r="A311" t="s">
        <v>386</v>
      </c>
      <c r="B311">
        <v>274</v>
      </c>
      <c r="C311">
        <v>123</v>
      </c>
      <c r="D311">
        <v>15294553</v>
      </c>
      <c r="E311" t="s">
        <v>1066</v>
      </c>
      <c r="F311" t="s">
        <v>1067</v>
      </c>
      <c r="G311" t="s">
        <v>1068</v>
      </c>
      <c r="H311">
        <v>202341</v>
      </c>
      <c r="I311">
        <v>391</v>
      </c>
      <c r="J311" t="s">
        <v>29</v>
      </c>
      <c r="K311" t="s">
        <v>200</v>
      </c>
      <c r="L311">
        <v>12000000</v>
      </c>
      <c r="M311">
        <v>2013</v>
      </c>
      <c r="N311">
        <v>7.8</v>
      </c>
      <c r="O311">
        <v>3294553</v>
      </c>
      <c r="R311" t="s">
        <v>59</v>
      </c>
      <c r="S311" cm="1">
        <f t="array" ref="S311">AVERAGE(IF(Table7[director_name]=R311, Table7[imdb_score]))</f>
        <v>7.5439999999999987</v>
      </c>
      <c r="T311" t="str">
        <f>IF(Table8[[#This Row],[Average]] &gt; $V$7, "Higher", "Lower")</f>
        <v>Higher</v>
      </c>
    </row>
    <row r="312" spans="1:20" x14ac:dyDescent="0.3">
      <c r="A312" t="s">
        <v>333</v>
      </c>
      <c r="B312">
        <v>195</v>
      </c>
      <c r="C312">
        <v>104</v>
      </c>
      <c r="D312">
        <v>4231500</v>
      </c>
      <c r="E312" t="s">
        <v>588</v>
      </c>
      <c r="F312" t="s">
        <v>1070</v>
      </c>
      <c r="G312" t="s">
        <v>1071</v>
      </c>
      <c r="H312">
        <v>30479</v>
      </c>
      <c r="I312">
        <v>162</v>
      </c>
      <c r="J312" t="s">
        <v>103</v>
      </c>
      <c r="K312" t="s">
        <v>767</v>
      </c>
      <c r="L312">
        <v>1000000</v>
      </c>
      <c r="M312">
        <v>2013</v>
      </c>
      <c r="N312">
        <v>7.8</v>
      </c>
      <c r="O312">
        <v>3231500</v>
      </c>
      <c r="R312" t="s">
        <v>59</v>
      </c>
      <c r="S312" cm="1">
        <f t="array" ref="S312">AVERAGE(IF(Table7[director_name]=R312, Table7[imdb_score]))</f>
        <v>7.5439999999999987</v>
      </c>
      <c r="T312" t="str">
        <f>IF(Table8[[#This Row],[Average]] &gt; $V$7, "Higher", "Lower")</f>
        <v>Higher</v>
      </c>
    </row>
    <row r="313" spans="1:20" x14ac:dyDescent="0.3">
      <c r="A313" t="s">
        <v>1072</v>
      </c>
      <c r="B313">
        <v>136</v>
      </c>
      <c r="C313">
        <v>102</v>
      </c>
      <c r="D313">
        <v>3151130</v>
      </c>
      <c r="E313" t="s">
        <v>676</v>
      </c>
      <c r="F313" t="s">
        <v>1073</v>
      </c>
      <c r="G313" t="s">
        <v>1074</v>
      </c>
      <c r="H313">
        <v>181749</v>
      </c>
      <c r="I313">
        <v>615</v>
      </c>
      <c r="J313" t="s">
        <v>29</v>
      </c>
      <c r="K313" t="s">
        <v>30</v>
      </c>
      <c r="L313">
        <v>230000</v>
      </c>
      <c r="M313">
        <v>1994</v>
      </c>
      <c r="N313">
        <v>7.8</v>
      </c>
      <c r="O313">
        <v>2921130</v>
      </c>
      <c r="R313" t="s">
        <v>59</v>
      </c>
      <c r="S313" cm="1">
        <f t="array" ref="S313">AVERAGE(IF(Table7[director_name]=R313, Table7[imdb_score]))</f>
        <v>7.5439999999999987</v>
      </c>
      <c r="T313" t="str">
        <f>IF(Table8[[#This Row],[Average]] &gt; $V$7, "Higher", "Lower")</f>
        <v>Higher</v>
      </c>
    </row>
    <row r="314" spans="1:20" x14ac:dyDescent="0.3">
      <c r="A314" t="s">
        <v>362</v>
      </c>
      <c r="B314">
        <v>66</v>
      </c>
      <c r="C314">
        <v>81</v>
      </c>
      <c r="D314">
        <v>3000000</v>
      </c>
      <c r="E314" t="s">
        <v>1076</v>
      </c>
      <c r="F314" t="s">
        <v>1077</v>
      </c>
      <c r="G314" t="s">
        <v>1078</v>
      </c>
      <c r="H314">
        <v>13269</v>
      </c>
      <c r="I314">
        <v>98</v>
      </c>
      <c r="J314" t="s">
        <v>29</v>
      </c>
      <c r="K314" t="s">
        <v>30</v>
      </c>
      <c r="L314">
        <v>609000</v>
      </c>
      <c r="M314">
        <v>1935</v>
      </c>
      <c r="N314">
        <v>7.8</v>
      </c>
      <c r="O314">
        <v>2391000</v>
      </c>
      <c r="R314" t="s">
        <v>59</v>
      </c>
      <c r="S314" cm="1">
        <f t="array" ref="S314">AVERAGE(IF(Table7[director_name]=R314, Table7[imdb_score]))</f>
        <v>7.5439999999999987</v>
      </c>
      <c r="T314" t="str">
        <f>IF(Table8[[#This Row],[Average]] &gt; $V$7, "Higher", "Lower")</f>
        <v>Higher</v>
      </c>
    </row>
    <row r="315" spans="1:20" x14ac:dyDescent="0.3">
      <c r="A315" t="s">
        <v>1080</v>
      </c>
      <c r="B315">
        <v>252</v>
      </c>
      <c r="C315">
        <v>37</v>
      </c>
      <c r="D315">
        <v>5923044</v>
      </c>
      <c r="E315" t="s">
        <v>1081</v>
      </c>
      <c r="F315" t="s">
        <v>1082</v>
      </c>
      <c r="G315" t="s">
        <v>1083</v>
      </c>
      <c r="H315">
        <v>113451</v>
      </c>
      <c r="I315">
        <v>537</v>
      </c>
      <c r="J315" t="s">
        <v>29</v>
      </c>
      <c r="K315" t="s">
        <v>30</v>
      </c>
      <c r="L315">
        <v>3600000</v>
      </c>
      <c r="M315">
        <v>1987</v>
      </c>
      <c r="N315">
        <v>7.8</v>
      </c>
      <c r="O315">
        <v>2323044</v>
      </c>
      <c r="R315" t="s">
        <v>59</v>
      </c>
      <c r="S315" cm="1">
        <f t="array" ref="S315">AVERAGE(IF(Table7[director_name]=R315, Table7[imdb_score]))</f>
        <v>7.5439999999999987</v>
      </c>
      <c r="T315" t="str">
        <f>IF(Table8[[#This Row],[Average]] &gt; $V$7, "Higher", "Lower")</f>
        <v>Higher</v>
      </c>
    </row>
    <row r="316" spans="1:20" x14ac:dyDescent="0.3">
      <c r="A316" t="s">
        <v>396</v>
      </c>
      <c r="B316">
        <v>194</v>
      </c>
      <c r="C316">
        <v>90</v>
      </c>
      <c r="D316">
        <v>2957978</v>
      </c>
      <c r="E316" t="s">
        <v>1084</v>
      </c>
      <c r="F316" t="s">
        <v>1085</v>
      </c>
      <c r="G316" t="s">
        <v>1086</v>
      </c>
      <c r="H316">
        <v>40481</v>
      </c>
      <c r="I316">
        <v>134</v>
      </c>
      <c r="J316" t="s">
        <v>29</v>
      </c>
      <c r="K316" t="s">
        <v>200</v>
      </c>
      <c r="L316">
        <v>1000000</v>
      </c>
      <c r="M316">
        <v>2008</v>
      </c>
      <c r="N316">
        <v>7.8</v>
      </c>
      <c r="O316">
        <v>1957978</v>
      </c>
      <c r="R316" t="s">
        <v>59</v>
      </c>
      <c r="S316" cm="1">
        <f t="array" ref="S316">AVERAGE(IF(Table7[director_name]=R316, Table7[imdb_score]))</f>
        <v>7.5439999999999987</v>
      </c>
      <c r="T316" t="str">
        <f>IF(Table8[[#This Row],[Average]] &gt; $V$7, "Higher", "Lower")</f>
        <v>Higher</v>
      </c>
    </row>
    <row r="317" spans="1:20" x14ac:dyDescent="0.3">
      <c r="A317" t="s">
        <v>1087</v>
      </c>
      <c r="B317">
        <v>144</v>
      </c>
      <c r="C317">
        <v>89</v>
      </c>
      <c r="D317">
        <v>10824921</v>
      </c>
      <c r="E317" t="s">
        <v>676</v>
      </c>
      <c r="F317" t="s">
        <v>1088</v>
      </c>
      <c r="G317" t="s">
        <v>1089</v>
      </c>
      <c r="H317">
        <v>200293</v>
      </c>
      <c r="I317">
        <v>621</v>
      </c>
      <c r="J317" t="s">
        <v>29</v>
      </c>
      <c r="K317" t="s">
        <v>30</v>
      </c>
      <c r="L317">
        <v>10000000</v>
      </c>
      <c r="M317">
        <v>1999</v>
      </c>
      <c r="N317">
        <v>7.8</v>
      </c>
      <c r="O317">
        <v>824921</v>
      </c>
      <c r="R317" t="s">
        <v>59</v>
      </c>
      <c r="S317" cm="1">
        <f t="array" ref="S317">AVERAGE(IF(Table7[director_name]=R317, Table7[imdb_score]))</f>
        <v>7.5439999999999987</v>
      </c>
      <c r="T317" t="str">
        <f>IF(Table8[[#This Row],[Average]] &gt; $V$7, "Higher", "Lower")</f>
        <v>Higher</v>
      </c>
    </row>
    <row r="318" spans="1:20" x14ac:dyDescent="0.3">
      <c r="A318" t="s">
        <v>867</v>
      </c>
      <c r="B318">
        <v>29</v>
      </c>
      <c r="C318">
        <v>140</v>
      </c>
      <c r="D318">
        <v>3130592</v>
      </c>
      <c r="E318" t="s">
        <v>588</v>
      </c>
      <c r="F318" t="s">
        <v>1091</v>
      </c>
      <c r="G318" t="s">
        <v>1092</v>
      </c>
      <c r="H318">
        <v>10755</v>
      </c>
      <c r="I318">
        <v>69</v>
      </c>
      <c r="J318" t="s">
        <v>29</v>
      </c>
      <c r="K318" t="s">
        <v>200</v>
      </c>
      <c r="L318">
        <v>2600000</v>
      </c>
      <c r="M318">
        <v>1987</v>
      </c>
      <c r="N318">
        <v>7.8</v>
      </c>
      <c r="O318">
        <v>530592</v>
      </c>
      <c r="R318" t="s">
        <v>59</v>
      </c>
      <c r="S318" cm="1">
        <f t="array" ref="S318">AVERAGE(IF(Table7[director_name]=R318, Table7[imdb_score]))</f>
        <v>7.5439999999999987</v>
      </c>
      <c r="T318" t="str">
        <f>IF(Table8[[#This Row],[Average]] &gt; $V$7, "Higher", "Lower")</f>
        <v>Higher</v>
      </c>
    </row>
    <row r="319" spans="1:20" x14ac:dyDescent="0.3">
      <c r="A319" t="s">
        <v>358</v>
      </c>
      <c r="B319">
        <v>110</v>
      </c>
      <c r="C319">
        <v>88</v>
      </c>
      <c r="D319">
        <v>1523883</v>
      </c>
      <c r="E319" t="s">
        <v>1093</v>
      </c>
      <c r="F319" t="s">
        <v>1094</v>
      </c>
      <c r="G319" t="s">
        <v>1095</v>
      </c>
      <c r="H319">
        <v>9037</v>
      </c>
      <c r="I319">
        <v>70</v>
      </c>
      <c r="J319" t="s">
        <v>29</v>
      </c>
      <c r="K319" t="s">
        <v>30</v>
      </c>
      <c r="L319">
        <v>1750211</v>
      </c>
      <c r="M319">
        <v>2005</v>
      </c>
      <c r="N319">
        <v>7.8</v>
      </c>
      <c r="O319">
        <v>-226328</v>
      </c>
      <c r="R319" t="s">
        <v>59</v>
      </c>
      <c r="S319" cm="1">
        <f t="array" ref="S319">AVERAGE(IF(Table7[director_name]=R319, Table7[imdb_score]))</f>
        <v>7.5439999999999987</v>
      </c>
      <c r="T319" t="str">
        <f>IF(Table8[[#This Row],[Average]] &gt; $V$7, "Higher", "Lower")</f>
        <v>Higher</v>
      </c>
    </row>
    <row r="320" spans="1:20" x14ac:dyDescent="0.3">
      <c r="A320" t="s">
        <v>818</v>
      </c>
      <c r="B320">
        <v>295</v>
      </c>
      <c r="C320">
        <v>122</v>
      </c>
      <c r="D320">
        <v>53574088</v>
      </c>
      <c r="E320" t="s">
        <v>1097</v>
      </c>
      <c r="F320" t="s">
        <v>40</v>
      </c>
      <c r="G320" t="s">
        <v>1098</v>
      </c>
      <c r="H320">
        <v>237872</v>
      </c>
      <c r="I320">
        <v>560</v>
      </c>
      <c r="J320" t="s">
        <v>29</v>
      </c>
      <c r="K320" t="s">
        <v>30</v>
      </c>
      <c r="L320">
        <v>55000000</v>
      </c>
      <c r="M320">
        <v>2007</v>
      </c>
      <c r="N320">
        <v>7.8</v>
      </c>
      <c r="O320">
        <v>-1425912</v>
      </c>
      <c r="R320" t="s">
        <v>59</v>
      </c>
      <c r="S320" cm="1">
        <f t="array" ref="S320">AVERAGE(IF(Table7[director_name]=R320, Table7[imdb_score]))</f>
        <v>7.5439999999999987</v>
      </c>
      <c r="T320" t="str">
        <f>IF(Table8[[#This Row],[Average]] &gt; $V$7, "Higher", "Lower")</f>
        <v>Higher</v>
      </c>
    </row>
    <row r="321" spans="1:20" x14ac:dyDescent="0.3">
      <c r="A321" t="s">
        <v>91</v>
      </c>
      <c r="B321">
        <v>157</v>
      </c>
      <c r="C321">
        <v>129</v>
      </c>
      <c r="D321">
        <v>48265581</v>
      </c>
      <c r="E321" t="s">
        <v>269</v>
      </c>
      <c r="F321" t="s">
        <v>1100</v>
      </c>
      <c r="G321" t="s">
        <v>1101</v>
      </c>
      <c r="H321">
        <v>261069</v>
      </c>
      <c r="I321">
        <v>506</v>
      </c>
      <c r="J321" t="s">
        <v>29</v>
      </c>
      <c r="K321" t="s">
        <v>30</v>
      </c>
      <c r="L321">
        <v>50000000</v>
      </c>
      <c r="M321">
        <v>1997</v>
      </c>
      <c r="N321">
        <v>7.8</v>
      </c>
      <c r="O321">
        <v>-1734419</v>
      </c>
      <c r="R321" t="s">
        <v>59</v>
      </c>
      <c r="S321" cm="1">
        <f t="array" ref="S321">AVERAGE(IF(Table7[director_name]=R321, Table7[imdb_score]))</f>
        <v>7.5439999999999987</v>
      </c>
      <c r="T321" t="str">
        <f>IF(Table8[[#This Row],[Average]] &gt; $V$7, "Higher", "Lower")</f>
        <v>Higher</v>
      </c>
    </row>
    <row r="322" spans="1:20" x14ac:dyDescent="0.3">
      <c r="A322" t="s">
        <v>1102</v>
      </c>
      <c r="B322">
        <v>120</v>
      </c>
      <c r="C322">
        <v>100</v>
      </c>
      <c r="D322">
        <v>10725228</v>
      </c>
      <c r="E322" t="s">
        <v>1103</v>
      </c>
      <c r="F322" t="s">
        <v>150</v>
      </c>
      <c r="G322" t="s">
        <v>1104</v>
      </c>
      <c r="H322">
        <v>75675</v>
      </c>
      <c r="I322">
        <v>365</v>
      </c>
      <c r="J322" t="s">
        <v>29</v>
      </c>
      <c r="K322" t="s">
        <v>30</v>
      </c>
      <c r="L322">
        <v>12500000</v>
      </c>
      <c r="M322">
        <v>1992</v>
      </c>
      <c r="N322">
        <v>7.8</v>
      </c>
      <c r="O322">
        <v>-1774772</v>
      </c>
      <c r="R322" t="s">
        <v>59</v>
      </c>
      <c r="S322" cm="1">
        <f t="array" ref="S322">AVERAGE(IF(Table7[director_name]=R322, Table7[imdb_score]))</f>
        <v>7.5439999999999987</v>
      </c>
      <c r="T322" t="str">
        <f>IF(Table8[[#This Row],[Average]] &gt; $V$7, "Higher", "Lower")</f>
        <v>Higher</v>
      </c>
    </row>
    <row r="323" spans="1:20" x14ac:dyDescent="0.3">
      <c r="A323" t="s">
        <v>1106</v>
      </c>
      <c r="B323">
        <v>80</v>
      </c>
      <c r="C323">
        <v>118</v>
      </c>
      <c r="D323">
        <v>9170214</v>
      </c>
      <c r="E323" t="s">
        <v>588</v>
      </c>
      <c r="F323" t="s">
        <v>482</v>
      </c>
      <c r="G323" t="s">
        <v>1107</v>
      </c>
      <c r="H323">
        <v>171882</v>
      </c>
      <c r="I323">
        <v>292</v>
      </c>
      <c r="J323" t="s">
        <v>29</v>
      </c>
      <c r="K323" t="s">
        <v>30</v>
      </c>
      <c r="L323">
        <v>11000000</v>
      </c>
      <c r="M323">
        <v>1993</v>
      </c>
      <c r="N323">
        <v>7.8</v>
      </c>
      <c r="O323">
        <v>-1829786</v>
      </c>
      <c r="R323" t="s">
        <v>59</v>
      </c>
      <c r="S323" cm="1">
        <f t="array" ref="S323">AVERAGE(IF(Table7[director_name]=R323, Table7[imdb_score]))</f>
        <v>7.5439999999999987</v>
      </c>
      <c r="T323" t="str">
        <f>IF(Table8[[#This Row],[Average]] &gt; $V$7, "Higher", "Lower")</f>
        <v>Higher</v>
      </c>
    </row>
    <row r="324" spans="1:20" x14ac:dyDescent="0.3">
      <c r="A324" t="s">
        <v>320</v>
      </c>
      <c r="B324">
        <v>30</v>
      </c>
      <c r="C324">
        <v>119</v>
      </c>
      <c r="D324">
        <v>4958</v>
      </c>
      <c r="E324" t="s">
        <v>1109</v>
      </c>
      <c r="F324" t="s">
        <v>1110</v>
      </c>
      <c r="G324" t="s">
        <v>1111</v>
      </c>
      <c r="H324">
        <v>9689</v>
      </c>
      <c r="I324">
        <v>23</v>
      </c>
      <c r="J324" t="s">
        <v>29</v>
      </c>
      <c r="K324" t="s">
        <v>675</v>
      </c>
      <c r="L324">
        <v>2000000</v>
      </c>
      <c r="M324">
        <v>2008</v>
      </c>
      <c r="N324">
        <v>7.8</v>
      </c>
      <c r="O324">
        <v>-1995042</v>
      </c>
      <c r="R324" t="s">
        <v>59</v>
      </c>
      <c r="S324" cm="1">
        <f t="array" ref="S324">AVERAGE(IF(Table7[director_name]=R324, Table7[imdb_score]))</f>
        <v>7.5439999999999987</v>
      </c>
      <c r="T324" t="str">
        <f>IF(Table8[[#This Row],[Average]] &gt; $V$7, "Higher", "Lower")</f>
        <v>Higher</v>
      </c>
    </row>
    <row r="325" spans="1:20" x14ac:dyDescent="0.3">
      <c r="A325" t="s">
        <v>367</v>
      </c>
      <c r="B325">
        <v>167</v>
      </c>
      <c r="C325">
        <v>80</v>
      </c>
      <c r="D325">
        <v>7002255</v>
      </c>
      <c r="E325" t="s">
        <v>1112</v>
      </c>
      <c r="F325" t="s">
        <v>1113</v>
      </c>
      <c r="G325" t="s">
        <v>1114</v>
      </c>
      <c r="H325">
        <v>42462</v>
      </c>
      <c r="I325">
        <v>312</v>
      </c>
      <c r="J325" t="s">
        <v>90</v>
      </c>
      <c r="K325" t="s">
        <v>241</v>
      </c>
      <c r="L325">
        <v>9500000</v>
      </c>
      <c r="M325">
        <v>2003</v>
      </c>
      <c r="N325">
        <v>7.8</v>
      </c>
      <c r="O325">
        <v>-2497745</v>
      </c>
      <c r="R325" t="s">
        <v>59</v>
      </c>
      <c r="S325" cm="1">
        <f t="array" ref="S325">AVERAGE(IF(Table7[director_name]=R325, Table7[imdb_score]))</f>
        <v>7.5439999999999987</v>
      </c>
      <c r="T325" t="str">
        <f>IF(Table8[[#This Row],[Average]] &gt; $V$7, "Higher", "Lower")</f>
        <v>Higher</v>
      </c>
    </row>
    <row r="326" spans="1:20" x14ac:dyDescent="0.3">
      <c r="A326" t="s">
        <v>713</v>
      </c>
      <c r="B326">
        <v>377</v>
      </c>
      <c r="C326">
        <v>99</v>
      </c>
      <c r="D326">
        <v>17104669</v>
      </c>
      <c r="E326" t="s">
        <v>1116</v>
      </c>
      <c r="F326" t="s">
        <v>1117</v>
      </c>
      <c r="G326" t="s">
        <v>1118</v>
      </c>
      <c r="H326">
        <v>99353</v>
      </c>
      <c r="I326">
        <v>354</v>
      </c>
      <c r="J326" t="s">
        <v>53</v>
      </c>
      <c r="K326" t="s">
        <v>1119</v>
      </c>
      <c r="L326">
        <v>20000000</v>
      </c>
      <c r="M326">
        <v>2004</v>
      </c>
      <c r="N326">
        <v>7.8</v>
      </c>
      <c r="O326">
        <v>-2895331</v>
      </c>
      <c r="R326" t="s">
        <v>59</v>
      </c>
      <c r="S326" cm="1">
        <f t="array" ref="S326">AVERAGE(IF(Table7[director_name]=R326, Table7[imdb_score]))</f>
        <v>7.5439999999999987</v>
      </c>
      <c r="T326" t="str">
        <f>IF(Table8[[#This Row],[Average]] &gt; $V$7, "Higher", "Lower")</f>
        <v>Higher</v>
      </c>
    </row>
    <row r="327" spans="1:20" x14ac:dyDescent="0.3">
      <c r="A327" t="s">
        <v>1120</v>
      </c>
      <c r="B327">
        <v>108</v>
      </c>
      <c r="C327">
        <v>95</v>
      </c>
      <c r="D327">
        <v>3029081</v>
      </c>
      <c r="E327" t="s">
        <v>1121</v>
      </c>
      <c r="F327" t="s">
        <v>1120</v>
      </c>
      <c r="G327" t="s">
        <v>1122</v>
      </c>
      <c r="H327">
        <v>26300</v>
      </c>
      <c r="I327">
        <v>231</v>
      </c>
      <c r="J327" t="s">
        <v>29</v>
      </c>
      <c r="K327" t="s">
        <v>30</v>
      </c>
      <c r="L327">
        <v>6000000</v>
      </c>
      <c r="M327">
        <v>2001</v>
      </c>
      <c r="N327">
        <v>7.8</v>
      </c>
      <c r="O327">
        <v>-2970919</v>
      </c>
      <c r="R327" t="s">
        <v>59</v>
      </c>
      <c r="S327" cm="1">
        <f t="array" ref="S327">AVERAGE(IF(Table7[director_name]=R327, Table7[imdb_score]))</f>
        <v>7.5439999999999987</v>
      </c>
      <c r="T327" t="str">
        <f>IF(Table8[[#This Row],[Average]] &gt; $V$7, "Higher", "Lower")</f>
        <v>Higher</v>
      </c>
    </row>
    <row r="328" spans="1:20" x14ac:dyDescent="0.3">
      <c r="A328" t="s">
        <v>348</v>
      </c>
      <c r="B328">
        <v>185</v>
      </c>
      <c r="C328">
        <v>94</v>
      </c>
      <c r="D328">
        <v>9030581</v>
      </c>
      <c r="E328" t="s">
        <v>205</v>
      </c>
      <c r="F328" t="s">
        <v>1123</v>
      </c>
      <c r="G328" t="s">
        <v>1124</v>
      </c>
      <c r="H328">
        <v>132386</v>
      </c>
      <c r="I328">
        <v>398</v>
      </c>
      <c r="J328" t="s">
        <v>29</v>
      </c>
      <c r="K328" t="s">
        <v>200</v>
      </c>
      <c r="L328">
        <v>12500000</v>
      </c>
      <c r="M328">
        <v>2008</v>
      </c>
      <c r="N328">
        <v>7.8</v>
      </c>
      <c r="O328">
        <v>-3469419</v>
      </c>
      <c r="R328" t="s">
        <v>59</v>
      </c>
      <c r="S328" cm="1">
        <f t="array" ref="S328">AVERAGE(IF(Table7[director_name]=R328, Table7[imdb_score]))</f>
        <v>7.5439999999999987</v>
      </c>
      <c r="T328" t="str">
        <f>IF(Table8[[#This Row],[Average]] &gt; $V$7, "Higher", "Lower")</f>
        <v>Higher</v>
      </c>
    </row>
    <row r="329" spans="1:20" x14ac:dyDescent="0.3">
      <c r="A329" t="s">
        <v>318</v>
      </c>
      <c r="B329">
        <v>54</v>
      </c>
      <c r="C329">
        <v>122</v>
      </c>
      <c r="D329">
        <v>713413</v>
      </c>
      <c r="E329" t="s">
        <v>1103</v>
      </c>
      <c r="F329" t="s">
        <v>1125</v>
      </c>
      <c r="G329" t="s">
        <v>1126</v>
      </c>
      <c r="H329">
        <v>9171</v>
      </c>
      <c r="I329">
        <v>68</v>
      </c>
      <c r="J329" t="s">
        <v>76</v>
      </c>
      <c r="K329" t="s">
        <v>1127</v>
      </c>
      <c r="L329">
        <v>4500000</v>
      </c>
      <c r="M329">
        <v>1997</v>
      </c>
      <c r="N329">
        <v>7.8</v>
      </c>
      <c r="O329">
        <v>-3786587</v>
      </c>
      <c r="R329" t="s">
        <v>59</v>
      </c>
      <c r="S329" cm="1">
        <f t="array" ref="S329">AVERAGE(IF(Table7[director_name]=R329, Table7[imdb_score]))</f>
        <v>7.5439999999999987</v>
      </c>
      <c r="T329" t="str">
        <f>IF(Table8[[#This Row],[Average]] &gt; $V$7, "Higher", "Lower")</f>
        <v>Higher</v>
      </c>
    </row>
    <row r="330" spans="1:20" x14ac:dyDescent="0.3">
      <c r="A330" t="s">
        <v>1128</v>
      </c>
      <c r="B330">
        <v>202</v>
      </c>
      <c r="C330">
        <v>110</v>
      </c>
      <c r="D330">
        <v>22494487</v>
      </c>
      <c r="E330" t="s">
        <v>140</v>
      </c>
      <c r="F330" t="s">
        <v>55</v>
      </c>
      <c r="G330" t="s">
        <v>1129</v>
      </c>
      <c r="H330">
        <v>262153</v>
      </c>
      <c r="I330">
        <v>507</v>
      </c>
      <c r="J330" t="s">
        <v>29</v>
      </c>
      <c r="K330" t="s">
        <v>227</v>
      </c>
      <c r="L330">
        <v>27000000</v>
      </c>
      <c r="M330">
        <v>2006</v>
      </c>
      <c r="N330">
        <v>7.8</v>
      </c>
      <c r="O330">
        <v>-4505513</v>
      </c>
      <c r="R330" t="s">
        <v>59</v>
      </c>
      <c r="S330" cm="1">
        <f t="array" ref="S330">AVERAGE(IF(Table7[director_name]=R330, Table7[imdb_score]))</f>
        <v>7.5439999999999987</v>
      </c>
      <c r="T330" t="str">
        <f>IF(Table8[[#This Row],[Average]] &gt; $V$7, "Higher", "Lower")</f>
        <v>Higher</v>
      </c>
    </row>
    <row r="331" spans="1:20" x14ac:dyDescent="0.3">
      <c r="A331" t="s">
        <v>1128</v>
      </c>
      <c r="B331">
        <v>202</v>
      </c>
      <c r="C331">
        <v>110</v>
      </c>
      <c r="D331">
        <v>22494487</v>
      </c>
      <c r="E331" t="s">
        <v>140</v>
      </c>
      <c r="F331" t="s">
        <v>55</v>
      </c>
      <c r="G331" t="s">
        <v>1129</v>
      </c>
      <c r="H331">
        <v>262160</v>
      </c>
      <c r="I331">
        <v>507</v>
      </c>
      <c r="J331" t="s">
        <v>29</v>
      </c>
      <c r="K331" t="s">
        <v>227</v>
      </c>
      <c r="L331">
        <v>27000000</v>
      </c>
      <c r="M331">
        <v>2006</v>
      </c>
      <c r="N331">
        <v>7.8</v>
      </c>
      <c r="O331">
        <v>-4505513</v>
      </c>
      <c r="R331" t="s">
        <v>59</v>
      </c>
      <c r="S331" cm="1">
        <f t="array" ref="S331">AVERAGE(IF(Table7[director_name]=R331, Table7[imdb_score]))</f>
        <v>7.5439999999999987</v>
      </c>
      <c r="T331" t="str">
        <f>IF(Table8[[#This Row],[Average]] &gt; $V$7, "Higher", "Lower")</f>
        <v>Higher</v>
      </c>
    </row>
    <row r="332" spans="1:20" x14ac:dyDescent="0.3">
      <c r="A332" t="s">
        <v>905</v>
      </c>
      <c r="B332">
        <v>292</v>
      </c>
      <c r="C332">
        <v>144</v>
      </c>
      <c r="D332">
        <v>2222647</v>
      </c>
      <c r="E332" t="s">
        <v>257</v>
      </c>
      <c r="F332" t="s">
        <v>1131</v>
      </c>
      <c r="G332" t="s">
        <v>1132</v>
      </c>
      <c r="H332">
        <v>52958</v>
      </c>
      <c r="I332">
        <v>193</v>
      </c>
      <c r="J332" t="s">
        <v>96</v>
      </c>
      <c r="K332" t="s">
        <v>227</v>
      </c>
      <c r="L332">
        <v>12000000</v>
      </c>
      <c r="M332">
        <v>2009</v>
      </c>
      <c r="N332">
        <v>7.8</v>
      </c>
      <c r="O332">
        <v>-9777353</v>
      </c>
      <c r="R332" t="s">
        <v>59</v>
      </c>
      <c r="S332" cm="1">
        <f t="array" ref="S332">AVERAGE(IF(Table7[director_name]=R332, Table7[imdb_score]))</f>
        <v>7.5439999999999987</v>
      </c>
      <c r="T332" t="str">
        <f>IF(Table8[[#This Row],[Average]] &gt; $V$7, "Higher", "Lower")</f>
        <v>Higher</v>
      </c>
    </row>
    <row r="333" spans="1:20" x14ac:dyDescent="0.3">
      <c r="A333" t="s">
        <v>315</v>
      </c>
      <c r="B333">
        <v>124</v>
      </c>
      <c r="C333">
        <v>131</v>
      </c>
      <c r="D333">
        <v>85433</v>
      </c>
      <c r="E333" t="s">
        <v>1133</v>
      </c>
      <c r="F333" t="s">
        <v>1134</v>
      </c>
      <c r="G333" t="s">
        <v>1135</v>
      </c>
      <c r="H333">
        <v>69676</v>
      </c>
      <c r="I333">
        <v>131</v>
      </c>
      <c r="J333" t="s">
        <v>29</v>
      </c>
      <c r="K333" t="s">
        <v>70</v>
      </c>
      <c r="L333">
        <v>13500000</v>
      </c>
      <c r="M333">
        <v>2013</v>
      </c>
      <c r="N333">
        <v>7.8</v>
      </c>
      <c r="O333">
        <v>-13414567</v>
      </c>
      <c r="R333" t="s">
        <v>59</v>
      </c>
      <c r="S333" cm="1">
        <f t="array" ref="S333">AVERAGE(IF(Table7[director_name]=R333, Table7[imdb_score]))</f>
        <v>7.5439999999999987</v>
      </c>
      <c r="T333" t="str">
        <f>IF(Table8[[#This Row],[Average]] &gt; $V$7, "Higher", "Lower")</f>
        <v>Higher</v>
      </c>
    </row>
    <row r="334" spans="1:20" x14ac:dyDescent="0.3">
      <c r="A334" t="s">
        <v>1137</v>
      </c>
      <c r="B334">
        <v>85</v>
      </c>
      <c r="C334">
        <v>150</v>
      </c>
      <c r="D334">
        <v>4414535</v>
      </c>
      <c r="E334" t="s">
        <v>92</v>
      </c>
      <c r="F334" t="s">
        <v>668</v>
      </c>
      <c r="G334" t="s">
        <v>1138</v>
      </c>
      <c r="H334">
        <v>30618</v>
      </c>
      <c r="I334">
        <v>224</v>
      </c>
      <c r="J334" t="s">
        <v>29</v>
      </c>
      <c r="K334" t="s">
        <v>200</v>
      </c>
      <c r="L334">
        <v>18000000</v>
      </c>
      <c r="M334">
        <v>1996</v>
      </c>
      <c r="N334">
        <v>7.8</v>
      </c>
      <c r="O334">
        <v>-13585465</v>
      </c>
      <c r="R334" t="s">
        <v>720</v>
      </c>
      <c r="S334" cm="1">
        <f t="array" ref="S334">AVERAGE(IF(Table7[director_name]=R334, Table7[imdb_score]))</f>
        <v>7.5333333333333341</v>
      </c>
      <c r="T334" t="str">
        <f>IF(Table8[[#This Row],[Average]] &gt; $V$7, "Higher", "Lower")</f>
        <v>Higher</v>
      </c>
    </row>
    <row r="335" spans="1:20" x14ac:dyDescent="0.3">
      <c r="A335" t="s">
        <v>541</v>
      </c>
      <c r="B335">
        <v>500</v>
      </c>
      <c r="C335">
        <v>132</v>
      </c>
      <c r="D335">
        <v>146405371</v>
      </c>
      <c r="E335" t="s">
        <v>248</v>
      </c>
      <c r="F335" t="s">
        <v>694</v>
      </c>
      <c r="G335" t="s">
        <v>1139</v>
      </c>
      <c r="H335">
        <v>518537</v>
      </c>
      <c r="I335">
        <v>698</v>
      </c>
      <c r="J335" t="s">
        <v>29</v>
      </c>
      <c r="K335" t="s">
        <v>30</v>
      </c>
      <c r="L335">
        <v>160000000</v>
      </c>
      <c r="M335">
        <v>2011</v>
      </c>
      <c r="N335">
        <v>7.8</v>
      </c>
      <c r="O335">
        <v>-13594629</v>
      </c>
      <c r="R335" t="s">
        <v>720</v>
      </c>
      <c r="S335" cm="1">
        <f t="array" ref="S335">AVERAGE(IF(Table7[director_name]=R335, Table7[imdb_score]))</f>
        <v>7.5333333333333341</v>
      </c>
      <c r="T335" t="str">
        <f>IF(Table8[[#This Row],[Average]] &gt; $V$7, "Higher", "Lower")</f>
        <v>Higher</v>
      </c>
    </row>
    <row r="336" spans="1:20" x14ac:dyDescent="0.3">
      <c r="A336" t="s">
        <v>1140</v>
      </c>
      <c r="B336">
        <v>231</v>
      </c>
      <c r="C336">
        <v>145</v>
      </c>
      <c r="D336">
        <v>4398392</v>
      </c>
      <c r="E336" t="s">
        <v>1141</v>
      </c>
      <c r="F336" t="s">
        <v>1142</v>
      </c>
      <c r="G336" t="s">
        <v>1143</v>
      </c>
      <c r="H336">
        <v>59507</v>
      </c>
      <c r="I336">
        <v>232</v>
      </c>
      <c r="J336" t="s">
        <v>76</v>
      </c>
      <c r="K336" t="s">
        <v>1127</v>
      </c>
      <c r="L336">
        <v>21000000</v>
      </c>
      <c r="M336">
        <v>2006</v>
      </c>
      <c r="N336">
        <v>7.8</v>
      </c>
      <c r="O336">
        <v>-16601608</v>
      </c>
      <c r="R336" t="s">
        <v>720</v>
      </c>
      <c r="S336" cm="1">
        <f t="array" ref="S336">AVERAGE(IF(Table7[director_name]=R336, Table7[imdb_score]))</f>
        <v>7.5333333333333341</v>
      </c>
      <c r="T336" t="str">
        <f>IF(Table8[[#This Row],[Average]] &gt; $V$7, "Higher", "Lower")</f>
        <v>Higher</v>
      </c>
    </row>
    <row r="337" spans="1:20" x14ac:dyDescent="0.3">
      <c r="A337" t="s">
        <v>546</v>
      </c>
      <c r="B337">
        <v>335</v>
      </c>
      <c r="C337">
        <v>87</v>
      </c>
      <c r="D337">
        <v>20999103</v>
      </c>
      <c r="E337" t="s">
        <v>1145</v>
      </c>
      <c r="F337" t="s">
        <v>520</v>
      </c>
      <c r="G337" t="s">
        <v>1146</v>
      </c>
      <c r="H337">
        <v>139114</v>
      </c>
      <c r="I337">
        <v>245</v>
      </c>
      <c r="J337" t="s">
        <v>29</v>
      </c>
      <c r="K337" t="s">
        <v>30</v>
      </c>
      <c r="L337">
        <v>40000000</v>
      </c>
      <c r="M337">
        <v>2009</v>
      </c>
      <c r="N337">
        <v>7.8</v>
      </c>
      <c r="O337">
        <v>-19000897</v>
      </c>
      <c r="R337" t="s">
        <v>724</v>
      </c>
      <c r="S337" cm="1">
        <f t="array" ref="S337">AVERAGE(IF(Table7[director_name]=R337, Table7[imdb_score]))</f>
        <v>7.5250000000000004</v>
      </c>
      <c r="T337" t="str">
        <f>IF(Table8[[#This Row],[Average]] &gt; $V$7, "Higher", "Lower")</f>
        <v>Higher</v>
      </c>
    </row>
    <row r="338" spans="1:20" x14ac:dyDescent="0.3">
      <c r="A338" t="s">
        <v>67</v>
      </c>
      <c r="B338">
        <v>264</v>
      </c>
      <c r="C338">
        <v>141</v>
      </c>
      <c r="D338">
        <v>35707327</v>
      </c>
      <c r="E338" t="s">
        <v>140</v>
      </c>
      <c r="F338" t="s">
        <v>1148</v>
      </c>
      <c r="G338" t="s">
        <v>1149</v>
      </c>
      <c r="H338">
        <v>199056</v>
      </c>
      <c r="I338">
        <v>387</v>
      </c>
      <c r="J338" t="s">
        <v>29</v>
      </c>
      <c r="K338" t="s">
        <v>30</v>
      </c>
      <c r="L338">
        <v>55000000</v>
      </c>
      <c r="M338">
        <v>2008</v>
      </c>
      <c r="N338">
        <v>7.8</v>
      </c>
      <c r="O338">
        <v>-19292673</v>
      </c>
      <c r="R338" t="s">
        <v>724</v>
      </c>
      <c r="S338" cm="1">
        <f t="array" ref="S338">AVERAGE(IF(Table7[director_name]=R338, Table7[imdb_score]))</f>
        <v>7.5250000000000004</v>
      </c>
      <c r="T338" t="str">
        <f>IF(Table8[[#This Row],[Average]] &gt; $V$7, "Higher", "Lower")</f>
        <v>Higher</v>
      </c>
    </row>
    <row r="339" spans="1:20" x14ac:dyDescent="0.3">
      <c r="A339" t="s">
        <v>336</v>
      </c>
      <c r="B339">
        <v>113</v>
      </c>
      <c r="C339">
        <v>104</v>
      </c>
      <c r="D339">
        <v>19406406</v>
      </c>
      <c r="E339" t="s">
        <v>718</v>
      </c>
      <c r="F339" t="s">
        <v>1151</v>
      </c>
      <c r="G339" t="s">
        <v>1152</v>
      </c>
      <c r="H339">
        <v>7630</v>
      </c>
      <c r="I339">
        <v>42</v>
      </c>
      <c r="J339" t="s">
        <v>90</v>
      </c>
      <c r="K339" t="s">
        <v>241</v>
      </c>
      <c r="L339">
        <v>40000000</v>
      </c>
      <c r="M339">
        <v>2009</v>
      </c>
      <c r="N339">
        <v>7.8</v>
      </c>
      <c r="O339">
        <v>-20593594</v>
      </c>
      <c r="R339" t="s">
        <v>724</v>
      </c>
      <c r="S339" cm="1">
        <f t="array" ref="S339">AVERAGE(IF(Table7[director_name]=R339, Table7[imdb_score]))</f>
        <v>7.5250000000000004</v>
      </c>
      <c r="T339" t="str">
        <f>IF(Table8[[#This Row],[Average]] &gt; $V$7, "Higher", "Lower")</f>
        <v>Higher</v>
      </c>
    </row>
    <row r="340" spans="1:20" x14ac:dyDescent="0.3">
      <c r="A340" t="s">
        <v>322</v>
      </c>
      <c r="B340">
        <v>115</v>
      </c>
      <c r="C340">
        <v>116</v>
      </c>
      <c r="D340">
        <v>1050445</v>
      </c>
      <c r="E340" t="s">
        <v>1154</v>
      </c>
      <c r="F340" t="s">
        <v>1155</v>
      </c>
      <c r="G340" t="s">
        <v>1156</v>
      </c>
      <c r="H340">
        <v>21394</v>
      </c>
      <c r="I340">
        <v>147</v>
      </c>
      <c r="J340" t="s">
        <v>90</v>
      </c>
      <c r="K340" t="s">
        <v>241</v>
      </c>
      <c r="L340">
        <v>22000000</v>
      </c>
      <c r="M340">
        <v>2005</v>
      </c>
      <c r="N340">
        <v>7.8</v>
      </c>
      <c r="O340">
        <v>-20949555</v>
      </c>
      <c r="R340" t="s">
        <v>724</v>
      </c>
      <c r="S340" cm="1">
        <f t="array" ref="S340">AVERAGE(IF(Table7[director_name]=R340, Table7[imdb_score]))</f>
        <v>7.5250000000000004</v>
      </c>
      <c r="T340" t="str">
        <f>IF(Table8[[#This Row],[Average]] &gt; $V$7, "Higher", "Lower")</f>
        <v>Higher</v>
      </c>
    </row>
    <row r="341" spans="1:20" x14ac:dyDescent="0.3">
      <c r="A341" t="s">
        <v>91</v>
      </c>
      <c r="B341">
        <v>362</v>
      </c>
      <c r="C341">
        <v>166</v>
      </c>
      <c r="D341">
        <v>127490802</v>
      </c>
      <c r="E341" t="s">
        <v>1066</v>
      </c>
      <c r="F341" t="s">
        <v>93</v>
      </c>
      <c r="G341" t="s">
        <v>1158</v>
      </c>
      <c r="H341">
        <v>459346</v>
      </c>
      <c r="I341">
        <v>822</v>
      </c>
      <c r="J341" t="s">
        <v>29</v>
      </c>
      <c r="K341" t="s">
        <v>30</v>
      </c>
      <c r="L341">
        <v>150000000</v>
      </c>
      <c r="M341">
        <v>2008</v>
      </c>
      <c r="N341">
        <v>7.8</v>
      </c>
      <c r="O341">
        <v>-22509198</v>
      </c>
      <c r="R341" t="s">
        <v>562</v>
      </c>
      <c r="S341" cm="1">
        <f t="array" ref="S341">AVERAGE(IF(Table7[director_name]=R341, Table7[imdb_score]))</f>
        <v>7.5166666666666666</v>
      </c>
      <c r="T341" t="str">
        <f>IF(Table8[[#This Row],[Average]] &gt; $V$7, "Higher", "Lower")</f>
        <v>Higher</v>
      </c>
    </row>
    <row r="342" spans="1:20" x14ac:dyDescent="0.3">
      <c r="A342" t="s">
        <v>1160</v>
      </c>
      <c r="B342">
        <v>175</v>
      </c>
      <c r="C342">
        <v>106</v>
      </c>
      <c r="D342">
        <v>12339633</v>
      </c>
      <c r="E342" t="s">
        <v>600</v>
      </c>
      <c r="F342" t="s">
        <v>1161</v>
      </c>
      <c r="G342" t="s">
        <v>1162</v>
      </c>
      <c r="H342">
        <v>220591</v>
      </c>
      <c r="I342">
        <v>641</v>
      </c>
      <c r="J342" t="s">
        <v>29</v>
      </c>
      <c r="K342" t="s">
        <v>30</v>
      </c>
      <c r="L342">
        <v>36000000</v>
      </c>
      <c r="M342">
        <v>1997</v>
      </c>
      <c r="N342">
        <v>7.8</v>
      </c>
      <c r="O342">
        <v>-23660367</v>
      </c>
      <c r="R342" t="s">
        <v>562</v>
      </c>
      <c r="S342" cm="1">
        <f t="array" ref="S342">AVERAGE(IF(Table7[director_name]=R342, Table7[imdb_score]))</f>
        <v>7.5166666666666666</v>
      </c>
      <c r="T342" t="str">
        <f>IF(Table8[[#This Row],[Average]] &gt; $V$7, "Higher", "Lower")</f>
        <v>Higher</v>
      </c>
    </row>
    <row r="343" spans="1:20" x14ac:dyDescent="0.3">
      <c r="A343" t="s">
        <v>345</v>
      </c>
      <c r="B343">
        <v>324</v>
      </c>
      <c r="C343">
        <v>100</v>
      </c>
      <c r="D343">
        <v>200807262</v>
      </c>
      <c r="E343" t="s">
        <v>630</v>
      </c>
      <c r="F343" t="s">
        <v>1164</v>
      </c>
      <c r="G343" t="s">
        <v>1165</v>
      </c>
      <c r="H343">
        <v>294810</v>
      </c>
      <c r="I343">
        <v>387</v>
      </c>
      <c r="J343" t="s">
        <v>29</v>
      </c>
      <c r="K343" t="s">
        <v>30</v>
      </c>
      <c r="L343">
        <v>260000000</v>
      </c>
      <c r="M343">
        <v>2010</v>
      </c>
      <c r="N343">
        <v>7.8</v>
      </c>
      <c r="O343">
        <v>-59192738</v>
      </c>
      <c r="R343" t="s">
        <v>562</v>
      </c>
      <c r="S343" cm="1">
        <f t="array" ref="S343">AVERAGE(IF(Table7[director_name]=R343, Table7[imdb_score]))</f>
        <v>7.5166666666666666</v>
      </c>
      <c r="T343" t="str">
        <f>IF(Table8[[#This Row],[Average]] &gt; $V$7, "Higher", "Lower")</f>
        <v>Higher</v>
      </c>
    </row>
    <row r="344" spans="1:20" x14ac:dyDescent="0.3">
      <c r="A344" t="s">
        <v>505</v>
      </c>
      <c r="B344">
        <v>119</v>
      </c>
      <c r="C344">
        <v>108</v>
      </c>
      <c r="D344">
        <v>1339152</v>
      </c>
      <c r="E344" t="s">
        <v>1166</v>
      </c>
      <c r="F344" t="s">
        <v>1167</v>
      </c>
      <c r="G344" t="s">
        <v>1168</v>
      </c>
      <c r="H344">
        <v>28276</v>
      </c>
      <c r="I344">
        <v>64</v>
      </c>
      <c r="J344" t="s">
        <v>29</v>
      </c>
      <c r="K344" t="s">
        <v>241</v>
      </c>
      <c r="L344">
        <v>81200000</v>
      </c>
      <c r="M344">
        <v>2015</v>
      </c>
      <c r="N344">
        <v>7.8</v>
      </c>
      <c r="O344">
        <v>-79860848</v>
      </c>
      <c r="R344" t="s">
        <v>562</v>
      </c>
      <c r="S344" cm="1">
        <f t="array" ref="S344">AVERAGE(IF(Table7[director_name]=R344, Table7[imdb_score]))</f>
        <v>7.5166666666666666</v>
      </c>
      <c r="T344" t="str">
        <f>IF(Table8[[#This Row],[Average]] &gt; $V$7, "Higher", "Lower")</f>
        <v>Higher</v>
      </c>
    </row>
    <row r="345" spans="1:20" x14ac:dyDescent="0.3">
      <c r="A345" t="s">
        <v>185</v>
      </c>
      <c r="B345">
        <v>315</v>
      </c>
      <c r="C345">
        <v>194</v>
      </c>
      <c r="D345">
        <v>658672302</v>
      </c>
      <c r="E345" t="s">
        <v>588</v>
      </c>
      <c r="F345" t="s">
        <v>87</v>
      </c>
      <c r="G345" t="s">
        <v>1170</v>
      </c>
      <c r="H345">
        <v>793059</v>
      </c>
      <c r="I345">
        <v>2528</v>
      </c>
      <c r="J345" t="s">
        <v>29</v>
      </c>
      <c r="K345" t="s">
        <v>30</v>
      </c>
      <c r="L345">
        <v>200000000</v>
      </c>
      <c r="M345">
        <v>1997</v>
      </c>
      <c r="N345">
        <v>7.7</v>
      </c>
      <c r="O345">
        <v>458672302</v>
      </c>
      <c r="R345" t="s">
        <v>562</v>
      </c>
      <c r="S345" cm="1">
        <f t="array" ref="S345">AVERAGE(IF(Table7[director_name]=R345, Table7[imdb_score]))</f>
        <v>7.5166666666666666</v>
      </c>
      <c r="T345" t="str">
        <f>IF(Table8[[#This Row],[Average]] &gt; $V$7, "Higher", "Lower")</f>
        <v>Higher</v>
      </c>
    </row>
    <row r="346" spans="1:20" x14ac:dyDescent="0.3">
      <c r="A346" t="s">
        <v>1172</v>
      </c>
      <c r="B346">
        <v>261</v>
      </c>
      <c r="C346">
        <v>129</v>
      </c>
      <c r="D346">
        <v>255950375</v>
      </c>
      <c r="E346" t="s">
        <v>379</v>
      </c>
      <c r="F346" t="s">
        <v>1173</v>
      </c>
      <c r="G346" t="s">
        <v>1174</v>
      </c>
      <c r="H346">
        <v>223127</v>
      </c>
      <c r="I346">
        <v>420</v>
      </c>
      <c r="J346" t="s">
        <v>29</v>
      </c>
      <c r="K346" t="s">
        <v>30</v>
      </c>
      <c r="L346">
        <v>29000000</v>
      </c>
      <c r="M346">
        <v>2009</v>
      </c>
      <c r="N346">
        <v>7.7</v>
      </c>
      <c r="O346">
        <v>226950375</v>
      </c>
      <c r="R346" t="s">
        <v>562</v>
      </c>
      <c r="S346" cm="1">
        <f t="array" ref="S346">AVERAGE(IF(Table7[director_name]=R346, Table7[imdb_score]))</f>
        <v>7.5166666666666666</v>
      </c>
      <c r="T346" t="str">
        <f>IF(Table8[[#This Row],[Average]] &gt; $V$7, "Higher", "Lower")</f>
        <v>Higher</v>
      </c>
    </row>
    <row r="347" spans="1:20" x14ac:dyDescent="0.3">
      <c r="A347" t="s">
        <v>488</v>
      </c>
      <c r="B347">
        <v>145</v>
      </c>
      <c r="C347">
        <v>83</v>
      </c>
      <c r="D347">
        <v>184925485</v>
      </c>
      <c r="E347" t="s">
        <v>1176</v>
      </c>
      <c r="F347" t="s">
        <v>1177</v>
      </c>
      <c r="G347" t="s">
        <v>1178</v>
      </c>
      <c r="H347">
        <v>133348</v>
      </c>
      <c r="I347">
        <v>204</v>
      </c>
      <c r="J347" t="s">
        <v>29</v>
      </c>
      <c r="K347" t="s">
        <v>30</v>
      </c>
      <c r="L347">
        <v>2000000</v>
      </c>
      <c r="M347">
        <v>1937</v>
      </c>
      <c r="N347">
        <v>7.7</v>
      </c>
      <c r="O347">
        <v>182925485</v>
      </c>
      <c r="R347" t="s">
        <v>77</v>
      </c>
      <c r="S347" cm="1">
        <f t="array" ref="S347">AVERAGE(IF(Table7[director_name]=R347, Table7[imdb_score]))</f>
        <v>7.5</v>
      </c>
      <c r="T347" t="str">
        <f>IF(Table8[[#This Row],[Average]] &gt; $V$7, "Higher", "Lower")</f>
        <v>Lower</v>
      </c>
    </row>
    <row r="348" spans="1:20" x14ac:dyDescent="0.3">
      <c r="A348" t="s">
        <v>654</v>
      </c>
      <c r="B348">
        <v>304</v>
      </c>
      <c r="C348">
        <v>87</v>
      </c>
      <c r="D348">
        <v>251501645</v>
      </c>
      <c r="E348" t="s">
        <v>1180</v>
      </c>
      <c r="F348" t="s">
        <v>834</v>
      </c>
      <c r="G348" t="s">
        <v>1181</v>
      </c>
      <c r="H348">
        <v>385943</v>
      </c>
      <c r="I348">
        <v>296</v>
      </c>
      <c r="J348" t="s">
        <v>29</v>
      </c>
      <c r="K348" t="s">
        <v>30</v>
      </c>
      <c r="L348">
        <v>69000000</v>
      </c>
      <c r="M348">
        <v>2010</v>
      </c>
      <c r="N348">
        <v>7.7</v>
      </c>
      <c r="O348">
        <v>182501645</v>
      </c>
      <c r="R348" t="s">
        <v>245</v>
      </c>
      <c r="S348" cm="1">
        <f t="array" ref="S348">AVERAGE(IF(Table7[director_name]=R348, Table7[imdb_score]))</f>
        <v>7.5</v>
      </c>
      <c r="T348" t="str">
        <f>IF(Table8[[#This Row],[Average]] &gt; $V$7, "Higher", "Lower")</f>
        <v>Lower</v>
      </c>
    </row>
    <row r="349" spans="1:20" x14ac:dyDescent="0.3">
      <c r="A349" t="s">
        <v>1183</v>
      </c>
      <c r="B349">
        <v>460</v>
      </c>
      <c r="C349">
        <v>117</v>
      </c>
      <c r="D349">
        <v>210592590</v>
      </c>
      <c r="E349" t="s">
        <v>1184</v>
      </c>
      <c r="F349" t="s">
        <v>400</v>
      </c>
      <c r="G349" t="s">
        <v>1185</v>
      </c>
      <c r="H349">
        <v>607235</v>
      </c>
      <c r="I349">
        <v>2073</v>
      </c>
      <c r="J349" t="s">
        <v>29</v>
      </c>
      <c r="K349" t="s">
        <v>30</v>
      </c>
      <c r="L349">
        <v>65000000</v>
      </c>
      <c r="M349">
        <v>2006</v>
      </c>
      <c r="N349">
        <v>7.7</v>
      </c>
      <c r="O349">
        <v>145592590</v>
      </c>
      <c r="R349" t="s">
        <v>428</v>
      </c>
      <c r="S349" cm="1">
        <f t="array" ref="S349">AVERAGE(IF(Table7[director_name]=R349, Table7[imdb_score]))</f>
        <v>7.5</v>
      </c>
      <c r="T349" t="str">
        <f>IF(Table8[[#This Row],[Average]] &gt; $V$7, "Higher", "Lower")</f>
        <v>Lower</v>
      </c>
    </row>
    <row r="350" spans="1:20" x14ac:dyDescent="0.3">
      <c r="A350" t="s">
        <v>72</v>
      </c>
      <c r="B350">
        <v>221</v>
      </c>
      <c r="C350">
        <v>143</v>
      </c>
      <c r="D350">
        <v>233630478</v>
      </c>
      <c r="E350" t="s">
        <v>1187</v>
      </c>
      <c r="F350" t="s">
        <v>74</v>
      </c>
      <c r="G350" t="s">
        <v>1188</v>
      </c>
      <c r="H350">
        <v>394317</v>
      </c>
      <c r="I350">
        <v>1051</v>
      </c>
      <c r="J350" t="s">
        <v>29</v>
      </c>
      <c r="K350" t="s">
        <v>30</v>
      </c>
      <c r="L350">
        <v>90000000</v>
      </c>
      <c r="M350">
        <v>2000</v>
      </c>
      <c r="N350">
        <v>7.7</v>
      </c>
      <c r="O350">
        <v>143630478</v>
      </c>
      <c r="R350" t="s">
        <v>489</v>
      </c>
      <c r="S350" cm="1">
        <f t="array" ref="S350">AVERAGE(IF(Table7[director_name]=R350, Table7[imdb_score]))</f>
        <v>7.5</v>
      </c>
      <c r="T350" t="str">
        <f>IF(Table8[[#This Row],[Average]] &gt; $V$7, "Higher", "Lower")</f>
        <v>Lower</v>
      </c>
    </row>
    <row r="351" spans="1:20" x14ac:dyDescent="0.3">
      <c r="A351" t="s">
        <v>522</v>
      </c>
      <c r="B351">
        <v>493</v>
      </c>
      <c r="C351">
        <v>110</v>
      </c>
      <c r="D351">
        <v>171031347</v>
      </c>
      <c r="E351" t="s">
        <v>639</v>
      </c>
      <c r="F351" t="s">
        <v>496</v>
      </c>
      <c r="G351" t="s">
        <v>1189</v>
      </c>
      <c r="H351">
        <v>240962</v>
      </c>
      <c r="I351">
        <v>724</v>
      </c>
      <c r="J351" t="s">
        <v>29</v>
      </c>
      <c r="K351" t="s">
        <v>30</v>
      </c>
      <c r="L351">
        <v>38000000</v>
      </c>
      <c r="M351">
        <v>2010</v>
      </c>
      <c r="N351">
        <v>7.7</v>
      </c>
      <c r="O351">
        <v>133031347</v>
      </c>
      <c r="R351" t="s">
        <v>502</v>
      </c>
      <c r="S351" cm="1">
        <f t="array" ref="S351">AVERAGE(IF(Table7[director_name]=R351, Table7[imdb_score]))</f>
        <v>7.5</v>
      </c>
      <c r="T351" t="str">
        <f>IF(Table8[[#This Row],[Average]] &gt; $V$7, "Higher", "Lower")</f>
        <v>Lower</v>
      </c>
    </row>
    <row r="352" spans="1:20" x14ac:dyDescent="0.3">
      <c r="A352" t="s">
        <v>59</v>
      </c>
      <c r="B352">
        <v>171</v>
      </c>
      <c r="C352">
        <v>135</v>
      </c>
      <c r="D352">
        <v>128300000</v>
      </c>
      <c r="E352" t="s">
        <v>373</v>
      </c>
      <c r="F352" t="s">
        <v>1190</v>
      </c>
      <c r="G352" t="s">
        <v>1191</v>
      </c>
      <c r="H352">
        <v>139288</v>
      </c>
      <c r="I352">
        <v>339</v>
      </c>
      <c r="J352" t="s">
        <v>29</v>
      </c>
      <c r="K352" t="s">
        <v>30</v>
      </c>
      <c r="L352">
        <v>19400870</v>
      </c>
      <c r="M352">
        <v>1977</v>
      </c>
      <c r="N352">
        <v>7.7</v>
      </c>
      <c r="O352">
        <v>108899130</v>
      </c>
      <c r="R352" t="s">
        <v>616</v>
      </c>
      <c r="S352" cm="1">
        <f t="array" ref="S352">AVERAGE(IF(Table7[director_name]=R352, Table7[imdb_score]))</f>
        <v>7.5</v>
      </c>
      <c r="T352" t="str">
        <f>IF(Table8[[#This Row],[Average]] &gt; $V$7, "Higher", "Lower")</f>
        <v>Lower</v>
      </c>
    </row>
    <row r="353" spans="1:20" x14ac:dyDescent="0.3">
      <c r="A353" t="s">
        <v>1192</v>
      </c>
      <c r="B353">
        <v>156</v>
      </c>
      <c r="C353">
        <v>139</v>
      </c>
      <c r="D353">
        <v>147637474</v>
      </c>
      <c r="E353" t="s">
        <v>699</v>
      </c>
      <c r="F353" t="s">
        <v>1193</v>
      </c>
      <c r="G353" t="s">
        <v>1194</v>
      </c>
      <c r="H353">
        <v>224671</v>
      </c>
      <c r="I353">
        <v>470</v>
      </c>
      <c r="J353" t="s">
        <v>29</v>
      </c>
      <c r="K353" t="s">
        <v>30</v>
      </c>
      <c r="L353">
        <v>50000000</v>
      </c>
      <c r="M353">
        <v>1997</v>
      </c>
      <c r="N353">
        <v>7.7</v>
      </c>
      <c r="O353">
        <v>97637474</v>
      </c>
      <c r="R353" t="s">
        <v>742</v>
      </c>
      <c r="S353" cm="1">
        <f t="array" ref="S353">AVERAGE(IF(Table7[director_name]=R353, Table7[imdb_score]))</f>
        <v>7.5</v>
      </c>
      <c r="T353" t="str">
        <f>IF(Table8[[#This Row],[Average]] &gt; $V$7, "Higher", "Lower")</f>
        <v>Lower</v>
      </c>
    </row>
    <row r="354" spans="1:20" x14ac:dyDescent="0.3">
      <c r="A354" t="s">
        <v>532</v>
      </c>
      <c r="B354">
        <v>656</v>
      </c>
      <c r="C354">
        <v>130</v>
      </c>
      <c r="D354">
        <v>136019448</v>
      </c>
      <c r="E354" t="s">
        <v>1196</v>
      </c>
      <c r="F354" t="s">
        <v>1197</v>
      </c>
      <c r="G354" t="s">
        <v>1198</v>
      </c>
      <c r="H354">
        <v>452465</v>
      </c>
      <c r="I354">
        <v>695</v>
      </c>
      <c r="J354" t="s">
        <v>29</v>
      </c>
      <c r="K354" t="s">
        <v>30</v>
      </c>
      <c r="L354">
        <v>44500000</v>
      </c>
      <c r="M354">
        <v>2012</v>
      </c>
      <c r="N354">
        <v>7.7</v>
      </c>
      <c r="O354">
        <v>91519448</v>
      </c>
      <c r="R354" t="s">
        <v>245</v>
      </c>
      <c r="S354" cm="1">
        <f t="array" ref="S354">AVERAGE(IF(Table7[director_name]=R354, Table7[imdb_score]))</f>
        <v>7.5</v>
      </c>
      <c r="T354" t="str">
        <f>IF(Table8[[#This Row],[Average]] &gt; $V$7, "Higher", "Lower")</f>
        <v>Lower</v>
      </c>
    </row>
    <row r="355" spans="1:20" x14ac:dyDescent="0.3">
      <c r="A355" t="s">
        <v>613</v>
      </c>
      <c r="B355">
        <v>437</v>
      </c>
      <c r="C355">
        <v>133</v>
      </c>
      <c r="D355">
        <v>109712885</v>
      </c>
      <c r="E355" t="s">
        <v>459</v>
      </c>
      <c r="F355" t="s">
        <v>503</v>
      </c>
      <c r="G355" t="s">
        <v>1200</v>
      </c>
      <c r="H355">
        <v>146708</v>
      </c>
      <c r="I355">
        <v>362</v>
      </c>
      <c r="J355" t="s">
        <v>29</v>
      </c>
      <c r="K355" t="s">
        <v>30</v>
      </c>
      <c r="L355">
        <v>35000000</v>
      </c>
      <c r="M355">
        <v>2015</v>
      </c>
      <c r="N355">
        <v>7.7</v>
      </c>
      <c r="O355">
        <v>74712885</v>
      </c>
      <c r="R355" t="s">
        <v>245</v>
      </c>
      <c r="S355" cm="1">
        <f t="array" ref="S355">AVERAGE(IF(Table7[director_name]=R355, Table7[imdb_score]))</f>
        <v>7.5</v>
      </c>
      <c r="T355" t="str">
        <f>IF(Table8[[#This Row],[Average]] &gt; $V$7, "Higher", "Lower")</f>
        <v>Lower</v>
      </c>
    </row>
    <row r="356" spans="1:20" x14ac:dyDescent="0.3">
      <c r="A356" t="s">
        <v>725</v>
      </c>
      <c r="B356">
        <v>357</v>
      </c>
      <c r="C356">
        <v>134</v>
      </c>
      <c r="D356">
        <v>83025853</v>
      </c>
      <c r="E356" t="s">
        <v>588</v>
      </c>
      <c r="F356" t="s">
        <v>601</v>
      </c>
      <c r="G356" t="s">
        <v>1202</v>
      </c>
      <c r="H356">
        <v>259837</v>
      </c>
      <c r="I356">
        <v>2254</v>
      </c>
      <c r="J356" t="s">
        <v>29</v>
      </c>
      <c r="K356" t="s">
        <v>30</v>
      </c>
      <c r="L356">
        <v>14000000</v>
      </c>
      <c r="M356">
        <v>2005</v>
      </c>
      <c r="N356">
        <v>7.7</v>
      </c>
      <c r="O356">
        <v>69025853</v>
      </c>
      <c r="R356" t="s">
        <v>245</v>
      </c>
      <c r="S356" cm="1">
        <f t="array" ref="S356">AVERAGE(IF(Table7[director_name]=R356, Table7[imdb_score]))</f>
        <v>7.5</v>
      </c>
      <c r="T356" t="str">
        <f>IF(Table8[[#This Row],[Average]] &gt; $V$7, "Higher", "Lower")</f>
        <v>Lower</v>
      </c>
    </row>
    <row r="357" spans="1:20" x14ac:dyDescent="0.3">
      <c r="A357" t="s">
        <v>828</v>
      </c>
      <c r="B357">
        <v>148</v>
      </c>
      <c r="C357">
        <v>116</v>
      </c>
      <c r="D357">
        <v>78900000</v>
      </c>
      <c r="E357" t="s">
        <v>248</v>
      </c>
      <c r="F357" t="s">
        <v>1204</v>
      </c>
      <c r="G357" t="s">
        <v>1205</v>
      </c>
      <c r="H357">
        <v>91414</v>
      </c>
      <c r="I357">
        <v>359</v>
      </c>
      <c r="J357" t="s">
        <v>29</v>
      </c>
      <c r="K357" t="s">
        <v>30</v>
      </c>
      <c r="L357">
        <v>11000000</v>
      </c>
      <c r="M357">
        <v>1982</v>
      </c>
      <c r="N357">
        <v>7.7</v>
      </c>
      <c r="O357">
        <v>67900000</v>
      </c>
      <c r="R357" t="s">
        <v>763</v>
      </c>
      <c r="S357" cm="1">
        <f t="array" ref="S357">AVERAGE(IF(Table7[director_name]=R357, Table7[imdb_score]))</f>
        <v>7.5</v>
      </c>
      <c r="T357" t="str">
        <f>IF(Table8[[#This Row],[Average]] &gt; $V$7, "Higher", "Lower")</f>
        <v>Lower</v>
      </c>
    </row>
    <row r="358" spans="1:20" x14ac:dyDescent="0.3">
      <c r="A358" t="s">
        <v>91</v>
      </c>
      <c r="B358">
        <v>556</v>
      </c>
      <c r="C358">
        <v>120</v>
      </c>
      <c r="D358">
        <v>96917897</v>
      </c>
      <c r="E358" t="s">
        <v>393</v>
      </c>
      <c r="F358" t="s">
        <v>1207</v>
      </c>
      <c r="G358" t="s">
        <v>1208</v>
      </c>
      <c r="H358">
        <v>479453</v>
      </c>
      <c r="I358">
        <v>696</v>
      </c>
      <c r="J358" t="s">
        <v>29</v>
      </c>
      <c r="K358" t="s">
        <v>30</v>
      </c>
      <c r="L358">
        <v>40000000</v>
      </c>
      <c r="M358">
        <v>2010</v>
      </c>
      <c r="N358">
        <v>7.7</v>
      </c>
      <c r="O358">
        <v>56917897</v>
      </c>
      <c r="R358" t="s">
        <v>801</v>
      </c>
      <c r="S358" cm="1">
        <f t="array" ref="S358">AVERAGE(IF(Table7[director_name]=R358, Table7[imdb_score]))</f>
        <v>7.5</v>
      </c>
      <c r="T358" t="str">
        <f>IF(Table8[[#This Row],[Average]] &gt; $V$7, "Higher", "Lower")</f>
        <v>Lower</v>
      </c>
    </row>
    <row r="359" spans="1:20" x14ac:dyDescent="0.3">
      <c r="A359" t="s">
        <v>978</v>
      </c>
      <c r="B359">
        <v>287</v>
      </c>
      <c r="C359">
        <v>103</v>
      </c>
      <c r="D359">
        <v>55153403</v>
      </c>
      <c r="E359" t="s">
        <v>211</v>
      </c>
      <c r="F359" t="s">
        <v>1210</v>
      </c>
      <c r="G359" t="s">
        <v>1211</v>
      </c>
      <c r="H359">
        <v>299127</v>
      </c>
      <c r="I359">
        <v>1509</v>
      </c>
      <c r="J359" t="s">
        <v>29</v>
      </c>
      <c r="K359" t="s">
        <v>30</v>
      </c>
      <c r="L359">
        <v>1200000</v>
      </c>
      <c r="M359">
        <v>2004</v>
      </c>
      <c r="N359">
        <v>7.7</v>
      </c>
      <c r="O359">
        <v>53953403</v>
      </c>
      <c r="R359" t="s">
        <v>749</v>
      </c>
      <c r="S359" cm="1">
        <f t="array" ref="S359">AVERAGE(IF(Table7[director_name]=R359, Table7[imdb_score]))</f>
        <v>7.5</v>
      </c>
      <c r="T359" t="str">
        <f>IF(Table8[[#This Row],[Average]] &gt; $V$7, "Higher", "Lower")</f>
        <v>Lower</v>
      </c>
    </row>
    <row r="360" spans="1:20" x14ac:dyDescent="0.3">
      <c r="A360" t="s">
        <v>1213</v>
      </c>
      <c r="B360">
        <v>445</v>
      </c>
      <c r="C360">
        <v>88</v>
      </c>
      <c r="D360">
        <v>75590286</v>
      </c>
      <c r="E360" t="s">
        <v>1214</v>
      </c>
      <c r="F360" t="s">
        <v>490</v>
      </c>
      <c r="G360" t="s">
        <v>1215</v>
      </c>
      <c r="H360">
        <v>386217</v>
      </c>
      <c r="I360">
        <v>553</v>
      </c>
      <c r="J360" t="s">
        <v>29</v>
      </c>
      <c r="K360" t="s">
        <v>30</v>
      </c>
      <c r="L360">
        <v>23600000</v>
      </c>
      <c r="M360">
        <v>2009</v>
      </c>
      <c r="N360">
        <v>7.7</v>
      </c>
      <c r="O360">
        <v>51990286</v>
      </c>
      <c r="R360" t="s">
        <v>804</v>
      </c>
      <c r="S360" cm="1">
        <f t="array" ref="S360">AVERAGE(IF(Table7[director_name]=R360, Table7[imdb_score]))</f>
        <v>7.5</v>
      </c>
      <c r="T360" t="str">
        <f>IF(Table8[[#This Row],[Average]] &gt; $V$7, "Higher", "Lower")</f>
        <v>Lower</v>
      </c>
    </row>
    <row r="361" spans="1:20" x14ac:dyDescent="0.3">
      <c r="A361" t="s">
        <v>134</v>
      </c>
      <c r="B361">
        <v>68</v>
      </c>
      <c r="C361">
        <v>125</v>
      </c>
      <c r="D361">
        <v>77324422</v>
      </c>
      <c r="E361" t="s">
        <v>92</v>
      </c>
      <c r="F361" t="s">
        <v>837</v>
      </c>
      <c r="G361" t="s">
        <v>1217</v>
      </c>
      <c r="H361">
        <v>178731</v>
      </c>
      <c r="I361">
        <v>261</v>
      </c>
      <c r="J361" t="s">
        <v>29</v>
      </c>
      <c r="K361" t="s">
        <v>30</v>
      </c>
      <c r="L361">
        <v>26000000</v>
      </c>
      <c r="M361">
        <v>1993</v>
      </c>
      <c r="N361">
        <v>7.7</v>
      </c>
      <c r="O361">
        <v>51324422</v>
      </c>
      <c r="R361" t="s">
        <v>776</v>
      </c>
      <c r="S361" cm="1">
        <f t="array" ref="S361">AVERAGE(IF(Table7[director_name]=R361, Table7[imdb_score]))</f>
        <v>7.5</v>
      </c>
      <c r="T361" t="str">
        <f>IF(Table8[[#This Row],[Average]] &gt; $V$7, "Higher", "Lower")</f>
        <v>Lower</v>
      </c>
    </row>
    <row r="362" spans="1:20" x14ac:dyDescent="0.3">
      <c r="A362" t="s">
        <v>539</v>
      </c>
      <c r="B362">
        <v>487</v>
      </c>
      <c r="C362">
        <v>94</v>
      </c>
      <c r="D362">
        <v>56816662</v>
      </c>
      <c r="E362" t="s">
        <v>519</v>
      </c>
      <c r="F362" t="s">
        <v>1219</v>
      </c>
      <c r="G362" t="s">
        <v>1220</v>
      </c>
      <c r="H362">
        <v>301149</v>
      </c>
      <c r="I362">
        <v>509</v>
      </c>
      <c r="J362" t="s">
        <v>29</v>
      </c>
      <c r="K362" t="s">
        <v>408</v>
      </c>
      <c r="L362">
        <v>17000000</v>
      </c>
      <c r="M362">
        <v>2011</v>
      </c>
      <c r="N362">
        <v>7.7</v>
      </c>
      <c r="O362">
        <v>39816662</v>
      </c>
      <c r="R362" t="s">
        <v>814</v>
      </c>
      <c r="S362" cm="1">
        <f t="array" ref="S362">AVERAGE(IF(Table7[director_name]=R362, Table7[imdb_score]))</f>
        <v>7.5</v>
      </c>
      <c r="T362" t="str">
        <f>IF(Table8[[#This Row],[Average]] &gt; $V$7, "Higher", "Lower")</f>
        <v>Lower</v>
      </c>
    </row>
    <row r="363" spans="1:20" x14ac:dyDescent="0.3">
      <c r="A363" t="s">
        <v>780</v>
      </c>
      <c r="B363">
        <v>209</v>
      </c>
      <c r="C363">
        <v>178</v>
      </c>
      <c r="D363">
        <v>75305995</v>
      </c>
      <c r="E363" t="s">
        <v>1222</v>
      </c>
      <c r="F363" t="s">
        <v>1223</v>
      </c>
      <c r="G363" t="s">
        <v>1224</v>
      </c>
      <c r="H363">
        <v>110394</v>
      </c>
      <c r="I363">
        <v>433</v>
      </c>
      <c r="J363" t="s">
        <v>29</v>
      </c>
      <c r="K363" t="s">
        <v>30</v>
      </c>
      <c r="L363">
        <v>40000000</v>
      </c>
      <c r="M363">
        <v>2004</v>
      </c>
      <c r="N363">
        <v>7.7</v>
      </c>
      <c r="O363">
        <v>35305995</v>
      </c>
      <c r="R363" t="s">
        <v>786</v>
      </c>
      <c r="S363" cm="1">
        <f t="array" ref="S363">AVERAGE(IF(Table7[director_name]=R363, Table7[imdb_score]))</f>
        <v>7.5</v>
      </c>
      <c r="T363" t="str">
        <f>IF(Table8[[#This Row],[Average]] &gt; $V$7, "Higher", "Lower")</f>
        <v>Lower</v>
      </c>
    </row>
    <row r="364" spans="1:20" x14ac:dyDescent="0.3">
      <c r="A364" t="s">
        <v>1226</v>
      </c>
      <c r="B364">
        <v>355</v>
      </c>
      <c r="C364">
        <v>109</v>
      </c>
      <c r="D364">
        <v>40983001</v>
      </c>
      <c r="E364" t="s">
        <v>208</v>
      </c>
      <c r="F364" t="s">
        <v>601</v>
      </c>
      <c r="G364" t="s">
        <v>1227</v>
      </c>
      <c r="H364">
        <v>181025</v>
      </c>
      <c r="I364">
        <v>336</v>
      </c>
      <c r="J364" t="s">
        <v>29</v>
      </c>
      <c r="K364" t="s">
        <v>30</v>
      </c>
      <c r="L364">
        <v>7000000</v>
      </c>
      <c r="M364">
        <v>2012</v>
      </c>
      <c r="N364">
        <v>7.7</v>
      </c>
      <c r="O364">
        <v>33983001</v>
      </c>
      <c r="R364" t="s">
        <v>733</v>
      </c>
      <c r="S364" cm="1">
        <f t="array" ref="S364">AVERAGE(IF(Table7[director_name]=R364, Table7[imdb_score]))</f>
        <v>7.5</v>
      </c>
      <c r="T364" t="str">
        <f>IF(Table8[[#This Row],[Average]] &gt; $V$7, "Higher", "Lower")</f>
        <v>Lower</v>
      </c>
    </row>
    <row r="365" spans="1:20" x14ac:dyDescent="0.3">
      <c r="A365" t="s">
        <v>1229</v>
      </c>
      <c r="B365">
        <v>109</v>
      </c>
      <c r="C365">
        <v>122</v>
      </c>
      <c r="D365">
        <v>76261036</v>
      </c>
      <c r="E365" t="s">
        <v>208</v>
      </c>
      <c r="F365" t="s">
        <v>837</v>
      </c>
      <c r="G365" t="s">
        <v>1230</v>
      </c>
      <c r="H365">
        <v>305929</v>
      </c>
      <c r="I365">
        <v>633</v>
      </c>
      <c r="J365" t="s">
        <v>29</v>
      </c>
      <c r="K365" t="s">
        <v>30</v>
      </c>
      <c r="L365">
        <v>45000000</v>
      </c>
      <c r="M365">
        <v>2001</v>
      </c>
      <c r="N365">
        <v>7.7</v>
      </c>
      <c r="O365">
        <v>31261036</v>
      </c>
      <c r="R365" t="s">
        <v>806</v>
      </c>
      <c r="S365" cm="1">
        <f t="array" ref="S365">AVERAGE(IF(Table7[director_name]=R365, Table7[imdb_score]))</f>
        <v>7.5</v>
      </c>
      <c r="T365" t="str">
        <f>IF(Table8[[#This Row],[Average]] &gt; $V$7, "Higher", "Lower")</f>
        <v>Lower</v>
      </c>
    </row>
    <row r="366" spans="1:20" x14ac:dyDescent="0.3">
      <c r="A366" t="s">
        <v>1231</v>
      </c>
      <c r="B366">
        <v>71</v>
      </c>
      <c r="C366">
        <v>105</v>
      </c>
      <c r="D366">
        <v>35811509</v>
      </c>
      <c r="E366" t="s">
        <v>819</v>
      </c>
      <c r="F366" t="s">
        <v>1232</v>
      </c>
      <c r="G366" t="s">
        <v>1233</v>
      </c>
      <c r="H366">
        <v>43013</v>
      </c>
      <c r="I366">
        <v>104</v>
      </c>
      <c r="J366" t="s">
        <v>29</v>
      </c>
      <c r="K366" t="s">
        <v>581</v>
      </c>
      <c r="L366">
        <v>5500000</v>
      </c>
      <c r="M366">
        <v>1996</v>
      </c>
      <c r="N366">
        <v>7.7</v>
      </c>
      <c r="O366">
        <v>30311509</v>
      </c>
      <c r="R366" t="s">
        <v>790</v>
      </c>
      <c r="S366" cm="1">
        <f t="array" ref="S366">AVERAGE(IF(Table7[director_name]=R366, Table7[imdb_score]))</f>
        <v>7.5</v>
      </c>
      <c r="T366" t="str">
        <f>IF(Table8[[#This Row],[Average]] &gt; $V$7, "Higher", "Lower")</f>
        <v>Lower</v>
      </c>
    </row>
    <row r="367" spans="1:20" x14ac:dyDescent="0.3">
      <c r="A367" t="s">
        <v>59</v>
      </c>
      <c r="B367">
        <v>252</v>
      </c>
      <c r="C367">
        <v>145</v>
      </c>
      <c r="D367">
        <v>132014112</v>
      </c>
      <c r="E367" t="s">
        <v>1235</v>
      </c>
      <c r="F367" t="s">
        <v>649</v>
      </c>
      <c r="G367" t="s">
        <v>1236</v>
      </c>
      <c r="H367">
        <v>399651</v>
      </c>
      <c r="I367">
        <v>1331</v>
      </c>
      <c r="J367" t="s">
        <v>29</v>
      </c>
      <c r="K367" t="s">
        <v>30</v>
      </c>
      <c r="L367">
        <v>102000000</v>
      </c>
      <c r="M367">
        <v>2002</v>
      </c>
      <c r="N367">
        <v>7.7</v>
      </c>
      <c r="O367">
        <v>30014112</v>
      </c>
      <c r="R367" t="s">
        <v>793</v>
      </c>
      <c r="S367" cm="1">
        <f t="array" ref="S367">AVERAGE(IF(Table7[director_name]=R367, Table7[imdb_score]))</f>
        <v>7.5</v>
      </c>
      <c r="T367" t="str">
        <f>IF(Table8[[#This Row],[Average]] &gt; $V$7, "Higher", "Lower")</f>
        <v>Lower</v>
      </c>
    </row>
    <row r="368" spans="1:20" x14ac:dyDescent="0.3">
      <c r="A368" t="s">
        <v>1225</v>
      </c>
      <c r="B368">
        <v>327</v>
      </c>
      <c r="C368">
        <v>100</v>
      </c>
      <c r="D368">
        <v>34963967</v>
      </c>
      <c r="E368" t="s">
        <v>699</v>
      </c>
      <c r="F368" t="s">
        <v>1238</v>
      </c>
      <c r="G368" t="s">
        <v>1239</v>
      </c>
      <c r="H368">
        <v>270441</v>
      </c>
      <c r="I368">
        <v>378</v>
      </c>
      <c r="J368" t="s">
        <v>29</v>
      </c>
      <c r="K368" t="s">
        <v>30</v>
      </c>
      <c r="L368">
        <v>8000000</v>
      </c>
      <c r="M368">
        <v>2011</v>
      </c>
      <c r="N368">
        <v>7.7</v>
      </c>
      <c r="O368">
        <v>26963967</v>
      </c>
      <c r="R368" t="s">
        <v>768</v>
      </c>
      <c r="S368" cm="1">
        <f t="array" ref="S368">AVERAGE(IF(Table7[director_name]=R368, Table7[imdb_score]))</f>
        <v>7.5</v>
      </c>
      <c r="T368" t="str">
        <f>IF(Table8[[#This Row],[Average]] &gt; $V$7, "Higher", "Lower")</f>
        <v>Lower</v>
      </c>
    </row>
    <row r="369" spans="1:20" x14ac:dyDescent="0.3">
      <c r="A369" t="s">
        <v>725</v>
      </c>
      <c r="B369">
        <v>69</v>
      </c>
      <c r="C369">
        <v>136</v>
      </c>
      <c r="D369">
        <v>42700000</v>
      </c>
      <c r="E369" t="s">
        <v>588</v>
      </c>
      <c r="F369" t="s">
        <v>398</v>
      </c>
      <c r="G369" t="s">
        <v>1241</v>
      </c>
      <c r="H369">
        <v>78392</v>
      </c>
      <c r="I369">
        <v>196</v>
      </c>
      <c r="J369" t="s">
        <v>29</v>
      </c>
      <c r="K369" t="s">
        <v>30</v>
      </c>
      <c r="L369">
        <v>16500000</v>
      </c>
      <c r="M369">
        <v>1995</v>
      </c>
      <c r="N369">
        <v>7.7</v>
      </c>
      <c r="O369">
        <v>26200000</v>
      </c>
      <c r="R369" t="s">
        <v>797</v>
      </c>
      <c r="S369" cm="1">
        <f t="array" ref="S369">AVERAGE(IF(Table7[director_name]=R369, Table7[imdb_score]))</f>
        <v>7.5</v>
      </c>
      <c r="T369" t="str">
        <f>IF(Table8[[#This Row],[Average]] &gt; $V$7, "Higher", "Lower")</f>
        <v>Lower</v>
      </c>
    </row>
    <row r="370" spans="1:20" x14ac:dyDescent="0.3">
      <c r="A370" t="s">
        <v>1243</v>
      </c>
      <c r="B370">
        <v>331</v>
      </c>
      <c r="C370">
        <v>95</v>
      </c>
      <c r="D370">
        <v>32391374</v>
      </c>
      <c r="E370" t="s">
        <v>699</v>
      </c>
      <c r="F370" t="s">
        <v>1238</v>
      </c>
      <c r="G370" t="s">
        <v>1244</v>
      </c>
      <c r="H370">
        <v>376600</v>
      </c>
      <c r="I370">
        <v>494</v>
      </c>
      <c r="J370" t="s">
        <v>29</v>
      </c>
      <c r="K370" t="s">
        <v>30</v>
      </c>
      <c r="L370">
        <v>7500000</v>
      </c>
      <c r="M370">
        <v>2009</v>
      </c>
      <c r="N370">
        <v>7.7</v>
      </c>
      <c r="O370">
        <v>24891374</v>
      </c>
      <c r="R370" t="s">
        <v>811</v>
      </c>
      <c r="S370" cm="1">
        <f t="array" ref="S370">AVERAGE(IF(Table7[director_name]=R370, Table7[imdb_score]))</f>
        <v>7.5</v>
      </c>
      <c r="T370" t="str">
        <f>IF(Table8[[#This Row],[Average]] &gt; $V$7, "Higher", "Lower")</f>
        <v>Lower</v>
      </c>
    </row>
    <row r="371" spans="1:20" x14ac:dyDescent="0.3">
      <c r="A371" t="s">
        <v>245</v>
      </c>
      <c r="B371">
        <v>226</v>
      </c>
      <c r="C371">
        <v>117</v>
      </c>
      <c r="D371">
        <v>104054514</v>
      </c>
      <c r="E371" t="s">
        <v>208</v>
      </c>
      <c r="F371" t="s">
        <v>74</v>
      </c>
      <c r="G371" t="s">
        <v>1246</v>
      </c>
      <c r="H371">
        <v>200359</v>
      </c>
      <c r="I371">
        <v>1009</v>
      </c>
      <c r="J371" t="s">
        <v>29</v>
      </c>
      <c r="K371" t="s">
        <v>30</v>
      </c>
      <c r="L371">
        <v>80000000</v>
      </c>
      <c r="M371">
        <v>2002</v>
      </c>
      <c r="N371">
        <v>7.7</v>
      </c>
      <c r="O371">
        <v>24054514</v>
      </c>
      <c r="R371" t="s">
        <v>779</v>
      </c>
      <c r="S371" cm="1">
        <f t="array" ref="S371">AVERAGE(IF(Table7[director_name]=R371, Table7[imdb_score]))</f>
        <v>7.5</v>
      </c>
      <c r="T371" t="str">
        <f>IF(Table8[[#This Row],[Average]] &gt; $V$7, "Higher", "Lower")</f>
        <v>Lower</v>
      </c>
    </row>
    <row r="372" spans="1:20" x14ac:dyDescent="0.3">
      <c r="A372" t="s">
        <v>396</v>
      </c>
      <c r="B372">
        <v>419</v>
      </c>
      <c r="C372">
        <v>123</v>
      </c>
      <c r="D372">
        <v>35887263</v>
      </c>
      <c r="E372" t="s">
        <v>607</v>
      </c>
      <c r="F372" t="s">
        <v>1248</v>
      </c>
      <c r="G372" t="s">
        <v>1249</v>
      </c>
      <c r="H372">
        <v>265507</v>
      </c>
      <c r="I372">
        <v>388</v>
      </c>
      <c r="J372" t="s">
        <v>29</v>
      </c>
      <c r="K372" t="s">
        <v>200</v>
      </c>
      <c r="L372">
        <v>15000000</v>
      </c>
      <c r="M372">
        <v>2014</v>
      </c>
      <c r="N372">
        <v>7.7</v>
      </c>
      <c r="O372">
        <v>20887263</v>
      </c>
      <c r="R372" t="s">
        <v>773</v>
      </c>
      <c r="S372" cm="1">
        <f t="array" ref="S372">AVERAGE(IF(Table7[director_name]=R372, Table7[imdb_score]))</f>
        <v>7.5</v>
      </c>
      <c r="T372" t="str">
        <f>IF(Table8[[#This Row],[Average]] &gt; $V$7, "Higher", "Lower")</f>
        <v>Lower</v>
      </c>
    </row>
    <row r="373" spans="1:20" x14ac:dyDescent="0.3">
      <c r="A373" t="s">
        <v>1251</v>
      </c>
      <c r="B373">
        <v>51</v>
      </c>
      <c r="C373">
        <v>119</v>
      </c>
      <c r="D373">
        <v>34700000</v>
      </c>
      <c r="E373" t="s">
        <v>588</v>
      </c>
      <c r="F373" t="s">
        <v>106</v>
      </c>
      <c r="G373" t="s">
        <v>1252</v>
      </c>
      <c r="H373">
        <v>52846</v>
      </c>
      <c r="I373">
        <v>143</v>
      </c>
      <c r="J373" t="s">
        <v>29</v>
      </c>
      <c r="K373" t="s">
        <v>30</v>
      </c>
      <c r="L373">
        <v>14000000</v>
      </c>
      <c r="M373">
        <v>1988</v>
      </c>
      <c r="N373">
        <v>7.7</v>
      </c>
      <c r="O373">
        <v>20700000</v>
      </c>
      <c r="R373" t="s">
        <v>783</v>
      </c>
      <c r="S373" cm="1">
        <f t="array" ref="S373">AVERAGE(IF(Table7[director_name]=R373, Table7[imdb_score]))</f>
        <v>7.5</v>
      </c>
      <c r="T373" t="str">
        <f>IF(Table8[[#This Row],[Average]] &gt; $V$7, "Higher", "Lower")</f>
        <v>Lower</v>
      </c>
    </row>
    <row r="374" spans="1:20" x14ac:dyDescent="0.3">
      <c r="A374" t="s">
        <v>1254</v>
      </c>
      <c r="B374">
        <v>138</v>
      </c>
      <c r="C374">
        <v>131</v>
      </c>
      <c r="D374">
        <v>54228104</v>
      </c>
      <c r="E374" t="s">
        <v>1255</v>
      </c>
      <c r="F374" t="s">
        <v>1256</v>
      </c>
      <c r="G374" t="s">
        <v>1257</v>
      </c>
      <c r="H374">
        <v>104991</v>
      </c>
      <c r="I374">
        <v>544</v>
      </c>
      <c r="J374" t="s">
        <v>29</v>
      </c>
      <c r="K374" t="s">
        <v>200</v>
      </c>
      <c r="L374">
        <v>35000000</v>
      </c>
      <c r="M374">
        <v>2002</v>
      </c>
      <c r="N374">
        <v>7.7</v>
      </c>
      <c r="O374">
        <v>19228104</v>
      </c>
      <c r="R374" t="s">
        <v>783</v>
      </c>
      <c r="S374" cm="1">
        <f t="array" ref="S374">AVERAGE(IF(Table7[director_name]=R374, Table7[imdb_score]))</f>
        <v>7.5</v>
      </c>
      <c r="T374" t="str">
        <f>IF(Table8[[#This Row],[Average]] &gt; $V$7, "Higher", "Lower")</f>
        <v>Lower</v>
      </c>
    </row>
    <row r="375" spans="1:20" x14ac:dyDescent="0.3">
      <c r="A375" t="s">
        <v>541</v>
      </c>
      <c r="B375">
        <v>447</v>
      </c>
      <c r="C375">
        <v>117</v>
      </c>
      <c r="D375">
        <v>48043505</v>
      </c>
      <c r="E375" t="s">
        <v>1259</v>
      </c>
      <c r="F375" t="s">
        <v>1260</v>
      </c>
      <c r="G375" t="s">
        <v>1261</v>
      </c>
      <c r="H375">
        <v>435864</v>
      </c>
      <c r="I375">
        <v>801</v>
      </c>
      <c r="J375" t="s">
        <v>29</v>
      </c>
      <c r="K375" t="s">
        <v>200</v>
      </c>
      <c r="L375">
        <v>30000000</v>
      </c>
      <c r="M375">
        <v>2010</v>
      </c>
      <c r="N375">
        <v>7.7</v>
      </c>
      <c r="O375">
        <v>18043505</v>
      </c>
      <c r="R375" t="s">
        <v>757</v>
      </c>
      <c r="S375" cm="1">
        <f t="array" ref="S375">AVERAGE(IF(Table7[director_name]=R375, Table7[imdb_score]))</f>
        <v>7.5</v>
      </c>
      <c r="T375" t="str">
        <f>IF(Table8[[#This Row],[Average]] &gt; $V$7, "Higher", "Lower")</f>
        <v>Lower</v>
      </c>
    </row>
    <row r="376" spans="1:20" x14ac:dyDescent="0.3">
      <c r="A376" t="s">
        <v>839</v>
      </c>
      <c r="B376">
        <v>151</v>
      </c>
      <c r="C376">
        <v>110</v>
      </c>
      <c r="D376">
        <v>21994911</v>
      </c>
      <c r="E376" t="s">
        <v>220</v>
      </c>
      <c r="F376" t="s">
        <v>1263</v>
      </c>
      <c r="G376" t="s">
        <v>1264</v>
      </c>
      <c r="H376">
        <v>98354</v>
      </c>
      <c r="I376">
        <v>433</v>
      </c>
      <c r="J376" t="s">
        <v>29</v>
      </c>
      <c r="K376" t="s">
        <v>200</v>
      </c>
      <c r="L376">
        <v>5000000</v>
      </c>
      <c r="M376">
        <v>2000</v>
      </c>
      <c r="N376">
        <v>7.7</v>
      </c>
      <c r="O376">
        <v>16994911</v>
      </c>
      <c r="R376" t="s">
        <v>763</v>
      </c>
      <c r="S376" cm="1">
        <f t="array" ref="S376">AVERAGE(IF(Table7[director_name]=R376, Table7[imdb_score]))</f>
        <v>7.5</v>
      </c>
      <c r="T376" t="str">
        <f>IF(Table8[[#This Row],[Average]] &gt; $V$7, "Higher", "Lower")</f>
        <v>Lower</v>
      </c>
    </row>
    <row r="377" spans="1:20" x14ac:dyDescent="0.3">
      <c r="A377" t="s">
        <v>190</v>
      </c>
      <c r="B377">
        <v>200</v>
      </c>
      <c r="C377">
        <v>152</v>
      </c>
      <c r="D377">
        <v>108638745</v>
      </c>
      <c r="E377" t="s">
        <v>575</v>
      </c>
      <c r="F377" t="s">
        <v>1266</v>
      </c>
      <c r="G377" t="s">
        <v>1267</v>
      </c>
      <c r="H377">
        <v>292022</v>
      </c>
      <c r="I377">
        <v>1103</v>
      </c>
      <c r="J377" t="s">
        <v>29</v>
      </c>
      <c r="K377" t="s">
        <v>30</v>
      </c>
      <c r="L377">
        <v>92000000</v>
      </c>
      <c r="M377">
        <v>2001</v>
      </c>
      <c r="N377">
        <v>7.7</v>
      </c>
      <c r="O377">
        <v>16638745</v>
      </c>
      <c r="R377" t="s">
        <v>742</v>
      </c>
      <c r="S377" cm="1">
        <f t="array" ref="S377">AVERAGE(IF(Table7[director_name]=R377, Table7[imdb_score]))</f>
        <v>7.5</v>
      </c>
      <c r="T377" t="str">
        <f>IF(Table8[[#This Row],[Average]] &gt; $V$7, "Higher", "Lower")</f>
        <v>Lower</v>
      </c>
    </row>
    <row r="378" spans="1:20" x14ac:dyDescent="0.3">
      <c r="A378" t="s">
        <v>480</v>
      </c>
      <c r="B378">
        <v>75</v>
      </c>
      <c r="C378">
        <v>89</v>
      </c>
      <c r="D378">
        <v>27281507</v>
      </c>
      <c r="E378" t="s">
        <v>1269</v>
      </c>
      <c r="F378" t="s">
        <v>1270</v>
      </c>
      <c r="G378" t="s">
        <v>1271</v>
      </c>
      <c r="H378">
        <v>33850</v>
      </c>
      <c r="I378">
        <v>147</v>
      </c>
      <c r="J378" t="s">
        <v>29</v>
      </c>
      <c r="K378" t="s">
        <v>30</v>
      </c>
      <c r="L378">
        <v>12000000</v>
      </c>
      <c r="M378">
        <v>1992</v>
      </c>
      <c r="N378">
        <v>7.7</v>
      </c>
      <c r="O378">
        <v>15281507</v>
      </c>
      <c r="R378" t="s">
        <v>245</v>
      </c>
      <c r="S378" cm="1">
        <f t="array" ref="S378">AVERAGE(IF(Table7[director_name]=R378, Table7[imdb_score]))</f>
        <v>7.5</v>
      </c>
      <c r="T378" t="str">
        <f>IF(Table8[[#This Row],[Average]] &gt; $V$7, "Higher", "Lower")</f>
        <v>Lower</v>
      </c>
    </row>
    <row r="379" spans="1:20" x14ac:dyDescent="0.3">
      <c r="A379" t="s">
        <v>1273</v>
      </c>
      <c r="B379">
        <v>310</v>
      </c>
      <c r="C379">
        <v>100</v>
      </c>
      <c r="D379">
        <v>75280058</v>
      </c>
      <c r="E379" t="s">
        <v>1274</v>
      </c>
      <c r="F379" t="s">
        <v>1275</v>
      </c>
      <c r="G379" t="s">
        <v>1276</v>
      </c>
      <c r="H379">
        <v>143121</v>
      </c>
      <c r="I379">
        <v>279</v>
      </c>
      <c r="J379" t="s">
        <v>29</v>
      </c>
      <c r="K379" t="s">
        <v>30</v>
      </c>
      <c r="L379">
        <v>60000000</v>
      </c>
      <c r="M379">
        <v>2009</v>
      </c>
      <c r="N379">
        <v>7.7</v>
      </c>
      <c r="O379">
        <v>15280058</v>
      </c>
      <c r="R379" t="s">
        <v>502</v>
      </c>
      <c r="S379" cm="1">
        <f t="array" ref="S379">AVERAGE(IF(Table7[director_name]=R379, Table7[imdb_score]))</f>
        <v>7.5</v>
      </c>
      <c r="T379" t="str">
        <f>IF(Table8[[#This Row],[Average]] &gt; $V$7, "Higher", "Lower")</f>
        <v>Lower</v>
      </c>
    </row>
    <row r="380" spans="1:20" x14ac:dyDescent="0.3">
      <c r="A380" t="s">
        <v>857</v>
      </c>
      <c r="B380">
        <v>61</v>
      </c>
      <c r="C380">
        <v>202</v>
      </c>
      <c r="D380">
        <v>48169908</v>
      </c>
      <c r="E380" t="s">
        <v>655</v>
      </c>
      <c r="F380" t="s">
        <v>837</v>
      </c>
      <c r="G380" t="s">
        <v>1278</v>
      </c>
      <c r="H380">
        <v>63923</v>
      </c>
      <c r="I380">
        <v>156</v>
      </c>
      <c r="J380" t="s">
        <v>29</v>
      </c>
      <c r="K380" t="s">
        <v>30</v>
      </c>
      <c r="L380">
        <v>33000000</v>
      </c>
      <c r="M380">
        <v>1992</v>
      </c>
      <c r="N380">
        <v>7.7</v>
      </c>
      <c r="O380">
        <v>15169908</v>
      </c>
      <c r="R380" t="s">
        <v>502</v>
      </c>
      <c r="S380" cm="1">
        <f t="array" ref="S380">AVERAGE(IF(Table7[director_name]=R380, Table7[imdb_score]))</f>
        <v>7.5</v>
      </c>
      <c r="T380" t="str">
        <f>IF(Table8[[#This Row],[Average]] &gt; $V$7, "Higher", "Lower")</f>
        <v>Lower</v>
      </c>
    </row>
    <row r="381" spans="1:20" x14ac:dyDescent="0.3">
      <c r="A381" t="s">
        <v>664</v>
      </c>
      <c r="B381">
        <v>202</v>
      </c>
      <c r="C381">
        <v>123</v>
      </c>
      <c r="D381">
        <v>69951824</v>
      </c>
      <c r="E381" t="s">
        <v>588</v>
      </c>
      <c r="F381" t="s">
        <v>665</v>
      </c>
      <c r="G381" t="s">
        <v>1280</v>
      </c>
      <c r="H381">
        <v>232710</v>
      </c>
      <c r="I381">
        <v>599</v>
      </c>
      <c r="J381" t="s">
        <v>29</v>
      </c>
      <c r="K381" t="s">
        <v>30</v>
      </c>
      <c r="L381">
        <v>55000000</v>
      </c>
      <c r="M381">
        <v>2008</v>
      </c>
      <c r="N381">
        <v>7.7</v>
      </c>
      <c r="O381">
        <v>14951824</v>
      </c>
      <c r="R381" t="s">
        <v>742</v>
      </c>
      <c r="S381" cm="1">
        <f t="array" ref="S381">AVERAGE(IF(Table7[director_name]=R381, Table7[imdb_score]))</f>
        <v>7.5</v>
      </c>
      <c r="T381" t="str">
        <f>IF(Table8[[#This Row],[Average]] &gt; $V$7, "Higher", "Lower")</f>
        <v>Lower</v>
      </c>
    </row>
    <row r="382" spans="1:20" x14ac:dyDescent="0.3">
      <c r="A382" t="s">
        <v>386</v>
      </c>
      <c r="B382">
        <v>218</v>
      </c>
      <c r="C382">
        <v>129</v>
      </c>
      <c r="D382">
        <v>59365105</v>
      </c>
      <c r="E382" t="s">
        <v>699</v>
      </c>
      <c r="F382" t="s">
        <v>656</v>
      </c>
      <c r="G382" t="s">
        <v>1281</v>
      </c>
      <c r="H382">
        <v>318634</v>
      </c>
      <c r="I382">
        <v>1004</v>
      </c>
      <c r="J382" t="s">
        <v>29</v>
      </c>
      <c r="K382" t="s">
        <v>200</v>
      </c>
      <c r="L382">
        <v>45000000</v>
      </c>
      <c r="M382">
        <v>2003</v>
      </c>
      <c r="N382">
        <v>7.7</v>
      </c>
      <c r="O382">
        <v>14365105</v>
      </c>
      <c r="R382" t="s">
        <v>245</v>
      </c>
      <c r="S382" cm="1">
        <f t="array" ref="S382">AVERAGE(IF(Table7[director_name]=R382, Table7[imdb_score]))</f>
        <v>7.5</v>
      </c>
      <c r="T382" t="str">
        <f>IF(Table8[[#This Row],[Average]] &gt; $V$7, "Higher", "Lower")</f>
        <v>Lower</v>
      </c>
    </row>
    <row r="383" spans="1:20" x14ac:dyDescent="0.3">
      <c r="A383" t="s">
        <v>326</v>
      </c>
      <c r="B383">
        <v>173</v>
      </c>
      <c r="C383">
        <v>106</v>
      </c>
      <c r="D383">
        <v>13622333</v>
      </c>
      <c r="E383" t="s">
        <v>1022</v>
      </c>
      <c r="F383" t="s">
        <v>1282</v>
      </c>
      <c r="G383" t="s">
        <v>1283</v>
      </c>
      <c r="H383">
        <v>91377</v>
      </c>
      <c r="I383">
        <v>385</v>
      </c>
      <c r="J383" t="s">
        <v>174</v>
      </c>
      <c r="K383" t="s">
        <v>585</v>
      </c>
      <c r="L383">
        <v>2000000</v>
      </c>
      <c r="M383">
        <v>2001</v>
      </c>
      <c r="N383">
        <v>7.7</v>
      </c>
      <c r="O383">
        <v>11622333</v>
      </c>
      <c r="R383" t="s">
        <v>245</v>
      </c>
      <c r="S383" cm="1">
        <f t="array" ref="S383">AVERAGE(IF(Table7[director_name]=R383, Table7[imdb_score]))</f>
        <v>7.5</v>
      </c>
      <c r="T383" t="str">
        <f>IF(Table8[[#This Row],[Average]] &gt; $V$7, "Higher", "Lower")</f>
        <v>Lower</v>
      </c>
    </row>
    <row r="384" spans="1:20" x14ac:dyDescent="0.3">
      <c r="A384" t="s">
        <v>443</v>
      </c>
      <c r="B384">
        <v>252</v>
      </c>
      <c r="C384">
        <v>121</v>
      </c>
      <c r="D384">
        <v>17605861</v>
      </c>
      <c r="E384" t="s">
        <v>1196</v>
      </c>
      <c r="F384" t="s">
        <v>1285</v>
      </c>
      <c r="G384" t="s">
        <v>1286</v>
      </c>
      <c r="H384">
        <v>145580</v>
      </c>
      <c r="I384">
        <v>351</v>
      </c>
      <c r="J384" t="s">
        <v>29</v>
      </c>
      <c r="K384" t="s">
        <v>200</v>
      </c>
      <c r="L384">
        <v>6000000</v>
      </c>
      <c r="M384">
        <v>2006</v>
      </c>
      <c r="N384">
        <v>7.7</v>
      </c>
      <c r="O384">
        <v>11605861</v>
      </c>
      <c r="R384" t="s">
        <v>489</v>
      </c>
      <c r="S384" cm="1">
        <f t="array" ref="S384">AVERAGE(IF(Table7[director_name]=R384, Table7[imdb_score]))</f>
        <v>7.5</v>
      </c>
      <c r="T384" t="str">
        <f>IF(Table8[[#This Row],[Average]] &gt; $V$7, "Higher", "Lower")</f>
        <v>Lower</v>
      </c>
    </row>
    <row r="385" spans="1:20" x14ac:dyDescent="0.3">
      <c r="A385" t="s">
        <v>1287</v>
      </c>
      <c r="B385">
        <v>197</v>
      </c>
      <c r="C385">
        <v>101</v>
      </c>
      <c r="D385">
        <v>12995673</v>
      </c>
      <c r="E385" t="s">
        <v>1288</v>
      </c>
      <c r="F385" t="s">
        <v>1289</v>
      </c>
      <c r="G385" t="s">
        <v>1290</v>
      </c>
      <c r="H385">
        <v>52286</v>
      </c>
      <c r="I385">
        <v>345</v>
      </c>
      <c r="J385" t="s">
        <v>29</v>
      </c>
      <c r="K385" t="s">
        <v>30</v>
      </c>
      <c r="L385">
        <v>2500000</v>
      </c>
      <c r="M385">
        <v>2008</v>
      </c>
      <c r="N385">
        <v>7.7</v>
      </c>
      <c r="O385">
        <v>10495673</v>
      </c>
      <c r="R385" t="s">
        <v>616</v>
      </c>
      <c r="S385" cm="1">
        <f t="array" ref="S385">AVERAGE(IF(Table7[director_name]=R385, Table7[imdb_score]))</f>
        <v>7.5</v>
      </c>
      <c r="T385" t="str">
        <f>IF(Table8[[#This Row],[Average]] &gt; $V$7, "Higher", "Lower")</f>
        <v>Lower</v>
      </c>
    </row>
    <row r="386" spans="1:20" x14ac:dyDescent="0.3">
      <c r="A386" t="s">
        <v>461</v>
      </c>
      <c r="B386">
        <v>489</v>
      </c>
      <c r="C386">
        <v>108</v>
      </c>
      <c r="D386">
        <v>25440971</v>
      </c>
      <c r="E386" t="s">
        <v>217</v>
      </c>
      <c r="F386" t="s">
        <v>1291</v>
      </c>
      <c r="G386" t="s">
        <v>1292</v>
      </c>
      <c r="H386">
        <v>289508</v>
      </c>
      <c r="I386">
        <v>611</v>
      </c>
      <c r="J386" t="s">
        <v>29</v>
      </c>
      <c r="K386" t="s">
        <v>200</v>
      </c>
      <c r="L386">
        <v>15000000</v>
      </c>
      <c r="M386">
        <v>2015</v>
      </c>
      <c r="N386">
        <v>7.7</v>
      </c>
      <c r="O386">
        <v>10440971</v>
      </c>
      <c r="R386" t="s">
        <v>428</v>
      </c>
      <c r="S386" cm="1">
        <f t="array" ref="S386">AVERAGE(IF(Table7[director_name]=R386, Table7[imdb_score]))</f>
        <v>7.5</v>
      </c>
      <c r="T386" t="str">
        <f>IF(Table8[[#This Row],[Average]] &gt; $V$7, "Higher", "Lower")</f>
        <v>Lower</v>
      </c>
    </row>
    <row r="387" spans="1:20" x14ac:dyDescent="0.3">
      <c r="A387" t="s">
        <v>546</v>
      </c>
      <c r="B387">
        <v>179</v>
      </c>
      <c r="C387">
        <v>93</v>
      </c>
      <c r="D387">
        <v>17096053</v>
      </c>
      <c r="E387" t="s">
        <v>73</v>
      </c>
      <c r="F387" t="s">
        <v>520</v>
      </c>
      <c r="G387" t="s">
        <v>1293</v>
      </c>
      <c r="H387">
        <v>134458</v>
      </c>
      <c r="I387">
        <v>640</v>
      </c>
      <c r="J387" t="s">
        <v>29</v>
      </c>
      <c r="K387" t="s">
        <v>30</v>
      </c>
      <c r="L387">
        <v>9000000</v>
      </c>
      <c r="M387">
        <v>1998</v>
      </c>
      <c r="N387">
        <v>7.7</v>
      </c>
      <c r="O387">
        <v>8096053</v>
      </c>
      <c r="R387" t="s">
        <v>245</v>
      </c>
      <c r="S387" cm="1">
        <f t="array" ref="S387">AVERAGE(IF(Table7[director_name]=R387, Table7[imdb_score]))</f>
        <v>7.5</v>
      </c>
      <c r="T387" t="str">
        <f>IF(Table8[[#This Row],[Average]] &gt; $V$7, "Higher", "Lower")</f>
        <v>Lower</v>
      </c>
    </row>
    <row r="388" spans="1:20" x14ac:dyDescent="0.3">
      <c r="A388" t="s">
        <v>539</v>
      </c>
      <c r="B388">
        <v>278</v>
      </c>
      <c r="C388">
        <v>119</v>
      </c>
      <c r="D388">
        <v>23089926</v>
      </c>
      <c r="E388" t="s">
        <v>1294</v>
      </c>
      <c r="F388" t="s">
        <v>740</v>
      </c>
      <c r="G388" t="s">
        <v>1295</v>
      </c>
      <c r="H388">
        <v>166269</v>
      </c>
      <c r="I388">
        <v>735</v>
      </c>
      <c r="J388" t="s">
        <v>29</v>
      </c>
      <c r="K388" t="s">
        <v>200</v>
      </c>
      <c r="L388">
        <v>15000000</v>
      </c>
      <c r="M388">
        <v>2005</v>
      </c>
      <c r="N388">
        <v>7.7</v>
      </c>
      <c r="O388">
        <v>8089926</v>
      </c>
      <c r="R388" t="s">
        <v>77</v>
      </c>
      <c r="S388" cm="1">
        <f t="array" ref="S388">AVERAGE(IF(Table7[director_name]=R388, Table7[imdb_score]))</f>
        <v>7.5</v>
      </c>
      <c r="T388" t="str">
        <f>IF(Table8[[#This Row],[Average]] &gt; $V$7, "Higher", "Lower")</f>
        <v>Lower</v>
      </c>
    </row>
    <row r="389" spans="1:20" x14ac:dyDescent="0.3">
      <c r="A389" t="s">
        <v>1296</v>
      </c>
      <c r="B389">
        <v>122</v>
      </c>
      <c r="C389">
        <v>111</v>
      </c>
      <c r="D389">
        <v>9180275</v>
      </c>
      <c r="E389" t="s">
        <v>92</v>
      </c>
      <c r="F389" t="s">
        <v>167</v>
      </c>
      <c r="G389" t="s">
        <v>1297</v>
      </c>
      <c r="H389">
        <v>22145</v>
      </c>
      <c r="I389">
        <v>231</v>
      </c>
      <c r="J389" t="s">
        <v>29</v>
      </c>
      <c r="K389" t="s">
        <v>30</v>
      </c>
      <c r="L389">
        <v>1200000</v>
      </c>
      <c r="M389">
        <v>2000</v>
      </c>
      <c r="N389">
        <v>7.7</v>
      </c>
      <c r="O389">
        <v>7980275</v>
      </c>
      <c r="R389" t="s">
        <v>274</v>
      </c>
      <c r="S389" cm="1">
        <f t="array" ref="S389">AVERAGE(IF(Table7[director_name]=R389, Table7[imdb_score]))</f>
        <v>7.4833333333333316</v>
      </c>
      <c r="T389" t="str">
        <f>IF(Table8[[#This Row],[Average]] &gt; $V$7, "Higher", "Lower")</f>
        <v>Lower</v>
      </c>
    </row>
    <row r="390" spans="1:20" x14ac:dyDescent="0.3">
      <c r="A390" t="s">
        <v>746</v>
      </c>
      <c r="B390">
        <v>171</v>
      </c>
      <c r="C390">
        <v>146</v>
      </c>
      <c r="D390">
        <v>77862546</v>
      </c>
      <c r="E390" t="s">
        <v>39</v>
      </c>
      <c r="F390" t="s">
        <v>837</v>
      </c>
      <c r="G390" t="s">
        <v>1298</v>
      </c>
      <c r="H390">
        <v>266310</v>
      </c>
      <c r="I390">
        <v>690</v>
      </c>
      <c r="J390" t="s">
        <v>29</v>
      </c>
      <c r="K390" t="s">
        <v>30</v>
      </c>
      <c r="L390">
        <v>70000000</v>
      </c>
      <c r="M390">
        <v>2004</v>
      </c>
      <c r="N390">
        <v>7.7</v>
      </c>
      <c r="O390">
        <v>7862546</v>
      </c>
      <c r="R390" t="s">
        <v>274</v>
      </c>
      <c r="S390" cm="1">
        <f t="array" ref="S390">AVERAGE(IF(Table7[director_name]=R390, Table7[imdb_score]))</f>
        <v>7.4833333333333316</v>
      </c>
      <c r="T390" t="str">
        <f>IF(Table8[[#This Row],[Average]] &gt; $V$7, "Higher", "Lower")</f>
        <v>Lower</v>
      </c>
    </row>
    <row r="391" spans="1:20" x14ac:dyDescent="0.3">
      <c r="A391" t="s">
        <v>256</v>
      </c>
      <c r="B391">
        <v>154</v>
      </c>
      <c r="C391">
        <v>89</v>
      </c>
      <c r="D391">
        <v>5739376</v>
      </c>
      <c r="E391" t="s">
        <v>73</v>
      </c>
      <c r="F391" t="s">
        <v>1299</v>
      </c>
      <c r="G391" t="s">
        <v>1300</v>
      </c>
      <c r="H391">
        <v>58260</v>
      </c>
      <c r="I391">
        <v>286</v>
      </c>
      <c r="J391" t="s">
        <v>29</v>
      </c>
      <c r="K391" t="s">
        <v>30</v>
      </c>
      <c r="L391">
        <v>500000</v>
      </c>
      <c r="M391">
        <v>2003</v>
      </c>
      <c r="N391">
        <v>7.7</v>
      </c>
      <c r="O391">
        <v>5239376</v>
      </c>
      <c r="R391" t="s">
        <v>274</v>
      </c>
      <c r="S391" cm="1">
        <f t="array" ref="S391">AVERAGE(IF(Table7[director_name]=R391, Table7[imdb_score]))</f>
        <v>7.4833333333333316</v>
      </c>
      <c r="T391" t="str">
        <f>IF(Table8[[#This Row],[Average]] &gt; $V$7, "Higher", "Lower")</f>
        <v>Lower</v>
      </c>
    </row>
    <row r="392" spans="1:20" x14ac:dyDescent="0.3">
      <c r="A392" t="s">
        <v>685</v>
      </c>
      <c r="B392">
        <v>241</v>
      </c>
      <c r="C392">
        <v>81</v>
      </c>
      <c r="D392">
        <v>22245861</v>
      </c>
      <c r="E392" t="s">
        <v>73</v>
      </c>
      <c r="F392" t="s">
        <v>1302</v>
      </c>
      <c r="G392" t="s">
        <v>1303</v>
      </c>
      <c r="H392">
        <v>143251</v>
      </c>
      <c r="I392">
        <v>710</v>
      </c>
      <c r="J392" t="s">
        <v>29</v>
      </c>
      <c r="K392" t="s">
        <v>30</v>
      </c>
      <c r="L392">
        <v>19000000</v>
      </c>
      <c r="M392">
        <v>2002</v>
      </c>
      <c r="N392">
        <v>7.7</v>
      </c>
      <c r="O392">
        <v>3245861</v>
      </c>
      <c r="R392" t="s">
        <v>274</v>
      </c>
      <c r="S392" cm="1">
        <f t="array" ref="S392">AVERAGE(IF(Table7[director_name]=R392, Table7[imdb_score]))</f>
        <v>7.4833333333333316</v>
      </c>
      <c r="T392" t="str">
        <f>IF(Table8[[#This Row],[Average]] &gt; $V$7, "Higher", "Lower")</f>
        <v>Lower</v>
      </c>
    </row>
    <row r="393" spans="1:20" x14ac:dyDescent="0.3">
      <c r="A393" t="s">
        <v>484</v>
      </c>
      <c r="B393">
        <v>65</v>
      </c>
      <c r="C393">
        <v>89</v>
      </c>
      <c r="D393">
        <v>2300000</v>
      </c>
      <c r="E393" t="s">
        <v>1076</v>
      </c>
      <c r="F393" t="s">
        <v>1077</v>
      </c>
      <c r="G393" t="s">
        <v>1304</v>
      </c>
      <c r="H393">
        <v>7921</v>
      </c>
      <c r="I393">
        <v>97</v>
      </c>
      <c r="J393" t="s">
        <v>29</v>
      </c>
      <c r="K393" t="s">
        <v>30</v>
      </c>
      <c r="L393">
        <v>439000</v>
      </c>
      <c r="M393">
        <v>1933</v>
      </c>
      <c r="N393">
        <v>7.7</v>
      </c>
      <c r="O393">
        <v>1861000</v>
      </c>
      <c r="R393" t="s">
        <v>274</v>
      </c>
      <c r="S393" cm="1">
        <f t="array" ref="S393">AVERAGE(IF(Table7[director_name]=R393, Table7[imdb_score]))</f>
        <v>7.4833333333333316</v>
      </c>
      <c r="T393" t="str">
        <f>IF(Table8[[#This Row],[Average]] &gt; $V$7, "Higher", "Lower")</f>
        <v>Lower</v>
      </c>
    </row>
    <row r="394" spans="1:20" x14ac:dyDescent="0.3">
      <c r="A394" t="s">
        <v>1137</v>
      </c>
      <c r="B394">
        <v>46</v>
      </c>
      <c r="C394">
        <v>137</v>
      </c>
      <c r="D394">
        <v>10161099</v>
      </c>
      <c r="E394" t="s">
        <v>1305</v>
      </c>
      <c r="F394" t="s">
        <v>1306</v>
      </c>
      <c r="G394" t="s">
        <v>1307</v>
      </c>
      <c r="H394">
        <v>23441</v>
      </c>
      <c r="I394">
        <v>108</v>
      </c>
      <c r="J394" t="s">
        <v>29</v>
      </c>
      <c r="K394" t="s">
        <v>200</v>
      </c>
      <c r="L394">
        <v>9000000</v>
      </c>
      <c r="M394">
        <v>1989</v>
      </c>
      <c r="N394">
        <v>7.7</v>
      </c>
      <c r="O394">
        <v>1161099</v>
      </c>
      <c r="R394" t="s">
        <v>274</v>
      </c>
      <c r="S394" cm="1">
        <f t="array" ref="S394">AVERAGE(IF(Table7[director_name]=R394, Table7[imdb_score]))</f>
        <v>7.4833333333333316</v>
      </c>
      <c r="T394" t="str">
        <f>IF(Table8[[#This Row],[Average]] &gt; $V$7, "Higher", "Lower")</f>
        <v>Lower</v>
      </c>
    </row>
    <row r="395" spans="1:20" x14ac:dyDescent="0.3">
      <c r="A395" t="s">
        <v>587</v>
      </c>
      <c r="B395">
        <v>152</v>
      </c>
      <c r="C395">
        <v>102</v>
      </c>
      <c r="D395">
        <v>7993039</v>
      </c>
      <c r="E395" t="s">
        <v>676</v>
      </c>
      <c r="F395" t="s">
        <v>1308</v>
      </c>
      <c r="G395" t="s">
        <v>1309</v>
      </c>
      <c r="H395">
        <v>120036</v>
      </c>
      <c r="I395">
        <v>408</v>
      </c>
      <c r="J395" t="s">
        <v>29</v>
      </c>
      <c r="K395" t="s">
        <v>30</v>
      </c>
      <c r="L395">
        <v>6900000</v>
      </c>
      <c r="M395">
        <v>1993</v>
      </c>
      <c r="N395">
        <v>7.7</v>
      </c>
      <c r="O395">
        <v>1093039</v>
      </c>
      <c r="R395" t="s">
        <v>706</v>
      </c>
      <c r="S395" cm="1">
        <f t="array" ref="S395">AVERAGE(IF(Table7[director_name]=R395, Table7[imdb_score]))</f>
        <v>7.4666666666666659</v>
      </c>
      <c r="T395" t="str">
        <f>IF(Table8[[#This Row],[Average]] &gt; $V$7, "Higher", "Lower")</f>
        <v>Lower</v>
      </c>
    </row>
    <row r="396" spans="1:20" x14ac:dyDescent="0.3">
      <c r="A396" t="s">
        <v>474</v>
      </c>
      <c r="B396">
        <v>87</v>
      </c>
      <c r="C396">
        <v>92</v>
      </c>
      <c r="D396">
        <v>1677838</v>
      </c>
      <c r="E396" t="s">
        <v>1310</v>
      </c>
      <c r="F396" t="s">
        <v>1311</v>
      </c>
      <c r="G396" t="s">
        <v>1312</v>
      </c>
      <c r="H396">
        <v>11283</v>
      </c>
      <c r="I396">
        <v>155</v>
      </c>
      <c r="J396" t="s">
        <v>29</v>
      </c>
      <c r="K396" t="s">
        <v>30</v>
      </c>
      <c r="L396">
        <v>1000000</v>
      </c>
      <c r="M396">
        <v>2006</v>
      </c>
      <c r="N396">
        <v>7.7</v>
      </c>
      <c r="O396">
        <v>677838</v>
      </c>
      <c r="R396" t="s">
        <v>706</v>
      </c>
      <c r="S396" cm="1">
        <f t="array" ref="S396">AVERAGE(IF(Table7[director_name]=R396, Table7[imdb_score]))</f>
        <v>7.4666666666666659</v>
      </c>
      <c r="T396" t="str">
        <f>IF(Table8[[#This Row],[Average]] &gt; $V$7, "Higher", "Lower")</f>
        <v>Lower</v>
      </c>
    </row>
    <row r="397" spans="1:20" x14ac:dyDescent="0.3">
      <c r="A397" t="s">
        <v>470</v>
      </c>
      <c r="B397">
        <v>143</v>
      </c>
      <c r="C397">
        <v>97</v>
      </c>
      <c r="D397">
        <v>469947</v>
      </c>
      <c r="E397" t="s">
        <v>588</v>
      </c>
      <c r="F397" t="s">
        <v>1313</v>
      </c>
      <c r="G397" t="s">
        <v>1314</v>
      </c>
      <c r="H397">
        <v>19846</v>
      </c>
      <c r="I397">
        <v>68</v>
      </c>
      <c r="J397" t="s">
        <v>29</v>
      </c>
      <c r="K397" t="s">
        <v>200</v>
      </c>
      <c r="L397">
        <v>120000</v>
      </c>
      <c r="M397">
        <v>2011</v>
      </c>
      <c r="N397">
        <v>7.7</v>
      </c>
      <c r="O397">
        <v>349947</v>
      </c>
      <c r="R397" t="s">
        <v>706</v>
      </c>
      <c r="S397" cm="1">
        <f t="array" ref="S397">AVERAGE(IF(Table7[director_name]=R397, Table7[imdb_score]))</f>
        <v>7.4666666666666659</v>
      </c>
      <c r="T397" t="str">
        <f>IF(Table8[[#This Row],[Average]] &gt; $V$7, "Higher", "Lower")</f>
        <v>Lower</v>
      </c>
    </row>
    <row r="398" spans="1:20" x14ac:dyDescent="0.3">
      <c r="A398" t="s">
        <v>1315</v>
      </c>
      <c r="B398">
        <v>105</v>
      </c>
      <c r="C398">
        <v>87</v>
      </c>
      <c r="D398">
        <v>515005</v>
      </c>
      <c r="E398" t="s">
        <v>1316</v>
      </c>
      <c r="F398" t="s">
        <v>1317</v>
      </c>
      <c r="G398" t="s">
        <v>1318</v>
      </c>
      <c r="H398">
        <v>31429</v>
      </c>
      <c r="I398">
        <v>219</v>
      </c>
      <c r="J398" t="s">
        <v>29</v>
      </c>
      <c r="K398" t="s">
        <v>200</v>
      </c>
      <c r="L398">
        <v>560000</v>
      </c>
      <c r="M398">
        <v>1964</v>
      </c>
      <c r="N398">
        <v>7.7</v>
      </c>
      <c r="O398">
        <v>-44995</v>
      </c>
      <c r="R398" t="s">
        <v>828</v>
      </c>
      <c r="S398" cm="1">
        <f t="array" ref="S398">AVERAGE(IF(Table7[director_name]=R398, Table7[imdb_score]))</f>
        <v>7.45</v>
      </c>
      <c r="T398" t="str">
        <f>IF(Table8[[#This Row],[Average]] &gt; $V$7, "Higher", "Lower")</f>
        <v>Lower</v>
      </c>
    </row>
    <row r="399" spans="1:20" x14ac:dyDescent="0.3">
      <c r="A399" t="s">
        <v>463</v>
      </c>
      <c r="B399">
        <v>11</v>
      </c>
      <c r="C399">
        <v>106</v>
      </c>
      <c r="D399">
        <v>1111</v>
      </c>
      <c r="E399" t="s">
        <v>1319</v>
      </c>
      <c r="F399" t="s">
        <v>1320</v>
      </c>
      <c r="G399" t="s">
        <v>1321</v>
      </c>
      <c r="H399">
        <v>771</v>
      </c>
      <c r="I399">
        <v>10</v>
      </c>
      <c r="J399" t="s">
        <v>29</v>
      </c>
      <c r="K399" t="s">
        <v>30</v>
      </c>
      <c r="L399">
        <v>200000</v>
      </c>
      <c r="M399">
        <v>2006</v>
      </c>
      <c r="N399">
        <v>7.7</v>
      </c>
      <c r="O399">
        <v>-198889</v>
      </c>
      <c r="R399" t="s">
        <v>831</v>
      </c>
      <c r="S399" cm="1">
        <f t="array" ref="S399">AVERAGE(IF(Table7[director_name]=R399, Table7[imdb_score]))</f>
        <v>7.45</v>
      </c>
      <c r="T399" t="str">
        <f>IF(Table8[[#This Row],[Average]] &gt; $V$7, "Higher", "Lower")</f>
        <v>Lower</v>
      </c>
    </row>
    <row r="400" spans="1:20" x14ac:dyDescent="0.3">
      <c r="A400" t="s">
        <v>434</v>
      </c>
      <c r="B400">
        <v>94</v>
      </c>
      <c r="C400">
        <v>130</v>
      </c>
      <c r="D400">
        <v>9473382</v>
      </c>
      <c r="E400" t="s">
        <v>1323</v>
      </c>
      <c r="F400" t="s">
        <v>1324</v>
      </c>
      <c r="G400" t="s">
        <v>1325</v>
      </c>
      <c r="H400">
        <v>26832</v>
      </c>
      <c r="I400">
        <v>247</v>
      </c>
      <c r="J400" t="s">
        <v>90</v>
      </c>
      <c r="K400" t="s">
        <v>442</v>
      </c>
      <c r="L400">
        <v>10000000</v>
      </c>
      <c r="M400">
        <v>1998</v>
      </c>
      <c r="N400">
        <v>7.7</v>
      </c>
      <c r="O400">
        <v>-526618</v>
      </c>
      <c r="R400" t="s">
        <v>831</v>
      </c>
      <c r="S400" cm="1">
        <f t="array" ref="S400">AVERAGE(IF(Table7[director_name]=R400, Table7[imdb_score]))</f>
        <v>7.45</v>
      </c>
      <c r="T400" t="str">
        <f>IF(Table8[[#This Row],[Average]] &gt; $V$7, "Higher", "Lower")</f>
        <v>Lower</v>
      </c>
    </row>
    <row r="401" spans="1:20" x14ac:dyDescent="0.3">
      <c r="A401" t="s">
        <v>1326</v>
      </c>
      <c r="B401">
        <v>120</v>
      </c>
      <c r="C401">
        <v>112</v>
      </c>
      <c r="D401">
        <v>4306697</v>
      </c>
      <c r="E401" t="s">
        <v>92</v>
      </c>
      <c r="F401" t="s">
        <v>1327</v>
      </c>
      <c r="G401" t="s">
        <v>1328</v>
      </c>
      <c r="H401">
        <v>26720</v>
      </c>
      <c r="I401">
        <v>196</v>
      </c>
      <c r="J401" t="s">
        <v>29</v>
      </c>
      <c r="K401" t="s">
        <v>442</v>
      </c>
      <c r="L401">
        <v>5000000</v>
      </c>
      <c r="M401">
        <v>1997</v>
      </c>
      <c r="N401">
        <v>7.7</v>
      </c>
      <c r="O401">
        <v>-693303</v>
      </c>
      <c r="R401" t="s">
        <v>828</v>
      </c>
      <c r="S401" cm="1">
        <f t="array" ref="S401">AVERAGE(IF(Table7[director_name]=R401, Table7[imdb_score]))</f>
        <v>7.45</v>
      </c>
      <c r="T401" t="str">
        <f>IF(Table8[[#This Row],[Average]] &gt; $V$7, "Higher", "Lower")</f>
        <v>Lower</v>
      </c>
    </row>
    <row r="402" spans="1:20" x14ac:dyDescent="0.3">
      <c r="A402" t="s">
        <v>495</v>
      </c>
      <c r="B402">
        <v>84</v>
      </c>
      <c r="C402">
        <v>53</v>
      </c>
      <c r="D402">
        <v>274661</v>
      </c>
      <c r="E402" t="s">
        <v>1330</v>
      </c>
      <c r="F402" t="s">
        <v>495</v>
      </c>
      <c r="G402" t="s">
        <v>1331</v>
      </c>
      <c r="H402">
        <v>10564</v>
      </c>
      <c r="I402">
        <v>40</v>
      </c>
      <c r="J402" t="s">
        <v>29</v>
      </c>
      <c r="K402" t="s">
        <v>30</v>
      </c>
      <c r="L402">
        <v>1000000</v>
      </c>
      <c r="M402">
        <v>2007</v>
      </c>
      <c r="N402">
        <v>7.7</v>
      </c>
      <c r="O402">
        <v>-725339</v>
      </c>
      <c r="R402" t="s">
        <v>661</v>
      </c>
      <c r="S402" cm="1">
        <f t="array" ref="S402">AVERAGE(IF(Table7[director_name]=R402, Table7[imdb_score]))</f>
        <v>7.4499999999999993</v>
      </c>
      <c r="T402" t="str">
        <f>IF(Table8[[#This Row],[Average]] &gt; $V$7, "Higher", "Lower")</f>
        <v>Lower</v>
      </c>
    </row>
    <row r="403" spans="1:20" x14ac:dyDescent="0.3">
      <c r="A403" t="s">
        <v>447</v>
      </c>
      <c r="B403">
        <v>153</v>
      </c>
      <c r="C403">
        <v>121</v>
      </c>
      <c r="D403">
        <v>4063859</v>
      </c>
      <c r="E403" t="s">
        <v>588</v>
      </c>
      <c r="F403" t="s">
        <v>1332</v>
      </c>
      <c r="G403" t="s">
        <v>1333</v>
      </c>
      <c r="H403">
        <v>114407</v>
      </c>
      <c r="I403">
        <v>225</v>
      </c>
      <c r="J403" t="s">
        <v>96</v>
      </c>
      <c r="K403" t="s">
        <v>227</v>
      </c>
      <c r="L403">
        <v>4800000</v>
      </c>
      <c r="M403">
        <v>2003</v>
      </c>
      <c r="N403">
        <v>7.7</v>
      </c>
      <c r="O403">
        <v>-736141</v>
      </c>
      <c r="R403" t="s">
        <v>661</v>
      </c>
      <c r="S403" cm="1">
        <f t="array" ref="S403">AVERAGE(IF(Table7[director_name]=R403, Table7[imdb_score]))</f>
        <v>7.4499999999999993</v>
      </c>
      <c r="T403" t="str">
        <f>IF(Table8[[#This Row],[Average]] &gt; $V$7, "Higher", "Lower")</f>
        <v>Lower</v>
      </c>
    </row>
    <row r="404" spans="1:20" x14ac:dyDescent="0.3">
      <c r="A404" t="s">
        <v>427</v>
      </c>
      <c r="B404">
        <v>73</v>
      </c>
      <c r="C404">
        <v>141</v>
      </c>
      <c r="D404">
        <v>6173485</v>
      </c>
      <c r="E404" t="s">
        <v>393</v>
      </c>
      <c r="F404" t="s">
        <v>1335</v>
      </c>
      <c r="G404" t="s">
        <v>1336</v>
      </c>
      <c r="H404">
        <v>10672</v>
      </c>
      <c r="I404">
        <v>84</v>
      </c>
      <c r="J404" t="s">
        <v>29</v>
      </c>
      <c r="K404" t="s">
        <v>227</v>
      </c>
      <c r="L404">
        <v>7000000</v>
      </c>
      <c r="M404">
        <v>2001</v>
      </c>
      <c r="N404">
        <v>7.7</v>
      </c>
      <c r="O404">
        <v>-826515</v>
      </c>
      <c r="R404" t="s">
        <v>839</v>
      </c>
      <c r="S404" cm="1">
        <f t="array" ref="S404">AVERAGE(IF(Table7[director_name]=R404, Table7[imdb_score]))</f>
        <v>7.4499999999999993</v>
      </c>
      <c r="T404" t="str">
        <f>IF(Table8[[#This Row],[Average]] &gt; $V$7, "Higher", "Lower")</f>
        <v>Lower</v>
      </c>
    </row>
    <row r="405" spans="1:20" x14ac:dyDescent="0.3">
      <c r="A405" t="s">
        <v>466</v>
      </c>
      <c r="B405">
        <v>172</v>
      </c>
      <c r="C405">
        <v>101</v>
      </c>
      <c r="D405">
        <v>327919</v>
      </c>
      <c r="E405" t="s">
        <v>26</v>
      </c>
      <c r="F405" t="s">
        <v>1338</v>
      </c>
      <c r="G405" t="s">
        <v>1339</v>
      </c>
      <c r="H405">
        <v>99177</v>
      </c>
      <c r="I405">
        <v>192</v>
      </c>
      <c r="J405" t="s">
        <v>29</v>
      </c>
      <c r="K405" t="s">
        <v>200</v>
      </c>
      <c r="L405">
        <v>1500000</v>
      </c>
      <c r="M405">
        <v>2006</v>
      </c>
      <c r="N405">
        <v>7.7</v>
      </c>
      <c r="O405">
        <v>-1172081</v>
      </c>
      <c r="R405" t="s">
        <v>839</v>
      </c>
      <c r="S405" cm="1">
        <f t="array" ref="S405">AVERAGE(IF(Table7[director_name]=R405, Table7[imdb_score]))</f>
        <v>7.4499999999999993</v>
      </c>
      <c r="T405" t="str">
        <f>IF(Table8[[#This Row],[Average]] &gt; $V$7, "Higher", "Lower")</f>
        <v>Lower</v>
      </c>
    </row>
    <row r="406" spans="1:20" x14ac:dyDescent="0.3">
      <c r="A406" t="s">
        <v>499</v>
      </c>
      <c r="B406">
        <v>92</v>
      </c>
      <c r="C406">
        <v>107</v>
      </c>
      <c r="D406">
        <v>768045</v>
      </c>
      <c r="E406" t="s">
        <v>575</v>
      </c>
      <c r="F406" t="s">
        <v>1340</v>
      </c>
      <c r="G406" t="s">
        <v>1341</v>
      </c>
      <c r="H406">
        <v>19732</v>
      </c>
      <c r="I406">
        <v>120</v>
      </c>
      <c r="J406" t="s">
        <v>29</v>
      </c>
      <c r="K406" t="s">
        <v>200</v>
      </c>
      <c r="L406">
        <v>2000000</v>
      </c>
      <c r="M406">
        <v>2002</v>
      </c>
      <c r="N406">
        <v>7.7</v>
      </c>
      <c r="O406">
        <v>-1231955</v>
      </c>
      <c r="R406" t="s">
        <v>837</v>
      </c>
      <c r="S406" cm="1">
        <f t="array" ref="S406">AVERAGE(IF(Table7[director_name]=R406, Table7[imdb_score]))</f>
        <v>7.4499999999999993</v>
      </c>
      <c r="T406" t="str">
        <f>IF(Table8[[#This Row],[Average]] &gt; $V$7, "Higher", "Lower")</f>
        <v>Lower</v>
      </c>
    </row>
    <row r="407" spans="1:20" x14ac:dyDescent="0.3">
      <c r="A407" t="s">
        <v>857</v>
      </c>
      <c r="B407">
        <v>202</v>
      </c>
      <c r="C407">
        <v>108</v>
      </c>
      <c r="D407">
        <v>13060843</v>
      </c>
      <c r="E407" t="s">
        <v>92</v>
      </c>
      <c r="F407" t="s">
        <v>436</v>
      </c>
      <c r="G407" t="s">
        <v>1343</v>
      </c>
      <c r="H407">
        <v>149528</v>
      </c>
      <c r="I407">
        <v>454</v>
      </c>
      <c r="J407" t="s">
        <v>29</v>
      </c>
      <c r="K407" t="s">
        <v>30</v>
      </c>
      <c r="L407">
        <v>15000000</v>
      </c>
      <c r="M407">
        <v>2002</v>
      </c>
      <c r="N407">
        <v>7.7</v>
      </c>
      <c r="O407">
        <v>-1939157</v>
      </c>
      <c r="R407" t="s">
        <v>839</v>
      </c>
      <c r="S407" cm="1">
        <f t="array" ref="S407">AVERAGE(IF(Table7[director_name]=R407, Table7[imdb_score]))</f>
        <v>7.4499999999999993</v>
      </c>
      <c r="T407" t="str">
        <f>IF(Table8[[#This Row],[Average]] &gt; $V$7, "Higher", "Lower")</f>
        <v>Lower</v>
      </c>
    </row>
    <row r="408" spans="1:20" x14ac:dyDescent="0.3">
      <c r="A408" t="s">
        <v>477</v>
      </c>
      <c r="B408">
        <v>90</v>
      </c>
      <c r="C408">
        <v>92</v>
      </c>
      <c r="D408">
        <v>7927</v>
      </c>
      <c r="E408" t="s">
        <v>1344</v>
      </c>
      <c r="F408" t="s">
        <v>1345</v>
      </c>
      <c r="G408" t="s">
        <v>1346</v>
      </c>
      <c r="H408">
        <v>19236</v>
      </c>
      <c r="I408">
        <v>175</v>
      </c>
      <c r="J408" t="s">
        <v>29</v>
      </c>
      <c r="K408" t="s">
        <v>30</v>
      </c>
      <c r="L408">
        <v>2300000</v>
      </c>
      <c r="M408">
        <v>1947</v>
      </c>
      <c r="N408">
        <v>7.7</v>
      </c>
      <c r="O408">
        <v>-2292073</v>
      </c>
      <c r="R408" t="s">
        <v>837</v>
      </c>
      <c r="S408" cm="1">
        <f t="array" ref="S408">AVERAGE(IF(Table7[director_name]=R408, Table7[imdb_score]))</f>
        <v>7.4499999999999993</v>
      </c>
      <c r="T408" t="str">
        <f>IF(Table8[[#This Row],[Average]] &gt; $V$7, "Higher", "Lower")</f>
        <v>Lower</v>
      </c>
    </row>
    <row r="409" spans="1:20" x14ac:dyDescent="0.3">
      <c r="A409" t="s">
        <v>457</v>
      </c>
      <c r="B409">
        <v>135</v>
      </c>
      <c r="C409">
        <v>112</v>
      </c>
      <c r="D409">
        <v>3432342</v>
      </c>
      <c r="E409" t="s">
        <v>1347</v>
      </c>
      <c r="F409" t="s">
        <v>1348</v>
      </c>
      <c r="G409" t="s">
        <v>1349</v>
      </c>
      <c r="H409">
        <v>24921</v>
      </c>
      <c r="I409">
        <v>166</v>
      </c>
      <c r="J409" t="s">
        <v>90</v>
      </c>
      <c r="K409" t="s">
        <v>442</v>
      </c>
      <c r="L409">
        <v>6000000</v>
      </c>
      <c r="M409">
        <v>2003</v>
      </c>
      <c r="N409">
        <v>7.7</v>
      </c>
      <c r="O409">
        <v>-2567658</v>
      </c>
      <c r="R409" t="s">
        <v>661</v>
      </c>
      <c r="S409" cm="1">
        <f t="array" ref="S409">AVERAGE(IF(Table7[director_name]=R409, Table7[imdb_score]))</f>
        <v>7.4499999999999993</v>
      </c>
      <c r="T409" t="str">
        <f>IF(Table8[[#This Row],[Average]] &gt; $V$7, "Higher", "Lower")</f>
        <v>Lower</v>
      </c>
    </row>
    <row r="410" spans="1:20" x14ac:dyDescent="0.3">
      <c r="A410" t="s">
        <v>1350</v>
      </c>
      <c r="B410">
        <v>183</v>
      </c>
      <c r="C410">
        <v>122</v>
      </c>
      <c r="D410">
        <v>871577</v>
      </c>
      <c r="E410" t="s">
        <v>1222</v>
      </c>
      <c r="F410" t="s">
        <v>1351</v>
      </c>
      <c r="G410" t="s">
        <v>1352</v>
      </c>
      <c r="H410">
        <v>51353</v>
      </c>
      <c r="I410">
        <v>143</v>
      </c>
      <c r="J410" t="s">
        <v>29</v>
      </c>
      <c r="K410" t="s">
        <v>200</v>
      </c>
      <c r="L410">
        <v>4500000</v>
      </c>
      <c r="M410">
        <v>2007</v>
      </c>
      <c r="N410">
        <v>7.7</v>
      </c>
      <c r="O410">
        <v>-3628423</v>
      </c>
      <c r="R410" t="s">
        <v>839</v>
      </c>
      <c r="S410" cm="1">
        <f t="array" ref="S410">AVERAGE(IF(Table7[director_name]=R410, Table7[imdb_score]))</f>
        <v>7.4499999999999993</v>
      </c>
      <c r="T410" t="str">
        <f>IF(Table8[[#This Row],[Average]] &gt; $V$7, "Higher", "Lower")</f>
        <v>Lower</v>
      </c>
    </row>
    <row r="411" spans="1:20" x14ac:dyDescent="0.3">
      <c r="A411" t="s">
        <v>292</v>
      </c>
      <c r="B411">
        <v>192</v>
      </c>
      <c r="C411">
        <v>124</v>
      </c>
      <c r="D411">
        <v>16248701</v>
      </c>
      <c r="E411" t="s">
        <v>92</v>
      </c>
      <c r="F411" t="s">
        <v>761</v>
      </c>
      <c r="G411" t="s">
        <v>1353</v>
      </c>
      <c r="H411">
        <v>189683</v>
      </c>
      <c r="I411">
        <v>559</v>
      </c>
      <c r="J411" t="s">
        <v>29</v>
      </c>
      <c r="K411" t="s">
        <v>30</v>
      </c>
      <c r="L411">
        <v>20000000</v>
      </c>
      <c r="M411">
        <v>2003</v>
      </c>
      <c r="N411">
        <v>7.7</v>
      </c>
      <c r="O411">
        <v>-3751299</v>
      </c>
      <c r="R411" t="s">
        <v>661</v>
      </c>
      <c r="S411" cm="1">
        <f t="array" ref="S411">AVERAGE(IF(Table7[director_name]=R411, Table7[imdb_score]))</f>
        <v>7.4499999999999993</v>
      </c>
      <c r="T411" t="str">
        <f>IF(Table8[[#This Row],[Average]] &gt; $V$7, "Higher", "Lower")</f>
        <v>Lower</v>
      </c>
    </row>
    <row r="412" spans="1:20" x14ac:dyDescent="0.3">
      <c r="A412" t="s">
        <v>455</v>
      </c>
      <c r="B412">
        <v>64</v>
      </c>
      <c r="C412">
        <v>113</v>
      </c>
      <c r="D412">
        <v>146402</v>
      </c>
      <c r="E412" t="s">
        <v>73</v>
      </c>
      <c r="F412" t="s">
        <v>1354</v>
      </c>
      <c r="G412" t="s">
        <v>1355</v>
      </c>
      <c r="H412">
        <v>9913</v>
      </c>
      <c r="I412">
        <v>38</v>
      </c>
      <c r="J412" t="s">
        <v>174</v>
      </c>
      <c r="K412" t="s">
        <v>408</v>
      </c>
      <c r="L412">
        <v>4000000</v>
      </c>
      <c r="M412">
        <v>2002</v>
      </c>
      <c r="N412">
        <v>7.7</v>
      </c>
      <c r="O412">
        <v>-3853598</v>
      </c>
      <c r="R412" t="s">
        <v>420</v>
      </c>
      <c r="S412" cm="1">
        <f t="array" ref="S412">AVERAGE(IF(Table7[director_name]=R412, Table7[imdb_score]))</f>
        <v>7.4375</v>
      </c>
      <c r="T412" t="str">
        <f>IF(Table8[[#This Row],[Average]] &gt; $V$7, "Higher", "Lower")</f>
        <v>Lower</v>
      </c>
    </row>
    <row r="413" spans="1:20" x14ac:dyDescent="0.3">
      <c r="A413" t="s">
        <v>1356</v>
      </c>
      <c r="B413">
        <v>204</v>
      </c>
      <c r="C413">
        <v>94</v>
      </c>
      <c r="D413">
        <v>1082044</v>
      </c>
      <c r="E413" t="s">
        <v>224</v>
      </c>
      <c r="F413" t="s">
        <v>40</v>
      </c>
      <c r="G413" t="s">
        <v>1357</v>
      </c>
      <c r="H413">
        <v>281649</v>
      </c>
      <c r="I413">
        <v>458</v>
      </c>
      <c r="J413" t="s">
        <v>29</v>
      </c>
      <c r="K413" t="s">
        <v>408</v>
      </c>
      <c r="L413">
        <v>5000000</v>
      </c>
      <c r="M413">
        <v>2004</v>
      </c>
      <c r="N413">
        <v>7.7</v>
      </c>
      <c r="O413">
        <v>-3917956</v>
      </c>
      <c r="R413" t="s">
        <v>420</v>
      </c>
      <c r="S413" cm="1">
        <f t="array" ref="S413">AVERAGE(IF(Table7[director_name]=R413, Table7[imdb_score]))</f>
        <v>7.4375</v>
      </c>
      <c r="T413" t="str">
        <f>IF(Table8[[#This Row],[Average]] &gt; $V$7, "Higher", "Lower")</f>
        <v>Lower</v>
      </c>
    </row>
    <row r="414" spans="1:20" x14ac:dyDescent="0.3">
      <c r="A414" t="s">
        <v>492</v>
      </c>
      <c r="B414">
        <v>118</v>
      </c>
      <c r="C414">
        <v>75</v>
      </c>
      <c r="D414">
        <v>686383</v>
      </c>
      <c r="E414" t="s">
        <v>160</v>
      </c>
      <c r="F414" t="s">
        <v>1358</v>
      </c>
      <c r="G414" t="s">
        <v>1359</v>
      </c>
      <c r="H414">
        <v>22811</v>
      </c>
      <c r="I414">
        <v>71</v>
      </c>
      <c r="J414" t="s">
        <v>29</v>
      </c>
      <c r="K414" t="s">
        <v>241</v>
      </c>
      <c r="L414">
        <v>6500000</v>
      </c>
      <c r="M414">
        <v>2009</v>
      </c>
      <c r="N414">
        <v>7.7</v>
      </c>
      <c r="O414">
        <v>-5813617</v>
      </c>
      <c r="R414" t="s">
        <v>420</v>
      </c>
      <c r="S414" cm="1">
        <f t="array" ref="S414">AVERAGE(IF(Table7[director_name]=R414, Table7[imdb_score]))</f>
        <v>7.4375</v>
      </c>
      <c r="T414" t="str">
        <f>IF(Table8[[#This Row],[Average]] &gt; $V$7, "Higher", "Lower")</f>
        <v>Lower</v>
      </c>
    </row>
    <row r="415" spans="1:20" x14ac:dyDescent="0.3">
      <c r="A415" t="s">
        <v>423</v>
      </c>
      <c r="B415">
        <v>280</v>
      </c>
      <c r="C415">
        <v>172</v>
      </c>
      <c r="D415">
        <v>2835886</v>
      </c>
      <c r="E415" t="s">
        <v>92</v>
      </c>
      <c r="F415" t="s">
        <v>1361</v>
      </c>
      <c r="G415" t="s">
        <v>1362</v>
      </c>
      <c r="H415">
        <v>55516</v>
      </c>
      <c r="I415">
        <v>124</v>
      </c>
      <c r="J415" t="s">
        <v>69</v>
      </c>
      <c r="K415" t="s">
        <v>70</v>
      </c>
      <c r="L415">
        <v>9200000</v>
      </c>
      <c r="M415">
        <v>2013</v>
      </c>
      <c r="N415">
        <v>7.7</v>
      </c>
      <c r="O415">
        <v>-6364114</v>
      </c>
      <c r="R415" t="s">
        <v>420</v>
      </c>
      <c r="S415" cm="1">
        <f t="array" ref="S415">AVERAGE(IF(Table7[director_name]=R415, Table7[imdb_score]))</f>
        <v>7.4375</v>
      </c>
      <c r="T415" t="str">
        <f>IF(Table8[[#This Row],[Average]] &gt; $V$7, "Higher", "Lower")</f>
        <v>Lower</v>
      </c>
    </row>
    <row r="416" spans="1:20" x14ac:dyDescent="0.3">
      <c r="A416" t="s">
        <v>929</v>
      </c>
      <c r="B416">
        <v>169</v>
      </c>
      <c r="C416">
        <v>125</v>
      </c>
      <c r="D416">
        <v>3753806</v>
      </c>
      <c r="E416" t="s">
        <v>26</v>
      </c>
      <c r="F416" t="s">
        <v>1363</v>
      </c>
      <c r="G416" t="s">
        <v>1364</v>
      </c>
      <c r="H416">
        <v>20307</v>
      </c>
      <c r="I416">
        <v>165</v>
      </c>
      <c r="J416" t="s">
        <v>29</v>
      </c>
      <c r="K416" t="s">
        <v>200</v>
      </c>
      <c r="L416">
        <v>11000000</v>
      </c>
      <c r="M416">
        <v>2004</v>
      </c>
      <c r="N416">
        <v>7.7</v>
      </c>
      <c r="O416">
        <v>-7246194</v>
      </c>
      <c r="R416" t="s">
        <v>420</v>
      </c>
      <c r="S416" cm="1">
        <f t="array" ref="S416">AVERAGE(IF(Table7[director_name]=R416, Table7[imdb_score]))</f>
        <v>7.4375</v>
      </c>
      <c r="T416" t="str">
        <f>IF(Table8[[#This Row],[Average]] &gt; $V$7, "Higher", "Lower")</f>
        <v>Lower</v>
      </c>
    </row>
    <row r="417" spans="1:20" x14ac:dyDescent="0.3">
      <c r="A417" t="s">
        <v>1365</v>
      </c>
      <c r="B417">
        <v>356</v>
      </c>
      <c r="C417">
        <v>96</v>
      </c>
      <c r="D417">
        <v>17114882</v>
      </c>
      <c r="E417" t="s">
        <v>1366</v>
      </c>
      <c r="F417" t="s">
        <v>1367</v>
      </c>
      <c r="G417" t="s">
        <v>1368</v>
      </c>
      <c r="H417">
        <v>189249</v>
      </c>
      <c r="I417">
        <v>398</v>
      </c>
      <c r="J417" t="s">
        <v>29</v>
      </c>
      <c r="K417" t="s">
        <v>30</v>
      </c>
      <c r="L417">
        <v>25000000</v>
      </c>
      <c r="M417">
        <v>2007</v>
      </c>
      <c r="N417">
        <v>7.7</v>
      </c>
      <c r="O417">
        <v>-7885118</v>
      </c>
      <c r="R417" t="s">
        <v>420</v>
      </c>
      <c r="S417" cm="1">
        <f t="array" ref="S417">AVERAGE(IF(Table7[director_name]=R417, Table7[imdb_score]))</f>
        <v>7.4375</v>
      </c>
      <c r="T417" t="str">
        <f>IF(Table8[[#This Row],[Average]] &gt; $V$7, "Higher", "Lower")</f>
        <v>Lower</v>
      </c>
    </row>
    <row r="418" spans="1:20" x14ac:dyDescent="0.3">
      <c r="A418" t="s">
        <v>363</v>
      </c>
      <c r="B418">
        <v>156</v>
      </c>
      <c r="C418">
        <v>118</v>
      </c>
      <c r="D418">
        <v>10562387</v>
      </c>
      <c r="E418" t="s">
        <v>1061</v>
      </c>
      <c r="F418" t="s">
        <v>482</v>
      </c>
      <c r="G418" t="s">
        <v>1369</v>
      </c>
      <c r="H418">
        <v>213226</v>
      </c>
      <c r="I418">
        <v>648</v>
      </c>
      <c r="J418" t="s">
        <v>29</v>
      </c>
      <c r="K418" t="s">
        <v>30</v>
      </c>
      <c r="L418">
        <v>18500000</v>
      </c>
      <c r="M418">
        <v>1998</v>
      </c>
      <c r="N418">
        <v>7.7</v>
      </c>
      <c r="O418">
        <v>-7937613</v>
      </c>
      <c r="R418" t="s">
        <v>420</v>
      </c>
      <c r="S418" cm="1">
        <f t="array" ref="S418">AVERAGE(IF(Table7[director_name]=R418, Table7[imdb_score]))</f>
        <v>7.4375</v>
      </c>
      <c r="T418" t="str">
        <f>IF(Table8[[#This Row],[Average]] &gt; $V$7, "Higher", "Lower")</f>
        <v>Lower</v>
      </c>
    </row>
    <row r="419" spans="1:20" x14ac:dyDescent="0.3">
      <c r="A419" t="s">
        <v>432</v>
      </c>
      <c r="B419">
        <v>149</v>
      </c>
      <c r="C419">
        <v>132</v>
      </c>
      <c r="D419">
        <v>119922</v>
      </c>
      <c r="E419" t="s">
        <v>575</v>
      </c>
      <c r="F419" t="s">
        <v>1370</v>
      </c>
      <c r="G419" t="s">
        <v>1371</v>
      </c>
      <c r="H419">
        <v>8429</v>
      </c>
      <c r="I419">
        <v>62</v>
      </c>
      <c r="J419" t="s">
        <v>139</v>
      </c>
      <c r="K419" t="s">
        <v>926</v>
      </c>
      <c r="L419">
        <v>12000000</v>
      </c>
      <c r="M419">
        <v>2009</v>
      </c>
      <c r="N419">
        <v>7.7</v>
      </c>
      <c r="O419">
        <v>-11880078</v>
      </c>
      <c r="R419" t="s">
        <v>420</v>
      </c>
      <c r="S419" cm="1">
        <f t="array" ref="S419">AVERAGE(IF(Table7[director_name]=R419, Table7[imdb_score]))</f>
        <v>7.4375</v>
      </c>
      <c r="T419" t="str">
        <f>IF(Table8[[#This Row],[Average]] &gt; $V$7, "Higher", "Lower")</f>
        <v>Lower</v>
      </c>
    </row>
    <row r="420" spans="1:20" x14ac:dyDescent="0.3">
      <c r="A420" t="s">
        <v>528</v>
      </c>
      <c r="B420">
        <v>87</v>
      </c>
      <c r="C420">
        <v>90</v>
      </c>
      <c r="D420">
        <v>1752214</v>
      </c>
      <c r="E420" t="s">
        <v>699</v>
      </c>
      <c r="F420" t="s">
        <v>1372</v>
      </c>
      <c r="G420" t="s">
        <v>1373</v>
      </c>
      <c r="H420">
        <v>60460</v>
      </c>
      <c r="I420">
        <v>104</v>
      </c>
      <c r="J420" t="s">
        <v>29</v>
      </c>
      <c r="K420" t="s">
        <v>30</v>
      </c>
      <c r="L420">
        <v>14000000</v>
      </c>
      <c r="M420">
        <v>2010</v>
      </c>
      <c r="N420">
        <v>7.7</v>
      </c>
      <c r="O420">
        <v>-12247786</v>
      </c>
      <c r="R420" t="s">
        <v>855</v>
      </c>
      <c r="S420" cm="1">
        <f t="array" ref="S420">AVERAGE(IF(Table7[director_name]=R420, Table7[imdb_score]))</f>
        <v>7.4333333333333336</v>
      </c>
      <c r="T420" t="str">
        <f>IF(Table8[[#This Row],[Average]] &gt; $V$7, "Higher", "Lower")</f>
        <v>Lower</v>
      </c>
    </row>
    <row r="421" spans="1:20" x14ac:dyDescent="0.3">
      <c r="A421" t="s">
        <v>1375</v>
      </c>
      <c r="B421">
        <v>222</v>
      </c>
      <c r="C421">
        <v>111</v>
      </c>
      <c r="D421">
        <v>14337579</v>
      </c>
      <c r="E421" t="s">
        <v>1376</v>
      </c>
      <c r="F421" t="s">
        <v>1377</v>
      </c>
      <c r="G421" t="s">
        <v>1378</v>
      </c>
      <c r="H421">
        <v>156929</v>
      </c>
      <c r="I421">
        <v>624</v>
      </c>
      <c r="J421" t="s">
        <v>29</v>
      </c>
      <c r="K421" t="s">
        <v>581</v>
      </c>
      <c r="L421">
        <v>27000000</v>
      </c>
      <c r="M421">
        <v>1998</v>
      </c>
      <c r="N421">
        <v>7.7</v>
      </c>
      <c r="O421">
        <v>-12662421</v>
      </c>
      <c r="R421" t="s">
        <v>848</v>
      </c>
      <c r="S421" cm="1">
        <f t="array" ref="S421">AVERAGE(IF(Table7[director_name]=R421, Table7[imdb_score]))</f>
        <v>7.4333333333333336</v>
      </c>
      <c r="T421" t="str">
        <f>IF(Table8[[#This Row],[Average]] &gt; $V$7, "Higher", "Lower")</f>
        <v>Lower</v>
      </c>
    </row>
    <row r="422" spans="1:20" x14ac:dyDescent="0.3">
      <c r="A422" t="s">
        <v>438</v>
      </c>
      <c r="B422">
        <v>25</v>
      </c>
      <c r="C422">
        <v>125</v>
      </c>
      <c r="D422">
        <v>4068087</v>
      </c>
      <c r="E422" t="s">
        <v>60</v>
      </c>
      <c r="F422" t="s">
        <v>1379</v>
      </c>
      <c r="G422" t="s">
        <v>1380</v>
      </c>
      <c r="H422">
        <v>2164</v>
      </c>
      <c r="I422">
        <v>74</v>
      </c>
      <c r="J422" t="s">
        <v>29</v>
      </c>
      <c r="K422" t="s">
        <v>442</v>
      </c>
      <c r="L422">
        <v>17000000</v>
      </c>
      <c r="M422">
        <v>2003</v>
      </c>
      <c r="N422">
        <v>7.7</v>
      </c>
      <c r="O422">
        <v>-12931913</v>
      </c>
      <c r="R422" t="s">
        <v>855</v>
      </c>
      <c r="S422" cm="1">
        <f t="array" ref="S422">AVERAGE(IF(Table7[director_name]=R422, Table7[imdb_score]))</f>
        <v>7.4333333333333336</v>
      </c>
      <c r="T422" t="str">
        <f>IF(Table8[[#This Row],[Average]] &gt; $V$7, "Higher", "Lower")</f>
        <v>Lower</v>
      </c>
    </row>
    <row r="423" spans="1:20" x14ac:dyDescent="0.3">
      <c r="A423" t="s">
        <v>450</v>
      </c>
      <c r="B423">
        <v>185</v>
      </c>
      <c r="C423">
        <v>120</v>
      </c>
      <c r="D423">
        <v>23947</v>
      </c>
      <c r="E423" t="s">
        <v>448</v>
      </c>
      <c r="F423" t="s">
        <v>729</v>
      </c>
      <c r="G423" t="s">
        <v>1381</v>
      </c>
      <c r="H423">
        <v>357579</v>
      </c>
      <c r="I423">
        <v>1100</v>
      </c>
      <c r="J423" t="s">
        <v>29</v>
      </c>
      <c r="K423" t="s">
        <v>30</v>
      </c>
      <c r="L423">
        <v>13000000</v>
      </c>
      <c r="M423">
        <v>2004</v>
      </c>
      <c r="N423">
        <v>7.7</v>
      </c>
      <c r="O423">
        <v>-12976053</v>
      </c>
      <c r="R423" t="s">
        <v>848</v>
      </c>
      <c r="S423" cm="1">
        <f t="array" ref="S423">AVERAGE(IF(Table7[director_name]=R423, Table7[imdb_score]))</f>
        <v>7.4333333333333336</v>
      </c>
      <c r="T423" t="str">
        <f>IF(Table8[[#This Row],[Average]] &gt; $V$7, "Higher", "Lower")</f>
        <v>Lower</v>
      </c>
    </row>
    <row r="424" spans="1:20" x14ac:dyDescent="0.3">
      <c r="A424" t="s">
        <v>1382</v>
      </c>
      <c r="B424">
        <v>22</v>
      </c>
      <c r="C424">
        <v>271</v>
      </c>
      <c r="D424">
        <v>10769960</v>
      </c>
      <c r="E424" t="s">
        <v>575</v>
      </c>
      <c r="F424" t="s">
        <v>1383</v>
      </c>
      <c r="G424" t="s">
        <v>1384</v>
      </c>
      <c r="H424">
        <v>21940</v>
      </c>
      <c r="I424">
        <v>256</v>
      </c>
      <c r="J424" t="s">
        <v>29</v>
      </c>
      <c r="K424" t="s">
        <v>30</v>
      </c>
      <c r="L424">
        <v>25000000</v>
      </c>
      <c r="M424">
        <v>1993</v>
      </c>
      <c r="N424">
        <v>7.7</v>
      </c>
      <c r="O424">
        <v>-14230040</v>
      </c>
      <c r="R424" t="s">
        <v>848</v>
      </c>
      <c r="S424" cm="1">
        <f t="array" ref="S424">AVERAGE(IF(Table7[director_name]=R424, Table7[imdb_score]))</f>
        <v>7.4333333333333336</v>
      </c>
      <c r="T424" t="str">
        <f>IF(Table8[[#This Row],[Average]] &gt; $V$7, "Higher", "Lower")</f>
        <v>Lower</v>
      </c>
    </row>
    <row r="425" spans="1:20" x14ac:dyDescent="0.3">
      <c r="A425" t="s">
        <v>392</v>
      </c>
      <c r="B425">
        <v>302</v>
      </c>
      <c r="C425">
        <v>122</v>
      </c>
      <c r="D425">
        <v>18593156</v>
      </c>
      <c r="E425" t="s">
        <v>92</v>
      </c>
      <c r="F425" t="s">
        <v>1385</v>
      </c>
      <c r="G425" t="s">
        <v>1386</v>
      </c>
      <c r="H425">
        <v>88682</v>
      </c>
      <c r="I425">
        <v>241</v>
      </c>
      <c r="J425" t="s">
        <v>29</v>
      </c>
      <c r="K425" t="s">
        <v>30</v>
      </c>
      <c r="L425">
        <v>35000000</v>
      </c>
      <c r="M425">
        <v>2008</v>
      </c>
      <c r="N425">
        <v>7.7</v>
      </c>
      <c r="O425">
        <v>-16406844</v>
      </c>
      <c r="R425" t="s">
        <v>855</v>
      </c>
      <c r="S425" cm="1">
        <f t="array" ref="S425">AVERAGE(IF(Table7[director_name]=R425, Table7[imdb_score]))</f>
        <v>7.4333333333333336</v>
      </c>
      <c r="T425" t="str">
        <f>IF(Table8[[#This Row],[Average]] &gt; $V$7, "Higher", "Lower")</f>
        <v>Lower</v>
      </c>
    </row>
    <row r="426" spans="1:20" x14ac:dyDescent="0.3">
      <c r="A426" t="s">
        <v>118</v>
      </c>
      <c r="B426">
        <v>256</v>
      </c>
      <c r="C426">
        <v>101</v>
      </c>
      <c r="D426">
        <v>15081783</v>
      </c>
      <c r="E426" t="s">
        <v>160</v>
      </c>
      <c r="F426" t="s">
        <v>1387</v>
      </c>
      <c r="G426" t="s">
        <v>1388</v>
      </c>
      <c r="H426">
        <v>85589</v>
      </c>
      <c r="I426">
        <v>144</v>
      </c>
      <c r="J426" t="s">
        <v>124</v>
      </c>
      <c r="K426" t="s">
        <v>128</v>
      </c>
      <c r="L426">
        <v>34000000</v>
      </c>
      <c r="M426">
        <v>2008</v>
      </c>
      <c r="N426">
        <v>7.7</v>
      </c>
      <c r="O426">
        <v>-18918217</v>
      </c>
      <c r="R426" t="s">
        <v>860</v>
      </c>
      <c r="S426" cm="1">
        <f t="array" ref="S426">AVERAGE(IF(Table7[director_name]=R426, Table7[imdb_score]))</f>
        <v>7.42</v>
      </c>
      <c r="T426" t="str">
        <f>IF(Table8[[#This Row],[Average]] &gt; $V$7, "Higher", "Lower")</f>
        <v>Lower</v>
      </c>
    </row>
    <row r="427" spans="1:20" x14ac:dyDescent="0.3">
      <c r="A427" t="s">
        <v>1183</v>
      </c>
      <c r="B427">
        <v>451</v>
      </c>
      <c r="C427">
        <v>215</v>
      </c>
      <c r="D427">
        <v>107503316</v>
      </c>
      <c r="E427" t="s">
        <v>1390</v>
      </c>
      <c r="F427" t="s">
        <v>1391</v>
      </c>
      <c r="G427" t="s">
        <v>1392</v>
      </c>
      <c r="H427">
        <v>392474</v>
      </c>
      <c r="I427">
        <v>1229</v>
      </c>
      <c r="J427" t="s">
        <v>29</v>
      </c>
      <c r="K427" t="s">
        <v>30</v>
      </c>
      <c r="L427">
        <v>130000000</v>
      </c>
      <c r="M427">
        <v>2009</v>
      </c>
      <c r="N427">
        <v>7.7</v>
      </c>
      <c r="O427">
        <v>-22496684</v>
      </c>
      <c r="R427" t="s">
        <v>860</v>
      </c>
      <c r="S427" cm="1">
        <f t="array" ref="S427">AVERAGE(IF(Table7[director_name]=R427, Table7[imdb_score]))</f>
        <v>7.42</v>
      </c>
      <c r="T427" t="str">
        <f>IF(Table8[[#This Row],[Average]] &gt; $V$7, "Higher", "Lower")</f>
        <v>Lower</v>
      </c>
    </row>
    <row r="428" spans="1:20" x14ac:dyDescent="0.3">
      <c r="A428" t="s">
        <v>784</v>
      </c>
      <c r="B428">
        <v>190</v>
      </c>
      <c r="C428">
        <v>154</v>
      </c>
      <c r="D428">
        <v>111110575</v>
      </c>
      <c r="E428" t="s">
        <v>1393</v>
      </c>
      <c r="F428" t="s">
        <v>649</v>
      </c>
      <c r="G428" t="s">
        <v>1394</v>
      </c>
      <c r="H428">
        <v>317166</v>
      </c>
      <c r="I428">
        <v>928</v>
      </c>
      <c r="J428" t="s">
        <v>29</v>
      </c>
      <c r="K428" t="s">
        <v>30</v>
      </c>
      <c r="L428">
        <v>140000000</v>
      </c>
      <c r="M428">
        <v>2003</v>
      </c>
      <c r="N428">
        <v>7.7</v>
      </c>
      <c r="O428">
        <v>-28889425</v>
      </c>
      <c r="R428" t="s">
        <v>860</v>
      </c>
      <c r="S428" cm="1">
        <f t="array" ref="S428">AVERAGE(IF(Table7[director_name]=R428, Table7[imdb_score]))</f>
        <v>7.42</v>
      </c>
      <c r="T428" t="str">
        <f>IF(Table8[[#This Row],[Average]] &gt; $V$7, "Higher", "Lower")</f>
        <v>Lower</v>
      </c>
    </row>
    <row r="429" spans="1:20" x14ac:dyDescent="0.3">
      <c r="A429" t="s">
        <v>1395</v>
      </c>
      <c r="B429">
        <v>173</v>
      </c>
      <c r="C429">
        <v>126</v>
      </c>
      <c r="D429">
        <v>63540020</v>
      </c>
      <c r="E429" t="s">
        <v>248</v>
      </c>
      <c r="F429" t="s">
        <v>1308</v>
      </c>
      <c r="G429" t="s">
        <v>1396</v>
      </c>
      <c r="H429">
        <v>343274</v>
      </c>
      <c r="I429">
        <v>742</v>
      </c>
      <c r="J429" t="s">
        <v>29</v>
      </c>
      <c r="K429" t="s">
        <v>241</v>
      </c>
      <c r="L429">
        <v>93000000</v>
      </c>
      <c r="M429">
        <v>1997</v>
      </c>
      <c r="N429">
        <v>7.7</v>
      </c>
      <c r="O429">
        <v>-29459980</v>
      </c>
      <c r="R429" t="s">
        <v>860</v>
      </c>
      <c r="S429" cm="1">
        <f t="array" ref="S429">AVERAGE(IF(Table7[director_name]=R429, Table7[imdb_score]))</f>
        <v>7.42</v>
      </c>
      <c r="T429" t="str">
        <f>IF(Table8[[#This Row],[Average]] &gt; $V$7, "Higher", "Lower")</f>
        <v>Lower</v>
      </c>
    </row>
    <row r="430" spans="1:20" x14ac:dyDescent="0.3">
      <c r="A430" t="s">
        <v>541</v>
      </c>
      <c r="B430">
        <v>228</v>
      </c>
      <c r="C430">
        <v>127</v>
      </c>
      <c r="D430">
        <v>38345403</v>
      </c>
      <c r="E430" t="s">
        <v>567</v>
      </c>
      <c r="F430" t="s">
        <v>1256</v>
      </c>
      <c r="G430" t="s">
        <v>1397</v>
      </c>
      <c r="H430">
        <v>212085</v>
      </c>
      <c r="I430">
        <v>492</v>
      </c>
      <c r="J430" t="s">
        <v>29</v>
      </c>
      <c r="K430" t="s">
        <v>200</v>
      </c>
      <c r="L430">
        <v>70000000</v>
      </c>
      <c r="M430">
        <v>2007</v>
      </c>
      <c r="N430">
        <v>7.7</v>
      </c>
      <c r="O430">
        <v>-31654597</v>
      </c>
      <c r="R430" t="s">
        <v>860</v>
      </c>
      <c r="S430" cm="1">
        <f t="array" ref="S430">AVERAGE(IF(Table7[director_name]=R430, Table7[imdb_score]))</f>
        <v>7.42</v>
      </c>
      <c r="T430" t="str">
        <f>IF(Table8[[#This Row],[Average]] &gt; $V$7, "Higher", "Lower")</f>
        <v>Lower</v>
      </c>
    </row>
    <row r="431" spans="1:20" x14ac:dyDescent="0.3">
      <c r="A431" t="s">
        <v>91</v>
      </c>
      <c r="B431">
        <v>377</v>
      </c>
      <c r="C431">
        <v>162</v>
      </c>
      <c r="D431">
        <v>33048353</v>
      </c>
      <c r="E431" t="s">
        <v>1398</v>
      </c>
      <c r="F431" t="s">
        <v>388</v>
      </c>
      <c r="G431" t="s">
        <v>1399</v>
      </c>
      <c r="H431">
        <v>301279</v>
      </c>
      <c r="I431">
        <v>589</v>
      </c>
      <c r="J431" t="s">
        <v>29</v>
      </c>
      <c r="K431" t="s">
        <v>30</v>
      </c>
      <c r="L431">
        <v>65000000</v>
      </c>
      <c r="M431">
        <v>2007</v>
      </c>
      <c r="N431">
        <v>7.7</v>
      </c>
      <c r="O431">
        <v>-31951647</v>
      </c>
      <c r="R431" t="s">
        <v>97</v>
      </c>
      <c r="S431" cm="1">
        <f t="array" ref="S431">AVERAGE(IF(Table7[director_name]=R431, Table7[imdb_score]))</f>
        <v>7.4</v>
      </c>
      <c r="T431" t="str">
        <f>IF(Table8[[#This Row],[Average]] &gt; $V$7, "Higher", "Lower")</f>
        <v>Lower</v>
      </c>
    </row>
    <row r="432" spans="1:20" x14ac:dyDescent="0.3">
      <c r="A432" t="s">
        <v>288</v>
      </c>
      <c r="B432">
        <v>186</v>
      </c>
      <c r="C432">
        <v>133</v>
      </c>
      <c r="D432">
        <v>6167817</v>
      </c>
      <c r="E432" t="s">
        <v>1039</v>
      </c>
      <c r="F432" t="s">
        <v>1400</v>
      </c>
      <c r="G432" t="s">
        <v>1401</v>
      </c>
      <c r="H432">
        <v>62607</v>
      </c>
      <c r="I432">
        <v>239</v>
      </c>
      <c r="J432" t="s">
        <v>90</v>
      </c>
      <c r="K432" t="s">
        <v>241</v>
      </c>
      <c r="L432">
        <v>47000000</v>
      </c>
      <c r="M432">
        <v>2004</v>
      </c>
      <c r="N432">
        <v>7.7</v>
      </c>
      <c r="O432">
        <v>-40832183</v>
      </c>
      <c r="R432" t="s">
        <v>435</v>
      </c>
      <c r="S432" cm="1">
        <f t="array" ref="S432">AVERAGE(IF(Table7[director_name]=R432, Table7[imdb_score]))</f>
        <v>7.4</v>
      </c>
      <c r="T432" t="str">
        <f>IF(Table8[[#This Row],[Average]] &gt; $V$7, "Higher", "Lower")</f>
        <v>Lower</v>
      </c>
    </row>
    <row r="433" spans="1:20" x14ac:dyDescent="0.3">
      <c r="A433" t="s">
        <v>268</v>
      </c>
      <c r="B433">
        <v>202</v>
      </c>
      <c r="C433">
        <v>112</v>
      </c>
      <c r="D433">
        <v>211667</v>
      </c>
      <c r="E433" t="s">
        <v>26</v>
      </c>
      <c r="F433" t="s">
        <v>270</v>
      </c>
      <c r="G433" t="s">
        <v>1402</v>
      </c>
      <c r="H433">
        <v>53508</v>
      </c>
      <c r="I433">
        <v>131</v>
      </c>
      <c r="J433" t="s">
        <v>133</v>
      </c>
      <c r="K433" t="s">
        <v>272</v>
      </c>
      <c r="L433">
        <v>4200000000</v>
      </c>
      <c r="M433">
        <v>2005</v>
      </c>
      <c r="N433">
        <v>7.7</v>
      </c>
      <c r="O433">
        <v>-4199788333</v>
      </c>
      <c r="R433" t="s">
        <v>435</v>
      </c>
      <c r="S433" cm="1">
        <f t="array" ref="S433">AVERAGE(IF(Table7[director_name]=R433, Table7[imdb_score]))</f>
        <v>7.4</v>
      </c>
      <c r="T433" t="str">
        <f>IF(Table8[[#This Row],[Average]] &gt; $V$7, "Higher", "Lower")</f>
        <v>Lower</v>
      </c>
    </row>
    <row r="434" spans="1:20" x14ac:dyDescent="0.3">
      <c r="A434" t="s">
        <v>1403</v>
      </c>
      <c r="B434">
        <v>502</v>
      </c>
      <c r="C434">
        <v>146</v>
      </c>
      <c r="D434">
        <v>424645577</v>
      </c>
      <c r="E434" t="s">
        <v>471</v>
      </c>
      <c r="F434" t="s">
        <v>694</v>
      </c>
      <c r="G434" t="s">
        <v>1404</v>
      </c>
      <c r="H434">
        <v>498397</v>
      </c>
      <c r="I434">
        <v>706</v>
      </c>
      <c r="J434" t="s">
        <v>29</v>
      </c>
      <c r="K434" t="s">
        <v>30</v>
      </c>
      <c r="L434">
        <v>130000000</v>
      </c>
      <c r="M434">
        <v>2013</v>
      </c>
      <c r="N434">
        <v>7.6</v>
      </c>
      <c r="O434">
        <v>294645577</v>
      </c>
      <c r="R434" t="s">
        <v>97</v>
      </c>
      <c r="S434" cm="1">
        <f t="array" ref="S434">AVERAGE(IF(Table7[director_name]=R434, Table7[imdb_score]))</f>
        <v>7.4</v>
      </c>
      <c r="T434" t="str">
        <f>IF(Table8[[#This Row],[Average]] &gt; $V$7, "Higher", "Lower")</f>
        <v>Lower</v>
      </c>
    </row>
    <row r="435" spans="1:20" x14ac:dyDescent="0.3">
      <c r="A435" t="s">
        <v>97</v>
      </c>
      <c r="B435">
        <v>359</v>
      </c>
      <c r="C435">
        <v>140</v>
      </c>
      <c r="D435">
        <v>380262555</v>
      </c>
      <c r="E435" t="s">
        <v>78</v>
      </c>
      <c r="F435" t="s">
        <v>418</v>
      </c>
      <c r="G435" t="s">
        <v>1405</v>
      </c>
      <c r="H435">
        <v>520104</v>
      </c>
      <c r="I435">
        <v>3286</v>
      </c>
      <c r="J435" t="s">
        <v>29</v>
      </c>
      <c r="K435" t="s">
        <v>30</v>
      </c>
      <c r="L435">
        <v>113000000</v>
      </c>
      <c r="M435">
        <v>2005</v>
      </c>
      <c r="N435">
        <v>7.6</v>
      </c>
      <c r="O435">
        <v>267262555</v>
      </c>
      <c r="R435" t="s">
        <v>863</v>
      </c>
      <c r="S435" cm="1">
        <f t="array" ref="S435">AVERAGE(IF(Table7[director_name]=R435, Table7[imdb_score]))</f>
        <v>7.4</v>
      </c>
      <c r="T435" t="str">
        <f>IF(Table8[[#This Row],[Average]] &gt; $V$7, "Higher", "Lower")</f>
        <v>Lower</v>
      </c>
    </row>
    <row r="436" spans="1:20" x14ac:dyDescent="0.3">
      <c r="A436" t="s">
        <v>628</v>
      </c>
      <c r="B436">
        <v>406</v>
      </c>
      <c r="C436">
        <v>102</v>
      </c>
      <c r="D436">
        <v>400736600</v>
      </c>
      <c r="E436" t="s">
        <v>1407</v>
      </c>
      <c r="F436" t="s">
        <v>1408</v>
      </c>
      <c r="G436" t="s">
        <v>1409</v>
      </c>
      <c r="H436">
        <v>421658</v>
      </c>
      <c r="I436">
        <v>904</v>
      </c>
      <c r="J436" t="s">
        <v>29</v>
      </c>
      <c r="K436" t="s">
        <v>30</v>
      </c>
      <c r="L436">
        <v>150000000</v>
      </c>
      <c r="M436">
        <v>2013</v>
      </c>
      <c r="N436">
        <v>7.6</v>
      </c>
      <c r="O436">
        <v>250736600</v>
      </c>
      <c r="R436" t="s">
        <v>97</v>
      </c>
      <c r="S436" cm="1">
        <f t="array" ref="S436">AVERAGE(IF(Table7[director_name]=R436, Table7[imdb_score]))</f>
        <v>7.4</v>
      </c>
      <c r="T436" t="str">
        <f>IF(Table8[[#This Row],[Average]] &gt; $V$7, "Higher", "Lower")</f>
        <v>Lower</v>
      </c>
    </row>
    <row r="437" spans="1:20" x14ac:dyDescent="0.3">
      <c r="A437" t="s">
        <v>753</v>
      </c>
      <c r="B437">
        <v>186</v>
      </c>
      <c r="C437">
        <v>126</v>
      </c>
      <c r="D437">
        <v>251188924</v>
      </c>
      <c r="E437" t="s">
        <v>171</v>
      </c>
      <c r="F437" t="s">
        <v>1411</v>
      </c>
      <c r="G437" t="s">
        <v>1412</v>
      </c>
      <c r="H437">
        <v>269033</v>
      </c>
      <c r="I437">
        <v>817</v>
      </c>
      <c r="J437" t="s">
        <v>29</v>
      </c>
      <c r="K437" t="s">
        <v>30</v>
      </c>
      <c r="L437">
        <v>35000000</v>
      </c>
      <c r="M437">
        <v>1989</v>
      </c>
      <c r="N437">
        <v>7.6</v>
      </c>
      <c r="O437">
        <v>216188924</v>
      </c>
      <c r="R437" t="s">
        <v>908</v>
      </c>
      <c r="S437" cm="1">
        <f t="array" ref="S437">AVERAGE(IF(Table7[director_name]=R437, Table7[imdb_score]))</f>
        <v>7.4</v>
      </c>
      <c r="T437" t="str">
        <f>IF(Table8[[#This Row],[Average]] &gt; $V$7, "Higher", "Lower")</f>
        <v>Lower</v>
      </c>
    </row>
    <row r="438" spans="1:20" x14ac:dyDescent="0.3">
      <c r="A438" t="s">
        <v>59</v>
      </c>
      <c r="B438">
        <v>148</v>
      </c>
      <c r="C438">
        <v>118</v>
      </c>
      <c r="D438">
        <v>179870271</v>
      </c>
      <c r="E438" t="s">
        <v>171</v>
      </c>
      <c r="F438" t="s">
        <v>79</v>
      </c>
      <c r="G438" t="s">
        <v>1414</v>
      </c>
      <c r="H438">
        <v>329969</v>
      </c>
      <c r="I438">
        <v>524</v>
      </c>
      <c r="J438" t="s">
        <v>29</v>
      </c>
      <c r="K438" t="s">
        <v>30</v>
      </c>
      <c r="L438">
        <v>28000000</v>
      </c>
      <c r="M438">
        <v>1984</v>
      </c>
      <c r="N438">
        <v>7.6</v>
      </c>
      <c r="O438">
        <v>151870271</v>
      </c>
      <c r="R438" t="s">
        <v>886</v>
      </c>
      <c r="S438" cm="1">
        <f t="array" ref="S438">AVERAGE(IF(Table7[director_name]=R438, Table7[imdb_score]))</f>
        <v>7.4</v>
      </c>
      <c r="T438" t="str">
        <f>IF(Table8[[#This Row],[Average]] &gt; $V$7, "Higher", "Lower")</f>
        <v>Lower</v>
      </c>
    </row>
    <row r="439" spans="1:20" x14ac:dyDescent="0.3">
      <c r="A439" t="s">
        <v>1059</v>
      </c>
      <c r="B439">
        <v>295</v>
      </c>
      <c r="C439">
        <v>157</v>
      </c>
      <c r="D439">
        <v>289994397</v>
      </c>
      <c r="E439" t="s">
        <v>946</v>
      </c>
      <c r="F439" t="s">
        <v>1416</v>
      </c>
      <c r="G439" t="s">
        <v>1417</v>
      </c>
      <c r="H439">
        <v>385670</v>
      </c>
      <c r="I439">
        <v>1896</v>
      </c>
      <c r="J439" t="s">
        <v>29</v>
      </c>
      <c r="K439" t="s">
        <v>200</v>
      </c>
      <c r="L439">
        <v>150000000</v>
      </c>
      <c r="M439">
        <v>2005</v>
      </c>
      <c r="N439">
        <v>7.6</v>
      </c>
      <c r="O439">
        <v>139994397</v>
      </c>
      <c r="R439" t="s">
        <v>889</v>
      </c>
      <c r="S439" cm="1">
        <f t="array" ref="S439">AVERAGE(IF(Table7[director_name]=R439, Table7[imdb_score]))</f>
        <v>7.4</v>
      </c>
      <c r="T439" t="str">
        <f>IF(Table8[[#This Row],[Average]] &gt; $V$7, "Higher", "Lower")</f>
        <v>Lower</v>
      </c>
    </row>
    <row r="440" spans="1:20" x14ac:dyDescent="0.3">
      <c r="A440" t="s">
        <v>851</v>
      </c>
      <c r="B440">
        <v>94</v>
      </c>
      <c r="C440">
        <v>109</v>
      </c>
      <c r="D440">
        <v>141600000</v>
      </c>
      <c r="E440" t="s">
        <v>676</v>
      </c>
      <c r="F440" t="s">
        <v>853</v>
      </c>
      <c r="G440" t="s">
        <v>1419</v>
      </c>
      <c r="H440">
        <v>90177</v>
      </c>
      <c r="I440">
        <v>257</v>
      </c>
      <c r="J440" t="s">
        <v>29</v>
      </c>
      <c r="K440" t="s">
        <v>30</v>
      </c>
      <c r="L440">
        <v>3000000</v>
      </c>
      <c r="M440">
        <v>1978</v>
      </c>
      <c r="N440">
        <v>7.6</v>
      </c>
      <c r="O440">
        <v>138600000</v>
      </c>
      <c r="R440" t="s">
        <v>894</v>
      </c>
      <c r="S440" cm="1">
        <f t="array" ref="S440">AVERAGE(IF(Table7[director_name]=R440, Table7[imdb_score]))</f>
        <v>7.4</v>
      </c>
      <c r="T440" t="str">
        <f>IF(Table8[[#This Row],[Average]] &gt; $V$7, "Higher", "Lower")</f>
        <v>Lower</v>
      </c>
    </row>
    <row r="441" spans="1:20" x14ac:dyDescent="0.3">
      <c r="A441" t="s">
        <v>337</v>
      </c>
      <c r="B441">
        <v>415</v>
      </c>
      <c r="C441">
        <v>128</v>
      </c>
      <c r="D441">
        <v>209019489</v>
      </c>
      <c r="E441" t="s">
        <v>1421</v>
      </c>
      <c r="F441" t="s">
        <v>388</v>
      </c>
      <c r="G441" t="s">
        <v>1422</v>
      </c>
      <c r="H441">
        <v>477300</v>
      </c>
      <c r="I441">
        <v>621</v>
      </c>
      <c r="J441" t="s">
        <v>29</v>
      </c>
      <c r="K441" t="s">
        <v>30</v>
      </c>
      <c r="L441">
        <v>90000000</v>
      </c>
      <c r="M441">
        <v>2009</v>
      </c>
      <c r="N441">
        <v>7.6</v>
      </c>
      <c r="O441">
        <v>119019489</v>
      </c>
      <c r="R441" t="s">
        <v>897</v>
      </c>
      <c r="S441" cm="1">
        <f t="array" ref="S441">AVERAGE(IF(Table7[director_name]=R441, Table7[imdb_score]))</f>
        <v>7.4</v>
      </c>
      <c r="T441" t="str">
        <f>IF(Table8[[#This Row],[Average]] &gt; $V$7, "Higher", "Lower")</f>
        <v>Lower</v>
      </c>
    </row>
    <row r="442" spans="1:20" x14ac:dyDescent="0.3">
      <c r="A442" t="s">
        <v>1424</v>
      </c>
      <c r="B442">
        <v>193</v>
      </c>
      <c r="C442">
        <v>103</v>
      </c>
      <c r="D442">
        <v>176387405</v>
      </c>
      <c r="E442" t="s">
        <v>316</v>
      </c>
      <c r="F442" t="s">
        <v>1425</v>
      </c>
      <c r="G442" t="s">
        <v>1426</v>
      </c>
      <c r="H442">
        <v>328159</v>
      </c>
      <c r="I442">
        <v>467</v>
      </c>
      <c r="J442" t="s">
        <v>29</v>
      </c>
      <c r="K442" t="s">
        <v>30</v>
      </c>
      <c r="L442">
        <v>59000000</v>
      </c>
      <c r="M442">
        <v>2002</v>
      </c>
      <c r="N442">
        <v>7.6</v>
      </c>
      <c r="O442">
        <v>117387405</v>
      </c>
      <c r="R442" t="s">
        <v>879</v>
      </c>
      <c r="S442" cm="1">
        <f t="array" ref="S442">AVERAGE(IF(Table7[director_name]=R442, Table7[imdb_score]))</f>
        <v>7.4</v>
      </c>
      <c r="T442" t="str">
        <f>IF(Table8[[#This Row],[Average]] &gt; $V$7, "Higher", "Lower")</f>
        <v>Lower</v>
      </c>
    </row>
    <row r="443" spans="1:20" x14ac:dyDescent="0.3">
      <c r="A443" t="s">
        <v>392</v>
      </c>
      <c r="B443">
        <v>159</v>
      </c>
      <c r="C443">
        <v>140</v>
      </c>
      <c r="D443">
        <v>172071312</v>
      </c>
      <c r="E443" t="s">
        <v>901</v>
      </c>
      <c r="F443" t="s">
        <v>74</v>
      </c>
      <c r="G443" t="s">
        <v>1428</v>
      </c>
      <c r="H443">
        <v>208817</v>
      </c>
      <c r="I443">
        <v>296</v>
      </c>
      <c r="J443" t="s">
        <v>29</v>
      </c>
      <c r="K443" t="s">
        <v>30</v>
      </c>
      <c r="L443">
        <v>62000000</v>
      </c>
      <c r="M443">
        <v>1995</v>
      </c>
      <c r="N443">
        <v>7.6</v>
      </c>
      <c r="O443">
        <v>110071312</v>
      </c>
      <c r="R443" t="s">
        <v>900</v>
      </c>
      <c r="S443" cm="1">
        <f t="array" ref="S443">AVERAGE(IF(Table7[director_name]=R443, Table7[imdb_score]))</f>
        <v>7.4</v>
      </c>
      <c r="T443" t="str">
        <f>IF(Table8[[#This Row],[Average]] &gt; $V$7, "Higher", "Lower")</f>
        <v>Lower</v>
      </c>
    </row>
    <row r="444" spans="1:20" x14ac:dyDescent="0.3">
      <c r="A444" t="s">
        <v>967</v>
      </c>
      <c r="B444">
        <v>256</v>
      </c>
      <c r="C444">
        <v>119</v>
      </c>
      <c r="D444">
        <v>121463226</v>
      </c>
      <c r="E444" t="s">
        <v>676</v>
      </c>
      <c r="F444" t="s">
        <v>490</v>
      </c>
      <c r="G444" t="s">
        <v>1430</v>
      </c>
      <c r="H444">
        <v>422606</v>
      </c>
      <c r="I444">
        <v>555</v>
      </c>
      <c r="J444" t="s">
        <v>29</v>
      </c>
      <c r="K444" t="s">
        <v>30</v>
      </c>
      <c r="L444">
        <v>20000000</v>
      </c>
      <c r="M444">
        <v>2007</v>
      </c>
      <c r="N444">
        <v>7.6</v>
      </c>
      <c r="O444">
        <v>101463226</v>
      </c>
      <c r="R444" t="s">
        <v>912</v>
      </c>
      <c r="S444" cm="1">
        <f t="array" ref="S444">AVERAGE(IF(Table7[director_name]=R444, Table7[imdb_score]))</f>
        <v>7.4</v>
      </c>
      <c r="T444" t="str">
        <f>IF(Table8[[#This Row],[Average]] &gt; $V$7, "Higher", "Lower")</f>
        <v>Lower</v>
      </c>
    </row>
    <row r="445" spans="1:20" x14ac:dyDescent="0.3">
      <c r="A445" t="s">
        <v>528</v>
      </c>
      <c r="B445">
        <v>81</v>
      </c>
      <c r="C445">
        <v>138</v>
      </c>
      <c r="D445">
        <v>141340178</v>
      </c>
      <c r="E445" t="s">
        <v>224</v>
      </c>
      <c r="F445" t="s">
        <v>649</v>
      </c>
      <c r="G445" t="s">
        <v>1432</v>
      </c>
      <c r="H445">
        <v>181879</v>
      </c>
      <c r="I445">
        <v>319</v>
      </c>
      <c r="J445" t="s">
        <v>29</v>
      </c>
      <c r="K445" t="s">
        <v>30</v>
      </c>
      <c r="L445">
        <v>40000000</v>
      </c>
      <c r="M445">
        <v>1992</v>
      </c>
      <c r="N445">
        <v>7.6</v>
      </c>
      <c r="O445">
        <v>101340178</v>
      </c>
      <c r="R445" t="s">
        <v>882</v>
      </c>
      <c r="S445" cm="1">
        <f t="array" ref="S445">AVERAGE(IF(Table7[director_name]=R445, Table7[imdb_score]))</f>
        <v>7.4</v>
      </c>
      <c r="T445" t="str">
        <f>IF(Table8[[#This Row],[Average]] &gt; $V$7, "Higher", "Lower")</f>
        <v>Lower</v>
      </c>
    </row>
    <row r="446" spans="1:20" x14ac:dyDescent="0.3">
      <c r="A446" t="s">
        <v>397</v>
      </c>
      <c r="B446">
        <v>104</v>
      </c>
      <c r="C446">
        <v>135</v>
      </c>
      <c r="D446">
        <v>122012643</v>
      </c>
      <c r="E446" t="s">
        <v>715</v>
      </c>
      <c r="F446" t="s">
        <v>1434</v>
      </c>
      <c r="G446" t="s">
        <v>1435</v>
      </c>
      <c r="H446">
        <v>143696</v>
      </c>
      <c r="I446">
        <v>241</v>
      </c>
      <c r="J446" t="s">
        <v>29</v>
      </c>
      <c r="K446" t="s">
        <v>30</v>
      </c>
      <c r="L446">
        <v>30000000</v>
      </c>
      <c r="M446">
        <v>1990</v>
      </c>
      <c r="N446">
        <v>7.6</v>
      </c>
      <c r="O446">
        <v>92012643</v>
      </c>
      <c r="R446" t="s">
        <v>891</v>
      </c>
      <c r="S446" cm="1">
        <f t="array" ref="S446">AVERAGE(IF(Table7[director_name]=R446, Table7[imdb_score]))</f>
        <v>7.4</v>
      </c>
      <c r="T446" t="str">
        <f>IF(Table8[[#This Row],[Average]] &gt; $V$7, "Higher", "Lower")</f>
        <v>Lower</v>
      </c>
    </row>
    <row r="447" spans="1:20" x14ac:dyDescent="0.3">
      <c r="A447" t="s">
        <v>409</v>
      </c>
      <c r="B447">
        <v>488</v>
      </c>
      <c r="C447">
        <v>158</v>
      </c>
      <c r="D447">
        <v>148775460</v>
      </c>
      <c r="E447" t="s">
        <v>1437</v>
      </c>
      <c r="F447" t="s">
        <v>565</v>
      </c>
      <c r="G447" t="s">
        <v>1438</v>
      </c>
      <c r="H447">
        <v>243834</v>
      </c>
      <c r="I447">
        <v>845</v>
      </c>
      <c r="J447" t="s">
        <v>29</v>
      </c>
      <c r="K447" t="s">
        <v>30</v>
      </c>
      <c r="L447">
        <v>61000000</v>
      </c>
      <c r="M447">
        <v>2012</v>
      </c>
      <c r="N447">
        <v>7.6</v>
      </c>
      <c r="O447">
        <v>87775460</v>
      </c>
      <c r="R447" t="s">
        <v>904</v>
      </c>
      <c r="S447" cm="1">
        <f t="array" ref="S447">AVERAGE(IF(Table7[director_name]=R447, Table7[imdb_score]))</f>
        <v>7.4</v>
      </c>
      <c r="T447" t="str">
        <f>IF(Table8[[#This Row],[Average]] &gt; $V$7, "Higher", "Lower")</f>
        <v>Lower</v>
      </c>
    </row>
    <row r="448" spans="1:20" x14ac:dyDescent="0.3">
      <c r="A448" t="s">
        <v>505</v>
      </c>
      <c r="B448">
        <v>266</v>
      </c>
      <c r="C448">
        <v>92</v>
      </c>
      <c r="D448">
        <v>215395021</v>
      </c>
      <c r="E448" t="s">
        <v>1440</v>
      </c>
      <c r="F448" t="s">
        <v>1148</v>
      </c>
      <c r="G448" t="s">
        <v>1441</v>
      </c>
      <c r="H448">
        <v>307029</v>
      </c>
      <c r="I448">
        <v>360</v>
      </c>
      <c r="J448" t="s">
        <v>29</v>
      </c>
      <c r="K448" t="s">
        <v>30</v>
      </c>
      <c r="L448">
        <v>130000000</v>
      </c>
      <c r="M448">
        <v>2008</v>
      </c>
      <c r="N448">
        <v>7.6</v>
      </c>
      <c r="O448">
        <v>85395021</v>
      </c>
      <c r="R448" t="s">
        <v>870</v>
      </c>
      <c r="S448" cm="1">
        <f t="array" ref="S448">AVERAGE(IF(Table7[director_name]=R448, Table7[imdb_score]))</f>
        <v>7.4</v>
      </c>
      <c r="T448" t="str">
        <f>IF(Table8[[#This Row],[Average]] &gt; $V$7, "Higher", "Lower")</f>
        <v>Lower</v>
      </c>
    </row>
    <row r="449" spans="1:20" x14ac:dyDescent="0.3">
      <c r="A449" t="s">
        <v>1443</v>
      </c>
      <c r="B449">
        <v>319</v>
      </c>
      <c r="C449">
        <v>121</v>
      </c>
      <c r="D449">
        <v>125069696</v>
      </c>
      <c r="E449" t="s">
        <v>1444</v>
      </c>
      <c r="F449" t="s">
        <v>1445</v>
      </c>
      <c r="G449" t="s">
        <v>1446</v>
      </c>
      <c r="H449">
        <v>203963</v>
      </c>
      <c r="I449">
        <v>420</v>
      </c>
      <c r="J449" t="s">
        <v>29</v>
      </c>
      <c r="K449" t="s">
        <v>30</v>
      </c>
      <c r="L449">
        <v>40000000</v>
      </c>
      <c r="M449">
        <v>2013</v>
      </c>
      <c r="N449">
        <v>7.6</v>
      </c>
      <c r="O449">
        <v>85069696</v>
      </c>
      <c r="R449" t="s">
        <v>874</v>
      </c>
      <c r="S449" cm="1">
        <f t="array" ref="S449">AVERAGE(IF(Table7[director_name]=R449, Table7[imdb_score]))</f>
        <v>7.4</v>
      </c>
      <c r="T449" t="str">
        <f>IF(Table8[[#This Row],[Average]] &gt; $V$7, "Higher", "Lower")</f>
        <v>Lower</v>
      </c>
    </row>
    <row r="450" spans="1:20" x14ac:dyDescent="0.3">
      <c r="A450" t="s">
        <v>1448</v>
      </c>
      <c r="B450">
        <v>529</v>
      </c>
      <c r="C450">
        <v>105</v>
      </c>
      <c r="D450">
        <v>176740650</v>
      </c>
      <c r="E450" t="s">
        <v>1449</v>
      </c>
      <c r="F450" t="s">
        <v>1450</v>
      </c>
      <c r="G450" t="s">
        <v>1451</v>
      </c>
      <c r="H450">
        <v>403836</v>
      </c>
      <c r="I450">
        <v>646</v>
      </c>
      <c r="J450" t="s">
        <v>29</v>
      </c>
      <c r="K450" t="s">
        <v>30</v>
      </c>
      <c r="L450">
        <v>93000000</v>
      </c>
      <c r="M450">
        <v>2011</v>
      </c>
      <c r="N450">
        <v>7.6</v>
      </c>
      <c r="O450">
        <v>83740650</v>
      </c>
      <c r="R450" t="s">
        <v>435</v>
      </c>
      <c r="S450" cm="1">
        <f t="array" ref="S450">AVERAGE(IF(Table7[director_name]=R450, Table7[imdb_score]))</f>
        <v>7.4</v>
      </c>
      <c r="T450" t="str">
        <f>IF(Table8[[#This Row],[Average]] &gt; $V$7, "Higher", "Lower")</f>
        <v>Lower</v>
      </c>
    </row>
    <row r="451" spans="1:20" x14ac:dyDescent="0.3">
      <c r="A451" t="s">
        <v>554</v>
      </c>
      <c r="B451">
        <v>239</v>
      </c>
      <c r="C451">
        <v>101</v>
      </c>
      <c r="D451">
        <v>96471845</v>
      </c>
      <c r="E451" t="s">
        <v>1453</v>
      </c>
      <c r="F451" t="s">
        <v>1454</v>
      </c>
      <c r="G451" t="s">
        <v>1455</v>
      </c>
      <c r="H451">
        <v>268581</v>
      </c>
      <c r="I451">
        <v>1109</v>
      </c>
      <c r="J451" t="s">
        <v>29</v>
      </c>
      <c r="K451" t="s">
        <v>30</v>
      </c>
      <c r="L451">
        <v>17000000</v>
      </c>
      <c r="M451">
        <v>2001</v>
      </c>
      <c r="N451">
        <v>7.6</v>
      </c>
      <c r="O451">
        <v>79471845</v>
      </c>
      <c r="R451" t="s">
        <v>863</v>
      </c>
      <c r="S451" cm="1">
        <f t="array" ref="S451">AVERAGE(IF(Table7[director_name]=R451, Table7[imdb_score]))</f>
        <v>7.4</v>
      </c>
      <c r="T451" t="str">
        <f>IF(Table8[[#This Row],[Average]] &gt; $V$7, "Higher", "Lower")</f>
        <v>Lower</v>
      </c>
    </row>
    <row r="452" spans="1:20" x14ac:dyDescent="0.3">
      <c r="A452" t="s">
        <v>528</v>
      </c>
      <c r="B452">
        <v>114</v>
      </c>
      <c r="C452">
        <v>89</v>
      </c>
      <c r="D452">
        <v>92823600</v>
      </c>
      <c r="E452" t="s">
        <v>699</v>
      </c>
      <c r="F452" t="s">
        <v>1457</v>
      </c>
      <c r="G452" t="s">
        <v>1458</v>
      </c>
      <c r="H452">
        <v>149108</v>
      </c>
      <c r="I452">
        <v>273</v>
      </c>
      <c r="J452" t="s">
        <v>29</v>
      </c>
      <c r="K452" t="s">
        <v>30</v>
      </c>
      <c r="L452">
        <v>16000000</v>
      </c>
      <c r="M452">
        <v>1989</v>
      </c>
      <c r="N452">
        <v>7.6</v>
      </c>
      <c r="O452">
        <v>76823600</v>
      </c>
      <c r="R452" t="s">
        <v>97</v>
      </c>
      <c r="S452" cm="1">
        <f t="array" ref="S452">AVERAGE(IF(Table7[director_name]=R452, Table7[imdb_score]))</f>
        <v>7.4</v>
      </c>
      <c r="T452" t="str">
        <f>IF(Table8[[#This Row],[Average]] &gt; $V$7, "Higher", "Lower")</f>
        <v>Lower</v>
      </c>
    </row>
    <row r="453" spans="1:20" x14ac:dyDescent="0.3">
      <c r="A453" t="s">
        <v>959</v>
      </c>
      <c r="B453">
        <v>223</v>
      </c>
      <c r="C453">
        <v>190</v>
      </c>
      <c r="D453">
        <v>124107476</v>
      </c>
      <c r="E453" t="s">
        <v>208</v>
      </c>
      <c r="F453" t="s">
        <v>1460</v>
      </c>
      <c r="G453" t="s">
        <v>1461</v>
      </c>
      <c r="H453">
        <v>170684</v>
      </c>
      <c r="I453">
        <v>867</v>
      </c>
      <c r="J453" t="s">
        <v>29</v>
      </c>
      <c r="K453" t="s">
        <v>30</v>
      </c>
      <c r="L453">
        <v>48000000</v>
      </c>
      <c r="M453">
        <v>2000</v>
      </c>
      <c r="N453">
        <v>7.6</v>
      </c>
      <c r="O453">
        <v>76107476</v>
      </c>
      <c r="R453" t="s">
        <v>97</v>
      </c>
      <c r="S453" cm="1">
        <f t="array" ref="S453">AVERAGE(IF(Table7[director_name]=R453, Table7[imdb_score]))</f>
        <v>7.4</v>
      </c>
      <c r="T453" t="str">
        <f>IF(Table8[[#This Row],[Average]] &gt; $V$7, "Higher", "Lower")</f>
        <v>Lower</v>
      </c>
    </row>
    <row r="454" spans="1:20" x14ac:dyDescent="0.3">
      <c r="A454" t="s">
        <v>667</v>
      </c>
      <c r="B454">
        <v>169</v>
      </c>
      <c r="C454">
        <v>80</v>
      </c>
      <c r="D454">
        <v>77413017</v>
      </c>
      <c r="E454" t="s">
        <v>1310</v>
      </c>
      <c r="F454" t="s">
        <v>27</v>
      </c>
      <c r="G454" t="s">
        <v>1463</v>
      </c>
      <c r="H454">
        <v>45984</v>
      </c>
      <c r="I454">
        <v>331</v>
      </c>
      <c r="J454" t="s">
        <v>90</v>
      </c>
      <c r="K454" t="s">
        <v>241</v>
      </c>
      <c r="L454">
        <v>8000000</v>
      </c>
      <c r="M454">
        <v>2005</v>
      </c>
      <c r="N454">
        <v>7.6</v>
      </c>
      <c r="O454">
        <v>69413017</v>
      </c>
      <c r="R454" t="s">
        <v>435</v>
      </c>
      <c r="S454" cm="1">
        <f t="array" ref="S454">AVERAGE(IF(Table7[director_name]=R454, Table7[imdb_score]))</f>
        <v>7.4</v>
      </c>
      <c r="T454" t="str">
        <f>IF(Table8[[#This Row],[Average]] &gt; $V$7, "Higher", "Lower")</f>
        <v>Lower</v>
      </c>
    </row>
    <row r="455" spans="1:20" x14ac:dyDescent="0.3">
      <c r="A455" t="s">
        <v>532</v>
      </c>
      <c r="B455">
        <v>378</v>
      </c>
      <c r="C455">
        <v>150</v>
      </c>
      <c r="D455">
        <v>92173235</v>
      </c>
      <c r="E455" t="s">
        <v>208</v>
      </c>
      <c r="F455" t="s">
        <v>1465</v>
      </c>
      <c r="G455" t="s">
        <v>1466</v>
      </c>
      <c r="H455">
        <v>280228</v>
      </c>
      <c r="I455">
        <v>420</v>
      </c>
      <c r="J455" t="s">
        <v>29</v>
      </c>
      <c r="K455" t="s">
        <v>30</v>
      </c>
      <c r="L455">
        <v>37000000</v>
      </c>
      <c r="M455">
        <v>2010</v>
      </c>
      <c r="N455">
        <v>7.6</v>
      </c>
      <c r="O455">
        <v>55173235</v>
      </c>
      <c r="R455" t="s">
        <v>629</v>
      </c>
      <c r="S455" cm="1">
        <f t="array" ref="S455">AVERAGE(IF(Table7[director_name]=R455, Table7[imdb_score]))</f>
        <v>7.3999999999999995</v>
      </c>
      <c r="T455" t="str">
        <f>IF(Table8[[#This Row],[Average]] &gt; $V$7, "Higher", "Lower")</f>
        <v>Lower</v>
      </c>
    </row>
    <row r="456" spans="1:20" x14ac:dyDescent="0.3">
      <c r="A456" t="s">
        <v>1468</v>
      </c>
      <c r="B456">
        <v>143</v>
      </c>
      <c r="C456">
        <v>111</v>
      </c>
      <c r="D456">
        <v>92001027</v>
      </c>
      <c r="E456" t="s">
        <v>1469</v>
      </c>
      <c r="F456" t="s">
        <v>1470</v>
      </c>
      <c r="G456" t="s">
        <v>1471</v>
      </c>
      <c r="H456">
        <v>97838</v>
      </c>
      <c r="I456">
        <v>286</v>
      </c>
      <c r="J456" t="s">
        <v>29</v>
      </c>
      <c r="K456" t="s">
        <v>30</v>
      </c>
      <c r="L456">
        <v>45000000</v>
      </c>
      <c r="M456">
        <v>1996</v>
      </c>
      <c r="N456">
        <v>7.6</v>
      </c>
      <c r="O456">
        <v>47001027</v>
      </c>
      <c r="R456" t="s">
        <v>905</v>
      </c>
      <c r="S456" cm="1">
        <f t="array" ref="S456">AVERAGE(IF(Table7[director_name]=R456, Table7[imdb_score]))</f>
        <v>7.3999999999999995</v>
      </c>
      <c r="T456" t="str">
        <f>IF(Table8[[#This Row],[Average]] &gt; $V$7, "Higher", "Lower")</f>
        <v>Lower</v>
      </c>
    </row>
    <row r="457" spans="1:20" x14ac:dyDescent="0.3">
      <c r="A457" t="s">
        <v>1473</v>
      </c>
      <c r="B457">
        <v>120</v>
      </c>
      <c r="C457">
        <v>123</v>
      </c>
      <c r="D457">
        <v>105264608</v>
      </c>
      <c r="E457" t="s">
        <v>1474</v>
      </c>
      <c r="F457" t="s">
        <v>93</v>
      </c>
      <c r="G457" t="s">
        <v>1475</v>
      </c>
      <c r="H457">
        <v>239752</v>
      </c>
      <c r="I457">
        <v>406</v>
      </c>
      <c r="J457" t="s">
        <v>29</v>
      </c>
      <c r="K457" t="s">
        <v>30</v>
      </c>
      <c r="L457">
        <v>60000000</v>
      </c>
      <c r="M457">
        <v>1994</v>
      </c>
      <c r="N457">
        <v>7.6</v>
      </c>
      <c r="O457">
        <v>45264608</v>
      </c>
      <c r="R457" t="s">
        <v>905</v>
      </c>
      <c r="S457" cm="1">
        <f t="array" ref="S457">AVERAGE(IF(Table7[director_name]=R457, Table7[imdb_score]))</f>
        <v>7.3999999999999995</v>
      </c>
      <c r="T457" t="str">
        <f>IF(Table8[[#This Row],[Average]] &gt; $V$7, "Higher", "Lower")</f>
        <v>Lower</v>
      </c>
    </row>
    <row r="458" spans="1:20" x14ac:dyDescent="0.3">
      <c r="A458" t="s">
        <v>857</v>
      </c>
      <c r="B458">
        <v>230</v>
      </c>
      <c r="C458">
        <v>129</v>
      </c>
      <c r="D458">
        <v>88504640</v>
      </c>
      <c r="E458" t="s">
        <v>140</v>
      </c>
      <c r="F458" t="s">
        <v>837</v>
      </c>
      <c r="G458" t="s">
        <v>1477</v>
      </c>
      <c r="H458">
        <v>273108</v>
      </c>
      <c r="I458">
        <v>646</v>
      </c>
      <c r="J458" t="s">
        <v>29</v>
      </c>
      <c r="K458" t="s">
        <v>30</v>
      </c>
      <c r="L458">
        <v>45000000</v>
      </c>
      <c r="M458">
        <v>2006</v>
      </c>
      <c r="N458">
        <v>7.6</v>
      </c>
      <c r="O458">
        <v>43504640</v>
      </c>
      <c r="R458" t="s">
        <v>629</v>
      </c>
      <c r="S458" cm="1">
        <f t="array" ref="S458">AVERAGE(IF(Table7[director_name]=R458, Table7[imdb_score]))</f>
        <v>7.3999999999999995</v>
      </c>
      <c r="T458" t="str">
        <f>IF(Table8[[#This Row],[Average]] &gt; $V$7, "Higher", "Lower")</f>
        <v>Lower</v>
      </c>
    </row>
    <row r="459" spans="1:20" x14ac:dyDescent="0.3">
      <c r="A459" t="s">
        <v>586</v>
      </c>
      <c r="B459">
        <v>41</v>
      </c>
      <c r="C459">
        <v>115</v>
      </c>
      <c r="D459">
        <v>44456509</v>
      </c>
      <c r="E459" t="s">
        <v>73</v>
      </c>
      <c r="F459" t="s">
        <v>586</v>
      </c>
      <c r="G459" t="s">
        <v>1479</v>
      </c>
      <c r="H459">
        <v>22105</v>
      </c>
      <c r="I459">
        <v>81</v>
      </c>
      <c r="J459" t="s">
        <v>174</v>
      </c>
      <c r="K459" t="s">
        <v>585</v>
      </c>
      <c r="L459">
        <v>5000000</v>
      </c>
      <c r="M459">
        <v>2013</v>
      </c>
      <c r="N459">
        <v>7.6</v>
      </c>
      <c r="O459">
        <v>39456509</v>
      </c>
      <c r="R459" t="s">
        <v>629</v>
      </c>
      <c r="S459" cm="1">
        <f t="array" ref="S459">AVERAGE(IF(Table7[director_name]=R459, Table7[imdb_score]))</f>
        <v>7.3999999999999995</v>
      </c>
      <c r="T459" t="str">
        <f>IF(Table8[[#This Row],[Average]] &gt; $V$7, "Higher", "Lower")</f>
        <v>Lower</v>
      </c>
    </row>
    <row r="460" spans="1:20" x14ac:dyDescent="0.3">
      <c r="A460" t="s">
        <v>1069</v>
      </c>
      <c r="B460">
        <v>521</v>
      </c>
      <c r="C460">
        <v>130</v>
      </c>
      <c r="D460">
        <v>208543795</v>
      </c>
      <c r="E460" t="s">
        <v>1481</v>
      </c>
      <c r="F460" t="s">
        <v>1482</v>
      </c>
      <c r="G460" t="s">
        <v>1483</v>
      </c>
      <c r="H460">
        <v>317542</v>
      </c>
      <c r="I460">
        <v>620</v>
      </c>
      <c r="J460" t="s">
        <v>29</v>
      </c>
      <c r="K460" t="s">
        <v>30</v>
      </c>
      <c r="L460">
        <v>170000000</v>
      </c>
      <c r="M460">
        <v>2014</v>
      </c>
      <c r="N460">
        <v>7.6</v>
      </c>
      <c r="O460">
        <v>38543795</v>
      </c>
      <c r="R460" t="s">
        <v>905</v>
      </c>
      <c r="S460" cm="1">
        <f t="array" ref="S460">AVERAGE(IF(Table7[director_name]=R460, Table7[imdb_score]))</f>
        <v>7.3999999999999995</v>
      </c>
      <c r="T460" t="str">
        <f>IF(Table8[[#This Row],[Average]] &gt; $V$7, "Higher", "Lower")</f>
        <v>Lower</v>
      </c>
    </row>
    <row r="461" spans="1:20" x14ac:dyDescent="0.3">
      <c r="A461" t="s">
        <v>574</v>
      </c>
      <c r="B461">
        <v>120</v>
      </c>
      <c r="C461">
        <v>152</v>
      </c>
      <c r="D461">
        <v>43650000</v>
      </c>
      <c r="E461" t="s">
        <v>1485</v>
      </c>
      <c r="F461" t="s">
        <v>1486</v>
      </c>
      <c r="G461" t="s">
        <v>1487</v>
      </c>
      <c r="H461">
        <v>71919</v>
      </c>
      <c r="I461">
        <v>316</v>
      </c>
      <c r="J461" t="s">
        <v>29</v>
      </c>
      <c r="K461" t="s">
        <v>30</v>
      </c>
      <c r="L461">
        <v>6000000</v>
      </c>
      <c r="M461">
        <v>1961</v>
      </c>
      <c r="N461">
        <v>7.6</v>
      </c>
      <c r="O461">
        <v>37650000</v>
      </c>
      <c r="R461" t="s">
        <v>302</v>
      </c>
      <c r="S461" cm="1">
        <f t="array" ref="S461">AVERAGE(IF(Table7[director_name]=R461, Table7[imdb_score]))</f>
        <v>7.38</v>
      </c>
      <c r="T461" t="str">
        <f>IF(Table8[[#This Row],[Average]] &gt; $V$7, "Higher", "Lower")</f>
        <v>Lower</v>
      </c>
    </row>
    <row r="462" spans="1:20" x14ac:dyDescent="0.3">
      <c r="A462" t="s">
        <v>420</v>
      </c>
      <c r="B462">
        <v>224</v>
      </c>
      <c r="C462">
        <v>113</v>
      </c>
      <c r="D462">
        <v>45063889</v>
      </c>
      <c r="E462" t="s">
        <v>1489</v>
      </c>
      <c r="F462" t="s">
        <v>1490</v>
      </c>
      <c r="G462" t="s">
        <v>1491</v>
      </c>
      <c r="H462">
        <v>297250</v>
      </c>
      <c r="I462">
        <v>1441</v>
      </c>
      <c r="J462" t="s">
        <v>29</v>
      </c>
      <c r="K462" t="s">
        <v>200</v>
      </c>
      <c r="L462">
        <v>8000000</v>
      </c>
      <c r="M462">
        <v>2002</v>
      </c>
      <c r="N462">
        <v>7.6</v>
      </c>
      <c r="O462">
        <v>37063889</v>
      </c>
      <c r="R462" t="s">
        <v>302</v>
      </c>
      <c r="S462" cm="1">
        <f t="array" ref="S462">AVERAGE(IF(Table7[director_name]=R462, Table7[imdb_score]))</f>
        <v>7.38</v>
      </c>
      <c r="T462" t="str">
        <f>IF(Table8[[#This Row],[Average]] &gt; $V$7, "Higher", "Lower")</f>
        <v>Lower</v>
      </c>
    </row>
    <row r="463" spans="1:20" x14ac:dyDescent="0.3">
      <c r="A463" t="s">
        <v>570</v>
      </c>
      <c r="B463">
        <v>61</v>
      </c>
      <c r="C463">
        <v>197</v>
      </c>
      <c r="D463">
        <v>46300000</v>
      </c>
      <c r="E463" t="s">
        <v>1493</v>
      </c>
      <c r="F463" t="s">
        <v>1494</v>
      </c>
      <c r="G463" t="s">
        <v>1495</v>
      </c>
      <c r="H463">
        <v>29323</v>
      </c>
      <c r="I463">
        <v>344</v>
      </c>
      <c r="J463" t="s">
        <v>29</v>
      </c>
      <c r="K463" t="s">
        <v>30</v>
      </c>
      <c r="L463">
        <v>9400000</v>
      </c>
      <c r="M463">
        <v>1963</v>
      </c>
      <c r="N463">
        <v>7.6</v>
      </c>
      <c r="O463">
        <v>36900000</v>
      </c>
      <c r="R463" t="s">
        <v>302</v>
      </c>
      <c r="S463" cm="1">
        <f t="array" ref="S463">AVERAGE(IF(Table7[director_name]=R463, Table7[imdb_score]))</f>
        <v>7.38</v>
      </c>
      <c r="T463" t="str">
        <f>IF(Table8[[#This Row],[Average]] &gt; $V$7, "Higher", "Lower")</f>
        <v>Lower</v>
      </c>
    </row>
    <row r="464" spans="1:20" x14ac:dyDescent="0.3">
      <c r="A464" t="s">
        <v>610</v>
      </c>
      <c r="B464">
        <v>151</v>
      </c>
      <c r="C464">
        <v>110</v>
      </c>
      <c r="D464">
        <v>56154094</v>
      </c>
      <c r="E464" t="s">
        <v>588</v>
      </c>
      <c r="F464" t="s">
        <v>1497</v>
      </c>
      <c r="G464" t="s">
        <v>1498</v>
      </c>
      <c r="H464">
        <v>44723</v>
      </c>
      <c r="I464">
        <v>130</v>
      </c>
      <c r="J464" t="s">
        <v>29</v>
      </c>
      <c r="K464" t="s">
        <v>200</v>
      </c>
      <c r="L464">
        <v>20000000</v>
      </c>
      <c r="M464">
        <v>2016</v>
      </c>
      <c r="N464">
        <v>7.6</v>
      </c>
      <c r="O464">
        <v>36154094</v>
      </c>
      <c r="R464" t="s">
        <v>302</v>
      </c>
      <c r="S464" cm="1">
        <f t="array" ref="S464">AVERAGE(IF(Table7[director_name]=R464, Table7[imdb_score]))</f>
        <v>7.38</v>
      </c>
      <c r="T464" t="str">
        <f>IF(Table8[[#This Row],[Average]] &gt; $V$7, "Higher", "Lower")</f>
        <v>Lower</v>
      </c>
    </row>
    <row r="465" spans="1:20" x14ac:dyDescent="0.3">
      <c r="A465" t="s">
        <v>927</v>
      </c>
      <c r="B465">
        <v>299</v>
      </c>
      <c r="C465">
        <v>120</v>
      </c>
      <c r="D465">
        <v>100003492</v>
      </c>
      <c r="E465" t="s">
        <v>208</v>
      </c>
      <c r="F465" t="s">
        <v>649</v>
      </c>
      <c r="G465" t="s">
        <v>1500</v>
      </c>
      <c r="H465">
        <v>293662</v>
      </c>
      <c r="I465">
        <v>836</v>
      </c>
      <c r="J465" t="s">
        <v>29</v>
      </c>
      <c r="K465" t="s">
        <v>30</v>
      </c>
      <c r="L465">
        <v>65000000</v>
      </c>
      <c r="M465">
        <v>2004</v>
      </c>
      <c r="N465">
        <v>7.6</v>
      </c>
      <c r="O465">
        <v>35003492</v>
      </c>
      <c r="R465" t="s">
        <v>302</v>
      </c>
      <c r="S465" cm="1">
        <f t="array" ref="S465">AVERAGE(IF(Table7[director_name]=R465, Table7[imdb_score]))</f>
        <v>7.38</v>
      </c>
      <c r="T465" t="str">
        <f>IF(Table8[[#This Row],[Average]] &gt; $V$7, "Higher", "Lower")</f>
        <v>Lower</v>
      </c>
    </row>
    <row r="466" spans="1:20" x14ac:dyDescent="0.3">
      <c r="A466" t="s">
        <v>1502</v>
      </c>
      <c r="B466">
        <v>83</v>
      </c>
      <c r="C466">
        <v>121</v>
      </c>
      <c r="D466">
        <v>40158000</v>
      </c>
      <c r="E466" t="s">
        <v>875</v>
      </c>
      <c r="F466" t="s">
        <v>635</v>
      </c>
      <c r="G466" t="s">
        <v>1503</v>
      </c>
      <c r="H466">
        <v>63931</v>
      </c>
      <c r="I466">
        <v>241</v>
      </c>
      <c r="J466" t="s">
        <v>29</v>
      </c>
      <c r="K466" t="s">
        <v>83</v>
      </c>
      <c r="L466">
        <v>7000000</v>
      </c>
      <c r="M466">
        <v>1993</v>
      </c>
      <c r="N466">
        <v>7.6</v>
      </c>
      <c r="O466">
        <v>33158000</v>
      </c>
      <c r="R466" t="s">
        <v>929</v>
      </c>
      <c r="S466" cm="1">
        <f t="array" ref="S466">AVERAGE(IF(Table7[director_name]=R466, Table7[imdb_score]))</f>
        <v>7.3600000000000012</v>
      </c>
      <c r="T466" t="str">
        <f>IF(Table8[[#This Row],[Average]] &gt; $V$7, "Higher", "Lower")</f>
        <v>Lower</v>
      </c>
    </row>
    <row r="467" spans="1:20" x14ac:dyDescent="0.3">
      <c r="A467" t="s">
        <v>59</v>
      </c>
      <c r="B467">
        <v>459</v>
      </c>
      <c r="C467">
        <v>142</v>
      </c>
      <c r="D467">
        <v>72306065</v>
      </c>
      <c r="E467" t="s">
        <v>696</v>
      </c>
      <c r="F467" t="s">
        <v>74</v>
      </c>
      <c r="G467" t="s">
        <v>1505</v>
      </c>
      <c r="H467">
        <v>178118</v>
      </c>
      <c r="I467">
        <v>355</v>
      </c>
      <c r="J467" t="s">
        <v>29</v>
      </c>
      <c r="K467" t="s">
        <v>30</v>
      </c>
      <c r="L467">
        <v>40000000</v>
      </c>
      <c r="M467">
        <v>2015</v>
      </c>
      <c r="N467">
        <v>7.6</v>
      </c>
      <c r="O467">
        <v>32306065</v>
      </c>
      <c r="R467" t="s">
        <v>929</v>
      </c>
      <c r="S467" cm="1">
        <f t="array" ref="S467">AVERAGE(IF(Table7[director_name]=R467, Table7[imdb_score]))</f>
        <v>7.3600000000000012</v>
      </c>
      <c r="T467" t="str">
        <f>IF(Table8[[#This Row],[Average]] &gt; $V$7, "Higher", "Lower")</f>
        <v>Lower</v>
      </c>
    </row>
    <row r="468" spans="1:20" x14ac:dyDescent="0.3">
      <c r="A468" t="s">
        <v>546</v>
      </c>
      <c r="B468">
        <v>220</v>
      </c>
      <c r="C468">
        <v>110</v>
      </c>
      <c r="D468">
        <v>52353636</v>
      </c>
      <c r="E468" t="s">
        <v>73</v>
      </c>
      <c r="F468" t="s">
        <v>520</v>
      </c>
      <c r="G468" t="s">
        <v>1507</v>
      </c>
      <c r="H468">
        <v>209133</v>
      </c>
      <c r="I468">
        <v>962</v>
      </c>
      <c r="J468" t="s">
        <v>29</v>
      </c>
      <c r="K468" t="s">
        <v>30</v>
      </c>
      <c r="L468">
        <v>21000000</v>
      </c>
      <c r="M468">
        <v>2001</v>
      </c>
      <c r="N468">
        <v>7.6</v>
      </c>
      <c r="O468">
        <v>31353636</v>
      </c>
      <c r="R468" t="s">
        <v>929</v>
      </c>
      <c r="S468" cm="1">
        <f t="array" ref="S468">AVERAGE(IF(Table7[director_name]=R468, Table7[imdb_score]))</f>
        <v>7.3600000000000012</v>
      </c>
      <c r="T468" t="str">
        <f>IF(Table8[[#This Row],[Average]] &gt; $V$7, "Higher", "Lower")</f>
        <v>Lower</v>
      </c>
    </row>
    <row r="469" spans="1:20" x14ac:dyDescent="0.3">
      <c r="A469" t="s">
        <v>591</v>
      </c>
      <c r="B469">
        <v>53</v>
      </c>
      <c r="C469">
        <v>112</v>
      </c>
      <c r="D469">
        <v>36500000</v>
      </c>
      <c r="E469" t="s">
        <v>116</v>
      </c>
      <c r="F469" t="s">
        <v>67</v>
      </c>
      <c r="G469" t="s">
        <v>1509</v>
      </c>
      <c r="H469">
        <v>87090</v>
      </c>
      <c r="I469">
        <v>142</v>
      </c>
      <c r="J469" t="s">
        <v>29</v>
      </c>
      <c r="K469" t="s">
        <v>30</v>
      </c>
      <c r="L469">
        <v>8000000</v>
      </c>
      <c r="M469">
        <v>1979</v>
      </c>
      <c r="N469">
        <v>7.6</v>
      </c>
      <c r="O469">
        <v>28500000</v>
      </c>
      <c r="R469" t="s">
        <v>929</v>
      </c>
      <c r="S469" cm="1">
        <f t="array" ref="S469">AVERAGE(IF(Table7[director_name]=R469, Table7[imdb_score]))</f>
        <v>7.3600000000000012</v>
      </c>
      <c r="T469" t="str">
        <f>IF(Table8[[#This Row],[Average]] &gt; $V$7, "Higher", "Lower")</f>
        <v>Lower</v>
      </c>
    </row>
    <row r="470" spans="1:20" x14ac:dyDescent="0.3">
      <c r="A470" t="s">
        <v>1511</v>
      </c>
      <c r="B470">
        <v>123</v>
      </c>
      <c r="C470">
        <v>111</v>
      </c>
      <c r="D470">
        <v>31968347</v>
      </c>
      <c r="E470" t="s">
        <v>588</v>
      </c>
      <c r="F470" t="s">
        <v>1302</v>
      </c>
      <c r="G470" t="s">
        <v>1512</v>
      </c>
      <c r="H470">
        <v>93894</v>
      </c>
      <c r="I470">
        <v>286</v>
      </c>
      <c r="J470" t="s">
        <v>29</v>
      </c>
      <c r="K470" t="s">
        <v>30</v>
      </c>
      <c r="L470">
        <v>3600000</v>
      </c>
      <c r="M470">
        <v>1995</v>
      </c>
      <c r="N470">
        <v>7.6</v>
      </c>
      <c r="O470">
        <v>28368347</v>
      </c>
      <c r="R470" t="s">
        <v>929</v>
      </c>
      <c r="S470" cm="1">
        <f t="array" ref="S470">AVERAGE(IF(Table7[director_name]=R470, Table7[imdb_score]))</f>
        <v>7.3600000000000012</v>
      </c>
      <c r="T470" t="str">
        <f>IF(Table8[[#This Row],[Average]] &gt; $V$7, "Higher", "Lower")</f>
        <v>Lower</v>
      </c>
    </row>
    <row r="471" spans="1:20" x14ac:dyDescent="0.3">
      <c r="A471" t="s">
        <v>1090</v>
      </c>
      <c r="B471">
        <v>77</v>
      </c>
      <c r="C471">
        <v>122</v>
      </c>
      <c r="D471">
        <v>39025000</v>
      </c>
      <c r="E471" t="s">
        <v>26</v>
      </c>
      <c r="F471" t="s">
        <v>1514</v>
      </c>
      <c r="G471" t="s">
        <v>1515</v>
      </c>
      <c r="H471">
        <v>73193</v>
      </c>
      <c r="I471">
        <v>190</v>
      </c>
      <c r="J471" t="s">
        <v>29</v>
      </c>
      <c r="K471" t="s">
        <v>200</v>
      </c>
      <c r="L471">
        <v>11000000</v>
      </c>
      <c r="M471">
        <v>1995</v>
      </c>
      <c r="N471">
        <v>7.6</v>
      </c>
      <c r="O471">
        <v>28025000</v>
      </c>
      <c r="R471" t="s">
        <v>165</v>
      </c>
      <c r="S471" cm="1">
        <f t="array" ref="S471">AVERAGE(IF(Table7[director_name]=R471, Table7[imdb_score]))</f>
        <v>7.35</v>
      </c>
      <c r="T471" t="str">
        <f>IF(Table8[[#This Row],[Average]] &gt; $V$7, "Higher", "Lower")</f>
        <v>Lower</v>
      </c>
    </row>
    <row r="472" spans="1:20" x14ac:dyDescent="0.3">
      <c r="A472" t="s">
        <v>1375</v>
      </c>
      <c r="B472">
        <v>118</v>
      </c>
      <c r="C472">
        <v>98</v>
      </c>
      <c r="D472">
        <v>50693162</v>
      </c>
      <c r="E472" t="s">
        <v>1517</v>
      </c>
      <c r="F472" t="s">
        <v>1518</v>
      </c>
      <c r="G472" t="s">
        <v>1519</v>
      </c>
      <c r="H472">
        <v>136580</v>
      </c>
      <c r="I472">
        <v>545</v>
      </c>
      <c r="J472" t="s">
        <v>29</v>
      </c>
      <c r="K472" t="s">
        <v>30</v>
      </c>
      <c r="L472">
        <v>23000000</v>
      </c>
      <c r="M472">
        <v>1994</v>
      </c>
      <c r="N472">
        <v>7.6</v>
      </c>
      <c r="O472">
        <v>27693162</v>
      </c>
      <c r="R472" t="s">
        <v>932</v>
      </c>
      <c r="S472" cm="1">
        <f t="array" ref="S472">AVERAGE(IF(Table7[director_name]=R472, Table7[imdb_score]))</f>
        <v>7.35</v>
      </c>
      <c r="T472" t="str">
        <f>IF(Table8[[#This Row],[Average]] &gt; $V$7, "Higher", "Lower")</f>
        <v>Lower</v>
      </c>
    </row>
    <row r="473" spans="1:20" x14ac:dyDescent="0.3">
      <c r="A473" t="s">
        <v>1251</v>
      </c>
      <c r="B473">
        <v>354</v>
      </c>
      <c r="C473">
        <v>98</v>
      </c>
      <c r="D473">
        <v>37707719</v>
      </c>
      <c r="E473" t="s">
        <v>393</v>
      </c>
      <c r="F473" t="s">
        <v>1521</v>
      </c>
      <c r="G473" t="s">
        <v>1522</v>
      </c>
      <c r="H473">
        <v>76094</v>
      </c>
      <c r="I473">
        <v>233</v>
      </c>
      <c r="J473" t="s">
        <v>29</v>
      </c>
      <c r="K473" t="s">
        <v>200</v>
      </c>
      <c r="L473">
        <v>12000000</v>
      </c>
      <c r="M473">
        <v>2013</v>
      </c>
      <c r="N473">
        <v>7.6</v>
      </c>
      <c r="O473">
        <v>25707719</v>
      </c>
      <c r="R473" t="s">
        <v>932</v>
      </c>
      <c r="S473" cm="1">
        <f t="array" ref="S473">AVERAGE(IF(Table7[director_name]=R473, Table7[imdb_score]))</f>
        <v>7.35</v>
      </c>
      <c r="T473" t="str">
        <f>IF(Table8[[#This Row],[Average]] &gt; $V$7, "Higher", "Lower")</f>
        <v>Lower</v>
      </c>
    </row>
    <row r="474" spans="1:20" x14ac:dyDescent="0.3">
      <c r="A474" t="s">
        <v>763</v>
      </c>
      <c r="B474">
        <v>419</v>
      </c>
      <c r="C474">
        <v>133</v>
      </c>
      <c r="D474">
        <v>75605492</v>
      </c>
      <c r="E474" t="s">
        <v>379</v>
      </c>
      <c r="F474" t="s">
        <v>436</v>
      </c>
      <c r="G474" t="s">
        <v>1523</v>
      </c>
      <c r="H474">
        <v>283563</v>
      </c>
      <c r="I474">
        <v>312</v>
      </c>
      <c r="J474" t="s">
        <v>29</v>
      </c>
      <c r="K474" t="s">
        <v>30</v>
      </c>
      <c r="L474">
        <v>50000000</v>
      </c>
      <c r="M474">
        <v>2011</v>
      </c>
      <c r="N474">
        <v>7.6</v>
      </c>
      <c r="O474">
        <v>25605492</v>
      </c>
      <c r="R474" t="s">
        <v>165</v>
      </c>
      <c r="S474" cm="1">
        <f t="array" ref="S474">AVERAGE(IF(Table7[director_name]=R474, Table7[imdb_score]))</f>
        <v>7.35</v>
      </c>
      <c r="T474" t="str">
        <f>IF(Table8[[#This Row],[Average]] &gt; $V$7, "Higher", "Lower")</f>
        <v>Lower</v>
      </c>
    </row>
    <row r="475" spans="1:20" x14ac:dyDescent="0.3">
      <c r="A475" t="s">
        <v>1334</v>
      </c>
      <c r="B475">
        <v>205</v>
      </c>
      <c r="C475">
        <v>102</v>
      </c>
      <c r="D475">
        <v>26781723</v>
      </c>
      <c r="E475" t="s">
        <v>699</v>
      </c>
      <c r="F475" t="s">
        <v>1524</v>
      </c>
      <c r="G475" t="s">
        <v>1525</v>
      </c>
      <c r="H475">
        <v>187595</v>
      </c>
      <c r="I475">
        <v>978</v>
      </c>
      <c r="J475" t="s">
        <v>29</v>
      </c>
      <c r="K475" t="s">
        <v>30</v>
      </c>
      <c r="L475">
        <v>2500000</v>
      </c>
      <c r="M475">
        <v>2004</v>
      </c>
      <c r="N475">
        <v>7.6</v>
      </c>
      <c r="O475">
        <v>24281723</v>
      </c>
      <c r="R475" t="s">
        <v>288</v>
      </c>
      <c r="S475" cm="1">
        <f t="array" ref="S475">AVERAGE(IF(Table7[director_name]=R475, Table7[imdb_score]))</f>
        <v>7.339999999999999</v>
      </c>
      <c r="T475" t="str">
        <f>IF(Table8[[#This Row],[Average]] &gt; $V$7, "Higher", "Lower")</f>
        <v>Lower</v>
      </c>
    </row>
    <row r="476" spans="1:20" x14ac:dyDescent="0.3">
      <c r="A476" t="s">
        <v>1526</v>
      </c>
      <c r="B476">
        <v>236</v>
      </c>
      <c r="C476">
        <v>110</v>
      </c>
      <c r="D476">
        <v>39825798</v>
      </c>
      <c r="E476" t="s">
        <v>1527</v>
      </c>
      <c r="F476" t="s">
        <v>1377</v>
      </c>
      <c r="G476" t="s">
        <v>1528</v>
      </c>
      <c r="H476">
        <v>295375</v>
      </c>
      <c r="I476">
        <v>645</v>
      </c>
      <c r="J476" t="s">
        <v>29</v>
      </c>
      <c r="K476" t="s">
        <v>30</v>
      </c>
      <c r="L476">
        <v>16000000</v>
      </c>
      <c r="M476">
        <v>2006</v>
      </c>
      <c r="N476">
        <v>7.6</v>
      </c>
      <c r="O476">
        <v>23825798</v>
      </c>
      <c r="R476" t="s">
        <v>288</v>
      </c>
      <c r="S476" cm="1">
        <f t="array" ref="S476">AVERAGE(IF(Table7[director_name]=R476, Table7[imdb_score]))</f>
        <v>7.339999999999999</v>
      </c>
      <c r="T476" t="str">
        <f>IF(Table8[[#This Row],[Average]] &gt; $V$7, "Higher", "Lower")</f>
        <v>Lower</v>
      </c>
    </row>
    <row r="477" spans="1:20" x14ac:dyDescent="0.3">
      <c r="A477" t="s">
        <v>582</v>
      </c>
      <c r="B477">
        <v>147</v>
      </c>
      <c r="C477">
        <v>124</v>
      </c>
      <c r="D477">
        <v>52937130</v>
      </c>
      <c r="E477" t="s">
        <v>116</v>
      </c>
      <c r="F477" t="s">
        <v>482</v>
      </c>
      <c r="G477" t="s">
        <v>1529</v>
      </c>
      <c r="H477">
        <v>198066</v>
      </c>
      <c r="I477">
        <v>426</v>
      </c>
      <c r="J477" t="s">
        <v>29</v>
      </c>
      <c r="K477" t="s">
        <v>30</v>
      </c>
      <c r="L477">
        <v>30000000</v>
      </c>
      <c r="M477">
        <v>2001</v>
      </c>
      <c r="N477">
        <v>7.6</v>
      </c>
      <c r="O477">
        <v>22937130</v>
      </c>
      <c r="R477" t="s">
        <v>288</v>
      </c>
      <c r="S477" cm="1">
        <f t="array" ref="S477">AVERAGE(IF(Table7[director_name]=R477, Table7[imdb_score]))</f>
        <v>7.339999999999999</v>
      </c>
      <c r="T477" t="str">
        <f>IF(Table8[[#This Row],[Average]] &gt; $V$7, "Higher", "Lower")</f>
        <v>Lower</v>
      </c>
    </row>
    <row r="478" spans="1:20" x14ac:dyDescent="0.3">
      <c r="A478" t="s">
        <v>1284</v>
      </c>
      <c r="B478">
        <v>239</v>
      </c>
      <c r="C478">
        <v>92</v>
      </c>
      <c r="D478">
        <v>24792061</v>
      </c>
      <c r="E478" t="s">
        <v>73</v>
      </c>
      <c r="F478" t="s">
        <v>221</v>
      </c>
      <c r="G478" t="s">
        <v>1530</v>
      </c>
      <c r="H478">
        <v>191998</v>
      </c>
      <c r="I478">
        <v>323</v>
      </c>
      <c r="J478" t="s">
        <v>29</v>
      </c>
      <c r="K478" t="s">
        <v>30</v>
      </c>
      <c r="L478">
        <v>6500000</v>
      </c>
      <c r="M478">
        <v>2005</v>
      </c>
      <c r="N478">
        <v>7.6</v>
      </c>
      <c r="O478">
        <v>18292061</v>
      </c>
      <c r="R478" t="s">
        <v>288</v>
      </c>
      <c r="S478" cm="1">
        <f t="array" ref="S478">AVERAGE(IF(Table7[director_name]=R478, Table7[imdb_score]))</f>
        <v>7.339999999999999</v>
      </c>
      <c r="T478" t="str">
        <f>IF(Table8[[#This Row],[Average]] &gt; $V$7, "Higher", "Lower")</f>
        <v>Lower</v>
      </c>
    </row>
    <row r="479" spans="1:20" x14ac:dyDescent="0.3">
      <c r="A479" t="s">
        <v>1531</v>
      </c>
      <c r="B479">
        <v>129</v>
      </c>
      <c r="C479">
        <v>132</v>
      </c>
      <c r="D479">
        <v>40270895</v>
      </c>
      <c r="E479" t="s">
        <v>92</v>
      </c>
      <c r="F479" t="s">
        <v>1532</v>
      </c>
      <c r="G479" t="s">
        <v>1533</v>
      </c>
      <c r="H479">
        <v>121937</v>
      </c>
      <c r="I479">
        <v>431</v>
      </c>
      <c r="J479" t="s">
        <v>29</v>
      </c>
      <c r="K479" t="s">
        <v>30</v>
      </c>
      <c r="L479">
        <v>22000000</v>
      </c>
      <c r="M479">
        <v>2001</v>
      </c>
      <c r="N479">
        <v>7.6</v>
      </c>
      <c r="O479">
        <v>18270895</v>
      </c>
      <c r="R479" t="s">
        <v>288</v>
      </c>
      <c r="S479" cm="1">
        <f t="array" ref="S479">AVERAGE(IF(Table7[director_name]=R479, Table7[imdb_score]))</f>
        <v>7.339999999999999</v>
      </c>
      <c r="T479" t="str">
        <f>IF(Table8[[#This Row],[Average]] &gt; $V$7, "Higher", "Lower")</f>
        <v>Lower</v>
      </c>
    </row>
    <row r="480" spans="1:20" x14ac:dyDescent="0.3">
      <c r="A480" t="s">
        <v>363</v>
      </c>
      <c r="B480">
        <v>84</v>
      </c>
      <c r="C480">
        <v>137</v>
      </c>
      <c r="D480">
        <v>41895491</v>
      </c>
      <c r="E480" t="s">
        <v>1056</v>
      </c>
      <c r="F480" t="s">
        <v>1167</v>
      </c>
      <c r="G480" t="s">
        <v>1534</v>
      </c>
      <c r="H480">
        <v>63274</v>
      </c>
      <c r="I480">
        <v>170</v>
      </c>
      <c r="J480" t="s">
        <v>29</v>
      </c>
      <c r="K480" t="s">
        <v>30</v>
      </c>
      <c r="L480">
        <v>24000000</v>
      </c>
      <c r="M480">
        <v>1991</v>
      </c>
      <c r="N480">
        <v>7.6</v>
      </c>
      <c r="O480">
        <v>17895491</v>
      </c>
      <c r="R480" t="s">
        <v>363</v>
      </c>
      <c r="S480" cm="1">
        <f t="array" ref="S480">AVERAGE(IF(Table7[director_name]=R480, Table7[imdb_score]))</f>
        <v>7.3285714285714283</v>
      </c>
      <c r="T480" t="str">
        <f>IF(Table8[[#This Row],[Average]] &gt; $V$7, "Higher", "Lower")</f>
        <v>Lower</v>
      </c>
    </row>
    <row r="481" spans="1:20" x14ac:dyDescent="0.3">
      <c r="A481" t="s">
        <v>1226</v>
      </c>
      <c r="B481">
        <v>406</v>
      </c>
      <c r="C481">
        <v>134</v>
      </c>
      <c r="D481">
        <v>85707116</v>
      </c>
      <c r="E481" t="s">
        <v>130</v>
      </c>
      <c r="F481" t="s">
        <v>93</v>
      </c>
      <c r="G481" t="s">
        <v>1535</v>
      </c>
      <c r="H481">
        <v>303185</v>
      </c>
      <c r="I481">
        <v>701</v>
      </c>
      <c r="J481" t="s">
        <v>29</v>
      </c>
      <c r="K481" t="s">
        <v>30</v>
      </c>
      <c r="L481">
        <v>68000000</v>
      </c>
      <c r="M481">
        <v>2014</v>
      </c>
      <c r="N481">
        <v>7.6</v>
      </c>
      <c r="O481">
        <v>17707116</v>
      </c>
      <c r="R481" t="s">
        <v>363</v>
      </c>
      <c r="S481" cm="1">
        <f t="array" ref="S481">AVERAGE(IF(Table7[director_name]=R481, Table7[imdb_score]))</f>
        <v>7.3285714285714283</v>
      </c>
      <c r="T481" t="str">
        <f>IF(Table8[[#This Row],[Average]] &gt; $V$7, "Higher", "Lower")</f>
        <v>Lower</v>
      </c>
    </row>
    <row r="482" spans="1:20" x14ac:dyDescent="0.3">
      <c r="A482" t="s">
        <v>219</v>
      </c>
      <c r="B482">
        <v>478</v>
      </c>
      <c r="C482">
        <v>121</v>
      </c>
      <c r="D482">
        <v>46875468</v>
      </c>
      <c r="E482" t="s">
        <v>1536</v>
      </c>
      <c r="F482" t="s">
        <v>1537</v>
      </c>
      <c r="G482" t="s">
        <v>1538</v>
      </c>
      <c r="H482">
        <v>196217</v>
      </c>
      <c r="I482">
        <v>461</v>
      </c>
      <c r="J482" t="s">
        <v>29</v>
      </c>
      <c r="K482" t="s">
        <v>30</v>
      </c>
      <c r="L482">
        <v>30000000</v>
      </c>
      <c r="M482">
        <v>2015</v>
      </c>
      <c r="N482">
        <v>7.6</v>
      </c>
      <c r="O482">
        <v>16875468</v>
      </c>
      <c r="R482" t="s">
        <v>363</v>
      </c>
      <c r="S482" cm="1">
        <f t="array" ref="S482">AVERAGE(IF(Table7[director_name]=R482, Table7[imdb_score]))</f>
        <v>7.3285714285714283</v>
      </c>
      <c r="T482" t="str">
        <f>IF(Table8[[#This Row],[Average]] &gt; $V$7, "Higher", "Lower")</f>
        <v>Lower</v>
      </c>
    </row>
    <row r="483" spans="1:20" x14ac:dyDescent="0.3">
      <c r="A483" t="s">
        <v>839</v>
      </c>
      <c r="B483">
        <v>174</v>
      </c>
      <c r="C483">
        <v>114</v>
      </c>
      <c r="D483">
        <v>41597830</v>
      </c>
      <c r="E483" t="s">
        <v>588</v>
      </c>
      <c r="F483" t="s">
        <v>1539</v>
      </c>
      <c r="G483" t="s">
        <v>1540</v>
      </c>
      <c r="H483">
        <v>102123</v>
      </c>
      <c r="I483">
        <v>660</v>
      </c>
      <c r="J483" t="s">
        <v>29</v>
      </c>
      <c r="K483" t="s">
        <v>30</v>
      </c>
      <c r="L483">
        <v>25000000</v>
      </c>
      <c r="M483">
        <v>2002</v>
      </c>
      <c r="N483">
        <v>7.6</v>
      </c>
      <c r="O483">
        <v>16597830</v>
      </c>
      <c r="R483" t="s">
        <v>363</v>
      </c>
      <c r="S483" cm="1">
        <f t="array" ref="S483">AVERAGE(IF(Table7[director_name]=R483, Table7[imdb_score]))</f>
        <v>7.3285714285714283</v>
      </c>
      <c r="T483" t="str">
        <f>IF(Table8[[#This Row],[Average]] &gt; $V$7, "Higher", "Lower")</f>
        <v>Lower</v>
      </c>
    </row>
    <row r="484" spans="1:20" x14ac:dyDescent="0.3">
      <c r="A484" t="s">
        <v>499</v>
      </c>
      <c r="B484">
        <v>279</v>
      </c>
      <c r="C484">
        <v>111</v>
      </c>
      <c r="D484">
        <v>31471430</v>
      </c>
      <c r="E484" t="s">
        <v>696</v>
      </c>
      <c r="F484" t="s">
        <v>1541</v>
      </c>
      <c r="G484" t="s">
        <v>1542</v>
      </c>
      <c r="H484">
        <v>83374</v>
      </c>
      <c r="I484">
        <v>828</v>
      </c>
      <c r="J484" t="s">
        <v>29</v>
      </c>
      <c r="K484" t="s">
        <v>30</v>
      </c>
      <c r="L484">
        <v>15000000</v>
      </c>
      <c r="M484">
        <v>2006</v>
      </c>
      <c r="N484">
        <v>7.6</v>
      </c>
      <c r="O484">
        <v>16471430</v>
      </c>
      <c r="R484" t="s">
        <v>363</v>
      </c>
      <c r="S484" cm="1">
        <f t="array" ref="S484">AVERAGE(IF(Table7[director_name]=R484, Table7[imdb_score]))</f>
        <v>7.3285714285714283</v>
      </c>
      <c r="T484" t="str">
        <f>IF(Table8[[#This Row],[Average]] &gt; $V$7, "Higher", "Lower")</f>
        <v>Lower</v>
      </c>
    </row>
    <row r="485" spans="1:20" x14ac:dyDescent="0.3">
      <c r="A485" t="s">
        <v>837</v>
      </c>
      <c r="B485">
        <v>112</v>
      </c>
      <c r="C485">
        <v>126</v>
      </c>
      <c r="D485">
        <v>30226144</v>
      </c>
      <c r="E485" t="s">
        <v>393</v>
      </c>
      <c r="F485" t="s">
        <v>837</v>
      </c>
      <c r="G485" t="s">
        <v>1543</v>
      </c>
      <c r="H485">
        <v>47626</v>
      </c>
      <c r="I485">
        <v>118</v>
      </c>
      <c r="J485" t="s">
        <v>29</v>
      </c>
      <c r="K485" t="s">
        <v>30</v>
      </c>
      <c r="L485">
        <v>15000000</v>
      </c>
      <c r="M485">
        <v>2007</v>
      </c>
      <c r="N485">
        <v>7.6</v>
      </c>
      <c r="O485">
        <v>15226144</v>
      </c>
      <c r="R485" t="s">
        <v>363</v>
      </c>
      <c r="S485" cm="1">
        <f t="array" ref="S485">AVERAGE(IF(Table7[director_name]=R485, Table7[imdb_score]))</f>
        <v>7.3285714285714283</v>
      </c>
      <c r="T485" t="str">
        <f>IF(Table8[[#This Row],[Average]] &gt; $V$7, "Higher", "Lower")</f>
        <v>Lower</v>
      </c>
    </row>
    <row r="486" spans="1:20" x14ac:dyDescent="0.3">
      <c r="A486" t="s">
        <v>855</v>
      </c>
      <c r="B486">
        <v>149</v>
      </c>
      <c r="C486">
        <v>101</v>
      </c>
      <c r="D486">
        <v>20772796</v>
      </c>
      <c r="E486" t="s">
        <v>228</v>
      </c>
      <c r="F486" t="s">
        <v>1545</v>
      </c>
      <c r="G486" t="s">
        <v>1546</v>
      </c>
      <c r="H486">
        <v>34232</v>
      </c>
      <c r="I486">
        <v>346</v>
      </c>
      <c r="J486" t="s">
        <v>29</v>
      </c>
      <c r="K486" t="s">
        <v>83</v>
      </c>
      <c r="L486">
        <v>6000000</v>
      </c>
      <c r="M486">
        <v>2002</v>
      </c>
      <c r="N486">
        <v>7.6</v>
      </c>
      <c r="O486">
        <v>14772796</v>
      </c>
      <c r="R486" t="s">
        <v>363</v>
      </c>
      <c r="S486" cm="1">
        <f t="array" ref="S486">AVERAGE(IF(Table7[director_name]=R486, Table7[imdb_score]))</f>
        <v>7.3285714285714283</v>
      </c>
      <c r="T486" t="str">
        <f>IF(Table8[[#This Row],[Average]] &gt; $V$7, "Higher", "Lower")</f>
        <v>Lower</v>
      </c>
    </row>
    <row r="487" spans="1:20" x14ac:dyDescent="0.3">
      <c r="A487" t="s">
        <v>33</v>
      </c>
      <c r="B487">
        <v>110</v>
      </c>
      <c r="C487">
        <v>170</v>
      </c>
      <c r="D487">
        <v>66676062</v>
      </c>
      <c r="E487" t="s">
        <v>26</v>
      </c>
      <c r="F487" t="s">
        <v>34</v>
      </c>
      <c r="G487" t="s">
        <v>1547</v>
      </c>
      <c r="H487">
        <v>267980</v>
      </c>
      <c r="I487">
        <v>545</v>
      </c>
      <c r="J487" t="s">
        <v>29</v>
      </c>
      <c r="K487" t="s">
        <v>30</v>
      </c>
      <c r="L487">
        <v>54000000</v>
      </c>
      <c r="M487">
        <v>1990</v>
      </c>
      <c r="N487">
        <v>7.6</v>
      </c>
      <c r="O487">
        <v>12676062</v>
      </c>
      <c r="R487" t="s">
        <v>587</v>
      </c>
      <c r="S487" cm="1">
        <f t="array" ref="S487">AVERAGE(IF(Table7[director_name]=R487, Table7[imdb_score]))</f>
        <v>7.327272727272728</v>
      </c>
      <c r="T487" t="str">
        <f>IF(Table8[[#This Row],[Average]] &gt; $V$7, "Higher", "Lower")</f>
        <v>Lower</v>
      </c>
    </row>
    <row r="488" spans="1:20" x14ac:dyDescent="0.3">
      <c r="A488" t="s">
        <v>686</v>
      </c>
      <c r="B488">
        <v>65</v>
      </c>
      <c r="C488">
        <v>146</v>
      </c>
      <c r="D488">
        <v>50668906</v>
      </c>
      <c r="E488" t="s">
        <v>379</v>
      </c>
      <c r="F488" t="s">
        <v>837</v>
      </c>
      <c r="G488" t="s">
        <v>1548</v>
      </c>
      <c r="H488">
        <v>76016</v>
      </c>
      <c r="I488">
        <v>265</v>
      </c>
      <c r="J488" t="s">
        <v>29</v>
      </c>
      <c r="K488" t="s">
        <v>30</v>
      </c>
      <c r="L488">
        <v>38000000</v>
      </c>
      <c r="M488">
        <v>1999</v>
      </c>
      <c r="N488">
        <v>7.6</v>
      </c>
      <c r="O488">
        <v>12668906</v>
      </c>
      <c r="R488" t="s">
        <v>587</v>
      </c>
      <c r="S488" cm="1">
        <f t="array" ref="S488">AVERAGE(IF(Table7[director_name]=R488, Table7[imdb_score]))</f>
        <v>7.327272727272728</v>
      </c>
      <c r="T488" t="str">
        <f>IF(Table8[[#This Row],[Average]] &gt; $V$7, "Higher", "Lower")</f>
        <v>Lower</v>
      </c>
    </row>
    <row r="489" spans="1:20" x14ac:dyDescent="0.3">
      <c r="A489" t="s">
        <v>312</v>
      </c>
      <c r="B489">
        <v>324</v>
      </c>
      <c r="C489">
        <v>128</v>
      </c>
      <c r="D489">
        <v>31838002</v>
      </c>
      <c r="E489" t="s">
        <v>60</v>
      </c>
      <c r="F489" t="s">
        <v>1450</v>
      </c>
      <c r="G489" t="s">
        <v>1549</v>
      </c>
      <c r="H489">
        <v>136673</v>
      </c>
      <c r="I489">
        <v>281</v>
      </c>
      <c r="J489" t="s">
        <v>29</v>
      </c>
      <c r="K489" t="s">
        <v>30</v>
      </c>
      <c r="L489">
        <v>20000000</v>
      </c>
      <c r="M489">
        <v>2008</v>
      </c>
      <c r="N489">
        <v>7.6</v>
      </c>
      <c r="O489">
        <v>11838002</v>
      </c>
      <c r="R489" t="s">
        <v>587</v>
      </c>
      <c r="S489" cm="1">
        <f t="array" ref="S489">AVERAGE(IF(Table7[director_name]=R489, Table7[imdb_score]))</f>
        <v>7.327272727272728</v>
      </c>
      <c r="T489" t="str">
        <f>IF(Table8[[#This Row],[Average]] &gt; $V$7, "Higher", "Lower")</f>
        <v>Lower</v>
      </c>
    </row>
    <row r="490" spans="1:20" x14ac:dyDescent="0.3">
      <c r="A490" t="s">
        <v>598</v>
      </c>
      <c r="B490">
        <v>82</v>
      </c>
      <c r="C490">
        <v>111</v>
      </c>
      <c r="D490">
        <v>41407470</v>
      </c>
      <c r="E490" t="s">
        <v>157</v>
      </c>
      <c r="F490" t="s">
        <v>1550</v>
      </c>
      <c r="G490" t="s">
        <v>1551</v>
      </c>
      <c r="H490">
        <v>43378</v>
      </c>
      <c r="I490">
        <v>292</v>
      </c>
      <c r="J490" t="s">
        <v>29</v>
      </c>
      <c r="K490" t="s">
        <v>30</v>
      </c>
      <c r="L490">
        <v>30000000</v>
      </c>
      <c r="M490">
        <v>2003</v>
      </c>
      <c r="N490">
        <v>7.6</v>
      </c>
      <c r="O490">
        <v>11407470</v>
      </c>
      <c r="R490" t="s">
        <v>587</v>
      </c>
      <c r="S490" cm="1">
        <f t="array" ref="S490">AVERAGE(IF(Table7[director_name]=R490, Table7[imdb_score]))</f>
        <v>7.327272727272728</v>
      </c>
      <c r="T490" t="str">
        <f>IF(Table8[[#This Row],[Average]] &gt; $V$7, "Higher", "Lower")</f>
        <v>Lower</v>
      </c>
    </row>
    <row r="491" spans="1:20" x14ac:dyDescent="0.3">
      <c r="A491" t="s">
        <v>397</v>
      </c>
      <c r="B491">
        <v>148</v>
      </c>
      <c r="C491">
        <v>128</v>
      </c>
      <c r="D491">
        <v>100012500</v>
      </c>
      <c r="E491" t="s">
        <v>715</v>
      </c>
      <c r="F491" t="s">
        <v>55</v>
      </c>
      <c r="G491" t="s">
        <v>1552</v>
      </c>
      <c r="H491">
        <v>299258</v>
      </c>
      <c r="I491">
        <v>346</v>
      </c>
      <c r="J491" t="s">
        <v>29</v>
      </c>
      <c r="K491" t="s">
        <v>30</v>
      </c>
      <c r="L491">
        <v>90000000</v>
      </c>
      <c r="M491">
        <v>1995</v>
      </c>
      <c r="N491">
        <v>7.6</v>
      </c>
      <c r="O491">
        <v>10012500</v>
      </c>
      <c r="R491" t="s">
        <v>587</v>
      </c>
      <c r="S491" cm="1">
        <f t="array" ref="S491">AVERAGE(IF(Table7[director_name]=R491, Table7[imdb_score]))</f>
        <v>7.327272727272728</v>
      </c>
      <c r="T491" t="str">
        <f>IF(Table8[[#This Row],[Average]] &gt; $V$7, "Higher", "Lower")</f>
        <v>Lower</v>
      </c>
    </row>
    <row r="492" spans="1:20" x14ac:dyDescent="0.3">
      <c r="A492" t="s">
        <v>632</v>
      </c>
      <c r="B492">
        <v>77</v>
      </c>
      <c r="C492">
        <v>102</v>
      </c>
      <c r="D492">
        <v>11546543</v>
      </c>
      <c r="E492" t="s">
        <v>1259</v>
      </c>
      <c r="F492" t="s">
        <v>1553</v>
      </c>
      <c r="G492" t="s">
        <v>1554</v>
      </c>
      <c r="H492">
        <v>34520</v>
      </c>
      <c r="I492">
        <v>146</v>
      </c>
      <c r="J492" t="s">
        <v>53</v>
      </c>
      <c r="K492" t="s">
        <v>1119</v>
      </c>
      <c r="L492">
        <v>2000000</v>
      </c>
      <c r="M492">
        <v>1994</v>
      </c>
      <c r="N492">
        <v>7.6</v>
      </c>
      <c r="O492">
        <v>9546543</v>
      </c>
      <c r="R492" t="s">
        <v>587</v>
      </c>
      <c r="S492" cm="1">
        <f t="array" ref="S492">AVERAGE(IF(Table7[director_name]=R492, Table7[imdb_score]))</f>
        <v>7.327272727272728</v>
      </c>
      <c r="T492" t="str">
        <f>IF(Table8[[#This Row],[Average]] &gt; $V$7, "Higher", "Lower")</f>
        <v>Lower</v>
      </c>
    </row>
    <row r="493" spans="1:20" x14ac:dyDescent="0.3">
      <c r="A493" t="s">
        <v>1556</v>
      </c>
      <c r="B493">
        <v>123</v>
      </c>
      <c r="C493">
        <v>118</v>
      </c>
      <c r="D493">
        <v>11533945</v>
      </c>
      <c r="E493" t="s">
        <v>1557</v>
      </c>
      <c r="F493" t="s">
        <v>1558</v>
      </c>
      <c r="G493" t="s">
        <v>1559</v>
      </c>
      <c r="H493">
        <v>77551</v>
      </c>
      <c r="I493">
        <v>434</v>
      </c>
      <c r="J493" t="s">
        <v>29</v>
      </c>
      <c r="K493" t="s">
        <v>30</v>
      </c>
      <c r="L493">
        <v>2000000</v>
      </c>
      <c r="M493">
        <v>1999</v>
      </c>
      <c r="N493">
        <v>7.6</v>
      </c>
      <c r="O493">
        <v>9533945</v>
      </c>
      <c r="R493" t="s">
        <v>587</v>
      </c>
      <c r="S493" cm="1">
        <f t="array" ref="S493">AVERAGE(IF(Table7[director_name]=R493, Table7[imdb_score]))</f>
        <v>7.327272727272728</v>
      </c>
      <c r="T493" t="str">
        <f>IF(Table8[[#This Row],[Average]] &gt; $V$7, "Higher", "Lower")</f>
        <v>Lower</v>
      </c>
    </row>
    <row r="494" spans="1:20" x14ac:dyDescent="0.3">
      <c r="A494" t="s">
        <v>1561</v>
      </c>
      <c r="B494">
        <v>77</v>
      </c>
      <c r="C494">
        <v>126</v>
      </c>
      <c r="D494">
        <v>38413606</v>
      </c>
      <c r="E494" t="s">
        <v>1562</v>
      </c>
      <c r="F494" t="s">
        <v>44</v>
      </c>
      <c r="G494" t="s">
        <v>1563</v>
      </c>
      <c r="H494">
        <v>54042</v>
      </c>
      <c r="I494">
        <v>215</v>
      </c>
      <c r="J494" t="s">
        <v>29</v>
      </c>
      <c r="K494" t="s">
        <v>30</v>
      </c>
      <c r="L494">
        <v>30000000</v>
      </c>
      <c r="M494">
        <v>1988</v>
      </c>
      <c r="N494">
        <v>7.6</v>
      </c>
      <c r="O494">
        <v>8413606</v>
      </c>
      <c r="R494" t="s">
        <v>587</v>
      </c>
      <c r="S494" cm="1">
        <f t="array" ref="S494">AVERAGE(IF(Table7[director_name]=R494, Table7[imdb_score]))</f>
        <v>7.327272727272728</v>
      </c>
      <c r="T494" t="str">
        <f>IF(Table8[[#This Row],[Average]] &gt; $V$7, "Higher", "Lower")</f>
        <v>Lower</v>
      </c>
    </row>
    <row r="495" spans="1:20" x14ac:dyDescent="0.3">
      <c r="A495" t="s">
        <v>1136</v>
      </c>
      <c r="B495">
        <v>68</v>
      </c>
      <c r="C495">
        <v>135</v>
      </c>
      <c r="D495">
        <v>13269963</v>
      </c>
      <c r="E495" t="s">
        <v>257</v>
      </c>
      <c r="F495" t="s">
        <v>145</v>
      </c>
      <c r="G495" t="s">
        <v>1565</v>
      </c>
      <c r="H495">
        <v>23202</v>
      </c>
      <c r="I495">
        <v>173</v>
      </c>
      <c r="J495" t="s">
        <v>29</v>
      </c>
      <c r="K495" t="s">
        <v>30</v>
      </c>
      <c r="L495">
        <v>5000000</v>
      </c>
      <c r="M495">
        <v>1996</v>
      </c>
      <c r="N495">
        <v>7.6</v>
      </c>
      <c r="O495">
        <v>8269963</v>
      </c>
      <c r="R495" t="s">
        <v>587</v>
      </c>
      <c r="S495" cm="1">
        <f t="array" ref="S495">AVERAGE(IF(Table7[director_name]=R495, Table7[imdb_score]))</f>
        <v>7.327272727272728</v>
      </c>
      <c r="T495" t="str">
        <f>IF(Table8[[#This Row],[Average]] &gt; $V$7, "Higher", "Lower")</f>
        <v>Lower</v>
      </c>
    </row>
    <row r="496" spans="1:20" x14ac:dyDescent="0.3">
      <c r="A496" t="s">
        <v>637</v>
      </c>
      <c r="B496">
        <v>288</v>
      </c>
      <c r="C496">
        <v>102</v>
      </c>
      <c r="D496">
        <v>15047419</v>
      </c>
      <c r="E496" t="s">
        <v>26</v>
      </c>
      <c r="F496" t="s">
        <v>40</v>
      </c>
      <c r="G496" t="s">
        <v>1567</v>
      </c>
      <c r="H496">
        <v>357275</v>
      </c>
      <c r="I496">
        <v>1061</v>
      </c>
      <c r="J496" t="s">
        <v>29</v>
      </c>
      <c r="K496" t="s">
        <v>30</v>
      </c>
      <c r="L496">
        <v>7000000</v>
      </c>
      <c r="M496">
        <v>2000</v>
      </c>
      <c r="N496">
        <v>7.6</v>
      </c>
      <c r="O496">
        <v>8047419</v>
      </c>
      <c r="R496" t="s">
        <v>587</v>
      </c>
      <c r="S496" cm="1">
        <f t="array" ref="S496">AVERAGE(IF(Table7[director_name]=R496, Table7[imdb_score]))</f>
        <v>7.327272727272728</v>
      </c>
      <c r="T496" t="str">
        <f>IF(Table8[[#This Row],[Average]] &gt; $V$7, "Higher", "Lower")</f>
        <v>Lower</v>
      </c>
    </row>
    <row r="497" spans="1:20" x14ac:dyDescent="0.3">
      <c r="A497" t="s">
        <v>1251</v>
      </c>
      <c r="B497">
        <v>174</v>
      </c>
      <c r="C497">
        <v>113</v>
      </c>
      <c r="D497">
        <v>27277055</v>
      </c>
      <c r="E497" t="s">
        <v>1569</v>
      </c>
      <c r="F497" t="s">
        <v>1570</v>
      </c>
      <c r="G497" t="s">
        <v>1571</v>
      </c>
      <c r="H497">
        <v>143137</v>
      </c>
      <c r="I497">
        <v>602</v>
      </c>
      <c r="J497" t="s">
        <v>29</v>
      </c>
      <c r="K497" t="s">
        <v>200</v>
      </c>
      <c r="L497">
        <v>20000000</v>
      </c>
      <c r="M497">
        <v>2000</v>
      </c>
      <c r="N497">
        <v>7.6</v>
      </c>
      <c r="O497">
        <v>7277055</v>
      </c>
      <c r="R497" t="s">
        <v>587</v>
      </c>
      <c r="S497" cm="1">
        <f t="array" ref="S497">AVERAGE(IF(Table7[director_name]=R497, Table7[imdb_score]))</f>
        <v>7.327272727272728</v>
      </c>
      <c r="T497" t="str">
        <f>IF(Table8[[#This Row],[Average]] &gt; $V$7, "Higher", "Lower")</f>
        <v>Lower</v>
      </c>
    </row>
    <row r="498" spans="1:20" x14ac:dyDescent="0.3">
      <c r="A498" t="s">
        <v>579</v>
      </c>
      <c r="B498">
        <v>177</v>
      </c>
      <c r="C498">
        <v>87</v>
      </c>
      <c r="D498">
        <v>9003011</v>
      </c>
      <c r="E498" t="s">
        <v>86</v>
      </c>
      <c r="F498" t="s">
        <v>1572</v>
      </c>
      <c r="G498" t="s">
        <v>1573</v>
      </c>
      <c r="H498">
        <v>133966</v>
      </c>
      <c r="I498">
        <v>294</v>
      </c>
      <c r="J498" t="s">
        <v>29</v>
      </c>
      <c r="K498" t="s">
        <v>581</v>
      </c>
      <c r="L498">
        <v>2000000</v>
      </c>
      <c r="M498">
        <v>1981</v>
      </c>
      <c r="N498">
        <v>7.6</v>
      </c>
      <c r="O498">
        <v>7003011</v>
      </c>
      <c r="R498" t="s">
        <v>237</v>
      </c>
      <c r="S498" cm="1">
        <f t="array" ref="S498">AVERAGE(IF(Table7[director_name]=R498, Table7[imdb_score]))</f>
        <v>7.3250000000000002</v>
      </c>
      <c r="T498" t="str">
        <f>IF(Table8[[#This Row],[Average]] &gt; $V$7, "Higher", "Lower")</f>
        <v>Lower</v>
      </c>
    </row>
    <row r="499" spans="1:20" x14ac:dyDescent="0.3">
      <c r="A499" t="s">
        <v>1374</v>
      </c>
      <c r="B499">
        <v>209</v>
      </c>
      <c r="C499">
        <v>127</v>
      </c>
      <c r="D499">
        <v>57386369</v>
      </c>
      <c r="E499" t="s">
        <v>1437</v>
      </c>
      <c r="F499" t="s">
        <v>1574</v>
      </c>
      <c r="G499" t="s">
        <v>1575</v>
      </c>
      <c r="H499">
        <v>224013</v>
      </c>
      <c r="I499">
        <v>2319</v>
      </c>
      <c r="J499" t="s">
        <v>29</v>
      </c>
      <c r="K499" t="s">
        <v>30</v>
      </c>
      <c r="L499">
        <v>52500000</v>
      </c>
      <c r="M499">
        <v>2001</v>
      </c>
      <c r="N499">
        <v>7.6</v>
      </c>
      <c r="O499">
        <v>4886369</v>
      </c>
      <c r="R499" t="s">
        <v>784</v>
      </c>
      <c r="S499" cm="1">
        <f t="array" ref="S499">AVERAGE(IF(Table7[director_name]=R499, Table7[imdb_score]))</f>
        <v>7.3250000000000002</v>
      </c>
      <c r="T499" t="str">
        <f>IF(Table8[[#This Row],[Average]] &gt; $V$7, "Higher", "Lower")</f>
        <v>Lower</v>
      </c>
    </row>
    <row r="500" spans="1:20" x14ac:dyDescent="0.3">
      <c r="A500" t="s">
        <v>642</v>
      </c>
      <c r="B500">
        <v>481</v>
      </c>
      <c r="C500">
        <v>102</v>
      </c>
      <c r="D500">
        <v>4105123</v>
      </c>
      <c r="E500" t="s">
        <v>1576</v>
      </c>
      <c r="F500" t="s">
        <v>1577</v>
      </c>
      <c r="G500" t="s">
        <v>1578</v>
      </c>
      <c r="H500">
        <v>148221</v>
      </c>
      <c r="I500">
        <v>316</v>
      </c>
      <c r="J500" t="s">
        <v>114</v>
      </c>
      <c r="K500" t="s">
        <v>1579</v>
      </c>
      <c r="L500">
        <v>1100000</v>
      </c>
      <c r="M500">
        <v>2011</v>
      </c>
      <c r="N500">
        <v>7.6</v>
      </c>
      <c r="O500">
        <v>3005123</v>
      </c>
      <c r="R500" t="s">
        <v>784</v>
      </c>
      <c r="S500" cm="1">
        <f t="array" ref="S500">AVERAGE(IF(Table7[director_name]=R500, Table7[imdb_score]))</f>
        <v>7.3250000000000002</v>
      </c>
      <c r="T500" t="str">
        <f>IF(Table8[[#This Row],[Average]] &gt; $V$7, "Higher", "Lower")</f>
        <v>Lower</v>
      </c>
    </row>
    <row r="501" spans="1:20" x14ac:dyDescent="0.3">
      <c r="A501" t="s">
        <v>578</v>
      </c>
      <c r="B501">
        <v>252</v>
      </c>
      <c r="C501">
        <v>131</v>
      </c>
      <c r="D501">
        <v>21483154</v>
      </c>
      <c r="E501" t="s">
        <v>205</v>
      </c>
      <c r="F501" t="s">
        <v>1581</v>
      </c>
      <c r="G501" t="s">
        <v>1582</v>
      </c>
      <c r="H501">
        <v>98741</v>
      </c>
      <c r="I501">
        <v>236</v>
      </c>
      <c r="J501" t="s">
        <v>29</v>
      </c>
      <c r="K501" t="s">
        <v>30</v>
      </c>
      <c r="L501">
        <v>19000000</v>
      </c>
      <c r="M501">
        <v>2013</v>
      </c>
      <c r="N501">
        <v>7.6</v>
      </c>
      <c r="O501">
        <v>2483154</v>
      </c>
      <c r="R501" t="s">
        <v>784</v>
      </c>
      <c r="S501" cm="1">
        <f t="array" ref="S501">AVERAGE(IF(Table7[director_name]=R501, Table7[imdb_score]))</f>
        <v>7.3250000000000002</v>
      </c>
      <c r="T501" t="str">
        <f>IF(Table8[[#This Row],[Average]] &gt; $V$7, "Higher", "Lower")</f>
        <v>Lower</v>
      </c>
    </row>
    <row r="502" spans="1:20" x14ac:dyDescent="0.3">
      <c r="A502" t="s">
        <v>839</v>
      </c>
      <c r="B502">
        <v>299</v>
      </c>
      <c r="C502">
        <v>124</v>
      </c>
      <c r="D502">
        <v>34180954</v>
      </c>
      <c r="E502" t="s">
        <v>588</v>
      </c>
      <c r="F502" t="s">
        <v>351</v>
      </c>
      <c r="G502" t="s">
        <v>1583</v>
      </c>
      <c r="H502">
        <v>189812</v>
      </c>
      <c r="I502">
        <v>370</v>
      </c>
      <c r="J502" t="s">
        <v>29</v>
      </c>
      <c r="K502" t="s">
        <v>30</v>
      </c>
      <c r="L502">
        <v>32000000</v>
      </c>
      <c r="M502">
        <v>2008</v>
      </c>
      <c r="N502">
        <v>7.6</v>
      </c>
      <c r="O502">
        <v>2180954</v>
      </c>
      <c r="R502" t="s">
        <v>949</v>
      </c>
      <c r="S502" cm="1">
        <f t="array" ref="S502">AVERAGE(IF(Table7[director_name]=R502, Table7[imdb_score]))</f>
        <v>7.3250000000000002</v>
      </c>
      <c r="T502" t="str">
        <f>IF(Table8[[#This Row],[Average]] &gt; $V$7, "Higher", "Lower")</f>
        <v>Lower</v>
      </c>
    </row>
    <row r="503" spans="1:20" x14ac:dyDescent="0.3">
      <c r="A503" t="s">
        <v>647</v>
      </c>
      <c r="B503">
        <v>281</v>
      </c>
      <c r="C503">
        <v>99</v>
      </c>
      <c r="D503">
        <v>9166863</v>
      </c>
      <c r="E503" t="s">
        <v>588</v>
      </c>
      <c r="F503" t="s">
        <v>656</v>
      </c>
      <c r="G503" t="s">
        <v>1584</v>
      </c>
      <c r="H503">
        <v>83182</v>
      </c>
      <c r="I503">
        <v>247</v>
      </c>
      <c r="J503" t="s">
        <v>29</v>
      </c>
      <c r="K503" t="s">
        <v>30</v>
      </c>
      <c r="L503">
        <v>7000000</v>
      </c>
      <c r="M503">
        <v>2009</v>
      </c>
      <c r="N503">
        <v>7.6</v>
      </c>
      <c r="O503">
        <v>2166863</v>
      </c>
      <c r="R503" t="s">
        <v>784</v>
      </c>
      <c r="S503" cm="1">
        <f t="array" ref="S503">AVERAGE(IF(Table7[director_name]=R503, Table7[imdb_score]))</f>
        <v>7.3250000000000002</v>
      </c>
      <c r="T503" t="str">
        <f>IF(Table8[[#This Row],[Average]] &gt; $V$7, "Higher", "Lower")</f>
        <v>Lower</v>
      </c>
    </row>
    <row r="504" spans="1:20" x14ac:dyDescent="0.3">
      <c r="A504" t="s">
        <v>1025</v>
      </c>
      <c r="B504">
        <v>253</v>
      </c>
      <c r="C504">
        <v>113</v>
      </c>
      <c r="D504">
        <v>40137776</v>
      </c>
      <c r="E504" t="s">
        <v>1585</v>
      </c>
      <c r="F504" t="s">
        <v>1586</v>
      </c>
      <c r="G504" t="s">
        <v>1587</v>
      </c>
      <c r="H504">
        <v>186977</v>
      </c>
      <c r="I504">
        <v>529</v>
      </c>
      <c r="J504" t="s">
        <v>29</v>
      </c>
      <c r="K504" t="s">
        <v>30</v>
      </c>
      <c r="L504">
        <v>38000000</v>
      </c>
      <c r="M504">
        <v>2006</v>
      </c>
      <c r="N504">
        <v>7.6</v>
      </c>
      <c r="O504">
        <v>2137776</v>
      </c>
      <c r="R504" t="s">
        <v>784</v>
      </c>
      <c r="S504" cm="1">
        <f t="array" ref="S504">AVERAGE(IF(Table7[director_name]=R504, Table7[imdb_score]))</f>
        <v>7.3250000000000002</v>
      </c>
      <c r="T504" t="str">
        <f>IF(Table8[[#This Row],[Average]] &gt; $V$7, "Higher", "Lower")</f>
        <v>Lower</v>
      </c>
    </row>
    <row r="505" spans="1:20" x14ac:dyDescent="0.3">
      <c r="A505" t="s">
        <v>620</v>
      </c>
      <c r="B505">
        <v>70</v>
      </c>
      <c r="C505">
        <v>108</v>
      </c>
      <c r="D505">
        <v>2047570</v>
      </c>
      <c r="E505" t="s">
        <v>1588</v>
      </c>
      <c r="F505" t="s">
        <v>1589</v>
      </c>
      <c r="G505" t="s">
        <v>1590</v>
      </c>
      <c r="H505">
        <v>6790</v>
      </c>
      <c r="I505">
        <v>80</v>
      </c>
      <c r="J505" t="s">
        <v>29</v>
      </c>
      <c r="K505" t="s">
        <v>30</v>
      </c>
      <c r="L505">
        <v>500000</v>
      </c>
      <c r="M505">
        <v>1999</v>
      </c>
      <c r="N505">
        <v>7.6</v>
      </c>
      <c r="O505">
        <v>1547570</v>
      </c>
      <c r="R505" t="s">
        <v>949</v>
      </c>
      <c r="S505" cm="1">
        <f t="array" ref="S505">AVERAGE(IF(Table7[director_name]=R505, Table7[imdb_score]))</f>
        <v>7.3250000000000002</v>
      </c>
      <c r="T505" t="str">
        <f>IF(Table8[[#This Row],[Average]] &gt; $V$7, "Higher", "Lower")</f>
        <v>Lower</v>
      </c>
    </row>
    <row r="506" spans="1:20" x14ac:dyDescent="0.3">
      <c r="A506" t="s">
        <v>115</v>
      </c>
      <c r="B506">
        <v>114</v>
      </c>
      <c r="C506">
        <v>164</v>
      </c>
      <c r="D506">
        <v>8373585</v>
      </c>
      <c r="E506" t="s">
        <v>92</v>
      </c>
      <c r="F506" t="s">
        <v>77</v>
      </c>
      <c r="G506" t="s">
        <v>1591</v>
      </c>
      <c r="H506">
        <v>39680</v>
      </c>
      <c r="I506">
        <v>308</v>
      </c>
      <c r="J506" t="s">
        <v>29</v>
      </c>
      <c r="K506" t="s">
        <v>30</v>
      </c>
      <c r="L506">
        <v>7000000</v>
      </c>
      <c r="M506">
        <v>1988</v>
      </c>
      <c r="N506">
        <v>7.6</v>
      </c>
      <c r="O506">
        <v>1373585</v>
      </c>
      <c r="R506" t="s">
        <v>949</v>
      </c>
      <c r="S506" cm="1">
        <f t="array" ref="S506">AVERAGE(IF(Table7[director_name]=R506, Table7[imdb_score]))</f>
        <v>7.3250000000000002</v>
      </c>
      <c r="T506" t="str">
        <f>IF(Table8[[#This Row],[Average]] &gt; $V$7, "Higher", "Lower")</f>
        <v>Lower</v>
      </c>
    </row>
    <row r="507" spans="1:20" x14ac:dyDescent="0.3">
      <c r="A507" t="s">
        <v>1108</v>
      </c>
      <c r="B507">
        <v>388</v>
      </c>
      <c r="C507">
        <v>131</v>
      </c>
      <c r="D507">
        <v>15700000</v>
      </c>
      <c r="E507" t="s">
        <v>1593</v>
      </c>
      <c r="F507" t="s">
        <v>1465</v>
      </c>
      <c r="G507" t="s">
        <v>1594</v>
      </c>
      <c r="H507">
        <v>332065</v>
      </c>
      <c r="I507">
        <v>876</v>
      </c>
      <c r="J507" t="s">
        <v>29</v>
      </c>
      <c r="K507" t="s">
        <v>30</v>
      </c>
      <c r="L507">
        <v>15000000</v>
      </c>
      <c r="M507">
        <v>2008</v>
      </c>
      <c r="N507">
        <v>7.6</v>
      </c>
      <c r="O507">
        <v>700000</v>
      </c>
      <c r="R507" t="s">
        <v>237</v>
      </c>
      <c r="S507" cm="1">
        <f t="array" ref="S507">AVERAGE(IF(Table7[director_name]=R507, Table7[imdb_score]))</f>
        <v>7.3250000000000002</v>
      </c>
      <c r="T507" t="str">
        <f>IF(Table8[[#This Row],[Average]] &gt; $V$7, "Higher", "Lower")</f>
        <v>Lower</v>
      </c>
    </row>
    <row r="508" spans="1:20" x14ac:dyDescent="0.3">
      <c r="A508" t="s">
        <v>420</v>
      </c>
      <c r="B508">
        <v>450</v>
      </c>
      <c r="C508">
        <v>94</v>
      </c>
      <c r="D508">
        <v>18329466</v>
      </c>
      <c r="E508" t="s">
        <v>1595</v>
      </c>
      <c r="F508" t="s">
        <v>1450</v>
      </c>
      <c r="G508" t="s">
        <v>1596</v>
      </c>
      <c r="H508">
        <v>279179</v>
      </c>
      <c r="I508">
        <v>440</v>
      </c>
      <c r="J508" t="s">
        <v>29</v>
      </c>
      <c r="K508" t="s">
        <v>30</v>
      </c>
      <c r="L508">
        <v>18000000</v>
      </c>
      <c r="M508">
        <v>2010</v>
      </c>
      <c r="N508">
        <v>7.6</v>
      </c>
      <c r="O508">
        <v>329466</v>
      </c>
      <c r="R508" t="s">
        <v>237</v>
      </c>
      <c r="S508" cm="1">
        <f t="array" ref="S508">AVERAGE(IF(Table7[director_name]=R508, Table7[imdb_score]))</f>
        <v>7.3250000000000002</v>
      </c>
      <c r="T508" t="str">
        <f>IF(Table8[[#This Row],[Average]] &gt; $V$7, "Higher", "Lower")</f>
        <v>Lower</v>
      </c>
    </row>
    <row r="509" spans="1:20" x14ac:dyDescent="0.3">
      <c r="A509" t="s">
        <v>660</v>
      </c>
      <c r="B509">
        <v>21</v>
      </c>
      <c r="C509">
        <v>90</v>
      </c>
      <c r="D509">
        <v>277233</v>
      </c>
      <c r="E509" t="s">
        <v>289</v>
      </c>
      <c r="F509" t="s">
        <v>1598</v>
      </c>
      <c r="G509" t="s">
        <v>1599</v>
      </c>
      <c r="H509">
        <v>2631</v>
      </c>
      <c r="I509">
        <v>26</v>
      </c>
      <c r="J509" t="s">
        <v>29</v>
      </c>
      <c r="K509" t="s">
        <v>30</v>
      </c>
      <c r="L509">
        <v>40000</v>
      </c>
      <c r="M509">
        <v>1999</v>
      </c>
      <c r="N509">
        <v>7.6</v>
      </c>
      <c r="O509">
        <v>237233</v>
      </c>
      <c r="R509" t="s">
        <v>784</v>
      </c>
      <c r="S509" cm="1">
        <f t="array" ref="S509">AVERAGE(IF(Table7[director_name]=R509, Table7[imdb_score]))</f>
        <v>7.3250000000000002</v>
      </c>
      <c r="T509" t="str">
        <f>IF(Table8[[#This Row],[Average]] &gt; $V$7, "Higher", "Lower")</f>
        <v>Lower</v>
      </c>
    </row>
    <row r="510" spans="1:20" x14ac:dyDescent="0.3">
      <c r="A510" t="s">
        <v>658</v>
      </c>
      <c r="B510">
        <v>31</v>
      </c>
      <c r="C510">
        <v>91</v>
      </c>
      <c r="D510">
        <v>287761</v>
      </c>
      <c r="E510" t="s">
        <v>1601</v>
      </c>
      <c r="F510" t="s">
        <v>1602</v>
      </c>
      <c r="G510" t="s">
        <v>1603</v>
      </c>
      <c r="H510">
        <v>2482</v>
      </c>
      <c r="I510">
        <v>16</v>
      </c>
      <c r="J510" t="s">
        <v>29</v>
      </c>
      <c r="K510" t="s">
        <v>83</v>
      </c>
      <c r="L510">
        <v>1000000</v>
      </c>
      <c r="M510">
        <v>2013</v>
      </c>
      <c r="N510">
        <v>7.6</v>
      </c>
      <c r="O510">
        <v>-712239</v>
      </c>
      <c r="R510" t="s">
        <v>237</v>
      </c>
      <c r="S510" cm="1">
        <f t="array" ref="S510">AVERAGE(IF(Table7[director_name]=R510, Table7[imdb_score]))</f>
        <v>7.3250000000000002</v>
      </c>
      <c r="T510" t="str">
        <f>IF(Table8[[#This Row],[Average]] &gt; $V$7, "Higher", "Lower")</f>
        <v>Lower</v>
      </c>
    </row>
    <row r="511" spans="1:20" x14ac:dyDescent="0.3">
      <c r="A511" t="s">
        <v>1360</v>
      </c>
      <c r="B511">
        <v>50</v>
      </c>
      <c r="C511">
        <v>84</v>
      </c>
      <c r="D511">
        <v>2892582</v>
      </c>
      <c r="E511" t="s">
        <v>676</v>
      </c>
      <c r="F511" t="s">
        <v>1605</v>
      </c>
      <c r="G511" t="s">
        <v>1606</v>
      </c>
      <c r="H511">
        <v>22697</v>
      </c>
      <c r="I511">
        <v>202</v>
      </c>
      <c r="J511" t="s">
        <v>29</v>
      </c>
      <c r="K511" t="s">
        <v>30</v>
      </c>
      <c r="L511">
        <v>4000000</v>
      </c>
      <c r="M511">
        <v>1996</v>
      </c>
      <c r="N511">
        <v>7.6</v>
      </c>
      <c r="O511">
        <v>-1107418</v>
      </c>
      <c r="R511" t="s">
        <v>784</v>
      </c>
      <c r="S511" cm="1">
        <f t="array" ref="S511">AVERAGE(IF(Table7[director_name]=R511, Table7[imdb_score]))</f>
        <v>7.3250000000000002</v>
      </c>
      <c r="T511" t="str">
        <f>IF(Table8[[#This Row],[Average]] &gt; $V$7, "Higher", "Lower")</f>
        <v>Lower</v>
      </c>
    </row>
    <row r="512" spans="1:20" x14ac:dyDescent="0.3">
      <c r="A512" t="s">
        <v>539</v>
      </c>
      <c r="B512">
        <v>64</v>
      </c>
      <c r="C512">
        <v>88</v>
      </c>
      <c r="D512">
        <v>14792779</v>
      </c>
      <c r="E512" t="s">
        <v>676</v>
      </c>
      <c r="F512" t="s">
        <v>1608</v>
      </c>
      <c r="G512" t="s">
        <v>1609</v>
      </c>
      <c r="H512">
        <v>24256</v>
      </c>
      <c r="I512">
        <v>91</v>
      </c>
      <c r="J512" t="s">
        <v>29</v>
      </c>
      <c r="K512" t="s">
        <v>30</v>
      </c>
      <c r="L512">
        <v>16000000</v>
      </c>
      <c r="M512">
        <v>1987</v>
      </c>
      <c r="N512">
        <v>7.6</v>
      </c>
      <c r="O512">
        <v>-1207221</v>
      </c>
      <c r="R512" t="s">
        <v>949</v>
      </c>
      <c r="S512" cm="1">
        <f t="array" ref="S512">AVERAGE(IF(Table7[director_name]=R512, Table7[imdb_score]))</f>
        <v>7.3250000000000002</v>
      </c>
      <c r="T512" t="str">
        <f>IF(Table8[[#This Row],[Average]] &gt; $V$7, "Higher", "Lower")</f>
        <v>Lower</v>
      </c>
    </row>
    <row r="513" spans="1:20" x14ac:dyDescent="0.3">
      <c r="A513" t="s">
        <v>1080</v>
      </c>
      <c r="B513">
        <v>221</v>
      </c>
      <c r="C513">
        <v>88</v>
      </c>
      <c r="D513">
        <v>11501093</v>
      </c>
      <c r="E513" t="s">
        <v>1610</v>
      </c>
      <c r="F513" t="s">
        <v>1611</v>
      </c>
      <c r="G513" t="s">
        <v>1612</v>
      </c>
      <c r="H513">
        <v>128850</v>
      </c>
      <c r="I513">
        <v>604</v>
      </c>
      <c r="J513" t="s">
        <v>29</v>
      </c>
      <c r="K513" t="s">
        <v>30</v>
      </c>
      <c r="L513">
        <v>13000000</v>
      </c>
      <c r="M513">
        <v>1992</v>
      </c>
      <c r="N513">
        <v>7.6</v>
      </c>
      <c r="O513">
        <v>-1498907</v>
      </c>
      <c r="R513" t="s">
        <v>784</v>
      </c>
      <c r="S513" cm="1">
        <f t="array" ref="S513">AVERAGE(IF(Table7[director_name]=R513, Table7[imdb_score]))</f>
        <v>7.3250000000000002</v>
      </c>
      <c r="T513" t="str">
        <f>IF(Table8[[#This Row],[Average]] &gt; $V$7, "Higher", "Lower")</f>
        <v>Lower</v>
      </c>
    </row>
    <row r="514" spans="1:20" x14ac:dyDescent="0.3">
      <c r="A514" t="s">
        <v>624</v>
      </c>
      <c r="B514">
        <v>72</v>
      </c>
      <c r="C514">
        <v>106</v>
      </c>
      <c r="D514">
        <v>395592</v>
      </c>
      <c r="E514" t="s">
        <v>588</v>
      </c>
      <c r="F514" t="s">
        <v>1613</v>
      </c>
      <c r="G514" t="s">
        <v>1614</v>
      </c>
      <c r="H514">
        <v>21202</v>
      </c>
      <c r="I514">
        <v>134</v>
      </c>
      <c r="J514" t="s">
        <v>29</v>
      </c>
      <c r="K514" t="s">
        <v>408</v>
      </c>
      <c r="L514">
        <v>2000000</v>
      </c>
      <c r="M514">
        <v>2003</v>
      </c>
      <c r="N514">
        <v>7.6</v>
      </c>
      <c r="O514">
        <v>-1604408</v>
      </c>
      <c r="R514" t="s">
        <v>72</v>
      </c>
      <c r="S514" cm="1">
        <f t="array" ref="S514">AVERAGE(IF(Table7[director_name]=R514, Table7[imdb_score]))</f>
        <v>7.3076923076923066</v>
      </c>
      <c r="T514" t="str">
        <f>IF(Table8[[#This Row],[Average]] &gt; $V$7, "Higher", "Lower")</f>
        <v>Lower</v>
      </c>
    </row>
    <row r="515" spans="1:20" x14ac:dyDescent="0.3">
      <c r="A515" t="s">
        <v>1615</v>
      </c>
      <c r="B515">
        <v>158</v>
      </c>
      <c r="C515">
        <v>126</v>
      </c>
      <c r="D515">
        <v>13005485</v>
      </c>
      <c r="E515" t="s">
        <v>92</v>
      </c>
      <c r="F515" t="s">
        <v>1616</v>
      </c>
      <c r="G515" t="s">
        <v>1617</v>
      </c>
      <c r="H515">
        <v>56665</v>
      </c>
      <c r="I515">
        <v>469</v>
      </c>
      <c r="J515" t="s">
        <v>29</v>
      </c>
      <c r="K515" t="s">
        <v>30</v>
      </c>
      <c r="L515">
        <v>15000000</v>
      </c>
      <c r="M515">
        <v>2003</v>
      </c>
      <c r="N515">
        <v>7.6</v>
      </c>
      <c r="O515">
        <v>-1994515</v>
      </c>
      <c r="R515" t="s">
        <v>72</v>
      </c>
      <c r="S515" cm="1">
        <f t="array" ref="S515">AVERAGE(IF(Table7[director_name]=R515, Table7[imdb_score]))</f>
        <v>7.3076923076923066</v>
      </c>
      <c r="T515" t="str">
        <f>IF(Table8[[#This Row],[Average]] &gt; $V$7, "Higher", "Lower")</f>
        <v>Lower</v>
      </c>
    </row>
    <row r="516" spans="1:20" x14ac:dyDescent="0.3">
      <c r="A516" t="s">
        <v>594</v>
      </c>
      <c r="B516">
        <v>14</v>
      </c>
      <c r="C516">
        <v>112</v>
      </c>
      <c r="D516">
        <v>173783</v>
      </c>
      <c r="E516" t="s">
        <v>1310</v>
      </c>
      <c r="F516" t="s">
        <v>1618</v>
      </c>
      <c r="G516" t="s">
        <v>1619</v>
      </c>
      <c r="H516">
        <v>578</v>
      </c>
      <c r="I516">
        <v>34</v>
      </c>
      <c r="J516" t="s">
        <v>29</v>
      </c>
      <c r="K516" t="s">
        <v>30</v>
      </c>
      <c r="L516">
        <v>2500000</v>
      </c>
      <c r="M516">
        <v>2008</v>
      </c>
      <c r="N516">
        <v>7.6</v>
      </c>
      <c r="O516">
        <v>-2326217</v>
      </c>
      <c r="R516" t="s">
        <v>72</v>
      </c>
      <c r="S516" cm="1">
        <f t="array" ref="S516">AVERAGE(IF(Table7[director_name]=R516, Table7[imdb_score]))</f>
        <v>7.3076923076923066</v>
      </c>
      <c r="T516" t="str">
        <f>IF(Table8[[#This Row],[Average]] &gt; $V$7, "Higher", "Lower")</f>
        <v>Lower</v>
      </c>
    </row>
    <row r="517" spans="1:20" x14ac:dyDescent="0.3">
      <c r="A517" t="s">
        <v>1025</v>
      </c>
      <c r="B517">
        <v>201</v>
      </c>
      <c r="C517">
        <v>128</v>
      </c>
      <c r="D517">
        <v>15797907</v>
      </c>
      <c r="E517" t="s">
        <v>92</v>
      </c>
      <c r="F517" t="s">
        <v>1621</v>
      </c>
      <c r="G517" t="s">
        <v>1622</v>
      </c>
      <c r="H517">
        <v>68119</v>
      </c>
      <c r="I517">
        <v>230</v>
      </c>
      <c r="J517" t="s">
        <v>71</v>
      </c>
      <c r="K517" t="s">
        <v>30</v>
      </c>
      <c r="L517">
        <v>20000000</v>
      </c>
      <c r="M517">
        <v>2007</v>
      </c>
      <c r="N517">
        <v>7.6</v>
      </c>
      <c r="O517">
        <v>-4202093</v>
      </c>
      <c r="R517" t="s">
        <v>72</v>
      </c>
      <c r="S517" cm="1">
        <f t="array" ref="S517">AVERAGE(IF(Table7[director_name]=R517, Table7[imdb_score]))</f>
        <v>7.3076923076923066</v>
      </c>
      <c r="T517" t="str">
        <f>IF(Table8[[#This Row],[Average]] &gt; $V$7, "Higher", "Lower")</f>
        <v>Lower</v>
      </c>
    </row>
    <row r="518" spans="1:20" x14ac:dyDescent="0.3">
      <c r="A518" t="s">
        <v>651</v>
      </c>
      <c r="B518">
        <v>47</v>
      </c>
      <c r="C518">
        <v>98</v>
      </c>
      <c r="D518">
        <v>795126</v>
      </c>
      <c r="E518" t="s">
        <v>1624</v>
      </c>
      <c r="F518" t="s">
        <v>1625</v>
      </c>
      <c r="G518" t="s">
        <v>1626</v>
      </c>
      <c r="H518">
        <v>4976</v>
      </c>
      <c r="I518">
        <v>52</v>
      </c>
      <c r="J518" t="s">
        <v>29</v>
      </c>
      <c r="K518" t="s">
        <v>442</v>
      </c>
      <c r="L518">
        <v>6000000</v>
      </c>
      <c r="M518">
        <v>2004</v>
      </c>
      <c r="N518">
        <v>7.6</v>
      </c>
      <c r="O518">
        <v>-5204874</v>
      </c>
      <c r="R518" t="s">
        <v>72</v>
      </c>
      <c r="S518" cm="1">
        <f t="array" ref="S518">AVERAGE(IF(Table7[director_name]=R518, Table7[imdb_score]))</f>
        <v>7.3076923076923066</v>
      </c>
      <c r="T518" t="str">
        <f>IF(Table8[[#This Row],[Average]] &gt; $V$7, "Higher", "Lower")</f>
        <v>Lower</v>
      </c>
    </row>
    <row r="519" spans="1:20" x14ac:dyDescent="0.3">
      <c r="A519" t="s">
        <v>929</v>
      </c>
      <c r="B519">
        <v>81</v>
      </c>
      <c r="C519">
        <v>121</v>
      </c>
      <c r="D519">
        <v>112935</v>
      </c>
      <c r="E519" t="s">
        <v>92</v>
      </c>
      <c r="F519" t="s">
        <v>1627</v>
      </c>
      <c r="G519" t="s">
        <v>1628</v>
      </c>
      <c r="H519">
        <v>8161</v>
      </c>
      <c r="I519">
        <v>94</v>
      </c>
      <c r="J519" t="s">
        <v>29</v>
      </c>
      <c r="K519" t="s">
        <v>200</v>
      </c>
      <c r="L519">
        <v>9000000</v>
      </c>
      <c r="M519">
        <v>2002</v>
      </c>
      <c r="N519">
        <v>7.6</v>
      </c>
      <c r="O519">
        <v>-8887065</v>
      </c>
      <c r="R519" t="s">
        <v>72</v>
      </c>
      <c r="S519" cm="1">
        <f t="array" ref="S519">AVERAGE(IF(Table7[director_name]=R519, Table7[imdb_score]))</f>
        <v>7.3076923076923066</v>
      </c>
      <c r="T519" t="str">
        <f>IF(Table8[[#This Row],[Average]] &gt; $V$7, "Higher", "Lower")</f>
        <v>Lower</v>
      </c>
    </row>
    <row r="520" spans="1:20" x14ac:dyDescent="0.3">
      <c r="A520" t="s">
        <v>409</v>
      </c>
      <c r="B520">
        <v>145</v>
      </c>
      <c r="C520">
        <v>98</v>
      </c>
      <c r="D520">
        <v>449558</v>
      </c>
      <c r="E520" t="s">
        <v>379</v>
      </c>
      <c r="F520" t="s">
        <v>1338</v>
      </c>
      <c r="G520" t="s">
        <v>1630</v>
      </c>
      <c r="H520">
        <v>32307</v>
      </c>
      <c r="I520">
        <v>75</v>
      </c>
      <c r="J520" t="s">
        <v>29</v>
      </c>
      <c r="K520" t="s">
        <v>200</v>
      </c>
      <c r="L520">
        <v>10000000</v>
      </c>
      <c r="M520">
        <v>2009</v>
      </c>
      <c r="N520">
        <v>7.6</v>
      </c>
      <c r="O520">
        <v>-9550442</v>
      </c>
      <c r="R520" t="s">
        <v>72</v>
      </c>
      <c r="S520" cm="1">
        <f t="array" ref="S520">AVERAGE(IF(Table7[director_name]=R520, Table7[imdb_score]))</f>
        <v>7.3076923076923066</v>
      </c>
      <c r="T520" t="str">
        <f>IF(Table8[[#This Row],[Average]] &gt; $V$7, "Higher", "Lower")</f>
        <v>Lower</v>
      </c>
    </row>
    <row r="521" spans="1:20" x14ac:dyDescent="0.3">
      <c r="A521" t="s">
        <v>863</v>
      </c>
      <c r="B521">
        <v>223</v>
      </c>
      <c r="C521">
        <v>103</v>
      </c>
      <c r="D521">
        <v>4235837</v>
      </c>
      <c r="E521" t="s">
        <v>1632</v>
      </c>
      <c r="F521" t="s">
        <v>388</v>
      </c>
      <c r="G521" t="s">
        <v>1633</v>
      </c>
      <c r="H521">
        <v>175962</v>
      </c>
      <c r="I521">
        <v>336</v>
      </c>
      <c r="J521" t="s">
        <v>29</v>
      </c>
      <c r="K521" t="s">
        <v>30</v>
      </c>
      <c r="L521">
        <v>15000000</v>
      </c>
      <c r="M521">
        <v>2005</v>
      </c>
      <c r="N521">
        <v>7.6</v>
      </c>
      <c r="O521">
        <v>-10764163</v>
      </c>
      <c r="R521" t="s">
        <v>72</v>
      </c>
      <c r="S521" cm="1">
        <f t="array" ref="S521">AVERAGE(IF(Table7[director_name]=R521, Table7[imdb_score]))</f>
        <v>7.3076923076923066</v>
      </c>
      <c r="T521" t="str">
        <f>IF(Table8[[#This Row],[Average]] &gt; $V$7, "Higher", "Lower")</f>
        <v>Lower</v>
      </c>
    </row>
    <row r="522" spans="1:20" x14ac:dyDescent="0.3">
      <c r="A522" t="s">
        <v>663</v>
      </c>
      <c r="B522">
        <v>67</v>
      </c>
      <c r="C522">
        <v>89</v>
      </c>
      <c r="D522">
        <v>313436</v>
      </c>
      <c r="E522" t="s">
        <v>73</v>
      </c>
      <c r="F522" t="s">
        <v>1635</v>
      </c>
      <c r="G522" t="s">
        <v>1636</v>
      </c>
      <c r="H522">
        <v>12244</v>
      </c>
      <c r="I522">
        <v>95</v>
      </c>
      <c r="J522" t="s">
        <v>153</v>
      </c>
      <c r="K522" t="s">
        <v>1637</v>
      </c>
      <c r="L522">
        <v>15500000</v>
      </c>
      <c r="M522">
        <v>2001</v>
      </c>
      <c r="N522">
        <v>7.6</v>
      </c>
      <c r="O522">
        <v>-15186564</v>
      </c>
      <c r="R522" t="s">
        <v>72</v>
      </c>
      <c r="S522" cm="1">
        <f t="array" ref="S522">AVERAGE(IF(Table7[director_name]=R522, Table7[imdb_score]))</f>
        <v>7.3076923076923066</v>
      </c>
      <c r="T522" t="str">
        <f>IF(Table8[[#This Row],[Average]] &gt; $V$7, "Higher", "Lower")</f>
        <v>Lower</v>
      </c>
    </row>
    <row r="523" spans="1:20" x14ac:dyDescent="0.3">
      <c r="A523" t="s">
        <v>185</v>
      </c>
      <c r="B523">
        <v>82</v>
      </c>
      <c r="C523">
        <v>171</v>
      </c>
      <c r="D523">
        <v>54222000</v>
      </c>
      <c r="E523" t="s">
        <v>940</v>
      </c>
      <c r="F523" t="s">
        <v>249</v>
      </c>
      <c r="G523" t="s">
        <v>1639</v>
      </c>
      <c r="H523">
        <v>131217</v>
      </c>
      <c r="I523">
        <v>380</v>
      </c>
      <c r="J523" t="s">
        <v>29</v>
      </c>
      <c r="K523" t="s">
        <v>30</v>
      </c>
      <c r="L523">
        <v>69500000</v>
      </c>
      <c r="M523">
        <v>1989</v>
      </c>
      <c r="N523">
        <v>7.6</v>
      </c>
      <c r="O523">
        <v>-15278000</v>
      </c>
      <c r="R523" t="s">
        <v>72</v>
      </c>
      <c r="S523" cm="1">
        <f t="array" ref="S523">AVERAGE(IF(Table7[director_name]=R523, Table7[imdb_score]))</f>
        <v>7.3076923076923066</v>
      </c>
      <c r="T523" t="str">
        <f>IF(Table8[[#This Row],[Average]] &gt; $V$7, "Higher", "Lower")</f>
        <v>Lower</v>
      </c>
    </row>
    <row r="524" spans="1:20" x14ac:dyDescent="0.3">
      <c r="A524" t="s">
        <v>1600</v>
      </c>
      <c r="B524">
        <v>156</v>
      </c>
      <c r="C524">
        <v>215</v>
      </c>
      <c r="D524">
        <v>36385763</v>
      </c>
      <c r="E524" t="s">
        <v>205</v>
      </c>
      <c r="F524" t="s">
        <v>1641</v>
      </c>
      <c r="G524" t="s">
        <v>1642</v>
      </c>
      <c r="H524">
        <v>138941</v>
      </c>
      <c r="I524">
        <v>1448</v>
      </c>
      <c r="J524" t="s">
        <v>29</v>
      </c>
      <c r="K524" t="s">
        <v>30</v>
      </c>
      <c r="L524">
        <v>52000000</v>
      </c>
      <c r="M524">
        <v>1998</v>
      </c>
      <c r="N524">
        <v>7.6</v>
      </c>
      <c r="O524">
        <v>-15614237</v>
      </c>
      <c r="R524" t="s">
        <v>72</v>
      </c>
      <c r="S524" cm="1">
        <f t="array" ref="S524">AVERAGE(IF(Table7[director_name]=R524, Table7[imdb_score]))</f>
        <v>7.3076923076923066</v>
      </c>
      <c r="T524" t="str">
        <f>IF(Table8[[#This Row],[Average]] &gt; $V$7, "Higher", "Lower")</f>
        <v>Lower</v>
      </c>
    </row>
    <row r="525" spans="1:20" x14ac:dyDescent="0.3">
      <c r="A525" t="s">
        <v>1115</v>
      </c>
      <c r="B525">
        <v>187</v>
      </c>
      <c r="C525">
        <v>131</v>
      </c>
      <c r="D525">
        <v>51396781</v>
      </c>
      <c r="E525" t="s">
        <v>575</v>
      </c>
      <c r="F525" t="s">
        <v>1644</v>
      </c>
      <c r="G525" t="s">
        <v>1645</v>
      </c>
      <c r="H525">
        <v>188887</v>
      </c>
      <c r="I525">
        <v>662</v>
      </c>
      <c r="J525" t="s">
        <v>29</v>
      </c>
      <c r="K525" t="s">
        <v>30</v>
      </c>
      <c r="L525">
        <v>68000000</v>
      </c>
      <c r="M525">
        <v>2001</v>
      </c>
      <c r="N525">
        <v>7.6</v>
      </c>
      <c r="O525">
        <v>-16603219</v>
      </c>
      <c r="R525" t="s">
        <v>72</v>
      </c>
      <c r="S525" cm="1">
        <f t="array" ref="S525">AVERAGE(IF(Table7[director_name]=R525, Table7[imdb_score]))</f>
        <v>7.3076923076923066</v>
      </c>
      <c r="T525" t="str">
        <f>IF(Table8[[#This Row],[Average]] &gt; $V$7, "Higher", "Lower")</f>
        <v>Lower</v>
      </c>
    </row>
    <row r="526" spans="1:20" x14ac:dyDescent="0.3">
      <c r="A526" t="s">
        <v>705</v>
      </c>
      <c r="B526">
        <v>251</v>
      </c>
      <c r="C526">
        <v>137</v>
      </c>
      <c r="D526">
        <v>5459824</v>
      </c>
      <c r="E526" t="s">
        <v>588</v>
      </c>
      <c r="F526" t="s">
        <v>351</v>
      </c>
      <c r="G526" t="s">
        <v>1647</v>
      </c>
      <c r="H526">
        <v>92781</v>
      </c>
      <c r="I526">
        <v>320</v>
      </c>
      <c r="J526" t="s">
        <v>29</v>
      </c>
      <c r="K526" t="s">
        <v>30</v>
      </c>
      <c r="L526">
        <v>26000000</v>
      </c>
      <c r="M526">
        <v>2006</v>
      </c>
      <c r="N526">
        <v>7.6</v>
      </c>
      <c r="O526">
        <v>-20540176</v>
      </c>
      <c r="R526" t="s">
        <v>72</v>
      </c>
      <c r="S526" cm="1">
        <f t="array" ref="S526">AVERAGE(IF(Table7[director_name]=R526, Table7[imdb_score]))</f>
        <v>7.3076923076923066</v>
      </c>
      <c r="T526" t="str">
        <f>IF(Table8[[#This Row],[Average]] &gt; $V$7, "Higher", "Lower")</f>
        <v>Lower</v>
      </c>
    </row>
    <row r="527" spans="1:20" x14ac:dyDescent="0.3">
      <c r="A527" t="s">
        <v>59</v>
      </c>
      <c r="B527">
        <v>298</v>
      </c>
      <c r="C527">
        <v>163</v>
      </c>
      <c r="D527">
        <v>47379090</v>
      </c>
      <c r="E527" t="s">
        <v>696</v>
      </c>
      <c r="F527" t="s">
        <v>1648</v>
      </c>
      <c r="G527" t="s">
        <v>1649</v>
      </c>
      <c r="H527">
        <v>176936</v>
      </c>
      <c r="I527">
        <v>824</v>
      </c>
      <c r="J527" t="s">
        <v>29</v>
      </c>
      <c r="K527" t="s">
        <v>241</v>
      </c>
      <c r="L527">
        <v>70000000</v>
      </c>
      <c r="M527">
        <v>2005</v>
      </c>
      <c r="N527">
        <v>7.6</v>
      </c>
      <c r="O527">
        <v>-22620910</v>
      </c>
      <c r="R527" t="s">
        <v>967</v>
      </c>
      <c r="S527" cm="1">
        <f t="array" ref="S527">AVERAGE(IF(Table7[director_name]=R527, Table7[imdb_score]))</f>
        <v>7.3</v>
      </c>
      <c r="T527" t="str">
        <f>IF(Table8[[#This Row],[Average]] &gt; $V$7, "Higher", "Lower")</f>
        <v>Lower</v>
      </c>
    </row>
    <row r="528" spans="1:20" x14ac:dyDescent="0.3">
      <c r="A528" t="s">
        <v>1160</v>
      </c>
      <c r="B528">
        <v>168</v>
      </c>
      <c r="C528">
        <v>122</v>
      </c>
      <c r="D528">
        <v>24127895</v>
      </c>
      <c r="E528" t="s">
        <v>208</v>
      </c>
      <c r="F528" t="s">
        <v>1302</v>
      </c>
      <c r="G528" t="s">
        <v>1651</v>
      </c>
      <c r="H528">
        <v>248123</v>
      </c>
      <c r="I528">
        <v>437</v>
      </c>
      <c r="J528" t="s">
        <v>29</v>
      </c>
      <c r="K528" t="s">
        <v>30</v>
      </c>
      <c r="L528">
        <v>50000000</v>
      </c>
      <c r="M528">
        <v>2005</v>
      </c>
      <c r="N528">
        <v>7.6</v>
      </c>
      <c r="O528">
        <v>-25872105</v>
      </c>
      <c r="R528" t="s">
        <v>1020</v>
      </c>
      <c r="S528" cm="1">
        <f t="array" ref="S528">AVERAGE(IF(Table7[director_name]=R528, Table7[imdb_score]))</f>
        <v>7.3</v>
      </c>
      <c r="T528" t="str">
        <f>IF(Table8[[#This Row],[Average]] &gt; $V$7, "Higher", "Lower")</f>
        <v>Lower</v>
      </c>
    </row>
    <row r="529" spans="1:20" x14ac:dyDescent="0.3">
      <c r="A529" t="s">
        <v>710</v>
      </c>
      <c r="B529">
        <v>371</v>
      </c>
      <c r="C529">
        <v>114</v>
      </c>
      <c r="D529">
        <v>18996755</v>
      </c>
      <c r="E529" t="s">
        <v>224</v>
      </c>
      <c r="F529" t="s">
        <v>761</v>
      </c>
      <c r="G529" t="s">
        <v>1653</v>
      </c>
      <c r="H529">
        <v>145270</v>
      </c>
      <c r="I529">
        <v>322</v>
      </c>
      <c r="J529" t="s">
        <v>29</v>
      </c>
      <c r="K529" t="s">
        <v>408</v>
      </c>
      <c r="L529">
        <v>45000000</v>
      </c>
      <c r="M529">
        <v>2012</v>
      </c>
      <c r="N529">
        <v>7.6</v>
      </c>
      <c r="O529">
        <v>-26003245</v>
      </c>
      <c r="R529" t="s">
        <v>961</v>
      </c>
      <c r="S529" cm="1">
        <f t="array" ref="S529">AVERAGE(IF(Table7[director_name]=R529, Table7[imdb_score]))</f>
        <v>7.3</v>
      </c>
      <c r="T529" t="str">
        <f>IF(Table8[[#This Row],[Average]] &gt; $V$7, "Higher", "Lower")</f>
        <v>Lower</v>
      </c>
    </row>
    <row r="530" spans="1:20" x14ac:dyDescent="0.3">
      <c r="A530" t="s">
        <v>1655</v>
      </c>
      <c r="B530">
        <v>250</v>
      </c>
      <c r="C530">
        <v>189</v>
      </c>
      <c r="D530">
        <v>25031037</v>
      </c>
      <c r="E530" t="s">
        <v>1656</v>
      </c>
      <c r="F530" t="s">
        <v>54</v>
      </c>
      <c r="G530" t="s">
        <v>1657</v>
      </c>
      <c r="H530">
        <v>155496</v>
      </c>
      <c r="I530">
        <v>532</v>
      </c>
      <c r="J530" t="s">
        <v>29</v>
      </c>
      <c r="K530" t="s">
        <v>30</v>
      </c>
      <c r="L530">
        <v>53000000</v>
      </c>
      <c r="M530">
        <v>2007</v>
      </c>
      <c r="N530">
        <v>7.6</v>
      </c>
      <c r="O530">
        <v>-27968963</v>
      </c>
      <c r="R530" t="s">
        <v>972</v>
      </c>
      <c r="S530" cm="1">
        <f t="array" ref="S530">AVERAGE(IF(Table7[director_name]=R530, Table7[imdb_score]))</f>
        <v>7.3</v>
      </c>
      <c r="T530" t="str">
        <f>IF(Table8[[#This Row],[Average]] &gt; $V$7, "Higher", "Lower")</f>
        <v>Lower</v>
      </c>
    </row>
    <row r="531" spans="1:20" x14ac:dyDescent="0.3">
      <c r="A531" t="s">
        <v>286</v>
      </c>
      <c r="B531">
        <v>284</v>
      </c>
      <c r="C531">
        <v>100</v>
      </c>
      <c r="D531">
        <v>1196752</v>
      </c>
      <c r="E531" t="s">
        <v>208</v>
      </c>
      <c r="F531" t="s">
        <v>1658</v>
      </c>
      <c r="G531" t="s">
        <v>1659</v>
      </c>
      <c r="H531">
        <v>79353</v>
      </c>
      <c r="I531">
        <v>121</v>
      </c>
      <c r="J531" t="s">
        <v>153</v>
      </c>
      <c r="K531" t="s">
        <v>1637</v>
      </c>
      <c r="L531">
        <v>30300000</v>
      </c>
      <c r="M531">
        <v>2011</v>
      </c>
      <c r="N531">
        <v>7.6</v>
      </c>
      <c r="O531">
        <v>-29103248</v>
      </c>
      <c r="R531" t="s">
        <v>992</v>
      </c>
      <c r="S531" cm="1">
        <f t="array" ref="S531">AVERAGE(IF(Table7[director_name]=R531, Table7[imdb_score]))</f>
        <v>7.3</v>
      </c>
      <c r="T531" t="str">
        <f>IF(Table8[[#This Row],[Average]] &gt; $V$7, "Higher", "Lower")</f>
        <v>Lower</v>
      </c>
    </row>
    <row r="532" spans="1:20" x14ac:dyDescent="0.3">
      <c r="A532" t="s">
        <v>724</v>
      </c>
      <c r="B532">
        <v>248</v>
      </c>
      <c r="C532">
        <v>119</v>
      </c>
      <c r="D532">
        <v>11041228</v>
      </c>
      <c r="E532" t="s">
        <v>1660</v>
      </c>
      <c r="F532" t="s">
        <v>1661</v>
      </c>
      <c r="G532" t="s">
        <v>1662</v>
      </c>
      <c r="H532">
        <v>92295</v>
      </c>
      <c r="I532">
        <v>420</v>
      </c>
      <c r="J532" t="s">
        <v>139</v>
      </c>
      <c r="K532" t="s">
        <v>926</v>
      </c>
      <c r="L532">
        <v>100000000</v>
      </c>
      <c r="M532">
        <v>2004</v>
      </c>
      <c r="N532">
        <v>7.6</v>
      </c>
      <c r="O532">
        <v>-88958772</v>
      </c>
      <c r="R532" t="s">
        <v>995</v>
      </c>
      <c r="S532" cm="1">
        <f t="array" ref="S532">AVERAGE(IF(Table7[director_name]=R532, Table7[imdb_score]))</f>
        <v>7.3</v>
      </c>
      <c r="T532" t="str">
        <f>IF(Table8[[#This Row],[Average]] &gt; $V$7, "Higher", "Lower")</f>
        <v>Lower</v>
      </c>
    </row>
    <row r="533" spans="1:20" x14ac:dyDescent="0.3">
      <c r="A533" t="s">
        <v>724</v>
      </c>
      <c r="B533">
        <v>136</v>
      </c>
      <c r="C533">
        <v>146</v>
      </c>
      <c r="D533">
        <v>9213</v>
      </c>
      <c r="E533" t="s">
        <v>383</v>
      </c>
      <c r="F533" t="s">
        <v>40</v>
      </c>
      <c r="G533" t="s">
        <v>1663</v>
      </c>
      <c r="H533">
        <v>38690</v>
      </c>
      <c r="I533">
        <v>130</v>
      </c>
      <c r="J533" t="s">
        <v>139</v>
      </c>
      <c r="K533" t="s">
        <v>926</v>
      </c>
      <c r="L533">
        <v>94000000</v>
      </c>
      <c r="M533">
        <v>2011</v>
      </c>
      <c r="N533">
        <v>7.6</v>
      </c>
      <c r="O533">
        <v>-93990787</v>
      </c>
      <c r="R533" t="s">
        <v>961</v>
      </c>
      <c r="S533" cm="1">
        <f t="array" ref="S533">AVERAGE(IF(Table7[director_name]=R533, Table7[imdb_score]))</f>
        <v>7.3</v>
      </c>
      <c r="T533" t="str">
        <f>IF(Table8[[#This Row],[Average]] &gt; $V$7, "Higher", "Lower")</f>
        <v>Lower</v>
      </c>
    </row>
    <row r="534" spans="1:20" x14ac:dyDescent="0.3">
      <c r="A534" t="s">
        <v>654</v>
      </c>
      <c r="B534">
        <v>306</v>
      </c>
      <c r="C534">
        <v>98</v>
      </c>
      <c r="D534">
        <v>368049635</v>
      </c>
      <c r="E534" t="s">
        <v>1665</v>
      </c>
      <c r="F534" t="s">
        <v>834</v>
      </c>
      <c r="G534" t="s">
        <v>1666</v>
      </c>
      <c r="H534">
        <v>286877</v>
      </c>
      <c r="I534">
        <v>284</v>
      </c>
      <c r="J534" t="s">
        <v>29</v>
      </c>
      <c r="K534" t="s">
        <v>30</v>
      </c>
      <c r="L534">
        <v>76000000</v>
      </c>
      <c r="M534">
        <v>2013</v>
      </c>
      <c r="N534">
        <v>7.5</v>
      </c>
      <c r="O534">
        <v>292049635</v>
      </c>
      <c r="R534" t="s">
        <v>999</v>
      </c>
      <c r="S534" cm="1">
        <f t="array" ref="S534">AVERAGE(IF(Table7[director_name]=R534, Table7[imdb_score]))</f>
        <v>7.3</v>
      </c>
      <c r="T534" t="str">
        <f>IF(Table8[[#This Row],[Average]] &gt; $V$7, "Higher", "Lower")</f>
        <v>Lower</v>
      </c>
    </row>
    <row r="535" spans="1:20" x14ac:dyDescent="0.3">
      <c r="A535" t="s">
        <v>1668</v>
      </c>
      <c r="B535">
        <v>102</v>
      </c>
      <c r="C535">
        <v>103</v>
      </c>
      <c r="D535">
        <v>285761243</v>
      </c>
      <c r="E535" t="s">
        <v>1669</v>
      </c>
      <c r="F535" t="s">
        <v>1670</v>
      </c>
      <c r="G535" t="s">
        <v>1671</v>
      </c>
      <c r="H535">
        <v>311075</v>
      </c>
      <c r="I535">
        <v>305</v>
      </c>
      <c r="J535" t="s">
        <v>29</v>
      </c>
      <c r="K535" t="s">
        <v>30</v>
      </c>
      <c r="L535">
        <v>18000000</v>
      </c>
      <c r="M535">
        <v>1990</v>
      </c>
      <c r="N535">
        <v>7.5</v>
      </c>
      <c r="O535">
        <v>267761243</v>
      </c>
      <c r="R535" t="s">
        <v>985</v>
      </c>
      <c r="S535" cm="1">
        <f t="array" ref="S535">AVERAGE(IF(Table7[director_name]=R535, Table7[imdb_score]))</f>
        <v>7.3</v>
      </c>
      <c r="T535" t="str">
        <f>IF(Table8[[#This Row],[Average]] &gt; $V$7, "Higher", "Lower")</f>
        <v>Lower</v>
      </c>
    </row>
    <row r="536" spans="1:20" x14ac:dyDescent="0.3">
      <c r="A536" t="s">
        <v>277</v>
      </c>
      <c r="B536">
        <v>635</v>
      </c>
      <c r="C536">
        <v>141</v>
      </c>
      <c r="D536">
        <v>458991599</v>
      </c>
      <c r="E536" t="s">
        <v>248</v>
      </c>
      <c r="F536" t="s">
        <v>464</v>
      </c>
      <c r="G536" t="s">
        <v>1672</v>
      </c>
      <c r="H536">
        <v>462669</v>
      </c>
      <c r="I536">
        <v>1117</v>
      </c>
      <c r="J536" t="s">
        <v>29</v>
      </c>
      <c r="K536" t="s">
        <v>30</v>
      </c>
      <c r="L536">
        <v>250000000</v>
      </c>
      <c r="M536">
        <v>2015</v>
      </c>
      <c r="N536">
        <v>7.5</v>
      </c>
      <c r="O536">
        <v>208991599</v>
      </c>
      <c r="R536" t="s">
        <v>1024</v>
      </c>
      <c r="S536" cm="1">
        <f t="array" ref="S536">AVERAGE(IF(Table7[director_name]=R536, Table7[imdb_score]))</f>
        <v>7.3</v>
      </c>
      <c r="T536" t="str">
        <f>IF(Table8[[#This Row],[Average]] &gt; $V$7, "Higher", "Lower")</f>
        <v>Lower</v>
      </c>
    </row>
    <row r="537" spans="1:20" x14ac:dyDescent="0.3">
      <c r="A537" t="s">
        <v>1668</v>
      </c>
      <c r="B537">
        <v>258</v>
      </c>
      <c r="C537">
        <v>159</v>
      </c>
      <c r="D537">
        <v>317557891</v>
      </c>
      <c r="E537" t="s">
        <v>1674</v>
      </c>
      <c r="F537" t="s">
        <v>947</v>
      </c>
      <c r="G537" t="s">
        <v>1675</v>
      </c>
      <c r="H537">
        <v>444683</v>
      </c>
      <c r="I537">
        <v>1571</v>
      </c>
      <c r="J537" t="s">
        <v>29</v>
      </c>
      <c r="K537" t="s">
        <v>200</v>
      </c>
      <c r="L537">
        <v>125000000</v>
      </c>
      <c r="M537">
        <v>2001</v>
      </c>
      <c r="N537">
        <v>7.5</v>
      </c>
      <c r="O537">
        <v>192557891</v>
      </c>
      <c r="R537" t="s">
        <v>1034</v>
      </c>
      <c r="S537" cm="1">
        <f t="array" ref="S537">AVERAGE(IF(Table7[director_name]=R537, Table7[imdb_score]))</f>
        <v>7.3</v>
      </c>
      <c r="T537" t="str">
        <f>IF(Table8[[#This Row],[Average]] &gt; $V$7, "Higher", "Lower")</f>
        <v>Lower</v>
      </c>
    </row>
    <row r="538" spans="1:20" x14ac:dyDescent="0.3">
      <c r="A538" t="s">
        <v>1130</v>
      </c>
      <c r="B538">
        <v>329</v>
      </c>
      <c r="C538">
        <v>138</v>
      </c>
      <c r="D538">
        <v>292000866</v>
      </c>
      <c r="E538" t="s">
        <v>946</v>
      </c>
      <c r="F538" t="s">
        <v>1416</v>
      </c>
      <c r="G538" t="s">
        <v>1676</v>
      </c>
      <c r="H538">
        <v>355137</v>
      </c>
      <c r="I538">
        <v>1108</v>
      </c>
      <c r="J538" t="s">
        <v>29</v>
      </c>
      <c r="K538" t="s">
        <v>200</v>
      </c>
      <c r="L538">
        <v>150000000</v>
      </c>
      <c r="M538">
        <v>2007</v>
      </c>
      <c r="N538">
        <v>7.5</v>
      </c>
      <c r="O538">
        <v>142000866</v>
      </c>
      <c r="R538" t="s">
        <v>1032</v>
      </c>
      <c r="S538" cm="1">
        <f t="array" ref="S538">AVERAGE(IF(Table7[director_name]=R538, Table7[imdb_score]))</f>
        <v>7.3</v>
      </c>
      <c r="T538" t="str">
        <f>IF(Table8[[#This Row],[Average]] &gt; $V$7, "Higher", "Lower")</f>
        <v>Lower</v>
      </c>
    </row>
    <row r="539" spans="1:20" x14ac:dyDescent="0.3">
      <c r="A539" t="s">
        <v>1284</v>
      </c>
      <c r="B539">
        <v>387</v>
      </c>
      <c r="C539">
        <v>96</v>
      </c>
      <c r="D539">
        <v>143492840</v>
      </c>
      <c r="E539" t="s">
        <v>699</v>
      </c>
      <c r="F539" t="s">
        <v>221</v>
      </c>
      <c r="G539" t="s">
        <v>1678</v>
      </c>
      <c r="H539">
        <v>414335</v>
      </c>
      <c r="I539">
        <v>881</v>
      </c>
      <c r="J539" t="s">
        <v>29</v>
      </c>
      <c r="K539" t="s">
        <v>30</v>
      </c>
      <c r="L539">
        <v>7500000</v>
      </c>
      <c r="M539">
        <v>2007</v>
      </c>
      <c r="N539">
        <v>7.5</v>
      </c>
      <c r="O539">
        <v>135992840</v>
      </c>
      <c r="R539" t="s">
        <v>1002</v>
      </c>
      <c r="S539" cm="1">
        <f t="array" ref="S539">AVERAGE(IF(Table7[director_name]=R539, Table7[imdb_score]))</f>
        <v>7.3</v>
      </c>
      <c r="T539" t="str">
        <f>IF(Table8[[#This Row],[Average]] &gt; $V$7, "Higher", "Lower")</f>
        <v>Lower</v>
      </c>
    </row>
    <row r="540" spans="1:20" x14ac:dyDescent="0.3">
      <c r="A540" t="s">
        <v>1284</v>
      </c>
      <c r="B540">
        <v>387</v>
      </c>
      <c r="C540">
        <v>96</v>
      </c>
      <c r="D540">
        <v>143492840</v>
      </c>
      <c r="E540" t="s">
        <v>699</v>
      </c>
      <c r="F540" t="s">
        <v>221</v>
      </c>
      <c r="G540" t="s">
        <v>1678</v>
      </c>
      <c r="H540">
        <v>414345</v>
      </c>
      <c r="I540">
        <v>881</v>
      </c>
      <c r="J540" t="s">
        <v>29</v>
      </c>
      <c r="K540" t="s">
        <v>30</v>
      </c>
      <c r="L540">
        <v>7500000</v>
      </c>
      <c r="M540">
        <v>2007</v>
      </c>
      <c r="N540">
        <v>7.5</v>
      </c>
      <c r="O540">
        <v>135992840</v>
      </c>
      <c r="R540" t="s">
        <v>988</v>
      </c>
      <c r="S540" cm="1">
        <f t="array" ref="S540">AVERAGE(IF(Table7[director_name]=R540, Table7[imdb_score]))</f>
        <v>7.3</v>
      </c>
      <c r="T540" t="str">
        <f>IF(Table8[[#This Row],[Average]] &gt; $V$7, "Higher", "Lower")</f>
        <v>Lower</v>
      </c>
    </row>
    <row r="541" spans="1:20" x14ac:dyDescent="0.3">
      <c r="A541" t="s">
        <v>978</v>
      </c>
      <c r="B541">
        <v>511</v>
      </c>
      <c r="C541">
        <v>112</v>
      </c>
      <c r="D541">
        <v>137387272</v>
      </c>
      <c r="E541" t="s">
        <v>211</v>
      </c>
      <c r="F541" t="s">
        <v>910</v>
      </c>
      <c r="G541" t="s">
        <v>1681</v>
      </c>
      <c r="H541">
        <v>300110</v>
      </c>
      <c r="I541">
        <v>807</v>
      </c>
      <c r="J541" t="s">
        <v>29</v>
      </c>
      <c r="K541" t="s">
        <v>30</v>
      </c>
      <c r="L541">
        <v>20000000</v>
      </c>
      <c r="M541">
        <v>2013</v>
      </c>
      <c r="N541">
        <v>7.5</v>
      </c>
      <c r="O541">
        <v>117387272</v>
      </c>
      <c r="R541" t="s">
        <v>1028</v>
      </c>
      <c r="S541" cm="1">
        <f t="array" ref="S541">AVERAGE(IF(Table7[director_name]=R541, Table7[imdb_score]))</f>
        <v>7.3</v>
      </c>
      <c r="T541" t="str">
        <f>IF(Table8[[#This Row],[Average]] &gt; $V$7, "Higher", "Lower")</f>
        <v>Lower</v>
      </c>
    </row>
    <row r="542" spans="1:20" x14ac:dyDescent="0.3">
      <c r="A542" t="s">
        <v>97</v>
      </c>
      <c r="B542">
        <v>100</v>
      </c>
      <c r="C542">
        <v>112</v>
      </c>
      <c r="D542">
        <v>115000000</v>
      </c>
      <c r="E542" t="s">
        <v>1683</v>
      </c>
      <c r="F542" t="s">
        <v>79</v>
      </c>
      <c r="G542" t="s">
        <v>1684</v>
      </c>
      <c r="H542">
        <v>63839</v>
      </c>
      <c r="I542">
        <v>238</v>
      </c>
      <c r="J542" t="s">
        <v>29</v>
      </c>
      <c r="K542" t="s">
        <v>30</v>
      </c>
      <c r="L542">
        <v>777000</v>
      </c>
      <c r="M542">
        <v>1973</v>
      </c>
      <c r="N542">
        <v>7.5</v>
      </c>
      <c r="O542">
        <v>114223000</v>
      </c>
      <c r="R542" t="s">
        <v>1037</v>
      </c>
      <c r="S542" cm="1">
        <f t="array" ref="S542">AVERAGE(IF(Table7[director_name]=R542, Table7[imdb_score]))</f>
        <v>7.3</v>
      </c>
      <c r="T542" t="str">
        <f>IF(Table8[[#This Row],[Average]] &gt; $V$7, "Higher", "Lower")</f>
        <v>Lower</v>
      </c>
    </row>
    <row r="543" spans="1:20" x14ac:dyDescent="0.3">
      <c r="A543" t="s">
        <v>391</v>
      </c>
      <c r="B543">
        <v>288</v>
      </c>
      <c r="C543">
        <v>122</v>
      </c>
      <c r="D543">
        <v>119078393</v>
      </c>
      <c r="E543" t="s">
        <v>1686</v>
      </c>
      <c r="F543" t="s">
        <v>1687</v>
      </c>
      <c r="G543" t="s">
        <v>1688</v>
      </c>
      <c r="H543">
        <v>113152</v>
      </c>
      <c r="I543">
        <v>1416</v>
      </c>
      <c r="J543" t="s">
        <v>29</v>
      </c>
      <c r="K543" t="s">
        <v>30</v>
      </c>
      <c r="L543">
        <v>6000000</v>
      </c>
      <c r="M543">
        <v>2004</v>
      </c>
      <c r="N543">
        <v>7.5</v>
      </c>
      <c r="O543">
        <v>113078393</v>
      </c>
      <c r="R543" t="s">
        <v>1016</v>
      </c>
      <c r="S543" cm="1">
        <f t="array" ref="S543">AVERAGE(IF(Table7[director_name]=R543, Table7[imdb_score]))</f>
        <v>7.3</v>
      </c>
      <c r="T543" t="str">
        <f>IF(Table8[[#This Row],[Average]] &gt; $V$7, "Higher", "Lower")</f>
        <v>Lower</v>
      </c>
    </row>
    <row r="544" spans="1:20" x14ac:dyDescent="0.3">
      <c r="A544" t="s">
        <v>149</v>
      </c>
      <c r="B544">
        <v>289</v>
      </c>
      <c r="C544">
        <v>134</v>
      </c>
      <c r="D544">
        <v>214948780</v>
      </c>
      <c r="E544" t="s">
        <v>693</v>
      </c>
      <c r="F544" t="s">
        <v>565</v>
      </c>
      <c r="G544" t="s">
        <v>1690</v>
      </c>
      <c r="H544">
        <v>405973</v>
      </c>
      <c r="I544">
        <v>1055</v>
      </c>
      <c r="J544" t="s">
        <v>29</v>
      </c>
      <c r="K544" t="s">
        <v>442</v>
      </c>
      <c r="L544">
        <v>110000000</v>
      </c>
      <c r="M544">
        <v>2003</v>
      </c>
      <c r="N544">
        <v>7.5</v>
      </c>
      <c r="O544">
        <v>104948780</v>
      </c>
      <c r="R544" t="s">
        <v>1008</v>
      </c>
      <c r="S544" cm="1">
        <f t="array" ref="S544">AVERAGE(IF(Table7[director_name]=R544, Table7[imdb_score]))</f>
        <v>7.3</v>
      </c>
      <c r="T544" t="str">
        <f>IF(Table8[[#This Row],[Average]] &gt; $V$7, "Higher", "Lower")</f>
        <v>Lower</v>
      </c>
    </row>
    <row r="545" spans="1:20" x14ac:dyDescent="0.3">
      <c r="A545" t="s">
        <v>801</v>
      </c>
      <c r="B545">
        <v>105</v>
      </c>
      <c r="C545">
        <v>88</v>
      </c>
      <c r="D545">
        <v>84300000</v>
      </c>
      <c r="E545" t="s">
        <v>1176</v>
      </c>
      <c r="F545" t="s">
        <v>1691</v>
      </c>
      <c r="G545" t="s">
        <v>1692</v>
      </c>
      <c r="H545">
        <v>90360</v>
      </c>
      <c r="I545">
        <v>147</v>
      </c>
      <c r="J545" t="s">
        <v>29</v>
      </c>
      <c r="K545" t="s">
        <v>30</v>
      </c>
      <c r="L545">
        <v>2600000</v>
      </c>
      <c r="M545">
        <v>1940</v>
      </c>
      <c r="N545">
        <v>7.5</v>
      </c>
      <c r="O545">
        <v>81700000</v>
      </c>
      <c r="R545" t="s">
        <v>1049</v>
      </c>
      <c r="S545" cm="1">
        <f t="array" ref="S545">AVERAGE(IF(Table7[director_name]=R545, Table7[imdb_score]))</f>
        <v>7.3</v>
      </c>
      <c r="T545" t="str">
        <f>IF(Table8[[#This Row],[Average]] &gt; $V$7, "Higher", "Lower")</f>
        <v>Lower</v>
      </c>
    </row>
    <row r="546" spans="1:20" x14ac:dyDescent="0.3">
      <c r="A546" t="s">
        <v>337</v>
      </c>
      <c r="B546">
        <v>382</v>
      </c>
      <c r="C546">
        <v>129</v>
      </c>
      <c r="D546">
        <v>186830669</v>
      </c>
      <c r="E546" t="s">
        <v>1421</v>
      </c>
      <c r="F546" t="s">
        <v>388</v>
      </c>
      <c r="G546" t="s">
        <v>1694</v>
      </c>
      <c r="H546">
        <v>338635</v>
      </c>
      <c r="I546">
        <v>412</v>
      </c>
      <c r="J546" t="s">
        <v>29</v>
      </c>
      <c r="K546" t="s">
        <v>30</v>
      </c>
      <c r="L546">
        <v>125000000</v>
      </c>
      <c r="M546">
        <v>2011</v>
      </c>
      <c r="N546">
        <v>7.5</v>
      </c>
      <c r="O546">
        <v>61830669</v>
      </c>
      <c r="R546" t="s">
        <v>977</v>
      </c>
      <c r="S546" cm="1">
        <f t="array" ref="S546">AVERAGE(IF(Table7[director_name]=R546, Table7[imdb_score]))</f>
        <v>7.3</v>
      </c>
      <c r="T546" t="str">
        <f>IF(Table8[[#This Row],[Average]] &gt; $V$7, "Higher", "Lower")</f>
        <v>Lower</v>
      </c>
    </row>
    <row r="547" spans="1:20" x14ac:dyDescent="0.3">
      <c r="A547" t="s">
        <v>860</v>
      </c>
      <c r="B547">
        <v>285</v>
      </c>
      <c r="C547">
        <v>126</v>
      </c>
      <c r="D547">
        <v>71502303</v>
      </c>
      <c r="E547" t="s">
        <v>1022</v>
      </c>
      <c r="F547" t="s">
        <v>1696</v>
      </c>
      <c r="G547" t="s">
        <v>1697</v>
      </c>
      <c r="H547">
        <v>149966</v>
      </c>
      <c r="I547">
        <v>835</v>
      </c>
      <c r="J547" t="s">
        <v>29</v>
      </c>
      <c r="K547" t="s">
        <v>30</v>
      </c>
      <c r="L547">
        <v>12000000</v>
      </c>
      <c r="M547">
        <v>2004</v>
      </c>
      <c r="N547">
        <v>7.5</v>
      </c>
      <c r="O547">
        <v>59502303</v>
      </c>
      <c r="R547" t="s">
        <v>1041</v>
      </c>
      <c r="S547" cm="1">
        <f t="array" ref="S547">AVERAGE(IF(Table7[director_name]=R547, Table7[imdb_score]))</f>
        <v>7.3</v>
      </c>
      <c r="T547" t="str">
        <f>IF(Table8[[#This Row],[Average]] &gt; $V$7, "Higher", "Lower")</f>
        <v>Lower</v>
      </c>
    </row>
    <row r="548" spans="1:20" x14ac:dyDescent="0.3">
      <c r="A548" t="s">
        <v>753</v>
      </c>
      <c r="B548">
        <v>109</v>
      </c>
      <c r="C548">
        <v>92</v>
      </c>
      <c r="D548">
        <v>73326666</v>
      </c>
      <c r="E548" t="s">
        <v>1699</v>
      </c>
      <c r="F548" t="s">
        <v>1605</v>
      </c>
      <c r="G548" t="s">
        <v>1700</v>
      </c>
      <c r="H548">
        <v>189413</v>
      </c>
      <c r="I548">
        <v>306</v>
      </c>
      <c r="J548" t="s">
        <v>29</v>
      </c>
      <c r="K548" t="s">
        <v>30</v>
      </c>
      <c r="L548">
        <v>15000000</v>
      </c>
      <c r="M548">
        <v>1988</v>
      </c>
      <c r="N548">
        <v>7.5</v>
      </c>
      <c r="O548">
        <v>58326666</v>
      </c>
      <c r="R548" t="s">
        <v>1044</v>
      </c>
      <c r="S548" cm="1">
        <f t="array" ref="S548">AVERAGE(IF(Table7[director_name]=R548, Table7[imdb_score]))</f>
        <v>7.3</v>
      </c>
      <c r="T548" t="str">
        <f>IF(Table8[[#This Row],[Average]] &gt; $V$7, "Higher", "Lower")</f>
        <v>Lower</v>
      </c>
    </row>
    <row r="549" spans="1:20" x14ac:dyDescent="0.3">
      <c r="A549" t="s">
        <v>1702</v>
      </c>
      <c r="B549">
        <v>216</v>
      </c>
      <c r="C549">
        <v>128</v>
      </c>
      <c r="D549">
        <v>95001343</v>
      </c>
      <c r="E549" t="s">
        <v>379</v>
      </c>
      <c r="F549" t="s">
        <v>79</v>
      </c>
      <c r="G549" t="s">
        <v>1703</v>
      </c>
      <c r="H549">
        <v>66511</v>
      </c>
      <c r="I549">
        <v>200</v>
      </c>
      <c r="J549" t="s">
        <v>29</v>
      </c>
      <c r="K549" t="s">
        <v>30</v>
      </c>
      <c r="L549">
        <v>40000000</v>
      </c>
      <c r="M549">
        <v>2013</v>
      </c>
      <c r="N549">
        <v>7.5</v>
      </c>
      <c r="O549">
        <v>55001343</v>
      </c>
      <c r="R549" t="s">
        <v>1004</v>
      </c>
      <c r="S549" cm="1">
        <f t="array" ref="S549">AVERAGE(IF(Table7[director_name]=R549, Table7[imdb_score]))</f>
        <v>7.3</v>
      </c>
      <c r="T549" t="str">
        <f>IF(Table8[[#This Row],[Average]] &gt; $V$7, "Higher", "Lower")</f>
        <v>Lower</v>
      </c>
    </row>
    <row r="550" spans="1:20" x14ac:dyDescent="0.3">
      <c r="A550" t="s">
        <v>1140</v>
      </c>
      <c r="B550">
        <v>196</v>
      </c>
      <c r="C550">
        <v>113</v>
      </c>
      <c r="D550">
        <v>119412921</v>
      </c>
      <c r="E550" t="s">
        <v>105</v>
      </c>
      <c r="F550" t="s">
        <v>1704</v>
      </c>
      <c r="G550" t="s">
        <v>1705</v>
      </c>
      <c r="H550">
        <v>240241</v>
      </c>
      <c r="I550">
        <v>391</v>
      </c>
      <c r="J550" t="s">
        <v>29</v>
      </c>
      <c r="K550" t="s">
        <v>30</v>
      </c>
      <c r="L550">
        <v>65000000</v>
      </c>
      <c r="M550">
        <v>1990</v>
      </c>
      <c r="N550">
        <v>7.5</v>
      </c>
      <c r="O550">
        <v>54412921</v>
      </c>
      <c r="R550" t="s">
        <v>958</v>
      </c>
      <c r="S550" cm="1">
        <f t="array" ref="S550">AVERAGE(IF(Table7[director_name]=R550, Table7[imdb_score]))</f>
        <v>7.3</v>
      </c>
      <c r="T550" t="str">
        <f>IF(Table8[[#This Row],[Average]] &gt; $V$7, "Higher", "Lower")</f>
        <v>Lower</v>
      </c>
    </row>
    <row r="551" spans="1:20" x14ac:dyDescent="0.3">
      <c r="A551" t="s">
        <v>1130</v>
      </c>
      <c r="B551">
        <v>375</v>
      </c>
      <c r="C551">
        <v>153</v>
      </c>
      <c r="D551">
        <v>301956980</v>
      </c>
      <c r="E551" t="s">
        <v>946</v>
      </c>
      <c r="F551" t="s">
        <v>398</v>
      </c>
      <c r="G551" t="s">
        <v>1707</v>
      </c>
      <c r="H551">
        <v>321795</v>
      </c>
      <c r="I551">
        <v>973</v>
      </c>
      <c r="J551" t="s">
        <v>29</v>
      </c>
      <c r="K551" t="s">
        <v>200</v>
      </c>
      <c r="L551">
        <v>250000000</v>
      </c>
      <c r="M551">
        <v>2009</v>
      </c>
      <c r="N551">
        <v>7.5</v>
      </c>
      <c r="O551">
        <v>51956980</v>
      </c>
      <c r="R551" t="s">
        <v>965</v>
      </c>
      <c r="S551" cm="1">
        <f t="array" ref="S551">AVERAGE(IF(Table7[director_name]=R551, Table7[imdb_score]))</f>
        <v>7.3</v>
      </c>
      <c r="T551" t="str">
        <f>IF(Table8[[#This Row],[Average]] &gt; $V$7, "Higher", "Lower")</f>
        <v>Lower</v>
      </c>
    </row>
    <row r="552" spans="1:20" x14ac:dyDescent="0.3">
      <c r="A552" t="s">
        <v>1172</v>
      </c>
      <c r="B552">
        <v>405</v>
      </c>
      <c r="C552">
        <v>125</v>
      </c>
      <c r="D552">
        <v>83299761</v>
      </c>
      <c r="E552" t="s">
        <v>1709</v>
      </c>
      <c r="F552" t="s">
        <v>74</v>
      </c>
      <c r="G552" t="s">
        <v>1710</v>
      </c>
      <c r="H552">
        <v>117719</v>
      </c>
      <c r="I552">
        <v>306</v>
      </c>
      <c r="J552" t="s">
        <v>29</v>
      </c>
      <c r="K552" t="s">
        <v>30</v>
      </c>
      <c r="L552">
        <v>35000000</v>
      </c>
      <c r="M552">
        <v>2013</v>
      </c>
      <c r="N552">
        <v>7.5</v>
      </c>
      <c r="O552">
        <v>48299761</v>
      </c>
      <c r="R552" t="s">
        <v>1047</v>
      </c>
      <c r="S552" cm="1">
        <f t="array" ref="S552">AVERAGE(IF(Table7[director_name]=R552, Table7[imdb_score]))</f>
        <v>7.3</v>
      </c>
      <c r="T552" t="str">
        <f>IF(Table8[[#This Row],[Average]] &gt; $V$7, "Higher", "Lower")</f>
        <v>Lower</v>
      </c>
    </row>
    <row r="553" spans="1:20" x14ac:dyDescent="0.3">
      <c r="A553" t="s">
        <v>33</v>
      </c>
      <c r="B553">
        <v>181</v>
      </c>
      <c r="C553">
        <v>155</v>
      </c>
      <c r="D553">
        <v>82522790</v>
      </c>
      <c r="E553" t="s">
        <v>1711</v>
      </c>
      <c r="F553" t="s">
        <v>106</v>
      </c>
      <c r="G553" t="s">
        <v>1712</v>
      </c>
      <c r="H553">
        <v>143835</v>
      </c>
      <c r="I553">
        <v>654</v>
      </c>
      <c r="J553" t="s">
        <v>29</v>
      </c>
      <c r="K553" t="s">
        <v>30</v>
      </c>
      <c r="L553">
        <v>40000000</v>
      </c>
      <c r="M553">
        <v>1992</v>
      </c>
      <c r="N553">
        <v>7.5</v>
      </c>
      <c r="O553">
        <v>42522790</v>
      </c>
      <c r="R553" t="s">
        <v>981</v>
      </c>
      <c r="S553" cm="1">
        <f t="array" ref="S553">AVERAGE(IF(Table7[director_name]=R553, Table7[imdb_score]))</f>
        <v>7.3</v>
      </c>
      <c r="T553" t="str">
        <f>IF(Table8[[#This Row],[Average]] &gt; $V$7, "Higher", "Lower")</f>
        <v>Lower</v>
      </c>
    </row>
    <row r="554" spans="1:20" x14ac:dyDescent="0.3">
      <c r="A554" t="s">
        <v>1713</v>
      </c>
      <c r="B554">
        <v>54</v>
      </c>
      <c r="C554">
        <v>120</v>
      </c>
      <c r="D554">
        <v>52929168</v>
      </c>
      <c r="E554" t="s">
        <v>338</v>
      </c>
      <c r="F554" t="s">
        <v>1714</v>
      </c>
      <c r="G554" t="s">
        <v>1715</v>
      </c>
      <c r="H554">
        <v>82743</v>
      </c>
      <c r="I554">
        <v>201</v>
      </c>
      <c r="J554" t="s">
        <v>29</v>
      </c>
      <c r="K554" t="s">
        <v>30</v>
      </c>
      <c r="L554">
        <v>11000000</v>
      </c>
      <c r="M554">
        <v>1992</v>
      </c>
      <c r="N554">
        <v>7.5</v>
      </c>
      <c r="O554">
        <v>41929168</v>
      </c>
      <c r="R554" t="s">
        <v>1012</v>
      </c>
      <c r="S554" cm="1">
        <f t="array" ref="S554">AVERAGE(IF(Table7[director_name]=R554, Table7[imdb_score]))</f>
        <v>7.3</v>
      </c>
      <c r="T554" t="str">
        <f>IF(Table8[[#This Row],[Average]] &gt; $V$7, "Higher", "Lower")</f>
        <v>Lower</v>
      </c>
    </row>
    <row r="555" spans="1:20" x14ac:dyDescent="0.3">
      <c r="A555" t="s">
        <v>784</v>
      </c>
      <c r="B555">
        <v>57</v>
      </c>
      <c r="C555">
        <v>133</v>
      </c>
      <c r="D555">
        <v>66528842</v>
      </c>
      <c r="E555" t="s">
        <v>1717</v>
      </c>
      <c r="F555" t="s">
        <v>136</v>
      </c>
      <c r="G555" t="s">
        <v>1718</v>
      </c>
      <c r="H555">
        <v>112175</v>
      </c>
      <c r="I555">
        <v>329</v>
      </c>
      <c r="J555" t="s">
        <v>29</v>
      </c>
      <c r="K555" t="s">
        <v>30</v>
      </c>
      <c r="L555">
        <v>30000000</v>
      </c>
      <c r="M555">
        <v>1994</v>
      </c>
      <c r="N555">
        <v>7.5</v>
      </c>
      <c r="O555">
        <v>36528842</v>
      </c>
      <c r="R555" t="s">
        <v>1053</v>
      </c>
      <c r="S555" cm="1">
        <f t="array" ref="S555">AVERAGE(IF(Table7[director_name]=R555, Table7[imdb_score]))</f>
        <v>7.3</v>
      </c>
      <c r="T555" t="str">
        <f>IF(Table8[[#This Row],[Average]] &gt; $V$7, "Higher", "Lower")</f>
        <v>Lower</v>
      </c>
    </row>
    <row r="556" spans="1:20" x14ac:dyDescent="0.3">
      <c r="A556" t="s">
        <v>458</v>
      </c>
      <c r="B556">
        <v>129</v>
      </c>
      <c r="C556">
        <v>135</v>
      </c>
      <c r="D556">
        <v>64371181</v>
      </c>
      <c r="E556" t="s">
        <v>1720</v>
      </c>
      <c r="F556" t="s">
        <v>1721</v>
      </c>
      <c r="G556" t="s">
        <v>1722</v>
      </c>
      <c r="H556">
        <v>36636</v>
      </c>
      <c r="I556">
        <v>289</v>
      </c>
      <c r="J556" t="s">
        <v>29</v>
      </c>
      <c r="K556" t="s">
        <v>30</v>
      </c>
      <c r="L556">
        <v>28000000</v>
      </c>
      <c r="M556">
        <v>2004</v>
      </c>
      <c r="N556">
        <v>7.5</v>
      </c>
      <c r="O556">
        <v>36371181</v>
      </c>
      <c r="R556" t="s">
        <v>975</v>
      </c>
      <c r="S556" cm="1">
        <f t="array" ref="S556">AVERAGE(IF(Table7[director_name]=R556, Table7[imdb_score]))</f>
        <v>7.3</v>
      </c>
      <c r="T556" t="str">
        <f>IF(Table8[[#This Row],[Average]] &gt; $V$7, "Higher", "Lower")</f>
        <v>Lower</v>
      </c>
    </row>
    <row r="557" spans="1:20" x14ac:dyDescent="0.3">
      <c r="A557" t="s">
        <v>638</v>
      </c>
      <c r="B557">
        <v>153</v>
      </c>
      <c r="C557">
        <v>139</v>
      </c>
      <c r="D557">
        <v>58328680</v>
      </c>
      <c r="E557" t="s">
        <v>1724</v>
      </c>
      <c r="F557" t="s">
        <v>703</v>
      </c>
      <c r="G557" t="s">
        <v>1725</v>
      </c>
      <c r="H557">
        <v>54096</v>
      </c>
      <c r="I557">
        <v>494</v>
      </c>
      <c r="J557" t="s">
        <v>29</v>
      </c>
      <c r="K557" t="s">
        <v>30</v>
      </c>
      <c r="L557">
        <v>22000000</v>
      </c>
      <c r="M557">
        <v>2003</v>
      </c>
      <c r="N557">
        <v>7.5</v>
      </c>
      <c r="O557">
        <v>36328680</v>
      </c>
      <c r="R557" t="s">
        <v>961</v>
      </c>
      <c r="S557" cm="1">
        <f t="array" ref="S557">AVERAGE(IF(Table7[director_name]=R557, Table7[imdb_score]))</f>
        <v>7.3</v>
      </c>
      <c r="T557" t="str">
        <f>IF(Table8[[#This Row],[Average]] &gt; $V$7, "Higher", "Lower")</f>
        <v>Lower</v>
      </c>
    </row>
    <row r="558" spans="1:20" x14ac:dyDescent="0.3">
      <c r="A558" t="s">
        <v>67</v>
      </c>
      <c r="B558">
        <v>69</v>
      </c>
      <c r="C558">
        <v>135</v>
      </c>
      <c r="D558">
        <v>70960517</v>
      </c>
      <c r="E558" t="s">
        <v>588</v>
      </c>
      <c r="F558" t="s">
        <v>67</v>
      </c>
      <c r="G558" t="s">
        <v>1727</v>
      </c>
      <c r="H558">
        <v>54631</v>
      </c>
      <c r="I558">
        <v>192</v>
      </c>
      <c r="J558" t="s">
        <v>29</v>
      </c>
      <c r="K558" t="s">
        <v>30</v>
      </c>
      <c r="L558">
        <v>35000000</v>
      </c>
      <c r="M558">
        <v>1995</v>
      </c>
      <c r="N558">
        <v>7.5</v>
      </c>
      <c r="O558">
        <v>35960517</v>
      </c>
      <c r="R558" t="s">
        <v>1020</v>
      </c>
      <c r="S558" cm="1">
        <f t="array" ref="S558">AVERAGE(IF(Table7[director_name]=R558, Table7[imdb_score]))</f>
        <v>7.3</v>
      </c>
      <c r="T558" t="str">
        <f>IF(Table8[[#This Row],[Average]] &gt; $V$7, "Higher", "Lower")</f>
        <v>Lower</v>
      </c>
    </row>
    <row r="559" spans="1:20" x14ac:dyDescent="0.3">
      <c r="A559" t="s">
        <v>705</v>
      </c>
      <c r="B559">
        <v>179</v>
      </c>
      <c r="C559">
        <v>138</v>
      </c>
      <c r="D559">
        <v>35918429</v>
      </c>
      <c r="E559" t="s">
        <v>26</v>
      </c>
      <c r="F559" t="s">
        <v>1729</v>
      </c>
      <c r="G559" t="s">
        <v>1730</v>
      </c>
      <c r="H559">
        <v>32415</v>
      </c>
      <c r="I559">
        <v>510</v>
      </c>
      <c r="J559" t="s">
        <v>29</v>
      </c>
      <c r="K559" t="s">
        <v>30</v>
      </c>
      <c r="L559">
        <v>1700000</v>
      </c>
      <c r="M559">
        <v>2001</v>
      </c>
      <c r="N559">
        <v>7.5</v>
      </c>
      <c r="O559">
        <v>34218429</v>
      </c>
      <c r="R559" t="s">
        <v>967</v>
      </c>
      <c r="S559" cm="1">
        <f t="array" ref="S559">AVERAGE(IF(Table7[director_name]=R559, Table7[imdb_score]))</f>
        <v>7.3</v>
      </c>
      <c r="T559" t="str">
        <f>IF(Table8[[#This Row],[Average]] &gt; $V$7, "Higher", "Lower")</f>
        <v>Lower</v>
      </c>
    </row>
    <row r="560" spans="1:20" x14ac:dyDescent="0.3">
      <c r="A560" t="s">
        <v>749</v>
      </c>
      <c r="B560">
        <v>364</v>
      </c>
      <c r="C560">
        <v>128</v>
      </c>
      <c r="D560">
        <v>52066000</v>
      </c>
      <c r="E560" t="s">
        <v>60</v>
      </c>
      <c r="F560" t="s">
        <v>1285</v>
      </c>
      <c r="G560" t="s">
        <v>1732</v>
      </c>
      <c r="H560">
        <v>61114</v>
      </c>
      <c r="I560">
        <v>212</v>
      </c>
      <c r="J560" t="s">
        <v>29</v>
      </c>
      <c r="K560" t="s">
        <v>200</v>
      </c>
      <c r="L560">
        <v>20000000</v>
      </c>
      <c r="M560">
        <v>2014</v>
      </c>
      <c r="N560">
        <v>7.5</v>
      </c>
      <c r="O560">
        <v>32066000</v>
      </c>
      <c r="R560" t="s">
        <v>149</v>
      </c>
      <c r="S560" cm="1">
        <f t="array" ref="S560">AVERAGE(IF(Table7[director_name]=R560, Table7[imdb_score]))</f>
        <v>7.2874999999999996</v>
      </c>
      <c r="T560" t="str">
        <f>IF(Table8[[#This Row],[Average]] &gt; $V$7, "Higher", "Lower")</f>
        <v>Lower</v>
      </c>
    </row>
    <row r="561" spans="1:20" x14ac:dyDescent="0.3">
      <c r="A561" t="s">
        <v>1734</v>
      </c>
      <c r="B561">
        <v>277</v>
      </c>
      <c r="C561">
        <v>88</v>
      </c>
      <c r="D561">
        <v>30859000</v>
      </c>
      <c r="E561" t="s">
        <v>840</v>
      </c>
      <c r="F561" t="s">
        <v>1735</v>
      </c>
      <c r="G561" t="s">
        <v>1736</v>
      </c>
      <c r="H561">
        <v>96410</v>
      </c>
      <c r="I561">
        <v>826</v>
      </c>
      <c r="J561" t="s">
        <v>29</v>
      </c>
      <c r="K561" t="s">
        <v>30</v>
      </c>
      <c r="L561">
        <v>83532</v>
      </c>
      <c r="M561">
        <v>1974</v>
      </c>
      <c r="N561">
        <v>7.5</v>
      </c>
      <c r="O561">
        <v>30775468</v>
      </c>
      <c r="R561" t="s">
        <v>149</v>
      </c>
      <c r="S561" cm="1">
        <f t="array" ref="S561">AVERAGE(IF(Table7[director_name]=R561, Table7[imdb_score]))</f>
        <v>7.2874999999999996</v>
      </c>
      <c r="T561" t="str">
        <f>IF(Table8[[#This Row],[Average]] &gt; $V$7, "Higher", "Lower")</f>
        <v>Lower</v>
      </c>
    </row>
    <row r="562" spans="1:20" x14ac:dyDescent="0.3">
      <c r="A562" t="s">
        <v>1734</v>
      </c>
      <c r="B562">
        <v>277</v>
      </c>
      <c r="C562">
        <v>88</v>
      </c>
      <c r="D562">
        <v>30859000</v>
      </c>
      <c r="E562" t="s">
        <v>840</v>
      </c>
      <c r="F562" t="s">
        <v>1735</v>
      </c>
      <c r="G562" t="s">
        <v>1736</v>
      </c>
      <c r="H562">
        <v>96411</v>
      </c>
      <c r="I562">
        <v>826</v>
      </c>
      <c r="J562" t="s">
        <v>29</v>
      </c>
      <c r="K562" t="s">
        <v>30</v>
      </c>
      <c r="L562">
        <v>83532</v>
      </c>
      <c r="M562">
        <v>1974</v>
      </c>
      <c r="N562">
        <v>7.5</v>
      </c>
      <c r="O562">
        <v>30775468</v>
      </c>
      <c r="R562" t="s">
        <v>149</v>
      </c>
      <c r="S562" cm="1">
        <f t="array" ref="S562">AVERAGE(IF(Table7[director_name]=R562, Table7[imdb_score]))</f>
        <v>7.2874999999999996</v>
      </c>
      <c r="T562" t="str">
        <f>IF(Table8[[#This Row],[Average]] &gt; $V$7, "Higher", "Lower")</f>
        <v>Lower</v>
      </c>
    </row>
    <row r="563" spans="1:20" x14ac:dyDescent="0.3">
      <c r="A563" t="s">
        <v>804</v>
      </c>
      <c r="B563">
        <v>143</v>
      </c>
      <c r="C563">
        <v>88</v>
      </c>
      <c r="D563">
        <v>120618403</v>
      </c>
      <c r="E563" t="s">
        <v>1739</v>
      </c>
      <c r="F563" t="s">
        <v>1740</v>
      </c>
      <c r="G563" t="s">
        <v>1741</v>
      </c>
      <c r="H563">
        <v>171792</v>
      </c>
      <c r="I563">
        <v>222</v>
      </c>
      <c r="J563" t="s">
        <v>29</v>
      </c>
      <c r="K563" t="s">
        <v>30</v>
      </c>
      <c r="L563">
        <v>90000000</v>
      </c>
      <c r="M563">
        <v>1998</v>
      </c>
      <c r="N563">
        <v>7.5</v>
      </c>
      <c r="O563">
        <v>30618403</v>
      </c>
      <c r="R563" t="s">
        <v>149</v>
      </c>
      <c r="S563" cm="1">
        <f t="array" ref="S563">AVERAGE(IF(Table7[director_name]=R563, Table7[imdb_score]))</f>
        <v>7.2874999999999996</v>
      </c>
      <c r="T563" t="str">
        <f>IF(Table8[[#This Row],[Average]] &gt; $V$7, "Higher", "Lower")</f>
        <v>Lower</v>
      </c>
    </row>
    <row r="564" spans="1:20" x14ac:dyDescent="0.3">
      <c r="A564" t="s">
        <v>54</v>
      </c>
      <c r="B564">
        <v>140</v>
      </c>
      <c r="C564">
        <v>154</v>
      </c>
      <c r="D564">
        <v>39647595</v>
      </c>
      <c r="E564" t="s">
        <v>543</v>
      </c>
      <c r="F564" t="s">
        <v>44</v>
      </c>
      <c r="G564" t="s">
        <v>1742</v>
      </c>
      <c r="H564">
        <v>239540</v>
      </c>
      <c r="I564">
        <v>462</v>
      </c>
      <c r="J564" t="s">
        <v>29</v>
      </c>
      <c r="K564" t="s">
        <v>30</v>
      </c>
      <c r="L564">
        <v>12000000</v>
      </c>
      <c r="M564">
        <v>1997</v>
      </c>
      <c r="N564">
        <v>7.5</v>
      </c>
      <c r="O564">
        <v>27647595</v>
      </c>
      <c r="R564" t="s">
        <v>149</v>
      </c>
      <c r="S564" cm="1">
        <f t="array" ref="S564">AVERAGE(IF(Table7[director_name]=R564, Table7[imdb_score]))</f>
        <v>7.2874999999999996</v>
      </c>
      <c r="T564" t="str">
        <f>IF(Table8[[#This Row],[Average]] &gt; $V$7, "Higher", "Lower")</f>
        <v>Lower</v>
      </c>
    </row>
    <row r="565" spans="1:20" x14ac:dyDescent="0.3">
      <c r="A565" t="s">
        <v>776</v>
      </c>
      <c r="B565">
        <v>351</v>
      </c>
      <c r="C565">
        <v>111</v>
      </c>
      <c r="D565">
        <v>38317535</v>
      </c>
      <c r="E565" t="s">
        <v>588</v>
      </c>
      <c r="F565" t="s">
        <v>1263</v>
      </c>
      <c r="G565" t="s">
        <v>1744</v>
      </c>
      <c r="H565">
        <v>73249</v>
      </c>
      <c r="I565">
        <v>212</v>
      </c>
      <c r="J565" t="s">
        <v>29</v>
      </c>
      <c r="K565" t="s">
        <v>200</v>
      </c>
      <c r="L565">
        <v>11000000</v>
      </c>
      <c r="M565">
        <v>2015</v>
      </c>
      <c r="N565">
        <v>7.5</v>
      </c>
      <c r="O565">
        <v>27317535</v>
      </c>
      <c r="R565" t="s">
        <v>149</v>
      </c>
      <c r="S565" cm="1">
        <f t="array" ref="S565">AVERAGE(IF(Table7[director_name]=R565, Table7[imdb_score]))</f>
        <v>7.2874999999999996</v>
      </c>
      <c r="T565" t="str">
        <f>IF(Table8[[#This Row],[Average]] &gt; $V$7, "Higher", "Lower")</f>
        <v>Lower</v>
      </c>
    </row>
    <row r="566" spans="1:20" x14ac:dyDescent="0.3">
      <c r="A566" t="s">
        <v>814</v>
      </c>
      <c r="B566">
        <v>209</v>
      </c>
      <c r="C566">
        <v>85</v>
      </c>
      <c r="D566">
        <v>56068547</v>
      </c>
      <c r="E566" t="s">
        <v>1746</v>
      </c>
      <c r="F566" t="s">
        <v>1747</v>
      </c>
      <c r="G566" t="s">
        <v>1748</v>
      </c>
      <c r="H566">
        <v>98160</v>
      </c>
      <c r="I566">
        <v>307</v>
      </c>
      <c r="J566" t="s">
        <v>29</v>
      </c>
      <c r="K566" t="s">
        <v>200</v>
      </c>
      <c r="L566">
        <v>30000000</v>
      </c>
      <c r="M566">
        <v>2005</v>
      </c>
      <c r="N566">
        <v>7.5</v>
      </c>
      <c r="O566">
        <v>26068547</v>
      </c>
      <c r="R566" t="s">
        <v>149</v>
      </c>
      <c r="S566" cm="1">
        <f t="array" ref="S566">AVERAGE(IF(Table7[director_name]=R566, Table7[imdb_score]))</f>
        <v>7.2874999999999996</v>
      </c>
      <c r="T566" t="str">
        <f>IF(Table8[[#This Row],[Average]] &gt; $V$7, "Higher", "Lower")</f>
        <v>Lower</v>
      </c>
    </row>
    <row r="567" spans="1:20" x14ac:dyDescent="0.3">
      <c r="A567" t="s">
        <v>1750</v>
      </c>
      <c r="B567">
        <v>256</v>
      </c>
      <c r="C567">
        <v>101</v>
      </c>
      <c r="D567">
        <v>26505000</v>
      </c>
      <c r="E567" t="s">
        <v>626</v>
      </c>
      <c r="F567" t="s">
        <v>482</v>
      </c>
      <c r="G567" t="s">
        <v>1751</v>
      </c>
      <c r="H567">
        <v>149285</v>
      </c>
      <c r="I567">
        <v>668</v>
      </c>
      <c r="J567" t="s">
        <v>29</v>
      </c>
      <c r="K567" t="s">
        <v>30</v>
      </c>
      <c r="L567">
        <v>1800000</v>
      </c>
      <c r="M567">
        <v>1984</v>
      </c>
      <c r="N567">
        <v>7.5</v>
      </c>
      <c r="O567">
        <v>24705000</v>
      </c>
      <c r="R567" t="s">
        <v>149</v>
      </c>
      <c r="S567" cm="1">
        <f t="array" ref="S567">AVERAGE(IF(Table7[director_name]=R567, Table7[imdb_score]))</f>
        <v>7.2874999999999996</v>
      </c>
      <c r="T567" t="str">
        <f>IF(Table8[[#This Row],[Average]] &gt; $V$7, "Higher", "Lower")</f>
        <v>Lower</v>
      </c>
    </row>
    <row r="568" spans="1:20" x14ac:dyDescent="0.3">
      <c r="A568" t="s">
        <v>1750</v>
      </c>
      <c r="B568">
        <v>256</v>
      </c>
      <c r="C568">
        <v>101</v>
      </c>
      <c r="D568">
        <v>26505000</v>
      </c>
      <c r="E568" t="s">
        <v>626</v>
      </c>
      <c r="F568" t="s">
        <v>482</v>
      </c>
      <c r="G568" t="s">
        <v>1751</v>
      </c>
      <c r="H568">
        <v>149293</v>
      </c>
      <c r="I568">
        <v>668</v>
      </c>
      <c r="J568" t="s">
        <v>29</v>
      </c>
      <c r="K568" t="s">
        <v>30</v>
      </c>
      <c r="L568">
        <v>1800000</v>
      </c>
      <c r="M568">
        <v>1984</v>
      </c>
      <c r="N568">
        <v>7.5</v>
      </c>
      <c r="O568">
        <v>24705000</v>
      </c>
      <c r="R568" t="s">
        <v>312</v>
      </c>
      <c r="S568" cm="1">
        <f t="array" ref="S568">AVERAGE(IF(Table7[director_name]=R568, Table7[imdb_score]))</f>
        <v>7.2833333333333323</v>
      </c>
      <c r="T568" t="str">
        <f>IF(Table8[[#This Row],[Average]] &gt; $V$7, "Higher", "Lower")</f>
        <v>Lower</v>
      </c>
    </row>
    <row r="569" spans="1:20" x14ac:dyDescent="0.3">
      <c r="A569" t="s">
        <v>1544</v>
      </c>
      <c r="B569">
        <v>28</v>
      </c>
      <c r="C569">
        <v>97</v>
      </c>
      <c r="D569">
        <v>27900000</v>
      </c>
      <c r="E569" t="s">
        <v>208</v>
      </c>
      <c r="F569" t="s">
        <v>1754</v>
      </c>
      <c r="G569" t="s">
        <v>1755</v>
      </c>
      <c r="H569">
        <v>39508</v>
      </c>
      <c r="I569">
        <v>96</v>
      </c>
      <c r="J569" t="s">
        <v>29</v>
      </c>
      <c r="K569" t="s">
        <v>30</v>
      </c>
      <c r="L569">
        <v>3500000</v>
      </c>
      <c r="M569">
        <v>1993</v>
      </c>
      <c r="N569">
        <v>7.5</v>
      </c>
      <c r="O569">
        <v>24400000</v>
      </c>
      <c r="R569" t="s">
        <v>312</v>
      </c>
      <c r="S569" cm="1">
        <f t="array" ref="S569">AVERAGE(IF(Table7[director_name]=R569, Table7[imdb_score]))</f>
        <v>7.2833333333333323</v>
      </c>
      <c r="T569" t="str">
        <f>IF(Table8[[#This Row],[Average]] &gt; $V$7, "Higher", "Lower")</f>
        <v>Lower</v>
      </c>
    </row>
    <row r="570" spans="1:20" x14ac:dyDescent="0.3">
      <c r="A570" t="s">
        <v>1757</v>
      </c>
      <c r="B570">
        <v>351</v>
      </c>
      <c r="C570">
        <v>93</v>
      </c>
      <c r="D570">
        <v>31501218</v>
      </c>
      <c r="E570" t="s">
        <v>60</v>
      </c>
      <c r="F570" t="s">
        <v>388</v>
      </c>
      <c r="G570" t="s">
        <v>1758</v>
      </c>
      <c r="H570">
        <v>84070</v>
      </c>
      <c r="I570">
        <v>526</v>
      </c>
      <c r="J570" t="s">
        <v>29</v>
      </c>
      <c r="K570" t="s">
        <v>30</v>
      </c>
      <c r="L570">
        <v>7500000</v>
      </c>
      <c r="M570">
        <v>2005</v>
      </c>
      <c r="N570">
        <v>7.5</v>
      </c>
      <c r="O570">
        <v>24001218</v>
      </c>
      <c r="R570" t="s">
        <v>312</v>
      </c>
      <c r="S570" cm="1">
        <f t="array" ref="S570">AVERAGE(IF(Table7[director_name]=R570, Table7[imdb_score]))</f>
        <v>7.2833333333333323</v>
      </c>
      <c r="T570" t="str">
        <f>IF(Table8[[#This Row],[Average]] &gt; $V$7, "Higher", "Lower")</f>
        <v>Lower</v>
      </c>
    </row>
    <row r="571" spans="1:20" x14ac:dyDescent="0.3">
      <c r="A571" t="s">
        <v>1075</v>
      </c>
      <c r="B571">
        <v>167</v>
      </c>
      <c r="C571">
        <v>115</v>
      </c>
      <c r="D571">
        <v>24800000</v>
      </c>
      <c r="E571" t="s">
        <v>715</v>
      </c>
      <c r="F571" t="s">
        <v>1760</v>
      </c>
      <c r="G571" t="s">
        <v>1761</v>
      </c>
      <c r="H571">
        <v>89403</v>
      </c>
      <c r="I571">
        <v>358</v>
      </c>
      <c r="J571" t="s">
        <v>29</v>
      </c>
      <c r="K571" t="s">
        <v>200</v>
      </c>
      <c r="L571">
        <v>2000000</v>
      </c>
      <c r="M571">
        <v>1963</v>
      </c>
      <c r="N571">
        <v>7.5</v>
      </c>
      <c r="O571">
        <v>22800000</v>
      </c>
      <c r="R571" t="s">
        <v>312</v>
      </c>
      <c r="S571" cm="1">
        <f t="array" ref="S571">AVERAGE(IF(Table7[director_name]=R571, Table7[imdb_score]))</f>
        <v>7.2833333333333323</v>
      </c>
      <c r="T571" t="str">
        <f>IF(Table8[[#This Row],[Average]] &gt; $V$7, "Higher", "Lower")</f>
        <v>Lower</v>
      </c>
    </row>
    <row r="572" spans="1:20" x14ac:dyDescent="0.3">
      <c r="A572" t="s">
        <v>692</v>
      </c>
      <c r="B572">
        <v>522</v>
      </c>
      <c r="C572">
        <v>93</v>
      </c>
      <c r="D572">
        <v>54696902</v>
      </c>
      <c r="E572" t="s">
        <v>1763</v>
      </c>
      <c r="F572" t="s">
        <v>601</v>
      </c>
      <c r="G572" t="s">
        <v>1764</v>
      </c>
      <c r="H572">
        <v>379462</v>
      </c>
      <c r="I572">
        <v>571</v>
      </c>
      <c r="J572" t="s">
        <v>29</v>
      </c>
      <c r="K572" t="s">
        <v>30</v>
      </c>
      <c r="L572">
        <v>32000000</v>
      </c>
      <c r="M572">
        <v>2011</v>
      </c>
      <c r="N572">
        <v>7.5</v>
      </c>
      <c r="O572">
        <v>22696902</v>
      </c>
      <c r="R572" t="s">
        <v>312</v>
      </c>
      <c r="S572" cm="1">
        <f t="array" ref="S572">AVERAGE(IF(Table7[director_name]=R572, Table7[imdb_score]))</f>
        <v>7.2833333333333323</v>
      </c>
      <c r="T572" t="str">
        <f>IF(Table8[[#This Row],[Average]] &gt; $V$7, "Higher", "Lower")</f>
        <v>Lower</v>
      </c>
    </row>
    <row r="573" spans="1:20" x14ac:dyDescent="0.3">
      <c r="A573" t="s">
        <v>1229</v>
      </c>
      <c r="B573">
        <v>305</v>
      </c>
      <c r="C573">
        <v>124</v>
      </c>
      <c r="D573">
        <v>52418902</v>
      </c>
      <c r="E573" t="s">
        <v>459</v>
      </c>
      <c r="F573" t="s">
        <v>601</v>
      </c>
      <c r="G573" t="s">
        <v>1766</v>
      </c>
      <c r="H573">
        <v>147128</v>
      </c>
      <c r="I573">
        <v>277</v>
      </c>
      <c r="J573" t="s">
        <v>29</v>
      </c>
      <c r="K573" t="s">
        <v>30</v>
      </c>
      <c r="L573">
        <v>30000000</v>
      </c>
      <c r="M573">
        <v>2015</v>
      </c>
      <c r="N573">
        <v>7.5</v>
      </c>
      <c r="O573">
        <v>22418902</v>
      </c>
      <c r="R573" t="s">
        <v>312</v>
      </c>
      <c r="S573" cm="1">
        <f t="array" ref="S573">AVERAGE(IF(Table7[director_name]=R573, Table7[imdb_score]))</f>
        <v>7.2833333333333323</v>
      </c>
      <c r="T573" t="str">
        <f>IF(Table8[[#This Row],[Average]] &gt; $V$7, "Higher", "Lower")</f>
        <v>Lower</v>
      </c>
    </row>
    <row r="574" spans="1:20" x14ac:dyDescent="0.3">
      <c r="A574" t="s">
        <v>119</v>
      </c>
      <c r="B574">
        <v>226</v>
      </c>
      <c r="C574">
        <v>129</v>
      </c>
      <c r="D574">
        <v>33565375</v>
      </c>
      <c r="E574" t="s">
        <v>1527</v>
      </c>
      <c r="F574" t="s">
        <v>1768</v>
      </c>
      <c r="G574" t="s">
        <v>1769</v>
      </c>
      <c r="H574">
        <v>111351</v>
      </c>
      <c r="I574">
        <v>568</v>
      </c>
      <c r="J574" t="s">
        <v>29</v>
      </c>
      <c r="K574" t="s">
        <v>200</v>
      </c>
      <c r="L574">
        <v>15000000</v>
      </c>
      <c r="M574">
        <v>2005</v>
      </c>
      <c r="N574">
        <v>7.5</v>
      </c>
      <c r="O574">
        <v>18565375</v>
      </c>
      <c r="R574" t="s">
        <v>936</v>
      </c>
      <c r="S574" cm="1">
        <f t="array" ref="S574">AVERAGE(IF(Table7[director_name]=R574, Table7[imdb_score]))</f>
        <v>7.2750000000000004</v>
      </c>
      <c r="T574" t="str">
        <f>IF(Table8[[#This Row],[Average]] &gt; $V$7, "Higher", "Lower")</f>
        <v>Lower</v>
      </c>
    </row>
    <row r="575" spans="1:20" x14ac:dyDescent="0.3">
      <c r="A575" t="s">
        <v>1770</v>
      </c>
      <c r="B575">
        <v>84</v>
      </c>
      <c r="C575">
        <v>123</v>
      </c>
      <c r="D575">
        <v>36581633</v>
      </c>
      <c r="E575" t="s">
        <v>116</v>
      </c>
      <c r="F575" t="s">
        <v>1771</v>
      </c>
      <c r="G575" t="s">
        <v>1772</v>
      </c>
      <c r="H575">
        <v>52533</v>
      </c>
      <c r="I575">
        <v>235</v>
      </c>
      <c r="J575" t="s">
        <v>29</v>
      </c>
      <c r="K575" t="s">
        <v>227</v>
      </c>
      <c r="L575">
        <v>21000000</v>
      </c>
      <c r="M575">
        <v>2007</v>
      </c>
      <c r="N575">
        <v>7.5</v>
      </c>
      <c r="O575">
        <v>15581633</v>
      </c>
      <c r="R575" t="s">
        <v>936</v>
      </c>
      <c r="S575" cm="1">
        <f t="array" ref="S575">AVERAGE(IF(Table7[director_name]=R575, Table7[imdb_score]))</f>
        <v>7.2750000000000004</v>
      </c>
      <c r="T575" t="str">
        <f>IF(Table8[[#This Row],[Average]] &gt; $V$7, "Higher", "Lower")</f>
        <v>Lower</v>
      </c>
    </row>
    <row r="576" spans="1:20" x14ac:dyDescent="0.3">
      <c r="A576" t="s">
        <v>613</v>
      </c>
      <c r="B576">
        <v>327</v>
      </c>
      <c r="C576">
        <v>85</v>
      </c>
      <c r="D576">
        <v>16097842</v>
      </c>
      <c r="E576" t="s">
        <v>607</v>
      </c>
      <c r="F576" t="s">
        <v>1773</v>
      </c>
      <c r="G576" t="s">
        <v>1774</v>
      </c>
      <c r="H576">
        <v>53919</v>
      </c>
      <c r="I576">
        <v>168</v>
      </c>
      <c r="J576" t="s">
        <v>29</v>
      </c>
      <c r="K576" t="s">
        <v>30</v>
      </c>
      <c r="L576">
        <v>900000</v>
      </c>
      <c r="M576">
        <v>2013</v>
      </c>
      <c r="N576">
        <v>7.5</v>
      </c>
      <c r="O576">
        <v>15197842</v>
      </c>
      <c r="R576" t="s">
        <v>936</v>
      </c>
      <c r="S576" cm="1">
        <f t="array" ref="S576">AVERAGE(IF(Table7[director_name]=R576, Table7[imdb_score]))</f>
        <v>7.2750000000000004</v>
      </c>
      <c r="T576" t="str">
        <f>IF(Table8[[#This Row],[Average]] &gt; $V$7, "Higher", "Lower")</f>
        <v>Lower</v>
      </c>
    </row>
    <row r="577" spans="1:20" x14ac:dyDescent="0.3">
      <c r="A577" t="s">
        <v>1020</v>
      </c>
      <c r="B577">
        <v>309</v>
      </c>
      <c r="C577">
        <v>101</v>
      </c>
      <c r="D577">
        <v>18656400</v>
      </c>
      <c r="E577" t="s">
        <v>92</v>
      </c>
      <c r="F577" t="s">
        <v>430</v>
      </c>
      <c r="G577" t="s">
        <v>1775</v>
      </c>
      <c r="H577">
        <v>86077</v>
      </c>
      <c r="I577">
        <v>195</v>
      </c>
      <c r="J577" t="s">
        <v>29</v>
      </c>
      <c r="K577" t="s">
        <v>30</v>
      </c>
      <c r="L577">
        <v>5000000</v>
      </c>
      <c r="M577">
        <v>2014</v>
      </c>
      <c r="N577">
        <v>7.5</v>
      </c>
      <c r="O577">
        <v>13656400</v>
      </c>
      <c r="R577" t="s">
        <v>936</v>
      </c>
      <c r="S577" cm="1">
        <f t="array" ref="S577">AVERAGE(IF(Table7[director_name]=R577, Table7[imdb_score]))</f>
        <v>7.2750000000000004</v>
      </c>
      <c r="T577" t="str">
        <f>IF(Table8[[#This Row],[Average]] &gt; $V$7, "Higher", "Lower")</f>
        <v>Lower</v>
      </c>
    </row>
    <row r="578" spans="1:20" x14ac:dyDescent="0.3">
      <c r="A578" t="s">
        <v>786</v>
      </c>
      <c r="B578">
        <v>293</v>
      </c>
      <c r="C578">
        <v>104</v>
      </c>
      <c r="D578">
        <v>33422556</v>
      </c>
      <c r="E578" t="s">
        <v>257</v>
      </c>
      <c r="F578" t="s">
        <v>436</v>
      </c>
      <c r="G578" t="s">
        <v>1776</v>
      </c>
      <c r="H578">
        <v>99236</v>
      </c>
      <c r="I578">
        <v>321</v>
      </c>
      <c r="J578" t="s">
        <v>29</v>
      </c>
      <c r="K578" t="s">
        <v>30</v>
      </c>
      <c r="L578">
        <v>20000000</v>
      </c>
      <c r="M578">
        <v>2008</v>
      </c>
      <c r="N578">
        <v>7.5</v>
      </c>
      <c r="O578">
        <v>13422556</v>
      </c>
      <c r="R578" t="s">
        <v>1069</v>
      </c>
      <c r="S578" cm="1">
        <f t="array" ref="S578">AVERAGE(IF(Table7[director_name]=R578, Table7[imdb_score]))</f>
        <v>7.2666666666666666</v>
      </c>
      <c r="T578" t="str">
        <f>IF(Table8[[#This Row],[Average]] &gt; $V$7, "Higher", "Lower")</f>
        <v>Lower</v>
      </c>
    </row>
    <row r="579" spans="1:20" x14ac:dyDescent="0.3">
      <c r="A579" t="s">
        <v>1360</v>
      </c>
      <c r="B579">
        <v>119</v>
      </c>
      <c r="C579">
        <v>90</v>
      </c>
      <c r="D579">
        <v>18621249</v>
      </c>
      <c r="E579" t="s">
        <v>676</v>
      </c>
      <c r="F579" t="s">
        <v>1777</v>
      </c>
      <c r="G579" t="s">
        <v>1778</v>
      </c>
      <c r="H579">
        <v>45859</v>
      </c>
      <c r="I579">
        <v>340</v>
      </c>
      <c r="J579" t="s">
        <v>29</v>
      </c>
      <c r="K579" t="s">
        <v>30</v>
      </c>
      <c r="L579">
        <v>6000000</v>
      </c>
      <c r="M579">
        <v>2000</v>
      </c>
      <c r="N579">
        <v>7.5</v>
      </c>
      <c r="O579">
        <v>12621249</v>
      </c>
      <c r="R579" t="s">
        <v>1075</v>
      </c>
      <c r="S579" cm="1">
        <f t="array" ref="S579">AVERAGE(IF(Table7[director_name]=R579, Table7[imdb_score]))</f>
        <v>7.2666666666666666</v>
      </c>
      <c r="T579" t="str">
        <f>IF(Table8[[#This Row],[Average]] &gt; $V$7, "Higher", "Lower")</f>
        <v>Lower</v>
      </c>
    </row>
    <row r="580" spans="1:20" x14ac:dyDescent="0.3">
      <c r="A580" t="s">
        <v>648</v>
      </c>
      <c r="B580">
        <v>73</v>
      </c>
      <c r="C580">
        <v>147</v>
      </c>
      <c r="D580">
        <v>53300852</v>
      </c>
      <c r="E580" t="s">
        <v>208</v>
      </c>
      <c r="F580" t="s">
        <v>44</v>
      </c>
      <c r="G580" t="s">
        <v>1779</v>
      </c>
      <c r="H580">
        <v>154487</v>
      </c>
      <c r="I580">
        <v>259</v>
      </c>
      <c r="J580" t="s">
        <v>29</v>
      </c>
      <c r="K580" t="s">
        <v>30</v>
      </c>
      <c r="L580">
        <v>44000000</v>
      </c>
      <c r="M580">
        <v>1996</v>
      </c>
      <c r="N580">
        <v>7.5</v>
      </c>
      <c r="O580">
        <v>9300852</v>
      </c>
      <c r="R580" t="s">
        <v>1079</v>
      </c>
      <c r="S580" cm="1">
        <f t="array" ref="S580">AVERAGE(IF(Table7[director_name]=R580, Table7[imdb_score]))</f>
        <v>7.2666666666666666</v>
      </c>
      <c r="T580" t="str">
        <f>IF(Table8[[#This Row],[Average]] &gt; $V$7, "Higher", "Lower")</f>
        <v>Lower</v>
      </c>
    </row>
    <row r="581" spans="1:20" x14ac:dyDescent="0.3">
      <c r="A581" t="s">
        <v>292</v>
      </c>
      <c r="B581">
        <v>285</v>
      </c>
      <c r="C581">
        <v>143</v>
      </c>
      <c r="D581">
        <v>34300771</v>
      </c>
      <c r="E581" t="s">
        <v>92</v>
      </c>
      <c r="F581" t="s">
        <v>93</v>
      </c>
      <c r="G581" t="s">
        <v>1780</v>
      </c>
      <c r="H581">
        <v>243799</v>
      </c>
      <c r="I581">
        <v>908</v>
      </c>
      <c r="J581" t="s">
        <v>29</v>
      </c>
      <c r="K581" t="s">
        <v>241</v>
      </c>
      <c r="L581">
        <v>25000000</v>
      </c>
      <c r="M581">
        <v>2006</v>
      </c>
      <c r="N581">
        <v>7.5</v>
      </c>
      <c r="O581">
        <v>9300771</v>
      </c>
      <c r="R581" t="s">
        <v>1079</v>
      </c>
      <c r="S581" cm="1">
        <f t="array" ref="S581">AVERAGE(IF(Table7[director_name]=R581, Table7[imdb_score]))</f>
        <v>7.2666666666666666</v>
      </c>
      <c r="T581" t="str">
        <f>IF(Table8[[#This Row],[Average]] &gt; $V$7, "Higher", "Lower")</f>
        <v>Lower</v>
      </c>
    </row>
    <row r="582" spans="1:20" x14ac:dyDescent="0.3">
      <c r="A582" t="s">
        <v>733</v>
      </c>
      <c r="B582">
        <v>56</v>
      </c>
      <c r="C582">
        <v>153</v>
      </c>
      <c r="D582">
        <v>16800000</v>
      </c>
      <c r="E582" t="s">
        <v>1781</v>
      </c>
      <c r="F582" t="s">
        <v>1782</v>
      </c>
      <c r="G582" t="s">
        <v>1783</v>
      </c>
      <c r="H582">
        <v>25303</v>
      </c>
      <c r="I582">
        <v>138</v>
      </c>
      <c r="J582" t="s">
        <v>29</v>
      </c>
      <c r="K582" t="s">
        <v>200</v>
      </c>
      <c r="L582">
        <v>10000000</v>
      </c>
      <c r="M582">
        <v>1968</v>
      </c>
      <c r="N582">
        <v>7.5</v>
      </c>
      <c r="O582">
        <v>6800000</v>
      </c>
      <c r="R582" t="s">
        <v>1075</v>
      </c>
      <c r="S582" cm="1">
        <f t="array" ref="S582">AVERAGE(IF(Table7[director_name]=R582, Table7[imdb_score]))</f>
        <v>7.2666666666666666</v>
      </c>
      <c r="T582" t="str">
        <f>IF(Table8[[#This Row],[Average]] &gt; $V$7, "Higher", "Lower")</f>
        <v>Lower</v>
      </c>
    </row>
    <row r="583" spans="1:20" x14ac:dyDescent="0.3">
      <c r="A583" t="s">
        <v>391</v>
      </c>
      <c r="B583">
        <v>40</v>
      </c>
      <c r="C583">
        <v>91</v>
      </c>
      <c r="D583">
        <v>6706368</v>
      </c>
      <c r="E583" t="s">
        <v>1310</v>
      </c>
      <c r="F583" t="s">
        <v>391</v>
      </c>
      <c r="G583" t="s">
        <v>1784</v>
      </c>
      <c r="H583">
        <v>22800</v>
      </c>
      <c r="I583">
        <v>133</v>
      </c>
      <c r="J583" t="s">
        <v>29</v>
      </c>
      <c r="K583" t="s">
        <v>30</v>
      </c>
      <c r="L583">
        <v>160000</v>
      </c>
      <c r="M583">
        <v>1989</v>
      </c>
      <c r="N583">
        <v>7.5</v>
      </c>
      <c r="O583">
        <v>6546368</v>
      </c>
      <c r="R583" t="s">
        <v>1079</v>
      </c>
      <c r="S583" cm="1">
        <f t="array" ref="S583">AVERAGE(IF(Table7[director_name]=R583, Table7[imdb_score]))</f>
        <v>7.2666666666666666</v>
      </c>
      <c r="T583" t="str">
        <f>IF(Table8[[#This Row],[Average]] &gt; $V$7, "Higher", "Lower")</f>
        <v>Lower</v>
      </c>
    </row>
    <row r="584" spans="1:20" x14ac:dyDescent="0.3">
      <c r="A584" t="s">
        <v>48</v>
      </c>
      <c r="B584">
        <v>422</v>
      </c>
      <c r="C584">
        <v>164</v>
      </c>
      <c r="D584">
        <v>255108370</v>
      </c>
      <c r="E584" t="s">
        <v>845</v>
      </c>
      <c r="F584" t="s">
        <v>846</v>
      </c>
      <c r="G584" t="s">
        <v>1785</v>
      </c>
      <c r="H584">
        <v>354228</v>
      </c>
      <c r="I584">
        <v>802</v>
      </c>
      <c r="J584" t="s">
        <v>29</v>
      </c>
      <c r="K584" t="s">
        <v>83</v>
      </c>
      <c r="L584">
        <v>250000000</v>
      </c>
      <c r="M584">
        <v>2014</v>
      </c>
      <c r="N584">
        <v>7.5</v>
      </c>
      <c r="O584">
        <v>5108370</v>
      </c>
      <c r="R584" t="s">
        <v>1069</v>
      </c>
      <c r="S584" cm="1">
        <f t="array" ref="S584">AVERAGE(IF(Table7[director_name]=R584, Table7[imdb_score]))</f>
        <v>7.2666666666666666</v>
      </c>
      <c r="T584" t="str">
        <f>IF(Table8[[#This Row],[Average]] &gt; $V$7, "Higher", "Lower")</f>
        <v>Lower</v>
      </c>
    </row>
    <row r="585" spans="1:20" x14ac:dyDescent="0.3">
      <c r="A585" t="s">
        <v>1786</v>
      </c>
      <c r="B585">
        <v>141</v>
      </c>
      <c r="C585">
        <v>124</v>
      </c>
      <c r="D585">
        <v>30012990</v>
      </c>
      <c r="E585" t="s">
        <v>60</v>
      </c>
      <c r="F585" t="s">
        <v>1787</v>
      </c>
      <c r="G585" t="s">
        <v>1788</v>
      </c>
      <c r="H585">
        <v>75973</v>
      </c>
      <c r="I585">
        <v>409</v>
      </c>
      <c r="J585" t="s">
        <v>29</v>
      </c>
      <c r="K585" t="s">
        <v>200</v>
      </c>
      <c r="L585">
        <v>25000000</v>
      </c>
      <c r="M585">
        <v>1998</v>
      </c>
      <c r="N585">
        <v>7.5</v>
      </c>
      <c r="O585">
        <v>5012990</v>
      </c>
      <c r="R585" t="s">
        <v>1069</v>
      </c>
      <c r="S585" cm="1">
        <f t="array" ref="S585">AVERAGE(IF(Table7[director_name]=R585, Table7[imdb_score]))</f>
        <v>7.2666666666666666</v>
      </c>
      <c r="T585" t="str">
        <f>IF(Table8[[#This Row],[Average]] &gt; $V$7, "Higher", "Lower")</f>
        <v>Lower</v>
      </c>
    </row>
    <row r="586" spans="1:20" x14ac:dyDescent="0.3">
      <c r="A586" t="s">
        <v>780</v>
      </c>
      <c r="B586">
        <v>117</v>
      </c>
      <c r="C586">
        <v>136</v>
      </c>
      <c r="D586">
        <v>60984028</v>
      </c>
      <c r="E586" t="s">
        <v>269</v>
      </c>
      <c r="F586" t="s">
        <v>106</v>
      </c>
      <c r="G586" t="s">
        <v>1789</v>
      </c>
      <c r="H586">
        <v>259519</v>
      </c>
      <c r="I586">
        <v>431</v>
      </c>
      <c r="J586" t="s">
        <v>29</v>
      </c>
      <c r="K586" t="s">
        <v>30</v>
      </c>
      <c r="L586">
        <v>57000000</v>
      </c>
      <c r="M586">
        <v>1997</v>
      </c>
      <c r="N586">
        <v>7.5</v>
      </c>
      <c r="O586">
        <v>3984028</v>
      </c>
      <c r="R586" t="s">
        <v>1075</v>
      </c>
      <c r="S586" cm="1">
        <f t="array" ref="S586">AVERAGE(IF(Table7[director_name]=R586, Table7[imdb_score]))</f>
        <v>7.2666666666666666</v>
      </c>
      <c r="T586" t="str">
        <f>IF(Table8[[#This Row],[Average]] &gt; $V$7, "Higher", "Lower")</f>
        <v>Lower</v>
      </c>
    </row>
    <row r="587" spans="1:20" x14ac:dyDescent="0.3">
      <c r="A587" t="s">
        <v>806</v>
      </c>
      <c r="B587">
        <v>74</v>
      </c>
      <c r="C587">
        <v>88</v>
      </c>
      <c r="D587">
        <v>4771000</v>
      </c>
      <c r="E587" t="s">
        <v>73</v>
      </c>
      <c r="F587" t="s">
        <v>1791</v>
      </c>
      <c r="G587" t="s">
        <v>1792</v>
      </c>
      <c r="H587">
        <v>26513</v>
      </c>
      <c r="I587">
        <v>174</v>
      </c>
      <c r="J587" t="s">
        <v>29</v>
      </c>
      <c r="K587" t="s">
        <v>30</v>
      </c>
      <c r="L587">
        <v>800000</v>
      </c>
      <c r="M587">
        <v>1995</v>
      </c>
      <c r="N587">
        <v>7.5</v>
      </c>
      <c r="O587">
        <v>3971000</v>
      </c>
      <c r="R587" t="s">
        <v>725</v>
      </c>
      <c r="S587" cm="1">
        <f t="array" ref="S587">AVERAGE(IF(Table7[director_name]=R587, Table7[imdb_score]))</f>
        <v>7.25</v>
      </c>
      <c r="T587" t="str">
        <f>IF(Table8[[#This Row],[Average]] &gt; $V$7, "Higher", "Lower")</f>
        <v>Lower</v>
      </c>
    </row>
    <row r="588" spans="1:20" x14ac:dyDescent="0.3">
      <c r="A588" t="s">
        <v>710</v>
      </c>
      <c r="B588">
        <v>300</v>
      </c>
      <c r="C588">
        <v>105</v>
      </c>
      <c r="D588">
        <v>7159147</v>
      </c>
      <c r="E588" t="s">
        <v>269</v>
      </c>
      <c r="F588" t="s">
        <v>1794</v>
      </c>
      <c r="G588" t="s">
        <v>1795</v>
      </c>
      <c r="H588">
        <v>120189</v>
      </c>
      <c r="I588">
        <v>308</v>
      </c>
      <c r="J588" t="s">
        <v>174</v>
      </c>
      <c r="K588" t="s">
        <v>408</v>
      </c>
      <c r="L588">
        <v>3400000</v>
      </c>
      <c r="M588">
        <v>2007</v>
      </c>
      <c r="N588">
        <v>7.5</v>
      </c>
      <c r="O588">
        <v>3759147</v>
      </c>
      <c r="R588" t="s">
        <v>725</v>
      </c>
      <c r="S588" cm="1">
        <f t="array" ref="S588">AVERAGE(IF(Table7[director_name]=R588, Table7[imdb_score]))</f>
        <v>7.25</v>
      </c>
      <c r="T588" t="str">
        <f>IF(Table8[[#This Row],[Average]] &gt; $V$7, "Higher", "Lower")</f>
        <v>Lower</v>
      </c>
    </row>
    <row r="589" spans="1:20" x14ac:dyDescent="0.3">
      <c r="A589" t="s">
        <v>790</v>
      </c>
      <c r="B589">
        <v>155</v>
      </c>
      <c r="C589">
        <v>101</v>
      </c>
      <c r="D589">
        <v>6517198</v>
      </c>
      <c r="E589" t="s">
        <v>26</v>
      </c>
      <c r="F589" t="s">
        <v>1797</v>
      </c>
      <c r="G589" t="s">
        <v>1798</v>
      </c>
      <c r="H589">
        <v>30474</v>
      </c>
      <c r="I589">
        <v>172</v>
      </c>
      <c r="J589" t="s">
        <v>174</v>
      </c>
      <c r="K589" t="s">
        <v>1799</v>
      </c>
      <c r="L589">
        <v>3000000</v>
      </c>
      <c r="M589">
        <v>2004</v>
      </c>
      <c r="N589">
        <v>7.5</v>
      </c>
      <c r="O589">
        <v>3517198</v>
      </c>
      <c r="R589" t="s">
        <v>725</v>
      </c>
      <c r="S589" cm="1">
        <f t="array" ref="S589">AVERAGE(IF(Table7[director_name]=R589, Table7[imdb_score]))</f>
        <v>7.25</v>
      </c>
      <c r="T589" t="str">
        <f>IF(Table8[[#This Row],[Average]] &gt; $V$7, "Higher", "Lower")</f>
        <v>Lower</v>
      </c>
    </row>
    <row r="590" spans="1:20" x14ac:dyDescent="0.3">
      <c r="A590" t="s">
        <v>274</v>
      </c>
      <c r="B590">
        <v>138</v>
      </c>
      <c r="C590">
        <v>84</v>
      </c>
      <c r="D590">
        <v>3216970</v>
      </c>
      <c r="E590" t="s">
        <v>269</v>
      </c>
      <c r="F590" t="s">
        <v>861</v>
      </c>
      <c r="G590" t="s">
        <v>1800</v>
      </c>
      <c r="H590">
        <v>142619</v>
      </c>
      <c r="I590">
        <v>586</v>
      </c>
      <c r="J590" t="s">
        <v>29</v>
      </c>
      <c r="K590" t="s">
        <v>30</v>
      </c>
      <c r="L590">
        <v>60000</v>
      </c>
      <c r="M590">
        <v>1998</v>
      </c>
      <c r="N590">
        <v>7.5</v>
      </c>
      <c r="O590">
        <v>3156970</v>
      </c>
      <c r="R590" t="s">
        <v>725</v>
      </c>
      <c r="S590" cm="1">
        <f t="array" ref="S590">AVERAGE(IF(Table7[director_name]=R590, Table7[imdb_score]))</f>
        <v>7.25</v>
      </c>
      <c r="T590" t="str">
        <f>IF(Table8[[#This Row],[Average]] &gt; $V$7, "Higher", "Lower")</f>
        <v>Lower</v>
      </c>
    </row>
    <row r="591" spans="1:20" x14ac:dyDescent="0.3">
      <c r="A591" t="s">
        <v>1801</v>
      </c>
      <c r="B591">
        <v>127</v>
      </c>
      <c r="C591">
        <v>105</v>
      </c>
      <c r="D591">
        <v>6390032</v>
      </c>
      <c r="E591" t="s">
        <v>393</v>
      </c>
      <c r="F591" t="s">
        <v>1802</v>
      </c>
      <c r="G591" t="s">
        <v>1803</v>
      </c>
      <c r="H591">
        <v>24977</v>
      </c>
      <c r="I591">
        <v>229</v>
      </c>
      <c r="J591" t="s">
        <v>29</v>
      </c>
      <c r="K591" t="s">
        <v>30</v>
      </c>
      <c r="L591">
        <v>3500000</v>
      </c>
      <c r="M591">
        <v>1998</v>
      </c>
      <c r="N591">
        <v>7.5</v>
      </c>
      <c r="O591">
        <v>2890032</v>
      </c>
      <c r="R591" t="s">
        <v>1090</v>
      </c>
      <c r="S591" cm="1">
        <f t="array" ref="S591">AVERAGE(IF(Table7[director_name]=R591, Table7[imdb_score]))</f>
        <v>7.25</v>
      </c>
      <c r="T591" t="str">
        <f>IF(Table8[[#This Row],[Average]] &gt; $V$7, "Higher", "Lower")</f>
        <v>Lower</v>
      </c>
    </row>
    <row r="592" spans="1:20" x14ac:dyDescent="0.3">
      <c r="A592" t="s">
        <v>793</v>
      </c>
      <c r="B592">
        <v>71</v>
      </c>
      <c r="C592">
        <v>98</v>
      </c>
      <c r="D592">
        <v>2938208</v>
      </c>
      <c r="E592" t="s">
        <v>699</v>
      </c>
      <c r="F592" t="s">
        <v>1804</v>
      </c>
      <c r="G592" t="s">
        <v>1805</v>
      </c>
      <c r="H592">
        <v>7143</v>
      </c>
      <c r="I592">
        <v>52</v>
      </c>
      <c r="J592" t="s">
        <v>29</v>
      </c>
      <c r="K592" t="s">
        <v>30</v>
      </c>
      <c r="L592">
        <v>225000</v>
      </c>
      <c r="M592">
        <v>1990</v>
      </c>
      <c r="N592">
        <v>7.5</v>
      </c>
      <c r="O592">
        <v>2713208</v>
      </c>
      <c r="R592" t="s">
        <v>725</v>
      </c>
      <c r="S592" cm="1">
        <f t="array" ref="S592">AVERAGE(IF(Table7[director_name]=R592, Table7[imdb_score]))</f>
        <v>7.25</v>
      </c>
      <c r="T592" t="str">
        <f>IF(Table8[[#This Row],[Average]] &gt; $V$7, "Higher", "Lower")</f>
        <v>Lower</v>
      </c>
    </row>
    <row r="593" spans="1:20" x14ac:dyDescent="0.3">
      <c r="A593" t="s">
        <v>768</v>
      </c>
      <c r="B593">
        <v>148</v>
      </c>
      <c r="C593">
        <v>114</v>
      </c>
      <c r="D593">
        <v>31655091</v>
      </c>
      <c r="E593" t="s">
        <v>220</v>
      </c>
      <c r="F593" t="s">
        <v>313</v>
      </c>
      <c r="G593" t="s">
        <v>1806</v>
      </c>
      <c r="H593">
        <v>87331</v>
      </c>
      <c r="I593">
        <v>364</v>
      </c>
      <c r="J593" t="s">
        <v>29</v>
      </c>
      <c r="K593" t="s">
        <v>30</v>
      </c>
      <c r="L593">
        <v>30000000</v>
      </c>
      <c r="M593">
        <v>2007</v>
      </c>
      <c r="N593">
        <v>7.5</v>
      </c>
      <c r="O593">
        <v>1655091</v>
      </c>
      <c r="R593" t="s">
        <v>1105</v>
      </c>
      <c r="S593" cm="1">
        <f t="array" ref="S593">AVERAGE(IF(Table7[director_name]=R593, Table7[imdb_score]))</f>
        <v>7.25</v>
      </c>
      <c r="T593" t="str">
        <f>IF(Table8[[#This Row],[Average]] &gt; $V$7, "Higher", "Lower")</f>
        <v>Lower</v>
      </c>
    </row>
    <row r="594" spans="1:20" x14ac:dyDescent="0.3">
      <c r="A594" t="s">
        <v>1807</v>
      </c>
      <c r="B594">
        <v>106</v>
      </c>
      <c r="C594">
        <v>110</v>
      </c>
      <c r="D594">
        <v>2365931</v>
      </c>
      <c r="E594" t="s">
        <v>1808</v>
      </c>
      <c r="F594" t="s">
        <v>1809</v>
      </c>
      <c r="G594" t="s">
        <v>1810</v>
      </c>
      <c r="H594">
        <v>36657</v>
      </c>
      <c r="I594">
        <v>318</v>
      </c>
      <c r="J594" t="s">
        <v>29</v>
      </c>
      <c r="K594" t="s">
        <v>30</v>
      </c>
      <c r="L594">
        <v>1500000</v>
      </c>
      <c r="M594">
        <v>1998</v>
      </c>
      <c r="N594">
        <v>7.5</v>
      </c>
      <c r="O594">
        <v>865931</v>
      </c>
      <c r="R594" t="s">
        <v>1099</v>
      </c>
      <c r="S594" cm="1">
        <f t="array" ref="S594">AVERAGE(IF(Table7[director_name]=R594, Table7[imdb_score]))</f>
        <v>7.25</v>
      </c>
      <c r="T594" t="str">
        <f>IF(Table8[[#This Row],[Average]] &gt; $V$7, "Higher", "Lower")</f>
        <v>Lower</v>
      </c>
    </row>
    <row r="595" spans="1:20" x14ac:dyDescent="0.3">
      <c r="A595" t="s">
        <v>797</v>
      </c>
      <c r="B595">
        <v>64</v>
      </c>
      <c r="C595">
        <v>90</v>
      </c>
      <c r="D595">
        <v>673780</v>
      </c>
      <c r="E595" t="s">
        <v>92</v>
      </c>
      <c r="F595" t="s">
        <v>1811</v>
      </c>
      <c r="G595" t="s">
        <v>1812</v>
      </c>
      <c r="H595">
        <v>4555</v>
      </c>
      <c r="I595">
        <v>26</v>
      </c>
      <c r="J595" t="s">
        <v>156</v>
      </c>
      <c r="K595" t="s">
        <v>231</v>
      </c>
      <c r="L595">
        <v>10000</v>
      </c>
      <c r="M595">
        <v>2000</v>
      </c>
      <c r="N595">
        <v>7.5</v>
      </c>
      <c r="O595">
        <v>663780</v>
      </c>
      <c r="R595" t="s">
        <v>1096</v>
      </c>
      <c r="S595" cm="1">
        <f t="array" ref="S595">AVERAGE(IF(Table7[director_name]=R595, Table7[imdb_score]))</f>
        <v>7.25</v>
      </c>
      <c r="T595" t="str">
        <f>IF(Table8[[#This Row],[Average]] &gt; $V$7, "Higher", "Lower")</f>
        <v>Lower</v>
      </c>
    </row>
    <row r="596" spans="1:20" x14ac:dyDescent="0.3">
      <c r="A596" t="s">
        <v>1813</v>
      </c>
      <c r="B596">
        <v>75</v>
      </c>
      <c r="C596">
        <v>90</v>
      </c>
      <c r="D596">
        <v>241816</v>
      </c>
      <c r="E596" t="s">
        <v>92</v>
      </c>
      <c r="F596" t="s">
        <v>1814</v>
      </c>
      <c r="G596" t="s">
        <v>1815</v>
      </c>
      <c r="H596">
        <v>6246</v>
      </c>
      <c r="I596">
        <v>76</v>
      </c>
      <c r="J596" t="s">
        <v>29</v>
      </c>
      <c r="K596" t="s">
        <v>30</v>
      </c>
      <c r="L596">
        <v>42000</v>
      </c>
      <c r="M596">
        <v>2000</v>
      </c>
      <c r="N596">
        <v>7.5</v>
      </c>
      <c r="O596">
        <v>199816</v>
      </c>
      <c r="R596" t="s">
        <v>1096</v>
      </c>
      <c r="S596" cm="1">
        <f t="array" ref="S596">AVERAGE(IF(Table7[director_name]=R596, Table7[imdb_score]))</f>
        <v>7.25</v>
      </c>
      <c r="T596" t="str">
        <f>IF(Table8[[#This Row],[Average]] &gt; $V$7, "Higher", "Lower")</f>
        <v>Lower</v>
      </c>
    </row>
    <row r="597" spans="1:20" x14ac:dyDescent="0.3">
      <c r="A597" t="s">
        <v>1817</v>
      </c>
      <c r="B597">
        <v>74</v>
      </c>
      <c r="C597">
        <v>94</v>
      </c>
      <c r="D597">
        <v>6165429</v>
      </c>
      <c r="E597" t="s">
        <v>1818</v>
      </c>
      <c r="F597" t="s">
        <v>1819</v>
      </c>
      <c r="G597" t="s">
        <v>1820</v>
      </c>
      <c r="H597">
        <v>23486</v>
      </c>
      <c r="I597">
        <v>249</v>
      </c>
      <c r="J597" t="s">
        <v>32</v>
      </c>
      <c r="K597" t="s">
        <v>581</v>
      </c>
      <c r="L597">
        <v>6000000</v>
      </c>
      <c r="M597">
        <v>2002</v>
      </c>
      <c r="N597">
        <v>7.5</v>
      </c>
      <c r="O597">
        <v>165429</v>
      </c>
      <c r="R597" t="s">
        <v>1099</v>
      </c>
      <c r="S597" cm="1">
        <f t="array" ref="S597">AVERAGE(IF(Table7[director_name]=R597, Table7[imdb_score]))</f>
        <v>7.25</v>
      </c>
      <c r="T597" t="str">
        <f>IF(Table8[[#This Row],[Average]] &gt; $V$7, "Higher", "Lower")</f>
        <v>Lower</v>
      </c>
    </row>
    <row r="598" spans="1:20" x14ac:dyDescent="0.3">
      <c r="A598" t="s">
        <v>811</v>
      </c>
      <c r="B598">
        <v>22</v>
      </c>
      <c r="C598">
        <v>86</v>
      </c>
      <c r="D598">
        <v>111300</v>
      </c>
      <c r="E598" t="s">
        <v>1310</v>
      </c>
      <c r="F598" t="s">
        <v>1821</v>
      </c>
      <c r="G598" t="s">
        <v>1822</v>
      </c>
      <c r="H598">
        <v>575</v>
      </c>
      <c r="I598">
        <v>6</v>
      </c>
      <c r="J598" t="s">
        <v>29</v>
      </c>
      <c r="K598" t="s">
        <v>30</v>
      </c>
      <c r="L598">
        <v>225000</v>
      </c>
      <c r="M598">
        <v>2012</v>
      </c>
      <c r="N598">
        <v>7.5</v>
      </c>
      <c r="O598">
        <v>-113700</v>
      </c>
      <c r="R598" t="s">
        <v>1105</v>
      </c>
      <c r="S598" cm="1">
        <f t="array" ref="S598">AVERAGE(IF(Table7[director_name]=R598, Table7[imdb_score]))</f>
        <v>7.25</v>
      </c>
      <c r="T598" t="str">
        <f>IF(Table8[[#This Row],[Average]] &gt; $V$7, "Higher", "Lower")</f>
        <v>Lower</v>
      </c>
    </row>
    <row r="599" spans="1:20" x14ac:dyDescent="0.3">
      <c r="A599" t="s">
        <v>1623</v>
      </c>
      <c r="B599">
        <v>154</v>
      </c>
      <c r="C599">
        <v>124</v>
      </c>
      <c r="D599">
        <v>19661987</v>
      </c>
      <c r="E599" t="s">
        <v>92</v>
      </c>
      <c r="F599" t="s">
        <v>1823</v>
      </c>
      <c r="G599" t="s">
        <v>1824</v>
      </c>
      <c r="H599">
        <v>83786</v>
      </c>
      <c r="I599">
        <v>231</v>
      </c>
      <c r="J599" t="s">
        <v>29</v>
      </c>
      <c r="K599" t="s">
        <v>30</v>
      </c>
      <c r="L599">
        <v>20000000</v>
      </c>
      <c r="M599">
        <v>2007</v>
      </c>
      <c r="N599">
        <v>7.5</v>
      </c>
      <c r="O599">
        <v>-338013</v>
      </c>
      <c r="R599" t="s">
        <v>1090</v>
      </c>
      <c r="S599" cm="1">
        <f t="array" ref="S599">AVERAGE(IF(Table7[director_name]=R599, Table7[imdb_score]))</f>
        <v>7.25</v>
      </c>
      <c r="T599" t="str">
        <f>IF(Table8[[#This Row],[Average]] &gt; $V$7, "Higher", "Lower")</f>
        <v>Lower</v>
      </c>
    </row>
    <row r="600" spans="1:20" x14ac:dyDescent="0.3">
      <c r="A600" t="s">
        <v>1365</v>
      </c>
      <c r="B600">
        <v>441</v>
      </c>
      <c r="C600">
        <v>96</v>
      </c>
      <c r="D600">
        <v>31493782</v>
      </c>
      <c r="E600" t="s">
        <v>208</v>
      </c>
      <c r="F600" t="s">
        <v>1367</v>
      </c>
      <c r="G600" t="s">
        <v>1825</v>
      </c>
      <c r="H600">
        <v>186606</v>
      </c>
      <c r="I600">
        <v>1125</v>
      </c>
      <c r="J600" t="s">
        <v>29</v>
      </c>
      <c r="K600" t="s">
        <v>30</v>
      </c>
      <c r="L600">
        <v>32000000</v>
      </c>
      <c r="M600">
        <v>2005</v>
      </c>
      <c r="N600">
        <v>7.5</v>
      </c>
      <c r="O600">
        <v>-506218</v>
      </c>
      <c r="R600" t="s">
        <v>725</v>
      </c>
      <c r="S600" cm="1">
        <f t="array" ref="S600">AVERAGE(IF(Table7[director_name]=R600, Table7[imdb_score]))</f>
        <v>7.25</v>
      </c>
      <c r="T600" t="str">
        <f>IF(Table8[[#This Row],[Average]] &gt; $V$7, "Higher", "Lower")</f>
        <v>Lower</v>
      </c>
    </row>
    <row r="601" spans="1:20" x14ac:dyDescent="0.3">
      <c r="A601" t="s">
        <v>1080</v>
      </c>
      <c r="B601">
        <v>125</v>
      </c>
      <c r="C601">
        <v>121</v>
      </c>
      <c r="D601">
        <v>16311763</v>
      </c>
      <c r="E601" t="s">
        <v>208</v>
      </c>
      <c r="F601" t="s">
        <v>1088</v>
      </c>
      <c r="G601" t="s">
        <v>1827</v>
      </c>
      <c r="H601">
        <v>50656</v>
      </c>
      <c r="I601">
        <v>416</v>
      </c>
      <c r="J601" t="s">
        <v>29</v>
      </c>
      <c r="K601" t="s">
        <v>200</v>
      </c>
      <c r="L601">
        <v>17000000</v>
      </c>
      <c r="M601">
        <v>1998</v>
      </c>
      <c r="N601">
        <v>7.5</v>
      </c>
      <c r="O601">
        <v>-688237</v>
      </c>
      <c r="R601" t="s">
        <v>725</v>
      </c>
      <c r="S601" cm="1">
        <f t="array" ref="S601">AVERAGE(IF(Table7[director_name]=R601, Table7[imdb_score]))</f>
        <v>7.25</v>
      </c>
      <c r="T601" t="str">
        <f>IF(Table8[[#This Row],[Average]] &gt; $V$7, "Higher", "Lower")</f>
        <v>Lower</v>
      </c>
    </row>
    <row r="602" spans="1:20" x14ac:dyDescent="0.3">
      <c r="A602" t="s">
        <v>779</v>
      </c>
      <c r="B602">
        <v>136</v>
      </c>
      <c r="C602">
        <v>111</v>
      </c>
      <c r="D602">
        <v>7691700</v>
      </c>
      <c r="E602" t="s">
        <v>205</v>
      </c>
      <c r="F602" t="s">
        <v>1828</v>
      </c>
      <c r="G602" t="s">
        <v>1829</v>
      </c>
      <c r="H602">
        <v>12937</v>
      </c>
      <c r="I602">
        <v>73</v>
      </c>
      <c r="J602" t="s">
        <v>90</v>
      </c>
      <c r="K602" t="s">
        <v>241</v>
      </c>
      <c r="L602">
        <v>10000000</v>
      </c>
      <c r="M602">
        <v>2010</v>
      </c>
      <c r="N602">
        <v>7.5</v>
      </c>
      <c r="O602">
        <v>-2308300</v>
      </c>
      <c r="R602" t="s">
        <v>725</v>
      </c>
      <c r="S602" cm="1">
        <f t="array" ref="S602">AVERAGE(IF(Table7[director_name]=R602, Table7[imdb_score]))</f>
        <v>7.25</v>
      </c>
      <c r="T602" t="str">
        <f>IF(Table8[[#This Row],[Average]] &gt; $V$7, "Higher", "Lower")</f>
        <v>Lower</v>
      </c>
    </row>
    <row r="603" spans="1:20" x14ac:dyDescent="0.3">
      <c r="A603" t="s">
        <v>1830</v>
      </c>
      <c r="B603">
        <v>99</v>
      </c>
      <c r="C603">
        <v>125</v>
      </c>
      <c r="D603">
        <v>15561627</v>
      </c>
      <c r="E603" t="s">
        <v>92</v>
      </c>
      <c r="F603" t="s">
        <v>1831</v>
      </c>
      <c r="G603" t="s">
        <v>1832</v>
      </c>
      <c r="H603">
        <v>39105</v>
      </c>
      <c r="I603">
        <v>359</v>
      </c>
      <c r="J603" t="s">
        <v>29</v>
      </c>
      <c r="K603" t="s">
        <v>30</v>
      </c>
      <c r="L603">
        <v>18000000</v>
      </c>
      <c r="M603">
        <v>2001</v>
      </c>
      <c r="N603">
        <v>7.5</v>
      </c>
      <c r="O603">
        <v>-2438373</v>
      </c>
      <c r="R603" t="s">
        <v>1108</v>
      </c>
      <c r="S603" cm="1">
        <f t="array" ref="S603">AVERAGE(IF(Table7[director_name]=R603, Table7[imdb_score]))</f>
        <v>7.2333333333333334</v>
      </c>
      <c r="T603" t="str">
        <f>IF(Table8[[#This Row],[Average]] &gt; $V$7, "Higher", "Lower")</f>
        <v>Lower</v>
      </c>
    </row>
    <row r="604" spans="1:20" x14ac:dyDescent="0.3">
      <c r="A604" t="s">
        <v>1833</v>
      </c>
      <c r="B604">
        <v>56</v>
      </c>
      <c r="C604">
        <v>104</v>
      </c>
      <c r="D604">
        <v>2600000</v>
      </c>
      <c r="E604" t="s">
        <v>205</v>
      </c>
      <c r="F604" t="s">
        <v>388</v>
      </c>
      <c r="G604" t="s">
        <v>1834</v>
      </c>
      <c r="H604">
        <v>11612</v>
      </c>
      <c r="I604">
        <v>88</v>
      </c>
      <c r="J604" t="s">
        <v>29</v>
      </c>
      <c r="K604" t="s">
        <v>200</v>
      </c>
      <c r="L604">
        <v>6000000</v>
      </c>
      <c r="M604">
        <v>1995</v>
      </c>
      <c r="N604">
        <v>7.5</v>
      </c>
      <c r="O604">
        <v>-3400000</v>
      </c>
      <c r="R604" t="s">
        <v>1115</v>
      </c>
      <c r="S604" cm="1">
        <f t="array" ref="S604">AVERAGE(IF(Table7[director_name]=R604, Table7[imdb_score]))</f>
        <v>7.2333333333333334</v>
      </c>
      <c r="T604" t="str">
        <f>IF(Table8[[#This Row],[Average]] &gt; $V$7, "Higher", "Lower")</f>
        <v>Lower</v>
      </c>
    </row>
    <row r="605" spans="1:20" x14ac:dyDescent="0.3">
      <c r="A605" t="s">
        <v>773</v>
      </c>
      <c r="B605">
        <v>389</v>
      </c>
      <c r="C605">
        <v>112</v>
      </c>
      <c r="D605">
        <v>1738692</v>
      </c>
      <c r="E605" t="s">
        <v>224</v>
      </c>
      <c r="F605" t="s">
        <v>1835</v>
      </c>
      <c r="G605" t="s">
        <v>1836</v>
      </c>
      <c r="H605">
        <v>95529</v>
      </c>
      <c r="I605">
        <v>301</v>
      </c>
      <c r="J605" t="s">
        <v>29</v>
      </c>
      <c r="K605" t="s">
        <v>200</v>
      </c>
      <c r="L605">
        <v>7000000</v>
      </c>
      <c r="M605">
        <v>2011</v>
      </c>
      <c r="N605">
        <v>7.5</v>
      </c>
      <c r="O605">
        <v>-5261308</v>
      </c>
      <c r="R605" t="s">
        <v>1108</v>
      </c>
      <c r="S605" cm="1">
        <f t="array" ref="S605">AVERAGE(IF(Table7[director_name]=R605, Table7[imdb_score]))</f>
        <v>7.2333333333333334</v>
      </c>
      <c r="T605" t="str">
        <f>IF(Table8[[#This Row],[Average]] &gt; $V$7, "Higher", "Lower")</f>
        <v>Lower</v>
      </c>
    </row>
    <row r="606" spans="1:20" x14ac:dyDescent="0.3">
      <c r="A606" t="s">
        <v>539</v>
      </c>
      <c r="B606">
        <v>67</v>
      </c>
      <c r="C606">
        <v>98</v>
      </c>
      <c r="D606">
        <v>13383737</v>
      </c>
      <c r="E606" t="s">
        <v>338</v>
      </c>
      <c r="F606" t="s">
        <v>1574</v>
      </c>
      <c r="G606" t="s">
        <v>1837</v>
      </c>
      <c r="H606">
        <v>29385</v>
      </c>
      <c r="I606">
        <v>86</v>
      </c>
      <c r="J606" t="s">
        <v>29</v>
      </c>
      <c r="K606" t="s">
        <v>30</v>
      </c>
      <c r="L606">
        <v>20000000</v>
      </c>
      <c r="M606">
        <v>1994</v>
      </c>
      <c r="N606">
        <v>7.5</v>
      </c>
      <c r="O606">
        <v>-6616263</v>
      </c>
      <c r="R606" t="s">
        <v>1115</v>
      </c>
      <c r="S606" cm="1">
        <f t="array" ref="S606">AVERAGE(IF(Table7[director_name]=R606, Table7[imdb_score]))</f>
        <v>7.2333333333333334</v>
      </c>
      <c r="T606" t="str">
        <f>IF(Table8[[#This Row],[Average]] &gt; $V$7, "Higher", "Lower")</f>
        <v>Lower</v>
      </c>
    </row>
    <row r="607" spans="1:20" x14ac:dyDescent="0.3">
      <c r="A607" t="s">
        <v>783</v>
      </c>
      <c r="B607">
        <v>216</v>
      </c>
      <c r="C607">
        <v>106</v>
      </c>
      <c r="D607">
        <v>15785632</v>
      </c>
      <c r="E607" t="s">
        <v>1839</v>
      </c>
      <c r="F607" t="s">
        <v>565</v>
      </c>
      <c r="G607" t="s">
        <v>1840</v>
      </c>
      <c r="H607">
        <v>32507</v>
      </c>
      <c r="I607">
        <v>119</v>
      </c>
      <c r="J607" t="s">
        <v>29</v>
      </c>
      <c r="K607" t="s">
        <v>200</v>
      </c>
      <c r="L607">
        <v>23000000</v>
      </c>
      <c r="M607">
        <v>2016</v>
      </c>
      <c r="N607">
        <v>7.5</v>
      </c>
      <c r="O607">
        <v>-7214368</v>
      </c>
      <c r="R607" t="s">
        <v>1115</v>
      </c>
      <c r="S607" cm="1">
        <f t="array" ref="S607">AVERAGE(IF(Table7[director_name]=R607, Table7[imdb_score]))</f>
        <v>7.2333333333333334</v>
      </c>
      <c r="T607" t="str">
        <f>IF(Table8[[#This Row],[Average]] &gt; $V$7, "Higher", "Lower")</f>
        <v>Lower</v>
      </c>
    </row>
    <row r="608" spans="1:20" x14ac:dyDescent="0.3">
      <c r="A608" t="s">
        <v>783</v>
      </c>
      <c r="B608">
        <v>216</v>
      </c>
      <c r="C608">
        <v>106</v>
      </c>
      <c r="D608">
        <v>15785632</v>
      </c>
      <c r="E608" t="s">
        <v>1839</v>
      </c>
      <c r="F608" t="s">
        <v>565</v>
      </c>
      <c r="G608" t="s">
        <v>1840</v>
      </c>
      <c r="H608">
        <v>32513</v>
      </c>
      <c r="I608">
        <v>119</v>
      </c>
      <c r="J608" t="s">
        <v>29</v>
      </c>
      <c r="K608" t="s">
        <v>200</v>
      </c>
      <c r="L608">
        <v>23000000</v>
      </c>
      <c r="M608">
        <v>2016</v>
      </c>
      <c r="N608">
        <v>7.5</v>
      </c>
      <c r="O608">
        <v>-7214368</v>
      </c>
      <c r="R608" t="s">
        <v>1108</v>
      </c>
      <c r="S608" cm="1">
        <f t="array" ref="S608">AVERAGE(IF(Table7[director_name]=R608, Table7[imdb_score]))</f>
        <v>7.2333333333333334</v>
      </c>
      <c r="T608" t="str">
        <f>IF(Table8[[#This Row],[Average]] &gt; $V$7, "Higher", "Lower")</f>
        <v>Lower</v>
      </c>
    </row>
    <row r="609" spans="1:20" x14ac:dyDescent="0.3">
      <c r="A609" t="s">
        <v>115</v>
      </c>
      <c r="B609">
        <v>267</v>
      </c>
      <c r="C609">
        <v>170</v>
      </c>
      <c r="D609">
        <v>102608827</v>
      </c>
      <c r="E609" t="s">
        <v>393</v>
      </c>
      <c r="F609" t="s">
        <v>87</v>
      </c>
      <c r="G609" t="s">
        <v>1841</v>
      </c>
      <c r="H609">
        <v>264318</v>
      </c>
      <c r="I609">
        <v>799</v>
      </c>
      <c r="J609" t="s">
        <v>29</v>
      </c>
      <c r="K609" t="s">
        <v>30</v>
      </c>
      <c r="L609">
        <v>110000000</v>
      </c>
      <c r="M609">
        <v>2004</v>
      </c>
      <c r="N609">
        <v>7.5</v>
      </c>
      <c r="O609">
        <v>-7391173</v>
      </c>
      <c r="R609" t="s">
        <v>1025</v>
      </c>
      <c r="S609" cm="1">
        <f t="array" ref="S609">AVERAGE(IF(Table7[director_name]=R609, Table7[imdb_score]))</f>
        <v>7.2285714285714286</v>
      </c>
      <c r="T609" t="str">
        <f>IF(Table8[[#This Row],[Average]] &gt; $V$7, "Higher", "Lower")</f>
        <v>Lower</v>
      </c>
    </row>
    <row r="610" spans="1:20" x14ac:dyDescent="0.3">
      <c r="A610" t="s">
        <v>1560</v>
      </c>
      <c r="B610">
        <v>172</v>
      </c>
      <c r="C610">
        <v>107</v>
      </c>
      <c r="D610">
        <v>5023275</v>
      </c>
      <c r="E610" t="s">
        <v>1842</v>
      </c>
      <c r="F610" t="s">
        <v>1843</v>
      </c>
      <c r="G610" t="s">
        <v>1844</v>
      </c>
      <c r="H610">
        <v>34194</v>
      </c>
      <c r="I610">
        <v>199</v>
      </c>
      <c r="J610" t="s">
        <v>29</v>
      </c>
      <c r="K610" t="s">
        <v>241</v>
      </c>
      <c r="L610">
        <v>15000000</v>
      </c>
      <c r="M610">
        <v>2005</v>
      </c>
      <c r="N610">
        <v>7.5</v>
      </c>
      <c r="O610">
        <v>-9976725</v>
      </c>
      <c r="R610" t="s">
        <v>1025</v>
      </c>
      <c r="S610" cm="1">
        <f t="array" ref="S610">AVERAGE(IF(Table7[director_name]=R610, Table7[imdb_score]))</f>
        <v>7.2285714285714286</v>
      </c>
      <c r="T610" t="str">
        <f>IF(Table8[[#This Row],[Average]] &gt; $V$7, "Higher", "Lower")</f>
        <v>Lower</v>
      </c>
    </row>
    <row r="611" spans="1:20" x14ac:dyDescent="0.3">
      <c r="A611" t="s">
        <v>725</v>
      </c>
      <c r="B611">
        <v>124</v>
      </c>
      <c r="C611">
        <v>112</v>
      </c>
      <c r="D611">
        <v>7837632</v>
      </c>
      <c r="E611" t="s">
        <v>92</v>
      </c>
      <c r="F611" t="s">
        <v>359</v>
      </c>
      <c r="G611" t="s">
        <v>1845</v>
      </c>
      <c r="H611">
        <v>46396</v>
      </c>
      <c r="I611">
        <v>287</v>
      </c>
      <c r="J611" t="s">
        <v>29</v>
      </c>
      <c r="K611" t="s">
        <v>30</v>
      </c>
      <c r="L611">
        <v>18000000</v>
      </c>
      <c r="M611">
        <v>1997</v>
      </c>
      <c r="N611">
        <v>7.5</v>
      </c>
      <c r="O611">
        <v>-10162368</v>
      </c>
      <c r="R611" t="s">
        <v>1025</v>
      </c>
      <c r="S611" cm="1">
        <f t="array" ref="S611">AVERAGE(IF(Table7[director_name]=R611, Table7[imdb_score]))</f>
        <v>7.2285714285714286</v>
      </c>
      <c r="T611" t="str">
        <f>IF(Table8[[#This Row],[Average]] &gt; $V$7, "Higher", "Lower")</f>
        <v>Lower</v>
      </c>
    </row>
    <row r="612" spans="1:20" x14ac:dyDescent="0.3">
      <c r="A612" t="s">
        <v>1846</v>
      </c>
      <c r="B612">
        <v>79</v>
      </c>
      <c r="C612">
        <v>160</v>
      </c>
      <c r="D612">
        <v>14500000</v>
      </c>
      <c r="E612" t="s">
        <v>1393</v>
      </c>
      <c r="F612" t="s">
        <v>1847</v>
      </c>
      <c r="G612" t="s">
        <v>1848</v>
      </c>
      <c r="H612">
        <v>25019</v>
      </c>
      <c r="I612">
        <v>159</v>
      </c>
      <c r="J612" t="s">
        <v>29</v>
      </c>
      <c r="K612" t="s">
        <v>128</v>
      </c>
      <c r="L612">
        <v>25000000</v>
      </c>
      <c r="M612">
        <v>1970</v>
      </c>
      <c r="N612">
        <v>7.5</v>
      </c>
      <c r="O612">
        <v>-10500000</v>
      </c>
      <c r="R612" t="s">
        <v>1025</v>
      </c>
      <c r="S612" cm="1">
        <f t="array" ref="S612">AVERAGE(IF(Table7[director_name]=R612, Table7[imdb_score]))</f>
        <v>7.2285714285714286</v>
      </c>
      <c r="T612" t="str">
        <f>IF(Table8[[#This Row],[Average]] &gt; $V$7, "Higher", "Lower")</f>
        <v>Lower</v>
      </c>
    </row>
    <row r="613" spans="1:20" x14ac:dyDescent="0.3">
      <c r="A613" t="s">
        <v>1849</v>
      </c>
      <c r="B613">
        <v>143</v>
      </c>
      <c r="C613">
        <v>125</v>
      </c>
      <c r="D613">
        <v>8047690</v>
      </c>
      <c r="E613" t="s">
        <v>588</v>
      </c>
      <c r="F613" t="s">
        <v>1385</v>
      </c>
      <c r="G613" t="s">
        <v>1850</v>
      </c>
      <c r="H613">
        <v>77656</v>
      </c>
      <c r="I613">
        <v>220</v>
      </c>
      <c r="J613" t="s">
        <v>139</v>
      </c>
      <c r="K613" t="s">
        <v>926</v>
      </c>
      <c r="L613">
        <v>19400000</v>
      </c>
      <c r="M613">
        <v>2006</v>
      </c>
      <c r="N613">
        <v>7.5</v>
      </c>
      <c r="O613">
        <v>-11352310</v>
      </c>
      <c r="R613" t="s">
        <v>1025</v>
      </c>
      <c r="S613" cm="1">
        <f t="array" ref="S613">AVERAGE(IF(Table7[director_name]=R613, Table7[imdb_score]))</f>
        <v>7.2285714285714286</v>
      </c>
      <c r="T613" t="str">
        <f>IF(Table8[[#This Row],[Average]] &gt; $V$7, "Higher", "Lower")</f>
        <v>Lower</v>
      </c>
    </row>
    <row r="614" spans="1:20" x14ac:dyDescent="0.3">
      <c r="A614" t="s">
        <v>1851</v>
      </c>
      <c r="B614">
        <v>194</v>
      </c>
      <c r="C614">
        <v>129</v>
      </c>
      <c r="D614">
        <v>261481</v>
      </c>
      <c r="E614" t="s">
        <v>739</v>
      </c>
      <c r="F614" t="s">
        <v>1852</v>
      </c>
      <c r="G614" t="s">
        <v>1853</v>
      </c>
      <c r="H614">
        <v>41496</v>
      </c>
      <c r="I614">
        <v>210</v>
      </c>
      <c r="J614" t="s">
        <v>53</v>
      </c>
      <c r="K614" t="s">
        <v>1119</v>
      </c>
      <c r="L614">
        <v>12000000</v>
      </c>
      <c r="M614">
        <v>2004</v>
      </c>
      <c r="N614">
        <v>7.5</v>
      </c>
      <c r="O614">
        <v>-11738519</v>
      </c>
      <c r="R614" t="s">
        <v>1025</v>
      </c>
      <c r="S614" cm="1">
        <f t="array" ref="S614">AVERAGE(IF(Table7[director_name]=R614, Table7[imdb_score]))</f>
        <v>7.2285714285714286</v>
      </c>
      <c r="T614" t="str">
        <f>IF(Table8[[#This Row],[Average]] &gt; $V$7, "Higher", "Lower")</f>
        <v>Lower</v>
      </c>
    </row>
    <row r="615" spans="1:20" x14ac:dyDescent="0.3">
      <c r="A615" t="s">
        <v>831</v>
      </c>
      <c r="B615">
        <v>69</v>
      </c>
      <c r="C615">
        <v>120</v>
      </c>
      <c r="D615">
        <v>214202</v>
      </c>
      <c r="E615" t="s">
        <v>208</v>
      </c>
      <c r="F615" t="s">
        <v>1854</v>
      </c>
      <c r="G615" t="s">
        <v>1855</v>
      </c>
      <c r="H615">
        <v>14831</v>
      </c>
      <c r="I615">
        <v>75</v>
      </c>
      <c r="J615" t="s">
        <v>29</v>
      </c>
      <c r="K615" t="s">
        <v>227</v>
      </c>
      <c r="L615">
        <v>12000000</v>
      </c>
      <c r="M615">
        <v>2007</v>
      </c>
      <c r="N615">
        <v>7.5</v>
      </c>
      <c r="O615">
        <v>-11785798</v>
      </c>
      <c r="R615" t="s">
        <v>1025</v>
      </c>
      <c r="S615" cm="1">
        <f t="array" ref="S615">AVERAGE(IF(Table7[director_name]=R615, Table7[imdb_score]))</f>
        <v>7.2285714285714286</v>
      </c>
      <c r="T615" t="str">
        <f>IF(Table8[[#This Row],[Average]] &gt; $V$7, "Higher", "Lower")</f>
        <v>Lower</v>
      </c>
    </row>
    <row r="616" spans="1:20" x14ac:dyDescent="0.3">
      <c r="A616" t="s">
        <v>757</v>
      </c>
      <c r="B616">
        <v>245</v>
      </c>
      <c r="C616">
        <v>124</v>
      </c>
      <c r="D616">
        <v>3081925</v>
      </c>
      <c r="E616" t="s">
        <v>699</v>
      </c>
      <c r="F616" t="s">
        <v>436</v>
      </c>
      <c r="G616" t="s">
        <v>1856</v>
      </c>
      <c r="H616">
        <v>55842</v>
      </c>
      <c r="I616">
        <v>274</v>
      </c>
      <c r="J616" t="s">
        <v>29</v>
      </c>
      <c r="K616" t="s">
        <v>30</v>
      </c>
      <c r="L616">
        <v>21000000</v>
      </c>
      <c r="M616">
        <v>2008</v>
      </c>
      <c r="N616">
        <v>7.5</v>
      </c>
      <c r="O616">
        <v>-17918075</v>
      </c>
      <c r="R616" t="s">
        <v>67</v>
      </c>
      <c r="S616" cm="1">
        <f t="array" ref="S616">AVERAGE(IF(Table7[director_name]=R616, Table7[imdb_score]))</f>
        <v>7.2052631578947368</v>
      </c>
      <c r="T616" t="str">
        <f>IF(Table8[[#This Row],[Average]] &gt; $V$7, "Higher", "Lower")</f>
        <v>Lower</v>
      </c>
    </row>
    <row r="617" spans="1:20" x14ac:dyDescent="0.3">
      <c r="A617" t="s">
        <v>1857</v>
      </c>
      <c r="B617">
        <v>146</v>
      </c>
      <c r="C617">
        <v>107</v>
      </c>
      <c r="D617">
        <v>1190018</v>
      </c>
      <c r="E617" t="s">
        <v>1449</v>
      </c>
      <c r="F617" t="s">
        <v>40</v>
      </c>
      <c r="G617" t="s">
        <v>1858</v>
      </c>
      <c r="H617">
        <v>261317</v>
      </c>
      <c r="I617">
        <v>1137</v>
      </c>
      <c r="J617" t="s">
        <v>29</v>
      </c>
      <c r="K617" t="s">
        <v>30</v>
      </c>
      <c r="L617">
        <v>20000000</v>
      </c>
      <c r="M617">
        <v>2002</v>
      </c>
      <c r="N617">
        <v>7.5</v>
      </c>
      <c r="O617">
        <v>-18809982</v>
      </c>
      <c r="R617" t="s">
        <v>67</v>
      </c>
      <c r="S617" cm="1">
        <f t="array" ref="S617">AVERAGE(IF(Table7[director_name]=R617, Table7[imdb_score]))</f>
        <v>7.2052631578947368</v>
      </c>
      <c r="T617" t="str">
        <f>IF(Table8[[#This Row],[Average]] &gt; $V$7, "Higher", "Lower")</f>
        <v>Lower</v>
      </c>
    </row>
    <row r="618" spans="1:20" x14ac:dyDescent="0.3">
      <c r="A618" t="s">
        <v>115</v>
      </c>
      <c r="B618">
        <v>233</v>
      </c>
      <c r="C618">
        <v>216</v>
      </c>
      <c r="D618">
        <v>77679638</v>
      </c>
      <c r="E618" t="s">
        <v>26</v>
      </c>
      <c r="F618" t="s">
        <v>87</v>
      </c>
      <c r="G618" t="s">
        <v>1859</v>
      </c>
      <c r="H618">
        <v>314033</v>
      </c>
      <c r="I618">
        <v>1166</v>
      </c>
      <c r="J618" t="s">
        <v>29</v>
      </c>
      <c r="K618" t="s">
        <v>30</v>
      </c>
      <c r="L618">
        <v>100000000</v>
      </c>
      <c r="M618">
        <v>2002</v>
      </c>
      <c r="N618">
        <v>7.5</v>
      </c>
      <c r="O618">
        <v>-22320362</v>
      </c>
      <c r="R618" t="s">
        <v>67</v>
      </c>
      <c r="S618" cm="1">
        <f t="array" ref="S618">AVERAGE(IF(Table7[director_name]=R618, Table7[imdb_score]))</f>
        <v>7.2052631578947368</v>
      </c>
      <c r="T618" t="str">
        <f>IF(Table8[[#This Row],[Average]] &gt; $V$7, "Higher", "Lower")</f>
        <v>Lower</v>
      </c>
    </row>
    <row r="619" spans="1:20" x14ac:dyDescent="0.3">
      <c r="A619" t="s">
        <v>848</v>
      </c>
      <c r="B619">
        <v>17</v>
      </c>
      <c r="C619">
        <v>147</v>
      </c>
      <c r="D619">
        <v>5899797</v>
      </c>
      <c r="E619" t="s">
        <v>60</v>
      </c>
      <c r="F619" t="s">
        <v>837</v>
      </c>
      <c r="G619" t="s">
        <v>1860</v>
      </c>
      <c r="H619">
        <v>9913</v>
      </c>
      <c r="I619">
        <v>51</v>
      </c>
      <c r="J619" t="s">
        <v>29</v>
      </c>
      <c r="K619" t="s">
        <v>200</v>
      </c>
      <c r="L619">
        <v>29000000</v>
      </c>
      <c r="M619">
        <v>1987</v>
      </c>
      <c r="N619">
        <v>7.5</v>
      </c>
      <c r="O619">
        <v>-23100203</v>
      </c>
      <c r="R619" t="s">
        <v>67</v>
      </c>
      <c r="S619" cm="1">
        <f t="array" ref="S619">AVERAGE(IF(Table7[director_name]=R619, Table7[imdb_score]))</f>
        <v>7.2052631578947368</v>
      </c>
      <c r="T619" t="str">
        <f>IF(Table8[[#This Row],[Average]] &gt; $V$7, "Higher", "Lower")</f>
        <v>Lower</v>
      </c>
    </row>
    <row r="620" spans="1:20" x14ac:dyDescent="0.3">
      <c r="A620" t="s">
        <v>1861</v>
      </c>
      <c r="B620">
        <v>273</v>
      </c>
      <c r="C620">
        <v>160</v>
      </c>
      <c r="D620">
        <v>3904982</v>
      </c>
      <c r="E620" t="s">
        <v>1862</v>
      </c>
      <c r="F620" t="s">
        <v>93</v>
      </c>
      <c r="G620" t="s">
        <v>1863</v>
      </c>
      <c r="H620">
        <v>136104</v>
      </c>
      <c r="I620">
        <v>415</v>
      </c>
      <c r="J620" t="s">
        <v>29</v>
      </c>
      <c r="K620" t="s">
        <v>30</v>
      </c>
      <c r="L620">
        <v>30000000</v>
      </c>
      <c r="M620">
        <v>2007</v>
      </c>
      <c r="N620">
        <v>7.5</v>
      </c>
      <c r="O620">
        <v>-26095018</v>
      </c>
      <c r="R620" t="s">
        <v>67</v>
      </c>
      <c r="S620" cm="1">
        <f t="array" ref="S620">AVERAGE(IF(Table7[director_name]=R620, Table7[imdb_score]))</f>
        <v>7.2052631578947368</v>
      </c>
      <c r="T620" t="str">
        <f>IF(Table8[[#This Row],[Average]] &gt; $V$7, "Higher", "Lower")</f>
        <v>Lower</v>
      </c>
    </row>
    <row r="621" spans="1:20" x14ac:dyDescent="0.3">
      <c r="A621" t="s">
        <v>603</v>
      </c>
      <c r="B621">
        <v>393</v>
      </c>
      <c r="C621">
        <v>112</v>
      </c>
      <c r="D621">
        <v>31494270</v>
      </c>
      <c r="E621" t="s">
        <v>1865</v>
      </c>
      <c r="F621" t="s">
        <v>1866</v>
      </c>
      <c r="G621" t="s">
        <v>1867</v>
      </c>
      <c r="H621">
        <v>273921</v>
      </c>
      <c r="I621">
        <v>522</v>
      </c>
      <c r="J621" t="s">
        <v>29</v>
      </c>
      <c r="K621" t="s">
        <v>30</v>
      </c>
      <c r="L621">
        <v>60000000</v>
      </c>
      <c r="M621">
        <v>2010</v>
      </c>
      <c r="N621">
        <v>7.5</v>
      </c>
      <c r="O621">
        <v>-28505730</v>
      </c>
      <c r="R621" t="s">
        <v>67</v>
      </c>
      <c r="S621" cm="1">
        <f t="array" ref="S621">AVERAGE(IF(Table7[director_name]=R621, Table7[imdb_score]))</f>
        <v>7.2052631578947368</v>
      </c>
      <c r="T621" t="str">
        <f>IF(Table8[[#This Row],[Average]] &gt; $V$7, "Higher", "Lower")</f>
        <v>Lower</v>
      </c>
    </row>
    <row r="622" spans="1:20" x14ac:dyDescent="0.3">
      <c r="A622" t="s">
        <v>1566</v>
      </c>
      <c r="B622">
        <v>141</v>
      </c>
      <c r="C622">
        <v>130</v>
      </c>
      <c r="D622">
        <v>19593740</v>
      </c>
      <c r="E622" t="s">
        <v>208</v>
      </c>
      <c r="F622" t="s">
        <v>150</v>
      </c>
      <c r="G622" t="s">
        <v>1868</v>
      </c>
      <c r="H622">
        <v>88270</v>
      </c>
      <c r="I622">
        <v>420</v>
      </c>
      <c r="J622" t="s">
        <v>29</v>
      </c>
      <c r="K622" t="s">
        <v>30</v>
      </c>
      <c r="L622">
        <v>50000000</v>
      </c>
      <c r="M622">
        <v>2003</v>
      </c>
      <c r="N622">
        <v>7.5</v>
      </c>
      <c r="O622">
        <v>-30406260</v>
      </c>
      <c r="R622" t="s">
        <v>67</v>
      </c>
      <c r="S622" cm="1">
        <f t="array" ref="S622">AVERAGE(IF(Table7[director_name]=R622, Table7[imdb_score]))</f>
        <v>7.2052631578947368</v>
      </c>
      <c r="T622" t="str">
        <f>IF(Table8[[#This Row],[Average]] &gt; $V$7, "Higher", "Lower")</f>
        <v>Lower</v>
      </c>
    </row>
    <row r="623" spans="1:20" x14ac:dyDescent="0.3">
      <c r="A623" t="s">
        <v>949</v>
      </c>
      <c r="B623">
        <v>226</v>
      </c>
      <c r="C623">
        <v>147</v>
      </c>
      <c r="D623">
        <v>2208939</v>
      </c>
      <c r="E623" t="s">
        <v>1869</v>
      </c>
      <c r="F623" t="s">
        <v>1870</v>
      </c>
      <c r="G623" t="s">
        <v>1871</v>
      </c>
      <c r="H623">
        <v>190490</v>
      </c>
      <c r="I623">
        <v>482</v>
      </c>
      <c r="J623" t="s">
        <v>29</v>
      </c>
      <c r="K623" t="s">
        <v>227</v>
      </c>
      <c r="L623">
        <v>50000000</v>
      </c>
      <c r="M623">
        <v>2006</v>
      </c>
      <c r="N623">
        <v>7.5</v>
      </c>
      <c r="O623">
        <v>-47791061</v>
      </c>
      <c r="R623" t="s">
        <v>67</v>
      </c>
      <c r="S623" cm="1">
        <f t="array" ref="S623">AVERAGE(IF(Table7[director_name]=R623, Table7[imdb_score]))</f>
        <v>7.2052631578947368</v>
      </c>
      <c r="T623" t="str">
        <f>IF(Table8[[#This Row],[Average]] &gt; $V$7, "Higher", "Lower")</f>
        <v>Lower</v>
      </c>
    </row>
    <row r="624" spans="1:20" x14ac:dyDescent="0.3">
      <c r="A624" t="s">
        <v>1872</v>
      </c>
      <c r="B624">
        <v>322</v>
      </c>
      <c r="C624">
        <v>122</v>
      </c>
      <c r="D624">
        <v>130468626</v>
      </c>
      <c r="E624" t="s">
        <v>86</v>
      </c>
      <c r="F624" t="s">
        <v>1873</v>
      </c>
      <c r="G624" t="s">
        <v>1874</v>
      </c>
      <c r="H624">
        <v>53607</v>
      </c>
      <c r="I624">
        <v>432</v>
      </c>
      <c r="J624" t="s">
        <v>29</v>
      </c>
      <c r="K624" t="s">
        <v>30</v>
      </c>
      <c r="L624">
        <v>185000000</v>
      </c>
      <c r="M624">
        <v>2016</v>
      </c>
      <c r="N624">
        <v>7.5</v>
      </c>
      <c r="O624">
        <v>-54531374</v>
      </c>
      <c r="R624" t="s">
        <v>67</v>
      </c>
      <c r="S624" cm="1">
        <f t="array" ref="S624">AVERAGE(IF(Table7[director_name]=R624, Table7[imdb_score]))</f>
        <v>7.2052631578947368</v>
      </c>
      <c r="T624" t="str">
        <f>IF(Table8[[#This Row],[Average]] &gt; $V$7, "Higher", "Lower")</f>
        <v>Lower</v>
      </c>
    </row>
    <row r="625" spans="1:20" x14ac:dyDescent="0.3">
      <c r="A625" t="s">
        <v>949</v>
      </c>
      <c r="B625">
        <v>511</v>
      </c>
      <c r="C625">
        <v>172</v>
      </c>
      <c r="D625">
        <v>27098580</v>
      </c>
      <c r="E625" t="s">
        <v>373</v>
      </c>
      <c r="F625" t="s">
        <v>74</v>
      </c>
      <c r="G625" t="s">
        <v>1876</v>
      </c>
      <c r="H625">
        <v>284825</v>
      </c>
      <c r="I625">
        <v>828</v>
      </c>
      <c r="J625" t="s">
        <v>29</v>
      </c>
      <c r="K625" t="s">
        <v>227</v>
      </c>
      <c r="L625">
        <v>102000000</v>
      </c>
      <c r="M625">
        <v>2012</v>
      </c>
      <c r="N625">
        <v>7.5</v>
      </c>
      <c r="O625">
        <v>-74901420</v>
      </c>
      <c r="R625" t="s">
        <v>67</v>
      </c>
      <c r="S625" cm="1">
        <f t="array" ref="S625">AVERAGE(IF(Table7[director_name]=R625, Table7[imdb_score]))</f>
        <v>7.2052631578947368</v>
      </c>
      <c r="T625" t="str">
        <f>IF(Table8[[#This Row],[Average]] &gt; $V$7, "Higher", "Lower")</f>
        <v>Lower</v>
      </c>
    </row>
    <row r="626" spans="1:20" x14ac:dyDescent="0.3">
      <c r="A626" t="s">
        <v>115</v>
      </c>
      <c r="B626">
        <v>682</v>
      </c>
      <c r="C626">
        <v>126</v>
      </c>
      <c r="D626">
        <v>73820094</v>
      </c>
      <c r="E626" t="s">
        <v>1878</v>
      </c>
      <c r="F626" t="s">
        <v>1879</v>
      </c>
      <c r="G626" t="s">
        <v>1880</v>
      </c>
      <c r="H626">
        <v>245333</v>
      </c>
      <c r="I626">
        <v>678</v>
      </c>
      <c r="J626" t="s">
        <v>29</v>
      </c>
      <c r="K626" t="s">
        <v>30</v>
      </c>
      <c r="L626">
        <v>170000000</v>
      </c>
      <c r="M626">
        <v>2011</v>
      </c>
      <c r="N626">
        <v>7.5</v>
      </c>
      <c r="O626">
        <v>-96179906</v>
      </c>
      <c r="R626" t="s">
        <v>67</v>
      </c>
      <c r="S626" cm="1">
        <f t="array" ref="S626">AVERAGE(IF(Table7[director_name]=R626, Table7[imdb_score]))</f>
        <v>7.2052631578947368</v>
      </c>
      <c r="T626" t="str">
        <f>IF(Table8[[#This Row],[Average]] &gt; $V$7, "Higher", "Lower")</f>
        <v>Lower</v>
      </c>
    </row>
    <row r="627" spans="1:20" x14ac:dyDescent="0.3">
      <c r="A627" t="s">
        <v>1668</v>
      </c>
      <c r="B627">
        <v>232</v>
      </c>
      <c r="C627">
        <v>174</v>
      </c>
      <c r="D627">
        <v>261970615</v>
      </c>
      <c r="E627" t="s">
        <v>946</v>
      </c>
      <c r="F627" t="s">
        <v>947</v>
      </c>
      <c r="G627" t="s">
        <v>1882</v>
      </c>
      <c r="H627">
        <v>387616</v>
      </c>
      <c r="I627">
        <v>858</v>
      </c>
      <c r="J627" t="s">
        <v>29</v>
      </c>
      <c r="K627" t="s">
        <v>200</v>
      </c>
      <c r="L627">
        <v>100000000</v>
      </c>
      <c r="M627">
        <v>2002</v>
      </c>
      <c r="N627">
        <v>7.4</v>
      </c>
      <c r="O627">
        <v>161970615</v>
      </c>
      <c r="R627" t="s">
        <v>67</v>
      </c>
      <c r="S627" cm="1">
        <f t="array" ref="S627">AVERAGE(IF(Table7[director_name]=R627, Table7[imdb_score]))</f>
        <v>7.2052631578947368</v>
      </c>
      <c r="T627" t="str">
        <f>IF(Table8[[#This Row],[Average]] &gt; $V$7, "Higher", "Lower")</f>
        <v>Lower</v>
      </c>
    </row>
    <row r="628" spans="1:20" x14ac:dyDescent="0.3">
      <c r="A628" t="s">
        <v>1884</v>
      </c>
      <c r="B628">
        <v>94</v>
      </c>
      <c r="C628">
        <v>116</v>
      </c>
      <c r="D628">
        <v>177200000</v>
      </c>
      <c r="E628" t="s">
        <v>699</v>
      </c>
      <c r="F628" t="s">
        <v>520</v>
      </c>
      <c r="G628" t="s">
        <v>1885</v>
      </c>
      <c r="H628">
        <v>77366</v>
      </c>
      <c r="I628">
        <v>194</v>
      </c>
      <c r="J628" t="s">
        <v>29</v>
      </c>
      <c r="K628" t="s">
        <v>30</v>
      </c>
      <c r="L628">
        <v>22000000</v>
      </c>
      <c r="M628">
        <v>1982</v>
      </c>
      <c r="N628">
        <v>7.4</v>
      </c>
      <c r="O628">
        <v>155200000</v>
      </c>
      <c r="R628" t="s">
        <v>67</v>
      </c>
      <c r="S628" cm="1">
        <f t="array" ref="S628">AVERAGE(IF(Table7[director_name]=R628, Table7[imdb_score]))</f>
        <v>7.2052631578947368</v>
      </c>
      <c r="T628" t="str">
        <f>IF(Table8[[#This Row],[Average]] &gt; $V$7, "Higher", "Lower")</f>
        <v>Lower</v>
      </c>
    </row>
    <row r="629" spans="1:20" x14ac:dyDescent="0.3">
      <c r="A629" t="s">
        <v>59</v>
      </c>
      <c r="B629">
        <v>538</v>
      </c>
      <c r="C629">
        <v>150</v>
      </c>
      <c r="D629">
        <v>182204440</v>
      </c>
      <c r="E629" t="s">
        <v>262</v>
      </c>
      <c r="F629" t="s">
        <v>1238</v>
      </c>
      <c r="G629" t="s">
        <v>1886</v>
      </c>
      <c r="H629">
        <v>197412</v>
      </c>
      <c r="I629">
        <v>720</v>
      </c>
      <c r="J629" t="s">
        <v>29</v>
      </c>
      <c r="K629" t="s">
        <v>30</v>
      </c>
      <c r="L629">
        <v>65000000</v>
      </c>
      <c r="M629">
        <v>2012</v>
      </c>
      <c r="N629">
        <v>7.4</v>
      </c>
      <c r="O629">
        <v>117204440</v>
      </c>
      <c r="R629" t="s">
        <v>67</v>
      </c>
      <c r="S629" cm="1">
        <f t="array" ref="S629">AVERAGE(IF(Table7[director_name]=R629, Table7[imdb_score]))</f>
        <v>7.2052631578947368</v>
      </c>
      <c r="T629" t="str">
        <f>IF(Table8[[#This Row],[Average]] &gt; $V$7, "Higher", "Lower")</f>
        <v>Lower</v>
      </c>
    </row>
    <row r="630" spans="1:20" x14ac:dyDescent="0.3">
      <c r="A630" t="s">
        <v>908</v>
      </c>
      <c r="B630">
        <v>299</v>
      </c>
      <c r="C630">
        <v>87</v>
      </c>
      <c r="D630">
        <v>183132370</v>
      </c>
      <c r="E630" t="s">
        <v>1888</v>
      </c>
      <c r="F630" t="s">
        <v>1889</v>
      </c>
      <c r="G630" t="s">
        <v>1890</v>
      </c>
      <c r="H630">
        <v>259083</v>
      </c>
      <c r="I630">
        <v>763</v>
      </c>
      <c r="J630" t="s">
        <v>29</v>
      </c>
      <c r="K630" t="s">
        <v>30</v>
      </c>
      <c r="L630">
        <v>75000000</v>
      </c>
      <c r="M630">
        <v>2007</v>
      </c>
      <c r="N630">
        <v>7.4</v>
      </c>
      <c r="O630">
        <v>108132370</v>
      </c>
      <c r="R630" t="s">
        <v>67</v>
      </c>
      <c r="S630" cm="1">
        <f t="array" ref="S630">AVERAGE(IF(Table7[director_name]=R630, Table7[imdb_score]))</f>
        <v>7.2052631578947368</v>
      </c>
      <c r="T630" t="str">
        <f>IF(Table8[[#This Row],[Average]] &gt; $V$7, "Higher", "Lower")</f>
        <v>Lower</v>
      </c>
    </row>
    <row r="631" spans="1:20" x14ac:dyDescent="0.3">
      <c r="A631" t="s">
        <v>1892</v>
      </c>
      <c r="B631">
        <v>61</v>
      </c>
      <c r="C631">
        <v>99</v>
      </c>
      <c r="D631">
        <v>106593296</v>
      </c>
      <c r="E631" t="s">
        <v>157</v>
      </c>
      <c r="F631" t="s">
        <v>27</v>
      </c>
      <c r="G631" t="s">
        <v>1893</v>
      </c>
      <c r="H631">
        <v>72324</v>
      </c>
      <c r="I631">
        <v>134</v>
      </c>
      <c r="J631" t="s">
        <v>29</v>
      </c>
      <c r="K631" t="s">
        <v>30</v>
      </c>
      <c r="L631">
        <v>7500000</v>
      </c>
      <c r="M631">
        <v>1989</v>
      </c>
      <c r="N631">
        <v>7.4</v>
      </c>
      <c r="O631">
        <v>99093296</v>
      </c>
      <c r="R631" t="s">
        <v>67</v>
      </c>
      <c r="S631" cm="1">
        <f t="array" ref="S631">AVERAGE(IF(Table7[director_name]=R631, Table7[imdb_score]))</f>
        <v>7.2052631578947368</v>
      </c>
      <c r="T631" t="str">
        <f>IF(Table8[[#This Row],[Average]] &gt; $V$7, "Higher", "Lower")</f>
        <v>Lower</v>
      </c>
    </row>
    <row r="632" spans="1:20" x14ac:dyDescent="0.3">
      <c r="A632" t="s">
        <v>149</v>
      </c>
      <c r="B632">
        <v>290</v>
      </c>
      <c r="C632">
        <v>104</v>
      </c>
      <c r="D632">
        <v>157299717</v>
      </c>
      <c r="E632" t="s">
        <v>248</v>
      </c>
      <c r="F632" t="s">
        <v>565</v>
      </c>
      <c r="G632" t="s">
        <v>1895</v>
      </c>
      <c r="H632">
        <v>452928</v>
      </c>
      <c r="I632">
        <v>1401</v>
      </c>
      <c r="J632" t="s">
        <v>29</v>
      </c>
      <c r="K632" t="s">
        <v>30</v>
      </c>
      <c r="L632">
        <v>75000000</v>
      </c>
      <c r="M632">
        <v>2000</v>
      </c>
      <c r="N632">
        <v>7.4</v>
      </c>
      <c r="O632">
        <v>82299717</v>
      </c>
      <c r="R632" t="s">
        <v>67</v>
      </c>
      <c r="S632" cm="1">
        <f t="array" ref="S632">AVERAGE(IF(Table7[director_name]=R632, Table7[imdb_score]))</f>
        <v>7.2052631578947368</v>
      </c>
      <c r="T632" t="str">
        <f>IF(Table8[[#This Row],[Average]] &gt; $V$7, "Higher", "Lower")</f>
        <v>Lower</v>
      </c>
    </row>
    <row r="633" spans="1:20" x14ac:dyDescent="0.3">
      <c r="A633" t="s">
        <v>1897</v>
      </c>
      <c r="B633">
        <v>71</v>
      </c>
      <c r="C633">
        <v>149</v>
      </c>
      <c r="D633">
        <v>108706165</v>
      </c>
      <c r="E633" t="s">
        <v>208</v>
      </c>
      <c r="F633" t="s">
        <v>150</v>
      </c>
      <c r="G633" t="s">
        <v>1898</v>
      </c>
      <c r="H633">
        <v>99558</v>
      </c>
      <c r="I633">
        <v>236</v>
      </c>
      <c r="J633" t="s">
        <v>29</v>
      </c>
      <c r="K633" t="s">
        <v>30</v>
      </c>
      <c r="L633">
        <v>40000000</v>
      </c>
      <c r="M633">
        <v>1996</v>
      </c>
      <c r="N633">
        <v>7.4</v>
      </c>
      <c r="O633">
        <v>68706165</v>
      </c>
      <c r="R633" t="s">
        <v>67</v>
      </c>
      <c r="S633" cm="1">
        <f t="array" ref="S633">AVERAGE(IF(Table7[director_name]=R633, Table7[imdb_score]))</f>
        <v>7.2052631578947368</v>
      </c>
      <c r="T633" t="str">
        <f>IF(Table8[[#This Row],[Average]] &gt; $V$7, "Higher", "Lower")</f>
        <v>Lower</v>
      </c>
    </row>
    <row r="634" spans="1:20" x14ac:dyDescent="0.3">
      <c r="A634" t="s">
        <v>1734</v>
      </c>
      <c r="B634">
        <v>223</v>
      </c>
      <c r="C634">
        <v>120</v>
      </c>
      <c r="D634">
        <v>76600000</v>
      </c>
      <c r="E634" t="s">
        <v>1900</v>
      </c>
      <c r="F634" t="s">
        <v>1901</v>
      </c>
      <c r="G634" t="s">
        <v>1902</v>
      </c>
      <c r="H634">
        <v>105446</v>
      </c>
      <c r="I634">
        <v>321</v>
      </c>
      <c r="J634" t="s">
        <v>29</v>
      </c>
      <c r="K634" t="s">
        <v>30</v>
      </c>
      <c r="L634">
        <v>10700000</v>
      </c>
      <c r="M634">
        <v>1982</v>
      </c>
      <c r="N634">
        <v>7.4</v>
      </c>
      <c r="O634">
        <v>65900000</v>
      </c>
      <c r="R634" t="s">
        <v>67</v>
      </c>
      <c r="S634" cm="1">
        <f t="array" ref="S634">AVERAGE(IF(Table7[director_name]=R634, Table7[imdb_score]))</f>
        <v>7.2052631578947368</v>
      </c>
      <c r="T634" t="str">
        <f>IF(Table8[[#This Row],[Average]] &gt; $V$7, "Higher", "Lower")</f>
        <v>Lower</v>
      </c>
    </row>
    <row r="635" spans="1:20" x14ac:dyDescent="0.3">
      <c r="A635" t="s">
        <v>1734</v>
      </c>
      <c r="B635">
        <v>223</v>
      </c>
      <c r="C635">
        <v>120</v>
      </c>
      <c r="D635">
        <v>76600000</v>
      </c>
      <c r="E635" t="s">
        <v>1900</v>
      </c>
      <c r="F635" t="s">
        <v>1901</v>
      </c>
      <c r="G635" t="s">
        <v>1902</v>
      </c>
      <c r="H635">
        <v>105448</v>
      </c>
      <c r="I635">
        <v>321</v>
      </c>
      <c r="J635" t="s">
        <v>29</v>
      </c>
      <c r="K635" t="s">
        <v>30</v>
      </c>
      <c r="L635">
        <v>10700000</v>
      </c>
      <c r="M635">
        <v>1982</v>
      </c>
      <c r="N635">
        <v>7.4</v>
      </c>
      <c r="O635">
        <v>65900000</v>
      </c>
      <c r="R635" t="s">
        <v>643</v>
      </c>
      <c r="S635" cm="1">
        <f t="array" ref="S635">AVERAGE(IF(Table7[director_name]=R635, Table7[imdb_score]))</f>
        <v>7.2</v>
      </c>
      <c r="T635" t="str">
        <f>IF(Table8[[#This Row],[Average]] &gt; $V$7, "Higher", "Lower")</f>
        <v>Lower</v>
      </c>
    </row>
    <row r="636" spans="1:20" x14ac:dyDescent="0.3">
      <c r="A636" t="s">
        <v>633</v>
      </c>
      <c r="B636">
        <v>432</v>
      </c>
      <c r="C636">
        <v>133</v>
      </c>
      <c r="D636">
        <v>209364921</v>
      </c>
      <c r="E636" t="s">
        <v>715</v>
      </c>
      <c r="F636" t="s">
        <v>649</v>
      </c>
      <c r="G636" t="s">
        <v>1905</v>
      </c>
      <c r="H636">
        <v>365104</v>
      </c>
      <c r="I636">
        <v>512</v>
      </c>
      <c r="J636" t="s">
        <v>29</v>
      </c>
      <c r="K636" t="s">
        <v>30</v>
      </c>
      <c r="L636">
        <v>145000000</v>
      </c>
      <c r="M636">
        <v>2011</v>
      </c>
      <c r="N636">
        <v>7.4</v>
      </c>
      <c r="O636">
        <v>64364921</v>
      </c>
      <c r="R636" t="s">
        <v>978</v>
      </c>
      <c r="S636" cm="1">
        <f t="array" ref="S636">AVERAGE(IF(Table7[director_name]=R636, Table7[imdb_score]))</f>
        <v>7.2</v>
      </c>
      <c r="T636" t="str">
        <f>IF(Table8[[#This Row],[Average]] &gt; $V$7, "Higher", "Lower")</f>
        <v>Lower</v>
      </c>
    </row>
    <row r="637" spans="1:20" x14ac:dyDescent="0.3">
      <c r="A637" t="s">
        <v>1907</v>
      </c>
      <c r="B637">
        <v>122</v>
      </c>
      <c r="C637">
        <v>136</v>
      </c>
      <c r="D637">
        <v>134006721</v>
      </c>
      <c r="E637" t="s">
        <v>715</v>
      </c>
      <c r="F637" t="s">
        <v>1302</v>
      </c>
      <c r="G637" t="s">
        <v>1908</v>
      </c>
      <c r="H637">
        <v>259492</v>
      </c>
      <c r="I637">
        <v>415</v>
      </c>
      <c r="J637" t="s">
        <v>29</v>
      </c>
      <c r="K637" t="s">
        <v>30</v>
      </c>
      <c r="L637">
        <v>75000000</v>
      </c>
      <c r="M637">
        <v>1996</v>
      </c>
      <c r="N637">
        <v>7.4</v>
      </c>
      <c r="O637">
        <v>59006721</v>
      </c>
      <c r="R637" t="s">
        <v>978</v>
      </c>
      <c r="S637" cm="1">
        <f t="array" ref="S637">AVERAGE(IF(Table7[director_name]=R637, Table7[imdb_score]))</f>
        <v>7.2</v>
      </c>
      <c r="T637" t="str">
        <f>IF(Table8[[#This Row],[Average]] &gt; $V$7, "Higher", "Lower")</f>
        <v>Lower</v>
      </c>
    </row>
    <row r="638" spans="1:20" x14ac:dyDescent="0.3">
      <c r="A638" t="s">
        <v>1284</v>
      </c>
      <c r="B638">
        <v>391</v>
      </c>
      <c r="C638">
        <v>108</v>
      </c>
      <c r="D638">
        <v>83813460</v>
      </c>
      <c r="E638" t="s">
        <v>588</v>
      </c>
      <c r="F638" t="s">
        <v>221</v>
      </c>
      <c r="G638" t="s">
        <v>1910</v>
      </c>
      <c r="H638">
        <v>270238</v>
      </c>
      <c r="I638">
        <v>452</v>
      </c>
      <c r="J638" t="s">
        <v>29</v>
      </c>
      <c r="K638" t="s">
        <v>30</v>
      </c>
      <c r="L638">
        <v>25000000</v>
      </c>
      <c r="M638">
        <v>2009</v>
      </c>
      <c r="N638">
        <v>7.4</v>
      </c>
      <c r="O638">
        <v>58813460</v>
      </c>
      <c r="R638" t="s">
        <v>1225</v>
      </c>
      <c r="S638" cm="1">
        <f t="array" ref="S638">AVERAGE(IF(Table7[director_name]=R638, Table7[imdb_score]))</f>
        <v>7.2</v>
      </c>
      <c r="T638" t="str">
        <f>IF(Table8[[#This Row],[Average]] &gt; $V$7, "Higher", "Lower")</f>
        <v>Lower</v>
      </c>
    </row>
    <row r="639" spans="1:20" x14ac:dyDescent="0.3">
      <c r="A639" t="s">
        <v>1108</v>
      </c>
      <c r="B639">
        <v>558</v>
      </c>
      <c r="C639">
        <v>157</v>
      </c>
      <c r="D639">
        <v>95720716</v>
      </c>
      <c r="E639" t="s">
        <v>696</v>
      </c>
      <c r="F639" t="s">
        <v>1912</v>
      </c>
      <c r="G639" t="s">
        <v>1913</v>
      </c>
      <c r="H639">
        <v>216032</v>
      </c>
      <c r="I639">
        <v>640</v>
      </c>
      <c r="J639" t="s">
        <v>29</v>
      </c>
      <c r="K639" t="s">
        <v>30</v>
      </c>
      <c r="L639">
        <v>40000000</v>
      </c>
      <c r="M639">
        <v>2012</v>
      </c>
      <c r="N639">
        <v>7.4</v>
      </c>
      <c r="O639">
        <v>55720716</v>
      </c>
      <c r="R639" t="s">
        <v>1136</v>
      </c>
      <c r="S639" cm="1">
        <f t="array" ref="S639">AVERAGE(IF(Table7[director_name]=R639, Table7[imdb_score]))</f>
        <v>7.2</v>
      </c>
      <c r="T639" t="str">
        <f>IF(Table8[[#This Row],[Average]] &gt; $V$7, "Higher", "Lower")</f>
        <v>Lower</v>
      </c>
    </row>
    <row r="640" spans="1:20" x14ac:dyDescent="0.3">
      <c r="A640" t="s">
        <v>415</v>
      </c>
      <c r="B640">
        <v>83</v>
      </c>
      <c r="C640">
        <v>112</v>
      </c>
      <c r="D640">
        <v>65500000</v>
      </c>
      <c r="E640" t="s">
        <v>1915</v>
      </c>
      <c r="F640" t="s">
        <v>79</v>
      </c>
      <c r="G640" t="s">
        <v>1916</v>
      </c>
      <c r="H640">
        <v>66966</v>
      </c>
      <c r="I640">
        <v>175</v>
      </c>
      <c r="J640" t="s">
        <v>29</v>
      </c>
      <c r="K640" t="s">
        <v>30</v>
      </c>
      <c r="L640">
        <v>12000000</v>
      </c>
      <c r="M640">
        <v>1985</v>
      </c>
      <c r="N640">
        <v>7.4</v>
      </c>
      <c r="O640">
        <v>53500000</v>
      </c>
      <c r="R640" t="s">
        <v>1130</v>
      </c>
      <c r="S640" cm="1">
        <f t="array" ref="S640">AVERAGE(IF(Table7[director_name]=R640, Table7[imdb_score]))</f>
        <v>7.2</v>
      </c>
      <c r="T640" t="str">
        <f>IF(Table8[[#This Row],[Average]] &gt; $V$7, "Higher", "Lower")</f>
        <v>Lower</v>
      </c>
    </row>
    <row r="641" spans="1:20" x14ac:dyDescent="0.3">
      <c r="A641" t="s">
        <v>961</v>
      </c>
      <c r="B641">
        <v>116</v>
      </c>
      <c r="C641">
        <v>162</v>
      </c>
      <c r="D641">
        <v>78651430</v>
      </c>
      <c r="E641" t="s">
        <v>555</v>
      </c>
      <c r="F641" t="s">
        <v>656</v>
      </c>
      <c r="G641" t="s">
        <v>1917</v>
      </c>
      <c r="H641">
        <v>142067</v>
      </c>
      <c r="I641">
        <v>457</v>
      </c>
      <c r="J641" t="s">
        <v>29</v>
      </c>
      <c r="K641" t="s">
        <v>30</v>
      </c>
      <c r="L641">
        <v>27000000</v>
      </c>
      <c r="M641">
        <v>1996</v>
      </c>
      <c r="N641">
        <v>7.4</v>
      </c>
      <c r="O641">
        <v>51651430</v>
      </c>
      <c r="R641" t="s">
        <v>978</v>
      </c>
      <c r="S641" cm="1">
        <f t="array" ref="S641">AVERAGE(IF(Table7[director_name]=R641, Table7[imdb_score]))</f>
        <v>7.2</v>
      </c>
      <c r="T641" t="str">
        <f>IF(Table8[[#This Row],[Average]] &gt; $V$7, "Higher", "Lower")</f>
        <v>Lower</v>
      </c>
    </row>
    <row r="642" spans="1:20" x14ac:dyDescent="0.3">
      <c r="A642" t="s">
        <v>1919</v>
      </c>
      <c r="B642">
        <v>517</v>
      </c>
      <c r="C642">
        <v>117</v>
      </c>
      <c r="D642">
        <v>180191634</v>
      </c>
      <c r="E642" t="s">
        <v>1920</v>
      </c>
      <c r="F642" t="s">
        <v>1921</v>
      </c>
      <c r="G642" t="s">
        <v>1922</v>
      </c>
      <c r="H642">
        <v>313866</v>
      </c>
      <c r="I642">
        <v>549</v>
      </c>
      <c r="J642" t="s">
        <v>29</v>
      </c>
      <c r="K642" t="s">
        <v>30</v>
      </c>
      <c r="L642">
        <v>130000000</v>
      </c>
      <c r="M642">
        <v>2015</v>
      </c>
      <c r="N642">
        <v>7.4</v>
      </c>
      <c r="O642">
        <v>50191634</v>
      </c>
      <c r="R642" t="s">
        <v>1130</v>
      </c>
      <c r="S642" cm="1">
        <f t="array" ref="S642">AVERAGE(IF(Table7[director_name]=R642, Table7[imdb_score]))</f>
        <v>7.2</v>
      </c>
      <c r="T642" t="str">
        <f>IF(Table8[[#This Row],[Average]] &gt; $V$7, "Higher", "Lower")</f>
        <v>Lower</v>
      </c>
    </row>
    <row r="643" spans="1:20" x14ac:dyDescent="0.3">
      <c r="A643" t="s">
        <v>528</v>
      </c>
      <c r="B643">
        <v>207</v>
      </c>
      <c r="C643">
        <v>97</v>
      </c>
      <c r="D643">
        <v>93452056</v>
      </c>
      <c r="E643" t="s">
        <v>1061</v>
      </c>
      <c r="F643" t="s">
        <v>27</v>
      </c>
      <c r="G643" t="s">
        <v>1924</v>
      </c>
      <c r="H643">
        <v>184795</v>
      </c>
      <c r="I643">
        <v>310</v>
      </c>
      <c r="J643" t="s">
        <v>29</v>
      </c>
      <c r="K643" t="s">
        <v>30</v>
      </c>
      <c r="L643">
        <v>45000000</v>
      </c>
      <c r="M643">
        <v>2007</v>
      </c>
      <c r="N643">
        <v>7.4</v>
      </c>
      <c r="O643">
        <v>48452056</v>
      </c>
      <c r="R643" t="s">
        <v>1163</v>
      </c>
      <c r="S643" cm="1">
        <f t="array" ref="S643">AVERAGE(IF(Table7[director_name]=R643, Table7[imdb_score]))</f>
        <v>7.2</v>
      </c>
      <c r="T643" t="str">
        <f>IF(Table8[[#This Row],[Average]] &gt; $V$7, "Higher", "Lower")</f>
        <v>Lower</v>
      </c>
    </row>
    <row r="644" spans="1:20" x14ac:dyDescent="0.3">
      <c r="A644" t="s">
        <v>72</v>
      </c>
      <c r="B644">
        <v>111</v>
      </c>
      <c r="C644">
        <v>118</v>
      </c>
      <c r="D644">
        <v>87666629</v>
      </c>
      <c r="E644" t="s">
        <v>1926</v>
      </c>
      <c r="F644" t="s">
        <v>181</v>
      </c>
      <c r="G644" t="s">
        <v>1927</v>
      </c>
      <c r="H644">
        <v>283480</v>
      </c>
      <c r="I644">
        <v>263</v>
      </c>
      <c r="J644" t="s">
        <v>29</v>
      </c>
      <c r="K644" t="s">
        <v>30</v>
      </c>
      <c r="L644">
        <v>40000000</v>
      </c>
      <c r="M644">
        <v>1990</v>
      </c>
      <c r="N644">
        <v>7.4</v>
      </c>
      <c r="O644">
        <v>47666629</v>
      </c>
      <c r="R644" t="s">
        <v>1150</v>
      </c>
      <c r="S644" cm="1">
        <f t="array" ref="S644">AVERAGE(IF(Table7[director_name]=R644, Table7[imdb_score]))</f>
        <v>7.2</v>
      </c>
      <c r="T644" t="str">
        <f>IF(Table8[[#This Row],[Average]] &gt; $V$7, "Higher", "Lower")</f>
        <v>Lower</v>
      </c>
    </row>
    <row r="645" spans="1:20" x14ac:dyDescent="0.3">
      <c r="A645" t="s">
        <v>518</v>
      </c>
      <c r="B645">
        <v>55</v>
      </c>
      <c r="C645">
        <v>98</v>
      </c>
      <c r="D645">
        <v>61400000</v>
      </c>
      <c r="E645" t="s">
        <v>1929</v>
      </c>
      <c r="F645" t="s">
        <v>1930</v>
      </c>
      <c r="G645" t="s">
        <v>1931</v>
      </c>
      <c r="H645">
        <v>71183</v>
      </c>
      <c r="I645">
        <v>183</v>
      </c>
      <c r="J645" t="s">
        <v>29</v>
      </c>
      <c r="K645" t="s">
        <v>30</v>
      </c>
      <c r="L645">
        <v>15000000</v>
      </c>
      <c r="M645">
        <v>1983</v>
      </c>
      <c r="N645">
        <v>7.4</v>
      </c>
      <c r="O645">
        <v>46400000</v>
      </c>
      <c r="R645" t="s">
        <v>1186</v>
      </c>
      <c r="S645" cm="1">
        <f t="array" ref="S645">AVERAGE(IF(Table7[director_name]=R645, Table7[imdb_score]))</f>
        <v>7.2</v>
      </c>
      <c r="T645" t="str">
        <f>IF(Table8[[#This Row],[Average]] &gt; $V$7, "Higher", "Lower")</f>
        <v>Lower</v>
      </c>
    </row>
    <row r="646" spans="1:20" x14ac:dyDescent="0.3">
      <c r="A646" t="s">
        <v>1580</v>
      </c>
      <c r="B646">
        <v>465</v>
      </c>
      <c r="C646">
        <v>131</v>
      </c>
      <c r="D646">
        <v>195000874</v>
      </c>
      <c r="E646" t="s">
        <v>715</v>
      </c>
      <c r="F646" t="s">
        <v>649</v>
      </c>
      <c r="G646" t="s">
        <v>1933</v>
      </c>
      <c r="H646">
        <v>232187</v>
      </c>
      <c r="I646">
        <v>440</v>
      </c>
      <c r="J646" t="s">
        <v>29</v>
      </c>
      <c r="K646" t="s">
        <v>926</v>
      </c>
      <c r="L646">
        <v>150000000</v>
      </c>
      <c r="M646">
        <v>2015</v>
      </c>
      <c r="N646">
        <v>7.4</v>
      </c>
      <c r="O646">
        <v>45000874</v>
      </c>
      <c r="R646" t="s">
        <v>978</v>
      </c>
      <c r="S646" cm="1">
        <f t="array" ref="S646">AVERAGE(IF(Table7[director_name]=R646, Table7[imdb_score]))</f>
        <v>7.2</v>
      </c>
      <c r="T646" t="str">
        <f>IF(Table8[[#This Row],[Average]] &gt; $V$7, "Higher", "Lower")</f>
        <v>Lower</v>
      </c>
    </row>
    <row r="647" spans="1:20" x14ac:dyDescent="0.3">
      <c r="A647" t="s">
        <v>1322</v>
      </c>
      <c r="B647">
        <v>589</v>
      </c>
      <c r="C647">
        <v>119</v>
      </c>
      <c r="D647">
        <v>66468315</v>
      </c>
      <c r="E647" t="s">
        <v>1935</v>
      </c>
      <c r="F647" t="s">
        <v>1238</v>
      </c>
      <c r="G647" t="s">
        <v>1936</v>
      </c>
      <c r="H647">
        <v>428916</v>
      </c>
      <c r="I647">
        <v>667</v>
      </c>
      <c r="J647" t="s">
        <v>29</v>
      </c>
      <c r="K647" t="s">
        <v>30</v>
      </c>
      <c r="L647">
        <v>30000000</v>
      </c>
      <c r="M647">
        <v>2012</v>
      </c>
      <c r="N647">
        <v>7.4</v>
      </c>
      <c r="O647">
        <v>36468315</v>
      </c>
      <c r="R647" t="s">
        <v>1242</v>
      </c>
      <c r="S647" cm="1">
        <f t="array" ref="S647">AVERAGE(IF(Table7[director_name]=R647, Table7[imdb_score]))</f>
        <v>7.2</v>
      </c>
      <c r="T647" t="str">
        <f>IF(Table8[[#This Row],[Average]] &gt; $V$7, "Higher", "Lower")</f>
        <v>Lower</v>
      </c>
    </row>
    <row r="648" spans="1:20" x14ac:dyDescent="0.3">
      <c r="A648" t="s">
        <v>1938</v>
      </c>
      <c r="B648">
        <v>310</v>
      </c>
      <c r="C648">
        <v>118</v>
      </c>
      <c r="D648">
        <v>84244877</v>
      </c>
      <c r="E648" t="s">
        <v>699</v>
      </c>
      <c r="F648" t="s">
        <v>921</v>
      </c>
      <c r="G648" t="s">
        <v>1939</v>
      </c>
      <c r="H648">
        <v>375456</v>
      </c>
      <c r="I648">
        <v>292</v>
      </c>
      <c r="J648" t="s">
        <v>29</v>
      </c>
      <c r="K648" t="s">
        <v>30</v>
      </c>
      <c r="L648">
        <v>50000000</v>
      </c>
      <c r="M648">
        <v>2011</v>
      </c>
      <c r="N648">
        <v>7.4</v>
      </c>
      <c r="O648">
        <v>34244877</v>
      </c>
      <c r="R648" t="s">
        <v>1258</v>
      </c>
      <c r="S648" cm="1">
        <f t="array" ref="S648">AVERAGE(IF(Table7[director_name]=R648, Table7[imdb_score]))</f>
        <v>7.2</v>
      </c>
      <c r="T648" t="str">
        <f>IF(Table8[[#This Row],[Average]] &gt; $V$7, "Higher", "Lower")</f>
        <v>Lower</v>
      </c>
    </row>
    <row r="649" spans="1:20" x14ac:dyDescent="0.3">
      <c r="A649" t="s">
        <v>518</v>
      </c>
      <c r="B649">
        <v>71</v>
      </c>
      <c r="C649">
        <v>98</v>
      </c>
      <c r="D649">
        <v>39800000</v>
      </c>
      <c r="E649" t="s">
        <v>1941</v>
      </c>
      <c r="F649" t="s">
        <v>520</v>
      </c>
      <c r="G649" t="s">
        <v>1942</v>
      </c>
      <c r="H649">
        <v>81599</v>
      </c>
      <c r="I649">
        <v>250</v>
      </c>
      <c r="J649" t="s">
        <v>29</v>
      </c>
      <c r="K649" t="s">
        <v>30</v>
      </c>
      <c r="L649">
        <v>6000000</v>
      </c>
      <c r="M649">
        <v>1980</v>
      </c>
      <c r="N649">
        <v>7.4</v>
      </c>
      <c r="O649">
        <v>33800000</v>
      </c>
      <c r="R649" t="s">
        <v>1179</v>
      </c>
      <c r="S649" cm="1">
        <f t="array" ref="S649">AVERAGE(IF(Table7[director_name]=R649, Table7[imdb_score]))</f>
        <v>7.2</v>
      </c>
      <c r="T649" t="str">
        <f>IF(Table8[[#This Row],[Average]] &gt; $V$7, "Higher", "Lower")</f>
        <v>Lower</v>
      </c>
    </row>
    <row r="650" spans="1:20" x14ac:dyDescent="0.3">
      <c r="A650" t="s">
        <v>1183</v>
      </c>
      <c r="B650">
        <v>287</v>
      </c>
      <c r="C650">
        <v>110</v>
      </c>
      <c r="D650">
        <v>58885635</v>
      </c>
      <c r="E650" t="s">
        <v>1656</v>
      </c>
      <c r="F650" t="s">
        <v>1944</v>
      </c>
      <c r="G650" t="s">
        <v>1945</v>
      </c>
      <c r="H650">
        <v>194422</v>
      </c>
      <c r="I650">
        <v>1057</v>
      </c>
      <c r="J650" t="s">
        <v>29</v>
      </c>
      <c r="K650" t="s">
        <v>30</v>
      </c>
      <c r="L650">
        <v>26000000</v>
      </c>
      <c r="M650">
        <v>2004</v>
      </c>
      <c r="N650">
        <v>7.4</v>
      </c>
      <c r="O650">
        <v>32885635</v>
      </c>
      <c r="R650" t="s">
        <v>1199</v>
      </c>
      <c r="S650" cm="1">
        <f t="array" ref="S650">AVERAGE(IF(Table7[director_name]=R650, Table7[imdb_score]))</f>
        <v>7.2</v>
      </c>
      <c r="T650" t="str">
        <f>IF(Table8[[#This Row],[Average]] &gt; $V$7, "Higher", "Lower")</f>
        <v>Lower</v>
      </c>
    </row>
    <row r="651" spans="1:20" x14ac:dyDescent="0.3">
      <c r="A651" t="s">
        <v>1183</v>
      </c>
      <c r="B651">
        <v>287</v>
      </c>
      <c r="C651">
        <v>110</v>
      </c>
      <c r="D651">
        <v>58885635</v>
      </c>
      <c r="E651" t="s">
        <v>1656</v>
      </c>
      <c r="F651" t="s">
        <v>1944</v>
      </c>
      <c r="G651" t="s">
        <v>1945</v>
      </c>
      <c r="H651">
        <v>194426</v>
      </c>
      <c r="I651">
        <v>1057</v>
      </c>
      <c r="J651" t="s">
        <v>29</v>
      </c>
      <c r="K651" t="s">
        <v>30</v>
      </c>
      <c r="L651">
        <v>26000000</v>
      </c>
      <c r="M651">
        <v>2004</v>
      </c>
      <c r="N651">
        <v>7.4</v>
      </c>
      <c r="O651">
        <v>32885635</v>
      </c>
      <c r="R651" t="s">
        <v>1245</v>
      </c>
      <c r="S651" cm="1">
        <f t="array" ref="S651">AVERAGE(IF(Table7[director_name]=R651, Table7[imdb_score]))</f>
        <v>7.2</v>
      </c>
      <c r="T651" t="str">
        <f>IF(Table8[[#This Row],[Average]] &gt; $V$7, "Higher", "Lower")</f>
        <v>Lower</v>
      </c>
    </row>
    <row r="652" spans="1:20" x14ac:dyDescent="0.3">
      <c r="A652" t="s">
        <v>1948</v>
      </c>
      <c r="B652">
        <v>80</v>
      </c>
      <c r="C652">
        <v>101</v>
      </c>
      <c r="D652">
        <v>41227069</v>
      </c>
      <c r="E652" t="s">
        <v>588</v>
      </c>
      <c r="F652" t="s">
        <v>1949</v>
      </c>
      <c r="G652" t="s">
        <v>1950</v>
      </c>
      <c r="H652">
        <v>162701</v>
      </c>
      <c r="I652">
        <v>962</v>
      </c>
      <c r="J652" t="s">
        <v>29</v>
      </c>
      <c r="K652" t="s">
        <v>30</v>
      </c>
      <c r="L652">
        <v>11000000</v>
      </c>
      <c r="M652">
        <v>2002</v>
      </c>
      <c r="N652">
        <v>7.4</v>
      </c>
      <c r="O652">
        <v>30227069</v>
      </c>
      <c r="R652" t="s">
        <v>1182</v>
      </c>
      <c r="S652" cm="1">
        <f t="array" ref="S652">AVERAGE(IF(Table7[director_name]=R652, Table7[imdb_score]))</f>
        <v>7.2</v>
      </c>
      <c r="T652" t="str">
        <f>IF(Table8[[#This Row],[Average]] &gt; $V$7, "Higher", "Lower")</f>
        <v>Lower</v>
      </c>
    </row>
    <row r="653" spans="1:20" x14ac:dyDescent="0.3">
      <c r="A653" t="s">
        <v>493</v>
      </c>
      <c r="B653">
        <v>114</v>
      </c>
      <c r="C653">
        <v>126</v>
      </c>
      <c r="D653">
        <v>43848100</v>
      </c>
      <c r="E653" t="s">
        <v>26</v>
      </c>
      <c r="F653" t="s">
        <v>1951</v>
      </c>
      <c r="G653" t="s">
        <v>1952</v>
      </c>
      <c r="H653">
        <v>119150</v>
      </c>
      <c r="I653">
        <v>219</v>
      </c>
      <c r="J653" t="s">
        <v>29</v>
      </c>
      <c r="K653" t="s">
        <v>30</v>
      </c>
      <c r="L653">
        <v>15000000</v>
      </c>
      <c r="M653">
        <v>1987</v>
      </c>
      <c r="N653">
        <v>7.4</v>
      </c>
      <c r="O653">
        <v>28848100</v>
      </c>
      <c r="R653" t="s">
        <v>703</v>
      </c>
      <c r="S653" cm="1">
        <f t="array" ref="S653">AVERAGE(IF(Table7[director_name]=R653, Table7[imdb_score]))</f>
        <v>7.2</v>
      </c>
      <c r="T653" t="str">
        <f>IF(Table8[[#This Row],[Average]] &gt; $V$7, "Higher", "Lower")</f>
        <v>Lower</v>
      </c>
    </row>
    <row r="654" spans="1:20" x14ac:dyDescent="0.3">
      <c r="A654" t="s">
        <v>855</v>
      </c>
      <c r="B654">
        <v>113</v>
      </c>
      <c r="C654">
        <v>129</v>
      </c>
      <c r="D654">
        <v>44469602</v>
      </c>
      <c r="E654" t="s">
        <v>379</v>
      </c>
      <c r="F654" t="s">
        <v>1954</v>
      </c>
      <c r="G654" t="s">
        <v>1955</v>
      </c>
      <c r="H654">
        <v>23480</v>
      </c>
      <c r="I654">
        <v>83</v>
      </c>
      <c r="J654" t="s">
        <v>29</v>
      </c>
      <c r="K654" t="s">
        <v>30</v>
      </c>
      <c r="L654">
        <v>17000000</v>
      </c>
      <c r="M654">
        <v>2015</v>
      </c>
      <c r="N654">
        <v>7.4</v>
      </c>
      <c r="O654">
        <v>27469602</v>
      </c>
      <c r="R654" t="s">
        <v>1247</v>
      </c>
      <c r="S654" cm="1">
        <f t="array" ref="S654">AVERAGE(IF(Table7[director_name]=R654, Table7[imdb_score]))</f>
        <v>7.2</v>
      </c>
      <c r="T654" t="str">
        <f>IF(Table8[[#This Row],[Average]] &gt; $V$7, "Higher", "Lower")</f>
        <v>Lower</v>
      </c>
    </row>
    <row r="655" spans="1:20" x14ac:dyDescent="0.3">
      <c r="A655" t="s">
        <v>848</v>
      </c>
      <c r="B655">
        <v>56</v>
      </c>
      <c r="C655">
        <v>175</v>
      </c>
      <c r="D655">
        <v>50800000</v>
      </c>
      <c r="E655" t="s">
        <v>575</v>
      </c>
      <c r="F655" t="s">
        <v>1957</v>
      </c>
      <c r="G655" t="s">
        <v>1958</v>
      </c>
      <c r="H655">
        <v>40277</v>
      </c>
      <c r="I655">
        <v>210</v>
      </c>
      <c r="J655" t="s">
        <v>29</v>
      </c>
      <c r="K655" t="s">
        <v>30</v>
      </c>
      <c r="L655">
        <v>26000000</v>
      </c>
      <c r="M655">
        <v>1977</v>
      </c>
      <c r="N655">
        <v>7.4</v>
      </c>
      <c r="O655">
        <v>24800000</v>
      </c>
      <c r="R655" t="s">
        <v>1265</v>
      </c>
      <c r="S655" cm="1">
        <f t="array" ref="S655">AVERAGE(IF(Table7[director_name]=R655, Table7[imdb_score]))</f>
        <v>7.2</v>
      </c>
      <c r="T655" t="str">
        <f>IF(Table8[[#This Row],[Average]] &gt; $V$7, "Higher", "Lower")</f>
        <v>Lower</v>
      </c>
    </row>
    <row r="656" spans="1:20" x14ac:dyDescent="0.3">
      <c r="A656" t="s">
        <v>807</v>
      </c>
      <c r="B656">
        <v>216</v>
      </c>
      <c r="C656">
        <v>118</v>
      </c>
      <c r="D656">
        <v>73343413</v>
      </c>
      <c r="E656" t="s">
        <v>208</v>
      </c>
      <c r="F656" t="s">
        <v>400</v>
      </c>
      <c r="G656" t="s">
        <v>1960</v>
      </c>
      <c r="H656">
        <v>217480</v>
      </c>
      <c r="I656">
        <v>429</v>
      </c>
      <c r="J656" t="s">
        <v>29</v>
      </c>
      <c r="K656" t="s">
        <v>30</v>
      </c>
      <c r="L656">
        <v>50000000</v>
      </c>
      <c r="M656">
        <v>2009</v>
      </c>
      <c r="N656">
        <v>7.4</v>
      </c>
      <c r="O656">
        <v>23343413</v>
      </c>
      <c r="R656" t="s">
        <v>1216</v>
      </c>
      <c r="S656" cm="1">
        <f t="array" ref="S656">AVERAGE(IF(Table7[director_name]=R656, Table7[imdb_score]))</f>
        <v>7.2</v>
      </c>
      <c r="T656" t="str">
        <f>IF(Table8[[#This Row],[Average]] &gt; $V$7, "Higher", "Lower")</f>
        <v>Lower</v>
      </c>
    </row>
    <row r="657" spans="1:20" x14ac:dyDescent="0.3">
      <c r="A657" t="s">
        <v>1962</v>
      </c>
      <c r="B657">
        <v>94</v>
      </c>
      <c r="C657">
        <v>91</v>
      </c>
      <c r="D657">
        <v>24788807</v>
      </c>
      <c r="E657" t="s">
        <v>676</v>
      </c>
      <c r="F657" t="s">
        <v>1340</v>
      </c>
      <c r="G657" t="s">
        <v>1963</v>
      </c>
      <c r="H657">
        <v>21245</v>
      </c>
      <c r="I657">
        <v>213</v>
      </c>
      <c r="J657" t="s">
        <v>29</v>
      </c>
      <c r="K657" t="s">
        <v>200</v>
      </c>
      <c r="L657">
        <v>3000000</v>
      </c>
      <c r="M657">
        <v>1998</v>
      </c>
      <c r="N657">
        <v>7.4</v>
      </c>
      <c r="O657">
        <v>21788807</v>
      </c>
      <c r="R657" t="s">
        <v>1175</v>
      </c>
      <c r="S657" cm="1">
        <f t="array" ref="S657">AVERAGE(IF(Table7[director_name]=R657, Table7[imdb_score]))</f>
        <v>7.2</v>
      </c>
      <c r="T657" t="str">
        <f>IF(Table8[[#This Row],[Average]] &gt; $V$7, "Higher", "Lower")</f>
        <v>Lower</v>
      </c>
    </row>
    <row r="658" spans="1:20" x14ac:dyDescent="0.3">
      <c r="A658" t="s">
        <v>763</v>
      </c>
      <c r="B658">
        <v>271</v>
      </c>
      <c r="C658">
        <v>110</v>
      </c>
      <c r="D658">
        <v>28747570</v>
      </c>
      <c r="E658" t="s">
        <v>116</v>
      </c>
      <c r="F658" t="s">
        <v>436</v>
      </c>
      <c r="G658" t="s">
        <v>1965</v>
      </c>
      <c r="H658">
        <v>100571</v>
      </c>
      <c r="I658">
        <v>416</v>
      </c>
      <c r="J658" t="s">
        <v>29</v>
      </c>
      <c r="K658" t="s">
        <v>442</v>
      </c>
      <c r="L658">
        <v>7000000</v>
      </c>
      <c r="M658">
        <v>2005</v>
      </c>
      <c r="N658">
        <v>7.4</v>
      </c>
      <c r="O658">
        <v>21747570</v>
      </c>
      <c r="R658" t="s">
        <v>1201</v>
      </c>
      <c r="S658" cm="1">
        <f t="array" ref="S658">AVERAGE(IF(Table7[director_name]=R658, Table7[imdb_score]))</f>
        <v>7.2</v>
      </c>
      <c r="T658" t="str">
        <f>IF(Table8[[#This Row],[Average]] &gt; $V$7, "Higher", "Lower")</f>
        <v>Lower</v>
      </c>
    </row>
    <row r="659" spans="1:20" x14ac:dyDescent="0.3">
      <c r="A659" t="s">
        <v>1072</v>
      </c>
      <c r="B659">
        <v>206</v>
      </c>
      <c r="C659">
        <v>130</v>
      </c>
      <c r="D659">
        <v>30651422</v>
      </c>
      <c r="E659" t="s">
        <v>1966</v>
      </c>
      <c r="F659" t="s">
        <v>496</v>
      </c>
      <c r="G659" t="s">
        <v>1967</v>
      </c>
      <c r="H659">
        <v>181737</v>
      </c>
      <c r="I659">
        <v>1015</v>
      </c>
      <c r="J659" t="s">
        <v>29</v>
      </c>
      <c r="K659" t="s">
        <v>30</v>
      </c>
      <c r="L659">
        <v>10000000</v>
      </c>
      <c r="M659">
        <v>1999</v>
      </c>
      <c r="N659">
        <v>7.4</v>
      </c>
      <c r="O659">
        <v>20651422</v>
      </c>
      <c r="R659" t="s">
        <v>1237</v>
      </c>
      <c r="S659" cm="1">
        <f t="array" ref="S659">AVERAGE(IF(Table7[director_name]=R659, Table7[imdb_score]))</f>
        <v>7.2</v>
      </c>
      <c r="T659" t="str">
        <f>IF(Table8[[#This Row],[Average]] &gt; $V$7, "Higher", "Lower")</f>
        <v>Lower</v>
      </c>
    </row>
    <row r="660" spans="1:20" x14ac:dyDescent="0.3">
      <c r="A660" t="s">
        <v>920</v>
      </c>
      <c r="B660">
        <v>148</v>
      </c>
      <c r="C660">
        <v>109</v>
      </c>
      <c r="D660">
        <v>49185998</v>
      </c>
      <c r="E660" t="s">
        <v>92</v>
      </c>
      <c r="F660" t="s">
        <v>1969</v>
      </c>
      <c r="G660" t="s">
        <v>1970</v>
      </c>
      <c r="H660">
        <v>74476</v>
      </c>
      <c r="I660">
        <v>184</v>
      </c>
      <c r="J660" t="s">
        <v>29</v>
      </c>
      <c r="K660" t="s">
        <v>30</v>
      </c>
      <c r="L660">
        <v>30000000</v>
      </c>
      <c r="M660">
        <v>2009</v>
      </c>
      <c r="N660">
        <v>7.4</v>
      </c>
      <c r="O660">
        <v>19185998</v>
      </c>
      <c r="R660" t="s">
        <v>1272</v>
      </c>
      <c r="S660" cm="1">
        <f t="array" ref="S660">AVERAGE(IF(Table7[director_name]=R660, Table7[imdb_score]))</f>
        <v>7.2</v>
      </c>
      <c r="T660" t="str">
        <f>IF(Table8[[#This Row],[Average]] &gt; $V$7, "Higher", "Lower")</f>
        <v>Lower</v>
      </c>
    </row>
    <row r="661" spans="1:20" x14ac:dyDescent="0.3">
      <c r="A661" t="s">
        <v>1072</v>
      </c>
      <c r="B661">
        <v>174</v>
      </c>
      <c r="C661">
        <v>97</v>
      </c>
      <c r="D661">
        <v>24138847</v>
      </c>
      <c r="E661" t="s">
        <v>676</v>
      </c>
      <c r="F661" t="s">
        <v>154</v>
      </c>
      <c r="G661" t="s">
        <v>1972</v>
      </c>
      <c r="H661">
        <v>114797</v>
      </c>
      <c r="I661">
        <v>472</v>
      </c>
      <c r="J661" t="s">
        <v>29</v>
      </c>
      <c r="K661" t="s">
        <v>30</v>
      </c>
      <c r="L661">
        <v>5000000</v>
      </c>
      <c r="M661">
        <v>2006</v>
      </c>
      <c r="N661">
        <v>7.4</v>
      </c>
      <c r="O661">
        <v>19138847</v>
      </c>
      <c r="R661" t="s">
        <v>1195</v>
      </c>
      <c r="S661" cm="1">
        <f t="array" ref="S661">AVERAGE(IF(Table7[director_name]=R661, Table7[imdb_score]))</f>
        <v>7.2</v>
      </c>
      <c r="T661" t="str">
        <f>IF(Table8[[#This Row],[Average]] &gt; $V$7, "Higher", "Lower")</f>
        <v>Lower</v>
      </c>
    </row>
    <row r="662" spans="1:20" x14ac:dyDescent="0.3">
      <c r="A662" t="s">
        <v>867</v>
      </c>
      <c r="B662">
        <v>55</v>
      </c>
      <c r="C662">
        <v>117</v>
      </c>
      <c r="D662">
        <v>20966644</v>
      </c>
      <c r="E662" t="s">
        <v>588</v>
      </c>
      <c r="F662" t="s">
        <v>1974</v>
      </c>
      <c r="G662" t="s">
        <v>1975</v>
      </c>
      <c r="H662">
        <v>29610</v>
      </c>
      <c r="I662">
        <v>94</v>
      </c>
      <c r="J662" t="s">
        <v>29</v>
      </c>
      <c r="K662" t="s">
        <v>200</v>
      </c>
      <c r="L662">
        <v>3000000</v>
      </c>
      <c r="M662">
        <v>1985</v>
      </c>
      <c r="N662">
        <v>7.4</v>
      </c>
      <c r="O662">
        <v>17966644</v>
      </c>
      <c r="R662" t="s">
        <v>1218</v>
      </c>
      <c r="S662" cm="1">
        <f t="array" ref="S662">AVERAGE(IF(Table7[director_name]=R662, Table7[imdb_score]))</f>
        <v>7.2</v>
      </c>
      <c r="T662" t="str">
        <f>IF(Table8[[#This Row],[Average]] &gt; $V$7, "Higher", "Lower")</f>
        <v>Lower</v>
      </c>
    </row>
    <row r="663" spans="1:20" x14ac:dyDescent="0.3">
      <c r="A663" t="s">
        <v>886</v>
      </c>
      <c r="B663">
        <v>276</v>
      </c>
      <c r="C663">
        <v>103</v>
      </c>
      <c r="D663">
        <v>21501098</v>
      </c>
      <c r="E663" t="s">
        <v>73</v>
      </c>
      <c r="F663" t="s">
        <v>834</v>
      </c>
      <c r="G663" t="s">
        <v>1977</v>
      </c>
      <c r="H663">
        <v>115813</v>
      </c>
      <c r="I663">
        <v>216</v>
      </c>
      <c r="J663" t="s">
        <v>29</v>
      </c>
      <c r="K663" t="s">
        <v>30</v>
      </c>
      <c r="L663">
        <v>5000000</v>
      </c>
      <c r="M663">
        <v>2013</v>
      </c>
      <c r="N663">
        <v>7.4</v>
      </c>
      <c r="O663">
        <v>16501098</v>
      </c>
      <c r="R663" t="s">
        <v>1147</v>
      </c>
      <c r="S663" cm="1">
        <f t="array" ref="S663">AVERAGE(IF(Table7[director_name]=R663, Table7[imdb_score]))</f>
        <v>7.2</v>
      </c>
      <c r="T663" t="str">
        <f>IF(Table8[[#This Row],[Average]] &gt; $V$7, "Higher", "Lower")</f>
        <v>Lower</v>
      </c>
    </row>
    <row r="664" spans="1:20" x14ac:dyDescent="0.3">
      <c r="A664" t="s">
        <v>1137</v>
      </c>
      <c r="B664">
        <v>41</v>
      </c>
      <c r="C664">
        <v>111</v>
      </c>
      <c r="D664">
        <v>22551000</v>
      </c>
      <c r="E664" t="s">
        <v>699</v>
      </c>
      <c r="F664" t="s">
        <v>106</v>
      </c>
      <c r="G664" t="s">
        <v>1979</v>
      </c>
      <c r="H664">
        <v>37269</v>
      </c>
      <c r="I664">
        <v>165</v>
      </c>
      <c r="J664" t="s">
        <v>29</v>
      </c>
      <c r="K664" t="s">
        <v>200</v>
      </c>
      <c r="L664">
        <v>8000000</v>
      </c>
      <c r="M664">
        <v>1993</v>
      </c>
      <c r="N664">
        <v>7.4</v>
      </c>
      <c r="O664">
        <v>14551000</v>
      </c>
      <c r="R664" t="s">
        <v>1153</v>
      </c>
      <c r="S664" cm="1">
        <f t="array" ref="S664">AVERAGE(IF(Table7[director_name]=R664, Table7[imdb_score]))</f>
        <v>7.2</v>
      </c>
      <c r="T664" t="str">
        <f>IF(Table8[[#This Row],[Average]] &gt; $V$7, "Higher", "Lower")</f>
        <v>Lower</v>
      </c>
    </row>
    <row r="665" spans="1:20" x14ac:dyDescent="0.3">
      <c r="A665" t="s">
        <v>1163</v>
      </c>
      <c r="B665">
        <v>159</v>
      </c>
      <c r="C665">
        <v>116</v>
      </c>
      <c r="D665">
        <v>22201636</v>
      </c>
      <c r="E665" t="s">
        <v>1981</v>
      </c>
      <c r="F665" t="s">
        <v>1982</v>
      </c>
      <c r="G665" t="s">
        <v>1983</v>
      </c>
      <c r="H665">
        <v>33567</v>
      </c>
      <c r="I665">
        <v>206</v>
      </c>
      <c r="J665" t="s">
        <v>29</v>
      </c>
      <c r="K665" t="s">
        <v>30</v>
      </c>
      <c r="L665">
        <v>8000000</v>
      </c>
      <c r="M665">
        <v>2005</v>
      </c>
      <c r="N665">
        <v>7.4</v>
      </c>
      <c r="O665">
        <v>14201636</v>
      </c>
      <c r="R665" t="s">
        <v>1250</v>
      </c>
      <c r="S665" cm="1">
        <f t="array" ref="S665">AVERAGE(IF(Table7[director_name]=R665, Table7[imdb_score]))</f>
        <v>7.2</v>
      </c>
      <c r="T665" t="str">
        <f>IF(Table8[[#This Row],[Average]] &gt; $V$7, "Higher", "Lower")</f>
        <v>Lower</v>
      </c>
    </row>
    <row r="666" spans="1:20" x14ac:dyDescent="0.3">
      <c r="A666" t="s">
        <v>1881</v>
      </c>
      <c r="B666">
        <v>128</v>
      </c>
      <c r="C666">
        <v>123</v>
      </c>
      <c r="D666">
        <v>25776062</v>
      </c>
      <c r="E666" t="s">
        <v>607</v>
      </c>
      <c r="F666" t="s">
        <v>1984</v>
      </c>
      <c r="G666" t="s">
        <v>1985</v>
      </c>
      <c r="H666">
        <v>61651</v>
      </c>
      <c r="I666">
        <v>271</v>
      </c>
      <c r="J666" t="s">
        <v>29</v>
      </c>
      <c r="K666" t="s">
        <v>30</v>
      </c>
      <c r="L666">
        <v>12000000</v>
      </c>
      <c r="M666">
        <v>2002</v>
      </c>
      <c r="N666">
        <v>7.4</v>
      </c>
      <c r="O666">
        <v>13776062</v>
      </c>
      <c r="R666" t="s">
        <v>1234</v>
      </c>
      <c r="S666" cm="1">
        <f t="array" ref="S666">AVERAGE(IF(Table7[director_name]=R666, Table7[imdb_score]))</f>
        <v>7.2</v>
      </c>
      <c r="T666" t="str">
        <f>IF(Table8[[#This Row],[Average]] &gt; $V$7, "Higher", "Lower")</f>
        <v>Lower</v>
      </c>
    </row>
    <row r="667" spans="1:20" x14ac:dyDescent="0.3">
      <c r="A667" t="s">
        <v>753</v>
      </c>
      <c r="B667">
        <v>267</v>
      </c>
      <c r="C667">
        <v>77</v>
      </c>
      <c r="D667">
        <v>53337608</v>
      </c>
      <c r="E667" t="s">
        <v>1987</v>
      </c>
      <c r="F667" t="s">
        <v>482</v>
      </c>
      <c r="G667" t="s">
        <v>1988</v>
      </c>
      <c r="H667">
        <v>188785</v>
      </c>
      <c r="I667">
        <v>467</v>
      </c>
      <c r="J667" t="s">
        <v>29</v>
      </c>
      <c r="K667" t="s">
        <v>30</v>
      </c>
      <c r="L667">
        <v>40000000</v>
      </c>
      <c r="M667">
        <v>2005</v>
      </c>
      <c r="N667">
        <v>7.4</v>
      </c>
      <c r="O667">
        <v>13337608</v>
      </c>
      <c r="R667" t="s">
        <v>1268</v>
      </c>
      <c r="S667" cm="1">
        <f t="array" ref="S667">AVERAGE(IF(Table7[director_name]=R667, Table7[imdb_score]))</f>
        <v>7.2</v>
      </c>
      <c r="T667" t="str">
        <f>IF(Table8[[#This Row],[Average]] &gt; $V$7, "Higher", "Lower")</f>
        <v>Lower</v>
      </c>
    </row>
    <row r="668" spans="1:20" x14ac:dyDescent="0.3">
      <c r="A668" t="s">
        <v>1989</v>
      </c>
      <c r="B668">
        <v>111</v>
      </c>
      <c r="C668">
        <v>107</v>
      </c>
      <c r="D668">
        <v>28014536</v>
      </c>
      <c r="E668" t="s">
        <v>1990</v>
      </c>
      <c r="F668" t="s">
        <v>294</v>
      </c>
      <c r="G668" t="s">
        <v>1991</v>
      </c>
      <c r="H668">
        <v>73347</v>
      </c>
      <c r="I668">
        <v>296</v>
      </c>
      <c r="J668" t="s">
        <v>29</v>
      </c>
      <c r="K668" t="s">
        <v>30</v>
      </c>
      <c r="L668">
        <v>15000000</v>
      </c>
      <c r="M668">
        <v>1997</v>
      </c>
      <c r="N668">
        <v>7.4</v>
      </c>
      <c r="O668">
        <v>13014536</v>
      </c>
      <c r="R668" t="s">
        <v>1253</v>
      </c>
      <c r="S668" cm="1">
        <f t="array" ref="S668">AVERAGE(IF(Table7[director_name]=R668, Table7[imdb_score]))</f>
        <v>7.2</v>
      </c>
      <c r="T668" t="str">
        <f>IF(Table8[[#This Row],[Average]] &gt; $V$7, "Higher", "Lower")</f>
        <v>Lower</v>
      </c>
    </row>
    <row r="669" spans="1:20" x14ac:dyDescent="0.3">
      <c r="A669" t="s">
        <v>1301</v>
      </c>
      <c r="B669">
        <v>368</v>
      </c>
      <c r="C669">
        <v>130</v>
      </c>
      <c r="D669">
        <v>21589307</v>
      </c>
      <c r="E669" t="s">
        <v>92</v>
      </c>
      <c r="F669" t="s">
        <v>145</v>
      </c>
      <c r="G669" t="s">
        <v>1992</v>
      </c>
      <c r="H669">
        <v>135286</v>
      </c>
      <c r="I669">
        <v>261</v>
      </c>
      <c r="J669" t="s">
        <v>29</v>
      </c>
      <c r="K669" t="s">
        <v>30</v>
      </c>
      <c r="L669">
        <v>10000000</v>
      </c>
      <c r="M669">
        <v>2012</v>
      </c>
      <c r="N669">
        <v>7.4</v>
      </c>
      <c r="O669">
        <v>11589307</v>
      </c>
      <c r="R669" t="s">
        <v>1144</v>
      </c>
      <c r="S669" cm="1">
        <f t="array" ref="S669">AVERAGE(IF(Table7[director_name]=R669, Table7[imdb_score]))</f>
        <v>7.2</v>
      </c>
      <c r="T669" t="str">
        <f>IF(Table8[[#This Row],[Average]] &gt; $V$7, "Higher", "Lower")</f>
        <v>Lower</v>
      </c>
    </row>
    <row r="670" spans="1:20" x14ac:dyDescent="0.3">
      <c r="A670" t="s">
        <v>1993</v>
      </c>
      <c r="B670">
        <v>128</v>
      </c>
      <c r="C670">
        <v>121</v>
      </c>
      <c r="D670">
        <v>22905674</v>
      </c>
      <c r="E670" t="s">
        <v>26</v>
      </c>
      <c r="F670" t="s">
        <v>496</v>
      </c>
      <c r="G670" t="s">
        <v>1994</v>
      </c>
      <c r="H670">
        <v>121676</v>
      </c>
      <c r="I670">
        <v>290</v>
      </c>
      <c r="J670" t="s">
        <v>29</v>
      </c>
      <c r="K670" t="s">
        <v>30</v>
      </c>
      <c r="L670">
        <v>12000000</v>
      </c>
      <c r="M670">
        <v>1998</v>
      </c>
      <c r="N670">
        <v>7.4</v>
      </c>
      <c r="O670">
        <v>10905674</v>
      </c>
      <c r="R670" t="s">
        <v>1212</v>
      </c>
      <c r="S670" cm="1">
        <f t="array" ref="S670">AVERAGE(IF(Table7[director_name]=R670, Table7[imdb_score]))</f>
        <v>7.2</v>
      </c>
      <c r="T670" t="str">
        <f>IF(Table8[[#This Row],[Average]] &gt; $V$7, "Higher", "Lower")</f>
        <v>Lower</v>
      </c>
    </row>
    <row r="671" spans="1:20" x14ac:dyDescent="0.3">
      <c r="A671" t="s">
        <v>72</v>
      </c>
      <c r="B671">
        <v>159</v>
      </c>
      <c r="C671">
        <v>150</v>
      </c>
      <c r="D671">
        <v>100853835</v>
      </c>
      <c r="E671" t="s">
        <v>217</v>
      </c>
      <c r="F671" t="s">
        <v>145</v>
      </c>
      <c r="G671" t="s">
        <v>1996</v>
      </c>
      <c r="H671">
        <v>200556</v>
      </c>
      <c r="I671">
        <v>611</v>
      </c>
      <c r="J671" t="s">
        <v>29</v>
      </c>
      <c r="K671" t="s">
        <v>30</v>
      </c>
      <c r="L671">
        <v>90000000</v>
      </c>
      <c r="M671">
        <v>1997</v>
      </c>
      <c r="N671">
        <v>7.4</v>
      </c>
      <c r="O671">
        <v>10853835</v>
      </c>
      <c r="R671" t="s">
        <v>1279</v>
      </c>
      <c r="S671" cm="1">
        <f t="array" ref="S671">AVERAGE(IF(Table7[director_name]=R671, Table7[imdb_score]))</f>
        <v>7.2</v>
      </c>
      <c r="T671" t="str">
        <f>IF(Table8[[#This Row],[Average]] &gt; $V$7, "Higher", "Lower")</f>
        <v>Lower</v>
      </c>
    </row>
    <row r="672" spans="1:20" x14ac:dyDescent="0.3">
      <c r="A672" t="s">
        <v>194</v>
      </c>
      <c r="B672">
        <v>52</v>
      </c>
      <c r="C672">
        <v>164</v>
      </c>
      <c r="D672">
        <v>26400000</v>
      </c>
      <c r="E672" t="s">
        <v>901</v>
      </c>
      <c r="F672" t="s">
        <v>1997</v>
      </c>
      <c r="G672" t="s">
        <v>1998</v>
      </c>
      <c r="H672">
        <v>12980</v>
      </c>
      <c r="I672">
        <v>89</v>
      </c>
      <c r="J672" t="s">
        <v>29</v>
      </c>
      <c r="K672" t="s">
        <v>200</v>
      </c>
      <c r="L672">
        <v>16000000</v>
      </c>
      <c r="M672">
        <v>1984</v>
      </c>
      <c r="N672">
        <v>7.4</v>
      </c>
      <c r="O672">
        <v>10400000</v>
      </c>
      <c r="R672" t="s">
        <v>1262</v>
      </c>
      <c r="S672" cm="1">
        <f t="array" ref="S672">AVERAGE(IF(Table7[director_name]=R672, Table7[imdb_score]))</f>
        <v>7.2</v>
      </c>
      <c r="T672" t="str">
        <f>IF(Table8[[#This Row],[Average]] &gt; $V$7, "Higher", "Lower")</f>
        <v>Lower</v>
      </c>
    </row>
    <row r="673" spans="1:20" x14ac:dyDescent="0.3">
      <c r="A673" t="s">
        <v>549</v>
      </c>
      <c r="B673">
        <v>283</v>
      </c>
      <c r="C673">
        <v>104</v>
      </c>
      <c r="D673">
        <v>16168741</v>
      </c>
      <c r="E673" t="s">
        <v>220</v>
      </c>
      <c r="F673" t="s">
        <v>2000</v>
      </c>
      <c r="G673" t="s">
        <v>2001</v>
      </c>
      <c r="H673">
        <v>99430</v>
      </c>
      <c r="I673">
        <v>182</v>
      </c>
      <c r="J673" t="s">
        <v>29</v>
      </c>
      <c r="K673" t="s">
        <v>30</v>
      </c>
      <c r="L673">
        <v>8000000</v>
      </c>
      <c r="M673">
        <v>2013</v>
      </c>
      <c r="N673">
        <v>7.4</v>
      </c>
      <c r="O673">
        <v>8168741</v>
      </c>
      <c r="R673" t="s">
        <v>1228</v>
      </c>
      <c r="S673" cm="1">
        <f t="array" ref="S673">AVERAGE(IF(Table7[director_name]=R673, Table7[imdb_score]))</f>
        <v>7.2</v>
      </c>
      <c r="T673" t="str">
        <f>IF(Table8[[#This Row],[Average]] &gt; $V$7, "Higher", "Lower")</f>
        <v>Lower</v>
      </c>
    </row>
    <row r="674" spans="1:20" x14ac:dyDescent="0.3">
      <c r="A674" t="s">
        <v>889</v>
      </c>
      <c r="B674">
        <v>169</v>
      </c>
      <c r="C674">
        <v>103</v>
      </c>
      <c r="D674">
        <v>9013113</v>
      </c>
      <c r="E674" t="s">
        <v>1061</v>
      </c>
      <c r="F674" t="s">
        <v>2003</v>
      </c>
      <c r="G674" t="s">
        <v>2004</v>
      </c>
      <c r="H674">
        <v>36321</v>
      </c>
      <c r="I674">
        <v>230</v>
      </c>
      <c r="J674" t="s">
        <v>29</v>
      </c>
      <c r="K674" t="s">
        <v>30</v>
      </c>
      <c r="L674">
        <v>1000000</v>
      </c>
      <c r="M674">
        <v>2005</v>
      </c>
      <c r="N674">
        <v>7.4</v>
      </c>
      <c r="O674">
        <v>8013113</v>
      </c>
      <c r="R674" t="s">
        <v>1221</v>
      </c>
      <c r="S674" cm="1">
        <f t="array" ref="S674">AVERAGE(IF(Table7[director_name]=R674, Table7[imdb_score]))</f>
        <v>7.2</v>
      </c>
      <c r="T674" t="str">
        <f>IF(Table8[[#This Row],[Average]] &gt; $V$7, "Higher", "Lower")</f>
        <v>Lower</v>
      </c>
    </row>
    <row r="675" spans="1:20" x14ac:dyDescent="0.3">
      <c r="A675" t="s">
        <v>2005</v>
      </c>
      <c r="B675">
        <v>137</v>
      </c>
      <c r="C675">
        <v>114</v>
      </c>
      <c r="D675">
        <v>13876974</v>
      </c>
      <c r="E675" t="s">
        <v>699</v>
      </c>
      <c r="F675" t="s">
        <v>2006</v>
      </c>
      <c r="G675" t="s">
        <v>2007</v>
      </c>
      <c r="H675">
        <v>19397</v>
      </c>
      <c r="I675">
        <v>214</v>
      </c>
      <c r="J675" t="s">
        <v>103</v>
      </c>
      <c r="K675" t="s">
        <v>767</v>
      </c>
      <c r="L675">
        <v>7000000</v>
      </c>
      <c r="M675">
        <v>2001</v>
      </c>
      <c r="N675">
        <v>7.4</v>
      </c>
      <c r="O675">
        <v>6876974</v>
      </c>
      <c r="R675" t="s">
        <v>1240</v>
      </c>
      <c r="S675" cm="1">
        <f t="array" ref="S675">AVERAGE(IF(Table7[director_name]=R675, Table7[imdb_score]))</f>
        <v>7.2</v>
      </c>
      <c r="T675" t="str">
        <f>IF(Table8[[#This Row],[Average]] &gt; $V$7, "Higher", "Lower")</f>
        <v>Lower</v>
      </c>
    </row>
    <row r="676" spans="1:20" x14ac:dyDescent="0.3">
      <c r="A676" t="s">
        <v>932</v>
      </c>
      <c r="B676">
        <v>377</v>
      </c>
      <c r="C676">
        <v>112</v>
      </c>
      <c r="D676">
        <v>9701559</v>
      </c>
      <c r="E676" t="s">
        <v>588</v>
      </c>
      <c r="F676" t="s">
        <v>921</v>
      </c>
      <c r="G676" t="s">
        <v>2008</v>
      </c>
      <c r="H676">
        <v>141425</v>
      </c>
      <c r="I676">
        <v>283</v>
      </c>
      <c r="J676" t="s">
        <v>29</v>
      </c>
      <c r="K676" t="s">
        <v>30</v>
      </c>
      <c r="L676">
        <v>3500000</v>
      </c>
      <c r="M676">
        <v>2010</v>
      </c>
      <c r="N676">
        <v>7.4</v>
      </c>
      <c r="O676">
        <v>6201559</v>
      </c>
      <c r="R676" t="s">
        <v>1203</v>
      </c>
      <c r="S676" cm="1">
        <f t="array" ref="S676">AVERAGE(IF(Table7[director_name]=R676, Table7[imdb_score]))</f>
        <v>7.2</v>
      </c>
      <c r="T676" t="str">
        <f>IF(Table8[[#This Row],[Average]] &gt; $V$7, "Higher", "Lower")</f>
        <v>Lower</v>
      </c>
    </row>
    <row r="677" spans="1:20" x14ac:dyDescent="0.3">
      <c r="A677" t="s">
        <v>2009</v>
      </c>
      <c r="B677">
        <v>110</v>
      </c>
      <c r="C677">
        <v>88</v>
      </c>
      <c r="D677">
        <v>7362100</v>
      </c>
      <c r="E677" t="s">
        <v>73</v>
      </c>
      <c r="F677" t="s">
        <v>2010</v>
      </c>
      <c r="G677" t="s">
        <v>2011</v>
      </c>
      <c r="H677">
        <v>60295</v>
      </c>
      <c r="I677">
        <v>232</v>
      </c>
      <c r="J677" t="s">
        <v>29</v>
      </c>
      <c r="K677" t="s">
        <v>30</v>
      </c>
      <c r="L677">
        <v>1500000</v>
      </c>
      <c r="M677">
        <v>2005</v>
      </c>
      <c r="N677">
        <v>7.4</v>
      </c>
      <c r="O677">
        <v>5862100</v>
      </c>
      <c r="R677" t="s">
        <v>1209</v>
      </c>
      <c r="S677" cm="1">
        <f t="array" ref="S677">AVERAGE(IF(Table7[director_name]=R677, Table7[imdb_score]))</f>
        <v>7.2</v>
      </c>
      <c r="T677" t="str">
        <f>IF(Table8[[#This Row],[Average]] &gt; $V$7, "Higher", "Lower")</f>
        <v>Lower</v>
      </c>
    </row>
    <row r="678" spans="1:20" x14ac:dyDescent="0.3">
      <c r="A678" t="s">
        <v>894</v>
      </c>
      <c r="B678">
        <v>60</v>
      </c>
      <c r="C678">
        <v>91</v>
      </c>
      <c r="D678">
        <v>8108247</v>
      </c>
      <c r="E678" t="s">
        <v>588</v>
      </c>
      <c r="F678" t="s">
        <v>1524</v>
      </c>
      <c r="G678" t="s">
        <v>2012</v>
      </c>
      <c r="H678">
        <v>9607</v>
      </c>
      <c r="I678">
        <v>174</v>
      </c>
      <c r="J678" t="s">
        <v>29</v>
      </c>
      <c r="K678" t="s">
        <v>30</v>
      </c>
      <c r="L678">
        <v>3300000</v>
      </c>
      <c r="M678">
        <v>2006</v>
      </c>
      <c r="N678">
        <v>7.4</v>
      </c>
      <c r="O678">
        <v>4808247</v>
      </c>
      <c r="R678" t="s">
        <v>1171</v>
      </c>
      <c r="S678" cm="1">
        <f t="array" ref="S678">AVERAGE(IF(Table7[director_name]=R678, Table7[imdb_score]))</f>
        <v>7.2</v>
      </c>
      <c r="T678" t="str">
        <f>IF(Table8[[#This Row],[Average]] &gt; $V$7, "Higher", "Lower")</f>
        <v>Lower</v>
      </c>
    </row>
    <row r="679" spans="1:20" x14ac:dyDescent="0.3">
      <c r="A679" t="s">
        <v>824</v>
      </c>
      <c r="B679">
        <v>77</v>
      </c>
      <c r="C679">
        <v>96</v>
      </c>
      <c r="D679">
        <v>4505922</v>
      </c>
      <c r="E679" t="s">
        <v>73</v>
      </c>
      <c r="F679" t="s">
        <v>802</v>
      </c>
      <c r="G679" t="s">
        <v>2013</v>
      </c>
      <c r="H679">
        <v>63951</v>
      </c>
      <c r="I679">
        <v>252</v>
      </c>
      <c r="J679" t="s">
        <v>29</v>
      </c>
      <c r="K679" t="s">
        <v>30</v>
      </c>
      <c r="L679">
        <v>200000</v>
      </c>
      <c r="M679">
        <v>1996</v>
      </c>
      <c r="N679">
        <v>7.4</v>
      </c>
      <c r="O679">
        <v>4305922</v>
      </c>
      <c r="R679" t="s">
        <v>1157</v>
      </c>
      <c r="S679" cm="1">
        <f t="array" ref="S679">AVERAGE(IF(Table7[director_name]=R679, Table7[imdb_score]))</f>
        <v>7.2</v>
      </c>
      <c r="T679" t="str">
        <f>IF(Table8[[#This Row],[Average]] &gt; $V$7, "Higher", "Lower")</f>
        <v>Lower</v>
      </c>
    </row>
    <row r="680" spans="1:20" x14ac:dyDescent="0.3">
      <c r="A680" t="s">
        <v>897</v>
      </c>
      <c r="B680">
        <v>149</v>
      </c>
      <c r="C680">
        <v>91</v>
      </c>
      <c r="D680">
        <v>4946250</v>
      </c>
      <c r="E680" t="s">
        <v>232</v>
      </c>
      <c r="F680" t="s">
        <v>2014</v>
      </c>
      <c r="G680" t="s">
        <v>2015</v>
      </c>
      <c r="H680">
        <v>9540</v>
      </c>
      <c r="I680">
        <v>80</v>
      </c>
      <c r="J680" t="s">
        <v>29</v>
      </c>
      <c r="K680" t="s">
        <v>30</v>
      </c>
      <c r="L680">
        <v>1000000</v>
      </c>
      <c r="M680">
        <v>2013</v>
      </c>
      <c r="N680">
        <v>7.4</v>
      </c>
      <c r="O680">
        <v>3946250</v>
      </c>
      <c r="R680" t="s">
        <v>1159</v>
      </c>
      <c r="S680" cm="1">
        <f t="array" ref="S680">AVERAGE(IF(Table7[director_name]=R680, Table7[imdb_score]))</f>
        <v>7.2</v>
      </c>
      <c r="T680" t="str">
        <f>IF(Table8[[#This Row],[Average]] &gt; $V$7, "Higher", "Lower")</f>
        <v>Lower</v>
      </c>
    </row>
    <row r="681" spans="1:20" x14ac:dyDescent="0.3">
      <c r="A681" t="s">
        <v>848</v>
      </c>
      <c r="B681">
        <v>23</v>
      </c>
      <c r="C681">
        <v>115</v>
      </c>
      <c r="D681">
        <v>25842000</v>
      </c>
      <c r="E681" t="s">
        <v>607</v>
      </c>
      <c r="F681" t="s">
        <v>136</v>
      </c>
      <c r="G681" t="s">
        <v>2016</v>
      </c>
      <c r="H681">
        <v>13455</v>
      </c>
      <c r="I681">
        <v>87</v>
      </c>
      <c r="J681" t="s">
        <v>29</v>
      </c>
      <c r="K681" t="s">
        <v>200</v>
      </c>
      <c r="L681">
        <v>22000000</v>
      </c>
      <c r="M681">
        <v>1993</v>
      </c>
      <c r="N681">
        <v>7.4</v>
      </c>
      <c r="O681">
        <v>3842000</v>
      </c>
      <c r="R681" t="s">
        <v>1277</v>
      </c>
      <c r="S681" cm="1">
        <f t="array" ref="S681">AVERAGE(IF(Table7[director_name]=R681, Table7[imdb_score]))</f>
        <v>7.2</v>
      </c>
      <c r="T681" t="str">
        <f>IF(Table8[[#This Row],[Average]] &gt; $V$7, "Higher", "Lower")</f>
        <v>Lower</v>
      </c>
    </row>
    <row r="682" spans="1:20" x14ac:dyDescent="0.3">
      <c r="A682" t="s">
        <v>1907</v>
      </c>
      <c r="B682">
        <v>204</v>
      </c>
      <c r="C682">
        <v>144</v>
      </c>
      <c r="D682">
        <v>52822418</v>
      </c>
      <c r="E682" t="s">
        <v>2017</v>
      </c>
      <c r="F682" t="s">
        <v>2018</v>
      </c>
      <c r="G682" t="s">
        <v>2019</v>
      </c>
      <c r="H682">
        <v>47764</v>
      </c>
      <c r="I682">
        <v>219</v>
      </c>
      <c r="J682" t="s">
        <v>29</v>
      </c>
      <c r="K682" t="s">
        <v>30</v>
      </c>
      <c r="L682">
        <v>50000000</v>
      </c>
      <c r="M682">
        <v>2016</v>
      </c>
      <c r="N682">
        <v>7.4</v>
      </c>
      <c r="O682">
        <v>2822418</v>
      </c>
      <c r="R682" t="s">
        <v>1206</v>
      </c>
      <c r="S682" cm="1">
        <f t="array" ref="S682">AVERAGE(IF(Table7[director_name]=R682, Table7[imdb_score]))</f>
        <v>7.2</v>
      </c>
      <c r="T682" t="str">
        <f>IF(Table8[[#This Row],[Average]] &gt; $V$7, "Higher", "Lower")</f>
        <v>Lower</v>
      </c>
    </row>
    <row r="683" spans="1:20" x14ac:dyDescent="0.3">
      <c r="A683" t="s">
        <v>879</v>
      </c>
      <c r="B683">
        <v>16</v>
      </c>
      <c r="C683">
        <v>104</v>
      </c>
      <c r="D683">
        <v>12514138</v>
      </c>
      <c r="E683" t="s">
        <v>588</v>
      </c>
      <c r="F683" t="s">
        <v>2020</v>
      </c>
      <c r="G683" t="s">
        <v>2021</v>
      </c>
      <c r="H683">
        <v>2801</v>
      </c>
      <c r="I683">
        <v>28</v>
      </c>
      <c r="J683" t="s">
        <v>29</v>
      </c>
      <c r="K683" t="s">
        <v>30</v>
      </c>
      <c r="L683">
        <v>10000000</v>
      </c>
      <c r="M683">
        <v>1997</v>
      </c>
      <c r="N683">
        <v>7.4</v>
      </c>
      <c r="O683">
        <v>2514138</v>
      </c>
      <c r="R683" t="s">
        <v>1169</v>
      </c>
      <c r="S683" cm="1">
        <f t="array" ref="S683">AVERAGE(IF(Table7[director_name]=R683, Table7[imdb_score]))</f>
        <v>7.2</v>
      </c>
      <c r="T683" t="str">
        <f>IF(Table8[[#This Row],[Average]] &gt; $V$7, "Higher", "Lower")</f>
        <v>Lower</v>
      </c>
    </row>
    <row r="684" spans="1:20" x14ac:dyDescent="0.3">
      <c r="A684" t="s">
        <v>1105</v>
      </c>
      <c r="B684">
        <v>220</v>
      </c>
      <c r="C684">
        <v>92</v>
      </c>
      <c r="D684">
        <v>17508670</v>
      </c>
      <c r="E684" t="s">
        <v>1915</v>
      </c>
      <c r="F684" t="s">
        <v>2022</v>
      </c>
      <c r="G684" t="s">
        <v>2023</v>
      </c>
      <c r="H684">
        <v>64625</v>
      </c>
      <c r="I684">
        <v>281</v>
      </c>
      <c r="J684" t="s">
        <v>29</v>
      </c>
      <c r="K684" t="s">
        <v>200</v>
      </c>
      <c r="L684">
        <v>15000000</v>
      </c>
      <c r="M684">
        <v>2006</v>
      </c>
      <c r="N684">
        <v>7.4</v>
      </c>
      <c r="O684">
        <v>2508670</v>
      </c>
      <c r="R684" t="s">
        <v>1136</v>
      </c>
      <c r="S684" cm="1">
        <f t="array" ref="S684">AVERAGE(IF(Table7[director_name]=R684, Table7[imdb_score]))</f>
        <v>7.2</v>
      </c>
      <c r="T684" t="str">
        <f>IF(Table8[[#This Row],[Average]] &gt; $V$7, "Higher", "Lower")</f>
        <v>Lower</v>
      </c>
    </row>
    <row r="685" spans="1:20" x14ac:dyDescent="0.3">
      <c r="A685" t="s">
        <v>1150</v>
      </c>
      <c r="B685">
        <v>181</v>
      </c>
      <c r="C685">
        <v>107</v>
      </c>
      <c r="D685">
        <v>15854988</v>
      </c>
      <c r="E685" t="s">
        <v>588</v>
      </c>
      <c r="F685" t="s">
        <v>902</v>
      </c>
      <c r="G685" t="s">
        <v>2024</v>
      </c>
      <c r="H685">
        <v>36542</v>
      </c>
      <c r="I685">
        <v>378</v>
      </c>
      <c r="J685" t="s">
        <v>29</v>
      </c>
      <c r="K685" t="s">
        <v>30</v>
      </c>
      <c r="L685">
        <v>13500000</v>
      </c>
      <c r="M685">
        <v>2002</v>
      </c>
      <c r="N685">
        <v>7.4</v>
      </c>
      <c r="O685">
        <v>2354988</v>
      </c>
      <c r="R685" t="s">
        <v>1186</v>
      </c>
      <c r="S685" cm="1">
        <f t="array" ref="S685">AVERAGE(IF(Table7[director_name]=R685, Table7[imdb_score]))</f>
        <v>7.2</v>
      </c>
      <c r="T685" t="str">
        <f>IF(Table8[[#This Row],[Average]] &gt; $V$7, "Higher", "Lower")</f>
        <v>Lower</v>
      </c>
    </row>
    <row r="686" spans="1:20" x14ac:dyDescent="0.3">
      <c r="A686" t="s">
        <v>522</v>
      </c>
      <c r="B686">
        <v>535</v>
      </c>
      <c r="C686">
        <v>104</v>
      </c>
      <c r="D686">
        <v>13214255</v>
      </c>
      <c r="E686" t="s">
        <v>220</v>
      </c>
      <c r="F686" t="s">
        <v>2025</v>
      </c>
      <c r="G686" t="s">
        <v>2026</v>
      </c>
      <c r="H686">
        <v>96233</v>
      </c>
      <c r="I686">
        <v>313</v>
      </c>
      <c r="J686" t="s">
        <v>29</v>
      </c>
      <c r="K686" t="s">
        <v>30</v>
      </c>
      <c r="L686">
        <v>11000000</v>
      </c>
      <c r="M686">
        <v>2013</v>
      </c>
      <c r="N686">
        <v>7.4</v>
      </c>
      <c r="O686">
        <v>2214255</v>
      </c>
      <c r="R686" t="s">
        <v>1225</v>
      </c>
      <c r="S686" cm="1">
        <f t="array" ref="S686">AVERAGE(IF(Table7[director_name]=R686, Table7[imdb_score]))</f>
        <v>7.2</v>
      </c>
      <c r="T686" t="str">
        <f>IF(Table8[[#This Row],[Average]] &gt; $V$7, "Higher", "Lower")</f>
        <v>Lower</v>
      </c>
    </row>
    <row r="687" spans="1:20" x14ac:dyDescent="0.3">
      <c r="A687" t="s">
        <v>2027</v>
      </c>
      <c r="B687">
        <v>140</v>
      </c>
      <c r="C687">
        <v>120</v>
      </c>
      <c r="D687">
        <v>50173190</v>
      </c>
      <c r="E687" t="s">
        <v>887</v>
      </c>
      <c r="F687" t="s">
        <v>150</v>
      </c>
      <c r="G687" t="s">
        <v>2028</v>
      </c>
      <c r="H687">
        <v>148490</v>
      </c>
      <c r="I687">
        <v>537</v>
      </c>
      <c r="J687" t="s">
        <v>29</v>
      </c>
      <c r="K687" t="s">
        <v>30</v>
      </c>
      <c r="L687">
        <v>48000000</v>
      </c>
      <c r="M687">
        <v>2001</v>
      </c>
      <c r="N687">
        <v>7.4</v>
      </c>
      <c r="O687">
        <v>2173190</v>
      </c>
      <c r="R687" t="s">
        <v>1163</v>
      </c>
      <c r="S687" cm="1">
        <f t="array" ref="S687">AVERAGE(IF(Table7[director_name]=R687, Table7[imdb_score]))</f>
        <v>7.2</v>
      </c>
      <c r="T687" t="str">
        <f>IF(Table8[[#This Row],[Average]] &gt; $V$7, "Higher", "Lower")</f>
        <v>Lower</v>
      </c>
    </row>
    <row r="688" spans="1:20" x14ac:dyDescent="0.3">
      <c r="A688" t="s">
        <v>900</v>
      </c>
      <c r="B688">
        <v>151</v>
      </c>
      <c r="C688">
        <v>91</v>
      </c>
      <c r="D688">
        <v>3885134</v>
      </c>
      <c r="E688" t="s">
        <v>73</v>
      </c>
      <c r="F688" t="s">
        <v>2030</v>
      </c>
      <c r="G688" t="s">
        <v>2031</v>
      </c>
      <c r="H688">
        <v>31130</v>
      </c>
      <c r="I688">
        <v>243</v>
      </c>
      <c r="J688" t="s">
        <v>29</v>
      </c>
      <c r="K688" t="s">
        <v>30</v>
      </c>
      <c r="L688">
        <v>2000000</v>
      </c>
      <c r="M688">
        <v>2005</v>
      </c>
      <c r="N688">
        <v>7.4</v>
      </c>
      <c r="O688">
        <v>1885134</v>
      </c>
      <c r="R688" t="s">
        <v>1150</v>
      </c>
      <c r="S688" cm="1">
        <f t="array" ref="S688">AVERAGE(IF(Table7[director_name]=R688, Table7[imdb_score]))</f>
        <v>7.2</v>
      </c>
      <c r="T688" t="str">
        <f>IF(Table8[[#This Row],[Average]] &gt; $V$7, "Higher", "Lower")</f>
        <v>Lower</v>
      </c>
    </row>
    <row r="689" spans="1:20" x14ac:dyDescent="0.3">
      <c r="A689" t="s">
        <v>912</v>
      </c>
      <c r="B689">
        <v>105</v>
      </c>
      <c r="C689">
        <v>83</v>
      </c>
      <c r="D689">
        <v>1127331</v>
      </c>
      <c r="E689" t="s">
        <v>92</v>
      </c>
      <c r="F689" t="s">
        <v>2033</v>
      </c>
      <c r="G689" t="s">
        <v>2034</v>
      </c>
      <c r="H689">
        <v>7559</v>
      </c>
      <c r="I689">
        <v>77</v>
      </c>
      <c r="J689" t="s">
        <v>71</v>
      </c>
      <c r="K689" t="s">
        <v>2035</v>
      </c>
      <c r="L689">
        <v>46000</v>
      </c>
      <c r="M689">
        <v>2003</v>
      </c>
      <c r="N689">
        <v>7.4</v>
      </c>
      <c r="O689">
        <v>1081331</v>
      </c>
      <c r="R689" t="s">
        <v>1225</v>
      </c>
      <c r="S689" cm="1">
        <f t="array" ref="S689">AVERAGE(IF(Table7[director_name]=R689, Table7[imdb_score]))</f>
        <v>7.2</v>
      </c>
      <c r="T689" t="str">
        <f>IF(Table8[[#This Row],[Average]] &gt; $V$7, "Higher", "Lower")</f>
        <v>Lower</v>
      </c>
    </row>
    <row r="690" spans="1:20" x14ac:dyDescent="0.3">
      <c r="A690" t="s">
        <v>882</v>
      </c>
      <c r="B690">
        <v>149</v>
      </c>
      <c r="C690">
        <v>104</v>
      </c>
      <c r="D690">
        <v>6670712</v>
      </c>
      <c r="E690" t="s">
        <v>73</v>
      </c>
      <c r="F690" t="s">
        <v>1835</v>
      </c>
      <c r="G690" t="s">
        <v>2036</v>
      </c>
      <c r="H690">
        <v>27301</v>
      </c>
      <c r="I690">
        <v>101</v>
      </c>
      <c r="J690" t="s">
        <v>29</v>
      </c>
      <c r="K690" t="s">
        <v>30</v>
      </c>
      <c r="L690">
        <v>6000000</v>
      </c>
      <c r="M690">
        <v>2009</v>
      </c>
      <c r="N690">
        <v>7.4</v>
      </c>
      <c r="O690">
        <v>670712</v>
      </c>
      <c r="R690" t="s">
        <v>1136</v>
      </c>
      <c r="S690" cm="1">
        <f t="array" ref="S690">AVERAGE(IF(Table7[director_name]=R690, Table7[imdb_score]))</f>
        <v>7.2</v>
      </c>
      <c r="T690" t="str">
        <f>IF(Table8[[#This Row],[Average]] &gt; $V$7, "Higher", "Lower")</f>
        <v>Lower</v>
      </c>
    </row>
    <row r="691" spans="1:20" x14ac:dyDescent="0.3">
      <c r="A691" t="s">
        <v>891</v>
      </c>
      <c r="B691">
        <v>29</v>
      </c>
      <c r="C691">
        <v>93</v>
      </c>
      <c r="D691">
        <v>155984</v>
      </c>
      <c r="E691" t="s">
        <v>1310</v>
      </c>
      <c r="F691" t="s">
        <v>2038</v>
      </c>
      <c r="G691" t="s">
        <v>2039</v>
      </c>
      <c r="H691">
        <v>586</v>
      </c>
      <c r="I691">
        <v>9</v>
      </c>
      <c r="J691" t="s">
        <v>29</v>
      </c>
      <c r="K691" t="s">
        <v>30</v>
      </c>
      <c r="L691">
        <v>160000</v>
      </c>
      <c r="M691">
        <v>2009</v>
      </c>
      <c r="N691">
        <v>7.4</v>
      </c>
      <c r="O691">
        <v>-4016</v>
      </c>
      <c r="R691" t="s">
        <v>978</v>
      </c>
      <c r="S691" cm="1">
        <f t="array" ref="S691">AVERAGE(IF(Table7[director_name]=R691, Table7[imdb_score]))</f>
        <v>7.2</v>
      </c>
      <c r="T691" t="str">
        <f>IF(Table8[[#This Row],[Average]] &gt; $V$7, "Higher", "Lower")</f>
        <v>Lower</v>
      </c>
    </row>
    <row r="692" spans="1:20" x14ac:dyDescent="0.3">
      <c r="A692" t="s">
        <v>1654</v>
      </c>
      <c r="B692">
        <v>168</v>
      </c>
      <c r="C692">
        <v>104</v>
      </c>
      <c r="D692">
        <v>1900725</v>
      </c>
      <c r="E692" t="s">
        <v>2041</v>
      </c>
      <c r="F692" t="s">
        <v>2042</v>
      </c>
      <c r="G692" t="s">
        <v>2043</v>
      </c>
      <c r="H692">
        <v>43205</v>
      </c>
      <c r="I692">
        <v>232</v>
      </c>
      <c r="J692" t="s">
        <v>29</v>
      </c>
      <c r="K692" t="s">
        <v>581</v>
      </c>
      <c r="L692">
        <v>2000000</v>
      </c>
      <c r="M692">
        <v>2005</v>
      </c>
      <c r="N692">
        <v>7.4</v>
      </c>
      <c r="O692">
        <v>-99275</v>
      </c>
      <c r="R692" t="s">
        <v>978</v>
      </c>
      <c r="S692" cm="1">
        <f t="array" ref="S692">AVERAGE(IF(Table7[director_name]=R692, Table7[imdb_score]))</f>
        <v>7.2</v>
      </c>
      <c r="T692" t="str">
        <f>IF(Table8[[#This Row],[Average]] &gt; $V$7, "Higher", "Lower")</f>
        <v>Lower</v>
      </c>
    </row>
    <row r="693" spans="1:20" x14ac:dyDescent="0.3">
      <c r="A693" t="s">
        <v>2044</v>
      </c>
      <c r="B693">
        <v>168</v>
      </c>
      <c r="C693">
        <v>87</v>
      </c>
      <c r="D693">
        <v>8579684</v>
      </c>
      <c r="E693" t="s">
        <v>676</v>
      </c>
      <c r="F693" t="s">
        <v>1299</v>
      </c>
      <c r="G693" t="s">
        <v>2045</v>
      </c>
      <c r="H693">
        <v>89547</v>
      </c>
      <c r="I693">
        <v>199</v>
      </c>
      <c r="J693" t="s">
        <v>29</v>
      </c>
      <c r="K693" t="s">
        <v>30</v>
      </c>
      <c r="L693">
        <v>9000000</v>
      </c>
      <c r="M693">
        <v>2007</v>
      </c>
      <c r="N693">
        <v>7.4</v>
      </c>
      <c r="O693">
        <v>-420316</v>
      </c>
      <c r="R693" t="s">
        <v>978</v>
      </c>
      <c r="S693" cm="1">
        <f t="array" ref="S693">AVERAGE(IF(Table7[director_name]=R693, Table7[imdb_score]))</f>
        <v>7.2</v>
      </c>
      <c r="T693" t="str">
        <f>IF(Table8[[#This Row],[Average]] &gt; $V$7, "Higher", "Lower")</f>
        <v>Lower</v>
      </c>
    </row>
    <row r="694" spans="1:20" x14ac:dyDescent="0.3">
      <c r="A694" t="s">
        <v>115</v>
      </c>
      <c r="B694">
        <v>112</v>
      </c>
      <c r="C694">
        <v>112</v>
      </c>
      <c r="D694">
        <v>32645</v>
      </c>
      <c r="E694" t="s">
        <v>1915</v>
      </c>
      <c r="F694" t="s">
        <v>44</v>
      </c>
      <c r="G694" t="s">
        <v>2047</v>
      </c>
      <c r="H694">
        <v>67797</v>
      </c>
      <c r="I694">
        <v>223</v>
      </c>
      <c r="J694" t="s">
        <v>29</v>
      </c>
      <c r="K694" t="s">
        <v>30</v>
      </c>
      <c r="L694">
        <v>500000</v>
      </c>
      <c r="M694">
        <v>1973</v>
      </c>
      <c r="N694">
        <v>7.4</v>
      </c>
      <c r="O694">
        <v>-467355</v>
      </c>
      <c r="R694" t="s">
        <v>1130</v>
      </c>
      <c r="S694" cm="1">
        <f t="array" ref="S694">AVERAGE(IF(Table7[director_name]=R694, Table7[imdb_score]))</f>
        <v>7.2</v>
      </c>
      <c r="T694" t="str">
        <f>IF(Table8[[#This Row],[Average]] &gt; $V$7, "Higher", "Lower")</f>
        <v>Lower</v>
      </c>
    </row>
    <row r="695" spans="1:20" x14ac:dyDescent="0.3">
      <c r="A695" t="s">
        <v>104</v>
      </c>
      <c r="B695">
        <v>120</v>
      </c>
      <c r="C695">
        <v>109</v>
      </c>
      <c r="D695">
        <v>3798532</v>
      </c>
      <c r="E695" t="s">
        <v>1915</v>
      </c>
      <c r="F695" t="s">
        <v>2049</v>
      </c>
      <c r="G695" t="s">
        <v>2050</v>
      </c>
      <c r="H695">
        <v>41138</v>
      </c>
      <c r="I695">
        <v>208</v>
      </c>
      <c r="J695" t="s">
        <v>29</v>
      </c>
      <c r="K695" t="s">
        <v>30</v>
      </c>
      <c r="L695">
        <v>4500000</v>
      </c>
      <c r="M695">
        <v>1996</v>
      </c>
      <c r="N695">
        <v>7.4</v>
      </c>
      <c r="O695">
        <v>-701468</v>
      </c>
      <c r="R695" t="s">
        <v>643</v>
      </c>
      <c r="S695" cm="1">
        <f t="array" ref="S695">AVERAGE(IF(Table7[director_name]=R695, Table7[imdb_score]))</f>
        <v>7.2</v>
      </c>
      <c r="T695" t="str">
        <f>IF(Table8[[#This Row],[Average]] &gt; $V$7, "Higher", "Lower")</f>
        <v>Lower</v>
      </c>
    </row>
    <row r="696" spans="1:20" x14ac:dyDescent="0.3">
      <c r="A696" t="s">
        <v>1099</v>
      </c>
      <c r="B696">
        <v>122</v>
      </c>
      <c r="C696">
        <v>111</v>
      </c>
      <c r="D696">
        <v>6200756</v>
      </c>
      <c r="E696" t="s">
        <v>73</v>
      </c>
      <c r="F696" t="s">
        <v>740</v>
      </c>
      <c r="G696" t="s">
        <v>2052</v>
      </c>
      <c r="H696">
        <v>96129</v>
      </c>
      <c r="I696">
        <v>488</v>
      </c>
      <c r="J696" t="s">
        <v>29</v>
      </c>
      <c r="K696" t="s">
        <v>30</v>
      </c>
      <c r="L696">
        <v>7000000</v>
      </c>
      <c r="M696">
        <v>2001</v>
      </c>
      <c r="N696">
        <v>7.4</v>
      </c>
      <c r="O696">
        <v>-799244</v>
      </c>
      <c r="R696" t="s">
        <v>134</v>
      </c>
      <c r="S696" cm="1">
        <f t="array" ref="S696">AVERAGE(IF(Table7[director_name]=R696, Table7[imdb_score]))</f>
        <v>7.1999999999999993</v>
      </c>
      <c r="T696" t="str">
        <f>IF(Table8[[#This Row],[Average]] &gt; $V$7, "Higher", "Lower")</f>
        <v>Lower</v>
      </c>
    </row>
    <row r="697" spans="1:20" x14ac:dyDescent="0.3">
      <c r="A697" t="s">
        <v>904</v>
      </c>
      <c r="B697">
        <v>117</v>
      </c>
      <c r="C697">
        <v>88</v>
      </c>
      <c r="D697">
        <v>104077</v>
      </c>
      <c r="E697" t="s">
        <v>1585</v>
      </c>
      <c r="F697" t="s">
        <v>2053</v>
      </c>
      <c r="G697" t="s">
        <v>2054</v>
      </c>
      <c r="H697">
        <v>46076</v>
      </c>
      <c r="I697">
        <v>88</v>
      </c>
      <c r="J697" t="s">
        <v>29</v>
      </c>
      <c r="K697" t="s">
        <v>30</v>
      </c>
      <c r="L697">
        <v>1000000</v>
      </c>
      <c r="M697">
        <v>2006</v>
      </c>
      <c r="N697">
        <v>7.4</v>
      </c>
      <c r="O697">
        <v>-895923</v>
      </c>
      <c r="R697" t="s">
        <v>134</v>
      </c>
      <c r="S697" cm="1">
        <f t="array" ref="S697">AVERAGE(IF(Table7[director_name]=R697, Table7[imdb_score]))</f>
        <v>7.1999999999999993</v>
      </c>
      <c r="T697" t="str">
        <f>IF(Table8[[#This Row],[Average]] &gt; $V$7, "Higher", "Lower")</f>
        <v>Lower</v>
      </c>
    </row>
    <row r="698" spans="1:20" x14ac:dyDescent="0.3">
      <c r="A698" t="s">
        <v>870</v>
      </c>
      <c r="B698">
        <v>15</v>
      </c>
      <c r="C698">
        <v>135</v>
      </c>
      <c r="D698">
        <v>638951</v>
      </c>
      <c r="E698" t="s">
        <v>92</v>
      </c>
      <c r="F698" t="s">
        <v>2055</v>
      </c>
      <c r="G698" t="s">
        <v>2056</v>
      </c>
      <c r="H698">
        <v>775</v>
      </c>
      <c r="I698">
        <v>19</v>
      </c>
      <c r="J698" t="s">
        <v>184</v>
      </c>
      <c r="K698" t="s">
        <v>30</v>
      </c>
      <c r="L698">
        <v>1592000</v>
      </c>
      <c r="M698">
        <v>2006</v>
      </c>
      <c r="N698">
        <v>7.4</v>
      </c>
      <c r="O698">
        <v>-953049</v>
      </c>
      <c r="R698" t="s">
        <v>1284</v>
      </c>
      <c r="S698" cm="1">
        <f t="array" ref="S698">AVERAGE(IF(Table7[director_name]=R698, Table7[imdb_score]))</f>
        <v>7.1999999999999993</v>
      </c>
      <c r="T698" t="str">
        <f>IF(Table8[[#This Row],[Average]] &gt; $V$7, "Higher", "Lower")</f>
        <v>Lower</v>
      </c>
    </row>
    <row r="699" spans="1:20" x14ac:dyDescent="0.3">
      <c r="A699" t="s">
        <v>541</v>
      </c>
      <c r="B699">
        <v>149</v>
      </c>
      <c r="C699">
        <v>105</v>
      </c>
      <c r="D699">
        <v>2338695</v>
      </c>
      <c r="E699" t="s">
        <v>208</v>
      </c>
      <c r="F699" t="s">
        <v>176</v>
      </c>
      <c r="G699" t="s">
        <v>2057</v>
      </c>
      <c r="H699">
        <v>134070</v>
      </c>
      <c r="I699">
        <v>263</v>
      </c>
      <c r="J699" t="s">
        <v>29</v>
      </c>
      <c r="K699" t="s">
        <v>200</v>
      </c>
      <c r="L699">
        <v>4000000</v>
      </c>
      <c r="M699">
        <v>2004</v>
      </c>
      <c r="N699">
        <v>7.4</v>
      </c>
      <c r="O699">
        <v>-1661305</v>
      </c>
      <c r="R699" t="s">
        <v>1284</v>
      </c>
      <c r="S699" cm="1">
        <f t="array" ref="S699">AVERAGE(IF(Table7[director_name]=R699, Table7[imdb_score]))</f>
        <v>7.1999999999999993</v>
      </c>
      <c r="T699" t="str">
        <f>IF(Table8[[#This Row],[Average]] &gt; $V$7, "Higher", "Lower")</f>
        <v>Lower</v>
      </c>
    </row>
    <row r="700" spans="1:20" x14ac:dyDescent="0.3">
      <c r="A700" t="s">
        <v>1251</v>
      </c>
      <c r="B700">
        <v>137</v>
      </c>
      <c r="C700">
        <v>97</v>
      </c>
      <c r="D700">
        <v>8111360</v>
      </c>
      <c r="E700" t="s">
        <v>208</v>
      </c>
      <c r="F700" t="s">
        <v>2059</v>
      </c>
      <c r="G700" t="s">
        <v>2060</v>
      </c>
      <c r="H700">
        <v>34848</v>
      </c>
      <c r="I700">
        <v>203</v>
      </c>
      <c r="J700" t="s">
        <v>29</v>
      </c>
      <c r="K700" t="s">
        <v>200</v>
      </c>
      <c r="L700">
        <v>10000000</v>
      </c>
      <c r="M700">
        <v>2002</v>
      </c>
      <c r="N700">
        <v>7.4</v>
      </c>
      <c r="O700">
        <v>-1888640</v>
      </c>
      <c r="R700" t="s">
        <v>1284</v>
      </c>
      <c r="S700" cm="1">
        <f t="array" ref="S700">AVERAGE(IF(Table7[director_name]=R700, Table7[imdb_score]))</f>
        <v>7.1999999999999993</v>
      </c>
      <c r="T700" t="str">
        <f>IF(Table8[[#This Row],[Average]] &gt; $V$7, "Higher", "Lower")</f>
        <v>Lower</v>
      </c>
    </row>
    <row r="701" spans="1:20" x14ac:dyDescent="0.3">
      <c r="A701" t="s">
        <v>48</v>
      </c>
      <c r="B701">
        <v>93</v>
      </c>
      <c r="C701">
        <v>108</v>
      </c>
      <c r="D701">
        <v>3049135</v>
      </c>
      <c r="E701" t="s">
        <v>2061</v>
      </c>
      <c r="F701" t="s">
        <v>351</v>
      </c>
      <c r="G701" t="s">
        <v>2062</v>
      </c>
      <c r="H701">
        <v>50197</v>
      </c>
      <c r="I701">
        <v>265</v>
      </c>
      <c r="J701" t="s">
        <v>29</v>
      </c>
      <c r="K701" t="s">
        <v>83</v>
      </c>
      <c r="L701">
        <v>5000000</v>
      </c>
      <c r="M701">
        <v>1994</v>
      </c>
      <c r="N701">
        <v>7.4</v>
      </c>
      <c r="O701">
        <v>-1950865</v>
      </c>
      <c r="R701" t="s">
        <v>1284</v>
      </c>
      <c r="S701" cm="1">
        <f t="array" ref="S701">AVERAGE(IF(Table7[director_name]=R701, Table7[imdb_score]))</f>
        <v>7.1999999999999993</v>
      </c>
      <c r="T701" t="str">
        <f>IF(Table8[[#This Row],[Average]] &gt; $V$7, "Higher", "Lower")</f>
        <v>Lower</v>
      </c>
    </row>
    <row r="702" spans="1:20" x14ac:dyDescent="0.3">
      <c r="A702" t="s">
        <v>831</v>
      </c>
      <c r="B702">
        <v>40</v>
      </c>
      <c r="C702">
        <v>98</v>
      </c>
      <c r="D702">
        <v>95016</v>
      </c>
      <c r="E702" t="s">
        <v>2063</v>
      </c>
      <c r="F702" t="s">
        <v>2064</v>
      </c>
      <c r="G702" t="s">
        <v>2065</v>
      </c>
      <c r="H702">
        <v>11074</v>
      </c>
      <c r="I702">
        <v>56</v>
      </c>
      <c r="J702" t="s">
        <v>96</v>
      </c>
      <c r="K702" t="s">
        <v>227</v>
      </c>
      <c r="L702">
        <v>2700000</v>
      </c>
      <c r="M702">
        <v>2004</v>
      </c>
      <c r="N702">
        <v>7.4</v>
      </c>
      <c r="O702">
        <v>-2604984</v>
      </c>
      <c r="R702" t="s">
        <v>1284</v>
      </c>
      <c r="S702" cm="1">
        <f t="array" ref="S702">AVERAGE(IF(Table7[director_name]=R702, Table7[imdb_score]))</f>
        <v>7.1999999999999993</v>
      </c>
      <c r="T702" t="str">
        <f>IF(Table8[[#This Row],[Average]] &gt; $V$7, "Higher", "Lower")</f>
        <v>Lower</v>
      </c>
    </row>
    <row r="703" spans="1:20" x14ac:dyDescent="0.3">
      <c r="A703" t="s">
        <v>2066</v>
      </c>
      <c r="B703">
        <v>276</v>
      </c>
      <c r="C703">
        <v>141</v>
      </c>
      <c r="D703">
        <v>47105085</v>
      </c>
      <c r="E703" t="s">
        <v>26</v>
      </c>
      <c r="F703" t="s">
        <v>388</v>
      </c>
      <c r="G703" t="s">
        <v>2067</v>
      </c>
      <c r="H703">
        <v>136973</v>
      </c>
      <c r="I703">
        <v>275</v>
      </c>
      <c r="J703" t="s">
        <v>29</v>
      </c>
      <c r="K703" t="s">
        <v>30</v>
      </c>
      <c r="L703">
        <v>50000000</v>
      </c>
      <c r="M703">
        <v>2014</v>
      </c>
      <c r="N703">
        <v>7.4</v>
      </c>
      <c r="O703">
        <v>-2894915</v>
      </c>
      <c r="R703" t="s">
        <v>134</v>
      </c>
      <c r="S703" cm="1">
        <f t="array" ref="S703">AVERAGE(IF(Table7[director_name]=R703, Table7[imdb_score]))</f>
        <v>7.1999999999999993</v>
      </c>
      <c r="T703" t="str">
        <f>IF(Table8[[#This Row],[Average]] &gt; $V$7, "Higher", "Lower")</f>
        <v>Lower</v>
      </c>
    </row>
    <row r="704" spans="1:20" x14ac:dyDescent="0.3">
      <c r="A704" t="s">
        <v>1301</v>
      </c>
      <c r="B704">
        <v>359</v>
      </c>
      <c r="C704">
        <v>121</v>
      </c>
      <c r="D704">
        <v>1729969</v>
      </c>
      <c r="E704" t="s">
        <v>224</v>
      </c>
      <c r="F704" t="s">
        <v>2068</v>
      </c>
      <c r="G704" t="s">
        <v>2069</v>
      </c>
      <c r="H704">
        <v>68211</v>
      </c>
      <c r="I704">
        <v>219</v>
      </c>
      <c r="J704" t="s">
        <v>29</v>
      </c>
      <c r="K704" t="s">
        <v>30</v>
      </c>
      <c r="L704">
        <v>5000000</v>
      </c>
      <c r="M704">
        <v>2011</v>
      </c>
      <c r="N704">
        <v>7.4</v>
      </c>
      <c r="O704">
        <v>-3270031</v>
      </c>
      <c r="R704" t="s">
        <v>1284</v>
      </c>
      <c r="S704" cm="1">
        <f t="array" ref="S704">AVERAGE(IF(Table7[director_name]=R704, Table7[imdb_score]))</f>
        <v>7.1999999999999993</v>
      </c>
      <c r="T704" t="str">
        <f>IF(Table8[[#This Row],[Average]] &gt; $V$7, "Higher", "Lower")</f>
        <v>Lower</v>
      </c>
    </row>
    <row r="705" spans="1:20" x14ac:dyDescent="0.3">
      <c r="A705" t="s">
        <v>929</v>
      </c>
      <c r="B705">
        <v>103</v>
      </c>
      <c r="C705">
        <v>154</v>
      </c>
      <c r="D705">
        <v>6201757</v>
      </c>
      <c r="E705" t="s">
        <v>2070</v>
      </c>
      <c r="F705" t="s">
        <v>1574</v>
      </c>
      <c r="G705" t="s">
        <v>2071</v>
      </c>
      <c r="H705">
        <v>10037</v>
      </c>
      <c r="I705">
        <v>202</v>
      </c>
      <c r="J705" t="s">
        <v>29</v>
      </c>
      <c r="K705" t="s">
        <v>200</v>
      </c>
      <c r="L705">
        <v>10000000</v>
      </c>
      <c r="M705">
        <v>1999</v>
      </c>
      <c r="N705">
        <v>7.4</v>
      </c>
      <c r="O705">
        <v>-3798243</v>
      </c>
      <c r="R705" t="s">
        <v>134</v>
      </c>
      <c r="S705" cm="1">
        <f t="array" ref="S705">AVERAGE(IF(Table7[director_name]=R705, Table7[imdb_score]))</f>
        <v>7.1999999999999993</v>
      </c>
      <c r="T705" t="str">
        <f>IF(Table8[[#This Row],[Average]] &gt; $V$7, "Higher", "Lower")</f>
        <v>Lower</v>
      </c>
    </row>
    <row r="706" spans="1:20" x14ac:dyDescent="0.3">
      <c r="A706" t="s">
        <v>1816</v>
      </c>
      <c r="B706">
        <v>226</v>
      </c>
      <c r="C706">
        <v>106</v>
      </c>
      <c r="D706">
        <v>5949693</v>
      </c>
      <c r="E706" t="s">
        <v>699</v>
      </c>
      <c r="F706" t="s">
        <v>921</v>
      </c>
      <c r="G706" t="s">
        <v>2072</v>
      </c>
      <c r="H706">
        <v>114762</v>
      </c>
      <c r="I706">
        <v>299</v>
      </c>
      <c r="J706" t="s">
        <v>29</v>
      </c>
      <c r="K706" t="s">
        <v>30</v>
      </c>
      <c r="L706">
        <v>12000000</v>
      </c>
      <c r="M706">
        <v>2007</v>
      </c>
      <c r="N706">
        <v>7.4</v>
      </c>
      <c r="O706">
        <v>-6050307</v>
      </c>
      <c r="R706" t="s">
        <v>1183</v>
      </c>
      <c r="S706" cm="1">
        <f t="array" ref="S706">AVERAGE(IF(Table7[director_name]=R706, Table7[imdb_score]))</f>
        <v>7.1750000000000007</v>
      </c>
      <c r="T706" t="str">
        <f>IF(Table8[[#This Row],[Average]] &gt; $V$7, "Higher", "Lower")</f>
        <v>Lower</v>
      </c>
    </row>
    <row r="707" spans="1:20" x14ac:dyDescent="0.3">
      <c r="A707" t="s">
        <v>527</v>
      </c>
      <c r="B707">
        <v>132</v>
      </c>
      <c r="C707">
        <v>124</v>
      </c>
      <c r="D707">
        <v>7060876</v>
      </c>
      <c r="E707" t="s">
        <v>393</v>
      </c>
      <c r="F707" t="s">
        <v>351</v>
      </c>
      <c r="G707" t="s">
        <v>2073</v>
      </c>
      <c r="H707">
        <v>44795</v>
      </c>
      <c r="I707">
        <v>314</v>
      </c>
      <c r="J707" t="s">
        <v>29</v>
      </c>
      <c r="K707" t="s">
        <v>200</v>
      </c>
      <c r="L707">
        <v>13500000</v>
      </c>
      <c r="M707">
        <v>2000</v>
      </c>
      <c r="N707">
        <v>7.4</v>
      </c>
      <c r="O707">
        <v>-6439124</v>
      </c>
      <c r="R707" t="s">
        <v>1183</v>
      </c>
      <c r="S707" cm="1">
        <f t="array" ref="S707">AVERAGE(IF(Table7[director_name]=R707, Table7[imdb_score]))</f>
        <v>7.1750000000000007</v>
      </c>
      <c r="T707" t="str">
        <f>IF(Table8[[#This Row],[Average]] &gt; $V$7, "Higher", "Lower")</f>
        <v>Lower</v>
      </c>
    </row>
    <row r="708" spans="1:20" x14ac:dyDescent="0.3">
      <c r="A708" t="s">
        <v>539</v>
      </c>
      <c r="B708">
        <v>104</v>
      </c>
      <c r="C708">
        <v>96</v>
      </c>
      <c r="D708">
        <v>10569071</v>
      </c>
      <c r="E708" t="s">
        <v>676</v>
      </c>
      <c r="F708" t="s">
        <v>539</v>
      </c>
      <c r="G708" t="s">
        <v>2074</v>
      </c>
      <c r="H708">
        <v>35586</v>
      </c>
      <c r="I708">
        <v>131</v>
      </c>
      <c r="J708" t="s">
        <v>29</v>
      </c>
      <c r="K708" t="s">
        <v>30</v>
      </c>
      <c r="L708">
        <v>20000000</v>
      </c>
      <c r="M708">
        <v>1997</v>
      </c>
      <c r="N708">
        <v>7.4</v>
      </c>
      <c r="O708">
        <v>-9430929</v>
      </c>
      <c r="R708" t="s">
        <v>1183</v>
      </c>
      <c r="S708" cm="1">
        <f t="array" ref="S708">AVERAGE(IF(Table7[director_name]=R708, Table7[imdb_score]))</f>
        <v>7.1750000000000007</v>
      </c>
      <c r="T708" t="str">
        <f>IF(Table8[[#This Row],[Average]] &gt; $V$7, "Higher", "Lower")</f>
        <v>Lower</v>
      </c>
    </row>
    <row r="709" spans="1:20" x14ac:dyDescent="0.3">
      <c r="A709" t="s">
        <v>1186</v>
      </c>
      <c r="B709">
        <v>157</v>
      </c>
      <c r="C709">
        <v>122</v>
      </c>
      <c r="D709">
        <v>6855137</v>
      </c>
      <c r="E709" t="s">
        <v>39</v>
      </c>
      <c r="F709" t="s">
        <v>2075</v>
      </c>
      <c r="G709" t="s">
        <v>2076</v>
      </c>
      <c r="H709">
        <v>88590</v>
      </c>
      <c r="I709">
        <v>419</v>
      </c>
      <c r="J709" t="s">
        <v>29</v>
      </c>
      <c r="K709" t="s">
        <v>227</v>
      </c>
      <c r="L709">
        <v>17000000</v>
      </c>
      <c r="M709">
        <v>2006</v>
      </c>
      <c r="N709">
        <v>7.4</v>
      </c>
      <c r="O709">
        <v>-10144863</v>
      </c>
      <c r="R709" t="s">
        <v>1183</v>
      </c>
      <c r="S709" cm="1">
        <f t="array" ref="S709">AVERAGE(IF(Table7[director_name]=R709, Table7[imdb_score]))</f>
        <v>7.1750000000000007</v>
      </c>
      <c r="T709" t="str">
        <f>IF(Table8[[#This Row],[Average]] &gt; $V$7, "Higher", "Lower")</f>
        <v>Lower</v>
      </c>
    </row>
    <row r="710" spans="1:20" x14ac:dyDescent="0.3">
      <c r="A710" t="s">
        <v>536</v>
      </c>
      <c r="B710">
        <v>239</v>
      </c>
      <c r="C710">
        <v>133</v>
      </c>
      <c r="D710">
        <v>21129348</v>
      </c>
      <c r="E710" t="s">
        <v>1915</v>
      </c>
      <c r="F710" t="s">
        <v>2077</v>
      </c>
      <c r="G710" t="s">
        <v>2078</v>
      </c>
      <c r="H710">
        <v>146364</v>
      </c>
      <c r="I710">
        <v>237</v>
      </c>
      <c r="J710" t="s">
        <v>29</v>
      </c>
      <c r="K710" t="s">
        <v>30</v>
      </c>
      <c r="L710">
        <v>35000000</v>
      </c>
      <c r="M710">
        <v>2010</v>
      </c>
      <c r="N710">
        <v>7.4</v>
      </c>
      <c r="O710">
        <v>-13870652</v>
      </c>
      <c r="R710" t="s">
        <v>1183</v>
      </c>
      <c r="S710" cm="1">
        <f t="array" ref="S710">AVERAGE(IF(Table7[director_name]=R710, Table7[imdb_score]))</f>
        <v>7.1750000000000007</v>
      </c>
      <c r="T710" t="str">
        <f>IF(Table8[[#This Row],[Average]] &gt; $V$7, "Higher", "Lower")</f>
        <v>Lower</v>
      </c>
    </row>
    <row r="711" spans="1:20" x14ac:dyDescent="0.3">
      <c r="A711" t="s">
        <v>742</v>
      </c>
      <c r="B711">
        <v>140</v>
      </c>
      <c r="C711">
        <v>139</v>
      </c>
      <c r="D711">
        <v>74205</v>
      </c>
      <c r="E711" t="s">
        <v>92</v>
      </c>
      <c r="F711" t="s">
        <v>2079</v>
      </c>
      <c r="G711" t="s">
        <v>2080</v>
      </c>
      <c r="H711">
        <v>18646</v>
      </c>
      <c r="I711">
        <v>81</v>
      </c>
      <c r="J711" t="s">
        <v>29</v>
      </c>
      <c r="K711" t="s">
        <v>371</v>
      </c>
      <c r="L711">
        <v>14200000</v>
      </c>
      <c r="M711">
        <v>2005</v>
      </c>
      <c r="N711">
        <v>7.4</v>
      </c>
      <c r="O711">
        <v>-14125795</v>
      </c>
      <c r="R711" t="s">
        <v>1183</v>
      </c>
      <c r="S711" cm="1">
        <f t="array" ref="S711">AVERAGE(IF(Table7[director_name]=R711, Table7[imdb_score]))</f>
        <v>7.1750000000000007</v>
      </c>
      <c r="T711" t="str">
        <f>IF(Table8[[#This Row],[Average]] &gt; $V$7, "Higher", "Lower")</f>
        <v>Lower</v>
      </c>
    </row>
    <row r="712" spans="1:20" x14ac:dyDescent="0.3">
      <c r="A712" t="s">
        <v>110</v>
      </c>
      <c r="B712">
        <v>140</v>
      </c>
      <c r="C712">
        <v>118</v>
      </c>
      <c r="D712">
        <v>34580635</v>
      </c>
      <c r="E712" t="s">
        <v>913</v>
      </c>
      <c r="F712" t="s">
        <v>2081</v>
      </c>
      <c r="G712" t="s">
        <v>2082</v>
      </c>
      <c r="H712">
        <v>100743</v>
      </c>
      <c r="I712">
        <v>549</v>
      </c>
      <c r="J712" t="s">
        <v>29</v>
      </c>
      <c r="K712" t="s">
        <v>200</v>
      </c>
      <c r="L712">
        <v>52000000</v>
      </c>
      <c r="M712">
        <v>1999</v>
      </c>
      <c r="N712">
        <v>7.4</v>
      </c>
      <c r="O712">
        <v>-17419365</v>
      </c>
      <c r="R712" t="s">
        <v>1183</v>
      </c>
      <c r="S712" cm="1">
        <f t="array" ref="S712">AVERAGE(IF(Table7[director_name]=R712, Table7[imdb_score]))</f>
        <v>7.1750000000000007</v>
      </c>
      <c r="T712" t="str">
        <f>IF(Table8[[#This Row],[Average]] &gt; $V$7, "Higher", "Lower")</f>
        <v>Lower</v>
      </c>
    </row>
    <row r="713" spans="1:20" x14ac:dyDescent="0.3">
      <c r="A713" t="s">
        <v>1897</v>
      </c>
      <c r="B713">
        <v>153</v>
      </c>
      <c r="C713">
        <v>143</v>
      </c>
      <c r="D713">
        <v>51225796</v>
      </c>
      <c r="E713" t="s">
        <v>2083</v>
      </c>
      <c r="F713" t="s">
        <v>400</v>
      </c>
      <c r="G713" t="s">
        <v>2084</v>
      </c>
      <c r="H713">
        <v>96654</v>
      </c>
      <c r="I713">
        <v>2047</v>
      </c>
      <c r="J713" t="s">
        <v>29</v>
      </c>
      <c r="K713" t="s">
        <v>200</v>
      </c>
      <c r="L713">
        <v>70000000</v>
      </c>
      <c r="M713">
        <v>2004</v>
      </c>
      <c r="N713">
        <v>7.4</v>
      </c>
      <c r="O713">
        <v>-18774204</v>
      </c>
      <c r="R713" t="s">
        <v>1183</v>
      </c>
      <c r="S713" cm="1">
        <f t="array" ref="S713">AVERAGE(IF(Table7[director_name]=R713, Table7[imdb_score]))</f>
        <v>7.1750000000000007</v>
      </c>
      <c r="T713" t="str">
        <f>IF(Table8[[#This Row],[Average]] &gt; $V$7, "Higher", "Lower")</f>
        <v>Lower</v>
      </c>
    </row>
    <row r="714" spans="1:20" x14ac:dyDescent="0.3">
      <c r="A714" t="s">
        <v>2085</v>
      </c>
      <c r="B714">
        <v>160</v>
      </c>
      <c r="C714">
        <v>184</v>
      </c>
      <c r="D714">
        <v>476270</v>
      </c>
      <c r="E714" t="s">
        <v>2086</v>
      </c>
      <c r="F714" t="s">
        <v>1064</v>
      </c>
      <c r="G714" t="s">
        <v>2087</v>
      </c>
      <c r="H714">
        <v>29602</v>
      </c>
      <c r="I714">
        <v>110</v>
      </c>
      <c r="J714" t="s">
        <v>96</v>
      </c>
      <c r="K714" t="s">
        <v>227</v>
      </c>
      <c r="L714">
        <v>20000000</v>
      </c>
      <c r="M714">
        <v>2008</v>
      </c>
      <c r="N714">
        <v>7.4</v>
      </c>
      <c r="O714">
        <v>-19523730</v>
      </c>
      <c r="R714" t="s">
        <v>822</v>
      </c>
      <c r="S714" cm="1">
        <f t="array" ref="S714">AVERAGE(IF(Table7[director_name]=R714, Table7[imdb_score]))</f>
        <v>7.1714285714285717</v>
      </c>
      <c r="T714" t="str">
        <f>IF(Table8[[#This Row],[Average]] &gt; $V$7, "Higher", "Lower")</f>
        <v>Lower</v>
      </c>
    </row>
    <row r="715" spans="1:20" x14ac:dyDescent="0.3">
      <c r="A715" t="s">
        <v>1881</v>
      </c>
      <c r="B715">
        <v>156</v>
      </c>
      <c r="C715">
        <v>133</v>
      </c>
      <c r="D715">
        <v>24343673</v>
      </c>
      <c r="E715" t="s">
        <v>2088</v>
      </c>
      <c r="F715" t="s">
        <v>1134</v>
      </c>
      <c r="G715" t="s">
        <v>2089</v>
      </c>
      <c r="H715">
        <v>91860</v>
      </c>
      <c r="I715">
        <v>524</v>
      </c>
      <c r="J715" t="s">
        <v>29</v>
      </c>
      <c r="K715" t="s">
        <v>30</v>
      </c>
      <c r="L715">
        <v>45000000</v>
      </c>
      <c r="M715">
        <v>2007</v>
      </c>
      <c r="N715">
        <v>7.4</v>
      </c>
      <c r="O715">
        <v>-20656327</v>
      </c>
      <c r="R715" t="s">
        <v>822</v>
      </c>
      <c r="S715" cm="1">
        <f t="array" ref="S715">AVERAGE(IF(Table7[director_name]=R715, Table7[imdb_score]))</f>
        <v>7.1714285714285717</v>
      </c>
      <c r="T715" t="str">
        <f>IF(Table8[[#This Row],[Average]] &gt; $V$7, "Higher", "Lower")</f>
        <v>Lower</v>
      </c>
    </row>
    <row r="716" spans="1:20" x14ac:dyDescent="0.3">
      <c r="A716" t="s">
        <v>1881</v>
      </c>
      <c r="B716">
        <v>156</v>
      </c>
      <c r="C716">
        <v>133</v>
      </c>
      <c r="D716">
        <v>24343673</v>
      </c>
      <c r="E716" t="s">
        <v>2088</v>
      </c>
      <c r="F716" t="s">
        <v>1134</v>
      </c>
      <c r="G716" t="s">
        <v>2089</v>
      </c>
      <c r="H716">
        <v>91863</v>
      </c>
      <c r="I716">
        <v>524</v>
      </c>
      <c r="J716" t="s">
        <v>29</v>
      </c>
      <c r="K716" t="s">
        <v>30</v>
      </c>
      <c r="L716">
        <v>45000000</v>
      </c>
      <c r="M716">
        <v>2007</v>
      </c>
      <c r="N716">
        <v>7.4</v>
      </c>
      <c r="O716">
        <v>-20656327</v>
      </c>
      <c r="R716" t="s">
        <v>822</v>
      </c>
      <c r="S716" cm="1">
        <f t="array" ref="S716">AVERAGE(IF(Table7[director_name]=R716, Table7[imdb_score]))</f>
        <v>7.1714285714285717</v>
      </c>
      <c r="T716" t="str">
        <f>IF(Table8[[#This Row],[Average]] &gt; $V$7, "Higher", "Lower")</f>
        <v>Lower</v>
      </c>
    </row>
    <row r="717" spans="1:20" x14ac:dyDescent="0.3">
      <c r="A717" t="s">
        <v>67</v>
      </c>
      <c r="B717">
        <v>306</v>
      </c>
      <c r="C717">
        <v>134</v>
      </c>
      <c r="D717">
        <v>37479778</v>
      </c>
      <c r="E717" t="s">
        <v>1720</v>
      </c>
      <c r="F717" t="s">
        <v>496</v>
      </c>
      <c r="G717" t="s">
        <v>2090</v>
      </c>
      <c r="H717">
        <v>124222</v>
      </c>
      <c r="I717">
        <v>259</v>
      </c>
      <c r="J717" t="s">
        <v>29</v>
      </c>
      <c r="K717" t="s">
        <v>30</v>
      </c>
      <c r="L717">
        <v>60000000</v>
      </c>
      <c r="M717">
        <v>2009</v>
      </c>
      <c r="N717">
        <v>7.4</v>
      </c>
      <c r="O717">
        <v>-22520222</v>
      </c>
      <c r="R717" t="s">
        <v>822</v>
      </c>
      <c r="S717" cm="1">
        <f t="array" ref="S717">AVERAGE(IF(Table7[director_name]=R717, Table7[imdb_score]))</f>
        <v>7.1714285714285717</v>
      </c>
      <c r="T717" t="str">
        <f>IF(Table8[[#This Row],[Average]] &gt; $V$7, "Higher", "Lower")</f>
        <v>Lower</v>
      </c>
    </row>
    <row r="718" spans="1:20" x14ac:dyDescent="0.3">
      <c r="A718" t="s">
        <v>72</v>
      </c>
      <c r="B718">
        <v>335</v>
      </c>
      <c r="C718">
        <v>123</v>
      </c>
      <c r="D718">
        <v>10137502</v>
      </c>
      <c r="E718" t="s">
        <v>1595</v>
      </c>
      <c r="F718" t="s">
        <v>1238</v>
      </c>
      <c r="G718" t="s">
        <v>2091</v>
      </c>
      <c r="H718">
        <v>77394</v>
      </c>
      <c r="I718">
        <v>195</v>
      </c>
      <c r="J718" t="s">
        <v>29</v>
      </c>
      <c r="K718" t="s">
        <v>30</v>
      </c>
      <c r="L718">
        <v>35000000</v>
      </c>
      <c r="M718">
        <v>2015</v>
      </c>
      <c r="N718">
        <v>7.4</v>
      </c>
      <c r="O718">
        <v>-24862498</v>
      </c>
      <c r="R718" t="s">
        <v>822</v>
      </c>
      <c r="S718" cm="1">
        <f t="array" ref="S718">AVERAGE(IF(Table7[director_name]=R718, Table7[imdb_score]))</f>
        <v>7.1714285714285717</v>
      </c>
      <c r="T718" t="str">
        <f>IF(Table8[[#This Row],[Average]] &gt; $V$7, "Higher", "Lower")</f>
        <v>Lower</v>
      </c>
    </row>
    <row r="719" spans="1:20" x14ac:dyDescent="0.3">
      <c r="A719" t="s">
        <v>334</v>
      </c>
      <c r="B719">
        <v>173</v>
      </c>
      <c r="C719">
        <v>107</v>
      </c>
      <c r="D719">
        <v>19389454</v>
      </c>
      <c r="E719" t="s">
        <v>73</v>
      </c>
      <c r="F719" t="s">
        <v>388</v>
      </c>
      <c r="G719" t="s">
        <v>2092</v>
      </c>
      <c r="H719">
        <v>54643</v>
      </c>
      <c r="I719">
        <v>335</v>
      </c>
      <c r="J719" t="s">
        <v>29</v>
      </c>
      <c r="K719" t="s">
        <v>30</v>
      </c>
      <c r="L719">
        <v>55000000</v>
      </c>
      <c r="M719">
        <v>2000</v>
      </c>
      <c r="N719">
        <v>7.4</v>
      </c>
      <c r="O719">
        <v>-35610546</v>
      </c>
      <c r="R719" t="s">
        <v>822</v>
      </c>
      <c r="S719" cm="1">
        <f t="array" ref="S719">AVERAGE(IF(Table7[director_name]=R719, Table7[imdb_score]))</f>
        <v>7.1714285714285717</v>
      </c>
      <c r="T719" t="str">
        <f>IF(Table8[[#This Row],[Average]] &gt; $V$7, "Higher", "Lower")</f>
        <v>Lower</v>
      </c>
    </row>
    <row r="720" spans="1:20" x14ac:dyDescent="0.3">
      <c r="A720" t="s">
        <v>415</v>
      </c>
      <c r="B720">
        <v>244</v>
      </c>
      <c r="C720">
        <v>138</v>
      </c>
      <c r="D720">
        <v>93926386</v>
      </c>
      <c r="E720" t="s">
        <v>2094</v>
      </c>
      <c r="F720" t="s">
        <v>2095</v>
      </c>
      <c r="G720" t="s">
        <v>2096</v>
      </c>
      <c r="H720">
        <v>168207</v>
      </c>
      <c r="I720">
        <v>684</v>
      </c>
      <c r="J720" t="s">
        <v>29</v>
      </c>
      <c r="K720" t="s">
        <v>30</v>
      </c>
      <c r="L720">
        <v>150000000</v>
      </c>
      <c r="M720">
        <v>2003</v>
      </c>
      <c r="N720">
        <v>7.4</v>
      </c>
      <c r="O720">
        <v>-56073614</v>
      </c>
      <c r="R720" t="s">
        <v>822</v>
      </c>
      <c r="S720" cm="1">
        <f t="array" ref="S720">AVERAGE(IF(Table7[director_name]=R720, Table7[imdb_score]))</f>
        <v>7.1714285714285717</v>
      </c>
      <c r="T720" t="str">
        <f>IF(Table8[[#This Row],[Average]] &gt; $V$7, "Higher", "Lower")</f>
        <v>Lower</v>
      </c>
    </row>
    <row r="721" spans="1:20" x14ac:dyDescent="0.3">
      <c r="A721" t="s">
        <v>59</v>
      </c>
      <c r="B721">
        <v>440</v>
      </c>
      <c r="C721">
        <v>107</v>
      </c>
      <c r="D721">
        <v>77564037</v>
      </c>
      <c r="E721" t="s">
        <v>2097</v>
      </c>
      <c r="F721" t="s">
        <v>1385</v>
      </c>
      <c r="G721" t="s">
        <v>2098</v>
      </c>
      <c r="H721">
        <v>177383</v>
      </c>
      <c r="I721">
        <v>447</v>
      </c>
      <c r="J721" t="s">
        <v>29</v>
      </c>
      <c r="K721" t="s">
        <v>30</v>
      </c>
      <c r="L721">
        <v>135000000</v>
      </c>
      <c r="M721">
        <v>2011</v>
      </c>
      <c r="N721">
        <v>7.4</v>
      </c>
      <c r="O721">
        <v>-57435963</v>
      </c>
      <c r="R721" t="s">
        <v>638</v>
      </c>
      <c r="S721" cm="1">
        <f t="array" ref="S721">AVERAGE(IF(Table7[director_name]=R721, Table7[imdb_score]))</f>
        <v>7.166666666666667</v>
      </c>
      <c r="T721" t="str">
        <f>IF(Table8[[#This Row],[Average]] &gt; $V$7, "Higher", "Lower")</f>
        <v>Lower</v>
      </c>
    </row>
    <row r="722" spans="1:20" x14ac:dyDescent="0.3">
      <c r="A722" t="s">
        <v>874</v>
      </c>
      <c r="B722">
        <v>99</v>
      </c>
      <c r="C722">
        <v>113</v>
      </c>
      <c r="D722">
        <v>617228</v>
      </c>
      <c r="E722" t="s">
        <v>2099</v>
      </c>
      <c r="F722" t="s">
        <v>2100</v>
      </c>
      <c r="G722" t="s">
        <v>2101</v>
      </c>
      <c r="H722">
        <v>6183</v>
      </c>
      <c r="I722">
        <v>27</v>
      </c>
      <c r="J722" t="s">
        <v>58</v>
      </c>
      <c r="K722" t="s">
        <v>2102</v>
      </c>
      <c r="L722">
        <v>84450000</v>
      </c>
      <c r="M722">
        <v>2006</v>
      </c>
      <c r="N722">
        <v>7.4</v>
      </c>
      <c r="O722">
        <v>-83832772</v>
      </c>
      <c r="R722" t="s">
        <v>671</v>
      </c>
      <c r="S722" cm="1">
        <f t="array" ref="S722">AVERAGE(IF(Table7[director_name]=R722, Table7[imdb_score]))</f>
        <v>7.166666666666667</v>
      </c>
      <c r="T722" t="str">
        <f>IF(Table8[[#This Row],[Average]] &gt; $V$7, "Higher", "Lower")</f>
        <v>Lower</v>
      </c>
    </row>
    <row r="723" spans="1:20" x14ac:dyDescent="0.3">
      <c r="A723" t="s">
        <v>2103</v>
      </c>
      <c r="B723">
        <v>160</v>
      </c>
      <c r="C723">
        <v>150</v>
      </c>
      <c r="D723">
        <v>626809</v>
      </c>
      <c r="E723" t="s">
        <v>2094</v>
      </c>
      <c r="F723" t="s">
        <v>1661</v>
      </c>
      <c r="G723" t="s">
        <v>2104</v>
      </c>
      <c r="H723">
        <v>36894</v>
      </c>
      <c r="I723">
        <v>105</v>
      </c>
      <c r="J723" t="s">
        <v>139</v>
      </c>
      <c r="K723" t="s">
        <v>926</v>
      </c>
      <c r="L723">
        <v>553632000</v>
      </c>
      <c r="M723">
        <v>2008</v>
      </c>
      <c r="N723">
        <v>7.4</v>
      </c>
      <c r="O723">
        <v>-553005191</v>
      </c>
      <c r="R723" t="s">
        <v>638</v>
      </c>
      <c r="S723" cm="1">
        <f t="array" ref="S723">AVERAGE(IF(Table7[director_name]=R723, Table7[imdb_score]))</f>
        <v>7.166666666666667</v>
      </c>
      <c r="T723" t="str">
        <f>IF(Table8[[#This Row],[Average]] &gt; $V$7, "Higher", "Lower")</f>
        <v>Lower</v>
      </c>
    </row>
    <row r="724" spans="1:20" x14ac:dyDescent="0.3">
      <c r="A724" t="s">
        <v>1389</v>
      </c>
      <c r="B724">
        <v>673</v>
      </c>
      <c r="C724">
        <v>142</v>
      </c>
      <c r="D724">
        <v>407999255</v>
      </c>
      <c r="E724" t="s">
        <v>940</v>
      </c>
      <c r="F724" t="s">
        <v>694</v>
      </c>
      <c r="G724" t="s">
        <v>2105</v>
      </c>
      <c r="H724">
        <v>701607</v>
      </c>
      <c r="I724">
        <v>1959</v>
      </c>
      <c r="J724" t="s">
        <v>29</v>
      </c>
      <c r="K724" t="s">
        <v>30</v>
      </c>
      <c r="L724">
        <v>78000000</v>
      </c>
      <c r="M724">
        <v>2012</v>
      </c>
      <c r="N724">
        <v>7.3</v>
      </c>
      <c r="O724">
        <v>329999255</v>
      </c>
      <c r="R724" t="s">
        <v>1301</v>
      </c>
      <c r="S724" cm="1">
        <f t="array" ref="S724">AVERAGE(IF(Table7[director_name]=R724, Table7[imdb_score]))</f>
        <v>7.166666666666667</v>
      </c>
      <c r="T724" t="str">
        <f>IF(Table8[[#This Row],[Average]] &gt; $V$7, "Higher", "Lower")</f>
        <v>Lower</v>
      </c>
    </row>
    <row r="725" spans="1:20" x14ac:dyDescent="0.3">
      <c r="A725" t="s">
        <v>67</v>
      </c>
      <c r="B725">
        <v>490</v>
      </c>
      <c r="C725">
        <v>133</v>
      </c>
      <c r="D725">
        <v>350123553</v>
      </c>
      <c r="E725" t="s">
        <v>2107</v>
      </c>
      <c r="F725" t="s">
        <v>486</v>
      </c>
      <c r="G725" t="s">
        <v>2108</v>
      </c>
      <c r="H725">
        <v>325264</v>
      </c>
      <c r="I725">
        <v>916</v>
      </c>
      <c r="J725" t="s">
        <v>29</v>
      </c>
      <c r="K725" t="s">
        <v>30</v>
      </c>
      <c r="L725">
        <v>58800000</v>
      </c>
      <c r="M725">
        <v>2014</v>
      </c>
      <c r="N725">
        <v>7.3</v>
      </c>
      <c r="O725">
        <v>291323553</v>
      </c>
      <c r="R725" t="s">
        <v>1301</v>
      </c>
      <c r="S725" cm="1">
        <f t="array" ref="S725">AVERAGE(IF(Table7[director_name]=R725, Table7[imdb_score]))</f>
        <v>7.166666666666667</v>
      </c>
      <c r="T725" t="str">
        <f>IF(Table8[[#This Row],[Average]] &gt; $V$7, "Higher", "Lower")</f>
        <v>Lower</v>
      </c>
    </row>
    <row r="726" spans="1:20" x14ac:dyDescent="0.3">
      <c r="A726" t="s">
        <v>1080</v>
      </c>
      <c r="B726">
        <v>291</v>
      </c>
      <c r="C726">
        <v>121</v>
      </c>
      <c r="D726">
        <v>403706375</v>
      </c>
      <c r="E726" t="s">
        <v>2110</v>
      </c>
      <c r="F726" t="s">
        <v>221</v>
      </c>
      <c r="G726" t="s">
        <v>2111</v>
      </c>
      <c r="H726">
        <v>544665</v>
      </c>
      <c r="I726">
        <v>2012</v>
      </c>
      <c r="J726" t="s">
        <v>29</v>
      </c>
      <c r="K726" t="s">
        <v>30</v>
      </c>
      <c r="L726">
        <v>139000000</v>
      </c>
      <c r="M726">
        <v>2002</v>
      </c>
      <c r="N726">
        <v>7.3</v>
      </c>
      <c r="O726">
        <v>264706375</v>
      </c>
      <c r="R726" t="s">
        <v>671</v>
      </c>
      <c r="S726" cm="1">
        <f t="array" ref="S726">AVERAGE(IF(Table7[director_name]=R726, Table7[imdb_score]))</f>
        <v>7.166666666666667</v>
      </c>
      <c r="T726" t="str">
        <f>IF(Table8[[#This Row],[Average]] &gt; $V$7, "Higher", "Lower")</f>
        <v>Lower</v>
      </c>
    </row>
    <row r="727" spans="1:20" x14ac:dyDescent="0.3">
      <c r="A727" t="s">
        <v>1561</v>
      </c>
      <c r="B727">
        <v>94</v>
      </c>
      <c r="C727">
        <v>105</v>
      </c>
      <c r="D727">
        <v>234760500</v>
      </c>
      <c r="E727" t="s">
        <v>2113</v>
      </c>
      <c r="F727" t="s">
        <v>2114</v>
      </c>
      <c r="G727" t="s">
        <v>2115</v>
      </c>
      <c r="H727">
        <v>126464</v>
      </c>
      <c r="I727">
        <v>175</v>
      </c>
      <c r="J727" t="s">
        <v>29</v>
      </c>
      <c r="K727" t="s">
        <v>30</v>
      </c>
      <c r="L727">
        <v>14000000</v>
      </c>
      <c r="M727">
        <v>1984</v>
      </c>
      <c r="N727">
        <v>7.3</v>
      </c>
      <c r="O727">
        <v>220760500</v>
      </c>
      <c r="R727" t="s">
        <v>1301</v>
      </c>
      <c r="S727" cm="1">
        <f t="array" ref="S727">AVERAGE(IF(Table7[director_name]=R727, Table7[imdb_score]))</f>
        <v>7.166666666666667</v>
      </c>
      <c r="T727" t="str">
        <f>IF(Table8[[#This Row],[Average]] &gt; $V$7, "Higher", "Lower")</f>
        <v>Lower</v>
      </c>
    </row>
    <row r="728" spans="1:20" x14ac:dyDescent="0.3">
      <c r="A728" t="s">
        <v>481</v>
      </c>
      <c r="B728">
        <v>313</v>
      </c>
      <c r="C728">
        <v>151</v>
      </c>
      <c r="D728">
        <v>423032628</v>
      </c>
      <c r="E728" t="s">
        <v>309</v>
      </c>
      <c r="F728" t="s">
        <v>482</v>
      </c>
      <c r="G728" t="s">
        <v>2117</v>
      </c>
      <c r="H728">
        <v>522040</v>
      </c>
      <c r="I728">
        <v>1832</v>
      </c>
      <c r="J728" t="s">
        <v>29</v>
      </c>
      <c r="K728" t="s">
        <v>30</v>
      </c>
      <c r="L728">
        <v>225000000</v>
      </c>
      <c r="M728">
        <v>2006</v>
      </c>
      <c r="N728">
        <v>7.3</v>
      </c>
      <c r="O728">
        <v>198032628</v>
      </c>
      <c r="R728" t="s">
        <v>671</v>
      </c>
      <c r="S728" cm="1">
        <f t="array" ref="S728">AVERAGE(IF(Table7[director_name]=R728, Table7[imdb_score]))</f>
        <v>7.166666666666667</v>
      </c>
      <c r="T728" t="str">
        <f>IF(Table8[[#This Row],[Average]] &gt; $V$7, "Higher", "Lower")</f>
        <v>Lower</v>
      </c>
    </row>
    <row r="729" spans="1:20" x14ac:dyDescent="0.3">
      <c r="A729" t="s">
        <v>1080</v>
      </c>
      <c r="B729">
        <v>300</v>
      </c>
      <c r="C729">
        <v>135</v>
      </c>
      <c r="D729">
        <v>373377893</v>
      </c>
      <c r="E729" t="s">
        <v>2110</v>
      </c>
      <c r="F729" t="s">
        <v>221</v>
      </c>
      <c r="G729" t="s">
        <v>2119</v>
      </c>
      <c r="H729">
        <v>411164</v>
      </c>
      <c r="I729">
        <v>1303</v>
      </c>
      <c r="J729" t="s">
        <v>29</v>
      </c>
      <c r="K729" t="s">
        <v>30</v>
      </c>
      <c r="L729">
        <v>200000000</v>
      </c>
      <c r="M729">
        <v>2004</v>
      </c>
      <c r="N729">
        <v>7.3</v>
      </c>
      <c r="O729">
        <v>173377893</v>
      </c>
      <c r="R729" t="s">
        <v>638</v>
      </c>
      <c r="S729" cm="1">
        <f t="array" ref="S729">AVERAGE(IF(Table7[director_name]=R729, Table7[imdb_score]))</f>
        <v>7.166666666666667</v>
      </c>
      <c r="T729" t="str">
        <f>IF(Table8[[#This Row],[Average]] &gt; $V$7, "Higher", "Lower")</f>
        <v>Lower</v>
      </c>
    </row>
    <row r="730" spans="1:20" x14ac:dyDescent="0.3">
      <c r="A730" t="s">
        <v>2121</v>
      </c>
      <c r="B730">
        <v>175</v>
      </c>
      <c r="C730">
        <v>98</v>
      </c>
      <c r="D730">
        <v>250147615</v>
      </c>
      <c r="E730" t="s">
        <v>2122</v>
      </c>
      <c r="F730" t="s">
        <v>665</v>
      </c>
      <c r="G730" t="s">
        <v>2123</v>
      </c>
      <c r="H730">
        <v>403014</v>
      </c>
      <c r="I730">
        <v>289</v>
      </c>
      <c r="J730" t="s">
        <v>29</v>
      </c>
      <c r="K730" t="s">
        <v>30</v>
      </c>
      <c r="L730">
        <v>90000000</v>
      </c>
      <c r="M730">
        <v>1997</v>
      </c>
      <c r="N730">
        <v>7.3</v>
      </c>
      <c r="O730">
        <v>160147615</v>
      </c>
      <c r="R730" t="s">
        <v>1137</v>
      </c>
      <c r="S730" cm="1">
        <f t="array" ref="S730">AVERAGE(IF(Table7[director_name]=R730, Table7[imdb_score]))</f>
        <v>7.1571428571428575</v>
      </c>
      <c r="T730" t="str">
        <f>IF(Table8[[#This Row],[Average]] &gt; $V$7, "Higher", "Lower")</f>
        <v>Lower</v>
      </c>
    </row>
    <row r="731" spans="1:20" x14ac:dyDescent="0.3">
      <c r="A731" t="s">
        <v>972</v>
      </c>
      <c r="B731">
        <v>84</v>
      </c>
      <c r="C731">
        <v>113</v>
      </c>
      <c r="D731">
        <v>127175354</v>
      </c>
      <c r="E731" t="s">
        <v>676</v>
      </c>
      <c r="F731" t="s">
        <v>2125</v>
      </c>
      <c r="G731" t="s">
        <v>2126</v>
      </c>
      <c r="H731">
        <v>288451</v>
      </c>
      <c r="I731">
        <v>438</v>
      </c>
      <c r="J731" t="s">
        <v>29</v>
      </c>
      <c r="K731" t="s">
        <v>30</v>
      </c>
      <c r="L731">
        <v>16000000</v>
      </c>
      <c r="M731">
        <v>1994</v>
      </c>
      <c r="N731">
        <v>7.3</v>
      </c>
      <c r="O731">
        <v>111175354</v>
      </c>
      <c r="R731" t="s">
        <v>1137</v>
      </c>
      <c r="S731" cm="1">
        <f t="array" ref="S731">AVERAGE(IF(Table7[director_name]=R731, Table7[imdb_score]))</f>
        <v>7.1571428571428575</v>
      </c>
      <c r="T731" t="str">
        <f>IF(Table8[[#This Row],[Average]] &gt; $V$7, "Higher", "Lower")</f>
        <v>Lower</v>
      </c>
    </row>
    <row r="732" spans="1:20" x14ac:dyDescent="0.3">
      <c r="A732" t="s">
        <v>648</v>
      </c>
      <c r="B732">
        <v>62</v>
      </c>
      <c r="C732">
        <v>121</v>
      </c>
      <c r="D732">
        <v>123922370</v>
      </c>
      <c r="E732" t="s">
        <v>2128</v>
      </c>
      <c r="F732" t="s">
        <v>313</v>
      </c>
      <c r="G732" t="s">
        <v>2129</v>
      </c>
      <c r="H732">
        <v>98348</v>
      </c>
      <c r="I732">
        <v>131</v>
      </c>
      <c r="J732" t="s">
        <v>29</v>
      </c>
      <c r="K732" t="s">
        <v>30</v>
      </c>
      <c r="L732">
        <v>13000000</v>
      </c>
      <c r="M732">
        <v>1987</v>
      </c>
      <c r="N732">
        <v>7.3</v>
      </c>
      <c r="O732">
        <v>110922370</v>
      </c>
      <c r="R732" t="s">
        <v>1137</v>
      </c>
      <c r="S732" cm="1">
        <f t="array" ref="S732">AVERAGE(IF(Table7[director_name]=R732, Table7[imdb_score]))</f>
        <v>7.1571428571428575</v>
      </c>
      <c r="T732" t="str">
        <f>IF(Table8[[#This Row],[Average]] &gt; $V$7, "Higher", "Lower")</f>
        <v>Lower</v>
      </c>
    </row>
    <row r="733" spans="1:20" x14ac:dyDescent="0.3">
      <c r="A733" t="s">
        <v>1287</v>
      </c>
      <c r="B733">
        <v>343</v>
      </c>
      <c r="C733">
        <v>82</v>
      </c>
      <c r="D733">
        <v>128505958</v>
      </c>
      <c r="E733" t="s">
        <v>676</v>
      </c>
      <c r="F733" t="s">
        <v>2131</v>
      </c>
      <c r="G733" t="s">
        <v>2132</v>
      </c>
      <c r="H733">
        <v>297014</v>
      </c>
      <c r="I733">
        <v>1198</v>
      </c>
      <c r="J733" t="s">
        <v>29</v>
      </c>
      <c r="K733" t="s">
        <v>30</v>
      </c>
      <c r="L733">
        <v>18000000</v>
      </c>
      <c r="M733">
        <v>2006</v>
      </c>
      <c r="N733">
        <v>7.3</v>
      </c>
      <c r="O733">
        <v>110505958</v>
      </c>
      <c r="R733" t="s">
        <v>1137</v>
      </c>
      <c r="S733" cm="1">
        <f t="array" ref="S733">AVERAGE(IF(Table7[director_name]=R733, Table7[imdb_score]))</f>
        <v>7.1571428571428575</v>
      </c>
      <c r="T733" t="str">
        <f>IF(Table8[[#This Row],[Average]] &gt; $V$7, "Higher", "Lower")</f>
        <v>Lower</v>
      </c>
    </row>
    <row r="734" spans="1:20" x14ac:dyDescent="0.3">
      <c r="A734" t="s">
        <v>822</v>
      </c>
      <c r="B734">
        <v>538</v>
      </c>
      <c r="C734">
        <v>138</v>
      </c>
      <c r="D734">
        <v>150117807</v>
      </c>
      <c r="E734" t="s">
        <v>26</v>
      </c>
      <c r="F734" t="s">
        <v>694</v>
      </c>
      <c r="G734" t="s">
        <v>2133</v>
      </c>
      <c r="H734">
        <v>358416</v>
      </c>
      <c r="I734">
        <v>751</v>
      </c>
      <c r="J734" t="s">
        <v>29</v>
      </c>
      <c r="K734" t="s">
        <v>30</v>
      </c>
      <c r="L734">
        <v>40000000</v>
      </c>
      <c r="M734">
        <v>2013</v>
      </c>
      <c r="N734">
        <v>7.3</v>
      </c>
      <c r="O734">
        <v>110117807</v>
      </c>
      <c r="R734" t="s">
        <v>1137</v>
      </c>
      <c r="S734" cm="1">
        <f t="array" ref="S734">AVERAGE(IF(Table7[director_name]=R734, Table7[imdb_score]))</f>
        <v>7.1571428571428575</v>
      </c>
      <c r="T734" t="str">
        <f>IF(Table8[[#This Row],[Average]] &gt; $V$7, "Higher", "Lower")</f>
        <v>Lower</v>
      </c>
    </row>
    <row r="735" spans="1:20" x14ac:dyDescent="0.3">
      <c r="A735" t="s">
        <v>917</v>
      </c>
      <c r="B735">
        <v>109</v>
      </c>
      <c r="C735">
        <v>139</v>
      </c>
      <c r="D735">
        <v>153620822</v>
      </c>
      <c r="E735" t="s">
        <v>2063</v>
      </c>
      <c r="F735" t="s">
        <v>649</v>
      </c>
      <c r="G735" t="s">
        <v>2135</v>
      </c>
      <c r="H735">
        <v>189923</v>
      </c>
      <c r="I735">
        <v>318</v>
      </c>
      <c r="J735" t="s">
        <v>29</v>
      </c>
      <c r="K735" t="s">
        <v>30</v>
      </c>
      <c r="L735">
        <v>50000000</v>
      </c>
      <c r="M735">
        <v>1996</v>
      </c>
      <c r="N735">
        <v>7.3</v>
      </c>
      <c r="O735">
        <v>103620822</v>
      </c>
      <c r="R735" t="s">
        <v>1137</v>
      </c>
      <c r="S735" cm="1">
        <f t="array" ref="S735">AVERAGE(IF(Table7[director_name]=R735, Table7[imdb_score]))</f>
        <v>7.1571428571428575</v>
      </c>
      <c r="T735" t="str">
        <f>IF(Table8[[#This Row],[Average]] &gt; $V$7, "Higher", "Lower")</f>
        <v>Lower</v>
      </c>
    </row>
    <row r="736" spans="1:20" x14ac:dyDescent="0.3">
      <c r="A736" t="s">
        <v>2137</v>
      </c>
      <c r="B736">
        <v>99</v>
      </c>
      <c r="C736">
        <v>130</v>
      </c>
      <c r="D736">
        <v>114968774</v>
      </c>
      <c r="E736" t="s">
        <v>2138</v>
      </c>
      <c r="F736" t="s">
        <v>74</v>
      </c>
      <c r="G736" t="s">
        <v>2139</v>
      </c>
      <c r="H736">
        <v>153468</v>
      </c>
      <c r="I736">
        <v>204</v>
      </c>
      <c r="J736" t="s">
        <v>29</v>
      </c>
      <c r="K736" t="s">
        <v>30</v>
      </c>
      <c r="L736">
        <v>18000000</v>
      </c>
      <c r="M736">
        <v>1988</v>
      </c>
      <c r="N736">
        <v>7.3</v>
      </c>
      <c r="O736">
        <v>96968774</v>
      </c>
      <c r="R736" t="s">
        <v>1137</v>
      </c>
      <c r="S736" cm="1">
        <f t="array" ref="S736">AVERAGE(IF(Table7[director_name]=R736, Table7[imdb_score]))</f>
        <v>7.1571428571428575</v>
      </c>
      <c r="T736" t="str">
        <f>IF(Table8[[#This Row],[Average]] &gt; $V$7, "Higher", "Lower")</f>
        <v>Lower</v>
      </c>
    </row>
    <row r="737" spans="1:20" x14ac:dyDescent="0.3">
      <c r="A737" t="s">
        <v>1872</v>
      </c>
      <c r="B737">
        <v>342</v>
      </c>
      <c r="C737">
        <v>132</v>
      </c>
      <c r="D737">
        <v>209805005</v>
      </c>
      <c r="E737" t="s">
        <v>1576</v>
      </c>
      <c r="F737" t="s">
        <v>2075</v>
      </c>
      <c r="G737" t="s">
        <v>2141</v>
      </c>
      <c r="H737">
        <v>284792</v>
      </c>
      <c r="I737">
        <v>366</v>
      </c>
      <c r="J737" t="s">
        <v>29</v>
      </c>
      <c r="K737" t="s">
        <v>30</v>
      </c>
      <c r="L737">
        <v>125000000</v>
      </c>
      <c r="M737">
        <v>2011</v>
      </c>
      <c r="N737">
        <v>7.3</v>
      </c>
      <c r="O737">
        <v>84805005</v>
      </c>
      <c r="R737" t="s">
        <v>798</v>
      </c>
      <c r="S737" cm="1">
        <f t="array" ref="S737">AVERAGE(IF(Table7[director_name]=R737, Table7[imdb_score]))</f>
        <v>7.15</v>
      </c>
      <c r="T737" t="str">
        <f>IF(Table8[[#This Row],[Average]] &gt; $V$7, "Higher", "Lower")</f>
        <v>Lower</v>
      </c>
    </row>
    <row r="738" spans="1:20" x14ac:dyDescent="0.3">
      <c r="A738" t="s">
        <v>1204</v>
      </c>
      <c r="B738">
        <v>106</v>
      </c>
      <c r="C738">
        <v>119</v>
      </c>
      <c r="D738">
        <v>109713132</v>
      </c>
      <c r="E738" t="s">
        <v>180</v>
      </c>
      <c r="F738" t="s">
        <v>1204</v>
      </c>
      <c r="G738" t="s">
        <v>2143</v>
      </c>
      <c r="H738">
        <v>61621</v>
      </c>
      <c r="I738">
        <v>219</v>
      </c>
      <c r="J738" t="s">
        <v>29</v>
      </c>
      <c r="K738" t="s">
        <v>30</v>
      </c>
      <c r="L738">
        <v>25000000</v>
      </c>
      <c r="M738">
        <v>1986</v>
      </c>
      <c r="N738">
        <v>7.3</v>
      </c>
      <c r="O738">
        <v>84713132</v>
      </c>
      <c r="R738" t="s">
        <v>1334</v>
      </c>
      <c r="S738" cm="1">
        <f t="array" ref="S738">AVERAGE(IF(Table7[director_name]=R738, Table7[imdb_score]))</f>
        <v>7.15</v>
      </c>
      <c r="T738" t="str">
        <f>IF(Table8[[#This Row],[Average]] &gt; $V$7, "Higher", "Lower")</f>
        <v>Lower</v>
      </c>
    </row>
    <row r="739" spans="1:20" x14ac:dyDescent="0.3">
      <c r="A739" t="s">
        <v>2145</v>
      </c>
      <c r="B739">
        <v>169</v>
      </c>
      <c r="C739">
        <v>188</v>
      </c>
      <c r="D739">
        <v>134218018</v>
      </c>
      <c r="E739" t="s">
        <v>2146</v>
      </c>
      <c r="F739" t="s">
        <v>425</v>
      </c>
      <c r="G739" t="s">
        <v>2147</v>
      </c>
      <c r="H739">
        <v>126357</v>
      </c>
      <c r="I739">
        <v>497</v>
      </c>
      <c r="J739" t="s">
        <v>29</v>
      </c>
      <c r="K739" t="s">
        <v>30</v>
      </c>
      <c r="L739">
        <v>55000000</v>
      </c>
      <c r="M739">
        <v>1978</v>
      </c>
      <c r="N739">
        <v>7.3</v>
      </c>
      <c r="O739">
        <v>79218018</v>
      </c>
      <c r="R739" t="s">
        <v>1322</v>
      </c>
      <c r="S739" cm="1">
        <f t="array" ref="S739">AVERAGE(IF(Table7[director_name]=R739, Table7[imdb_score]))</f>
        <v>7.15</v>
      </c>
      <c r="T739" t="str">
        <f>IF(Table8[[#This Row],[Average]] &gt; $V$7, "Higher", "Lower")</f>
        <v>Lower</v>
      </c>
    </row>
    <row r="740" spans="1:20" x14ac:dyDescent="0.3">
      <c r="A740" t="s">
        <v>2149</v>
      </c>
      <c r="B740">
        <v>42</v>
      </c>
      <c r="C740">
        <v>143</v>
      </c>
      <c r="D740">
        <v>82528097</v>
      </c>
      <c r="E740" t="s">
        <v>220</v>
      </c>
      <c r="F740" t="s">
        <v>2150</v>
      </c>
      <c r="G740" t="s">
        <v>2151</v>
      </c>
      <c r="H740">
        <v>30230</v>
      </c>
      <c r="I740">
        <v>154</v>
      </c>
      <c r="J740" t="s">
        <v>29</v>
      </c>
      <c r="K740" t="s">
        <v>30</v>
      </c>
      <c r="L740">
        <v>6500000</v>
      </c>
      <c r="M740">
        <v>1995</v>
      </c>
      <c r="N740">
        <v>7.3</v>
      </c>
      <c r="O740">
        <v>76028097</v>
      </c>
      <c r="R740" t="s">
        <v>1337</v>
      </c>
      <c r="S740" cm="1">
        <f t="array" ref="S740">AVERAGE(IF(Table7[director_name]=R740, Table7[imdb_score]))</f>
        <v>7.15</v>
      </c>
      <c r="T740" t="str">
        <f>IF(Table8[[#This Row],[Average]] &gt; $V$7, "Higher", "Lower")</f>
        <v>Lower</v>
      </c>
    </row>
    <row r="741" spans="1:20" x14ac:dyDescent="0.3">
      <c r="A741" t="s">
        <v>959</v>
      </c>
      <c r="B741">
        <v>169</v>
      </c>
      <c r="C741">
        <v>131</v>
      </c>
      <c r="D741">
        <v>125548685</v>
      </c>
      <c r="E741" t="s">
        <v>393</v>
      </c>
      <c r="F741" t="s">
        <v>2153</v>
      </c>
      <c r="G741" t="s">
        <v>2154</v>
      </c>
      <c r="H741">
        <v>135246</v>
      </c>
      <c r="I741">
        <v>498</v>
      </c>
      <c r="J741" t="s">
        <v>29</v>
      </c>
      <c r="K741" t="s">
        <v>30</v>
      </c>
      <c r="L741">
        <v>52000000</v>
      </c>
      <c r="M741">
        <v>2000</v>
      </c>
      <c r="N741">
        <v>7.3</v>
      </c>
      <c r="O741">
        <v>73548685</v>
      </c>
      <c r="R741" t="s">
        <v>1342</v>
      </c>
      <c r="S741" cm="1">
        <f t="array" ref="S741">AVERAGE(IF(Table7[director_name]=R741, Table7[imdb_score]))</f>
        <v>7.15</v>
      </c>
      <c r="T741" t="str">
        <f>IF(Table8[[#This Row],[Average]] &gt; $V$7, "Higher", "Lower")</f>
        <v>Lower</v>
      </c>
    </row>
    <row r="742" spans="1:20" x14ac:dyDescent="0.3">
      <c r="A742" t="s">
        <v>992</v>
      </c>
      <c r="B742">
        <v>376</v>
      </c>
      <c r="C742">
        <v>104</v>
      </c>
      <c r="D742">
        <v>268488329</v>
      </c>
      <c r="E742" t="s">
        <v>296</v>
      </c>
      <c r="F742" t="s">
        <v>478</v>
      </c>
      <c r="G742" t="s">
        <v>2156</v>
      </c>
      <c r="H742">
        <v>235025</v>
      </c>
      <c r="I742">
        <v>265</v>
      </c>
      <c r="J742" t="s">
        <v>29</v>
      </c>
      <c r="K742" t="s">
        <v>30</v>
      </c>
      <c r="L742">
        <v>200000000</v>
      </c>
      <c r="M742">
        <v>2013</v>
      </c>
      <c r="N742">
        <v>7.3</v>
      </c>
      <c r="O742">
        <v>68488329</v>
      </c>
      <c r="R742" t="s">
        <v>798</v>
      </c>
      <c r="S742" cm="1">
        <f t="array" ref="S742">AVERAGE(IF(Table7[director_name]=R742, Table7[imdb_score]))</f>
        <v>7.15</v>
      </c>
      <c r="T742" t="str">
        <f>IF(Table8[[#This Row],[Average]] &gt; $V$7, "Higher", "Lower")</f>
        <v>Lower</v>
      </c>
    </row>
    <row r="743" spans="1:20" x14ac:dyDescent="0.3">
      <c r="A743" t="s">
        <v>72</v>
      </c>
      <c r="B743">
        <v>449</v>
      </c>
      <c r="C743">
        <v>138</v>
      </c>
      <c r="D743">
        <v>93749203</v>
      </c>
      <c r="E743" t="s">
        <v>224</v>
      </c>
      <c r="F743" t="s">
        <v>837</v>
      </c>
      <c r="G743" t="s">
        <v>2158</v>
      </c>
      <c r="H743">
        <v>264047</v>
      </c>
      <c r="I743">
        <v>491</v>
      </c>
      <c r="J743" t="s">
        <v>29</v>
      </c>
      <c r="K743" t="s">
        <v>30</v>
      </c>
      <c r="L743">
        <v>31000000</v>
      </c>
      <c r="M743">
        <v>2012</v>
      </c>
      <c r="N743">
        <v>7.3</v>
      </c>
      <c r="O743">
        <v>62749203</v>
      </c>
      <c r="R743" t="s">
        <v>1329</v>
      </c>
      <c r="S743" cm="1">
        <f t="array" ref="S743">AVERAGE(IF(Table7[director_name]=R743, Table7[imdb_score]))</f>
        <v>7.15</v>
      </c>
      <c r="T743" t="str">
        <f>IF(Table8[[#This Row],[Average]] &gt; $V$7, "Higher", "Lower")</f>
        <v>Lower</v>
      </c>
    </row>
    <row r="744" spans="1:20" x14ac:dyDescent="0.3">
      <c r="A744" t="s">
        <v>860</v>
      </c>
      <c r="B744">
        <v>549</v>
      </c>
      <c r="C744">
        <v>115</v>
      </c>
      <c r="D744">
        <v>82624961</v>
      </c>
      <c r="E744" t="s">
        <v>73</v>
      </c>
      <c r="F744" t="s">
        <v>952</v>
      </c>
      <c r="G744" t="s">
        <v>2160</v>
      </c>
      <c r="H744">
        <v>205284</v>
      </c>
      <c r="I744">
        <v>439</v>
      </c>
      <c r="J744" t="s">
        <v>29</v>
      </c>
      <c r="K744" t="s">
        <v>30</v>
      </c>
      <c r="L744">
        <v>20000000</v>
      </c>
      <c r="M744">
        <v>2011</v>
      </c>
      <c r="N744">
        <v>7.3</v>
      </c>
      <c r="O744">
        <v>62624961</v>
      </c>
      <c r="R744" t="s">
        <v>1329</v>
      </c>
      <c r="S744" cm="1">
        <f t="array" ref="S744">AVERAGE(IF(Table7[director_name]=R744, Table7[imdb_score]))</f>
        <v>7.15</v>
      </c>
      <c r="T744" t="str">
        <f>IF(Table8[[#This Row],[Average]] &gt; $V$7, "Higher", "Lower")</f>
        <v>Lower</v>
      </c>
    </row>
    <row r="745" spans="1:20" x14ac:dyDescent="0.3">
      <c r="A745" t="s">
        <v>1473</v>
      </c>
      <c r="B745">
        <v>63</v>
      </c>
      <c r="C745">
        <v>112</v>
      </c>
      <c r="D745">
        <v>62549000</v>
      </c>
      <c r="E745" t="s">
        <v>1915</v>
      </c>
      <c r="F745" t="s">
        <v>1574</v>
      </c>
      <c r="G745" t="s">
        <v>2162</v>
      </c>
      <c r="H745">
        <v>41361</v>
      </c>
      <c r="I745">
        <v>148</v>
      </c>
      <c r="J745" t="s">
        <v>29</v>
      </c>
      <c r="K745" t="s">
        <v>200</v>
      </c>
      <c r="L745">
        <v>2300000</v>
      </c>
      <c r="M745">
        <v>1992</v>
      </c>
      <c r="N745">
        <v>7.3</v>
      </c>
      <c r="O745">
        <v>60249000</v>
      </c>
      <c r="R745" t="s">
        <v>1337</v>
      </c>
      <c r="S745" cm="1">
        <f t="array" ref="S745">AVERAGE(IF(Table7[director_name]=R745, Table7[imdb_score]))</f>
        <v>7.15</v>
      </c>
      <c r="T745" t="str">
        <f>IF(Table8[[#This Row],[Average]] &gt; $V$7, "Higher", "Lower")</f>
        <v>Lower</v>
      </c>
    </row>
    <row r="746" spans="1:20" x14ac:dyDescent="0.3">
      <c r="A746" t="s">
        <v>995</v>
      </c>
      <c r="B746">
        <v>411</v>
      </c>
      <c r="C746">
        <v>104</v>
      </c>
      <c r="D746">
        <v>71897215</v>
      </c>
      <c r="E746" t="s">
        <v>2164</v>
      </c>
      <c r="F746" t="s">
        <v>486</v>
      </c>
      <c r="G746" t="s">
        <v>2165</v>
      </c>
      <c r="H746">
        <v>126893</v>
      </c>
      <c r="I746">
        <v>440</v>
      </c>
      <c r="J746" t="s">
        <v>29</v>
      </c>
      <c r="K746" t="s">
        <v>30</v>
      </c>
      <c r="L746">
        <v>15000000</v>
      </c>
      <c r="M746">
        <v>2016</v>
      </c>
      <c r="N746">
        <v>7.3</v>
      </c>
      <c r="O746">
        <v>56897215</v>
      </c>
      <c r="R746" t="s">
        <v>1342</v>
      </c>
      <c r="S746" cm="1">
        <f t="array" ref="S746">AVERAGE(IF(Table7[director_name]=R746, Table7[imdb_score]))</f>
        <v>7.15</v>
      </c>
      <c r="T746" t="str">
        <f>IF(Table8[[#This Row],[Average]] &gt; $V$7, "Higher", "Lower")</f>
        <v>Lower</v>
      </c>
    </row>
    <row r="747" spans="1:20" x14ac:dyDescent="0.3">
      <c r="A747" t="s">
        <v>2166</v>
      </c>
      <c r="B747">
        <v>257</v>
      </c>
      <c r="C747">
        <v>98</v>
      </c>
      <c r="D747">
        <v>187165546</v>
      </c>
      <c r="E747" t="s">
        <v>296</v>
      </c>
      <c r="F747" t="s">
        <v>468</v>
      </c>
      <c r="G747" t="s">
        <v>2167</v>
      </c>
      <c r="H747">
        <v>150618</v>
      </c>
      <c r="I747">
        <v>195</v>
      </c>
      <c r="J747" t="s">
        <v>29</v>
      </c>
      <c r="K747" t="s">
        <v>30</v>
      </c>
      <c r="L747">
        <v>135000000</v>
      </c>
      <c r="M747">
        <v>2013</v>
      </c>
      <c r="N747">
        <v>7.3</v>
      </c>
      <c r="O747">
        <v>52165546</v>
      </c>
      <c r="R747" t="s">
        <v>798</v>
      </c>
      <c r="S747" cm="1">
        <f t="array" ref="S747">AVERAGE(IF(Table7[director_name]=R747, Table7[imdb_score]))</f>
        <v>7.15</v>
      </c>
      <c r="T747" t="str">
        <f>IF(Table8[[#This Row],[Average]] &gt; $V$7, "Higher", "Lower")</f>
        <v>Lower</v>
      </c>
    </row>
    <row r="748" spans="1:20" x14ac:dyDescent="0.3">
      <c r="A748" t="s">
        <v>1251</v>
      </c>
      <c r="B748">
        <v>280</v>
      </c>
      <c r="C748">
        <v>94</v>
      </c>
      <c r="D748">
        <v>56437947</v>
      </c>
      <c r="E748" t="s">
        <v>393</v>
      </c>
      <c r="F748" t="s">
        <v>2168</v>
      </c>
      <c r="G748" t="s">
        <v>2169</v>
      </c>
      <c r="H748">
        <v>85333</v>
      </c>
      <c r="I748">
        <v>421</v>
      </c>
      <c r="J748" t="s">
        <v>29</v>
      </c>
      <c r="K748" t="s">
        <v>200</v>
      </c>
      <c r="L748">
        <v>9800000</v>
      </c>
      <c r="M748">
        <v>2006</v>
      </c>
      <c r="N748">
        <v>7.3</v>
      </c>
      <c r="O748">
        <v>46637947</v>
      </c>
      <c r="R748" t="s">
        <v>1322</v>
      </c>
      <c r="S748" cm="1">
        <f t="array" ref="S748">AVERAGE(IF(Table7[director_name]=R748, Table7[imdb_score]))</f>
        <v>7.15</v>
      </c>
      <c r="T748" t="str">
        <f>IF(Table8[[#This Row],[Average]] &gt; $V$7, "Higher", "Lower")</f>
        <v>Lower</v>
      </c>
    </row>
    <row r="749" spans="1:20" x14ac:dyDescent="0.3">
      <c r="A749" t="s">
        <v>1106</v>
      </c>
      <c r="B749">
        <v>152</v>
      </c>
      <c r="C749">
        <v>121</v>
      </c>
      <c r="D749">
        <v>71309760</v>
      </c>
      <c r="E749" t="s">
        <v>588</v>
      </c>
      <c r="F749" t="s">
        <v>2171</v>
      </c>
      <c r="G749" t="s">
        <v>2172</v>
      </c>
      <c r="H749">
        <v>150308</v>
      </c>
      <c r="I749">
        <v>498</v>
      </c>
      <c r="J749" t="s">
        <v>29</v>
      </c>
      <c r="K749" t="s">
        <v>200</v>
      </c>
      <c r="L749">
        <v>25000000</v>
      </c>
      <c r="M749">
        <v>2000</v>
      </c>
      <c r="N749">
        <v>7.3</v>
      </c>
      <c r="O749">
        <v>46309760</v>
      </c>
      <c r="R749" t="s">
        <v>1334</v>
      </c>
      <c r="S749" cm="1">
        <f t="array" ref="S749">AVERAGE(IF(Table7[director_name]=R749, Table7[imdb_score]))</f>
        <v>7.15</v>
      </c>
      <c r="T749" t="str">
        <f>IF(Table8[[#This Row],[Average]] &gt; $V$7, "Higher", "Lower")</f>
        <v>Lower</v>
      </c>
    </row>
    <row r="750" spans="1:20" x14ac:dyDescent="0.3">
      <c r="A750" t="s">
        <v>115</v>
      </c>
      <c r="B750">
        <v>120</v>
      </c>
      <c r="C750">
        <v>128</v>
      </c>
      <c r="D750">
        <v>79100000</v>
      </c>
      <c r="E750" t="s">
        <v>543</v>
      </c>
      <c r="F750" t="s">
        <v>44</v>
      </c>
      <c r="G750" t="s">
        <v>2174</v>
      </c>
      <c r="H750">
        <v>127503</v>
      </c>
      <c r="I750">
        <v>261</v>
      </c>
      <c r="J750" t="s">
        <v>29</v>
      </c>
      <c r="K750" t="s">
        <v>30</v>
      </c>
      <c r="L750">
        <v>35000000</v>
      </c>
      <c r="M750">
        <v>1991</v>
      </c>
      <c r="N750">
        <v>7.3</v>
      </c>
      <c r="O750">
        <v>44100000</v>
      </c>
      <c r="R750" t="s">
        <v>798</v>
      </c>
      <c r="S750" cm="1">
        <f t="array" ref="S750">AVERAGE(IF(Table7[director_name]=R750, Table7[imdb_score]))</f>
        <v>7.15</v>
      </c>
      <c r="T750" t="str">
        <f>IF(Table8[[#This Row],[Average]] &gt; $V$7, "Higher", "Lower")</f>
        <v>Lower</v>
      </c>
    </row>
    <row r="751" spans="1:20" x14ac:dyDescent="0.3">
      <c r="A751" t="s">
        <v>2176</v>
      </c>
      <c r="B751">
        <v>384</v>
      </c>
      <c r="C751">
        <v>125</v>
      </c>
      <c r="D751">
        <v>117698894</v>
      </c>
      <c r="E751" t="s">
        <v>1366</v>
      </c>
      <c r="F751" t="s">
        <v>27</v>
      </c>
      <c r="G751" t="s">
        <v>2177</v>
      </c>
      <c r="H751">
        <v>447979</v>
      </c>
      <c r="I751">
        <v>629</v>
      </c>
      <c r="J751" t="s">
        <v>29</v>
      </c>
      <c r="K751" t="s">
        <v>30</v>
      </c>
      <c r="L751">
        <v>75000000</v>
      </c>
      <c r="M751">
        <v>2013</v>
      </c>
      <c r="N751">
        <v>7.3</v>
      </c>
      <c r="O751">
        <v>42698894</v>
      </c>
      <c r="R751" t="s">
        <v>404</v>
      </c>
      <c r="S751" cm="1">
        <f t="array" ref="S751">AVERAGE(IF(Table7[director_name]=R751, Table7[imdb_score]))</f>
        <v>7.1400000000000006</v>
      </c>
      <c r="T751" t="str">
        <f>IF(Table8[[#This Row],[Average]] &gt; $V$7, "Higher", "Lower")</f>
        <v>Lower</v>
      </c>
    </row>
    <row r="752" spans="1:20" x14ac:dyDescent="0.3">
      <c r="A752" t="s">
        <v>2179</v>
      </c>
      <c r="B752">
        <v>118</v>
      </c>
      <c r="C752">
        <v>120</v>
      </c>
      <c r="D752">
        <v>81593527</v>
      </c>
      <c r="E752" t="s">
        <v>2180</v>
      </c>
      <c r="F752" t="s">
        <v>2075</v>
      </c>
      <c r="G752" t="s">
        <v>2181</v>
      </c>
      <c r="H752">
        <v>48806</v>
      </c>
      <c r="I752">
        <v>263</v>
      </c>
      <c r="J752" t="s">
        <v>29</v>
      </c>
      <c r="K752" t="s">
        <v>30</v>
      </c>
      <c r="L752">
        <v>40000000</v>
      </c>
      <c r="M752">
        <v>2006</v>
      </c>
      <c r="N752">
        <v>7.3</v>
      </c>
      <c r="O752">
        <v>41593527</v>
      </c>
      <c r="R752" t="s">
        <v>404</v>
      </c>
      <c r="S752" cm="1">
        <f t="array" ref="S752">AVERAGE(IF(Table7[director_name]=R752, Table7[imdb_score]))</f>
        <v>7.1400000000000006</v>
      </c>
      <c r="T752" t="str">
        <f>IF(Table8[[#This Row],[Average]] &gt; $V$7, "Higher", "Lower")</f>
        <v>Lower</v>
      </c>
    </row>
    <row r="753" spans="1:20" x14ac:dyDescent="0.3">
      <c r="A753" t="s">
        <v>961</v>
      </c>
      <c r="B753">
        <v>203</v>
      </c>
      <c r="C753">
        <v>139</v>
      </c>
      <c r="D753">
        <v>81292135</v>
      </c>
      <c r="E753" t="s">
        <v>208</v>
      </c>
      <c r="F753" t="s">
        <v>436</v>
      </c>
      <c r="G753" t="s">
        <v>2183</v>
      </c>
      <c r="H753">
        <v>137891</v>
      </c>
      <c r="I753">
        <v>696</v>
      </c>
      <c r="J753" t="s">
        <v>29</v>
      </c>
      <c r="K753" t="s">
        <v>30</v>
      </c>
      <c r="L753">
        <v>40000000</v>
      </c>
      <c r="M753">
        <v>1999</v>
      </c>
      <c r="N753">
        <v>7.3</v>
      </c>
      <c r="O753">
        <v>41292135</v>
      </c>
      <c r="R753" t="s">
        <v>404</v>
      </c>
      <c r="S753" cm="1">
        <f t="array" ref="S753">AVERAGE(IF(Table7[director_name]=R753, Table7[imdb_score]))</f>
        <v>7.1400000000000006</v>
      </c>
      <c r="T753" t="str">
        <f>IF(Table8[[#This Row],[Average]] &gt; $V$7, "Higher", "Lower")</f>
        <v>Lower</v>
      </c>
    </row>
    <row r="754" spans="1:20" x14ac:dyDescent="0.3">
      <c r="A754" t="s">
        <v>1374</v>
      </c>
      <c r="B754">
        <v>490</v>
      </c>
      <c r="C754">
        <v>143</v>
      </c>
      <c r="D754">
        <v>144812796</v>
      </c>
      <c r="E754" t="s">
        <v>588</v>
      </c>
      <c r="F754" t="s">
        <v>87</v>
      </c>
      <c r="G754" t="s">
        <v>2185</v>
      </c>
      <c r="H754">
        <v>362912</v>
      </c>
      <c r="I754">
        <v>753</v>
      </c>
      <c r="J754" t="s">
        <v>29</v>
      </c>
      <c r="K754" t="s">
        <v>581</v>
      </c>
      <c r="L754">
        <v>105000000</v>
      </c>
      <c r="M754">
        <v>2013</v>
      </c>
      <c r="N754">
        <v>7.3</v>
      </c>
      <c r="O754">
        <v>39812796</v>
      </c>
      <c r="R754" t="s">
        <v>404</v>
      </c>
      <c r="S754" cm="1">
        <f t="array" ref="S754">AVERAGE(IF(Table7[director_name]=R754, Table7[imdb_score]))</f>
        <v>7.1400000000000006</v>
      </c>
      <c r="T754" t="str">
        <f>IF(Table8[[#This Row],[Average]] &gt; $V$7, "Higher", "Lower")</f>
        <v>Lower</v>
      </c>
    </row>
    <row r="755" spans="1:20" x14ac:dyDescent="0.3">
      <c r="A755" t="s">
        <v>1374</v>
      </c>
      <c r="B755">
        <v>490</v>
      </c>
      <c r="C755">
        <v>143</v>
      </c>
      <c r="D755">
        <v>144812796</v>
      </c>
      <c r="E755" t="s">
        <v>588</v>
      </c>
      <c r="F755" t="s">
        <v>87</v>
      </c>
      <c r="G755" t="s">
        <v>2185</v>
      </c>
      <c r="H755">
        <v>362933</v>
      </c>
      <c r="I755">
        <v>753</v>
      </c>
      <c r="J755" t="s">
        <v>29</v>
      </c>
      <c r="K755" t="s">
        <v>581</v>
      </c>
      <c r="L755">
        <v>105000000</v>
      </c>
      <c r="M755">
        <v>2013</v>
      </c>
      <c r="N755">
        <v>7.3</v>
      </c>
      <c r="O755">
        <v>39812796</v>
      </c>
      <c r="R755" t="s">
        <v>404</v>
      </c>
      <c r="S755" cm="1">
        <f t="array" ref="S755">AVERAGE(IF(Table7[director_name]=R755, Table7[imdb_score]))</f>
        <v>7.1400000000000006</v>
      </c>
      <c r="T755" t="str">
        <f>IF(Table8[[#This Row],[Average]] &gt; $V$7, "Higher", "Lower")</f>
        <v>Lower</v>
      </c>
    </row>
    <row r="756" spans="1:20" x14ac:dyDescent="0.3">
      <c r="A756" t="s">
        <v>746</v>
      </c>
      <c r="B756">
        <v>82</v>
      </c>
      <c r="C756">
        <v>123</v>
      </c>
      <c r="D756">
        <v>91400000</v>
      </c>
      <c r="E756" t="s">
        <v>2017</v>
      </c>
      <c r="F756" t="s">
        <v>837</v>
      </c>
      <c r="G756" t="s">
        <v>2188</v>
      </c>
      <c r="H756">
        <v>81026</v>
      </c>
      <c r="I756">
        <v>194</v>
      </c>
      <c r="J756" t="s">
        <v>29</v>
      </c>
      <c r="K756" t="s">
        <v>30</v>
      </c>
      <c r="L756">
        <v>53000000</v>
      </c>
      <c r="M756">
        <v>1995</v>
      </c>
      <c r="N756">
        <v>7.3</v>
      </c>
      <c r="O756">
        <v>38400000</v>
      </c>
      <c r="R756" t="s">
        <v>485</v>
      </c>
      <c r="S756" cm="1">
        <f t="array" ref="S756">AVERAGE(IF(Table7[director_name]=R756, Table7[imdb_score]))</f>
        <v>7.1333333333333329</v>
      </c>
      <c r="T756" t="str">
        <f>IF(Table8[[#This Row],[Average]] &gt; $V$7, "Higher", "Lower")</f>
        <v>Lower</v>
      </c>
    </row>
    <row r="757" spans="1:20" x14ac:dyDescent="0.3">
      <c r="A757" t="s">
        <v>1079</v>
      </c>
      <c r="B757">
        <v>323</v>
      </c>
      <c r="C757">
        <v>109</v>
      </c>
      <c r="D757">
        <v>47536959</v>
      </c>
      <c r="E757" t="s">
        <v>92</v>
      </c>
      <c r="F757" t="s">
        <v>2190</v>
      </c>
      <c r="G757" t="s">
        <v>2191</v>
      </c>
      <c r="H757">
        <v>86955</v>
      </c>
      <c r="I757">
        <v>275</v>
      </c>
      <c r="J757" t="s">
        <v>29</v>
      </c>
      <c r="K757" t="s">
        <v>30</v>
      </c>
      <c r="L757">
        <v>10000000</v>
      </c>
      <c r="M757">
        <v>2009</v>
      </c>
      <c r="N757">
        <v>7.3</v>
      </c>
      <c r="O757">
        <v>37536959</v>
      </c>
      <c r="R757" t="s">
        <v>1243</v>
      </c>
      <c r="S757" cm="1">
        <f t="array" ref="S757">AVERAGE(IF(Table7[director_name]=R757, Table7[imdb_score]))</f>
        <v>7.1333333333333329</v>
      </c>
      <c r="T757" t="str">
        <f>IF(Table8[[#This Row],[Average]] &gt; $V$7, "Higher", "Lower")</f>
        <v>Lower</v>
      </c>
    </row>
    <row r="758" spans="1:20" x14ac:dyDescent="0.3">
      <c r="A758" t="s">
        <v>1079</v>
      </c>
      <c r="B758">
        <v>323</v>
      </c>
      <c r="C758">
        <v>109</v>
      </c>
      <c r="D758">
        <v>47536959</v>
      </c>
      <c r="E758" t="s">
        <v>92</v>
      </c>
      <c r="F758" t="s">
        <v>2190</v>
      </c>
      <c r="G758" t="s">
        <v>2191</v>
      </c>
      <c r="H758">
        <v>86956</v>
      </c>
      <c r="I758">
        <v>275</v>
      </c>
      <c r="J758" t="s">
        <v>29</v>
      </c>
      <c r="K758" t="s">
        <v>30</v>
      </c>
      <c r="L758">
        <v>10000000</v>
      </c>
      <c r="M758">
        <v>2009</v>
      </c>
      <c r="N758">
        <v>7.3</v>
      </c>
      <c r="O758">
        <v>37536959</v>
      </c>
      <c r="R758" t="s">
        <v>1360</v>
      </c>
      <c r="S758" cm="1">
        <f t="array" ref="S758">AVERAGE(IF(Table7[director_name]=R758, Table7[imdb_score]))</f>
        <v>7.1333333333333329</v>
      </c>
      <c r="T758" t="str">
        <f>IF(Table8[[#This Row],[Average]] &gt; $V$7, "Higher", "Lower")</f>
        <v>Lower</v>
      </c>
    </row>
    <row r="759" spans="1:20" x14ac:dyDescent="0.3">
      <c r="A759" t="s">
        <v>2194</v>
      </c>
      <c r="B759">
        <v>264</v>
      </c>
      <c r="C759">
        <v>124</v>
      </c>
      <c r="D759">
        <v>46377022</v>
      </c>
      <c r="E759" t="s">
        <v>73</v>
      </c>
      <c r="F759" t="s">
        <v>1729</v>
      </c>
      <c r="G759" t="s">
        <v>2195</v>
      </c>
      <c r="H759">
        <v>75306</v>
      </c>
      <c r="I759">
        <v>266</v>
      </c>
      <c r="J759" t="s">
        <v>29</v>
      </c>
      <c r="K759" t="s">
        <v>200</v>
      </c>
      <c r="L759">
        <v>10000000</v>
      </c>
      <c r="M759">
        <v>2011</v>
      </c>
      <c r="N759">
        <v>7.3</v>
      </c>
      <c r="O759">
        <v>36377022</v>
      </c>
      <c r="R759" t="s">
        <v>1360</v>
      </c>
      <c r="S759" cm="1">
        <f t="array" ref="S759">AVERAGE(IF(Table7[director_name]=R759, Table7[imdb_score]))</f>
        <v>7.1333333333333329</v>
      </c>
      <c r="T759" t="str">
        <f>IF(Table8[[#This Row],[Average]] &gt; $V$7, "Higher", "Lower")</f>
        <v>Lower</v>
      </c>
    </row>
    <row r="760" spans="1:20" x14ac:dyDescent="0.3">
      <c r="A760" t="s">
        <v>1737</v>
      </c>
      <c r="B760">
        <v>24</v>
      </c>
      <c r="C760">
        <v>69</v>
      </c>
      <c r="D760">
        <v>48092846</v>
      </c>
      <c r="E760" t="s">
        <v>2197</v>
      </c>
      <c r="F760" t="s">
        <v>2198</v>
      </c>
      <c r="G760" t="s">
        <v>2199</v>
      </c>
      <c r="H760">
        <v>61753</v>
      </c>
      <c r="I760">
        <v>133</v>
      </c>
      <c r="J760" t="s">
        <v>29</v>
      </c>
      <c r="K760" t="s">
        <v>30</v>
      </c>
      <c r="L760">
        <v>12500000</v>
      </c>
      <c r="M760">
        <v>1988</v>
      </c>
      <c r="N760">
        <v>7.3</v>
      </c>
      <c r="O760">
        <v>35592846</v>
      </c>
      <c r="R760" t="s">
        <v>1243</v>
      </c>
      <c r="S760" cm="1">
        <f t="array" ref="S760">AVERAGE(IF(Table7[director_name]=R760, Table7[imdb_score]))</f>
        <v>7.1333333333333329</v>
      </c>
      <c r="T760" t="str">
        <f>IF(Table8[[#This Row],[Average]] &gt; $V$7, "Higher", "Lower")</f>
        <v>Lower</v>
      </c>
    </row>
    <row r="761" spans="1:20" x14ac:dyDescent="0.3">
      <c r="A761" t="s">
        <v>1607</v>
      </c>
      <c r="B761">
        <v>27</v>
      </c>
      <c r="C761">
        <v>115</v>
      </c>
      <c r="D761">
        <v>50003300</v>
      </c>
      <c r="E761" t="s">
        <v>2200</v>
      </c>
      <c r="F761" t="s">
        <v>40</v>
      </c>
      <c r="G761" t="s">
        <v>2201</v>
      </c>
      <c r="H761">
        <v>36624</v>
      </c>
      <c r="I761">
        <v>132</v>
      </c>
      <c r="J761" t="s">
        <v>29</v>
      </c>
      <c r="K761" t="s">
        <v>30</v>
      </c>
      <c r="L761">
        <v>15000000</v>
      </c>
      <c r="M761">
        <v>1994</v>
      </c>
      <c r="N761">
        <v>7.3</v>
      </c>
      <c r="O761">
        <v>35003300</v>
      </c>
      <c r="R761" t="s">
        <v>485</v>
      </c>
      <c r="S761" cm="1">
        <f t="array" ref="S761">AVERAGE(IF(Table7[director_name]=R761, Table7[imdb_score]))</f>
        <v>7.1333333333333329</v>
      </c>
      <c r="T761" t="str">
        <f>IF(Table8[[#This Row],[Average]] &gt; $V$7, "Higher", "Lower")</f>
        <v>Lower</v>
      </c>
    </row>
    <row r="762" spans="1:20" x14ac:dyDescent="0.3">
      <c r="A762" t="s">
        <v>67</v>
      </c>
      <c r="B762">
        <v>38</v>
      </c>
      <c r="C762">
        <v>115</v>
      </c>
      <c r="D762">
        <v>41400000</v>
      </c>
      <c r="E762" t="s">
        <v>66</v>
      </c>
      <c r="F762" t="s">
        <v>67</v>
      </c>
      <c r="G762" t="s">
        <v>2202</v>
      </c>
      <c r="H762">
        <v>39451</v>
      </c>
      <c r="I762">
        <v>138</v>
      </c>
      <c r="J762" t="s">
        <v>29</v>
      </c>
      <c r="K762" t="s">
        <v>30</v>
      </c>
      <c r="L762">
        <v>6900000</v>
      </c>
      <c r="M762">
        <v>1985</v>
      </c>
      <c r="N762">
        <v>7.3</v>
      </c>
      <c r="O762">
        <v>34500000</v>
      </c>
      <c r="R762" t="s">
        <v>1243</v>
      </c>
      <c r="S762" cm="1">
        <f t="array" ref="S762">AVERAGE(IF(Table7[director_name]=R762, Table7[imdb_score]))</f>
        <v>7.1333333333333329</v>
      </c>
      <c r="T762" t="str">
        <f>IF(Table8[[#This Row],[Average]] &gt; $V$7, "Higher", "Lower")</f>
        <v>Lower</v>
      </c>
    </row>
    <row r="763" spans="1:20" x14ac:dyDescent="0.3">
      <c r="A763" t="s">
        <v>1389</v>
      </c>
      <c r="B763">
        <v>175</v>
      </c>
      <c r="C763">
        <v>140</v>
      </c>
      <c r="D763">
        <v>120147445</v>
      </c>
      <c r="E763" t="s">
        <v>2204</v>
      </c>
      <c r="F763" t="s">
        <v>1167</v>
      </c>
      <c r="G763" t="s">
        <v>2205</v>
      </c>
      <c r="H763">
        <v>57661</v>
      </c>
      <c r="I763">
        <v>455</v>
      </c>
      <c r="J763" t="s">
        <v>29</v>
      </c>
      <c r="K763" t="s">
        <v>30</v>
      </c>
      <c r="L763">
        <v>87000000</v>
      </c>
      <c r="M763">
        <v>2003</v>
      </c>
      <c r="N763">
        <v>7.3</v>
      </c>
      <c r="O763">
        <v>33147445</v>
      </c>
      <c r="R763" t="s">
        <v>485</v>
      </c>
      <c r="S763" cm="1">
        <f t="array" ref="S763">AVERAGE(IF(Table7[director_name]=R763, Table7[imdb_score]))</f>
        <v>7.1333333333333329</v>
      </c>
      <c r="T763" t="str">
        <f>IF(Table8[[#This Row],[Average]] &gt; $V$7, "Higher", "Lower")</f>
        <v>Lower</v>
      </c>
    </row>
    <row r="764" spans="1:20" x14ac:dyDescent="0.3">
      <c r="A764" t="s">
        <v>1568</v>
      </c>
      <c r="B764">
        <v>273</v>
      </c>
      <c r="C764">
        <v>112</v>
      </c>
      <c r="D764">
        <v>39462438</v>
      </c>
      <c r="E764" t="s">
        <v>875</v>
      </c>
      <c r="F764" t="s">
        <v>1167</v>
      </c>
      <c r="G764" t="s">
        <v>2206</v>
      </c>
      <c r="H764">
        <v>67760</v>
      </c>
      <c r="I764">
        <v>226</v>
      </c>
      <c r="J764" t="s">
        <v>29</v>
      </c>
      <c r="K764" t="s">
        <v>30</v>
      </c>
      <c r="L764">
        <v>7000000</v>
      </c>
      <c r="M764">
        <v>2009</v>
      </c>
      <c r="N764">
        <v>7.3</v>
      </c>
      <c r="O764">
        <v>32462438</v>
      </c>
      <c r="R764" t="s">
        <v>1360</v>
      </c>
      <c r="S764" cm="1">
        <f t="array" ref="S764">AVERAGE(IF(Table7[director_name]=R764, Table7[imdb_score]))</f>
        <v>7.1333333333333329</v>
      </c>
      <c r="T764" t="str">
        <f>IF(Table8[[#This Row],[Average]] &gt; $V$7, "Higher", "Lower")</f>
        <v>Lower</v>
      </c>
    </row>
    <row r="765" spans="1:20" x14ac:dyDescent="0.3">
      <c r="A765" t="s">
        <v>1106</v>
      </c>
      <c r="B765">
        <v>180</v>
      </c>
      <c r="C765">
        <v>122</v>
      </c>
      <c r="D765">
        <v>54235441</v>
      </c>
      <c r="E765" t="s">
        <v>73</v>
      </c>
      <c r="F765" t="s">
        <v>2208</v>
      </c>
      <c r="G765" t="s">
        <v>2209</v>
      </c>
      <c r="H765">
        <v>52894</v>
      </c>
      <c r="I765">
        <v>185</v>
      </c>
      <c r="J765" t="s">
        <v>29</v>
      </c>
      <c r="K765" t="s">
        <v>30</v>
      </c>
      <c r="L765">
        <v>22000000</v>
      </c>
      <c r="M765">
        <v>2014</v>
      </c>
      <c r="N765">
        <v>7.3</v>
      </c>
      <c r="O765">
        <v>32235441</v>
      </c>
      <c r="R765" t="s">
        <v>824</v>
      </c>
      <c r="S765" cm="1">
        <f t="array" ref="S765">AVERAGE(IF(Table7[director_name]=R765, Table7[imdb_score]))</f>
        <v>7.128571428571429</v>
      </c>
      <c r="T765" t="str">
        <f>IF(Table8[[#This Row],[Average]] &gt; $V$7, "Higher", "Lower")</f>
        <v>Lower</v>
      </c>
    </row>
    <row r="766" spans="1:20" x14ac:dyDescent="0.3">
      <c r="A766" t="s">
        <v>2103</v>
      </c>
      <c r="B766">
        <v>155</v>
      </c>
      <c r="C766">
        <v>138</v>
      </c>
      <c r="D766">
        <v>112225777</v>
      </c>
      <c r="E766" t="s">
        <v>2211</v>
      </c>
      <c r="F766" t="s">
        <v>1302</v>
      </c>
      <c r="G766" t="s">
        <v>2212</v>
      </c>
      <c r="H766">
        <v>283967</v>
      </c>
      <c r="I766">
        <v>535</v>
      </c>
      <c r="J766" t="s">
        <v>29</v>
      </c>
      <c r="K766" t="s">
        <v>30</v>
      </c>
      <c r="L766">
        <v>80000000</v>
      </c>
      <c r="M766">
        <v>1997</v>
      </c>
      <c r="N766">
        <v>7.3</v>
      </c>
      <c r="O766">
        <v>32225777</v>
      </c>
      <c r="R766" t="s">
        <v>824</v>
      </c>
      <c r="S766" cm="1">
        <f t="array" ref="S766">AVERAGE(IF(Table7[director_name]=R766, Table7[imdb_score]))</f>
        <v>7.128571428571429</v>
      </c>
      <c r="T766" t="str">
        <f>IF(Table8[[#This Row],[Average]] &gt; $V$7, "Higher", "Lower")</f>
        <v>Lower</v>
      </c>
    </row>
    <row r="767" spans="1:20" x14ac:dyDescent="0.3">
      <c r="A767" t="s">
        <v>999</v>
      </c>
      <c r="B767">
        <v>275</v>
      </c>
      <c r="C767">
        <v>102</v>
      </c>
      <c r="D767">
        <v>44134898</v>
      </c>
      <c r="E767" t="s">
        <v>73</v>
      </c>
      <c r="F767" t="s">
        <v>520</v>
      </c>
      <c r="G767" t="s">
        <v>2214</v>
      </c>
      <c r="H767">
        <v>72803</v>
      </c>
      <c r="I767">
        <v>171</v>
      </c>
      <c r="J767" t="s">
        <v>29</v>
      </c>
      <c r="K767" t="s">
        <v>30</v>
      </c>
      <c r="L767">
        <v>13000000</v>
      </c>
      <c r="M767">
        <v>2014</v>
      </c>
      <c r="N767">
        <v>7.3</v>
      </c>
      <c r="O767">
        <v>31134898</v>
      </c>
      <c r="R767" t="s">
        <v>824</v>
      </c>
      <c r="S767" cm="1">
        <f t="array" ref="S767">AVERAGE(IF(Table7[director_name]=R767, Table7[imdb_score]))</f>
        <v>7.128571428571429</v>
      </c>
      <c r="T767" t="str">
        <f>IF(Table8[[#This Row],[Average]] &gt; $V$7, "Higher", "Lower")</f>
        <v>Lower</v>
      </c>
    </row>
    <row r="768" spans="1:20" x14ac:dyDescent="0.3">
      <c r="A768" t="s">
        <v>985</v>
      </c>
      <c r="B768">
        <v>185</v>
      </c>
      <c r="C768">
        <v>109</v>
      </c>
      <c r="D768">
        <v>34468224</v>
      </c>
      <c r="E768" t="s">
        <v>2216</v>
      </c>
      <c r="F768" t="s">
        <v>2217</v>
      </c>
      <c r="G768" t="s">
        <v>2218</v>
      </c>
      <c r="H768">
        <v>105568</v>
      </c>
      <c r="I768">
        <v>533</v>
      </c>
      <c r="J768" t="s">
        <v>29</v>
      </c>
      <c r="K768" t="s">
        <v>30</v>
      </c>
      <c r="L768">
        <v>4500000</v>
      </c>
      <c r="M768">
        <v>2003</v>
      </c>
      <c r="N768">
        <v>7.3</v>
      </c>
      <c r="O768">
        <v>29968224</v>
      </c>
      <c r="R768" t="s">
        <v>824</v>
      </c>
      <c r="S768" cm="1">
        <f t="array" ref="S768">AVERAGE(IF(Table7[director_name]=R768, Table7[imdb_score]))</f>
        <v>7.128571428571429</v>
      </c>
      <c r="T768" t="str">
        <f>IF(Table8[[#This Row],[Average]] &gt; $V$7, "Higher", "Lower")</f>
        <v>Lower</v>
      </c>
    </row>
    <row r="769" spans="1:20" x14ac:dyDescent="0.3">
      <c r="A769" t="s">
        <v>1096</v>
      </c>
      <c r="B769">
        <v>109</v>
      </c>
      <c r="C769">
        <v>110</v>
      </c>
      <c r="D769">
        <v>37766350</v>
      </c>
      <c r="E769" t="s">
        <v>92</v>
      </c>
      <c r="F769" t="s">
        <v>2219</v>
      </c>
      <c r="G769" t="s">
        <v>2220</v>
      </c>
      <c r="H769">
        <v>19440</v>
      </c>
      <c r="I769">
        <v>56</v>
      </c>
      <c r="J769" t="s">
        <v>29</v>
      </c>
      <c r="K769" t="s">
        <v>30</v>
      </c>
      <c r="L769">
        <v>11000000</v>
      </c>
      <c r="M769">
        <v>2008</v>
      </c>
      <c r="N769">
        <v>7.3</v>
      </c>
      <c r="O769">
        <v>26766350</v>
      </c>
      <c r="R769" t="s">
        <v>824</v>
      </c>
      <c r="S769" cm="1">
        <f t="array" ref="S769">AVERAGE(IF(Table7[director_name]=R769, Table7[imdb_score]))</f>
        <v>7.128571428571429</v>
      </c>
      <c r="T769" t="str">
        <f>IF(Table8[[#This Row],[Average]] &gt; $V$7, "Higher", "Lower")</f>
        <v>Lower</v>
      </c>
    </row>
    <row r="770" spans="1:20" x14ac:dyDescent="0.3">
      <c r="A770" t="s">
        <v>2221</v>
      </c>
      <c r="B770">
        <v>213</v>
      </c>
      <c r="C770">
        <v>102</v>
      </c>
      <c r="D770">
        <v>71423726</v>
      </c>
      <c r="E770" t="s">
        <v>180</v>
      </c>
      <c r="F770" t="s">
        <v>398</v>
      </c>
      <c r="G770" t="s">
        <v>2222</v>
      </c>
      <c r="H770">
        <v>123558</v>
      </c>
      <c r="I770">
        <v>609</v>
      </c>
      <c r="J770" t="s">
        <v>29</v>
      </c>
      <c r="K770" t="s">
        <v>30</v>
      </c>
      <c r="L770">
        <v>45000000</v>
      </c>
      <c r="M770">
        <v>1999</v>
      </c>
      <c r="N770">
        <v>7.3</v>
      </c>
      <c r="O770">
        <v>26423726</v>
      </c>
      <c r="R770" t="s">
        <v>824</v>
      </c>
      <c r="S770" cm="1">
        <f t="array" ref="S770">AVERAGE(IF(Table7[director_name]=R770, Table7[imdb_score]))</f>
        <v>7.128571428571429</v>
      </c>
      <c r="T770" t="str">
        <f>IF(Table8[[#This Row],[Average]] &gt; $V$7, "Higher", "Lower")</f>
        <v>Lower</v>
      </c>
    </row>
    <row r="771" spans="1:20" x14ac:dyDescent="0.3">
      <c r="A771" t="s">
        <v>807</v>
      </c>
      <c r="B771">
        <v>20</v>
      </c>
      <c r="C771">
        <v>97</v>
      </c>
      <c r="D771">
        <v>27900000</v>
      </c>
      <c r="E771" t="s">
        <v>73</v>
      </c>
      <c r="F771" t="s">
        <v>2223</v>
      </c>
      <c r="G771" t="s">
        <v>2224</v>
      </c>
      <c r="H771">
        <v>74626</v>
      </c>
      <c r="I771">
        <v>157</v>
      </c>
      <c r="J771" t="s">
        <v>29</v>
      </c>
      <c r="K771" t="s">
        <v>30</v>
      </c>
      <c r="L771">
        <v>3500000</v>
      </c>
      <c r="M771">
        <v>1995</v>
      </c>
      <c r="N771">
        <v>7.3</v>
      </c>
      <c r="O771">
        <v>24400000</v>
      </c>
      <c r="R771" t="s">
        <v>824</v>
      </c>
      <c r="S771" cm="1">
        <f t="array" ref="S771">AVERAGE(IF(Table7[director_name]=R771, Table7[imdb_score]))</f>
        <v>7.128571428571429</v>
      </c>
      <c r="T771" t="str">
        <f>IF(Table8[[#This Row],[Average]] &gt; $V$7, "Higher", "Lower")</f>
        <v>Lower</v>
      </c>
    </row>
    <row r="772" spans="1:20" x14ac:dyDescent="0.3">
      <c r="A772" t="s">
        <v>2225</v>
      </c>
      <c r="B772">
        <v>299</v>
      </c>
      <c r="C772">
        <v>119</v>
      </c>
      <c r="D772">
        <v>49024969</v>
      </c>
      <c r="E772" t="s">
        <v>140</v>
      </c>
      <c r="F772" t="s">
        <v>1729</v>
      </c>
      <c r="G772" t="s">
        <v>2226</v>
      </c>
      <c r="H772">
        <v>133367</v>
      </c>
      <c r="I772">
        <v>363</v>
      </c>
      <c r="J772" t="s">
        <v>29</v>
      </c>
      <c r="K772" t="s">
        <v>30</v>
      </c>
      <c r="L772">
        <v>25000000</v>
      </c>
      <c r="M772">
        <v>2007</v>
      </c>
      <c r="N772">
        <v>7.3</v>
      </c>
      <c r="O772">
        <v>24024969</v>
      </c>
      <c r="R772" t="s">
        <v>802</v>
      </c>
      <c r="S772" cm="1">
        <f t="array" ref="S772">AVERAGE(IF(Table7[director_name]=R772, Table7[imdb_score]))</f>
        <v>7.1285714285714281</v>
      </c>
      <c r="T772" t="str">
        <f>IF(Table8[[#This Row],[Average]] &gt; $V$7, "Higher", "Lower")</f>
        <v>Lower</v>
      </c>
    </row>
    <row r="773" spans="1:20" x14ac:dyDescent="0.3">
      <c r="A773" t="s">
        <v>1337</v>
      </c>
      <c r="B773">
        <v>203</v>
      </c>
      <c r="C773">
        <v>109</v>
      </c>
      <c r="D773">
        <v>33305037</v>
      </c>
      <c r="E773" t="s">
        <v>60</v>
      </c>
      <c r="F773" t="s">
        <v>468</v>
      </c>
      <c r="G773" t="s">
        <v>2227</v>
      </c>
      <c r="H773">
        <v>33856</v>
      </c>
      <c r="I773">
        <v>147</v>
      </c>
      <c r="J773" t="s">
        <v>29</v>
      </c>
      <c r="K773" t="s">
        <v>200</v>
      </c>
      <c r="L773">
        <v>11000000</v>
      </c>
      <c r="M773">
        <v>2015</v>
      </c>
      <c r="N773">
        <v>7.3</v>
      </c>
      <c r="O773">
        <v>22305037</v>
      </c>
      <c r="R773" t="s">
        <v>802</v>
      </c>
      <c r="S773" cm="1">
        <f t="array" ref="S773">AVERAGE(IF(Table7[director_name]=R773, Table7[imdb_score]))</f>
        <v>7.1285714285714281</v>
      </c>
      <c r="T773" t="str">
        <f>IF(Table8[[#This Row],[Average]] &gt; $V$7, "Higher", "Lower")</f>
        <v>Lower</v>
      </c>
    </row>
    <row r="774" spans="1:20" x14ac:dyDescent="0.3">
      <c r="A774" t="s">
        <v>746</v>
      </c>
      <c r="B774">
        <v>81</v>
      </c>
      <c r="C774">
        <v>140</v>
      </c>
      <c r="D774">
        <v>111544445</v>
      </c>
      <c r="E774" t="s">
        <v>1536</v>
      </c>
      <c r="F774" t="s">
        <v>665</v>
      </c>
      <c r="G774" t="s">
        <v>2228</v>
      </c>
      <c r="H774">
        <v>188116</v>
      </c>
      <c r="I774">
        <v>415</v>
      </c>
      <c r="J774" t="s">
        <v>29</v>
      </c>
      <c r="K774" t="s">
        <v>30</v>
      </c>
      <c r="L774">
        <v>90000000</v>
      </c>
      <c r="M774">
        <v>1998</v>
      </c>
      <c r="N774">
        <v>7.3</v>
      </c>
      <c r="O774">
        <v>21544445</v>
      </c>
      <c r="R774" t="s">
        <v>802</v>
      </c>
      <c r="S774" cm="1">
        <f t="array" ref="S774">AVERAGE(IF(Table7[director_name]=R774, Table7[imdb_score]))</f>
        <v>7.1285714285714281</v>
      </c>
      <c r="T774" t="str">
        <f>IF(Table8[[#This Row],[Average]] &gt; $V$7, "Higher", "Lower")</f>
        <v>Lower</v>
      </c>
    </row>
    <row r="775" spans="1:20" x14ac:dyDescent="0.3">
      <c r="A775" t="s">
        <v>2130</v>
      </c>
      <c r="B775">
        <v>187</v>
      </c>
      <c r="C775">
        <v>131</v>
      </c>
      <c r="D775">
        <v>41300105</v>
      </c>
      <c r="E775" t="s">
        <v>257</v>
      </c>
      <c r="F775" t="s">
        <v>1828</v>
      </c>
      <c r="G775" t="s">
        <v>2229</v>
      </c>
      <c r="H775">
        <v>65201</v>
      </c>
      <c r="I775">
        <v>651</v>
      </c>
      <c r="J775" t="s">
        <v>29</v>
      </c>
      <c r="K775" t="s">
        <v>200</v>
      </c>
      <c r="L775">
        <v>19800000</v>
      </c>
      <c r="M775">
        <v>2001</v>
      </c>
      <c r="N775">
        <v>7.3</v>
      </c>
      <c r="O775">
        <v>21500105</v>
      </c>
      <c r="R775" t="s">
        <v>802</v>
      </c>
      <c r="S775" cm="1">
        <f t="array" ref="S775">AVERAGE(IF(Table7[director_name]=R775, Table7[imdb_score]))</f>
        <v>7.1285714285714281</v>
      </c>
      <c r="T775" t="str">
        <f>IF(Table8[[#This Row],[Average]] &gt; $V$7, "Higher", "Lower")</f>
        <v>Lower</v>
      </c>
    </row>
    <row r="776" spans="1:20" x14ac:dyDescent="0.3">
      <c r="A776" t="s">
        <v>818</v>
      </c>
      <c r="B776">
        <v>136</v>
      </c>
      <c r="C776">
        <v>91</v>
      </c>
      <c r="D776">
        <v>51475962</v>
      </c>
      <c r="E776" t="s">
        <v>214</v>
      </c>
      <c r="F776" t="s">
        <v>1197</v>
      </c>
      <c r="G776" t="s">
        <v>2230</v>
      </c>
      <c r="H776">
        <v>177828</v>
      </c>
      <c r="I776">
        <v>714</v>
      </c>
      <c r="J776" t="s">
        <v>29</v>
      </c>
      <c r="K776" t="s">
        <v>30</v>
      </c>
      <c r="L776">
        <v>30000000</v>
      </c>
      <c r="M776">
        <v>2003</v>
      </c>
      <c r="N776">
        <v>7.3</v>
      </c>
      <c r="O776">
        <v>21475962</v>
      </c>
      <c r="R776" t="s">
        <v>802</v>
      </c>
      <c r="S776" cm="1">
        <f t="array" ref="S776">AVERAGE(IF(Table7[director_name]=R776, Table7[imdb_score]))</f>
        <v>7.1285714285714281</v>
      </c>
      <c r="T776" t="str">
        <f>IF(Table8[[#This Row],[Average]] &gt; $V$7, "Higher", "Lower")</f>
        <v>Lower</v>
      </c>
    </row>
    <row r="777" spans="1:20" x14ac:dyDescent="0.3">
      <c r="A777" t="s">
        <v>1024</v>
      </c>
      <c r="B777">
        <v>233</v>
      </c>
      <c r="C777">
        <v>95</v>
      </c>
      <c r="D777">
        <v>148337537</v>
      </c>
      <c r="E777" t="s">
        <v>2231</v>
      </c>
      <c r="F777" t="s">
        <v>221</v>
      </c>
      <c r="G777" t="s">
        <v>2232</v>
      </c>
      <c r="H777">
        <v>172754</v>
      </c>
      <c r="I777">
        <v>187</v>
      </c>
      <c r="J777" t="s">
        <v>29</v>
      </c>
      <c r="K777" t="s">
        <v>30</v>
      </c>
      <c r="L777">
        <v>130000000</v>
      </c>
      <c r="M777">
        <v>2010</v>
      </c>
      <c r="N777">
        <v>7.3</v>
      </c>
      <c r="O777">
        <v>18337537</v>
      </c>
      <c r="R777" t="s">
        <v>802</v>
      </c>
      <c r="S777" cm="1">
        <f t="array" ref="S777">AVERAGE(IF(Table7[director_name]=R777, Table7[imdb_score]))</f>
        <v>7.1285714285714281</v>
      </c>
      <c r="T777" t="str">
        <f>IF(Table8[[#This Row],[Average]] &gt; $V$7, "Higher", "Lower")</f>
        <v>Lower</v>
      </c>
    </row>
    <row r="778" spans="1:20" x14ac:dyDescent="0.3">
      <c r="A778" t="s">
        <v>2233</v>
      </c>
      <c r="B778">
        <v>274</v>
      </c>
      <c r="C778">
        <v>118</v>
      </c>
      <c r="D778">
        <v>57981889</v>
      </c>
      <c r="E778" t="s">
        <v>208</v>
      </c>
      <c r="F778" t="s">
        <v>145</v>
      </c>
      <c r="G778" t="s">
        <v>2234</v>
      </c>
      <c r="H778">
        <v>173848</v>
      </c>
      <c r="I778">
        <v>203</v>
      </c>
      <c r="J778" t="s">
        <v>29</v>
      </c>
      <c r="K778" t="s">
        <v>30</v>
      </c>
      <c r="L778">
        <v>40000000</v>
      </c>
      <c r="M778">
        <v>2011</v>
      </c>
      <c r="N778">
        <v>7.3</v>
      </c>
      <c r="O778">
        <v>17981889</v>
      </c>
      <c r="R778" t="s">
        <v>802</v>
      </c>
      <c r="S778" cm="1">
        <f t="array" ref="S778">AVERAGE(IF(Table7[director_name]=R778, Table7[imdb_score]))</f>
        <v>7.1285714285714281</v>
      </c>
      <c r="T778" t="str">
        <f>IF(Table8[[#This Row],[Average]] &gt; $V$7, "Higher", "Lower")</f>
        <v>Lower</v>
      </c>
    </row>
    <row r="779" spans="1:20" x14ac:dyDescent="0.3">
      <c r="A779" t="s">
        <v>59</v>
      </c>
      <c r="B779">
        <v>151</v>
      </c>
      <c r="C779">
        <v>128</v>
      </c>
      <c r="D779">
        <v>77032279</v>
      </c>
      <c r="E779" t="s">
        <v>73</v>
      </c>
      <c r="F779" t="s">
        <v>74</v>
      </c>
      <c r="G779" t="s">
        <v>2235</v>
      </c>
      <c r="H779">
        <v>303864</v>
      </c>
      <c r="I779">
        <v>596</v>
      </c>
      <c r="J779" t="s">
        <v>29</v>
      </c>
      <c r="K779" t="s">
        <v>30</v>
      </c>
      <c r="L779">
        <v>60000000</v>
      </c>
      <c r="M779">
        <v>2004</v>
      </c>
      <c r="N779">
        <v>7.3</v>
      </c>
      <c r="O779">
        <v>17032279</v>
      </c>
      <c r="R779" t="s">
        <v>1374</v>
      </c>
      <c r="S779" cm="1">
        <f t="array" ref="S779">AVERAGE(IF(Table7[director_name]=R779, Table7[imdb_score]))</f>
        <v>7.12</v>
      </c>
      <c r="T779" t="str">
        <f>IF(Table8[[#This Row],[Average]] &gt; $V$7, "Higher", "Lower")</f>
        <v>Lower</v>
      </c>
    </row>
    <row r="780" spans="1:20" x14ac:dyDescent="0.3">
      <c r="A780" t="s">
        <v>539</v>
      </c>
      <c r="B780">
        <v>415</v>
      </c>
      <c r="C780">
        <v>98</v>
      </c>
      <c r="D780">
        <v>33404871</v>
      </c>
      <c r="E780" t="s">
        <v>92</v>
      </c>
      <c r="F780" t="s">
        <v>2236</v>
      </c>
      <c r="G780" t="s">
        <v>2237</v>
      </c>
      <c r="H780">
        <v>150082</v>
      </c>
      <c r="I780">
        <v>384</v>
      </c>
      <c r="J780" t="s">
        <v>29</v>
      </c>
      <c r="K780" t="s">
        <v>30</v>
      </c>
      <c r="L780">
        <v>18000000</v>
      </c>
      <c r="M780">
        <v>2013</v>
      </c>
      <c r="N780">
        <v>7.3</v>
      </c>
      <c r="O780">
        <v>15404871</v>
      </c>
      <c r="R780" t="s">
        <v>1374</v>
      </c>
      <c r="S780" cm="1">
        <f t="array" ref="S780">AVERAGE(IF(Table7[director_name]=R780, Table7[imdb_score]))</f>
        <v>7.12</v>
      </c>
      <c r="T780" t="str">
        <f>IF(Table8[[#This Row],[Average]] &gt; $V$7, "Higher", "Lower")</f>
        <v>Lower</v>
      </c>
    </row>
    <row r="781" spans="1:20" x14ac:dyDescent="0.3">
      <c r="A781" t="s">
        <v>1034</v>
      </c>
      <c r="B781">
        <v>284</v>
      </c>
      <c r="C781">
        <v>90</v>
      </c>
      <c r="D781">
        <v>165230261</v>
      </c>
      <c r="E781" t="s">
        <v>1440</v>
      </c>
      <c r="F781" t="s">
        <v>1148</v>
      </c>
      <c r="G781" t="s">
        <v>2238</v>
      </c>
      <c r="H781">
        <v>182718</v>
      </c>
      <c r="I781">
        <v>209</v>
      </c>
      <c r="J781" t="s">
        <v>29</v>
      </c>
      <c r="K781" t="s">
        <v>30</v>
      </c>
      <c r="L781">
        <v>150000000</v>
      </c>
      <c r="M781">
        <v>2011</v>
      </c>
      <c r="N781">
        <v>7.3</v>
      </c>
      <c r="O781">
        <v>15230261</v>
      </c>
      <c r="R781" t="s">
        <v>1374</v>
      </c>
      <c r="S781" cm="1">
        <f t="array" ref="S781">AVERAGE(IF(Table7[director_name]=R781, Table7[imdb_score]))</f>
        <v>7.12</v>
      </c>
      <c r="T781" t="str">
        <f>IF(Table8[[#This Row],[Average]] &gt; $V$7, "Higher", "Lower")</f>
        <v>Lower</v>
      </c>
    </row>
    <row r="782" spans="1:20" x14ac:dyDescent="0.3">
      <c r="A782" t="s">
        <v>1075</v>
      </c>
      <c r="B782">
        <v>184</v>
      </c>
      <c r="C782">
        <v>110</v>
      </c>
      <c r="D782">
        <v>16067035</v>
      </c>
      <c r="E782" t="s">
        <v>715</v>
      </c>
      <c r="F782" t="s">
        <v>2239</v>
      </c>
      <c r="G782" t="s">
        <v>2240</v>
      </c>
      <c r="H782">
        <v>116642</v>
      </c>
      <c r="I782">
        <v>389</v>
      </c>
      <c r="J782" t="s">
        <v>29</v>
      </c>
      <c r="K782" t="s">
        <v>200</v>
      </c>
      <c r="L782">
        <v>1100000</v>
      </c>
      <c r="M782">
        <v>1962</v>
      </c>
      <c r="N782">
        <v>7.3</v>
      </c>
      <c r="O782">
        <v>14967035</v>
      </c>
      <c r="R782" t="s">
        <v>1374</v>
      </c>
      <c r="S782" cm="1">
        <f t="array" ref="S782">AVERAGE(IF(Table7[director_name]=R782, Table7[imdb_score]))</f>
        <v>7.12</v>
      </c>
      <c r="T782" t="str">
        <f>IF(Table8[[#This Row],[Average]] &gt; $V$7, "Higher", "Lower")</f>
        <v>Lower</v>
      </c>
    </row>
    <row r="783" spans="1:20" x14ac:dyDescent="0.3">
      <c r="A783" t="s">
        <v>2241</v>
      </c>
      <c r="B783">
        <v>168</v>
      </c>
      <c r="C783">
        <v>118</v>
      </c>
      <c r="D783">
        <v>44983704</v>
      </c>
      <c r="E783" t="s">
        <v>2242</v>
      </c>
      <c r="F783" t="s">
        <v>902</v>
      </c>
      <c r="G783" t="s">
        <v>2243</v>
      </c>
      <c r="H783">
        <v>81866</v>
      </c>
      <c r="I783">
        <v>510</v>
      </c>
      <c r="J783" t="s">
        <v>29</v>
      </c>
      <c r="K783" t="s">
        <v>30</v>
      </c>
      <c r="L783">
        <v>31000000</v>
      </c>
      <c r="M783">
        <v>2000</v>
      </c>
      <c r="N783">
        <v>7.3</v>
      </c>
      <c r="O783">
        <v>13983704</v>
      </c>
      <c r="R783" t="s">
        <v>1374</v>
      </c>
      <c r="S783" cm="1">
        <f t="array" ref="S783">AVERAGE(IF(Table7[director_name]=R783, Table7[imdb_score]))</f>
        <v>7.12</v>
      </c>
      <c r="T783" t="str">
        <f>IF(Table8[[#This Row],[Average]] &gt; $V$7, "Higher", "Lower")</f>
        <v>Lower</v>
      </c>
    </row>
    <row r="784" spans="1:20" x14ac:dyDescent="0.3">
      <c r="A784" t="s">
        <v>1796</v>
      </c>
      <c r="B784">
        <v>322</v>
      </c>
      <c r="C784">
        <v>121</v>
      </c>
      <c r="D784">
        <v>37738400</v>
      </c>
      <c r="E784" t="s">
        <v>92</v>
      </c>
      <c r="F784" t="s">
        <v>512</v>
      </c>
      <c r="G784" t="s">
        <v>2244</v>
      </c>
      <c r="H784">
        <v>67797</v>
      </c>
      <c r="I784">
        <v>285</v>
      </c>
      <c r="J784" t="s">
        <v>29</v>
      </c>
      <c r="K784" t="s">
        <v>30</v>
      </c>
      <c r="L784">
        <v>25000000</v>
      </c>
      <c r="M784">
        <v>2013</v>
      </c>
      <c r="N784">
        <v>7.3</v>
      </c>
      <c r="O784">
        <v>12738400</v>
      </c>
      <c r="R784" t="s">
        <v>522</v>
      </c>
      <c r="S784" cm="1">
        <f t="array" ref="S784">AVERAGE(IF(Table7[director_name]=R784, Table7[imdb_score]))</f>
        <v>7.1142857142857148</v>
      </c>
      <c r="T784" t="str">
        <f>IF(Table8[[#This Row],[Average]] &gt; $V$7, "Higher", "Lower")</f>
        <v>Lower</v>
      </c>
    </row>
    <row r="785" spans="1:20" x14ac:dyDescent="0.3">
      <c r="A785" t="s">
        <v>2245</v>
      </c>
      <c r="B785">
        <v>136</v>
      </c>
      <c r="C785">
        <v>111</v>
      </c>
      <c r="D785">
        <v>71844424</v>
      </c>
      <c r="E785" t="s">
        <v>232</v>
      </c>
      <c r="F785" t="s">
        <v>2246</v>
      </c>
      <c r="G785" t="s">
        <v>2247</v>
      </c>
      <c r="H785">
        <v>33158</v>
      </c>
      <c r="I785">
        <v>223</v>
      </c>
      <c r="J785" t="s">
        <v>29</v>
      </c>
      <c r="K785" t="s">
        <v>30</v>
      </c>
      <c r="L785">
        <v>60000000</v>
      </c>
      <c r="M785">
        <v>2009</v>
      </c>
      <c r="N785">
        <v>7.3</v>
      </c>
      <c r="O785">
        <v>11844424</v>
      </c>
      <c r="R785" t="s">
        <v>522</v>
      </c>
      <c r="S785" cm="1">
        <f t="array" ref="S785">AVERAGE(IF(Table7[director_name]=R785, Table7[imdb_score]))</f>
        <v>7.1142857142857148</v>
      </c>
      <c r="T785" t="str">
        <f>IF(Table8[[#This Row],[Average]] &gt; $V$7, "Higher", "Lower")</f>
        <v>Lower</v>
      </c>
    </row>
    <row r="786" spans="1:20" x14ac:dyDescent="0.3">
      <c r="A786" t="s">
        <v>1072</v>
      </c>
      <c r="B786">
        <v>147</v>
      </c>
      <c r="C786">
        <v>113</v>
      </c>
      <c r="D786">
        <v>12006514</v>
      </c>
      <c r="E786" t="s">
        <v>699</v>
      </c>
      <c r="F786" t="s">
        <v>496</v>
      </c>
      <c r="G786" t="s">
        <v>2248</v>
      </c>
      <c r="H786">
        <v>114070</v>
      </c>
      <c r="I786">
        <v>500</v>
      </c>
      <c r="J786" t="s">
        <v>29</v>
      </c>
      <c r="K786" t="s">
        <v>30</v>
      </c>
      <c r="L786">
        <v>250000</v>
      </c>
      <c r="M786">
        <v>1997</v>
      </c>
      <c r="N786">
        <v>7.3</v>
      </c>
      <c r="O786">
        <v>11756514</v>
      </c>
      <c r="R786" t="s">
        <v>522</v>
      </c>
      <c r="S786" cm="1">
        <f t="array" ref="S786">AVERAGE(IF(Table7[director_name]=R786, Table7[imdb_score]))</f>
        <v>7.1142857142857148</v>
      </c>
      <c r="T786" t="str">
        <f>IF(Table8[[#This Row],[Average]] &gt; $V$7, "Higher", "Lower")</f>
        <v>Lower</v>
      </c>
    </row>
    <row r="787" spans="1:20" x14ac:dyDescent="0.3">
      <c r="A787" t="s">
        <v>2250</v>
      </c>
      <c r="B787">
        <v>193</v>
      </c>
      <c r="C787">
        <v>100</v>
      </c>
      <c r="D787">
        <v>11529368</v>
      </c>
      <c r="E787" t="s">
        <v>2251</v>
      </c>
      <c r="F787" t="s">
        <v>2252</v>
      </c>
      <c r="G787" t="s">
        <v>2253</v>
      </c>
      <c r="H787">
        <v>85028</v>
      </c>
      <c r="I787">
        <v>404</v>
      </c>
      <c r="J787" t="s">
        <v>29</v>
      </c>
      <c r="K787" t="s">
        <v>30</v>
      </c>
      <c r="L787">
        <v>65000</v>
      </c>
      <c r="M787">
        <v>2004</v>
      </c>
      <c r="N787">
        <v>7.3</v>
      </c>
      <c r="O787">
        <v>11464368</v>
      </c>
      <c r="R787" t="s">
        <v>522</v>
      </c>
      <c r="S787" cm="1">
        <f t="array" ref="S787">AVERAGE(IF(Table7[director_name]=R787, Table7[imdb_score]))</f>
        <v>7.1142857142857148</v>
      </c>
      <c r="T787" t="str">
        <f>IF(Table8[[#This Row],[Average]] &gt; $V$7, "Higher", "Lower")</f>
        <v>Lower</v>
      </c>
    </row>
    <row r="788" spans="1:20" x14ac:dyDescent="0.3">
      <c r="A788" t="s">
        <v>1032</v>
      </c>
      <c r="B788">
        <v>663</v>
      </c>
      <c r="C788">
        <v>93</v>
      </c>
      <c r="D788">
        <v>12784397</v>
      </c>
      <c r="E788" t="s">
        <v>2255</v>
      </c>
      <c r="F788" t="s">
        <v>537</v>
      </c>
      <c r="G788" t="s">
        <v>2256</v>
      </c>
      <c r="H788">
        <v>70336</v>
      </c>
      <c r="I788">
        <v>269</v>
      </c>
      <c r="J788" t="s">
        <v>29</v>
      </c>
      <c r="K788" t="s">
        <v>30</v>
      </c>
      <c r="L788">
        <v>1800000</v>
      </c>
      <c r="M788">
        <v>2012</v>
      </c>
      <c r="N788">
        <v>7.3</v>
      </c>
      <c r="O788">
        <v>10984397</v>
      </c>
      <c r="R788" t="s">
        <v>522</v>
      </c>
      <c r="S788" cm="1">
        <f t="array" ref="S788">AVERAGE(IF(Table7[director_name]=R788, Table7[imdb_score]))</f>
        <v>7.1142857142857148</v>
      </c>
      <c r="T788" t="str">
        <f>IF(Table8[[#This Row],[Average]] &gt; $V$7, "Higher", "Lower")</f>
        <v>Lower</v>
      </c>
    </row>
    <row r="789" spans="1:20" x14ac:dyDescent="0.3">
      <c r="A789" t="s">
        <v>2257</v>
      </c>
      <c r="B789">
        <v>180</v>
      </c>
      <c r="C789">
        <v>103</v>
      </c>
      <c r="D789">
        <v>17474107</v>
      </c>
      <c r="E789" t="s">
        <v>305</v>
      </c>
      <c r="F789" t="s">
        <v>2258</v>
      </c>
      <c r="G789" t="s">
        <v>2259</v>
      </c>
      <c r="H789">
        <v>56605</v>
      </c>
      <c r="I789">
        <v>89</v>
      </c>
      <c r="J789" t="s">
        <v>29</v>
      </c>
      <c r="K789" t="s">
        <v>30</v>
      </c>
      <c r="L789">
        <v>7000000</v>
      </c>
      <c r="M789">
        <v>2015</v>
      </c>
      <c r="N789">
        <v>7.3</v>
      </c>
      <c r="O789">
        <v>10474107</v>
      </c>
      <c r="R789" t="s">
        <v>522</v>
      </c>
      <c r="S789" cm="1">
        <f t="array" ref="S789">AVERAGE(IF(Table7[director_name]=R789, Table7[imdb_score]))</f>
        <v>7.1142857142857148</v>
      </c>
      <c r="T789" t="str">
        <f>IF(Table8[[#This Row],[Average]] &gt; $V$7, "Higher", "Lower")</f>
        <v>Lower</v>
      </c>
    </row>
    <row r="790" spans="1:20" x14ac:dyDescent="0.3">
      <c r="A790" t="s">
        <v>824</v>
      </c>
      <c r="B790">
        <v>137</v>
      </c>
      <c r="C790">
        <v>102</v>
      </c>
      <c r="D790">
        <v>16842303</v>
      </c>
      <c r="E790" t="s">
        <v>338</v>
      </c>
      <c r="F790" t="s">
        <v>1613</v>
      </c>
      <c r="G790" t="s">
        <v>2261</v>
      </c>
      <c r="H790">
        <v>59474</v>
      </c>
      <c r="I790">
        <v>418</v>
      </c>
      <c r="J790" t="s">
        <v>29</v>
      </c>
      <c r="K790" t="s">
        <v>30</v>
      </c>
      <c r="L790">
        <v>6500000</v>
      </c>
      <c r="M790">
        <v>1999</v>
      </c>
      <c r="N790">
        <v>7.3</v>
      </c>
      <c r="O790">
        <v>10342303</v>
      </c>
      <c r="R790" t="s">
        <v>522</v>
      </c>
      <c r="S790" cm="1">
        <f t="array" ref="S790">AVERAGE(IF(Table7[director_name]=R790, Table7[imdb_score]))</f>
        <v>7.1142857142857148</v>
      </c>
      <c r="T790" t="str">
        <f>IF(Table8[[#This Row],[Average]] &gt; $V$7, "Higher", "Lower")</f>
        <v>Lower</v>
      </c>
    </row>
    <row r="791" spans="1:20" x14ac:dyDescent="0.3">
      <c r="A791" t="s">
        <v>915</v>
      </c>
      <c r="B791">
        <v>222</v>
      </c>
      <c r="C791">
        <v>111</v>
      </c>
      <c r="D791">
        <v>30028592</v>
      </c>
      <c r="E791" t="s">
        <v>1915</v>
      </c>
      <c r="F791" t="s">
        <v>339</v>
      </c>
      <c r="G791" t="s">
        <v>2262</v>
      </c>
      <c r="H791">
        <v>152247</v>
      </c>
      <c r="I791">
        <v>189</v>
      </c>
      <c r="J791" t="s">
        <v>29</v>
      </c>
      <c r="K791" t="s">
        <v>200</v>
      </c>
      <c r="L791">
        <v>20000000</v>
      </c>
      <c r="M791">
        <v>2008</v>
      </c>
      <c r="N791">
        <v>7.3</v>
      </c>
      <c r="O791">
        <v>10028592</v>
      </c>
      <c r="R791" t="s">
        <v>337</v>
      </c>
      <c r="S791" cm="1">
        <f t="array" ref="S791">AVERAGE(IF(Table7[director_name]=R791, Table7[imdb_score]))</f>
        <v>7.1142857142857139</v>
      </c>
      <c r="T791" t="str">
        <f>IF(Table8[[#This Row],[Average]] &gt; $V$7, "Higher", "Lower")</f>
        <v>Lower</v>
      </c>
    </row>
    <row r="792" spans="1:20" x14ac:dyDescent="0.3">
      <c r="A792" t="s">
        <v>451</v>
      </c>
      <c r="B792">
        <v>172</v>
      </c>
      <c r="C792">
        <v>93</v>
      </c>
      <c r="D792">
        <v>13008928</v>
      </c>
      <c r="E792" t="s">
        <v>2263</v>
      </c>
      <c r="F792" t="s">
        <v>2264</v>
      </c>
      <c r="G792" t="s">
        <v>2265</v>
      </c>
      <c r="H792">
        <v>73501</v>
      </c>
      <c r="I792">
        <v>333</v>
      </c>
      <c r="J792" t="s">
        <v>29</v>
      </c>
      <c r="K792" t="s">
        <v>30</v>
      </c>
      <c r="L792">
        <v>4000000</v>
      </c>
      <c r="M792">
        <v>1988</v>
      </c>
      <c r="N792">
        <v>7.3</v>
      </c>
      <c r="O792">
        <v>9008928</v>
      </c>
      <c r="R792" t="s">
        <v>337</v>
      </c>
      <c r="S792" cm="1">
        <f t="array" ref="S792">AVERAGE(IF(Table7[director_name]=R792, Table7[imdb_score]))</f>
        <v>7.1142857142857139</v>
      </c>
      <c r="T792" t="str">
        <f>IF(Table8[[#This Row],[Average]] &gt; $V$7, "Higher", "Lower")</f>
        <v>Lower</v>
      </c>
    </row>
    <row r="793" spans="1:20" x14ac:dyDescent="0.3">
      <c r="A793" t="s">
        <v>2267</v>
      </c>
      <c r="B793">
        <v>31</v>
      </c>
      <c r="C793">
        <v>109</v>
      </c>
      <c r="D793">
        <v>14821531</v>
      </c>
      <c r="E793" t="s">
        <v>92</v>
      </c>
      <c r="F793" t="s">
        <v>2268</v>
      </c>
      <c r="G793" t="s">
        <v>2269</v>
      </c>
      <c r="H793">
        <v>6915</v>
      </c>
      <c r="I793">
        <v>209</v>
      </c>
      <c r="J793" t="s">
        <v>29</v>
      </c>
      <c r="K793" t="s">
        <v>30</v>
      </c>
      <c r="L793">
        <v>6000000</v>
      </c>
      <c r="M793">
        <v>1997</v>
      </c>
      <c r="N793">
        <v>7.3</v>
      </c>
      <c r="O793">
        <v>8821531</v>
      </c>
      <c r="R793" t="s">
        <v>337</v>
      </c>
      <c r="S793" cm="1">
        <f t="array" ref="S793">AVERAGE(IF(Table7[director_name]=R793, Table7[imdb_score]))</f>
        <v>7.1142857142857139</v>
      </c>
      <c r="T793" t="str">
        <f>IF(Table8[[#This Row],[Average]] &gt; $V$7, "Higher", "Lower")</f>
        <v>Lower</v>
      </c>
    </row>
    <row r="794" spans="1:20" x14ac:dyDescent="0.3">
      <c r="A794" t="s">
        <v>312</v>
      </c>
      <c r="B794">
        <v>137</v>
      </c>
      <c r="C794">
        <v>136</v>
      </c>
      <c r="D794">
        <v>51768623</v>
      </c>
      <c r="E794" t="s">
        <v>92</v>
      </c>
      <c r="F794" t="s">
        <v>2270</v>
      </c>
      <c r="G794" t="s">
        <v>2271</v>
      </c>
      <c r="H794">
        <v>73006</v>
      </c>
      <c r="I794">
        <v>297</v>
      </c>
      <c r="J794" t="s">
        <v>29</v>
      </c>
      <c r="K794" t="s">
        <v>30</v>
      </c>
      <c r="L794">
        <v>43000000</v>
      </c>
      <c r="M794">
        <v>2000</v>
      </c>
      <c r="N794">
        <v>7.3</v>
      </c>
      <c r="O794">
        <v>8768623</v>
      </c>
      <c r="R794" t="s">
        <v>337</v>
      </c>
      <c r="S794" cm="1">
        <f t="array" ref="S794">AVERAGE(IF(Table7[director_name]=R794, Table7[imdb_score]))</f>
        <v>7.1142857142857139</v>
      </c>
      <c r="T794" t="str">
        <f>IF(Table8[[#This Row],[Average]] &gt; $V$7, "Higher", "Lower")</f>
        <v>Lower</v>
      </c>
    </row>
    <row r="795" spans="1:20" x14ac:dyDescent="0.3">
      <c r="A795" t="s">
        <v>837</v>
      </c>
      <c r="B795">
        <v>121</v>
      </c>
      <c r="C795">
        <v>117</v>
      </c>
      <c r="D795">
        <v>21078145</v>
      </c>
      <c r="E795" t="s">
        <v>393</v>
      </c>
      <c r="F795" t="s">
        <v>837</v>
      </c>
      <c r="G795" t="s">
        <v>2273</v>
      </c>
      <c r="H795">
        <v>26493</v>
      </c>
      <c r="I795">
        <v>159</v>
      </c>
      <c r="J795" t="s">
        <v>29</v>
      </c>
      <c r="K795" t="s">
        <v>30</v>
      </c>
      <c r="L795">
        <v>12500000</v>
      </c>
      <c r="M795">
        <v>2002</v>
      </c>
      <c r="N795">
        <v>7.3</v>
      </c>
      <c r="O795">
        <v>8578145</v>
      </c>
      <c r="R795" t="s">
        <v>337</v>
      </c>
      <c r="S795" cm="1">
        <f t="array" ref="S795">AVERAGE(IF(Table7[director_name]=R795, Table7[imdb_score]))</f>
        <v>7.1142857142857139</v>
      </c>
      <c r="T795" t="str">
        <f>IF(Table8[[#This Row],[Average]] &gt; $V$7, "Higher", "Lower")</f>
        <v>Lower</v>
      </c>
    </row>
    <row r="796" spans="1:20" x14ac:dyDescent="0.3">
      <c r="A796" t="s">
        <v>1342</v>
      </c>
      <c r="B796">
        <v>278</v>
      </c>
      <c r="C796">
        <v>100</v>
      </c>
      <c r="D796">
        <v>12574715</v>
      </c>
      <c r="E796" t="s">
        <v>92</v>
      </c>
      <c r="F796" t="s">
        <v>2274</v>
      </c>
      <c r="G796" t="s">
        <v>2275</v>
      </c>
      <c r="H796">
        <v>112138</v>
      </c>
      <c r="I796">
        <v>237</v>
      </c>
      <c r="J796" t="s">
        <v>29</v>
      </c>
      <c r="K796" t="s">
        <v>200</v>
      </c>
      <c r="L796">
        <v>4500000</v>
      </c>
      <c r="M796">
        <v>2009</v>
      </c>
      <c r="N796">
        <v>7.3</v>
      </c>
      <c r="O796">
        <v>8074715</v>
      </c>
      <c r="R796" t="s">
        <v>337</v>
      </c>
      <c r="S796" cm="1">
        <f t="array" ref="S796">AVERAGE(IF(Table7[director_name]=R796, Table7[imdb_score]))</f>
        <v>7.1142857142857139</v>
      </c>
      <c r="T796" t="str">
        <f>IF(Table8[[#This Row],[Average]] &gt; $V$7, "Higher", "Lower")</f>
        <v>Lower</v>
      </c>
    </row>
    <row r="797" spans="1:20" x14ac:dyDescent="0.3">
      <c r="A797" t="s">
        <v>2276</v>
      </c>
      <c r="B797">
        <v>212</v>
      </c>
      <c r="C797">
        <v>98</v>
      </c>
      <c r="D797">
        <v>33987757</v>
      </c>
      <c r="E797" t="s">
        <v>588</v>
      </c>
      <c r="F797" t="s">
        <v>418</v>
      </c>
      <c r="G797" t="s">
        <v>2277</v>
      </c>
      <c r="H797">
        <v>168314</v>
      </c>
      <c r="I797">
        <v>903</v>
      </c>
      <c r="J797" t="s">
        <v>29</v>
      </c>
      <c r="K797" t="s">
        <v>30</v>
      </c>
      <c r="L797">
        <v>27000000</v>
      </c>
      <c r="M797">
        <v>2004</v>
      </c>
      <c r="N797">
        <v>7.3</v>
      </c>
      <c r="O797">
        <v>6987757</v>
      </c>
      <c r="R797" t="s">
        <v>337</v>
      </c>
      <c r="S797" cm="1">
        <f t="array" ref="S797">AVERAGE(IF(Table7[director_name]=R797, Table7[imdb_score]))</f>
        <v>7.1142857142857139</v>
      </c>
      <c r="T797" t="str">
        <f>IF(Table8[[#This Row],[Average]] &gt; $V$7, "Higher", "Lower")</f>
        <v>Lower</v>
      </c>
    </row>
    <row r="798" spans="1:20" x14ac:dyDescent="0.3">
      <c r="A798" t="s">
        <v>860</v>
      </c>
      <c r="B798">
        <v>175</v>
      </c>
      <c r="C798">
        <v>103</v>
      </c>
      <c r="D798">
        <v>14879556</v>
      </c>
      <c r="E798" t="s">
        <v>73</v>
      </c>
      <c r="F798" t="s">
        <v>167</v>
      </c>
      <c r="G798" t="s">
        <v>2278</v>
      </c>
      <c r="H798">
        <v>73640</v>
      </c>
      <c r="I798">
        <v>441</v>
      </c>
      <c r="J798" t="s">
        <v>29</v>
      </c>
      <c r="K798" t="s">
        <v>30</v>
      </c>
      <c r="L798">
        <v>8000000</v>
      </c>
      <c r="M798">
        <v>1999</v>
      </c>
      <c r="N798">
        <v>7.3</v>
      </c>
      <c r="O798">
        <v>6879556</v>
      </c>
      <c r="R798" t="s">
        <v>376</v>
      </c>
      <c r="S798" cm="1">
        <f t="array" ref="S798">AVERAGE(IF(Table7[director_name]=R798, Table7[imdb_score]))</f>
        <v>7.1000000000000005</v>
      </c>
      <c r="T798" t="str">
        <f>IF(Table8[[#This Row],[Average]] &gt; $V$7, "Higher", "Lower")</f>
        <v>Lower</v>
      </c>
    </row>
    <row r="799" spans="1:20" x14ac:dyDescent="0.3">
      <c r="A799" t="s">
        <v>1655</v>
      </c>
      <c r="B799">
        <v>165</v>
      </c>
      <c r="C799">
        <v>108</v>
      </c>
      <c r="D799">
        <v>25753840</v>
      </c>
      <c r="E799" t="s">
        <v>2280</v>
      </c>
      <c r="F799" t="s">
        <v>54</v>
      </c>
      <c r="G799" t="s">
        <v>2281</v>
      </c>
      <c r="H799">
        <v>219091</v>
      </c>
      <c r="I799">
        <v>592</v>
      </c>
      <c r="J799" t="s">
        <v>29</v>
      </c>
      <c r="K799" t="s">
        <v>30</v>
      </c>
      <c r="L799">
        <v>19000000</v>
      </c>
      <c r="M799">
        <v>1996</v>
      </c>
      <c r="N799">
        <v>7.3</v>
      </c>
      <c r="O799">
        <v>6753840</v>
      </c>
      <c r="R799" t="s">
        <v>1120</v>
      </c>
      <c r="S799" cm="1">
        <f t="array" ref="S799">AVERAGE(IF(Table7[director_name]=R799, Table7[imdb_score]))</f>
        <v>7.1000000000000005</v>
      </c>
      <c r="T799" t="str">
        <f>IF(Table8[[#This Row],[Average]] &gt; $V$7, "Higher", "Lower")</f>
        <v>Lower</v>
      </c>
    </row>
    <row r="800" spans="1:20" x14ac:dyDescent="0.3">
      <c r="A800" t="s">
        <v>932</v>
      </c>
      <c r="B800">
        <v>417</v>
      </c>
      <c r="C800">
        <v>140</v>
      </c>
      <c r="D800">
        <v>21383298</v>
      </c>
      <c r="E800" t="s">
        <v>208</v>
      </c>
      <c r="F800" t="s">
        <v>921</v>
      </c>
      <c r="G800" t="s">
        <v>2283</v>
      </c>
      <c r="H800">
        <v>187170</v>
      </c>
      <c r="I800">
        <v>376</v>
      </c>
      <c r="J800" t="s">
        <v>29</v>
      </c>
      <c r="K800" t="s">
        <v>30</v>
      </c>
      <c r="L800">
        <v>15000000</v>
      </c>
      <c r="M800">
        <v>2012</v>
      </c>
      <c r="N800">
        <v>7.3</v>
      </c>
      <c r="O800">
        <v>6383298</v>
      </c>
      <c r="R800" t="s">
        <v>1389</v>
      </c>
      <c r="S800" cm="1">
        <f t="array" ref="S800">AVERAGE(IF(Table7[director_name]=R800, Table7[imdb_score]))</f>
        <v>7.1000000000000005</v>
      </c>
      <c r="T800" t="str">
        <f>IF(Table8[[#This Row],[Average]] &gt; $V$7, "Higher", "Lower")</f>
        <v>Lower</v>
      </c>
    </row>
    <row r="801" spans="1:20" x14ac:dyDescent="0.3">
      <c r="A801" t="s">
        <v>818</v>
      </c>
      <c r="B801">
        <v>133</v>
      </c>
      <c r="C801">
        <v>127</v>
      </c>
      <c r="D801">
        <v>28871190</v>
      </c>
      <c r="E801" t="s">
        <v>393</v>
      </c>
      <c r="F801" t="s">
        <v>1148</v>
      </c>
      <c r="G801" t="s">
        <v>2284</v>
      </c>
      <c r="H801">
        <v>125421</v>
      </c>
      <c r="I801">
        <v>385</v>
      </c>
      <c r="J801" t="s">
        <v>29</v>
      </c>
      <c r="K801" t="s">
        <v>30</v>
      </c>
      <c r="L801">
        <v>24000000</v>
      </c>
      <c r="M801">
        <v>1999</v>
      </c>
      <c r="N801">
        <v>7.3</v>
      </c>
      <c r="O801">
        <v>4871190</v>
      </c>
      <c r="R801" t="s">
        <v>1389</v>
      </c>
      <c r="S801" cm="1">
        <f t="array" ref="S801">AVERAGE(IF(Table7[director_name]=R801, Table7[imdb_score]))</f>
        <v>7.1000000000000005</v>
      </c>
      <c r="T801" t="str">
        <f>IF(Table8[[#This Row],[Average]] &gt; $V$7, "Higher", "Lower")</f>
        <v>Lower</v>
      </c>
    </row>
    <row r="802" spans="1:20" x14ac:dyDescent="0.3">
      <c r="A802" t="s">
        <v>2286</v>
      </c>
      <c r="B802">
        <v>80</v>
      </c>
      <c r="C802">
        <v>97</v>
      </c>
      <c r="D802">
        <v>2856622</v>
      </c>
      <c r="E802" t="s">
        <v>73</v>
      </c>
      <c r="F802" t="s">
        <v>2287</v>
      </c>
      <c r="G802" t="s">
        <v>2288</v>
      </c>
      <c r="H802">
        <v>11550</v>
      </c>
      <c r="I802">
        <v>197</v>
      </c>
      <c r="J802" t="s">
        <v>29</v>
      </c>
      <c r="K802" t="s">
        <v>442</v>
      </c>
      <c r="L802">
        <v>25000</v>
      </c>
      <c r="M802">
        <v>1997</v>
      </c>
      <c r="N802">
        <v>7.3</v>
      </c>
      <c r="O802">
        <v>2831622</v>
      </c>
      <c r="R802" t="s">
        <v>1120</v>
      </c>
      <c r="S802" cm="1">
        <f t="array" ref="S802">AVERAGE(IF(Table7[director_name]=R802, Table7[imdb_score]))</f>
        <v>7.1000000000000005</v>
      </c>
      <c r="T802" t="str">
        <f>IF(Table8[[#This Row],[Average]] &gt; $V$7, "Higher", "Lower")</f>
        <v>Lower</v>
      </c>
    </row>
    <row r="803" spans="1:20" x14ac:dyDescent="0.3">
      <c r="A803" t="s">
        <v>1002</v>
      </c>
      <c r="B803">
        <v>161</v>
      </c>
      <c r="C803">
        <v>100</v>
      </c>
      <c r="D803">
        <v>13103828</v>
      </c>
      <c r="E803" t="s">
        <v>208</v>
      </c>
      <c r="F803" t="s">
        <v>145</v>
      </c>
      <c r="G803" t="s">
        <v>2290</v>
      </c>
      <c r="H803">
        <v>59982</v>
      </c>
      <c r="I803">
        <v>463</v>
      </c>
      <c r="J803" t="s">
        <v>29</v>
      </c>
      <c r="K803" t="s">
        <v>30</v>
      </c>
      <c r="L803">
        <v>11000000</v>
      </c>
      <c r="M803">
        <v>2001</v>
      </c>
      <c r="N803">
        <v>7.3</v>
      </c>
      <c r="O803">
        <v>2103828</v>
      </c>
      <c r="R803" t="s">
        <v>1389</v>
      </c>
      <c r="S803" cm="1">
        <f t="array" ref="S803">AVERAGE(IF(Table7[director_name]=R803, Table7[imdb_score]))</f>
        <v>7.1000000000000005</v>
      </c>
      <c r="T803" t="str">
        <f>IF(Table8[[#This Row],[Average]] &gt; $V$7, "Higher", "Lower")</f>
        <v>Lower</v>
      </c>
    </row>
    <row r="804" spans="1:20" x14ac:dyDescent="0.3">
      <c r="A804" t="s">
        <v>988</v>
      </c>
      <c r="B804">
        <v>39</v>
      </c>
      <c r="C804">
        <v>109</v>
      </c>
      <c r="D804">
        <v>3050934</v>
      </c>
      <c r="E804" t="s">
        <v>220</v>
      </c>
      <c r="F804" t="s">
        <v>2291</v>
      </c>
      <c r="G804" t="s">
        <v>2292</v>
      </c>
      <c r="H804">
        <v>2794</v>
      </c>
      <c r="I804">
        <v>78</v>
      </c>
      <c r="J804" t="s">
        <v>29</v>
      </c>
      <c r="K804" t="s">
        <v>30</v>
      </c>
      <c r="L804">
        <v>1800000</v>
      </c>
      <c r="M804">
        <v>2000</v>
      </c>
      <c r="N804">
        <v>7.3</v>
      </c>
      <c r="O804">
        <v>1250934</v>
      </c>
      <c r="R804" t="s">
        <v>1120</v>
      </c>
      <c r="S804" cm="1">
        <f t="array" ref="S804">AVERAGE(IF(Table7[director_name]=R804, Table7[imdb_score]))</f>
        <v>7.1000000000000005</v>
      </c>
      <c r="T804" t="str">
        <f>IF(Table8[[#This Row],[Average]] &gt; $V$7, "Higher", "Lower")</f>
        <v>Lower</v>
      </c>
    </row>
    <row r="805" spans="1:20" x14ac:dyDescent="0.3">
      <c r="A805" t="s">
        <v>2294</v>
      </c>
      <c r="B805">
        <v>54</v>
      </c>
      <c r="C805">
        <v>111</v>
      </c>
      <c r="D805">
        <v>985341</v>
      </c>
      <c r="E805" t="s">
        <v>92</v>
      </c>
      <c r="F805" t="s">
        <v>2295</v>
      </c>
      <c r="G805" t="s">
        <v>2296</v>
      </c>
      <c r="H805">
        <v>3479</v>
      </c>
      <c r="I805">
        <v>87</v>
      </c>
      <c r="J805" t="s">
        <v>29</v>
      </c>
      <c r="K805" t="s">
        <v>30</v>
      </c>
      <c r="L805">
        <v>500000</v>
      </c>
      <c r="M805">
        <v>1999</v>
      </c>
      <c r="N805">
        <v>7.3</v>
      </c>
      <c r="O805">
        <v>485341</v>
      </c>
      <c r="R805" t="s">
        <v>376</v>
      </c>
      <c r="S805" cm="1">
        <f t="array" ref="S805">AVERAGE(IF(Table7[director_name]=R805, Table7[imdb_score]))</f>
        <v>7.1000000000000005</v>
      </c>
      <c r="T805" t="str">
        <f>IF(Table8[[#This Row],[Average]] &gt; $V$7, "Higher", "Lower")</f>
        <v>Lower</v>
      </c>
    </row>
    <row r="806" spans="1:20" x14ac:dyDescent="0.3">
      <c r="A806" t="s">
        <v>1564</v>
      </c>
      <c r="B806">
        <v>97</v>
      </c>
      <c r="C806">
        <v>110</v>
      </c>
      <c r="D806">
        <v>10200000</v>
      </c>
      <c r="E806" t="s">
        <v>269</v>
      </c>
      <c r="F806" t="s">
        <v>2297</v>
      </c>
      <c r="G806" t="s">
        <v>2298</v>
      </c>
      <c r="H806">
        <v>18697</v>
      </c>
      <c r="I806">
        <v>263</v>
      </c>
      <c r="J806" t="s">
        <v>29</v>
      </c>
      <c r="K806" t="s">
        <v>30</v>
      </c>
      <c r="L806">
        <v>10000000</v>
      </c>
      <c r="M806">
        <v>1997</v>
      </c>
      <c r="N806">
        <v>7.3</v>
      </c>
      <c r="O806">
        <v>200000</v>
      </c>
      <c r="R806" t="s">
        <v>867</v>
      </c>
      <c r="S806" cm="1">
        <f t="array" ref="S806">AVERAGE(IF(Table7[director_name]=R806, Table7[imdb_score]))</f>
        <v>7.1</v>
      </c>
      <c r="T806" t="str">
        <f>IF(Table8[[#This Row],[Average]] &gt; $V$7, "Higher", "Lower")</f>
        <v>Lower</v>
      </c>
    </row>
    <row r="807" spans="1:20" x14ac:dyDescent="0.3">
      <c r="A807" t="s">
        <v>1028</v>
      </c>
      <c r="B807">
        <v>156</v>
      </c>
      <c r="C807">
        <v>95</v>
      </c>
      <c r="D807">
        <v>50150619</v>
      </c>
      <c r="E807" t="s">
        <v>2299</v>
      </c>
      <c r="F807" t="s">
        <v>2300</v>
      </c>
      <c r="G807" t="s">
        <v>2301</v>
      </c>
      <c r="H807">
        <v>45580</v>
      </c>
      <c r="I807">
        <v>102</v>
      </c>
      <c r="J807" t="s">
        <v>29</v>
      </c>
      <c r="K807" t="s">
        <v>30</v>
      </c>
      <c r="L807">
        <v>50000000</v>
      </c>
      <c r="M807">
        <v>2014</v>
      </c>
      <c r="N807">
        <v>7.3</v>
      </c>
      <c r="O807">
        <v>150619</v>
      </c>
      <c r="R807" t="s">
        <v>867</v>
      </c>
      <c r="S807" cm="1">
        <f t="array" ref="S807">AVERAGE(IF(Table7[director_name]=R807, Table7[imdb_score]))</f>
        <v>7.1</v>
      </c>
      <c r="T807" t="str">
        <f>IF(Table8[[#This Row],[Average]] &gt; $V$7, "Higher", "Lower")</f>
        <v>Lower</v>
      </c>
    </row>
    <row r="808" spans="1:20" x14ac:dyDescent="0.3">
      <c r="A808" t="s">
        <v>2302</v>
      </c>
      <c r="B808">
        <v>99</v>
      </c>
      <c r="C808">
        <v>90</v>
      </c>
      <c r="D808">
        <v>489220</v>
      </c>
      <c r="E808" t="s">
        <v>1763</v>
      </c>
      <c r="F808" t="s">
        <v>2303</v>
      </c>
      <c r="G808" t="s">
        <v>2304</v>
      </c>
      <c r="H808">
        <v>160511</v>
      </c>
      <c r="I808">
        <v>696</v>
      </c>
      <c r="J808" t="s">
        <v>29</v>
      </c>
      <c r="K808" t="s">
        <v>442</v>
      </c>
      <c r="L808">
        <v>365000</v>
      </c>
      <c r="M808">
        <v>1997</v>
      </c>
      <c r="N808">
        <v>7.3</v>
      </c>
      <c r="O808">
        <v>124220</v>
      </c>
      <c r="R808" t="s">
        <v>1296</v>
      </c>
      <c r="S808" cm="1">
        <f t="array" ref="S808">AVERAGE(IF(Table7[director_name]=R808, Table7[imdb_score]))</f>
        <v>7.1</v>
      </c>
      <c r="T808" t="str">
        <f>IF(Table8[[#This Row],[Average]] &gt; $V$7, "Higher", "Lower")</f>
        <v>Lower</v>
      </c>
    </row>
    <row r="809" spans="1:20" x14ac:dyDescent="0.3">
      <c r="A809" t="s">
        <v>1037</v>
      </c>
      <c r="B809">
        <v>126</v>
      </c>
      <c r="C809">
        <v>90</v>
      </c>
      <c r="D809">
        <v>603943</v>
      </c>
      <c r="E809" t="s">
        <v>26</v>
      </c>
      <c r="F809" t="s">
        <v>2306</v>
      </c>
      <c r="G809" t="s">
        <v>2307</v>
      </c>
      <c r="H809">
        <v>26407</v>
      </c>
      <c r="I809">
        <v>154</v>
      </c>
      <c r="J809" t="s">
        <v>29</v>
      </c>
      <c r="K809" t="s">
        <v>30</v>
      </c>
      <c r="L809">
        <v>500000</v>
      </c>
      <c r="M809">
        <v>2004</v>
      </c>
      <c r="N809">
        <v>7.3</v>
      </c>
      <c r="O809">
        <v>103943</v>
      </c>
      <c r="R809" t="s">
        <v>867</v>
      </c>
      <c r="S809" cm="1">
        <f t="array" ref="S809">AVERAGE(IF(Table7[director_name]=R809, Table7[imdb_score]))</f>
        <v>7.1</v>
      </c>
      <c r="T809" t="str">
        <f>IF(Table8[[#This Row],[Average]] &gt; $V$7, "Higher", "Lower")</f>
        <v>Lower</v>
      </c>
    </row>
    <row r="810" spans="1:20" x14ac:dyDescent="0.3">
      <c r="A810" t="s">
        <v>1995</v>
      </c>
      <c r="B810">
        <v>152</v>
      </c>
      <c r="C810">
        <v>94</v>
      </c>
      <c r="D810">
        <v>2912363</v>
      </c>
      <c r="E810" t="s">
        <v>26</v>
      </c>
      <c r="F810" t="s">
        <v>2309</v>
      </c>
      <c r="G810" t="s">
        <v>2310</v>
      </c>
      <c r="H810">
        <v>25063</v>
      </c>
      <c r="I810">
        <v>177</v>
      </c>
      <c r="J810" t="s">
        <v>189</v>
      </c>
      <c r="K810" t="s">
        <v>200</v>
      </c>
      <c r="L810">
        <v>3000000</v>
      </c>
      <c r="M810">
        <v>2005</v>
      </c>
      <c r="N810">
        <v>7.3</v>
      </c>
      <c r="O810">
        <v>-87637</v>
      </c>
      <c r="R810" t="s">
        <v>1488</v>
      </c>
      <c r="S810" cm="1">
        <f t="array" ref="S810">AVERAGE(IF(Table7[director_name]=R810, Table7[imdb_score]))</f>
        <v>7.1</v>
      </c>
      <c r="T810" t="str">
        <f>IF(Table8[[#This Row],[Average]] &gt; $V$7, "Higher", "Lower")</f>
        <v>Lower</v>
      </c>
    </row>
    <row r="811" spans="1:20" x14ac:dyDescent="0.3">
      <c r="A811" t="s">
        <v>493</v>
      </c>
      <c r="B811">
        <v>40</v>
      </c>
      <c r="C811">
        <v>110</v>
      </c>
      <c r="D811">
        <v>3468572</v>
      </c>
      <c r="E811" t="s">
        <v>92</v>
      </c>
      <c r="F811" t="s">
        <v>1518</v>
      </c>
      <c r="G811" t="s">
        <v>2311</v>
      </c>
      <c r="H811">
        <v>10073</v>
      </c>
      <c r="I811">
        <v>78</v>
      </c>
      <c r="J811" t="s">
        <v>29</v>
      </c>
      <c r="K811" t="s">
        <v>30</v>
      </c>
      <c r="L811">
        <v>4000000</v>
      </c>
      <c r="M811">
        <v>1988</v>
      </c>
      <c r="N811">
        <v>7.3</v>
      </c>
      <c r="O811">
        <v>-531428</v>
      </c>
      <c r="R811" t="s">
        <v>1429</v>
      </c>
      <c r="S811" cm="1">
        <f t="array" ref="S811">AVERAGE(IF(Table7[director_name]=R811, Table7[imdb_score]))</f>
        <v>7.1</v>
      </c>
      <c r="T811" t="str">
        <f>IF(Table8[[#This Row],[Average]] &gt; $V$7, "Higher", "Lower")</f>
        <v>Lower</v>
      </c>
    </row>
    <row r="812" spans="1:20" x14ac:dyDescent="0.3">
      <c r="A812" t="s">
        <v>1016</v>
      </c>
      <c r="B812">
        <v>261</v>
      </c>
      <c r="C812">
        <v>96</v>
      </c>
      <c r="D812">
        <v>5359774</v>
      </c>
      <c r="E812" t="s">
        <v>2312</v>
      </c>
      <c r="F812" t="s">
        <v>576</v>
      </c>
      <c r="G812" t="s">
        <v>2313</v>
      </c>
      <c r="H812">
        <v>64794</v>
      </c>
      <c r="I812">
        <v>131</v>
      </c>
      <c r="J812" t="s">
        <v>29</v>
      </c>
      <c r="K812" t="s">
        <v>361</v>
      </c>
      <c r="L812">
        <v>6000000</v>
      </c>
      <c r="M812">
        <v>2011</v>
      </c>
      <c r="N812">
        <v>7.3</v>
      </c>
      <c r="O812">
        <v>-640226</v>
      </c>
      <c r="R812" t="s">
        <v>1464</v>
      </c>
      <c r="S812" cm="1">
        <f t="array" ref="S812">AVERAGE(IF(Table7[director_name]=R812, Table7[imdb_score]))</f>
        <v>7.1</v>
      </c>
      <c r="T812" t="str">
        <f>IF(Table8[[#This Row],[Average]] &gt; $V$7, "Higher", "Lower")</f>
        <v>Lower</v>
      </c>
    </row>
    <row r="813" spans="1:20" x14ac:dyDescent="0.3">
      <c r="A813" t="s">
        <v>1008</v>
      </c>
      <c r="B813">
        <v>40</v>
      </c>
      <c r="C813">
        <v>97</v>
      </c>
      <c r="D813">
        <v>144431</v>
      </c>
      <c r="E813" t="s">
        <v>1093</v>
      </c>
      <c r="F813" t="s">
        <v>2314</v>
      </c>
      <c r="G813" t="s">
        <v>2315</v>
      </c>
      <c r="H813">
        <v>1290</v>
      </c>
      <c r="I813">
        <v>13</v>
      </c>
      <c r="J813" t="s">
        <v>29</v>
      </c>
      <c r="K813" t="s">
        <v>200</v>
      </c>
      <c r="L813">
        <v>1000000</v>
      </c>
      <c r="M813">
        <v>2006</v>
      </c>
      <c r="N813">
        <v>7.3</v>
      </c>
      <c r="O813">
        <v>-855569</v>
      </c>
      <c r="R813" t="s">
        <v>1431</v>
      </c>
      <c r="S813" cm="1">
        <f t="array" ref="S813">AVERAGE(IF(Table7[director_name]=R813, Table7[imdb_score]))</f>
        <v>7.1</v>
      </c>
      <c r="T813" t="str">
        <f>IF(Table8[[#This Row],[Average]] &gt; $V$7, "Higher", "Lower")</f>
        <v>Lower</v>
      </c>
    </row>
    <row r="814" spans="1:20" x14ac:dyDescent="0.3">
      <c r="A814" t="s">
        <v>1488</v>
      </c>
      <c r="B814">
        <v>88</v>
      </c>
      <c r="C814">
        <v>111</v>
      </c>
      <c r="D814">
        <v>3895664</v>
      </c>
      <c r="E814" t="s">
        <v>73</v>
      </c>
      <c r="F814" t="s">
        <v>2317</v>
      </c>
      <c r="G814" t="s">
        <v>2318</v>
      </c>
      <c r="H814">
        <v>34383</v>
      </c>
      <c r="I814">
        <v>149</v>
      </c>
      <c r="J814" t="s">
        <v>90</v>
      </c>
      <c r="K814" t="s">
        <v>241</v>
      </c>
      <c r="L814">
        <v>5300000</v>
      </c>
      <c r="M814">
        <v>2002</v>
      </c>
      <c r="N814">
        <v>7.3</v>
      </c>
      <c r="O814">
        <v>-1404336</v>
      </c>
      <c r="R814" t="s">
        <v>1447</v>
      </c>
      <c r="S814" cm="1">
        <f t="array" ref="S814">AVERAGE(IF(Table7[director_name]=R814, Table7[imdb_score]))</f>
        <v>7.1</v>
      </c>
      <c r="T814" t="str">
        <f>IF(Table8[[#This Row],[Average]] &gt; $V$7, "Higher", "Lower")</f>
        <v>Lower</v>
      </c>
    </row>
    <row r="815" spans="1:20" x14ac:dyDescent="0.3">
      <c r="A815" t="s">
        <v>498</v>
      </c>
      <c r="B815">
        <v>486</v>
      </c>
      <c r="C815">
        <v>101</v>
      </c>
      <c r="D815">
        <v>4000304</v>
      </c>
      <c r="E815" t="s">
        <v>92</v>
      </c>
      <c r="F815" t="s">
        <v>324</v>
      </c>
      <c r="G815" t="s">
        <v>2319</v>
      </c>
      <c r="H815">
        <v>145395</v>
      </c>
      <c r="I815">
        <v>375</v>
      </c>
      <c r="J815" t="s">
        <v>29</v>
      </c>
      <c r="K815" t="s">
        <v>200</v>
      </c>
      <c r="L815">
        <v>6500000</v>
      </c>
      <c r="M815">
        <v>2011</v>
      </c>
      <c r="N815">
        <v>7.3</v>
      </c>
      <c r="O815">
        <v>-2499696</v>
      </c>
      <c r="R815" t="s">
        <v>1447</v>
      </c>
      <c r="S815" cm="1">
        <f t="array" ref="S815">AVERAGE(IF(Table7[director_name]=R815, Table7[imdb_score]))</f>
        <v>7.1</v>
      </c>
      <c r="T815" t="str">
        <f>IF(Table8[[#This Row],[Average]] &gt; $V$7, "Higher", "Lower")</f>
        <v>Lower</v>
      </c>
    </row>
    <row r="816" spans="1:20" x14ac:dyDescent="0.3">
      <c r="A816" t="s">
        <v>1049</v>
      </c>
      <c r="B816">
        <v>162</v>
      </c>
      <c r="C816">
        <v>63</v>
      </c>
      <c r="D816">
        <v>26687172</v>
      </c>
      <c r="E816" t="s">
        <v>2320</v>
      </c>
      <c r="F816" t="s">
        <v>2321</v>
      </c>
      <c r="G816" t="s">
        <v>2322</v>
      </c>
      <c r="H816">
        <v>15600</v>
      </c>
      <c r="I816">
        <v>55</v>
      </c>
      <c r="J816" t="s">
        <v>29</v>
      </c>
      <c r="K816" t="s">
        <v>30</v>
      </c>
      <c r="L816">
        <v>30000000</v>
      </c>
      <c r="M816">
        <v>2011</v>
      </c>
      <c r="N816">
        <v>7.3</v>
      </c>
      <c r="O816">
        <v>-3312828</v>
      </c>
      <c r="R816" t="s">
        <v>1456</v>
      </c>
      <c r="S816" cm="1">
        <f t="array" ref="S816">AVERAGE(IF(Table7[director_name]=R816, Table7[imdb_score]))</f>
        <v>7.1</v>
      </c>
      <c r="T816" t="str">
        <f>IF(Table8[[#This Row],[Average]] &gt; $V$7, "Higher", "Lower")</f>
        <v>Lower</v>
      </c>
    </row>
    <row r="817" spans="1:20" x14ac:dyDescent="0.3">
      <c r="A817" t="s">
        <v>977</v>
      </c>
      <c r="B817">
        <v>73</v>
      </c>
      <c r="C817">
        <v>111</v>
      </c>
      <c r="D817">
        <v>228524</v>
      </c>
      <c r="E817" t="s">
        <v>73</v>
      </c>
      <c r="F817" t="s">
        <v>2323</v>
      </c>
      <c r="G817" t="s">
        <v>2324</v>
      </c>
      <c r="H817">
        <v>8708</v>
      </c>
      <c r="I817">
        <v>56</v>
      </c>
      <c r="J817" t="s">
        <v>29</v>
      </c>
      <c r="K817" t="s">
        <v>30</v>
      </c>
      <c r="L817">
        <v>4000000</v>
      </c>
      <c r="M817">
        <v>2004</v>
      </c>
      <c r="N817">
        <v>7.3</v>
      </c>
      <c r="O817">
        <v>-3771476</v>
      </c>
      <c r="R817" t="s">
        <v>1452</v>
      </c>
      <c r="S817" cm="1">
        <f t="array" ref="S817">AVERAGE(IF(Table7[director_name]=R817, Table7[imdb_score]))</f>
        <v>7.1</v>
      </c>
      <c r="T817" t="str">
        <f>IF(Table8[[#This Row],[Average]] &gt; $V$7, "Higher", "Lower")</f>
        <v>Lower</v>
      </c>
    </row>
    <row r="818" spans="1:20" x14ac:dyDescent="0.3">
      <c r="A818" t="s">
        <v>1629</v>
      </c>
      <c r="B818">
        <v>198</v>
      </c>
      <c r="C818">
        <v>120</v>
      </c>
      <c r="D818">
        <v>5484375</v>
      </c>
      <c r="E818" t="s">
        <v>2325</v>
      </c>
      <c r="F818" t="s">
        <v>40</v>
      </c>
      <c r="G818" t="s">
        <v>2326</v>
      </c>
      <c r="H818">
        <v>84641</v>
      </c>
      <c r="I818">
        <v>205</v>
      </c>
      <c r="J818" t="s">
        <v>29</v>
      </c>
      <c r="K818" t="s">
        <v>30</v>
      </c>
      <c r="L818">
        <v>10000000</v>
      </c>
      <c r="M818">
        <v>2006</v>
      </c>
      <c r="N818">
        <v>7.3</v>
      </c>
      <c r="O818">
        <v>-4515625</v>
      </c>
      <c r="R818" t="s">
        <v>1459</v>
      </c>
      <c r="S818" cm="1">
        <f t="array" ref="S818">AVERAGE(IF(Table7[director_name]=R818, Table7[imdb_score]))</f>
        <v>7.1</v>
      </c>
      <c r="T818" t="str">
        <f>IF(Table8[[#This Row],[Average]] &gt; $V$7, "Higher", "Lower")</f>
        <v>Lower</v>
      </c>
    </row>
    <row r="819" spans="1:20" x14ac:dyDescent="0.3">
      <c r="A819" t="s">
        <v>1041</v>
      </c>
      <c r="B819">
        <v>328</v>
      </c>
      <c r="C819">
        <v>90</v>
      </c>
      <c r="D819">
        <v>3442820</v>
      </c>
      <c r="E819" t="s">
        <v>2327</v>
      </c>
      <c r="F819" t="s">
        <v>2328</v>
      </c>
      <c r="G819" t="s">
        <v>2329</v>
      </c>
      <c r="H819">
        <v>31489</v>
      </c>
      <c r="I819">
        <v>140</v>
      </c>
      <c r="J819" t="s">
        <v>29</v>
      </c>
      <c r="K819" t="s">
        <v>30</v>
      </c>
      <c r="L819">
        <v>8000000</v>
      </c>
      <c r="M819">
        <v>2015</v>
      </c>
      <c r="N819">
        <v>7.3</v>
      </c>
      <c r="O819">
        <v>-4557180</v>
      </c>
      <c r="R819" t="s">
        <v>1480</v>
      </c>
      <c r="S819" cm="1">
        <f t="array" ref="S819">AVERAGE(IF(Table7[director_name]=R819, Table7[imdb_score]))</f>
        <v>7.1</v>
      </c>
      <c r="T819" t="str">
        <f>IF(Table8[[#This Row],[Average]] &gt; $V$7, "Higher", "Lower")</f>
        <v>Lower</v>
      </c>
    </row>
    <row r="820" spans="1:20" x14ac:dyDescent="0.3">
      <c r="A820" t="s">
        <v>1044</v>
      </c>
      <c r="B820">
        <v>27</v>
      </c>
      <c r="C820">
        <v>90</v>
      </c>
      <c r="D820">
        <v>124720</v>
      </c>
      <c r="E820" t="s">
        <v>588</v>
      </c>
      <c r="F820" t="s">
        <v>2330</v>
      </c>
      <c r="G820" t="s">
        <v>2331</v>
      </c>
      <c r="H820">
        <v>1560</v>
      </c>
      <c r="I820">
        <v>15</v>
      </c>
      <c r="J820" t="s">
        <v>29</v>
      </c>
      <c r="K820" t="s">
        <v>30</v>
      </c>
      <c r="L820">
        <v>5000000</v>
      </c>
      <c r="M820">
        <v>2008</v>
      </c>
      <c r="N820">
        <v>7.3</v>
      </c>
      <c r="O820">
        <v>-4875280</v>
      </c>
      <c r="R820" t="s">
        <v>1506</v>
      </c>
      <c r="S820" cm="1">
        <f t="array" ref="S820">AVERAGE(IF(Table7[director_name]=R820, Table7[imdb_score]))</f>
        <v>7.1</v>
      </c>
      <c r="T820" t="str">
        <f>IF(Table8[[#This Row],[Average]] &gt; $V$7, "Higher", "Lower")</f>
        <v>Lower</v>
      </c>
    </row>
    <row r="821" spans="1:20" x14ac:dyDescent="0.3">
      <c r="A821" t="s">
        <v>807</v>
      </c>
      <c r="B821">
        <v>68</v>
      </c>
      <c r="C821">
        <v>140</v>
      </c>
      <c r="D821">
        <v>44484065</v>
      </c>
      <c r="E821" t="s">
        <v>1536</v>
      </c>
      <c r="F821" t="s">
        <v>150</v>
      </c>
      <c r="G821" t="s">
        <v>2333</v>
      </c>
      <c r="H821">
        <v>107227</v>
      </c>
      <c r="I821">
        <v>279</v>
      </c>
      <c r="J821" t="s">
        <v>29</v>
      </c>
      <c r="K821" t="s">
        <v>227</v>
      </c>
      <c r="L821">
        <v>50000000</v>
      </c>
      <c r="M821">
        <v>1998</v>
      </c>
      <c r="N821">
        <v>7.3</v>
      </c>
      <c r="O821">
        <v>-5515935</v>
      </c>
      <c r="R821" t="s">
        <v>1415</v>
      </c>
      <c r="S821" cm="1">
        <f t="array" ref="S821">AVERAGE(IF(Table7[director_name]=R821, Table7[imdb_score]))</f>
        <v>7.1</v>
      </c>
      <c r="T821" t="str">
        <f>IF(Table8[[#This Row],[Average]] &gt; $V$7, "Higher", "Lower")</f>
        <v>Lower</v>
      </c>
    </row>
    <row r="822" spans="1:20" x14ac:dyDescent="0.3">
      <c r="A822" t="s">
        <v>929</v>
      </c>
      <c r="B822">
        <v>248</v>
      </c>
      <c r="C822">
        <v>129</v>
      </c>
      <c r="D822">
        <v>3205244</v>
      </c>
      <c r="E822" t="s">
        <v>73</v>
      </c>
      <c r="F822" t="s">
        <v>1574</v>
      </c>
      <c r="G822" t="s">
        <v>2335</v>
      </c>
      <c r="H822">
        <v>23629</v>
      </c>
      <c r="I822">
        <v>141</v>
      </c>
      <c r="J822" t="s">
        <v>29</v>
      </c>
      <c r="K822" t="s">
        <v>200</v>
      </c>
      <c r="L822">
        <v>10000000</v>
      </c>
      <c r="M822">
        <v>2010</v>
      </c>
      <c r="N822">
        <v>7.3</v>
      </c>
      <c r="O822">
        <v>-6794756</v>
      </c>
      <c r="R822" t="s">
        <v>1420</v>
      </c>
      <c r="S822" cm="1">
        <f t="array" ref="S822">AVERAGE(IF(Table7[director_name]=R822, Table7[imdb_score]))</f>
        <v>7.1</v>
      </c>
      <c r="T822" t="str">
        <f>IF(Table8[[#This Row],[Average]] &gt; $V$7, "Higher", "Lower")</f>
        <v>Lower</v>
      </c>
    </row>
    <row r="823" spans="1:20" x14ac:dyDescent="0.3">
      <c r="A823" t="s">
        <v>562</v>
      </c>
      <c r="B823">
        <v>251</v>
      </c>
      <c r="C823">
        <v>95</v>
      </c>
      <c r="D823">
        <v>17791031</v>
      </c>
      <c r="E823" t="s">
        <v>2337</v>
      </c>
      <c r="F823" t="s">
        <v>1823</v>
      </c>
      <c r="G823" t="s">
        <v>2338</v>
      </c>
      <c r="H823">
        <v>109855</v>
      </c>
      <c r="I823">
        <v>888</v>
      </c>
      <c r="J823" t="s">
        <v>29</v>
      </c>
      <c r="K823" t="s">
        <v>30</v>
      </c>
      <c r="L823">
        <v>25000000</v>
      </c>
      <c r="M823">
        <v>2002</v>
      </c>
      <c r="N823">
        <v>7.3</v>
      </c>
      <c r="O823">
        <v>-7208969</v>
      </c>
      <c r="R823" t="s">
        <v>1499</v>
      </c>
      <c r="S823" cm="1">
        <f t="array" ref="S823">AVERAGE(IF(Table7[director_name]=R823, Table7[imdb_score]))</f>
        <v>7.1</v>
      </c>
      <c r="T823" t="str">
        <f>IF(Table8[[#This Row],[Average]] &gt; $V$7, "Higher", "Lower")</f>
        <v>Lower</v>
      </c>
    </row>
    <row r="824" spans="1:20" x14ac:dyDescent="0.3">
      <c r="A824" t="s">
        <v>1429</v>
      </c>
      <c r="B824">
        <v>165</v>
      </c>
      <c r="C824">
        <v>120</v>
      </c>
      <c r="D824">
        <v>4857376</v>
      </c>
      <c r="E824" t="s">
        <v>699</v>
      </c>
      <c r="F824" t="s">
        <v>478</v>
      </c>
      <c r="G824" t="s">
        <v>2340</v>
      </c>
      <c r="H824">
        <v>63084</v>
      </c>
      <c r="I824">
        <v>123</v>
      </c>
      <c r="J824" t="s">
        <v>90</v>
      </c>
      <c r="K824" t="s">
        <v>241</v>
      </c>
      <c r="L824">
        <v>13000000</v>
      </c>
      <c r="M824">
        <v>2006</v>
      </c>
      <c r="N824">
        <v>7.3</v>
      </c>
      <c r="O824">
        <v>-8142624</v>
      </c>
      <c r="R824" t="s">
        <v>1423</v>
      </c>
      <c r="S824" cm="1">
        <f t="array" ref="S824">AVERAGE(IF(Table7[director_name]=R824, Table7[imdb_score]))</f>
        <v>7.1</v>
      </c>
      <c r="T824" t="str">
        <f>IF(Table8[[#This Row],[Average]] &gt; $V$7, "Higher", "Lower")</f>
        <v>Lower</v>
      </c>
    </row>
    <row r="825" spans="1:20" x14ac:dyDescent="0.3">
      <c r="A825" t="s">
        <v>2342</v>
      </c>
      <c r="B825">
        <v>44</v>
      </c>
      <c r="C825">
        <v>120</v>
      </c>
      <c r="D825">
        <v>1055654</v>
      </c>
      <c r="E825" t="s">
        <v>2343</v>
      </c>
      <c r="F825" t="s">
        <v>2344</v>
      </c>
      <c r="G825" t="s">
        <v>2345</v>
      </c>
      <c r="H825">
        <v>20426</v>
      </c>
      <c r="I825">
        <v>175</v>
      </c>
      <c r="J825" t="s">
        <v>29</v>
      </c>
      <c r="K825" t="s">
        <v>227</v>
      </c>
      <c r="L825">
        <v>10000000</v>
      </c>
      <c r="M825">
        <v>2006</v>
      </c>
      <c r="N825">
        <v>7.3</v>
      </c>
      <c r="O825">
        <v>-8944346</v>
      </c>
      <c r="R825" t="s">
        <v>1520</v>
      </c>
      <c r="S825" cm="1">
        <f t="array" ref="S825">AVERAGE(IF(Table7[director_name]=R825, Table7[imdb_score]))</f>
        <v>7.1</v>
      </c>
      <c r="T825" t="str">
        <f>IF(Table8[[#This Row],[Average]] &gt; $V$7, "Higher", "Lower")</f>
        <v>Lower</v>
      </c>
    </row>
    <row r="826" spans="1:20" x14ac:dyDescent="0.3">
      <c r="A826" t="s">
        <v>298</v>
      </c>
      <c r="B826">
        <v>280</v>
      </c>
      <c r="C826">
        <v>159</v>
      </c>
      <c r="D826">
        <v>55637680</v>
      </c>
      <c r="E826" t="s">
        <v>269</v>
      </c>
      <c r="F826" t="s">
        <v>649</v>
      </c>
      <c r="G826" t="s">
        <v>2347</v>
      </c>
      <c r="H826">
        <v>227071</v>
      </c>
      <c r="I826">
        <v>1500</v>
      </c>
      <c r="J826" t="s">
        <v>29</v>
      </c>
      <c r="K826" t="s">
        <v>200</v>
      </c>
      <c r="L826">
        <v>65000000</v>
      </c>
      <c r="M826">
        <v>1999</v>
      </c>
      <c r="N826">
        <v>7.3</v>
      </c>
      <c r="O826">
        <v>-9362320</v>
      </c>
      <c r="R826" t="s">
        <v>1496</v>
      </c>
      <c r="S826" cm="1">
        <f t="array" ref="S826">AVERAGE(IF(Table7[director_name]=R826, Table7[imdb_score]))</f>
        <v>7.1</v>
      </c>
      <c r="T826" t="str">
        <f>IF(Table8[[#This Row],[Average]] &gt; $V$7, "Higher", "Lower")</f>
        <v>Lower</v>
      </c>
    </row>
    <row r="827" spans="1:20" x14ac:dyDescent="0.3">
      <c r="A827" t="s">
        <v>713</v>
      </c>
      <c r="B827">
        <v>246</v>
      </c>
      <c r="C827">
        <v>85</v>
      </c>
      <c r="D827">
        <v>488872</v>
      </c>
      <c r="E827" t="s">
        <v>2349</v>
      </c>
      <c r="F827" t="s">
        <v>2350</v>
      </c>
      <c r="G827" t="s">
        <v>2351</v>
      </c>
      <c r="H827">
        <v>56923</v>
      </c>
      <c r="I827">
        <v>243</v>
      </c>
      <c r="J827" t="s">
        <v>53</v>
      </c>
      <c r="K827" t="s">
        <v>1119</v>
      </c>
      <c r="L827">
        <v>10000000</v>
      </c>
      <c r="M827">
        <v>2001</v>
      </c>
      <c r="N827">
        <v>7.3</v>
      </c>
      <c r="O827">
        <v>-9511128</v>
      </c>
      <c r="R827" t="s">
        <v>1513</v>
      </c>
      <c r="S827" cm="1">
        <f t="array" ref="S827">AVERAGE(IF(Table7[director_name]=R827, Table7[imdb_score]))</f>
        <v>7.1</v>
      </c>
      <c r="T827" t="str">
        <f>IF(Table8[[#This Row],[Average]] &gt; $V$7, "Higher", "Lower")</f>
        <v>Lower</v>
      </c>
    </row>
    <row r="828" spans="1:20" x14ac:dyDescent="0.3">
      <c r="A828" t="s">
        <v>2029</v>
      </c>
      <c r="B828">
        <v>152</v>
      </c>
      <c r="C828">
        <v>135</v>
      </c>
      <c r="D828">
        <v>128486</v>
      </c>
      <c r="E828" t="s">
        <v>2353</v>
      </c>
      <c r="F828" t="s">
        <v>2354</v>
      </c>
      <c r="G828" t="s">
        <v>2355</v>
      </c>
      <c r="H828">
        <v>26156</v>
      </c>
      <c r="I828">
        <v>74</v>
      </c>
      <c r="J828" t="s">
        <v>133</v>
      </c>
      <c r="K828" t="s">
        <v>272</v>
      </c>
      <c r="L828">
        <v>10000000</v>
      </c>
      <c r="M828">
        <v>2008</v>
      </c>
      <c r="N828">
        <v>7.3</v>
      </c>
      <c r="O828">
        <v>-9871514</v>
      </c>
      <c r="R828" t="s">
        <v>1418</v>
      </c>
      <c r="S828" cm="1">
        <f t="array" ref="S828">AVERAGE(IF(Table7[director_name]=R828, Table7[imdb_score]))</f>
        <v>7.1</v>
      </c>
      <c r="T828" t="str">
        <f>IF(Table8[[#This Row],[Average]] &gt; $V$7, "Higher", "Lower")</f>
        <v>Lower</v>
      </c>
    </row>
    <row r="829" spans="1:20" x14ac:dyDescent="0.3">
      <c r="A829" t="s">
        <v>2357</v>
      </c>
      <c r="B829">
        <v>141</v>
      </c>
      <c r="C829">
        <v>78</v>
      </c>
      <c r="D829">
        <v>89296573</v>
      </c>
      <c r="E829" t="s">
        <v>296</v>
      </c>
      <c r="F829" t="s">
        <v>2358</v>
      </c>
      <c r="G829" t="s">
        <v>2359</v>
      </c>
      <c r="H829">
        <v>128285</v>
      </c>
      <c r="I829">
        <v>297</v>
      </c>
      <c r="J829" t="s">
        <v>29</v>
      </c>
      <c r="K829" t="s">
        <v>30</v>
      </c>
      <c r="L829">
        <v>100000000</v>
      </c>
      <c r="M829">
        <v>2000</v>
      </c>
      <c r="N829">
        <v>7.3</v>
      </c>
      <c r="O829">
        <v>-10703427</v>
      </c>
      <c r="R829" t="s">
        <v>1484</v>
      </c>
      <c r="S829" cm="1">
        <f t="array" ref="S829">AVERAGE(IF(Table7[director_name]=R829, Table7[imdb_score]))</f>
        <v>7.1</v>
      </c>
      <c r="T829" t="str">
        <f>IF(Table8[[#This Row],[Average]] &gt; $V$7, "Higher", "Lower")</f>
        <v>Lower</v>
      </c>
    </row>
    <row r="830" spans="1:20" x14ac:dyDescent="0.3">
      <c r="A830" t="s">
        <v>1004</v>
      </c>
      <c r="B830">
        <v>38</v>
      </c>
      <c r="C830">
        <v>100</v>
      </c>
      <c r="D830">
        <v>860002</v>
      </c>
      <c r="E830" t="s">
        <v>2180</v>
      </c>
      <c r="F830" t="s">
        <v>2361</v>
      </c>
      <c r="G830" t="s">
        <v>2362</v>
      </c>
      <c r="H830">
        <v>6454</v>
      </c>
      <c r="I830">
        <v>43</v>
      </c>
      <c r="J830" t="s">
        <v>29</v>
      </c>
      <c r="K830" t="s">
        <v>30</v>
      </c>
      <c r="L830">
        <v>12000000</v>
      </c>
      <c r="M830">
        <v>2005</v>
      </c>
      <c r="N830">
        <v>7.3</v>
      </c>
      <c r="O830">
        <v>-11139998</v>
      </c>
      <c r="R830" t="s">
        <v>1510</v>
      </c>
      <c r="S830" cm="1">
        <f t="array" ref="S830">AVERAGE(IF(Table7[director_name]=R830, Table7[imdb_score]))</f>
        <v>7.1</v>
      </c>
      <c r="T830" t="str">
        <f>IF(Table8[[#This Row],[Average]] &gt; $V$7, "Higher", "Lower")</f>
        <v>Lower</v>
      </c>
    </row>
    <row r="831" spans="1:20" x14ac:dyDescent="0.3">
      <c r="A831" t="s">
        <v>1566</v>
      </c>
      <c r="B831">
        <v>99</v>
      </c>
      <c r="C831">
        <v>145</v>
      </c>
      <c r="D831">
        <v>13038660</v>
      </c>
      <c r="E831" t="s">
        <v>92</v>
      </c>
      <c r="F831" t="s">
        <v>1581</v>
      </c>
      <c r="G831" t="s">
        <v>2364</v>
      </c>
      <c r="H831">
        <v>16995</v>
      </c>
      <c r="I831">
        <v>163</v>
      </c>
      <c r="J831" t="s">
        <v>29</v>
      </c>
      <c r="K831" t="s">
        <v>30</v>
      </c>
      <c r="L831">
        <v>25000000</v>
      </c>
      <c r="M831">
        <v>1999</v>
      </c>
      <c r="N831">
        <v>7.3</v>
      </c>
      <c r="O831">
        <v>-11961340</v>
      </c>
      <c r="R831" t="s">
        <v>1467</v>
      </c>
      <c r="S831" cm="1">
        <f t="array" ref="S831">AVERAGE(IF(Table7[director_name]=R831, Table7[imdb_score]))</f>
        <v>7.1</v>
      </c>
      <c r="T831" t="str">
        <f>IF(Table8[[#This Row],[Average]] &gt; $V$7, "Higher", "Lower")</f>
        <v>Lower</v>
      </c>
    </row>
    <row r="832" spans="1:20" x14ac:dyDescent="0.3">
      <c r="A832" t="s">
        <v>245</v>
      </c>
      <c r="B832">
        <v>323</v>
      </c>
      <c r="C832">
        <v>119</v>
      </c>
      <c r="D832">
        <v>22877808</v>
      </c>
      <c r="E832" t="s">
        <v>588</v>
      </c>
      <c r="F832" t="s">
        <v>87</v>
      </c>
      <c r="G832" t="s">
        <v>2366</v>
      </c>
      <c r="H832">
        <v>152591</v>
      </c>
      <c r="I832">
        <v>414</v>
      </c>
      <c r="J832" t="s">
        <v>29</v>
      </c>
      <c r="K832" t="s">
        <v>30</v>
      </c>
      <c r="L832">
        <v>35000000</v>
      </c>
      <c r="M832">
        <v>2008</v>
      </c>
      <c r="N832">
        <v>7.3</v>
      </c>
      <c r="O832">
        <v>-12122192</v>
      </c>
      <c r="R832" t="s">
        <v>1510</v>
      </c>
      <c r="S832" cm="1">
        <f t="array" ref="S832">AVERAGE(IF(Table7[director_name]=R832, Table7[imdb_score]))</f>
        <v>7.1</v>
      </c>
      <c r="T832" t="str">
        <f>IF(Table8[[#This Row],[Average]] &gt; $V$7, "Higher", "Lower")</f>
        <v>Lower</v>
      </c>
    </row>
    <row r="833" spans="1:20" x14ac:dyDescent="0.3">
      <c r="A833" t="s">
        <v>337</v>
      </c>
      <c r="B833">
        <v>209</v>
      </c>
      <c r="C833">
        <v>114</v>
      </c>
      <c r="D833">
        <v>5694401</v>
      </c>
      <c r="E833" t="s">
        <v>1576</v>
      </c>
      <c r="F833" t="s">
        <v>176</v>
      </c>
      <c r="G833" t="s">
        <v>2368</v>
      </c>
      <c r="H833">
        <v>194489</v>
      </c>
      <c r="I833">
        <v>192</v>
      </c>
      <c r="J833" t="s">
        <v>29</v>
      </c>
      <c r="K833" t="s">
        <v>200</v>
      </c>
      <c r="L833">
        <v>18000000</v>
      </c>
      <c r="M833">
        <v>2008</v>
      </c>
      <c r="N833">
        <v>7.3</v>
      </c>
      <c r="O833">
        <v>-12305599</v>
      </c>
      <c r="R833" t="s">
        <v>1501</v>
      </c>
      <c r="S833" cm="1">
        <f t="array" ref="S833">AVERAGE(IF(Table7[director_name]=R833, Table7[imdb_score]))</f>
        <v>7.1</v>
      </c>
      <c r="T833" t="str">
        <f>IF(Table8[[#This Row],[Average]] &gt; $V$7, "Higher", "Lower")</f>
        <v>Lower</v>
      </c>
    </row>
    <row r="834" spans="1:20" x14ac:dyDescent="0.3">
      <c r="A834" t="s">
        <v>958</v>
      </c>
      <c r="B834">
        <v>216</v>
      </c>
      <c r="C834">
        <v>161</v>
      </c>
      <c r="D834">
        <v>336467</v>
      </c>
      <c r="E834" t="s">
        <v>2255</v>
      </c>
      <c r="F834" t="s">
        <v>2370</v>
      </c>
      <c r="G834" t="s">
        <v>2371</v>
      </c>
      <c r="H834">
        <v>45449</v>
      </c>
      <c r="I834">
        <v>192</v>
      </c>
      <c r="J834" t="s">
        <v>29</v>
      </c>
      <c r="K834" t="s">
        <v>241</v>
      </c>
      <c r="L834">
        <v>13000000</v>
      </c>
      <c r="M834">
        <v>2009</v>
      </c>
      <c r="N834">
        <v>7.3</v>
      </c>
      <c r="O834">
        <v>-12663533</v>
      </c>
      <c r="R834" t="s">
        <v>1516</v>
      </c>
      <c r="S834" cm="1">
        <f t="array" ref="S834">AVERAGE(IF(Table7[director_name]=R834, Table7[imdb_score]))</f>
        <v>7.1</v>
      </c>
      <c r="T834" t="str">
        <f>IF(Table8[[#This Row],[Average]] &gt; $V$7, "Higher", "Lower")</f>
        <v>Lower</v>
      </c>
    </row>
    <row r="835" spans="1:20" x14ac:dyDescent="0.3">
      <c r="A835" t="s">
        <v>2373</v>
      </c>
      <c r="B835">
        <v>149</v>
      </c>
      <c r="C835">
        <v>122</v>
      </c>
      <c r="D835">
        <v>41609593</v>
      </c>
      <c r="E835" t="s">
        <v>2374</v>
      </c>
      <c r="F835" t="s">
        <v>44</v>
      </c>
      <c r="G835" t="s">
        <v>2375</v>
      </c>
      <c r="H835">
        <v>145422</v>
      </c>
      <c r="I835">
        <v>572</v>
      </c>
      <c r="J835" t="s">
        <v>29</v>
      </c>
      <c r="K835" t="s">
        <v>200</v>
      </c>
      <c r="L835">
        <v>55000000</v>
      </c>
      <c r="M835">
        <v>1998</v>
      </c>
      <c r="N835">
        <v>7.3</v>
      </c>
      <c r="O835">
        <v>-13390407</v>
      </c>
      <c r="R835" t="s">
        <v>1478</v>
      </c>
      <c r="S835" cm="1">
        <f t="array" ref="S835">AVERAGE(IF(Table7[director_name]=R835, Table7[imdb_score]))</f>
        <v>7.1</v>
      </c>
      <c r="T835" t="str">
        <f>IF(Table8[[#This Row],[Average]] &gt; $V$7, "Higher", "Lower")</f>
        <v>Lower</v>
      </c>
    </row>
    <row r="836" spans="1:20" x14ac:dyDescent="0.3">
      <c r="A836" t="s">
        <v>451</v>
      </c>
      <c r="B836">
        <v>180</v>
      </c>
      <c r="C836">
        <v>99</v>
      </c>
      <c r="D836">
        <v>11100000</v>
      </c>
      <c r="E836" t="s">
        <v>2377</v>
      </c>
      <c r="F836" t="s">
        <v>2378</v>
      </c>
      <c r="G836" t="s">
        <v>2379</v>
      </c>
      <c r="H836">
        <v>92464</v>
      </c>
      <c r="I836">
        <v>331</v>
      </c>
      <c r="J836" t="s">
        <v>29</v>
      </c>
      <c r="K836" t="s">
        <v>30</v>
      </c>
      <c r="L836">
        <v>25000000</v>
      </c>
      <c r="M836">
        <v>1986</v>
      </c>
      <c r="N836">
        <v>7.3</v>
      </c>
      <c r="O836">
        <v>-13900000</v>
      </c>
      <c r="R836" t="s">
        <v>1436</v>
      </c>
      <c r="S836" cm="1">
        <f t="array" ref="S836">AVERAGE(IF(Table7[director_name]=R836, Table7[imdb_score]))</f>
        <v>7.1</v>
      </c>
      <c r="T836" t="str">
        <f>IF(Table8[[#This Row],[Average]] &gt; $V$7, "Higher", "Lower")</f>
        <v>Lower</v>
      </c>
    </row>
    <row r="837" spans="1:20" x14ac:dyDescent="0.3">
      <c r="A837" t="s">
        <v>2380</v>
      </c>
      <c r="B837">
        <v>160</v>
      </c>
      <c r="C837">
        <v>126</v>
      </c>
      <c r="D837">
        <v>5701643</v>
      </c>
      <c r="E837" t="s">
        <v>283</v>
      </c>
      <c r="F837" t="s">
        <v>2381</v>
      </c>
      <c r="G837" t="s">
        <v>2382</v>
      </c>
      <c r="H837">
        <v>37635</v>
      </c>
      <c r="I837">
        <v>165</v>
      </c>
      <c r="J837" t="s">
        <v>148</v>
      </c>
      <c r="K837" t="s">
        <v>2383</v>
      </c>
      <c r="L837">
        <v>20000000</v>
      </c>
      <c r="M837">
        <v>2007</v>
      </c>
      <c r="N837">
        <v>7.3</v>
      </c>
      <c r="O837">
        <v>-14298357</v>
      </c>
      <c r="R837" t="s">
        <v>1462</v>
      </c>
      <c r="S837" cm="1">
        <f t="array" ref="S837">AVERAGE(IF(Table7[director_name]=R837, Table7[imdb_score]))</f>
        <v>7.1</v>
      </c>
      <c r="T837" t="str">
        <f>IF(Table8[[#This Row],[Average]] &gt; $V$7, "Higher", "Lower")</f>
        <v>Lower</v>
      </c>
    </row>
    <row r="838" spans="1:20" x14ac:dyDescent="0.3">
      <c r="A838" t="s">
        <v>965</v>
      </c>
      <c r="B838">
        <v>78</v>
      </c>
      <c r="C838">
        <v>120</v>
      </c>
      <c r="D838">
        <v>634277</v>
      </c>
      <c r="E838" t="s">
        <v>2384</v>
      </c>
      <c r="F838" t="s">
        <v>2317</v>
      </c>
      <c r="G838" t="s">
        <v>2385</v>
      </c>
      <c r="H838">
        <v>5166</v>
      </c>
      <c r="I838">
        <v>27</v>
      </c>
      <c r="J838" t="s">
        <v>90</v>
      </c>
      <c r="K838" t="s">
        <v>241</v>
      </c>
      <c r="L838">
        <v>16000000</v>
      </c>
      <c r="M838">
        <v>2007</v>
      </c>
      <c r="N838">
        <v>7.3</v>
      </c>
      <c r="O838">
        <v>-15365723</v>
      </c>
      <c r="R838" t="s">
        <v>1406</v>
      </c>
      <c r="S838" cm="1">
        <f t="array" ref="S838">AVERAGE(IF(Table7[director_name]=R838, Table7[imdb_score]))</f>
        <v>7.1</v>
      </c>
      <c r="T838" t="str">
        <f>IF(Table8[[#This Row],[Average]] &gt; $V$7, "Higher", "Lower")</f>
        <v>Lower</v>
      </c>
    </row>
    <row r="839" spans="1:20" x14ac:dyDescent="0.3">
      <c r="A839" t="s">
        <v>855</v>
      </c>
      <c r="B839">
        <v>155</v>
      </c>
      <c r="C839">
        <v>126</v>
      </c>
      <c r="D839">
        <v>18324242</v>
      </c>
      <c r="E839" t="s">
        <v>92</v>
      </c>
      <c r="F839" t="s">
        <v>1465</v>
      </c>
      <c r="G839" t="s">
        <v>2387</v>
      </c>
      <c r="H839">
        <v>32815</v>
      </c>
      <c r="I839">
        <v>214</v>
      </c>
      <c r="J839" t="s">
        <v>29</v>
      </c>
      <c r="K839" t="s">
        <v>30</v>
      </c>
      <c r="L839">
        <v>35000000</v>
      </c>
      <c r="M839">
        <v>2005</v>
      </c>
      <c r="N839">
        <v>7.3</v>
      </c>
      <c r="O839">
        <v>-16675758</v>
      </c>
      <c r="R839" t="s">
        <v>1492</v>
      </c>
      <c r="S839" cm="1">
        <f t="array" ref="S839">AVERAGE(IF(Table7[director_name]=R839, Table7[imdb_score]))</f>
        <v>7.1</v>
      </c>
      <c r="T839" t="str">
        <f>IF(Table8[[#This Row],[Average]] &gt; $V$7, "Higher", "Lower")</f>
        <v>Lower</v>
      </c>
    </row>
    <row r="840" spans="1:20" x14ac:dyDescent="0.3">
      <c r="A840" t="s">
        <v>1047</v>
      </c>
      <c r="B840">
        <v>129</v>
      </c>
      <c r="C840">
        <v>74</v>
      </c>
      <c r="D840">
        <v>60507228</v>
      </c>
      <c r="E840" t="s">
        <v>2389</v>
      </c>
      <c r="F840" t="s">
        <v>2390</v>
      </c>
      <c r="G840" t="s">
        <v>2391</v>
      </c>
      <c r="H840">
        <v>27543</v>
      </c>
      <c r="I840">
        <v>186</v>
      </c>
      <c r="J840" t="s">
        <v>29</v>
      </c>
      <c r="K840" t="s">
        <v>30</v>
      </c>
      <c r="L840">
        <v>80000000</v>
      </c>
      <c r="M840">
        <v>1999</v>
      </c>
      <c r="N840">
        <v>7.3</v>
      </c>
      <c r="O840">
        <v>-19492772</v>
      </c>
      <c r="R840" t="s">
        <v>1472</v>
      </c>
      <c r="S840" cm="1">
        <f t="array" ref="S840">AVERAGE(IF(Table7[director_name]=R840, Table7[imdb_score]))</f>
        <v>7.1</v>
      </c>
      <c r="T840" t="str">
        <f>IF(Table8[[#This Row],[Average]] &gt; $V$7, "Higher", "Lower")</f>
        <v>Lower</v>
      </c>
    </row>
    <row r="841" spans="1:20" x14ac:dyDescent="0.3">
      <c r="A841" t="s">
        <v>420</v>
      </c>
      <c r="B841">
        <v>308</v>
      </c>
      <c r="C841">
        <v>107</v>
      </c>
      <c r="D841">
        <v>3675072</v>
      </c>
      <c r="E841" t="s">
        <v>471</v>
      </c>
      <c r="F841" t="s">
        <v>2393</v>
      </c>
      <c r="G841" t="s">
        <v>2394</v>
      </c>
      <c r="H841">
        <v>190132</v>
      </c>
      <c r="I841">
        <v>801</v>
      </c>
      <c r="J841" t="s">
        <v>29</v>
      </c>
      <c r="K841" t="s">
        <v>200</v>
      </c>
      <c r="L841">
        <v>26000000</v>
      </c>
      <c r="M841">
        <v>2007</v>
      </c>
      <c r="N841">
        <v>7.3</v>
      </c>
      <c r="O841">
        <v>-22324928</v>
      </c>
      <c r="R841" t="s">
        <v>1476</v>
      </c>
      <c r="S841" cm="1">
        <f t="array" ref="S841">AVERAGE(IF(Table7[director_name]=R841, Table7[imdb_score]))</f>
        <v>7.1</v>
      </c>
      <c r="T841" t="str">
        <f>IF(Table8[[#This Row],[Average]] &gt; $V$7, "Higher", "Lower")</f>
        <v>Lower</v>
      </c>
    </row>
    <row r="842" spans="1:20" x14ac:dyDescent="0.3">
      <c r="A842" t="s">
        <v>149</v>
      </c>
      <c r="B842">
        <v>396</v>
      </c>
      <c r="C842">
        <v>144</v>
      </c>
      <c r="D842">
        <v>154985087</v>
      </c>
      <c r="E842" t="s">
        <v>248</v>
      </c>
      <c r="F842" t="s">
        <v>694</v>
      </c>
      <c r="G842" t="s">
        <v>2396</v>
      </c>
      <c r="H842">
        <v>148379</v>
      </c>
      <c r="I842">
        <v>622</v>
      </c>
      <c r="J842" t="s">
        <v>29</v>
      </c>
      <c r="K842" t="s">
        <v>30</v>
      </c>
      <c r="L842">
        <v>178000000</v>
      </c>
      <c r="M842">
        <v>2016</v>
      </c>
      <c r="N842">
        <v>7.3</v>
      </c>
      <c r="O842">
        <v>-23014913</v>
      </c>
      <c r="R842" t="s">
        <v>1427</v>
      </c>
      <c r="S842" cm="1">
        <f t="array" ref="S842">AVERAGE(IF(Table7[director_name]=R842, Table7[imdb_score]))</f>
        <v>7.1</v>
      </c>
      <c r="T842" t="str">
        <f>IF(Table8[[#This Row],[Average]] &gt; $V$7, "Higher", "Lower")</f>
        <v>Lower</v>
      </c>
    </row>
    <row r="843" spans="1:20" x14ac:dyDescent="0.3">
      <c r="A843" t="s">
        <v>706</v>
      </c>
      <c r="B843">
        <v>188</v>
      </c>
      <c r="C843">
        <v>100</v>
      </c>
      <c r="D843">
        <v>10991381</v>
      </c>
      <c r="E843" t="s">
        <v>655</v>
      </c>
      <c r="F843" t="s">
        <v>1142</v>
      </c>
      <c r="G843" t="s">
        <v>2398</v>
      </c>
      <c r="H843">
        <v>44931</v>
      </c>
      <c r="I843">
        <v>100</v>
      </c>
      <c r="J843" t="s">
        <v>29</v>
      </c>
      <c r="K843" t="s">
        <v>200</v>
      </c>
      <c r="L843">
        <v>35000000</v>
      </c>
      <c r="M843">
        <v>2009</v>
      </c>
      <c r="N843">
        <v>7.3</v>
      </c>
      <c r="O843">
        <v>-24008619</v>
      </c>
      <c r="R843" t="s">
        <v>1413</v>
      </c>
      <c r="S843" cm="1">
        <f t="array" ref="S843">AVERAGE(IF(Table7[director_name]=R843, Table7[imdb_score]))</f>
        <v>7.1</v>
      </c>
      <c r="T843" t="str">
        <f>IF(Table8[[#This Row],[Average]] &gt; $V$7, "Higher", "Lower")</f>
        <v>Lower</v>
      </c>
    </row>
    <row r="844" spans="1:20" x14ac:dyDescent="0.3">
      <c r="A844" t="s">
        <v>274</v>
      </c>
      <c r="B844">
        <v>274</v>
      </c>
      <c r="C844">
        <v>96</v>
      </c>
      <c r="D844">
        <v>10139254</v>
      </c>
      <c r="E844" t="s">
        <v>373</v>
      </c>
      <c r="F844" t="s">
        <v>565</v>
      </c>
      <c r="G844" t="s">
        <v>2400</v>
      </c>
      <c r="H844">
        <v>190990</v>
      </c>
      <c r="I844">
        <v>915</v>
      </c>
      <c r="J844" t="s">
        <v>29</v>
      </c>
      <c r="K844" t="s">
        <v>30</v>
      </c>
      <c r="L844">
        <v>35000000</v>
      </c>
      <c r="M844">
        <v>2006</v>
      </c>
      <c r="N844">
        <v>7.3</v>
      </c>
      <c r="O844">
        <v>-24860746</v>
      </c>
      <c r="R844" t="s">
        <v>1439</v>
      </c>
      <c r="S844" cm="1">
        <f t="array" ref="S844">AVERAGE(IF(Table7[director_name]=R844, Table7[imdb_score]))</f>
        <v>7.1</v>
      </c>
      <c r="T844" t="str">
        <f>IF(Table8[[#This Row],[Average]] &gt; $V$7, "Higher", "Lower")</f>
        <v>Lower</v>
      </c>
    </row>
    <row r="845" spans="1:20" x14ac:dyDescent="0.3">
      <c r="A845" t="s">
        <v>1654</v>
      </c>
      <c r="B845">
        <v>355</v>
      </c>
      <c r="C845">
        <v>111</v>
      </c>
      <c r="D845">
        <v>56692</v>
      </c>
      <c r="E845" t="s">
        <v>529</v>
      </c>
      <c r="F845" t="s">
        <v>1367</v>
      </c>
      <c r="G845" t="s">
        <v>2402</v>
      </c>
      <c r="H845">
        <v>177401</v>
      </c>
      <c r="I845">
        <v>504</v>
      </c>
      <c r="J845" t="s">
        <v>29</v>
      </c>
      <c r="K845" t="s">
        <v>30</v>
      </c>
      <c r="L845">
        <v>25000000</v>
      </c>
      <c r="M845">
        <v>2009</v>
      </c>
      <c r="N845">
        <v>7.3</v>
      </c>
      <c r="O845">
        <v>-24943308</v>
      </c>
      <c r="R845" t="s">
        <v>1508</v>
      </c>
      <c r="S845" cm="1">
        <f t="array" ref="S845">AVERAGE(IF(Table7[director_name]=R845, Table7[imdb_score]))</f>
        <v>7.1</v>
      </c>
      <c r="T845" t="str">
        <f>IF(Table8[[#This Row],[Average]] &gt; $V$7, "Higher", "Lower")</f>
        <v>Lower</v>
      </c>
    </row>
    <row r="846" spans="1:20" x14ac:dyDescent="0.3">
      <c r="A846" t="s">
        <v>546</v>
      </c>
      <c r="B846">
        <v>259</v>
      </c>
      <c r="C846">
        <v>119</v>
      </c>
      <c r="D846">
        <v>24006726</v>
      </c>
      <c r="E846" t="s">
        <v>1061</v>
      </c>
      <c r="F846" t="s">
        <v>520</v>
      </c>
      <c r="G846" t="s">
        <v>2404</v>
      </c>
      <c r="H846">
        <v>139535</v>
      </c>
      <c r="I846">
        <v>632</v>
      </c>
      <c r="J846" t="s">
        <v>29</v>
      </c>
      <c r="K846" t="s">
        <v>30</v>
      </c>
      <c r="L846">
        <v>50000000</v>
      </c>
      <c r="M846">
        <v>2004</v>
      </c>
      <c r="N846">
        <v>7.3</v>
      </c>
      <c r="O846">
        <v>-25993274</v>
      </c>
      <c r="R846" t="s">
        <v>1433</v>
      </c>
      <c r="S846" cm="1">
        <f t="array" ref="S846">AVERAGE(IF(Table7[director_name]=R846, Table7[imdb_score]))</f>
        <v>7.1</v>
      </c>
      <c r="T846" t="str">
        <f>IF(Table8[[#This Row],[Average]] &gt; $V$7, "Higher", "Lower")</f>
        <v>Lower</v>
      </c>
    </row>
    <row r="847" spans="1:20" x14ac:dyDescent="0.3">
      <c r="A847" t="s">
        <v>435</v>
      </c>
      <c r="B847">
        <v>77</v>
      </c>
      <c r="C847">
        <v>111</v>
      </c>
      <c r="D847">
        <v>2869369</v>
      </c>
      <c r="E847" t="s">
        <v>1699</v>
      </c>
      <c r="F847" t="s">
        <v>2328</v>
      </c>
      <c r="G847" t="s">
        <v>2406</v>
      </c>
      <c r="H847">
        <v>65474</v>
      </c>
      <c r="I847">
        <v>211</v>
      </c>
      <c r="J847" t="s">
        <v>29</v>
      </c>
      <c r="K847" t="s">
        <v>200</v>
      </c>
      <c r="L847">
        <v>30000000</v>
      </c>
      <c r="M847">
        <v>1994</v>
      </c>
      <c r="N847">
        <v>7.3</v>
      </c>
      <c r="O847">
        <v>-27130631</v>
      </c>
      <c r="R847" t="s">
        <v>1504</v>
      </c>
      <c r="S847" cm="1">
        <f t="array" ref="S847">AVERAGE(IF(Table7[director_name]=R847, Table7[imdb_score]))</f>
        <v>7.1</v>
      </c>
      <c r="T847" t="str">
        <f>IF(Table8[[#This Row],[Average]] &gt; $V$7, "Higher", "Lower")</f>
        <v>Lower</v>
      </c>
    </row>
    <row r="848" spans="1:20" x14ac:dyDescent="0.3">
      <c r="A848" t="s">
        <v>2408</v>
      </c>
      <c r="B848">
        <v>229</v>
      </c>
      <c r="C848">
        <v>145</v>
      </c>
      <c r="D848">
        <v>57010853</v>
      </c>
      <c r="E848" t="s">
        <v>588</v>
      </c>
      <c r="F848" t="s">
        <v>1852</v>
      </c>
      <c r="G848" t="s">
        <v>2409</v>
      </c>
      <c r="H848">
        <v>119286</v>
      </c>
      <c r="I848">
        <v>548</v>
      </c>
      <c r="J848" t="s">
        <v>29</v>
      </c>
      <c r="K848" t="s">
        <v>30</v>
      </c>
      <c r="L848">
        <v>85000000</v>
      </c>
      <c r="M848">
        <v>2005</v>
      </c>
      <c r="N848">
        <v>7.3</v>
      </c>
      <c r="O848">
        <v>-27989147</v>
      </c>
      <c r="R848" t="s">
        <v>1442</v>
      </c>
      <c r="S848" cm="1">
        <f t="array" ref="S848">AVERAGE(IF(Table7[director_name]=R848, Table7[imdb_score]))</f>
        <v>7.1</v>
      </c>
      <c r="T848" t="str">
        <f>IF(Table8[[#This Row],[Average]] &gt; $V$7, "Higher", "Lower")</f>
        <v>Lower</v>
      </c>
    </row>
    <row r="849" spans="1:20" x14ac:dyDescent="0.3">
      <c r="A849" t="s">
        <v>337</v>
      </c>
      <c r="B849">
        <v>362</v>
      </c>
      <c r="C849">
        <v>116</v>
      </c>
      <c r="D849">
        <v>45434443</v>
      </c>
      <c r="E849" t="s">
        <v>2411</v>
      </c>
      <c r="F849" t="s">
        <v>1256</v>
      </c>
      <c r="G849" t="s">
        <v>2412</v>
      </c>
      <c r="H849">
        <v>175960</v>
      </c>
      <c r="I849">
        <v>360</v>
      </c>
      <c r="J849" t="s">
        <v>29</v>
      </c>
      <c r="K849" t="s">
        <v>30</v>
      </c>
      <c r="L849">
        <v>75000000</v>
      </c>
      <c r="M849">
        <v>2015</v>
      </c>
      <c r="N849">
        <v>7.3</v>
      </c>
      <c r="O849">
        <v>-29565557</v>
      </c>
      <c r="R849" t="s">
        <v>1410</v>
      </c>
      <c r="S849" cm="1">
        <f t="array" ref="S849">AVERAGE(IF(Table7[director_name]=R849, Table7[imdb_score]))</f>
        <v>7.1</v>
      </c>
      <c r="T849" t="str">
        <f>IF(Table8[[#This Row],[Average]] &gt; $V$7, "Higher", "Lower")</f>
        <v>Lower</v>
      </c>
    </row>
    <row r="850" spans="1:20" x14ac:dyDescent="0.3">
      <c r="A850" t="s">
        <v>2414</v>
      </c>
      <c r="B850">
        <v>86</v>
      </c>
      <c r="C850">
        <v>130</v>
      </c>
      <c r="D850">
        <v>9589875</v>
      </c>
      <c r="E850" t="s">
        <v>379</v>
      </c>
      <c r="F850" t="s">
        <v>902</v>
      </c>
      <c r="G850" t="s">
        <v>2415</v>
      </c>
      <c r="H850">
        <v>16673</v>
      </c>
      <c r="I850">
        <v>45</v>
      </c>
      <c r="J850" t="s">
        <v>29</v>
      </c>
      <c r="K850" t="s">
        <v>30</v>
      </c>
      <c r="L850">
        <v>40000000</v>
      </c>
      <c r="M850">
        <v>2008</v>
      </c>
      <c r="N850">
        <v>7.3</v>
      </c>
      <c r="O850">
        <v>-30410125</v>
      </c>
      <c r="R850" t="s">
        <v>1464</v>
      </c>
      <c r="S850" cm="1">
        <f t="array" ref="S850">AVERAGE(IF(Table7[director_name]=R850, Table7[imdb_score]))</f>
        <v>7.1</v>
      </c>
      <c r="T850" t="str">
        <f>IF(Table8[[#This Row],[Average]] &gt; $V$7, "Higher", "Lower")</f>
        <v>Lower</v>
      </c>
    </row>
    <row r="851" spans="1:20" x14ac:dyDescent="0.3">
      <c r="A851" t="s">
        <v>2417</v>
      </c>
      <c r="B851">
        <v>362</v>
      </c>
      <c r="C851">
        <v>114</v>
      </c>
      <c r="D851">
        <v>58229120</v>
      </c>
      <c r="E851" t="s">
        <v>2418</v>
      </c>
      <c r="F851" t="s">
        <v>2330</v>
      </c>
      <c r="G851" t="s">
        <v>2419</v>
      </c>
      <c r="H851">
        <v>236421</v>
      </c>
      <c r="I851">
        <v>515</v>
      </c>
      <c r="J851" t="s">
        <v>29</v>
      </c>
      <c r="K851" t="s">
        <v>30</v>
      </c>
      <c r="L851">
        <v>90000000</v>
      </c>
      <c r="M851">
        <v>2013</v>
      </c>
      <c r="N851">
        <v>7.3</v>
      </c>
      <c r="O851">
        <v>-31770880</v>
      </c>
      <c r="R851" t="s">
        <v>1488</v>
      </c>
      <c r="S851" cm="1">
        <f t="array" ref="S851">AVERAGE(IF(Table7[director_name]=R851, Table7[imdb_score]))</f>
        <v>7.1</v>
      </c>
      <c r="T851" t="str">
        <f>IF(Table8[[#This Row],[Average]] &gt; $V$7, "Higher", "Lower")</f>
        <v>Lower</v>
      </c>
    </row>
    <row r="852" spans="1:20" x14ac:dyDescent="0.3">
      <c r="A852" t="s">
        <v>981</v>
      </c>
      <c r="B852">
        <v>98</v>
      </c>
      <c r="C852">
        <v>110</v>
      </c>
      <c r="D852">
        <v>49413</v>
      </c>
      <c r="E852" t="s">
        <v>1576</v>
      </c>
      <c r="F852" t="s">
        <v>2421</v>
      </c>
      <c r="G852" t="s">
        <v>2422</v>
      </c>
      <c r="H852">
        <v>6919</v>
      </c>
      <c r="I852">
        <v>26</v>
      </c>
      <c r="J852" t="s">
        <v>53</v>
      </c>
      <c r="K852" t="s">
        <v>1119</v>
      </c>
      <c r="L852">
        <v>35000000</v>
      </c>
      <c r="M852">
        <v>2006</v>
      </c>
      <c r="N852">
        <v>7.3</v>
      </c>
      <c r="O852">
        <v>-34950587</v>
      </c>
      <c r="R852" t="s">
        <v>1429</v>
      </c>
      <c r="S852" cm="1">
        <f t="array" ref="S852">AVERAGE(IF(Table7[director_name]=R852, Table7[imdb_score]))</f>
        <v>7.1</v>
      </c>
      <c r="T852" t="str">
        <f>IF(Table8[[#This Row],[Average]] &gt; $V$7, "Higher", "Lower")</f>
        <v>Lower</v>
      </c>
    </row>
    <row r="853" spans="1:20" x14ac:dyDescent="0.3">
      <c r="A853" t="s">
        <v>1012</v>
      </c>
      <c r="B853">
        <v>256</v>
      </c>
      <c r="C853">
        <v>97</v>
      </c>
      <c r="D853">
        <v>103400692</v>
      </c>
      <c r="E853" t="s">
        <v>160</v>
      </c>
      <c r="F853" t="s">
        <v>565</v>
      </c>
      <c r="G853" t="s">
        <v>2424</v>
      </c>
      <c r="H853">
        <v>123553</v>
      </c>
      <c r="I853">
        <v>174</v>
      </c>
      <c r="J853" t="s">
        <v>29</v>
      </c>
      <c r="K853" t="s">
        <v>30</v>
      </c>
      <c r="L853">
        <v>145000000</v>
      </c>
      <c r="M853">
        <v>2012</v>
      </c>
      <c r="N853">
        <v>7.3</v>
      </c>
      <c r="O853">
        <v>-41599308</v>
      </c>
      <c r="R853" t="s">
        <v>867</v>
      </c>
      <c r="S853" cm="1">
        <f t="array" ref="S853">AVERAGE(IF(Table7[director_name]=R853, Table7[imdb_score]))</f>
        <v>7.1</v>
      </c>
      <c r="T853" t="str">
        <f>IF(Table8[[#This Row],[Average]] &gt; $V$7, "Higher", "Lower")</f>
        <v>Lower</v>
      </c>
    </row>
    <row r="854" spans="1:20" x14ac:dyDescent="0.3">
      <c r="A854" t="s">
        <v>1053</v>
      </c>
      <c r="B854">
        <v>80</v>
      </c>
      <c r="C854">
        <v>45</v>
      </c>
      <c r="D854">
        <v>145109</v>
      </c>
      <c r="E854" t="s">
        <v>1593</v>
      </c>
      <c r="F854" t="s">
        <v>2426</v>
      </c>
      <c r="G854" t="s">
        <v>2427</v>
      </c>
      <c r="H854">
        <v>14247</v>
      </c>
      <c r="I854">
        <v>44</v>
      </c>
      <c r="J854" t="s">
        <v>64</v>
      </c>
      <c r="K854" t="s">
        <v>371</v>
      </c>
      <c r="L854">
        <v>45000000</v>
      </c>
      <c r="M854">
        <v>2008</v>
      </c>
      <c r="N854">
        <v>7.3</v>
      </c>
      <c r="O854">
        <v>-44854891</v>
      </c>
      <c r="R854" t="s">
        <v>1296</v>
      </c>
      <c r="S854" cm="1">
        <f t="array" ref="S854">AVERAGE(IF(Table7[director_name]=R854, Table7[imdb_score]))</f>
        <v>7.1</v>
      </c>
      <c r="T854" t="str">
        <f>IF(Table8[[#This Row],[Average]] &gt; $V$7, "Higher", "Lower")</f>
        <v>Lower</v>
      </c>
    </row>
    <row r="855" spans="1:20" x14ac:dyDescent="0.3">
      <c r="A855" t="s">
        <v>915</v>
      </c>
      <c r="B855">
        <v>162</v>
      </c>
      <c r="C855">
        <v>145</v>
      </c>
      <c r="D855">
        <v>34566746</v>
      </c>
      <c r="E855" t="s">
        <v>696</v>
      </c>
      <c r="F855" t="s">
        <v>1327</v>
      </c>
      <c r="G855" t="s">
        <v>2429</v>
      </c>
      <c r="H855">
        <v>45231</v>
      </c>
      <c r="I855">
        <v>315</v>
      </c>
      <c r="J855" t="s">
        <v>29</v>
      </c>
      <c r="K855" t="s">
        <v>30</v>
      </c>
      <c r="L855">
        <v>80000000</v>
      </c>
      <c r="M855">
        <v>2000</v>
      </c>
      <c r="N855">
        <v>7.3</v>
      </c>
      <c r="O855">
        <v>-45433254</v>
      </c>
      <c r="R855" t="s">
        <v>867</v>
      </c>
      <c r="S855" cm="1">
        <f t="array" ref="S855">AVERAGE(IF(Table7[director_name]=R855, Table7[imdb_score]))</f>
        <v>7.1</v>
      </c>
      <c r="T855" t="str">
        <f>IF(Table8[[#This Row],[Average]] &gt; $V$7, "Higher", "Lower")</f>
        <v>Lower</v>
      </c>
    </row>
    <row r="856" spans="1:20" x14ac:dyDescent="0.3">
      <c r="A856" t="s">
        <v>975</v>
      </c>
      <c r="B856">
        <v>61</v>
      </c>
      <c r="C856">
        <v>112</v>
      </c>
      <c r="D856">
        <v>3058380</v>
      </c>
      <c r="E856" t="s">
        <v>588</v>
      </c>
      <c r="F856" t="s">
        <v>2431</v>
      </c>
      <c r="G856" t="s">
        <v>2432</v>
      </c>
      <c r="H856">
        <v>4767</v>
      </c>
      <c r="I856">
        <v>69</v>
      </c>
      <c r="J856" t="s">
        <v>90</v>
      </c>
      <c r="K856" t="s">
        <v>241</v>
      </c>
      <c r="L856">
        <v>100000000</v>
      </c>
      <c r="M856">
        <v>2000</v>
      </c>
      <c r="N856">
        <v>7.3</v>
      </c>
      <c r="O856">
        <v>-96941620</v>
      </c>
      <c r="R856" t="s">
        <v>1251</v>
      </c>
      <c r="S856" cm="1">
        <f t="array" ref="S856">AVERAGE(IF(Table7[director_name]=R856, Table7[imdb_score]))</f>
        <v>7.0874999999999995</v>
      </c>
      <c r="T856" t="str">
        <f>IF(Table8[[#This Row],[Average]] &gt; $V$7, "Higher", "Lower")</f>
        <v>Lower</v>
      </c>
    </row>
    <row r="857" spans="1:20" x14ac:dyDescent="0.3">
      <c r="A857" t="s">
        <v>2279</v>
      </c>
      <c r="B857">
        <v>69</v>
      </c>
      <c r="C857">
        <v>132</v>
      </c>
      <c r="D857">
        <v>274299</v>
      </c>
      <c r="E857" t="s">
        <v>2434</v>
      </c>
      <c r="F857" t="s">
        <v>225</v>
      </c>
      <c r="G857" t="s">
        <v>2435</v>
      </c>
      <c r="H857">
        <v>11077</v>
      </c>
      <c r="I857">
        <v>55</v>
      </c>
      <c r="J857" t="s">
        <v>29</v>
      </c>
      <c r="K857" t="s">
        <v>241</v>
      </c>
      <c r="L857">
        <v>103000000</v>
      </c>
      <c r="M857">
        <v>2002</v>
      </c>
      <c r="N857">
        <v>7.3</v>
      </c>
      <c r="O857">
        <v>-102725701</v>
      </c>
      <c r="R857" t="s">
        <v>1251</v>
      </c>
      <c r="S857" cm="1">
        <f t="array" ref="S857">AVERAGE(IF(Table7[director_name]=R857, Table7[imdb_score]))</f>
        <v>7.0874999999999995</v>
      </c>
      <c r="T857" t="str">
        <f>IF(Table8[[#This Row],[Average]] &gt; $V$7, "Higher", "Lower")</f>
        <v>Lower</v>
      </c>
    </row>
    <row r="858" spans="1:20" x14ac:dyDescent="0.3">
      <c r="A858" t="s">
        <v>692</v>
      </c>
      <c r="B858">
        <v>275</v>
      </c>
      <c r="C858">
        <v>123</v>
      </c>
      <c r="D858">
        <v>46978995</v>
      </c>
      <c r="E858" t="s">
        <v>309</v>
      </c>
      <c r="F858" t="s">
        <v>2274</v>
      </c>
      <c r="G858" t="s">
        <v>2437</v>
      </c>
      <c r="H858">
        <v>111609</v>
      </c>
      <c r="I858">
        <v>781</v>
      </c>
      <c r="J858" t="s">
        <v>29</v>
      </c>
      <c r="K858" t="s">
        <v>30</v>
      </c>
      <c r="L858">
        <v>160000000</v>
      </c>
      <c r="M858">
        <v>2016</v>
      </c>
      <c r="N858">
        <v>7.3</v>
      </c>
      <c r="O858">
        <v>-113021005</v>
      </c>
      <c r="R858" t="s">
        <v>1251</v>
      </c>
      <c r="S858" cm="1">
        <f t="array" ref="S858">AVERAGE(IF(Table7[director_name]=R858, Table7[imdb_score]))</f>
        <v>7.0874999999999995</v>
      </c>
      <c r="T858" t="str">
        <f>IF(Table8[[#This Row],[Average]] &gt; $V$7, "Higher", "Lower")</f>
        <v>Lower</v>
      </c>
    </row>
    <row r="859" spans="1:20" x14ac:dyDescent="0.3">
      <c r="A859" t="s">
        <v>798</v>
      </c>
      <c r="B859">
        <v>205</v>
      </c>
      <c r="C859">
        <v>93</v>
      </c>
      <c r="D859">
        <v>436471036</v>
      </c>
      <c r="E859" t="s">
        <v>2299</v>
      </c>
      <c r="F859" t="s">
        <v>2438</v>
      </c>
      <c r="G859" t="s">
        <v>2439</v>
      </c>
      <c r="H859">
        <v>314630</v>
      </c>
      <c r="I859">
        <v>483</v>
      </c>
      <c r="J859" t="s">
        <v>29</v>
      </c>
      <c r="K859" t="s">
        <v>30</v>
      </c>
      <c r="L859">
        <v>150000000</v>
      </c>
      <c r="M859">
        <v>2004</v>
      </c>
      <c r="N859">
        <v>7.2</v>
      </c>
      <c r="O859">
        <v>286471036</v>
      </c>
      <c r="R859" t="s">
        <v>1251</v>
      </c>
      <c r="S859" cm="1">
        <f t="array" ref="S859">AVERAGE(IF(Table7[director_name]=R859, Table7[imdb_score]))</f>
        <v>7.0874999999999995</v>
      </c>
      <c r="T859" t="str">
        <f>IF(Table8[[#This Row],[Average]] &gt; $V$7, "Higher", "Lower")</f>
        <v>Lower</v>
      </c>
    </row>
    <row r="860" spans="1:20" x14ac:dyDescent="0.3">
      <c r="A860" t="s">
        <v>863</v>
      </c>
      <c r="B860">
        <v>608</v>
      </c>
      <c r="C860">
        <v>195</v>
      </c>
      <c r="D860">
        <v>408992272</v>
      </c>
      <c r="E860" t="s">
        <v>248</v>
      </c>
      <c r="F860" t="s">
        <v>388</v>
      </c>
      <c r="G860" t="s">
        <v>2440</v>
      </c>
      <c r="H860">
        <v>557489</v>
      </c>
      <c r="I860">
        <v>1187</v>
      </c>
      <c r="J860" t="s">
        <v>29</v>
      </c>
      <c r="K860" t="s">
        <v>30</v>
      </c>
      <c r="L860">
        <v>200000000</v>
      </c>
      <c r="M860">
        <v>2013</v>
      </c>
      <c r="N860">
        <v>7.2</v>
      </c>
      <c r="O860">
        <v>208992272</v>
      </c>
      <c r="R860" t="s">
        <v>1251</v>
      </c>
      <c r="S860" cm="1">
        <f t="array" ref="S860">AVERAGE(IF(Table7[director_name]=R860, Table7[imdb_score]))</f>
        <v>7.0874999999999995</v>
      </c>
      <c r="T860" t="str">
        <f>IF(Table8[[#This Row],[Average]] &gt; $V$7, "Higher", "Lower")</f>
        <v>Lower</v>
      </c>
    </row>
    <row r="861" spans="1:20" x14ac:dyDescent="0.3">
      <c r="A861" t="s">
        <v>1793</v>
      </c>
      <c r="B861">
        <v>124</v>
      </c>
      <c r="C861">
        <v>110</v>
      </c>
      <c r="D861">
        <v>181360000</v>
      </c>
      <c r="E861" t="s">
        <v>2441</v>
      </c>
      <c r="F861" t="s">
        <v>2442</v>
      </c>
      <c r="G861" t="s">
        <v>2443</v>
      </c>
      <c r="H861">
        <v>170027</v>
      </c>
      <c r="I861">
        <v>350</v>
      </c>
      <c r="J861" t="s">
        <v>29</v>
      </c>
      <c r="K861" t="s">
        <v>30</v>
      </c>
      <c r="L861">
        <v>6000000</v>
      </c>
      <c r="M861">
        <v>1978</v>
      </c>
      <c r="N861">
        <v>7.2</v>
      </c>
      <c r="O861">
        <v>175360000</v>
      </c>
      <c r="R861" t="s">
        <v>1251</v>
      </c>
      <c r="S861" cm="1">
        <f t="array" ref="S861">AVERAGE(IF(Table7[director_name]=R861, Table7[imdb_score]))</f>
        <v>7.0874999999999995</v>
      </c>
      <c r="T861" t="str">
        <f>IF(Table8[[#This Row],[Average]] &gt; $V$7, "Higher", "Lower")</f>
        <v>Lower</v>
      </c>
    </row>
    <row r="862" spans="1:20" x14ac:dyDescent="0.3">
      <c r="A862" t="s">
        <v>978</v>
      </c>
      <c r="B862">
        <v>424</v>
      </c>
      <c r="C862">
        <v>140</v>
      </c>
      <c r="D862">
        <v>350034110</v>
      </c>
      <c r="E862" t="s">
        <v>1576</v>
      </c>
      <c r="F862" t="s">
        <v>339</v>
      </c>
      <c r="G862" t="s">
        <v>2444</v>
      </c>
      <c r="H862">
        <v>278232</v>
      </c>
      <c r="I862">
        <v>657</v>
      </c>
      <c r="J862" t="s">
        <v>29</v>
      </c>
      <c r="K862" t="s">
        <v>30</v>
      </c>
      <c r="L862">
        <v>190000000</v>
      </c>
      <c r="M862">
        <v>2015</v>
      </c>
      <c r="N862">
        <v>7.2</v>
      </c>
      <c r="O862">
        <v>160034110</v>
      </c>
      <c r="R862" t="s">
        <v>1251</v>
      </c>
      <c r="S862" cm="1">
        <f t="array" ref="S862">AVERAGE(IF(Table7[director_name]=R862, Table7[imdb_score]))</f>
        <v>7.0874999999999995</v>
      </c>
      <c r="T862" t="str">
        <f>IF(Table8[[#This Row],[Average]] &gt; $V$7, "Higher", "Lower")</f>
        <v>Lower</v>
      </c>
    </row>
    <row r="863" spans="1:20" x14ac:dyDescent="0.3">
      <c r="A863" t="s">
        <v>2446</v>
      </c>
      <c r="B863">
        <v>183</v>
      </c>
      <c r="C863">
        <v>106</v>
      </c>
      <c r="D863">
        <v>148170000</v>
      </c>
      <c r="E863" t="s">
        <v>1610</v>
      </c>
      <c r="F863" t="s">
        <v>2447</v>
      </c>
      <c r="G863" t="s">
        <v>2448</v>
      </c>
      <c r="H863">
        <v>142293</v>
      </c>
      <c r="I863">
        <v>245</v>
      </c>
      <c r="J863" t="s">
        <v>29</v>
      </c>
      <c r="K863" t="s">
        <v>30</v>
      </c>
      <c r="L863">
        <v>11000000</v>
      </c>
      <c r="M863">
        <v>1984</v>
      </c>
      <c r="N863">
        <v>7.2</v>
      </c>
      <c r="O863">
        <v>137170000</v>
      </c>
      <c r="R863" t="s">
        <v>1251</v>
      </c>
      <c r="S863" cm="1">
        <f t="array" ref="S863">AVERAGE(IF(Table7[director_name]=R863, Table7[imdb_score]))</f>
        <v>7.0874999999999995</v>
      </c>
      <c r="T863" t="str">
        <f>IF(Table8[[#This Row],[Average]] &gt; $V$7, "Higher", "Lower")</f>
        <v>Lower</v>
      </c>
    </row>
    <row r="864" spans="1:20" x14ac:dyDescent="0.3">
      <c r="A864" t="s">
        <v>104</v>
      </c>
      <c r="B864">
        <v>275</v>
      </c>
      <c r="C864">
        <v>138</v>
      </c>
      <c r="D864">
        <v>281492479</v>
      </c>
      <c r="E864" t="s">
        <v>105</v>
      </c>
      <c r="F864" t="s">
        <v>2449</v>
      </c>
      <c r="G864" t="s">
        <v>2450</v>
      </c>
      <c r="H864">
        <v>421818</v>
      </c>
      <c r="I864">
        <v>2789</v>
      </c>
      <c r="J864" t="s">
        <v>29</v>
      </c>
      <c r="K864" t="s">
        <v>30</v>
      </c>
      <c r="L864">
        <v>150000000</v>
      </c>
      <c r="M864">
        <v>2003</v>
      </c>
      <c r="N864">
        <v>7.2</v>
      </c>
      <c r="O864">
        <v>131492479</v>
      </c>
      <c r="R864" t="s">
        <v>1106</v>
      </c>
      <c r="S864" cm="1">
        <f t="array" ref="S864">AVERAGE(IF(Table7[director_name]=R864, Table7[imdb_score]))</f>
        <v>7.0857142857142863</v>
      </c>
      <c r="T864" t="str">
        <f>IF(Table8[[#This Row],[Average]] &gt; $V$7, "Higher", "Lower")</f>
        <v>Lower</v>
      </c>
    </row>
    <row r="865" spans="1:20" x14ac:dyDescent="0.3">
      <c r="A865" t="s">
        <v>2408</v>
      </c>
      <c r="B865">
        <v>223</v>
      </c>
      <c r="C865">
        <v>113</v>
      </c>
      <c r="D865">
        <v>170684505</v>
      </c>
      <c r="E865" t="s">
        <v>2452</v>
      </c>
      <c r="F865" t="s">
        <v>2453</v>
      </c>
      <c r="G865" t="s">
        <v>2454</v>
      </c>
      <c r="H865">
        <v>172080</v>
      </c>
      <c r="I865">
        <v>1017</v>
      </c>
      <c r="J865" t="s">
        <v>29</v>
      </c>
      <c r="K865" t="s">
        <v>30</v>
      </c>
      <c r="L865">
        <v>45000000</v>
      </c>
      <c r="M865">
        <v>2002</v>
      </c>
      <c r="N865">
        <v>7.2</v>
      </c>
      <c r="O865">
        <v>125684505</v>
      </c>
      <c r="R865" t="s">
        <v>1106</v>
      </c>
      <c r="S865" cm="1">
        <f t="array" ref="S865">AVERAGE(IF(Table7[director_name]=R865, Table7[imdb_score]))</f>
        <v>7.0857142857142863</v>
      </c>
      <c r="T865" t="str">
        <f>IF(Table8[[#This Row],[Average]] &gt; $V$7, "Higher", "Lower")</f>
        <v>Lower</v>
      </c>
    </row>
    <row r="866" spans="1:20" x14ac:dyDescent="0.3">
      <c r="A866" t="s">
        <v>302</v>
      </c>
      <c r="B866">
        <v>256</v>
      </c>
      <c r="C866">
        <v>117</v>
      </c>
      <c r="D866">
        <v>244052771</v>
      </c>
      <c r="E866" t="s">
        <v>2455</v>
      </c>
      <c r="F866" t="s">
        <v>254</v>
      </c>
      <c r="G866" t="s">
        <v>2456</v>
      </c>
      <c r="H866">
        <v>263853</v>
      </c>
      <c r="I866">
        <v>584</v>
      </c>
      <c r="J866" t="s">
        <v>29</v>
      </c>
      <c r="K866" t="s">
        <v>30</v>
      </c>
      <c r="L866">
        <v>120000000</v>
      </c>
      <c r="M866">
        <v>2006</v>
      </c>
      <c r="N866">
        <v>7.2</v>
      </c>
      <c r="O866">
        <v>124052771</v>
      </c>
      <c r="R866" t="s">
        <v>1106</v>
      </c>
      <c r="S866" cm="1">
        <f t="array" ref="S866">AVERAGE(IF(Table7[director_name]=R866, Table7[imdb_score]))</f>
        <v>7.0857142857142863</v>
      </c>
      <c r="T866" t="str">
        <f>IF(Table8[[#This Row],[Average]] &gt; $V$7, "Higher", "Lower")</f>
        <v>Lower</v>
      </c>
    </row>
    <row r="867" spans="1:20" x14ac:dyDescent="0.3">
      <c r="A867" t="s">
        <v>1403</v>
      </c>
      <c r="B867">
        <v>323</v>
      </c>
      <c r="C867">
        <v>104</v>
      </c>
      <c r="D867">
        <v>256386216</v>
      </c>
      <c r="E867" t="s">
        <v>2457</v>
      </c>
      <c r="F867" t="s">
        <v>665</v>
      </c>
      <c r="G867" t="s">
        <v>2458</v>
      </c>
      <c r="H867">
        <v>530870</v>
      </c>
      <c r="I867">
        <v>1413</v>
      </c>
      <c r="J867" t="s">
        <v>29</v>
      </c>
      <c r="K867" t="s">
        <v>30</v>
      </c>
      <c r="L867">
        <v>150000000</v>
      </c>
      <c r="M867">
        <v>2007</v>
      </c>
      <c r="N867">
        <v>7.2</v>
      </c>
      <c r="O867">
        <v>106386216</v>
      </c>
      <c r="R867" t="s">
        <v>1106</v>
      </c>
      <c r="S867" cm="1">
        <f t="array" ref="S867">AVERAGE(IF(Table7[director_name]=R867, Table7[imdb_score]))</f>
        <v>7.0857142857142863</v>
      </c>
      <c r="T867" t="str">
        <f>IF(Table8[[#This Row],[Average]] &gt; $V$7, "Higher", "Lower")</f>
        <v>Lower</v>
      </c>
    </row>
    <row r="868" spans="1:20" x14ac:dyDescent="0.3">
      <c r="A868" t="s">
        <v>936</v>
      </c>
      <c r="B868">
        <v>375</v>
      </c>
      <c r="C868">
        <v>109</v>
      </c>
      <c r="D868">
        <v>138447667</v>
      </c>
      <c r="E868" t="s">
        <v>2113</v>
      </c>
      <c r="F868" t="s">
        <v>2300</v>
      </c>
      <c r="G868" t="s">
        <v>2459</v>
      </c>
      <c r="H868">
        <v>408302</v>
      </c>
      <c r="I868">
        <v>345</v>
      </c>
      <c r="J868" t="s">
        <v>29</v>
      </c>
      <c r="K868" t="s">
        <v>30</v>
      </c>
      <c r="L868">
        <v>42000000</v>
      </c>
      <c r="M868">
        <v>2012</v>
      </c>
      <c r="N868">
        <v>7.2</v>
      </c>
      <c r="O868">
        <v>96447667</v>
      </c>
      <c r="R868" t="s">
        <v>1106</v>
      </c>
      <c r="S868" cm="1">
        <f t="array" ref="S868">AVERAGE(IF(Table7[director_name]=R868, Table7[imdb_score]))</f>
        <v>7.0857142857142863</v>
      </c>
      <c r="T868" t="str">
        <f>IF(Table8[[#This Row],[Average]] &gt; $V$7, "Higher", "Lower")</f>
        <v>Lower</v>
      </c>
    </row>
    <row r="869" spans="1:20" x14ac:dyDescent="0.3">
      <c r="A869" t="s">
        <v>2461</v>
      </c>
      <c r="B869">
        <v>114</v>
      </c>
      <c r="C869">
        <v>116</v>
      </c>
      <c r="D869">
        <v>121248145</v>
      </c>
      <c r="E869" t="s">
        <v>2374</v>
      </c>
      <c r="F869" t="s">
        <v>106</v>
      </c>
      <c r="G869" t="s">
        <v>2462</v>
      </c>
      <c r="H869">
        <v>260981</v>
      </c>
      <c r="I869">
        <v>373</v>
      </c>
      <c r="J869" t="s">
        <v>29</v>
      </c>
      <c r="K869" t="s">
        <v>30</v>
      </c>
      <c r="L869">
        <v>25000000</v>
      </c>
      <c r="M869">
        <v>1994</v>
      </c>
      <c r="N869">
        <v>7.2</v>
      </c>
      <c r="O869">
        <v>96248145</v>
      </c>
      <c r="R869" t="s">
        <v>1106</v>
      </c>
      <c r="S869" cm="1">
        <f t="array" ref="S869">AVERAGE(IF(Table7[director_name]=R869, Table7[imdb_score]))</f>
        <v>7.0857142857142863</v>
      </c>
      <c r="T869" t="str">
        <f>IF(Table8[[#This Row],[Average]] &gt; $V$7, "Higher", "Lower")</f>
        <v>Lower</v>
      </c>
    </row>
    <row r="870" spans="1:20" x14ac:dyDescent="0.3">
      <c r="A870" t="s">
        <v>1750</v>
      </c>
      <c r="B870">
        <v>242</v>
      </c>
      <c r="C870">
        <v>103</v>
      </c>
      <c r="D870">
        <v>103001286</v>
      </c>
      <c r="E870" t="s">
        <v>2463</v>
      </c>
      <c r="F870" t="s">
        <v>2464</v>
      </c>
      <c r="G870" t="s">
        <v>2465</v>
      </c>
      <c r="H870">
        <v>222018</v>
      </c>
      <c r="I870">
        <v>869</v>
      </c>
      <c r="J870" t="s">
        <v>29</v>
      </c>
      <c r="K870" t="s">
        <v>30</v>
      </c>
      <c r="L870">
        <v>15000000</v>
      </c>
      <c r="M870">
        <v>1996</v>
      </c>
      <c r="N870">
        <v>7.2</v>
      </c>
      <c r="O870">
        <v>88001286</v>
      </c>
      <c r="R870" t="s">
        <v>1106</v>
      </c>
      <c r="S870" cm="1">
        <f t="array" ref="S870">AVERAGE(IF(Table7[director_name]=R870, Table7[imdb_score]))</f>
        <v>7.0857142857142863</v>
      </c>
      <c r="T870" t="str">
        <f>IF(Table8[[#This Row],[Average]] &gt; $V$7, "Higher", "Lower")</f>
        <v>Lower</v>
      </c>
    </row>
    <row r="871" spans="1:20" x14ac:dyDescent="0.3">
      <c r="A871" t="s">
        <v>1079</v>
      </c>
      <c r="B871">
        <v>304</v>
      </c>
      <c r="C871">
        <v>132</v>
      </c>
      <c r="D871">
        <v>116631310</v>
      </c>
      <c r="E871" t="s">
        <v>393</v>
      </c>
      <c r="F871" t="s">
        <v>2466</v>
      </c>
      <c r="G871" t="s">
        <v>2467</v>
      </c>
      <c r="H871">
        <v>87665</v>
      </c>
      <c r="I871">
        <v>323</v>
      </c>
      <c r="J871" t="s">
        <v>29</v>
      </c>
      <c r="K871" t="s">
        <v>30</v>
      </c>
      <c r="L871">
        <v>30000000</v>
      </c>
      <c r="M871">
        <v>2013</v>
      </c>
      <c r="N871">
        <v>7.2</v>
      </c>
      <c r="O871">
        <v>86631310</v>
      </c>
      <c r="R871" t="s">
        <v>927</v>
      </c>
      <c r="S871" cm="1">
        <f t="array" ref="S871">AVERAGE(IF(Table7[director_name]=R871, Table7[imdb_score]))</f>
        <v>7.0833333333333321</v>
      </c>
      <c r="T871" t="str">
        <f>IF(Table8[[#This Row],[Average]] &gt; $V$7, "Higher", "Lower")</f>
        <v>Lower</v>
      </c>
    </row>
    <row r="872" spans="1:20" x14ac:dyDescent="0.3">
      <c r="A872" t="s">
        <v>502</v>
      </c>
      <c r="B872">
        <v>81</v>
      </c>
      <c r="C872">
        <v>126</v>
      </c>
      <c r="D872">
        <v>90800000</v>
      </c>
      <c r="E872" t="s">
        <v>2469</v>
      </c>
      <c r="F872" t="s">
        <v>2470</v>
      </c>
      <c r="G872" t="s">
        <v>2471</v>
      </c>
      <c r="H872">
        <v>126907</v>
      </c>
      <c r="I872">
        <v>235</v>
      </c>
      <c r="J872" t="s">
        <v>29</v>
      </c>
      <c r="K872" t="s">
        <v>30</v>
      </c>
      <c r="L872">
        <v>8000000</v>
      </c>
      <c r="M872">
        <v>1984</v>
      </c>
      <c r="N872">
        <v>7.2</v>
      </c>
      <c r="O872">
        <v>82800000</v>
      </c>
      <c r="R872" t="s">
        <v>927</v>
      </c>
      <c r="S872" cm="1">
        <f t="array" ref="S872">AVERAGE(IF(Table7[director_name]=R872, Table7[imdb_score]))</f>
        <v>7.0833333333333321</v>
      </c>
      <c r="T872" t="str">
        <f>IF(Table8[[#This Row],[Average]] &gt; $V$7, "Higher", "Lower")</f>
        <v>Lower</v>
      </c>
    </row>
    <row r="873" spans="1:20" x14ac:dyDescent="0.3">
      <c r="A873" t="s">
        <v>502</v>
      </c>
      <c r="B873">
        <v>81</v>
      </c>
      <c r="C873">
        <v>126</v>
      </c>
      <c r="D873">
        <v>90800000</v>
      </c>
      <c r="E873" t="s">
        <v>2469</v>
      </c>
      <c r="F873" t="s">
        <v>2470</v>
      </c>
      <c r="G873" t="s">
        <v>2471</v>
      </c>
      <c r="H873">
        <v>126916</v>
      </c>
      <c r="I873">
        <v>235</v>
      </c>
      <c r="J873" t="s">
        <v>29</v>
      </c>
      <c r="K873" t="s">
        <v>30</v>
      </c>
      <c r="L873">
        <v>8000000</v>
      </c>
      <c r="M873">
        <v>1984</v>
      </c>
      <c r="N873">
        <v>7.2</v>
      </c>
      <c r="O873">
        <v>82800000</v>
      </c>
      <c r="R873" t="s">
        <v>927</v>
      </c>
      <c r="S873" cm="1">
        <f t="array" ref="S873">AVERAGE(IF(Table7[director_name]=R873, Table7[imdb_score]))</f>
        <v>7.0833333333333321</v>
      </c>
      <c r="T873" t="str">
        <f>IF(Table8[[#This Row],[Average]] &gt; $V$7, "Higher", "Lower")</f>
        <v>Lower</v>
      </c>
    </row>
    <row r="874" spans="1:20" x14ac:dyDescent="0.3">
      <c r="A874" t="s">
        <v>2194</v>
      </c>
      <c r="B874">
        <v>134</v>
      </c>
      <c r="C874">
        <v>123</v>
      </c>
      <c r="D874">
        <v>100241322</v>
      </c>
      <c r="E874" t="s">
        <v>699</v>
      </c>
      <c r="F874" t="s">
        <v>1729</v>
      </c>
      <c r="G874" t="s">
        <v>2473</v>
      </c>
      <c r="H874">
        <v>175524</v>
      </c>
      <c r="I874">
        <v>752</v>
      </c>
      <c r="J874" t="s">
        <v>29</v>
      </c>
      <c r="K874" t="s">
        <v>30</v>
      </c>
      <c r="L874">
        <v>25000000</v>
      </c>
      <c r="M874">
        <v>1998</v>
      </c>
      <c r="N874">
        <v>7.2</v>
      </c>
      <c r="O874">
        <v>75241322</v>
      </c>
      <c r="R874" t="s">
        <v>927</v>
      </c>
      <c r="S874" cm="1">
        <f t="array" ref="S874">AVERAGE(IF(Table7[director_name]=R874, Table7[imdb_score]))</f>
        <v>7.0833333333333321</v>
      </c>
      <c r="T874" t="str">
        <f>IF(Table8[[#This Row],[Average]] &gt; $V$7, "Higher", "Lower")</f>
        <v>Lower</v>
      </c>
    </row>
    <row r="875" spans="1:20" x14ac:dyDescent="0.3">
      <c r="A875" t="s">
        <v>2137</v>
      </c>
      <c r="B875">
        <v>41</v>
      </c>
      <c r="C875">
        <v>128</v>
      </c>
      <c r="D875">
        <v>107458785</v>
      </c>
      <c r="E875" t="s">
        <v>1624</v>
      </c>
      <c r="F875" t="s">
        <v>74</v>
      </c>
      <c r="G875" t="s">
        <v>2474</v>
      </c>
      <c r="H875">
        <v>71754</v>
      </c>
      <c r="I875">
        <v>166</v>
      </c>
      <c r="J875" t="s">
        <v>29</v>
      </c>
      <c r="K875" t="s">
        <v>30</v>
      </c>
      <c r="L875">
        <v>40000000</v>
      </c>
      <c r="M875">
        <v>1992</v>
      </c>
      <c r="N875">
        <v>7.2</v>
      </c>
      <c r="O875">
        <v>67458785</v>
      </c>
      <c r="R875" t="s">
        <v>927</v>
      </c>
      <c r="S875" cm="1">
        <f t="array" ref="S875">AVERAGE(IF(Table7[director_name]=R875, Table7[imdb_score]))</f>
        <v>7.0833333333333321</v>
      </c>
      <c r="T875" t="str">
        <f>IF(Table8[[#This Row],[Average]] &gt; $V$7, "Higher", "Lower")</f>
        <v>Lower</v>
      </c>
    </row>
    <row r="876" spans="1:20" x14ac:dyDescent="0.3">
      <c r="A876" t="s">
        <v>1183</v>
      </c>
      <c r="B876">
        <v>733</v>
      </c>
      <c r="C876">
        <v>143</v>
      </c>
      <c r="D876">
        <v>291021565</v>
      </c>
      <c r="E876" t="s">
        <v>78</v>
      </c>
      <c r="F876" t="s">
        <v>1256</v>
      </c>
      <c r="G876" t="s">
        <v>2475</v>
      </c>
      <c r="H876">
        <v>548573</v>
      </c>
      <c r="I876">
        <v>2536</v>
      </c>
      <c r="J876" t="s">
        <v>29</v>
      </c>
      <c r="K876" t="s">
        <v>30</v>
      </c>
      <c r="L876">
        <v>225000000</v>
      </c>
      <c r="M876">
        <v>2013</v>
      </c>
      <c r="N876">
        <v>7.2</v>
      </c>
      <c r="O876">
        <v>66021565</v>
      </c>
      <c r="R876" t="s">
        <v>927</v>
      </c>
      <c r="S876" cm="1">
        <f t="array" ref="S876">AVERAGE(IF(Table7[director_name]=R876, Table7[imdb_score]))</f>
        <v>7.0833333333333321</v>
      </c>
      <c r="T876" t="str">
        <f>IF(Table8[[#This Row],[Average]] &gt; $V$7, "Higher", "Lower")</f>
        <v>Lower</v>
      </c>
    </row>
    <row r="877" spans="1:20" x14ac:dyDescent="0.3">
      <c r="A877" t="s">
        <v>372</v>
      </c>
      <c r="B877">
        <v>180</v>
      </c>
      <c r="C877">
        <v>85</v>
      </c>
      <c r="D877">
        <v>145771527</v>
      </c>
      <c r="E877" t="s">
        <v>2476</v>
      </c>
      <c r="F877" t="s">
        <v>2477</v>
      </c>
      <c r="G877" t="s">
        <v>2478</v>
      </c>
      <c r="H877">
        <v>117212</v>
      </c>
      <c r="I877">
        <v>367</v>
      </c>
      <c r="J877" t="s">
        <v>29</v>
      </c>
      <c r="K877" t="s">
        <v>30</v>
      </c>
      <c r="L877">
        <v>80000000</v>
      </c>
      <c r="M877">
        <v>2002</v>
      </c>
      <c r="N877">
        <v>7.2</v>
      </c>
      <c r="O877">
        <v>65771527</v>
      </c>
      <c r="R877" t="s">
        <v>818</v>
      </c>
      <c r="S877" cm="1">
        <f t="array" ref="S877">AVERAGE(IF(Table7[director_name]=R877, Table7[imdb_score]))</f>
        <v>7.0750000000000002</v>
      </c>
      <c r="T877" t="str">
        <f>IF(Table8[[#This Row],[Average]] &gt; $V$7, "Higher", "Lower")</f>
        <v>Lower</v>
      </c>
    </row>
    <row r="878" spans="1:20" x14ac:dyDescent="0.3">
      <c r="A878" t="s">
        <v>1242</v>
      </c>
      <c r="B878">
        <v>181</v>
      </c>
      <c r="C878">
        <v>96</v>
      </c>
      <c r="D878">
        <v>82234139</v>
      </c>
      <c r="E878" t="s">
        <v>938</v>
      </c>
      <c r="F878" t="s">
        <v>2479</v>
      </c>
      <c r="G878" t="s">
        <v>2480</v>
      </c>
      <c r="H878">
        <v>110390</v>
      </c>
      <c r="I878">
        <v>522</v>
      </c>
      <c r="J878" t="s">
        <v>29</v>
      </c>
      <c r="K878" t="s">
        <v>30</v>
      </c>
      <c r="L878">
        <v>17000000</v>
      </c>
      <c r="M878">
        <v>2007</v>
      </c>
      <c r="N878">
        <v>7.2</v>
      </c>
      <c r="O878">
        <v>65234139</v>
      </c>
      <c r="R878" t="s">
        <v>920</v>
      </c>
      <c r="S878" cm="1">
        <f t="array" ref="S878">AVERAGE(IF(Table7[director_name]=R878, Table7[imdb_score]))</f>
        <v>7.0750000000000002</v>
      </c>
      <c r="T878" t="str">
        <f>IF(Table8[[#This Row],[Average]] &gt; $V$7, "Higher", "Lower")</f>
        <v>Lower</v>
      </c>
    </row>
    <row r="879" spans="1:20" x14ac:dyDescent="0.3">
      <c r="A879" t="s">
        <v>996</v>
      </c>
      <c r="B879">
        <v>181</v>
      </c>
      <c r="C879">
        <v>98</v>
      </c>
      <c r="D879">
        <v>84136909</v>
      </c>
      <c r="E879" t="s">
        <v>676</v>
      </c>
      <c r="F879" t="s">
        <v>2481</v>
      </c>
      <c r="G879" t="s">
        <v>2482</v>
      </c>
      <c r="H879">
        <v>267921</v>
      </c>
      <c r="I879">
        <v>577</v>
      </c>
      <c r="J879" t="s">
        <v>29</v>
      </c>
      <c r="K879" t="s">
        <v>30</v>
      </c>
      <c r="L879">
        <v>26000000</v>
      </c>
      <c r="M879">
        <v>2004</v>
      </c>
      <c r="N879">
        <v>7.2</v>
      </c>
      <c r="O879">
        <v>58136909</v>
      </c>
      <c r="R879" t="s">
        <v>818</v>
      </c>
      <c r="S879" cm="1">
        <f t="array" ref="S879">AVERAGE(IF(Table7[director_name]=R879, Table7[imdb_score]))</f>
        <v>7.0750000000000002</v>
      </c>
      <c r="T879" t="str">
        <f>IF(Table8[[#This Row],[Average]] &gt; $V$7, "Higher", "Lower")</f>
        <v>Lower</v>
      </c>
    </row>
    <row r="880" spans="1:20" x14ac:dyDescent="0.3">
      <c r="A880" t="s">
        <v>1884</v>
      </c>
      <c r="B880">
        <v>66</v>
      </c>
      <c r="C880">
        <v>161</v>
      </c>
      <c r="D880">
        <v>87100000</v>
      </c>
      <c r="E880" t="s">
        <v>607</v>
      </c>
      <c r="F880" t="s">
        <v>1539</v>
      </c>
      <c r="G880" t="s">
        <v>2483</v>
      </c>
      <c r="H880">
        <v>52339</v>
      </c>
      <c r="I880">
        <v>200</v>
      </c>
      <c r="J880" t="s">
        <v>29</v>
      </c>
      <c r="K880" t="s">
        <v>30</v>
      </c>
      <c r="L880">
        <v>31000000</v>
      </c>
      <c r="M880">
        <v>1985</v>
      </c>
      <c r="N880">
        <v>7.2</v>
      </c>
      <c r="O880">
        <v>56100000</v>
      </c>
      <c r="R880" t="s">
        <v>920</v>
      </c>
      <c r="S880" cm="1">
        <f t="array" ref="S880">AVERAGE(IF(Table7[director_name]=R880, Table7[imdb_score]))</f>
        <v>7.0750000000000002</v>
      </c>
      <c r="T880" t="str">
        <f>IF(Table8[[#This Row],[Average]] &gt; $V$7, "Higher", "Lower")</f>
        <v>Lower</v>
      </c>
    </row>
    <row r="881" spans="1:20" x14ac:dyDescent="0.3">
      <c r="A881" t="s">
        <v>493</v>
      </c>
      <c r="B881">
        <v>72</v>
      </c>
      <c r="C881">
        <v>145</v>
      </c>
      <c r="D881">
        <v>70001698</v>
      </c>
      <c r="E881" t="s">
        <v>238</v>
      </c>
      <c r="F881" t="s">
        <v>649</v>
      </c>
      <c r="G881" t="s">
        <v>2484</v>
      </c>
      <c r="H881">
        <v>76842</v>
      </c>
      <c r="I881">
        <v>173</v>
      </c>
      <c r="J881" t="s">
        <v>29</v>
      </c>
      <c r="K881" t="s">
        <v>30</v>
      </c>
      <c r="L881">
        <v>14000000</v>
      </c>
      <c r="M881">
        <v>1989</v>
      </c>
      <c r="N881">
        <v>7.2</v>
      </c>
      <c r="O881">
        <v>56001698</v>
      </c>
      <c r="R881" t="s">
        <v>818</v>
      </c>
      <c r="S881" cm="1">
        <f t="array" ref="S881">AVERAGE(IF(Table7[director_name]=R881, Table7[imdb_score]))</f>
        <v>7.0750000000000002</v>
      </c>
      <c r="T881" t="str">
        <f>IF(Table8[[#This Row],[Average]] &gt; $V$7, "Higher", "Lower")</f>
        <v>Lower</v>
      </c>
    </row>
    <row r="882" spans="1:20" x14ac:dyDescent="0.3">
      <c r="A882" t="s">
        <v>2485</v>
      </c>
      <c r="B882">
        <v>90</v>
      </c>
      <c r="C882">
        <v>125</v>
      </c>
      <c r="D882">
        <v>58800000</v>
      </c>
      <c r="E882" t="s">
        <v>379</v>
      </c>
      <c r="F882" t="s">
        <v>2486</v>
      </c>
      <c r="G882" t="s">
        <v>2487</v>
      </c>
      <c r="H882">
        <v>40511</v>
      </c>
      <c r="I882">
        <v>213</v>
      </c>
      <c r="J882" t="s">
        <v>29</v>
      </c>
      <c r="K882" t="s">
        <v>200</v>
      </c>
      <c r="L882">
        <v>5500000</v>
      </c>
      <c r="M882">
        <v>1981</v>
      </c>
      <c r="N882">
        <v>7.2</v>
      </c>
      <c r="O882">
        <v>53300000</v>
      </c>
      <c r="R882" t="s">
        <v>818</v>
      </c>
      <c r="S882" cm="1">
        <f t="array" ref="S882">AVERAGE(IF(Table7[director_name]=R882, Table7[imdb_score]))</f>
        <v>7.0750000000000002</v>
      </c>
      <c r="T882" t="str">
        <f>IF(Table8[[#This Row],[Average]] &gt; $V$7, "Higher", "Lower")</f>
        <v>Lower</v>
      </c>
    </row>
    <row r="883" spans="1:20" x14ac:dyDescent="0.3">
      <c r="A883" t="s">
        <v>1258</v>
      </c>
      <c r="B883">
        <v>488</v>
      </c>
      <c r="C883">
        <v>93</v>
      </c>
      <c r="D883">
        <v>237282182</v>
      </c>
      <c r="E883" t="s">
        <v>296</v>
      </c>
      <c r="F883" t="s">
        <v>421</v>
      </c>
      <c r="G883" t="s">
        <v>2488</v>
      </c>
      <c r="H883">
        <v>273556</v>
      </c>
      <c r="I883">
        <v>428</v>
      </c>
      <c r="J883" t="s">
        <v>29</v>
      </c>
      <c r="K883" t="s">
        <v>30</v>
      </c>
      <c r="L883">
        <v>185000000</v>
      </c>
      <c r="M883">
        <v>2012</v>
      </c>
      <c r="N883">
        <v>7.2</v>
      </c>
      <c r="O883">
        <v>52282182</v>
      </c>
      <c r="R883" t="s">
        <v>920</v>
      </c>
      <c r="S883" cm="1">
        <f t="array" ref="S883">AVERAGE(IF(Table7[director_name]=R883, Table7[imdb_score]))</f>
        <v>7.0750000000000002</v>
      </c>
      <c r="T883" t="str">
        <f>IF(Table8[[#This Row],[Average]] &gt; $V$7, "Higher", "Lower")</f>
        <v>Lower</v>
      </c>
    </row>
    <row r="884" spans="1:20" x14ac:dyDescent="0.3">
      <c r="A884" t="s">
        <v>934</v>
      </c>
      <c r="B884">
        <v>123</v>
      </c>
      <c r="C884">
        <v>88</v>
      </c>
      <c r="D884">
        <v>74608545</v>
      </c>
      <c r="E884" t="s">
        <v>676</v>
      </c>
      <c r="F884" t="s">
        <v>1586</v>
      </c>
      <c r="G884" t="s">
        <v>2489</v>
      </c>
      <c r="H884">
        <v>185258</v>
      </c>
      <c r="I884">
        <v>404</v>
      </c>
      <c r="J884" t="s">
        <v>29</v>
      </c>
      <c r="K884" t="s">
        <v>30</v>
      </c>
      <c r="L884">
        <v>24000000</v>
      </c>
      <c r="M884">
        <v>2003</v>
      </c>
      <c r="N884">
        <v>7.2</v>
      </c>
      <c r="O884">
        <v>50608545</v>
      </c>
      <c r="R884" t="s">
        <v>818</v>
      </c>
      <c r="S884" cm="1">
        <f t="array" ref="S884">AVERAGE(IF(Table7[director_name]=R884, Table7[imdb_score]))</f>
        <v>7.0750000000000002</v>
      </c>
      <c r="T884" t="str">
        <f>IF(Table8[[#This Row],[Average]] &gt; $V$7, "Higher", "Lower")</f>
        <v>Lower</v>
      </c>
    </row>
    <row r="885" spans="1:20" x14ac:dyDescent="0.3">
      <c r="A885" t="s">
        <v>1148</v>
      </c>
      <c r="B885">
        <v>322</v>
      </c>
      <c r="C885">
        <v>137</v>
      </c>
      <c r="D885">
        <v>115603980</v>
      </c>
      <c r="E885" t="s">
        <v>2490</v>
      </c>
      <c r="F885" t="s">
        <v>2491</v>
      </c>
      <c r="G885" t="s">
        <v>2492</v>
      </c>
      <c r="H885">
        <v>103589</v>
      </c>
      <c r="I885">
        <v>351</v>
      </c>
      <c r="J885" t="s">
        <v>29</v>
      </c>
      <c r="K885" t="s">
        <v>30</v>
      </c>
      <c r="L885">
        <v>65000000</v>
      </c>
      <c r="M885">
        <v>2014</v>
      </c>
      <c r="N885">
        <v>7.2</v>
      </c>
      <c r="O885">
        <v>50603980</v>
      </c>
      <c r="R885" t="s">
        <v>818</v>
      </c>
      <c r="S885" cm="1">
        <f t="array" ref="S885">AVERAGE(IF(Table7[director_name]=R885, Table7[imdb_score]))</f>
        <v>7.0750000000000002</v>
      </c>
      <c r="T885" t="str">
        <f>IF(Table8[[#This Row],[Average]] &gt; $V$7, "Higher", "Lower")</f>
        <v>Lower</v>
      </c>
    </row>
    <row r="886" spans="1:20" x14ac:dyDescent="0.3">
      <c r="A886" t="s">
        <v>714</v>
      </c>
      <c r="B886">
        <v>137</v>
      </c>
      <c r="C886">
        <v>130</v>
      </c>
      <c r="D886">
        <v>106635996</v>
      </c>
      <c r="E886" t="s">
        <v>715</v>
      </c>
      <c r="F886" t="s">
        <v>2494</v>
      </c>
      <c r="G886" t="s">
        <v>2495</v>
      </c>
      <c r="H886">
        <v>199025</v>
      </c>
      <c r="I886">
        <v>416</v>
      </c>
      <c r="J886" t="s">
        <v>29</v>
      </c>
      <c r="K886" t="s">
        <v>200</v>
      </c>
      <c r="L886">
        <v>58000000</v>
      </c>
      <c r="M886">
        <v>1995</v>
      </c>
      <c r="N886">
        <v>7.2</v>
      </c>
      <c r="O886">
        <v>48635996</v>
      </c>
      <c r="R886" t="s">
        <v>818</v>
      </c>
      <c r="S886" cm="1">
        <f t="array" ref="S886">AVERAGE(IF(Table7[director_name]=R886, Table7[imdb_score]))</f>
        <v>7.0750000000000002</v>
      </c>
      <c r="T886" t="str">
        <f>IF(Table8[[#This Row],[Average]] &gt; $V$7, "Higher", "Lower")</f>
        <v>Lower</v>
      </c>
    </row>
    <row r="887" spans="1:20" x14ac:dyDescent="0.3">
      <c r="A887" t="s">
        <v>1179</v>
      </c>
      <c r="B887">
        <v>223</v>
      </c>
      <c r="C887">
        <v>112</v>
      </c>
      <c r="D887">
        <v>64998368</v>
      </c>
      <c r="E887" t="s">
        <v>342</v>
      </c>
      <c r="F887" t="s">
        <v>1866</v>
      </c>
      <c r="G887" t="s">
        <v>2496</v>
      </c>
      <c r="H887">
        <v>213898</v>
      </c>
      <c r="I887">
        <v>250</v>
      </c>
      <c r="J887" t="s">
        <v>29</v>
      </c>
      <c r="K887" t="s">
        <v>30</v>
      </c>
      <c r="L887">
        <v>17000000</v>
      </c>
      <c r="M887">
        <v>2012</v>
      </c>
      <c r="N887">
        <v>7.2</v>
      </c>
      <c r="O887">
        <v>47998368</v>
      </c>
      <c r="R887" t="s">
        <v>818</v>
      </c>
      <c r="S887" cm="1">
        <f t="array" ref="S887">AVERAGE(IF(Table7[director_name]=R887, Table7[imdb_score]))</f>
        <v>7.0750000000000002</v>
      </c>
      <c r="T887" t="str">
        <f>IF(Table8[[#This Row],[Average]] &gt; $V$7, "Higher", "Lower")</f>
        <v>Lower</v>
      </c>
    </row>
    <row r="888" spans="1:20" x14ac:dyDescent="0.3">
      <c r="A888" t="s">
        <v>1229</v>
      </c>
      <c r="B888">
        <v>292</v>
      </c>
      <c r="C888">
        <v>132</v>
      </c>
      <c r="D888">
        <v>101530738</v>
      </c>
      <c r="E888" t="s">
        <v>1576</v>
      </c>
      <c r="F888" t="s">
        <v>837</v>
      </c>
      <c r="G888" t="s">
        <v>2498</v>
      </c>
      <c r="H888">
        <v>229574</v>
      </c>
      <c r="I888">
        <v>436</v>
      </c>
      <c r="J888" t="s">
        <v>29</v>
      </c>
      <c r="K888" t="s">
        <v>30</v>
      </c>
      <c r="L888">
        <v>55000000</v>
      </c>
      <c r="M888">
        <v>2014</v>
      </c>
      <c r="N888">
        <v>7.2</v>
      </c>
      <c r="O888">
        <v>46530738</v>
      </c>
      <c r="R888" t="s">
        <v>920</v>
      </c>
      <c r="S888" cm="1">
        <f t="array" ref="S888">AVERAGE(IF(Table7[director_name]=R888, Table7[imdb_score]))</f>
        <v>7.0750000000000002</v>
      </c>
      <c r="T888" t="str">
        <f>IF(Table8[[#This Row],[Average]] &gt; $V$7, "Higher", "Lower")</f>
        <v>Lower</v>
      </c>
    </row>
    <row r="889" spans="1:20" x14ac:dyDescent="0.3">
      <c r="A889" t="s">
        <v>503</v>
      </c>
      <c r="B889">
        <v>285</v>
      </c>
      <c r="C889">
        <v>139</v>
      </c>
      <c r="D889">
        <v>70269171</v>
      </c>
      <c r="E889" t="s">
        <v>459</v>
      </c>
      <c r="F889" t="s">
        <v>503</v>
      </c>
      <c r="G889" t="s">
        <v>2500</v>
      </c>
      <c r="H889">
        <v>162130</v>
      </c>
      <c r="I889">
        <v>962</v>
      </c>
      <c r="J889" t="s">
        <v>29</v>
      </c>
      <c r="K889" t="s">
        <v>30</v>
      </c>
      <c r="L889">
        <v>24000000</v>
      </c>
      <c r="M889">
        <v>2006</v>
      </c>
      <c r="N889">
        <v>7.2</v>
      </c>
      <c r="O889">
        <v>46269171</v>
      </c>
      <c r="R889" t="s">
        <v>190</v>
      </c>
      <c r="S889" cm="1">
        <f t="array" ref="S889">AVERAGE(IF(Table7[director_name]=R889, Table7[imdb_score]))</f>
        <v>7.0705882352941165</v>
      </c>
      <c r="T889" t="str">
        <f>IF(Table8[[#This Row],[Average]] &gt; $V$7, "Higher", "Lower")</f>
        <v>Lower</v>
      </c>
    </row>
    <row r="890" spans="1:20" x14ac:dyDescent="0.3">
      <c r="A890" t="s">
        <v>828</v>
      </c>
      <c r="B890">
        <v>112</v>
      </c>
      <c r="C890">
        <v>110</v>
      </c>
      <c r="D890">
        <v>74888996</v>
      </c>
      <c r="E890" t="s">
        <v>86</v>
      </c>
      <c r="F890" t="s">
        <v>1204</v>
      </c>
      <c r="G890" t="s">
        <v>2501</v>
      </c>
      <c r="H890">
        <v>55513</v>
      </c>
      <c r="I890">
        <v>188</v>
      </c>
      <c r="J890" t="s">
        <v>29</v>
      </c>
      <c r="K890" t="s">
        <v>30</v>
      </c>
      <c r="L890">
        <v>30000000</v>
      </c>
      <c r="M890">
        <v>1991</v>
      </c>
      <c r="N890">
        <v>7.2</v>
      </c>
      <c r="O890">
        <v>44888996</v>
      </c>
      <c r="R890" t="s">
        <v>190</v>
      </c>
      <c r="S890" cm="1">
        <f t="array" ref="S890">AVERAGE(IF(Table7[director_name]=R890, Table7[imdb_score]))</f>
        <v>7.0705882352941165</v>
      </c>
      <c r="T890" t="str">
        <f>IF(Table8[[#This Row],[Average]] &gt; $V$7, "Higher", "Lower")</f>
        <v>Lower</v>
      </c>
    </row>
    <row r="891" spans="1:20" x14ac:dyDescent="0.3">
      <c r="A891" t="s">
        <v>302</v>
      </c>
      <c r="B891">
        <v>117</v>
      </c>
      <c r="C891">
        <v>95</v>
      </c>
      <c r="D891">
        <v>162792677</v>
      </c>
      <c r="E891" t="s">
        <v>296</v>
      </c>
      <c r="F891" t="s">
        <v>150</v>
      </c>
      <c r="G891" t="s">
        <v>2502</v>
      </c>
      <c r="H891">
        <v>211226</v>
      </c>
      <c r="I891">
        <v>317</v>
      </c>
      <c r="J891" t="s">
        <v>29</v>
      </c>
      <c r="K891" t="s">
        <v>30</v>
      </c>
      <c r="L891">
        <v>120000000</v>
      </c>
      <c r="M891">
        <v>1998</v>
      </c>
      <c r="N891">
        <v>7.2</v>
      </c>
      <c r="O891">
        <v>42792677</v>
      </c>
      <c r="R891" t="s">
        <v>190</v>
      </c>
      <c r="S891" cm="1">
        <f t="array" ref="S891">AVERAGE(IF(Table7[director_name]=R891, Table7[imdb_score]))</f>
        <v>7.0705882352941165</v>
      </c>
      <c r="T891" t="str">
        <f>IF(Table8[[#This Row],[Average]] &gt; $V$7, "Higher", "Lower")</f>
        <v>Lower</v>
      </c>
    </row>
    <row r="892" spans="1:20" x14ac:dyDescent="0.3">
      <c r="A892" t="s">
        <v>2503</v>
      </c>
      <c r="B892">
        <v>122</v>
      </c>
      <c r="C892">
        <v>91</v>
      </c>
      <c r="D892">
        <v>45857453</v>
      </c>
      <c r="E892" t="s">
        <v>1683</v>
      </c>
      <c r="F892" t="s">
        <v>1729</v>
      </c>
      <c r="G892" t="s">
        <v>2504</v>
      </c>
      <c r="H892">
        <v>82232</v>
      </c>
      <c r="I892">
        <v>174</v>
      </c>
      <c r="J892" t="s">
        <v>29</v>
      </c>
      <c r="K892" t="s">
        <v>200</v>
      </c>
      <c r="L892">
        <v>3500000</v>
      </c>
      <c r="M892">
        <v>1997</v>
      </c>
      <c r="N892">
        <v>7.2</v>
      </c>
      <c r="O892">
        <v>42357453</v>
      </c>
      <c r="R892" t="s">
        <v>190</v>
      </c>
      <c r="S892" cm="1">
        <f t="array" ref="S892">AVERAGE(IF(Table7[director_name]=R892, Table7[imdb_score]))</f>
        <v>7.0705882352941165</v>
      </c>
      <c r="T892" t="str">
        <f>IF(Table8[[#This Row],[Average]] &gt; $V$7, "Higher", "Lower")</f>
        <v>Lower</v>
      </c>
    </row>
    <row r="893" spans="1:20" x14ac:dyDescent="0.3">
      <c r="A893" t="s">
        <v>2266</v>
      </c>
      <c r="B893">
        <v>241</v>
      </c>
      <c r="C893">
        <v>121</v>
      </c>
      <c r="D893">
        <v>75274748</v>
      </c>
      <c r="E893" t="s">
        <v>73</v>
      </c>
      <c r="F893" t="s">
        <v>44</v>
      </c>
      <c r="G893" t="s">
        <v>2505</v>
      </c>
      <c r="H893">
        <v>130661</v>
      </c>
      <c r="I893">
        <v>304</v>
      </c>
      <c r="J893" t="s">
        <v>29</v>
      </c>
      <c r="K893" t="s">
        <v>30</v>
      </c>
      <c r="L893">
        <v>35000000</v>
      </c>
      <c r="M893">
        <v>2015</v>
      </c>
      <c r="N893">
        <v>7.2</v>
      </c>
      <c r="O893">
        <v>40274748</v>
      </c>
      <c r="R893" t="s">
        <v>190</v>
      </c>
      <c r="S893" cm="1">
        <f t="array" ref="S893">AVERAGE(IF(Table7[director_name]=R893, Table7[imdb_score]))</f>
        <v>7.0705882352941165</v>
      </c>
      <c r="T893" t="str">
        <f>IF(Table8[[#This Row],[Average]] &gt; $V$7, "Higher", "Lower")</f>
        <v>Lower</v>
      </c>
    </row>
    <row r="894" spans="1:20" x14ac:dyDescent="0.3">
      <c r="A894" t="s">
        <v>1199</v>
      </c>
      <c r="B894">
        <v>57</v>
      </c>
      <c r="C894">
        <v>107</v>
      </c>
      <c r="D894">
        <v>49797148</v>
      </c>
      <c r="E894" t="s">
        <v>1941</v>
      </c>
      <c r="F894" t="s">
        <v>2506</v>
      </c>
      <c r="G894" t="s">
        <v>2507</v>
      </c>
      <c r="H894">
        <v>49007</v>
      </c>
      <c r="I894">
        <v>97</v>
      </c>
      <c r="J894" t="s">
        <v>29</v>
      </c>
      <c r="K894" t="s">
        <v>30</v>
      </c>
      <c r="L894">
        <v>11000000</v>
      </c>
      <c r="M894">
        <v>1989</v>
      </c>
      <c r="N894">
        <v>7.2</v>
      </c>
      <c r="O894">
        <v>38797148</v>
      </c>
      <c r="R894" t="s">
        <v>190</v>
      </c>
      <c r="S894" cm="1">
        <f t="array" ref="S894">AVERAGE(IF(Table7[director_name]=R894, Table7[imdb_score]))</f>
        <v>7.0705882352941165</v>
      </c>
      <c r="T894" t="str">
        <f>IF(Table8[[#This Row],[Average]] &gt; $V$7, "Higher", "Lower")</f>
        <v>Lower</v>
      </c>
    </row>
    <row r="895" spans="1:20" x14ac:dyDescent="0.3">
      <c r="A895" t="s">
        <v>2460</v>
      </c>
      <c r="B895">
        <v>127</v>
      </c>
      <c r="C895">
        <v>136</v>
      </c>
      <c r="D895">
        <v>67253092</v>
      </c>
      <c r="E895" t="s">
        <v>459</v>
      </c>
      <c r="F895" t="s">
        <v>2300</v>
      </c>
      <c r="G895" t="s">
        <v>2508</v>
      </c>
      <c r="H895">
        <v>92702</v>
      </c>
      <c r="I895">
        <v>209</v>
      </c>
      <c r="J895" t="s">
        <v>29</v>
      </c>
      <c r="K895" t="s">
        <v>30</v>
      </c>
      <c r="L895">
        <v>30000000</v>
      </c>
      <c r="M895">
        <v>2005</v>
      </c>
      <c r="N895">
        <v>7.2</v>
      </c>
      <c r="O895">
        <v>37253092</v>
      </c>
      <c r="R895" t="s">
        <v>190</v>
      </c>
      <c r="S895" cm="1">
        <f t="array" ref="S895">AVERAGE(IF(Table7[director_name]=R895, Table7[imdb_score]))</f>
        <v>7.0705882352941165</v>
      </c>
      <c r="T895" t="str">
        <f>IF(Table8[[#This Row],[Average]] &gt; $V$7, "Higher", "Lower")</f>
        <v>Lower</v>
      </c>
    </row>
    <row r="896" spans="1:20" x14ac:dyDescent="0.3">
      <c r="A896" t="s">
        <v>860</v>
      </c>
      <c r="B896">
        <v>217</v>
      </c>
      <c r="C896">
        <v>125</v>
      </c>
      <c r="D896">
        <v>65010106</v>
      </c>
      <c r="E896" t="s">
        <v>73</v>
      </c>
      <c r="F896" t="s">
        <v>2509</v>
      </c>
      <c r="G896" t="s">
        <v>2510</v>
      </c>
      <c r="H896">
        <v>107557</v>
      </c>
      <c r="I896">
        <v>612</v>
      </c>
      <c r="J896" t="s">
        <v>29</v>
      </c>
      <c r="K896" t="s">
        <v>30</v>
      </c>
      <c r="L896">
        <v>30000000</v>
      </c>
      <c r="M896">
        <v>2002</v>
      </c>
      <c r="N896">
        <v>7.2</v>
      </c>
      <c r="O896">
        <v>35010106</v>
      </c>
      <c r="R896" t="s">
        <v>190</v>
      </c>
      <c r="S896" cm="1">
        <f t="array" ref="S896">AVERAGE(IF(Table7[director_name]=R896, Table7[imdb_score]))</f>
        <v>7.0705882352941165</v>
      </c>
      <c r="T896" t="str">
        <f>IF(Table8[[#This Row],[Average]] &gt; $V$7, "Higher", "Lower")</f>
        <v>Lower</v>
      </c>
    </row>
    <row r="897" spans="1:20" x14ac:dyDescent="0.3">
      <c r="A897" t="s">
        <v>2511</v>
      </c>
      <c r="B897">
        <v>253</v>
      </c>
      <c r="C897">
        <v>118</v>
      </c>
      <c r="D897">
        <v>62877175</v>
      </c>
      <c r="E897" t="s">
        <v>699</v>
      </c>
      <c r="F897" t="s">
        <v>2512</v>
      </c>
      <c r="G897" t="s">
        <v>2513</v>
      </c>
      <c r="H897">
        <v>217507</v>
      </c>
      <c r="I897">
        <v>325</v>
      </c>
      <c r="J897" t="s">
        <v>29</v>
      </c>
      <c r="K897" t="s">
        <v>30</v>
      </c>
      <c r="L897">
        <v>30000000</v>
      </c>
      <c r="M897">
        <v>2008</v>
      </c>
      <c r="N897">
        <v>7.2</v>
      </c>
      <c r="O897">
        <v>32877175</v>
      </c>
      <c r="R897" t="s">
        <v>190</v>
      </c>
      <c r="S897" cm="1">
        <f t="array" ref="S897">AVERAGE(IF(Table7[director_name]=R897, Table7[imdb_score]))</f>
        <v>7.0705882352941165</v>
      </c>
      <c r="T897" t="str">
        <f>IF(Table8[[#This Row],[Average]] &gt; $V$7, "Higher", "Lower")</f>
        <v>Lower</v>
      </c>
    </row>
    <row r="898" spans="1:20" x14ac:dyDescent="0.3">
      <c r="A898" t="s">
        <v>185</v>
      </c>
      <c r="B898">
        <v>94</v>
      </c>
      <c r="C898">
        <v>141</v>
      </c>
      <c r="D898">
        <v>146282411</v>
      </c>
      <c r="E898" t="s">
        <v>2515</v>
      </c>
      <c r="F898" t="s">
        <v>841</v>
      </c>
      <c r="G898" t="s">
        <v>2516</v>
      </c>
      <c r="H898">
        <v>190439</v>
      </c>
      <c r="I898">
        <v>351</v>
      </c>
      <c r="J898" t="s">
        <v>29</v>
      </c>
      <c r="K898" t="s">
        <v>30</v>
      </c>
      <c r="L898">
        <v>115000000</v>
      </c>
      <c r="M898">
        <v>1994</v>
      </c>
      <c r="N898">
        <v>7.2</v>
      </c>
      <c r="O898">
        <v>31282411</v>
      </c>
      <c r="R898" t="s">
        <v>190</v>
      </c>
      <c r="S898" cm="1">
        <f t="array" ref="S898">AVERAGE(IF(Table7[director_name]=R898, Table7[imdb_score]))</f>
        <v>7.0705882352941165</v>
      </c>
      <c r="T898" t="str">
        <f>IF(Table8[[#This Row],[Average]] &gt; $V$7, "Higher", "Lower")</f>
        <v>Lower</v>
      </c>
    </row>
    <row r="899" spans="1:20" x14ac:dyDescent="0.3">
      <c r="A899" t="s">
        <v>1968</v>
      </c>
      <c r="B899">
        <v>208</v>
      </c>
      <c r="C899">
        <v>88</v>
      </c>
      <c r="D899">
        <v>130174897</v>
      </c>
      <c r="E899" t="s">
        <v>316</v>
      </c>
      <c r="F899" t="s">
        <v>2517</v>
      </c>
      <c r="G899" t="s">
        <v>2518</v>
      </c>
      <c r="H899">
        <v>27918</v>
      </c>
      <c r="I899">
        <v>155</v>
      </c>
      <c r="J899" t="s">
        <v>29</v>
      </c>
      <c r="K899" t="s">
        <v>30</v>
      </c>
      <c r="L899">
        <v>99000000</v>
      </c>
      <c r="M899">
        <v>2015</v>
      </c>
      <c r="N899">
        <v>7.2</v>
      </c>
      <c r="O899">
        <v>31174897</v>
      </c>
      <c r="R899" t="s">
        <v>190</v>
      </c>
      <c r="S899" cm="1">
        <f t="array" ref="S899">AVERAGE(IF(Table7[director_name]=R899, Table7[imdb_score]))</f>
        <v>7.0705882352941165</v>
      </c>
      <c r="T899" t="str">
        <f>IF(Table8[[#This Row],[Average]] &gt; $V$7, "Higher", "Lower")</f>
        <v>Lower</v>
      </c>
    </row>
    <row r="900" spans="1:20" x14ac:dyDescent="0.3">
      <c r="A900" t="s">
        <v>1864</v>
      </c>
      <c r="B900">
        <v>160</v>
      </c>
      <c r="C900">
        <v>123</v>
      </c>
      <c r="D900">
        <v>59699513</v>
      </c>
      <c r="E900" t="s">
        <v>2519</v>
      </c>
      <c r="F900" t="s">
        <v>1434</v>
      </c>
      <c r="G900" t="s">
        <v>2520</v>
      </c>
      <c r="H900">
        <v>20827</v>
      </c>
      <c r="I900">
        <v>136</v>
      </c>
      <c r="J900" t="s">
        <v>29</v>
      </c>
      <c r="K900" t="s">
        <v>30</v>
      </c>
      <c r="L900">
        <v>35000000</v>
      </c>
      <c r="M900">
        <v>2010</v>
      </c>
      <c r="N900">
        <v>7.2</v>
      </c>
      <c r="O900">
        <v>24699513</v>
      </c>
      <c r="R900" t="s">
        <v>190</v>
      </c>
      <c r="S900" cm="1">
        <f t="array" ref="S900">AVERAGE(IF(Table7[director_name]=R900, Table7[imdb_score]))</f>
        <v>7.0705882352941165</v>
      </c>
      <c r="T900" t="str">
        <f>IF(Table8[[#This Row],[Average]] &gt; $V$7, "Higher", "Lower")</f>
        <v>Lower</v>
      </c>
    </row>
    <row r="901" spans="1:20" x14ac:dyDescent="0.3">
      <c r="A901" t="s">
        <v>1604</v>
      </c>
      <c r="B901">
        <v>354</v>
      </c>
      <c r="C901">
        <v>129</v>
      </c>
      <c r="D901">
        <v>134520804</v>
      </c>
      <c r="E901" t="s">
        <v>715</v>
      </c>
      <c r="F901" t="s">
        <v>55</v>
      </c>
      <c r="G901" t="s">
        <v>2521</v>
      </c>
      <c r="H901">
        <v>336235</v>
      </c>
      <c r="I901">
        <v>782</v>
      </c>
      <c r="J901" t="s">
        <v>29</v>
      </c>
      <c r="K901" t="s">
        <v>30</v>
      </c>
      <c r="L901">
        <v>110000000</v>
      </c>
      <c r="M901">
        <v>2007</v>
      </c>
      <c r="N901">
        <v>7.2</v>
      </c>
      <c r="O901">
        <v>24520804</v>
      </c>
      <c r="R901" t="s">
        <v>190</v>
      </c>
      <c r="S901" cm="1">
        <f t="array" ref="S901">AVERAGE(IF(Table7[director_name]=R901, Table7[imdb_score]))</f>
        <v>7.0705882352941165</v>
      </c>
      <c r="T901" t="str">
        <f>IF(Table8[[#This Row],[Average]] &gt; $V$7, "Higher", "Lower")</f>
        <v>Lower</v>
      </c>
    </row>
    <row r="902" spans="1:20" x14ac:dyDescent="0.3">
      <c r="A902" t="s">
        <v>959</v>
      </c>
      <c r="B902">
        <v>58</v>
      </c>
      <c r="C902">
        <v>100</v>
      </c>
      <c r="D902">
        <v>24741700</v>
      </c>
      <c r="E902" t="s">
        <v>92</v>
      </c>
      <c r="F902" t="s">
        <v>2522</v>
      </c>
      <c r="G902" t="s">
        <v>2523</v>
      </c>
      <c r="H902">
        <v>37785</v>
      </c>
      <c r="I902">
        <v>95</v>
      </c>
      <c r="J902" t="s">
        <v>29</v>
      </c>
      <c r="K902" t="s">
        <v>30</v>
      </c>
      <c r="L902">
        <v>1200000</v>
      </c>
      <c r="M902">
        <v>1989</v>
      </c>
      <c r="N902">
        <v>7.2</v>
      </c>
      <c r="O902">
        <v>23541700</v>
      </c>
      <c r="R902" t="s">
        <v>190</v>
      </c>
      <c r="S902" cm="1">
        <f t="array" ref="S902">AVERAGE(IF(Table7[director_name]=R902, Table7[imdb_score]))</f>
        <v>7.0705882352941165</v>
      </c>
      <c r="T902" t="str">
        <f>IF(Table8[[#This Row],[Average]] &gt; $V$7, "Higher", "Lower")</f>
        <v>Lower</v>
      </c>
    </row>
    <row r="903" spans="1:20" x14ac:dyDescent="0.3">
      <c r="A903" t="s">
        <v>2524</v>
      </c>
      <c r="B903">
        <v>342</v>
      </c>
      <c r="C903">
        <v>100</v>
      </c>
      <c r="D903">
        <v>26005908</v>
      </c>
      <c r="E903" t="s">
        <v>2525</v>
      </c>
      <c r="F903" t="s">
        <v>2526</v>
      </c>
      <c r="G903" t="s">
        <v>2527</v>
      </c>
      <c r="H903">
        <v>154938</v>
      </c>
      <c r="I903">
        <v>1100</v>
      </c>
      <c r="J903" t="s">
        <v>29</v>
      </c>
      <c r="K903" t="s">
        <v>200</v>
      </c>
      <c r="L903">
        <v>3500000</v>
      </c>
      <c r="M903">
        <v>2005</v>
      </c>
      <c r="N903">
        <v>7.2</v>
      </c>
      <c r="O903">
        <v>22505908</v>
      </c>
      <c r="R903" t="s">
        <v>190</v>
      </c>
      <c r="S903" cm="1">
        <f t="array" ref="S903">AVERAGE(IF(Table7[director_name]=R903, Table7[imdb_score]))</f>
        <v>7.0705882352941165</v>
      </c>
      <c r="T903" t="str">
        <f>IF(Table8[[#This Row],[Average]] &gt; $V$7, "Higher", "Lower")</f>
        <v>Lower</v>
      </c>
    </row>
    <row r="904" spans="1:20" x14ac:dyDescent="0.3">
      <c r="A904" t="s">
        <v>2528</v>
      </c>
      <c r="B904">
        <v>133</v>
      </c>
      <c r="C904">
        <v>97</v>
      </c>
      <c r="D904">
        <v>38176108</v>
      </c>
      <c r="E904" t="s">
        <v>699</v>
      </c>
      <c r="F904" t="s">
        <v>1238</v>
      </c>
      <c r="G904" t="s">
        <v>2529</v>
      </c>
      <c r="H904">
        <v>222099</v>
      </c>
      <c r="I904">
        <v>549</v>
      </c>
      <c r="J904" t="s">
        <v>29</v>
      </c>
      <c r="K904" t="s">
        <v>30</v>
      </c>
      <c r="L904">
        <v>16000000</v>
      </c>
      <c r="M904">
        <v>1999</v>
      </c>
      <c r="N904">
        <v>7.2</v>
      </c>
      <c r="O904">
        <v>22176108</v>
      </c>
      <c r="R904" t="s">
        <v>190</v>
      </c>
      <c r="S904" cm="1">
        <f t="array" ref="S904">AVERAGE(IF(Table7[director_name]=R904, Table7[imdb_score]))</f>
        <v>7.0705882352941165</v>
      </c>
      <c r="T904" t="str">
        <f>IF(Table8[[#This Row],[Average]] &gt; $V$7, "Higher", "Lower")</f>
        <v>Lower</v>
      </c>
    </row>
    <row r="905" spans="1:20" x14ac:dyDescent="0.3">
      <c r="A905" t="s">
        <v>38</v>
      </c>
      <c r="B905">
        <v>185</v>
      </c>
      <c r="C905">
        <v>118</v>
      </c>
      <c r="D905">
        <v>67263182</v>
      </c>
      <c r="E905" t="s">
        <v>269</v>
      </c>
      <c r="F905" t="s">
        <v>34</v>
      </c>
      <c r="G905" t="s">
        <v>2530</v>
      </c>
      <c r="H905">
        <v>218771</v>
      </c>
      <c r="I905">
        <v>651</v>
      </c>
      <c r="J905" t="s">
        <v>29</v>
      </c>
      <c r="K905" t="s">
        <v>30</v>
      </c>
      <c r="L905">
        <v>46000000</v>
      </c>
      <c r="M905">
        <v>2002</v>
      </c>
      <c r="N905">
        <v>7.2</v>
      </c>
      <c r="O905">
        <v>21263182</v>
      </c>
      <c r="R905" t="s">
        <v>190</v>
      </c>
      <c r="S905" cm="1">
        <f t="array" ref="S905">AVERAGE(IF(Table7[director_name]=R905, Table7[imdb_score]))</f>
        <v>7.0705882352941165</v>
      </c>
      <c r="T905" t="str">
        <f>IF(Table8[[#This Row],[Average]] &gt; $V$7, "Higher", "Lower")</f>
        <v>Lower</v>
      </c>
    </row>
    <row r="906" spans="1:20" x14ac:dyDescent="0.3">
      <c r="A906" t="s">
        <v>1245</v>
      </c>
      <c r="B906">
        <v>224</v>
      </c>
      <c r="C906">
        <v>95</v>
      </c>
      <c r="D906">
        <v>76137505</v>
      </c>
      <c r="E906" t="s">
        <v>682</v>
      </c>
      <c r="F906" t="s">
        <v>1263</v>
      </c>
      <c r="G906" t="s">
        <v>2531</v>
      </c>
      <c r="H906">
        <v>49207</v>
      </c>
      <c r="I906">
        <v>174</v>
      </c>
      <c r="J906" t="s">
        <v>29</v>
      </c>
      <c r="K906" t="s">
        <v>200</v>
      </c>
      <c r="L906">
        <v>55000000</v>
      </c>
      <c r="M906">
        <v>2014</v>
      </c>
      <c r="N906">
        <v>7.2</v>
      </c>
      <c r="O906">
        <v>21137505</v>
      </c>
      <c r="R906" t="s">
        <v>1017</v>
      </c>
      <c r="S906" cm="1">
        <f t="array" ref="S906">AVERAGE(IF(Table7[director_name]=R906, Table7[imdb_score]))</f>
        <v>7.0666666666666664</v>
      </c>
      <c r="T906" t="str">
        <f>IF(Table8[[#This Row],[Average]] &gt; $V$7, "Higher", "Lower")</f>
        <v>Lower</v>
      </c>
    </row>
    <row r="907" spans="1:20" x14ac:dyDescent="0.3">
      <c r="A907" t="s">
        <v>475</v>
      </c>
      <c r="B907">
        <v>294</v>
      </c>
      <c r="C907">
        <v>106</v>
      </c>
      <c r="D907">
        <v>94999143</v>
      </c>
      <c r="E907" t="s">
        <v>217</v>
      </c>
      <c r="F907" t="s">
        <v>568</v>
      </c>
      <c r="G907" t="s">
        <v>2532</v>
      </c>
      <c r="H907">
        <v>245152</v>
      </c>
      <c r="I907">
        <v>1344</v>
      </c>
      <c r="J907" t="s">
        <v>29</v>
      </c>
      <c r="K907" t="s">
        <v>30</v>
      </c>
      <c r="L907">
        <v>75000000</v>
      </c>
      <c r="M907">
        <v>2000</v>
      </c>
      <c r="N907">
        <v>7.2</v>
      </c>
      <c r="O907">
        <v>19999143</v>
      </c>
      <c r="R907" t="s">
        <v>1544</v>
      </c>
      <c r="S907" cm="1">
        <f t="array" ref="S907">AVERAGE(IF(Table7[director_name]=R907, Table7[imdb_score]))</f>
        <v>7.0666666666666664</v>
      </c>
      <c r="T907" t="str">
        <f>IF(Table8[[#This Row],[Average]] &gt; $V$7, "Higher", "Lower")</f>
        <v>Lower</v>
      </c>
    </row>
    <row r="908" spans="1:20" x14ac:dyDescent="0.3">
      <c r="A908" t="s">
        <v>451</v>
      </c>
      <c r="B908">
        <v>201</v>
      </c>
      <c r="C908">
        <v>106</v>
      </c>
      <c r="D908">
        <v>25244700</v>
      </c>
      <c r="E908" t="s">
        <v>105</v>
      </c>
      <c r="F908" t="s">
        <v>2533</v>
      </c>
      <c r="G908" t="s">
        <v>2534</v>
      </c>
      <c r="H908">
        <v>91017</v>
      </c>
      <c r="I908">
        <v>284</v>
      </c>
      <c r="J908" t="s">
        <v>29</v>
      </c>
      <c r="K908" t="s">
        <v>200</v>
      </c>
      <c r="L908">
        <v>6000000</v>
      </c>
      <c r="M908">
        <v>1981</v>
      </c>
      <c r="N908">
        <v>7.2</v>
      </c>
      <c r="O908">
        <v>19244700</v>
      </c>
      <c r="R908" t="s">
        <v>1017</v>
      </c>
      <c r="S908" cm="1">
        <f t="array" ref="S908">AVERAGE(IF(Table7[director_name]=R908, Table7[imdb_score]))</f>
        <v>7.0666666666666664</v>
      </c>
      <c r="T908" t="str">
        <f>IF(Table8[[#This Row],[Average]] &gt; $V$7, "Higher", "Lower")</f>
        <v>Lower</v>
      </c>
    </row>
    <row r="909" spans="1:20" x14ac:dyDescent="0.3">
      <c r="A909" t="s">
        <v>1655</v>
      </c>
      <c r="B909">
        <v>93</v>
      </c>
      <c r="C909">
        <v>104</v>
      </c>
      <c r="D909">
        <v>25625110</v>
      </c>
      <c r="E909" t="s">
        <v>1576</v>
      </c>
      <c r="F909" t="s">
        <v>54</v>
      </c>
      <c r="G909" t="s">
        <v>2535</v>
      </c>
      <c r="H909">
        <v>138707</v>
      </c>
      <c r="I909">
        <v>202</v>
      </c>
      <c r="J909" t="s">
        <v>29</v>
      </c>
      <c r="K909" t="s">
        <v>30</v>
      </c>
      <c r="L909">
        <v>7000000</v>
      </c>
      <c r="M909">
        <v>1995</v>
      </c>
      <c r="N909">
        <v>7.2</v>
      </c>
      <c r="O909">
        <v>18625110</v>
      </c>
      <c r="R909" t="s">
        <v>1544</v>
      </c>
      <c r="S909" cm="1">
        <f t="array" ref="S909">AVERAGE(IF(Table7[director_name]=R909, Table7[imdb_score]))</f>
        <v>7.0666666666666664</v>
      </c>
      <c r="T909" t="str">
        <f>IF(Table8[[#This Row],[Average]] &gt; $V$7, "Higher", "Lower")</f>
        <v>Lower</v>
      </c>
    </row>
    <row r="910" spans="1:20" x14ac:dyDescent="0.3">
      <c r="A910" t="s">
        <v>1182</v>
      </c>
      <c r="B910">
        <v>214</v>
      </c>
      <c r="C910">
        <v>112</v>
      </c>
      <c r="D910">
        <v>42478175</v>
      </c>
      <c r="E910" t="s">
        <v>1066</v>
      </c>
      <c r="F910" t="s">
        <v>79</v>
      </c>
      <c r="G910" t="s">
        <v>2537</v>
      </c>
      <c r="H910">
        <v>93767</v>
      </c>
      <c r="I910">
        <v>209</v>
      </c>
      <c r="J910" t="s">
        <v>29</v>
      </c>
      <c r="K910" t="s">
        <v>30</v>
      </c>
      <c r="L910">
        <v>25000000</v>
      </c>
      <c r="M910">
        <v>2015</v>
      </c>
      <c r="N910">
        <v>7.2</v>
      </c>
      <c r="O910">
        <v>17478175</v>
      </c>
      <c r="R910" t="s">
        <v>1544</v>
      </c>
      <c r="S910" cm="1">
        <f t="array" ref="S910">AVERAGE(IF(Table7[director_name]=R910, Table7[imdb_score]))</f>
        <v>7.0666666666666664</v>
      </c>
      <c r="T910" t="str">
        <f>IF(Table8[[#This Row],[Average]] &gt; $V$7, "Higher", "Lower")</f>
        <v>Lower</v>
      </c>
    </row>
    <row r="911" spans="1:20" x14ac:dyDescent="0.3">
      <c r="A911" t="s">
        <v>1838</v>
      </c>
      <c r="B911">
        <v>98</v>
      </c>
      <c r="C911">
        <v>129</v>
      </c>
      <c r="D911">
        <v>48814909</v>
      </c>
      <c r="E911" t="s">
        <v>393</v>
      </c>
      <c r="F911" t="s">
        <v>44</v>
      </c>
      <c r="G911" t="s">
        <v>2539</v>
      </c>
      <c r="H911">
        <v>89424</v>
      </c>
      <c r="I911">
        <v>224</v>
      </c>
      <c r="J911" t="s">
        <v>29</v>
      </c>
      <c r="K911" t="s">
        <v>30</v>
      </c>
      <c r="L911">
        <v>32000000</v>
      </c>
      <c r="M911">
        <v>2000</v>
      </c>
      <c r="N911">
        <v>7.2</v>
      </c>
      <c r="O911">
        <v>16814909</v>
      </c>
      <c r="R911" t="s">
        <v>1017</v>
      </c>
      <c r="S911" cm="1">
        <f t="array" ref="S911">AVERAGE(IF(Table7[director_name]=R911, Table7[imdb_score]))</f>
        <v>7.0666666666666664</v>
      </c>
      <c r="T911" t="str">
        <f>IF(Table8[[#This Row],[Average]] &gt; $V$7, "Higher", "Lower")</f>
        <v>Lower</v>
      </c>
    </row>
    <row r="912" spans="1:20" x14ac:dyDescent="0.3">
      <c r="A912" t="s">
        <v>961</v>
      </c>
      <c r="B912">
        <v>198</v>
      </c>
      <c r="C912">
        <v>154</v>
      </c>
      <c r="D912">
        <v>95632614</v>
      </c>
      <c r="E912" t="s">
        <v>2541</v>
      </c>
      <c r="F912" t="s">
        <v>436</v>
      </c>
      <c r="G912" t="s">
        <v>2542</v>
      </c>
      <c r="H912">
        <v>118483</v>
      </c>
      <c r="I912">
        <v>674</v>
      </c>
      <c r="J912" t="s">
        <v>29</v>
      </c>
      <c r="K912" t="s">
        <v>30</v>
      </c>
      <c r="L912">
        <v>79000000</v>
      </c>
      <c r="M912">
        <v>2003</v>
      </c>
      <c r="N912">
        <v>7.2</v>
      </c>
      <c r="O912">
        <v>16632614</v>
      </c>
      <c r="R912" t="s">
        <v>1365</v>
      </c>
      <c r="S912" cm="1">
        <f t="array" ref="S912">AVERAGE(IF(Table7[director_name]=R912, Table7[imdb_score]))</f>
        <v>7.06</v>
      </c>
      <c r="T912" t="str">
        <f>IF(Table8[[#This Row],[Average]] &gt; $V$7, "Higher", "Lower")</f>
        <v>Lower</v>
      </c>
    </row>
    <row r="913" spans="1:20" x14ac:dyDescent="0.3">
      <c r="A913" t="s">
        <v>703</v>
      </c>
      <c r="B913">
        <v>95</v>
      </c>
      <c r="C913">
        <v>134</v>
      </c>
      <c r="D913">
        <v>20733485</v>
      </c>
      <c r="E913" t="s">
        <v>92</v>
      </c>
      <c r="F913" t="s">
        <v>2544</v>
      </c>
      <c r="G913" t="s">
        <v>2545</v>
      </c>
      <c r="H913">
        <v>11622</v>
      </c>
      <c r="I913">
        <v>157</v>
      </c>
      <c r="J913" t="s">
        <v>29</v>
      </c>
      <c r="K913" t="s">
        <v>30</v>
      </c>
      <c r="L913">
        <v>5000000</v>
      </c>
      <c r="M913">
        <v>1997</v>
      </c>
      <c r="N913">
        <v>7.2</v>
      </c>
      <c r="O913">
        <v>15733485</v>
      </c>
      <c r="R913" t="s">
        <v>1365</v>
      </c>
      <c r="S913" cm="1">
        <f t="array" ref="S913">AVERAGE(IF(Table7[director_name]=R913, Table7[imdb_score]))</f>
        <v>7.06</v>
      </c>
      <c r="T913" t="str">
        <f>IF(Table8[[#This Row],[Average]] &gt; $V$7, "Higher", "Lower")</f>
        <v>Lower</v>
      </c>
    </row>
    <row r="914" spans="1:20" x14ac:dyDescent="0.3">
      <c r="A914" t="s">
        <v>33</v>
      </c>
      <c r="B914">
        <v>60</v>
      </c>
      <c r="C914">
        <v>114</v>
      </c>
      <c r="D914">
        <v>25600000</v>
      </c>
      <c r="E914" t="s">
        <v>26</v>
      </c>
      <c r="F914" t="s">
        <v>649</v>
      </c>
      <c r="G914" t="s">
        <v>2547</v>
      </c>
      <c r="H914">
        <v>57363</v>
      </c>
      <c r="I914">
        <v>308</v>
      </c>
      <c r="J914" t="s">
        <v>29</v>
      </c>
      <c r="K914" t="s">
        <v>30</v>
      </c>
      <c r="L914">
        <v>10000000</v>
      </c>
      <c r="M914">
        <v>1983</v>
      </c>
      <c r="N914">
        <v>7.2</v>
      </c>
      <c r="O914">
        <v>15600000</v>
      </c>
      <c r="R914" t="s">
        <v>1365</v>
      </c>
      <c r="S914" cm="1">
        <f t="array" ref="S914">AVERAGE(IF(Table7[director_name]=R914, Table7[imdb_score]))</f>
        <v>7.06</v>
      </c>
      <c r="T914" t="str">
        <f>IF(Table8[[#This Row],[Average]] &gt; $V$7, "Higher", "Lower")</f>
        <v>Lower</v>
      </c>
    </row>
    <row r="915" spans="1:20" x14ac:dyDescent="0.3">
      <c r="A915" t="s">
        <v>2549</v>
      </c>
      <c r="B915">
        <v>210</v>
      </c>
      <c r="C915">
        <v>124</v>
      </c>
      <c r="D915">
        <v>92930005</v>
      </c>
      <c r="E915" t="s">
        <v>208</v>
      </c>
      <c r="F915" t="s">
        <v>436</v>
      </c>
      <c r="G915" t="s">
        <v>2550</v>
      </c>
      <c r="H915">
        <v>204063</v>
      </c>
      <c r="I915">
        <v>764</v>
      </c>
      <c r="J915" t="s">
        <v>29</v>
      </c>
      <c r="K915" t="s">
        <v>227</v>
      </c>
      <c r="L915">
        <v>78000000</v>
      </c>
      <c r="M915">
        <v>2002</v>
      </c>
      <c r="N915">
        <v>7.2</v>
      </c>
      <c r="O915">
        <v>14930005</v>
      </c>
      <c r="R915" t="s">
        <v>1365</v>
      </c>
      <c r="S915" cm="1">
        <f t="array" ref="S915">AVERAGE(IF(Table7[director_name]=R915, Table7[imdb_score]))</f>
        <v>7.06</v>
      </c>
      <c r="T915" t="str">
        <f>IF(Table8[[#This Row],[Average]] &gt; $V$7, "Higher", "Lower")</f>
        <v>Lower</v>
      </c>
    </row>
    <row r="916" spans="1:20" x14ac:dyDescent="0.3">
      <c r="A916" t="s">
        <v>59</v>
      </c>
      <c r="B916">
        <v>388</v>
      </c>
      <c r="C916">
        <v>146</v>
      </c>
      <c r="D916">
        <v>79883359</v>
      </c>
      <c r="E916" t="s">
        <v>205</v>
      </c>
      <c r="F916" t="s">
        <v>2551</v>
      </c>
      <c r="G916" t="s">
        <v>2552</v>
      </c>
      <c r="H916">
        <v>116159</v>
      </c>
      <c r="I916">
        <v>488</v>
      </c>
      <c r="J916" t="s">
        <v>29</v>
      </c>
      <c r="K916" t="s">
        <v>30</v>
      </c>
      <c r="L916">
        <v>66000000</v>
      </c>
      <c r="M916">
        <v>2011</v>
      </c>
      <c r="N916">
        <v>7.2</v>
      </c>
      <c r="O916">
        <v>13883359</v>
      </c>
      <c r="R916" t="s">
        <v>1365</v>
      </c>
      <c r="S916" cm="1">
        <f t="array" ref="S916">AVERAGE(IF(Table7[director_name]=R916, Table7[imdb_score]))</f>
        <v>7.06</v>
      </c>
      <c r="T916" t="str">
        <f>IF(Table8[[#This Row],[Average]] &gt; $V$7, "Higher", "Lower")</f>
        <v>Lower</v>
      </c>
    </row>
    <row r="917" spans="1:20" x14ac:dyDescent="0.3">
      <c r="A917" t="s">
        <v>1096</v>
      </c>
      <c r="B917">
        <v>68</v>
      </c>
      <c r="C917">
        <v>124</v>
      </c>
      <c r="D917">
        <v>27441122</v>
      </c>
      <c r="E917" t="s">
        <v>2343</v>
      </c>
      <c r="F917" t="s">
        <v>2554</v>
      </c>
      <c r="G917" t="s">
        <v>2555</v>
      </c>
      <c r="H917">
        <v>14322</v>
      </c>
      <c r="I917">
        <v>116</v>
      </c>
      <c r="J917" t="s">
        <v>29</v>
      </c>
      <c r="K917" t="s">
        <v>30</v>
      </c>
      <c r="L917">
        <v>15000000</v>
      </c>
      <c r="M917">
        <v>2000</v>
      </c>
      <c r="N917">
        <v>7.2</v>
      </c>
      <c r="O917">
        <v>12441122</v>
      </c>
      <c r="R917" t="s">
        <v>1172</v>
      </c>
      <c r="S917" cm="1">
        <f t="array" ref="S917">AVERAGE(IF(Table7[director_name]=R917, Table7[imdb_score]))</f>
        <v>7.05</v>
      </c>
      <c r="T917" t="str">
        <f>IF(Table8[[#This Row],[Average]] &gt; $V$7, "Higher", "Lower")</f>
        <v>Lower</v>
      </c>
    </row>
    <row r="918" spans="1:20" x14ac:dyDescent="0.3">
      <c r="A918" t="s">
        <v>48</v>
      </c>
      <c r="B918">
        <v>446</v>
      </c>
      <c r="C918">
        <v>201</v>
      </c>
      <c r="D918">
        <v>218051260</v>
      </c>
      <c r="E918" t="s">
        <v>1660</v>
      </c>
      <c r="F918" t="s">
        <v>761</v>
      </c>
      <c r="G918" t="s">
        <v>2557</v>
      </c>
      <c r="H918">
        <v>316018</v>
      </c>
      <c r="I918">
        <v>2618</v>
      </c>
      <c r="J918" t="s">
        <v>29</v>
      </c>
      <c r="K918" t="s">
        <v>83</v>
      </c>
      <c r="L918">
        <v>207000000</v>
      </c>
      <c r="M918">
        <v>2005</v>
      </c>
      <c r="N918">
        <v>7.2</v>
      </c>
      <c r="O918">
        <v>11051260</v>
      </c>
      <c r="R918" t="s">
        <v>1172</v>
      </c>
      <c r="S918" cm="1">
        <f t="array" ref="S918">AVERAGE(IF(Table7[director_name]=R918, Table7[imdb_score]))</f>
        <v>7.05</v>
      </c>
      <c r="T918" t="str">
        <f>IF(Table8[[#This Row],[Average]] &gt; $V$7, "Higher", "Lower")</f>
        <v>Lower</v>
      </c>
    </row>
    <row r="919" spans="1:20" x14ac:dyDescent="0.3">
      <c r="A919" t="s">
        <v>48</v>
      </c>
      <c r="B919">
        <v>446</v>
      </c>
      <c r="C919">
        <v>201</v>
      </c>
      <c r="D919">
        <v>218051260</v>
      </c>
      <c r="E919" t="s">
        <v>1660</v>
      </c>
      <c r="F919" t="s">
        <v>761</v>
      </c>
      <c r="G919" t="s">
        <v>2557</v>
      </c>
      <c r="H919">
        <v>316020</v>
      </c>
      <c r="I919">
        <v>2618</v>
      </c>
      <c r="J919" t="s">
        <v>29</v>
      </c>
      <c r="K919" t="s">
        <v>83</v>
      </c>
      <c r="L919">
        <v>207000000</v>
      </c>
      <c r="M919">
        <v>2005</v>
      </c>
      <c r="N919">
        <v>7.2</v>
      </c>
      <c r="O919">
        <v>11051260</v>
      </c>
      <c r="R919" t="s">
        <v>1560</v>
      </c>
      <c r="S919" cm="1">
        <f t="array" ref="S919">AVERAGE(IF(Table7[director_name]=R919, Table7[imdb_score]))</f>
        <v>7.05</v>
      </c>
      <c r="T919" t="str">
        <f>IF(Table8[[#This Row],[Average]] &gt; $V$7, "Higher", "Lower")</f>
        <v>Lower</v>
      </c>
    </row>
    <row r="920" spans="1:20" x14ac:dyDescent="0.3">
      <c r="A920" t="s">
        <v>48</v>
      </c>
      <c r="B920">
        <v>446</v>
      </c>
      <c r="C920">
        <v>201</v>
      </c>
      <c r="D920">
        <v>218051260</v>
      </c>
      <c r="E920" t="s">
        <v>1660</v>
      </c>
      <c r="F920" t="s">
        <v>761</v>
      </c>
      <c r="G920" t="s">
        <v>2557</v>
      </c>
      <c r="H920">
        <v>316027</v>
      </c>
      <c r="I920">
        <v>2618</v>
      </c>
      <c r="J920" t="s">
        <v>29</v>
      </c>
      <c r="K920" t="s">
        <v>83</v>
      </c>
      <c r="L920">
        <v>207000000</v>
      </c>
      <c r="M920">
        <v>2005</v>
      </c>
      <c r="N920">
        <v>7.2</v>
      </c>
      <c r="O920">
        <v>11051260</v>
      </c>
      <c r="R920" t="s">
        <v>1564</v>
      </c>
      <c r="S920" cm="1">
        <f t="array" ref="S920">AVERAGE(IF(Table7[director_name]=R920, Table7[imdb_score]))</f>
        <v>7.05</v>
      </c>
      <c r="T920" t="str">
        <f>IF(Table8[[#This Row],[Average]] &gt; $V$7, "Higher", "Lower")</f>
        <v>Lower</v>
      </c>
    </row>
    <row r="921" spans="1:20" x14ac:dyDescent="0.3">
      <c r="A921" t="s">
        <v>648</v>
      </c>
      <c r="B921">
        <v>42</v>
      </c>
      <c r="C921">
        <v>110</v>
      </c>
      <c r="D921">
        <v>14100000</v>
      </c>
      <c r="E921" t="s">
        <v>73</v>
      </c>
      <c r="F921" t="s">
        <v>2559</v>
      </c>
      <c r="G921" t="s">
        <v>2560</v>
      </c>
      <c r="H921">
        <v>14995</v>
      </c>
      <c r="I921">
        <v>87</v>
      </c>
      <c r="J921" t="s">
        <v>29</v>
      </c>
      <c r="K921" t="s">
        <v>30</v>
      </c>
      <c r="L921">
        <v>5000000</v>
      </c>
      <c r="M921">
        <v>1982</v>
      </c>
      <c r="N921">
        <v>7.2</v>
      </c>
      <c r="O921">
        <v>9100000</v>
      </c>
      <c r="R921" t="s">
        <v>1555</v>
      </c>
      <c r="S921" cm="1">
        <f t="array" ref="S921">AVERAGE(IF(Table7[director_name]=R921, Table7[imdb_score]))</f>
        <v>7.05</v>
      </c>
      <c r="T921" t="str">
        <f>IF(Table8[[#This Row],[Average]] &gt; $V$7, "Higher", "Lower")</f>
        <v>Lower</v>
      </c>
    </row>
    <row r="922" spans="1:20" x14ac:dyDescent="0.3">
      <c r="A922" t="s">
        <v>349</v>
      </c>
      <c r="B922">
        <v>114</v>
      </c>
      <c r="C922">
        <v>100</v>
      </c>
      <c r="D922">
        <v>11694528</v>
      </c>
      <c r="E922" t="s">
        <v>2561</v>
      </c>
      <c r="F922" t="s">
        <v>2562</v>
      </c>
      <c r="G922" t="s">
        <v>2563</v>
      </c>
      <c r="H922">
        <v>7721</v>
      </c>
      <c r="I922">
        <v>72</v>
      </c>
      <c r="J922" t="s">
        <v>29</v>
      </c>
      <c r="K922" t="s">
        <v>30</v>
      </c>
      <c r="L922">
        <v>3000000</v>
      </c>
      <c r="M922">
        <v>2005</v>
      </c>
      <c r="N922">
        <v>7.2</v>
      </c>
      <c r="O922">
        <v>8694528</v>
      </c>
      <c r="R922" t="s">
        <v>1172</v>
      </c>
      <c r="S922" cm="1">
        <f t="array" ref="S922">AVERAGE(IF(Table7[director_name]=R922, Table7[imdb_score]))</f>
        <v>7.05</v>
      </c>
      <c r="T922" t="str">
        <f>IF(Table8[[#This Row],[Average]] &gt; $V$7, "Higher", "Lower")</f>
        <v>Lower</v>
      </c>
    </row>
    <row r="923" spans="1:20" x14ac:dyDescent="0.3">
      <c r="A923" t="s">
        <v>59</v>
      </c>
      <c r="B923">
        <v>77</v>
      </c>
      <c r="C923">
        <v>155</v>
      </c>
      <c r="D923">
        <v>44175394</v>
      </c>
      <c r="E923" t="s">
        <v>2564</v>
      </c>
      <c r="F923" t="s">
        <v>136</v>
      </c>
      <c r="G923" t="s">
        <v>2565</v>
      </c>
      <c r="H923">
        <v>56509</v>
      </c>
      <c r="I923">
        <v>227</v>
      </c>
      <c r="J923" t="s">
        <v>29</v>
      </c>
      <c r="K923" t="s">
        <v>30</v>
      </c>
      <c r="L923">
        <v>36000000</v>
      </c>
      <c r="M923">
        <v>1997</v>
      </c>
      <c r="N923">
        <v>7.2</v>
      </c>
      <c r="O923">
        <v>8175394</v>
      </c>
      <c r="R923" t="s">
        <v>1555</v>
      </c>
      <c r="S923" cm="1">
        <f t="array" ref="S923">AVERAGE(IF(Table7[director_name]=R923, Table7[imdb_score]))</f>
        <v>7.05</v>
      </c>
      <c r="T923" t="str">
        <f>IF(Table8[[#This Row],[Average]] &gt; $V$7, "Higher", "Lower")</f>
        <v>Lower</v>
      </c>
    </row>
    <row r="924" spans="1:20" x14ac:dyDescent="0.3">
      <c r="A924" t="s">
        <v>539</v>
      </c>
      <c r="B924">
        <v>275</v>
      </c>
      <c r="C924">
        <v>96</v>
      </c>
      <c r="D924">
        <v>23213577</v>
      </c>
      <c r="E924" t="s">
        <v>588</v>
      </c>
      <c r="F924" t="s">
        <v>740</v>
      </c>
      <c r="G924" t="s">
        <v>2567</v>
      </c>
      <c r="H924">
        <v>198111</v>
      </c>
      <c r="I924">
        <v>365</v>
      </c>
      <c r="J924" t="s">
        <v>29</v>
      </c>
      <c r="K924" t="s">
        <v>408</v>
      </c>
      <c r="L924">
        <v>15500000</v>
      </c>
      <c r="M924">
        <v>2008</v>
      </c>
      <c r="N924">
        <v>7.2</v>
      </c>
      <c r="O924">
        <v>7713577</v>
      </c>
      <c r="R924" t="s">
        <v>1564</v>
      </c>
      <c r="S924" cm="1">
        <f t="array" ref="S924">AVERAGE(IF(Table7[director_name]=R924, Table7[imdb_score]))</f>
        <v>7.05</v>
      </c>
      <c r="T924" t="str">
        <f>IF(Table8[[#This Row],[Average]] &gt; $V$7, "Higher", "Lower")</f>
        <v>Lower</v>
      </c>
    </row>
    <row r="925" spans="1:20" x14ac:dyDescent="0.3">
      <c r="A925" t="s">
        <v>25</v>
      </c>
      <c r="B925">
        <v>330</v>
      </c>
      <c r="C925">
        <v>126</v>
      </c>
      <c r="D925">
        <v>25592632</v>
      </c>
      <c r="E925" t="s">
        <v>626</v>
      </c>
      <c r="F925" t="s">
        <v>1385</v>
      </c>
      <c r="G925" t="s">
        <v>2569</v>
      </c>
      <c r="H925">
        <v>220475</v>
      </c>
      <c r="I925">
        <v>1066</v>
      </c>
      <c r="J925" t="s">
        <v>29</v>
      </c>
      <c r="K925" t="s">
        <v>30</v>
      </c>
      <c r="L925">
        <v>18000000</v>
      </c>
      <c r="M925">
        <v>2007</v>
      </c>
      <c r="N925">
        <v>7.2</v>
      </c>
      <c r="O925">
        <v>7592632</v>
      </c>
      <c r="R925" t="s">
        <v>1560</v>
      </c>
      <c r="S925" cm="1">
        <f t="array" ref="S925">AVERAGE(IF(Table7[director_name]=R925, Table7[imdb_score]))</f>
        <v>7.05</v>
      </c>
      <c r="T925" t="str">
        <f>IF(Table8[[#This Row],[Average]] &gt; $V$7, "Higher", "Lower")</f>
        <v>Lower</v>
      </c>
    </row>
    <row r="926" spans="1:20" x14ac:dyDescent="0.3">
      <c r="A926" t="s">
        <v>2571</v>
      </c>
      <c r="B926">
        <v>46</v>
      </c>
      <c r="C926">
        <v>133</v>
      </c>
      <c r="D926">
        <v>33200000</v>
      </c>
      <c r="E926" t="s">
        <v>2572</v>
      </c>
      <c r="F926" t="s">
        <v>1434</v>
      </c>
      <c r="G926" t="s">
        <v>2573</v>
      </c>
      <c r="H926">
        <v>28247</v>
      </c>
      <c r="I926">
        <v>149</v>
      </c>
      <c r="J926" t="s">
        <v>29</v>
      </c>
      <c r="K926" t="s">
        <v>30</v>
      </c>
      <c r="L926">
        <v>26000000</v>
      </c>
      <c r="M926">
        <v>1985</v>
      </c>
      <c r="N926">
        <v>7.2</v>
      </c>
      <c r="O926">
        <v>7200000</v>
      </c>
      <c r="R926" t="s">
        <v>1172</v>
      </c>
      <c r="S926" cm="1">
        <f t="array" ref="S926">AVERAGE(IF(Table7[director_name]=R926, Table7[imdb_score]))</f>
        <v>7.05</v>
      </c>
      <c r="T926" t="str">
        <f>IF(Table8[[#This Row],[Average]] &gt; $V$7, "Higher", "Lower")</f>
        <v>Lower</v>
      </c>
    </row>
    <row r="927" spans="1:20" x14ac:dyDescent="0.3">
      <c r="A927" t="s">
        <v>1247</v>
      </c>
      <c r="B927">
        <v>337</v>
      </c>
      <c r="C927">
        <v>95</v>
      </c>
      <c r="D927">
        <v>5997134</v>
      </c>
      <c r="E927" t="s">
        <v>2575</v>
      </c>
      <c r="F927" t="s">
        <v>2576</v>
      </c>
      <c r="G927" t="s">
        <v>2577</v>
      </c>
      <c r="H927">
        <v>36381</v>
      </c>
      <c r="I927">
        <v>126</v>
      </c>
      <c r="J927" t="s">
        <v>29</v>
      </c>
      <c r="K927" t="s">
        <v>30</v>
      </c>
      <c r="L927">
        <v>1000000</v>
      </c>
      <c r="M927">
        <v>2012</v>
      </c>
      <c r="N927">
        <v>7.2</v>
      </c>
      <c r="O927">
        <v>4997134</v>
      </c>
      <c r="R927" t="s">
        <v>968</v>
      </c>
      <c r="S927" cm="1">
        <f t="array" ref="S927">AVERAGE(IF(Table7[director_name]=R927, Table7[imdb_score]))</f>
        <v>7.0333333333333341</v>
      </c>
      <c r="T927" t="str">
        <f>IF(Table8[[#This Row],[Average]] &gt; $V$7, "Higher", "Lower")</f>
        <v>Lower</v>
      </c>
    </row>
    <row r="928" spans="1:20" x14ac:dyDescent="0.3">
      <c r="A928" t="s">
        <v>1265</v>
      </c>
      <c r="B928">
        <v>56</v>
      </c>
      <c r="C928">
        <v>89</v>
      </c>
      <c r="D928">
        <v>6719300</v>
      </c>
      <c r="E928" t="s">
        <v>73</v>
      </c>
      <c r="F928" t="s">
        <v>2578</v>
      </c>
      <c r="G928" t="s">
        <v>2579</v>
      </c>
      <c r="H928">
        <v>8224</v>
      </c>
      <c r="I928">
        <v>132</v>
      </c>
      <c r="J928" t="s">
        <v>29</v>
      </c>
      <c r="K928" t="s">
        <v>442</v>
      </c>
      <c r="L928">
        <v>2000000</v>
      </c>
      <c r="M928">
        <v>1998</v>
      </c>
      <c r="N928">
        <v>7.2</v>
      </c>
      <c r="O928">
        <v>4719300</v>
      </c>
      <c r="R928" t="s">
        <v>1566</v>
      </c>
      <c r="S928" cm="1">
        <f t="array" ref="S928">AVERAGE(IF(Table7[director_name]=R928, Table7[imdb_score]))</f>
        <v>7.0333333333333341</v>
      </c>
      <c r="T928" t="str">
        <f>IF(Table8[[#This Row],[Average]] &gt; $V$7, "Higher", "Lower")</f>
        <v>Lower</v>
      </c>
    </row>
    <row r="929" spans="1:20" x14ac:dyDescent="0.3">
      <c r="A929" t="s">
        <v>1216</v>
      </c>
      <c r="B929">
        <v>365</v>
      </c>
      <c r="C929">
        <v>100</v>
      </c>
      <c r="D929">
        <v>6531491</v>
      </c>
      <c r="E929" t="s">
        <v>92</v>
      </c>
      <c r="F929" t="s">
        <v>694</v>
      </c>
      <c r="G929" t="s">
        <v>2581</v>
      </c>
      <c r="H929">
        <v>111658</v>
      </c>
      <c r="I929">
        <v>297</v>
      </c>
      <c r="J929" t="s">
        <v>29</v>
      </c>
      <c r="K929" t="s">
        <v>30</v>
      </c>
      <c r="L929">
        <v>2000000</v>
      </c>
      <c r="M929">
        <v>2010</v>
      </c>
      <c r="N929">
        <v>7.2</v>
      </c>
      <c r="O929">
        <v>4531491</v>
      </c>
      <c r="R929" t="s">
        <v>1568</v>
      </c>
      <c r="S929" cm="1">
        <f t="array" ref="S929">AVERAGE(IF(Table7[director_name]=R929, Table7[imdb_score]))</f>
        <v>7.0333333333333341</v>
      </c>
      <c r="T929" t="str">
        <f>IF(Table8[[#This Row],[Average]] &gt; $V$7, "Higher", "Lower")</f>
        <v>Lower</v>
      </c>
    </row>
    <row r="930" spans="1:20" x14ac:dyDescent="0.3">
      <c r="A930" t="s">
        <v>1872</v>
      </c>
      <c r="B930">
        <v>51</v>
      </c>
      <c r="C930">
        <v>98</v>
      </c>
      <c r="D930">
        <v>3799339</v>
      </c>
      <c r="E930" t="s">
        <v>424</v>
      </c>
      <c r="F930" t="s">
        <v>2582</v>
      </c>
      <c r="G930" t="s">
        <v>2583</v>
      </c>
      <c r="H930">
        <v>8000</v>
      </c>
      <c r="I930">
        <v>138</v>
      </c>
      <c r="J930" t="s">
        <v>29</v>
      </c>
      <c r="K930" t="s">
        <v>30</v>
      </c>
      <c r="L930">
        <v>250000</v>
      </c>
      <c r="M930">
        <v>2002</v>
      </c>
      <c r="N930">
        <v>7.2</v>
      </c>
      <c r="O930">
        <v>3549339</v>
      </c>
      <c r="R930" t="s">
        <v>1566</v>
      </c>
      <c r="S930" cm="1">
        <f t="array" ref="S930">AVERAGE(IF(Table7[director_name]=R930, Table7[imdb_score]))</f>
        <v>7.0333333333333341</v>
      </c>
      <c r="T930" t="str">
        <f>IF(Table8[[#This Row],[Average]] &gt; $V$7, "Higher", "Lower")</f>
        <v>Lower</v>
      </c>
    </row>
    <row r="931" spans="1:20" x14ac:dyDescent="0.3">
      <c r="A931" t="s">
        <v>1326</v>
      </c>
      <c r="B931">
        <v>53</v>
      </c>
      <c r="C931">
        <v>103</v>
      </c>
      <c r="D931">
        <v>5132222</v>
      </c>
      <c r="E931" t="s">
        <v>2585</v>
      </c>
      <c r="F931" t="s">
        <v>1327</v>
      </c>
      <c r="G931" t="s">
        <v>2586</v>
      </c>
      <c r="H931">
        <v>14112</v>
      </c>
      <c r="I931">
        <v>83</v>
      </c>
      <c r="J931" t="s">
        <v>29</v>
      </c>
      <c r="K931" t="s">
        <v>442</v>
      </c>
      <c r="L931">
        <v>2000000</v>
      </c>
      <c r="M931">
        <v>1994</v>
      </c>
      <c r="N931">
        <v>7.2</v>
      </c>
      <c r="O931">
        <v>3132222</v>
      </c>
      <c r="R931" t="s">
        <v>1568</v>
      </c>
      <c r="S931" cm="1">
        <f t="array" ref="S931">AVERAGE(IF(Table7[director_name]=R931, Table7[imdb_score]))</f>
        <v>7.0333333333333341</v>
      </c>
      <c r="T931" t="str">
        <f>IF(Table8[[#This Row],[Average]] &gt; $V$7, "Higher", "Lower")</f>
        <v>Lower</v>
      </c>
    </row>
    <row r="932" spans="1:20" x14ac:dyDescent="0.3">
      <c r="A932" t="s">
        <v>1175</v>
      </c>
      <c r="B932">
        <v>158</v>
      </c>
      <c r="C932">
        <v>113</v>
      </c>
      <c r="D932">
        <v>19057024</v>
      </c>
      <c r="E932" t="s">
        <v>588</v>
      </c>
      <c r="F932" t="s">
        <v>1416</v>
      </c>
      <c r="G932" t="s">
        <v>2588</v>
      </c>
      <c r="H932">
        <v>113963</v>
      </c>
      <c r="I932">
        <v>361</v>
      </c>
      <c r="J932" t="s">
        <v>29</v>
      </c>
      <c r="K932" t="s">
        <v>30</v>
      </c>
      <c r="L932">
        <v>16000000</v>
      </c>
      <c r="M932">
        <v>2010</v>
      </c>
      <c r="N932">
        <v>7.2</v>
      </c>
      <c r="O932">
        <v>3057024</v>
      </c>
      <c r="R932" t="s">
        <v>968</v>
      </c>
      <c r="S932" cm="1">
        <f t="array" ref="S932">AVERAGE(IF(Table7[director_name]=R932, Table7[imdb_score]))</f>
        <v>7.0333333333333341</v>
      </c>
      <c r="T932" t="str">
        <f>IF(Table8[[#This Row],[Average]] &gt; $V$7, "Higher", "Lower")</f>
        <v>Lower</v>
      </c>
    </row>
    <row r="933" spans="1:20" x14ac:dyDescent="0.3">
      <c r="A933" t="s">
        <v>1986</v>
      </c>
      <c r="B933">
        <v>127</v>
      </c>
      <c r="C933">
        <v>105</v>
      </c>
      <c r="D933">
        <v>10460089</v>
      </c>
      <c r="E933" t="s">
        <v>140</v>
      </c>
      <c r="F933" t="s">
        <v>1969</v>
      </c>
      <c r="G933" t="s">
        <v>2590</v>
      </c>
      <c r="H933">
        <v>34098</v>
      </c>
      <c r="I933">
        <v>214</v>
      </c>
      <c r="J933" t="s">
        <v>29</v>
      </c>
      <c r="K933" t="s">
        <v>30</v>
      </c>
      <c r="L933">
        <v>7500000</v>
      </c>
      <c r="M933">
        <v>2002</v>
      </c>
      <c r="N933">
        <v>7.2</v>
      </c>
      <c r="O933">
        <v>2960089</v>
      </c>
      <c r="R933" t="s">
        <v>1568</v>
      </c>
      <c r="S933" cm="1">
        <f t="array" ref="S933">AVERAGE(IF(Table7[director_name]=R933, Table7[imdb_score]))</f>
        <v>7.0333333333333341</v>
      </c>
      <c r="T933" t="str">
        <f>IF(Table8[[#This Row],[Average]] &gt; $V$7, "Higher", "Lower")</f>
        <v>Lower</v>
      </c>
    </row>
    <row r="934" spans="1:20" x14ac:dyDescent="0.3">
      <c r="A934" t="s">
        <v>2040</v>
      </c>
      <c r="B934">
        <v>155</v>
      </c>
      <c r="C934">
        <v>117</v>
      </c>
      <c r="D934">
        <v>24362501</v>
      </c>
      <c r="E934" t="s">
        <v>208</v>
      </c>
      <c r="F934" t="s">
        <v>1167</v>
      </c>
      <c r="G934" t="s">
        <v>2591</v>
      </c>
      <c r="H934">
        <v>69980</v>
      </c>
      <c r="I934">
        <v>591</v>
      </c>
      <c r="J934" t="s">
        <v>29</v>
      </c>
      <c r="K934" t="s">
        <v>30</v>
      </c>
      <c r="L934">
        <v>21500000</v>
      </c>
      <c r="M934">
        <v>1999</v>
      </c>
      <c r="N934">
        <v>7.2</v>
      </c>
      <c r="O934">
        <v>2862501</v>
      </c>
      <c r="R934" t="s">
        <v>968</v>
      </c>
      <c r="S934" cm="1">
        <f t="array" ref="S934">AVERAGE(IF(Table7[director_name]=R934, Table7[imdb_score]))</f>
        <v>7.0333333333333341</v>
      </c>
      <c r="T934" t="str">
        <f>IF(Table8[[#This Row],[Average]] &gt; $V$7, "Higher", "Lower")</f>
        <v>Lower</v>
      </c>
    </row>
    <row r="935" spans="1:20" x14ac:dyDescent="0.3">
      <c r="A935" t="s">
        <v>1017</v>
      </c>
      <c r="B935">
        <v>233</v>
      </c>
      <c r="C935">
        <v>98</v>
      </c>
      <c r="D935">
        <v>32774834</v>
      </c>
      <c r="E935" t="s">
        <v>1259</v>
      </c>
      <c r="F935" t="s">
        <v>2592</v>
      </c>
      <c r="G935" t="s">
        <v>2593</v>
      </c>
      <c r="H935">
        <v>136048</v>
      </c>
      <c r="I935">
        <v>700</v>
      </c>
      <c r="J935" t="s">
        <v>29</v>
      </c>
      <c r="K935" t="s">
        <v>30</v>
      </c>
      <c r="L935">
        <v>30000000</v>
      </c>
      <c r="M935">
        <v>2004</v>
      </c>
      <c r="N935">
        <v>7.2</v>
      </c>
      <c r="O935">
        <v>2774834</v>
      </c>
      <c r="R935" t="s">
        <v>1566</v>
      </c>
      <c r="S935" cm="1">
        <f t="array" ref="S935">AVERAGE(IF(Table7[director_name]=R935, Table7[imdb_score]))</f>
        <v>7.0333333333333341</v>
      </c>
      <c r="T935" t="str">
        <f>IF(Table8[[#This Row],[Average]] &gt; $V$7, "Higher", "Lower")</f>
        <v>Lower</v>
      </c>
    </row>
    <row r="936" spans="1:20" x14ac:dyDescent="0.3">
      <c r="A936" t="s">
        <v>1925</v>
      </c>
      <c r="B936">
        <v>261</v>
      </c>
      <c r="C936">
        <v>105</v>
      </c>
      <c r="D936">
        <v>5776314</v>
      </c>
      <c r="E936" t="s">
        <v>699</v>
      </c>
      <c r="F936" t="s">
        <v>1425</v>
      </c>
      <c r="G936" t="s">
        <v>2595</v>
      </c>
      <c r="H936">
        <v>73349</v>
      </c>
      <c r="I936">
        <v>142</v>
      </c>
      <c r="J936" t="s">
        <v>29</v>
      </c>
      <c r="K936" t="s">
        <v>30</v>
      </c>
      <c r="L936">
        <v>3200000</v>
      </c>
      <c r="M936">
        <v>2010</v>
      </c>
      <c r="N936">
        <v>7.2</v>
      </c>
      <c r="O936">
        <v>2576314</v>
      </c>
      <c r="R936" t="s">
        <v>989</v>
      </c>
      <c r="S936" cm="1">
        <f t="array" ref="S936">AVERAGE(IF(Table7[director_name]=R936, Table7[imdb_score]))</f>
        <v>7.0249999999999995</v>
      </c>
      <c r="T936" t="str">
        <f>IF(Table8[[#This Row],[Average]] &gt; $V$7, "Higher", "Lower")</f>
        <v>Lower</v>
      </c>
    </row>
    <row r="937" spans="1:20" x14ac:dyDescent="0.3">
      <c r="A937" t="s">
        <v>115</v>
      </c>
      <c r="B937">
        <v>56</v>
      </c>
      <c r="C937">
        <v>139</v>
      </c>
      <c r="D937">
        <v>32000000</v>
      </c>
      <c r="E937" t="s">
        <v>588</v>
      </c>
      <c r="F937" t="s">
        <v>1943</v>
      </c>
      <c r="G937" t="s">
        <v>2597</v>
      </c>
      <c r="H937">
        <v>36267</v>
      </c>
      <c r="I937">
        <v>150</v>
      </c>
      <c r="J937" t="s">
        <v>29</v>
      </c>
      <c r="K937" t="s">
        <v>30</v>
      </c>
      <c r="L937">
        <v>30000000</v>
      </c>
      <c r="M937">
        <v>1993</v>
      </c>
      <c r="N937">
        <v>7.2</v>
      </c>
      <c r="O937">
        <v>2000000</v>
      </c>
      <c r="R937" t="s">
        <v>1580</v>
      </c>
      <c r="S937" cm="1">
        <f t="array" ref="S937">AVERAGE(IF(Table7[director_name]=R937, Table7[imdb_score]))</f>
        <v>7.0249999999999995</v>
      </c>
      <c r="T937" t="str">
        <f>IF(Table8[[#This Row],[Average]] &gt; $V$7, "Higher", "Lower")</f>
        <v>Lower</v>
      </c>
    </row>
    <row r="938" spans="1:20" x14ac:dyDescent="0.3">
      <c r="A938" t="s">
        <v>1201</v>
      </c>
      <c r="B938">
        <v>208</v>
      </c>
      <c r="C938">
        <v>106</v>
      </c>
      <c r="D938">
        <v>2694973</v>
      </c>
      <c r="E938" t="s">
        <v>92</v>
      </c>
      <c r="F938" t="s">
        <v>921</v>
      </c>
      <c r="G938" t="s">
        <v>2599</v>
      </c>
      <c r="H938">
        <v>70885</v>
      </c>
      <c r="I938">
        <v>189</v>
      </c>
      <c r="J938" t="s">
        <v>29</v>
      </c>
      <c r="K938" t="s">
        <v>30</v>
      </c>
      <c r="L938">
        <v>700000</v>
      </c>
      <c r="M938">
        <v>2006</v>
      </c>
      <c r="N938">
        <v>7.2</v>
      </c>
      <c r="O938">
        <v>1994973</v>
      </c>
      <c r="R938" t="s">
        <v>1580</v>
      </c>
      <c r="S938" cm="1">
        <f t="array" ref="S938">AVERAGE(IF(Table7[director_name]=R938, Table7[imdb_score]))</f>
        <v>7.0249999999999995</v>
      </c>
      <c r="T938" t="str">
        <f>IF(Table8[[#This Row],[Average]] &gt; $V$7, "Higher", "Lower")</f>
        <v>Lower</v>
      </c>
    </row>
    <row r="939" spans="1:20" x14ac:dyDescent="0.3">
      <c r="A939" t="s">
        <v>1237</v>
      </c>
      <c r="B939">
        <v>181</v>
      </c>
      <c r="C939">
        <v>97</v>
      </c>
      <c r="D939">
        <v>2508841</v>
      </c>
      <c r="E939" t="s">
        <v>26</v>
      </c>
      <c r="F939" t="s">
        <v>2600</v>
      </c>
      <c r="G939" t="s">
        <v>2601</v>
      </c>
      <c r="H939">
        <v>21746</v>
      </c>
      <c r="I939">
        <v>93</v>
      </c>
      <c r="J939" t="s">
        <v>29</v>
      </c>
      <c r="K939" t="s">
        <v>30</v>
      </c>
      <c r="L939">
        <v>1000000</v>
      </c>
      <c r="M939">
        <v>2008</v>
      </c>
      <c r="N939">
        <v>7.2</v>
      </c>
      <c r="O939">
        <v>1508841</v>
      </c>
      <c r="R939" t="s">
        <v>1580</v>
      </c>
      <c r="S939" cm="1">
        <f t="array" ref="S939">AVERAGE(IF(Table7[director_name]=R939, Table7[imdb_score]))</f>
        <v>7.0249999999999995</v>
      </c>
      <c r="T939" t="str">
        <f>IF(Table8[[#This Row],[Average]] &gt; $V$7, "Higher", "Lower")</f>
        <v>Lower</v>
      </c>
    </row>
    <row r="940" spans="1:20" x14ac:dyDescent="0.3">
      <c r="A940" t="s">
        <v>2203</v>
      </c>
      <c r="B940">
        <v>59</v>
      </c>
      <c r="C940">
        <v>88</v>
      </c>
      <c r="D940">
        <v>2073984</v>
      </c>
      <c r="E940" t="s">
        <v>588</v>
      </c>
      <c r="F940" t="s">
        <v>2603</v>
      </c>
      <c r="G940" t="s">
        <v>2604</v>
      </c>
      <c r="H940">
        <v>4743</v>
      </c>
      <c r="I940">
        <v>135</v>
      </c>
      <c r="J940" t="s">
        <v>29</v>
      </c>
      <c r="K940" t="s">
        <v>241</v>
      </c>
      <c r="L940">
        <v>800000</v>
      </c>
      <c r="M940">
        <v>2002</v>
      </c>
      <c r="N940">
        <v>7.2</v>
      </c>
      <c r="O940">
        <v>1273984</v>
      </c>
      <c r="R940" t="s">
        <v>989</v>
      </c>
      <c r="S940" cm="1">
        <f t="array" ref="S940">AVERAGE(IF(Table7[director_name]=R940, Table7[imdb_score]))</f>
        <v>7.0249999999999995</v>
      </c>
      <c r="T940" t="str">
        <f>IF(Table8[[#This Row],[Average]] &gt; $V$7, "Higher", "Lower")</f>
        <v>Lower</v>
      </c>
    </row>
    <row r="941" spans="1:20" x14ac:dyDescent="0.3">
      <c r="A941" t="s">
        <v>1272</v>
      </c>
      <c r="B941">
        <v>72</v>
      </c>
      <c r="C941">
        <v>88</v>
      </c>
      <c r="D941">
        <v>592014</v>
      </c>
      <c r="E941" t="s">
        <v>2606</v>
      </c>
      <c r="F941" t="s">
        <v>2607</v>
      </c>
      <c r="G941" t="s">
        <v>2608</v>
      </c>
      <c r="H941">
        <v>5709</v>
      </c>
      <c r="I941">
        <v>114</v>
      </c>
      <c r="J941" t="s">
        <v>29</v>
      </c>
      <c r="K941" t="s">
        <v>30</v>
      </c>
      <c r="L941">
        <v>218</v>
      </c>
      <c r="M941">
        <v>2003</v>
      </c>
      <c r="N941">
        <v>7.2</v>
      </c>
      <c r="O941">
        <v>591796</v>
      </c>
      <c r="R941" t="s">
        <v>989</v>
      </c>
      <c r="S941" cm="1">
        <f t="array" ref="S941">AVERAGE(IF(Table7[director_name]=R941, Table7[imdb_score]))</f>
        <v>7.0249999999999995</v>
      </c>
      <c r="T941" t="str">
        <f>IF(Table8[[#This Row],[Average]] &gt; $V$7, "Higher", "Lower")</f>
        <v>Lower</v>
      </c>
    </row>
    <row r="942" spans="1:20" x14ac:dyDescent="0.3">
      <c r="A942" t="s">
        <v>1464</v>
      </c>
      <c r="B942">
        <v>64</v>
      </c>
      <c r="C942">
        <v>97</v>
      </c>
      <c r="D942">
        <v>1141829</v>
      </c>
      <c r="E942" t="s">
        <v>26</v>
      </c>
      <c r="F942" t="s">
        <v>2610</v>
      </c>
      <c r="G942" t="s">
        <v>2611</v>
      </c>
      <c r="H942">
        <v>8509</v>
      </c>
      <c r="I942">
        <v>109</v>
      </c>
      <c r="J942" t="s">
        <v>29</v>
      </c>
      <c r="K942" t="s">
        <v>30</v>
      </c>
      <c r="L942">
        <v>700000</v>
      </c>
      <c r="M942">
        <v>2001</v>
      </c>
      <c r="N942">
        <v>7.2</v>
      </c>
      <c r="O942">
        <v>441829</v>
      </c>
      <c r="R942" t="s">
        <v>989</v>
      </c>
      <c r="S942" cm="1">
        <f t="array" ref="S942">AVERAGE(IF(Table7[director_name]=R942, Table7[imdb_score]))</f>
        <v>7.0249999999999995</v>
      </c>
      <c r="T942" t="str">
        <f>IF(Table8[[#This Row],[Average]] &gt; $V$7, "Higher", "Lower")</f>
        <v>Lower</v>
      </c>
    </row>
    <row r="943" spans="1:20" x14ac:dyDescent="0.3">
      <c r="A943" t="s">
        <v>1195</v>
      </c>
      <c r="B943">
        <v>103</v>
      </c>
      <c r="C943">
        <v>109</v>
      </c>
      <c r="D943">
        <v>16346122</v>
      </c>
      <c r="E943" t="s">
        <v>92</v>
      </c>
      <c r="F943" t="s">
        <v>506</v>
      </c>
      <c r="G943" t="s">
        <v>2613</v>
      </c>
      <c r="H943">
        <v>25549</v>
      </c>
      <c r="I943">
        <v>171</v>
      </c>
      <c r="J943" t="s">
        <v>29</v>
      </c>
      <c r="K943" t="s">
        <v>30</v>
      </c>
      <c r="L943">
        <v>16000000</v>
      </c>
      <c r="M943">
        <v>2002</v>
      </c>
      <c r="N943">
        <v>7.2</v>
      </c>
      <c r="O943">
        <v>346122</v>
      </c>
      <c r="R943" t="s">
        <v>1580</v>
      </c>
      <c r="S943" cm="1">
        <f t="array" ref="S943">AVERAGE(IF(Table7[director_name]=R943, Table7[imdb_score]))</f>
        <v>7.0249999999999995</v>
      </c>
      <c r="T943" t="str">
        <f>IF(Table8[[#This Row],[Average]] &gt; $V$7, "Higher", "Lower")</f>
        <v>Lower</v>
      </c>
    </row>
    <row r="944" spans="1:20" x14ac:dyDescent="0.3">
      <c r="A944" t="s">
        <v>1329</v>
      </c>
      <c r="B944">
        <v>11</v>
      </c>
      <c r="C944">
        <v>114</v>
      </c>
      <c r="D944">
        <v>1001437</v>
      </c>
      <c r="E944" t="s">
        <v>588</v>
      </c>
      <c r="F944" t="s">
        <v>2615</v>
      </c>
      <c r="G944" t="s">
        <v>2616</v>
      </c>
      <c r="H944">
        <v>2039</v>
      </c>
      <c r="I944">
        <v>28</v>
      </c>
      <c r="J944" t="s">
        <v>29</v>
      </c>
      <c r="K944" t="s">
        <v>30</v>
      </c>
      <c r="L944">
        <v>800000</v>
      </c>
      <c r="M944">
        <v>1993</v>
      </c>
      <c r="N944">
        <v>7.2</v>
      </c>
      <c r="O944">
        <v>201437</v>
      </c>
      <c r="R944" t="s">
        <v>528</v>
      </c>
      <c r="S944" cm="1">
        <f t="array" ref="S944">AVERAGE(IF(Table7[director_name]=R944, Table7[imdb_score]))</f>
        <v>7.0181818181818185</v>
      </c>
      <c r="T944" t="str">
        <f>IF(Table8[[#This Row],[Average]] &gt; $V$7, "Higher", "Lower")</f>
        <v>Lower</v>
      </c>
    </row>
    <row r="945" spans="1:20" x14ac:dyDescent="0.3">
      <c r="A945" t="s">
        <v>615</v>
      </c>
      <c r="B945">
        <v>401</v>
      </c>
      <c r="C945">
        <v>110</v>
      </c>
      <c r="D945">
        <v>14989761</v>
      </c>
      <c r="E945" t="s">
        <v>338</v>
      </c>
      <c r="F945" t="s">
        <v>2618</v>
      </c>
      <c r="G945" t="s">
        <v>2619</v>
      </c>
      <c r="H945">
        <v>185845</v>
      </c>
      <c r="I945">
        <v>284</v>
      </c>
      <c r="J945" t="s">
        <v>29</v>
      </c>
      <c r="K945" t="s">
        <v>200</v>
      </c>
      <c r="L945">
        <v>15000000</v>
      </c>
      <c r="M945">
        <v>2012</v>
      </c>
      <c r="N945">
        <v>7.2</v>
      </c>
      <c r="O945">
        <v>-10239</v>
      </c>
      <c r="R945" t="s">
        <v>528</v>
      </c>
      <c r="S945" cm="1">
        <f t="array" ref="S945">AVERAGE(IF(Table7[director_name]=R945, Table7[imdb_score]))</f>
        <v>7.0181818181818185</v>
      </c>
      <c r="T945" t="str">
        <f>IF(Table8[[#This Row],[Average]] &gt; $V$7, "Higher", "Lower")</f>
        <v>Lower</v>
      </c>
    </row>
    <row r="946" spans="1:20" x14ac:dyDescent="0.3">
      <c r="A946" t="s">
        <v>1218</v>
      </c>
      <c r="B946">
        <v>16</v>
      </c>
      <c r="C946">
        <v>100</v>
      </c>
      <c r="D946">
        <v>982214</v>
      </c>
      <c r="E946" t="s">
        <v>92</v>
      </c>
      <c r="F946" t="s">
        <v>2621</v>
      </c>
      <c r="G946" t="s">
        <v>2622</v>
      </c>
      <c r="H946">
        <v>1976</v>
      </c>
      <c r="I946">
        <v>51</v>
      </c>
      <c r="J946" t="s">
        <v>29</v>
      </c>
      <c r="K946" t="s">
        <v>30</v>
      </c>
      <c r="L946">
        <v>1000000</v>
      </c>
      <c r="M946">
        <v>1998</v>
      </c>
      <c r="N946">
        <v>7.2</v>
      </c>
      <c r="O946">
        <v>-17786</v>
      </c>
      <c r="R946" t="s">
        <v>528</v>
      </c>
      <c r="S946" cm="1">
        <f t="array" ref="S946">AVERAGE(IF(Table7[director_name]=R946, Table7[imdb_score]))</f>
        <v>7.0181818181818185</v>
      </c>
      <c r="T946" t="str">
        <f>IF(Table8[[#This Row],[Average]] &gt; $V$7, "Higher", "Lower")</f>
        <v>Lower</v>
      </c>
    </row>
    <row r="947" spans="1:20" x14ac:dyDescent="0.3">
      <c r="A947" t="s">
        <v>2624</v>
      </c>
      <c r="B947">
        <v>35</v>
      </c>
      <c r="C947">
        <v>107</v>
      </c>
      <c r="D947">
        <v>819939</v>
      </c>
      <c r="E947" t="s">
        <v>699</v>
      </c>
      <c r="F947" t="s">
        <v>1238</v>
      </c>
      <c r="G947" t="s">
        <v>2625</v>
      </c>
      <c r="H947">
        <v>14580</v>
      </c>
      <c r="I947">
        <v>252</v>
      </c>
      <c r="J947" t="s">
        <v>29</v>
      </c>
      <c r="K947" t="s">
        <v>30</v>
      </c>
      <c r="L947">
        <v>850000</v>
      </c>
      <c r="M947">
        <v>2003</v>
      </c>
      <c r="N947">
        <v>7.2</v>
      </c>
      <c r="O947">
        <v>-30061</v>
      </c>
      <c r="R947" t="s">
        <v>528</v>
      </c>
      <c r="S947" cm="1">
        <f t="array" ref="S947">AVERAGE(IF(Table7[director_name]=R947, Table7[imdb_score]))</f>
        <v>7.0181818181818185</v>
      </c>
      <c r="T947" t="str">
        <f>IF(Table8[[#This Row],[Average]] &gt; $V$7, "Higher", "Lower")</f>
        <v>Lower</v>
      </c>
    </row>
    <row r="948" spans="1:20" x14ac:dyDescent="0.3">
      <c r="A948" t="s">
        <v>1147</v>
      </c>
      <c r="B948">
        <v>195</v>
      </c>
      <c r="C948">
        <v>122</v>
      </c>
      <c r="D948">
        <v>3950029</v>
      </c>
      <c r="E948" t="s">
        <v>92</v>
      </c>
      <c r="F948" t="s">
        <v>2627</v>
      </c>
      <c r="G948" t="s">
        <v>2628</v>
      </c>
      <c r="H948">
        <v>12411</v>
      </c>
      <c r="I948">
        <v>89</v>
      </c>
      <c r="J948" t="s">
        <v>90</v>
      </c>
      <c r="K948" t="s">
        <v>241</v>
      </c>
      <c r="L948">
        <v>4000000</v>
      </c>
      <c r="M948">
        <v>2010</v>
      </c>
      <c r="N948">
        <v>7.2</v>
      </c>
      <c r="O948">
        <v>-49971</v>
      </c>
      <c r="R948" t="s">
        <v>528</v>
      </c>
      <c r="S948" cm="1">
        <f t="array" ref="S948">AVERAGE(IF(Table7[director_name]=R948, Table7[imdb_score]))</f>
        <v>7.0181818181818185</v>
      </c>
      <c r="T948" t="str">
        <f>IF(Table8[[#This Row],[Average]] &gt; $V$7, "Higher", "Lower")</f>
        <v>Lower</v>
      </c>
    </row>
    <row r="949" spans="1:20" x14ac:dyDescent="0.3">
      <c r="A949" t="s">
        <v>1153</v>
      </c>
      <c r="B949">
        <v>12</v>
      </c>
      <c r="C949">
        <v>119</v>
      </c>
      <c r="D949">
        <v>798341</v>
      </c>
      <c r="E949" t="s">
        <v>1103</v>
      </c>
      <c r="F949" t="s">
        <v>453</v>
      </c>
      <c r="G949" t="s">
        <v>2630</v>
      </c>
      <c r="H949">
        <v>983</v>
      </c>
      <c r="I949">
        <v>63</v>
      </c>
      <c r="J949" t="s">
        <v>29</v>
      </c>
      <c r="K949" t="s">
        <v>30</v>
      </c>
      <c r="L949">
        <v>1000000</v>
      </c>
      <c r="M949">
        <v>2001</v>
      </c>
      <c r="N949">
        <v>7.2</v>
      </c>
      <c r="O949">
        <v>-201659</v>
      </c>
      <c r="R949" t="s">
        <v>528</v>
      </c>
      <c r="S949" cm="1">
        <f t="array" ref="S949">AVERAGE(IF(Table7[director_name]=R949, Table7[imdb_score]))</f>
        <v>7.0181818181818185</v>
      </c>
      <c r="T949" t="str">
        <f>IF(Table8[[#This Row],[Average]] &gt; $V$7, "Higher", "Lower")</f>
        <v>Lower</v>
      </c>
    </row>
    <row r="950" spans="1:20" x14ac:dyDescent="0.3">
      <c r="A950" t="s">
        <v>1250</v>
      </c>
      <c r="B950">
        <v>109</v>
      </c>
      <c r="C950">
        <v>95</v>
      </c>
      <c r="D950">
        <v>1060591</v>
      </c>
      <c r="E950" t="s">
        <v>699</v>
      </c>
      <c r="F950" t="s">
        <v>2632</v>
      </c>
      <c r="G950" t="s">
        <v>2633</v>
      </c>
      <c r="H950">
        <v>9750</v>
      </c>
      <c r="I950">
        <v>66</v>
      </c>
      <c r="J950" t="s">
        <v>37</v>
      </c>
      <c r="K950" t="s">
        <v>241</v>
      </c>
      <c r="L950">
        <v>1300000</v>
      </c>
      <c r="M950">
        <v>2007</v>
      </c>
      <c r="N950">
        <v>7.2</v>
      </c>
      <c r="O950">
        <v>-239409</v>
      </c>
      <c r="R950" t="s">
        <v>528</v>
      </c>
      <c r="S950" cm="1">
        <f t="array" ref="S950">AVERAGE(IF(Table7[director_name]=R950, Table7[imdb_score]))</f>
        <v>7.0181818181818185</v>
      </c>
      <c r="T950" t="str">
        <f>IF(Table8[[#This Row],[Average]] &gt; $V$7, "Higher", "Lower")</f>
        <v>Lower</v>
      </c>
    </row>
    <row r="951" spans="1:20" x14ac:dyDescent="0.3">
      <c r="A951" t="s">
        <v>478</v>
      </c>
      <c r="B951">
        <v>43</v>
      </c>
      <c r="C951">
        <v>95</v>
      </c>
      <c r="D951">
        <v>695229</v>
      </c>
      <c r="E951" t="s">
        <v>73</v>
      </c>
      <c r="F951" t="s">
        <v>478</v>
      </c>
      <c r="G951" t="s">
        <v>2635</v>
      </c>
      <c r="H951">
        <v>11369</v>
      </c>
      <c r="I951">
        <v>65</v>
      </c>
      <c r="J951" t="s">
        <v>29</v>
      </c>
      <c r="K951" t="s">
        <v>30</v>
      </c>
      <c r="L951">
        <v>1300000</v>
      </c>
      <c r="M951">
        <v>1996</v>
      </c>
      <c r="N951">
        <v>7.2</v>
      </c>
      <c r="O951">
        <v>-604771</v>
      </c>
      <c r="R951" t="s">
        <v>528</v>
      </c>
      <c r="S951" cm="1">
        <f t="array" ref="S951">AVERAGE(IF(Table7[director_name]=R951, Table7[imdb_score]))</f>
        <v>7.0181818181818185</v>
      </c>
      <c r="T951" t="str">
        <f>IF(Table8[[#This Row],[Average]] &gt; $V$7, "Higher", "Lower")</f>
        <v>Lower</v>
      </c>
    </row>
    <row r="952" spans="1:20" x14ac:dyDescent="0.3">
      <c r="A952" t="s">
        <v>1234</v>
      </c>
      <c r="B952">
        <v>84</v>
      </c>
      <c r="C952">
        <v>98</v>
      </c>
      <c r="D952">
        <v>406035</v>
      </c>
      <c r="E952" t="s">
        <v>92</v>
      </c>
      <c r="F952" t="s">
        <v>921</v>
      </c>
      <c r="G952" t="s">
        <v>2637</v>
      </c>
      <c r="H952">
        <v>30314</v>
      </c>
      <c r="I952">
        <v>159</v>
      </c>
      <c r="J952" t="s">
        <v>29</v>
      </c>
      <c r="K952" t="s">
        <v>30</v>
      </c>
      <c r="L952">
        <v>1500000</v>
      </c>
      <c r="M952">
        <v>2001</v>
      </c>
      <c r="N952">
        <v>7.2</v>
      </c>
      <c r="O952">
        <v>-1093965</v>
      </c>
      <c r="R952" t="s">
        <v>528</v>
      </c>
      <c r="S952" cm="1">
        <f t="array" ref="S952">AVERAGE(IF(Table7[director_name]=R952, Table7[imdb_score]))</f>
        <v>7.0181818181818185</v>
      </c>
      <c r="T952" t="str">
        <f>IF(Table8[[#This Row],[Average]] &gt; $V$7, "Higher", "Lower")</f>
        <v>Lower</v>
      </c>
    </row>
    <row r="953" spans="1:20" x14ac:dyDescent="0.3">
      <c r="A953" t="s">
        <v>1000</v>
      </c>
      <c r="B953">
        <v>152</v>
      </c>
      <c r="C953">
        <v>90</v>
      </c>
      <c r="D953">
        <v>4859475</v>
      </c>
      <c r="E953" t="s">
        <v>588</v>
      </c>
      <c r="F953" t="s">
        <v>2639</v>
      </c>
      <c r="G953" t="s">
        <v>2640</v>
      </c>
      <c r="H953">
        <v>116910</v>
      </c>
      <c r="I953">
        <v>520</v>
      </c>
      <c r="J953" t="s">
        <v>29</v>
      </c>
      <c r="K953" t="s">
        <v>30</v>
      </c>
      <c r="L953">
        <v>6000000</v>
      </c>
      <c r="M953">
        <v>1999</v>
      </c>
      <c r="N953">
        <v>7.2</v>
      </c>
      <c r="O953">
        <v>-1140525</v>
      </c>
      <c r="R953" t="s">
        <v>528</v>
      </c>
      <c r="S953" cm="1">
        <f t="array" ref="S953">AVERAGE(IF(Table7[director_name]=R953, Table7[imdb_score]))</f>
        <v>7.0181818181818185</v>
      </c>
      <c r="T953" t="str">
        <f>IF(Table8[[#This Row],[Average]] &gt; $V$7, "Higher", "Lower")</f>
        <v>Lower</v>
      </c>
    </row>
    <row r="954" spans="1:20" x14ac:dyDescent="0.3">
      <c r="A954" t="s">
        <v>1268</v>
      </c>
      <c r="B954">
        <v>10</v>
      </c>
      <c r="C954">
        <v>89</v>
      </c>
      <c r="D954">
        <v>444044</v>
      </c>
      <c r="E954" t="s">
        <v>92</v>
      </c>
      <c r="F954" t="s">
        <v>2642</v>
      </c>
      <c r="G954" t="s">
        <v>2643</v>
      </c>
      <c r="H954">
        <v>744</v>
      </c>
      <c r="I954">
        <v>19</v>
      </c>
      <c r="J954" t="s">
        <v>29</v>
      </c>
      <c r="K954" t="s">
        <v>30</v>
      </c>
      <c r="L954">
        <v>1900000</v>
      </c>
      <c r="M954">
        <v>2015</v>
      </c>
      <c r="N954">
        <v>7.2</v>
      </c>
      <c r="O954">
        <v>-1455956</v>
      </c>
      <c r="R954" t="s">
        <v>528</v>
      </c>
      <c r="S954" cm="1">
        <f t="array" ref="S954">AVERAGE(IF(Table7[director_name]=R954, Table7[imdb_score]))</f>
        <v>7.0181818181818185</v>
      </c>
      <c r="T954" t="str">
        <f>IF(Table8[[#This Row],[Average]] &gt; $V$7, "Higher", "Lower")</f>
        <v>Lower</v>
      </c>
    </row>
    <row r="955" spans="1:20" x14ac:dyDescent="0.3">
      <c r="A955" t="s">
        <v>1253</v>
      </c>
      <c r="B955">
        <v>210</v>
      </c>
      <c r="C955">
        <v>95</v>
      </c>
      <c r="D955">
        <v>143523463</v>
      </c>
      <c r="E955" t="s">
        <v>1440</v>
      </c>
      <c r="F955" t="s">
        <v>221</v>
      </c>
      <c r="G955" t="s">
        <v>2645</v>
      </c>
      <c r="H955">
        <v>64322</v>
      </c>
      <c r="I955">
        <v>145</v>
      </c>
      <c r="J955" t="s">
        <v>29</v>
      </c>
      <c r="K955" t="s">
        <v>30</v>
      </c>
      <c r="L955">
        <v>145000000</v>
      </c>
      <c r="M955">
        <v>2016</v>
      </c>
      <c r="N955">
        <v>7.2</v>
      </c>
      <c r="O955">
        <v>-1476537</v>
      </c>
      <c r="R955" t="s">
        <v>387</v>
      </c>
      <c r="S955" cm="1">
        <f t="array" ref="S955">AVERAGE(IF(Table7[director_name]=R955, Table7[imdb_score]))</f>
        <v>7</v>
      </c>
      <c r="T955" t="str">
        <f>IF(Table8[[#This Row],[Average]] &gt; $V$7, "Higher", "Lower")</f>
        <v>Lower</v>
      </c>
    </row>
    <row r="956" spans="1:20" x14ac:dyDescent="0.3">
      <c r="A956" t="s">
        <v>1144</v>
      </c>
      <c r="B956">
        <v>35</v>
      </c>
      <c r="C956">
        <v>123</v>
      </c>
      <c r="D956">
        <v>26893</v>
      </c>
      <c r="E956" t="s">
        <v>424</v>
      </c>
      <c r="F956" t="s">
        <v>751</v>
      </c>
      <c r="G956" t="s">
        <v>2647</v>
      </c>
      <c r="H956">
        <v>4391</v>
      </c>
      <c r="I956">
        <v>26</v>
      </c>
      <c r="J956" t="s">
        <v>90</v>
      </c>
      <c r="K956" t="s">
        <v>241</v>
      </c>
      <c r="L956">
        <v>1600000</v>
      </c>
      <c r="M956">
        <v>1969</v>
      </c>
      <c r="N956">
        <v>7.2</v>
      </c>
      <c r="O956">
        <v>-1573107</v>
      </c>
      <c r="R956" t="s">
        <v>416</v>
      </c>
      <c r="S956" cm="1">
        <f t="array" ref="S956">AVERAGE(IF(Table7[director_name]=R956, Table7[imdb_score]))</f>
        <v>7</v>
      </c>
      <c r="T956" t="str">
        <f>IF(Table8[[#This Row],[Average]] &gt; $V$7, "Higher", "Lower")</f>
        <v>Lower</v>
      </c>
    </row>
    <row r="957" spans="1:20" x14ac:dyDescent="0.3">
      <c r="A957" t="s">
        <v>1212</v>
      </c>
      <c r="B957">
        <v>163</v>
      </c>
      <c r="C957">
        <v>101</v>
      </c>
      <c r="D957">
        <v>6350058</v>
      </c>
      <c r="E957" t="s">
        <v>699</v>
      </c>
      <c r="F957" t="s">
        <v>2648</v>
      </c>
      <c r="G957" t="s">
        <v>2649</v>
      </c>
      <c r="H957">
        <v>106098</v>
      </c>
      <c r="I957">
        <v>150</v>
      </c>
      <c r="J957" t="s">
        <v>29</v>
      </c>
      <c r="K957" t="s">
        <v>30</v>
      </c>
      <c r="L957">
        <v>8000000</v>
      </c>
      <c r="M957">
        <v>2010</v>
      </c>
      <c r="N957">
        <v>7.2</v>
      </c>
      <c r="O957">
        <v>-1649942</v>
      </c>
      <c r="R957" t="s">
        <v>539</v>
      </c>
      <c r="S957" cm="1">
        <f t="array" ref="S957">AVERAGE(IF(Table7[director_name]=R957, Table7[imdb_score]))</f>
        <v>7</v>
      </c>
      <c r="T957" t="str">
        <f>IF(Table8[[#This Row],[Average]] &gt; $V$7, "Higher", "Lower")</f>
        <v>Lower</v>
      </c>
    </row>
    <row r="958" spans="1:20" x14ac:dyDescent="0.3">
      <c r="A958" t="s">
        <v>1279</v>
      </c>
      <c r="B958">
        <v>173</v>
      </c>
      <c r="C958">
        <v>66</v>
      </c>
      <c r="D958">
        <v>38108</v>
      </c>
      <c r="E958" t="s">
        <v>2651</v>
      </c>
      <c r="F958" t="s">
        <v>2652</v>
      </c>
      <c r="G958" t="s">
        <v>2653</v>
      </c>
      <c r="H958">
        <v>40878</v>
      </c>
      <c r="I958">
        <v>124</v>
      </c>
      <c r="J958" t="s">
        <v>174</v>
      </c>
      <c r="K958" t="s">
        <v>408</v>
      </c>
      <c r="L958">
        <v>2600000</v>
      </c>
      <c r="M958">
        <v>2007</v>
      </c>
      <c r="N958">
        <v>7.2</v>
      </c>
      <c r="O958">
        <v>-2561892</v>
      </c>
      <c r="R958" t="s">
        <v>764</v>
      </c>
      <c r="S958" cm="1">
        <f t="array" ref="S958">AVERAGE(IF(Table7[director_name]=R958, Table7[imdb_score]))</f>
        <v>7</v>
      </c>
      <c r="T958" t="str">
        <f>IF(Table8[[#This Row],[Average]] &gt; $V$7, "Higher", "Lower")</f>
        <v>Lower</v>
      </c>
    </row>
    <row r="959" spans="1:20" x14ac:dyDescent="0.3">
      <c r="A959" t="s">
        <v>493</v>
      </c>
      <c r="B959">
        <v>82</v>
      </c>
      <c r="C959">
        <v>140</v>
      </c>
      <c r="D959">
        <v>35183792</v>
      </c>
      <c r="E959" t="s">
        <v>2655</v>
      </c>
      <c r="F959" t="s">
        <v>1518</v>
      </c>
      <c r="G959" t="s">
        <v>2656</v>
      </c>
      <c r="H959">
        <v>68159</v>
      </c>
      <c r="I959">
        <v>209</v>
      </c>
      <c r="J959" t="s">
        <v>29</v>
      </c>
      <c r="K959" t="s">
        <v>30</v>
      </c>
      <c r="L959">
        <v>38000000</v>
      </c>
      <c r="M959">
        <v>1991</v>
      </c>
      <c r="N959">
        <v>7.2</v>
      </c>
      <c r="O959">
        <v>-2816208</v>
      </c>
      <c r="R959" t="s">
        <v>851</v>
      </c>
      <c r="S959" cm="1">
        <f t="array" ref="S959">AVERAGE(IF(Table7[director_name]=R959, Table7[imdb_score]))</f>
        <v>7</v>
      </c>
      <c r="T959" t="str">
        <f>IF(Table8[[#This Row],[Average]] &gt; $V$7, "Higher", "Lower")</f>
        <v>Lower</v>
      </c>
    </row>
    <row r="960" spans="1:20" x14ac:dyDescent="0.3">
      <c r="A960" t="s">
        <v>1262</v>
      </c>
      <c r="B960">
        <v>205</v>
      </c>
      <c r="C960">
        <v>93</v>
      </c>
      <c r="D960">
        <v>611709</v>
      </c>
      <c r="E960" t="s">
        <v>73</v>
      </c>
      <c r="F960" t="s">
        <v>2658</v>
      </c>
      <c r="G960" t="s">
        <v>2659</v>
      </c>
      <c r="H960">
        <v>15267</v>
      </c>
      <c r="I960">
        <v>41</v>
      </c>
      <c r="J960" t="s">
        <v>90</v>
      </c>
      <c r="K960" t="s">
        <v>2660</v>
      </c>
      <c r="L960">
        <v>3850000</v>
      </c>
      <c r="M960">
        <v>2011</v>
      </c>
      <c r="N960">
        <v>7.2</v>
      </c>
      <c r="O960">
        <v>-3238291</v>
      </c>
      <c r="R960" t="s">
        <v>387</v>
      </c>
      <c r="S960" cm="1">
        <f t="array" ref="S960">AVERAGE(IF(Table7[director_name]=R960, Table7[imdb_score]))</f>
        <v>7</v>
      </c>
      <c r="T960" t="str">
        <f>IF(Table8[[#This Row],[Average]] &gt; $V$7, "Higher", "Lower")</f>
        <v>Lower</v>
      </c>
    </row>
    <row r="961" spans="1:20" x14ac:dyDescent="0.3">
      <c r="A961" t="s">
        <v>1790</v>
      </c>
      <c r="B961">
        <v>161</v>
      </c>
      <c r="C961">
        <v>125</v>
      </c>
      <c r="D961">
        <v>1110286</v>
      </c>
      <c r="E961" t="s">
        <v>588</v>
      </c>
      <c r="F961" t="s">
        <v>761</v>
      </c>
      <c r="G961" t="s">
        <v>2662</v>
      </c>
      <c r="H961">
        <v>9727</v>
      </c>
      <c r="I961">
        <v>65</v>
      </c>
      <c r="J961" t="s">
        <v>29</v>
      </c>
      <c r="K961" t="s">
        <v>30</v>
      </c>
      <c r="L961">
        <v>4825000</v>
      </c>
      <c r="M961">
        <v>2009</v>
      </c>
      <c r="N961">
        <v>7.2</v>
      </c>
      <c r="O961">
        <v>-3714714</v>
      </c>
      <c r="R961" t="s">
        <v>1160</v>
      </c>
      <c r="S961" cm="1">
        <f t="array" ref="S961">AVERAGE(IF(Table7[director_name]=R961, Table7[imdb_score]))</f>
        <v>7</v>
      </c>
      <c r="T961" t="str">
        <f>IF(Table8[[#This Row],[Average]] &gt; $V$7, "Higher", "Lower")</f>
        <v>Lower</v>
      </c>
    </row>
    <row r="962" spans="1:20" x14ac:dyDescent="0.3">
      <c r="A962" t="s">
        <v>1228</v>
      </c>
      <c r="B962">
        <v>129</v>
      </c>
      <c r="C962">
        <v>99</v>
      </c>
      <c r="D962">
        <v>2207975</v>
      </c>
      <c r="E962" t="s">
        <v>2564</v>
      </c>
      <c r="F962" t="s">
        <v>2664</v>
      </c>
      <c r="G962" t="s">
        <v>2665</v>
      </c>
      <c r="H962">
        <v>28855</v>
      </c>
      <c r="I962">
        <v>190</v>
      </c>
      <c r="J962" t="s">
        <v>29</v>
      </c>
      <c r="K962" t="s">
        <v>30</v>
      </c>
      <c r="L962">
        <v>6000000</v>
      </c>
      <c r="M962">
        <v>2003</v>
      </c>
      <c r="N962">
        <v>7.2</v>
      </c>
      <c r="O962">
        <v>-3792025</v>
      </c>
      <c r="R962" t="s">
        <v>539</v>
      </c>
      <c r="S962" cm="1">
        <f t="array" ref="S962">AVERAGE(IF(Table7[director_name]=R962, Table7[imdb_score]))</f>
        <v>7</v>
      </c>
      <c r="T962" t="str">
        <f>IF(Table8[[#This Row],[Average]] &gt; $V$7, "Higher", "Lower")</f>
        <v>Lower</v>
      </c>
    </row>
    <row r="963" spans="1:20" x14ac:dyDescent="0.3">
      <c r="A963" t="s">
        <v>1072</v>
      </c>
      <c r="B963">
        <v>93</v>
      </c>
      <c r="C963">
        <v>123</v>
      </c>
      <c r="D963">
        <v>2122561</v>
      </c>
      <c r="E963" t="s">
        <v>289</v>
      </c>
      <c r="F963" t="s">
        <v>154</v>
      </c>
      <c r="G963" t="s">
        <v>2666</v>
      </c>
      <c r="H963">
        <v>99033</v>
      </c>
      <c r="I963">
        <v>434</v>
      </c>
      <c r="J963" t="s">
        <v>29</v>
      </c>
      <c r="K963" t="s">
        <v>30</v>
      </c>
      <c r="L963">
        <v>6000000</v>
      </c>
      <c r="M963">
        <v>1995</v>
      </c>
      <c r="N963">
        <v>7.2</v>
      </c>
      <c r="O963">
        <v>-3877439</v>
      </c>
      <c r="R963" t="s">
        <v>539</v>
      </c>
      <c r="S963" cm="1">
        <f t="array" ref="S963">AVERAGE(IF(Table7[director_name]=R963, Table7[imdb_score]))</f>
        <v>7</v>
      </c>
      <c r="T963" t="str">
        <f>IF(Table8[[#This Row],[Average]] &gt; $V$7, "Higher", "Lower")</f>
        <v>Lower</v>
      </c>
    </row>
    <row r="964" spans="1:20" x14ac:dyDescent="0.3">
      <c r="A964" t="s">
        <v>1221</v>
      </c>
      <c r="B964">
        <v>87</v>
      </c>
      <c r="C964">
        <v>100</v>
      </c>
      <c r="D964">
        <v>513836</v>
      </c>
      <c r="E964" t="s">
        <v>699</v>
      </c>
      <c r="F964" t="s">
        <v>2667</v>
      </c>
      <c r="G964" t="s">
        <v>2668</v>
      </c>
      <c r="H964">
        <v>6304</v>
      </c>
      <c r="I964">
        <v>21</v>
      </c>
      <c r="J964" t="s">
        <v>90</v>
      </c>
      <c r="K964" t="s">
        <v>241</v>
      </c>
      <c r="L964">
        <v>4600000</v>
      </c>
      <c r="M964">
        <v>2010</v>
      </c>
      <c r="N964">
        <v>7.2</v>
      </c>
      <c r="O964">
        <v>-4086164</v>
      </c>
      <c r="R964" t="s">
        <v>1382</v>
      </c>
      <c r="S964" cm="1">
        <f t="array" ref="S964">AVERAGE(IF(Table7[director_name]=R964, Table7[imdb_score]))</f>
        <v>7</v>
      </c>
      <c r="T964" t="str">
        <f>IF(Table8[[#This Row],[Average]] &gt; $V$7, "Higher", "Lower")</f>
        <v>Lower</v>
      </c>
    </row>
    <row r="965" spans="1:20" x14ac:dyDescent="0.3">
      <c r="A965" t="s">
        <v>1240</v>
      </c>
      <c r="B965">
        <v>224</v>
      </c>
      <c r="C965">
        <v>97</v>
      </c>
      <c r="D965">
        <v>1818681</v>
      </c>
      <c r="E965" t="s">
        <v>39</v>
      </c>
      <c r="F965" t="s">
        <v>2669</v>
      </c>
      <c r="G965" t="s">
        <v>2670</v>
      </c>
      <c r="H965">
        <v>74435</v>
      </c>
      <c r="I965">
        <v>224</v>
      </c>
      <c r="J965" t="s">
        <v>29</v>
      </c>
      <c r="K965" t="s">
        <v>200</v>
      </c>
      <c r="L965">
        <v>7300000</v>
      </c>
      <c r="M965">
        <v>2009</v>
      </c>
      <c r="N965">
        <v>7.2</v>
      </c>
      <c r="O965">
        <v>-5481319</v>
      </c>
      <c r="R965" t="s">
        <v>1403</v>
      </c>
      <c r="S965" cm="1">
        <f t="array" ref="S965">AVERAGE(IF(Table7[director_name]=R965, Table7[imdb_score]))</f>
        <v>7</v>
      </c>
      <c r="T965" t="str">
        <f>IF(Table8[[#This Row],[Average]] &gt; $V$7, "Higher", "Lower")</f>
        <v>Lower</v>
      </c>
    </row>
    <row r="966" spans="1:20" x14ac:dyDescent="0.3">
      <c r="A966" t="s">
        <v>1909</v>
      </c>
      <c r="B966">
        <v>163</v>
      </c>
      <c r="C966">
        <v>113</v>
      </c>
      <c r="D966">
        <v>1094798</v>
      </c>
      <c r="E966" t="s">
        <v>997</v>
      </c>
      <c r="F966" t="s">
        <v>1644</v>
      </c>
      <c r="G966" t="s">
        <v>2671</v>
      </c>
      <c r="H966">
        <v>11158</v>
      </c>
      <c r="I966">
        <v>73</v>
      </c>
      <c r="J966" t="s">
        <v>29</v>
      </c>
      <c r="K966" t="s">
        <v>200</v>
      </c>
      <c r="L966">
        <v>7200000</v>
      </c>
      <c r="M966">
        <v>2010</v>
      </c>
      <c r="N966">
        <v>7.2</v>
      </c>
      <c r="O966">
        <v>-6105202</v>
      </c>
      <c r="R966" t="s">
        <v>851</v>
      </c>
      <c r="S966" cm="1">
        <f t="array" ref="S966">AVERAGE(IF(Table7[director_name]=R966, Table7[imdb_score]))</f>
        <v>7</v>
      </c>
      <c r="T966" t="str">
        <f>IF(Table8[[#This Row],[Average]] &gt; $V$7, "Higher", "Lower")</f>
        <v>Lower</v>
      </c>
    </row>
    <row r="967" spans="1:20" x14ac:dyDescent="0.3">
      <c r="A967" t="s">
        <v>1203</v>
      </c>
      <c r="B967">
        <v>217</v>
      </c>
      <c r="C967">
        <v>105</v>
      </c>
      <c r="D967">
        <v>66637</v>
      </c>
      <c r="E967" t="s">
        <v>555</v>
      </c>
      <c r="F967" t="s">
        <v>478</v>
      </c>
      <c r="G967" t="s">
        <v>2672</v>
      </c>
      <c r="H967">
        <v>29608</v>
      </c>
      <c r="I967">
        <v>92</v>
      </c>
      <c r="J967" t="s">
        <v>29</v>
      </c>
      <c r="K967" t="s">
        <v>30</v>
      </c>
      <c r="L967">
        <v>6500000</v>
      </c>
      <c r="M967">
        <v>2009</v>
      </c>
      <c r="N967">
        <v>7.2</v>
      </c>
      <c r="O967">
        <v>-6433363</v>
      </c>
      <c r="R967" t="s">
        <v>539</v>
      </c>
      <c r="S967" cm="1">
        <f t="array" ref="S967">AVERAGE(IF(Table7[director_name]=R967, Table7[imdb_score]))</f>
        <v>7</v>
      </c>
      <c r="T967" t="str">
        <f>IF(Table8[[#This Row],[Average]] &gt; $V$7, "Higher", "Lower")</f>
        <v>Lower</v>
      </c>
    </row>
    <row r="968" spans="1:20" x14ac:dyDescent="0.3">
      <c r="A968" t="s">
        <v>2673</v>
      </c>
      <c r="B968">
        <v>157</v>
      </c>
      <c r="C968">
        <v>123</v>
      </c>
      <c r="D968">
        <v>33508922</v>
      </c>
      <c r="E968" t="s">
        <v>92</v>
      </c>
      <c r="F968" t="s">
        <v>150</v>
      </c>
      <c r="G968" t="s">
        <v>2674</v>
      </c>
      <c r="H968">
        <v>95860</v>
      </c>
      <c r="I968">
        <v>660</v>
      </c>
      <c r="J968" t="s">
        <v>29</v>
      </c>
      <c r="K968" t="s">
        <v>30</v>
      </c>
      <c r="L968">
        <v>40000000</v>
      </c>
      <c r="M968">
        <v>2000</v>
      </c>
      <c r="N968">
        <v>7.2</v>
      </c>
      <c r="O968">
        <v>-6491078</v>
      </c>
      <c r="R968" t="s">
        <v>1615</v>
      </c>
      <c r="S968" cm="1">
        <f t="array" ref="S968">AVERAGE(IF(Table7[director_name]=R968, Table7[imdb_score]))</f>
        <v>7</v>
      </c>
      <c r="T968" t="str">
        <f>IF(Table8[[#This Row],[Average]] &gt; $V$7, "Higher", "Lower")</f>
        <v>Lower</v>
      </c>
    </row>
    <row r="969" spans="1:20" x14ac:dyDescent="0.3">
      <c r="A969" t="s">
        <v>1069</v>
      </c>
      <c r="B969">
        <v>390</v>
      </c>
      <c r="C969">
        <v>116</v>
      </c>
      <c r="D969">
        <v>12134420</v>
      </c>
      <c r="E969" t="s">
        <v>2675</v>
      </c>
      <c r="F969" t="s">
        <v>1879</v>
      </c>
      <c r="G969" t="s">
        <v>2676</v>
      </c>
      <c r="H969">
        <v>92237</v>
      </c>
      <c r="I969">
        <v>366</v>
      </c>
      <c r="J969" t="s">
        <v>29</v>
      </c>
      <c r="K969" t="s">
        <v>200</v>
      </c>
      <c r="L969">
        <v>20000000</v>
      </c>
      <c r="M969">
        <v>2010</v>
      </c>
      <c r="N969">
        <v>7.2</v>
      </c>
      <c r="O969">
        <v>-7865580</v>
      </c>
      <c r="R969" t="s">
        <v>1600</v>
      </c>
      <c r="S969" cm="1">
        <f t="array" ref="S969">AVERAGE(IF(Table7[director_name]=R969, Table7[imdb_score]))</f>
        <v>7</v>
      </c>
      <c r="T969" t="str">
        <f>IF(Table8[[#This Row],[Average]] &gt; $V$7, "Higher", "Lower")</f>
        <v>Lower</v>
      </c>
    </row>
    <row r="970" spans="1:20" x14ac:dyDescent="0.3">
      <c r="A970" t="s">
        <v>2678</v>
      </c>
      <c r="B970">
        <v>94</v>
      </c>
      <c r="C970">
        <v>98</v>
      </c>
      <c r="D970">
        <v>1754319</v>
      </c>
      <c r="E970" t="s">
        <v>588</v>
      </c>
      <c r="F970" t="s">
        <v>2679</v>
      </c>
      <c r="G970" t="s">
        <v>2680</v>
      </c>
      <c r="H970">
        <v>13174</v>
      </c>
      <c r="I970">
        <v>81</v>
      </c>
      <c r="J970" t="s">
        <v>29</v>
      </c>
      <c r="K970" t="s">
        <v>30</v>
      </c>
      <c r="L970">
        <v>10000000</v>
      </c>
      <c r="M970">
        <v>2011</v>
      </c>
      <c r="N970">
        <v>7.2</v>
      </c>
      <c r="O970">
        <v>-8245681</v>
      </c>
      <c r="R970" t="s">
        <v>1160</v>
      </c>
      <c r="S970" cm="1">
        <f t="array" ref="S970">AVERAGE(IF(Table7[director_name]=R970, Table7[imdb_score]))</f>
        <v>7</v>
      </c>
      <c r="T970" t="str">
        <f>IF(Table8[[#This Row],[Average]] &gt; $V$7, "Higher", "Lower")</f>
        <v>Lower</v>
      </c>
    </row>
    <row r="971" spans="1:20" x14ac:dyDescent="0.3">
      <c r="A971" t="s">
        <v>2681</v>
      </c>
      <c r="B971">
        <v>80</v>
      </c>
      <c r="C971">
        <v>132</v>
      </c>
      <c r="D971">
        <v>1309849</v>
      </c>
      <c r="E971" t="s">
        <v>588</v>
      </c>
      <c r="F971" t="s">
        <v>930</v>
      </c>
      <c r="G971" t="s">
        <v>2682</v>
      </c>
      <c r="H971">
        <v>9395</v>
      </c>
      <c r="I971">
        <v>103</v>
      </c>
      <c r="J971" t="s">
        <v>29</v>
      </c>
      <c r="K971" t="s">
        <v>200</v>
      </c>
      <c r="L971">
        <v>10000000</v>
      </c>
      <c r="M971">
        <v>2002</v>
      </c>
      <c r="N971">
        <v>7.2</v>
      </c>
      <c r="O971">
        <v>-8690151</v>
      </c>
      <c r="R971" t="s">
        <v>1623</v>
      </c>
      <c r="S971" cm="1">
        <f t="array" ref="S971">AVERAGE(IF(Table7[director_name]=R971, Table7[imdb_score]))</f>
        <v>7</v>
      </c>
      <c r="T971" t="str">
        <f>IF(Table8[[#This Row],[Average]] &gt; $V$7, "Higher", "Lower")</f>
        <v>Lower</v>
      </c>
    </row>
    <row r="972" spans="1:20" x14ac:dyDescent="0.3">
      <c r="A972" t="s">
        <v>1209</v>
      </c>
      <c r="B972">
        <v>82</v>
      </c>
      <c r="C972">
        <v>104</v>
      </c>
      <c r="D972">
        <v>1011054</v>
      </c>
      <c r="E972" t="s">
        <v>208</v>
      </c>
      <c r="F972" t="s">
        <v>436</v>
      </c>
      <c r="G972" t="s">
        <v>2684</v>
      </c>
      <c r="H972">
        <v>10585</v>
      </c>
      <c r="I972">
        <v>83</v>
      </c>
      <c r="J972" t="s">
        <v>29</v>
      </c>
      <c r="K972" t="s">
        <v>442</v>
      </c>
      <c r="L972">
        <v>10000000</v>
      </c>
      <c r="M972">
        <v>2003</v>
      </c>
      <c r="N972">
        <v>7.2</v>
      </c>
      <c r="O972">
        <v>-8988946</v>
      </c>
      <c r="R972" t="s">
        <v>539</v>
      </c>
      <c r="S972" cm="1">
        <f t="array" ref="S972">AVERAGE(IF(Table7[director_name]=R972, Table7[imdb_score]))</f>
        <v>7</v>
      </c>
      <c r="T972" t="str">
        <f>IF(Table8[[#This Row],[Average]] &gt; $V$7, "Higher", "Lower")</f>
        <v>Lower</v>
      </c>
    </row>
    <row r="973" spans="1:20" x14ac:dyDescent="0.3">
      <c r="A973" t="s">
        <v>1171</v>
      </c>
      <c r="B973">
        <v>81</v>
      </c>
      <c r="C973">
        <v>114</v>
      </c>
      <c r="D973">
        <v>447750</v>
      </c>
      <c r="E973" t="s">
        <v>208</v>
      </c>
      <c r="F973" t="s">
        <v>2685</v>
      </c>
      <c r="G973" t="s">
        <v>2686</v>
      </c>
      <c r="H973">
        <v>18520</v>
      </c>
      <c r="I973">
        <v>133</v>
      </c>
      <c r="J973" t="s">
        <v>29</v>
      </c>
      <c r="K973" t="s">
        <v>30</v>
      </c>
      <c r="L973">
        <v>10000000</v>
      </c>
      <c r="M973">
        <v>2000</v>
      </c>
      <c r="N973">
        <v>7.2</v>
      </c>
      <c r="O973">
        <v>-9552250</v>
      </c>
      <c r="R973" t="s">
        <v>1654</v>
      </c>
      <c r="S973" cm="1">
        <f t="array" ref="S973">AVERAGE(IF(Table7[director_name]=R973, Table7[imdb_score]))</f>
        <v>7</v>
      </c>
      <c r="T973" t="str">
        <f>IF(Table8[[#This Row],[Average]] &gt; $V$7, "Higher", "Lower")</f>
        <v>Lower</v>
      </c>
    </row>
    <row r="974" spans="1:20" x14ac:dyDescent="0.3">
      <c r="A974" t="s">
        <v>539</v>
      </c>
      <c r="B974">
        <v>218</v>
      </c>
      <c r="C974">
        <v>92</v>
      </c>
      <c r="D974">
        <v>5306447</v>
      </c>
      <c r="E974" t="s">
        <v>289</v>
      </c>
      <c r="F974" t="s">
        <v>1618</v>
      </c>
      <c r="G974" t="s">
        <v>2687</v>
      </c>
      <c r="H974">
        <v>58967</v>
      </c>
      <c r="I974">
        <v>169</v>
      </c>
      <c r="J974" t="s">
        <v>29</v>
      </c>
      <c r="K974" t="s">
        <v>30</v>
      </c>
      <c r="L974">
        <v>15000000</v>
      </c>
      <c r="M974">
        <v>2009</v>
      </c>
      <c r="N974">
        <v>7.2</v>
      </c>
      <c r="O974">
        <v>-9693553</v>
      </c>
      <c r="R974" t="s">
        <v>539</v>
      </c>
      <c r="S974" cm="1">
        <f t="array" ref="S974">AVERAGE(IF(Table7[director_name]=R974, Table7[imdb_score]))</f>
        <v>7</v>
      </c>
      <c r="T974" t="str">
        <f>IF(Table8[[#This Row],[Average]] &gt; $V$7, "Higher", "Lower")</f>
        <v>Lower</v>
      </c>
    </row>
    <row r="975" spans="1:20" x14ac:dyDescent="0.3">
      <c r="A975" t="s">
        <v>2688</v>
      </c>
      <c r="B975">
        <v>112</v>
      </c>
      <c r="C975">
        <v>110</v>
      </c>
      <c r="D975">
        <v>5900000</v>
      </c>
      <c r="E975" t="s">
        <v>309</v>
      </c>
      <c r="F975" t="s">
        <v>2689</v>
      </c>
      <c r="G975" t="s">
        <v>2690</v>
      </c>
      <c r="H975">
        <v>98629</v>
      </c>
      <c r="I975">
        <v>316</v>
      </c>
      <c r="J975" t="s">
        <v>29</v>
      </c>
      <c r="K975" t="s">
        <v>200</v>
      </c>
      <c r="L975">
        <v>16000000</v>
      </c>
      <c r="M975">
        <v>1986</v>
      </c>
      <c r="N975">
        <v>7.2</v>
      </c>
      <c r="O975">
        <v>-10100000</v>
      </c>
      <c r="R975" t="s">
        <v>1737</v>
      </c>
      <c r="S975" cm="1">
        <f t="array" ref="S975">AVERAGE(IF(Table7[director_name]=R975, Table7[imdb_score]))</f>
        <v>7</v>
      </c>
      <c r="T975" t="str">
        <f>IF(Table8[[#This Row],[Average]] &gt; $V$7, "Higher", "Lower")</f>
        <v>Lower</v>
      </c>
    </row>
    <row r="976" spans="1:20" x14ac:dyDescent="0.3">
      <c r="A976" t="s">
        <v>812</v>
      </c>
      <c r="B976">
        <v>141</v>
      </c>
      <c r="C976">
        <v>84</v>
      </c>
      <c r="D976">
        <v>1197786</v>
      </c>
      <c r="E976" t="s">
        <v>1576</v>
      </c>
      <c r="F976" t="s">
        <v>2691</v>
      </c>
      <c r="G976" t="s">
        <v>2692</v>
      </c>
      <c r="H976">
        <v>55928</v>
      </c>
      <c r="I976">
        <v>157</v>
      </c>
      <c r="J976" t="s">
        <v>90</v>
      </c>
      <c r="K976" t="s">
        <v>241</v>
      </c>
      <c r="L976">
        <v>12000000</v>
      </c>
      <c r="M976">
        <v>2004</v>
      </c>
      <c r="N976">
        <v>7.2</v>
      </c>
      <c r="O976">
        <v>-10802214</v>
      </c>
      <c r="R976" t="s">
        <v>1607</v>
      </c>
      <c r="S976" cm="1">
        <f t="array" ref="S976">AVERAGE(IF(Table7[director_name]=R976, Table7[imdb_score]))</f>
        <v>7</v>
      </c>
      <c r="T976" t="str">
        <f>IF(Table8[[#This Row],[Average]] &gt; $V$7, "Higher", "Lower")</f>
        <v>Lower</v>
      </c>
    </row>
    <row r="977" spans="1:20" x14ac:dyDescent="0.3">
      <c r="A977" t="s">
        <v>481</v>
      </c>
      <c r="B977">
        <v>362</v>
      </c>
      <c r="C977">
        <v>107</v>
      </c>
      <c r="D977">
        <v>123207194</v>
      </c>
      <c r="E977" t="s">
        <v>2693</v>
      </c>
      <c r="F977" t="s">
        <v>482</v>
      </c>
      <c r="G977" t="s">
        <v>2694</v>
      </c>
      <c r="H977">
        <v>183208</v>
      </c>
      <c r="I977">
        <v>337</v>
      </c>
      <c r="J977" t="s">
        <v>29</v>
      </c>
      <c r="K977" t="s">
        <v>30</v>
      </c>
      <c r="L977">
        <v>135000000</v>
      </c>
      <c r="M977">
        <v>2011</v>
      </c>
      <c r="N977">
        <v>7.2</v>
      </c>
      <c r="O977">
        <v>-11792806</v>
      </c>
      <c r="R977" t="s">
        <v>539</v>
      </c>
      <c r="S977" cm="1">
        <f t="array" ref="S977">AVERAGE(IF(Table7[director_name]=R977, Table7[imdb_score]))</f>
        <v>7</v>
      </c>
      <c r="T977" t="str">
        <f>IF(Table8[[#This Row],[Average]] &gt; $V$7, "Higher", "Lower")</f>
        <v>Lower</v>
      </c>
    </row>
    <row r="978" spans="1:20" x14ac:dyDescent="0.3">
      <c r="A978" t="s">
        <v>1962</v>
      </c>
      <c r="B978">
        <v>160</v>
      </c>
      <c r="C978">
        <v>99</v>
      </c>
      <c r="D978">
        <v>8855646</v>
      </c>
      <c r="E978" t="s">
        <v>529</v>
      </c>
      <c r="F978" t="s">
        <v>44</v>
      </c>
      <c r="G978" t="s">
        <v>2695</v>
      </c>
      <c r="H978">
        <v>49855</v>
      </c>
      <c r="I978">
        <v>117</v>
      </c>
      <c r="J978" t="s">
        <v>29</v>
      </c>
      <c r="K978" t="s">
        <v>30</v>
      </c>
      <c r="L978">
        <v>21000000</v>
      </c>
      <c r="M978">
        <v>2009</v>
      </c>
      <c r="N978">
        <v>7.2</v>
      </c>
      <c r="O978">
        <v>-12144354</v>
      </c>
      <c r="R978" t="s">
        <v>1629</v>
      </c>
      <c r="S978" cm="1">
        <f t="array" ref="S978">AVERAGE(IF(Table7[director_name]=R978, Table7[imdb_score]))</f>
        <v>7</v>
      </c>
      <c r="T978" t="str">
        <f>IF(Table8[[#This Row],[Average]] &gt; $V$7, "Higher", "Lower")</f>
        <v>Lower</v>
      </c>
    </row>
    <row r="979" spans="1:20" x14ac:dyDescent="0.3">
      <c r="A979" t="s">
        <v>420</v>
      </c>
      <c r="B979">
        <v>412</v>
      </c>
      <c r="C979">
        <v>122</v>
      </c>
      <c r="D979">
        <v>17750583</v>
      </c>
      <c r="E979" t="s">
        <v>393</v>
      </c>
      <c r="F979" t="s">
        <v>351</v>
      </c>
      <c r="G979" t="s">
        <v>2696</v>
      </c>
      <c r="H979">
        <v>93548</v>
      </c>
      <c r="I979">
        <v>307</v>
      </c>
      <c r="J979" t="s">
        <v>29</v>
      </c>
      <c r="K979" t="s">
        <v>200</v>
      </c>
      <c r="L979">
        <v>30000000</v>
      </c>
      <c r="M979">
        <v>2015</v>
      </c>
      <c r="N979">
        <v>7.2</v>
      </c>
      <c r="O979">
        <v>-12249417</v>
      </c>
      <c r="R979" t="s">
        <v>1654</v>
      </c>
      <c r="S979" cm="1">
        <f t="array" ref="S979">AVERAGE(IF(Table7[director_name]=R979, Table7[imdb_score]))</f>
        <v>7</v>
      </c>
      <c r="T979" t="str">
        <f>IF(Table8[[#This Row],[Average]] &gt; $V$7, "Higher", "Lower")</f>
        <v>Lower</v>
      </c>
    </row>
    <row r="980" spans="1:20" x14ac:dyDescent="0.3">
      <c r="A980" t="s">
        <v>1473</v>
      </c>
      <c r="B980">
        <v>90</v>
      </c>
      <c r="C980">
        <v>102</v>
      </c>
      <c r="D980">
        <v>10660147</v>
      </c>
      <c r="E980" t="s">
        <v>588</v>
      </c>
      <c r="F980" t="s">
        <v>2697</v>
      </c>
      <c r="G980" t="s">
        <v>2698</v>
      </c>
      <c r="H980">
        <v>17740</v>
      </c>
      <c r="I980">
        <v>165</v>
      </c>
      <c r="J980" t="s">
        <v>29</v>
      </c>
      <c r="K980" t="s">
        <v>200</v>
      </c>
      <c r="L980">
        <v>23000000</v>
      </c>
      <c r="M980">
        <v>1999</v>
      </c>
      <c r="N980">
        <v>7.2</v>
      </c>
      <c r="O980">
        <v>-12339853</v>
      </c>
      <c r="R980" t="s">
        <v>1403</v>
      </c>
      <c r="S980" cm="1">
        <f t="array" ref="S980">AVERAGE(IF(Table7[director_name]=R980, Table7[imdb_score]))</f>
        <v>7</v>
      </c>
      <c r="T980" t="str">
        <f>IF(Table8[[#This Row],[Average]] &gt; $V$7, "Higher", "Lower")</f>
        <v>Lower</v>
      </c>
    </row>
    <row r="981" spans="1:20" x14ac:dyDescent="0.3">
      <c r="A981" t="s">
        <v>1701</v>
      </c>
      <c r="B981">
        <v>328</v>
      </c>
      <c r="C981">
        <v>103</v>
      </c>
      <c r="D981">
        <v>2412045</v>
      </c>
      <c r="E981" t="s">
        <v>739</v>
      </c>
      <c r="F981" t="s">
        <v>1207</v>
      </c>
      <c r="G981" t="s">
        <v>2699</v>
      </c>
      <c r="H981">
        <v>109873</v>
      </c>
      <c r="I981">
        <v>320</v>
      </c>
      <c r="J981" t="s">
        <v>29</v>
      </c>
      <c r="K981" t="s">
        <v>200</v>
      </c>
      <c r="L981">
        <v>15000000</v>
      </c>
      <c r="M981">
        <v>2010</v>
      </c>
      <c r="N981">
        <v>7.2</v>
      </c>
      <c r="O981">
        <v>-12587955</v>
      </c>
      <c r="R981" t="s">
        <v>1604</v>
      </c>
      <c r="S981" cm="1">
        <f t="array" ref="S981">AVERAGE(IF(Table7[director_name]=R981, Table7[imdb_score]))</f>
        <v>7</v>
      </c>
      <c r="T981" t="str">
        <f>IF(Table8[[#This Row],[Average]] &gt; $V$7, "Higher", "Lower")</f>
        <v>Lower</v>
      </c>
    </row>
    <row r="982" spans="1:20" x14ac:dyDescent="0.3">
      <c r="A982" t="s">
        <v>1157</v>
      </c>
      <c r="B982">
        <v>146</v>
      </c>
      <c r="C982">
        <v>118</v>
      </c>
      <c r="D982">
        <v>2849142</v>
      </c>
      <c r="E982" t="s">
        <v>92</v>
      </c>
      <c r="F982" t="s">
        <v>2700</v>
      </c>
      <c r="G982" t="s">
        <v>2701</v>
      </c>
      <c r="H982">
        <v>24104</v>
      </c>
      <c r="I982">
        <v>88</v>
      </c>
      <c r="J982" t="s">
        <v>29</v>
      </c>
      <c r="K982" t="s">
        <v>30</v>
      </c>
      <c r="L982">
        <v>16000000</v>
      </c>
      <c r="M982">
        <v>2007</v>
      </c>
      <c r="N982">
        <v>7.2</v>
      </c>
      <c r="O982">
        <v>-13150858</v>
      </c>
      <c r="R982" t="s">
        <v>539</v>
      </c>
      <c r="S982" cm="1">
        <f t="array" ref="S982">AVERAGE(IF(Table7[director_name]=R982, Table7[imdb_score]))</f>
        <v>7</v>
      </c>
      <c r="T982" t="str">
        <f>IF(Table8[[#This Row],[Average]] &gt; $V$7, "Higher", "Lower")</f>
        <v>Lower</v>
      </c>
    </row>
    <row r="983" spans="1:20" x14ac:dyDescent="0.3">
      <c r="A983" t="s">
        <v>2702</v>
      </c>
      <c r="B983">
        <v>116</v>
      </c>
      <c r="C983">
        <v>116</v>
      </c>
      <c r="D983">
        <v>6002756</v>
      </c>
      <c r="E983" t="s">
        <v>379</v>
      </c>
      <c r="F983" t="s">
        <v>400</v>
      </c>
      <c r="G983" t="s">
        <v>2703</v>
      </c>
      <c r="H983">
        <v>24997</v>
      </c>
      <c r="I983">
        <v>75</v>
      </c>
      <c r="J983" t="s">
        <v>29</v>
      </c>
      <c r="K983" t="s">
        <v>30</v>
      </c>
      <c r="L983">
        <v>20000000</v>
      </c>
      <c r="M983">
        <v>2012</v>
      </c>
      <c r="N983">
        <v>7.2</v>
      </c>
      <c r="O983">
        <v>-13997244</v>
      </c>
      <c r="R983" t="s">
        <v>539</v>
      </c>
      <c r="S983" cm="1">
        <f t="array" ref="S983">AVERAGE(IF(Table7[director_name]=R983, Table7[imdb_score]))</f>
        <v>7</v>
      </c>
      <c r="T983" t="str">
        <f>IF(Table8[[#This Row],[Average]] &gt; $V$7, "Higher", "Lower")</f>
        <v>Lower</v>
      </c>
    </row>
    <row r="984" spans="1:20" x14ac:dyDescent="0.3">
      <c r="A984" t="s">
        <v>1229</v>
      </c>
      <c r="B984">
        <v>198</v>
      </c>
      <c r="C984">
        <v>124</v>
      </c>
      <c r="D984">
        <v>46975183</v>
      </c>
      <c r="E984" t="s">
        <v>1536</v>
      </c>
      <c r="F984" t="s">
        <v>2704</v>
      </c>
      <c r="G984" t="s">
        <v>2705</v>
      </c>
      <c r="H984">
        <v>256213</v>
      </c>
      <c r="I984">
        <v>338</v>
      </c>
      <c r="J984" t="s">
        <v>29</v>
      </c>
      <c r="K984" t="s">
        <v>30</v>
      </c>
      <c r="L984">
        <v>61000000</v>
      </c>
      <c r="M984">
        <v>2007</v>
      </c>
      <c r="N984">
        <v>7.2</v>
      </c>
      <c r="O984">
        <v>-14024817</v>
      </c>
      <c r="R984" t="s">
        <v>1701</v>
      </c>
      <c r="S984" cm="1">
        <f t="array" ref="S984">AVERAGE(IF(Table7[director_name]=R984, Table7[imdb_score]))</f>
        <v>7</v>
      </c>
      <c r="T984" t="str">
        <f>IF(Table8[[#This Row],[Average]] &gt; $V$7, "Higher", "Lower")</f>
        <v>Lower</v>
      </c>
    </row>
    <row r="985" spans="1:20" x14ac:dyDescent="0.3">
      <c r="A985" t="s">
        <v>2293</v>
      </c>
      <c r="B985">
        <v>79</v>
      </c>
      <c r="C985">
        <v>103</v>
      </c>
      <c r="D985">
        <v>676698</v>
      </c>
      <c r="E985" t="s">
        <v>140</v>
      </c>
      <c r="F985" t="s">
        <v>394</v>
      </c>
      <c r="G985" t="s">
        <v>2706</v>
      </c>
      <c r="H985">
        <v>26730</v>
      </c>
      <c r="I985">
        <v>180</v>
      </c>
      <c r="J985" t="s">
        <v>29</v>
      </c>
      <c r="K985" t="s">
        <v>30</v>
      </c>
      <c r="L985">
        <v>18000000</v>
      </c>
      <c r="M985">
        <v>2002</v>
      </c>
      <c r="N985">
        <v>7.2</v>
      </c>
      <c r="O985">
        <v>-17323302</v>
      </c>
      <c r="R985" t="s">
        <v>1737</v>
      </c>
      <c r="S985" cm="1">
        <f t="array" ref="S985">AVERAGE(IF(Table7[director_name]=R985, Table7[imdb_score]))</f>
        <v>7</v>
      </c>
      <c r="T985" t="str">
        <f>IF(Table8[[#This Row],[Average]] &gt; $V$7, "Higher", "Lower")</f>
        <v>Lower</v>
      </c>
    </row>
    <row r="986" spans="1:20" x14ac:dyDescent="0.3">
      <c r="A986" t="s">
        <v>1159</v>
      </c>
      <c r="B986">
        <v>28</v>
      </c>
      <c r="C986">
        <v>117</v>
      </c>
      <c r="D986">
        <v>777423</v>
      </c>
      <c r="E986" t="s">
        <v>379</v>
      </c>
      <c r="F986" t="s">
        <v>2707</v>
      </c>
      <c r="G986" t="s">
        <v>2708</v>
      </c>
      <c r="H986">
        <v>5841</v>
      </c>
      <c r="I986">
        <v>57</v>
      </c>
      <c r="J986" t="s">
        <v>29</v>
      </c>
      <c r="K986" t="s">
        <v>30</v>
      </c>
      <c r="L986">
        <v>25000000</v>
      </c>
      <c r="M986">
        <v>1998</v>
      </c>
      <c r="N986">
        <v>7.2</v>
      </c>
      <c r="O986">
        <v>-24222577</v>
      </c>
      <c r="R986" t="s">
        <v>1689</v>
      </c>
      <c r="S986" cm="1">
        <f t="array" ref="S986">AVERAGE(IF(Table7[director_name]=R986, Table7[imdb_score]))</f>
        <v>7</v>
      </c>
      <c r="T986" t="str">
        <f>IF(Table8[[#This Row],[Average]] &gt; $V$7, "Higher", "Lower")</f>
        <v>Lower</v>
      </c>
    </row>
    <row r="987" spans="1:20" x14ac:dyDescent="0.3">
      <c r="A987" t="s">
        <v>288</v>
      </c>
      <c r="B987">
        <v>213</v>
      </c>
      <c r="C987">
        <v>105</v>
      </c>
      <c r="D987">
        <v>1260917</v>
      </c>
      <c r="E987" t="s">
        <v>2113</v>
      </c>
      <c r="F987" t="s">
        <v>2710</v>
      </c>
      <c r="G987" t="s">
        <v>2711</v>
      </c>
      <c r="H987">
        <v>24657</v>
      </c>
      <c r="I987">
        <v>71</v>
      </c>
      <c r="J987" t="s">
        <v>90</v>
      </c>
      <c r="K987" t="s">
        <v>241</v>
      </c>
      <c r="L987">
        <v>27000000</v>
      </c>
      <c r="M987">
        <v>2009</v>
      </c>
      <c r="N987">
        <v>7.2</v>
      </c>
      <c r="O987">
        <v>-25739083</v>
      </c>
      <c r="R987" t="s">
        <v>1733</v>
      </c>
      <c r="S987" cm="1">
        <f t="array" ref="S987">AVERAGE(IF(Table7[director_name]=R987, Table7[imdb_score]))</f>
        <v>7</v>
      </c>
      <c r="T987" t="str">
        <f>IF(Table8[[#This Row],[Average]] &gt; $V$7, "Higher", "Lower")</f>
        <v>Lower</v>
      </c>
    </row>
    <row r="988" spans="1:20" x14ac:dyDescent="0.3">
      <c r="A988" t="s">
        <v>1277</v>
      </c>
      <c r="B988">
        <v>10</v>
      </c>
      <c r="C988">
        <v>80</v>
      </c>
      <c r="D988">
        <v>669276</v>
      </c>
      <c r="E988" t="s">
        <v>2712</v>
      </c>
      <c r="F988" t="s">
        <v>2533</v>
      </c>
      <c r="G988" t="s">
        <v>2713</v>
      </c>
      <c r="H988">
        <v>2541</v>
      </c>
      <c r="I988">
        <v>47</v>
      </c>
      <c r="J988" t="s">
        <v>29</v>
      </c>
      <c r="K988" t="s">
        <v>200</v>
      </c>
      <c r="L988">
        <v>28000000</v>
      </c>
      <c r="M988">
        <v>1993</v>
      </c>
      <c r="N988">
        <v>7.2</v>
      </c>
      <c r="O988">
        <v>-27330724</v>
      </c>
      <c r="R988" t="s">
        <v>1716</v>
      </c>
      <c r="S988" cm="1">
        <f t="array" ref="S988">AVERAGE(IF(Table7[director_name]=R988, Table7[imdb_score]))</f>
        <v>7</v>
      </c>
      <c r="T988" t="str">
        <f>IF(Table8[[#This Row],[Average]] &gt; $V$7, "Higher", "Lower")</f>
        <v>Lower</v>
      </c>
    </row>
    <row r="989" spans="1:20" x14ac:dyDescent="0.3">
      <c r="A989" t="s">
        <v>237</v>
      </c>
      <c r="B989">
        <v>343</v>
      </c>
      <c r="C989">
        <v>128</v>
      </c>
      <c r="D989">
        <v>15523168</v>
      </c>
      <c r="E989" t="s">
        <v>214</v>
      </c>
      <c r="F989" t="s">
        <v>2714</v>
      </c>
      <c r="G989" t="s">
        <v>2715</v>
      </c>
      <c r="H989">
        <v>132423</v>
      </c>
      <c r="I989">
        <v>349</v>
      </c>
      <c r="J989" t="s">
        <v>29</v>
      </c>
      <c r="K989" t="s">
        <v>241</v>
      </c>
      <c r="L989">
        <v>45000000</v>
      </c>
      <c r="M989">
        <v>2010</v>
      </c>
      <c r="N989">
        <v>7.2</v>
      </c>
      <c r="O989">
        <v>-29476832</v>
      </c>
      <c r="R989" t="s">
        <v>1753</v>
      </c>
      <c r="S989" cm="1">
        <f t="array" ref="S989">AVERAGE(IF(Table7[director_name]=R989, Table7[imdb_score]))</f>
        <v>7</v>
      </c>
      <c r="T989" t="str">
        <f>IF(Table8[[#This Row],[Average]] &gt; $V$7, "Higher", "Lower")</f>
        <v>Lower</v>
      </c>
    </row>
    <row r="990" spans="1:20" x14ac:dyDescent="0.3">
      <c r="A990" t="s">
        <v>1206</v>
      </c>
      <c r="B990">
        <v>78</v>
      </c>
      <c r="C990">
        <v>105</v>
      </c>
      <c r="D990">
        <v>2126511</v>
      </c>
      <c r="E990" t="s">
        <v>2716</v>
      </c>
      <c r="F990" t="s">
        <v>2717</v>
      </c>
      <c r="G990" t="s">
        <v>2718</v>
      </c>
      <c r="H990">
        <v>21912</v>
      </c>
      <c r="I990">
        <v>45</v>
      </c>
      <c r="J990" t="s">
        <v>53</v>
      </c>
      <c r="K990" t="s">
        <v>1119</v>
      </c>
      <c r="L990">
        <v>36000000</v>
      </c>
      <c r="M990">
        <v>2015</v>
      </c>
      <c r="N990">
        <v>7.2</v>
      </c>
      <c r="O990">
        <v>-33873489</v>
      </c>
      <c r="R990" t="s">
        <v>1706</v>
      </c>
      <c r="S990" cm="1">
        <f t="array" ref="S990">AVERAGE(IF(Table7[director_name]=R990, Table7[imdb_score]))</f>
        <v>7</v>
      </c>
      <c r="T990" t="str">
        <f>IF(Table8[[#This Row],[Average]] &gt; $V$7, "Higher", "Lower")</f>
        <v>Lower</v>
      </c>
    </row>
    <row r="991" spans="1:20" x14ac:dyDescent="0.3">
      <c r="A991" t="s">
        <v>278</v>
      </c>
      <c r="B991">
        <v>220</v>
      </c>
      <c r="C991">
        <v>196</v>
      </c>
      <c r="D991">
        <v>133228348</v>
      </c>
      <c r="E991" t="s">
        <v>2719</v>
      </c>
      <c r="F991" t="s">
        <v>93</v>
      </c>
      <c r="G991" t="s">
        <v>2720</v>
      </c>
      <c r="H991">
        <v>381672</v>
      </c>
      <c r="I991">
        <v>1694</v>
      </c>
      <c r="J991" t="s">
        <v>29</v>
      </c>
      <c r="K991" t="s">
        <v>30</v>
      </c>
      <c r="L991">
        <v>175000000</v>
      </c>
      <c r="M991">
        <v>2004</v>
      </c>
      <c r="N991">
        <v>7.2</v>
      </c>
      <c r="O991">
        <v>-41771652</v>
      </c>
      <c r="R991" t="s">
        <v>1604</v>
      </c>
      <c r="S991" cm="1">
        <f t="array" ref="S991">AVERAGE(IF(Table7[director_name]=R991, Table7[imdb_score]))</f>
        <v>7</v>
      </c>
      <c r="T991" t="str">
        <f>IF(Table8[[#This Row],[Average]] &gt; $V$7, "Higher", "Lower")</f>
        <v>Lower</v>
      </c>
    </row>
    <row r="992" spans="1:20" x14ac:dyDescent="0.3">
      <c r="A992" t="s">
        <v>1140</v>
      </c>
      <c r="B992">
        <v>192</v>
      </c>
      <c r="C992">
        <v>129</v>
      </c>
      <c r="D992">
        <v>54700065</v>
      </c>
      <c r="E992" t="s">
        <v>2722</v>
      </c>
      <c r="F992" t="s">
        <v>2723</v>
      </c>
      <c r="G992" t="s">
        <v>2724</v>
      </c>
      <c r="H992">
        <v>221521</v>
      </c>
      <c r="I992">
        <v>1049</v>
      </c>
      <c r="J992" t="s">
        <v>29</v>
      </c>
      <c r="K992" t="s">
        <v>30</v>
      </c>
      <c r="L992">
        <v>105000000</v>
      </c>
      <c r="M992">
        <v>1997</v>
      </c>
      <c r="N992">
        <v>7.2</v>
      </c>
      <c r="O992">
        <v>-50299935</v>
      </c>
      <c r="R992" t="s">
        <v>1592</v>
      </c>
      <c r="S992" cm="1">
        <f t="array" ref="S992">AVERAGE(IF(Table7[director_name]=R992, Table7[imdb_score]))</f>
        <v>7</v>
      </c>
      <c r="T992" t="str">
        <f>IF(Table8[[#This Row],[Average]] &gt; $V$7, "Higher", "Lower")</f>
        <v>Lower</v>
      </c>
    </row>
    <row r="993" spans="1:20" x14ac:dyDescent="0.3">
      <c r="A993" t="s">
        <v>554</v>
      </c>
      <c r="B993">
        <v>180</v>
      </c>
      <c r="C993">
        <v>141</v>
      </c>
      <c r="D993">
        <v>617840</v>
      </c>
      <c r="E993" t="s">
        <v>2726</v>
      </c>
      <c r="F993" t="s">
        <v>2727</v>
      </c>
      <c r="G993" t="s">
        <v>2728</v>
      </c>
      <c r="H993">
        <v>52496</v>
      </c>
      <c r="I993">
        <v>172</v>
      </c>
      <c r="J993" t="s">
        <v>29</v>
      </c>
      <c r="K993" t="s">
        <v>408</v>
      </c>
      <c r="L993">
        <v>70000000</v>
      </c>
      <c r="M993">
        <v>2009</v>
      </c>
      <c r="N993">
        <v>7.2</v>
      </c>
      <c r="O993">
        <v>-69382160</v>
      </c>
      <c r="R993" t="s">
        <v>1695</v>
      </c>
      <c r="S993" cm="1">
        <f t="array" ref="S993">AVERAGE(IF(Table7[director_name]=R993, Table7[imdb_score]))</f>
        <v>7</v>
      </c>
      <c r="T993" t="str">
        <f>IF(Table8[[#This Row],[Average]] &gt; $V$7, "Higher", "Lower")</f>
        <v>Lower</v>
      </c>
    </row>
    <row r="994" spans="1:20" x14ac:dyDescent="0.3">
      <c r="A994" t="s">
        <v>190</v>
      </c>
      <c r="B994">
        <v>239</v>
      </c>
      <c r="C994">
        <v>194</v>
      </c>
      <c r="D994">
        <v>47396698</v>
      </c>
      <c r="E994" t="s">
        <v>2094</v>
      </c>
      <c r="F994" t="s">
        <v>61</v>
      </c>
      <c r="G994" t="s">
        <v>2729</v>
      </c>
      <c r="H994">
        <v>217373</v>
      </c>
      <c r="I994">
        <v>942</v>
      </c>
      <c r="J994" t="s">
        <v>29</v>
      </c>
      <c r="K994" t="s">
        <v>30</v>
      </c>
      <c r="L994">
        <v>130000000</v>
      </c>
      <c r="M994">
        <v>2005</v>
      </c>
      <c r="N994">
        <v>7.2</v>
      </c>
      <c r="O994">
        <v>-82603302</v>
      </c>
      <c r="R994" t="s">
        <v>1756</v>
      </c>
      <c r="S994" cm="1">
        <f t="array" ref="S994">AVERAGE(IF(Table7[director_name]=R994, Table7[imdb_score]))</f>
        <v>7</v>
      </c>
      <c r="T994" t="str">
        <f>IF(Table8[[#This Row],[Average]] &gt; $V$7, "Higher", "Lower")</f>
        <v>Lower</v>
      </c>
    </row>
    <row r="995" spans="1:20" x14ac:dyDescent="0.3">
      <c r="A995" t="s">
        <v>1169</v>
      </c>
      <c r="B995">
        <v>35</v>
      </c>
      <c r="C995">
        <v>115</v>
      </c>
      <c r="D995">
        <v>1687311</v>
      </c>
      <c r="E995" t="s">
        <v>2730</v>
      </c>
      <c r="F995" t="s">
        <v>2731</v>
      </c>
      <c r="G995" t="s">
        <v>2732</v>
      </c>
      <c r="H995">
        <v>2412</v>
      </c>
      <c r="I995">
        <v>40</v>
      </c>
      <c r="J995" t="s">
        <v>174</v>
      </c>
      <c r="K995" t="s">
        <v>408</v>
      </c>
      <c r="L995">
        <v>700000000</v>
      </c>
      <c r="M995">
        <v>1998</v>
      </c>
      <c r="N995">
        <v>7.2</v>
      </c>
      <c r="O995">
        <v>-698312689</v>
      </c>
      <c r="R995" t="s">
        <v>1728</v>
      </c>
      <c r="S995" cm="1">
        <f t="array" ref="S995">AVERAGE(IF(Table7[director_name]=R995, Table7[imdb_score]))</f>
        <v>7</v>
      </c>
      <c r="T995" t="str">
        <f>IF(Table8[[#This Row],[Average]] &gt; $V$7, "Higher", "Lower")</f>
        <v>Lower</v>
      </c>
    </row>
    <row r="996" spans="1:20" x14ac:dyDescent="0.3">
      <c r="A996" t="s">
        <v>1907</v>
      </c>
      <c r="B996">
        <v>396</v>
      </c>
      <c r="C996">
        <v>144</v>
      </c>
      <c r="D996">
        <v>318759914</v>
      </c>
      <c r="E996" t="s">
        <v>248</v>
      </c>
      <c r="F996" t="s">
        <v>1854</v>
      </c>
      <c r="G996" t="s">
        <v>2733</v>
      </c>
      <c r="H996">
        <v>513158</v>
      </c>
      <c r="I996">
        <v>1782</v>
      </c>
      <c r="J996" t="s">
        <v>29</v>
      </c>
      <c r="K996" t="s">
        <v>30</v>
      </c>
      <c r="L996">
        <v>150000000</v>
      </c>
      <c r="M996">
        <v>2007</v>
      </c>
      <c r="N996">
        <v>7.1</v>
      </c>
      <c r="O996">
        <v>168759914</v>
      </c>
      <c r="R996" t="s">
        <v>1631</v>
      </c>
      <c r="S996" cm="1">
        <f t="array" ref="S996">AVERAGE(IF(Table7[director_name]=R996, Table7[imdb_score]))</f>
        <v>7</v>
      </c>
      <c r="T996" t="str">
        <f>IF(Table8[[#This Row],[Average]] &gt; $V$7, "Higher", "Lower")</f>
        <v>Lower</v>
      </c>
    </row>
    <row r="997" spans="1:20" x14ac:dyDescent="0.3">
      <c r="A997" t="s">
        <v>2734</v>
      </c>
      <c r="B997">
        <v>171</v>
      </c>
      <c r="C997">
        <v>107</v>
      </c>
      <c r="D997">
        <v>176483808</v>
      </c>
      <c r="E997" t="s">
        <v>289</v>
      </c>
      <c r="F997" t="s">
        <v>2735</v>
      </c>
      <c r="G997" t="s">
        <v>2736</v>
      </c>
      <c r="H997">
        <v>247289</v>
      </c>
      <c r="I997">
        <v>611</v>
      </c>
      <c r="J997" t="s">
        <v>29</v>
      </c>
      <c r="K997" t="s">
        <v>30</v>
      </c>
      <c r="L997">
        <v>23000000</v>
      </c>
      <c r="M997">
        <v>1998</v>
      </c>
      <c r="N997">
        <v>7.1</v>
      </c>
      <c r="O997">
        <v>153483808</v>
      </c>
      <c r="R997" t="s">
        <v>1762</v>
      </c>
      <c r="S997" cm="1">
        <f t="array" ref="S997">AVERAGE(IF(Table7[director_name]=R997, Table7[imdb_score]))</f>
        <v>7</v>
      </c>
      <c r="T997" t="str">
        <f>IF(Table8[[#This Row],[Average]] &gt; $V$7, "Higher", "Lower")</f>
        <v>Lower</v>
      </c>
    </row>
    <row r="998" spans="1:20" x14ac:dyDescent="0.3">
      <c r="A998" t="s">
        <v>936</v>
      </c>
      <c r="B998">
        <v>330</v>
      </c>
      <c r="C998">
        <v>112</v>
      </c>
      <c r="D998">
        <v>191616238</v>
      </c>
      <c r="E998" t="s">
        <v>2113</v>
      </c>
      <c r="F998" t="s">
        <v>2300</v>
      </c>
      <c r="G998" t="s">
        <v>2737</v>
      </c>
      <c r="H998">
        <v>258186</v>
      </c>
      <c r="I998">
        <v>322</v>
      </c>
      <c r="J998" t="s">
        <v>29</v>
      </c>
      <c r="K998" t="s">
        <v>30</v>
      </c>
      <c r="L998">
        <v>50000000</v>
      </c>
      <c r="M998">
        <v>2014</v>
      </c>
      <c r="N998">
        <v>7.1</v>
      </c>
      <c r="O998">
        <v>141616238</v>
      </c>
      <c r="R998" t="s">
        <v>1679</v>
      </c>
      <c r="S998" cm="1">
        <f t="array" ref="S998">AVERAGE(IF(Table7[director_name]=R998, Table7[imdb_score]))</f>
        <v>7</v>
      </c>
      <c r="T998" t="str">
        <f>IF(Table8[[#This Row],[Average]] &gt; $V$7, "Higher", "Lower")</f>
        <v>Lower</v>
      </c>
    </row>
    <row r="999" spans="1:20" x14ac:dyDescent="0.3">
      <c r="A999" t="s">
        <v>346</v>
      </c>
      <c r="B999">
        <v>154</v>
      </c>
      <c r="C999">
        <v>110</v>
      </c>
      <c r="D999">
        <v>180965237</v>
      </c>
      <c r="E999" t="s">
        <v>715</v>
      </c>
      <c r="F999" t="s">
        <v>649</v>
      </c>
      <c r="G999" t="s">
        <v>2739</v>
      </c>
      <c r="H999">
        <v>300542</v>
      </c>
      <c r="I999">
        <v>378</v>
      </c>
      <c r="J999" t="s">
        <v>29</v>
      </c>
      <c r="K999" t="s">
        <v>30</v>
      </c>
      <c r="L999">
        <v>80000000</v>
      </c>
      <c r="M999">
        <v>1996</v>
      </c>
      <c r="N999">
        <v>7.1</v>
      </c>
      <c r="O999">
        <v>100965237</v>
      </c>
      <c r="R999" t="s">
        <v>1689</v>
      </c>
      <c r="S999" cm="1">
        <f t="array" ref="S999">AVERAGE(IF(Table7[director_name]=R999, Table7[imdb_score]))</f>
        <v>7</v>
      </c>
      <c r="T999" t="str">
        <f>IF(Table8[[#This Row],[Average]] &gt; $V$7, "Higher", "Lower")</f>
        <v>Lower</v>
      </c>
    </row>
    <row r="1000" spans="1:20" x14ac:dyDescent="0.3">
      <c r="A1000" t="s">
        <v>2260</v>
      </c>
      <c r="B1000">
        <v>156</v>
      </c>
      <c r="C1000">
        <v>101</v>
      </c>
      <c r="D1000">
        <v>117224271</v>
      </c>
      <c r="E1000" t="s">
        <v>2740</v>
      </c>
      <c r="F1000" t="s">
        <v>2741</v>
      </c>
      <c r="G1000" t="s">
        <v>2742</v>
      </c>
      <c r="H1000">
        <v>47794</v>
      </c>
      <c r="I1000">
        <v>81</v>
      </c>
      <c r="J1000" t="s">
        <v>29</v>
      </c>
      <c r="K1000" t="s">
        <v>30</v>
      </c>
      <c r="L1000">
        <v>20000000</v>
      </c>
      <c r="M1000">
        <v>2010</v>
      </c>
      <c r="N1000">
        <v>7.1</v>
      </c>
      <c r="O1000">
        <v>97224271</v>
      </c>
      <c r="R1000" t="s">
        <v>1749</v>
      </c>
      <c r="S1000" cm="1">
        <f t="array" ref="S1000">AVERAGE(IF(Table7[director_name]=R1000, Table7[imdb_score]))</f>
        <v>7</v>
      </c>
      <c r="T1000" t="str">
        <f>IF(Table8[[#This Row],[Average]] &gt; $V$7, "Higher", "Lower")</f>
        <v>Lower</v>
      </c>
    </row>
    <row r="1001" spans="1:20" x14ac:dyDescent="0.3">
      <c r="A1001" t="s">
        <v>2548</v>
      </c>
      <c r="B1001">
        <v>217</v>
      </c>
      <c r="C1001">
        <v>133</v>
      </c>
      <c r="D1001">
        <v>109243478</v>
      </c>
      <c r="E1001" t="s">
        <v>289</v>
      </c>
      <c r="F1001" t="s">
        <v>834</v>
      </c>
      <c r="G1001" t="s">
        <v>2743</v>
      </c>
      <c r="H1001">
        <v>313797</v>
      </c>
      <c r="I1001">
        <v>546</v>
      </c>
      <c r="J1001" t="s">
        <v>29</v>
      </c>
      <c r="K1001" t="s">
        <v>30</v>
      </c>
      <c r="L1001">
        <v>26000000</v>
      </c>
      <c r="M1001">
        <v>2005</v>
      </c>
      <c r="N1001">
        <v>7.1</v>
      </c>
      <c r="O1001">
        <v>83243478</v>
      </c>
      <c r="R1001" t="s">
        <v>1620</v>
      </c>
      <c r="S1001" cm="1">
        <f t="array" ref="S1001">AVERAGE(IF(Table7[director_name]=R1001, Table7[imdb_score]))</f>
        <v>7</v>
      </c>
      <c r="T1001" t="str">
        <f>IF(Table8[[#This Row],[Average]] &gt; $V$7, "Higher", "Lower")</f>
        <v>Lower</v>
      </c>
    </row>
    <row r="1002" spans="1:20" x14ac:dyDescent="0.3">
      <c r="A1002" t="s">
        <v>2596</v>
      </c>
      <c r="B1002">
        <v>180</v>
      </c>
      <c r="C1002">
        <v>115</v>
      </c>
      <c r="D1002">
        <v>143151473</v>
      </c>
      <c r="E1002" t="s">
        <v>157</v>
      </c>
      <c r="F1002" t="s">
        <v>2745</v>
      </c>
      <c r="G1002" t="s">
        <v>2746</v>
      </c>
      <c r="H1002">
        <v>116681</v>
      </c>
      <c r="I1002">
        <v>320</v>
      </c>
      <c r="J1002" t="s">
        <v>29</v>
      </c>
      <c r="K1002" t="s">
        <v>30</v>
      </c>
      <c r="L1002">
        <v>60000000</v>
      </c>
      <c r="M1002">
        <v>2008</v>
      </c>
      <c r="N1002">
        <v>7.1</v>
      </c>
      <c r="O1002">
        <v>83151473</v>
      </c>
      <c r="R1002" t="s">
        <v>1673</v>
      </c>
      <c r="S1002" cm="1">
        <f t="array" ref="S1002">AVERAGE(IF(Table7[director_name]=R1002, Table7[imdb_score]))</f>
        <v>7</v>
      </c>
      <c r="T1002" t="str">
        <f>IF(Table8[[#This Row],[Average]] &gt; $V$7, "Higher", "Lower")</f>
        <v>Lower</v>
      </c>
    </row>
    <row r="1003" spans="1:20" x14ac:dyDescent="0.3">
      <c r="A1003" t="s">
        <v>661</v>
      </c>
      <c r="B1003">
        <v>539</v>
      </c>
      <c r="C1003">
        <v>112</v>
      </c>
      <c r="D1003">
        <v>126975169</v>
      </c>
      <c r="E1003" t="s">
        <v>1763</v>
      </c>
      <c r="F1003" t="s">
        <v>2747</v>
      </c>
      <c r="G1003" t="s">
        <v>2748</v>
      </c>
      <c r="H1003">
        <v>287822</v>
      </c>
      <c r="I1003">
        <v>849</v>
      </c>
      <c r="J1003" t="s">
        <v>29</v>
      </c>
      <c r="K1003" t="s">
        <v>30</v>
      </c>
      <c r="L1003">
        <v>50000000</v>
      </c>
      <c r="M1003">
        <v>2011</v>
      </c>
      <c r="N1003">
        <v>7.1</v>
      </c>
      <c r="O1003">
        <v>76975169</v>
      </c>
      <c r="R1003" t="s">
        <v>1743</v>
      </c>
      <c r="S1003" cm="1">
        <f t="array" ref="S1003">AVERAGE(IF(Table7[director_name]=R1003, Table7[imdb_score]))</f>
        <v>7</v>
      </c>
      <c r="T1003" t="str">
        <f>IF(Table8[[#This Row],[Average]] &gt; $V$7, "Higher", "Lower")</f>
        <v>Lower</v>
      </c>
    </row>
    <row r="1004" spans="1:20" x14ac:dyDescent="0.3">
      <c r="A1004" t="s">
        <v>1431</v>
      </c>
      <c r="B1004">
        <v>84</v>
      </c>
      <c r="C1004">
        <v>114</v>
      </c>
      <c r="D1004">
        <v>79568000</v>
      </c>
      <c r="E1004" t="s">
        <v>448</v>
      </c>
      <c r="F1004" t="s">
        <v>167</v>
      </c>
      <c r="G1004" t="s">
        <v>2749</v>
      </c>
      <c r="H1004">
        <v>71842</v>
      </c>
      <c r="I1004">
        <v>152</v>
      </c>
      <c r="J1004" t="s">
        <v>29</v>
      </c>
      <c r="K1004" t="s">
        <v>30</v>
      </c>
      <c r="L1004">
        <v>12000000</v>
      </c>
      <c r="M1004">
        <v>1983</v>
      </c>
      <c r="N1004">
        <v>7.1</v>
      </c>
      <c r="O1004">
        <v>67568000</v>
      </c>
      <c r="R1004" t="s">
        <v>1597</v>
      </c>
      <c r="S1004" cm="1">
        <f t="array" ref="S1004">AVERAGE(IF(Table7[director_name]=R1004, Table7[imdb_score]))</f>
        <v>7</v>
      </c>
      <c r="T1004" t="str">
        <f>IF(Table8[[#This Row],[Average]] &gt; $V$7, "Higher", "Lower")</f>
        <v>Lower</v>
      </c>
    </row>
    <row r="1005" spans="1:20" x14ac:dyDescent="0.3">
      <c r="A1005" t="s">
        <v>1959</v>
      </c>
      <c r="B1005">
        <v>256</v>
      </c>
      <c r="C1005">
        <v>91</v>
      </c>
      <c r="D1005">
        <v>148313048</v>
      </c>
      <c r="E1005" t="s">
        <v>682</v>
      </c>
      <c r="F1005" t="s">
        <v>478</v>
      </c>
      <c r="G1005" t="s">
        <v>2750</v>
      </c>
      <c r="H1005">
        <v>164148</v>
      </c>
      <c r="I1005">
        <v>168</v>
      </c>
      <c r="J1005" t="s">
        <v>29</v>
      </c>
      <c r="K1005" t="s">
        <v>30</v>
      </c>
      <c r="L1005">
        <v>85000000</v>
      </c>
      <c r="M1005">
        <v>2012</v>
      </c>
      <c r="N1005">
        <v>7.1</v>
      </c>
      <c r="O1005">
        <v>63313048</v>
      </c>
      <c r="R1005" t="s">
        <v>1682</v>
      </c>
      <c r="S1005" cm="1">
        <f t="array" ref="S1005">AVERAGE(IF(Table7[director_name]=R1005, Table7[imdb_score]))</f>
        <v>7</v>
      </c>
      <c r="T1005" t="str">
        <f>IF(Table8[[#This Row],[Average]] &gt; $V$7, "Higher", "Lower")</f>
        <v>Lower</v>
      </c>
    </row>
    <row r="1006" spans="1:20" x14ac:dyDescent="0.3">
      <c r="A1006" t="s">
        <v>2751</v>
      </c>
      <c r="B1006">
        <v>414</v>
      </c>
      <c r="C1006">
        <v>89</v>
      </c>
      <c r="D1006">
        <v>64572496</v>
      </c>
      <c r="E1006" t="s">
        <v>600</v>
      </c>
      <c r="F1006" t="s">
        <v>2752</v>
      </c>
      <c r="G1006" t="s">
        <v>2753</v>
      </c>
      <c r="H1006">
        <v>204327</v>
      </c>
      <c r="I1006">
        <v>471</v>
      </c>
      <c r="J1006" t="s">
        <v>29</v>
      </c>
      <c r="K1006" t="s">
        <v>30</v>
      </c>
      <c r="L1006">
        <v>12000000</v>
      </c>
      <c r="M1006">
        <v>2012</v>
      </c>
      <c r="N1006">
        <v>7.1</v>
      </c>
      <c r="O1006">
        <v>52572496</v>
      </c>
      <c r="R1006" t="s">
        <v>1738</v>
      </c>
      <c r="S1006" cm="1">
        <f t="array" ref="S1006">AVERAGE(IF(Table7[director_name]=R1006, Table7[imdb_score]))</f>
        <v>7</v>
      </c>
      <c r="T1006" t="str">
        <f>IF(Table8[[#This Row],[Average]] &gt; $V$7, "Higher", "Lower")</f>
        <v>Lower</v>
      </c>
    </row>
    <row r="1007" spans="1:20" x14ac:dyDescent="0.3">
      <c r="A1007" t="s">
        <v>2754</v>
      </c>
      <c r="B1007">
        <v>262</v>
      </c>
      <c r="C1007">
        <v>92</v>
      </c>
      <c r="D1007">
        <v>58401464</v>
      </c>
      <c r="E1007" t="s">
        <v>289</v>
      </c>
      <c r="F1007" t="s">
        <v>490</v>
      </c>
      <c r="G1007" t="s">
        <v>2755</v>
      </c>
      <c r="H1007">
        <v>276746</v>
      </c>
      <c r="I1007">
        <v>264</v>
      </c>
      <c r="J1007" t="s">
        <v>29</v>
      </c>
      <c r="K1007" t="s">
        <v>30</v>
      </c>
      <c r="L1007">
        <v>8000000</v>
      </c>
      <c r="M1007">
        <v>2010</v>
      </c>
      <c r="N1007">
        <v>7.1</v>
      </c>
      <c r="O1007">
        <v>50401464</v>
      </c>
      <c r="R1007" t="s">
        <v>1765</v>
      </c>
      <c r="S1007" cm="1">
        <f t="array" ref="S1007">AVERAGE(IF(Table7[director_name]=R1007, Table7[imdb_score]))</f>
        <v>7</v>
      </c>
      <c r="T1007" t="str">
        <f>IF(Table8[[#This Row],[Average]] &gt; $V$7, "Higher", "Lower")</f>
        <v>Lower</v>
      </c>
    </row>
    <row r="1008" spans="1:20" x14ac:dyDescent="0.3">
      <c r="A1008" t="s">
        <v>1059</v>
      </c>
      <c r="B1008">
        <v>84</v>
      </c>
      <c r="C1008">
        <v>117</v>
      </c>
      <c r="D1008">
        <v>52700832</v>
      </c>
      <c r="E1008" t="s">
        <v>699</v>
      </c>
      <c r="F1008" t="s">
        <v>1828</v>
      </c>
      <c r="G1008" t="s">
        <v>2757</v>
      </c>
      <c r="H1008">
        <v>107923</v>
      </c>
      <c r="I1008">
        <v>197</v>
      </c>
      <c r="J1008" t="s">
        <v>29</v>
      </c>
      <c r="K1008" t="s">
        <v>200</v>
      </c>
      <c r="L1008">
        <v>4500000</v>
      </c>
      <c r="M1008">
        <v>1994</v>
      </c>
      <c r="N1008">
        <v>7.1</v>
      </c>
      <c r="O1008">
        <v>48200832</v>
      </c>
      <c r="R1008" t="s">
        <v>1752</v>
      </c>
      <c r="S1008" cm="1">
        <f t="array" ref="S1008">AVERAGE(IF(Table7[director_name]=R1008, Table7[imdb_score]))</f>
        <v>7</v>
      </c>
      <c r="T1008" t="str">
        <f>IF(Table8[[#This Row],[Average]] &gt; $V$7, "Higher", "Lower")</f>
        <v>Lower</v>
      </c>
    </row>
    <row r="1009" spans="1:20" x14ac:dyDescent="0.3">
      <c r="A1009" t="s">
        <v>2758</v>
      </c>
      <c r="B1009">
        <v>142</v>
      </c>
      <c r="C1009">
        <v>124</v>
      </c>
      <c r="D1009">
        <v>117541000</v>
      </c>
      <c r="E1009" t="s">
        <v>175</v>
      </c>
      <c r="F1009" t="s">
        <v>55</v>
      </c>
      <c r="G1009" t="s">
        <v>2759</v>
      </c>
      <c r="H1009">
        <v>269858</v>
      </c>
      <c r="I1009">
        <v>316</v>
      </c>
      <c r="J1009" t="s">
        <v>29</v>
      </c>
      <c r="K1009" t="s">
        <v>30</v>
      </c>
      <c r="L1009">
        <v>70000000</v>
      </c>
      <c r="M1009">
        <v>1990</v>
      </c>
      <c r="N1009">
        <v>7.1</v>
      </c>
      <c r="O1009">
        <v>47541000</v>
      </c>
      <c r="R1009" t="s">
        <v>1767</v>
      </c>
      <c r="S1009" cm="1">
        <f t="array" ref="S1009">AVERAGE(IF(Table7[director_name]=R1009, Table7[imdb_score]))</f>
        <v>7</v>
      </c>
      <c r="T1009" t="str">
        <f>IF(Table8[[#This Row],[Average]] &gt; $V$7, "Higher", "Lower")</f>
        <v>Lower</v>
      </c>
    </row>
    <row r="1010" spans="1:20" x14ac:dyDescent="0.3">
      <c r="A1010" t="s">
        <v>943</v>
      </c>
      <c r="B1010">
        <v>106</v>
      </c>
      <c r="C1010">
        <v>117</v>
      </c>
      <c r="D1010">
        <v>67325559</v>
      </c>
      <c r="E1010" t="s">
        <v>2761</v>
      </c>
      <c r="F1010" t="s">
        <v>2762</v>
      </c>
      <c r="G1010" t="s">
        <v>2763</v>
      </c>
      <c r="H1010">
        <v>58222</v>
      </c>
      <c r="I1010">
        <v>331</v>
      </c>
      <c r="J1010" t="s">
        <v>29</v>
      </c>
      <c r="K1010" t="s">
        <v>30</v>
      </c>
      <c r="L1010">
        <v>20000000</v>
      </c>
      <c r="M1010">
        <v>2003</v>
      </c>
      <c r="N1010">
        <v>7.1</v>
      </c>
      <c r="O1010">
        <v>47325559</v>
      </c>
      <c r="R1010" t="s">
        <v>1698</v>
      </c>
      <c r="S1010" cm="1">
        <f t="array" ref="S1010">AVERAGE(IF(Table7[director_name]=R1010, Table7[imdb_score]))</f>
        <v>7</v>
      </c>
      <c r="T1010" t="str">
        <f>IF(Table8[[#This Row],[Average]] &gt; $V$7, "Higher", "Lower")</f>
        <v>Lower</v>
      </c>
    </row>
    <row r="1011" spans="1:20" x14ac:dyDescent="0.3">
      <c r="A1011" t="s">
        <v>587</v>
      </c>
      <c r="B1011">
        <v>204</v>
      </c>
      <c r="C1011">
        <v>108</v>
      </c>
      <c r="D1011">
        <v>81257845</v>
      </c>
      <c r="E1011" t="s">
        <v>2765</v>
      </c>
      <c r="F1011" t="s">
        <v>2766</v>
      </c>
      <c r="G1011" t="s">
        <v>2767</v>
      </c>
      <c r="H1011">
        <v>210680</v>
      </c>
      <c r="I1011">
        <v>479</v>
      </c>
      <c r="J1011" t="s">
        <v>29</v>
      </c>
      <c r="K1011" t="s">
        <v>30</v>
      </c>
      <c r="L1011">
        <v>35000000</v>
      </c>
      <c r="M1011">
        <v>2003</v>
      </c>
      <c r="N1011">
        <v>7.1</v>
      </c>
      <c r="O1011">
        <v>46257845</v>
      </c>
      <c r="R1011" t="s">
        <v>1719</v>
      </c>
      <c r="S1011" cm="1">
        <f t="array" ref="S1011">AVERAGE(IF(Table7[director_name]=R1011, Table7[imdb_score]))</f>
        <v>7</v>
      </c>
      <c r="T1011" t="str">
        <f>IF(Table8[[#This Row],[Average]] &gt; $V$7, "Higher", "Lower")</f>
        <v>Lower</v>
      </c>
    </row>
    <row r="1012" spans="1:20" x14ac:dyDescent="0.3">
      <c r="A1012" t="s">
        <v>2514</v>
      </c>
      <c r="B1012">
        <v>398</v>
      </c>
      <c r="C1012">
        <v>103</v>
      </c>
      <c r="D1012">
        <v>88625922</v>
      </c>
      <c r="E1012" t="s">
        <v>2768</v>
      </c>
      <c r="F1012" t="s">
        <v>2769</v>
      </c>
      <c r="G1012" t="s">
        <v>2770</v>
      </c>
      <c r="H1012">
        <v>75176</v>
      </c>
      <c r="I1012">
        <v>252</v>
      </c>
      <c r="J1012" t="s">
        <v>29</v>
      </c>
      <c r="K1012" t="s">
        <v>30</v>
      </c>
      <c r="L1012">
        <v>45000000</v>
      </c>
      <c r="M1012">
        <v>2011</v>
      </c>
      <c r="N1012">
        <v>7.1</v>
      </c>
      <c r="O1012">
        <v>43625922</v>
      </c>
      <c r="R1012" t="s">
        <v>1680</v>
      </c>
      <c r="S1012" cm="1">
        <f t="array" ref="S1012">AVERAGE(IF(Table7[director_name]=R1012, Table7[imdb_score]))</f>
        <v>7</v>
      </c>
      <c r="T1012" t="str">
        <f>IF(Table8[[#This Row],[Average]] &gt; $V$7, "Higher", "Lower")</f>
        <v>Lower</v>
      </c>
    </row>
    <row r="1013" spans="1:20" x14ac:dyDescent="0.3">
      <c r="A1013" t="s">
        <v>2771</v>
      </c>
      <c r="B1013">
        <v>222</v>
      </c>
      <c r="C1013">
        <v>107</v>
      </c>
      <c r="D1013">
        <v>127706877</v>
      </c>
      <c r="E1013" t="s">
        <v>2772</v>
      </c>
      <c r="F1013" t="s">
        <v>2773</v>
      </c>
      <c r="G1013" t="s">
        <v>2774</v>
      </c>
      <c r="H1013">
        <v>142496</v>
      </c>
      <c r="I1013">
        <v>399</v>
      </c>
      <c r="J1013" t="s">
        <v>29</v>
      </c>
      <c r="K1013" t="s">
        <v>30</v>
      </c>
      <c r="L1013">
        <v>85000000</v>
      </c>
      <c r="M1013">
        <v>2007</v>
      </c>
      <c r="N1013">
        <v>7.1</v>
      </c>
      <c r="O1013">
        <v>42706877</v>
      </c>
      <c r="R1013" t="s">
        <v>1731</v>
      </c>
      <c r="S1013" cm="1">
        <f t="array" ref="S1013">AVERAGE(IF(Table7[director_name]=R1013, Table7[imdb_score]))</f>
        <v>7</v>
      </c>
      <c r="T1013" t="str">
        <f>IF(Table8[[#This Row],[Average]] &gt; $V$7, "Higher", "Lower")</f>
        <v>Lower</v>
      </c>
    </row>
    <row r="1014" spans="1:20" x14ac:dyDescent="0.3">
      <c r="A1014" t="s">
        <v>1099</v>
      </c>
      <c r="B1014">
        <v>195</v>
      </c>
      <c r="C1014">
        <v>98</v>
      </c>
      <c r="D1014">
        <v>60057639</v>
      </c>
      <c r="E1014" t="s">
        <v>305</v>
      </c>
      <c r="F1014" t="s">
        <v>2776</v>
      </c>
      <c r="G1014" t="s">
        <v>2777</v>
      </c>
      <c r="H1014">
        <v>107815</v>
      </c>
      <c r="I1014">
        <v>485</v>
      </c>
      <c r="J1014" t="s">
        <v>29</v>
      </c>
      <c r="K1014" t="s">
        <v>30</v>
      </c>
      <c r="L1014">
        <v>18000000</v>
      </c>
      <c r="M1014">
        <v>2003</v>
      </c>
      <c r="N1014">
        <v>7.1</v>
      </c>
      <c r="O1014">
        <v>42057639</v>
      </c>
      <c r="R1014" t="s">
        <v>1652</v>
      </c>
      <c r="S1014" cm="1">
        <f t="array" ref="S1014">AVERAGE(IF(Table7[director_name]=R1014, Table7[imdb_score]))</f>
        <v>7</v>
      </c>
      <c r="T1014" t="str">
        <f>IF(Table8[[#This Row],[Average]] &gt; $V$7, "Higher", "Lower")</f>
        <v>Lower</v>
      </c>
    </row>
    <row r="1015" spans="1:20" x14ac:dyDescent="0.3">
      <c r="A1015" t="s">
        <v>1447</v>
      </c>
      <c r="B1015">
        <v>297</v>
      </c>
      <c r="C1015">
        <v>108</v>
      </c>
      <c r="D1015">
        <v>43771291</v>
      </c>
      <c r="E1015" t="s">
        <v>214</v>
      </c>
      <c r="F1015" t="s">
        <v>2778</v>
      </c>
      <c r="G1015" t="s">
        <v>2779</v>
      </c>
      <c r="H1015">
        <v>79909</v>
      </c>
      <c r="I1015">
        <v>279</v>
      </c>
      <c r="J1015" t="s">
        <v>29</v>
      </c>
      <c r="K1015" t="s">
        <v>30</v>
      </c>
      <c r="L1015">
        <v>5000000</v>
      </c>
      <c r="M1015">
        <v>2015</v>
      </c>
      <c r="N1015">
        <v>7.1</v>
      </c>
      <c r="O1015">
        <v>38771291</v>
      </c>
      <c r="R1015" t="s">
        <v>1708</v>
      </c>
      <c r="S1015" cm="1">
        <f t="array" ref="S1015">AVERAGE(IF(Table7[director_name]=R1015, Table7[imdb_score]))</f>
        <v>7</v>
      </c>
      <c r="T1015" t="str">
        <f>IF(Table8[[#This Row],[Average]] &gt; $V$7, "Higher", "Lower")</f>
        <v>Lower</v>
      </c>
    </row>
    <row r="1016" spans="1:20" x14ac:dyDescent="0.3">
      <c r="A1016" t="s">
        <v>1447</v>
      </c>
      <c r="B1016">
        <v>297</v>
      </c>
      <c r="C1016">
        <v>108</v>
      </c>
      <c r="D1016">
        <v>43771291</v>
      </c>
      <c r="E1016" t="s">
        <v>214</v>
      </c>
      <c r="F1016" t="s">
        <v>2778</v>
      </c>
      <c r="G1016" t="s">
        <v>2779</v>
      </c>
      <c r="H1016">
        <v>79916</v>
      </c>
      <c r="I1016">
        <v>279</v>
      </c>
      <c r="J1016" t="s">
        <v>29</v>
      </c>
      <c r="K1016" t="s">
        <v>30</v>
      </c>
      <c r="L1016">
        <v>5000000</v>
      </c>
      <c r="M1016">
        <v>2015</v>
      </c>
      <c r="N1016">
        <v>7.1</v>
      </c>
      <c r="O1016">
        <v>38771291</v>
      </c>
      <c r="R1016" t="s">
        <v>1664</v>
      </c>
      <c r="S1016" cm="1">
        <f t="array" ref="S1016">AVERAGE(IF(Table7[director_name]=R1016, Table7[imdb_score]))</f>
        <v>7</v>
      </c>
      <c r="T1016" t="str">
        <f>IF(Table8[[#This Row],[Average]] &gt; $V$7, "Higher", "Lower")</f>
        <v>Lower</v>
      </c>
    </row>
    <row r="1017" spans="1:20" x14ac:dyDescent="0.3">
      <c r="A1017" t="s">
        <v>2032</v>
      </c>
      <c r="B1017">
        <v>486</v>
      </c>
      <c r="C1017">
        <v>112</v>
      </c>
      <c r="D1017">
        <v>206360018</v>
      </c>
      <c r="E1017" t="s">
        <v>309</v>
      </c>
      <c r="F1017" t="s">
        <v>464</v>
      </c>
      <c r="G1017" t="s">
        <v>2782</v>
      </c>
      <c r="H1017">
        <v>414070</v>
      </c>
      <c r="I1017">
        <v>532</v>
      </c>
      <c r="J1017" t="s">
        <v>29</v>
      </c>
      <c r="K1017" t="s">
        <v>30</v>
      </c>
      <c r="L1017">
        <v>170000000</v>
      </c>
      <c r="M1017">
        <v>2013</v>
      </c>
      <c r="N1017">
        <v>7.1</v>
      </c>
      <c r="O1017">
        <v>36360018</v>
      </c>
      <c r="R1017" t="s">
        <v>1745</v>
      </c>
      <c r="S1017" cm="1">
        <f t="array" ref="S1017">AVERAGE(IF(Table7[director_name]=R1017, Table7[imdb_score]))</f>
        <v>7</v>
      </c>
      <c r="T1017" t="str">
        <f>IF(Table8[[#This Row],[Average]] &gt; $V$7, "Higher", "Lower")</f>
        <v>Lower</v>
      </c>
    </row>
    <row r="1018" spans="1:20" x14ac:dyDescent="0.3">
      <c r="A1018" t="s">
        <v>1897</v>
      </c>
      <c r="B1018">
        <v>216</v>
      </c>
      <c r="C1018">
        <v>81</v>
      </c>
      <c r="D1018">
        <v>46563158</v>
      </c>
      <c r="E1018" t="s">
        <v>543</v>
      </c>
      <c r="F1018" t="s">
        <v>2783</v>
      </c>
      <c r="G1018" t="s">
        <v>2784</v>
      </c>
      <c r="H1018">
        <v>207934</v>
      </c>
      <c r="I1018">
        <v>629</v>
      </c>
      <c r="J1018" t="s">
        <v>29</v>
      </c>
      <c r="K1018" t="s">
        <v>30</v>
      </c>
      <c r="L1018">
        <v>13000000</v>
      </c>
      <c r="M1018">
        <v>2002</v>
      </c>
      <c r="N1018">
        <v>7.1</v>
      </c>
      <c r="O1018">
        <v>33563158</v>
      </c>
      <c r="R1018" t="s">
        <v>1634</v>
      </c>
      <c r="S1018" cm="1">
        <f t="array" ref="S1018">AVERAGE(IF(Table7[director_name]=R1018, Table7[imdb_score]))</f>
        <v>7</v>
      </c>
      <c r="T1018" t="str">
        <f>IF(Table8[[#This Row],[Average]] &gt; $V$7, "Higher", "Lower")</f>
        <v>Lower</v>
      </c>
    </row>
    <row r="1019" spans="1:20" x14ac:dyDescent="0.3">
      <c r="A1019" t="s">
        <v>2249</v>
      </c>
      <c r="B1019">
        <v>112</v>
      </c>
      <c r="C1019">
        <v>123</v>
      </c>
      <c r="D1019">
        <v>46800000</v>
      </c>
      <c r="E1019" t="s">
        <v>86</v>
      </c>
      <c r="F1019" t="s">
        <v>2785</v>
      </c>
      <c r="G1019" t="s">
        <v>2786</v>
      </c>
      <c r="H1019">
        <v>76477</v>
      </c>
      <c r="I1019">
        <v>275</v>
      </c>
      <c r="J1019" t="s">
        <v>29</v>
      </c>
      <c r="K1019" t="s">
        <v>200</v>
      </c>
      <c r="L1019">
        <v>14000000</v>
      </c>
      <c r="M1019">
        <v>1977</v>
      </c>
      <c r="N1019">
        <v>7.1</v>
      </c>
      <c r="O1019">
        <v>32800000</v>
      </c>
      <c r="R1019" t="s">
        <v>1726</v>
      </c>
      <c r="S1019" cm="1">
        <f t="array" ref="S1019">AVERAGE(IF(Table7[director_name]=R1019, Table7[imdb_score]))</f>
        <v>7</v>
      </c>
      <c r="T1019" t="str">
        <f>IF(Table8[[#This Row],[Average]] &gt; $V$7, "Higher", "Lower")</f>
        <v>Lower</v>
      </c>
    </row>
    <row r="1020" spans="1:20" x14ac:dyDescent="0.3">
      <c r="A1020" t="s">
        <v>2787</v>
      </c>
      <c r="B1020">
        <v>315</v>
      </c>
      <c r="C1020">
        <v>111</v>
      </c>
      <c r="D1020">
        <v>90356857</v>
      </c>
      <c r="E1020" t="s">
        <v>1562</v>
      </c>
      <c r="F1020" t="s">
        <v>55</v>
      </c>
      <c r="G1020" t="s">
        <v>2788</v>
      </c>
      <c r="H1020">
        <v>238916</v>
      </c>
      <c r="I1020">
        <v>328</v>
      </c>
      <c r="J1020" t="s">
        <v>29</v>
      </c>
      <c r="K1020" t="s">
        <v>30</v>
      </c>
      <c r="L1020">
        <v>58000000</v>
      </c>
      <c r="M1020">
        <v>2010</v>
      </c>
      <c r="N1020">
        <v>7.1</v>
      </c>
      <c r="O1020">
        <v>32356857</v>
      </c>
      <c r="R1020" t="s">
        <v>1677</v>
      </c>
      <c r="S1020" cm="1">
        <f t="array" ref="S1020">AVERAGE(IF(Table7[director_name]=R1020, Table7[imdb_score]))</f>
        <v>7</v>
      </c>
      <c r="T1020" t="str">
        <f>IF(Table8[[#This Row],[Average]] &gt; $V$7, "Higher", "Lower")</f>
        <v>Lower</v>
      </c>
    </row>
    <row r="1021" spans="1:20" x14ac:dyDescent="0.3">
      <c r="A1021" t="s">
        <v>1702</v>
      </c>
      <c r="B1021">
        <v>143</v>
      </c>
      <c r="C1021">
        <v>90</v>
      </c>
      <c r="D1021">
        <v>81517441</v>
      </c>
      <c r="E1021" t="s">
        <v>39</v>
      </c>
      <c r="F1021" t="s">
        <v>2790</v>
      </c>
      <c r="G1021" t="s">
        <v>2791</v>
      </c>
      <c r="H1021">
        <v>111368</v>
      </c>
      <c r="I1021">
        <v>394</v>
      </c>
      <c r="J1021" t="s">
        <v>29</v>
      </c>
      <c r="K1021" t="s">
        <v>30</v>
      </c>
      <c r="L1021">
        <v>50000000</v>
      </c>
      <c r="M1021">
        <v>1999</v>
      </c>
      <c r="N1021">
        <v>7.1</v>
      </c>
      <c r="O1021">
        <v>31517441</v>
      </c>
      <c r="R1021" t="s">
        <v>1759</v>
      </c>
      <c r="S1021" cm="1">
        <f t="array" ref="S1021">AVERAGE(IF(Table7[director_name]=R1021, Table7[imdb_score]))</f>
        <v>7</v>
      </c>
      <c r="T1021" t="str">
        <f>IF(Table8[[#This Row],[Average]] &gt; $V$7, "Higher", "Lower")</f>
        <v>Lower</v>
      </c>
    </row>
    <row r="1022" spans="1:20" x14ac:dyDescent="0.3">
      <c r="A1022" t="s">
        <v>2792</v>
      </c>
      <c r="B1022">
        <v>215</v>
      </c>
      <c r="C1022">
        <v>105</v>
      </c>
      <c r="D1022">
        <v>71347010</v>
      </c>
      <c r="E1022" t="s">
        <v>289</v>
      </c>
      <c r="F1022" t="s">
        <v>221</v>
      </c>
      <c r="G1022" t="s">
        <v>2793</v>
      </c>
      <c r="H1022">
        <v>166194</v>
      </c>
      <c r="I1022">
        <v>215</v>
      </c>
      <c r="J1022" t="s">
        <v>29</v>
      </c>
      <c r="K1022" t="s">
        <v>30</v>
      </c>
      <c r="L1022">
        <v>40000000</v>
      </c>
      <c r="M1022">
        <v>2009</v>
      </c>
      <c r="N1022">
        <v>7.1</v>
      </c>
      <c r="O1022">
        <v>31347010</v>
      </c>
      <c r="R1022" t="s">
        <v>1723</v>
      </c>
      <c r="S1022" cm="1">
        <f t="array" ref="S1022">AVERAGE(IF(Table7[director_name]=R1022, Table7[imdb_score]))</f>
        <v>7</v>
      </c>
      <c r="T1022" t="str">
        <f>IF(Table8[[#This Row],[Average]] &gt; $V$7, "Higher", "Lower")</f>
        <v>Lower</v>
      </c>
    </row>
    <row r="1023" spans="1:20" x14ac:dyDescent="0.3">
      <c r="A1023" t="s">
        <v>1757</v>
      </c>
      <c r="B1023">
        <v>421</v>
      </c>
      <c r="C1023">
        <v>101</v>
      </c>
      <c r="D1023">
        <v>40962534</v>
      </c>
      <c r="E1023" t="s">
        <v>92</v>
      </c>
      <c r="F1023" t="s">
        <v>921</v>
      </c>
      <c r="G1023" t="s">
        <v>2795</v>
      </c>
      <c r="H1023">
        <v>188652</v>
      </c>
      <c r="I1023">
        <v>288</v>
      </c>
      <c r="J1023" t="s">
        <v>29</v>
      </c>
      <c r="K1023" t="s">
        <v>30</v>
      </c>
      <c r="L1023">
        <v>12500000</v>
      </c>
      <c r="M1023">
        <v>2011</v>
      </c>
      <c r="N1023">
        <v>7.1</v>
      </c>
      <c r="O1023">
        <v>28462534</v>
      </c>
      <c r="R1023" t="s">
        <v>1685</v>
      </c>
      <c r="S1023" cm="1">
        <f t="array" ref="S1023">AVERAGE(IF(Table7[director_name]=R1023, Table7[imdb_score]))</f>
        <v>7</v>
      </c>
      <c r="T1023" t="str">
        <f>IF(Table8[[#This Row],[Average]] &gt; $V$7, "Higher", "Lower")</f>
        <v>Lower</v>
      </c>
    </row>
    <row r="1024" spans="1:20" x14ac:dyDescent="0.3">
      <c r="A1024" t="s">
        <v>648</v>
      </c>
      <c r="B1024">
        <v>130</v>
      </c>
      <c r="C1024">
        <v>97</v>
      </c>
      <c r="D1024">
        <v>43022524</v>
      </c>
      <c r="E1024" t="s">
        <v>73</v>
      </c>
      <c r="F1024" t="s">
        <v>44</v>
      </c>
      <c r="G1024" t="s">
        <v>2797</v>
      </c>
      <c r="H1024">
        <v>67604</v>
      </c>
      <c r="I1024">
        <v>218</v>
      </c>
      <c r="J1024" t="s">
        <v>29</v>
      </c>
      <c r="K1024" t="s">
        <v>30</v>
      </c>
      <c r="L1024">
        <v>15000000</v>
      </c>
      <c r="M1024">
        <v>1997</v>
      </c>
      <c r="N1024">
        <v>7.1</v>
      </c>
      <c r="O1024">
        <v>28022524</v>
      </c>
      <c r="R1024" t="s">
        <v>1667</v>
      </c>
      <c r="S1024" cm="1">
        <f t="array" ref="S1024">AVERAGE(IF(Table7[director_name]=R1024, Table7[imdb_score]))</f>
        <v>7</v>
      </c>
      <c r="T1024" t="str">
        <f>IF(Table8[[#This Row],[Average]] &gt; $V$7, "Higher", "Lower")</f>
        <v>Lower</v>
      </c>
    </row>
    <row r="1025" spans="1:20" x14ac:dyDescent="0.3">
      <c r="A1025" t="s">
        <v>1025</v>
      </c>
      <c r="B1025">
        <v>153</v>
      </c>
      <c r="C1025">
        <v>112</v>
      </c>
      <c r="D1025">
        <v>31252964</v>
      </c>
      <c r="E1025" t="s">
        <v>588</v>
      </c>
      <c r="F1025" t="s">
        <v>2799</v>
      </c>
      <c r="G1025" t="s">
        <v>2800</v>
      </c>
      <c r="H1025">
        <v>71495</v>
      </c>
      <c r="I1025">
        <v>522</v>
      </c>
      <c r="J1025" t="s">
        <v>29</v>
      </c>
      <c r="K1025" t="s">
        <v>30</v>
      </c>
      <c r="L1025">
        <v>4000000</v>
      </c>
      <c r="M1025">
        <v>2001</v>
      </c>
      <c r="N1025">
        <v>7.1</v>
      </c>
      <c r="O1025">
        <v>27252964</v>
      </c>
      <c r="R1025" t="s">
        <v>1640</v>
      </c>
      <c r="S1025" cm="1">
        <f t="array" ref="S1025">AVERAGE(IF(Table7[director_name]=R1025, Table7[imdb_score]))</f>
        <v>7</v>
      </c>
      <c r="T1025" t="str">
        <f>IF(Table8[[#This Row],[Average]] &gt; $V$7, "Higher", "Lower")</f>
        <v>Lower</v>
      </c>
    </row>
    <row r="1026" spans="1:20" x14ac:dyDescent="0.3">
      <c r="A1026" t="s">
        <v>2802</v>
      </c>
      <c r="B1026">
        <v>110</v>
      </c>
      <c r="C1026">
        <v>106</v>
      </c>
      <c r="D1026">
        <v>43853424</v>
      </c>
      <c r="E1026" t="s">
        <v>2803</v>
      </c>
      <c r="F1026" t="s">
        <v>902</v>
      </c>
      <c r="G1026" t="s">
        <v>2804</v>
      </c>
      <c r="H1026">
        <v>35514</v>
      </c>
      <c r="I1026">
        <v>114</v>
      </c>
      <c r="J1026" t="s">
        <v>29</v>
      </c>
      <c r="K1026" t="s">
        <v>30</v>
      </c>
      <c r="L1026">
        <v>18000000</v>
      </c>
      <c r="M1026">
        <v>2011</v>
      </c>
      <c r="N1026">
        <v>7.1</v>
      </c>
      <c r="O1026">
        <v>25853424</v>
      </c>
      <c r="R1026" t="s">
        <v>1638</v>
      </c>
      <c r="S1026" cm="1">
        <f t="array" ref="S1026">AVERAGE(IF(Table7[director_name]=R1026, Table7[imdb_score]))</f>
        <v>7</v>
      </c>
      <c r="T1026" t="str">
        <f>IF(Table8[[#This Row],[Average]] &gt; $V$7, "Higher", "Lower")</f>
        <v>Lower</v>
      </c>
    </row>
    <row r="1027" spans="1:20" x14ac:dyDescent="0.3">
      <c r="A1027" t="s">
        <v>346</v>
      </c>
      <c r="B1027">
        <v>121</v>
      </c>
      <c r="C1027">
        <v>104</v>
      </c>
      <c r="D1027">
        <v>31899000</v>
      </c>
      <c r="E1027" t="s">
        <v>2806</v>
      </c>
      <c r="F1027" t="s">
        <v>2807</v>
      </c>
      <c r="G1027" t="s">
        <v>2808</v>
      </c>
      <c r="H1027">
        <v>23986</v>
      </c>
      <c r="I1027">
        <v>201</v>
      </c>
      <c r="J1027" t="s">
        <v>29</v>
      </c>
      <c r="K1027" t="s">
        <v>30</v>
      </c>
      <c r="L1027">
        <v>6500000</v>
      </c>
      <c r="M1027">
        <v>1980</v>
      </c>
      <c r="N1027">
        <v>7.1</v>
      </c>
      <c r="O1027">
        <v>25399000</v>
      </c>
      <c r="R1027" t="s">
        <v>1643</v>
      </c>
      <c r="S1027" cm="1">
        <f t="array" ref="S1027">AVERAGE(IF(Table7[director_name]=R1027, Table7[imdb_score]))</f>
        <v>7</v>
      </c>
      <c r="T1027" t="str">
        <f>IF(Table8[[#This Row],[Average]] &gt; $V$7, "Higher", "Lower")</f>
        <v>Lower</v>
      </c>
    </row>
    <row r="1028" spans="1:20" x14ac:dyDescent="0.3">
      <c r="A1028" t="s">
        <v>2810</v>
      </c>
      <c r="B1028">
        <v>184</v>
      </c>
      <c r="C1028">
        <v>110</v>
      </c>
      <c r="D1028">
        <v>70001065</v>
      </c>
      <c r="E1028" t="s">
        <v>2811</v>
      </c>
      <c r="F1028" t="s">
        <v>2812</v>
      </c>
      <c r="G1028" t="s">
        <v>2813</v>
      </c>
      <c r="H1028">
        <v>191437</v>
      </c>
      <c r="I1028">
        <v>582</v>
      </c>
      <c r="J1028" t="s">
        <v>29</v>
      </c>
      <c r="K1028" t="s">
        <v>30</v>
      </c>
      <c r="L1028">
        <v>45000000</v>
      </c>
      <c r="M1028">
        <v>1998</v>
      </c>
      <c r="N1028">
        <v>7.1</v>
      </c>
      <c r="O1028">
        <v>25001065</v>
      </c>
      <c r="R1028" t="s">
        <v>1693</v>
      </c>
      <c r="S1028" cm="1">
        <f t="array" ref="S1028">AVERAGE(IF(Table7[director_name]=R1028, Table7[imdb_score]))</f>
        <v>7</v>
      </c>
      <c r="T1028" t="str">
        <f>IF(Table8[[#This Row],[Average]] &gt; $V$7, "Higher", "Lower")</f>
        <v>Lower</v>
      </c>
    </row>
    <row r="1029" spans="1:20" x14ac:dyDescent="0.3">
      <c r="A1029" t="s">
        <v>1375</v>
      </c>
      <c r="B1029">
        <v>225</v>
      </c>
      <c r="C1029">
        <v>115</v>
      </c>
      <c r="D1029">
        <v>144795350</v>
      </c>
      <c r="E1029" t="s">
        <v>1235</v>
      </c>
      <c r="F1029" t="s">
        <v>665</v>
      </c>
      <c r="G1029" t="s">
        <v>2815</v>
      </c>
      <c r="H1029">
        <v>387632</v>
      </c>
      <c r="I1029">
        <v>789</v>
      </c>
      <c r="J1029" t="s">
        <v>29</v>
      </c>
      <c r="K1029" t="s">
        <v>30</v>
      </c>
      <c r="L1029">
        <v>120000000</v>
      </c>
      <c r="M1029">
        <v>2004</v>
      </c>
      <c r="N1029">
        <v>7.1</v>
      </c>
      <c r="O1029">
        <v>24795350</v>
      </c>
      <c r="R1029" t="s">
        <v>1650</v>
      </c>
      <c r="S1029" cm="1">
        <f t="array" ref="S1029">AVERAGE(IF(Table7[director_name]=R1029, Table7[imdb_score]))</f>
        <v>7</v>
      </c>
      <c r="T1029" t="str">
        <f>IF(Table8[[#This Row],[Average]] &gt; $V$7, "Higher", "Lower")</f>
        <v>Lower</v>
      </c>
    </row>
    <row r="1030" spans="1:20" x14ac:dyDescent="0.3">
      <c r="A1030" t="s">
        <v>2787</v>
      </c>
      <c r="B1030">
        <v>214</v>
      </c>
      <c r="C1030">
        <v>107</v>
      </c>
      <c r="D1030">
        <v>63411478</v>
      </c>
      <c r="E1030" t="s">
        <v>350</v>
      </c>
      <c r="F1030" t="s">
        <v>2816</v>
      </c>
      <c r="G1030" t="s">
        <v>2817</v>
      </c>
      <c r="H1030">
        <v>114925</v>
      </c>
      <c r="I1030">
        <v>234</v>
      </c>
      <c r="J1030" t="s">
        <v>29</v>
      </c>
      <c r="K1030" t="s">
        <v>30</v>
      </c>
      <c r="L1030">
        <v>39000000</v>
      </c>
      <c r="M1030">
        <v>2009</v>
      </c>
      <c r="N1030">
        <v>7.1</v>
      </c>
      <c r="O1030">
        <v>24411478</v>
      </c>
      <c r="R1030" t="s">
        <v>1646</v>
      </c>
      <c r="S1030" cm="1">
        <f t="array" ref="S1030">AVERAGE(IF(Table7[director_name]=R1030, Table7[imdb_score]))</f>
        <v>7</v>
      </c>
      <c r="T1030" t="str">
        <f>IF(Table8[[#This Row],[Average]] &gt; $V$7, "Higher", "Lower")</f>
        <v>Lower</v>
      </c>
    </row>
    <row r="1031" spans="1:20" x14ac:dyDescent="0.3">
      <c r="A1031" t="s">
        <v>1770</v>
      </c>
      <c r="B1031">
        <v>131</v>
      </c>
      <c r="C1031">
        <v>126</v>
      </c>
      <c r="D1031">
        <v>53680848</v>
      </c>
      <c r="E1031" t="s">
        <v>588</v>
      </c>
      <c r="F1031" t="s">
        <v>400</v>
      </c>
      <c r="G1031" t="s">
        <v>2818</v>
      </c>
      <c r="H1031">
        <v>167967</v>
      </c>
      <c r="I1031">
        <v>243</v>
      </c>
      <c r="J1031" t="s">
        <v>29</v>
      </c>
      <c r="K1031" t="s">
        <v>30</v>
      </c>
      <c r="L1031">
        <v>30000000</v>
      </c>
      <c r="M1031">
        <v>2007</v>
      </c>
      <c r="N1031">
        <v>7.1</v>
      </c>
      <c r="O1031">
        <v>23680848</v>
      </c>
      <c r="R1031" t="s">
        <v>1646</v>
      </c>
      <c r="S1031" cm="1">
        <f t="array" ref="S1031">AVERAGE(IF(Table7[director_name]=R1031, Table7[imdb_score]))</f>
        <v>7</v>
      </c>
      <c r="T1031" t="str">
        <f>IF(Table8[[#This Row],[Average]] &gt; $V$7, "Higher", "Lower")</f>
        <v>Lower</v>
      </c>
    </row>
    <row r="1032" spans="1:20" x14ac:dyDescent="0.3">
      <c r="A1032" t="s">
        <v>706</v>
      </c>
      <c r="B1032">
        <v>349</v>
      </c>
      <c r="C1032">
        <v>115</v>
      </c>
      <c r="D1032">
        <v>37877959</v>
      </c>
      <c r="E1032" t="s">
        <v>429</v>
      </c>
      <c r="F1032" t="s">
        <v>1142</v>
      </c>
      <c r="G1032" t="s">
        <v>2820</v>
      </c>
      <c r="H1032">
        <v>86664</v>
      </c>
      <c r="I1032">
        <v>252</v>
      </c>
      <c r="J1032" t="s">
        <v>29</v>
      </c>
      <c r="K1032" t="s">
        <v>30</v>
      </c>
      <c r="L1032">
        <v>15000000</v>
      </c>
      <c r="M1032">
        <v>2014</v>
      </c>
      <c r="N1032">
        <v>7.1</v>
      </c>
      <c r="O1032">
        <v>22877959</v>
      </c>
      <c r="R1032" t="s">
        <v>1403</v>
      </c>
      <c r="S1032" cm="1">
        <f t="array" ref="S1032">AVERAGE(IF(Table7[director_name]=R1032, Table7[imdb_score]))</f>
        <v>7</v>
      </c>
      <c r="T1032" t="str">
        <f>IF(Table8[[#This Row],[Average]] &gt; $V$7, "Higher", "Lower")</f>
        <v>Lower</v>
      </c>
    </row>
    <row r="1033" spans="1:20" x14ac:dyDescent="0.3">
      <c r="A1033" t="s">
        <v>1456</v>
      </c>
      <c r="B1033">
        <v>323</v>
      </c>
      <c r="C1033">
        <v>106</v>
      </c>
      <c r="D1033">
        <v>20803237</v>
      </c>
      <c r="E1033" t="s">
        <v>73</v>
      </c>
      <c r="F1033" t="s">
        <v>2479</v>
      </c>
      <c r="G1033" t="s">
        <v>2822</v>
      </c>
      <c r="H1033">
        <v>110616</v>
      </c>
      <c r="I1033">
        <v>291</v>
      </c>
      <c r="J1033" t="s">
        <v>29</v>
      </c>
      <c r="K1033" t="s">
        <v>30</v>
      </c>
      <c r="L1033">
        <v>3500000</v>
      </c>
      <c r="M1033">
        <v>2010</v>
      </c>
      <c r="N1033">
        <v>7.1</v>
      </c>
      <c r="O1033">
        <v>17303237</v>
      </c>
      <c r="R1033" t="s">
        <v>1623</v>
      </c>
      <c r="S1033" cm="1">
        <f t="array" ref="S1033">AVERAGE(IF(Table7[director_name]=R1033, Table7[imdb_score]))</f>
        <v>7</v>
      </c>
      <c r="T1033" t="str">
        <f>IF(Table8[[#This Row],[Average]] &gt; $V$7, "Higher", "Lower")</f>
        <v>Lower</v>
      </c>
    </row>
    <row r="1034" spans="1:20" x14ac:dyDescent="0.3">
      <c r="A1034" t="s">
        <v>2824</v>
      </c>
      <c r="B1034">
        <v>100</v>
      </c>
      <c r="C1034">
        <v>100</v>
      </c>
      <c r="D1034">
        <v>18488314</v>
      </c>
      <c r="E1034" t="s">
        <v>1632</v>
      </c>
      <c r="F1034" t="s">
        <v>2825</v>
      </c>
      <c r="G1034" t="s">
        <v>2826</v>
      </c>
      <c r="H1034">
        <v>76151</v>
      </c>
      <c r="I1034">
        <v>333</v>
      </c>
      <c r="J1034" t="s">
        <v>29</v>
      </c>
      <c r="K1034" t="s">
        <v>30</v>
      </c>
      <c r="L1034">
        <v>1200000</v>
      </c>
      <c r="M1034">
        <v>2001</v>
      </c>
      <c r="N1034">
        <v>7.1</v>
      </c>
      <c r="O1034">
        <v>17288314</v>
      </c>
      <c r="R1034" t="s">
        <v>1701</v>
      </c>
      <c r="S1034" cm="1">
        <f t="array" ref="S1034">AVERAGE(IF(Table7[director_name]=R1034, Table7[imdb_score]))</f>
        <v>7</v>
      </c>
      <c r="T1034" t="str">
        <f>IF(Table8[[#This Row],[Average]] &gt; $V$7, "Higher", "Lower")</f>
        <v>Lower</v>
      </c>
    </row>
    <row r="1035" spans="1:20" x14ac:dyDescent="0.3">
      <c r="A1035" t="s">
        <v>1452</v>
      </c>
      <c r="B1035">
        <v>173</v>
      </c>
      <c r="C1035">
        <v>108</v>
      </c>
      <c r="D1035">
        <v>19067631</v>
      </c>
      <c r="E1035" t="s">
        <v>699</v>
      </c>
      <c r="F1035" t="s">
        <v>2828</v>
      </c>
      <c r="G1035" t="s">
        <v>2829</v>
      </c>
      <c r="H1035">
        <v>37714</v>
      </c>
      <c r="I1035">
        <v>204</v>
      </c>
      <c r="J1035" t="s">
        <v>29</v>
      </c>
      <c r="K1035" t="s">
        <v>30</v>
      </c>
      <c r="L1035">
        <v>2000000</v>
      </c>
      <c r="M1035">
        <v>2007</v>
      </c>
      <c r="N1035">
        <v>7.1</v>
      </c>
      <c r="O1035">
        <v>17067631</v>
      </c>
      <c r="R1035" t="s">
        <v>1604</v>
      </c>
      <c r="S1035" cm="1">
        <f t="array" ref="S1035">AVERAGE(IF(Table7[director_name]=R1035, Table7[imdb_score]))</f>
        <v>7</v>
      </c>
      <c r="T1035" t="str">
        <f>IF(Table8[[#This Row],[Average]] &gt; $V$7, "Higher", "Lower")</f>
        <v>Lower</v>
      </c>
    </row>
    <row r="1036" spans="1:20" x14ac:dyDescent="0.3">
      <c r="A1036" t="s">
        <v>2445</v>
      </c>
      <c r="B1036">
        <v>214</v>
      </c>
      <c r="C1036">
        <v>112</v>
      </c>
      <c r="D1036">
        <v>39235088</v>
      </c>
      <c r="E1036" t="s">
        <v>197</v>
      </c>
      <c r="F1036" t="s">
        <v>788</v>
      </c>
      <c r="G1036" t="s">
        <v>2830</v>
      </c>
      <c r="H1036">
        <v>193962</v>
      </c>
      <c r="I1036">
        <v>805</v>
      </c>
      <c r="J1036" t="s">
        <v>29</v>
      </c>
      <c r="K1036" t="s">
        <v>30</v>
      </c>
      <c r="L1036">
        <v>23000000</v>
      </c>
      <c r="M1036">
        <v>2000</v>
      </c>
      <c r="N1036">
        <v>7.1</v>
      </c>
      <c r="O1036">
        <v>16235088</v>
      </c>
      <c r="R1036" t="s">
        <v>539</v>
      </c>
      <c r="S1036" cm="1">
        <f t="array" ref="S1036">AVERAGE(IF(Table7[director_name]=R1036, Table7[imdb_score]))</f>
        <v>7</v>
      </c>
      <c r="T1036" t="str">
        <f>IF(Table8[[#This Row],[Average]] &gt; $V$7, "Higher", "Lower")</f>
        <v>Lower</v>
      </c>
    </row>
    <row r="1037" spans="1:20" x14ac:dyDescent="0.3">
      <c r="A1037" t="s">
        <v>561</v>
      </c>
      <c r="B1037">
        <v>103</v>
      </c>
      <c r="C1037">
        <v>96</v>
      </c>
      <c r="D1037">
        <v>38119483</v>
      </c>
      <c r="E1037" t="s">
        <v>180</v>
      </c>
      <c r="F1037" t="s">
        <v>2831</v>
      </c>
      <c r="G1037" t="s">
        <v>2832</v>
      </c>
      <c r="H1037">
        <v>136667</v>
      </c>
      <c r="I1037">
        <v>273</v>
      </c>
      <c r="J1037" t="s">
        <v>29</v>
      </c>
      <c r="K1037" t="s">
        <v>30</v>
      </c>
      <c r="L1037">
        <v>22700000</v>
      </c>
      <c r="M1037">
        <v>1987</v>
      </c>
      <c r="N1037">
        <v>7.1</v>
      </c>
      <c r="O1037">
        <v>15419483</v>
      </c>
      <c r="R1037" t="s">
        <v>539</v>
      </c>
      <c r="S1037" cm="1">
        <f t="array" ref="S1037">AVERAGE(IF(Table7[director_name]=R1037, Table7[imdb_score]))</f>
        <v>7</v>
      </c>
      <c r="T1037" t="str">
        <f>IF(Table8[[#This Row],[Average]] &gt; $V$7, "Higher", "Lower")</f>
        <v>Lower</v>
      </c>
    </row>
    <row r="1038" spans="1:20" x14ac:dyDescent="0.3">
      <c r="A1038" t="s">
        <v>822</v>
      </c>
      <c r="B1038">
        <v>150</v>
      </c>
      <c r="C1038">
        <v>114</v>
      </c>
      <c r="D1038">
        <v>60652036</v>
      </c>
      <c r="E1038" t="s">
        <v>2833</v>
      </c>
      <c r="F1038" t="s">
        <v>1921</v>
      </c>
      <c r="G1038" t="s">
        <v>2834</v>
      </c>
      <c r="H1038">
        <v>137854</v>
      </c>
      <c r="I1038">
        <v>560</v>
      </c>
      <c r="J1038" t="s">
        <v>29</v>
      </c>
      <c r="K1038" t="s">
        <v>30</v>
      </c>
      <c r="L1038">
        <v>48000000</v>
      </c>
      <c r="M1038">
        <v>1999</v>
      </c>
      <c r="N1038">
        <v>7.1</v>
      </c>
      <c r="O1038">
        <v>12652036</v>
      </c>
      <c r="R1038" t="s">
        <v>1403</v>
      </c>
      <c r="S1038" cm="1">
        <f t="array" ref="S1038">AVERAGE(IF(Table7[director_name]=R1038, Table7[imdb_score]))</f>
        <v>7</v>
      </c>
      <c r="T1038" t="str">
        <f>IF(Table8[[#This Row],[Average]] &gt; $V$7, "Higher", "Lower")</f>
        <v>Lower</v>
      </c>
    </row>
    <row r="1039" spans="1:20" x14ac:dyDescent="0.3">
      <c r="A1039" t="s">
        <v>1459</v>
      </c>
      <c r="B1039">
        <v>413</v>
      </c>
      <c r="C1039">
        <v>106</v>
      </c>
      <c r="D1039">
        <v>62453315</v>
      </c>
      <c r="E1039" t="s">
        <v>2836</v>
      </c>
      <c r="F1039" t="s">
        <v>496</v>
      </c>
      <c r="G1039" t="s">
        <v>2837</v>
      </c>
      <c r="H1039">
        <v>200035</v>
      </c>
      <c r="I1039">
        <v>407</v>
      </c>
      <c r="J1039" t="s">
        <v>29</v>
      </c>
      <c r="K1039" t="s">
        <v>30</v>
      </c>
      <c r="L1039">
        <v>50200000</v>
      </c>
      <c r="M1039">
        <v>2011</v>
      </c>
      <c r="N1039">
        <v>7.1</v>
      </c>
      <c r="O1039">
        <v>12253315</v>
      </c>
      <c r="R1039" t="s">
        <v>539</v>
      </c>
      <c r="S1039" cm="1">
        <f t="array" ref="S1039">AVERAGE(IF(Table7[director_name]=R1039, Table7[imdb_score]))</f>
        <v>7</v>
      </c>
      <c r="T1039" t="str">
        <f>IF(Table8[[#This Row],[Average]] &gt; $V$7, "Higher", "Lower")</f>
        <v>Lower</v>
      </c>
    </row>
    <row r="1040" spans="1:20" x14ac:dyDescent="0.3">
      <c r="A1040" t="s">
        <v>2678</v>
      </c>
      <c r="B1040">
        <v>158</v>
      </c>
      <c r="C1040">
        <v>101</v>
      </c>
      <c r="D1040">
        <v>40566655</v>
      </c>
      <c r="E1040" t="s">
        <v>699</v>
      </c>
      <c r="F1040" t="s">
        <v>2839</v>
      </c>
      <c r="G1040" t="s">
        <v>2840</v>
      </c>
      <c r="H1040">
        <v>144021</v>
      </c>
      <c r="I1040">
        <v>391</v>
      </c>
      <c r="J1040" t="s">
        <v>29</v>
      </c>
      <c r="K1040" t="s">
        <v>200</v>
      </c>
      <c r="L1040">
        <v>30000000</v>
      </c>
      <c r="M1040">
        <v>2002</v>
      </c>
      <c r="N1040">
        <v>7.1</v>
      </c>
      <c r="O1040">
        <v>10566655</v>
      </c>
      <c r="R1040" t="s">
        <v>539</v>
      </c>
      <c r="S1040" cm="1">
        <f t="array" ref="S1040">AVERAGE(IF(Table7[director_name]=R1040, Table7[imdb_score]))</f>
        <v>7</v>
      </c>
      <c r="T1040" t="str">
        <f>IF(Table8[[#This Row],[Average]] &gt; $V$7, "Higher", "Lower")</f>
        <v>Lower</v>
      </c>
    </row>
    <row r="1041" spans="1:20" x14ac:dyDescent="0.3">
      <c r="A1041" t="s">
        <v>2451</v>
      </c>
      <c r="B1041">
        <v>231</v>
      </c>
      <c r="C1041">
        <v>93</v>
      </c>
      <c r="D1041">
        <v>17536788</v>
      </c>
      <c r="E1041" t="s">
        <v>699</v>
      </c>
      <c r="F1041" t="s">
        <v>2842</v>
      </c>
      <c r="G1041" t="s">
        <v>2843</v>
      </c>
      <c r="H1041">
        <v>49240</v>
      </c>
      <c r="I1041">
        <v>142</v>
      </c>
      <c r="J1041" t="s">
        <v>29</v>
      </c>
      <c r="K1041" t="s">
        <v>30</v>
      </c>
      <c r="L1041">
        <v>8000000</v>
      </c>
      <c r="M1041">
        <v>2013</v>
      </c>
      <c r="N1041">
        <v>7.1</v>
      </c>
      <c r="O1041">
        <v>9536788</v>
      </c>
      <c r="R1041" t="s">
        <v>1160</v>
      </c>
      <c r="S1041" cm="1">
        <f t="array" ref="S1041">AVERAGE(IF(Table7[director_name]=R1041, Table7[imdb_score]))</f>
        <v>7</v>
      </c>
      <c r="T1041" t="str">
        <f>IF(Table8[[#This Row],[Average]] &gt; $V$7, "Higher", "Lower")</f>
        <v>Lower</v>
      </c>
    </row>
    <row r="1042" spans="1:20" x14ac:dyDescent="0.3">
      <c r="A1042" t="s">
        <v>481</v>
      </c>
      <c r="B1042">
        <v>302</v>
      </c>
      <c r="C1042">
        <v>169</v>
      </c>
      <c r="D1042">
        <v>309404152</v>
      </c>
      <c r="E1042" t="s">
        <v>309</v>
      </c>
      <c r="F1042" t="s">
        <v>482</v>
      </c>
      <c r="G1042" t="s">
        <v>2845</v>
      </c>
      <c r="H1042">
        <v>471220</v>
      </c>
      <c r="I1042">
        <v>1238</v>
      </c>
      <c r="J1042" t="s">
        <v>29</v>
      </c>
      <c r="K1042" t="s">
        <v>30</v>
      </c>
      <c r="L1042">
        <v>300000000</v>
      </c>
      <c r="M1042">
        <v>2007</v>
      </c>
      <c r="N1042">
        <v>7.1</v>
      </c>
      <c r="O1042">
        <v>9404152</v>
      </c>
      <c r="R1042" t="s">
        <v>1607</v>
      </c>
      <c r="S1042" cm="1">
        <f t="array" ref="S1042">AVERAGE(IF(Table7[director_name]=R1042, Table7[imdb_score]))</f>
        <v>7</v>
      </c>
      <c r="T1042" t="str">
        <f>IF(Table8[[#This Row],[Average]] &gt; $V$7, "Higher", "Lower")</f>
        <v>Lower</v>
      </c>
    </row>
    <row r="1043" spans="1:20" x14ac:dyDescent="0.3">
      <c r="A1043" t="s">
        <v>2847</v>
      </c>
      <c r="B1043">
        <v>150</v>
      </c>
      <c r="C1043">
        <v>88</v>
      </c>
      <c r="D1043">
        <v>18225165</v>
      </c>
      <c r="E1043" t="s">
        <v>1929</v>
      </c>
      <c r="F1043" t="s">
        <v>2848</v>
      </c>
      <c r="G1043" t="s">
        <v>2849</v>
      </c>
      <c r="H1043">
        <v>155262</v>
      </c>
      <c r="I1043">
        <v>316</v>
      </c>
      <c r="J1043" t="s">
        <v>29</v>
      </c>
      <c r="K1043" t="s">
        <v>30</v>
      </c>
      <c r="L1043">
        <v>9000000</v>
      </c>
      <c r="M1043">
        <v>2004</v>
      </c>
      <c r="N1043">
        <v>7.1</v>
      </c>
      <c r="O1043">
        <v>9225165</v>
      </c>
      <c r="R1043" t="s">
        <v>1600</v>
      </c>
      <c r="S1043" cm="1">
        <f t="array" ref="S1043">AVERAGE(IF(Table7[director_name]=R1043, Table7[imdb_score]))</f>
        <v>7</v>
      </c>
      <c r="T1043" t="str">
        <f>IF(Table8[[#This Row],[Average]] &gt; $V$7, "Higher", "Lower")</f>
        <v>Lower</v>
      </c>
    </row>
    <row r="1044" spans="1:20" x14ac:dyDescent="0.3">
      <c r="A1044" t="s">
        <v>1737</v>
      </c>
      <c r="B1044">
        <v>78</v>
      </c>
      <c r="C1044">
        <v>94</v>
      </c>
      <c r="D1044">
        <v>58297830</v>
      </c>
      <c r="E1044" t="s">
        <v>2850</v>
      </c>
      <c r="F1044" t="s">
        <v>2639</v>
      </c>
      <c r="G1044" t="s">
        <v>2851</v>
      </c>
      <c r="H1044">
        <v>86347</v>
      </c>
      <c r="I1044">
        <v>191</v>
      </c>
      <c r="J1044" t="s">
        <v>29</v>
      </c>
      <c r="K1044" t="s">
        <v>30</v>
      </c>
      <c r="L1044">
        <v>50000000</v>
      </c>
      <c r="M1044">
        <v>1997</v>
      </c>
      <c r="N1044">
        <v>7.1</v>
      </c>
      <c r="O1044">
        <v>8297830</v>
      </c>
      <c r="R1044" t="s">
        <v>1629</v>
      </c>
      <c r="S1044" cm="1">
        <f t="array" ref="S1044">AVERAGE(IF(Table7[director_name]=R1044, Table7[imdb_score]))</f>
        <v>7</v>
      </c>
      <c r="T1044" t="str">
        <f>IF(Table8[[#This Row],[Average]] &gt; $V$7, "Higher", "Lower")</f>
        <v>Lower</v>
      </c>
    </row>
    <row r="1045" spans="1:20" x14ac:dyDescent="0.3">
      <c r="A1045" t="s">
        <v>149</v>
      </c>
      <c r="B1045">
        <v>269</v>
      </c>
      <c r="C1045">
        <v>121</v>
      </c>
      <c r="D1045">
        <v>83077470</v>
      </c>
      <c r="E1045" t="s">
        <v>1593</v>
      </c>
      <c r="F1045" t="s">
        <v>649</v>
      </c>
      <c r="G1045" t="s">
        <v>2852</v>
      </c>
      <c r="H1045">
        <v>183247</v>
      </c>
      <c r="I1045">
        <v>440</v>
      </c>
      <c r="J1045" t="s">
        <v>29</v>
      </c>
      <c r="K1045" t="s">
        <v>30</v>
      </c>
      <c r="L1045">
        <v>75000000</v>
      </c>
      <c r="M1045">
        <v>2008</v>
      </c>
      <c r="N1045">
        <v>7.1</v>
      </c>
      <c r="O1045">
        <v>8077470</v>
      </c>
      <c r="R1045" t="s">
        <v>1600</v>
      </c>
      <c r="S1045" cm="1">
        <f t="array" ref="S1045">AVERAGE(IF(Table7[director_name]=R1045, Table7[imdb_score]))</f>
        <v>7</v>
      </c>
      <c r="T1045" t="str">
        <f>IF(Table8[[#This Row],[Average]] &gt; $V$7, "Higher", "Lower")</f>
        <v>Lower</v>
      </c>
    </row>
    <row r="1046" spans="1:20" x14ac:dyDescent="0.3">
      <c r="A1046" t="s">
        <v>1329</v>
      </c>
      <c r="B1046">
        <v>61</v>
      </c>
      <c r="C1046">
        <v>113</v>
      </c>
      <c r="D1046">
        <v>9054736</v>
      </c>
      <c r="E1046" t="s">
        <v>92</v>
      </c>
      <c r="F1046" t="s">
        <v>2854</v>
      </c>
      <c r="G1046" t="s">
        <v>2855</v>
      </c>
      <c r="H1046">
        <v>5744</v>
      </c>
      <c r="I1046">
        <v>57</v>
      </c>
      <c r="J1046" t="s">
        <v>29</v>
      </c>
      <c r="K1046" t="s">
        <v>30</v>
      </c>
      <c r="L1046">
        <v>2700000</v>
      </c>
      <c r="M1046">
        <v>1997</v>
      </c>
      <c r="N1046">
        <v>7.1</v>
      </c>
      <c r="O1046">
        <v>6354736</v>
      </c>
      <c r="R1046" t="s">
        <v>1403</v>
      </c>
      <c r="S1046" cm="1">
        <f t="array" ref="S1046">AVERAGE(IF(Table7[director_name]=R1046, Table7[imdb_score]))</f>
        <v>7</v>
      </c>
      <c r="T1046" t="str">
        <f>IF(Table8[[#This Row],[Average]] &gt; $V$7, "Higher", "Lower")</f>
        <v>Lower</v>
      </c>
    </row>
    <row r="1047" spans="1:20" x14ac:dyDescent="0.3">
      <c r="A1047" t="s">
        <v>33</v>
      </c>
      <c r="B1047">
        <v>91</v>
      </c>
      <c r="C1047">
        <v>135</v>
      </c>
      <c r="D1047">
        <v>45856732</v>
      </c>
      <c r="E1047" t="s">
        <v>208</v>
      </c>
      <c r="F1047" t="s">
        <v>496</v>
      </c>
      <c r="G1047" t="s">
        <v>2857</v>
      </c>
      <c r="H1047">
        <v>46221</v>
      </c>
      <c r="I1047">
        <v>141</v>
      </c>
      <c r="J1047" t="s">
        <v>29</v>
      </c>
      <c r="K1047" t="s">
        <v>30</v>
      </c>
      <c r="L1047">
        <v>40000000</v>
      </c>
      <c r="M1047">
        <v>1997</v>
      </c>
      <c r="N1047">
        <v>7.1</v>
      </c>
      <c r="O1047">
        <v>5856732</v>
      </c>
      <c r="R1047" t="s">
        <v>1623</v>
      </c>
      <c r="S1047" cm="1">
        <f t="array" ref="S1047">AVERAGE(IF(Table7[director_name]=R1047, Table7[imdb_score]))</f>
        <v>7</v>
      </c>
      <c r="T1047" t="str">
        <f>IF(Table8[[#This Row],[Average]] &gt; $V$7, "Higher", "Lower")</f>
        <v>Lower</v>
      </c>
    </row>
    <row r="1048" spans="1:20" x14ac:dyDescent="0.3">
      <c r="A1048" t="s">
        <v>2859</v>
      </c>
      <c r="B1048">
        <v>132</v>
      </c>
      <c r="C1048">
        <v>96</v>
      </c>
      <c r="D1048">
        <v>16667084</v>
      </c>
      <c r="E1048" t="s">
        <v>2860</v>
      </c>
      <c r="F1048" t="s">
        <v>2861</v>
      </c>
      <c r="G1048" t="s">
        <v>2862</v>
      </c>
      <c r="H1048">
        <v>90070</v>
      </c>
      <c r="I1048">
        <v>248</v>
      </c>
      <c r="J1048" t="s">
        <v>29</v>
      </c>
      <c r="K1048" t="s">
        <v>30</v>
      </c>
      <c r="L1048">
        <v>11000000</v>
      </c>
      <c r="M1048">
        <v>1990</v>
      </c>
      <c r="N1048">
        <v>7.1</v>
      </c>
      <c r="O1048">
        <v>5667084</v>
      </c>
      <c r="R1048" t="s">
        <v>539</v>
      </c>
      <c r="S1048" cm="1">
        <f t="array" ref="S1048">AVERAGE(IF(Table7[director_name]=R1048, Table7[imdb_score]))</f>
        <v>7</v>
      </c>
      <c r="T1048" t="str">
        <f>IF(Table8[[#This Row],[Average]] &gt; $V$7, "Higher", "Lower")</f>
        <v>Lower</v>
      </c>
    </row>
    <row r="1049" spans="1:20" x14ac:dyDescent="0.3">
      <c r="A1049" t="s">
        <v>1480</v>
      </c>
      <c r="B1049">
        <v>216</v>
      </c>
      <c r="C1049">
        <v>102</v>
      </c>
      <c r="D1049">
        <v>11434867</v>
      </c>
      <c r="E1049" t="s">
        <v>1527</v>
      </c>
      <c r="F1049" t="s">
        <v>221</v>
      </c>
      <c r="G1049" t="s">
        <v>2864</v>
      </c>
      <c r="H1049">
        <v>59637</v>
      </c>
      <c r="I1049">
        <v>130</v>
      </c>
      <c r="J1049" t="s">
        <v>29</v>
      </c>
      <c r="K1049" t="s">
        <v>30</v>
      </c>
      <c r="L1049">
        <v>6000000</v>
      </c>
      <c r="M1049">
        <v>2012</v>
      </c>
      <c r="N1049">
        <v>7.1</v>
      </c>
      <c r="O1049">
        <v>5434867</v>
      </c>
      <c r="R1049" t="s">
        <v>1737</v>
      </c>
      <c r="S1049" cm="1">
        <f t="array" ref="S1049">AVERAGE(IF(Table7[director_name]=R1049, Table7[imdb_score]))</f>
        <v>7</v>
      </c>
      <c r="T1049" t="str">
        <f>IF(Table8[[#This Row],[Average]] &gt; $V$7, "Higher", "Lower")</f>
        <v>Lower</v>
      </c>
    </row>
    <row r="1050" spans="1:20" x14ac:dyDescent="0.3">
      <c r="A1050" t="s">
        <v>2179</v>
      </c>
      <c r="B1050">
        <v>43</v>
      </c>
      <c r="C1050">
        <v>120</v>
      </c>
      <c r="D1050">
        <v>36733909</v>
      </c>
      <c r="E1050" t="s">
        <v>1595</v>
      </c>
      <c r="F1050" t="s">
        <v>2866</v>
      </c>
      <c r="G1050" t="s">
        <v>2867</v>
      </c>
      <c r="H1050">
        <v>38949</v>
      </c>
      <c r="I1050">
        <v>112</v>
      </c>
      <c r="J1050" t="s">
        <v>29</v>
      </c>
      <c r="K1050" t="s">
        <v>30</v>
      </c>
      <c r="L1050">
        <v>32000000</v>
      </c>
      <c r="M1050">
        <v>1993</v>
      </c>
      <c r="N1050">
        <v>7.1</v>
      </c>
      <c r="O1050">
        <v>4733909</v>
      </c>
      <c r="R1050" t="s">
        <v>416</v>
      </c>
      <c r="S1050" cm="1">
        <f t="array" ref="S1050">AVERAGE(IF(Table7[director_name]=R1050, Table7[imdb_score]))</f>
        <v>7</v>
      </c>
      <c r="T1050" t="str">
        <f>IF(Table8[[#This Row],[Average]] &gt; $V$7, "Higher", "Lower")</f>
        <v>Lower</v>
      </c>
    </row>
    <row r="1051" spans="1:20" x14ac:dyDescent="0.3">
      <c r="A1051" t="s">
        <v>1506</v>
      </c>
      <c r="B1051">
        <v>220</v>
      </c>
      <c r="C1051">
        <v>95</v>
      </c>
      <c r="D1051">
        <v>6851969</v>
      </c>
      <c r="E1051" t="s">
        <v>699</v>
      </c>
      <c r="F1051" t="s">
        <v>952</v>
      </c>
      <c r="G1051" t="s">
        <v>2869</v>
      </c>
      <c r="H1051">
        <v>105591</v>
      </c>
      <c r="I1051">
        <v>178</v>
      </c>
      <c r="J1051" t="s">
        <v>29</v>
      </c>
      <c r="K1051" t="s">
        <v>30</v>
      </c>
      <c r="L1051">
        <v>2500000</v>
      </c>
      <c r="M1051">
        <v>2013</v>
      </c>
      <c r="N1051">
        <v>7.1</v>
      </c>
      <c r="O1051">
        <v>4351969</v>
      </c>
      <c r="R1051" t="s">
        <v>539</v>
      </c>
      <c r="S1051" cm="1">
        <f t="array" ref="S1051">AVERAGE(IF(Table7[director_name]=R1051, Table7[imdb_score]))</f>
        <v>7</v>
      </c>
      <c r="T1051" t="str">
        <f>IF(Table8[[#This Row],[Average]] &gt; $V$7, "Higher", "Lower")</f>
        <v>Lower</v>
      </c>
    </row>
    <row r="1052" spans="1:20" x14ac:dyDescent="0.3">
      <c r="A1052" t="s">
        <v>1415</v>
      </c>
      <c r="B1052">
        <v>466</v>
      </c>
      <c r="C1052">
        <v>127</v>
      </c>
      <c r="D1052">
        <v>24104113</v>
      </c>
      <c r="E1052" t="s">
        <v>269</v>
      </c>
      <c r="F1052" t="s">
        <v>512</v>
      </c>
      <c r="G1052" t="s">
        <v>2871</v>
      </c>
      <c r="H1052">
        <v>149066</v>
      </c>
      <c r="I1052">
        <v>517</v>
      </c>
      <c r="J1052" t="s">
        <v>29</v>
      </c>
      <c r="K1052" t="s">
        <v>241</v>
      </c>
      <c r="L1052">
        <v>20000000</v>
      </c>
      <c r="M1052">
        <v>2011</v>
      </c>
      <c r="N1052">
        <v>7.1</v>
      </c>
      <c r="O1052">
        <v>4104113</v>
      </c>
      <c r="R1052" t="s">
        <v>1615</v>
      </c>
      <c r="S1052" cm="1">
        <f t="array" ref="S1052">AVERAGE(IF(Table7[director_name]=R1052, Table7[imdb_score]))</f>
        <v>7</v>
      </c>
      <c r="T1052" t="str">
        <f>IF(Table8[[#This Row],[Average]] &gt; $V$7, "Higher", "Lower")</f>
        <v>Lower</v>
      </c>
    </row>
    <row r="1053" spans="1:20" x14ac:dyDescent="0.3">
      <c r="A1053" t="s">
        <v>312</v>
      </c>
      <c r="B1053">
        <v>63</v>
      </c>
      <c r="C1053">
        <v>104</v>
      </c>
      <c r="D1053">
        <v>6401336</v>
      </c>
      <c r="E1053" t="s">
        <v>92</v>
      </c>
      <c r="F1053" t="s">
        <v>106</v>
      </c>
      <c r="G1053" t="s">
        <v>2873</v>
      </c>
      <c r="H1053">
        <v>36996</v>
      </c>
      <c r="I1053">
        <v>153</v>
      </c>
      <c r="J1053" t="s">
        <v>29</v>
      </c>
      <c r="K1053" t="s">
        <v>30</v>
      </c>
      <c r="L1053">
        <v>2500000</v>
      </c>
      <c r="M1053">
        <v>1991</v>
      </c>
      <c r="N1053">
        <v>7.1</v>
      </c>
      <c r="O1053">
        <v>3901336</v>
      </c>
      <c r="R1053" t="s">
        <v>416</v>
      </c>
      <c r="S1053" cm="1">
        <f t="array" ref="S1053">AVERAGE(IF(Table7[director_name]=R1053, Table7[imdb_score]))</f>
        <v>7</v>
      </c>
      <c r="T1053" t="str">
        <f>IF(Table8[[#This Row],[Average]] &gt; $V$7, "Higher", "Lower")</f>
        <v>Lower</v>
      </c>
    </row>
    <row r="1054" spans="1:20" x14ac:dyDescent="0.3">
      <c r="A1054" t="s">
        <v>1838</v>
      </c>
      <c r="B1054">
        <v>117</v>
      </c>
      <c r="C1054">
        <v>128</v>
      </c>
      <c r="D1054">
        <v>37432299</v>
      </c>
      <c r="E1054" t="s">
        <v>588</v>
      </c>
      <c r="F1054" t="s">
        <v>2875</v>
      </c>
      <c r="G1054" t="s">
        <v>2876</v>
      </c>
      <c r="H1054">
        <v>50041</v>
      </c>
      <c r="I1054">
        <v>116</v>
      </c>
      <c r="J1054" t="s">
        <v>29</v>
      </c>
      <c r="K1054" t="s">
        <v>30</v>
      </c>
      <c r="L1054">
        <v>34000000</v>
      </c>
      <c r="M1054">
        <v>2015</v>
      </c>
      <c r="N1054">
        <v>7.1</v>
      </c>
      <c r="O1054">
        <v>3432299</v>
      </c>
      <c r="R1054" t="s">
        <v>387</v>
      </c>
      <c r="S1054" cm="1">
        <f t="array" ref="S1054">AVERAGE(IF(Table7[director_name]=R1054, Table7[imdb_score]))</f>
        <v>7</v>
      </c>
      <c r="T1054" t="str">
        <f>IF(Table8[[#This Row],[Average]] &gt; $V$7, "Higher", "Lower")</f>
        <v>Lower</v>
      </c>
    </row>
    <row r="1055" spans="1:20" x14ac:dyDescent="0.3">
      <c r="A1055" t="s">
        <v>2878</v>
      </c>
      <c r="B1055">
        <v>192</v>
      </c>
      <c r="C1055">
        <v>142</v>
      </c>
      <c r="D1055">
        <v>113330342</v>
      </c>
      <c r="E1055" t="s">
        <v>1393</v>
      </c>
      <c r="F1055" t="s">
        <v>2799</v>
      </c>
      <c r="G1055" t="s">
        <v>2879</v>
      </c>
      <c r="H1055">
        <v>207613</v>
      </c>
      <c r="I1055">
        <v>1144</v>
      </c>
      <c r="J1055" t="s">
        <v>29</v>
      </c>
      <c r="K1055" t="s">
        <v>30</v>
      </c>
      <c r="L1055">
        <v>110000000</v>
      </c>
      <c r="M1055">
        <v>2000</v>
      </c>
      <c r="N1055">
        <v>7.1</v>
      </c>
      <c r="O1055">
        <v>3330342</v>
      </c>
      <c r="R1055" t="s">
        <v>539</v>
      </c>
      <c r="S1055" cm="1">
        <f t="array" ref="S1055">AVERAGE(IF(Table7[director_name]=R1055, Table7[imdb_score]))</f>
        <v>7</v>
      </c>
      <c r="T1055" t="str">
        <f>IF(Table8[[#This Row],[Average]] &gt; $V$7, "Higher", "Lower")</f>
        <v>Lower</v>
      </c>
    </row>
    <row r="1056" spans="1:20" x14ac:dyDescent="0.3">
      <c r="A1056" t="s">
        <v>1864</v>
      </c>
      <c r="B1056">
        <v>141</v>
      </c>
      <c r="C1056">
        <v>124</v>
      </c>
      <c r="D1056">
        <v>78120196</v>
      </c>
      <c r="E1056" t="s">
        <v>1393</v>
      </c>
      <c r="F1056" t="s">
        <v>2881</v>
      </c>
      <c r="G1056" t="s">
        <v>2882</v>
      </c>
      <c r="H1056">
        <v>103241</v>
      </c>
      <c r="I1056">
        <v>742</v>
      </c>
      <c r="J1056" t="s">
        <v>29</v>
      </c>
      <c r="K1056" t="s">
        <v>30</v>
      </c>
      <c r="L1056">
        <v>75000000</v>
      </c>
      <c r="M1056">
        <v>2002</v>
      </c>
      <c r="N1056">
        <v>7.1</v>
      </c>
      <c r="O1056">
        <v>3120196</v>
      </c>
      <c r="R1056" t="s">
        <v>539</v>
      </c>
      <c r="S1056" cm="1">
        <f t="array" ref="S1056">AVERAGE(IF(Table7[director_name]=R1056, Table7[imdb_score]))</f>
        <v>7</v>
      </c>
      <c r="T1056" t="str">
        <f>IF(Table8[[#This Row],[Average]] &gt; $V$7, "Higher", "Lower")</f>
        <v>Lower</v>
      </c>
    </row>
    <row r="1057" spans="1:20" x14ac:dyDescent="0.3">
      <c r="A1057" t="s">
        <v>1420</v>
      </c>
      <c r="B1057">
        <v>20</v>
      </c>
      <c r="C1057">
        <v>120</v>
      </c>
      <c r="D1057">
        <v>3773863</v>
      </c>
      <c r="E1057" t="s">
        <v>92</v>
      </c>
      <c r="F1057" t="s">
        <v>2884</v>
      </c>
      <c r="G1057" t="s">
        <v>2885</v>
      </c>
      <c r="H1057">
        <v>4583</v>
      </c>
      <c r="I1057">
        <v>55</v>
      </c>
      <c r="J1057" t="s">
        <v>29</v>
      </c>
      <c r="K1057" t="s">
        <v>30</v>
      </c>
      <c r="L1057">
        <v>1000000</v>
      </c>
      <c r="M1057">
        <v>2009</v>
      </c>
      <c r="N1057">
        <v>7.1</v>
      </c>
      <c r="O1057">
        <v>2773863</v>
      </c>
      <c r="R1057" t="s">
        <v>539</v>
      </c>
      <c r="S1057" cm="1">
        <f t="array" ref="S1057">AVERAGE(IF(Table7[director_name]=R1057, Table7[imdb_score]))</f>
        <v>7</v>
      </c>
      <c r="T1057" t="str">
        <f>IF(Table8[[#This Row],[Average]] &gt; $V$7, "Higher", "Lower")</f>
        <v>Lower</v>
      </c>
    </row>
    <row r="1058" spans="1:20" x14ac:dyDescent="0.3">
      <c r="A1058" t="s">
        <v>1499</v>
      </c>
      <c r="B1058">
        <v>45</v>
      </c>
      <c r="C1058">
        <v>99</v>
      </c>
      <c r="D1058">
        <v>4600000</v>
      </c>
      <c r="E1058" t="s">
        <v>26</v>
      </c>
      <c r="F1058" t="s">
        <v>106</v>
      </c>
      <c r="G1058" t="s">
        <v>2887</v>
      </c>
      <c r="H1058">
        <v>11763</v>
      </c>
      <c r="I1058">
        <v>111</v>
      </c>
      <c r="J1058" t="s">
        <v>29</v>
      </c>
      <c r="K1058" t="s">
        <v>30</v>
      </c>
      <c r="L1058">
        <v>1900000</v>
      </c>
      <c r="M1058">
        <v>1986</v>
      </c>
      <c r="N1058">
        <v>7.1</v>
      </c>
      <c r="O1058">
        <v>2700000</v>
      </c>
      <c r="R1058" t="s">
        <v>1654</v>
      </c>
      <c r="S1058" cm="1">
        <f t="array" ref="S1058">AVERAGE(IF(Table7[director_name]=R1058, Table7[imdb_score]))</f>
        <v>7</v>
      </c>
      <c r="T1058" t="str">
        <f>IF(Table8[[#This Row],[Average]] &gt; $V$7, "Higher", "Lower")</f>
        <v>Lower</v>
      </c>
    </row>
    <row r="1059" spans="1:20" x14ac:dyDescent="0.3">
      <c r="A1059" t="s">
        <v>2889</v>
      </c>
      <c r="B1059">
        <v>217</v>
      </c>
      <c r="C1059">
        <v>105</v>
      </c>
      <c r="D1059">
        <v>28501651</v>
      </c>
      <c r="E1059" t="s">
        <v>224</v>
      </c>
      <c r="F1059" t="s">
        <v>418</v>
      </c>
      <c r="G1059" t="s">
        <v>2890</v>
      </c>
      <c r="H1059">
        <v>88035</v>
      </c>
      <c r="I1059">
        <v>201</v>
      </c>
      <c r="J1059" t="s">
        <v>29</v>
      </c>
      <c r="K1059" t="s">
        <v>30</v>
      </c>
      <c r="L1059">
        <v>26000000</v>
      </c>
      <c r="M1059">
        <v>2009</v>
      </c>
      <c r="N1059">
        <v>7.1</v>
      </c>
      <c r="O1059">
        <v>2501651</v>
      </c>
      <c r="R1059" t="s">
        <v>539</v>
      </c>
      <c r="S1059" cm="1">
        <f t="array" ref="S1059">AVERAGE(IF(Table7[director_name]=R1059, Table7[imdb_score]))</f>
        <v>7</v>
      </c>
      <c r="T1059" t="str">
        <f>IF(Table8[[#This Row],[Average]] &gt; $V$7, "Higher", "Lower")</f>
        <v>Lower</v>
      </c>
    </row>
    <row r="1060" spans="1:20" x14ac:dyDescent="0.3">
      <c r="A1060" t="s">
        <v>2889</v>
      </c>
      <c r="B1060">
        <v>217</v>
      </c>
      <c r="C1060">
        <v>105</v>
      </c>
      <c r="D1060">
        <v>28501651</v>
      </c>
      <c r="E1060" t="s">
        <v>224</v>
      </c>
      <c r="F1060" t="s">
        <v>418</v>
      </c>
      <c r="G1060" t="s">
        <v>2890</v>
      </c>
      <c r="H1060">
        <v>88037</v>
      </c>
      <c r="I1060">
        <v>201</v>
      </c>
      <c r="J1060" t="s">
        <v>29</v>
      </c>
      <c r="K1060" t="s">
        <v>30</v>
      </c>
      <c r="L1060">
        <v>26000000</v>
      </c>
      <c r="M1060">
        <v>2009</v>
      </c>
      <c r="N1060">
        <v>7.1</v>
      </c>
      <c r="O1060">
        <v>2501651</v>
      </c>
      <c r="R1060" t="s">
        <v>1382</v>
      </c>
      <c r="S1060" cm="1">
        <f t="array" ref="S1060">AVERAGE(IF(Table7[director_name]=R1060, Table7[imdb_score]))</f>
        <v>7</v>
      </c>
      <c r="T1060" t="str">
        <f>IF(Table8[[#This Row],[Average]] &gt; $V$7, "Higher", "Lower")</f>
        <v>Lower</v>
      </c>
    </row>
    <row r="1061" spans="1:20" x14ac:dyDescent="0.3">
      <c r="A1061" t="s">
        <v>1423</v>
      </c>
      <c r="B1061">
        <v>150</v>
      </c>
      <c r="C1061">
        <v>120</v>
      </c>
      <c r="D1061">
        <v>18663911</v>
      </c>
      <c r="E1061" t="s">
        <v>607</v>
      </c>
      <c r="F1061" t="s">
        <v>2892</v>
      </c>
      <c r="G1061" t="s">
        <v>2893</v>
      </c>
      <c r="H1061">
        <v>46204</v>
      </c>
      <c r="I1061">
        <v>151</v>
      </c>
      <c r="J1061" t="s">
        <v>29</v>
      </c>
      <c r="K1061" t="s">
        <v>200</v>
      </c>
      <c r="L1061">
        <v>16500000</v>
      </c>
      <c r="M1061">
        <v>2007</v>
      </c>
      <c r="N1061">
        <v>7.1</v>
      </c>
      <c r="O1061">
        <v>2163911</v>
      </c>
      <c r="R1061" t="s">
        <v>764</v>
      </c>
      <c r="S1061" cm="1">
        <f t="array" ref="S1061">AVERAGE(IF(Table7[director_name]=R1061, Table7[imdb_score]))</f>
        <v>7</v>
      </c>
      <c r="T1061" t="str">
        <f>IF(Table8[[#This Row],[Average]] &gt; $V$7, "Higher", "Lower")</f>
        <v>Lower</v>
      </c>
    </row>
    <row r="1062" spans="1:20" x14ac:dyDescent="0.3">
      <c r="A1062" t="s">
        <v>959</v>
      </c>
      <c r="B1062">
        <v>450</v>
      </c>
      <c r="C1062">
        <v>106</v>
      </c>
      <c r="D1062">
        <v>32154410</v>
      </c>
      <c r="E1062" t="s">
        <v>208</v>
      </c>
      <c r="F1062" t="s">
        <v>2300</v>
      </c>
      <c r="G1062" t="s">
        <v>2895</v>
      </c>
      <c r="H1062">
        <v>148327</v>
      </c>
      <c r="I1062">
        <v>274</v>
      </c>
      <c r="J1062" t="s">
        <v>29</v>
      </c>
      <c r="K1062" t="s">
        <v>30</v>
      </c>
      <c r="L1062">
        <v>30000000</v>
      </c>
      <c r="M1062">
        <v>2013</v>
      </c>
      <c r="N1062">
        <v>7.1</v>
      </c>
      <c r="O1062">
        <v>2154410</v>
      </c>
      <c r="R1062" t="s">
        <v>1160</v>
      </c>
      <c r="S1062" cm="1">
        <f t="array" ref="S1062">AVERAGE(IF(Table7[director_name]=R1062, Table7[imdb_score]))</f>
        <v>7</v>
      </c>
      <c r="T1062" t="str">
        <f>IF(Table8[[#This Row],[Average]] &gt; $V$7, "Higher", "Lower")</f>
        <v>Lower</v>
      </c>
    </row>
    <row r="1063" spans="1:20" x14ac:dyDescent="0.3">
      <c r="A1063" t="s">
        <v>959</v>
      </c>
      <c r="B1063">
        <v>450</v>
      </c>
      <c r="C1063">
        <v>106</v>
      </c>
      <c r="D1063">
        <v>32154410</v>
      </c>
      <c r="E1063" t="s">
        <v>208</v>
      </c>
      <c r="F1063" t="s">
        <v>2300</v>
      </c>
      <c r="G1063" t="s">
        <v>2895</v>
      </c>
      <c r="H1063">
        <v>148334</v>
      </c>
      <c r="I1063">
        <v>274</v>
      </c>
      <c r="J1063" t="s">
        <v>29</v>
      </c>
      <c r="K1063" t="s">
        <v>30</v>
      </c>
      <c r="L1063">
        <v>30000000</v>
      </c>
      <c r="M1063">
        <v>2013</v>
      </c>
      <c r="N1063">
        <v>7.1</v>
      </c>
      <c r="O1063">
        <v>2154410</v>
      </c>
      <c r="R1063" t="s">
        <v>387</v>
      </c>
      <c r="S1063" cm="1">
        <f t="array" ref="S1063">AVERAGE(IF(Table7[director_name]=R1063, Table7[imdb_score]))</f>
        <v>7</v>
      </c>
      <c r="T1063" t="str">
        <f>IF(Table8[[#This Row],[Average]] &gt; $V$7, "Higher", "Lower")</f>
        <v>Lower</v>
      </c>
    </row>
    <row r="1064" spans="1:20" x14ac:dyDescent="0.3">
      <c r="A1064" t="s">
        <v>2051</v>
      </c>
      <c r="B1064">
        <v>131</v>
      </c>
      <c r="C1064">
        <v>80</v>
      </c>
      <c r="D1064">
        <v>2360184</v>
      </c>
      <c r="E1064" t="s">
        <v>73</v>
      </c>
      <c r="F1064" t="s">
        <v>2897</v>
      </c>
      <c r="G1064" t="s">
        <v>2898</v>
      </c>
      <c r="H1064">
        <v>18035</v>
      </c>
      <c r="I1064">
        <v>177</v>
      </c>
      <c r="J1064" t="s">
        <v>29</v>
      </c>
      <c r="K1064" t="s">
        <v>30</v>
      </c>
      <c r="L1064">
        <v>300000</v>
      </c>
      <c r="M1064">
        <v>2003</v>
      </c>
      <c r="N1064">
        <v>7.1</v>
      </c>
      <c r="O1064">
        <v>2060184</v>
      </c>
      <c r="R1064" t="s">
        <v>851</v>
      </c>
      <c r="S1064" cm="1">
        <f t="array" ref="S1064">AVERAGE(IF(Table7[director_name]=R1064, Table7[imdb_score]))</f>
        <v>7</v>
      </c>
      <c r="T1064" t="str">
        <f>IF(Table8[[#This Row],[Average]] &gt; $V$7, "Higher", "Lower")</f>
        <v>Lower</v>
      </c>
    </row>
    <row r="1065" spans="1:20" x14ac:dyDescent="0.3">
      <c r="A1065" t="s">
        <v>1555</v>
      </c>
      <c r="B1065">
        <v>290</v>
      </c>
      <c r="C1065">
        <v>107</v>
      </c>
      <c r="D1065">
        <v>5354039</v>
      </c>
      <c r="E1065" t="s">
        <v>832</v>
      </c>
      <c r="F1065" t="s">
        <v>150</v>
      </c>
      <c r="G1065" t="s">
        <v>2899</v>
      </c>
      <c r="H1065">
        <v>92599</v>
      </c>
      <c r="I1065">
        <v>225</v>
      </c>
      <c r="J1065" t="s">
        <v>29</v>
      </c>
      <c r="K1065" t="s">
        <v>30</v>
      </c>
      <c r="L1065">
        <v>3500000</v>
      </c>
      <c r="M1065">
        <v>2011</v>
      </c>
      <c r="N1065">
        <v>7.1</v>
      </c>
      <c r="O1065">
        <v>1854039</v>
      </c>
      <c r="R1065" t="s">
        <v>481</v>
      </c>
      <c r="S1065" cm="1">
        <f t="array" ref="S1065">AVERAGE(IF(Table7[director_name]=R1065, Table7[imdb_score]))</f>
        <v>6.9857142857142858</v>
      </c>
      <c r="T1065" t="str">
        <f>IF(Table8[[#This Row],[Average]] &gt; $V$7, "Higher", "Lower")</f>
        <v>Lower</v>
      </c>
    </row>
    <row r="1066" spans="1:20" x14ac:dyDescent="0.3">
      <c r="A1066" t="s">
        <v>1520</v>
      </c>
      <c r="B1066">
        <v>263</v>
      </c>
      <c r="C1066">
        <v>79</v>
      </c>
      <c r="D1066">
        <v>31743332</v>
      </c>
      <c r="E1066" t="s">
        <v>2901</v>
      </c>
      <c r="F1066" t="s">
        <v>2902</v>
      </c>
      <c r="G1066" t="s">
        <v>2903</v>
      </c>
      <c r="H1066">
        <v>111117</v>
      </c>
      <c r="I1066">
        <v>245</v>
      </c>
      <c r="J1066" t="s">
        <v>29</v>
      </c>
      <c r="K1066" t="s">
        <v>30</v>
      </c>
      <c r="L1066">
        <v>30000000</v>
      </c>
      <c r="M1066">
        <v>2009</v>
      </c>
      <c r="N1066">
        <v>7.1</v>
      </c>
      <c r="O1066">
        <v>1743332</v>
      </c>
      <c r="R1066" t="s">
        <v>481</v>
      </c>
      <c r="S1066" cm="1">
        <f t="array" ref="S1066">AVERAGE(IF(Table7[director_name]=R1066, Table7[imdb_score]))</f>
        <v>6.9857142857142858</v>
      </c>
      <c r="T1066" t="str">
        <f>IF(Table8[[#This Row],[Average]] &gt; $V$7, "Higher", "Lower")</f>
        <v>Lower</v>
      </c>
    </row>
    <row r="1067" spans="1:20" x14ac:dyDescent="0.3">
      <c r="A1067" t="s">
        <v>1496</v>
      </c>
      <c r="B1067">
        <v>160</v>
      </c>
      <c r="C1067">
        <v>100</v>
      </c>
      <c r="D1067">
        <v>9176553</v>
      </c>
      <c r="E1067" t="s">
        <v>257</v>
      </c>
      <c r="F1067" t="s">
        <v>520</v>
      </c>
      <c r="G1067" t="s">
        <v>2905</v>
      </c>
      <c r="H1067">
        <v>19147</v>
      </c>
      <c r="I1067">
        <v>97</v>
      </c>
      <c r="J1067" t="s">
        <v>29</v>
      </c>
      <c r="K1067" t="s">
        <v>30</v>
      </c>
      <c r="L1067">
        <v>7500000</v>
      </c>
      <c r="M1067">
        <v>2009</v>
      </c>
      <c r="N1067">
        <v>7.1</v>
      </c>
      <c r="O1067">
        <v>1676553</v>
      </c>
      <c r="R1067" t="s">
        <v>481</v>
      </c>
      <c r="S1067" cm="1">
        <f t="array" ref="S1067">AVERAGE(IF(Table7[director_name]=R1067, Table7[imdb_score]))</f>
        <v>6.9857142857142858</v>
      </c>
      <c r="T1067" t="str">
        <f>IF(Table8[[#This Row],[Average]] &gt; $V$7, "Higher", "Lower")</f>
        <v>Lower</v>
      </c>
    </row>
    <row r="1068" spans="1:20" x14ac:dyDescent="0.3">
      <c r="A1068" t="s">
        <v>1020</v>
      </c>
      <c r="B1068">
        <v>69</v>
      </c>
      <c r="C1068">
        <v>90</v>
      </c>
      <c r="D1068">
        <v>1689999</v>
      </c>
      <c r="E1068" t="s">
        <v>92</v>
      </c>
      <c r="F1068" t="s">
        <v>2907</v>
      </c>
      <c r="G1068" t="s">
        <v>2908</v>
      </c>
      <c r="H1068">
        <v>3675</v>
      </c>
      <c r="I1068">
        <v>48</v>
      </c>
      <c r="J1068" t="s">
        <v>174</v>
      </c>
      <c r="K1068" t="s">
        <v>30</v>
      </c>
      <c r="L1068">
        <v>400000</v>
      </c>
      <c r="M1068">
        <v>2006</v>
      </c>
      <c r="N1068">
        <v>7.1</v>
      </c>
      <c r="O1068">
        <v>1289999</v>
      </c>
      <c r="R1068" t="s">
        <v>481</v>
      </c>
      <c r="S1068" cm="1">
        <f t="array" ref="S1068">AVERAGE(IF(Table7[director_name]=R1068, Table7[imdb_score]))</f>
        <v>6.9857142857142858</v>
      </c>
      <c r="T1068" t="str">
        <f>IF(Table8[[#This Row],[Average]] &gt; $V$7, "Higher", "Lower")</f>
        <v>Lower</v>
      </c>
    </row>
    <row r="1069" spans="1:20" x14ac:dyDescent="0.3">
      <c r="A1069" t="s">
        <v>587</v>
      </c>
      <c r="B1069">
        <v>61</v>
      </c>
      <c r="C1069">
        <v>100</v>
      </c>
      <c r="D1069">
        <v>1227508</v>
      </c>
      <c r="E1069" t="s">
        <v>73</v>
      </c>
      <c r="F1069" t="s">
        <v>2910</v>
      </c>
      <c r="G1069" t="s">
        <v>2911</v>
      </c>
      <c r="H1069">
        <v>15103</v>
      </c>
      <c r="I1069">
        <v>80</v>
      </c>
      <c r="J1069" t="s">
        <v>29</v>
      </c>
      <c r="K1069" t="s">
        <v>30</v>
      </c>
      <c r="L1069">
        <v>23000</v>
      </c>
      <c r="M1069">
        <v>1991</v>
      </c>
      <c r="N1069">
        <v>7.1</v>
      </c>
      <c r="O1069">
        <v>1204508</v>
      </c>
      <c r="R1069" t="s">
        <v>481</v>
      </c>
      <c r="S1069" cm="1">
        <f t="array" ref="S1069">AVERAGE(IF(Table7[director_name]=R1069, Table7[imdb_score]))</f>
        <v>6.9857142857142858</v>
      </c>
      <c r="T1069" t="str">
        <f>IF(Table8[[#This Row],[Average]] &gt; $V$7, "Higher", "Lower")</f>
        <v>Lower</v>
      </c>
    </row>
    <row r="1070" spans="1:20" x14ac:dyDescent="0.3">
      <c r="A1070" t="s">
        <v>2289</v>
      </c>
      <c r="B1070">
        <v>252</v>
      </c>
      <c r="C1070">
        <v>89</v>
      </c>
      <c r="D1070">
        <v>3325638</v>
      </c>
      <c r="E1070" t="s">
        <v>2913</v>
      </c>
      <c r="F1070" t="s">
        <v>2914</v>
      </c>
      <c r="G1070" t="s">
        <v>2915</v>
      </c>
      <c r="H1070">
        <v>52509</v>
      </c>
      <c r="I1070">
        <v>84</v>
      </c>
      <c r="J1070" t="s">
        <v>29</v>
      </c>
      <c r="K1070" t="s">
        <v>30</v>
      </c>
      <c r="L1070">
        <v>2500000</v>
      </c>
      <c r="M1070">
        <v>2012</v>
      </c>
      <c r="N1070">
        <v>7.1</v>
      </c>
      <c r="O1070">
        <v>825638</v>
      </c>
      <c r="R1070" t="s">
        <v>481</v>
      </c>
      <c r="S1070" cm="1">
        <f t="array" ref="S1070">AVERAGE(IF(Table7[director_name]=R1070, Table7[imdb_score]))</f>
        <v>6.9857142857142858</v>
      </c>
      <c r="T1070" t="str">
        <f>IF(Table8[[#This Row],[Average]] &gt; $V$7, "Higher", "Lower")</f>
        <v>Lower</v>
      </c>
    </row>
    <row r="1071" spans="1:20" x14ac:dyDescent="0.3">
      <c r="A1071" t="s">
        <v>1980</v>
      </c>
      <c r="B1071">
        <v>189</v>
      </c>
      <c r="C1071">
        <v>80</v>
      </c>
      <c r="D1071">
        <v>856942</v>
      </c>
      <c r="E1071" t="s">
        <v>92</v>
      </c>
      <c r="F1071" t="s">
        <v>2917</v>
      </c>
      <c r="G1071" t="s">
        <v>2918</v>
      </c>
      <c r="H1071">
        <v>12241</v>
      </c>
      <c r="I1071">
        <v>112</v>
      </c>
      <c r="J1071" t="s">
        <v>29</v>
      </c>
      <c r="K1071" t="s">
        <v>30</v>
      </c>
      <c r="L1071">
        <v>200000</v>
      </c>
      <c r="M1071">
        <v>2008</v>
      </c>
      <c r="N1071">
        <v>7.1</v>
      </c>
      <c r="O1071">
        <v>656942</v>
      </c>
      <c r="R1071" t="s">
        <v>481</v>
      </c>
      <c r="S1071" cm="1">
        <f t="array" ref="S1071">AVERAGE(IF(Table7[director_name]=R1071, Table7[imdb_score]))</f>
        <v>6.9857142857142858</v>
      </c>
      <c r="T1071" t="str">
        <f>IF(Table8[[#This Row],[Average]] &gt; $V$7, "Higher", "Lower")</f>
        <v>Lower</v>
      </c>
    </row>
    <row r="1072" spans="1:20" x14ac:dyDescent="0.3">
      <c r="A1072" t="s">
        <v>2920</v>
      </c>
      <c r="B1072">
        <v>231</v>
      </c>
      <c r="C1072">
        <v>104</v>
      </c>
      <c r="D1072">
        <v>1007962</v>
      </c>
      <c r="E1072" t="s">
        <v>208</v>
      </c>
      <c r="F1072" t="s">
        <v>2921</v>
      </c>
      <c r="G1072" t="s">
        <v>2922</v>
      </c>
      <c r="H1072">
        <v>131969</v>
      </c>
      <c r="I1072">
        <v>651</v>
      </c>
      <c r="J1072" t="s">
        <v>29</v>
      </c>
      <c r="K1072" t="s">
        <v>30</v>
      </c>
      <c r="L1072">
        <v>950000</v>
      </c>
      <c r="M1072">
        <v>2005</v>
      </c>
      <c r="N1072">
        <v>7.1</v>
      </c>
      <c r="O1072">
        <v>57962</v>
      </c>
      <c r="R1072" t="s">
        <v>334</v>
      </c>
      <c r="S1072" cm="1">
        <f t="array" ref="S1072">AVERAGE(IF(Table7[director_name]=R1072, Table7[imdb_score]))</f>
        <v>6.9800000000000013</v>
      </c>
      <c r="T1072" t="str">
        <f>IF(Table8[[#This Row],[Average]] &gt; $V$7, "Higher", "Lower")</f>
        <v>Lower</v>
      </c>
    </row>
    <row r="1073" spans="1:20" x14ac:dyDescent="0.3">
      <c r="A1073" t="s">
        <v>2134</v>
      </c>
      <c r="B1073">
        <v>163</v>
      </c>
      <c r="C1073">
        <v>104</v>
      </c>
      <c r="D1073">
        <v>4046737</v>
      </c>
      <c r="E1073" t="s">
        <v>699</v>
      </c>
      <c r="F1073" t="s">
        <v>2924</v>
      </c>
      <c r="G1073" t="s">
        <v>2925</v>
      </c>
      <c r="H1073">
        <v>67949</v>
      </c>
      <c r="I1073">
        <v>390</v>
      </c>
      <c r="J1073" t="s">
        <v>29</v>
      </c>
      <c r="K1073" t="s">
        <v>30</v>
      </c>
      <c r="L1073">
        <v>4000000</v>
      </c>
      <c r="M1073">
        <v>2002</v>
      </c>
      <c r="N1073">
        <v>7.1</v>
      </c>
      <c r="O1073">
        <v>46737</v>
      </c>
      <c r="R1073" t="s">
        <v>334</v>
      </c>
      <c r="S1073" cm="1">
        <f t="array" ref="S1073">AVERAGE(IF(Table7[director_name]=R1073, Table7[imdb_score]))</f>
        <v>6.9800000000000013</v>
      </c>
      <c r="T1073" t="str">
        <f>IF(Table8[[#This Row],[Average]] &gt; $V$7, "Higher", "Lower")</f>
        <v>Lower</v>
      </c>
    </row>
    <row r="1074" spans="1:20" x14ac:dyDescent="0.3">
      <c r="A1074" t="s">
        <v>1513</v>
      </c>
      <c r="B1074">
        <v>365</v>
      </c>
      <c r="C1074">
        <v>84</v>
      </c>
      <c r="D1074">
        <v>379122</v>
      </c>
      <c r="E1074" t="s">
        <v>699</v>
      </c>
      <c r="F1074" t="s">
        <v>2077</v>
      </c>
      <c r="G1074" t="s">
        <v>2927</v>
      </c>
      <c r="H1074">
        <v>10143</v>
      </c>
      <c r="I1074">
        <v>54</v>
      </c>
      <c r="J1074" t="s">
        <v>29</v>
      </c>
      <c r="K1074" t="s">
        <v>200</v>
      </c>
      <c r="L1074">
        <v>450000</v>
      </c>
      <c r="M1074">
        <v>2005</v>
      </c>
      <c r="N1074">
        <v>7.1</v>
      </c>
      <c r="O1074">
        <v>-70878</v>
      </c>
      <c r="R1074" t="s">
        <v>334</v>
      </c>
      <c r="S1074" cm="1">
        <f t="array" ref="S1074">AVERAGE(IF(Table7[director_name]=R1074, Table7[imdb_score]))</f>
        <v>6.9800000000000013</v>
      </c>
      <c r="T1074" t="str">
        <f>IF(Table8[[#This Row],[Average]] &gt; $V$7, "Higher", "Lower")</f>
        <v>Lower</v>
      </c>
    </row>
    <row r="1075" spans="1:20" x14ac:dyDescent="0.3">
      <c r="A1075" t="s">
        <v>1418</v>
      </c>
      <c r="B1075">
        <v>219</v>
      </c>
      <c r="C1075">
        <v>123</v>
      </c>
      <c r="D1075">
        <v>34531832</v>
      </c>
      <c r="E1075" t="s">
        <v>379</v>
      </c>
      <c r="F1075" t="s">
        <v>665</v>
      </c>
      <c r="G1075" t="s">
        <v>2929</v>
      </c>
      <c r="H1075">
        <v>44788</v>
      </c>
      <c r="I1075">
        <v>138</v>
      </c>
      <c r="J1075" t="s">
        <v>29</v>
      </c>
      <c r="K1075" t="s">
        <v>200</v>
      </c>
      <c r="L1075">
        <v>35000000</v>
      </c>
      <c r="M1075">
        <v>2015</v>
      </c>
      <c r="N1075">
        <v>7.1</v>
      </c>
      <c r="O1075">
        <v>-468168</v>
      </c>
      <c r="R1075" t="s">
        <v>334</v>
      </c>
      <c r="S1075" cm="1">
        <f t="array" ref="S1075">AVERAGE(IF(Table7[director_name]=R1075, Table7[imdb_score]))</f>
        <v>6.9800000000000013</v>
      </c>
      <c r="T1075" t="str">
        <f>IF(Table8[[#This Row],[Average]] &gt; $V$7, "Higher", "Lower")</f>
        <v>Lower</v>
      </c>
    </row>
    <row r="1076" spans="1:20" x14ac:dyDescent="0.3">
      <c r="A1076" t="s">
        <v>629</v>
      </c>
      <c r="B1076">
        <v>228</v>
      </c>
      <c r="C1076">
        <v>97</v>
      </c>
      <c r="D1076">
        <v>104374107</v>
      </c>
      <c r="E1076" t="s">
        <v>2931</v>
      </c>
      <c r="F1076" t="s">
        <v>973</v>
      </c>
      <c r="G1076" t="s">
        <v>2932</v>
      </c>
      <c r="H1076">
        <v>89351</v>
      </c>
      <c r="I1076">
        <v>214</v>
      </c>
      <c r="J1076" t="s">
        <v>29</v>
      </c>
      <c r="K1076" t="s">
        <v>30</v>
      </c>
      <c r="L1076">
        <v>105000000</v>
      </c>
      <c r="M1076">
        <v>2009</v>
      </c>
      <c r="N1076">
        <v>7.1</v>
      </c>
      <c r="O1076">
        <v>-625893</v>
      </c>
      <c r="R1076" t="s">
        <v>334</v>
      </c>
      <c r="S1076" cm="1">
        <f t="array" ref="S1076">AVERAGE(IF(Table7[director_name]=R1076, Table7[imdb_score]))</f>
        <v>6.9800000000000013</v>
      </c>
      <c r="T1076" t="str">
        <f>IF(Table8[[#This Row],[Average]] &gt; $V$7, "Higher", "Lower")</f>
        <v>Lower</v>
      </c>
    </row>
    <row r="1077" spans="1:20" x14ac:dyDescent="0.3">
      <c r="A1077" t="s">
        <v>1484</v>
      </c>
      <c r="B1077">
        <v>41</v>
      </c>
      <c r="C1077">
        <v>102</v>
      </c>
      <c r="D1077">
        <v>2956000</v>
      </c>
      <c r="E1077" t="s">
        <v>2933</v>
      </c>
      <c r="F1077" t="s">
        <v>2934</v>
      </c>
      <c r="G1077" t="s">
        <v>2935</v>
      </c>
      <c r="H1077">
        <v>3258</v>
      </c>
      <c r="I1077">
        <v>54</v>
      </c>
      <c r="J1077" t="s">
        <v>29</v>
      </c>
      <c r="K1077" t="s">
        <v>30</v>
      </c>
      <c r="L1077">
        <v>3700000</v>
      </c>
      <c r="M1077">
        <v>1948</v>
      </c>
      <c r="N1077">
        <v>7.1</v>
      </c>
      <c r="O1077">
        <v>-744000</v>
      </c>
      <c r="R1077" t="s">
        <v>458</v>
      </c>
      <c r="S1077" cm="1">
        <f t="array" ref="S1077">AVERAGE(IF(Table7[director_name]=R1077, Table7[imdb_score]))</f>
        <v>6.9799999999999995</v>
      </c>
      <c r="T1077" t="str">
        <f>IF(Table8[[#This Row],[Average]] &gt; $V$7, "Higher", "Lower")</f>
        <v>Lower</v>
      </c>
    </row>
    <row r="1078" spans="1:20" x14ac:dyDescent="0.3">
      <c r="A1078" t="s">
        <v>1801</v>
      </c>
      <c r="B1078">
        <v>188</v>
      </c>
      <c r="C1078">
        <v>118</v>
      </c>
      <c r="D1078">
        <v>10214647</v>
      </c>
      <c r="E1078" t="s">
        <v>393</v>
      </c>
      <c r="F1078" t="s">
        <v>61</v>
      </c>
      <c r="G1078" t="s">
        <v>2936</v>
      </c>
      <c r="H1078">
        <v>42689</v>
      </c>
      <c r="I1078">
        <v>204</v>
      </c>
      <c r="J1078" t="s">
        <v>29</v>
      </c>
      <c r="K1078" t="s">
        <v>30</v>
      </c>
      <c r="L1078">
        <v>11000000</v>
      </c>
      <c r="M1078">
        <v>2004</v>
      </c>
      <c r="N1078">
        <v>7.1</v>
      </c>
      <c r="O1078">
        <v>-785353</v>
      </c>
      <c r="R1078" t="s">
        <v>458</v>
      </c>
      <c r="S1078" cm="1">
        <f t="array" ref="S1078">AVERAGE(IF(Table7[director_name]=R1078, Table7[imdb_score]))</f>
        <v>6.9799999999999995</v>
      </c>
      <c r="T1078" t="str">
        <f>IF(Table8[[#This Row],[Average]] &gt; $V$7, "Higher", "Lower")</f>
        <v>Lower</v>
      </c>
    </row>
    <row r="1079" spans="1:20" x14ac:dyDescent="0.3">
      <c r="A1079" t="s">
        <v>1510</v>
      </c>
      <c r="B1079">
        <v>279</v>
      </c>
      <c r="C1079">
        <v>90</v>
      </c>
      <c r="D1079">
        <v>258113</v>
      </c>
      <c r="E1079" t="s">
        <v>208</v>
      </c>
      <c r="F1079" t="s">
        <v>1062</v>
      </c>
      <c r="G1079" t="s">
        <v>2937</v>
      </c>
      <c r="H1079">
        <v>42678</v>
      </c>
      <c r="I1079">
        <v>135</v>
      </c>
      <c r="J1079" t="s">
        <v>29</v>
      </c>
      <c r="K1079" t="s">
        <v>30</v>
      </c>
      <c r="L1079">
        <v>1066167</v>
      </c>
      <c r="M1079">
        <v>2013</v>
      </c>
      <c r="N1079">
        <v>7.1</v>
      </c>
      <c r="O1079">
        <v>-808054</v>
      </c>
      <c r="R1079" t="s">
        <v>458</v>
      </c>
      <c r="S1079" cm="1">
        <f t="array" ref="S1079">AVERAGE(IF(Table7[director_name]=R1079, Table7[imdb_score]))</f>
        <v>6.9799999999999995</v>
      </c>
      <c r="T1079" t="str">
        <f>IF(Table8[[#This Row],[Average]] &gt; $V$7, "Higher", "Lower")</f>
        <v>Lower</v>
      </c>
    </row>
    <row r="1080" spans="1:20" x14ac:dyDescent="0.3">
      <c r="A1080" t="s">
        <v>1467</v>
      </c>
      <c r="B1080">
        <v>79</v>
      </c>
      <c r="C1080">
        <v>104</v>
      </c>
      <c r="D1080">
        <v>3287435</v>
      </c>
      <c r="E1080" t="s">
        <v>92</v>
      </c>
      <c r="F1080" t="s">
        <v>145</v>
      </c>
      <c r="G1080" t="s">
        <v>2938</v>
      </c>
      <c r="H1080">
        <v>8603</v>
      </c>
      <c r="I1080">
        <v>115</v>
      </c>
      <c r="J1080" t="s">
        <v>29</v>
      </c>
      <c r="K1080" t="s">
        <v>30</v>
      </c>
      <c r="L1080">
        <v>4500000</v>
      </c>
      <c r="M1080">
        <v>2001</v>
      </c>
      <c r="N1080">
        <v>7.1</v>
      </c>
      <c r="O1080">
        <v>-1212565</v>
      </c>
      <c r="R1080" t="s">
        <v>458</v>
      </c>
      <c r="S1080" cm="1">
        <f t="array" ref="S1080">AVERAGE(IF(Table7[director_name]=R1080, Table7[imdb_score]))</f>
        <v>6.9799999999999995</v>
      </c>
      <c r="T1080" t="str">
        <f>IF(Table8[[#This Row],[Average]] &gt; $V$7, "Higher", "Lower")</f>
        <v>Lower</v>
      </c>
    </row>
    <row r="1081" spans="1:20" x14ac:dyDescent="0.3">
      <c r="A1081" t="s">
        <v>1510</v>
      </c>
      <c r="B1081">
        <v>322</v>
      </c>
      <c r="C1081">
        <v>95</v>
      </c>
      <c r="D1081">
        <v>3219029</v>
      </c>
      <c r="E1081" t="s">
        <v>2939</v>
      </c>
      <c r="F1081" t="s">
        <v>2940</v>
      </c>
      <c r="G1081" t="s">
        <v>2941</v>
      </c>
      <c r="H1081">
        <v>28845</v>
      </c>
      <c r="I1081">
        <v>125</v>
      </c>
      <c r="J1081" t="s">
        <v>29</v>
      </c>
      <c r="K1081" t="s">
        <v>30</v>
      </c>
      <c r="L1081">
        <v>5000000</v>
      </c>
      <c r="M1081">
        <v>2015</v>
      </c>
      <c r="N1081">
        <v>7.1</v>
      </c>
      <c r="O1081">
        <v>-1780971</v>
      </c>
      <c r="R1081" t="s">
        <v>458</v>
      </c>
      <c r="S1081" cm="1">
        <f t="array" ref="S1081">AVERAGE(IF(Table7[director_name]=R1081, Table7[imdb_score]))</f>
        <v>6.9799999999999995</v>
      </c>
      <c r="T1081" t="str">
        <f>IF(Table8[[#This Row],[Average]] &gt; $V$7, "Higher", "Lower")</f>
        <v>Lower</v>
      </c>
    </row>
    <row r="1082" spans="1:20" x14ac:dyDescent="0.3">
      <c r="A1082" t="s">
        <v>1501</v>
      </c>
      <c r="B1082">
        <v>47</v>
      </c>
      <c r="C1082">
        <v>99</v>
      </c>
      <c r="D1082">
        <v>104257</v>
      </c>
      <c r="E1082" t="s">
        <v>2765</v>
      </c>
      <c r="F1082" t="s">
        <v>2942</v>
      </c>
      <c r="G1082" t="s">
        <v>2943</v>
      </c>
      <c r="H1082">
        <v>19194</v>
      </c>
      <c r="I1082">
        <v>160</v>
      </c>
      <c r="J1082" t="s">
        <v>29</v>
      </c>
      <c r="K1082" t="s">
        <v>200</v>
      </c>
      <c r="L1082">
        <v>2200000</v>
      </c>
      <c r="M1082">
        <v>1999</v>
      </c>
      <c r="N1082">
        <v>7.1</v>
      </c>
      <c r="O1082">
        <v>-2095743</v>
      </c>
      <c r="R1082" t="s">
        <v>664</v>
      </c>
      <c r="S1082" cm="1">
        <f t="array" ref="S1082">AVERAGE(IF(Table7[director_name]=R1082, Table7[imdb_score]))</f>
        <v>6.9749999999999996</v>
      </c>
      <c r="T1082" t="str">
        <f>IF(Table8[[#This Row],[Average]] &gt; $V$7, "Higher", "Lower")</f>
        <v>Lower</v>
      </c>
    </row>
    <row r="1083" spans="1:20" x14ac:dyDescent="0.3">
      <c r="A1083" t="s">
        <v>1516</v>
      </c>
      <c r="B1083">
        <v>28</v>
      </c>
      <c r="C1083">
        <v>80</v>
      </c>
      <c r="D1083">
        <v>99851</v>
      </c>
      <c r="E1083" t="s">
        <v>1310</v>
      </c>
      <c r="F1083" t="s">
        <v>2944</v>
      </c>
      <c r="G1083" t="s">
        <v>2945</v>
      </c>
      <c r="H1083">
        <v>1138</v>
      </c>
      <c r="I1083">
        <v>30</v>
      </c>
      <c r="J1083" t="s">
        <v>29</v>
      </c>
      <c r="K1083" t="s">
        <v>30</v>
      </c>
      <c r="L1083">
        <v>2500000</v>
      </c>
      <c r="M1083">
        <v>2010</v>
      </c>
      <c r="N1083">
        <v>7.1</v>
      </c>
      <c r="O1083">
        <v>-2400149</v>
      </c>
      <c r="R1083" t="s">
        <v>664</v>
      </c>
      <c r="S1083" cm="1">
        <f t="array" ref="S1083">AVERAGE(IF(Table7[director_name]=R1083, Table7[imdb_score]))</f>
        <v>6.9749999999999996</v>
      </c>
      <c r="T1083" t="str">
        <f>IF(Table8[[#This Row],[Average]] &gt; $V$7, "Higher", "Lower")</f>
        <v>Lower</v>
      </c>
    </row>
    <row r="1084" spans="1:20" x14ac:dyDescent="0.3">
      <c r="A1084" t="s">
        <v>587</v>
      </c>
      <c r="B1084">
        <v>232</v>
      </c>
      <c r="C1084">
        <v>100</v>
      </c>
      <c r="D1084">
        <v>5480996</v>
      </c>
      <c r="E1084" t="s">
        <v>2947</v>
      </c>
      <c r="F1084" t="s">
        <v>388</v>
      </c>
      <c r="G1084" t="s">
        <v>2948</v>
      </c>
      <c r="H1084">
        <v>89383</v>
      </c>
      <c r="I1084">
        <v>293</v>
      </c>
      <c r="J1084" t="s">
        <v>29</v>
      </c>
      <c r="K1084" t="s">
        <v>30</v>
      </c>
      <c r="L1084">
        <v>8700000</v>
      </c>
      <c r="M1084">
        <v>2006</v>
      </c>
      <c r="N1084">
        <v>7.1</v>
      </c>
      <c r="O1084">
        <v>-3219004</v>
      </c>
      <c r="R1084" t="s">
        <v>1526</v>
      </c>
      <c r="S1084" cm="1">
        <f t="array" ref="S1084">AVERAGE(IF(Table7[director_name]=R1084, Table7[imdb_score]))</f>
        <v>6.9749999999999996</v>
      </c>
      <c r="T1084" t="str">
        <f>IF(Table8[[#This Row],[Average]] &gt; $V$7, "Higher", "Lower")</f>
        <v>Lower</v>
      </c>
    </row>
    <row r="1085" spans="1:20" x14ac:dyDescent="0.3">
      <c r="A1085" t="s">
        <v>1478</v>
      </c>
      <c r="B1085">
        <v>111</v>
      </c>
      <c r="C1085">
        <v>103</v>
      </c>
      <c r="D1085">
        <v>542860</v>
      </c>
      <c r="E1085" t="s">
        <v>575</v>
      </c>
      <c r="F1085" t="s">
        <v>2949</v>
      </c>
      <c r="G1085" t="s">
        <v>2950</v>
      </c>
      <c r="H1085">
        <v>9230</v>
      </c>
      <c r="I1085">
        <v>37</v>
      </c>
      <c r="J1085" t="s">
        <v>76</v>
      </c>
      <c r="K1085" t="s">
        <v>1127</v>
      </c>
      <c r="L1085">
        <v>4000000</v>
      </c>
      <c r="M1085">
        <v>2008</v>
      </c>
      <c r="N1085">
        <v>7.1</v>
      </c>
      <c r="O1085">
        <v>-3457140</v>
      </c>
      <c r="R1085" t="s">
        <v>1526</v>
      </c>
      <c r="S1085" cm="1">
        <f t="array" ref="S1085">AVERAGE(IF(Table7[director_name]=R1085, Table7[imdb_score]))</f>
        <v>6.9749999999999996</v>
      </c>
      <c r="T1085" t="str">
        <f>IF(Table8[[#This Row],[Average]] &gt; $V$7, "Higher", "Lower")</f>
        <v>Lower</v>
      </c>
    </row>
    <row r="1086" spans="1:20" x14ac:dyDescent="0.3">
      <c r="A1086" t="s">
        <v>1105</v>
      </c>
      <c r="B1086">
        <v>100</v>
      </c>
      <c r="C1086">
        <v>91</v>
      </c>
      <c r="D1086">
        <v>1292119</v>
      </c>
      <c r="E1086" t="s">
        <v>607</v>
      </c>
      <c r="F1086" t="s">
        <v>351</v>
      </c>
      <c r="G1086" t="s">
        <v>2951</v>
      </c>
      <c r="H1086">
        <v>14786</v>
      </c>
      <c r="I1086">
        <v>144</v>
      </c>
      <c r="J1086" t="s">
        <v>29</v>
      </c>
      <c r="K1086" t="s">
        <v>200</v>
      </c>
      <c r="L1086">
        <v>5500000</v>
      </c>
      <c r="M1086">
        <v>2001</v>
      </c>
      <c r="N1086">
        <v>7.1</v>
      </c>
      <c r="O1086">
        <v>-4207881</v>
      </c>
      <c r="R1086" t="s">
        <v>1526</v>
      </c>
      <c r="S1086" cm="1">
        <f t="array" ref="S1086">AVERAGE(IF(Table7[director_name]=R1086, Table7[imdb_score]))</f>
        <v>6.9749999999999996</v>
      </c>
      <c r="T1086" t="str">
        <f>IF(Table8[[#This Row],[Average]] &gt; $V$7, "Higher", "Lower")</f>
        <v>Lower</v>
      </c>
    </row>
    <row r="1087" spans="1:20" x14ac:dyDescent="0.3">
      <c r="A1087" t="s">
        <v>742</v>
      </c>
      <c r="B1087">
        <v>439</v>
      </c>
      <c r="C1087">
        <v>130</v>
      </c>
      <c r="D1087">
        <v>3029870</v>
      </c>
      <c r="E1087" t="s">
        <v>373</v>
      </c>
      <c r="F1087" t="s">
        <v>2952</v>
      </c>
      <c r="G1087" t="s">
        <v>2953</v>
      </c>
      <c r="H1087">
        <v>128729</v>
      </c>
      <c r="I1087">
        <v>551</v>
      </c>
      <c r="J1087" t="s">
        <v>29</v>
      </c>
      <c r="K1087" t="s">
        <v>371</v>
      </c>
      <c r="L1087">
        <v>7400000</v>
      </c>
      <c r="M1087">
        <v>2011</v>
      </c>
      <c r="N1087">
        <v>7.1</v>
      </c>
      <c r="O1087">
        <v>-4370130</v>
      </c>
      <c r="R1087" t="s">
        <v>1526</v>
      </c>
      <c r="S1087" cm="1">
        <f t="array" ref="S1087">AVERAGE(IF(Table7[director_name]=R1087, Table7[imdb_score]))</f>
        <v>6.9749999999999996</v>
      </c>
      <c r="T1087" t="str">
        <f>IF(Table8[[#This Row],[Average]] &gt; $V$7, "Higher", "Lower")</f>
        <v>Lower</v>
      </c>
    </row>
    <row r="1088" spans="1:20" x14ac:dyDescent="0.3">
      <c r="A1088" t="s">
        <v>1436</v>
      </c>
      <c r="B1088">
        <v>128</v>
      </c>
      <c r="C1088">
        <v>111</v>
      </c>
      <c r="D1088">
        <v>3076425</v>
      </c>
      <c r="E1088" t="s">
        <v>2954</v>
      </c>
      <c r="F1088" t="s">
        <v>751</v>
      </c>
      <c r="G1088" t="s">
        <v>2955</v>
      </c>
      <c r="H1088">
        <v>23660</v>
      </c>
      <c r="I1088">
        <v>162</v>
      </c>
      <c r="J1088" t="s">
        <v>90</v>
      </c>
      <c r="K1088" t="s">
        <v>241</v>
      </c>
      <c r="L1088">
        <v>8000000</v>
      </c>
      <c r="M1088">
        <v>2002</v>
      </c>
      <c r="N1088">
        <v>7.1</v>
      </c>
      <c r="O1088">
        <v>-4923575</v>
      </c>
      <c r="R1088" t="s">
        <v>664</v>
      </c>
      <c r="S1088" cm="1">
        <f t="array" ref="S1088">AVERAGE(IF(Table7[director_name]=R1088, Table7[imdb_score]))</f>
        <v>6.9749999999999996</v>
      </c>
      <c r="T1088" t="str">
        <f>IF(Table8[[#This Row],[Average]] &gt; $V$7, "Higher", "Lower")</f>
        <v>Lower</v>
      </c>
    </row>
    <row r="1089" spans="1:20" x14ac:dyDescent="0.3">
      <c r="A1089" t="s">
        <v>959</v>
      </c>
      <c r="B1089">
        <v>111</v>
      </c>
      <c r="C1089">
        <v>89</v>
      </c>
      <c r="D1089">
        <v>3193102</v>
      </c>
      <c r="E1089" t="s">
        <v>140</v>
      </c>
      <c r="F1089" t="s">
        <v>2854</v>
      </c>
      <c r="G1089" t="s">
        <v>2956</v>
      </c>
      <c r="H1089">
        <v>24412</v>
      </c>
      <c r="I1089">
        <v>240</v>
      </c>
      <c r="J1089" t="s">
        <v>29</v>
      </c>
      <c r="K1089" t="s">
        <v>30</v>
      </c>
      <c r="L1089">
        <v>9000000</v>
      </c>
      <c r="M1089">
        <v>1999</v>
      </c>
      <c r="N1089">
        <v>7.1</v>
      </c>
      <c r="O1089">
        <v>-5806898</v>
      </c>
      <c r="R1089" t="s">
        <v>664</v>
      </c>
      <c r="S1089" cm="1">
        <f t="array" ref="S1089">AVERAGE(IF(Table7[director_name]=R1089, Table7[imdb_score]))</f>
        <v>6.9749999999999996</v>
      </c>
      <c r="T1089" t="str">
        <f>IF(Table8[[#This Row],[Average]] &gt; $V$7, "Higher", "Lower")</f>
        <v>Lower</v>
      </c>
    </row>
    <row r="1090" spans="1:20" x14ac:dyDescent="0.3">
      <c r="A1090" t="s">
        <v>546</v>
      </c>
      <c r="B1090">
        <v>83</v>
      </c>
      <c r="C1090">
        <v>91</v>
      </c>
      <c r="D1090">
        <v>1040879</v>
      </c>
      <c r="E1090" t="s">
        <v>305</v>
      </c>
      <c r="F1090" t="s">
        <v>2957</v>
      </c>
      <c r="G1090" t="s">
        <v>2958</v>
      </c>
      <c r="H1090">
        <v>54478</v>
      </c>
      <c r="I1090">
        <v>184</v>
      </c>
      <c r="J1090" t="s">
        <v>29</v>
      </c>
      <c r="K1090" t="s">
        <v>30</v>
      </c>
      <c r="L1090">
        <v>7000000</v>
      </c>
      <c r="M1090">
        <v>1996</v>
      </c>
      <c r="N1090">
        <v>7.1</v>
      </c>
      <c r="O1090">
        <v>-5959121</v>
      </c>
      <c r="R1090" t="s">
        <v>1786</v>
      </c>
      <c r="S1090" cm="1">
        <f t="array" ref="S1090">AVERAGE(IF(Table7[director_name]=R1090, Table7[imdb_score]))</f>
        <v>6.9666666666666659</v>
      </c>
      <c r="T1090" t="str">
        <f>IF(Table8[[#This Row],[Average]] &gt; $V$7, "Higher", "Lower")</f>
        <v>Lower</v>
      </c>
    </row>
    <row r="1091" spans="1:20" x14ac:dyDescent="0.3">
      <c r="A1091" t="s">
        <v>1136</v>
      </c>
      <c r="B1091">
        <v>46</v>
      </c>
      <c r="C1091">
        <v>126</v>
      </c>
      <c r="D1091">
        <v>1997807</v>
      </c>
      <c r="E1091" t="s">
        <v>621</v>
      </c>
      <c r="F1091" t="s">
        <v>2959</v>
      </c>
      <c r="G1091" t="s">
        <v>2960</v>
      </c>
      <c r="H1091">
        <v>5158</v>
      </c>
      <c r="I1091">
        <v>140</v>
      </c>
      <c r="J1091" t="s">
        <v>29</v>
      </c>
      <c r="K1091" t="s">
        <v>30</v>
      </c>
      <c r="L1091">
        <v>8000000</v>
      </c>
      <c r="M1091">
        <v>1999</v>
      </c>
      <c r="N1091">
        <v>7.1</v>
      </c>
      <c r="O1091">
        <v>-6002193</v>
      </c>
      <c r="R1091" t="s">
        <v>1786</v>
      </c>
      <c r="S1091" cm="1">
        <f t="array" ref="S1091">AVERAGE(IF(Table7[director_name]=R1091, Table7[imdb_score]))</f>
        <v>6.9666666666666659</v>
      </c>
      <c r="T1091" t="str">
        <f>IF(Table8[[#This Row],[Average]] &gt; $V$7, "Higher", "Lower")</f>
        <v>Lower</v>
      </c>
    </row>
    <row r="1092" spans="1:20" x14ac:dyDescent="0.3">
      <c r="A1092" t="s">
        <v>1462</v>
      </c>
      <c r="B1092">
        <v>134</v>
      </c>
      <c r="C1092">
        <v>106</v>
      </c>
      <c r="D1092">
        <v>382946</v>
      </c>
      <c r="E1092" t="s">
        <v>92</v>
      </c>
      <c r="F1092" t="s">
        <v>1238</v>
      </c>
      <c r="G1092" t="s">
        <v>2962</v>
      </c>
      <c r="H1092">
        <v>43965</v>
      </c>
      <c r="I1092">
        <v>99</v>
      </c>
      <c r="J1092" t="s">
        <v>29</v>
      </c>
      <c r="K1092" t="s">
        <v>30</v>
      </c>
      <c r="L1092">
        <v>7000000</v>
      </c>
      <c r="M1092">
        <v>2010</v>
      </c>
      <c r="N1092">
        <v>7.1</v>
      </c>
      <c r="O1092">
        <v>-6617054</v>
      </c>
      <c r="R1092" t="s">
        <v>1786</v>
      </c>
      <c r="S1092" cm="1">
        <f t="array" ref="S1092">AVERAGE(IF(Table7[director_name]=R1092, Table7[imdb_score]))</f>
        <v>6.9666666666666659</v>
      </c>
      <c r="T1092" t="str">
        <f>IF(Table8[[#This Row],[Average]] &gt; $V$7, "Higher", "Lower")</f>
        <v>Lower</v>
      </c>
    </row>
    <row r="1093" spans="1:20" x14ac:dyDescent="0.3">
      <c r="A1093" t="s">
        <v>1406</v>
      </c>
      <c r="B1093">
        <v>96</v>
      </c>
      <c r="C1093">
        <v>135</v>
      </c>
      <c r="D1093">
        <v>3041803</v>
      </c>
      <c r="E1093" t="s">
        <v>588</v>
      </c>
      <c r="F1093" t="s">
        <v>2963</v>
      </c>
      <c r="G1093" t="s">
        <v>2964</v>
      </c>
      <c r="H1093">
        <v>6377</v>
      </c>
      <c r="I1093">
        <v>181</v>
      </c>
      <c r="J1093" t="s">
        <v>29</v>
      </c>
      <c r="K1093" t="s">
        <v>200</v>
      </c>
      <c r="L1093">
        <v>10000000</v>
      </c>
      <c r="M1093">
        <v>2000</v>
      </c>
      <c r="N1093">
        <v>7.1</v>
      </c>
      <c r="O1093">
        <v>-6958197</v>
      </c>
      <c r="R1093" t="s">
        <v>1793</v>
      </c>
      <c r="S1093" cm="1">
        <f t="array" ref="S1093">AVERAGE(IF(Table7[director_name]=R1093, Table7[imdb_score]))</f>
        <v>6.95</v>
      </c>
      <c r="T1093" t="str">
        <f>IF(Table8[[#This Row],[Average]] &gt; $V$7, "Higher", "Lower")</f>
        <v>Lower</v>
      </c>
    </row>
    <row r="1094" spans="1:20" x14ac:dyDescent="0.3">
      <c r="A1094" t="s">
        <v>245</v>
      </c>
      <c r="B1094">
        <v>262</v>
      </c>
      <c r="C1094">
        <v>125</v>
      </c>
      <c r="D1094">
        <v>62647540</v>
      </c>
      <c r="E1094" t="s">
        <v>130</v>
      </c>
      <c r="F1094" t="s">
        <v>601</v>
      </c>
      <c r="G1094" t="s">
        <v>2965</v>
      </c>
      <c r="H1094">
        <v>143525</v>
      </c>
      <c r="I1094">
        <v>657</v>
      </c>
      <c r="J1094" t="s">
        <v>29</v>
      </c>
      <c r="K1094" t="s">
        <v>227</v>
      </c>
      <c r="L1094">
        <v>70000000</v>
      </c>
      <c r="M1094">
        <v>2005</v>
      </c>
      <c r="N1094">
        <v>7.1</v>
      </c>
      <c r="O1094">
        <v>-7352460</v>
      </c>
      <c r="R1094" t="s">
        <v>1790</v>
      </c>
      <c r="S1094" cm="1">
        <f t="array" ref="S1094">AVERAGE(IF(Table7[director_name]=R1094, Table7[imdb_score]))</f>
        <v>6.95</v>
      </c>
      <c r="T1094" t="str">
        <f>IF(Table8[[#This Row],[Average]] &gt; $V$7, "Higher", "Lower")</f>
        <v>Lower</v>
      </c>
    </row>
    <row r="1095" spans="1:20" x14ac:dyDescent="0.3">
      <c r="A1095" t="s">
        <v>245</v>
      </c>
      <c r="B1095">
        <v>217</v>
      </c>
      <c r="C1095">
        <v>98</v>
      </c>
      <c r="D1095">
        <v>9430988</v>
      </c>
      <c r="E1095" t="s">
        <v>699</v>
      </c>
      <c r="F1095" t="s">
        <v>1605</v>
      </c>
      <c r="G1095" t="s">
        <v>2966</v>
      </c>
      <c r="H1095">
        <v>45992</v>
      </c>
      <c r="I1095">
        <v>115</v>
      </c>
      <c r="J1095" t="s">
        <v>29</v>
      </c>
      <c r="K1095" t="s">
        <v>30</v>
      </c>
      <c r="L1095">
        <v>17000000</v>
      </c>
      <c r="M1095">
        <v>2009</v>
      </c>
      <c r="N1095">
        <v>7.1</v>
      </c>
      <c r="O1095">
        <v>-7569012</v>
      </c>
      <c r="R1095" t="s">
        <v>1793</v>
      </c>
      <c r="S1095" cm="1">
        <f t="array" ref="S1095">AVERAGE(IF(Table7[director_name]=R1095, Table7[imdb_score]))</f>
        <v>6.95</v>
      </c>
      <c r="T1095" t="str">
        <f>IF(Table8[[#This Row],[Average]] &gt; $V$7, "Higher", "Lower")</f>
        <v>Lower</v>
      </c>
    </row>
    <row r="1096" spans="1:20" x14ac:dyDescent="0.3">
      <c r="A1096" t="s">
        <v>2276</v>
      </c>
      <c r="B1096">
        <v>269</v>
      </c>
      <c r="C1096">
        <v>102</v>
      </c>
      <c r="D1096">
        <v>66636385</v>
      </c>
      <c r="E1096" t="s">
        <v>997</v>
      </c>
      <c r="F1096" t="s">
        <v>436</v>
      </c>
      <c r="G1096" t="s">
        <v>2967</v>
      </c>
      <c r="H1096">
        <v>88451</v>
      </c>
      <c r="I1096">
        <v>289</v>
      </c>
      <c r="J1096" t="s">
        <v>29</v>
      </c>
      <c r="K1096" t="s">
        <v>30</v>
      </c>
      <c r="L1096">
        <v>75000000</v>
      </c>
      <c r="M1096">
        <v>2007</v>
      </c>
      <c r="N1096">
        <v>7.1</v>
      </c>
      <c r="O1096">
        <v>-8363615</v>
      </c>
      <c r="R1096" t="s">
        <v>1790</v>
      </c>
      <c r="S1096" cm="1">
        <f t="array" ref="S1096">AVERAGE(IF(Table7[director_name]=R1096, Table7[imdb_score]))</f>
        <v>6.95</v>
      </c>
      <c r="T1096" t="str">
        <f>IF(Table8[[#This Row],[Average]] &gt; $V$7, "Higher", "Lower")</f>
        <v>Lower</v>
      </c>
    </row>
    <row r="1097" spans="1:20" x14ac:dyDescent="0.3">
      <c r="A1097" t="s">
        <v>2282</v>
      </c>
      <c r="B1097">
        <v>190</v>
      </c>
      <c r="C1097">
        <v>110</v>
      </c>
      <c r="D1097">
        <v>3148482</v>
      </c>
      <c r="E1097" t="s">
        <v>588</v>
      </c>
      <c r="F1097" t="s">
        <v>2969</v>
      </c>
      <c r="G1097" t="s">
        <v>2970</v>
      </c>
      <c r="H1097">
        <v>29613</v>
      </c>
      <c r="I1097">
        <v>98</v>
      </c>
      <c r="J1097" t="s">
        <v>29</v>
      </c>
      <c r="K1097" t="s">
        <v>30</v>
      </c>
      <c r="L1097">
        <v>12000000</v>
      </c>
      <c r="M1097">
        <v>2008</v>
      </c>
      <c r="N1097">
        <v>7.1</v>
      </c>
      <c r="O1097">
        <v>-8851518</v>
      </c>
      <c r="R1097" t="s">
        <v>1796</v>
      </c>
      <c r="S1097" cm="1">
        <f t="array" ref="S1097">AVERAGE(IF(Table7[director_name]=R1097, Table7[imdb_score]))</f>
        <v>6.9499999999999993</v>
      </c>
      <c r="T1097" t="str">
        <f>IF(Table8[[#This Row],[Average]] &gt; $V$7, "Higher", "Lower")</f>
        <v>Lower</v>
      </c>
    </row>
    <row r="1098" spans="1:20" x14ac:dyDescent="0.3">
      <c r="A1098" t="s">
        <v>1251</v>
      </c>
      <c r="B1098">
        <v>137</v>
      </c>
      <c r="C1098">
        <v>103</v>
      </c>
      <c r="D1098">
        <v>11034436</v>
      </c>
      <c r="E1098" t="s">
        <v>2971</v>
      </c>
      <c r="F1098" t="s">
        <v>1644</v>
      </c>
      <c r="G1098" t="s">
        <v>2972</v>
      </c>
      <c r="H1098">
        <v>13505</v>
      </c>
      <c r="I1098">
        <v>180</v>
      </c>
      <c r="J1098" t="s">
        <v>29</v>
      </c>
      <c r="K1098" t="s">
        <v>200</v>
      </c>
      <c r="L1098">
        <v>20000000</v>
      </c>
      <c r="M1098">
        <v>2005</v>
      </c>
      <c r="N1098">
        <v>7.1</v>
      </c>
      <c r="O1098">
        <v>-8965564</v>
      </c>
      <c r="R1098" t="s">
        <v>1796</v>
      </c>
      <c r="S1098" cm="1">
        <f t="array" ref="S1098">AVERAGE(IF(Table7[director_name]=R1098, Table7[imdb_score]))</f>
        <v>6.9499999999999993</v>
      </c>
      <c r="T1098" t="str">
        <f>IF(Table8[[#This Row],[Average]] &gt; $V$7, "Higher", "Lower")</f>
        <v>Lower</v>
      </c>
    </row>
    <row r="1099" spans="1:20" x14ac:dyDescent="0.3">
      <c r="A1099" t="s">
        <v>1492</v>
      </c>
      <c r="B1099">
        <v>131</v>
      </c>
      <c r="C1099">
        <v>101</v>
      </c>
      <c r="D1099">
        <v>2060953</v>
      </c>
      <c r="E1099" t="s">
        <v>1453</v>
      </c>
      <c r="F1099" t="s">
        <v>2924</v>
      </c>
      <c r="G1099" t="s">
        <v>2973</v>
      </c>
      <c r="H1099">
        <v>29990</v>
      </c>
      <c r="I1099">
        <v>316</v>
      </c>
      <c r="J1099" t="s">
        <v>29</v>
      </c>
      <c r="K1099" t="s">
        <v>2102</v>
      </c>
      <c r="L1099">
        <v>12000000</v>
      </c>
      <c r="M1099">
        <v>1999</v>
      </c>
      <c r="N1099">
        <v>7.1</v>
      </c>
      <c r="O1099">
        <v>-9939047</v>
      </c>
      <c r="R1099" t="s">
        <v>807</v>
      </c>
      <c r="S1099" cm="1">
        <f t="array" ref="S1099">AVERAGE(IF(Table7[director_name]=R1099, Table7[imdb_score]))</f>
        <v>6.9375000000000009</v>
      </c>
      <c r="T1099" t="str">
        <f>IF(Table8[[#This Row],[Average]] &gt; $V$7, "Higher", "Lower")</f>
        <v>Lower</v>
      </c>
    </row>
    <row r="1100" spans="1:20" x14ac:dyDescent="0.3">
      <c r="A1100" t="s">
        <v>1472</v>
      </c>
      <c r="B1100">
        <v>78</v>
      </c>
      <c r="C1100">
        <v>104</v>
      </c>
      <c r="D1100">
        <v>1779284</v>
      </c>
      <c r="E1100" t="s">
        <v>73</v>
      </c>
      <c r="F1100" t="s">
        <v>2974</v>
      </c>
      <c r="G1100" t="s">
        <v>2975</v>
      </c>
      <c r="H1100">
        <v>12047</v>
      </c>
      <c r="I1100">
        <v>122</v>
      </c>
      <c r="J1100" t="s">
        <v>29</v>
      </c>
      <c r="K1100" t="s">
        <v>30</v>
      </c>
      <c r="L1100">
        <v>12000000</v>
      </c>
      <c r="M1100">
        <v>2002</v>
      </c>
      <c r="N1100">
        <v>7.1</v>
      </c>
      <c r="O1100">
        <v>-10220716</v>
      </c>
      <c r="R1100" t="s">
        <v>807</v>
      </c>
      <c r="S1100" cm="1">
        <f t="array" ref="S1100">AVERAGE(IF(Table7[director_name]=R1100, Table7[imdb_score]))</f>
        <v>6.9375000000000009</v>
      </c>
      <c r="T1100" t="str">
        <f>IF(Table8[[#This Row],[Average]] &gt; $V$7, "Higher", "Lower")</f>
        <v>Lower</v>
      </c>
    </row>
    <row r="1101" spans="1:20" x14ac:dyDescent="0.3">
      <c r="A1101" t="s">
        <v>1476</v>
      </c>
      <c r="B1101">
        <v>93</v>
      </c>
      <c r="C1101">
        <v>104</v>
      </c>
      <c r="D1101">
        <v>7739049</v>
      </c>
      <c r="E1101" t="s">
        <v>699</v>
      </c>
      <c r="F1101" t="s">
        <v>2977</v>
      </c>
      <c r="G1101" t="s">
        <v>2978</v>
      </c>
      <c r="H1101">
        <v>10680</v>
      </c>
      <c r="I1101">
        <v>112</v>
      </c>
      <c r="J1101" t="s">
        <v>29</v>
      </c>
      <c r="K1101" t="s">
        <v>442</v>
      </c>
      <c r="L1101">
        <v>18000000</v>
      </c>
      <c r="M1101">
        <v>2004</v>
      </c>
      <c r="N1101">
        <v>7.1</v>
      </c>
      <c r="O1101">
        <v>-10260951</v>
      </c>
      <c r="R1101" t="s">
        <v>807</v>
      </c>
      <c r="S1101" cm="1">
        <f t="array" ref="S1101">AVERAGE(IF(Table7[director_name]=R1101, Table7[imdb_score]))</f>
        <v>6.9375000000000009</v>
      </c>
      <c r="T1101" t="str">
        <f>IF(Table8[[#This Row],[Average]] &gt; $V$7, "Higher", "Lower")</f>
        <v>Lower</v>
      </c>
    </row>
    <row r="1102" spans="1:20" x14ac:dyDescent="0.3">
      <c r="A1102" t="s">
        <v>499</v>
      </c>
      <c r="B1102">
        <v>267</v>
      </c>
      <c r="C1102">
        <v>123</v>
      </c>
      <c r="D1102">
        <v>108521835</v>
      </c>
      <c r="E1102" t="s">
        <v>175</v>
      </c>
      <c r="F1102" t="s">
        <v>496</v>
      </c>
      <c r="G1102" t="s">
        <v>2979</v>
      </c>
      <c r="H1102">
        <v>40123</v>
      </c>
      <c r="I1102">
        <v>297</v>
      </c>
      <c r="J1102" t="s">
        <v>29</v>
      </c>
      <c r="K1102" t="s">
        <v>200</v>
      </c>
      <c r="L1102">
        <v>120000000</v>
      </c>
      <c r="M1102">
        <v>2016</v>
      </c>
      <c r="N1102">
        <v>7.1</v>
      </c>
      <c r="O1102">
        <v>-11478165</v>
      </c>
      <c r="R1102" t="s">
        <v>807</v>
      </c>
      <c r="S1102" cm="1">
        <f t="array" ref="S1102">AVERAGE(IF(Table7[director_name]=R1102, Table7[imdb_score]))</f>
        <v>6.9375000000000009</v>
      </c>
      <c r="T1102" t="str">
        <f>IF(Table8[[#This Row],[Average]] &gt; $V$7, "Higher", "Lower")</f>
        <v>Lower</v>
      </c>
    </row>
    <row r="1103" spans="1:20" x14ac:dyDescent="0.3">
      <c r="A1103" t="s">
        <v>2254</v>
      </c>
      <c r="B1103">
        <v>361</v>
      </c>
      <c r="C1103">
        <v>121</v>
      </c>
      <c r="D1103">
        <v>43247140</v>
      </c>
      <c r="E1103" t="s">
        <v>2981</v>
      </c>
      <c r="F1103" t="s">
        <v>2752</v>
      </c>
      <c r="G1103" t="s">
        <v>2982</v>
      </c>
      <c r="H1103">
        <v>134625</v>
      </c>
      <c r="I1103">
        <v>265</v>
      </c>
      <c r="J1103" t="s">
        <v>29</v>
      </c>
      <c r="K1103" t="s">
        <v>200</v>
      </c>
      <c r="L1103">
        <v>55000000</v>
      </c>
      <c r="M1103">
        <v>2015</v>
      </c>
      <c r="N1103">
        <v>7.1</v>
      </c>
      <c r="O1103">
        <v>-11752860</v>
      </c>
      <c r="R1103" t="s">
        <v>807</v>
      </c>
      <c r="S1103" cm="1">
        <f t="array" ref="S1103">AVERAGE(IF(Table7[director_name]=R1103, Table7[imdb_score]))</f>
        <v>6.9375000000000009</v>
      </c>
      <c r="T1103" t="str">
        <f>IF(Table8[[#This Row],[Average]] &gt; $V$7, "Higher", "Lower")</f>
        <v>Lower</v>
      </c>
    </row>
    <row r="1104" spans="1:20" x14ac:dyDescent="0.3">
      <c r="A1104" t="s">
        <v>1005</v>
      </c>
      <c r="B1104">
        <v>94</v>
      </c>
      <c r="C1104">
        <v>125</v>
      </c>
      <c r="D1104">
        <v>1172769</v>
      </c>
      <c r="E1104" t="s">
        <v>413</v>
      </c>
      <c r="F1104" t="s">
        <v>1299</v>
      </c>
      <c r="G1104" t="s">
        <v>2983</v>
      </c>
      <c r="H1104">
        <v>28068</v>
      </c>
      <c r="I1104">
        <v>108</v>
      </c>
      <c r="J1104" t="s">
        <v>29</v>
      </c>
      <c r="K1104" t="s">
        <v>227</v>
      </c>
      <c r="L1104">
        <v>13000000</v>
      </c>
      <c r="M1104">
        <v>2006</v>
      </c>
      <c r="N1104">
        <v>7.1</v>
      </c>
      <c r="O1104">
        <v>-11827231</v>
      </c>
      <c r="R1104" t="s">
        <v>807</v>
      </c>
      <c r="S1104" cm="1">
        <f t="array" ref="S1104">AVERAGE(IF(Table7[director_name]=R1104, Table7[imdb_score]))</f>
        <v>6.9375000000000009</v>
      </c>
      <c r="T1104" t="str">
        <f>IF(Table8[[#This Row],[Average]] &gt; $V$7, "Higher", "Lower")</f>
        <v>Lower</v>
      </c>
    </row>
    <row r="1105" spans="1:20" x14ac:dyDescent="0.3">
      <c r="A1105" t="s">
        <v>2681</v>
      </c>
      <c r="B1105">
        <v>129</v>
      </c>
      <c r="C1105">
        <v>118</v>
      </c>
      <c r="D1105">
        <v>1150403</v>
      </c>
      <c r="E1105" t="s">
        <v>116</v>
      </c>
      <c r="F1105" t="s">
        <v>1385</v>
      </c>
      <c r="G1105" t="s">
        <v>2984</v>
      </c>
      <c r="H1105">
        <v>14143</v>
      </c>
      <c r="I1105">
        <v>102</v>
      </c>
      <c r="J1105" t="s">
        <v>29</v>
      </c>
      <c r="K1105" t="s">
        <v>30</v>
      </c>
      <c r="L1105">
        <v>13000000</v>
      </c>
      <c r="M1105">
        <v>2006</v>
      </c>
      <c r="N1105">
        <v>7.1</v>
      </c>
      <c r="O1105">
        <v>-11849597</v>
      </c>
      <c r="R1105" t="s">
        <v>807</v>
      </c>
      <c r="S1105" cm="1">
        <f t="array" ref="S1105">AVERAGE(IF(Table7[director_name]=R1105, Table7[imdb_score]))</f>
        <v>6.9375000000000009</v>
      </c>
      <c r="T1105" t="str">
        <f>IF(Table8[[#This Row],[Average]] &gt; $V$7, "Higher", "Lower")</f>
        <v>Lower</v>
      </c>
    </row>
    <row r="1106" spans="1:20" x14ac:dyDescent="0.3">
      <c r="A1106" t="s">
        <v>1427</v>
      </c>
      <c r="B1106">
        <v>186</v>
      </c>
      <c r="C1106">
        <v>116</v>
      </c>
      <c r="D1106">
        <v>4435083</v>
      </c>
      <c r="E1106" t="s">
        <v>2985</v>
      </c>
      <c r="F1106" t="s">
        <v>2551</v>
      </c>
      <c r="G1106" t="s">
        <v>2986</v>
      </c>
      <c r="H1106">
        <v>27882</v>
      </c>
      <c r="I1106">
        <v>119</v>
      </c>
      <c r="J1106" t="s">
        <v>29</v>
      </c>
      <c r="K1106" t="s">
        <v>581</v>
      </c>
      <c r="L1106">
        <v>18000000</v>
      </c>
      <c r="M1106">
        <v>2013</v>
      </c>
      <c r="N1106">
        <v>7.1</v>
      </c>
      <c r="O1106">
        <v>-13564917</v>
      </c>
      <c r="R1106" t="s">
        <v>807</v>
      </c>
      <c r="S1106" cm="1">
        <f t="array" ref="S1106">AVERAGE(IF(Table7[director_name]=R1106, Table7[imdb_score]))</f>
        <v>6.9375000000000009</v>
      </c>
      <c r="T1106" t="str">
        <f>IF(Table8[[#This Row],[Average]] &gt; $V$7, "Higher", "Lower")</f>
        <v>Lower</v>
      </c>
    </row>
    <row r="1107" spans="1:20" x14ac:dyDescent="0.3">
      <c r="A1107" t="s">
        <v>2988</v>
      </c>
      <c r="B1107">
        <v>167</v>
      </c>
      <c r="C1107">
        <v>109</v>
      </c>
      <c r="D1107">
        <v>1357042</v>
      </c>
      <c r="E1107" t="s">
        <v>832</v>
      </c>
      <c r="F1107" t="s">
        <v>2989</v>
      </c>
      <c r="G1107" t="s">
        <v>2990</v>
      </c>
      <c r="H1107">
        <v>53977</v>
      </c>
      <c r="I1107">
        <v>125</v>
      </c>
      <c r="J1107" t="s">
        <v>29</v>
      </c>
      <c r="K1107" t="s">
        <v>2991</v>
      </c>
      <c r="L1107">
        <v>15000000</v>
      </c>
      <c r="M1107">
        <v>2011</v>
      </c>
      <c r="N1107">
        <v>7.1</v>
      </c>
      <c r="O1107">
        <v>-13642958</v>
      </c>
      <c r="R1107" t="s">
        <v>1229</v>
      </c>
      <c r="S1107" cm="1">
        <f t="array" ref="S1107">AVERAGE(IF(Table7[director_name]=R1107, Table7[imdb_score]))</f>
        <v>6.9375</v>
      </c>
      <c r="T1107" t="str">
        <f>IF(Table8[[#This Row],[Average]] &gt; $V$7, "Higher", "Lower")</f>
        <v>Lower</v>
      </c>
    </row>
    <row r="1108" spans="1:20" x14ac:dyDescent="0.3">
      <c r="A1108" t="s">
        <v>2993</v>
      </c>
      <c r="B1108">
        <v>119</v>
      </c>
      <c r="C1108">
        <v>107</v>
      </c>
      <c r="D1108">
        <v>11008432</v>
      </c>
      <c r="E1108" t="s">
        <v>379</v>
      </c>
      <c r="F1108" t="s">
        <v>2799</v>
      </c>
      <c r="G1108" t="s">
        <v>2994</v>
      </c>
      <c r="H1108">
        <v>43903</v>
      </c>
      <c r="I1108">
        <v>194</v>
      </c>
      <c r="J1108" t="s">
        <v>29</v>
      </c>
      <c r="K1108" t="s">
        <v>30</v>
      </c>
      <c r="L1108">
        <v>25000000</v>
      </c>
      <c r="M1108">
        <v>2005</v>
      </c>
      <c r="N1108">
        <v>7.1</v>
      </c>
      <c r="O1108">
        <v>-13991568</v>
      </c>
      <c r="R1108" t="s">
        <v>1229</v>
      </c>
      <c r="S1108" cm="1">
        <f t="array" ref="S1108">AVERAGE(IF(Table7[director_name]=R1108, Table7[imdb_score]))</f>
        <v>6.9375</v>
      </c>
      <c r="T1108" t="str">
        <f>IF(Table8[[#This Row],[Average]] &gt; $V$7, "Higher", "Lower")</f>
        <v>Lower</v>
      </c>
    </row>
    <row r="1109" spans="1:20" x14ac:dyDescent="0.3">
      <c r="A1109" t="s">
        <v>1413</v>
      </c>
      <c r="B1109">
        <v>117</v>
      </c>
      <c r="C1109">
        <v>131</v>
      </c>
      <c r="D1109">
        <v>3752725</v>
      </c>
      <c r="E1109" t="s">
        <v>588</v>
      </c>
      <c r="F1109" t="s">
        <v>34</v>
      </c>
      <c r="G1109" t="s">
        <v>2995</v>
      </c>
      <c r="H1109">
        <v>29715</v>
      </c>
      <c r="I1109">
        <v>161</v>
      </c>
      <c r="J1109" t="s">
        <v>29</v>
      </c>
      <c r="K1109" t="s">
        <v>30</v>
      </c>
      <c r="L1109">
        <v>18000000</v>
      </c>
      <c r="M1109">
        <v>2004</v>
      </c>
      <c r="N1109">
        <v>7.1</v>
      </c>
      <c r="O1109">
        <v>-14247275</v>
      </c>
      <c r="R1109" t="s">
        <v>1229</v>
      </c>
      <c r="S1109" cm="1">
        <f t="array" ref="S1109">AVERAGE(IF(Table7[director_name]=R1109, Table7[imdb_score]))</f>
        <v>6.9375</v>
      </c>
      <c r="T1109" t="str">
        <f>IF(Table8[[#This Row],[Average]] &gt; $V$7, "Higher", "Lower")</f>
        <v>Lower</v>
      </c>
    </row>
    <row r="1110" spans="1:20" x14ac:dyDescent="0.3">
      <c r="A1110" t="s">
        <v>562</v>
      </c>
      <c r="B1110">
        <v>546</v>
      </c>
      <c r="C1110">
        <v>144</v>
      </c>
      <c r="D1110">
        <v>16377274</v>
      </c>
      <c r="E1110" t="s">
        <v>92</v>
      </c>
      <c r="F1110" t="s">
        <v>2996</v>
      </c>
      <c r="G1110" t="s">
        <v>2997</v>
      </c>
      <c r="H1110">
        <v>105144</v>
      </c>
      <c r="I1110">
        <v>405</v>
      </c>
      <c r="J1110" t="s">
        <v>29</v>
      </c>
      <c r="K1110" t="s">
        <v>30</v>
      </c>
      <c r="L1110">
        <v>32000000</v>
      </c>
      <c r="M1110">
        <v>2012</v>
      </c>
      <c r="N1110">
        <v>7.1</v>
      </c>
      <c r="O1110">
        <v>-15622726</v>
      </c>
      <c r="R1110" t="s">
        <v>1229</v>
      </c>
      <c r="S1110" cm="1">
        <f t="array" ref="S1110">AVERAGE(IF(Table7[director_name]=R1110, Table7[imdb_score]))</f>
        <v>6.9375</v>
      </c>
      <c r="T1110" t="str">
        <f>IF(Table8[[#This Row],[Average]] &gt; $V$7, "Higher", "Lower")</f>
        <v>Lower</v>
      </c>
    </row>
    <row r="1111" spans="1:20" x14ac:dyDescent="0.3">
      <c r="A1111" t="s">
        <v>1473</v>
      </c>
      <c r="B1111">
        <v>44</v>
      </c>
      <c r="C1111">
        <v>133</v>
      </c>
      <c r="D1111">
        <v>11030963</v>
      </c>
      <c r="E1111" t="s">
        <v>511</v>
      </c>
      <c r="F1111" t="s">
        <v>398</v>
      </c>
      <c r="G1111" t="s">
        <v>2998</v>
      </c>
      <c r="H1111">
        <v>24145</v>
      </c>
      <c r="I1111">
        <v>93</v>
      </c>
      <c r="J1111" t="s">
        <v>29</v>
      </c>
      <c r="K1111" t="s">
        <v>200</v>
      </c>
      <c r="L1111">
        <v>28000000</v>
      </c>
      <c r="M1111">
        <v>1996</v>
      </c>
      <c r="N1111">
        <v>7.1</v>
      </c>
      <c r="O1111">
        <v>-16969037</v>
      </c>
      <c r="R1111" t="s">
        <v>1229</v>
      </c>
      <c r="S1111" cm="1">
        <f t="array" ref="S1111">AVERAGE(IF(Table7[director_name]=R1111, Table7[imdb_score]))</f>
        <v>6.9375</v>
      </c>
      <c r="T1111" t="str">
        <f>IF(Table8[[#This Row],[Average]] &gt; $V$7, "Higher", "Lower")</f>
        <v>Lower</v>
      </c>
    </row>
    <row r="1112" spans="1:20" x14ac:dyDescent="0.3">
      <c r="A1112" t="s">
        <v>1817</v>
      </c>
      <c r="B1112">
        <v>149</v>
      </c>
      <c r="C1112">
        <v>101</v>
      </c>
      <c r="D1112">
        <v>12987647</v>
      </c>
      <c r="E1112" t="s">
        <v>2999</v>
      </c>
      <c r="F1112" t="s">
        <v>1802</v>
      </c>
      <c r="G1112" t="s">
        <v>3000</v>
      </c>
      <c r="H1112">
        <v>24019</v>
      </c>
      <c r="I1112">
        <v>199</v>
      </c>
      <c r="J1112" t="s">
        <v>29</v>
      </c>
      <c r="K1112" t="s">
        <v>200</v>
      </c>
      <c r="L1112">
        <v>30000000</v>
      </c>
      <c r="M1112">
        <v>2002</v>
      </c>
      <c r="N1112">
        <v>7.1</v>
      </c>
      <c r="O1112">
        <v>-17012353</v>
      </c>
      <c r="R1112" t="s">
        <v>1229</v>
      </c>
      <c r="S1112" cm="1">
        <f t="array" ref="S1112">AVERAGE(IF(Table7[director_name]=R1112, Table7[imdb_score]))</f>
        <v>6.9375</v>
      </c>
      <c r="T1112" t="str">
        <f>IF(Table8[[#This Row],[Average]] &gt; $V$7, "Higher", "Lower")</f>
        <v>Lower</v>
      </c>
    </row>
    <row r="1113" spans="1:20" x14ac:dyDescent="0.3">
      <c r="A1113" t="s">
        <v>1439</v>
      </c>
      <c r="B1113">
        <v>183</v>
      </c>
      <c r="C1113">
        <v>111</v>
      </c>
      <c r="D1113">
        <v>4190530</v>
      </c>
      <c r="E1113" t="s">
        <v>205</v>
      </c>
      <c r="F1113" t="s">
        <v>3002</v>
      </c>
      <c r="G1113" t="s">
        <v>3003</v>
      </c>
      <c r="H1113">
        <v>53341</v>
      </c>
      <c r="I1113">
        <v>185</v>
      </c>
      <c r="J1113" t="s">
        <v>29</v>
      </c>
      <c r="K1113" t="s">
        <v>581</v>
      </c>
      <c r="L1113">
        <v>22500000</v>
      </c>
      <c r="M1113">
        <v>2014</v>
      </c>
      <c r="N1113">
        <v>7.1</v>
      </c>
      <c r="O1113">
        <v>-18309470</v>
      </c>
      <c r="R1113" t="s">
        <v>1229</v>
      </c>
      <c r="S1113" cm="1">
        <f t="array" ref="S1113">AVERAGE(IF(Table7[director_name]=R1113, Table7[imdb_score]))</f>
        <v>6.9375</v>
      </c>
      <c r="T1113" t="str">
        <f>IF(Table8[[#This Row],[Average]] &gt; $V$7, "Higher", "Lower")</f>
        <v>Lower</v>
      </c>
    </row>
    <row r="1114" spans="1:20" x14ac:dyDescent="0.3">
      <c r="A1114" t="s">
        <v>59</v>
      </c>
      <c r="B1114">
        <v>281</v>
      </c>
      <c r="C1114">
        <v>146</v>
      </c>
      <c r="D1114">
        <v>78616689</v>
      </c>
      <c r="E1114" t="s">
        <v>144</v>
      </c>
      <c r="F1114" t="s">
        <v>1550</v>
      </c>
      <c r="G1114" t="s">
        <v>3004</v>
      </c>
      <c r="H1114">
        <v>238747</v>
      </c>
      <c r="I1114">
        <v>2153</v>
      </c>
      <c r="J1114" t="s">
        <v>29</v>
      </c>
      <c r="K1114" t="s">
        <v>30</v>
      </c>
      <c r="L1114">
        <v>100000000</v>
      </c>
      <c r="M1114">
        <v>2001</v>
      </c>
      <c r="N1114">
        <v>7.1</v>
      </c>
      <c r="O1114">
        <v>-21383311</v>
      </c>
      <c r="R1114" t="s">
        <v>1229</v>
      </c>
      <c r="S1114" cm="1">
        <f t="array" ref="S1114">AVERAGE(IF(Table7[director_name]=R1114, Table7[imdb_score]))</f>
        <v>6.9375</v>
      </c>
      <c r="T1114" t="str">
        <f>IF(Table8[[#This Row],[Average]] &gt; $V$7, "Higher", "Lower")</f>
        <v>Lower</v>
      </c>
    </row>
    <row r="1115" spans="1:20" x14ac:dyDescent="0.3">
      <c r="A1115" t="s">
        <v>3006</v>
      </c>
      <c r="B1115">
        <v>96</v>
      </c>
      <c r="C1115">
        <v>131</v>
      </c>
      <c r="D1115">
        <v>43532294</v>
      </c>
      <c r="E1115" t="s">
        <v>459</v>
      </c>
      <c r="F1115" t="s">
        <v>145</v>
      </c>
      <c r="G1115" t="s">
        <v>3007</v>
      </c>
      <c r="H1115">
        <v>46951</v>
      </c>
      <c r="I1115">
        <v>175</v>
      </c>
      <c r="J1115" t="s">
        <v>29</v>
      </c>
      <c r="K1115" t="s">
        <v>30</v>
      </c>
      <c r="L1115">
        <v>65000000</v>
      </c>
      <c r="M1115">
        <v>2006</v>
      </c>
      <c r="N1115">
        <v>7.1</v>
      </c>
      <c r="O1115">
        <v>-21467706</v>
      </c>
      <c r="R1115" t="s">
        <v>1087</v>
      </c>
      <c r="S1115" cm="1">
        <f t="array" ref="S1115">AVERAGE(IF(Table7[director_name]=R1115, Table7[imdb_score]))</f>
        <v>6.9333333333333336</v>
      </c>
      <c r="T1115" t="str">
        <f>IF(Table8[[#This Row],[Average]] &gt; $V$7, "Higher", "Lower")</f>
        <v>Lower</v>
      </c>
    </row>
    <row r="1116" spans="1:20" x14ac:dyDescent="0.3">
      <c r="A1116" t="s">
        <v>1826</v>
      </c>
      <c r="B1116">
        <v>432</v>
      </c>
      <c r="C1116">
        <v>95</v>
      </c>
      <c r="D1116">
        <v>13401683</v>
      </c>
      <c r="E1116" t="s">
        <v>105</v>
      </c>
      <c r="F1116" t="s">
        <v>3008</v>
      </c>
      <c r="G1116" t="s">
        <v>3009</v>
      </c>
      <c r="H1116">
        <v>203458</v>
      </c>
      <c r="I1116">
        <v>588</v>
      </c>
      <c r="J1116" t="s">
        <v>29</v>
      </c>
      <c r="K1116" t="s">
        <v>200</v>
      </c>
      <c r="L1116">
        <v>35000000</v>
      </c>
      <c r="M1116">
        <v>2012</v>
      </c>
      <c r="N1116">
        <v>7.1</v>
      </c>
      <c r="O1116">
        <v>-21598317</v>
      </c>
      <c r="R1116" t="s">
        <v>1350</v>
      </c>
      <c r="S1116" cm="1">
        <f t="array" ref="S1116">AVERAGE(IF(Table7[director_name]=R1116, Table7[imdb_score]))</f>
        <v>6.9333333333333336</v>
      </c>
      <c r="T1116" t="str">
        <f>IF(Table8[[#This Row],[Average]] &gt; $V$7, "Higher", "Lower")</f>
        <v>Lower</v>
      </c>
    </row>
    <row r="1117" spans="1:20" x14ac:dyDescent="0.3">
      <c r="A1117" t="s">
        <v>1826</v>
      </c>
      <c r="B1117">
        <v>432</v>
      </c>
      <c r="C1117">
        <v>95</v>
      </c>
      <c r="D1117">
        <v>13401683</v>
      </c>
      <c r="E1117" t="s">
        <v>105</v>
      </c>
      <c r="F1117" t="s">
        <v>3008</v>
      </c>
      <c r="G1117" t="s">
        <v>3009</v>
      </c>
      <c r="H1117">
        <v>203461</v>
      </c>
      <c r="I1117">
        <v>588</v>
      </c>
      <c r="J1117" t="s">
        <v>29</v>
      </c>
      <c r="K1117" t="s">
        <v>200</v>
      </c>
      <c r="L1117">
        <v>35000000</v>
      </c>
      <c r="M1117">
        <v>2012</v>
      </c>
      <c r="N1117">
        <v>7.1</v>
      </c>
      <c r="O1117">
        <v>-21598317</v>
      </c>
      <c r="R1117" t="s">
        <v>1816</v>
      </c>
      <c r="S1117" cm="1">
        <f t="array" ref="S1117">AVERAGE(IF(Table7[director_name]=R1117, Table7[imdb_score]))</f>
        <v>6.9333333333333336</v>
      </c>
      <c r="T1117" t="str">
        <f>IF(Table8[[#This Row],[Average]] &gt; $V$7, "Higher", "Lower")</f>
        <v>Lower</v>
      </c>
    </row>
    <row r="1118" spans="1:20" x14ac:dyDescent="0.3">
      <c r="A1118" t="s">
        <v>1443</v>
      </c>
      <c r="B1118">
        <v>234</v>
      </c>
      <c r="C1118">
        <v>110</v>
      </c>
      <c r="D1118">
        <v>47456450</v>
      </c>
      <c r="E1118" t="s">
        <v>417</v>
      </c>
      <c r="F1118" t="s">
        <v>3010</v>
      </c>
      <c r="G1118" t="s">
        <v>3011</v>
      </c>
      <c r="H1118">
        <v>101386</v>
      </c>
      <c r="I1118">
        <v>289</v>
      </c>
      <c r="J1118" t="s">
        <v>29</v>
      </c>
      <c r="K1118" t="s">
        <v>30</v>
      </c>
      <c r="L1118">
        <v>70000000</v>
      </c>
      <c r="M1118">
        <v>2007</v>
      </c>
      <c r="N1118">
        <v>7.1</v>
      </c>
      <c r="O1118">
        <v>-22543550</v>
      </c>
      <c r="R1118" t="s">
        <v>1816</v>
      </c>
      <c r="S1118" cm="1">
        <f t="array" ref="S1118">AVERAGE(IF(Table7[director_name]=R1118, Table7[imdb_score]))</f>
        <v>6.9333333333333336</v>
      </c>
      <c r="T1118" t="str">
        <f>IF(Table8[[#This Row],[Average]] &gt; $V$7, "Higher", "Lower")</f>
        <v>Lower</v>
      </c>
    </row>
    <row r="1119" spans="1:20" x14ac:dyDescent="0.3">
      <c r="A1119" t="s">
        <v>1508</v>
      </c>
      <c r="B1119">
        <v>161</v>
      </c>
      <c r="C1119">
        <v>94</v>
      </c>
      <c r="D1119">
        <v>6301131</v>
      </c>
      <c r="E1119" t="s">
        <v>217</v>
      </c>
      <c r="F1119" t="s">
        <v>2328</v>
      </c>
      <c r="G1119" t="s">
        <v>3013</v>
      </c>
      <c r="H1119">
        <v>92850</v>
      </c>
      <c r="I1119">
        <v>263</v>
      </c>
      <c r="J1119" t="s">
        <v>29</v>
      </c>
      <c r="K1119" t="s">
        <v>30</v>
      </c>
      <c r="L1119">
        <v>29000000</v>
      </c>
      <c r="M1119">
        <v>2005</v>
      </c>
      <c r="N1119">
        <v>7.1</v>
      </c>
      <c r="O1119">
        <v>-22698869</v>
      </c>
      <c r="R1119" t="s">
        <v>1087</v>
      </c>
      <c r="S1119" cm="1">
        <f t="array" ref="S1119">AVERAGE(IF(Table7[director_name]=R1119, Table7[imdb_score]))</f>
        <v>6.9333333333333336</v>
      </c>
      <c r="T1119" t="str">
        <f>IF(Table8[[#This Row],[Average]] &gt; $V$7, "Higher", "Lower")</f>
        <v>Lower</v>
      </c>
    </row>
    <row r="1120" spans="1:20" x14ac:dyDescent="0.3">
      <c r="A1120" t="s">
        <v>3014</v>
      </c>
      <c r="B1120">
        <v>327</v>
      </c>
      <c r="C1120">
        <v>127</v>
      </c>
      <c r="D1120">
        <v>85463309</v>
      </c>
      <c r="E1120" t="s">
        <v>3015</v>
      </c>
      <c r="F1120" t="s">
        <v>565</v>
      </c>
      <c r="G1120" t="s">
        <v>3016</v>
      </c>
      <c r="H1120">
        <v>254841</v>
      </c>
      <c r="I1120">
        <v>426</v>
      </c>
      <c r="J1120" t="s">
        <v>29</v>
      </c>
      <c r="K1120" t="s">
        <v>30</v>
      </c>
      <c r="L1120">
        <v>110000000</v>
      </c>
      <c r="M1120">
        <v>2011</v>
      </c>
      <c r="N1120">
        <v>7.1</v>
      </c>
      <c r="O1120">
        <v>-24536691</v>
      </c>
      <c r="R1120" t="s">
        <v>1350</v>
      </c>
      <c r="S1120" cm="1">
        <f t="array" ref="S1120">AVERAGE(IF(Table7[director_name]=R1120, Table7[imdb_score]))</f>
        <v>6.9333333333333336</v>
      </c>
      <c r="T1120" t="str">
        <f>IF(Table8[[#This Row],[Average]] &gt; $V$7, "Higher", "Lower")</f>
        <v>Lower</v>
      </c>
    </row>
    <row r="1121" spans="1:20" x14ac:dyDescent="0.3">
      <c r="A1121" t="s">
        <v>2116</v>
      </c>
      <c r="B1121">
        <v>118</v>
      </c>
      <c r="C1121">
        <v>134</v>
      </c>
      <c r="D1121">
        <v>183662</v>
      </c>
      <c r="E1121" t="s">
        <v>73</v>
      </c>
      <c r="F1121" t="s">
        <v>3017</v>
      </c>
      <c r="G1121" t="s">
        <v>3018</v>
      </c>
      <c r="H1121">
        <v>18395</v>
      </c>
      <c r="I1121">
        <v>48</v>
      </c>
      <c r="J1121" t="s">
        <v>90</v>
      </c>
      <c r="K1121" t="s">
        <v>241</v>
      </c>
      <c r="L1121">
        <v>25000000</v>
      </c>
      <c r="M1121">
        <v>2010</v>
      </c>
      <c r="N1121">
        <v>7.1</v>
      </c>
      <c r="O1121">
        <v>-24816338</v>
      </c>
      <c r="R1121" t="s">
        <v>1816</v>
      </c>
      <c r="S1121" cm="1">
        <f t="array" ref="S1121">AVERAGE(IF(Table7[director_name]=R1121, Table7[imdb_score]))</f>
        <v>6.9333333333333336</v>
      </c>
      <c r="T1121" t="str">
        <f>IF(Table8[[#This Row],[Average]] &gt; $V$7, "Higher", "Lower")</f>
        <v>Lower</v>
      </c>
    </row>
    <row r="1122" spans="1:20" x14ac:dyDescent="0.3">
      <c r="A1122" t="s">
        <v>1883</v>
      </c>
      <c r="B1122">
        <v>211</v>
      </c>
      <c r="C1122">
        <v>141</v>
      </c>
      <c r="D1122">
        <v>8324748</v>
      </c>
      <c r="E1122" t="s">
        <v>60</v>
      </c>
      <c r="F1122" t="s">
        <v>2309</v>
      </c>
      <c r="G1122" t="s">
        <v>3019</v>
      </c>
      <c r="H1122">
        <v>21223</v>
      </c>
      <c r="I1122">
        <v>108</v>
      </c>
      <c r="J1122" t="s">
        <v>29</v>
      </c>
      <c r="K1122" t="s">
        <v>200</v>
      </c>
      <c r="L1122">
        <v>35000000</v>
      </c>
      <c r="M1122">
        <v>2013</v>
      </c>
      <c r="N1122">
        <v>7.1</v>
      </c>
      <c r="O1122">
        <v>-26675252</v>
      </c>
      <c r="R1122" t="s">
        <v>1350</v>
      </c>
      <c r="S1122" cm="1">
        <f t="array" ref="S1122">AVERAGE(IF(Table7[director_name]=R1122, Table7[imdb_score]))</f>
        <v>6.9333333333333336</v>
      </c>
      <c r="T1122" t="str">
        <f>IF(Table8[[#This Row],[Average]] &gt; $V$7, "Higher", "Lower")</f>
        <v>Lower</v>
      </c>
    </row>
    <row r="1123" spans="1:20" x14ac:dyDescent="0.3">
      <c r="A1123" t="s">
        <v>261</v>
      </c>
      <c r="B1123">
        <v>406</v>
      </c>
      <c r="C1123">
        <v>120</v>
      </c>
      <c r="D1123">
        <v>499263</v>
      </c>
      <c r="E1123" t="s">
        <v>92</v>
      </c>
      <c r="F1123" t="s">
        <v>3020</v>
      </c>
      <c r="G1123" t="s">
        <v>3021</v>
      </c>
      <c r="H1123">
        <v>179235</v>
      </c>
      <c r="I1123">
        <v>2814</v>
      </c>
      <c r="J1123" t="s">
        <v>43</v>
      </c>
      <c r="K1123" t="s">
        <v>30</v>
      </c>
      <c r="L1123">
        <v>30000000</v>
      </c>
      <c r="M1123">
        <v>2004</v>
      </c>
      <c r="N1123">
        <v>7.1</v>
      </c>
      <c r="O1123">
        <v>-29500737</v>
      </c>
      <c r="R1123" t="s">
        <v>1087</v>
      </c>
      <c r="S1123" cm="1">
        <f t="array" ref="S1123">AVERAGE(IF(Table7[director_name]=R1123, Table7[imdb_score]))</f>
        <v>6.9333333333333336</v>
      </c>
      <c r="T1123" t="str">
        <f>IF(Table8[[#This Row],[Average]] &gt; $V$7, "Higher", "Lower")</f>
        <v>Lower</v>
      </c>
    </row>
    <row r="1124" spans="1:20" x14ac:dyDescent="0.3">
      <c r="A1124" t="s">
        <v>190</v>
      </c>
      <c r="B1124">
        <v>238</v>
      </c>
      <c r="C1124">
        <v>128</v>
      </c>
      <c r="D1124">
        <v>39380442</v>
      </c>
      <c r="E1124" t="s">
        <v>417</v>
      </c>
      <c r="F1124" t="s">
        <v>87</v>
      </c>
      <c r="G1124" t="s">
        <v>3022</v>
      </c>
      <c r="H1124">
        <v>174248</v>
      </c>
      <c r="I1124">
        <v>263</v>
      </c>
      <c r="J1124" t="s">
        <v>29</v>
      </c>
      <c r="K1124" t="s">
        <v>30</v>
      </c>
      <c r="L1124">
        <v>70000000</v>
      </c>
      <c r="M1124">
        <v>2008</v>
      </c>
      <c r="N1124">
        <v>7.1</v>
      </c>
      <c r="O1124">
        <v>-30619558</v>
      </c>
      <c r="R1124" t="s">
        <v>1826</v>
      </c>
      <c r="S1124" cm="1">
        <f t="array" ref="S1124">AVERAGE(IF(Table7[director_name]=R1124, Table7[imdb_score]))</f>
        <v>6.9333333333333327</v>
      </c>
      <c r="T1124" t="str">
        <f>IF(Table8[[#This Row],[Average]] &gt; $V$7, "Higher", "Lower")</f>
        <v>Lower</v>
      </c>
    </row>
    <row r="1125" spans="1:20" x14ac:dyDescent="0.3">
      <c r="A1125" t="s">
        <v>288</v>
      </c>
      <c r="B1125">
        <v>122</v>
      </c>
      <c r="C1125">
        <v>105</v>
      </c>
      <c r="D1125">
        <v>99462</v>
      </c>
      <c r="E1125" t="s">
        <v>3023</v>
      </c>
      <c r="F1125" t="s">
        <v>215</v>
      </c>
      <c r="G1125" t="s">
        <v>3024</v>
      </c>
      <c r="H1125">
        <v>11347</v>
      </c>
      <c r="I1125">
        <v>28</v>
      </c>
      <c r="J1125" t="s">
        <v>29</v>
      </c>
      <c r="K1125" t="s">
        <v>241</v>
      </c>
      <c r="L1125">
        <v>33000000</v>
      </c>
      <c r="M1125">
        <v>2013</v>
      </c>
      <c r="N1125">
        <v>7.1</v>
      </c>
      <c r="O1125">
        <v>-32900538</v>
      </c>
      <c r="R1125" t="s">
        <v>1826</v>
      </c>
      <c r="S1125" cm="1">
        <f t="array" ref="S1125">AVERAGE(IF(Table7[director_name]=R1125, Table7[imdb_score]))</f>
        <v>6.9333333333333327</v>
      </c>
      <c r="T1125" t="str">
        <f>IF(Table8[[#This Row],[Average]] &gt; $V$7, "Higher", "Lower")</f>
        <v>Lower</v>
      </c>
    </row>
    <row r="1126" spans="1:20" x14ac:dyDescent="0.3">
      <c r="A1126" t="s">
        <v>493</v>
      </c>
      <c r="B1126">
        <v>83</v>
      </c>
      <c r="C1126">
        <v>212</v>
      </c>
      <c r="D1126">
        <v>13560960</v>
      </c>
      <c r="E1126" t="s">
        <v>60</v>
      </c>
      <c r="F1126" t="s">
        <v>136</v>
      </c>
      <c r="G1126" t="s">
        <v>3025</v>
      </c>
      <c r="H1126">
        <v>23996</v>
      </c>
      <c r="I1126">
        <v>161</v>
      </c>
      <c r="J1126" t="s">
        <v>29</v>
      </c>
      <c r="K1126" t="s">
        <v>30</v>
      </c>
      <c r="L1126">
        <v>50000000</v>
      </c>
      <c r="M1126">
        <v>1995</v>
      </c>
      <c r="N1126">
        <v>7.1</v>
      </c>
      <c r="O1126">
        <v>-36439040</v>
      </c>
      <c r="R1126" t="s">
        <v>1826</v>
      </c>
      <c r="S1126" cm="1">
        <f t="array" ref="S1126">AVERAGE(IF(Table7[director_name]=R1126, Table7[imdb_score]))</f>
        <v>6.9333333333333327</v>
      </c>
      <c r="T1126" t="str">
        <f>IF(Table8[[#This Row],[Average]] &gt; $V$7, "Higher", "Lower")</f>
        <v>Lower</v>
      </c>
    </row>
    <row r="1127" spans="1:20" x14ac:dyDescent="0.3">
      <c r="A1127" t="s">
        <v>2789</v>
      </c>
      <c r="B1127">
        <v>67</v>
      </c>
      <c r="C1127">
        <v>125</v>
      </c>
      <c r="D1127">
        <v>1027749</v>
      </c>
      <c r="E1127" t="s">
        <v>205</v>
      </c>
      <c r="F1127" t="s">
        <v>2783</v>
      </c>
      <c r="G1127" t="s">
        <v>3026</v>
      </c>
      <c r="H1127">
        <v>8087</v>
      </c>
      <c r="I1127">
        <v>33</v>
      </c>
      <c r="J1127" t="s">
        <v>29</v>
      </c>
      <c r="K1127" t="s">
        <v>581</v>
      </c>
      <c r="L1127">
        <v>40000000</v>
      </c>
      <c r="M1127">
        <v>2008</v>
      </c>
      <c r="N1127">
        <v>7.1</v>
      </c>
      <c r="O1127">
        <v>-38972251</v>
      </c>
      <c r="R1127" t="s">
        <v>753</v>
      </c>
      <c r="S1127" cm="1">
        <f t="array" ref="S1127">AVERAGE(IF(Table7[director_name]=R1127, Table7[imdb_score]))</f>
        <v>6.9312500000000004</v>
      </c>
      <c r="T1127" t="str">
        <f>IF(Table8[[#This Row],[Average]] &gt; $V$7, "Higher", "Lower")</f>
        <v>Lower</v>
      </c>
    </row>
    <row r="1128" spans="1:20" x14ac:dyDescent="0.3">
      <c r="A1128" t="s">
        <v>1433</v>
      </c>
      <c r="B1128">
        <v>106</v>
      </c>
      <c r="C1128">
        <v>113</v>
      </c>
      <c r="D1128">
        <v>128978</v>
      </c>
      <c r="E1128" t="s">
        <v>3028</v>
      </c>
      <c r="F1128" t="s">
        <v>924</v>
      </c>
      <c r="G1128" t="s">
        <v>3029</v>
      </c>
      <c r="H1128">
        <v>22897</v>
      </c>
      <c r="I1128">
        <v>61</v>
      </c>
      <c r="J1128" t="s">
        <v>139</v>
      </c>
      <c r="K1128" t="s">
        <v>1119</v>
      </c>
      <c r="L1128">
        <v>40000000</v>
      </c>
      <c r="M1128">
        <v>2007</v>
      </c>
      <c r="N1128">
        <v>7.1</v>
      </c>
      <c r="O1128">
        <v>-39871022</v>
      </c>
      <c r="R1128" t="s">
        <v>753</v>
      </c>
      <c r="S1128" cm="1">
        <f t="array" ref="S1128">AVERAGE(IF(Table7[director_name]=R1128, Table7[imdb_score]))</f>
        <v>6.9312500000000004</v>
      </c>
      <c r="T1128" t="str">
        <f>IF(Table8[[#This Row],[Average]] &gt; $V$7, "Higher", "Lower")</f>
        <v>Lower</v>
      </c>
    </row>
    <row r="1129" spans="1:20" x14ac:dyDescent="0.3">
      <c r="A1129" t="s">
        <v>1115</v>
      </c>
      <c r="B1129">
        <v>88</v>
      </c>
      <c r="C1129">
        <v>109</v>
      </c>
      <c r="D1129">
        <v>18947630</v>
      </c>
      <c r="E1129" t="s">
        <v>2180</v>
      </c>
      <c r="F1129" t="s">
        <v>3031</v>
      </c>
      <c r="G1129" t="s">
        <v>3032</v>
      </c>
      <c r="H1129">
        <v>11798</v>
      </c>
      <c r="I1129">
        <v>124</v>
      </c>
      <c r="J1129" t="s">
        <v>29</v>
      </c>
      <c r="K1129" t="s">
        <v>241</v>
      </c>
      <c r="L1129">
        <v>59660000</v>
      </c>
      <c r="M1129">
        <v>2004</v>
      </c>
      <c r="N1129">
        <v>7.1</v>
      </c>
      <c r="O1129">
        <v>-40712370</v>
      </c>
      <c r="R1129" t="s">
        <v>753</v>
      </c>
      <c r="S1129" cm="1">
        <f t="array" ref="S1129">AVERAGE(IF(Table7[director_name]=R1129, Table7[imdb_score]))</f>
        <v>6.9312500000000004</v>
      </c>
      <c r="T1129" t="str">
        <f>IF(Table8[[#This Row],[Average]] &gt; $V$7, "Higher", "Lower")</f>
        <v>Lower</v>
      </c>
    </row>
    <row r="1130" spans="1:20" x14ac:dyDescent="0.3">
      <c r="A1130" t="s">
        <v>1561</v>
      </c>
      <c r="B1130">
        <v>98</v>
      </c>
      <c r="C1130">
        <v>178</v>
      </c>
      <c r="D1130">
        <v>44606335</v>
      </c>
      <c r="E1130" t="s">
        <v>1066</v>
      </c>
      <c r="F1130" t="s">
        <v>136</v>
      </c>
      <c r="G1130" t="s">
        <v>3034</v>
      </c>
      <c r="H1130">
        <v>169023</v>
      </c>
      <c r="I1130">
        <v>703</v>
      </c>
      <c r="J1130" t="s">
        <v>29</v>
      </c>
      <c r="K1130" t="s">
        <v>30</v>
      </c>
      <c r="L1130">
        <v>90000000</v>
      </c>
      <c r="M1130">
        <v>1998</v>
      </c>
      <c r="N1130">
        <v>7.1</v>
      </c>
      <c r="O1130">
        <v>-45393665</v>
      </c>
      <c r="R1130" t="s">
        <v>753</v>
      </c>
      <c r="S1130" cm="1">
        <f t="array" ref="S1130">AVERAGE(IF(Table7[director_name]=R1130, Table7[imdb_score]))</f>
        <v>6.9312500000000004</v>
      </c>
      <c r="T1130" t="str">
        <f>IF(Table8[[#This Row],[Average]] &gt; $V$7, "Higher", "Lower")</f>
        <v>Lower</v>
      </c>
    </row>
    <row r="1131" spans="1:20" x14ac:dyDescent="0.3">
      <c r="A1131" t="s">
        <v>1504</v>
      </c>
      <c r="B1131">
        <v>190</v>
      </c>
      <c r="C1131">
        <v>97</v>
      </c>
      <c r="D1131">
        <v>46440491</v>
      </c>
      <c r="E1131" t="s">
        <v>296</v>
      </c>
      <c r="F1131" t="s">
        <v>1574</v>
      </c>
      <c r="G1131" t="s">
        <v>3035</v>
      </c>
      <c r="H1131">
        <v>35446</v>
      </c>
      <c r="I1131">
        <v>78</v>
      </c>
      <c r="J1131" t="s">
        <v>29</v>
      </c>
      <c r="K1131" t="s">
        <v>200</v>
      </c>
      <c r="L1131">
        <v>100000000</v>
      </c>
      <c r="M1131">
        <v>2011</v>
      </c>
      <c r="N1131">
        <v>7.1</v>
      </c>
      <c r="O1131">
        <v>-53559509</v>
      </c>
      <c r="R1131" t="s">
        <v>753</v>
      </c>
      <c r="S1131" cm="1">
        <f t="array" ref="S1131">AVERAGE(IF(Table7[director_name]=R1131, Table7[imdb_score]))</f>
        <v>6.9312500000000004</v>
      </c>
      <c r="T1131" t="str">
        <f>IF(Table8[[#This Row],[Average]] &gt; $V$7, "Higher", "Lower")</f>
        <v>Lower</v>
      </c>
    </row>
    <row r="1132" spans="1:20" x14ac:dyDescent="0.3">
      <c r="A1132" t="s">
        <v>67</v>
      </c>
      <c r="B1132">
        <v>279</v>
      </c>
      <c r="C1132">
        <v>135</v>
      </c>
      <c r="D1132">
        <v>33574332</v>
      </c>
      <c r="E1132" t="s">
        <v>575</v>
      </c>
      <c r="F1132" t="s">
        <v>2075</v>
      </c>
      <c r="G1132" t="s">
        <v>3037</v>
      </c>
      <c r="H1132">
        <v>101221</v>
      </c>
      <c r="I1132">
        <v>415</v>
      </c>
      <c r="J1132" t="s">
        <v>29</v>
      </c>
      <c r="K1132" t="s">
        <v>30</v>
      </c>
      <c r="L1132">
        <v>90000000</v>
      </c>
      <c r="M1132">
        <v>2006</v>
      </c>
      <c r="N1132">
        <v>7.1</v>
      </c>
      <c r="O1132">
        <v>-56425668</v>
      </c>
      <c r="R1132" t="s">
        <v>753</v>
      </c>
      <c r="S1132" cm="1">
        <f t="array" ref="S1132">AVERAGE(IF(Table7[director_name]=R1132, Table7[imdb_score]))</f>
        <v>6.9312500000000004</v>
      </c>
      <c r="T1132" t="str">
        <f>IF(Table8[[#This Row],[Average]] &gt; $V$7, "Higher", "Lower")</f>
        <v>Lower</v>
      </c>
    </row>
    <row r="1133" spans="1:20" x14ac:dyDescent="0.3">
      <c r="A1133" t="s">
        <v>629</v>
      </c>
      <c r="B1133">
        <v>127</v>
      </c>
      <c r="C1133">
        <v>95</v>
      </c>
      <c r="D1133">
        <v>38120554</v>
      </c>
      <c r="E1133" t="s">
        <v>253</v>
      </c>
      <c r="F1133" t="s">
        <v>1238</v>
      </c>
      <c r="G1133" t="s">
        <v>3039</v>
      </c>
      <c r="H1133">
        <v>71527</v>
      </c>
      <c r="I1133">
        <v>217</v>
      </c>
      <c r="J1133" t="s">
        <v>29</v>
      </c>
      <c r="K1133" t="s">
        <v>30</v>
      </c>
      <c r="L1133">
        <v>140000000</v>
      </c>
      <c r="M1133">
        <v>2002</v>
      </c>
      <c r="N1133">
        <v>7.1</v>
      </c>
      <c r="O1133">
        <v>-101879446</v>
      </c>
      <c r="R1133" t="s">
        <v>753</v>
      </c>
      <c r="S1133" cm="1">
        <f t="array" ref="S1133">AVERAGE(IF(Table7[director_name]=R1133, Table7[imdb_score]))</f>
        <v>6.9312500000000004</v>
      </c>
      <c r="T1133" t="str">
        <f>IF(Table8[[#This Row],[Average]] &gt; $V$7, "Higher", "Lower")</f>
        <v>Lower</v>
      </c>
    </row>
    <row r="1134" spans="1:20" x14ac:dyDescent="0.3">
      <c r="A1134" t="s">
        <v>1442</v>
      </c>
      <c r="B1134">
        <v>112</v>
      </c>
      <c r="C1134">
        <v>111</v>
      </c>
      <c r="D1134">
        <v>11905519</v>
      </c>
      <c r="E1134" t="s">
        <v>39</v>
      </c>
      <c r="F1134" t="s">
        <v>3040</v>
      </c>
      <c r="G1134" t="s">
        <v>3041</v>
      </c>
      <c r="H1134">
        <v>30210</v>
      </c>
      <c r="I1134">
        <v>214</v>
      </c>
      <c r="J1134" t="s">
        <v>179</v>
      </c>
      <c r="K1134" t="s">
        <v>3042</v>
      </c>
      <c r="L1134">
        <v>200000000</v>
      </c>
      <c r="M1134">
        <v>2005</v>
      </c>
      <c r="N1134">
        <v>7.1</v>
      </c>
      <c r="O1134">
        <v>-188094481</v>
      </c>
      <c r="R1134" t="s">
        <v>753</v>
      </c>
      <c r="S1134" cm="1">
        <f t="array" ref="S1134">AVERAGE(IF(Table7[director_name]=R1134, Table7[imdb_score]))</f>
        <v>6.9312500000000004</v>
      </c>
      <c r="T1134" t="str">
        <f>IF(Table8[[#This Row],[Average]] &gt; $V$7, "Higher", "Lower")</f>
        <v>Lower</v>
      </c>
    </row>
    <row r="1135" spans="1:20" x14ac:dyDescent="0.3">
      <c r="A1135" t="s">
        <v>1410</v>
      </c>
      <c r="B1135">
        <v>73</v>
      </c>
      <c r="C1135">
        <v>134</v>
      </c>
      <c r="D1135">
        <v>195888</v>
      </c>
      <c r="E1135" t="s">
        <v>555</v>
      </c>
      <c r="F1135" t="s">
        <v>3043</v>
      </c>
      <c r="G1135" t="s">
        <v>3044</v>
      </c>
      <c r="H1135">
        <v>5603</v>
      </c>
      <c r="I1135">
        <v>45</v>
      </c>
      <c r="J1135" t="s">
        <v>109</v>
      </c>
      <c r="K1135" t="s">
        <v>3045</v>
      </c>
      <c r="L1135">
        <v>2500000000</v>
      </c>
      <c r="M1135">
        <v>2005</v>
      </c>
      <c r="N1135">
        <v>7.1</v>
      </c>
      <c r="O1135">
        <v>-2499804112</v>
      </c>
      <c r="R1135" t="s">
        <v>753</v>
      </c>
      <c r="S1135" cm="1">
        <f t="array" ref="S1135">AVERAGE(IF(Table7[director_name]=R1135, Table7[imdb_score]))</f>
        <v>6.9312500000000004</v>
      </c>
      <c r="T1135" t="str">
        <f>IF(Table8[[#This Row],[Average]] &gt; $V$7, "Higher", "Lower")</f>
        <v>Lower</v>
      </c>
    </row>
    <row r="1136" spans="1:20" x14ac:dyDescent="0.3">
      <c r="A1136" t="s">
        <v>1689</v>
      </c>
      <c r="B1136">
        <v>644</v>
      </c>
      <c r="C1136">
        <v>124</v>
      </c>
      <c r="D1136">
        <v>652177271</v>
      </c>
      <c r="E1136" t="s">
        <v>86</v>
      </c>
      <c r="F1136" t="s">
        <v>2079</v>
      </c>
      <c r="G1136" t="s">
        <v>3047</v>
      </c>
      <c r="H1136">
        <v>418214</v>
      </c>
      <c r="I1136">
        <v>1290</v>
      </c>
      <c r="J1136" t="s">
        <v>29</v>
      </c>
      <c r="K1136" t="s">
        <v>30</v>
      </c>
      <c r="L1136">
        <v>150000000</v>
      </c>
      <c r="M1136">
        <v>2015</v>
      </c>
      <c r="N1136">
        <v>7</v>
      </c>
      <c r="O1136">
        <v>502177271</v>
      </c>
      <c r="R1136" t="s">
        <v>753</v>
      </c>
      <c r="S1136" cm="1">
        <f t="array" ref="S1136">AVERAGE(IF(Table7[director_name]=R1136, Table7[imdb_score]))</f>
        <v>6.9312500000000004</v>
      </c>
      <c r="T1136" t="str">
        <f>IF(Table8[[#This Row],[Average]] &gt; $V$7, "Higher", "Lower")</f>
        <v>Lower</v>
      </c>
    </row>
    <row r="1137" spans="1:20" x14ac:dyDescent="0.3">
      <c r="A1137" t="s">
        <v>3001</v>
      </c>
      <c r="B1137">
        <v>77</v>
      </c>
      <c r="C1137">
        <v>127</v>
      </c>
      <c r="D1137">
        <v>217631306</v>
      </c>
      <c r="E1137" t="s">
        <v>3049</v>
      </c>
      <c r="F1137" t="s">
        <v>3050</v>
      </c>
      <c r="G1137" t="s">
        <v>3051</v>
      </c>
      <c r="H1137">
        <v>154199</v>
      </c>
      <c r="I1137">
        <v>252</v>
      </c>
      <c r="J1137" t="s">
        <v>29</v>
      </c>
      <c r="K1137" t="s">
        <v>30</v>
      </c>
      <c r="L1137">
        <v>22000000</v>
      </c>
      <c r="M1137">
        <v>1990</v>
      </c>
      <c r="N1137">
        <v>7</v>
      </c>
      <c r="O1137">
        <v>195631306</v>
      </c>
      <c r="R1137" t="s">
        <v>753</v>
      </c>
      <c r="S1137" cm="1">
        <f t="array" ref="S1137">AVERAGE(IF(Table7[director_name]=R1137, Table7[imdb_score]))</f>
        <v>6.9312500000000004</v>
      </c>
      <c r="T1137" t="str">
        <f>IF(Table8[[#This Row],[Average]] &gt; $V$7, "Higher", "Lower")</f>
        <v>Lower</v>
      </c>
    </row>
    <row r="1138" spans="1:20" x14ac:dyDescent="0.3">
      <c r="A1138" t="s">
        <v>2781</v>
      </c>
      <c r="B1138">
        <v>457</v>
      </c>
      <c r="C1138">
        <v>112</v>
      </c>
      <c r="D1138">
        <v>218628680</v>
      </c>
      <c r="E1138" t="s">
        <v>1699</v>
      </c>
      <c r="F1138" t="s">
        <v>2512</v>
      </c>
      <c r="G1138" t="s">
        <v>3053</v>
      </c>
      <c r="H1138">
        <v>471644</v>
      </c>
      <c r="I1138">
        <v>623</v>
      </c>
      <c r="J1138" t="s">
        <v>29</v>
      </c>
      <c r="K1138" t="s">
        <v>30</v>
      </c>
      <c r="L1138">
        <v>50000000</v>
      </c>
      <c r="M1138">
        <v>2012</v>
      </c>
      <c r="N1138">
        <v>7</v>
      </c>
      <c r="O1138">
        <v>168628680</v>
      </c>
      <c r="R1138" t="s">
        <v>753</v>
      </c>
      <c r="S1138" cm="1">
        <f t="array" ref="S1138">AVERAGE(IF(Table7[director_name]=R1138, Table7[imdb_score]))</f>
        <v>6.9312500000000004</v>
      </c>
      <c r="T1138" t="str">
        <f>IF(Table8[[#This Row],[Average]] &gt; $V$7, "Higher", "Lower")</f>
        <v>Lower</v>
      </c>
    </row>
    <row r="1139" spans="1:20" x14ac:dyDescent="0.3">
      <c r="A1139" t="s">
        <v>2548</v>
      </c>
      <c r="B1139">
        <v>251</v>
      </c>
      <c r="C1139">
        <v>133</v>
      </c>
      <c r="D1139">
        <v>148734225</v>
      </c>
      <c r="E1139" t="s">
        <v>289</v>
      </c>
      <c r="F1139" t="s">
        <v>518</v>
      </c>
      <c r="G1139" t="s">
        <v>3055</v>
      </c>
      <c r="H1139">
        <v>298590</v>
      </c>
      <c r="I1139">
        <v>559</v>
      </c>
      <c r="J1139" t="s">
        <v>29</v>
      </c>
      <c r="K1139" t="s">
        <v>30</v>
      </c>
      <c r="L1139">
        <v>30000000</v>
      </c>
      <c r="M1139">
        <v>2007</v>
      </c>
      <c r="N1139">
        <v>7</v>
      </c>
      <c r="O1139">
        <v>118734225</v>
      </c>
      <c r="R1139" t="s">
        <v>753</v>
      </c>
      <c r="S1139" cm="1">
        <f t="array" ref="S1139">AVERAGE(IF(Table7[director_name]=R1139, Table7[imdb_score]))</f>
        <v>6.9312500000000004</v>
      </c>
      <c r="T1139" t="str">
        <f>IF(Table8[[#This Row],[Average]] &gt; $V$7, "Higher", "Lower")</f>
        <v>Lower</v>
      </c>
    </row>
    <row r="1140" spans="1:20" x14ac:dyDescent="0.3">
      <c r="A1140" t="s">
        <v>2285</v>
      </c>
      <c r="B1140">
        <v>289</v>
      </c>
      <c r="C1140">
        <v>118</v>
      </c>
      <c r="D1140">
        <v>150368971</v>
      </c>
      <c r="E1140" t="s">
        <v>338</v>
      </c>
      <c r="F1140" t="s">
        <v>3056</v>
      </c>
      <c r="G1140" t="s">
        <v>3057</v>
      </c>
      <c r="H1140">
        <v>316671</v>
      </c>
      <c r="I1140">
        <v>301</v>
      </c>
      <c r="J1140" t="s">
        <v>29</v>
      </c>
      <c r="K1140" t="s">
        <v>30</v>
      </c>
      <c r="L1140">
        <v>37000000</v>
      </c>
      <c r="M1140">
        <v>2013</v>
      </c>
      <c r="N1140">
        <v>7</v>
      </c>
      <c r="O1140">
        <v>113368971</v>
      </c>
      <c r="R1140" t="s">
        <v>753</v>
      </c>
      <c r="S1140" cm="1">
        <f t="array" ref="S1140">AVERAGE(IF(Table7[director_name]=R1140, Table7[imdb_score]))</f>
        <v>6.9312500000000004</v>
      </c>
      <c r="T1140" t="str">
        <f>IF(Table8[[#This Row],[Average]] &gt; $V$7, "Higher", "Lower")</f>
        <v>Lower</v>
      </c>
    </row>
    <row r="1141" spans="1:20" x14ac:dyDescent="0.3">
      <c r="A1141" t="s">
        <v>802</v>
      </c>
      <c r="B1141">
        <v>453</v>
      </c>
      <c r="C1141">
        <v>124</v>
      </c>
      <c r="D1141">
        <v>312057433</v>
      </c>
      <c r="E1141" t="s">
        <v>248</v>
      </c>
      <c r="F1141" t="s">
        <v>388</v>
      </c>
      <c r="G1141" t="s">
        <v>3058</v>
      </c>
      <c r="H1141">
        <v>522371</v>
      </c>
      <c r="I1141">
        <v>723</v>
      </c>
      <c r="J1141" t="s">
        <v>29</v>
      </c>
      <c r="K1141" t="s">
        <v>30</v>
      </c>
      <c r="L1141">
        <v>200000000</v>
      </c>
      <c r="M1141">
        <v>2010</v>
      </c>
      <c r="N1141">
        <v>7</v>
      </c>
      <c r="O1141">
        <v>112057433</v>
      </c>
      <c r="R1141" t="s">
        <v>753</v>
      </c>
      <c r="S1141" cm="1">
        <f t="array" ref="S1141">AVERAGE(IF(Table7[director_name]=R1141, Table7[imdb_score]))</f>
        <v>6.9312500000000004</v>
      </c>
      <c r="T1141" t="str">
        <f>IF(Table8[[#This Row],[Average]] &gt; $V$7, "Higher", "Lower")</f>
        <v>Lower</v>
      </c>
    </row>
    <row r="1142" spans="1:20" x14ac:dyDescent="0.3">
      <c r="A1142" t="s">
        <v>2677</v>
      </c>
      <c r="B1142">
        <v>150</v>
      </c>
      <c r="C1142">
        <v>108</v>
      </c>
      <c r="D1142">
        <v>166225040</v>
      </c>
      <c r="E1142" t="s">
        <v>676</v>
      </c>
      <c r="F1142" t="s">
        <v>44</v>
      </c>
      <c r="G1142" t="s">
        <v>3060</v>
      </c>
      <c r="H1142">
        <v>260442</v>
      </c>
      <c r="I1142">
        <v>507</v>
      </c>
      <c r="J1142" t="s">
        <v>29</v>
      </c>
      <c r="K1142" t="s">
        <v>30</v>
      </c>
      <c r="L1142">
        <v>55000000</v>
      </c>
      <c r="M1142">
        <v>2000</v>
      </c>
      <c r="N1142">
        <v>7</v>
      </c>
      <c r="O1142">
        <v>111225040</v>
      </c>
      <c r="R1142" t="s">
        <v>753</v>
      </c>
      <c r="S1142" cm="1">
        <f t="array" ref="S1142">AVERAGE(IF(Table7[director_name]=R1142, Table7[imdb_score]))</f>
        <v>6.9312500000000004</v>
      </c>
      <c r="T1142" t="str">
        <f>IF(Table8[[#This Row],[Average]] &gt; $V$7, "Higher", "Lower")</f>
        <v>Lower</v>
      </c>
    </row>
    <row r="1143" spans="1:20" x14ac:dyDescent="0.3">
      <c r="A1143" t="s">
        <v>2093</v>
      </c>
      <c r="B1143">
        <v>188</v>
      </c>
      <c r="C1143">
        <v>94</v>
      </c>
      <c r="D1143">
        <v>196573705</v>
      </c>
      <c r="E1143" t="s">
        <v>1440</v>
      </c>
      <c r="F1143" t="s">
        <v>3062</v>
      </c>
      <c r="G1143" t="s">
        <v>3063</v>
      </c>
      <c r="H1143">
        <v>166791</v>
      </c>
      <c r="I1143">
        <v>132</v>
      </c>
      <c r="J1143" t="s">
        <v>29</v>
      </c>
      <c r="K1143" t="s">
        <v>30</v>
      </c>
      <c r="L1143">
        <v>90000000</v>
      </c>
      <c r="M1143">
        <v>2009</v>
      </c>
      <c r="N1143">
        <v>7</v>
      </c>
      <c r="O1143">
        <v>106573705</v>
      </c>
      <c r="R1143" t="s">
        <v>392</v>
      </c>
      <c r="S1143" cm="1">
        <f t="array" ref="S1143">AVERAGE(IF(Table7[director_name]=R1143, Table7[imdb_score]))</f>
        <v>6.9307692307692301</v>
      </c>
      <c r="T1143" t="str">
        <f>IF(Table8[[#This Row],[Average]] &gt; $V$7, "Higher", "Lower")</f>
        <v>Lower</v>
      </c>
    </row>
    <row r="1144" spans="1:20" x14ac:dyDescent="0.3">
      <c r="A1144" t="s">
        <v>1137</v>
      </c>
      <c r="B1144">
        <v>343</v>
      </c>
      <c r="C1144">
        <v>105</v>
      </c>
      <c r="D1144">
        <v>201148159</v>
      </c>
      <c r="E1144" t="s">
        <v>3065</v>
      </c>
      <c r="F1144" t="s">
        <v>3066</v>
      </c>
      <c r="G1144" t="s">
        <v>3067</v>
      </c>
      <c r="H1144">
        <v>103737</v>
      </c>
      <c r="I1144">
        <v>322</v>
      </c>
      <c r="J1144" t="s">
        <v>29</v>
      </c>
      <c r="K1144" t="s">
        <v>30</v>
      </c>
      <c r="L1144">
        <v>95000000</v>
      </c>
      <c r="M1144">
        <v>2015</v>
      </c>
      <c r="N1144">
        <v>7</v>
      </c>
      <c r="O1144">
        <v>106148159</v>
      </c>
      <c r="R1144" t="s">
        <v>392</v>
      </c>
      <c r="S1144" cm="1">
        <f t="array" ref="S1144">AVERAGE(IF(Table7[director_name]=R1144, Table7[imdb_score]))</f>
        <v>6.9307692307692301</v>
      </c>
      <c r="T1144" t="str">
        <f>IF(Table8[[#This Row],[Average]] &gt; $V$7, "Higher", "Lower")</f>
        <v>Lower</v>
      </c>
    </row>
    <row r="1145" spans="1:20" x14ac:dyDescent="0.3">
      <c r="A1145" t="s">
        <v>1137</v>
      </c>
      <c r="B1145">
        <v>343</v>
      </c>
      <c r="C1145">
        <v>105</v>
      </c>
      <c r="D1145">
        <v>201148159</v>
      </c>
      <c r="E1145" t="s">
        <v>3065</v>
      </c>
      <c r="F1145" t="s">
        <v>3066</v>
      </c>
      <c r="G1145" t="s">
        <v>3067</v>
      </c>
      <c r="H1145">
        <v>103749</v>
      </c>
      <c r="I1145">
        <v>323</v>
      </c>
      <c r="J1145" t="s">
        <v>29</v>
      </c>
      <c r="K1145" t="s">
        <v>30</v>
      </c>
      <c r="L1145">
        <v>95000000</v>
      </c>
      <c r="M1145">
        <v>2015</v>
      </c>
      <c r="N1145">
        <v>7</v>
      </c>
      <c r="O1145">
        <v>106148159</v>
      </c>
      <c r="R1145" t="s">
        <v>392</v>
      </c>
      <c r="S1145" cm="1">
        <f t="array" ref="S1145">AVERAGE(IF(Table7[director_name]=R1145, Table7[imdb_score]))</f>
        <v>6.9307692307692301</v>
      </c>
      <c r="T1145" t="str">
        <f>IF(Table8[[#This Row],[Average]] &gt; $V$7, "Higher", "Lower")</f>
        <v>Lower</v>
      </c>
    </row>
    <row r="1146" spans="1:20" x14ac:dyDescent="0.3">
      <c r="A1146" t="s">
        <v>1733</v>
      </c>
      <c r="B1146">
        <v>61</v>
      </c>
      <c r="C1146">
        <v>94</v>
      </c>
      <c r="D1146">
        <v>121697350</v>
      </c>
      <c r="E1146" t="s">
        <v>2765</v>
      </c>
      <c r="F1146" t="s">
        <v>2477</v>
      </c>
      <c r="G1146" t="s">
        <v>3069</v>
      </c>
      <c r="H1146">
        <v>114610</v>
      </c>
      <c r="I1146">
        <v>176</v>
      </c>
      <c r="J1146" t="s">
        <v>29</v>
      </c>
      <c r="K1146" t="s">
        <v>30</v>
      </c>
      <c r="L1146">
        <v>20000000</v>
      </c>
      <c r="M1146">
        <v>1992</v>
      </c>
      <c r="N1146">
        <v>7</v>
      </c>
      <c r="O1146">
        <v>101697350</v>
      </c>
      <c r="R1146" t="s">
        <v>392</v>
      </c>
      <c r="S1146" cm="1">
        <f t="array" ref="S1146">AVERAGE(IF(Table7[director_name]=R1146, Table7[imdb_score]))</f>
        <v>6.9307692307692301</v>
      </c>
      <c r="T1146" t="str">
        <f>IF(Table8[[#This Row],[Average]] &gt; $V$7, "Higher", "Lower")</f>
        <v>Lower</v>
      </c>
    </row>
    <row r="1147" spans="1:20" x14ac:dyDescent="0.3">
      <c r="A1147" t="s">
        <v>3071</v>
      </c>
      <c r="B1147">
        <v>145</v>
      </c>
      <c r="C1147">
        <v>95</v>
      </c>
      <c r="D1147">
        <v>101736215</v>
      </c>
      <c r="E1147" t="s">
        <v>676</v>
      </c>
      <c r="F1147" t="s">
        <v>3072</v>
      </c>
      <c r="G1147" t="s">
        <v>3073</v>
      </c>
      <c r="H1147">
        <v>315549</v>
      </c>
      <c r="I1147">
        <v>789</v>
      </c>
      <c r="J1147" t="s">
        <v>29</v>
      </c>
      <c r="K1147" t="s">
        <v>30</v>
      </c>
      <c r="L1147">
        <v>11000000</v>
      </c>
      <c r="M1147">
        <v>1999</v>
      </c>
      <c r="N1147">
        <v>7</v>
      </c>
      <c r="O1147">
        <v>90736215</v>
      </c>
      <c r="R1147" t="s">
        <v>392</v>
      </c>
      <c r="S1147" cm="1">
        <f t="array" ref="S1147">AVERAGE(IF(Table7[director_name]=R1147, Table7[imdb_score]))</f>
        <v>6.9307692307692301</v>
      </c>
      <c r="T1147" t="str">
        <f>IF(Table8[[#This Row],[Average]] &gt; $V$7, "Higher", "Lower")</f>
        <v>Lower</v>
      </c>
    </row>
    <row r="1148" spans="1:20" x14ac:dyDescent="0.3">
      <c r="A1148" t="s">
        <v>753</v>
      </c>
      <c r="B1148">
        <v>153</v>
      </c>
      <c r="C1148">
        <v>126</v>
      </c>
      <c r="D1148">
        <v>162831698</v>
      </c>
      <c r="E1148" t="s">
        <v>533</v>
      </c>
      <c r="F1148" t="s">
        <v>1411</v>
      </c>
      <c r="G1148" t="s">
        <v>3075</v>
      </c>
      <c r="H1148">
        <v>215255</v>
      </c>
      <c r="I1148">
        <v>610</v>
      </c>
      <c r="J1148" t="s">
        <v>29</v>
      </c>
      <c r="K1148" t="s">
        <v>30</v>
      </c>
      <c r="L1148">
        <v>80000000</v>
      </c>
      <c r="M1148">
        <v>1992</v>
      </c>
      <c r="N1148">
        <v>7</v>
      </c>
      <c r="O1148">
        <v>82831698</v>
      </c>
      <c r="R1148" t="s">
        <v>392</v>
      </c>
      <c r="S1148" cm="1">
        <f t="array" ref="S1148">AVERAGE(IF(Table7[director_name]=R1148, Table7[imdb_score]))</f>
        <v>6.9307692307692301</v>
      </c>
      <c r="T1148" t="str">
        <f>IF(Table8[[#This Row],[Average]] &gt; $V$7, "Higher", "Lower")</f>
        <v>Lower</v>
      </c>
    </row>
    <row r="1149" spans="1:20" x14ac:dyDescent="0.3">
      <c r="A1149" t="s">
        <v>334</v>
      </c>
      <c r="B1149">
        <v>119</v>
      </c>
      <c r="C1149">
        <v>110</v>
      </c>
      <c r="D1149">
        <v>116724075</v>
      </c>
      <c r="E1149" t="s">
        <v>220</v>
      </c>
      <c r="F1149" t="s">
        <v>3077</v>
      </c>
      <c r="G1149" t="s">
        <v>3078</v>
      </c>
      <c r="H1149">
        <v>187181</v>
      </c>
      <c r="I1149">
        <v>564</v>
      </c>
      <c r="J1149" t="s">
        <v>29</v>
      </c>
      <c r="K1149" t="s">
        <v>30</v>
      </c>
      <c r="L1149">
        <v>41000000</v>
      </c>
      <c r="M1149">
        <v>2002</v>
      </c>
      <c r="N1149">
        <v>7</v>
      </c>
      <c r="O1149">
        <v>75724075</v>
      </c>
      <c r="R1149" t="s">
        <v>392</v>
      </c>
      <c r="S1149" cm="1">
        <f t="array" ref="S1149">AVERAGE(IF(Table7[director_name]=R1149, Table7[imdb_score]))</f>
        <v>6.9307692307692301</v>
      </c>
      <c r="T1149" t="str">
        <f>IF(Table8[[#This Row],[Average]] &gt; $V$7, "Higher", "Lower")</f>
        <v>Lower</v>
      </c>
    </row>
    <row r="1150" spans="1:20" x14ac:dyDescent="0.3">
      <c r="A1150" t="s">
        <v>2468</v>
      </c>
      <c r="B1150">
        <v>150</v>
      </c>
      <c r="C1150">
        <v>124</v>
      </c>
      <c r="D1150">
        <v>116006080</v>
      </c>
      <c r="E1150" t="s">
        <v>699</v>
      </c>
      <c r="F1150" t="s">
        <v>2153</v>
      </c>
      <c r="G1150" t="s">
        <v>3080</v>
      </c>
      <c r="H1150">
        <v>203269</v>
      </c>
      <c r="I1150">
        <v>602</v>
      </c>
      <c r="J1150" t="s">
        <v>29</v>
      </c>
      <c r="K1150" t="s">
        <v>200</v>
      </c>
      <c r="L1150">
        <v>42000000</v>
      </c>
      <c r="M1150">
        <v>1999</v>
      </c>
      <c r="N1150">
        <v>7</v>
      </c>
      <c r="O1150">
        <v>74006080</v>
      </c>
      <c r="R1150" t="s">
        <v>392</v>
      </c>
      <c r="S1150" cm="1">
        <f t="array" ref="S1150">AVERAGE(IF(Table7[director_name]=R1150, Table7[imdb_score]))</f>
        <v>6.9307692307692301</v>
      </c>
      <c r="T1150" t="str">
        <f>IF(Table8[[#This Row],[Average]] &gt; $V$7, "Higher", "Lower")</f>
        <v>Lower</v>
      </c>
    </row>
    <row r="1151" spans="1:20" x14ac:dyDescent="0.3">
      <c r="A1151" t="s">
        <v>3082</v>
      </c>
      <c r="B1151">
        <v>159</v>
      </c>
      <c r="C1151">
        <v>97</v>
      </c>
      <c r="D1151">
        <v>86049418</v>
      </c>
      <c r="E1151" t="s">
        <v>676</v>
      </c>
      <c r="F1151" t="s">
        <v>3083</v>
      </c>
      <c r="G1151" t="s">
        <v>3084</v>
      </c>
      <c r="H1151">
        <v>245989</v>
      </c>
      <c r="I1151">
        <v>554</v>
      </c>
      <c r="J1151" t="s">
        <v>29</v>
      </c>
      <c r="K1151" t="s">
        <v>30</v>
      </c>
      <c r="L1151">
        <v>17000000</v>
      </c>
      <c r="M1151">
        <v>2004</v>
      </c>
      <c r="N1151">
        <v>7</v>
      </c>
      <c r="O1151">
        <v>69049418</v>
      </c>
      <c r="R1151" t="s">
        <v>392</v>
      </c>
      <c r="S1151" cm="1">
        <f t="array" ref="S1151">AVERAGE(IF(Table7[director_name]=R1151, Table7[imdb_score]))</f>
        <v>6.9307692307692301</v>
      </c>
      <c r="T1151" t="str">
        <f>IF(Table8[[#This Row],[Average]] &gt; $V$7, "Higher", "Lower")</f>
        <v>Lower</v>
      </c>
    </row>
    <row r="1152" spans="1:20" x14ac:dyDescent="0.3">
      <c r="A1152" t="s">
        <v>2058</v>
      </c>
      <c r="B1152">
        <v>187</v>
      </c>
      <c r="C1152">
        <v>84</v>
      </c>
      <c r="D1152">
        <v>106793915</v>
      </c>
      <c r="E1152" t="s">
        <v>3086</v>
      </c>
      <c r="F1152" t="s">
        <v>3087</v>
      </c>
      <c r="G1152" t="s">
        <v>3088</v>
      </c>
      <c r="H1152">
        <v>140499</v>
      </c>
      <c r="I1152">
        <v>358</v>
      </c>
      <c r="J1152" t="s">
        <v>29</v>
      </c>
      <c r="K1152" t="s">
        <v>200</v>
      </c>
      <c r="L1152">
        <v>45000000</v>
      </c>
      <c r="M1152">
        <v>2000</v>
      </c>
      <c r="N1152">
        <v>7</v>
      </c>
      <c r="O1152">
        <v>61793915</v>
      </c>
      <c r="R1152" t="s">
        <v>392</v>
      </c>
      <c r="S1152" cm="1">
        <f t="array" ref="S1152">AVERAGE(IF(Table7[director_name]=R1152, Table7[imdb_score]))</f>
        <v>6.9307692307692301</v>
      </c>
      <c r="T1152" t="str">
        <f>IF(Table8[[#This Row],[Average]] &gt; $V$7, "Higher", "Lower")</f>
        <v>Lower</v>
      </c>
    </row>
    <row r="1153" spans="1:20" x14ac:dyDescent="0.3">
      <c r="A1153" t="s">
        <v>1716</v>
      </c>
      <c r="B1153">
        <v>401</v>
      </c>
      <c r="C1153">
        <v>97</v>
      </c>
      <c r="D1153">
        <v>241407328</v>
      </c>
      <c r="E1153" t="s">
        <v>3090</v>
      </c>
      <c r="F1153" t="s">
        <v>1148</v>
      </c>
      <c r="G1153" t="s">
        <v>3091</v>
      </c>
      <c r="H1153">
        <v>252257</v>
      </c>
      <c r="I1153">
        <v>634</v>
      </c>
      <c r="J1153" t="s">
        <v>29</v>
      </c>
      <c r="K1153" t="s">
        <v>30</v>
      </c>
      <c r="L1153">
        <v>180000000</v>
      </c>
      <c r="M1153">
        <v>2014</v>
      </c>
      <c r="N1153">
        <v>7</v>
      </c>
      <c r="O1153">
        <v>61407328</v>
      </c>
      <c r="R1153" t="s">
        <v>392</v>
      </c>
      <c r="S1153" cm="1">
        <f t="array" ref="S1153">AVERAGE(IF(Table7[director_name]=R1153, Table7[imdb_score]))</f>
        <v>6.9307692307692301</v>
      </c>
      <c r="T1153" t="str">
        <f>IF(Table8[[#This Row],[Average]] &gt; $V$7, "Higher", "Lower")</f>
        <v>Lower</v>
      </c>
    </row>
    <row r="1154" spans="1:20" x14ac:dyDescent="0.3">
      <c r="A1154" t="s">
        <v>1813</v>
      </c>
      <c r="B1154">
        <v>232</v>
      </c>
      <c r="C1154">
        <v>117</v>
      </c>
      <c r="D1154">
        <v>87341380</v>
      </c>
      <c r="E1154" t="s">
        <v>2113</v>
      </c>
      <c r="F1154" t="s">
        <v>1450</v>
      </c>
      <c r="G1154" t="s">
        <v>3093</v>
      </c>
      <c r="H1154">
        <v>255257</v>
      </c>
      <c r="I1154">
        <v>374</v>
      </c>
      <c r="J1154" t="s">
        <v>29</v>
      </c>
      <c r="K1154" t="s">
        <v>30</v>
      </c>
      <c r="L1154">
        <v>27000000</v>
      </c>
      <c r="M1154">
        <v>2008</v>
      </c>
      <c r="N1154">
        <v>7</v>
      </c>
      <c r="O1154">
        <v>60341380</v>
      </c>
      <c r="R1154" t="s">
        <v>392</v>
      </c>
      <c r="S1154" cm="1">
        <f t="array" ref="S1154">AVERAGE(IF(Table7[director_name]=R1154, Table7[imdb_score]))</f>
        <v>6.9307692307692301</v>
      </c>
      <c r="T1154" t="str">
        <f>IF(Table8[[#This Row],[Average]] &gt; $V$7, "Higher", "Lower")</f>
        <v>Lower</v>
      </c>
    </row>
    <row r="1155" spans="1:20" x14ac:dyDescent="0.3">
      <c r="A1155" t="s">
        <v>1172</v>
      </c>
      <c r="B1155">
        <v>92</v>
      </c>
      <c r="C1155">
        <v>127</v>
      </c>
      <c r="D1155">
        <v>75597042</v>
      </c>
      <c r="E1155" t="s">
        <v>3095</v>
      </c>
      <c r="F1155" t="s">
        <v>902</v>
      </c>
      <c r="G1155" t="s">
        <v>3096</v>
      </c>
      <c r="H1155">
        <v>26434</v>
      </c>
      <c r="I1155">
        <v>174</v>
      </c>
      <c r="J1155" t="s">
        <v>29</v>
      </c>
      <c r="K1155" t="s">
        <v>30</v>
      </c>
      <c r="L1155">
        <v>20000000</v>
      </c>
      <c r="M1155">
        <v>2002</v>
      </c>
      <c r="N1155">
        <v>7</v>
      </c>
      <c r="O1155">
        <v>55597042</v>
      </c>
      <c r="R1155" t="s">
        <v>392</v>
      </c>
      <c r="S1155" cm="1">
        <f t="array" ref="S1155">AVERAGE(IF(Table7[director_name]=R1155, Table7[imdb_score]))</f>
        <v>6.9307692307692301</v>
      </c>
      <c r="T1155" t="str">
        <f>IF(Table8[[#This Row],[Average]] &gt; $V$7, "Higher", "Lower")</f>
        <v>Lower</v>
      </c>
    </row>
    <row r="1156" spans="1:20" x14ac:dyDescent="0.3">
      <c r="A1156" t="s">
        <v>1753</v>
      </c>
      <c r="B1156">
        <v>89</v>
      </c>
      <c r="C1156">
        <v>87</v>
      </c>
      <c r="D1156">
        <v>85416609</v>
      </c>
      <c r="E1156" t="s">
        <v>296</v>
      </c>
      <c r="F1156" t="s">
        <v>740</v>
      </c>
      <c r="G1156" t="s">
        <v>3098</v>
      </c>
      <c r="H1156">
        <v>58906</v>
      </c>
      <c r="I1156">
        <v>186</v>
      </c>
      <c r="J1156" t="s">
        <v>29</v>
      </c>
      <c r="K1156" t="s">
        <v>30</v>
      </c>
      <c r="L1156">
        <v>30000000</v>
      </c>
      <c r="M1156">
        <v>2004</v>
      </c>
      <c r="N1156">
        <v>7</v>
      </c>
      <c r="O1156">
        <v>55416609</v>
      </c>
      <c r="R1156" t="s">
        <v>1838</v>
      </c>
      <c r="S1156" cm="1">
        <f t="array" ref="S1156">AVERAGE(IF(Table7[director_name]=R1156, Table7[imdb_score]))</f>
        <v>6.9250000000000007</v>
      </c>
      <c r="T1156" t="str">
        <f>IF(Table8[[#This Row],[Average]] &gt; $V$7, "Higher", "Lower")</f>
        <v>Lower</v>
      </c>
    </row>
    <row r="1157" spans="1:20" x14ac:dyDescent="0.3">
      <c r="A1157" t="s">
        <v>1069</v>
      </c>
      <c r="B1157">
        <v>459</v>
      </c>
      <c r="C1157">
        <v>85</v>
      </c>
      <c r="D1157">
        <v>80034302</v>
      </c>
      <c r="E1157" t="s">
        <v>3100</v>
      </c>
      <c r="F1157" t="s">
        <v>3101</v>
      </c>
      <c r="G1157" t="s">
        <v>3102</v>
      </c>
      <c r="H1157">
        <v>296787</v>
      </c>
      <c r="I1157">
        <v>2192</v>
      </c>
      <c r="J1157" t="s">
        <v>29</v>
      </c>
      <c r="K1157" t="s">
        <v>30</v>
      </c>
      <c r="L1157">
        <v>25000000</v>
      </c>
      <c r="M1157">
        <v>2008</v>
      </c>
      <c r="N1157">
        <v>7</v>
      </c>
      <c r="O1157">
        <v>55034302</v>
      </c>
      <c r="R1157" t="s">
        <v>1838</v>
      </c>
      <c r="S1157" cm="1">
        <f t="array" ref="S1157">AVERAGE(IF(Table7[director_name]=R1157, Table7[imdb_score]))</f>
        <v>6.9250000000000007</v>
      </c>
      <c r="T1157" t="str">
        <f>IF(Table8[[#This Row],[Average]] &gt; $V$7, "Higher", "Lower")</f>
        <v>Lower</v>
      </c>
    </row>
    <row r="1158" spans="1:20" x14ac:dyDescent="0.3">
      <c r="A1158" t="s">
        <v>1075</v>
      </c>
      <c r="B1158">
        <v>129</v>
      </c>
      <c r="C1158">
        <v>130</v>
      </c>
      <c r="D1158">
        <v>63600000</v>
      </c>
      <c r="E1158" t="s">
        <v>715</v>
      </c>
      <c r="F1158" t="s">
        <v>3104</v>
      </c>
      <c r="G1158" t="s">
        <v>3105</v>
      </c>
      <c r="H1158">
        <v>82073</v>
      </c>
      <c r="I1158">
        <v>275</v>
      </c>
      <c r="J1158" t="s">
        <v>29</v>
      </c>
      <c r="K1158" t="s">
        <v>200</v>
      </c>
      <c r="L1158">
        <v>9000000</v>
      </c>
      <c r="M1158">
        <v>1965</v>
      </c>
      <c r="N1158">
        <v>7</v>
      </c>
      <c r="O1158">
        <v>54600000</v>
      </c>
      <c r="R1158" t="s">
        <v>1838</v>
      </c>
      <c r="S1158" cm="1">
        <f t="array" ref="S1158">AVERAGE(IF(Table7[director_name]=R1158, Table7[imdb_score]))</f>
        <v>6.9250000000000007</v>
      </c>
      <c r="T1158" t="str">
        <f>IF(Table8[[#This Row],[Average]] &gt; $V$7, "Higher", "Lower")</f>
        <v>Lower</v>
      </c>
    </row>
    <row r="1159" spans="1:20" x14ac:dyDescent="0.3">
      <c r="A1159" t="s">
        <v>3107</v>
      </c>
      <c r="B1159">
        <v>252</v>
      </c>
      <c r="C1159">
        <v>123</v>
      </c>
      <c r="D1159">
        <v>94125426</v>
      </c>
      <c r="E1159" t="s">
        <v>607</v>
      </c>
      <c r="F1159" t="s">
        <v>1539</v>
      </c>
      <c r="G1159" t="s">
        <v>3108</v>
      </c>
      <c r="H1159">
        <v>79264</v>
      </c>
      <c r="I1159">
        <v>277</v>
      </c>
      <c r="J1159" t="s">
        <v>29</v>
      </c>
      <c r="K1159" t="s">
        <v>30</v>
      </c>
      <c r="L1159">
        <v>40000000</v>
      </c>
      <c r="M1159">
        <v>2009</v>
      </c>
      <c r="N1159">
        <v>7</v>
      </c>
      <c r="O1159">
        <v>54125426</v>
      </c>
      <c r="R1159" t="s">
        <v>1838</v>
      </c>
      <c r="S1159" cm="1">
        <f t="array" ref="S1159">AVERAGE(IF(Table7[director_name]=R1159, Table7[imdb_score]))</f>
        <v>6.9250000000000007</v>
      </c>
      <c r="T1159" t="str">
        <f>IF(Table8[[#This Row],[Average]] &gt; $V$7, "Higher", "Lower")</f>
        <v>Lower</v>
      </c>
    </row>
    <row r="1160" spans="1:20" x14ac:dyDescent="0.3">
      <c r="A1160" t="s">
        <v>2093</v>
      </c>
      <c r="B1160">
        <v>240</v>
      </c>
      <c r="C1160">
        <v>96</v>
      </c>
      <c r="D1160">
        <v>143618384</v>
      </c>
      <c r="E1160" t="s">
        <v>2320</v>
      </c>
      <c r="F1160" t="s">
        <v>2892</v>
      </c>
      <c r="G1160" t="s">
        <v>3110</v>
      </c>
      <c r="H1160">
        <v>165333</v>
      </c>
      <c r="I1160">
        <v>186</v>
      </c>
      <c r="J1160" t="s">
        <v>29</v>
      </c>
      <c r="K1160" t="s">
        <v>30</v>
      </c>
      <c r="L1160">
        <v>90000000</v>
      </c>
      <c r="M1160">
        <v>2011</v>
      </c>
      <c r="N1160">
        <v>7</v>
      </c>
      <c r="O1160">
        <v>53618384</v>
      </c>
      <c r="R1160" t="s">
        <v>349</v>
      </c>
      <c r="S1160" cm="1">
        <f t="array" ref="S1160">AVERAGE(IF(Table7[director_name]=R1160, Table7[imdb_score]))</f>
        <v>6.9249999999999998</v>
      </c>
      <c r="T1160" t="str">
        <f>IF(Table8[[#This Row],[Average]] &gt; $V$7, "Higher", "Lower")</f>
        <v>Lower</v>
      </c>
    </row>
    <row r="1161" spans="1:20" x14ac:dyDescent="0.3">
      <c r="A1161" t="s">
        <v>807</v>
      </c>
      <c r="B1161">
        <v>155</v>
      </c>
      <c r="C1161">
        <v>111</v>
      </c>
      <c r="D1161">
        <v>106126012</v>
      </c>
      <c r="E1161" t="s">
        <v>1576</v>
      </c>
      <c r="F1161" t="s">
        <v>339</v>
      </c>
      <c r="G1161" t="s">
        <v>3112</v>
      </c>
      <c r="H1161">
        <v>285623</v>
      </c>
      <c r="I1161">
        <v>497</v>
      </c>
      <c r="J1161" t="s">
        <v>29</v>
      </c>
      <c r="K1161" t="s">
        <v>30</v>
      </c>
      <c r="L1161">
        <v>60000000</v>
      </c>
      <c r="M1161">
        <v>2003</v>
      </c>
      <c r="N1161">
        <v>7</v>
      </c>
      <c r="O1161">
        <v>46126012</v>
      </c>
      <c r="R1161" t="s">
        <v>1000</v>
      </c>
      <c r="S1161" cm="1">
        <f t="array" ref="S1161">AVERAGE(IF(Table7[director_name]=R1161, Table7[imdb_score]))</f>
        <v>6.9249999999999998</v>
      </c>
      <c r="T1161" t="str">
        <f>IF(Table8[[#This Row],[Average]] &gt; $V$7, "Higher", "Lower")</f>
        <v>Lower</v>
      </c>
    </row>
    <row r="1162" spans="1:20" x14ac:dyDescent="0.3">
      <c r="A1162" t="s">
        <v>3114</v>
      </c>
      <c r="B1162">
        <v>359</v>
      </c>
      <c r="C1162">
        <v>106</v>
      </c>
      <c r="D1162">
        <v>91439400</v>
      </c>
      <c r="E1162" t="s">
        <v>500</v>
      </c>
      <c r="F1162" t="s">
        <v>61</v>
      </c>
      <c r="G1162" t="s">
        <v>3115</v>
      </c>
      <c r="H1162">
        <v>200647</v>
      </c>
      <c r="I1162">
        <v>384</v>
      </c>
      <c r="J1162" t="s">
        <v>29</v>
      </c>
      <c r="K1162" t="s">
        <v>200</v>
      </c>
      <c r="L1162">
        <v>50000000</v>
      </c>
      <c r="M1162">
        <v>2014</v>
      </c>
      <c r="N1162">
        <v>7</v>
      </c>
      <c r="O1162">
        <v>41439400</v>
      </c>
      <c r="R1162" t="s">
        <v>1326</v>
      </c>
      <c r="S1162" cm="1">
        <f t="array" ref="S1162">AVERAGE(IF(Table7[director_name]=R1162, Table7[imdb_score]))</f>
        <v>6.9249999999999998</v>
      </c>
      <c r="T1162" t="str">
        <f>IF(Table8[[#This Row],[Average]] &gt; $V$7, "Higher", "Lower")</f>
        <v>Lower</v>
      </c>
    </row>
    <row r="1163" spans="1:20" x14ac:dyDescent="0.3">
      <c r="A1163" t="s">
        <v>3117</v>
      </c>
      <c r="B1163">
        <v>92</v>
      </c>
      <c r="C1163">
        <v>121</v>
      </c>
      <c r="D1163">
        <v>65703412</v>
      </c>
      <c r="E1163" t="s">
        <v>699</v>
      </c>
      <c r="F1163" t="s">
        <v>1809</v>
      </c>
      <c r="G1163" t="s">
        <v>3118</v>
      </c>
      <c r="H1163">
        <v>57958</v>
      </c>
      <c r="I1163">
        <v>345</v>
      </c>
      <c r="J1163" t="s">
        <v>29</v>
      </c>
      <c r="K1163" t="s">
        <v>30</v>
      </c>
      <c r="L1163">
        <v>26000000</v>
      </c>
      <c r="M1163">
        <v>1998</v>
      </c>
      <c r="N1163">
        <v>7</v>
      </c>
      <c r="O1163">
        <v>39703412</v>
      </c>
      <c r="R1163" t="s">
        <v>349</v>
      </c>
      <c r="S1163" cm="1">
        <f t="array" ref="S1163">AVERAGE(IF(Table7[director_name]=R1163, Table7[imdb_score]))</f>
        <v>6.9249999999999998</v>
      </c>
      <c r="T1163" t="str">
        <f>IF(Table8[[#This Row],[Average]] &gt; $V$7, "Higher", "Lower")</f>
        <v>Lower</v>
      </c>
    </row>
    <row r="1164" spans="1:20" x14ac:dyDescent="0.3">
      <c r="A1164" t="s">
        <v>115</v>
      </c>
      <c r="B1164">
        <v>59</v>
      </c>
      <c r="C1164">
        <v>119</v>
      </c>
      <c r="D1164">
        <v>52293982</v>
      </c>
      <c r="E1164" t="s">
        <v>459</v>
      </c>
      <c r="F1164" t="s">
        <v>649</v>
      </c>
      <c r="G1164" t="s">
        <v>3120</v>
      </c>
      <c r="H1164">
        <v>57831</v>
      </c>
      <c r="I1164">
        <v>115</v>
      </c>
      <c r="J1164" t="s">
        <v>29</v>
      </c>
      <c r="K1164" t="s">
        <v>30</v>
      </c>
      <c r="L1164">
        <v>13800000</v>
      </c>
      <c r="M1164">
        <v>1986</v>
      </c>
      <c r="N1164">
        <v>7</v>
      </c>
      <c r="O1164">
        <v>38493982</v>
      </c>
      <c r="R1164" t="s">
        <v>1326</v>
      </c>
      <c r="S1164" cm="1">
        <f t="array" ref="S1164">AVERAGE(IF(Table7[director_name]=R1164, Table7[imdb_score]))</f>
        <v>6.9249999999999998</v>
      </c>
      <c r="T1164" t="str">
        <f>IF(Table8[[#This Row],[Average]] &gt; $V$7, "Higher", "Lower")</f>
        <v>Lower</v>
      </c>
    </row>
    <row r="1165" spans="1:20" x14ac:dyDescent="0.3">
      <c r="A1165" t="s">
        <v>363</v>
      </c>
      <c r="B1165">
        <v>139</v>
      </c>
      <c r="C1165">
        <v>103</v>
      </c>
      <c r="D1165">
        <v>42365600</v>
      </c>
      <c r="E1165" t="s">
        <v>3122</v>
      </c>
      <c r="F1165" t="s">
        <v>3123</v>
      </c>
      <c r="G1165" t="s">
        <v>3124</v>
      </c>
      <c r="H1165">
        <v>45890</v>
      </c>
      <c r="I1165">
        <v>177</v>
      </c>
      <c r="J1165" t="s">
        <v>29</v>
      </c>
      <c r="K1165" t="s">
        <v>200</v>
      </c>
      <c r="L1165">
        <v>5000000</v>
      </c>
      <c r="M1165">
        <v>1981</v>
      </c>
      <c r="N1165">
        <v>7</v>
      </c>
      <c r="O1165">
        <v>37365600</v>
      </c>
      <c r="R1165" t="s">
        <v>1000</v>
      </c>
      <c r="S1165" cm="1">
        <f t="array" ref="S1165">AVERAGE(IF(Table7[director_name]=R1165, Table7[imdb_score]))</f>
        <v>6.9249999999999998</v>
      </c>
      <c r="T1165" t="str">
        <f>IF(Table8[[#This Row],[Average]] &gt; $V$7, "Higher", "Lower")</f>
        <v>Lower</v>
      </c>
    </row>
    <row r="1166" spans="1:20" x14ac:dyDescent="0.3">
      <c r="A1166" t="s">
        <v>2677</v>
      </c>
      <c r="B1166">
        <v>129</v>
      </c>
      <c r="C1166">
        <v>68</v>
      </c>
      <c r="D1166">
        <v>53868030</v>
      </c>
      <c r="E1166" t="s">
        <v>338</v>
      </c>
      <c r="F1166" t="s">
        <v>1586</v>
      </c>
      <c r="G1166" t="s">
        <v>3126</v>
      </c>
      <c r="H1166">
        <v>183425</v>
      </c>
      <c r="I1166">
        <v>425</v>
      </c>
      <c r="J1166" t="s">
        <v>29</v>
      </c>
      <c r="K1166" t="s">
        <v>30</v>
      </c>
      <c r="L1166">
        <v>17000000</v>
      </c>
      <c r="M1166">
        <v>1997</v>
      </c>
      <c r="N1166">
        <v>7</v>
      </c>
      <c r="O1166">
        <v>36868030</v>
      </c>
      <c r="R1166" t="s">
        <v>1326</v>
      </c>
      <c r="S1166" cm="1">
        <f t="array" ref="S1166">AVERAGE(IF(Table7[director_name]=R1166, Table7[imdb_score]))</f>
        <v>6.9249999999999998</v>
      </c>
      <c r="T1166" t="str">
        <f>IF(Table8[[#This Row],[Average]] &gt; $V$7, "Higher", "Lower")</f>
        <v>Lower</v>
      </c>
    </row>
    <row r="1167" spans="1:20" x14ac:dyDescent="0.3">
      <c r="A1167" t="s">
        <v>920</v>
      </c>
      <c r="B1167">
        <v>129</v>
      </c>
      <c r="C1167">
        <v>116</v>
      </c>
      <c r="D1167">
        <v>71026631</v>
      </c>
      <c r="E1167" t="s">
        <v>208</v>
      </c>
      <c r="F1167" t="s">
        <v>837</v>
      </c>
      <c r="G1167" t="s">
        <v>3128</v>
      </c>
      <c r="H1167">
        <v>98899</v>
      </c>
      <c r="I1167">
        <v>394</v>
      </c>
      <c r="J1167" t="s">
        <v>29</v>
      </c>
      <c r="K1167" t="s">
        <v>30</v>
      </c>
      <c r="L1167">
        <v>36000000</v>
      </c>
      <c r="M1167">
        <v>2002</v>
      </c>
      <c r="N1167">
        <v>7</v>
      </c>
      <c r="O1167">
        <v>35026631</v>
      </c>
      <c r="R1167" t="s">
        <v>349</v>
      </c>
      <c r="S1167" cm="1">
        <f t="array" ref="S1167">AVERAGE(IF(Table7[director_name]=R1167, Table7[imdb_score]))</f>
        <v>6.9249999999999998</v>
      </c>
      <c r="T1167" t="str">
        <f>IF(Table8[[#This Row],[Average]] &gt; $V$7, "Higher", "Lower")</f>
        <v>Lower</v>
      </c>
    </row>
    <row r="1168" spans="1:20" x14ac:dyDescent="0.3">
      <c r="A1168" t="s">
        <v>2305</v>
      </c>
      <c r="B1168">
        <v>34</v>
      </c>
      <c r="C1168">
        <v>129</v>
      </c>
      <c r="D1168">
        <v>34522221</v>
      </c>
      <c r="E1168" t="s">
        <v>92</v>
      </c>
      <c r="F1168" t="s">
        <v>3130</v>
      </c>
      <c r="G1168" t="s">
        <v>3131</v>
      </c>
      <c r="H1168">
        <v>15401</v>
      </c>
      <c r="I1168">
        <v>175</v>
      </c>
      <c r="J1168" t="s">
        <v>29</v>
      </c>
      <c r="K1168" t="s">
        <v>30</v>
      </c>
      <c r="L1168">
        <v>2000000</v>
      </c>
      <c r="M1168">
        <v>2011</v>
      </c>
      <c r="N1168">
        <v>7</v>
      </c>
      <c r="O1168">
        <v>32522221</v>
      </c>
      <c r="R1168" t="s">
        <v>1000</v>
      </c>
      <c r="S1168" cm="1">
        <f t="array" ref="S1168">AVERAGE(IF(Table7[director_name]=R1168, Table7[imdb_score]))</f>
        <v>6.9249999999999998</v>
      </c>
      <c r="T1168" t="str">
        <f>IF(Table8[[#This Row],[Average]] &gt; $V$7, "Higher", "Lower")</f>
        <v>Lower</v>
      </c>
    </row>
    <row r="1169" spans="1:20" x14ac:dyDescent="0.3">
      <c r="A1169" t="s">
        <v>1243</v>
      </c>
      <c r="B1169">
        <v>599</v>
      </c>
      <c r="C1169">
        <v>153</v>
      </c>
      <c r="D1169">
        <v>262030663</v>
      </c>
      <c r="E1169" t="s">
        <v>309</v>
      </c>
      <c r="F1169" t="s">
        <v>490</v>
      </c>
      <c r="G1169" t="s">
        <v>3133</v>
      </c>
      <c r="H1169">
        <v>451803</v>
      </c>
      <c r="I1169">
        <v>1225</v>
      </c>
      <c r="J1169" t="s">
        <v>29</v>
      </c>
      <c r="K1169" t="s">
        <v>30</v>
      </c>
      <c r="L1169">
        <v>230000000</v>
      </c>
      <c r="M1169">
        <v>2012</v>
      </c>
      <c r="N1169">
        <v>7</v>
      </c>
      <c r="O1169">
        <v>32030663</v>
      </c>
      <c r="R1169" t="s">
        <v>1000</v>
      </c>
      <c r="S1169" cm="1">
        <f t="array" ref="S1169">AVERAGE(IF(Table7[director_name]=R1169, Table7[imdb_score]))</f>
        <v>6.9249999999999998</v>
      </c>
      <c r="T1169" t="str">
        <f>IF(Table8[[#This Row],[Average]] &gt; $V$7, "Higher", "Lower")</f>
        <v>Lower</v>
      </c>
    </row>
    <row r="1170" spans="1:20" x14ac:dyDescent="0.3">
      <c r="A1170" t="s">
        <v>1706</v>
      </c>
      <c r="B1170">
        <v>120</v>
      </c>
      <c r="C1170">
        <v>99</v>
      </c>
      <c r="D1170">
        <v>101217900</v>
      </c>
      <c r="E1170" t="s">
        <v>3135</v>
      </c>
      <c r="F1170" t="s">
        <v>3136</v>
      </c>
      <c r="G1170" t="s">
        <v>3137</v>
      </c>
      <c r="H1170">
        <v>91093</v>
      </c>
      <c r="I1170">
        <v>353</v>
      </c>
      <c r="J1170" t="s">
        <v>29</v>
      </c>
      <c r="K1170" t="s">
        <v>30</v>
      </c>
      <c r="L1170">
        <v>70000000</v>
      </c>
      <c r="M1170">
        <v>1998</v>
      </c>
      <c r="N1170">
        <v>7</v>
      </c>
      <c r="O1170">
        <v>31217900</v>
      </c>
      <c r="R1170" t="s">
        <v>1326</v>
      </c>
      <c r="S1170" cm="1">
        <f t="array" ref="S1170">AVERAGE(IF(Table7[director_name]=R1170, Table7[imdb_score]))</f>
        <v>6.9249999999999998</v>
      </c>
      <c r="T1170" t="str">
        <f>IF(Table8[[#This Row],[Average]] &gt; $V$7, "Higher", "Lower")</f>
        <v>Lower</v>
      </c>
    </row>
    <row r="1171" spans="1:20" x14ac:dyDescent="0.3">
      <c r="A1171" t="s">
        <v>1137</v>
      </c>
      <c r="B1171">
        <v>516</v>
      </c>
      <c r="C1171">
        <v>115</v>
      </c>
      <c r="D1171">
        <v>181015141</v>
      </c>
      <c r="E1171" t="s">
        <v>309</v>
      </c>
      <c r="F1171" t="s">
        <v>464</v>
      </c>
      <c r="G1171" t="s">
        <v>3138</v>
      </c>
      <c r="H1171">
        <v>536314</v>
      </c>
      <c r="I1171">
        <v>738</v>
      </c>
      <c r="J1171" t="s">
        <v>29</v>
      </c>
      <c r="K1171" t="s">
        <v>30</v>
      </c>
      <c r="L1171">
        <v>150000000</v>
      </c>
      <c r="M1171">
        <v>2011</v>
      </c>
      <c r="N1171">
        <v>7</v>
      </c>
      <c r="O1171">
        <v>31015141</v>
      </c>
      <c r="R1171" t="s">
        <v>349</v>
      </c>
      <c r="S1171" cm="1">
        <f t="array" ref="S1171">AVERAGE(IF(Table7[director_name]=R1171, Table7[imdb_score]))</f>
        <v>6.9249999999999998</v>
      </c>
      <c r="T1171" t="str">
        <f>IF(Table8[[#This Row],[Average]] &gt; $V$7, "Higher", "Lower")</f>
        <v>Lower</v>
      </c>
    </row>
    <row r="1172" spans="1:20" x14ac:dyDescent="0.3">
      <c r="A1172" t="s">
        <v>1604</v>
      </c>
      <c r="B1172">
        <v>226</v>
      </c>
      <c r="C1172">
        <v>133</v>
      </c>
      <c r="D1172">
        <v>51483949</v>
      </c>
      <c r="E1172" t="s">
        <v>3139</v>
      </c>
      <c r="F1172" t="s">
        <v>3140</v>
      </c>
      <c r="G1172" t="s">
        <v>3141</v>
      </c>
      <c r="H1172">
        <v>208092</v>
      </c>
      <c r="I1172">
        <v>806</v>
      </c>
      <c r="J1172" t="s">
        <v>29</v>
      </c>
      <c r="K1172" t="s">
        <v>200</v>
      </c>
      <c r="L1172">
        <v>22000000</v>
      </c>
      <c r="M1172">
        <v>2003</v>
      </c>
      <c r="N1172">
        <v>7</v>
      </c>
      <c r="O1172">
        <v>29483949</v>
      </c>
      <c r="R1172" t="s">
        <v>1128</v>
      </c>
      <c r="S1172" cm="1">
        <f t="array" ref="S1172">AVERAGE(IF(Table7[director_name]=R1172, Table7[imdb_score]))</f>
        <v>6.92</v>
      </c>
      <c r="T1172" t="str">
        <f>IF(Table8[[#This Row],[Average]] &gt; $V$7, "Higher", "Lower")</f>
        <v>Lower</v>
      </c>
    </row>
    <row r="1173" spans="1:20" x14ac:dyDescent="0.3">
      <c r="A1173" t="s">
        <v>2308</v>
      </c>
      <c r="B1173">
        <v>79</v>
      </c>
      <c r="C1173">
        <v>95</v>
      </c>
      <c r="D1173">
        <v>34099640</v>
      </c>
      <c r="E1173" t="s">
        <v>3095</v>
      </c>
      <c r="F1173" t="s">
        <v>3142</v>
      </c>
      <c r="G1173" t="s">
        <v>3143</v>
      </c>
      <c r="H1173">
        <v>16651</v>
      </c>
      <c r="I1173">
        <v>149</v>
      </c>
      <c r="J1173" t="s">
        <v>29</v>
      </c>
      <c r="K1173" t="s">
        <v>30</v>
      </c>
      <c r="L1173">
        <v>5000000</v>
      </c>
      <c r="M1173">
        <v>2000</v>
      </c>
      <c r="N1173">
        <v>7</v>
      </c>
      <c r="O1173">
        <v>29099640</v>
      </c>
      <c r="R1173" t="s">
        <v>1128</v>
      </c>
      <c r="S1173" cm="1">
        <f t="array" ref="S1173">AVERAGE(IF(Table7[director_name]=R1173, Table7[imdb_score]))</f>
        <v>6.92</v>
      </c>
      <c r="T1173" t="str">
        <f>IF(Table8[[#This Row],[Average]] &gt; $V$7, "Higher", "Lower")</f>
        <v>Lower</v>
      </c>
    </row>
    <row r="1174" spans="1:20" x14ac:dyDescent="0.3">
      <c r="A1174" t="s">
        <v>2145</v>
      </c>
      <c r="B1174">
        <v>88</v>
      </c>
      <c r="C1174">
        <v>101</v>
      </c>
      <c r="D1174">
        <v>60328558</v>
      </c>
      <c r="E1174" t="s">
        <v>1056</v>
      </c>
      <c r="F1174" t="s">
        <v>520</v>
      </c>
      <c r="G1174" t="s">
        <v>3145</v>
      </c>
      <c r="H1174">
        <v>61396</v>
      </c>
      <c r="I1174">
        <v>159</v>
      </c>
      <c r="J1174" t="s">
        <v>29</v>
      </c>
      <c r="K1174" t="s">
        <v>30</v>
      </c>
      <c r="L1174">
        <v>32000000</v>
      </c>
      <c r="M1174">
        <v>1988</v>
      </c>
      <c r="N1174">
        <v>7</v>
      </c>
      <c r="O1174">
        <v>28328558</v>
      </c>
      <c r="R1174" t="s">
        <v>1128</v>
      </c>
      <c r="S1174" cm="1">
        <f t="array" ref="S1174">AVERAGE(IF(Table7[director_name]=R1174, Table7[imdb_score]))</f>
        <v>6.92</v>
      </c>
      <c r="T1174" t="str">
        <f>IF(Table8[[#This Row],[Average]] &gt; $V$7, "Higher", "Lower")</f>
        <v>Lower</v>
      </c>
    </row>
    <row r="1175" spans="1:20" x14ac:dyDescent="0.3">
      <c r="A1175" t="s">
        <v>1592</v>
      </c>
      <c r="B1175">
        <v>72</v>
      </c>
      <c r="C1175">
        <v>251</v>
      </c>
      <c r="D1175">
        <v>57750000</v>
      </c>
      <c r="E1175" t="s">
        <v>655</v>
      </c>
      <c r="F1175" t="s">
        <v>2902</v>
      </c>
      <c r="G1175" t="s">
        <v>3146</v>
      </c>
      <c r="H1175">
        <v>21554</v>
      </c>
      <c r="I1175">
        <v>192</v>
      </c>
      <c r="J1175" t="s">
        <v>29</v>
      </c>
      <c r="K1175" t="s">
        <v>200</v>
      </c>
      <c r="L1175">
        <v>31115000</v>
      </c>
      <c r="M1175">
        <v>1963</v>
      </c>
      <c r="N1175">
        <v>7</v>
      </c>
      <c r="O1175">
        <v>26635000</v>
      </c>
      <c r="R1175" t="s">
        <v>1128</v>
      </c>
      <c r="S1175" cm="1">
        <f t="array" ref="S1175">AVERAGE(IF(Table7[director_name]=R1175, Table7[imdb_score]))</f>
        <v>6.92</v>
      </c>
      <c r="T1175" t="str">
        <f>IF(Table8[[#This Row],[Average]] &gt; $V$7, "Higher", "Lower")</f>
        <v>Lower</v>
      </c>
    </row>
    <row r="1176" spans="1:20" x14ac:dyDescent="0.3">
      <c r="A1176" t="s">
        <v>3147</v>
      </c>
      <c r="B1176">
        <v>77</v>
      </c>
      <c r="C1176">
        <v>92</v>
      </c>
      <c r="D1176">
        <v>38624000</v>
      </c>
      <c r="E1176" t="s">
        <v>1941</v>
      </c>
      <c r="F1176" t="s">
        <v>1823</v>
      </c>
      <c r="G1176" t="s">
        <v>3148</v>
      </c>
      <c r="H1176">
        <v>156143</v>
      </c>
      <c r="I1176">
        <v>289</v>
      </c>
      <c r="J1176" t="s">
        <v>29</v>
      </c>
      <c r="K1176" t="s">
        <v>30</v>
      </c>
      <c r="L1176">
        <v>12000000</v>
      </c>
      <c r="M1176">
        <v>1996</v>
      </c>
      <c r="N1176">
        <v>7</v>
      </c>
      <c r="O1176">
        <v>26624000</v>
      </c>
      <c r="R1176" t="s">
        <v>1128</v>
      </c>
      <c r="S1176" cm="1">
        <f t="array" ref="S1176">AVERAGE(IF(Table7[director_name]=R1176, Table7[imdb_score]))</f>
        <v>6.92</v>
      </c>
      <c r="T1176" t="str">
        <f>IF(Table8[[#This Row],[Average]] &gt; $V$7, "Higher", "Lower")</f>
        <v>Lower</v>
      </c>
    </row>
    <row r="1177" spans="1:20" x14ac:dyDescent="0.3">
      <c r="A1177" t="s">
        <v>936</v>
      </c>
      <c r="B1177">
        <v>191</v>
      </c>
      <c r="C1177">
        <v>90</v>
      </c>
      <c r="D1177">
        <v>124870275</v>
      </c>
      <c r="E1177" t="s">
        <v>1665</v>
      </c>
      <c r="F1177" t="s">
        <v>3150</v>
      </c>
      <c r="G1177" t="s">
        <v>3151</v>
      </c>
      <c r="H1177">
        <v>152601</v>
      </c>
      <c r="I1177">
        <v>156</v>
      </c>
      <c r="J1177" t="s">
        <v>29</v>
      </c>
      <c r="K1177" t="s">
        <v>30</v>
      </c>
      <c r="L1177">
        <v>100000000</v>
      </c>
      <c r="M1177">
        <v>2009</v>
      </c>
      <c r="N1177">
        <v>7</v>
      </c>
      <c r="O1177">
        <v>24870275</v>
      </c>
      <c r="R1177" t="s">
        <v>104</v>
      </c>
      <c r="S1177" cm="1">
        <f t="array" ref="S1177">AVERAGE(IF(Table7[director_name]=R1177, Table7[imdb_score]))</f>
        <v>6.916666666666667</v>
      </c>
      <c r="T1177" t="str">
        <f>IF(Table8[[#This Row],[Average]] &gt; $V$7, "Higher", "Lower")</f>
        <v>Lower</v>
      </c>
    </row>
    <row r="1178" spans="1:20" x14ac:dyDescent="0.3">
      <c r="A1178" t="s">
        <v>522</v>
      </c>
      <c r="B1178">
        <v>341</v>
      </c>
      <c r="C1178">
        <v>96</v>
      </c>
      <c r="D1178">
        <v>60338891</v>
      </c>
      <c r="E1178" t="s">
        <v>73</v>
      </c>
      <c r="F1178" t="s">
        <v>221</v>
      </c>
      <c r="G1178" t="s">
        <v>3152</v>
      </c>
      <c r="H1178">
        <v>248468</v>
      </c>
      <c r="I1178">
        <v>545</v>
      </c>
      <c r="J1178" t="s">
        <v>29</v>
      </c>
      <c r="K1178" t="s">
        <v>30</v>
      </c>
      <c r="L1178">
        <v>37000000</v>
      </c>
      <c r="M1178">
        <v>2008</v>
      </c>
      <c r="N1178">
        <v>7</v>
      </c>
      <c r="O1178">
        <v>23338891</v>
      </c>
      <c r="R1178" t="s">
        <v>104</v>
      </c>
      <c r="S1178" cm="1">
        <f t="array" ref="S1178">AVERAGE(IF(Table7[director_name]=R1178, Table7[imdb_score]))</f>
        <v>6.916666666666667</v>
      </c>
      <c r="T1178" t="str">
        <f>IF(Table8[[#This Row],[Average]] &gt; $V$7, "Higher", "Lower")</f>
        <v>Lower</v>
      </c>
    </row>
    <row r="1179" spans="1:20" x14ac:dyDescent="0.3">
      <c r="A1179" t="s">
        <v>1580</v>
      </c>
      <c r="B1179">
        <v>387</v>
      </c>
      <c r="C1179">
        <v>130</v>
      </c>
      <c r="D1179">
        <v>80033643</v>
      </c>
      <c r="E1179" t="s">
        <v>3153</v>
      </c>
      <c r="F1179" t="s">
        <v>649</v>
      </c>
      <c r="G1179" t="s">
        <v>3154</v>
      </c>
      <c r="H1179">
        <v>226570</v>
      </c>
      <c r="I1179">
        <v>448</v>
      </c>
      <c r="J1179" t="s">
        <v>29</v>
      </c>
      <c r="K1179" t="s">
        <v>30</v>
      </c>
      <c r="L1179">
        <v>60000000</v>
      </c>
      <c r="M1179">
        <v>2012</v>
      </c>
      <c r="N1179">
        <v>7</v>
      </c>
      <c r="O1179">
        <v>20033643</v>
      </c>
      <c r="R1179" t="s">
        <v>104</v>
      </c>
      <c r="S1179" cm="1">
        <f t="array" ref="S1179">AVERAGE(IF(Table7[director_name]=R1179, Table7[imdb_score]))</f>
        <v>6.916666666666667</v>
      </c>
      <c r="T1179" t="str">
        <f>IF(Table8[[#This Row],[Average]] &gt; $V$7, "Higher", "Lower")</f>
        <v>Lower</v>
      </c>
    </row>
    <row r="1180" spans="1:20" x14ac:dyDescent="0.3">
      <c r="A1180" t="s">
        <v>1580</v>
      </c>
      <c r="B1180">
        <v>387</v>
      </c>
      <c r="C1180">
        <v>130</v>
      </c>
      <c r="D1180">
        <v>80033643</v>
      </c>
      <c r="E1180" t="s">
        <v>3153</v>
      </c>
      <c r="F1180" t="s">
        <v>649</v>
      </c>
      <c r="G1180" t="s">
        <v>3154</v>
      </c>
      <c r="H1180">
        <v>226583</v>
      </c>
      <c r="I1180">
        <v>448</v>
      </c>
      <c r="J1180" t="s">
        <v>29</v>
      </c>
      <c r="K1180" t="s">
        <v>30</v>
      </c>
      <c r="L1180">
        <v>60000000</v>
      </c>
      <c r="M1180">
        <v>2012</v>
      </c>
      <c r="N1180">
        <v>7</v>
      </c>
      <c r="O1180">
        <v>20033643</v>
      </c>
      <c r="R1180" t="s">
        <v>104</v>
      </c>
      <c r="S1180" cm="1">
        <f t="array" ref="S1180">AVERAGE(IF(Table7[director_name]=R1180, Table7[imdb_score]))</f>
        <v>6.916666666666667</v>
      </c>
      <c r="T1180" t="str">
        <f>IF(Table8[[#This Row],[Average]] &gt; $V$7, "Higher", "Lower")</f>
        <v>Lower</v>
      </c>
    </row>
    <row r="1181" spans="1:20" x14ac:dyDescent="0.3">
      <c r="A1181" t="s">
        <v>2417</v>
      </c>
      <c r="B1181">
        <v>308</v>
      </c>
      <c r="C1181">
        <v>121</v>
      </c>
      <c r="D1181">
        <v>110416702</v>
      </c>
      <c r="E1181" t="s">
        <v>1259</v>
      </c>
      <c r="F1181" t="s">
        <v>388</v>
      </c>
      <c r="G1181" t="s">
        <v>3155</v>
      </c>
      <c r="H1181">
        <v>307539</v>
      </c>
      <c r="I1181">
        <v>577</v>
      </c>
      <c r="J1181" t="s">
        <v>29</v>
      </c>
      <c r="K1181" t="s">
        <v>30</v>
      </c>
      <c r="L1181">
        <v>92000000</v>
      </c>
      <c r="M1181">
        <v>2008</v>
      </c>
      <c r="N1181">
        <v>7</v>
      </c>
      <c r="O1181">
        <v>18416702</v>
      </c>
      <c r="R1181" t="s">
        <v>104</v>
      </c>
      <c r="S1181" cm="1">
        <f t="array" ref="S1181">AVERAGE(IF(Table7[director_name]=R1181, Table7[imdb_score]))</f>
        <v>6.916666666666667</v>
      </c>
      <c r="T1181" t="str">
        <f>IF(Table8[[#This Row],[Average]] &gt; $V$7, "Higher", "Lower")</f>
        <v>Lower</v>
      </c>
    </row>
    <row r="1182" spans="1:20" x14ac:dyDescent="0.3">
      <c r="A1182" t="s">
        <v>3156</v>
      </c>
      <c r="B1182">
        <v>142</v>
      </c>
      <c r="C1182">
        <v>121</v>
      </c>
      <c r="D1182">
        <v>83892374</v>
      </c>
      <c r="E1182" t="s">
        <v>217</v>
      </c>
      <c r="F1182" t="s">
        <v>2902</v>
      </c>
      <c r="G1182" t="s">
        <v>3157</v>
      </c>
      <c r="H1182">
        <v>85720</v>
      </c>
      <c r="I1182">
        <v>297</v>
      </c>
      <c r="J1182" t="s">
        <v>29</v>
      </c>
      <c r="K1182" t="s">
        <v>30</v>
      </c>
      <c r="L1182">
        <v>66000000</v>
      </c>
      <c r="M1182">
        <v>1998</v>
      </c>
      <c r="N1182">
        <v>7</v>
      </c>
      <c r="O1182">
        <v>17892374</v>
      </c>
      <c r="R1182" t="s">
        <v>104</v>
      </c>
      <c r="S1182" cm="1">
        <f t="array" ref="S1182">AVERAGE(IF(Table7[director_name]=R1182, Table7[imdb_score]))</f>
        <v>6.916666666666667</v>
      </c>
      <c r="T1182" t="str">
        <f>IF(Table8[[#This Row],[Average]] &gt; $V$7, "Higher", "Lower")</f>
        <v>Lower</v>
      </c>
    </row>
    <row r="1183" spans="1:20" x14ac:dyDescent="0.3">
      <c r="A1183" t="s">
        <v>3158</v>
      </c>
      <c r="B1183">
        <v>170</v>
      </c>
      <c r="C1183">
        <v>93</v>
      </c>
      <c r="D1183">
        <v>27829874</v>
      </c>
      <c r="E1183" t="s">
        <v>1576</v>
      </c>
      <c r="F1183" t="s">
        <v>339</v>
      </c>
      <c r="G1183" t="s">
        <v>3159</v>
      </c>
      <c r="H1183">
        <v>196422</v>
      </c>
      <c r="I1183">
        <v>444</v>
      </c>
      <c r="J1183" t="s">
        <v>29</v>
      </c>
      <c r="K1183" t="s">
        <v>30</v>
      </c>
      <c r="L1183">
        <v>12000000</v>
      </c>
      <c r="M1183">
        <v>2006</v>
      </c>
      <c r="N1183">
        <v>7</v>
      </c>
      <c r="O1183">
        <v>15829874</v>
      </c>
      <c r="R1183" t="s">
        <v>996</v>
      </c>
      <c r="S1183" cm="1">
        <f t="array" ref="S1183">AVERAGE(IF(Table7[director_name]=R1183, Table7[imdb_score]))</f>
        <v>6.9166666666666652</v>
      </c>
      <c r="T1183" t="str">
        <f>IF(Table8[[#This Row],[Average]] &gt; $V$7, "Higher", "Lower")</f>
        <v>Lower</v>
      </c>
    </row>
    <row r="1184" spans="1:20" x14ac:dyDescent="0.3">
      <c r="A1184" t="s">
        <v>1695</v>
      </c>
      <c r="B1184">
        <v>274</v>
      </c>
      <c r="C1184">
        <v>100</v>
      </c>
      <c r="D1184">
        <v>28637507</v>
      </c>
      <c r="E1184" t="s">
        <v>2457</v>
      </c>
      <c r="F1184" t="s">
        <v>1465</v>
      </c>
      <c r="G1184" t="s">
        <v>3161</v>
      </c>
      <c r="H1184">
        <v>212167</v>
      </c>
      <c r="I1184">
        <v>713</v>
      </c>
      <c r="J1184" t="s">
        <v>29</v>
      </c>
      <c r="K1184" t="s">
        <v>200</v>
      </c>
      <c r="L1184">
        <v>15000000</v>
      </c>
      <c r="M1184">
        <v>2007</v>
      </c>
      <c r="N1184">
        <v>7</v>
      </c>
      <c r="O1184">
        <v>13637507</v>
      </c>
      <c r="R1184" t="s">
        <v>996</v>
      </c>
      <c r="S1184" cm="1">
        <f t="array" ref="S1184">AVERAGE(IF(Table7[director_name]=R1184, Table7[imdb_score]))</f>
        <v>6.9166666666666652</v>
      </c>
      <c r="T1184" t="str">
        <f>IF(Table8[[#This Row],[Average]] &gt; $V$7, "Higher", "Lower")</f>
        <v>Lower</v>
      </c>
    </row>
    <row r="1185" spans="1:20" x14ac:dyDescent="0.3">
      <c r="A1185" t="s">
        <v>1756</v>
      </c>
      <c r="B1185">
        <v>203</v>
      </c>
      <c r="C1185">
        <v>86</v>
      </c>
      <c r="D1185">
        <v>14564027</v>
      </c>
      <c r="E1185" t="s">
        <v>1900</v>
      </c>
      <c r="F1185" t="s">
        <v>3163</v>
      </c>
      <c r="G1185" t="s">
        <v>3164</v>
      </c>
      <c r="H1185">
        <v>76407</v>
      </c>
      <c r="I1185">
        <v>335</v>
      </c>
      <c r="J1185" t="s">
        <v>29</v>
      </c>
      <c r="K1185" t="s">
        <v>200</v>
      </c>
      <c r="L1185">
        <v>1000000</v>
      </c>
      <c r="M1185">
        <v>1987</v>
      </c>
      <c r="N1185">
        <v>7</v>
      </c>
      <c r="O1185">
        <v>13564027</v>
      </c>
      <c r="R1185" t="s">
        <v>996</v>
      </c>
      <c r="S1185" cm="1">
        <f t="array" ref="S1185">AVERAGE(IF(Table7[director_name]=R1185, Table7[imdb_score]))</f>
        <v>6.9166666666666652</v>
      </c>
      <c r="T1185" t="str">
        <f>IF(Table8[[#This Row],[Average]] &gt; $V$7, "Higher", "Lower")</f>
        <v>Lower</v>
      </c>
    </row>
    <row r="1186" spans="1:20" x14ac:dyDescent="0.3">
      <c r="A1186" t="s">
        <v>1025</v>
      </c>
      <c r="B1186">
        <v>654</v>
      </c>
      <c r="C1186">
        <v>123</v>
      </c>
      <c r="D1186">
        <v>202351611</v>
      </c>
      <c r="E1186" t="s">
        <v>3165</v>
      </c>
      <c r="F1186" t="s">
        <v>3166</v>
      </c>
      <c r="G1186" t="s">
        <v>3167</v>
      </c>
      <c r="H1186">
        <v>465019</v>
      </c>
      <c r="I1186">
        <v>995</v>
      </c>
      <c r="J1186" t="s">
        <v>29</v>
      </c>
      <c r="K1186" t="s">
        <v>30</v>
      </c>
      <c r="L1186">
        <v>190000000</v>
      </c>
      <c r="M1186">
        <v>2013</v>
      </c>
      <c r="N1186">
        <v>7</v>
      </c>
      <c r="O1186">
        <v>12351611</v>
      </c>
      <c r="R1186" t="s">
        <v>996</v>
      </c>
      <c r="S1186" cm="1">
        <f t="array" ref="S1186">AVERAGE(IF(Table7[director_name]=R1186, Table7[imdb_score]))</f>
        <v>6.9166666666666652</v>
      </c>
      <c r="T1186" t="str">
        <f>IF(Table8[[#This Row],[Average]] &gt; $V$7, "Higher", "Lower")</f>
        <v>Lower</v>
      </c>
    </row>
    <row r="1187" spans="1:20" x14ac:dyDescent="0.3">
      <c r="A1187" t="s">
        <v>1728</v>
      </c>
      <c r="B1187">
        <v>634</v>
      </c>
      <c r="C1187">
        <v>95</v>
      </c>
      <c r="D1187">
        <v>42043633</v>
      </c>
      <c r="E1187" t="s">
        <v>3169</v>
      </c>
      <c r="F1187" t="s">
        <v>464</v>
      </c>
      <c r="G1187" t="s">
        <v>3170</v>
      </c>
      <c r="H1187">
        <v>277172</v>
      </c>
      <c r="I1187">
        <v>986</v>
      </c>
      <c r="J1187" t="s">
        <v>29</v>
      </c>
      <c r="K1187" t="s">
        <v>30</v>
      </c>
      <c r="L1187">
        <v>30000000</v>
      </c>
      <c r="M1187">
        <v>2012</v>
      </c>
      <c r="N1187">
        <v>7</v>
      </c>
      <c r="O1187">
        <v>12043633</v>
      </c>
      <c r="R1187" t="s">
        <v>996</v>
      </c>
      <c r="S1187" cm="1">
        <f t="array" ref="S1187">AVERAGE(IF(Table7[director_name]=R1187, Table7[imdb_score]))</f>
        <v>6.9166666666666652</v>
      </c>
      <c r="T1187" t="str">
        <f>IF(Table8[[#This Row],[Average]] &gt; $V$7, "Higher", "Lower")</f>
        <v>Lower</v>
      </c>
    </row>
    <row r="1188" spans="1:20" x14ac:dyDescent="0.3">
      <c r="A1188" t="s">
        <v>1816</v>
      </c>
      <c r="B1188">
        <v>151</v>
      </c>
      <c r="C1188">
        <v>124</v>
      </c>
      <c r="D1188">
        <v>36447959</v>
      </c>
      <c r="E1188" t="s">
        <v>379</v>
      </c>
      <c r="F1188" t="s">
        <v>2881</v>
      </c>
      <c r="G1188" t="s">
        <v>3172</v>
      </c>
      <c r="H1188">
        <v>35833</v>
      </c>
      <c r="I1188">
        <v>96</v>
      </c>
      <c r="J1188" t="s">
        <v>29</v>
      </c>
      <c r="K1188" t="s">
        <v>30</v>
      </c>
      <c r="L1188">
        <v>25000000</v>
      </c>
      <c r="M1188">
        <v>2014</v>
      </c>
      <c r="N1188">
        <v>7</v>
      </c>
      <c r="O1188">
        <v>11447959</v>
      </c>
      <c r="R1188" t="s">
        <v>996</v>
      </c>
      <c r="S1188" cm="1">
        <f t="array" ref="S1188">AVERAGE(IF(Table7[director_name]=R1188, Table7[imdb_score]))</f>
        <v>6.9166666666666652</v>
      </c>
      <c r="T1188" t="str">
        <f>IF(Table8[[#This Row],[Average]] &gt; $V$7, "Higher", "Lower")</f>
        <v>Lower</v>
      </c>
    </row>
    <row r="1189" spans="1:20" x14ac:dyDescent="0.3">
      <c r="A1189" t="s">
        <v>1568</v>
      </c>
      <c r="B1189">
        <v>391</v>
      </c>
      <c r="C1189">
        <v>123</v>
      </c>
      <c r="D1189">
        <v>62563543</v>
      </c>
      <c r="E1189" t="s">
        <v>116</v>
      </c>
      <c r="F1189" t="s">
        <v>482</v>
      </c>
      <c r="G1189" t="s">
        <v>3174</v>
      </c>
      <c r="H1189">
        <v>115216</v>
      </c>
      <c r="I1189">
        <v>289</v>
      </c>
      <c r="J1189" t="s">
        <v>29</v>
      </c>
      <c r="K1189" t="s">
        <v>30</v>
      </c>
      <c r="L1189">
        <v>53000000</v>
      </c>
      <c r="M1189">
        <v>2015</v>
      </c>
      <c r="N1189">
        <v>7</v>
      </c>
      <c r="O1189">
        <v>9563543</v>
      </c>
      <c r="R1189" t="s">
        <v>493</v>
      </c>
      <c r="S1189" cm="1">
        <f t="array" ref="S1189">AVERAGE(IF(Table7[director_name]=R1189, Table7[imdb_score]))</f>
        <v>6.9076923076923071</v>
      </c>
      <c r="T1189" t="str">
        <f>IF(Table8[[#This Row],[Average]] &gt; $V$7, "Higher", "Lower")</f>
        <v>Lower</v>
      </c>
    </row>
    <row r="1190" spans="1:20" x14ac:dyDescent="0.3">
      <c r="A1190" t="s">
        <v>2946</v>
      </c>
      <c r="B1190">
        <v>164</v>
      </c>
      <c r="C1190">
        <v>99</v>
      </c>
      <c r="D1190">
        <v>21133087</v>
      </c>
      <c r="E1190" t="s">
        <v>211</v>
      </c>
      <c r="F1190" t="s">
        <v>2866</v>
      </c>
      <c r="G1190" t="s">
        <v>3176</v>
      </c>
      <c r="H1190">
        <v>62468</v>
      </c>
      <c r="I1190">
        <v>374</v>
      </c>
      <c r="J1190" t="s">
        <v>29</v>
      </c>
      <c r="K1190" t="s">
        <v>30</v>
      </c>
      <c r="L1190">
        <v>12000000</v>
      </c>
      <c r="M1190">
        <v>1999</v>
      </c>
      <c r="N1190">
        <v>7</v>
      </c>
      <c r="O1190">
        <v>9133087</v>
      </c>
      <c r="R1190" t="s">
        <v>493</v>
      </c>
      <c r="S1190" cm="1">
        <f t="array" ref="S1190">AVERAGE(IF(Table7[director_name]=R1190, Table7[imdb_score]))</f>
        <v>6.9076923076923071</v>
      </c>
      <c r="T1190" t="str">
        <f>IF(Table8[[#This Row],[Average]] &gt; $V$7, "Higher", "Lower")</f>
        <v>Lower</v>
      </c>
    </row>
    <row r="1191" spans="1:20" x14ac:dyDescent="0.3">
      <c r="A1191" t="s">
        <v>1631</v>
      </c>
      <c r="B1191">
        <v>132</v>
      </c>
      <c r="C1191">
        <v>120</v>
      </c>
      <c r="D1191">
        <v>16938179</v>
      </c>
      <c r="E1191" t="s">
        <v>208</v>
      </c>
      <c r="F1191" t="s">
        <v>788</v>
      </c>
      <c r="G1191" t="s">
        <v>3177</v>
      </c>
      <c r="H1191">
        <v>41313</v>
      </c>
      <c r="I1191">
        <v>246</v>
      </c>
      <c r="J1191" t="s">
        <v>29</v>
      </c>
      <c r="K1191" t="s">
        <v>30</v>
      </c>
      <c r="L1191">
        <v>8000000</v>
      </c>
      <c r="M1191">
        <v>2000</v>
      </c>
      <c r="N1191">
        <v>7</v>
      </c>
      <c r="O1191">
        <v>8938179</v>
      </c>
      <c r="R1191" t="s">
        <v>493</v>
      </c>
      <c r="S1191" cm="1">
        <f t="array" ref="S1191">AVERAGE(IF(Table7[director_name]=R1191, Table7[imdb_score]))</f>
        <v>6.9076923076923071</v>
      </c>
      <c r="T1191" t="str">
        <f>IF(Table8[[#This Row],[Average]] &gt; $V$7, "Higher", "Lower")</f>
        <v>Lower</v>
      </c>
    </row>
    <row r="1192" spans="1:20" x14ac:dyDescent="0.3">
      <c r="A1192" t="s">
        <v>1337</v>
      </c>
      <c r="B1192">
        <v>386</v>
      </c>
      <c r="C1192">
        <v>99</v>
      </c>
      <c r="D1192">
        <v>14597405</v>
      </c>
      <c r="E1192" t="s">
        <v>393</v>
      </c>
      <c r="F1192" t="s">
        <v>1248</v>
      </c>
      <c r="G1192" t="s">
        <v>3178</v>
      </c>
      <c r="H1192">
        <v>71679</v>
      </c>
      <c r="I1192">
        <v>216</v>
      </c>
      <c r="J1192" t="s">
        <v>29</v>
      </c>
      <c r="K1192" t="s">
        <v>200</v>
      </c>
      <c r="L1192">
        <v>6400000</v>
      </c>
      <c r="M1192">
        <v>2011</v>
      </c>
      <c r="N1192">
        <v>7</v>
      </c>
      <c r="O1192">
        <v>8197405</v>
      </c>
      <c r="R1192" t="s">
        <v>493</v>
      </c>
      <c r="S1192" cm="1">
        <f t="array" ref="S1192">AVERAGE(IF(Table7[director_name]=R1192, Table7[imdb_score]))</f>
        <v>6.9076923076923071</v>
      </c>
      <c r="T1192" t="str">
        <f>IF(Table8[[#This Row],[Average]] &gt; $V$7, "Higher", "Lower")</f>
        <v>Lower</v>
      </c>
    </row>
    <row r="1193" spans="1:20" x14ac:dyDescent="0.3">
      <c r="A1193" t="s">
        <v>603</v>
      </c>
      <c r="B1193">
        <v>427</v>
      </c>
      <c r="C1193">
        <v>109</v>
      </c>
      <c r="D1193">
        <v>26003149</v>
      </c>
      <c r="E1193" t="s">
        <v>3179</v>
      </c>
      <c r="F1193" t="s">
        <v>1870</v>
      </c>
      <c r="G1193" t="s">
        <v>3180</v>
      </c>
      <c r="H1193">
        <v>185587</v>
      </c>
      <c r="I1193">
        <v>401</v>
      </c>
      <c r="J1193" t="s">
        <v>29</v>
      </c>
      <c r="K1193" t="s">
        <v>200</v>
      </c>
      <c r="L1193">
        <v>20000000</v>
      </c>
      <c r="M1193">
        <v>2013</v>
      </c>
      <c r="N1193">
        <v>7</v>
      </c>
      <c r="O1193">
        <v>6003149</v>
      </c>
      <c r="R1193" t="s">
        <v>493</v>
      </c>
      <c r="S1193" cm="1">
        <f t="array" ref="S1193">AVERAGE(IF(Table7[director_name]=R1193, Table7[imdb_score]))</f>
        <v>6.9076923076923071</v>
      </c>
      <c r="T1193" t="str">
        <f>IF(Table8[[#This Row],[Average]] &gt; $V$7, "Higher", "Lower")</f>
        <v>Lower</v>
      </c>
    </row>
    <row r="1194" spans="1:20" x14ac:dyDescent="0.3">
      <c r="A1194" t="s">
        <v>1762</v>
      </c>
      <c r="B1194">
        <v>21</v>
      </c>
      <c r="C1194">
        <v>81</v>
      </c>
      <c r="D1194">
        <v>5228617</v>
      </c>
      <c r="E1194" t="s">
        <v>676</v>
      </c>
      <c r="F1194" t="s">
        <v>1762</v>
      </c>
      <c r="G1194" t="s">
        <v>3181</v>
      </c>
      <c r="H1194">
        <v>2770</v>
      </c>
      <c r="I1194">
        <v>32</v>
      </c>
      <c r="J1194" t="s">
        <v>29</v>
      </c>
      <c r="K1194" t="s">
        <v>30</v>
      </c>
      <c r="L1194">
        <v>100000</v>
      </c>
      <c r="M1194">
        <v>1987</v>
      </c>
      <c r="N1194">
        <v>7</v>
      </c>
      <c r="O1194">
        <v>5128617</v>
      </c>
      <c r="R1194" t="s">
        <v>493</v>
      </c>
      <c r="S1194" cm="1">
        <f t="array" ref="S1194">AVERAGE(IF(Table7[director_name]=R1194, Table7[imdb_score]))</f>
        <v>6.9076923076923071</v>
      </c>
      <c r="T1194" t="str">
        <f>IF(Table8[[#This Row],[Average]] &gt; $V$7, "Higher", "Lower")</f>
        <v>Lower</v>
      </c>
    </row>
    <row r="1195" spans="1:20" x14ac:dyDescent="0.3">
      <c r="A1195" t="s">
        <v>1186</v>
      </c>
      <c r="B1195">
        <v>157</v>
      </c>
      <c r="C1195">
        <v>101</v>
      </c>
      <c r="D1195">
        <v>8243880</v>
      </c>
      <c r="E1195" t="s">
        <v>3182</v>
      </c>
      <c r="F1195" t="s">
        <v>3183</v>
      </c>
      <c r="G1195" t="s">
        <v>3184</v>
      </c>
      <c r="H1195">
        <v>28714</v>
      </c>
      <c r="I1195">
        <v>215</v>
      </c>
      <c r="J1195" t="s">
        <v>29</v>
      </c>
      <c r="K1195" t="s">
        <v>30</v>
      </c>
      <c r="L1195">
        <v>3200000</v>
      </c>
      <c r="M1195">
        <v>2003</v>
      </c>
      <c r="N1195">
        <v>7</v>
      </c>
      <c r="O1195">
        <v>5043880</v>
      </c>
      <c r="R1195" t="s">
        <v>493</v>
      </c>
      <c r="S1195" cm="1">
        <f t="array" ref="S1195">AVERAGE(IF(Table7[director_name]=R1195, Table7[imdb_score]))</f>
        <v>6.9076923076923071</v>
      </c>
      <c r="T1195" t="str">
        <f>IF(Table8[[#This Row],[Average]] &gt; $V$7, "Higher", "Lower")</f>
        <v>Lower</v>
      </c>
    </row>
    <row r="1196" spans="1:20" x14ac:dyDescent="0.3">
      <c r="A1196" t="s">
        <v>753</v>
      </c>
      <c r="B1196">
        <v>325</v>
      </c>
      <c r="C1196">
        <v>106</v>
      </c>
      <c r="D1196">
        <v>14479776</v>
      </c>
      <c r="E1196" t="s">
        <v>1557</v>
      </c>
      <c r="F1196" t="s">
        <v>3185</v>
      </c>
      <c r="G1196" t="s">
        <v>3186</v>
      </c>
      <c r="H1196">
        <v>55539</v>
      </c>
      <c r="I1196">
        <v>147</v>
      </c>
      <c r="J1196" t="s">
        <v>29</v>
      </c>
      <c r="K1196" t="s">
        <v>30</v>
      </c>
      <c r="L1196">
        <v>10000000</v>
      </c>
      <c r="M1196">
        <v>2014</v>
      </c>
      <c r="N1196">
        <v>7</v>
      </c>
      <c r="O1196">
        <v>4479776</v>
      </c>
      <c r="R1196" t="s">
        <v>493</v>
      </c>
      <c r="S1196" cm="1">
        <f t="array" ref="S1196">AVERAGE(IF(Table7[director_name]=R1196, Table7[imdb_score]))</f>
        <v>6.9076923076923071</v>
      </c>
      <c r="T1196" t="str">
        <f>IF(Table8[[#This Row],[Average]] &gt; $V$7, "Higher", "Lower")</f>
        <v>Lower</v>
      </c>
    </row>
    <row r="1197" spans="1:20" x14ac:dyDescent="0.3">
      <c r="A1197" t="s">
        <v>1679</v>
      </c>
      <c r="B1197">
        <v>21</v>
      </c>
      <c r="C1197">
        <v>107</v>
      </c>
      <c r="D1197">
        <v>8000000</v>
      </c>
      <c r="E1197" t="s">
        <v>3188</v>
      </c>
      <c r="F1197" t="s">
        <v>3189</v>
      </c>
      <c r="G1197" t="s">
        <v>3190</v>
      </c>
      <c r="H1197">
        <v>3167</v>
      </c>
      <c r="I1197">
        <v>90</v>
      </c>
      <c r="J1197" t="s">
        <v>29</v>
      </c>
      <c r="K1197" t="s">
        <v>30</v>
      </c>
      <c r="L1197">
        <v>3768785</v>
      </c>
      <c r="M1197">
        <v>1950</v>
      </c>
      <c r="N1197">
        <v>7</v>
      </c>
      <c r="O1197">
        <v>4231215</v>
      </c>
      <c r="R1197" t="s">
        <v>493</v>
      </c>
      <c r="S1197" cm="1">
        <f t="array" ref="S1197">AVERAGE(IF(Table7[director_name]=R1197, Table7[imdb_score]))</f>
        <v>6.9076923076923071</v>
      </c>
      <c r="T1197" t="str">
        <f>IF(Table8[[#This Row],[Average]] &gt; $V$7, "Higher", "Lower")</f>
        <v>Lower</v>
      </c>
    </row>
    <row r="1198" spans="1:20" x14ac:dyDescent="0.3">
      <c r="A1198" t="s">
        <v>1689</v>
      </c>
      <c r="B1198">
        <v>271</v>
      </c>
      <c r="C1198">
        <v>86</v>
      </c>
      <c r="D1198">
        <v>4007792</v>
      </c>
      <c r="E1198" t="s">
        <v>699</v>
      </c>
      <c r="F1198" t="s">
        <v>3192</v>
      </c>
      <c r="G1198" t="s">
        <v>3193</v>
      </c>
      <c r="H1198">
        <v>101287</v>
      </c>
      <c r="I1198">
        <v>260</v>
      </c>
      <c r="J1198" t="s">
        <v>29</v>
      </c>
      <c r="K1198" t="s">
        <v>30</v>
      </c>
      <c r="L1198">
        <v>750000</v>
      </c>
      <c r="M1198">
        <v>2012</v>
      </c>
      <c r="N1198">
        <v>7</v>
      </c>
      <c r="O1198">
        <v>3257792</v>
      </c>
      <c r="R1198" t="s">
        <v>493</v>
      </c>
      <c r="S1198" cm="1">
        <f t="array" ref="S1198">AVERAGE(IF(Table7[director_name]=R1198, Table7[imdb_score]))</f>
        <v>6.9076923076923071</v>
      </c>
      <c r="T1198" t="str">
        <f>IF(Table8[[#This Row],[Average]] &gt; $V$7, "Higher", "Lower")</f>
        <v>Lower</v>
      </c>
    </row>
    <row r="1199" spans="1:20" x14ac:dyDescent="0.3">
      <c r="A1199" t="s">
        <v>1749</v>
      </c>
      <c r="B1199">
        <v>75</v>
      </c>
      <c r="C1199">
        <v>90</v>
      </c>
      <c r="D1199">
        <v>5844929</v>
      </c>
      <c r="E1199" t="s">
        <v>73</v>
      </c>
      <c r="F1199" t="s">
        <v>3194</v>
      </c>
      <c r="G1199" t="s">
        <v>3195</v>
      </c>
      <c r="H1199">
        <v>6000</v>
      </c>
      <c r="I1199">
        <v>109</v>
      </c>
      <c r="J1199" t="s">
        <v>29</v>
      </c>
      <c r="K1199" t="s">
        <v>30</v>
      </c>
      <c r="L1199">
        <v>3000000</v>
      </c>
      <c r="M1199">
        <v>2002</v>
      </c>
      <c r="N1199">
        <v>7</v>
      </c>
      <c r="O1199">
        <v>2844929</v>
      </c>
      <c r="R1199" t="s">
        <v>493</v>
      </c>
      <c r="S1199" cm="1">
        <f t="array" ref="S1199">AVERAGE(IF(Table7[director_name]=R1199, Table7[imdb_score]))</f>
        <v>6.9076923076923071</v>
      </c>
      <c r="T1199" t="str">
        <f>IF(Table8[[#This Row],[Average]] &gt; $V$7, "Higher", "Lower")</f>
        <v>Lower</v>
      </c>
    </row>
    <row r="1200" spans="1:20" x14ac:dyDescent="0.3">
      <c r="A1200" t="s">
        <v>1620</v>
      </c>
      <c r="B1200">
        <v>115</v>
      </c>
      <c r="C1200">
        <v>122</v>
      </c>
      <c r="D1200">
        <v>8596914</v>
      </c>
      <c r="E1200" t="s">
        <v>393</v>
      </c>
      <c r="F1200" t="s">
        <v>3196</v>
      </c>
      <c r="G1200" t="s">
        <v>3197</v>
      </c>
      <c r="H1200">
        <v>23023</v>
      </c>
      <c r="I1200">
        <v>148</v>
      </c>
      <c r="J1200" t="s">
        <v>29</v>
      </c>
      <c r="K1200" t="s">
        <v>30</v>
      </c>
      <c r="L1200">
        <v>6000000</v>
      </c>
      <c r="M1200">
        <v>2000</v>
      </c>
      <c r="N1200">
        <v>7</v>
      </c>
      <c r="O1200">
        <v>2596914</v>
      </c>
      <c r="R1200" t="s">
        <v>493</v>
      </c>
      <c r="S1200" cm="1">
        <f t="array" ref="S1200">AVERAGE(IF(Table7[director_name]=R1200, Table7[imdb_score]))</f>
        <v>6.9076923076923071</v>
      </c>
      <c r="T1200" t="str">
        <f>IF(Table8[[#This Row],[Average]] &gt; $V$7, "Higher", "Lower")</f>
        <v>Lower</v>
      </c>
    </row>
    <row r="1201" spans="1:20" x14ac:dyDescent="0.3">
      <c r="A1201" t="s">
        <v>522</v>
      </c>
      <c r="B1201">
        <v>341</v>
      </c>
      <c r="C1201">
        <v>106</v>
      </c>
      <c r="D1201">
        <v>9190525</v>
      </c>
      <c r="E1201" t="s">
        <v>73</v>
      </c>
      <c r="F1201" t="s">
        <v>3199</v>
      </c>
      <c r="G1201" t="s">
        <v>3200</v>
      </c>
      <c r="H1201">
        <v>102125</v>
      </c>
      <c r="I1201">
        <v>324</v>
      </c>
      <c r="J1201" t="s">
        <v>29</v>
      </c>
      <c r="K1201" t="s">
        <v>30</v>
      </c>
      <c r="L1201">
        <v>7000000</v>
      </c>
      <c r="M1201">
        <v>2009</v>
      </c>
      <c r="N1201">
        <v>7</v>
      </c>
      <c r="O1201">
        <v>2190525</v>
      </c>
      <c r="R1201" t="s">
        <v>493</v>
      </c>
      <c r="S1201" cm="1">
        <f t="array" ref="S1201">AVERAGE(IF(Table7[director_name]=R1201, Table7[imdb_score]))</f>
        <v>6.9076923076923071</v>
      </c>
      <c r="T1201" t="str">
        <f>IF(Table8[[#This Row],[Average]] &gt; $V$7, "Higher", "Lower")</f>
        <v>Lower</v>
      </c>
    </row>
    <row r="1202" spans="1:20" x14ac:dyDescent="0.3">
      <c r="A1202" t="s">
        <v>1673</v>
      </c>
      <c r="B1202">
        <v>47</v>
      </c>
      <c r="C1202">
        <v>108</v>
      </c>
      <c r="D1202">
        <v>11703287</v>
      </c>
      <c r="E1202" t="s">
        <v>529</v>
      </c>
      <c r="F1202" t="s">
        <v>3201</v>
      </c>
      <c r="G1202" t="s">
        <v>3202</v>
      </c>
      <c r="H1202">
        <v>4360</v>
      </c>
      <c r="I1202">
        <v>148</v>
      </c>
      <c r="J1202" t="s">
        <v>29</v>
      </c>
      <c r="K1202" t="s">
        <v>30</v>
      </c>
      <c r="L1202">
        <v>10000000</v>
      </c>
      <c r="M1202">
        <v>2005</v>
      </c>
      <c r="N1202">
        <v>7</v>
      </c>
      <c r="O1202">
        <v>1703287</v>
      </c>
      <c r="R1202" t="s">
        <v>1864</v>
      </c>
      <c r="S1202" cm="1">
        <f t="array" ref="S1202">AVERAGE(IF(Table7[director_name]=R1202, Table7[imdb_score]))</f>
        <v>6.9000000000000012</v>
      </c>
      <c r="T1202" t="str">
        <f>IF(Table8[[#This Row],[Average]] &gt; $V$7, "Higher", "Lower")</f>
        <v>Lower</v>
      </c>
    </row>
    <row r="1203" spans="1:20" x14ac:dyDescent="0.3">
      <c r="A1203" t="s">
        <v>1226</v>
      </c>
      <c r="B1203">
        <v>118</v>
      </c>
      <c r="C1203">
        <v>116</v>
      </c>
      <c r="D1203">
        <v>3335839</v>
      </c>
      <c r="E1203" t="s">
        <v>39</v>
      </c>
      <c r="F1203" t="s">
        <v>221</v>
      </c>
      <c r="G1203" t="s">
        <v>3204</v>
      </c>
      <c r="H1203">
        <v>54657</v>
      </c>
      <c r="I1203">
        <v>222</v>
      </c>
      <c r="J1203" t="s">
        <v>29</v>
      </c>
      <c r="K1203" t="s">
        <v>30</v>
      </c>
      <c r="L1203">
        <v>2000000</v>
      </c>
      <c r="M1203">
        <v>2005</v>
      </c>
      <c r="N1203">
        <v>7</v>
      </c>
      <c r="O1203">
        <v>1335839</v>
      </c>
      <c r="R1203" t="s">
        <v>1864</v>
      </c>
      <c r="S1203" cm="1">
        <f t="array" ref="S1203">AVERAGE(IF(Table7[director_name]=R1203, Table7[imdb_score]))</f>
        <v>6.9000000000000012</v>
      </c>
      <c r="T1203" t="str">
        <f>IF(Table8[[#This Row],[Average]] &gt; $V$7, "Higher", "Lower")</f>
        <v>Lower</v>
      </c>
    </row>
    <row r="1204" spans="1:20" x14ac:dyDescent="0.3">
      <c r="A1204" t="s">
        <v>1743</v>
      </c>
      <c r="B1204">
        <v>242</v>
      </c>
      <c r="C1204">
        <v>92</v>
      </c>
      <c r="D1204">
        <v>1316074</v>
      </c>
      <c r="E1204" t="s">
        <v>739</v>
      </c>
      <c r="F1204" t="s">
        <v>3206</v>
      </c>
      <c r="G1204" t="s">
        <v>3207</v>
      </c>
      <c r="H1204">
        <v>71387</v>
      </c>
      <c r="I1204">
        <v>228</v>
      </c>
      <c r="J1204" t="s">
        <v>29</v>
      </c>
      <c r="K1204" t="s">
        <v>30</v>
      </c>
      <c r="L1204">
        <v>100000</v>
      </c>
      <c r="M1204">
        <v>2011</v>
      </c>
      <c r="N1204">
        <v>7</v>
      </c>
      <c r="O1204">
        <v>1216074</v>
      </c>
      <c r="R1204" t="s">
        <v>1864</v>
      </c>
      <c r="S1204" cm="1">
        <f t="array" ref="S1204">AVERAGE(IF(Table7[director_name]=R1204, Table7[imdb_score]))</f>
        <v>6.9000000000000012</v>
      </c>
      <c r="T1204" t="str">
        <f>IF(Table8[[#This Row],[Average]] &gt; $V$7, "Higher", "Lower")</f>
        <v>Lower</v>
      </c>
    </row>
    <row r="1205" spans="1:20" x14ac:dyDescent="0.3">
      <c r="A1205" t="s">
        <v>1597</v>
      </c>
      <c r="B1205">
        <v>59</v>
      </c>
      <c r="C1205">
        <v>150</v>
      </c>
      <c r="D1205">
        <v>6157157</v>
      </c>
      <c r="E1205" t="s">
        <v>73</v>
      </c>
      <c r="F1205" t="s">
        <v>3209</v>
      </c>
      <c r="G1205" t="s">
        <v>3210</v>
      </c>
      <c r="H1205">
        <v>21416</v>
      </c>
      <c r="I1205">
        <v>198</v>
      </c>
      <c r="J1205" t="s">
        <v>29</v>
      </c>
      <c r="K1205" t="s">
        <v>30</v>
      </c>
      <c r="L1205">
        <v>5000000</v>
      </c>
      <c r="M1205">
        <v>1989</v>
      </c>
      <c r="N1205">
        <v>7</v>
      </c>
      <c r="O1205">
        <v>1157157</v>
      </c>
      <c r="R1205" t="s">
        <v>702</v>
      </c>
      <c r="S1205" cm="1">
        <f t="array" ref="S1205">AVERAGE(IF(Table7[director_name]=R1205, Table7[imdb_score]))</f>
        <v>6.9</v>
      </c>
      <c r="T1205" t="str">
        <f>IF(Table8[[#This Row],[Average]] &gt; $V$7, "Higher", "Lower")</f>
        <v>Lower</v>
      </c>
    </row>
    <row r="1206" spans="1:20" x14ac:dyDescent="0.3">
      <c r="A1206" t="s">
        <v>3211</v>
      </c>
      <c r="B1206">
        <v>358</v>
      </c>
      <c r="C1206">
        <v>128</v>
      </c>
      <c r="D1206">
        <v>50815288</v>
      </c>
      <c r="E1206" t="s">
        <v>224</v>
      </c>
      <c r="F1206" t="s">
        <v>496</v>
      </c>
      <c r="G1206" t="s">
        <v>3212</v>
      </c>
      <c r="H1206">
        <v>109188</v>
      </c>
      <c r="I1206">
        <v>625</v>
      </c>
      <c r="J1206" t="s">
        <v>29</v>
      </c>
      <c r="K1206" t="s">
        <v>30</v>
      </c>
      <c r="L1206">
        <v>50000000</v>
      </c>
      <c r="M1206">
        <v>2005</v>
      </c>
      <c r="N1206">
        <v>7</v>
      </c>
      <c r="O1206">
        <v>815288</v>
      </c>
      <c r="R1206" t="s">
        <v>1892</v>
      </c>
      <c r="S1206" cm="1">
        <f t="array" ref="S1206">AVERAGE(IF(Table7[director_name]=R1206, Table7[imdb_score]))</f>
        <v>6.9</v>
      </c>
      <c r="T1206" t="str">
        <f>IF(Table8[[#This Row],[Average]] &gt; $V$7, "Higher", "Lower")</f>
        <v>Lower</v>
      </c>
    </row>
    <row r="1207" spans="1:20" x14ac:dyDescent="0.3">
      <c r="A1207" t="s">
        <v>3211</v>
      </c>
      <c r="B1207">
        <v>358</v>
      </c>
      <c r="C1207">
        <v>128</v>
      </c>
      <c r="D1207">
        <v>50815288</v>
      </c>
      <c r="E1207" t="s">
        <v>224</v>
      </c>
      <c r="F1207" t="s">
        <v>496</v>
      </c>
      <c r="G1207" t="s">
        <v>3212</v>
      </c>
      <c r="H1207">
        <v>109191</v>
      </c>
      <c r="I1207">
        <v>625</v>
      </c>
      <c r="J1207" t="s">
        <v>29</v>
      </c>
      <c r="K1207" t="s">
        <v>30</v>
      </c>
      <c r="L1207">
        <v>50000000</v>
      </c>
      <c r="M1207">
        <v>2005</v>
      </c>
      <c r="N1207">
        <v>7</v>
      </c>
      <c r="O1207">
        <v>815288</v>
      </c>
      <c r="R1207" t="s">
        <v>1881</v>
      </c>
      <c r="S1207" cm="1">
        <f t="array" ref="S1207">AVERAGE(IF(Table7[director_name]=R1207, Table7[imdb_score]))</f>
        <v>6.9</v>
      </c>
      <c r="T1207" t="str">
        <f>IF(Table8[[#This Row],[Average]] &gt; $V$7, "Higher", "Lower")</f>
        <v>Lower</v>
      </c>
    </row>
    <row r="1208" spans="1:20" x14ac:dyDescent="0.3">
      <c r="A1208" t="s">
        <v>1682</v>
      </c>
      <c r="B1208">
        <v>38</v>
      </c>
      <c r="C1208">
        <v>106</v>
      </c>
      <c r="D1208">
        <v>1027119</v>
      </c>
      <c r="E1208" t="s">
        <v>92</v>
      </c>
      <c r="F1208" t="s">
        <v>3215</v>
      </c>
      <c r="G1208" t="s">
        <v>3216</v>
      </c>
      <c r="H1208">
        <v>2742</v>
      </c>
      <c r="I1208">
        <v>73</v>
      </c>
      <c r="J1208" t="s">
        <v>29</v>
      </c>
      <c r="K1208" t="s">
        <v>30</v>
      </c>
      <c r="L1208">
        <v>225000</v>
      </c>
      <c r="M1208">
        <v>2000</v>
      </c>
      <c r="N1208">
        <v>7</v>
      </c>
      <c r="O1208">
        <v>802119</v>
      </c>
      <c r="R1208" t="s">
        <v>1881</v>
      </c>
      <c r="S1208" cm="1">
        <f t="array" ref="S1208">AVERAGE(IF(Table7[director_name]=R1208, Table7[imdb_score]))</f>
        <v>6.9</v>
      </c>
      <c r="T1208" t="str">
        <f>IF(Table8[[#This Row],[Average]] &gt; $V$7, "Higher", "Lower")</f>
        <v>Lower</v>
      </c>
    </row>
    <row r="1209" spans="1:20" x14ac:dyDescent="0.3">
      <c r="A1209" t="s">
        <v>1738</v>
      </c>
      <c r="B1209">
        <v>51</v>
      </c>
      <c r="C1209">
        <v>94</v>
      </c>
      <c r="D1209">
        <v>1744858</v>
      </c>
      <c r="E1209" t="s">
        <v>2063</v>
      </c>
      <c r="F1209" t="s">
        <v>3217</v>
      </c>
      <c r="G1209" t="s">
        <v>3218</v>
      </c>
      <c r="H1209">
        <v>6084</v>
      </c>
      <c r="I1209">
        <v>120</v>
      </c>
      <c r="J1209" t="s">
        <v>29</v>
      </c>
      <c r="K1209" t="s">
        <v>30</v>
      </c>
      <c r="L1209">
        <v>1000000</v>
      </c>
      <c r="M1209">
        <v>2000</v>
      </c>
      <c r="N1209">
        <v>7</v>
      </c>
      <c r="O1209">
        <v>744858</v>
      </c>
      <c r="R1209" t="s">
        <v>1881</v>
      </c>
      <c r="S1209" cm="1">
        <f t="array" ref="S1209">AVERAGE(IF(Table7[director_name]=R1209, Table7[imdb_score]))</f>
        <v>6.9</v>
      </c>
      <c r="T1209" t="str">
        <f>IF(Table8[[#This Row],[Average]] &gt; $V$7, "Higher", "Lower")</f>
        <v>Lower</v>
      </c>
    </row>
    <row r="1210" spans="1:20" x14ac:dyDescent="0.3">
      <c r="A1210" t="s">
        <v>1765</v>
      </c>
      <c r="B1210">
        <v>143</v>
      </c>
      <c r="C1210">
        <v>77</v>
      </c>
      <c r="D1210">
        <v>424760</v>
      </c>
      <c r="E1210" t="s">
        <v>600</v>
      </c>
      <c r="F1210" t="s">
        <v>1765</v>
      </c>
      <c r="G1210" t="s">
        <v>3220</v>
      </c>
      <c r="H1210">
        <v>72639</v>
      </c>
      <c r="I1210">
        <v>371</v>
      </c>
      <c r="J1210" t="s">
        <v>29</v>
      </c>
      <c r="K1210" t="s">
        <v>30</v>
      </c>
      <c r="L1210">
        <v>7000</v>
      </c>
      <c r="M1210">
        <v>2004</v>
      </c>
      <c r="N1210">
        <v>7</v>
      </c>
      <c r="O1210">
        <v>417760</v>
      </c>
      <c r="R1210" t="s">
        <v>1968</v>
      </c>
      <c r="S1210" cm="1">
        <f t="array" ref="S1210">AVERAGE(IF(Table7[director_name]=R1210, Table7[imdb_score]))</f>
        <v>6.9</v>
      </c>
      <c r="T1210" t="str">
        <f>IF(Table8[[#This Row],[Average]] &gt; $V$7, "Higher", "Lower")</f>
        <v>Lower</v>
      </c>
    </row>
    <row r="1211" spans="1:20" x14ac:dyDescent="0.3">
      <c r="A1211" t="s">
        <v>1752</v>
      </c>
      <c r="B1211">
        <v>88</v>
      </c>
      <c r="C1211">
        <v>90</v>
      </c>
      <c r="D1211">
        <v>110536</v>
      </c>
      <c r="E1211" t="s">
        <v>2860</v>
      </c>
      <c r="F1211" t="s">
        <v>3222</v>
      </c>
      <c r="G1211" t="s">
        <v>3223</v>
      </c>
      <c r="H1211">
        <v>4117</v>
      </c>
      <c r="I1211">
        <v>118</v>
      </c>
      <c r="J1211" t="s">
        <v>29</v>
      </c>
      <c r="K1211" t="s">
        <v>30</v>
      </c>
      <c r="L1211">
        <v>40000</v>
      </c>
      <c r="M1211">
        <v>2001</v>
      </c>
      <c r="N1211">
        <v>7</v>
      </c>
      <c r="O1211">
        <v>70536</v>
      </c>
      <c r="R1211" t="s">
        <v>1925</v>
      </c>
      <c r="S1211" cm="1">
        <f t="array" ref="S1211">AVERAGE(IF(Table7[director_name]=R1211, Table7[imdb_score]))</f>
        <v>6.9</v>
      </c>
      <c r="T1211" t="str">
        <f>IF(Table8[[#This Row],[Average]] &gt; $V$7, "Higher", "Lower")</f>
        <v>Lower</v>
      </c>
    </row>
    <row r="1212" spans="1:20" x14ac:dyDescent="0.3">
      <c r="A1212" t="s">
        <v>1767</v>
      </c>
      <c r="B1212">
        <v>19</v>
      </c>
      <c r="C1212">
        <v>75</v>
      </c>
      <c r="D1212">
        <v>203134</v>
      </c>
      <c r="E1212" t="s">
        <v>3225</v>
      </c>
      <c r="F1212" t="s">
        <v>3226</v>
      </c>
      <c r="G1212" t="s">
        <v>3227</v>
      </c>
      <c r="H1212">
        <v>1428</v>
      </c>
      <c r="I1212">
        <v>21</v>
      </c>
      <c r="J1212" t="s">
        <v>29</v>
      </c>
      <c r="K1212" t="s">
        <v>30</v>
      </c>
      <c r="L1212">
        <v>250000</v>
      </c>
      <c r="M1212">
        <v>1997</v>
      </c>
      <c r="N1212">
        <v>7</v>
      </c>
      <c r="O1212">
        <v>-46866</v>
      </c>
      <c r="R1212" t="s">
        <v>478</v>
      </c>
      <c r="S1212" cm="1">
        <f t="array" ref="S1212">AVERAGE(IF(Table7[director_name]=R1212, Table7[imdb_score]))</f>
        <v>6.9</v>
      </c>
      <c r="T1212" t="str">
        <f>IF(Table8[[#This Row],[Average]] &gt; $V$7, "Higher", "Lower")</f>
        <v>Lower</v>
      </c>
    </row>
    <row r="1213" spans="1:20" x14ac:dyDescent="0.3">
      <c r="A1213" t="s">
        <v>1698</v>
      </c>
      <c r="B1213">
        <v>111</v>
      </c>
      <c r="C1213">
        <v>100</v>
      </c>
      <c r="D1213">
        <v>15500000</v>
      </c>
      <c r="E1213" t="s">
        <v>1763</v>
      </c>
      <c r="F1213" t="s">
        <v>3229</v>
      </c>
      <c r="G1213" t="s">
        <v>3230</v>
      </c>
      <c r="H1213">
        <v>51996</v>
      </c>
      <c r="I1213">
        <v>302</v>
      </c>
      <c r="J1213" t="s">
        <v>29</v>
      </c>
      <c r="K1213" t="s">
        <v>227</v>
      </c>
      <c r="L1213">
        <v>16000000</v>
      </c>
      <c r="M1213">
        <v>1999</v>
      </c>
      <c r="N1213">
        <v>7</v>
      </c>
      <c r="O1213">
        <v>-500000</v>
      </c>
      <c r="R1213" t="s">
        <v>1909</v>
      </c>
      <c r="S1213" cm="1">
        <f t="array" ref="S1213">AVERAGE(IF(Table7[director_name]=R1213, Table7[imdb_score]))</f>
        <v>6.9</v>
      </c>
      <c r="T1213" t="str">
        <f>IF(Table8[[#This Row],[Average]] &gt; $V$7, "Higher", "Lower")</f>
        <v>Lower</v>
      </c>
    </row>
    <row r="1214" spans="1:20" x14ac:dyDescent="0.3">
      <c r="A1214" t="s">
        <v>1719</v>
      </c>
      <c r="B1214">
        <v>28</v>
      </c>
      <c r="C1214">
        <v>97</v>
      </c>
      <c r="D1214">
        <v>464655</v>
      </c>
      <c r="E1214" t="s">
        <v>73</v>
      </c>
      <c r="F1214" t="s">
        <v>2464</v>
      </c>
      <c r="G1214" t="s">
        <v>3232</v>
      </c>
      <c r="H1214">
        <v>1524</v>
      </c>
      <c r="I1214">
        <v>29</v>
      </c>
      <c r="J1214" t="s">
        <v>29</v>
      </c>
      <c r="K1214" t="s">
        <v>30</v>
      </c>
      <c r="L1214">
        <v>1000000</v>
      </c>
      <c r="M1214">
        <v>1997</v>
      </c>
      <c r="N1214">
        <v>7</v>
      </c>
      <c r="O1214">
        <v>-535345</v>
      </c>
      <c r="R1214" t="s">
        <v>1959</v>
      </c>
      <c r="S1214" cm="1">
        <f t="array" ref="S1214">AVERAGE(IF(Table7[director_name]=R1214, Table7[imdb_score]))</f>
        <v>6.9</v>
      </c>
      <c r="T1214" t="str">
        <f>IF(Table8[[#This Row],[Average]] &gt; $V$7, "Higher", "Lower")</f>
        <v>Lower</v>
      </c>
    </row>
    <row r="1215" spans="1:20" x14ac:dyDescent="0.3">
      <c r="A1215" t="s">
        <v>1680</v>
      </c>
      <c r="B1215">
        <v>74</v>
      </c>
      <c r="C1215">
        <v>107</v>
      </c>
      <c r="D1215">
        <v>1282084</v>
      </c>
      <c r="E1215" t="s">
        <v>92</v>
      </c>
      <c r="F1215" t="s">
        <v>552</v>
      </c>
      <c r="G1215" t="s">
        <v>3233</v>
      </c>
      <c r="H1215">
        <v>6221</v>
      </c>
      <c r="I1215">
        <v>87</v>
      </c>
      <c r="J1215" t="s">
        <v>29</v>
      </c>
      <c r="K1215" t="s">
        <v>30</v>
      </c>
      <c r="L1215">
        <v>2500000</v>
      </c>
      <c r="M1215">
        <v>1999</v>
      </c>
      <c r="N1215">
        <v>7</v>
      </c>
      <c r="O1215">
        <v>-1217916</v>
      </c>
      <c r="R1215" t="s">
        <v>1980</v>
      </c>
      <c r="S1215" cm="1">
        <f t="array" ref="S1215">AVERAGE(IF(Table7[director_name]=R1215, Table7[imdb_score]))</f>
        <v>6.9</v>
      </c>
      <c r="T1215" t="str">
        <f>IF(Table8[[#This Row],[Average]] &gt; $V$7, "Higher", "Lower")</f>
        <v>Lower</v>
      </c>
    </row>
    <row r="1216" spans="1:20" x14ac:dyDescent="0.3">
      <c r="A1216" t="s">
        <v>1342</v>
      </c>
      <c r="B1216">
        <v>221</v>
      </c>
      <c r="C1216">
        <v>107</v>
      </c>
      <c r="D1216">
        <v>13766014</v>
      </c>
      <c r="E1216" t="s">
        <v>588</v>
      </c>
      <c r="F1216" t="s">
        <v>2892</v>
      </c>
      <c r="G1216" t="s">
        <v>3235</v>
      </c>
      <c r="H1216">
        <v>106111</v>
      </c>
      <c r="I1216">
        <v>181</v>
      </c>
      <c r="J1216" t="s">
        <v>29</v>
      </c>
      <c r="K1216" t="s">
        <v>30</v>
      </c>
      <c r="L1216">
        <v>15000000</v>
      </c>
      <c r="M1216">
        <v>2011</v>
      </c>
      <c r="N1216">
        <v>7</v>
      </c>
      <c r="O1216">
        <v>-1233986</v>
      </c>
      <c r="R1216" t="s">
        <v>1883</v>
      </c>
      <c r="S1216" cm="1">
        <f t="array" ref="S1216">AVERAGE(IF(Table7[director_name]=R1216, Table7[imdb_score]))</f>
        <v>6.9</v>
      </c>
      <c r="T1216" t="str">
        <f>IF(Table8[[#This Row],[Average]] &gt; $V$7, "Higher", "Lower")</f>
        <v>Lower</v>
      </c>
    </row>
    <row r="1217" spans="1:20" x14ac:dyDescent="0.3">
      <c r="A1217" t="s">
        <v>1731</v>
      </c>
      <c r="B1217">
        <v>363</v>
      </c>
      <c r="C1217">
        <v>95</v>
      </c>
      <c r="D1217">
        <v>1028658</v>
      </c>
      <c r="E1217" t="s">
        <v>269</v>
      </c>
      <c r="F1217" t="s">
        <v>468</v>
      </c>
      <c r="G1217" t="s">
        <v>3237</v>
      </c>
      <c r="H1217">
        <v>118684</v>
      </c>
      <c r="I1217">
        <v>447</v>
      </c>
      <c r="J1217" t="s">
        <v>29</v>
      </c>
      <c r="K1217" t="s">
        <v>408</v>
      </c>
      <c r="L1217">
        <v>3000000</v>
      </c>
      <c r="M1217">
        <v>2010</v>
      </c>
      <c r="N1217">
        <v>7</v>
      </c>
      <c r="O1217">
        <v>-1971342</v>
      </c>
      <c r="R1217" t="s">
        <v>1964</v>
      </c>
      <c r="S1217" cm="1">
        <f t="array" ref="S1217">AVERAGE(IF(Table7[director_name]=R1217, Table7[imdb_score]))</f>
        <v>6.9</v>
      </c>
      <c r="T1217" t="str">
        <f>IF(Table8[[#This Row],[Average]] &gt; $V$7, "Higher", "Lower")</f>
        <v>Lower</v>
      </c>
    </row>
    <row r="1218" spans="1:20" x14ac:dyDescent="0.3">
      <c r="A1218" t="s">
        <v>2580</v>
      </c>
      <c r="B1218">
        <v>136</v>
      </c>
      <c r="C1218">
        <v>126</v>
      </c>
      <c r="D1218">
        <v>17804273</v>
      </c>
      <c r="E1218" t="s">
        <v>224</v>
      </c>
      <c r="F1218" t="s">
        <v>1167</v>
      </c>
      <c r="G1218" t="s">
        <v>3239</v>
      </c>
      <c r="H1218">
        <v>20449</v>
      </c>
      <c r="I1218">
        <v>370</v>
      </c>
      <c r="J1218" t="s">
        <v>29</v>
      </c>
      <c r="K1218" t="s">
        <v>30</v>
      </c>
      <c r="L1218">
        <v>20000000</v>
      </c>
      <c r="M1218">
        <v>2000</v>
      </c>
      <c r="N1218">
        <v>7</v>
      </c>
      <c r="O1218">
        <v>-2195727</v>
      </c>
      <c r="R1218" t="s">
        <v>1976</v>
      </c>
      <c r="S1218" cm="1">
        <f t="array" ref="S1218">AVERAGE(IF(Table7[director_name]=R1218, Table7[imdb_score]))</f>
        <v>6.9</v>
      </c>
      <c r="T1218" t="str">
        <f>IF(Table8[[#This Row],[Average]] &gt; $V$7, "Higher", "Lower")</f>
        <v>Lower</v>
      </c>
    </row>
    <row r="1219" spans="1:20" x14ac:dyDescent="0.3">
      <c r="A1219" t="s">
        <v>1464</v>
      </c>
      <c r="B1219">
        <v>163</v>
      </c>
      <c r="C1219">
        <v>112</v>
      </c>
      <c r="D1219">
        <v>2445646</v>
      </c>
      <c r="E1219" t="s">
        <v>3241</v>
      </c>
      <c r="F1219" t="s">
        <v>1465</v>
      </c>
      <c r="G1219" t="s">
        <v>3242</v>
      </c>
      <c r="H1219">
        <v>32382</v>
      </c>
      <c r="I1219">
        <v>99</v>
      </c>
      <c r="J1219" t="s">
        <v>29</v>
      </c>
      <c r="K1219" t="s">
        <v>30</v>
      </c>
      <c r="L1219">
        <v>5000000</v>
      </c>
      <c r="M1219">
        <v>2014</v>
      </c>
      <c r="N1219">
        <v>7</v>
      </c>
      <c r="O1219">
        <v>-2554354</v>
      </c>
      <c r="R1219" t="s">
        <v>1911</v>
      </c>
      <c r="S1219" cm="1">
        <f t="array" ref="S1219">AVERAGE(IF(Table7[director_name]=R1219, Table7[imdb_score]))</f>
        <v>6.9</v>
      </c>
      <c r="T1219" t="str">
        <f>IF(Table8[[#This Row],[Average]] &gt; $V$7, "Higher", "Lower")</f>
        <v>Lower</v>
      </c>
    </row>
    <row r="1220" spans="1:20" x14ac:dyDescent="0.3">
      <c r="A1220" t="s">
        <v>967</v>
      </c>
      <c r="B1220">
        <v>342</v>
      </c>
      <c r="C1220">
        <v>109</v>
      </c>
      <c r="D1220">
        <v>37371385</v>
      </c>
      <c r="E1220" t="s">
        <v>180</v>
      </c>
      <c r="F1220" t="s">
        <v>3244</v>
      </c>
      <c r="G1220" t="s">
        <v>3245</v>
      </c>
      <c r="H1220">
        <v>192462</v>
      </c>
      <c r="I1220">
        <v>334</v>
      </c>
      <c r="J1220" t="s">
        <v>29</v>
      </c>
      <c r="K1220" t="s">
        <v>30</v>
      </c>
      <c r="L1220">
        <v>40000000</v>
      </c>
      <c r="M1220">
        <v>2011</v>
      </c>
      <c r="N1220">
        <v>7</v>
      </c>
      <c r="O1220">
        <v>-2628615</v>
      </c>
      <c r="R1220" t="s">
        <v>1887</v>
      </c>
      <c r="S1220" cm="1">
        <f t="array" ref="S1220">AVERAGE(IF(Table7[director_name]=R1220, Table7[imdb_score]))</f>
        <v>6.9</v>
      </c>
      <c r="T1220" t="str">
        <f>IF(Table8[[#This Row],[Average]] &gt; $V$7, "Higher", "Lower")</f>
        <v>Lower</v>
      </c>
    </row>
    <row r="1221" spans="1:20" x14ac:dyDescent="0.3">
      <c r="A1221" t="s">
        <v>1120</v>
      </c>
      <c r="B1221">
        <v>248</v>
      </c>
      <c r="C1221">
        <v>91</v>
      </c>
      <c r="D1221">
        <v>2221809</v>
      </c>
      <c r="E1221" t="s">
        <v>92</v>
      </c>
      <c r="F1221" t="s">
        <v>1532</v>
      </c>
      <c r="G1221" t="s">
        <v>3247</v>
      </c>
      <c r="H1221">
        <v>40618</v>
      </c>
      <c r="I1221">
        <v>144</v>
      </c>
      <c r="J1221" t="s">
        <v>29</v>
      </c>
      <c r="K1221" t="s">
        <v>30</v>
      </c>
      <c r="L1221">
        <v>5000000</v>
      </c>
      <c r="M1221">
        <v>2010</v>
      </c>
      <c r="N1221">
        <v>7</v>
      </c>
      <c r="O1221">
        <v>-2778191</v>
      </c>
      <c r="R1221" t="s">
        <v>1928</v>
      </c>
      <c r="S1221" cm="1">
        <f t="array" ref="S1221">AVERAGE(IF(Table7[director_name]=R1221, Table7[imdb_score]))</f>
        <v>6.9</v>
      </c>
      <c r="T1221" t="str">
        <f>IF(Table8[[#This Row],[Average]] &gt; $V$7, "Higher", "Lower")</f>
        <v>Lower</v>
      </c>
    </row>
    <row r="1222" spans="1:20" x14ac:dyDescent="0.3">
      <c r="A1222" t="s">
        <v>1652</v>
      </c>
      <c r="B1222">
        <v>195</v>
      </c>
      <c r="C1222">
        <v>112</v>
      </c>
      <c r="D1222">
        <v>11204499</v>
      </c>
      <c r="E1222" t="s">
        <v>2564</v>
      </c>
      <c r="F1222" t="s">
        <v>136</v>
      </c>
      <c r="G1222" t="s">
        <v>3248</v>
      </c>
      <c r="H1222">
        <v>38142</v>
      </c>
      <c r="I1222">
        <v>270</v>
      </c>
      <c r="J1222" t="s">
        <v>29</v>
      </c>
      <c r="K1222" t="s">
        <v>30</v>
      </c>
      <c r="L1222">
        <v>14000000</v>
      </c>
      <c r="M1222">
        <v>2006</v>
      </c>
      <c r="N1222">
        <v>7</v>
      </c>
      <c r="O1222">
        <v>-2795501</v>
      </c>
      <c r="R1222" t="s">
        <v>1877</v>
      </c>
      <c r="S1222" cm="1">
        <f t="array" ref="S1222">AVERAGE(IF(Table7[director_name]=R1222, Table7[imdb_score]))</f>
        <v>6.9</v>
      </c>
      <c r="T1222" t="str">
        <f>IF(Table8[[#This Row],[Average]] &gt; $V$7, "Higher", "Lower")</f>
        <v>Lower</v>
      </c>
    </row>
    <row r="1223" spans="1:20" x14ac:dyDescent="0.3">
      <c r="A1223" t="s">
        <v>927</v>
      </c>
      <c r="B1223">
        <v>357</v>
      </c>
      <c r="C1223">
        <v>140</v>
      </c>
      <c r="D1223">
        <v>97030725</v>
      </c>
      <c r="E1223" t="s">
        <v>3250</v>
      </c>
      <c r="F1223" t="s">
        <v>482</v>
      </c>
      <c r="G1223" t="s">
        <v>3251</v>
      </c>
      <c r="H1223">
        <v>230931</v>
      </c>
      <c r="I1223">
        <v>585</v>
      </c>
      <c r="J1223" t="s">
        <v>29</v>
      </c>
      <c r="K1223" t="s">
        <v>30</v>
      </c>
      <c r="L1223">
        <v>100000000</v>
      </c>
      <c r="M1223">
        <v>2009</v>
      </c>
      <c r="N1223">
        <v>7</v>
      </c>
      <c r="O1223">
        <v>-2969275</v>
      </c>
      <c r="R1223" t="s">
        <v>1899</v>
      </c>
      <c r="S1223" cm="1">
        <f t="array" ref="S1223">AVERAGE(IF(Table7[director_name]=R1223, Table7[imdb_score]))</f>
        <v>6.9</v>
      </c>
      <c r="T1223" t="str">
        <f>IF(Table8[[#This Row],[Average]] &gt; $V$7, "Higher", "Lower")</f>
        <v>Lower</v>
      </c>
    </row>
    <row r="1224" spans="1:20" x14ac:dyDescent="0.3">
      <c r="A1224" t="s">
        <v>3253</v>
      </c>
      <c r="B1224">
        <v>81</v>
      </c>
      <c r="C1224">
        <v>116</v>
      </c>
      <c r="D1224">
        <v>1980338</v>
      </c>
      <c r="E1224" t="s">
        <v>3254</v>
      </c>
      <c r="F1224" t="s">
        <v>3255</v>
      </c>
      <c r="G1224" t="s">
        <v>3256</v>
      </c>
      <c r="H1224">
        <v>12366</v>
      </c>
      <c r="I1224">
        <v>151</v>
      </c>
      <c r="J1224" t="s">
        <v>29</v>
      </c>
      <c r="K1224" t="s">
        <v>30</v>
      </c>
      <c r="L1224">
        <v>5000000</v>
      </c>
      <c r="M1224">
        <v>1998</v>
      </c>
      <c r="N1224">
        <v>7</v>
      </c>
      <c r="O1224">
        <v>-3019662</v>
      </c>
      <c r="R1224" t="s">
        <v>1891</v>
      </c>
      <c r="S1224" cm="1">
        <f t="array" ref="S1224">AVERAGE(IF(Table7[director_name]=R1224, Table7[imdb_score]))</f>
        <v>6.9</v>
      </c>
      <c r="T1224" t="str">
        <f>IF(Table8[[#This Row],[Average]] &gt; $V$7, "Higher", "Lower")</f>
        <v>Lower</v>
      </c>
    </row>
    <row r="1225" spans="1:20" x14ac:dyDescent="0.3">
      <c r="A1225" t="s">
        <v>1708</v>
      </c>
      <c r="B1225">
        <v>41</v>
      </c>
      <c r="C1225">
        <v>99</v>
      </c>
      <c r="D1225">
        <v>562059</v>
      </c>
      <c r="E1225" t="s">
        <v>224</v>
      </c>
      <c r="F1225" t="s">
        <v>3257</v>
      </c>
      <c r="G1225" t="s">
        <v>3258</v>
      </c>
      <c r="H1225">
        <v>8535</v>
      </c>
      <c r="I1225">
        <v>113</v>
      </c>
      <c r="J1225" t="s">
        <v>29</v>
      </c>
      <c r="K1225" t="s">
        <v>30</v>
      </c>
      <c r="L1225">
        <v>4000000</v>
      </c>
      <c r="M1225">
        <v>2002</v>
      </c>
      <c r="N1225">
        <v>7</v>
      </c>
      <c r="O1225">
        <v>-3437941</v>
      </c>
      <c r="R1225" t="s">
        <v>1971</v>
      </c>
      <c r="S1225" cm="1">
        <f t="array" ref="S1225">AVERAGE(IF(Table7[director_name]=R1225, Table7[imdb_score]))</f>
        <v>6.9</v>
      </c>
      <c r="T1225" t="str">
        <f>IF(Table8[[#This Row],[Average]] &gt; $V$7, "Higher", "Lower")</f>
        <v>Lower</v>
      </c>
    </row>
    <row r="1226" spans="1:20" x14ac:dyDescent="0.3">
      <c r="A1226" t="s">
        <v>190</v>
      </c>
      <c r="B1226">
        <v>775</v>
      </c>
      <c r="C1226">
        <v>124</v>
      </c>
      <c r="D1226">
        <v>126464904</v>
      </c>
      <c r="E1226" t="s">
        <v>327</v>
      </c>
      <c r="F1226" t="s">
        <v>324</v>
      </c>
      <c r="G1226" t="s">
        <v>3260</v>
      </c>
      <c r="H1226">
        <v>456260</v>
      </c>
      <c r="I1226">
        <v>2326</v>
      </c>
      <c r="J1226" t="s">
        <v>29</v>
      </c>
      <c r="K1226" t="s">
        <v>30</v>
      </c>
      <c r="L1226">
        <v>130000000</v>
      </c>
      <c r="M1226">
        <v>2012</v>
      </c>
      <c r="N1226">
        <v>7</v>
      </c>
      <c r="O1226">
        <v>-3535096</v>
      </c>
      <c r="R1226" t="s">
        <v>1956</v>
      </c>
      <c r="S1226" cm="1">
        <f t="array" ref="S1226">AVERAGE(IF(Table7[director_name]=R1226, Table7[imdb_score]))</f>
        <v>6.9</v>
      </c>
      <c r="T1226" t="str">
        <f>IF(Table8[[#This Row],[Average]] &gt; $V$7, "Higher", "Lower")</f>
        <v>Lower</v>
      </c>
    </row>
    <row r="1227" spans="1:20" x14ac:dyDescent="0.3">
      <c r="A1227" t="s">
        <v>753</v>
      </c>
      <c r="B1227">
        <v>370</v>
      </c>
      <c r="C1227">
        <v>87</v>
      </c>
      <c r="D1227">
        <v>35287788</v>
      </c>
      <c r="E1227" t="s">
        <v>3262</v>
      </c>
      <c r="F1227" t="s">
        <v>2902</v>
      </c>
      <c r="G1227" t="s">
        <v>3263</v>
      </c>
      <c r="H1227">
        <v>73886</v>
      </c>
      <c r="I1227">
        <v>165</v>
      </c>
      <c r="J1227" t="s">
        <v>29</v>
      </c>
      <c r="K1227" t="s">
        <v>30</v>
      </c>
      <c r="L1227">
        <v>39000000</v>
      </c>
      <c r="M1227">
        <v>2012</v>
      </c>
      <c r="N1227">
        <v>7</v>
      </c>
      <c r="O1227">
        <v>-3712212</v>
      </c>
      <c r="R1227" t="s">
        <v>1953</v>
      </c>
      <c r="S1227" cm="1">
        <f t="array" ref="S1227">AVERAGE(IF(Table7[director_name]=R1227, Table7[imdb_score]))</f>
        <v>6.9</v>
      </c>
      <c r="T1227" t="str">
        <f>IF(Table8[[#This Row],[Average]] &gt; $V$7, "Higher", "Lower")</f>
        <v>Lower</v>
      </c>
    </row>
    <row r="1228" spans="1:20" x14ac:dyDescent="0.3">
      <c r="A1228" t="s">
        <v>1664</v>
      </c>
      <c r="B1228">
        <v>81</v>
      </c>
      <c r="C1228">
        <v>109</v>
      </c>
      <c r="D1228">
        <v>8134217</v>
      </c>
      <c r="E1228" t="s">
        <v>1222</v>
      </c>
      <c r="F1228" t="s">
        <v>3265</v>
      </c>
      <c r="G1228" t="s">
        <v>3266</v>
      </c>
      <c r="H1228">
        <v>15412</v>
      </c>
      <c r="I1228">
        <v>90</v>
      </c>
      <c r="J1228" t="s">
        <v>29</v>
      </c>
      <c r="K1228" t="s">
        <v>30</v>
      </c>
      <c r="L1228">
        <v>12000000</v>
      </c>
      <c r="M1228">
        <v>2008</v>
      </c>
      <c r="N1228">
        <v>7</v>
      </c>
      <c r="O1228">
        <v>-3865783</v>
      </c>
      <c r="R1228" t="s">
        <v>1894</v>
      </c>
      <c r="S1228" cm="1">
        <f t="array" ref="S1228">AVERAGE(IF(Table7[director_name]=R1228, Table7[imdb_score]))</f>
        <v>6.9</v>
      </c>
      <c r="T1228" t="str">
        <f>IF(Table8[[#This Row],[Average]] &gt; $V$7, "Higher", "Lower")</f>
        <v>Lower</v>
      </c>
    </row>
    <row r="1229" spans="1:20" x14ac:dyDescent="0.3">
      <c r="A1229" t="s">
        <v>1225</v>
      </c>
      <c r="B1229">
        <v>147</v>
      </c>
      <c r="C1229">
        <v>99</v>
      </c>
      <c r="D1229">
        <v>2077046</v>
      </c>
      <c r="E1229" t="s">
        <v>699</v>
      </c>
      <c r="F1229" t="s">
        <v>3268</v>
      </c>
      <c r="G1229" t="s">
        <v>3269</v>
      </c>
      <c r="H1229">
        <v>27266</v>
      </c>
      <c r="I1229">
        <v>75</v>
      </c>
      <c r="J1229" t="s">
        <v>29</v>
      </c>
      <c r="K1229" t="s">
        <v>30</v>
      </c>
      <c r="L1229">
        <v>6000000</v>
      </c>
      <c r="M1229">
        <v>2008</v>
      </c>
      <c r="N1229">
        <v>7</v>
      </c>
      <c r="O1229">
        <v>-3922954</v>
      </c>
      <c r="R1229" t="s">
        <v>1946</v>
      </c>
      <c r="S1229" cm="1">
        <f t="array" ref="S1229">AVERAGE(IF(Table7[director_name]=R1229, Table7[imdb_score]))</f>
        <v>6.9</v>
      </c>
      <c r="T1229" t="str">
        <f>IF(Table8[[#This Row],[Average]] &gt; $V$7, "Higher", "Lower")</f>
        <v>Lower</v>
      </c>
    </row>
    <row r="1230" spans="1:20" x14ac:dyDescent="0.3">
      <c r="A1230" t="s">
        <v>1745</v>
      </c>
      <c r="B1230">
        <v>328</v>
      </c>
      <c r="C1230">
        <v>92</v>
      </c>
      <c r="D1230">
        <v>55994557</v>
      </c>
      <c r="E1230" t="s">
        <v>296</v>
      </c>
      <c r="F1230" t="s">
        <v>1866</v>
      </c>
      <c r="G1230" t="s">
        <v>3271</v>
      </c>
      <c r="H1230">
        <v>72287</v>
      </c>
      <c r="I1230">
        <v>176</v>
      </c>
      <c r="J1230" t="s">
        <v>29</v>
      </c>
      <c r="K1230" t="s">
        <v>30</v>
      </c>
      <c r="L1230">
        <v>60000000</v>
      </c>
      <c r="M1230">
        <v>2012</v>
      </c>
      <c r="N1230">
        <v>7</v>
      </c>
      <c r="O1230">
        <v>-4005443</v>
      </c>
      <c r="R1230" t="s">
        <v>1937</v>
      </c>
      <c r="S1230" cm="1">
        <f t="array" ref="S1230">AVERAGE(IF(Table7[director_name]=R1230, Table7[imdb_score]))</f>
        <v>6.9</v>
      </c>
      <c r="T1230" t="str">
        <f>IF(Table8[[#This Row],[Average]] &gt; $V$7, "Higher", "Lower")</f>
        <v>Lower</v>
      </c>
    </row>
    <row r="1231" spans="1:20" x14ac:dyDescent="0.3">
      <c r="A1231" t="s">
        <v>1502</v>
      </c>
      <c r="B1231">
        <v>222</v>
      </c>
      <c r="C1231">
        <v>119</v>
      </c>
      <c r="D1231">
        <v>4440055</v>
      </c>
      <c r="E1231" t="s">
        <v>607</v>
      </c>
      <c r="F1231" t="s">
        <v>2618</v>
      </c>
      <c r="G1231" t="s">
        <v>3273</v>
      </c>
      <c r="H1231">
        <v>21360</v>
      </c>
      <c r="I1231">
        <v>110</v>
      </c>
      <c r="J1231" t="s">
        <v>29</v>
      </c>
      <c r="K1231" t="s">
        <v>200</v>
      </c>
      <c r="L1231">
        <v>8500000</v>
      </c>
      <c r="M1231">
        <v>2009</v>
      </c>
      <c r="N1231">
        <v>7</v>
      </c>
      <c r="O1231">
        <v>-4059945</v>
      </c>
      <c r="R1231" t="s">
        <v>1906</v>
      </c>
      <c r="S1231" cm="1">
        <f t="array" ref="S1231">AVERAGE(IF(Table7[director_name]=R1231, Table7[imdb_score]))</f>
        <v>6.9</v>
      </c>
      <c r="T1231" t="str">
        <f>IF(Table8[[#This Row],[Average]] &gt; $V$7, "Higher", "Lower")</f>
        <v>Lower</v>
      </c>
    </row>
    <row r="1232" spans="1:20" x14ac:dyDescent="0.3">
      <c r="A1232" t="s">
        <v>3012</v>
      </c>
      <c r="B1232">
        <v>136</v>
      </c>
      <c r="C1232">
        <v>99</v>
      </c>
      <c r="D1232">
        <v>4681503</v>
      </c>
      <c r="E1232" t="s">
        <v>73</v>
      </c>
      <c r="F1232" t="s">
        <v>2974</v>
      </c>
      <c r="G1232" t="s">
        <v>3275</v>
      </c>
      <c r="H1232">
        <v>29058</v>
      </c>
      <c r="I1232">
        <v>238</v>
      </c>
      <c r="J1232" t="s">
        <v>29</v>
      </c>
      <c r="K1232" t="s">
        <v>30</v>
      </c>
      <c r="L1232">
        <v>9000000</v>
      </c>
      <c r="M1232">
        <v>2002</v>
      </c>
      <c r="N1232">
        <v>7</v>
      </c>
      <c r="O1232">
        <v>-4318497</v>
      </c>
      <c r="R1232" t="s">
        <v>1973</v>
      </c>
      <c r="S1232" cm="1">
        <f t="array" ref="S1232">AVERAGE(IF(Table7[director_name]=R1232, Table7[imdb_score]))</f>
        <v>6.9</v>
      </c>
      <c r="T1232" t="str">
        <f>IF(Table8[[#This Row],[Average]] &gt; $V$7, "Higher", "Lower")</f>
        <v>Lower</v>
      </c>
    </row>
    <row r="1233" spans="1:20" x14ac:dyDescent="0.3">
      <c r="A1233" t="s">
        <v>1634</v>
      </c>
      <c r="B1233">
        <v>181</v>
      </c>
      <c r="C1233">
        <v>120</v>
      </c>
      <c r="D1233">
        <v>5004648</v>
      </c>
      <c r="E1233" t="s">
        <v>588</v>
      </c>
      <c r="F1233" t="s">
        <v>3277</v>
      </c>
      <c r="G1233" t="s">
        <v>3278</v>
      </c>
      <c r="H1233">
        <v>14031</v>
      </c>
      <c r="I1233">
        <v>114</v>
      </c>
      <c r="J1233" t="s">
        <v>69</v>
      </c>
      <c r="K1233" t="s">
        <v>70</v>
      </c>
      <c r="L1233">
        <v>10000000</v>
      </c>
      <c r="M1233">
        <v>2009</v>
      </c>
      <c r="N1233">
        <v>7</v>
      </c>
      <c r="O1233">
        <v>-4995352</v>
      </c>
      <c r="R1233" t="s">
        <v>1914</v>
      </c>
      <c r="S1233" cm="1">
        <f t="array" ref="S1233">AVERAGE(IF(Table7[director_name]=R1233, Table7[imdb_score]))</f>
        <v>6.9</v>
      </c>
      <c r="T1233" t="str">
        <f>IF(Table8[[#This Row],[Average]] &gt; $V$7, "Higher", "Lower")</f>
        <v>Lower</v>
      </c>
    </row>
    <row r="1234" spans="1:20" x14ac:dyDescent="0.3">
      <c r="A1234" t="s">
        <v>1163</v>
      </c>
      <c r="B1234">
        <v>197</v>
      </c>
      <c r="C1234">
        <v>116</v>
      </c>
      <c r="D1234">
        <v>9396487</v>
      </c>
      <c r="E1234" t="s">
        <v>220</v>
      </c>
      <c r="F1234" t="s">
        <v>2025</v>
      </c>
      <c r="G1234" t="s">
        <v>3280</v>
      </c>
      <c r="H1234">
        <v>52421</v>
      </c>
      <c r="I1234">
        <v>200</v>
      </c>
      <c r="J1234" t="s">
        <v>29</v>
      </c>
      <c r="K1234" t="s">
        <v>30</v>
      </c>
      <c r="L1234">
        <v>15000000</v>
      </c>
      <c r="M1234">
        <v>2006</v>
      </c>
      <c r="N1234">
        <v>7</v>
      </c>
      <c r="O1234">
        <v>-5603513</v>
      </c>
      <c r="R1234" t="s">
        <v>1918</v>
      </c>
      <c r="S1234" cm="1">
        <f t="array" ref="S1234">AVERAGE(IF(Table7[director_name]=R1234, Table7[imdb_score]))</f>
        <v>6.9</v>
      </c>
      <c r="T1234" t="str">
        <f>IF(Table8[[#This Row],[Average]] &gt; $V$7, "Higher", "Lower")</f>
        <v>Lower</v>
      </c>
    </row>
    <row r="1235" spans="1:20" x14ac:dyDescent="0.3">
      <c r="A1235" t="s">
        <v>1726</v>
      </c>
      <c r="B1235">
        <v>46</v>
      </c>
      <c r="C1235">
        <v>96</v>
      </c>
      <c r="D1235">
        <v>371081</v>
      </c>
      <c r="E1235" t="s">
        <v>73</v>
      </c>
      <c r="F1235" t="s">
        <v>313</v>
      </c>
      <c r="G1235" t="s">
        <v>3281</v>
      </c>
      <c r="H1235">
        <v>7479</v>
      </c>
      <c r="I1235">
        <v>86</v>
      </c>
      <c r="J1235" t="s">
        <v>29</v>
      </c>
      <c r="K1235" t="s">
        <v>30</v>
      </c>
      <c r="L1235">
        <v>6000000</v>
      </c>
      <c r="M1235">
        <v>2004</v>
      </c>
      <c r="N1235">
        <v>7</v>
      </c>
      <c r="O1235">
        <v>-5628919</v>
      </c>
      <c r="R1235" t="s">
        <v>1932</v>
      </c>
      <c r="S1235" cm="1">
        <f t="array" ref="S1235">AVERAGE(IF(Table7[director_name]=R1235, Table7[imdb_score]))</f>
        <v>6.9</v>
      </c>
      <c r="T1235" t="str">
        <f>IF(Table8[[#This Row],[Average]] &gt; $V$7, "Higher", "Lower")</f>
        <v>Lower</v>
      </c>
    </row>
    <row r="1236" spans="1:20" x14ac:dyDescent="0.3">
      <c r="A1236" t="s">
        <v>1042</v>
      </c>
      <c r="B1236">
        <v>253</v>
      </c>
      <c r="C1236">
        <v>118</v>
      </c>
      <c r="D1236">
        <v>1330827</v>
      </c>
      <c r="E1236" t="s">
        <v>840</v>
      </c>
      <c r="F1236" t="s">
        <v>106</v>
      </c>
      <c r="G1236" t="s">
        <v>3282</v>
      </c>
      <c r="H1236">
        <v>9866</v>
      </c>
      <c r="I1236">
        <v>73</v>
      </c>
      <c r="J1236" t="s">
        <v>29</v>
      </c>
      <c r="K1236" t="s">
        <v>241</v>
      </c>
      <c r="L1236">
        <v>7000000</v>
      </c>
      <c r="M1236">
        <v>2016</v>
      </c>
      <c r="N1236">
        <v>7</v>
      </c>
      <c r="O1236">
        <v>-5669173</v>
      </c>
      <c r="R1236" t="s">
        <v>1978</v>
      </c>
      <c r="S1236" cm="1">
        <f t="array" ref="S1236">AVERAGE(IF(Table7[director_name]=R1236, Table7[imdb_score]))</f>
        <v>6.9</v>
      </c>
      <c r="T1236" t="str">
        <f>IF(Table8[[#This Row],[Average]] &gt; $V$7, "Higher", "Lower")</f>
        <v>Lower</v>
      </c>
    </row>
    <row r="1237" spans="1:20" x14ac:dyDescent="0.3">
      <c r="A1237" t="s">
        <v>2002</v>
      </c>
      <c r="B1237">
        <v>184</v>
      </c>
      <c r="C1237">
        <v>112</v>
      </c>
      <c r="D1237">
        <v>6615578</v>
      </c>
      <c r="E1237" t="s">
        <v>607</v>
      </c>
      <c r="F1237" t="s">
        <v>3284</v>
      </c>
      <c r="G1237" t="s">
        <v>3285</v>
      </c>
      <c r="H1237">
        <v>15352</v>
      </c>
      <c r="I1237">
        <v>82</v>
      </c>
      <c r="J1237" t="s">
        <v>29</v>
      </c>
      <c r="K1237" t="s">
        <v>227</v>
      </c>
      <c r="L1237">
        <v>13000000</v>
      </c>
      <c r="M1237">
        <v>2009</v>
      </c>
      <c r="N1237">
        <v>7</v>
      </c>
      <c r="O1237">
        <v>-6384422</v>
      </c>
      <c r="R1237" t="s">
        <v>1904</v>
      </c>
      <c r="S1237" cm="1">
        <f t="array" ref="S1237">AVERAGE(IF(Table7[director_name]=R1237, Table7[imdb_score]))</f>
        <v>6.9</v>
      </c>
      <c r="T1237" t="str">
        <f>IF(Table8[[#This Row],[Average]] &gt; $V$7, "Higher", "Lower")</f>
        <v>Lower</v>
      </c>
    </row>
    <row r="1238" spans="1:20" x14ac:dyDescent="0.3">
      <c r="A1238" t="s">
        <v>1677</v>
      </c>
      <c r="B1238">
        <v>74</v>
      </c>
      <c r="C1238">
        <v>108</v>
      </c>
      <c r="D1238">
        <v>49526</v>
      </c>
      <c r="E1238" t="s">
        <v>73</v>
      </c>
      <c r="F1238" t="s">
        <v>2306</v>
      </c>
      <c r="G1238" t="s">
        <v>3287</v>
      </c>
      <c r="H1238">
        <v>16299</v>
      </c>
      <c r="I1238">
        <v>129</v>
      </c>
      <c r="J1238" t="s">
        <v>29</v>
      </c>
      <c r="K1238" t="s">
        <v>30</v>
      </c>
      <c r="L1238">
        <v>6800000</v>
      </c>
      <c r="M1238">
        <v>2005</v>
      </c>
      <c r="N1238">
        <v>7</v>
      </c>
      <c r="O1238">
        <v>-6750474</v>
      </c>
      <c r="R1238" t="s">
        <v>1923</v>
      </c>
      <c r="S1238" cm="1">
        <f t="array" ref="S1238">AVERAGE(IF(Table7[director_name]=R1238, Table7[imdb_score]))</f>
        <v>6.9</v>
      </c>
      <c r="T1238" t="str">
        <f>IF(Table8[[#This Row],[Average]] &gt; $V$7, "Higher", "Lower")</f>
        <v>Lower</v>
      </c>
    </row>
    <row r="1239" spans="1:20" x14ac:dyDescent="0.3">
      <c r="A1239" t="s">
        <v>1759</v>
      </c>
      <c r="B1239">
        <v>106</v>
      </c>
      <c r="C1239">
        <v>83</v>
      </c>
      <c r="D1239">
        <v>73215310</v>
      </c>
      <c r="E1239" t="s">
        <v>3289</v>
      </c>
      <c r="F1239" t="s">
        <v>496</v>
      </c>
      <c r="G1239" t="s">
        <v>3290</v>
      </c>
      <c r="H1239">
        <v>44143</v>
      </c>
      <c r="I1239">
        <v>216</v>
      </c>
      <c r="J1239" t="s">
        <v>29</v>
      </c>
      <c r="K1239" t="s">
        <v>30</v>
      </c>
      <c r="L1239">
        <v>80000000</v>
      </c>
      <c r="M1239">
        <v>2002</v>
      </c>
      <c r="N1239">
        <v>7</v>
      </c>
      <c r="O1239">
        <v>-6784690</v>
      </c>
      <c r="R1239" t="s">
        <v>1934</v>
      </c>
      <c r="S1239" cm="1">
        <f t="array" ref="S1239">AVERAGE(IF(Table7[director_name]=R1239, Table7[imdb_score]))</f>
        <v>6.9</v>
      </c>
      <c r="T1239" t="str">
        <f>IF(Table8[[#This Row],[Average]] &gt; $V$7, "Higher", "Lower")</f>
        <v>Lower</v>
      </c>
    </row>
    <row r="1240" spans="1:20" x14ac:dyDescent="0.3">
      <c r="A1240" t="s">
        <v>2536</v>
      </c>
      <c r="B1240">
        <v>64</v>
      </c>
      <c r="C1240">
        <v>127</v>
      </c>
      <c r="D1240">
        <v>23209440</v>
      </c>
      <c r="E1240" t="s">
        <v>92</v>
      </c>
      <c r="F1240" t="s">
        <v>1539</v>
      </c>
      <c r="G1240" t="s">
        <v>3292</v>
      </c>
      <c r="H1240">
        <v>9283</v>
      </c>
      <c r="I1240">
        <v>112</v>
      </c>
      <c r="J1240" t="s">
        <v>29</v>
      </c>
      <c r="K1240" t="s">
        <v>30</v>
      </c>
      <c r="L1240">
        <v>30000000</v>
      </c>
      <c r="M1240">
        <v>1998</v>
      </c>
      <c r="N1240">
        <v>7</v>
      </c>
      <c r="O1240">
        <v>-6790560</v>
      </c>
      <c r="R1240" t="s">
        <v>1875</v>
      </c>
      <c r="S1240" cm="1">
        <f t="array" ref="S1240">AVERAGE(IF(Table7[director_name]=R1240, Table7[imdb_score]))</f>
        <v>6.9</v>
      </c>
      <c r="T1240" t="str">
        <f>IF(Table8[[#This Row],[Average]] &gt; $V$7, "Higher", "Lower")</f>
        <v>Lower</v>
      </c>
    </row>
    <row r="1241" spans="1:20" x14ac:dyDescent="0.3">
      <c r="A1241" t="s">
        <v>1723</v>
      </c>
      <c r="B1241">
        <v>146</v>
      </c>
      <c r="C1241">
        <v>97</v>
      </c>
      <c r="D1241">
        <v>3950294</v>
      </c>
      <c r="E1241" t="s">
        <v>699</v>
      </c>
      <c r="F1241" t="s">
        <v>388</v>
      </c>
      <c r="G1241" t="s">
        <v>3294</v>
      </c>
      <c r="H1241">
        <v>56654</v>
      </c>
      <c r="I1241">
        <v>124</v>
      </c>
      <c r="J1241" t="s">
        <v>29</v>
      </c>
      <c r="K1241" t="s">
        <v>30</v>
      </c>
      <c r="L1241">
        <v>12000000</v>
      </c>
      <c r="M1241">
        <v>2007</v>
      </c>
      <c r="N1241">
        <v>7</v>
      </c>
      <c r="O1241">
        <v>-8049706</v>
      </c>
      <c r="R1241" t="s">
        <v>1896</v>
      </c>
      <c r="S1241" cm="1">
        <f t="array" ref="S1241">AVERAGE(IF(Table7[director_name]=R1241, Table7[imdb_score]))</f>
        <v>6.9</v>
      </c>
      <c r="T1241" t="str">
        <f>IF(Table8[[#This Row],[Average]] &gt; $V$7, "Higher", "Lower")</f>
        <v>Lower</v>
      </c>
    </row>
    <row r="1242" spans="1:20" x14ac:dyDescent="0.3">
      <c r="A1242" t="s">
        <v>404</v>
      </c>
      <c r="B1242">
        <v>345</v>
      </c>
      <c r="C1242">
        <v>120</v>
      </c>
      <c r="D1242">
        <v>75754670</v>
      </c>
      <c r="E1242" t="s">
        <v>3296</v>
      </c>
      <c r="F1242" t="s">
        <v>2781</v>
      </c>
      <c r="G1242" t="s">
        <v>3297</v>
      </c>
      <c r="H1242">
        <v>208422</v>
      </c>
      <c r="I1242">
        <v>342</v>
      </c>
      <c r="J1242" t="s">
        <v>29</v>
      </c>
      <c r="K1242" t="s">
        <v>30</v>
      </c>
      <c r="L1242">
        <v>85000000</v>
      </c>
      <c r="M1242">
        <v>2008</v>
      </c>
      <c r="N1242">
        <v>7</v>
      </c>
      <c r="O1242">
        <v>-9245330</v>
      </c>
      <c r="R1242" t="s">
        <v>1943</v>
      </c>
      <c r="S1242" cm="1">
        <f t="array" ref="S1242">AVERAGE(IF(Table7[director_name]=R1242, Table7[imdb_score]))</f>
        <v>6.9</v>
      </c>
      <c r="T1242" t="str">
        <f>IF(Table8[[#This Row],[Average]] &gt; $V$7, "Higher", "Lower")</f>
        <v>Lower</v>
      </c>
    </row>
    <row r="1243" spans="1:20" x14ac:dyDescent="0.3">
      <c r="A1243" t="s">
        <v>1685</v>
      </c>
      <c r="B1243">
        <v>109</v>
      </c>
      <c r="C1243">
        <v>106</v>
      </c>
      <c r="D1243">
        <v>58214</v>
      </c>
      <c r="E1243" t="s">
        <v>208</v>
      </c>
      <c r="F1243" t="s">
        <v>3299</v>
      </c>
      <c r="G1243" t="s">
        <v>3300</v>
      </c>
      <c r="H1243">
        <v>34224</v>
      </c>
      <c r="I1243">
        <v>137</v>
      </c>
      <c r="J1243" t="s">
        <v>29</v>
      </c>
      <c r="K1243" t="s">
        <v>30</v>
      </c>
      <c r="L1243">
        <v>9500000</v>
      </c>
      <c r="M1243">
        <v>2010</v>
      </c>
      <c r="N1243">
        <v>7</v>
      </c>
      <c r="O1243">
        <v>-9441786</v>
      </c>
      <c r="R1243" t="s">
        <v>1961</v>
      </c>
      <c r="S1243" cm="1">
        <f t="array" ref="S1243">AVERAGE(IF(Table7[director_name]=R1243, Table7[imdb_score]))</f>
        <v>6.9</v>
      </c>
      <c r="T1243" t="str">
        <f>IF(Table8[[#This Row],[Average]] &gt; $V$7, "Higher", "Lower")</f>
        <v>Lower</v>
      </c>
    </row>
    <row r="1244" spans="1:20" x14ac:dyDescent="0.3">
      <c r="A1244" t="s">
        <v>1667</v>
      </c>
      <c r="B1244">
        <v>61</v>
      </c>
      <c r="C1244">
        <v>109</v>
      </c>
      <c r="D1244">
        <v>2326407</v>
      </c>
      <c r="E1244" t="s">
        <v>92</v>
      </c>
      <c r="F1244" t="s">
        <v>1644</v>
      </c>
      <c r="G1244" t="s">
        <v>3302</v>
      </c>
      <c r="H1244">
        <v>5016</v>
      </c>
      <c r="I1244">
        <v>99</v>
      </c>
      <c r="J1244" t="s">
        <v>29</v>
      </c>
      <c r="K1244" t="s">
        <v>200</v>
      </c>
      <c r="L1244">
        <v>12000000</v>
      </c>
      <c r="M1244">
        <v>2001</v>
      </c>
      <c r="N1244">
        <v>7</v>
      </c>
      <c r="O1244">
        <v>-9673593</v>
      </c>
      <c r="R1244" t="s">
        <v>1940</v>
      </c>
      <c r="S1244" cm="1">
        <f t="array" ref="S1244">AVERAGE(IF(Table7[director_name]=R1244, Table7[imdb_score]))</f>
        <v>6.9</v>
      </c>
      <c r="T1244" t="str">
        <f>IF(Table8[[#This Row],[Average]] &gt; $V$7, "Higher", "Lower")</f>
        <v>Lower</v>
      </c>
    </row>
    <row r="1245" spans="1:20" x14ac:dyDescent="0.3">
      <c r="A1245" t="s">
        <v>959</v>
      </c>
      <c r="B1245">
        <v>158</v>
      </c>
      <c r="C1245">
        <v>123</v>
      </c>
      <c r="D1245">
        <v>37339525</v>
      </c>
      <c r="E1245" t="s">
        <v>1915</v>
      </c>
      <c r="F1245" t="s">
        <v>576</v>
      </c>
      <c r="G1245" t="s">
        <v>3304</v>
      </c>
      <c r="H1245">
        <v>71708</v>
      </c>
      <c r="I1245">
        <v>307</v>
      </c>
      <c r="J1245" t="s">
        <v>29</v>
      </c>
      <c r="K1245" t="s">
        <v>30</v>
      </c>
      <c r="L1245">
        <v>48000000</v>
      </c>
      <c r="M1245">
        <v>1998</v>
      </c>
      <c r="N1245">
        <v>7</v>
      </c>
      <c r="O1245">
        <v>-10660475</v>
      </c>
      <c r="R1245" t="s">
        <v>1903</v>
      </c>
      <c r="S1245" cm="1">
        <f t="array" ref="S1245">AVERAGE(IF(Table7[director_name]=R1245, Table7[imdb_score]))</f>
        <v>6.9</v>
      </c>
      <c r="T1245" t="str">
        <f>IF(Table8[[#This Row],[Average]] &gt; $V$7, "Higher", "Lower")</f>
        <v>Lower</v>
      </c>
    </row>
    <row r="1246" spans="1:20" x14ac:dyDescent="0.3">
      <c r="A1246" t="s">
        <v>1668</v>
      </c>
      <c r="B1246">
        <v>146</v>
      </c>
      <c r="C1246">
        <v>135</v>
      </c>
      <c r="D1246">
        <v>29077547</v>
      </c>
      <c r="E1246" t="s">
        <v>1437</v>
      </c>
      <c r="F1246" t="s">
        <v>544</v>
      </c>
      <c r="G1246" t="s">
        <v>3306</v>
      </c>
      <c r="H1246">
        <v>41685</v>
      </c>
      <c r="I1246">
        <v>754</v>
      </c>
      <c r="J1246" t="s">
        <v>29</v>
      </c>
      <c r="K1246" t="s">
        <v>30</v>
      </c>
      <c r="L1246">
        <v>40000000</v>
      </c>
      <c r="M1246">
        <v>2005</v>
      </c>
      <c r="N1246">
        <v>7</v>
      </c>
      <c r="O1246">
        <v>-10922453</v>
      </c>
      <c r="R1246" t="s">
        <v>1947</v>
      </c>
      <c r="S1246" cm="1">
        <f t="array" ref="S1246">AVERAGE(IF(Table7[director_name]=R1246, Table7[imdb_score]))</f>
        <v>6.9</v>
      </c>
      <c r="T1246" t="str">
        <f>IF(Table8[[#This Row],[Average]] &gt; $V$7, "Higher", "Lower")</f>
        <v>Lower</v>
      </c>
    </row>
    <row r="1247" spans="1:20" x14ac:dyDescent="0.3">
      <c r="A1247" t="s">
        <v>1640</v>
      </c>
      <c r="B1247">
        <v>41</v>
      </c>
      <c r="C1247">
        <v>118</v>
      </c>
      <c r="D1247">
        <v>1089445</v>
      </c>
      <c r="E1247" t="s">
        <v>3307</v>
      </c>
      <c r="F1247" t="s">
        <v>3308</v>
      </c>
      <c r="G1247" t="s">
        <v>3309</v>
      </c>
      <c r="H1247">
        <v>2676</v>
      </c>
      <c r="I1247">
        <v>33</v>
      </c>
      <c r="J1247" t="s">
        <v>29</v>
      </c>
      <c r="K1247" t="s">
        <v>442</v>
      </c>
      <c r="L1247">
        <v>12500000</v>
      </c>
      <c r="M1247">
        <v>2009</v>
      </c>
      <c r="N1247">
        <v>7</v>
      </c>
      <c r="O1247">
        <v>-11410555</v>
      </c>
      <c r="R1247" t="s">
        <v>1964</v>
      </c>
      <c r="S1247" cm="1">
        <f t="array" ref="S1247">AVERAGE(IF(Table7[director_name]=R1247, Table7[imdb_score]))</f>
        <v>6.9</v>
      </c>
      <c r="T1247" t="str">
        <f>IF(Table8[[#This Row],[Average]] &gt; $V$7, "Higher", "Lower")</f>
        <v>Lower</v>
      </c>
    </row>
    <row r="1248" spans="1:20" x14ac:dyDescent="0.3">
      <c r="A1248" t="s">
        <v>986</v>
      </c>
      <c r="B1248">
        <v>199</v>
      </c>
      <c r="C1248">
        <v>122</v>
      </c>
      <c r="D1248">
        <v>11538204</v>
      </c>
      <c r="E1248" t="s">
        <v>3311</v>
      </c>
      <c r="F1248" t="s">
        <v>568</v>
      </c>
      <c r="G1248" t="s">
        <v>3312</v>
      </c>
      <c r="H1248">
        <v>23696</v>
      </c>
      <c r="I1248">
        <v>135</v>
      </c>
      <c r="J1248" t="s">
        <v>29</v>
      </c>
      <c r="K1248" t="s">
        <v>30</v>
      </c>
      <c r="L1248">
        <v>25000000</v>
      </c>
      <c r="M1248">
        <v>2010</v>
      </c>
      <c r="N1248">
        <v>7</v>
      </c>
      <c r="O1248">
        <v>-13461796</v>
      </c>
      <c r="R1248" t="s">
        <v>1959</v>
      </c>
      <c r="S1248" cm="1">
        <f t="array" ref="S1248">AVERAGE(IF(Table7[director_name]=R1248, Table7[imdb_score]))</f>
        <v>6.9</v>
      </c>
      <c r="T1248" t="str">
        <f>IF(Table8[[#This Row],[Average]] &gt; $V$7, "Higher", "Lower")</f>
        <v>Lower</v>
      </c>
    </row>
    <row r="1249" spans="1:20" x14ac:dyDescent="0.3">
      <c r="A1249" t="s">
        <v>1555</v>
      </c>
      <c r="B1249">
        <v>350</v>
      </c>
      <c r="C1249">
        <v>125</v>
      </c>
      <c r="D1249">
        <v>5749134</v>
      </c>
      <c r="E1249" t="s">
        <v>39</v>
      </c>
      <c r="F1249" t="s">
        <v>1285</v>
      </c>
      <c r="G1249" t="s">
        <v>3314</v>
      </c>
      <c r="H1249">
        <v>45799</v>
      </c>
      <c r="I1249">
        <v>180</v>
      </c>
      <c r="J1249" t="s">
        <v>29</v>
      </c>
      <c r="K1249" t="s">
        <v>30</v>
      </c>
      <c r="L1249">
        <v>20000000</v>
      </c>
      <c r="M1249">
        <v>2014</v>
      </c>
      <c r="N1249">
        <v>7</v>
      </c>
      <c r="O1249">
        <v>-14250866</v>
      </c>
      <c r="R1249" t="s">
        <v>1980</v>
      </c>
      <c r="S1249" cm="1">
        <f t="array" ref="S1249">AVERAGE(IF(Table7[director_name]=R1249, Table7[imdb_score]))</f>
        <v>6.9</v>
      </c>
      <c r="T1249" t="str">
        <f>IF(Table8[[#This Row],[Average]] &gt; $V$7, "Higher", "Lower")</f>
        <v>Lower</v>
      </c>
    </row>
    <row r="1250" spans="1:20" x14ac:dyDescent="0.3">
      <c r="A1250" t="s">
        <v>1526</v>
      </c>
      <c r="B1250">
        <v>57</v>
      </c>
      <c r="C1250">
        <v>115</v>
      </c>
      <c r="D1250">
        <v>183088</v>
      </c>
      <c r="E1250" t="s">
        <v>3316</v>
      </c>
      <c r="F1250" t="s">
        <v>3196</v>
      </c>
      <c r="G1250" t="s">
        <v>3317</v>
      </c>
      <c r="H1250">
        <v>11704</v>
      </c>
      <c r="I1250">
        <v>36</v>
      </c>
      <c r="J1250" t="s">
        <v>29</v>
      </c>
      <c r="K1250" t="s">
        <v>30</v>
      </c>
      <c r="L1250">
        <v>15000000</v>
      </c>
      <c r="M1250">
        <v>2008</v>
      </c>
      <c r="N1250">
        <v>7</v>
      </c>
      <c r="O1250">
        <v>-14816912</v>
      </c>
      <c r="R1250" t="s">
        <v>1883</v>
      </c>
      <c r="S1250" cm="1">
        <f t="array" ref="S1250">AVERAGE(IF(Table7[director_name]=R1250, Table7[imdb_score]))</f>
        <v>6.9</v>
      </c>
      <c r="T1250" t="str">
        <f>IF(Table8[[#This Row],[Average]] &gt; $V$7, "Higher", "Lower")</f>
        <v>Lower</v>
      </c>
    </row>
    <row r="1251" spans="1:20" x14ac:dyDescent="0.3">
      <c r="A1251" t="s">
        <v>1638</v>
      </c>
      <c r="B1251">
        <v>99</v>
      </c>
      <c r="C1251">
        <v>119</v>
      </c>
      <c r="D1251">
        <v>4234040</v>
      </c>
      <c r="E1251" t="s">
        <v>393</v>
      </c>
      <c r="F1251" t="s">
        <v>3319</v>
      </c>
      <c r="G1251" t="s">
        <v>3320</v>
      </c>
      <c r="H1251">
        <v>14301</v>
      </c>
      <c r="I1251">
        <v>45</v>
      </c>
      <c r="J1251" t="s">
        <v>29</v>
      </c>
      <c r="K1251" t="s">
        <v>30</v>
      </c>
      <c r="L1251">
        <v>20000000</v>
      </c>
      <c r="M1251">
        <v>2008</v>
      </c>
      <c r="N1251">
        <v>7</v>
      </c>
      <c r="O1251">
        <v>-15765960</v>
      </c>
      <c r="R1251" t="s">
        <v>1968</v>
      </c>
      <c r="S1251" cm="1">
        <f t="array" ref="S1251">AVERAGE(IF(Table7[director_name]=R1251, Table7[imdb_score]))</f>
        <v>6.9</v>
      </c>
      <c r="T1251" t="str">
        <f>IF(Table8[[#This Row],[Average]] &gt; $V$7, "Higher", "Lower")</f>
        <v>Lower</v>
      </c>
    </row>
    <row r="1252" spans="1:20" x14ac:dyDescent="0.3">
      <c r="A1252" t="s">
        <v>1150</v>
      </c>
      <c r="B1252">
        <v>231</v>
      </c>
      <c r="C1252">
        <v>135</v>
      </c>
      <c r="D1252">
        <v>4001121</v>
      </c>
      <c r="E1252" t="s">
        <v>1222</v>
      </c>
      <c r="F1252" t="s">
        <v>40</v>
      </c>
      <c r="G1252" t="s">
        <v>3321</v>
      </c>
      <c r="H1252">
        <v>48346</v>
      </c>
      <c r="I1252">
        <v>230</v>
      </c>
      <c r="J1252" t="s">
        <v>29</v>
      </c>
      <c r="K1252" t="s">
        <v>30</v>
      </c>
      <c r="L1252">
        <v>20000000</v>
      </c>
      <c r="M1252">
        <v>2007</v>
      </c>
      <c r="N1252">
        <v>7</v>
      </c>
      <c r="O1252">
        <v>-15998879</v>
      </c>
      <c r="R1252" t="s">
        <v>478</v>
      </c>
      <c r="S1252" cm="1">
        <f t="array" ref="S1252">AVERAGE(IF(Table7[director_name]=R1252, Table7[imdb_score]))</f>
        <v>6.9</v>
      </c>
      <c r="T1252" t="str">
        <f>IF(Table8[[#This Row],[Average]] &gt; $V$7, "Higher", "Lower")</f>
        <v>Lower</v>
      </c>
    </row>
    <row r="1253" spans="1:20" x14ac:dyDescent="0.3">
      <c r="A1253" t="s">
        <v>915</v>
      </c>
      <c r="B1253">
        <v>29</v>
      </c>
      <c r="C1253">
        <v>132</v>
      </c>
      <c r="D1253">
        <v>8600000</v>
      </c>
      <c r="E1253" t="s">
        <v>3322</v>
      </c>
      <c r="F1253" t="s">
        <v>61</v>
      </c>
      <c r="G1253" t="s">
        <v>3323</v>
      </c>
      <c r="H1253">
        <v>17982</v>
      </c>
      <c r="I1253">
        <v>95</v>
      </c>
      <c r="J1253" t="s">
        <v>29</v>
      </c>
      <c r="K1253" t="s">
        <v>200</v>
      </c>
      <c r="L1253">
        <v>25000000</v>
      </c>
      <c r="M1253">
        <v>1984</v>
      </c>
      <c r="N1253">
        <v>7</v>
      </c>
      <c r="O1253">
        <v>-16400000</v>
      </c>
      <c r="R1253" t="s">
        <v>1925</v>
      </c>
      <c r="S1253" cm="1">
        <f t="array" ref="S1253">AVERAGE(IF(Table7[director_name]=R1253, Table7[imdb_score]))</f>
        <v>6.9</v>
      </c>
      <c r="T1253" t="str">
        <f>IF(Table8[[#This Row],[Average]] &gt; $V$7, "Higher", "Lower")</f>
        <v>Lower</v>
      </c>
    </row>
    <row r="1254" spans="1:20" x14ac:dyDescent="0.3">
      <c r="A1254" t="s">
        <v>1128</v>
      </c>
      <c r="B1254">
        <v>98</v>
      </c>
      <c r="C1254">
        <v>114</v>
      </c>
      <c r="D1254">
        <v>12831121</v>
      </c>
      <c r="E1254" t="s">
        <v>1527</v>
      </c>
      <c r="F1254" t="s">
        <v>3324</v>
      </c>
      <c r="G1254" t="s">
        <v>3325</v>
      </c>
      <c r="H1254">
        <v>44979</v>
      </c>
      <c r="I1254">
        <v>298</v>
      </c>
      <c r="J1254" t="s">
        <v>29</v>
      </c>
      <c r="K1254" t="s">
        <v>30</v>
      </c>
      <c r="L1254">
        <v>30000000</v>
      </c>
      <c r="M1254">
        <v>2004</v>
      </c>
      <c r="N1254">
        <v>7</v>
      </c>
      <c r="O1254">
        <v>-17168879</v>
      </c>
      <c r="R1254" t="s">
        <v>1909</v>
      </c>
      <c r="S1254" cm="1">
        <f t="array" ref="S1254">AVERAGE(IF(Table7[director_name]=R1254, Table7[imdb_score]))</f>
        <v>6.9</v>
      </c>
      <c r="T1254" t="str">
        <f>IF(Table8[[#This Row],[Average]] &gt; $V$7, "Higher", "Lower")</f>
        <v>Lower</v>
      </c>
    </row>
    <row r="1255" spans="1:20" x14ac:dyDescent="0.3">
      <c r="A1255" t="s">
        <v>420</v>
      </c>
      <c r="B1255">
        <v>393</v>
      </c>
      <c r="C1255">
        <v>101</v>
      </c>
      <c r="D1255">
        <v>2319187</v>
      </c>
      <c r="E1255" t="s">
        <v>140</v>
      </c>
      <c r="F1255" t="s">
        <v>544</v>
      </c>
      <c r="G1255" t="s">
        <v>3327</v>
      </c>
      <c r="H1255">
        <v>92640</v>
      </c>
      <c r="I1255">
        <v>212</v>
      </c>
      <c r="J1255" t="s">
        <v>29</v>
      </c>
      <c r="K1255" t="s">
        <v>200</v>
      </c>
      <c r="L1255">
        <v>20000000</v>
      </c>
      <c r="M1255">
        <v>2013</v>
      </c>
      <c r="N1255">
        <v>7</v>
      </c>
      <c r="O1255">
        <v>-17680813</v>
      </c>
      <c r="R1255" t="s">
        <v>1892</v>
      </c>
      <c r="S1255" cm="1">
        <f t="array" ref="S1255">AVERAGE(IF(Table7[director_name]=R1255, Table7[imdb_score]))</f>
        <v>6.9</v>
      </c>
      <c r="T1255" t="str">
        <f>IF(Table8[[#This Row],[Average]] &gt; $V$7, "Higher", "Lower")</f>
        <v>Lower</v>
      </c>
    </row>
    <row r="1256" spans="1:20" x14ac:dyDescent="0.3">
      <c r="A1256" t="s">
        <v>1643</v>
      </c>
      <c r="B1256">
        <v>27</v>
      </c>
      <c r="C1256">
        <v>118</v>
      </c>
      <c r="D1256">
        <v>2246000</v>
      </c>
      <c r="E1256" t="s">
        <v>379</v>
      </c>
      <c r="F1256" t="s">
        <v>3328</v>
      </c>
      <c r="G1256" t="s">
        <v>3329</v>
      </c>
      <c r="H1256">
        <v>2302</v>
      </c>
      <c r="I1256">
        <v>20</v>
      </c>
      <c r="J1256" t="s">
        <v>29</v>
      </c>
      <c r="K1256" t="s">
        <v>30</v>
      </c>
      <c r="L1256">
        <v>20000000</v>
      </c>
      <c r="M1256">
        <v>2015</v>
      </c>
      <c r="N1256">
        <v>7</v>
      </c>
      <c r="O1256">
        <v>-17754000</v>
      </c>
      <c r="R1256" t="s">
        <v>702</v>
      </c>
      <c r="S1256" cm="1">
        <f t="array" ref="S1256">AVERAGE(IF(Table7[director_name]=R1256, Table7[imdb_score]))</f>
        <v>6.9</v>
      </c>
      <c r="T1256" t="str">
        <f>IF(Table8[[#This Row],[Average]] &gt; $V$7, "Higher", "Lower")</f>
        <v>Lower</v>
      </c>
    </row>
    <row r="1257" spans="1:20" x14ac:dyDescent="0.3">
      <c r="A1257" t="s">
        <v>1693</v>
      </c>
      <c r="B1257">
        <v>337</v>
      </c>
      <c r="C1257">
        <v>103</v>
      </c>
      <c r="D1257">
        <v>252652</v>
      </c>
      <c r="E1257" t="s">
        <v>3330</v>
      </c>
      <c r="F1257" t="s">
        <v>3331</v>
      </c>
      <c r="G1257" t="s">
        <v>3332</v>
      </c>
      <c r="H1257">
        <v>54104</v>
      </c>
      <c r="I1257">
        <v>199</v>
      </c>
      <c r="J1257" t="s">
        <v>153</v>
      </c>
      <c r="K1257" t="s">
        <v>1637</v>
      </c>
      <c r="L1257">
        <v>19900000</v>
      </c>
      <c r="M1257">
        <v>2010</v>
      </c>
      <c r="N1257">
        <v>7</v>
      </c>
      <c r="O1257">
        <v>-19647348</v>
      </c>
      <c r="R1257" t="s">
        <v>1881</v>
      </c>
      <c r="S1257" cm="1">
        <f t="array" ref="S1257">AVERAGE(IF(Table7[director_name]=R1257, Table7[imdb_score]))</f>
        <v>6.9</v>
      </c>
      <c r="T1257" t="str">
        <f>IF(Table8[[#This Row],[Average]] &gt; $V$7, "Higher", "Lower")</f>
        <v>Lower</v>
      </c>
    </row>
    <row r="1258" spans="1:20" x14ac:dyDescent="0.3">
      <c r="A1258" t="s">
        <v>2176</v>
      </c>
      <c r="B1258">
        <v>177</v>
      </c>
      <c r="C1258">
        <v>103</v>
      </c>
      <c r="D1258">
        <v>24520892</v>
      </c>
      <c r="E1258" t="s">
        <v>39</v>
      </c>
      <c r="F1258" t="s">
        <v>27</v>
      </c>
      <c r="G1258" t="s">
        <v>3333</v>
      </c>
      <c r="H1258">
        <v>85198</v>
      </c>
      <c r="I1258">
        <v>303</v>
      </c>
      <c r="J1258" t="s">
        <v>29</v>
      </c>
      <c r="K1258" t="s">
        <v>241</v>
      </c>
      <c r="L1258">
        <v>45000000</v>
      </c>
      <c r="M1258">
        <v>2005</v>
      </c>
      <c r="N1258">
        <v>7</v>
      </c>
      <c r="O1258">
        <v>-20479108</v>
      </c>
      <c r="R1258" t="s">
        <v>1851</v>
      </c>
      <c r="S1258" cm="1">
        <f t="array" ref="S1258">AVERAGE(IF(Table7[director_name]=R1258, Table7[imdb_score]))</f>
        <v>6.8999999999999995</v>
      </c>
      <c r="T1258" t="str">
        <f>IF(Table8[[#This Row],[Average]] &gt; $V$7, "Higher", "Lower")</f>
        <v>Lower</v>
      </c>
    </row>
    <row r="1259" spans="1:20" x14ac:dyDescent="0.3">
      <c r="A1259" t="s">
        <v>1106</v>
      </c>
      <c r="B1259">
        <v>107</v>
      </c>
      <c r="C1259">
        <v>108</v>
      </c>
      <c r="D1259">
        <v>8535575</v>
      </c>
      <c r="E1259" t="s">
        <v>92</v>
      </c>
      <c r="F1259" t="s">
        <v>27</v>
      </c>
      <c r="G1259" t="s">
        <v>3334</v>
      </c>
      <c r="H1259">
        <v>24033</v>
      </c>
      <c r="I1259">
        <v>152</v>
      </c>
      <c r="J1259" t="s">
        <v>29</v>
      </c>
      <c r="K1259" t="s">
        <v>30</v>
      </c>
      <c r="L1259">
        <v>30000000</v>
      </c>
      <c r="M1259">
        <v>2005</v>
      </c>
      <c r="N1259">
        <v>7</v>
      </c>
      <c r="O1259">
        <v>-21464425</v>
      </c>
      <c r="R1259" t="s">
        <v>1986</v>
      </c>
      <c r="S1259" cm="1">
        <f t="array" ref="S1259">AVERAGE(IF(Table7[director_name]=R1259, Table7[imdb_score]))</f>
        <v>6.8999999999999995</v>
      </c>
      <c r="T1259" t="str">
        <f>IF(Table8[[#This Row],[Average]] &gt; $V$7, "Higher", "Lower")</f>
        <v>Lower</v>
      </c>
    </row>
    <row r="1260" spans="1:20" x14ac:dyDescent="0.3">
      <c r="A1260" t="s">
        <v>115</v>
      </c>
      <c r="B1260">
        <v>85</v>
      </c>
      <c r="C1260">
        <v>134</v>
      </c>
      <c r="D1260">
        <v>5532301</v>
      </c>
      <c r="E1260" t="s">
        <v>262</v>
      </c>
      <c r="F1260" t="s">
        <v>3335</v>
      </c>
      <c r="G1260" t="s">
        <v>3336</v>
      </c>
      <c r="H1260">
        <v>21606</v>
      </c>
      <c r="I1260">
        <v>117</v>
      </c>
      <c r="J1260" t="s">
        <v>29</v>
      </c>
      <c r="K1260" t="s">
        <v>30</v>
      </c>
      <c r="L1260">
        <v>28000000</v>
      </c>
      <c r="M1260">
        <v>1997</v>
      </c>
      <c r="N1260">
        <v>7</v>
      </c>
      <c r="O1260">
        <v>-22467699</v>
      </c>
      <c r="R1260" t="s">
        <v>1986</v>
      </c>
      <c r="S1260" cm="1">
        <f t="array" ref="S1260">AVERAGE(IF(Table7[director_name]=R1260, Table7[imdb_score]))</f>
        <v>6.8999999999999995</v>
      </c>
      <c r="T1260" t="str">
        <f>IF(Table8[[#This Row],[Average]] &gt; $V$7, "Higher", "Lower")</f>
        <v>Lower</v>
      </c>
    </row>
    <row r="1261" spans="1:20" x14ac:dyDescent="0.3">
      <c r="A1261" t="s">
        <v>1183</v>
      </c>
      <c r="B1261">
        <v>188</v>
      </c>
      <c r="C1261">
        <v>101</v>
      </c>
      <c r="D1261">
        <v>55673333</v>
      </c>
      <c r="E1261" t="s">
        <v>3338</v>
      </c>
      <c r="F1261" t="s">
        <v>2618</v>
      </c>
      <c r="G1261" t="s">
        <v>3339</v>
      </c>
      <c r="H1261">
        <v>65785</v>
      </c>
      <c r="I1261">
        <v>160</v>
      </c>
      <c r="J1261" t="s">
        <v>29</v>
      </c>
      <c r="K1261" t="s">
        <v>30</v>
      </c>
      <c r="L1261">
        <v>80000000</v>
      </c>
      <c r="M1261">
        <v>2010</v>
      </c>
      <c r="N1261">
        <v>7</v>
      </c>
      <c r="O1261">
        <v>-24326667</v>
      </c>
      <c r="R1261" t="s">
        <v>1986</v>
      </c>
      <c r="S1261" cm="1">
        <f t="array" ref="S1261">AVERAGE(IF(Table7[director_name]=R1261, Table7[imdb_score]))</f>
        <v>6.8999999999999995</v>
      </c>
      <c r="T1261" t="str">
        <f>IF(Table8[[#This Row],[Average]] &gt; $V$7, "Higher", "Lower")</f>
        <v>Lower</v>
      </c>
    </row>
    <row r="1262" spans="1:20" x14ac:dyDescent="0.3">
      <c r="A1262" t="s">
        <v>1964</v>
      </c>
      <c r="B1262">
        <v>124</v>
      </c>
      <c r="C1262">
        <v>88</v>
      </c>
      <c r="D1262">
        <v>2975649</v>
      </c>
      <c r="E1262" t="s">
        <v>607</v>
      </c>
      <c r="F1262" t="s">
        <v>1581</v>
      </c>
      <c r="G1262" t="s">
        <v>3340</v>
      </c>
      <c r="H1262">
        <v>23864</v>
      </c>
      <c r="I1262">
        <v>142</v>
      </c>
      <c r="J1262" t="s">
        <v>29</v>
      </c>
      <c r="K1262" t="s">
        <v>200</v>
      </c>
      <c r="L1262">
        <v>30000000</v>
      </c>
      <c r="M1262">
        <v>2006</v>
      </c>
      <c r="N1262">
        <v>7</v>
      </c>
      <c r="O1262">
        <v>-27024351</v>
      </c>
      <c r="R1262" t="s">
        <v>1851</v>
      </c>
      <c r="S1262" cm="1">
        <f t="array" ref="S1262">AVERAGE(IF(Table7[director_name]=R1262, Table7[imdb_score]))</f>
        <v>6.8999999999999995</v>
      </c>
      <c r="T1262" t="str">
        <f>IF(Table8[[#This Row],[Average]] &gt; $V$7, "Higher", "Lower")</f>
        <v>Lower</v>
      </c>
    </row>
    <row r="1263" spans="1:20" x14ac:dyDescent="0.3">
      <c r="A1263" t="s">
        <v>1702</v>
      </c>
      <c r="B1263">
        <v>260</v>
      </c>
      <c r="C1263">
        <v>132</v>
      </c>
      <c r="D1263">
        <v>1865774</v>
      </c>
      <c r="E1263" t="s">
        <v>3341</v>
      </c>
      <c r="F1263" t="s">
        <v>176</v>
      </c>
      <c r="G1263" t="s">
        <v>3342</v>
      </c>
      <c r="H1263">
        <v>87682</v>
      </c>
      <c r="I1263">
        <v>174</v>
      </c>
      <c r="J1263" t="s">
        <v>29</v>
      </c>
      <c r="K1263" t="s">
        <v>200</v>
      </c>
      <c r="L1263">
        <v>30000000</v>
      </c>
      <c r="M1263">
        <v>2015</v>
      </c>
      <c r="N1263">
        <v>7</v>
      </c>
      <c r="O1263">
        <v>-28134226</v>
      </c>
      <c r="R1263" t="s">
        <v>1851</v>
      </c>
      <c r="S1263" cm="1">
        <f t="array" ref="S1263">AVERAGE(IF(Table7[director_name]=R1263, Table7[imdb_score]))</f>
        <v>6.8999999999999995</v>
      </c>
      <c r="T1263" t="str">
        <f>IF(Table8[[#This Row],[Average]] &gt; $V$7, "Higher", "Lower")</f>
        <v>Lower</v>
      </c>
    </row>
    <row r="1264" spans="1:20" x14ac:dyDescent="0.3">
      <c r="A1264" t="s">
        <v>1650</v>
      </c>
      <c r="B1264">
        <v>121</v>
      </c>
      <c r="C1264">
        <v>113</v>
      </c>
      <c r="D1264">
        <v>55350897</v>
      </c>
      <c r="E1264" t="s">
        <v>1066</v>
      </c>
      <c r="F1264" t="s">
        <v>313</v>
      </c>
      <c r="G1264" t="s">
        <v>3343</v>
      </c>
      <c r="H1264">
        <v>83560</v>
      </c>
      <c r="I1264">
        <v>619</v>
      </c>
      <c r="J1264" t="s">
        <v>29</v>
      </c>
      <c r="K1264" t="s">
        <v>30</v>
      </c>
      <c r="L1264">
        <v>85000000</v>
      </c>
      <c r="M1264">
        <v>1998</v>
      </c>
      <c r="N1264">
        <v>7</v>
      </c>
      <c r="O1264">
        <v>-29649103</v>
      </c>
      <c r="R1264" t="s">
        <v>780</v>
      </c>
      <c r="S1264" cm="1">
        <f t="array" ref="S1264">AVERAGE(IF(Table7[director_name]=R1264, Table7[imdb_score]))</f>
        <v>6.8833333333333337</v>
      </c>
      <c r="T1264" t="str">
        <f>IF(Table8[[#This Row],[Average]] &gt; $V$7, "Higher", "Lower")</f>
        <v>Lower</v>
      </c>
    </row>
    <row r="1265" spans="1:20" x14ac:dyDescent="0.3">
      <c r="A1265" t="s">
        <v>1999</v>
      </c>
      <c r="B1265">
        <v>539</v>
      </c>
      <c r="C1265">
        <v>124</v>
      </c>
      <c r="D1265">
        <v>89021735</v>
      </c>
      <c r="E1265" t="s">
        <v>3345</v>
      </c>
      <c r="F1265" t="s">
        <v>27</v>
      </c>
      <c r="G1265" t="s">
        <v>3346</v>
      </c>
      <c r="H1265">
        <v>387436</v>
      </c>
      <c r="I1265">
        <v>892</v>
      </c>
      <c r="J1265" t="s">
        <v>29</v>
      </c>
      <c r="K1265" t="s">
        <v>30</v>
      </c>
      <c r="L1265">
        <v>120000000</v>
      </c>
      <c r="M1265">
        <v>2013</v>
      </c>
      <c r="N1265">
        <v>7</v>
      </c>
      <c r="O1265">
        <v>-30978265</v>
      </c>
      <c r="R1265" t="s">
        <v>780</v>
      </c>
      <c r="S1265" cm="1">
        <f t="array" ref="S1265">AVERAGE(IF(Table7[director_name]=R1265, Table7[imdb_score]))</f>
        <v>6.8833333333333337</v>
      </c>
      <c r="T1265" t="str">
        <f>IF(Table8[[#This Row],[Average]] &gt; $V$7, "Higher", "Lower")</f>
        <v>Lower</v>
      </c>
    </row>
    <row r="1266" spans="1:20" x14ac:dyDescent="0.3">
      <c r="A1266" t="s">
        <v>1115</v>
      </c>
      <c r="B1266">
        <v>76</v>
      </c>
      <c r="C1266">
        <v>136</v>
      </c>
      <c r="D1266">
        <v>37901509</v>
      </c>
      <c r="E1266" t="s">
        <v>283</v>
      </c>
      <c r="F1266" t="s">
        <v>93</v>
      </c>
      <c r="G1266" t="s">
        <v>3347</v>
      </c>
      <c r="H1266">
        <v>96385</v>
      </c>
      <c r="I1266">
        <v>119</v>
      </c>
      <c r="J1266" t="s">
        <v>29</v>
      </c>
      <c r="K1266" t="s">
        <v>30</v>
      </c>
      <c r="L1266">
        <v>70000000</v>
      </c>
      <c r="M1266">
        <v>1997</v>
      </c>
      <c r="N1266">
        <v>7</v>
      </c>
      <c r="O1266">
        <v>-32098491</v>
      </c>
      <c r="R1266" t="s">
        <v>780</v>
      </c>
      <c r="S1266" cm="1">
        <f t="array" ref="S1266">AVERAGE(IF(Table7[director_name]=R1266, Table7[imdb_score]))</f>
        <v>6.8833333333333337</v>
      </c>
      <c r="T1266" t="str">
        <f>IF(Table8[[#This Row],[Average]] &gt; $V$7, "Higher", "Lower")</f>
        <v>Lower</v>
      </c>
    </row>
    <row r="1267" spans="1:20" x14ac:dyDescent="0.3">
      <c r="A1267" t="s">
        <v>1646</v>
      </c>
      <c r="B1267">
        <v>488</v>
      </c>
      <c r="C1267">
        <v>126</v>
      </c>
      <c r="D1267">
        <v>4563029</v>
      </c>
      <c r="E1267" t="s">
        <v>1449</v>
      </c>
      <c r="F1267" t="s">
        <v>2393</v>
      </c>
      <c r="G1267" t="s">
        <v>3349</v>
      </c>
      <c r="H1267">
        <v>181472</v>
      </c>
      <c r="I1267">
        <v>514</v>
      </c>
      <c r="J1267" t="s">
        <v>29</v>
      </c>
      <c r="K1267" t="s">
        <v>272</v>
      </c>
      <c r="L1267">
        <v>39200000</v>
      </c>
      <c r="M1267">
        <v>2013</v>
      </c>
      <c r="N1267">
        <v>7</v>
      </c>
      <c r="O1267">
        <v>-34636971</v>
      </c>
      <c r="R1267" t="s">
        <v>780</v>
      </c>
      <c r="S1267" cm="1">
        <f t="array" ref="S1267">AVERAGE(IF(Table7[director_name]=R1267, Table7[imdb_score]))</f>
        <v>6.8833333333333337</v>
      </c>
      <c r="T1267" t="str">
        <f>IF(Table8[[#This Row],[Average]] &gt; $V$7, "Higher", "Lower")</f>
        <v>Lower</v>
      </c>
    </row>
    <row r="1268" spans="1:20" x14ac:dyDescent="0.3">
      <c r="A1268" t="s">
        <v>724</v>
      </c>
      <c r="B1268">
        <v>189</v>
      </c>
      <c r="C1268">
        <v>114</v>
      </c>
      <c r="D1268">
        <v>6565495</v>
      </c>
      <c r="E1268" t="s">
        <v>588</v>
      </c>
      <c r="F1268" t="s">
        <v>1852</v>
      </c>
      <c r="G1268" t="s">
        <v>3350</v>
      </c>
      <c r="H1268">
        <v>36455</v>
      </c>
      <c r="I1268">
        <v>229</v>
      </c>
      <c r="J1268" t="s">
        <v>139</v>
      </c>
      <c r="K1268" t="s">
        <v>926</v>
      </c>
      <c r="L1268">
        <v>45000000</v>
      </c>
      <c r="M1268">
        <v>2006</v>
      </c>
      <c r="N1268">
        <v>7</v>
      </c>
      <c r="O1268">
        <v>-38434505</v>
      </c>
      <c r="R1268" t="s">
        <v>780</v>
      </c>
      <c r="S1268" cm="1">
        <f t="array" ref="S1268">AVERAGE(IF(Table7[director_name]=R1268, Table7[imdb_score]))</f>
        <v>6.8833333333333337</v>
      </c>
      <c r="T1268" t="str">
        <f>IF(Table8[[#This Row],[Average]] &gt; $V$7, "Higher", "Lower")</f>
        <v>Lower</v>
      </c>
    </row>
    <row r="1269" spans="1:20" x14ac:dyDescent="0.3">
      <c r="A1269" t="s">
        <v>3103</v>
      </c>
      <c r="B1269">
        <v>16</v>
      </c>
      <c r="C1269">
        <v>107</v>
      </c>
      <c r="D1269">
        <v>700000</v>
      </c>
      <c r="E1269" t="s">
        <v>3352</v>
      </c>
      <c r="F1269" t="s">
        <v>3353</v>
      </c>
      <c r="G1269" t="s">
        <v>3354</v>
      </c>
      <c r="H1269">
        <v>24438</v>
      </c>
      <c r="I1269">
        <v>78</v>
      </c>
      <c r="J1269" t="s">
        <v>90</v>
      </c>
      <c r="K1269" t="s">
        <v>241</v>
      </c>
      <c r="L1269">
        <v>50000000</v>
      </c>
      <c r="M1269">
        <v>1993</v>
      </c>
      <c r="N1269">
        <v>7</v>
      </c>
      <c r="O1269">
        <v>-49300000</v>
      </c>
      <c r="R1269" t="s">
        <v>780</v>
      </c>
      <c r="S1269" cm="1">
        <f t="array" ref="S1269">AVERAGE(IF(Table7[director_name]=R1269, Table7[imdb_score]))</f>
        <v>6.8833333333333337</v>
      </c>
      <c r="T1269" t="str">
        <f>IF(Table8[[#This Row],[Average]] &gt; $V$7, "Higher", "Lower")</f>
        <v>Lower</v>
      </c>
    </row>
    <row r="1270" spans="1:20" x14ac:dyDescent="0.3">
      <c r="A1270" t="s">
        <v>392</v>
      </c>
      <c r="B1270">
        <v>289</v>
      </c>
      <c r="C1270">
        <v>122</v>
      </c>
      <c r="D1270">
        <v>24985612</v>
      </c>
      <c r="E1270" t="s">
        <v>3356</v>
      </c>
      <c r="F1270" t="s">
        <v>464</v>
      </c>
      <c r="G1270" t="s">
        <v>3357</v>
      </c>
      <c r="H1270">
        <v>71782</v>
      </c>
      <c r="I1270">
        <v>161</v>
      </c>
      <c r="J1270" t="s">
        <v>29</v>
      </c>
      <c r="K1270" t="s">
        <v>30</v>
      </c>
      <c r="L1270">
        <v>100000000</v>
      </c>
      <c r="M1270">
        <v>2015</v>
      </c>
      <c r="N1270">
        <v>7</v>
      </c>
      <c r="O1270">
        <v>-75014388</v>
      </c>
      <c r="R1270" t="s">
        <v>1995</v>
      </c>
      <c r="S1270" cm="1">
        <f t="array" ref="S1270">AVERAGE(IF(Table7[director_name]=R1270, Table7[imdb_score]))</f>
        <v>6.875</v>
      </c>
      <c r="T1270" t="str">
        <f>IF(Table8[[#This Row],[Average]] &gt; $V$7, "Higher", "Lower")</f>
        <v>Lower</v>
      </c>
    </row>
    <row r="1271" spans="1:20" x14ac:dyDescent="0.3">
      <c r="A1271" t="s">
        <v>404</v>
      </c>
      <c r="B1271">
        <v>575</v>
      </c>
      <c r="C1271">
        <v>131</v>
      </c>
      <c r="D1271">
        <v>101785482</v>
      </c>
      <c r="E1271" t="s">
        <v>248</v>
      </c>
      <c r="F1271" t="s">
        <v>930</v>
      </c>
      <c r="G1271" t="s">
        <v>3359</v>
      </c>
      <c r="H1271">
        <v>381148</v>
      </c>
      <c r="I1271">
        <v>1106</v>
      </c>
      <c r="J1271" t="s">
        <v>29</v>
      </c>
      <c r="K1271" t="s">
        <v>30</v>
      </c>
      <c r="L1271">
        <v>190000000</v>
      </c>
      <c r="M1271">
        <v>2013</v>
      </c>
      <c r="N1271">
        <v>7</v>
      </c>
      <c r="O1271">
        <v>-88214518</v>
      </c>
      <c r="R1271" t="s">
        <v>1995</v>
      </c>
      <c r="S1271" cm="1">
        <f t="array" ref="S1271">AVERAGE(IF(Table7[director_name]=R1271, Table7[imdb_score]))</f>
        <v>6.875</v>
      </c>
      <c r="T1271" t="str">
        <f>IF(Table8[[#This Row],[Average]] &gt; $V$7, "Higher", "Lower")</f>
        <v>Lower</v>
      </c>
    </row>
    <row r="1272" spans="1:20" x14ac:dyDescent="0.3">
      <c r="A1272" t="s">
        <v>746</v>
      </c>
      <c r="B1272">
        <v>142</v>
      </c>
      <c r="C1272">
        <v>114</v>
      </c>
      <c r="D1272">
        <v>26871</v>
      </c>
      <c r="E1272" t="s">
        <v>1576</v>
      </c>
      <c r="F1272" t="s">
        <v>93</v>
      </c>
      <c r="G1272" t="s">
        <v>3361</v>
      </c>
      <c r="H1272">
        <v>121259</v>
      </c>
      <c r="I1272">
        <v>361</v>
      </c>
      <c r="J1272" t="s">
        <v>29</v>
      </c>
      <c r="K1272" t="s">
        <v>227</v>
      </c>
      <c r="L1272">
        <v>92000000</v>
      </c>
      <c r="M1272">
        <v>2001</v>
      </c>
      <c r="N1272">
        <v>7</v>
      </c>
      <c r="O1272">
        <v>-91973129</v>
      </c>
      <c r="R1272" t="s">
        <v>1995</v>
      </c>
      <c r="S1272" cm="1">
        <f t="array" ref="S1272">AVERAGE(IF(Table7[director_name]=R1272, Table7[imdb_score]))</f>
        <v>6.875</v>
      </c>
      <c r="T1272" t="str">
        <f>IF(Table8[[#This Row],[Average]] &gt; $V$7, "Higher", "Lower")</f>
        <v>Lower</v>
      </c>
    </row>
    <row r="1273" spans="1:20" x14ac:dyDescent="0.3">
      <c r="A1273" t="s">
        <v>1646</v>
      </c>
      <c r="B1273">
        <v>363</v>
      </c>
      <c r="C1273">
        <v>110</v>
      </c>
      <c r="D1273">
        <v>2201412</v>
      </c>
      <c r="E1273" t="s">
        <v>3363</v>
      </c>
      <c r="F1273" t="s">
        <v>3364</v>
      </c>
      <c r="G1273" t="s">
        <v>3365</v>
      </c>
      <c r="H1273">
        <v>68883</v>
      </c>
      <c r="I1273">
        <v>279</v>
      </c>
      <c r="J1273" t="s">
        <v>133</v>
      </c>
      <c r="K1273" t="s">
        <v>272</v>
      </c>
      <c r="L1273">
        <v>12215500000</v>
      </c>
      <c r="M1273">
        <v>2006</v>
      </c>
      <c r="N1273">
        <v>7</v>
      </c>
      <c r="O1273">
        <v>-12213298588</v>
      </c>
      <c r="R1273" t="s">
        <v>1995</v>
      </c>
      <c r="S1273" cm="1">
        <f t="array" ref="S1273">AVERAGE(IF(Table7[director_name]=R1273, Table7[imdb_score]))</f>
        <v>6.875</v>
      </c>
      <c r="T1273" t="str">
        <f>IF(Table8[[#This Row],[Average]] &gt; $V$7, "Higher", "Lower")</f>
        <v>Lower</v>
      </c>
    </row>
    <row r="1274" spans="1:20" x14ac:dyDescent="0.3">
      <c r="A1274" t="s">
        <v>2878</v>
      </c>
      <c r="B1274">
        <v>185</v>
      </c>
      <c r="C1274">
        <v>154</v>
      </c>
      <c r="D1274">
        <v>306124059</v>
      </c>
      <c r="E1274" t="s">
        <v>248</v>
      </c>
      <c r="F1274" t="s">
        <v>665</v>
      </c>
      <c r="G1274" t="s">
        <v>3367</v>
      </c>
      <c r="H1274">
        <v>430055</v>
      </c>
      <c r="I1274">
        <v>856</v>
      </c>
      <c r="J1274" t="s">
        <v>29</v>
      </c>
      <c r="K1274" t="s">
        <v>30</v>
      </c>
      <c r="L1274">
        <v>75000000</v>
      </c>
      <c r="M1274">
        <v>1996</v>
      </c>
      <c r="N1274">
        <v>6.9</v>
      </c>
      <c r="O1274">
        <v>231124059</v>
      </c>
      <c r="R1274" t="s">
        <v>1424</v>
      </c>
      <c r="S1274" cm="1">
        <f t="array" ref="S1274">AVERAGE(IF(Table7[director_name]=R1274, Table7[imdb_score]))</f>
        <v>6.8666666666666671</v>
      </c>
      <c r="T1274" t="str">
        <f>IF(Table8[[#This Row],[Average]] &gt; $V$7, "Higher", "Lower")</f>
        <v>Lower</v>
      </c>
    </row>
    <row r="1275" spans="1:20" x14ac:dyDescent="0.3">
      <c r="A1275" t="s">
        <v>1668</v>
      </c>
      <c r="B1275">
        <v>57</v>
      </c>
      <c r="C1275">
        <v>125</v>
      </c>
      <c r="D1275">
        <v>219200000</v>
      </c>
      <c r="E1275" t="s">
        <v>3369</v>
      </c>
      <c r="F1275" t="s">
        <v>313</v>
      </c>
      <c r="G1275" t="s">
        <v>3370</v>
      </c>
      <c r="H1275">
        <v>181380</v>
      </c>
      <c r="I1275">
        <v>223</v>
      </c>
      <c r="J1275" t="s">
        <v>29</v>
      </c>
      <c r="K1275" t="s">
        <v>30</v>
      </c>
      <c r="L1275">
        <v>25000000</v>
      </c>
      <c r="M1275">
        <v>1993</v>
      </c>
      <c r="N1275">
        <v>6.9</v>
      </c>
      <c r="O1275">
        <v>194200000</v>
      </c>
      <c r="R1275" t="s">
        <v>1938</v>
      </c>
      <c r="S1275" cm="1">
        <f t="array" ref="S1275">AVERAGE(IF(Table7[director_name]=R1275, Table7[imdb_score]))</f>
        <v>6.8666666666666671</v>
      </c>
      <c r="T1275" t="str">
        <f>IF(Table8[[#This Row],[Average]] &gt; $V$7, "Higher", "Lower")</f>
        <v>Lower</v>
      </c>
    </row>
    <row r="1276" spans="1:20" x14ac:dyDescent="0.3">
      <c r="A1276" t="s">
        <v>3371</v>
      </c>
      <c r="B1276">
        <v>82</v>
      </c>
      <c r="C1276">
        <v>125</v>
      </c>
      <c r="D1276">
        <v>178406268</v>
      </c>
      <c r="E1276" t="s">
        <v>289</v>
      </c>
      <c r="F1276" t="s">
        <v>2153</v>
      </c>
      <c r="G1276" t="s">
        <v>3372</v>
      </c>
      <c r="H1276">
        <v>213476</v>
      </c>
      <c r="I1276">
        <v>271</v>
      </c>
      <c r="J1276" t="s">
        <v>29</v>
      </c>
      <c r="K1276" t="s">
        <v>30</v>
      </c>
      <c r="L1276">
        <v>14000000</v>
      </c>
      <c r="M1276">
        <v>1990</v>
      </c>
      <c r="N1276">
        <v>6.9</v>
      </c>
      <c r="O1276">
        <v>164406268</v>
      </c>
      <c r="R1276" t="s">
        <v>2002</v>
      </c>
      <c r="S1276" cm="1">
        <f t="array" ref="S1276">AVERAGE(IF(Table7[director_name]=R1276, Table7[imdb_score]))</f>
        <v>6.8666666666666671</v>
      </c>
      <c r="T1276" t="str">
        <f>IF(Table8[[#This Row],[Average]] &gt; $V$7, "Higher", "Lower")</f>
        <v>Lower</v>
      </c>
    </row>
    <row r="1277" spans="1:20" x14ac:dyDescent="0.3">
      <c r="A1277" t="s">
        <v>746</v>
      </c>
      <c r="B1277">
        <v>173</v>
      </c>
      <c r="C1277">
        <v>110</v>
      </c>
      <c r="D1277">
        <v>176781728</v>
      </c>
      <c r="E1277" t="s">
        <v>191</v>
      </c>
      <c r="F1277" t="s">
        <v>649</v>
      </c>
      <c r="G1277" t="s">
        <v>3374</v>
      </c>
      <c r="H1277">
        <v>219171</v>
      </c>
      <c r="I1277">
        <v>388</v>
      </c>
      <c r="J1277" t="s">
        <v>29</v>
      </c>
      <c r="K1277" t="s">
        <v>30</v>
      </c>
      <c r="L1277">
        <v>15000000</v>
      </c>
      <c r="M1277">
        <v>1986</v>
      </c>
      <c r="N1277">
        <v>6.9</v>
      </c>
      <c r="O1277">
        <v>161781728</v>
      </c>
      <c r="R1277" t="s">
        <v>1999</v>
      </c>
      <c r="S1277" cm="1">
        <f t="array" ref="S1277">AVERAGE(IF(Table7[director_name]=R1277, Table7[imdb_score]))</f>
        <v>6.8666666666666671</v>
      </c>
      <c r="T1277" t="str">
        <f>IF(Table8[[#This Row],[Average]] &gt; $V$7, "Higher", "Lower")</f>
        <v>Lower</v>
      </c>
    </row>
    <row r="1278" spans="1:20" x14ac:dyDescent="0.3">
      <c r="A1278" t="s">
        <v>3054</v>
      </c>
      <c r="B1278">
        <v>94</v>
      </c>
      <c r="C1278">
        <v>119</v>
      </c>
      <c r="D1278">
        <v>156645693</v>
      </c>
      <c r="E1278" t="s">
        <v>1294</v>
      </c>
      <c r="F1278" t="s">
        <v>1714</v>
      </c>
      <c r="G1278" t="s">
        <v>3375</v>
      </c>
      <c r="H1278">
        <v>55101</v>
      </c>
      <c r="I1278">
        <v>201</v>
      </c>
      <c r="J1278" t="s">
        <v>29</v>
      </c>
      <c r="K1278" t="s">
        <v>30</v>
      </c>
      <c r="L1278">
        <v>14000000</v>
      </c>
      <c r="M1278">
        <v>1987</v>
      </c>
      <c r="N1278">
        <v>6.9</v>
      </c>
      <c r="O1278">
        <v>142645693</v>
      </c>
      <c r="R1278" t="s">
        <v>2002</v>
      </c>
      <c r="S1278" cm="1">
        <f t="array" ref="S1278">AVERAGE(IF(Table7[director_name]=R1278, Table7[imdb_score]))</f>
        <v>6.8666666666666671</v>
      </c>
      <c r="T1278" t="str">
        <f>IF(Table8[[#This Row],[Average]] &gt; $V$7, "Higher", "Lower")</f>
        <v>Lower</v>
      </c>
    </row>
    <row r="1279" spans="1:20" x14ac:dyDescent="0.3">
      <c r="A1279" t="s">
        <v>802</v>
      </c>
      <c r="B1279">
        <v>152</v>
      </c>
      <c r="C1279">
        <v>97</v>
      </c>
      <c r="D1279">
        <v>173381405</v>
      </c>
      <c r="E1279" t="s">
        <v>3376</v>
      </c>
      <c r="F1279" t="s">
        <v>1299</v>
      </c>
      <c r="G1279" t="s">
        <v>3377</v>
      </c>
      <c r="H1279">
        <v>147597</v>
      </c>
      <c r="I1279">
        <v>395</v>
      </c>
      <c r="J1279" t="s">
        <v>29</v>
      </c>
      <c r="K1279" t="s">
        <v>30</v>
      </c>
      <c r="L1279">
        <v>33000000</v>
      </c>
      <c r="M1279">
        <v>2003</v>
      </c>
      <c r="N1279">
        <v>6.9</v>
      </c>
      <c r="O1279">
        <v>140381405</v>
      </c>
      <c r="R1279" t="s">
        <v>1999</v>
      </c>
      <c r="S1279" cm="1">
        <f t="array" ref="S1279">AVERAGE(IF(Table7[director_name]=R1279, Table7[imdb_score]))</f>
        <v>6.8666666666666671</v>
      </c>
      <c r="T1279" t="str">
        <f>IF(Table8[[#This Row],[Average]] &gt; $V$7, "Higher", "Lower")</f>
        <v>Lower</v>
      </c>
    </row>
    <row r="1280" spans="1:20" x14ac:dyDescent="0.3">
      <c r="A1280" t="s">
        <v>2272</v>
      </c>
      <c r="B1280">
        <v>181</v>
      </c>
      <c r="C1280">
        <v>86</v>
      </c>
      <c r="D1280">
        <v>193136719</v>
      </c>
      <c r="E1280" t="s">
        <v>316</v>
      </c>
      <c r="F1280" t="s">
        <v>1754</v>
      </c>
      <c r="G1280" t="s">
        <v>3379</v>
      </c>
      <c r="H1280">
        <v>266636</v>
      </c>
      <c r="I1280">
        <v>385</v>
      </c>
      <c r="J1280" t="s">
        <v>29</v>
      </c>
      <c r="K1280" t="s">
        <v>30</v>
      </c>
      <c r="L1280">
        <v>75000000</v>
      </c>
      <c r="M1280">
        <v>2005</v>
      </c>
      <c r="N1280">
        <v>6.9</v>
      </c>
      <c r="O1280">
        <v>118136719</v>
      </c>
      <c r="R1280" t="s">
        <v>1999</v>
      </c>
      <c r="S1280" cm="1">
        <f t="array" ref="S1280">AVERAGE(IF(Table7[director_name]=R1280, Table7[imdb_score]))</f>
        <v>6.8666666666666671</v>
      </c>
      <c r="T1280" t="str">
        <f>IF(Table8[[#This Row],[Average]] &gt; $V$7, "Higher", "Lower")</f>
        <v>Lower</v>
      </c>
    </row>
    <row r="1281" spans="1:20" x14ac:dyDescent="0.3">
      <c r="A1281" t="s">
        <v>1254</v>
      </c>
      <c r="B1281">
        <v>67</v>
      </c>
      <c r="C1281">
        <v>155</v>
      </c>
      <c r="D1281">
        <v>165500000</v>
      </c>
      <c r="E1281" t="s">
        <v>1660</v>
      </c>
      <c r="F1281" t="s">
        <v>398</v>
      </c>
      <c r="G1281" t="s">
        <v>3381</v>
      </c>
      <c r="H1281">
        <v>145257</v>
      </c>
      <c r="I1281">
        <v>322</v>
      </c>
      <c r="J1281" t="s">
        <v>29</v>
      </c>
      <c r="K1281" t="s">
        <v>30</v>
      </c>
      <c r="L1281">
        <v>48000000</v>
      </c>
      <c r="M1281">
        <v>1991</v>
      </c>
      <c r="N1281">
        <v>6.9</v>
      </c>
      <c r="O1281">
        <v>117500000</v>
      </c>
      <c r="R1281" t="s">
        <v>1424</v>
      </c>
      <c r="S1281" cm="1">
        <f t="array" ref="S1281">AVERAGE(IF(Table7[director_name]=R1281, Table7[imdb_score]))</f>
        <v>6.8666666666666671</v>
      </c>
      <c r="T1281" t="str">
        <f>IF(Table8[[#This Row],[Average]] &gt; $V$7, "Higher", "Lower")</f>
        <v>Lower</v>
      </c>
    </row>
    <row r="1282" spans="1:20" x14ac:dyDescent="0.3">
      <c r="A1282" t="s">
        <v>2093</v>
      </c>
      <c r="B1282">
        <v>164</v>
      </c>
      <c r="C1282">
        <v>115</v>
      </c>
      <c r="D1282">
        <v>195329763</v>
      </c>
      <c r="E1282" t="s">
        <v>849</v>
      </c>
      <c r="F1282" t="s">
        <v>3062</v>
      </c>
      <c r="G1282" t="s">
        <v>3383</v>
      </c>
      <c r="H1282">
        <v>194249</v>
      </c>
      <c r="I1282">
        <v>253</v>
      </c>
      <c r="J1282" t="s">
        <v>29</v>
      </c>
      <c r="K1282" t="s">
        <v>30</v>
      </c>
      <c r="L1282">
        <v>80000000</v>
      </c>
      <c r="M1282">
        <v>2006</v>
      </c>
      <c r="N1282">
        <v>6.9</v>
      </c>
      <c r="O1282">
        <v>115329763</v>
      </c>
      <c r="R1282" t="s">
        <v>2002</v>
      </c>
      <c r="S1282" cm="1">
        <f t="array" ref="S1282">AVERAGE(IF(Table7[director_name]=R1282, Table7[imdb_score]))</f>
        <v>6.8666666666666671</v>
      </c>
      <c r="T1282" t="str">
        <f>IF(Table8[[#This Row],[Average]] &gt; $V$7, "Higher", "Lower")</f>
        <v>Lower</v>
      </c>
    </row>
    <row r="1283" spans="1:20" x14ac:dyDescent="0.3">
      <c r="A1283" t="s">
        <v>798</v>
      </c>
      <c r="B1283">
        <v>284</v>
      </c>
      <c r="C1283">
        <v>150</v>
      </c>
      <c r="D1283">
        <v>291709845</v>
      </c>
      <c r="E1283" t="s">
        <v>1674</v>
      </c>
      <c r="F1283" t="s">
        <v>1574</v>
      </c>
      <c r="G1283" t="s">
        <v>3385</v>
      </c>
      <c r="H1283">
        <v>286506</v>
      </c>
      <c r="I1283">
        <v>1463</v>
      </c>
      <c r="J1283" t="s">
        <v>29</v>
      </c>
      <c r="K1283" t="s">
        <v>30</v>
      </c>
      <c r="L1283">
        <v>180000000</v>
      </c>
      <c r="M1283">
        <v>2005</v>
      </c>
      <c r="N1283">
        <v>6.9</v>
      </c>
      <c r="O1283">
        <v>111709845</v>
      </c>
      <c r="R1283" t="s">
        <v>1938</v>
      </c>
      <c r="S1283" cm="1">
        <f t="array" ref="S1283">AVERAGE(IF(Table7[director_name]=R1283, Table7[imdb_score]))</f>
        <v>6.8666666666666671</v>
      </c>
      <c r="T1283" t="str">
        <f>IF(Table8[[#This Row],[Average]] &gt; $V$7, "Higher", "Lower")</f>
        <v>Lower</v>
      </c>
    </row>
    <row r="1284" spans="1:20" x14ac:dyDescent="0.3">
      <c r="A1284" t="s">
        <v>3387</v>
      </c>
      <c r="B1284">
        <v>57</v>
      </c>
      <c r="C1284">
        <v>114</v>
      </c>
      <c r="D1284">
        <v>119938730</v>
      </c>
      <c r="E1284" t="s">
        <v>1116</v>
      </c>
      <c r="F1284" t="s">
        <v>3388</v>
      </c>
      <c r="G1284" t="s">
        <v>3389</v>
      </c>
      <c r="H1284">
        <v>265818</v>
      </c>
      <c r="I1284">
        <v>213</v>
      </c>
      <c r="J1284" t="s">
        <v>29</v>
      </c>
      <c r="K1284" t="s">
        <v>30</v>
      </c>
      <c r="L1284">
        <v>18000000</v>
      </c>
      <c r="M1284">
        <v>1994</v>
      </c>
      <c r="N1284">
        <v>6.9</v>
      </c>
      <c r="O1284">
        <v>101938730</v>
      </c>
      <c r="R1284" t="s">
        <v>1938</v>
      </c>
      <c r="S1284" cm="1">
        <f t="array" ref="S1284">AVERAGE(IF(Table7[director_name]=R1284, Table7[imdb_score]))</f>
        <v>6.8666666666666671</v>
      </c>
      <c r="T1284" t="str">
        <f>IF(Table8[[#This Row],[Average]] &gt; $V$7, "Higher", "Lower")</f>
        <v>Lower</v>
      </c>
    </row>
    <row r="1285" spans="1:20" x14ac:dyDescent="0.3">
      <c r="A1285" t="s">
        <v>3391</v>
      </c>
      <c r="B1285">
        <v>340</v>
      </c>
      <c r="C1285">
        <v>106</v>
      </c>
      <c r="D1285">
        <v>117528646</v>
      </c>
      <c r="E1285" t="s">
        <v>338</v>
      </c>
      <c r="F1285" t="s">
        <v>150</v>
      </c>
      <c r="G1285" t="s">
        <v>3392</v>
      </c>
      <c r="H1285">
        <v>353442</v>
      </c>
      <c r="I1285">
        <v>387</v>
      </c>
      <c r="J1285" t="s">
        <v>29</v>
      </c>
      <c r="K1285" t="s">
        <v>30</v>
      </c>
      <c r="L1285">
        <v>35000000</v>
      </c>
      <c r="M1285">
        <v>2011</v>
      </c>
      <c r="N1285">
        <v>6.9</v>
      </c>
      <c r="O1285">
        <v>82528646</v>
      </c>
      <c r="R1285" t="s">
        <v>1424</v>
      </c>
      <c r="S1285" cm="1">
        <f t="array" ref="S1285">AVERAGE(IF(Table7[director_name]=R1285, Table7[imdb_score]))</f>
        <v>6.8666666666666671</v>
      </c>
      <c r="T1285" t="str">
        <f>IF(Table8[[#This Row],[Average]] &gt; $V$7, "Higher", "Lower")</f>
        <v>Lower</v>
      </c>
    </row>
    <row r="1286" spans="1:20" x14ac:dyDescent="0.3">
      <c r="A1286" t="s">
        <v>1183</v>
      </c>
      <c r="B1286">
        <v>673</v>
      </c>
      <c r="C1286">
        <v>183</v>
      </c>
      <c r="D1286">
        <v>330249062</v>
      </c>
      <c r="E1286" t="s">
        <v>248</v>
      </c>
      <c r="F1286" t="s">
        <v>1256</v>
      </c>
      <c r="G1286" t="s">
        <v>3394</v>
      </c>
      <c r="H1286">
        <v>371639</v>
      </c>
      <c r="I1286">
        <v>3018</v>
      </c>
      <c r="J1286" t="s">
        <v>29</v>
      </c>
      <c r="K1286" t="s">
        <v>30</v>
      </c>
      <c r="L1286">
        <v>250000000</v>
      </c>
      <c r="M1286">
        <v>2016</v>
      </c>
      <c r="N1286">
        <v>6.9</v>
      </c>
      <c r="O1286">
        <v>80249062</v>
      </c>
      <c r="R1286" t="s">
        <v>1356</v>
      </c>
      <c r="S1286" cm="1">
        <f t="array" ref="S1286">AVERAGE(IF(Table7[director_name]=R1286, Table7[imdb_score]))</f>
        <v>6.8599999999999994</v>
      </c>
      <c r="T1286" t="str">
        <f>IF(Table8[[#This Row],[Average]] &gt; $V$7, "Higher", "Lower")</f>
        <v>Lower</v>
      </c>
    </row>
    <row r="1287" spans="1:20" x14ac:dyDescent="0.3">
      <c r="A1287" t="s">
        <v>3396</v>
      </c>
      <c r="B1287">
        <v>52</v>
      </c>
      <c r="C1287">
        <v>117</v>
      </c>
      <c r="D1287">
        <v>85300000</v>
      </c>
      <c r="E1287" t="s">
        <v>3397</v>
      </c>
      <c r="F1287" t="s">
        <v>520</v>
      </c>
      <c r="G1287" t="s">
        <v>3398</v>
      </c>
      <c r="H1287">
        <v>48629</v>
      </c>
      <c r="I1287">
        <v>134</v>
      </c>
      <c r="J1287" t="s">
        <v>29</v>
      </c>
      <c r="K1287" t="s">
        <v>30</v>
      </c>
      <c r="L1287">
        <v>10000000</v>
      </c>
      <c r="M1287">
        <v>1981</v>
      </c>
      <c r="N1287">
        <v>6.9</v>
      </c>
      <c r="O1287">
        <v>75300000</v>
      </c>
      <c r="R1287" t="s">
        <v>1356</v>
      </c>
      <c r="S1287" cm="1">
        <f t="array" ref="S1287">AVERAGE(IF(Table7[director_name]=R1287, Table7[imdb_score]))</f>
        <v>6.8599999999999994</v>
      </c>
      <c r="T1287" t="str">
        <f>IF(Table8[[#This Row],[Average]] &gt; $V$7, "Higher", "Lower")</f>
        <v>Lower</v>
      </c>
    </row>
    <row r="1288" spans="1:20" x14ac:dyDescent="0.3">
      <c r="A1288" t="s">
        <v>2827</v>
      </c>
      <c r="B1288">
        <v>193</v>
      </c>
      <c r="C1288">
        <v>131</v>
      </c>
      <c r="D1288">
        <v>173005002</v>
      </c>
      <c r="E1288" t="s">
        <v>3400</v>
      </c>
      <c r="F1288" t="s">
        <v>1302</v>
      </c>
      <c r="G1288" t="s">
        <v>3401</v>
      </c>
      <c r="H1288">
        <v>255447</v>
      </c>
      <c r="I1288">
        <v>692</v>
      </c>
      <c r="J1288" t="s">
        <v>29</v>
      </c>
      <c r="K1288" t="s">
        <v>30</v>
      </c>
      <c r="L1288">
        <v>100000000</v>
      </c>
      <c r="M1288">
        <v>2004</v>
      </c>
      <c r="N1288">
        <v>6.9</v>
      </c>
      <c r="O1288">
        <v>73005002</v>
      </c>
      <c r="R1288" t="s">
        <v>1356</v>
      </c>
      <c r="S1288" cm="1">
        <f t="array" ref="S1288">AVERAGE(IF(Table7[director_name]=R1288, Table7[imdb_score]))</f>
        <v>6.8599999999999994</v>
      </c>
      <c r="T1288" t="str">
        <f>IF(Table8[[#This Row],[Average]] &gt; $V$7, "Higher", "Lower")</f>
        <v>Lower</v>
      </c>
    </row>
    <row r="1289" spans="1:20" x14ac:dyDescent="0.3">
      <c r="A1289" t="s">
        <v>2272</v>
      </c>
      <c r="B1289">
        <v>211</v>
      </c>
      <c r="C1289">
        <v>93</v>
      </c>
      <c r="D1289">
        <v>216366733</v>
      </c>
      <c r="E1289" t="s">
        <v>316</v>
      </c>
      <c r="F1289" t="s">
        <v>1754</v>
      </c>
      <c r="G1289" t="s">
        <v>3403</v>
      </c>
      <c r="H1289">
        <v>119213</v>
      </c>
      <c r="I1289">
        <v>154</v>
      </c>
      <c r="J1289" t="s">
        <v>29</v>
      </c>
      <c r="K1289" t="s">
        <v>30</v>
      </c>
      <c r="L1289">
        <v>145000000</v>
      </c>
      <c r="M1289">
        <v>2012</v>
      </c>
      <c r="N1289">
        <v>6.9</v>
      </c>
      <c r="O1289">
        <v>71366733</v>
      </c>
      <c r="R1289" t="s">
        <v>1356</v>
      </c>
      <c r="S1289" cm="1">
        <f t="array" ref="S1289">AVERAGE(IF(Table7[director_name]=R1289, Table7[imdb_score]))</f>
        <v>6.8599999999999994</v>
      </c>
      <c r="T1289" t="str">
        <f>IF(Table8[[#This Row],[Average]] &gt; $V$7, "Higher", "Lower")</f>
        <v>Lower</v>
      </c>
    </row>
    <row r="1290" spans="1:20" x14ac:dyDescent="0.3">
      <c r="A1290" t="s">
        <v>3198</v>
      </c>
      <c r="B1290">
        <v>61</v>
      </c>
      <c r="C1290">
        <v>78</v>
      </c>
      <c r="D1290">
        <v>72217000</v>
      </c>
      <c r="E1290" t="s">
        <v>676</v>
      </c>
      <c r="F1290" t="s">
        <v>3405</v>
      </c>
      <c r="G1290" t="s">
        <v>3406</v>
      </c>
      <c r="H1290">
        <v>216486</v>
      </c>
      <c r="I1290">
        <v>242</v>
      </c>
      <c r="J1290" t="s">
        <v>29</v>
      </c>
      <c r="K1290" t="s">
        <v>30</v>
      </c>
      <c r="L1290">
        <v>12000000</v>
      </c>
      <c r="M1290">
        <v>1994</v>
      </c>
      <c r="N1290">
        <v>6.9</v>
      </c>
      <c r="O1290">
        <v>60217000</v>
      </c>
      <c r="R1290" t="s">
        <v>1356</v>
      </c>
      <c r="S1290" cm="1">
        <f t="array" ref="S1290">AVERAGE(IF(Table7[director_name]=R1290, Table7[imdb_score]))</f>
        <v>6.8599999999999994</v>
      </c>
      <c r="T1290" t="str">
        <f>IF(Table8[[#This Row],[Average]] &gt; $V$7, "Higher", "Lower")</f>
        <v>Lower</v>
      </c>
    </row>
    <row r="1291" spans="1:20" x14ac:dyDescent="0.3">
      <c r="A1291" t="s">
        <v>2293</v>
      </c>
      <c r="B1291">
        <v>253</v>
      </c>
      <c r="C1291">
        <v>105</v>
      </c>
      <c r="D1291">
        <v>80050171</v>
      </c>
      <c r="E1291" t="s">
        <v>269</v>
      </c>
      <c r="F1291" t="s">
        <v>3408</v>
      </c>
      <c r="G1291" t="s">
        <v>3409</v>
      </c>
      <c r="H1291">
        <v>186982</v>
      </c>
      <c r="I1291">
        <v>491</v>
      </c>
      <c r="J1291" t="s">
        <v>29</v>
      </c>
      <c r="K1291" t="s">
        <v>30</v>
      </c>
      <c r="L1291">
        <v>20000000</v>
      </c>
      <c r="M1291">
        <v>2007</v>
      </c>
      <c r="N1291">
        <v>6.9</v>
      </c>
      <c r="O1291">
        <v>60050171</v>
      </c>
      <c r="R1291" t="s">
        <v>812</v>
      </c>
      <c r="S1291" cm="1">
        <f t="array" ref="S1291">AVERAGE(IF(Table7[director_name]=R1291, Table7[imdb_score]))</f>
        <v>6.8500000000000005</v>
      </c>
      <c r="T1291" t="str">
        <f>IF(Table8[[#This Row],[Average]] &gt; $V$7, "Higher", "Lower")</f>
        <v>Lower</v>
      </c>
    </row>
    <row r="1292" spans="1:20" x14ac:dyDescent="0.3">
      <c r="A1292" t="s">
        <v>2293</v>
      </c>
      <c r="B1292">
        <v>253</v>
      </c>
      <c r="C1292">
        <v>105</v>
      </c>
      <c r="D1292">
        <v>80050171</v>
      </c>
      <c r="E1292" t="s">
        <v>269</v>
      </c>
      <c r="F1292" t="s">
        <v>3408</v>
      </c>
      <c r="G1292" t="s">
        <v>3409</v>
      </c>
      <c r="H1292">
        <v>186984</v>
      </c>
      <c r="I1292">
        <v>491</v>
      </c>
      <c r="J1292" t="s">
        <v>29</v>
      </c>
      <c r="K1292" t="s">
        <v>30</v>
      </c>
      <c r="L1292">
        <v>20000000</v>
      </c>
      <c r="M1292">
        <v>2007</v>
      </c>
      <c r="N1292">
        <v>6.9</v>
      </c>
      <c r="O1292">
        <v>60050171</v>
      </c>
      <c r="R1292" t="s">
        <v>1080</v>
      </c>
      <c r="S1292" cm="1">
        <f t="array" ref="S1292">AVERAGE(IF(Table7[director_name]=R1292, Table7[imdb_score]))</f>
        <v>6.8500000000000005</v>
      </c>
      <c r="T1292" t="str">
        <f>IF(Table8[[#This Row],[Average]] &gt; $V$7, "Higher", "Lower")</f>
        <v>Lower</v>
      </c>
    </row>
    <row r="1293" spans="1:20" x14ac:dyDescent="0.3">
      <c r="A1293" t="s">
        <v>1817</v>
      </c>
      <c r="B1293">
        <v>42</v>
      </c>
      <c r="C1293">
        <v>141</v>
      </c>
      <c r="D1293">
        <v>122012710</v>
      </c>
      <c r="E1293" t="s">
        <v>39</v>
      </c>
      <c r="F1293" t="s">
        <v>79</v>
      </c>
      <c r="G1293" t="s">
        <v>3412</v>
      </c>
      <c r="H1293">
        <v>69663</v>
      </c>
      <c r="I1293">
        <v>133</v>
      </c>
      <c r="J1293" t="s">
        <v>29</v>
      </c>
      <c r="K1293" t="s">
        <v>30</v>
      </c>
      <c r="L1293">
        <v>62000000</v>
      </c>
      <c r="M1293">
        <v>1994</v>
      </c>
      <c r="N1293">
        <v>6.9</v>
      </c>
      <c r="O1293">
        <v>60012710</v>
      </c>
      <c r="R1293" t="s">
        <v>1080</v>
      </c>
      <c r="S1293" cm="1">
        <f t="array" ref="S1293">AVERAGE(IF(Table7[director_name]=R1293, Table7[imdb_score]))</f>
        <v>6.8500000000000005</v>
      </c>
      <c r="T1293" t="str">
        <f>IF(Table8[[#This Row],[Average]] &gt; $V$7, "Higher", "Lower")</f>
        <v>Lower</v>
      </c>
    </row>
    <row r="1294" spans="1:20" x14ac:dyDescent="0.3">
      <c r="A1294" t="s">
        <v>2827</v>
      </c>
      <c r="B1294">
        <v>39</v>
      </c>
      <c r="C1294">
        <v>98</v>
      </c>
      <c r="D1294">
        <v>68856263</v>
      </c>
      <c r="E1294" t="s">
        <v>3413</v>
      </c>
      <c r="F1294" t="s">
        <v>3414</v>
      </c>
      <c r="G1294" t="s">
        <v>3415</v>
      </c>
      <c r="H1294">
        <v>69733</v>
      </c>
      <c r="I1294">
        <v>97</v>
      </c>
      <c r="J1294" t="s">
        <v>29</v>
      </c>
      <c r="K1294" t="s">
        <v>30</v>
      </c>
      <c r="L1294">
        <v>15000000</v>
      </c>
      <c r="M1294">
        <v>1993</v>
      </c>
      <c r="N1294">
        <v>6.9</v>
      </c>
      <c r="O1294">
        <v>53856263</v>
      </c>
      <c r="R1294" t="s">
        <v>1080</v>
      </c>
      <c r="S1294" cm="1">
        <f t="array" ref="S1294">AVERAGE(IF(Table7[director_name]=R1294, Table7[imdb_score]))</f>
        <v>6.8500000000000005</v>
      </c>
      <c r="T1294" t="str">
        <f>IF(Table8[[#This Row],[Average]] &gt; $V$7, "Higher", "Lower")</f>
        <v>Lower</v>
      </c>
    </row>
    <row r="1295" spans="1:20" x14ac:dyDescent="0.3">
      <c r="A1295" t="s">
        <v>1976</v>
      </c>
      <c r="B1295">
        <v>159</v>
      </c>
      <c r="C1295">
        <v>81</v>
      </c>
      <c r="D1295">
        <v>56536016</v>
      </c>
      <c r="E1295" t="s">
        <v>626</v>
      </c>
      <c r="F1295" t="s">
        <v>2707</v>
      </c>
      <c r="G1295" t="s">
        <v>3416</v>
      </c>
      <c r="H1295">
        <v>13523</v>
      </c>
      <c r="I1295">
        <v>95</v>
      </c>
      <c r="J1295" t="s">
        <v>29</v>
      </c>
      <c r="K1295" t="s">
        <v>30</v>
      </c>
      <c r="L1295">
        <v>4900000</v>
      </c>
      <c r="M1295">
        <v>2016</v>
      </c>
      <c r="N1295">
        <v>6.9</v>
      </c>
      <c r="O1295">
        <v>51636016</v>
      </c>
      <c r="R1295" t="s">
        <v>1080</v>
      </c>
      <c r="S1295" cm="1">
        <f t="array" ref="S1295">AVERAGE(IF(Table7[director_name]=R1295, Table7[imdb_score]))</f>
        <v>6.8500000000000005</v>
      </c>
      <c r="T1295" t="str">
        <f>IF(Table8[[#This Row],[Average]] &gt; $V$7, "Higher", "Lower")</f>
        <v>Lower</v>
      </c>
    </row>
    <row r="1296" spans="1:20" x14ac:dyDescent="0.3">
      <c r="A1296" t="s">
        <v>3205</v>
      </c>
      <c r="B1296">
        <v>220</v>
      </c>
      <c r="C1296">
        <v>92</v>
      </c>
      <c r="D1296">
        <v>44540956</v>
      </c>
      <c r="E1296" t="s">
        <v>676</v>
      </c>
      <c r="F1296" t="s">
        <v>3418</v>
      </c>
      <c r="G1296" t="s">
        <v>3419</v>
      </c>
      <c r="H1296">
        <v>161448</v>
      </c>
      <c r="I1296">
        <v>1473</v>
      </c>
      <c r="J1296" t="s">
        <v>29</v>
      </c>
      <c r="K1296" t="s">
        <v>30</v>
      </c>
      <c r="L1296">
        <v>400000</v>
      </c>
      <c r="M1296">
        <v>2004</v>
      </c>
      <c r="N1296">
        <v>6.9</v>
      </c>
      <c r="O1296">
        <v>44140956</v>
      </c>
      <c r="R1296" t="s">
        <v>1080</v>
      </c>
      <c r="S1296" cm="1">
        <f t="array" ref="S1296">AVERAGE(IF(Table7[director_name]=R1296, Table7[imdb_score]))</f>
        <v>6.8500000000000005</v>
      </c>
      <c r="T1296" t="str">
        <f>IF(Table8[[#This Row],[Average]] &gt; $V$7, "Higher", "Lower")</f>
        <v>Lower</v>
      </c>
    </row>
    <row r="1297" spans="1:20" x14ac:dyDescent="0.3">
      <c r="A1297" t="s">
        <v>2121</v>
      </c>
      <c r="B1297">
        <v>96</v>
      </c>
      <c r="C1297">
        <v>105</v>
      </c>
      <c r="D1297">
        <v>72077000</v>
      </c>
      <c r="E1297" t="s">
        <v>2312</v>
      </c>
      <c r="F1297" t="s">
        <v>781</v>
      </c>
      <c r="G1297" t="s">
        <v>3420</v>
      </c>
      <c r="H1297">
        <v>62986</v>
      </c>
      <c r="I1297">
        <v>150</v>
      </c>
      <c r="J1297" t="s">
        <v>29</v>
      </c>
      <c r="K1297" t="s">
        <v>30</v>
      </c>
      <c r="L1297">
        <v>30250000</v>
      </c>
      <c r="M1297">
        <v>1995</v>
      </c>
      <c r="N1297">
        <v>6.9</v>
      </c>
      <c r="O1297">
        <v>41827000</v>
      </c>
      <c r="R1297" t="s">
        <v>812</v>
      </c>
      <c r="S1297" cm="1">
        <f t="array" ref="S1297">AVERAGE(IF(Table7[director_name]=R1297, Table7[imdb_score]))</f>
        <v>6.8500000000000005</v>
      </c>
      <c r="T1297" t="str">
        <f>IF(Table8[[#This Row],[Average]] &gt; $V$7, "Higher", "Lower")</f>
        <v>Lower</v>
      </c>
    </row>
    <row r="1298" spans="1:20" x14ac:dyDescent="0.3">
      <c r="A1298" t="s">
        <v>3422</v>
      </c>
      <c r="B1298">
        <v>173</v>
      </c>
      <c r="C1298">
        <v>101</v>
      </c>
      <c r="D1298">
        <v>67266300</v>
      </c>
      <c r="E1298" t="s">
        <v>676</v>
      </c>
      <c r="F1298" t="s">
        <v>3423</v>
      </c>
      <c r="G1298" t="s">
        <v>3424</v>
      </c>
      <c r="H1298">
        <v>195255</v>
      </c>
      <c r="I1298">
        <v>170</v>
      </c>
      <c r="J1298" t="s">
        <v>29</v>
      </c>
      <c r="K1298" t="s">
        <v>227</v>
      </c>
      <c r="L1298">
        <v>28000000</v>
      </c>
      <c r="M1298">
        <v>2008</v>
      </c>
      <c r="N1298">
        <v>6.9</v>
      </c>
      <c r="O1298">
        <v>39266300</v>
      </c>
      <c r="R1298" t="s">
        <v>1080</v>
      </c>
      <c r="S1298" cm="1">
        <f t="array" ref="S1298">AVERAGE(IF(Table7[director_name]=R1298, Table7[imdb_score]))</f>
        <v>6.8500000000000005</v>
      </c>
      <c r="T1298" t="str">
        <f>IF(Table8[[#This Row],[Average]] &gt; $V$7, "Higher", "Lower")</f>
        <v>Lower</v>
      </c>
    </row>
    <row r="1299" spans="1:20" x14ac:dyDescent="0.3">
      <c r="A1299" t="s">
        <v>1817</v>
      </c>
      <c r="B1299">
        <v>47</v>
      </c>
      <c r="C1299">
        <v>117</v>
      </c>
      <c r="D1299">
        <v>83287363</v>
      </c>
      <c r="E1299" t="s">
        <v>175</v>
      </c>
      <c r="F1299" t="s">
        <v>79</v>
      </c>
      <c r="G1299" t="s">
        <v>3426</v>
      </c>
      <c r="H1299">
        <v>81442</v>
      </c>
      <c r="I1299">
        <v>137</v>
      </c>
      <c r="J1299" t="s">
        <v>29</v>
      </c>
      <c r="K1299" t="s">
        <v>30</v>
      </c>
      <c r="L1299">
        <v>45000000</v>
      </c>
      <c r="M1299">
        <v>1992</v>
      </c>
      <c r="N1299">
        <v>6.9</v>
      </c>
      <c r="O1299">
        <v>38287363</v>
      </c>
      <c r="R1299" t="s">
        <v>1080</v>
      </c>
      <c r="S1299" cm="1">
        <f t="array" ref="S1299">AVERAGE(IF(Table7[director_name]=R1299, Table7[imdb_score]))</f>
        <v>6.8500000000000005</v>
      </c>
      <c r="T1299" t="str">
        <f>IF(Table8[[#This Row],[Average]] &gt; $V$7, "Higher", "Lower")</f>
        <v>Lower</v>
      </c>
    </row>
    <row r="1300" spans="1:20" x14ac:dyDescent="0.3">
      <c r="A1300" t="s">
        <v>3191</v>
      </c>
      <c r="B1300">
        <v>510</v>
      </c>
      <c r="C1300">
        <v>124</v>
      </c>
      <c r="D1300">
        <v>176636816</v>
      </c>
      <c r="E1300" t="s">
        <v>248</v>
      </c>
      <c r="F1300" t="s">
        <v>2393</v>
      </c>
      <c r="G1300" t="s">
        <v>3428</v>
      </c>
      <c r="H1300">
        <v>508818</v>
      </c>
      <c r="I1300">
        <v>679</v>
      </c>
      <c r="J1300" t="s">
        <v>29</v>
      </c>
      <c r="K1300" t="s">
        <v>30</v>
      </c>
      <c r="L1300">
        <v>140000000</v>
      </c>
      <c r="M1300">
        <v>2011</v>
      </c>
      <c r="N1300">
        <v>6.9</v>
      </c>
      <c r="O1300">
        <v>36636816</v>
      </c>
      <c r="R1300" t="s">
        <v>812</v>
      </c>
      <c r="S1300" cm="1">
        <f t="array" ref="S1300">AVERAGE(IF(Table7[director_name]=R1300, Table7[imdb_score]))</f>
        <v>6.8500000000000005</v>
      </c>
      <c r="T1300" t="str">
        <f>IF(Table8[[#This Row],[Average]] &gt; $V$7, "Higher", "Lower")</f>
        <v>Lower</v>
      </c>
    </row>
    <row r="1301" spans="1:20" x14ac:dyDescent="0.3">
      <c r="A1301" t="s">
        <v>1838</v>
      </c>
      <c r="B1301">
        <v>34</v>
      </c>
      <c r="C1301">
        <v>115</v>
      </c>
      <c r="D1301">
        <v>43490057</v>
      </c>
      <c r="E1301" t="s">
        <v>73</v>
      </c>
      <c r="F1301" t="s">
        <v>3430</v>
      </c>
      <c r="G1301" t="s">
        <v>3431</v>
      </c>
      <c r="H1301">
        <v>5275</v>
      </c>
      <c r="I1301">
        <v>30</v>
      </c>
      <c r="J1301" t="s">
        <v>29</v>
      </c>
      <c r="K1301" t="s">
        <v>30</v>
      </c>
      <c r="L1301">
        <v>7500000</v>
      </c>
      <c r="M1301">
        <v>1997</v>
      </c>
      <c r="N1301">
        <v>6.9</v>
      </c>
      <c r="O1301">
        <v>35990057</v>
      </c>
      <c r="R1301" t="s">
        <v>1080</v>
      </c>
      <c r="S1301" cm="1">
        <f t="array" ref="S1301">AVERAGE(IF(Table7[director_name]=R1301, Table7[imdb_score]))</f>
        <v>6.8500000000000005</v>
      </c>
      <c r="T1301" t="str">
        <f>IF(Table8[[#This Row],[Average]] &gt; $V$7, "Higher", "Lower")</f>
        <v>Lower</v>
      </c>
    </row>
    <row r="1302" spans="1:20" x14ac:dyDescent="0.3">
      <c r="A1302" t="s">
        <v>996</v>
      </c>
      <c r="B1302">
        <v>173</v>
      </c>
      <c r="C1302">
        <v>106</v>
      </c>
      <c r="D1302">
        <v>100468793</v>
      </c>
      <c r="E1302" t="s">
        <v>676</v>
      </c>
      <c r="F1302" t="s">
        <v>1586</v>
      </c>
      <c r="G1302" t="s">
        <v>3433</v>
      </c>
      <c r="H1302">
        <v>212499</v>
      </c>
      <c r="I1302">
        <v>277</v>
      </c>
      <c r="J1302" t="s">
        <v>29</v>
      </c>
      <c r="K1302" t="s">
        <v>30</v>
      </c>
      <c r="L1302">
        <v>65000000</v>
      </c>
      <c r="M1302">
        <v>2008</v>
      </c>
      <c r="N1302">
        <v>6.9</v>
      </c>
      <c r="O1302">
        <v>35468793</v>
      </c>
      <c r="R1302" t="s">
        <v>1080</v>
      </c>
      <c r="S1302" cm="1">
        <f t="array" ref="S1302">AVERAGE(IF(Table7[director_name]=R1302, Table7[imdb_score]))</f>
        <v>6.8500000000000005</v>
      </c>
      <c r="T1302" t="str">
        <f>IF(Table8[[#This Row],[Average]] &gt; $V$7, "Higher", "Lower")</f>
        <v>Lower</v>
      </c>
    </row>
    <row r="1303" spans="1:20" x14ac:dyDescent="0.3">
      <c r="A1303" t="s">
        <v>3435</v>
      </c>
      <c r="B1303">
        <v>131</v>
      </c>
      <c r="C1303">
        <v>113</v>
      </c>
      <c r="D1303">
        <v>72279690</v>
      </c>
      <c r="E1303" t="s">
        <v>228</v>
      </c>
      <c r="F1303" t="s">
        <v>27</v>
      </c>
      <c r="G1303" t="s">
        <v>3436</v>
      </c>
      <c r="H1303">
        <v>17948</v>
      </c>
      <c r="I1303">
        <v>86</v>
      </c>
      <c r="J1303" t="s">
        <v>29</v>
      </c>
      <c r="K1303" t="s">
        <v>30</v>
      </c>
      <c r="L1303">
        <v>37000000</v>
      </c>
      <c r="M1303">
        <v>2011</v>
      </c>
      <c r="N1303">
        <v>6.9</v>
      </c>
      <c r="O1303">
        <v>35279690</v>
      </c>
      <c r="R1303" t="s">
        <v>1080</v>
      </c>
      <c r="S1303" cm="1">
        <f t="array" ref="S1303">AVERAGE(IF(Table7[director_name]=R1303, Table7[imdb_score]))</f>
        <v>6.8500000000000005</v>
      </c>
      <c r="T1303" t="str">
        <f>IF(Table8[[#This Row],[Average]] &gt; $V$7, "Higher", "Lower")</f>
        <v>Lower</v>
      </c>
    </row>
    <row r="1304" spans="1:20" x14ac:dyDescent="0.3">
      <c r="A1304" t="s">
        <v>818</v>
      </c>
      <c r="B1304">
        <v>131</v>
      </c>
      <c r="C1304">
        <v>120</v>
      </c>
      <c r="D1304">
        <v>44886089</v>
      </c>
      <c r="E1304" t="s">
        <v>208</v>
      </c>
      <c r="F1304" t="s">
        <v>44</v>
      </c>
      <c r="G1304" t="s">
        <v>3438</v>
      </c>
      <c r="H1304">
        <v>69576</v>
      </c>
      <c r="I1304">
        <v>207</v>
      </c>
      <c r="J1304" t="s">
        <v>29</v>
      </c>
      <c r="K1304" t="s">
        <v>30</v>
      </c>
      <c r="L1304">
        <v>10000000</v>
      </c>
      <c r="M1304">
        <v>1997</v>
      </c>
      <c r="N1304">
        <v>6.9</v>
      </c>
      <c r="O1304">
        <v>34886089</v>
      </c>
      <c r="R1304" t="s">
        <v>1080</v>
      </c>
      <c r="S1304" cm="1">
        <f t="array" ref="S1304">AVERAGE(IF(Table7[director_name]=R1304, Table7[imdb_score]))</f>
        <v>6.8500000000000005</v>
      </c>
      <c r="T1304" t="str">
        <f>IF(Table8[[#This Row],[Average]] &gt; $V$7, "Higher", "Lower")</f>
        <v>Lower</v>
      </c>
    </row>
    <row r="1305" spans="1:20" x14ac:dyDescent="0.3">
      <c r="A1305" t="s">
        <v>2249</v>
      </c>
      <c r="B1305">
        <v>130</v>
      </c>
      <c r="C1305">
        <v>117</v>
      </c>
      <c r="D1305">
        <v>43100000</v>
      </c>
      <c r="E1305" t="s">
        <v>715</v>
      </c>
      <c r="F1305" t="s">
        <v>2533</v>
      </c>
      <c r="G1305" t="s">
        <v>3440</v>
      </c>
      <c r="H1305">
        <v>75280</v>
      </c>
      <c r="I1305">
        <v>267</v>
      </c>
      <c r="J1305" t="s">
        <v>29</v>
      </c>
      <c r="K1305" t="s">
        <v>200</v>
      </c>
      <c r="L1305">
        <v>9500000</v>
      </c>
      <c r="M1305">
        <v>1967</v>
      </c>
      <c r="N1305">
        <v>6.9</v>
      </c>
      <c r="O1305">
        <v>33600000</v>
      </c>
      <c r="R1305" t="s">
        <v>1080</v>
      </c>
      <c r="S1305" cm="1">
        <f t="array" ref="S1305">AVERAGE(IF(Table7[director_name]=R1305, Table7[imdb_score]))</f>
        <v>6.8500000000000005</v>
      </c>
      <c r="T1305" t="str">
        <f>IF(Table8[[#This Row],[Average]] &gt; $V$7, "Higher", "Lower")</f>
        <v>Lower</v>
      </c>
    </row>
    <row r="1306" spans="1:20" x14ac:dyDescent="0.3">
      <c r="A1306" t="s">
        <v>917</v>
      </c>
      <c r="B1306">
        <v>153</v>
      </c>
      <c r="C1306">
        <v>141</v>
      </c>
      <c r="D1306">
        <v>100614858</v>
      </c>
      <c r="E1306" t="s">
        <v>3442</v>
      </c>
      <c r="F1306" t="s">
        <v>649</v>
      </c>
      <c r="G1306" t="s">
        <v>3443</v>
      </c>
      <c r="H1306">
        <v>206776</v>
      </c>
      <c r="I1306">
        <v>1248</v>
      </c>
      <c r="J1306" t="s">
        <v>29</v>
      </c>
      <c r="K1306" t="s">
        <v>30</v>
      </c>
      <c r="L1306">
        <v>68000000</v>
      </c>
      <c r="M1306">
        <v>2001</v>
      </c>
      <c r="N1306">
        <v>6.9</v>
      </c>
      <c r="O1306">
        <v>32614858</v>
      </c>
      <c r="R1306" t="s">
        <v>812</v>
      </c>
      <c r="S1306" cm="1">
        <f t="array" ref="S1306">AVERAGE(IF(Table7[director_name]=R1306, Table7[imdb_score]))</f>
        <v>6.8500000000000005</v>
      </c>
      <c r="T1306" t="str">
        <f>IF(Table8[[#This Row],[Average]] &gt; $V$7, "Higher", "Lower")</f>
        <v>Lower</v>
      </c>
    </row>
    <row r="1307" spans="1:20" x14ac:dyDescent="0.3">
      <c r="A1307" t="s">
        <v>959</v>
      </c>
      <c r="B1307">
        <v>238</v>
      </c>
      <c r="C1307">
        <v>122</v>
      </c>
      <c r="D1307">
        <v>117144465</v>
      </c>
      <c r="E1307" t="s">
        <v>543</v>
      </c>
      <c r="F1307" t="s">
        <v>34</v>
      </c>
      <c r="G1307" t="s">
        <v>3445</v>
      </c>
      <c r="H1307">
        <v>256928</v>
      </c>
      <c r="I1307">
        <v>288</v>
      </c>
      <c r="J1307" t="s">
        <v>29</v>
      </c>
      <c r="K1307" t="s">
        <v>30</v>
      </c>
      <c r="L1307">
        <v>85000000</v>
      </c>
      <c r="M1307">
        <v>2007</v>
      </c>
      <c r="N1307">
        <v>6.9</v>
      </c>
      <c r="O1307">
        <v>32144465</v>
      </c>
      <c r="R1307" t="s">
        <v>1770</v>
      </c>
      <c r="S1307" cm="1">
        <f t="array" ref="S1307">AVERAGE(IF(Table7[director_name]=R1307, Table7[imdb_score]))</f>
        <v>6.85</v>
      </c>
      <c r="T1307" t="str">
        <f>IF(Table8[[#This Row],[Average]] &gt; $V$7, "Higher", "Lower")</f>
        <v>Lower</v>
      </c>
    </row>
    <row r="1308" spans="1:20" x14ac:dyDescent="0.3">
      <c r="A1308" t="s">
        <v>1225</v>
      </c>
      <c r="B1308">
        <v>452</v>
      </c>
      <c r="C1308">
        <v>98</v>
      </c>
      <c r="D1308">
        <v>66359959</v>
      </c>
      <c r="E1308" t="s">
        <v>3447</v>
      </c>
      <c r="F1308" t="s">
        <v>3448</v>
      </c>
      <c r="G1308" t="s">
        <v>3449</v>
      </c>
      <c r="H1308">
        <v>184641</v>
      </c>
      <c r="I1308">
        <v>326</v>
      </c>
      <c r="J1308" t="s">
        <v>29</v>
      </c>
      <c r="K1308" t="s">
        <v>30</v>
      </c>
      <c r="L1308">
        <v>35000000</v>
      </c>
      <c r="M1308">
        <v>2013</v>
      </c>
      <c r="N1308">
        <v>6.9</v>
      </c>
      <c r="O1308">
        <v>31359959</v>
      </c>
      <c r="R1308" t="s">
        <v>1861</v>
      </c>
      <c r="S1308" cm="1">
        <f t="array" ref="S1308">AVERAGE(IF(Table7[director_name]=R1308, Table7[imdb_score]))</f>
        <v>6.85</v>
      </c>
      <c r="T1308" t="str">
        <f>IF(Table8[[#This Row],[Average]] &gt; $V$7, "Higher", "Lower")</f>
        <v>Lower</v>
      </c>
    </row>
    <row r="1309" spans="1:20" x14ac:dyDescent="0.3">
      <c r="A1309" t="s">
        <v>3114</v>
      </c>
      <c r="B1309">
        <v>349</v>
      </c>
      <c r="C1309">
        <v>113</v>
      </c>
      <c r="D1309">
        <v>61094903</v>
      </c>
      <c r="E1309" t="s">
        <v>500</v>
      </c>
      <c r="F1309" t="s">
        <v>61</v>
      </c>
      <c r="G1309" t="s">
        <v>3450</v>
      </c>
      <c r="H1309">
        <v>210542</v>
      </c>
      <c r="I1309">
        <v>332</v>
      </c>
      <c r="J1309" t="s">
        <v>29</v>
      </c>
      <c r="K1309" t="s">
        <v>200</v>
      </c>
      <c r="L1309">
        <v>30000000</v>
      </c>
      <c r="M1309">
        <v>2011</v>
      </c>
      <c r="N1309">
        <v>6.9</v>
      </c>
      <c r="O1309">
        <v>31094903</v>
      </c>
      <c r="R1309" t="s">
        <v>2009</v>
      </c>
      <c r="S1309" cm="1">
        <f t="array" ref="S1309">AVERAGE(IF(Table7[director_name]=R1309, Table7[imdb_score]))</f>
        <v>6.85</v>
      </c>
      <c r="T1309" t="str">
        <f>IF(Table8[[#This Row],[Average]] &gt; $V$7, "Higher", "Lower")</f>
        <v>Lower</v>
      </c>
    </row>
    <row r="1310" spans="1:20" x14ac:dyDescent="0.3">
      <c r="A1310" t="s">
        <v>3114</v>
      </c>
      <c r="B1310">
        <v>349</v>
      </c>
      <c r="C1310">
        <v>113</v>
      </c>
      <c r="D1310">
        <v>61094903</v>
      </c>
      <c r="E1310" t="s">
        <v>500</v>
      </c>
      <c r="F1310" t="s">
        <v>61</v>
      </c>
      <c r="G1310" t="s">
        <v>3450</v>
      </c>
      <c r="H1310">
        <v>210548</v>
      </c>
      <c r="I1310">
        <v>332</v>
      </c>
      <c r="J1310" t="s">
        <v>29</v>
      </c>
      <c r="K1310" t="s">
        <v>200</v>
      </c>
      <c r="L1310">
        <v>30000000</v>
      </c>
      <c r="M1310">
        <v>2011</v>
      </c>
      <c r="N1310">
        <v>6.9</v>
      </c>
      <c r="O1310">
        <v>31094903</v>
      </c>
      <c r="R1310" t="s">
        <v>2029</v>
      </c>
      <c r="S1310" cm="1">
        <f t="array" ref="S1310">AVERAGE(IF(Table7[director_name]=R1310, Table7[imdb_score]))</f>
        <v>6.85</v>
      </c>
      <c r="T1310" t="str">
        <f>IF(Table8[[#This Row],[Average]] &gt; $V$7, "Higher", "Lower")</f>
        <v>Lower</v>
      </c>
    </row>
    <row r="1311" spans="1:20" x14ac:dyDescent="0.3">
      <c r="A1311" t="s">
        <v>2149</v>
      </c>
      <c r="B1311">
        <v>81</v>
      </c>
      <c r="C1311">
        <v>90</v>
      </c>
      <c r="D1311">
        <v>40485039</v>
      </c>
      <c r="E1311" t="s">
        <v>3452</v>
      </c>
      <c r="F1311" t="s">
        <v>106</v>
      </c>
      <c r="G1311" t="s">
        <v>3453</v>
      </c>
      <c r="H1311">
        <v>85362</v>
      </c>
      <c r="I1311">
        <v>181</v>
      </c>
      <c r="J1311" t="s">
        <v>29</v>
      </c>
      <c r="K1311" t="s">
        <v>30</v>
      </c>
      <c r="L1311">
        <v>10000000</v>
      </c>
      <c r="M1311">
        <v>1989</v>
      </c>
      <c r="N1311">
        <v>6.9</v>
      </c>
      <c r="O1311">
        <v>30485039</v>
      </c>
      <c r="R1311" t="s">
        <v>503</v>
      </c>
      <c r="S1311" cm="1">
        <f t="array" ref="S1311">AVERAGE(IF(Table7[director_name]=R1311, Table7[imdb_score]))</f>
        <v>6.85</v>
      </c>
      <c r="T1311" t="str">
        <f>IF(Table8[[#This Row],[Average]] &gt; $V$7, "Higher", "Lower")</f>
        <v>Lower</v>
      </c>
    </row>
    <row r="1312" spans="1:20" x14ac:dyDescent="0.3">
      <c r="A1312" t="s">
        <v>982</v>
      </c>
      <c r="B1312">
        <v>123</v>
      </c>
      <c r="C1312">
        <v>109</v>
      </c>
      <c r="D1312">
        <v>74484168</v>
      </c>
      <c r="E1312" t="s">
        <v>1536</v>
      </c>
      <c r="F1312" t="s">
        <v>3455</v>
      </c>
      <c r="G1312" t="s">
        <v>3456</v>
      </c>
      <c r="H1312">
        <v>109894</v>
      </c>
      <c r="I1312">
        <v>340</v>
      </c>
      <c r="J1312" t="s">
        <v>29</v>
      </c>
      <c r="K1312" t="s">
        <v>30</v>
      </c>
      <c r="L1312">
        <v>45000000</v>
      </c>
      <c r="M1312">
        <v>2005</v>
      </c>
      <c r="N1312">
        <v>6.9</v>
      </c>
      <c r="O1312">
        <v>29484168</v>
      </c>
      <c r="R1312" t="s">
        <v>2040</v>
      </c>
      <c r="S1312" cm="1">
        <f t="array" ref="S1312">AVERAGE(IF(Table7[director_name]=R1312, Table7[imdb_score]))</f>
        <v>6.85</v>
      </c>
      <c r="T1312" t="str">
        <f>IF(Table8[[#This Row],[Average]] &gt; $V$7, "Higher", "Lower")</f>
        <v>Lower</v>
      </c>
    </row>
    <row r="1313" spans="1:20" x14ac:dyDescent="0.3">
      <c r="A1313" t="s">
        <v>3458</v>
      </c>
      <c r="B1313">
        <v>101</v>
      </c>
      <c r="C1313">
        <v>97</v>
      </c>
      <c r="D1313">
        <v>38201895</v>
      </c>
      <c r="E1313" t="s">
        <v>588</v>
      </c>
      <c r="F1313" t="s">
        <v>3459</v>
      </c>
      <c r="G1313" t="s">
        <v>3460</v>
      </c>
      <c r="H1313">
        <v>149222</v>
      </c>
      <c r="I1313">
        <v>749</v>
      </c>
      <c r="J1313" t="s">
        <v>29</v>
      </c>
      <c r="K1313" t="s">
        <v>30</v>
      </c>
      <c r="L1313">
        <v>10500000</v>
      </c>
      <c r="M1313">
        <v>1999</v>
      </c>
      <c r="N1313">
        <v>6.9</v>
      </c>
      <c r="O1313">
        <v>27701895</v>
      </c>
      <c r="R1313" t="s">
        <v>2032</v>
      </c>
      <c r="S1313" cm="1">
        <f t="array" ref="S1313">AVERAGE(IF(Table7[director_name]=R1313, Table7[imdb_score]))</f>
        <v>6.85</v>
      </c>
      <c r="T1313" t="str">
        <f>IF(Table8[[#This Row],[Average]] &gt; $V$7, "Higher", "Lower")</f>
        <v>Lower</v>
      </c>
    </row>
    <row r="1314" spans="1:20" x14ac:dyDescent="0.3">
      <c r="A1314" t="s">
        <v>1911</v>
      </c>
      <c r="B1314">
        <v>55</v>
      </c>
      <c r="C1314">
        <v>109</v>
      </c>
      <c r="D1314">
        <v>33000000</v>
      </c>
      <c r="E1314" t="s">
        <v>3461</v>
      </c>
      <c r="F1314" t="s">
        <v>1608</v>
      </c>
      <c r="G1314" t="s">
        <v>3462</v>
      </c>
      <c r="H1314">
        <v>9424</v>
      </c>
      <c r="I1314">
        <v>109</v>
      </c>
      <c r="J1314" t="s">
        <v>29</v>
      </c>
      <c r="K1314" t="s">
        <v>30</v>
      </c>
      <c r="L1314">
        <v>10000000</v>
      </c>
      <c r="M1314">
        <v>1985</v>
      </c>
      <c r="N1314">
        <v>6.9</v>
      </c>
      <c r="O1314">
        <v>23000000</v>
      </c>
      <c r="R1314" t="s">
        <v>1770</v>
      </c>
      <c r="S1314" cm="1">
        <f t="array" ref="S1314">AVERAGE(IF(Table7[director_name]=R1314, Table7[imdb_score]))</f>
        <v>6.85</v>
      </c>
      <c r="T1314" t="str">
        <f>IF(Table8[[#This Row],[Average]] &gt; $V$7, "Higher", "Lower")</f>
        <v>Lower</v>
      </c>
    </row>
    <row r="1315" spans="1:20" x14ac:dyDescent="0.3">
      <c r="A1315" t="s">
        <v>3463</v>
      </c>
      <c r="B1315">
        <v>122</v>
      </c>
      <c r="C1315">
        <v>82</v>
      </c>
      <c r="D1315">
        <v>49968653</v>
      </c>
      <c r="E1315" t="s">
        <v>289</v>
      </c>
      <c r="F1315" t="s">
        <v>3464</v>
      </c>
      <c r="G1315" t="s">
        <v>3465</v>
      </c>
      <c r="H1315">
        <v>85423</v>
      </c>
      <c r="I1315">
        <v>374</v>
      </c>
      <c r="J1315" t="s">
        <v>29</v>
      </c>
      <c r="K1315" t="s">
        <v>30</v>
      </c>
      <c r="L1315">
        <v>28000000</v>
      </c>
      <c r="M1315">
        <v>2001</v>
      </c>
      <c r="N1315">
        <v>6.9</v>
      </c>
      <c r="O1315">
        <v>21968653</v>
      </c>
      <c r="R1315" t="s">
        <v>2051</v>
      </c>
      <c r="S1315" cm="1">
        <f t="array" ref="S1315">AVERAGE(IF(Table7[director_name]=R1315, Table7[imdb_score]))</f>
        <v>6.85</v>
      </c>
      <c r="T1315" t="str">
        <f>IF(Table8[[#This Row],[Average]] &gt; $V$7, "Higher", "Lower")</f>
        <v>Lower</v>
      </c>
    </row>
    <row r="1316" spans="1:20" x14ac:dyDescent="0.3">
      <c r="A1316" t="s">
        <v>1403</v>
      </c>
      <c r="B1316">
        <v>279</v>
      </c>
      <c r="C1316">
        <v>120</v>
      </c>
      <c r="D1316">
        <v>58700247</v>
      </c>
      <c r="E1316" t="s">
        <v>588</v>
      </c>
      <c r="F1316" t="s">
        <v>1416</v>
      </c>
      <c r="G1316" t="s">
        <v>3467</v>
      </c>
      <c r="H1316">
        <v>95367</v>
      </c>
      <c r="I1316">
        <v>260</v>
      </c>
      <c r="J1316" t="s">
        <v>29</v>
      </c>
      <c r="K1316" t="s">
        <v>30</v>
      </c>
      <c r="L1316">
        <v>38000000</v>
      </c>
      <c r="M1316">
        <v>2011</v>
      </c>
      <c r="N1316">
        <v>6.9</v>
      </c>
      <c r="O1316">
        <v>20700247</v>
      </c>
      <c r="R1316" t="s">
        <v>2058</v>
      </c>
      <c r="S1316" cm="1">
        <f t="array" ref="S1316">AVERAGE(IF(Table7[director_name]=R1316, Table7[imdb_score]))</f>
        <v>6.85</v>
      </c>
      <c r="T1316" t="str">
        <f>IF(Table8[[#This Row],[Average]] &gt; $V$7, "Higher", "Lower")</f>
        <v>Lower</v>
      </c>
    </row>
    <row r="1317" spans="1:20" x14ac:dyDescent="0.3">
      <c r="A1317" t="s">
        <v>1887</v>
      </c>
      <c r="B1317">
        <v>32</v>
      </c>
      <c r="C1317">
        <v>125</v>
      </c>
      <c r="D1317">
        <v>29200000</v>
      </c>
      <c r="E1317" t="s">
        <v>875</v>
      </c>
      <c r="F1317" t="s">
        <v>3468</v>
      </c>
      <c r="G1317" t="s">
        <v>3469</v>
      </c>
      <c r="H1317">
        <v>6142</v>
      </c>
      <c r="I1317">
        <v>52</v>
      </c>
      <c r="J1317" t="s">
        <v>29</v>
      </c>
      <c r="K1317" t="s">
        <v>30</v>
      </c>
      <c r="L1317">
        <v>8500000</v>
      </c>
      <c r="M1317">
        <v>1979</v>
      </c>
      <c r="N1317">
        <v>6.9</v>
      </c>
      <c r="O1317">
        <v>20700000</v>
      </c>
      <c r="R1317" t="s">
        <v>2048</v>
      </c>
      <c r="S1317" cm="1">
        <f t="array" ref="S1317">AVERAGE(IF(Table7[director_name]=R1317, Table7[imdb_score]))</f>
        <v>6.85</v>
      </c>
      <c r="T1317" t="str">
        <f>IF(Table8[[#This Row],[Average]] &gt; $V$7, "Higher", "Lower")</f>
        <v>Lower</v>
      </c>
    </row>
    <row r="1318" spans="1:20" x14ac:dyDescent="0.3">
      <c r="A1318" t="s">
        <v>2257</v>
      </c>
      <c r="B1318">
        <v>18</v>
      </c>
      <c r="C1318">
        <v>106</v>
      </c>
      <c r="D1318">
        <v>25047631</v>
      </c>
      <c r="E1318" t="s">
        <v>699</v>
      </c>
      <c r="F1318" t="s">
        <v>2685</v>
      </c>
      <c r="G1318" t="s">
        <v>3470</v>
      </c>
      <c r="H1318">
        <v>6585</v>
      </c>
      <c r="I1318">
        <v>50</v>
      </c>
      <c r="J1318" t="s">
        <v>29</v>
      </c>
      <c r="K1318" t="s">
        <v>30</v>
      </c>
      <c r="L1318">
        <v>6000000</v>
      </c>
      <c r="M1318">
        <v>1999</v>
      </c>
      <c r="N1318">
        <v>6.9</v>
      </c>
      <c r="O1318">
        <v>19047631</v>
      </c>
      <c r="R1318" t="s">
        <v>2037</v>
      </c>
      <c r="S1318" cm="1">
        <f t="array" ref="S1318">AVERAGE(IF(Table7[director_name]=R1318, Table7[imdb_score]))</f>
        <v>6.85</v>
      </c>
      <c r="T1318" t="str">
        <f>IF(Table8[[#This Row],[Average]] &gt; $V$7, "Higher", "Lower")</f>
        <v>Lower</v>
      </c>
    </row>
    <row r="1319" spans="1:20" x14ac:dyDescent="0.3">
      <c r="A1319" t="s">
        <v>2775</v>
      </c>
      <c r="B1319">
        <v>166</v>
      </c>
      <c r="C1319">
        <v>129</v>
      </c>
      <c r="D1319">
        <v>37567440</v>
      </c>
      <c r="E1319" t="s">
        <v>845</v>
      </c>
      <c r="F1319" t="s">
        <v>3471</v>
      </c>
      <c r="G1319" t="s">
        <v>3472</v>
      </c>
      <c r="H1319">
        <v>113065</v>
      </c>
      <c r="I1319">
        <v>337</v>
      </c>
      <c r="J1319" t="s">
        <v>29</v>
      </c>
      <c r="K1319" t="s">
        <v>30</v>
      </c>
      <c r="L1319">
        <v>20000000</v>
      </c>
      <c r="M1319">
        <v>1982</v>
      </c>
      <c r="N1319">
        <v>6.9</v>
      </c>
      <c r="O1319">
        <v>17567440</v>
      </c>
      <c r="R1319" t="s">
        <v>2046</v>
      </c>
      <c r="S1319" cm="1">
        <f t="array" ref="S1319">AVERAGE(IF(Table7[director_name]=R1319, Table7[imdb_score]))</f>
        <v>6.85</v>
      </c>
      <c r="T1319" t="str">
        <f>IF(Table8[[#This Row],[Average]] &gt; $V$7, "Higher", "Lower")</f>
        <v>Lower</v>
      </c>
    </row>
    <row r="1320" spans="1:20" x14ac:dyDescent="0.3">
      <c r="A1320" t="s">
        <v>2775</v>
      </c>
      <c r="B1320">
        <v>166</v>
      </c>
      <c r="C1320">
        <v>129</v>
      </c>
      <c r="D1320">
        <v>37567440</v>
      </c>
      <c r="E1320" t="s">
        <v>845</v>
      </c>
      <c r="F1320" t="s">
        <v>3471</v>
      </c>
      <c r="G1320" t="s">
        <v>3472</v>
      </c>
      <c r="H1320">
        <v>113068</v>
      </c>
      <c r="I1320">
        <v>337</v>
      </c>
      <c r="J1320" t="s">
        <v>29</v>
      </c>
      <c r="K1320" t="s">
        <v>30</v>
      </c>
      <c r="L1320">
        <v>20000000</v>
      </c>
      <c r="M1320">
        <v>1982</v>
      </c>
      <c r="N1320">
        <v>6.9</v>
      </c>
      <c r="O1320">
        <v>17567440</v>
      </c>
      <c r="R1320" t="s">
        <v>2037</v>
      </c>
      <c r="S1320" cm="1">
        <f t="array" ref="S1320">AVERAGE(IF(Table7[director_name]=R1320, Table7[imdb_score]))</f>
        <v>6.85</v>
      </c>
      <c r="T1320" t="str">
        <f>IF(Table8[[#This Row],[Average]] &gt; $V$7, "Higher", "Lower")</f>
        <v>Lower</v>
      </c>
    </row>
    <row r="1321" spans="1:20" x14ac:dyDescent="0.3">
      <c r="A1321" t="s">
        <v>3474</v>
      </c>
      <c r="B1321">
        <v>74</v>
      </c>
      <c r="C1321">
        <v>109</v>
      </c>
      <c r="D1321">
        <v>52277485</v>
      </c>
      <c r="E1321" t="s">
        <v>379</v>
      </c>
      <c r="F1321" t="s">
        <v>2554</v>
      </c>
      <c r="G1321" t="s">
        <v>3475</v>
      </c>
      <c r="H1321">
        <v>32370</v>
      </c>
      <c r="I1321">
        <v>196</v>
      </c>
      <c r="J1321" t="s">
        <v>29</v>
      </c>
      <c r="K1321" t="s">
        <v>30</v>
      </c>
      <c r="L1321">
        <v>35000000</v>
      </c>
      <c r="M1321">
        <v>2003</v>
      </c>
      <c r="N1321">
        <v>6.9</v>
      </c>
      <c r="O1321">
        <v>17277485</v>
      </c>
      <c r="R1321" t="s">
        <v>2046</v>
      </c>
      <c r="S1321" cm="1">
        <f t="array" ref="S1321">AVERAGE(IF(Table7[director_name]=R1321, Table7[imdb_score]))</f>
        <v>6.85</v>
      </c>
      <c r="T1321" t="str">
        <f>IF(Table8[[#This Row],[Average]] &gt; $V$7, "Higher", "Lower")</f>
        <v>Lower</v>
      </c>
    </row>
    <row r="1322" spans="1:20" x14ac:dyDescent="0.3">
      <c r="A1322" t="s">
        <v>1544</v>
      </c>
      <c r="B1322">
        <v>325</v>
      </c>
      <c r="C1322">
        <v>118</v>
      </c>
      <c r="D1322">
        <v>94822707</v>
      </c>
      <c r="E1322" t="s">
        <v>1050</v>
      </c>
      <c r="F1322" t="s">
        <v>837</v>
      </c>
      <c r="G1322" t="s">
        <v>3476</v>
      </c>
      <c r="H1322">
        <v>227072</v>
      </c>
      <c r="I1322">
        <v>560</v>
      </c>
      <c r="J1322" t="s">
        <v>29</v>
      </c>
      <c r="K1322" t="s">
        <v>30</v>
      </c>
      <c r="L1322">
        <v>80000000</v>
      </c>
      <c r="M1322">
        <v>2010</v>
      </c>
      <c r="N1322">
        <v>6.9</v>
      </c>
      <c r="O1322">
        <v>14822707</v>
      </c>
      <c r="R1322" t="s">
        <v>2048</v>
      </c>
      <c r="S1322" cm="1">
        <f t="array" ref="S1322">AVERAGE(IF(Table7[director_name]=R1322, Table7[imdb_score]))</f>
        <v>6.85</v>
      </c>
      <c r="T1322" t="str">
        <f>IF(Table8[[#This Row],[Average]] &gt; $V$7, "Higher", "Lower")</f>
        <v>Lower</v>
      </c>
    </row>
    <row r="1323" spans="1:20" x14ac:dyDescent="0.3">
      <c r="A1323" t="s">
        <v>2709</v>
      </c>
      <c r="B1323">
        <v>72</v>
      </c>
      <c r="C1323">
        <v>93</v>
      </c>
      <c r="D1323">
        <v>50129186</v>
      </c>
      <c r="E1323" t="s">
        <v>1536</v>
      </c>
      <c r="F1323" t="s">
        <v>3478</v>
      </c>
      <c r="G1323" t="s">
        <v>3479</v>
      </c>
      <c r="H1323">
        <v>38399</v>
      </c>
      <c r="I1323">
        <v>218</v>
      </c>
      <c r="J1323" t="s">
        <v>29</v>
      </c>
      <c r="K1323" t="s">
        <v>30</v>
      </c>
      <c r="L1323">
        <v>36000000</v>
      </c>
      <c r="M1323">
        <v>1997</v>
      </c>
      <c r="N1323">
        <v>6.9</v>
      </c>
      <c r="O1323">
        <v>14129186</v>
      </c>
      <c r="R1323" t="s">
        <v>2058</v>
      </c>
      <c r="S1323" cm="1">
        <f t="array" ref="S1323">AVERAGE(IF(Table7[director_name]=R1323, Table7[imdb_score]))</f>
        <v>6.85</v>
      </c>
      <c r="T1323" t="str">
        <f>IF(Table8[[#This Row],[Average]] &gt; $V$7, "Higher", "Lower")</f>
        <v>Lower</v>
      </c>
    </row>
    <row r="1324" spans="1:20" x14ac:dyDescent="0.3">
      <c r="A1324" t="s">
        <v>2044</v>
      </c>
      <c r="B1324">
        <v>63</v>
      </c>
      <c r="C1324">
        <v>102</v>
      </c>
      <c r="D1324">
        <v>38747385</v>
      </c>
      <c r="E1324" t="s">
        <v>3480</v>
      </c>
      <c r="F1324" t="s">
        <v>520</v>
      </c>
      <c r="G1324" t="s">
        <v>3481</v>
      </c>
      <c r="H1324">
        <v>49349</v>
      </c>
      <c r="I1324">
        <v>165</v>
      </c>
      <c r="J1324" t="s">
        <v>29</v>
      </c>
      <c r="K1324" t="s">
        <v>30</v>
      </c>
      <c r="L1324">
        <v>25000000</v>
      </c>
      <c r="M1324">
        <v>1986</v>
      </c>
      <c r="N1324">
        <v>6.9</v>
      </c>
      <c r="O1324">
        <v>13747385</v>
      </c>
      <c r="R1324" t="s">
        <v>2051</v>
      </c>
      <c r="S1324" cm="1">
        <f t="array" ref="S1324">AVERAGE(IF(Table7[director_name]=R1324, Table7[imdb_score]))</f>
        <v>6.85</v>
      </c>
      <c r="T1324" t="str">
        <f>IF(Table8[[#This Row],[Average]] &gt; $V$7, "Higher", "Lower")</f>
        <v>Lower</v>
      </c>
    </row>
    <row r="1325" spans="1:20" x14ac:dyDescent="0.3">
      <c r="A1325" t="s">
        <v>1928</v>
      </c>
      <c r="B1325">
        <v>533</v>
      </c>
      <c r="C1325">
        <v>100</v>
      </c>
      <c r="D1325">
        <v>14673301</v>
      </c>
      <c r="E1325" t="s">
        <v>2463</v>
      </c>
      <c r="F1325" t="s">
        <v>3482</v>
      </c>
      <c r="G1325" t="s">
        <v>3483</v>
      </c>
      <c r="H1325">
        <v>112899</v>
      </c>
      <c r="I1325">
        <v>631</v>
      </c>
      <c r="J1325" t="s">
        <v>29</v>
      </c>
      <c r="K1325" t="s">
        <v>30</v>
      </c>
      <c r="L1325">
        <v>2000000</v>
      </c>
      <c r="M1325">
        <v>2014</v>
      </c>
      <c r="N1325">
        <v>6.9</v>
      </c>
      <c r="O1325">
        <v>12673301</v>
      </c>
      <c r="R1325" t="s">
        <v>1770</v>
      </c>
      <c r="S1325" cm="1">
        <f t="array" ref="S1325">AVERAGE(IF(Table7[director_name]=R1325, Table7[imdb_score]))</f>
        <v>6.85</v>
      </c>
      <c r="T1325" t="str">
        <f>IF(Table8[[#This Row],[Average]] &gt; $V$7, "Higher", "Lower")</f>
        <v>Lower</v>
      </c>
    </row>
    <row r="1326" spans="1:20" x14ac:dyDescent="0.3">
      <c r="A1326" t="s">
        <v>1877</v>
      </c>
      <c r="B1326">
        <v>32</v>
      </c>
      <c r="C1326">
        <v>144</v>
      </c>
      <c r="D1326">
        <v>20400000</v>
      </c>
      <c r="E1326" t="s">
        <v>1724</v>
      </c>
      <c r="F1326" t="s">
        <v>1847</v>
      </c>
      <c r="G1326" t="s">
        <v>3484</v>
      </c>
      <c r="H1326">
        <v>6304</v>
      </c>
      <c r="I1326">
        <v>87</v>
      </c>
      <c r="J1326" t="s">
        <v>29</v>
      </c>
      <c r="K1326" t="s">
        <v>30</v>
      </c>
      <c r="L1326">
        <v>8000000</v>
      </c>
      <c r="M1326">
        <v>1946</v>
      </c>
      <c r="N1326">
        <v>6.9</v>
      </c>
      <c r="O1326">
        <v>12400000</v>
      </c>
      <c r="R1326" t="s">
        <v>2032</v>
      </c>
      <c r="S1326" cm="1">
        <f t="array" ref="S1326">AVERAGE(IF(Table7[director_name]=R1326, Table7[imdb_score]))</f>
        <v>6.85</v>
      </c>
      <c r="T1326" t="str">
        <f>IF(Table8[[#This Row],[Average]] &gt; $V$7, "Higher", "Lower")</f>
        <v>Lower</v>
      </c>
    </row>
    <row r="1327" spans="1:20" x14ac:dyDescent="0.3">
      <c r="A1327" t="s">
        <v>2194</v>
      </c>
      <c r="B1327">
        <v>258</v>
      </c>
      <c r="C1327">
        <v>113</v>
      </c>
      <c r="D1327">
        <v>31146570</v>
      </c>
      <c r="E1327" t="s">
        <v>224</v>
      </c>
      <c r="F1327" t="s">
        <v>1729</v>
      </c>
      <c r="G1327" t="s">
        <v>3485</v>
      </c>
      <c r="H1327">
        <v>55441</v>
      </c>
      <c r="I1327">
        <v>165</v>
      </c>
      <c r="J1327" t="s">
        <v>29</v>
      </c>
      <c r="K1327" t="s">
        <v>30</v>
      </c>
      <c r="L1327">
        <v>20000000</v>
      </c>
      <c r="M1327">
        <v>2010</v>
      </c>
      <c r="N1327">
        <v>6.9</v>
      </c>
      <c r="O1327">
        <v>11146570</v>
      </c>
      <c r="R1327" t="s">
        <v>503</v>
      </c>
      <c r="S1327" cm="1">
        <f t="array" ref="S1327">AVERAGE(IF(Table7[director_name]=R1327, Table7[imdb_score]))</f>
        <v>6.85</v>
      </c>
      <c r="T1327" t="str">
        <f>IF(Table8[[#This Row],[Average]] &gt; $V$7, "Higher", "Lower")</f>
        <v>Lower</v>
      </c>
    </row>
    <row r="1328" spans="1:20" x14ac:dyDescent="0.3">
      <c r="A1328" t="s">
        <v>3487</v>
      </c>
      <c r="B1328">
        <v>261</v>
      </c>
      <c r="C1328">
        <v>109</v>
      </c>
      <c r="D1328">
        <v>16901126</v>
      </c>
      <c r="E1328" t="s">
        <v>3488</v>
      </c>
      <c r="F1328" t="s">
        <v>3489</v>
      </c>
      <c r="G1328" t="s">
        <v>3490</v>
      </c>
      <c r="H1328">
        <v>76267</v>
      </c>
      <c r="I1328">
        <v>687</v>
      </c>
      <c r="J1328" t="s">
        <v>29</v>
      </c>
      <c r="K1328" t="s">
        <v>30</v>
      </c>
      <c r="L1328">
        <v>7000000</v>
      </c>
      <c r="M1328">
        <v>2005</v>
      </c>
      <c r="N1328">
        <v>6.9</v>
      </c>
      <c r="O1328">
        <v>9901126</v>
      </c>
      <c r="R1328" t="s">
        <v>2040</v>
      </c>
      <c r="S1328" cm="1">
        <f t="array" ref="S1328">AVERAGE(IF(Table7[director_name]=R1328, Table7[imdb_score]))</f>
        <v>6.85</v>
      </c>
      <c r="T1328" t="str">
        <f>IF(Table8[[#This Row],[Average]] &gt; $V$7, "Higher", "Lower")</f>
        <v>Lower</v>
      </c>
    </row>
    <row r="1329" spans="1:20" x14ac:dyDescent="0.3">
      <c r="A1329" t="s">
        <v>1623</v>
      </c>
      <c r="B1329">
        <v>125</v>
      </c>
      <c r="C1329">
        <v>118</v>
      </c>
      <c r="D1329">
        <v>18761993</v>
      </c>
      <c r="E1329" t="s">
        <v>73</v>
      </c>
      <c r="F1329" t="s">
        <v>2150</v>
      </c>
      <c r="G1329" t="s">
        <v>3491</v>
      </c>
      <c r="H1329">
        <v>19007</v>
      </c>
      <c r="I1329">
        <v>219</v>
      </c>
      <c r="J1329" t="s">
        <v>29</v>
      </c>
      <c r="K1329" t="s">
        <v>30</v>
      </c>
      <c r="L1329">
        <v>9000000</v>
      </c>
      <c r="M1329">
        <v>2005</v>
      </c>
      <c r="N1329">
        <v>6.9</v>
      </c>
      <c r="O1329">
        <v>9761993</v>
      </c>
      <c r="R1329" t="s">
        <v>2029</v>
      </c>
      <c r="S1329" cm="1">
        <f t="array" ref="S1329">AVERAGE(IF(Table7[director_name]=R1329, Table7[imdb_score]))</f>
        <v>6.85</v>
      </c>
      <c r="T1329" t="str">
        <f>IF(Table8[[#This Row],[Average]] &gt; $V$7, "Higher", "Lower")</f>
        <v>Lower</v>
      </c>
    </row>
    <row r="1330" spans="1:20" x14ac:dyDescent="0.3">
      <c r="A1330" t="s">
        <v>1899</v>
      </c>
      <c r="B1330">
        <v>106</v>
      </c>
      <c r="C1330">
        <v>115</v>
      </c>
      <c r="D1330">
        <v>32662299</v>
      </c>
      <c r="E1330" t="s">
        <v>699</v>
      </c>
      <c r="F1330" t="s">
        <v>294</v>
      </c>
      <c r="G1330" t="s">
        <v>3493</v>
      </c>
      <c r="H1330">
        <v>16469</v>
      </c>
      <c r="I1330">
        <v>275</v>
      </c>
      <c r="J1330" t="s">
        <v>29</v>
      </c>
      <c r="K1330" t="s">
        <v>30</v>
      </c>
      <c r="L1330">
        <v>24000000</v>
      </c>
      <c r="M1330">
        <v>2000</v>
      </c>
      <c r="N1330">
        <v>6.9</v>
      </c>
      <c r="O1330">
        <v>8662299</v>
      </c>
      <c r="R1330" t="s">
        <v>2009</v>
      </c>
      <c r="S1330" cm="1">
        <f t="array" ref="S1330">AVERAGE(IF(Table7[director_name]=R1330, Table7[imdb_score]))</f>
        <v>6.85</v>
      </c>
      <c r="T1330" t="str">
        <f>IF(Table8[[#This Row],[Average]] &gt; $V$7, "Higher", "Lower")</f>
        <v>Lower</v>
      </c>
    </row>
    <row r="1331" spans="1:20" x14ac:dyDescent="0.3">
      <c r="A1331" t="s">
        <v>1891</v>
      </c>
      <c r="B1331">
        <v>85</v>
      </c>
      <c r="C1331">
        <v>125</v>
      </c>
      <c r="D1331">
        <v>38432823</v>
      </c>
      <c r="E1331" t="s">
        <v>3494</v>
      </c>
      <c r="F1331" t="s">
        <v>3495</v>
      </c>
      <c r="G1331" t="s">
        <v>3496</v>
      </c>
      <c r="H1331">
        <v>33067</v>
      </c>
      <c r="I1331">
        <v>134</v>
      </c>
      <c r="J1331" t="s">
        <v>29</v>
      </c>
      <c r="K1331" t="s">
        <v>30</v>
      </c>
      <c r="L1331">
        <v>30000000</v>
      </c>
      <c r="M1331">
        <v>2006</v>
      </c>
      <c r="N1331">
        <v>6.9</v>
      </c>
      <c r="O1331">
        <v>8432823</v>
      </c>
      <c r="R1331" t="s">
        <v>1861</v>
      </c>
      <c r="S1331" cm="1">
        <f t="array" ref="S1331">AVERAGE(IF(Table7[director_name]=R1331, Table7[imdb_score]))</f>
        <v>6.85</v>
      </c>
      <c r="T1331" t="str">
        <f>IF(Table8[[#This Row],[Average]] &gt; $V$7, "Higher", "Lower")</f>
        <v>Lower</v>
      </c>
    </row>
    <row r="1332" spans="1:20" x14ac:dyDescent="0.3">
      <c r="A1332" t="s">
        <v>1072</v>
      </c>
      <c r="B1332">
        <v>181</v>
      </c>
      <c r="C1332">
        <v>104</v>
      </c>
      <c r="D1332">
        <v>30059386</v>
      </c>
      <c r="E1332" t="s">
        <v>676</v>
      </c>
      <c r="F1332" t="s">
        <v>1586</v>
      </c>
      <c r="G1332" t="s">
        <v>3498</v>
      </c>
      <c r="H1332">
        <v>128593</v>
      </c>
      <c r="I1332">
        <v>867</v>
      </c>
      <c r="J1332" t="s">
        <v>29</v>
      </c>
      <c r="K1332" t="s">
        <v>30</v>
      </c>
      <c r="L1332">
        <v>22000000</v>
      </c>
      <c r="M1332">
        <v>2001</v>
      </c>
      <c r="N1332">
        <v>6.9</v>
      </c>
      <c r="O1332">
        <v>8059386</v>
      </c>
      <c r="R1332" t="s">
        <v>1770</v>
      </c>
      <c r="S1332" cm="1">
        <f t="array" ref="S1332">AVERAGE(IF(Table7[director_name]=R1332, Table7[imdb_score]))</f>
        <v>6.85</v>
      </c>
      <c r="T1332" t="str">
        <f>IF(Table8[[#This Row],[Average]] &gt; $V$7, "Higher", "Lower")</f>
        <v>Lower</v>
      </c>
    </row>
    <row r="1333" spans="1:20" x14ac:dyDescent="0.3">
      <c r="A1333" t="s">
        <v>2282</v>
      </c>
      <c r="B1333">
        <v>222</v>
      </c>
      <c r="C1333">
        <v>117</v>
      </c>
      <c r="D1333">
        <v>28563179</v>
      </c>
      <c r="E1333" t="s">
        <v>208</v>
      </c>
      <c r="F1333" t="s">
        <v>703</v>
      </c>
      <c r="G1333" t="s">
        <v>3499</v>
      </c>
      <c r="H1333">
        <v>72693</v>
      </c>
      <c r="I1333">
        <v>199</v>
      </c>
      <c r="J1333" t="s">
        <v>29</v>
      </c>
      <c r="K1333" t="s">
        <v>30</v>
      </c>
      <c r="L1333">
        <v>21000000</v>
      </c>
      <c r="M1333">
        <v>2007</v>
      </c>
      <c r="N1333">
        <v>6.9</v>
      </c>
      <c r="O1333">
        <v>7563179</v>
      </c>
      <c r="R1333" t="s">
        <v>1059</v>
      </c>
      <c r="S1333" cm="1">
        <f t="array" ref="S1333">AVERAGE(IF(Table7[director_name]=R1333, Table7[imdb_score]))</f>
        <v>6.8428571428571425</v>
      </c>
      <c r="T1333" t="str">
        <f>IF(Table8[[#This Row],[Average]] &gt; $V$7, "Higher", "Lower")</f>
        <v>Lower</v>
      </c>
    </row>
    <row r="1334" spans="1:20" x14ac:dyDescent="0.3">
      <c r="A1334" t="s">
        <v>67</v>
      </c>
      <c r="B1334">
        <v>249</v>
      </c>
      <c r="C1334">
        <v>134</v>
      </c>
      <c r="D1334">
        <v>47034272</v>
      </c>
      <c r="E1334" t="s">
        <v>2655</v>
      </c>
      <c r="F1334" t="s">
        <v>3501</v>
      </c>
      <c r="G1334" t="s">
        <v>3502</v>
      </c>
      <c r="H1334">
        <v>25465</v>
      </c>
      <c r="I1334">
        <v>190</v>
      </c>
      <c r="J1334" t="s">
        <v>29</v>
      </c>
      <c r="K1334" t="s">
        <v>30</v>
      </c>
      <c r="L1334">
        <v>40000000</v>
      </c>
      <c r="M1334">
        <v>2014</v>
      </c>
      <c r="N1334">
        <v>6.9</v>
      </c>
      <c r="O1334">
        <v>7034272</v>
      </c>
      <c r="R1334" t="s">
        <v>1059</v>
      </c>
      <c r="S1334" cm="1">
        <f t="array" ref="S1334">AVERAGE(IF(Table7[director_name]=R1334, Table7[imdb_score]))</f>
        <v>6.8428571428571425</v>
      </c>
      <c r="T1334" t="str">
        <f>IF(Table8[[#This Row],[Average]] &gt; $V$7, "Higher", "Lower")</f>
        <v>Lower</v>
      </c>
    </row>
    <row r="1335" spans="1:20" x14ac:dyDescent="0.3">
      <c r="A1335" t="s">
        <v>1971</v>
      </c>
      <c r="B1335">
        <v>82</v>
      </c>
      <c r="C1335">
        <v>86</v>
      </c>
      <c r="D1335">
        <v>5518918</v>
      </c>
      <c r="E1335" t="s">
        <v>3503</v>
      </c>
      <c r="F1335" t="s">
        <v>3083</v>
      </c>
      <c r="G1335" t="s">
        <v>3504</v>
      </c>
      <c r="H1335">
        <v>12160</v>
      </c>
      <c r="I1335">
        <v>73</v>
      </c>
      <c r="J1335" t="s">
        <v>29</v>
      </c>
      <c r="K1335" t="s">
        <v>30</v>
      </c>
      <c r="L1335">
        <v>750000</v>
      </c>
      <c r="M1335">
        <v>2007</v>
      </c>
      <c r="N1335">
        <v>6.9</v>
      </c>
      <c r="O1335">
        <v>4768918</v>
      </c>
      <c r="R1335" t="s">
        <v>1059</v>
      </c>
      <c r="S1335" cm="1">
        <f t="array" ref="S1335">AVERAGE(IF(Table7[director_name]=R1335, Table7[imdb_score]))</f>
        <v>6.8428571428571425</v>
      </c>
      <c r="T1335" t="str">
        <f>IF(Table8[[#This Row],[Average]] &gt; $V$7, "Higher", "Lower")</f>
        <v>Lower</v>
      </c>
    </row>
    <row r="1336" spans="1:20" x14ac:dyDescent="0.3">
      <c r="A1336" t="s">
        <v>2392</v>
      </c>
      <c r="B1336">
        <v>105</v>
      </c>
      <c r="C1336">
        <v>97</v>
      </c>
      <c r="D1336">
        <v>18535191</v>
      </c>
      <c r="E1336" t="s">
        <v>289</v>
      </c>
      <c r="F1336" t="s">
        <v>294</v>
      </c>
      <c r="G1336" t="s">
        <v>3505</v>
      </c>
      <c r="H1336">
        <v>12980</v>
      </c>
      <c r="I1336">
        <v>132</v>
      </c>
      <c r="J1336" t="s">
        <v>29</v>
      </c>
      <c r="K1336" t="s">
        <v>200</v>
      </c>
      <c r="L1336">
        <v>14000000</v>
      </c>
      <c r="M1336">
        <v>1999</v>
      </c>
      <c r="N1336">
        <v>6.9</v>
      </c>
      <c r="O1336">
        <v>4535191</v>
      </c>
      <c r="R1336" t="s">
        <v>1059</v>
      </c>
      <c r="S1336" cm="1">
        <f t="array" ref="S1336">AVERAGE(IF(Table7[director_name]=R1336, Table7[imdb_score]))</f>
        <v>6.8428571428571425</v>
      </c>
      <c r="T1336" t="str">
        <f>IF(Table8[[#This Row],[Average]] &gt; $V$7, "Higher", "Lower")</f>
        <v>Lower</v>
      </c>
    </row>
    <row r="1337" spans="1:20" x14ac:dyDescent="0.3">
      <c r="A1337" t="s">
        <v>1956</v>
      </c>
      <c r="B1337">
        <v>195</v>
      </c>
      <c r="C1337">
        <v>91</v>
      </c>
      <c r="D1337">
        <v>12055108</v>
      </c>
      <c r="E1337" t="s">
        <v>73</v>
      </c>
      <c r="F1337" t="s">
        <v>3308</v>
      </c>
      <c r="G1337" t="s">
        <v>3506</v>
      </c>
      <c r="H1337">
        <v>61151</v>
      </c>
      <c r="I1337">
        <v>134</v>
      </c>
      <c r="J1337" t="s">
        <v>29</v>
      </c>
      <c r="K1337" t="s">
        <v>30</v>
      </c>
      <c r="L1337">
        <v>8000000</v>
      </c>
      <c r="M1337">
        <v>2008</v>
      </c>
      <c r="N1337">
        <v>6.9</v>
      </c>
      <c r="O1337">
        <v>4055108</v>
      </c>
      <c r="R1337" t="s">
        <v>1059</v>
      </c>
      <c r="S1337" cm="1">
        <f t="array" ref="S1337">AVERAGE(IF(Table7[director_name]=R1337, Table7[imdb_score]))</f>
        <v>6.8428571428571425</v>
      </c>
      <c r="T1337" t="str">
        <f>IF(Table8[[#This Row],[Average]] &gt; $V$7, "Higher", "Lower")</f>
        <v>Lower</v>
      </c>
    </row>
    <row r="1338" spans="1:20" x14ac:dyDescent="0.3">
      <c r="A1338" t="s">
        <v>2451</v>
      </c>
      <c r="B1338">
        <v>71</v>
      </c>
      <c r="C1338">
        <v>91</v>
      </c>
      <c r="D1338">
        <v>4186931</v>
      </c>
      <c r="E1338" t="s">
        <v>699</v>
      </c>
      <c r="F1338" t="s">
        <v>3507</v>
      </c>
      <c r="G1338" t="s">
        <v>3508</v>
      </c>
      <c r="H1338">
        <v>6041</v>
      </c>
      <c r="I1338">
        <v>85</v>
      </c>
      <c r="J1338" t="s">
        <v>29</v>
      </c>
      <c r="K1338" t="s">
        <v>30</v>
      </c>
      <c r="L1338">
        <v>250000</v>
      </c>
      <c r="M1338">
        <v>2001</v>
      </c>
      <c r="N1338">
        <v>6.9</v>
      </c>
      <c r="O1338">
        <v>3936931</v>
      </c>
      <c r="R1338" t="s">
        <v>1059</v>
      </c>
      <c r="S1338" cm="1">
        <f t="array" ref="S1338">AVERAGE(IF(Table7[director_name]=R1338, Table7[imdb_score]))</f>
        <v>6.8428571428571425</v>
      </c>
      <c r="T1338" t="str">
        <f>IF(Table8[[#This Row],[Average]] &gt; $V$7, "Higher", "Lower")</f>
        <v>Lower</v>
      </c>
    </row>
    <row r="1339" spans="1:20" x14ac:dyDescent="0.3">
      <c r="A1339" t="s">
        <v>1953</v>
      </c>
      <c r="B1339">
        <v>121</v>
      </c>
      <c r="C1339">
        <v>92</v>
      </c>
      <c r="D1339">
        <v>8786715</v>
      </c>
      <c r="E1339" t="s">
        <v>73</v>
      </c>
      <c r="F1339" t="s">
        <v>1670</v>
      </c>
      <c r="G1339" t="s">
        <v>3510</v>
      </c>
      <c r="H1339">
        <v>40274</v>
      </c>
      <c r="I1339">
        <v>324</v>
      </c>
      <c r="J1339" t="s">
        <v>29</v>
      </c>
      <c r="K1339" t="s">
        <v>30</v>
      </c>
      <c r="L1339">
        <v>5000000</v>
      </c>
      <c r="M1339">
        <v>2004</v>
      </c>
      <c r="N1339">
        <v>6.9</v>
      </c>
      <c r="O1339">
        <v>3786715</v>
      </c>
      <c r="R1339" t="s">
        <v>1059</v>
      </c>
      <c r="S1339" cm="1">
        <f t="array" ref="S1339">AVERAGE(IF(Table7[director_name]=R1339, Table7[imdb_score]))</f>
        <v>6.8428571428571425</v>
      </c>
      <c r="T1339" t="str">
        <f>IF(Table8[[#This Row],[Average]] &gt; $V$7, "Higher", "Lower")</f>
        <v>Lower</v>
      </c>
    </row>
    <row r="1340" spans="1:20" x14ac:dyDescent="0.3">
      <c r="A1340" t="s">
        <v>3511</v>
      </c>
      <c r="B1340">
        <v>44</v>
      </c>
      <c r="C1340">
        <v>139</v>
      </c>
      <c r="D1340">
        <v>31600000</v>
      </c>
      <c r="E1340" t="s">
        <v>3512</v>
      </c>
      <c r="F1340" t="s">
        <v>61</v>
      </c>
      <c r="G1340" t="s">
        <v>3513</v>
      </c>
      <c r="H1340">
        <v>34427</v>
      </c>
      <c r="I1340">
        <v>126</v>
      </c>
      <c r="J1340" t="s">
        <v>29</v>
      </c>
      <c r="K1340" t="s">
        <v>30</v>
      </c>
      <c r="L1340">
        <v>28000000</v>
      </c>
      <c r="M1340">
        <v>1995</v>
      </c>
      <c r="N1340">
        <v>6.9</v>
      </c>
      <c r="O1340">
        <v>3600000</v>
      </c>
      <c r="R1340" t="s">
        <v>986</v>
      </c>
      <c r="S1340" cm="1">
        <f t="array" ref="S1340">AVERAGE(IF(Table7[director_name]=R1340, Table7[imdb_score]))</f>
        <v>6.8400000000000007</v>
      </c>
      <c r="T1340" t="str">
        <f>IF(Table8[[#This Row],[Average]] &gt; $V$7, "Higher", "Lower")</f>
        <v>Lower</v>
      </c>
    </row>
    <row r="1341" spans="1:20" x14ac:dyDescent="0.3">
      <c r="A1341" t="s">
        <v>1894</v>
      </c>
      <c r="B1341">
        <v>62</v>
      </c>
      <c r="C1341">
        <v>117</v>
      </c>
      <c r="D1341">
        <v>14348123</v>
      </c>
      <c r="E1341" t="s">
        <v>3316</v>
      </c>
      <c r="F1341" t="s">
        <v>3515</v>
      </c>
      <c r="G1341" t="s">
        <v>3516</v>
      </c>
      <c r="H1341">
        <v>9323</v>
      </c>
      <c r="I1341">
        <v>157</v>
      </c>
      <c r="J1341" t="s">
        <v>29</v>
      </c>
      <c r="K1341" t="s">
        <v>70</v>
      </c>
      <c r="L1341">
        <v>12000000</v>
      </c>
      <c r="M1341">
        <v>1999</v>
      </c>
      <c r="N1341">
        <v>6.9</v>
      </c>
      <c r="O1341">
        <v>2348123</v>
      </c>
      <c r="R1341" t="s">
        <v>1231</v>
      </c>
      <c r="S1341" cm="1">
        <f t="array" ref="S1341">AVERAGE(IF(Table7[director_name]=R1341, Table7[imdb_score]))</f>
        <v>6.8400000000000007</v>
      </c>
      <c r="T1341" t="str">
        <f>IF(Table8[[#This Row],[Average]] &gt; $V$7, "Higher", "Lower")</f>
        <v>Lower</v>
      </c>
    </row>
    <row r="1342" spans="1:20" x14ac:dyDescent="0.3">
      <c r="A1342" t="s">
        <v>1946</v>
      </c>
      <c r="B1342">
        <v>82</v>
      </c>
      <c r="C1342">
        <v>96</v>
      </c>
      <c r="D1342">
        <v>4170647</v>
      </c>
      <c r="E1342" t="s">
        <v>73</v>
      </c>
      <c r="F1342" t="s">
        <v>1768</v>
      </c>
      <c r="G1342" t="s">
        <v>3517</v>
      </c>
      <c r="H1342">
        <v>14548</v>
      </c>
      <c r="I1342">
        <v>161</v>
      </c>
      <c r="J1342" t="s">
        <v>29</v>
      </c>
      <c r="K1342" t="s">
        <v>200</v>
      </c>
      <c r="L1342">
        <v>1900000</v>
      </c>
      <c r="M1342">
        <v>1999</v>
      </c>
      <c r="N1342">
        <v>6.9</v>
      </c>
      <c r="O1342">
        <v>2270647</v>
      </c>
      <c r="R1342" t="s">
        <v>1872</v>
      </c>
      <c r="S1342" cm="1">
        <f t="array" ref="S1342">AVERAGE(IF(Table7[director_name]=R1342, Table7[imdb_score]))</f>
        <v>6.8400000000000007</v>
      </c>
      <c r="T1342" t="str">
        <f>IF(Table8[[#This Row],[Average]] &gt; $V$7, "Higher", "Lower")</f>
        <v>Lower</v>
      </c>
    </row>
    <row r="1343" spans="1:20" x14ac:dyDescent="0.3">
      <c r="A1343" t="s">
        <v>1655</v>
      </c>
      <c r="B1343">
        <v>56</v>
      </c>
      <c r="C1343">
        <v>81</v>
      </c>
      <c r="D1343">
        <v>2040920</v>
      </c>
      <c r="E1343" t="s">
        <v>747</v>
      </c>
      <c r="F1343" t="s">
        <v>3518</v>
      </c>
      <c r="G1343" t="s">
        <v>3519</v>
      </c>
      <c r="H1343">
        <v>52055</v>
      </c>
      <c r="I1343">
        <v>130</v>
      </c>
      <c r="J1343" t="s">
        <v>174</v>
      </c>
      <c r="K1343" t="s">
        <v>30</v>
      </c>
      <c r="L1343">
        <v>7000</v>
      </c>
      <c r="M1343">
        <v>1992</v>
      </c>
      <c r="N1343">
        <v>6.9</v>
      </c>
      <c r="O1343">
        <v>2033920</v>
      </c>
      <c r="R1343" t="s">
        <v>1872</v>
      </c>
      <c r="S1343" cm="1">
        <f t="array" ref="S1343">AVERAGE(IF(Table7[director_name]=R1343, Table7[imdb_score]))</f>
        <v>6.8400000000000007</v>
      </c>
      <c r="T1343" t="str">
        <f>IF(Table8[[#This Row],[Average]] &gt; $V$7, "Higher", "Lower")</f>
        <v>Lower</v>
      </c>
    </row>
    <row r="1344" spans="1:20" x14ac:dyDescent="0.3">
      <c r="A1344" t="s">
        <v>2002</v>
      </c>
      <c r="B1344">
        <v>83</v>
      </c>
      <c r="C1344">
        <v>109</v>
      </c>
      <c r="D1344">
        <v>14060950</v>
      </c>
      <c r="E1344" t="s">
        <v>92</v>
      </c>
      <c r="F1344" t="s">
        <v>3520</v>
      </c>
      <c r="G1344" t="s">
        <v>3521</v>
      </c>
      <c r="H1344">
        <v>14354</v>
      </c>
      <c r="I1344">
        <v>139</v>
      </c>
      <c r="J1344" t="s">
        <v>29</v>
      </c>
      <c r="K1344" t="s">
        <v>30</v>
      </c>
      <c r="L1344">
        <v>12500000</v>
      </c>
      <c r="M1344">
        <v>2002</v>
      </c>
      <c r="N1344">
        <v>6.9</v>
      </c>
      <c r="O1344">
        <v>1560950</v>
      </c>
      <c r="R1344" t="s">
        <v>1872</v>
      </c>
      <c r="S1344" cm="1">
        <f t="array" ref="S1344">AVERAGE(IF(Table7[director_name]=R1344, Table7[imdb_score]))</f>
        <v>6.8400000000000007</v>
      </c>
      <c r="T1344" t="str">
        <f>IF(Table8[[#This Row],[Average]] &gt; $V$7, "Higher", "Lower")</f>
        <v>Lower</v>
      </c>
    </row>
    <row r="1345" spans="1:20" x14ac:dyDescent="0.3">
      <c r="A1345" t="s">
        <v>1488</v>
      </c>
      <c r="B1345">
        <v>29</v>
      </c>
      <c r="C1345">
        <v>91</v>
      </c>
      <c r="D1345">
        <v>1652472</v>
      </c>
      <c r="E1345" t="s">
        <v>289</v>
      </c>
      <c r="F1345" t="s">
        <v>3522</v>
      </c>
      <c r="G1345" t="s">
        <v>3523</v>
      </c>
      <c r="H1345">
        <v>2843</v>
      </c>
      <c r="I1345">
        <v>25</v>
      </c>
      <c r="J1345" t="s">
        <v>90</v>
      </c>
      <c r="K1345" t="s">
        <v>241</v>
      </c>
      <c r="L1345">
        <v>300000</v>
      </c>
      <c r="M1345">
        <v>1996</v>
      </c>
      <c r="N1345">
        <v>6.9</v>
      </c>
      <c r="O1345">
        <v>1352472</v>
      </c>
      <c r="R1345" t="s">
        <v>986</v>
      </c>
      <c r="S1345" cm="1">
        <f t="array" ref="S1345">AVERAGE(IF(Table7[director_name]=R1345, Table7[imdb_score]))</f>
        <v>6.8400000000000007</v>
      </c>
      <c r="T1345" t="str">
        <f>IF(Table8[[#This Row],[Average]] &gt; $V$7, "Higher", "Lower")</f>
        <v>Lower</v>
      </c>
    </row>
    <row r="1346" spans="1:20" x14ac:dyDescent="0.3">
      <c r="A1346" t="s">
        <v>2738</v>
      </c>
      <c r="B1346">
        <v>112</v>
      </c>
      <c r="C1346">
        <v>109</v>
      </c>
      <c r="D1346">
        <v>2706659</v>
      </c>
      <c r="E1346" t="s">
        <v>73</v>
      </c>
      <c r="F1346" t="s">
        <v>2274</v>
      </c>
      <c r="G1346" t="s">
        <v>3524</v>
      </c>
      <c r="H1346">
        <v>17770</v>
      </c>
      <c r="I1346">
        <v>172</v>
      </c>
      <c r="J1346" t="s">
        <v>29</v>
      </c>
      <c r="K1346" t="s">
        <v>200</v>
      </c>
      <c r="L1346">
        <v>2000000</v>
      </c>
      <c r="M1346">
        <v>2006</v>
      </c>
      <c r="N1346">
        <v>6.9</v>
      </c>
      <c r="O1346">
        <v>706659</v>
      </c>
      <c r="R1346" t="s">
        <v>1231</v>
      </c>
      <c r="S1346" cm="1">
        <f t="array" ref="S1346">AVERAGE(IF(Table7[director_name]=R1346, Table7[imdb_score]))</f>
        <v>6.8400000000000007</v>
      </c>
      <c r="T1346" t="str">
        <f>IF(Table8[[#This Row],[Average]] &gt; $V$7, "Higher", "Lower")</f>
        <v>Lower</v>
      </c>
    </row>
    <row r="1347" spans="1:20" x14ac:dyDescent="0.3">
      <c r="A1347" t="s">
        <v>1937</v>
      </c>
      <c r="B1347">
        <v>75</v>
      </c>
      <c r="C1347">
        <v>98</v>
      </c>
      <c r="D1347">
        <v>32701088</v>
      </c>
      <c r="E1347" t="s">
        <v>3095</v>
      </c>
      <c r="F1347" t="s">
        <v>3526</v>
      </c>
      <c r="G1347" t="s">
        <v>3527</v>
      </c>
      <c r="H1347">
        <v>10018</v>
      </c>
      <c r="I1347">
        <v>108</v>
      </c>
      <c r="J1347" t="s">
        <v>29</v>
      </c>
      <c r="K1347" t="s">
        <v>30</v>
      </c>
      <c r="L1347">
        <v>32000000</v>
      </c>
      <c r="M1347">
        <v>2005</v>
      </c>
      <c r="N1347">
        <v>6.9</v>
      </c>
      <c r="O1347">
        <v>701088</v>
      </c>
      <c r="R1347" t="s">
        <v>1231</v>
      </c>
      <c r="S1347" cm="1">
        <f t="array" ref="S1347">AVERAGE(IF(Table7[director_name]=R1347, Table7[imdb_score]))</f>
        <v>6.8400000000000007</v>
      </c>
      <c r="T1347" t="str">
        <f>IF(Table8[[#This Row],[Average]] &gt; $V$7, "Higher", "Lower")</f>
        <v>Lower</v>
      </c>
    </row>
    <row r="1348" spans="1:20" x14ac:dyDescent="0.3">
      <c r="A1348" t="s">
        <v>489</v>
      </c>
      <c r="B1348">
        <v>165</v>
      </c>
      <c r="C1348">
        <v>139</v>
      </c>
      <c r="D1348">
        <v>30513940</v>
      </c>
      <c r="E1348" t="s">
        <v>1222</v>
      </c>
      <c r="F1348" t="s">
        <v>3529</v>
      </c>
      <c r="G1348" t="s">
        <v>3530</v>
      </c>
      <c r="H1348">
        <v>15843</v>
      </c>
      <c r="I1348">
        <v>104</v>
      </c>
      <c r="J1348" t="s">
        <v>29</v>
      </c>
      <c r="K1348" t="s">
        <v>30</v>
      </c>
      <c r="L1348">
        <v>30000000</v>
      </c>
      <c r="M1348">
        <v>2014</v>
      </c>
      <c r="N1348">
        <v>6.9</v>
      </c>
      <c r="O1348">
        <v>513940</v>
      </c>
      <c r="R1348" t="s">
        <v>986</v>
      </c>
      <c r="S1348" cm="1">
        <f t="array" ref="S1348">AVERAGE(IF(Table7[director_name]=R1348, Table7[imdb_score]))</f>
        <v>6.8400000000000007</v>
      </c>
      <c r="T1348" t="str">
        <f>IF(Table8[[#This Row],[Average]] &gt; $V$7, "Higher", "Lower")</f>
        <v>Lower</v>
      </c>
    </row>
    <row r="1349" spans="1:20" x14ac:dyDescent="0.3">
      <c r="A1349" t="s">
        <v>1906</v>
      </c>
      <c r="B1349">
        <v>194</v>
      </c>
      <c r="C1349">
        <v>110</v>
      </c>
      <c r="D1349">
        <v>13823741</v>
      </c>
      <c r="E1349" t="s">
        <v>655</v>
      </c>
      <c r="F1349" t="s">
        <v>2274</v>
      </c>
      <c r="G1349" t="s">
        <v>3532</v>
      </c>
      <c r="H1349">
        <v>61777</v>
      </c>
      <c r="I1349">
        <v>140</v>
      </c>
      <c r="J1349" t="s">
        <v>29</v>
      </c>
      <c r="K1349" t="s">
        <v>200</v>
      </c>
      <c r="L1349">
        <v>13500000</v>
      </c>
      <c r="M1349">
        <v>2008</v>
      </c>
      <c r="N1349">
        <v>6.9</v>
      </c>
      <c r="O1349">
        <v>323741</v>
      </c>
      <c r="R1349" t="s">
        <v>1231</v>
      </c>
      <c r="S1349" cm="1">
        <f t="array" ref="S1349">AVERAGE(IF(Table7[director_name]=R1349, Table7[imdb_score]))</f>
        <v>6.8400000000000007</v>
      </c>
      <c r="T1349" t="str">
        <f>IF(Table8[[#This Row],[Average]] &gt; $V$7, "Higher", "Lower")</f>
        <v>Lower</v>
      </c>
    </row>
    <row r="1350" spans="1:20" x14ac:dyDescent="0.3">
      <c r="A1350" t="s">
        <v>3099</v>
      </c>
      <c r="B1350">
        <v>196</v>
      </c>
      <c r="C1350">
        <v>92</v>
      </c>
      <c r="D1350">
        <v>8279017</v>
      </c>
      <c r="E1350" t="s">
        <v>3533</v>
      </c>
      <c r="F1350" t="s">
        <v>3534</v>
      </c>
      <c r="G1350" t="s">
        <v>3535</v>
      </c>
      <c r="H1350">
        <v>34191</v>
      </c>
      <c r="I1350">
        <v>339</v>
      </c>
      <c r="J1350" t="s">
        <v>29</v>
      </c>
      <c r="K1350" t="s">
        <v>200</v>
      </c>
      <c r="L1350">
        <v>8000000</v>
      </c>
      <c r="M1350">
        <v>2000</v>
      </c>
      <c r="N1350">
        <v>6.9</v>
      </c>
      <c r="O1350">
        <v>279017</v>
      </c>
      <c r="R1350" t="s">
        <v>986</v>
      </c>
      <c r="S1350" cm="1">
        <f t="array" ref="S1350">AVERAGE(IF(Table7[director_name]=R1350, Table7[imdb_score]))</f>
        <v>6.8400000000000007</v>
      </c>
      <c r="T1350" t="str">
        <f>IF(Table8[[#This Row],[Average]] &gt; $V$7, "Higher", "Lower")</f>
        <v>Lower</v>
      </c>
    </row>
    <row r="1351" spans="1:20" x14ac:dyDescent="0.3">
      <c r="A1351" t="s">
        <v>1429</v>
      </c>
      <c r="B1351">
        <v>81</v>
      </c>
      <c r="C1351">
        <v>110</v>
      </c>
      <c r="D1351">
        <v>136007</v>
      </c>
      <c r="E1351" t="s">
        <v>875</v>
      </c>
      <c r="F1351" t="s">
        <v>3536</v>
      </c>
      <c r="G1351" t="s">
        <v>3537</v>
      </c>
      <c r="H1351">
        <v>3924</v>
      </c>
      <c r="I1351">
        <v>39</v>
      </c>
      <c r="J1351" t="s">
        <v>90</v>
      </c>
      <c r="K1351" t="s">
        <v>241</v>
      </c>
      <c r="L1351">
        <v>4500</v>
      </c>
      <c r="M1351">
        <v>2004</v>
      </c>
      <c r="N1351">
        <v>6.9</v>
      </c>
      <c r="O1351">
        <v>131507</v>
      </c>
      <c r="R1351" t="s">
        <v>1231</v>
      </c>
      <c r="S1351" cm="1">
        <f t="array" ref="S1351">AVERAGE(IF(Table7[director_name]=R1351, Table7[imdb_score]))</f>
        <v>6.8400000000000007</v>
      </c>
      <c r="T1351" t="str">
        <f>IF(Table8[[#This Row],[Average]] &gt; $V$7, "Higher", "Lower")</f>
        <v>Lower</v>
      </c>
    </row>
    <row r="1352" spans="1:20" x14ac:dyDescent="0.3">
      <c r="A1352" t="s">
        <v>2048</v>
      </c>
      <c r="B1352">
        <v>80</v>
      </c>
      <c r="C1352">
        <v>91</v>
      </c>
      <c r="D1352">
        <v>100117603</v>
      </c>
      <c r="E1352" t="s">
        <v>3539</v>
      </c>
      <c r="F1352" t="s">
        <v>3050</v>
      </c>
      <c r="G1352" t="s">
        <v>3540</v>
      </c>
      <c r="H1352">
        <v>102933</v>
      </c>
      <c r="I1352">
        <v>230</v>
      </c>
      <c r="J1352" t="s">
        <v>29</v>
      </c>
      <c r="K1352" t="s">
        <v>30</v>
      </c>
      <c r="L1352">
        <v>100000000</v>
      </c>
      <c r="M1352">
        <v>1996</v>
      </c>
      <c r="N1352">
        <v>6.9</v>
      </c>
      <c r="O1352">
        <v>117603</v>
      </c>
      <c r="R1352" t="s">
        <v>1872</v>
      </c>
      <c r="S1352" cm="1">
        <f t="array" ref="S1352">AVERAGE(IF(Table7[director_name]=R1352, Table7[imdb_score]))</f>
        <v>6.8400000000000007</v>
      </c>
      <c r="T1352" t="str">
        <f>IF(Table8[[#This Row],[Average]] &gt; $V$7, "Higher", "Lower")</f>
        <v>Lower</v>
      </c>
    </row>
    <row r="1353" spans="1:20" x14ac:dyDescent="0.3">
      <c r="A1353" t="s">
        <v>74</v>
      </c>
      <c r="B1353">
        <v>75</v>
      </c>
      <c r="C1353">
        <v>149</v>
      </c>
      <c r="D1353">
        <v>25809813</v>
      </c>
      <c r="E1353" t="s">
        <v>1683</v>
      </c>
      <c r="F1353" t="s">
        <v>74</v>
      </c>
      <c r="G1353" t="s">
        <v>3542</v>
      </c>
      <c r="H1353">
        <v>50311</v>
      </c>
      <c r="I1353">
        <v>212</v>
      </c>
      <c r="J1353" t="s">
        <v>29</v>
      </c>
      <c r="K1353" t="s">
        <v>30</v>
      </c>
      <c r="L1353">
        <v>26000000</v>
      </c>
      <c r="M1353">
        <v>1996</v>
      </c>
      <c r="N1353">
        <v>6.9</v>
      </c>
      <c r="O1353">
        <v>-190187</v>
      </c>
      <c r="R1353" t="s">
        <v>986</v>
      </c>
      <c r="S1353" cm="1">
        <f t="array" ref="S1353">AVERAGE(IF(Table7[director_name]=R1353, Table7[imdb_score]))</f>
        <v>6.8400000000000007</v>
      </c>
      <c r="T1353" t="str">
        <f>IF(Table8[[#This Row],[Average]] &gt; $V$7, "Higher", "Lower")</f>
        <v>Lower</v>
      </c>
    </row>
    <row r="1354" spans="1:20" x14ac:dyDescent="0.3">
      <c r="A1354" t="s">
        <v>1973</v>
      </c>
      <c r="B1354">
        <v>203</v>
      </c>
      <c r="C1354">
        <v>82</v>
      </c>
      <c r="D1354">
        <v>126387</v>
      </c>
      <c r="E1354" t="s">
        <v>626</v>
      </c>
      <c r="F1354" t="s">
        <v>3544</v>
      </c>
      <c r="G1354" t="s">
        <v>3545</v>
      </c>
      <c r="H1354">
        <v>14985</v>
      </c>
      <c r="I1354">
        <v>253</v>
      </c>
      <c r="J1354" t="s">
        <v>69</v>
      </c>
      <c r="K1354" t="s">
        <v>70</v>
      </c>
      <c r="L1354">
        <v>400000</v>
      </c>
      <c r="M1354">
        <v>1981</v>
      </c>
      <c r="N1354">
        <v>6.9</v>
      </c>
      <c r="O1354">
        <v>-273613</v>
      </c>
      <c r="R1354" t="s">
        <v>1872</v>
      </c>
      <c r="S1354" cm="1">
        <f t="array" ref="S1354">AVERAGE(IF(Table7[director_name]=R1354, Table7[imdb_score]))</f>
        <v>6.8400000000000007</v>
      </c>
      <c r="T1354" t="str">
        <f>IF(Table8[[#This Row],[Average]] &gt; $V$7, "Higher", "Lower")</f>
        <v>Lower</v>
      </c>
    </row>
    <row r="1355" spans="1:20" x14ac:dyDescent="0.3">
      <c r="A1355" t="s">
        <v>1914</v>
      </c>
      <c r="B1355">
        <v>42</v>
      </c>
      <c r="C1355">
        <v>108</v>
      </c>
      <c r="D1355">
        <v>2961991</v>
      </c>
      <c r="E1355" t="s">
        <v>393</v>
      </c>
      <c r="F1355" t="s">
        <v>1482</v>
      </c>
      <c r="G1355" t="s">
        <v>3547</v>
      </c>
      <c r="H1355">
        <v>15885</v>
      </c>
      <c r="I1355">
        <v>78</v>
      </c>
      <c r="J1355" t="s">
        <v>29</v>
      </c>
      <c r="K1355" t="s">
        <v>30</v>
      </c>
      <c r="L1355">
        <v>3300000</v>
      </c>
      <c r="M1355">
        <v>1996</v>
      </c>
      <c r="N1355">
        <v>6.9</v>
      </c>
      <c r="O1355">
        <v>-338009</v>
      </c>
      <c r="R1355" t="s">
        <v>451</v>
      </c>
      <c r="S1355" cm="1">
        <f t="array" ref="S1355">AVERAGE(IF(Table7[director_name]=R1355, Table7[imdb_score]))</f>
        <v>6.8333333333333348</v>
      </c>
      <c r="T1355" t="str">
        <f>IF(Table8[[#This Row],[Average]] &gt; $V$7, "Higher", "Lower")</f>
        <v>Lower</v>
      </c>
    </row>
    <row r="1356" spans="1:20" x14ac:dyDescent="0.3">
      <c r="A1356" t="s">
        <v>857</v>
      </c>
      <c r="B1356">
        <v>25</v>
      </c>
      <c r="C1356">
        <v>115</v>
      </c>
      <c r="D1356">
        <v>13640000</v>
      </c>
      <c r="E1356" t="s">
        <v>73</v>
      </c>
      <c r="F1356" t="s">
        <v>2554</v>
      </c>
      <c r="G1356" t="s">
        <v>3549</v>
      </c>
      <c r="H1356">
        <v>6011</v>
      </c>
      <c r="I1356">
        <v>39</v>
      </c>
      <c r="J1356" t="s">
        <v>29</v>
      </c>
      <c r="K1356" t="s">
        <v>30</v>
      </c>
      <c r="L1356">
        <v>14000000</v>
      </c>
      <c r="M1356">
        <v>1994</v>
      </c>
      <c r="N1356">
        <v>6.9</v>
      </c>
      <c r="O1356">
        <v>-360000</v>
      </c>
      <c r="R1356" t="s">
        <v>451</v>
      </c>
      <c r="S1356" cm="1">
        <f t="array" ref="S1356">AVERAGE(IF(Table7[director_name]=R1356, Table7[imdb_score]))</f>
        <v>6.8333333333333348</v>
      </c>
      <c r="T1356" t="str">
        <f>IF(Table8[[#This Row],[Average]] &gt; $V$7, "Higher", "Lower")</f>
        <v>Lower</v>
      </c>
    </row>
    <row r="1357" spans="1:20" x14ac:dyDescent="0.3">
      <c r="A1357" t="s">
        <v>1918</v>
      </c>
      <c r="B1357">
        <v>168</v>
      </c>
      <c r="C1357">
        <v>102</v>
      </c>
      <c r="D1357">
        <v>1477002</v>
      </c>
      <c r="E1357" t="s">
        <v>588</v>
      </c>
      <c r="F1357" t="s">
        <v>2952</v>
      </c>
      <c r="G1357" t="s">
        <v>3551</v>
      </c>
      <c r="H1357">
        <v>16645</v>
      </c>
      <c r="I1357">
        <v>72</v>
      </c>
      <c r="J1357" t="s">
        <v>29</v>
      </c>
      <c r="K1357" t="s">
        <v>30</v>
      </c>
      <c r="L1357">
        <v>2000000</v>
      </c>
      <c r="M1357">
        <v>2015</v>
      </c>
      <c r="N1357">
        <v>6.9</v>
      </c>
      <c r="O1357">
        <v>-522998</v>
      </c>
      <c r="R1357" t="s">
        <v>451</v>
      </c>
      <c r="S1357" cm="1">
        <f t="array" ref="S1357">AVERAGE(IF(Table7[director_name]=R1357, Table7[imdb_score]))</f>
        <v>6.8333333333333348</v>
      </c>
      <c r="T1357" t="str">
        <f>IF(Table8[[#This Row],[Average]] &gt; $V$7, "Higher", "Lower")</f>
        <v>Lower</v>
      </c>
    </row>
    <row r="1358" spans="1:20" x14ac:dyDescent="0.3">
      <c r="A1358" t="s">
        <v>1932</v>
      </c>
      <c r="B1358">
        <v>76</v>
      </c>
      <c r="C1358">
        <v>100</v>
      </c>
      <c r="D1358">
        <v>396035</v>
      </c>
      <c r="E1358" t="s">
        <v>588</v>
      </c>
      <c r="F1358" t="s">
        <v>3553</v>
      </c>
      <c r="G1358" t="s">
        <v>3554</v>
      </c>
      <c r="H1358">
        <v>2725</v>
      </c>
      <c r="I1358">
        <v>48</v>
      </c>
      <c r="J1358" t="s">
        <v>29</v>
      </c>
      <c r="K1358" t="s">
        <v>200</v>
      </c>
      <c r="L1358">
        <v>1000000</v>
      </c>
      <c r="M1358">
        <v>2004</v>
      </c>
      <c r="N1358">
        <v>6.9</v>
      </c>
      <c r="O1358">
        <v>-603965</v>
      </c>
      <c r="R1358" t="s">
        <v>451</v>
      </c>
      <c r="S1358" cm="1">
        <f t="array" ref="S1358">AVERAGE(IF(Table7[director_name]=R1358, Table7[imdb_score]))</f>
        <v>6.8333333333333348</v>
      </c>
      <c r="T1358" t="str">
        <f>IF(Table8[[#This Row],[Average]] &gt; $V$7, "Higher", "Lower")</f>
        <v>Lower</v>
      </c>
    </row>
    <row r="1359" spans="1:20" x14ac:dyDescent="0.3">
      <c r="A1359" t="s">
        <v>1978</v>
      </c>
      <c r="B1359">
        <v>56</v>
      </c>
      <c r="C1359">
        <v>81</v>
      </c>
      <c r="D1359">
        <v>6387</v>
      </c>
      <c r="E1359" t="s">
        <v>515</v>
      </c>
      <c r="F1359" t="s">
        <v>3556</v>
      </c>
      <c r="G1359" t="s">
        <v>3557</v>
      </c>
      <c r="H1359">
        <v>4862</v>
      </c>
      <c r="I1359">
        <v>37</v>
      </c>
      <c r="J1359" t="s">
        <v>29</v>
      </c>
      <c r="K1359" t="s">
        <v>30</v>
      </c>
      <c r="L1359">
        <v>1000000</v>
      </c>
      <c r="M1359">
        <v>2006</v>
      </c>
      <c r="N1359">
        <v>6.9</v>
      </c>
      <c r="O1359">
        <v>-993613</v>
      </c>
      <c r="R1359" t="s">
        <v>451</v>
      </c>
      <c r="S1359" cm="1">
        <f t="array" ref="S1359">AVERAGE(IF(Table7[director_name]=R1359, Table7[imdb_score]))</f>
        <v>6.8333333333333348</v>
      </c>
      <c r="T1359" t="str">
        <f>IF(Table8[[#This Row],[Average]] &gt; $V$7, "Higher", "Lower")</f>
        <v>Lower</v>
      </c>
    </row>
    <row r="1360" spans="1:20" x14ac:dyDescent="0.3">
      <c r="A1360" t="s">
        <v>1813</v>
      </c>
      <c r="B1360">
        <v>88</v>
      </c>
      <c r="C1360">
        <v>108</v>
      </c>
      <c r="D1360">
        <v>548712</v>
      </c>
      <c r="E1360" t="s">
        <v>588</v>
      </c>
      <c r="F1360" t="s">
        <v>3559</v>
      </c>
      <c r="G1360" t="s">
        <v>3560</v>
      </c>
      <c r="H1360">
        <v>9233</v>
      </c>
      <c r="I1360">
        <v>126</v>
      </c>
      <c r="J1360" t="s">
        <v>29</v>
      </c>
      <c r="K1360" t="s">
        <v>30</v>
      </c>
      <c r="L1360">
        <v>2500000</v>
      </c>
      <c r="M1360">
        <v>2003</v>
      </c>
      <c r="N1360">
        <v>6.9</v>
      </c>
      <c r="O1360">
        <v>-1951288</v>
      </c>
      <c r="R1360" t="s">
        <v>451</v>
      </c>
      <c r="S1360" cm="1">
        <f t="array" ref="S1360">AVERAGE(IF(Table7[director_name]=R1360, Table7[imdb_score]))</f>
        <v>6.8333333333333348</v>
      </c>
      <c r="T1360" t="str">
        <f>IF(Table8[[#This Row],[Average]] &gt; $V$7, "Higher", "Lower")</f>
        <v>Lower</v>
      </c>
    </row>
    <row r="1361" spans="1:20" x14ac:dyDescent="0.3">
      <c r="A1361" t="s">
        <v>1904</v>
      </c>
      <c r="B1361">
        <v>230</v>
      </c>
      <c r="C1361">
        <v>111</v>
      </c>
      <c r="D1361">
        <v>13034417</v>
      </c>
      <c r="E1361" t="s">
        <v>459</v>
      </c>
      <c r="F1361" t="s">
        <v>3562</v>
      </c>
      <c r="G1361" t="s">
        <v>3563</v>
      </c>
      <c r="H1361">
        <v>55665</v>
      </c>
      <c r="I1361">
        <v>118</v>
      </c>
      <c r="J1361" t="s">
        <v>29</v>
      </c>
      <c r="K1361" t="s">
        <v>30</v>
      </c>
      <c r="L1361">
        <v>15000000</v>
      </c>
      <c r="M1361">
        <v>2009</v>
      </c>
      <c r="N1361">
        <v>6.9</v>
      </c>
      <c r="O1361">
        <v>-1965583</v>
      </c>
      <c r="R1361" t="s">
        <v>451</v>
      </c>
      <c r="S1361" cm="1">
        <f t="array" ref="S1361">AVERAGE(IF(Table7[director_name]=R1361, Table7[imdb_score]))</f>
        <v>6.8333333333333348</v>
      </c>
      <c r="T1361" t="str">
        <f>IF(Table8[[#This Row],[Average]] &gt; $V$7, "Higher", "Lower")</f>
        <v>Lower</v>
      </c>
    </row>
    <row r="1362" spans="1:20" x14ac:dyDescent="0.3">
      <c r="A1362" t="s">
        <v>2734</v>
      </c>
      <c r="B1362">
        <v>62</v>
      </c>
      <c r="C1362">
        <v>117</v>
      </c>
      <c r="D1362">
        <v>24944213</v>
      </c>
      <c r="E1362" t="s">
        <v>1941</v>
      </c>
      <c r="F1362" t="s">
        <v>520</v>
      </c>
      <c r="G1362" t="s">
        <v>3565</v>
      </c>
      <c r="H1362">
        <v>63459</v>
      </c>
      <c r="I1362">
        <v>185</v>
      </c>
      <c r="J1362" t="s">
        <v>29</v>
      </c>
      <c r="K1362" t="s">
        <v>30</v>
      </c>
      <c r="L1362">
        <v>27000000</v>
      </c>
      <c r="M1362">
        <v>1996</v>
      </c>
      <c r="N1362">
        <v>6.9</v>
      </c>
      <c r="O1362">
        <v>-2055787</v>
      </c>
      <c r="R1362" t="s">
        <v>451</v>
      </c>
      <c r="S1362" cm="1">
        <f t="array" ref="S1362">AVERAGE(IF(Table7[director_name]=R1362, Table7[imdb_score]))</f>
        <v>6.8333333333333348</v>
      </c>
      <c r="T1362" t="str">
        <f>IF(Table8[[#This Row],[Average]] &gt; $V$7, "Higher", "Lower")</f>
        <v>Lower</v>
      </c>
    </row>
    <row r="1363" spans="1:20" x14ac:dyDescent="0.3">
      <c r="A1363" t="s">
        <v>1136</v>
      </c>
      <c r="B1363">
        <v>68</v>
      </c>
      <c r="C1363">
        <v>141</v>
      </c>
      <c r="D1363">
        <v>3064356</v>
      </c>
      <c r="E1363" t="s">
        <v>588</v>
      </c>
      <c r="F1363" t="s">
        <v>3567</v>
      </c>
      <c r="G1363" t="s">
        <v>3568</v>
      </c>
      <c r="H1363">
        <v>3433</v>
      </c>
      <c r="I1363">
        <v>81</v>
      </c>
      <c r="J1363" t="s">
        <v>29</v>
      </c>
      <c r="K1363" t="s">
        <v>30</v>
      </c>
      <c r="L1363">
        <v>5600000</v>
      </c>
      <c r="M1363">
        <v>2002</v>
      </c>
      <c r="N1363">
        <v>6.9</v>
      </c>
      <c r="O1363">
        <v>-2535644</v>
      </c>
      <c r="R1363" t="s">
        <v>451</v>
      </c>
      <c r="S1363" cm="1">
        <f t="array" ref="S1363">AVERAGE(IF(Table7[director_name]=R1363, Table7[imdb_score]))</f>
        <v>6.8333333333333348</v>
      </c>
      <c r="T1363" t="str">
        <f>IF(Table8[[#This Row],[Average]] &gt; $V$7, "Higher", "Lower")</f>
        <v>Lower</v>
      </c>
    </row>
    <row r="1364" spans="1:20" x14ac:dyDescent="0.3">
      <c r="A1364" t="s">
        <v>1923</v>
      </c>
      <c r="B1364">
        <v>116</v>
      </c>
      <c r="C1364">
        <v>101</v>
      </c>
      <c r="D1364">
        <v>864959</v>
      </c>
      <c r="E1364" t="s">
        <v>845</v>
      </c>
      <c r="F1364" t="s">
        <v>3570</v>
      </c>
      <c r="G1364" t="s">
        <v>3571</v>
      </c>
      <c r="H1364">
        <v>20275</v>
      </c>
      <c r="I1364">
        <v>151</v>
      </c>
      <c r="J1364" t="s">
        <v>29</v>
      </c>
      <c r="K1364" t="s">
        <v>200</v>
      </c>
      <c r="L1364">
        <v>4000000</v>
      </c>
      <c r="M1364">
        <v>2005</v>
      </c>
      <c r="N1364">
        <v>6.9</v>
      </c>
      <c r="O1364">
        <v>-3135041</v>
      </c>
      <c r="R1364" t="s">
        <v>451</v>
      </c>
      <c r="S1364" cm="1">
        <f t="array" ref="S1364">AVERAGE(IF(Table7[director_name]=R1364, Table7[imdb_score]))</f>
        <v>6.8333333333333348</v>
      </c>
      <c r="T1364" t="str">
        <f>IF(Table8[[#This Row],[Average]] &gt; $V$7, "Higher", "Lower")</f>
        <v>Lower</v>
      </c>
    </row>
    <row r="1365" spans="1:20" x14ac:dyDescent="0.3">
      <c r="A1365" t="s">
        <v>857</v>
      </c>
      <c r="B1365">
        <v>48</v>
      </c>
      <c r="C1365">
        <v>136</v>
      </c>
      <c r="D1365">
        <v>21554585</v>
      </c>
      <c r="E1365" t="s">
        <v>459</v>
      </c>
      <c r="F1365" t="s">
        <v>837</v>
      </c>
      <c r="G1365" t="s">
        <v>3572</v>
      </c>
      <c r="H1365">
        <v>36108</v>
      </c>
      <c r="I1365">
        <v>109</v>
      </c>
      <c r="J1365" t="s">
        <v>29</v>
      </c>
      <c r="K1365" t="s">
        <v>30</v>
      </c>
      <c r="L1365">
        <v>25000000</v>
      </c>
      <c r="M1365">
        <v>1998</v>
      </c>
      <c r="N1365">
        <v>6.9</v>
      </c>
      <c r="O1365">
        <v>-3445415</v>
      </c>
      <c r="R1365" t="s">
        <v>451</v>
      </c>
      <c r="S1365" cm="1">
        <f t="array" ref="S1365">AVERAGE(IF(Table7[director_name]=R1365, Table7[imdb_score]))</f>
        <v>6.8333333333333348</v>
      </c>
      <c r="T1365" t="str">
        <f>IF(Table8[[#This Row],[Average]] &gt; $V$7, "Higher", "Lower")</f>
        <v>Lower</v>
      </c>
    </row>
    <row r="1366" spans="1:20" x14ac:dyDescent="0.3">
      <c r="A1366" t="s">
        <v>1813</v>
      </c>
      <c r="B1366">
        <v>232</v>
      </c>
      <c r="C1366">
        <v>117</v>
      </c>
      <c r="D1366">
        <v>371897</v>
      </c>
      <c r="E1366" t="s">
        <v>92</v>
      </c>
      <c r="F1366" t="s">
        <v>1302</v>
      </c>
      <c r="G1366" t="s">
        <v>3574</v>
      </c>
      <c r="H1366">
        <v>36494</v>
      </c>
      <c r="I1366">
        <v>118</v>
      </c>
      <c r="J1366" t="s">
        <v>29</v>
      </c>
      <c r="K1366" t="s">
        <v>30</v>
      </c>
      <c r="L1366">
        <v>4000000</v>
      </c>
      <c r="M1366">
        <v>2013</v>
      </c>
      <c r="N1366">
        <v>6.9</v>
      </c>
      <c r="O1366">
        <v>-3628103</v>
      </c>
      <c r="R1366" t="s">
        <v>451</v>
      </c>
      <c r="S1366" cm="1">
        <f t="array" ref="S1366">AVERAGE(IF(Table7[director_name]=R1366, Table7[imdb_score]))</f>
        <v>6.8333333333333348</v>
      </c>
      <c r="T1366" t="str">
        <f>IF(Table8[[#This Row],[Average]] &gt; $V$7, "Higher", "Lower")</f>
        <v>Lower</v>
      </c>
    </row>
    <row r="1367" spans="1:20" x14ac:dyDescent="0.3">
      <c r="A1367" t="s">
        <v>1934</v>
      </c>
      <c r="B1367">
        <v>61</v>
      </c>
      <c r="C1367">
        <v>99</v>
      </c>
      <c r="D1367">
        <v>19959</v>
      </c>
      <c r="E1367" t="s">
        <v>92</v>
      </c>
      <c r="F1367" t="s">
        <v>3576</v>
      </c>
      <c r="G1367" t="s">
        <v>3577</v>
      </c>
      <c r="H1367">
        <v>3579</v>
      </c>
      <c r="I1367">
        <v>14</v>
      </c>
      <c r="J1367" t="s">
        <v>29</v>
      </c>
      <c r="K1367" t="s">
        <v>3578</v>
      </c>
      <c r="L1367">
        <v>3800000</v>
      </c>
      <c r="M1367">
        <v>2009</v>
      </c>
      <c r="N1367">
        <v>6.9</v>
      </c>
      <c r="O1367">
        <v>-3780041</v>
      </c>
      <c r="R1367" t="s">
        <v>223</v>
      </c>
      <c r="S1367" cm="1">
        <f t="array" ref="S1367">AVERAGE(IF(Table7[director_name]=R1367, Table7[imdb_score]))</f>
        <v>6.833333333333333</v>
      </c>
      <c r="T1367" t="str">
        <f>IF(Table8[[#This Row],[Average]] &gt; $V$7, "Higher", "Lower")</f>
        <v>Lower</v>
      </c>
    </row>
    <row r="1368" spans="1:20" x14ac:dyDescent="0.3">
      <c r="A1368" t="s">
        <v>1875</v>
      </c>
      <c r="B1368">
        <v>50</v>
      </c>
      <c r="C1368">
        <v>176</v>
      </c>
      <c r="D1368">
        <v>3047539</v>
      </c>
      <c r="E1368" t="s">
        <v>588</v>
      </c>
      <c r="F1368" t="s">
        <v>765</v>
      </c>
      <c r="G1368" t="s">
        <v>3580</v>
      </c>
      <c r="H1368">
        <v>42296</v>
      </c>
      <c r="I1368">
        <v>286</v>
      </c>
      <c r="J1368" t="s">
        <v>103</v>
      </c>
      <c r="K1368" t="s">
        <v>767</v>
      </c>
      <c r="L1368">
        <v>7217600</v>
      </c>
      <c r="M1368">
        <v>2012</v>
      </c>
      <c r="N1368">
        <v>6.9</v>
      </c>
      <c r="O1368">
        <v>-4170061</v>
      </c>
      <c r="R1368" t="s">
        <v>604</v>
      </c>
      <c r="S1368" cm="1">
        <f t="array" ref="S1368">AVERAGE(IF(Table7[director_name]=R1368, Table7[imdb_score]))</f>
        <v>6.833333333333333</v>
      </c>
      <c r="T1368" t="str">
        <f>IF(Table8[[#This Row],[Average]] &gt; $V$7, "Higher", "Lower")</f>
        <v>Lower</v>
      </c>
    </row>
    <row r="1369" spans="1:20" x14ac:dyDescent="0.3">
      <c r="A1369" t="s">
        <v>1896</v>
      </c>
      <c r="B1369">
        <v>200</v>
      </c>
      <c r="C1369">
        <v>116</v>
      </c>
      <c r="D1369">
        <v>2268296</v>
      </c>
      <c r="E1369" t="s">
        <v>224</v>
      </c>
      <c r="F1369" t="s">
        <v>2952</v>
      </c>
      <c r="G1369" t="s">
        <v>3582</v>
      </c>
      <c r="H1369">
        <v>41856</v>
      </c>
      <c r="I1369">
        <v>119</v>
      </c>
      <c r="J1369" t="s">
        <v>29</v>
      </c>
      <c r="K1369" t="s">
        <v>200</v>
      </c>
      <c r="L1369">
        <v>6500000</v>
      </c>
      <c r="M1369">
        <v>2013</v>
      </c>
      <c r="N1369">
        <v>6.9</v>
      </c>
      <c r="O1369">
        <v>-4231704</v>
      </c>
      <c r="R1369" t="s">
        <v>1042</v>
      </c>
      <c r="S1369" cm="1">
        <f t="array" ref="S1369">AVERAGE(IF(Table7[director_name]=R1369, Table7[imdb_score]))</f>
        <v>6.833333333333333</v>
      </c>
      <c r="T1369" t="str">
        <f>IF(Table8[[#This Row],[Average]] &gt; $V$7, "Higher", "Lower")</f>
        <v>Lower</v>
      </c>
    </row>
    <row r="1370" spans="1:20" x14ac:dyDescent="0.3">
      <c r="A1370" t="s">
        <v>1284</v>
      </c>
      <c r="B1370">
        <v>217</v>
      </c>
      <c r="C1370">
        <v>111</v>
      </c>
      <c r="D1370">
        <v>13362308</v>
      </c>
      <c r="E1370" t="s">
        <v>92</v>
      </c>
      <c r="F1370" t="s">
        <v>221</v>
      </c>
      <c r="G1370" t="s">
        <v>3584</v>
      </c>
      <c r="H1370">
        <v>31898</v>
      </c>
      <c r="I1370">
        <v>111</v>
      </c>
      <c r="J1370" t="s">
        <v>29</v>
      </c>
      <c r="K1370" t="s">
        <v>30</v>
      </c>
      <c r="L1370">
        <v>18000000</v>
      </c>
      <c r="M1370">
        <v>2013</v>
      </c>
      <c r="N1370">
        <v>6.9</v>
      </c>
      <c r="O1370">
        <v>-4637692</v>
      </c>
      <c r="R1370" t="s">
        <v>1102</v>
      </c>
      <c r="S1370" cm="1">
        <f t="array" ref="S1370">AVERAGE(IF(Table7[director_name]=R1370, Table7[imdb_score]))</f>
        <v>6.833333333333333</v>
      </c>
      <c r="T1370" t="str">
        <f>IF(Table8[[#This Row],[Average]] &gt; $V$7, "Higher", "Lower")</f>
        <v>Lower</v>
      </c>
    </row>
    <row r="1371" spans="1:20" x14ac:dyDescent="0.3">
      <c r="A1371" t="s">
        <v>2392</v>
      </c>
      <c r="B1371">
        <v>104</v>
      </c>
      <c r="C1371">
        <v>97</v>
      </c>
      <c r="D1371">
        <v>8378141</v>
      </c>
      <c r="E1371" t="s">
        <v>699</v>
      </c>
      <c r="F1371" t="s">
        <v>656</v>
      </c>
      <c r="G1371" t="s">
        <v>3586</v>
      </c>
      <c r="H1371">
        <v>18966</v>
      </c>
      <c r="I1371">
        <v>141</v>
      </c>
      <c r="J1371" t="s">
        <v>29</v>
      </c>
      <c r="K1371" t="s">
        <v>200</v>
      </c>
      <c r="L1371">
        <v>15000000</v>
      </c>
      <c r="M1371">
        <v>2002</v>
      </c>
      <c r="N1371">
        <v>6.9</v>
      </c>
      <c r="O1371">
        <v>-6621859</v>
      </c>
      <c r="R1371" t="s">
        <v>1213</v>
      </c>
      <c r="S1371" cm="1">
        <f t="array" ref="S1371">AVERAGE(IF(Table7[director_name]=R1371, Table7[imdb_score]))</f>
        <v>6.833333333333333</v>
      </c>
      <c r="T1371" t="str">
        <f>IF(Table8[[#This Row],[Average]] &gt; $V$7, "Higher", "Lower")</f>
        <v>Lower</v>
      </c>
    </row>
    <row r="1372" spans="1:20" x14ac:dyDescent="0.3">
      <c r="A1372" t="s">
        <v>1943</v>
      </c>
      <c r="B1372">
        <v>49</v>
      </c>
      <c r="C1372">
        <v>97</v>
      </c>
      <c r="D1372">
        <v>233103</v>
      </c>
      <c r="E1372" t="s">
        <v>92</v>
      </c>
      <c r="F1372" t="s">
        <v>1581</v>
      </c>
      <c r="G1372" t="s">
        <v>3588</v>
      </c>
      <c r="H1372">
        <v>2670</v>
      </c>
      <c r="I1372">
        <v>50</v>
      </c>
      <c r="J1372" t="s">
        <v>29</v>
      </c>
      <c r="K1372" t="s">
        <v>200</v>
      </c>
      <c r="L1372">
        <v>7000000</v>
      </c>
      <c r="M1372">
        <v>2005</v>
      </c>
      <c r="N1372">
        <v>6.9</v>
      </c>
      <c r="O1372">
        <v>-6766897</v>
      </c>
      <c r="R1372" t="s">
        <v>1042</v>
      </c>
      <c r="S1372" cm="1">
        <f t="array" ref="S1372">AVERAGE(IF(Table7[director_name]=R1372, Table7[imdb_score]))</f>
        <v>6.833333333333333</v>
      </c>
      <c r="T1372" t="str">
        <f>IF(Table8[[#This Row],[Average]] &gt; $V$7, "Higher", "Lower")</f>
        <v>Lower</v>
      </c>
    </row>
    <row r="1373" spans="1:20" x14ac:dyDescent="0.3">
      <c r="A1373" t="s">
        <v>1231</v>
      </c>
      <c r="B1373">
        <v>135</v>
      </c>
      <c r="C1373">
        <v>101</v>
      </c>
      <c r="D1373">
        <v>24185781</v>
      </c>
      <c r="E1373" t="s">
        <v>257</v>
      </c>
      <c r="F1373" t="s">
        <v>136</v>
      </c>
      <c r="G1373" t="s">
        <v>3590</v>
      </c>
      <c r="H1373">
        <v>30339</v>
      </c>
      <c r="I1373">
        <v>268</v>
      </c>
      <c r="J1373" t="s">
        <v>29</v>
      </c>
      <c r="K1373" t="s">
        <v>30</v>
      </c>
      <c r="L1373">
        <v>31000000</v>
      </c>
      <c r="M1373">
        <v>2001</v>
      </c>
      <c r="N1373">
        <v>6.9</v>
      </c>
      <c r="O1373">
        <v>-6814219</v>
      </c>
      <c r="R1373" t="s">
        <v>1102</v>
      </c>
      <c r="S1373" cm="1">
        <f t="array" ref="S1373">AVERAGE(IF(Table7[director_name]=R1373, Table7[imdb_score]))</f>
        <v>6.833333333333333</v>
      </c>
      <c r="T1373" t="str">
        <f>IF(Table8[[#This Row],[Average]] &gt; $V$7, "Higher", "Lower")</f>
        <v>Lower</v>
      </c>
    </row>
    <row r="1374" spans="1:20" x14ac:dyDescent="0.3">
      <c r="A1374" t="s">
        <v>2499</v>
      </c>
      <c r="B1374">
        <v>90</v>
      </c>
      <c r="C1374">
        <v>92</v>
      </c>
      <c r="D1374">
        <v>1071240</v>
      </c>
      <c r="E1374" t="s">
        <v>393</v>
      </c>
      <c r="F1374" t="s">
        <v>656</v>
      </c>
      <c r="G1374" t="s">
        <v>3592</v>
      </c>
      <c r="H1374">
        <v>3571</v>
      </c>
      <c r="I1374">
        <v>34</v>
      </c>
      <c r="J1374" t="s">
        <v>29</v>
      </c>
      <c r="K1374" t="s">
        <v>200</v>
      </c>
      <c r="L1374">
        <v>8000000</v>
      </c>
      <c r="M1374">
        <v>2007</v>
      </c>
      <c r="N1374">
        <v>6.9</v>
      </c>
      <c r="O1374">
        <v>-6928760</v>
      </c>
      <c r="R1374" t="s">
        <v>1213</v>
      </c>
      <c r="S1374" cm="1">
        <f t="array" ref="S1374">AVERAGE(IF(Table7[director_name]=R1374, Table7[imdb_score]))</f>
        <v>6.833333333333333</v>
      </c>
      <c r="T1374" t="str">
        <f>IF(Table8[[#This Row],[Average]] &gt; $V$7, "Higher", "Lower")</f>
        <v>Lower</v>
      </c>
    </row>
    <row r="1375" spans="1:20" x14ac:dyDescent="0.3">
      <c r="A1375" t="s">
        <v>1961</v>
      </c>
      <c r="B1375">
        <v>85</v>
      </c>
      <c r="C1375">
        <v>90</v>
      </c>
      <c r="D1375">
        <v>671240</v>
      </c>
      <c r="E1375" t="s">
        <v>699</v>
      </c>
      <c r="F1375" t="s">
        <v>3593</v>
      </c>
      <c r="G1375" t="s">
        <v>3594</v>
      </c>
      <c r="H1375">
        <v>23023</v>
      </c>
      <c r="I1375">
        <v>149</v>
      </c>
      <c r="J1375" t="s">
        <v>29</v>
      </c>
      <c r="K1375" t="s">
        <v>200</v>
      </c>
      <c r="L1375">
        <v>7900000</v>
      </c>
      <c r="M1375">
        <v>2005</v>
      </c>
      <c r="N1375">
        <v>6.9</v>
      </c>
      <c r="O1375">
        <v>-7228760</v>
      </c>
      <c r="R1375" t="s">
        <v>604</v>
      </c>
      <c r="S1375" cm="1">
        <f t="array" ref="S1375">AVERAGE(IF(Table7[director_name]=R1375, Table7[imdb_score]))</f>
        <v>6.833333333333333</v>
      </c>
      <c r="T1375" t="str">
        <f>IF(Table8[[#This Row],[Average]] &gt; $V$7, "Higher", "Lower")</f>
        <v>Lower</v>
      </c>
    </row>
    <row r="1376" spans="1:20" x14ac:dyDescent="0.3">
      <c r="A1376" t="s">
        <v>1713</v>
      </c>
      <c r="B1376">
        <v>68</v>
      </c>
      <c r="C1376">
        <v>98</v>
      </c>
      <c r="D1376">
        <v>117190</v>
      </c>
      <c r="E1376" t="s">
        <v>2113</v>
      </c>
      <c r="F1376" t="s">
        <v>3596</v>
      </c>
      <c r="G1376" t="s">
        <v>3597</v>
      </c>
      <c r="H1376">
        <v>29994</v>
      </c>
      <c r="I1376">
        <v>86</v>
      </c>
      <c r="J1376" t="s">
        <v>29</v>
      </c>
      <c r="K1376" t="s">
        <v>200</v>
      </c>
      <c r="L1376">
        <v>8000000</v>
      </c>
      <c r="M1376">
        <v>2010</v>
      </c>
      <c r="N1376">
        <v>6.9</v>
      </c>
      <c r="O1376">
        <v>-7882810</v>
      </c>
      <c r="R1376" t="s">
        <v>604</v>
      </c>
      <c r="S1376" cm="1">
        <f t="array" ref="S1376">AVERAGE(IF(Table7[director_name]=R1376, Table7[imdb_score]))</f>
        <v>6.833333333333333</v>
      </c>
      <c r="T1376" t="str">
        <f>IF(Table8[[#This Row],[Average]] &gt; $V$7, "Higher", "Lower")</f>
        <v>Lower</v>
      </c>
    </row>
    <row r="1377" spans="1:20" x14ac:dyDescent="0.3">
      <c r="A1377" t="s">
        <v>2584</v>
      </c>
      <c r="B1377">
        <v>221</v>
      </c>
      <c r="C1377">
        <v>106</v>
      </c>
      <c r="D1377">
        <v>1939441</v>
      </c>
      <c r="E1377" t="s">
        <v>116</v>
      </c>
      <c r="F1377" t="s">
        <v>2393</v>
      </c>
      <c r="G1377" t="s">
        <v>3599</v>
      </c>
      <c r="H1377">
        <v>55567</v>
      </c>
      <c r="I1377">
        <v>144</v>
      </c>
      <c r="J1377" t="s">
        <v>29</v>
      </c>
      <c r="K1377" t="s">
        <v>30</v>
      </c>
      <c r="L1377">
        <v>10000000</v>
      </c>
      <c r="M1377">
        <v>2012</v>
      </c>
      <c r="N1377">
        <v>6.9</v>
      </c>
      <c r="O1377">
        <v>-8060559</v>
      </c>
      <c r="R1377" t="s">
        <v>1213</v>
      </c>
      <c r="S1377" cm="1">
        <f t="array" ref="S1377">AVERAGE(IF(Table7[director_name]=R1377, Table7[imdb_score]))</f>
        <v>6.833333333333333</v>
      </c>
      <c r="T1377" t="str">
        <f>IF(Table8[[#This Row],[Average]] &gt; $V$7, "Higher", "Lower")</f>
        <v>Lower</v>
      </c>
    </row>
    <row r="1378" spans="1:20" x14ac:dyDescent="0.3">
      <c r="A1378" t="s">
        <v>839</v>
      </c>
      <c r="B1378">
        <v>283</v>
      </c>
      <c r="C1378">
        <v>129</v>
      </c>
      <c r="D1378">
        <v>31836745</v>
      </c>
      <c r="E1378" t="s">
        <v>3601</v>
      </c>
      <c r="F1378" t="s">
        <v>74</v>
      </c>
      <c r="G1378" t="s">
        <v>3602</v>
      </c>
      <c r="H1378">
        <v>81298</v>
      </c>
      <c r="I1378">
        <v>341</v>
      </c>
      <c r="J1378" t="s">
        <v>29</v>
      </c>
      <c r="K1378" t="s">
        <v>30</v>
      </c>
      <c r="L1378">
        <v>40000000</v>
      </c>
      <c r="M1378">
        <v>2011</v>
      </c>
      <c r="N1378">
        <v>6.9</v>
      </c>
      <c r="O1378">
        <v>-8163255</v>
      </c>
      <c r="R1378" t="s">
        <v>1102</v>
      </c>
      <c r="S1378" cm="1">
        <f t="array" ref="S1378">AVERAGE(IF(Table7[director_name]=R1378, Table7[imdb_score]))</f>
        <v>6.833333333333333</v>
      </c>
      <c r="T1378" t="str">
        <f>IF(Table8[[#This Row],[Average]] &gt; $V$7, "Higher", "Lower")</f>
        <v>Lower</v>
      </c>
    </row>
    <row r="1379" spans="1:20" x14ac:dyDescent="0.3">
      <c r="A1379" t="s">
        <v>1702</v>
      </c>
      <c r="B1379">
        <v>167</v>
      </c>
      <c r="C1379">
        <v>144</v>
      </c>
      <c r="D1379">
        <v>56083966</v>
      </c>
      <c r="E1379" t="s">
        <v>3604</v>
      </c>
      <c r="F1379" t="s">
        <v>2799</v>
      </c>
      <c r="G1379" t="s">
        <v>3605</v>
      </c>
      <c r="H1379">
        <v>137003</v>
      </c>
      <c r="I1379">
        <v>658</v>
      </c>
      <c r="J1379" t="s">
        <v>29</v>
      </c>
      <c r="K1379" t="s">
        <v>30</v>
      </c>
      <c r="L1379">
        <v>65000000</v>
      </c>
      <c r="M1379">
        <v>2001</v>
      </c>
      <c r="N1379">
        <v>6.9</v>
      </c>
      <c r="O1379">
        <v>-8916034</v>
      </c>
      <c r="R1379" t="s">
        <v>223</v>
      </c>
      <c r="S1379" cm="1">
        <f t="array" ref="S1379">AVERAGE(IF(Table7[director_name]=R1379, Table7[imdb_score]))</f>
        <v>6.833333333333333</v>
      </c>
      <c r="T1379" t="str">
        <f>IF(Table8[[#This Row],[Average]] &gt; $V$7, "Higher", "Lower")</f>
        <v>Lower</v>
      </c>
    </row>
    <row r="1380" spans="1:20" x14ac:dyDescent="0.3">
      <c r="A1380" t="s">
        <v>3607</v>
      </c>
      <c r="B1380">
        <v>60</v>
      </c>
      <c r="C1380">
        <v>114</v>
      </c>
      <c r="D1380">
        <v>18252684</v>
      </c>
      <c r="E1380" t="s">
        <v>157</v>
      </c>
      <c r="F1380" t="s">
        <v>2897</v>
      </c>
      <c r="G1380" t="s">
        <v>3608</v>
      </c>
      <c r="H1380">
        <v>18366</v>
      </c>
      <c r="I1380">
        <v>219</v>
      </c>
      <c r="J1380" t="s">
        <v>29</v>
      </c>
      <c r="K1380" t="s">
        <v>30</v>
      </c>
      <c r="L1380">
        <v>30000000</v>
      </c>
      <c r="M1380">
        <v>1998</v>
      </c>
      <c r="N1380">
        <v>6.9</v>
      </c>
      <c r="O1380">
        <v>-11747316</v>
      </c>
      <c r="R1380" t="s">
        <v>223</v>
      </c>
      <c r="S1380" cm="1">
        <f t="array" ref="S1380">AVERAGE(IF(Table7[director_name]=R1380, Table7[imdb_score]))</f>
        <v>6.833333333333333</v>
      </c>
      <c r="T1380" t="str">
        <f>IF(Table8[[#This Row],[Average]] &gt; $V$7, "Higher", "Lower")</f>
        <v>Lower</v>
      </c>
    </row>
    <row r="1381" spans="1:20" x14ac:dyDescent="0.3">
      <c r="A1381" t="s">
        <v>2037</v>
      </c>
      <c r="B1381">
        <v>120</v>
      </c>
      <c r="C1381">
        <v>127</v>
      </c>
      <c r="D1381">
        <v>12188642</v>
      </c>
      <c r="E1381" t="s">
        <v>60</v>
      </c>
      <c r="F1381" t="s">
        <v>3610</v>
      </c>
      <c r="G1381" t="s">
        <v>3611</v>
      </c>
      <c r="H1381">
        <v>21098</v>
      </c>
      <c r="I1381">
        <v>56</v>
      </c>
      <c r="J1381" t="s">
        <v>29</v>
      </c>
      <c r="K1381" t="s">
        <v>3612</v>
      </c>
      <c r="L1381">
        <v>26000000</v>
      </c>
      <c r="M1381">
        <v>2015</v>
      </c>
      <c r="N1381">
        <v>6.9</v>
      </c>
      <c r="O1381">
        <v>-13811358</v>
      </c>
      <c r="R1381" t="s">
        <v>1042</v>
      </c>
      <c r="S1381" cm="1">
        <f t="array" ref="S1381">AVERAGE(IF(Table7[director_name]=R1381, Table7[imdb_score]))</f>
        <v>6.833333333333333</v>
      </c>
      <c r="T1381" t="str">
        <f>IF(Table8[[#This Row],[Average]] &gt; $V$7, "Higher", "Lower")</f>
        <v>Lower</v>
      </c>
    </row>
    <row r="1382" spans="1:20" x14ac:dyDescent="0.3">
      <c r="A1382" t="s">
        <v>1226</v>
      </c>
      <c r="B1382">
        <v>418</v>
      </c>
      <c r="C1382">
        <v>123</v>
      </c>
      <c r="D1382">
        <v>161087183</v>
      </c>
      <c r="E1382" t="s">
        <v>1920</v>
      </c>
      <c r="F1382" t="s">
        <v>665</v>
      </c>
      <c r="G1382" t="s">
        <v>3614</v>
      </c>
      <c r="H1382">
        <v>118992</v>
      </c>
      <c r="I1382">
        <v>971</v>
      </c>
      <c r="J1382" t="s">
        <v>29</v>
      </c>
      <c r="K1382" t="s">
        <v>30</v>
      </c>
      <c r="L1382">
        <v>175000000</v>
      </c>
      <c r="M1382">
        <v>2016</v>
      </c>
      <c r="N1382">
        <v>6.9</v>
      </c>
      <c r="O1382">
        <v>-13912817</v>
      </c>
      <c r="R1382" t="s">
        <v>2093</v>
      </c>
      <c r="S1382" cm="1">
        <f t="array" ref="S1382">AVERAGE(IF(Table7[director_name]=R1382, Table7[imdb_score]))</f>
        <v>6.8249999999999993</v>
      </c>
      <c r="T1382" t="str">
        <f>IF(Table8[[#This Row],[Average]] &gt; $V$7, "Higher", "Lower")</f>
        <v>Lower</v>
      </c>
    </row>
    <row r="1383" spans="1:20" x14ac:dyDescent="0.3">
      <c r="A1383" t="s">
        <v>1940</v>
      </c>
      <c r="B1383">
        <v>109</v>
      </c>
      <c r="C1383">
        <v>98</v>
      </c>
      <c r="D1383">
        <v>353743</v>
      </c>
      <c r="E1383" t="s">
        <v>3616</v>
      </c>
      <c r="F1383" t="s">
        <v>3617</v>
      </c>
      <c r="G1383" t="s">
        <v>3618</v>
      </c>
      <c r="H1383">
        <v>20730</v>
      </c>
      <c r="I1383">
        <v>111</v>
      </c>
      <c r="J1383" t="s">
        <v>29</v>
      </c>
      <c r="K1383" t="s">
        <v>200</v>
      </c>
      <c r="L1383">
        <v>15000000</v>
      </c>
      <c r="M1383">
        <v>2001</v>
      </c>
      <c r="N1383">
        <v>6.9</v>
      </c>
      <c r="O1383">
        <v>-14646257</v>
      </c>
      <c r="R1383" t="s">
        <v>2093</v>
      </c>
      <c r="S1383" cm="1">
        <f t="array" ref="S1383">AVERAGE(IF(Table7[director_name]=R1383, Table7[imdb_score]))</f>
        <v>6.8249999999999993</v>
      </c>
      <c r="T1383" t="str">
        <f>IF(Table8[[#This Row],[Average]] &gt; $V$7, "Higher", "Lower")</f>
        <v>Lower</v>
      </c>
    </row>
    <row r="1384" spans="1:20" x14ac:dyDescent="0.3">
      <c r="A1384" t="s">
        <v>1897</v>
      </c>
      <c r="B1384">
        <v>106</v>
      </c>
      <c r="C1384">
        <v>98</v>
      </c>
      <c r="D1384">
        <v>1569918</v>
      </c>
      <c r="E1384" t="s">
        <v>2216</v>
      </c>
      <c r="F1384" t="s">
        <v>3620</v>
      </c>
      <c r="G1384" t="s">
        <v>3621</v>
      </c>
      <c r="H1384">
        <v>16234</v>
      </c>
      <c r="I1384">
        <v>113</v>
      </c>
      <c r="J1384" t="s">
        <v>29</v>
      </c>
      <c r="K1384" t="s">
        <v>361</v>
      </c>
      <c r="L1384">
        <v>17000000</v>
      </c>
      <c r="M1384">
        <v>2003</v>
      </c>
      <c r="N1384">
        <v>6.9</v>
      </c>
      <c r="O1384">
        <v>-15430082</v>
      </c>
      <c r="R1384" t="s">
        <v>2093</v>
      </c>
      <c r="S1384" cm="1">
        <f t="array" ref="S1384">AVERAGE(IF(Table7[director_name]=R1384, Table7[imdb_score]))</f>
        <v>6.8249999999999993</v>
      </c>
      <c r="T1384" t="str">
        <f>IF(Table8[[#This Row],[Average]] &gt; $V$7, "Higher", "Lower")</f>
        <v>Lower</v>
      </c>
    </row>
    <row r="1385" spans="1:20" x14ac:dyDescent="0.3">
      <c r="A1385" t="s">
        <v>1322</v>
      </c>
      <c r="B1385">
        <v>182</v>
      </c>
      <c r="C1385">
        <v>114</v>
      </c>
      <c r="D1385">
        <v>3519627</v>
      </c>
      <c r="E1385" t="s">
        <v>1022</v>
      </c>
      <c r="F1385" t="s">
        <v>3623</v>
      </c>
      <c r="G1385" t="s">
        <v>3624</v>
      </c>
      <c r="H1385">
        <v>41737</v>
      </c>
      <c r="I1385">
        <v>105</v>
      </c>
      <c r="J1385" t="s">
        <v>29</v>
      </c>
      <c r="K1385" t="s">
        <v>30</v>
      </c>
      <c r="L1385">
        <v>20000000</v>
      </c>
      <c r="M1385">
        <v>2008</v>
      </c>
      <c r="N1385">
        <v>6.9</v>
      </c>
      <c r="O1385">
        <v>-16480373</v>
      </c>
      <c r="R1385" t="s">
        <v>2093</v>
      </c>
      <c r="S1385" cm="1">
        <f t="array" ref="S1385">AVERAGE(IF(Table7[director_name]=R1385, Table7[imdb_score]))</f>
        <v>6.8249999999999993</v>
      </c>
      <c r="T1385" t="str">
        <f>IF(Table8[[#This Row],[Average]] &gt; $V$7, "Higher", "Lower")</f>
        <v>Lower</v>
      </c>
    </row>
    <row r="1386" spans="1:20" x14ac:dyDescent="0.3">
      <c r="A1386" t="s">
        <v>661</v>
      </c>
      <c r="B1386">
        <v>310</v>
      </c>
      <c r="C1386">
        <v>124</v>
      </c>
      <c r="D1386">
        <v>133382309</v>
      </c>
      <c r="E1386" t="s">
        <v>715</v>
      </c>
      <c r="F1386" t="s">
        <v>436</v>
      </c>
      <c r="G1386" t="s">
        <v>3626</v>
      </c>
      <c r="H1386">
        <v>256695</v>
      </c>
      <c r="I1386">
        <v>871</v>
      </c>
      <c r="J1386" t="s">
        <v>29</v>
      </c>
      <c r="K1386" t="s">
        <v>30</v>
      </c>
      <c r="L1386">
        <v>150000000</v>
      </c>
      <c r="M1386">
        <v>2006</v>
      </c>
      <c r="N1386">
        <v>6.9</v>
      </c>
      <c r="O1386">
        <v>-16617691</v>
      </c>
      <c r="R1386" t="s">
        <v>1375</v>
      </c>
      <c r="S1386" cm="1">
        <f t="array" ref="S1386">AVERAGE(IF(Table7[director_name]=R1386, Table7[imdb_score]))</f>
        <v>6.8199999999999985</v>
      </c>
      <c r="T1386" t="str">
        <f>IF(Table8[[#This Row],[Average]] &gt; $V$7, "Higher", "Lower")</f>
        <v>Lower</v>
      </c>
    </row>
    <row r="1387" spans="1:20" x14ac:dyDescent="0.3">
      <c r="A1387" t="s">
        <v>671</v>
      </c>
      <c r="B1387">
        <v>371</v>
      </c>
      <c r="C1387">
        <v>120</v>
      </c>
      <c r="D1387">
        <v>31569268</v>
      </c>
      <c r="E1387" t="s">
        <v>1935</v>
      </c>
      <c r="F1387" t="s">
        <v>565</v>
      </c>
      <c r="G1387" t="s">
        <v>3628</v>
      </c>
      <c r="H1387">
        <v>172965</v>
      </c>
      <c r="I1387">
        <v>627</v>
      </c>
      <c r="J1387" t="s">
        <v>29</v>
      </c>
      <c r="K1387" t="s">
        <v>30</v>
      </c>
      <c r="L1387">
        <v>49000000</v>
      </c>
      <c r="M1387">
        <v>2015</v>
      </c>
      <c r="N1387">
        <v>6.9</v>
      </c>
      <c r="O1387">
        <v>-17430732</v>
      </c>
      <c r="R1387" t="s">
        <v>1375</v>
      </c>
      <c r="S1387" cm="1">
        <f t="array" ref="S1387">AVERAGE(IF(Table7[director_name]=R1387, Table7[imdb_score]))</f>
        <v>6.8199999999999985</v>
      </c>
      <c r="T1387" t="str">
        <f>IF(Table8[[#This Row],[Average]] &gt; $V$7, "Higher", "Lower")</f>
        <v>Lower</v>
      </c>
    </row>
    <row r="1388" spans="1:20" x14ac:dyDescent="0.3">
      <c r="A1388" t="s">
        <v>1903</v>
      </c>
      <c r="B1388">
        <v>69</v>
      </c>
      <c r="C1388">
        <v>114</v>
      </c>
      <c r="D1388">
        <v>2353728</v>
      </c>
      <c r="E1388" t="s">
        <v>3630</v>
      </c>
      <c r="F1388" t="s">
        <v>3631</v>
      </c>
      <c r="G1388" t="s">
        <v>3632</v>
      </c>
      <c r="H1388">
        <v>4293</v>
      </c>
      <c r="I1388">
        <v>53</v>
      </c>
      <c r="J1388" t="s">
        <v>90</v>
      </c>
      <c r="K1388" t="s">
        <v>241</v>
      </c>
      <c r="L1388">
        <v>20000000</v>
      </c>
      <c r="M1388">
        <v>2003</v>
      </c>
      <c r="N1388">
        <v>6.9</v>
      </c>
      <c r="O1388">
        <v>-17646272</v>
      </c>
      <c r="R1388" t="s">
        <v>1375</v>
      </c>
      <c r="S1388" cm="1">
        <f t="array" ref="S1388">AVERAGE(IF(Table7[director_name]=R1388, Table7[imdb_score]))</f>
        <v>6.8199999999999985</v>
      </c>
      <c r="T1388" t="str">
        <f>IF(Table8[[#This Row],[Average]] &gt; $V$7, "Higher", "Lower")</f>
        <v>Lower</v>
      </c>
    </row>
    <row r="1389" spans="1:20" x14ac:dyDescent="0.3">
      <c r="A1389" t="s">
        <v>2266</v>
      </c>
      <c r="B1389">
        <v>157</v>
      </c>
      <c r="C1389">
        <v>138</v>
      </c>
      <c r="D1389">
        <v>63224849</v>
      </c>
      <c r="E1389" t="s">
        <v>289</v>
      </c>
      <c r="F1389" t="s">
        <v>351</v>
      </c>
      <c r="G1389" t="s">
        <v>3634</v>
      </c>
      <c r="H1389">
        <v>182757</v>
      </c>
      <c r="I1389">
        <v>483</v>
      </c>
      <c r="J1389" t="s">
        <v>29</v>
      </c>
      <c r="K1389" t="s">
        <v>30</v>
      </c>
      <c r="L1389">
        <v>85000000</v>
      </c>
      <c r="M1389">
        <v>2006</v>
      </c>
      <c r="N1389">
        <v>6.9</v>
      </c>
      <c r="O1389">
        <v>-21775151</v>
      </c>
      <c r="R1389" t="s">
        <v>1375</v>
      </c>
      <c r="S1389" cm="1">
        <f t="array" ref="S1389">AVERAGE(IF(Table7[director_name]=R1389, Table7[imdb_score]))</f>
        <v>6.8199999999999985</v>
      </c>
      <c r="T1389" t="str">
        <f>IF(Table8[[#This Row],[Average]] &gt; $V$7, "Higher", "Lower")</f>
        <v>Lower</v>
      </c>
    </row>
    <row r="1390" spans="1:20" x14ac:dyDescent="0.3">
      <c r="A1390" t="s">
        <v>2571</v>
      </c>
      <c r="B1390">
        <v>65</v>
      </c>
      <c r="C1390">
        <v>112</v>
      </c>
      <c r="D1390">
        <v>4554569</v>
      </c>
      <c r="E1390" t="s">
        <v>73</v>
      </c>
      <c r="F1390" t="s">
        <v>3559</v>
      </c>
      <c r="G1390" t="s">
        <v>3636</v>
      </c>
      <c r="H1390">
        <v>8134</v>
      </c>
      <c r="I1390">
        <v>123</v>
      </c>
      <c r="J1390" t="s">
        <v>29</v>
      </c>
      <c r="K1390" t="s">
        <v>30</v>
      </c>
      <c r="L1390">
        <v>28000000</v>
      </c>
      <c r="M1390">
        <v>1999</v>
      </c>
      <c r="N1390">
        <v>6.9</v>
      </c>
      <c r="O1390">
        <v>-23445431</v>
      </c>
      <c r="R1390" t="s">
        <v>1375</v>
      </c>
      <c r="S1390" cm="1">
        <f t="array" ref="S1390">AVERAGE(IF(Table7[director_name]=R1390, Table7[imdb_score]))</f>
        <v>6.8199999999999985</v>
      </c>
      <c r="T1390" t="str">
        <f>IF(Table8[[#This Row],[Average]] &gt; $V$7, "Higher", "Lower")</f>
        <v>Lower</v>
      </c>
    </row>
    <row r="1391" spans="1:20" x14ac:dyDescent="0.3">
      <c r="A1391" t="s">
        <v>2046</v>
      </c>
      <c r="B1391">
        <v>94</v>
      </c>
      <c r="C1391">
        <v>101</v>
      </c>
      <c r="D1391">
        <v>876671</v>
      </c>
      <c r="E1391" t="s">
        <v>3638</v>
      </c>
      <c r="F1391" t="s">
        <v>3639</v>
      </c>
      <c r="G1391" t="s">
        <v>3640</v>
      </c>
      <c r="H1391">
        <v>22010</v>
      </c>
      <c r="I1391">
        <v>90</v>
      </c>
      <c r="J1391" t="s">
        <v>29</v>
      </c>
      <c r="K1391" t="s">
        <v>30</v>
      </c>
      <c r="L1391">
        <v>25000000</v>
      </c>
      <c r="M1391">
        <v>2007</v>
      </c>
      <c r="N1391">
        <v>6.9</v>
      </c>
      <c r="O1391">
        <v>-24123329</v>
      </c>
      <c r="R1391" t="s">
        <v>1993</v>
      </c>
      <c r="S1391" cm="1">
        <f t="array" ref="S1391">AVERAGE(IF(Table7[director_name]=R1391, Table7[imdb_score]))</f>
        <v>6.8000000000000007</v>
      </c>
      <c r="T1391" t="str">
        <f>IF(Table8[[#This Row],[Average]] &gt; $V$7, "Higher", "Lower")</f>
        <v>Lower</v>
      </c>
    </row>
    <row r="1392" spans="1:20" x14ac:dyDescent="0.3">
      <c r="A1392" t="s">
        <v>3642</v>
      </c>
      <c r="B1392">
        <v>196</v>
      </c>
      <c r="C1392">
        <v>129</v>
      </c>
      <c r="D1392">
        <v>64685359</v>
      </c>
      <c r="E1392" t="s">
        <v>3643</v>
      </c>
      <c r="F1392" t="s">
        <v>947</v>
      </c>
      <c r="G1392" t="s">
        <v>3644</v>
      </c>
      <c r="H1392">
        <v>40862</v>
      </c>
      <c r="I1392">
        <v>139</v>
      </c>
      <c r="J1392" t="s">
        <v>29</v>
      </c>
      <c r="K1392" t="s">
        <v>30</v>
      </c>
      <c r="L1392">
        <v>90000000</v>
      </c>
      <c r="M1392">
        <v>2016</v>
      </c>
      <c r="N1392">
        <v>6.9</v>
      </c>
      <c r="O1392">
        <v>-25314641</v>
      </c>
      <c r="R1392" t="s">
        <v>1993</v>
      </c>
      <c r="S1392" cm="1">
        <f t="array" ref="S1392">AVERAGE(IF(Table7[director_name]=R1392, Table7[imdb_score]))</f>
        <v>6.8000000000000007</v>
      </c>
      <c r="T1392" t="str">
        <f>IF(Table8[[#This Row],[Average]] &gt; $V$7, "Higher", "Lower")</f>
        <v>Lower</v>
      </c>
    </row>
    <row r="1393" spans="1:20" x14ac:dyDescent="0.3">
      <c r="A1393" t="s">
        <v>2878</v>
      </c>
      <c r="B1393">
        <v>288</v>
      </c>
      <c r="C1393">
        <v>130</v>
      </c>
      <c r="D1393">
        <v>4463292</v>
      </c>
      <c r="E1393" t="s">
        <v>696</v>
      </c>
      <c r="F1393" t="s">
        <v>3646</v>
      </c>
      <c r="G1393" t="s">
        <v>3647</v>
      </c>
      <c r="H1393">
        <v>34488</v>
      </c>
      <c r="I1393">
        <v>136</v>
      </c>
      <c r="J1393" t="s">
        <v>29</v>
      </c>
      <c r="K1393" t="s">
        <v>200</v>
      </c>
      <c r="L1393">
        <v>30000000</v>
      </c>
      <c r="M1393">
        <v>2011</v>
      </c>
      <c r="N1393">
        <v>6.9</v>
      </c>
      <c r="O1393">
        <v>-25536708</v>
      </c>
      <c r="R1393" t="s">
        <v>1993</v>
      </c>
      <c r="S1393" cm="1">
        <f t="array" ref="S1393">AVERAGE(IF(Table7[director_name]=R1393, Table7[imdb_score]))</f>
        <v>6.8000000000000007</v>
      </c>
      <c r="T1393" t="str">
        <f>IF(Table8[[#This Row],[Average]] &gt; $V$7, "Higher", "Lower")</f>
        <v>Lower</v>
      </c>
    </row>
    <row r="1394" spans="1:20" x14ac:dyDescent="0.3">
      <c r="A1394" t="s">
        <v>190</v>
      </c>
      <c r="B1394">
        <v>147</v>
      </c>
      <c r="C1394">
        <v>117</v>
      </c>
      <c r="D1394">
        <v>7458269</v>
      </c>
      <c r="E1394" t="s">
        <v>699</v>
      </c>
      <c r="F1394" t="s">
        <v>1768</v>
      </c>
      <c r="G1394" t="s">
        <v>3649</v>
      </c>
      <c r="H1394">
        <v>70698</v>
      </c>
      <c r="I1394">
        <v>196</v>
      </c>
      <c r="J1394" t="s">
        <v>29</v>
      </c>
      <c r="K1394" t="s">
        <v>30</v>
      </c>
      <c r="L1394">
        <v>35000000</v>
      </c>
      <c r="M1394">
        <v>2006</v>
      </c>
      <c r="N1394">
        <v>6.9</v>
      </c>
      <c r="O1394">
        <v>-27541731</v>
      </c>
      <c r="R1394" t="s">
        <v>1993</v>
      </c>
      <c r="S1394" cm="1">
        <f t="array" ref="S1394">AVERAGE(IF(Table7[director_name]=R1394, Table7[imdb_score]))</f>
        <v>6.8000000000000007</v>
      </c>
      <c r="T1394" t="str">
        <f>IF(Table8[[#This Row],[Average]] &gt; $V$7, "Higher", "Lower")</f>
        <v>Lower</v>
      </c>
    </row>
    <row r="1395" spans="1:20" x14ac:dyDescent="0.3">
      <c r="A1395" t="s">
        <v>2357</v>
      </c>
      <c r="B1395">
        <v>18</v>
      </c>
      <c r="C1395">
        <v>75</v>
      </c>
      <c r="D1395">
        <v>3562749</v>
      </c>
      <c r="E1395" t="s">
        <v>3651</v>
      </c>
      <c r="F1395" t="s">
        <v>3652</v>
      </c>
      <c r="G1395" t="s">
        <v>3653</v>
      </c>
      <c r="H1395">
        <v>5600</v>
      </c>
      <c r="I1395">
        <v>49</v>
      </c>
      <c r="J1395" t="s">
        <v>29</v>
      </c>
      <c r="K1395" t="s">
        <v>30</v>
      </c>
      <c r="L1395">
        <v>32000000</v>
      </c>
      <c r="M1395">
        <v>1997</v>
      </c>
      <c r="N1395">
        <v>6.9</v>
      </c>
      <c r="O1395">
        <v>-28437251</v>
      </c>
      <c r="R1395" t="s">
        <v>1287</v>
      </c>
      <c r="S1395" cm="1">
        <f t="array" ref="S1395">AVERAGE(IF(Table7[director_name]=R1395, Table7[imdb_score]))</f>
        <v>6.8</v>
      </c>
      <c r="T1395" t="str">
        <f>IF(Table8[[#This Row],[Average]] &gt; $V$7, "Higher", "Lower")</f>
        <v>Lower</v>
      </c>
    </row>
    <row r="1396" spans="1:20" x14ac:dyDescent="0.3">
      <c r="A1396" t="s">
        <v>1090</v>
      </c>
      <c r="B1396">
        <v>70</v>
      </c>
      <c r="C1396">
        <v>132</v>
      </c>
      <c r="D1396">
        <v>2899970</v>
      </c>
      <c r="E1396" t="s">
        <v>92</v>
      </c>
      <c r="F1396" t="s">
        <v>520</v>
      </c>
      <c r="G1396" t="s">
        <v>3655</v>
      </c>
      <c r="H1396">
        <v>8039</v>
      </c>
      <c r="I1396">
        <v>161</v>
      </c>
      <c r="J1396" t="s">
        <v>29</v>
      </c>
      <c r="K1396" t="s">
        <v>30</v>
      </c>
      <c r="L1396">
        <v>32000000</v>
      </c>
      <c r="M1396">
        <v>1999</v>
      </c>
      <c r="N1396">
        <v>6.9</v>
      </c>
      <c r="O1396">
        <v>-29100030</v>
      </c>
      <c r="R1396" t="s">
        <v>1734</v>
      </c>
      <c r="S1396" cm="1">
        <f t="array" ref="S1396">AVERAGE(IF(Table7[director_name]=R1396, Table7[imdb_score]))</f>
        <v>6.8</v>
      </c>
      <c r="T1396" t="str">
        <f>IF(Table8[[#This Row],[Average]] &gt; $V$7, "Higher", "Lower")</f>
        <v>Lower</v>
      </c>
    </row>
    <row r="1397" spans="1:20" x14ac:dyDescent="0.3">
      <c r="A1397" t="s">
        <v>2145</v>
      </c>
      <c r="B1397">
        <v>10</v>
      </c>
      <c r="C1397">
        <v>114</v>
      </c>
      <c r="D1397">
        <v>4651977</v>
      </c>
      <c r="E1397" t="s">
        <v>92</v>
      </c>
      <c r="F1397" t="s">
        <v>774</v>
      </c>
      <c r="G1397" t="s">
        <v>3657</v>
      </c>
      <c r="H1397">
        <v>10410</v>
      </c>
      <c r="I1397">
        <v>71</v>
      </c>
      <c r="J1397" t="s">
        <v>29</v>
      </c>
      <c r="K1397" t="s">
        <v>30</v>
      </c>
      <c r="L1397">
        <v>35000000</v>
      </c>
      <c r="M1397">
        <v>1992</v>
      </c>
      <c r="N1397">
        <v>6.9</v>
      </c>
      <c r="O1397">
        <v>-30348023</v>
      </c>
      <c r="R1397" t="s">
        <v>1734</v>
      </c>
      <c r="S1397" cm="1">
        <f t="array" ref="S1397">AVERAGE(IF(Table7[director_name]=R1397, Table7[imdb_score]))</f>
        <v>6.8</v>
      </c>
      <c r="T1397" t="str">
        <f>IF(Table8[[#This Row],[Average]] &gt; $V$7, "Higher", "Lower")</f>
        <v>Lower</v>
      </c>
    </row>
    <row r="1398" spans="1:20" x14ac:dyDescent="0.3">
      <c r="A1398" t="s">
        <v>3659</v>
      </c>
      <c r="B1398">
        <v>196</v>
      </c>
      <c r="C1398">
        <v>92</v>
      </c>
      <c r="D1398">
        <v>111505642</v>
      </c>
      <c r="E1398" t="s">
        <v>1029</v>
      </c>
      <c r="F1398" t="s">
        <v>1944</v>
      </c>
      <c r="G1398" t="s">
        <v>3660</v>
      </c>
      <c r="H1398">
        <v>47900</v>
      </c>
      <c r="I1398">
        <v>130</v>
      </c>
      <c r="J1398" t="s">
        <v>29</v>
      </c>
      <c r="K1398" t="s">
        <v>30</v>
      </c>
      <c r="L1398">
        <v>145000000</v>
      </c>
      <c r="M1398">
        <v>2014</v>
      </c>
      <c r="N1398">
        <v>6.9</v>
      </c>
      <c r="O1398">
        <v>-33494358</v>
      </c>
      <c r="R1398" t="s">
        <v>1734</v>
      </c>
      <c r="S1398" cm="1">
        <f t="array" ref="S1398">AVERAGE(IF(Table7[director_name]=R1398, Table7[imdb_score]))</f>
        <v>6.8</v>
      </c>
      <c r="T1398" t="str">
        <f>IF(Table8[[#This Row],[Average]] &gt; $V$7, "Higher", "Lower")</f>
        <v>Lower</v>
      </c>
    </row>
    <row r="1399" spans="1:20" x14ac:dyDescent="0.3">
      <c r="A1399" t="s">
        <v>1947</v>
      </c>
      <c r="B1399">
        <v>225</v>
      </c>
      <c r="C1399">
        <v>96</v>
      </c>
      <c r="D1399">
        <v>114053579</v>
      </c>
      <c r="E1399" t="s">
        <v>3086</v>
      </c>
      <c r="F1399" t="s">
        <v>1879</v>
      </c>
      <c r="G1399" t="s">
        <v>3662</v>
      </c>
      <c r="H1399">
        <v>146766</v>
      </c>
      <c r="I1399">
        <v>178</v>
      </c>
      <c r="J1399" t="s">
        <v>29</v>
      </c>
      <c r="K1399" t="s">
        <v>30</v>
      </c>
      <c r="L1399">
        <v>150000000</v>
      </c>
      <c r="M1399">
        <v>2008</v>
      </c>
      <c r="N1399">
        <v>6.9</v>
      </c>
      <c r="O1399">
        <v>-35946421</v>
      </c>
      <c r="R1399" t="s">
        <v>1734</v>
      </c>
      <c r="S1399" cm="1">
        <f t="array" ref="S1399">AVERAGE(IF(Table7[director_name]=R1399, Table7[imdb_score]))</f>
        <v>6.8</v>
      </c>
      <c r="T1399" t="str">
        <f>IF(Table8[[#This Row],[Average]] &gt; $V$7, "Higher", "Lower")</f>
        <v>Lower</v>
      </c>
    </row>
    <row r="1400" spans="1:20" x14ac:dyDescent="0.3">
      <c r="A1400" t="s">
        <v>1786</v>
      </c>
      <c r="B1400">
        <v>202</v>
      </c>
      <c r="C1400">
        <v>114</v>
      </c>
      <c r="D1400">
        <v>16264475</v>
      </c>
      <c r="E1400" t="s">
        <v>262</v>
      </c>
      <c r="F1400" t="s">
        <v>1248</v>
      </c>
      <c r="G1400" t="s">
        <v>3664</v>
      </c>
      <c r="H1400">
        <v>54787</v>
      </c>
      <c r="I1400">
        <v>216</v>
      </c>
      <c r="J1400" t="s">
        <v>29</v>
      </c>
      <c r="K1400" t="s">
        <v>200</v>
      </c>
      <c r="L1400">
        <v>55000000</v>
      </c>
      <c r="M1400">
        <v>2007</v>
      </c>
      <c r="N1400">
        <v>6.9</v>
      </c>
      <c r="O1400">
        <v>-38735525</v>
      </c>
      <c r="R1400" t="s">
        <v>1287</v>
      </c>
      <c r="S1400" cm="1">
        <f t="array" ref="S1400">AVERAGE(IF(Table7[director_name]=R1400, Table7[imdb_score]))</f>
        <v>6.8</v>
      </c>
      <c r="T1400" t="str">
        <f>IF(Table8[[#This Row],[Average]] &gt; $V$7, "Higher", "Lower")</f>
        <v>Lower</v>
      </c>
    </row>
    <row r="1401" spans="1:20" x14ac:dyDescent="0.3">
      <c r="A1401" t="s">
        <v>2580</v>
      </c>
      <c r="B1401">
        <v>110</v>
      </c>
      <c r="C1401">
        <v>131</v>
      </c>
      <c r="D1401">
        <v>18208078</v>
      </c>
      <c r="E1401" t="s">
        <v>417</v>
      </c>
      <c r="F1401" t="s">
        <v>3308</v>
      </c>
      <c r="G1401" t="s">
        <v>3665</v>
      </c>
      <c r="H1401">
        <v>57100</v>
      </c>
      <c r="I1401">
        <v>281</v>
      </c>
      <c r="J1401" t="s">
        <v>29</v>
      </c>
      <c r="K1401" t="s">
        <v>30</v>
      </c>
      <c r="L1401">
        <v>60000000</v>
      </c>
      <c r="M1401">
        <v>2001</v>
      </c>
      <c r="N1401">
        <v>6.9</v>
      </c>
      <c r="O1401">
        <v>-41791922</v>
      </c>
      <c r="R1401" t="s">
        <v>2130</v>
      </c>
      <c r="S1401" cm="1">
        <f t="array" ref="S1401">AVERAGE(IF(Table7[director_name]=R1401, Table7[imdb_score]))</f>
        <v>6.8</v>
      </c>
      <c r="T1401" t="str">
        <f>IF(Table8[[#This Row],[Average]] &gt; $V$7, "Higher", "Lower")</f>
        <v>Lower</v>
      </c>
    </row>
    <row r="1402" spans="1:20" x14ac:dyDescent="0.3">
      <c r="A1402" t="s">
        <v>2980</v>
      </c>
      <c r="B1402">
        <v>82</v>
      </c>
      <c r="C1402">
        <v>89</v>
      </c>
      <c r="D1402">
        <v>50802661</v>
      </c>
      <c r="E1402" t="s">
        <v>3666</v>
      </c>
      <c r="F1402" t="s">
        <v>3667</v>
      </c>
      <c r="G1402" t="s">
        <v>3668</v>
      </c>
      <c r="H1402">
        <v>58300</v>
      </c>
      <c r="I1402">
        <v>139</v>
      </c>
      <c r="J1402" t="s">
        <v>29</v>
      </c>
      <c r="K1402" t="s">
        <v>30</v>
      </c>
      <c r="L1402">
        <v>95000000</v>
      </c>
      <c r="M1402">
        <v>2000</v>
      </c>
      <c r="N1402">
        <v>6.9</v>
      </c>
      <c r="O1402">
        <v>-44197339</v>
      </c>
      <c r="R1402" t="s">
        <v>2203</v>
      </c>
      <c r="S1402" cm="1">
        <f t="array" ref="S1402">AVERAGE(IF(Table7[director_name]=R1402, Table7[imdb_score]))</f>
        <v>6.8</v>
      </c>
      <c r="T1402" t="str">
        <f>IF(Table8[[#This Row],[Average]] &gt; $V$7, "Higher", "Lower")</f>
        <v>Lower</v>
      </c>
    </row>
    <row r="1403" spans="1:20" x14ac:dyDescent="0.3">
      <c r="A1403" t="s">
        <v>25</v>
      </c>
      <c r="B1403">
        <v>128</v>
      </c>
      <c r="C1403">
        <v>152</v>
      </c>
      <c r="D1403">
        <v>27796042</v>
      </c>
      <c r="E1403" t="s">
        <v>588</v>
      </c>
      <c r="F1403" t="s">
        <v>2902</v>
      </c>
      <c r="G1403" t="s">
        <v>3670</v>
      </c>
      <c r="H1403">
        <v>45031</v>
      </c>
      <c r="I1403">
        <v>376</v>
      </c>
      <c r="J1403" t="s">
        <v>29</v>
      </c>
      <c r="K1403" t="s">
        <v>30</v>
      </c>
      <c r="L1403">
        <v>72000000</v>
      </c>
      <c r="M1403">
        <v>2001</v>
      </c>
      <c r="N1403">
        <v>6.9</v>
      </c>
      <c r="O1403">
        <v>-44203958</v>
      </c>
      <c r="R1403" t="s">
        <v>2134</v>
      </c>
      <c r="S1403" cm="1">
        <f t="array" ref="S1403">AVERAGE(IF(Table7[director_name]=R1403, Table7[imdb_score]))</f>
        <v>6.8</v>
      </c>
      <c r="T1403" t="str">
        <f>IF(Table8[[#This Row],[Average]] &gt; $V$7, "Higher", "Lower")</f>
        <v>Lower</v>
      </c>
    </row>
    <row r="1404" spans="1:20" x14ac:dyDescent="0.3">
      <c r="A1404" t="s">
        <v>237</v>
      </c>
      <c r="B1404">
        <v>127</v>
      </c>
      <c r="C1404">
        <v>130</v>
      </c>
      <c r="D1404">
        <v>1987287</v>
      </c>
      <c r="E1404" t="s">
        <v>26</v>
      </c>
      <c r="F1404" t="s">
        <v>3671</v>
      </c>
      <c r="G1404" t="s">
        <v>3672</v>
      </c>
      <c r="H1404">
        <v>25474</v>
      </c>
      <c r="I1404">
        <v>138</v>
      </c>
      <c r="J1404" t="s">
        <v>29</v>
      </c>
      <c r="K1404" t="s">
        <v>200</v>
      </c>
      <c r="L1404">
        <v>50000000</v>
      </c>
      <c r="M1404">
        <v>2005</v>
      </c>
      <c r="N1404">
        <v>6.9</v>
      </c>
      <c r="O1404">
        <v>-48012713</v>
      </c>
      <c r="R1404" t="s">
        <v>2116</v>
      </c>
      <c r="S1404" cm="1">
        <f t="array" ref="S1404">AVERAGE(IF(Table7[director_name]=R1404, Table7[imdb_score]))</f>
        <v>6.8</v>
      </c>
      <c r="T1404" t="str">
        <f>IF(Table8[[#This Row],[Average]] &gt; $V$7, "Higher", "Lower")</f>
        <v>Lower</v>
      </c>
    </row>
    <row r="1405" spans="1:20" x14ac:dyDescent="0.3">
      <c r="A1405" t="s">
        <v>499</v>
      </c>
      <c r="B1405">
        <v>266</v>
      </c>
      <c r="C1405">
        <v>115</v>
      </c>
      <c r="D1405">
        <v>35024475</v>
      </c>
      <c r="E1405" t="s">
        <v>2017</v>
      </c>
      <c r="F1405" t="s">
        <v>496</v>
      </c>
      <c r="G1405" t="s">
        <v>3673</v>
      </c>
      <c r="H1405">
        <v>110364</v>
      </c>
      <c r="I1405">
        <v>261</v>
      </c>
      <c r="J1405" t="s">
        <v>29</v>
      </c>
      <c r="K1405" t="s">
        <v>241</v>
      </c>
      <c r="L1405">
        <v>100000000</v>
      </c>
      <c r="M1405">
        <v>2010</v>
      </c>
      <c r="N1405">
        <v>6.9</v>
      </c>
      <c r="O1405">
        <v>-64975525</v>
      </c>
      <c r="R1405" t="s">
        <v>2210</v>
      </c>
      <c r="S1405" cm="1">
        <f t="array" ref="S1405">AVERAGE(IF(Table7[director_name]=R1405, Table7[imdb_score]))</f>
        <v>6.8</v>
      </c>
      <c r="T1405" t="str">
        <f>IF(Table8[[#This Row],[Average]] &gt; $V$7, "Higher", "Lower")</f>
        <v>Lower</v>
      </c>
    </row>
    <row r="1406" spans="1:20" x14ac:dyDescent="0.3">
      <c r="A1406" t="s">
        <v>1907</v>
      </c>
      <c r="B1406">
        <v>257</v>
      </c>
      <c r="C1406">
        <v>136</v>
      </c>
      <c r="D1406">
        <v>35799026</v>
      </c>
      <c r="E1406" t="s">
        <v>3674</v>
      </c>
      <c r="F1406" t="s">
        <v>740</v>
      </c>
      <c r="G1406" t="s">
        <v>3675</v>
      </c>
      <c r="H1406">
        <v>263329</v>
      </c>
      <c r="I1406">
        <v>899</v>
      </c>
      <c r="J1406" t="s">
        <v>29</v>
      </c>
      <c r="K1406" t="s">
        <v>30</v>
      </c>
      <c r="L1406">
        <v>126000000</v>
      </c>
      <c r="M1406">
        <v>2005</v>
      </c>
      <c r="N1406">
        <v>6.9</v>
      </c>
      <c r="O1406">
        <v>-90200974</v>
      </c>
      <c r="R1406" t="s">
        <v>2159</v>
      </c>
      <c r="S1406" cm="1">
        <f t="array" ref="S1406">AVERAGE(IF(Table7[director_name]=R1406, Table7[imdb_score]))</f>
        <v>6.8</v>
      </c>
      <c r="T1406" t="str">
        <f>IF(Table8[[#This Row],[Average]] &gt; $V$7, "Higher", "Lower")</f>
        <v>Lower</v>
      </c>
    </row>
    <row r="1407" spans="1:20" x14ac:dyDescent="0.3">
      <c r="A1407" t="s">
        <v>1907</v>
      </c>
      <c r="B1407">
        <v>257</v>
      </c>
      <c r="C1407">
        <v>136</v>
      </c>
      <c r="D1407">
        <v>35799026</v>
      </c>
      <c r="E1407" t="s">
        <v>3674</v>
      </c>
      <c r="F1407" t="s">
        <v>740</v>
      </c>
      <c r="G1407" t="s">
        <v>3675</v>
      </c>
      <c r="H1407">
        <v>263336</v>
      </c>
      <c r="I1407">
        <v>899</v>
      </c>
      <c r="J1407" t="s">
        <v>29</v>
      </c>
      <c r="K1407" t="s">
        <v>30</v>
      </c>
      <c r="L1407">
        <v>126000000</v>
      </c>
      <c r="M1407">
        <v>2005</v>
      </c>
      <c r="N1407">
        <v>6.9</v>
      </c>
      <c r="O1407">
        <v>-90200974</v>
      </c>
      <c r="R1407" t="s">
        <v>2142</v>
      </c>
      <c r="S1407" cm="1">
        <f t="array" ref="S1407">AVERAGE(IF(Table7[director_name]=R1407, Table7[imdb_score]))</f>
        <v>6.8</v>
      </c>
      <c r="T1407" t="str">
        <f>IF(Table8[[#This Row],[Average]] &gt; $V$7, "Higher", "Lower")</f>
        <v>Lower</v>
      </c>
    </row>
    <row r="1408" spans="1:20" x14ac:dyDescent="0.3">
      <c r="A1408" t="s">
        <v>616</v>
      </c>
      <c r="B1408">
        <v>105</v>
      </c>
      <c r="C1408">
        <v>103</v>
      </c>
      <c r="D1408">
        <v>410388</v>
      </c>
      <c r="E1408" t="s">
        <v>3676</v>
      </c>
      <c r="F1408" t="s">
        <v>3677</v>
      </c>
      <c r="G1408" t="s">
        <v>3678</v>
      </c>
      <c r="H1408">
        <v>13727</v>
      </c>
      <c r="I1408">
        <v>79</v>
      </c>
      <c r="J1408" t="s">
        <v>124</v>
      </c>
      <c r="K1408" t="s">
        <v>128</v>
      </c>
      <c r="L1408">
        <v>2127519898</v>
      </c>
      <c r="M1408">
        <v>2004</v>
      </c>
      <c r="N1408">
        <v>6.9</v>
      </c>
      <c r="O1408">
        <v>-2127109510</v>
      </c>
      <c r="R1408" t="s">
        <v>2144</v>
      </c>
      <c r="S1408" cm="1">
        <f t="array" ref="S1408">AVERAGE(IF(Table7[director_name]=R1408, Table7[imdb_score]))</f>
        <v>6.8</v>
      </c>
      <c r="T1408" t="str">
        <f>IF(Table8[[#This Row],[Average]] &gt; $V$7, "Higher", "Lower")</f>
        <v>Lower</v>
      </c>
    </row>
    <row r="1409" spans="1:20" x14ac:dyDescent="0.3">
      <c r="A1409" t="s">
        <v>2210</v>
      </c>
      <c r="B1409">
        <v>165</v>
      </c>
      <c r="C1409">
        <v>87</v>
      </c>
      <c r="D1409">
        <v>323505540</v>
      </c>
      <c r="E1409" t="s">
        <v>1180</v>
      </c>
      <c r="F1409" t="s">
        <v>1521</v>
      </c>
      <c r="G1409" t="s">
        <v>3679</v>
      </c>
      <c r="H1409">
        <v>24407</v>
      </c>
      <c r="I1409">
        <v>155</v>
      </c>
      <c r="J1409" t="s">
        <v>29</v>
      </c>
      <c r="K1409" t="s">
        <v>128</v>
      </c>
      <c r="L1409">
        <v>75000000</v>
      </c>
      <c r="M1409">
        <v>2016</v>
      </c>
      <c r="N1409">
        <v>6.8</v>
      </c>
      <c r="O1409">
        <v>248505540</v>
      </c>
      <c r="R1409" t="s">
        <v>2148</v>
      </c>
      <c r="S1409" cm="1">
        <f t="array" ref="S1409">AVERAGE(IF(Table7[director_name]=R1409, Table7[imdb_score]))</f>
        <v>6.8</v>
      </c>
      <c r="T1409" t="str">
        <f>IF(Table8[[#This Row],[Average]] &gt; $V$7, "Higher", "Lower")</f>
        <v>Lower</v>
      </c>
    </row>
    <row r="1410" spans="1:20" x14ac:dyDescent="0.3">
      <c r="A1410" t="s">
        <v>3680</v>
      </c>
      <c r="B1410">
        <v>371</v>
      </c>
      <c r="C1410">
        <v>131</v>
      </c>
      <c r="D1410">
        <v>169076745</v>
      </c>
      <c r="E1410" t="s">
        <v>289</v>
      </c>
      <c r="F1410" t="s">
        <v>3681</v>
      </c>
      <c r="G1410" t="s">
        <v>3682</v>
      </c>
      <c r="H1410">
        <v>218711</v>
      </c>
      <c r="I1410">
        <v>485</v>
      </c>
      <c r="J1410" t="s">
        <v>29</v>
      </c>
      <c r="K1410" t="s">
        <v>30</v>
      </c>
      <c r="L1410">
        <v>32500000</v>
      </c>
      <c r="M1410">
        <v>2011</v>
      </c>
      <c r="N1410">
        <v>6.8</v>
      </c>
      <c r="O1410">
        <v>136576745</v>
      </c>
      <c r="R1410" t="s">
        <v>2118</v>
      </c>
      <c r="S1410" cm="1">
        <f t="array" ref="S1410">AVERAGE(IF(Table7[director_name]=R1410, Table7[imdb_score]))</f>
        <v>6.8</v>
      </c>
      <c r="T1410" t="str">
        <f>IF(Table8[[#This Row],[Average]] &gt; $V$7, "Higher", "Lower")</f>
        <v>Lower</v>
      </c>
    </row>
    <row r="1411" spans="1:20" x14ac:dyDescent="0.3">
      <c r="A1411" t="s">
        <v>3198</v>
      </c>
      <c r="B1411">
        <v>73</v>
      </c>
      <c r="C1411">
        <v>86</v>
      </c>
      <c r="D1411">
        <v>181395380</v>
      </c>
      <c r="E1411" t="s">
        <v>519</v>
      </c>
      <c r="F1411" t="s">
        <v>3684</v>
      </c>
      <c r="G1411" t="s">
        <v>3685</v>
      </c>
      <c r="H1411">
        <v>220392</v>
      </c>
      <c r="I1411">
        <v>243</v>
      </c>
      <c r="J1411" t="s">
        <v>29</v>
      </c>
      <c r="K1411" t="s">
        <v>30</v>
      </c>
      <c r="L1411">
        <v>45000000</v>
      </c>
      <c r="M1411">
        <v>1997</v>
      </c>
      <c r="N1411">
        <v>6.8</v>
      </c>
      <c r="O1411">
        <v>136395380</v>
      </c>
      <c r="R1411" t="s">
        <v>2193</v>
      </c>
      <c r="S1411" cm="1">
        <f t="array" ref="S1411">AVERAGE(IF(Table7[director_name]=R1411, Table7[imdb_score]))</f>
        <v>6.8</v>
      </c>
      <c r="T1411" t="str">
        <f>IF(Table8[[#This Row],[Average]] &gt; $V$7, "Higher", "Lower")</f>
        <v>Lower</v>
      </c>
    </row>
    <row r="1412" spans="1:20" x14ac:dyDescent="0.3">
      <c r="A1412" t="s">
        <v>1884</v>
      </c>
      <c r="B1412">
        <v>56</v>
      </c>
      <c r="C1412">
        <v>154</v>
      </c>
      <c r="D1412">
        <v>158348400</v>
      </c>
      <c r="E1412" t="s">
        <v>269</v>
      </c>
      <c r="F1412" t="s">
        <v>649</v>
      </c>
      <c r="G1412" t="s">
        <v>3686</v>
      </c>
      <c r="H1412">
        <v>88844</v>
      </c>
      <c r="I1412">
        <v>142</v>
      </c>
      <c r="J1412" t="s">
        <v>29</v>
      </c>
      <c r="K1412" t="s">
        <v>30</v>
      </c>
      <c r="L1412">
        <v>42000000</v>
      </c>
      <c r="M1412">
        <v>1993</v>
      </c>
      <c r="N1412">
        <v>6.8</v>
      </c>
      <c r="O1412">
        <v>116348400</v>
      </c>
      <c r="R1412" t="s">
        <v>2120</v>
      </c>
      <c r="S1412" cm="1">
        <f t="array" ref="S1412">AVERAGE(IF(Table7[director_name]=R1412, Table7[imdb_score]))</f>
        <v>6.8</v>
      </c>
      <c r="T1412" t="str">
        <f>IF(Table8[[#This Row],[Average]] &gt; $V$7, "Higher", "Lower")</f>
        <v>Lower</v>
      </c>
    </row>
    <row r="1413" spans="1:20" x14ac:dyDescent="0.3">
      <c r="A1413" t="s">
        <v>2159</v>
      </c>
      <c r="B1413">
        <v>214</v>
      </c>
      <c r="C1413">
        <v>104</v>
      </c>
      <c r="D1413">
        <v>125014030</v>
      </c>
      <c r="E1413" t="s">
        <v>588</v>
      </c>
      <c r="F1413" t="s">
        <v>2300</v>
      </c>
      <c r="G1413" t="s">
        <v>3687</v>
      </c>
      <c r="H1413">
        <v>145852</v>
      </c>
      <c r="I1413">
        <v>164</v>
      </c>
      <c r="J1413" t="s">
        <v>29</v>
      </c>
      <c r="K1413" t="s">
        <v>30</v>
      </c>
      <c r="L1413">
        <v>30000000</v>
      </c>
      <c r="M1413">
        <v>2012</v>
      </c>
      <c r="N1413">
        <v>6.8</v>
      </c>
      <c r="O1413">
        <v>95014030</v>
      </c>
      <c r="R1413" t="s">
        <v>2124</v>
      </c>
      <c r="S1413" cm="1">
        <f t="array" ref="S1413">AVERAGE(IF(Table7[director_name]=R1413, Table7[imdb_score]))</f>
        <v>6.8</v>
      </c>
      <c r="T1413" t="str">
        <f>IF(Table8[[#This Row],[Average]] &gt; $V$7, "Higher", "Lower")</f>
        <v>Lower</v>
      </c>
    </row>
    <row r="1414" spans="1:20" x14ac:dyDescent="0.3">
      <c r="A1414" t="s">
        <v>2596</v>
      </c>
      <c r="B1414">
        <v>208</v>
      </c>
      <c r="C1414">
        <v>109</v>
      </c>
      <c r="D1414">
        <v>124732962</v>
      </c>
      <c r="E1414" t="s">
        <v>699</v>
      </c>
      <c r="F1414" t="s">
        <v>1539</v>
      </c>
      <c r="G1414" t="s">
        <v>3688</v>
      </c>
      <c r="H1414">
        <v>286178</v>
      </c>
      <c r="I1414">
        <v>631</v>
      </c>
      <c r="J1414" t="s">
        <v>29</v>
      </c>
      <c r="K1414" t="s">
        <v>30</v>
      </c>
      <c r="L1414">
        <v>35000000</v>
      </c>
      <c r="M1414">
        <v>2006</v>
      </c>
      <c r="N1414">
        <v>6.8</v>
      </c>
      <c r="O1414">
        <v>89732962</v>
      </c>
      <c r="R1414" t="s">
        <v>2112</v>
      </c>
      <c r="S1414" cm="1">
        <f t="array" ref="S1414">AVERAGE(IF(Table7[director_name]=R1414, Table7[imdb_score]))</f>
        <v>6.8</v>
      </c>
      <c r="T1414" t="str">
        <f>IF(Table8[[#This Row],[Average]] &gt; $V$7, "Higher", "Lower")</f>
        <v>Lower</v>
      </c>
    </row>
    <row r="1415" spans="1:20" x14ac:dyDescent="0.3">
      <c r="A1415" t="s">
        <v>2121</v>
      </c>
      <c r="B1415">
        <v>55</v>
      </c>
      <c r="C1415">
        <v>99</v>
      </c>
      <c r="D1415">
        <v>113502246</v>
      </c>
      <c r="E1415" t="s">
        <v>1699</v>
      </c>
      <c r="F1415" t="s">
        <v>1809</v>
      </c>
      <c r="G1415" t="s">
        <v>3690</v>
      </c>
      <c r="H1415">
        <v>96607</v>
      </c>
      <c r="I1415">
        <v>125</v>
      </c>
      <c r="J1415" t="s">
        <v>29</v>
      </c>
      <c r="K1415" t="s">
        <v>30</v>
      </c>
      <c r="L1415">
        <v>38000000</v>
      </c>
      <c r="M1415">
        <v>1991</v>
      </c>
      <c r="N1415">
        <v>6.8</v>
      </c>
      <c r="O1415">
        <v>75502246</v>
      </c>
      <c r="R1415" t="s">
        <v>2186</v>
      </c>
      <c r="S1415" cm="1">
        <f t="array" ref="S1415">AVERAGE(IF(Table7[director_name]=R1415, Table7[imdb_score]))</f>
        <v>6.8</v>
      </c>
      <c r="T1415" t="str">
        <f>IF(Table8[[#This Row],[Average]] &gt; $V$7, "Higher", "Lower")</f>
        <v>Lower</v>
      </c>
    </row>
    <row r="1416" spans="1:20" x14ac:dyDescent="0.3">
      <c r="A1416" t="s">
        <v>2316</v>
      </c>
      <c r="B1416">
        <v>166</v>
      </c>
      <c r="C1416">
        <v>83</v>
      </c>
      <c r="D1416">
        <v>155019340</v>
      </c>
      <c r="E1416" t="s">
        <v>316</v>
      </c>
      <c r="F1416" t="s">
        <v>55</v>
      </c>
      <c r="G1416" t="s">
        <v>3691</v>
      </c>
      <c r="H1416">
        <v>127345</v>
      </c>
      <c r="I1416">
        <v>250</v>
      </c>
      <c r="J1416" t="s">
        <v>29</v>
      </c>
      <c r="K1416" t="s">
        <v>30</v>
      </c>
      <c r="L1416">
        <v>80000000</v>
      </c>
      <c r="M1416">
        <v>2006</v>
      </c>
      <c r="N1416">
        <v>6.8</v>
      </c>
      <c r="O1416">
        <v>75019340</v>
      </c>
      <c r="R1416" t="s">
        <v>2170</v>
      </c>
      <c r="S1416" cm="1">
        <f t="array" ref="S1416">AVERAGE(IF(Table7[director_name]=R1416, Table7[imdb_score]))</f>
        <v>6.8</v>
      </c>
      <c r="T1416" t="str">
        <f>IF(Table8[[#This Row],[Average]] &gt; $V$7, "Higher", "Lower")</f>
        <v>Lower</v>
      </c>
    </row>
    <row r="1417" spans="1:20" x14ac:dyDescent="0.3">
      <c r="A1417" t="s">
        <v>2566</v>
      </c>
      <c r="B1417">
        <v>297</v>
      </c>
      <c r="C1417">
        <v>113</v>
      </c>
      <c r="D1417">
        <v>102413606</v>
      </c>
      <c r="E1417" t="s">
        <v>1235</v>
      </c>
      <c r="F1417" t="s">
        <v>3692</v>
      </c>
      <c r="G1417" t="s">
        <v>3693</v>
      </c>
      <c r="H1417">
        <v>310903</v>
      </c>
      <c r="I1417">
        <v>524</v>
      </c>
      <c r="J1417" t="s">
        <v>29</v>
      </c>
      <c r="K1417" t="s">
        <v>30</v>
      </c>
      <c r="L1417">
        <v>34000000</v>
      </c>
      <c r="M1417">
        <v>2014</v>
      </c>
      <c r="N1417">
        <v>6.8</v>
      </c>
      <c r="O1417">
        <v>68413606</v>
      </c>
      <c r="R1417" t="s">
        <v>2196</v>
      </c>
      <c r="S1417" cm="1">
        <f t="array" ref="S1417">AVERAGE(IF(Table7[director_name]=R1417, Table7[imdb_score]))</f>
        <v>6.8</v>
      </c>
      <c r="T1417" t="str">
        <f>IF(Table8[[#This Row],[Average]] &gt; $V$7, "Higher", "Lower")</f>
        <v>Lower</v>
      </c>
    </row>
    <row r="1418" spans="1:20" x14ac:dyDescent="0.3">
      <c r="A1418" t="s">
        <v>3694</v>
      </c>
      <c r="B1418">
        <v>43</v>
      </c>
      <c r="C1418">
        <v>85</v>
      </c>
      <c r="D1418">
        <v>86930411</v>
      </c>
      <c r="E1418" t="s">
        <v>338</v>
      </c>
      <c r="F1418" t="s">
        <v>3652</v>
      </c>
      <c r="G1418" t="s">
        <v>3695</v>
      </c>
      <c r="H1418">
        <v>83269</v>
      </c>
      <c r="I1418">
        <v>87</v>
      </c>
      <c r="J1418" t="s">
        <v>29</v>
      </c>
      <c r="K1418" t="s">
        <v>30</v>
      </c>
      <c r="L1418">
        <v>23000000</v>
      </c>
      <c r="M1418">
        <v>1991</v>
      </c>
      <c r="N1418">
        <v>6.8</v>
      </c>
      <c r="O1418">
        <v>63930411</v>
      </c>
      <c r="R1418" t="s">
        <v>2130</v>
      </c>
      <c r="S1418" cm="1">
        <f t="array" ref="S1418">AVERAGE(IF(Table7[director_name]=R1418, Table7[imdb_score]))</f>
        <v>6.8</v>
      </c>
      <c r="T1418" t="str">
        <f>IF(Table8[[#This Row],[Average]] &gt; $V$7, "Higher", "Lower")</f>
        <v>Lower</v>
      </c>
    </row>
    <row r="1419" spans="1:20" x14ac:dyDescent="0.3">
      <c r="A1419" t="s">
        <v>1315</v>
      </c>
      <c r="B1419">
        <v>121</v>
      </c>
      <c r="C1419">
        <v>116</v>
      </c>
      <c r="D1419">
        <v>108200000</v>
      </c>
      <c r="E1419" t="s">
        <v>3696</v>
      </c>
      <c r="F1419" t="s">
        <v>3697</v>
      </c>
      <c r="G1419" t="s">
        <v>3698</v>
      </c>
      <c r="H1419">
        <v>76331</v>
      </c>
      <c r="I1419">
        <v>269</v>
      </c>
      <c r="J1419" t="s">
        <v>29</v>
      </c>
      <c r="K1419" t="s">
        <v>30</v>
      </c>
      <c r="L1419">
        <v>54000000</v>
      </c>
      <c r="M1419">
        <v>1980</v>
      </c>
      <c r="N1419">
        <v>6.8</v>
      </c>
      <c r="O1419">
        <v>54200000</v>
      </c>
      <c r="R1419" t="s">
        <v>2173</v>
      </c>
      <c r="S1419" cm="1">
        <f t="array" ref="S1419">AVERAGE(IF(Table7[director_name]=R1419, Table7[imdb_score]))</f>
        <v>6.8</v>
      </c>
      <c r="T1419" t="str">
        <f>IF(Table8[[#This Row],[Average]] &gt; $V$7, "Higher", "Lower")</f>
        <v>Lower</v>
      </c>
    </row>
    <row r="1420" spans="1:20" x14ac:dyDescent="0.3">
      <c r="A1420" t="s">
        <v>978</v>
      </c>
      <c r="B1420">
        <v>445</v>
      </c>
      <c r="C1420">
        <v>103</v>
      </c>
      <c r="D1420">
        <v>53991137</v>
      </c>
      <c r="E1420" t="s">
        <v>3169</v>
      </c>
      <c r="F1420" t="s">
        <v>3700</v>
      </c>
      <c r="G1420" t="s">
        <v>3701</v>
      </c>
      <c r="H1420">
        <v>202800</v>
      </c>
      <c r="I1420">
        <v>752</v>
      </c>
      <c r="J1420" t="s">
        <v>29</v>
      </c>
      <c r="K1420" t="s">
        <v>30</v>
      </c>
      <c r="L1420">
        <v>1500000</v>
      </c>
      <c r="M1420">
        <v>2010</v>
      </c>
      <c r="N1420">
        <v>6.8</v>
      </c>
      <c r="O1420">
        <v>52491137</v>
      </c>
      <c r="R1420" t="s">
        <v>2127</v>
      </c>
      <c r="S1420" cm="1">
        <f t="array" ref="S1420">AVERAGE(IF(Table7[director_name]=R1420, Table7[imdb_score]))</f>
        <v>6.8</v>
      </c>
      <c r="T1420" t="str">
        <f>IF(Table8[[#This Row],[Average]] &gt; $V$7, "Higher", "Lower")</f>
        <v>Lower</v>
      </c>
    </row>
    <row r="1421" spans="1:20" x14ac:dyDescent="0.3">
      <c r="A1421" t="s">
        <v>1087</v>
      </c>
      <c r="B1421">
        <v>63</v>
      </c>
      <c r="C1421">
        <v>81</v>
      </c>
      <c r="D1421">
        <v>63071133</v>
      </c>
      <c r="E1421" t="s">
        <v>3702</v>
      </c>
      <c r="F1421" t="s">
        <v>55</v>
      </c>
      <c r="G1421" t="s">
        <v>3703</v>
      </c>
      <c r="H1421">
        <v>42892</v>
      </c>
      <c r="I1421">
        <v>154</v>
      </c>
      <c r="J1421" t="s">
        <v>29</v>
      </c>
      <c r="K1421" t="s">
        <v>30</v>
      </c>
      <c r="L1421">
        <v>12000000</v>
      </c>
      <c r="M1421">
        <v>1996</v>
      </c>
      <c r="N1421">
        <v>6.8</v>
      </c>
      <c r="O1421">
        <v>51071133</v>
      </c>
      <c r="R1421" t="s">
        <v>2140</v>
      </c>
      <c r="S1421" cm="1">
        <f t="array" ref="S1421">AVERAGE(IF(Table7[director_name]=R1421, Table7[imdb_score]))</f>
        <v>6.8</v>
      </c>
      <c r="T1421" t="str">
        <f>IF(Table8[[#This Row],[Average]] &gt; $V$7, "Higher", "Lower")</f>
        <v>Lower</v>
      </c>
    </row>
    <row r="1422" spans="1:20" x14ac:dyDescent="0.3">
      <c r="A1422" t="s">
        <v>2037</v>
      </c>
      <c r="B1422">
        <v>63</v>
      </c>
      <c r="C1422">
        <v>109</v>
      </c>
      <c r="D1422">
        <v>61693523</v>
      </c>
      <c r="E1422" t="s">
        <v>92</v>
      </c>
      <c r="F1422" t="s">
        <v>3010</v>
      </c>
      <c r="G1422" t="s">
        <v>3705</v>
      </c>
      <c r="H1422">
        <v>6276</v>
      </c>
      <c r="I1422">
        <v>55</v>
      </c>
      <c r="J1422" t="s">
        <v>29</v>
      </c>
      <c r="K1422" t="s">
        <v>30</v>
      </c>
      <c r="L1422">
        <v>13000000</v>
      </c>
      <c r="M1422">
        <v>2016</v>
      </c>
      <c r="N1422">
        <v>6.8</v>
      </c>
      <c r="O1422">
        <v>48693523</v>
      </c>
      <c r="R1422" t="s">
        <v>2187</v>
      </c>
      <c r="S1422" cm="1">
        <f t="array" ref="S1422">AVERAGE(IF(Table7[director_name]=R1422, Table7[imdb_score]))</f>
        <v>6.8</v>
      </c>
      <c r="T1422" t="str">
        <f>IF(Table8[[#This Row],[Average]] &gt; $V$7, "Higher", "Lower")</f>
        <v>Lower</v>
      </c>
    </row>
    <row r="1423" spans="1:20" x14ac:dyDescent="0.3">
      <c r="A1423" t="s">
        <v>2142</v>
      </c>
      <c r="B1423">
        <v>18</v>
      </c>
      <c r="C1423">
        <v>108</v>
      </c>
      <c r="D1423">
        <v>54215416</v>
      </c>
      <c r="E1423" t="s">
        <v>1222</v>
      </c>
      <c r="F1423" t="s">
        <v>3706</v>
      </c>
      <c r="G1423" t="s">
        <v>3707</v>
      </c>
      <c r="H1423">
        <v>21409</v>
      </c>
      <c r="I1423">
        <v>63</v>
      </c>
      <c r="J1423" t="s">
        <v>29</v>
      </c>
      <c r="K1423" t="s">
        <v>30</v>
      </c>
      <c r="L1423">
        <v>6500000</v>
      </c>
      <c r="M1423">
        <v>1987</v>
      </c>
      <c r="N1423">
        <v>6.8</v>
      </c>
      <c r="O1423">
        <v>47715416</v>
      </c>
      <c r="R1423" t="s">
        <v>2207</v>
      </c>
      <c r="S1423" cm="1">
        <f t="array" ref="S1423">AVERAGE(IF(Table7[director_name]=R1423, Table7[imdb_score]))</f>
        <v>6.8</v>
      </c>
      <c r="T1423" t="str">
        <f>IF(Table8[[#This Row],[Average]] &gt; $V$7, "Higher", "Lower")</f>
        <v>Lower</v>
      </c>
    </row>
    <row r="1424" spans="1:20" x14ac:dyDescent="0.3">
      <c r="A1424" t="s">
        <v>91</v>
      </c>
      <c r="B1424">
        <v>233</v>
      </c>
      <c r="C1424">
        <v>112</v>
      </c>
      <c r="D1424">
        <v>95308367</v>
      </c>
      <c r="E1424" t="s">
        <v>208</v>
      </c>
      <c r="F1424" t="s">
        <v>430</v>
      </c>
      <c r="G1424" t="s">
        <v>3709</v>
      </c>
      <c r="H1424">
        <v>206104</v>
      </c>
      <c r="I1424">
        <v>850</v>
      </c>
      <c r="J1424" t="s">
        <v>29</v>
      </c>
      <c r="K1424" t="s">
        <v>30</v>
      </c>
      <c r="L1424">
        <v>48000000</v>
      </c>
      <c r="M1424">
        <v>2002</v>
      </c>
      <c r="N1424">
        <v>6.8</v>
      </c>
      <c r="O1424">
        <v>47308367</v>
      </c>
      <c r="R1424" t="s">
        <v>2189</v>
      </c>
      <c r="S1424" cm="1">
        <f t="array" ref="S1424">AVERAGE(IF(Table7[director_name]=R1424, Table7[imdb_score]))</f>
        <v>6.8</v>
      </c>
      <c r="T1424" t="str">
        <f>IF(Table8[[#This Row],[Average]] &gt; $V$7, "Higher", "Lower")</f>
        <v>Lower</v>
      </c>
    </row>
    <row r="1425" spans="1:20" x14ac:dyDescent="0.3">
      <c r="A1425" t="s">
        <v>2744</v>
      </c>
      <c r="B1425">
        <v>314</v>
      </c>
      <c r="C1425">
        <v>114</v>
      </c>
      <c r="D1425">
        <v>71975611</v>
      </c>
      <c r="E1425" t="s">
        <v>1900</v>
      </c>
      <c r="F1425" t="s">
        <v>3710</v>
      </c>
      <c r="G1425" t="s">
        <v>3711</v>
      </c>
      <c r="H1425">
        <v>209396</v>
      </c>
      <c r="I1425">
        <v>580</v>
      </c>
      <c r="J1425" t="s">
        <v>29</v>
      </c>
      <c r="K1425" t="s">
        <v>30</v>
      </c>
      <c r="L1425">
        <v>25000000</v>
      </c>
      <c r="M1425">
        <v>2007</v>
      </c>
      <c r="N1425">
        <v>6.8</v>
      </c>
      <c r="O1425">
        <v>46975611</v>
      </c>
      <c r="R1425" t="s">
        <v>2213</v>
      </c>
      <c r="S1425" cm="1">
        <f t="array" ref="S1425">AVERAGE(IF(Table7[director_name]=R1425, Table7[imdb_score]))</f>
        <v>6.8</v>
      </c>
      <c r="T1425" t="str">
        <f>IF(Table8[[#This Row],[Average]] &gt; $V$7, "Higher", "Lower")</f>
        <v>Lower</v>
      </c>
    </row>
    <row r="1426" spans="1:20" x14ac:dyDescent="0.3">
      <c r="A1426" t="s">
        <v>1907</v>
      </c>
      <c r="B1426">
        <v>63</v>
      </c>
      <c r="C1426">
        <v>119</v>
      </c>
      <c r="D1426">
        <v>65807024</v>
      </c>
      <c r="E1426" t="s">
        <v>3713</v>
      </c>
      <c r="F1426" t="s">
        <v>665</v>
      </c>
      <c r="G1426" t="s">
        <v>3714</v>
      </c>
      <c r="H1426">
        <v>172405</v>
      </c>
      <c r="I1426">
        <v>203</v>
      </c>
      <c r="J1426" t="s">
        <v>29</v>
      </c>
      <c r="K1426" t="s">
        <v>30</v>
      </c>
      <c r="L1426">
        <v>19000000</v>
      </c>
      <c r="M1426">
        <v>1995</v>
      </c>
      <c r="N1426">
        <v>6.8</v>
      </c>
      <c r="O1426">
        <v>46807024</v>
      </c>
      <c r="R1426" t="s">
        <v>2136</v>
      </c>
      <c r="S1426" cm="1">
        <f t="array" ref="S1426">AVERAGE(IF(Table7[director_name]=R1426, Table7[imdb_score]))</f>
        <v>6.8</v>
      </c>
      <c r="T1426" t="str">
        <f>IF(Table8[[#This Row],[Average]] &gt; $V$7, "Higher", "Lower")</f>
        <v>Lower</v>
      </c>
    </row>
    <row r="1427" spans="1:20" x14ac:dyDescent="0.3">
      <c r="A1427" t="s">
        <v>3716</v>
      </c>
      <c r="B1427">
        <v>144</v>
      </c>
      <c r="C1427">
        <v>123</v>
      </c>
      <c r="D1427">
        <v>81159365</v>
      </c>
      <c r="E1427" t="s">
        <v>208</v>
      </c>
      <c r="F1427" t="s">
        <v>150</v>
      </c>
      <c r="G1427" t="s">
        <v>3717</v>
      </c>
      <c r="H1427">
        <v>191470</v>
      </c>
      <c r="I1427">
        <v>278</v>
      </c>
      <c r="J1427" t="s">
        <v>29</v>
      </c>
      <c r="K1427" t="s">
        <v>30</v>
      </c>
      <c r="L1427">
        <v>35000000</v>
      </c>
      <c r="M1427">
        <v>2008</v>
      </c>
      <c r="N1427">
        <v>6.8</v>
      </c>
      <c r="O1427">
        <v>46159365</v>
      </c>
      <c r="R1427" t="s">
        <v>2152</v>
      </c>
      <c r="S1427" cm="1">
        <f t="array" ref="S1427">AVERAGE(IF(Table7[director_name]=R1427, Table7[imdb_score]))</f>
        <v>6.8</v>
      </c>
      <c r="T1427" t="str">
        <f>IF(Table8[[#This Row],[Average]] &gt; $V$7, "Higher", "Lower")</f>
        <v>Lower</v>
      </c>
    </row>
    <row r="1428" spans="1:20" x14ac:dyDescent="0.3">
      <c r="A1428" t="s">
        <v>3466</v>
      </c>
      <c r="B1428">
        <v>147</v>
      </c>
      <c r="C1428">
        <v>99</v>
      </c>
      <c r="D1428">
        <v>120776832</v>
      </c>
      <c r="E1428" t="s">
        <v>289</v>
      </c>
      <c r="F1428" t="s">
        <v>1823</v>
      </c>
      <c r="G1428" t="s">
        <v>3718</v>
      </c>
      <c r="H1428">
        <v>266103</v>
      </c>
      <c r="I1428">
        <v>456</v>
      </c>
      <c r="J1428" t="s">
        <v>29</v>
      </c>
      <c r="K1428" t="s">
        <v>30</v>
      </c>
      <c r="L1428">
        <v>75000000</v>
      </c>
      <c r="M1428">
        <v>2004</v>
      </c>
      <c r="N1428">
        <v>6.8</v>
      </c>
      <c r="O1428">
        <v>45776832</v>
      </c>
      <c r="R1428" t="s">
        <v>2155</v>
      </c>
      <c r="S1428" cm="1">
        <f t="array" ref="S1428">AVERAGE(IF(Table7[director_name]=R1428, Table7[imdb_score]))</f>
        <v>6.8</v>
      </c>
      <c r="T1428" t="str">
        <f>IF(Table8[[#This Row],[Average]] &gt; $V$7, "Higher", "Lower")</f>
        <v>Lower</v>
      </c>
    </row>
    <row r="1429" spans="1:20" x14ac:dyDescent="0.3">
      <c r="A1429" t="s">
        <v>3500</v>
      </c>
      <c r="B1429">
        <v>411</v>
      </c>
      <c r="C1429">
        <v>110</v>
      </c>
      <c r="D1429">
        <v>48056940</v>
      </c>
      <c r="E1429" t="s">
        <v>2463</v>
      </c>
      <c r="F1429" t="s">
        <v>3720</v>
      </c>
      <c r="G1429" t="s">
        <v>3721</v>
      </c>
      <c r="H1429">
        <v>155153</v>
      </c>
      <c r="I1429">
        <v>524</v>
      </c>
      <c r="J1429" t="s">
        <v>29</v>
      </c>
      <c r="K1429" t="s">
        <v>30</v>
      </c>
      <c r="L1429">
        <v>3000000</v>
      </c>
      <c r="M1429">
        <v>2012</v>
      </c>
      <c r="N1429">
        <v>6.8</v>
      </c>
      <c r="O1429">
        <v>45056940</v>
      </c>
      <c r="R1429" t="s">
        <v>2175</v>
      </c>
      <c r="S1429" cm="1">
        <f t="array" ref="S1429">AVERAGE(IF(Table7[director_name]=R1429, Table7[imdb_score]))</f>
        <v>6.8</v>
      </c>
      <c r="T1429" t="str">
        <f>IF(Table8[[#This Row],[Average]] &gt; $V$7, "Higher", "Lower")</f>
        <v>Lower</v>
      </c>
    </row>
    <row r="1430" spans="1:20" x14ac:dyDescent="0.3">
      <c r="A1430" t="s">
        <v>3722</v>
      </c>
      <c r="B1430">
        <v>88</v>
      </c>
      <c r="C1430">
        <v>97</v>
      </c>
      <c r="D1430">
        <v>56631572</v>
      </c>
      <c r="E1430" t="s">
        <v>289</v>
      </c>
      <c r="F1430" t="s">
        <v>3723</v>
      </c>
      <c r="G1430" t="s">
        <v>3724</v>
      </c>
      <c r="H1430">
        <v>123390</v>
      </c>
      <c r="I1430">
        <v>248</v>
      </c>
      <c r="J1430" t="s">
        <v>29</v>
      </c>
      <c r="K1430" t="s">
        <v>30</v>
      </c>
      <c r="L1430">
        <v>12000000</v>
      </c>
      <c r="M1430">
        <v>1995</v>
      </c>
      <c r="N1430">
        <v>6.8</v>
      </c>
      <c r="O1430">
        <v>44631572</v>
      </c>
      <c r="R1430" t="s">
        <v>2182</v>
      </c>
      <c r="S1430" cm="1">
        <f t="array" ref="S1430">AVERAGE(IF(Table7[director_name]=R1430, Table7[imdb_score]))</f>
        <v>6.8</v>
      </c>
      <c r="T1430" t="str">
        <f>IF(Table8[[#This Row],[Average]] &gt; $V$7, "Higher", "Lower")</f>
        <v>Lower</v>
      </c>
    </row>
    <row r="1431" spans="1:20" x14ac:dyDescent="0.3">
      <c r="A1431" t="s">
        <v>2992</v>
      </c>
      <c r="B1431">
        <v>31</v>
      </c>
      <c r="C1431">
        <v>102</v>
      </c>
      <c r="D1431">
        <v>59847242</v>
      </c>
      <c r="E1431" t="s">
        <v>3369</v>
      </c>
      <c r="F1431" t="s">
        <v>1670</v>
      </c>
      <c r="G1431" t="s">
        <v>3726</v>
      </c>
      <c r="H1431">
        <v>55895</v>
      </c>
      <c r="I1431">
        <v>115</v>
      </c>
      <c r="J1431" t="s">
        <v>29</v>
      </c>
      <c r="K1431" t="s">
        <v>30</v>
      </c>
      <c r="L1431">
        <v>16500000</v>
      </c>
      <c r="M1431">
        <v>1991</v>
      </c>
      <c r="N1431">
        <v>6.8</v>
      </c>
      <c r="O1431">
        <v>43347242</v>
      </c>
      <c r="R1431" t="s">
        <v>2109</v>
      </c>
      <c r="S1431" cm="1">
        <f t="array" ref="S1431">AVERAGE(IF(Table7[director_name]=R1431, Table7[imdb_score]))</f>
        <v>6.8</v>
      </c>
      <c r="T1431" t="str">
        <f>IF(Table8[[#This Row],[Average]] &gt; $V$7, "Higher", "Lower")</f>
        <v>Lower</v>
      </c>
    </row>
    <row r="1432" spans="1:20" x14ac:dyDescent="0.3">
      <c r="A1432" t="s">
        <v>2558</v>
      </c>
      <c r="B1432">
        <v>298</v>
      </c>
      <c r="C1432">
        <v>115</v>
      </c>
      <c r="D1432">
        <v>126149655</v>
      </c>
      <c r="E1432" t="s">
        <v>3153</v>
      </c>
      <c r="F1432" t="s">
        <v>837</v>
      </c>
      <c r="G1432" t="s">
        <v>3728</v>
      </c>
      <c r="H1432">
        <v>166693</v>
      </c>
      <c r="I1432">
        <v>276</v>
      </c>
      <c r="J1432" t="s">
        <v>29</v>
      </c>
      <c r="K1432" t="s">
        <v>30</v>
      </c>
      <c r="L1432">
        <v>85000000</v>
      </c>
      <c r="M1432">
        <v>2012</v>
      </c>
      <c r="N1432">
        <v>6.8</v>
      </c>
      <c r="O1432">
        <v>41149655</v>
      </c>
      <c r="R1432" t="s">
        <v>2192</v>
      </c>
      <c r="S1432" cm="1">
        <f t="array" ref="S1432">AVERAGE(IF(Table7[director_name]=R1432, Table7[imdb_score]))</f>
        <v>6.8</v>
      </c>
      <c r="T1432" t="str">
        <f>IF(Table8[[#This Row],[Average]] &gt; $V$7, "Higher", "Lower")</f>
        <v>Lower</v>
      </c>
    </row>
    <row r="1433" spans="1:20" x14ac:dyDescent="0.3">
      <c r="A1433" t="s">
        <v>3497</v>
      </c>
      <c r="B1433">
        <v>43</v>
      </c>
      <c r="C1433">
        <v>113</v>
      </c>
      <c r="D1433">
        <v>58571513</v>
      </c>
      <c r="E1433" t="s">
        <v>140</v>
      </c>
      <c r="F1433" t="s">
        <v>34</v>
      </c>
      <c r="G1433" t="s">
        <v>3729</v>
      </c>
      <c r="H1433">
        <v>30213</v>
      </c>
      <c r="I1433">
        <v>112</v>
      </c>
      <c r="J1433" t="s">
        <v>29</v>
      </c>
      <c r="K1433" t="s">
        <v>30</v>
      </c>
      <c r="L1433">
        <v>19000000</v>
      </c>
      <c r="M1433">
        <v>1989</v>
      </c>
      <c r="N1433">
        <v>6.8</v>
      </c>
      <c r="O1433">
        <v>39571513</v>
      </c>
      <c r="R1433" t="s">
        <v>2178</v>
      </c>
      <c r="S1433" cm="1">
        <f t="array" ref="S1433">AVERAGE(IF(Table7[director_name]=R1433, Table7[imdb_score]))</f>
        <v>6.8</v>
      </c>
      <c r="T1433" t="str">
        <f>IF(Table8[[#This Row],[Average]] &gt; $V$7, "Higher", "Lower")</f>
        <v>Lower</v>
      </c>
    </row>
    <row r="1434" spans="1:20" x14ac:dyDescent="0.3">
      <c r="A1434" t="s">
        <v>2144</v>
      </c>
      <c r="B1434">
        <v>141</v>
      </c>
      <c r="C1434">
        <v>107</v>
      </c>
      <c r="D1434">
        <v>50461335</v>
      </c>
      <c r="E1434" t="s">
        <v>3730</v>
      </c>
      <c r="F1434" t="s">
        <v>1879</v>
      </c>
      <c r="G1434" t="s">
        <v>3731</v>
      </c>
      <c r="H1434">
        <v>83893</v>
      </c>
      <c r="I1434">
        <v>132</v>
      </c>
      <c r="J1434" t="s">
        <v>29</v>
      </c>
      <c r="K1434" t="s">
        <v>30</v>
      </c>
      <c r="L1434">
        <v>11000000</v>
      </c>
      <c r="M1434">
        <v>2014</v>
      </c>
      <c r="N1434">
        <v>6.8</v>
      </c>
      <c r="O1434">
        <v>39461335</v>
      </c>
      <c r="R1434" t="s">
        <v>2161</v>
      </c>
      <c r="S1434" cm="1">
        <f t="array" ref="S1434">AVERAGE(IF(Table7[director_name]=R1434, Table7[imdb_score]))</f>
        <v>6.8</v>
      </c>
      <c r="T1434" t="str">
        <f>IF(Table8[[#This Row],[Average]] &gt; $V$7, "Higher", "Lower")</f>
        <v>Lower</v>
      </c>
    </row>
    <row r="1435" spans="1:20" x14ac:dyDescent="0.3">
      <c r="A1435" t="s">
        <v>3114</v>
      </c>
      <c r="B1435">
        <v>186</v>
      </c>
      <c r="C1435">
        <v>86</v>
      </c>
      <c r="D1435">
        <v>54257433</v>
      </c>
      <c r="E1435" t="s">
        <v>3732</v>
      </c>
      <c r="F1435" t="s">
        <v>3733</v>
      </c>
      <c r="G1435" t="s">
        <v>3734</v>
      </c>
      <c r="H1435">
        <v>12983</v>
      </c>
      <c r="I1435">
        <v>139</v>
      </c>
      <c r="J1435" t="s">
        <v>29</v>
      </c>
      <c r="K1435" t="s">
        <v>30</v>
      </c>
      <c r="L1435">
        <v>17000000</v>
      </c>
      <c r="M1435">
        <v>2016</v>
      </c>
      <c r="N1435">
        <v>6.8</v>
      </c>
      <c r="O1435">
        <v>37257433</v>
      </c>
      <c r="R1435" t="s">
        <v>2184</v>
      </c>
      <c r="S1435" cm="1">
        <f t="array" ref="S1435">AVERAGE(IF(Table7[director_name]=R1435, Table7[imdb_score]))</f>
        <v>6.8</v>
      </c>
      <c r="T1435" t="str">
        <f>IF(Table8[[#This Row],[Average]] &gt; $V$7, "Higher", "Lower")</f>
        <v>Lower</v>
      </c>
    </row>
    <row r="1436" spans="1:20" x14ac:dyDescent="0.3">
      <c r="A1436" t="s">
        <v>1964</v>
      </c>
      <c r="B1436">
        <v>79</v>
      </c>
      <c r="C1436">
        <v>91</v>
      </c>
      <c r="D1436">
        <v>66600000</v>
      </c>
      <c r="E1436" t="s">
        <v>157</v>
      </c>
      <c r="F1436" t="s">
        <v>2977</v>
      </c>
      <c r="G1436" t="s">
        <v>3736</v>
      </c>
      <c r="H1436">
        <v>94435</v>
      </c>
      <c r="I1436">
        <v>182</v>
      </c>
      <c r="J1436" t="s">
        <v>29</v>
      </c>
      <c r="K1436" t="s">
        <v>581</v>
      </c>
      <c r="L1436">
        <v>30000000</v>
      </c>
      <c r="M1436">
        <v>1995</v>
      </c>
      <c r="N1436">
        <v>6.8</v>
      </c>
      <c r="O1436">
        <v>36600000</v>
      </c>
      <c r="R1436" t="s">
        <v>2163</v>
      </c>
      <c r="S1436" cm="1">
        <f t="array" ref="S1436">AVERAGE(IF(Table7[director_name]=R1436, Table7[imdb_score]))</f>
        <v>6.8</v>
      </c>
      <c r="T1436" t="str">
        <f>IF(Table8[[#This Row],[Average]] &gt; $V$7, "Higher", "Lower")</f>
        <v>Lower</v>
      </c>
    </row>
    <row r="1437" spans="1:20" x14ac:dyDescent="0.3">
      <c r="A1437" t="s">
        <v>2556</v>
      </c>
      <c r="B1437">
        <v>112</v>
      </c>
      <c r="C1437">
        <v>127</v>
      </c>
      <c r="D1437">
        <v>62300000</v>
      </c>
      <c r="E1437" t="s">
        <v>715</v>
      </c>
      <c r="F1437" t="s">
        <v>3738</v>
      </c>
      <c r="G1437" t="s">
        <v>3739</v>
      </c>
      <c r="H1437">
        <v>72085</v>
      </c>
      <c r="I1437">
        <v>263</v>
      </c>
      <c r="J1437" t="s">
        <v>29</v>
      </c>
      <c r="K1437" t="s">
        <v>200</v>
      </c>
      <c r="L1437">
        <v>28000000</v>
      </c>
      <c r="M1437">
        <v>1981</v>
      </c>
      <c r="N1437">
        <v>6.8</v>
      </c>
      <c r="O1437">
        <v>34300000</v>
      </c>
      <c r="R1437" t="s">
        <v>2157</v>
      </c>
      <c r="S1437" cm="1">
        <f t="array" ref="S1437">AVERAGE(IF(Table7[director_name]=R1437, Table7[imdb_score]))</f>
        <v>6.8</v>
      </c>
      <c r="T1437" t="str">
        <f>IF(Table8[[#This Row],[Average]] &gt; $V$7, "Higher", "Lower")</f>
        <v>Lower</v>
      </c>
    </row>
    <row r="1438" spans="1:20" x14ac:dyDescent="0.3">
      <c r="A1438" t="s">
        <v>1374</v>
      </c>
      <c r="B1438">
        <v>106</v>
      </c>
      <c r="C1438">
        <v>120</v>
      </c>
      <c r="D1438">
        <v>46338728</v>
      </c>
      <c r="E1438" t="s">
        <v>588</v>
      </c>
      <c r="F1438" t="s">
        <v>87</v>
      </c>
      <c r="G1438" t="s">
        <v>3740</v>
      </c>
      <c r="H1438">
        <v>167750</v>
      </c>
      <c r="I1438">
        <v>506</v>
      </c>
      <c r="J1438" t="s">
        <v>29</v>
      </c>
      <c r="K1438" t="s">
        <v>30</v>
      </c>
      <c r="L1438">
        <v>14500000</v>
      </c>
      <c r="M1438">
        <v>1996</v>
      </c>
      <c r="N1438">
        <v>6.8</v>
      </c>
      <c r="O1438">
        <v>31838728</v>
      </c>
      <c r="R1438" t="s">
        <v>2215</v>
      </c>
      <c r="S1438" cm="1">
        <f t="array" ref="S1438">AVERAGE(IF(Table7[director_name]=R1438, Table7[imdb_score]))</f>
        <v>6.8</v>
      </c>
      <c r="T1438" t="str">
        <f>IF(Table8[[#This Row],[Average]] &gt; $V$7, "Higher", "Lower")</f>
        <v>Lower</v>
      </c>
    </row>
    <row r="1439" spans="1:20" x14ac:dyDescent="0.3">
      <c r="A1439" t="s">
        <v>2148</v>
      </c>
      <c r="B1439">
        <v>50</v>
      </c>
      <c r="C1439">
        <v>107</v>
      </c>
      <c r="D1439">
        <v>44726644</v>
      </c>
      <c r="E1439" t="s">
        <v>3741</v>
      </c>
      <c r="F1439" t="s">
        <v>3742</v>
      </c>
      <c r="G1439" t="s">
        <v>3743</v>
      </c>
      <c r="H1439">
        <v>42614</v>
      </c>
      <c r="I1439">
        <v>120</v>
      </c>
      <c r="J1439" t="s">
        <v>29</v>
      </c>
      <c r="K1439" t="s">
        <v>30</v>
      </c>
      <c r="L1439">
        <v>13000000</v>
      </c>
      <c r="M1439">
        <v>1988</v>
      </c>
      <c r="N1439">
        <v>6.8</v>
      </c>
      <c r="O1439">
        <v>31726644</v>
      </c>
      <c r="R1439" t="s">
        <v>2106</v>
      </c>
      <c r="S1439" cm="1">
        <f t="array" ref="S1439">AVERAGE(IF(Table7[director_name]=R1439, Table7[imdb_score]))</f>
        <v>6.8</v>
      </c>
      <c r="T1439" t="str">
        <f>IF(Table8[[#This Row],[Average]] &gt; $V$7, "Higher", "Lower")</f>
        <v>Lower</v>
      </c>
    </row>
    <row r="1440" spans="1:20" x14ac:dyDescent="0.3">
      <c r="A1440" t="s">
        <v>2118</v>
      </c>
      <c r="B1440">
        <v>42</v>
      </c>
      <c r="C1440">
        <v>135</v>
      </c>
      <c r="D1440">
        <v>36000000</v>
      </c>
      <c r="E1440" t="s">
        <v>2564</v>
      </c>
      <c r="F1440" t="s">
        <v>3744</v>
      </c>
      <c r="G1440" t="s">
        <v>3745</v>
      </c>
      <c r="H1440">
        <v>6359</v>
      </c>
      <c r="I1440">
        <v>69</v>
      </c>
      <c r="J1440" t="s">
        <v>29</v>
      </c>
      <c r="K1440" t="s">
        <v>30</v>
      </c>
      <c r="L1440">
        <v>5000000</v>
      </c>
      <c r="M1440">
        <v>1953</v>
      </c>
      <c r="N1440">
        <v>6.8</v>
      </c>
      <c r="O1440">
        <v>31000000</v>
      </c>
      <c r="R1440" t="s">
        <v>2203</v>
      </c>
      <c r="S1440" cm="1">
        <f t="array" ref="S1440">AVERAGE(IF(Table7[director_name]=R1440, Table7[imdb_score]))</f>
        <v>6.8</v>
      </c>
      <c r="T1440" t="str">
        <f>IF(Table8[[#This Row],[Average]] &gt; $V$7, "Higher", "Lower")</f>
        <v>Lower</v>
      </c>
    </row>
    <row r="1441" spans="1:20" x14ac:dyDescent="0.3">
      <c r="A1441" t="s">
        <v>989</v>
      </c>
      <c r="B1441">
        <v>136</v>
      </c>
      <c r="C1441">
        <v>121</v>
      </c>
      <c r="D1441">
        <v>35400000</v>
      </c>
      <c r="E1441" t="s">
        <v>715</v>
      </c>
      <c r="F1441" t="s">
        <v>3747</v>
      </c>
      <c r="G1441" t="s">
        <v>3748</v>
      </c>
      <c r="H1441">
        <v>74957</v>
      </c>
      <c r="I1441">
        <v>251</v>
      </c>
      <c r="J1441" t="s">
        <v>29</v>
      </c>
      <c r="K1441" t="s">
        <v>200</v>
      </c>
      <c r="L1441">
        <v>7000000</v>
      </c>
      <c r="M1441">
        <v>1973</v>
      </c>
      <c r="N1441">
        <v>6.8</v>
      </c>
      <c r="O1441">
        <v>28400000</v>
      </c>
      <c r="R1441" t="s">
        <v>2203</v>
      </c>
      <c r="S1441" cm="1">
        <f t="array" ref="S1441">AVERAGE(IF(Table7[director_name]=R1441, Table7[imdb_score]))</f>
        <v>6.8</v>
      </c>
      <c r="T1441" t="str">
        <f>IF(Table8[[#This Row],[Average]] &gt; $V$7, "Higher", "Lower")</f>
        <v>Lower</v>
      </c>
    </row>
    <row r="1442" spans="1:20" x14ac:dyDescent="0.3">
      <c r="A1442" t="s">
        <v>1919</v>
      </c>
      <c r="B1442">
        <v>190</v>
      </c>
      <c r="C1442">
        <v>104</v>
      </c>
      <c r="D1442">
        <v>97680195</v>
      </c>
      <c r="E1442" t="s">
        <v>289</v>
      </c>
      <c r="F1442" t="s">
        <v>486</v>
      </c>
      <c r="G1442" t="s">
        <v>3749</v>
      </c>
      <c r="H1442">
        <v>271691</v>
      </c>
      <c r="I1442">
        <v>243</v>
      </c>
      <c r="J1442" t="s">
        <v>29</v>
      </c>
      <c r="K1442" t="s">
        <v>30</v>
      </c>
      <c r="L1442">
        <v>70000000</v>
      </c>
      <c r="M1442">
        <v>2008</v>
      </c>
      <c r="N1442">
        <v>6.8</v>
      </c>
      <c r="O1442">
        <v>27680195</v>
      </c>
      <c r="R1442" t="s">
        <v>2134</v>
      </c>
      <c r="S1442" cm="1">
        <f t="array" ref="S1442">AVERAGE(IF(Table7[director_name]=R1442, Table7[imdb_score]))</f>
        <v>6.8</v>
      </c>
      <c r="T1442" t="str">
        <f>IF(Table8[[#This Row],[Average]] &gt; $V$7, "Higher", "Lower")</f>
        <v>Lower</v>
      </c>
    </row>
    <row r="1443" spans="1:20" x14ac:dyDescent="0.3">
      <c r="A1443" t="s">
        <v>807</v>
      </c>
      <c r="B1443">
        <v>29</v>
      </c>
      <c r="C1443">
        <v>123</v>
      </c>
      <c r="D1443">
        <v>36049108</v>
      </c>
      <c r="E1443" t="s">
        <v>747</v>
      </c>
      <c r="F1443" t="s">
        <v>690</v>
      </c>
      <c r="G1443" t="s">
        <v>3751</v>
      </c>
      <c r="H1443">
        <v>10139</v>
      </c>
      <c r="I1443">
        <v>70</v>
      </c>
      <c r="J1443" t="s">
        <v>29</v>
      </c>
      <c r="K1443" t="s">
        <v>30</v>
      </c>
      <c r="L1443">
        <v>9000000</v>
      </c>
      <c r="M1443">
        <v>1996</v>
      </c>
      <c r="N1443">
        <v>6.8</v>
      </c>
      <c r="O1443">
        <v>27049108</v>
      </c>
      <c r="R1443" t="s">
        <v>2116</v>
      </c>
      <c r="S1443" cm="1">
        <f t="array" ref="S1443">AVERAGE(IF(Table7[director_name]=R1443, Table7[imdb_score]))</f>
        <v>6.8</v>
      </c>
      <c r="T1443" t="str">
        <f>IF(Table8[[#This Row],[Average]] &gt; $V$7, "Higher", "Lower")</f>
        <v>Lower</v>
      </c>
    </row>
    <row r="1444" spans="1:20" x14ac:dyDescent="0.3">
      <c r="A1444" t="s">
        <v>1986</v>
      </c>
      <c r="B1444">
        <v>408</v>
      </c>
      <c r="C1444">
        <v>117</v>
      </c>
      <c r="D1444">
        <v>51533608</v>
      </c>
      <c r="E1444" t="s">
        <v>1050</v>
      </c>
      <c r="F1444" t="s">
        <v>61</v>
      </c>
      <c r="G1444" t="s">
        <v>3753</v>
      </c>
      <c r="H1444">
        <v>203111</v>
      </c>
      <c r="I1444">
        <v>755</v>
      </c>
      <c r="J1444" t="s">
        <v>29</v>
      </c>
      <c r="K1444" t="s">
        <v>30</v>
      </c>
      <c r="L1444">
        <v>25000000</v>
      </c>
      <c r="M1444">
        <v>2011</v>
      </c>
      <c r="N1444">
        <v>6.8</v>
      </c>
      <c r="O1444">
        <v>26533608</v>
      </c>
      <c r="R1444" t="s">
        <v>1287</v>
      </c>
      <c r="S1444" cm="1">
        <f t="array" ref="S1444">AVERAGE(IF(Table7[director_name]=R1444, Table7[imdb_score]))</f>
        <v>6.8</v>
      </c>
      <c r="T1444" t="str">
        <f>IF(Table8[[#This Row],[Average]] &gt; $V$7, "Higher", "Lower")</f>
        <v>Lower</v>
      </c>
    </row>
    <row r="1445" spans="1:20" x14ac:dyDescent="0.3">
      <c r="A1445" t="s">
        <v>3669</v>
      </c>
      <c r="B1445">
        <v>139</v>
      </c>
      <c r="C1445">
        <v>123</v>
      </c>
      <c r="D1445">
        <v>101087161</v>
      </c>
      <c r="E1445" t="s">
        <v>1576</v>
      </c>
      <c r="F1445" t="s">
        <v>478</v>
      </c>
      <c r="G1445" t="s">
        <v>3754</v>
      </c>
      <c r="H1445">
        <v>225282</v>
      </c>
      <c r="I1445">
        <v>339</v>
      </c>
      <c r="J1445" t="s">
        <v>29</v>
      </c>
      <c r="K1445" t="s">
        <v>30</v>
      </c>
      <c r="L1445">
        <v>75000000</v>
      </c>
      <c r="M1445">
        <v>1997</v>
      </c>
      <c r="N1445">
        <v>6.8</v>
      </c>
      <c r="O1445">
        <v>26087161</v>
      </c>
      <c r="R1445" t="s">
        <v>2130</v>
      </c>
      <c r="S1445" cm="1">
        <f t="array" ref="S1445">AVERAGE(IF(Table7[director_name]=R1445, Table7[imdb_score]))</f>
        <v>6.8</v>
      </c>
      <c r="T1445" t="str">
        <f>IF(Table8[[#This Row],[Average]] &gt; $V$7, "Higher", "Lower")</f>
        <v>Lower</v>
      </c>
    </row>
    <row r="1446" spans="1:20" x14ac:dyDescent="0.3">
      <c r="A1446" t="s">
        <v>2549</v>
      </c>
      <c r="B1446">
        <v>334</v>
      </c>
      <c r="C1446">
        <v>104</v>
      </c>
      <c r="D1446">
        <v>234360014</v>
      </c>
      <c r="E1446" t="s">
        <v>693</v>
      </c>
      <c r="F1446" t="s">
        <v>565</v>
      </c>
      <c r="G1446" t="s">
        <v>3755</v>
      </c>
      <c r="H1446">
        <v>383427</v>
      </c>
      <c r="I1446">
        <v>1912</v>
      </c>
      <c r="J1446" t="s">
        <v>29</v>
      </c>
      <c r="K1446" t="s">
        <v>442</v>
      </c>
      <c r="L1446">
        <v>210000000</v>
      </c>
      <c r="M1446">
        <v>2006</v>
      </c>
      <c r="N1446">
        <v>6.8</v>
      </c>
      <c r="O1446">
        <v>24360014</v>
      </c>
      <c r="R1446" t="s">
        <v>1287</v>
      </c>
      <c r="S1446" cm="1">
        <f t="array" ref="S1446">AVERAGE(IF(Table7[director_name]=R1446, Table7[imdb_score]))</f>
        <v>6.8</v>
      </c>
      <c r="T1446" t="str">
        <f>IF(Table8[[#This Row],[Average]] &gt; $V$7, "Higher", "Lower")</f>
        <v>Lower</v>
      </c>
    </row>
    <row r="1447" spans="1:20" x14ac:dyDescent="0.3">
      <c r="A1447" t="s">
        <v>968</v>
      </c>
      <c r="B1447">
        <v>61</v>
      </c>
      <c r="C1447">
        <v>111</v>
      </c>
      <c r="D1447">
        <v>42652003</v>
      </c>
      <c r="E1447" t="s">
        <v>3756</v>
      </c>
      <c r="F1447" t="s">
        <v>3757</v>
      </c>
      <c r="G1447" t="s">
        <v>3758</v>
      </c>
      <c r="H1447">
        <v>18915</v>
      </c>
      <c r="I1447">
        <v>87</v>
      </c>
      <c r="J1447" t="s">
        <v>29</v>
      </c>
      <c r="K1447" t="s">
        <v>30</v>
      </c>
      <c r="L1447">
        <v>20000000</v>
      </c>
      <c r="M1447">
        <v>2015</v>
      </c>
      <c r="N1447">
        <v>6.8</v>
      </c>
      <c r="O1447">
        <v>22652003</v>
      </c>
      <c r="R1447" t="s">
        <v>1734</v>
      </c>
      <c r="S1447" cm="1">
        <f t="array" ref="S1447">AVERAGE(IF(Table7[director_name]=R1447, Table7[imdb_score]))</f>
        <v>6.8</v>
      </c>
      <c r="T1447" t="str">
        <f>IF(Table8[[#This Row],[Average]] &gt; $V$7, "Higher", "Lower")</f>
        <v>Lower</v>
      </c>
    </row>
    <row r="1448" spans="1:20" x14ac:dyDescent="0.3">
      <c r="A1448" t="s">
        <v>3291</v>
      </c>
      <c r="B1448">
        <v>203</v>
      </c>
      <c r="C1448">
        <v>103</v>
      </c>
      <c r="D1448">
        <v>27285953</v>
      </c>
      <c r="E1448" t="s">
        <v>175</v>
      </c>
      <c r="F1448" t="s">
        <v>3759</v>
      </c>
      <c r="G1448" t="s">
        <v>3760</v>
      </c>
      <c r="H1448">
        <v>48675</v>
      </c>
      <c r="I1448">
        <v>214</v>
      </c>
      <c r="J1448" t="s">
        <v>29</v>
      </c>
      <c r="K1448" t="s">
        <v>30</v>
      </c>
      <c r="L1448">
        <v>5000000</v>
      </c>
      <c r="M1448">
        <v>2015</v>
      </c>
      <c r="N1448">
        <v>6.8</v>
      </c>
      <c r="O1448">
        <v>22285953</v>
      </c>
      <c r="R1448" t="s">
        <v>1734</v>
      </c>
      <c r="S1448" cm="1">
        <f t="array" ref="S1448">AVERAGE(IF(Table7[director_name]=R1448, Table7[imdb_score]))</f>
        <v>6.8</v>
      </c>
      <c r="T1448" t="str">
        <f>IF(Table8[[#This Row],[Average]] &gt; $V$7, "Higher", "Lower")</f>
        <v>Lower</v>
      </c>
    </row>
    <row r="1449" spans="1:20" x14ac:dyDescent="0.3">
      <c r="A1449" t="s">
        <v>2193</v>
      </c>
      <c r="B1449">
        <v>425</v>
      </c>
      <c r="C1449">
        <v>92</v>
      </c>
      <c r="D1449">
        <v>25138292</v>
      </c>
      <c r="E1449" t="s">
        <v>2463</v>
      </c>
      <c r="F1449" t="s">
        <v>3761</v>
      </c>
      <c r="G1449" t="s">
        <v>3762</v>
      </c>
      <c r="H1449">
        <v>66483</v>
      </c>
      <c r="I1449">
        <v>452</v>
      </c>
      <c r="J1449" t="s">
        <v>29</v>
      </c>
      <c r="K1449" t="s">
        <v>30</v>
      </c>
      <c r="L1449">
        <v>3500000</v>
      </c>
      <c r="M1449">
        <v>2015</v>
      </c>
      <c r="N1449">
        <v>6.8</v>
      </c>
      <c r="O1449">
        <v>21638292</v>
      </c>
      <c r="R1449" t="s">
        <v>746</v>
      </c>
      <c r="S1449" cm="1">
        <f t="array" ref="S1449">AVERAGE(IF(Table7[director_name]=R1449, Table7[imdb_score]))</f>
        <v>6.7916666666666652</v>
      </c>
      <c r="T1449" t="str">
        <f>IF(Table8[[#This Row],[Average]] &gt; $V$7, "Higher", "Lower")</f>
        <v>Lower</v>
      </c>
    </row>
    <row r="1450" spans="1:20" x14ac:dyDescent="0.3">
      <c r="A1450" t="s">
        <v>397</v>
      </c>
      <c r="B1450">
        <v>152</v>
      </c>
      <c r="C1450">
        <v>113</v>
      </c>
      <c r="D1450">
        <v>69304264</v>
      </c>
      <c r="E1450" t="s">
        <v>3763</v>
      </c>
      <c r="F1450" t="s">
        <v>861</v>
      </c>
      <c r="G1450" t="s">
        <v>3764</v>
      </c>
      <c r="H1450">
        <v>73068</v>
      </c>
      <c r="I1450">
        <v>419</v>
      </c>
      <c r="J1450" t="s">
        <v>29</v>
      </c>
      <c r="K1450" t="s">
        <v>30</v>
      </c>
      <c r="L1450">
        <v>48000000</v>
      </c>
      <c r="M1450">
        <v>1999</v>
      </c>
      <c r="N1450">
        <v>6.8</v>
      </c>
      <c r="O1450">
        <v>21304264</v>
      </c>
      <c r="R1450" t="s">
        <v>746</v>
      </c>
      <c r="S1450" cm="1">
        <f t="array" ref="S1450">AVERAGE(IF(Table7[director_name]=R1450, Table7[imdb_score]))</f>
        <v>6.7916666666666652</v>
      </c>
      <c r="T1450" t="str">
        <f>IF(Table8[[#This Row],[Average]] &gt; $V$7, "Higher", "Lower")</f>
        <v>Lower</v>
      </c>
    </row>
    <row r="1451" spans="1:20" x14ac:dyDescent="0.3">
      <c r="A1451" t="s">
        <v>493</v>
      </c>
      <c r="B1451">
        <v>171</v>
      </c>
      <c r="C1451">
        <v>156</v>
      </c>
      <c r="D1451">
        <v>75530832</v>
      </c>
      <c r="E1451" t="s">
        <v>459</v>
      </c>
      <c r="F1451" t="s">
        <v>34</v>
      </c>
      <c r="G1451" t="s">
        <v>3766</v>
      </c>
      <c r="H1451">
        <v>97047</v>
      </c>
      <c r="I1451">
        <v>452</v>
      </c>
      <c r="J1451" t="s">
        <v>29</v>
      </c>
      <c r="K1451" t="s">
        <v>30</v>
      </c>
      <c r="L1451">
        <v>55000000</v>
      </c>
      <c r="M1451">
        <v>1999</v>
      </c>
      <c r="N1451">
        <v>6.8</v>
      </c>
      <c r="O1451">
        <v>20530832</v>
      </c>
      <c r="R1451" t="s">
        <v>746</v>
      </c>
      <c r="S1451" cm="1">
        <f t="array" ref="S1451">AVERAGE(IF(Table7[director_name]=R1451, Table7[imdb_score]))</f>
        <v>6.7916666666666652</v>
      </c>
      <c r="T1451" t="str">
        <f>IF(Table8[[#This Row],[Average]] &gt; $V$7, "Higher", "Lower")</f>
        <v>Lower</v>
      </c>
    </row>
    <row r="1452" spans="1:20" x14ac:dyDescent="0.3">
      <c r="A1452" t="s">
        <v>451</v>
      </c>
      <c r="B1452">
        <v>212</v>
      </c>
      <c r="C1452">
        <v>89</v>
      </c>
      <c r="D1452">
        <v>21378000</v>
      </c>
      <c r="E1452" t="s">
        <v>1900</v>
      </c>
      <c r="F1452" t="s">
        <v>841</v>
      </c>
      <c r="G1452" t="s">
        <v>3767</v>
      </c>
      <c r="H1452">
        <v>46492</v>
      </c>
      <c r="I1452">
        <v>335</v>
      </c>
      <c r="J1452" t="s">
        <v>29</v>
      </c>
      <c r="K1452" t="s">
        <v>30</v>
      </c>
      <c r="L1452">
        <v>1000000</v>
      </c>
      <c r="M1452">
        <v>1980</v>
      </c>
      <c r="N1452">
        <v>6.8</v>
      </c>
      <c r="O1452">
        <v>20378000</v>
      </c>
      <c r="R1452" t="s">
        <v>746</v>
      </c>
      <c r="S1452" cm="1">
        <f t="array" ref="S1452">AVERAGE(IF(Table7[director_name]=R1452, Table7[imdb_score]))</f>
        <v>6.7916666666666652</v>
      </c>
      <c r="T1452" t="str">
        <f>IF(Table8[[#This Row],[Average]] &gt; $V$7, "Higher", "Lower")</f>
        <v>Lower</v>
      </c>
    </row>
    <row r="1453" spans="1:20" x14ac:dyDescent="0.3">
      <c r="A1453" t="s">
        <v>451</v>
      </c>
      <c r="B1453">
        <v>212</v>
      </c>
      <c r="C1453">
        <v>89</v>
      </c>
      <c r="D1453">
        <v>21378000</v>
      </c>
      <c r="E1453" t="s">
        <v>1900</v>
      </c>
      <c r="F1453" t="s">
        <v>841</v>
      </c>
      <c r="G1453" t="s">
        <v>3767</v>
      </c>
      <c r="H1453">
        <v>46493</v>
      </c>
      <c r="I1453">
        <v>335</v>
      </c>
      <c r="J1453" t="s">
        <v>29</v>
      </c>
      <c r="K1453" t="s">
        <v>30</v>
      </c>
      <c r="L1453">
        <v>1000000</v>
      </c>
      <c r="M1453">
        <v>1980</v>
      </c>
      <c r="N1453">
        <v>6.8</v>
      </c>
      <c r="O1453">
        <v>20378000</v>
      </c>
      <c r="R1453" t="s">
        <v>746</v>
      </c>
      <c r="S1453" cm="1">
        <f t="array" ref="S1453">AVERAGE(IF(Table7[director_name]=R1453, Table7[imdb_score]))</f>
        <v>6.7916666666666652</v>
      </c>
      <c r="T1453" t="str">
        <f>IF(Table8[[#This Row],[Average]] &gt; $V$7, "Higher", "Lower")</f>
        <v>Lower</v>
      </c>
    </row>
    <row r="1454" spans="1:20" x14ac:dyDescent="0.3">
      <c r="A1454" t="s">
        <v>1701</v>
      </c>
      <c r="B1454">
        <v>207</v>
      </c>
      <c r="C1454">
        <v>96</v>
      </c>
      <c r="D1454">
        <v>31597131</v>
      </c>
      <c r="E1454" t="s">
        <v>224</v>
      </c>
      <c r="F1454" t="s">
        <v>313</v>
      </c>
      <c r="G1454" t="s">
        <v>3770</v>
      </c>
      <c r="H1454">
        <v>97938</v>
      </c>
      <c r="I1454">
        <v>605</v>
      </c>
      <c r="J1454" t="s">
        <v>29</v>
      </c>
      <c r="K1454" t="s">
        <v>30</v>
      </c>
      <c r="L1454">
        <v>12000000</v>
      </c>
      <c r="M1454">
        <v>2002</v>
      </c>
      <c r="N1454">
        <v>6.8</v>
      </c>
      <c r="O1454">
        <v>19597131</v>
      </c>
      <c r="R1454" t="s">
        <v>746</v>
      </c>
      <c r="S1454" cm="1">
        <f t="array" ref="S1454">AVERAGE(IF(Table7[director_name]=R1454, Table7[imdb_score]))</f>
        <v>6.7916666666666652</v>
      </c>
      <c r="T1454" t="str">
        <f>IF(Table8[[#This Row],[Average]] &gt; $V$7, "Higher", "Lower")</f>
        <v>Lower</v>
      </c>
    </row>
    <row r="1455" spans="1:20" x14ac:dyDescent="0.3">
      <c r="A1455" t="s">
        <v>2120</v>
      </c>
      <c r="B1455">
        <v>78</v>
      </c>
      <c r="C1455">
        <v>120</v>
      </c>
      <c r="D1455">
        <v>33771174</v>
      </c>
      <c r="E1455" t="s">
        <v>699</v>
      </c>
      <c r="F1455" t="s">
        <v>418</v>
      </c>
      <c r="G1455" t="s">
        <v>3772</v>
      </c>
      <c r="H1455">
        <v>27044</v>
      </c>
      <c r="I1455">
        <v>240</v>
      </c>
      <c r="J1455" t="s">
        <v>29</v>
      </c>
      <c r="K1455" t="s">
        <v>30</v>
      </c>
      <c r="L1455">
        <v>15000000</v>
      </c>
      <c r="M1455">
        <v>2000</v>
      </c>
      <c r="N1455">
        <v>6.8</v>
      </c>
      <c r="O1455">
        <v>18771174</v>
      </c>
      <c r="R1455" t="s">
        <v>746</v>
      </c>
      <c r="S1455" cm="1">
        <f t="array" ref="S1455">AVERAGE(IF(Table7[director_name]=R1455, Table7[imdb_score]))</f>
        <v>6.7916666666666652</v>
      </c>
      <c r="T1455" t="str">
        <f>IF(Table8[[#This Row],[Average]] &gt; $V$7, "Higher", "Lower")</f>
        <v>Lower</v>
      </c>
    </row>
    <row r="1456" spans="1:20" x14ac:dyDescent="0.3">
      <c r="A1456" t="s">
        <v>2124</v>
      </c>
      <c r="B1456">
        <v>112</v>
      </c>
      <c r="C1456">
        <v>119</v>
      </c>
      <c r="D1456">
        <v>25000000</v>
      </c>
      <c r="E1456" t="s">
        <v>248</v>
      </c>
      <c r="F1456" t="s">
        <v>3774</v>
      </c>
      <c r="G1456" t="s">
        <v>3775</v>
      </c>
      <c r="H1456">
        <v>39847</v>
      </c>
      <c r="I1456">
        <v>242</v>
      </c>
      <c r="J1456" t="s">
        <v>29</v>
      </c>
      <c r="K1456" t="s">
        <v>30</v>
      </c>
      <c r="L1456">
        <v>9000000</v>
      </c>
      <c r="M1456">
        <v>1976</v>
      </c>
      <c r="N1456">
        <v>6.8</v>
      </c>
      <c r="O1456">
        <v>16000000</v>
      </c>
      <c r="R1456" t="s">
        <v>746</v>
      </c>
      <c r="S1456" cm="1">
        <f t="array" ref="S1456">AVERAGE(IF(Table7[director_name]=R1456, Table7[imdb_score]))</f>
        <v>6.7916666666666652</v>
      </c>
      <c r="T1456" t="str">
        <f>IF(Table8[[#This Row],[Average]] &gt; $V$7, "Higher", "Lower")</f>
        <v>Lower</v>
      </c>
    </row>
    <row r="1457" spans="1:20" x14ac:dyDescent="0.3">
      <c r="A1457" t="s">
        <v>2112</v>
      </c>
      <c r="B1457">
        <v>143</v>
      </c>
      <c r="C1457">
        <v>142</v>
      </c>
      <c r="D1457">
        <v>22800000</v>
      </c>
      <c r="E1457" t="s">
        <v>715</v>
      </c>
      <c r="F1457" t="s">
        <v>3777</v>
      </c>
      <c r="G1457" t="s">
        <v>3778</v>
      </c>
      <c r="H1457">
        <v>59941</v>
      </c>
      <c r="I1457">
        <v>452</v>
      </c>
      <c r="J1457" t="s">
        <v>29</v>
      </c>
      <c r="K1457" t="s">
        <v>200</v>
      </c>
      <c r="L1457">
        <v>7000000</v>
      </c>
      <c r="M1457">
        <v>1969</v>
      </c>
      <c r="N1457">
        <v>6.8</v>
      </c>
      <c r="O1457">
        <v>15800000</v>
      </c>
      <c r="R1457" t="s">
        <v>746</v>
      </c>
      <c r="S1457" cm="1">
        <f t="array" ref="S1457">AVERAGE(IF(Table7[director_name]=R1457, Table7[imdb_score]))</f>
        <v>6.7916666666666652</v>
      </c>
      <c r="T1457" t="str">
        <f>IF(Table8[[#This Row],[Average]] &gt; $V$7, "Higher", "Lower")</f>
        <v>Lower</v>
      </c>
    </row>
    <row r="1458" spans="1:20" x14ac:dyDescent="0.3">
      <c r="A1458" t="s">
        <v>2186</v>
      </c>
      <c r="B1458">
        <v>91</v>
      </c>
      <c r="C1458">
        <v>94</v>
      </c>
      <c r="D1458">
        <v>16101109</v>
      </c>
      <c r="E1458" t="s">
        <v>676</v>
      </c>
      <c r="F1458" t="s">
        <v>468</v>
      </c>
      <c r="G1458" t="s">
        <v>3780</v>
      </c>
      <c r="H1458">
        <v>76467</v>
      </c>
      <c r="I1458">
        <v>236</v>
      </c>
      <c r="J1458" t="s">
        <v>29</v>
      </c>
      <c r="K1458" t="s">
        <v>30</v>
      </c>
      <c r="L1458">
        <v>3000000</v>
      </c>
      <c r="M1458">
        <v>2005</v>
      </c>
      <c r="N1458">
        <v>6.8</v>
      </c>
      <c r="O1458">
        <v>13101109</v>
      </c>
      <c r="R1458" t="s">
        <v>746</v>
      </c>
      <c r="S1458" cm="1">
        <f t="array" ref="S1458">AVERAGE(IF(Table7[director_name]=R1458, Table7[imdb_score]))</f>
        <v>6.7916666666666652</v>
      </c>
      <c r="T1458" t="str">
        <f>IF(Table8[[#This Row],[Average]] &gt; $V$7, "Higher", "Lower")</f>
        <v>Lower</v>
      </c>
    </row>
    <row r="1459" spans="1:20" x14ac:dyDescent="0.3">
      <c r="A1459" t="s">
        <v>2170</v>
      </c>
      <c r="B1459">
        <v>175</v>
      </c>
      <c r="C1459">
        <v>99</v>
      </c>
      <c r="D1459">
        <v>52320979</v>
      </c>
      <c r="E1459" t="s">
        <v>1066</v>
      </c>
      <c r="F1459" t="s">
        <v>106</v>
      </c>
      <c r="G1459" t="s">
        <v>3782</v>
      </c>
      <c r="H1459">
        <v>114321</v>
      </c>
      <c r="I1459">
        <v>548</v>
      </c>
      <c r="J1459" t="s">
        <v>29</v>
      </c>
      <c r="K1459" t="s">
        <v>30</v>
      </c>
      <c r="L1459">
        <v>40000000</v>
      </c>
      <c r="M1459">
        <v>2006</v>
      </c>
      <c r="N1459">
        <v>6.8</v>
      </c>
      <c r="O1459">
        <v>12320979</v>
      </c>
      <c r="R1459" t="s">
        <v>746</v>
      </c>
      <c r="S1459" cm="1">
        <f t="array" ref="S1459">AVERAGE(IF(Table7[director_name]=R1459, Table7[imdb_score]))</f>
        <v>6.7916666666666652</v>
      </c>
      <c r="T1459" t="str">
        <f>IF(Table8[[#This Row],[Average]] &gt; $V$7, "Higher", "Lower")</f>
        <v>Lower</v>
      </c>
    </row>
    <row r="1460" spans="1:20" x14ac:dyDescent="0.3">
      <c r="A1460" t="s">
        <v>1604</v>
      </c>
      <c r="B1460">
        <v>206</v>
      </c>
      <c r="C1460">
        <v>102</v>
      </c>
      <c r="D1460">
        <v>62318875</v>
      </c>
      <c r="E1460" t="s">
        <v>693</v>
      </c>
      <c r="F1460" t="s">
        <v>3140</v>
      </c>
      <c r="G1460" t="s">
        <v>3784</v>
      </c>
      <c r="H1460">
        <v>156225</v>
      </c>
      <c r="I1460">
        <v>502</v>
      </c>
      <c r="J1460" t="s">
        <v>29</v>
      </c>
      <c r="K1460" t="s">
        <v>30</v>
      </c>
      <c r="L1460">
        <v>50000000</v>
      </c>
      <c r="M1460">
        <v>2006</v>
      </c>
      <c r="N1460">
        <v>6.8</v>
      </c>
      <c r="O1460">
        <v>12318875</v>
      </c>
      <c r="R1460" t="s">
        <v>746</v>
      </c>
      <c r="S1460" cm="1">
        <f t="array" ref="S1460">AVERAGE(IF(Table7[director_name]=R1460, Table7[imdb_score]))</f>
        <v>6.7916666666666652</v>
      </c>
      <c r="T1460" t="str">
        <f>IF(Table8[[#This Row],[Average]] &gt; $V$7, "Higher", "Lower")</f>
        <v>Lower</v>
      </c>
    </row>
    <row r="1461" spans="1:20" x14ac:dyDescent="0.3">
      <c r="A1461" t="s">
        <v>2196</v>
      </c>
      <c r="B1461">
        <v>61</v>
      </c>
      <c r="C1461">
        <v>92</v>
      </c>
      <c r="D1461">
        <v>11806119</v>
      </c>
      <c r="E1461" t="s">
        <v>611</v>
      </c>
      <c r="F1461" t="s">
        <v>3786</v>
      </c>
      <c r="G1461" t="s">
        <v>3787</v>
      </c>
      <c r="H1461">
        <v>57578</v>
      </c>
      <c r="I1461">
        <v>210</v>
      </c>
      <c r="J1461" t="s">
        <v>29</v>
      </c>
      <c r="K1461" t="s">
        <v>30</v>
      </c>
      <c r="L1461">
        <v>1100000</v>
      </c>
      <c r="M1461">
        <v>1988</v>
      </c>
      <c r="N1461">
        <v>6.8</v>
      </c>
      <c r="O1461">
        <v>10706119</v>
      </c>
      <c r="R1461" t="s">
        <v>1038</v>
      </c>
      <c r="S1461" cm="1">
        <f t="array" ref="S1461">AVERAGE(IF(Table7[director_name]=R1461, Table7[imdb_score]))</f>
        <v>6.7833333333333323</v>
      </c>
      <c r="T1461" t="str">
        <f>IF(Table8[[#This Row],[Average]] &gt; $V$7, "Higher", "Lower")</f>
        <v>Lower</v>
      </c>
    </row>
    <row r="1462" spans="1:20" x14ac:dyDescent="0.3">
      <c r="A1462" t="s">
        <v>2130</v>
      </c>
      <c r="B1462">
        <v>211</v>
      </c>
      <c r="C1462">
        <v>105</v>
      </c>
      <c r="D1462">
        <v>20338609</v>
      </c>
      <c r="E1462" t="s">
        <v>1683</v>
      </c>
      <c r="F1462" t="s">
        <v>1539</v>
      </c>
      <c r="G1462" t="s">
        <v>3789</v>
      </c>
      <c r="H1462">
        <v>19655</v>
      </c>
      <c r="I1462">
        <v>280</v>
      </c>
      <c r="J1462" t="s">
        <v>29</v>
      </c>
      <c r="K1462" t="s">
        <v>30</v>
      </c>
      <c r="L1462">
        <v>10000000</v>
      </c>
      <c r="M1462">
        <v>2006</v>
      </c>
      <c r="N1462">
        <v>6.8</v>
      </c>
      <c r="O1462">
        <v>10338609</v>
      </c>
      <c r="R1462" t="s">
        <v>1038</v>
      </c>
      <c r="S1462" cm="1">
        <f t="array" ref="S1462">AVERAGE(IF(Table7[director_name]=R1462, Table7[imdb_score]))</f>
        <v>6.7833333333333323</v>
      </c>
      <c r="T1462" t="str">
        <f>IF(Table8[[#This Row],[Average]] &gt; $V$7, "Higher", "Lower")</f>
        <v>Lower</v>
      </c>
    </row>
    <row r="1463" spans="1:20" x14ac:dyDescent="0.3">
      <c r="A1463" t="s">
        <v>1038</v>
      </c>
      <c r="B1463">
        <v>417</v>
      </c>
      <c r="C1463">
        <v>111</v>
      </c>
      <c r="D1463">
        <v>40247512</v>
      </c>
      <c r="E1463" t="s">
        <v>417</v>
      </c>
      <c r="F1463" t="s">
        <v>3791</v>
      </c>
      <c r="G1463" t="s">
        <v>3792</v>
      </c>
      <c r="H1463">
        <v>159198</v>
      </c>
      <c r="I1463">
        <v>438</v>
      </c>
      <c r="J1463" t="s">
        <v>29</v>
      </c>
      <c r="K1463" t="s">
        <v>30</v>
      </c>
      <c r="L1463">
        <v>30000000</v>
      </c>
      <c r="M1463">
        <v>2011</v>
      </c>
      <c r="N1463">
        <v>6.8</v>
      </c>
      <c r="O1463">
        <v>10247512</v>
      </c>
      <c r="R1463" t="s">
        <v>1038</v>
      </c>
      <c r="S1463" cm="1">
        <f t="array" ref="S1463">AVERAGE(IF(Table7[director_name]=R1463, Table7[imdb_score]))</f>
        <v>6.7833333333333323</v>
      </c>
      <c r="T1463" t="str">
        <f>IF(Table8[[#This Row],[Average]] &gt; $V$7, "Higher", "Lower")</f>
        <v>Lower</v>
      </c>
    </row>
    <row r="1464" spans="1:20" x14ac:dyDescent="0.3">
      <c r="A1464" t="s">
        <v>989</v>
      </c>
      <c r="B1464">
        <v>118</v>
      </c>
      <c r="C1464">
        <v>125</v>
      </c>
      <c r="D1464">
        <v>21000000</v>
      </c>
      <c r="E1464" t="s">
        <v>715</v>
      </c>
      <c r="F1464" t="s">
        <v>81</v>
      </c>
      <c r="G1464" t="s">
        <v>3793</v>
      </c>
      <c r="H1464">
        <v>73950</v>
      </c>
      <c r="I1464">
        <v>258</v>
      </c>
      <c r="J1464" t="s">
        <v>29</v>
      </c>
      <c r="K1464" t="s">
        <v>200</v>
      </c>
      <c r="L1464">
        <v>13000000</v>
      </c>
      <c r="M1464">
        <v>1974</v>
      </c>
      <c r="N1464">
        <v>6.8</v>
      </c>
      <c r="O1464">
        <v>8000000</v>
      </c>
      <c r="R1464" t="s">
        <v>1038</v>
      </c>
      <c r="S1464" cm="1">
        <f t="array" ref="S1464">AVERAGE(IF(Table7[director_name]=R1464, Table7[imdb_score]))</f>
        <v>6.7833333333333323</v>
      </c>
      <c r="T1464" t="str">
        <f>IF(Table8[[#This Row],[Average]] &gt; $V$7, "Higher", "Lower")</f>
        <v>Lower</v>
      </c>
    </row>
    <row r="1465" spans="1:20" x14ac:dyDescent="0.3">
      <c r="A1465" t="s">
        <v>822</v>
      </c>
      <c r="B1465">
        <v>50</v>
      </c>
      <c r="C1465">
        <v>92</v>
      </c>
      <c r="D1465">
        <v>14891000</v>
      </c>
      <c r="E1465" t="s">
        <v>676</v>
      </c>
      <c r="F1465" t="s">
        <v>3515</v>
      </c>
      <c r="G1465" t="s">
        <v>3795</v>
      </c>
      <c r="H1465">
        <v>15088</v>
      </c>
      <c r="I1465">
        <v>105</v>
      </c>
      <c r="J1465" t="s">
        <v>29</v>
      </c>
      <c r="K1465" t="s">
        <v>30</v>
      </c>
      <c r="L1465">
        <v>7000000</v>
      </c>
      <c r="M1465">
        <v>1996</v>
      </c>
      <c r="N1465">
        <v>6.8</v>
      </c>
      <c r="O1465">
        <v>7891000</v>
      </c>
      <c r="R1465" t="s">
        <v>1038</v>
      </c>
      <c r="S1465" cm="1">
        <f t="array" ref="S1465">AVERAGE(IF(Table7[director_name]=R1465, Table7[imdb_score]))</f>
        <v>6.7833333333333323</v>
      </c>
      <c r="T1465" t="str">
        <f>IF(Table8[[#This Row],[Average]] &gt; $V$7, "Higher", "Lower")</f>
        <v>Lower</v>
      </c>
    </row>
    <row r="1466" spans="1:20" x14ac:dyDescent="0.3">
      <c r="A1466" t="s">
        <v>2993</v>
      </c>
      <c r="B1466">
        <v>122</v>
      </c>
      <c r="C1466">
        <v>101</v>
      </c>
      <c r="D1466">
        <v>37617947</v>
      </c>
      <c r="E1466" t="s">
        <v>3797</v>
      </c>
      <c r="F1466" t="s">
        <v>1545</v>
      </c>
      <c r="G1466" t="s">
        <v>3798</v>
      </c>
      <c r="H1466">
        <v>8143</v>
      </c>
      <c r="I1466">
        <v>203</v>
      </c>
      <c r="J1466" t="s">
        <v>29</v>
      </c>
      <c r="K1466" t="s">
        <v>30</v>
      </c>
      <c r="L1466">
        <v>30000000</v>
      </c>
      <c r="M1466">
        <v>2006</v>
      </c>
      <c r="N1466">
        <v>6.8</v>
      </c>
      <c r="O1466">
        <v>7617947</v>
      </c>
      <c r="R1466" t="s">
        <v>1038</v>
      </c>
      <c r="S1466" cm="1">
        <f t="array" ref="S1466">AVERAGE(IF(Table7[director_name]=R1466, Table7[imdb_score]))</f>
        <v>6.7833333333333323</v>
      </c>
      <c r="T1466" t="str">
        <f>IF(Table8[[#This Row],[Average]] &gt; $V$7, "Higher", "Lower")</f>
        <v>Lower</v>
      </c>
    </row>
    <row r="1467" spans="1:20" x14ac:dyDescent="0.3">
      <c r="A1467" t="s">
        <v>2173</v>
      </c>
      <c r="B1467">
        <v>175</v>
      </c>
      <c r="C1467">
        <v>98</v>
      </c>
      <c r="D1467">
        <v>18381787</v>
      </c>
      <c r="E1467" t="s">
        <v>73</v>
      </c>
      <c r="F1467" t="s">
        <v>3800</v>
      </c>
      <c r="G1467" t="s">
        <v>3801</v>
      </c>
      <c r="H1467">
        <v>15684</v>
      </c>
      <c r="I1467">
        <v>126</v>
      </c>
      <c r="J1467" t="s">
        <v>29</v>
      </c>
      <c r="K1467" t="s">
        <v>200</v>
      </c>
      <c r="L1467">
        <v>11000000</v>
      </c>
      <c r="M1467">
        <v>2012</v>
      </c>
      <c r="N1467">
        <v>6.8</v>
      </c>
      <c r="O1467">
        <v>7381787</v>
      </c>
      <c r="R1467" t="s">
        <v>1072</v>
      </c>
      <c r="S1467" cm="1">
        <f t="array" ref="S1467">AVERAGE(IF(Table7[director_name]=R1467, Table7[imdb_score]))</f>
        <v>6.7800000000000011</v>
      </c>
      <c r="T1467" t="str">
        <f>IF(Table8[[#This Row],[Average]] &gt; $V$7, "Higher", "Lower")</f>
        <v>Lower</v>
      </c>
    </row>
    <row r="1468" spans="1:20" x14ac:dyDescent="0.3">
      <c r="A1468" t="s">
        <v>1226</v>
      </c>
      <c r="B1468">
        <v>190</v>
      </c>
      <c r="C1468">
        <v>109</v>
      </c>
      <c r="D1468">
        <v>26415649</v>
      </c>
      <c r="E1468" t="s">
        <v>39</v>
      </c>
      <c r="F1468" t="s">
        <v>106</v>
      </c>
      <c r="G1468" t="s">
        <v>3803</v>
      </c>
      <c r="H1468">
        <v>94892</v>
      </c>
      <c r="I1468">
        <v>189</v>
      </c>
      <c r="J1468" t="s">
        <v>29</v>
      </c>
      <c r="K1468" t="s">
        <v>30</v>
      </c>
      <c r="L1468">
        <v>20000000</v>
      </c>
      <c r="M1468">
        <v>2008</v>
      </c>
      <c r="N1468">
        <v>6.8</v>
      </c>
      <c r="O1468">
        <v>6415649</v>
      </c>
      <c r="R1468" t="s">
        <v>1072</v>
      </c>
      <c r="S1468" cm="1">
        <f t="array" ref="S1468">AVERAGE(IF(Table7[director_name]=R1468, Table7[imdb_score]))</f>
        <v>6.7800000000000011</v>
      </c>
      <c r="T1468" t="str">
        <f>IF(Table8[[#This Row],[Average]] &gt; $V$7, "Higher", "Lower")</f>
        <v>Lower</v>
      </c>
    </row>
    <row r="1469" spans="1:20" x14ac:dyDescent="0.3">
      <c r="A1469" t="s">
        <v>2176</v>
      </c>
      <c r="B1469">
        <v>171</v>
      </c>
      <c r="C1469">
        <v>92</v>
      </c>
      <c r="D1469">
        <v>25296447</v>
      </c>
      <c r="E1469" t="s">
        <v>1576</v>
      </c>
      <c r="F1469" t="s">
        <v>339</v>
      </c>
      <c r="G1469" t="s">
        <v>3805</v>
      </c>
      <c r="H1469">
        <v>237248</v>
      </c>
      <c r="I1469">
        <v>460</v>
      </c>
      <c r="J1469" t="s">
        <v>29</v>
      </c>
      <c r="K1469" t="s">
        <v>241</v>
      </c>
      <c r="L1469">
        <v>21000000</v>
      </c>
      <c r="M1469">
        <v>2002</v>
      </c>
      <c r="N1469">
        <v>6.8</v>
      </c>
      <c r="O1469">
        <v>4296447</v>
      </c>
      <c r="R1469" t="s">
        <v>1072</v>
      </c>
      <c r="S1469" cm="1">
        <f t="array" ref="S1469">AVERAGE(IF(Table7[director_name]=R1469, Table7[imdb_score]))</f>
        <v>6.7800000000000011</v>
      </c>
      <c r="T1469" t="str">
        <f>IF(Table8[[#This Row],[Average]] &gt; $V$7, "Higher", "Lower")</f>
        <v>Lower</v>
      </c>
    </row>
    <row r="1470" spans="1:20" x14ac:dyDescent="0.3">
      <c r="A1470" t="s">
        <v>587</v>
      </c>
      <c r="B1470">
        <v>231</v>
      </c>
      <c r="C1470">
        <v>99</v>
      </c>
      <c r="D1470">
        <v>9203192</v>
      </c>
      <c r="E1470" t="s">
        <v>305</v>
      </c>
      <c r="F1470" t="s">
        <v>145</v>
      </c>
      <c r="G1470" t="s">
        <v>3807</v>
      </c>
      <c r="H1470">
        <v>45396</v>
      </c>
      <c r="I1470">
        <v>136</v>
      </c>
      <c r="J1470" t="s">
        <v>29</v>
      </c>
      <c r="K1470" t="s">
        <v>30</v>
      </c>
      <c r="L1470">
        <v>5000000</v>
      </c>
      <c r="M1470">
        <v>2011</v>
      </c>
      <c r="N1470">
        <v>6.8</v>
      </c>
      <c r="O1470">
        <v>4203192</v>
      </c>
      <c r="R1470" t="s">
        <v>1072</v>
      </c>
      <c r="S1470" cm="1">
        <f t="array" ref="S1470">AVERAGE(IF(Table7[director_name]=R1470, Table7[imdb_score]))</f>
        <v>6.7800000000000011</v>
      </c>
      <c r="T1470" t="str">
        <f>IF(Table8[[#This Row],[Average]] &gt; $V$7, "Higher", "Lower")</f>
        <v>Lower</v>
      </c>
    </row>
    <row r="1471" spans="1:20" x14ac:dyDescent="0.3">
      <c r="A1471" t="s">
        <v>2127</v>
      </c>
      <c r="B1471">
        <v>85</v>
      </c>
      <c r="C1471">
        <v>118</v>
      </c>
      <c r="D1471">
        <v>5709616</v>
      </c>
      <c r="E1471" t="s">
        <v>588</v>
      </c>
      <c r="F1471" t="s">
        <v>3809</v>
      </c>
      <c r="G1471" t="s">
        <v>3810</v>
      </c>
      <c r="H1471">
        <v>11088</v>
      </c>
      <c r="I1471">
        <v>110</v>
      </c>
      <c r="J1471" t="s">
        <v>174</v>
      </c>
      <c r="K1471" t="s">
        <v>585</v>
      </c>
      <c r="L1471">
        <v>1800000</v>
      </c>
      <c r="M1471">
        <v>2002</v>
      </c>
      <c r="N1471">
        <v>6.8</v>
      </c>
      <c r="O1471">
        <v>3909616</v>
      </c>
      <c r="R1471" t="s">
        <v>1072</v>
      </c>
      <c r="S1471" cm="1">
        <f t="array" ref="S1471">AVERAGE(IF(Table7[director_name]=R1471, Table7[imdb_score]))</f>
        <v>6.7800000000000011</v>
      </c>
      <c r="T1471" t="str">
        <f>IF(Table8[[#This Row],[Average]] &gt; $V$7, "Higher", "Lower")</f>
        <v>Lower</v>
      </c>
    </row>
    <row r="1472" spans="1:20" x14ac:dyDescent="0.3">
      <c r="A1472" t="s">
        <v>3396</v>
      </c>
      <c r="B1472">
        <v>159</v>
      </c>
      <c r="C1472">
        <v>110</v>
      </c>
      <c r="D1472">
        <v>28831145</v>
      </c>
      <c r="E1472" t="s">
        <v>459</v>
      </c>
      <c r="F1472" t="s">
        <v>3010</v>
      </c>
      <c r="G1472" t="s">
        <v>3812</v>
      </c>
      <c r="H1472">
        <v>39357</v>
      </c>
      <c r="I1472">
        <v>113</v>
      </c>
      <c r="J1472" t="s">
        <v>29</v>
      </c>
      <c r="K1472" t="s">
        <v>30</v>
      </c>
      <c r="L1472">
        <v>25000000</v>
      </c>
      <c r="M1472">
        <v>2014</v>
      </c>
      <c r="N1472">
        <v>6.8</v>
      </c>
      <c r="O1472">
        <v>3831145</v>
      </c>
      <c r="R1472" t="s">
        <v>1072</v>
      </c>
      <c r="S1472" cm="1">
        <f t="array" ref="S1472">AVERAGE(IF(Table7[director_name]=R1472, Table7[imdb_score]))</f>
        <v>6.7800000000000011</v>
      </c>
      <c r="T1472" t="str">
        <f>IF(Table8[[#This Row],[Average]] &gt; $V$7, "Higher", "Lower")</f>
        <v>Lower</v>
      </c>
    </row>
    <row r="1473" spans="1:20" x14ac:dyDescent="0.3">
      <c r="A1473" t="s">
        <v>857</v>
      </c>
      <c r="B1473">
        <v>28</v>
      </c>
      <c r="C1473">
        <v>120</v>
      </c>
      <c r="D1473">
        <v>5731103</v>
      </c>
      <c r="E1473" t="s">
        <v>2564</v>
      </c>
      <c r="F1473" t="s">
        <v>2776</v>
      </c>
      <c r="G1473" t="s">
        <v>3814</v>
      </c>
      <c r="H1473">
        <v>4100</v>
      </c>
      <c r="I1473">
        <v>35</v>
      </c>
      <c r="J1473" t="s">
        <v>29</v>
      </c>
      <c r="K1473" t="s">
        <v>30</v>
      </c>
      <c r="L1473">
        <v>2400000</v>
      </c>
      <c r="M1473">
        <v>1996</v>
      </c>
      <c r="N1473">
        <v>6.8</v>
      </c>
      <c r="O1473">
        <v>3331103</v>
      </c>
      <c r="R1473" t="s">
        <v>1072</v>
      </c>
      <c r="S1473" cm="1">
        <f t="array" ref="S1473">AVERAGE(IF(Table7[director_name]=R1473, Table7[imdb_score]))</f>
        <v>6.7800000000000011</v>
      </c>
      <c r="T1473" t="str">
        <f>IF(Table8[[#This Row],[Average]] &gt; $V$7, "Higher", "Lower")</f>
        <v>Lower</v>
      </c>
    </row>
    <row r="1474" spans="1:20" x14ac:dyDescent="0.3">
      <c r="A1474" t="s">
        <v>2993</v>
      </c>
      <c r="B1474">
        <v>126</v>
      </c>
      <c r="C1474">
        <v>100</v>
      </c>
      <c r="D1474">
        <v>4599680</v>
      </c>
      <c r="E1474" t="s">
        <v>92</v>
      </c>
      <c r="F1474" t="s">
        <v>635</v>
      </c>
      <c r="G1474" t="s">
        <v>3816</v>
      </c>
      <c r="H1474">
        <v>68222</v>
      </c>
      <c r="I1474">
        <v>545</v>
      </c>
      <c r="J1474" t="s">
        <v>29</v>
      </c>
      <c r="K1474" t="s">
        <v>30</v>
      </c>
      <c r="L1474">
        <v>1500000</v>
      </c>
      <c r="M1474">
        <v>2003</v>
      </c>
      <c r="N1474">
        <v>6.8</v>
      </c>
      <c r="O1474">
        <v>3099680</v>
      </c>
      <c r="R1474" t="s">
        <v>1072</v>
      </c>
      <c r="S1474" cm="1">
        <f t="array" ref="S1474">AVERAGE(IF(Table7[director_name]=R1474, Table7[imdb_score]))</f>
        <v>6.7800000000000011</v>
      </c>
      <c r="T1474" t="str">
        <f>IF(Table8[[#This Row],[Average]] &gt; $V$7, "Higher", "Lower")</f>
        <v>Lower</v>
      </c>
    </row>
    <row r="1475" spans="1:20" x14ac:dyDescent="0.3">
      <c r="A1475" t="s">
        <v>2044</v>
      </c>
      <c r="B1475">
        <v>141</v>
      </c>
      <c r="C1475">
        <v>124</v>
      </c>
      <c r="D1475">
        <v>71069884</v>
      </c>
      <c r="E1475" t="s">
        <v>208</v>
      </c>
      <c r="F1475" t="s">
        <v>44</v>
      </c>
      <c r="G1475" t="s">
        <v>3817</v>
      </c>
      <c r="H1475">
        <v>101899</v>
      </c>
      <c r="I1475">
        <v>445</v>
      </c>
      <c r="J1475" t="s">
        <v>29</v>
      </c>
      <c r="K1475" t="s">
        <v>30</v>
      </c>
      <c r="L1475">
        <v>68000000</v>
      </c>
      <c r="M1475">
        <v>2001</v>
      </c>
      <c r="N1475">
        <v>6.8</v>
      </c>
      <c r="O1475">
        <v>3069884</v>
      </c>
      <c r="R1475" t="s">
        <v>1072</v>
      </c>
      <c r="S1475" cm="1">
        <f t="array" ref="S1475">AVERAGE(IF(Table7[director_name]=R1475, Table7[imdb_score]))</f>
        <v>6.7800000000000011</v>
      </c>
      <c r="T1475" t="str">
        <f>IF(Table8[[#This Row],[Average]] &gt; $V$7, "Higher", "Lower")</f>
        <v>Lower</v>
      </c>
    </row>
    <row r="1476" spans="1:20" x14ac:dyDescent="0.3">
      <c r="A1476" t="s">
        <v>528</v>
      </c>
      <c r="B1476">
        <v>75</v>
      </c>
      <c r="C1476">
        <v>114</v>
      </c>
      <c r="D1476">
        <v>65000000</v>
      </c>
      <c r="E1476" t="s">
        <v>699</v>
      </c>
      <c r="F1476" t="s">
        <v>3819</v>
      </c>
      <c r="G1476" t="s">
        <v>3820</v>
      </c>
      <c r="H1476">
        <v>43027</v>
      </c>
      <c r="I1476">
        <v>214</v>
      </c>
      <c r="J1476" t="s">
        <v>29</v>
      </c>
      <c r="K1476" t="s">
        <v>30</v>
      </c>
      <c r="L1476">
        <v>62000000</v>
      </c>
      <c r="M1476">
        <v>1995</v>
      </c>
      <c r="N1476">
        <v>6.8</v>
      </c>
      <c r="O1476">
        <v>3000000</v>
      </c>
      <c r="R1476" t="s">
        <v>1072</v>
      </c>
      <c r="S1476" cm="1">
        <f t="array" ref="S1476">AVERAGE(IF(Table7[director_name]=R1476, Table7[imdb_score]))</f>
        <v>6.7800000000000011</v>
      </c>
      <c r="T1476" t="str">
        <f>IF(Table8[[#This Row],[Average]] &gt; $V$7, "Higher", "Lower")</f>
        <v>Lower</v>
      </c>
    </row>
    <row r="1477" spans="1:20" x14ac:dyDescent="0.3">
      <c r="A1477" t="s">
        <v>3351</v>
      </c>
      <c r="B1477">
        <v>88</v>
      </c>
      <c r="C1477">
        <v>99</v>
      </c>
      <c r="D1477">
        <v>11883495</v>
      </c>
      <c r="E1477" t="s">
        <v>1585</v>
      </c>
      <c r="F1477" t="s">
        <v>3821</v>
      </c>
      <c r="G1477" t="s">
        <v>3822</v>
      </c>
      <c r="H1477">
        <v>52805</v>
      </c>
      <c r="I1477">
        <v>278</v>
      </c>
      <c r="J1477" t="s">
        <v>29</v>
      </c>
      <c r="K1477" t="s">
        <v>200</v>
      </c>
      <c r="L1477">
        <v>9000000</v>
      </c>
      <c r="M1477">
        <v>1998</v>
      </c>
      <c r="N1477">
        <v>6.8</v>
      </c>
      <c r="O1477">
        <v>2883495</v>
      </c>
      <c r="R1477" t="s">
        <v>2194</v>
      </c>
      <c r="S1477" cm="1">
        <f t="array" ref="S1477">AVERAGE(IF(Table7[director_name]=R1477, Table7[imdb_score]))</f>
        <v>6.7799999999999994</v>
      </c>
      <c r="T1477" t="str">
        <f>IF(Table8[[#This Row],[Average]] &gt; $V$7, "Higher", "Lower")</f>
        <v>Lower</v>
      </c>
    </row>
    <row r="1478" spans="1:20" x14ac:dyDescent="0.3">
      <c r="A1478" t="s">
        <v>2046</v>
      </c>
      <c r="B1478">
        <v>191</v>
      </c>
      <c r="C1478">
        <v>96</v>
      </c>
      <c r="D1478">
        <v>12570442</v>
      </c>
      <c r="E1478" t="s">
        <v>3824</v>
      </c>
      <c r="F1478" t="s">
        <v>2330</v>
      </c>
      <c r="G1478" t="s">
        <v>3825</v>
      </c>
      <c r="H1478">
        <v>40514</v>
      </c>
      <c r="I1478">
        <v>234</v>
      </c>
      <c r="J1478" t="s">
        <v>29</v>
      </c>
      <c r="K1478" t="s">
        <v>30</v>
      </c>
      <c r="L1478">
        <v>10000000</v>
      </c>
      <c r="M1478">
        <v>2005</v>
      </c>
      <c r="N1478">
        <v>6.8</v>
      </c>
      <c r="O1478">
        <v>2570442</v>
      </c>
      <c r="R1478" t="s">
        <v>2194</v>
      </c>
      <c r="S1478" cm="1">
        <f t="array" ref="S1478">AVERAGE(IF(Table7[director_name]=R1478, Table7[imdb_score]))</f>
        <v>6.7799999999999994</v>
      </c>
      <c r="T1478" t="str">
        <f>IF(Table8[[#This Row],[Average]] &gt; $V$7, "Higher", "Lower")</f>
        <v>Lower</v>
      </c>
    </row>
    <row r="1479" spans="1:20" x14ac:dyDescent="0.3">
      <c r="A1479" t="s">
        <v>1350</v>
      </c>
      <c r="B1479">
        <v>291</v>
      </c>
      <c r="C1479">
        <v>122</v>
      </c>
      <c r="D1479">
        <v>17237244</v>
      </c>
      <c r="E1479" t="s">
        <v>208</v>
      </c>
      <c r="F1479" t="s">
        <v>436</v>
      </c>
      <c r="G1479" t="s">
        <v>3826</v>
      </c>
      <c r="H1479">
        <v>57210</v>
      </c>
      <c r="I1479">
        <v>158</v>
      </c>
      <c r="J1479" t="s">
        <v>29</v>
      </c>
      <c r="K1479" t="s">
        <v>200</v>
      </c>
      <c r="L1479">
        <v>15000000</v>
      </c>
      <c r="M1479">
        <v>2014</v>
      </c>
      <c r="N1479">
        <v>6.8</v>
      </c>
      <c r="O1479">
        <v>2237244</v>
      </c>
      <c r="R1479" t="s">
        <v>2194</v>
      </c>
      <c r="S1479" cm="1">
        <f t="array" ref="S1479">AVERAGE(IF(Table7[director_name]=R1479, Table7[imdb_score]))</f>
        <v>6.7799999999999994</v>
      </c>
      <c r="T1479" t="str">
        <f>IF(Table8[[#This Row],[Average]] &gt; $V$7, "Higher", "Lower")</f>
        <v>Lower</v>
      </c>
    </row>
    <row r="1480" spans="1:20" x14ac:dyDescent="0.3">
      <c r="A1480" t="s">
        <v>1999</v>
      </c>
      <c r="B1480">
        <v>469</v>
      </c>
      <c r="C1480">
        <v>125</v>
      </c>
      <c r="D1480">
        <v>172051787</v>
      </c>
      <c r="E1480" t="s">
        <v>248</v>
      </c>
      <c r="F1480" t="s">
        <v>1167</v>
      </c>
      <c r="G1480" t="s">
        <v>3828</v>
      </c>
      <c r="H1480">
        <v>264183</v>
      </c>
      <c r="I1480">
        <v>665</v>
      </c>
      <c r="J1480" t="s">
        <v>29</v>
      </c>
      <c r="K1480" t="s">
        <v>30</v>
      </c>
      <c r="L1480">
        <v>170000000</v>
      </c>
      <c r="M1480">
        <v>2010</v>
      </c>
      <c r="N1480">
        <v>6.8</v>
      </c>
      <c r="O1480">
        <v>2051787</v>
      </c>
      <c r="R1480" t="s">
        <v>2194</v>
      </c>
      <c r="S1480" cm="1">
        <f t="array" ref="S1480">AVERAGE(IF(Table7[director_name]=R1480, Table7[imdb_score]))</f>
        <v>6.7799999999999994</v>
      </c>
      <c r="T1480" t="str">
        <f>IF(Table8[[#This Row],[Average]] &gt; $V$7, "Higher", "Lower")</f>
        <v>Lower</v>
      </c>
    </row>
    <row r="1481" spans="1:20" x14ac:dyDescent="0.3">
      <c r="A1481" t="s">
        <v>1999</v>
      </c>
      <c r="B1481">
        <v>469</v>
      </c>
      <c r="C1481">
        <v>125</v>
      </c>
      <c r="D1481">
        <v>172051787</v>
      </c>
      <c r="E1481" t="s">
        <v>248</v>
      </c>
      <c r="F1481" t="s">
        <v>1167</v>
      </c>
      <c r="G1481" t="s">
        <v>3828</v>
      </c>
      <c r="H1481">
        <v>264186</v>
      </c>
      <c r="I1481">
        <v>665</v>
      </c>
      <c r="J1481" t="s">
        <v>29</v>
      </c>
      <c r="K1481" t="s">
        <v>30</v>
      </c>
      <c r="L1481">
        <v>170000000</v>
      </c>
      <c r="M1481">
        <v>2010</v>
      </c>
      <c r="N1481">
        <v>6.8</v>
      </c>
      <c r="O1481">
        <v>2051787</v>
      </c>
      <c r="R1481" t="s">
        <v>2194</v>
      </c>
      <c r="S1481" cm="1">
        <f t="array" ref="S1481">AVERAGE(IF(Table7[director_name]=R1481, Table7[imdb_score]))</f>
        <v>6.7799999999999994</v>
      </c>
      <c r="T1481" t="str">
        <f>IF(Table8[[#This Row],[Average]] &gt; $V$7, "Higher", "Lower")</f>
        <v>Lower</v>
      </c>
    </row>
    <row r="1482" spans="1:20" x14ac:dyDescent="0.3">
      <c r="A1482" t="s">
        <v>3348</v>
      </c>
      <c r="B1482">
        <v>251</v>
      </c>
      <c r="C1482">
        <v>89</v>
      </c>
      <c r="D1482">
        <v>3645438</v>
      </c>
      <c r="E1482" t="s">
        <v>626</v>
      </c>
      <c r="F1482" t="s">
        <v>3830</v>
      </c>
      <c r="G1482" t="s">
        <v>3831</v>
      </c>
      <c r="H1482">
        <v>55040</v>
      </c>
      <c r="I1482">
        <v>539</v>
      </c>
      <c r="J1482" t="s">
        <v>90</v>
      </c>
      <c r="K1482" t="s">
        <v>241</v>
      </c>
      <c r="L1482">
        <v>2200000</v>
      </c>
      <c r="M1482">
        <v>2003</v>
      </c>
      <c r="N1482">
        <v>6.8</v>
      </c>
      <c r="O1482">
        <v>1445438</v>
      </c>
      <c r="R1482" t="s">
        <v>686</v>
      </c>
      <c r="S1482" cm="1">
        <f t="array" ref="S1482">AVERAGE(IF(Table7[director_name]=R1482, Table7[imdb_score]))</f>
        <v>6.7750000000000004</v>
      </c>
      <c r="T1482" t="str">
        <f>IF(Table8[[#This Row],[Average]] &gt; $V$7, "Higher", "Lower")</f>
        <v>Lower</v>
      </c>
    </row>
    <row r="1483" spans="1:20" x14ac:dyDescent="0.3">
      <c r="A1483" t="s">
        <v>3833</v>
      </c>
      <c r="B1483">
        <v>20</v>
      </c>
      <c r="C1483">
        <v>119</v>
      </c>
      <c r="D1483">
        <v>21413105</v>
      </c>
      <c r="E1483" t="s">
        <v>3834</v>
      </c>
      <c r="F1483" t="s">
        <v>398</v>
      </c>
      <c r="G1483" t="s">
        <v>3835</v>
      </c>
      <c r="H1483">
        <v>15230</v>
      </c>
      <c r="I1483">
        <v>97</v>
      </c>
      <c r="J1483" t="s">
        <v>29</v>
      </c>
      <c r="K1483" t="s">
        <v>581</v>
      </c>
      <c r="L1483">
        <v>20000000</v>
      </c>
      <c r="M1483">
        <v>1990</v>
      </c>
      <c r="N1483">
        <v>6.8</v>
      </c>
      <c r="O1483">
        <v>1413105</v>
      </c>
      <c r="R1483" t="s">
        <v>686</v>
      </c>
      <c r="S1483" cm="1">
        <f t="array" ref="S1483">AVERAGE(IF(Table7[director_name]=R1483, Table7[imdb_score]))</f>
        <v>6.7750000000000004</v>
      </c>
      <c r="T1483" t="str">
        <f>IF(Table8[[#This Row],[Average]] &gt; $V$7, "Higher", "Lower")</f>
        <v>Lower</v>
      </c>
    </row>
    <row r="1484" spans="1:20" x14ac:dyDescent="0.3">
      <c r="A1484" t="s">
        <v>312</v>
      </c>
      <c r="B1484">
        <v>59</v>
      </c>
      <c r="C1484">
        <v>106</v>
      </c>
      <c r="D1484">
        <v>21200000</v>
      </c>
      <c r="E1484" t="s">
        <v>305</v>
      </c>
      <c r="F1484" t="s">
        <v>3837</v>
      </c>
      <c r="G1484" t="s">
        <v>3838</v>
      </c>
      <c r="H1484">
        <v>34774</v>
      </c>
      <c r="I1484">
        <v>162</v>
      </c>
      <c r="J1484" t="s">
        <v>29</v>
      </c>
      <c r="K1484" t="s">
        <v>30</v>
      </c>
      <c r="L1484">
        <v>20000000</v>
      </c>
      <c r="M1484">
        <v>1995</v>
      </c>
      <c r="N1484">
        <v>6.8</v>
      </c>
      <c r="O1484">
        <v>1200000</v>
      </c>
      <c r="R1484" t="s">
        <v>686</v>
      </c>
      <c r="S1484" cm="1">
        <f t="array" ref="S1484">AVERAGE(IF(Table7[director_name]=R1484, Table7[imdb_score]))</f>
        <v>6.7750000000000004</v>
      </c>
      <c r="T1484" t="str">
        <f>IF(Table8[[#This Row],[Average]] &gt; $V$7, "Higher", "Lower")</f>
        <v>Lower</v>
      </c>
    </row>
    <row r="1485" spans="1:20" x14ac:dyDescent="0.3">
      <c r="A1485" t="s">
        <v>2140</v>
      </c>
      <c r="B1485">
        <v>276</v>
      </c>
      <c r="C1485">
        <v>109</v>
      </c>
      <c r="D1485">
        <v>51019112</v>
      </c>
      <c r="E1485" t="s">
        <v>180</v>
      </c>
      <c r="F1485" t="s">
        <v>3559</v>
      </c>
      <c r="G1485" t="s">
        <v>3839</v>
      </c>
      <c r="H1485">
        <v>155745</v>
      </c>
      <c r="I1485">
        <v>1053</v>
      </c>
      <c r="J1485" t="s">
        <v>29</v>
      </c>
      <c r="K1485" t="s">
        <v>30</v>
      </c>
      <c r="L1485">
        <v>50000000</v>
      </c>
      <c r="M1485">
        <v>2005</v>
      </c>
      <c r="N1485">
        <v>6.8</v>
      </c>
      <c r="O1485">
        <v>1019112</v>
      </c>
      <c r="R1485" t="s">
        <v>686</v>
      </c>
      <c r="S1485" cm="1">
        <f t="array" ref="S1485">AVERAGE(IF(Table7[director_name]=R1485, Table7[imdb_score]))</f>
        <v>6.7750000000000004</v>
      </c>
      <c r="T1485" t="str">
        <f>IF(Table8[[#This Row],[Average]] &gt; $V$7, "Higher", "Lower")</f>
        <v>Lower</v>
      </c>
    </row>
    <row r="1486" spans="1:20" x14ac:dyDescent="0.3">
      <c r="A1486" t="s">
        <v>2187</v>
      </c>
      <c r="B1486">
        <v>29</v>
      </c>
      <c r="C1486">
        <v>93</v>
      </c>
      <c r="D1486">
        <v>906666</v>
      </c>
      <c r="E1486" t="s">
        <v>1310</v>
      </c>
      <c r="F1486" t="s">
        <v>3841</v>
      </c>
      <c r="G1486" t="s">
        <v>3842</v>
      </c>
      <c r="H1486">
        <v>154</v>
      </c>
      <c r="I1486">
        <v>5</v>
      </c>
      <c r="J1486" t="s">
        <v>29</v>
      </c>
      <c r="K1486" t="s">
        <v>30</v>
      </c>
      <c r="L1486">
        <v>500000</v>
      </c>
      <c r="M1486">
        <v>2011</v>
      </c>
      <c r="N1486">
        <v>6.8</v>
      </c>
      <c r="O1486">
        <v>406666</v>
      </c>
      <c r="R1486" t="s">
        <v>1226</v>
      </c>
      <c r="S1486" cm="1">
        <f t="array" ref="S1486">AVERAGE(IF(Table7[director_name]=R1486, Table7[imdb_score]))</f>
        <v>6.7714285714285722</v>
      </c>
      <c r="T1486" t="str">
        <f>IF(Table8[[#This Row],[Average]] &gt; $V$7, "Higher", "Lower")</f>
        <v>Lower</v>
      </c>
    </row>
    <row r="1487" spans="1:20" x14ac:dyDescent="0.3">
      <c r="A1487" t="s">
        <v>2451</v>
      </c>
      <c r="B1487">
        <v>18</v>
      </c>
      <c r="C1487">
        <v>86</v>
      </c>
      <c r="D1487">
        <v>1277257</v>
      </c>
      <c r="E1487" t="s">
        <v>699</v>
      </c>
      <c r="F1487" t="s">
        <v>3844</v>
      </c>
      <c r="G1487" t="s">
        <v>3845</v>
      </c>
      <c r="H1487">
        <v>2629</v>
      </c>
      <c r="I1487">
        <v>32</v>
      </c>
      <c r="J1487" t="s">
        <v>29</v>
      </c>
      <c r="K1487" t="s">
        <v>200</v>
      </c>
      <c r="L1487">
        <v>1000000</v>
      </c>
      <c r="M1487">
        <v>1996</v>
      </c>
      <c r="N1487">
        <v>6.8</v>
      </c>
      <c r="O1487">
        <v>277257</v>
      </c>
      <c r="R1487" t="s">
        <v>1226</v>
      </c>
      <c r="S1487" cm="1">
        <f t="array" ref="S1487">AVERAGE(IF(Table7[director_name]=R1487, Table7[imdb_score]))</f>
        <v>6.7714285714285722</v>
      </c>
      <c r="T1487" t="str">
        <f>IF(Table8[[#This Row],[Average]] &gt; $V$7, "Higher", "Lower")</f>
        <v>Lower</v>
      </c>
    </row>
    <row r="1488" spans="1:20" x14ac:dyDescent="0.3">
      <c r="A1488" t="s">
        <v>2207</v>
      </c>
      <c r="B1488">
        <v>193</v>
      </c>
      <c r="C1488">
        <v>88</v>
      </c>
      <c r="D1488">
        <v>59379</v>
      </c>
      <c r="E1488" t="s">
        <v>3847</v>
      </c>
      <c r="F1488" t="s">
        <v>3848</v>
      </c>
      <c r="G1488" t="s">
        <v>3849</v>
      </c>
      <c r="H1488">
        <v>12796</v>
      </c>
      <c r="I1488">
        <v>52</v>
      </c>
      <c r="J1488" t="s">
        <v>29</v>
      </c>
      <c r="K1488" t="s">
        <v>30</v>
      </c>
      <c r="L1488">
        <v>200000</v>
      </c>
      <c r="M1488">
        <v>2013</v>
      </c>
      <c r="N1488">
        <v>6.8</v>
      </c>
      <c r="O1488">
        <v>-140621</v>
      </c>
      <c r="R1488" t="s">
        <v>1226</v>
      </c>
      <c r="S1488" cm="1">
        <f t="array" ref="S1488">AVERAGE(IF(Table7[director_name]=R1488, Table7[imdb_score]))</f>
        <v>6.7714285714285722</v>
      </c>
      <c r="T1488" t="str">
        <f>IF(Table8[[#This Row],[Average]] &gt; $V$7, "Higher", "Lower")</f>
        <v>Lower</v>
      </c>
    </row>
    <row r="1489" spans="1:20" x14ac:dyDescent="0.3">
      <c r="A1489" t="s">
        <v>2189</v>
      </c>
      <c r="B1489">
        <v>112</v>
      </c>
      <c r="C1489">
        <v>93</v>
      </c>
      <c r="D1489">
        <v>48430</v>
      </c>
      <c r="E1489" t="s">
        <v>2312</v>
      </c>
      <c r="F1489" t="s">
        <v>3851</v>
      </c>
      <c r="G1489" t="s">
        <v>3852</v>
      </c>
      <c r="H1489">
        <v>20176</v>
      </c>
      <c r="I1489">
        <v>73</v>
      </c>
      <c r="J1489" t="s">
        <v>29</v>
      </c>
      <c r="K1489" t="s">
        <v>30</v>
      </c>
      <c r="L1489">
        <v>500000</v>
      </c>
      <c r="M1489">
        <v>2010</v>
      </c>
      <c r="N1489">
        <v>6.8</v>
      </c>
      <c r="O1489">
        <v>-451570</v>
      </c>
      <c r="R1489" t="s">
        <v>1226</v>
      </c>
      <c r="S1489" cm="1">
        <f t="array" ref="S1489">AVERAGE(IF(Table7[director_name]=R1489, Table7[imdb_score]))</f>
        <v>6.7714285714285722</v>
      </c>
      <c r="T1489" t="str">
        <f>IF(Table8[[#This Row],[Average]] &gt; $V$7, "Higher", "Lower")</f>
        <v>Lower</v>
      </c>
    </row>
    <row r="1490" spans="1:20" x14ac:dyDescent="0.3">
      <c r="A1490" t="s">
        <v>2213</v>
      </c>
      <c r="B1490">
        <v>124</v>
      </c>
      <c r="C1490">
        <v>86</v>
      </c>
      <c r="D1490">
        <v>992238</v>
      </c>
      <c r="E1490" t="s">
        <v>588</v>
      </c>
      <c r="F1490" t="s">
        <v>777</v>
      </c>
      <c r="G1490" t="s">
        <v>3854</v>
      </c>
      <c r="H1490">
        <v>16349</v>
      </c>
      <c r="I1490">
        <v>103</v>
      </c>
      <c r="J1490" t="s">
        <v>29</v>
      </c>
      <c r="K1490" t="s">
        <v>200</v>
      </c>
      <c r="L1490">
        <v>1700000</v>
      </c>
      <c r="M1490">
        <v>2004</v>
      </c>
      <c r="N1490">
        <v>6.8</v>
      </c>
      <c r="O1490">
        <v>-707762</v>
      </c>
      <c r="R1490" t="s">
        <v>1226</v>
      </c>
      <c r="S1490" cm="1">
        <f t="array" ref="S1490">AVERAGE(IF(Table7[director_name]=R1490, Table7[imdb_score]))</f>
        <v>6.7714285714285722</v>
      </c>
      <c r="T1490" t="str">
        <f>IF(Table8[[#This Row],[Average]] &gt; $V$7, "Higher", "Lower")</f>
        <v>Lower</v>
      </c>
    </row>
    <row r="1491" spans="1:20" x14ac:dyDescent="0.3">
      <c r="A1491" t="s">
        <v>2136</v>
      </c>
      <c r="B1491">
        <v>109</v>
      </c>
      <c r="C1491">
        <v>110</v>
      </c>
      <c r="D1491">
        <v>4040588</v>
      </c>
      <c r="E1491" t="s">
        <v>73</v>
      </c>
      <c r="F1491" t="s">
        <v>398</v>
      </c>
      <c r="G1491" t="s">
        <v>3856</v>
      </c>
      <c r="H1491">
        <v>12233</v>
      </c>
      <c r="I1491">
        <v>89</v>
      </c>
      <c r="J1491" t="s">
        <v>29</v>
      </c>
      <c r="K1491" t="s">
        <v>30</v>
      </c>
      <c r="L1491">
        <v>5000000</v>
      </c>
      <c r="M1491">
        <v>2008</v>
      </c>
      <c r="N1491">
        <v>6.8</v>
      </c>
      <c r="O1491">
        <v>-959412</v>
      </c>
      <c r="R1491" t="s">
        <v>1226</v>
      </c>
      <c r="S1491" cm="1">
        <f t="array" ref="S1491">AVERAGE(IF(Table7[director_name]=R1491, Table7[imdb_score]))</f>
        <v>6.7714285714285722</v>
      </c>
      <c r="T1491" t="str">
        <f>IF(Table8[[#This Row],[Average]] &gt; $V$7, "Higher", "Lower")</f>
        <v>Lower</v>
      </c>
    </row>
    <row r="1492" spans="1:20" x14ac:dyDescent="0.3">
      <c r="A1492" t="s">
        <v>2721</v>
      </c>
      <c r="B1492">
        <v>123</v>
      </c>
      <c r="C1492">
        <v>89</v>
      </c>
      <c r="D1492">
        <v>653621</v>
      </c>
      <c r="E1492" t="s">
        <v>3858</v>
      </c>
      <c r="F1492" t="s">
        <v>3859</v>
      </c>
      <c r="G1492" t="s">
        <v>3860</v>
      </c>
      <c r="H1492">
        <v>5615</v>
      </c>
      <c r="I1492">
        <v>64</v>
      </c>
      <c r="J1492" t="s">
        <v>29</v>
      </c>
      <c r="K1492" t="s">
        <v>30</v>
      </c>
      <c r="L1492">
        <v>2000000</v>
      </c>
      <c r="M1492">
        <v>2005</v>
      </c>
      <c r="N1492">
        <v>6.8</v>
      </c>
      <c r="O1492">
        <v>-1346379</v>
      </c>
      <c r="R1492" t="s">
        <v>1226</v>
      </c>
      <c r="S1492" cm="1">
        <f t="array" ref="S1492">AVERAGE(IF(Table7[director_name]=R1492, Table7[imdb_score]))</f>
        <v>6.7714285714285722</v>
      </c>
      <c r="T1492" t="str">
        <f>IF(Table8[[#This Row],[Average]] &gt; $V$7, "Higher", "Lower")</f>
        <v>Lower</v>
      </c>
    </row>
    <row r="1493" spans="1:20" x14ac:dyDescent="0.3">
      <c r="A1493" t="s">
        <v>2930</v>
      </c>
      <c r="B1493">
        <v>122</v>
      </c>
      <c r="C1493">
        <v>94</v>
      </c>
      <c r="D1493">
        <v>1247453</v>
      </c>
      <c r="E1493" t="s">
        <v>73</v>
      </c>
      <c r="F1493" t="s">
        <v>1521</v>
      </c>
      <c r="G1493" t="s">
        <v>3861</v>
      </c>
      <c r="H1493">
        <v>11202</v>
      </c>
      <c r="I1493">
        <v>123</v>
      </c>
      <c r="J1493" t="s">
        <v>29</v>
      </c>
      <c r="K1493" t="s">
        <v>200</v>
      </c>
      <c r="L1493">
        <v>2800000</v>
      </c>
      <c r="M1493">
        <v>2005</v>
      </c>
      <c r="N1493">
        <v>6.8</v>
      </c>
      <c r="O1493">
        <v>-1552547</v>
      </c>
      <c r="R1493" t="s">
        <v>915</v>
      </c>
      <c r="S1493" cm="1">
        <f t="array" ref="S1493">AVERAGE(IF(Table7[director_name]=R1493, Table7[imdb_score]))</f>
        <v>6.7714285714285705</v>
      </c>
      <c r="T1493" t="str">
        <f>IF(Table8[[#This Row],[Average]] &gt; $V$7, "Higher", "Lower")</f>
        <v>Lower</v>
      </c>
    </row>
    <row r="1494" spans="1:20" x14ac:dyDescent="0.3">
      <c r="A1494" t="s">
        <v>2152</v>
      </c>
      <c r="B1494">
        <v>92</v>
      </c>
      <c r="C1494">
        <v>106</v>
      </c>
      <c r="D1494">
        <v>410241</v>
      </c>
      <c r="E1494" t="s">
        <v>305</v>
      </c>
      <c r="F1494" t="s">
        <v>506</v>
      </c>
      <c r="G1494" t="s">
        <v>3863</v>
      </c>
      <c r="H1494">
        <v>32357</v>
      </c>
      <c r="I1494">
        <v>199</v>
      </c>
      <c r="J1494" t="s">
        <v>29</v>
      </c>
      <c r="K1494" t="s">
        <v>30</v>
      </c>
      <c r="L1494">
        <v>2000000</v>
      </c>
      <c r="M1494">
        <v>2002</v>
      </c>
      <c r="N1494">
        <v>6.8</v>
      </c>
      <c r="O1494">
        <v>-1589759</v>
      </c>
      <c r="R1494" t="s">
        <v>915</v>
      </c>
      <c r="S1494" cm="1">
        <f t="array" ref="S1494">AVERAGE(IF(Table7[director_name]=R1494, Table7[imdb_score]))</f>
        <v>6.7714285714285705</v>
      </c>
      <c r="T1494" t="str">
        <f>IF(Table8[[#This Row],[Average]] &gt; $V$7, "Higher", "Lower")</f>
        <v>Lower</v>
      </c>
    </row>
    <row r="1495" spans="1:20" x14ac:dyDescent="0.3">
      <c r="A1495" t="s">
        <v>485</v>
      </c>
      <c r="B1495">
        <v>238</v>
      </c>
      <c r="C1495">
        <v>96</v>
      </c>
      <c r="D1495">
        <v>322157</v>
      </c>
      <c r="E1495" t="s">
        <v>305</v>
      </c>
      <c r="F1495" t="s">
        <v>3865</v>
      </c>
      <c r="G1495" t="s">
        <v>3866</v>
      </c>
      <c r="H1495">
        <v>61787</v>
      </c>
      <c r="I1495">
        <v>203</v>
      </c>
      <c r="J1495" t="s">
        <v>29</v>
      </c>
      <c r="K1495" t="s">
        <v>30</v>
      </c>
      <c r="L1495">
        <v>2500000</v>
      </c>
      <c r="M1495">
        <v>2010</v>
      </c>
      <c r="N1495">
        <v>6.8</v>
      </c>
      <c r="O1495">
        <v>-2177843</v>
      </c>
      <c r="R1495" t="s">
        <v>915</v>
      </c>
      <c r="S1495" cm="1">
        <f t="array" ref="S1495">AVERAGE(IF(Table7[director_name]=R1495, Table7[imdb_score]))</f>
        <v>6.7714285714285705</v>
      </c>
      <c r="T1495" t="str">
        <f>IF(Table8[[#This Row],[Average]] &gt; $V$7, "Higher", "Lower")</f>
        <v>Lower</v>
      </c>
    </row>
    <row r="1496" spans="1:20" x14ac:dyDescent="0.3">
      <c r="A1496" t="s">
        <v>2155</v>
      </c>
      <c r="B1496">
        <v>39</v>
      </c>
      <c r="C1496">
        <v>106</v>
      </c>
      <c r="D1496">
        <v>886410</v>
      </c>
      <c r="E1496" t="s">
        <v>2564</v>
      </c>
      <c r="F1496" t="s">
        <v>3867</v>
      </c>
      <c r="G1496" t="s">
        <v>3868</v>
      </c>
      <c r="H1496">
        <v>1024</v>
      </c>
      <c r="I1496">
        <v>494</v>
      </c>
      <c r="J1496" t="s">
        <v>174</v>
      </c>
      <c r="K1496" t="s">
        <v>585</v>
      </c>
      <c r="L1496">
        <v>3500000</v>
      </c>
      <c r="M1496">
        <v>1998</v>
      </c>
      <c r="N1496">
        <v>6.8</v>
      </c>
      <c r="O1496">
        <v>-2613590</v>
      </c>
      <c r="R1496" t="s">
        <v>915</v>
      </c>
      <c r="S1496" cm="1">
        <f t="array" ref="S1496">AVERAGE(IF(Table7[director_name]=R1496, Table7[imdb_score]))</f>
        <v>6.7714285714285705</v>
      </c>
      <c r="T1496" t="str">
        <f>IF(Table8[[#This Row],[Average]] &gt; $V$7, "Higher", "Lower")</f>
        <v>Lower</v>
      </c>
    </row>
    <row r="1497" spans="1:20" x14ac:dyDescent="0.3">
      <c r="A1497" t="s">
        <v>2175</v>
      </c>
      <c r="B1497">
        <v>44</v>
      </c>
      <c r="C1497">
        <v>97</v>
      </c>
      <c r="D1497">
        <v>22200000</v>
      </c>
      <c r="E1497" t="s">
        <v>699</v>
      </c>
      <c r="F1497" t="s">
        <v>482</v>
      </c>
      <c r="G1497" t="s">
        <v>3869</v>
      </c>
      <c r="H1497">
        <v>41310</v>
      </c>
      <c r="I1497">
        <v>117</v>
      </c>
      <c r="J1497" t="s">
        <v>29</v>
      </c>
      <c r="K1497" t="s">
        <v>30</v>
      </c>
      <c r="L1497">
        <v>25000000</v>
      </c>
      <c r="M1497">
        <v>1994</v>
      </c>
      <c r="N1497">
        <v>6.8</v>
      </c>
      <c r="O1497">
        <v>-2800000</v>
      </c>
      <c r="R1497" t="s">
        <v>915</v>
      </c>
      <c r="S1497" cm="1">
        <f t="array" ref="S1497">AVERAGE(IF(Table7[director_name]=R1497, Table7[imdb_score]))</f>
        <v>6.7714285714285705</v>
      </c>
      <c r="T1497" t="str">
        <f>IF(Table8[[#This Row],[Average]] &gt; $V$7, "Higher", "Lower")</f>
        <v>Lower</v>
      </c>
    </row>
    <row r="1498" spans="1:20" x14ac:dyDescent="0.3">
      <c r="A1498" t="s">
        <v>1544</v>
      </c>
      <c r="B1498">
        <v>208</v>
      </c>
      <c r="C1498">
        <v>122</v>
      </c>
      <c r="D1498">
        <v>31598308</v>
      </c>
      <c r="E1498" t="s">
        <v>211</v>
      </c>
      <c r="F1498" t="s">
        <v>482</v>
      </c>
      <c r="G1498" t="s">
        <v>3870</v>
      </c>
      <c r="H1498">
        <v>124765</v>
      </c>
      <c r="I1498">
        <v>541</v>
      </c>
      <c r="J1498" t="s">
        <v>29</v>
      </c>
      <c r="K1498" t="s">
        <v>30</v>
      </c>
      <c r="L1498">
        <v>35000000</v>
      </c>
      <c r="M1498">
        <v>2001</v>
      </c>
      <c r="N1498">
        <v>6.8</v>
      </c>
      <c r="O1498">
        <v>-3401692</v>
      </c>
      <c r="R1498" t="s">
        <v>915</v>
      </c>
      <c r="S1498" cm="1">
        <f t="array" ref="S1498">AVERAGE(IF(Table7[director_name]=R1498, Table7[imdb_score]))</f>
        <v>6.7714285714285705</v>
      </c>
      <c r="T1498" t="str">
        <f>IF(Table8[[#This Row],[Average]] &gt; $V$7, "Higher", "Lower")</f>
        <v>Lower</v>
      </c>
    </row>
    <row r="1499" spans="1:20" x14ac:dyDescent="0.3">
      <c r="A1499" t="s">
        <v>2182</v>
      </c>
      <c r="B1499">
        <v>78</v>
      </c>
      <c r="C1499">
        <v>95</v>
      </c>
      <c r="D1499">
        <v>37606</v>
      </c>
      <c r="E1499" t="s">
        <v>305</v>
      </c>
      <c r="F1499" t="s">
        <v>2752</v>
      </c>
      <c r="G1499" t="s">
        <v>3872</v>
      </c>
      <c r="H1499">
        <v>31836</v>
      </c>
      <c r="I1499">
        <v>90</v>
      </c>
      <c r="J1499" t="s">
        <v>29</v>
      </c>
      <c r="K1499" t="s">
        <v>442</v>
      </c>
      <c r="L1499">
        <v>3500000</v>
      </c>
      <c r="M1499">
        <v>2009</v>
      </c>
      <c r="N1499">
        <v>6.8</v>
      </c>
      <c r="O1499">
        <v>-3462394</v>
      </c>
      <c r="R1499" t="s">
        <v>915</v>
      </c>
      <c r="S1499" cm="1">
        <f t="array" ref="S1499">AVERAGE(IF(Table7[director_name]=R1499, Table7[imdb_score]))</f>
        <v>6.7714285714285705</v>
      </c>
      <c r="T1499" t="str">
        <f>IF(Table8[[#This Row],[Average]] &gt; $V$7, "Higher", "Lower")</f>
        <v>Lower</v>
      </c>
    </row>
    <row r="1500" spans="1:20" x14ac:dyDescent="0.3">
      <c r="A1500" t="s">
        <v>2987</v>
      </c>
      <c r="B1500">
        <v>110</v>
      </c>
      <c r="C1500">
        <v>108</v>
      </c>
      <c r="D1500">
        <v>26525834</v>
      </c>
      <c r="E1500" t="s">
        <v>699</v>
      </c>
      <c r="F1500" t="s">
        <v>2987</v>
      </c>
      <c r="G1500" t="s">
        <v>3873</v>
      </c>
      <c r="H1500">
        <v>21998</v>
      </c>
      <c r="I1500">
        <v>227</v>
      </c>
      <c r="J1500" t="s">
        <v>29</v>
      </c>
      <c r="K1500" t="s">
        <v>30</v>
      </c>
      <c r="L1500">
        <v>30000000</v>
      </c>
      <c r="M1500">
        <v>1998</v>
      </c>
      <c r="N1500">
        <v>6.8</v>
      </c>
      <c r="O1500">
        <v>-3474166</v>
      </c>
      <c r="R1500" t="s">
        <v>1817</v>
      </c>
      <c r="S1500" cm="1">
        <f t="array" ref="S1500">AVERAGE(IF(Table7[director_name]=R1500, Table7[imdb_score]))</f>
        <v>6.7666666666666675</v>
      </c>
      <c r="T1500" t="str">
        <f>IF(Table8[[#This Row],[Average]] &gt; $V$7, "Higher", "Lower")</f>
        <v>Lower</v>
      </c>
    </row>
    <row r="1501" spans="1:20" x14ac:dyDescent="0.3">
      <c r="A1501" t="s">
        <v>2109</v>
      </c>
      <c r="B1501">
        <v>53</v>
      </c>
      <c r="C1501">
        <v>152</v>
      </c>
      <c r="D1501">
        <v>14873</v>
      </c>
      <c r="E1501" t="s">
        <v>3874</v>
      </c>
      <c r="F1501" t="s">
        <v>3875</v>
      </c>
      <c r="G1501" t="s">
        <v>3876</v>
      </c>
      <c r="H1501">
        <v>5294</v>
      </c>
      <c r="I1501">
        <v>67</v>
      </c>
      <c r="J1501" t="s">
        <v>29</v>
      </c>
      <c r="K1501" t="s">
        <v>30</v>
      </c>
      <c r="L1501">
        <v>3800000</v>
      </c>
      <c r="M1501">
        <v>1965</v>
      </c>
      <c r="N1501">
        <v>6.8</v>
      </c>
      <c r="O1501">
        <v>-3785127</v>
      </c>
      <c r="R1501" t="s">
        <v>1817</v>
      </c>
      <c r="S1501" cm="1">
        <f t="array" ref="S1501">AVERAGE(IF(Table7[director_name]=R1501, Table7[imdb_score]))</f>
        <v>6.7666666666666675</v>
      </c>
      <c r="T1501" t="str">
        <f>IF(Table8[[#This Row],[Average]] &gt; $V$7, "Higher", "Lower")</f>
        <v>Lower</v>
      </c>
    </row>
    <row r="1502" spans="1:20" x14ac:dyDescent="0.3">
      <c r="A1502" t="s">
        <v>3877</v>
      </c>
      <c r="B1502">
        <v>19</v>
      </c>
      <c r="C1502">
        <v>103</v>
      </c>
      <c r="D1502">
        <v>1100000</v>
      </c>
      <c r="E1502" t="s">
        <v>26</v>
      </c>
      <c r="F1502" t="s">
        <v>3878</v>
      </c>
      <c r="G1502" t="s">
        <v>3879</v>
      </c>
      <c r="H1502">
        <v>3665</v>
      </c>
      <c r="I1502">
        <v>39</v>
      </c>
      <c r="J1502" t="s">
        <v>29</v>
      </c>
      <c r="K1502" t="s">
        <v>30</v>
      </c>
      <c r="L1502">
        <v>5000000</v>
      </c>
      <c r="M1502">
        <v>1992</v>
      </c>
      <c r="N1502">
        <v>6.8</v>
      </c>
      <c r="O1502">
        <v>-3900000</v>
      </c>
      <c r="R1502" t="s">
        <v>1817</v>
      </c>
      <c r="S1502" cm="1">
        <f t="array" ref="S1502">AVERAGE(IF(Table7[director_name]=R1502, Table7[imdb_score]))</f>
        <v>6.7666666666666675</v>
      </c>
      <c r="T1502" t="str">
        <f>IF(Table8[[#This Row],[Average]] &gt; $V$7, "Higher", "Lower")</f>
        <v>Lower</v>
      </c>
    </row>
    <row r="1503" spans="1:20" x14ac:dyDescent="0.3">
      <c r="A1503" t="s">
        <v>929</v>
      </c>
      <c r="B1503">
        <v>262</v>
      </c>
      <c r="C1503">
        <v>150</v>
      </c>
      <c r="D1503">
        <v>3958500</v>
      </c>
      <c r="E1503" t="s">
        <v>60</v>
      </c>
      <c r="F1503" t="s">
        <v>1627</v>
      </c>
      <c r="G1503" t="s">
        <v>3880</v>
      </c>
      <c r="H1503">
        <v>17933</v>
      </c>
      <c r="I1503">
        <v>165</v>
      </c>
      <c r="J1503" t="s">
        <v>29</v>
      </c>
      <c r="K1503" t="s">
        <v>200</v>
      </c>
      <c r="L1503">
        <v>8200000</v>
      </c>
      <c r="M1503">
        <v>2014</v>
      </c>
      <c r="N1503">
        <v>6.8</v>
      </c>
      <c r="O1503">
        <v>-4241500</v>
      </c>
      <c r="R1503" t="s">
        <v>1817</v>
      </c>
      <c r="S1503" cm="1">
        <f t="array" ref="S1503">AVERAGE(IF(Table7[director_name]=R1503, Table7[imdb_score]))</f>
        <v>6.7666666666666675</v>
      </c>
      <c r="T1503" t="str">
        <f>IF(Table8[[#This Row],[Average]] &gt; $V$7, "Higher", "Lower")</f>
        <v>Lower</v>
      </c>
    </row>
    <row r="1504" spans="1:20" x14ac:dyDescent="0.3">
      <c r="A1504" t="s">
        <v>1564</v>
      </c>
      <c r="B1504">
        <v>158</v>
      </c>
      <c r="C1504">
        <v>99</v>
      </c>
      <c r="D1504">
        <v>2344847</v>
      </c>
      <c r="E1504" t="s">
        <v>459</v>
      </c>
      <c r="F1504" t="s">
        <v>120</v>
      </c>
      <c r="G1504" t="s">
        <v>3881</v>
      </c>
      <c r="H1504">
        <v>18561</v>
      </c>
      <c r="I1504">
        <v>119</v>
      </c>
      <c r="J1504" t="s">
        <v>29</v>
      </c>
      <c r="K1504" t="s">
        <v>30</v>
      </c>
      <c r="L1504">
        <v>7000000</v>
      </c>
      <c r="M1504">
        <v>2008</v>
      </c>
      <c r="N1504">
        <v>6.8</v>
      </c>
      <c r="O1504">
        <v>-4655153</v>
      </c>
      <c r="R1504" t="s">
        <v>1817</v>
      </c>
      <c r="S1504" cm="1">
        <f t="array" ref="S1504">AVERAGE(IF(Table7[director_name]=R1504, Table7[imdb_score]))</f>
        <v>6.7666666666666675</v>
      </c>
      <c r="T1504" t="str">
        <f>IF(Table8[[#This Row],[Average]] &gt; $V$7, "Higher", "Lower")</f>
        <v>Lower</v>
      </c>
    </row>
    <row r="1505" spans="1:20" x14ac:dyDescent="0.3">
      <c r="A1505" t="s">
        <v>2886</v>
      </c>
      <c r="B1505">
        <v>84</v>
      </c>
      <c r="C1505">
        <v>97</v>
      </c>
      <c r="D1505">
        <v>1029017</v>
      </c>
      <c r="E1505" t="s">
        <v>588</v>
      </c>
      <c r="F1505" t="s">
        <v>568</v>
      </c>
      <c r="G1505" t="s">
        <v>3882</v>
      </c>
      <c r="H1505">
        <v>12049</v>
      </c>
      <c r="I1505">
        <v>135</v>
      </c>
      <c r="J1505" t="s">
        <v>29</v>
      </c>
      <c r="K1505" t="s">
        <v>30</v>
      </c>
      <c r="L1505">
        <v>6500000</v>
      </c>
      <c r="M1505">
        <v>2004</v>
      </c>
      <c r="N1505">
        <v>6.8</v>
      </c>
      <c r="O1505">
        <v>-5470983</v>
      </c>
      <c r="R1505" t="s">
        <v>1817</v>
      </c>
      <c r="S1505" cm="1">
        <f t="array" ref="S1505">AVERAGE(IF(Table7[director_name]=R1505, Table7[imdb_score]))</f>
        <v>6.7666666666666675</v>
      </c>
      <c r="T1505" t="str">
        <f>IF(Table8[[#This Row],[Average]] &gt; $V$7, "Higher", "Lower")</f>
        <v>Lower</v>
      </c>
    </row>
    <row r="1506" spans="1:20" x14ac:dyDescent="0.3">
      <c r="A1506" t="s">
        <v>3883</v>
      </c>
      <c r="B1506">
        <v>90</v>
      </c>
      <c r="C1506">
        <v>118</v>
      </c>
      <c r="D1506">
        <v>4280577</v>
      </c>
      <c r="E1506" t="s">
        <v>2343</v>
      </c>
      <c r="F1506" t="s">
        <v>3884</v>
      </c>
      <c r="G1506" t="s">
        <v>3885</v>
      </c>
      <c r="H1506">
        <v>50919</v>
      </c>
      <c r="I1506">
        <v>114</v>
      </c>
      <c r="J1506" t="s">
        <v>29</v>
      </c>
      <c r="K1506" t="s">
        <v>30</v>
      </c>
      <c r="L1506">
        <v>10000000</v>
      </c>
      <c r="M1506">
        <v>2005</v>
      </c>
      <c r="N1506">
        <v>6.8</v>
      </c>
      <c r="O1506">
        <v>-5719423</v>
      </c>
      <c r="R1506" t="s">
        <v>1817</v>
      </c>
      <c r="S1506" cm="1">
        <f t="array" ref="S1506">AVERAGE(IF(Table7[director_name]=R1506, Table7[imdb_score]))</f>
        <v>6.7666666666666675</v>
      </c>
      <c r="T1506" t="str">
        <f>IF(Table8[[#This Row],[Average]] &gt; $V$7, "Higher", "Lower")</f>
        <v>Lower</v>
      </c>
    </row>
    <row r="1507" spans="1:20" x14ac:dyDescent="0.3">
      <c r="A1507" t="s">
        <v>1365</v>
      </c>
      <c r="B1507">
        <v>157</v>
      </c>
      <c r="C1507">
        <v>98</v>
      </c>
      <c r="D1507">
        <v>1641788</v>
      </c>
      <c r="E1507" t="s">
        <v>269</v>
      </c>
      <c r="F1507" t="s">
        <v>3887</v>
      </c>
      <c r="G1507" t="s">
        <v>3888</v>
      </c>
      <c r="H1507">
        <v>30096</v>
      </c>
      <c r="I1507">
        <v>213</v>
      </c>
      <c r="J1507" t="s">
        <v>29</v>
      </c>
      <c r="K1507" t="s">
        <v>442</v>
      </c>
      <c r="L1507">
        <v>8000000</v>
      </c>
      <c r="M1507">
        <v>2002</v>
      </c>
      <c r="N1507">
        <v>6.8</v>
      </c>
      <c r="O1507">
        <v>-6358212</v>
      </c>
      <c r="R1507" t="s">
        <v>1817</v>
      </c>
      <c r="S1507" cm="1">
        <f t="array" ref="S1507">AVERAGE(IF(Table7[director_name]=R1507, Table7[imdb_score]))</f>
        <v>6.7666666666666675</v>
      </c>
      <c r="T1507" t="str">
        <f>IF(Table8[[#This Row],[Average]] &gt; $V$7, "Higher", "Lower")</f>
        <v>Lower</v>
      </c>
    </row>
    <row r="1508" spans="1:20" x14ac:dyDescent="0.3">
      <c r="A1508" t="s">
        <v>2414</v>
      </c>
      <c r="B1508">
        <v>52</v>
      </c>
      <c r="C1508">
        <v>115</v>
      </c>
      <c r="D1508">
        <v>529766</v>
      </c>
      <c r="E1508" t="s">
        <v>26</v>
      </c>
      <c r="F1508" t="s">
        <v>478</v>
      </c>
      <c r="G1508" t="s">
        <v>3889</v>
      </c>
      <c r="H1508">
        <v>22345</v>
      </c>
      <c r="I1508">
        <v>144</v>
      </c>
      <c r="J1508" t="s">
        <v>29</v>
      </c>
      <c r="K1508" t="s">
        <v>30</v>
      </c>
      <c r="L1508">
        <v>7000000</v>
      </c>
      <c r="M1508">
        <v>1995</v>
      </c>
      <c r="N1508">
        <v>6.8</v>
      </c>
      <c r="O1508">
        <v>-6470234</v>
      </c>
      <c r="R1508" t="s">
        <v>1817</v>
      </c>
      <c r="S1508" cm="1">
        <f t="array" ref="S1508">AVERAGE(IF(Table7[director_name]=R1508, Table7[imdb_score]))</f>
        <v>6.7666666666666675</v>
      </c>
      <c r="T1508" t="str">
        <f>IF(Table8[[#This Row],[Average]] &gt; $V$7, "Higher", "Lower")</f>
        <v>Lower</v>
      </c>
    </row>
    <row r="1509" spans="1:20" x14ac:dyDescent="0.3">
      <c r="A1509" t="s">
        <v>404</v>
      </c>
      <c r="B1509">
        <v>242</v>
      </c>
      <c r="C1509">
        <v>132</v>
      </c>
      <c r="D1509">
        <v>59035104</v>
      </c>
      <c r="E1509" t="s">
        <v>3890</v>
      </c>
      <c r="F1509" t="s">
        <v>3891</v>
      </c>
      <c r="G1509" t="s">
        <v>3892</v>
      </c>
      <c r="H1509">
        <v>244566</v>
      </c>
      <c r="I1509">
        <v>597</v>
      </c>
      <c r="J1509" t="s">
        <v>29</v>
      </c>
      <c r="K1509" t="s">
        <v>30</v>
      </c>
      <c r="L1509">
        <v>66000000</v>
      </c>
      <c r="M1509">
        <v>2004</v>
      </c>
      <c r="N1509">
        <v>6.8</v>
      </c>
      <c r="O1509">
        <v>-6964896</v>
      </c>
      <c r="R1509" t="s">
        <v>278</v>
      </c>
      <c r="S1509" cm="1">
        <f t="array" ref="S1509">AVERAGE(IF(Table7[director_name]=R1509, Table7[imdb_score]))</f>
        <v>6.7666666666666666</v>
      </c>
      <c r="T1509" t="str">
        <f>IF(Table8[[#This Row],[Average]] &gt; $V$7, "Higher", "Lower")</f>
        <v>Lower</v>
      </c>
    </row>
    <row r="1510" spans="1:20" x14ac:dyDescent="0.3">
      <c r="A1510" t="s">
        <v>354</v>
      </c>
      <c r="B1510">
        <v>23</v>
      </c>
      <c r="C1510">
        <v>106</v>
      </c>
      <c r="D1510">
        <v>532190</v>
      </c>
      <c r="E1510" t="s">
        <v>3894</v>
      </c>
      <c r="F1510" t="s">
        <v>3837</v>
      </c>
      <c r="G1510" t="s">
        <v>3895</v>
      </c>
      <c r="H1510">
        <v>5673</v>
      </c>
      <c r="I1510">
        <v>37</v>
      </c>
      <c r="J1510" t="s">
        <v>29</v>
      </c>
      <c r="K1510" t="s">
        <v>30</v>
      </c>
      <c r="L1510">
        <v>8000000</v>
      </c>
      <c r="M1510">
        <v>1997</v>
      </c>
      <c r="N1510">
        <v>6.8</v>
      </c>
      <c r="O1510">
        <v>-7467810</v>
      </c>
      <c r="R1510" t="s">
        <v>278</v>
      </c>
      <c r="S1510" cm="1">
        <f t="array" ref="S1510">AVERAGE(IF(Table7[director_name]=R1510, Table7[imdb_score]))</f>
        <v>6.7666666666666666</v>
      </c>
      <c r="T1510" t="str">
        <f>IF(Table8[[#This Row],[Average]] &gt; $V$7, "Higher", "Lower")</f>
        <v>Lower</v>
      </c>
    </row>
    <row r="1511" spans="1:20" x14ac:dyDescent="0.3">
      <c r="A1511" t="s">
        <v>2192</v>
      </c>
      <c r="B1511">
        <v>140</v>
      </c>
      <c r="C1511">
        <v>93</v>
      </c>
      <c r="D1511">
        <v>298110</v>
      </c>
      <c r="E1511" t="s">
        <v>3363</v>
      </c>
      <c r="F1511" t="s">
        <v>3897</v>
      </c>
      <c r="G1511" t="s">
        <v>3898</v>
      </c>
      <c r="H1511">
        <v>25055</v>
      </c>
      <c r="I1511">
        <v>98</v>
      </c>
      <c r="J1511" t="s">
        <v>29</v>
      </c>
      <c r="K1511" t="s">
        <v>442</v>
      </c>
      <c r="L1511">
        <v>8000000</v>
      </c>
      <c r="M1511">
        <v>2006</v>
      </c>
      <c r="N1511">
        <v>6.8</v>
      </c>
      <c r="O1511">
        <v>-7701890</v>
      </c>
      <c r="R1511" t="s">
        <v>2249</v>
      </c>
      <c r="S1511" cm="1">
        <f t="array" ref="S1511">AVERAGE(IF(Table7[director_name]=R1511, Table7[imdb_score]))</f>
        <v>6.7666666666666666</v>
      </c>
      <c r="T1511" t="str">
        <f>IF(Table8[[#This Row],[Average]] &gt; $V$7, "Higher", "Lower")</f>
        <v>Lower</v>
      </c>
    </row>
    <row r="1512" spans="1:20" x14ac:dyDescent="0.3">
      <c r="A1512" t="s">
        <v>2178</v>
      </c>
      <c r="B1512">
        <v>219</v>
      </c>
      <c r="C1512">
        <v>96</v>
      </c>
      <c r="D1512">
        <v>50807639</v>
      </c>
      <c r="E1512" t="s">
        <v>296</v>
      </c>
      <c r="F1512" t="s">
        <v>3899</v>
      </c>
      <c r="G1512" t="s">
        <v>3900</v>
      </c>
      <c r="H1512">
        <v>40883</v>
      </c>
      <c r="I1512">
        <v>122</v>
      </c>
      <c r="J1512" t="s">
        <v>29</v>
      </c>
      <c r="K1512" t="s">
        <v>30</v>
      </c>
      <c r="L1512">
        <v>60000000</v>
      </c>
      <c r="M1512">
        <v>2014</v>
      </c>
      <c r="N1512">
        <v>6.8</v>
      </c>
      <c r="O1512">
        <v>-9192361</v>
      </c>
      <c r="R1512" t="s">
        <v>2254</v>
      </c>
      <c r="S1512" cm="1">
        <f t="array" ref="S1512">AVERAGE(IF(Table7[director_name]=R1512, Table7[imdb_score]))</f>
        <v>6.7666666666666666</v>
      </c>
      <c r="T1512" t="str">
        <f>IF(Table8[[#This Row],[Average]] &gt; $V$7, "Higher", "Lower")</f>
        <v>Lower</v>
      </c>
    </row>
    <row r="1513" spans="1:20" x14ac:dyDescent="0.3">
      <c r="A1513" t="s">
        <v>2580</v>
      </c>
      <c r="B1513">
        <v>104</v>
      </c>
      <c r="C1513">
        <v>112</v>
      </c>
      <c r="D1513">
        <v>3169424</v>
      </c>
      <c r="E1513" t="s">
        <v>459</v>
      </c>
      <c r="F1513" t="s">
        <v>3902</v>
      </c>
      <c r="G1513" t="s">
        <v>3903</v>
      </c>
      <c r="H1513">
        <v>18442</v>
      </c>
      <c r="I1513">
        <v>59</v>
      </c>
      <c r="J1513" t="s">
        <v>29</v>
      </c>
      <c r="K1513" t="s">
        <v>30</v>
      </c>
      <c r="L1513">
        <v>13000000</v>
      </c>
      <c r="M1513">
        <v>2007</v>
      </c>
      <c r="N1513">
        <v>6.8</v>
      </c>
      <c r="O1513">
        <v>-9830576</v>
      </c>
      <c r="R1513" t="s">
        <v>2249</v>
      </c>
      <c r="S1513" cm="1">
        <f t="array" ref="S1513">AVERAGE(IF(Table7[director_name]=R1513, Table7[imdb_score]))</f>
        <v>6.7666666666666666</v>
      </c>
      <c r="T1513" t="str">
        <f>IF(Table8[[#This Row],[Average]] &gt; $V$7, "Higher", "Lower")</f>
        <v>Lower</v>
      </c>
    </row>
    <row r="1514" spans="1:20" x14ac:dyDescent="0.3">
      <c r="A1514" t="s">
        <v>539</v>
      </c>
      <c r="B1514">
        <v>69</v>
      </c>
      <c r="C1514">
        <v>101</v>
      </c>
      <c r="D1514">
        <v>9714482</v>
      </c>
      <c r="E1514" t="s">
        <v>1076</v>
      </c>
      <c r="F1514" t="s">
        <v>3904</v>
      </c>
      <c r="G1514" t="s">
        <v>3905</v>
      </c>
      <c r="H1514">
        <v>30083</v>
      </c>
      <c r="I1514">
        <v>140</v>
      </c>
      <c r="J1514" t="s">
        <v>29</v>
      </c>
      <c r="K1514" t="s">
        <v>30</v>
      </c>
      <c r="L1514">
        <v>20000000</v>
      </c>
      <c r="M1514">
        <v>1996</v>
      </c>
      <c r="N1514">
        <v>6.8</v>
      </c>
      <c r="O1514">
        <v>-10285518</v>
      </c>
      <c r="R1514" t="s">
        <v>2254</v>
      </c>
      <c r="S1514" cm="1">
        <f t="array" ref="S1514">AVERAGE(IF(Table7[director_name]=R1514, Table7[imdb_score]))</f>
        <v>6.7666666666666666</v>
      </c>
      <c r="T1514" t="str">
        <f>IF(Table8[[#This Row],[Average]] &gt; $V$7, "Higher", "Lower")</f>
        <v>Lower</v>
      </c>
    </row>
    <row r="1515" spans="1:20" x14ac:dyDescent="0.3">
      <c r="A1515" t="s">
        <v>268</v>
      </c>
      <c r="B1515">
        <v>469</v>
      </c>
      <c r="C1515">
        <v>99</v>
      </c>
      <c r="D1515">
        <v>1702277</v>
      </c>
      <c r="E1515" t="s">
        <v>224</v>
      </c>
      <c r="F1515" t="s">
        <v>3906</v>
      </c>
      <c r="G1515" t="s">
        <v>3907</v>
      </c>
      <c r="H1515">
        <v>84620</v>
      </c>
      <c r="I1515">
        <v>235</v>
      </c>
      <c r="J1515" t="s">
        <v>29</v>
      </c>
      <c r="K1515" t="s">
        <v>200</v>
      </c>
      <c r="L1515">
        <v>12000000</v>
      </c>
      <c r="M1515">
        <v>2013</v>
      </c>
      <c r="N1515">
        <v>6.8</v>
      </c>
      <c r="O1515">
        <v>-10297723</v>
      </c>
      <c r="R1515" t="s">
        <v>278</v>
      </c>
      <c r="S1515" cm="1">
        <f t="array" ref="S1515">AVERAGE(IF(Table7[director_name]=R1515, Table7[imdb_score]))</f>
        <v>6.7666666666666666</v>
      </c>
      <c r="T1515" t="str">
        <f>IF(Table8[[#This Row],[Average]] &gt; $V$7, "Higher", "Lower")</f>
        <v>Lower</v>
      </c>
    </row>
    <row r="1516" spans="1:20" x14ac:dyDescent="0.3">
      <c r="A1516" t="s">
        <v>3765</v>
      </c>
      <c r="B1516">
        <v>126</v>
      </c>
      <c r="C1516">
        <v>110</v>
      </c>
      <c r="D1516">
        <v>14589444</v>
      </c>
      <c r="E1516" t="s">
        <v>699</v>
      </c>
      <c r="F1516" t="s">
        <v>3908</v>
      </c>
      <c r="G1516" t="s">
        <v>3909</v>
      </c>
      <c r="H1516">
        <v>171151</v>
      </c>
      <c r="I1516">
        <v>513</v>
      </c>
      <c r="J1516" t="s">
        <v>29</v>
      </c>
      <c r="K1516" t="s">
        <v>30</v>
      </c>
      <c r="L1516">
        <v>25000000</v>
      </c>
      <c r="M1516">
        <v>2004</v>
      </c>
      <c r="N1516">
        <v>6.8</v>
      </c>
      <c r="O1516">
        <v>-10410556</v>
      </c>
      <c r="R1516" t="s">
        <v>2254</v>
      </c>
      <c r="S1516" cm="1">
        <f t="array" ref="S1516">AVERAGE(IF(Table7[director_name]=R1516, Table7[imdb_score]))</f>
        <v>6.7666666666666666</v>
      </c>
      <c r="T1516" t="str">
        <f>IF(Table8[[#This Row],[Average]] &gt; $V$7, "Higher", "Lower")</f>
        <v>Lower</v>
      </c>
    </row>
    <row r="1517" spans="1:20" x14ac:dyDescent="0.3">
      <c r="A1517" t="s">
        <v>978</v>
      </c>
      <c r="B1517">
        <v>166</v>
      </c>
      <c r="C1517">
        <v>111</v>
      </c>
      <c r="D1517">
        <v>9525276</v>
      </c>
      <c r="E1517" t="s">
        <v>1576</v>
      </c>
      <c r="F1517" t="s">
        <v>3911</v>
      </c>
      <c r="G1517" t="s">
        <v>3912</v>
      </c>
      <c r="H1517">
        <v>60156</v>
      </c>
      <c r="I1517">
        <v>299</v>
      </c>
      <c r="J1517" t="s">
        <v>29</v>
      </c>
      <c r="K1517" t="s">
        <v>30</v>
      </c>
      <c r="L1517">
        <v>20000000</v>
      </c>
      <c r="M1517">
        <v>2007</v>
      </c>
      <c r="N1517">
        <v>6.8</v>
      </c>
      <c r="O1517">
        <v>-10474724</v>
      </c>
      <c r="R1517" t="s">
        <v>278</v>
      </c>
      <c r="S1517" cm="1">
        <f t="array" ref="S1517">AVERAGE(IF(Table7[director_name]=R1517, Table7[imdb_score]))</f>
        <v>6.7666666666666666</v>
      </c>
      <c r="T1517" t="str">
        <f>IF(Table8[[#This Row],[Average]] &gt; $V$7, "Higher", "Lower")</f>
        <v>Lower</v>
      </c>
    </row>
    <row r="1518" spans="1:20" x14ac:dyDescent="0.3">
      <c r="A1518" t="s">
        <v>2161</v>
      </c>
      <c r="B1518">
        <v>78</v>
      </c>
      <c r="C1518">
        <v>104</v>
      </c>
      <c r="D1518">
        <v>352786</v>
      </c>
      <c r="E1518" t="s">
        <v>1222</v>
      </c>
      <c r="F1518" t="s">
        <v>3913</v>
      </c>
      <c r="G1518" t="s">
        <v>3914</v>
      </c>
      <c r="H1518">
        <v>11132</v>
      </c>
      <c r="I1518">
        <v>86</v>
      </c>
      <c r="J1518" t="s">
        <v>29</v>
      </c>
      <c r="K1518" t="s">
        <v>30</v>
      </c>
      <c r="L1518">
        <v>11000000</v>
      </c>
      <c r="M1518">
        <v>2006</v>
      </c>
      <c r="N1518">
        <v>6.8</v>
      </c>
      <c r="O1518">
        <v>-10647214</v>
      </c>
      <c r="R1518" t="s">
        <v>278</v>
      </c>
      <c r="S1518" cm="1">
        <f t="array" ref="S1518">AVERAGE(IF(Table7[director_name]=R1518, Table7[imdb_score]))</f>
        <v>6.7666666666666666</v>
      </c>
      <c r="T1518" t="str">
        <f>IF(Table8[[#This Row],[Average]] &gt; $V$7, "Higher", "Lower")</f>
        <v>Lower</v>
      </c>
    </row>
    <row r="1519" spans="1:20" x14ac:dyDescent="0.3">
      <c r="A1519" t="s">
        <v>1568</v>
      </c>
      <c r="B1519">
        <v>288</v>
      </c>
      <c r="C1519">
        <v>116</v>
      </c>
      <c r="D1519">
        <v>11326836</v>
      </c>
      <c r="E1519" t="s">
        <v>208</v>
      </c>
      <c r="F1519" t="s">
        <v>40</v>
      </c>
      <c r="G1519" t="s">
        <v>3915</v>
      </c>
      <c r="H1519">
        <v>83171</v>
      </c>
      <c r="I1519">
        <v>231</v>
      </c>
      <c r="J1519" t="s">
        <v>29</v>
      </c>
      <c r="K1519" t="s">
        <v>30</v>
      </c>
      <c r="L1519">
        <v>22000000</v>
      </c>
      <c r="M1519">
        <v>2013</v>
      </c>
      <c r="N1519">
        <v>6.8</v>
      </c>
      <c r="O1519">
        <v>-10673164</v>
      </c>
      <c r="R1519" t="s">
        <v>2249</v>
      </c>
      <c r="S1519" cm="1">
        <f t="array" ref="S1519">AVERAGE(IF(Table7[director_name]=R1519, Table7[imdb_score]))</f>
        <v>6.7666666666666666</v>
      </c>
      <c r="T1519" t="str">
        <f>IF(Table8[[#This Row],[Average]] &gt; $V$7, "Higher", "Lower")</f>
        <v>Lower</v>
      </c>
    </row>
    <row r="1520" spans="1:20" x14ac:dyDescent="0.3">
      <c r="A1520" t="s">
        <v>2184</v>
      </c>
      <c r="B1520">
        <v>42</v>
      </c>
      <c r="C1520">
        <v>95</v>
      </c>
      <c r="D1520">
        <v>4193025</v>
      </c>
      <c r="E1520" t="s">
        <v>2765</v>
      </c>
      <c r="F1520" t="s">
        <v>3904</v>
      </c>
      <c r="G1520" t="s">
        <v>3917</v>
      </c>
      <c r="H1520">
        <v>30682</v>
      </c>
      <c r="I1520">
        <v>194</v>
      </c>
      <c r="J1520" t="s">
        <v>29</v>
      </c>
      <c r="K1520" t="s">
        <v>30</v>
      </c>
      <c r="L1520">
        <v>15000000</v>
      </c>
      <c r="M1520">
        <v>1999</v>
      </c>
      <c r="N1520">
        <v>6.8</v>
      </c>
      <c r="O1520">
        <v>-10806975</v>
      </c>
      <c r="R1520" t="s">
        <v>278</v>
      </c>
      <c r="S1520" cm="1">
        <f t="array" ref="S1520">AVERAGE(IF(Table7[director_name]=R1520, Table7[imdb_score]))</f>
        <v>6.7666666666666666</v>
      </c>
      <c r="T1520" t="str">
        <f>IF(Table8[[#This Row],[Average]] &gt; $V$7, "Higher", "Lower")</f>
        <v>Lower</v>
      </c>
    </row>
    <row r="1521" spans="1:20" x14ac:dyDescent="0.3">
      <c r="A1521" t="s">
        <v>1473</v>
      </c>
      <c r="B1521">
        <v>123</v>
      </c>
      <c r="C1521">
        <v>111</v>
      </c>
      <c r="D1521">
        <v>548934</v>
      </c>
      <c r="E1521" t="s">
        <v>2585</v>
      </c>
      <c r="F1521" t="s">
        <v>3919</v>
      </c>
      <c r="G1521" t="s">
        <v>3920</v>
      </c>
      <c r="H1521">
        <v>16863</v>
      </c>
      <c r="I1521">
        <v>57</v>
      </c>
      <c r="J1521" t="s">
        <v>29</v>
      </c>
      <c r="K1521" t="s">
        <v>361</v>
      </c>
      <c r="L1521">
        <v>12000000</v>
      </c>
      <c r="M1521">
        <v>2009</v>
      </c>
      <c r="N1521">
        <v>6.8</v>
      </c>
      <c r="O1521">
        <v>-11451066</v>
      </c>
      <c r="R1521" t="s">
        <v>2260</v>
      </c>
      <c r="S1521" cm="1">
        <f t="array" ref="S1521">AVERAGE(IF(Table7[director_name]=R1521, Table7[imdb_score]))</f>
        <v>6.7666666666666657</v>
      </c>
      <c r="T1521" t="str">
        <f>IF(Table8[[#This Row],[Average]] &gt; $V$7, "Higher", "Lower")</f>
        <v>Lower</v>
      </c>
    </row>
    <row r="1522" spans="1:20" x14ac:dyDescent="0.3">
      <c r="A1522" t="s">
        <v>824</v>
      </c>
      <c r="B1522">
        <v>214</v>
      </c>
      <c r="C1522">
        <v>108</v>
      </c>
      <c r="D1522">
        <v>9528092</v>
      </c>
      <c r="E1522" t="s">
        <v>832</v>
      </c>
      <c r="F1522" t="s">
        <v>761</v>
      </c>
      <c r="G1522" t="s">
        <v>3922</v>
      </c>
      <c r="H1522">
        <v>38513</v>
      </c>
      <c r="I1522">
        <v>127</v>
      </c>
      <c r="J1522" t="s">
        <v>29</v>
      </c>
      <c r="K1522" t="s">
        <v>30</v>
      </c>
      <c r="L1522">
        <v>22000000</v>
      </c>
      <c r="M1522">
        <v>2010</v>
      </c>
      <c r="N1522">
        <v>6.8</v>
      </c>
      <c r="O1522">
        <v>-12471908</v>
      </c>
      <c r="R1522" t="s">
        <v>2260</v>
      </c>
      <c r="S1522" cm="1">
        <f t="array" ref="S1522">AVERAGE(IF(Table7[director_name]=R1522, Table7[imdb_score]))</f>
        <v>6.7666666666666657</v>
      </c>
      <c r="T1522" t="str">
        <f>IF(Table8[[#This Row],[Average]] &gt; $V$7, "Higher", "Lower")</f>
        <v>Lower</v>
      </c>
    </row>
    <row r="1523" spans="1:20" x14ac:dyDescent="0.3">
      <c r="A1523" t="s">
        <v>648</v>
      </c>
      <c r="B1523">
        <v>64</v>
      </c>
      <c r="C1523">
        <v>109</v>
      </c>
      <c r="D1523">
        <v>4250320</v>
      </c>
      <c r="E1523" t="s">
        <v>3924</v>
      </c>
      <c r="F1523" t="s">
        <v>3925</v>
      </c>
      <c r="G1523" t="s">
        <v>3926</v>
      </c>
      <c r="H1523">
        <v>14870</v>
      </c>
      <c r="I1523">
        <v>86</v>
      </c>
      <c r="J1523" t="s">
        <v>29</v>
      </c>
      <c r="K1523" t="s">
        <v>30</v>
      </c>
      <c r="L1523">
        <v>18000000</v>
      </c>
      <c r="M1523">
        <v>1985</v>
      </c>
      <c r="N1523">
        <v>6.8</v>
      </c>
      <c r="O1523">
        <v>-13749680</v>
      </c>
      <c r="R1523" t="s">
        <v>2260</v>
      </c>
      <c r="S1523" cm="1">
        <f t="array" ref="S1523">AVERAGE(IF(Table7[director_name]=R1523, Table7[imdb_score]))</f>
        <v>6.7666666666666657</v>
      </c>
      <c r="T1523" t="str">
        <f>IF(Table8[[#This Row],[Average]] &gt; $V$7, "Higher", "Lower")</f>
        <v>Lower</v>
      </c>
    </row>
    <row r="1524" spans="1:20" x14ac:dyDescent="0.3">
      <c r="A1524" t="s">
        <v>2163</v>
      </c>
      <c r="B1524">
        <v>60</v>
      </c>
      <c r="C1524">
        <v>102</v>
      </c>
      <c r="D1524">
        <v>317040</v>
      </c>
      <c r="E1524" t="s">
        <v>588</v>
      </c>
      <c r="F1524" t="s">
        <v>430</v>
      </c>
      <c r="G1524" t="s">
        <v>3927</v>
      </c>
      <c r="H1524">
        <v>6723</v>
      </c>
      <c r="I1524">
        <v>36</v>
      </c>
      <c r="J1524" t="s">
        <v>29</v>
      </c>
      <c r="K1524" t="s">
        <v>30</v>
      </c>
      <c r="L1524">
        <v>15500000</v>
      </c>
      <c r="M1524">
        <v>2008</v>
      </c>
      <c r="N1524">
        <v>6.8</v>
      </c>
      <c r="O1524">
        <v>-15182960</v>
      </c>
      <c r="R1524" t="s">
        <v>1473</v>
      </c>
      <c r="S1524" cm="1">
        <f t="array" ref="S1524">AVERAGE(IF(Table7[director_name]=R1524, Table7[imdb_score]))</f>
        <v>6.7624999999999993</v>
      </c>
      <c r="T1524" t="str">
        <f>IF(Table8[[#This Row],[Average]] &gt; $V$7, "Higher", "Lower")</f>
        <v>Lower</v>
      </c>
    </row>
    <row r="1525" spans="1:20" x14ac:dyDescent="0.3">
      <c r="A1525" t="s">
        <v>2176</v>
      </c>
      <c r="B1525">
        <v>354</v>
      </c>
      <c r="C1525">
        <v>135</v>
      </c>
      <c r="D1525">
        <v>134518390</v>
      </c>
      <c r="E1525" t="s">
        <v>248</v>
      </c>
      <c r="F1525" t="s">
        <v>1944</v>
      </c>
      <c r="G1525" t="s">
        <v>3928</v>
      </c>
      <c r="H1525">
        <v>326286</v>
      </c>
      <c r="I1525">
        <v>643</v>
      </c>
      <c r="J1525" t="s">
        <v>29</v>
      </c>
      <c r="K1525" t="s">
        <v>30</v>
      </c>
      <c r="L1525">
        <v>150000000</v>
      </c>
      <c r="M1525">
        <v>2008</v>
      </c>
      <c r="N1525">
        <v>6.8</v>
      </c>
      <c r="O1525">
        <v>-15481610</v>
      </c>
      <c r="R1525" t="s">
        <v>1473</v>
      </c>
      <c r="S1525" cm="1">
        <f t="array" ref="S1525">AVERAGE(IF(Table7[director_name]=R1525, Table7[imdb_score]))</f>
        <v>6.7624999999999993</v>
      </c>
      <c r="T1525" t="str">
        <f>IF(Table8[[#This Row],[Average]] &gt; $V$7, "Higher", "Lower")</f>
        <v>Lower</v>
      </c>
    </row>
    <row r="1526" spans="1:20" x14ac:dyDescent="0.3">
      <c r="A1526" t="s">
        <v>3930</v>
      </c>
      <c r="B1526">
        <v>62</v>
      </c>
      <c r="C1526">
        <v>110</v>
      </c>
      <c r="D1526">
        <v>38553833</v>
      </c>
      <c r="E1526" t="s">
        <v>3931</v>
      </c>
      <c r="F1526" t="s">
        <v>1729</v>
      </c>
      <c r="G1526" t="s">
        <v>3932</v>
      </c>
      <c r="H1526">
        <v>46239</v>
      </c>
      <c r="I1526">
        <v>155</v>
      </c>
      <c r="J1526" t="s">
        <v>29</v>
      </c>
      <c r="K1526" t="s">
        <v>30</v>
      </c>
      <c r="L1526">
        <v>55000000</v>
      </c>
      <c r="M1526">
        <v>1996</v>
      </c>
      <c r="N1526">
        <v>6.8</v>
      </c>
      <c r="O1526">
        <v>-16446167</v>
      </c>
      <c r="R1526" t="s">
        <v>1473</v>
      </c>
      <c r="S1526" cm="1">
        <f t="array" ref="S1526">AVERAGE(IF(Table7[director_name]=R1526, Table7[imdb_score]))</f>
        <v>6.7624999999999993</v>
      </c>
      <c r="T1526" t="str">
        <f>IF(Table8[[#This Row],[Average]] &gt; $V$7, "Higher", "Lower")</f>
        <v>Lower</v>
      </c>
    </row>
    <row r="1527" spans="1:20" x14ac:dyDescent="0.3">
      <c r="A1527" t="s">
        <v>1995</v>
      </c>
      <c r="B1527">
        <v>131</v>
      </c>
      <c r="C1527">
        <v>122</v>
      </c>
      <c r="D1527">
        <v>9664316</v>
      </c>
      <c r="E1527" t="s">
        <v>224</v>
      </c>
      <c r="F1527" t="s">
        <v>221</v>
      </c>
      <c r="G1527" t="s">
        <v>3934</v>
      </c>
      <c r="H1527">
        <v>47203</v>
      </c>
      <c r="I1527">
        <v>197</v>
      </c>
      <c r="J1527" t="s">
        <v>29</v>
      </c>
      <c r="K1527" t="s">
        <v>30</v>
      </c>
      <c r="L1527">
        <v>27500000</v>
      </c>
      <c r="M1527">
        <v>2007</v>
      </c>
      <c r="N1527">
        <v>6.8</v>
      </c>
      <c r="O1527">
        <v>-17835684</v>
      </c>
      <c r="R1527" t="s">
        <v>1473</v>
      </c>
      <c r="S1527" cm="1">
        <f t="array" ref="S1527">AVERAGE(IF(Table7[director_name]=R1527, Table7[imdb_score]))</f>
        <v>6.7624999999999993</v>
      </c>
      <c r="T1527" t="str">
        <f>IF(Table8[[#This Row],[Average]] &gt; $V$7, "Higher", "Lower")</f>
        <v>Lower</v>
      </c>
    </row>
    <row r="1528" spans="1:20" x14ac:dyDescent="0.3">
      <c r="A1528" t="s">
        <v>746</v>
      </c>
      <c r="B1528">
        <v>316</v>
      </c>
      <c r="C1528">
        <v>98</v>
      </c>
      <c r="D1528">
        <v>81557479</v>
      </c>
      <c r="E1528" t="s">
        <v>175</v>
      </c>
      <c r="F1528" t="s">
        <v>837</v>
      </c>
      <c r="G1528" t="s">
        <v>3935</v>
      </c>
      <c r="H1528">
        <v>149947</v>
      </c>
      <c r="I1528">
        <v>326</v>
      </c>
      <c r="J1528" t="s">
        <v>29</v>
      </c>
      <c r="K1528" t="s">
        <v>30</v>
      </c>
      <c r="L1528">
        <v>100000000</v>
      </c>
      <c r="M1528">
        <v>2010</v>
      </c>
      <c r="N1528">
        <v>6.8</v>
      </c>
      <c r="O1528">
        <v>-18442521</v>
      </c>
      <c r="R1528" t="s">
        <v>1473</v>
      </c>
      <c r="S1528" cm="1">
        <f t="array" ref="S1528">AVERAGE(IF(Table7[director_name]=R1528, Table7[imdb_score]))</f>
        <v>6.7624999999999993</v>
      </c>
      <c r="T1528" t="str">
        <f>IF(Table8[[#This Row],[Average]] &gt; $V$7, "Higher", "Lower")</f>
        <v>Lower</v>
      </c>
    </row>
    <row r="1529" spans="1:20" x14ac:dyDescent="0.3">
      <c r="A1529" t="s">
        <v>539</v>
      </c>
      <c r="B1529">
        <v>116</v>
      </c>
      <c r="C1529">
        <v>103</v>
      </c>
      <c r="D1529">
        <v>7496522</v>
      </c>
      <c r="E1529" t="s">
        <v>3936</v>
      </c>
      <c r="F1529" t="s">
        <v>539</v>
      </c>
      <c r="G1529" t="s">
        <v>3937</v>
      </c>
      <c r="H1529">
        <v>31798</v>
      </c>
      <c r="I1529">
        <v>178</v>
      </c>
      <c r="J1529" t="s">
        <v>29</v>
      </c>
      <c r="K1529" t="s">
        <v>30</v>
      </c>
      <c r="L1529">
        <v>26000000</v>
      </c>
      <c r="M1529">
        <v>2001</v>
      </c>
      <c r="N1529">
        <v>6.8</v>
      </c>
      <c r="O1529">
        <v>-18503478</v>
      </c>
      <c r="R1529" t="s">
        <v>1473</v>
      </c>
      <c r="S1529" cm="1">
        <f t="array" ref="S1529">AVERAGE(IF(Table7[director_name]=R1529, Table7[imdb_score]))</f>
        <v>6.7624999999999993</v>
      </c>
      <c r="T1529" t="str">
        <f>IF(Table8[[#This Row],[Average]] &gt; $V$7, "Higher", "Lower")</f>
        <v>Lower</v>
      </c>
    </row>
    <row r="1530" spans="1:20" x14ac:dyDescent="0.3">
      <c r="A1530" t="s">
        <v>2157</v>
      </c>
      <c r="B1530">
        <v>118</v>
      </c>
      <c r="C1530">
        <v>106</v>
      </c>
      <c r="D1530">
        <v>7486906</v>
      </c>
      <c r="E1530" t="s">
        <v>157</v>
      </c>
      <c r="F1530" t="s">
        <v>2897</v>
      </c>
      <c r="G1530" t="s">
        <v>3938</v>
      </c>
      <c r="H1530">
        <v>17436</v>
      </c>
      <c r="I1530">
        <v>71</v>
      </c>
      <c r="J1530" t="s">
        <v>29</v>
      </c>
      <c r="K1530" t="s">
        <v>30</v>
      </c>
      <c r="L1530">
        <v>27000000</v>
      </c>
      <c r="M1530">
        <v>2007</v>
      </c>
      <c r="N1530">
        <v>6.8</v>
      </c>
      <c r="O1530">
        <v>-19513094</v>
      </c>
      <c r="R1530" t="s">
        <v>1473</v>
      </c>
      <c r="S1530" cm="1">
        <f t="array" ref="S1530">AVERAGE(IF(Table7[director_name]=R1530, Table7[imdb_score]))</f>
        <v>6.7624999999999993</v>
      </c>
      <c r="T1530" t="str">
        <f>IF(Table8[[#This Row],[Average]] &gt; $V$7, "Higher", "Lower")</f>
        <v>Lower</v>
      </c>
    </row>
    <row r="1531" spans="1:20" x14ac:dyDescent="0.3">
      <c r="A1531" t="s">
        <v>1231</v>
      </c>
      <c r="B1531">
        <v>95</v>
      </c>
      <c r="C1531">
        <v>127</v>
      </c>
      <c r="D1531">
        <v>14378353</v>
      </c>
      <c r="E1531" t="s">
        <v>1527</v>
      </c>
      <c r="F1531" t="s">
        <v>3940</v>
      </c>
      <c r="G1531" t="s">
        <v>3941</v>
      </c>
      <c r="H1531">
        <v>12375</v>
      </c>
      <c r="I1531">
        <v>194</v>
      </c>
      <c r="J1531" t="s">
        <v>29</v>
      </c>
      <c r="K1531" t="s">
        <v>30</v>
      </c>
      <c r="L1531">
        <v>36000000</v>
      </c>
      <c r="M1531">
        <v>1999</v>
      </c>
      <c r="N1531">
        <v>6.8</v>
      </c>
      <c r="O1531">
        <v>-21621647</v>
      </c>
      <c r="R1531" t="s">
        <v>1473</v>
      </c>
      <c r="S1531" cm="1">
        <f t="array" ref="S1531">AVERAGE(IF(Table7[director_name]=R1531, Table7[imdb_score]))</f>
        <v>6.7624999999999993</v>
      </c>
      <c r="T1531" t="str">
        <f>IF(Table8[[#This Row],[Average]] &gt; $V$7, "Higher", "Lower")</f>
        <v>Lower</v>
      </c>
    </row>
    <row r="1532" spans="1:20" x14ac:dyDescent="0.3">
      <c r="A1532" t="s">
        <v>2835</v>
      </c>
      <c r="B1532">
        <v>219</v>
      </c>
      <c r="C1532">
        <v>108</v>
      </c>
      <c r="D1532">
        <v>10326062</v>
      </c>
      <c r="E1532" t="s">
        <v>3943</v>
      </c>
      <c r="F1532" t="s">
        <v>3944</v>
      </c>
      <c r="G1532" t="s">
        <v>3945</v>
      </c>
      <c r="H1532">
        <v>121432</v>
      </c>
      <c r="I1532">
        <v>310</v>
      </c>
      <c r="J1532" t="s">
        <v>29</v>
      </c>
      <c r="K1532" t="s">
        <v>227</v>
      </c>
      <c r="L1532">
        <v>33000000</v>
      </c>
      <c r="M1532">
        <v>2009</v>
      </c>
      <c r="N1532">
        <v>6.8</v>
      </c>
      <c r="O1532">
        <v>-22673938</v>
      </c>
      <c r="R1532" t="s">
        <v>2266</v>
      </c>
      <c r="S1532" cm="1">
        <f t="array" ref="S1532">AVERAGE(IF(Table7[director_name]=R1532, Table7[imdb_score]))</f>
        <v>6.76</v>
      </c>
      <c r="T1532" t="str">
        <f>IF(Table8[[#This Row],[Average]] &gt; $V$7, "Higher", "Lower")</f>
        <v>Lower</v>
      </c>
    </row>
    <row r="1533" spans="1:20" x14ac:dyDescent="0.3">
      <c r="A1533" t="s">
        <v>685</v>
      </c>
      <c r="B1533">
        <v>333</v>
      </c>
      <c r="C1533">
        <v>101</v>
      </c>
      <c r="D1533">
        <v>77222184</v>
      </c>
      <c r="E1533" t="s">
        <v>938</v>
      </c>
      <c r="F1533" t="s">
        <v>1605</v>
      </c>
      <c r="G1533" t="s">
        <v>3947</v>
      </c>
      <c r="H1533">
        <v>87677</v>
      </c>
      <c r="I1533">
        <v>388</v>
      </c>
      <c r="J1533" t="s">
        <v>29</v>
      </c>
      <c r="K1533" t="s">
        <v>227</v>
      </c>
      <c r="L1533">
        <v>100000000</v>
      </c>
      <c r="M1533">
        <v>2009</v>
      </c>
      <c r="N1533">
        <v>6.8</v>
      </c>
      <c r="O1533">
        <v>-22777816</v>
      </c>
      <c r="R1533" t="s">
        <v>2272</v>
      </c>
      <c r="S1533" cm="1">
        <f t="array" ref="S1533">AVERAGE(IF(Table7[director_name]=R1533, Table7[imdb_score]))</f>
        <v>6.76</v>
      </c>
      <c r="T1533" t="str">
        <f>IF(Table8[[#This Row],[Average]] &gt; $V$7, "Higher", "Lower")</f>
        <v>Lower</v>
      </c>
    </row>
    <row r="1534" spans="1:20" x14ac:dyDescent="0.3">
      <c r="A1534" t="s">
        <v>1106</v>
      </c>
      <c r="B1534">
        <v>119</v>
      </c>
      <c r="C1534">
        <v>111</v>
      </c>
      <c r="D1534">
        <v>11405825</v>
      </c>
      <c r="E1534" t="s">
        <v>92</v>
      </c>
      <c r="F1534" t="s">
        <v>150</v>
      </c>
      <c r="G1534" t="s">
        <v>3949</v>
      </c>
      <c r="H1534">
        <v>28542</v>
      </c>
      <c r="I1534">
        <v>208</v>
      </c>
      <c r="J1534" t="s">
        <v>29</v>
      </c>
      <c r="K1534" t="s">
        <v>30</v>
      </c>
      <c r="L1534">
        <v>35000000</v>
      </c>
      <c r="M1534">
        <v>2001</v>
      </c>
      <c r="N1534">
        <v>6.8</v>
      </c>
      <c r="O1534">
        <v>-23594175</v>
      </c>
      <c r="R1534" t="s">
        <v>2272</v>
      </c>
      <c r="S1534" cm="1">
        <f t="array" ref="S1534">AVERAGE(IF(Table7[director_name]=R1534, Table7[imdb_score]))</f>
        <v>6.76</v>
      </c>
      <c r="T1534" t="str">
        <f>IF(Table8[[#This Row],[Average]] &gt; $V$7, "Higher", "Lower")</f>
        <v>Lower</v>
      </c>
    </row>
    <row r="1535" spans="1:20" x14ac:dyDescent="0.3">
      <c r="A1535" t="s">
        <v>587</v>
      </c>
      <c r="B1535">
        <v>160</v>
      </c>
      <c r="C1535">
        <v>107</v>
      </c>
      <c r="D1535">
        <v>1186957</v>
      </c>
      <c r="E1535" t="s">
        <v>92</v>
      </c>
      <c r="F1535" t="s">
        <v>3951</v>
      </c>
      <c r="G1535" t="s">
        <v>3952</v>
      </c>
      <c r="H1535">
        <v>9264</v>
      </c>
      <c r="I1535">
        <v>69</v>
      </c>
      <c r="J1535" t="s">
        <v>29</v>
      </c>
      <c r="K1535" t="s">
        <v>200</v>
      </c>
      <c r="L1535">
        <v>25000000</v>
      </c>
      <c r="M1535">
        <v>2008</v>
      </c>
      <c r="N1535">
        <v>6.8</v>
      </c>
      <c r="O1535">
        <v>-23813043</v>
      </c>
      <c r="R1535" t="s">
        <v>2266</v>
      </c>
      <c r="S1535" cm="1">
        <f t="array" ref="S1535">AVERAGE(IF(Table7[director_name]=R1535, Table7[imdb_score]))</f>
        <v>6.76</v>
      </c>
      <c r="T1535" t="str">
        <f>IF(Table8[[#This Row],[Average]] &gt; $V$7, "Higher", "Lower")</f>
        <v>Lower</v>
      </c>
    </row>
    <row r="1536" spans="1:20" x14ac:dyDescent="0.3">
      <c r="A1536" t="s">
        <v>428</v>
      </c>
      <c r="B1536">
        <v>150</v>
      </c>
      <c r="C1536">
        <v>124</v>
      </c>
      <c r="D1536">
        <v>19719930</v>
      </c>
      <c r="E1536" t="s">
        <v>140</v>
      </c>
      <c r="F1536" t="s">
        <v>3953</v>
      </c>
      <c r="G1536" t="s">
        <v>3954</v>
      </c>
      <c r="H1536">
        <v>42621</v>
      </c>
      <c r="I1536">
        <v>531</v>
      </c>
      <c r="J1536" t="s">
        <v>29</v>
      </c>
      <c r="K1536" t="s">
        <v>30</v>
      </c>
      <c r="L1536">
        <v>45000000</v>
      </c>
      <c r="M1536">
        <v>2001</v>
      </c>
      <c r="N1536">
        <v>6.8</v>
      </c>
      <c r="O1536">
        <v>-25280070</v>
      </c>
      <c r="R1536" t="s">
        <v>2266</v>
      </c>
      <c r="S1536" cm="1">
        <f t="array" ref="S1536">AVERAGE(IF(Table7[director_name]=R1536, Table7[imdb_score]))</f>
        <v>6.76</v>
      </c>
      <c r="T1536" t="str">
        <f>IF(Table8[[#This Row],[Average]] &gt; $V$7, "Higher", "Lower")</f>
        <v>Lower</v>
      </c>
    </row>
    <row r="1537" spans="1:20" x14ac:dyDescent="0.3">
      <c r="A1537" t="s">
        <v>1365</v>
      </c>
      <c r="B1537">
        <v>196</v>
      </c>
      <c r="C1537">
        <v>115</v>
      </c>
      <c r="D1537">
        <v>2840417</v>
      </c>
      <c r="E1537" t="s">
        <v>2263</v>
      </c>
      <c r="F1537" t="s">
        <v>2328</v>
      </c>
      <c r="G1537" t="s">
        <v>3956</v>
      </c>
      <c r="H1537">
        <v>77493</v>
      </c>
      <c r="I1537">
        <v>527</v>
      </c>
      <c r="J1537" t="s">
        <v>29</v>
      </c>
      <c r="K1537" t="s">
        <v>442</v>
      </c>
      <c r="L1537">
        <v>31000000</v>
      </c>
      <c r="M1537">
        <v>1999</v>
      </c>
      <c r="N1537">
        <v>6.8</v>
      </c>
      <c r="O1537">
        <v>-28159583</v>
      </c>
      <c r="R1537" t="s">
        <v>2272</v>
      </c>
      <c r="S1537" cm="1">
        <f t="array" ref="S1537">AVERAGE(IF(Table7[director_name]=R1537, Table7[imdb_score]))</f>
        <v>6.76</v>
      </c>
      <c r="T1537" t="str">
        <f>IF(Table8[[#This Row],[Average]] &gt; $V$7, "Higher", "Lower")</f>
        <v>Lower</v>
      </c>
    </row>
    <row r="1538" spans="1:20" x14ac:dyDescent="0.3">
      <c r="A1538" t="s">
        <v>1025</v>
      </c>
      <c r="B1538">
        <v>134</v>
      </c>
      <c r="C1538">
        <v>129</v>
      </c>
      <c r="D1538">
        <v>537580</v>
      </c>
      <c r="E1538" t="s">
        <v>2086</v>
      </c>
      <c r="F1538" t="s">
        <v>400</v>
      </c>
      <c r="G1538" t="s">
        <v>3958</v>
      </c>
      <c r="H1538">
        <v>52972</v>
      </c>
      <c r="I1538">
        <v>124</v>
      </c>
      <c r="J1538" t="s">
        <v>29</v>
      </c>
      <c r="K1538" t="s">
        <v>30</v>
      </c>
      <c r="L1538">
        <v>30000000</v>
      </c>
      <c r="M1538">
        <v>2011</v>
      </c>
      <c r="N1538">
        <v>6.8</v>
      </c>
      <c r="O1538">
        <v>-29462420</v>
      </c>
      <c r="R1538" t="s">
        <v>2272</v>
      </c>
      <c r="S1538" cm="1">
        <f t="array" ref="S1538">AVERAGE(IF(Table7[director_name]=R1538, Table7[imdb_score]))</f>
        <v>6.76</v>
      </c>
      <c r="T1538" t="str">
        <f>IF(Table8[[#This Row],[Average]] &gt; $V$7, "Higher", "Lower")</f>
        <v>Lower</v>
      </c>
    </row>
    <row r="1539" spans="1:20" x14ac:dyDescent="0.3">
      <c r="A1539" t="s">
        <v>363</v>
      </c>
      <c r="B1539">
        <v>292</v>
      </c>
      <c r="C1539">
        <v>123</v>
      </c>
      <c r="D1539">
        <v>7689458</v>
      </c>
      <c r="E1539" t="s">
        <v>3960</v>
      </c>
      <c r="F1539" t="s">
        <v>1207</v>
      </c>
      <c r="G1539" t="s">
        <v>3961</v>
      </c>
      <c r="H1539">
        <v>126307</v>
      </c>
      <c r="I1539">
        <v>210</v>
      </c>
      <c r="J1539" t="s">
        <v>29</v>
      </c>
      <c r="K1539" t="s">
        <v>200</v>
      </c>
      <c r="L1539">
        <v>40000000</v>
      </c>
      <c r="M1539">
        <v>2009</v>
      </c>
      <c r="N1539">
        <v>6.8</v>
      </c>
      <c r="O1539">
        <v>-32310542</v>
      </c>
      <c r="R1539" t="s">
        <v>2266</v>
      </c>
      <c r="S1539" cm="1">
        <f t="array" ref="S1539">AVERAGE(IF(Table7[director_name]=R1539, Table7[imdb_score]))</f>
        <v>6.76</v>
      </c>
      <c r="T1539" t="str">
        <f>IF(Table8[[#This Row],[Average]] &gt; $V$7, "Higher", "Lower")</f>
        <v>Lower</v>
      </c>
    </row>
    <row r="1540" spans="1:20" x14ac:dyDescent="0.3">
      <c r="A1540" t="s">
        <v>725</v>
      </c>
      <c r="B1540">
        <v>95</v>
      </c>
      <c r="C1540">
        <v>148</v>
      </c>
      <c r="D1540">
        <v>630779</v>
      </c>
      <c r="E1540" t="s">
        <v>1717</v>
      </c>
      <c r="F1540" t="s">
        <v>3963</v>
      </c>
      <c r="G1540" t="s">
        <v>3964</v>
      </c>
      <c r="H1540">
        <v>11101</v>
      </c>
      <c r="I1540">
        <v>159</v>
      </c>
      <c r="J1540" t="s">
        <v>29</v>
      </c>
      <c r="K1540" t="s">
        <v>30</v>
      </c>
      <c r="L1540">
        <v>35000000</v>
      </c>
      <c r="M1540">
        <v>1999</v>
      </c>
      <c r="N1540">
        <v>6.8</v>
      </c>
      <c r="O1540">
        <v>-34369221</v>
      </c>
      <c r="R1540" t="s">
        <v>2272</v>
      </c>
      <c r="S1540" cm="1">
        <f t="array" ref="S1540">AVERAGE(IF(Table7[director_name]=R1540, Table7[imdb_score]))</f>
        <v>6.76</v>
      </c>
      <c r="T1540" t="str">
        <f>IF(Table8[[#This Row],[Average]] &gt; $V$7, "Higher", "Lower")</f>
        <v>Lower</v>
      </c>
    </row>
    <row r="1541" spans="1:20" x14ac:dyDescent="0.3">
      <c r="A1541" t="s">
        <v>2048</v>
      </c>
      <c r="B1541">
        <v>146</v>
      </c>
      <c r="C1541">
        <v>95</v>
      </c>
      <c r="D1541">
        <v>84037039</v>
      </c>
      <c r="E1541" t="s">
        <v>3966</v>
      </c>
      <c r="F1541" t="s">
        <v>1204</v>
      </c>
      <c r="G1541" t="s">
        <v>3967</v>
      </c>
      <c r="H1541">
        <v>72591</v>
      </c>
      <c r="I1541">
        <v>289</v>
      </c>
      <c r="J1541" t="s">
        <v>29</v>
      </c>
      <c r="K1541" t="s">
        <v>30</v>
      </c>
      <c r="L1541">
        <v>120000000</v>
      </c>
      <c r="M1541">
        <v>2001</v>
      </c>
      <c r="N1541">
        <v>6.8</v>
      </c>
      <c r="O1541">
        <v>-35962961</v>
      </c>
      <c r="R1541" t="s">
        <v>2266</v>
      </c>
      <c r="S1541" cm="1">
        <f t="array" ref="S1541">AVERAGE(IF(Table7[director_name]=R1541, Table7[imdb_score]))</f>
        <v>6.76</v>
      </c>
      <c r="T1541" t="str">
        <f>IF(Table8[[#This Row],[Average]] &gt; $V$7, "Higher", "Lower")</f>
        <v>Lower</v>
      </c>
    </row>
    <row r="1542" spans="1:20" x14ac:dyDescent="0.3">
      <c r="A1542" t="s">
        <v>115</v>
      </c>
      <c r="B1542">
        <v>163</v>
      </c>
      <c r="C1542">
        <v>121</v>
      </c>
      <c r="D1542">
        <v>16640210</v>
      </c>
      <c r="E1542" t="s">
        <v>224</v>
      </c>
      <c r="F1542" t="s">
        <v>1302</v>
      </c>
      <c r="G1542" t="s">
        <v>3969</v>
      </c>
      <c r="H1542">
        <v>53028</v>
      </c>
      <c r="I1542">
        <v>382</v>
      </c>
      <c r="J1542" t="s">
        <v>29</v>
      </c>
      <c r="K1542" t="s">
        <v>30</v>
      </c>
      <c r="L1542">
        <v>55000000</v>
      </c>
      <c r="M1542">
        <v>1999</v>
      </c>
      <c r="N1542">
        <v>6.8</v>
      </c>
      <c r="O1542">
        <v>-38359790</v>
      </c>
      <c r="R1542" t="s">
        <v>2137</v>
      </c>
      <c r="S1542" cm="1">
        <f t="array" ref="S1542">AVERAGE(IF(Table7[director_name]=R1542, Table7[imdb_score]))</f>
        <v>6.75</v>
      </c>
      <c r="T1542" t="str">
        <f>IF(Table8[[#This Row],[Average]] &gt; $V$7, "Higher", "Lower")</f>
        <v>Lower</v>
      </c>
    </row>
    <row r="1543" spans="1:20" x14ac:dyDescent="0.3">
      <c r="A1543" t="s">
        <v>2215</v>
      </c>
      <c r="B1543">
        <v>154</v>
      </c>
      <c r="C1543">
        <v>85</v>
      </c>
      <c r="D1543">
        <v>58867694</v>
      </c>
      <c r="E1543" t="s">
        <v>3970</v>
      </c>
      <c r="F1543" t="s">
        <v>1167</v>
      </c>
      <c r="G1543" t="s">
        <v>3971</v>
      </c>
      <c r="H1543">
        <v>54077</v>
      </c>
      <c r="I1543">
        <v>112</v>
      </c>
      <c r="J1543" t="s">
        <v>29</v>
      </c>
      <c r="K1543" t="s">
        <v>30</v>
      </c>
      <c r="L1543">
        <v>100000000</v>
      </c>
      <c r="M1543">
        <v>2007</v>
      </c>
      <c r="N1543">
        <v>6.8</v>
      </c>
      <c r="O1543">
        <v>-41132306</v>
      </c>
      <c r="R1543" t="s">
        <v>2279</v>
      </c>
      <c r="S1543" cm="1">
        <f t="array" ref="S1543">AVERAGE(IF(Table7[director_name]=R1543, Table7[imdb_score]))</f>
        <v>6.75</v>
      </c>
      <c r="T1543" t="str">
        <f>IF(Table8[[#This Row],[Average]] &gt; $V$7, "Higher", "Lower")</f>
        <v>Lower</v>
      </c>
    </row>
    <row r="1544" spans="1:20" x14ac:dyDescent="0.3">
      <c r="A1544" t="s">
        <v>1668</v>
      </c>
      <c r="B1544">
        <v>93</v>
      </c>
      <c r="C1544">
        <v>132</v>
      </c>
      <c r="D1544">
        <v>58220776</v>
      </c>
      <c r="E1544" t="s">
        <v>515</v>
      </c>
      <c r="F1544" t="s">
        <v>313</v>
      </c>
      <c r="G1544" t="s">
        <v>3973</v>
      </c>
      <c r="H1544">
        <v>87785</v>
      </c>
      <c r="I1544">
        <v>362</v>
      </c>
      <c r="J1544" t="s">
        <v>29</v>
      </c>
      <c r="K1544" t="s">
        <v>30</v>
      </c>
      <c r="L1544">
        <v>100000000</v>
      </c>
      <c r="M1544">
        <v>1999</v>
      </c>
      <c r="N1544">
        <v>6.8</v>
      </c>
      <c r="O1544">
        <v>-41779224</v>
      </c>
      <c r="R1544" t="s">
        <v>2137</v>
      </c>
      <c r="S1544" cm="1">
        <f t="array" ref="S1544">AVERAGE(IF(Table7[director_name]=R1544, Table7[imdb_score]))</f>
        <v>6.75</v>
      </c>
      <c r="T1544" t="str">
        <f>IF(Table8[[#This Row],[Average]] &gt; $V$7, "Higher", "Lower")</f>
        <v>Lower</v>
      </c>
    </row>
    <row r="1545" spans="1:20" x14ac:dyDescent="0.3">
      <c r="A1545" t="s">
        <v>2106</v>
      </c>
      <c r="B1545">
        <v>102</v>
      </c>
      <c r="C1545">
        <v>325</v>
      </c>
      <c r="D1545">
        <v>1500000</v>
      </c>
      <c r="E1545" t="s">
        <v>639</v>
      </c>
      <c r="F1545" t="s">
        <v>1167</v>
      </c>
      <c r="G1545" t="s">
        <v>3975</v>
      </c>
      <c r="H1545">
        <v>9830</v>
      </c>
      <c r="I1545">
        <v>189</v>
      </c>
      <c r="J1545" t="s">
        <v>29</v>
      </c>
      <c r="K1545" t="s">
        <v>30</v>
      </c>
      <c r="L1545">
        <v>44000000</v>
      </c>
      <c r="M1545">
        <v>1980</v>
      </c>
      <c r="N1545">
        <v>6.8</v>
      </c>
      <c r="O1545">
        <v>-42500000</v>
      </c>
      <c r="R1545" t="s">
        <v>2289</v>
      </c>
      <c r="S1545" cm="1">
        <f t="array" ref="S1545">AVERAGE(IF(Table7[director_name]=R1545, Table7[imdb_score]))</f>
        <v>6.75</v>
      </c>
      <c r="T1545" t="str">
        <f>IF(Table8[[#This Row],[Average]] &gt; $V$7, "Higher", "Lower")</f>
        <v>Lower</v>
      </c>
    </row>
    <row r="1546" spans="1:20" x14ac:dyDescent="0.3">
      <c r="A1546" t="s">
        <v>245</v>
      </c>
      <c r="B1546">
        <v>602</v>
      </c>
      <c r="C1546">
        <v>148</v>
      </c>
      <c r="D1546">
        <v>200074175</v>
      </c>
      <c r="E1546" t="s">
        <v>715</v>
      </c>
      <c r="F1546" t="s">
        <v>3185</v>
      </c>
      <c r="G1546" t="s">
        <v>3977</v>
      </c>
      <c r="H1546">
        <v>275868</v>
      </c>
      <c r="I1546">
        <v>994</v>
      </c>
      <c r="J1546" t="s">
        <v>29</v>
      </c>
      <c r="K1546" t="s">
        <v>200</v>
      </c>
      <c r="L1546">
        <v>245000000</v>
      </c>
      <c r="M1546">
        <v>2015</v>
      </c>
      <c r="N1546">
        <v>6.8</v>
      </c>
      <c r="O1546">
        <v>-44925825</v>
      </c>
      <c r="R1546" t="s">
        <v>2282</v>
      </c>
      <c r="S1546" cm="1">
        <f t="array" ref="S1546">AVERAGE(IF(Table7[director_name]=R1546, Table7[imdb_score]))</f>
        <v>6.75</v>
      </c>
      <c r="T1546" t="str">
        <f>IF(Table8[[#This Row],[Average]] &gt; $V$7, "Higher", "Lower")</f>
        <v>Lower</v>
      </c>
    </row>
    <row r="1547" spans="1:20" x14ac:dyDescent="0.3">
      <c r="A1547" t="s">
        <v>2121</v>
      </c>
      <c r="B1547">
        <v>451</v>
      </c>
      <c r="C1547">
        <v>106</v>
      </c>
      <c r="D1547">
        <v>179020854</v>
      </c>
      <c r="E1547" t="s">
        <v>3979</v>
      </c>
      <c r="F1547" t="s">
        <v>665</v>
      </c>
      <c r="G1547" t="s">
        <v>3980</v>
      </c>
      <c r="H1547">
        <v>268154</v>
      </c>
      <c r="I1547">
        <v>341</v>
      </c>
      <c r="J1547" t="s">
        <v>29</v>
      </c>
      <c r="K1547" t="s">
        <v>30</v>
      </c>
      <c r="L1547">
        <v>225000000</v>
      </c>
      <c r="M1547">
        <v>2012</v>
      </c>
      <c r="N1547">
        <v>6.8</v>
      </c>
      <c r="O1547">
        <v>-45979146</v>
      </c>
      <c r="R1547" t="s">
        <v>2285</v>
      </c>
      <c r="S1547" cm="1">
        <f t="array" ref="S1547">AVERAGE(IF(Table7[director_name]=R1547, Table7[imdb_score]))</f>
        <v>6.75</v>
      </c>
      <c r="T1547" t="str">
        <f>IF(Table8[[#This Row],[Average]] &gt; $V$7, "Higher", "Lower")</f>
        <v>Lower</v>
      </c>
    </row>
    <row r="1548" spans="1:20" x14ac:dyDescent="0.3">
      <c r="A1548" t="s">
        <v>927</v>
      </c>
      <c r="B1548">
        <v>174</v>
      </c>
      <c r="C1548">
        <v>165</v>
      </c>
      <c r="D1548">
        <v>58183966</v>
      </c>
      <c r="E1548" t="s">
        <v>379</v>
      </c>
      <c r="F1548" t="s">
        <v>665</v>
      </c>
      <c r="G1548" t="s">
        <v>3982</v>
      </c>
      <c r="H1548">
        <v>79186</v>
      </c>
      <c r="I1548">
        <v>386</v>
      </c>
      <c r="J1548" t="s">
        <v>29</v>
      </c>
      <c r="K1548" t="s">
        <v>30</v>
      </c>
      <c r="L1548">
        <v>107000000</v>
      </c>
      <c r="M1548">
        <v>2001</v>
      </c>
      <c r="N1548">
        <v>6.8</v>
      </c>
      <c r="O1548">
        <v>-48816034</v>
      </c>
      <c r="R1548" t="s">
        <v>2282</v>
      </c>
      <c r="S1548" cm="1">
        <f t="array" ref="S1548">AVERAGE(IF(Table7[director_name]=R1548, Table7[imdb_score]))</f>
        <v>6.75</v>
      </c>
      <c r="T1548" t="str">
        <f>IF(Table8[[#This Row],[Average]] &gt; $V$7, "Higher", "Lower")</f>
        <v>Lower</v>
      </c>
    </row>
    <row r="1549" spans="1:20" x14ac:dyDescent="0.3">
      <c r="A1549" t="s">
        <v>72</v>
      </c>
      <c r="B1549">
        <v>240</v>
      </c>
      <c r="C1549">
        <v>96</v>
      </c>
      <c r="D1549">
        <v>137850096</v>
      </c>
      <c r="E1549" t="s">
        <v>3984</v>
      </c>
      <c r="F1549" t="s">
        <v>568</v>
      </c>
      <c r="G1549" t="s">
        <v>3985</v>
      </c>
      <c r="H1549">
        <v>72809</v>
      </c>
      <c r="I1549">
        <v>249</v>
      </c>
      <c r="J1549" t="s">
        <v>29</v>
      </c>
      <c r="K1549" t="s">
        <v>30</v>
      </c>
      <c r="L1549">
        <v>200000000</v>
      </c>
      <c r="M1549">
        <v>2009</v>
      </c>
      <c r="N1549">
        <v>6.8</v>
      </c>
      <c r="O1549">
        <v>-62149904</v>
      </c>
      <c r="R1549" t="s">
        <v>2285</v>
      </c>
      <c r="S1549" cm="1">
        <f t="array" ref="S1549">AVERAGE(IF(Table7[director_name]=R1549, Table7[imdb_score]))</f>
        <v>6.75</v>
      </c>
      <c r="T1549" t="str">
        <f>IF(Table8[[#This Row],[Average]] &gt; $V$7, "Higher", "Lower")</f>
        <v>Lower</v>
      </c>
    </row>
    <row r="1550" spans="1:20" x14ac:dyDescent="0.3">
      <c r="A1550" t="s">
        <v>59</v>
      </c>
      <c r="B1550">
        <v>252</v>
      </c>
      <c r="C1550">
        <v>117</v>
      </c>
      <c r="D1550">
        <v>52792307</v>
      </c>
      <c r="E1550" t="s">
        <v>1674</v>
      </c>
      <c r="F1550" t="s">
        <v>3987</v>
      </c>
      <c r="G1550" t="s">
        <v>3988</v>
      </c>
      <c r="H1550">
        <v>12572</v>
      </c>
      <c r="I1550">
        <v>106</v>
      </c>
      <c r="J1550" t="s">
        <v>29</v>
      </c>
      <c r="K1550" t="s">
        <v>200</v>
      </c>
      <c r="L1550">
        <v>140000000</v>
      </c>
      <c r="M1550">
        <v>2016</v>
      </c>
      <c r="N1550">
        <v>6.8</v>
      </c>
      <c r="O1550">
        <v>-87207693</v>
      </c>
      <c r="R1550" t="s">
        <v>2285</v>
      </c>
      <c r="S1550" cm="1">
        <f t="array" ref="S1550">AVERAGE(IF(Table7[director_name]=R1550, Table7[imdb_score]))</f>
        <v>6.75</v>
      </c>
      <c r="T1550" t="str">
        <f>IF(Table8[[#This Row],[Average]] &gt; $V$7, "Higher", "Lower")</f>
        <v>Lower</v>
      </c>
    </row>
    <row r="1551" spans="1:20" x14ac:dyDescent="0.3">
      <c r="A1551" t="s">
        <v>1403</v>
      </c>
      <c r="B1551">
        <v>403</v>
      </c>
      <c r="C1551">
        <v>123</v>
      </c>
      <c r="D1551">
        <v>337103873</v>
      </c>
      <c r="E1551" t="s">
        <v>471</v>
      </c>
      <c r="F1551" t="s">
        <v>694</v>
      </c>
      <c r="G1551" t="s">
        <v>3990</v>
      </c>
      <c r="H1551">
        <v>305008</v>
      </c>
      <c r="I1551">
        <v>591</v>
      </c>
      <c r="J1551" t="s">
        <v>29</v>
      </c>
      <c r="K1551" t="s">
        <v>30</v>
      </c>
      <c r="L1551">
        <v>125000000</v>
      </c>
      <c r="M1551">
        <v>2014</v>
      </c>
      <c r="N1551">
        <v>6.7</v>
      </c>
      <c r="O1551">
        <v>212103873</v>
      </c>
      <c r="R1551" t="s">
        <v>2285</v>
      </c>
      <c r="S1551" cm="1">
        <f t="array" ref="S1551">AVERAGE(IF(Table7[director_name]=R1551, Table7[imdb_score]))</f>
        <v>6.75</v>
      </c>
      <c r="T1551" t="str">
        <f>IF(Table8[[#This Row],[Average]] &gt; $V$7, "Higher", "Lower")</f>
        <v>Lower</v>
      </c>
    </row>
    <row r="1552" spans="1:20" x14ac:dyDescent="0.3">
      <c r="A1552" t="s">
        <v>97</v>
      </c>
      <c r="B1552">
        <v>284</v>
      </c>
      <c r="C1552">
        <v>142</v>
      </c>
      <c r="D1552">
        <v>310675583</v>
      </c>
      <c r="E1552" t="s">
        <v>78</v>
      </c>
      <c r="F1552" t="s">
        <v>418</v>
      </c>
      <c r="G1552" t="s">
        <v>3991</v>
      </c>
      <c r="H1552">
        <v>464310</v>
      </c>
      <c r="I1552">
        <v>3516</v>
      </c>
      <c r="J1552" t="s">
        <v>29</v>
      </c>
      <c r="K1552" t="s">
        <v>30</v>
      </c>
      <c r="L1552">
        <v>115000000</v>
      </c>
      <c r="M1552">
        <v>2002</v>
      </c>
      <c r="N1552">
        <v>6.7</v>
      </c>
      <c r="O1552">
        <v>195675583</v>
      </c>
      <c r="R1552" t="s">
        <v>2282</v>
      </c>
      <c r="S1552" cm="1">
        <f t="array" ref="S1552">AVERAGE(IF(Table7[director_name]=R1552, Table7[imdb_score]))</f>
        <v>6.75</v>
      </c>
      <c r="T1552" t="str">
        <f>IF(Table8[[#This Row],[Average]] &gt; $V$7, "Higher", "Lower")</f>
        <v>Lower</v>
      </c>
    </row>
    <row r="1553" spans="1:20" x14ac:dyDescent="0.3">
      <c r="A1553" t="s">
        <v>3198</v>
      </c>
      <c r="B1553">
        <v>191</v>
      </c>
      <c r="C1553">
        <v>101</v>
      </c>
      <c r="D1553">
        <v>242589580</v>
      </c>
      <c r="E1553" t="s">
        <v>73</v>
      </c>
      <c r="F1553" t="s">
        <v>27</v>
      </c>
      <c r="G1553" t="s">
        <v>3993</v>
      </c>
      <c r="H1553">
        <v>296904</v>
      </c>
      <c r="I1553">
        <v>604</v>
      </c>
      <c r="J1553" t="s">
        <v>29</v>
      </c>
      <c r="K1553" t="s">
        <v>30</v>
      </c>
      <c r="L1553">
        <v>81000000</v>
      </c>
      <c r="M1553">
        <v>2003</v>
      </c>
      <c r="N1553">
        <v>6.7</v>
      </c>
      <c r="O1553">
        <v>161589580</v>
      </c>
      <c r="R1553" t="s">
        <v>2289</v>
      </c>
      <c r="S1553" cm="1">
        <f t="array" ref="S1553">AVERAGE(IF(Table7[director_name]=R1553, Table7[imdb_score]))</f>
        <v>6.75</v>
      </c>
      <c r="T1553" t="str">
        <f>IF(Table8[[#This Row],[Average]] &gt; $V$7, "Higher", "Lower")</f>
        <v>Lower</v>
      </c>
    </row>
    <row r="1554" spans="1:20" x14ac:dyDescent="0.3">
      <c r="A1554" t="s">
        <v>475</v>
      </c>
      <c r="B1554">
        <v>208</v>
      </c>
      <c r="C1554">
        <v>106</v>
      </c>
      <c r="D1554">
        <v>227965690</v>
      </c>
      <c r="E1554" t="s">
        <v>600</v>
      </c>
      <c r="F1554" t="s">
        <v>2306</v>
      </c>
      <c r="G1554" t="s">
        <v>3995</v>
      </c>
      <c r="H1554">
        <v>271592</v>
      </c>
      <c r="I1554">
        <v>2335</v>
      </c>
      <c r="J1554" t="s">
        <v>29</v>
      </c>
      <c r="K1554" t="s">
        <v>30</v>
      </c>
      <c r="L1554">
        <v>72000000</v>
      </c>
      <c r="M1554">
        <v>2002</v>
      </c>
      <c r="N1554">
        <v>6.7</v>
      </c>
      <c r="O1554">
        <v>155965690</v>
      </c>
      <c r="R1554" t="s">
        <v>2137</v>
      </c>
      <c r="S1554" cm="1">
        <f t="array" ref="S1554">AVERAGE(IF(Table7[director_name]=R1554, Table7[imdb_score]))</f>
        <v>6.75</v>
      </c>
      <c r="T1554" t="str">
        <f>IF(Table8[[#This Row],[Average]] &gt; $V$7, "Higher", "Lower")</f>
        <v>Lower</v>
      </c>
    </row>
    <row r="1555" spans="1:20" x14ac:dyDescent="0.3">
      <c r="A1555" t="s">
        <v>3746</v>
      </c>
      <c r="B1555">
        <v>224</v>
      </c>
      <c r="C1555">
        <v>108</v>
      </c>
      <c r="D1555">
        <v>163947053</v>
      </c>
      <c r="E1555" t="s">
        <v>699</v>
      </c>
      <c r="F1555" t="s">
        <v>468</v>
      </c>
      <c r="G1555" t="s">
        <v>3997</v>
      </c>
      <c r="H1555">
        <v>227824</v>
      </c>
      <c r="I1555">
        <v>273</v>
      </c>
      <c r="J1555" t="s">
        <v>29</v>
      </c>
      <c r="K1555" t="s">
        <v>30</v>
      </c>
      <c r="L1555">
        <v>40000000</v>
      </c>
      <c r="M1555">
        <v>2009</v>
      </c>
      <c r="N1555">
        <v>6.7</v>
      </c>
      <c r="O1555">
        <v>123947053</v>
      </c>
      <c r="R1555" t="s">
        <v>2282</v>
      </c>
      <c r="S1555" cm="1">
        <f t="array" ref="S1555">AVERAGE(IF(Table7[director_name]=R1555, Table7[imdb_score]))</f>
        <v>6.75</v>
      </c>
      <c r="T1555" t="str">
        <f>IF(Table8[[#This Row],[Average]] &gt; $V$7, "Higher", "Lower")</f>
        <v>Lower</v>
      </c>
    </row>
    <row r="1556" spans="1:20" x14ac:dyDescent="0.3">
      <c r="A1556" t="s">
        <v>2145</v>
      </c>
      <c r="B1556">
        <v>68</v>
      </c>
      <c r="C1556">
        <v>121</v>
      </c>
      <c r="D1556">
        <v>144731527</v>
      </c>
      <c r="E1556" t="s">
        <v>1576</v>
      </c>
      <c r="F1556" t="s">
        <v>3999</v>
      </c>
      <c r="G1556" t="s">
        <v>4000</v>
      </c>
      <c r="H1556">
        <v>128010</v>
      </c>
      <c r="I1556">
        <v>136</v>
      </c>
      <c r="J1556" t="s">
        <v>29</v>
      </c>
      <c r="K1556" t="s">
        <v>30</v>
      </c>
      <c r="L1556">
        <v>35000000</v>
      </c>
      <c r="M1556">
        <v>1992</v>
      </c>
      <c r="N1556">
        <v>6.7</v>
      </c>
      <c r="O1556">
        <v>109731527</v>
      </c>
      <c r="R1556" t="s">
        <v>2279</v>
      </c>
      <c r="S1556" cm="1">
        <f t="array" ref="S1556">AVERAGE(IF(Table7[director_name]=R1556, Table7[imdb_score]))</f>
        <v>6.75</v>
      </c>
      <c r="T1556" t="str">
        <f>IF(Table8[[#This Row],[Average]] &gt; $V$7, "Higher", "Lower")</f>
        <v>Lower</v>
      </c>
    </row>
    <row r="1557" spans="1:20" x14ac:dyDescent="0.3">
      <c r="A1557" t="s">
        <v>4002</v>
      </c>
      <c r="B1557">
        <v>187</v>
      </c>
      <c r="C1557">
        <v>106</v>
      </c>
      <c r="D1557">
        <v>144512310</v>
      </c>
      <c r="E1557" t="s">
        <v>1576</v>
      </c>
      <c r="F1557" t="s">
        <v>2075</v>
      </c>
      <c r="G1557" t="s">
        <v>4003</v>
      </c>
      <c r="H1557">
        <v>272223</v>
      </c>
      <c r="I1557">
        <v>988</v>
      </c>
      <c r="J1557" t="s">
        <v>29</v>
      </c>
      <c r="K1557" t="s">
        <v>30</v>
      </c>
      <c r="L1557">
        <v>38000000</v>
      </c>
      <c r="M1557">
        <v>2001</v>
      </c>
      <c r="N1557">
        <v>6.7</v>
      </c>
      <c r="O1557">
        <v>106512310</v>
      </c>
      <c r="R1557" t="s">
        <v>2137</v>
      </c>
      <c r="S1557" cm="1">
        <f t="array" ref="S1557">AVERAGE(IF(Table7[director_name]=R1557, Table7[imdb_score]))</f>
        <v>6.75</v>
      </c>
      <c r="T1557" t="str">
        <f>IF(Table8[[#This Row],[Average]] &gt; $V$7, "Higher", "Lower")</f>
        <v>Lower</v>
      </c>
    </row>
    <row r="1558" spans="1:20" x14ac:dyDescent="0.3">
      <c r="A1558" t="s">
        <v>4002</v>
      </c>
      <c r="B1558">
        <v>187</v>
      </c>
      <c r="C1558">
        <v>106</v>
      </c>
      <c r="D1558">
        <v>144512310</v>
      </c>
      <c r="E1558" t="s">
        <v>1576</v>
      </c>
      <c r="F1558" t="s">
        <v>2075</v>
      </c>
      <c r="G1558" t="s">
        <v>4003</v>
      </c>
      <c r="H1558">
        <v>272227</v>
      </c>
      <c r="I1558">
        <v>988</v>
      </c>
      <c r="J1558" t="s">
        <v>29</v>
      </c>
      <c r="K1558" t="s">
        <v>30</v>
      </c>
      <c r="L1558">
        <v>38000000</v>
      </c>
      <c r="M1558">
        <v>2001</v>
      </c>
      <c r="N1558">
        <v>6.7</v>
      </c>
      <c r="O1558">
        <v>106512310</v>
      </c>
      <c r="R1558" t="s">
        <v>2293</v>
      </c>
      <c r="S1558" cm="1">
        <f t="array" ref="S1558">AVERAGE(IF(Table7[director_name]=R1558, Table7[imdb_score]))</f>
        <v>6.74</v>
      </c>
      <c r="T1558" t="str">
        <f>IF(Table8[[#This Row],[Average]] &gt; $V$7, "Higher", "Lower")</f>
        <v>Lower</v>
      </c>
    </row>
    <row r="1559" spans="1:20" x14ac:dyDescent="0.3">
      <c r="A1559" t="s">
        <v>2285</v>
      </c>
      <c r="B1559">
        <v>191</v>
      </c>
      <c r="C1559">
        <v>92</v>
      </c>
      <c r="D1559">
        <v>114324072</v>
      </c>
      <c r="E1559" t="s">
        <v>1941</v>
      </c>
      <c r="F1559" t="s">
        <v>1088</v>
      </c>
      <c r="G1559" t="s">
        <v>4006</v>
      </c>
      <c r="H1559">
        <v>185338</v>
      </c>
      <c r="I1559">
        <v>392</v>
      </c>
      <c r="J1559" t="s">
        <v>29</v>
      </c>
      <c r="K1559" t="s">
        <v>30</v>
      </c>
      <c r="L1559">
        <v>20000000</v>
      </c>
      <c r="M1559">
        <v>2004</v>
      </c>
      <c r="N1559">
        <v>6.7</v>
      </c>
      <c r="O1559">
        <v>94324072</v>
      </c>
      <c r="R1559" t="s">
        <v>2293</v>
      </c>
      <c r="S1559" cm="1">
        <f t="array" ref="S1559">AVERAGE(IF(Table7[director_name]=R1559, Table7[imdb_score]))</f>
        <v>6.74</v>
      </c>
      <c r="T1559" t="str">
        <f>IF(Table8[[#This Row],[Average]] &gt; $V$7, "Higher", "Lower")</f>
        <v>Lower</v>
      </c>
    </row>
    <row r="1560" spans="1:20" x14ac:dyDescent="0.3">
      <c r="A1560" t="s">
        <v>2285</v>
      </c>
      <c r="B1560">
        <v>191</v>
      </c>
      <c r="C1560">
        <v>92</v>
      </c>
      <c r="D1560">
        <v>114324072</v>
      </c>
      <c r="E1560" t="s">
        <v>1941</v>
      </c>
      <c r="F1560" t="s">
        <v>1088</v>
      </c>
      <c r="G1560" t="s">
        <v>4006</v>
      </c>
      <c r="H1560">
        <v>185345</v>
      </c>
      <c r="I1560">
        <v>392</v>
      </c>
      <c r="J1560" t="s">
        <v>29</v>
      </c>
      <c r="K1560" t="s">
        <v>30</v>
      </c>
      <c r="L1560">
        <v>20000000</v>
      </c>
      <c r="M1560">
        <v>2004</v>
      </c>
      <c r="N1560">
        <v>6.7</v>
      </c>
      <c r="O1560">
        <v>94324072</v>
      </c>
      <c r="R1560" t="s">
        <v>2293</v>
      </c>
      <c r="S1560" cm="1">
        <f t="array" ref="S1560">AVERAGE(IF(Table7[director_name]=R1560, Table7[imdb_score]))</f>
        <v>6.74</v>
      </c>
      <c r="T1560" t="str">
        <f>IF(Table8[[#This Row],[Average]] &gt; $V$7, "Higher", "Lower")</f>
        <v>Lower</v>
      </c>
    </row>
    <row r="1561" spans="1:20" x14ac:dyDescent="0.3">
      <c r="A1561" t="s">
        <v>1959</v>
      </c>
      <c r="B1561">
        <v>152</v>
      </c>
      <c r="C1561">
        <v>89</v>
      </c>
      <c r="D1561">
        <v>169692572</v>
      </c>
      <c r="E1561" t="s">
        <v>682</v>
      </c>
      <c r="F1561" t="s">
        <v>478</v>
      </c>
      <c r="G1561" t="s">
        <v>4009</v>
      </c>
      <c r="H1561">
        <v>56501</v>
      </c>
      <c r="I1561">
        <v>97</v>
      </c>
      <c r="J1561" t="s">
        <v>29</v>
      </c>
      <c r="K1561" t="s">
        <v>30</v>
      </c>
      <c r="L1561">
        <v>80000000</v>
      </c>
      <c r="M1561">
        <v>2015</v>
      </c>
      <c r="N1561">
        <v>6.7</v>
      </c>
      <c r="O1561">
        <v>89692572</v>
      </c>
      <c r="R1561" t="s">
        <v>2293</v>
      </c>
      <c r="S1561" cm="1">
        <f t="array" ref="S1561">AVERAGE(IF(Table7[director_name]=R1561, Table7[imdb_score]))</f>
        <v>6.74</v>
      </c>
      <c r="T1561" t="str">
        <f>IF(Table8[[#This Row],[Average]] &gt; $V$7, "Higher", "Lower")</f>
        <v>Lower</v>
      </c>
    </row>
    <row r="1562" spans="1:20" x14ac:dyDescent="0.3">
      <c r="A1562" t="s">
        <v>3198</v>
      </c>
      <c r="B1562">
        <v>55</v>
      </c>
      <c r="C1562">
        <v>115</v>
      </c>
      <c r="D1562">
        <v>135014968</v>
      </c>
      <c r="E1562" t="s">
        <v>2575</v>
      </c>
      <c r="F1562" t="s">
        <v>313</v>
      </c>
      <c r="G1562" t="s">
        <v>4011</v>
      </c>
      <c r="H1562">
        <v>80580</v>
      </c>
      <c r="I1562">
        <v>375</v>
      </c>
      <c r="J1562" t="s">
        <v>29</v>
      </c>
      <c r="K1562" t="s">
        <v>30</v>
      </c>
      <c r="L1562">
        <v>50000000</v>
      </c>
      <c r="M1562">
        <v>1998</v>
      </c>
      <c r="N1562">
        <v>6.7</v>
      </c>
      <c r="O1562">
        <v>85014968</v>
      </c>
      <c r="R1562" t="s">
        <v>2293</v>
      </c>
      <c r="S1562" cm="1">
        <f t="array" ref="S1562">AVERAGE(IF(Table7[director_name]=R1562, Table7[imdb_score]))</f>
        <v>6.74</v>
      </c>
      <c r="T1562" t="str">
        <f>IF(Table8[[#This Row],[Average]] &gt; $V$7, "Higher", "Lower")</f>
        <v>Lower</v>
      </c>
    </row>
    <row r="1563" spans="1:20" x14ac:dyDescent="0.3">
      <c r="A1563" t="s">
        <v>4013</v>
      </c>
      <c r="B1563">
        <v>45</v>
      </c>
      <c r="C1563">
        <v>96</v>
      </c>
      <c r="D1563">
        <v>81200000</v>
      </c>
      <c r="E1563" t="s">
        <v>676</v>
      </c>
      <c r="F1563" t="s">
        <v>2559</v>
      </c>
      <c r="G1563" t="s">
        <v>4014</v>
      </c>
      <c r="H1563">
        <v>87739</v>
      </c>
      <c r="I1563">
        <v>133</v>
      </c>
      <c r="J1563" t="s">
        <v>29</v>
      </c>
      <c r="K1563" t="s">
        <v>30</v>
      </c>
      <c r="L1563">
        <v>4500000</v>
      </c>
      <c r="M1563">
        <v>1984</v>
      </c>
      <c r="N1563">
        <v>6.7</v>
      </c>
      <c r="O1563">
        <v>76700000</v>
      </c>
      <c r="R1563" t="s">
        <v>2225</v>
      </c>
      <c r="S1563" cm="1">
        <f t="array" ref="S1563">AVERAGE(IF(Table7[director_name]=R1563, Table7[imdb_score]))</f>
        <v>6.7333333333333334</v>
      </c>
      <c r="T1563" t="str">
        <f>IF(Table8[[#This Row],[Average]] &gt; $V$7, "Higher", "Lower")</f>
        <v>Lower</v>
      </c>
    </row>
    <row r="1564" spans="1:20" x14ac:dyDescent="0.3">
      <c r="A1564" t="s">
        <v>518</v>
      </c>
      <c r="B1564">
        <v>145</v>
      </c>
      <c r="C1564">
        <v>103</v>
      </c>
      <c r="D1564">
        <v>106694016</v>
      </c>
      <c r="E1564" t="s">
        <v>338</v>
      </c>
      <c r="F1564" t="s">
        <v>44</v>
      </c>
      <c r="G1564" t="s">
        <v>4016</v>
      </c>
      <c r="H1564">
        <v>123940</v>
      </c>
      <c r="I1564">
        <v>337</v>
      </c>
      <c r="J1564" t="s">
        <v>29</v>
      </c>
      <c r="K1564" t="s">
        <v>30</v>
      </c>
      <c r="L1564">
        <v>30000000</v>
      </c>
      <c r="M1564">
        <v>1999</v>
      </c>
      <c r="N1564">
        <v>6.7</v>
      </c>
      <c r="O1564">
        <v>76694016</v>
      </c>
      <c r="R1564" t="s">
        <v>2305</v>
      </c>
      <c r="S1564" cm="1">
        <f t="array" ref="S1564">AVERAGE(IF(Table7[director_name]=R1564, Table7[imdb_score]))</f>
        <v>6.7333333333333334</v>
      </c>
      <c r="T1564" t="str">
        <f>IF(Table8[[#This Row],[Average]] &gt; $V$7, "Higher", "Lower")</f>
        <v>Lower</v>
      </c>
    </row>
    <row r="1565" spans="1:20" x14ac:dyDescent="0.3">
      <c r="A1565" t="s">
        <v>2493</v>
      </c>
      <c r="B1565">
        <v>418</v>
      </c>
      <c r="C1565">
        <v>107</v>
      </c>
      <c r="D1565">
        <v>101470202</v>
      </c>
      <c r="E1565" t="s">
        <v>1699</v>
      </c>
      <c r="F1565" t="s">
        <v>2300</v>
      </c>
      <c r="G1565" t="s">
        <v>4018</v>
      </c>
      <c r="H1565">
        <v>310540</v>
      </c>
      <c r="I1565">
        <v>669</v>
      </c>
      <c r="J1565" t="s">
        <v>29</v>
      </c>
      <c r="K1565" t="s">
        <v>30</v>
      </c>
      <c r="L1565">
        <v>32000000</v>
      </c>
      <c r="M1565">
        <v>2013</v>
      </c>
      <c r="N1565">
        <v>6.7</v>
      </c>
      <c r="O1565">
        <v>69470202</v>
      </c>
      <c r="R1565" t="s">
        <v>2308</v>
      </c>
      <c r="S1565" cm="1">
        <f t="array" ref="S1565">AVERAGE(IF(Table7[director_name]=R1565, Table7[imdb_score]))</f>
        <v>6.7333333333333334</v>
      </c>
      <c r="T1565" t="str">
        <f>IF(Table8[[#This Row],[Average]] &gt; $V$7, "Higher", "Lower")</f>
        <v>Lower</v>
      </c>
    </row>
    <row r="1566" spans="1:20" x14ac:dyDescent="0.3">
      <c r="A1566" t="s">
        <v>1526</v>
      </c>
      <c r="B1566">
        <v>459</v>
      </c>
      <c r="C1566">
        <v>139</v>
      </c>
      <c r="D1566">
        <v>150832203</v>
      </c>
      <c r="E1566" t="s">
        <v>327</v>
      </c>
      <c r="F1566" t="s">
        <v>351</v>
      </c>
      <c r="G1566" t="s">
        <v>4019</v>
      </c>
      <c r="H1566">
        <v>341058</v>
      </c>
      <c r="I1566">
        <v>713</v>
      </c>
      <c r="J1566" t="s">
        <v>29</v>
      </c>
      <c r="K1566" t="s">
        <v>30</v>
      </c>
      <c r="L1566">
        <v>85000000</v>
      </c>
      <c r="M1566">
        <v>2014</v>
      </c>
      <c r="N1566">
        <v>6.7</v>
      </c>
      <c r="O1566">
        <v>65832203</v>
      </c>
      <c r="R1566" t="s">
        <v>2305</v>
      </c>
      <c r="S1566" cm="1">
        <f t="array" ref="S1566">AVERAGE(IF(Table7[director_name]=R1566, Table7[imdb_score]))</f>
        <v>6.7333333333333334</v>
      </c>
      <c r="T1566" t="str">
        <f>IF(Table8[[#This Row],[Average]] &gt; $V$7, "Higher", "Lower")</f>
        <v>Lower</v>
      </c>
    </row>
    <row r="1567" spans="1:20" x14ac:dyDescent="0.3">
      <c r="A1567" t="s">
        <v>3144</v>
      </c>
      <c r="B1567">
        <v>316</v>
      </c>
      <c r="C1567">
        <v>110</v>
      </c>
      <c r="D1567">
        <v>134568845</v>
      </c>
      <c r="E1567" t="s">
        <v>4020</v>
      </c>
      <c r="F1567" t="s">
        <v>1148</v>
      </c>
      <c r="G1567" t="s">
        <v>4021</v>
      </c>
      <c r="H1567">
        <v>299852</v>
      </c>
      <c r="I1567">
        <v>713</v>
      </c>
      <c r="J1567" t="s">
        <v>29</v>
      </c>
      <c r="K1567" t="s">
        <v>30</v>
      </c>
      <c r="L1567">
        <v>75000000</v>
      </c>
      <c r="M1567">
        <v>2008</v>
      </c>
      <c r="N1567">
        <v>6.7</v>
      </c>
      <c r="O1567">
        <v>59568845</v>
      </c>
      <c r="R1567" t="s">
        <v>2308</v>
      </c>
      <c r="S1567" cm="1">
        <f t="array" ref="S1567">AVERAGE(IF(Table7[director_name]=R1567, Table7[imdb_score]))</f>
        <v>6.7333333333333334</v>
      </c>
      <c r="T1567" t="str">
        <f>IF(Table8[[#This Row],[Average]] &gt; $V$7, "Higher", "Lower")</f>
        <v>Lower</v>
      </c>
    </row>
    <row r="1568" spans="1:20" x14ac:dyDescent="0.3">
      <c r="A1568" t="s">
        <v>753</v>
      </c>
      <c r="B1568">
        <v>276</v>
      </c>
      <c r="C1568">
        <v>115</v>
      </c>
      <c r="D1568">
        <v>206456431</v>
      </c>
      <c r="E1568" t="s">
        <v>4023</v>
      </c>
      <c r="F1568" t="s">
        <v>482</v>
      </c>
      <c r="G1568" t="s">
        <v>4024</v>
      </c>
      <c r="H1568">
        <v>320284</v>
      </c>
      <c r="I1568">
        <v>1361</v>
      </c>
      <c r="J1568" t="s">
        <v>29</v>
      </c>
      <c r="K1568" t="s">
        <v>30</v>
      </c>
      <c r="L1568">
        <v>150000000</v>
      </c>
      <c r="M1568">
        <v>2005</v>
      </c>
      <c r="N1568">
        <v>6.7</v>
      </c>
      <c r="O1568">
        <v>56456431</v>
      </c>
      <c r="R1568" t="s">
        <v>2225</v>
      </c>
      <c r="S1568" cm="1">
        <f t="array" ref="S1568">AVERAGE(IF(Table7[director_name]=R1568, Table7[imdb_score]))</f>
        <v>6.7333333333333334</v>
      </c>
      <c r="T1568" t="str">
        <f>IF(Table8[[#This Row],[Average]] &gt; $V$7, "Higher", "Lower")</f>
        <v>Lower</v>
      </c>
    </row>
    <row r="1569" spans="1:20" x14ac:dyDescent="0.3">
      <c r="A1569" t="s">
        <v>3500</v>
      </c>
      <c r="B1569">
        <v>233</v>
      </c>
      <c r="C1569">
        <v>122</v>
      </c>
      <c r="D1569">
        <v>75072454</v>
      </c>
      <c r="E1569" t="s">
        <v>3732</v>
      </c>
      <c r="F1569" t="s">
        <v>1729</v>
      </c>
      <c r="G1569" t="s">
        <v>4026</v>
      </c>
      <c r="H1569">
        <v>96569</v>
      </c>
      <c r="I1569">
        <v>522</v>
      </c>
      <c r="J1569" t="s">
        <v>29</v>
      </c>
      <c r="K1569" t="s">
        <v>30</v>
      </c>
      <c r="L1569">
        <v>20000000</v>
      </c>
      <c r="M1569">
        <v>2005</v>
      </c>
      <c r="N1569">
        <v>6.7</v>
      </c>
      <c r="O1569">
        <v>55072454</v>
      </c>
      <c r="R1569" t="s">
        <v>2305</v>
      </c>
      <c r="S1569" cm="1">
        <f t="array" ref="S1569">AVERAGE(IF(Table7[director_name]=R1569, Table7[imdb_score]))</f>
        <v>6.7333333333333334</v>
      </c>
      <c r="T1569" t="str">
        <f>IF(Table8[[#This Row],[Average]] &gt; $V$7, "Higher", "Lower")</f>
        <v>Lower</v>
      </c>
    </row>
    <row r="1570" spans="1:20" x14ac:dyDescent="0.3">
      <c r="A1570" t="s">
        <v>4028</v>
      </c>
      <c r="B1570">
        <v>56</v>
      </c>
      <c r="C1570">
        <v>123</v>
      </c>
      <c r="D1570">
        <v>70492685</v>
      </c>
      <c r="E1570" t="s">
        <v>73</v>
      </c>
      <c r="F1570" t="s">
        <v>4029</v>
      </c>
      <c r="G1570" t="s">
        <v>4030</v>
      </c>
      <c r="H1570">
        <v>11600</v>
      </c>
      <c r="I1570">
        <v>64</v>
      </c>
      <c r="J1570" t="s">
        <v>29</v>
      </c>
      <c r="K1570" t="s">
        <v>30</v>
      </c>
      <c r="L1570">
        <v>17000000</v>
      </c>
      <c r="M1570">
        <v>2013</v>
      </c>
      <c r="N1570">
        <v>6.7</v>
      </c>
      <c r="O1570">
        <v>53492685</v>
      </c>
      <c r="R1570" t="s">
        <v>2308</v>
      </c>
      <c r="S1570" cm="1">
        <f t="array" ref="S1570">AVERAGE(IF(Table7[director_name]=R1570, Table7[imdb_score]))</f>
        <v>6.7333333333333334</v>
      </c>
      <c r="T1570" t="str">
        <f>IF(Table8[[#This Row],[Average]] &gt; $V$7, "Higher", "Lower")</f>
        <v>Lower</v>
      </c>
    </row>
    <row r="1571" spans="1:20" x14ac:dyDescent="0.3">
      <c r="A1571" t="s">
        <v>59</v>
      </c>
      <c r="B1571">
        <v>75</v>
      </c>
      <c r="C1571">
        <v>142</v>
      </c>
      <c r="D1571">
        <v>119654900</v>
      </c>
      <c r="E1571" t="s">
        <v>4023</v>
      </c>
      <c r="F1571" t="s">
        <v>313</v>
      </c>
      <c r="G1571" t="s">
        <v>4032</v>
      </c>
      <c r="H1571">
        <v>182802</v>
      </c>
      <c r="I1571">
        <v>363</v>
      </c>
      <c r="J1571" t="s">
        <v>29</v>
      </c>
      <c r="K1571" t="s">
        <v>30</v>
      </c>
      <c r="L1571">
        <v>70000000</v>
      </c>
      <c r="M1571">
        <v>1991</v>
      </c>
      <c r="N1571">
        <v>6.7</v>
      </c>
      <c r="O1571">
        <v>49654900</v>
      </c>
      <c r="R1571" t="s">
        <v>2225</v>
      </c>
      <c r="S1571" cm="1">
        <f t="array" ref="S1571">AVERAGE(IF(Table7[director_name]=R1571, Table7[imdb_score]))</f>
        <v>6.7333333333333334</v>
      </c>
      <c r="T1571" t="str">
        <f>IF(Table8[[#This Row],[Average]] &gt; $V$7, "Higher", "Lower")</f>
        <v>Lower</v>
      </c>
    </row>
    <row r="1572" spans="1:20" x14ac:dyDescent="0.3">
      <c r="A1572" t="s">
        <v>1897</v>
      </c>
      <c r="B1572">
        <v>39</v>
      </c>
      <c r="C1572">
        <v>119</v>
      </c>
      <c r="D1572">
        <v>92115211</v>
      </c>
      <c r="E1572" t="s">
        <v>140</v>
      </c>
      <c r="F1572" t="s">
        <v>4034</v>
      </c>
      <c r="G1572" t="s">
        <v>4035</v>
      </c>
      <c r="H1572">
        <v>45798</v>
      </c>
      <c r="I1572">
        <v>94</v>
      </c>
      <c r="J1572" t="s">
        <v>29</v>
      </c>
      <c r="K1572" t="s">
        <v>30</v>
      </c>
      <c r="L1572">
        <v>45000000</v>
      </c>
      <c r="M1572">
        <v>1994</v>
      </c>
      <c r="N1572">
        <v>6.7</v>
      </c>
      <c r="O1572">
        <v>47115211</v>
      </c>
      <c r="R1572" t="s">
        <v>857</v>
      </c>
      <c r="S1572" cm="1">
        <f t="array" ref="S1572">AVERAGE(IF(Table7[director_name]=R1572, Table7[imdb_score]))</f>
        <v>6.7333333333333325</v>
      </c>
      <c r="T1572" t="str">
        <f>IF(Table8[[#This Row],[Average]] &gt; $V$7, "Higher", "Lower")</f>
        <v>Lower</v>
      </c>
    </row>
    <row r="1573" spans="1:20" x14ac:dyDescent="0.3">
      <c r="A1573" t="s">
        <v>2388</v>
      </c>
      <c r="B1573">
        <v>168</v>
      </c>
      <c r="C1573">
        <v>97</v>
      </c>
      <c r="D1573">
        <v>71500556</v>
      </c>
      <c r="E1573" t="s">
        <v>699</v>
      </c>
      <c r="F1573" t="s">
        <v>656</v>
      </c>
      <c r="G1573" t="s">
        <v>4037</v>
      </c>
      <c r="H1573">
        <v>171568</v>
      </c>
      <c r="I1573">
        <v>571</v>
      </c>
      <c r="J1573" t="s">
        <v>29</v>
      </c>
      <c r="K1573" t="s">
        <v>200</v>
      </c>
      <c r="L1573">
        <v>26000000</v>
      </c>
      <c r="M1573">
        <v>2001</v>
      </c>
      <c r="N1573">
        <v>6.7</v>
      </c>
      <c r="O1573">
        <v>45500556</v>
      </c>
      <c r="R1573" t="s">
        <v>857</v>
      </c>
      <c r="S1573" cm="1">
        <f t="array" ref="S1573">AVERAGE(IF(Table7[director_name]=R1573, Table7[imdb_score]))</f>
        <v>6.7333333333333325</v>
      </c>
      <c r="T1573" t="str">
        <f>IF(Table8[[#This Row],[Average]] &gt; $V$7, "Higher", "Lower")</f>
        <v>Lower</v>
      </c>
    </row>
    <row r="1574" spans="1:20" x14ac:dyDescent="0.3">
      <c r="A1574" t="s">
        <v>2266</v>
      </c>
      <c r="B1574">
        <v>145</v>
      </c>
      <c r="C1574">
        <v>128</v>
      </c>
      <c r="D1574">
        <v>124590960</v>
      </c>
      <c r="E1574" t="s">
        <v>699</v>
      </c>
      <c r="F1574" t="s">
        <v>106</v>
      </c>
      <c r="G1574" t="s">
        <v>4039</v>
      </c>
      <c r="H1574">
        <v>91092</v>
      </c>
      <c r="I1574">
        <v>402</v>
      </c>
      <c r="J1574" t="s">
        <v>29</v>
      </c>
      <c r="K1574" t="s">
        <v>30</v>
      </c>
      <c r="L1574">
        <v>80000000</v>
      </c>
      <c r="M1574">
        <v>2003</v>
      </c>
      <c r="N1574">
        <v>6.7</v>
      </c>
      <c r="O1574">
        <v>44590960</v>
      </c>
      <c r="R1574" t="s">
        <v>857</v>
      </c>
      <c r="S1574" cm="1">
        <f t="array" ref="S1574">AVERAGE(IF(Table7[director_name]=R1574, Table7[imdb_score]))</f>
        <v>6.7333333333333325</v>
      </c>
      <c r="T1574" t="str">
        <f>IF(Table8[[#This Row],[Average]] &gt; $V$7, "Higher", "Lower")</f>
        <v>Lower</v>
      </c>
    </row>
    <row r="1575" spans="1:20" x14ac:dyDescent="0.3">
      <c r="A1575" t="s">
        <v>1948</v>
      </c>
      <c r="B1575">
        <v>219</v>
      </c>
      <c r="C1575">
        <v>117</v>
      </c>
      <c r="D1575">
        <v>118823091</v>
      </c>
      <c r="E1575" t="s">
        <v>4041</v>
      </c>
      <c r="F1575" t="s">
        <v>4042</v>
      </c>
      <c r="G1575" t="s">
        <v>4043</v>
      </c>
      <c r="H1575">
        <v>98693</v>
      </c>
      <c r="I1575">
        <v>401</v>
      </c>
      <c r="J1575" t="s">
        <v>29</v>
      </c>
      <c r="K1575" t="s">
        <v>30</v>
      </c>
      <c r="L1575">
        <v>75000000</v>
      </c>
      <c r="M1575">
        <v>2007</v>
      </c>
      <c r="N1575">
        <v>6.7</v>
      </c>
      <c r="O1575">
        <v>43823091</v>
      </c>
      <c r="R1575" t="s">
        <v>857</v>
      </c>
      <c r="S1575" cm="1">
        <f t="array" ref="S1575">AVERAGE(IF(Table7[director_name]=R1575, Table7[imdb_score]))</f>
        <v>6.7333333333333325</v>
      </c>
      <c r="T1575" t="str">
        <f>IF(Table8[[#This Row],[Average]] &gt; $V$7, "Higher", "Lower")</f>
        <v>Lower</v>
      </c>
    </row>
    <row r="1576" spans="1:20" x14ac:dyDescent="0.3">
      <c r="A1576" t="s">
        <v>1106</v>
      </c>
      <c r="B1576">
        <v>184</v>
      </c>
      <c r="C1576">
        <v>115</v>
      </c>
      <c r="D1576">
        <v>71346930</v>
      </c>
      <c r="E1576" t="s">
        <v>1294</v>
      </c>
      <c r="F1576" t="s">
        <v>4045</v>
      </c>
      <c r="G1576" t="s">
        <v>4046</v>
      </c>
      <c r="H1576">
        <v>78008</v>
      </c>
      <c r="I1576">
        <v>160</v>
      </c>
      <c r="J1576" t="s">
        <v>29</v>
      </c>
      <c r="K1576" t="s">
        <v>30</v>
      </c>
      <c r="L1576">
        <v>28000000</v>
      </c>
      <c r="M1576">
        <v>2013</v>
      </c>
      <c r="N1576">
        <v>6.7</v>
      </c>
      <c r="O1576">
        <v>43346930</v>
      </c>
      <c r="R1576" t="s">
        <v>857</v>
      </c>
      <c r="S1576" cm="1">
        <f t="array" ref="S1576">AVERAGE(IF(Table7[director_name]=R1576, Table7[imdb_score]))</f>
        <v>6.7333333333333325</v>
      </c>
      <c r="T1576" t="str">
        <f>IF(Table8[[#This Row],[Average]] &gt; $V$7, "Higher", "Lower")</f>
        <v>Lower</v>
      </c>
    </row>
    <row r="1577" spans="1:20" x14ac:dyDescent="0.3">
      <c r="A1577" t="s">
        <v>2401</v>
      </c>
      <c r="B1577">
        <v>229</v>
      </c>
      <c r="C1577">
        <v>93</v>
      </c>
      <c r="D1577">
        <v>54724272</v>
      </c>
      <c r="E1577" t="s">
        <v>338</v>
      </c>
      <c r="F1577" t="s">
        <v>4047</v>
      </c>
      <c r="G1577" t="s">
        <v>4048</v>
      </c>
      <c r="H1577">
        <v>157051</v>
      </c>
      <c r="I1577">
        <v>261</v>
      </c>
      <c r="J1577" t="s">
        <v>29</v>
      </c>
      <c r="K1577" t="s">
        <v>30</v>
      </c>
      <c r="L1577">
        <v>12000000</v>
      </c>
      <c r="M1577">
        <v>2012</v>
      </c>
      <c r="N1577">
        <v>6.7</v>
      </c>
      <c r="O1577">
        <v>42724272</v>
      </c>
      <c r="R1577" t="s">
        <v>857</v>
      </c>
      <c r="S1577" cm="1">
        <f t="array" ref="S1577">AVERAGE(IF(Table7[director_name]=R1577, Table7[imdb_score]))</f>
        <v>6.7333333333333325</v>
      </c>
      <c r="T1577" t="str">
        <f>IF(Table8[[#This Row],[Average]] &gt; $V$7, "Higher", "Lower")</f>
        <v>Lower</v>
      </c>
    </row>
    <row r="1578" spans="1:20" x14ac:dyDescent="0.3">
      <c r="A1578" t="s">
        <v>2316</v>
      </c>
      <c r="B1578">
        <v>165</v>
      </c>
      <c r="C1578">
        <v>94</v>
      </c>
      <c r="D1578">
        <v>177343675</v>
      </c>
      <c r="E1578" t="s">
        <v>4049</v>
      </c>
      <c r="F1578" t="s">
        <v>4050</v>
      </c>
      <c r="G1578" t="s">
        <v>4051</v>
      </c>
      <c r="H1578">
        <v>70121</v>
      </c>
      <c r="I1578">
        <v>214</v>
      </c>
      <c r="J1578" t="s">
        <v>29</v>
      </c>
      <c r="K1578" t="s">
        <v>30</v>
      </c>
      <c r="L1578">
        <v>135000000</v>
      </c>
      <c r="M1578">
        <v>2015</v>
      </c>
      <c r="N1578">
        <v>6.7</v>
      </c>
      <c r="O1578">
        <v>42343675</v>
      </c>
      <c r="R1578" t="s">
        <v>857</v>
      </c>
      <c r="S1578" cm="1">
        <f t="array" ref="S1578">AVERAGE(IF(Table7[director_name]=R1578, Table7[imdb_score]))</f>
        <v>6.7333333333333325</v>
      </c>
      <c r="T1578" t="str">
        <f>IF(Table8[[#This Row],[Average]] &gt; $V$7, "Higher", "Lower")</f>
        <v>Lower</v>
      </c>
    </row>
    <row r="1579" spans="1:20" x14ac:dyDescent="0.3">
      <c r="A1579" t="s">
        <v>2316</v>
      </c>
      <c r="B1579">
        <v>165</v>
      </c>
      <c r="C1579">
        <v>94</v>
      </c>
      <c r="D1579">
        <v>177343675</v>
      </c>
      <c r="E1579" t="s">
        <v>4049</v>
      </c>
      <c r="F1579" t="s">
        <v>4050</v>
      </c>
      <c r="G1579" t="s">
        <v>4051</v>
      </c>
      <c r="H1579">
        <v>70133</v>
      </c>
      <c r="I1579">
        <v>214</v>
      </c>
      <c r="J1579" t="s">
        <v>29</v>
      </c>
      <c r="K1579" t="s">
        <v>30</v>
      </c>
      <c r="L1579">
        <v>135000000</v>
      </c>
      <c r="M1579">
        <v>2015</v>
      </c>
      <c r="N1579">
        <v>6.7</v>
      </c>
      <c r="O1579">
        <v>42343675</v>
      </c>
      <c r="R1579" t="s">
        <v>857</v>
      </c>
      <c r="S1579" cm="1">
        <f t="array" ref="S1579">AVERAGE(IF(Table7[director_name]=R1579, Table7[imdb_score]))</f>
        <v>6.7333333333333325</v>
      </c>
      <c r="T1579" t="str">
        <f>IF(Table8[[#This Row],[Average]] &gt; $V$7, "Higher", "Lower")</f>
        <v>Lower</v>
      </c>
    </row>
    <row r="1580" spans="1:20" x14ac:dyDescent="0.3">
      <c r="A1580" t="s">
        <v>2316</v>
      </c>
      <c r="B1580">
        <v>165</v>
      </c>
      <c r="C1580">
        <v>94</v>
      </c>
      <c r="D1580">
        <v>177343675</v>
      </c>
      <c r="E1580" t="s">
        <v>4049</v>
      </c>
      <c r="F1580" t="s">
        <v>4050</v>
      </c>
      <c r="G1580" t="s">
        <v>4051</v>
      </c>
      <c r="H1580">
        <v>70136</v>
      </c>
      <c r="I1580">
        <v>214</v>
      </c>
      <c r="J1580" t="s">
        <v>29</v>
      </c>
      <c r="K1580" t="s">
        <v>30</v>
      </c>
      <c r="L1580">
        <v>135000000</v>
      </c>
      <c r="M1580">
        <v>2015</v>
      </c>
      <c r="N1580">
        <v>6.7</v>
      </c>
      <c r="O1580">
        <v>42343675</v>
      </c>
      <c r="R1580" t="s">
        <v>857</v>
      </c>
      <c r="S1580" cm="1">
        <f t="array" ref="S1580">AVERAGE(IF(Table7[director_name]=R1580, Table7[imdb_score]))</f>
        <v>6.7333333333333325</v>
      </c>
      <c r="T1580" t="str">
        <f>IF(Table8[[#This Row],[Average]] &gt; $V$7, "Higher", "Lower")</f>
        <v>Lower</v>
      </c>
    </row>
    <row r="1581" spans="1:20" x14ac:dyDescent="0.3">
      <c r="A1581" t="s">
        <v>1668</v>
      </c>
      <c r="B1581">
        <v>65</v>
      </c>
      <c r="C1581">
        <v>124</v>
      </c>
      <c r="D1581">
        <v>91030827</v>
      </c>
      <c r="E1581" t="s">
        <v>73</v>
      </c>
      <c r="F1581" t="s">
        <v>2153</v>
      </c>
      <c r="G1581" t="s">
        <v>4054</v>
      </c>
      <c r="H1581">
        <v>46482</v>
      </c>
      <c r="I1581">
        <v>252</v>
      </c>
      <c r="J1581" t="s">
        <v>29</v>
      </c>
      <c r="K1581" t="s">
        <v>30</v>
      </c>
      <c r="L1581">
        <v>50000000</v>
      </c>
      <c r="M1581">
        <v>1998</v>
      </c>
      <c r="N1581">
        <v>6.7</v>
      </c>
      <c r="O1581">
        <v>41030827</v>
      </c>
      <c r="R1581" t="s">
        <v>857</v>
      </c>
      <c r="S1581" cm="1">
        <f t="array" ref="S1581">AVERAGE(IF(Table7[director_name]=R1581, Table7[imdb_score]))</f>
        <v>6.7333333333333325</v>
      </c>
      <c r="T1581" t="str">
        <f>IF(Table8[[#This Row],[Average]] &gt; $V$7, "Higher", "Lower")</f>
        <v>Lower</v>
      </c>
    </row>
    <row r="1582" spans="1:20" x14ac:dyDescent="0.3">
      <c r="A1582" t="s">
        <v>1356</v>
      </c>
      <c r="B1582">
        <v>285</v>
      </c>
      <c r="C1582">
        <v>94</v>
      </c>
      <c r="D1582">
        <v>51872378</v>
      </c>
      <c r="E1582" t="s">
        <v>543</v>
      </c>
      <c r="F1582" t="s">
        <v>4055</v>
      </c>
      <c r="G1582" t="s">
        <v>4056</v>
      </c>
      <c r="H1582">
        <v>88241</v>
      </c>
      <c r="I1582">
        <v>266</v>
      </c>
      <c r="J1582" t="s">
        <v>29</v>
      </c>
      <c r="K1582" t="s">
        <v>30</v>
      </c>
      <c r="L1582">
        <v>13000000</v>
      </c>
      <c r="M1582">
        <v>2013</v>
      </c>
      <c r="N1582">
        <v>6.7</v>
      </c>
      <c r="O1582">
        <v>38872378</v>
      </c>
      <c r="R1582" t="s">
        <v>857</v>
      </c>
      <c r="S1582" cm="1">
        <f t="array" ref="S1582">AVERAGE(IF(Table7[director_name]=R1582, Table7[imdb_score]))</f>
        <v>6.7333333333333325</v>
      </c>
      <c r="T1582" t="str">
        <f>IF(Table8[[#This Row],[Average]] &gt; $V$7, "Higher", "Lower")</f>
        <v>Lower</v>
      </c>
    </row>
    <row r="1583" spans="1:20" x14ac:dyDescent="0.3">
      <c r="A1583" t="s">
        <v>989</v>
      </c>
      <c r="B1583">
        <v>120</v>
      </c>
      <c r="C1583">
        <v>120</v>
      </c>
      <c r="D1583">
        <v>43800000</v>
      </c>
      <c r="E1583" t="s">
        <v>715</v>
      </c>
      <c r="F1583" t="s">
        <v>3104</v>
      </c>
      <c r="G1583" t="s">
        <v>4057</v>
      </c>
      <c r="H1583">
        <v>74249</v>
      </c>
      <c r="I1583">
        <v>276</v>
      </c>
      <c r="J1583" t="s">
        <v>29</v>
      </c>
      <c r="K1583" t="s">
        <v>200</v>
      </c>
      <c r="L1583">
        <v>7200000</v>
      </c>
      <c r="M1583">
        <v>1971</v>
      </c>
      <c r="N1583">
        <v>6.7</v>
      </c>
      <c r="O1583">
        <v>36600000</v>
      </c>
      <c r="R1583" t="s">
        <v>857</v>
      </c>
      <c r="S1583" cm="1">
        <f t="array" ref="S1583">AVERAGE(IF(Table7[director_name]=R1583, Table7[imdb_score]))</f>
        <v>6.7333333333333325</v>
      </c>
      <c r="T1583" t="str">
        <f>IF(Table8[[#This Row],[Average]] &gt; $V$7, "Higher", "Lower")</f>
        <v>Lower</v>
      </c>
    </row>
    <row r="1584" spans="1:20" x14ac:dyDescent="0.3">
      <c r="A1584" t="s">
        <v>1713</v>
      </c>
      <c r="B1584">
        <v>129</v>
      </c>
      <c r="C1584">
        <v>98</v>
      </c>
      <c r="D1584">
        <v>57262492</v>
      </c>
      <c r="E1584" t="s">
        <v>338</v>
      </c>
      <c r="F1584" t="s">
        <v>55</v>
      </c>
      <c r="G1584" t="s">
        <v>4058</v>
      </c>
      <c r="H1584">
        <v>90374</v>
      </c>
      <c r="I1584">
        <v>318</v>
      </c>
      <c r="J1584" t="s">
        <v>29</v>
      </c>
      <c r="K1584" t="s">
        <v>30</v>
      </c>
      <c r="L1584">
        <v>24000000</v>
      </c>
      <c r="M1584">
        <v>2000</v>
      </c>
      <c r="N1584">
        <v>6.7</v>
      </c>
      <c r="O1584">
        <v>33262492</v>
      </c>
      <c r="R1584" t="s">
        <v>857</v>
      </c>
      <c r="S1584" cm="1">
        <f t="array" ref="S1584">AVERAGE(IF(Table7[director_name]=R1584, Table7[imdb_score]))</f>
        <v>6.7333333333333325</v>
      </c>
      <c r="T1584" t="str">
        <f>IF(Table8[[#This Row],[Average]] &gt; $V$7, "Higher", "Lower")</f>
        <v>Lower</v>
      </c>
    </row>
    <row r="1585" spans="1:20" x14ac:dyDescent="0.3">
      <c r="A1585" t="s">
        <v>2332</v>
      </c>
      <c r="B1585">
        <v>44</v>
      </c>
      <c r="C1585">
        <v>152</v>
      </c>
      <c r="D1585">
        <v>36000000</v>
      </c>
      <c r="E1585" t="s">
        <v>2200</v>
      </c>
      <c r="F1585" t="s">
        <v>4059</v>
      </c>
      <c r="G1585" t="s">
        <v>4060</v>
      </c>
      <c r="H1585">
        <v>9456</v>
      </c>
      <c r="I1585">
        <v>107</v>
      </c>
      <c r="J1585" t="s">
        <v>29</v>
      </c>
      <c r="K1585" t="s">
        <v>30</v>
      </c>
      <c r="L1585">
        <v>4000000</v>
      </c>
      <c r="M1585">
        <v>1952</v>
      </c>
      <c r="N1585">
        <v>6.7</v>
      </c>
      <c r="O1585">
        <v>32000000</v>
      </c>
      <c r="R1585" t="s">
        <v>857</v>
      </c>
      <c r="S1585" cm="1">
        <f t="array" ref="S1585">AVERAGE(IF(Table7[director_name]=R1585, Table7[imdb_score]))</f>
        <v>6.7333333333333325</v>
      </c>
      <c r="T1585" t="str">
        <f>IF(Table8[[#This Row],[Average]] &gt; $V$7, "Higher", "Lower")</f>
        <v>Lower</v>
      </c>
    </row>
    <row r="1586" spans="1:20" x14ac:dyDescent="0.3">
      <c r="A1586" t="s">
        <v>4062</v>
      </c>
      <c r="B1586">
        <v>211</v>
      </c>
      <c r="C1586">
        <v>98</v>
      </c>
      <c r="D1586">
        <v>53302314</v>
      </c>
      <c r="E1586" t="s">
        <v>840</v>
      </c>
      <c r="F1586" t="s">
        <v>4063</v>
      </c>
      <c r="G1586" t="s">
        <v>4064</v>
      </c>
      <c r="H1586">
        <v>181058</v>
      </c>
      <c r="I1586">
        <v>674</v>
      </c>
      <c r="J1586" t="s">
        <v>29</v>
      </c>
      <c r="K1586" t="s">
        <v>30</v>
      </c>
      <c r="L1586">
        <v>23000000</v>
      </c>
      <c r="M1586">
        <v>2000</v>
      </c>
      <c r="N1586">
        <v>6.7</v>
      </c>
      <c r="O1586">
        <v>30302314</v>
      </c>
      <c r="R1586" t="s">
        <v>857</v>
      </c>
      <c r="S1586" cm="1">
        <f t="array" ref="S1586">AVERAGE(IF(Table7[director_name]=R1586, Table7[imdb_score]))</f>
        <v>6.7333333333333325</v>
      </c>
      <c r="T1586" t="str">
        <f>IF(Table8[[#This Row],[Average]] &gt; $V$7, "Higher", "Lower")</f>
        <v>Lower</v>
      </c>
    </row>
    <row r="1587" spans="1:20" x14ac:dyDescent="0.3">
      <c r="A1587" t="s">
        <v>2272</v>
      </c>
      <c r="B1587">
        <v>167</v>
      </c>
      <c r="C1587">
        <v>89</v>
      </c>
      <c r="D1587">
        <v>179982968</v>
      </c>
      <c r="E1587" t="s">
        <v>1440</v>
      </c>
      <c r="F1587" t="s">
        <v>2776</v>
      </c>
      <c r="G1587" t="s">
        <v>4066</v>
      </c>
      <c r="H1587">
        <v>146019</v>
      </c>
      <c r="I1587">
        <v>119</v>
      </c>
      <c r="J1587" t="s">
        <v>29</v>
      </c>
      <c r="K1587" t="s">
        <v>30</v>
      </c>
      <c r="L1587">
        <v>150000000</v>
      </c>
      <c r="M1587">
        <v>2008</v>
      </c>
      <c r="N1587">
        <v>6.7</v>
      </c>
      <c r="O1587">
        <v>29982968</v>
      </c>
      <c r="R1587" t="s">
        <v>2316</v>
      </c>
      <c r="S1587" cm="1">
        <f t="array" ref="S1587">AVERAGE(IF(Table7[director_name]=R1587, Table7[imdb_score]))</f>
        <v>6.7249999999999996</v>
      </c>
      <c r="T1587" t="str">
        <f>IF(Table8[[#This Row],[Average]] &gt; $V$7, "Higher", "Lower")</f>
        <v>Lower</v>
      </c>
    </row>
    <row r="1588" spans="1:20" x14ac:dyDescent="0.3">
      <c r="A1588" t="s">
        <v>1995</v>
      </c>
      <c r="B1588">
        <v>350</v>
      </c>
      <c r="C1588">
        <v>119</v>
      </c>
      <c r="D1588">
        <v>179883016</v>
      </c>
      <c r="E1588" t="s">
        <v>693</v>
      </c>
      <c r="F1588" t="s">
        <v>565</v>
      </c>
      <c r="G1588" t="s">
        <v>4067</v>
      </c>
      <c r="H1588">
        <v>361924</v>
      </c>
      <c r="I1588">
        <v>641</v>
      </c>
      <c r="J1588" t="s">
        <v>29</v>
      </c>
      <c r="K1588" t="s">
        <v>30</v>
      </c>
      <c r="L1588">
        <v>150000000</v>
      </c>
      <c r="M1588">
        <v>2009</v>
      </c>
      <c r="N1588">
        <v>6.7</v>
      </c>
      <c r="O1588">
        <v>29883016</v>
      </c>
      <c r="R1588" t="s">
        <v>2316</v>
      </c>
      <c r="S1588" cm="1">
        <f t="array" ref="S1588">AVERAGE(IF(Table7[director_name]=R1588, Table7[imdb_score]))</f>
        <v>6.7249999999999996</v>
      </c>
      <c r="T1588" t="str">
        <f>IF(Table8[[#This Row],[Average]] &gt; $V$7, "Higher", "Lower")</f>
        <v>Lower</v>
      </c>
    </row>
    <row r="1589" spans="1:20" x14ac:dyDescent="0.3">
      <c r="A1589" t="s">
        <v>2436</v>
      </c>
      <c r="B1589">
        <v>26</v>
      </c>
      <c r="C1589">
        <v>75</v>
      </c>
      <c r="D1589">
        <v>32230907</v>
      </c>
      <c r="E1589" t="s">
        <v>4068</v>
      </c>
      <c r="F1589" t="s">
        <v>4069</v>
      </c>
      <c r="G1589" t="s">
        <v>4070</v>
      </c>
      <c r="H1589">
        <v>6062</v>
      </c>
      <c r="I1589">
        <v>30</v>
      </c>
      <c r="J1589" t="s">
        <v>29</v>
      </c>
      <c r="K1589" t="s">
        <v>30</v>
      </c>
      <c r="L1589">
        <v>2500000</v>
      </c>
      <c r="M1589">
        <v>2013</v>
      </c>
      <c r="N1589">
        <v>6.7</v>
      </c>
      <c r="O1589">
        <v>29730907</v>
      </c>
      <c r="R1589" t="s">
        <v>2316</v>
      </c>
      <c r="S1589" cm="1">
        <f t="array" ref="S1589">AVERAGE(IF(Table7[director_name]=R1589, Table7[imdb_score]))</f>
        <v>6.7249999999999996</v>
      </c>
      <c r="T1589" t="str">
        <f>IF(Table8[[#This Row],[Average]] &gt; $V$7, "Higher", "Lower")</f>
        <v>Lower</v>
      </c>
    </row>
    <row r="1590" spans="1:20" x14ac:dyDescent="0.3">
      <c r="A1590" t="s">
        <v>2961</v>
      </c>
      <c r="B1590">
        <v>161</v>
      </c>
      <c r="C1590">
        <v>112</v>
      </c>
      <c r="D1590">
        <v>32541719</v>
      </c>
      <c r="E1590" t="s">
        <v>2063</v>
      </c>
      <c r="F1590" t="s">
        <v>1768</v>
      </c>
      <c r="G1590" t="s">
        <v>4071</v>
      </c>
      <c r="H1590">
        <v>89806</v>
      </c>
      <c r="I1590">
        <v>438</v>
      </c>
      <c r="J1590" t="s">
        <v>29</v>
      </c>
      <c r="K1590" t="s">
        <v>200</v>
      </c>
      <c r="L1590">
        <v>3500159</v>
      </c>
      <c r="M1590">
        <v>2002</v>
      </c>
      <c r="N1590">
        <v>6.7</v>
      </c>
      <c r="O1590">
        <v>29041560</v>
      </c>
      <c r="R1590" t="s">
        <v>2316</v>
      </c>
      <c r="S1590" cm="1">
        <f t="array" ref="S1590">AVERAGE(IF(Table7[director_name]=R1590, Table7[imdb_score]))</f>
        <v>6.7249999999999996</v>
      </c>
      <c r="T1590" t="str">
        <f>IF(Table8[[#This Row],[Average]] &gt; $V$7, "Higher", "Lower")</f>
        <v>Lower</v>
      </c>
    </row>
    <row r="1591" spans="1:20" x14ac:dyDescent="0.3">
      <c r="A1591" t="s">
        <v>714</v>
      </c>
      <c r="B1591">
        <v>156</v>
      </c>
      <c r="C1591">
        <v>136</v>
      </c>
      <c r="D1591">
        <v>93771072</v>
      </c>
      <c r="E1591" t="s">
        <v>4073</v>
      </c>
      <c r="F1591" t="s">
        <v>136</v>
      </c>
      <c r="G1591" t="s">
        <v>4074</v>
      </c>
      <c r="H1591">
        <v>135404</v>
      </c>
      <c r="I1591">
        <v>318</v>
      </c>
      <c r="J1591" t="s">
        <v>29</v>
      </c>
      <c r="K1591" t="s">
        <v>30</v>
      </c>
      <c r="L1591">
        <v>65000000</v>
      </c>
      <c r="M1591">
        <v>1998</v>
      </c>
      <c r="N1591">
        <v>6.7</v>
      </c>
      <c r="O1591">
        <v>28771072</v>
      </c>
      <c r="R1591" t="s">
        <v>1702</v>
      </c>
      <c r="S1591" cm="1">
        <f t="array" ref="S1591">AVERAGE(IF(Table7[director_name]=R1591, Table7[imdb_score]))</f>
        <v>6.7200000000000006</v>
      </c>
      <c r="T1591" t="str">
        <f>IF(Table8[[#This Row],[Average]] &gt; $V$7, "Higher", "Lower")</f>
        <v>Lower</v>
      </c>
    </row>
    <row r="1592" spans="1:20" x14ac:dyDescent="0.3">
      <c r="A1592" t="s">
        <v>404</v>
      </c>
      <c r="B1592">
        <v>224</v>
      </c>
      <c r="C1592">
        <v>117</v>
      </c>
      <c r="D1592">
        <v>81645152</v>
      </c>
      <c r="E1592" t="s">
        <v>4075</v>
      </c>
      <c r="F1592" t="s">
        <v>3944</v>
      </c>
      <c r="G1592" t="s">
        <v>4076</v>
      </c>
      <c r="H1592">
        <v>158267</v>
      </c>
      <c r="I1592">
        <v>559</v>
      </c>
      <c r="J1592" t="s">
        <v>29</v>
      </c>
      <c r="K1592" t="s">
        <v>30</v>
      </c>
      <c r="L1592">
        <v>54000000</v>
      </c>
      <c r="M1592">
        <v>2002</v>
      </c>
      <c r="N1592">
        <v>6.7</v>
      </c>
      <c r="O1592">
        <v>27645152</v>
      </c>
      <c r="R1592" t="s">
        <v>1702</v>
      </c>
      <c r="S1592" cm="1">
        <f t="array" ref="S1592">AVERAGE(IF(Table7[director_name]=R1592, Table7[imdb_score]))</f>
        <v>6.7200000000000006</v>
      </c>
      <c r="T1592" t="str">
        <f>IF(Table8[[#This Row],[Average]] &gt; $V$7, "Higher", "Lower")</f>
        <v>Lower</v>
      </c>
    </row>
    <row r="1593" spans="1:20" x14ac:dyDescent="0.3">
      <c r="A1593" t="s">
        <v>2348</v>
      </c>
      <c r="B1593">
        <v>111</v>
      </c>
      <c r="C1593">
        <v>113</v>
      </c>
      <c r="D1593">
        <v>43601508</v>
      </c>
      <c r="E1593" t="s">
        <v>699</v>
      </c>
      <c r="F1593" t="s">
        <v>4077</v>
      </c>
      <c r="G1593" t="s">
        <v>4078</v>
      </c>
      <c r="H1593">
        <v>35718</v>
      </c>
      <c r="I1593">
        <v>317</v>
      </c>
      <c r="J1593" t="s">
        <v>29</v>
      </c>
      <c r="K1593" t="s">
        <v>30</v>
      </c>
      <c r="L1593">
        <v>18000000</v>
      </c>
      <c r="M1593">
        <v>2003</v>
      </c>
      <c r="N1593">
        <v>6.7</v>
      </c>
      <c r="O1593">
        <v>25601508</v>
      </c>
      <c r="R1593" t="s">
        <v>1702</v>
      </c>
      <c r="S1593" cm="1">
        <f t="array" ref="S1593">AVERAGE(IF(Table7[director_name]=R1593, Table7[imdb_score]))</f>
        <v>6.7200000000000006</v>
      </c>
      <c r="T1593" t="str">
        <f>IF(Table8[[#This Row],[Average]] &gt; $V$7, "Higher", "Lower")</f>
        <v>Lower</v>
      </c>
    </row>
    <row r="1594" spans="1:20" x14ac:dyDescent="0.3">
      <c r="A1594" t="s">
        <v>4028</v>
      </c>
      <c r="B1594">
        <v>32</v>
      </c>
      <c r="C1594">
        <v>120</v>
      </c>
      <c r="D1594">
        <v>34074895</v>
      </c>
      <c r="E1594" t="s">
        <v>73</v>
      </c>
      <c r="F1594" t="s">
        <v>4029</v>
      </c>
      <c r="G1594" t="s">
        <v>4080</v>
      </c>
      <c r="H1594">
        <v>6525</v>
      </c>
      <c r="I1594">
        <v>79</v>
      </c>
      <c r="J1594" t="s">
        <v>29</v>
      </c>
      <c r="K1594" t="s">
        <v>30</v>
      </c>
      <c r="L1594">
        <v>9000000</v>
      </c>
      <c r="M1594">
        <v>1999</v>
      </c>
      <c r="N1594">
        <v>6.7</v>
      </c>
      <c r="O1594">
        <v>25074895</v>
      </c>
      <c r="R1594" t="s">
        <v>1702</v>
      </c>
      <c r="S1594" cm="1">
        <f t="array" ref="S1594">AVERAGE(IF(Table7[director_name]=R1594, Table7[imdb_score]))</f>
        <v>6.7200000000000006</v>
      </c>
      <c r="T1594" t="str">
        <f>IF(Table8[[#This Row],[Average]] &gt; $V$7, "Higher", "Lower")</f>
        <v>Lower</v>
      </c>
    </row>
    <row r="1595" spans="1:20" x14ac:dyDescent="0.3">
      <c r="A1595" t="s">
        <v>2420</v>
      </c>
      <c r="B1595">
        <v>62</v>
      </c>
      <c r="C1595">
        <v>89</v>
      </c>
      <c r="D1595">
        <v>32333860</v>
      </c>
      <c r="E1595" t="s">
        <v>1259</v>
      </c>
      <c r="F1595" t="s">
        <v>4082</v>
      </c>
      <c r="G1595" t="s">
        <v>4083</v>
      </c>
      <c r="H1595">
        <v>29843</v>
      </c>
      <c r="I1595">
        <v>81</v>
      </c>
      <c r="J1595" t="s">
        <v>53</v>
      </c>
      <c r="K1595" t="s">
        <v>1119</v>
      </c>
      <c r="L1595">
        <v>7500000</v>
      </c>
      <c r="M1595">
        <v>1995</v>
      </c>
      <c r="N1595">
        <v>6.7</v>
      </c>
      <c r="O1595">
        <v>24833860</v>
      </c>
      <c r="R1595" t="s">
        <v>1702</v>
      </c>
      <c r="S1595" cm="1">
        <f t="array" ref="S1595">AVERAGE(IF(Table7[director_name]=R1595, Table7[imdb_score]))</f>
        <v>6.7200000000000006</v>
      </c>
      <c r="T1595" t="str">
        <f>IF(Table8[[#This Row],[Average]] &gt; $V$7, "Higher", "Lower")</f>
        <v>Lower</v>
      </c>
    </row>
    <row r="1596" spans="1:20" x14ac:dyDescent="0.3">
      <c r="A1596" t="s">
        <v>3451</v>
      </c>
      <c r="B1596">
        <v>110</v>
      </c>
      <c r="C1596">
        <v>114</v>
      </c>
      <c r="D1596">
        <v>78745923</v>
      </c>
      <c r="E1596" t="s">
        <v>1066</v>
      </c>
      <c r="F1596" t="s">
        <v>1302</v>
      </c>
      <c r="G1596" t="s">
        <v>4085</v>
      </c>
      <c r="H1596">
        <v>94407</v>
      </c>
      <c r="I1596">
        <v>322</v>
      </c>
      <c r="J1596" t="s">
        <v>29</v>
      </c>
      <c r="K1596" t="s">
        <v>227</v>
      </c>
      <c r="L1596">
        <v>55000000</v>
      </c>
      <c r="M1596">
        <v>1998</v>
      </c>
      <c r="N1596">
        <v>6.7</v>
      </c>
      <c r="O1596">
        <v>23745923</v>
      </c>
      <c r="R1596" t="s">
        <v>714</v>
      </c>
      <c r="S1596" cm="1">
        <f t="array" ref="S1596">AVERAGE(IF(Table7[director_name]=R1596, Table7[imdb_score]))</f>
        <v>6.7111111111111112</v>
      </c>
      <c r="T1596" t="str">
        <f>IF(Table8[[#This Row],[Average]] &gt; $V$7, "Higher", "Lower")</f>
        <v>Lower</v>
      </c>
    </row>
    <row r="1597" spans="1:20" x14ac:dyDescent="0.3">
      <c r="A1597" t="s">
        <v>2203</v>
      </c>
      <c r="B1597">
        <v>166</v>
      </c>
      <c r="C1597">
        <v>90</v>
      </c>
      <c r="D1597">
        <v>31487293</v>
      </c>
      <c r="E1597" t="s">
        <v>1569</v>
      </c>
      <c r="F1597" t="s">
        <v>4087</v>
      </c>
      <c r="G1597" t="s">
        <v>4088</v>
      </c>
      <c r="H1597">
        <v>74887</v>
      </c>
      <c r="I1597">
        <v>129</v>
      </c>
      <c r="J1597" t="s">
        <v>29</v>
      </c>
      <c r="K1597" t="s">
        <v>30</v>
      </c>
      <c r="L1597">
        <v>9000000</v>
      </c>
      <c r="M1597">
        <v>2008</v>
      </c>
      <c r="N1597">
        <v>6.7</v>
      </c>
      <c r="O1597">
        <v>22487293</v>
      </c>
      <c r="R1597" t="s">
        <v>714</v>
      </c>
      <c r="S1597" cm="1">
        <f t="array" ref="S1597">AVERAGE(IF(Table7[director_name]=R1597, Table7[imdb_score]))</f>
        <v>6.7111111111111112</v>
      </c>
      <c r="T1597" t="str">
        <f>IF(Table8[[#This Row],[Average]] &gt; $V$7, "Higher", "Lower")</f>
        <v>Lower</v>
      </c>
    </row>
    <row r="1598" spans="1:20" x14ac:dyDescent="0.3">
      <c r="A1598" t="s">
        <v>2556</v>
      </c>
      <c r="B1598">
        <v>105</v>
      </c>
      <c r="C1598">
        <v>130</v>
      </c>
      <c r="D1598">
        <v>51185897</v>
      </c>
      <c r="E1598" t="s">
        <v>715</v>
      </c>
      <c r="F1598" t="s">
        <v>4089</v>
      </c>
      <c r="G1598" t="s">
        <v>4090</v>
      </c>
      <c r="H1598">
        <v>69457</v>
      </c>
      <c r="I1598">
        <v>271</v>
      </c>
      <c r="J1598" t="s">
        <v>29</v>
      </c>
      <c r="K1598" t="s">
        <v>200</v>
      </c>
      <c r="L1598">
        <v>30000000</v>
      </c>
      <c r="M1598">
        <v>1987</v>
      </c>
      <c r="N1598">
        <v>6.7</v>
      </c>
      <c r="O1598">
        <v>21185897</v>
      </c>
      <c r="R1598" t="s">
        <v>714</v>
      </c>
      <c r="S1598" cm="1">
        <f t="array" ref="S1598">AVERAGE(IF(Table7[director_name]=R1598, Table7[imdb_score]))</f>
        <v>6.7111111111111112</v>
      </c>
      <c r="T1598" t="str">
        <f>IF(Table8[[#This Row],[Average]] &gt; $V$7, "Higher", "Lower")</f>
        <v>Lower</v>
      </c>
    </row>
    <row r="1599" spans="1:20" x14ac:dyDescent="0.3">
      <c r="A1599" t="s">
        <v>1793</v>
      </c>
      <c r="B1599">
        <v>10</v>
      </c>
      <c r="C1599">
        <v>107</v>
      </c>
      <c r="D1599">
        <v>34793160</v>
      </c>
      <c r="E1599" t="s">
        <v>529</v>
      </c>
      <c r="F1599" t="s">
        <v>4092</v>
      </c>
      <c r="G1599" t="s">
        <v>4093</v>
      </c>
      <c r="H1599">
        <v>15730</v>
      </c>
      <c r="I1599">
        <v>31</v>
      </c>
      <c r="J1599" t="s">
        <v>29</v>
      </c>
      <c r="K1599" t="s">
        <v>30</v>
      </c>
      <c r="L1599">
        <v>14000000</v>
      </c>
      <c r="M1599">
        <v>1991</v>
      </c>
      <c r="N1599">
        <v>6.7</v>
      </c>
      <c r="O1599">
        <v>20793160</v>
      </c>
      <c r="R1599" t="s">
        <v>714</v>
      </c>
      <c r="S1599" cm="1">
        <f t="array" ref="S1599">AVERAGE(IF(Table7[director_name]=R1599, Table7[imdb_score]))</f>
        <v>6.7111111111111112</v>
      </c>
      <c r="T1599" t="str">
        <f>IF(Table8[[#This Row],[Average]] &gt; $V$7, "Higher", "Lower")</f>
        <v>Lower</v>
      </c>
    </row>
    <row r="1600" spans="1:20" x14ac:dyDescent="0.3">
      <c r="A1600" t="s">
        <v>3457</v>
      </c>
      <c r="B1600">
        <v>49</v>
      </c>
      <c r="C1600">
        <v>98</v>
      </c>
      <c r="D1600">
        <v>44455658</v>
      </c>
      <c r="E1600" t="s">
        <v>1493</v>
      </c>
      <c r="F1600" t="s">
        <v>4095</v>
      </c>
      <c r="G1600" t="s">
        <v>4096</v>
      </c>
      <c r="H1600">
        <v>36253</v>
      </c>
      <c r="I1600">
        <v>92</v>
      </c>
      <c r="J1600" t="s">
        <v>29</v>
      </c>
      <c r="K1600" t="s">
        <v>30</v>
      </c>
      <c r="L1600">
        <v>25000000</v>
      </c>
      <c r="M1600">
        <v>1997</v>
      </c>
      <c r="N1600">
        <v>6.7</v>
      </c>
      <c r="O1600">
        <v>19455658</v>
      </c>
      <c r="R1600" t="s">
        <v>714</v>
      </c>
      <c r="S1600" cm="1">
        <f t="array" ref="S1600">AVERAGE(IF(Table7[director_name]=R1600, Table7[imdb_score]))</f>
        <v>6.7111111111111112</v>
      </c>
      <c r="T1600" t="str">
        <f>IF(Table8[[#This Row],[Average]] &gt; $V$7, "Higher", "Lower")</f>
        <v>Lower</v>
      </c>
    </row>
    <row r="1601" spans="1:20" x14ac:dyDescent="0.3">
      <c r="A1601" t="s">
        <v>3111</v>
      </c>
      <c r="B1601">
        <v>246</v>
      </c>
      <c r="C1601">
        <v>90</v>
      </c>
      <c r="D1601">
        <v>149234747</v>
      </c>
      <c r="E1601" t="s">
        <v>849</v>
      </c>
      <c r="F1601" t="s">
        <v>1984</v>
      </c>
      <c r="G1601" t="s">
        <v>4098</v>
      </c>
      <c r="H1601">
        <v>114287</v>
      </c>
      <c r="I1601">
        <v>137</v>
      </c>
      <c r="J1601" t="s">
        <v>29</v>
      </c>
      <c r="K1601" t="s">
        <v>30</v>
      </c>
      <c r="L1601">
        <v>130000000</v>
      </c>
      <c r="M1601">
        <v>2011</v>
      </c>
      <c r="N1601">
        <v>6.7</v>
      </c>
      <c r="O1601">
        <v>19234747</v>
      </c>
      <c r="R1601" t="s">
        <v>714</v>
      </c>
      <c r="S1601" cm="1">
        <f t="array" ref="S1601">AVERAGE(IF(Table7[director_name]=R1601, Table7[imdb_score]))</f>
        <v>6.7111111111111112</v>
      </c>
      <c r="T1601" t="str">
        <f>IF(Table8[[#This Row],[Average]] &gt; $V$7, "Higher", "Lower")</f>
        <v>Lower</v>
      </c>
    </row>
    <row r="1602" spans="1:20" x14ac:dyDescent="0.3">
      <c r="A1602" t="s">
        <v>996</v>
      </c>
      <c r="B1602">
        <v>265</v>
      </c>
      <c r="C1602">
        <v>116</v>
      </c>
      <c r="D1602">
        <v>119219978</v>
      </c>
      <c r="E1602" t="s">
        <v>2113</v>
      </c>
      <c r="F1602" t="s">
        <v>3495</v>
      </c>
      <c r="G1602" t="s">
        <v>4100</v>
      </c>
      <c r="H1602">
        <v>189806</v>
      </c>
      <c r="I1602">
        <v>316</v>
      </c>
      <c r="J1602" t="s">
        <v>29</v>
      </c>
      <c r="K1602" t="s">
        <v>30</v>
      </c>
      <c r="L1602">
        <v>100000000</v>
      </c>
      <c r="M1602">
        <v>2010</v>
      </c>
      <c r="N1602">
        <v>6.7</v>
      </c>
      <c r="O1602">
        <v>19219978</v>
      </c>
      <c r="R1602" t="s">
        <v>714</v>
      </c>
      <c r="S1602" cm="1">
        <f t="array" ref="S1602">AVERAGE(IF(Table7[director_name]=R1602, Table7[imdb_score]))</f>
        <v>6.7111111111111112</v>
      </c>
      <c r="T1602" t="str">
        <f>IF(Table8[[#This Row],[Average]] &gt; $V$7, "Higher", "Lower")</f>
        <v>Lower</v>
      </c>
    </row>
    <row r="1603" spans="1:20" x14ac:dyDescent="0.3">
      <c r="A1603" t="s">
        <v>1986</v>
      </c>
      <c r="B1603">
        <v>186</v>
      </c>
      <c r="C1603">
        <v>109</v>
      </c>
      <c r="D1603">
        <v>35635046</v>
      </c>
      <c r="E1603" t="s">
        <v>39</v>
      </c>
      <c r="F1603" t="s">
        <v>468</v>
      </c>
      <c r="G1603" t="s">
        <v>4102</v>
      </c>
      <c r="H1603">
        <v>121058</v>
      </c>
      <c r="I1603">
        <v>482</v>
      </c>
      <c r="J1603" t="s">
        <v>29</v>
      </c>
      <c r="K1603" t="s">
        <v>200</v>
      </c>
      <c r="L1603">
        <v>17000000</v>
      </c>
      <c r="M1603">
        <v>2006</v>
      </c>
      <c r="N1603">
        <v>6.7</v>
      </c>
      <c r="O1603">
        <v>18635046</v>
      </c>
      <c r="R1603" t="s">
        <v>714</v>
      </c>
      <c r="S1603" cm="1">
        <f t="array" ref="S1603">AVERAGE(IF(Table7[director_name]=R1603, Table7[imdb_score]))</f>
        <v>6.7111111111111112</v>
      </c>
      <c r="T1603" t="str">
        <f>IF(Table8[[#This Row],[Average]] &gt; $V$7, "Higher", "Lower")</f>
        <v>Lower</v>
      </c>
    </row>
    <row r="1604" spans="1:20" x14ac:dyDescent="0.3">
      <c r="A1604" t="s">
        <v>1817</v>
      </c>
      <c r="B1604">
        <v>75</v>
      </c>
      <c r="C1604">
        <v>118</v>
      </c>
      <c r="D1604">
        <v>66488090</v>
      </c>
      <c r="E1604" t="s">
        <v>140</v>
      </c>
      <c r="F1604" t="s">
        <v>837</v>
      </c>
      <c r="G1604" t="s">
        <v>4104</v>
      </c>
      <c r="H1604">
        <v>120202</v>
      </c>
      <c r="I1604">
        <v>397</v>
      </c>
      <c r="J1604" t="s">
        <v>29</v>
      </c>
      <c r="K1604" t="s">
        <v>30</v>
      </c>
      <c r="L1604">
        <v>48000000</v>
      </c>
      <c r="M1604">
        <v>1999</v>
      </c>
      <c r="N1604">
        <v>6.7</v>
      </c>
      <c r="O1604">
        <v>18488090</v>
      </c>
      <c r="R1604" t="s">
        <v>714</v>
      </c>
      <c r="S1604" cm="1">
        <f t="array" ref="S1604">AVERAGE(IF(Table7[director_name]=R1604, Table7[imdb_score]))</f>
        <v>6.7111111111111112</v>
      </c>
      <c r="T1604" t="str">
        <f>IF(Table8[[#This Row],[Average]] &gt; $V$7, "Higher", "Lower")</f>
        <v>Lower</v>
      </c>
    </row>
    <row r="1605" spans="1:20" x14ac:dyDescent="0.3">
      <c r="A1605" t="s">
        <v>2365</v>
      </c>
      <c r="B1605">
        <v>391</v>
      </c>
      <c r="C1605">
        <v>105</v>
      </c>
      <c r="D1605">
        <v>26589953</v>
      </c>
      <c r="E1605" t="s">
        <v>1576</v>
      </c>
      <c r="F1605" t="s">
        <v>44</v>
      </c>
      <c r="G1605" t="s">
        <v>4106</v>
      </c>
      <c r="H1605">
        <v>165792</v>
      </c>
      <c r="I1605">
        <v>392</v>
      </c>
      <c r="J1605" t="s">
        <v>29</v>
      </c>
      <c r="K1605" t="s">
        <v>30</v>
      </c>
      <c r="L1605">
        <v>10500000</v>
      </c>
      <c r="M1605">
        <v>2010</v>
      </c>
      <c r="N1605">
        <v>6.7</v>
      </c>
      <c r="O1605">
        <v>16089953</v>
      </c>
      <c r="R1605" t="s">
        <v>959</v>
      </c>
      <c r="S1605" cm="1">
        <f t="array" ref="S1605">AVERAGE(IF(Table7[director_name]=R1605, Table7[imdb_score]))</f>
        <v>6.7062499999999998</v>
      </c>
      <c r="T1605" t="str">
        <f>IF(Table8[[#This Row],[Average]] &gt; $V$7, "Higher", "Lower")</f>
        <v>Lower</v>
      </c>
    </row>
    <row r="1606" spans="1:20" x14ac:dyDescent="0.3">
      <c r="A1606" t="s">
        <v>2549</v>
      </c>
      <c r="B1606">
        <v>121</v>
      </c>
      <c r="C1606">
        <v>125</v>
      </c>
      <c r="D1606">
        <v>75764085</v>
      </c>
      <c r="E1606" t="s">
        <v>1585</v>
      </c>
      <c r="F1606" t="s">
        <v>1302</v>
      </c>
      <c r="G1606" t="s">
        <v>4108</v>
      </c>
      <c r="H1606">
        <v>85844</v>
      </c>
      <c r="I1606">
        <v>322</v>
      </c>
      <c r="J1606" t="s">
        <v>29</v>
      </c>
      <c r="K1606" t="s">
        <v>30</v>
      </c>
      <c r="L1606">
        <v>60000000</v>
      </c>
      <c r="M1606">
        <v>2000</v>
      </c>
      <c r="N1606">
        <v>6.7</v>
      </c>
      <c r="O1606">
        <v>15764085</v>
      </c>
      <c r="R1606" t="s">
        <v>959</v>
      </c>
      <c r="S1606" cm="1">
        <f t="array" ref="S1606">AVERAGE(IF(Table7[director_name]=R1606, Table7[imdb_score]))</f>
        <v>6.7062499999999998</v>
      </c>
      <c r="T1606" t="str">
        <f>IF(Table8[[#This Row],[Average]] &gt; $V$7, "Higher", "Lower")</f>
        <v>Lower</v>
      </c>
    </row>
    <row r="1607" spans="1:20" x14ac:dyDescent="0.3">
      <c r="A1607" t="s">
        <v>2336</v>
      </c>
      <c r="B1607">
        <v>37</v>
      </c>
      <c r="C1607">
        <v>127</v>
      </c>
      <c r="D1607">
        <v>35422828</v>
      </c>
      <c r="E1607" t="s">
        <v>1222</v>
      </c>
      <c r="F1607" t="s">
        <v>4110</v>
      </c>
      <c r="G1607" t="s">
        <v>4111</v>
      </c>
      <c r="H1607">
        <v>19126</v>
      </c>
      <c r="I1607">
        <v>155</v>
      </c>
      <c r="J1607" t="s">
        <v>29</v>
      </c>
      <c r="K1607" t="s">
        <v>30</v>
      </c>
      <c r="L1607">
        <v>20000000</v>
      </c>
      <c r="M1607">
        <v>1997</v>
      </c>
      <c r="N1607">
        <v>6.7</v>
      </c>
      <c r="O1607">
        <v>15422828</v>
      </c>
      <c r="R1607" t="s">
        <v>959</v>
      </c>
      <c r="S1607" cm="1">
        <f t="array" ref="S1607">AVERAGE(IF(Table7[director_name]=R1607, Table7[imdb_score]))</f>
        <v>6.7062499999999998</v>
      </c>
      <c r="T1607" t="str">
        <f>IF(Table8[[#This Row],[Average]] &gt; $V$7, "Higher", "Lower")</f>
        <v>Lower</v>
      </c>
    </row>
    <row r="1608" spans="1:20" x14ac:dyDescent="0.3">
      <c r="A1608" t="s">
        <v>2460</v>
      </c>
      <c r="B1608">
        <v>50</v>
      </c>
      <c r="C1608">
        <v>115</v>
      </c>
      <c r="D1608">
        <v>30127963</v>
      </c>
      <c r="E1608" t="s">
        <v>3095</v>
      </c>
      <c r="F1608" t="s">
        <v>4113</v>
      </c>
      <c r="G1608" t="s">
        <v>4114</v>
      </c>
      <c r="H1608">
        <v>12596</v>
      </c>
      <c r="I1608">
        <v>64</v>
      </c>
      <c r="J1608" t="s">
        <v>29</v>
      </c>
      <c r="K1608" t="s">
        <v>30</v>
      </c>
      <c r="L1608">
        <v>15000000</v>
      </c>
      <c r="M1608">
        <v>2014</v>
      </c>
      <c r="N1608">
        <v>6.7</v>
      </c>
      <c r="O1608">
        <v>15127963</v>
      </c>
      <c r="R1608" t="s">
        <v>959</v>
      </c>
      <c r="S1608" cm="1">
        <f t="array" ref="S1608">AVERAGE(IF(Table7[director_name]=R1608, Table7[imdb_score]))</f>
        <v>6.7062499999999998</v>
      </c>
      <c r="T1608" t="str">
        <f>IF(Table8[[#This Row],[Average]] &gt; $V$7, "Higher", "Lower")</f>
        <v>Lower</v>
      </c>
    </row>
    <row r="1609" spans="1:20" x14ac:dyDescent="0.3">
      <c r="A1609" t="s">
        <v>2254</v>
      </c>
      <c r="B1609">
        <v>265</v>
      </c>
      <c r="C1609">
        <v>109</v>
      </c>
      <c r="D1609">
        <v>75573300</v>
      </c>
      <c r="E1609" t="s">
        <v>3713</v>
      </c>
      <c r="F1609" t="s">
        <v>837</v>
      </c>
      <c r="G1609" t="s">
        <v>4116</v>
      </c>
      <c r="H1609">
        <v>156898</v>
      </c>
      <c r="I1609">
        <v>172</v>
      </c>
      <c r="J1609" t="s">
        <v>29</v>
      </c>
      <c r="K1609" t="s">
        <v>30</v>
      </c>
      <c r="L1609">
        <v>61000000</v>
      </c>
      <c r="M1609">
        <v>2013</v>
      </c>
      <c r="N1609">
        <v>6.7</v>
      </c>
      <c r="O1609">
        <v>14573300</v>
      </c>
      <c r="R1609" t="s">
        <v>959</v>
      </c>
      <c r="S1609" cm="1">
        <f t="array" ref="S1609">AVERAGE(IF(Table7[director_name]=R1609, Table7[imdb_score]))</f>
        <v>6.7062499999999998</v>
      </c>
      <c r="T1609" t="str">
        <f>IF(Table8[[#This Row],[Average]] &gt; $V$7, "Higher", "Lower")</f>
        <v>Lower</v>
      </c>
    </row>
    <row r="1610" spans="1:20" x14ac:dyDescent="0.3">
      <c r="A1610" t="s">
        <v>2472</v>
      </c>
      <c r="B1610">
        <v>268</v>
      </c>
      <c r="C1610">
        <v>98</v>
      </c>
      <c r="D1610">
        <v>41008532</v>
      </c>
      <c r="E1610" t="s">
        <v>208</v>
      </c>
      <c r="F1610" t="s">
        <v>2153</v>
      </c>
      <c r="G1610" t="s">
        <v>4118</v>
      </c>
      <c r="H1610">
        <v>19611</v>
      </c>
      <c r="I1610">
        <v>103</v>
      </c>
      <c r="J1610" t="s">
        <v>29</v>
      </c>
      <c r="K1610" t="s">
        <v>30</v>
      </c>
      <c r="L1610">
        <v>27000000</v>
      </c>
      <c r="M1610">
        <v>2016</v>
      </c>
      <c r="N1610">
        <v>6.7</v>
      </c>
      <c r="O1610">
        <v>14008532</v>
      </c>
      <c r="R1610" t="s">
        <v>959</v>
      </c>
      <c r="S1610" cm="1">
        <f t="array" ref="S1610">AVERAGE(IF(Table7[director_name]=R1610, Table7[imdb_score]))</f>
        <v>6.7062499999999998</v>
      </c>
      <c r="T1610" t="str">
        <f>IF(Table8[[#This Row],[Average]] &gt; $V$7, "Higher", "Lower")</f>
        <v>Lower</v>
      </c>
    </row>
    <row r="1611" spans="1:20" x14ac:dyDescent="0.3">
      <c r="A1611" t="s">
        <v>818</v>
      </c>
      <c r="B1611">
        <v>440</v>
      </c>
      <c r="C1611">
        <v>138</v>
      </c>
      <c r="D1611">
        <v>132550960</v>
      </c>
      <c r="E1611" t="s">
        <v>86</v>
      </c>
      <c r="F1611" t="s">
        <v>565</v>
      </c>
      <c r="G1611" t="s">
        <v>4120</v>
      </c>
      <c r="H1611">
        <v>328067</v>
      </c>
      <c r="I1611">
        <v>533</v>
      </c>
      <c r="J1611" t="s">
        <v>29</v>
      </c>
      <c r="K1611" t="s">
        <v>30</v>
      </c>
      <c r="L1611">
        <v>120000000</v>
      </c>
      <c r="M1611">
        <v>2013</v>
      </c>
      <c r="N1611">
        <v>6.7</v>
      </c>
      <c r="O1611">
        <v>12550960</v>
      </c>
      <c r="R1611" t="s">
        <v>959</v>
      </c>
      <c r="S1611" cm="1">
        <f t="array" ref="S1611">AVERAGE(IF(Table7[director_name]=R1611, Table7[imdb_score]))</f>
        <v>6.7062499999999998</v>
      </c>
      <c r="T1611" t="str">
        <f>IF(Table8[[#This Row],[Average]] &gt; $V$7, "Higher", "Lower")</f>
        <v>Lower</v>
      </c>
    </row>
    <row r="1612" spans="1:20" x14ac:dyDescent="0.3">
      <c r="A1612" t="s">
        <v>2245</v>
      </c>
      <c r="B1612">
        <v>36</v>
      </c>
      <c r="C1612">
        <v>96</v>
      </c>
      <c r="D1612">
        <v>39514713</v>
      </c>
      <c r="E1612" t="s">
        <v>4122</v>
      </c>
      <c r="F1612" t="s">
        <v>4123</v>
      </c>
      <c r="G1612" t="s">
        <v>4124</v>
      </c>
      <c r="H1612">
        <v>60494</v>
      </c>
      <c r="I1612">
        <v>132</v>
      </c>
      <c r="J1612" t="s">
        <v>29</v>
      </c>
      <c r="K1612" t="s">
        <v>30</v>
      </c>
      <c r="L1612">
        <v>28000000</v>
      </c>
      <c r="M1612">
        <v>1993</v>
      </c>
      <c r="N1612">
        <v>6.7</v>
      </c>
      <c r="O1612">
        <v>11514713</v>
      </c>
      <c r="R1612" t="s">
        <v>959</v>
      </c>
      <c r="S1612" cm="1">
        <f t="array" ref="S1612">AVERAGE(IF(Table7[director_name]=R1612, Table7[imdb_score]))</f>
        <v>6.7062499999999998</v>
      </c>
      <c r="T1612" t="str">
        <f>IF(Table8[[#This Row],[Average]] &gt; $V$7, "Higher", "Lower")</f>
        <v>Lower</v>
      </c>
    </row>
    <row r="1613" spans="1:20" x14ac:dyDescent="0.3">
      <c r="A1613" t="s">
        <v>3804</v>
      </c>
      <c r="B1613">
        <v>81</v>
      </c>
      <c r="C1613">
        <v>103</v>
      </c>
      <c r="D1613">
        <v>26161406</v>
      </c>
      <c r="E1613" t="s">
        <v>4023</v>
      </c>
      <c r="F1613" t="s">
        <v>4126</v>
      </c>
      <c r="G1613" t="s">
        <v>4127</v>
      </c>
      <c r="H1613">
        <v>13874</v>
      </c>
      <c r="I1613">
        <v>52</v>
      </c>
      <c r="J1613" t="s">
        <v>29</v>
      </c>
      <c r="K1613" t="s">
        <v>30</v>
      </c>
      <c r="L1613">
        <v>15000000</v>
      </c>
      <c r="M1613">
        <v>2010</v>
      </c>
      <c r="N1613">
        <v>6.7</v>
      </c>
      <c r="O1613">
        <v>11161406</v>
      </c>
      <c r="R1613" t="s">
        <v>959</v>
      </c>
      <c r="S1613" cm="1">
        <f t="array" ref="S1613">AVERAGE(IF(Table7[director_name]=R1613, Table7[imdb_score]))</f>
        <v>6.7062499999999998</v>
      </c>
      <c r="T1613" t="str">
        <f>IF(Table8[[#This Row],[Average]] &gt; $V$7, "Higher", "Lower")</f>
        <v>Lower</v>
      </c>
    </row>
    <row r="1614" spans="1:20" x14ac:dyDescent="0.3">
      <c r="A1614" t="s">
        <v>1229</v>
      </c>
      <c r="B1614">
        <v>197</v>
      </c>
      <c r="C1614">
        <v>132</v>
      </c>
      <c r="D1614">
        <v>27154426</v>
      </c>
      <c r="E1614" t="s">
        <v>208</v>
      </c>
      <c r="F1614" t="s">
        <v>576</v>
      </c>
      <c r="G1614" t="s">
        <v>4129</v>
      </c>
      <c r="H1614">
        <v>52852</v>
      </c>
      <c r="I1614">
        <v>138</v>
      </c>
      <c r="J1614" t="s">
        <v>29</v>
      </c>
      <c r="K1614" t="s">
        <v>30</v>
      </c>
      <c r="L1614">
        <v>17000000</v>
      </c>
      <c r="M1614">
        <v>2009</v>
      </c>
      <c r="N1614">
        <v>6.7</v>
      </c>
      <c r="O1614">
        <v>10154426</v>
      </c>
      <c r="R1614" t="s">
        <v>959</v>
      </c>
      <c r="S1614" cm="1">
        <f t="array" ref="S1614">AVERAGE(IF(Table7[director_name]=R1614, Table7[imdb_score]))</f>
        <v>6.7062499999999998</v>
      </c>
      <c r="T1614" t="str">
        <f>IF(Table8[[#This Row],[Average]] &gt; $V$7, "Higher", "Lower")</f>
        <v>Lower</v>
      </c>
    </row>
    <row r="1615" spans="1:20" x14ac:dyDescent="0.3">
      <c r="A1615" t="s">
        <v>2305</v>
      </c>
      <c r="B1615">
        <v>31</v>
      </c>
      <c r="C1615">
        <v>111</v>
      </c>
      <c r="D1615">
        <v>10174663</v>
      </c>
      <c r="E1615" t="s">
        <v>459</v>
      </c>
      <c r="F1615" t="s">
        <v>2305</v>
      </c>
      <c r="G1615" t="s">
        <v>4131</v>
      </c>
      <c r="H1615">
        <v>12399</v>
      </c>
      <c r="I1615">
        <v>382</v>
      </c>
      <c r="J1615" t="s">
        <v>29</v>
      </c>
      <c r="K1615" t="s">
        <v>30</v>
      </c>
      <c r="L1615">
        <v>100000</v>
      </c>
      <c r="M1615">
        <v>2006</v>
      </c>
      <c r="N1615">
        <v>6.7</v>
      </c>
      <c r="O1615">
        <v>10074663</v>
      </c>
      <c r="R1615" t="s">
        <v>959</v>
      </c>
      <c r="S1615" cm="1">
        <f t="array" ref="S1615">AVERAGE(IF(Table7[director_name]=R1615, Table7[imdb_score]))</f>
        <v>6.7062499999999998</v>
      </c>
      <c r="T1615" t="str">
        <f>IF(Table8[[#This Row],[Average]] &gt; $V$7, "Higher", "Lower")</f>
        <v>Lower</v>
      </c>
    </row>
    <row r="1616" spans="1:20" x14ac:dyDescent="0.3">
      <c r="A1616" t="s">
        <v>4133</v>
      </c>
      <c r="B1616">
        <v>40</v>
      </c>
      <c r="C1616">
        <v>82</v>
      </c>
      <c r="D1616">
        <v>17278980</v>
      </c>
      <c r="E1616" t="s">
        <v>338</v>
      </c>
      <c r="F1616" t="s">
        <v>4134</v>
      </c>
      <c r="G1616" t="s">
        <v>4135</v>
      </c>
      <c r="H1616">
        <v>48225</v>
      </c>
      <c r="I1616">
        <v>164</v>
      </c>
      <c r="J1616" t="s">
        <v>29</v>
      </c>
      <c r="K1616" t="s">
        <v>30</v>
      </c>
      <c r="L1616">
        <v>8000000</v>
      </c>
      <c r="M1616">
        <v>1998</v>
      </c>
      <c r="N1616">
        <v>6.7</v>
      </c>
      <c r="O1616">
        <v>9278980</v>
      </c>
      <c r="R1616" t="s">
        <v>959</v>
      </c>
      <c r="S1616" cm="1">
        <f t="array" ref="S1616">AVERAGE(IF(Table7[director_name]=R1616, Table7[imdb_score]))</f>
        <v>6.7062499999999998</v>
      </c>
      <c r="T1616" t="str">
        <f>IF(Table8[[#This Row],[Average]] &gt; $V$7, "Higher", "Lower")</f>
        <v>Lower</v>
      </c>
    </row>
    <row r="1617" spans="1:20" x14ac:dyDescent="0.3">
      <c r="A1617" t="s">
        <v>2405</v>
      </c>
      <c r="B1617">
        <v>66</v>
      </c>
      <c r="C1617">
        <v>92</v>
      </c>
      <c r="D1617">
        <v>21088568</v>
      </c>
      <c r="E1617" t="s">
        <v>4137</v>
      </c>
      <c r="F1617" t="s">
        <v>791</v>
      </c>
      <c r="G1617" t="s">
        <v>4138</v>
      </c>
      <c r="H1617">
        <v>16646</v>
      </c>
      <c r="I1617">
        <v>104</v>
      </c>
      <c r="J1617" t="s">
        <v>29</v>
      </c>
      <c r="K1617" t="s">
        <v>30</v>
      </c>
      <c r="L1617">
        <v>13000000</v>
      </c>
      <c r="M1617">
        <v>1995</v>
      </c>
      <c r="N1617">
        <v>6.7</v>
      </c>
      <c r="O1617">
        <v>8088568</v>
      </c>
      <c r="R1617" t="s">
        <v>959</v>
      </c>
      <c r="S1617" cm="1">
        <f t="array" ref="S1617">AVERAGE(IF(Table7[director_name]=R1617, Table7[imdb_score]))</f>
        <v>6.7062499999999998</v>
      </c>
      <c r="T1617" t="str">
        <f>IF(Table8[[#This Row],[Average]] &gt; $V$7, "Higher", "Lower")</f>
        <v>Lower</v>
      </c>
    </row>
    <row r="1618" spans="1:20" x14ac:dyDescent="0.3">
      <c r="A1618" t="s">
        <v>2369</v>
      </c>
      <c r="B1618">
        <v>73</v>
      </c>
      <c r="C1618">
        <v>101</v>
      </c>
      <c r="D1618">
        <v>17655201</v>
      </c>
      <c r="E1618" t="s">
        <v>228</v>
      </c>
      <c r="F1618" t="s">
        <v>4140</v>
      </c>
      <c r="G1618" t="s">
        <v>4141</v>
      </c>
      <c r="H1618">
        <v>4719</v>
      </c>
      <c r="I1618">
        <v>24</v>
      </c>
      <c r="J1618" t="s">
        <v>29</v>
      </c>
      <c r="K1618" t="s">
        <v>30</v>
      </c>
      <c r="L1618">
        <v>10000000</v>
      </c>
      <c r="M1618">
        <v>2008</v>
      </c>
      <c r="N1618">
        <v>6.7</v>
      </c>
      <c r="O1618">
        <v>7655201</v>
      </c>
      <c r="R1618" t="s">
        <v>959</v>
      </c>
      <c r="S1618" cm="1">
        <f t="array" ref="S1618">AVERAGE(IF(Table7[director_name]=R1618, Table7[imdb_score]))</f>
        <v>6.7062499999999998</v>
      </c>
      <c r="T1618" t="str">
        <f>IF(Table8[[#This Row],[Average]] &gt; $V$7, "Higher", "Lower")</f>
        <v>Lower</v>
      </c>
    </row>
    <row r="1619" spans="1:20" x14ac:dyDescent="0.3">
      <c r="A1619" t="s">
        <v>1424</v>
      </c>
      <c r="B1619">
        <v>203</v>
      </c>
      <c r="C1619">
        <v>102</v>
      </c>
      <c r="D1619">
        <v>107515297</v>
      </c>
      <c r="E1619" t="s">
        <v>160</v>
      </c>
      <c r="F1619" t="s">
        <v>2479</v>
      </c>
      <c r="G1619" t="s">
        <v>4143</v>
      </c>
      <c r="H1619">
        <v>85833</v>
      </c>
      <c r="I1619">
        <v>113</v>
      </c>
      <c r="J1619" t="s">
        <v>29</v>
      </c>
      <c r="K1619" t="s">
        <v>30</v>
      </c>
      <c r="L1619">
        <v>100000000</v>
      </c>
      <c r="M1619">
        <v>2013</v>
      </c>
      <c r="N1619">
        <v>6.7</v>
      </c>
      <c r="O1619">
        <v>7515297</v>
      </c>
      <c r="R1619" t="s">
        <v>959</v>
      </c>
      <c r="S1619" cm="1">
        <f t="array" ref="S1619">AVERAGE(IF(Table7[director_name]=R1619, Table7[imdb_score]))</f>
        <v>6.7062499999999998</v>
      </c>
      <c r="T1619" t="str">
        <f>IF(Table8[[#This Row],[Average]] &gt; $V$7, "Higher", "Lower")</f>
        <v>Lower</v>
      </c>
    </row>
    <row r="1620" spans="1:20" x14ac:dyDescent="0.3">
      <c r="A1620" t="s">
        <v>2497</v>
      </c>
      <c r="B1620">
        <v>291</v>
      </c>
      <c r="C1620">
        <v>113</v>
      </c>
      <c r="D1620">
        <v>56724080</v>
      </c>
      <c r="E1620" t="s">
        <v>676</v>
      </c>
      <c r="F1620" t="s">
        <v>3072</v>
      </c>
      <c r="G1620" t="s">
        <v>4144</v>
      </c>
      <c r="H1620">
        <v>172112</v>
      </c>
      <c r="I1620">
        <v>181</v>
      </c>
      <c r="J1620" t="s">
        <v>29</v>
      </c>
      <c r="K1620" t="s">
        <v>30</v>
      </c>
      <c r="L1620">
        <v>50000000</v>
      </c>
      <c r="M1620">
        <v>2012</v>
      </c>
      <c r="N1620">
        <v>6.7</v>
      </c>
      <c r="O1620">
        <v>6724080</v>
      </c>
      <c r="R1620" t="s">
        <v>959</v>
      </c>
      <c r="S1620" cm="1">
        <f t="array" ref="S1620">AVERAGE(IF(Table7[director_name]=R1620, Table7[imdb_score]))</f>
        <v>6.7062499999999998</v>
      </c>
      <c r="T1620" t="str">
        <f>IF(Table8[[#This Row],[Average]] &gt; $V$7, "Higher", "Lower")</f>
        <v>Lower</v>
      </c>
    </row>
    <row r="1621" spans="1:20" x14ac:dyDescent="0.3">
      <c r="A1621" t="s">
        <v>3857</v>
      </c>
      <c r="B1621">
        <v>226</v>
      </c>
      <c r="C1621">
        <v>100</v>
      </c>
      <c r="D1621">
        <v>39532308</v>
      </c>
      <c r="E1621" t="s">
        <v>993</v>
      </c>
      <c r="F1621" t="s">
        <v>1308</v>
      </c>
      <c r="G1621" t="s">
        <v>4145</v>
      </c>
      <c r="H1621">
        <v>198701</v>
      </c>
      <c r="I1621">
        <v>1138</v>
      </c>
      <c r="J1621" t="s">
        <v>29</v>
      </c>
      <c r="K1621" t="s">
        <v>200</v>
      </c>
      <c r="L1621">
        <v>33000000</v>
      </c>
      <c r="M1621">
        <v>2002</v>
      </c>
      <c r="N1621">
        <v>6.7</v>
      </c>
      <c r="O1621">
        <v>6532308</v>
      </c>
      <c r="R1621" t="s">
        <v>1713</v>
      </c>
      <c r="S1621" cm="1">
        <f t="array" ref="S1621">AVERAGE(IF(Table7[director_name]=R1621, Table7[imdb_score]))</f>
        <v>6.7</v>
      </c>
      <c r="T1621" t="str">
        <f>IF(Table8[[#This Row],[Average]] &gt; $V$7, "Higher", "Lower")</f>
        <v>Lower</v>
      </c>
    </row>
    <row r="1622" spans="1:20" x14ac:dyDescent="0.3">
      <c r="A1622" t="s">
        <v>539</v>
      </c>
      <c r="B1622">
        <v>177</v>
      </c>
      <c r="C1622">
        <v>96</v>
      </c>
      <c r="D1622">
        <v>10515579</v>
      </c>
      <c r="E1622" t="s">
        <v>1632</v>
      </c>
      <c r="F1622" t="s">
        <v>740</v>
      </c>
      <c r="G1622" t="s">
        <v>4147</v>
      </c>
      <c r="H1622">
        <v>66840</v>
      </c>
      <c r="I1622">
        <v>248</v>
      </c>
      <c r="J1622" t="s">
        <v>29</v>
      </c>
      <c r="K1622" t="s">
        <v>200</v>
      </c>
      <c r="L1622">
        <v>4000000</v>
      </c>
      <c r="M1622">
        <v>2006</v>
      </c>
      <c r="N1622">
        <v>6.7</v>
      </c>
      <c r="O1622">
        <v>6515579</v>
      </c>
      <c r="R1622" t="s">
        <v>2392</v>
      </c>
      <c r="S1622" cm="1">
        <f t="array" ref="S1622">AVERAGE(IF(Table7[director_name]=R1622, Table7[imdb_score]))</f>
        <v>6.7</v>
      </c>
      <c r="T1622" t="str">
        <f>IF(Table8[[#This Row],[Average]] &gt; $V$7, "Higher", "Lower")</f>
        <v>Lower</v>
      </c>
    </row>
    <row r="1623" spans="1:20" x14ac:dyDescent="0.3">
      <c r="A1623" t="s">
        <v>4148</v>
      </c>
      <c r="B1623">
        <v>110</v>
      </c>
      <c r="C1623">
        <v>97</v>
      </c>
      <c r="D1623">
        <v>7022940</v>
      </c>
      <c r="E1623" t="s">
        <v>699</v>
      </c>
      <c r="F1623" t="s">
        <v>4149</v>
      </c>
      <c r="G1623" t="s">
        <v>4150</v>
      </c>
      <c r="H1623">
        <v>14018</v>
      </c>
      <c r="I1623">
        <v>190</v>
      </c>
      <c r="J1623" t="s">
        <v>29</v>
      </c>
      <c r="K1623" t="s">
        <v>30</v>
      </c>
      <c r="L1623">
        <v>1000000</v>
      </c>
      <c r="M1623">
        <v>2001</v>
      </c>
      <c r="N1623">
        <v>6.7</v>
      </c>
      <c r="O1623">
        <v>6022940</v>
      </c>
      <c r="R1623" t="s">
        <v>2392</v>
      </c>
      <c r="S1623" cm="1">
        <f t="array" ref="S1623">AVERAGE(IF(Table7[director_name]=R1623, Table7[imdb_score]))</f>
        <v>6.7</v>
      </c>
      <c r="T1623" t="str">
        <f>IF(Table8[[#This Row],[Average]] &gt; $V$7, "Higher", "Lower")</f>
        <v>Lower</v>
      </c>
    </row>
    <row r="1624" spans="1:20" x14ac:dyDescent="0.3">
      <c r="A1624" t="s">
        <v>2433</v>
      </c>
      <c r="B1624">
        <v>67</v>
      </c>
      <c r="C1624">
        <v>80</v>
      </c>
      <c r="D1624">
        <v>5000000</v>
      </c>
      <c r="E1624" t="s">
        <v>4151</v>
      </c>
      <c r="F1624" t="s">
        <v>4152</v>
      </c>
      <c r="G1624" t="s">
        <v>4153</v>
      </c>
      <c r="H1624">
        <v>4812</v>
      </c>
      <c r="I1624">
        <v>88</v>
      </c>
      <c r="J1624" t="s">
        <v>29</v>
      </c>
      <c r="K1624" t="s">
        <v>30</v>
      </c>
      <c r="L1624">
        <v>210000</v>
      </c>
      <c r="M1624">
        <v>1953</v>
      </c>
      <c r="N1624">
        <v>6.7</v>
      </c>
      <c r="O1624">
        <v>4790000</v>
      </c>
      <c r="R1624" t="s">
        <v>1713</v>
      </c>
      <c r="S1624" cm="1">
        <f t="array" ref="S1624">AVERAGE(IF(Table7[director_name]=R1624, Table7[imdb_score]))</f>
        <v>6.7</v>
      </c>
      <c r="T1624" t="str">
        <f>IF(Table8[[#This Row],[Average]] &gt; $V$7, "Higher", "Lower")</f>
        <v>Lower</v>
      </c>
    </row>
    <row r="1625" spans="1:20" x14ac:dyDescent="0.3">
      <c r="A1625" t="s">
        <v>2341</v>
      </c>
      <c r="B1625">
        <v>101</v>
      </c>
      <c r="C1625">
        <v>118</v>
      </c>
      <c r="D1625">
        <v>34703228</v>
      </c>
      <c r="E1625" t="s">
        <v>220</v>
      </c>
      <c r="F1625" t="s">
        <v>2554</v>
      </c>
      <c r="G1625" t="s">
        <v>4155</v>
      </c>
      <c r="H1625">
        <v>21767</v>
      </c>
      <c r="I1625">
        <v>127</v>
      </c>
      <c r="J1625" t="s">
        <v>29</v>
      </c>
      <c r="K1625" t="s">
        <v>30</v>
      </c>
      <c r="L1625">
        <v>30000000</v>
      </c>
      <c r="M1625">
        <v>2006</v>
      </c>
      <c r="N1625">
        <v>6.7</v>
      </c>
      <c r="O1625">
        <v>4703228</v>
      </c>
      <c r="R1625" t="s">
        <v>2388</v>
      </c>
      <c r="S1625" cm="1">
        <f t="array" ref="S1625">AVERAGE(IF(Table7[director_name]=R1625, Table7[imdb_score]))</f>
        <v>6.7</v>
      </c>
      <c r="T1625" t="str">
        <f>IF(Table8[[#This Row],[Average]] &gt; $V$7, "Higher", "Lower")</f>
        <v>Lower</v>
      </c>
    </row>
    <row r="1626" spans="1:20" x14ac:dyDescent="0.3">
      <c r="A1626" t="s">
        <v>2308</v>
      </c>
      <c r="B1626">
        <v>69</v>
      </c>
      <c r="C1626">
        <v>90</v>
      </c>
      <c r="D1626">
        <v>19158074</v>
      </c>
      <c r="E1626" t="s">
        <v>3065</v>
      </c>
      <c r="F1626" t="s">
        <v>4156</v>
      </c>
      <c r="G1626" t="s">
        <v>4157</v>
      </c>
      <c r="H1626">
        <v>17983</v>
      </c>
      <c r="I1626">
        <v>127</v>
      </c>
      <c r="J1626" t="s">
        <v>29</v>
      </c>
      <c r="K1626" t="s">
        <v>30</v>
      </c>
      <c r="L1626">
        <v>15000000</v>
      </c>
      <c r="M1626">
        <v>2002</v>
      </c>
      <c r="N1626">
        <v>6.7</v>
      </c>
      <c r="O1626">
        <v>4158074</v>
      </c>
      <c r="R1626" t="s">
        <v>2401</v>
      </c>
      <c r="S1626" cm="1">
        <f t="array" ref="S1626">AVERAGE(IF(Table7[director_name]=R1626, Table7[imdb_score]))</f>
        <v>6.7</v>
      </c>
      <c r="T1626" t="str">
        <f>IF(Table8[[#This Row],[Average]] &gt; $V$7, "Higher", "Lower")</f>
        <v>Lower</v>
      </c>
    </row>
    <row r="1627" spans="1:20" x14ac:dyDescent="0.3">
      <c r="A1627" t="s">
        <v>2413</v>
      </c>
      <c r="B1627">
        <v>206</v>
      </c>
      <c r="C1627">
        <v>90</v>
      </c>
      <c r="D1627">
        <v>3388210</v>
      </c>
      <c r="E1627" t="s">
        <v>588</v>
      </c>
      <c r="F1627" t="s">
        <v>694</v>
      </c>
      <c r="G1627" t="s">
        <v>4159</v>
      </c>
      <c r="H1627">
        <v>46813</v>
      </c>
      <c r="I1627">
        <v>150</v>
      </c>
      <c r="J1627" t="s">
        <v>29</v>
      </c>
      <c r="K1627" t="s">
        <v>30</v>
      </c>
      <c r="L1627">
        <v>250000</v>
      </c>
      <c r="M1627">
        <v>2011</v>
      </c>
      <c r="N1627">
        <v>6.7</v>
      </c>
      <c r="O1627">
        <v>3138210</v>
      </c>
      <c r="R1627" t="s">
        <v>1713</v>
      </c>
      <c r="S1627" cm="1">
        <f t="array" ref="S1627">AVERAGE(IF(Table7[director_name]=R1627, Table7[imdb_score]))</f>
        <v>6.7</v>
      </c>
      <c r="T1627" t="str">
        <f>IF(Table8[[#This Row],[Average]] &gt; $V$7, "Higher", "Lower")</f>
        <v>Lower</v>
      </c>
    </row>
    <row r="1628" spans="1:20" x14ac:dyDescent="0.3">
      <c r="A1628" t="s">
        <v>1243</v>
      </c>
      <c r="B1628">
        <v>495</v>
      </c>
      <c r="C1628">
        <v>142</v>
      </c>
      <c r="D1628">
        <v>202853933</v>
      </c>
      <c r="E1628" t="s">
        <v>78</v>
      </c>
      <c r="F1628" t="s">
        <v>490</v>
      </c>
      <c r="G1628" t="s">
        <v>4160</v>
      </c>
      <c r="H1628">
        <v>321227</v>
      </c>
      <c r="I1628">
        <v>1067</v>
      </c>
      <c r="J1628" t="s">
        <v>29</v>
      </c>
      <c r="K1628" t="s">
        <v>30</v>
      </c>
      <c r="L1628">
        <v>200000000</v>
      </c>
      <c r="M1628">
        <v>2014</v>
      </c>
      <c r="N1628">
        <v>6.7</v>
      </c>
      <c r="O1628">
        <v>2853933</v>
      </c>
      <c r="R1628" t="s">
        <v>2332</v>
      </c>
      <c r="S1628" cm="1">
        <f t="array" ref="S1628">AVERAGE(IF(Table7[director_name]=R1628, Table7[imdb_score]))</f>
        <v>6.7</v>
      </c>
      <c r="T1628" t="str">
        <f>IF(Table8[[#This Row],[Average]] &gt; $V$7, "Higher", "Lower")</f>
        <v>Lower</v>
      </c>
    </row>
    <row r="1629" spans="1:20" x14ac:dyDescent="0.3">
      <c r="A1629" t="s">
        <v>3054</v>
      </c>
      <c r="B1629">
        <v>152</v>
      </c>
      <c r="C1629">
        <v>124</v>
      </c>
      <c r="D1629">
        <v>52752475</v>
      </c>
      <c r="E1629" t="s">
        <v>224</v>
      </c>
      <c r="F1629" t="s">
        <v>4161</v>
      </c>
      <c r="G1629" t="s">
        <v>4162</v>
      </c>
      <c r="H1629">
        <v>63067</v>
      </c>
      <c r="I1629">
        <v>533</v>
      </c>
      <c r="J1629" t="s">
        <v>29</v>
      </c>
      <c r="K1629" t="s">
        <v>30</v>
      </c>
      <c r="L1629">
        <v>50000000</v>
      </c>
      <c r="M1629">
        <v>2002</v>
      </c>
      <c r="N1629">
        <v>6.7</v>
      </c>
      <c r="O1629">
        <v>2752475</v>
      </c>
      <c r="R1629" t="s">
        <v>2436</v>
      </c>
      <c r="S1629" cm="1">
        <f t="array" ref="S1629">AVERAGE(IF(Table7[director_name]=R1629, Table7[imdb_score]))</f>
        <v>6.7</v>
      </c>
      <c r="T1629" t="str">
        <f>IF(Table8[[#This Row],[Average]] &gt; $V$7, "Higher", "Lower")</f>
        <v>Lower</v>
      </c>
    </row>
    <row r="1630" spans="1:20" x14ac:dyDescent="0.3">
      <c r="A1630" t="s">
        <v>2598</v>
      </c>
      <c r="B1630">
        <v>143</v>
      </c>
      <c r="C1630">
        <v>110</v>
      </c>
      <c r="D1630">
        <v>6525762</v>
      </c>
      <c r="E1630" t="s">
        <v>699</v>
      </c>
      <c r="F1630" t="s">
        <v>1831</v>
      </c>
      <c r="G1630" t="s">
        <v>4163</v>
      </c>
      <c r="H1630">
        <v>44339</v>
      </c>
      <c r="I1630">
        <v>425</v>
      </c>
      <c r="J1630" t="s">
        <v>29</v>
      </c>
      <c r="K1630" t="s">
        <v>30</v>
      </c>
      <c r="L1630">
        <v>4000000</v>
      </c>
      <c r="M1630">
        <v>2002</v>
      </c>
      <c r="N1630">
        <v>6.7</v>
      </c>
      <c r="O1630">
        <v>2525762</v>
      </c>
      <c r="R1630" t="s">
        <v>2348</v>
      </c>
      <c r="S1630" cm="1">
        <f t="array" ref="S1630">AVERAGE(IF(Table7[director_name]=R1630, Table7[imdb_score]))</f>
        <v>6.7</v>
      </c>
      <c r="T1630" t="str">
        <f>IF(Table8[[#This Row],[Average]] &gt; $V$7, "Higher", "Lower")</f>
        <v>Lower</v>
      </c>
    </row>
    <row r="1631" spans="1:20" x14ac:dyDescent="0.3">
      <c r="A1631" t="s">
        <v>1356</v>
      </c>
      <c r="B1631">
        <v>38</v>
      </c>
      <c r="C1631">
        <v>104</v>
      </c>
      <c r="D1631">
        <v>3386698</v>
      </c>
      <c r="E1631" t="s">
        <v>699</v>
      </c>
      <c r="F1631" t="s">
        <v>436</v>
      </c>
      <c r="G1631" t="s">
        <v>4164</v>
      </c>
      <c r="H1631">
        <v>4195</v>
      </c>
      <c r="I1631">
        <v>86</v>
      </c>
      <c r="J1631" t="s">
        <v>29</v>
      </c>
      <c r="K1631" t="s">
        <v>30</v>
      </c>
      <c r="L1631">
        <v>1000000</v>
      </c>
      <c r="M1631">
        <v>1998</v>
      </c>
      <c r="N1631">
        <v>6.7</v>
      </c>
      <c r="O1631">
        <v>2386698</v>
      </c>
      <c r="R1631" t="s">
        <v>2420</v>
      </c>
      <c r="S1631" cm="1">
        <f t="array" ref="S1631">AVERAGE(IF(Table7[director_name]=R1631, Table7[imdb_score]))</f>
        <v>6.7</v>
      </c>
      <c r="T1631" t="str">
        <f>IF(Table8[[#This Row],[Average]] &gt; $V$7, "Higher", "Lower")</f>
        <v>Lower</v>
      </c>
    </row>
    <row r="1632" spans="1:20" x14ac:dyDescent="0.3">
      <c r="A1632" t="s">
        <v>784</v>
      </c>
      <c r="B1632">
        <v>219</v>
      </c>
      <c r="C1632">
        <v>112</v>
      </c>
      <c r="D1632">
        <v>32357532</v>
      </c>
      <c r="E1632" t="s">
        <v>699</v>
      </c>
      <c r="F1632" t="s">
        <v>601</v>
      </c>
      <c r="G1632" t="s">
        <v>4165</v>
      </c>
      <c r="H1632">
        <v>143368</v>
      </c>
      <c r="I1632">
        <v>215</v>
      </c>
      <c r="J1632" t="s">
        <v>29</v>
      </c>
      <c r="K1632" t="s">
        <v>30</v>
      </c>
      <c r="L1632">
        <v>30000000</v>
      </c>
      <c r="M1632">
        <v>2010</v>
      </c>
      <c r="N1632">
        <v>6.7</v>
      </c>
      <c r="O1632">
        <v>2357532</v>
      </c>
      <c r="R1632" t="s">
        <v>2365</v>
      </c>
      <c r="S1632" cm="1">
        <f t="array" ref="S1632">AVERAGE(IF(Table7[director_name]=R1632, Table7[imdb_score]))</f>
        <v>6.7</v>
      </c>
      <c r="T1632" t="str">
        <f>IF(Table8[[#This Row],[Average]] &gt; $V$7, "Higher", "Lower")</f>
        <v>Lower</v>
      </c>
    </row>
    <row r="1633" spans="1:20" x14ac:dyDescent="0.3">
      <c r="A1633" t="s">
        <v>2407</v>
      </c>
      <c r="B1633">
        <v>67</v>
      </c>
      <c r="C1633">
        <v>92</v>
      </c>
      <c r="D1633">
        <v>6239558</v>
      </c>
      <c r="E1633" t="s">
        <v>73</v>
      </c>
      <c r="F1633" t="s">
        <v>4166</v>
      </c>
      <c r="G1633" t="s">
        <v>4167</v>
      </c>
      <c r="H1633">
        <v>5548</v>
      </c>
      <c r="I1633">
        <v>67</v>
      </c>
      <c r="J1633" t="s">
        <v>29</v>
      </c>
      <c r="K1633" t="s">
        <v>442</v>
      </c>
      <c r="L1633">
        <v>5000000</v>
      </c>
      <c r="M1633">
        <v>2003</v>
      </c>
      <c r="N1633">
        <v>6.7</v>
      </c>
      <c r="O1633">
        <v>1239558</v>
      </c>
      <c r="R1633" t="s">
        <v>2336</v>
      </c>
      <c r="S1633" cm="1">
        <f t="array" ref="S1633">AVERAGE(IF(Table7[director_name]=R1633, Table7[imdb_score]))</f>
        <v>6.7</v>
      </c>
      <c r="T1633" t="str">
        <f>IF(Table8[[#This Row],[Average]] &gt; $V$7, "Higher", "Lower")</f>
        <v>Lower</v>
      </c>
    </row>
    <row r="1634" spans="1:20" x14ac:dyDescent="0.3">
      <c r="A1634" t="s">
        <v>2145</v>
      </c>
      <c r="B1634">
        <v>80</v>
      </c>
      <c r="C1634">
        <v>135</v>
      </c>
      <c r="D1634">
        <v>76081498</v>
      </c>
      <c r="E1634" t="s">
        <v>4168</v>
      </c>
      <c r="F1634" t="s">
        <v>2153</v>
      </c>
      <c r="G1634" t="s">
        <v>4169</v>
      </c>
      <c r="H1634">
        <v>76099</v>
      </c>
      <c r="I1634">
        <v>162</v>
      </c>
      <c r="J1634" t="s">
        <v>29</v>
      </c>
      <c r="K1634" t="s">
        <v>30</v>
      </c>
      <c r="L1634">
        <v>75000000</v>
      </c>
      <c r="M1634">
        <v>1997</v>
      </c>
      <c r="N1634">
        <v>6.7</v>
      </c>
      <c r="O1634">
        <v>1081498</v>
      </c>
      <c r="R1634" t="s">
        <v>2405</v>
      </c>
      <c r="S1634" cm="1">
        <f t="array" ref="S1634">AVERAGE(IF(Table7[director_name]=R1634, Table7[imdb_score]))</f>
        <v>6.7</v>
      </c>
      <c r="T1634" t="str">
        <f>IF(Table8[[#This Row],[Average]] &gt; $V$7, "Higher", "Lower")</f>
        <v>Lower</v>
      </c>
    </row>
    <row r="1635" spans="1:20" x14ac:dyDescent="0.3">
      <c r="A1635" t="s">
        <v>458</v>
      </c>
      <c r="B1635">
        <v>64</v>
      </c>
      <c r="C1635">
        <v>102</v>
      </c>
      <c r="D1635">
        <v>1281176</v>
      </c>
      <c r="E1635" t="s">
        <v>73</v>
      </c>
      <c r="F1635" t="s">
        <v>4170</v>
      </c>
      <c r="G1635" t="s">
        <v>4171</v>
      </c>
      <c r="H1635">
        <v>2932</v>
      </c>
      <c r="I1635">
        <v>73</v>
      </c>
      <c r="J1635" t="s">
        <v>29</v>
      </c>
      <c r="K1635" t="s">
        <v>30</v>
      </c>
      <c r="L1635">
        <v>312000</v>
      </c>
      <c r="M1635">
        <v>1999</v>
      </c>
      <c r="N1635">
        <v>6.7</v>
      </c>
      <c r="O1635">
        <v>969176</v>
      </c>
      <c r="R1635" t="s">
        <v>2369</v>
      </c>
      <c r="S1635" cm="1">
        <f t="array" ref="S1635">AVERAGE(IF(Table7[director_name]=R1635, Table7[imdb_score]))</f>
        <v>6.7</v>
      </c>
      <c r="T1635" t="str">
        <f>IF(Table8[[#This Row],[Average]] &gt; $V$7, "Higher", "Lower")</f>
        <v>Lower</v>
      </c>
    </row>
    <row r="1636" spans="1:20" x14ac:dyDescent="0.3">
      <c r="A1636" t="s">
        <v>2002</v>
      </c>
      <c r="B1636">
        <v>85</v>
      </c>
      <c r="C1636">
        <v>118</v>
      </c>
      <c r="D1636">
        <v>26761283</v>
      </c>
      <c r="E1636" t="s">
        <v>588</v>
      </c>
      <c r="F1636" t="s">
        <v>4172</v>
      </c>
      <c r="G1636" t="s">
        <v>4173</v>
      </c>
      <c r="H1636">
        <v>43084</v>
      </c>
      <c r="I1636">
        <v>99</v>
      </c>
      <c r="J1636" t="s">
        <v>29</v>
      </c>
      <c r="K1636" t="s">
        <v>30</v>
      </c>
      <c r="L1636">
        <v>26000000</v>
      </c>
      <c r="M1636">
        <v>2014</v>
      </c>
      <c r="N1636">
        <v>6.7</v>
      </c>
      <c r="O1636">
        <v>761283</v>
      </c>
      <c r="R1636" t="s">
        <v>2433</v>
      </c>
      <c r="S1636" cm="1">
        <f t="array" ref="S1636">AVERAGE(IF(Table7[director_name]=R1636, Table7[imdb_score]))</f>
        <v>6.7</v>
      </c>
      <c r="T1636" t="str">
        <f>IF(Table8[[#This Row],[Average]] &gt; $V$7, "Higher", "Lower")</f>
        <v>Lower</v>
      </c>
    </row>
    <row r="1637" spans="1:20" x14ac:dyDescent="0.3">
      <c r="A1637" t="s">
        <v>2376</v>
      </c>
      <c r="B1637">
        <v>9</v>
      </c>
      <c r="C1637">
        <v>100</v>
      </c>
      <c r="D1637">
        <v>902835</v>
      </c>
      <c r="E1637" t="s">
        <v>699</v>
      </c>
      <c r="F1637" t="s">
        <v>4175</v>
      </c>
      <c r="G1637" t="s">
        <v>4176</v>
      </c>
      <c r="H1637">
        <v>1489</v>
      </c>
      <c r="I1637">
        <v>40</v>
      </c>
      <c r="J1637" t="s">
        <v>29</v>
      </c>
      <c r="K1637" t="s">
        <v>30</v>
      </c>
      <c r="L1637">
        <v>250000</v>
      </c>
      <c r="M1637">
        <v>2001</v>
      </c>
      <c r="N1637">
        <v>6.7</v>
      </c>
      <c r="O1637">
        <v>652835</v>
      </c>
      <c r="R1637" t="s">
        <v>2341</v>
      </c>
      <c r="S1637" cm="1">
        <f t="array" ref="S1637">AVERAGE(IF(Table7[director_name]=R1637, Table7[imdb_score]))</f>
        <v>6.7</v>
      </c>
      <c r="T1637" t="str">
        <f>IF(Table8[[#This Row],[Average]] &gt; $V$7, "Higher", "Lower")</f>
        <v>Lower</v>
      </c>
    </row>
    <row r="1638" spans="1:20" x14ac:dyDescent="0.3">
      <c r="A1638" t="s">
        <v>2356</v>
      </c>
      <c r="B1638">
        <v>51</v>
      </c>
      <c r="C1638">
        <v>110</v>
      </c>
      <c r="D1638">
        <v>4301331</v>
      </c>
      <c r="E1638" t="s">
        <v>1699</v>
      </c>
      <c r="F1638" t="s">
        <v>1984</v>
      </c>
      <c r="G1638" t="s">
        <v>4178</v>
      </c>
      <c r="H1638">
        <v>78241</v>
      </c>
      <c r="I1638">
        <v>177</v>
      </c>
      <c r="J1638" t="s">
        <v>29</v>
      </c>
      <c r="K1638" t="s">
        <v>30</v>
      </c>
      <c r="L1638">
        <v>4000000</v>
      </c>
      <c r="M1638">
        <v>1995</v>
      </c>
      <c r="N1638">
        <v>6.7</v>
      </c>
      <c r="O1638">
        <v>301331</v>
      </c>
      <c r="R1638" t="s">
        <v>2413</v>
      </c>
      <c r="S1638" cm="1">
        <f t="array" ref="S1638">AVERAGE(IF(Table7[director_name]=R1638, Table7[imdb_score]))</f>
        <v>6.7</v>
      </c>
      <c r="T1638" t="str">
        <f>IF(Table8[[#This Row],[Average]] &gt; $V$7, "Higher", "Lower")</f>
        <v>Lower</v>
      </c>
    </row>
    <row r="1639" spans="1:20" x14ac:dyDescent="0.3">
      <c r="A1639" t="s">
        <v>67</v>
      </c>
      <c r="B1639">
        <v>76</v>
      </c>
      <c r="C1639">
        <v>121</v>
      </c>
      <c r="D1639">
        <v>50007168</v>
      </c>
      <c r="E1639" t="s">
        <v>39</v>
      </c>
      <c r="F1639" t="s">
        <v>67</v>
      </c>
      <c r="G1639" t="s">
        <v>4180</v>
      </c>
      <c r="H1639">
        <v>39529</v>
      </c>
      <c r="I1639">
        <v>142</v>
      </c>
      <c r="J1639" t="s">
        <v>29</v>
      </c>
      <c r="K1639" t="s">
        <v>30</v>
      </c>
      <c r="L1639">
        <v>50000000</v>
      </c>
      <c r="M1639">
        <v>1997</v>
      </c>
      <c r="N1639">
        <v>6.7</v>
      </c>
      <c r="O1639">
        <v>7168</v>
      </c>
      <c r="R1639" t="s">
        <v>2407</v>
      </c>
      <c r="S1639" cm="1">
        <f t="array" ref="S1639">AVERAGE(IF(Table7[director_name]=R1639, Table7[imdb_score]))</f>
        <v>6.7</v>
      </c>
      <c r="T1639" t="str">
        <f>IF(Table8[[#This Row],[Average]] &gt; $V$7, "Higher", "Lower")</f>
        <v>Lower</v>
      </c>
    </row>
    <row r="1640" spans="1:20" x14ac:dyDescent="0.3">
      <c r="A1640" t="s">
        <v>1980</v>
      </c>
      <c r="B1640">
        <v>88</v>
      </c>
      <c r="C1640">
        <v>76</v>
      </c>
      <c r="D1640">
        <v>255352</v>
      </c>
      <c r="E1640" t="s">
        <v>92</v>
      </c>
      <c r="F1640" t="s">
        <v>4182</v>
      </c>
      <c r="G1640" t="s">
        <v>4183</v>
      </c>
      <c r="H1640">
        <v>4423</v>
      </c>
      <c r="I1640">
        <v>57</v>
      </c>
      <c r="J1640" t="s">
        <v>29</v>
      </c>
      <c r="K1640" t="s">
        <v>30</v>
      </c>
      <c r="L1640">
        <v>300000</v>
      </c>
      <c r="M1640">
        <v>2006</v>
      </c>
      <c r="N1640">
        <v>6.7</v>
      </c>
      <c r="O1640">
        <v>-44648</v>
      </c>
      <c r="R1640" t="s">
        <v>2376</v>
      </c>
      <c r="S1640" cm="1">
        <f t="array" ref="S1640">AVERAGE(IF(Table7[director_name]=R1640, Table7[imdb_score]))</f>
        <v>6.7</v>
      </c>
      <c r="T1640" t="str">
        <f>IF(Table8[[#This Row],[Average]] &gt; $V$7, "Higher", "Lower")</f>
        <v>Lower</v>
      </c>
    </row>
    <row r="1641" spans="1:20" x14ac:dyDescent="0.3">
      <c r="A1641" t="s">
        <v>2403</v>
      </c>
      <c r="B1641">
        <v>114</v>
      </c>
      <c r="C1641">
        <v>93</v>
      </c>
      <c r="D1641">
        <v>145540</v>
      </c>
      <c r="E1641" t="s">
        <v>3533</v>
      </c>
      <c r="F1641" t="s">
        <v>4185</v>
      </c>
      <c r="G1641" t="s">
        <v>4186</v>
      </c>
      <c r="H1641">
        <v>26773</v>
      </c>
      <c r="I1641">
        <v>277</v>
      </c>
      <c r="J1641" t="s">
        <v>29</v>
      </c>
      <c r="K1641" t="s">
        <v>30</v>
      </c>
      <c r="L1641">
        <v>500000</v>
      </c>
      <c r="M1641">
        <v>2002</v>
      </c>
      <c r="N1641">
        <v>6.7</v>
      </c>
      <c r="O1641">
        <v>-354460</v>
      </c>
      <c r="R1641" t="s">
        <v>2356</v>
      </c>
      <c r="S1641" cm="1">
        <f t="array" ref="S1641">AVERAGE(IF(Table7[director_name]=R1641, Table7[imdb_score]))</f>
        <v>6.7</v>
      </c>
      <c r="T1641" t="str">
        <f>IF(Table8[[#This Row],[Average]] &gt; $V$7, "Higher", "Lower")</f>
        <v>Lower</v>
      </c>
    </row>
    <row r="1642" spans="1:20" x14ac:dyDescent="0.3">
      <c r="A1642" t="s">
        <v>2425</v>
      </c>
      <c r="B1642">
        <v>44</v>
      </c>
      <c r="C1642">
        <v>88</v>
      </c>
      <c r="D1642">
        <v>464126</v>
      </c>
      <c r="E1642" t="s">
        <v>92</v>
      </c>
      <c r="F1642" t="s">
        <v>1616</v>
      </c>
      <c r="G1642" t="s">
        <v>4188</v>
      </c>
      <c r="H1642">
        <v>3142</v>
      </c>
      <c r="I1642">
        <v>68</v>
      </c>
      <c r="J1642" t="s">
        <v>29</v>
      </c>
      <c r="K1642" t="s">
        <v>30</v>
      </c>
      <c r="L1642">
        <v>1000000</v>
      </c>
      <c r="M1642">
        <v>2002</v>
      </c>
      <c r="N1642">
        <v>6.7</v>
      </c>
      <c r="O1642">
        <v>-535874</v>
      </c>
      <c r="R1642" t="s">
        <v>2403</v>
      </c>
      <c r="S1642" cm="1">
        <f t="array" ref="S1642">AVERAGE(IF(Table7[director_name]=R1642, Table7[imdb_score]))</f>
        <v>6.7</v>
      </c>
      <c r="T1642" t="str">
        <f>IF(Table8[[#This Row],[Average]] &gt; $V$7, "Higher", "Lower")</f>
        <v>Lower</v>
      </c>
    </row>
    <row r="1643" spans="1:20" x14ac:dyDescent="0.3">
      <c r="A1643" t="s">
        <v>2352</v>
      </c>
      <c r="B1643">
        <v>75</v>
      </c>
      <c r="C1643">
        <v>112</v>
      </c>
      <c r="D1643">
        <v>712294</v>
      </c>
      <c r="E1643" t="s">
        <v>92</v>
      </c>
      <c r="F1643" t="s">
        <v>4190</v>
      </c>
      <c r="G1643" t="s">
        <v>4191</v>
      </c>
      <c r="H1643">
        <v>9408</v>
      </c>
      <c r="I1643">
        <v>68</v>
      </c>
      <c r="J1643" t="s">
        <v>29</v>
      </c>
      <c r="K1643" t="s">
        <v>30</v>
      </c>
      <c r="L1643">
        <v>1500000</v>
      </c>
      <c r="M1643">
        <v>2005</v>
      </c>
      <c r="N1643">
        <v>6.7</v>
      </c>
      <c r="O1643">
        <v>-787706</v>
      </c>
      <c r="R1643" t="s">
        <v>2425</v>
      </c>
      <c r="S1643" cm="1">
        <f t="array" ref="S1643">AVERAGE(IF(Table7[director_name]=R1643, Table7[imdb_score]))</f>
        <v>6.7</v>
      </c>
      <c r="T1643" t="str">
        <f>IF(Table8[[#This Row],[Average]] &gt; $V$7, "Higher", "Lower")</f>
        <v>Lower</v>
      </c>
    </row>
    <row r="1644" spans="1:20" x14ac:dyDescent="0.3">
      <c r="A1644" t="s">
        <v>2738</v>
      </c>
      <c r="B1644">
        <v>68</v>
      </c>
      <c r="C1644">
        <v>115</v>
      </c>
      <c r="D1644">
        <v>17174870</v>
      </c>
      <c r="E1644" t="s">
        <v>875</v>
      </c>
      <c r="F1644" t="s">
        <v>4193</v>
      </c>
      <c r="G1644" t="s">
        <v>4194</v>
      </c>
      <c r="H1644">
        <v>15817</v>
      </c>
      <c r="I1644">
        <v>210</v>
      </c>
      <c r="J1644" t="s">
        <v>29</v>
      </c>
      <c r="K1644" t="s">
        <v>30</v>
      </c>
      <c r="L1644">
        <v>18000000</v>
      </c>
      <c r="M1644">
        <v>2000</v>
      </c>
      <c r="N1644">
        <v>6.7</v>
      </c>
      <c r="O1644">
        <v>-825130</v>
      </c>
      <c r="R1644" t="s">
        <v>2352</v>
      </c>
      <c r="S1644" cm="1">
        <f t="array" ref="S1644">AVERAGE(IF(Table7[director_name]=R1644, Table7[imdb_score]))</f>
        <v>6.7</v>
      </c>
      <c r="T1644" t="str">
        <f>IF(Table8[[#This Row],[Average]] &gt; $V$7, "Higher", "Lower")</f>
        <v>Lower</v>
      </c>
    </row>
    <row r="1645" spans="1:20" x14ac:dyDescent="0.3">
      <c r="A1645" t="s">
        <v>539</v>
      </c>
      <c r="B1645">
        <v>128</v>
      </c>
      <c r="C1645">
        <v>94</v>
      </c>
      <c r="D1645">
        <v>17071230</v>
      </c>
      <c r="E1645" t="s">
        <v>338</v>
      </c>
      <c r="F1645" t="s">
        <v>539</v>
      </c>
      <c r="G1645" t="s">
        <v>4196</v>
      </c>
      <c r="H1645">
        <v>31169</v>
      </c>
      <c r="I1645">
        <v>192</v>
      </c>
      <c r="J1645" t="s">
        <v>29</v>
      </c>
      <c r="K1645" t="s">
        <v>30</v>
      </c>
      <c r="L1645">
        <v>18000000</v>
      </c>
      <c r="M1645">
        <v>2000</v>
      </c>
      <c r="N1645">
        <v>6.7</v>
      </c>
      <c r="O1645">
        <v>-928770</v>
      </c>
      <c r="R1645" t="s">
        <v>2363</v>
      </c>
      <c r="S1645" cm="1">
        <f t="array" ref="S1645">AVERAGE(IF(Table7[director_name]=R1645, Table7[imdb_score]))</f>
        <v>6.7</v>
      </c>
      <c r="T1645" t="str">
        <f>IF(Table8[[#This Row],[Average]] &gt; $V$7, "Higher", "Lower")</f>
        <v>Lower</v>
      </c>
    </row>
    <row r="1646" spans="1:20" x14ac:dyDescent="0.3">
      <c r="A1646" t="s">
        <v>2363</v>
      </c>
      <c r="B1646">
        <v>78</v>
      </c>
      <c r="C1646">
        <v>106</v>
      </c>
      <c r="D1646">
        <v>304124</v>
      </c>
      <c r="E1646" t="s">
        <v>92</v>
      </c>
      <c r="F1646" t="s">
        <v>2731</v>
      </c>
      <c r="G1646" t="s">
        <v>4198</v>
      </c>
      <c r="H1646">
        <v>2720</v>
      </c>
      <c r="I1646">
        <v>37</v>
      </c>
      <c r="J1646" t="s">
        <v>174</v>
      </c>
      <c r="K1646" t="s">
        <v>412</v>
      </c>
      <c r="L1646">
        <v>1400000</v>
      </c>
      <c r="M1646">
        <v>2004</v>
      </c>
      <c r="N1646">
        <v>6.7</v>
      </c>
      <c r="O1646">
        <v>-1095876</v>
      </c>
      <c r="R1646" t="s">
        <v>2399</v>
      </c>
      <c r="S1646" cm="1">
        <f t="array" ref="S1646">AVERAGE(IF(Table7[director_name]=R1646, Table7[imdb_score]))</f>
        <v>6.7</v>
      </c>
      <c r="T1646" t="str">
        <f>IF(Table8[[#This Row],[Average]] &gt; $V$7, "Higher", "Lower")</f>
        <v>Lower</v>
      </c>
    </row>
    <row r="1647" spans="1:20" x14ac:dyDescent="0.3">
      <c r="A1647" t="s">
        <v>2399</v>
      </c>
      <c r="B1647">
        <v>178</v>
      </c>
      <c r="C1647">
        <v>95</v>
      </c>
      <c r="D1647">
        <v>3478</v>
      </c>
      <c r="E1647" t="s">
        <v>1900</v>
      </c>
      <c r="F1647" t="s">
        <v>4200</v>
      </c>
      <c r="G1647" t="s">
        <v>4201</v>
      </c>
      <c r="H1647">
        <v>22212</v>
      </c>
      <c r="I1647">
        <v>142</v>
      </c>
      <c r="J1647" t="s">
        <v>29</v>
      </c>
      <c r="K1647" t="s">
        <v>442</v>
      </c>
      <c r="L1647">
        <v>1500000</v>
      </c>
      <c r="M1647">
        <v>2008</v>
      </c>
      <c r="N1647">
        <v>6.7</v>
      </c>
      <c r="O1647">
        <v>-1496522</v>
      </c>
      <c r="R1647" t="s">
        <v>2410</v>
      </c>
      <c r="S1647" cm="1">
        <f t="array" ref="S1647">AVERAGE(IF(Table7[director_name]=R1647, Table7[imdb_score]))</f>
        <v>6.7</v>
      </c>
      <c r="T1647" t="str">
        <f>IF(Table8[[#This Row],[Average]] &gt; $V$7, "Higher", "Lower")</f>
        <v>Lower</v>
      </c>
    </row>
    <row r="1648" spans="1:20" x14ac:dyDescent="0.3">
      <c r="A1648" t="s">
        <v>2410</v>
      </c>
      <c r="B1648">
        <v>51</v>
      </c>
      <c r="C1648">
        <v>91</v>
      </c>
      <c r="D1648">
        <v>124494</v>
      </c>
      <c r="E1648" t="s">
        <v>4203</v>
      </c>
      <c r="F1648" t="s">
        <v>4204</v>
      </c>
      <c r="G1648" t="s">
        <v>4205</v>
      </c>
      <c r="H1648">
        <v>5613</v>
      </c>
      <c r="I1648">
        <v>102</v>
      </c>
      <c r="J1648" t="s">
        <v>29</v>
      </c>
      <c r="K1648" t="s">
        <v>30</v>
      </c>
      <c r="L1648">
        <v>2000000</v>
      </c>
      <c r="M1648">
        <v>1998</v>
      </c>
      <c r="N1648">
        <v>6.7</v>
      </c>
      <c r="O1648">
        <v>-1875506</v>
      </c>
      <c r="R1648" t="s">
        <v>2416</v>
      </c>
      <c r="S1648" cm="1">
        <f t="array" ref="S1648">AVERAGE(IF(Table7[director_name]=R1648, Table7[imdb_score]))</f>
        <v>6.7</v>
      </c>
      <c r="T1648" t="str">
        <f>IF(Table8[[#This Row],[Average]] &gt; $V$7, "Higher", "Lower")</f>
        <v>Lower</v>
      </c>
    </row>
    <row r="1649" spans="1:20" x14ac:dyDescent="0.3">
      <c r="A1649" t="s">
        <v>2416</v>
      </c>
      <c r="B1649">
        <v>46</v>
      </c>
      <c r="C1649">
        <v>90</v>
      </c>
      <c r="D1649">
        <v>52166</v>
      </c>
      <c r="E1649" t="s">
        <v>92</v>
      </c>
      <c r="F1649" t="s">
        <v>4206</v>
      </c>
      <c r="G1649" t="s">
        <v>4207</v>
      </c>
      <c r="H1649">
        <v>2792</v>
      </c>
      <c r="I1649">
        <v>22</v>
      </c>
      <c r="J1649" t="s">
        <v>29</v>
      </c>
      <c r="K1649" t="s">
        <v>30</v>
      </c>
      <c r="L1649">
        <v>2000000</v>
      </c>
      <c r="M1649">
        <v>2008</v>
      </c>
      <c r="N1649">
        <v>6.7</v>
      </c>
      <c r="O1649">
        <v>-1947834</v>
      </c>
      <c r="R1649" t="s">
        <v>2423</v>
      </c>
      <c r="S1649" cm="1">
        <f t="array" ref="S1649">AVERAGE(IF(Table7[director_name]=R1649, Table7[imdb_score]))</f>
        <v>6.7</v>
      </c>
      <c r="T1649" t="str">
        <f>IF(Table8[[#This Row],[Average]] &gt; $V$7, "Higher", "Lower")</f>
        <v>Lower</v>
      </c>
    </row>
    <row r="1650" spans="1:20" x14ac:dyDescent="0.3">
      <c r="A1650" t="s">
        <v>2423</v>
      </c>
      <c r="B1650">
        <v>126</v>
      </c>
      <c r="C1650">
        <v>89</v>
      </c>
      <c r="D1650">
        <v>7764027</v>
      </c>
      <c r="E1650" t="s">
        <v>73</v>
      </c>
      <c r="F1650" t="s">
        <v>4209</v>
      </c>
      <c r="G1650" t="s">
        <v>4210</v>
      </c>
      <c r="H1650">
        <v>38459</v>
      </c>
      <c r="I1650">
        <v>119</v>
      </c>
      <c r="J1650" t="s">
        <v>29</v>
      </c>
      <c r="K1650" t="s">
        <v>30</v>
      </c>
      <c r="L1650">
        <v>10000000</v>
      </c>
      <c r="M1650">
        <v>2013</v>
      </c>
      <c r="N1650">
        <v>6.7</v>
      </c>
      <c r="O1650">
        <v>-2235973</v>
      </c>
      <c r="R1650" t="s">
        <v>2395</v>
      </c>
      <c r="S1650" cm="1">
        <f t="array" ref="S1650">AVERAGE(IF(Table7[director_name]=R1650, Table7[imdb_score]))</f>
        <v>6.7</v>
      </c>
      <c r="T1650" t="str">
        <f>IF(Table8[[#This Row],[Average]] &gt; $V$7, "Higher", "Lower")</f>
        <v>Lower</v>
      </c>
    </row>
    <row r="1651" spans="1:20" x14ac:dyDescent="0.3">
      <c r="A1651" t="s">
        <v>1334</v>
      </c>
      <c r="B1651">
        <v>149</v>
      </c>
      <c r="C1651">
        <v>106</v>
      </c>
      <c r="D1651">
        <v>3588432</v>
      </c>
      <c r="E1651" t="s">
        <v>73</v>
      </c>
      <c r="F1651" t="s">
        <v>4050</v>
      </c>
      <c r="G1651" t="s">
        <v>4212</v>
      </c>
      <c r="H1651">
        <v>29341</v>
      </c>
      <c r="I1651">
        <v>93</v>
      </c>
      <c r="J1651" t="s">
        <v>29</v>
      </c>
      <c r="K1651" t="s">
        <v>30</v>
      </c>
      <c r="L1651">
        <v>6000000</v>
      </c>
      <c r="M1651">
        <v>2014</v>
      </c>
      <c r="N1651">
        <v>6.7</v>
      </c>
      <c r="O1651">
        <v>-2411568</v>
      </c>
      <c r="R1651" t="s">
        <v>2346</v>
      </c>
      <c r="S1651" cm="1">
        <f t="array" ref="S1651">AVERAGE(IF(Table7[director_name]=R1651, Table7[imdb_score]))</f>
        <v>6.7</v>
      </c>
      <c r="T1651" t="str">
        <f>IF(Table8[[#This Row],[Average]] &gt; $V$7, "Higher", "Lower")</f>
        <v>Lower</v>
      </c>
    </row>
    <row r="1652" spans="1:20" x14ac:dyDescent="0.3">
      <c r="A1652" t="s">
        <v>1160</v>
      </c>
      <c r="B1652">
        <v>360</v>
      </c>
      <c r="C1652">
        <v>109</v>
      </c>
      <c r="D1652">
        <v>37553932</v>
      </c>
      <c r="E1652" t="s">
        <v>672</v>
      </c>
      <c r="F1652" t="s">
        <v>4214</v>
      </c>
      <c r="G1652" t="s">
        <v>4215</v>
      </c>
      <c r="H1652">
        <v>304318</v>
      </c>
      <c r="I1652">
        <v>463</v>
      </c>
      <c r="J1652" t="s">
        <v>29</v>
      </c>
      <c r="K1652" t="s">
        <v>30</v>
      </c>
      <c r="L1652">
        <v>40000000</v>
      </c>
      <c r="M1652">
        <v>2011</v>
      </c>
      <c r="N1652">
        <v>6.7</v>
      </c>
      <c r="O1652">
        <v>-2446068</v>
      </c>
      <c r="R1652" t="s">
        <v>2372</v>
      </c>
      <c r="S1652" cm="1">
        <f t="array" ref="S1652">AVERAGE(IF(Table7[director_name]=R1652, Table7[imdb_score]))</f>
        <v>6.7</v>
      </c>
      <c r="T1652" t="str">
        <f>IF(Table8[[#This Row],[Average]] &gt; $V$7, "Higher", "Lower")</f>
        <v>Lower</v>
      </c>
    </row>
    <row r="1653" spans="1:20" x14ac:dyDescent="0.3">
      <c r="A1653" t="s">
        <v>1580</v>
      </c>
      <c r="B1653">
        <v>117</v>
      </c>
      <c r="C1653">
        <v>119</v>
      </c>
      <c r="D1653">
        <v>6047856</v>
      </c>
      <c r="E1653" t="s">
        <v>39</v>
      </c>
      <c r="F1653" t="s">
        <v>4217</v>
      </c>
      <c r="G1653" t="s">
        <v>4218</v>
      </c>
      <c r="H1653">
        <v>27536</v>
      </c>
      <c r="I1653">
        <v>327</v>
      </c>
      <c r="J1653" t="s">
        <v>29</v>
      </c>
      <c r="K1653" t="s">
        <v>30</v>
      </c>
      <c r="L1653">
        <v>8500000</v>
      </c>
      <c r="M1653">
        <v>2000</v>
      </c>
      <c r="N1653">
        <v>6.7</v>
      </c>
      <c r="O1653">
        <v>-2452144</v>
      </c>
      <c r="R1653" t="s">
        <v>2428</v>
      </c>
      <c r="S1653" cm="1">
        <f t="array" ref="S1653">AVERAGE(IF(Table7[director_name]=R1653, Table7[imdb_score]))</f>
        <v>6.7</v>
      </c>
      <c r="T1653" t="str">
        <f>IF(Table8[[#This Row],[Average]] &gt; $V$7, "Higher", "Lower")</f>
        <v>Lower</v>
      </c>
    </row>
    <row r="1654" spans="1:20" x14ac:dyDescent="0.3">
      <c r="A1654" t="s">
        <v>3569</v>
      </c>
      <c r="B1654">
        <v>17</v>
      </c>
      <c r="C1654">
        <v>99</v>
      </c>
      <c r="D1654">
        <v>3273588</v>
      </c>
      <c r="E1654" t="s">
        <v>4219</v>
      </c>
      <c r="F1654" t="s">
        <v>4220</v>
      </c>
      <c r="G1654" t="s">
        <v>4221</v>
      </c>
      <c r="H1654">
        <v>4195</v>
      </c>
      <c r="I1654">
        <v>50</v>
      </c>
      <c r="J1654" t="s">
        <v>29</v>
      </c>
      <c r="K1654" t="s">
        <v>30</v>
      </c>
      <c r="L1654">
        <v>6000000</v>
      </c>
      <c r="M1654">
        <v>1993</v>
      </c>
      <c r="N1654">
        <v>6.7</v>
      </c>
      <c r="O1654">
        <v>-2726412</v>
      </c>
      <c r="R1654" t="s">
        <v>2397</v>
      </c>
      <c r="S1654" cm="1">
        <f t="array" ref="S1654">AVERAGE(IF(Table7[director_name]=R1654, Table7[imdb_score]))</f>
        <v>6.7</v>
      </c>
      <c r="T1654" t="str">
        <f>IF(Table8[[#This Row],[Average]] &gt; $V$7, "Higher", "Lower")</f>
        <v>Lower</v>
      </c>
    </row>
    <row r="1655" spans="1:20" x14ac:dyDescent="0.3">
      <c r="A1655" t="s">
        <v>1102</v>
      </c>
      <c r="B1655">
        <v>119</v>
      </c>
      <c r="C1655">
        <v>97</v>
      </c>
      <c r="D1655">
        <v>12212417</v>
      </c>
      <c r="E1655" t="s">
        <v>543</v>
      </c>
      <c r="F1655" t="s">
        <v>4223</v>
      </c>
      <c r="G1655" t="s">
        <v>4224</v>
      </c>
      <c r="H1655">
        <v>30643</v>
      </c>
      <c r="I1655">
        <v>144</v>
      </c>
      <c r="J1655" t="s">
        <v>29</v>
      </c>
      <c r="K1655" t="s">
        <v>30</v>
      </c>
      <c r="L1655">
        <v>15000000</v>
      </c>
      <c r="M1655">
        <v>2003</v>
      </c>
      <c r="N1655">
        <v>6.7</v>
      </c>
      <c r="O1655">
        <v>-2787583</v>
      </c>
      <c r="R1655" t="s">
        <v>2334</v>
      </c>
      <c r="S1655" cm="1">
        <f t="array" ref="S1655">AVERAGE(IF(Table7[director_name]=R1655, Table7[imdb_score]))</f>
        <v>6.7</v>
      </c>
      <c r="T1655" t="str">
        <f>IF(Table8[[#This Row],[Average]] &gt; $V$7, "Higher", "Lower")</f>
        <v>Lower</v>
      </c>
    </row>
    <row r="1656" spans="1:20" x14ac:dyDescent="0.3">
      <c r="A1656" t="s">
        <v>2395</v>
      </c>
      <c r="B1656">
        <v>20</v>
      </c>
      <c r="C1656">
        <v>97</v>
      </c>
      <c r="D1656">
        <v>39852</v>
      </c>
      <c r="E1656" t="s">
        <v>73</v>
      </c>
      <c r="F1656" t="s">
        <v>3229</v>
      </c>
      <c r="G1656" t="s">
        <v>4226</v>
      </c>
      <c r="H1656">
        <v>1238</v>
      </c>
      <c r="I1656">
        <v>25</v>
      </c>
      <c r="J1656" t="s">
        <v>29</v>
      </c>
      <c r="K1656" t="s">
        <v>30</v>
      </c>
      <c r="L1656">
        <v>3000000</v>
      </c>
      <c r="M1656">
        <v>1999</v>
      </c>
      <c r="N1656">
        <v>6.7</v>
      </c>
      <c r="O1656">
        <v>-2960148</v>
      </c>
      <c r="R1656" t="s">
        <v>2386</v>
      </c>
      <c r="S1656" cm="1">
        <f t="array" ref="S1656">AVERAGE(IF(Table7[director_name]=R1656, Table7[imdb_score]))</f>
        <v>6.7</v>
      </c>
      <c r="T1656" t="str">
        <f>IF(Table8[[#This Row],[Average]] &gt; $V$7, "Higher", "Lower")</f>
        <v>Lower</v>
      </c>
    </row>
    <row r="1657" spans="1:20" x14ac:dyDescent="0.3">
      <c r="A1657" t="s">
        <v>2346</v>
      </c>
      <c r="B1657">
        <v>130</v>
      </c>
      <c r="C1657">
        <v>118</v>
      </c>
      <c r="D1657">
        <v>1705139</v>
      </c>
      <c r="E1657" t="s">
        <v>3169</v>
      </c>
      <c r="F1657" t="s">
        <v>4228</v>
      </c>
      <c r="G1657" t="s">
        <v>4229</v>
      </c>
      <c r="H1657">
        <v>4695</v>
      </c>
      <c r="I1657">
        <v>69</v>
      </c>
      <c r="J1657" t="s">
        <v>29</v>
      </c>
      <c r="K1657" t="s">
        <v>30</v>
      </c>
      <c r="L1657">
        <v>4700000</v>
      </c>
      <c r="M1657">
        <v>1988</v>
      </c>
      <c r="N1657">
        <v>6.7</v>
      </c>
      <c r="O1657">
        <v>-2994861</v>
      </c>
      <c r="R1657" t="s">
        <v>2360</v>
      </c>
      <c r="S1657" cm="1">
        <f t="array" ref="S1657">AVERAGE(IF(Table7[director_name]=R1657, Table7[imdb_score]))</f>
        <v>6.7</v>
      </c>
      <c r="T1657" t="str">
        <f>IF(Table8[[#This Row],[Average]] &gt; $V$7, "Higher", "Lower")</f>
        <v>Lower</v>
      </c>
    </row>
    <row r="1658" spans="1:20" x14ac:dyDescent="0.3">
      <c r="A1658" t="s">
        <v>2372</v>
      </c>
      <c r="B1658">
        <v>265</v>
      </c>
      <c r="C1658">
        <v>101</v>
      </c>
      <c r="D1658">
        <v>6619173</v>
      </c>
      <c r="E1658" t="s">
        <v>4231</v>
      </c>
      <c r="F1658" t="s">
        <v>834</v>
      </c>
      <c r="G1658" t="s">
        <v>4232</v>
      </c>
      <c r="H1658">
        <v>87203</v>
      </c>
      <c r="I1658">
        <v>221</v>
      </c>
      <c r="J1658" t="s">
        <v>29</v>
      </c>
      <c r="K1658" t="s">
        <v>30</v>
      </c>
      <c r="L1658">
        <v>10000000</v>
      </c>
      <c r="M1658">
        <v>2012</v>
      </c>
      <c r="N1658">
        <v>6.7</v>
      </c>
      <c r="O1658">
        <v>-3380827</v>
      </c>
      <c r="R1658" t="s">
        <v>2367</v>
      </c>
      <c r="S1658" cm="1">
        <f t="array" ref="S1658">AVERAGE(IF(Table7[director_name]=R1658, Table7[imdb_score]))</f>
        <v>6.7</v>
      </c>
      <c r="T1658" t="str">
        <f>IF(Table8[[#This Row],[Average]] &gt; $V$7, "Higher", "Lower")</f>
        <v>Lower</v>
      </c>
    </row>
    <row r="1659" spans="1:20" x14ac:dyDescent="0.3">
      <c r="A1659" t="s">
        <v>1790</v>
      </c>
      <c r="B1659">
        <v>222</v>
      </c>
      <c r="C1659">
        <v>113</v>
      </c>
      <c r="D1659">
        <v>3014541</v>
      </c>
      <c r="E1659" t="s">
        <v>92</v>
      </c>
      <c r="F1659" t="s">
        <v>3906</v>
      </c>
      <c r="G1659" t="s">
        <v>4234</v>
      </c>
      <c r="H1659">
        <v>19616</v>
      </c>
      <c r="I1659">
        <v>98</v>
      </c>
      <c r="J1659" t="s">
        <v>29</v>
      </c>
      <c r="K1659" t="s">
        <v>200</v>
      </c>
      <c r="L1659">
        <v>8000000</v>
      </c>
      <c r="M1659">
        <v>2011</v>
      </c>
      <c r="N1659">
        <v>6.7</v>
      </c>
      <c r="O1659">
        <v>-4985459</v>
      </c>
      <c r="R1659" t="s">
        <v>2339</v>
      </c>
      <c r="S1659" cm="1">
        <f t="array" ref="S1659">AVERAGE(IF(Table7[director_name]=R1659, Table7[imdb_score]))</f>
        <v>6.7</v>
      </c>
      <c r="T1659" t="str">
        <f>IF(Table8[[#This Row],[Average]] &gt; $V$7, "Higher", "Lower")</f>
        <v>Lower</v>
      </c>
    </row>
    <row r="1660" spans="1:20" x14ac:dyDescent="0.3">
      <c r="A1660" t="s">
        <v>3187</v>
      </c>
      <c r="B1660">
        <v>52</v>
      </c>
      <c r="C1660">
        <v>95</v>
      </c>
      <c r="D1660">
        <v>7881335</v>
      </c>
      <c r="E1660" t="s">
        <v>2312</v>
      </c>
      <c r="F1660" t="s">
        <v>4236</v>
      </c>
      <c r="G1660" t="s">
        <v>4237</v>
      </c>
      <c r="H1660">
        <v>21212</v>
      </c>
      <c r="I1660">
        <v>107</v>
      </c>
      <c r="J1660" t="s">
        <v>29</v>
      </c>
      <c r="K1660" t="s">
        <v>30</v>
      </c>
      <c r="L1660">
        <v>13000000</v>
      </c>
      <c r="M1660">
        <v>1994</v>
      </c>
      <c r="N1660">
        <v>6.7</v>
      </c>
      <c r="O1660">
        <v>-5118665</v>
      </c>
      <c r="R1660" t="s">
        <v>2430</v>
      </c>
      <c r="S1660" cm="1">
        <f t="array" ref="S1660">AVERAGE(IF(Table7[director_name]=R1660, Table7[imdb_score]))</f>
        <v>6.7</v>
      </c>
      <c r="T1660" t="str">
        <f>IF(Table8[[#This Row],[Average]] &gt; $V$7, "Higher", "Lower")</f>
        <v>Lower</v>
      </c>
    </row>
    <row r="1661" spans="1:20" x14ac:dyDescent="0.3">
      <c r="A1661" t="s">
        <v>3005</v>
      </c>
      <c r="B1661">
        <v>63</v>
      </c>
      <c r="C1661">
        <v>96</v>
      </c>
      <c r="D1661">
        <v>115862</v>
      </c>
      <c r="E1661" t="s">
        <v>588</v>
      </c>
      <c r="F1661" t="s">
        <v>1912</v>
      </c>
      <c r="G1661" t="s">
        <v>4239</v>
      </c>
      <c r="H1661">
        <v>7394</v>
      </c>
      <c r="I1661">
        <v>50</v>
      </c>
      <c r="J1661" t="s">
        <v>29</v>
      </c>
      <c r="K1661" t="s">
        <v>30</v>
      </c>
      <c r="L1661">
        <v>6000000</v>
      </c>
      <c r="M1661">
        <v>2009</v>
      </c>
      <c r="N1661">
        <v>6.7</v>
      </c>
      <c r="O1661">
        <v>-5884138</v>
      </c>
      <c r="R1661" t="s">
        <v>2392</v>
      </c>
      <c r="S1661" cm="1">
        <f t="array" ref="S1661">AVERAGE(IF(Table7[director_name]=R1661, Table7[imdb_score]))</f>
        <v>6.7</v>
      </c>
      <c r="T1661" t="str">
        <f>IF(Table8[[#This Row],[Average]] &gt; $V$7, "Higher", "Lower")</f>
        <v>Lower</v>
      </c>
    </row>
    <row r="1662" spans="1:20" x14ac:dyDescent="0.3">
      <c r="A1662" t="s">
        <v>2428</v>
      </c>
      <c r="B1662">
        <v>27</v>
      </c>
      <c r="C1662">
        <v>85</v>
      </c>
      <c r="D1662">
        <v>70527</v>
      </c>
      <c r="E1662" t="s">
        <v>73</v>
      </c>
      <c r="F1662" t="s">
        <v>3559</v>
      </c>
      <c r="G1662" t="s">
        <v>4240</v>
      </c>
      <c r="H1662">
        <v>7690</v>
      </c>
      <c r="I1662">
        <v>68</v>
      </c>
      <c r="J1662" t="s">
        <v>29</v>
      </c>
      <c r="K1662" t="s">
        <v>30</v>
      </c>
      <c r="L1662">
        <v>6500000</v>
      </c>
      <c r="M1662">
        <v>2004</v>
      </c>
      <c r="N1662">
        <v>6.7</v>
      </c>
      <c r="O1662">
        <v>-6429473</v>
      </c>
      <c r="R1662" t="s">
        <v>1713</v>
      </c>
      <c r="S1662" cm="1">
        <f t="array" ref="S1662">AVERAGE(IF(Table7[director_name]=R1662, Table7[imdb_score]))</f>
        <v>6.7</v>
      </c>
      <c r="T1662" t="str">
        <f>IF(Table8[[#This Row],[Average]] &gt; $V$7, "Higher", "Lower")</f>
        <v>Lower</v>
      </c>
    </row>
    <row r="1663" spans="1:20" x14ac:dyDescent="0.3">
      <c r="A1663" t="s">
        <v>2946</v>
      </c>
      <c r="B1663">
        <v>210</v>
      </c>
      <c r="C1663">
        <v>102</v>
      </c>
      <c r="D1663">
        <v>13214030</v>
      </c>
      <c r="E1663" t="s">
        <v>1585</v>
      </c>
      <c r="F1663" t="s">
        <v>4241</v>
      </c>
      <c r="G1663" t="s">
        <v>4242</v>
      </c>
      <c r="H1663">
        <v>60516</v>
      </c>
      <c r="I1663">
        <v>147</v>
      </c>
      <c r="J1663" t="s">
        <v>29</v>
      </c>
      <c r="K1663" t="s">
        <v>30</v>
      </c>
      <c r="L1663">
        <v>20000000</v>
      </c>
      <c r="M1663">
        <v>2008</v>
      </c>
      <c r="N1663">
        <v>6.7</v>
      </c>
      <c r="O1663">
        <v>-6785970</v>
      </c>
      <c r="R1663" t="s">
        <v>579</v>
      </c>
      <c r="S1663" cm="1">
        <f t="array" ref="S1663">AVERAGE(IF(Table7[director_name]=R1663, Table7[imdb_score]))</f>
        <v>6.6833333333333327</v>
      </c>
      <c r="T1663" t="str">
        <f>IF(Table8[[#This Row],[Average]] &gt; $V$7, "Higher", "Lower")</f>
        <v>Lower</v>
      </c>
    </row>
    <row r="1664" spans="1:20" x14ac:dyDescent="0.3">
      <c r="A1664" t="s">
        <v>2397</v>
      </c>
      <c r="B1664">
        <v>39</v>
      </c>
      <c r="C1664">
        <v>96</v>
      </c>
      <c r="D1664">
        <v>196067</v>
      </c>
      <c r="E1664" t="s">
        <v>588</v>
      </c>
      <c r="F1664" t="s">
        <v>4243</v>
      </c>
      <c r="G1664" t="s">
        <v>4244</v>
      </c>
      <c r="H1664">
        <v>1966</v>
      </c>
      <c r="I1664">
        <v>25</v>
      </c>
      <c r="J1664" t="s">
        <v>29</v>
      </c>
      <c r="K1664" t="s">
        <v>200</v>
      </c>
      <c r="L1664">
        <v>7000000</v>
      </c>
      <c r="M1664">
        <v>2002</v>
      </c>
      <c r="N1664">
        <v>6.7</v>
      </c>
      <c r="O1664">
        <v>-6803933</v>
      </c>
      <c r="R1664" t="s">
        <v>579</v>
      </c>
      <c r="S1664" cm="1">
        <f t="array" ref="S1664">AVERAGE(IF(Table7[director_name]=R1664, Table7[imdb_score]))</f>
        <v>6.6833333333333327</v>
      </c>
      <c r="T1664" t="str">
        <f>IF(Table8[[#This Row],[Average]] &gt; $V$7, "Higher", "Lower")</f>
        <v>Lower</v>
      </c>
    </row>
    <row r="1665" spans="1:20" x14ac:dyDescent="0.3">
      <c r="A1665" t="s">
        <v>2930</v>
      </c>
      <c r="B1665">
        <v>190</v>
      </c>
      <c r="C1665">
        <v>108</v>
      </c>
      <c r="D1665">
        <v>9172810</v>
      </c>
      <c r="E1665" t="s">
        <v>4245</v>
      </c>
      <c r="F1665" t="s">
        <v>1148</v>
      </c>
      <c r="G1665" t="s">
        <v>4246</v>
      </c>
      <c r="H1665">
        <v>24150</v>
      </c>
      <c r="I1665">
        <v>118</v>
      </c>
      <c r="J1665" t="s">
        <v>29</v>
      </c>
      <c r="K1665" t="s">
        <v>30</v>
      </c>
      <c r="L1665">
        <v>16000000</v>
      </c>
      <c r="M1665">
        <v>2007</v>
      </c>
      <c r="N1665">
        <v>6.7</v>
      </c>
      <c r="O1665">
        <v>-6827190</v>
      </c>
      <c r="R1665" t="s">
        <v>579</v>
      </c>
      <c r="S1665" cm="1">
        <f t="array" ref="S1665">AVERAGE(IF(Table7[director_name]=R1665, Table7[imdb_score]))</f>
        <v>6.6833333333333327</v>
      </c>
      <c r="T1665" t="str">
        <f>IF(Table8[[#This Row],[Average]] &gt; $V$7, "Higher", "Lower")</f>
        <v>Lower</v>
      </c>
    </row>
    <row r="1666" spans="1:20" x14ac:dyDescent="0.3">
      <c r="A1666" t="s">
        <v>3669</v>
      </c>
      <c r="B1666">
        <v>383</v>
      </c>
      <c r="C1666">
        <v>103</v>
      </c>
      <c r="D1666">
        <v>85017401</v>
      </c>
      <c r="E1666" t="s">
        <v>715</v>
      </c>
      <c r="F1666" t="s">
        <v>339</v>
      </c>
      <c r="G1666" t="s">
        <v>4247</v>
      </c>
      <c r="H1666">
        <v>246803</v>
      </c>
      <c r="I1666">
        <v>474</v>
      </c>
      <c r="J1666" t="s">
        <v>29</v>
      </c>
      <c r="K1666" t="s">
        <v>30</v>
      </c>
      <c r="L1666">
        <v>92000000</v>
      </c>
      <c r="M1666">
        <v>2012</v>
      </c>
      <c r="N1666">
        <v>6.7</v>
      </c>
      <c r="O1666">
        <v>-6982599</v>
      </c>
      <c r="R1666" t="s">
        <v>579</v>
      </c>
      <c r="S1666" cm="1">
        <f t="array" ref="S1666">AVERAGE(IF(Table7[director_name]=R1666, Table7[imdb_score]))</f>
        <v>6.6833333333333327</v>
      </c>
      <c r="T1666" t="str">
        <f>IF(Table8[[#This Row],[Average]] &gt; $V$7, "Higher", "Lower")</f>
        <v>Lower</v>
      </c>
    </row>
    <row r="1667" spans="1:20" x14ac:dyDescent="0.3">
      <c r="A1667" t="s">
        <v>2334</v>
      </c>
      <c r="B1667">
        <v>52</v>
      </c>
      <c r="C1667">
        <v>144</v>
      </c>
      <c r="D1667">
        <v>2483955</v>
      </c>
      <c r="E1667" t="s">
        <v>588</v>
      </c>
      <c r="F1667" t="s">
        <v>4249</v>
      </c>
      <c r="G1667" t="s">
        <v>4250</v>
      </c>
      <c r="H1667">
        <v>8369</v>
      </c>
      <c r="I1667">
        <v>165</v>
      </c>
      <c r="J1667" t="s">
        <v>29</v>
      </c>
      <c r="K1667" t="s">
        <v>30</v>
      </c>
      <c r="L1667">
        <v>9600000</v>
      </c>
      <c r="M1667">
        <v>2005</v>
      </c>
      <c r="N1667">
        <v>6.7</v>
      </c>
      <c r="O1667">
        <v>-7116045</v>
      </c>
      <c r="R1667" t="s">
        <v>579</v>
      </c>
      <c r="S1667" cm="1">
        <f t="array" ref="S1667">AVERAGE(IF(Table7[director_name]=R1667, Table7[imdb_score]))</f>
        <v>6.6833333333333327</v>
      </c>
      <c r="T1667" t="str">
        <f>IF(Table8[[#This Row],[Average]] &gt; $V$7, "Higher", "Lower")</f>
        <v>Lower</v>
      </c>
    </row>
    <row r="1668" spans="1:20" x14ac:dyDescent="0.3">
      <c r="A1668" t="s">
        <v>1883</v>
      </c>
      <c r="B1668">
        <v>169</v>
      </c>
      <c r="C1668">
        <v>115</v>
      </c>
      <c r="D1668">
        <v>26814957</v>
      </c>
      <c r="E1668" t="s">
        <v>655</v>
      </c>
      <c r="F1668" t="s">
        <v>418</v>
      </c>
      <c r="G1668" t="s">
        <v>4251</v>
      </c>
      <c r="H1668">
        <v>84357</v>
      </c>
      <c r="I1668">
        <v>252</v>
      </c>
      <c r="J1668" t="s">
        <v>29</v>
      </c>
      <c r="K1668" t="s">
        <v>200</v>
      </c>
      <c r="L1668">
        <v>35000000</v>
      </c>
      <c r="M1668">
        <v>2008</v>
      </c>
      <c r="N1668">
        <v>6.7</v>
      </c>
      <c r="O1668">
        <v>-8185043</v>
      </c>
      <c r="R1668" t="s">
        <v>579</v>
      </c>
      <c r="S1668" cm="1">
        <f t="array" ref="S1668">AVERAGE(IF(Table7[director_name]=R1668, Table7[imdb_score]))</f>
        <v>6.6833333333333327</v>
      </c>
      <c r="T1668" t="str">
        <f>IF(Table8[[#This Row],[Average]] &gt; $V$7, "Higher", "Lower")</f>
        <v>Lower</v>
      </c>
    </row>
    <row r="1669" spans="1:20" x14ac:dyDescent="0.3">
      <c r="A1669" t="s">
        <v>3162</v>
      </c>
      <c r="B1669">
        <v>147</v>
      </c>
      <c r="C1669">
        <v>150</v>
      </c>
      <c r="D1669">
        <v>140244</v>
      </c>
      <c r="E1669" t="s">
        <v>4252</v>
      </c>
      <c r="F1669" t="s">
        <v>4253</v>
      </c>
      <c r="G1669" t="s">
        <v>4254</v>
      </c>
      <c r="H1669">
        <v>20419</v>
      </c>
      <c r="I1669">
        <v>259</v>
      </c>
      <c r="J1669" t="s">
        <v>29</v>
      </c>
      <c r="K1669" t="s">
        <v>30</v>
      </c>
      <c r="L1669">
        <v>8500000</v>
      </c>
      <c r="M1669">
        <v>2008</v>
      </c>
      <c r="N1669">
        <v>6.7</v>
      </c>
      <c r="O1669">
        <v>-8359756</v>
      </c>
      <c r="R1669" t="s">
        <v>1254</v>
      </c>
      <c r="S1669" cm="1">
        <f t="array" ref="S1669">AVERAGE(IF(Table7[director_name]=R1669, Table7[imdb_score]))</f>
        <v>6.68</v>
      </c>
      <c r="T1669" t="str">
        <f>IF(Table8[[#This Row],[Average]] &gt; $V$7, "Higher", "Lower")</f>
        <v>Lower</v>
      </c>
    </row>
    <row r="1670" spans="1:20" x14ac:dyDescent="0.3">
      <c r="A1670" t="s">
        <v>2408</v>
      </c>
      <c r="B1670">
        <v>448</v>
      </c>
      <c r="C1670">
        <v>136</v>
      </c>
      <c r="D1670">
        <v>241063875</v>
      </c>
      <c r="E1670" t="s">
        <v>309</v>
      </c>
      <c r="F1670" t="s">
        <v>482</v>
      </c>
      <c r="G1670" t="s">
        <v>4255</v>
      </c>
      <c r="H1670">
        <v>370704</v>
      </c>
      <c r="I1670">
        <v>484</v>
      </c>
      <c r="J1670" t="s">
        <v>29</v>
      </c>
      <c r="K1670" t="s">
        <v>30</v>
      </c>
      <c r="L1670">
        <v>250000000</v>
      </c>
      <c r="M1670">
        <v>2011</v>
      </c>
      <c r="N1670">
        <v>6.7</v>
      </c>
      <c r="O1670">
        <v>-8936125</v>
      </c>
      <c r="R1670" t="s">
        <v>1254</v>
      </c>
      <c r="S1670" cm="1">
        <f t="array" ref="S1670">AVERAGE(IF(Table7[director_name]=R1670, Table7[imdb_score]))</f>
        <v>6.68</v>
      </c>
      <c r="T1670" t="str">
        <f>IF(Table8[[#This Row],[Average]] &gt; $V$7, "Higher", "Lower")</f>
        <v>Lower</v>
      </c>
    </row>
    <row r="1671" spans="1:20" x14ac:dyDescent="0.3">
      <c r="A1671" t="s">
        <v>625</v>
      </c>
      <c r="B1671">
        <v>376</v>
      </c>
      <c r="C1671">
        <v>98</v>
      </c>
      <c r="D1671">
        <v>1987762</v>
      </c>
      <c r="E1671" t="s">
        <v>1915</v>
      </c>
      <c r="F1671" t="s">
        <v>145</v>
      </c>
      <c r="G1671" t="s">
        <v>4256</v>
      </c>
      <c r="H1671">
        <v>59297</v>
      </c>
      <c r="I1671">
        <v>216</v>
      </c>
      <c r="J1671" t="s">
        <v>29</v>
      </c>
      <c r="K1671" t="s">
        <v>30</v>
      </c>
      <c r="L1671">
        <v>11000000</v>
      </c>
      <c r="M1671">
        <v>2011</v>
      </c>
      <c r="N1671">
        <v>6.7</v>
      </c>
      <c r="O1671">
        <v>-9012238</v>
      </c>
      <c r="R1671" t="s">
        <v>1254</v>
      </c>
      <c r="S1671" cm="1">
        <f t="array" ref="S1671">AVERAGE(IF(Table7[director_name]=R1671, Table7[imdb_score]))</f>
        <v>6.68</v>
      </c>
      <c r="T1671" t="str">
        <f>IF(Table8[[#This Row],[Average]] &gt; $V$7, "Higher", "Lower")</f>
        <v>Lower</v>
      </c>
    </row>
    <row r="1672" spans="1:20" x14ac:dyDescent="0.3">
      <c r="A1672" t="s">
        <v>1851</v>
      </c>
      <c r="B1672">
        <v>192</v>
      </c>
      <c r="C1672">
        <v>95</v>
      </c>
      <c r="D1672">
        <v>866778</v>
      </c>
      <c r="E1672" t="s">
        <v>588</v>
      </c>
      <c r="F1672" t="s">
        <v>418</v>
      </c>
      <c r="G1672" t="s">
        <v>4257</v>
      </c>
      <c r="H1672">
        <v>44208</v>
      </c>
      <c r="I1672">
        <v>117</v>
      </c>
      <c r="J1672" t="s">
        <v>29</v>
      </c>
      <c r="K1672" t="s">
        <v>1119</v>
      </c>
      <c r="L1672">
        <v>10000000</v>
      </c>
      <c r="M1672">
        <v>2007</v>
      </c>
      <c r="N1672">
        <v>6.7</v>
      </c>
      <c r="O1672">
        <v>-9133222</v>
      </c>
      <c r="R1672" t="s">
        <v>1254</v>
      </c>
      <c r="S1672" cm="1">
        <f t="array" ref="S1672">AVERAGE(IF(Table7[director_name]=R1672, Table7[imdb_score]))</f>
        <v>6.68</v>
      </c>
      <c r="T1672" t="str">
        <f>IF(Table8[[#This Row],[Average]] &gt; $V$7, "Higher", "Lower")</f>
        <v>Lower</v>
      </c>
    </row>
    <row r="1673" spans="1:20" x14ac:dyDescent="0.3">
      <c r="A1673" t="s">
        <v>822</v>
      </c>
      <c r="B1673">
        <v>183</v>
      </c>
      <c r="C1673">
        <v>107</v>
      </c>
      <c r="D1673">
        <v>12784713</v>
      </c>
      <c r="E1673" t="s">
        <v>676</v>
      </c>
      <c r="F1673" t="s">
        <v>761</v>
      </c>
      <c r="G1673" t="s">
        <v>4258</v>
      </c>
      <c r="H1673">
        <v>56813</v>
      </c>
      <c r="I1673">
        <v>381</v>
      </c>
      <c r="J1673" t="s">
        <v>29</v>
      </c>
      <c r="K1673" t="s">
        <v>30</v>
      </c>
      <c r="L1673">
        <v>22000000</v>
      </c>
      <c r="M1673">
        <v>2004</v>
      </c>
      <c r="N1673">
        <v>6.7</v>
      </c>
      <c r="O1673">
        <v>-9215287</v>
      </c>
      <c r="R1673" t="s">
        <v>1254</v>
      </c>
      <c r="S1673" cm="1">
        <f t="array" ref="S1673">AVERAGE(IF(Table7[director_name]=R1673, Table7[imdb_score]))</f>
        <v>6.68</v>
      </c>
      <c r="T1673" t="str">
        <f>IF(Table8[[#This Row],[Average]] &gt; $V$7, "Higher", "Lower")</f>
        <v>Lower</v>
      </c>
    </row>
    <row r="1674" spans="1:20" x14ac:dyDescent="0.3">
      <c r="A1674" t="s">
        <v>1817</v>
      </c>
      <c r="B1674">
        <v>108</v>
      </c>
      <c r="C1674">
        <v>98</v>
      </c>
      <c r="D1674">
        <v>4291965</v>
      </c>
      <c r="E1674" t="s">
        <v>60</v>
      </c>
      <c r="F1674" t="s">
        <v>4259</v>
      </c>
      <c r="G1674" t="s">
        <v>4260</v>
      </c>
      <c r="H1674">
        <v>9334</v>
      </c>
      <c r="I1674">
        <v>59</v>
      </c>
      <c r="J1674" t="s">
        <v>29</v>
      </c>
      <c r="K1674" t="s">
        <v>241</v>
      </c>
      <c r="L1674">
        <v>14000000</v>
      </c>
      <c r="M1674">
        <v>2006</v>
      </c>
      <c r="N1674">
        <v>6.7</v>
      </c>
      <c r="O1674">
        <v>-9708035</v>
      </c>
      <c r="R1674" t="s">
        <v>2445</v>
      </c>
      <c r="S1674" cm="1">
        <f t="array" ref="S1674">AVERAGE(IF(Table7[director_name]=R1674, Table7[imdb_score]))</f>
        <v>6.6750000000000007</v>
      </c>
      <c r="T1674" t="str">
        <f>IF(Table8[[#This Row],[Average]] &gt; $V$7, "Higher", "Lower")</f>
        <v>Lower</v>
      </c>
    </row>
    <row r="1675" spans="1:20" x14ac:dyDescent="0.3">
      <c r="A1675" t="s">
        <v>3082</v>
      </c>
      <c r="B1675">
        <v>142</v>
      </c>
      <c r="C1675">
        <v>95</v>
      </c>
      <c r="D1675">
        <v>48291624</v>
      </c>
      <c r="E1675" t="s">
        <v>519</v>
      </c>
      <c r="F1675" t="s">
        <v>3418</v>
      </c>
      <c r="G1675" t="s">
        <v>4262</v>
      </c>
      <c r="H1675">
        <v>82819</v>
      </c>
      <c r="I1675">
        <v>263</v>
      </c>
      <c r="J1675" t="s">
        <v>29</v>
      </c>
      <c r="K1675" t="s">
        <v>30</v>
      </c>
      <c r="L1675">
        <v>58000000</v>
      </c>
      <c r="M1675">
        <v>2005</v>
      </c>
      <c r="N1675">
        <v>6.7</v>
      </c>
      <c r="O1675">
        <v>-9708376</v>
      </c>
      <c r="R1675" t="s">
        <v>2451</v>
      </c>
      <c r="S1675" cm="1">
        <f t="array" ref="S1675">AVERAGE(IF(Table7[director_name]=R1675, Table7[imdb_score]))</f>
        <v>6.6750000000000007</v>
      </c>
      <c r="T1675" t="str">
        <f>IF(Table8[[#This Row],[Average]] &gt; $V$7, "Higher", "Lower")</f>
        <v>Lower</v>
      </c>
    </row>
    <row r="1676" spans="1:20" x14ac:dyDescent="0.3">
      <c r="A1676" t="s">
        <v>2386</v>
      </c>
      <c r="B1676">
        <v>45</v>
      </c>
      <c r="C1676">
        <v>98</v>
      </c>
      <c r="D1676">
        <v>12782508</v>
      </c>
      <c r="E1676" t="s">
        <v>92</v>
      </c>
      <c r="F1676" t="s">
        <v>87</v>
      </c>
      <c r="G1676" t="s">
        <v>4264</v>
      </c>
      <c r="H1676">
        <v>20163</v>
      </c>
      <c r="I1676">
        <v>71</v>
      </c>
      <c r="J1676" t="s">
        <v>29</v>
      </c>
      <c r="K1676" t="s">
        <v>30</v>
      </c>
      <c r="L1676">
        <v>23000000</v>
      </c>
      <c r="M1676">
        <v>1996</v>
      </c>
      <c r="N1676">
        <v>6.7</v>
      </c>
      <c r="O1676">
        <v>-10217492</v>
      </c>
      <c r="R1676" t="s">
        <v>2451</v>
      </c>
      <c r="S1676" cm="1">
        <f t="array" ref="S1676">AVERAGE(IF(Table7[director_name]=R1676, Table7[imdb_score]))</f>
        <v>6.6750000000000007</v>
      </c>
      <c r="T1676" t="str">
        <f>IF(Table8[[#This Row],[Average]] &gt; $V$7, "Higher", "Lower")</f>
        <v>Lower</v>
      </c>
    </row>
    <row r="1677" spans="1:20" x14ac:dyDescent="0.3">
      <c r="A1677" t="s">
        <v>104</v>
      </c>
      <c r="B1677">
        <v>245</v>
      </c>
      <c r="C1677">
        <v>129</v>
      </c>
      <c r="D1677">
        <v>139259759</v>
      </c>
      <c r="E1677" t="s">
        <v>105</v>
      </c>
      <c r="F1677" t="s">
        <v>4265</v>
      </c>
      <c r="G1677" t="s">
        <v>4266</v>
      </c>
      <c r="H1677">
        <v>364948</v>
      </c>
      <c r="I1677">
        <v>2121</v>
      </c>
      <c r="J1677" t="s">
        <v>29</v>
      </c>
      <c r="K1677" t="s">
        <v>581</v>
      </c>
      <c r="L1677">
        <v>150000000</v>
      </c>
      <c r="M1677">
        <v>2003</v>
      </c>
      <c r="N1677">
        <v>6.7</v>
      </c>
      <c r="O1677">
        <v>-10740241</v>
      </c>
      <c r="R1677" t="s">
        <v>2451</v>
      </c>
      <c r="S1677" cm="1">
        <f t="array" ref="S1677">AVERAGE(IF(Table7[director_name]=R1677, Table7[imdb_score]))</f>
        <v>6.6750000000000007</v>
      </c>
      <c r="T1677" t="str">
        <f>IF(Table8[[#This Row],[Average]] &gt; $V$7, "Higher", "Lower")</f>
        <v>Lower</v>
      </c>
    </row>
    <row r="1678" spans="1:20" x14ac:dyDescent="0.3">
      <c r="A1678" t="s">
        <v>2225</v>
      </c>
      <c r="B1678">
        <v>436</v>
      </c>
      <c r="C1678">
        <v>135</v>
      </c>
      <c r="D1678">
        <v>113165635</v>
      </c>
      <c r="E1678" t="s">
        <v>715</v>
      </c>
      <c r="F1678" t="s">
        <v>1465</v>
      </c>
      <c r="G1678" t="s">
        <v>4268</v>
      </c>
      <c r="H1678">
        <v>229823</v>
      </c>
      <c r="I1678">
        <v>504</v>
      </c>
      <c r="J1678" t="s">
        <v>29</v>
      </c>
      <c r="K1678" t="s">
        <v>30</v>
      </c>
      <c r="L1678">
        <v>125000000</v>
      </c>
      <c r="M1678">
        <v>2012</v>
      </c>
      <c r="N1678">
        <v>6.7</v>
      </c>
      <c r="O1678">
        <v>-11834365</v>
      </c>
      <c r="R1678" t="s">
        <v>2445</v>
      </c>
      <c r="S1678" cm="1">
        <f t="array" ref="S1678">AVERAGE(IF(Table7[director_name]=R1678, Table7[imdb_score]))</f>
        <v>6.6750000000000007</v>
      </c>
      <c r="T1678" t="str">
        <f>IF(Table8[[#This Row],[Average]] &gt; $V$7, "Higher", "Lower")</f>
        <v>Lower</v>
      </c>
    </row>
    <row r="1679" spans="1:20" x14ac:dyDescent="0.3">
      <c r="A1679" t="s">
        <v>562</v>
      </c>
      <c r="B1679">
        <v>401</v>
      </c>
      <c r="C1679">
        <v>148</v>
      </c>
      <c r="D1679">
        <v>8093318</v>
      </c>
      <c r="E1679" t="s">
        <v>1347</v>
      </c>
      <c r="F1679" t="s">
        <v>4270</v>
      </c>
      <c r="G1679" t="s">
        <v>4271</v>
      </c>
      <c r="H1679">
        <v>61935</v>
      </c>
      <c r="I1679">
        <v>242</v>
      </c>
      <c r="J1679" t="s">
        <v>29</v>
      </c>
      <c r="K1679" t="s">
        <v>30</v>
      </c>
      <c r="L1679">
        <v>20000000</v>
      </c>
      <c r="M1679">
        <v>2014</v>
      </c>
      <c r="N1679">
        <v>6.7</v>
      </c>
      <c r="O1679">
        <v>-11906682</v>
      </c>
      <c r="R1679" t="s">
        <v>2445</v>
      </c>
      <c r="S1679" cm="1">
        <f t="array" ref="S1679">AVERAGE(IF(Table7[director_name]=R1679, Table7[imdb_score]))</f>
        <v>6.6750000000000007</v>
      </c>
      <c r="T1679" t="str">
        <f>IF(Table8[[#This Row],[Average]] &gt; $V$7, "Higher", "Lower")</f>
        <v>Lower</v>
      </c>
    </row>
    <row r="1680" spans="1:20" x14ac:dyDescent="0.3">
      <c r="A1680" t="s">
        <v>2360</v>
      </c>
      <c r="B1680">
        <v>60</v>
      </c>
      <c r="C1680">
        <v>108</v>
      </c>
      <c r="D1680">
        <v>6000000</v>
      </c>
      <c r="E1680" t="s">
        <v>309</v>
      </c>
      <c r="F1680" t="s">
        <v>4272</v>
      </c>
      <c r="G1680" t="s">
        <v>4273</v>
      </c>
      <c r="H1680">
        <v>10832</v>
      </c>
      <c r="I1680">
        <v>102</v>
      </c>
      <c r="J1680" t="s">
        <v>29</v>
      </c>
      <c r="K1680" t="s">
        <v>30</v>
      </c>
      <c r="L1680">
        <v>18000000</v>
      </c>
      <c r="M1680">
        <v>1981</v>
      </c>
      <c r="N1680">
        <v>6.7</v>
      </c>
      <c r="O1680">
        <v>-12000000</v>
      </c>
      <c r="R1680" t="s">
        <v>2445</v>
      </c>
      <c r="S1680" cm="1">
        <f t="array" ref="S1680">AVERAGE(IF(Table7[director_name]=R1680, Table7[imdb_score]))</f>
        <v>6.6750000000000007</v>
      </c>
      <c r="T1680" t="str">
        <f>IF(Table8[[#This Row],[Average]] &gt; $V$7, "Higher", "Lower")</f>
        <v>Lower</v>
      </c>
    </row>
    <row r="1681" spans="1:20" x14ac:dyDescent="0.3">
      <c r="A1681" t="s">
        <v>1356</v>
      </c>
      <c r="B1681">
        <v>150</v>
      </c>
      <c r="C1681">
        <v>111</v>
      </c>
      <c r="D1681">
        <v>2203641</v>
      </c>
      <c r="E1681" t="s">
        <v>140</v>
      </c>
      <c r="F1681" t="s">
        <v>377</v>
      </c>
      <c r="G1681" t="s">
        <v>4275</v>
      </c>
      <c r="H1681">
        <v>42792</v>
      </c>
      <c r="I1681">
        <v>162</v>
      </c>
      <c r="J1681" t="s">
        <v>29</v>
      </c>
      <c r="K1681" t="s">
        <v>408</v>
      </c>
      <c r="L1681">
        <v>15000000</v>
      </c>
      <c r="M1681">
        <v>2008</v>
      </c>
      <c r="N1681">
        <v>6.7</v>
      </c>
      <c r="O1681">
        <v>-12796359</v>
      </c>
      <c r="R1681" t="s">
        <v>2451</v>
      </c>
      <c r="S1681" cm="1">
        <f t="array" ref="S1681">AVERAGE(IF(Table7[director_name]=R1681, Table7[imdb_score]))</f>
        <v>6.6750000000000007</v>
      </c>
      <c r="T1681" t="str">
        <f>IF(Table8[[#This Row],[Average]] &gt; $V$7, "Higher", "Lower")</f>
        <v>Lower</v>
      </c>
    </row>
    <row r="1682" spans="1:20" x14ac:dyDescent="0.3">
      <c r="A1682" t="s">
        <v>2968</v>
      </c>
      <c r="B1682">
        <v>165</v>
      </c>
      <c r="C1682">
        <v>111</v>
      </c>
      <c r="D1682">
        <v>6109075</v>
      </c>
      <c r="E1682" t="s">
        <v>393</v>
      </c>
      <c r="F1682" t="s">
        <v>4276</v>
      </c>
      <c r="G1682" t="s">
        <v>4277</v>
      </c>
      <c r="H1682">
        <v>32003</v>
      </c>
      <c r="I1682">
        <v>65</v>
      </c>
      <c r="J1682" t="s">
        <v>90</v>
      </c>
      <c r="K1682" t="s">
        <v>241</v>
      </c>
      <c r="L1682">
        <v>19430000</v>
      </c>
      <c r="M1682">
        <v>2009</v>
      </c>
      <c r="N1682">
        <v>6.7</v>
      </c>
      <c r="O1682">
        <v>-13320925</v>
      </c>
      <c r="R1682" t="s">
        <v>1757</v>
      </c>
      <c r="S1682" cm="1">
        <f t="array" ref="S1682">AVERAGE(IF(Table7[director_name]=R1682, Table7[imdb_score]))</f>
        <v>6.6749999999999998</v>
      </c>
      <c r="T1682" t="str">
        <f>IF(Table8[[#This Row],[Average]] &gt; $V$7, "Higher", "Lower")</f>
        <v>Lower</v>
      </c>
    </row>
    <row r="1683" spans="1:20" x14ac:dyDescent="0.3">
      <c r="A1683" t="s">
        <v>2367</v>
      </c>
      <c r="B1683">
        <v>112</v>
      </c>
      <c r="C1683">
        <v>105</v>
      </c>
      <c r="D1683">
        <v>63260</v>
      </c>
      <c r="E1683" t="s">
        <v>4279</v>
      </c>
      <c r="F1683" t="s">
        <v>4280</v>
      </c>
      <c r="G1683" t="s">
        <v>4281</v>
      </c>
      <c r="H1683">
        <v>14325</v>
      </c>
      <c r="I1683">
        <v>90</v>
      </c>
      <c r="J1683" t="s">
        <v>29</v>
      </c>
      <c r="K1683" t="s">
        <v>241</v>
      </c>
      <c r="L1683">
        <v>14000000</v>
      </c>
      <c r="M1683">
        <v>2006</v>
      </c>
      <c r="N1683">
        <v>6.7</v>
      </c>
      <c r="O1683">
        <v>-13936740</v>
      </c>
      <c r="R1683" t="s">
        <v>1757</v>
      </c>
      <c r="S1683" cm="1">
        <f t="array" ref="S1683">AVERAGE(IF(Table7[director_name]=R1683, Table7[imdb_score]))</f>
        <v>6.6749999999999998</v>
      </c>
      <c r="T1683" t="str">
        <f>IF(Table8[[#This Row],[Average]] &gt; $V$7, "Higher", "Lower")</f>
        <v>Lower</v>
      </c>
    </row>
    <row r="1684" spans="1:20" x14ac:dyDescent="0.3">
      <c r="A1684" t="s">
        <v>1213</v>
      </c>
      <c r="B1684">
        <v>415</v>
      </c>
      <c r="C1684">
        <v>113</v>
      </c>
      <c r="D1684">
        <v>45996718</v>
      </c>
      <c r="E1684" t="s">
        <v>39</v>
      </c>
      <c r="F1684" t="s">
        <v>921</v>
      </c>
      <c r="G1684" t="s">
        <v>4283</v>
      </c>
      <c r="H1684">
        <v>173530</v>
      </c>
      <c r="I1684">
        <v>264</v>
      </c>
      <c r="J1684" t="s">
        <v>29</v>
      </c>
      <c r="K1684" t="s">
        <v>30</v>
      </c>
      <c r="L1684">
        <v>60000000</v>
      </c>
      <c r="M1684">
        <v>2013</v>
      </c>
      <c r="N1684">
        <v>6.7</v>
      </c>
      <c r="O1684">
        <v>-14003282</v>
      </c>
      <c r="R1684" t="s">
        <v>1757</v>
      </c>
      <c r="S1684" cm="1">
        <f t="array" ref="S1684">AVERAGE(IF(Table7[director_name]=R1684, Table7[imdb_score]))</f>
        <v>6.6749999999999998</v>
      </c>
      <c r="T1684" t="str">
        <f>IF(Table8[[#This Row],[Average]] &gt; $V$7, "Higher", "Lower")</f>
        <v>Lower</v>
      </c>
    </row>
    <row r="1685" spans="1:20" x14ac:dyDescent="0.3">
      <c r="A1685" t="s">
        <v>3451</v>
      </c>
      <c r="B1685">
        <v>111</v>
      </c>
      <c r="C1685">
        <v>112</v>
      </c>
      <c r="D1685">
        <v>6830957</v>
      </c>
      <c r="E1685" t="s">
        <v>588</v>
      </c>
      <c r="F1685" t="s">
        <v>601</v>
      </c>
      <c r="G1685" t="s">
        <v>4284</v>
      </c>
      <c r="H1685">
        <v>11983</v>
      </c>
      <c r="I1685">
        <v>147</v>
      </c>
      <c r="J1685" t="s">
        <v>29</v>
      </c>
      <c r="K1685" t="s">
        <v>30</v>
      </c>
      <c r="L1685">
        <v>21000000</v>
      </c>
      <c r="M1685">
        <v>2002</v>
      </c>
      <c r="N1685">
        <v>6.7</v>
      </c>
      <c r="O1685">
        <v>-14169043</v>
      </c>
      <c r="R1685" t="s">
        <v>1757</v>
      </c>
      <c r="S1685" cm="1">
        <f t="array" ref="S1685">AVERAGE(IF(Table7[director_name]=R1685, Table7[imdb_score]))</f>
        <v>6.6749999999999998</v>
      </c>
      <c r="T1685" t="str">
        <f>IF(Table8[[#This Row],[Average]] &gt; $V$7, "Higher", "Lower")</f>
        <v>Lower</v>
      </c>
    </row>
    <row r="1686" spans="1:20" x14ac:dyDescent="0.3">
      <c r="A1686" t="s">
        <v>458</v>
      </c>
      <c r="B1686">
        <v>154</v>
      </c>
      <c r="C1686">
        <v>130</v>
      </c>
      <c r="D1686">
        <v>15709385</v>
      </c>
      <c r="E1686" t="s">
        <v>208</v>
      </c>
      <c r="F1686" t="s">
        <v>1912</v>
      </c>
      <c r="G1686" t="s">
        <v>4285</v>
      </c>
      <c r="H1686">
        <v>53053</v>
      </c>
      <c r="I1686">
        <v>132</v>
      </c>
      <c r="J1686" t="s">
        <v>29</v>
      </c>
      <c r="K1686" t="s">
        <v>30</v>
      </c>
      <c r="L1686">
        <v>30000000</v>
      </c>
      <c r="M1686">
        <v>2008</v>
      </c>
      <c r="N1686">
        <v>6.7</v>
      </c>
      <c r="O1686">
        <v>-14290615</v>
      </c>
      <c r="R1686" t="s">
        <v>1813</v>
      </c>
      <c r="S1686" cm="1">
        <f t="array" ref="S1686">AVERAGE(IF(Table7[director_name]=R1686, Table7[imdb_score]))</f>
        <v>6.666666666666667</v>
      </c>
      <c r="T1686" t="str">
        <f>IF(Table8[[#This Row],[Average]] &gt; $V$7, "Higher", "Lower")</f>
        <v>Lower</v>
      </c>
    </row>
    <row r="1687" spans="1:20" x14ac:dyDescent="0.3">
      <c r="A1687" t="s">
        <v>1301</v>
      </c>
      <c r="B1687">
        <v>263</v>
      </c>
      <c r="C1687">
        <v>112</v>
      </c>
      <c r="D1687">
        <v>3707794</v>
      </c>
      <c r="E1687" t="s">
        <v>940</v>
      </c>
      <c r="F1687" t="s">
        <v>2639</v>
      </c>
      <c r="G1687" t="s">
        <v>4286</v>
      </c>
      <c r="H1687">
        <v>31359</v>
      </c>
      <c r="I1687">
        <v>156</v>
      </c>
      <c r="J1687" t="s">
        <v>29</v>
      </c>
      <c r="K1687" t="s">
        <v>4287</v>
      </c>
      <c r="L1687">
        <v>18000000</v>
      </c>
      <c r="M1687">
        <v>2016</v>
      </c>
      <c r="N1687">
        <v>6.7</v>
      </c>
      <c r="O1687">
        <v>-14292206</v>
      </c>
      <c r="R1687" t="s">
        <v>2357</v>
      </c>
      <c r="S1687" cm="1">
        <f t="array" ref="S1687">AVERAGE(IF(Table7[director_name]=R1687, Table7[imdb_score]))</f>
        <v>6.666666666666667</v>
      </c>
      <c r="T1687" t="str">
        <f>IF(Table8[[#This Row],[Average]] &gt; $V$7, "Higher", "Lower")</f>
        <v>Lower</v>
      </c>
    </row>
    <row r="1688" spans="1:20" x14ac:dyDescent="0.3">
      <c r="A1688" t="s">
        <v>867</v>
      </c>
      <c r="B1688">
        <v>64</v>
      </c>
      <c r="C1688">
        <v>135</v>
      </c>
      <c r="D1688">
        <v>1666262</v>
      </c>
      <c r="E1688" t="s">
        <v>383</v>
      </c>
      <c r="F1688" t="s">
        <v>3646</v>
      </c>
      <c r="G1688" t="s">
        <v>4289</v>
      </c>
      <c r="H1688">
        <v>5321</v>
      </c>
      <c r="I1688">
        <v>78</v>
      </c>
      <c r="J1688" t="s">
        <v>29</v>
      </c>
      <c r="K1688" t="s">
        <v>200</v>
      </c>
      <c r="L1688">
        <v>16000000</v>
      </c>
      <c r="M1688">
        <v>2005</v>
      </c>
      <c r="N1688">
        <v>6.7</v>
      </c>
      <c r="O1688">
        <v>-14333738</v>
      </c>
      <c r="R1688" t="s">
        <v>2460</v>
      </c>
      <c r="S1688" cm="1">
        <f t="array" ref="S1688">AVERAGE(IF(Table7[director_name]=R1688, Table7[imdb_score]))</f>
        <v>6.666666666666667</v>
      </c>
      <c r="T1688" t="str">
        <f>IF(Table8[[#This Row],[Average]] &gt; $V$7, "Higher", "Lower")</f>
        <v>Lower</v>
      </c>
    </row>
    <row r="1689" spans="1:20" x14ac:dyDescent="0.3">
      <c r="A1689" t="s">
        <v>1607</v>
      </c>
      <c r="B1689">
        <v>28</v>
      </c>
      <c r="C1689">
        <v>132</v>
      </c>
      <c r="D1689">
        <v>1508689</v>
      </c>
      <c r="E1689" t="s">
        <v>588</v>
      </c>
      <c r="F1689" t="s">
        <v>1729</v>
      </c>
      <c r="G1689" t="s">
        <v>4291</v>
      </c>
      <c r="H1689">
        <v>5648</v>
      </c>
      <c r="I1689">
        <v>50</v>
      </c>
      <c r="J1689" t="s">
        <v>29</v>
      </c>
      <c r="K1689" t="s">
        <v>30</v>
      </c>
      <c r="L1689">
        <v>16000000</v>
      </c>
      <c r="M1689">
        <v>1997</v>
      </c>
      <c r="N1689">
        <v>6.7</v>
      </c>
      <c r="O1689">
        <v>-14491311</v>
      </c>
      <c r="R1689" t="s">
        <v>2468</v>
      </c>
      <c r="S1689" cm="1">
        <f t="array" ref="S1689">AVERAGE(IF(Table7[director_name]=R1689, Table7[imdb_score]))</f>
        <v>6.666666666666667</v>
      </c>
      <c r="T1689" t="str">
        <f>IF(Table8[[#This Row],[Average]] &gt; $V$7, "Higher", "Lower")</f>
        <v>Lower</v>
      </c>
    </row>
    <row r="1690" spans="1:20" x14ac:dyDescent="0.3">
      <c r="A1690" t="s">
        <v>2339</v>
      </c>
      <c r="B1690">
        <v>94</v>
      </c>
      <c r="C1690">
        <v>119</v>
      </c>
      <c r="D1690">
        <v>25178165</v>
      </c>
      <c r="E1690" t="s">
        <v>588</v>
      </c>
      <c r="F1690" t="s">
        <v>106</v>
      </c>
      <c r="G1690" t="s">
        <v>4292</v>
      </c>
      <c r="H1690">
        <v>70292</v>
      </c>
      <c r="I1690">
        <v>274</v>
      </c>
      <c r="J1690" t="s">
        <v>29</v>
      </c>
      <c r="K1690" t="s">
        <v>30</v>
      </c>
      <c r="L1690">
        <v>40000000</v>
      </c>
      <c r="M1690">
        <v>2001</v>
      </c>
      <c r="N1690">
        <v>6.7</v>
      </c>
      <c r="O1690">
        <v>-14821835</v>
      </c>
      <c r="R1690" t="s">
        <v>1813</v>
      </c>
      <c r="S1690" cm="1">
        <f t="array" ref="S1690">AVERAGE(IF(Table7[director_name]=R1690, Table7[imdb_score]))</f>
        <v>6.666666666666667</v>
      </c>
      <c r="T1690" t="str">
        <f>IF(Table8[[#This Row],[Average]] &gt; $V$7, "Higher", "Lower")</f>
        <v>Lower</v>
      </c>
    </row>
    <row r="1691" spans="1:20" x14ac:dyDescent="0.3">
      <c r="A1691" t="s">
        <v>392</v>
      </c>
      <c r="B1691">
        <v>298</v>
      </c>
      <c r="C1691">
        <v>146</v>
      </c>
      <c r="D1691">
        <v>133375846</v>
      </c>
      <c r="E1691" t="s">
        <v>214</v>
      </c>
      <c r="F1691" t="s">
        <v>74</v>
      </c>
      <c r="G1691" t="s">
        <v>4294</v>
      </c>
      <c r="H1691">
        <v>207839</v>
      </c>
      <c r="I1691">
        <v>435</v>
      </c>
      <c r="J1691" t="s">
        <v>29</v>
      </c>
      <c r="K1691" t="s">
        <v>30</v>
      </c>
      <c r="L1691">
        <v>150000000</v>
      </c>
      <c r="M1691">
        <v>2009</v>
      </c>
      <c r="N1691">
        <v>6.7</v>
      </c>
      <c r="O1691">
        <v>-16624154</v>
      </c>
      <c r="R1691" t="s">
        <v>1813</v>
      </c>
      <c r="S1691" cm="1">
        <f t="array" ref="S1691">AVERAGE(IF(Table7[director_name]=R1691, Table7[imdb_score]))</f>
        <v>6.666666666666667</v>
      </c>
      <c r="T1691" t="str">
        <f>IF(Table8[[#This Row],[Average]] &gt; $V$7, "Higher", "Lower")</f>
        <v>Lower</v>
      </c>
    </row>
    <row r="1692" spans="1:20" x14ac:dyDescent="0.3">
      <c r="A1692" t="s">
        <v>3253</v>
      </c>
      <c r="B1692">
        <v>171</v>
      </c>
      <c r="C1692">
        <v>120</v>
      </c>
      <c r="D1692">
        <v>18317151</v>
      </c>
      <c r="E1692" t="s">
        <v>2765</v>
      </c>
      <c r="F1692" t="s">
        <v>4296</v>
      </c>
      <c r="G1692" t="s">
        <v>4297</v>
      </c>
      <c r="H1692">
        <v>55630</v>
      </c>
      <c r="I1692">
        <v>200</v>
      </c>
      <c r="J1692" t="s">
        <v>29</v>
      </c>
      <c r="K1692" t="s">
        <v>30</v>
      </c>
      <c r="L1692">
        <v>35000000</v>
      </c>
      <c r="M1692">
        <v>2007</v>
      </c>
      <c r="N1692">
        <v>6.7</v>
      </c>
      <c r="O1692">
        <v>-16682849</v>
      </c>
      <c r="R1692" t="s">
        <v>1813</v>
      </c>
      <c r="S1692" cm="1">
        <f t="array" ref="S1692">AVERAGE(IF(Table7[director_name]=R1692, Table7[imdb_score]))</f>
        <v>6.666666666666667</v>
      </c>
      <c r="T1692" t="str">
        <f>IF(Table8[[#This Row],[Average]] &gt; $V$7, "Higher", "Lower")</f>
        <v>Lower</v>
      </c>
    </row>
    <row r="1693" spans="1:20" x14ac:dyDescent="0.3">
      <c r="A1693" t="s">
        <v>150</v>
      </c>
      <c r="B1693">
        <v>113</v>
      </c>
      <c r="C1693">
        <v>118</v>
      </c>
      <c r="D1693">
        <v>6144806</v>
      </c>
      <c r="E1693" t="s">
        <v>2655</v>
      </c>
      <c r="F1693" t="s">
        <v>150</v>
      </c>
      <c r="G1693" t="s">
        <v>4298</v>
      </c>
      <c r="H1693">
        <v>12821</v>
      </c>
      <c r="I1693">
        <v>248</v>
      </c>
      <c r="J1693" t="s">
        <v>29</v>
      </c>
      <c r="K1693" t="s">
        <v>30</v>
      </c>
      <c r="L1693">
        <v>23000000</v>
      </c>
      <c r="M1693">
        <v>2004</v>
      </c>
      <c r="N1693">
        <v>6.7</v>
      </c>
      <c r="O1693">
        <v>-16855194</v>
      </c>
      <c r="R1693" t="s">
        <v>2357</v>
      </c>
      <c r="S1693" cm="1">
        <f t="array" ref="S1693">AVERAGE(IF(Table7[director_name]=R1693, Table7[imdb_score]))</f>
        <v>6.666666666666667</v>
      </c>
      <c r="T1693" t="str">
        <f>IF(Table8[[#This Row],[Average]] &gt; $V$7, "Higher", "Lower")</f>
        <v>Lower</v>
      </c>
    </row>
    <row r="1694" spans="1:20" x14ac:dyDescent="0.3">
      <c r="A1694" t="s">
        <v>1600</v>
      </c>
      <c r="B1694">
        <v>222</v>
      </c>
      <c r="C1694">
        <v>150</v>
      </c>
      <c r="D1694">
        <v>12712093</v>
      </c>
      <c r="E1694" t="s">
        <v>655</v>
      </c>
      <c r="F1694" t="s">
        <v>40</v>
      </c>
      <c r="G1694" t="s">
        <v>4300</v>
      </c>
      <c r="H1694">
        <v>70771</v>
      </c>
      <c r="I1694">
        <v>671</v>
      </c>
      <c r="J1694" t="s">
        <v>29</v>
      </c>
      <c r="K1694" t="s">
        <v>30</v>
      </c>
      <c r="L1694">
        <v>30000000</v>
      </c>
      <c r="M1694">
        <v>2005</v>
      </c>
      <c r="N1694">
        <v>6.7</v>
      </c>
      <c r="O1694">
        <v>-17287907</v>
      </c>
      <c r="R1694" t="s">
        <v>2460</v>
      </c>
      <c r="S1694" cm="1">
        <f t="array" ref="S1694">AVERAGE(IF(Table7[director_name]=R1694, Table7[imdb_score]))</f>
        <v>6.666666666666667</v>
      </c>
      <c r="T1694" t="str">
        <f>IF(Table8[[#This Row],[Average]] &gt; $V$7, "Higher", "Lower")</f>
        <v>Lower</v>
      </c>
    </row>
    <row r="1695" spans="1:20" x14ac:dyDescent="0.3">
      <c r="A1695" t="s">
        <v>1106</v>
      </c>
      <c r="B1695">
        <v>142</v>
      </c>
      <c r="C1695">
        <v>116</v>
      </c>
      <c r="D1695">
        <v>7156933</v>
      </c>
      <c r="E1695" t="s">
        <v>73</v>
      </c>
      <c r="F1695" t="s">
        <v>2509</v>
      </c>
      <c r="G1695" t="s">
        <v>4301</v>
      </c>
      <c r="H1695">
        <v>14581</v>
      </c>
      <c r="I1695">
        <v>74</v>
      </c>
      <c r="J1695" t="s">
        <v>29</v>
      </c>
      <c r="K1695" t="s">
        <v>30</v>
      </c>
      <c r="L1695">
        <v>25000000</v>
      </c>
      <c r="M1695">
        <v>2006</v>
      </c>
      <c r="N1695">
        <v>6.7</v>
      </c>
      <c r="O1695">
        <v>-17843067</v>
      </c>
      <c r="R1695" t="s">
        <v>2472</v>
      </c>
      <c r="S1695" cm="1">
        <f t="array" ref="S1695">AVERAGE(IF(Table7[director_name]=R1695, Table7[imdb_score]))</f>
        <v>6.666666666666667</v>
      </c>
      <c r="T1695" t="str">
        <f>IF(Table8[[#This Row],[Average]] &gt; $V$7, "Higher", "Lower")</f>
        <v>Lower</v>
      </c>
    </row>
    <row r="1696" spans="1:20" x14ac:dyDescent="0.3">
      <c r="A1696" t="s">
        <v>1629</v>
      </c>
      <c r="B1696">
        <v>280</v>
      </c>
      <c r="C1696">
        <v>122</v>
      </c>
      <c r="D1696">
        <v>1697956</v>
      </c>
      <c r="E1696" t="s">
        <v>26</v>
      </c>
      <c r="F1696" t="s">
        <v>1302</v>
      </c>
      <c r="G1696" t="s">
        <v>4302</v>
      </c>
      <c r="H1696">
        <v>64944</v>
      </c>
      <c r="I1696">
        <v>212</v>
      </c>
      <c r="J1696" t="s">
        <v>29</v>
      </c>
      <c r="K1696" t="s">
        <v>30</v>
      </c>
      <c r="L1696">
        <v>20000000</v>
      </c>
      <c r="M1696">
        <v>2009</v>
      </c>
      <c r="N1696">
        <v>6.7</v>
      </c>
      <c r="O1696">
        <v>-18302044</v>
      </c>
      <c r="R1696" t="s">
        <v>2472</v>
      </c>
      <c r="S1696" cm="1">
        <f t="array" ref="S1696">AVERAGE(IF(Table7[director_name]=R1696, Table7[imdb_score]))</f>
        <v>6.666666666666667</v>
      </c>
      <c r="T1696" t="str">
        <f>IF(Table8[[#This Row],[Average]] &gt; $V$7, "Higher", "Lower")</f>
        <v>Lower</v>
      </c>
    </row>
    <row r="1697" spans="1:20" x14ac:dyDescent="0.3">
      <c r="A1697" t="s">
        <v>1600</v>
      </c>
      <c r="B1697">
        <v>584</v>
      </c>
      <c r="C1697">
        <v>139</v>
      </c>
      <c r="D1697">
        <v>13303319</v>
      </c>
      <c r="E1697" t="s">
        <v>2255</v>
      </c>
      <c r="F1697" t="s">
        <v>93</v>
      </c>
      <c r="G1697" t="s">
        <v>4303</v>
      </c>
      <c r="H1697">
        <v>136367</v>
      </c>
      <c r="I1697">
        <v>975</v>
      </c>
      <c r="J1697" t="s">
        <v>29</v>
      </c>
      <c r="K1697" t="s">
        <v>30</v>
      </c>
      <c r="L1697">
        <v>32000000</v>
      </c>
      <c r="M1697">
        <v>2011</v>
      </c>
      <c r="N1697">
        <v>6.7</v>
      </c>
      <c r="O1697">
        <v>-18696681</v>
      </c>
      <c r="R1697" t="s">
        <v>2472</v>
      </c>
      <c r="S1697" cm="1">
        <f t="array" ref="S1697">AVERAGE(IF(Table7[director_name]=R1697, Table7[imdb_score]))</f>
        <v>6.666666666666667</v>
      </c>
      <c r="T1697" t="str">
        <f>IF(Table8[[#This Row],[Average]] &gt; $V$7, "Higher", "Lower")</f>
        <v>Lower</v>
      </c>
    </row>
    <row r="1698" spans="1:20" x14ac:dyDescent="0.3">
      <c r="A1698" t="s">
        <v>2677</v>
      </c>
      <c r="B1698">
        <v>74</v>
      </c>
      <c r="C1698">
        <v>119</v>
      </c>
      <c r="D1698">
        <v>8888143</v>
      </c>
      <c r="E1698" t="s">
        <v>1624</v>
      </c>
      <c r="F1698" t="s">
        <v>4304</v>
      </c>
      <c r="G1698" t="s">
        <v>4305</v>
      </c>
      <c r="H1698">
        <v>22250</v>
      </c>
      <c r="I1698">
        <v>123</v>
      </c>
      <c r="J1698" t="s">
        <v>29</v>
      </c>
      <c r="K1698" t="s">
        <v>442</v>
      </c>
      <c r="L1698">
        <v>28000000</v>
      </c>
      <c r="M1698">
        <v>1999</v>
      </c>
      <c r="N1698">
        <v>6.7</v>
      </c>
      <c r="O1698">
        <v>-19111857</v>
      </c>
      <c r="R1698" t="s">
        <v>2468</v>
      </c>
      <c r="S1698" cm="1">
        <f t="array" ref="S1698">AVERAGE(IF(Table7[director_name]=R1698, Table7[imdb_score]))</f>
        <v>6.666666666666667</v>
      </c>
      <c r="T1698" t="str">
        <f>IF(Table8[[#This Row],[Average]] &gt; $V$7, "Higher", "Lower")</f>
        <v>Lower</v>
      </c>
    </row>
    <row r="1699" spans="1:20" x14ac:dyDescent="0.3">
      <c r="A1699" t="s">
        <v>237</v>
      </c>
      <c r="B1699">
        <v>172</v>
      </c>
      <c r="C1699">
        <v>133</v>
      </c>
      <c r="D1699">
        <v>18653746</v>
      </c>
      <c r="E1699" t="s">
        <v>214</v>
      </c>
      <c r="F1699" t="s">
        <v>482</v>
      </c>
      <c r="G1699" t="s">
        <v>4307</v>
      </c>
      <c r="H1699">
        <v>137722</v>
      </c>
      <c r="I1699">
        <v>638</v>
      </c>
      <c r="J1699" t="s">
        <v>29</v>
      </c>
      <c r="K1699" t="s">
        <v>408</v>
      </c>
      <c r="L1699">
        <v>38000000</v>
      </c>
      <c r="M1699">
        <v>1999</v>
      </c>
      <c r="N1699">
        <v>6.7</v>
      </c>
      <c r="O1699">
        <v>-19346254</v>
      </c>
      <c r="R1699" t="s">
        <v>2468</v>
      </c>
      <c r="S1699" cm="1">
        <f t="array" ref="S1699">AVERAGE(IF(Table7[director_name]=R1699, Table7[imdb_score]))</f>
        <v>6.666666666666667</v>
      </c>
      <c r="T1699" t="str">
        <f>IF(Table8[[#This Row],[Average]] &gt; $V$7, "Higher", "Lower")</f>
        <v>Lower</v>
      </c>
    </row>
    <row r="1700" spans="1:20" x14ac:dyDescent="0.3">
      <c r="A1700" t="s">
        <v>2472</v>
      </c>
      <c r="B1700">
        <v>276</v>
      </c>
      <c r="C1700">
        <v>91</v>
      </c>
      <c r="D1700">
        <v>958319</v>
      </c>
      <c r="E1700" t="s">
        <v>92</v>
      </c>
      <c r="F1700" t="s">
        <v>694</v>
      </c>
      <c r="G1700" t="s">
        <v>4308</v>
      </c>
      <c r="H1700">
        <v>39764</v>
      </c>
      <c r="I1700">
        <v>148</v>
      </c>
      <c r="J1700" t="s">
        <v>29</v>
      </c>
      <c r="K1700" t="s">
        <v>30</v>
      </c>
      <c r="L1700">
        <v>21000000</v>
      </c>
      <c r="M1700">
        <v>2011</v>
      </c>
      <c r="N1700">
        <v>6.7</v>
      </c>
      <c r="O1700">
        <v>-20041681</v>
      </c>
      <c r="R1700" t="s">
        <v>2460</v>
      </c>
      <c r="S1700" cm="1">
        <f t="array" ref="S1700">AVERAGE(IF(Table7[director_name]=R1700, Table7[imdb_score]))</f>
        <v>6.666666666666667</v>
      </c>
      <c r="T1700" t="str">
        <f>IF(Table8[[#This Row],[Average]] &gt; $V$7, "Higher", "Lower")</f>
        <v>Lower</v>
      </c>
    </row>
    <row r="1701" spans="1:20" x14ac:dyDescent="0.3">
      <c r="A1701" t="s">
        <v>48</v>
      </c>
      <c r="B1701">
        <v>308</v>
      </c>
      <c r="C1701">
        <v>135</v>
      </c>
      <c r="D1701">
        <v>43982842</v>
      </c>
      <c r="E1701" t="s">
        <v>4310</v>
      </c>
      <c r="F1701" t="s">
        <v>4055</v>
      </c>
      <c r="G1701" t="s">
        <v>4311</v>
      </c>
      <c r="H1701">
        <v>125109</v>
      </c>
      <c r="I1701">
        <v>593</v>
      </c>
      <c r="J1701" t="s">
        <v>29</v>
      </c>
      <c r="K1701" t="s">
        <v>30</v>
      </c>
      <c r="L1701">
        <v>65000000</v>
      </c>
      <c r="M1701">
        <v>2009</v>
      </c>
      <c r="N1701">
        <v>6.7</v>
      </c>
      <c r="O1701">
        <v>-21017158</v>
      </c>
      <c r="R1701" t="s">
        <v>1813</v>
      </c>
      <c r="S1701" cm="1">
        <f t="array" ref="S1701">AVERAGE(IF(Table7[director_name]=R1701, Table7[imdb_score]))</f>
        <v>6.666666666666667</v>
      </c>
      <c r="T1701" t="str">
        <f>IF(Table8[[#This Row],[Average]] &gt; $V$7, "Higher", "Lower")</f>
        <v>Lower</v>
      </c>
    </row>
    <row r="1702" spans="1:20" x14ac:dyDescent="0.3">
      <c r="A1702" t="s">
        <v>48</v>
      </c>
      <c r="B1702">
        <v>308</v>
      </c>
      <c r="C1702">
        <v>135</v>
      </c>
      <c r="D1702">
        <v>43982842</v>
      </c>
      <c r="E1702" t="s">
        <v>4310</v>
      </c>
      <c r="F1702" t="s">
        <v>4055</v>
      </c>
      <c r="G1702" t="s">
        <v>4311</v>
      </c>
      <c r="H1702">
        <v>125114</v>
      </c>
      <c r="I1702">
        <v>593</v>
      </c>
      <c r="J1702" t="s">
        <v>29</v>
      </c>
      <c r="K1702" t="s">
        <v>30</v>
      </c>
      <c r="L1702">
        <v>65000000</v>
      </c>
      <c r="M1702">
        <v>2009</v>
      </c>
      <c r="N1702">
        <v>6.7</v>
      </c>
      <c r="O1702">
        <v>-21017158</v>
      </c>
      <c r="R1702" t="s">
        <v>2357</v>
      </c>
      <c r="S1702" cm="1">
        <f t="array" ref="S1702">AVERAGE(IF(Table7[director_name]=R1702, Table7[imdb_score]))</f>
        <v>6.666666666666667</v>
      </c>
      <c r="T1702" t="str">
        <f>IF(Table8[[#This Row],[Average]] &gt; $V$7, "Higher", "Lower")</f>
        <v>Lower</v>
      </c>
    </row>
    <row r="1703" spans="1:20" x14ac:dyDescent="0.3">
      <c r="A1703" t="s">
        <v>725</v>
      </c>
      <c r="B1703">
        <v>210</v>
      </c>
      <c r="C1703">
        <v>120</v>
      </c>
      <c r="D1703">
        <v>7443007</v>
      </c>
      <c r="E1703" t="s">
        <v>1683</v>
      </c>
      <c r="F1703" t="s">
        <v>3087</v>
      </c>
      <c r="G1703" t="s">
        <v>4314</v>
      </c>
      <c r="H1703">
        <v>24663</v>
      </c>
      <c r="I1703">
        <v>71</v>
      </c>
      <c r="J1703" t="s">
        <v>29</v>
      </c>
      <c r="K1703" t="s">
        <v>30</v>
      </c>
      <c r="L1703">
        <v>30000000</v>
      </c>
      <c r="M1703">
        <v>2009</v>
      </c>
      <c r="N1703">
        <v>6.7</v>
      </c>
      <c r="O1703">
        <v>-22556993</v>
      </c>
      <c r="R1703" t="s">
        <v>1813</v>
      </c>
      <c r="S1703" cm="1">
        <f t="array" ref="S1703">AVERAGE(IF(Table7[director_name]=R1703, Table7[imdb_score]))</f>
        <v>6.666666666666667</v>
      </c>
      <c r="T1703" t="str">
        <f>IF(Table8[[#This Row],[Average]] &gt; $V$7, "Higher", "Lower")</f>
        <v>Lower</v>
      </c>
    </row>
    <row r="1704" spans="1:20" x14ac:dyDescent="0.3">
      <c r="A1704" t="s">
        <v>528</v>
      </c>
      <c r="B1704">
        <v>31</v>
      </c>
      <c r="C1704">
        <v>130</v>
      </c>
      <c r="D1704">
        <v>13052741</v>
      </c>
      <c r="E1704" t="s">
        <v>2564</v>
      </c>
      <c r="F1704" t="s">
        <v>4253</v>
      </c>
      <c r="G1704" t="s">
        <v>4315</v>
      </c>
      <c r="H1704">
        <v>8531</v>
      </c>
      <c r="I1704">
        <v>57</v>
      </c>
      <c r="J1704" t="s">
        <v>29</v>
      </c>
      <c r="K1704" t="s">
        <v>30</v>
      </c>
      <c r="L1704">
        <v>36000000</v>
      </c>
      <c r="M1704">
        <v>1996</v>
      </c>
      <c r="N1704">
        <v>6.7</v>
      </c>
      <c r="O1704">
        <v>-22947259</v>
      </c>
      <c r="R1704" t="s">
        <v>1443</v>
      </c>
      <c r="S1704" cm="1">
        <f t="array" ref="S1704">AVERAGE(IF(Table7[director_name]=R1704, Table7[imdb_score]))</f>
        <v>6.6666666666666652</v>
      </c>
      <c r="T1704" t="str">
        <f>IF(Table8[[#This Row],[Average]] &gt; $V$7, "Higher", "Lower")</f>
        <v>Lower</v>
      </c>
    </row>
    <row r="1705" spans="1:20" x14ac:dyDescent="0.3">
      <c r="A1705" t="s">
        <v>2058</v>
      </c>
      <c r="B1705">
        <v>238</v>
      </c>
      <c r="C1705">
        <v>88</v>
      </c>
      <c r="D1705">
        <v>31051126</v>
      </c>
      <c r="E1705" t="s">
        <v>316</v>
      </c>
      <c r="F1705" t="s">
        <v>1984</v>
      </c>
      <c r="G1705" t="s">
        <v>4317</v>
      </c>
      <c r="H1705">
        <v>36877</v>
      </c>
      <c r="I1705">
        <v>101</v>
      </c>
      <c r="J1705" t="s">
        <v>29</v>
      </c>
      <c r="K1705" t="s">
        <v>200</v>
      </c>
      <c r="L1705">
        <v>55000000</v>
      </c>
      <c r="M1705">
        <v>2012</v>
      </c>
      <c r="N1705">
        <v>6.7</v>
      </c>
      <c r="O1705">
        <v>-23948874</v>
      </c>
      <c r="R1705" t="s">
        <v>1443</v>
      </c>
      <c r="S1705" cm="1">
        <f t="array" ref="S1705">AVERAGE(IF(Table7[director_name]=R1705, Table7[imdb_score]))</f>
        <v>6.6666666666666652</v>
      </c>
      <c r="T1705" t="str">
        <f>IF(Table8[[#This Row],[Average]] &gt; $V$7, "Higher", "Lower")</f>
        <v>Lower</v>
      </c>
    </row>
    <row r="1706" spans="1:20" x14ac:dyDescent="0.3">
      <c r="A1706" t="s">
        <v>2744</v>
      </c>
      <c r="B1706">
        <v>286</v>
      </c>
      <c r="C1706">
        <v>115</v>
      </c>
      <c r="D1706">
        <v>25121291</v>
      </c>
      <c r="E1706" t="s">
        <v>4319</v>
      </c>
      <c r="F1706" t="s">
        <v>503</v>
      </c>
      <c r="G1706" t="s">
        <v>4320</v>
      </c>
      <c r="H1706">
        <v>177653</v>
      </c>
      <c r="I1706">
        <v>279</v>
      </c>
      <c r="J1706" t="s">
        <v>29</v>
      </c>
      <c r="K1706" t="s">
        <v>30</v>
      </c>
      <c r="L1706">
        <v>50000000</v>
      </c>
      <c r="M1706">
        <v>2013</v>
      </c>
      <c r="N1706">
        <v>6.7</v>
      </c>
      <c r="O1706">
        <v>-24878709</v>
      </c>
      <c r="R1706" t="s">
        <v>1443</v>
      </c>
      <c r="S1706" cm="1">
        <f t="array" ref="S1706">AVERAGE(IF(Table7[director_name]=R1706, Table7[imdb_score]))</f>
        <v>6.6666666666666652</v>
      </c>
      <c r="T1706" t="str">
        <f>IF(Table8[[#This Row],[Average]] &gt; $V$7, "Higher", "Lower")</f>
        <v>Lower</v>
      </c>
    </row>
    <row r="1707" spans="1:20" x14ac:dyDescent="0.3">
      <c r="A1707" t="s">
        <v>2276</v>
      </c>
      <c r="B1707">
        <v>117</v>
      </c>
      <c r="C1707">
        <v>143</v>
      </c>
      <c r="D1707">
        <v>38966057</v>
      </c>
      <c r="E1707" t="s">
        <v>73</v>
      </c>
      <c r="F1707" t="s">
        <v>3684</v>
      </c>
      <c r="G1707" t="s">
        <v>4321</v>
      </c>
      <c r="H1707">
        <v>23940</v>
      </c>
      <c r="I1707">
        <v>157</v>
      </c>
      <c r="J1707" t="s">
        <v>29</v>
      </c>
      <c r="K1707" t="s">
        <v>241</v>
      </c>
      <c r="L1707">
        <v>65000000</v>
      </c>
      <c r="M1707">
        <v>1998</v>
      </c>
      <c r="N1707">
        <v>6.7</v>
      </c>
      <c r="O1707">
        <v>-26033943</v>
      </c>
      <c r="R1707" t="s">
        <v>1443</v>
      </c>
      <c r="S1707" cm="1">
        <f t="array" ref="S1707">AVERAGE(IF(Table7[director_name]=R1707, Table7[imdb_score]))</f>
        <v>6.6666666666666652</v>
      </c>
      <c r="T1707" t="str">
        <f>IF(Table8[[#This Row],[Average]] &gt; $V$7, "Higher", "Lower")</f>
        <v>Lower</v>
      </c>
    </row>
    <row r="1708" spans="1:20" x14ac:dyDescent="0.3">
      <c r="A1708" t="s">
        <v>1038</v>
      </c>
      <c r="B1708">
        <v>210</v>
      </c>
      <c r="C1708">
        <v>117</v>
      </c>
      <c r="D1708">
        <v>31670931</v>
      </c>
      <c r="E1708" t="s">
        <v>1222</v>
      </c>
      <c r="F1708" t="s">
        <v>388</v>
      </c>
      <c r="G1708" t="s">
        <v>4323</v>
      </c>
      <c r="H1708">
        <v>44099</v>
      </c>
      <c r="I1708">
        <v>143</v>
      </c>
      <c r="J1708" t="s">
        <v>29</v>
      </c>
      <c r="K1708" t="s">
        <v>200</v>
      </c>
      <c r="L1708">
        <v>60000000</v>
      </c>
      <c r="M1708">
        <v>2009</v>
      </c>
      <c r="N1708">
        <v>6.7</v>
      </c>
      <c r="O1708">
        <v>-28329069</v>
      </c>
      <c r="R1708" t="s">
        <v>1443</v>
      </c>
      <c r="S1708" cm="1">
        <f t="array" ref="S1708">AVERAGE(IF(Table7[director_name]=R1708, Table7[imdb_score]))</f>
        <v>6.6666666666666652</v>
      </c>
      <c r="T1708" t="str">
        <f>IF(Table8[[#This Row],[Average]] &gt; $V$7, "Higher", "Lower")</f>
        <v>Lower</v>
      </c>
    </row>
    <row r="1709" spans="1:20" x14ac:dyDescent="0.3">
      <c r="A1709" t="s">
        <v>986</v>
      </c>
      <c r="B1709">
        <v>125</v>
      </c>
      <c r="C1709">
        <v>126</v>
      </c>
      <c r="D1709">
        <v>30695227</v>
      </c>
      <c r="E1709" t="s">
        <v>4325</v>
      </c>
      <c r="F1709" t="s">
        <v>496</v>
      </c>
      <c r="G1709" t="s">
        <v>4326</v>
      </c>
      <c r="H1709">
        <v>45296</v>
      </c>
      <c r="I1709">
        <v>267</v>
      </c>
      <c r="J1709" t="s">
        <v>29</v>
      </c>
      <c r="K1709" t="s">
        <v>30</v>
      </c>
      <c r="L1709">
        <v>60000000</v>
      </c>
      <c r="M1709">
        <v>2000</v>
      </c>
      <c r="N1709">
        <v>6.7</v>
      </c>
      <c r="O1709">
        <v>-29304773</v>
      </c>
      <c r="R1709" t="s">
        <v>1443</v>
      </c>
      <c r="S1709" cm="1">
        <f t="array" ref="S1709">AVERAGE(IF(Table7[director_name]=R1709, Table7[imdb_score]))</f>
        <v>6.6666666666666652</v>
      </c>
      <c r="T1709" t="str">
        <f>IF(Table8[[#This Row],[Average]] &gt; $V$7, "Higher", "Lower")</f>
        <v>Lower</v>
      </c>
    </row>
    <row r="1710" spans="1:20" x14ac:dyDescent="0.3">
      <c r="A1710" t="s">
        <v>1389</v>
      </c>
      <c r="B1710">
        <v>79</v>
      </c>
      <c r="C1710">
        <v>139</v>
      </c>
      <c r="D1710">
        <v>20389967</v>
      </c>
      <c r="E1710" t="s">
        <v>4328</v>
      </c>
      <c r="F1710" t="s">
        <v>145</v>
      </c>
      <c r="G1710" t="s">
        <v>4329</v>
      </c>
      <c r="H1710">
        <v>3077</v>
      </c>
      <c r="I1710">
        <v>47</v>
      </c>
      <c r="J1710" t="s">
        <v>29</v>
      </c>
      <c r="K1710" t="s">
        <v>30</v>
      </c>
      <c r="L1710">
        <v>50000000</v>
      </c>
      <c r="M1710">
        <v>2016</v>
      </c>
      <c r="N1710">
        <v>6.7</v>
      </c>
      <c r="O1710">
        <v>-29610033</v>
      </c>
      <c r="R1710" t="s">
        <v>934</v>
      </c>
      <c r="S1710" cm="1">
        <f t="array" ref="S1710">AVERAGE(IF(Table7[director_name]=R1710, Table7[imdb_score]))</f>
        <v>6.6571428571428575</v>
      </c>
      <c r="T1710" t="str">
        <f>IF(Table8[[#This Row],[Average]] &gt; $V$7, "Higher", "Lower")</f>
        <v>Lower</v>
      </c>
    </row>
    <row r="1711" spans="1:20" x14ac:dyDescent="0.3">
      <c r="A1711" t="s">
        <v>2221</v>
      </c>
      <c r="B1711">
        <v>234</v>
      </c>
      <c r="C1711">
        <v>116</v>
      </c>
      <c r="D1711">
        <v>53215979</v>
      </c>
      <c r="E1711" t="s">
        <v>1562</v>
      </c>
      <c r="F1711" t="s">
        <v>55</v>
      </c>
      <c r="G1711" t="s">
        <v>4331</v>
      </c>
      <c r="H1711">
        <v>125036</v>
      </c>
      <c r="I1711">
        <v>205</v>
      </c>
      <c r="J1711" t="s">
        <v>29</v>
      </c>
      <c r="K1711" t="s">
        <v>30</v>
      </c>
      <c r="L1711">
        <v>84000000</v>
      </c>
      <c r="M1711">
        <v>2013</v>
      </c>
      <c r="N1711">
        <v>6.7</v>
      </c>
      <c r="O1711">
        <v>-30784021</v>
      </c>
      <c r="R1711" t="s">
        <v>934</v>
      </c>
      <c r="S1711" cm="1">
        <f t="array" ref="S1711">AVERAGE(IF(Table7[director_name]=R1711, Table7[imdb_score]))</f>
        <v>6.6571428571428575</v>
      </c>
      <c r="T1711" t="str">
        <f>IF(Table8[[#This Row],[Average]] &gt; $V$7, "Higher", "Lower")</f>
        <v>Lower</v>
      </c>
    </row>
    <row r="1712" spans="1:20" x14ac:dyDescent="0.3">
      <c r="A1712" t="s">
        <v>1025</v>
      </c>
      <c r="B1712">
        <v>403</v>
      </c>
      <c r="C1712">
        <v>106</v>
      </c>
      <c r="D1712">
        <v>168368427</v>
      </c>
      <c r="E1712" t="s">
        <v>171</v>
      </c>
      <c r="F1712" t="s">
        <v>4333</v>
      </c>
      <c r="G1712" t="s">
        <v>4334</v>
      </c>
      <c r="H1712">
        <v>330784</v>
      </c>
      <c r="I1712">
        <v>1243</v>
      </c>
      <c r="J1712" t="s">
        <v>29</v>
      </c>
      <c r="K1712" t="s">
        <v>200</v>
      </c>
      <c r="L1712">
        <v>200000000</v>
      </c>
      <c r="M1712">
        <v>2008</v>
      </c>
      <c r="N1712">
        <v>6.7</v>
      </c>
      <c r="O1712">
        <v>-31631573</v>
      </c>
      <c r="R1712" t="s">
        <v>934</v>
      </c>
      <c r="S1712" cm="1">
        <f t="array" ref="S1712">AVERAGE(IF(Table7[director_name]=R1712, Table7[imdb_score]))</f>
        <v>6.6571428571428575</v>
      </c>
      <c r="T1712" t="str">
        <f>IF(Table8[[#This Row],[Average]] &gt; $V$7, "Higher", "Lower")</f>
        <v>Lower</v>
      </c>
    </row>
    <row r="1713" spans="1:20" x14ac:dyDescent="0.3">
      <c r="A1713" t="s">
        <v>2758</v>
      </c>
      <c r="B1713">
        <v>94</v>
      </c>
      <c r="C1713">
        <v>121</v>
      </c>
      <c r="D1713">
        <v>33328051</v>
      </c>
      <c r="E1713" t="s">
        <v>1536</v>
      </c>
      <c r="F1713" t="s">
        <v>4336</v>
      </c>
      <c r="G1713" t="s">
        <v>4337</v>
      </c>
      <c r="H1713">
        <v>60508</v>
      </c>
      <c r="I1713">
        <v>285</v>
      </c>
      <c r="J1713" t="s">
        <v>29</v>
      </c>
      <c r="K1713" t="s">
        <v>30</v>
      </c>
      <c r="L1713">
        <v>65000000</v>
      </c>
      <c r="M1713">
        <v>1996</v>
      </c>
      <c r="N1713">
        <v>6.7</v>
      </c>
      <c r="O1713">
        <v>-31671949</v>
      </c>
      <c r="R1713" t="s">
        <v>934</v>
      </c>
      <c r="S1713" cm="1">
        <f t="array" ref="S1713">AVERAGE(IF(Table7[director_name]=R1713, Table7[imdb_score]))</f>
        <v>6.6571428571428575</v>
      </c>
      <c r="T1713" t="str">
        <f>IF(Table8[[#This Row],[Average]] &gt; $V$7, "Higher", "Lower")</f>
        <v>Lower</v>
      </c>
    </row>
    <row r="1714" spans="1:20" x14ac:dyDescent="0.3">
      <c r="A1714" t="s">
        <v>3191</v>
      </c>
      <c r="B1714">
        <v>140</v>
      </c>
      <c r="C1714">
        <v>136</v>
      </c>
      <c r="D1714">
        <v>67286731</v>
      </c>
      <c r="E1714" t="s">
        <v>4339</v>
      </c>
      <c r="F1714" t="s">
        <v>221</v>
      </c>
      <c r="G1714" t="s">
        <v>4340</v>
      </c>
      <c r="H1714">
        <v>67856</v>
      </c>
      <c r="I1714">
        <v>345</v>
      </c>
      <c r="J1714" t="s">
        <v>29</v>
      </c>
      <c r="K1714" t="s">
        <v>30</v>
      </c>
      <c r="L1714">
        <v>100000000</v>
      </c>
      <c r="M1714">
        <v>2004</v>
      </c>
      <c r="N1714">
        <v>6.7</v>
      </c>
      <c r="O1714">
        <v>-32713269</v>
      </c>
      <c r="R1714" t="s">
        <v>934</v>
      </c>
      <c r="S1714" cm="1">
        <f t="array" ref="S1714">AVERAGE(IF(Table7[director_name]=R1714, Table7[imdb_score]))</f>
        <v>6.6571428571428575</v>
      </c>
      <c r="T1714" t="str">
        <f>IF(Table8[[#This Row],[Average]] &gt; $V$7, "Higher", "Lower")</f>
        <v>Lower</v>
      </c>
    </row>
    <row r="1715" spans="1:20" x14ac:dyDescent="0.3">
      <c r="A1715" t="s">
        <v>3857</v>
      </c>
      <c r="B1715">
        <v>172</v>
      </c>
      <c r="C1715">
        <v>130</v>
      </c>
      <c r="D1715">
        <v>26616590</v>
      </c>
      <c r="E1715" t="s">
        <v>2263</v>
      </c>
      <c r="F1715" t="s">
        <v>3884</v>
      </c>
      <c r="G1715" t="s">
        <v>4342</v>
      </c>
      <c r="H1715">
        <v>120416</v>
      </c>
      <c r="I1715">
        <v>857</v>
      </c>
      <c r="J1715" t="s">
        <v>29</v>
      </c>
      <c r="K1715" t="s">
        <v>200</v>
      </c>
      <c r="L1715">
        <v>60000000</v>
      </c>
      <c r="M1715">
        <v>1997</v>
      </c>
      <c r="N1715">
        <v>6.7</v>
      </c>
      <c r="O1715">
        <v>-33383410</v>
      </c>
      <c r="R1715" t="s">
        <v>934</v>
      </c>
      <c r="S1715" cm="1">
        <f t="array" ref="S1715">AVERAGE(IF(Table7[director_name]=R1715, Table7[imdb_score]))</f>
        <v>6.6571428571428575</v>
      </c>
      <c r="T1715" t="str">
        <f>IF(Table8[[#This Row],[Average]] &gt; $V$7, "Higher", "Lower")</f>
        <v>Lower</v>
      </c>
    </row>
    <row r="1716" spans="1:20" x14ac:dyDescent="0.3">
      <c r="A1716" t="s">
        <v>2430</v>
      </c>
      <c r="B1716">
        <v>98</v>
      </c>
      <c r="C1716">
        <v>85</v>
      </c>
      <c r="D1716">
        <v>26288320</v>
      </c>
      <c r="E1716" t="s">
        <v>4343</v>
      </c>
      <c r="F1716" t="s">
        <v>93</v>
      </c>
      <c r="G1716" t="s">
        <v>4344</v>
      </c>
      <c r="H1716">
        <v>36144</v>
      </c>
      <c r="I1716">
        <v>91</v>
      </c>
      <c r="J1716" t="s">
        <v>29</v>
      </c>
      <c r="K1716" t="s">
        <v>30</v>
      </c>
      <c r="L1716">
        <v>60000000</v>
      </c>
      <c r="M1716">
        <v>2003</v>
      </c>
      <c r="N1716">
        <v>6.7</v>
      </c>
      <c r="O1716">
        <v>-33711680</v>
      </c>
      <c r="R1716" t="s">
        <v>934</v>
      </c>
      <c r="S1716" cm="1">
        <f t="array" ref="S1716">AVERAGE(IF(Table7[director_name]=R1716, Table7[imdb_score]))</f>
        <v>6.6571428571428575</v>
      </c>
      <c r="T1716" t="str">
        <f>IF(Table8[[#This Row],[Average]] &gt; $V$7, "Higher", "Lower")</f>
        <v>Lower</v>
      </c>
    </row>
    <row r="1717" spans="1:20" x14ac:dyDescent="0.3">
      <c r="A1717" t="s">
        <v>3117</v>
      </c>
      <c r="B1717">
        <v>91</v>
      </c>
      <c r="C1717">
        <v>148</v>
      </c>
      <c r="D1717">
        <v>39251128</v>
      </c>
      <c r="E1717" t="s">
        <v>4346</v>
      </c>
      <c r="F1717" t="s">
        <v>4347</v>
      </c>
      <c r="G1717" t="s">
        <v>4348</v>
      </c>
      <c r="H1717">
        <v>31080</v>
      </c>
      <c r="I1717">
        <v>217</v>
      </c>
      <c r="J1717" t="s">
        <v>29</v>
      </c>
      <c r="K1717" t="s">
        <v>30</v>
      </c>
      <c r="L1717">
        <v>75000000</v>
      </c>
      <c r="M1717">
        <v>1999</v>
      </c>
      <c r="N1717">
        <v>6.7</v>
      </c>
      <c r="O1717">
        <v>-35748872</v>
      </c>
      <c r="R1717" t="s">
        <v>1668</v>
      </c>
      <c r="S1717" cm="1">
        <f t="array" ref="S1717">AVERAGE(IF(Table7[director_name]=R1717, Table7[imdb_score]))</f>
        <v>6.6545454545454534</v>
      </c>
      <c r="T1717" t="str">
        <f>IF(Table8[[#This Row],[Average]] &gt; $V$7, "Higher", "Lower")</f>
        <v>Lower</v>
      </c>
    </row>
    <row r="1718" spans="1:20" x14ac:dyDescent="0.3">
      <c r="A1718" t="s">
        <v>1443</v>
      </c>
      <c r="B1718">
        <v>151</v>
      </c>
      <c r="C1718">
        <v>104</v>
      </c>
      <c r="D1718">
        <v>47592825</v>
      </c>
      <c r="E1718" t="s">
        <v>4350</v>
      </c>
      <c r="F1718" t="s">
        <v>3495</v>
      </c>
      <c r="G1718" t="s">
        <v>4351</v>
      </c>
      <c r="H1718">
        <v>82731</v>
      </c>
      <c r="I1718">
        <v>255</v>
      </c>
      <c r="J1718" t="s">
        <v>29</v>
      </c>
      <c r="K1718" t="s">
        <v>30</v>
      </c>
      <c r="L1718">
        <v>85000000</v>
      </c>
      <c r="M1718">
        <v>2003</v>
      </c>
      <c r="N1718">
        <v>6.7</v>
      </c>
      <c r="O1718">
        <v>-37407175</v>
      </c>
      <c r="R1718" t="s">
        <v>1668</v>
      </c>
      <c r="S1718" cm="1">
        <f t="array" ref="S1718">AVERAGE(IF(Table7[director_name]=R1718, Table7[imdb_score]))</f>
        <v>6.6545454545454534</v>
      </c>
      <c r="T1718" t="str">
        <f>IF(Table8[[#This Row],[Average]] &gt; $V$7, "Higher", "Lower")</f>
        <v>Lower</v>
      </c>
    </row>
    <row r="1719" spans="1:20" x14ac:dyDescent="0.3">
      <c r="A1719" t="s">
        <v>2445</v>
      </c>
      <c r="B1719">
        <v>207</v>
      </c>
      <c r="C1719">
        <v>134</v>
      </c>
      <c r="D1719">
        <v>57637485</v>
      </c>
      <c r="E1719" t="s">
        <v>86</v>
      </c>
      <c r="F1719" t="s">
        <v>788</v>
      </c>
      <c r="G1719" t="s">
        <v>4353</v>
      </c>
      <c r="H1719">
        <v>183909</v>
      </c>
      <c r="I1719">
        <v>666</v>
      </c>
      <c r="J1719" t="s">
        <v>29</v>
      </c>
      <c r="K1719" t="s">
        <v>30</v>
      </c>
      <c r="L1719">
        <v>105000000</v>
      </c>
      <c r="M1719">
        <v>2004</v>
      </c>
      <c r="N1719">
        <v>6.7</v>
      </c>
      <c r="O1719">
        <v>-47362515</v>
      </c>
      <c r="R1719" t="s">
        <v>1668</v>
      </c>
      <c r="S1719" cm="1">
        <f t="array" ref="S1719">AVERAGE(IF(Table7[director_name]=R1719, Table7[imdb_score]))</f>
        <v>6.6545454545454534</v>
      </c>
      <c r="T1719" t="str">
        <f>IF(Table8[[#This Row],[Average]] &gt; $V$7, "Higher", "Lower")</f>
        <v>Lower</v>
      </c>
    </row>
    <row r="1720" spans="1:20" x14ac:dyDescent="0.3">
      <c r="A1720" t="s">
        <v>1995</v>
      </c>
      <c r="B1720">
        <v>326</v>
      </c>
      <c r="C1720">
        <v>114</v>
      </c>
      <c r="D1720">
        <v>61656849</v>
      </c>
      <c r="E1720" t="s">
        <v>105</v>
      </c>
      <c r="F1720" t="s">
        <v>79</v>
      </c>
      <c r="G1720" t="s">
        <v>4355</v>
      </c>
      <c r="H1720">
        <v>184561</v>
      </c>
      <c r="I1720">
        <v>554</v>
      </c>
      <c r="J1720" t="s">
        <v>29</v>
      </c>
      <c r="K1720" t="s">
        <v>30</v>
      </c>
      <c r="L1720">
        <v>110000000</v>
      </c>
      <c r="M1720">
        <v>2013</v>
      </c>
      <c r="N1720">
        <v>6.7</v>
      </c>
      <c r="O1720">
        <v>-48343151</v>
      </c>
      <c r="R1720" t="s">
        <v>1668</v>
      </c>
      <c r="S1720" cm="1">
        <f t="array" ref="S1720">AVERAGE(IF(Table7[director_name]=R1720, Table7[imdb_score]))</f>
        <v>6.6545454545454534</v>
      </c>
      <c r="T1720" t="str">
        <f>IF(Table8[[#This Row],[Average]] &gt; $V$7, "Higher", "Lower")</f>
        <v>Lower</v>
      </c>
    </row>
    <row r="1721" spans="1:20" x14ac:dyDescent="0.3">
      <c r="A1721" t="s">
        <v>2272</v>
      </c>
      <c r="B1721">
        <v>153</v>
      </c>
      <c r="C1721">
        <v>92</v>
      </c>
      <c r="D1721">
        <v>83348920</v>
      </c>
      <c r="E1721" t="s">
        <v>316</v>
      </c>
      <c r="F1721" t="s">
        <v>512</v>
      </c>
      <c r="G1721" t="s">
        <v>4356</v>
      </c>
      <c r="H1721">
        <v>60230</v>
      </c>
      <c r="I1721">
        <v>118</v>
      </c>
      <c r="J1721" t="s">
        <v>29</v>
      </c>
      <c r="K1721" t="s">
        <v>30</v>
      </c>
      <c r="L1721">
        <v>132000000</v>
      </c>
      <c r="M1721">
        <v>2014</v>
      </c>
      <c r="N1721">
        <v>6.7</v>
      </c>
      <c r="O1721">
        <v>-48651080</v>
      </c>
      <c r="R1721" t="s">
        <v>1668</v>
      </c>
      <c r="S1721" cm="1">
        <f t="array" ref="S1721">AVERAGE(IF(Table7[director_name]=R1721, Table7[imdb_score]))</f>
        <v>6.6545454545454534</v>
      </c>
      <c r="T1721" t="str">
        <f>IF(Table8[[#This Row],[Average]] &gt; $V$7, "Higher", "Lower")</f>
        <v>Lower</v>
      </c>
    </row>
    <row r="1722" spans="1:20" x14ac:dyDescent="0.3">
      <c r="A1722" t="s">
        <v>1108</v>
      </c>
      <c r="B1722">
        <v>136</v>
      </c>
      <c r="C1722">
        <v>138</v>
      </c>
      <c r="D1722">
        <v>35168677</v>
      </c>
      <c r="E1722" t="s">
        <v>1593</v>
      </c>
      <c r="F1722" t="s">
        <v>61</v>
      </c>
      <c r="G1722" t="s">
        <v>4358</v>
      </c>
      <c r="H1722">
        <v>49311</v>
      </c>
      <c r="I1722">
        <v>278</v>
      </c>
      <c r="J1722" t="s">
        <v>29</v>
      </c>
      <c r="K1722" t="s">
        <v>200</v>
      </c>
      <c r="L1722">
        <v>100000000</v>
      </c>
      <c r="M1722">
        <v>2002</v>
      </c>
      <c r="N1722">
        <v>6.7</v>
      </c>
      <c r="O1722">
        <v>-64831323</v>
      </c>
      <c r="R1722" t="s">
        <v>1668</v>
      </c>
      <c r="S1722" cm="1">
        <f t="array" ref="S1722">AVERAGE(IF(Table7[director_name]=R1722, Table7[imdb_score]))</f>
        <v>6.6545454545454534</v>
      </c>
      <c r="T1722" t="str">
        <f>IF(Table8[[#This Row],[Average]] &gt; $V$7, "Higher", "Lower")</f>
        <v>Lower</v>
      </c>
    </row>
    <row r="1723" spans="1:20" x14ac:dyDescent="0.3">
      <c r="A1723" t="s">
        <v>1993</v>
      </c>
      <c r="B1723">
        <v>81</v>
      </c>
      <c r="C1723">
        <v>132</v>
      </c>
      <c r="D1723">
        <v>10166502</v>
      </c>
      <c r="E1723" t="s">
        <v>130</v>
      </c>
      <c r="F1723" t="s">
        <v>1450</v>
      </c>
      <c r="G1723" t="s">
        <v>4360</v>
      </c>
      <c r="H1723">
        <v>18209</v>
      </c>
      <c r="I1723">
        <v>183</v>
      </c>
      <c r="J1723" t="s">
        <v>85</v>
      </c>
      <c r="K1723" t="s">
        <v>30</v>
      </c>
      <c r="L1723">
        <v>80000000</v>
      </c>
      <c r="M1723">
        <v>2005</v>
      </c>
      <c r="N1723">
        <v>6.7</v>
      </c>
      <c r="O1723">
        <v>-69833498</v>
      </c>
      <c r="R1723" t="s">
        <v>1668</v>
      </c>
      <c r="S1723" cm="1">
        <f t="array" ref="S1723">AVERAGE(IF(Table7[director_name]=R1723, Table7[imdb_score]))</f>
        <v>6.6545454545454534</v>
      </c>
      <c r="T1723" t="str">
        <f>IF(Table8[[#This Row],[Average]] &gt; $V$7, "Higher", "Lower")</f>
        <v>Lower</v>
      </c>
    </row>
    <row r="1724" spans="1:20" x14ac:dyDescent="0.3">
      <c r="A1724" t="s">
        <v>2756</v>
      </c>
      <c r="B1724">
        <v>135</v>
      </c>
      <c r="C1724">
        <v>85</v>
      </c>
      <c r="D1724">
        <v>64459316</v>
      </c>
      <c r="E1724" t="s">
        <v>316</v>
      </c>
      <c r="F1724" t="s">
        <v>565</v>
      </c>
      <c r="G1724" t="s">
        <v>4362</v>
      </c>
      <c r="H1724">
        <v>85086</v>
      </c>
      <c r="I1724">
        <v>122</v>
      </c>
      <c r="J1724" t="s">
        <v>29</v>
      </c>
      <c r="K1724" t="s">
        <v>200</v>
      </c>
      <c r="L1724">
        <v>149000000</v>
      </c>
      <c r="M1724">
        <v>2006</v>
      </c>
      <c r="N1724">
        <v>6.7</v>
      </c>
      <c r="O1724">
        <v>-84540684</v>
      </c>
      <c r="R1724" t="s">
        <v>1668</v>
      </c>
      <c r="S1724" cm="1">
        <f t="array" ref="S1724">AVERAGE(IF(Table7[director_name]=R1724, Table7[imdb_score]))</f>
        <v>6.6545454545454534</v>
      </c>
      <c r="T1724" t="str">
        <f>IF(Table8[[#This Row],[Average]] &gt; $V$7, "Higher", "Lower")</f>
        <v>Lower</v>
      </c>
    </row>
    <row r="1725" spans="1:20" x14ac:dyDescent="0.3">
      <c r="A1725" t="s">
        <v>190</v>
      </c>
      <c r="B1725">
        <v>343</v>
      </c>
      <c r="C1725">
        <v>156</v>
      </c>
      <c r="D1725">
        <v>105219735</v>
      </c>
      <c r="E1725" t="s">
        <v>4364</v>
      </c>
      <c r="F1725" t="s">
        <v>4365</v>
      </c>
      <c r="G1725" t="s">
        <v>4366</v>
      </c>
      <c r="H1725">
        <v>211765</v>
      </c>
      <c r="I1725">
        <v>546</v>
      </c>
      <c r="J1725" t="s">
        <v>29</v>
      </c>
      <c r="K1725" t="s">
        <v>30</v>
      </c>
      <c r="L1725">
        <v>200000000</v>
      </c>
      <c r="M1725">
        <v>2010</v>
      </c>
      <c r="N1725">
        <v>6.7</v>
      </c>
      <c r="O1725">
        <v>-94780265</v>
      </c>
      <c r="R1725" t="s">
        <v>1668</v>
      </c>
      <c r="S1725" cm="1">
        <f t="array" ref="S1725">AVERAGE(IF(Table7[director_name]=R1725, Table7[imdb_score]))</f>
        <v>6.6545454545454534</v>
      </c>
      <c r="T1725" t="str">
        <f>IF(Table8[[#This Row],[Average]] &gt; $V$7, "Higher", "Lower")</f>
        <v>Lower</v>
      </c>
    </row>
    <row r="1726" spans="1:20" x14ac:dyDescent="0.3">
      <c r="A1726" t="s">
        <v>4367</v>
      </c>
      <c r="B1726">
        <v>168</v>
      </c>
      <c r="C1726">
        <v>95</v>
      </c>
      <c r="D1726">
        <v>241437427</v>
      </c>
      <c r="E1726" t="s">
        <v>4368</v>
      </c>
      <c r="F1726" t="s">
        <v>4369</v>
      </c>
      <c r="G1726" t="s">
        <v>4370</v>
      </c>
      <c r="H1726">
        <v>102071</v>
      </c>
      <c r="I1726">
        <v>756</v>
      </c>
      <c r="J1726" t="s">
        <v>29</v>
      </c>
      <c r="K1726" t="s">
        <v>30</v>
      </c>
      <c r="L1726">
        <v>5000000</v>
      </c>
      <c r="M1726">
        <v>2002</v>
      </c>
      <c r="N1726">
        <v>6.6</v>
      </c>
      <c r="O1726">
        <v>236437427</v>
      </c>
      <c r="R1726" t="s">
        <v>1668</v>
      </c>
      <c r="S1726" cm="1">
        <f t="array" ref="S1726">AVERAGE(IF(Table7[director_name]=R1726, Table7[imdb_score]))</f>
        <v>6.6545454545454534</v>
      </c>
      <c r="T1726" t="str">
        <f>IF(Table8[[#This Row],[Average]] &gt; $V$7, "Higher", "Lower")</f>
        <v>Lower</v>
      </c>
    </row>
    <row r="1727" spans="1:20" x14ac:dyDescent="0.3">
      <c r="A1727" t="s">
        <v>2677</v>
      </c>
      <c r="B1727">
        <v>199</v>
      </c>
      <c r="C1727">
        <v>95</v>
      </c>
      <c r="D1727">
        <v>205399422</v>
      </c>
      <c r="E1727" t="s">
        <v>1493</v>
      </c>
      <c r="F1727" t="s">
        <v>4372</v>
      </c>
      <c r="G1727" t="s">
        <v>4373</v>
      </c>
      <c r="H1727">
        <v>181225</v>
      </c>
      <c r="I1727">
        <v>784</v>
      </c>
      <c r="J1727" t="s">
        <v>29</v>
      </c>
      <c r="K1727" t="s">
        <v>30</v>
      </c>
      <c r="L1727">
        <v>33000000</v>
      </c>
      <c r="M1727">
        <v>1999</v>
      </c>
      <c r="N1727">
        <v>6.6</v>
      </c>
      <c r="O1727">
        <v>172399422</v>
      </c>
      <c r="R1727" t="s">
        <v>1668</v>
      </c>
      <c r="S1727" cm="1">
        <f t="array" ref="S1727">AVERAGE(IF(Table7[director_name]=R1727, Table7[imdb_score]))</f>
        <v>6.6545454545454534</v>
      </c>
      <c r="T1727" t="str">
        <f>IF(Table8[[#This Row],[Average]] &gt; $V$7, "Higher", "Lower")</f>
        <v>Lower</v>
      </c>
    </row>
    <row r="1728" spans="1:20" x14ac:dyDescent="0.3">
      <c r="A1728" t="s">
        <v>1668</v>
      </c>
      <c r="B1728">
        <v>37</v>
      </c>
      <c r="C1728">
        <v>120</v>
      </c>
      <c r="D1728">
        <v>173585516</v>
      </c>
      <c r="E1728" t="s">
        <v>4375</v>
      </c>
      <c r="F1728" t="s">
        <v>1670</v>
      </c>
      <c r="G1728" t="s">
        <v>4376</v>
      </c>
      <c r="H1728">
        <v>200077</v>
      </c>
      <c r="I1728">
        <v>189</v>
      </c>
      <c r="J1728" t="s">
        <v>29</v>
      </c>
      <c r="K1728" t="s">
        <v>30</v>
      </c>
      <c r="L1728">
        <v>18000000</v>
      </c>
      <c r="M1728">
        <v>1992</v>
      </c>
      <c r="N1728">
        <v>6.6</v>
      </c>
      <c r="O1728">
        <v>155585516</v>
      </c>
      <c r="R1728" t="s">
        <v>1531</v>
      </c>
      <c r="S1728" cm="1">
        <f t="array" ref="S1728">AVERAGE(IF(Table7[director_name]=R1728, Table7[imdb_score]))</f>
        <v>6.65</v>
      </c>
      <c r="T1728" t="str">
        <f>IF(Table8[[#This Row],[Average]] &gt; $V$7, "Higher", "Lower")</f>
        <v>Lower</v>
      </c>
    </row>
    <row r="1729" spans="1:20" x14ac:dyDescent="0.3">
      <c r="A1729" t="s">
        <v>2549</v>
      </c>
      <c r="B1729">
        <v>127</v>
      </c>
      <c r="C1729">
        <v>90</v>
      </c>
      <c r="D1729">
        <v>226138454</v>
      </c>
      <c r="E1729" t="s">
        <v>1562</v>
      </c>
      <c r="F1729" t="s">
        <v>4378</v>
      </c>
      <c r="G1729" t="s">
        <v>4379</v>
      </c>
      <c r="H1729">
        <v>160440</v>
      </c>
      <c r="I1729">
        <v>394</v>
      </c>
      <c r="J1729" t="s">
        <v>29</v>
      </c>
      <c r="K1729" t="s">
        <v>30</v>
      </c>
      <c r="L1729">
        <v>90000000</v>
      </c>
      <c r="M1729">
        <v>2001</v>
      </c>
      <c r="N1729">
        <v>6.6</v>
      </c>
      <c r="O1729">
        <v>136138454</v>
      </c>
      <c r="R1729" t="s">
        <v>1846</v>
      </c>
      <c r="S1729" cm="1">
        <f t="array" ref="S1729">AVERAGE(IF(Table7[director_name]=R1729, Table7[imdb_score]))</f>
        <v>6.65</v>
      </c>
      <c r="T1729" t="str">
        <f>IF(Table8[[#This Row],[Average]] &gt; $V$7, "Higher", "Lower")</f>
        <v>Lower</v>
      </c>
    </row>
    <row r="1730" spans="1:20" x14ac:dyDescent="0.3">
      <c r="A1730" t="s">
        <v>1403</v>
      </c>
      <c r="B1730">
        <v>389</v>
      </c>
      <c r="C1730">
        <v>137</v>
      </c>
      <c r="D1730">
        <v>281666058</v>
      </c>
      <c r="E1730" t="s">
        <v>4381</v>
      </c>
      <c r="F1730" t="s">
        <v>694</v>
      </c>
      <c r="G1730" t="s">
        <v>4382</v>
      </c>
      <c r="H1730">
        <v>166137</v>
      </c>
      <c r="I1730">
        <v>383</v>
      </c>
      <c r="J1730" t="s">
        <v>29</v>
      </c>
      <c r="K1730" t="s">
        <v>30</v>
      </c>
      <c r="L1730">
        <v>160000000</v>
      </c>
      <c r="M1730">
        <v>2015</v>
      </c>
      <c r="N1730">
        <v>6.6</v>
      </c>
      <c r="O1730">
        <v>121666058</v>
      </c>
      <c r="R1730" t="s">
        <v>2499</v>
      </c>
      <c r="S1730" cm="1">
        <f t="array" ref="S1730">AVERAGE(IF(Table7[director_name]=R1730, Table7[imdb_score]))</f>
        <v>6.65</v>
      </c>
      <c r="T1730" t="str">
        <f>IF(Table8[[#This Row],[Average]] &gt; $V$7, "Higher", "Lower")</f>
        <v>Lower</v>
      </c>
    </row>
    <row r="1731" spans="1:20" x14ac:dyDescent="0.3">
      <c r="A1731" t="s">
        <v>3680</v>
      </c>
      <c r="B1731">
        <v>270</v>
      </c>
      <c r="C1731">
        <v>123</v>
      </c>
      <c r="D1731">
        <v>159578352</v>
      </c>
      <c r="E1731" t="s">
        <v>2113</v>
      </c>
      <c r="F1731" t="s">
        <v>3556</v>
      </c>
      <c r="G1731" t="s">
        <v>4384</v>
      </c>
      <c r="H1731">
        <v>133177</v>
      </c>
      <c r="I1731">
        <v>380</v>
      </c>
      <c r="J1731" t="s">
        <v>29</v>
      </c>
      <c r="K1731" t="s">
        <v>30</v>
      </c>
      <c r="L1731">
        <v>43000000</v>
      </c>
      <c r="M1731">
        <v>2013</v>
      </c>
      <c r="N1731">
        <v>6.6</v>
      </c>
      <c r="O1731">
        <v>116578352</v>
      </c>
      <c r="R1731" t="s">
        <v>2493</v>
      </c>
      <c r="S1731" cm="1">
        <f t="array" ref="S1731">AVERAGE(IF(Table7[director_name]=R1731, Table7[imdb_score]))</f>
        <v>6.65</v>
      </c>
      <c r="T1731" t="str">
        <f>IF(Table8[[#This Row],[Average]] &gt; $V$7, "Higher", "Lower")</f>
        <v>Lower</v>
      </c>
    </row>
    <row r="1732" spans="1:20" x14ac:dyDescent="0.3">
      <c r="A1732" t="s">
        <v>3117</v>
      </c>
      <c r="B1732">
        <v>171</v>
      </c>
      <c r="C1732">
        <v>118</v>
      </c>
      <c r="D1732">
        <v>177575142</v>
      </c>
      <c r="E1732" t="s">
        <v>289</v>
      </c>
      <c r="F1732" t="s">
        <v>665</v>
      </c>
      <c r="G1732" t="s">
        <v>4386</v>
      </c>
      <c r="H1732">
        <v>244840</v>
      </c>
      <c r="I1732">
        <v>372</v>
      </c>
      <c r="J1732" t="s">
        <v>29</v>
      </c>
      <c r="K1732" t="s">
        <v>30</v>
      </c>
      <c r="L1732">
        <v>70000000</v>
      </c>
      <c r="M1732">
        <v>2005</v>
      </c>
      <c r="N1732">
        <v>6.6</v>
      </c>
      <c r="O1732">
        <v>107575142</v>
      </c>
      <c r="R1732" t="s">
        <v>2497</v>
      </c>
      <c r="S1732" cm="1">
        <f t="array" ref="S1732">AVERAGE(IF(Table7[director_name]=R1732, Table7[imdb_score]))</f>
        <v>6.65</v>
      </c>
      <c r="T1732" t="str">
        <f>IF(Table8[[#This Row],[Average]] &gt; $V$7, "Higher", "Lower")</f>
        <v>Lower</v>
      </c>
    </row>
    <row r="1733" spans="1:20" x14ac:dyDescent="0.3">
      <c r="A1733" t="s">
        <v>392</v>
      </c>
      <c r="B1733">
        <v>294</v>
      </c>
      <c r="C1733">
        <v>174</v>
      </c>
      <c r="D1733">
        <v>217536138</v>
      </c>
      <c r="E1733" t="s">
        <v>214</v>
      </c>
      <c r="F1733" t="s">
        <v>74</v>
      </c>
      <c r="G1733" t="s">
        <v>4388</v>
      </c>
      <c r="H1733">
        <v>314253</v>
      </c>
      <c r="I1733">
        <v>1966</v>
      </c>
      <c r="J1733" t="s">
        <v>29</v>
      </c>
      <c r="K1733" t="s">
        <v>30</v>
      </c>
      <c r="L1733">
        <v>125000000</v>
      </c>
      <c r="M1733">
        <v>2006</v>
      </c>
      <c r="N1733">
        <v>6.6</v>
      </c>
      <c r="O1733">
        <v>92536138</v>
      </c>
      <c r="R1733" t="s">
        <v>2497</v>
      </c>
      <c r="S1733" cm="1">
        <f t="array" ref="S1733">AVERAGE(IF(Table7[director_name]=R1733, Table7[imdb_score]))</f>
        <v>6.65</v>
      </c>
      <c r="T1733" t="str">
        <f>IF(Table8[[#This Row],[Average]] &gt; $V$7, "Higher", "Lower")</f>
        <v>Lower</v>
      </c>
    </row>
    <row r="1734" spans="1:20" x14ac:dyDescent="0.3">
      <c r="A1734" t="s">
        <v>2260</v>
      </c>
      <c r="B1734">
        <v>157</v>
      </c>
      <c r="C1734">
        <v>102</v>
      </c>
      <c r="D1734">
        <v>101978840</v>
      </c>
      <c r="E1734" t="s">
        <v>676</v>
      </c>
      <c r="F1734" t="s">
        <v>4390</v>
      </c>
      <c r="G1734" t="s">
        <v>4391</v>
      </c>
      <c r="H1734">
        <v>77724</v>
      </c>
      <c r="I1734">
        <v>162</v>
      </c>
      <c r="J1734" t="s">
        <v>29</v>
      </c>
      <c r="K1734" t="s">
        <v>30</v>
      </c>
      <c r="L1734">
        <v>15000000</v>
      </c>
      <c r="M1734">
        <v>2013</v>
      </c>
      <c r="N1734">
        <v>6.6</v>
      </c>
      <c r="O1734">
        <v>86978840</v>
      </c>
      <c r="R1734" t="s">
        <v>2493</v>
      </c>
      <c r="S1734" cm="1">
        <f t="array" ref="S1734">AVERAGE(IF(Table7[director_name]=R1734, Table7[imdb_score]))</f>
        <v>6.65</v>
      </c>
      <c r="T1734" t="str">
        <f>IF(Table8[[#This Row],[Average]] &gt; $V$7, "Higher", "Lower")</f>
        <v>Lower</v>
      </c>
    </row>
    <row r="1735" spans="1:20" x14ac:dyDescent="0.3">
      <c r="A1735" t="s">
        <v>2661</v>
      </c>
      <c r="B1735">
        <v>92</v>
      </c>
      <c r="C1735">
        <v>84</v>
      </c>
      <c r="D1735">
        <v>141600000</v>
      </c>
      <c r="E1735" t="s">
        <v>4393</v>
      </c>
      <c r="F1735" t="s">
        <v>40</v>
      </c>
      <c r="G1735" t="s">
        <v>4394</v>
      </c>
      <c r="H1735">
        <v>119675</v>
      </c>
      <c r="I1735">
        <v>216</v>
      </c>
      <c r="J1735" t="s">
        <v>29</v>
      </c>
      <c r="K1735" t="s">
        <v>30</v>
      </c>
      <c r="L1735">
        <v>55000000</v>
      </c>
      <c r="M1735">
        <v>1995</v>
      </c>
      <c r="N1735">
        <v>6.6</v>
      </c>
      <c r="O1735">
        <v>86600000</v>
      </c>
      <c r="R1735" t="s">
        <v>2499</v>
      </c>
      <c r="S1735" cm="1">
        <f t="array" ref="S1735">AVERAGE(IF(Table7[director_name]=R1735, Table7[imdb_score]))</f>
        <v>6.65</v>
      </c>
      <c r="T1735" t="str">
        <f>IF(Table8[[#This Row],[Average]] &gt; $V$7, "Higher", "Lower")</f>
        <v>Lower</v>
      </c>
    </row>
    <row r="1736" spans="1:20" x14ac:dyDescent="0.3">
      <c r="A1736" t="s">
        <v>3162</v>
      </c>
      <c r="B1736">
        <v>250</v>
      </c>
      <c r="C1736">
        <v>95</v>
      </c>
      <c r="D1736">
        <v>87025093</v>
      </c>
      <c r="E1736" t="s">
        <v>2463</v>
      </c>
      <c r="F1736" t="s">
        <v>4396</v>
      </c>
      <c r="G1736" t="s">
        <v>4397</v>
      </c>
      <c r="H1736">
        <v>188679</v>
      </c>
      <c r="I1736">
        <v>864</v>
      </c>
      <c r="J1736" t="s">
        <v>29</v>
      </c>
      <c r="K1736" t="s">
        <v>30</v>
      </c>
      <c r="L1736">
        <v>4000000</v>
      </c>
      <c r="M1736">
        <v>2005</v>
      </c>
      <c r="N1736">
        <v>6.6</v>
      </c>
      <c r="O1736">
        <v>83025093</v>
      </c>
      <c r="R1736" t="s">
        <v>1846</v>
      </c>
      <c r="S1736" cm="1">
        <f t="array" ref="S1736">AVERAGE(IF(Table7[director_name]=R1736, Table7[imdb_score]))</f>
        <v>6.65</v>
      </c>
      <c r="T1736" t="str">
        <f>IF(Table8[[#This Row],[Average]] &gt; $V$7, "Higher", "Lower")</f>
        <v>Lower</v>
      </c>
    </row>
    <row r="1737" spans="1:20" x14ac:dyDescent="0.3">
      <c r="A1737" t="s">
        <v>3727</v>
      </c>
      <c r="B1737">
        <v>77</v>
      </c>
      <c r="C1737">
        <v>122</v>
      </c>
      <c r="D1737">
        <v>91547205</v>
      </c>
      <c r="E1737" t="s">
        <v>289</v>
      </c>
      <c r="F1737" t="s">
        <v>4399</v>
      </c>
      <c r="G1737" t="s">
        <v>4400</v>
      </c>
      <c r="H1737">
        <v>34579</v>
      </c>
      <c r="I1737">
        <v>62</v>
      </c>
      <c r="J1737" t="s">
        <v>29</v>
      </c>
      <c r="K1737" t="s">
        <v>30</v>
      </c>
      <c r="L1737">
        <v>12000000</v>
      </c>
      <c r="M1737">
        <v>2012</v>
      </c>
      <c r="N1737">
        <v>6.6</v>
      </c>
      <c r="O1737">
        <v>79547205</v>
      </c>
      <c r="R1737" t="s">
        <v>1531</v>
      </c>
      <c r="S1737" cm="1">
        <f t="array" ref="S1737">AVERAGE(IF(Table7[director_name]=R1737, Table7[imdb_score]))</f>
        <v>6.65</v>
      </c>
      <c r="T1737" t="str">
        <f>IF(Table8[[#This Row],[Average]] &gt; $V$7, "Higher", "Lower")</f>
        <v>Lower</v>
      </c>
    </row>
    <row r="1738" spans="1:20" x14ac:dyDescent="0.3">
      <c r="A1738" t="s">
        <v>978</v>
      </c>
      <c r="B1738">
        <v>318</v>
      </c>
      <c r="C1738">
        <v>106</v>
      </c>
      <c r="D1738">
        <v>83574831</v>
      </c>
      <c r="E1738" t="s">
        <v>1453</v>
      </c>
      <c r="F1738" t="s">
        <v>3700</v>
      </c>
      <c r="G1738" t="s">
        <v>4402</v>
      </c>
      <c r="H1738">
        <v>109214</v>
      </c>
      <c r="I1738">
        <v>269</v>
      </c>
      <c r="J1738" t="s">
        <v>29</v>
      </c>
      <c r="K1738" t="s">
        <v>30</v>
      </c>
      <c r="L1738">
        <v>5000000</v>
      </c>
      <c r="M1738">
        <v>2013</v>
      </c>
      <c r="N1738">
        <v>6.6</v>
      </c>
      <c r="O1738">
        <v>78574831</v>
      </c>
      <c r="R1738" t="s">
        <v>2066</v>
      </c>
      <c r="S1738" cm="1">
        <f t="array" ref="S1738">AVERAGE(IF(Table7[director_name]=R1738, Table7[imdb_score]))</f>
        <v>6.6499999999999995</v>
      </c>
      <c r="T1738" t="str">
        <f>IF(Table8[[#This Row],[Average]] &gt; $V$7, "Higher", "Lower")</f>
        <v>Lower</v>
      </c>
    </row>
    <row r="1739" spans="1:20" x14ac:dyDescent="0.3">
      <c r="A1739" t="s">
        <v>2285</v>
      </c>
      <c r="B1739">
        <v>177</v>
      </c>
      <c r="C1739">
        <v>107</v>
      </c>
      <c r="D1739">
        <v>126088877</v>
      </c>
      <c r="E1739" t="s">
        <v>2113</v>
      </c>
      <c r="F1739" t="s">
        <v>3495</v>
      </c>
      <c r="G1739" t="s">
        <v>4404</v>
      </c>
      <c r="H1739">
        <v>33354</v>
      </c>
      <c r="I1739">
        <v>110</v>
      </c>
      <c r="J1739" t="s">
        <v>29</v>
      </c>
      <c r="K1739" t="s">
        <v>30</v>
      </c>
      <c r="L1739">
        <v>50000000</v>
      </c>
      <c r="M1739">
        <v>2016</v>
      </c>
      <c r="N1739">
        <v>6.6</v>
      </c>
      <c r="O1739">
        <v>76088877</v>
      </c>
      <c r="R1739" t="s">
        <v>2066</v>
      </c>
      <c r="S1739" cm="1">
        <f t="array" ref="S1739">AVERAGE(IF(Table7[director_name]=R1739, Table7[imdb_score]))</f>
        <v>6.6499999999999995</v>
      </c>
      <c r="T1739" t="str">
        <f>IF(Table8[[#This Row],[Average]] &gt; $V$7, "Higher", "Lower")</f>
        <v>Lower</v>
      </c>
    </row>
    <row r="1740" spans="1:20" x14ac:dyDescent="0.3">
      <c r="A1740" t="s">
        <v>996</v>
      </c>
      <c r="B1740">
        <v>164</v>
      </c>
      <c r="C1740">
        <v>122</v>
      </c>
      <c r="D1740">
        <v>148213377</v>
      </c>
      <c r="E1740" t="s">
        <v>2349</v>
      </c>
      <c r="F1740" t="s">
        <v>1586</v>
      </c>
      <c r="G1740" t="s">
        <v>4406</v>
      </c>
      <c r="H1740">
        <v>130776</v>
      </c>
      <c r="I1740">
        <v>437</v>
      </c>
      <c r="J1740" t="s">
        <v>29</v>
      </c>
      <c r="K1740" t="s">
        <v>30</v>
      </c>
      <c r="L1740">
        <v>73000000</v>
      </c>
      <c r="M1740">
        <v>2006</v>
      </c>
      <c r="N1740">
        <v>6.6</v>
      </c>
      <c r="O1740">
        <v>75213377</v>
      </c>
      <c r="R1740" t="s">
        <v>2066</v>
      </c>
      <c r="S1740" cm="1">
        <f t="array" ref="S1740">AVERAGE(IF(Table7[director_name]=R1740, Table7[imdb_score]))</f>
        <v>6.6499999999999995</v>
      </c>
      <c r="T1740" t="str">
        <f>IF(Table8[[#This Row],[Average]] &gt; $V$7, "Higher", "Lower")</f>
        <v>Lower</v>
      </c>
    </row>
    <row r="1741" spans="1:20" x14ac:dyDescent="0.3">
      <c r="A1741" t="s">
        <v>1968</v>
      </c>
      <c r="B1741">
        <v>233</v>
      </c>
      <c r="C1741">
        <v>88</v>
      </c>
      <c r="D1741">
        <v>161317423</v>
      </c>
      <c r="E1741" t="s">
        <v>316</v>
      </c>
      <c r="F1741" t="s">
        <v>1299</v>
      </c>
      <c r="G1741" t="s">
        <v>4408</v>
      </c>
      <c r="H1741">
        <v>145321</v>
      </c>
      <c r="I1741">
        <v>139</v>
      </c>
      <c r="J1741" t="s">
        <v>29</v>
      </c>
      <c r="K1741" t="s">
        <v>30</v>
      </c>
      <c r="L1741">
        <v>95000000</v>
      </c>
      <c r="M1741">
        <v>2012</v>
      </c>
      <c r="N1741">
        <v>6.6</v>
      </c>
      <c r="O1741">
        <v>66317423</v>
      </c>
      <c r="R1741" t="s">
        <v>2066</v>
      </c>
      <c r="S1741" cm="1">
        <f t="array" ref="S1741">AVERAGE(IF(Table7[director_name]=R1741, Table7[imdb_score]))</f>
        <v>6.6499999999999995</v>
      </c>
      <c r="T1741" t="str">
        <f>IF(Table8[[#This Row],[Average]] &gt; $V$7, "Higher", "Lower")</f>
        <v>Lower</v>
      </c>
    </row>
    <row r="1742" spans="1:20" x14ac:dyDescent="0.3">
      <c r="A1742" t="s">
        <v>1907</v>
      </c>
      <c r="B1742">
        <v>167</v>
      </c>
      <c r="C1742">
        <v>153</v>
      </c>
      <c r="D1742">
        <v>201573391</v>
      </c>
      <c r="E1742" t="s">
        <v>86</v>
      </c>
      <c r="F1742" t="s">
        <v>55</v>
      </c>
      <c r="G1742" t="s">
        <v>4410</v>
      </c>
      <c r="H1742">
        <v>322395</v>
      </c>
      <c r="I1742">
        <v>1171</v>
      </c>
      <c r="J1742" t="s">
        <v>29</v>
      </c>
      <c r="K1742" t="s">
        <v>30</v>
      </c>
      <c r="L1742">
        <v>140000000</v>
      </c>
      <c r="M1742">
        <v>1998</v>
      </c>
      <c r="N1742">
        <v>6.6</v>
      </c>
      <c r="O1742">
        <v>61573391</v>
      </c>
      <c r="R1742" t="s">
        <v>1907</v>
      </c>
      <c r="S1742" cm="1">
        <f t="array" ref="S1742">AVERAGE(IF(Table7[director_name]=R1742, Table7[imdb_score]))</f>
        <v>6.638461538461538</v>
      </c>
      <c r="T1742" t="str">
        <f>IF(Table8[[#This Row],[Average]] &gt; $V$7, "Higher", "Lower")</f>
        <v>Lower</v>
      </c>
    </row>
    <row r="1743" spans="1:20" x14ac:dyDescent="0.3">
      <c r="A1743" t="s">
        <v>1204</v>
      </c>
      <c r="B1743">
        <v>110</v>
      </c>
      <c r="C1743">
        <v>105</v>
      </c>
      <c r="D1743">
        <v>76400000</v>
      </c>
      <c r="E1743" t="s">
        <v>248</v>
      </c>
      <c r="F1743" t="s">
        <v>1204</v>
      </c>
      <c r="G1743" t="s">
        <v>4412</v>
      </c>
      <c r="H1743">
        <v>58743</v>
      </c>
      <c r="I1743">
        <v>192</v>
      </c>
      <c r="J1743" t="s">
        <v>29</v>
      </c>
      <c r="K1743" t="s">
        <v>30</v>
      </c>
      <c r="L1743">
        <v>17000000</v>
      </c>
      <c r="M1743">
        <v>1984</v>
      </c>
      <c r="N1743">
        <v>6.6</v>
      </c>
      <c r="O1743">
        <v>59400000</v>
      </c>
      <c r="R1743" t="s">
        <v>1907</v>
      </c>
      <c r="S1743" cm="1">
        <f t="array" ref="S1743">AVERAGE(IF(Table7[director_name]=R1743, Table7[imdb_score]))</f>
        <v>6.638461538461538</v>
      </c>
      <c r="T1743" t="str">
        <f>IF(Table8[[#This Row],[Average]] &gt; $V$7, "Higher", "Lower")</f>
        <v>Lower</v>
      </c>
    </row>
    <row r="1744" spans="1:20" x14ac:dyDescent="0.3">
      <c r="A1744" t="s">
        <v>2260</v>
      </c>
      <c r="B1744">
        <v>106</v>
      </c>
      <c r="C1744">
        <v>87</v>
      </c>
      <c r="D1744">
        <v>64267897</v>
      </c>
      <c r="E1744" t="s">
        <v>4068</v>
      </c>
      <c r="F1744" t="s">
        <v>2741</v>
      </c>
      <c r="G1744" t="s">
        <v>4413</v>
      </c>
      <c r="H1744">
        <v>67992</v>
      </c>
      <c r="I1744">
        <v>327</v>
      </c>
      <c r="J1744" t="s">
        <v>29</v>
      </c>
      <c r="K1744" t="s">
        <v>30</v>
      </c>
      <c r="L1744">
        <v>5000000</v>
      </c>
      <c r="M1744">
        <v>2002</v>
      </c>
      <c r="N1744">
        <v>6.6</v>
      </c>
      <c r="O1744">
        <v>59267897</v>
      </c>
      <c r="R1744" t="s">
        <v>1907</v>
      </c>
      <c r="S1744" cm="1">
        <f t="array" ref="S1744">AVERAGE(IF(Table7[director_name]=R1744, Table7[imdb_score]))</f>
        <v>6.638461538461538</v>
      </c>
      <c r="T1744" t="str">
        <f>IF(Table8[[#This Row],[Average]] &gt; $V$7, "Higher", "Lower")</f>
        <v>Lower</v>
      </c>
    </row>
    <row r="1745" spans="1:20" x14ac:dyDescent="0.3">
      <c r="A1745" t="s">
        <v>392</v>
      </c>
      <c r="B1745">
        <v>79</v>
      </c>
      <c r="C1745">
        <v>139</v>
      </c>
      <c r="D1745">
        <v>136448821</v>
      </c>
      <c r="E1745" t="s">
        <v>543</v>
      </c>
      <c r="F1745" t="s">
        <v>4414</v>
      </c>
      <c r="G1745" t="s">
        <v>4415</v>
      </c>
      <c r="H1745">
        <v>98989</v>
      </c>
      <c r="I1745">
        <v>158</v>
      </c>
      <c r="J1745" t="s">
        <v>29</v>
      </c>
      <c r="K1745" t="s">
        <v>30</v>
      </c>
      <c r="L1745">
        <v>80000000</v>
      </c>
      <c r="M1745">
        <v>1996</v>
      </c>
      <c r="N1745">
        <v>6.6</v>
      </c>
      <c r="O1745">
        <v>56448821</v>
      </c>
      <c r="R1745" t="s">
        <v>1907</v>
      </c>
      <c r="S1745" cm="1">
        <f t="array" ref="S1745">AVERAGE(IF(Table7[director_name]=R1745, Table7[imdb_score]))</f>
        <v>6.638461538461538</v>
      </c>
      <c r="T1745" t="str">
        <f>IF(Table8[[#This Row],[Average]] &gt; $V$7, "Higher", "Lower")</f>
        <v>Lower</v>
      </c>
    </row>
    <row r="1746" spans="1:20" x14ac:dyDescent="0.3">
      <c r="A1746" t="s">
        <v>72</v>
      </c>
      <c r="B1746">
        <v>185</v>
      </c>
      <c r="C1746">
        <v>130</v>
      </c>
      <c r="D1746">
        <v>155370362</v>
      </c>
      <c r="E1746" t="s">
        <v>4416</v>
      </c>
      <c r="F1746" t="s">
        <v>79</v>
      </c>
      <c r="G1746" t="s">
        <v>4417</v>
      </c>
      <c r="H1746">
        <v>98403</v>
      </c>
      <c r="I1746">
        <v>683</v>
      </c>
      <c r="J1746" t="s">
        <v>29</v>
      </c>
      <c r="K1746" t="s">
        <v>30</v>
      </c>
      <c r="L1746">
        <v>100000000</v>
      </c>
      <c r="M1746">
        <v>2000</v>
      </c>
      <c r="N1746">
        <v>6.6</v>
      </c>
      <c r="O1746">
        <v>55370362</v>
      </c>
      <c r="R1746" t="s">
        <v>1907</v>
      </c>
      <c r="S1746" cm="1">
        <f t="array" ref="S1746">AVERAGE(IF(Table7[director_name]=R1746, Table7[imdb_score]))</f>
        <v>6.638461538461538</v>
      </c>
      <c r="T1746" t="str">
        <f>IF(Table8[[#This Row],[Average]] &gt; $V$7, "Higher", "Lower")</f>
        <v>Lower</v>
      </c>
    </row>
    <row r="1747" spans="1:20" x14ac:dyDescent="0.3">
      <c r="A1747" t="s">
        <v>4338</v>
      </c>
      <c r="B1747">
        <v>98</v>
      </c>
      <c r="C1747">
        <v>103</v>
      </c>
      <c r="D1747">
        <v>57469179</v>
      </c>
      <c r="E1747" t="s">
        <v>1900</v>
      </c>
      <c r="F1747" t="s">
        <v>4419</v>
      </c>
      <c r="G1747" t="s">
        <v>4420</v>
      </c>
      <c r="H1747">
        <v>63855</v>
      </c>
      <c r="I1747">
        <v>248</v>
      </c>
      <c r="J1747" t="s">
        <v>29</v>
      </c>
      <c r="K1747" t="s">
        <v>30</v>
      </c>
      <c r="L1747">
        <v>11500000</v>
      </c>
      <c r="M1747">
        <v>1989</v>
      </c>
      <c r="N1747">
        <v>6.6</v>
      </c>
      <c r="O1747">
        <v>45969179</v>
      </c>
      <c r="R1747" t="s">
        <v>1907</v>
      </c>
      <c r="S1747" cm="1">
        <f t="array" ref="S1747">AVERAGE(IF(Table7[director_name]=R1747, Table7[imdb_score]))</f>
        <v>6.638461538461538</v>
      </c>
      <c r="T1747" t="str">
        <f>IF(Table8[[#This Row],[Average]] &gt; $V$7, "Higher", "Lower")</f>
        <v>Lower</v>
      </c>
    </row>
    <row r="1748" spans="1:20" x14ac:dyDescent="0.3">
      <c r="A1748" t="s">
        <v>2683</v>
      </c>
      <c r="B1748">
        <v>30</v>
      </c>
      <c r="C1748">
        <v>132</v>
      </c>
      <c r="D1748">
        <v>74787599</v>
      </c>
      <c r="E1748" t="s">
        <v>588</v>
      </c>
      <c r="F1748" t="s">
        <v>4421</v>
      </c>
      <c r="G1748" t="s">
        <v>4422</v>
      </c>
      <c r="H1748">
        <v>12549</v>
      </c>
      <c r="I1748">
        <v>109</v>
      </c>
      <c r="J1748" t="s">
        <v>29</v>
      </c>
      <c r="K1748" t="s">
        <v>30</v>
      </c>
      <c r="L1748">
        <v>30000000</v>
      </c>
      <c r="M1748">
        <v>1991</v>
      </c>
      <c r="N1748">
        <v>6.6</v>
      </c>
      <c r="O1748">
        <v>44787599</v>
      </c>
      <c r="R1748" t="s">
        <v>1907</v>
      </c>
      <c r="S1748" cm="1">
        <f t="array" ref="S1748">AVERAGE(IF(Table7[director_name]=R1748, Table7[imdb_score]))</f>
        <v>6.638461538461538</v>
      </c>
      <c r="T1748" t="str">
        <f>IF(Table8[[#This Row],[Average]] &gt; $V$7, "Higher", "Lower")</f>
        <v>Lower</v>
      </c>
    </row>
    <row r="1749" spans="1:20" x14ac:dyDescent="0.3">
      <c r="A1749" t="s">
        <v>2568</v>
      </c>
      <c r="B1749">
        <v>98</v>
      </c>
      <c r="C1749">
        <v>118</v>
      </c>
      <c r="D1749">
        <v>75668868</v>
      </c>
      <c r="E1749" t="s">
        <v>4424</v>
      </c>
      <c r="F1749" t="s">
        <v>1470</v>
      </c>
      <c r="G1749" t="s">
        <v>4425</v>
      </c>
      <c r="H1749">
        <v>60504</v>
      </c>
      <c r="I1749">
        <v>249</v>
      </c>
      <c r="J1749" t="s">
        <v>29</v>
      </c>
      <c r="K1749" t="s">
        <v>30</v>
      </c>
      <c r="L1749">
        <v>35000000</v>
      </c>
      <c r="M1749">
        <v>1994</v>
      </c>
      <c r="N1749">
        <v>6.6</v>
      </c>
      <c r="O1749">
        <v>40668868</v>
      </c>
      <c r="R1749" t="s">
        <v>1907</v>
      </c>
      <c r="S1749" cm="1">
        <f t="array" ref="S1749">AVERAGE(IF(Table7[director_name]=R1749, Table7[imdb_score]))</f>
        <v>6.638461538461538</v>
      </c>
      <c r="T1749" t="str">
        <f>IF(Table8[[#This Row],[Average]] &gt; $V$7, "Higher", "Lower")</f>
        <v>Lower</v>
      </c>
    </row>
    <row r="1750" spans="1:20" x14ac:dyDescent="0.3">
      <c r="A1750" t="s">
        <v>2556</v>
      </c>
      <c r="B1750">
        <v>106</v>
      </c>
      <c r="C1750">
        <v>131</v>
      </c>
      <c r="D1750">
        <v>67900000</v>
      </c>
      <c r="E1750" t="s">
        <v>715</v>
      </c>
      <c r="F1750" t="s">
        <v>4426</v>
      </c>
      <c r="G1750" t="s">
        <v>4427</v>
      </c>
      <c r="H1750">
        <v>74374</v>
      </c>
      <c r="I1750">
        <v>225</v>
      </c>
      <c r="J1750" t="s">
        <v>29</v>
      </c>
      <c r="K1750" t="s">
        <v>200</v>
      </c>
      <c r="L1750">
        <v>27500000</v>
      </c>
      <c r="M1750">
        <v>1983</v>
      </c>
      <c r="N1750">
        <v>6.6</v>
      </c>
      <c r="O1750">
        <v>40400000</v>
      </c>
      <c r="R1750" t="s">
        <v>1907</v>
      </c>
      <c r="S1750" cm="1">
        <f t="array" ref="S1750">AVERAGE(IF(Table7[director_name]=R1750, Table7[imdb_score]))</f>
        <v>6.638461538461538</v>
      </c>
      <c r="T1750" t="str">
        <f>IF(Table8[[#This Row],[Average]] &gt; $V$7, "Higher", "Lower")</f>
        <v>Lower</v>
      </c>
    </row>
    <row r="1751" spans="1:20" x14ac:dyDescent="0.3">
      <c r="A1751" t="s">
        <v>3387</v>
      </c>
      <c r="B1751">
        <v>131</v>
      </c>
      <c r="C1751">
        <v>88</v>
      </c>
      <c r="D1751">
        <v>44793200</v>
      </c>
      <c r="E1751" t="s">
        <v>4137</v>
      </c>
      <c r="F1751" t="s">
        <v>4429</v>
      </c>
      <c r="G1751" t="s">
        <v>4430</v>
      </c>
      <c r="H1751">
        <v>49820</v>
      </c>
      <c r="I1751">
        <v>311</v>
      </c>
      <c r="J1751" t="s">
        <v>29</v>
      </c>
      <c r="K1751" t="s">
        <v>30</v>
      </c>
      <c r="L1751">
        <v>4500000</v>
      </c>
      <c r="M1751">
        <v>1987</v>
      </c>
      <c r="N1751">
        <v>6.6</v>
      </c>
      <c r="O1751">
        <v>40293200</v>
      </c>
      <c r="R1751" t="s">
        <v>1907</v>
      </c>
      <c r="S1751" cm="1">
        <f t="array" ref="S1751">AVERAGE(IF(Table7[director_name]=R1751, Table7[imdb_score]))</f>
        <v>6.638461538461538</v>
      </c>
      <c r="T1751" t="str">
        <f>IF(Table8[[#This Row],[Average]] &gt; $V$7, "Higher", "Lower")</f>
        <v>Lower</v>
      </c>
    </row>
    <row r="1752" spans="1:20" x14ac:dyDescent="0.3">
      <c r="A1752" t="s">
        <v>2827</v>
      </c>
      <c r="B1752">
        <v>222</v>
      </c>
      <c r="C1752">
        <v>105</v>
      </c>
      <c r="D1752">
        <v>63910583</v>
      </c>
      <c r="E1752" t="s">
        <v>289</v>
      </c>
      <c r="F1752" t="s">
        <v>44</v>
      </c>
      <c r="G1752" t="s">
        <v>4431</v>
      </c>
      <c r="H1752">
        <v>106755</v>
      </c>
      <c r="I1752">
        <v>173</v>
      </c>
      <c r="J1752" t="s">
        <v>29</v>
      </c>
      <c r="K1752" t="s">
        <v>30</v>
      </c>
      <c r="L1752">
        <v>28000000</v>
      </c>
      <c r="M1752">
        <v>2013</v>
      </c>
      <c r="N1752">
        <v>6.6</v>
      </c>
      <c r="O1752">
        <v>35910583</v>
      </c>
      <c r="R1752" t="s">
        <v>1907</v>
      </c>
      <c r="S1752" cm="1">
        <f t="array" ref="S1752">AVERAGE(IF(Table7[director_name]=R1752, Table7[imdb_score]))</f>
        <v>6.638461538461538</v>
      </c>
      <c r="T1752" t="str">
        <f>IF(Table8[[#This Row],[Average]] &gt; $V$7, "Higher", "Lower")</f>
        <v>Lower</v>
      </c>
    </row>
    <row r="1753" spans="1:20" x14ac:dyDescent="0.3">
      <c r="A1753" t="s">
        <v>1897</v>
      </c>
      <c r="B1753">
        <v>49</v>
      </c>
      <c r="C1753">
        <v>115</v>
      </c>
      <c r="D1753">
        <v>61490000</v>
      </c>
      <c r="E1753" t="s">
        <v>1489</v>
      </c>
      <c r="F1753" t="s">
        <v>2153</v>
      </c>
      <c r="G1753" t="s">
        <v>4433</v>
      </c>
      <c r="H1753">
        <v>62037</v>
      </c>
      <c r="I1753">
        <v>148</v>
      </c>
      <c r="J1753" t="s">
        <v>29</v>
      </c>
      <c r="K1753" t="s">
        <v>30</v>
      </c>
      <c r="L1753">
        <v>26000000</v>
      </c>
      <c r="M1753">
        <v>1990</v>
      </c>
      <c r="N1753">
        <v>6.6</v>
      </c>
      <c r="O1753">
        <v>35490000</v>
      </c>
      <c r="R1753" t="s">
        <v>1907</v>
      </c>
      <c r="S1753" cm="1">
        <f t="array" ref="S1753">AVERAGE(IF(Table7[director_name]=R1753, Table7[imdb_score]))</f>
        <v>6.638461538461538</v>
      </c>
      <c r="T1753" t="str">
        <f>IF(Table8[[#This Row],[Average]] &gt; $V$7, "Higher", "Lower")</f>
        <v>Lower</v>
      </c>
    </row>
    <row r="1754" spans="1:20" x14ac:dyDescent="0.3">
      <c r="A1754" t="s">
        <v>934</v>
      </c>
      <c r="B1754">
        <v>307</v>
      </c>
      <c r="C1754">
        <v>95</v>
      </c>
      <c r="D1754">
        <v>100448498</v>
      </c>
      <c r="E1754" t="s">
        <v>73</v>
      </c>
      <c r="F1754" t="s">
        <v>388</v>
      </c>
      <c r="G1754" t="s">
        <v>4434</v>
      </c>
      <c r="H1754">
        <v>272789</v>
      </c>
      <c r="I1754">
        <v>285</v>
      </c>
      <c r="J1754" t="s">
        <v>29</v>
      </c>
      <c r="K1754" t="s">
        <v>30</v>
      </c>
      <c r="L1754">
        <v>65000000</v>
      </c>
      <c r="M1754">
        <v>2010</v>
      </c>
      <c r="N1754">
        <v>6.6</v>
      </c>
      <c r="O1754">
        <v>35448498</v>
      </c>
      <c r="R1754" t="s">
        <v>1907</v>
      </c>
      <c r="S1754" cm="1">
        <f t="array" ref="S1754">AVERAGE(IF(Table7[director_name]=R1754, Table7[imdb_score]))</f>
        <v>6.638461538461538</v>
      </c>
      <c r="T1754" t="str">
        <f>IF(Table8[[#This Row],[Average]] &gt; $V$7, "Higher", "Lower")</f>
        <v>Lower</v>
      </c>
    </row>
    <row r="1755" spans="1:20" x14ac:dyDescent="0.3">
      <c r="A1755" t="s">
        <v>857</v>
      </c>
      <c r="B1755">
        <v>53</v>
      </c>
      <c r="C1755">
        <v>115</v>
      </c>
      <c r="D1755">
        <v>38168022</v>
      </c>
      <c r="E1755" t="s">
        <v>4068</v>
      </c>
      <c r="F1755" t="s">
        <v>2776</v>
      </c>
      <c r="G1755" t="s">
        <v>4436</v>
      </c>
      <c r="H1755">
        <v>4687</v>
      </c>
      <c r="I1755">
        <v>83</v>
      </c>
      <c r="J1755" t="s">
        <v>29</v>
      </c>
      <c r="K1755" t="s">
        <v>30</v>
      </c>
      <c r="L1755">
        <v>3000000</v>
      </c>
      <c r="M1755">
        <v>2000</v>
      </c>
      <c r="N1755">
        <v>6.6</v>
      </c>
      <c r="O1755">
        <v>35168022</v>
      </c>
      <c r="R1755" t="s">
        <v>2145</v>
      </c>
      <c r="S1755" cm="1">
        <f t="array" ref="S1755">AVERAGE(IF(Table7[director_name]=R1755, Table7[imdb_score]))</f>
        <v>6.6333333333333337</v>
      </c>
      <c r="T1755" t="str">
        <f>IF(Table8[[#This Row],[Average]] &gt; $V$7, "Higher", "Lower")</f>
        <v>Lower</v>
      </c>
    </row>
    <row r="1756" spans="1:20" x14ac:dyDescent="0.3">
      <c r="A1756" t="s">
        <v>2414</v>
      </c>
      <c r="B1756">
        <v>83</v>
      </c>
      <c r="C1756">
        <v>115</v>
      </c>
      <c r="D1756">
        <v>60491560</v>
      </c>
      <c r="E1756" t="s">
        <v>140</v>
      </c>
      <c r="F1756" t="s">
        <v>27</v>
      </c>
      <c r="G1756" t="s">
        <v>4437</v>
      </c>
      <c r="H1756">
        <v>50653</v>
      </c>
      <c r="I1756">
        <v>143</v>
      </c>
      <c r="J1756" t="s">
        <v>29</v>
      </c>
      <c r="K1756" t="s">
        <v>30</v>
      </c>
      <c r="L1756">
        <v>27000000</v>
      </c>
      <c r="M1756">
        <v>1997</v>
      </c>
      <c r="N1756">
        <v>6.6</v>
      </c>
      <c r="O1756">
        <v>33491560</v>
      </c>
      <c r="R1756" t="s">
        <v>2145</v>
      </c>
      <c r="S1756" cm="1">
        <f t="array" ref="S1756">AVERAGE(IF(Table7[director_name]=R1756, Table7[imdb_score]))</f>
        <v>6.6333333333333337</v>
      </c>
      <c r="T1756" t="str">
        <f>IF(Table8[[#This Row],[Average]] &gt; $V$7, "Higher", "Lower")</f>
        <v>Lower</v>
      </c>
    </row>
    <row r="1757" spans="1:20" x14ac:dyDescent="0.3">
      <c r="A1757" t="s">
        <v>1826</v>
      </c>
      <c r="B1757">
        <v>235</v>
      </c>
      <c r="C1757">
        <v>90</v>
      </c>
      <c r="D1757">
        <v>72266306</v>
      </c>
      <c r="E1757" t="s">
        <v>140</v>
      </c>
      <c r="F1757" t="s">
        <v>902</v>
      </c>
      <c r="G1757" t="s">
        <v>4438</v>
      </c>
      <c r="H1757">
        <v>127528</v>
      </c>
      <c r="I1757">
        <v>422</v>
      </c>
      <c r="J1757" t="s">
        <v>29</v>
      </c>
      <c r="K1757" t="s">
        <v>30</v>
      </c>
      <c r="L1757">
        <v>40000000</v>
      </c>
      <c r="M1757">
        <v>2008</v>
      </c>
      <c r="N1757">
        <v>6.6</v>
      </c>
      <c r="O1757">
        <v>32266306</v>
      </c>
      <c r="R1757" t="s">
        <v>2145</v>
      </c>
      <c r="S1757" cm="1">
        <f t="array" ref="S1757">AVERAGE(IF(Table7[director_name]=R1757, Table7[imdb_score]))</f>
        <v>6.6333333333333337</v>
      </c>
      <c r="T1757" t="str">
        <f>IF(Table8[[#This Row],[Average]] &gt; $V$7, "Higher", "Lower")</f>
        <v>Lower</v>
      </c>
    </row>
    <row r="1758" spans="1:20" x14ac:dyDescent="0.3">
      <c r="A1758" t="s">
        <v>2756</v>
      </c>
      <c r="B1758">
        <v>103</v>
      </c>
      <c r="C1758">
        <v>99</v>
      </c>
      <c r="D1758">
        <v>52691009</v>
      </c>
      <c r="E1758" t="s">
        <v>1669</v>
      </c>
      <c r="F1758" t="s">
        <v>3623</v>
      </c>
      <c r="G1758" t="s">
        <v>4440</v>
      </c>
      <c r="H1758">
        <v>18727</v>
      </c>
      <c r="I1758">
        <v>45</v>
      </c>
      <c r="J1758" t="s">
        <v>29</v>
      </c>
      <c r="K1758" t="s">
        <v>30</v>
      </c>
      <c r="L1758">
        <v>21000000</v>
      </c>
      <c r="M1758">
        <v>2011</v>
      </c>
      <c r="N1758">
        <v>6.6</v>
      </c>
      <c r="O1758">
        <v>31691009</v>
      </c>
      <c r="R1758" t="s">
        <v>2145</v>
      </c>
      <c r="S1758" cm="1">
        <f t="array" ref="S1758">AVERAGE(IF(Table7[director_name]=R1758, Table7[imdb_score]))</f>
        <v>6.6333333333333337</v>
      </c>
      <c r="T1758" t="str">
        <f>IF(Table8[[#This Row],[Average]] &gt; $V$7, "Higher", "Lower")</f>
        <v>Lower</v>
      </c>
    </row>
    <row r="1759" spans="1:20" x14ac:dyDescent="0.3">
      <c r="A1759" t="s">
        <v>2266</v>
      </c>
      <c r="B1759">
        <v>187</v>
      </c>
      <c r="C1759">
        <v>120</v>
      </c>
      <c r="D1759">
        <v>112703470</v>
      </c>
      <c r="E1759" t="s">
        <v>699</v>
      </c>
      <c r="F1759" t="s">
        <v>1539</v>
      </c>
      <c r="G1759" t="s">
        <v>4441</v>
      </c>
      <c r="H1759">
        <v>69860</v>
      </c>
      <c r="I1759">
        <v>214</v>
      </c>
      <c r="J1759" t="s">
        <v>29</v>
      </c>
      <c r="K1759" t="s">
        <v>30</v>
      </c>
      <c r="L1759">
        <v>85000000</v>
      </c>
      <c r="M1759">
        <v>2009</v>
      </c>
      <c r="N1759">
        <v>6.6</v>
      </c>
      <c r="O1759">
        <v>27703470</v>
      </c>
      <c r="R1759" t="s">
        <v>2145</v>
      </c>
      <c r="S1759" cm="1">
        <f t="array" ref="S1759">AVERAGE(IF(Table7[director_name]=R1759, Table7[imdb_score]))</f>
        <v>6.6333333333333337</v>
      </c>
      <c r="T1759" t="str">
        <f>IF(Table8[[#This Row],[Average]] &gt; $V$7, "Higher", "Lower")</f>
        <v>Lower</v>
      </c>
    </row>
    <row r="1760" spans="1:20" x14ac:dyDescent="0.3">
      <c r="A1760" t="s">
        <v>2051</v>
      </c>
      <c r="B1760">
        <v>169</v>
      </c>
      <c r="C1760">
        <v>105</v>
      </c>
      <c r="D1760">
        <v>51853450</v>
      </c>
      <c r="E1760" t="s">
        <v>4443</v>
      </c>
      <c r="F1760" t="s">
        <v>3010</v>
      </c>
      <c r="G1760" t="s">
        <v>4444</v>
      </c>
      <c r="H1760">
        <v>37398</v>
      </c>
      <c r="I1760">
        <v>110</v>
      </c>
      <c r="J1760" t="s">
        <v>29</v>
      </c>
      <c r="K1760" t="s">
        <v>30</v>
      </c>
      <c r="L1760">
        <v>25000000</v>
      </c>
      <c r="M1760">
        <v>2012</v>
      </c>
      <c r="N1760">
        <v>6.6</v>
      </c>
      <c r="O1760">
        <v>26853450</v>
      </c>
      <c r="R1760" t="s">
        <v>2145</v>
      </c>
      <c r="S1760" cm="1">
        <f t="array" ref="S1760">AVERAGE(IF(Table7[director_name]=R1760, Table7[imdb_score]))</f>
        <v>6.6333333333333337</v>
      </c>
      <c r="T1760" t="str">
        <f>IF(Table8[[#This Row],[Average]] &gt; $V$7, "Higher", "Lower")</f>
        <v>Lower</v>
      </c>
    </row>
    <row r="1761" spans="1:20" x14ac:dyDescent="0.3">
      <c r="A1761" t="s">
        <v>2497</v>
      </c>
      <c r="B1761">
        <v>153</v>
      </c>
      <c r="C1761">
        <v>102</v>
      </c>
      <c r="D1761">
        <v>38087366</v>
      </c>
      <c r="E1761" t="s">
        <v>1929</v>
      </c>
      <c r="F1761" t="s">
        <v>4446</v>
      </c>
      <c r="G1761" t="s">
        <v>4447</v>
      </c>
      <c r="H1761">
        <v>113918</v>
      </c>
      <c r="I1761">
        <v>165</v>
      </c>
      <c r="J1761" t="s">
        <v>29</v>
      </c>
      <c r="K1761" t="s">
        <v>30</v>
      </c>
      <c r="L1761">
        <v>12000000</v>
      </c>
      <c r="M1761">
        <v>2008</v>
      </c>
      <c r="N1761">
        <v>6.6</v>
      </c>
      <c r="O1761">
        <v>26087366</v>
      </c>
      <c r="R1761" t="s">
        <v>2145</v>
      </c>
      <c r="S1761" cm="1">
        <f t="array" ref="S1761">AVERAGE(IF(Table7[director_name]=R1761, Table7[imdb_score]))</f>
        <v>6.6333333333333337</v>
      </c>
      <c r="T1761" t="str">
        <f>IF(Table8[[#This Row],[Average]] &gt; $V$7, "Higher", "Lower")</f>
        <v>Lower</v>
      </c>
    </row>
    <row r="1762" spans="1:20" x14ac:dyDescent="0.3">
      <c r="A1762" t="s">
        <v>2194</v>
      </c>
      <c r="B1762">
        <v>158</v>
      </c>
      <c r="C1762">
        <v>122</v>
      </c>
      <c r="D1762">
        <v>33071558</v>
      </c>
      <c r="E1762" t="s">
        <v>73</v>
      </c>
      <c r="F1762" t="s">
        <v>4448</v>
      </c>
      <c r="G1762" t="s">
        <v>4449</v>
      </c>
      <c r="H1762">
        <v>22369</v>
      </c>
      <c r="I1762">
        <v>100</v>
      </c>
      <c r="J1762" t="s">
        <v>29</v>
      </c>
      <c r="K1762" t="s">
        <v>200</v>
      </c>
      <c r="L1762">
        <v>10000000</v>
      </c>
      <c r="M1762">
        <v>2015</v>
      </c>
      <c r="N1762">
        <v>6.6</v>
      </c>
      <c r="O1762">
        <v>23071558</v>
      </c>
      <c r="R1762" t="s">
        <v>2145</v>
      </c>
      <c r="S1762" cm="1">
        <f t="array" ref="S1762">AVERAGE(IF(Table7[director_name]=R1762, Table7[imdb_score]))</f>
        <v>6.6333333333333337</v>
      </c>
      <c r="T1762" t="str">
        <f>IF(Table8[[#This Row],[Average]] &gt; $V$7, "Higher", "Lower")</f>
        <v>Lower</v>
      </c>
    </row>
    <row r="1763" spans="1:20" x14ac:dyDescent="0.3">
      <c r="A1763" t="s">
        <v>1962</v>
      </c>
      <c r="B1763">
        <v>128</v>
      </c>
      <c r="C1763">
        <v>97</v>
      </c>
      <c r="D1763">
        <v>47124400</v>
      </c>
      <c r="E1763" t="s">
        <v>4122</v>
      </c>
      <c r="F1763" t="s">
        <v>656</v>
      </c>
      <c r="G1763" t="s">
        <v>4451</v>
      </c>
      <c r="H1763">
        <v>49676</v>
      </c>
      <c r="I1763">
        <v>181</v>
      </c>
      <c r="J1763" t="s">
        <v>29</v>
      </c>
      <c r="K1763" t="s">
        <v>30</v>
      </c>
      <c r="L1763">
        <v>25000000</v>
      </c>
      <c r="M1763">
        <v>2005</v>
      </c>
      <c r="N1763">
        <v>6.6</v>
      </c>
      <c r="O1763">
        <v>22124400</v>
      </c>
      <c r="R1763" t="s">
        <v>2145</v>
      </c>
      <c r="S1763" cm="1">
        <f t="array" ref="S1763">AVERAGE(IF(Table7[director_name]=R1763, Table7[imdb_score]))</f>
        <v>6.6333333333333337</v>
      </c>
      <c r="T1763" t="str">
        <f>IF(Table8[[#This Row],[Average]] &gt; $V$7, "Higher", "Lower")</f>
        <v>Lower</v>
      </c>
    </row>
    <row r="1764" spans="1:20" x14ac:dyDescent="0.3">
      <c r="A1764" t="s">
        <v>1238</v>
      </c>
      <c r="B1764">
        <v>364</v>
      </c>
      <c r="C1764">
        <v>90</v>
      </c>
      <c r="D1764">
        <v>24475193</v>
      </c>
      <c r="E1764" t="s">
        <v>699</v>
      </c>
      <c r="F1764" t="s">
        <v>1238</v>
      </c>
      <c r="G1764" t="s">
        <v>4453</v>
      </c>
      <c r="H1764">
        <v>190494</v>
      </c>
      <c r="I1764">
        <v>314</v>
      </c>
      <c r="J1764" t="s">
        <v>29</v>
      </c>
      <c r="K1764" t="s">
        <v>30</v>
      </c>
      <c r="L1764">
        <v>3000000</v>
      </c>
      <c r="M1764">
        <v>2013</v>
      </c>
      <c r="N1764">
        <v>6.6</v>
      </c>
      <c r="O1764">
        <v>21475193</v>
      </c>
      <c r="R1764" t="s">
        <v>1502</v>
      </c>
      <c r="S1764" cm="1">
        <f t="array" ref="S1764">AVERAGE(IF(Table7[director_name]=R1764, Table7[imdb_score]))</f>
        <v>6.6333333333333329</v>
      </c>
      <c r="T1764" t="str">
        <f>IF(Table8[[#This Row],[Average]] &gt; $V$7, "Higher", "Lower")</f>
        <v>Lower</v>
      </c>
    </row>
    <row r="1765" spans="1:20" x14ac:dyDescent="0.3">
      <c r="A1765" t="s">
        <v>2293</v>
      </c>
      <c r="B1765">
        <v>215</v>
      </c>
      <c r="C1765">
        <v>118</v>
      </c>
      <c r="D1765">
        <v>101111837</v>
      </c>
      <c r="E1765" t="s">
        <v>500</v>
      </c>
      <c r="F1765" t="s">
        <v>544</v>
      </c>
      <c r="G1765" t="s">
        <v>4455</v>
      </c>
      <c r="H1765">
        <v>150764</v>
      </c>
      <c r="I1765">
        <v>318</v>
      </c>
      <c r="J1765" t="s">
        <v>29</v>
      </c>
      <c r="K1765" t="s">
        <v>30</v>
      </c>
      <c r="L1765">
        <v>80000000</v>
      </c>
      <c r="M1765">
        <v>2008</v>
      </c>
      <c r="N1765">
        <v>6.6</v>
      </c>
      <c r="O1765">
        <v>21111837</v>
      </c>
      <c r="R1765" t="s">
        <v>2514</v>
      </c>
      <c r="S1765" cm="1">
        <f t="array" ref="S1765">AVERAGE(IF(Table7[director_name]=R1765, Table7[imdb_score]))</f>
        <v>6.6333333333333329</v>
      </c>
      <c r="T1765" t="str">
        <f>IF(Table8[[#This Row],[Average]] &gt; $V$7, "Higher", "Lower")</f>
        <v>Lower</v>
      </c>
    </row>
    <row r="1766" spans="1:20" x14ac:dyDescent="0.3">
      <c r="A1766" t="s">
        <v>2754</v>
      </c>
      <c r="B1766">
        <v>238</v>
      </c>
      <c r="C1766">
        <v>109</v>
      </c>
      <c r="D1766">
        <v>55802754</v>
      </c>
      <c r="E1766" t="s">
        <v>289</v>
      </c>
      <c r="F1766" t="s">
        <v>2512</v>
      </c>
      <c r="G1766" t="s">
        <v>4457</v>
      </c>
      <c r="H1766">
        <v>270228</v>
      </c>
      <c r="I1766">
        <v>194</v>
      </c>
      <c r="J1766" t="s">
        <v>29</v>
      </c>
      <c r="K1766" t="s">
        <v>30</v>
      </c>
      <c r="L1766">
        <v>35000000</v>
      </c>
      <c r="M1766">
        <v>2011</v>
      </c>
      <c r="N1766">
        <v>6.6</v>
      </c>
      <c r="O1766">
        <v>20802754</v>
      </c>
      <c r="R1766" t="s">
        <v>1502</v>
      </c>
      <c r="S1766" cm="1">
        <f t="array" ref="S1766">AVERAGE(IF(Table7[director_name]=R1766, Table7[imdb_score]))</f>
        <v>6.6333333333333329</v>
      </c>
      <c r="T1766" t="str">
        <f>IF(Table8[[#This Row],[Average]] &gt; $V$7, "Higher", "Lower")</f>
        <v>Lower</v>
      </c>
    </row>
    <row r="1767" spans="1:20" x14ac:dyDescent="0.3">
      <c r="A1767" t="s">
        <v>2683</v>
      </c>
      <c r="B1767">
        <v>16</v>
      </c>
      <c r="C1767">
        <v>132</v>
      </c>
      <c r="D1767">
        <v>30400000</v>
      </c>
      <c r="E1767" t="s">
        <v>1437</v>
      </c>
      <c r="F1767" t="s">
        <v>2977</v>
      </c>
      <c r="G1767" t="s">
        <v>4459</v>
      </c>
      <c r="H1767">
        <v>9503</v>
      </c>
      <c r="I1767">
        <v>68</v>
      </c>
      <c r="J1767" t="s">
        <v>29</v>
      </c>
      <c r="K1767" t="s">
        <v>200</v>
      </c>
      <c r="L1767">
        <v>12000000</v>
      </c>
      <c r="M1767">
        <v>1983</v>
      </c>
      <c r="N1767">
        <v>6.6</v>
      </c>
      <c r="O1767">
        <v>18400000</v>
      </c>
      <c r="R1767" t="s">
        <v>2514</v>
      </c>
      <c r="S1767" cm="1">
        <f t="array" ref="S1767">AVERAGE(IF(Table7[director_name]=R1767, Table7[imdb_score]))</f>
        <v>6.6333333333333329</v>
      </c>
      <c r="T1767" t="str">
        <f>IF(Table8[[#This Row],[Average]] &gt; $V$7, "Higher", "Lower")</f>
        <v>Lower</v>
      </c>
    </row>
    <row r="1768" spans="1:20" x14ac:dyDescent="0.3">
      <c r="A1768" t="s">
        <v>278</v>
      </c>
      <c r="B1768">
        <v>64</v>
      </c>
      <c r="C1768">
        <v>127</v>
      </c>
      <c r="D1768">
        <v>67823573</v>
      </c>
      <c r="E1768" t="s">
        <v>417</v>
      </c>
      <c r="F1768" t="s">
        <v>150</v>
      </c>
      <c r="G1768" t="s">
        <v>4461</v>
      </c>
      <c r="H1768">
        <v>91176</v>
      </c>
      <c r="I1768">
        <v>130</v>
      </c>
      <c r="J1768" t="s">
        <v>29</v>
      </c>
      <c r="K1768" t="s">
        <v>30</v>
      </c>
      <c r="L1768">
        <v>50000000</v>
      </c>
      <c r="M1768">
        <v>1995</v>
      </c>
      <c r="N1768">
        <v>6.6</v>
      </c>
      <c r="O1768">
        <v>17823573</v>
      </c>
      <c r="R1768" t="s">
        <v>2514</v>
      </c>
      <c r="S1768" cm="1">
        <f t="array" ref="S1768">AVERAGE(IF(Table7[director_name]=R1768, Table7[imdb_score]))</f>
        <v>6.6333333333333329</v>
      </c>
      <c r="T1768" t="str">
        <f>IF(Table8[[#This Row],[Average]] &gt; $V$7, "Higher", "Lower")</f>
        <v>Lower</v>
      </c>
    </row>
    <row r="1769" spans="1:20" x14ac:dyDescent="0.3">
      <c r="A1769" t="s">
        <v>2570</v>
      </c>
      <c r="B1769">
        <v>241</v>
      </c>
      <c r="C1769">
        <v>114</v>
      </c>
      <c r="D1769">
        <v>32721635</v>
      </c>
      <c r="E1769" t="s">
        <v>4463</v>
      </c>
      <c r="F1769" t="s">
        <v>3171</v>
      </c>
      <c r="G1769" t="s">
        <v>4464</v>
      </c>
      <c r="H1769">
        <v>67822</v>
      </c>
      <c r="I1769">
        <v>279</v>
      </c>
      <c r="J1769" t="s">
        <v>29</v>
      </c>
      <c r="K1769" t="s">
        <v>30</v>
      </c>
      <c r="L1769">
        <v>15000000</v>
      </c>
      <c r="M1769">
        <v>2009</v>
      </c>
      <c r="N1769">
        <v>6.6</v>
      </c>
      <c r="O1769">
        <v>17721635</v>
      </c>
      <c r="R1769" t="s">
        <v>1502</v>
      </c>
      <c r="S1769" cm="1">
        <f t="array" ref="S1769">AVERAGE(IF(Table7[director_name]=R1769, Table7[imdb_score]))</f>
        <v>6.6333333333333329</v>
      </c>
      <c r="T1769" t="str">
        <f>IF(Table8[[#This Row],[Average]] &gt; $V$7, "Higher", "Lower")</f>
        <v>Lower</v>
      </c>
    </row>
    <row r="1770" spans="1:20" x14ac:dyDescent="0.3">
      <c r="A1770" t="s">
        <v>2570</v>
      </c>
      <c r="B1770">
        <v>241</v>
      </c>
      <c r="C1770">
        <v>114</v>
      </c>
      <c r="D1770">
        <v>32721635</v>
      </c>
      <c r="E1770" t="s">
        <v>4463</v>
      </c>
      <c r="F1770" t="s">
        <v>3171</v>
      </c>
      <c r="G1770" t="s">
        <v>4464</v>
      </c>
      <c r="H1770">
        <v>67824</v>
      </c>
      <c r="I1770">
        <v>279</v>
      </c>
      <c r="J1770" t="s">
        <v>29</v>
      </c>
      <c r="K1770" t="s">
        <v>30</v>
      </c>
      <c r="L1770">
        <v>15000000</v>
      </c>
      <c r="M1770">
        <v>2009</v>
      </c>
      <c r="N1770">
        <v>6.6</v>
      </c>
      <c r="O1770">
        <v>17721635</v>
      </c>
      <c r="R1770" t="s">
        <v>397</v>
      </c>
      <c r="S1770" cm="1">
        <f t="array" ref="S1770">AVERAGE(IF(Table7[director_name]=R1770, Table7[imdb_score]))</f>
        <v>6.6300000000000008</v>
      </c>
      <c r="T1770" t="str">
        <f>IF(Table8[[#This Row],[Average]] &gt; $V$7, "Higher", "Lower")</f>
        <v>Lower</v>
      </c>
    </row>
    <row r="1771" spans="1:20" x14ac:dyDescent="0.3">
      <c r="A1771" t="s">
        <v>2417</v>
      </c>
      <c r="B1771">
        <v>135</v>
      </c>
      <c r="C1771">
        <v>90</v>
      </c>
      <c r="D1771">
        <v>45162741</v>
      </c>
      <c r="E1771" t="s">
        <v>676</v>
      </c>
      <c r="F1771" t="s">
        <v>1308</v>
      </c>
      <c r="G1771" t="s">
        <v>4467</v>
      </c>
      <c r="H1771">
        <v>201084</v>
      </c>
      <c r="I1771">
        <v>523</v>
      </c>
      <c r="J1771" t="s">
        <v>29</v>
      </c>
      <c r="K1771" t="s">
        <v>227</v>
      </c>
      <c r="L1771">
        <v>28000000</v>
      </c>
      <c r="M1771">
        <v>2001</v>
      </c>
      <c r="N1771">
        <v>6.6</v>
      </c>
      <c r="O1771">
        <v>17162741</v>
      </c>
      <c r="R1771" t="s">
        <v>397</v>
      </c>
      <c r="S1771" cm="1">
        <f t="array" ref="S1771">AVERAGE(IF(Table7[director_name]=R1771, Table7[imdb_score]))</f>
        <v>6.6300000000000008</v>
      </c>
      <c r="T1771" t="str">
        <f>IF(Table8[[#This Row],[Average]] &gt; $V$7, "Higher", "Lower")</f>
        <v>Lower</v>
      </c>
    </row>
    <row r="1772" spans="1:20" x14ac:dyDescent="0.3">
      <c r="A1772" t="s">
        <v>2446</v>
      </c>
      <c r="B1772">
        <v>161</v>
      </c>
      <c r="C1772">
        <v>91</v>
      </c>
      <c r="D1772">
        <v>17986000</v>
      </c>
      <c r="E1772" t="s">
        <v>626</v>
      </c>
      <c r="F1772" t="s">
        <v>4468</v>
      </c>
      <c r="G1772" t="s">
        <v>4469</v>
      </c>
      <c r="H1772">
        <v>22773</v>
      </c>
      <c r="I1772">
        <v>195</v>
      </c>
      <c r="J1772" t="s">
        <v>29</v>
      </c>
      <c r="K1772" t="s">
        <v>30</v>
      </c>
      <c r="L1772">
        <v>1000000</v>
      </c>
      <c r="M1772">
        <v>1981</v>
      </c>
      <c r="N1772">
        <v>6.6</v>
      </c>
      <c r="O1772">
        <v>16986000</v>
      </c>
      <c r="R1772" t="s">
        <v>397</v>
      </c>
      <c r="S1772" cm="1">
        <f t="array" ref="S1772">AVERAGE(IF(Table7[director_name]=R1772, Table7[imdb_score]))</f>
        <v>6.6300000000000008</v>
      </c>
      <c r="T1772" t="str">
        <f>IF(Table8[[#This Row],[Average]] &gt; $V$7, "Higher", "Lower")</f>
        <v>Lower</v>
      </c>
    </row>
    <row r="1773" spans="1:20" x14ac:dyDescent="0.3">
      <c r="A1773" t="s">
        <v>190</v>
      </c>
      <c r="B1773">
        <v>63</v>
      </c>
      <c r="C1773">
        <v>125</v>
      </c>
      <c r="D1773">
        <v>45645204</v>
      </c>
      <c r="E1773" t="s">
        <v>1576</v>
      </c>
      <c r="F1773" t="s">
        <v>4471</v>
      </c>
      <c r="G1773" t="s">
        <v>4472</v>
      </c>
      <c r="H1773">
        <v>39306</v>
      </c>
      <c r="I1773">
        <v>119</v>
      </c>
      <c r="J1773" t="s">
        <v>29</v>
      </c>
      <c r="K1773" t="s">
        <v>30</v>
      </c>
      <c r="L1773">
        <v>30000000</v>
      </c>
      <c r="M1773">
        <v>1989</v>
      </c>
      <c r="N1773">
        <v>6.6</v>
      </c>
      <c r="O1773">
        <v>15645204</v>
      </c>
      <c r="R1773" t="s">
        <v>397</v>
      </c>
      <c r="S1773" cm="1">
        <f t="array" ref="S1773">AVERAGE(IF(Table7[director_name]=R1773, Table7[imdb_score]))</f>
        <v>6.6300000000000008</v>
      </c>
      <c r="T1773" t="str">
        <f>IF(Table8[[#This Row],[Average]] &gt; $V$7, "Higher", "Lower")</f>
        <v>Lower</v>
      </c>
    </row>
    <row r="1774" spans="1:20" x14ac:dyDescent="0.3">
      <c r="A1774" t="s">
        <v>959</v>
      </c>
      <c r="B1774">
        <v>436</v>
      </c>
      <c r="C1774">
        <v>106</v>
      </c>
      <c r="D1774">
        <v>75638743</v>
      </c>
      <c r="E1774" t="s">
        <v>224</v>
      </c>
      <c r="F1774" t="s">
        <v>496</v>
      </c>
      <c r="G1774" t="s">
        <v>4474</v>
      </c>
      <c r="H1774">
        <v>180479</v>
      </c>
      <c r="I1774">
        <v>411</v>
      </c>
      <c r="J1774" t="s">
        <v>29</v>
      </c>
      <c r="K1774" t="s">
        <v>30</v>
      </c>
      <c r="L1774">
        <v>60000000</v>
      </c>
      <c r="M1774">
        <v>2011</v>
      </c>
      <c r="N1774">
        <v>6.6</v>
      </c>
      <c r="O1774">
        <v>15638743</v>
      </c>
      <c r="R1774" t="s">
        <v>397</v>
      </c>
      <c r="S1774" cm="1">
        <f t="array" ref="S1774">AVERAGE(IF(Table7[director_name]=R1774, Table7[imdb_score]))</f>
        <v>6.6300000000000008</v>
      </c>
      <c r="T1774" t="str">
        <f>IF(Table8[[#This Row],[Average]] &gt; $V$7, "Higher", "Lower")</f>
        <v>Lower</v>
      </c>
    </row>
    <row r="1775" spans="1:20" x14ac:dyDescent="0.3">
      <c r="A1775" t="s">
        <v>2709</v>
      </c>
      <c r="B1775">
        <v>178</v>
      </c>
      <c r="C1775">
        <v>116</v>
      </c>
      <c r="D1775">
        <v>77086030</v>
      </c>
      <c r="E1775" t="s">
        <v>4476</v>
      </c>
      <c r="F1775" t="s">
        <v>145</v>
      </c>
      <c r="G1775" t="s">
        <v>4477</v>
      </c>
      <c r="H1775">
        <v>65297</v>
      </c>
      <c r="I1775">
        <v>602</v>
      </c>
      <c r="J1775" t="s">
        <v>29</v>
      </c>
      <c r="K1775" t="s">
        <v>241</v>
      </c>
      <c r="L1775">
        <v>62000000</v>
      </c>
      <c r="M1775">
        <v>2000</v>
      </c>
      <c r="N1775">
        <v>6.6</v>
      </c>
      <c r="O1775">
        <v>15086030</v>
      </c>
      <c r="R1775" t="s">
        <v>397</v>
      </c>
      <c r="S1775" cm="1">
        <f t="array" ref="S1775">AVERAGE(IF(Table7[director_name]=R1775, Table7[imdb_score]))</f>
        <v>6.6300000000000008</v>
      </c>
      <c r="T1775" t="str">
        <f>IF(Table8[[#This Row],[Average]] &gt; $V$7, "Higher", "Lower")</f>
        <v>Lower</v>
      </c>
    </row>
    <row r="1776" spans="1:20" x14ac:dyDescent="0.3">
      <c r="A1776" t="s">
        <v>3014</v>
      </c>
      <c r="B1776">
        <v>156</v>
      </c>
      <c r="C1776">
        <v>103</v>
      </c>
      <c r="D1776">
        <v>34290142</v>
      </c>
      <c r="E1776" t="s">
        <v>73</v>
      </c>
      <c r="F1776" t="s">
        <v>3083</v>
      </c>
      <c r="G1776" t="s">
        <v>4478</v>
      </c>
      <c r="H1776">
        <v>54242</v>
      </c>
      <c r="I1776">
        <v>145</v>
      </c>
      <c r="J1776" t="s">
        <v>29</v>
      </c>
      <c r="K1776" t="s">
        <v>30</v>
      </c>
      <c r="L1776">
        <v>19800000</v>
      </c>
      <c r="M1776">
        <v>2014</v>
      </c>
      <c r="N1776">
        <v>6.6</v>
      </c>
      <c r="O1776">
        <v>14490142</v>
      </c>
      <c r="R1776" t="s">
        <v>397</v>
      </c>
      <c r="S1776" cm="1">
        <f t="array" ref="S1776">AVERAGE(IF(Table7[director_name]=R1776, Table7[imdb_score]))</f>
        <v>6.6300000000000008</v>
      </c>
      <c r="T1776" t="str">
        <f>IF(Table8[[#This Row],[Average]] &gt; $V$7, "Higher", "Lower")</f>
        <v>Lower</v>
      </c>
    </row>
    <row r="1777" spans="1:20" x14ac:dyDescent="0.3">
      <c r="A1777" t="s">
        <v>2744</v>
      </c>
      <c r="B1777">
        <v>116</v>
      </c>
      <c r="C1777">
        <v>112</v>
      </c>
      <c r="D1777">
        <v>36020063</v>
      </c>
      <c r="E1777" t="s">
        <v>224</v>
      </c>
      <c r="F1777" t="s">
        <v>4479</v>
      </c>
      <c r="G1777" t="s">
        <v>4480</v>
      </c>
      <c r="H1777">
        <v>62584</v>
      </c>
      <c r="I1777">
        <v>375</v>
      </c>
      <c r="J1777" t="s">
        <v>29</v>
      </c>
      <c r="K1777" t="s">
        <v>30</v>
      </c>
      <c r="L1777">
        <v>22000000</v>
      </c>
      <c r="M1777">
        <v>2005</v>
      </c>
      <c r="N1777">
        <v>6.6</v>
      </c>
      <c r="O1777">
        <v>14020063</v>
      </c>
      <c r="R1777" t="s">
        <v>397</v>
      </c>
      <c r="S1777" cm="1">
        <f t="array" ref="S1777">AVERAGE(IF(Table7[director_name]=R1777, Table7[imdb_score]))</f>
        <v>6.6300000000000008</v>
      </c>
      <c r="T1777" t="str">
        <f>IF(Table8[[#This Row],[Average]] &gt; $V$7, "Higher", "Lower")</f>
        <v>Lower</v>
      </c>
    </row>
    <row r="1778" spans="1:20" x14ac:dyDescent="0.3">
      <c r="A1778" t="s">
        <v>3373</v>
      </c>
      <c r="B1778">
        <v>88</v>
      </c>
      <c r="C1778">
        <v>119</v>
      </c>
      <c r="D1778">
        <v>39008741</v>
      </c>
      <c r="E1778" t="s">
        <v>3369</v>
      </c>
      <c r="F1778" t="s">
        <v>3101</v>
      </c>
      <c r="G1778" t="s">
        <v>4482</v>
      </c>
      <c r="H1778">
        <v>44838</v>
      </c>
      <c r="I1778">
        <v>223</v>
      </c>
      <c r="J1778" t="s">
        <v>29</v>
      </c>
      <c r="K1778" t="s">
        <v>30</v>
      </c>
      <c r="L1778">
        <v>25000000</v>
      </c>
      <c r="M1778">
        <v>2005</v>
      </c>
      <c r="N1778">
        <v>6.6</v>
      </c>
      <c r="O1778">
        <v>14008741</v>
      </c>
      <c r="R1778" t="s">
        <v>397</v>
      </c>
      <c r="S1778" cm="1">
        <f t="array" ref="S1778">AVERAGE(IF(Table7[director_name]=R1778, Table7[imdb_score]))</f>
        <v>6.6300000000000008</v>
      </c>
      <c r="T1778" t="str">
        <f>IF(Table8[[#This Row],[Average]] &gt; $V$7, "Higher", "Lower")</f>
        <v>Lower</v>
      </c>
    </row>
    <row r="1779" spans="1:20" x14ac:dyDescent="0.3">
      <c r="A1779" t="s">
        <v>784</v>
      </c>
      <c r="B1779">
        <v>65</v>
      </c>
      <c r="C1779">
        <v>116</v>
      </c>
      <c r="D1779">
        <v>58918501</v>
      </c>
      <c r="E1779" t="s">
        <v>4484</v>
      </c>
      <c r="F1779" t="s">
        <v>837</v>
      </c>
      <c r="G1779" t="s">
        <v>4485</v>
      </c>
      <c r="H1779">
        <v>40126</v>
      </c>
      <c r="I1779">
        <v>107</v>
      </c>
      <c r="J1779" t="s">
        <v>29</v>
      </c>
      <c r="K1779" t="s">
        <v>30</v>
      </c>
      <c r="L1779">
        <v>46000000</v>
      </c>
      <c r="M1779">
        <v>1996</v>
      </c>
      <c r="N1779">
        <v>6.6</v>
      </c>
      <c r="O1779">
        <v>12918501</v>
      </c>
      <c r="R1779" t="s">
        <v>397</v>
      </c>
      <c r="S1779" cm="1">
        <f t="array" ref="S1779">AVERAGE(IF(Table7[director_name]=R1779, Table7[imdb_score]))</f>
        <v>6.6300000000000008</v>
      </c>
      <c r="T1779" t="str">
        <f>IF(Table8[[#This Row],[Average]] &gt; $V$7, "Higher", "Lower")</f>
        <v>Lower</v>
      </c>
    </row>
    <row r="1780" spans="1:20" x14ac:dyDescent="0.3">
      <c r="A1780" t="s">
        <v>1623</v>
      </c>
      <c r="B1780">
        <v>91</v>
      </c>
      <c r="C1780">
        <v>121</v>
      </c>
      <c r="D1780">
        <v>21569041</v>
      </c>
      <c r="E1780" t="s">
        <v>92</v>
      </c>
      <c r="F1780" t="s">
        <v>1912</v>
      </c>
      <c r="G1780" t="s">
        <v>4486</v>
      </c>
      <c r="H1780">
        <v>8058</v>
      </c>
      <c r="I1780">
        <v>57</v>
      </c>
      <c r="J1780" t="s">
        <v>29</v>
      </c>
      <c r="K1780" t="s">
        <v>30</v>
      </c>
      <c r="L1780">
        <v>9000000</v>
      </c>
      <c r="M1780">
        <v>2014</v>
      </c>
      <c r="N1780">
        <v>6.6</v>
      </c>
      <c r="O1780">
        <v>12569041</v>
      </c>
      <c r="R1780" t="s">
        <v>1395</v>
      </c>
      <c r="S1780" cm="1">
        <f t="array" ref="S1780">AVERAGE(IF(Table7[director_name]=R1780, Table7[imdb_score]))</f>
        <v>6.625</v>
      </c>
      <c r="T1780" t="str">
        <f>IF(Table8[[#This Row],[Average]] &gt; $V$7, "Higher", "Lower")</f>
        <v>Lower</v>
      </c>
    </row>
    <row r="1781" spans="1:20" x14ac:dyDescent="0.3">
      <c r="A1781" t="s">
        <v>1080</v>
      </c>
      <c r="B1781">
        <v>397</v>
      </c>
      <c r="C1781">
        <v>99</v>
      </c>
      <c r="D1781">
        <v>42057340</v>
      </c>
      <c r="E1781" t="s">
        <v>840</v>
      </c>
      <c r="F1781" t="s">
        <v>4488</v>
      </c>
      <c r="G1781" t="s">
        <v>4489</v>
      </c>
      <c r="H1781">
        <v>158354</v>
      </c>
      <c r="I1781">
        <v>691</v>
      </c>
      <c r="J1781" t="s">
        <v>29</v>
      </c>
      <c r="K1781" t="s">
        <v>30</v>
      </c>
      <c r="L1781">
        <v>30000000</v>
      </c>
      <c r="M1781">
        <v>2009</v>
      </c>
      <c r="N1781">
        <v>6.6</v>
      </c>
      <c r="O1781">
        <v>12057340</v>
      </c>
      <c r="R1781" t="s">
        <v>1395</v>
      </c>
      <c r="S1781" cm="1">
        <f t="array" ref="S1781">AVERAGE(IF(Table7[director_name]=R1781, Table7[imdb_score]))</f>
        <v>6.625</v>
      </c>
      <c r="T1781" t="str">
        <f>IF(Table8[[#This Row],[Average]] &gt; $V$7, "Higher", "Lower")</f>
        <v>Lower</v>
      </c>
    </row>
    <row r="1782" spans="1:20" x14ac:dyDescent="0.3">
      <c r="A1782" t="s">
        <v>3446</v>
      </c>
      <c r="B1782">
        <v>57</v>
      </c>
      <c r="C1782">
        <v>123</v>
      </c>
      <c r="D1782">
        <v>32051917</v>
      </c>
      <c r="E1782" t="s">
        <v>140</v>
      </c>
      <c r="F1782" t="s">
        <v>4491</v>
      </c>
      <c r="G1782" t="s">
        <v>4492</v>
      </c>
      <c r="H1782">
        <v>42315</v>
      </c>
      <c r="I1782">
        <v>140</v>
      </c>
      <c r="J1782" t="s">
        <v>29</v>
      </c>
      <c r="K1782" t="s">
        <v>30</v>
      </c>
      <c r="L1782">
        <v>20000000</v>
      </c>
      <c r="M1782">
        <v>1995</v>
      </c>
      <c r="N1782">
        <v>6.6</v>
      </c>
      <c r="O1782">
        <v>12051917</v>
      </c>
      <c r="R1782" t="s">
        <v>1395</v>
      </c>
      <c r="S1782" cm="1">
        <f t="array" ref="S1782">AVERAGE(IF(Table7[director_name]=R1782, Table7[imdb_score]))</f>
        <v>6.625</v>
      </c>
      <c r="T1782" t="str">
        <f>IF(Table8[[#This Row],[Average]] &gt; $V$7, "Higher", "Lower")</f>
        <v>Lower</v>
      </c>
    </row>
    <row r="1783" spans="1:20" x14ac:dyDescent="0.3">
      <c r="A1783" t="s">
        <v>2626</v>
      </c>
      <c r="B1783">
        <v>116</v>
      </c>
      <c r="C1783">
        <v>98</v>
      </c>
      <c r="D1783">
        <v>36833473</v>
      </c>
      <c r="E1783" t="s">
        <v>39</v>
      </c>
      <c r="F1783" t="s">
        <v>924</v>
      </c>
      <c r="G1783" t="s">
        <v>4494</v>
      </c>
      <c r="H1783">
        <v>53126</v>
      </c>
      <c r="I1783">
        <v>254</v>
      </c>
      <c r="J1783" t="s">
        <v>29</v>
      </c>
      <c r="K1783" t="s">
        <v>241</v>
      </c>
      <c r="L1783">
        <v>25000000</v>
      </c>
      <c r="M1783">
        <v>2001</v>
      </c>
      <c r="N1783">
        <v>6.6</v>
      </c>
      <c r="O1783">
        <v>11833473</v>
      </c>
      <c r="R1783" t="s">
        <v>1395</v>
      </c>
      <c r="S1783" cm="1">
        <f t="array" ref="S1783">AVERAGE(IF(Table7[director_name]=R1783, Table7[imdb_score]))</f>
        <v>6.625</v>
      </c>
      <c r="T1783" t="str">
        <f>IF(Table8[[#This Row],[Average]] &gt; $V$7, "Higher", "Lower")</f>
        <v>Lower</v>
      </c>
    </row>
    <row r="1784" spans="1:20" x14ac:dyDescent="0.3">
      <c r="A1784" t="s">
        <v>3492</v>
      </c>
      <c r="B1784">
        <v>38</v>
      </c>
      <c r="C1784">
        <v>82</v>
      </c>
      <c r="D1784">
        <v>25571351</v>
      </c>
      <c r="E1784" t="s">
        <v>4495</v>
      </c>
      <c r="F1784" t="s">
        <v>4496</v>
      </c>
      <c r="G1784" t="s">
        <v>4497</v>
      </c>
      <c r="H1784">
        <v>3135</v>
      </c>
      <c r="I1784">
        <v>78</v>
      </c>
      <c r="J1784" t="s">
        <v>29</v>
      </c>
      <c r="K1784" t="s">
        <v>30</v>
      </c>
      <c r="L1784">
        <v>14000000</v>
      </c>
      <c r="M1784">
        <v>2002</v>
      </c>
      <c r="N1784">
        <v>6.6</v>
      </c>
      <c r="O1784">
        <v>11571351</v>
      </c>
      <c r="R1784" t="s">
        <v>2414</v>
      </c>
      <c r="S1784" cm="1">
        <f t="array" ref="S1784">AVERAGE(IF(Table7[director_name]=R1784, Table7[imdb_score]))</f>
        <v>6.6166666666666671</v>
      </c>
      <c r="T1784" t="str">
        <f>IF(Table8[[#This Row],[Average]] &gt; $V$7, "Higher", "Lower")</f>
        <v>Lower</v>
      </c>
    </row>
    <row r="1785" spans="1:20" x14ac:dyDescent="0.3">
      <c r="A1785" t="s">
        <v>2612</v>
      </c>
      <c r="B1785">
        <v>120</v>
      </c>
      <c r="C1785">
        <v>101</v>
      </c>
      <c r="D1785">
        <v>38122105</v>
      </c>
      <c r="E1785" t="s">
        <v>2211</v>
      </c>
      <c r="F1785" t="s">
        <v>3747</v>
      </c>
      <c r="G1785" t="s">
        <v>4498</v>
      </c>
      <c r="H1785">
        <v>112669</v>
      </c>
      <c r="I1785">
        <v>226</v>
      </c>
      <c r="J1785" t="s">
        <v>29</v>
      </c>
      <c r="K1785" t="s">
        <v>30</v>
      </c>
      <c r="L1785">
        <v>27000000</v>
      </c>
      <c r="M1785">
        <v>1987</v>
      </c>
      <c r="N1785">
        <v>6.6</v>
      </c>
      <c r="O1785">
        <v>11122105</v>
      </c>
      <c r="R1785" t="s">
        <v>2414</v>
      </c>
      <c r="S1785" cm="1">
        <f t="array" ref="S1785">AVERAGE(IF(Table7[director_name]=R1785, Table7[imdb_score]))</f>
        <v>6.6166666666666671</v>
      </c>
      <c r="T1785" t="str">
        <f>IF(Table8[[#This Row],[Average]] &gt; $V$7, "Higher", "Lower")</f>
        <v>Lower</v>
      </c>
    </row>
    <row r="1786" spans="1:20" x14ac:dyDescent="0.3">
      <c r="A1786" t="s">
        <v>2641</v>
      </c>
      <c r="B1786">
        <v>164</v>
      </c>
      <c r="C1786">
        <v>92</v>
      </c>
      <c r="D1786">
        <v>45802315</v>
      </c>
      <c r="E1786" t="s">
        <v>693</v>
      </c>
      <c r="F1786" t="s">
        <v>4500</v>
      </c>
      <c r="G1786" t="s">
        <v>4501</v>
      </c>
      <c r="H1786">
        <v>119974</v>
      </c>
      <c r="I1786">
        <v>169</v>
      </c>
      <c r="J1786" t="s">
        <v>29</v>
      </c>
      <c r="K1786" t="s">
        <v>30</v>
      </c>
      <c r="L1786">
        <v>35000000</v>
      </c>
      <c r="M1786">
        <v>2009</v>
      </c>
      <c r="N1786">
        <v>6.6</v>
      </c>
      <c r="O1786">
        <v>10802315</v>
      </c>
      <c r="R1786" t="s">
        <v>2414</v>
      </c>
      <c r="S1786" cm="1">
        <f t="array" ref="S1786">AVERAGE(IF(Table7[director_name]=R1786, Table7[imdb_score]))</f>
        <v>6.6166666666666671</v>
      </c>
      <c r="T1786" t="str">
        <f>IF(Table8[[#This Row],[Average]] &gt; $V$7, "Higher", "Lower")</f>
        <v>Lower</v>
      </c>
    </row>
    <row r="1787" spans="1:20" x14ac:dyDescent="0.3">
      <c r="A1787" t="s">
        <v>3173</v>
      </c>
      <c r="B1787">
        <v>36</v>
      </c>
      <c r="C1787">
        <v>98</v>
      </c>
      <c r="D1787">
        <v>10246600</v>
      </c>
      <c r="E1787" t="s">
        <v>699</v>
      </c>
      <c r="F1787" t="s">
        <v>4502</v>
      </c>
      <c r="G1787" t="s">
        <v>4503</v>
      </c>
      <c r="H1787">
        <v>6375</v>
      </c>
      <c r="I1787">
        <v>36</v>
      </c>
      <c r="J1787" t="s">
        <v>29</v>
      </c>
      <c r="K1787" t="s">
        <v>30</v>
      </c>
      <c r="L1787">
        <v>25000</v>
      </c>
      <c r="M1787">
        <v>1995</v>
      </c>
      <c r="N1787">
        <v>6.6</v>
      </c>
      <c r="O1787">
        <v>10221600</v>
      </c>
      <c r="R1787" t="s">
        <v>2414</v>
      </c>
      <c r="S1787" cm="1">
        <f t="array" ref="S1787">AVERAGE(IF(Table7[director_name]=R1787, Table7[imdb_score]))</f>
        <v>6.6166666666666671</v>
      </c>
      <c r="T1787" t="str">
        <f>IF(Table8[[#This Row],[Average]] &gt; $V$7, "Higher", "Lower")</f>
        <v>Lower</v>
      </c>
    </row>
    <row r="1788" spans="1:20" x14ac:dyDescent="0.3">
      <c r="A1788" t="s">
        <v>1907</v>
      </c>
      <c r="B1788">
        <v>94</v>
      </c>
      <c r="C1788">
        <v>147</v>
      </c>
      <c r="D1788">
        <v>138396624</v>
      </c>
      <c r="E1788" t="s">
        <v>1562</v>
      </c>
      <c r="F1788" t="s">
        <v>665</v>
      </c>
      <c r="G1788" t="s">
        <v>4505</v>
      </c>
      <c r="H1788">
        <v>178126</v>
      </c>
      <c r="I1788">
        <v>511</v>
      </c>
      <c r="J1788" t="s">
        <v>29</v>
      </c>
      <c r="K1788" t="s">
        <v>30</v>
      </c>
      <c r="L1788">
        <v>130000000</v>
      </c>
      <c r="M1788">
        <v>2003</v>
      </c>
      <c r="N1788">
        <v>6.6</v>
      </c>
      <c r="O1788">
        <v>8396624</v>
      </c>
      <c r="R1788" t="s">
        <v>2414</v>
      </c>
      <c r="S1788" cm="1">
        <f t="array" ref="S1788">AVERAGE(IF(Table7[director_name]=R1788, Table7[imdb_score]))</f>
        <v>6.6166666666666671</v>
      </c>
      <c r="T1788" t="str">
        <f>IF(Table8[[#This Row],[Average]] &gt; $V$7, "Higher", "Lower")</f>
        <v>Lower</v>
      </c>
    </row>
    <row r="1789" spans="1:20" x14ac:dyDescent="0.3">
      <c r="A1789" t="s">
        <v>2663</v>
      </c>
      <c r="B1789">
        <v>87</v>
      </c>
      <c r="C1789">
        <v>78</v>
      </c>
      <c r="D1789">
        <v>58336565</v>
      </c>
      <c r="E1789" t="s">
        <v>316</v>
      </c>
      <c r="F1789" t="s">
        <v>1586</v>
      </c>
      <c r="G1789" t="s">
        <v>4507</v>
      </c>
      <c r="H1789">
        <v>12845</v>
      </c>
      <c r="I1789">
        <v>118</v>
      </c>
      <c r="J1789" t="s">
        <v>29</v>
      </c>
      <c r="K1789" t="s">
        <v>30</v>
      </c>
      <c r="L1789">
        <v>50000000</v>
      </c>
      <c r="M1789">
        <v>2006</v>
      </c>
      <c r="N1789">
        <v>6.6</v>
      </c>
      <c r="O1789">
        <v>8336565</v>
      </c>
      <c r="R1789" t="s">
        <v>2414</v>
      </c>
      <c r="S1789" cm="1">
        <f t="array" ref="S1789">AVERAGE(IF(Table7[director_name]=R1789, Table7[imdb_score]))</f>
        <v>6.6166666666666671</v>
      </c>
      <c r="T1789" t="str">
        <f>IF(Table8[[#This Row],[Average]] &gt; $V$7, "Higher", "Lower")</f>
        <v>Lower</v>
      </c>
    </row>
    <row r="1790" spans="1:20" x14ac:dyDescent="0.3">
      <c r="A1790" t="s">
        <v>2629</v>
      </c>
      <c r="B1790">
        <v>56</v>
      </c>
      <c r="C1790">
        <v>98</v>
      </c>
      <c r="D1790">
        <v>16115878</v>
      </c>
      <c r="E1790" t="s">
        <v>4509</v>
      </c>
      <c r="F1790" t="s">
        <v>1367</v>
      </c>
      <c r="G1790" t="s">
        <v>4510</v>
      </c>
      <c r="H1790">
        <v>24438</v>
      </c>
      <c r="I1790">
        <v>194</v>
      </c>
      <c r="J1790" t="s">
        <v>29</v>
      </c>
      <c r="K1790" t="s">
        <v>30</v>
      </c>
      <c r="L1790">
        <v>8000000</v>
      </c>
      <c r="M1790">
        <v>1995</v>
      </c>
      <c r="N1790">
        <v>6.6</v>
      </c>
      <c r="O1790">
        <v>8115878</v>
      </c>
      <c r="R1790" t="s">
        <v>1962</v>
      </c>
      <c r="S1790" cm="1">
        <f t="array" ref="S1790">AVERAGE(IF(Table7[director_name]=R1790, Table7[imdb_score]))</f>
        <v>6.6000000000000014</v>
      </c>
      <c r="T1790" t="str">
        <f>IF(Table8[[#This Row],[Average]] &gt; $V$7, "Higher", "Lower")</f>
        <v>Lower</v>
      </c>
    </row>
    <row r="1791" spans="1:20" x14ac:dyDescent="0.3">
      <c r="A1791" t="s">
        <v>2946</v>
      </c>
      <c r="B1791">
        <v>195</v>
      </c>
      <c r="C1791">
        <v>96</v>
      </c>
      <c r="D1791">
        <v>47781388</v>
      </c>
      <c r="E1791" t="s">
        <v>214</v>
      </c>
      <c r="F1791" t="s">
        <v>482</v>
      </c>
      <c r="G1791" t="s">
        <v>4512</v>
      </c>
      <c r="H1791">
        <v>147504</v>
      </c>
      <c r="I1791">
        <v>531</v>
      </c>
      <c r="J1791" t="s">
        <v>29</v>
      </c>
      <c r="K1791" t="s">
        <v>30</v>
      </c>
      <c r="L1791">
        <v>40000000</v>
      </c>
      <c r="M1791">
        <v>2004</v>
      </c>
      <c r="N1791">
        <v>6.6</v>
      </c>
      <c r="O1791">
        <v>7781388</v>
      </c>
      <c r="R1791" t="s">
        <v>1962</v>
      </c>
      <c r="S1791" cm="1">
        <f t="array" ref="S1791">AVERAGE(IF(Table7[director_name]=R1791, Table7[imdb_score]))</f>
        <v>6.6000000000000014</v>
      </c>
      <c r="T1791" t="str">
        <f>IF(Table8[[#This Row],[Average]] &gt; $V$7, "Higher", "Lower")</f>
        <v>Lower</v>
      </c>
    </row>
    <row r="1792" spans="1:20" x14ac:dyDescent="0.3">
      <c r="A1792" t="s">
        <v>2920</v>
      </c>
      <c r="B1792">
        <v>304</v>
      </c>
      <c r="C1792">
        <v>113</v>
      </c>
      <c r="D1792">
        <v>39568996</v>
      </c>
      <c r="E1792" t="s">
        <v>626</v>
      </c>
      <c r="F1792" t="s">
        <v>4513</v>
      </c>
      <c r="G1792" t="s">
        <v>4514</v>
      </c>
      <c r="H1792">
        <v>138435</v>
      </c>
      <c r="I1792">
        <v>527</v>
      </c>
      <c r="J1792" t="s">
        <v>29</v>
      </c>
      <c r="K1792" t="s">
        <v>30</v>
      </c>
      <c r="L1792">
        <v>32000000</v>
      </c>
      <c r="M1792">
        <v>2007</v>
      </c>
      <c r="N1792">
        <v>6.6</v>
      </c>
      <c r="O1792">
        <v>7568996</v>
      </c>
      <c r="R1792" t="s">
        <v>1962</v>
      </c>
      <c r="S1792" cm="1">
        <f t="array" ref="S1792">AVERAGE(IF(Table7[director_name]=R1792, Table7[imdb_score]))</f>
        <v>6.6000000000000014</v>
      </c>
      <c r="T1792" t="str">
        <f>IF(Table8[[#This Row],[Average]] &gt; $V$7, "Higher", "Lower")</f>
        <v>Lower</v>
      </c>
    </row>
    <row r="1793" spans="1:20" x14ac:dyDescent="0.3">
      <c r="A1793" t="s">
        <v>1072</v>
      </c>
      <c r="B1793">
        <v>247</v>
      </c>
      <c r="C1793">
        <v>101</v>
      </c>
      <c r="D1793">
        <v>31452765</v>
      </c>
      <c r="E1793" t="s">
        <v>289</v>
      </c>
      <c r="F1793" t="s">
        <v>4516</v>
      </c>
      <c r="G1793" t="s">
        <v>4517</v>
      </c>
      <c r="H1793">
        <v>149835</v>
      </c>
      <c r="I1793">
        <v>243</v>
      </c>
      <c r="J1793" t="s">
        <v>29</v>
      </c>
      <c r="K1793" t="s">
        <v>30</v>
      </c>
      <c r="L1793">
        <v>24000000</v>
      </c>
      <c r="M1793">
        <v>2008</v>
      </c>
      <c r="N1793">
        <v>6.6</v>
      </c>
      <c r="O1793">
        <v>7452765</v>
      </c>
      <c r="R1793" t="s">
        <v>1962</v>
      </c>
      <c r="S1793" cm="1">
        <f t="array" ref="S1793">AVERAGE(IF(Table7[director_name]=R1793, Table7[imdb_score]))</f>
        <v>6.6000000000000014</v>
      </c>
      <c r="T1793" t="str">
        <f>IF(Table8[[#This Row],[Average]] &gt; $V$7, "Higher", "Lower")</f>
        <v>Lower</v>
      </c>
    </row>
    <row r="1794" spans="1:20" x14ac:dyDescent="0.3">
      <c r="A1794" t="s">
        <v>3149</v>
      </c>
      <c r="B1794">
        <v>140</v>
      </c>
      <c r="C1794">
        <v>110</v>
      </c>
      <c r="D1794">
        <v>24848292</v>
      </c>
      <c r="E1794" t="s">
        <v>4518</v>
      </c>
      <c r="F1794" t="s">
        <v>192</v>
      </c>
      <c r="G1794" t="s">
        <v>4519</v>
      </c>
      <c r="H1794">
        <v>80556</v>
      </c>
      <c r="I1794">
        <v>184</v>
      </c>
      <c r="J1794" t="s">
        <v>29</v>
      </c>
      <c r="K1794" t="s">
        <v>30</v>
      </c>
      <c r="L1794">
        <v>20000000</v>
      </c>
      <c r="M1794">
        <v>2008</v>
      </c>
      <c r="N1794">
        <v>6.6</v>
      </c>
      <c r="O1794">
        <v>4848292</v>
      </c>
      <c r="R1794" t="s">
        <v>1962</v>
      </c>
      <c r="S1794" cm="1">
        <f t="array" ref="S1794">AVERAGE(IF(Table7[director_name]=R1794, Table7[imdb_score]))</f>
        <v>6.6000000000000014</v>
      </c>
      <c r="T1794" t="str">
        <f>IF(Table8[[#This Row],[Average]] &gt; $V$7, "Higher", "Lower")</f>
        <v>Lower</v>
      </c>
    </row>
    <row r="1795" spans="1:20" x14ac:dyDescent="0.3">
      <c r="A1795" t="s">
        <v>1938</v>
      </c>
      <c r="B1795">
        <v>279</v>
      </c>
      <c r="C1795">
        <v>105</v>
      </c>
      <c r="D1795">
        <v>53846915</v>
      </c>
      <c r="E1795" t="s">
        <v>1808</v>
      </c>
      <c r="F1795" t="s">
        <v>665</v>
      </c>
      <c r="G1795" t="s">
        <v>4521</v>
      </c>
      <c r="H1795">
        <v>149337</v>
      </c>
      <c r="I1795">
        <v>221</v>
      </c>
      <c r="J1795" t="s">
        <v>29</v>
      </c>
      <c r="K1795" t="s">
        <v>30</v>
      </c>
      <c r="L1795">
        <v>50100000</v>
      </c>
      <c r="M1795">
        <v>2015</v>
      </c>
      <c r="N1795">
        <v>6.6</v>
      </c>
      <c r="O1795">
        <v>3746915</v>
      </c>
      <c r="R1795" t="s">
        <v>2241</v>
      </c>
      <c r="S1795" cm="1">
        <f t="array" ref="S1795">AVERAGE(IF(Table7[director_name]=R1795, Table7[imdb_score]))</f>
        <v>6.6000000000000005</v>
      </c>
      <c r="T1795" t="str">
        <f>IF(Table8[[#This Row],[Average]] &gt; $V$7, "Higher", "Lower")</f>
        <v>Lower</v>
      </c>
    </row>
    <row r="1796" spans="1:20" x14ac:dyDescent="0.3">
      <c r="A1796" t="s">
        <v>2556</v>
      </c>
      <c r="B1796">
        <v>117</v>
      </c>
      <c r="C1796">
        <v>133</v>
      </c>
      <c r="D1796">
        <v>34667015</v>
      </c>
      <c r="E1796" t="s">
        <v>715</v>
      </c>
      <c r="F1796" t="s">
        <v>4523</v>
      </c>
      <c r="G1796" t="s">
        <v>4524</v>
      </c>
      <c r="H1796">
        <v>74009</v>
      </c>
      <c r="I1796">
        <v>317</v>
      </c>
      <c r="J1796" t="s">
        <v>29</v>
      </c>
      <c r="K1796" t="s">
        <v>200</v>
      </c>
      <c r="L1796">
        <v>32000000</v>
      </c>
      <c r="M1796">
        <v>1989</v>
      </c>
      <c r="N1796">
        <v>6.6</v>
      </c>
      <c r="O1796">
        <v>2667015</v>
      </c>
      <c r="R1796" t="s">
        <v>2536</v>
      </c>
      <c r="S1796" cm="1">
        <f t="array" ref="S1796">AVERAGE(IF(Table7[director_name]=R1796, Table7[imdb_score]))</f>
        <v>6.6000000000000005</v>
      </c>
      <c r="T1796" t="str">
        <f>IF(Table8[[#This Row],[Average]] &gt; $V$7, "Higher", "Lower")</f>
        <v>Lower</v>
      </c>
    </row>
    <row r="1797" spans="1:20" x14ac:dyDescent="0.3">
      <c r="A1797" t="s">
        <v>67</v>
      </c>
      <c r="B1797">
        <v>392</v>
      </c>
      <c r="C1797">
        <v>137</v>
      </c>
      <c r="D1797">
        <v>37304950</v>
      </c>
      <c r="E1797" t="s">
        <v>116</v>
      </c>
      <c r="F1797" t="s">
        <v>87</v>
      </c>
      <c r="G1797" t="s">
        <v>4525</v>
      </c>
      <c r="H1797">
        <v>102728</v>
      </c>
      <c r="I1797">
        <v>279</v>
      </c>
      <c r="J1797" t="s">
        <v>29</v>
      </c>
      <c r="K1797" t="s">
        <v>30</v>
      </c>
      <c r="L1797">
        <v>35000000</v>
      </c>
      <c r="M1797">
        <v>2011</v>
      </c>
      <c r="N1797">
        <v>6.6</v>
      </c>
      <c r="O1797">
        <v>2304950</v>
      </c>
      <c r="R1797" t="s">
        <v>2536</v>
      </c>
      <c r="S1797" cm="1">
        <f t="array" ref="S1797">AVERAGE(IF(Table7[director_name]=R1797, Table7[imdb_score]))</f>
        <v>6.6000000000000005</v>
      </c>
      <c r="T1797" t="str">
        <f>IF(Table8[[#This Row],[Average]] &gt; $V$7, "Higher", "Lower")</f>
        <v>Lower</v>
      </c>
    </row>
    <row r="1798" spans="1:20" x14ac:dyDescent="0.3">
      <c r="A1798" t="s">
        <v>4511</v>
      </c>
      <c r="B1798">
        <v>146</v>
      </c>
      <c r="C1798">
        <v>110</v>
      </c>
      <c r="D1798">
        <v>56932305</v>
      </c>
      <c r="E1798" t="s">
        <v>2353</v>
      </c>
      <c r="F1798" t="s">
        <v>4527</v>
      </c>
      <c r="G1798" t="s">
        <v>4528</v>
      </c>
      <c r="H1798">
        <v>96690</v>
      </c>
      <c r="I1798">
        <v>293</v>
      </c>
      <c r="J1798" t="s">
        <v>29</v>
      </c>
      <c r="K1798" t="s">
        <v>30</v>
      </c>
      <c r="L1798">
        <v>55000000</v>
      </c>
      <c r="M1798">
        <v>2000</v>
      </c>
      <c r="N1798">
        <v>6.6</v>
      </c>
      <c r="O1798">
        <v>1932305</v>
      </c>
      <c r="R1798" t="s">
        <v>2536</v>
      </c>
      <c r="S1798" cm="1">
        <f t="array" ref="S1798">AVERAGE(IF(Table7[director_name]=R1798, Table7[imdb_score]))</f>
        <v>6.6000000000000005</v>
      </c>
      <c r="T1798" t="str">
        <f>IF(Table8[[#This Row],[Average]] &gt; $V$7, "Higher", "Lower")</f>
        <v>Lower</v>
      </c>
    </row>
    <row r="1799" spans="1:20" x14ac:dyDescent="0.3">
      <c r="A1799" t="s">
        <v>2912</v>
      </c>
      <c r="B1799">
        <v>99</v>
      </c>
      <c r="C1799">
        <v>85</v>
      </c>
      <c r="D1799">
        <v>2199853</v>
      </c>
      <c r="E1799" t="s">
        <v>73</v>
      </c>
      <c r="F1799" t="s">
        <v>3904</v>
      </c>
      <c r="G1799" t="s">
        <v>4530</v>
      </c>
      <c r="H1799">
        <v>19986</v>
      </c>
      <c r="I1799">
        <v>186</v>
      </c>
      <c r="J1799" t="s">
        <v>29</v>
      </c>
      <c r="K1799" t="s">
        <v>30</v>
      </c>
      <c r="L1799">
        <v>1200000</v>
      </c>
      <c r="M1799">
        <v>1999</v>
      </c>
      <c r="N1799">
        <v>6.6</v>
      </c>
      <c r="O1799">
        <v>999853</v>
      </c>
      <c r="R1799" t="s">
        <v>2241</v>
      </c>
      <c r="S1799" cm="1">
        <f t="array" ref="S1799">AVERAGE(IF(Table7[director_name]=R1799, Table7[imdb_score]))</f>
        <v>6.6000000000000005</v>
      </c>
      <c r="T1799" t="str">
        <f>IF(Table8[[#This Row],[Average]] &gt; $V$7, "Higher", "Lower")</f>
        <v>Lower</v>
      </c>
    </row>
    <row r="1800" spans="1:20" x14ac:dyDescent="0.3">
      <c r="A1800" t="s">
        <v>1770</v>
      </c>
      <c r="B1800">
        <v>24</v>
      </c>
      <c r="C1800">
        <v>100</v>
      </c>
      <c r="D1800">
        <v>12902790</v>
      </c>
      <c r="E1800" t="s">
        <v>699</v>
      </c>
      <c r="F1800" t="s">
        <v>635</v>
      </c>
      <c r="G1800" t="s">
        <v>4532</v>
      </c>
      <c r="H1800">
        <v>4052</v>
      </c>
      <c r="I1800">
        <v>88</v>
      </c>
      <c r="J1800" t="s">
        <v>29</v>
      </c>
      <c r="K1800" t="s">
        <v>30</v>
      </c>
      <c r="L1800">
        <v>12000000</v>
      </c>
      <c r="M1800">
        <v>1998</v>
      </c>
      <c r="N1800">
        <v>6.6</v>
      </c>
      <c r="O1800">
        <v>902790</v>
      </c>
      <c r="R1800" t="s">
        <v>2241</v>
      </c>
      <c r="S1800" cm="1">
        <f t="array" ref="S1800">AVERAGE(IF(Table7[director_name]=R1800, Table7[imdb_score]))</f>
        <v>6.6000000000000005</v>
      </c>
      <c r="T1800" t="str">
        <f>IF(Table8[[#This Row],[Average]] &gt; $V$7, "Higher", "Lower")</f>
        <v>Lower</v>
      </c>
    </row>
    <row r="1801" spans="1:20" x14ac:dyDescent="0.3">
      <c r="A1801" t="s">
        <v>2976</v>
      </c>
      <c r="B1801">
        <v>59</v>
      </c>
      <c r="C1801">
        <v>96</v>
      </c>
      <c r="D1801">
        <v>1050600</v>
      </c>
      <c r="E1801" t="s">
        <v>73</v>
      </c>
      <c r="F1801" t="s">
        <v>1193</v>
      </c>
      <c r="G1801" t="s">
        <v>4533</v>
      </c>
      <c r="H1801">
        <v>4662</v>
      </c>
      <c r="I1801">
        <v>136</v>
      </c>
      <c r="J1801" t="s">
        <v>29</v>
      </c>
      <c r="K1801" t="s">
        <v>30</v>
      </c>
      <c r="L1801">
        <v>250000</v>
      </c>
      <c r="M1801">
        <v>2000</v>
      </c>
      <c r="N1801">
        <v>6.6</v>
      </c>
      <c r="O1801">
        <v>800600</v>
      </c>
      <c r="R1801" t="s">
        <v>346</v>
      </c>
      <c r="S1801" cm="1">
        <f t="array" ref="S1801">AVERAGE(IF(Table7[director_name]=R1801, Table7[imdb_score]))</f>
        <v>6.6</v>
      </c>
      <c r="T1801" t="str">
        <f>IF(Table8[[#This Row],[Average]] &gt; $V$7, "Higher", "Lower")</f>
        <v>Lower</v>
      </c>
    </row>
    <row r="1802" spans="1:20" x14ac:dyDescent="0.3">
      <c r="A1802" t="s">
        <v>3149</v>
      </c>
      <c r="B1802">
        <v>350</v>
      </c>
      <c r="C1802">
        <v>103</v>
      </c>
      <c r="D1802">
        <v>28751715</v>
      </c>
      <c r="E1802" t="s">
        <v>2113</v>
      </c>
      <c r="F1802" t="s">
        <v>1879</v>
      </c>
      <c r="G1802" t="s">
        <v>4535</v>
      </c>
      <c r="H1802">
        <v>202967</v>
      </c>
      <c r="I1802">
        <v>378</v>
      </c>
      <c r="J1802" t="s">
        <v>29</v>
      </c>
      <c r="K1802" t="s">
        <v>30</v>
      </c>
      <c r="L1802">
        <v>28000000</v>
      </c>
      <c r="M1802">
        <v>2013</v>
      </c>
      <c r="N1802">
        <v>6.6</v>
      </c>
      <c r="O1802">
        <v>751715</v>
      </c>
      <c r="R1802" t="s">
        <v>346</v>
      </c>
      <c r="S1802" cm="1">
        <f t="array" ref="S1802">AVERAGE(IF(Table7[director_name]=R1802, Table7[imdb_score]))</f>
        <v>6.6</v>
      </c>
      <c r="T1802" t="str">
        <f>IF(Table8[[#This Row],[Average]] &gt; $V$7, "Higher", "Lower")</f>
        <v>Lower</v>
      </c>
    </row>
    <row r="1803" spans="1:20" x14ac:dyDescent="0.3">
      <c r="A1803" t="s">
        <v>2646</v>
      </c>
      <c r="B1803">
        <v>60</v>
      </c>
      <c r="C1803">
        <v>91</v>
      </c>
      <c r="D1803">
        <v>5480318</v>
      </c>
      <c r="E1803" t="s">
        <v>73</v>
      </c>
      <c r="F1803" t="s">
        <v>3904</v>
      </c>
      <c r="G1803" t="s">
        <v>4537</v>
      </c>
      <c r="H1803">
        <v>9427</v>
      </c>
      <c r="I1803">
        <v>79</v>
      </c>
      <c r="J1803" t="s">
        <v>29</v>
      </c>
      <c r="K1803" t="s">
        <v>30</v>
      </c>
      <c r="L1803">
        <v>5000000</v>
      </c>
      <c r="M1803">
        <v>1998</v>
      </c>
      <c r="N1803">
        <v>6.6</v>
      </c>
      <c r="O1803">
        <v>480318</v>
      </c>
      <c r="R1803" t="s">
        <v>2408</v>
      </c>
      <c r="S1803" cm="1">
        <f t="array" ref="S1803">AVERAGE(IF(Table7[director_name]=R1803, Table7[imdb_score]))</f>
        <v>6.6</v>
      </c>
      <c r="T1803" t="str">
        <f>IF(Table8[[#This Row],[Average]] &gt; $V$7, "Higher", "Lower")</f>
        <v>Lower</v>
      </c>
    </row>
    <row r="1804" spans="1:20" x14ac:dyDescent="0.3">
      <c r="A1804" t="s">
        <v>3600</v>
      </c>
      <c r="B1804">
        <v>43</v>
      </c>
      <c r="C1804">
        <v>90</v>
      </c>
      <c r="D1804">
        <v>85222</v>
      </c>
      <c r="E1804" t="s">
        <v>1310</v>
      </c>
      <c r="F1804" t="s">
        <v>4538</v>
      </c>
      <c r="G1804" t="s">
        <v>4539</v>
      </c>
      <c r="H1804">
        <v>4285</v>
      </c>
      <c r="I1804">
        <v>84</v>
      </c>
      <c r="J1804" t="s">
        <v>29</v>
      </c>
      <c r="K1804" t="s">
        <v>30</v>
      </c>
      <c r="L1804">
        <v>1100</v>
      </c>
      <c r="M1804">
        <v>2004</v>
      </c>
      <c r="N1804">
        <v>6.6</v>
      </c>
      <c r="O1804">
        <v>84122</v>
      </c>
      <c r="R1804" t="s">
        <v>2408</v>
      </c>
      <c r="S1804" cm="1">
        <f t="array" ref="S1804">AVERAGE(IF(Table7[director_name]=R1804, Table7[imdb_score]))</f>
        <v>6.6</v>
      </c>
      <c r="T1804" t="str">
        <f>IF(Table8[[#This Row],[Average]] &gt; $V$7, "Higher", "Lower")</f>
        <v>Lower</v>
      </c>
    </row>
    <row r="1805" spans="1:20" x14ac:dyDescent="0.3">
      <c r="A1805" t="s">
        <v>2644</v>
      </c>
      <c r="B1805">
        <v>34</v>
      </c>
      <c r="C1805">
        <v>92</v>
      </c>
      <c r="D1805">
        <v>12667</v>
      </c>
      <c r="E1805" t="s">
        <v>588</v>
      </c>
      <c r="F1805" t="s">
        <v>339</v>
      </c>
      <c r="G1805" t="s">
        <v>4540</v>
      </c>
      <c r="H1805">
        <v>19336</v>
      </c>
      <c r="I1805">
        <v>90</v>
      </c>
      <c r="J1805" t="s">
        <v>29</v>
      </c>
      <c r="K1805" t="s">
        <v>200</v>
      </c>
      <c r="L1805">
        <v>14000</v>
      </c>
      <c r="M1805">
        <v>2005</v>
      </c>
      <c r="N1805">
        <v>6.6</v>
      </c>
      <c r="O1805">
        <v>-1333</v>
      </c>
      <c r="R1805" t="s">
        <v>2524</v>
      </c>
      <c r="S1805" cm="1">
        <f t="array" ref="S1805">AVERAGE(IF(Table7[director_name]=R1805, Table7[imdb_score]))</f>
        <v>6.6</v>
      </c>
      <c r="T1805" t="str">
        <f>IF(Table8[[#This Row],[Average]] &gt; $V$7, "Higher", "Lower")</f>
        <v>Lower</v>
      </c>
    </row>
    <row r="1806" spans="1:20" x14ac:dyDescent="0.3">
      <c r="A1806" t="s">
        <v>2587</v>
      </c>
      <c r="B1806">
        <v>13</v>
      </c>
      <c r="C1806">
        <v>109</v>
      </c>
      <c r="D1806">
        <v>5199</v>
      </c>
      <c r="E1806" t="s">
        <v>459</v>
      </c>
      <c r="F1806" t="s">
        <v>4542</v>
      </c>
      <c r="G1806" t="s">
        <v>4543</v>
      </c>
      <c r="H1806">
        <v>720</v>
      </c>
      <c r="I1806">
        <v>23</v>
      </c>
      <c r="J1806" t="s">
        <v>29</v>
      </c>
      <c r="K1806" t="s">
        <v>30</v>
      </c>
      <c r="L1806">
        <v>200000</v>
      </c>
      <c r="M1806">
        <v>2004</v>
      </c>
      <c r="N1806">
        <v>6.6</v>
      </c>
      <c r="O1806">
        <v>-194801</v>
      </c>
      <c r="R1806" t="s">
        <v>346</v>
      </c>
      <c r="S1806" cm="1">
        <f t="array" ref="S1806">AVERAGE(IF(Table7[director_name]=R1806, Table7[imdb_score]))</f>
        <v>6.6</v>
      </c>
      <c r="T1806" t="str">
        <f>IF(Table8[[#This Row],[Average]] &gt; $V$7, "Higher", "Lower")</f>
        <v>Lower</v>
      </c>
    </row>
    <row r="1807" spans="1:20" x14ac:dyDescent="0.3">
      <c r="A1807" t="s">
        <v>478</v>
      </c>
      <c r="B1807">
        <v>81</v>
      </c>
      <c r="C1807">
        <v>91</v>
      </c>
      <c r="D1807">
        <v>154077</v>
      </c>
      <c r="E1807" t="s">
        <v>73</v>
      </c>
      <c r="F1807" t="s">
        <v>3844</v>
      </c>
      <c r="G1807" t="s">
        <v>4544</v>
      </c>
      <c r="H1807">
        <v>6884</v>
      </c>
      <c r="I1807">
        <v>53</v>
      </c>
      <c r="J1807" t="s">
        <v>29</v>
      </c>
      <c r="K1807" t="s">
        <v>30</v>
      </c>
      <c r="L1807">
        <v>500000</v>
      </c>
      <c r="M1807">
        <v>2005</v>
      </c>
      <c r="N1807">
        <v>6.6</v>
      </c>
      <c r="O1807">
        <v>-345923</v>
      </c>
      <c r="R1807" t="s">
        <v>2548</v>
      </c>
      <c r="S1807" cm="1">
        <f t="array" ref="S1807">AVERAGE(IF(Table7[director_name]=R1807, Table7[imdb_score]))</f>
        <v>6.6</v>
      </c>
      <c r="T1807" t="str">
        <f>IF(Table8[[#This Row],[Average]] &gt; $V$7, "Higher", "Lower")</f>
        <v>Lower</v>
      </c>
    </row>
    <row r="1808" spans="1:20" x14ac:dyDescent="0.3">
      <c r="A1808" t="s">
        <v>2650</v>
      </c>
      <c r="B1808">
        <v>18</v>
      </c>
      <c r="C1808">
        <v>90</v>
      </c>
      <c r="D1808">
        <v>13493</v>
      </c>
      <c r="E1808" t="s">
        <v>92</v>
      </c>
      <c r="F1808" t="s">
        <v>3471</v>
      </c>
      <c r="G1808" t="s">
        <v>4545</v>
      </c>
      <c r="H1808">
        <v>531</v>
      </c>
      <c r="I1808">
        <v>19</v>
      </c>
      <c r="J1808" t="s">
        <v>29</v>
      </c>
      <c r="K1808" t="s">
        <v>30</v>
      </c>
      <c r="L1808">
        <v>600000</v>
      </c>
      <c r="M1808">
        <v>1998</v>
      </c>
      <c r="N1808">
        <v>6.6</v>
      </c>
      <c r="O1808">
        <v>-586507</v>
      </c>
      <c r="R1808" t="s">
        <v>2596</v>
      </c>
      <c r="S1808" cm="1">
        <f t="array" ref="S1808">AVERAGE(IF(Table7[director_name]=R1808, Table7[imdb_score]))</f>
        <v>6.6</v>
      </c>
      <c r="T1808" t="str">
        <f>IF(Table8[[#This Row],[Average]] &gt; $V$7, "Higher", "Lower")</f>
        <v>Lower</v>
      </c>
    </row>
    <row r="1809" spans="1:20" x14ac:dyDescent="0.3">
      <c r="A1809" t="s">
        <v>1526</v>
      </c>
      <c r="B1809">
        <v>31</v>
      </c>
      <c r="C1809">
        <v>88</v>
      </c>
      <c r="D1809">
        <v>47329</v>
      </c>
      <c r="E1809" t="s">
        <v>92</v>
      </c>
      <c r="F1809" t="s">
        <v>4547</v>
      </c>
      <c r="G1809" t="s">
        <v>4548</v>
      </c>
      <c r="H1809">
        <v>1661</v>
      </c>
      <c r="I1809">
        <v>31</v>
      </c>
      <c r="J1809" t="s">
        <v>29</v>
      </c>
      <c r="K1809" t="s">
        <v>30</v>
      </c>
      <c r="L1809">
        <v>750000</v>
      </c>
      <c r="M1809">
        <v>2002</v>
      </c>
      <c r="N1809">
        <v>6.6</v>
      </c>
      <c r="O1809">
        <v>-702671</v>
      </c>
      <c r="R1809" t="s">
        <v>346</v>
      </c>
      <c r="S1809" cm="1">
        <f t="array" ref="S1809">AVERAGE(IF(Table7[director_name]=R1809, Table7[imdb_score]))</f>
        <v>6.6</v>
      </c>
      <c r="T1809" t="str">
        <f>IF(Table8[[#This Row],[Average]] &gt; $V$7, "Higher", "Lower")</f>
        <v>Lower</v>
      </c>
    </row>
    <row r="1810" spans="1:20" x14ac:dyDescent="0.3">
      <c r="A1810" t="s">
        <v>3910</v>
      </c>
      <c r="B1810">
        <v>23</v>
      </c>
      <c r="C1810">
        <v>89</v>
      </c>
      <c r="D1810">
        <v>2223990</v>
      </c>
      <c r="E1810" t="s">
        <v>4068</v>
      </c>
      <c r="F1810" t="s">
        <v>4550</v>
      </c>
      <c r="G1810" t="s">
        <v>4551</v>
      </c>
      <c r="H1810">
        <v>761</v>
      </c>
      <c r="I1810">
        <v>14</v>
      </c>
      <c r="J1810" t="s">
        <v>29</v>
      </c>
      <c r="K1810" t="s">
        <v>30</v>
      </c>
      <c r="L1810">
        <v>3000000</v>
      </c>
      <c r="M1810">
        <v>2003</v>
      </c>
      <c r="N1810">
        <v>6.6</v>
      </c>
      <c r="O1810">
        <v>-776010</v>
      </c>
      <c r="R1810" t="s">
        <v>2548</v>
      </c>
      <c r="S1810" cm="1">
        <f t="array" ref="S1810">AVERAGE(IF(Table7[director_name]=R1810, Table7[imdb_score]))</f>
        <v>6.6</v>
      </c>
      <c r="T1810" t="str">
        <f>IF(Table8[[#This Row],[Average]] &gt; $V$7, "Higher", "Lower")</f>
        <v>Lower</v>
      </c>
    </row>
    <row r="1811" spans="1:20" x14ac:dyDescent="0.3">
      <c r="A1811" t="s">
        <v>1993</v>
      </c>
      <c r="B1811">
        <v>140</v>
      </c>
      <c r="C1811">
        <v>97</v>
      </c>
      <c r="D1811">
        <v>21973182</v>
      </c>
      <c r="E1811" t="s">
        <v>214</v>
      </c>
      <c r="F1811" t="s">
        <v>2075</v>
      </c>
      <c r="G1811" t="s">
        <v>4553</v>
      </c>
      <c r="H1811">
        <v>53415</v>
      </c>
      <c r="I1811">
        <v>339</v>
      </c>
      <c r="J1811" t="s">
        <v>29</v>
      </c>
      <c r="K1811" t="s">
        <v>30</v>
      </c>
      <c r="L1811">
        <v>23000000</v>
      </c>
      <c r="M1811">
        <v>2001</v>
      </c>
      <c r="N1811">
        <v>6.6</v>
      </c>
      <c r="O1811">
        <v>-1026818</v>
      </c>
      <c r="R1811" t="s">
        <v>2580</v>
      </c>
      <c r="S1811" cm="1">
        <f t="array" ref="S1811">AVERAGE(IF(Table7[director_name]=R1811, Table7[imdb_score]))</f>
        <v>6.6</v>
      </c>
      <c r="T1811" t="str">
        <f>IF(Table8[[#This Row],[Average]] &gt; $V$7, "Higher", "Lower")</f>
        <v>Lower</v>
      </c>
    </row>
    <row r="1812" spans="1:20" x14ac:dyDescent="0.3">
      <c r="A1812" t="s">
        <v>2725</v>
      </c>
      <c r="B1812">
        <v>190</v>
      </c>
      <c r="C1812">
        <v>91</v>
      </c>
      <c r="D1812">
        <v>73661010</v>
      </c>
      <c r="E1812" t="s">
        <v>4555</v>
      </c>
      <c r="F1812" t="s">
        <v>478</v>
      </c>
      <c r="G1812" t="s">
        <v>4556</v>
      </c>
      <c r="H1812">
        <v>71137</v>
      </c>
      <c r="I1812">
        <v>229</v>
      </c>
      <c r="J1812" t="s">
        <v>29</v>
      </c>
      <c r="K1812" t="s">
        <v>30</v>
      </c>
      <c r="L1812">
        <v>75000000</v>
      </c>
      <c r="M1812">
        <v>2006</v>
      </c>
      <c r="N1812">
        <v>6.6</v>
      </c>
      <c r="O1812">
        <v>-1338990</v>
      </c>
      <c r="R1812" t="s">
        <v>2584</v>
      </c>
      <c r="S1812" cm="1">
        <f t="array" ref="S1812">AVERAGE(IF(Table7[director_name]=R1812, Table7[imdb_score]))</f>
        <v>6.6</v>
      </c>
      <c r="T1812" t="str">
        <f>IF(Table8[[#This Row],[Average]] &gt; $V$7, "Higher", "Lower")</f>
        <v>Lower</v>
      </c>
    </row>
    <row r="1813" spans="1:20" x14ac:dyDescent="0.3">
      <c r="A1813" t="s">
        <v>2634</v>
      </c>
      <c r="B1813">
        <v>60</v>
      </c>
      <c r="C1813">
        <v>94</v>
      </c>
      <c r="D1813">
        <v>36830</v>
      </c>
      <c r="E1813" t="s">
        <v>4557</v>
      </c>
      <c r="F1813" t="s">
        <v>2634</v>
      </c>
      <c r="G1813" t="s">
        <v>4558</v>
      </c>
      <c r="H1813">
        <v>3291</v>
      </c>
      <c r="I1813">
        <v>63</v>
      </c>
      <c r="J1813" t="s">
        <v>29</v>
      </c>
      <c r="K1813" t="s">
        <v>200</v>
      </c>
      <c r="L1813">
        <v>1400000</v>
      </c>
      <c r="M1813">
        <v>2004</v>
      </c>
      <c r="N1813">
        <v>6.6</v>
      </c>
      <c r="O1813">
        <v>-1363170</v>
      </c>
      <c r="R1813" t="s">
        <v>2580</v>
      </c>
      <c r="S1813" cm="1">
        <f t="array" ref="S1813">AVERAGE(IF(Table7[director_name]=R1813, Table7[imdb_score]))</f>
        <v>6.6</v>
      </c>
      <c r="T1813" t="str">
        <f>IF(Table8[[#This Row],[Average]] &gt; $V$7, "Higher", "Lower")</f>
        <v>Lower</v>
      </c>
    </row>
    <row r="1814" spans="1:20" x14ac:dyDescent="0.3">
      <c r="A1814" t="s">
        <v>2631</v>
      </c>
      <c r="B1814">
        <v>78</v>
      </c>
      <c r="C1814">
        <v>96</v>
      </c>
      <c r="D1814">
        <v>198407</v>
      </c>
      <c r="E1814" t="s">
        <v>92</v>
      </c>
      <c r="F1814" t="s">
        <v>4560</v>
      </c>
      <c r="G1814" t="s">
        <v>4561</v>
      </c>
      <c r="H1814">
        <v>10282</v>
      </c>
      <c r="I1814">
        <v>78</v>
      </c>
      <c r="J1814" t="s">
        <v>29</v>
      </c>
      <c r="K1814" t="s">
        <v>30</v>
      </c>
      <c r="L1814">
        <v>2000000</v>
      </c>
      <c r="M1814">
        <v>2006</v>
      </c>
      <c r="N1814">
        <v>6.6</v>
      </c>
      <c r="O1814">
        <v>-1801593</v>
      </c>
      <c r="R1814" t="s">
        <v>2596</v>
      </c>
      <c r="S1814" cm="1">
        <f t="array" ref="S1814">AVERAGE(IF(Table7[director_name]=R1814, Table7[imdb_score]))</f>
        <v>6.6</v>
      </c>
      <c r="T1814" t="str">
        <f>IF(Table8[[#This Row],[Average]] &gt; $V$7, "Higher", "Lower")</f>
        <v>Lower</v>
      </c>
    </row>
    <row r="1815" spans="1:20" x14ac:dyDescent="0.3">
      <c r="A1815" t="s">
        <v>2605</v>
      </c>
      <c r="B1815">
        <v>129</v>
      </c>
      <c r="C1815">
        <v>103</v>
      </c>
      <c r="D1815">
        <v>3093491</v>
      </c>
      <c r="E1815" t="s">
        <v>393</v>
      </c>
      <c r="F1815" t="s">
        <v>4562</v>
      </c>
      <c r="G1815" t="s">
        <v>4563</v>
      </c>
      <c r="H1815">
        <v>8307</v>
      </c>
      <c r="I1815">
        <v>37</v>
      </c>
      <c r="J1815" t="s">
        <v>29</v>
      </c>
      <c r="K1815" t="s">
        <v>30</v>
      </c>
      <c r="L1815">
        <v>5000000</v>
      </c>
      <c r="M1815">
        <v>2014</v>
      </c>
      <c r="N1815">
        <v>6.6</v>
      </c>
      <c r="O1815">
        <v>-1906509</v>
      </c>
      <c r="R1815" t="s">
        <v>2566</v>
      </c>
      <c r="S1815" cm="1">
        <f t="array" ref="S1815">AVERAGE(IF(Table7[director_name]=R1815, Table7[imdb_score]))</f>
        <v>6.6</v>
      </c>
      <c r="T1815" t="str">
        <f>IF(Table8[[#This Row],[Average]] &gt; $V$7, "Higher", "Lower")</f>
        <v>Lower</v>
      </c>
    </row>
    <row r="1816" spans="1:20" x14ac:dyDescent="0.3">
      <c r="A1816" t="s">
        <v>2472</v>
      </c>
      <c r="B1816">
        <v>45</v>
      </c>
      <c r="C1816">
        <v>103</v>
      </c>
      <c r="D1816">
        <v>17518220</v>
      </c>
      <c r="E1816" t="s">
        <v>699</v>
      </c>
      <c r="F1816" t="s">
        <v>388</v>
      </c>
      <c r="G1816" t="s">
        <v>4565</v>
      </c>
      <c r="H1816">
        <v>9105</v>
      </c>
      <c r="I1816">
        <v>76</v>
      </c>
      <c r="J1816" t="s">
        <v>29</v>
      </c>
      <c r="K1816" t="s">
        <v>30</v>
      </c>
      <c r="L1816">
        <v>20000000</v>
      </c>
      <c r="M1816">
        <v>1995</v>
      </c>
      <c r="N1816">
        <v>6.6</v>
      </c>
      <c r="O1816">
        <v>-2481780</v>
      </c>
      <c r="R1816" t="s">
        <v>2558</v>
      </c>
      <c r="S1816" cm="1">
        <f t="array" ref="S1816">AVERAGE(IF(Table7[director_name]=R1816, Table7[imdb_score]))</f>
        <v>6.6</v>
      </c>
      <c r="T1816" t="str">
        <f>IF(Table8[[#This Row],[Average]] &gt; $V$7, "Higher", "Lower")</f>
        <v>Lower</v>
      </c>
    </row>
    <row r="1817" spans="1:20" x14ac:dyDescent="0.3">
      <c r="A1817" t="s">
        <v>1925</v>
      </c>
      <c r="B1817">
        <v>114</v>
      </c>
      <c r="C1817">
        <v>96</v>
      </c>
      <c r="D1817">
        <v>1325073</v>
      </c>
      <c r="E1817" t="s">
        <v>73</v>
      </c>
      <c r="F1817" t="s">
        <v>4567</v>
      </c>
      <c r="G1817" t="s">
        <v>4568</v>
      </c>
      <c r="H1817">
        <v>18762</v>
      </c>
      <c r="I1817">
        <v>91</v>
      </c>
      <c r="J1817" t="s">
        <v>29</v>
      </c>
      <c r="K1817" t="s">
        <v>30</v>
      </c>
      <c r="L1817">
        <v>4000000</v>
      </c>
      <c r="M1817">
        <v>2005</v>
      </c>
      <c r="N1817">
        <v>6.6</v>
      </c>
      <c r="O1817">
        <v>-2674927</v>
      </c>
      <c r="R1817" t="s">
        <v>2556</v>
      </c>
      <c r="S1817" cm="1">
        <f t="array" ref="S1817">AVERAGE(IF(Table7[director_name]=R1817, Table7[imdb_score]))</f>
        <v>6.6</v>
      </c>
      <c r="T1817" t="str">
        <f>IF(Table8[[#This Row],[Average]] &gt; $V$7, "Higher", "Lower")</f>
        <v>Lower</v>
      </c>
    </row>
    <row r="1818" spans="1:20" x14ac:dyDescent="0.3">
      <c r="A1818" t="s">
        <v>2620</v>
      </c>
      <c r="B1818">
        <v>43</v>
      </c>
      <c r="C1818">
        <v>99</v>
      </c>
      <c r="D1818">
        <v>302204</v>
      </c>
      <c r="E1818" t="s">
        <v>4570</v>
      </c>
      <c r="F1818" t="s">
        <v>4571</v>
      </c>
      <c r="G1818" t="s">
        <v>4572</v>
      </c>
      <c r="H1818">
        <v>6705</v>
      </c>
      <c r="I1818">
        <v>53</v>
      </c>
      <c r="J1818" t="s">
        <v>29</v>
      </c>
      <c r="K1818" t="s">
        <v>200</v>
      </c>
      <c r="L1818">
        <v>3000000</v>
      </c>
      <c r="M1818">
        <v>1997</v>
      </c>
      <c r="N1818">
        <v>6.6</v>
      </c>
      <c r="O1818">
        <v>-2697796</v>
      </c>
      <c r="R1818" t="s">
        <v>2580</v>
      </c>
      <c r="S1818" cm="1">
        <f t="array" ref="S1818">AVERAGE(IF(Table7[director_name]=R1818, Table7[imdb_score]))</f>
        <v>6.6</v>
      </c>
      <c r="T1818" t="str">
        <f>IF(Table8[[#This Row],[Average]] &gt; $V$7, "Higher", "Lower")</f>
        <v>Lower</v>
      </c>
    </row>
    <row r="1819" spans="1:20" x14ac:dyDescent="0.3">
      <c r="A1819" t="s">
        <v>857</v>
      </c>
      <c r="B1819">
        <v>85</v>
      </c>
      <c r="C1819">
        <v>142</v>
      </c>
      <c r="D1819">
        <v>19283782</v>
      </c>
      <c r="E1819" t="s">
        <v>1915</v>
      </c>
      <c r="F1819" t="s">
        <v>4573</v>
      </c>
      <c r="G1819" t="s">
        <v>4574</v>
      </c>
      <c r="H1819">
        <v>31227</v>
      </c>
      <c r="I1819">
        <v>354</v>
      </c>
      <c r="J1819" t="s">
        <v>29</v>
      </c>
      <c r="K1819" t="s">
        <v>30</v>
      </c>
      <c r="L1819">
        <v>22000000</v>
      </c>
      <c r="M1819">
        <v>1999</v>
      </c>
      <c r="N1819">
        <v>6.6</v>
      </c>
      <c r="O1819">
        <v>-2716218</v>
      </c>
      <c r="R1819" t="s">
        <v>2556</v>
      </c>
      <c r="S1819" cm="1">
        <f t="array" ref="S1819">AVERAGE(IF(Table7[director_name]=R1819, Table7[imdb_score]))</f>
        <v>6.6</v>
      </c>
      <c r="T1819" t="str">
        <f>IF(Table8[[#This Row],[Average]] &gt; $V$7, "Higher", "Lower")</f>
        <v>Lower</v>
      </c>
    </row>
    <row r="1820" spans="1:20" x14ac:dyDescent="0.3">
      <c r="A1820" t="s">
        <v>2553</v>
      </c>
      <c r="B1820">
        <v>267</v>
      </c>
      <c r="C1820">
        <v>132</v>
      </c>
      <c r="D1820">
        <v>46982632</v>
      </c>
      <c r="E1820" t="s">
        <v>4576</v>
      </c>
      <c r="F1820" t="s">
        <v>2783</v>
      </c>
      <c r="G1820" t="s">
        <v>4577</v>
      </c>
      <c r="H1820">
        <v>172792</v>
      </c>
      <c r="I1820">
        <v>1740</v>
      </c>
      <c r="J1820" t="s">
        <v>29</v>
      </c>
      <c r="K1820" t="s">
        <v>442</v>
      </c>
      <c r="L1820">
        <v>50000000</v>
      </c>
      <c r="M1820">
        <v>2006</v>
      </c>
      <c r="N1820">
        <v>6.6</v>
      </c>
      <c r="O1820">
        <v>-3017368</v>
      </c>
      <c r="R1820" t="s">
        <v>2598</v>
      </c>
      <c r="S1820" cm="1">
        <f t="array" ref="S1820">AVERAGE(IF(Table7[director_name]=R1820, Table7[imdb_score]))</f>
        <v>6.6</v>
      </c>
      <c r="T1820" t="str">
        <f>IF(Table8[[#This Row],[Average]] &gt; $V$7, "Higher", "Lower")</f>
        <v>Lower</v>
      </c>
    </row>
    <row r="1821" spans="1:20" x14ac:dyDescent="0.3">
      <c r="A1821" t="s">
        <v>822</v>
      </c>
      <c r="B1821">
        <v>315</v>
      </c>
      <c r="C1821">
        <v>124</v>
      </c>
      <c r="D1821">
        <v>56443482</v>
      </c>
      <c r="E1821" t="s">
        <v>913</v>
      </c>
      <c r="F1821" t="s">
        <v>694</v>
      </c>
      <c r="G1821" t="s">
        <v>4579</v>
      </c>
      <c r="H1821">
        <v>75329</v>
      </c>
      <c r="I1821">
        <v>256</v>
      </c>
      <c r="J1821" t="s">
        <v>29</v>
      </c>
      <c r="K1821" t="s">
        <v>30</v>
      </c>
      <c r="L1821">
        <v>60000000</v>
      </c>
      <c r="M1821">
        <v>2015</v>
      </c>
      <c r="N1821">
        <v>6.6</v>
      </c>
      <c r="O1821">
        <v>-3556518</v>
      </c>
      <c r="R1821" t="s">
        <v>2408</v>
      </c>
      <c r="S1821" cm="1">
        <f t="array" ref="S1821">AVERAGE(IF(Table7[director_name]=R1821, Table7[imdb_score]))</f>
        <v>6.6</v>
      </c>
      <c r="T1821" t="str">
        <f>IF(Table8[[#This Row],[Average]] &gt; $V$7, "Higher", "Lower")</f>
        <v>Lower</v>
      </c>
    </row>
    <row r="1822" spans="1:20" x14ac:dyDescent="0.3">
      <c r="A1822" t="s">
        <v>2602</v>
      </c>
      <c r="B1822">
        <v>91</v>
      </c>
      <c r="C1822">
        <v>104</v>
      </c>
      <c r="D1822">
        <v>1056102</v>
      </c>
      <c r="E1822" t="s">
        <v>140</v>
      </c>
      <c r="F1822" t="s">
        <v>4581</v>
      </c>
      <c r="G1822" t="s">
        <v>4582</v>
      </c>
      <c r="H1822">
        <v>18792</v>
      </c>
      <c r="I1822">
        <v>153</v>
      </c>
      <c r="J1822" t="s">
        <v>29</v>
      </c>
      <c r="K1822" t="s">
        <v>30</v>
      </c>
      <c r="L1822">
        <v>5000000</v>
      </c>
      <c r="M1822">
        <v>2003</v>
      </c>
      <c r="N1822">
        <v>6.6</v>
      </c>
      <c r="O1822">
        <v>-3943898</v>
      </c>
      <c r="R1822" t="s">
        <v>2661</v>
      </c>
      <c r="S1822" cm="1">
        <f t="array" ref="S1822">AVERAGE(IF(Table7[director_name]=R1822, Table7[imdb_score]))</f>
        <v>6.6</v>
      </c>
      <c r="T1822" t="str">
        <f>IF(Table8[[#This Row],[Average]] &gt; $V$7, "Higher", "Lower")</f>
        <v>Lower</v>
      </c>
    </row>
    <row r="1823" spans="1:20" x14ac:dyDescent="0.3">
      <c r="A1823" t="s">
        <v>2589</v>
      </c>
      <c r="B1823">
        <v>288</v>
      </c>
      <c r="C1823">
        <v>107</v>
      </c>
      <c r="D1823">
        <v>7918283</v>
      </c>
      <c r="E1823" t="s">
        <v>224</v>
      </c>
      <c r="F1823" t="s">
        <v>2219</v>
      </c>
      <c r="G1823" t="s">
        <v>4584</v>
      </c>
      <c r="H1823">
        <v>41574</v>
      </c>
      <c r="I1823">
        <v>145</v>
      </c>
      <c r="J1823" t="s">
        <v>29</v>
      </c>
      <c r="K1823" t="s">
        <v>30</v>
      </c>
      <c r="L1823">
        <v>12000000</v>
      </c>
      <c r="M1823">
        <v>2012</v>
      </c>
      <c r="N1823">
        <v>6.6</v>
      </c>
      <c r="O1823">
        <v>-4081717</v>
      </c>
      <c r="R1823" t="s">
        <v>2568</v>
      </c>
      <c r="S1823" cm="1">
        <f t="array" ref="S1823">AVERAGE(IF(Table7[director_name]=R1823, Table7[imdb_score]))</f>
        <v>6.6</v>
      </c>
      <c r="T1823" t="str">
        <f>IF(Table8[[#This Row],[Average]] &gt; $V$7, "Higher", "Lower")</f>
        <v>Lower</v>
      </c>
    </row>
    <row r="1824" spans="1:20" x14ac:dyDescent="0.3">
      <c r="A1824" t="s">
        <v>2614</v>
      </c>
      <c r="B1824">
        <v>4</v>
      </c>
      <c r="C1824">
        <v>100</v>
      </c>
      <c r="D1824">
        <v>2024854</v>
      </c>
      <c r="E1824" t="s">
        <v>202</v>
      </c>
      <c r="F1824" t="s">
        <v>4586</v>
      </c>
      <c r="G1824" t="s">
        <v>4587</v>
      </c>
      <c r="H1824">
        <v>564</v>
      </c>
      <c r="I1824">
        <v>21</v>
      </c>
      <c r="J1824" t="s">
        <v>29</v>
      </c>
      <c r="K1824" t="s">
        <v>30</v>
      </c>
      <c r="L1824">
        <v>6500000</v>
      </c>
      <c r="M1824">
        <v>2005</v>
      </c>
      <c r="N1824">
        <v>6.6</v>
      </c>
      <c r="O1824">
        <v>-4475146</v>
      </c>
      <c r="R1824" t="s">
        <v>2556</v>
      </c>
      <c r="S1824" cm="1">
        <f t="array" ref="S1824">AVERAGE(IF(Table7[director_name]=R1824, Table7[imdb_score]))</f>
        <v>6.6</v>
      </c>
      <c r="T1824" t="str">
        <f>IF(Table8[[#This Row],[Average]] &gt; $V$7, "Higher", "Lower")</f>
        <v>Lower</v>
      </c>
    </row>
    <row r="1825" spans="1:20" x14ac:dyDescent="0.3">
      <c r="A1825" t="s">
        <v>2654</v>
      </c>
      <c r="B1825">
        <v>200</v>
      </c>
      <c r="C1825">
        <v>90</v>
      </c>
      <c r="D1825">
        <v>136432</v>
      </c>
      <c r="E1825" t="s">
        <v>4589</v>
      </c>
      <c r="F1825" t="s">
        <v>2942</v>
      </c>
      <c r="G1825" t="s">
        <v>4590</v>
      </c>
      <c r="H1825">
        <v>31890</v>
      </c>
      <c r="I1825">
        <v>194</v>
      </c>
      <c r="J1825" t="s">
        <v>29</v>
      </c>
      <c r="K1825" t="s">
        <v>200</v>
      </c>
      <c r="L1825">
        <v>5000000</v>
      </c>
      <c r="M1825">
        <v>2006</v>
      </c>
      <c r="N1825">
        <v>6.6</v>
      </c>
      <c r="O1825">
        <v>-4863568</v>
      </c>
      <c r="R1825" t="s">
        <v>1238</v>
      </c>
      <c r="S1825" cm="1">
        <f t="array" ref="S1825">AVERAGE(IF(Table7[director_name]=R1825, Table7[imdb_score]))</f>
        <v>6.6</v>
      </c>
      <c r="T1825" t="str">
        <f>IF(Table8[[#This Row],[Average]] &gt; $V$7, "Higher", "Lower")</f>
        <v>Lower</v>
      </c>
    </row>
    <row r="1826" spans="1:20" x14ac:dyDescent="0.3">
      <c r="A1826" t="s">
        <v>67</v>
      </c>
      <c r="B1826">
        <v>91</v>
      </c>
      <c r="C1826">
        <v>155</v>
      </c>
      <c r="D1826">
        <v>25078937</v>
      </c>
      <c r="E1826" t="s">
        <v>140</v>
      </c>
      <c r="F1826" t="s">
        <v>150</v>
      </c>
      <c r="G1826" t="s">
        <v>4592</v>
      </c>
      <c r="H1826">
        <v>31751</v>
      </c>
      <c r="I1826">
        <v>216</v>
      </c>
      <c r="J1826" t="s">
        <v>29</v>
      </c>
      <c r="K1826" t="s">
        <v>30</v>
      </c>
      <c r="L1826">
        <v>30000000</v>
      </c>
      <c r="M1826">
        <v>1997</v>
      </c>
      <c r="N1826">
        <v>6.6</v>
      </c>
      <c r="O1826">
        <v>-4921063</v>
      </c>
      <c r="R1826" t="s">
        <v>2570</v>
      </c>
      <c r="S1826" cm="1">
        <f t="array" ref="S1826">AVERAGE(IF(Table7[director_name]=R1826, Table7[imdb_score]))</f>
        <v>6.6</v>
      </c>
      <c r="T1826" t="str">
        <f>IF(Table8[[#This Row],[Average]] &gt; $V$7, "Higher", "Lower")</f>
        <v>Lower</v>
      </c>
    </row>
    <row r="1827" spans="1:20" x14ac:dyDescent="0.3">
      <c r="A1827" t="s">
        <v>3877</v>
      </c>
      <c r="B1827">
        <v>97</v>
      </c>
      <c r="C1827">
        <v>105</v>
      </c>
      <c r="D1827">
        <v>2062066</v>
      </c>
      <c r="E1827" t="s">
        <v>116</v>
      </c>
      <c r="F1827" t="s">
        <v>1311</v>
      </c>
      <c r="G1827" t="s">
        <v>4594</v>
      </c>
      <c r="H1827">
        <v>11387</v>
      </c>
      <c r="I1827">
        <v>147</v>
      </c>
      <c r="J1827" t="s">
        <v>29</v>
      </c>
      <c r="K1827" t="s">
        <v>30</v>
      </c>
      <c r="L1827">
        <v>7000000</v>
      </c>
      <c r="M1827">
        <v>2002</v>
      </c>
      <c r="N1827">
        <v>6.6</v>
      </c>
      <c r="O1827">
        <v>-4937934</v>
      </c>
      <c r="R1827" t="s">
        <v>2570</v>
      </c>
      <c r="S1827" cm="1">
        <f t="array" ref="S1827">AVERAGE(IF(Table7[director_name]=R1827, Table7[imdb_score]))</f>
        <v>6.6</v>
      </c>
      <c r="T1827" t="str">
        <f>IF(Table8[[#This Row],[Average]] &gt; $V$7, "Higher", "Lower")</f>
        <v>Lower</v>
      </c>
    </row>
    <row r="1828" spans="1:20" x14ac:dyDescent="0.3">
      <c r="A1828" t="s">
        <v>2543</v>
      </c>
      <c r="B1828">
        <v>43</v>
      </c>
      <c r="C1828">
        <v>145</v>
      </c>
      <c r="D1828">
        <v>5669081</v>
      </c>
      <c r="E1828" t="s">
        <v>575</v>
      </c>
      <c r="F1828" t="s">
        <v>4596</v>
      </c>
      <c r="G1828" t="s">
        <v>4597</v>
      </c>
      <c r="H1828">
        <v>3665</v>
      </c>
      <c r="I1828">
        <v>57</v>
      </c>
      <c r="J1828" t="s">
        <v>174</v>
      </c>
      <c r="K1828" t="s">
        <v>585</v>
      </c>
      <c r="L1828">
        <v>10818775</v>
      </c>
      <c r="M1828">
        <v>2012</v>
      </c>
      <c r="N1828">
        <v>6.6</v>
      </c>
      <c r="O1828">
        <v>-5149694</v>
      </c>
      <c r="R1828" t="s">
        <v>2626</v>
      </c>
      <c r="S1828" cm="1">
        <f t="array" ref="S1828">AVERAGE(IF(Table7[director_name]=R1828, Table7[imdb_score]))</f>
        <v>6.6</v>
      </c>
      <c r="T1828" t="str">
        <f>IF(Table8[[#This Row],[Average]] &gt; $V$7, "Higher", "Lower")</f>
        <v>Lower</v>
      </c>
    </row>
    <row r="1829" spans="1:20" x14ac:dyDescent="0.3">
      <c r="A1829" t="s">
        <v>3836</v>
      </c>
      <c r="B1829">
        <v>222</v>
      </c>
      <c r="C1829">
        <v>85</v>
      </c>
      <c r="D1829">
        <v>27024</v>
      </c>
      <c r="E1829" t="s">
        <v>626</v>
      </c>
      <c r="F1829" t="s">
        <v>4599</v>
      </c>
      <c r="G1829" t="s">
        <v>4600</v>
      </c>
      <c r="H1829">
        <v>55597</v>
      </c>
      <c r="I1829">
        <v>148</v>
      </c>
      <c r="J1829" t="s">
        <v>174</v>
      </c>
      <c r="K1829" t="s">
        <v>408</v>
      </c>
      <c r="L1829">
        <v>5600000</v>
      </c>
      <c r="M1829">
        <v>2009</v>
      </c>
      <c r="N1829">
        <v>6.6</v>
      </c>
      <c r="O1829">
        <v>-5572976</v>
      </c>
      <c r="R1829" t="s">
        <v>2612</v>
      </c>
      <c r="S1829" cm="1">
        <f t="array" ref="S1829">AVERAGE(IF(Table7[director_name]=R1829, Table7[imdb_score]))</f>
        <v>6.6</v>
      </c>
      <c r="T1829" t="str">
        <f>IF(Table8[[#This Row],[Average]] &gt; $V$7, "Higher", "Lower")</f>
        <v>Lower</v>
      </c>
    </row>
    <row r="1830" spans="1:20" x14ac:dyDescent="0.3">
      <c r="A1830" t="s">
        <v>4044</v>
      </c>
      <c r="B1830">
        <v>71</v>
      </c>
      <c r="C1830">
        <v>118</v>
      </c>
      <c r="D1830">
        <v>9059588</v>
      </c>
      <c r="E1830" t="s">
        <v>1915</v>
      </c>
      <c r="F1830" t="s">
        <v>4602</v>
      </c>
      <c r="G1830" t="s">
        <v>4603</v>
      </c>
      <c r="H1830">
        <v>17261</v>
      </c>
      <c r="I1830">
        <v>125</v>
      </c>
      <c r="J1830" t="s">
        <v>29</v>
      </c>
      <c r="K1830" t="s">
        <v>30</v>
      </c>
      <c r="L1830">
        <v>15000000</v>
      </c>
      <c r="M1830">
        <v>2002</v>
      </c>
      <c r="N1830">
        <v>6.6</v>
      </c>
      <c r="O1830">
        <v>-5940412</v>
      </c>
      <c r="R1830" t="s">
        <v>2641</v>
      </c>
      <c r="S1830" cm="1">
        <f t="array" ref="S1830">AVERAGE(IF(Table7[director_name]=R1830, Table7[imdb_score]))</f>
        <v>6.6</v>
      </c>
      <c r="T1830" t="str">
        <f>IF(Table8[[#This Row],[Average]] &gt; $V$7, "Higher", "Lower")</f>
        <v>Lower</v>
      </c>
    </row>
    <row r="1831" spans="1:20" x14ac:dyDescent="0.3">
      <c r="A1831" t="s">
        <v>3446</v>
      </c>
      <c r="B1831">
        <v>34</v>
      </c>
      <c r="C1831">
        <v>94</v>
      </c>
      <c r="D1831">
        <v>13801755</v>
      </c>
      <c r="E1831" t="s">
        <v>1562</v>
      </c>
      <c r="F1831" t="s">
        <v>520</v>
      </c>
      <c r="G1831" t="s">
        <v>4604</v>
      </c>
      <c r="H1831">
        <v>23928</v>
      </c>
      <c r="I1831">
        <v>100</v>
      </c>
      <c r="J1831" t="s">
        <v>29</v>
      </c>
      <c r="K1831" t="s">
        <v>30</v>
      </c>
      <c r="L1831">
        <v>20000000</v>
      </c>
      <c r="M1831">
        <v>1997</v>
      </c>
      <c r="N1831">
        <v>6.6</v>
      </c>
      <c r="O1831">
        <v>-6198245</v>
      </c>
      <c r="R1831" t="s">
        <v>2663</v>
      </c>
      <c r="S1831" cm="1">
        <f t="array" ref="S1831">AVERAGE(IF(Table7[director_name]=R1831, Table7[imdb_score]))</f>
        <v>6.6</v>
      </c>
      <c r="T1831" t="str">
        <f>IF(Table8[[#This Row],[Average]] &gt; $V$7, "Higher", "Lower")</f>
        <v>Lower</v>
      </c>
    </row>
    <row r="1832" spans="1:20" x14ac:dyDescent="0.3">
      <c r="A1832" t="s">
        <v>2066</v>
      </c>
      <c r="B1832">
        <v>49</v>
      </c>
      <c r="C1832">
        <v>104</v>
      </c>
      <c r="D1832">
        <v>1789892</v>
      </c>
      <c r="E1832" t="s">
        <v>338</v>
      </c>
      <c r="F1832" t="s">
        <v>683</v>
      </c>
      <c r="G1832" t="s">
        <v>4606</v>
      </c>
      <c r="H1832">
        <v>9494</v>
      </c>
      <c r="I1832">
        <v>109</v>
      </c>
      <c r="J1832" t="s">
        <v>29</v>
      </c>
      <c r="K1832" t="s">
        <v>227</v>
      </c>
      <c r="L1832">
        <v>8000000</v>
      </c>
      <c r="M1832">
        <v>1998</v>
      </c>
      <c r="N1832">
        <v>6.6</v>
      </c>
      <c r="O1832">
        <v>-6210108</v>
      </c>
      <c r="R1832" t="s">
        <v>2629</v>
      </c>
      <c r="S1832" cm="1">
        <f t="array" ref="S1832">AVERAGE(IF(Table7[director_name]=R1832, Table7[imdb_score]))</f>
        <v>6.6</v>
      </c>
      <c r="T1832" t="str">
        <f>IF(Table8[[#This Row],[Average]] &gt; $V$7, "Higher", "Lower")</f>
        <v>Lower</v>
      </c>
    </row>
    <row r="1833" spans="1:20" x14ac:dyDescent="0.3">
      <c r="A1833" t="s">
        <v>1796</v>
      </c>
      <c r="B1833">
        <v>175</v>
      </c>
      <c r="C1833">
        <v>101</v>
      </c>
      <c r="D1833">
        <v>13650738</v>
      </c>
      <c r="E1833" t="s">
        <v>73</v>
      </c>
      <c r="F1833" t="s">
        <v>486</v>
      </c>
      <c r="G1833" t="s">
        <v>4608</v>
      </c>
      <c r="H1833">
        <v>61360</v>
      </c>
      <c r="I1833">
        <v>129</v>
      </c>
      <c r="J1833" t="s">
        <v>29</v>
      </c>
      <c r="K1833" t="s">
        <v>30</v>
      </c>
      <c r="L1833">
        <v>20000000</v>
      </c>
      <c r="M1833">
        <v>2015</v>
      </c>
      <c r="N1833">
        <v>6.6</v>
      </c>
      <c r="O1833">
        <v>-6349262</v>
      </c>
      <c r="R1833" t="s">
        <v>2556</v>
      </c>
      <c r="S1833" cm="1">
        <f t="array" ref="S1833">AVERAGE(IF(Table7[director_name]=R1833, Table7[imdb_score]))</f>
        <v>6.6</v>
      </c>
      <c r="T1833" t="str">
        <f>IF(Table8[[#This Row],[Average]] &gt; $V$7, "Higher", "Lower")</f>
        <v>Lower</v>
      </c>
    </row>
    <row r="1834" spans="1:20" x14ac:dyDescent="0.3">
      <c r="A1834" t="s">
        <v>2594</v>
      </c>
      <c r="B1834">
        <v>259</v>
      </c>
      <c r="C1834">
        <v>106</v>
      </c>
      <c r="D1834">
        <v>3571735</v>
      </c>
      <c r="E1834" t="s">
        <v>1222</v>
      </c>
      <c r="F1834" t="s">
        <v>430</v>
      </c>
      <c r="G1834" t="s">
        <v>4610</v>
      </c>
      <c r="H1834">
        <v>39260</v>
      </c>
      <c r="I1834">
        <v>129</v>
      </c>
      <c r="J1834" t="s">
        <v>29</v>
      </c>
      <c r="K1834" t="s">
        <v>30</v>
      </c>
      <c r="L1834">
        <v>10000000</v>
      </c>
      <c r="M1834">
        <v>2010</v>
      </c>
      <c r="N1834">
        <v>6.6</v>
      </c>
      <c r="O1834">
        <v>-6428265</v>
      </c>
      <c r="R1834" t="s">
        <v>2646</v>
      </c>
      <c r="S1834" cm="1">
        <f t="array" ref="S1834">AVERAGE(IF(Table7[director_name]=R1834, Table7[imdb_score]))</f>
        <v>6.6</v>
      </c>
      <c r="T1834" t="str">
        <f>IF(Table8[[#This Row],[Average]] &gt; $V$7, "Higher", "Lower")</f>
        <v>Lower</v>
      </c>
    </row>
    <row r="1835" spans="1:20" x14ac:dyDescent="0.3">
      <c r="A1835" t="s">
        <v>1830</v>
      </c>
      <c r="B1835">
        <v>119</v>
      </c>
      <c r="C1835">
        <v>125</v>
      </c>
      <c r="D1835">
        <v>13337299</v>
      </c>
      <c r="E1835" t="s">
        <v>2655</v>
      </c>
      <c r="F1835" t="s">
        <v>4612</v>
      </c>
      <c r="G1835" t="s">
        <v>4613</v>
      </c>
      <c r="H1835">
        <v>9649</v>
      </c>
      <c r="I1835">
        <v>226</v>
      </c>
      <c r="J1835" t="s">
        <v>29</v>
      </c>
      <c r="K1835" t="s">
        <v>30</v>
      </c>
      <c r="L1835">
        <v>20000000</v>
      </c>
      <c r="M1835">
        <v>2004</v>
      </c>
      <c r="N1835">
        <v>6.6</v>
      </c>
      <c r="O1835">
        <v>-6662701</v>
      </c>
      <c r="R1835" t="s">
        <v>2644</v>
      </c>
      <c r="S1835" cm="1">
        <f t="array" ref="S1835">AVERAGE(IF(Table7[director_name]=R1835, Table7[imdb_score]))</f>
        <v>6.6</v>
      </c>
      <c r="T1835" t="str">
        <f>IF(Table8[[#This Row],[Average]] &gt; $V$7, "Higher", "Lower")</f>
        <v>Lower</v>
      </c>
    </row>
    <row r="1836" spans="1:20" x14ac:dyDescent="0.3">
      <c r="A1836" t="s">
        <v>2638</v>
      </c>
      <c r="B1836">
        <v>92</v>
      </c>
      <c r="C1836">
        <v>93</v>
      </c>
      <c r="D1836">
        <v>17718223</v>
      </c>
      <c r="E1836" t="s">
        <v>676</v>
      </c>
      <c r="F1836" t="s">
        <v>496</v>
      </c>
      <c r="G1836" t="s">
        <v>4615</v>
      </c>
      <c r="H1836">
        <v>162067</v>
      </c>
      <c r="I1836">
        <v>316</v>
      </c>
      <c r="J1836" t="s">
        <v>29</v>
      </c>
      <c r="K1836" t="s">
        <v>30</v>
      </c>
      <c r="L1836">
        <v>25000000</v>
      </c>
      <c r="M1836">
        <v>2004</v>
      </c>
      <c r="N1836">
        <v>6.6</v>
      </c>
      <c r="O1836">
        <v>-7281777</v>
      </c>
      <c r="R1836" t="s">
        <v>2587</v>
      </c>
      <c r="S1836" cm="1">
        <f t="array" ref="S1836">AVERAGE(IF(Table7[director_name]=R1836, Table7[imdb_score]))</f>
        <v>6.6</v>
      </c>
      <c r="T1836" t="str">
        <f>IF(Table8[[#This Row],[Average]] &gt; $V$7, "Higher", "Lower")</f>
        <v>Lower</v>
      </c>
    </row>
    <row r="1837" spans="1:20" x14ac:dyDescent="0.3">
      <c r="A1837" t="s">
        <v>312</v>
      </c>
      <c r="B1837">
        <v>242</v>
      </c>
      <c r="C1837">
        <v>106</v>
      </c>
      <c r="D1837">
        <v>7556708</v>
      </c>
      <c r="E1837" t="s">
        <v>92</v>
      </c>
      <c r="F1837" t="s">
        <v>496</v>
      </c>
      <c r="G1837" t="s">
        <v>4617</v>
      </c>
      <c r="H1837">
        <v>30284</v>
      </c>
      <c r="I1837">
        <v>102</v>
      </c>
      <c r="J1837" t="s">
        <v>29</v>
      </c>
      <c r="K1837" t="s">
        <v>30</v>
      </c>
      <c r="L1837">
        <v>15000000</v>
      </c>
      <c r="M1837">
        <v>2012</v>
      </c>
      <c r="N1837">
        <v>6.6</v>
      </c>
      <c r="O1837">
        <v>-7443292</v>
      </c>
      <c r="R1837" t="s">
        <v>2650</v>
      </c>
      <c r="S1837" cm="1">
        <f t="array" ref="S1837">AVERAGE(IF(Table7[director_name]=R1837, Table7[imdb_score]))</f>
        <v>6.6</v>
      </c>
      <c r="T1837" t="str">
        <f>IF(Table8[[#This Row],[Average]] &gt; $V$7, "Higher", "Lower")</f>
        <v>Lower</v>
      </c>
    </row>
    <row r="1838" spans="1:20" x14ac:dyDescent="0.3">
      <c r="A1838" t="s">
        <v>1909</v>
      </c>
      <c r="B1838">
        <v>112</v>
      </c>
      <c r="C1838">
        <v>107</v>
      </c>
      <c r="D1838">
        <v>21835784</v>
      </c>
      <c r="E1838" t="s">
        <v>699</v>
      </c>
      <c r="F1838" t="s">
        <v>4618</v>
      </c>
      <c r="G1838" t="s">
        <v>4619</v>
      </c>
      <c r="H1838">
        <v>58297</v>
      </c>
      <c r="I1838">
        <v>161</v>
      </c>
      <c r="J1838" t="s">
        <v>29</v>
      </c>
      <c r="K1838" t="s">
        <v>30</v>
      </c>
      <c r="L1838">
        <v>30000000</v>
      </c>
      <c r="M1838">
        <v>2005</v>
      </c>
      <c r="N1838">
        <v>6.6</v>
      </c>
      <c r="O1838">
        <v>-8164216</v>
      </c>
      <c r="R1838" t="s">
        <v>2634</v>
      </c>
      <c r="S1838" cm="1">
        <f t="array" ref="S1838">AVERAGE(IF(Table7[director_name]=R1838, Table7[imdb_score]))</f>
        <v>6.6</v>
      </c>
      <c r="T1838" t="str">
        <f>IF(Table8[[#This Row],[Average]] &gt; $V$7, "Higher", "Lower")</f>
        <v>Lower</v>
      </c>
    </row>
    <row r="1839" spans="1:20" x14ac:dyDescent="0.3">
      <c r="A1839" t="s">
        <v>2617</v>
      </c>
      <c r="B1839">
        <v>30</v>
      </c>
      <c r="C1839">
        <v>100</v>
      </c>
      <c r="D1839">
        <v>3275585</v>
      </c>
      <c r="E1839" t="s">
        <v>39</v>
      </c>
      <c r="F1839" t="s">
        <v>1482</v>
      </c>
      <c r="G1839" t="s">
        <v>4620</v>
      </c>
      <c r="H1839">
        <v>10735</v>
      </c>
      <c r="I1839">
        <v>88</v>
      </c>
      <c r="J1839" t="s">
        <v>29</v>
      </c>
      <c r="K1839" t="s">
        <v>200</v>
      </c>
      <c r="L1839">
        <v>11500000</v>
      </c>
      <c r="M1839">
        <v>1993</v>
      </c>
      <c r="N1839">
        <v>6.6</v>
      </c>
      <c r="O1839">
        <v>-8224415</v>
      </c>
      <c r="R1839" t="s">
        <v>2631</v>
      </c>
      <c r="S1839" cm="1">
        <f t="array" ref="S1839">AVERAGE(IF(Table7[director_name]=R1839, Table7[imdb_score]))</f>
        <v>6.6</v>
      </c>
      <c r="T1839" t="str">
        <f>IF(Table8[[#This Row],[Average]] &gt; $V$7, "Higher", "Lower")</f>
        <v>Lower</v>
      </c>
    </row>
    <row r="1840" spans="1:20" x14ac:dyDescent="0.3">
      <c r="A1840" t="s">
        <v>4013</v>
      </c>
      <c r="B1840">
        <v>95</v>
      </c>
      <c r="C1840">
        <v>112</v>
      </c>
      <c r="D1840">
        <v>26494611</v>
      </c>
      <c r="E1840" t="s">
        <v>4622</v>
      </c>
      <c r="F1840" t="s">
        <v>1802</v>
      </c>
      <c r="G1840" t="s">
        <v>4623</v>
      </c>
      <c r="H1840">
        <v>48621</v>
      </c>
      <c r="I1840">
        <v>239</v>
      </c>
      <c r="J1840" t="s">
        <v>29</v>
      </c>
      <c r="K1840" t="s">
        <v>30</v>
      </c>
      <c r="L1840">
        <v>35000000</v>
      </c>
      <c r="M1840">
        <v>1999</v>
      </c>
      <c r="N1840">
        <v>6.6</v>
      </c>
      <c r="O1840">
        <v>-8505389</v>
      </c>
      <c r="R1840" t="s">
        <v>2605</v>
      </c>
      <c r="S1840" cm="1">
        <f t="array" ref="S1840">AVERAGE(IF(Table7[director_name]=R1840, Table7[imdb_score]))</f>
        <v>6.6</v>
      </c>
      <c r="T1840" t="str">
        <f>IF(Table8[[#This Row],[Average]] &gt; $V$7, "Higher", "Lower")</f>
        <v>Lower</v>
      </c>
    </row>
    <row r="1841" spans="1:20" x14ac:dyDescent="0.3">
      <c r="A1841" t="s">
        <v>3171</v>
      </c>
      <c r="B1841">
        <v>47</v>
      </c>
      <c r="C1841">
        <v>107</v>
      </c>
      <c r="D1841">
        <v>4741987</v>
      </c>
      <c r="E1841" t="s">
        <v>92</v>
      </c>
      <c r="F1841" t="s">
        <v>1367</v>
      </c>
      <c r="G1841" t="s">
        <v>4624</v>
      </c>
      <c r="H1841">
        <v>6782</v>
      </c>
      <c r="I1841">
        <v>114</v>
      </c>
      <c r="J1841" t="s">
        <v>29</v>
      </c>
      <c r="K1841" t="s">
        <v>30</v>
      </c>
      <c r="L1841">
        <v>14000000</v>
      </c>
      <c r="M1841">
        <v>1999</v>
      </c>
      <c r="N1841">
        <v>6.6</v>
      </c>
      <c r="O1841">
        <v>-9258013</v>
      </c>
      <c r="R1841" t="s">
        <v>2620</v>
      </c>
      <c r="S1841" cm="1">
        <f t="array" ref="S1841">AVERAGE(IF(Table7[director_name]=R1841, Table7[imdb_score]))</f>
        <v>6.6</v>
      </c>
      <c r="T1841" t="str">
        <f>IF(Table8[[#This Row],[Average]] &gt; $V$7, "Higher", "Lower")</f>
        <v>Lower</v>
      </c>
    </row>
    <row r="1842" spans="1:20" x14ac:dyDescent="0.3">
      <c r="A1842" t="s">
        <v>481</v>
      </c>
      <c r="B1842">
        <v>156</v>
      </c>
      <c r="C1842">
        <v>102</v>
      </c>
      <c r="D1842">
        <v>12469811</v>
      </c>
      <c r="E1842" t="s">
        <v>73</v>
      </c>
      <c r="F1842" t="s">
        <v>1302</v>
      </c>
      <c r="G1842" t="s">
        <v>4626</v>
      </c>
      <c r="H1842">
        <v>69172</v>
      </c>
      <c r="I1842">
        <v>316</v>
      </c>
      <c r="J1842" t="s">
        <v>29</v>
      </c>
      <c r="K1842" t="s">
        <v>30</v>
      </c>
      <c r="L1842">
        <v>22000000</v>
      </c>
      <c r="M1842">
        <v>2005</v>
      </c>
      <c r="N1842">
        <v>6.6</v>
      </c>
      <c r="O1842">
        <v>-9530189</v>
      </c>
      <c r="R1842" t="s">
        <v>2553</v>
      </c>
      <c r="S1842" cm="1">
        <f t="array" ref="S1842">AVERAGE(IF(Table7[director_name]=R1842, Table7[imdb_score]))</f>
        <v>6.6</v>
      </c>
      <c r="T1842" t="str">
        <f>IF(Table8[[#This Row],[Average]] &gt; $V$7, "Higher", "Lower")</f>
        <v>Lower</v>
      </c>
    </row>
    <row r="1843" spans="1:20" x14ac:dyDescent="0.3">
      <c r="A1843" t="s">
        <v>420</v>
      </c>
      <c r="B1843">
        <v>118</v>
      </c>
      <c r="C1843">
        <v>119</v>
      </c>
      <c r="D1843">
        <v>39778599</v>
      </c>
      <c r="E1843" t="s">
        <v>621</v>
      </c>
      <c r="F1843" t="s">
        <v>87</v>
      </c>
      <c r="G1843" t="s">
        <v>4627</v>
      </c>
      <c r="H1843">
        <v>176169</v>
      </c>
      <c r="I1843">
        <v>548</v>
      </c>
      <c r="J1843" t="s">
        <v>29</v>
      </c>
      <c r="K1843" t="s">
        <v>30</v>
      </c>
      <c r="L1843">
        <v>50000000</v>
      </c>
      <c r="M1843">
        <v>2000</v>
      </c>
      <c r="N1843">
        <v>6.6</v>
      </c>
      <c r="O1843">
        <v>-10221401</v>
      </c>
      <c r="R1843" t="s">
        <v>2602</v>
      </c>
      <c r="S1843" cm="1">
        <f t="array" ref="S1843">AVERAGE(IF(Table7[director_name]=R1843, Table7[imdb_score]))</f>
        <v>6.6</v>
      </c>
      <c r="T1843" t="str">
        <f>IF(Table8[[#This Row],[Average]] &gt; $V$7, "Higher", "Lower")</f>
        <v>Lower</v>
      </c>
    </row>
    <row r="1844" spans="1:20" x14ac:dyDescent="0.3">
      <c r="A1844" t="s">
        <v>2145</v>
      </c>
      <c r="B1844">
        <v>141</v>
      </c>
      <c r="C1844">
        <v>127</v>
      </c>
      <c r="D1844">
        <v>129734803</v>
      </c>
      <c r="E1844" t="s">
        <v>1576</v>
      </c>
      <c r="F1844" t="s">
        <v>924</v>
      </c>
      <c r="G1844" t="s">
        <v>4629</v>
      </c>
      <c r="H1844">
        <v>127497</v>
      </c>
      <c r="I1844">
        <v>287</v>
      </c>
      <c r="J1844" t="s">
        <v>29</v>
      </c>
      <c r="K1844" t="s">
        <v>30</v>
      </c>
      <c r="L1844">
        <v>140000000</v>
      </c>
      <c r="M1844">
        <v>1998</v>
      </c>
      <c r="N1844">
        <v>6.6</v>
      </c>
      <c r="O1844">
        <v>-10265197</v>
      </c>
      <c r="R1844" t="s">
        <v>2589</v>
      </c>
      <c r="S1844" cm="1">
        <f t="array" ref="S1844">AVERAGE(IF(Table7[director_name]=R1844, Table7[imdb_score]))</f>
        <v>6.6</v>
      </c>
      <c r="T1844" t="str">
        <f>IF(Table8[[#This Row],[Average]] &gt; $V$7, "Higher", "Lower")</f>
        <v>Lower</v>
      </c>
    </row>
    <row r="1845" spans="1:20" x14ac:dyDescent="0.3">
      <c r="A1845" t="s">
        <v>3326</v>
      </c>
      <c r="B1845">
        <v>32</v>
      </c>
      <c r="C1845">
        <v>140</v>
      </c>
      <c r="D1845">
        <v>24276500</v>
      </c>
      <c r="E1845" t="s">
        <v>116</v>
      </c>
      <c r="F1845" t="s">
        <v>4585</v>
      </c>
      <c r="G1845" t="s">
        <v>4630</v>
      </c>
      <c r="H1845">
        <v>17124</v>
      </c>
      <c r="I1845">
        <v>68</v>
      </c>
      <c r="J1845" t="s">
        <v>29</v>
      </c>
      <c r="K1845" t="s">
        <v>30</v>
      </c>
      <c r="L1845">
        <v>35000000</v>
      </c>
      <c r="M1845">
        <v>1992</v>
      </c>
      <c r="N1845">
        <v>6.6</v>
      </c>
      <c r="O1845">
        <v>-10723500</v>
      </c>
      <c r="R1845" t="s">
        <v>2614</v>
      </c>
      <c r="S1845" cm="1">
        <f t="array" ref="S1845">AVERAGE(IF(Table7[director_name]=R1845, Table7[imdb_score]))</f>
        <v>6.6</v>
      </c>
      <c r="T1845" t="str">
        <f>IF(Table8[[#This Row],[Average]] &gt; $V$7, "Higher", "Lower")</f>
        <v>Lower</v>
      </c>
    </row>
    <row r="1846" spans="1:20" x14ac:dyDescent="0.3">
      <c r="A1846" t="s">
        <v>3669</v>
      </c>
      <c r="B1846">
        <v>252</v>
      </c>
      <c r="C1846">
        <v>93</v>
      </c>
      <c r="D1846">
        <v>29113588</v>
      </c>
      <c r="E1846" t="s">
        <v>1576</v>
      </c>
      <c r="F1846" t="s">
        <v>339</v>
      </c>
      <c r="G1846" t="s">
        <v>4632</v>
      </c>
      <c r="H1846">
        <v>117999</v>
      </c>
      <c r="I1846">
        <v>181</v>
      </c>
      <c r="J1846" t="s">
        <v>29</v>
      </c>
      <c r="K1846" t="s">
        <v>30</v>
      </c>
      <c r="L1846">
        <v>40000000</v>
      </c>
      <c r="M1846">
        <v>2011</v>
      </c>
      <c r="N1846">
        <v>6.6</v>
      </c>
      <c r="O1846">
        <v>-10886412</v>
      </c>
      <c r="R1846" t="s">
        <v>2654</v>
      </c>
      <c r="S1846" cm="1">
        <f t="array" ref="S1846">AVERAGE(IF(Table7[director_name]=R1846, Table7[imdb_score]))</f>
        <v>6.6</v>
      </c>
      <c r="T1846" t="str">
        <f>IF(Table8[[#This Row],[Average]] &gt; $V$7, "Higher", "Lower")</f>
        <v>Lower</v>
      </c>
    </row>
    <row r="1847" spans="1:20" x14ac:dyDescent="0.3">
      <c r="A1847" t="s">
        <v>1938</v>
      </c>
      <c r="B1847">
        <v>242</v>
      </c>
      <c r="C1847">
        <v>102</v>
      </c>
      <c r="D1847">
        <v>2035566</v>
      </c>
      <c r="E1847" t="s">
        <v>4633</v>
      </c>
      <c r="F1847" t="s">
        <v>4634</v>
      </c>
      <c r="G1847" t="s">
        <v>4635</v>
      </c>
      <c r="H1847">
        <v>77305</v>
      </c>
      <c r="I1847">
        <v>162</v>
      </c>
      <c r="J1847" t="s">
        <v>29</v>
      </c>
      <c r="K1847" t="s">
        <v>241</v>
      </c>
      <c r="L1847">
        <v>13000000</v>
      </c>
      <c r="M1847">
        <v>2009</v>
      </c>
      <c r="N1847">
        <v>6.6</v>
      </c>
      <c r="O1847">
        <v>-10964434</v>
      </c>
      <c r="R1847" t="s">
        <v>2543</v>
      </c>
      <c r="S1847" cm="1">
        <f t="array" ref="S1847">AVERAGE(IF(Table7[director_name]=R1847, Table7[imdb_score]))</f>
        <v>6.6</v>
      </c>
      <c r="T1847" t="str">
        <f>IF(Table8[[#This Row],[Average]] &gt; $V$7, "Higher", "Lower")</f>
        <v>Lower</v>
      </c>
    </row>
    <row r="1848" spans="1:20" x14ac:dyDescent="0.3">
      <c r="A1848" t="s">
        <v>539</v>
      </c>
      <c r="B1848">
        <v>109</v>
      </c>
      <c r="C1848">
        <v>112</v>
      </c>
      <c r="D1848">
        <v>4839383</v>
      </c>
      <c r="E1848" t="s">
        <v>289</v>
      </c>
      <c r="F1848" t="s">
        <v>539</v>
      </c>
      <c r="G1848" t="s">
        <v>4636</v>
      </c>
      <c r="H1848">
        <v>21613</v>
      </c>
      <c r="I1848">
        <v>148</v>
      </c>
      <c r="J1848" t="s">
        <v>29</v>
      </c>
      <c r="K1848" t="s">
        <v>30</v>
      </c>
      <c r="L1848">
        <v>16000000</v>
      </c>
      <c r="M1848">
        <v>2002</v>
      </c>
      <c r="N1848">
        <v>6.6</v>
      </c>
      <c r="O1848">
        <v>-11160617</v>
      </c>
      <c r="R1848" t="s">
        <v>2594</v>
      </c>
      <c r="S1848" cm="1">
        <f t="array" ref="S1848">AVERAGE(IF(Table7[director_name]=R1848, Table7[imdb_score]))</f>
        <v>6.6</v>
      </c>
      <c r="T1848" t="str">
        <f>IF(Table8[[#This Row],[Average]] &gt; $V$7, "Higher", "Lower")</f>
        <v>Lower</v>
      </c>
    </row>
    <row r="1849" spans="1:20" x14ac:dyDescent="0.3">
      <c r="A1849" t="s">
        <v>2623</v>
      </c>
      <c r="B1849">
        <v>48</v>
      </c>
      <c r="C1849">
        <v>99</v>
      </c>
      <c r="D1849">
        <v>1227324</v>
      </c>
      <c r="E1849" t="s">
        <v>26</v>
      </c>
      <c r="F1849" t="s">
        <v>2969</v>
      </c>
      <c r="G1849" t="s">
        <v>4637</v>
      </c>
      <c r="H1849">
        <v>6921</v>
      </c>
      <c r="I1849">
        <v>48</v>
      </c>
      <c r="J1849" t="s">
        <v>29</v>
      </c>
      <c r="K1849" t="s">
        <v>30</v>
      </c>
      <c r="L1849">
        <v>12500000</v>
      </c>
      <c r="M1849">
        <v>1996</v>
      </c>
      <c r="N1849">
        <v>6.6</v>
      </c>
      <c r="O1849">
        <v>-11272676</v>
      </c>
      <c r="R1849" t="s">
        <v>2638</v>
      </c>
      <c r="S1849" cm="1">
        <f t="array" ref="S1849">AVERAGE(IF(Table7[director_name]=R1849, Table7[imdb_score]))</f>
        <v>6.6</v>
      </c>
      <c r="T1849" t="str">
        <f>IF(Table8[[#This Row],[Average]] &gt; $V$7, "Higher", "Lower")</f>
        <v>Lower</v>
      </c>
    </row>
    <row r="1850" spans="1:20" x14ac:dyDescent="0.3">
      <c r="A1850" t="s">
        <v>2503</v>
      </c>
      <c r="B1850">
        <v>24</v>
      </c>
      <c r="C1850">
        <v>86</v>
      </c>
      <c r="D1850">
        <v>13751</v>
      </c>
      <c r="E1850" t="s">
        <v>228</v>
      </c>
      <c r="F1850" t="s">
        <v>4639</v>
      </c>
      <c r="G1850" t="s">
        <v>4640</v>
      </c>
      <c r="H1850">
        <v>813</v>
      </c>
      <c r="I1850">
        <v>6</v>
      </c>
      <c r="J1850" t="s">
        <v>29</v>
      </c>
      <c r="K1850" t="s">
        <v>581</v>
      </c>
      <c r="L1850">
        <v>11400000</v>
      </c>
      <c r="M1850">
        <v>2006</v>
      </c>
      <c r="N1850">
        <v>6.6</v>
      </c>
      <c r="O1850">
        <v>-11386249</v>
      </c>
      <c r="R1850" t="s">
        <v>2617</v>
      </c>
      <c r="S1850" cm="1">
        <f t="array" ref="S1850">AVERAGE(IF(Table7[director_name]=R1850, Table7[imdb_score]))</f>
        <v>6.6</v>
      </c>
      <c r="T1850" t="str">
        <f>IF(Table8[[#This Row],[Average]] &gt; $V$7, "Higher", "Lower")</f>
        <v>Lower</v>
      </c>
    </row>
    <row r="1851" spans="1:20" x14ac:dyDescent="0.3">
      <c r="A1851" t="s">
        <v>2657</v>
      </c>
      <c r="B1851">
        <v>399</v>
      </c>
      <c r="C1851">
        <v>88</v>
      </c>
      <c r="D1851">
        <v>1024175</v>
      </c>
      <c r="E1851" t="s">
        <v>4642</v>
      </c>
      <c r="F1851" t="s">
        <v>4643</v>
      </c>
      <c r="G1851" t="s">
        <v>4644</v>
      </c>
      <c r="H1851">
        <v>82331</v>
      </c>
      <c r="I1851">
        <v>297</v>
      </c>
      <c r="J1851" t="s">
        <v>29</v>
      </c>
      <c r="K1851" t="s">
        <v>200</v>
      </c>
      <c r="L1851">
        <v>13000000</v>
      </c>
      <c r="M1851">
        <v>2011</v>
      </c>
      <c r="N1851">
        <v>6.6</v>
      </c>
      <c r="O1851">
        <v>-11975825</v>
      </c>
      <c r="R1851" t="s">
        <v>2623</v>
      </c>
      <c r="S1851" cm="1">
        <f t="array" ref="S1851">AVERAGE(IF(Table7[director_name]=R1851, Table7[imdb_score]))</f>
        <v>6.6</v>
      </c>
      <c r="T1851" t="str">
        <f>IF(Table8[[#This Row],[Average]] &gt; $V$7, "Higher", "Lower")</f>
        <v>Lower</v>
      </c>
    </row>
    <row r="1852" spans="1:20" x14ac:dyDescent="0.3">
      <c r="A1852" t="s">
        <v>2540</v>
      </c>
      <c r="B1852">
        <v>27</v>
      </c>
      <c r="C1852">
        <v>225</v>
      </c>
      <c r="D1852">
        <v>8000000</v>
      </c>
      <c r="E1852" t="s">
        <v>60</v>
      </c>
      <c r="F1852" t="s">
        <v>2902</v>
      </c>
      <c r="G1852" t="s">
        <v>4646</v>
      </c>
      <c r="H1852">
        <v>6484</v>
      </c>
      <c r="I1852">
        <v>100</v>
      </c>
      <c r="J1852" t="s">
        <v>29</v>
      </c>
      <c r="K1852" t="s">
        <v>30</v>
      </c>
      <c r="L1852">
        <v>20000000</v>
      </c>
      <c r="M1852">
        <v>1965</v>
      </c>
      <c r="N1852">
        <v>6.6</v>
      </c>
      <c r="O1852">
        <v>-12000000</v>
      </c>
      <c r="R1852" t="s">
        <v>2657</v>
      </c>
      <c r="S1852" cm="1">
        <f t="array" ref="S1852">AVERAGE(IF(Table7[director_name]=R1852, Table7[imdb_score]))</f>
        <v>6.6</v>
      </c>
      <c r="T1852" t="str">
        <f>IF(Table8[[#This Row],[Average]] &gt; $V$7, "Higher", "Lower")</f>
        <v>Lower</v>
      </c>
    </row>
    <row r="1853" spans="1:20" x14ac:dyDescent="0.3">
      <c r="A1853" t="s">
        <v>720</v>
      </c>
      <c r="B1853">
        <v>144</v>
      </c>
      <c r="C1853">
        <v>177</v>
      </c>
      <c r="D1853">
        <v>27400000</v>
      </c>
      <c r="E1853" t="s">
        <v>248</v>
      </c>
      <c r="F1853" t="s">
        <v>1696</v>
      </c>
      <c r="G1853" t="s">
        <v>4648</v>
      </c>
      <c r="H1853">
        <v>97087</v>
      </c>
      <c r="I1853">
        <v>569</v>
      </c>
      <c r="J1853" t="s">
        <v>29</v>
      </c>
      <c r="K1853" t="s">
        <v>30</v>
      </c>
      <c r="L1853">
        <v>40000000</v>
      </c>
      <c r="M1853">
        <v>1984</v>
      </c>
      <c r="N1853">
        <v>6.6</v>
      </c>
      <c r="O1853">
        <v>-12600000</v>
      </c>
      <c r="R1853" t="s">
        <v>2540</v>
      </c>
      <c r="S1853" cm="1">
        <f t="array" ref="S1853">AVERAGE(IF(Table7[director_name]=R1853, Table7[imdb_score]))</f>
        <v>6.6</v>
      </c>
      <c r="T1853" t="str">
        <f>IF(Table8[[#This Row],[Average]] &gt; $V$7, "Higher", "Lower")</f>
        <v>Lower</v>
      </c>
    </row>
    <row r="1854" spans="1:20" x14ac:dyDescent="0.3">
      <c r="A1854" t="s">
        <v>1560</v>
      </c>
      <c r="B1854">
        <v>208</v>
      </c>
      <c r="C1854">
        <v>122</v>
      </c>
      <c r="D1854">
        <v>2428883</v>
      </c>
      <c r="E1854" t="s">
        <v>202</v>
      </c>
      <c r="F1854" t="s">
        <v>4650</v>
      </c>
      <c r="G1854" t="s">
        <v>4651</v>
      </c>
      <c r="H1854">
        <v>21370</v>
      </c>
      <c r="I1854">
        <v>132</v>
      </c>
      <c r="J1854" t="s">
        <v>29</v>
      </c>
      <c r="K1854" t="s">
        <v>30</v>
      </c>
      <c r="L1854">
        <v>16000000</v>
      </c>
      <c r="M1854">
        <v>2014</v>
      </c>
      <c r="N1854">
        <v>6.6</v>
      </c>
      <c r="O1854">
        <v>-13571117</v>
      </c>
      <c r="R1854" t="s">
        <v>2636</v>
      </c>
      <c r="S1854" cm="1">
        <f t="array" ref="S1854">AVERAGE(IF(Table7[director_name]=R1854, Table7[imdb_score]))</f>
        <v>6.6</v>
      </c>
      <c r="T1854" t="str">
        <f>IF(Table8[[#This Row],[Average]] &gt; $V$7, "Higher", "Lower")</f>
        <v>Lower</v>
      </c>
    </row>
    <row r="1855" spans="1:20" x14ac:dyDescent="0.3">
      <c r="A1855" t="s">
        <v>2282</v>
      </c>
      <c r="B1855">
        <v>230</v>
      </c>
      <c r="C1855">
        <v>120</v>
      </c>
      <c r="D1855">
        <v>1984743</v>
      </c>
      <c r="E1855" t="s">
        <v>588</v>
      </c>
      <c r="F1855" t="s">
        <v>1465</v>
      </c>
      <c r="G1855" t="s">
        <v>4653</v>
      </c>
      <c r="H1855">
        <v>20616</v>
      </c>
      <c r="I1855">
        <v>70</v>
      </c>
      <c r="J1855" t="s">
        <v>29</v>
      </c>
      <c r="K1855" t="s">
        <v>30</v>
      </c>
      <c r="L1855">
        <v>16000000</v>
      </c>
      <c r="M1855">
        <v>2013</v>
      </c>
      <c r="N1855">
        <v>6.6</v>
      </c>
      <c r="O1855">
        <v>-14015257</v>
      </c>
      <c r="R1855" t="s">
        <v>2574</v>
      </c>
      <c r="S1855" cm="1">
        <f t="array" ref="S1855">AVERAGE(IF(Table7[director_name]=R1855, Table7[imdb_score]))</f>
        <v>6.6</v>
      </c>
      <c r="T1855" t="str">
        <f>IF(Table8[[#This Row],[Average]] &gt; $V$7, "Higher", "Lower")</f>
        <v>Lower</v>
      </c>
    </row>
    <row r="1856" spans="1:20" x14ac:dyDescent="0.3">
      <c r="A1856" t="s">
        <v>134</v>
      </c>
      <c r="B1856">
        <v>209</v>
      </c>
      <c r="C1856">
        <v>129</v>
      </c>
      <c r="D1856">
        <v>65948711</v>
      </c>
      <c r="E1856" t="s">
        <v>217</v>
      </c>
      <c r="F1856" t="s">
        <v>837</v>
      </c>
      <c r="G1856" t="s">
        <v>4655</v>
      </c>
      <c r="H1856">
        <v>86422</v>
      </c>
      <c r="I1856">
        <v>363</v>
      </c>
      <c r="J1856" t="s">
        <v>29</v>
      </c>
      <c r="K1856" t="s">
        <v>30</v>
      </c>
      <c r="L1856">
        <v>80000000</v>
      </c>
      <c r="M1856">
        <v>2004</v>
      </c>
      <c r="N1856">
        <v>6.6</v>
      </c>
      <c r="O1856">
        <v>-14051289</v>
      </c>
      <c r="R1856" t="s">
        <v>2609</v>
      </c>
      <c r="S1856" cm="1">
        <f t="array" ref="S1856">AVERAGE(IF(Table7[director_name]=R1856, Table7[imdb_score]))</f>
        <v>6.6</v>
      </c>
      <c r="T1856" t="str">
        <f>IF(Table8[[#This Row],[Average]] &gt; $V$7, "Higher", "Lower")</f>
        <v>Lower</v>
      </c>
    </row>
    <row r="1857" spans="1:20" x14ac:dyDescent="0.3">
      <c r="A1857" t="s">
        <v>2272</v>
      </c>
      <c r="B1857">
        <v>131</v>
      </c>
      <c r="C1857">
        <v>83</v>
      </c>
      <c r="D1857">
        <v>90646554</v>
      </c>
      <c r="E1857" t="s">
        <v>316</v>
      </c>
      <c r="F1857" t="s">
        <v>503</v>
      </c>
      <c r="G1857" t="s">
        <v>4656</v>
      </c>
      <c r="H1857">
        <v>124641</v>
      </c>
      <c r="I1857">
        <v>289</v>
      </c>
      <c r="J1857" t="s">
        <v>29</v>
      </c>
      <c r="K1857" t="s">
        <v>30</v>
      </c>
      <c r="L1857">
        <v>105000000</v>
      </c>
      <c r="M1857">
        <v>1998</v>
      </c>
      <c r="N1857">
        <v>6.6</v>
      </c>
      <c r="O1857">
        <v>-14353446</v>
      </c>
      <c r="R1857" t="s">
        <v>2546</v>
      </c>
      <c r="S1857" cm="1">
        <f t="array" ref="S1857">AVERAGE(IF(Table7[director_name]=R1857, Table7[imdb_score]))</f>
        <v>6.6</v>
      </c>
      <c r="T1857" t="str">
        <f>IF(Table8[[#This Row],[Average]] &gt; $V$7, "Higher", "Lower")</f>
        <v>Lower</v>
      </c>
    </row>
    <row r="1858" spans="1:20" x14ac:dyDescent="0.3">
      <c r="A1858" t="s">
        <v>2145</v>
      </c>
      <c r="B1858">
        <v>199</v>
      </c>
      <c r="C1858">
        <v>102</v>
      </c>
      <c r="D1858">
        <v>36883539</v>
      </c>
      <c r="E1858" t="s">
        <v>39</v>
      </c>
      <c r="F1858" t="s">
        <v>55</v>
      </c>
      <c r="G1858" t="s">
        <v>4658</v>
      </c>
      <c r="H1858">
        <v>112769</v>
      </c>
      <c r="I1858">
        <v>305</v>
      </c>
      <c r="J1858" t="s">
        <v>29</v>
      </c>
      <c r="K1858" t="s">
        <v>227</v>
      </c>
      <c r="L1858">
        <v>52000000</v>
      </c>
      <c r="M1858">
        <v>2006</v>
      </c>
      <c r="N1858">
        <v>6.6</v>
      </c>
      <c r="O1858">
        <v>-15116461</v>
      </c>
      <c r="R1858" t="s">
        <v>2538</v>
      </c>
      <c r="S1858" cm="1">
        <f t="array" ref="S1858">AVERAGE(IF(Table7[director_name]=R1858, Table7[imdb_score]))</f>
        <v>6.6</v>
      </c>
      <c r="T1858" t="str">
        <f>IF(Table8[[#This Row],[Average]] &gt; $V$7, "Higher", "Lower")</f>
        <v>Lower</v>
      </c>
    </row>
    <row r="1859" spans="1:20" x14ac:dyDescent="0.3">
      <c r="A1859" t="s">
        <v>2636</v>
      </c>
      <c r="B1859">
        <v>40</v>
      </c>
      <c r="C1859">
        <v>94</v>
      </c>
      <c r="D1859">
        <v>81525</v>
      </c>
      <c r="E1859" t="s">
        <v>3713</v>
      </c>
      <c r="F1859" t="s">
        <v>4660</v>
      </c>
      <c r="G1859" t="s">
        <v>4661</v>
      </c>
      <c r="H1859">
        <v>29392</v>
      </c>
      <c r="I1859">
        <v>91</v>
      </c>
      <c r="J1859" t="s">
        <v>90</v>
      </c>
      <c r="K1859" t="s">
        <v>241</v>
      </c>
      <c r="L1859">
        <v>15300000</v>
      </c>
      <c r="M1859">
        <v>2001</v>
      </c>
      <c r="N1859">
        <v>6.6</v>
      </c>
      <c r="O1859">
        <v>-15218475</v>
      </c>
      <c r="R1859" t="s">
        <v>2580</v>
      </c>
      <c r="S1859" cm="1">
        <f t="array" ref="S1859">AVERAGE(IF(Table7[director_name]=R1859, Table7[imdb_score]))</f>
        <v>6.6</v>
      </c>
      <c r="T1859" t="str">
        <f>IF(Table8[[#This Row],[Average]] &gt; $V$7, "Higher", "Lower")</f>
        <v>Lower</v>
      </c>
    </row>
    <row r="1860" spans="1:20" x14ac:dyDescent="0.3">
      <c r="A1860" t="s">
        <v>2574</v>
      </c>
      <c r="B1860">
        <v>152</v>
      </c>
      <c r="C1860">
        <v>113</v>
      </c>
      <c r="D1860">
        <v>34636443</v>
      </c>
      <c r="E1860" t="s">
        <v>1536</v>
      </c>
      <c r="F1860" t="s">
        <v>4206</v>
      </c>
      <c r="G1860" t="s">
        <v>4663</v>
      </c>
      <c r="H1860">
        <v>93790</v>
      </c>
      <c r="I1860">
        <v>288</v>
      </c>
      <c r="J1860" t="s">
        <v>29</v>
      </c>
      <c r="K1860" t="s">
        <v>30</v>
      </c>
      <c r="L1860">
        <v>52000000</v>
      </c>
      <c r="M1860">
        <v>2005</v>
      </c>
      <c r="N1860">
        <v>6.6</v>
      </c>
      <c r="O1860">
        <v>-17363557</v>
      </c>
      <c r="R1860" t="s">
        <v>2598</v>
      </c>
      <c r="S1860" cm="1">
        <f t="array" ref="S1860">AVERAGE(IF(Table7[director_name]=R1860, Table7[imdb_score]))</f>
        <v>6.6</v>
      </c>
      <c r="T1860" t="str">
        <f>IF(Table8[[#This Row],[Average]] &gt; $V$7, "Higher", "Lower")</f>
        <v>Lower</v>
      </c>
    </row>
    <row r="1861" spans="1:20" x14ac:dyDescent="0.3">
      <c r="A1861" t="s">
        <v>3082</v>
      </c>
      <c r="B1861">
        <v>198</v>
      </c>
      <c r="C1861">
        <v>107</v>
      </c>
      <c r="D1861">
        <v>71148699</v>
      </c>
      <c r="E1861" t="s">
        <v>1674</v>
      </c>
      <c r="F1861" t="s">
        <v>3136</v>
      </c>
      <c r="G1861" t="s">
        <v>4665</v>
      </c>
      <c r="H1861">
        <v>68935</v>
      </c>
      <c r="I1861">
        <v>125</v>
      </c>
      <c r="J1861" t="s">
        <v>29</v>
      </c>
      <c r="K1861" t="s">
        <v>30</v>
      </c>
      <c r="L1861">
        <v>90000000</v>
      </c>
      <c r="M1861">
        <v>2008</v>
      </c>
      <c r="N1861">
        <v>6.6</v>
      </c>
      <c r="O1861">
        <v>-18851301</v>
      </c>
      <c r="R1861" t="s">
        <v>2566</v>
      </c>
      <c r="S1861" cm="1">
        <f t="array" ref="S1861">AVERAGE(IF(Table7[director_name]=R1861, Table7[imdb_score]))</f>
        <v>6.6</v>
      </c>
      <c r="T1861" t="str">
        <f>IF(Table8[[#This Row],[Average]] &gt; $V$7, "Higher", "Lower")</f>
        <v>Lower</v>
      </c>
    </row>
    <row r="1862" spans="1:20" x14ac:dyDescent="0.3">
      <c r="A1862" t="s">
        <v>1473</v>
      </c>
      <c r="B1862">
        <v>105</v>
      </c>
      <c r="C1862">
        <v>109</v>
      </c>
      <c r="D1862">
        <v>3517797</v>
      </c>
      <c r="E1862" t="s">
        <v>747</v>
      </c>
      <c r="F1862" t="s">
        <v>2431</v>
      </c>
      <c r="G1862" t="s">
        <v>4667</v>
      </c>
      <c r="H1862">
        <v>9004</v>
      </c>
      <c r="I1862">
        <v>103</v>
      </c>
      <c r="J1862" t="s">
        <v>29</v>
      </c>
      <c r="K1862" t="s">
        <v>241</v>
      </c>
      <c r="L1862">
        <v>25000000</v>
      </c>
      <c r="M1862">
        <v>2002</v>
      </c>
      <c r="N1862">
        <v>6.6</v>
      </c>
      <c r="O1862">
        <v>-21482203</v>
      </c>
      <c r="R1862" t="s">
        <v>2548</v>
      </c>
      <c r="S1862" cm="1">
        <f t="array" ref="S1862">AVERAGE(IF(Table7[director_name]=R1862, Table7[imdb_score]))</f>
        <v>6.6</v>
      </c>
      <c r="T1862" t="str">
        <f>IF(Table8[[#This Row],[Average]] &gt; $V$7, "Higher", "Lower")</f>
        <v>Lower</v>
      </c>
    </row>
    <row r="1863" spans="1:20" x14ac:dyDescent="0.3">
      <c r="A1863" t="s">
        <v>119</v>
      </c>
      <c r="B1863">
        <v>229</v>
      </c>
      <c r="C1863">
        <v>121</v>
      </c>
      <c r="D1863">
        <v>3073392</v>
      </c>
      <c r="E1863" t="s">
        <v>217</v>
      </c>
      <c r="F1863" t="s">
        <v>4669</v>
      </c>
      <c r="G1863" t="s">
        <v>4670</v>
      </c>
      <c r="H1863">
        <v>59462</v>
      </c>
      <c r="I1863">
        <v>300</v>
      </c>
      <c r="J1863" t="s">
        <v>29</v>
      </c>
      <c r="K1863" t="s">
        <v>442</v>
      </c>
      <c r="L1863">
        <v>25000000</v>
      </c>
      <c r="M1863">
        <v>2008</v>
      </c>
      <c r="N1863">
        <v>6.6</v>
      </c>
      <c r="O1863">
        <v>-21926608</v>
      </c>
      <c r="R1863" t="s">
        <v>2558</v>
      </c>
      <c r="S1863" cm="1">
        <f t="array" ref="S1863">AVERAGE(IF(Table7[director_name]=R1863, Table7[imdb_score]))</f>
        <v>6.6</v>
      </c>
      <c r="T1863" t="str">
        <f>IF(Table8[[#This Row],[Average]] &gt; $V$7, "Higher", "Lower")</f>
        <v>Lower</v>
      </c>
    </row>
    <row r="1864" spans="1:20" x14ac:dyDescent="0.3">
      <c r="A1864" t="s">
        <v>671</v>
      </c>
      <c r="B1864">
        <v>476</v>
      </c>
      <c r="C1864">
        <v>109</v>
      </c>
      <c r="D1864">
        <v>93050117</v>
      </c>
      <c r="E1864" t="s">
        <v>1449</v>
      </c>
      <c r="F1864" t="s">
        <v>496</v>
      </c>
      <c r="G1864" t="s">
        <v>4671</v>
      </c>
      <c r="H1864">
        <v>338087</v>
      </c>
      <c r="I1864">
        <v>814</v>
      </c>
      <c r="J1864" t="s">
        <v>29</v>
      </c>
      <c r="K1864" t="s">
        <v>30</v>
      </c>
      <c r="L1864">
        <v>115000000</v>
      </c>
      <c r="M1864">
        <v>2013</v>
      </c>
      <c r="N1864">
        <v>6.6</v>
      </c>
      <c r="O1864">
        <v>-21949883</v>
      </c>
      <c r="R1864" t="s">
        <v>2548</v>
      </c>
      <c r="S1864" cm="1">
        <f t="array" ref="S1864">AVERAGE(IF(Table7[director_name]=R1864, Table7[imdb_score]))</f>
        <v>6.6</v>
      </c>
      <c r="T1864" t="str">
        <f>IF(Table8[[#This Row],[Average]] &gt; $V$7, "Higher", "Lower")</f>
        <v>Lower</v>
      </c>
    </row>
    <row r="1865" spans="1:20" x14ac:dyDescent="0.3">
      <c r="A1865" t="s">
        <v>2609</v>
      </c>
      <c r="B1865">
        <v>258</v>
      </c>
      <c r="C1865">
        <v>102</v>
      </c>
      <c r="D1865">
        <v>18600911</v>
      </c>
      <c r="E1865" t="s">
        <v>1576</v>
      </c>
      <c r="F1865" t="s">
        <v>4673</v>
      </c>
      <c r="G1865" t="s">
        <v>4674</v>
      </c>
      <c r="H1865">
        <v>125198</v>
      </c>
      <c r="I1865">
        <v>153</v>
      </c>
      <c r="J1865" t="s">
        <v>29</v>
      </c>
      <c r="K1865" t="s">
        <v>30</v>
      </c>
      <c r="L1865">
        <v>42000000</v>
      </c>
      <c r="M1865">
        <v>2012</v>
      </c>
      <c r="N1865">
        <v>6.6</v>
      </c>
      <c r="O1865">
        <v>-23399089</v>
      </c>
      <c r="R1865" t="s">
        <v>2596</v>
      </c>
      <c r="S1865" cm="1">
        <f t="array" ref="S1865">AVERAGE(IF(Table7[director_name]=R1865, Table7[imdb_score]))</f>
        <v>6.6</v>
      </c>
      <c r="T1865" t="str">
        <f>IF(Table8[[#This Row],[Average]] &gt; $V$7, "Higher", "Lower")</f>
        <v>Lower</v>
      </c>
    </row>
    <row r="1866" spans="1:20" x14ac:dyDescent="0.3">
      <c r="A1866" t="s">
        <v>3114</v>
      </c>
      <c r="B1866">
        <v>236</v>
      </c>
      <c r="C1866">
        <v>114</v>
      </c>
      <c r="D1866">
        <v>26442251</v>
      </c>
      <c r="E1866" t="s">
        <v>39</v>
      </c>
      <c r="F1866" t="s">
        <v>61</v>
      </c>
      <c r="G1866" t="s">
        <v>4676</v>
      </c>
      <c r="H1866">
        <v>76010</v>
      </c>
      <c r="I1866">
        <v>205</v>
      </c>
      <c r="J1866" t="s">
        <v>29</v>
      </c>
      <c r="K1866" t="s">
        <v>30</v>
      </c>
      <c r="L1866">
        <v>50000000</v>
      </c>
      <c r="M1866">
        <v>2015</v>
      </c>
      <c r="N1866">
        <v>6.6</v>
      </c>
      <c r="O1866">
        <v>-23557749</v>
      </c>
      <c r="R1866" t="s">
        <v>2556</v>
      </c>
      <c r="S1866" cm="1">
        <f t="array" ref="S1866">AVERAGE(IF(Table7[director_name]=R1866, Table7[imdb_score]))</f>
        <v>6.6</v>
      </c>
      <c r="T1866" t="str">
        <f>IF(Table8[[#This Row],[Average]] &gt; $V$7, "Higher", "Lower")</f>
        <v>Lower</v>
      </c>
    </row>
    <row r="1867" spans="1:20" x14ac:dyDescent="0.3">
      <c r="A1867" t="s">
        <v>1229</v>
      </c>
      <c r="B1867">
        <v>89</v>
      </c>
      <c r="C1867">
        <v>142</v>
      </c>
      <c r="D1867">
        <v>43426961</v>
      </c>
      <c r="E1867" t="s">
        <v>2017</v>
      </c>
      <c r="F1867" t="s">
        <v>55</v>
      </c>
      <c r="G1867" t="s">
        <v>4678</v>
      </c>
      <c r="H1867">
        <v>93494</v>
      </c>
      <c r="I1867">
        <v>394</v>
      </c>
      <c r="J1867" t="s">
        <v>29</v>
      </c>
      <c r="K1867" t="s">
        <v>30</v>
      </c>
      <c r="L1867">
        <v>70000000</v>
      </c>
      <c r="M1867">
        <v>2003</v>
      </c>
      <c r="N1867">
        <v>6.6</v>
      </c>
      <c r="O1867">
        <v>-26573039</v>
      </c>
      <c r="R1867" t="s">
        <v>2584</v>
      </c>
      <c r="S1867" cm="1">
        <f t="array" ref="S1867">AVERAGE(IF(Table7[director_name]=R1867, Table7[imdb_score]))</f>
        <v>6.6</v>
      </c>
      <c r="T1867" t="str">
        <f>IF(Table8[[#This Row],[Average]] &gt; $V$7, "Higher", "Lower")</f>
        <v>Lower</v>
      </c>
    </row>
    <row r="1868" spans="1:20" x14ac:dyDescent="0.3">
      <c r="A1868" t="s">
        <v>190</v>
      </c>
      <c r="B1868">
        <v>37</v>
      </c>
      <c r="C1868">
        <v>129</v>
      </c>
      <c r="D1868">
        <v>10300000</v>
      </c>
      <c r="E1868" t="s">
        <v>529</v>
      </c>
      <c r="F1868" t="s">
        <v>1167</v>
      </c>
      <c r="G1868" t="s">
        <v>4680</v>
      </c>
      <c r="H1868">
        <v>17859</v>
      </c>
      <c r="I1868">
        <v>89</v>
      </c>
      <c r="J1868" t="s">
        <v>29</v>
      </c>
      <c r="K1868" t="s">
        <v>30</v>
      </c>
      <c r="L1868">
        <v>38000000</v>
      </c>
      <c r="M1868">
        <v>1996</v>
      </c>
      <c r="N1868">
        <v>6.6</v>
      </c>
      <c r="O1868">
        <v>-27700000</v>
      </c>
      <c r="R1868" t="s">
        <v>346</v>
      </c>
      <c r="S1868" cm="1">
        <f t="array" ref="S1868">AVERAGE(IF(Table7[director_name]=R1868, Table7[imdb_score]))</f>
        <v>6.6</v>
      </c>
      <c r="T1868" t="str">
        <f>IF(Table8[[#This Row],[Average]] &gt; $V$7, "Higher", "Lower")</f>
        <v>Lower</v>
      </c>
    </row>
    <row r="1869" spans="1:20" x14ac:dyDescent="0.3">
      <c r="A1869" t="s">
        <v>3659</v>
      </c>
      <c r="B1869">
        <v>206</v>
      </c>
      <c r="C1869">
        <v>104</v>
      </c>
      <c r="D1869">
        <v>25040293</v>
      </c>
      <c r="E1869" t="s">
        <v>309</v>
      </c>
      <c r="F1869" t="s">
        <v>924</v>
      </c>
      <c r="G1869" t="s">
        <v>4682</v>
      </c>
      <c r="H1869">
        <v>88049</v>
      </c>
      <c r="I1869">
        <v>279</v>
      </c>
      <c r="J1869" t="s">
        <v>29</v>
      </c>
      <c r="K1869" t="s">
        <v>30</v>
      </c>
      <c r="L1869">
        <v>55000000</v>
      </c>
      <c r="M1869">
        <v>2008</v>
      </c>
      <c r="N1869">
        <v>6.6</v>
      </c>
      <c r="O1869">
        <v>-29959707</v>
      </c>
      <c r="R1869" t="s">
        <v>2548</v>
      </c>
      <c r="S1869" cm="1">
        <f t="array" ref="S1869">AVERAGE(IF(Table7[director_name]=R1869, Table7[imdb_score]))</f>
        <v>6.6</v>
      </c>
      <c r="T1869" t="str">
        <f>IF(Table8[[#This Row],[Average]] &gt; $V$7, "Higher", "Lower")</f>
        <v>Lower</v>
      </c>
    </row>
    <row r="1870" spans="1:20" x14ac:dyDescent="0.3">
      <c r="A1870" t="s">
        <v>714</v>
      </c>
      <c r="B1870">
        <v>258</v>
      </c>
      <c r="C1870">
        <v>117</v>
      </c>
      <c r="D1870">
        <v>43290977</v>
      </c>
      <c r="E1870" t="s">
        <v>140</v>
      </c>
      <c r="F1870" t="s">
        <v>4488</v>
      </c>
      <c r="G1870" t="s">
        <v>4684</v>
      </c>
      <c r="H1870">
        <v>75201</v>
      </c>
      <c r="I1870">
        <v>256</v>
      </c>
      <c r="J1870" t="s">
        <v>29</v>
      </c>
      <c r="K1870" t="s">
        <v>200</v>
      </c>
      <c r="L1870">
        <v>80000000</v>
      </c>
      <c r="M1870">
        <v>2010</v>
      </c>
      <c r="N1870">
        <v>6.6</v>
      </c>
      <c r="O1870">
        <v>-36709023</v>
      </c>
      <c r="R1870" t="s">
        <v>346</v>
      </c>
      <c r="S1870" cm="1">
        <f t="array" ref="S1870">AVERAGE(IF(Table7[director_name]=R1870, Table7[imdb_score]))</f>
        <v>6.6</v>
      </c>
      <c r="T1870" t="str">
        <f>IF(Table8[[#This Row],[Average]] &gt; $V$7, "Higher", "Lower")</f>
        <v>Lower</v>
      </c>
    </row>
    <row r="1871" spans="1:20" x14ac:dyDescent="0.3">
      <c r="A1871" t="s">
        <v>2493</v>
      </c>
      <c r="B1871">
        <v>293</v>
      </c>
      <c r="C1871">
        <v>112</v>
      </c>
      <c r="D1871">
        <v>6105175</v>
      </c>
      <c r="E1871" t="s">
        <v>676</v>
      </c>
      <c r="F1871" t="s">
        <v>1450</v>
      </c>
      <c r="G1871" t="s">
        <v>4686</v>
      </c>
      <c r="H1871">
        <v>247020</v>
      </c>
      <c r="I1871">
        <v>835</v>
      </c>
      <c r="J1871" t="s">
        <v>29</v>
      </c>
      <c r="K1871" t="s">
        <v>30</v>
      </c>
      <c r="L1871">
        <v>44000000</v>
      </c>
      <c r="M1871">
        <v>2014</v>
      </c>
      <c r="N1871">
        <v>6.6</v>
      </c>
      <c r="O1871">
        <v>-37894825</v>
      </c>
      <c r="R1871" t="s">
        <v>2596</v>
      </c>
      <c r="S1871" cm="1">
        <f t="array" ref="S1871">AVERAGE(IF(Table7[director_name]=R1871, Table7[imdb_score]))</f>
        <v>6.6</v>
      </c>
      <c r="T1871" t="str">
        <f>IF(Table8[[#This Row],[Average]] &gt; $V$7, "Higher", "Lower")</f>
        <v>Lower</v>
      </c>
    </row>
    <row r="1872" spans="1:20" x14ac:dyDescent="0.3">
      <c r="A1872" t="s">
        <v>2571</v>
      </c>
      <c r="B1872">
        <v>40</v>
      </c>
      <c r="C1872">
        <v>212</v>
      </c>
      <c r="D1872">
        <v>25052000</v>
      </c>
      <c r="E1872" t="s">
        <v>4688</v>
      </c>
      <c r="F1872" t="s">
        <v>902</v>
      </c>
      <c r="G1872" t="s">
        <v>4689</v>
      </c>
      <c r="H1872">
        <v>35314</v>
      </c>
      <c r="I1872">
        <v>145</v>
      </c>
      <c r="J1872" t="s">
        <v>29</v>
      </c>
      <c r="K1872" t="s">
        <v>30</v>
      </c>
      <c r="L1872">
        <v>63000000</v>
      </c>
      <c r="M1872">
        <v>1994</v>
      </c>
      <c r="N1872">
        <v>6.6</v>
      </c>
      <c r="O1872">
        <v>-37948000</v>
      </c>
      <c r="R1872" t="s">
        <v>2408</v>
      </c>
      <c r="S1872" cm="1">
        <f t="array" ref="S1872">AVERAGE(IF(Table7[director_name]=R1872, Table7[imdb_score]))</f>
        <v>6.6</v>
      </c>
      <c r="T1872" t="str">
        <f>IF(Table8[[#This Row],[Average]] &gt; $V$7, "Higher", "Lower")</f>
        <v>Lower</v>
      </c>
    </row>
    <row r="1873" spans="1:20" x14ac:dyDescent="0.3">
      <c r="A1873" t="s">
        <v>648</v>
      </c>
      <c r="B1873">
        <v>132</v>
      </c>
      <c r="C1873">
        <v>123</v>
      </c>
      <c r="D1873">
        <v>41523271</v>
      </c>
      <c r="E1873" t="s">
        <v>1808</v>
      </c>
      <c r="F1873" t="s">
        <v>55</v>
      </c>
      <c r="G1873" t="s">
        <v>4691</v>
      </c>
      <c r="H1873">
        <v>57038</v>
      </c>
      <c r="I1873">
        <v>261</v>
      </c>
      <c r="J1873" t="s">
        <v>29</v>
      </c>
      <c r="K1873" t="s">
        <v>30</v>
      </c>
      <c r="L1873">
        <v>80000000</v>
      </c>
      <c r="M1873">
        <v>2001</v>
      </c>
      <c r="N1873">
        <v>6.6</v>
      </c>
      <c r="O1873">
        <v>-38476729</v>
      </c>
      <c r="R1873" t="s">
        <v>346</v>
      </c>
      <c r="S1873" cm="1">
        <f t="array" ref="S1873">AVERAGE(IF(Table7[director_name]=R1873, Table7[imdb_score]))</f>
        <v>6.6</v>
      </c>
      <c r="T1873" t="str">
        <f>IF(Table8[[#This Row],[Average]] &gt; $V$7, "Higher", "Lower")</f>
        <v>Lower</v>
      </c>
    </row>
    <row r="1874" spans="1:20" x14ac:dyDescent="0.3">
      <c r="A1874" t="s">
        <v>2546</v>
      </c>
      <c r="B1874">
        <v>123</v>
      </c>
      <c r="C1874">
        <v>140</v>
      </c>
      <c r="D1874">
        <v>13082288</v>
      </c>
      <c r="E1874" t="s">
        <v>4693</v>
      </c>
      <c r="F1874" t="s">
        <v>1450</v>
      </c>
      <c r="G1874" t="s">
        <v>4694</v>
      </c>
      <c r="H1874">
        <v>35565</v>
      </c>
      <c r="I1874">
        <v>247</v>
      </c>
      <c r="J1874" t="s">
        <v>29</v>
      </c>
      <c r="K1874" t="s">
        <v>200</v>
      </c>
      <c r="L1874">
        <v>60000000</v>
      </c>
      <c r="M1874">
        <v>2006</v>
      </c>
      <c r="N1874">
        <v>6.6</v>
      </c>
      <c r="O1874">
        <v>-46917712</v>
      </c>
      <c r="R1874" t="s">
        <v>2524</v>
      </c>
      <c r="S1874" cm="1">
        <f t="array" ref="S1874">AVERAGE(IF(Table7[director_name]=R1874, Table7[imdb_score]))</f>
        <v>6.6</v>
      </c>
      <c r="T1874" t="str">
        <f>IF(Table8[[#This Row],[Average]] &gt; $V$7, "Higher", "Lower")</f>
        <v>Lower</v>
      </c>
    </row>
    <row r="1875" spans="1:20" x14ac:dyDescent="0.3">
      <c r="A1875" t="s">
        <v>368</v>
      </c>
      <c r="B1875">
        <v>100</v>
      </c>
      <c r="C1875">
        <v>102</v>
      </c>
      <c r="D1875">
        <v>23106</v>
      </c>
      <c r="E1875" t="s">
        <v>1808</v>
      </c>
      <c r="F1875" t="s">
        <v>4695</v>
      </c>
      <c r="G1875" t="s">
        <v>4696</v>
      </c>
      <c r="H1875">
        <v>9003</v>
      </c>
      <c r="I1875">
        <v>58</v>
      </c>
      <c r="J1875" t="s">
        <v>29</v>
      </c>
      <c r="K1875" t="s">
        <v>70</v>
      </c>
      <c r="L1875">
        <v>50000000</v>
      </c>
      <c r="M1875">
        <v>2004</v>
      </c>
      <c r="N1875">
        <v>6.6</v>
      </c>
      <c r="O1875">
        <v>-49976894</v>
      </c>
      <c r="R1875" t="s">
        <v>346</v>
      </c>
      <c r="S1875" cm="1">
        <f t="array" ref="S1875">AVERAGE(IF(Table7[director_name]=R1875, Table7[imdb_score]))</f>
        <v>6.6</v>
      </c>
      <c r="T1875" t="str">
        <f>IF(Table8[[#This Row],[Average]] &gt; $V$7, "Higher", "Lower")</f>
        <v>Lower</v>
      </c>
    </row>
    <row r="1876" spans="1:20" x14ac:dyDescent="0.3">
      <c r="A1876" t="s">
        <v>1737</v>
      </c>
      <c r="B1876">
        <v>131</v>
      </c>
      <c r="C1876">
        <v>94</v>
      </c>
      <c r="D1876">
        <v>22751979</v>
      </c>
      <c r="E1876" t="s">
        <v>4698</v>
      </c>
      <c r="F1876" t="s">
        <v>496</v>
      </c>
      <c r="G1876" t="s">
        <v>4699</v>
      </c>
      <c r="H1876">
        <v>52244</v>
      </c>
      <c r="I1876">
        <v>377</v>
      </c>
      <c r="J1876" t="s">
        <v>29</v>
      </c>
      <c r="K1876" t="s">
        <v>30</v>
      </c>
      <c r="L1876">
        <v>75000000</v>
      </c>
      <c r="M1876">
        <v>2000</v>
      </c>
      <c r="N1876">
        <v>6.6</v>
      </c>
      <c r="O1876">
        <v>-52248021</v>
      </c>
      <c r="R1876" t="s">
        <v>2580</v>
      </c>
      <c r="S1876" cm="1">
        <f t="array" ref="S1876">AVERAGE(IF(Table7[director_name]=R1876, Table7[imdb_score]))</f>
        <v>6.6</v>
      </c>
      <c r="T1876" t="str">
        <f>IF(Table8[[#This Row],[Average]] &gt; $V$7, "Higher", "Lower")</f>
        <v>Lower</v>
      </c>
    </row>
    <row r="1877" spans="1:20" x14ac:dyDescent="0.3">
      <c r="A1877" t="s">
        <v>397</v>
      </c>
      <c r="B1877">
        <v>85</v>
      </c>
      <c r="C1877">
        <v>102</v>
      </c>
      <c r="D1877">
        <v>32694788</v>
      </c>
      <c r="E1877" t="s">
        <v>923</v>
      </c>
      <c r="F1877" t="s">
        <v>3919</v>
      </c>
      <c r="G1877" t="s">
        <v>4701</v>
      </c>
      <c r="H1877">
        <v>101411</v>
      </c>
      <c r="I1877">
        <v>546</v>
      </c>
      <c r="J1877" t="s">
        <v>29</v>
      </c>
      <c r="K1877" t="s">
        <v>30</v>
      </c>
      <c r="L1877">
        <v>85000000</v>
      </c>
      <c r="M1877">
        <v>1999</v>
      </c>
      <c r="N1877">
        <v>6.6</v>
      </c>
      <c r="O1877">
        <v>-52305212</v>
      </c>
      <c r="R1877" t="s">
        <v>2408</v>
      </c>
      <c r="S1877" cm="1">
        <f t="array" ref="S1877">AVERAGE(IF(Table7[director_name]=R1877, Table7[imdb_score]))</f>
        <v>6.6</v>
      </c>
      <c r="T1877" t="str">
        <f>IF(Table8[[#This Row],[Average]] &gt; $V$7, "Higher", "Lower")</f>
        <v>Lower</v>
      </c>
    </row>
    <row r="1878" spans="1:20" x14ac:dyDescent="0.3">
      <c r="A1878" t="s">
        <v>1130</v>
      </c>
      <c r="B1878">
        <v>248</v>
      </c>
      <c r="C1878">
        <v>110</v>
      </c>
      <c r="D1878">
        <v>124051759</v>
      </c>
      <c r="E1878" t="s">
        <v>1660</v>
      </c>
      <c r="F1878" t="s">
        <v>3185</v>
      </c>
      <c r="G1878" t="s">
        <v>4703</v>
      </c>
      <c r="H1878">
        <v>42372</v>
      </c>
      <c r="I1878">
        <v>239</v>
      </c>
      <c r="J1878" t="s">
        <v>29</v>
      </c>
      <c r="K1878" t="s">
        <v>30</v>
      </c>
      <c r="L1878">
        <v>180000000</v>
      </c>
      <c r="M1878">
        <v>2016</v>
      </c>
      <c r="N1878">
        <v>6.6</v>
      </c>
      <c r="O1878">
        <v>-55948241</v>
      </c>
      <c r="R1878" t="s">
        <v>346</v>
      </c>
      <c r="S1878" cm="1">
        <f t="array" ref="S1878">AVERAGE(IF(Table7[director_name]=R1878, Table7[imdb_score]))</f>
        <v>6.6</v>
      </c>
      <c r="T1878" t="str">
        <f>IF(Table8[[#This Row],[Average]] &gt; $V$7, "Higher", "Lower")</f>
        <v>Lower</v>
      </c>
    </row>
    <row r="1879" spans="1:20" x14ac:dyDescent="0.3">
      <c r="A1879" t="s">
        <v>2032</v>
      </c>
      <c r="B1879">
        <v>474</v>
      </c>
      <c r="C1879">
        <v>126</v>
      </c>
      <c r="D1879">
        <v>89732035</v>
      </c>
      <c r="E1879" t="s">
        <v>248</v>
      </c>
      <c r="F1879" t="s">
        <v>221</v>
      </c>
      <c r="G1879" t="s">
        <v>4705</v>
      </c>
      <c r="H1879">
        <v>188457</v>
      </c>
      <c r="I1879">
        <v>867</v>
      </c>
      <c r="J1879" t="s">
        <v>29</v>
      </c>
      <c r="K1879" t="s">
        <v>30</v>
      </c>
      <c r="L1879">
        <v>155000000</v>
      </c>
      <c r="M1879">
        <v>2015</v>
      </c>
      <c r="N1879">
        <v>6.6</v>
      </c>
      <c r="O1879">
        <v>-65267965</v>
      </c>
      <c r="R1879" t="s">
        <v>346</v>
      </c>
      <c r="S1879" cm="1">
        <f t="array" ref="S1879">AVERAGE(IF(Table7[director_name]=R1879, Table7[imdb_score]))</f>
        <v>6.6</v>
      </c>
      <c r="T1879" t="str">
        <f>IF(Table8[[#This Row],[Average]] &gt; $V$7, "Higher", "Lower")</f>
        <v>Lower</v>
      </c>
    </row>
    <row r="1880" spans="1:20" x14ac:dyDescent="0.3">
      <c r="A1880" t="s">
        <v>3006</v>
      </c>
      <c r="B1880">
        <v>422</v>
      </c>
      <c r="C1880">
        <v>118</v>
      </c>
      <c r="D1880">
        <v>125320003</v>
      </c>
      <c r="E1880" t="s">
        <v>248</v>
      </c>
      <c r="F1880" t="s">
        <v>40</v>
      </c>
      <c r="G1880" t="s">
        <v>4707</v>
      </c>
      <c r="H1880">
        <v>286095</v>
      </c>
      <c r="I1880">
        <v>974</v>
      </c>
      <c r="J1880" t="s">
        <v>29</v>
      </c>
      <c r="K1880" t="s">
        <v>30</v>
      </c>
      <c r="L1880">
        <v>200000000</v>
      </c>
      <c r="M1880">
        <v>2009</v>
      </c>
      <c r="N1880">
        <v>6.6</v>
      </c>
      <c r="O1880">
        <v>-74679997</v>
      </c>
      <c r="R1880" t="s">
        <v>1204</v>
      </c>
      <c r="S1880" cm="1">
        <f t="array" ref="S1880">AVERAGE(IF(Table7[director_name]=R1880, Table7[imdb_score]))</f>
        <v>6.5999999999999988</v>
      </c>
      <c r="T1880" t="str">
        <f>IF(Table8[[#This Row],[Average]] &gt; $V$7, "Higher", "Lower")</f>
        <v>Lower</v>
      </c>
    </row>
    <row r="1881" spans="1:20" x14ac:dyDescent="0.3">
      <c r="A1881" t="s">
        <v>1374</v>
      </c>
      <c r="B1881">
        <v>245</v>
      </c>
      <c r="C1881">
        <v>165</v>
      </c>
      <c r="D1881">
        <v>49551662</v>
      </c>
      <c r="E1881" t="s">
        <v>4709</v>
      </c>
      <c r="F1881" t="s">
        <v>4265</v>
      </c>
      <c r="G1881" t="s">
        <v>4710</v>
      </c>
      <c r="H1881">
        <v>102338</v>
      </c>
      <c r="I1881">
        <v>450</v>
      </c>
      <c r="J1881" t="s">
        <v>29</v>
      </c>
      <c r="K1881" t="s">
        <v>581</v>
      </c>
      <c r="L1881">
        <v>130000000</v>
      </c>
      <c r="M1881">
        <v>2008</v>
      </c>
      <c r="N1881">
        <v>6.6</v>
      </c>
      <c r="O1881">
        <v>-80448338</v>
      </c>
      <c r="R1881" t="s">
        <v>1204</v>
      </c>
      <c r="S1881" cm="1">
        <f t="array" ref="S1881">AVERAGE(IF(Table7[director_name]=R1881, Table7[imdb_score]))</f>
        <v>6.5999999999999988</v>
      </c>
      <c r="T1881" t="str">
        <f>IF(Table8[[#This Row],[Average]] &gt; $V$7, "Higher", "Lower")</f>
        <v>Lower</v>
      </c>
    </row>
    <row r="1882" spans="1:20" x14ac:dyDescent="0.3">
      <c r="A1882" t="s">
        <v>798</v>
      </c>
      <c r="B1882">
        <v>258</v>
      </c>
      <c r="C1882">
        <v>150</v>
      </c>
      <c r="D1882">
        <v>141614023</v>
      </c>
      <c r="E1882" t="s">
        <v>4712</v>
      </c>
      <c r="F1882" t="s">
        <v>1299</v>
      </c>
      <c r="G1882" t="s">
        <v>4713</v>
      </c>
      <c r="H1882">
        <v>149922</v>
      </c>
      <c r="I1882">
        <v>438</v>
      </c>
      <c r="J1882" t="s">
        <v>29</v>
      </c>
      <c r="K1882" t="s">
        <v>30</v>
      </c>
      <c r="L1882">
        <v>225000000</v>
      </c>
      <c r="M1882">
        <v>2008</v>
      </c>
      <c r="N1882">
        <v>6.6</v>
      </c>
      <c r="O1882">
        <v>-83385977</v>
      </c>
      <c r="R1882" t="s">
        <v>1204</v>
      </c>
      <c r="S1882" cm="1">
        <f t="array" ref="S1882">AVERAGE(IF(Table7[director_name]=R1882, Table7[imdb_score]))</f>
        <v>6.5999999999999988</v>
      </c>
      <c r="T1882" t="str">
        <f>IF(Table8[[#This Row],[Average]] &gt; $V$7, "Higher", "Lower")</f>
        <v>Lower</v>
      </c>
    </row>
    <row r="1883" spans="1:20" x14ac:dyDescent="0.3">
      <c r="A1883" t="s">
        <v>1059</v>
      </c>
      <c r="B1883">
        <v>306</v>
      </c>
      <c r="C1883">
        <v>116</v>
      </c>
      <c r="D1883">
        <v>90755643</v>
      </c>
      <c r="E1883" t="s">
        <v>2110</v>
      </c>
      <c r="F1883" t="s">
        <v>601</v>
      </c>
      <c r="G1883" t="s">
        <v>4715</v>
      </c>
      <c r="H1883">
        <v>222403</v>
      </c>
      <c r="I1883">
        <v>453</v>
      </c>
      <c r="J1883" t="s">
        <v>29</v>
      </c>
      <c r="K1883" t="s">
        <v>30</v>
      </c>
      <c r="L1883">
        <v>200000000</v>
      </c>
      <c r="M1883">
        <v>2010</v>
      </c>
      <c r="N1883">
        <v>6.6</v>
      </c>
      <c r="O1883">
        <v>-109244357</v>
      </c>
      <c r="R1883" t="s">
        <v>1884</v>
      </c>
      <c r="S1883" cm="1">
        <f t="array" ref="S1883">AVERAGE(IF(Table7[director_name]=R1883, Table7[imdb_score]))</f>
        <v>6.580000000000001</v>
      </c>
      <c r="T1883" t="str">
        <f>IF(Table8[[#This Row],[Average]] &gt; $V$7, "Higher", "Lower")</f>
        <v>Lower</v>
      </c>
    </row>
    <row r="1884" spans="1:20" x14ac:dyDescent="0.3">
      <c r="A1884" t="s">
        <v>72</v>
      </c>
      <c r="B1884">
        <v>188</v>
      </c>
      <c r="C1884">
        <v>100</v>
      </c>
      <c r="D1884">
        <v>665426</v>
      </c>
      <c r="E1884" t="s">
        <v>160</v>
      </c>
      <c r="F1884" t="s">
        <v>74</v>
      </c>
      <c r="G1884" t="s">
        <v>4717</v>
      </c>
      <c r="H1884">
        <v>120798</v>
      </c>
      <c r="I1884">
        <v>444</v>
      </c>
      <c r="J1884" t="s">
        <v>29</v>
      </c>
      <c r="K1884" t="s">
        <v>30</v>
      </c>
      <c r="L1884">
        <v>165000000</v>
      </c>
      <c r="M1884">
        <v>2004</v>
      </c>
      <c r="N1884">
        <v>6.6</v>
      </c>
      <c r="O1884">
        <v>-164334574</v>
      </c>
      <c r="R1884" t="s">
        <v>1884</v>
      </c>
      <c r="S1884" cm="1">
        <f t="array" ref="S1884">AVERAGE(IF(Table7[director_name]=R1884, Table7[imdb_score]))</f>
        <v>6.580000000000001</v>
      </c>
      <c r="T1884" t="str">
        <f>IF(Table8[[#This Row],[Average]] &gt; $V$7, "Higher", "Lower")</f>
        <v>Lower</v>
      </c>
    </row>
    <row r="1885" spans="1:20" x14ac:dyDescent="0.3">
      <c r="A1885" t="s">
        <v>252</v>
      </c>
      <c r="B1885">
        <v>462</v>
      </c>
      <c r="C1885">
        <v>132</v>
      </c>
      <c r="D1885">
        <v>73058679</v>
      </c>
      <c r="E1885" t="s">
        <v>248</v>
      </c>
      <c r="F1885" t="s">
        <v>4719</v>
      </c>
      <c r="G1885" t="s">
        <v>4720</v>
      </c>
      <c r="H1885">
        <v>212204</v>
      </c>
      <c r="I1885">
        <v>738</v>
      </c>
      <c r="J1885" t="s">
        <v>29</v>
      </c>
      <c r="K1885" t="s">
        <v>30</v>
      </c>
      <c r="L1885">
        <v>263700000</v>
      </c>
      <c r="M1885">
        <v>2012</v>
      </c>
      <c r="N1885">
        <v>6.6</v>
      </c>
      <c r="O1885">
        <v>-190641321</v>
      </c>
      <c r="R1885" t="s">
        <v>1884</v>
      </c>
      <c r="S1885" cm="1">
        <f t="array" ref="S1885">AVERAGE(IF(Table7[director_name]=R1885, Table7[imdb_score]))</f>
        <v>6.580000000000001</v>
      </c>
      <c r="T1885" t="str">
        <f>IF(Table8[[#This Row],[Average]] &gt; $V$7, "Higher", "Lower")</f>
        <v>Lower</v>
      </c>
    </row>
    <row r="1886" spans="1:20" x14ac:dyDescent="0.3">
      <c r="A1886" t="s">
        <v>2538</v>
      </c>
      <c r="B1886">
        <v>31</v>
      </c>
      <c r="C1886">
        <v>300</v>
      </c>
      <c r="D1886">
        <v>454255</v>
      </c>
      <c r="E1886" t="s">
        <v>2094</v>
      </c>
      <c r="F1886" t="s">
        <v>4722</v>
      </c>
      <c r="G1886" t="s">
        <v>4723</v>
      </c>
      <c r="H1886">
        <v>1666</v>
      </c>
      <c r="I1886">
        <v>47</v>
      </c>
      <c r="J1886" t="s">
        <v>179</v>
      </c>
      <c r="K1886" t="s">
        <v>3042</v>
      </c>
      <c r="L1886">
        <v>400000000</v>
      </c>
      <c r="M1886">
        <v>2001</v>
      </c>
      <c r="N1886">
        <v>6.6</v>
      </c>
      <c r="O1886">
        <v>-399545745</v>
      </c>
      <c r="R1886" t="s">
        <v>1884</v>
      </c>
      <c r="S1886" cm="1">
        <f t="array" ref="S1886">AVERAGE(IF(Table7[director_name]=R1886, Table7[imdb_score]))</f>
        <v>6.580000000000001</v>
      </c>
      <c r="T1886" t="str">
        <f>IF(Table8[[#This Row],[Average]] &gt; $V$7, "Higher", "Lower")</f>
        <v>Lower</v>
      </c>
    </row>
    <row r="1887" spans="1:20" x14ac:dyDescent="0.3">
      <c r="A1887" t="s">
        <v>97</v>
      </c>
      <c r="B1887">
        <v>320</v>
      </c>
      <c r="C1887">
        <v>136</v>
      </c>
      <c r="D1887">
        <v>474544677</v>
      </c>
      <c r="E1887" t="s">
        <v>78</v>
      </c>
      <c r="F1887" t="s">
        <v>418</v>
      </c>
      <c r="G1887" t="s">
        <v>4725</v>
      </c>
      <c r="H1887">
        <v>534658</v>
      </c>
      <c r="I1887">
        <v>3597</v>
      </c>
      <c r="J1887" t="s">
        <v>29</v>
      </c>
      <c r="K1887" t="s">
        <v>30</v>
      </c>
      <c r="L1887">
        <v>115000000</v>
      </c>
      <c r="M1887">
        <v>1999</v>
      </c>
      <c r="N1887">
        <v>6.5</v>
      </c>
      <c r="O1887">
        <v>359544677</v>
      </c>
      <c r="R1887" t="s">
        <v>1884</v>
      </c>
      <c r="S1887" cm="1">
        <f t="array" ref="S1887">AVERAGE(IF(Table7[director_name]=R1887, Table7[imdb_score]))</f>
        <v>6.580000000000001</v>
      </c>
      <c r="T1887" t="str">
        <f>IF(Table8[[#This Row],[Average]] &gt; $V$7, "Higher", "Lower")</f>
        <v>Lower</v>
      </c>
    </row>
    <row r="1888" spans="1:20" x14ac:dyDescent="0.3">
      <c r="A1888" t="s">
        <v>934</v>
      </c>
      <c r="B1888">
        <v>383</v>
      </c>
      <c r="C1888">
        <v>102</v>
      </c>
      <c r="D1888">
        <v>254455986</v>
      </c>
      <c r="E1888" t="s">
        <v>676</v>
      </c>
      <c r="F1888" t="s">
        <v>486</v>
      </c>
      <c r="G1888" t="s">
        <v>4726</v>
      </c>
      <c r="H1888">
        <v>375879</v>
      </c>
      <c r="I1888">
        <v>402</v>
      </c>
      <c r="J1888" t="s">
        <v>29</v>
      </c>
      <c r="K1888" t="s">
        <v>30</v>
      </c>
      <c r="L1888">
        <v>80000000</v>
      </c>
      <c r="M1888">
        <v>2011</v>
      </c>
      <c r="N1888">
        <v>6.5</v>
      </c>
      <c r="O1888">
        <v>174455986</v>
      </c>
      <c r="R1888" t="s">
        <v>2276</v>
      </c>
      <c r="S1888" cm="1">
        <f t="array" ref="S1888">AVERAGE(IF(Table7[director_name]=R1888, Table7[imdb_score]))</f>
        <v>6.58</v>
      </c>
      <c r="T1888" t="str">
        <f>IF(Table8[[#This Row],[Average]] &gt; $V$7, "Higher", "Lower")</f>
        <v>Lower</v>
      </c>
    </row>
    <row r="1889" spans="1:20" x14ac:dyDescent="0.3">
      <c r="A1889" t="s">
        <v>2900</v>
      </c>
      <c r="B1889">
        <v>35</v>
      </c>
      <c r="C1889">
        <v>93</v>
      </c>
      <c r="D1889">
        <v>174635000</v>
      </c>
      <c r="E1889" t="s">
        <v>1929</v>
      </c>
      <c r="F1889" t="s">
        <v>4728</v>
      </c>
      <c r="G1889" t="s">
        <v>4729</v>
      </c>
      <c r="H1889">
        <v>74743</v>
      </c>
      <c r="I1889">
        <v>93</v>
      </c>
      <c r="J1889" t="s">
        <v>29</v>
      </c>
      <c r="K1889" t="s">
        <v>581</v>
      </c>
      <c r="L1889">
        <v>8800000</v>
      </c>
      <c r="M1889">
        <v>1986</v>
      </c>
      <c r="N1889">
        <v>6.5</v>
      </c>
      <c r="O1889">
        <v>165835000</v>
      </c>
      <c r="R1889" t="s">
        <v>2276</v>
      </c>
      <c r="S1889" cm="1">
        <f t="array" ref="S1889">AVERAGE(IF(Table7[director_name]=R1889, Table7[imdb_score]))</f>
        <v>6.58</v>
      </c>
      <c r="T1889" t="str">
        <f>IF(Table8[[#This Row],[Average]] &gt; $V$7, "Higher", "Lower")</f>
        <v>Lower</v>
      </c>
    </row>
    <row r="1890" spans="1:20" x14ac:dyDescent="0.3">
      <c r="A1890" t="s">
        <v>59</v>
      </c>
      <c r="B1890">
        <v>177</v>
      </c>
      <c r="C1890">
        <v>129</v>
      </c>
      <c r="D1890">
        <v>229074524</v>
      </c>
      <c r="E1890" t="s">
        <v>248</v>
      </c>
      <c r="F1890" t="s">
        <v>4730</v>
      </c>
      <c r="G1890" t="s">
        <v>4731</v>
      </c>
      <c r="H1890">
        <v>278362</v>
      </c>
      <c r="I1890">
        <v>552</v>
      </c>
      <c r="J1890" t="s">
        <v>29</v>
      </c>
      <c r="K1890" t="s">
        <v>30</v>
      </c>
      <c r="L1890">
        <v>73000000</v>
      </c>
      <c r="M1890">
        <v>1997</v>
      </c>
      <c r="N1890">
        <v>6.5</v>
      </c>
      <c r="O1890">
        <v>156074524</v>
      </c>
      <c r="R1890" t="s">
        <v>2276</v>
      </c>
      <c r="S1890" cm="1">
        <f t="array" ref="S1890">AVERAGE(IF(Table7[director_name]=R1890, Table7[imdb_score]))</f>
        <v>6.58</v>
      </c>
      <c r="T1890" t="str">
        <f>IF(Table8[[#This Row],[Average]] &gt; $V$7, "Higher", "Lower")</f>
        <v>Lower</v>
      </c>
    </row>
    <row r="1891" spans="1:20" x14ac:dyDescent="0.3">
      <c r="A1891" t="s">
        <v>4554</v>
      </c>
      <c r="B1891">
        <v>221</v>
      </c>
      <c r="C1891">
        <v>115</v>
      </c>
      <c r="D1891">
        <v>183436380</v>
      </c>
      <c r="E1891" t="s">
        <v>2765</v>
      </c>
      <c r="F1891" t="s">
        <v>1866</v>
      </c>
      <c r="G1891" t="s">
        <v>4732</v>
      </c>
      <c r="H1891">
        <v>97697</v>
      </c>
      <c r="I1891">
        <v>185</v>
      </c>
      <c r="J1891" t="s">
        <v>29</v>
      </c>
      <c r="K1891" t="s">
        <v>30</v>
      </c>
      <c r="L1891">
        <v>29000000</v>
      </c>
      <c r="M1891">
        <v>2015</v>
      </c>
      <c r="N1891">
        <v>6.5</v>
      </c>
      <c r="O1891">
        <v>154436380</v>
      </c>
      <c r="R1891" t="s">
        <v>2276</v>
      </c>
      <c r="S1891" cm="1">
        <f t="array" ref="S1891">AVERAGE(IF(Table7[director_name]=R1891, Table7[imdb_score]))</f>
        <v>6.58</v>
      </c>
      <c r="T1891" t="str">
        <f>IF(Table8[[#This Row],[Average]] &gt; $V$7, "Higher", "Lower")</f>
        <v>Lower</v>
      </c>
    </row>
    <row r="1892" spans="1:20" x14ac:dyDescent="0.3">
      <c r="A1892" t="s">
        <v>753</v>
      </c>
      <c r="B1892">
        <v>451</v>
      </c>
      <c r="C1892">
        <v>108</v>
      </c>
      <c r="D1892">
        <v>334185206</v>
      </c>
      <c r="E1892" t="s">
        <v>1674</v>
      </c>
      <c r="F1892" t="s">
        <v>482</v>
      </c>
      <c r="G1892" t="s">
        <v>4734</v>
      </c>
      <c r="H1892">
        <v>306320</v>
      </c>
      <c r="I1892">
        <v>736</v>
      </c>
      <c r="J1892" t="s">
        <v>29</v>
      </c>
      <c r="K1892" t="s">
        <v>30</v>
      </c>
      <c r="L1892">
        <v>200000000</v>
      </c>
      <c r="M1892">
        <v>2010</v>
      </c>
      <c r="N1892">
        <v>6.5</v>
      </c>
      <c r="O1892">
        <v>134185206</v>
      </c>
      <c r="R1892" t="s">
        <v>2276</v>
      </c>
      <c r="S1892" cm="1">
        <f t="array" ref="S1892">AVERAGE(IF(Table7[director_name]=R1892, Table7[imdb_score]))</f>
        <v>6.58</v>
      </c>
      <c r="T1892" t="str">
        <f>IF(Table8[[#This Row],[Average]] &gt; $V$7, "Higher", "Lower")</f>
        <v>Lower</v>
      </c>
    </row>
    <row r="1893" spans="1:20" x14ac:dyDescent="0.3">
      <c r="A1893" t="s">
        <v>753</v>
      </c>
      <c r="B1893">
        <v>451</v>
      </c>
      <c r="C1893">
        <v>108</v>
      </c>
      <c r="D1893">
        <v>334185206</v>
      </c>
      <c r="E1893" t="s">
        <v>1674</v>
      </c>
      <c r="F1893" t="s">
        <v>482</v>
      </c>
      <c r="G1893" t="s">
        <v>4734</v>
      </c>
      <c r="H1893">
        <v>306336</v>
      </c>
      <c r="I1893">
        <v>736</v>
      </c>
      <c r="J1893" t="s">
        <v>29</v>
      </c>
      <c r="K1893" t="s">
        <v>30</v>
      </c>
      <c r="L1893">
        <v>200000000</v>
      </c>
      <c r="M1893">
        <v>2010</v>
      </c>
      <c r="N1893">
        <v>6.5</v>
      </c>
      <c r="O1893">
        <v>134185206</v>
      </c>
      <c r="R1893" t="s">
        <v>648</v>
      </c>
      <c r="S1893" cm="1">
        <f t="array" ref="S1893">AVERAGE(IF(Table7[director_name]=R1893, Table7[imdb_score]))</f>
        <v>6.5769230769230766</v>
      </c>
      <c r="T1893" t="str">
        <f>IF(Table8[[#This Row],[Average]] &gt; $V$7, "Higher", "Lower")</f>
        <v>Lower</v>
      </c>
    </row>
    <row r="1894" spans="1:20" x14ac:dyDescent="0.3">
      <c r="A1894" t="s">
        <v>59</v>
      </c>
      <c r="B1894">
        <v>401</v>
      </c>
      <c r="C1894">
        <v>116</v>
      </c>
      <c r="D1894">
        <v>234277056</v>
      </c>
      <c r="E1894" t="s">
        <v>471</v>
      </c>
      <c r="F1894" t="s">
        <v>649</v>
      </c>
      <c r="G1894" t="s">
        <v>4735</v>
      </c>
      <c r="H1894">
        <v>334345</v>
      </c>
      <c r="I1894">
        <v>2741</v>
      </c>
      <c r="J1894" t="s">
        <v>29</v>
      </c>
      <c r="K1894" t="s">
        <v>30</v>
      </c>
      <c r="L1894">
        <v>132000000</v>
      </c>
      <c r="M1894">
        <v>2005</v>
      </c>
      <c r="N1894">
        <v>6.5</v>
      </c>
      <c r="O1894">
        <v>102277056</v>
      </c>
      <c r="R1894" t="s">
        <v>648</v>
      </c>
      <c r="S1894" cm="1">
        <f t="array" ref="S1894">AVERAGE(IF(Table7[director_name]=R1894, Table7[imdb_score]))</f>
        <v>6.5769230769230766</v>
      </c>
      <c r="T1894" t="str">
        <f>IF(Table8[[#This Row],[Average]] &gt; $V$7, "Higher", "Lower")</f>
        <v>Lower</v>
      </c>
    </row>
    <row r="1895" spans="1:20" x14ac:dyDescent="0.3">
      <c r="A1895" t="s">
        <v>579</v>
      </c>
      <c r="B1895">
        <v>206</v>
      </c>
      <c r="C1895">
        <v>108</v>
      </c>
      <c r="D1895">
        <v>197992827</v>
      </c>
      <c r="E1895" t="s">
        <v>4736</v>
      </c>
      <c r="F1895" t="s">
        <v>313</v>
      </c>
      <c r="G1895" t="s">
        <v>4737</v>
      </c>
      <c r="H1895">
        <v>132501</v>
      </c>
      <c r="I1895">
        <v>548</v>
      </c>
      <c r="J1895" t="s">
        <v>29</v>
      </c>
      <c r="K1895" t="s">
        <v>30</v>
      </c>
      <c r="L1895">
        <v>100000000</v>
      </c>
      <c r="M1895">
        <v>2006</v>
      </c>
      <c r="N1895">
        <v>6.5</v>
      </c>
      <c r="O1895">
        <v>97992827</v>
      </c>
      <c r="R1895" t="s">
        <v>648</v>
      </c>
      <c r="S1895" cm="1">
        <f t="array" ref="S1895">AVERAGE(IF(Table7[director_name]=R1895, Table7[imdb_score]))</f>
        <v>6.5769230769230766</v>
      </c>
      <c r="T1895" t="str">
        <f>IF(Table8[[#This Row],[Average]] &gt; $V$7, "Higher", "Lower")</f>
        <v>Lower</v>
      </c>
    </row>
    <row r="1896" spans="1:20" x14ac:dyDescent="0.3">
      <c r="A1896" t="s">
        <v>2841</v>
      </c>
      <c r="B1896">
        <v>60</v>
      </c>
      <c r="C1896">
        <v>107</v>
      </c>
      <c r="D1896">
        <v>80000000</v>
      </c>
      <c r="E1896" t="s">
        <v>875</v>
      </c>
      <c r="F1896" t="s">
        <v>1532</v>
      </c>
      <c r="G1896" t="s">
        <v>4739</v>
      </c>
      <c r="H1896">
        <v>51459</v>
      </c>
      <c r="I1896">
        <v>113</v>
      </c>
      <c r="J1896" t="s">
        <v>29</v>
      </c>
      <c r="K1896" t="s">
        <v>30</v>
      </c>
      <c r="L1896">
        <v>8200000</v>
      </c>
      <c r="M1896">
        <v>1984</v>
      </c>
      <c r="N1896">
        <v>6.5</v>
      </c>
      <c r="O1896">
        <v>71800000</v>
      </c>
      <c r="R1896" t="s">
        <v>648</v>
      </c>
      <c r="S1896" cm="1">
        <f t="array" ref="S1896">AVERAGE(IF(Table7[director_name]=R1896, Table7[imdb_score]))</f>
        <v>6.5769230769230766</v>
      </c>
      <c r="T1896" t="str">
        <f>IF(Table8[[#This Row],[Average]] &gt; $V$7, "Higher", "Lower")</f>
        <v>Lower</v>
      </c>
    </row>
    <row r="1897" spans="1:20" x14ac:dyDescent="0.3">
      <c r="A1897" t="s">
        <v>824</v>
      </c>
      <c r="B1897">
        <v>233</v>
      </c>
      <c r="C1897">
        <v>126</v>
      </c>
      <c r="D1897">
        <v>186336103</v>
      </c>
      <c r="E1897" t="s">
        <v>1990</v>
      </c>
      <c r="F1897" t="s">
        <v>93</v>
      </c>
      <c r="G1897" t="s">
        <v>4740</v>
      </c>
      <c r="H1897">
        <v>348861</v>
      </c>
      <c r="I1897">
        <v>798</v>
      </c>
      <c r="J1897" t="s">
        <v>29</v>
      </c>
      <c r="K1897" t="s">
        <v>30</v>
      </c>
      <c r="L1897">
        <v>120000000</v>
      </c>
      <c r="M1897">
        <v>2005</v>
      </c>
      <c r="N1897">
        <v>6.5</v>
      </c>
      <c r="O1897">
        <v>66336103</v>
      </c>
      <c r="R1897" t="s">
        <v>648</v>
      </c>
      <c r="S1897" cm="1">
        <f t="array" ref="S1897">AVERAGE(IF(Table7[director_name]=R1897, Table7[imdb_score]))</f>
        <v>6.5769230769230766</v>
      </c>
      <c r="T1897" t="str">
        <f>IF(Table8[[#This Row],[Average]] &gt; $V$7, "Higher", "Lower")</f>
        <v>Lower</v>
      </c>
    </row>
    <row r="1898" spans="1:20" x14ac:dyDescent="0.3">
      <c r="A1898" t="s">
        <v>3765</v>
      </c>
      <c r="B1898">
        <v>129</v>
      </c>
      <c r="C1898">
        <v>104</v>
      </c>
      <c r="D1898">
        <v>82389560</v>
      </c>
      <c r="E1898" t="s">
        <v>676</v>
      </c>
      <c r="F1898" t="s">
        <v>4741</v>
      </c>
      <c r="G1898" t="s">
        <v>4742</v>
      </c>
      <c r="H1898">
        <v>106820</v>
      </c>
      <c r="I1898">
        <v>147</v>
      </c>
      <c r="J1898" t="s">
        <v>29</v>
      </c>
      <c r="K1898" t="s">
        <v>30</v>
      </c>
      <c r="L1898">
        <v>17000000</v>
      </c>
      <c r="M1898">
        <v>2014</v>
      </c>
      <c r="N1898">
        <v>6.5</v>
      </c>
      <c r="O1898">
        <v>65389560</v>
      </c>
      <c r="R1898" t="s">
        <v>648</v>
      </c>
      <c r="S1898" cm="1">
        <f t="array" ref="S1898">AVERAGE(IF(Table7[director_name]=R1898, Table7[imdb_score]))</f>
        <v>6.5769230769230766</v>
      </c>
      <c r="T1898" t="str">
        <f>IF(Table8[[#This Row],[Average]] &gt; $V$7, "Higher", "Lower")</f>
        <v>Lower</v>
      </c>
    </row>
    <row r="1899" spans="1:20" x14ac:dyDescent="0.3">
      <c r="A1899" t="s">
        <v>3525</v>
      </c>
      <c r="B1899">
        <v>285</v>
      </c>
      <c r="C1899">
        <v>103</v>
      </c>
      <c r="D1899">
        <v>71519230</v>
      </c>
      <c r="E1899" t="s">
        <v>4075</v>
      </c>
      <c r="F1899" t="s">
        <v>4743</v>
      </c>
      <c r="G1899" t="s">
        <v>4744</v>
      </c>
      <c r="H1899">
        <v>92364</v>
      </c>
      <c r="I1899">
        <v>244</v>
      </c>
      <c r="J1899" t="s">
        <v>29</v>
      </c>
      <c r="K1899" t="s">
        <v>30</v>
      </c>
      <c r="L1899">
        <v>9000000</v>
      </c>
      <c r="M1899">
        <v>2014</v>
      </c>
      <c r="N1899">
        <v>6.5</v>
      </c>
      <c r="O1899">
        <v>62519230</v>
      </c>
      <c r="R1899" t="s">
        <v>648</v>
      </c>
      <c r="S1899" cm="1">
        <f t="array" ref="S1899">AVERAGE(IF(Table7[director_name]=R1899, Table7[imdb_score]))</f>
        <v>6.5769230769230766</v>
      </c>
      <c r="T1899" t="str">
        <f>IF(Table8[[#This Row],[Average]] &gt; $V$7, "Higher", "Lower")</f>
        <v>Lower</v>
      </c>
    </row>
    <row r="1900" spans="1:20" x14ac:dyDescent="0.3">
      <c r="A1900" t="s">
        <v>2821</v>
      </c>
      <c r="B1900">
        <v>216</v>
      </c>
      <c r="C1900">
        <v>110</v>
      </c>
      <c r="D1900">
        <v>70011073</v>
      </c>
      <c r="E1900" t="s">
        <v>4746</v>
      </c>
      <c r="F1900" t="s">
        <v>4747</v>
      </c>
      <c r="G1900" t="s">
        <v>4748</v>
      </c>
      <c r="H1900">
        <v>57996</v>
      </c>
      <c r="I1900">
        <v>349</v>
      </c>
      <c r="J1900" t="s">
        <v>29</v>
      </c>
      <c r="K1900" t="s">
        <v>30</v>
      </c>
      <c r="L1900">
        <v>12000000</v>
      </c>
      <c r="M1900">
        <v>2012</v>
      </c>
      <c r="N1900">
        <v>6.5</v>
      </c>
      <c r="O1900">
        <v>58011073</v>
      </c>
      <c r="R1900" t="s">
        <v>648</v>
      </c>
      <c r="S1900" cm="1">
        <f t="array" ref="S1900">AVERAGE(IF(Table7[director_name]=R1900, Table7[imdb_score]))</f>
        <v>6.5769230769230766</v>
      </c>
      <c r="T1900" t="str">
        <f>IF(Table8[[#This Row],[Average]] &gt; $V$7, "Higher", "Lower")</f>
        <v>Lower</v>
      </c>
    </row>
    <row r="1901" spans="1:20" x14ac:dyDescent="0.3">
      <c r="A1901" t="s">
        <v>3214</v>
      </c>
      <c r="B1901">
        <v>43</v>
      </c>
      <c r="C1901">
        <v>141</v>
      </c>
      <c r="D1901">
        <v>100768056</v>
      </c>
      <c r="E1901" t="s">
        <v>140</v>
      </c>
      <c r="F1901" t="s">
        <v>837</v>
      </c>
      <c r="G1901" t="s">
        <v>4750</v>
      </c>
      <c r="H1901">
        <v>59569</v>
      </c>
      <c r="I1901">
        <v>89</v>
      </c>
      <c r="J1901" t="s">
        <v>29</v>
      </c>
      <c r="K1901" t="s">
        <v>30</v>
      </c>
      <c r="L1901">
        <v>45000000</v>
      </c>
      <c r="M1901">
        <v>1993</v>
      </c>
      <c r="N1901">
        <v>6.5</v>
      </c>
      <c r="O1901">
        <v>55768056</v>
      </c>
      <c r="R1901" t="s">
        <v>648</v>
      </c>
      <c r="S1901" cm="1">
        <f t="array" ref="S1901">AVERAGE(IF(Table7[director_name]=R1901, Table7[imdb_score]))</f>
        <v>6.5769230769230766</v>
      </c>
      <c r="T1901" t="str">
        <f>IF(Table8[[#This Row],[Average]] &gt; $V$7, "Higher", "Lower")</f>
        <v>Lower</v>
      </c>
    </row>
    <row r="1902" spans="1:20" x14ac:dyDescent="0.3">
      <c r="A1902" t="s">
        <v>475</v>
      </c>
      <c r="B1902">
        <v>261</v>
      </c>
      <c r="C1902">
        <v>108</v>
      </c>
      <c r="D1902">
        <v>114195633</v>
      </c>
      <c r="E1902" t="s">
        <v>1527</v>
      </c>
      <c r="F1902" t="s">
        <v>2079</v>
      </c>
      <c r="G1902" t="s">
        <v>4751</v>
      </c>
      <c r="H1902">
        <v>193770</v>
      </c>
      <c r="I1902">
        <v>2003</v>
      </c>
      <c r="J1902" t="s">
        <v>29</v>
      </c>
      <c r="K1902" t="s">
        <v>30</v>
      </c>
      <c r="L1902">
        <v>60000000</v>
      </c>
      <c r="M1902">
        <v>2004</v>
      </c>
      <c r="N1902">
        <v>6.5</v>
      </c>
      <c r="O1902">
        <v>54195633</v>
      </c>
      <c r="R1902" t="s">
        <v>648</v>
      </c>
      <c r="S1902" cm="1">
        <f t="array" ref="S1902">AVERAGE(IF(Table7[director_name]=R1902, Table7[imdb_score]))</f>
        <v>6.5769230769230766</v>
      </c>
      <c r="T1902" t="str">
        <f>IF(Table8[[#This Row],[Average]] &gt; $V$7, "Higher", "Lower")</f>
        <v>Lower</v>
      </c>
    </row>
    <row r="1903" spans="1:20" x14ac:dyDescent="0.3">
      <c r="A1903" t="s">
        <v>3746</v>
      </c>
      <c r="B1903">
        <v>107</v>
      </c>
      <c r="C1903">
        <v>104</v>
      </c>
      <c r="D1903">
        <v>65269010</v>
      </c>
      <c r="E1903" t="s">
        <v>4753</v>
      </c>
      <c r="F1903" t="s">
        <v>2300</v>
      </c>
      <c r="G1903" t="s">
        <v>4754</v>
      </c>
      <c r="H1903">
        <v>90938</v>
      </c>
      <c r="I1903">
        <v>271</v>
      </c>
      <c r="J1903" t="s">
        <v>29</v>
      </c>
      <c r="K1903" t="s">
        <v>30</v>
      </c>
      <c r="L1903">
        <v>12000000</v>
      </c>
      <c r="M1903">
        <v>2006</v>
      </c>
      <c r="N1903">
        <v>6.5</v>
      </c>
      <c r="O1903">
        <v>53269010</v>
      </c>
      <c r="R1903" t="s">
        <v>648</v>
      </c>
      <c r="S1903" cm="1">
        <f t="array" ref="S1903">AVERAGE(IF(Table7[director_name]=R1903, Table7[imdb_score]))</f>
        <v>6.5769230769230766</v>
      </c>
      <c r="T1903" t="str">
        <f>IF(Table8[[#This Row],[Average]] &gt; $V$7, "Higher", "Lower")</f>
        <v>Lower</v>
      </c>
    </row>
    <row r="1904" spans="1:20" x14ac:dyDescent="0.3">
      <c r="A1904" t="s">
        <v>934</v>
      </c>
      <c r="B1904">
        <v>103</v>
      </c>
      <c r="C1904">
        <v>94</v>
      </c>
      <c r="D1904">
        <v>68525609</v>
      </c>
      <c r="E1904" t="s">
        <v>676</v>
      </c>
      <c r="F1904" t="s">
        <v>154</v>
      </c>
      <c r="G1904" t="s">
        <v>4756</v>
      </c>
      <c r="H1904">
        <v>132963</v>
      </c>
      <c r="I1904">
        <v>302</v>
      </c>
      <c r="J1904" t="s">
        <v>29</v>
      </c>
      <c r="K1904" t="s">
        <v>30</v>
      </c>
      <c r="L1904">
        <v>15600000</v>
      </c>
      <c r="M1904">
        <v>2000</v>
      </c>
      <c r="N1904">
        <v>6.5</v>
      </c>
      <c r="O1904">
        <v>52925609</v>
      </c>
      <c r="R1904" t="s">
        <v>648</v>
      </c>
      <c r="S1904" cm="1">
        <f t="array" ref="S1904">AVERAGE(IF(Table7[director_name]=R1904, Table7[imdb_score]))</f>
        <v>6.5769230769230766</v>
      </c>
      <c r="T1904" t="str">
        <f>IF(Table8[[#This Row],[Average]] &gt; $V$7, "Higher", "Lower")</f>
        <v>Lower</v>
      </c>
    </row>
    <row r="1905" spans="1:20" x14ac:dyDescent="0.3">
      <c r="A1905" t="s">
        <v>3716</v>
      </c>
      <c r="B1905">
        <v>174</v>
      </c>
      <c r="C1905">
        <v>96</v>
      </c>
      <c r="D1905">
        <v>88915214</v>
      </c>
      <c r="E1905" t="s">
        <v>289</v>
      </c>
      <c r="F1905" t="s">
        <v>400</v>
      </c>
      <c r="G1905" t="s">
        <v>4758</v>
      </c>
      <c r="H1905">
        <v>163665</v>
      </c>
      <c r="I1905">
        <v>169</v>
      </c>
      <c r="J1905" t="s">
        <v>29</v>
      </c>
      <c r="K1905" t="s">
        <v>30</v>
      </c>
      <c r="L1905">
        <v>38000000</v>
      </c>
      <c r="M1905">
        <v>2009</v>
      </c>
      <c r="N1905">
        <v>6.5</v>
      </c>
      <c r="O1905">
        <v>50915214</v>
      </c>
      <c r="R1905" t="s">
        <v>648</v>
      </c>
      <c r="S1905" cm="1">
        <f t="array" ref="S1905">AVERAGE(IF(Table7[director_name]=R1905, Table7[imdb_score]))</f>
        <v>6.5769230769230766</v>
      </c>
      <c r="T1905" t="str">
        <f>IF(Table8[[#This Row],[Average]] &gt; $V$7, "Higher", "Lower")</f>
        <v>Lower</v>
      </c>
    </row>
    <row r="1906" spans="1:20" x14ac:dyDescent="0.3">
      <c r="A1906" t="s">
        <v>3107</v>
      </c>
      <c r="B1906">
        <v>153</v>
      </c>
      <c r="C1906">
        <v>119</v>
      </c>
      <c r="D1906">
        <v>115731542</v>
      </c>
      <c r="E1906" t="s">
        <v>699</v>
      </c>
      <c r="F1906" t="s">
        <v>74</v>
      </c>
      <c r="G1906" t="s">
        <v>4760</v>
      </c>
      <c r="H1906">
        <v>151812</v>
      </c>
      <c r="I1906">
        <v>556</v>
      </c>
      <c r="J1906" t="s">
        <v>29</v>
      </c>
      <c r="K1906" t="s">
        <v>30</v>
      </c>
      <c r="L1906">
        <v>65000000</v>
      </c>
      <c r="M1906">
        <v>1998</v>
      </c>
      <c r="N1906">
        <v>6.5</v>
      </c>
      <c r="O1906">
        <v>50731542</v>
      </c>
      <c r="R1906" t="s">
        <v>2677</v>
      </c>
      <c r="S1906" cm="1">
        <f t="array" ref="S1906">AVERAGE(IF(Table7[director_name]=R1906, Table7[imdb_score]))</f>
        <v>6.5714285714285712</v>
      </c>
      <c r="T1906" t="str">
        <f>IF(Table8[[#This Row],[Average]] &gt; $V$7, "Higher", "Lower")</f>
        <v>Lower</v>
      </c>
    </row>
    <row r="1907" spans="1:20" x14ac:dyDescent="0.3">
      <c r="A1907" t="s">
        <v>3466</v>
      </c>
      <c r="B1907">
        <v>265</v>
      </c>
      <c r="C1907">
        <v>110</v>
      </c>
      <c r="D1907">
        <v>130313314</v>
      </c>
      <c r="E1907" t="s">
        <v>2411</v>
      </c>
      <c r="F1907" t="s">
        <v>520</v>
      </c>
      <c r="G1907" t="s">
        <v>4762</v>
      </c>
      <c r="H1907">
        <v>168172</v>
      </c>
      <c r="I1907">
        <v>380</v>
      </c>
      <c r="J1907" t="s">
        <v>29</v>
      </c>
      <c r="K1907" t="s">
        <v>30</v>
      </c>
      <c r="L1907">
        <v>80000000</v>
      </c>
      <c r="M1907">
        <v>2008</v>
      </c>
      <c r="N1907">
        <v>6.5</v>
      </c>
      <c r="O1907">
        <v>50313314</v>
      </c>
      <c r="R1907" t="s">
        <v>2677</v>
      </c>
      <c r="S1907" cm="1">
        <f t="array" ref="S1907">AVERAGE(IF(Table7[director_name]=R1907, Table7[imdb_score]))</f>
        <v>6.5714285714285712</v>
      </c>
      <c r="T1907" t="str">
        <f>IF(Table8[[#This Row],[Average]] &gt; $V$7, "Higher", "Lower")</f>
        <v>Lower</v>
      </c>
    </row>
    <row r="1908" spans="1:20" x14ac:dyDescent="0.3">
      <c r="A1908" t="s">
        <v>2894</v>
      </c>
      <c r="B1908">
        <v>169</v>
      </c>
      <c r="C1908">
        <v>95</v>
      </c>
      <c r="D1908">
        <v>119793567</v>
      </c>
      <c r="E1908" t="s">
        <v>4763</v>
      </c>
      <c r="F1908" t="s">
        <v>3150</v>
      </c>
      <c r="G1908" t="s">
        <v>4764</v>
      </c>
      <c r="H1908">
        <v>64387</v>
      </c>
      <c r="I1908">
        <v>85</v>
      </c>
      <c r="J1908" t="s">
        <v>29</v>
      </c>
      <c r="K1908" t="s">
        <v>30</v>
      </c>
      <c r="L1908">
        <v>78000000</v>
      </c>
      <c r="M1908">
        <v>2013</v>
      </c>
      <c r="N1908">
        <v>6.5</v>
      </c>
      <c r="O1908">
        <v>41793567</v>
      </c>
      <c r="R1908" t="s">
        <v>2677</v>
      </c>
      <c r="S1908" cm="1">
        <f t="array" ref="S1908">AVERAGE(IF(Table7[director_name]=R1908, Table7[imdb_score]))</f>
        <v>6.5714285714285712</v>
      </c>
      <c r="T1908" t="str">
        <f>IF(Table8[[#This Row],[Average]] &gt; $V$7, "Higher", "Lower")</f>
        <v>Lower</v>
      </c>
    </row>
    <row r="1909" spans="1:20" x14ac:dyDescent="0.3">
      <c r="A1909" t="s">
        <v>2254</v>
      </c>
      <c r="B1909">
        <v>270</v>
      </c>
      <c r="C1909">
        <v>109</v>
      </c>
      <c r="D1909">
        <v>66489425</v>
      </c>
      <c r="E1909" t="s">
        <v>39</v>
      </c>
      <c r="F1909" t="s">
        <v>221</v>
      </c>
      <c r="G1909" t="s">
        <v>4766</v>
      </c>
      <c r="H1909">
        <v>101977</v>
      </c>
      <c r="I1909">
        <v>161</v>
      </c>
      <c r="J1909" t="s">
        <v>29</v>
      </c>
      <c r="K1909" t="s">
        <v>30</v>
      </c>
      <c r="L1909">
        <v>25000000</v>
      </c>
      <c r="M1909">
        <v>2012</v>
      </c>
      <c r="N1909">
        <v>6.5</v>
      </c>
      <c r="O1909">
        <v>41489425</v>
      </c>
      <c r="R1909" t="s">
        <v>2677</v>
      </c>
      <c r="S1909" cm="1">
        <f t="array" ref="S1909">AVERAGE(IF(Table7[director_name]=R1909, Table7[imdb_score]))</f>
        <v>6.5714285714285712</v>
      </c>
      <c r="T1909" t="str">
        <f>IF(Table8[[#This Row],[Average]] &gt; $V$7, "Higher", "Lower")</f>
        <v>Lower</v>
      </c>
    </row>
    <row r="1910" spans="1:20" x14ac:dyDescent="0.3">
      <c r="A1910" t="s">
        <v>2734</v>
      </c>
      <c r="B1910">
        <v>155</v>
      </c>
      <c r="C1910">
        <v>116</v>
      </c>
      <c r="D1910">
        <v>90567722</v>
      </c>
      <c r="E1910" t="s">
        <v>676</v>
      </c>
      <c r="F1910" t="s">
        <v>4768</v>
      </c>
      <c r="G1910" t="s">
        <v>4769</v>
      </c>
      <c r="H1910">
        <v>185878</v>
      </c>
      <c r="I1910">
        <v>481</v>
      </c>
      <c r="J1910" t="s">
        <v>29</v>
      </c>
      <c r="K1910" t="s">
        <v>30</v>
      </c>
      <c r="L1910">
        <v>51000000</v>
      </c>
      <c r="M1910">
        <v>2000</v>
      </c>
      <c r="N1910">
        <v>6.5</v>
      </c>
      <c r="O1910">
        <v>39567722</v>
      </c>
      <c r="R1910" t="s">
        <v>2677</v>
      </c>
      <c r="S1910" cm="1">
        <f t="array" ref="S1910">AVERAGE(IF(Table7[director_name]=R1910, Table7[imdb_score]))</f>
        <v>6.5714285714285712</v>
      </c>
      <c r="T1910" t="str">
        <f>IF(Table8[[#This Row],[Average]] &gt; $V$7, "Higher", "Lower")</f>
        <v>Lower</v>
      </c>
    </row>
    <row r="1911" spans="1:20" x14ac:dyDescent="0.3">
      <c r="A1911" t="s">
        <v>2883</v>
      </c>
      <c r="B1911">
        <v>543</v>
      </c>
      <c r="C1911">
        <v>96</v>
      </c>
      <c r="D1911">
        <v>54239856</v>
      </c>
      <c r="E1911" t="s">
        <v>626</v>
      </c>
      <c r="F1911" t="s">
        <v>4771</v>
      </c>
      <c r="G1911" t="s">
        <v>4772</v>
      </c>
      <c r="H1911">
        <v>125016</v>
      </c>
      <c r="I1911">
        <v>789</v>
      </c>
      <c r="J1911" t="s">
        <v>29</v>
      </c>
      <c r="K1911" t="s">
        <v>30</v>
      </c>
      <c r="L1911">
        <v>17000000</v>
      </c>
      <c r="M1911">
        <v>2013</v>
      </c>
      <c r="N1911">
        <v>6.5</v>
      </c>
      <c r="O1911">
        <v>37239856</v>
      </c>
      <c r="R1911" t="s">
        <v>2677</v>
      </c>
      <c r="S1911" cm="1">
        <f t="array" ref="S1911">AVERAGE(IF(Table7[director_name]=R1911, Table7[imdb_score]))</f>
        <v>6.5714285714285712</v>
      </c>
      <c r="T1911" t="str">
        <f>IF(Table8[[#This Row],[Average]] &gt; $V$7, "Higher", "Lower")</f>
        <v>Lower</v>
      </c>
    </row>
    <row r="1912" spans="1:20" x14ac:dyDescent="0.3">
      <c r="A1912" t="s">
        <v>1231</v>
      </c>
      <c r="B1912">
        <v>170</v>
      </c>
      <c r="C1912">
        <v>101</v>
      </c>
      <c r="D1912">
        <v>60443237</v>
      </c>
      <c r="E1912" t="s">
        <v>588</v>
      </c>
      <c r="F1912" t="s">
        <v>4774</v>
      </c>
      <c r="G1912" t="s">
        <v>4775</v>
      </c>
      <c r="H1912">
        <v>76882</v>
      </c>
      <c r="I1912">
        <v>106</v>
      </c>
      <c r="J1912" t="s">
        <v>29</v>
      </c>
      <c r="K1912" t="s">
        <v>30</v>
      </c>
      <c r="L1912">
        <v>25000000</v>
      </c>
      <c r="M1912">
        <v>2012</v>
      </c>
      <c r="N1912">
        <v>6.5</v>
      </c>
      <c r="O1912">
        <v>35443237</v>
      </c>
      <c r="R1912" t="s">
        <v>2677</v>
      </c>
      <c r="S1912" cm="1">
        <f t="array" ref="S1912">AVERAGE(IF(Table7[director_name]=R1912, Table7[imdb_score]))</f>
        <v>6.5714285714285712</v>
      </c>
      <c r="T1912" t="str">
        <f>IF(Table8[[#This Row],[Average]] &gt; $V$7, "Higher", "Lower")</f>
        <v>Lower</v>
      </c>
    </row>
    <row r="1913" spans="1:20" x14ac:dyDescent="0.3">
      <c r="A1913" t="s">
        <v>2926</v>
      </c>
      <c r="B1913">
        <v>142</v>
      </c>
      <c r="C1913">
        <v>80</v>
      </c>
      <c r="D1913">
        <v>51053787</v>
      </c>
      <c r="E1913" t="s">
        <v>4777</v>
      </c>
      <c r="F1913" t="s">
        <v>2892</v>
      </c>
      <c r="G1913" t="s">
        <v>4778</v>
      </c>
      <c r="H1913">
        <v>45900</v>
      </c>
      <c r="I1913">
        <v>247</v>
      </c>
      <c r="J1913" t="s">
        <v>29</v>
      </c>
      <c r="K1913" t="s">
        <v>30</v>
      </c>
      <c r="L1913">
        <v>17500000</v>
      </c>
      <c r="M1913">
        <v>2005</v>
      </c>
      <c r="N1913">
        <v>6.5</v>
      </c>
      <c r="O1913">
        <v>33553787</v>
      </c>
      <c r="R1913" t="s">
        <v>736</v>
      </c>
      <c r="S1913" cm="1">
        <f t="array" ref="S1913">AVERAGE(IF(Table7[director_name]=R1913, Table7[imdb_score]))</f>
        <v>6.5666666666666664</v>
      </c>
      <c r="T1913" t="str">
        <f>IF(Table8[[#This Row],[Average]] &gt; $V$7, "Higher", "Lower")</f>
        <v>Lower</v>
      </c>
    </row>
    <row r="1914" spans="1:20" x14ac:dyDescent="0.3">
      <c r="A1914" t="s">
        <v>1801</v>
      </c>
      <c r="B1914">
        <v>241</v>
      </c>
      <c r="C1914">
        <v>130</v>
      </c>
      <c r="D1914">
        <v>103338338</v>
      </c>
      <c r="E1914" t="s">
        <v>4780</v>
      </c>
      <c r="F1914" t="s">
        <v>4781</v>
      </c>
      <c r="G1914" t="s">
        <v>4782</v>
      </c>
      <c r="H1914">
        <v>55901</v>
      </c>
      <c r="I1914">
        <v>503</v>
      </c>
      <c r="J1914" t="s">
        <v>29</v>
      </c>
      <c r="K1914" t="s">
        <v>30</v>
      </c>
      <c r="L1914">
        <v>70000000</v>
      </c>
      <c r="M1914">
        <v>2006</v>
      </c>
      <c r="N1914">
        <v>6.5</v>
      </c>
      <c r="O1914">
        <v>33338338</v>
      </c>
      <c r="R1914" t="s">
        <v>2286</v>
      </c>
      <c r="S1914" cm="1">
        <f t="array" ref="S1914">AVERAGE(IF(Table7[director_name]=R1914, Table7[imdb_score]))</f>
        <v>6.5666666666666664</v>
      </c>
      <c r="T1914" t="str">
        <f>IF(Table8[[#This Row],[Average]] &gt; $V$7, "Higher", "Lower")</f>
        <v>Lower</v>
      </c>
    </row>
    <row r="1915" spans="1:20" x14ac:dyDescent="0.3">
      <c r="A1915" t="s">
        <v>2305</v>
      </c>
      <c r="B1915">
        <v>50</v>
      </c>
      <c r="C1915">
        <v>122</v>
      </c>
      <c r="D1915">
        <v>33451479</v>
      </c>
      <c r="E1915" t="s">
        <v>588</v>
      </c>
      <c r="F1915" t="s">
        <v>4784</v>
      </c>
      <c r="G1915" t="s">
        <v>4785</v>
      </c>
      <c r="H1915">
        <v>17068</v>
      </c>
      <c r="I1915">
        <v>215</v>
      </c>
      <c r="J1915" t="s">
        <v>29</v>
      </c>
      <c r="K1915" t="s">
        <v>30</v>
      </c>
      <c r="L1915">
        <v>500000</v>
      </c>
      <c r="M1915">
        <v>2008</v>
      </c>
      <c r="N1915">
        <v>6.5</v>
      </c>
      <c r="O1915">
        <v>32951479</v>
      </c>
      <c r="R1915" t="s">
        <v>2683</v>
      </c>
      <c r="S1915" cm="1">
        <f t="array" ref="S1915">AVERAGE(IF(Table7[director_name]=R1915, Table7[imdb_score]))</f>
        <v>6.5666666666666664</v>
      </c>
      <c r="T1915" t="str">
        <f>IF(Table8[[#This Row],[Average]] &gt; $V$7, "Higher", "Lower")</f>
        <v>Lower</v>
      </c>
    </row>
    <row r="1916" spans="1:20" x14ac:dyDescent="0.3">
      <c r="A1916" t="s">
        <v>1750</v>
      </c>
      <c r="B1916">
        <v>224</v>
      </c>
      <c r="C1916">
        <v>85</v>
      </c>
      <c r="D1916">
        <v>57859105</v>
      </c>
      <c r="E1916" t="s">
        <v>214</v>
      </c>
      <c r="F1916" t="s">
        <v>4787</v>
      </c>
      <c r="G1916" t="s">
        <v>4788</v>
      </c>
      <c r="H1916">
        <v>94108</v>
      </c>
      <c r="I1916">
        <v>673</v>
      </c>
      <c r="J1916" t="s">
        <v>29</v>
      </c>
      <c r="K1916" t="s">
        <v>30</v>
      </c>
      <c r="L1916">
        <v>26000000</v>
      </c>
      <c r="M1916">
        <v>2005</v>
      </c>
      <c r="N1916">
        <v>6.5</v>
      </c>
      <c r="O1916">
        <v>31859105</v>
      </c>
      <c r="R1916" t="s">
        <v>2683</v>
      </c>
      <c r="S1916" cm="1">
        <f t="array" ref="S1916">AVERAGE(IF(Table7[director_name]=R1916, Table7[imdb_score]))</f>
        <v>6.5666666666666664</v>
      </c>
      <c r="T1916" t="str">
        <f>IF(Table8[[#This Row],[Average]] &gt; $V$7, "Higher", "Lower")</f>
        <v>Lower</v>
      </c>
    </row>
    <row r="1917" spans="1:20" x14ac:dyDescent="0.3">
      <c r="A1917" t="s">
        <v>1229</v>
      </c>
      <c r="B1917">
        <v>358</v>
      </c>
      <c r="C1917">
        <v>119</v>
      </c>
      <c r="D1917">
        <v>98895417</v>
      </c>
      <c r="E1917" t="s">
        <v>175</v>
      </c>
      <c r="F1917" t="s">
        <v>400</v>
      </c>
      <c r="G1917" t="s">
        <v>4790</v>
      </c>
      <c r="H1917">
        <v>203154</v>
      </c>
      <c r="I1917">
        <v>698</v>
      </c>
      <c r="J1917" t="s">
        <v>29</v>
      </c>
      <c r="K1917" t="s">
        <v>30</v>
      </c>
      <c r="L1917">
        <v>70000000</v>
      </c>
      <c r="M1917">
        <v>2013</v>
      </c>
      <c r="N1917">
        <v>6.5</v>
      </c>
      <c r="O1917">
        <v>28895417</v>
      </c>
      <c r="R1917" t="s">
        <v>2683</v>
      </c>
      <c r="S1917" cm="1">
        <f t="array" ref="S1917">AVERAGE(IF(Table7[director_name]=R1917, Table7[imdb_score]))</f>
        <v>6.5666666666666664</v>
      </c>
      <c r="T1917" t="str">
        <f>IF(Table8[[#This Row],[Average]] &gt; $V$7, "Higher", "Lower")</f>
        <v>Lower</v>
      </c>
    </row>
    <row r="1918" spans="1:20" x14ac:dyDescent="0.3">
      <c r="A1918" t="s">
        <v>2819</v>
      </c>
      <c r="B1918">
        <v>238</v>
      </c>
      <c r="C1918">
        <v>112</v>
      </c>
      <c r="D1918">
        <v>42919096</v>
      </c>
      <c r="E1918" t="s">
        <v>417</v>
      </c>
      <c r="F1918" t="s">
        <v>3495</v>
      </c>
      <c r="G1918" t="s">
        <v>4792</v>
      </c>
      <c r="H1918">
        <v>64747</v>
      </c>
      <c r="I1918">
        <v>122</v>
      </c>
      <c r="J1918" t="s">
        <v>29</v>
      </c>
      <c r="K1918" t="s">
        <v>30</v>
      </c>
      <c r="L1918">
        <v>15000000</v>
      </c>
      <c r="M1918">
        <v>2013</v>
      </c>
      <c r="N1918">
        <v>6.5</v>
      </c>
      <c r="O1918">
        <v>27919096</v>
      </c>
      <c r="R1918" t="s">
        <v>2286</v>
      </c>
      <c r="S1918" cm="1">
        <f t="array" ref="S1918">AVERAGE(IF(Table7[director_name]=R1918, Table7[imdb_score]))</f>
        <v>6.5666666666666664</v>
      </c>
      <c r="T1918" t="str">
        <f>IF(Table8[[#This Row],[Average]] &gt; $V$7, "Higher", "Lower")</f>
        <v>Lower</v>
      </c>
    </row>
    <row r="1919" spans="1:20" x14ac:dyDescent="0.3">
      <c r="A1919" t="s">
        <v>2819</v>
      </c>
      <c r="B1919">
        <v>238</v>
      </c>
      <c r="C1919">
        <v>112</v>
      </c>
      <c r="D1919">
        <v>42919096</v>
      </c>
      <c r="E1919" t="s">
        <v>417</v>
      </c>
      <c r="F1919" t="s">
        <v>3495</v>
      </c>
      <c r="G1919" t="s">
        <v>4792</v>
      </c>
      <c r="H1919">
        <v>64748</v>
      </c>
      <c r="I1919">
        <v>122</v>
      </c>
      <c r="J1919" t="s">
        <v>29</v>
      </c>
      <c r="K1919" t="s">
        <v>30</v>
      </c>
      <c r="L1919">
        <v>15000000</v>
      </c>
      <c r="M1919">
        <v>2013</v>
      </c>
      <c r="N1919">
        <v>6.5</v>
      </c>
      <c r="O1919">
        <v>27919096</v>
      </c>
      <c r="R1919" t="s">
        <v>2286</v>
      </c>
      <c r="S1919" cm="1">
        <f t="array" ref="S1919">AVERAGE(IF(Table7[director_name]=R1919, Table7[imdb_score]))</f>
        <v>6.5666666666666664</v>
      </c>
      <c r="T1919" t="str">
        <f>IF(Table8[[#This Row],[Average]] &gt; $V$7, "Higher", "Lower")</f>
        <v>Lower</v>
      </c>
    </row>
    <row r="1920" spans="1:20" x14ac:dyDescent="0.3">
      <c r="A1920" t="s">
        <v>2856</v>
      </c>
      <c r="B1920">
        <v>132</v>
      </c>
      <c r="C1920">
        <v>101</v>
      </c>
      <c r="D1920">
        <v>34017854</v>
      </c>
      <c r="E1920" t="s">
        <v>676</v>
      </c>
      <c r="F1920" t="s">
        <v>4795</v>
      </c>
      <c r="G1920" t="s">
        <v>4796</v>
      </c>
      <c r="H1920">
        <v>51326</v>
      </c>
      <c r="I1920">
        <v>116</v>
      </c>
      <c r="J1920" t="s">
        <v>29</v>
      </c>
      <c r="K1920" t="s">
        <v>30</v>
      </c>
      <c r="L1920">
        <v>8500000</v>
      </c>
      <c r="M1920">
        <v>2015</v>
      </c>
      <c r="N1920">
        <v>6.5</v>
      </c>
      <c r="O1920">
        <v>25517854</v>
      </c>
      <c r="R1920" t="s">
        <v>736</v>
      </c>
      <c r="S1920" cm="1">
        <f t="array" ref="S1920">AVERAGE(IF(Table7[director_name]=R1920, Table7[imdb_score]))</f>
        <v>6.5666666666666664</v>
      </c>
      <c r="T1920" t="str">
        <f>IF(Table8[[#This Row],[Average]] &gt; $V$7, "Higher", "Lower")</f>
        <v>Lower</v>
      </c>
    </row>
    <row r="1921" spans="1:20" x14ac:dyDescent="0.3">
      <c r="A1921" t="s">
        <v>3629</v>
      </c>
      <c r="B1921">
        <v>142</v>
      </c>
      <c r="C1921">
        <v>87</v>
      </c>
      <c r="D1921">
        <v>33244684</v>
      </c>
      <c r="E1921" t="s">
        <v>1900</v>
      </c>
      <c r="F1921" t="s">
        <v>4798</v>
      </c>
      <c r="G1921" t="s">
        <v>4799</v>
      </c>
      <c r="H1921">
        <v>62038</v>
      </c>
      <c r="I1921">
        <v>281</v>
      </c>
      <c r="J1921" t="s">
        <v>29</v>
      </c>
      <c r="K1921" t="s">
        <v>30</v>
      </c>
      <c r="L1921">
        <v>9000000</v>
      </c>
      <c r="M1921">
        <v>1988</v>
      </c>
      <c r="N1921">
        <v>6.5</v>
      </c>
      <c r="O1921">
        <v>24244684</v>
      </c>
      <c r="R1921" t="s">
        <v>736</v>
      </c>
      <c r="S1921" cm="1">
        <f t="array" ref="S1921">AVERAGE(IF(Table7[director_name]=R1921, Table7[imdb_score]))</f>
        <v>6.5666666666666664</v>
      </c>
      <c r="T1921" t="str">
        <f>IF(Table8[[#This Row],[Average]] &gt; $V$7, "Higher", "Lower")</f>
        <v>Lower</v>
      </c>
    </row>
    <row r="1922" spans="1:20" x14ac:dyDescent="0.3">
      <c r="A1922" t="s">
        <v>1907</v>
      </c>
      <c r="B1922">
        <v>335</v>
      </c>
      <c r="C1922">
        <v>129</v>
      </c>
      <c r="D1922">
        <v>49874933</v>
      </c>
      <c r="E1922" t="s">
        <v>305</v>
      </c>
      <c r="F1922" t="s">
        <v>3495</v>
      </c>
      <c r="G1922" t="s">
        <v>4801</v>
      </c>
      <c r="H1922">
        <v>161168</v>
      </c>
      <c r="I1922">
        <v>287</v>
      </c>
      <c r="J1922" t="s">
        <v>29</v>
      </c>
      <c r="K1922" t="s">
        <v>30</v>
      </c>
      <c r="L1922">
        <v>26000000</v>
      </c>
      <c r="M1922">
        <v>2013</v>
      </c>
      <c r="N1922">
        <v>6.5</v>
      </c>
      <c r="O1922">
        <v>23874933</v>
      </c>
      <c r="R1922" t="s">
        <v>1140</v>
      </c>
      <c r="S1922" cm="1">
        <f t="array" ref="S1922">AVERAGE(IF(Table7[director_name]=R1922, Table7[imdb_score]))</f>
        <v>6.56</v>
      </c>
      <c r="T1922" t="str">
        <f>IF(Table8[[#This Row],[Average]] &gt; $V$7, "Higher", "Lower")</f>
        <v>Lower</v>
      </c>
    </row>
    <row r="1923" spans="1:20" x14ac:dyDescent="0.3">
      <c r="A1923" t="s">
        <v>3704</v>
      </c>
      <c r="B1923">
        <v>219</v>
      </c>
      <c r="C1923">
        <v>94</v>
      </c>
      <c r="D1923">
        <v>198332128</v>
      </c>
      <c r="E1923" t="s">
        <v>4803</v>
      </c>
      <c r="F1923" t="s">
        <v>300</v>
      </c>
      <c r="G1923" t="s">
        <v>4804</v>
      </c>
      <c r="H1923">
        <v>114553</v>
      </c>
      <c r="I1923">
        <v>187</v>
      </c>
      <c r="J1923" t="s">
        <v>29</v>
      </c>
      <c r="K1923" t="s">
        <v>30</v>
      </c>
      <c r="L1923">
        <v>175000000</v>
      </c>
      <c r="M1923">
        <v>2009</v>
      </c>
      <c r="N1923">
        <v>6.5</v>
      </c>
      <c r="O1923">
        <v>23332128</v>
      </c>
      <c r="R1923" t="s">
        <v>1140</v>
      </c>
      <c r="S1923" cm="1">
        <f t="array" ref="S1923">AVERAGE(IF(Table7[director_name]=R1923, Table7[imdb_score]))</f>
        <v>6.56</v>
      </c>
      <c r="T1923" t="str">
        <f>IF(Table8[[#This Row],[Average]] &gt; $V$7, "Higher", "Lower")</f>
        <v>Lower</v>
      </c>
    </row>
    <row r="1924" spans="1:20" x14ac:dyDescent="0.3">
      <c r="A1924" t="s">
        <v>3689</v>
      </c>
      <c r="B1924">
        <v>159</v>
      </c>
      <c r="C1924">
        <v>105</v>
      </c>
      <c r="D1924">
        <v>53021560</v>
      </c>
      <c r="E1924" t="s">
        <v>699</v>
      </c>
      <c r="F1924" t="s">
        <v>3646</v>
      </c>
      <c r="G1924" t="s">
        <v>4806</v>
      </c>
      <c r="H1924">
        <v>74630</v>
      </c>
      <c r="I1924">
        <v>156</v>
      </c>
      <c r="J1924" t="s">
        <v>29</v>
      </c>
      <c r="K1924" t="s">
        <v>30</v>
      </c>
      <c r="L1924">
        <v>30000000</v>
      </c>
      <c r="M1924">
        <v>2010</v>
      </c>
      <c r="N1924">
        <v>6.5</v>
      </c>
      <c r="O1924">
        <v>23021560</v>
      </c>
      <c r="R1924" t="s">
        <v>1801</v>
      </c>
      <c r="S1924" cm="1">
        <f t="array" ref="S1924">AVERAGE(IF(Table7[director_name]=R1924, Table7[imdb_score]))</f>
        <v>6.56</v>
      </c>
      <c r="T1924" t="str">
        <f>IF(Table8[[#This Row],[Average]] &gt; $V$7, "Higher", "Lower")</f>
        <v>Lower</v>
      </c>
    </row>
    <row r="1925" spans="1:20" x14ac:dyDescent="0.3">
      <c r="A1925" t="s">
        <v>503</v>
      </c>
      <c r="B1925">
        <v>424</v>
      </c>
      <c r="C1925">
        <v>113</v>
      </c>
      <c r="D1925">
        <v>102981571</v>
      </c>
      <c r="E1925" t="s">
        <v>715</v>
      </c>
      <c r="F1925" t="s">
        <v>339</v>
      </c>
      <c r="G1925" t="s">
        <v>4808</v>
      </c>
      <c r="H1925">
        <v>270226</v>
      </c>
      <c r="I1925">
        <v>741</v>
      </c>
      <c r="J1925" t="s">
        <v>29</v>
      </c>
      <c r="K1925" t="s">
        <v>30</v>
      </c>
      <c r="L1925">
        <v>80000000</v>
      </c>
      <c r="M1925">
        <v>2010</v>
      </c>
      <c r="N1925">
        <v>6.5</v>
      </c>
      <c r="O1925">
        <v>22981571</v>
      </c>
      <c r="R1925" t="s">
        <v>1140</v>
      </c>
      <c r="S1925" cm="1">
        <f t="array" ref="S1925">AVERAGE(IF(Table7[director_name]=R1925, Table7[imdb_score]))</f>
        <v>6.56</v>
      </c>
      <c r="T1925" t="str">
        <f>IF(Table8[[#This Row],[Average]] &gt; $V$7, "Higher", "Lower")</f>
        <v>Lower</v>
      </c>
    </row>
    <row r="1926" spans="1:20" x14ac:dyDescent="0.3">
      <c r="A1926" t="s">
        <v>2853</v>
      </c>
      <c r="B1926">
        <v>336</v>
      </c>
      <c r="C1926">
        <v>104</v>
      </c>
      <c r="D1926">
        <v>27689474</v>
      </c>
      <c r="E1926" t="s">
        <v>2463</v>
      </c>
      <c r="F1926" t="s">
        <v>4810</v>
      </c>
      <c r="G1926" t="s">
        <v>4811</v>
      </c>
      <c r="H1926">
        <v>85688</v>
      </c>
      <c r="I1926">
        <v>339</v>
      </c>
      <c r="J1926" t="s">
        <v>29</v>
      </c>
      <c r="K1926" t="s">
        <v>30</v>
      </c>
      <c r="L1926">
        <v>5000000</v>
      </c>
      <c r="M1926">
        <v>2013</v>
      </c>
      <c r="N1926">
        <v>6.5</v>
      </c>
      <c r="O1926">
        <v>22689474</v>
      </c>
      <c r="R1926" t="s">
        <v>1801</v>
      </c>
      <c r="S1926" cm="1">
        <f t="array" ref="S1926">AVERAGE(IF(Table7[director_name]=R1926, Table7[imdb_score]))</f>
        <v>6.56</v>
      </c>
      <c r="T1926" t="str">
        <f>IF(Table8[[#This Row],[Average]] &gt; $V$7, "Higher", "Lower")</f>
        <v>Lower</v>
      </c>
    </row>
    <row r="1927" spans="1:20" x14ac:dyDescent="0.3">
      <c r="A1927" t="s">
        <v>2468</v>
      </c>
      <c r="B1927">
        <v>167</v>
      </c>
      <c r="C1927">
        <v>91</v>
      </c>
      <c r="D1927">
        <v>66790248</v>
      </c>
      <c r="E1927" t="s">
        <v>224</v>
      </c>
      <c r="F1927" t="s">
        <v>1884</v>
      </c>
      <c r="G1927" t="s">
        <v>4813</v>
      </c>
      <c r="H1927">
        <v>57281</v>
      </c>
      <c r="I1927">
        <v>350</v>
      </c>
      <c r="J1927" t="s">
        <v>29</v>
      </c>
      <c r="K1927" t="s">
        <v>30</v>
      </c>
      <c r="L1927">
        <v>45000000</v>
      </c>
      <c r="M1927">
        <v>2002</v>
      </c>
      <c r="N1927">
        <v>6.5</v>
      </c>
      <c r="O1927">
        <v>21790248</v>
      </c>
      <c r="R1927" t="s">
        <v>1801</v>
      </c>
      <c r="S1927" cm="1">
        <f t="array" ref="S1927">AVERAGE(IF(Table7[director_name]=R1927, Table7[imdb_score]))</f>
        <v>6.56</v>
      </c>
      <c r="T1927" t="str">
        <f>IF(Table8[[#This Row],[Average]] &gt; $V$7, "Higher", "Lower")</f>
        <v>Lower</v>
      </c>
    </row>
    <row r="1928" spans="1:20" x14ac:dyDescent="0.3">
      <c r="A1928" t="s">
        <v>1817</v>
      </c>
      <c r="B1928">
        <v>198</v>
      </c>
      <c r="C1928">
        <v>97</v>
      </c>
      <c r="D1928">
        <v>45089048</v>
      </c>
      <c r="E1928" t="s">
        <v>739</v>
      </c>
      <c r="F1928" t="s">
        <v>1167</v>
      </c>
      <c r="G1928" t="s">
        <v>4815</v>
      </c>
      <c r="H1928">
        <v>86251</v>
      </c>
      <c r="I1928">
        <v>260</v>
      </c>
      <c r="J1928" t="s">
        <v>29</v>
      </c>
      <c r="K1928" t="s">
        <v>675</v>
      </c>
      <c r="L1928">
        <v>25000000</v>
      </c>
      <c r="M1928">
        <v>2014</v>
      </c>
      <c r="N1928">
        <v>6.5</v>
      </c>
      <c r="O1928">
        <v>20089048</v>
      </c>
      <c r="R1928" t="s">
        <v>1801</v>
      </c>
      <c r="S1928" cm="1">
        <f t="array" ref="S1928">AVERAGE(IF(Table7[director_name]=R1928, Table7[imdb_score]))</f>
        <v>6.56</v>
      </c>
      <c r="T1928" t="str">
        <f>IF(Table8[[#This Row],[Average]] &gt; $V$7, "Higher", "Lower")</f>
        <v>Lower</v>
      </c>
    </row>
    <row r="1929" spans="1:20" x14ac:dyDescent="0.3">
      <c r="A1929" t="s">
        <v>2308</v>
      </c>
      <c r="B1929">
        <v>125</v>
      </c>
      <c r="C1929">
        <v>115</v>
      </c>
      <c r="D1929">
        <v>74540762</v>
      </c>
      <c r="E1929" t="s">
        <v>417</v>
      </c>
      <c r="F1929" t="s">
        <v>2707</v>
      </c>
      <c r="G1929" t="s">
        <v>4817</v>
      </c>
      <c r="H1929">
        <v>48753</v>
      </c>
      <c r="I1929">
        <v>323</v>
      </c>
      <c r="J1929" t="s">
        <v>29</v>
      </c>
      <c r="K1929" t="s">
        <v>30</v>
      </c>
      <c r="L1929">
        <v>55000000</v>
      </c>
      <c r="M1929">
        <v>2004</v>
      </c>
      <c r="N1929">
        <v>6.5</v>
      </c>
      <c r="O1929">
        <v>19540762</v>
      </c>
      <c r="R1929" t="s">
        <v>1140</v>
      </c>
      <c r="S1929" cm="1">
        <f t="array" ref="S1929">AVERAGE(IF(Table7[director_name]=R1929, Table7[imdb_score]))</f>
        <v>6.56</v>
      </c>
      <c r="T1929" t="str">
        <f>IF(Table8[[#This Row],[Average]] &gt; $V$7, "Higher", "Lower")</f>
        <v>Lower</v>
      </c>
    </row>
    <row r="1930" spans="1:20" x14ac:dyDescent="0.3">
      <c r="A1930" t="s">
        <v>2446</v>
      </c>
      <c r="B1930">
        <v>78</v>
      </c>
      <c r="C1930">
        <v>101</v>
      </c>
      <c r="D1930">
        <v>29500000</v>
      </c>
      <c r="E1930" t="s">
        <v>4818</v>
      </c>
      <c r="F1930" t="s">
        <v>1889</v>
      </c>
      <c r="G1930" t="s">
        <v>4819</v>
      </c>
      <c r="H1930">
        <v>25613</v>
      </c>
      <c r="I1930">
        <v>121</v>
      </c>
      <c r="J1930" t="s">
        <v>29</v>
      </c>
      <c r="K1930" t="s">
        <v>30</v>
      </c>
      <c r="L1930">
        <v>10000000</v>
      </c>
      <c r="M1930">
        <v>1983</v>
      </c>
      <c r="N1930">
        <v>6.5</v>
      </c>
      <c r="O1930">
        <v>19500000</v>
      </c>
      <c r="R1930" t="s">
        <v>1801</v>
      </c>
      <c r="S1930" cm="1">
        <f t="array" ref="S1930">AVERAGE(IF(Table7[director_name]=R1930, Table7[imdb_score]))</f>
        <v>6.56</v>
      </c>
      <c r="T1930" t="str">
        <f>IF(Table8[[#This Row],[Average]] &gt; $V$7, "Higher", "Lower")</f>
        <v>Lower</v>
      </c>
    </row>
    <row r="1931" spans="1:20" x14ac:dyDescent="0.3">
      <c r="A1931" t="s">
        <v>3071</v>
      </c>
      <c r="B1931">
        <v>157</v>
      </c>
      <c r="C1931">
        <v>109</v>
      </c>
      <c r="D1931">
        <v>45489752</v>
      </c>
      <c r="E1931" t="s">
        <v>699</v>
      </c>
      <c r="F1931" t="s">
        <v>740</v>
      </c>
      <c r="G1931" t="s">
        <v>4821</v>
      </c>
      <c r="H1931">
        <v>48973</v>
      </c>
      <c r="I1931">
        <v>214</v>
      </c>
      <c r="J1931" t="s">
        <v>29</v>
      </c>
      <c r="K1931" t="s">
        <v>30</v>
      </c>
      <c r="L1931">
        <v>26000000</v>
      </c>
      <c r="M1931">
        <v>2004</v>
      </c>
      <c r="N1931">
        <v>6.5</v>
      </c>
      <c r="O1931">
        <v>19489752</v>
      </c>
      <c r="R1931" t="s">
        <v>1140</v>
      </c>
      <c r="S1931" cm="1">
        <f t="array" ref="S1931">AVERAGE(IF(Table7[director_name]=R1931, Table7[imdb_score]))</f>
        <v>6.56</v>
      </c>
      <c r="T1931" t="str">
        <f>IF(Table8[[#This Row],[Average]] &gt; $V$7, "Higher", "Lower")</f>
        <v>Lower</v>
      </c>
    </row>
    <row r="1932" spans="1:20" x14ac:dyDescent="0.3">
      <c r="A1932" t="s">
        <v>2257</v>
      </c>
      <c r="B1932">
        <v>37</v>
      </c>
      <c r="C1932">
        <v>109</v>
      </c>
      <c r="D1932">
        <v>27362712</v>
      </c>
      <c r="E1932" t="s">
        <v>1569</v>
      </c>
      <c r="F1932" t="s">
        <v>4822</v>
      </c>
      <c r="G1932" t="s">
        <v>4823</v>
      </c>
      <c r="H1932">
        <v>5971</v>
      </c>
      <c r="I1932">
        <v>60</v>
      </c>
      <c r="J1932" t="s">
        <v>29</v>
      </c>
      <c r="K1932" t="s">
        <v>30</v>
      </c>
      <c r="L1932">
        <v>8000000</v>
      </c>
      <c r="M1932">
        <v>2002</v>
      </c>
      <c r="N1932">
        <v>6.5</v>
      </c>
      <c r="O1932">
        <v>19362712</v>
      </c>
      <c r="R1932" t="s">
        <v>2027</v>
      </c>
      <c r="S1932" cm="1">
        <f t="array" ref="S1932">AVERAGE(IF(Table7[director_name]=R1932, Table7[imdb_score]))</f>
        <v>6.5500000000000007</v>
      </c>
      <c r="T1932" t="str">
        <f>IF(Table8[[#This Row],[Average]] &gt; $V$7, "Higher", "Lower")</f>
        <v>Lower</v>
      </c>
    </row>
    <row r="1933" spans="1:20" x14ac:dyDescent="0.3">
      <c r="A1933" t="s">
        <v>3473</v>
      </c>
      <c r="B1933">
        <v>308</v>
      </c>
      <c r="C1933">
        <v>101</v>
      </c>
      <c r="D1933">
        <v>39103378</v>
      </c>
      <c r="E1933" t="s">
        <v>840</v>
      </c>
      <c r="F1933" t="s">
        <v>2783</v>
      </c>
      <c r="G1933" t="s">
        <v>4825</v>
      </c>
      <c r="H1933">
        <v>93272</v>
      </c>
      <c r="I1933">
        <v>251</v>
      </c>
      <c r="J1933" t="s">
        <v>29</v>
      </c>
      <c r="K1933" t="s">
        <v>30</v>
      </c>
      <c r="L1933">
        <v>20000000</v>
      </c>
      <c r="M1933">
        <v>2010</v>
      </c>
      <c r="N1933">
        <v>6.5</v>
      </c>
      <c r="O1933">
        <v>19103378</v>
      </c>
      <c r="R1933" t="s">
        <v>2085</v>
      </c>
      <c r="S1933" cm="1">
        <f t="array" ref="S1933">AVERAGE(IF(Table7[director_name]=R1933, Table7[imdb_score]))</f>
        <v>6.5500000000000007</v>
      </c>
      <c r="T1933" t="str">
        <f>IF(Table8[[#This Row],[Average]] &gt; $V$7, "Higher", "Lower")</f>
        <v>Lower</v>
      </c>
    </row>
    <row r="1934" spans="1:20" x14ac:dyDescent="0.3">
      <c r="A1934" t="s">
        <v>986</v>
      </c>
      <c r="B1934">
        <v>96</v>
      </c>
      <c r="C1934">
        <v>170</v>
      </c>
      <c r="D1934">
        <v>75370763</v>
      </c>
      <c r="E1934" t="s">
        <v>1724</v>
      </c>
      <c r="F1934" t="s">
        <v>740</v>
      </c>
      <c r="G1934" t="s">
        <v>4826</v>
      </c>
      <c r="H1934">
        <v>32353</v>
      </c>
      <c r="I1934">
        <v>263</v>
      </c>
      <c r="J1934" t="s">
        <v>29</v>
      </c>
      <c r="K1934" t="s">
        <v>30</v>
      </c>
      <c r="L1934">
        <v>60000000</v>
      </c>
      <c r="M1934">
        <v>1998</v>
      </c>
      <c r="N1934">
        <v>6.5</v>
      </c>
      <c r="O1934">
        <v>15370763</v>
      </c>
      <c r="R1934" t="s">
        <v>2571</v>
      </c>
      <c r="S1934" cm="1">
        <f t="array" ref="S1934">AVERAGE(IF(Table7[director_name]=R1934, Table7[imdb_score]))</f>
        <v>6.5500000000000007</v>
      </c>
      <c r="T1934" t="str">
        <f>IF(Table8[[#This Row],[Average]] &gt; $V$7, "Higher", "Lower")</f>
        <v>Lower</v>
      </c>
    </row>
    <row r="1935" spans="1:20" x14ac:dyDescent="0.3">
      <c r="A1935" t="s">
        <v>3965</v>
      </c>
      <c r="B1935">
        <v>76</v>
      </c>
      <c r="C1935">
        <v>100</v>
      </c>
      <c r="D1935">
        <v>25339117</v>
      </c>
      <c r="E1935" t="s">
        <v>289</v>
      </c>
      <c r="F1935" t="s">
        <v>2848</v>
      </c>
      <c r="G1935" t="s">
        <v>4828</v>
      </c>
      <c r="H1935">
        <v>37885</v>
      </c>
      <c r="I1935">
        <v>247</v>
      </c>
      <c r="J1935" t="s">
        <v>29</v>
      </c>
      <c r="K1935" t="s">
        <v>30</v>
      </c>
      <c r="L1935">
        <v>10000000</v>
      </c>
      <c r="M1935">
        <v>1998</v>
      </c>
      <c r="N1935">
        <v>6.5</v>
      </c>
      <c r="O1935">
        <v>15339117</v>
      </c>
      <c r="R1935" t="s">
        <v>2571</v>
      </c>
      <c r="S1935" cm="1">
        <f t="array" ref="S1935">AVERAGE(IF(Table7[director_name]=R1935, Table7[imdb_score]))</f>
        <v>6.5500000000000007</v>
      </c>
      <c r="T1935" t="str">
        <f>IF(Table8[[#This Row],[Average]] &gt; $V$7, "Higher", "Lower")</f>
        <v>Lower</v>
      </c>
    </row>
    <row r="1936" spans="1:20" x14ac:dyDescent="0.3">
      <c r="A1936" t="s">
        <v>2789</v>
      </c>
      <c r="B1936">
        <v>160</v>
      </c>
      <c r="C1936">
        <v>119</v>
      </c>
      <c r="D1936">
        <v>125332007</v>
      </c>
      <c r="E1936" t="s">
        <v>715</v>
      </c>
      <c r="F1936" t="s">
        <v>4830</v>
      </c>
      <c r="G1936" t="s">
        <v>4831</v>
      </c>
      <c r="H1936">
        <v>149680</v>
      </c>
      <c r="I1936">
        <v>328</v>
      </c>
      <c r="J1936" t="s">
        <v>29</v>
      </c>
      <c r="K1936" t="s">
        <v>200</v>
      </c>
      <c r="L1936">
        <v>110000000</v>
      </c>
      <c r="M1936">
        <v>1997</v>
      </c>
      <c r="N1936">
        <v>6.5</v>
      </c>
      <c r="O1936">
        <v>15332007</v>
      </c>
      <c r="R1936" t="s">
        <v>2571</v>
      </c>
      <c r="S1936" cm="1">
        <f t="array" ref="S1936">AVERAGE(IF(Table7[director_name]=R1936, Table7[imdb_score]))</f>
        <v>6.5500000000000007</v>
      </c>
      <c r="T1936" t="str">
        <f>IF(Table8[[#This Row],[Average]] &gt; $V$7, "Higher", "Lower")</f>
        <v>Lower</v>
      </c>
    </row>
    <row r="1937" spans="1:20" x14ac:dyDescent="0.3">
      <c r="A1937" t="s">
        <v>2919</v>
      </c>
      <c r="B1937">
        <v>44</v>
      </c>
      <c r="C1937">
        <v>82</v>
      </c>
      <c r="D1937">
        <v>36696761</v>
      </c>
      <c r="E1937" t="s">
        <v>1746</v>
      </c>
      <c r="F1937" t="s">
        <v>4833</v>
      </c>
      <c r="G1937" t="s">
        <v>4834</v>
      </c>
      <c r="H1937">
        <v>6808</v>
      </c>
      <c r="I1937">
        <v>38</v>
      </c>
      <c r="J1937" t="s">
        <v>29</v>
      </c>
      <c r="K1937" t="s">
        <v>30</v>
      </c>
      <c r="L1937">
        <v>23000000</v>
      </c>
      <c r="M1937">
        <v>2001</v>
      </c>
      <c r="N1937">
        <v>6.5</v>
      </c>
      <c r="O1937">
        <v>13696761</v>
      </c>
      <c r="R1937" t="s">
        <v>2027</v>
      </c>
      <c r="S1937" cm="1">
        <f t="array" ref="S1937">AVERAGE(IF(Table7[director_name]=R1937, Table7[imdb_score]))</f>
        <v>6.5500000000000007</v>
      </c>
      <c r="T1937" t="str">
        <f>IF(Table8[[#This Row],[Average]] &gt; $V$7, "Higher", "Lower")</f>
        <v>Lower</v>
      </c>
    </row>
    <row r="1938" spans="1:20" x14ac:dyDescent="0.3">
      <c r="A1938" t="s">
        <v>3886</v>
      </c>
      <c r="B1938">
        <v>161</v>
      </c>
      <c r="C1938">
        <v>102</v>
      </c>
      <c r="D1938">
        <v>25277561</v>
      </c>
      <c r="E1938" t="s">
        <v>289</v>
      </c>
      <c r="F1938" t="s">
        <v>544</v>
      </c>
      <c r="G1938" t="s">
        <v>4836</v>
      </c>
      <c r="H1938">
        <v>21672</v>
      </c>
      <c r="I1938">
        <v>93</v>
      </c>
      <c r="J1938" t="s">
        <v>29</v>
      </c>
      <c r="K1938" t="s">
        <v>30</v>
      </c>
      <c r="L1938">
        <v>12000000</v>
      </c>
      <c r="M1938">
        <v>2014</v>
      </c>
      <c r="N1938">
        <v>6.5</v>
      </c>
      <c r="O1938">
        <v>13277561</v>
      </c>
      <c r="R1938" t="s">
        <v>2027</v>
      </c>
      <c r="S1938" cm="1">
        <f t="array" ref="S1938">AVERAGE(IF(Table7[director_name]=R1938, Table7[imdb_score]))</f>
        <v>6.5500000000000007</v>
      </c>
      <c r="T1938" t="str">
        <f>IF(Table8[[#This Row],[Average]] &gt; $V$7, "Higher", "Lower")</f>
        <v>Lower</v>
      </c>
    </row>
    <row r="1939" spans="1:20" x14ac:dyDescent="0.3">
      <c r="A1939" t="s">
        <v>2805</v>
      </c>
      <c r="B1939">
        <v>83</v>
      </c>
      <c r="C1939">
        <v>114</v>
      </c>
      <c r="D1939">
        <v>30050028</v>
      </c>
      <c r="E1939" t="s">
        <v>175</v>
      </c>
      <c r="F1939" t="s">
        <v>2297</v>
      </c>
      <c r="G1939" t="s">
        <v>4838</v>
      </c>
      <c r="H1939">
        <v>42987</v>
      </c>
      <c r="I1939">
        <v>201</v>
      </c>
      <c r="J1939" t="s">
        <v>29</v>
      </c>
      <c r="K1939" t="s">
        <v>30</v>
      </c>
      <c r="L1939">
        <v>17000000</v>
      </c>
      <c r="M1939">
        <v>1989</v>
      </c>
      <c r="N1939">
        <v>6.5</v>
      </c>
      <c r="O1939">
        <v>13050028</v>
      </c>
      <c r="R1939" t="s">
        <v>2027</v>
      </c>
      <c r="S1939" cm="1">
        <f t="array" ref="S1939">AVERAGE(IF(Table7[director_name]=R1939, Table7[imdb_score]))</f>
        <v>6.5500000000000007</v>
      </c>
      <c r="T1939" t="str">
        <f>IF(Table8[[#This Row],[Average]] &gt; $V$7, "Higher", "Lower")</f>
        <v>Lower</v>
      </c>
    </row>
    <row r="1940" spans="1:20" x14ac:dyDescent="0.3">
      <c r="A1940" t="s">
        <v>959</v>
      </c>
      <c r="B1940">
        <v>248</v>
      </c>
      <c r="C1940">
        <v>108</v>
      </c>
      <c r="D1940">
        <v>33313582</v>
      </c>
      <c r="E1940" t="s">
        <v>3824</v>
      </c>
      <c r="F1940" t="s">
        <v>496</v>
      </c>
      <c r="G1940" t="s">
        <v>4840</v>
      </c>
      <c r="H1940">
        <v>52888</v>
      </c>
      <c r="I1940">
        <v>175</v>
      </c>
      <c r="J1940" t="s">
        <v>29</v>
      </c>
      <c r="K1940" t="s">
        <v>30</v>
      </c>
      <c r="L1940">
        <v>21000000</v>
      </c>
      <c r="M1940">
        <v>2009</v>
      </c>
      <c r="N1940">
        <v>6.5</v>
      </c>
      <c r="O1940">
        <v>12313582</v>
      </c>
      <c r="R1940" t="s">
        <v>2085</v>
      </c>
      <c r="S1940" cm="1">
        <f t="array" ref="S1940">AVERAGE(IF(Table7[director_name]=R1940, Table7[imdb_score]))</f>
        <v>6.5500000000000007</v>
      </c>
      <c r="T1940" t="str">
        <f>IF(Table8[[#This Row],[Average]] &gt; $V$7, "Higher", "Lower")</f>
        <v>Lower</v>
      </c>
    </row>
    <row r="1941" spans="1:20" x14ac:dyDescent="0.3">
      <c r="A1941" t="s">
        <v>3477</v>
      </c>
      <c r="B1941">
        <v>175</v>
      </c>
      <c r="C1941">
        <v>127</v>
      </c>
      <c r="D1941">
        <v>101643008</v>
      </c>
      <c r="E1941" t="s">
        <v>1576</v>
      </c>
      <c r="F1941" t="s">
        <v>1302</v>
      </c>
      <c r="G1941" t="s">
        <v>4842</v>
      </c>
      <c r="H1941">
        <v>218341</v>
      </c>
      <c r="I1941">
        <v>498</v>
      </c>
      <c r="J1941" t="s">
        <v>29</v>
      </c>
      <c r="K1941" t="s">
        <v>30</v>
      </c>
      <c r="L1941">
        <v>90000000</v>
      </c>
      <c r="M1941">
        <v>2000</v>
      </c>
      <c r="N1941">
        <v>6.5</v>
      </c>
      <c r="O1941">
        <v>11643008</v>
      </c>
      <c r="R1941" t="s">
        <v>2571</v>
      </c>
      <c r="S1941" cm="1">
        <f t="array" ref="S1941">AVERAGE(IF(Table7[director_name]=R1941, Table7[imdb_score]))</f>
        <v>6.5500000000000007</v>
      </c>
      <c r="T1941" t="str">
        <f>IF(Table8[[#This Row],[Average]] &gt; $V$7, "Higher", "Lower")</f>
        <v>Lower</v>
      </c>
    </row>
    <row r="1942" spans="1:20" x14ac:dyDescent="0.3">
      <c r="A1942" t="s">
        <v>2923</v>
      </c>
      <c r="B1942">
        <v>145</v>
      </c>
      <c r="C1942">
        <v>82</v>
      </c>
      <c r="D1942">
        <v>137748063</v>
      </c>
      <c r="E1942" t="s">
        <v>4844</v>
      </c>
      <c r="F1942" t="s">
        <v>2554</v>
      </c>
      <c r="G1942" t="s">
        <v>4845</v>
      </c>
      <c r="H1942">
        <v>38438</v>
      </c>
      <c r="I1942">
        <v>241</v>
      </c>
      <c r="J1942" t="s">
        <v>29</v>
      </c>
      <c r="K1942" t="s">
        <v>30</v>
      </c>
      <c r="L1942">
        <v>127500000</v>
      </c>
      <c r="M1942">
        <v>2000</v>
      </c>
      <c r="N1942">
        <v>6.5</v>
      </c>
      <c r="O1942">
        <v>10248063</v>
      </c>
      <c r="R1942" t="s">
        <v>917</v>
      </c>
      <c r="S1942" cm="1">
        <f t="array" ref="S1942">AVERAGE(IF(Table7[director_name]=R1942, Table7[imdb_score]))</f>
        <v>6.55</v>
      </c>
      <c r="T1942" t="str">
        <f>IF(Table8[[#This Row],[Average]] &gt; $V$7, "Higher", "Lower")</f>
        <v>Lower</v>
      </c>
    </row>
    <row r="1943" spans="1:20" x14ac:dyDescent="0.3">
      <c r="A1943" t="s">
        <v>2870</v>
      </c>
      <c r="B1943">
        <v>292</v>
      </c>
      <c r="C1943">
        <v>98</v>
      </c>
      <c r="D1943">
        <v>29975979</v>
      </c>
      <c r="E1943" t="s">
        <v>4075</v>
      </c>
      <c r="F1943" t="s">
        <v>4847</v>
      </c>
      <c r="G1943" t="s">
        <v>4848</v>
      </c>
      <c r="H1943">
        <v>105797</v>
      </c>
      <c r="I1943">
        <v>281</v>
      </c>
      <c r="J1943" t="s">
        <v>29</v>
      </c>
      <c r="K1943" t="s">
        <v>581</v>
      </c>
      <c r="L1943">
        <v>20000000</v>
      </c>
      <c r="M1943">
        <v>2009</v>
      </c>
      <c r="N1943">
        <v>6.5</v>
      </c>
      <c r="O1943">
        <v>9975979</v>
      </c>
      <c r="R1943" t="s">
        <v>917</v>
      </c>
      <c r="S1943" cm="1">
        <f t="array" ref="S1943">AVERAGE(IF(Table7[director_name]=R1943, Table7[imdb_score]))</f>
        <v>6.55</v>
      </c>
      <c r="T1943" t="str">
        <f>IF(Table8[[#This Row],[Average]] &gt; $V$7, "Higher", "Lower")</f>
        <v>Lower</v>
      </c>
    </row>
    <row r="1944" spans="1:20" x14ac:dyDescent="0.3">
      <c r="A1944" t="s">
        <v>2801</v>
      </c>
      <c r="B1944">
        <v>69</v>
      </c>
      <c r="C1944">
        <v>115</v>
      </c>
      <c r="D1944">
        <v>29753944</v>
      </c>
      <c r="E1944" t="s">
        <v>140</v>
      </c>
      <c r="F1944" t="s">
        <v>520</v>
      </c>
      <c r="G1944" t="s">
        <v>4850</v>
      </c>
      <c r="H1944">
        <v>90677</v>
      </c>
      <c r="I1944">
        <v>389</v>
      </c>
      <c r="J1944" t="s">
        <v>29</v>
      </c>
      <c r="K1944" t="s">
        <v>30</v>
      </c>
      <c r="L1944">
        <v>20000000</v>
      </c>
      <c r="M1944">
        <v>1998</v>
      </c>
      <c r="N1944">
        <v>6.5</v>
      </c>
      <c r="O1944">
        <v>9753944</v>
      </c>
      <c r="R1944" t="s">
        <v>2302</v>
      </c>
      <c r="S1944" cm="1">
        <f t="array" ref="S1944">AVERAGE(IF(Table7[director_name]=R1944, Table7[imdb_score]))</f>
        <v>6.55</v>
      </c>
      <c r="T1944" t="str">
        <f>IF(Table8[[#This Row],[Average]] &gt; $V$7, "Higher", "Lower")</f>
        <v>Lower</v>
      </c>
    </row>
    <row r="1945" spans="1:20" x14ac:dyDescent="0.3">
      <c r="A1945" t="s">
        <v>2976</v>
      </c>
      <c r="B1945">
        <v>107</v>
      </c>
      <c r="C1945">
        <v>93</v>
      </c>
      <c r="D1945">
        <v>14015786</v>
      </c>
      <c r="E1945" t="s">
        <v>588</v>
      </c>
      <c r="F1945" t="s">
        <v>601</v>
      </c>
      <c r="G1945" t="s">
        <v>4852</v>
      </c>
      <c r="H1945">
        <v>37952</v>
      </c>
      <c r="I1945">
        <v>298</v>
      </c>
      <c r="J1945" t="s">
        <v>29</v>
      </c>
      <c r="K1945" t="s">
        <v>30</v>
      </c>
      <c r="L1945">
        <v>5000000</v>
      </c>
      <c r="M1945">
        <v>2002</v>
      </c>
      <c r="N1945">
        <v>6.5</v>
      </c>
      <c r="O1945">
        <v>9015786</v>
      </c>
      <c r="R1945" t="s">
        <v>2503</v>
      </c>
      <c r="S1945" cm="1">
        <f t="array" ref="S1945">AVERAGE(IF(Table7[director_name]=R1945, Table7[imdb_score]))</f>
        <v>6.55</v>
      </c>
      <c r="T1945" t="str">
        <f>IF(Table8[[#This Row],[Average]] &gt; $V$7, "Higher", "Lower")</f>
        <v>Lower</v>
      </c>
    </row>
    <row r="1946" spans="1:20" x14ac:dyDescent="0.3">
      <c r="A1946" t="s">
        <v>4439</v>
      </c>
      <c r="B1946">
        <v>127</v>
      </c>
      <c r="C1946">
        <v>94</v>
      </c>
      <c r="D1946">
        <v>32003620</v>
      </c>
      <c r="E1946" t="s">
        <v>1576</v>
      </c>
      <c r="F1946" t="s">
        <v>4854</v>
      </c>
      <c r="G1946" t="s">
        <v>4855</v>
      </c>
      <c r="H1946">
        <v>79141</v>
      </c>
      <c r="I1946">
        <v>355</v>
      </c>
      <c r="J1946" t="s">
        <v>29</v>
      </c>
      <c r="K1946" t="s">
        <v>30</v>
      </c>
      <c r="L1946">
        <v>25000000</v>
      </c>
      <c r="M1946">
        <v>2004</v>
      </c>
      <c r="N1946">
        <v>6.5</v>
      </c>
      <c r="O1946">
        <v>7003620</v>
      </c>
      <c r="R1946" t="s">
        <v>917</v>
      </c>
      <c r="S1946" cm="1">
        <f t="array" ref="S1946">AVERAGE(IF(Table7[director_name]=R1946, Table7[imdb_score]))</f>
        <v>6.55</v>
      </c>
      <c r="T1946" t="str">
        <f>IF(Table8[[#This Row],[Average]] &gt; $V$7, "Higher", "Lower")</f>
        <v>Lower</v>
      </c>
    </row>
    <row r="1947" spans="1:20" x14ac:dyDescent="0.3">
      <c r="A1947" t="s">
        <v>857</v>
      </c>
      <c r="B1947">
        <v>26</v>
      </c>
      <c r="C1947">
        <v>88</v>
      </c>
      <c r="D1947">
        <v>7137502</v>
      </c>
      <c r="E1947" t="s">
        <v>289</v>
      </c>
      <c r="F1947" t="s">
        <v>4857</v>
      </c>
      <c r="G1947" t="s">
        <v>4858</v>
      </c>
      <c r="H1947">
        <v>4769</v>
      </c>
      <c r="I1947">
        <v>26</v>
      </c>
      <c r="J1947" t="s">
        <v>29</v>
      </c>
      <c r="K1947" t="s">
        <v>30</v>
      </c>
      <c r="L1947">
        <v>175000</v>
      </c>
      <c r="M1947">
        <v>1986</v>
      </c>
      <c r="N1947">
        <v>6.5</v>
      </c>
      <c r="O1947">
        <v>6962502</v>
      </c>
      <c r="R1947" t="s">
        <v>2709</v>
      </c>
      <c r="S1947" cm="1">
        <f t="array" ref="S1947">AVERAGE(IF(Table7[director_name]=R1947, Table7[imdb_score]))</f>
        <v>6.55</v>
      </c>
      <c r="T1947" t="str">
        <f>IF(Table8[[#This Row],[Average]] &gt; $V$7, "Higher", "Lower")</f>
        <v>Lower</v>
      </c>
    </row>
    <row r="1948" spans="1:20" x14ac:dyDescent="0.3">
      <c r="A1948" t="s">
        <v>3737</v>
      </c>
      <c r="B1948">
        <v>173</v>
      </c>
      <c r="C1948">
        <v>117</v>
      </c>
      <c r="D1948">
        <v>46280507</v>
      </c>
      <c r="E1948" t="s">
        <v>289</v>
      </c>
      <c r="F1948" t="s">
        <v>4795</v>
      </c>
      <c r="G1948" t="s">
        <v>4860</v>
      </c>
      <c r="H1948">
        <v>87165</v>
      </c>
      <c r="I1948">
        <v>184</v>
      </c>
      <c r="J1948" t="s">
        <v>29</v>
      </c>
      <c r="K1948" t="s">
        <v>30</v>
      </c>
      <c r="L1948">
        <v>40000000</v>
      </c>
      <c r="M1948">
        <v>2014</v>
      </c>
      <c r="N1948">
        <v>6.5</v>
      </c>
      <c r="O1948">
        <v>6280507</v>
      </c>
      <c r="R1948" t="s">
        <v>2721</v>
      </c>
      <c r="S1948" cm="1">
        <f t="array" ref="S1948">AVERAGE(IF(Table7[director_name]=R1948, Table7[imdb_score]))</f>
        <v>6.55</v>
      </c>
      <c r="T1948" t="str">
        <f>IF(Table8[[#This Row],[Average]] &gt; $V$7, "Higher", "Lower")</f>
        <v>Lower</v>
      </c>
    </row>
    <row r="1949" spans="1:20" x14ac:dyDescent="0.3">
      <c r="A1949" t="s">
        <v>857</v>
      </c>
      <c r="B1949">
        <v>23</v>
      </c>
      <c r="C1949">
        <v>129</v>
      </c>
      <c r="D1949">
        <v>16153600</v>
      </c>
      <c r="E1949" t="s">
        <v>875</v>
      </c>
      <c r="F1949" t="s">
        <v>837</v>
      </c>
      <c r="G1949" t="s">
        <v>4862</v>
      </c>
      <c r="H1949">
        <v>8295</v>
      </c>
      <c r="I1949">
        <v>30</v>
      </c>
      <c r="J1949" t="s">
        <v>29</v>
      </c>
      <c r="K1949" t="s">
        <v>30</v>
      </c>
      <c r="L1949">
        <v>10000000</v>
      </c>
      <c r="M1949">
        <v>1990</v>
      </c>
      <c r="N1949">
        <v>6.5</v>
      </c>
      <c r="O1949">
        <v>6153600</v>
      </c>
      <c r="R1949" t="s">
        <v>2709</v>
      </c>
      <c r="S1949" cm="1">
        <f t="array" ref="S1949">AVERAGE(IF(Table7[director_name]=R1949, Table7[imdb_score]))</f>
        <v>6.55</v>
      </c>
      <c r="T1949" t="str">
        <f>IF(Table8[[#This Row],[Average]] &gt; $V$7, "Higher", "Lower")</f>
        <v>Lower</v>
      </c>
    </row>
    <row r="1950" spans="1:20" x14ac:dyDescent="0.3">
      <c r="A1950" t="s">
        <v>2916</v>
      </c>
      <c r="B1950">
        <v>133</v>
      </c>
      <c r="C1950">
        <v>84</v>
      </c>
      <c r="D1950">
        <v>14373825</v>
      </c>
      <c r="E1950" t="s">
        <v>1366</v>
      </c>
      <c r="F1950" t="s">
        <v>2664</v>
      </c>
      <c r="G1950" t="s">
        <v>4864</v>
      </c>
      <c r="H1950">
        <v>63216</v>
      </c>
      <c r="I1950">
        <v>196</v>
      </c>
      <c r="J1950" t="s">
        <v>29</v>
      </c>
      <c r="K1950" t="s">
        <v>30</v>
      </c>
      <c r="L1950">
        <v>8600000</v>
      </c>
      <c r="M1950">
        <v>2007</v>
      </c>
      <c r="N1950">
        <v>6.5</v>
      </c>
      <c r="O1950">
        <v>5773825</v>
      </c>
      <c r="R1950" t="s">
        <v>2725</v>
      </c>
      <c r="S1950" cm="1">
        <f t="array" ref="S1950">AVERAGE(IF(Table7[director_name]=R1950, Table7[imdb_score]))</f>
        <v>6.55</v>
      </c>
      <c r="T1950" t="str">
        <f>IF(Table8[[#This Row],[Average]] &gt; $V$7, "Higher", "Lower")</f>
        <v>Lower</v>
      </c>
    </row>
    <row r="1951" spans="1:20" x14ac:dyDescent="0.3">
      <c r="A1951" t="s">
        <v>2027</v>
      </c>
      <c r="B1951">
        <v>193</v>
      </c>
      <c r="C1951">
        <v>104</v>
      </c>
      <c r="D1951">
        <v>47806295</v>
      </c>
      <c r="E1951" t="s">
        <v>211</v>
      </c>
      <c r="F1951" t="s">
        <v>4866</v>
      </c>
      <c r="G1951" t="s">
        <v>4867</v>
      </c>
      <c r="H1951">
        <v>87447</v>
      </c>
      <c r="I1951">
        <v>371</v>
      </c>
      <c r="J1951" t="s">
        <v>29</v>
      </c>
      <c r="K1951" t="s">
        <v>30</v>
      </c>
      <c r="L1951">
        <v>43000000</v>
      </c>
      <c r="M1951">
        <v>2005</v>
      </c>
      <c r="N1951">
        <v>6.5</v>
      </c>
      <c r="O1951">
        <v>4806295</v>
      </c>
      <c r="R1951" t="s">
        <v>2503</v>
      </c>
      <c r="S1951" cm="1">
        <f t="array" ref="S1951">AVERAGE(IF(Table7[director_name]=R1951, Table7[imdb_score]))</f>
        <v>6.55</v>
      </c>
      <c r="T1951" t="str">
        <f>IF(Table8[[#This Row],[Average]] &gt; $V$7, "Higher", "Lower")</f>
        <v>Lower</v>
      </c>
    </row>
    <row r="1952" spans="1:20" x14ac:dyDescent="0.3">
      <c r="A1952" t="s">
        <v>2874</v>
      </c>
      <c r="B1952">
        <v>81</v>
      </c>
      <c r="C1952">
        <v>97</v>
      </c>
      <c r="D1952">
        <v>7282851</v>
      </c>
      <c r="E1952" t="s">
        <v>4869</v>
      </c>
      <c r="F1952" t="s">
        <v>4870</v>
      </c>
      <c r="G1952" t="s">
        <v>4871</v>
      </c>
      <c r="H1952">
        <v>9502</v>
      </c>
      <c r="I1952">
        <v>100</v>
      </c>
      <c r="J1952" t="s">
        <v>29</v>
      </c>
      <c r="K1952" t="s">
        <v>30</v>
      </c>
      <c r="L1952">
        <v>3000000</v>
      </c>
      <c r="M1952">
        <v>1988</v>
      </c>
      <c r="N1952">
        <v>6.5</v>
      </c>
      <c r="O1952">
        <v>4282851</v>
      </c>
      <c r="R1952" t="s">
        <v>2725</v>
      </c>
      <c r="S1952" cm="1">
        <f t="array" ref="S1952">AVERAGE(IF(Table7[director_name]=R1952, Table7[imdb_score]))</f>
        <v>6.55</v>
      </c>
      <c r="T1952" t="str">
        <f>IF(Table8[[#This Row],[Average]] &gt; $V$7, "Higher", "Lower")</f>
        <v>Lower</v>
      </c>
    </row>
    <row r="1953" spans="1:20" x14ac:dyDescent="0.3">
      <c r="A1953" t="s">
        <v>3737</v>
      </c>
      <c r="B1953">
        <v>154</v>
      </c>
      <c r="C1953">
        <v>105</v>
      </c>
      <c r="D1953">
        <v>45290318</v>
      </c>
      <c r="E1953" t="s">
        <v>2349</v>
      </c>
      <c r="F1953" t="s">
        <v>1984</v>
      </c>
      <c r="G1953" t="s">
        <v>4873</v>
      </c>
      <c r="H1953">
        <v>74169</v>
      </c>
      <c r="I1953">
        <v>112</v>
      </c>
      <c r="J1953" t="s">
        <v>29</v>
      </c>
      <c r="K1953" t="s">
        <v>30</v>
      </c>
      <c r="L1953">
        <v>42000000</v>
      </c>
      <c r="M1953">
        <v>2012</v>
      </c>
      <c r="N1953">
        <v>6.5</v>
      </c>
      <c r="O1953">
        <v>3290318</v>
      </c>
      <c r="R1953" t="s">
        <v>917</v>
      </c>
      <c r="S1953" cm="1">
        <f t="array" ref="S1953">AVERAGE(IF(Table7[director_name]=R1953, Table7[imdb_score]))</f>
        <v>6.55</v>
      </c>
      <c r="T1953" t="str">
        <f>IF(Table8[[#This Row],[Average]] &gt; $V$7, "Higher", "Lower")</f>
        <v>Lower</v>
      </c>
    </row>
    <row r="1954" spans="1:20" x14ac:dyDescent="0.3">
      <c r="A1954" t="s">
        <v>2040</v>
      </c>
      <c r="B1954">
        <v>166</v>
      </c>
      <c r="C1954">
        <v>119</v>
      </c>
      <c r="D1954">
        <v>35228696</v>
      </c>
      <c r="E1954" t="s">
        <v>4875</v>
      </c>
      <c r="F1954" t="s">
        <v>4876</v>
      </c>
      <c r="G1954" t="s">
        <v>4877</v>
      </c>
      <c r="H1954">
        <v>63677</v>
      </c>
      <c r="I1954">
        <v>460</v>
      </c>
      <c r="J1954" t="s">
        <v>29</v>
      </c>
      <c r="K1954" t="s">
        <v>30</v>
      </c>
      <c r="L1954">
        <v>32000000</v>
      </c>
      <c r="M1954">
        <v>2002</v>
      </c>
      <c r="N1954">
        <v>6.5</v>
      </c>
      <c r="O1954">
        <v>3228696</v>
      </c>
      <c r="R1954" t="s">
        <v>2709</v>
      </c>
      <c r="S1954" cm="1">
        <f t="array" ref="S1954">AVERAGE(IF(Table7[director_name]=R1954, Table7[imdb_score]))</f>
        <v>6.55</v>
      </c>
      <c r="T1954" t="str">
        <f>IF(Table8[[#This Row],[Average]] &gt; $V$7, "Higher", "Lower")</f>
        <v>Lower</v>
      </c>
    </row>
    <row r="1955" spans="1:20" x14ac:dyDescent="0.3">
      <c r="A1955" t="s">
        <v>3864</v>
      </c>
      <c r="B1955">
        <v>84</v>
      </c>
      <c r="C1955">
        <v>135</v>
      </c>
      <c r="D1955">
        <v>16929123</v>
      </c>
      <c r="E1955" t="s">
        <v>588</v>
      </c>
      <c r="F1955" t="s">
        <v>2639</v>
      </c>
      <c r="G1955" t="s">
        <v>4879</v>
      </c>
      <c r="H1955">
        <v>21406</v>
      </c>
      <c r="I1955">
        <v>169</v>
      </c>
      <c r="J1955" t="s">
        <v>29</v>
      </c>
      <c r="K1955" t="s">
        <v>30</v>
      </c>
      <c r="L1955">
        <v>14000000</v>
      </c>
      <c r="M1955">
        <v>2001</v>
      </c>
      <c r="N1955">
        <v>6.5</v>
      </c>
      <c r="O1955">
        <v>2929123</v>
      </c>
      <c r="R1955" t="s">
        <v>2721</v>
      </c>
      <c r="S1955" cm="1">
        <f t="array" ref="S1955">AVERAGE(IF(Table7[director_name]=R1955, Table7[imdb_score]))</f>
        <v>6.55</v>
      </c>
      <c r="T1955" t="str">
        <f>IF(Table8[[#This Row],[Average]] &gt; $V$7, "Higher", "Lower")</f>
        <v>Lower</v>
      </c>
    </row>
    <row r="1956" spans="1:20" x14ac:dyDescent="0.3">
      <c r="A1956" t="s">
        <v>493</v>
      </c>
      <c r="B1956">
        <v>339</v>
      </c>
      <c r="C1956">
        <v>141</v>
      </c>
      <c r="D1956">
        <v>47307550</v>
      </c>
      <c r="E1956" t="s">
        <v>208</v>
      </c>
      <c r="F1956" t="s">
        <v>2679</v>
      </c>
      <c r="G1956" t="s">
        <v>4881</v>
      </c>
      <c r="H1956">
        <v>104301</v>
      </c>
      <c r="I1956">
        <v>269</v>
      </c>
      <c r="J1956" t="s">
        <v>29</v>
      </c>
      <c r="K1956" t="s">
        <v>30</v>
      </c>
      <c r="L1956">
        <v>45000000</v>
      </c>
      <c r="M1956">
        <v>2012</v>
      </c>
      <c r="N1956">
        <v>6.5</v>
      </c>
      <c r="O1956">
        <v>2307550</v>
      </c>
      <c r="R1956" t="s">
        <v>2709</v>
      </c>
      <c r="S1956" cm="1">
        <f t="array" ref="S1956">AVERAGE(IF(Table7[director_name]=R1956, Table7[imdb_score]))</f>
        <v>6.55</v>
      </c>
      <c r="T1956" t="str">
        <f>IF(Table8[[#This Row],[Average]] &gt; $V$7, "Higher", "Lower")</f>
        <v>Lower</v>
      </c>
    </row>
    <row r="1957" spans="1:20" x14ac:dyDescent="0.3">
      <c r="A1957" t="s">
        <v>2863</v>
      </c>
      <c r="B1957">
        <v>121</v>
      </c>
      <c r="C1957">
        <v>99</v>
      </c>
      <c r="D1957">
        <v>35057332</v>
      </c>
      <c r="E1957" t="s">
        <v>875</v>
      </c>
      <c r="F1957" t="s">
        <v>4883</v>
      </c>
      <c r="G1957" t="s">
        <v>4884</v>
      </c>
      <c r="H1957">
        <v>45394</v>
      </c>
      <c r="I1957">
        <v>72</v>
      </c>
      <c r="J1957" t="s">
        <v>29</v>
      </c>
      <c r="K1957" t="s">
        <v>30</v>
      </c>
      <c r="L1957">
        <v>33000000</v>
      </c>
      <c r="M1957">
        <v>2012</v>
      </c>
      <c r="N1957">
        <v>6.5</v>
      </c>
      <c r="O1957">
        <v>2057332</v>
      </c>
      <c r="R1957" t="s">
        <v>2503</v>
      </c>
      <c r="S1957" cm="1">
        <f t="array" ref="S1957">AVERAGE(IF(Table7[director_name]=R1957, Table7[imdb_score]))</f>
        <v>6.55</v>
      </c>
      <c r="T1957" t="str">
        <f>IF(Table8[[#This Row],[Average]] &gt; $V$7, "Higher", "Lower")</f>
        <v>Lower</v>
      </c>
    </row>
    <row r="1958" spans="1:20" x14ac:dyDescent="0.3">
      <c r="A1958" t="s">
        <v>2896</v>
      </c>
      <c r="B1958">
        <v>23</v>
      </c>
      <c r="C1958">
        <v>94</v>
      </c>
      <c r="D1958">
        <v>1977544</v>
      </c>
      <c r="E1958" t="s">
        <v>699</v>
      </c>
      <c r="F1958" t="s">
        <v>4885</v>
      </c>
      <c r="G1958" t="s">
        <v>4886</v>
      </c>
      <c r="H1958">
        <v>3513</v>
      </c>
      <c r="I1958">
        <v>36</v>
      </c>
      <c r="J1958" t="s">
        <v>29</v>
      </c>
      <c r="K1958" t="s">
        <v>30</v>
      </c>
      <c r="L1958">
        <v>250000</v>
      </c>
      <c r="M1958">
        <v>1995</v>
      </c>
      <c r="N1958">
        <v>6.5</v>
      </c>
      <c r="O1958">
        <v>1727544</v>
      </c>
      <c r="R1958" t="s">
        <v>2503</v>
      </c>
      <c r="S1958" cm="1">
        <f t="array" ref="S1958">AVERAGE(IF(Table7[director_name]=R1958, Table7[imdb_score]))</f>
        <v>6.55</v>
      </c>
      <c r="T1958" t="str">
        <f>IF(Table8[[#This Row],[Average]] &gt; $V$7, "Higher", "Lower")</f>
        <v>Lower</v>
      </c>
    </row>
    <row r="1959" spans="1:20" x14ac:dyDescent="0.3">
      <c r="A1959" t="s">
        <v>2844</v>
      </c>
      <c r="B1959">
        <v>35</v>
      </c>
      <c r="C1959">
        <v>105</v>
      </c>
      <c r="D1959">
        <v>3123749</v>
      </c>
      <c r="E1959" t="s">
        <v>289</v>
      </c>
      <c r="F1959" t="s">
        <v>4888</v>
      </c>
      <c r="G1959" t="s">
        <v>4889</v>
      </c>
      <c r="H1959">
        <v>746</v>
      </c>
      <c r="I1959">
        <v>27</v>
      </c>
      <c r="J1959" t="s">
        <v>29</v>
      </c>
      <c r="K1959" t="s">
        <v>30</v>
      </c>
      <c r="L1959">
        <v>1500000</v>
      </c>
      <c r="M1959">
        <v>2005</v>
      </c>
      <c r="N1959">
        <v>6.5</v>
      </c>
      <c r="O1959">
        <v>1623749</v>
      </c>
      <c r="R1959" t="s">
        <v>2302</v>
      </c>
      <c r="S1959" cm="1">
        <f t="array" ref="S1959">AVERAGE(IF(Table7[director_name]=R1959, Table7[imdb_score]))</f>
        <v>6.55</v>
      </c>
      <c r="T1959" t="str">
        <f>IF(Table8[[#This Row],[Average]] &gt; $V$7, "Higher", "Lower")</f>
        <v>Lower</v>
      </c>
    </row>
    <row r="1960" spans="1:20" x14ac:dyDescent="0.3">
      <c r="A1960" t="s">
        <v>2445</v>
      </c>
      <c r="B1960">
        <v>160</v>
      </c>
      <c r="C1960">
        <v>108</v>
      </c>
      <c r="D1960">
        <v>15483540</v>
      </c>
      <c r="E1960" t="s">
        <v>4890</v>
      </c>
      <c r="F1960" t="s">
        <v>464</v>
      </c>
      <c r="G1960" t="s">
        <v>4891</v>
      </c>
      <c r="H1960">
        <v>56338</v>
      </c>
      <c r="I1960">
        <v>215</v>
      </c>
      <c r="J1960" t="s">
        <v>29</v>
      </c>
      <c r="K1960" t="s">
        <v>30</v>
      </c>
      <c r="L1960">
        <v>14000000</v>
      </c>
      <c r="M1960">
        <v>2009</v>
      </c>
      <c r="N1960">
        <v>6.5</v>
      </c>
      <c r="O1960">
        <v>1483540</v>
      </c>
      <c r="R1960" t="s">
        <v>917</v>
      </c>
      <c r="S1960" cm="1">
        <f t="array" ref="S1960">AVERAGE(IF(Table7[director_name]=R1960, Table7[imdb_score]))</f>
        <v>6.55</v>
      </c>
      <c r="T1960" t="str">
        <f>IF(Table8[[#This Row],[Average]] &gt; $V$7, "Higher", "Lower")</f>
        <v>Lower</v>
      </c>
    </row>
    <row r="1961" spans="1:20" x14ac:dyDescent="0.3">
      <c r="A1961" t="s">
        <v>2877</v>
      </c>
      <c r="B1961">
        <v>81</v>
      </c>
      <c r="C1961">
        <v>97</v>
      </c>
      <c r="D1961">
        <v>11043445</v>
      </c>
      <c r="E1961" t="s">
        <v>699</v>
      </c>
      <c r="F1961" t="s">
        <v>430</v>
      </c>
      <c r="G1961" t="s">
        <v>4893</v>
      </c>
      <c r="H1961">
        <v>27689</v>
      </c>
      <c r="I1961">
        <v>74</v>
      </c>
      <c r="J1961" t="s">
        <v>29</v>
      </c>
      <c r="K1961" t="s">
        <v>30</v>
      </c>
      <c r="L1961">
        <v>10000000</v>
      </c>
      <c r="M1961">
        <v>2007</v>
      </c>
      <c r="N1961">
        <v>6.5</v>
      </c>
      <c r="O1961">
        <v>1043445</v>
      </c>
      <c r="R1961" t="s">
        <v>917</v>
      </c>
      <c r="S1961" cm="1">
        <f t="array" ref="S1961">AVERAGE(IF(Table7[director_name]=R1961, Table7[imdb_score]))</f>
        <v>6.55</v>
      </c>
      <c r="T1961" t="str">
        <f>IF(Table8[[#This Row],[Average]] &gt; $V$7, "Higher", "Lower")</f>
        <v>Lower</v>
      </c>
    </row>
    <row r="1962" spans="1:20" x14ac:dyDescent="0.3">
      <c r="A1962" t="s">
        <v>3466</v>
      </c>
      <c r="B1962">
        <v>27</v>
      </c>
      <c r="C1962">
        <v>101</v>
      </c>
      <c r="D1962">
        <v>22294341</v>
      </c>
      <c r="E1962" t="s">
        <v>1929</v>
      </c>
      <c r="F1962" t="s">
        <v>453</v>
      </c>
      <c r="G1962" t="s">
        <v>4895</v>
      </c>
      <c r="H1962">
        <v>12278</v>
      </c>
      <c r="I1962">
        <v>71</v>
      </c>
      <c r="J1962" t="s">
        <v>29</v>
      </c>
      <c r="K1962" t="s">
        <v>30</v>
      </c>
      <c r="L1962">
        <v>21500000</v>
      </c>
      <c r="M1962">
        <v>1996</v>
      </c>
      <c r="N1962">
        <v>6.5</v>
      </c>
      <c r="O1962">
        <v>794341</v>
      </c>
      <c r="R1962" t="s">
        <v>518</v>
      </c>
      <c r="S1962" cm="1">
        <f t="array" ref="S1962">AVERAGE(IF(Table7[director_name]=R1962, Table7[imdb_score]))</f>
        <v>6.5499999999999989</v>
      </c>
      <c r="T1962" t="str">
        <f>IF(Table8[[#This Row],[Average]] &gt; $V$7, "Higher", "Lower")</f>
        <v>Lower</v>
      </c>
    </row>
    <row r="1963" spans="1:20" x14ac:dyDescent="0.3">
      <c r="A1963" t="s">
        <v>2760</v>
      </c>
      <c r="B1963">
        <v>192</v>
      </c>
      <c r="C1963">
        <v>140</v>
      </c>
      <c r="D1963">
        <v>33682273</v>
      </c>
      <c r="E1963" t="s">
        <v>39</v>
      </c>
      <c r="F1963" t="s">
        <v>4897</v>
      </c>
      <c r="G1963" t="s">
        <v>4898</v>
      </c>
      <c r="H1963">
        <v>124242</v>
      </c>
      <c r="I1963">
        <v>622</v>
      </c>
      <c r="J1963" t="s">
        <v>29</v>
      </c>
      <c r="K1963" t="s">
        <v>30</v>
      </c>
      <c r="L1963">
        <v>33000000</v>
      </c>
      <c r="M1963">
        <v>2004</v>
      </c>
      <c r="N1963">
        <v>6.5</v>
      </c>
      <c r="O1963">
        <v>682273</v>
      </c>
      <c r="R1963" t="s">
        <v>518</v>
      </c>
      <c r="S1963" cm="1">
        <f t="array" ref="S1963">AVERAGE(IF(Table7[director_name]=R1963, Table7[imdb_score]))</f>
        <v>6.5499999999999989</v>
      </c>
      <c r="T1963" t="str">
        <f>IF(Table8[[#This Row],[Average]] &gt; $V$7, "Higher", "Lower")</f>
        <v>Lower</v>
      </c>
    </row>
    <row r="1964" spans="1:20" x14ac:dyDescent="0.3">
      <c r="A1964" t="s">
        <v>3855</v>
      </c>
      <c r="B1964">
        <v>46</v>
      </c>
      <c r="C1964">
        <v>86</v>
      </c>
      <c r="D1964">
        <v>1114943</v>
      </c>
      <c r="E1964" t="s">
        <v>220</v>
      </c>
      <c r="F1964" t="s">
        <v>4900</v>
      </c>
      <c r="G1964" t="s">
        <v>4901</v>
      </c>
      <c r="H1964">
        <v>3562</v>
      </c>
      <c r="I1964">
        <v>74</v>
      </c>
      <c r="J1964" t="s">
        <v>29</v>
      </c>
      <c r="K1964" t="s">
        <v>30</v>
      </c>
      <c r="L1964">
        <v>500000</v>
      </c>
      <c r="M1964">
        <v>2000</v>
      </c>
      <c r="N1964">
        <v>6.5</v>
      </c>
      <c r="O1964">
        <v>614943</v>
      </c>
      <c r="R1964" t="s">
        <v>518</v>
      </c>
      <c r="S1964" cm="1">
        <f t="array" ref="S1964">AVERAGE(IF(Table7[director_name]=R1964, Table7[imdb_score]))</f>
        <v>6.5499999999999989</v>
      </c>
      <c r="T1964" t="str">
        <f>IF(Table8[[#This Row],[Average]] &gt; $V$7, "Higher", "Lower")</f>
        <v>Lower</v>
      </c>
    </row>
    <row r="1965" spans="1:20" x14ac:dyDescent="0.3">
      <c r="A1965" t="s">
        <v>2880</v>
      </c>
      <c r="B1965">
        <v>77</v>
      </c>
      <c r="C1965">
        <v>97</v>
      </c>
      <c r="D1965">
        <v>10561238</v>
      </c>
      <c r="E1965" t="s">
        <v>4903</v>
      </c>
      <c r="F1965" t="s">
        <v>2639</v>
      </c>
      <c r="G1965" t="s">
        <v>4904</v>
      </c>
      <c r="H1965">
        <v>27265</v>
      </c>
      <c r="I1965">
        <v>321</v>
      </c>
      <c r="J1965" t="s">
        <v>29</v>
      </c>
      <c r="K1965" t="s">
        <v>227</v>
      </c>
      <c r="L1965">
        <v>10000000</v>
      </c>
      <c r="M1965">
        <v>1999</v>
      </c>
      <c r="N1965">
        <v>6.5</v>
      </c>
      <c r="O1965">
        <v>561238</v>
      </c>
      <c r="R1965" t="s">
        <v>518</v>
      </c>
      <c r="S1965" cm="1">
        <f t="array" ref="S1965">AVERAGE(IF(Table7[director_name]=R1965, Table7[imdb_score]))</f>
        <v>6.5499999999999989</v>
      </c>
      <c r="T1965" t="str">
        <f>IF(Table8[[#This Row],[Average]] &gt; $V$7, "Higher", "Lower")</f>
        <v>Lower</v>
      </c>
    </row>
    <row r="1966" spans="1:20" x14ac:dyDescent="0.3">
      <c r="A1966" t="s">
        <v>1120</v>
      </c>
      <c r="B1966">
        <v>160</v>
      </c>
      <c r="C1966">
        <v>101</v>
      </c>
      <c r="D1966">
        <v>1984378</v>
      </c>
      <c r="E1966" t="s">
        <v>699</v>
      </c>
      <c r="F1966" t="s">
        <v>4906</v>
      </c>
      <c r="G1966" t="s">
        <v>4907</v>
      </c>
      <c r="H1966">
        <v>27346</v>
      </c>
      <c r="I1966">
        <v>206</v>
      </c>
      <c r="J1966" t="s">
        <v>29</v>
      </c>
      <c r="K1966" t="s">
        <v>30</v>
      </c>
      <c r="L1966">
        <v>2000000</v>
      </c>
      <c r="M1966">
        <v>2006</v>
      </c>
      <c r="N1966">
        <v>6.5</v>
      </c>
      <c r="O1966">
        <v>-15622</v>
      </c>
      <c r="R1966" t="s">
        <v>518</v>
      </c>
      <c r="S1966" cm="1">
        <f t="array" ref="S1966">AVERAGE(IF(Table7[director_name]=R1966, Table7[imdb_score]))</f>
        <v>6.5499999999999989</v>
      </c>
      <c r="T1966" t="str">
        <f>IF(Table8[[#This Row],[Average]] &gt; $V$7, "Higher", "Lower")</f>
        <v>Lower</v>
      </c>
    </row>
    <row r="1967" spans="1:20" x14ac:dyDescent="0.3">
      <c r="A1967" t="s">
        <v>2904</v>
      </c>
      <c r="B1967">
        <v>159</v>
      </c>
      <c r="C1967">
        <v>92</v>
      </c>
      <c r="D1967">
        <v>2926565</v>
      </c>
      <c r="E1967" t="s">
        <v>73</v>
      </c>
      <c r="F1967" t="s">
        <v>1809</v>
      </c>
      <c r="G1967" t="s">
        <v>4909</v>
      </c>
      <c r="H1967">
        <v>28573</v>
      </c>
      <c r="I1967">
        <v>72</v>
      </c>
      <c r="J1967" t="s">
        <v>29</v>
      </c>
      <c r="K1967" t="s">
        <v>30</v>
      </c>
      <c r="L1967">
        <v>3000000</v>
      </c>
      <c r="M1967">
        <v>2008</v>
      </c>
      <c r="N1967">
        <v>6.5</v>
      </c>
      <c r="O1967">
        <v>-73435</v>
      </c>
      <c r="R1967" t="s">
        <v>518</v>
      </c>
      <c r="S1967" cm="1">
        <f t="array" ref="S1967">AVERAGE(IF(Table7[director_name]=R1967, Table7[imdb_score]))</f>
        <v>6.5499999999999989</v>
      </c>
      <c r="T1967" t="str">
        <f>IF(Table8[[#This Row],[Average]] &gt; $V$7, "Higher", "Lower")</f>
        <v>Lower</v>
      </c>
    </row>
    <row r="1968" spans="1:20" x14ac:dyDescent="0.3">
      <c r="A1968" t="s">
        <v>3175</v>
      </c>
      <c r="B1968">
        <v>17</v>
      </c>
      <c r="C1968">
        <v>86</v>
      </c>
      <c r="D1968">
        <v>334041</v>
      </c>
      <c r="E1968" t="s">
        <v>424</v>
      </c>
      <c r="F1968" t="s">
        <v>4911</v>
      </c>
      <c r="G1968" t="s">
        <v>4912</v>
      </c>
      <c r="H1968">
        <v>1038</v>
      </c>
      <c r="I1968">
        <v>21</v>
      </c>
      <c r="J1968" t="s">
        <v>29</v>
      </c>
      <c r="K1968" t="s">
        <v>30</v>
      </c>
      <c r="L1968">
        <v>500000</v>
      </c>
      <c r="M1968">
        <v>1997</v>
      </c>
      <c r="N1968">
        <v>6.5</v>
      </c>
      <c r="O1968">
        <v>-165959</v>
      </c>
      <c r="R1968" t="s">
        <v>518</v>
      </c>
      <c r="S1968" cm="1">
        <f t="array" ref="S1968">AVERAGE(IF(Table7[director_name]=R1968, Table7[imdb_score]))</f>
        <v>6.5499999999999989</v>
      </c>
      <c r="T1968" t="str">
        <f>IF(Table8[[#This Row],[Average]] &gt; $V$7, "Higher", "Lower")</f>
        <v>Lower</v>
      </c>
    </row>
    <row r="1969" spans="1:20" x14ac:dyDescent="0.3">
      <c r="A1969" t="s">
        <v>2872</v>
      </c>
      <c r="B1969">
        <v>215</v>
      </c>
      <c r="C1969">
        <v>98</v>
      </c>
      <c r="D1969">
        <v>18469</v>
      </c>
      <c r="E1969" t="s">
        <v>2457</v>
      </c>
      <c r="F1969" t="s">
        <v>4913</v>
      </c>
      <c r="G1969" t="s">
        <v>4914</v>
      </c>
      <c r="H1969">
        <v>34263</v>
      </c>
      <c r="I1969">
        <v>141</v>
      </c>
      <c r="J1969" t="s">
        <v>29</v>
      </c>
      <c r="K1969" t="s">
        <v>30</v>
      </c>
      <c r="L1969">
        <v>650000</v>
      </c>
      <c r="M1969">
        <v>2010</v>
      </c>
      <c r="N1969">
        <v>6.5</v>
      </c>
      <c r="O1969">
        <v>-631531</v>
      </c>
      <c r="R1969" t="s">
        <v>518</v>
      </c>
      <c r="S1969" cm="1">
        <f t="array" ref="S1969">AVERAGE(IF(Table7[director_name]=R1969, Table7[imdb_score]))</f>
        <v>6.5499999999999989</v>
      </c>
      <c r="T1969" t="str">
        <f>IF(Table8[[#This Row],[Average]] &gt; $V$7, "Higher", "Lower")</f>
        <v>Lower</v>
      </c>
    </row>
    <row r="1970" spans="1:20" x14ac:dyDescent="0.3">
      <c r="A1970" t="s">
        <v>2580</v>
      </c>
      <c r="B1970">
        <v>29</v>
      </c>
      <c r="C1970">
        <v>104</v>
      </c>
      <c r="D1970">
        <v>144583</v>
      </c>
      <c r="E1970" t="s">
        <v>224</v>
      </c>
      <c r="F1970" t="s">
        <v>4916</v>
      </c>
      <c r="G1970" t="s">
        <v>4917</v>
      </c>
      <c r="H1970">
        <v>2256</v>
      </c>
      <c r="I1970">
        <v>79</v>
      </c>
      <c r="J1970" t="s">
        <v>29</v>
      </c>
      <c r="K1970" t="s">
        <v>241</v>
      </c>
      <c r="L1970">
        <v>800000</v>
      </c>
      <c r="M1970">
        <v>1999</v>
      </c>
      <c r="N1970">
        <v>6.5</v>
      </c>
      <c r="O1970">
        <v>-655417</v>
      </c>
      <c r="R1970" t="s">
        <v>2176</v>
      </c>
      <c r="S1970" cm="1">
        <f t="array" ref="S1970">AVERAGE(IF(Table7[director_name]=R1970, Table7[imdb_score]))</f>
        <v>6.5428571428571427</v>
      </c>
      <c r="T1970" t="str">
        <f>IF(Table8[[#This Row],[Average]] &gt; $V$7, "Higher", "Lower")</f>
        <v>Lower</v>
      </c>
    </row>
    <row r="1971" spans="1:20" x14ac:dyDescent="0.3">
      <c r="A1971" t="s">
        <v>2846</v>
      </c>
      <c r="B1971">
        <v>14</v>
      </c>
      <c r="C1971">
        <v>105</v>
      </c>
      <c r="D1971">
        <v>609042</v>
      </c>
      <c r="E1971" t="s">
        <v>92</v>
      </c>
      <c r="F1971" t="s">
        <v>2745</v>
      </c>
      <c r="G1971" t="s">
        <v>4918</v>
      </c>
      <c r="H1971">
        <v>449</v>
      </c>
      <c r="I1971">
        <v>38</v>
      </c>
      <c r="J1971" t="s">
        <v>29</v>
      </c>
      <c r="K1971" t="s">
        <v>30</v>
      </c>
      <c r="L1971">
        <v>1300000</v>
      </c>
      <c r="M1971">
        <v>1999</v>
      </c>
      <c r="N1971">
        <v>6.5</v>
      </c>
      <c r="O1971">
        <v>-690958</v>
      </c>
      <c r="R1971" t="s">
        <v>2176</v>
      </c>
      <c r="S1971" cm="1">
        <f t="array" ref="S1971">AVERAGE(IF(Table7[director_name]=R1971, Table7[imdb_score]))</f>
        <v>6.5428571428571427</v>
      </c>
      <c r="T1971" t="str">
        <f>IF(Table8[[#This Row],[Average]] &gt; $V$7, "Higher", "Lower")</f>
        <v>Lower</v>
      </c>
    </row>
    <row r="1972" spans="1:20" x14ac:dyDescent="0.3">
      <c r="A1972" t="s">
        <v>2683</v>
      </c>
      <c r="B1972">
        <v>27</v>
      </c>
      <c r="C1972">
        <v>122</v>
      </c>
      <c r="D1972">
        <v>41252428</v>
      </c>
      <c r="E1972" t="s">
        <v>699</v>
      </c>
      <c r="F1972" t="s">
        <v>1167</v>
      </c>
      <c r="G1972" t="s">
        <v>4920</v>
      </c>
      <c r="H1972">
        <v>11453</v>
      </c>
      <c r="I1972">
        <v>71</v>
      </c>
      <c r="J1972" t="s">
        <v>29</v>
      </c>
      <c r="K1972" t="s">
        <v>30</v>
      </c>
      <c r="L1972">
        <v>42000000</v>
      </c>
      <c r="M1972">
        <v>1996</v>
      </c>
      <c r="N1972">
        <v>6.5</v>
      </c>
      <c r="O1972">
        <v>-747572</v>
      </c>
      <c r="R1972" t="s">
        <v>2176</v>
      </c>
      <c r="S1972" cm="1">
        <f t="array" ref="S1972">AVERAGE(IF(Table7[director_name]=R1972, Table7[imdb_score]))</f>
        <v>6.5428571428571427</v>
      </c>
      <c r="T1972" t="str">
        <f>IF(Table8[[#This Row],[Average]] &gt; $V$7, "Higher", "Lower")</f>
        <v>Lower</v>
      </c>
    </row>
    <row r="1973" spans="1:20" x14ac:dyDescent="0.3">
      <c r="A1973" t="s">
        <v>1838</v>
      </c>
      <c r="B1973">
        <v>196</v>
      </c>
      <c r="C1973">
        <v>98</v>
      </c>
      <c r="D1973">
        <v>23225911</v>
      </c>
      <c r="E1973" t="s">
        <v>39</v>
      </c>
      <c r="F1973" t="s">
        <v>3495</v>
      </c>
      <c r="G1973" t="s">
        <v>4922</v>
      </c>
      <c r="H1973">
        <v>80574</v>
      </c>
      <c r="I1973">
        <v>157</v>
      </c>
      <c r="J1973" t="s">
        <v>29</v>
      </c>
      <c r="K1973" t="s">
        <v>30</v>
      </c>
      <c r="L1973">
        <v>24000000</v>
      </c>
      <c r="M1973">
        <v>2010</v>
      </c>
      <c r="N1973">
        <v>6.5</v>
      </c>
      <c r="O1973">
        <v>-774089</v>
      </c>
      <c r="R1973" t="s">
        <v>2176</v>
      </c>
      <c r="S1973" cm="1">
        <f t="array" ref="S1973">AVERAGE(IF(Table7[director_name]=R1973, Table7[imdb_score]))</f>
        <v>6.5428571428571427</v>
      </c>
      <c r="T1973" t="str">
        <f>IF(Table8[[#This Row],[Average]] &gt; $V$7, "Higher", "Lower")</f>
        <v>Lower</v>
      </c>
    </row>
    <row r="1974" spans="1:20" x14ac:dyDescent="0.3">
      <c r="A1974" t="s">
        <v>2598</v>
      </c>
      <c r="B1974">
        <v>37</v>
      </c>
      <c r="C1974">
        <v>99</v>
      </c>
      <c r="D1974">
        <v>418953</v>
      </c>
      <c r="E1974" t="s">
        <v>208</v>
      </c>
      <c r="F1974" t="s">
        <v>2963</v>
      </c>
      <c r="G1974" t="s">
        <v>4924</v>
      </c>
      <c r="H1974">
        <v>17322</v>
      </c>
      <c r="I1974">
        <v>93</v>
      </c>
      <c r="J1974" t="s">
        <v>29</v>
      </c>
      <c r="K1974" t="s">
        <v>241</v>
      </c>
      <c r="L1974">
        <v>1500000</v>
      </c>
      <c r="M1974">
        <v>1993</v>
      </c>
      <c r="N1974">
        <v>6.5</v>
      </c>
      <c r="O1974">
        <v>-1081047</v>
      </c>
      <c r="R1974" t="s">
        <v>2176</v>
      </c>
      <c r="S1974" cm="1">
        <f t="array" ref="S1974">AVERAGE(IF(Table7[director_name]=R1974, Table7[imdb_score]))</f>
        <v>6.5428571428571427</v>
      </c>
      <c r="T1974" t="str">
        <f>IF(Table8[[#This Row],[Average]] &gt; $V$7, "Higher", "Lower")</f>
        <v>Lower</v>
      </c>
    </row>
    <row r="1975" spans="1:20" x14ac:dyDescent="0.3">
      <c r="A1975" t="s">
        <v>1356</v>
      </c>
      <c r="B1975">
        <v>127</v>
      </c>
      <c r="C1975">
        <v>100</v>
      </c>
      <c r="D1975">
        <v>373967</v>
      </c>
      <c r="E1975" t="s">
        <v>2463</v>
      </c>
      <c r="F1975" t="s">
        <v>4925</v>
      </c>
      <c r="G1975" t="s">
        <v>4926</v>
      </c>
      <c r="H1975">
        <v>43839</v>
      </c>
      <c r="I1975">
        <v>481</v>
      </c>
      <c r="J1975" t="s">
        <v>29</v>
      </c>
      <c r="K1975" t="s">
        <v>30</v>
      </c>
      <c r="L1975">
        <v>1500000</v>
      </c>
      <c r="M1975">
        <v>2001</v>
      </c>
      <c r="N1975">
        <v>6.5</v>
      </c>
      <c r="O1975">
        <v>-1126033</v>
      </c>
      <c r="R1975" t="s">
        <v>2176</v>
      </c>
      <c r="S1975" cm="1">
        <f t="array" ref="S1975">AVERAGE(IF(Table7[director_name]=R1975, Table7[imdb_score]))</f>
        <v>6.5428571428571427</v>
      </c>
      <c r="T1975" t="str">
        <f>IF(Table8[[#This Row],[Average]] &gt; $V$7, "Higher", "Lower")</f>
        <v>Lower</v>
      </c>
    </row>
    <row r="1976" spans="1:20" x14ac:dyDescent="0.3">
      <c r="A1976" t="s">
        <v>2906</v>
      </c>
      <c r="B1976">
        <v>31</v>
      </c>
      <c r="C1976">
        <v>91</v>
      </c>
      <c r="D1976">
        <v>119841</v>
      </c>
      <c r="E1976" t="s">
        <v>92</v>
      </c>
      <c r="F1976" t="s">
        <v>4928</v>
      </c>
      <c r="G1976" t="s">
        <v>4929</v>
      </c>
      <c r="H1976">
        <v>2419</v>
      </c>
      <c r="I1976">
        <v>55</v>
      </c>
      <c r="J1976" t="s">
        <v>29</v>
      </c>
      <c r="K1976" t="s">
        <v>30</v>
      </c>
      <c r="L1976">
        <v>1500000</v>
      </c>
      <c r="M1976">
        <v>2002</v>
      </c>
      <c r="N1976">
        <v>6.5</v>
      </c>
      <c r="O1976">
        <v>-1380159</v>
      </c>
      <c r="R1976" t="s">
        <v>2176</v>
      </c>
      <c r="S1976" cm="1">
        <f t="array" ref="S1976">AVERAGE(IF(Table7[director_name]=R1976, Table7[imdb_score]))</f>
        <v>6.5428571428571427</v>
      </c>
      <c r="T1976" t="str">
        <f>IF(Table8[[#This Row],[Average]] &gt; $V$7, "Higher", "Lower")</f>
        <v>Lower</v>
      </c>
    </row>
    <row r="1977" spans="1:20" x14ac:dyDescent="0.3">
      <c r="A1977" t="s">
        <v>1993</v>
      </c>
      <c r="B1977">
        <v>121</v>
      </c>
      <c r="C1977">
        <v>93</v>
      </c>
      <c r="D1977">
        <v>2426851</v>
      </c>
      <c r="E1977" t="s">
        <v>4930</v>
      </c>
      <c r="F1977" t="s">
        <v>4931</v>
      </c>
      <c r="G1977" t="s">
        <v>4932</v>
      </c>
      <c r="H1977">
        <v>16224</v>
      </c>
      <c r="I1977">
        <v>76</v>
      </c>
      <c r="J1977" t="s">
        <v>29</v>
      </c>
      <c r="K1977" t="s">
        <v>30</v>
      </c>
      <c r="L1977">
        <v>4000000</v>
      </c>
      <c r="M1977">
        <v>2007</v>
      </c>
      <c r="N1977">
        <v>6.5</v>
      </c>
      <c r="O1977">
        <v>-1573149</v>
      </c>
      <c r="R1977" t="s">
        <v>1448</v>
      </c>
      <c r="S1977" cm="1">
        <f t="array" ref="S1977">AVERAGE(IF(Table7[director_name]=R1977, Table7[imdb_score]))</f>
        <v>6.5333333333333341</v>
      </c>
      <c r="T1977" t="str">
        <f>IF(Table8[[#This Row],[Average]] &gt; $V$7, "Higher", "Lower")</f>
        <v>Lower</v>
      </c>
    </row>
    <row r="1978" spans="1:20" x14ac:dyDescent="0.3">
      <c r="A1978" t="s">
        <v>2809</v>
      </c>
      <c r="B1978">
        <v>253</v>
      </c>
      <c r="C1978">
        <v>114</v>
      </c>
      <c r="D1978">
        <v>25977365</v>
      </c>
      <c r="E1978" t="s">
        <v>140</v>
      </c>
      <c r="F1978" t="s">
        <v>61</v>
      </c>
      <c r="G1978" t="s">
        <v>4934</v>
      </c>
      <c r="H1978">
        <v>87950</v>
      </c>
      <c r="I1978">
        <v>207</v>
      </c>
      <c r="J1978" t="s">
        <v>29</v>
      </c>
      <c r="K1978" t="s">
        <v>30</v>
      </c>
      <c r="L1978">
        <v>28000000</v>
      </c>
      <c r="M1978">
        <v>2014</v>
      </c>
      <c r="N1978">
        <v>6.5</v>
      </c>
      <c r="O1978">
        <v>-2022635</v>
      </c>
      <c r="R1978" t="s">
        <v>1833</v>
      </c>
      <c r="S1978" cm="1">
        <f t="array" ref="S1978">AVERAGE(IF(Table7[director_name]=R1978, Table7[imdb_score]))</f>
        <v>6.5333333333333341</v>
      </c>
      <c r="T1978" t="str">
        <f>IF(Table8[[#This Row],[Average]] &gt; $V$7, "Higher", "Lower")</f>
        <v>Lower</v>
      </c>
    </row>
    <row r="1979" spans="1:20" x14ac:dyDescent="0.3">
      <c r="A1979" t="s">
        <v>2414</v>
      </c>
      <c r="B1979">
        <v>203</v>
      </c>
      <c r="C1979">
        <v>100</v>
      </c>
      <c r="D1979">
        <v>19783777</v>
      </c>
      <c r="E1979" t="s">
        <v>39</v>
      </c>
      <c r="F1979" t="s">
        <v>339</v>
      </c>
      <c r="G1979" t="s">
        <v>4936</v>
      </c>
      <c r="H1979">
        <v>82804</v>
      </c>
      <c r="I1979">
        <v>154</v>
      </c>
      <c r="J1979" t="s">
        <v>29</v>
      </c>
      <c r="K1979" t="s">
        <v>30</v>
      </c>
      <c r="L1979">
        <v>22000000</v>
      </c>
      <c r="M1979">
        <v>2013</v>
      </c>
      <c r="N1979">
        <v>6.5</v>
      </c>
      <c r="O1979">
        <v>-2216223</v>
      </c>
      <c r="R1979" t="s">
        <v>2738</v>
      </c>
      <c r="S1979" cm="1">
        <f t="array" ref="S1979">AVERAGE(IF(Table7[director_name]=R1979, Table7[imdb_score]))</f>
        <v>6.5333333333333341</v>
      </c>
      <c r="T1979" t="str">
        <f>IF(Table8[[#This Row],[Average]] &gt; $V$7, "Higher", "Lower")</f>
        <v>Lower</v>
      </c>
    </row>
    <row r="1980" spans="1:20" x14ac:dyDescent="0.3">
      <c r="A1980" t="s">
        <v>2814</v>
      </c>
      <c r="B1980">
        <v>27</v>
      </c>
      <c r="C1980">
        <v>113</v>
      </c>
      <c r="D1980">
        <v>4720371</v>
      </c>
      <c r="E1980" t="s">
        <v>429</v>
      </c>
      <c r="F1980" t="s">
        <v>2892</v>
      </c>
      <c r="G1980" t="s">
        <v>4938</v>
      </c>
      <c r="H1980">
        <v>3203</v>
      </c>
      <c r="I1980">
        <v>85</v>
      </c>
      <c r="J1980" t="s">
        <v>29</v>
      </c>
      <c r="K1980" t="s">
        <v>30</v>
      </c>
      <c r="L1980">
        <v>7000000</v>
      </c>
      <c r="M1980">
        <v>2001</v>
      </c>
      <c r="N1980">
        <v>6.5</v>
      </c>
      <c r="O1980">
        <v>-2279629</v>
      </c>
      <c r="R1980" t="s">
        <v>2738</v>
      </c>
      <c r="S1980" cm="1">
        <f t="array" ref="S1980">AVERAGE(IF(Table7[director_name]=R1980, Table7[imdb_score]))</f>
        <v>6.5333333333333341</v>
      </c>
      <c r="T1980" t="str">
        <f>IF(Table8[[#This Row],[Average]] &gt; $V$7, "Higher", "Lower")</f>
        <v>Lower</v>
      </c>
    </row>
    <row r="1981" spans="1:20" x14ac:dyDescent="0.3">
      <c r="A1981" t="s">
        <v>2865</v>
      </c>
      <c r="B1981">
        <v>54</v>
      </c>
      <c r="C1981">
        <v>99</v>
      </c>
      <c r="D1981">
        <v>92191</v>
      </c>
      <c r="E1981" t="s">
        <v>1624</v>
      </c>
      <c r="F1981" t="s">
        <v>339</v>
      </c>
      <c r="G1981" t="s">
        <v>4940</v>
      </c>
      <c r="H1981">
        <v>29463</v>
      </c>
      <c r="I1981">
        <v>84</v>
      </c>
      <c r="J1981" t="s">
        <v>29</v>
      </c>
      <c r="K1981" t="s">
        <v>200</v>
      </c>
      <c r="L1981">
        <v>2500000</v>
      </c>
      <c r="M1981">
        <v>2001</v>
      </c>
      <c r="N1981">
        <v>6.5</v>
      </c>
      <c r="O1981">
        <v>-2407809</v>
      </c>
      <c r="R1981" t="s">
        <v>1833</v>
      </c>
      <c r="S1981" cm="1">
        <f t="array" ref="S1981">AVERAGE(IF(Table7[director_name]=R1981, Table7[imdb_score]))</f>
        <v>6.5333333333333341</v>
      </c>
      <c r="T1981" t="str">
        <f>IF(Table8[[#This Row],[Average]] &gt; $V$7, "Higher", "Lower")</f>
        <v>Lower</v>
      </c>
    </row>
    <row r="1982" spans="1:20" x14ac:dyDescent="0.3">
      <c r="A1982" t="s">
        <v>3144</v>
      </c>
      <c r="B1982">
        <v>232</v>
      </c>
      <c r="C1982">
        <v>104</v>
      </c>
      <c r="D1982">
        <v>1487477</v>
      </c>
      <c r="E1982" t="s">
        <v>4942</v>
      </c>
      <c r="F1982" t="s">
        <v>4943</v>
      </c>
      <c r="G1982" t="s">
        <v>4944</v>
      </c>
      <c r="H1982">
        <v>47097</v>
      </c>
      <c r="I1982">
        <v>310</v>
      </c>
      <c r="J1982" t="s">
        <v>170</v>
      </c>
      <c r="K1982" t="s">
        <v>2383</v>
      </c>
      <c r="L1982">
        <v>4200000</v>
      </c>
      <c r="M1982">
        <v>2004</v>
      </c>
      <c r="N1982">
        <v>6.5</v>
      </c>
      <c r="O1982">
        <v>-2712523</v>
      </c>
      <c r="R1982" t="s">
        <v>2738</v>
      </c>
      <c r="S1982" cm="1">
        <f t="array" ref="S1982">AVERAGE(IF(Table7[director_name]=R1982, Table7[imdb_score]))</f>
        <v>6.5333333333333341</v>
      </c>
      <c r="T1982" t="str">
        <f>IF(Table8[[#This Row],[Average]] &gt; $V$7, "Higher", "Lower")</f>
        <v>Lower</v>
      </c>
    </row>
    <row r="1983" spans="1:20" x14ac:dyDescent="0.3">
      <c r="A1983" t="s">
        <v>2976</v>
      </c>
      <c r="B1983">
        <v>192</v>
      </c>
      <c r="C1983">
        <v>90</v>
      </c>
      <c r="D1983">
        <v>15281286</v>
      </c>
      <c r="E1983" t="s">
        <v>699</v>
      </c>
      <c r="F1983" t="s">
        <v>478</v>
      </c>
      <c r="G1983" t="s">
        <v>4946</v>
      </c>
      <c r="H1983">
        <v>64646</v>
      </c>
      <c r="I1983">
        <v>105</v>
      </c>
      <c r="J1983" t="s">
        <v>29</v>
      </c>
      <c r="K1983" t="s">
        <v>30</v>
      </c>
      <c r="L1983">
        <v>18000000</v>
      </c>
      <c r="M1983">
        <v>2009</v>
      </c>
      <c r="N1983">
        <v>6.5</v>
      </c>
      <c r="O1983">
        <v>-2718714</v>
      </c>
      <c r="R1983" t="s">
        <v>1448</v>
      </c>
      <c r="S1983" cm="1">
        <f t="array" ref="S1983">AVERAGE(IF(Table7[director_name]=R1983, Table7[imdb_score]))</f>
        <v>6.5333333333333341</v>
      </c>
      <c r="T1983" t="str">
        <f>IF(Table8[[#This Row],[Average]] &gt; $V$7, "Higher", "Lower")</f>
        <v>Lower</v>
      </c>
    </row>
    <row r="1984" spans="1:20" x14ac:dyDescent="0.3">
      <c r="A1984" t="s">
        <v>2858</v>
      </c>
      <c r="B1984">
        <v>30</v>
      </c>
      <c r="C1984">
        <v>101</v>
      </c>
      <c r="D1984">
        <v>220234</v>
      </c>
      <c r="E1984" t="s">
        <v>289</v>
      </c>
      <c r="F1984" t="s">
        <v>4948</v>
      </c>
      <c r="G1984" t="s">
        <v>4949</v>
      </c>
      <c r="H1984">
        <v>1950</v>
      </c>
      <c r="I1984">
        <v>24</v>
      </c>
      <c r="J1984" t="s">
        <v>29</v>
      </c>
      <c r="K1984" t="s">
        <v>30</v>
      </c>
      <c r="L1984">
        <v>3500000</v>
      </c>
      <c r="M1984">
        <v>2006</v>
      </c>
      <c r="N1984">
        <v>6.5</v>
      </c>
      <c r="O1984">
        <v>-3279766</v>
      </c>
      <c r="R1984" t="s">
        <v>1448</v>
      </c>
      <c r="S1984" cm="1">
        <f t="array" ref="S1984">AVERAGE(IF(Table7[director_name]=R1984, Table7[imdb_score]))</f>
        <v>6.5333333333333341</v>
      </c>
      <c r="T1984" t="str">
        <f>IF(Table8[[#This Row],[Average]] &gt; $V$7, "Higher", "Lower")</f>
        <v>Lower</v>
      </c>
    </row>
    <row r="1985" spans="1:20" x14ac:dyDescent="0.3">
      <c r="A1985" t="s">
        <v>3160</v>
      </c>
      <c r="B1985">
        <v>110</v>
      </c>
      <c r="C1985">
        <v>115</v>
      </c>
      <c r="D1985">
        <v>56702901</v>
      </c>
      <c r="E1985" t="s">
        <v>92</v>
      </c>
      <c r="F1985" t="s">
        <v>703</v>
      </c>
      <c r="G1985" t="s">
        <v>4951</v>
      </c>
      <c r="H1985">
        <v>23302</v>
      </c>
      <c r="I1985">
        <v>181</v>
      </c>
      <c r="J1985" t="s">
        <v>29</v>
      </c>
      <c r="K1985" t="s">
        <v>30</v>
      </c>
      <c r="L1985">
        <v>60000000</v>
      </c>
      <c r="M1985">
        <v>1998</v>
      </c>
      <c r="N1985">
        <v>6.5</v>
      </c>
      <c r="O1985">
        <v>-3297099</v>
      </c>
      <c r="R1985" t="s">
        <v>1833</v>
      </c>
      <c r="S1985" cm="1">
        <f t="array" ref="S1985">AVERAGE(IF(Table7[director_name]=R1985, Table7[imdb_score]))</f>
        <v>6.5333333333333341</v>
      </c>
      <c r="T1985" t="str">
        <f>IF(Table8[[#This Row],[Average]] &gt; $V$7, "Higher", "Lower")</f>
        <v>Lower</v>
      </c>
    </row>
    <row r="1986" spans="1:20" x14ac:dyDescent="0.3">
      <c r="A1986" t="s">
        <v>2888</v>
      </c>
      <c r="B1986">
        <v>144</v>
      </c>
      <c r="C1986">
        <v>96</v>
      </c>
      <c r="D1986">
        <v>1474508</v>
      </c>
      <c r="E1986" t="s">
        <v>73</v>
      </c>
      <c r="F1986" t="s">
        <v>3050</v>
      </c>
      <c r="G1986" t="s">
        <v>4953</v>
      </c>
      <c r="H1986">
        <v>33473</v>
      </c>
      <c r="I1986">
        <v>88</v>
      </c>
      <c r="J1986" t="s">
        <v>29</v>
      </c>
      <c r="K1986" t="s">
        <v>30</v>
      </c>
      <c r="L1986">
        <v>5000000</v>
      </c>
      <c r="M1986">
        <v>2009</v>
      </c>
      <c r="N1986">
        <v>6.5</v>
      </c>
      <c r="O1986">
        <v>-3525492</v>
      </c>
      <c r="R1986" t="s">
        <v>2744</v>
      </c>
      <c r="S1986" cm="1">
        <f t="array" ref="S1986">AVERAGE(IF(Table7[director_name]=R1986, Table7[imdb_score]))</f>
        <v>6.5250000000000004</v>
      </c>
      <c r="T1986" t="str">
        <f>IF(Table8[[#This Row],[Average]] &gt; $V$7, "Higher", "Lower")</f>
        <v>Lower</v>
      </c>
    </row>
    <row r="1987" spans="1:20" x14ac:dyDescent="0.3">
      <c r="A1987" t="s">
        <v>2928</v>
      </c>
      <c r="B1987">
        <v>15</v>
      </c>
      <c r="C1987">
        <v>79</v>
      </c>
      <c r="D1987">
        <v>4350774</v>
      </c>
      <c r="E1987" t="s">
        <v>676</v>
      </c>
      <c r="F1987" t="s">
        <v>802</v>
      </c>
      <c r="G1987" t="s">
        <v>4955</v>
      </c>
      <c r="H1987">
        <v>10476</v>
      </c>
      <c r="I1987">
        <v>52</v>
      </c>
      <c r="J1987" t="s">
        <v>29</v>
      </c>
      <c r="K1987" t="s">
        <v>30</v>
      </c>
      <c r="L1987">
        <v>8000000</v>
      </c>
      <c r="M1987">
        <v>1994</v>
      </c>
      <c r="N1987">
        <v>6.5</v>
      </c>
      <c r="O1987">
        <v>-3649226</v>
      </c>
      <c r="R1987" t="s">
        <v>2744</v>
      </c>
      <c r="S1987" cm="1">
        <f t="array" ref="S1987">AVERAGE(IF(Table7[director_name]=R1987, Table7[imdb_score]))</f>
        <v>6.5250000000000004</v>
      </c>
      <c r="T1987" t="str">
        <f>IF(Table8[[#This Row],[Average]] &gt; $V$7, "Higher", "Lower")</f>
        <v>Lower</v>
      </c>
    </row>
    <row r="1988" spans="1:20" x14ac:dyDescent="0.3">
      <c r="A1988" t="s">
        <v>1897</v>
      </c>
      <c r="B1988">
        <v>138</v>
      </c>
      <c r="C1988">
        <v>123</v>
      </c>
      <c r="D1988">
        <v>36283504</v>
      </c>
      <c r="E1988" t="s">
        <v>214</v>
      </c>
      <c r="F1988" t="s">
        <v>1302</v>
      </c>
      <c r="G1988" t="s">
        <v>4956</v>
      </c>
      <c r="H1988">
        <v>104564</v>
      </c>
      <c r="I1988">
        <v>587</v>
      </c>
      <c r="J1988" t="s">
        <v>29</v>
      </c>
      <c r="K1988" t="s">
        <v>227</v>
      </c>
      <c r="L1988">
        <v>40000000</v>
      </c>
      <c r="M1988">
        <v>1999</v>
      </c>
      <c r="N1988">
        <v>6.5</v>
      </c>
      <c r="O1988">
        <v>-3716496</v>
      </c>
      <c r="R1988" t="s">
        <v>2744</v>
      </c>
      <c r="S1988" cm="1">
        <f t="array" ref="S1988">AVERAGE(IF(Table7[director_name]=R1988, Table7[imdb_score]))</f>
        <v>6.5250000000000004</v>
      </c>
      <c r="T1988" t="str">
        <f>IF(Table8[[#This Row],[Average]] &gt; $V$7, "Higher", "Lower")</f>
        <v>Lower</v>
      </c>
    </row>
    <row r="1989" spans="1:20" x14ac:dyDescent="0.3">
      <c r="A1989" t="s">
        <v>664</v>
      </c>
      <c r="B1989">
        <v>36</v>
      </c>
      <c r="C1989">
        <v>125</v>
      </c>
      <c r="D1989">
        <v>223878</v>
      </c>
      <c r="E1989" t="s">
        <v>699</v>
      </c>
      <c r="F1989" t="s">
        <v>4958</v>
      </c>
      <c r="G1989" t="s">
        <v>4959</v>
      </c>
      <c r="H1989">
        <v>3548</v>
      </c>
      <c r="I1989">
        <v>21</v>
      </c>
      <c r="J1989" t="s">
        <v>69</v>
      </c>
      <c r="K1989" t="s">
        <v>70</v>
      </c>
      <c r="L1989">
        <v>5000000</v>
      </c>
      <c r="M1989">
        <v>2003</v>
      </c>
      <c r="N1989">
        <v>6.5</v>
      </c>
      <c r="O1989">
        <v>-4776122</v>
      </c>
      <c r="R1989" t="s">
        <v>2744</v>
      </c>
      <c r="S1989" cm="1">
        <f t="array" ref="S1989">AVERAGE(IF(Table7[director_name]=R1989, Table7[imdb_score]))</f>
        <v>6.5250000000000004</v>
      </c>
      <c r="T1989" t="str">
        <f>IF(Table8[[#This Row],[Average]] &gt; $V$7, "Higher", "Lower")</f>
        <v>Lower</v>
      </c>
    </row>
    <row r="1990" spans="1:20" x14ac:dyDescent="0.3">
      <c r="A1990" t="s">
        <v>2868</v>
      </c>
      <c r="B1990">
        <v>34</v>
      </c>
      <c r="C1990">
        <v>99</v>
      </c>
      <c r="D1990">
        <v>1889522</v>
      </c>
      <c r="E1990" t="s">
        <v>459</v>
      </c>
      <c r="F1990" t="s">
        <v>275</v>
      </c>
      <c r="G1990" t="s">
        <v>4960</v>
      </c>
      <c r="H1990">
        <v>1119</v>
      </c>
      <c r="I1990">
        <v>12</v>
      </c>
      <c r="J1990" t="s">
        <v>29</v>
      </c>
      <c r="K1990" t="s">
        <v>30</v>
      </c>
      <c r="L1990">
        <v>7000000</v>
      </c>
      <c r="M1990">
        <v>2009</v>
      </c>
      <c r="N1990">
        <v>6.5</v>
      </c>
      <c r="O1990">
        <v>-5110478</v>
      </c>
      <c r="R1990" t="s">
        <v>1005</v>
      </c>
      <c r="S1990" cm="1">
        <f t="array" ref="S1990">AVERAGE(IF(Table7[director_name]=R1990, Table7[imdb_score]))</f>
        <v>6.5249999999999995</v>
      </c>
      <c r="T1990" t="str">
        <f>IF(Table8[[#This Row],[Average]] &gt; $V$7, "Higher", "Lower")</f>
        <v>Lower</v>
      </c>
    </row>
    <row r="1991" spans="1:20" x14ac:dyDescent="0.3">
      <c r="A1991" t="s">
        <v>3862</v>
      </c>
      <c r="B1991">
        <v>118</v>
      </c>
      <c r="C1991">
        <v>118</v>
      </c>
      <c r="D1991">
        <v>44737059</v>
      </c>
      <c r="E1991" t="s">
        <v>1941</v>
      </c>
      <c r="F1991" t="s">
        <v>106</v>
      </c>
      <c r="G1991" t="s">
        <v>4962</v>
      </c>
      <c r="H1991">
        <v>48322</v>
      </c>
      <c r="I1991">
        <v>261</v>
      </c>
      <c r="J1991" t="s">
        <v>29</v>
      </c>
      <c r="K1991" t="s">
        <v>30</v>
      </c>
      <c r="L1991">
        <v>50000000</v>
      </c>
      <c r="M1991">
        <v>2000</v>
      </c>
      <c r="N1991">
        <v>6.5</v>
      </c>
      <c r="O1991">
        <v>-5262941</v>
      </c>
      <c r="R1991" t="s">
        <v>1005</v>
      </c>
      <c r="S1991" cm="1">
        <f t="array" ref="S1991">AVERAGE(IF(Table7[director_name]=R1991, Table7[imdb_score]))</f>
        <v>6.5249999999999995</v>
      </c>
      <c r="T1991" t="str">
        <f>IF(Table8[[#This Row],[Average]] &gt; $V$7, "Higher", "Lower")</f>
        <v>Lower</v>
      </c>
    </row>
    <row r="1992" spans="1:20" x14ac:dyDescent="0.3">
      <c r="A1992" t="s">
        <v>3127</v>
      </c>
      <c r="B1992">
        <v>182</v>
      </c>
      <c r="C1992">
        <v>83</v>
      </c>
      <c r="D1992">
        <v>4244155</v>
      </c>
      <c r="E1992" t="s">
        <v>73</v>
      </c>
      <c r="F1992" t="s">
        <v>1921</v>
      </c>
      <c r="G1992" t="s">
        <v>4964</v>
      </c>
      <c r="H1992">
        <v>56005</v>
      </c>
      <c r="I1992">
        <v>112</v>
      </c>
      <c r="J1992" t="s">
        <v>29</v>
      </c>
      <c r="K1992" t="s">
        <v>30</v>
      </c>
      <c r="L1992">
        <v>10000000</v>
      </c>
      <c r="M1992">
        <v>2011</v>
      </c>
      <c r="N1992">
        <v>6.5</v>
      </c>
      <c r="O1992">
        <v>-5755845</v>
      </c>
      <c r="R1992" t="s">
        <v>1005</v>
      </c>
      <c r="S1992" cm="1">
        <f t="array" ref="S1992">AVERAGE(IF(Table7[director_name]=R1992, Table7[imdb_score]))</f>
        <v>6.5249999999999995</v>
      </c>
      <c r="T1992" t="str">
        <f>IF(Table8[[#This Row],[Average]] &gt; $V$7, "Higher", "Lower")</f>
        <v>Lower</v>
      </c>
    </row>
    <row r="1993" spans="1:20" x14ac:dyDescent="0.3">
      <c r="A1993" t="s">
        <v>2203</v>
      </c>
      <c r="B1993">
        <v>133</v>
      </c>
      <c r="C1993">
        <v>103</v>
      </c>
      <c r="D1993">
        <v>532988</v>
      </c>
      <c r="E1993" t="s">
        <v>607</v>
      </c>
      <c r="F1993" t="s">
        <v>834</v>
      </c>
      <c r="G1993" t="s">
        <v>4966</v>
      </c>
      <c r="H1993">
        <v>5863</v>
      </c>
      <c r="I1993">
        <v>25</v>
      </c>
      <c r="J1993" t="s">
        <v>29</v>
      </c>
      <c r="K1993" t="s">
        <v>30</v>
      </c>
      <c r="L1993">
        <v>7000000</v>
      </c>
      <c r="M1993">
        <v>2015</v>
      </c>
      <c r="N1993">
        <v>6.5</v>
      </c>
      <c r="O1993">
        <v>-6467012</v>
      </c>
      <c r="R1993" t="s">
        <v>1005</v>
      </c>
      <c r="S1993" cm="1">
        <f t="array" ref="S1993">AVERAGE(IF(Table7[director_name]=R1993, Table7[imdb_score]))</f>
        <v>6.5249999999999995</v>
      </c>
      <c r="T1993" t="str">
        <f>IF(Table8[[#This Row],[Average]] &gt; $V$7, "Higher", "Lower")</f>
        <v>Lower</v>
      </c>
    </row>
    <row r="1994" spans="1:20" x14ac:dyDescent="0.3">
      <c r="A1994" t="s">
        <v>2838</v>
      </c>
      <c r="B1994">
        <v>74</v>
      </c>
      <c r="C1994">
        <v>108</v>
      </c>
      <c r="D1994">
        <v>568695</v>
      </c>
      <c r="E1994" t="s">
        <v>1294</v>
      </c>
      <c r="F1994" t="s">
        <v>1771</v>
      </c>
      <c r="G1994" t="s">
        <v>4968</v>
      </c>
      <c r="H1994">
        <v>16617</v>
      </c>
      <c r="I1994">
        <v>110</v>
      </c>
      <c r="J1994" t="s">
        <v>29</v>
      </c>
      <c r="K1994" t="s">
        <v>30</v>
      </c>
      <c r="L1994">
        <v>8000000</v>
      </c>
      <c r="M1994">
        <v>2005</v>
      </c>
      <c r="N1994">
        <v>6.5</v>
      </c>
      <c r="O1994">
        <v>-7431305</v>
      </c>
      <c r="R1994" t="s">
        <v>2103</v>
      </c>
      <c r="S1994" cm="1">
        <f t="array" ref="S1994">AVERAGE(IF(Table7[director_name]=R1994, Table7[imdb_score]))</f>
        <v>6.5166666666666666</v>
      </c>
      <c r="T1994" t="str">
        <f>IF(Table8[[#This Row],[Average]] &gt; $V$7, "Higher", "Lower")</f>
        <v>Lower</v>
      </c>
    </row>
    <row r="1995" spans="1:20" x14ac:dyDescent="0.3">
      <c r="A1995" t="s">
        <v>485</v>
      </c>
      <c r="B1995">
        <v>251</v>
      </c>
      <c r="C1995">
        <v>95</v>
      </c>
      <c r="D1995">
        <v>7774730</v>
      </c>
      <c r="E1995" t="s">
        <v>2860</v>
      </c>
      <c r="F1995" t="s">
        <v>4970</v>
      </c>
      <c r="G1995" t="s">
        <v>4971</v>
      </c>
      <c r="H1995">
        <v>61912</v>
      </c>
      <c r="I1995">
        <v>352</v>
      </c>
      <c r="J1995" t="s">
        <v>29</v>
      </c>
      <c r="K1995" t="s">
        <v>442</v>
      </c>
      <c r="L1995">
        <v>15500000</v>
      </c>
      <c r="M1995">
        <v>2006</v>
      </c>
      <c r="N1995">
        <v>6.5</v>
      </c>
      <c r="O1995">
        <v>-7725270</v>
      </c>
      <c r="R1995" t="s">
        <v>2103</v>
      </c>
      <c r="S1995" cm="1">
        <f t="array" ref="S1995">AVERAGE(IF(Table7[director_name]=R1995, Table7[imdb_score]))</f>
        <v>6.5166666666666666</v>
      </c>
      <c r="T1995" t="str">
        <f>IF(Table8[[#This Row],[Average]] &gt; $V$7, "Higher", "Lower")</f>
        <v>Lower</v>
      </c>
    </row>
    <row r="1996" spans="1:20" x14ac:dyDescent="0.3">
      <c r="A1996" t="s">
        <v>857</v>
      </c>
      <c r="B1996">
        <v>57</v>
      </c>
      <c r="C1996">
        <v>135</v>
      </c>
      <c r="D1996">
        <v>2185266</v>
      </c>
      <c r="E1996" t="s">
        <v>1683</v>
      </c>
      <c r="F1996" t="s">
        <v>4973</v>
      </c>
      <c r="G1996" t="s">
        <v>4974</v>
      </c>
      <c r="H1996">
        <v>8720</v>
      </c>
      <c r="I1996">
        <v>186</v>
      </c>
      <c r="J1996" t="s">
        <v>29</v>
      </c>
      <c r="K1996" t="s">
        <v>30</v>
      </c>
      <c r="L1996">
        <v>10000000</v>
      </c>
      <c r="M1996">
        <v>2000</v>
      </c>
      <c r="N1996">
        <v>6.5</v>
      </c>
      <c r="O1996">
        <v>-7814734</v>
      </c>
      <c r="R1996" t="s">
        <v>2103</v>
      </c>
      <c r="S1996" cm="1">
        <f t="array" ref="S1996">AVERAGE(IF(Table7[director_name]=R1996, Table7[imdb_score]))</f>
        <v>6.5166666666666666</v>
      </c>
      <c r="T1996" t="str">
        <f>IF(Table8[[#This Row],[Average]] &gt; $V$7, "Higher", "Lower")</f>
        <v>Lower</v>
      </c>
    </row>
    <row r="1997" spans="1:20" x14ac:dyDescent="0.3">
      <c r="A1997" t="s">
        <v>2468</v>
      </c>
      <c r="B1997">
        <v>212</v>
      </c>
      <c r="C1997">
        <v>107</v>
      </c>
      <c r="D1997">
        <v>30993544</v>
      </c>
      <c r="E1997" t="s">
        <v>699</v>
      </c>
      <c r="F1997" t="s">
        <v>4976</v>
      </c>
      <c r="G1997" t="s">
        <v>4977</v>
      </c>
      <c r="H1997">
        <v>58871</v>
      </c>
      <c r="I1997">
        <v>156</v>
      </c>
      <c r="J1997" t="s">
        <v>29</v>
      </c>
      <c r="K1997" t="s">
        <v>30</v>
      </c>
      <c r="L1997">
        <v>40000000</v>
      </c>
      <c r="M1997">
        <v>2010</v>
      </c>
      <c r="N1997">
        <v>6.5</v>
      </c>
      <c r="O1997">
        <v>-9006456</v>
      </c>
      <c r="R1997" t="s">
        <v>2103</v>
      </c>
      <c r="S1997" cm="1">
        <f t="array" ref="S1997">AVERAGE(IF(Table7[director_name]=R1997, Table7[imdb_score]))</f>
        <v>6.5166666666666666</v>
      </c>
      <c r="T1997" t="str">
        <f>IF(Table8[[#This Row],[Average]] &gt; $V$7, "Higher", "Lower")</f>
        <v>Lower</v>
      </c>
    </row>
    <row r="1998" spans="1:20" x14ac:dyDescent="0.3">
      <c r="A1998" t="s">
        <v>2536</v>
      </c>
      <c r="B1998">
        <v>124</v>
      </c>
      <c r="C1998">
        <v>114</v>
      </c>
      <c r="D1998">
        <v>40905277</v>
      </c>
      <c r="E1998" t="s">
        <v>1915</v>
      </c>
      <c r="F1998" t="s">
        <v>837</v>
      </c>
      <c r="G1998" t="s">
        <v>4979</v>
      </c>
      <c r="H1998">
        <v>45895</v>
      </c>
      <c r="I1998">
        <v>157</v>
      </c>
      <c r="J1998" t="s">
        <v>29</v>
      </c>
      <c r="K1998" t="s">
        <v>30</v>
      </c>
      <c r="L1998">
        <v>50000000</v>
      </c>
      <c r="M1998">
        <v>2003</v>
      </c>
      <c r="N1998">
        <v>6.5</v>
      </c>
      <c r="O1998">
        <v>-9094723</v>
      </c>
      <c r="R1998" t="s">
        <v>2103</v>
      </c>
      <c r="S1998" cm="1">
        <f t="array" ref="S1998">AVERAGE(IF(Table7[director_name]=R1998, Table7[imdb_score]))</f>
        <v>6.5166666666666666</v>
      </c>
      <c r="T1998" t="str">
        <f>IF(Table8[[#This Row],[Average]] &gt; $V$7, "Higher", "Lower")</f>
        <v>Lower</v>
      </c>
    </row>
    <row r="1999" spans="1:20" x14ac:dyDescent="0.3">
      <c r="A1999" t="s">
        <v>2909</v>
      </c>
      <c r="B1999">
        <v>21</v>
      </c>
      <c r="C1999">
        <v>90</v>
      </c>
      <c r="D1999">
        <v>882290</v>
      </c>
      <c r="E1999" t="s">
        <v>4981</v>
      </c>
      <c r="F1999" t="s">
        <v>781</v>
      </c>
      <c r="G1999" t="s">
        <v>4982</v>
      </c>
      <c r="H1999">
        <v>4792</v>
      </c>
      <c r="I1999">
        <v>43</v>
      </c>
      <c r="J1999" t="s">
        <v>29</v>
      </c>
      <c r="K1999" t="s">
        <v>581</v>
      </c>
      <c r="L1999">
        <v>10000000</v>
      </c>
      <c r="M1999">
        <v>1989</v>
      </c>
      <c r="N1999">
        <v>6.5</v>
      </c>
      <c r="O1999">
        <v>-9117710</v>
      </c>
      <c r="R1999" t="s">
        <v>2103</v>
      </c>
      <c r="S1999" cm="1">
        <f t="array" ref="S1999">AVERAGE(IF(Table7[director_name]=R1999, Table7[imdb_score]))</f>
        <v>6.5166666666666666</v>
      </c>
      <c r="T1999" t="str">
        <f>IF(Table8[[#This Row],[Average]] &gt; $V$7, "Higher", "Lower")</f>
        <v>Lower</v>
      </c>
    </row>
    <row r="2000" spans="1:20" x14ac:dyDescent="0.3">
      <c r="A2000" t="s">
        <v>1365</v>
      </c>
      <c r="B2000">
        <v>345</v>
      </c>
      <c r="C2000">
        <v>99</v>
      </c>
      <c r="D2000">
        <v>5702083</v>
      </c>
      <c r="E2000" t="s">
        <v>832</v>
      </c>
      <c r="F2000" t="s">
        <v>324</v>
      </c>
      <c r="G2000" t="s">
        <v>4984</v>
      </c>
      <c r="H2000">
        <v>80617</v>
      </c>
      <c r="I2000">
        <v>190</v>
      </c>
      <c r="J2000" t="s">
        <v>29</v>
      </c>
      <c r="K2000" t="s">
        <v>200</v>
      </c>
      <c r="L2000">
        <v>15000000</v>
      </c>
      <c r="M2000">
        <v>2011</v>
      </c>
      <c r="N2000">
        <v>6.5</v>
      </c>
      <c r="O2000">
        <v>-9297917</v>
      </c>
      <c r="R2000" t="s">
        <v>2756</v>
      </c>
      <c r="S2000" cm="1">
        <f t="array" ref="S2000">AVERAGE(IF(Table7[director_name]=R2000, Table7[imdb_score]))</f>
        <v>6.5000000000000009</v>
      </c>
      <c r="T2000" t="str">
        <f>IF(Table8[[#This Row],[Average]] &gt; $V$7, "Higher", "Lower")</f>
        <v>Lower</v>
      </c>
    </row>
    <row r="2001" spans="1:20" x14ac:dyDescent="0.3">
      <c r="A2001" t="s">
        <v>2798</v>
      </c>
      <c r="B2001">
        <v>189</v>
      </c>
      <c r="C2001">
        <v>116</v>
      </c>
      <c r="D2001">
        <v>25093607</v>
      </c>
      <c r="E2001" t="s">
        <v>1576</v>
      </c>
      <c r="F2001" t="s">
        <v>339</v>
      </c>
      <c r="G2001" t="s">
        <v>4986</v>
      </c>
      <c r="H2001">
        <v>105556</v>
      </c>
      <c r="I2001">
        <v>157</v>
      </c>
      <c r="J2001" t="s">
        <v>29</v>
      </c>
      <c r="K2001" t="s">
        <v>200</v>
      </c>
      <c r="L2001">
        <v>35000000</v>
      </c>
      <c r="M2001">
        <v>2011</v>
      </c>
      <c r="N2001">
        <v>6.5</v>
      </c>
      <c r="O2001">
        <v>-9906393</v>
      </c>
      <c r="R2001" t="s">
        <v>2756</v>
      </c>
      <c r="S2001" cm="1">
        <f t="array" ref="S2001">AVERAGE(IF(Table7[director_name]=R2001, Table7[imdb_score]))</f>
        <v>6.5000000000000009</v>
      </c>
      <c r="T2001" t="str">
        <f>IF(Table8[[#This Row],[Average]] &gt; $V$7, "Higher", "Lower")</f>
        <v>Lower</v>
      </c>
    </row>
    <row r="2002" spans="1:20" x14ac:dyDescent="0.3">
      <c r="A2002" t="s">
        <v>2794</v>
      </c>
      <c r="B2002">
        <v>68</v>
      </c>
      <c r="C2002">
        <v>120</v>
      </c>
      <c r="D2002">
        <v>4956401</v>
      </c>
      <c r="E2002" t="s">
        <v>205</v>
      </c>
      <c r="F2002" t="s">
        <v>313</v>
      </c>
      <c r="G2002" t="s">
        <v>4988</v>
      </c>
      <c r="H2002">
        <v>12601</v>
      </c>
      <c r="I2002">
        <v>89</v>
      </c>
      <c r="J2002" t="s">
        <v>29</v>
      </c>
      <c r="K2002" t="s">
        <v>241</v>
      </c>
      <c r="L2002">
        <v>15000000</v>
      </c>
      <c r="M2002">
        <v>1999</v>
      </c>
      <c r="N2002">
        <v>6.5</v>
      </c>
      <c r="O2002">
        <v>-10043599</v>
      </c>
      <c r="R2002" t="s">
        <v>2756</v>
      </c>
      <c r="S2002" cm="1">
        <f t="array" ref="S2002">AVERAGE(IF(Table7[director_name]=R2002, Table7[imdb_score]))</f>
        <v>6.5000000000000009</v>
      </c>
      <c r="T2002" t="str">
        <f>IF(Table8[[#This Row],[Average]] &gt; $V$7, "Higher", "Lower")</f>
        <v>Lower</v>
      </c>
    </row>
    <row r="2003" spans="1:20" x14ac:dyDescent="0.3">
      <c r="A2003" t="s">
        <v>3477</v>
      </c>
      <c r="B2003">
        <v>166</v>
      </c>
      <c r="C2003">
        <v>99</v>
      </c>
      <c r="D2003">
        <v>69772969</v>
      </c>
      <c r="E2003" t="s">
        <v>1576</v>
      </c>
      <c r="F2003" t="s">
        <v>565</v>
      </c>
      <c r="G2003" t="s">
        <v>4990</v>
      </c>
      <c r="H2003">
        <v>155532</v>
      </c>
      <c r="I2003">
        <v>543</v>
      </c>
      <c r="J2003" t="s">
        <v>29</v>
      </c>
      <c r="K2003" t="s">
        <v>30</v>
      </c>
      <c r="L2003">
        <v>80000000</v>
      </c>
      <c r="M2003">
        <v>2001</v>
      </c>
      <c r="N2003">
        <v>6.5</v>
      </c>
      <c r="O2003">
        <v>-10227031</v>
      </c>
      <c r="R2003" t="s">
        <v>2756</v>
      </c>
      <c r="S2003" cm="1">
        <f t="array" ref="S2003">AVERAGE(IF(Table7[director_name]=R2003, Table7[imdb_score]))</f>
        <v>6.5000000000000009</v>
      </c>
      <c r="T2003" t="str">
        <f>IF(Table8[[#This Row],[Average]] &gt; $V$7, "Higher", "Lower")</f>
        <v>Lower</v>
      </c>
    </row>
    <row r="2004" spans="1:20" x14ac:dyDescent="0.3">
      <c r="A2004" t="s">
        <v>3509</v>
      </c>
      <c r="B2004">
        <v>102</v>
      </c>
      <c r="C2004">
        <v>129</v>
      </c>
      <c r="D2004">
        <v>8396942</v>
      </c>
      <c r="E2004" t="s">
        <v>4992</v>
      </c>
      <c r="F2004" t="s">
        <v>4993</v>
      </c>
      <c r="G2004" t="s">
        <v>4994</v>
      </c>
      <c r="H2004">
        <v>72715</v>
      </c>
      <c r="I2004">
        <v>103</v>
      </c>
      <c r="J2004" t="s">
        <v>29</v>
      </c>
      <c r="K2004" t="s">
        <v>30</v>
      </c>
      <c r="L2004">
        <v>19000000</v>
      </c>
      <c r="M2004">
        <v>2008</v>
      </c>
      <c r="N2004">
        <v>6.5</v>
      </c>
      <c r="O2004">
        <v>-10603058</v>
      </c>
      <c r="R2004" t="s">
        <v>943</v>
      </c>
      <c r="S2004" cm="1">
        <f t="array" ref="S2004">AVERAGE(IF(Table7[director_name]=R2004, Table7[imdb_score]))</f>
        <v>6.5</v>
      </c>
      <c r="T2004" t="str">
        <f>IF(Table8[[#This Row],[Average]] &gt; $V$7, "Higher", "Lower")</f>
        <v>Lower</v>
      </c>
    </row>
    <row r="2005" spans="1:20" x14ac:dyDescent="0.3">
      <c r="A2005" t="s">
        <v>3012</v>
      </c>
      <c r="B2005">
        <v>117</v>
      </c>
      <c r="C2005">
        <v>99</v>
      </c>
      <c r="D2005">
        <v>31136950</v>
      </c>
      <c r="E2005" t="s">
        <v>1066</v>
      </c>
      <c r="F2005" t="s">
        <v>4996</v>
      </c>
      <c r="G2005" t="s">
        <v>4997</v>
      </c>
      <c r="H2005">
        <v>47364</v>
      </c>
      <c r="I2005">
        <v>75</v>
      </c>
      <c r="J2005" t="s">
        <v>29</v>
      </c>
      <c r="K2005" t="s">
        <v>30</v>
      </c>
      <c r="L2005">
        <v>44000000</v>
      </c>
      <c r="M2005">
        <v>2010</v>
      </c>
      <c r="N2005">
        <v>6.5</v>
      </c>
      <c r="O2005">
        <v>-12863050</v>
      </c>
      <c r="R2005" t="s">
        <v>1192</v>
      </c>
      <c r="S2005" cm="1">
        <f t="array" ref="S2005">AVERAGE(IF(Table7[director_name]=R2005, Table7[imdb_score]))</f>
        <v>6.5</v>
      </c>
      <c r="T2005" t="str">
        <f>IF(Table8[[#This Row],[Average]] &gt; $V$7, "Higher", "Lower")</f>
        <v>Lower</v>
      </c>
    </row>
    <row r="2006" spans="1:20" x14ac:dyDescent="0.3">
      <c r="A2006" t="s">
        <v>968</v>
      </c>
      <c r="B2006">
        <v>258</v>
      </c>
      <c r="C2006">
        <v>94</v>
      </c>
      <c r="D2006">
        <v>17120019</v>
      </c>
      <c r="E2006" t="s">
        <v>1576</v>
      </c>
      <c r="F2006" t="s">
        <v>339</v>
      </c>
      <c r="G2006" t="s">
        <v>4999</v>
      </c>
      <c r="H2006">
        <v>83097</v>
      </c>
      <c r="I2006">
        <v>134</v>
      </c>
      <c r="J2006" t="s">
        <v>29</v>
      </c>
      <c r="K2006" t="s">
        <v>30</v>
      </c>
      <c r="L2006">
        <v>30000000</v>
      </c>
      <c r="M2006">
        <v>2012</v>
      </c>
      <c r="N2006">
        <v>6.5</v>
      </c>
      <c r="O2006">
        <v>-12879981</v>
      </c>
      <c r="R2006" t="s">
        <v>1511</v>
      </c>
      <c r="S2006" cm="1">
        <f t="array" ref="S2006">AVERAGE(IF(Table7[director_name]=R2006, Table7[imdb_score]))</f>
        <v>6.5</v>
      </c>
      <c r="T2006" t="str">
        <f>IF(Table8[[#This Row],[Average]] &gt; $V$7, "Higher", "Lower")</f>
        <v>Lower</v>
      </c>
    </row>
    <row r="2007" spans="1:20" x14ac:dyDescent="0.3">
      <c r="A2007" t="s">
        <v>2780</v>
      </c>
      <c r="B2007">
        <v>2</v>
      </c>
      <c r="C2007">
        <v>127</v>
      </c>
      <c r="D2007">
        <v>1000000</v>
      </c>
      <c r="E2007" t="s">
        <v>923</v>
      </c>
      <c r="F2007" t="s">
        <v>81</v>
      </c>
      <c r="G2007" t="s">
        <v>5001</v>
      </c>
      <c r="H2007">
        <v>524</v>
      </c>
      <c r="I2007">
        <v>8</v>
      </c>
      <c r="J2007" t="s">
        <v>29</v>
      </c>
      <c r="K2007" t="s">
        <v>231</v>
      </c>
      <c r="L2007">
        <v>14000000</v>
      </c>
      <c r="M2007">
        <v>1978</v>
      </c>
      <c r="N2007">
        <v>6.5</v>
      </c>
      <c r="O2007">
        <v>-13000000</v>
      </c>
      <c r="R2007" t="s">
        <v>2688</v>
      </c>
      <c r="S2007" cm="1">
        <f t="array" ref="S2007">AVERAGE(IF(Table7[director_name]=R2007, Table7[imdb_score]))</f>
        <v>6.5</v>
      </c>
      <c r="T2007" t="str">
        <f>IF(Table8[[#This Row],[Average]] &gt; $V$7, "Higher", "Lower")</f>
        <v>Lower</v>
      </c>
    </row>
    <row r="2008" spans="1:20" x14ac:dyDescent="0.3">
      <c r="A2008" t="s">
        <v>905</v>
      </c>
      <c r="B2008">
        <v>250</v>
      </c>
      <c r="C2008">
        <v>111</v>
      </c>
      <c r="D2008">
        <v>1294640</v>
      </c>
      <c r="E2008" t="s">
        <v>135</v>
      </c>
      <c r="F2008" t="s">
        <v>761</v>
      </c>
      <c r="G2008" t="s">
        <v>5003</v>
      </c>
      <c r="H2008">
        <v>69569</v>
      </c>
      <c r="I2008">
        <v>436</v>
      </c>
      <c r="J2008" t="s">
        <v>29</v>
      </c>
      <c r="K2008" t="s">
        <v>30</v>
      </c>
      <c r="L2008">
        <v>15000000</v>
      </c>
      <c r="M2008">
        <v>2007</v>
      </c>
      <c r="N2008">
        <v>6.5</v>
      </c>
      <c r="O2008">
        <v>-13705360</v>
      </c>
      <c r="R2008" t="s">
        <v>943</v>
      </c>
      <c r="S2008" cm="1">
        <f t="array" ref="S2008">AVERAGE(IF(Table7[director_name]=R2008, Table7[imdb_score]))</f>
        <v>6.5</v>
      </c>
      <c r="T2008" t="str">
        <f>IF(Table8[[#This Row],[Average]] &gt; $V$7, "Higher", "Lower")</f>
        <v>Lower</v>
      </c>
    </row>
    <row r="2009" spans="1:20" x14ac:dyDescent="0.3">
      <c r="A2009" t="s">
        <v>3514</v>
      </c>
      <c r="B2009">
        <v>178</v>
      </c>
      <c r="C2009">
        <v>117</v>
      </c>
      <c r="D2009">
        <v>12276810</v>
      </c>
      <c r="E2009" t="s">
        <v>1235</v>
      </c>
      <c r="F2009" t="s">
        <v>468</v>
      </c>
      <c r="G2009" t="s">
        <v>5005</v>
      </c>
      <c r="H2009">
        <v>57674</v>
      </c>
      <c r="I2009">
        <v>126</v>
      </c>
      <c r="J2009" t="s">
        <v>29</v>
      </c>
      <c r="K2009" t="s">
        <v>30</v>
      </c>
      <c r="L2009">
        <v>26000000</v>
      </c>
      <c r="M2009">
        <v>2015</v>
      </c>
      <c r="N2009">
        <v>6.5</v>
      </c>
      <c r="O2009">
        <v>-13723190</v>
      </c>
      <c r="R2009" t="s">
        <v>2802</v>
      </c>
      <c r="S2009" cm="1">
        <f t="array" ref="S2009">AVERAGE(IF(Table7[director_name]=R2009, Table7[imdb_score]))</f>
        <v>6.5</v>
      </c>
      <c r="T2009" t="str">
        <f>IF(Table8[[#This Row],[Average]] &gt; $V$7, "Higher", "Lower")</f>
        <v>Lower</v>
      </c>
    </row>
    <row r="2010" spans="1:20" x14ac:dyDescent="0.3">
      <c r="A2010" t="s">
        <v>1296</v>
      </c>
      <c r="B2010">
        <v>116</v>
      </c>
      <c r="C2010">
        <v>186</v>
      </c>
      <c r="D2010">
        <v>46495</v>
      </c>
      <c r="E2010" t="s">
        <v>92</v>
      </c>
      <c r="F2010" t="s">
        <v>496</v>
      </c>
      <c r="G2010" t="s">
        <v>5007</v>
      </c>
      <c r="H2010">
        <v>12053</v>
      </c>
      <c r="I2010">
        <v>119</v>
      </c>
      <c r="J2010" t="s">
        <v>29</v>
      </c>
      <c r="K2010" t="s">
        <v>30</v>
      </c>
      <c r="L2010">
        <v>14000000</v>
      </c>
      <c r="M2010">
        <v>2011</v>
      </c>
      <c r="N2010">
        <v>6.5</v>
      </c>
      <c r="O2010">
        <v>-13953505</v>
      </c>
      <c r="R2010" t="s">
        <v>2789</v>
      </c>
      <c r="S2010" cm="1">
        <f t="array" ref="S2010">AVERAGE(IF(Table7[director_name]=R2010, Table7[imdb_score]))</f>
        <v>6.5</v>
      </c>
      <c r="T2010" t="str">
        <f>IF(Table8[[#This Row],[Average]] &gt; $V$7, "Higher", "Lower")</f>
        <v>Lower</v>
      </c>
    </row>
    <row r="2011" spans="1:20" x14ac:dyDescent="0.3">
      <c r="A2011" t="s">
        <v>1556</v>
      </c>
      <c r="B2011">
        <v>143</v>
      </c>
      <c r="C2011">
        <v>112</v>
      </c>
      <c r="D2011">
        <v>10911750</v>
      </c>
      <c r="E2011" t="s">
        <v>205</v>
      </c>
      <c r="F2011" t="s">
        <v>1238</v>
      </c>
      <c r="G2011" t="s">
        <v>5009</v>
      </c>
      <c r="H2011">
        <v>17757</v>
      </c>
      <c r="I2011">
        <v>99</v>
      </c>
      <c r="J2011" t="s">
        <v>29</v>
      </c>
      <c r="K2011" t="s">
        <v>30</v>
      </c>
      <c r="L2011">
        <v>25000000</v>
      </c>
      <c r="M2011">
        <v>2008</v>
      </c>
      <c r="N2011">
        <v>6.5</v>
      </c>
      <c r="O2011">
        <v>-14088250</v>
      </c>
      <c r="R2011" t="s">
        <v>2781</v>
      </c>
      <c r="S2011" cm="1">
        <f t="array" ref="S2011">AVERAGE(IF(Table7[director_name]=R2011, Table7[imdb_score]))</f>
        <v>6.5</v>
      </c>
      <c r="T2011" t="str">
        <f>IF(Table8[[#This Row],[Average]] &gt; $V$7, "Higher", "Lower")</f>
        <v>Lower</v>
      </c>
    </row>
    <row r="2012" spans="1:20" x14ac:dyDescent="0.3">
      <c r="A2012" t="s">
        <v>2946</v>
      </c>
      <c r="B2012">
        <v>248</v>
      </c>
      <c r="C2012">
        <v>91</v>
      </c>
      <c r="D2012">
        <v>20275446</v>
      </c>
      <c r="E2012" t="s">
        <v>1576</v>
      </c>
      <c r="F2012" t="s">
        <v>1238</v>
      </c>
      <c r="G2012" t="s">
        <v>5011</v>
      </c>
      <c r="H2012">
        <v>95274</v>
      </c>
      <c r="I2012">
        <v>178</v>
      </c>
      <c r="J2012" t="s">
        <v>29</v>
      </c>
      <c r="K2012" t="s">
        <v>30</v>
      </c>
      <c r="L2012">
        <v>35000000</v>
      </c>
      <c r="M2012">
        <v>2012</v>
      </c>
      <c r="N2012">
        <v>6.5</v>
      </c>
      <c r="O2012">
        <v>-14724554</v>
      </c>
      <c r="R2012" t="s">
        <v>2827</v>
      </c>
      <c r="S2012" cm="1">
        <f t="array" ref="S2012">AVERAGE(IF(Table7[director_name]=R2012, Table7[imdb_score]))</f>
        <v>6.5</v>
      </c>
      <c r="T2012" t="str">
        <f>IF(Table8[[#This Row],[Average]] &gt; $V$7, "Higher", "Lower")</f>
        <v>Lower</v>
      </c>
    </row>
    <row r="2013" spans="1:20" x14ac:dyDescent="0.3">
      <c r="A2013" t="s">
        <v>1080</v>
      </c>
      <c r="B2013">
        <v>113</v>
      </c>
      <c r="C2013">
        <v>137</v>
      </c>
      <c r="D2013">
        <v>35168395</v>
      </c>
      <c r="E2013" t="s">
        <v>2343</v>
      </c>
      <c r="F2013" t="s">
        <v>221</v>
      </c>
      <c r="G2013" t="s">
        <v>5013</v>
      </c>
      <c r="H2013">
        <v>26034</v>
      </c>
      <c r="I2013">
        <v>226</v>
      </c>
      <c r="J2013" t="s">
        <v>29</v>
      </c>
      <c r="K2013" t="s">
        <v>30</v>
      </c>
      <c r="L2013">
        <v>50000000</v>
      </c>
      <c r="M2013">
        <v>1999</v>
      </c>
      <c r="N2013">
        <v>6.5</v>
      </c>
      <c r="O2013">
        <v>-14831605</v>
      </c>
      <c r="R2013" t="s">
        <v>2827</v>
      </c>
      <c r="S2013" cm="1">
        <f t="array" ref="S2013">AVERAGE(IF(Table7[director_name]=R2013, Table7[imdb_score]))</f>
        <v>6.5</v>
      </c>
      <c r="T2013" t="str">
        <f>IF(Table8[[#This Row],[Average]] &gt; $V$7, "Higher", "Lower")</f>
        <v>Lower</v>
      </c>
    </row>
    <row r="2014" spans="1:20" x14ac:dyDescent="0.3">
      <c r="A2014" t="s">
        <v>2134</v>
      </c>
      <c r="B2014">
        <v>105</v>
      </c>
      <c r="C2014">
        <v>122</v>
      </c>
      <c r="D2014">
        <v>220914</v>
      </c>
      <c r="E2014" t="s">
        <v>607</v>
      </c>
      <c r="F2014" t="s">
        <v>388</v>
      </c>
      <c r="G2014" t="s">
        <v>5015</v>
      </c>
      <c r="H2014">
        <v>13239</v>
      </c>
      <c r="I2014">
        <v>97</v>
      </c>
      <c r="J2014" t="s">
        <v>29</v>
      </c>
      <c r="K2014" t="s">
        <v>30</v>
      </c>
      <c r="L2014">
        <v>16800000</v>
      </c>
      <c r="M2014">
        <v>2006</v>
      </c>
      <c r="N2014">
        <v>6.5</v>
      </c>
      <c r="O2014">
        <v>-16579086</v>
      </c>
      <c r="R2014" t="s">
        <v>2775</v>
      </c>
      <c r="S2014" cm="1">
        <f t="array" ref="S2014">AVERAGE(IF(Table7[director_name]=R2014, Table7[imdb_score]))</f>
        <v>6.5</v>
      </c>
      <c r="T2014" t="str">
        <f>IF(Table8[[#This Row],[Average]] &gt; $V$7, "Higher", "Lower")</f>
        <v>Lower</v>
      </c>
    </row>
    <row r="2015" spans="1:20" x14ac:dyDescent="0.3">
      <c r="A2015" t="s">
        <v>1786</v>
      </c>
      <c r="B2015">
        <v>105</v>
      </c>
      <c r="C2015">
        <v>125</v>
      </c>
      <c r="D2015">
        <v>18306166</v>
      </c>
      <c r="E2015" t="s">
        <v>4709</v>
      </c>
      <c r="F2015" t="s">
        <v>192</v>
      </c>
      <c r="G2015" t="s">
        <v>5017</v>
      </c>
      <c r="H2015">
        <v>28130</v>
      </c>
      <c r="I2015">
        <v>215</v>
      </c>
      <c r="J2015" t="s">
        <v>29</v>
      </c>
      <c r="K2015" t="s">
        <v>200</v>
      </c>
      <c r="L2015">
        <v>35000000</v>
      </c>
      <c r="M2015">
        <v>2002</v>
      </c>
      <c r="N2015">
        <v>6.5</v>
      </c>
      <c r="O2015">
        <v>-16693834</v>
      </c>
      <c r="R2015" t="s">
        <v>2775</v>
      </c>
      <c r="S2015" cm="1">
        <f t="array" ref="S2015">AVERAGE(IF(Table7[director_name]=R2015, Table7[imdb_score]))</f>
        <v>6.5</v>
      </c>
      <c r="T2015" t="str">
        <f>IF(Table8[[#This Row],[Average]] &gt; $V$7, "Higher", "Lower")</f>
        <v>Lower</v>
      </c>
    </row>
    <row r="2016" spans="1:20" x14ac:dyDescent="0.3">
      <c r="A2016" t="s">
        <v>67</v>
      </c>
      <c r="B2016">
        <v>315</v>
      </c>
      <c r="C2016">
        <v>129</v>
      </c>
      <c r="D2016">
        <v>32741596</v>
      </c>
      <c r="E2016" t="s">
        <v>2255</v>
      </c>
      <c r="F2016" t="s">
        <v>496</v>
      </c>
      <c r="G2016" t="s">
        <v>5019</v>
      </c>
      <c r="H2016">
        <v>80140</v>
      </c>
      <c r="I2016">
        <v>323</v>
      </c>
      <c r="J2016" t="s">
        <v>29</v>
      </c>
      <c r="K2016" t="s">
        <v>30</v>
      </c>
      <c r="L2016">
        <v>50000000</v>
      </c>
      <c r="M2016">
        <v>2010</v>
      </c>
      <c r="N2016">
        <v>6.5</v>
      </c>
      <c r="O2016">
        <v>-17258404</v>
      </c>
      <c r="R2016" t="s">
        <v>74</v>
      </c>
      <c r="S2016" cm="1">
        <f t="array" ref="S2016">AVERAGE(IF(Table7[director_name]=R2016, Table7[imdb_score]))</f>
        <v>6.5</v>
      </c>
      <c r="T2016" t="str">
        <f>IF(Table8[[#This Row],[Average]] &gt; $V$7, "Higher", "Lower")</f>
        <v>Lower</v>
      </c>
    </row>
    <row r="2017" spans="1:20" x14ac:dyDescent="0.3">
      <c r="A2017" t="s">
        <v>2796</v>
      </c>
      <c r="B2017">
        <v>217</v>
      </c>
      <c r="C2017">
        <v>118</v>
      </c>
      <c r="D2017">
        <v>10880926</v>
      </c>
      <c r="E2017" t="s">
        <v>39</v>
      </c>
      <c r="F2017" t="s">
        <v>2274</v>
      </c>
      <c r="G2017" t="s">
        <v>5021</v>
      </c>
      <c r="H2017">
        <v>54147</v>
      </c>
      <c r="I2017">
        <v>127</v>
      </c>
      <c r="J2017" t="s">
        <v>29</v>
      </c>
      <c r="K2017" t="s">
        <v>30</v>
      </c>
      <c r="L2017">
        <v>30000000</v>
      </c>
      <c r="M2017">
        <v>2013</v>
      </c>
      <c r="N2017">
        <v>6.5</v>
      </c>
      <c r="O2017">
        <v>-19119074</v>
      </c>
      <c r="R2017" t="s">
        <v>2886</v>
      </c>
      <c r="S2017" cm="1">
        <f t="array" ref="S2017">AVERAGE(IF(Table7[director_name]=R2017, Table7[imdb_score]))</f>
        <v>6.5</v>
      </c>
      <c r="T2017" t="str">
        <f>IF(Table8[[#This Row],[Average]] &gt; $V$7, "Higher", "Lower")</f>
        <v>Lower</v>
      </c>
    </row>
    <row r="2018" spans="1:20" x14ac:dyDescent="0.3">
      <c r="A2018" t="s">
        <v>3252</v>
      </c>
      <c r="B2018">
        <v>126</v>
      </c>
      <c r="C2018">
        <v>106</v>
      </c>
      <c r="D2018">
        <v>11854694</v>
      </c>
      <c r="E2018" t="s">
        <v>92</v>
      </c>
      <c r="F2018" t="s">
        <v>79</v>
      </c>
      <c r="G2018" t="s">
        <v>5023</v>
      </c>
      <c r="H2018">
        <v>14281</v>
      </c>
      <c r="I2018">
        <v>64</v>
      </c>
      <c r="J2018" t="s">
        <v>29</v>
      </c>
      <c r="K2018" t="s">
        <v>30</v>
      </c>
      <c r="L2018">
        <v>31000000</v>
      </c>
      <c r="M2018">
        <v>2010</v>
      </c>
      <c r="N2018">
        <v>6.5</v>
      </c>
      <c r="O2018">
        <v>-19145306</v>
      </c>
      <c r="R2018" t="s">
        <v>2835</v>
      </c>
      <c r="S2018" cm="1">
        <f t="array" ref="S2018">AVERAGE(IF(Table7[director_name]=R2018, Table7[imdb_score]))</f>
        <v>6.5</v>
      </c>
      <c r="T2018" t="str">
        <f>IF(Table8[[#This Row],[Average]] &gt; $V$7, "Higher", "Lower")</f>
        <v>Lower</v>
      </c>
    </row>
    <row r="2019" spans="1:20" x14ac:dyDescent="0.3">
      <c r="A2019" t="s">
        <v>2930</v>
      </c>
      <c r="B2019">
        <v>71</v>
      </c>
      <c r="C2019">
        <v>115</v>
      </c>
      <c r="D2019">
        <v>403932</v>
      </c>
      <c r="E2019" t="s">
        <v>1724</v>
      </c>
      <c r="F2019" t="s">
        <v>1308</v>
      </c>
      <c r="G2019" t="s">
        <v>5025</v>
      </c>
      <c r="H2019">
        <v>5254</v>
      </c>
      <c r="I2019">
        <v>92</v>
      </c>
      <c r="J2019" t="s">
        <v>29</v>
      </c>
      <c r="K2019" t="s">
        <v>200</v>
      </c>
      <c r="L2019">
        <v>20000000</v>
      </c>
      <c r="M2019">
        <v>2000</v>
      </c>
      <c r="N2019">
        <v>6.5</v>
      </c>
      <c r="O2019">
        <v>-19596068</v>
      </c>
      <c r="R2019" t="s">
        <v>2827</v>
      </c>
      <c r="S2019" cm="1">
        <f t="array" ref="S2019">AVERAGE(IF(Table7[director_name]=R2019, Table7[imdb_score]))</f>
        <v>6.5</v>
      </c>
      <c r="T2019" t="str">
        <f>IF(Table8[[#This Row],[Average]] &gt; $V$7, "Higher", "Lower")</f>
        <v>Lower</v>
      </c>
    </row>
    <row r="2020" spans="1:20" x14ac:dyDescent="0.3">
      <c r="A2020" t="s">
        <v>3373</v>
      </c>
      <c r="B2020">
        <v>125</v>
      </c>
      <c r="C2020">
        <v>107</v>
      </c>
      <c r="D2020">
        <v>20113965</v>
      </c>
      <c r="E2020" t="s">
        <v>607</v>
      </c>
      <c r="F2020" t="s">
        <v>5027</v>
      </c>
      <c r="G2020" t="s">
        <v>5028</v>
      </c>
      <c r="H2020">
        <v>15231</v>
      </c>
      <c r="I2020">
        <v>66</v>
      </c>
      <c r="J2020" t="s">
        <v>29</v>
      </c>
      <c r="K2020" t="s">
        <v>30</v>
      </c>
      <c r="L2020">
        <v>40000000</v>
      </c>
      <c r="M2020">
        <v>2012</v>
      </c>
      <c r="N2020">
        <v>6.5</v>
      </c>
      <c r="O2020">
        <v>-19886035</v>
      </c>
      <c r="R2020" t="s">
        <v>2912</v>
      </c>
      <c r="S2020" cm="1">
        <f t="array" ref="S2020">AVERAGE(IF(Table7[director_name]=R2020, Table7[imdb_score]))</f>
        <v>6.5</v>
      </c>
      <c r="T2020" t="str">
        <f>IF(Table8[[#This Row],[Average]] &gt; $V$7, "Higher", "Lower")</f>
        <v>Lower</v>
      </c>
    </row>
    <row r="2021" spans="1:20" x14ac:dyDescent="0.3">
      <c r="A2021" t="s">
        <v>2827</v>
      </c>
      <c r="B2021">
        <v>100</v>
      </c>
      <c r="C2021">
        <v>126</v>
      </c>
      <c r="D2021">
        <v>34098563</v>
      </c>
      <c r="E2021" t="s">
        <v>224</v>
      </c>
      <c r="F2021" t="s">
        <v>136</v>
      </c>
      <c r="G2021" t="s">
        <v>5030</v>
      </c>
      <c r="H2021">
        <v>27191</v>
      </c>
      <c r="I2021">
        <v>232</v>
      </c>
      <c r="J2021" t="s">
        <v>29</v>
      </c>
      <c r="K2021" t="s">
        <v>30</v>
      </c>
      <c r="L2021">
        <v>55000000</v>
      </c>
      <c r="M2021">
        <v>1999</v>
      </c>
      <c r="N2021">
        <v>6.5</v>
      </c>
      <c r="O2021">
        <v>-20901437</v>
      </c>
      <c r="R2021" t="s">
        <v>2900</v>
      </c>
      <c r="S2021" cm="1">
        <f t="array" ref="S2021">AVERAGE(IF(Table7[director_name]=R2021, Table7[imdb_score]))</f>
        <v>6.5</v>
      </c>
      <c r="T2021" t="str">
        <f>IF(Table8[[#This Row],[Average]] &gt; $V$7, "Higher", "Lower")</f>
        <v>Lower</v>
      </c>
    </row>
    <row r="2022" spans="1:20" x14ac:dyDescent="0.3">
      <c r="A2022" t="s">
        <v>2764</v>
      </c>
      <c r="B2022">
        <v>327</v>
      </c>
      <c r="C2022">
        <v>132</v>
      </c>
      <c r="D2022">
        <v>43568507</v>
      </c>
      <c r="E2022" t="s">
        <v>39</v>
      </c>
      <c r="F2022" t="s">
        <v>5032</v>
      </c>
      <c r="G2022" t="s">
        <v>5033</v>
      </c>
      <c r="H2022">
        <v>136954</v>
      </c>
      <c r="I2022">
        <v>346</v>
      </c>
      <c r="J2022" t="s">
        <v>29</v>
      </c>
      <c r="K2022" t="s">
        <v>30</v>
      </c>
      <c r="L2022">
        <v>66000000</v>
      </c>
      <c r="M2022">
        <v>2014</v>
      </c>
      <c r="N2022">
        <v>6.5</v>
      </c>
      <c r="O2022">
        <v>-22431493</v>
      </c>
      <c r="R2022" t="s">
        <v>2841</v>
      </c>
      <c r="S2022" cm="1">
        <f t="array" ref="S2022">AVERAGE(IF(Table7[director_name]=R2022, Table7[imdb_score]))</f>
        <v>6.5</v>
      </c>
      <c r="T2022" t="str">
        <f>IF(Table8[[#This Row],[Average]] &gt; $V$7, "Higher", "Lower")</f>
        <v>Lower</v>
      </c>
    </row>
    <row r="2023" spans="1:20" x14ac:dyDescent="0.3">
      <c r="A2023" t="s">
        <v>397</v>
      </c>
      <c r="B2023">
        <v>131</v>
      </c>
      <c r="C2023">
        <v>98</v>
      </c>
      <c r="D2023">
        <v>26536120</v>
      </c>
      <c r="E2023" t="s">
        <v>1536</v>
      </c>
      <c r="F2023" t="s">
        <v>5035</v>
      </c>
      <c r="G2023" t="s">
        <v>5036</v>
      </c>
      <c r="H2023">
        <v>49926</v>
      </c>
      <c r="I2023">
        <v>286</v>
      </c>
      <c r="J2023" t="s">
        <v>29</v>
      </c>
      <c r="K2023" t="s">
        <v>227</v>
      </c>
      <c r="L2023">
        <v>50000000</v>
      </c>
      <c r="M2023">
        <v>2003</v>
      </c>
      <c r="N2023">
        <v>6.5</v>
      </c>
      <c r="O2023">
        <v>-23463880</v>
      </c>
      <c r="R2023" t="s">
        <v>2821</v>
      </c>
      <c r="S2023" cm="1">
        <f t="array" ref="S2023">AVERAGE(IF(Table7[director_name]=R2023, Table7[imdb_score]))</f>
        <v>6.5</v>
      </c>
      <c r="T2023" t="str">
        <f>IF(Table8[[#This Row],[Average]] &gt; $V$7, "Higher", "Lower")</f>
        <v>Lower</v>
      </c>
    </row>
    <row r="2024" spans="1:20" x14ac:dyDescent="0.3">
      <c r="A2024" t="s">
        <v>1326</v>
      </c>
      <c r="B2024">
        <v>97</v>
      </c>
      <c r="C2024">
        <v>107</v>
      </c>
      <c r="D2024">
        <v>871527</v>
      </c>
      <c r="E2024" t="s">
        <v>140</v>
      </c>
      <c r="F2024" t="s">
        <v>656</v>
      </c>
      <c r="G2024" t="s">
        <v>5038</v>
      </c>
      <c r="H2024">
        <v>14982</v>
      </c>
      <c r="I2024">
        <v>128</v>
      </c>
      <c r="J2024" t="s">
        <v>29</v>
      </c>
      <c r="K2024" t="s">
        <v>442</v>
      </c>
      <c r="L2024">
        <v>25000000</v>
      </c>
      <c r="M2024">
        <v>2005</v>
      </c>
      <c r="N2024">
        <v>6.5</v>
      </c>
      <c r="O2024">
        <v>-24128473</v>
      </c>
      <c r="R2024" t="s">
        <v>2894</v>
      </c>
      <c r="S2024" cm="1">
        <f t="array" ref="S2024">AVERAGE(IF(Table7[director_name]=R2024, Table7[imdb_score]))</f>
        <v>6.5</v>
      </c>
      <c r="T2024" t="str">
        <f>IF(Table8[[#This Row],[Average]] &gt; $V$7, "Higher", "Lower")</f>
        <v>Lower</v>
      </c>
    </row>
    <row r="2025" spans="1:20" x14ac:dyDescent="0.3">
      <c r="A2025" t="s">
        <v>2823</v>
      </c>
      <c r="B2025">
        <v>135</v>
      </c>
      <c r="C2025">
        <v>110</v>
      </c>
      <c r="D2025">
        <v>2775593</v>
      </c>
      <c r="E2025" t="s">
        <v>699</v>
      </c>
      <c r="F2025" t="s">
        <v>2000</v>
      </c>
      <c r="G2025" t="s">
        <v>5040</v>
      </c>
      <c r="H2025">
        <v>61269</v>
      </c>
      <c r="I2025">
        <v>98</v>
      </c>
      <c r="J2025" t="s">
        <v>29</v>
      </c>
      <c r="K2025" t="s">
        <v>200</v>
      </c>
      <c r="L2025">
        <v>27000000</v>
      </c>
      <c r="M2025">
        <v>2008</v>
      </c>
      <c r="N2025">
        <v>6.5</v>
      </c>
      <c r="O2025">
        <v>-24224407</v>
      </c>
      <c r="R2025" t="s">
        <v>2883</v>
      </c>
      <c r="S2025" cm="1">
        <f t="array" ref="S2025">AVERAGE(IF(Table7[director_name]=R2025, Table7[imdb_score]))</f>
        <v>6.5</v>
      </c>
      <c r="T2025" t="str">
        <f>IF(Table8[[#This Row],[Average]] &gt; $V$7, "Higher", "Lower")</f>
        <v>Lower</v>
      </c>
    </row>
    <row r="2026" spans="1:20" x14ac:dyDescent="0.3">
      <c r="A2026" t="s">
        <v>949</v>
      </c>
      <c r="B2026">
        <v>245</v>
      </c>
      <c r="C2026">
        <v>118</v>
      </c>
      <c r="D2026">
        <v>25450527</v>
      </c>
      <c r="E2026" t="s">
        <v>1536</v>
      </c>
      <c r="F2026" t="s">
        <v>761</v>
      </c>
      <c r="G2026" t="s">
        <v>5041</v>
      </c>
      <c r="H2026">
        <v>80196</v>
      </c>
      <c r="I2026">
        <v>190</v>
      </c>
      <c r="J2026" t="s">
        <v>29</v>
      </c>
      <c r="K2026" t="s">
        <v>30</v>
      </c>
      <c r="L2026">
        <v>50000000</v>
      </c>
      <c r="M2026">
        <v>2009</v>
      </c>
      <c r="N2026">
        <v>6.5</v>
      </c>
      <c r="O2026">
        <v>-24549473</v>
      </c>
      <c r="R2026" t="s">
        <v>2926</v>
      </c>
      <c r="S2026" cm="1">
        <f t="array" ref="S2026">AVERAGE(IF(Table7[director_name]=R2026, Table7[imdb_score]))</f>
        <v>6.5</v>
      </c>
      <c r="T2026" t="str">
        <f>IF(Table8[[#This Row],[Average]] &gt; $V$7, "Higher", "Lower")</f>
        <v>Lower</v>
      </c>
    </row>
    <row r="2027" spans="1:20" x14ac:dyDescent="0.3">
      <c r="A2027" t="s">
        <v>2116</v>
      </c>
      <c r="B2027">
        <v>91</v>
      </c>
      <c r="C2027">
        <v>144</v>
      </c>
      <c r="D2027">
        <v>41229</v>
      </c>
      <c r="E2027" t="s">
        <v>208</v>
      </c>
      <c r="F2027" t="s">
        <v>2512</v>
      </c>
      <c r="G2027" t="s">
        <v>5043</v>
      </c>
      <c r="H2027">
        <v>14612</v>
      </c>
      <c r="I2027">
        <v>41</v>
      </c>
      <c r="J2027" t="s">
        <v>29</v>
      </c>
      <c r="K2027" t="s">
        <v>241</v>
      </c>
      <c r="L2027">
        <v>25500000</v>
      </c>
      <c r="M2027">
        <v>2013</v>
      </c>
      <c r="N2027">
        <v>6.5</v>
      </c>
      <c r="O2027">
        <v>-25458771</v>
      </c>
      <c r="R2027" t="s">
        <v>2819</v>
      </c>
      <c r="S2027" cm="1">
        <f t="array" ref="S2027">AVERAGE(IF(Table7[director_name]=R2027, Table7[imdb_score]))</f>
        <v>6.5</v>
      </c>
      <c r="T2027" t="str">
        <f>IF(Table8[[#This Row],[Average]] &gt; $V$7, "Higher", "Lower")</f>
        <v>Lower</v>
      </c>
    </row>
    <row r="2028" spans="1:20" x14ac:dyDescent="0.3">
      <c r="A2028" t="s">
        <v>812</v>
      </c>
      <c r="B2028">
        <v>203</v>
      </c>
      <c r="C2028">
        <v>92</v>
      </c>
      <c r="D2028">
        <v>23324666</v>
      </c>
      <c r="E2028" t="s">
        <v>175</v>
      </c>
      <c r="F2028" t="s">
        <v>5045</v>
      </c>
      <c r="G2028" t="s">
        <v>5046</v>
      </c>
      <c r="H2028">
        <v>97775</v>
      </c>
      <c r="I2028">
        <v>211</v>
      </c>
      <c r="J2028" t="s">
        <v>29</v>
      </c>
      <c r="K2028" t="s">
        <v>241</v>
      </c>
      <c r="L2028">
        <v>52000000</v>
      </c>
      <c r="M2028">
        <v>2010</v>
      </c>
      <c r="N2028">
        <v>6.5</v>
      </c>
      <c r="O2028">
        <v>-28675334</v>
      </c>
      <c r="R2028" t="s">
        <v>2819</v>
      </c>
      <c r="S2028" cm="1">
        <f t="array" ref="S2028">AVERAGE(IF(Table7[director_name]=R2028, Table7[imdb_score]))</f>
        <v>6.5</v>
      </c>
      <c r="T2028" t="str">
        <f>IF(Table8[[#This Row],[Average]] &gt; $V$7, "Higher", "Lower")</f>
        <v>Lower</v>
      </c>
    </row>
    <row r="2029" spans="1:20" x14ac:dyDescent="0.3">
      <c r="A2029" t="s">
        <v>714</v>
      </c>
      <c r="B2029">
        <v>54</v>
      </c>
      <c r="C2029">
        <v>127</v>
      </c>
      <c r="D2029">
        <v>4426297</v>
      </c>
      <c r="E2029" t="s">
        <v>4709</v>
      </c>
      <c r="F2029" t="s">
        <v>1148</v>
      </c>
      <c r="G2029" t="s">
        <v>5048</v>
      </c>
      <c r="H2029">
        <v>22570</v>
      </c>
      <c r="I2029">
        <v>156</v>
      </c>
      <c r="J2029" t="s">
        <v>29</v>
      </c>
      <c r="K2029" t="s">
        <v>30</v>
      </c>
      <c r="L2029">
        <v>35000000</v>
      </c>
      <c r="M2029">
        <v>2003</v>
      </c>
      <c r="N2029">
        <v>6.5</v>
      </c>
      <c r="O2029">
        <v>-30573703</v>
      </c>
      <c r="R2029" t="s">
        <v>2856</v>
      </c>
      <c r="S2029" cm="1">
        <f t="array" ref="S2029">AVERAGE(IF(Table7[director_name]=R2029, Table7[imdb_score]))</f>
        <v>6.5</v>
      </c>
      <c r="T2029" t="str">
        <f>IF(Table8[[#This Row],[Average]] &gt; $V$7, "Higher", "Lower")</f>
        <v>Lower</v>
      </c>
    </row>
    <row r="2030" spans="1:20" x14ac:dyDescent="0.3">
      <c r="A2030" t="s">
        <v>1851</v>
      </c>
      <c r="B2030">
        <v>273</v>
      </c>
      <c r="C2030">
        <v>122</v>
      </c>
      <c r="D2030">
        <v>6594136</v>
      </c>
      <c r="E2030" t="s">
        <v>5050</v>
      </c>
      <c r="F2030" t="s">
        <v>5051</v>
      </c>
      <c r="G2030" t="s">
        <v>5052</v>
      </c>
      <c r="H2030">
        <v>24557</v>
      </c>
      <c r="I2030">
        <v>111</v>
      </c>
      <c r="J2030" t="s">
        <v>139</v>
      </c>
      <c r="K2030" t="s">
        <v>1119</v>
      </c>
      <c r="L2030">
        <v>38600000</v>
      </c>
      <c r="M2030">
        <v>2013</v>
      </c>
      <c r="N2030">
        <v>6.5</v>
      </c>
      <c r="O2030">
        <v>-32005864</v>
      </c>
      <c r="R2030" t="s">
        <v>2853</v>
      </c>
      <c r="S2030" cm="1">
        <f t="array" ref="S2030">AVERAGE(IF(Table7[director_name]=R2030, Table7[imdb_score]))</f>
        <v>6.5</v>
      </c>
      <c r="T2030" t="str">
        <f>IF(Table8[[#This Row],[Average]] &gt; $V$7, "Higher", "Lower")</f>
        <v>Lower</v>
      </c>
    </row>
    <row r="2031" spans="1:20" x14ac:dyDescent="0.3">
      <c r="A2031" t="s">
        <v>33</v>
      </c>
      <c r="B2031">
        <v>36</v>
      </c>
      <c r="C2031">
        <v>123</v>
      </c>
      <c r="D2031">
        <v>25900000</v>
      </c>
      <c r="E2031" t="s">
        <v>1981</v>
      </c>
      <c r="F2031" t="s">
        <v>1302</v>
      </c>
      <c r="G2031" t="s">
        <v>5054</v>
      </c>
      <c r="H2031">
        <v>12771</v>
      </c>
      <c r="I2031">
        <v>84</v>
      </c>
      <c r="J2031" t="s">
        <v>29</v>
      </c>
      <c r="K2031" t="s">
        <v>30</v>
      </c>
      <c r="L2031">
        <v>58000000</v>
      </c>
      <c r="M2031">
        <v>1984</v>
      </c>
      <c r="N2031">
        <v>6.5</v>
      </c>
      <c r="O2031">
        <v>-32100000</v>
      </c>
      <c r="R2031" t="s">
        <v>2789</v>
      </c>
      <c r="S2031" cm="1">
        <f t="array" ref="S2031">AVERAGE(IF(Table7[director_name]=R2031, Table7[imdb_score]))</f>
        <v>6.5</v>
      </c>
      <c r="T2031" t="str">
        <f>IF(Table8[[#This Row],[Average]] &gt; $V$7, "Higher", "Lower")</f>
        <v>Lower</v>
      </c>
    </row>
    <row r="2032" spans="1:20" x14ac:dyDescent="0.3">
      <c r="A2032" t="s">
        <v>2121</v>
      </c>
      <c r="B2032">
        <v>87</v>
      </c>
      <c r="C2032">
        <v>74</v>
      </c>
      <c r="D2032">
        <v>7262288</v>
      </c>
      <c r="E2032" t="s">
        <v>2312</v>
      </c>
      <c r="F2032" t="s">
        <v>3559</v>
      </c>
      <c r="G2032" t="s">
        <v>5056</v>
      </c>
      <c r="H2032">
        <v>17307</v>
      </c>
      <c r="I2032">
        <v>186</v>
      </c>
      <c r="J2032" t="s">
        <v>29</v>
      </c>
      <c r="K2032" t="s">
        <v>30</v>
      </c>
      <c r="L2032">
        <v>40000000</v>
      </c>
      <c r="M2032">
        <v>2002</v>
      </c>
      <c r="N2032">
        <v>6.5</v>
      </c>
      <c r="O2032">
        <v>-32737712</v>
      </c>
      <c r="R2032" t="s">
        <v>2919</v>
      </c>
      <c r="S2032" cm="1">
        <f t="array" ref="S2032">AVERAGE(IF(Table7[director_name]=R2032, Table7[imdb_score]))</f>
        <v>6.5</v>
      </c>
      <c r="T2032" t="str">
        <f>IF(Table8[[#This Row],[Average]] &gt; $V$7, "Higher", "Lower")</f>
        <v>Lower</v>
      </c>
    </row>
    <row r="2033" spans="1:20" x14ac:dyDescent="0.3">
      <c r="A2033" t="s">
        <v>1192</v>
      </c>
      <c r="B2033">
        <v>124</v>
      </c>
      <c r="C2033">
        <v>131</v>
      </c>
      <c r="D2033">
        <v>42044321</v>
      </c>
      <c r="E2033" t="s">
        <v>699</v>
      </c>
      <c r="F2033" t="s">
        <v>1823</v>
      </c>
      <c r="G2033" t="s">
        <v>5058</v>
      </c>
      <c r="H2033">
        <v>65668</v>
      </c>
      <c r="I2033">
        <v>342</v>
      </c>
      <c r="J2033" t="s">
        <v>29</v>
      </c>
      <c r="K2033" t="s">
        <v>30</v>
      </c>
      <c r="L2033">
        <v>80000000</v>
      </c>
      <c r="M2033">
        <v>2004</v>
      </c>
      <c r="N2033">
        <v>6.5</v>
      </c>
      <c r="O2033">
        <v>-37955679</v>
      </c>
      <c r="R2033" t="s">
        <v>2805</v>
      </c>
      <c r="S2033" cm="1">
        <f t="array" ref="S2033">AVERAGE(IF(Table7[director_name]=R2033, Table7[imdb_score]))</f>
        <v>6.5</v>
      </c>
      <c r="T2033" t="str">
        <f>IF(Table8[[#This Row],[Average]] &gt; $V$7, "Higher", "Lower")</f>
        <v>Lower</v>
      </c>
    </row>
    <row r="2034" spans="1:20" x14ac:dyDescent="0.3">
      <c r="A2034" t="s">
        <v>2725</v>
      </c>
      <c r="B2034">
        <v>118</v>
      </c>
      <c r="C2034">
        <v>90</v>
      </c>
      <c r="D2034">
        <v>7871693</v>
      </c>
      <c r="E2034" t="s">
        <v>5060</v>
      </c>
      <c r="F2034" t="s">
        <v>520</v>
      </c>
      <c r="G2034" t="s">
        <v>5061</v>
      </c>
      <c r="H2034">
        <v>52908</v>
      </c>
      <c r="I2034">
        <v>102</v>
      </c>
      <c r="J2034" t="s">
        <v>29</v>
      </c>
      <c r="K2034" t="s">
        <v>30</v>
      </c>
      <c r="L2034">
        <v>55000000</v>
      </c>
      <c r="M2034">
        <v>2008</v>
      </c>
      <c r="N2034">
        <v>6.5</v>
      </c>
      <c r="O2034">
        <v>-47128307</v>
      </c>
      <c r="R2034" t="s">
        <v>2923</v>
      </c>
      <c r="S2034" cm="1">
        <f t="array" ref="S2034">AVERAGE(IF(Table7[director_name]=R2034, Table7[imdb_score]))</f>
        <v>6.5</v>
      </c>
      <c r="T2034" t="str">
        <f>IF(Table8[[#This Row],[Average]] &gt; $V$7, "Higher", "Lower")</f>
        <v>Lower</v>
      </c>
    </row>
    <row r="2035" spans="1:20" x14ac:dyDescent="0.3">
      <c r="A2035" t="s">
        <v>542</v>
      </c>
      <c r="B2035">
        <v>339</v>
      </c>
      <c r="C2035">
        <v>102</v>
      </c>
      <c r="D2035">
        <v>13750556</v>
      </c>
      <c r="E2035" t="s">
        <v>1576</v>
      </c>
      <c r="F2035" t="s">
        <v>1238</v>
      </c>
      <c r="G2035" t="s">
        <v>5062</v>
      </c>
      <c r="H2035">
        <v>111102</v>
      </c>
      <c r="I2035">
        <v>239</v>
      </c>
      <c r="J2035" t="s">
        <v>29</v>
      </c>
      <c r="K2035" t="s">
        <v>30</v>
      </c>
      <c r="L2035">
        <v>65000000</v>
      </c>
      <c r="M2035">
        <v>2014</v>
      </c>
      <c r="N2035">
        <v>6.5</v>
      </c>
      <c r="O2035">
        <v>-51249444</v>
      </c>
      <c r="R2035" t="s">
        <v>2870</v>
      </c>
      <c r="S2035" cm="1">
        <f t="array" ref="S2035">AVERAGE(IF(Table7[director_name]=R2035, Table7[imdb_score]))</f>
        <v>6.5</v>
      </c>
      <c r="T2035" t="str">
        <f>IF(Table8[[#This Row],[Average]] &gt; $V$7, "Higher", "Lower")</f>
        <v>Lower</v>
      </c>
    </row>
    <row r="2036" spans="1:20" x14ac:dyDescent="0.3">
      <c r="A2036" t="s">
        <v>2891</v>
      </c>
      <c r="B2036">
        <v>166</v>
      </c>
      <c r="C2036">
        <v>96</v>
      </c>
      <c r="D2036">
        <v>83024900</v>
      </c>
      <c r="E2036" t="s">
        <v>2455</v>
      </c>
      <c r="F2036" t="s">
        <v>468</v>
      </c>
      <c r="G2036" t="s">
        <v>5064</v>
      </c>
      <c r="H2036">
        <v>62424</v>
      </c>
      <c r="I2036">
        <v>90</v>
      </c>
      <c r="J2036" t="s">
        <v>29</v>
      </c>
      <c r="K2036" t="s">
        <v>30</v>
      </c>
      <c r="L2036">
        <v>135000000</v>
      </c>
      <c r="M2036">
        <v>2013</v>
      </c>
      <c r="N2036">
        <v>6.5</v>
      </c>
      <c r="O2036">
        <v>-51975100</v>
      </c>
      <c r="R2036" t="s">
        <v>2801</v>
      </c>
      <c r="S2036" cm="1">
        <f t="array" ref="S2036">AVERAGE(IF(Table7[director_name]=R2036, Table7[imdb_score]))</f>
        <v>6.5</v>
      </c>
      <c r="T2036" t="str">
        <f>IF(Table8[[#This Row],[Average]] &gt; $V$7, "Higher", "Lower")</f>
        <v>Lower</v>
      </c>
    </row>
    <row r="2037" spans="1:20" x14ac:dyDescent="0.3">
      <c r="A2037" t="s">
        <v>633</v>
      </c>
      <c r="B2037">
        <v>443</v>
      </c>
      <c r="C2037">
        <v>130</v>
      </c>
      <c r="D2037">
        <v>93417865</v>
      </c>
      <c r="E2037" t="s">
        <v>5066</v>
      </c>
      <c r="F2037" t="s">
        <v>1921</v>
      </c>
      <c r="G2037" t="s">
        <v>5067</v>
      </c>
      <c r="H2037">
        <v>128306</v>
      </c>
      <c r="I2037">
        <v>497</v>
      </c>
      <c r="J2037" t="s">
        <v>29</v>
      </c>
      <c r="K2037" t="s">
        <v>30</v>
      </c>
      <c r="L2037">
        <v>190000000</v>
      </c>
      <c r="M2037">
        <v>2015</v>
      </c>
      <c r="N2037">
        <v>6.5</v>
      </c>
      <c r="O2037">
        <v>-96582135</v>
      </c>
      <c r="R2037" t="s">
        <v>2916</v>
      </c>
      <c r="S2037" cm="1">
        <f t="array" ref="S2037">AVERAGE(IF(Table7[director_name]=R2037, Table7[imdb_score]))</f>
        <v>6.5</v>
      </c>
      <c r="T2037" t="str">
        <f>IF(Table8[[#This Row],[Average]] &gt; $V$7, "Higher", "Lower")</f>
        <v>Lower</v>
      </c>
    </row>
    <row r="2038" spans="1:20" x14ac:dyDescent="0.3">
      <c r="A2038" t="s">
        <v>481</v>
      </c>
      <c r="B2038">
        <v>450</v>
      </c>
      <c r="C2038">
        <v>150</v>
      </c>
      <c r="D2038">
        <v>89289910</v>
      </c>
      <c r="E2038" t="s">
        <v>4339</v>
      </c>
      <c r="F2038" t="s">
        <v>482</v>
      </c>
      <c r="G2038" t="s">
        <v>5069</v>
      </c>
      <c r="H2038">
        <v>181792</v>
      </c>
      <c r="I2038">
        <v>711</v>
      </c>
      <c r="J2038" t="s">
        <v>29</v>
      </c>
      <c r="K2038" t="s">
        <v>30</v>
      </c>
      <c r="L2038">
        <v>215000000</v>
      </c>
      <c r="M2038">
        <v>2013</v>
      </c>
      <c r="N2038">
        <v>6.5</v>
      </c>
      <c r="O2038">
        <v>-125710090</v>
      </c>
      <c r="R2038" t="s">
        <v>2874</v>
      </c>
      <c r="S2038" cm="1">
        <f t="array" ref="S2038">AVERAGE(IF(Table7[director_name]=R2038, Table7[imdb_score]))</f>
        <v>6.5</v>
      </c>
      <c r="T2038" t="str">
        <f>IF(Table8[[#This Row],[Average]] &gt; $V$7, "Higher", "Lower")</f>
        <v>Lower</v>
      </c>
    </row>
    <row r="2039" spans="1:20" x14ac:dyDescent="0.3">
      <c r="A2039" t="s">
        <v>3113</v>
      </c>
      <c r="B2039">
        <v>308</v>
      </c>
      <c r="C2039">
        <v>91</v>
      </c>
      <c r="D2039">
        <v>336029560</v>
      </c>
      <c r="E2039" t="s">
        <v>2231</v>
      </c>
      <c r="F2039" t="s">
        <v>834</v>
      </c>
      <c r="G2039" t="s">
        <v>5071</v>
      </c>
      <c r="H2039">
        <v>142403</v>
      </c>
      <c r="I2039">
        <v>275</v>
      </c>
      <c r="J2039" t="s">
        <v>29</v>
      </c>
      <c r="K2039" t="s">
        <v>30</v>
      </c>
      <c r="L2039">
        <v>74000000</v>
      </c>
      <c r="M2039">
        <v>2015</v>
      </c>
      <c r="N2039">
        <v>6.4</v>
      </c>
      <c r="O2039">
        <v>262029560</v>
      </c>
      <c r="R2039" t="s">
        <v>2863</v>
      </c>
      <c r="S2039" cm="1">
        <f t="array" ref="S2039">AVERAGE(IF(Table7[director_name]=R2039, Table7[imdb_score]))</f>
        <v>6.5</v>
      </c>
      <c r="T2039" t="str">
        <f>IF(Table8[[#This Row],[Average]] &gt; $V$7, "Higher", "Lower")</f>
        <v>Lower</v>
      </c>
    </row>
    <row r="2040" spans="1:20" x14ac:dyDescent="0.3">
      <c r="A2040" t="s">
        <v>3014</v>
      </c>
      <c r="B2040">
        <v>179</v>
      </c>
      <c r="C2040">
        <v>108</v>
      </c>
      <c r="D2040">
        <v>250863268</v>
      </c>
      <c r="E2040" t="s">
        <v>5073</v>
      </c>
      <c r="F2040" t="s">
        <v>313</v>
      </c>
      <c r="G2040" t="s">
        <v>5074</v>
      </c>
      <c r="H2040">
        <v>234480</v>
      </c>
      <c r="I2040">
        <v>444</v>
      </c>
      <c r="J2040" t="s">
        <v>29</v>
      </c>
      <c r="K2040" t="s">
        <v>30</v>
      </c>
      <c r="L2040">
        <v>110000000</v>
      </c>
      <c r="M2040">
        <v>2006</v>
      </c>
      <c r="N2040">
        <v>6.4</v>
      </c>
      <c r="O2040">
        <v>140863268</v>
      </c>
      <c r="R2040" t="s">
        <v>2896</v>
      </c>
      <c r="S2040" cm="1">
        <f t="array" ref="S2040">AVERAGE(IF(Table7[director_name]=R2040, Table7[imdb_score]))</f>
        <v>6.5</v>
      </c>
      <c r="T2040" t="str">
        <f>IF(Table8[[#This Row],[Average]] &gt; $V$7, "Higher", "Lower")</f>
        <v>Lower</v>
      </c>
    </row>
    <row r="2041" spans="1:20" x14ac:dyDescent="0.3">
      <c r="A2041" t="s">
        <v>3132</v>
      </c>
      <c r="B2041">
        <v>360</v>
      </c>
      <c r="C2041">
        <v>81</v>
      </c>
      <c r="D2041">
        <v>140530114</v>
      </c>
      <c r="E2041" t="s">
        <v>626</v>
      </c>
      <c r="F2041" t="s">
        <v>5076</v>
      </c>
      <c r="G2041" t="s">
        <v>5077</v>
      </c>
      <c r="H2041">
        <v>186786</v>
      </c>
      <c r="I2041">
        <v>3400</v>
      </c>
      <c r="J2041" t="s">
        <v>29</v>
      </c>
      <c r="K2041" t="s">
        <v>30</v>
      </c>
      <c r="L2041">
        <v>60000</v>
      </c>
      <c r="M2041">
        <v>1999</v>
      </c>
      <c r="N2041">
        <v>6.4</v>
      </c>
      <c r="O2041">
        <v>140470114</v>
      </c>
      <c r="R2041" t="s">
        <v>2844</v>
      </c>
      <c r="S2041" cm="1">
        <f t="array" ref="S2041">AVERAGE(IF(Table7[director_name]=R2041, Table7[imdb_score]))</f>
        <v>6.5</v>
      </c>
      <c r="T2041" t="str">
        <f>IF(Table8[[#This Row],[Average]] &gt; $V$7, "Higher", "Lower")</f>
        <v>Lower</v>
      </c>
    </row>
    <row r="2042" spans="1:20" x14ac:dyDescent="0.3">
      <c r="A2042" t="s">
        <v>2511</v>
      </c>
      <c r="B2042">
        <v>351</v>
      </c>
      <c r="C2042">
        <v>97</v>
      </c>
      <c r="D2042">
        <v>150056505</v>
      </c>
      <c r="E2042" t="s">
        <v>676</v>
      </c>
      <c r="F2042" t="s">
        <v>5079</v>
      </c>
      <c r="G2042" t="s">
        <v>5080</v>
      </c>
      <c r="H2042">
        <v>216581</v>
      </c>
      <c r="I2042">
        <v>397</v>
      </c>
      <c r="J2042" t="s">
        <v>29</v>
      </c>
      <c r="K2042" t="s">
        <v>30</v>
      </c>
      <c r="L2042">
        <v>18000000</v>
      </c>
      <c r="M2042">
        <v>2014</v>
      </c>
      <c r="N2042">
        <v>6.4</v>
      </c>
      <c r="O2042">
        <v>132056505</v>
      </c>
      <c r="R2042" t="s">
        <v>2877</v>
      </c>
      <c r="S2042" cm="1">
        <f t="array" ref="S2042">AVERAGE(IF(Table7[director_name]=R2042, Table7[imdb_score]))</f>
        <v>6.5</v>
      </c>
      <c r="T2042" t="str">
        <f>IF(Table8[[#This Row],[Average]] &gt; $V$7, "Higher", "Lower")</f>
        <v>Lower</v>
      </c>
    </row>
    <row r="2043" spans="1:20" x14ac:dyDescent="0.3">
      <c r="A2043" t="s">
        <v>3147</v>
      </c>
      <c r="B2043">
        <v>112</v>
      </c>
      <c r="C2043">
        <v>93</v>
      </c>
      <c r="D2043">
        <v>163479795</v>
      </c>
      <c r="E2043" t="s">
        <v>73</v>
      </c>
      <c r="F2043" t="s">
        <v>478</v>
      </c>
      <c r="G2043" t="s">
        <v>5081</v>
      </c>
      <c r="H2043">
        <v>161858</v>
      </c>
      <c r="I2043">
        <v>289</v>
      </c>
      <c r="J2043" t="s">
        <v>29</v>
      </c>
      <c r="K2043" t="s">
        <v>30</v>
      </c>
      <c r="L2043">
        <v>34200000</v>
      </c>
      <c r="M2043">
        <v>1999</v>
      </c>
      <c r="N2043">
        <v>6.4</v>
      </c>
      <c r="O2043">
        <v>129279795</v>
      </c>
      <c r="R2043" t="s">
        <v>2760</v>
      </c>
      <c r="S2043" cm="1">
        <f t="array" ref="S2043">AVERAGE(IF(Table7[director_name]=R2043, Table7[imdb_score]))</f>
        <v>6.5</v>
      </c>
      <c r="T2043" t="str">
        <f>IF(Table8[[#This Row],[Average]] &gt; $V$7, "Higher", "Lower")</f>
        <v>Lower</v>
      </c>
    </row>
    <row r="2044" spans="1:20" x14ac:dyDescent="0.3">
      <c r="A2044" t="s">
        <v>746</v>
      </c>
      <c r="B2044">
        <v>50</v>
      </c>
      <c r="C2044">
        <v>100</v>
      </c>
      <c r="D2044">
        <v>153665036</v>
      </c>
      <c r="E2044" t="s">
        <v>1562</v>
      </c>
      <c r="F2044" t="s">
        <v>3617</v>
      </c>
      <c r="G2044" t="s">
        <v>5083</v>
      </c>
      <c r="H2044">
        <v>84824</v>
      </c>
      <c r="I2044">
        <v>95</v>
      </c>
      <c r="J2044" t="s">
        <v>29</v>
      </c>
      <c r="K2044" t="s">
        <v>30</v>
      </c>
      <c r="L2044">
        <v>28000000</v>
      </c>
      <c r="M2044">
        <v>1987</v>
      </c>
      <c r="N2044">
        <v>6.4</v>
      </c>
      <c r="O2044">
        <v>125665036</v>
      </c>
      <c r="R2044" t="s">
        <v>2880</v>
      </c>
      <c r="S2044" cm="1">
        <f t="array" ref="S2044">AVERAGE(IF(Table7[director_name]=R2044, Table7[imdb_score]))</f>
        <v>6.5</v>
      </c>
      <c r="T2044" t="str">
        <f>IF(Table8[[#This Row],[Average]] &gt; $V$7, "Higher", "Lower")</f>
        <v>Lower</v>
      </c>
    </row>
    <row r="2045" spans="1:20" x14ac:dyDescent="0.3">
      <c r="A2045" t="s">
        <v>4295</v>
      </c>
      <c r="B2045">
        <v>64</v>
      </c>
      <c r="C2045">
        <v>97</v>
      </c>
      <c r="D2045">
        <v>144833357</v>
      </c>
      <c r="E2045" t="s">
        <v>4443</v>
      </c>
      <c r="F2045" t="s">
        <v>2114</v>
      </c>
      <c r="G2045" t="s">
        <v>5085</v>
      </c>
      <c r="H2045">
        <v>64742</v>
      </c>
      <c r="I2045">
        <v>111</v>
      </c>
      <c r="J2045" t="s">
        <v>29</v>
      </c>
      <c r="K2045" t="s">
        <v>30</v>
      </c>
      <c r="L2045">
        <v>22000000</v>
      </c>
      <c r="M2045">
        <v>1994</v>
      </c>
      <c r="N2045">
        <v>6.4</v>
      </c>
      <c r="O2045">
        <v>122833357</v>
      </c>
      <c r="R2045" t="s">
        <v>2904</v>
      </c>
      <c r="S2045" cm="1">
        <f t="array" ref="S2045">AVERAGE(IF(Table7[director_name]=R2045, Table7[imdb_score]))</f>
        <v>6.5</v>
      </c>
      <c r="T2045" t="str">
        <f>IF(Table8[[#This Row],[Average]] &gt; $V$7, "Higher", "Lower")</f>
        <v>Lower</v>
      </c>
    </row>
    <row r="2046" spans="1:20" x14ac:dyDescent="0.3">
      <c r="A2046" t="s">
        <v>4274</v>
      </c>
      <c r="B2046">
        <v>142</v>
      </c>
      <c r="C2046">
        <v>108</v>
      </c>
      <c r="D2046">
        <v>145096820</v>
      </c>
      <c r="E2046" t="s">
        <v>676</v>
      </c>
      <c r="F2046" t="s">
        <v>3072</v>
      </c>
      <c r="G2046" t="s">
        <v>5087</v>
      </c>
      <c r="H2046">
        <v>200260</v>
      </c>
      <c r="I2046">
        <v>431</v>
      </c>
      <c r="J2046" t="s">
        <v>29</v>
      </c>
      <c r="K2046" t="s">
        <v>30</v>
      </c>
      <c r="L2046">
        <v>30000000</v>
      </c>
      <c r="M2046">
        <v>2001</v>
      </c>
      <c r="N2046">
        <v>6.4</v>
      </c>
      <c r="O2046">
        <v>115096820</v>
      </c>
      <c r="R2046" t="s">
        <v>2872</v>
      </c>
      <c r="S2046" cm="1">
        <f t="array" ref="S2046">AVERAGE(IF(Table7[director_name]=R2046, Table7[imdb_score]))</f>
        <v>6.5</v>
      </c>
      <c r="T2046" t="str">
        <f>IF(Table8[[#This Row],[Average]] &gt; $V$7, "Higher", "Lower")</f>
        <v>Lower</v>
      </c>
    </row>
    <row r="2047" spans="1:20" x14ac:dyDescent="0.3">
      <c r="A2047" t="s">
        <v>2266</v>
      </c>
      <c r="B2047">
        <v>149</v>
      </c>
      <c r="C2047">
        <v>127</v>
      </c>
      <c r="D2047">
        <v>182805123</v>
      </c>
      <c r="E2047" t="s">
        <v>519</v>
      </c>
      <c r="F2047" t="s">
        <v>1921</v>
      </c>
      <c r="G2047" t="s">
        <v>5089</v>
      </c>
      <c r="H2047">
        <v>158864</v>
      </c>
      <c r="I2047">
        <v>395</v>
      </c>
      <c r="J2047" t="s">
        <v>29</v>
      </c>
      <c r="K2047" t="s">
        <v>30</v>
      </c>
      <c r="L2047">
        <v>70000000</v>
      </c>
      <c r="M2047">
        <v>2000</v>
      </c>
      <c r="N2047">
        <v>6.4</v>
      </c>
      <c r="O2047">
        <v>112805123</v>
      </c>
      <c r="R2047" t="s">
        <v>2846</v>
      </c>
      <c r="S2047" cm="1">
        <f t="array" ref="S2047">AVERAGE(IF(Table7[director_name]=R2047, Table7[imdb_score]))</f>
        <v>6.5</v>
      </c>
      <c r="T2047" t="str">
        <f>IF(Table8[[#This Row],[Average]] &gt; $V$7, "Higher", "Lower")</f>
        <v>Lower</v>
      </c>
    </row>
    <row r="2048" spans="1:20" x14ac:dyDescent="0.3">
      <c r="A2048" t="s">
        <v>1013</v>
      </c>
      <c r="B2048">
        <v>96</v>
      </c>
      <c r="C2048">
        <v>96</v>
      </c>
      <c r="D2048">
        <v>150415432</v>
      </c>
      <c r="E2048" t="s">
        <v>5091</v>
      </c>
      <c r="F2048" t="s">
        <v>503</v>
      </c>
      <c r="G2048" t="s">
        <v>5092</v>
      </c>
      <c r="H2048">
        <v>117606</v>
      </c>
      <c r="I2048">
        <v>217</v>
      </c>
      <c r="J2048" t="s">
        <v>29</v>
      </c>
      <c r="K2048" t="s">
        <v>30</v>
      </c>
      <c r="L2048">
        <v>44000000</v>
      </c>
      <c r="M2048">
        <v>1985</v>
      </c>
      <c r="N2048">
        <v>6.4</v>
      </c>
      <c r="O2048">
        <v>106415432</v>
      </c>
      <c r="R2048" t="s">
        <v>2906</v>
      </c>
      <c r="S2048" cm="1">
        <f t="array" ref="S2048">AVERAGE(IF(Table7[director_name]=R2048, Table7[imdb_score]))</f>
        <v>6.5</v>
      </c>
      <c r="T2048" t="str">
        <f>IF(Table8[[#This Row],[Average]] &gt; $V$7, "Higher", "Lower")</f>
        <v>Lower</v>
      </c>
    </row>
    <row r="2049" spans="1:20" x14ac:dyDescent="0.3">
      <c r="A2049" t="s">
        <v>278</v>
      </c>
      <c r="B2049">
        <v>142</v>
      </c>
      <c r="C2049">
        <v>124</v>
      </c>
      <c r="D2049">
        <v>172620724</v>
      </c>
      <c r="E2049" t="s">
        <v>1050</v>
      </c>
      <c r="F2049" t="s">
        <v>79</v>
      </c>
      <c r="G2049" t="s">
        <v>5094</v>
      </c>
      <c r="H2049">
        <v>146134</v>
      </c>
      <c r="I2049">
        <v>393</v>
      </c>
      <c r="J2049" t="s">
        <v>29</v>
      </c>
      <c r="K2049" t="s">
        <v>30</v>
      </c>
      <c r="L2049">
        <v>85000000</v>
      </c>
      <c r="M2049">
        <v>1997</v>
      </c>
      <c r="N2049">
        <v>6.4</v>
      </c>
      <c r="O2049">
        <v>87620724</v>
      </c>
      <c r="R2049" t="s">
        <v>2809</v>
      </c>
      <c r="S2049" cm="1">
        <f t="array" ref="S2049">AVERAGE(IF(Table7[director_name]=R2049, Table7[imdb_score]))</f>
        <v>6.5</v>
      </c>
      <c r="T2049" t="str">
        <f>IF(Table8[[#This Row],[Average]] &gt; $V$7, "Higher", "Lower")</f>
        <v>Lower</v>
      </c>
    </row>
    <row r="2050" spans="1:20" x14ac:dyDescent="0.3">
      <c r="A2050" t="s">
        <v>1395</v>
      </c>
      <c r="B2050">
        <v>433</v>
      </c>
      <c r="C2050">
        <v>89</v>
      </c>
      <c r="D2050">
        <v>126546825</v>
      </c>
      <c r="E2050" t="s">
        <v>672</v>
      </c>
      <c r="F2050" t="s">
        <v>740</v>
      </c>
      <c r="G2050" t="s">
        <v>5095</v>
      </c>
      <c r="H2050">
        <v>327367</v>
      </c>
      <c r="I2050">
        <v>918</v>
      </c>
      <c r="J2050" t="s">
        <v>29</v>
      </c>
      <c r="K2050" t="s">
        <v>241</v>
      </c>
      <c r="L2050">
        <v>40000000</v>
      </c>
      <c r="M2050">
        <v>2014</v>
      </c>
      <c r="N2050">
        <v>6.4</v>
      </c>
      <c r="O2050">
        <v>86546825</v>
      </c>
      <c r="R2050" t="s">
        <v>2814</v>
      </c>
      <c r="S2050" cm="1">
        <f t="array" ref="S2050">AVERAGE(IF(Table7[director_name]=R2050, Table7[imdb_score]))</f>
        <v>6.5</v>
      </c>
      <c r="T2050" t="str">
        <f>IF(Table8[[#This Row],[Average]] &gt; $V$7, "Higher", "Lower")</f>
        <v>Lower</v>
      </c>
    </row>
    <row r="2051" spans="1:20" x14ac:dyDescent="0.3">
      <c r="A2051" t="s">
        <v>1443</v>
      </c>
      <c r="B2051">
        <v>318</v>
      </c>
      <c r="C2051">
        <v>102</v>
      </c>
      <c r="D2051">
        <v>227946274</v>
      </c>
      <c r="E2051" t="s">
        <v>4219</v>
      </c>
      <c r="F2051" t="s">
        <v>665</v>
      </c>
      <c r="G2051" t="s">
        <v>5097</v>
      </c>
      <c r="H2051">
        <v>343648</v>
      </c>
      <c r="I2051">
        <v>590</v>
      </c>
      <c r="J2051" t="s">
        <v>29</v>
      </c>
      <c r="K2051" t="s">
        <v>30</v>
      </c>
      <c r="L2051">
        <v>150000000</v>
      </c>
      <c r="M2051">
        <v>2008</v>
      </c>
      <c r="N2051">
        <v>6.4</v>
      </c>
      <c r="O2051">
        <v>77946274</v>
      </c>
      <c r="R2051" t="s">
        <v>2865</v>
      </c>
      <c r="S2051" cm="1">
        <f t="array" ref="S2051">AVERAGE(IF(Table7[director_name]=R2051, Table7[imdb_score]))</f>
        <v>6.5</v>
      </c>
      <c r="T2051" t="str">
        <f>IF(Table8[[#This Row],[Average]] &gt; $V$7, "Higher", "Lower")</f>
        <v>Lower</v>
      </c>
    </row>
    <row r="2052" spans="1:20" x14ac:dyDescent="0.3">
      <c r="A2052" t="s">
        <v>3466</v>
      </c>
      <c r="B2052">
        <v>134</v>
      </c>
      <c r="C2052">
        <v>113</v>
      </c>
      <c r="D2052">
        <v>158115031</v>
      </c>
      <c r="E2052" t="s">
        <v>5099</v>
      </c>
      <c r="F2052" t="s">
        <v>1823</v>
      </c>
      <c r="G2052" t="s">
        <v>5100</v>
      </c>
      <c r="H2052">
        <v>130070</v>
      </c>
      <c r="I2052">
        <v>316</v>
      </c>
      <c r="J2052" t="s">
        <v>29</v>
      </c>
      <c r="K2052" t="s">
        <v>30</v>
      </c>
      <c r="L2052">
        <v>82000000</v>
      </c>
      <c r="M2052">
        <v>2005</v>
      </c>
      <c r="N2052">
        <v>6.4</v>
      </c>
      <c r="O2052">
        <v>76115031</v>
      </c>
      <c r="R2052" t="s">
        <v>2858</v>
      </c>
      <c r="S2052" cm="1">
        <f t="array" ref="S2052">AVERAGE(IF(Table7[director_name]=R2052, Table7[imdb_score]))</f>
        <v>6.5</v>
      </c>
      <c r="T2052" t="str">
        <f>IF(Table8[[#This Row],[Average]] &gt; $V$7, "Higher", "Lower")</f>
        <v>Lower</v>
      </c>
    </row>
    <row r="2053" spans="1:20" x14ac:dyDescent="0.3">
      <c r="A2053" t="s">
        <v>4261</v>
      </c>
      <c r="B2053">
        <v>226</v>
      </c>
      <c r="C2053">
        <v>93</v>
      </c>
      <c r="D2053">
        <v>238371987</v>
      </c>
      <c r="E2053" t="s">
        <v>296</v>
      </c>
      <c r="F2053" t="s">
        <v>2881</v>
      </c>
      <c r="G2053" t="s">
        <v>5102</v>
      </c>
      <c r="H2053">
        <v>138661</v>
      </c>
      <c r="I2053">
        <v>173</v>
      </c>
      <c r="J2053" t="s">
        <v>29</v>
      </c>
      <c r="K2053" t="s">
        <v>30</v>
      </c>
      <c r="L2053">
        <v>165000000</v>
      </c>
      <c r="M2053">
        <v>2010</v>
      </c>
      <c r="N2053">
        <v>6.4</v>
      </c>
      <c r="O2053">
        <v>73371987</v>
      </c>
      <c r="R2053" t="s">
        <v>2888</v>
      </c>
      <c r="S2053" cm="1">
        <f t="array" ref="S2053">AVERAGE(IF(Table7[director_name]=R2053, Table7[imdb_score]))</f>
        <v>6.5</v>
      </c>
      <c r="T2053" t="str">
        <f>IF(Table8[[#This Row],[Average]] &gt; $V$7, "Higher", "Lower")</f>
        <v>Lower</v>
      </c>
    </row>
    <row r="2054" spans="1:20" x14ac:dyDescent="0.3">
      <c r="A2054" t="s">
        <v>2827</v>
      </c>
      <c r="B2054">
        <v>53</v>
      </c>
      <c r="C2054">
        <v>123</v>
      </c>
      <c r="D2054">
        <v>104632573</v>
      </c>
      <c r="E2054" t="s">
        <v>350</v>
      </c>
      <c r="F2054" t="s">
        <v>703</v>
      </c>
      <c r="G2054" t="s">
        <v>5104</v>
      </c>
      <c r="H2054">
        <v>63839</v>
      </c>
      <c r="I2054">
        <v>118</v>
      </c>
      <c r="J2054" t="s">
        <v>29</v>
      </c>
      <c r="K2054" t="s">
        <v>30</v>
      </c>
      <c r="L2054">
        <v>32000000</v>
      </c>
      <c r="M2054">
        <v>1996</v>
      </c>
      <c r="N2054">
        <v>6.4</v>
      </c>
      <c r="O2054">
        <v>72632573</v>
      </c>
      <c r="R2054" t="s">
        <v>2928</v>
      </c>
      <c r="S2054" cm="1">
        <f t="array" ref="S2054">AVERAGE(IF(Table7[director_name]=R2054, Table7[imdb_score]))</f>
        <v>6.5</v>
      </c>
      <c r="T2054" t="str">
        <f>IF(Table8[[#This Row],[Average]] &gt; $V$7, "Higher", "Lower")</f>
        <v>Lower</v>
      </c>
    </row>
    <row r="2055" spans="1:20" x14ac:dyDescent="0.3">
      <c r="A2055" t="s">
        <v>3737</v>
      </c>
      <c r="B2055">
        <v>173</v>
      </c>
      <c r="C2055">
        <v>107</v>
      </c>
      <c r="D2055">
        <v>137340146</v>
      </c>
      <c r="E2055" t="s">
        <v>1585</v>
      </c>
      <c r="F2055" t="s">
        <v>1823</v>
      </c>
      <c r="G2055" t="s">
        <v>5106</v>
      </c>
      <c r="H2055">
        <v>246492</v>
      </c>
      <c r="I2055">
        <v>685</v>
      </c>
      <c r="J2055" t="s">
        <v>29</v>
      </c>
      <c r="K2055" t="s">
        <v>30</v>
      </c>
      <c r="L2055">
        <v>70000000</v>
      </c>
      <c r="M2055">
        <v>2006</v>
      </c>
      <c r="N2055">
        <v>6.4</v>
      </c>
      <c r="O2055">
        <v>67340146</v>
      </c>
      <c r="R2055" t="s">
        <v>2868</v>
      </c>
      <c r="S2055" cm="1">
        <f t="array" ref="S2055">AVERAGE(IF(Table7[director_name]=R2055, Table7[imdb_score]))</f>
        <v>6.5</v>
      </c>
      <c r="T2055" t="str">
        <f>IF(Table8[[#This Row],[Average]] &gt; $V$7, "Higher", "Lower")</f>
        <v>Lower</v>
      </c>
    </row>
    <row r="2056" spans="1:20" x14ac:dyDescent="0.3">
      <c r="A2056" t="s">
        <v>2878</v>
      </c>
      <c r="B2056">
        <v>239</v>
      </c>
      <c r="C2056">
        <v>124</v>
      </c>
      <c r="D2056">
        <v>186739919</v>
      </c>
      <c r="E2056" t="s">
        <v>86</v>
      </c>
      <c r="F2056" t="s">
        <v>601</v>
      </c>
      <c r="G2056" t="s">
        <v>5108</v>
      </c>
      <c r="H2056">
        <v>333248</v>
      </c>
      <c r="I2056">
        <v>1159</v>
      </c>
      <c r="J2056" t="s">
        <v>29</v>
      </c>
      <c r="K2056" t="s">
        <v>30</v>
      </c>
      <c r="L2056">
        <v>125000000</v>
      </c>
      <c r="M2056">
        <v>2004</v>
      </c>
      <c r="N2056">
        <v>6.4</v>
      </c>
      <c r="O2056">
        <v>61739919</v>
      </c>
      <c r="R2056" t="s">
        <v>2838</v>
      </c>
      <c r="S2056" cm="1">
        <f t="array" ref="S2056">AVERAGE(IF(Table7[director_name]=R2056, Table7[imdb_score]))</f>
        <v>6.5</v>
      </c>
      <c r="T2056" t="str">
        <f>IF(Table8[[#This Row],[Average]] &gt; $V$7, "Higher", "Lower")</f>
        <v>Lower</v>
      </c>
    </row>
    <row r="2057" spans="1:20" x14ac:dyDescent="0.3">
      <c r="A2057" t="s">
        <v>4269</v>
      </c>
      <c r="B2057">
        <v>140</v>
      </c>
      <c r="C2057">
        <v>116</v>
      </c>
      <c r="D2057">
        <v>105807520</v>
      </c>
      <c r="E2057" t="s">
        <v>289</v>
      </c>
      <c r="F2057" t="s">
        <v>145</v>
      </c>
      <c r="G2057" t="s">
        <v>5109</v>
      </c>
      <c r="H2057">
        <v>156717</v>
      </c>
      <c r="I2057">
        <v>357</v>
      </c>
      <c r="J2057" t="s">
        <v>29</v>
      </c>
      <c r="K2057" t="s">
        <v>30</v>
      </c>
      <c r="L2057">
        <v>50000000</v>
      </c>
      <c r="M2057">
        <v>2003</v>
      </c>
      <c r="N2057">
        <v>6.4</v>
      </c>
      <c r="O2057">
        <v>55807520</v>
      </c>
      <c r="R2057" t="s">
        <v>2909</v>
      </c>
      <c r="S2057" cm="1">
        <f t="array" ref="S2057">AVERAGE(IF(Table7[director_name]=R2057, Table7[imdb_score]))</f>
        <v>6.5</v>
      </c>
      <c r="T2057" t="str">
        <f>IF(Table8[[#This Row],[Average]] &gt; $V$7, "Higher", "Lower")</f>
        <v>Lower</v>
      </c>
    </row>
    <row r="2058" spans="1:20" x14ac:dyDescent="0.3">
      <c r="A2058" t="s">
        <v>3373</v>
      </c>
      <c r="B2058">
        <v>161</v>
      </c>
      <c r="C2058">
        <v>129</v>
      </c>
      <c r="D2058">
        <v>93952276</v>
      </c>
      <c r="E2058" t="s">
        <v>699</v>
      </c>
      <c r="F2058" t="s">
        <v>5111</v>
      </c>
      <c r="G2058" t="s">
        <v>5112</v>
      </c>
      <c r="H2058">
        <v>132048</v>
      </c>
      <c r="I2058">
        <v>203</v>
      </c>
      <c r="J2058" t="s">
        <v>29</v>
      </c>
      <c r="K2058" t="s">
        <v>30</v>
      </c>
      <c r="L2058">
        <v>40000000</v>
      </c>
      <c r="M2058">
        <v>2009</v>
      </c>
      <c r="N2058">
        <v>6.4</v>
      </c>
      <c r="O2058">
        <v>53952276</v>
      </c>
      <c r="R2058" t="s">
        <v>2798</v>
      </c>
      <c r="S2058" cm="1">
        <f t="array" ref="S2058">AVERAGE(IF(Table7[director_name]=R2058, Table7[imdb_score]))</f>
        <v>6.5</v>
      </c>
      <c r="T2058" t="str">
        <f>IF(Table8[[#This Row],[Average]] &gt; $V$7, "Higher", "Lower")</f>
        <v>Lower</v>
      </c>
    </row>
    <row r="2059" spans="1:20" x14ac:dyDescent="0.3">
      <c r="A2059" t="s">
        <v>3036</v>
      </c>
      <c r="B2059">
        <v>176</v>
      </c>
      <c r="C2059">
        <v>124</v>
      </c>
      <c r="D2059">
        <v>118471320</v>
      </c>
      <c r="E2059" t="s">
        <v>417</v>
      </c>
      <c r="F2059" t="s">
        <v>27</v>
      </c>
      <c r="G2059" t="s">
        <v>5114</v>
      </c>
      <c r="H2059">
        <v>86504</v>
      </c>
      <c r="I2059">
        <v>568</v>
      </c>
      <c r="J2059" t="s">
        <v>29</v>
      </c>
      <c r="K2059" t="s">
        <v>30</v>
      </c>
      <c r="L2059">
        <v>68000000</v>
      </c>
      <c r="M2059">
        <v>2002</v>
      </c>
      <c r="N2059">
        <v>6.4</v>
      </c>
      <c r="O2059">
        <v>50471320</v>
      </c>
      <c r="R2059" t="s">
        <v>2794</v>
      </c>
      <c r="S2059" cm="1">
        <f t="array" ref="S2059">AVERAGE(IF(Table7[director_name]=R2059, Table7[imdb_score]))</f>
        <v>6.5</v>
      </c>
      <c r="T2059" t="str">
        <f>IF(Table8[[#This Row],[Average]] &gt; $V$7, "Higher", "Lower")</f>
        <v>Lower</v>
      </c>
    </row>
    <row r="2060" spans="1:20" x14ac:dyDescent="0.3">
      <c r="A2060" t="s">
        <v>643</v>
      </c>
      <c r="B2060">
        <v>134</v>
      </c>
      <c r="C2060">
        <v>143</v>
      </c>
      <c r="D2060">
        <v>82300000</v>
      </c>
      <c r="E2060" t="s">
        <v>327</v>
      </c>
      <c r="F2060" t="s">
        <v>1204</v>
      </c>
      <c r="G2060" t="s">
        <v>5116</v>
      </c>
      <c r="H2060">
        <v>63330</v>
      </c>
      <c r="I2060">
        <v>405</v>
      </c>
      <c r="J2060" t="s">
        <v>29</v>
      </c>
      <c r="K2060" t="s">
        <v>30</v>
      </c>
      <c r="L2060">
        <v>35000000</v>
      </c>
      <c r="M2060">
        <v>1979</v>
      </c>
      <c r="N2060">
        <v>6.4</v>
      </c>
      <c r="O2060">
        <v>47300000</v>
      </c>
      <c r="R2060" t="s">
        <v>2780</v>
      </c>
      <c r="S2060" cm="1">
        <f t="array" ref="S2060">AVERAGE(IF(Table7[director_name]=R2060, Table7[imdb_score]))</f>
        <v>6.5</v>
      </c>
      <c r="T2060" t="str">
        <f>IF(Table8[[#This Row],[Average]] &gt; $V$7, "Higher", "Lower")</f>
        <v>Lower</v>
      </c>
    </row>
    <row r="2061" spans="1:20" x14ac:dyDescent="0.3">
      <c r="A2061" t="s">
        <v>1892</v>
      </c>
      <c r="B2061">
        <v>129</v>
      </c>
      <c r="C2061">
        <v>105</v>
      </c>
      <c r="D2061">
        <v>116735231</v>
      </c>
      <c r="E2061" t="s">
        <v>1366</v>
      </c>
      <c r="F2061" t="s">
        <v>1327</v>
      </c>
      <c r="G2061" t="s">
        <v>5118</v>
      </c>
      <c r="H2061">
        <v>56646</v>
      </c>
      <c r="I2061">
        <v>336</v>
      </c>
      <c r="J2061" t="s">
        <v>29</v>
      </c>
      <c r="K2061" t="s">
        <v>30</v>
      </c>
      <c r="L2061">
        <v>70000000</v>
      </c>
      <c r="M2061">
        <v>1999</v>
      </c>
      <c r="N2061">
        <v>6.4</v>
      </c>
      <c r="O2061">
        <v>46735231</v>
      </c>
      <c r="R2061" t="s">
        <v>2796</v>
      </c>
      <c r="S2061" cm="1">
        <f t="array" ref="S2061">AVERAGE(IF(Table7[director_name]=R2061, Table7[imdb_score]))</f>
        <v>6.5</v>
      </c>
      <c r="T2061" t="str">
        <f>IF(Table8[[#This Row],[Average]] &gt; $V$7, "Higher", "Lower")</f>
        <v>Lower</v>
      </c>
    </row>
    <row r="2062" spans="1:20" x14ac:dyDescent="0.3">
      <c r="A2062" t="s">
        <v>3012</v>
      </c>
      <c r="B2062">
        <v>191</v>
      </c>
      <c r="C2062">
        <v>102</v>
      </c>
      <c r="D2062">
        <v>64149837</v>
      </c>
      <c r="E2062" t="s">
        <v>2138</v>
      </c>
      <c r="F2062" t="s">
        <v>5120</v>
      </c>
      <c r="G2062" t="s">
        <v>5121</v>
      </c>
      <c r="H2062">
        <v>146899</v>
      </c>
      <c r="I2062">
        <v>185</v>
      </c>
      <c r="J2062" t="s">
        <v>29</v>
      </c>
      <c r="K2062" t="s">
        <v>30</v>
      </c>
      <c r="L2062">
        <v>20000000</v>
      </c>
      <c r="M2062">
        <v>2009</v>
      </c>
      <c r="N2062">
        <v>6.4</v>
      </c>
      <c r="O2062">
        <v>44149837</v>
      </c>
      <c r="R2062" t="s">
        <v>2827</v>
      </c>
      <c r="S2062" cm="1">
        <f t="array" ref="S2062">AVERAGE(IF(Table7[director_name]=R2062, Table7[imdb_score]))</f>
        <v>6.5</v>
      </c>
      <c r="T2062" t="str">
        <f>IF(Table8[[#This Row],[Average]] &gt; $V$7, "Higher", "Lower")</f>
        <v>Lower</v>
      </c>
    </row>
    <row r="2063" spans="1:20" x14ac:dyDescent="0.3">
      <c r="A2063" t="s">
        <v>278</v>
      </c>
      <c r="B2063">
        <v>231</v>
      </c>
      <c r="C2063">
        <v>130</v>
      </c>
      <c r="D2063">
        <v>182618434</v>
      </c>
      <c r="E2063" t="s">
        <v>1050</v>
      </c>
      <c r="F2063" t="s">
        <v>5123</v>
      </c>
      <c r="G2063" t="s">
        <v>5124</v>
      </c>
      <c r="H2063">
        <v>133076</v>
      </c>
      <c r="I2063">
        <v>779</v>
      </c>
      <c r="J2063" t="s">
        <v>29</v>
      </c>
      <c r="K2063" t="s">
        <v>30</v>
      </c>
      <c r="L2063">
        <v>140000000</v>
      </c>
      <c r="M2063">
        <v>2000</v>
      </c>
      <c r="N2063">
        <v>6.4</v>
      </c>
      <c r="O2063">
        <v>42618434</v>
      </c>
      <c r="R2063" t="s">
        <v>2764</v>
      </c>
      <c r="S2063" cm="1">
        <f t="array" ref="S2063">AVERAGE(IF(Table7[director_name]=R2063, Table7[imdb_score]))</f>
        <v>6.5</v>
      </c>
      <c r="T2063" t="str">
        <f>IF(Table8[[#This Row],[Average]] &gt; $V$7, "Higher", "Lower")</f>
        <v>Lower</v>
      </c>
    </row>
    <row r="2064" spans="1:20" x14ac:dyDescent="0.3">
      <c r="A2064" t="s">
        <v>2149</v>
      </c>
      <c r="B2064">
        <v>22</v>
      </c>
      <c r="C2064">
        <v>100</v>
      </c>
      <c r="D2064">
        <v>50752337</v>
      </c>
      <c r="E2064" t="s">
        <v>3307</v>
      </c>
      <c r="F2064" t="s">
        <v>5126</v>
      </c>
      <c r="G2064" t="s">
        <v>5127</v>
      </c>
      <c r="H2064">
        <v>44502</v>
      </c>
      <c r="I2064">
        <v>46</v>
      </c>
      <c r="J2064" t="s">
        <v>29</v>
      </c>
      <c r="K2064" t="s">
        <v>30</v>
      </c>
      <c r="L2064">
        <v>10000000</v>
      </c>
      <c r="M2064">
        <v>1992</v>
      </c>
      <c r="N2064">
        <v>6.4</v>
      </c>
      <c r="O2064">
        <v>40752337</v>
      </c>
      <c r="R2064" t="s">
        <v>2823</v>
      </c>
      <c r="S2064" cm="1">
        <f t="array" ref="S2064">AVERAGE(IF(Table7[director_name]=R2064, Table7[imdb_score]))</f>
        <v>6.5</v>
      </c>
      <c r="T2064" t="str">
        <f>IF(Table8[[#This Row],[Average]] &gt; $V$7, "Higher", "Lower")</f>
        <v>Lower</v>
      </c>
    </row>
    <row r="2065" spans="1:20" x14ac:dyDescent="0.3">
      <c r="A2065" t="s">
        <v>3106</v>
      </c>
      <c r="B2065">
        <v>462</v>
      </c>
      <c r="C2065">
        <v>95</v>
      </c>
      <c r="D2065">
        <v>54322273</v>
      </c>
      <c r="E2065" t="s">
        <v>5129</v>
      </c>
      <c r="F2065" t="s">
        <v>947</v>
      </c>
      <c r="G2065" t="s">
        <v>5130</v>
      </c>
      <c r="H2065">
        <v>139749</v>
      </c>
      <c r="I2065">
        <v>509</v>
      </c>
      <c r="J2065" t="s">
        <v>29</v>
      </c>
      <c r="K2065" t="s">
        <v>200</v>
      </c>
      <c r="L2065">
        <v>17000000</v>
      </c>
      <c r="M2065">
        <v>2012</v>
      </c>
      <c r="N2065">
        <v>6.4</v>
      </c>
      <c r="O2065">
        <v>37322273</v>
      </c>
      <c r="R2065" t="s">
        <v>1192</v>
      </c>
      <c r="S2065" cm="1">
        <f t="array" ref="S2065">AVERAGE(IF(Table7[director_name]=R2065, Table7[imdb_score]))</f>
        <v>6.5</v>
      </c>
      <c r="T2065" t="str">
        <f>IF(Table8[[#This Row],[Average]] &gt; $V$7, "Higher", "Lower")</f>
        <v>Lower</v>
      </c>
    </row>
    <row r="2066" spans="1:20" x14ac:dyDescent="0.3">
      <c r="A2066" t="s">
        <v>4432</v>
      </c>
      <c r="B2066">
        <v>67</v>
      </c>
      <c r="C2066">
        <v>106</v>
      </c>
      <c r="D2066">
        <v>52885587</v>
      </c>
      <c r="E2066" t="s">
        <v>2063</v>
      </c>
      <c r="F2066" t="s">
        <v>2075</v>
      </c>
      <c r="G2066" t="s">
        <v>5132</v>
      </c>
      <c r="H2066">
        <v>35312</v>
      </c>
      <c r="I2066">
        <v>267</v>
      </c>
      <c r="J2066" t="s">
        <v>29</v>
      </c>
      <c r="K2066" t="s">
        <v>30</v>
      </c>
      <c r="L2066">
        <v>16000000</v>
      </c>
      <c r="M2066">
        <v>1999</v>
      </c>
      <c r="N2066">
        <v>6.4</v>
      </c>
      <c r="O2066">
        <v>36885587</v>
      </c>
      <c r="R2066" t="s">
        <v>2891</v>
      </c>
      <c r="S2066" cm="1">
        <f t="array" ref="S2066">AVERAGE(IF(Table7[director_name]=R2066, Table7[imdb_score]))</f>
        <v>6.5</v>
      </c>
      <c r="T2066" t="str">
        <f>IF(Table8[[#This Row],[Average]] &gt; $V$7, "Higher", "Lower")</f>
        <v>Lower</v>
      </c>
    </row>
    <row r="2067" spans="1:20" x14ac:dyDescent="0.3">
      <c r="A2067" t="s">
        <v>2093</v>
      </c>
      <c r="B2067">
        <v>159</v>
      </c>
      <c r="C2067">
        <v>101</v>
      </c>
      <c r="D2067">
        <v>131536019</v>
      </c>
      <c r="E2067" t="s">
        <v>2320</v>
      </c>
      <c r="F2067" t="s">
        <v>3567</v>
      </c>
      <c r="G2067" t="s">
        <v>5134</v>
      </c>
      <c r="H2067">
        <v>58498</v>
      </c>
      <c r="I2067">
        <v>99</v>
      </c>
      <c r="J2067" t="s">
        <v>29</v>
      </c>
      <c r="K2067" t="s">
        <v>30</v>
      </c>
      <c r="L2067">
        <v>103000000</v>
      </c>
      <c r="M2067">
        <v>2014</v>
      </c>
      <c r="N2067">
        <v>6.4</v>
      </c>
      <c r="O2067">
        <v>28536019</v>
      </c>
      <c r="R2067" t="s">
        <v>2827</v>
      </c>
      <c r="S2067" cm="1">
        <f t="array" ref="S2067">AVERAGE(IF(Table7[director_name]=R2067, Table7[imdb_score]))</f>
        <v>6.5</v>
      </c>
      <c r="T2067" t="str">
        <f>IF(Table8[[#This Row],[Average]] &gt; $V$7, "Higher", "Lower")</f>
        <v>Lower</v>
      </c>
    </row>
    <row r="2068" spans="1:20" x14ac:dyDescent="0.3">
      <c r="A2068" t="s">
        <v>2756</v>
      </c>
      <c r="B2068">
        <v>88</v>
      </c>
      <c r="C2068">
        <v>94</v>
      </c>
      <c r="D2068">
        <v>49002815</v>
      </c>
      <c r="E2068" t="s">
        <v>1669</v>
      </c>
      <c r="F2068" t="s">
        <v>3623</v>
      </c>
      <c r="G2068" t="s">
        <v>5136</v>
      </c>
      <c r="H2068">
        <v>15665</v>
      </c>
      <c r="I2068">
        <v>35</v>
      </c>
      <c r="J2068" t="s">
        <v>29</v>
      </c>
      <c r="K2068" t="s">
        <v>30</v>
      </c>
      <c r="L2068">
        <v>22000000</v>
      </c>
      <c r="M2068">
        <v>2012</v>
      </c>
      <c r="N2068">
        <v>6.4</v>
      </c>
      <c r="O2068">
        <v>27002815</v>
      </c>
      <c r="R2068" t="s">
        <v>2781</v>
      </c>
      <c r="S2068" cm="1">
        <f t="array" ref="S2068">AVERAGE(IF(Table7[director_name]=R2068, Table7[imdb_score]))</f>
        <v>6.5</v>
      </c>
      <c r="T2068" t="str">
        <f>IF(Table8[[#This Row],[Average]] &gt; $V$7, "Higher", "Lower")</f>
        <v>Lower</v>
      </c>
    </row>
    <row r="2069" spans="1:20" x14ac:dyDescent="0.3">
      <c r="A2069" t="s">
        <v>1655</v>
      </c>
      <c r="B2069">
        <v>178</v>
      </c>
      <c r="C2069">
        <v>102</v>
      </c>
      <c r="D2069">
        <v>55845943</v>
      </c>
      <c r="E2069" t="s">
        <v>1576</v>
      </c>
      <c r="F2069" t="s">
        <v>482</v>
      </c>
      <c r="G2069" t="s">
        <v>5138</v>
      </c>
      <c r="H2069">
        <v>130094</v>
      </c>
      <c r="I2069">
        <v>471</v>
      </c>
      <c r="J2069" t="s">
        <v>29</v>
      </c>
      <c r="K2069" t="s">
        <v>30</v>
      </c>
      <c r="L2069">
        <v>29000000</v>
      </c>
      <c r="M2069">
        <v>2003</v>
      </c>
      <c r="N2069">
        <v>6.4</v>
      </c>
      <c r="O2069">
        <v>26845943</v>
      </c>
      <c r="R2069" t="s">
        <v>2912</v>
      </c>
      <c r="S2069" cm="1">
        <f t="array" ref="S2069">AVERAGE(IF(Table7[director_name]=R2069, Table7[imdb_score]))</f>
        <v>6.5</v>
      </c>
      <c r="T2069" t="str">
        <f>IF(Table8[[#This Row],[Average]] &gt; $V$7, "Higher", "Lower")</f>
        <v>Lower</v>
      </c>
    </row>
    <row r="2070" spans="1:20" x14ac:dyDescent="0.3">
      <c r="A2070" t="s">
        <v>3348</v>
      </c>
      <c r="B2070">
        <v>265</v>
      </c>
      <c r="C2070">
        <v>108</v>
      </c>
      <c r="D2070">
        <v>41777564</v>
      </c>
      <c r="E2070" t="s">
        <v>626</v>
      </c>
      <c r="F2070" t="s">
        <v>5140</v>
      </c>
      <c r="G2070" t="s">
        <v>5141</v>
      </c>
      <c r="H2070">
        <v>129719</v>
      </c>
      <c r="I2070">
        <v>855</v>
      </c>
      <c r="J2070" t="s">
        <v>29</v>
      </c>
      <c r="K2070" t="s">
        <v>30</v>
      </c>
      <c r="L2070">
        <v>15000000</v>
      </c>
      <c r="M2070">
        <v>2006</v>
      </c>
      <c r="N2070">
        <v>6.4</v>
      </c>
      <c r="O2070">
        <v>26777564</v>
      </c>
      <c r="R2070" t="s">
        <v>2688</v>
      </c>
      <c r="S2070" cm="1">
        <f t="array" ref="S2070">AVERAGE(IF(Table7[director_name]=R2070, Table7[imdb_score]))</f>
        <v>6.5</v>
      </c>
      <c r="T2070" t="str">
        <f>IF(Table8[[#This Row],[Average]] &gt; $V$7, "Higher", "Lower")</f>
        <v>Lower</v>
      </c>
    </row>
    <row r="2071" spans="1:20" x14ac:dyDescent="0.3">
      <c r="A2071" t="s">
        <v>67</v>
      </c>
      <c r="B2071">
        <v>169</v>
      </c>
      <c r="C2071">
        <v>130</v>
      </c>
      <c r="D2071">
        <v>90454043</v>
      </c>
      <c r="E2071" t="s">
        <v>715</v>
      </c>
      <c r="F2071" t="s">
        <v>67</v>
      </c>
      <c r="G2071" t="s">
        <v>5143</v>
      </c>
      <c r="H2071">
        <v>60165</v>
      </c>
      <c r="I2071">
        <v>326</v>
      </c>
      <c r="J2071" t="s">
        <v>29</v>
      </c>
      <c r="K2071" t="s">
        <v>30</v>
      </c>
      <c r="L2071">
        <v>65000000</v>
      </c>
      <c r="M2071">
        <v>2000</v>
      </c>
      <c r="N2071">
        <v>6.4</v>
      </c>
      <c r="O2071">
        <v>25454043</v>
      </c>
      <c r="R2071" t="s">
        <v>2886</v>
      </c>
      <c r="S2071" cm="1">
        <f t="array" ref="S2071">AVERAGE(IF(Table7[director_name]=R2071, Table7[imdb_score]))</f>
        <v>6.5</v>
      </c>
      <c r="T2071" t="str">
        <f>IF(Table8[[#This Row],[Average]] &gt; $V$7, "Higher", "Lower")</f>
        <v>Lower</v>
      </c>
    </row>
    <row r="2072" spans="1:20" x14ac:dyDescent="0.3">
      <c r="A2072" t="s">
        <v>1655</v>
      </c>
      <c r="B2072">
        <v>154</v>
      </c>
      <c r="C2072">
        <v>104</v>
      </c>
      <c r="D2072">
        <v>40064955</v>
      </c>
      <c r="E2072" t="s">
        <v>452</v>
      </c>
      <c r="F2072" t="s">
        <v>5145</v>
      </c>
      <c r="G2072" t="s">
        <v>5146</v>
      </c>
      <c r="H2072">
        <v>92074</v>
      </c>
      <c r="I2072">
        <v>502</v>
      </c>
      <c r="J2072" t="s">
        <v>29</v>
      </c>
      <c r="K2072" t="s">
        <v>30</v>
      </c>
      <c r="L2072">
        <v>15000000</v>
      </c>
      <c r="M2072">
        <v>1998</v>
      </c>
      <c r="N2072">
        <v>6.4</v>
      </c>
      <c r="O2072">
        <v>25064955</v>
      </c>
      <c r="R2072" t="s">
        <v>2835</v>
      </c>
      <c r="S2072" cm="1">
        <f t="array" ref="S2072">AVERAGE(IF(Table7[director_name]=R2072, Table7[imdb_score]))</f>
        <v>6.5</v>
      </c>
      <c r="T2072" t="str">
        <f>IF(Table8[[#This Row],[Average]] &gt; $V$7, "Higher", "Lower")</f>
        <v>Lower</v>
      </c>
    </row>
    <row r="2073" spans="1:20" x14ac:dyDescent="0.3">
      <c r="A2073" t="s">
        <v>3147</v>
      </c>
      <c r="B2073">
        <v>204</v>
      </c>
      <c r="C2073">
        <v>117</v>
      </c>
      <c r="D2073">
        <v>103028109</v>
      </c>
      <c r="E2073" t="s">
        <v>289</v>
      </c>
      <c r="F2073" t="s">
        <v>1823</v>
      </c>
      <c r="G2073" t="s">
        <v>5148</v>
      </c>
      <c r="H2073">
        <v>172878</v>
      </c>
      <c r="I2073">
        <v>203</v>
      </c>
      <c r="J2073" t="s">
        <v>29</v>
      </c>
      <c r="K2073" t="s">
        <v>30</v>
      </c>
      <c r="L2073">
        <v>80000000</v>
      </c>
      <c r="M2073">
        <v>2011</v>
      </c>
      <c r="N2073">
        <v>6.4</v>
      </c>
      <c r="O2073">
        <v>23028109</v>
      </c>
      <c r="R2073" t="s">
        <v>2827</v>
      </c>
      <c r="S2073" cm="1">
        <f t="array" ref="S2073">AVERAGE(IF(Table7[director_name]=R2073, Table7[imdb_score]))</f>
        <v>6.5</v>
      </c>
      <c r="T2073" t="str">
        <f>IF(Table8[[#This Row],[Average]] &gt; $V$7, "Higher", "Lower")</f>
        <v>Lower</v>
      </c>
    </row>
    <row r="2074" spans="1:20" x14ac:dyDescent="0.3">
      <c r="A2074" t="s">
        <v>3704</v>
      </c>
      <c r="B2074">
        <v>218</v>
      </c>
      <c r="C2074">
        <v>103</v>
      </c>
      <c r="D2074">
        <v>80021740</v>
      </c>
      <c r="E2074" t="s">
        <v>5150</v>
      </c>
      <c r="F2074" t="s">
        <v>5151</v>
      </c>
      <c r="G2074" t="s">
        <v>5152</v>
      </c>
      <c r="H2074">
        <v>47968</v>
      </c>
      <c r="I2074">
        <v>154</v>
      </c>
      <c r="J2074" t="s">
        <v>29</v>
      </c>
      <c r="K2074" t="s">
        <v>30</v>
      </c>
      <c r="L2074">
        <v>58000000</v>
      </c>
      <c r="M2074">
        <v>2015</v>
      </c>
      <c r="N2074">
        <v>6.4</v>
      </c>
      <c r="O2074">
        <v>22021740</v>
      </c>
      <c r="R2074" t="s">
        <v>74</v>
      </c>
      <c r="S2074" cm="1">
        <f t="array" ref="S2074">AVERAGE(IF(Table7[director_name]=R2074, Table7[imdb_score]))</f>
        <v>6.5</v>
      </c>
      <c r="T2074" t="str">
        <f>IF(Table8[[#This Row],[Average]] &gt; $V$7, "Higher", "Lower")</f>
        <v>Lower</v>
      </c>
    </row>
    <row r="2075" spans="1:20" x14ac:dyDescent="0.3">
      <c r="A2075" t="s">
        <v>3704</v>
      </c>
      <c r="B2075">
        <v>218</v>
      </c>
      <c r="C2075">
        <v>103</v>
      </c>
      <c r="D2075">
        <v>80021740</v>
      </c>
      <c r="E2075" t="s">
        <v>5150</v>
      </c>
      <c r="F2075" t="s">
        <v>5151</v>
      </c>
      <c r="G2075" t="s">
        <v>5152</v>
      </c>
      <c r="H2075">
        <v>47988</v>
      </c>
      <c r="I2075">
        <v>154</v>
      </c>
      <c r="J2075" t="s">
        <v>29</v>
      </c>
      <c r="K2075" t="s">
        <v>30</v>
      </c>
      <c r="L2075">
        <v>58000000</v>
      </c>
      <c r="M2075">
        <v>2015</v>
      </c>
      <c r="N2075">
        <v>6.4</v>
      </c>
      <c r="O2075">
        <v>22021740</v>
      </c>
      <c r="R2075" t="s">
        <v>2781</v>
      </c>
      <c r="S2075" cm="1">
        <f t="array" ref="S2075">AVERAGE(IF(Table7[director_name]=R2075, Table7[imdb_score]))</f>
        <v>6.5</v>
      </c>
      <c r="T2075" t="str">
        <f>IF(Table8[[#This Row],[Average]] &gt; $V$7, "Higher", "Lower")</f>
        <v>Lower</v>
      </c>
    </row>
    <row r="2076" spans="1:20" x14ac:dyDescent="0.3">
      <c r="A2076" t="s">
        <v>1864</v>
      </c>
      <c r="B2076">
        <v>83</v>
      </c>
      <c r="C2076">
        <v>132</v>
      </c>
      <c r="D2076">
        <v>56876365</v>
      </c>
      <c r="E2076" t="s">
        <v>171</v>
      </c>
      <c r="F2076" t="s">
        <v>87</v>
      </c>
      <c r="G2076" t="s">
        <v>5155</v>
      </c>
      <c r="H2076">
        <v>125219</v>
      </c>
      <c r="I2076">
        <v>244</v>
      </c>
      <c r="J2076" t="s">
        <v>29</v>
      </c>
      <c r="K2076" t="s">
        <v>30</v>
      </c>
      <c r="L2076">
        <v>35000000</v>
      </c>
      <c r="M2076">
        <v>1998</v>
      </c>
      <c r="N2076">
        <v>6.4</v>
      </c>
      <c r="O2076">
        <v>21876365</v>
      </c>
      <c r="R2076" t="s">
        <v>2827</v>
      </c>
      <c r="S2076" cm="1">
        <f t="array" ref="S2076">AVERAGE(IF(Table7[director_name]=R2076, Table7[imdb_score]))</f>
        <v>6.5</v>
      </c>
      <c r="T2076" t="str">
        <f>IF(Table8[[#This Row],[Average]] &gt; $V$7, "Higher", "Lower")</f>
        <v>Lower</v>
      </c>
    </row>
    <row r="2077" spans="1:20" x14ac:dyDescent="0.3">
      <c r="A2077" t="s">
        <v>3466</v>
      </c>
      <c r="B2077">
        <v>43</v>
      </c>
      <c r="C2077">
        <v>83</v>
      </c>
      <c r="D2077">
        <v>51109400</v>
      </c>
      <c r="E2077" t="s">
        <v>338</v>
      </c>
      <c r="F2077" t="s">
        <v>3652</v>
      </c>
      <c r="G2077" t="s">
        <v>5157</v>
      </c>
      <c r="H2077">
        <v>76850</v>
      </c>
      <c r="I2077">
        <v>85</v>
      </c>
      <c r="J2077" t="s">
        <v>29</v>
      </c>
      <c r="K2077" t="s">
        <v>30</v>
      </c>
      <c r="L2077">
        <v>30000000</v>
      </c>
      <c r="M2077">
        <v>1994</v>
      </c>
      <c r="N2077">
        <v>6.4</v>
      </c>
      <c r="O2077">
        <v>21109400</v>
      </c>
      <c r="R2077" t="s">
        <v>2688</v>
      </c>
      <c r="S2077" cm="1">
        <f t="array" ref="S2077">AVERAGE(IF(Table7[director_name]=R2077, Table7[imdb_score]))</f>
        <v>6.5</v>
      </c>
      <c r="T2077" t="str">
        <f>IF(Table8[[#This Row],[Average]] &gt; $V$7, "Higher", "Lower")</f>
        <v>Lower</v>
      </c>
    </row>
    <row r="2078" spans="1:20" x14ac:dyDescent="0.3">
      <c r="A2078" t="s">
        <v>2566</v>
      </c>
      <c r="B2078">
        <v>249</v>
      </c>
      <c r="C2078">
        <v>132</v>
      </c>
      <c r="D2078">
        <v>81687587</v>
      </c>
      <c r="E2078" t="s">
        <v>672</v>
      </c>
      <c r="F2078" t="s">
        <v>3692</v>
      </c>
      <c r="G2078" t="s">
        <v>5159</v>
      </c>
      <c r="H2078">
        <v>138246</v>
      </c>
      <c r="I2078">
        <v>360</v>
      </c>
      <c r="J2078" t="s">
        <v>29</v>
      </c>
      <c r="K2078" t="s">
        <v>30</v>
      </c>
      <c r="L2078">
        <v>61000000</v>
      </c>
      <c r="M2078">
        <v>2015</v>
      </c>
      <c r="N2078">
        <v>6.4</v>
      </c>
      <c r="O2078">
        <v>20687587</v>
      </c>
      <c r="R2078" t="s">
        <v>2802</v>
      </c>
      <c r="S2078" cm="1">
        <f t="array" ref="S2078">AVERAGE(IF(Table7[director_name]=R2078, Table7[imdb_score]))</f>
        <v>6.5</v>
      </c>
      <c r="T2078" t="str">
        <f>IF(Table8[[#This Row],[Average]] &gt; $V$7, "Higher", "Lower")</f>
        <v>Lower</v>
      </c>
    </row>
    <row r="2079" spans="1:20" x14ac:dyDescent="0.3">
      <c r="A2079" t="s">
        <v>2289</v>
      </c>
      <c r="B2079">
        <v>191</v>
      </c>
      <c r="C2079">
        <v>109</v>
      </c>
      <c r="D2079">
        <v>31990064</v>
      </c>
      <c r="E2079" t="s">
        <v>2585</v>
      </c>
      <c r="F2079" t="s">
        <v>5161</v>
      </c>
      <c r="G2079" t="s">
        <v>5162</v>
      </c>
      <c r="H2079">
        <v>63390</v>
      </c>
      <c r="I2079">
        <v>160</v>
      </c>
      <c r="J2079" t="s">
        <v>29</v>
      </c>
      <c r="K2079" t="s">
        <v>30</v>
      </c>
      <c r="L2079">
        <v>12000000</v>
      </c>
      <c r="M2079">
        <v>2015</v>
      </c>
      <c r="N2079">
        <v>6.4</v>
      </c>
      <c r="O2079">
        <v>19990064</v>
      </c>
      <c r="R2079" t="s">
        <v>2789</v>
      </c>
      <c r="S2079" cm="1">
        <f t="array" ref="S2079">AVERAGE(IF(Table7[director_name]=R2079, Table7[imdb_score]))</f>
        <v>6.5</v>
      </c>
      <c r="T2079" t="str">
        <f>IF(Table8[[#This Row],[Average]] &gt; $V$7, "Higher", "Lower")</f>
        <v>Lower</v>
      </c>
    </row>
    <row r="2080" spans="1:20" x14ac:dyDescent="0.3">
      <c r="A2080" t="s">
        <v>1080</v>
      </c>
      <c r="B2080">
        <v>525</v>
      </c>
      <c r="C2080">
        <v>130</v>
      </c>
      <c r="D2080">
        <v>234903076</v>
      </c>
      <c r="E2080" t="s">
        <v>1674</v>
      </c>
      <c r="F2080" t="s">
        <v>5164</v>
      </c>
      <c r="G2080" t="s">
        <v>5165</v>
      </c>
      <c r="H2080">
        <v>175409</v>
      </c>
      <c r="I2080">
        <v>511</v>
      </c>
      <c r="J2080" t="s">
        <v>29</v>
      </c>
      <c r="K2080" t="s">
        <v>30</v>
      </c>
      <c r="L2080">
        <v>215000000</v>
      </c>
      <c r="M2080">
        <v>2013</v>
      </c>
      <c r="N2080">
        <v>6.4</v>
      </c>
      <c r="O2080">
        <v>19903076</v>
      </c>
      <c r="R2080" t="s">
        <v>2775</v>
      </c>
      <c r="S2080" cm="1">
        <f t="array" ref="S2080">AVERAGE(IF(Table7[director_name]=R2080, Table7[imdb_score]))</f>
        <v>6.5</v>
      </c>
      <c r="T2080" t="str">
        <f>IF(Table8[[#This Row],[Average]] &gt; $V$7, "Higher", "Lower")</f>
        <v>Lower</v>
      </c>
    </row>
    <row r="2081" spans="1:20" x14ac:dyDescent="0.3">
      <c r="A2081" t="s">
        <v>1080</v>
      </c>
      <c r="B2081">
        <v>525</v>
      </c>
      <c r="C2081">
        <v>130</v>
      </c>
      <c r="D2081">
        <v>234903076</v>
      </c>
      <c r="E2081" t="s">
        <v>1674</v>
      </c>
      <c r="F2081" t="s">
        <v>5164</v>
      </c>
      <c r="G2081" t="s">
        <v>5165</v>
      </c>
      <c r="H2081">
        <v>175413</v>
      </c>
      <c r="I2081">
        <v>511</v>
      </c>
      <c r="J2081" t="s">
        <v>29</v>
      </c>
      <c r="K2081" t="s">
        <v>30</v>
      </c>
      <c r="L2081">
        <v>215000000</v>
      </c>
      <c r="M2081">
        <v>2013</v>
      </c>
      <c r="N2081">
        <v>6.4</v>
      </c>
      <c r="O2081">
        <v>19903076</v>
      </c>
      <c r="R2081" t="s">
        <v>943</v>
      </c>
      <c r="S2081" cm="1">
        <f t="array" ref="S2081">AVERAGE(IF(Table7[director_name]=R2081, Table7[imdb_score]))</f>
        <v>6.5</v>
      </c>
      <c r="T2081" t="str">
        <f>IF(Table8[[#This Row],[Average]] &gt; $V$7, "Higher", "Lower")</f>
        <v>Lower</v>
      </c>
    </row>
    <row r="2082" spans="1:20" x14ac:dyDescent="0.3">
      <c r="A2082" t="s">
        <v>3116</v>
      </c>
      <c r="B2082">
        <v>179</v>
      </c>
      <c r="C2082">
        <v>90</v>
      </c>
      <c r="D2082">
        <v>24809547</v>
      </c>
      <c r="E2082" t="s">
        <v>73</v>
      </c>
      <c r="F2082" t="s">
        <v>3559</v>
      </c>
      <c r="G2082" t="s">
        <v>5168</v>
      </c>
      <c r="H2082">
        <v>74875</v>
      </c>
      <c r="I2082">
        <v>115</v>
      </c>
      <c r="J2082" t="s">
        <v>29</v>
      </c>
      <c r="K2082" t="s">
        <v>30</v>
      </c>
      <c r="L2082">
        <v>5000000</v>
      </c>
      <c r="M2082">
        <v>2011</v>
      </c>
      <c r="N2082">
        <v>6.4</v>
      </c>
      <c r="O2082">
        <v>19809547</v>
      </c>
      <c r="R2082" t="s">
        <v>943</v>
      </c>
      <c r="S2082" cm="1">
        <f t="array" ref="S2082">AVERAGE(IF(Table7[director_name]=R2082, Table7[imdb_score]))</f>
        <v>6.5</v>
      </c>
      <c r="T2082" t="str">
        <f>IF(Table8[[#This Row],[Average]] &gt; $V$7, "Higher", "Lower")</f>
        <v>Lower</v>
      </c>
    </row>
    <row r="2083" spans="1:20" x14ac:dyDescent="0.3">
      <c r="A2083" t="s">
        <v>4086</v>
      </c>
      <c r="B2083">
        <v>131</v>
      </c>
      <c r="C2083">
        <v>106</v>
      </c>
      <c r="D2083">
        <v>59068786</v>
      </c>
      <c r="E2083" t="s">
        <v>2017</v>
      </c>
      <c r="F2083" t="s">
        <v>5170</v>
      </c>
      <c r="G2083" t="s">
        <v>5171</v>
      </c>
      <c r="H2083">
        <v>86902</v>
      </c>
      <c r="I2083">
        <v>411</v>
      </c>
      <c r="J2083" t="s">
        <v>29</v>
      </c>
      <c r="K2083" t="s">
        <v>30</v>
      </c>
      <c r="L2083">
        <v>40000000</v>
      </c>
      <c r="M2083">
        <v>2001</v>
      </c>
      <c r="N2083">
        <v>6.4</v>
      </c>
      <c r="O2083">
        <v>19068786</v>
      </c>
      <c r="R2083" t="s">
        <v>1511</v>
      </c>
      <c r="S2083" cm="1">
        <f t="array" ref="S2083">AVERAGE(IF(Table7[director_name]=R2083, Table7[imdb_score]))</f>
        <v>6.5</v>
      </c>
      <c r="T2083" t="str">
        <f>IF(Table8[[#This Row],[Average]] &gt; $V$7, "Higher", "Lower")</f>
        <v>Lower</v>
      </c>
    </row>
    <row r="2084" spans="1:20" x14ac:dyDescent="0.3">
      <c r="A2084" t="s">
        <v>3785</v>
      </c>
      <c r="B2084">
        <v>96</v>
      </c>
      <c r="C2084">
        <v>106</v>
      </c>
      <c r="D2084">
        <v>32645546</v>
      </c>
      <c r="E2084" t="s">
        <v>157</v>
      </c>
      <c r="F2084" t="s">
        <v>5173</v>
      </c>
      <c r="G2084" t="s">
        <v>5174</v>
      </c>
      <c r="H2084">
        <v>8427</v>
      </c>
      <c r="I2084">
        <v>88</v>
      </c>
      <c r="J2084" t="s">
        <v>29</v>
      </c>
      <c r="K2084" t="s">
        <v>30</v>
      </c>
      <c r="L2084">
        <v>14000000</v>
      </c>
      <c r="M2084">
        <v>2005</v>
      </c>
      <c r="N2084">
        <v>6.4</v>
      </c>
      <c r="O2084">
        <v>18645546</v>
      </c>
      <c r="R2084" t="s">
        <v>1192</v>
      </c>
      <c r="S2084" cm="1">
        <f t="array" ref="S2084">AVERAGE(IF(Table7[director_name]=R2084, Table7[imdb_score]))</f>
        <v>6.5</v>
      </c>
      <c r="T2084" t="str">
        <f>IF(Table8[[#This Row],[Average]] &gt; $V$7, "Higher", "Lower")</f>
        <v>Lower</v>
      </c>
    </row>
    <row r="2085" spans="1:20" x14ac:dyDescent="0.3">
      <c r="A2085" t="s">
        <v>3168</v>
      </c>
      <c r="B2085">
        <v>331</v>
      </c>
      <c r="C2085">
        <v>105</v>
      </c>
      <c r="D2085">
        <v>29959436</v>
      </c>
      <c r="E2085" t="s">
        <v>60</v>
      </c>
      <c r="F2085" t="s">
        <v>1539</v>
      </c>
      <c r="G2085" t="s">
        <v>5176</v>
      </c>
      <c r="H2085">
        <v>82327</v>
      </c>
      <c r="I2085">
        <v>350</v>
      </c>
      <c r="J2085" t="s">
        <v>29</v>
      </c>
      <c r="K2085" t="s">
        <v>200</v>
      </c>
      <c r="L2085">
        <v>13000000</v>
      </c>
      <c r="M2085">
        <v>2011</v>
      </c>
      <c r="N2085">
        <v>6.4</v>
      </c>
      <c r="O2085">
        <v>16959436</v>
      </c>
      <c r="R2085" t="s">
        <v>2930</v>
      </c>
      <c r="S2085" cm="1">
        <f t="array" ref="S2085">AVERAGE(IF(Table7[director_name]=R2085, Table7[imdb_score]))</f>
        <v>6.4799999999999995</v>
      </c>
      <c r="T2085" t="str">
        <f>IF(Table8[[#This Row],[Average]] &gt; $V$7, "Higher", "Lower")</f>
        <v>Lower</v>
      </c>
    </row>
    <row r="2086" spans="1:20" x14ac:dyDescent="0.3">
      <c r="A2086" t="s">
        <v>959</v>
      </c>
      <c r="B2086">
        <v>198</v>
      </c>
      <c r="C2086">
        <v>125</v>
      </c>
      <c r="D2086">
        <v>125531634</v>
      </c>
      <c r="E2086" t="s">
        <v>543</v>
      </c>
      <c r="F2086" t="s">
        <v>93</v>
      </c>
      <c r="G2086" t="s">
        <v>5178</v>
      </c>
      <c r="H2086">
        <v>284852</v>
      </c>
      <c r="I2086">
        <v>627</v>
      </c>
      <c r="J2086" t="s">
        <v>29</v>
      </c>
      <c r="K2086" t="s">
        <v>30</v>
      </c>
      <c r="L2086">
        <v>110000000</v>
      </c>
      <c r="M2086">
        <v>2004</v>
      </c>
      <c r="N2086">
        <v>6.4</v>
      </c>
      <c r="O2086">
        <v>15531634</v>
      </c>
      <c r="R2086" t="s">
        <v>2930</v>
      </c>
      <c r="S2086" cm="1">
        <f t="array" ref="S2086">AVERAGE(IF(Table7[director_name]=R2086, Table7[imdb_score]))</f>
        <v>6.4799999999999995</v>
      </c>
      <c r="T2086" t="str">
        <f>IF(Table8[[#This Row],[Average]] &gt; $V$7, "Higher", "Lower")</f>
        <v>Lower</v>
      </c>
    </row>
    <row r="2087" spans="1:20" x14ac:dyDescent="0.3">
      <c r="A2087" t="s">
        <v>4306</v>
      </c>
      <c r="B2087">
        <v>96</v>
      </c>
      <c r="C2087">
        <v>94</v>
      </c>
      <c r="D2087">
        <v>21005329</v>
      </c>
      <c r="E2087" t="s">
        <v>289</v>
      </c>
      <c r="F2087" t="s">
        <v>468</v>
      </c>
      <c r="G2087" t="s">
        <v>5180</v>
      </c>
      <c r="H2087">
        <v>89128</v>
      </c>
      <c r="I2087">
        <v>258</v>
      </c>
      <c r="J2087" t="s">
        <v>29</v>
      </c>
      <c r="K2087" t="s">
        <v>227</v>
      </c>
      <c r="L2087">
        <v>6000000</v>
      </c>
      <c r="M2087">
        <v>2002</v>
      </c>
      <c r="N2087">
        <v>6.4</v>
      </c>
      <c r="O2087">
        <v>15005329</v>
      </c>
      <c r="R2087" t="s">
        <v>2930</v>
      </c>
      <c r="S2087" cm="1">
        <f t="array" ref="S2087">AVERAGE(IF(Table7[director_name]=R2087, Table7[imdb_score]))</f>
        <v>6.4799999999999995</v>
      </c>
      <c r="T2087" t="str">
        <f>IF(Table8[[#This Row],[Average]] &gt; $V$7, "Higher", "Lower")</f>
        <v>Lower</v>
      </c>
    </row>
    <row r="2088" spans="1:20" x14ac:dyDescent="0.3">
      <c r="A2088" t="s">
        <v>4052</v>
      </c>
      <c r="B2088">
        <v>265</v>
      </c>
      <c r="C2088">
        <v>101</v>
      </c>
      <c r="D2088">
        <v>50213619</v>
      </c>
      <c r="E2088" t="s">
        <v>5181</v>
      </c>
      <c r="F2088" t="s">
        <v>2600</v>
      </c>
      <c r="G2088" t="s">
        <v>5182</v>
      </c>
      <c r="H2088">
        <v>139184</v>
      </c>
      <c r="I2088">
        <v>243</v>
      </c>
      <c r="J2088" t="s">
        <v>29</v>
      </c>
      <c r="K2088" t="s">
        <v>30</v>
      </c>
      <c r="L2088">
        <v>36000000</v>
      </c>
      <c r="M2088">
        <v>2010</v>
      </c>
      <c r="N2088">
        <v>6.4</v>
      </c>
      <c r="O2088">
        <v>14213619</v>
      </c>
      <c r="R2088" t="s">
        <v>2930</v>
      </c>
      <c r="S2088" cm="1">
        <f t="array" ref="S2088">AVERAGE(IF(Table7[director_name]=R2088, Table7[imdb_score]))</f>
        <v>6.4799999999999995</v>
      </c>
      <c r="T2088" t="str">
        <f>IF(Table8[[#This Row],[Average]] &gt; $V$7, "Higher", "Lower")</f>
        <v>Lower</v>
      </c>
    </row>
    <row r="2089" spans="1:20" x14ac:dyDescent="0.3">
      <c r="A2089" t="s">
        <v>2758</v>
      </c>
      <c r="B2089">
        <v>74</v>
      </c>
      <c r="C2089">
        <v>124</v>
      </c>
      <c r="D2089">
        <v>84049211</v>
      </c>
      <c r="E2089" t="s">
        <v>715</v>
      </c>
      <c r="F2089" t="s">
        <v>503</v>
      </c>
      <c r="G2089" t="s">
        <v>5184</v>
      </c>
      <c r="H2089">
        <v>96096</v>
      </c>
      <c r="I2089">
        <v>172</v>
      </c>
      <c r="J2089" t="s">
        <v>29</v>
      </c>
      <c r="K2089" t="s">
        <v>30</v>
      </c>
      <c r="L2089">
        <v>70000000</v>
      </c>
      <c r="M2089">
        <v>1993</v>
      </c>
      <c r="N2089">
        <v>6.4</v>
      </c>
      <c r="O2089">
        <v>14049211</v>
      </c>
      <c r="R2089" t="s">
        <v>2930</v>
      </c>
      <c r="S2089" cm="1">
        <f t="array" ref="S2089">AVERAGE(IF(Table7[director_name]=R2089, Table7[imdb_score]))</f>
        <v>6.4799999999999995</v>
      </c>
      <c r="T2089" t="str">
        <f>IF(Table8[[#This Row],[Average]] &gt; $V$7, "Higher", "Lower")</f>
        <v>Lower</v>
      </c>
    </row>
    <row r="2090" spans="1:20" x14ac:dyDescent="0.3">
      <c r="A2090" t="s">
        <v>3033</v>
      </c>
      <c r="B2090">
        <v>60</v>
      </c>
      <c r="C2090">
        <v>133</v>
      </c>
      <c r="D2090">
        <v>68750000</v>
      </c>
      <c r="E2090" t="s">
        <v>715</v>
      </c>
      <c r="F2090" t="s">
        <v>2897</v>
      </c>
      <c r="G2090" t="s">
        <v>5186</v>
      </c>
      <c r="H2090">
        <v>40858</v>
      </c>
      <c r="I2090">
        <v>144</v>
      </c>
      <c r="J2090" t="s">
        <v>29</v>
      </c>
      <c r="K2090" t="s">
        <v>30</v>
      </c>
      <c r="L2090">
        <v>55000000</v>
      </c>
      <c r="M2090">
        <v>1996</v>
      </c>
      <c r="N2090">
        <v>6.4</v>
      </c>
      <c r="O2090">
        <v>13750000</v>
      </c>
      <c r="R2090" t="s">
        <v>1919</v>
      </c>
      <c r="S2090" cm="1">
        <f t="array" ref="S2090">AVERAGE(IF(Table7[director_name]=R2090, Table7[imdb_score]))</f>
        <v>6.4750000000000005</v>
      </c>
      <c r="T2090" t="str">
        <f>IF(Table8[[#This Row],[Average]] &gt; $V$7, "Higher", "Lower")</f>
        <v>Lower</v>
      </c>
    </row>
    <row r="2091" spans="1:20" x14ac:dyDescent="0.3">
      <c r="A2091" t="s">
        <v>4146</v>
      </c>
      <c r="B2091">
        <v>91</v>
      </c>
      <c r="C2091">
        <v>105</v>
      </c>
      <c r="D2091">
        <v>33687630</v>
      </c>
      <c r="E2091" t="s">
        <v>289</v>
      </c>
      <c r="F2091" t="s">
        <v>2300</v>
      </c>
      <c r="G2091" t="s">
        <v>5188</v>
      </c>
      <c r="H2091">
        <v>116762</v>
      </c>
      <c r="I2091">
        <v>261</v>
      </c>
      <c r="J2091" t="s">
        <v>29</v>
      </c>
      <c r="K2091" t="s">
        <v>30</v>
      </c>
      <c r="L2091">
        <v>20000000</v>
      </c>
      <c r="M2091">
        <v>2006</v>
      </c>
      <c r="N2091">
        <v>6.4</v>
      </c>
      <c r="O2091">
        <v>13687630</v>
      </c>
      <c r="R2091" t="s">
        <v>1919</v>
      </c>
      <c r="S2091" cm="1">
        <f t="array" ref="S2091">AVERAGE(IF(Table7[director_name]=R2091, Table7[imdb_score]))</f>
        <v>6.4750000000000005</v>
      </c>
      <c r="T2091" t="str">
        <f>IF(Table8[[#This Row],[Average]] &gt; $V$7, "Higher", "Lower")</f>
        <v>Lower</v>
      </c>
    </row>
    <row r="2092" spans="1:20" x14ac:dyDescent="0.3">
      <c r="A2092" t="s">
        <v>2781</v>
      </c>
      <c r="B2092">
        <v>280</v>
      </c>
      <c r="C2092">
        <v>125</v>
      </c>
      <c r="D2092">
        <v>81257500</v>
      </c>
      <c r="E2092" t="s">
        <v>676</v>
      </c>
      <c r="F2092" t="s">
        <v>61</v>
      </c>
      <c r="G2092" t="s">
        <v>5190</v>
      </c>
      <c r="H2092">
        <v>117739</v>
      </c>
      <c r="I2092">
        <v>229</v>
      </c>
      <c r="J2092" t="s">
        <v>29</v>
      </c>
      <c r="K2092" t="s">
        <v>30</v>
      </c>
      <c r="L2092">
        <v>68000000</v>
      </c>
      <c r="M2092">
        <v>2015</v>
      </c>
      <c r="N2092">
        <v>6.4</v>
      </c>
      <c r="O2092">
        <v>13257500</v>
      </c>
      <c r="R2092" t="s">
        <v>1919</v>
      </c>
      <c r="S2092" cm="1">
        <f t="array" ref="S2092">AVERAGE(IF(Table7[director_name]=R2092, Table7[imdb_score]))</f>
        <v>6.4750000000000005</v>
      </c>
      <c r="T2092" t="str">
        <f>IF(Table8[[#This Row],[Average]] &gt; $V$7, "Higher", "Lower")</f>
        <v>Lower</v>
      </c>
    </row>
    <row r="2093" spans="1:20" x14ac:dyDescent="0.3">
      <c r="A2093" t="s">
        <v>982</v>
      </c>
      <c r="B2093">
        <v>41</v>
      </c>
      <c r="C2093">
        <v>130</v>
      </c>
      <c r="D2093">
        <v>28734552</v>
      </c>
      <c r="E2093" t="s">
        <v>1915</v>
      </c>
      <c r="F2093" t="s">
        <v>2190</v>
      </c>
      <c r="G2093" t="s">
        <v>5192</v>
      </c>
      <c r="H2093">
        <v>9566</v>
      </c>
      <c r="I2093">
        <v>81</v>
      </c>
      <c r="J2093" t="s">
        <v>29</v>
      </c>
      <c r="K2093" t="s">
        <v>30</v>
      </c>
      <c r="L2093">
        <v>16000000</v>
      </c>
      <c r="M2093">
        <v>2001</v>
      </c>
      <c r="N2093">
        <v>6.4</v>
      </c>
      <c r="O2093">
        <v>12734552</v>
      </c>
      <c r="R2093" t="s">
        <v>1919</v>
      </c>
      <c r="S2093" cm="1">
        <f t="array" ref="S2093">AVERAGE(IF(Table7[director_name]=R2093, Table7[imdb_score]))</f>
        <v>6.4750000000000005</v>
      </c>
      <c r="T2093" t="str">
        <f>IF(Table8[[#This Row],[Average]] &gt; $V$7, "Higher", "Lower")</f>
        <v>Lower</v>
      </c>
    </row>
    <row r="2094" spans="1:20" x14ac:dyDescent="0.3">
      <c r="A2094" t="s">
        <v>1468</v>
      </c>
      <c r="B2094">
        <v>160</v>
      </c>
      <c r="C2094">
        <v>103</v>
      </c>
      <c r="D2094">
        <v>70117571</v>
      </c>
      <c r="E2094" t="s">
        <v>86</v>
      </c>
      <c r="F2094" t="s">
        <v>1470</v>
      </c>
      <c r="G2094" t="s">
        <v>5194</v>
      </c>
      <c r="H2094">
        <v>56741</v>
      </c>
      <c r="I2094">
        <v>515</v>
      </c>
      <c r="J2094" t="s">
        <v>29</v>
      </c>
      <c r="K2094" t="s">
        <v>30</v>
      </c>
      <c r="L2094">
        <v>58000000</v>
      </c>
      <c r="M2094">
        <v>1998</v>
      </c>
      <c r="N2094">
        <v>6.4</v>
      </c>
      <c r="O2094">
        <v>12117571</v>
      </c>
      <c r="R2094" t="s">
        <v>1556</v>
      </c>
      <c r="S2094" cm="1">
        <f t="array" ref="S2094">AVERAGE(IF(Table7[director_name]=R2094, Table7[imdb_score]))</f>
        <v>6.4749999999999996</v>
      </c>
      <c r="T2094" t="str">
        <f>IF(Table8[[#This Row],[Average]] &gt; $V$7, "Higher", "Lower")</f>
        <v>Lower</v>
      </c>
    </row>
    <row r="2095" spans="1:20" x14ac:dyDescent="0.3">
      <c r="A2095" t="s">
        <v>3708</v>
      </c>
      <c r="B2095">
        <v>351</v>
      </c>
      <c r="C2095">
        <v>107</v>
      </c>
      <c r="D2095">
        <v>52000688</v>
      </c>
      <c r="E2095" t="s">
        <v>86</v>
      </c>
      <c r="F2095" t="s">
        <v>5195</v>
      </c>
      <c r="G2095" t="s">
        <v>5196</v>
      </c>
      <c r="H2095">
        <v>171418</v>
      </c>
      <c r="I2095">
        <v>619</v>
      </c>
      <c r="J2095" t="s">
        <v>29</v>
      </c>
      <c r="K2095" t="s">
        <v>30</v>
      </c>
      <c r="L2095">
        <v>40000000</v>
      </c>
      <c r="M2095">
        <v>2010</v>
      </c>
      <c r="N2095">
        <v>6.4</v>
      </c>
      <c r="O2095">
        <v>12000688</v>
      </c>
      <c r="R2095" t="s">
        <v>1556</v>
      </c>
      <c r="S2095" cm="1">
        <f t="array" ref="S2095">AVERAGE(IF(Table7[director_name]=R2095, Table7[imdb_score]))</f>
        <v>6.4749999999999996</v>
      </c>
      <c r="T2095" t="str">
        <f>IF(Table8[[#This Row],[Average]] &gt; $V$7, "Higher", "Lower")</f>
        <v>Lower</v>
      </c>
    </row>
    <row r="2096" spans="1:20" x14ac:dyDescent="0.3">
      <c r="A2096" t="s">
        <v>3070</v>
      </c>
      <c r="B2096">
        <v>180</v>
      </c>
      <c r="C2096">
        <v>104</v>
      </c>
      <c r="D2096">
        <v>31584722</v>
      </c>
      <c r="E2096" t="s">
        <v>289</v>
      </c>
      <c r="F2096" t="s">
        <v>3101</v>
      </c>
      <c r="G2096" t="s">
        <v>5198</v>
      </c>
      <c r="H2096">
        <v>101730</v>
      </c>
      <c r="I2096">
        <v>131</v>
      </c>
      <c r="J2096" t="s">
        <v>29</v>
      </c>
      <c r="K2096" t="s">
        <v>30</v>
      </c>
      <c r="L2096">
        <v>20000000</v>
      </c>
      <c r="M2096">
        <v>2010</v>
      </c>
      <c r="N2096">
        <v>6.4</v>
      </c>
      <c r="O2096">
        <v>11584722</v>
      </c>
      <c r="R2096" t="s">
        <v>1556</v>
      </c>
      <c r="S2096" cm="1">
        <f t="array" ref="S2096">AVERAGE(IF(Table7[director_name]=R2096, Table7[imdb_score]))</f>
        <v>6.4749999999999996</v>
      </c>
      <c r="T2096" t="str">
        <f>IF(Table8[[#This Row],[Average]] &gt; $V$7, "Higher", "Lower")</f>
        <v>Lower</v>
      </c>
    </row>
    <row r="2097" spans="1:20" x14ac:dyDescent="0.3">
      <c r="A2097" t="s">
        <v>2044</v>
      </c>
      <c r="B2097">
        <v>140</v>
      </c>
      <c r="C2097">
        <v>85</v>
      </c>
      <c r="D2097">
        <v>66365290</v>
      </c>
      <c r="E2097" t="s">
        <v>676</v>
      </c>
      <c r="F2097" t="s">
        <v>388</v>
      </c>
      <c r="G2097" t="s">
        <v>5200</v>
      </c>
      <c r="H2097">
        <v>56874</v>
      </c>
      <c r="I2097">
        <v>358</v>
      </c>
      <c r="J2097" t="s">
        <v>29</v>
      </c>
      <c r="K2097" t="s">
        <v>30</v>
      </c>
      <c r="L2097">
        <v>55000000</v>
      </c>
      <c r="M2097">
        <v>1999</v>
      </c>
      <c r="N2097">
        <v>6.4</v>
      </c>
      <c r="O2097">
        <v>11365290</v>
      </c>
      <c r="R2097" t="s">
        <v>1556</v>
      </c>
      <c r="S2097" cm="1">
        <f t="array" ref="S2097">AVERAGE(IF(Table7[director_name]=R2097, Table7[imdb_score]))</f>
        <v>6.4749999999999996</v>
      </c>
      <c r="T2097" t="str">
        <f>IF(Table8[[#This Row],[Average]] &gt; $V$7, "Higher", "Lower")</f>
        <v>Lower</v>
      </c>
    </row>
    <row r="2098" spans="1:20" x14ac:dyDescent="0.3">
      <c r="A2098" t="s">
        <v>3061</v>
      </c>
      <c r="B2098">
        <v>177</v>
      </c>
      <c r="C2098">
        <v>106</v>
      </c>
      <c r="D2098">
        <v>22331028</v>
      </c>
      <c r="E2098" t="s">
        <v>448</v>
      </c>
      <c r="F2098" t="s">
        <v>5202</v>
      </c>
      <c r="G2098" t="s">
        <v>5203</v>
      </c>
      <c r="H2098">
        <v>57349</v>
      </c>
      <c r="I2098">
        <v>177</v>
      </c>
      <c r="J2098" t="s">
        <v>29</v>
      </c>
      <c r="K2098" t="s">
        <v>30</v>
      </c>
      <c r="L2098">
        <v>12000000</v>
      </c>
      <c r="M2098">
        <v>2015</v>
      </c>
      <c r="N2098">
        <v>6.4</v>
      </c>
      <c r="O2098">
        <v>10331028</v>
      </c>
      <c r="R2098" t="s">
        <v>542</v>
      </c>
      <c r="S2098" cm="1">
        <f t="array" ref="S2098">AVERAGE(IF(Table7[director_name]=R2098, Table7[imdb_score]))</f>
        <v>6.4666666666666659</v>
      </c>
      <c r="T2098" t="str">
        <f>IF(Table8[[#This Row],[Average]] &gt; $V$7, "Higher", "Lower")</f>
        <v>Lower</v>
      </c>
    </row>
    <row r="2099" spans="1:20" x14ac:dyDescent="0.3">
      <c r="A2099" t="s">
        <v>1750</v>
      </c>
      <c r="B2099">
        <v>109</v>
      </c>
      <c r="C2099">
        <v>107</v>
      </c>
      <c r="D2099">
        <v>18090181</v>
      </c>
      <c r="E2099" t="s">
        <v>3169</v>
      </c>
      <c r="F2099" t="s">
        <v>4419</v>
      </c>
      <c r="G2099" t="s">
        <v>5205</v>
      </c>
      <c r="H2099">
        <v>38191</v>
      </c>
      <c r="I2099">
        <v>271</v>
      </c>
      <c r="J2099" t="s">
        <v>29</v>
      </c>
      <c r="K2099" t="s">
        <v>30</v>
      </c>
      <c r="L2099">
        <v>8000000</v>
      </c>
      <c r="M2099">
        <v>1994</v>
      </c>
      <c r="N2099">
        <v>6.4</v>
      </c>
      <c r="O2099">
        <v>10090181</v>
      </c>
      <c r="R2099" t="s">
        <v>1315</v>
      </c>
      <c r="S2099" cm="1">
        <f t="array" ref="S2099">AVERAGE(IF(Table7[director_name]=R2099, Table7[imdb_score]))</f>
        <v>6.4666666666666659</v>
      </c>
      <c r="T2099" t="str">
        <f>IF(Table8[[#This Row],[Average]] &gt; $V$7, "Higher", "Lower")</f>
        <v>Lower</v>
      </c>
    </row>
    <row r="2100" spans="1:20" x14ac:dyDescent="0.3">
      <c r="A2100" t="s">
        <v>3001</v>
      </c>
      <c r="B2100">
        <v>103</v>
      </c>
      <c r="C2100">
        <v>112</v>
      </c>
      <c r="D2100">
        <v>56607223</v>
      </c>
      <c r="E2100" t="s">
        <v>1929</v>
      </c>
      <c r="F2100" t="s">
        <v>5207</v>
      </c>
      <c r="G2100" t="s">
        <v>5208</v>
      </c>
      <c r="H2100">
        <v>93367</v>
      </c>
      <c r="I2100">
        <v>497</v>
      </c>
      <c r="J2100" t="s">
        <v>29</v>
      </c>
      <c r="K2100" t="s">
        <v>442</v>
      </c>
      <c r="L2100">
        <v>48000000</v>
      </c>
      <c r="M2100">
        <v>2001</v>
      </c>
      <c r="N2100">
        <v>6.4</v>
      </c>
      <c r="O2100">
        <v>8607223</v>
      </c>
      <c r="R2100" t="s">
        <v>1315</v>
      </c>
      <c r="S2100" cm="1">
        <f t="array" ref="S2100">AVERAGE(IF(Table7[director_name]=R2100, Table7[imdb_score]))</f>
        <v>6.4666666666666659</v>
      </c>
      <c r="T2100" t="str">
        <f>IF(Table8[[#This Row],[Average]] &gt; $V$7, "Higher", "Lower")</f>
        <v>Lower</v>
      </c>
    </row>
    <row r="2101" spans="1:20" x14ac:dyDescent="0.3">
      <c r="A2101" t="s">
        <v>1817</v>
      </c>
      <c r="B2101">
        <v>330</v>
      </c>
      <c r="C2101">
        <v>101</v>
      </c>
      <c r="D2101">
        <v>118311368</v>
      </c>
      <c r="E2101" t="s">
        <v>3153</v>
      </c>
      <c r="F2101" t="s">
        <v>1148</v>
      </c>
      <c r="G2101" t="s">
        <v>5210</v>
      </c>
      <c r="H2101">
        <v>245621</v>
      </c>
      <c r="I2101">
        <v>514</v>
      </c>
      <c r="J2101" t="s">
        <v>29</v>
      </c>
      <c r="K2101" t="s">
        <v>30</v>
      </c>
      <c r="L2101">
        <v>110000000</v>
      </c>
      <c r="M2101">
        <v>2010</v>
      </c>
      <c r="N2101">
        <v>6.4</v>
      </c>
      <c r="O2101">
        <v>8311368</v>
      </c>
      <c r="R2101" t="s">
        <v>542</v>
      </c>
      <c r="S2101" cm="1">
        <f t="array" ref="S2101">AVERAGE(IF(Table7[director_name]=R2101, Table7[imdb_score]))</f>
        <v>6.4666666666666659</v>
      </c>
      <c r="T2101" t="str">
        <f>IF(Table8[[#This Row],[Average]] &gt; $V$7, "Higher", "Lower")</f>
        <v>Lower</v>
      </c>
    </row>
    <row r="2102" spans="1:20" x14ac:dyDescent="0.3">
      <c r="A2102" t="s">
        <v>522</v>
      </c>
      <c r="B2102">
        <v>423</v>
      </c>
      <c r="C2102">
        <v>106</v>
      </c>
      <c r="D2102">
        <v>29997095</v>
      </c>
      <c r="E2102" t="s">
        <v>5212</v>
      </c>
      <c r="F2102" t="s">
        <v>740</v>
      </c>
      <c r="G2102" t="s">
        <v>5213</v>
      </c>
      <c r="H2102">
        <v>60926</v>
      </c>
      <c r="I2102">
        <v>302</v>
      </c>
      <c r="J2102" t="s">
        <v>29</v>
      </c>
      <c r="K2102" t="s">
        <v>200</v>
      </c>
      <c r="L2102">
        <v>22000000</v>
      </c>
      <c r="M2102">
        <v>2016</v>
      </c>
      <c r="N2102">
        <v>6.4</v>
      </c>
      <c r="O2102">
        <v>7997095</v>
      </c>
      <c r="R2102" t="s">
        <v>1315</v>
      </c>
      <c r="S2102" cm="1">
        <f t="array" ref="S2102">AVERAGE(IF(Table7[director_name]=R2102, Table7[imdb_score]))</f>
        <v>6.4666666666666659</v>
      </c>
      <c r="T2102" t="str">
        <f>IF(Table8[[#This Row],[Average]] &gt; $V$7, "Higher", "Lower")</f>
        <v>Lower</v>
      </c>
    </row>
    <row r="2103" spans="1:20" x14ac:dyDescent="0.3">
      <c r="A2103" t="s">
        <v>3030</v>
      </c>
      <c r="B2103">
        <v>148</v>
      </c>
      <c r="C2103">
        <v>128</v>
      </c>
      <c r="D2103">
        <v>37036404</v>
      </c>
      <c r="E2103" t="s">
        <v>699</v>
      </c>
      <c r="F2103" t="s">
        <v>5215</v>
      </c>
      <c r="G2103" t="s">
        <v>5216</v>
      </c>
      <c r="H2103">
        <v>44816</v>
      </c>
      <c r="I2103">
        <v>259</v>
      </c>
      <c r="J2103" t="s">
        <v>29</v>
      </c>
      <c r="K2103" t="s">
        <v>30</v>
      </c>
      <c r="L2103">
        <v>30000000</v>
      </c>
      <c r="M2103">
        <v>2000</v>
      </c>
      <c r="N2103">
        <v>6.4</v>
      </c>
      <c r="O2103">
        <v>7036404</v>
      </c>
      <c r="R2103" t="s">
        <v>542</v>
      </c>
      <c r="S2103" cm="1">
        <f t="array" ref="S2103">AVERAGE(IF(Table7[director_name]=R2103, Table7[imdb_score]))</f>
        <v>6.4666666666666659</v>
      </c>
      <c r="T2103" t="str">
        <f>IF(Table8[[#This Row],[Average]] &gt; $V$7, "Higher", "Lower")</f>
        <v>Lower</v>
      </c>
    </row>
    <row r="2104" spans="1:20" x14ac:dyDescent="0.3">
      <c r="A2104" t="s">
        <v>3435</v>
      </c>
      <c r="B2104">
        <v>54</v>
      </c>
      <c r="C2104">
        <v>107</v>
      </c>
      <c r="D2104">
        <v>42019483</v>
      </c>
      <c r="E2104" t="s">
        <v>228</v>
      </c>
      <c r="F2104" t="s">
        <v>27</v>
      </c>
      <c r="G2104" t="s">
        <v>5218</v>
      </c>
      <c r="H2104">
        <v>6069</v>
      </c>
      <c r="I2104">
        <v>33</v>
      </c>
      <c r="J2104" t="s">
        <v>29</v>
      </c>
      <c r="K2104" t="s">
        <v>30</v>
      </c>
      <c r="L2104">
        <v>36000000</v>
      </c>
      <c r="M2104">
        <v>2014</v>
      </c>
      <c r="N2104">
        <v>6.4</v>
      </c>
      <c r="O2104">
        <v>6019483</v>
      </c>
      <c r="R2104" t="s">
        <v>2946</v>
      </c>
      <c r="S2104" cm="1">
        <f t="array" ref="S2104">AVERAGE(IF(Table7[director_name]=R2104, Table7[imdb_score]))</f>
        <v>6.4599999999999991</v>
      </c>
      <c r="T2104" t="str">
        <f>IF(Table8[[#This Row],[Average]] &gt; $V$7, "Higher", "Lower")</f>
        <v>Lower</v>
      </c>
    </row>
    <row r="2105" spans="1:20" x14ac:dyDescent="0.3">
      <c r="A2105" t="s">
        <v>3081</v>
      </c>
      <c r="B2105">
        <v>129</v>
      </c>
      <c r="C2105">
        <v>100</v>
      </c>
      <c r="D2105">
        <v>20566327</v>
      </c>
      <c r="E2105" t="s">
        <v>1259</v>
      </c>
      <c r="F2105" t="s">
        <v>2223</v>
      </c>
      <c r="G2105" t="s">
        <v>5220</v>
      </c>
      <c r="H2105">
        <v>15385</v>
      </c>
      <c r="I2105">
        <v>84</v>
      </c>
      <c r="J2105" t="s">
        <v>29</v>
      </c>
      <c r="K2105" t="s">
        <v>30</v>
      </c>
      <c r="L2105">
        <v>15000000</v>
      </c>
      <c r="M2105">
        <v>2016</v>
      </c>
      <c r="N2105">
        <v>6.4</v>
      </c>
      <c r="O2105">
        <v>5566327</v>
      </c>
      <c r="R2105" t="s">
        <v>2946</v>
      </c>
      <c r="S2105" cm="1">
        <f t="array" ref="S2105">AVERAGE(IF(Table7[director_name]=R2105, Table7[imdb_score]))</f>
        <v>6.4599999999999991</v>
      </c>
      <c r="T2105" t="str">
        <f>IF(Table8[[#This Row],[Average]] &gt; $V$7, "Higher", "Lower")</f>
        <v>Lower</v>
      </c>
    </row>
    <row r="2106" spans="1:20" x14ac:dyDescent="0.3">
      <c r="A2106" t="s">
        <v>91</v>
      </c>
      <c r="B2106">
        <v>210</v>
      </c>
      <c r="C2106">
        <v>145</v>
      </c>
      <c r="D2106">
        <v>55473600</v>
      </c>
      <c r="E2106" t="s">
        <v>993</v>
      </c>
      <c r="F2106" t="s">
        <v>4645</v>
      </c>
      <c r="G2106" t="s">
        <v>5222</v>
      </c>
      <c r="H2106">
        <v>207686</v>
      </c>
      <c r="I2106">
        <v>776</v>
      </c>
      <c r="J2106" t="s">
        <v>29</v>
      </c>
      <c r="K2106" t="s">
        <v>30</v>
      </c>
      <c r="L2106">
        <v>50000000</v>
      </c>
      <c r="M2106">
        <v>1992</v>
      </c>
      <c r="N2106">
        <v>6.4</v>
      </c>
      <c r="O2106">
        <v>5473600</v>
      </c>
      <c r="R2106" t="s">
        <v>2946</v>
      </c>
      <c r="S2106" cm="1">
        <f t="array" ref="S2106">AVERAGE(IF(Table7[director_name]=R2106, Table7[imdb_score]))</f>
        <v>6.4599999999999991</v>
      </c>
      <c r="T2106" t="str">
        <f>IF(Table8[[#This Row],[Average]] &gt; $V$7, "Higher", "Lower")</f>
        <v>Lower</v>
      </c>
    </row>
    <row r="2107" spans="1:20" x14ac:dyDescent="0.3">
      <c r="A2107" t="s">
        <v>3976</v>
      </c>
      <c r="B2107">
        <v>168</v>
      </c>
      <c r="C2107">
        <v>105</v>
      </c>
      <c r="D2107">
        <v>30659817</v>
      </c>
      <c r="E2107" t="s">
        <v>73</v>
      </c>
      <c r="F2107" t="s">
        <v>5224</v>
      </c>
      <c r="G2107" t="s">
        <v>5225</v>
      </c>
      <c r="H2107">
        <v>59805</v>
      </c>
      <c r="I2107">
        <v>95</v>
      </c>
      <c r="J2107" t="s">
        <v>29</v>
      </c>
      <c r="K2107" t="s">
        <v>30</v>
      </c>
      <c r="L2107">
        <v>26000000</v>
      </c>
      <c r="M2107">
        <v>2013</v>
      </c>
      <c r="N2107">
        <v>6.4</v>
      </c>
      <c r="O2107">
        <v>4659817</v>
      </c>
      <c r="R2107" t="s">
        <v>2946</v>
      </c>
      <c r="S2107" cm="1">
        <f t="array" ref="S2107">AVERAGE(IF(Table7[director_name]=R2107, Table7[imdb_score]))</f>
        <v>6.4599999999999991</v>
      </c>
      <c r="T2107" t="str">
        <f>IF(Table8[[#This Row],[Average]] &gt; $V$7, "Higher", "Lower")</f>
        <v>Lower</v>
      </c>
    </row>
    <row r="2108" spans="1:20" x14ac:dyDescent="0.3">
      <c r="A2108" t="s">
        <v>2445</v>
      </c>
      <c r="B2108">
        <v>302</v>
      </c>
      <c r="C2108">
        <v>127</v>
      </c>
      <c r="D2108">
        <v>41997790</v>
      </c>
      <c r="E2108" t="s">
        <v>672</v>
      </c>
      <c r="F2108" t="s">
        <v>788</v>
      </c>
      <c r="G2108" t="s">
        <v>5227</v>
      </c>
      <c r="H2108">
        <v>125305</v>
      </c>
      <c r="I2108">
        <v>343</v>
      </c>
      <c r="J2108" t="s">
        <v>29</v>
      </c>
      <c r="K2108" t="s">
        <v>30</v>
      </c>
      <c r="L2108">
        <v>38000000</v>
      </c>
      <c r="M2108">
        <v>2013</v>
      </c>
      <c r="N2108">
        <v>6.4</v>
      </c>
      <c r="O2108">
        <v>3997790</v>
      </c>
      <c r="R2108" t="s">
        <v>2946</v>
      </c>
      <c r="S2108" cm="1">
        <f t="array" ref="S2108">AVERAGE(IF(Table7[director_name]=R2108, Table7[imdb_score]))</f>
        <v>6.4599999999999991</v>
      </c>
      <c r="T2108" t="str">
        <f>IF(Table8[[#This Row],[Average]] &gt; $V$7, "Higher", "Lower")</f>
        <v>Lower</v>
      </c>
    </row>
    <row r="2109" spans="1:20" x14ac:dyDescent="0.3">
      <c r="A2109" t="s">
        <v>72</v>
      </c>
      <c r="B2109">
        <v>49</v>
      </c>
      <c r="C2109">
        <v>104</v>
      </c>
      <c r="D2109">
        <v>58422650</v>
      </c>
      <c r="E2109" t="s">
        <v>1610</v>
      </c>
      <c r="F2109" t="s">
        <v>55</v>
      </c>
      <c r="G2109" t="s">
        <v>5229</v>
      </c>
      <c r="H2109">
        <v>78974</v>
      </c>
      <c r="I2109">
        <v>173</v>
      </c>
      <c r="J2109" t="s">
        <v>29</v>
      </c>
      <c r="K2109" t="s">
        <v>30</v>
      </c>
      <c r="L2109">
        <v>55000000</v>
      </c>
      <c r="M2109">
        <v>1992</v>
      </c>
      <c r="N2109">
        <v>6.4</v>
      </c>
      <c r="O2109">
        <v>3422650</v>
      </c>
      <c r="R2109" t="s">
        <v>2121</v>
      </c>
      <c r="S2109" cm="1">
        <f t="array" ref="S2109">AVERAGE(IF(Table7[director_name]=R2109, Table7[imdb_score]))</f>
        <v>6.4571428571428564</v>
      </c>
      <c r="T2109" t="str">
        <f>IF(Table8[[#This Row],[Average]] &gt; $V$7, "Higher", "Lower")</f>
        <v>Lower</v>
      </c>
    </row>
    <row r="2110" spans="1:20" x14ac:dyDescent="0.3">
      <c r="A2110" t="s">
        <v>1897</v>
      </c>
      <c r="B2110">
        <v>224</v>
      </c>
      <c r="C2110">
        <v>98</v>
      </c>
      <c r="D2110">
        <v>35063732</v>
      </c>
      <c r="E2110" t="s">
        <v>214</v>
      </c>
      <c r="F2110" t="s">
        <v>729</v>
      </c>
      <c r="G2110" t="s">
        <v>5231</v>
      </c>
      <c r="H2110">
        <v>164608</v>
      </c>
      <c r="I2110">
        <v>383</v>
      </c>
      <c r="J2110" t="s">
        <v>29</v>
      </c>
      <c r="K2110" t="s">
        <v>30</v>
      </c>
      <c r="L2110">
        <v>32000000</v>
      </c>
      <c r="M2110">
        <v>2007</v>
      </c>
      <c r="N2110">
        <v>6.4</v>
      </c>
      <c r="O2110">
        <v>3063732</v>
      </c>
      <c r="R2110" t="s">
        <v>2121</v>
      </c>
      <c r="S2110" cm="1">
        <f t="array" ref="S2110">AVERAGE(IF(Table7[director_name]=R2110, Table7[imdb_score]))</f>
        <v>6.4571428571428564</v>
      </c>
      <c r="T2110" t="str">
        <f>IF(Table8[[#This Row],[Average]] &gt; $V$7, "Higher", "Lower")</f>
        <v>Lower</v>
      </c>
    </row>
    <row r="2111" spans="1:20" x14ac:dyDescent="0.3">
      <c r="A2111" t="s">
        <v>2514</v>
      </c>
      <c r="B2111">
        <v>277</v>
      </c>
      <c r="C2111">
        <v>119</v>
      </c>
      <c r="D2111">
        <v>51178893</v>
      </c>
      <c r="E2111" t="s">
        <v>5233</v>
      </c>
      <c r="F2111" t="s">
        <v>1944</v>
      </c>
      <c r="G2111" t="s">
        <v>5234</v>
      </c>
      <c r="H2111">
        <v>24285</v>
      </c>
      <c r="I2111">
        <v>110</v>
      </c>
      <c r="J2111" t="s">
        <v>29</v>
      </c>
      <c r="K2111" t="s">
        <v>30</v>
      </c>
      <c r="L2111">
        <v>50000000</v>
      </c>
      <c r="M2111">
        <v>2014</v>
      </c>
      <c r="N2111">
        <v>6.4</v>
      </c>
      <c r="O2111">
        <v>1178893</v>
      </c>
      <c r="R2111" t="s">
        <v>2121</v>
      </c>
      <c r="S2111" cm="1">
        <f t="array" ref="S2111">AVERAGE(IF(Table7[director_name]=R2111, Table7[imdb_score]))</f>
        <v>6.4571428571428564</v>
      </c>
      <c r="T2111" t="str">
        <f>IF(Table8[[#This Row],[Average]] &gt; $V$7, "Higher", "Lower")</f>
        <v>Lower</v>
      </c>
    </row>
    <row r="2112" spans="1:20" x14ac:dyDescent="0.3">
      <c r="A2112" t="s">
        <v>493</v>
      </c>
      <c r="B2112">
        <v>242</v>
      </c>
      <c r="C2112">
        <v>129</v>
      </c>
      <c r="D2112">
        <v>25517500</v>
      </c>
      <c r="E2112" t="s">
        <v>60</v>
      </c>
      <c r="F2112" t="s">
        <v>1385</v>
      </c>
      <c r="G2112" t="s">
        <v>5236</v>
      </c>
      <c r="H2112">
        <v>40941</v>
      </c>
      <c r="I2112">
        <v>320</v>
      </c>
      <c r="J2112" t="s">
        <v>29</v>
      </c>
      <c r="K2112" t="s">
        <v>30</v>
      </c>
      <c r="L2112">
        <v>25100000</v>
      </c>
      <c r="M2112">
        <v>2008</v>
      </c>
      <c r="N2112">
        <v>6.4</v>
      </c>
      <c r="O2112">
        <v>417500</v>
      </c>
      <c r="R2112" t="s">
        <v>2121</v>
      </c>
      <c r="S2112" cm="1">
        <f t="array" ref="S2112">AVERAGE(IF(Table7[director_name]=R2112, Table7[imdb_score]))</f>
        <v>6.4571428571428564</v>
      </c>
      <c r="T2112" t="str">
        <f>IF(Table8[[#This Row],[Average]] &gt; $V$7, "Higher", "Lower")</f>
        <v>Lower</v>
      </c>
    </row>
    <row r="2113" spans="1:20" x14ac:dyDescent="0.3">
      <c r="A2113" t="s">
        <v>802</v>
      </c>
      <c r="B2113">
        <v>81</v>
      </c>
      <c r="C2113">
        <v>95</v>
      </c>
      <c r="D2113">
        <v>5308707</v>
      </c>
      <c r="E2113" t="s">
        <v>3824</v>
      </c>
      <c r="F2113" t="s">
        <v>802</v>
      </c>
      <c r="G2113" t="s">
        <v>5238</v>
      </c>
      <c r="H2113">
        <v>15053</v>
      </c>
      <c r="I2113">
        <v>165</v>
      </c>
      <c r="J2113" t="s">
        <v>29</v>
      </c>
      <c r="K2113" t="s">
        <v>30</v>
      </c>
      <c r="L2113">
        <v>5000000</v>
      </c>
      <c r="M2113">
        <v>2001</v>
      </c>
      <c r="N2113">
        <v>6.4</v>
      </c>
      <c r="O2113">
        <v>308707</v>
      </c>
      <c r="R2113" t="s">
        <v>2121</v>
      </c>
      <c r="S2113" cm="1">
        <f t="array" ref="S2113">AVERAGE(IF(Table7[director_name]=R2113, Table7[imdb_score]))</f>
        <v>6.4571428571428564</v>
      </c>
      <c r="T2113" t="str">
        <f>IF(Table8[[#This Row],[Average]] &gt; $V$7, "Higher", "Lower")</f>
        <v>Lower</v>
      </c>
    </row>
    <row r="2114" spans="1:20" x14ac:dyDescent="0.3">
      <c r="A2114" t="s">
        <v>3094</v>
      </c>
      <c r="B2114">
        <v>72</v>
      </c>
      <c r="C2114">
        <v>96</v>
      </c>
      <c r="D2114">
        <v>7292175</v>
      </c>
      <c r="E2114" t="s">
        <v>699</v>
      </c>
      <c r="F2114" t="s">
        <v>5240</v>
      </c>
      <c r="G2114" t="s">
        <v>5241</v>
      </c>
      <c r="H2114">
        <v>7736</v>
      </c>
      <c r="I2114">
        <v>100</v>
      </c>
      <c r="J2114" t="s">
        <v>29</v>
      </c>
      <c r="K2114" t="s">
        <v>30</v>
      </c>
      <c r="L2114">
        <v>7000000</v>
      </c>
      <c r="M2114">
        <v>1999</v>
      </c>
      <c r="N2114">
        <v>6.4</v>
      </c>
      <c r="O2114">
        <v>292175</v>
      </c>
      <c r="R2114" t="s">
        <v>2121</v>
      </c>
      <c r="S2114" cm="1">
        <f t="array" ref="S2114">AVERAGE(IF(Table7[director_name]=R2114, Table7[imdb_score]))</f>
        <v>6.4571428571428564</v>
      </c>
      <c r="T2114" t="str">
        <f>IF(Table8[[#This Row],[Average]] &gt; $V$7, "Higher", "Lower")</f>
        <v>Lower</v>
      </c>
    </row>
    <row r="2115" spans="1:20" x14ac:dyDescent="0.3">
      <c r="A2115" t="s">
        <v>3119</v>
      </c>
      <c r="B2115">
        <v>286</v>
      </c>
      <c r="C2115">
        <v>90</v>
      </c>
      <c r="D2115">
        <v>318622</v>
      </c>
      <c r="E2115" t="s">
        <v>2216</v>
      </c>
      <c r="F2115" t="s">
        <v>5243</v>
      </c>
      <c r="G2115" t="s">
        <v>5244</v>
      </c>
      <c r="H2115">
        <v>24668</v>
      </c>
      <c r="I2115">
        <v>175</v>
      </c>
      <c r="J2115" t="s">
        <v>29</v>
      </c>
      <c r="K2115" t="s">
        <v>30</v>
      </c>
      <c r="L2115">
        <v>270000</v>
      </c>
      <c r="M2115">
        <v>2012</v>
      </c>
      <c r="N2115">
        <v>6.4</v>
      </c>
      <c r="O2115">
        <v>48622</v>
      </c>
      <c r="R2115" t="s">
        <v>2121</v>
      </c>
      <c r="S2115" cm="1">
        <f t="array" ref="S2115">AVERAGE(IF(Table7[director_name]=R2115, Table7[imdb_score]))</f>
        <v>6.4571428571428564</v>
      </c>
      <c r="T2115" t="str">
        <f>IF(Table8[[#This Row],[Average]] &gt; $V$7, "Higher", "Lower")</f>
        <v>Lower</v>
      </c>
    </row>
    <row r="2116" spans="1:20" x14ac:dyDescent="0.3">
      <c r="A2116" t="s">
        <v>3085</v>
      </c>
      <c r="B2116">
        <v>192</v>
      </c>
      <c r="C2116">
        <v>100</v>
      </c>
      <c r="D2116">
        <v>18439082</v>
      </c>
      <c r="E2116" t="s">
        <v>519</v>
      </c>
      <c r="F2116" t="s">
        <v>3010</v>
      </c>
      <c r="G2116" t="s">
        <v>5246</v>
      </c>
      <c r="H2116">
        <v>94292</v>
      </c>
      <c r="I2116">
        <v>287</v>
      </c>
      <c r="J2116" t="s">
        <v>29</v>
      </c>
      <c r="K2116" t="s">
        <v>30</v>
      </c>
      <c r="L2116">
        <v>18500000</v>
      </c>
      <c r="M2116">
        <v>2009</v>
      </c>
      <c r="N2116">
        <v>6.4</v>
      </c>
      <c r="O2116">
        <v>-60918</v>
      </c>
      <c r="R2116" t="s">
        <v>2549</v>
      </c>
      <c r="S2116" cm="1">
        <f t="array" ref="S2116">AVERAGE(IF(Table7[director_name]=R2116, Table7[imdb_score]))</f>
        <v>6.4555555555555557</v>
      </c>
      <c r="T2116" t="str">
        <f>IF(Table8[[#This Row],[Average]] &gt; $V$7, "Higher", "Lower")</f>
        <v>Lower</v>
      </c>
    </row>
    <row r="2117" spans="1:20" x14ac:dyDescent="0.3">
      <c r="A2117" t="s">
        <v>3109</v>
      </c>
      <c r="B2117">
        <v>344</v>
      </c>
      <c r="C2117">
        <v>94</v>
      </c>
      <c r="D2117">
        <v>237301</v>
      </c>
      <c r="E2117" t="s">
        <v>600</v>
      </c>
      <c r="F2117" t="s">
        <v>5248</v>
      </c>
      <c r="G2117" t="s">
        <v>5249</v>
      </c>
      <c r="H2117">
        <v>75669</v>
      </c>
      <c r="I2117">
        <v>451</v>
      </c>
      <c r="J2117" t="s">
        <v>29</v>
      </c>
      <c r="K2117" t="s">
        <v>200</v>
      </c>
      <c r="L2117">
        <v>500000</v>
      </c>
      <c r="M2117">
        <v>2010</v>
      </c>
      <c r="N2117">
        <v>6.4</v>
      </c>
      <c r="O2117">
        <v>-262699</v>
      </c>
      <c r="R2117" t="s">
        <v>2549</v>
      </c>
      <c r="S2117" cm="1">
        <f t="array" ref="S2117">AVERAGE(IF(Table7[director_name]=R2117, Table7[imdb_score]))</f>
        <v>6.4555555555555557</v>
      </c>
      <c r="T2117" t="str">
        <f>IF(Table8[[#This Row],[Average]] &gt; $V$7, "Higher", "Lower")</f>
        <v>Lower</v>
      </c>
    </row>
    <row r="2118" spans="1:20" x14ac:dyDescent="0.3">
      <c r="A2118" t="s">
        <v>2294</v>
      </c>
      <c r="B2118">
        <v>60</v>
      </c>
      <c r="C2118">
        <v>103</v>
      </c>
      <c r="D2118">
        <v>1420578</v>
      </c>
      <c r="E2118" t="s">
        <v>2255</v>
      </c>
      <c r="F2118" t="s">
        <v>5251</v>
      </c>
      <c r="G2118" t="s">
        <v>5252</v>
      </c>
      <c r="H2118">
        <v>4894</v>
      </c>
      <c r="I2118">
        <v>122</v>
      </c>
      <c r="J2118" t="s">
        <v>29</v>
      </c>
      <c r="K2118" t="s">
        <v>30</v>
      </c>
      <c r="L2118">
        <v>1900000</v>
      </c>
      <c r="M2118">
        <v>2003</v>
      </c>
      <c r="N2118">
        <v>6.4</v>
      </c>
      <c r="O2118">
        <v>-479422</v>
      </c>
      <c r="R2118" t="s">
        <v>2549</v>
      </c>
      <c r="S2118" cm="1">
        <f t="array" ref="S2118">AVERAGE(IF(Table7[director_name]=R2118, Table7[imdb_score]))</f>
        <v>6.4555555555555557</v>
      </c>
      <c r="T2118" t="str">
        <f>IF(Table8[[#This Row],[Average]] &gt; $V$7, "Higher", "Lower")</f>
        <v>Lower</v>
      </c>
    </row>
    <row r="2119" spans="1:20" x14ac:dyDescent="0.3">
      <c r="A2119" t="s">
        <v>2912</v>
      </c>
      <c r="B2119">
        <v>65</v>
      </c>
      <c r="C2119">
        <v>91</v>
      </c>
      <c r="D2119">
        <v>381186</v>
      </c>
      <c r="E2119" t="s">
        <v>224</v>
      </c>
      <c r="F2119" t="s">
        <v>2068</v>
      </c>
      <c r="G2119" t="s">
        <v>5254</v>
      </c>
      <c r="H2119">
        <v>13485</v>
      </c>
      <c r="I2119">
        <v>90</v>
      </c>
      <c r="J2119" t="s">
        <v>29</v>
      </c>
      <c r="K2119" t="s">
        <v>30</v>
      </c>
      <c r="L2119">
        <v>900000</v>
      </c>
      <c r="M2119">
        <v>2005</v>
      </c>
      <c r="N2119">
        <v>6.4</v>
      </c>
      <c r="O2119">
        <v>-518814</v>
      </c>
      <c r="R2119" t="s">
        <v>2549</v>
      </c>
      <c r="S2119" cm="1">
        <f t="array" ref="S2119">AVERAGE(IF(Table7[director_name]=R2119, Table7[imdb_score]))</f>
        <v>6.4555555555555557</v>
      </c>
      <c r="T2119" t="str">
        <f>IF(Table8[[#This Row],[Average]] &gt; $V$7, "Higher", "Lower")</f>
        <v>Lower</v>
      </c>
    </row>
    <row r="2120" spans="1:20" x14ac:dyDescent="0.3">
      <c r="A2120" t="s">
        <v>3337</v>
      </c>
      <c r="B2120">
        <v>224</v>
      </c>
      <c r="C2120">
        <v>91</v>
      </c>
      <c r="D2120">
        <v>41709</v>
      </c>
      <c r="E2120" t="s">
        <v>721</v>
      </c>
      <c r="F2120" t="s">
        <v>5256</v>
      </c>
      <c r="G2120" t="s">
        <v>5257</v>
      </c>
      <c r="H2120">
        <v>54601</v>
      </c>
      <c r="I2120">
        <v>200</v>
      </c>
      <c r="J2120" t="s">
        <v>153</v>
      </c>
      <c r="K2120" t="s">
        <v>1637</v>
      </c>
      <c r="L2120">
        <v>800000</v>
      </c>
      <c r="M2120">
        <v>2009</v>
      </c>
      <c r="N2120">
        <v>6.4</v>
      </c>
      <c r="O2120">
        <v>-758291</v>
      </c>
      <c r="R2120" t="s">
        <v>2549</v>
      </c>
      <c r="S2120" cm="1">
        <f t="array" ref="S2120">AVERAGE(IF(Table7[director_name]=R2120, Table7[imdb_score]))</f>
        <v>6.4555555555555557</v>
      </c>
      <c r="T2120" t="str">
        <f>IF(Table8[[#This Row],[Average]] &gt; $V$7, "Higher", "Lower")</f>
        <v>Lower</v>
      </c>
    </row>
    <row r="2121" spans="1:20" x14ac:dyDescent="0.3">
      <c r="A2121" t="s">
        <v>3893</v>
      </c>
      <c r="B2121">
        <v>238</v>
      </c>
      <c r="C2121">
        <v>95</v>
      </c>
      <c r="D2121">
        <v>100659</v>
      </c>
      <c r="E2121" t="s">
        <v>626</v>
      </c>
      <c r="F2121" t="s">
        <v>3272</v>
      </c>
      <c r="G2121" t="s">
        <v>5259</v>
      </c>
      <c r="H2121">
        <v>30160</v>
      </c>
      <c r="I2121">
        <v>193</v>
      </c>
      <c r="J2121" t="s">
        <v>29</v>
      </c>
      <c r="K2121" t="s">
        <v>30</v>
      </c>
      <c r="L2121">
        <v>900000</v>
      </c>
      <c r="M2121">
        <v>2009</v>
      </c>
      <c r="N2121">
        <v>6.4</v>
      </c>
      <c r="O2121">
        <v>-799341</v>
      </c>
      <c r="R2121" t="s">
        <v>2549</v>
      </c>
      <c r="S2121" cm="1">
        <f t="array" ref="S2121">AVERAGE(IF(Table7[director_name]=R2121, Table7[imdb_score]))</f>
        <v>6.4555555555555557</v>
      </c>
      <c r="T2121" t="str">
        <f>IF(Table8[[#This Row],[Average]] &gt; $V$7, "Higher", "Lower")</f>
        <v>Lower</v>
      </c>
    </row>
    <row r="2122" spans="1:20" x14ac:dyDescent="0.3">
      <c r="A2122" t="s">
        <v>3076</v>
      </c>
      <c r="B2122">
        <v>62</v>
      </c>
      <c r="C2122">
        <v>101</v>
      </c>
      <c r="D2122">
        <v>6643</v>
      </c>
      <c r="E2122" t="s">
        <v>5261</v>
      </c>
      <c r="F2122" t="s">
        <v>1030</v>
      </c>
      <c r="G2122" t="s">
        <v>5262</v>
      </c>
      <c r="H2122">
        <v>11965</v>
      </c>
      <c r="I2122">
        <v>39</v>
      </c>
      <c r="J2122" t="s">
        <v>29</v>
      </c>
      <c r="K2122" t="s">
        <v>30</v>
      </c>
      <c r="L2122">
        <v>900000</v>
      </c>
      <c r="M2122">
        <v>2012</v>
      </c>
      <c r="N2122">
        <v>6.4</v>
      </c>
      <c r="O2122">
        <v>-893357</v>
      </c>
      <c r="R2122" t="s">
        <v>2549</v>
      </c>
      <c r="S2122" cm="1">
        <f t="array" ref="S2122">AVERAGE(IF(Table7[director_name]=R2122, Table7[imdb_score]))</f>
        <v>6.4555555555555557</v>
      </c>
      <c r="T2122" t="str">
        <f>IF(Table8[[#This Row],[Average]] &gt; $V$7, "Higher", "Lower")</f>
        <v>Lower</v>
      </c>
    </row>
    <row r="2123" spans="1:20" x14ac:dyDescent="0.3">
      <c r="A2123" t="s">
        <v>818</v>
      </c>
      <c r="B2123">
        <v>125</v>
      </c>
      <c r="C2123">
        <v>123</v>
      </c>
      <c r="D2123">
        <v>47095453</v>
      </c>
      <c r="E2123" t="s">
        <v>519</v>
      </c>
      <c r="F2123" t="s">
        <v>565</v>
      </c>
      <c r="G2123" t="s">
        <v>5264</v>
      </c>
      <c r="H2123">
        <v>64595</v>
      </c>
      <c r="I2123">
        <v>316</v>
      </c>
      <c r="J2123" t="s">
        <v>29</v>
      </c>
      <c r="K2123" t="s">
        <v>30</v>
      </c>
      <c r="L2123">
        <v>48000000</v>
      </c>
      <c r="M2123">
        <v>2001</v>
      </c>
      <c r="N2123">
        <v>6.4</v>
      </c>
      <c r="O2123">
        <v>-904547</v>
      </c>
      <c r="R2123" t="s">
        <v>2549</v>
      </c>
      <c r="S2123" cm="1">
        <f t="array" ref="S2123">AVERAGE(IF(Table7[director_name]=R2123, Table7[imdb_score]))</f>
        <v>6.4555555555555557</v>
      </c>
      <c r="T2123" t="str">
        <f>IF(Table8[[#This Row],[Average]] &gt; $V$7, "Higher", "Lower")</f>
        <v>Lower</v>
      </c>
    </row>
    <row r="2124" spans="1:20" x14ac:dyDescent="0.3">
      <c r="A2124" t="s">
        <v>1059</v>
      </c>
      <c r="B2124">
        <v>141</v>
      </c>
      <c r="C2124">
        <v>117</v>
      </c>
      <c r="D2124">
        <v>63695760</v>
      </c>
      <c r="E2124" t="s">
        <v>92</v>
      </c>
      <c r="F2124" t="s">
        <v>2153</v>
      </c>
      <c r="G2124" t="s">
        <v>5266</v>
      </c>
      <c r="H2124">
        <v>61490</v>
      </c>
      <c r="I2124">
        <v>264</v>
      </c>
      <c r="J2124" t="s">
        <v>29</v>
      </c>
      <c r="K2124" t="s">
        <v>30</v>
      </c>
      <c r="L2124">
        <v>65000000</v>
      </c>
      <c r="M2124">
        <v>2003</v>
      </c>
      <c r="N2124">
        <v>6.4</v>
      </c>
      <c r="O2124">
        <v>-1304240</v>
      </c>
      <c r="R2124" t="s">
        <v>2549</v>
      </c>
      <c r="S2124" cm="1">
        <f t="array" ref="S2124">AVERAGE(IF(Table7[director_name]=R2124, Table7[imdb_score]))</f>
        <v>6.4555555555555557</v>
      </c>
      <c r="T2124" t="str">
        <f>IF(Table8[[#This Row],[Average]] &gt; $V$7, "Higher", "Lower")</f>
        <v>Lower</v>
      </c>
    </row>
    <row r="2125" spans="1:20" x14ac:dyDescent="0.3">
      <c r="A2125" t="s">
        <v>4072</v>
      </c>
      <c r="B2125">
        <v>213</v>
      </c>
      <c r="C2125">
        <v>97</v>
      </c>
      <c r="D2125">
        <v>23527955</v>
      </c>
      <c r="E2125" t="s">
        <v>1536</v>
      </c>
      <c r="F2125" t="s">
        <v>2393</v>
      </c>
      <c r="G2125" t="s">
        <v>5268</v>
      </c>
      <c r="H2125">
        <v>74691</v>
      </c>
      <c r="I2125">
        <v>165</v>
      </c>
      <c r="J2125" t="s">
        <v>29</v>
      </c>
      <c r="K2125" t="s">
        <v>30</v>
      </c>
      <c r="L2125">
        <v>25000000</v>
      </c>
      <c r="M2125">
        <v>2010</v>
      </c>
      <c r="N2125">
        <v>6.4</v>
      </c>
      <c r="O2125">
        <v>-1472045</v>
      </c>
      <c r="R2125" t="s">
        <v>1830</v>
      </c>
      <c r="S2125" cm="1">
        <f t="array" ref="S2125">AVERAGE(IF(Table7[director_name]=R2125, Table7[imdb_score]))</f>
        <v>6.45</v>
      </c>
      <c r="T2125" t="str">
        <f>IF(Table8[[#This Row],[Average]] &gt; $V$7, "Higher", "Lower")</f>
        <v>Lower</v>
      </c>
    </row>
    <row r="2126" spans="1:20" x14ac:dyDescent="0.3">
      <c r="A2126" t="s">
        <v>416</v>
      </c>
      <c r="B2126">
        <v>235</v>
      </c>
      <c r="C2126">
        <v>99</v>
      </c>
      <c r="D2126">
        <v>38105077</v>
      </c>
      <c r="E2126" t="s">
        <v>1576</v>
      </c>
      <c r="F2126" t="s">
        <v>5269</v>
      </c>
      <c r="G2126" t="s">
        <v>5270</v>
      </c>
      <c r="H2126">
        <v>58349</v>
      </c>
      <c r="I2126">
        <v>194</v>
      </c>
      <c r="J2126" t="s">
        <v>29</v>
      </c>
      <c r="K2126" t="s">
        <v>30</v>
      </c>
      <c r="L2126">
        <v>40000000</v>
      </c>
      <c r="M2126">
        <v>2009</v>
      </c>
      <c r="N2126">
        <v>6.4</v>
      </c>
      <c r="O2126">
        <v>-1894923</v>
      </c>
      <c r="R2126" t="s">
        <v>1849</v>
      </c>
      <c r="S2126" cm="1">
        <f t="array" ref="S2126">AVERAGE(IF(Table7[director_name]=R2126, Table7[imdb_score]))</f>
        <v>6.45</v>
      </c>
      <c r="T2126" t="str">
        <f>IF(Table8[[#This Row],[Average]] &gt; $V$7, "Higher", "Lower")</f>
        <v>Lower</v>
      </c>
    </row>
    <row r="2127" spans="1:20" x14ac:dyDescent="0.3">
      <c r="A2127" t="s">
        <v>3134</v>
      </c>
      <c r="B2127">
        <v>45</v>
      </c>
      <c r="C2127">
        <v>68</v>
      </c>
      <c r="D2127">
        <v>18081626</v>
      </c>
      <c r="E2127" t="s">
        <v>5272</v>
      </c>
      <c r="F2127" t="s">
        <v>5273</v>
      </c>
      <c r="G2127" t="s">
        <v>5274</v>
      </c>
      <c r="H2127">
        <v>4180</v>
      </c>
      <c r="I2127">
        <v>32</v>
      </c>
      <c r="J2127" t="s">
        <v>29</v>
      </c>
      <c r="K2127" t="s">
        <v>30</v>
      </c>
      <c r="L2127">
        <v>20000000</v>
      </c>
      <c r="M2127">
        <v>2005</v>
      </c>
      <c r="N2127">
        <v>6.4</v>
      </c>
      <c r="O2127">
        <v>-1918374</v>
      </c>
      <c r="R2127" t="s">
        <v>2005</v>
      </c>
      <c r="S2127" cm="1">
        <f t="array" ref="S2127">AVERAGE(IF(Table7[director_name]=R2127, Table7[imdb_score]))</f>
        <v>6.45</v>
      </c>
      <c r="T2127" t="str">
        <f>IF(Table8[[#This Row],[Average]] &gt; $V$7, "Higher", "Lower")</f>
        <v>Lower</v>
      </c>
    </row>
    <row r="2128" spans="1:20" x14ac:dyDescent="0.3">
      <c r="A2128" t="s">
        <v>3097</v>
      </c>
      <c r="B2128">
        <v>155</v>
      </c>
      <c r="C2128">
        <v>97</v>
      </c>
      <c r="D2128">
        <v>2711210</v>
      </c>
      <c r="E2128" t="s">
        <v>73</v>
      </c>
      <c r="F2128" t="s">
        <v>1586</v>
      </c>
      <c r="G2128" t="s">
        <v>5276</v>
      </c>
      <c r="H2128">
        <v>40305</v>
      </c>
      <c r="I2128">
        <v>86</v>
      </c>
      <c r="J2128" t="s">
        <v>29</v>
      </c>
      <c r="K2128" t="s">
        <v>30</v>
      </c>
      <c r="L2128">
        <v>5000000</v>
      </c>
      <c r="M2128">
        <v>2010</v>
      </c>
      <c r="N2128">
        <v>6.4</v>
      </c>
      <c r="O2128">
        <v>-2288790</v>
      </c>
      <c r="R2128" t="s">
        <v>2511</v>
      </c>
      <c r="S2128" cm="1">
        <f t="array" ref="S2128">AVERAGE(IF(Table7[director_name]=R2128, Table7[imdb_score]))</f>
        <v>6.45</v>
      </c>
      <c r="T2128" t="str">
        <f>IF(Table8[[#This Row],[Average]] &gt; $V$7, "Higher", "Lower")</f>
        <v>Lower</v>
      </c>
    </row>
    <row r="2129" spans="1:20" x14ac:dyDescent="0.3">
      <c r="A2129" t="s">
        <v>3129</v>
      </c>
      <c r="B2129">
        <v>32</v>
      </c>
      <c r="C2129">
        <v>82</v>
      </c>
      <c r="D2129">
        <v>9975684</v>
      </c>
      <c r="E2129" t="s">
        <v>676</v>
      </c>
      <c r="F2129" t="s">
        <v>5278</v>
      </c>
      <c r="G2129" t="s">
        <v>5279</v>
      </c>
      <c r="H2129">
        <v>20033</v>
      </c>
      <c r="I2129">
        <v>117</v>
      </c>
      <c r="J2129" t="s">
        <v>29</v>
      </c>
      <c r="K2129" t="s">
        <v>442</v>
      </c>
      <c r="L2129">
        <v>13000000</v>
      </c>
      <c r="M2129">
        <v>1998</v>
      </c>
      <c r="N2129">
        <v>6.4</v>
      </c>
      <c r="O2129">
        <v>-3024316</v>
      </c>
      <c r="R2129" t="s">
        <v>2624</v>
      </c>
      <c r="S2129" cm="1">
        <f t="array" ref="S2129">AVERAGE(IF(Table7[director_name]=R2129, Table7[imdb_score]))</f>
        <v>6.45</v>
      </c>
      <c r="T2129" t="str">
        <f>IF(Table8[[#This Row],[Average]] &gt; $V$7, "Higher", "Lower")</f>
        <v>Lower</v>
      </c>
    </row>
    <row r="2130" spans="1:20" x14ac:dyDescent="0.3">
      <c r="A2130" t="s">
        <v>3344</v>
      </c>
      <c r="B2130">
        <v>201</v>
      </c>
      <c r="C2130">
        <v>112</v>
      </c>
      <c r="D2130">
        <v>36665854</v>
      </c>
      <c r="E2130" t="s">
        <v>39</v>
      </c>
      <c r="F2130" t="s">
        <v>5280</v>
      </c>
      <c r="G2130" t="s">
        <v>5281</v>
      </c>
      <c r="H2130">
        <v>76498</v>
      </c>
      <c r="I2130">
        <v>203</v>
      </c>
      <c r="J2130" t="s">
        <v>29</v>
      </c>
      <c r="K2130" t="s">
        <v>241</v>
      </c>
      <c r="L2130">
        <v>40000000</v>
      </c>
      <c r="M2130">
        <v>2011</v>
      </c>
      <c r="N2130">
        <v>6.4</v>
      </c>
      <c r="O2130">
        <v>-3334146</v>
      </c>
      <c r="R2130" t="s">
        <v>2980</v>
      </c>
      <c r="S2130" cm="1">
        <f t="array" ref="S2130">AVERAGE(IF(Table7[director_name]=R2130, Table7[imdb_score]))</f>
        <v>6.45</v>
      </c>
      <c r="T2130" t="str">
        <f>IF(Table8[[#This Row],[Average]] &gt; $V$7, "Higher", "Lower")</f>
        <v>Lower</v>
      </c>
    </row>
    <row r="2131" spans="1:20" x14ac:dyDescent="0.3">
      <c r="A2131" t="s">
        <v>3092</v>
      </c>
      <c r="B2131">
        <v>50</v>
      </c>
      <c r="C2131">
        <v>98</v>
      </c>
      <c r="D2131">
        <v>101228</v>
      </c>
      <c r="E2131" t="s">
        <v>73</v>
      </c>
      <c r="F2131" t="s">
        <v>3559</v>
      </c>
      <c r="G2131" t="s">
        <v>5282</v>
      </c>
      <c r="H2131">
        <v>7228</v>
      </c>
      <c r="I2131">
        <v>53</v>
      </c>
      <c r="J2131" t="s">
        <v>29</v>
      </c>
      <c r="K2131" t="s">
        <v>30</v>
      </c>
      <c r="L2131">
        <v>3500000</v>
      </c>
      <c r="M2131">
        <v>2005</v>
      </c>
      <c r="N2131">
        <v>6.4</v>
      </c>
      <c r="O2131">
        <v>-3398772</v>
      </c>
      <c r="R2131" t="s">
        <v>2961</v>
      </c>
      <c r="S2131" cm="1">
        <f t="array" ref="S2131">AVERAGE(IF(Table7[director_name]=R2131, Table7[imdb_score]))</f>
        <v>6.45</v>
      </c>
      <c r="T2131" t="str">
        <f>IF(Table8[[#This Row],[Average]] &gt; $V$7, "Higher", "Lower")</f>
        <v>Lower</v>
      </c>
    </row>
    <row r="2132" spans="1:20" x14ac:dyDescent="0.3">
      <c r="A2132" t="s">
        <v>3486</v>
      </c>
      <c r="B2132">
        <v>129</v>
      </c>
      <c r="C2132">
        <v>92</v>
      </c>
      <c r="D2132">
        <v>4881867</v>
      </c>
      <c r="E2132" t="s">
        <v>2765</v>
      </c>
      <c r="F2132" t="s">
        <v>1521</v>
      </c>
      <c r="G2132" t="s">
        <v>5283</v>
      </c>
      <c r="H2132">
        <v>15200</v>
      </c>
      <c r="I2132">
        <v>76</v>
      </c>
      <c r="J2132" t="s">
        <v>29</v>
      </c>
      <c r="K2132" t="s">
        <v>30</v>
      </c>
      <c r="L2132">
        <v>9000000</v>
      </c>
      <c r="M2132">
        <v>2008</v>
      </c>
      <c r="N2132">
        <v>6.4</v>
      </c>
      <c r="O2132">
        <v>-4118133</v>
      </c>
      <c r="R2132" t="s">
        <v>2968</v>
      </c>
      <c r="S2132" cm="1">
        <f t="array" ref="S2132">AVERAGE(IF(Table7[director_name]=R2132, Table7[imdb_score]))</f>
        <v>6.45</v>
      </c>
      <c r="T2132" t="str">
        <f>IF(Table8[[#This Row],[Average]] &gt; $V$7, "Higher", "Lower")</f>
        <v>Lower</v>
      </c>
    </row>
    <row r="2133" spans="1:20" x14ac:dyDescent="0.3">
      <c r="A2133" t="s">
        <v>539</v>
      </c>
      <c r="B2133">
        <v>42</v>
      </c>
      <c r="C2133">
        <v>124</v>
      </c>
      <c r="D2133">
        <v>10763469</v>
      </c>
      <c r="E2133" t="s">
        <v>699</v>
      </c>
      <c r="F2133" t="s">
        <v>539</v>
      </c>
      <c r="G2133" t="s">
        <v>5284</v>
      </c>
      <c r="H2133">
        <v>13692</v>
      </c>
      <c r="I2133">
        <v>55</v>
      </c>
      <c r="J2133" t="s">
        <v>29</v>
      </c>
      <c r="K2133" t="s">
        <v>30</v>
      </c>
      <c r="L2133">
        <v>15000000</v>
      </c>
      <c r="M2133">
        <v>1989</v>
      </c>
      <c r="N2133">
        <v>6.4</v>
      </c>
      <c r="O2133">
        <v>-4236531</v>
      </c>
      <c r="R2133" t="s">
        <v>2976</v>
      </c>
      <c r="S2133" cm="1">
        <f t="array" ref="S2133">AVERAGE(IF(Table7[director_name]=R2133, Table7[imdb_score]))</f>
        <v>6.45</v>
      </c>
      <c r="T2133" t="str">
        <f>IF(Table8[[#This Row],[Average]] &gt; $V$7, "Higher", "Lower")</f>
        <v>Lower</v>
      </c>
    </row>
    <row r="2134" spans="1:20" x14ac:dyDescent="0.3">
      <c r="A2134" t="s">
        <v>3203</v>
      </c>
      <c r="B2134">
        <v>117</v>
      </c>
      <c r="C2134">
        <v>99</v>
      </c>
      <c r="D2134">
        <v>1654367</v>
      </c>
      <c r="E2134" t="s">
        <v>393</v>
      </c>
      <c r="F2134" t="s">
        <v>2664</v>
      </c>
      <c r="G2134" t="s">
        <v>5285</v>
      </c>
      <c r="H2134">
        <v>18355</v>
      </c>
      <c r="I2134">
        <v>106</v>
      </c>
      <c r="J2134" t="s">
        <v>29</v>
      </c>
      <c r="K2134" t="s">
        <v>30</v>
      </c>
      <c r="L2134">
        <v>7000000</v>
      </c>
      <c r="M2134">
        <v>2006</v>
      </c>
      <c r="N2134">
        <v>6.4</v>
      </c>
      <c r="O2134">
        <v>-5345633</v>
      </c>
      <c r="R2134" t="s">
        <v>1830</v>
      </c>
      <c r="S2134" cm="1">
        <f t="array" ref="S2134">AVERAGE(IF(Table7[director_name]=R2134, Table7[imdb_score]))</f>
        <v>6.45</v>
      </c>
      <c r="T2134" t="str">
        <f>IF(Table8[[#This Row],[Average]] &gt; $V$7, "Higher", "Lower")</f>
        <v>Lower</v>
      </c>
    </row>
    <row r="2135" spans="1:20" x14ac:dyDescent="0.3">
      <c r="A2135" t="s">
        <v>1287</v>
      </c>
      <c r="B2135">
        <v>313</v>
      </c>
      <c r="C2135">
        <v>99</v>
      </c>
      <c r="D2135">
        <v>59617068</v>
      </c>
      <c r="E2135" t="s">
        <v>289</v>
      </c>
      <c r="F2135" t="s">
        <v>5286</v>
      </c>
      <c r="G2135" t="s">
        <v>5287</v>
      </c>
      <c r="H2135">
        <v>213863</v>
      </c>
      <c r="I2135">
        <v>310</v>
      </c>
      <c r="J2135" t="s">
        <v>29</v>
      </c>
      <c r="K2135" t="s">
        <v>30</v>
      </c>
      <c r="L2135">
        <v>65000000</v>
      </c>
      <c r="M2135">
        <v>2012</v>
      </c>
      <c r="N2135">
        <v>6.4</v>
      </c>
      <c r="O2135">
        <v>-5382932</v>
      </c>
      <c r="R2135" t="s">
        <v>2976</v>
      </c>
      <c r="S2135" cm="1">
        <f t="array" ref="S2135">AVERAGE(IF(Table7[director_name]=R2135, Table7[imdb_score]))</f>
        <v>6.45</v>
      </c>
      <c r="T2135" t="str">
        <f>IF(Table8[[#This Row],[Average]] &gt; $V$7, "Higher", "Lower")</f>
        <v>Lower</v>
      </c>
    </row>
    <row r="2136" spans="1:20" x14ac:dyDescent="0.3">
      <c r="A2136" t="s">
        <v>4002</v>
      </c>
      <c r="B2136">
        <v>60</v>
      </c>
      <c r="C2136">
        <v>103</v>
      </c>
      <c r="D2136">
        <v>51317350</v>
      </c>
      <c r="E2136" t="s">
        <v>309</v>
      </c>
      <c r="F2136" t="s">
        <v>902</v>
      </c>
      <c r="G2136" t="s">
        <v>5288</v>
      </c>
      <c r="H2136">
        <v>78343</v>
      </c>
      <c r="I2136">
        <v>139</v>
      </c>
      <c r="J2136" t="s">
        <v>29</v>
      </c>
      <c r="K2136" t="s">
        <v>30</v>
      </c>
      <c r="L2136">
        <v>57000000</v>
      </c>
      <c r="M2136">
        <v>1996</v>
      </c>
      <c r="N2136">
        <v>6.4</v>
      </c>
      <c r="O2136">
        <v>-5682650</v>
      </c>
      <c r="R2136" t="s">
        <v>2976</v>
      </c>
      <c r="S2136" cm="1">
        <f t="array" ref="S2136">AVERAGE(IF(Table7[director_name]=R2136, Table7[imdb_score]))</f>
        <v>6.45</v>
      </c>
      <c r="T2136" t="str">
        <f>IF(Table8[[#This Row],[Average]] &gt; $V$7, "Higher", "Lower")</f>
        <v>Lower</v>
      </c>
    </row>
    <row r="2137" spans="1:20" x14ac:dyDescent="0.3">
      <c r="A2137" t="s">
        <v>3785</v>
      </c>
      <c r="B2137">
        <v>99</v>
      </c>
      <c r="C2137">
        <v>112</v>
      </c>
      <c r="D2137">
        <v>38360195</v>
      </c>
      <c r="E2137" t="s">
        <v>1061</v>
      </c>
      <c r="F2137" t="s">
        <v>5289</v>
      </c>
      <c r="G2137" t="s">
        <v>5290</v>
      </c>
      <c r="H2137">
        <v>21215</v>
      </c>
      <c r="I2137">
        <v>116</v>
      </c>
      <c r="J2137" t="s">
        <v>29</v>
      </c>
      <c r="K2137" t="s">
        <v>30</v>
      </c>
      <c r="L2137">
        <v>45000000</v>
      </c>
      <c r="M2137">
        <v>2006</v>
      </c>
      <c r="N2137">
        <v>6.4</v>
      </c>
      <c r="O2137">
        <v>-6639805</v>
      </c>
      <c r="R2137" t="s">
        <v>2511</v>
      </c>
      <c r="S2137" cm="1">
        <f t="array" ref="S2137">AVERAGE(IF(Table7[director_name]=R2137, Table7[imdb_score]))</f>
        <v>6.45</v>
      </c>
      <c r="T2137" t="str">
        <f>IF(Table8[[#This Row],[Average]] &gt; $V$7, "Higher", "Lower")</f>
        <v>Lower</v>
      </c>
    </row>
    <row r="2138" spans="1:20" x14ac:dyDescent="0.3">
      <c r="A2138" t="s">
        <v>3079</v>
      </c>
      <c r="B2138">
        <v>25</v>
      </c>
      <c r="C2138">
        <v>101</v>
      </c>
      <c r="D2138">
        <v>10696</v>
      </c>
      <c r="E2138" t="s">
        <v>543</v>
      </c>
      <c r="F2138" t="s">
        <v>5291</v>
      </c>
      <c r="G2138" t="s">
        <v>5292</v>
      </c>
      <c r="H2138">
        <v>10771</v>
      </c>
      <c r="I2138">
        <v>65</v>
      </c>
      <c r="J2138" t="s">
        <v>29</v>
      </c>
      <c r="K2138" t="s">
        <v>30</v>
      </c>
      <c r="L2138">
        <v>6800000</v>
      </c>
      <c r="M2138">
        <v>2003</v>
      </c>
      <c r="N2138">
        <v>6.4</v>
      </c>
      <c r="O2138">
        <v>-6789304</v>
      </c>
      <c r="R2138" t="s">
        <v>2976</v>
      </c>
      <c r="S2138" cm="1">
        <f t="array" ref="S2138">AVERAGE(IF(Table7[director_name]=R2138, Table7[imdb_score]))</f>
        <v>6.45</v>
      </c>
      <c r="T2138" t="str">
        <f>IF(Table8[[#This Row],[Average]] &gt; $V$7, "Higher", "Lower")</f>
        <v>Lower</v>
      </c>
    </row>
    <row r="2139" spans="1:20" x14ac:dyDescent="0.3">
      <c r="A2139" t="s">
        <v>1884</v>
      </c>
      <c r="B2139">
        <v>227</v>
      </c>
      <c r="C2139">
        <v>128</v>
      </c>
      <c r="D2139">
        <v>72515360</v>
      </c>
      <c r="E2139" t="s">
        <v>1366</v>
      </c>
      <c r="F2139" t="s">
        <v>5293</v>
      </c>
      <c r="G2139" t="s">
        <v>5294</v>
      </c>
      <c r="H2139">
        <v>86152</v>
      </c>
      <c r="I2139">
        <v>411</v>
      </c>
      <c r="J2139" t="s">
        <v>32</v>
      </c>
      <c r="K2139" t="s">
        <v>200</v>
      </c>
      <c r="L2139">
        <v>80000000</v>
      </c>
      <c r="M2139">
        <v>2005</v>
      </c>
      <c r="N2139">
        <v>6.4</v>
      </c>
      <c r="O2139">
        <v>-7484640</v>
      </c>
      <c r="R2139" t="s">
        <v>2961</v>
      </c>
      <c r="S2139" cm="1">
        <f t="array" ref="S2139">AVERAGE(IF(Table7[director_name]=R2139, Table7[imdb_score]))</f>
        <v>6.45</v>
      </c>
      <c r="T2139" t="str">
        <f>IF(Table8[[#This Row],[Average]] &gt; $V$7, "Higher", "Lower")</f>
        <v>Lower</v>
      </c>
    </row>
    <row r="2140" spans="1:20" x14ac:dyDescent="0.3">
      <c r="A2140" t="s">
        <v>3094</v>
      </c>
      <c r="B2140">
        <v>41</v>
      </c>
      <c r="C2140">
        <v>99</v>
      </c>
      <c r="D2140">
        <v>398420</v>
      </c>
      <c r="E2140" t="s">
        <v>26</v>
      </c>
      <c r="F2140" t="s">
        <v>1445</v>
      </c>
      <c r="G2140" t="s">
        <v>5295</v>
      </c>
      <c r="H2140">
        <v>5049</v>
      </c>
      <c r="I2140">
        <v>48</v>
      </c>
      <c r="J2140" t="s">
        <v>29</v>
      </c>
      <c r="K2140" t="s">
        <v>30</v>
      </c>
      <c r="L2140">
        <v>8000000</v>
      </c>
      <c r="M2140">
        <v>2007</v>
      </c>
      <c r="N2140">
        <v>6.4</v>
      </c>
      <c r="O2140">
        <v>-7601580</v>
      </c>
      <c r="R2140" t="s">
        <v>2511</v>
      </c>
      <c r="S2140" cm="1">
        <f t="array" ref="S2140">AVERAGE(IF(Table7[director_name]=R2140, Table7[imdb_score]))</f>
        <v>6.45</v>
      </c>
      <c r="T2140" t="str">
        <f>IF(Table8[[#This Row],[Average]] &gt; $V$7, "Higher", "Lower")</f>
        <v>Lower</v>
      </c>
    </row>
    <row r="2141" spans="1:20" x14ac:dyDescent="0.3">
      <c r="A2141" t="s">
        <v>3125</v>
      </c>
      <c r="B2141">
        <v>242</v>
      </c>
      <c r="C2141">
        <v>88</v>
      </c>
      <c r="D2141">
        <v>62321039</v>
      </c>
      <c r="E2141" t="s">
        <v>5296</v>
      </c>
      <c r="F2141" t="s">
        <v>5297</v>
      </c>
      <c r="G2141" t="s">
        <v>5298</v>
      </c>
      <c r="H2141">
        <v>117096</v>
      </c>
      <c r="I2141">
        <v>271</v>
      </c>
      <c r="J2141" t="s">
        <v>29</v>
      </c>
      <c r="K2141" t="s">
        <v>30</v>
      </c>
      <c r="L2141">
        <v>70000000</v>
      </c>
      <c r="M2141">
        <v>2012</v>
      </c>
      <c r="N2141">
        <v>6.4</v>
      </c>
      <c r="O2141">
        <v>-7678961</v>
      </c>
      <c r="R2141" t="s">
        <v>2005</v>
      </c>
      <c r="S2141" cm="1">
        <f t="array" ref="S2141">AVERAGE(IF(Table7[director_name]=R2141, Table7[imdb_score]))</f>
        <v>6.45</v>
      </c>
      <c r="T2141" t="str">
        <f>IF(Table8[[#This Row],[Average]] &gt; $V$7, "Higher", "Lower")</f>
        <v>Lower</v>
      </c>
    </row>
    <row r="2142" spans="1:20" x14ac:dyDescent="0.3">
      <c r="A2142" t="s">
        <v>1615</v>
      </c>
      <c r="B2142">
        <v>78</v>
      </c>
      <c r="C2142">
        <v>90</v>
      </c>
      <c r="D2142">
        <v>303439</v>
      </c>
      <c r="E2142" t="s">
        <v>269</v>
      </c>
      <c r="F2142" t="s">
        <v>5299</v>
      </c>
      <c r="G2142" t="s">
        <v>5300</v>
      </c>
      <c r="H2142">
        <v>12125</v>
      </c>
      <c r="I2142">
        <v>78</v>
      </c>
      <c r="J2142" t="s">
        <v>29</v>
      </c>
      <c r="K2142" t="s">
        <v>30</v>
      </c>
      <c r="L2142">
        <v>8000000</v>
      </c>
      <c r="M2142">
        <v>2007</v>
      </c>
      <c r="N2142">
        <v>6.4</v>
      </c>
      <c r="O2142">
        <v>-7696561</v>
      </c>
      <c r="R2142" t="s">
        <v>2005</v>
      </c>
      <c r="S2142" cm="1">
        <f t="array" ref="S2142">AVERAGE(IF(Table7[director_name]=R2142, Table7[imdb_score]))</f>
        <v>6.45</v>
      </c>
      <c r="T2142" t="str">
        <f>IF(Table8[[#This Row],[Average]] &gt; $V$7, "Higher", "Lower")</f>
        <v>Lower</v>
      </c>
    </row>
    <row r="2143" spans="1:20" x14ac:dyDescent="0.3">
      <c r="A2143" t="s">
        <v>3059</v>
      </c>
      <c r="B2143">
        <v>26</v>
      </c>
      <c r="C2143">
        <v>107</v>
      </c>
      <c r="D2143">
        <v>53481</v>
      </c>
      <c r="E2143" t="s">
        <v>208</v>
      </c>
      <c r="F2143" t="s">
        <v>4928</v>
      </c>
      <c r="G2143" t="s">
        <v>5301</v>
      </c>
      <c r="H2143">
        <v>5557</v>
      </c>
      <c r="I2143">
        <v>34</v>
      </c>
      <c r="J2143" t="s">
        <v>29</v>
      </c>
      <c r="K2143" t="s">
        <v>30</v>
      </c>
      <c r="L2143">
        <v>8000000</v>
      </c>
      <c r="M2143">
        <v>2006</v>
      </c>
      <c r="N2143">
        <v>6.4</v>
      </c>
      <c r="O2143">
        <v>-7946519</v>
      </c>
      <c r="R2143" t="s">
        <v>2968</v>
      </c>
      <c r="S2143" cm="1">
        <f t="array" ref="S2143">AVERAGE(IF(Table7[director_name]=R2143, Table7[imdb_score]))</f>
        <v>6.45</v>
      </c>
      <c r="T2143" t="str">
        <f>IF(Table8[[#This Row],[Average]] &gt; $V$7, "Higher", "Lower")</f>
        <v>Lower</v>
      </c>
    </row>
    <row r="2144" spans="1:20" x14ac:dyDescent="0.3">
      <c r="A2144" t="s">
        <v>2702</v>
      </c>
      <c r="B2144">
        <v>197</v>
      </c>
      <c r="C2144">
        <v>128</v>
      </c>
      <c r="D2144">
        <v>126930660</v>
      </c>
      <c r="E2144" t="s">
        <v>715</v>
      </c>
      <c r="F2144" t="s">
        <v>5302</v>
      </c>
      <c r="G2144" t="s">
        <v>5303</v>
      </c>
      <c r="H2144">
        <v>157519</v>
      </c>
      <c r="I2144">
        <v>683</v>
      </c>
      <c r="J2144" t="s">
        <v>29</v>
      </c>
      <c r="K2144" t="s">
        <v>200</v>
      </c>
      <c r="L2144">
        <v>135000000</v>
      </c>
      <c r="M2144">
        <v>1999</v>
      </c>
      <c r="N2144">
        <v>6.4</v>
      </c>
      <c r="O2144">
        <v>-8069340</v>
      </c>
      <c r="R2144" t="s">
        <v>2980</v>
      </c>
      <c r="S2144" cm="1">
        <f t="array" ref="S2144">AVERAGE(IF(Table7[director_name]=R2144, Table7[imdb_score]))</f>
        <v>6.45</v>
      </c>
      <c r="T2144" t="str">
        <f>IF(Table8[[#This Row],[Average]] &gt; $V$7, "Higher", "Lower")</f>
        <v>Lower</v>
      </c>
    </row>
    <row r="2145" spans="1:20" x14ac:dyDescent="0.3">
      <c r="A2145" t="s">
        <v>349</v>
      </c>
      <c r="B2145">
        <v>248</v>
      </c>
      <c r="C2145">
        <v>102</v>
      </c>
      <c r="D2145">
        <v>11169531</v>
      </c>
      <c r="E2145" t="s">
        <v>676</v>
      </c>
      <c r="F2145" t="s">
        <v>5304</v>
      </c>
      <c r="G2145" t="s">
        <v>5305</v>
      </c>
      <c r="H2145">
        <v>79855</v>
      </c>
      <c r="I2145">
        <v>235</v>
      </c>
      <c r="J2145" t="s">
        <v>29</v>
      </c>
      <c r="K2145" t="s">
        <v>200</v>
      </c>
      <c r="L2145">
        <v>20000000</v>
      </c>
      <c r="M2145">
        <v>2008</v>
      </c>
      <c r="N2145">
        <v>6.4</v>
      </c>
      <c r="O2145">
        <v>-8830469</v>
      </c>
      <c r="R2145" t="s">
        <v>2511</v>
      </c>
      <c r="S2145" cm="1">
        <f t="array" ref="S2145">AVERAGE(IF(Table7[director_name]=R2145, Table7[imdb_score]))</f>
        <v>6.45</v>
      </c>
      <c r="T2145" t="str">
        <f>IF(Table8[[#This Row],[Average]] &gt; $V$7, "Higher", "Lower")</f>
        <v>Lower</v>
      </c>
    </row>
    <row r="2146" spans="1:20" x14ac:dyDescent="0.3">
      <c r="A2146" t="s">
        <v>3857</v>
      </c>
      <c r="B2146">
        <v>230</v>
      </c>
      <c r="C2146">
        <v>111</v>
      </c>
      <c r="D2146">
        <v>36064910</v>
      </c>
      <c r="E2146" t="s">
        <v>672</v>
      </c>
      <c r="F2146" t="s">
        <v>339</v>
      </c>
      <c r="G2146" t="s">
        <v>5306</v>
      </c>
      <c r="H2146">
        <v>166610</v>
      </c>
      <c r="I2146">
        <v>211</v>
      </c>
      <c r="J2146" t="s">
        <v>29</v>
      </c>
      <c r="K2146" t="s">
        <v>30</v>
      </c>
      <c r="L2146">
        <v>45000000</v>
      </c>
      <c r="M2146">
        <v>2008</v>
      </c>
      <c r="N2146">
        <v>6.4</v>
      </c>
      <c r="O2146">
        <v>-8935090</v>
      </c>
      <c r="R2146" t="s">
        <v>2005</v>
      </c>
      <c r="S2146" cm="1">
        <f t="array" ref="S2146">AVERAGE(IF(Table7[director_name]=R2146, Table7[imdb_score]))</f>
        <v>6.45</v>
      </c>
      <c r="T2146" t="str">
        <f>IF(Table8[[#This Row],[Average]] &gt; $V$7, "Higher", "Lower")</f>
        <v>Lower</v>
      </c>
    </row>
    <row r="2147" spans="1:20" x14ac:dyDescent="0.3">
      <c r="A2147" t="s">
        <v>416</v>
      </c>
      <c r="B2147">
        <v>265</v>
      </c>
      <c r="C2147">
        <v>110</v>
      </c>
      <c r="D2147">
        <v>16005978</v>
      </c>
      <c r="E2147" t="s">
        <v>1366</v>
      </c>
      <c r="F2147" t="s">
        <v>5307</v>
      </c>
      <c r="G2147" t="s">
        <v>5308</v>
      </c>
      <c r="H2147">
        <v>72886</v>
      </c>
      <c r="I2147">
        <v>190</v>
      </c>
      <c r="J2147" t="s">
        <v>29</v>
      </c>
      <c r="K2147" t="s">
        <v>30</v>
      </c>
      <c r="L2147">
        <v>26000000</v>
      </c>
      <c r="M2147">
        <v>2012</v>
      </c>
      <c r="N2147">
        <v>6.4</v>
      </c>
      <c r="O2147">
        <v>-9994022</v>
      </c>
      <c r="R2147" t="s">
        <v>1830</v>
      </c>
      <c r="S2147" cm="1">
        <f t="array" ref="S2147">AVERAGE(IF(Table7[director_name]=R2147, Table7[imdb_score]))</f>
        <v>6.45</v>
      </c>
      <c r="T2147" t="str">
        <f>IF(Table8[[#This Row],[Average]] &gt; $V$7, "Higher", "Lower")</f>
        <v>Lower</v>
      </c>
    </row>
    <row r="2148" spans="1:20" x14ac:dyDescent="0.3">
      <c r="A2148" t="s">
        <v>3466</v>
      </c>
      <c r="B2148">
        <v>211</v>
      </c>
      <c r="C2148">
        <v>113</v>
      </c>
      <c r="D2148">
        <v>29802761</v>
      </c>
      <c r="E2148" t="s">
        <v>1941</v>
      </c>
      <c r="F2148" t="s">
        <v>44</v>
      </c>
      <c r="G2148" t="s">
        <v>5309</v>
      </c>
      <c r="H2148">
        <v>46480</v>
      </c>
      <c r="I2148">
        <v>115</v>
      </c>
      <c r="J2148" t="s">
        <v>29</v>
      </c>
      <c r="K2148" t="s">
        <v>30</v>
      </c>
      <c r="L2148">
        <v>40000000</v>
      </c>
      <c r="M2148">
        <v>2013</v>
      </c>
      <c r="N2148">
        <v>6.4</v>
      </c>
      <c r="O2148">
        <v>-10197239</v>
      </c>
      <c r="R2148" t="s">
        <v>1830</v>
      </c>
      <c r="S2148" cm="1">
        <f t="array" ref="S2148">AVERAGE(IF(Table7[director_name]=R2148, Table7[imdb_score]))</f>
        <v>6.45</v>
      </c>
      <c r="T2148" t="str">
        <f>IF(Table8[[#This Row],[Average]] &gt; $V$7, "Higher", "Lower")</f>
        <v>Lower</v>
      </c>
    </row>
    <row r="2149" spans="1:20" x14ac:dyDescent="0.3">
      <c r="A2149" t="s">
        <v>1897</v>
      </c>
      <c r="B2149">
        <v>78</v>
      </c>
      <c r="C2149">
        <v>112</v>
      </c>
      <c r="D2149">
        <v>4485485</v>
      </c>
      <c r="E2149" t="s">
        <v>305</v>
      </c>
      <c r="F2149" t="s">
        <v>44</v>
      </c>
      <c r="G2149" t="s">
        <v>5310</v>
      </c>
      <c r="H2149">
        <v>14612</v>
      </c>
      <c r="I2149">
        <v>105</v>
      </c>
      <c r="J2149" t="s">
        <v>29</v>
      </c>
      <c r="K2149" t="s">
        <v>30</v>
      </c>
      <c r="L2149">
        <v>15000000</v>
      </c>
      <c r="M2149">
        <v>1999</v>
      </c>
      <c r="N2149">
        <v>6.4</v>
      </c>
      <c r="O2149">
        <v>-10514515</v>
      </c>
      <c r="R2149" t="s">
        <v>2624</v>
      </c>
      <c r="S2149" cm="1">
        <f t="array" ref="S2149">AVERAGE(IF(Table7[director_name]=R2149, Table7[imdb_score]))</f>
        <v>6.45</v>
      </c>
      <c r="T2149" t="str">
        <f>IF(Table8[[#This Row],[Average]] &gt; $V$7, "Higher", "Lower")</f>
        <v>Lower</v>
      </c>
    </row>
    <row r="2150" spans="1:20" x14ac:dyDescent="0.3">
      <c r="A2150" t="s">
        <v>3121</v>
      </c>
      <c r="B2150">
        <v>116</v>
      </c>
      <c r="C2150">
        <v>90</v>
      </c>
      <c r="D2150">
        <v>4360548</v>
      </c>
      <c r="E2150" t="s">
        <v>699</v>
      </c>
      <c r="F2150" t="s">
        <v>5311</v>
      </c>
      <c r="G2150" t="s">
        <v>5312</v>
      </c>
      <c r="H2150">
        <v>13371</v>
      </c>
      <c r="I2150">
        <v>60</v>
      </c>
      <c r="J2150" t="s">
        <v>29</v>
      </c>
      <c r="K2150" t="s">
        <v>30</v>
      </c>
      <c r="L2150">
        <v>15000000</v>
      </c>
      <c r="M2150">
        <v>2009</v>
      </c>
      <c r="N2150">
        <v>6.4</v>
      </c>
      <c r="O2150">
        <v>-10639452</v>
      </c>
      <c r="R2150" t="s">
        <v>1849</v>
      </c>
      <c r="S2150" cm="1">
        <f t="array" ref="S2150">AVERAGE(IF(Table7[director_name]=R2150, Table7[imdb_score]))</f>
        <v>6.45</v>
      </c>
      <c r="T2150" t="str">
        <f>IF(Table8[[#This Row],[Average]] &gt; $V$7, "Higher", "Lower")</f>
        <v>Lower</v>
      </c>
    </row>
    <row r="2151" spans="1:20" x14ac:dyDescent="0.3">
      <c r="A2151" t="s">
        <v>387</v>
      </c>
      <c r="B2151">
        <v>72</v>
      </c>
      <c r="C2151">
        <v>86</v>
      </c>
      <c r="D2151">
        <v>333976</v>
      </c>
      <c r="E2151" t="s">
        <v>338</v>
      </c>
      <c r="F2151" t="s">
        <v>5313</v>
      </c>
      <c r="G2151" t="s">
        <v>5314</v>
      </c>
      <c r="H2151">
        <v>12559</v>
      </c>
      <c r="I2151">
        <v>90</v>
      </c>
      <c r="J2151" t="s">
        <v>29</v>
      </c>
      <c r="K2151" t="s">
        <v>30</v>
      </c>
      <c r="L2151">
        <v>12000000</v>
      </c>
      <c r="M2151">
        <v>2002</v>
      </c>
      <c r="N2151">
        <v>6.4</v>
      </c>
      <c r="O2151">
        <v>-11666024</v>
      </c>
      <c r="R2151" t="s">
        <v>625</v>
      </c>
      <c r="S2151" cm="1">
        <f t="array" ref="S2151">AVERAGE(IF(Table7[director_name]=R2151, Table7[imdb_score]))</f>
        <v>6.4499999999999993</v>
      </c>
      <c r="T2151" t="str">
        <f>IF(Table8[[#This Row],[Average]] &gt; $V$7, "Higher", "Lower")</f>
        <v>Lower</v>
      </c>
    </row>
    <row r="2152" spans="1:20" x14ac:dyDescent="0.3">
      <c r="A2152" t="s">
        <v>1816</v>
      </c>
      <c r="B2152">
        <v>358</v>
      </c>
      <c r="C2152">
        <v>106</v>
      </c>
      <c r="D2152">
        <v>18298649</v>
      </c>
      <c r="E2152" t="s">
        <v>721</v>
      </c>
      <c r="F2152" t="s">
        <v>5315</v>
      </c>
      <c r="G2152" t="s">
        <v>5316</v>
      </c>
      <c r="H2152">
        <v>85024</v>
      </c>
      <c r="I2152">
        <v>242</v>
      </c>
      <c r="J2152" t="s">
        <v>29</v>
      </c>
      <c r="K2152" t="s">
        <v>30</v>
      </c>
      <c r="L2152">
        <v>30000000</v>
      </c>
      <c r="M2152">
        <v>2011</v>
      </c>
      <c r="N2152">
        <v>6.4</v>
      </c>
      <c r="O2152">
        <v>-11701351</v>
      </c>
      <c r="R2152" t="s">
        <v>2233</v>
      </c>
      <c r="S2152" cm="1">
        <f t="array" ref="S2152">AVERAGE(IF(Table7[director_name]=R2152, Table7[imdb_score]))</f>
        <v>6.4499999999999993</v>
      </c>
      <c r="T2152" t="str">
        <f>IF(Table8[[#This Row],[Average]] &gt; $V$7, "Higher", "Lower")</f>
        <v>Lower</v>
      </c>
    </row>
    <row r="2153" spans="1:20" x14ac:dyDescent="0.3">
      <c r="A2153" t="s">
        <v>1080</v>
      </c>
      <c r="B2153">
        <v>63</v>
      </c>
      <c r="C2153">
        <v>107</v>
      </c>
      <c r="D2153">
        <v>18636537</v>
      </c>
      <c r="E2153" t="s">
        <v>5317</v>
      </c>
      <c r="F2153" t="s">
        <v>87</v>
      </c>
      <c r="G2153" t="s">
        <v>5318</v>
      </c>
      <c r="H2153">
        <v>69197</v>
      </c>
      <c r="I2153">
        <v>216</v>
      </c>
      <c r="J2153" t="s">
        <v>29</v>
      </c>
      <c r="K2153" t="s">
        <v>128</v>
      </c>
      <c r="L2153">
        <v>32000000</v>
      </c>
      <c r="M2153">
        <v>1995</v>
      </c>
      <c r="N2153">
        <v>6.4</v>
      </c>
      <c r="O2153">
        <v>-13363463</v>
      </c>
      <c r="R2153" t="s">
        <v>2810</v>
      </c>
      <c r="S2153" cm="1">
        <f t="array" ref="S2153">AVERAGE(IF(Table7[director_name]=R2153, Table7[imdb_score]))</f>
        <v>6.4499999999999993</v>
      </c>
      <c r="T2153" t="str">
        <f>IF(Table8[[#This Row],[Average]] &gt; $V$7, "Higher", "Lower")</f>
        <v>Lower</v>
      </c>
    </row>
    <row r="2154" spans="1:20" x14ac:dyDescent="0.3">
      <c r="A2154" t="s">
        <v>3068</v>
      </c>
      <c r="B2154">
        <v>205</v>
      </c>
      <c r="C2154">
        <v>105</v>
      </c>
      <c r="D2154">
        <v>613556</v>
      </c>
      <c r="E2154" t="s">
        <v>4219</v>
      </c>
      <c r="F2154" t="s">
        <v>5319</v>
      </c>
      <c r="G2154" t="s">
        <v>5320</v>
      </c>
      <c r="H2154">
        <v>9427</v>
      </c>
      <c r="I2154">
        <v>87</v>
      </c>
      <c r="J2154" t="s">
        <v>139</v>
      </c>
      <c r="K2154" t="s">
        <v>817</v>
      </c>
      <c r="L2154">
        <v>15000000</v>
      </c>
      <c r="M2154">
        <v>2015</v>
      </c>
      <c r="N2154">
        <v>6.4</v>
      </c>
      <c r="O2154">
        <v>-14386444</v>
      </c>
      <c r="R2154" t="s">
        <v>2992</v>
      </c>
      <c r="S2154" cm="1">
        <f t="array" ref="S2154">AVERAGE(IF(Table7[director_name]=R2154, Table7[imdb_score]))</f>
        <v>6.4499999999999993</v>
      </c>
      <c r="T2154" t="str">
        <f>IF(Table8[[#This Row],[Average]] &gt; $V$7, "Higher", "Lower")</f>
        <v>Lower</v>
      </c>
    </row>
    <row r="2155" spans="1:20" x14ac:dyDescent="0.3">
      <c r="A2155" t="s">
        <v>3048</v>
      </c>
      <c r="B2155">
        <v>75</v>
      </c>
      <c r="C2155">
        <v>118</v>
      </c>
      <c r="D2155">
        <v>399879</v>
      </c>
      <c r="E2155" t="s">
        <v>140</v>
      </c>
      <c r="F2155" t="s">
        <v>5321</v>
      </c>
      <c r="G2155" t="s">
        <v>5322</v>
      </c>
      <c r="H2155">
        <v>5772</v>
      </c>
      <c r="I2155">
        <v>115</v>
      </c>
      <c r="J2155" t="s">
        <v>29</v>
      </c>
      <c r="K2155" t="s">
        <v>581</v>
      </c>
      <c r="L2155">
        <v>15000000</v>
      </c>
      <c r="M2155">
        <v>2006</v>
      </c>
      <c r="N2155">
        <v>6.4</v>
      </c>
      <c r="O2155">
        <v>-14600121</v>
      </c>
      <c r="R2155" t="s">
        <v>2987</v>
      </c>
      <c r="S2155" cm="1">
        <f t="array" ref="S2155">AVERAGE(IF(Table7[director_name]=R2155, Table7[imdb_score]))</f>
        <v>6.4499999999999993</v>
      </c>
      <c r="T2155" t="str">
        <f>IF(Table8[[#This Row],[Average]] &gt; $V$7, "Higher", "Lower")</f>
        <v>Lower</v>
      </c>
    </row>
    <row r="2156" spans="1:20" x14ac:dyDescent="0.3">
      <c r="A2156" t="s">
        <v>3699</v>
      </c>
      <c r="B2156">
        <v>79</v>
      </c>
      <c r="C2156">
        <v>111</v>
      </c>
      <c r="D2156">
        <v>5205343</v>
      </c>
      <c r="E2156" t="s">
        <v>5323</v>
      </c>
      <c r="F2156" t="s">
        <v>5324</v>
      </c>
      <c r="G2156" t="s">
        <v>5325</v>
      </c>
      <c r="H2156">
        <v>11958</v>
      </c>
      <c r="I2156">
        <v>39</v>
      </c>
      <c r="J2156" t="s">
        <v>29</v>
      </c>
      <c r="K2156" t="s">
        <v>30</v>
      </c>
      <c r="L2156">
        <v>20000000</v>
      </c>
      <c r="M2156">
        <v>2009</v>
      </c>
      <c r="N2156">
        <v>6.4</v>
      </c>
      <c r="O2156">
        <v>-14794657</v>
      </c>
      <c r="R2156" t="s">
        <v>625</v>
      </c>
      <c r="S2156" cm="1">
        <f t="array" ref="S2156">AVERAGE(IF(Table7[director_name]=R2156, Table7[imdb_score]))</f>
        <v>6.4499999999999993</v>
      </c>
      <c r="T2156" t="str">
        <f>IF(Table8[[#This Row],[Average]] &gt; $V$7, "Higher", "Lower")</f>
        <v>Lower</v>
      </c>
    </row>
    <row r="2157" spans="1:20" x14ac:dyDescent="0.3">
      <c r="A2157" t="s">
        <v>539</v>
      </c>
      <c r="B2157">
        <v>128</v>
      </c>
      <c r="C2157">
        <v>108</v>
      </c>
      <c r="D2157">
        <v>3203044</v>
      </c>
      <c r="E2157" t="s">
        <v>289</v>
      </c>
      <c r="F2157" t="s">
        <v>539</v>
      </c>
      <c r="G2157" t="s">
        <v>5326</v>
      </c>
      <c r="H2157">
        <v>25165</v>
      </c>
      <c r="I2157">
        <v>155</v>
      </c>
      <c r="J2157" t="s">
        <v>29</v>
      </c>
      <c r="K2157" t="s">
        <v>30</v>
      </c>
      <c r="L2157">
        <v>18000000</v>
      </c>
      <c r="M2157">
        <v>2003</v>
      </c>
      <c r="N2157">
        <v>6.4</v>
      </c>
      <c r="O2157">
        <v>-14796956</v>
      </c>
      <c r="R2157" t="s">
        <v>2992</v>
      </c>
      <c r="S2157" cm="1">
        <f t="array" ref="S2157">AVERAGE(IF(Table7[director_name]=R2157, Table7[imdb_score]))</f>
        <v>6.4499999999999993</v>
      </c>
      <c r="T2157" t="str">
        <f>IF(Table8[[#This Row],[Average]] &gt; $V$7, "Higher", "Lower")</f>
        <v>Lower</v>
      </c>
    </row>
    <row r="2158" spans="1:20" x14ac:dyDescent="0.3">
      <c r="A2158" t="s">
        <v>3089</v>
      </c>
      <c r="B2158">
        <v>70</v>
      </c>
      <c r="C2158">
        <v>100</v>
      </c>
      <c r="D2158">
        <v>10114315</v>
      </c>
      <c r="E2158" t="s">
        <v>269</v>
      </c>
      <c r="F2158" t="s">
        <v>5327</v>
      </c>
      <c r="G2158" t="s">
        <v>5328</v>
      </c>
      <c r="H2158">
        <v>18693</v>
      </c>
      <c r="I2158">
        <v>187</v>
      </c>
      <c r="J2158" t="s">
        <v>29</v>
      </c>
      <c r="K2158" t="s">
        <v>30</v>
      </c>
      <c r="L2158">
        <v>25000000</v>
      </c>
      <c r="M2158">
        <v>1999</v>
      </c>
      <c r="N2158">
        <v>6.4</v>
      </c>
      <c r="O2158">
        <v>-14885685</v>
      </c>
      <c r="R2158" t="s">
        <v>2987</v>
      </c>
      <c r="S2158" cm="1">
        <f t="array" ref="S2158">AVERAGE(IF(Table7[director_name]=R2158, Table7[imdb_score]))</f>
        <v>6.4499999999999993</v>
      </c>
      <c r="T2158" t="str">
        <f>IF(Table8[[#This Row],[Average]] &gt; $V$7, "Higher", "Lower")</f>
        <v>Lower</v>
      </c>
    </row>
    <row r="2159" spans="1:20" x14ac:dyDescent="0.3">
      <c r="A2159" t="s">
        <v>2066</v>
      </c>
      <c r="B2159">
        <v>215</v>
      </c>
      <c r="C2159">
        <v>118</v>
      </c>
      <c r="D2159">
        <v>37035845</v>
      </c>
      <c r="E2159" t="s">
        <v>1699</v>
      </c>
      <c r="F2159" t="s">
        <v>468</v>
      </c>
      <c r="G2159" t="s">
        <v>5329</v>
      </c>
      <c r="H2159">
        <v>136680</v>
      </c>
      <c r="I2159">
        <v>149</v>
      </c>
      <c r="J2159" t="s">
        <v>29</v>
      </c>
      <c r="K2159" t="s">
        <v>30</v>
      </c>
      <c r="L2159">
        <v>52000000</v>
      </c>
      <c r="M2159">
        <v>2011</v>
      </c>
      <c r="N2159">
        <v>6.4</v>
      </c>
      <c r="O2159">
        <v>-14964155</v>
      </c>
      <c r="R2159" t="s">
        <v>625</v>
      </c>
      <c r="S2159" cm="1">
        <f t="array" ref="S2159">AVERAGE(IF(Table7[director_name]=R2159, Table7[imdb_score]))</f>
        <v>6.4499999999999993</v>
      </c>
      <c r="T2159" t="str">
        <f>IF(Table8[[#This Row],[Average]] &gt; $V$7, "Higher", "Lower")</f>
        <v>Lower</v>
      </c>
    </row>
    <row r="2160" spans="1:20" x14ac:dyDescent="0.3">
      <c r="A2160" t="s">
        <v>3074</v>
      </c>
      <c r="B2160">
        <v>50</v>
      </c>
      <c r="C2160">
        <v>102</v>
      </c>
      <c r="D2160">
        <v>2000000</v>
      </c>
      <c r="E2160" t="s">
        <v>2525</v>
      </c>
      <c r="F2160" t="s">
        <v>5330</v>
      </c>
      <c r="G2160" t="s">
        <v>5331</v>
      </c>
      <c r="H2160">
        <v>1275</v>
      </c>
      <c r="I2160">
        <v>27</v>
      </c>
      <c r="J2160" t="s">
        <v>29</v>
      </c>
      <c r="K2160" t="s">
        <v>30</v>
      </c>
      <c r="L2160">
        <v>17000000</v>
      </c>
      <c r="M2160">
        <v>1981</v>
      </c>
      <c r="N2160">
        <v>6.4</v>
      </c>
      <c r="O2160">
        <v>-15000000</v>
      </c>
      <c r="R2160" t="s">
        <v>2810</v>
      </c>
      <c r="S2160" cm="1">
        <f t="array" ref="S2160">AVERAGE(IF(Table7[director_name]=R2160, Table7[imdb_score]))</f>
        <v>6.4499999999999993</v>
      </c>
      <c r="T2160" t="str">
        <f>IF(Table8[[#This Row],[Average]] &gt; $V$7, "Higher", "Lower")</f>
        <v>Lower</v>
      </c>
    </row>
    <row r="2161" spans="1:20" x14ac:dyDescent="0.3">
      <c r="A2161" t="s">
        <v>3046</v>
      </c>
      <c r="B2161">
        <v>197</v>
      </c>
      <c r="C2161">
        <v>119</v>
      </c>
      <c r="D2161">
        <v>39440655</v>
      </c>
      <c r="E2161" t="s">
        <v>5332</v>
      </c>
      <c r="F2161" t="s">
        <v>2745</v>
      </c>
      <c r="G2161" t="s">
        <v>5333</v>
      </c>
      <c r="H2161">
        <v>61680</v>
      </c>
      <c r="I2161">
        <v>222</v>
      </c>
      <c r="J2161" t="s">
        <v>29</v>
      </c>
      <c r="K2161" t="s">
        <v>30</v>
      </c>
      <c r="L2161">
        <v>55000000</v>
      </c>
      <c r="M2161">
        <v>2010</v>
      </c>
      <c r="N2161">
        <v>6.4</v>
      </c>
      <c r="O2161">
        <v>-15559345</v>
      </c>
      <c r="R2161" t="s">
        <v>2233</v>
      </c>
      <c r="S2161" cm="1">
        <f t="array" ref="S2161">AVERAGE(IF(Table7[director_name]=R2161, Table7[imdb_score]))</f>
        <v>6.4499999999999993</v>
      </c>
      <c r="T2161" t="str">
        <f>IF(Table8[[#This Row],[Average]] &gt; $V$7, "Higher", "Lower")</f>
        <v>Lower</v>
      </c>
    </row>
    <row r="2162" spans="1:20" x14ac:dyDescent="0.3">
      <c r="A2162" t="s">
        <v>3033</v>
      </c>
      <c r="B2162">
        <v>172</v>
      </c>
      <c r="C2162">
        <v>116</v>
      </c>
      <c r="D2162">
        <v>43119879</v>
      </c>
      <c r="E2162" t="s">
        <v>86</v>
      </c>
      <c r="F2162" t="s">
        <v>176</v>
      </c>
      <c r="G2162" t="s">
        <v>5334</v>
      </c>
      <c r="H2162">
        <v>58450</v>
      </c>
      <c r="I2162">
        <v>842</v>
      </c>
      <c r="J2162" t="s">
        <v>29</v>
      </c>
      <c r="K2162" t="s">
        <v>30</v>
      </c>
      <c r="L2162">
        <v>60000000</v>
      </c>
      <c r="M2162">
        <v>2002</v>
      </c>
      <c r="N2162">
        <v>6.4</v>
      </c>
      <c r="O2162">
        <v>-16880121</v>
      </c>
      <c r="R2162" t="s">
        <v>625</v>
      </c>
      <c r="S2162" cm="1">
        <f t="array" ref="S2162">AVERAGE(IF(Table7[director_name]=R2162, Table7[imdb_score]))</f>
        <v>6.4499999999999993</v>
      </c>
      <c r="T2162" t="str">
        <f>IF(Table8[[#This Row],[Average]] &gt; $V$7, "Higher", "Lower")</f>
        <v>Lower</v>
      </c>
    </row>
    <row r="2163" spans="1:20" x14ac:dyDescent="0.3">
      <c r="A2163" t="s">
        <v>2137</v>
      </c>
      <c r="B2163">
        <v>89</v>
      </c>
      <c r="C2163">
        <v>132</v>
      </c>
      <c r="D2163">
        <v>29781453</v>
      </c>
      <c r="E2163" t="s">
        <v>913</v>
      </c>
      <c r="F2163" t="s">
        <v>5335</v>
      </c>
      <c r="G2163" t="s">
        <v>5336</v>
      </c>
      <c r="H2163">
        <v>22447</v>
      </c>
      <c r="I2163">
        <v>210</v>
      </c>
      <c r="J2163" t="s">
        <v>29</v>
      </c>
      <c r="K2163" t="s">
        <v>30</v>
      </c>
      <c r="L2163">
        <v>48000000</v>
      </c>
      <c r="M2163">
        <v>2001</v>
      </c>
      <c r="N2163">
        <v>6.4</v>
      </c>
      <c r="O2163">
        <v>-18218547</v>
      </c>
      <c r="R2163" t="s">
        <v>3001</v>
      </c>
      <c r="S2163" cm="1">
        <f t="array" ref="S2163">AVERAGE(IF(Table7[director_name]=R2163, Table7[imdb_score]))</f>
        <v>6.4333333333333336</v>
      </c>
      <c r="T2163" t="str">
        <f>IF(Table8[[#This Row],[Average]] &gt; $V$7, "Higher", "Lower")</f>
        <v>Lower</v>
      </c>
    </row>
    <row r="2164" spans="1:20" x14ac:dyDescent="0.3">
      <c r="A2164" t="s">
        <v>2499</v>
      </c>
      <c r="B2164">
        <v>134</v>
      </c>
      <c r="C2164">
        <v>100</v>
      </c>
      <c r="D2164">
        <v>12561</v>
      </c>
      <c r="E2164" t="s">
        <v>289</v>
      </c>
      <c r="F2164" t="s">
        <v>2330</v>
      </c>
      <c r="G2164" t="s">
        <v>5337</v>
      </c>
      <c r="H2164">
        <v>71276</v>
      </c>
      <c r="I2164">
        <v>181</v>
      </c>
      <c r="J2164" t="s">
        <v>29</v>
      </c>
      <c r="K2164" t="s">
        <v>30</v>
      </c>
      <c r="L2164">
        <v>19000000</v>
      </c>
      <c r="M2164">
        <v>2010</v>
      </c>
      <c r="N2164">
        <v>6.4</v>
      </c>
      <c r="O2164">
        <v>-18987439</v>
      </c>
      <c r="R2164" t="s">
        <v>3005</v>
      </c>
      <c r="S2164" cm="1">
        <f t="array" ref="S2164">AVERAGE(IF(Table7[director_name]=R2164, Table7[imdb_score]))</f>
        <v>6.4333333333333336</v>
      </c>
      <c r="T2164" t="str">
        <f>IF(Table8[[#This Row],[Average]] &gt; $V$7, "Higher", "Lower")</f>
        <v>Lower</v>
      </c>
    </row>
    <row r="2165" spans="1:20" x14ac:dyDescent="0.3">
      <c r="A2165" t="s">
        <v>1254</v>
      </c>
      <c r="B2165">
        <v>9</v>
      </c>
      <c r="C2165">
        <v>107</v>
      </c>
      <c r="D2165">
        <v>305070</v>
      </c>
      <c r="E2165" t="s">
        <v>3322</v>
      </c>
      <c r="F2165" t="s">
        <v>3706</v>
      </c>
      <c r="G2165" t="s">
        <v>5338</v>
      </c>
      <c r="H2165">
        <v>3843</v>
      </c>
      <c r="I2165">
        <v>25</v>
      </c>
      <c r="J2165" t="s">
        <v>29</v>
      </c>
      <c r="K2165" t="s">
        <v>30</v>
      </c>
      <c r="L2165">
        <v>20000000</v>
      </c>
      <c r="M2165">
        <v>1994</v>
      </c>
      <c r="N2165">
        <v>6.4</v>
      </c>
      <c r="O2165">
        <v>-19694930</v>
      </c>
      <c r="R2165" t="s">
        <v>3001</v>
      </c>
      <c r="S2165" cm="1">
        <f t="array" ref="S2165">AVERAGE(IF(Table7[director_name]=R2165, Table7[imdb_score]))</f>
        <v>6.4333333333333336</v>
      </c>
      <c r="T2165" t="str">
        <f>IF(Table8[[#This Row],[Average]] &gt; $V$7, "Higher", "Lower")</f>
        <v>Lower</v>
      </c>
    </row>
    <row r="2166" spans="1:20" x14ac:dyDescent="0.3">
      <c r="A2166" t="s">
        <v>2758</v>
      </c>
      <c r="B2166">
        <v>127</v>
      </c>
      <c r="C2166">
        <v>101</v>
      </c>
      <c r="D2166">
        <v>4476235</v>
      </c>
      <c r="E2166" t="s">
        <v>5339</v>
      </c>
      <c r="F2166" t="s">
        <v>5289</v>
      </c>
      <c r="G2166" t="s">
        <v>5340</v>
      </c>
      <c r="H2166">
        <v>49405</v>
      </c>
      <c r="I2166">
        <v>226</v>
      </c>
      <c r="J2166" t="s">
        <v>29</v>
      </c>
      <c r="K2166" t="s">
        <v>30</v>
      </c>
      <c r="L2166">
        <v>27000000</v>
      </c>
      <c r="M2166">
        <v>2004</v>
      </c>
      <c r="N2166">
        <v>6.4</v>
      </c>
      <c r="O2166">
        <v>-22523765</v>
      </c>
      <c r="R2166" t="s">
        <v>3005</v>
      </c>
      <c r="S2166" cm="1">
        <f t="array" ref="S2166">AVERAGE(IF(Table7[director_name]=R2166, Table7[imdb_score]))</f>
        <v>6.4333333333333336</v>
      </c>
      <c r="T2166" t="str">
        <f>IF(Table8[[#This Row],[Average]] &gt; $V$7, "Higher", "Lower")</f>
        <v>Lower</v>
      </c>
    </row>
    <row r="2167" spans="1:20" x14ac:dyDescent="0.3">
      <c r="A2167" t="s">
        <v>2282</v>
      </c>
      <c r="B2167">
        <v>93</v>
      </c>
      <c r="C2167">
        <v>115</v>
      </c>
      <c r="D2167">
        <v>882710</v>
      </c>
      <c r="E2167" t="s">
        <v>1915</v>
      </c>
      <c r="F2167" t="s">
        <v>2217</v>
      </c>
      <c r="G2167" t="s">
        <v>5341</v>
      </c>
      <c r="H2167">
        <v>16215</v>
      </c>
      <c r="I2167">
        <v>138</v>
      </c>
      <c r="J2167" t="s">
        <v>29</v>
      </c>
      <c r="K2167" t="s">
        <v>30</v>
      </c>
      <c r="L2167">
        <v>24000000</v>
      </c>
      <c r="M2167">
        <v>2000</v>
      </c>
      <c r="N2167">
        <v>6.4</v>
      </c>
      <c r="O2167">
        <v>-23117290</v>
      </c>
      <c r="R2167" t="s">
        <v>3005</v>
      </c>
      <c r="S2167" cm="1">
        <f t="array" ref="S2167">AVERAGE(IF(Table7[director_name]=R2167, Table7[imdb_score]))</f>
        <v>6.4333333333333336</v>
      </c>
      <c r="T2167" t="str">
        <f>IF(Table8[[#This Row],[Average]] &gt; $V$7, "Higher", "Lower")</f>
        <v>Lower</v>
      </c>
    </row>
    <row r="2168" spans="1:20" x14ac:dyDescent="0.3">
      <c r="A2168" t="s">
        <v>2548</v>
      </c>
      <c r="B2168">
        <v>230</v>
      </c>
      <c r="C2168">
        <v>153</v>
      </c>
      <c r="D2168">
        <v>51814190</v>
      </c>
      <c r="E2168" t="s">
        <v>73</v>
      </c>
      <c r="F2168" t="s">
        <v>1823</v>
      </c>
      <c r="G2168" t="s">
        <v>5342</v>
      </c>
      <c r="H2168">
        <v>100837</v>
      </c>
      <c r="I2168">
        <v>301</v>
      </c>
      <c r="J2168" t="s">
        <v>29</v>
      </c>
      <c r="K2168" t="s">
        <v>30</v>
      </c>
      <c r="L2168">
        <v>75000000</v>
      </c>
      <c r="M2168">
        <v>2009</v>
      </c>
      <c r="N2168">
        <v>6.4</v>
      </c>
      <c r="O2168">
        <v>-23185810</v>
      </c>
      <c r="R2168" t="s">
        <v>3001</v>
      </c>
      <c r="S2168" cm="1">
        <f t="array" ref="S2168">AVERAGE(IF(Table7[director_name]=R2168, Table7[imdb_score]))</f>
        <v>6.4333333333333336</v>
      </c>
      <c r="T2168" t="str">
        <f>IF(Table8[[#This Row],[Average]] &gt; $V$7, "Higher", "Lower")</f>
        <v>Lower</v>
      </c>
    </row>
    <row r="2169" spans="1:20" x14ac:dyDescent="0.3">
      <c r="A2169" t="s">
        <v>67</v>
      </c>
      <c r="B2169">
        <v>146</v>
      </c>
      <c r="C2169">
        <v>110</v>
      </c>
      <c r="D2169">
        <v>26199517</v>
      </c>
      <c r="E2169" t="s">
        <v>1536</v>
      </c>
      <c r="F2169" t="s">
        <v>67</v>
      </c>
      <c r="G2169" t="s">
        <v>5343</v>
      </c>
      <c r="H2169">
        <v>34356</v>
      </c>
      <c r="I2169">
        <v>260</v>
      </c>
      <c r="J2169" t="s">
        <v>29</v>
      </c>
      <c r="K2169" t="s">
        <v>30</v>
      </c>
      <c r="L2169">
        <v>50000000</v>
      </c>
      <c r="M2169">
        <v>2002</v>
      </c>
      <c r="N2169">
        <v>6.4</v>
      </c>
      <c r="O2169">
        <v>-23800483</v>
      </c>
      <c r="R2169" t="s">
        <v>2179</v>
      </c>
      <c r="S2169" cm="1">
        <f t="array" ref="S2169">AVERAGE(IF(Table7[director_name]=R2169, Table7[imdb_score]))</f>
        <v>6.4249999999999998</v>
      </c>
      <c r="T2169" t="str">
        <f>IF(Table8[[#This Row],[Average]] &gt; $V$7, "Higher", "Lower")</f>
        <v>Lower</v>
      </c>
    </row>
    <row r="2170" spans="1:20" x14ac:dyDescent="0.3">
      <c r="A2170" t="s">
        <v>1000</v>
      </c>
      <c r="B2170">
        <v>260</v>
      </c>
      <c r="C2170">
        <v>123</v>
      </c>
      <c r="D2170">
        <v>15962471</v>
      </c>
      <c r="E2170" t="s">
        <v>655</v>
      </c>
      <c r="F2170" t="s">
        <v>2639</v>
      </c>
      <c r="G2170" t="s">
        <v>5344</v>
      </c>
      <c r="H2170">
        <v>79892</v>
      </c>
      <c r="I2170">
        <v>619</v>
      </c>
      <c r="J2170" t="s">
        <v>29</v>
      </c>
      <c r="K2170" t="s">
        <v>30</v>
      </c>
      <c r="L2170">
        <v>40000000</v>
      </c>
      <c r="M2170">
        <v>2006</v>
      </c>
      <c r="N2170">
        <v>6.4</v>
      </c>
      <c r="O2170">
        <v>-24037529</v>
      </c>
      <c r="R2170" t="s">
        <v>2179</v>
      </c>
      <c r="S2170" cm="1">
        <f t="array" ref="S2170">AVERAGE(IF(Table7[director_name]=R2170, Table7[imdb_score]))</f>
        <v>6.4249999999999998</v>
      </c>
      <c r="T2170" t="str">
        <f>IF(Table8[[#This Row],[Average]] &gt; $V$7, "Higher", "Lower")</f>
        <v>Lower</v>
      </c>
    </row>
    <row r="2171" spans="1:20" x14ac:dyDescent="0.3">
      <c r="A2171" t="s">
        <v>3027</v>
      </c>
      <c r="B2171">
        <v>168</v>
      </c>
      <c r="C2171">
        <v>134</v>
      </c>
      <c r="D2171">
        <v>19377727</v>
      </c>
      <c r="E2171" t="s">
        <v>1316</v>
      </c>
      <c r="F2171" t="s">
        <v>5345</v>
      </c>
      <c r="G2171" t="s">
        <v>5346</v>
      </c>
      <c r="H2171">
        <v>35140</v>
      </c>
      <c r="I2171">
        <v>409</v>
      </c>
      <c r="J2171" t="s">
        <v>29</v>
      </c>
      <c r="K2171" t="s">
        <v>30</v>
      </c>
      <c r="L2171">
        <v>45000000</v>
      </c>
      <c r="M2171">
        <v>2005</v>
      </c>
      <c r="N2171">
        <v>6.4</v>
      </c>
      <c r="O2171">
        <v>-25622273</v>
      </c>
      <c r="R2171" t="s">
        <v>3012</v>
      </c>
      <c r="S2171" cm="1">
        <f t="array" ref="S2171">AVERAGE(IF(Table7[director_name]=R2171, Table7[imdb_score]))</f>
        <v>6.4249999999999998</v>
      </c>
      <c r="T2171" t="str">
        <f>IF(Table8[[#This Row],[Average]] &gt; $V$7, "Higher", "Lower")</f>
        <v>Lower</v>
      </c>
    </row>
    <row r="2172" spans="1:20" x14ac:dyDescent="0.3">
      <c r="A2172" t="s">
        <v>917</v>
      </c>
      <c r="B2172">
        <v>190</v>
      </c>
      <c r="C2172">
        <v>123</v>
      </c>
      <c r="D2172">
        <v>26838389</v>
      </c>
      <c r="E2172" t="s">
        <v>699</v>
      </c>
      <c r="F2172" t="s">
        <v>50</v>
      </c>
      <c r="G2172" t="s">
        <v>5347</v>
      </c>
      <c r="H2172">
        <v>58658</v>
      </c>
      <c r="I2172">
        <v>495</v>
      </c>
      <c r="J2172" t="s">
        <v>29</v>
      </c>
      <c r="K2172" t="s">
        <v>30</v>
      </c>
      <c r="L2172">
        <v>57000000</v>
      </c>
      <c r="M2172">
        <v>2005</v>
      </c>
      <c r="N2172">
        <v>6.4</v>
      </c>
      <c r="O2172">
        <v>-30161611</v>
      </c>
      <c r="R2172" t="s">
        <v>3012</v>
      </c>
      <c r="S2172" cm="1">
        <f t="array" ref="S2172">AVERAGE(IF(Table7[director_name]=R2172, Table7[imdb_score]))</f>
        <v>6.4249999999999998</v>
      </c>
      <c r="T2172" t="str">
        <f>IF(Table8[[#This Row],[Average]] &gt; $V$7, "Higher", "Lower")</f>
        <v>Lower</v>
      </c>
    </row>
    <row r="2173" spans="1:20" x14ac:dyDescent="0.3">
      <c r="A2173" t="s">
        <v>3052</v>
      </c>
      <c r="B2173">
        <v>38</v>
      </c>
      <c r="C2173">
        <v>118</v>
      </c>
      <c r="D2173">
        <v>6482195</v>
      </c>
      <c r="E2173" t="s">
        <v>1366</v>
      </c>
      <c r="F2173" t="s">
        <v>5348</v>
      </c>
      <c r="G2173" t="s">
        <v>5349</v>
      </c>
      <c r="H2173">
        <v>9740</v>
      </c>
      <c r="I2173">
        <v>81</v>
      </c>
      <c r="J2173" t="s">
        <v>29</v>
      </c>
      <c r="K2173" t="s">
        <v>30</v>
      </c>
      <c r="L2173">
        <v>37000000</v>
      </c>
      <c r="M2173">
        <v>1997</v>
      </c>
      <c r="N2173">
        <v>6.4</v>
      </c>
      <c r="O2173">
        <v>-30517805</v>
      </c>
      <c r="R2173" t="s">
        <v>3012</v>
      </c>
      <c r="S2173" cm="1">
        <f t="array" ref="S2173">AVERAGE(IF(Table7[director_name]=R2173, Table7[imdb_score]))</f>
        <v>6.4249999999999998</v>
      </c>
      <c r="T2173" t="str">
        <f>IF(Table8[[#This Row],[Average]] &gt; $V$7, "Higher", "Lower")</f>
        <v>Lower</v>
      </c>
    </row>
    <row r="2174" spans="1:20" x14ac:dyDescent="0.3">
      <c r="A2174" t="s">
        <v>3038</v>
      </c>
      <c r="B2174">
        <v>50</v>
      </c>
      <c r="C2174">
        <v>121</v>
      </c>
      <c r="D2174">
        <v>2221994</v>
      </c>
      <c r="E2174" t="s">
        <v>1449</v>
      </c>
      <c r="F2174" t="s">
        <v>1574</v>
      </c>
      <c r="G2174" t="s">
        <v>5350</v>
      </c>
      <c r="H2174">
        <v>11747</v>
      </c>
      <c r="I2174">
        <v>99</v>
      </c>
      <c r="J2174" t="s">
        <v>29</v>
      </c>
      <c r="K2174" t="s">
        <v>371</v>
      </c>
      <c r="L2174">
        <v>35000000</v>
      </c>
      <c r="M2174">
        <v>1997</v>
      </c>
      <c r="N2174">
        <v>6.4</v>
      </c>
      <c r="O2174">
        <v>-32778006</v>
      </c>
      <c r="R2174" t="s">
        <v>2179</v>
      </c>
      <c r="S2174" cm="1">
        <f t="array" ref="S2174">AVERAGE(IF(Table7[director_name]=R2174, Table7[imdb_score]))</f>
        <v>6.4249999999999998</v>
      </c>
      <c r="T2174" t="str">
        <f>IF(Table8[[#This Row],[Average]] &gt; $V$7, "Higher", "Lower")</f>
        <v>Lower</v>
      </c>
    </row>
    <row r="2175" spans="1:20" x14ac:dyDescent="0.3">
      <c r="A2175" t="s">
        <v>2029</v>
      </c>
      <c r="B2175">
        <v>376</v>
      </c>
      <c r="C2175">
        <v>107</v>
      </c>
      <c r="D2175">
        <v>12026670</v>
      </c>
      <c r="E2175" t="s">
        <v>1576</v>
      </c>
      <c r="F2175" t="s">
        <v>5351</v>
      </c>
      <c r="G2175" t="s">
        <v>5352</v>
      </c>
      <c r="H2175">
        <v>114241</v>
      </c>
      <c r="I2175">
        <v>258</v>
      </c>
      <c r="J2175" t="s">
        <v>29</v>
      </c>
      <c r="K2175" t="s">
        <v>30</v>
      </c>
      <c r="L2175">
        <v>45000000</v>
      </c>
      <c r="M2175">
        <v>2013</v>
      </c>
      <c r="N2175">
        <v>6.4</v>
      </c>
      <c r="O2175">
        <v>-32973330</v>
      </c>
      <c r="R2175" t="s">
        <v>3012</v>
      </c>
      <c r="S2175" cm="1">
        <f t="array" ref="S2175">AVERAGE(IF(Table7[director_name]=R2175, Table7[imdb_score]))</f>
        <v>6.4249999999999998</v>
      </c>
      <c r="T2175" t="str">
        <f>IF(Table8[[#This Row],[Average]] &gt; $V$7, "Higher", "Lower")</f>
        <v>Lower</v>
      </c>
    </row>
    <row r="2176" spans="1:20" x14ac:dyDescent="0.3">
      <c r="A2176" t="s">
        <v>746</v>
      </c>
      <c r="B2176">
        <v>267</v>
      </c>
      <c r="C2176">
        <v>106</v>
      </c>
      <c r="D2176">
        <v>65452312</v>
      </c>
      <c r="E2176" t="s">
        <v>1576</v>
      </c>
      <c r="F2176" t="s">
        <v>837</v>
      </c>
      <c r="G2176" t="s">
        <v>5353</v>
      </c>
      <c r="H2176">
        <v>149998</v>
      </c>
      <c r="I2176">
        <v>285</v>
      </c>
      <c r="J2176" t="s">
        <v>29</v>
      </c>
      <c r="K2176" t="s">
        <v>30</v>
      </c>
      <c r="L2176">
        <v>100000000</v>
      </c>
      <c r="M2176">
        <v>2009</v>
      </c>
      <c r="N2176">
        <v>6.4</v>
      </c>
      <c r="O2176">
        <v>-34547688</v>
      </c>
      <c r="R2176" t="s">
        <v>2179</v>
      </c>
      <c r="S2176" cm="1">
        <f t="array" ref="S2176">AVERAGE(IF(Table7[director_name]=R2176, Table7[imdb_score]))</f>
        <v>6.4249999999999998</v>
      </c>
      <c r="T2176" t="str">
        <f>IF(Table8[[#This Row],[Average]] &gt; $V$7, "Higher", "Lower")</f>
        <v>Lower</v>
      </c>
    </row>
    <row r="2177" spans="1:20" x14ac:dyDescent="0.3">
      <c r="A2177" t="s">
        <v>1059</v>
      </c>
      <c r="B2177">
        <v>115</v>
      </c>
      <c r="C2177">
        <v>139</v>
      </c>
      <c r="D2177">
        <v>4584886</v>
      </c>
      <c r="E2177" t="s">
        <v>588</v>
      </c>
      <c r="F2177" t="s">
        <v>5354</v>
      </c>
      <c r="G2177" t="s">
        <v>5355</v>
      </c>
      <c r="H2177">
        <v>19114</v>
      </c>
      <c r="I2177">
        <v>115</v>
      </c>
      <c r="J2177" t="s">
        <v>29</v>
      </c>
      <c r="K2177" t="s">
        <v>30</v>
      </c>
      <c r="L2177">
        <v>45000000</v>
      </c>
      <c r="M2177">
        <v>2007</v>
      </c>
      <c r="N2177">
        <v>6.4</v>
      </c>
      <c r="O2177">
        <v>-40415114</v>
      </c>
      <c r="R2177" t="s">
        <v>2044</v>
      </c>
      <c r="S2177" cm="1">
        <f t="array" ref="S2177">AVERAGE(IF(Table7[director_name]=R2177, Table7[imdb_score]))</f>
        <v>6.4142857142857137</v>
      </c>
      <c r="T2177" t="str">
        <f>IF(Table8[[#This Row],[Average]] &gt; $V$7, "Higher", "Lower")</f>
        <v>Lower</v>
      </c>
    </row>
    <row r="2178" spans="1:20" x14ac:dyDescent="0.3">
      <c r="A2178" t="s">
        <v>3326</v>
      </c>
      <c r="B2178">
        <v>105</v>
      </c>
      <c r="C2178">
        <v>109</v>
      </c>
      <c r="D2178">
        <v>8355815</v>
      </c>
      <c r="E2178" t="s">
        <v>3824</v>
      </c>
      <c r="F2178" t="s">
        <v>313</v>
      </c>
      <c r="G2178" t="s">
        <v>5356</v>
      </c>
      <c r="H2178">
        <v>34730</v>
      </c>
      <c r="I2178">
        <v>341</v>
      </c>
      <c r="J2178" t="s">
        <v>29</v>
      </c>
      <c r="K2178" t="s">
        <v>200</v>
      </c>
      <c r="L2178">
        <v>55000000</v>
      </c>
      <c r="M2178">
        <v>2002</v>
      </c>
      <c r="N2178">
        <v>6.4</v>
      </c>
      <c r="O2178">
        <v>-46644185</v>
      </c>
      <c r="R2178" t="s">
        <v>2044</v>
      </c>
      <c r="S2178" cm="1">
        <f t="array" ref="S2178">AVERAGE(IF(Table7[director_name]=R2178, Table7[imdb_score]))</f>
        <v>6.4142857142857137</v>
      </c>
      <c r="T2178" t="str">
        <f>IF(Table8[[#This Row],[Average]] &gt; $V$7, "Higher", "Lower")</f>
        <v>Lower</v>
      </c>
    </row>
    <row r="2179" spans="1:20" x14ac:dyDescent="0.3">
      <c r="A2179" t="s">
        <v>2558</v>
      </c>
      <c r="B2179">
        <v>172</v>
      </c>
      <c r="C2179">
        <v>137</v>
      </c>
      <c r="D2179">
        <v>1206135</v>
      </c>
      <c r="E2179" t="s">
        <v>208</v>
      </c>
      <c r="F2179" t="s">
        <v>176</v>
      </c>
      <c r="G2179" t="s">
        <v>5357</v>
      </c>
      <c r="H2179">
        <v>40568</v>
      </c>
      <c r="I2179">
        <v>185</v>
      </c>
      <c r="J2179" t="s">
        <v>29</v>
      </c>
      <c r="K2179" t="s">
        <v>2102</v>
      </c>
      <c r="L2179">
        <v>50000000</v>
      </c>
      <c r="M2179">
        <v>2015</v>
      </c>
      <c r="N2179">
        <v>6.4</v>
      </c>
      <c r="O2179">
        <v>-48793865</v>
      </c>
      <c r="R2179" t="s">
        <v>2044</v>
      </c>
      <c r="S2179" cm="1">
        <f t="array" ref="S2179">AVERAGE(IF(Table7[director_name]=R2179, Table7[imdb_score]))</f>
        <v>6.4142857142857137</v>
      </c>
      <c r="T2179" t="str">
        <f>IF(Table8[[#This Row],[Average]] &gt; $V$7, "Higher", "Lower")</f>
        <v>Lower</v>
      </c>
    </row>
    <row r="2180" spans="1:20" x14ac:dyDescent="0.3">
      <c r="A2180" t="s">
        <v>2709</v>
      </c>
      <c r="B2180">
        <v>280</v>
      </c>
      <c r="C2180">
        <v>109</v>
      </c>
      <c r="D2180">
        <v>150350192</v>
      </c>
      <c r="E2180" t="s">
        <v>105</v>
      </c>
      <c r="F2180" t="s">
        <v>1641</v>
      </c>
      <c r="G2180" t="s">
        <v>5358</v>
      </c>
      <c r="H2180">
        <v>305340</v>
      </c>
      <c r="I2180">
        <v>1676</v>
      </c>
      <c r="J2180" t="s">
        <v>29</v>
      </c>
      <c r="K2180" t="s">
        <v>30</v>
      </c>
      <c r="L2180">
        <v>200000000</v>
      </c>
      <c r="M2180">
        <v>2003</v>
      </c>
      <c r="N2180">
        <v>6.4</v>
      </c>
      <c r="O2180">
        <v>-49649808</v>
      </c>
      <c r="R2180" t="s">
        <v>2044</v>
      </c>
      <c r="S2180" cm="1">
        <f t="array" ref="S2180">AVERAGE(IF(Table7[director_name]=R2180, Table7[imdb_score]))</f>
        <v>6.4142857142857137</v>
      </c>
      <c r="T2180" t="str">
        <f>IF(Table8[[#This Row],[Average]] &gt; $V$7, "Higher", "Lower")</f>
        <v>Lower</v>
      </c>
    </row>
    <row r="2181" spans="1:20" x14ac:dyDescent="0.3">
      <c r="A2181" t="s">
        <v>2878</v>
      </c>
      <c r="B2181">
        <v>339</v>
      </c>
      <c r="C2181">
        <v>131</v>
      </c>
      <c r="D2181">
        <v>73103784</v>
      </c>
      <c r="E2181" t="s">
        <v>417</v>
      </c>
      <c r="F2181" t="s">
        <v>2300</v>
      </c>
      <c r="G2181" t="s">
        <v>5359</v>
      </c>
      <c r="H2181">
        <v>164238</v>
      </c>
      <c r="I2181">
        <v>434</v>
      </c>
      <c r="J2181" t="s">
        <v>29</v>
      </c>
      <c r="K2181" t="s">
        <v>30</v>
      </c>
      <c r="L2181">
        <v>150000000</v>
      </c>
      <c r="M2181">
        <v>2013</v>
      </c>
      <c r="N2181">
        <v>6.4</v>
      </c>
      <c r="O2181">
        <v>-76896216</v>
      </c>
      <c r="R2181" t="s">
        <v>2044</v>
      </c>
      <c r="S2181" cm="1">
        <f t="array" ref="S2181">AVERAGE(IF(Table7[director_name]=R2181, Table7[imdb_score]))</f>
        <v>6.4142857142857137</v>
      </c>
      <c r="T2181" t="str">
        <f>IF(Table8[[#This Row],[Average]] &gt; $V$7, "Higher", "Lower")</f>
        <v>Lower</v>
      </c>
    </row>
    <row r="2182" spans="1:20" x14ac:dyDescent="0.3">
      <c r="A2182" t="s">
        <v>2514</v>
      </c>
      <c r="B2182">
        <v>218</v>
      </c>
      <c r="C2182">
        <v>113</v>
      </c>
      <c r="D2182">
        <v>76846624</v>
      </c>
      <c r="E2182" t="s">
        <v>1674</v>
      </c>
      <c r="F2182" t="s">
        <v>482</v>
      </c>
      <c r="G2182" t="s">
        <v>5360</v>
      </c>
      <c r="H2182">
        <v>21352</v>
      </c>
      <c r="I2182">
        <v>131</v>
      </c>
      <c r="J2182" t="s">
        <v>29</v>
      </c>
      <c r="K2182" t="s">
        <v>30</v>
      </c>
      <c r="L2182">
        <v>170000000</v>
      </c>
      <c r="M2182">
        <v>2016</v>
      </c>
      <c r="N2182">
        <v>6.4</v>
      </c>
      <c r="O2182">
        <v>-93153376</v>
      </c>
      <c r="R2182" t="s">
        <v>2044</v>
      </c>
      <c r="S2182" cm="1">
        <f t="array" ref="S2182">AVERAGE(IF(Table7[director_name]=R2182, Table7[imdb_score]))</f>
        <v>6.4142857142857137</v>
      </c>
      <c r="T2182" t="str">
        <f>IF(Table8[[#This Row],[Average]] &gt; $V$7, "Higher", "Lower")</f>
        <v>Lower</v>
      </c>
    </row>
    <row r="2183" spans="1:20" x14ac:dyDescent="0.3">
      <c r="A2183" t="s">
        <v>3064</v>
      </c>
      <c r="B2183">
        <v>166</v>
      </c>
      <c r="C2183">
        <v>106</v>
      </c>
      <c r="D2183">
        <v>32131830</v>
      </c>
      <c r="E2183" t="s">
        <v>5361</v>
      </c>
      <c r="F2183" t="s">
        <v>478</v>
      </c>
      <c r="G2183" t="s">
        <v>5362</v>
      </c>
      <c r="H2183">
        <v>72259</v>
      </c>
      <c r="I2183">
        <v>788</v>
      </c>
      <c r="J2183" t="s">
        <v>29</v>
      </c>
      <c r="K2183" t="s">
        <v>30</v>
      </c>
      <c r="L2183">
        <v>137000000</v>
      </c>
      <c r="M2183">
        <v>2001</v>
      </c>
      <c r="N2183">
        <v>6.4</v>
      </c>
      <c r="O2183">
        <v>-104868170</v>
      </c>
      <c r="R2183" t="s">
        <v>2044</v>
      </c>
      <c r="S2183" cm="1">
        <f t="array" ref="S2183">AVERAGE(IF(Table7[director_name]=R2183, Table7[imdb_score]))</f>
        <v>6.4142857142857137</v>
      </c>
      <c r="T2183" t="str">
        <f>IF(Table8[[#This Row],[Average]] &gt; $V$7, "Higher", "Lower")</f>
        <v>Lower</v>
      </c>
    </row>
    <row r="2184" spans="1:20" x14ac:dyDescent="0.3">
      <c r="A2184" t="s">
        <v>1395</v>
      </c>
      <c r="B2184">
        <v>111</v>
      </c>
      <c r="C2184">
        <v>158</v>
      </c>
      <c r="D2184">
        <v>14131298</v>
      </c>
      <c r="E2184" t="s">
        <v>283</v>
      </c>
      <c r="F2184" t="s">
        <v>5363</v>
      </c>
      <c r="G2184" t="s">
        <v>5364</v>
      </c>
      <c r="H2184">
        <v>55889</v>
      </c>
      <c r="I2184">
        <v>390</v>
      </c>
      <c r="J2184" t="s">
        <v>29</v>
      </c>
      <c r="K2184" t="s">
        <v>241</v>
      </c>
      <c r="L2184">
        <v>390000000</v>
      </c>
      <c r="M2184">
        <v>1999</v>
      </c>
      <c r="N2184">
        <v>6.4</v>
      </c>
      <c r="O2184">
        <v>-375868702</v>
      </c>
      <c r="R2184" t="s">
        <v>2446</v>
      </c>
      <c r="S2184" cm="1">
        <f t="array" ref="S2184">AVERAGE(IF(Table7[director_name]=R2184, Table7[imdb_score]))</f>
        <v>6.4000000000000012</v>
      </c>
      <c r="T2184" t="str">
        <f>IF(Table8[[#This Row],[Average]] &gt; $V$7, "Higher", "Lower")</f>
        <v>Lower</v>
      </c>
    </row>
    <row r="2185" spans="1:20" x14ac:dyDescent="0.3">
      <c r="A2185" t="s">
        <v>2677</v>
      </c>
      <c r="B2185">
        <v>141</v>
      </c>
      <c r="C2185">
        <v>106</v>
      </c>
      <c r="D2185">
        <v>279167575</v>
      </c>
      <c r="E2185" t="s">
        <v>289</v>
      </c>
      <c r="F2185" t="s">
        <v>44</v>
      </c>
      <c r="G2185" t="s">
        <v>5365</v>
      </c>
      <c r="H2185">
        <v>211296</v>
      </c>
      <c r="I2185">
        <v>428</v>
      </c>
      <c r="J2185" t="s">
        <v>29</v>
      </c>
      <c r="K2185" t="s">
        <v>30</v>
      </c>
      <c r="L2185">
        <v>80000000</v>
      </c>
      <c r="M2185">
        <v>2004</v>
      </c>
      <c r="N2185">
        <v>6.3</v>
      </c>
      <c r="O2185">
        <v>199167575</v>
      </c>
      <c r="R2185" t="s">
        <v>2673</v>
      </c>
      <c r="S2185" cm="1">
        <f t="array" ref="S2185">AVERAGE(IF(Table7[director_name]=R2185, Table7[imdb_score]))</f>
        <v>6.4000000000000012</v>
      </c>
      <c r="T2185" t="str">
        <f>IF(Table8[[#This Row],[Average]] &gt; $V$7, "Higher", "Lower")</f>
        <v>Lower</v>
      </c>
    </row>
    <row r="2186" spans="1:20" x14ac:dyDescent="0.3">
      <c r="A2186" t="s">
        <v>1907</v>
      </c>
      <c r="B2186">
        <v>428</v>
      </c>
      <c r="C2186">
        <v>154</v>
      </c>
      <c r="D2186">
        <v>352358779</v>
      </c>
      <c r="E2186" t="s">
        <v>248</v>
      </c>
      <c r="F2186" t="s">
        <v>5366</v>
      </c>
      <c r="G2186" t="s">
        <v>5367</v>
      </c>
      <c r="H2186">
        <v>326180</v>
      </c>
      <c r="I2186">
        <v>899</v>
      </c>
      <c r="J2186" t="s">
        <v>29</v>
      </c>
      <c r="K2186" t="s">
        <v>30</v>
      </c>
      <c r="L2186">
        <v>195000000</v>
      </c>
      <c r="M2186">
        <v>2011</v>
      </c>
      <c r="N2186">
        <v>6.3</v>
      </c>
      <c r="O2186">
        <v>157358779</v>
      </c>
      <c r="R2186" t="s">
        <v>2681</v>
      </c>
      <c r="S2186" cm="1">
        <f t="array" ref="S2186">AVERAGE(IF(Table7[director_name]=R2186, Table7[imdb_score]))</f>
        <v>6.4000000000000012</v>
      </c>
      <c r="T2186" t="str">
        <f>IF(Table8[[#This Row],[Average]] &gt; $V$7, "Higher", "Lower")</f>
        <v>Lower</v>
      </c>
    </row>
    <row r="2187" spans="1:20" x14ac:dyDescent="0.3">
      <c r="A2187" t="s">
        <v>2461</v>
      </c>
      <c r="B2187">
        <v>114</v>
      </c>
      <c r="C2187">
        <v>113</v>
      </c>
      <c r="D2187">
        <v>241688385</v>
      </c>
      <c r="E2187" t="s">
        <v>1050</v>
      </c>
      <c r="F2187" t="s">
        <v>436</v>
      </c>
      <c r="G2187" t="s">
        <v>5368</v>
      </c>
      <c r="H2187">
        <v>144053</v>
      </c>
      <c r="I2187">
        <v>395</v>
      </c>
      <c r="J2187" t="s">
        <v>29</v>
      </c>
      <c r="K2187" t="s">
        <v>30</v>
      </c>
      <c r="L2187">
        <v>92000000</v>
      </c>
      <c r="M2187">
        <v>1996</v>
      </c>
      <c r="N2187">
        <v>6.3</v>
      </c>
      <c r="O2187">
        <v>149688385</v>
      </c>
      <c r="R2187" t="s">
        <v>2681</v>
      </c>
      <c r="S2187" cm="1">
        <f t="array" ref="S2187">AVERAGE(IF(Table7[director_name]=R2187, Table7[imdb_score]))</f>
        <v>6.4000000000000012</v>
      </c>
      <c r="T2187" t="str">
        <f>IF(Table8[[#This Row],[Average]] &gt; $V$7, "Higher", "Lower")</f>
        <v>Lower</v>
      </c>
    </row>
    <row r="2188" spans="1:20" x14ac:dyDescent="0.3">
      <c r="A2188" t="s">
        <v>3313</v>
      </c>
      <c r="B2188">
        <v>409</v>
      </c>
      <c r="C2188">
        <v>84</v>
      </c>
      <c r="D2188">
        <v>107917283</v>
      </c>
      <c r="E2188" t="s">
        <v>626</v>
      </c>
      <c r="F2188" t="s">
        <v>5369</v>
      </c>
      <c r="G2188" t="s">
        <v>5370</v>
      </c>
      <c r="H2188">
        <v>184824</v>
      </c>
      <c r="I2188">
        <v>1189</v>
      </c>
      <c r="J2188" t="s">
        <v>29</v>
      </c>
      <c r="K2188" t="s">
        <v>30</v>
      </c>
      <c r="L2188">
        <v>15000</v>
      </c>
      <c r="M2188">
        <v>2007</v>
      </c>
      <c r="N2188">
        <v>6.3</v>
      </c>
      <c r="O2188">
        <v>107902283</v>
      </c>
      <c r="R2188" t="s">
        <v>2446</v>
      </c>
      <c r="S2188" cm="1">
        <f t="array" ref="S2188">AVERAGE(IF(Table7[director_name]=R2188, Table7[imdb_score]))</f>
        <v>6.4000000000000012</v>
      </c>
      <c r="T2188" t="str">
        <f>IF(Table8[[#This Row],[Average]] &gt; $V$7, "Higher", "Lower")</f>
        <v>Lower</v>
      </c>
    </row>
    <row r="2189" spans="1:20" x14ac:dyDescent="0.3">
      <c r="A2189" t="s">
        <v>3683</v>
      </c>
      <c r="B2189">
        <v>202</v>
      </c>
      <c r="C2189">
        <v>130</v>
      </c>
      <c r="D2189">
        <v>202007640</v>
      </c>
      <c r="E2189" t="s">
        <v>5371</v>
      </c>
      <c r="F2189" t="s">
        <v>3495</v>
      </c>
      <c r="G2189" t="s">
        <v>5372</v>
      </c>
      <c r="H2189">
        <v>248045</v>
      </c>
      <c r="I2189">
        <v>890</v>
      </c>
      <c r="J2189" t="s">
        <v>29</v>
      </c>
      <c r="K2189" t="s">
        <v>30</v>
      </c>
      <c r="L2189">
        <v>98000000</v>
      </c>
      <c r="M2189">
        <v>2001</v>
      </c>
      <c r="N2189">
        <v>6.3</v>
      </c>
      <c r="O2189">
        <v>104007640</v>
      </c>
      <c r="R2189" t="s">
        <v>2446</v>
      </c>
      <c r="S2189" cm="1">
        <f t="array" ref="S2189">AVERAGE(IF(Table7[director_name]=R2189, Table7[imdb_score]))</f>
        <v>6.4000000000000012</v>
      </c>
      <c r="T2189" t="str">
        <f>IF(Table8[[#This Row],[Average]] &gt; $V$7, "Higher", "Lower")</f>
        <v>Lower</v>
      </c>
    </row>
    <row r="2190" spans="1:20" x14ac:dyDescent="0.3">
      <c r="A2190" t="s">
        <v>3344</v>
      </c>
      <c r="B2190">
        <v>358</v>
      </c>
      <c r="C2190">
        <v>98</v>
      </c>
      <c r="D2190">
        <v>139852971</v>
      </c>
      <c r="E2190" t="s">
        <v>1576</v>
      </c>
      <c r="F2190" t="s">
        <v>61</v>
      </c>
      <c r="G2190" t="s">
        <v>5373</v>
      </c>
      <c r="H2190">
        <v>238671</v>
      </c>
      <c r="I2190">
        <v>461</v>
      </c>
      <c r="J2190" t="s">
        <v>29</v>
      </c>
      <c r="K2190" t="s">
        <v>241</v>
      </c>
      <c r="L2190">
        <v>45000000</v>
      </c>
      <c r="M2190">
        <v>2012</v>
      </c>
      <c r="N2190">
        <v>6.3</v>
      </c>
      <c r="O2190">
        <v>94852971</v>
      </c>
      <c r="R2190" t="s">
        <v>2446</v>
      </c>
      <c r="S2190" cm="1">
        <f t="array" ref="S2190">AVERAGE(IF(Table7[director_name]=R2190, Table7[imdb_score]))</f>
        <v>6.4000000000000012</v>
      </c>
      <c r="T2190" t="str">
        <f>IF(Table8[[#This Row],[Average]] &gt; $V$7, "Higher", "Lower")</f>
        <v>Lower</v>
      </c>
    </row>
    <row r="2191" spans="1:20" x14ac:dyDescent="0.3">
      <c r="A2191" t="s">
        <v>3168</v>
      </c>
      <c r="B2191">
        <v>238</v>
      </c>
      <c r="C2191">
        <v>108</v>
      </c>
      <c r="D2191">
        <v>143704210</v>
      </c>
      <c r="E2191" t="s">
        <v>5374</v>
      </c>
      <c r="F2191" t="s">
        <v>656</v>
      </c>
      <c r="G2191" t="s">
        <v>5375</v>
      </c>
      <c r="H2191">
        <v>145974</v>
      </c>
      <c r="I2191">
        <v>611</v>
      </c>
      <c r="J2191" t="s">
        <v>29</v>
      </c>
      <c r="K2191" t="s">
        <v>30</v>
      </c>
      <c r="L2191">
        <v>52000000</v>
      </c>
      <c r="M2191">
        <v>2008</v>
      </c>
      <c r="N2191">
        <v>6.3</v>
      </c>
      <c r="O2191">
        <v>91704210</v>
      </c>
      <c r="R2191" t="s">
        <v>2673</v>
      </c>
      <c r="S2191" cm="1">
        <f t="array" ref="S2191">AVERAGE(IF(Table7[director_name]=R2191, Table7[imdb_score]))</f>
        <v>6.4000000000000012</v>
      </c>
      <c r="T2191" t="str">
        <f>IF(Table8[[#This Row],[Average]] &gt; $V$7, "Higher", "Lower")</f>
        <v>Lower</v>
      </c>
    </row>
    <row r="2192" spans="1:20" x14ac:dyDescent="0.3">
      <c r="A2192" t="s">
        <v>3246</v>
      </c>
      <c r="B2192">
        <v>84</v>
      </c>
      <c r="C2192">
        <v>105</v>
      </c>
      <c r="D2192">
        <v>126805112</v>
      </c>
      <c r="E2192" t="s">
        <v>289</v>
      </c>
      <c r="F2192" t="s">
        <v>2153</v>
      </c>
      <c r="G2192" t="s">
        <v>5376</v>
      </c>
      <c r="H2192">
        <v>98199</v>
      </c>
      <c r="I2192">
        <v>169</v>
      </c>
      <c r="J2192" t="s">
        <v>29</v>
      </c>
      <c r="K2192" t="s">
        <v>30</v>
      </c>
      <c r="L2192">
        <v>46000000</v>
      </c>
      <c r="M2192">
        <v>1997</v>
      </c>
      <c r="N2192">
        <v>6.3</v>
      </c>
      <c r="O2192">
        <v>80805112</v>
      </c>
      <c r="R2192" t="s">
        <v>2446</v>
      </c>
      <c r="S2192" cm="1">
        <f t="array" ref="S2192">AVERAGE(IF(Table7[director_name]=R2192, Table7[imdb_score]))</f>
        <v>6.4000000000000012</v>
      </c>
      <c r="T2192" t="str">
        <f>IF(Table8[[#This Row],[Average]] &gt; $V$7, "Higher", "Lower")</f>
        <v>Lower</v>
      </c>
    </row>
    <row r="2193" spans="1:20" x14ac:dyDescent="0.3">
      <c r="A2193" t="s">
        <v>3457</v>
      </c>
      <c r="B2193">
        <v>59</v>
      </c>
      <c r="C2193">
        <v>90</v>
      </c>
      <c r="D2193">
        <v>108360000</v>
      </c>
      <c r="E2193" t="s">
        <v>1929</v>
      </c>
      <c r="F2193" t="s">
        <v>5377</v>
      </c>
      <c r="G2193" t="s">
        <v>5378</v>
      </c>
      <c r="H2193">
        <v>160321</v>
      </c>
      <c r="I2193">
        <v>178</v>
      </c>
      <c r="J2193" t="s">
        <v>29</v>
      </c>
      <c r="K2193" t="s">
        <v>30</v>
      </c>
      <c r="L2193">
        <v>30000000</v>
      </c>
      <c r="M2193">
        <v>1995</v>
      </c>
      <c r="N2193">
        <v>6.3</v>
      </c>
      <c r="O2193">
        <v>78360000</v>
      </c>
      <c r="R2193" t="s">
        <v>2673</v>
      </c>
      <c r="S2193" cm="1">
        <f t="array" ref="S2193">AVERAGE(IF(Table7[director_name]=R2193, Table7[imdb_score]))</f>
        <v>6.4000000000000012</v>
      </c>
      <c r="T2193" t="str">
        <f>IF(Table8[[#This Row],[Average]] &gt; $V$7, "Higher", "Lower")</f>
        <v>Lower</v>
      </c>
    </row>
    <row r="2194" spans="1:20" x14ac:dyDescent="0.3">
      <c r="A2194" t="s">
        <v>2548</v>
      </c>
      <c r="B2194">
        <v>332</v>
      </c>
      <c r="C2194">
        <v>129</v>
      </c>
      <c r="D2194">
        <v>110008260</v>
      </c>
      <c r="E2194" t="s">
        <v>289</v>
      </c>
      <c r="F2194" t="s">
        <v>5379</v>
      </c>
      <c r="G2194" t="s">
        <v>5380</v>
      </c>
      <c r="H2194">
        <v>94241</v>
      </c>
      <c r="I2194">
        <v>309</v>
      </c>
      <c r="J2194" t="s">
        <v>29</v>
      </c>
      <c r="K2194" t="s">
        <v>128</v>
      </c>
      <c r="L2194">
        <v>35000000</v>
      </c>
      <c r="M2194">
        <v>2015</v>
      </c>
      <c r="N2194">
        <v>6.3</v>
      </c>
      <c r="O2194">
        <v>75008260</v>
      </c>
      <c r="R2194" t="s">
        <v>2446</v>
      </c>
      <c r="S2194" cm="1">
        <f t="array" ref="S2194">AVERAGE(IF(Table7[director_name]=R2194, Table7[imdb_score]))</f>
        <v>6.4000000000000012</v>
      </c>
      <c r="T2194" t="str">
        <f>IF(Table8[[#This Row],[Average]] &gt; $V$7, "Higher", "Lower")</f>
        <v>Lower</v>
      </c>
    </row>
    <row r="2195" spans="1:20" x14ac:dyDescent="0.3">
      <c r="A2195" t="s">
        <v>3727</v>
      </c>
      <c r="B2195">
        <v>91</v>
      </c>
      <c r="C2195">
        <v>102</v>
      </c>
      <c r="D2195">
        <v>75074950</v>
      </c>
      <c r="E2195" t="s">
        <v>73</v>
      </c>
      <c r="F2195" t="s">
        <v>5381</v>
      </c>
      <c r="G2195" t="s">
        <v>5382</v>
      </c>
      <c r="H2195">
        <v>22147</v>
      </c>
      <c r="I2195">
        <v>156</v>
      </c>
      <c r="J2195" t="s">
        <v>29</v>
      </c>
      <c r="K2195" t="s">
        <v>30</v>
      </c>
      <c r="L2195">
        <v>12000000</v>
      </c>
      <c r="M2195">
        <v>2002</v>
      </c>
      <c r="N2195">
        <v>6.3</v>
      </c>
      <c r="O2195">
        <v>63074950</v>
      </c>
      <c r="R2195" t="s">
        <v>2681</v>
      </c>
      <c r="S2195" cm="1">
        <f t="array" ref="S2195">AVERAGE(IF(Table7[director_name]=R2195, Table7[imdb_score]))</f>
        <v>6.4000000000000012</v>
      </c>
      <c r="T2195" t="str">
        <f>IF(Table8[[#This Row],[Average]] &gt; $V$7, "Higher", "Lower")</f>
        <v>Lower</v>
      </c>
    </row>
    <row r="2196" spans="1:20" x14ac:dyDescent="0.3">
      <c r="A2196" t="s">
        <v>3454</v>
      </c>
      <c r="B2196">
        <v>191</v>
      </c>
      <c r="C2196">
        <v>93</v>
      </c>
      <c r="D2196">
        <v>118153533</v>
      </c>
      <c r="E2196" t="s">
        <v>1941</v>
      </c>
      <c r="F2196" t="s">
        <v>1586</v>
      </c>
      <c r="G2196" t="s">
        <v>5383</v>
      </c>
      <c r="H2196">
        <v>129995</v>
      </c>
      <c r="I2196">
        <v>246</v>
      </c>
      <c r="J2196" t="s">
        <v>29</v>
      </c>
      <c r="K2196" t="s">
        <v>30</v>
      </c>
      <c r="L2196">
        <v>61000000</v>
      </c>
      <c r="M2196">
        <v>2007</v>
      </c>
      <c r="N2196">
        <v>6.3</v>
      </c>
      <c r="O2196">
        <v>57153533</v>
      </c>
      <c r="R2196" t="s">
        <v>2257</v>
      </c>
      <c r="S2196" cm="1">
        <f t="array" ref="S2196">AVERAGE(IF(Table7[director_name]=R2196, Table7[imdb_score]))</f>
        <v>6.4</v>
      </c>
      <c r="T2196" t="str">
        <f>IF(Table8[[#This Row],[Average]] &gt; $V$7, "Higher", "Lower")</f>
        <v>Lower</v>
      </c>
    </row>
    <row r="2197" spans="1:20" x14ac:dyDescent="0.3">
      <c r="A2197" t="s">
        <v>1424</v>
      </c>
      <c r="B2197">
        <v>163</v>
      </c>
      <c r="C2197">
        <v>91</v>
      </c>
      <c r="D2197">
        <v>128200012</v>
      </c>
      <c r="E2197" t="s">
        <v>1029</v>
      </c>
      <c r="F2197" t="s">
        <v>1574</v>
      </c>
      <c r="G2197" t="s">
        <v>5384</v>
      </c>
      <c r="H2197">
        <v>103022</v>
      </c>
      <c r="I2197">
        <v>269</v>
      </c>
      <c r="J2197" t="s">
        <v>29</v>
      </c>
      <c r="K2197" t="s">
        <v>30</v>
      </c>
      <c r="L2197">
        <v>75000000</v>
      </c>
      <c r="M2197">
        <v>2005</v>
      </c>
      <c r="N2197">
        <v>6.3</v>
      </c>
      <c r="O2197">
        <v>53200012</v>
      </c>
      <c r="R2197" t="s">
        <v>2485</v>
      </c>
      <c r="S2197" cm="1">
        <f t="array" ref="S2197">AVERAGE(IF(Table7[director_name]=R2197, Table7[imdb_score]))</f>
        <v>6.4</v>
      </c>
      <c r="T2197" t="str">
        <f>IF(Table8[[#This Row],[Average]] &gt; $V$7, "Higher", "Lower")</f>
        <v>Lower</v>
      </c>
    </row>
    <row r="2198" spans="1:20" x14ac:dyDescent="0.3">
      <c r="A2198" t="s">
        <v>3752</v>
      </c>
      <c r="B2198">
        <v>153</v>
      </c>
      <c r="C2198">
        <v>74</v>
      </c>
      <c r="D2198">
        <v>104354205</v>
      </c>
      <c r="E2198" t="s">
        <v>289</v>
      </c>
      <c r="F2198" t="s">
        <v>3072</v>
      </c>
      <c r="G2198" t="s">
        <v>5385</v>
      </c>
      <c r="H2198">
        <v>162331</v>
      </c>
      <c r="I2198">
        <v>332</v>
      </c>
      <c r="J2198" t="s">
        <v>29</v>
      </c>
      <c r="K2198" t="s">
        <v>30</v>
      </c>
      <c r="L2198">
        <v>55000000</v>
      </c>
      <c r="M2198">
        <v>2003</v>
      </c>
      <c r="N2198">
        <v>6.3</v>
      </c>
      <c r="O2198">
        <v>49354205</v>
      </c>
      <c r="R2198" t="s">
        <v>3103</v>
      </c>
      <c r="S2198" cm="1">
        <f t="array" ref="S2198">AVERAGE(IF(Table7[director_name]=R2198, Table7[imdb_score]))</f>
        <v>6.4</v>
      </c>
      <c r="T2198" t="str">
        <f>IF(Table8[[#This Row],[Average]] &gt; $V$7, "Higher", "Lower")</f>
        <v>Lower</v>
      </c>
    </row>
    <row r="2199" spans="1:20" x14ac:dyDescent="0.3">
      <c r="A2199" t="s">
        <v>3014</v>
      </c>
      <c r="B2199">
        <v>247</v>
      </c>
      <c r="C2199">
        <v>101</v>
      </c>
      <c r="D2199">
        <v>98711404</v>
      </c>
      <c r="E2199" t="s">
        <v>4930</v>
      </c>
      <c r="F2199" t="s">
        <v>2512</v>
      </c>
      <c r="G2199" t="s">
        <v>5386</v>
      </c>
      <c r="H2199">
        <v>127571</v>
      </c>
      <c r="I2199">
        <v>207</v>
      </c>
      <c r="J2199" t="s">
        <v>29</v>
      </c>
      <c r="K2199" t="s">
        <v>30</v>
      </c>
      <c r="L2199">
        <v>55000000</v>
      </c>
      <c r="M2199">
        <v>2010</v>
      </c>
      <c r="N2199">
        <v>6.3</v>
      </c>
      <c r="O2199">
        <v>43711404</v>
      </c>
      <c r="R2199" t="s">
        <v>3054</v>
      </c>
      <c r="S2199" cm="1">
        <f t="array" ref="S2199">AVERAGE(IF(Table7[director_name]=R2199, Table7[imdb_score]))</f>
        <v>6.4</v>
      </c>
      <c r="T2199" t="str">
        <f>IF(Table8[[#This Row],[Average]] &gt; $V$7, "Higher", "Lower")</f>
        <v>Lower</v>
      </c>
    </row>
    <row r="2200" spans="1:20" x14ac:dyDescent="0.3">
      <c r="A2200" t="s">
        <v>3276</v>
      </c>
      <c r="B2200">
        <v>141</v>
      </c>
      <c r="C2200">
        <v>97</v>
      </c>
      <c r="D2200">
        <v>107225164</v>
      </c>
      <c r="E2200" t="s">
        <v>5387</v>
      </c>
      <c r="F2200" t="s">
        <v>1299</v>
      </c>
      <c r="G2200" t="s">
        <v>5388</v>
      </c>
      <c r="H2200">
        <v>27130</v>
      </c>
      <c r="I2200">
        <v>126</v>
      </c>
      <c r="J2200" t="s">
        <v>29</v>
      </c>
      <c r="K2200" t="s">
        <v>30</v>
      </c>
      <c r="L2200">
        <v>73000000</v>
      </c>
      <c r="M2200">
        <v>2016</v>
      </c>
      <c r="N2200">
        <v>6.3</v>
      </c>
      <c r="O2200">
        <v>34225164</v>
      </c>
      <c r="R2200" t="s">
        <v>2257</v>
      </c>
      <c r="S2200" cm="1">
        <f t="array" ref="S2200">AVERAGE(IF(Table7[director_name]=R2200, Table7[imdb_score]))</f>
        <v>6.4</v>
      </c>
      <c r="T2200" t="str">
        <f>IF(Table8[[#This Row],[Average]] &gt; $V$7, "Higher", "Lower")</f>
        <v>Lower</v>
      </c>
    </row>
    <row r="2201" spans="1:20" x14ac:dyDescent="0.3">
      <c r="A2201" t="s">
        <v>2596</v>
      </c>
      <c r="B2201">
        <v>234</v>
      </c>
      <c r="C2201">
        <v>100</v>
      </c>
      <c r="D2201">
        <v>63536011</v>
      </c>
      <c r="E2201" t="s">
        <v>699</v>
      </c>
      <c r="F2201" t="s">
        <v>1539</v>
      </c>
      <c r="G2201" t="s">
        <v>5389</v>
      </c>
      <c r="H2201">
        <v>34258</v>
      </c>
      <c r="I2201">
        <v>178</v>
      </c>
      <c r="J2201" t="s">
        <v>29</v>
      </c>
      <c r="K2201" t="s">
        <v>30</v>
      </c>
      <c r="L2201">
        <v>30000000</v>
      </c>
      <c r="M2201">
        <v>2012</v>
      </c>
      <c r="N2201">
        <v>6.3</v>
      </c>
      <c r="O2201">
        <v>33536011</v>
      </c>
      <c r="R2201" t="s">
        <v>3099</v>
      </c>
      <c r="S2201" cm="1">
        <f t="array" ref="S2201">AVERAGE(IF(Table7[director_name]=R2201, Table7[imdb_score]))</f>
        <v>6.4</v>
      </c>
      <c r="T2201" t="str">
        <f>IF(Table8[[#This Row],[Average]] &gt; $V$7, "Higher", "Lower")</f>
        <v>Lower</v>
      </c>
    </row>
    <row r="2202" spans="1:20" x14ac:dyDescent="0.3">
      <c r="A2202" t="s">
        <v>2044</v>
      </c>
      <c r="B2202">
        <v>83</v>
      </c>
      <c r="C2202">
        <v>90</v>
      </c>
      <c r="D2202">
        <v>63826569</v>
      </c>
      <c r="E2202" t="s">
        <v>676</v>
      </c>
      <c r="F2202" t="s">
        <v>5390</v>
      </c>
      <c r="G2202" t="s">
        <v>5391</v>
      </c>
      <c r="H2202">
        <v>32416</v>
      </c>
      <c r="I2202">
        <v>138</v>
      </c>
      <c r="J2202" t="s">
        <v>29</v>
      </c>
      <c r="K2202" t="s">
        <v>30</v>
      </c>
      <c r="L2202">
        <v>35000000</v>
      </c>
      <c r="M2202">
        <v>1997</v>
      </c>
      <c r="N2202">
        <v>6.3</v>
      </c>
      <c r="O2202">
        <v>28826569</v>
      </c>
      <c r="R2202" t="s">
        <v>3111</v>
      </c>
      <c r="S2202" cm="1">
        <f t="array" ref="S2202">AVERAGE(IF(Table7[director_name]=R2202, Table7[imdb_score]))</f>
        <v>6.4</v>
      </c>
      <c r="T2202" t="str">
        <f>IF(Table8[[#This Row],[Average]] &gt; $V$7, "Higher", "Lower")</f>
        <v>Lower</v>
      </c>
    </row>
    <row r="2203" spans="1:20" x14ac:dyDescent="0.3">
      <c r="A2203" t="s">
        <v>2249</v>
      </c>
      <c r="B2203">
        <v>121</v>
      </c>
      <c r="C2203">
        <v>126</v>
      </c>
      <c r="D2203">
        <v>62700000</v>
      </c>
      <c r="E2203" t="s">
        <v>86</v>
      </c>
      <c r="F2203" t="s">
        <v>3104</v>
      </c>
      <c r="G2203" t="s">
        <v>5392</v>
      </c>
      <c r="H2203">
        <v>69534</v>
      </c>
      <c r="I2203">
        <v>294</v>
      </c>
      <c r="J2203" t="s">
        <v>29</v>
      </c>
      <c r="K2203" t="s">
        <v>200</v>
      </c>
      <c r="L2203">
        <v>34000000</v>
      </c>
      <c r="M2203">
        <v>1979</v>
      </c>
      <c r="N2203">
        <v>6.3</v>
      </c>
      <c r="O2203">
        <v>28700000</v>
      </c>
      <c r="R2203" t="s">
        <v>3054</v>
      </c>
      <c r="S2203" cm="1">
        <f t="array" ref="S2203">AVERAGE(IF(Table7[director_name]=R2203, Table7[imdb_score]))</f>
        <v>6.4</v>
      </c>
      <c r="T2203" t="str">
        <f>IF(Table8[[#This Row],[Average]] &gt; $V$7, "Higher", "Lower")</f>
        <v>Lower</v>
      </c>
    </row>
    <row r="2204" spans="1:20" x14ac:dyDescent="0.3">
      <c r="A2204" t="s">
        <v>3514</v>
      </c>
      <c r="B2204">
        <v>225</v>
      </c>
      <c r="C2204">
        <v>109</v>
      </c>
      <c r="D2204">
        <v>61280963</v>
      </c>
      <c r="E2204" t="s">
        <v>2263</v>
      </c>
      <c r="F2204" t="s">
        <v>5393</v>
      </c>
      <c r="G2204" t="s">
        <v>5394</v>
      </c>
      <c r="H2204">
        <v>79877</v>
      </c>
      <c r="I2204">
        <v>677</v>
      </c>
      <c r="J2204" t="s">
        <v>29</v>
      </c>
      <c r="K2204" t="s">
        <v>30</v>
      </c>
      <c r="L2204">
        <v>33000000</v>
      </c>
      <c r="M2204">
        <v>2000</v>
      </c>
      <c r="N2204">
        <v>6.3</v>
      </c>
      <c r="O2204">
        <v>28280963</v>
      </c>
      <c r="R2204" t="s">
        <v>150</v>
      </c>
      <c r="S2204" cm="1">
        <f t="array" ref="S2204">AVERAGE(IF(Table7[director_name]=R2204, Table7[imdb_score]))</f>
        <v>6.4</v>
      </c>
      <c r="T2204" t="str">
        <f>IF(Table8[[#This Row],[Average]] &gt; $V$7, "Higher", "Lower")</f>
        <v>Lower</v>
      </c>
    </row>
    <row r="2205" spans="1:20" x14ac:dyDescent="0.3">
      <c r="A2205" t="s">
        <v>3291</v>
      </c>
      <c r="B2205">
        <v>273</v>
      </c>
      <c r="C2205">
        <v>80</v>
      </c>
      <c r="D2205">
        <v>33583175</v>
      </c>
      <c r="E2205" t="s">
        <v>211</v>
      </c>
      <c r="F2205" t="s">
        <v>4488</v>
      </c>
      <c r="G2205" t="s">
        <v>5395</v>
      </c>
      <c r="H2205">
        <v>104089</v>
      </c>
      <c r="I2205">
        <v>319</v>
      </c>
      <c r="J2205" t="s">
        <v>29</v>
      </c>
      <c r="K2205" t="s">
        <v>30</v>
      </c>
      <c r="L2205">
        <v>10000000</v>
      </c>
      <c r="M2205">
        <v>2010</v>
      </c>
      <c r="N2205">
        <v>6.3</v>
      </c>
      <c r="O2205">
        <v>23583175</v>
      </c>
      <c r="R2205" t="s">
        <v>2257</v>
      </c>
      <c r="S2205" cm="1">
        <f t="array" ref="S2205">AVERAGE(IF(Table7[director_name]=R2205, Table7[imdb_score]))</f>
        <v>6.4</v>
      </c>
      <c r="T2205" t="str">
        <f>IF(Table8[[#This Row],[Average]] &gt; $V$7, "Higher", "Lower")</f>
        <v>Lower</v>
      </c>
    </row>
    <row r="2206" spans="1:20" x14ac:dyDescent="0.3">
      <c r="A2206" t="s">
        <v>33</v>
      </c>
      <c r="B2206">
        <v>44</v>
      </c>
      <c r="C2206">
        <v>103</v>
      </c>
      <c r="D2206">
        <v>41382841</v>
      </c>
      <c r="E2206" t="s">
        <v>1585</v>
      </c>
      <c r="F2206" t="s">
        <v>1302</v>
      </c>
      <c r="G2206" t="s">
        <v>5396</v>
      </c>
      <c r="H2206">
        <v>27149</v>
      </c>
      <c r="I2206">
        <v>96</v>
      </c>
      <c r="J2206" t="s">
        <v>29</v>
      </c>
      <c r="K2206" t="s">
        <v>30</v>
      </c>
      <c r="L2206">
        <v>18000000</v>
      </c>
      <c r="M2206">
        <v>1986</v>
      </c>
      <c r="N2206">
        <v>6.3</v>
      </c>
      <c r="O2206">
        <v>23382841</v>
      </c>
      <c r="R2206" t="s">
        <v>3127</v>
      </c>
      <c r="S2206" cm="1">
        <f t="array" ref="S2206">AVERAGE(IF(Table7[director_name]=R2206, Table7[imdb_score]))</f>
        <v>6.4</v>
      </c>
      <c r="T2206" t="str">
        <f>IF(Table8[[#This Row],[Average]] &gt; $V$7, "Higher", "Lower")</f>
        <v>Lower</v>
      </c>
    </row>
    <row r="2207" spans="1:20" x14ac:dyDescent="0.3">
      <c r="A2207" t="s">
        <v>2179</v>
      </c>
      <c r="B2207">
        <v>74</v>
      </c>
      <c r="C2207">
        <v>103</v>
      </c>
      <c r="D2207">
        <v>53133888</v>
      </c>
      <c r="E2207" t="s">
        <v>1081</v>
      </c>
      <c r="F2207" t="s">
        <v>1974</v>
      </c>
      <c r="G2207" t="s">
        <v>5397</v>
      </c>
      <c r="H2207">
        <v>50389</v>
      </c>
      <c r="I2207">
        <v>136</v>
      </c>
      <c r="J2207" t="s">
        <v>29</v>
      </c>
      <c r="K2207" t="s">
        <v>30</v>
      </c>
      <c r="L2207">
        <v>31000000</v>
      </c>
      <c r="M2207">
        <v>1990</v>
      </c>
      <c r="N2207">
        <v>6.3</v>
      </c>
      <c r="O2207">
        <v>22133888</v>
      </c>
      <c r="R2207" t="s">
        <v>3113</v>
      </c>
      <c r="S2207" cm="1">
        <f t="array" ref="S2207">AVERAGE(IF(Table7[director_name]=R2207, Table7[imdb_score]))</f>
        <v>6.4</v>
      </c>
      <c r="T2207" t="str">
        <f>IF(Table8[[#This Row],[Average]] &gt; $V$7, "Higher", "Lower")</f>
        <v>Lower</v>
      </c>
    </row>
    <row r="2208" spans="1:20" x14ac:dyDescent="0.3">
      <c r="A2208" t="s">
        <v>3240</v>
      </c>
      <c r="B2208">
        <v>52</v>
      </c>
      <c r="C2208">
        <v>106</v>
      </c>
      <c r="D2208">
        <v>27457409</v>
      </c>
      <c r="E2208" t="s">
        <v>73</v>
      </c>
      <c r="F2208" t="s">
        <v>5398</v>
      </c>
      <c r="G2208" t="s">
        <v>5399</v>
      </c>
      <c r="H2208">
        <v>3198</v>
      </c>
      <c r="I2208">
        <v>43</v>
      </c>
      <c r="J2208" t="s">
        <v>29</v>
      </c>
      <c r="K2208" t="s">
        <v>30</v>
      </c>
      <c r="L2208">
        <v>6000000</v>
      </c>
      <c r="M2208">
        <v>2001</v>
      </c>
      <c r="N2208">
        <v>6.3</v>
      </c>
      <c r="O2208">
        <v>21457409</v>
      </c>
      <c r="R2208" t="s">
        <v>3132</v>
      </c>
      <c r="S2208" cm="1">
        <f t="array" ref="S2208">AVERAGE(IF(Table7[director_name]=R2208, Table7[imdb_score]))</f>
        <v>6.4</v>
      </c>
      <c r="T2208" t="str">
        <f>IF(Table8[[#This Row],[Average]] &gt; $V$7, "Higher", "Lower")</f>
        <v>Lower</v>
      </c>
    </row>
    <row r="2209" spans="1:20" x14ac:dyDescent="0.3">
      <c r="A2209" t="s">
        <v>2556</v>
      </c>
      <c r="B2209">
        <v>108</v>
      </c>
      <c r="C2209">
        <v>131</v>
      </c>
      <c r="D2209">
        <v>50300000</v>
      </c>
      <c r="E2209" t="s">
        <v>715</v>
      </c>
      <c r="F2209" t="s">
        <v>4468</v>
      </c>
      <c r="G2209" t="s">
        <v>5400</v>
      </c>
      <c r="H2209">
        <v>68565</v>
      </c>
      <c r="I2209">
        <v>300</v>
      </c>
      <c r="J2209" t="s">
        <v>29</v>
      </c>
      <c r="K2209" t="s">
        <v>200</v>
      </c>
      <c r="L2209">
        <v>30000000</v>
      </c>
      <c r="M2209">
        <v>1985</v>
      </c>
      <c r="N2209">
        <v>6.3</v>
      </c>
      <c r="O2209">
        <v>20300000</v>
      </c>
      <c r="R2209" t="s">
        <v>3036</v>
      </c>
      <c r="S2209" cm="1">
        <f t="array" ref="S2209">AVERAGE(IF(Table7[director_name]=R2209, Table7[imdb_score]))</f>
        <v>6.4</v>
      </c>
      <c r="T2209" t="str">
        <f>IF(Table8[[#This Row],[Average]] &gt; $V$7, "Higher", "Lower")</f>
        <v>Lower</v>
      </c>
    </row>
    <row r="2210" spans="1:20" x14ac:dyDescent="0.3">
      <c r="A2210" t="s">
        <v>4248</v>
      </c>
      <c r="B2210">
        <v>191</v>
      </c>
      <c r="C2210">
        <v>87</v>
      </c>
      <c r="D2210">
        <v>54132596</v>
      </c>
      <c r="E2210" t="s">
        <v>5401</v>
      </c>
      <c r="F2210" t="s">
        <v>2393</v>
      </c>
      <c r="G2210" t="s">
        <v>5402</v>
      </c>
      <c r="H2210">
        <v>53786</v>
      </c>
      <c r="I2210">
        <v>211</v>
      </c>
      <c r="J2210" t="s">
        <v>29</v>
      </c>
      <c r="K2210" t="s">
        <v>1119</v>
      </c>
      <c r="L2210">
        <v>34000000</v>
      </c>
      <c r="M2210">
        <v>2007</v>
      </c>
      <c r="N2210">
        <v>6.3</v>
      </c>
      <c r="O2210">
        <v>20132596</v>
      </c>
      <c r="R2210" t="s">
        <v>3106</v>
      </c>
      <c r="S2210" cm="1">
        <f t="array" ref="S2210">AVERAGE(IF(Table7[director_name]=R2210, Table7[imdb_score]))</f>
        <v>6.4</v>
      </c>
      <c r="T2210" t="str">
        <f>IF(Table8[[#This Row],[Average]] &gt; $V$7, "Higher", "Lower")</f>
        <v>Lower</v>
      </c>
    </row>
    <row r="2211" spans="1:20" x14ac:dyDescent="0.3">
      <c r="A2211" t="s">
        <v>2787</v>
      </c>
      <c r="B2211">
        <v>263</v>
      </c>
      <c r="C2211">
        <v>119</v>
      </c>
      <c r="D2211">
        <v>129995817</v>
      </c>
      <c r="E2211" t="s">
        <v>471</v>
      </c>
      <c r="F2211" t="s">
        <v>351</v>
      </c>
      <c r="G2211" t="s">
        <v>5403</v>
      </c>
      <c r="H2211">
        <v>154621</v>
      </c>
      <c r="I2211">
        <v>258</v>
      </c>
      <c r="J2211" t="s">
        <v>29</v>
      </c>
      <c r="K2211" t="s">
        <v>30</v>
      </c>
      <c r="L2211">
        <v>110000000</v>
      </c>
      <c r="M2211">
        <v>2015</v>
      </c>
      <c r="N2211">
        <v>6.3</v>
      </c>
      <c r="O2211">
        <v>19995817</v>
      </c>
      <c r="R2211" t="s">
        <v>3116</v>
      </c>
      <c r="S2211" cm="1">
        <f t="array" ref="S2211">AVERAGE(IF(Table7[director_name]=R2211, Table7[imdb_score]))</f>
        <v>6.4</v>
      </c>
      <c r="T2211" t="str">
        <f>IF(Table8[[#This Row],[Average]] &gt; $V$7, "Higher", "Lower")</f>
        <v>Lower</v>
      </c>
    </row>
    <row r="2212" spans="1:20" x14ac:dyDescent="0.3">
      <c r="A2212" t="s">
        <v>4432</v>
      </c>
      <c r="B2212">
        <v>85</v>
      </c>
      <c r="C2212">
        <v>106</v>
      </c>
      <c r="D2212">
        <v>40219708</v>
      </c>
      <c r="E2212" t="s">
        <v>459</v>
      </c>
      <c r="F2212" t="s">
        <v>106</v>
      </c>
      <c r="G2212" t="s">
        <v>5404</v>
      </c>
      <c r="H2212">
        <v>22649</v>
      </c>
      <c r="I2212">
        <v>131</v>
      </c>
      <c r="J2212" t="s">
        <v>29</v>
      </c>
      <c r="K2212" t="s">
        <v>30</v>
      </c>
      <c r="L2212">
        <v>21000000</v>
      </c>
      <c r="M2212">
        <v>2001</v>
      </c>
      <c r="N2212">
        <v>6.3</v>
      </c>
      <c r="O2212">
        <v>19219708</v>
      </c>
      <c r="R2212" t="s">
        <v>3033</v>
      </c>
      <c r="S2212" cm="1">
        <f t="array" ref="S2212">AVERAGE(IF(Table7[director_name]=R2212, Table7[imdb_score]))</f>
        <v>6.4</v>
      </c>
      <c r="T2212" t="str">
        <f>IF(Table8[[#This Row],[Average]] &gt; $V$7, "Higher", "Lower")</f>
        <v>Lower</v>
      </c>
    </row>
    <row r="2213" spans="1:20" x14ac:dyDescent="0.3">
      <c r="A2213" t="s">
        <v>1254</v>
      </c>
      <c r="B2213">
        <v>122</v>
      </c>
      <c r="C2213">
        <v>107</v>
      </c>
      <c r="D2213">
        <v>36874745</v>
      </c>
      <c r="E2213" t="s">
        <v>5405</v>
      </c>
      <c r="F2213" t="s">
        <v>5406</v>
      </c>
      <c r="G2213" t="s">
        <v>5407</v>
      </c>
      <c r="H2213">
        <v>12276</v>
      </c>
      <c r="I2213">
        <v>117</v>
      </c>
      <c r="J2213" t="s">
        <v>29</v>
      </c>
      <c r="K2213" t="s">
        <v>30</v>
      </c>
      <c r="L2213">
        <v>20000000</v>
      </c>
      <c r="M2213">
        <v>2016</v>
      </c>
      <c r="N2213">
        <v>6.3</v>
      </c>
      <c r="O2213">
        <v>16874745</v>
      </c>
      <c r="R2213" t="s">
        <v>3070</v>
      </c>
      <c r="S2213" cm="1">
        <f t="array" ref="S2213">AVERAGE(IF(Table7[director_name]=R2213, Table7[imdb_score]))</f>
        <v>6.4</v>
      </c>
      <c r="T2213" t="str">
        <f>IF(Table8[[#This Row],[Average]] &gt; $V$7, "Higher", "Lower")</f>
        <v>Lower</v>
      </c>
    </row>
    <row r="2214" spans="1:20" x14ac:dyDescent="0.3">
      <c r="A2214" t="s">
        <v>3295</v>
      </c>
      <c r="B2214">
        <v>161</v>
      </c>
      <c r="C2214">
        <v>90</v>
      </c>
      <c r="D2214">
        <v>35033759</v>
      </c>
      <c r="E2214" t="s">
        <v>1929</v>
      </c>
      <c r="F2214" t="s">
        <v>771</v>
      </c>
      <c r="G2214" t="s">
        <v>5408</v>
      </c>
      <c r="H2214">
        <v>55008</v>
      </c>
      <c r="I2214">
        <v>93</v>
      </c>
      <c r="J2214" t="s">
        <v>29</v>
      </c>
      <c r="K2214" t="s">
        <v>30</v>
      </c>
      <c r="L2214">
        <v>19000000</v>
      </c>
      <c r="M2214">
        <v>2011</v>
      </c>
      <c r="N2214">
        <v>6.3</v>
      </c>
      <c r="O2214">
        <v>16033759</v>
      </c>
      <c r="R2214" t="s">
        <v>3061</v>
      </c>
      <c r="S2214" cm="1">
        <f t="array" ref="S2214">AVERAGE(IF(Table7[director_name]=R2214, Table7[imdb_score]))</f>
        <v>6.4</v>
      </c>
      <c r="T2214" t="str">
        <f>IF(Table8[[#This Row],[Average]] &gt; $V$7, "Higher", "Lower")</f>
        <v>Lower</v>
      </c>
    </row>
    <row r="2215" spans="1:20" x14ac:dyDescent="0.3">
      <c r="A2215" t="s">
        <v>3719</v>
      </c>
      <c r="B2215">
        <v>193</v>
      </c>
      <c r="C2215">
        <v>94</v>
      </c>
      <c r="D2215">
        <v>39687528</v>
      </c>
      <c r="E2215" t="s">
        <v>39</v>
      </c>
      <c r="F2215" t="s">
        <v>1379</v>
      </c>
      <c r="G2215" t="s">
        <v>5409</v>
      </c>
      <c r="H2215">
        <v>140780</v>
      </c>
      <c r="I2215">
        <v>376</v>
      </c>
      <c r="J2215" t="s">
        <v>29</v>
      </c>
      <c r="K2215" t="s">
        <v>241</v>
      </c>
      <c r="L2215">
        <v>24000000</v>
      </c>
      <c r="M2215">
        <v>2007</v>
      </c>
      <c r="N2215">
        <v>6.3</v>
      </c>
      <c r="O2215">
        <v>15687528</v>
      </c>
      <c r="R2215" t="s">
        <v>3030</v>
      </c>
      <c r="S2215" cm="1">
        <f t="array" ref="S2215">AVERAGE(IF(Table7[director_name]=R2215, Table7[imdb_score]))</f>
        <v>6.4</v>
      </c>
      <c r="T2215" t="str">
        <f>IF(Table8[[#This Row],[Average]] &gt; $V$7, "Higher", "Lower")</f>
        <v>Lower</v>
      </c>
    </row>
    <row r="2216" spans="1:20" x14ac:dyDescent="0.3">
      <c r="A2216" t="s">
        <v>1350</v>
      </c>
      <c r="B2216">
        <v>333</v>
      </c>
      <c r="C2216">
        <v>105</v>
      </c>
      <c r="D2216">
        <v>35596227</v>
      </c>
      <c r="E2216" t="s">
        <v>208</v>
      </c>
      <c r="F2216" t="s">
        <v>5410</v>
      </c>
      <c r="G2216" t="s">
        <v>5411</v>
      </c>
      <c r="H2216">
        <v>79461</v>
      </c>
      <c r="I2216">
        <v>463</v>
      </c>
      <c r="J2216" t="s">
        <v>29</v>
      </c>
      <c r="K2216" t="s">
        <v>30</v>
      </c>
      <c r="L2216">
        <v>20000000</v>
      </c>
      <c r="M2216">
        <v>2010</v>
      </c>
      <c r="N2216">
        <v>6.3</v>
      </c>
      <c r="O2216">
        <v>15596227</v>
      </c>
      <c r="R2216" t="s">
        <v>3081</v>
      </c>
      <c r="S2216" cm="1">
        <f t="array" ref="S2216">AVERAGE(IF(Table7[director_name]=R2216, Table7[imdb_score]))</f>
        <v>6.4</v>
      </c>
      <c r="T2216" t="str">
        <f>IF(Table8[[#This Row],[Average]] &gt; $V$7, "Higher", "Lower")</f>
        <v>Lower</v>
      </c>
    </row>
    <row r="2217" spans="1:20" x14ac:dyDescent="0.3">
      <c r="A2217" t="s">
        <v>3318</v>
      </c>
      <c r="B2217">
        <v>89</v>
      </c>
      <c r="C2217">
        <v>77</v>
      </c>
      <c r="D2217">
        <v>45542421</v>
      </c>
      <c r="E2217" t="s">
        <v>5412</v>
      </c>
      <c r="F2217" t="s">
        <v>5273</v>
      </c>
      <c r="G2217" t="s">
        <v>5413</v>
      </c>
      <c r="H2217">
        <v>13319</v>
      </c>
      <c r="I2217">
        <v>53</v>
      </c>
      <c r="J2217" t="s">
        <v>29</v>
      </c>
      <c r="K2217" t="s">
        <v>30</v>
      </c>
      <c r="L2217">
        <v>30000000</v>
      </c>
      <c r="M2217">
        <v>2000</v>
      </c>
      <c r="N2217">
        <v>6.3</v>
      </c>
      <c r="O2217">
        <v>15542421</v>
      </c>
      <c r="R2217" t="s">
        <v>3094</v>
      </c>
      <c r="S2217" cm="1">
        <f t="array" ref="S2217">AVERAGE(IF(Table7[director_name]=R2217, Table7[imdb_score]))</f>
        <v>6.4</v>
      </c>
      <c r="T2217" t="str">
        <f>IF(Table8[[#This Row],[Average]] &gt; $V$7, "Higher", "Lower")</f>
        <v>Lower</v>
      </c>
    </row>
    <row r="2218" spans="1:20" x14ac:dyDescent="0.3">
      <c r="A2218" t="s">
        <v>1231</v>
      </c>
      <c r="B2218">
        <v>171</v>
      </c>
      <c r="C2218">
        <v>104</v>
      </c>
      <c r="D2218">
        <v>43097652</v>
      </c>
      <c r="E2218" t="s">
        <v>699</v>
      </c>
      <c r="F2218" t="s">
        <v>2648</v>
      </c>
      <c r="G2218" t="s">
        <v>5414</v>
      </c>
      <c r="H2218">
        <v>59068</v>
      </c>
      <c r="I2218">
        <v>128</v>
      </c>
      <c r="J2218" t="s">
        <v>29</v>
      </c>
      <c r="K2218" t="s">
        <v>30</v>
      </c>
      <c r="L2218">
        <v>28000000</v>
      </c>
      <c r="M2218">
        <v>2007</v>
      </c>
      <c r="N2218">
        <v>6.3</v>
      </c>
      <c r="O2218">
        <v>15097652</v>
      </c>
      <c r="R2218" t="s">
        <v>3119</v>
      </c>
      <c r="S2218" cm="1">
        <f t="array" ref="S2218">AVERAGE(IF(Table7[director_name]=R2218, Table7[imdb_score]))</f>
        <v>6.4</v>
      </c>
      <c r="T2218" t="str">
        <f>IF(Table8[[#This Row],[Average]] &gt; $V$7, "Higher", "Lower")</f>
        <v>Lower</v>
      </c>
    </row>
    <row r="2219" spans="1:20" x14ac:dyDescent="0.3">
      <c r="A2219" t="s">
        <v>2988</v>
      </c>
      <c r="B2219">
        <v>133</v>
      </c>
      <c r="C2219">
        <v>104</v>
      </c>
      <c r="D2219">
        <v>74058698</v>
      </c>
      <c r="E2219" t="s">
        <v>208</v>
      </c>
      <c r="F2219" t="s">
        <v>27</v>
      </c>
      <c r="G2219" t="s">
        <v>5415</v>
      </c>
      <c r="H2219">
        <v>59232</v>
      </c>
      <c r="I2219">
        <v>317</v>
      </c>
      <c r="J2219" t="s">
        <v>29</v>
      </c>
      <c r="K2219" t="s">
        <v>30</v>
      </c>
      <c r="L2219">
        <v>60000000</v>
      </c>
      <c r="M2219">
        <v>2001</v>
      </c>
      <c r="N2219">
        <v>6.3</v>
      </c>
      <c r="O2219">
        <v>14058698</v>
      </c>
      <c r="R2219" t="s">
        <v>3085</v>
      </c>
      <c r="S2219" cm="1">
        <f t="array" ref="S2219">AVERAGE(IF(Table7[director_name]=R2219, Table7[imdb_score]))</f>
        <v>6.4</v>
      </c>
      <c r="T2219" t="str">
        <f>IF(Table8[[#This Row],[Average]] &gt; $V$7, "Higher", "Lower")</f>
        <v>Lower</v>
      </c>
    </row>
    <row r="2220" spans="1:20" x14ac:dyDescent="0.3">
      <c r="A2220" t="s">
        <v>3509</v>
      </c>
      <c r="B2220">
        <v>196</v>
      </c>
      <c r="C2220">
        <v>116</v>
      </c>
      <c r="D2220">
        <v>54414716</v>
      </c>
      <c r="E2220" t="s">
        <v>338</v>
      </c>
      <c r="F2220" t="s">
        <v>150</v>
      </c>
      <c r="G2220" t="s">
        <v>5416</v>
      </c>
      <c r="H2220">
        <v>114294</v>
      </c>
      <c r="I2220">
        <v>187</v>
      </c>
      <c r="J2220" t="s">
        <v>29</v>
      </c>
      <c r="K2220" t="s">
        <v>30</v>
      </c>
      <c r="L2220">
        <v>42000000</v>
      </c>
      <c r="M2220">
        <v>2014</v>
      </c>
      <c r="N2220">
        <v>6.3</v>
      </c>
      <c r="O2220">
        <v>12414716</v>
      </c>
      <c r="R2220" t="s">
        <v>3109</v>
      </c>
      <c r="S2220" cm="1">
        <f t="array" ref="S2220">AVERAGE(IF(Table7[director_name]=R2220, Table7[imdb_score]))</f>
        <v>6.4</v>
      </c>
      <c r="T2220" t="str">
        <f>IF(Table8[[#This Row],[Average]] &gt; $V$7, "Higher", "Lower")</f>
        <v>Lower</v>
      </c>
    </row>
    <row r="2221" spans="1:20" x14ac:dyDescent="0.3">
      <c r="A2221" t="s">
        <v>2176</v>
      </c>
      <c r="B2221">
        <v>163</v>
      </c>
      <c r="C2221">
        <v>87</v>
      </c>
      <c r="D2221">
        <v>43095600</v>
      </c>
      <c r="E2221" t="s">
        <v>1576</v>
      </c>
      <c r="F2221" t="s">
        <v>339</v>
      </c>
      <c r="G2221" t="s">
        <v>5417</v>
      </c>
      <c r="H2221">
        <v>156267</v>
      </c>
      <c r="I2221">
        <v>340</v>
      </c>
      <c r="J2221" t="s">
        <v>29</v>
      </c>
      <c r="K2221" t="s">
        <v>241</v>
      </c>
      <c r="L2221">
        <v>32000000</v>
      </c>
      <c r="M2221">
        <v>2005</v>
      </c>
      <c r="N2221">
        <v>6.3</v>
      </c>
      <c r="O2221">
        <v>11095600</v>
      </c>
      <c r="R2221" t="s">
        <v>3076</v>
      </c>
      <c r="S2221" cm="1">
        <f t="array" ref="S2221">AVERAGE(IF(Table7[director_name]=R2221, Table7[imdb_score]))</f>
        <v>6.4</v>
      </c>
      <c r="T2221" t="str">
        <f>IF(Table8[[#This Row],[Average]] &gt; $V$7, "Higher", "Lower")</f>
        <v>Lower</v>
      </c>
    </row>
    <row r="2222" spans="1:20" x14ac:dyDescent="0.3">
      <c r="A2222" t="s">
        <v>3303</v>
      </c>
      <c r="B2222">
        <v>46</v>
      </c>
      <c r="C2222">
        <v>88</v>
      </c>
      <c r="D2222">
        <v>90443603</v>
      </c>
      <c r="E2222" t="s">
        <v>5418</v>
      </c>
      <c r="F2222" t="s">
        <v>520</v>
      </c>
      <c r="G2222" t="s">
        <v>5419</v>
      </c>
      <c r="H2222">
        <v>112167</v>
      </c>
      <c r="I2222">
        <v>123</v>
      </c>
      <c r="J2222" t="s">
        <v>29</v>
      </c>
      <c r="K2222" t="s">
        <v>30</v>
      </c>
      <c r="L2222">
        <v>80000000</v>
      </c>
      <c r="M2222">
        <v>1996</v>
      </c>
      <c r="N2222">
        <v>6.3</v>
      </c>
      <c r="O2222">
        <v>10443603</v>
      </c>
      <c r="R2222" t="s">
        <v>3134</v>
      </c>
      <c r="S2222" cm="1">
        <f t="array" ref="S2222">AVERAGE(IF(Table7[director_name]=R2222, Table7[imdb_score]))</f>
        <v>6.4</v>
      </c>
      <c r="T2222" t="str">
        <f>IF(Table8[[#This Row],[Average]] &gt; $V$7, "Higher", "Lower")</f>
        <v>Lower</v>
      </c>
    </row>
    <row r="2223" spans="1:20" x14ac:dyDescent="0.3">
      <c r="A2223" t="s">
        <v>915</v>
      </c>
      <c r="B2223">
        <v>172</v>
      </c>
      <c r="C2223">
        <v>108</v>
      </c>
      <c r="D2223">
        <v>24984868</v>
      </c>
      <c r="E2223" t="s">
        <v>1576</v>
      </c>
      <c r="F2223" t="s">
        <v>4172</v>
      </c>
      <c r="G2223" t="s">
        <v>5420</v>
      </c>
      <c r="H2223">
        <v>50056</v>
      </c>
      <c r="I2223">
        <v>152</v>
      </c>
      <c r="J2223" t="s">
        <v>29</v>
      </c>
      <c r="K2223" t="s">
        <v>30</v>
      </c>
      <c r="L2223">
        <v>15000000</v>
      </c>
      <c r="M2223">
        <v>2014</v>
      </c>
      <c r="N2223">
        <v>6.3</v>
      </c>
      <c r="O2223">
        <v>9984868</v>
      </c>
      <c r="R2223" t="s">
        <v>3097</v>
      </c>
      <c r="S2223" cm="1">
        <f t="array" ref="S2223">AVERAGE(IF(Table7[director_name]=R2223, Table7[imdb_score]))</f>
        <v>6.4</v>
      </c>
      <c r="T2223" t="str">
        <f>IF(Table8[[#This Row],[Average]] &gt; $V$7, "Higher", "Lower")</f>
        <v>Lower</v>
      </c>
    </row>
    <row r="2224" spans="1:20" x14ac:dyDescent="0.3">
      <c r="A2224" t="s">
        <v>4044</v>
      </c>
      <c r="B2224">
        <v>48</v>
      </c>
      <c r="C2224">
        <v>135</v>
      </c>
      <c r="D2224">
        <v>53854588</v>
      </c>
      <c r="E2224" t="s">
        <v>2063</v>
      </c>
      <c r="F2224" t="s">
        <v>5421</v>
      </c>
      <c r="G2224" t="s">
        <v>5422</v>
      </c>
      <c r="H2224">
        <v>37911</v>
      </c>
      <c r="I2224">
        <v>73</v>
      </c>
      <c r="J2224" t="s">
        <v>29</v>
      </c>
      <c r="K2224" t="s">
        <v>30</v>
      </c>
      <c r="L2224">
        <v>45000000</v>
      </c>
      <c r="M2224">
        <v>1996</v>
      </c>
      <c r="N2224">
        <v>6.3</v>
      </c>
      <c r="O2224">
        <v>8854588</v>
      </c>
      <c r="R2224" t="s">
        <v>3129</v>
      </c>
      <c r="S2224" cm="1">
        <f t="array" ref="S2224">AVERAGE(IF(Table7[director_name]=R2224, Table7[imdb_score]))</f>
        <v>6.4</v>
      </c>
      <c r="T2224" t="str">
        <f>IF(Table8[[#This Row],[Average]] &gt; $V$7, "Higher", "Lower")</f>
        <v>Lower</v>
      </c>
    </row>
    <row r="2225" spans="1:20" x14ac:dyDescent="0.3">
      <c r="A2225" t="s">
        <v>4625</v>
      </c>
      <c r="B2225">
        <v>45</v>
      </c>
      <c r="C2225">
        <v>97</v>
      </c>
      <c r="D2225">
        <v>63408614</v>
      </c>
      <c r="E2225" t="s">
        <v>1562</v>
      </c>
      <c r="F2225" t="s">
        <v>503</v>
      </c>
      <c r="G2225" t="s">
        <v>5423</v>
      </c>
      <c r="H2225">
        <v>75365</v>
      </c>
      <c r="I2225">
        <v>149</v>
      </c>
      <c r="J2225" t="s">
        <v>29</v>
      </c>
      <c r="K2225" t="s">
        <v>30</v>
      </c>
      <c r="L2225">
        <v>55000000</v>
      </c>
      <c r="M2225">
        <v>1989</v>
      </c>
      <c r="N2225">
        <v>6.3</v>
      </c>
      <c r="O2225">
        <v>8408614</v>
      </c>
      <c r="R2225" t="s">
        <v>3092</v>
      </c>
      <c r="S2225" cm="1">
        <f t="array" ref="S2225">AVERAGE(IF(Table7[director_name]=R2225, Table7[imdb_score]))</f>
        <v>6.4</v>
      </c>
      <c r="T2225" t="str">
        <f>IF(Table8[[#This Row],[Average]] &gt; $V$7, "Higher", "Lower")</f>
        <v>Lower</v>
      </c>
    </row>
    <row r="2226" spans="1:20" x14ac:dyDescent="0.3">
      <c r="A2226" t="s">
        <v>3669</v>
      </c>
      <c r="B2226">
        <v>113</v>
      </c>
      <c r="C2226">
        <v>116</v>
      </c>
      <c r="D2226">
        <v>102678089</v>
      </c>
      <c r="E2226" t="s">
        <v>269</v>
      </c>
      <c r="F2226" t="s">
        <v>5424</v>
      </c>
      <c r="G2226" t="s">
        <v>5425</v>
      </c>
      <c r="H2226">
        <v>42705</v>
      </c>
      <c r="I2226">
        <v>274</v>
      </c>
      <c r="J2226" t="s">
        <v>29</v>
      </c>
      <c r="K2226" t="s">
        <v>30</v>
      </c>
      <c r="L2226">
        <v>95000000</v>
      </c>
      <c r="M2226">
        <v>1999</v>
      </c>
      <c r="N2226">
        <v>6.3</v>
      </c>
      <c r="O2226">
        <v>7678089</v>
      </c>
      <c r="R2226" t="s">
        <v>3079</v>
      </c>
      <c r="S2226" cm="1">
        <f t="array" ref="S2226">AVERAGE(IF(Table7[director_name]=R2226, Table7[imdb_score]))</f>
        <v>6.4</v>
      </c>
      <c r="T2226" t="str">
        <f>IF(Table8[[#This Row],[Average]] &gt; $V$7, "Higher", "Lower")</f>
        <v>Lower</v>
      </c>
    </row>
    <row r="2227" spans="1:20" x14ac:dyDescent="0.3">
      <c r="A2227" t="s">
        <v>3298</v>
      </c>
      <c r="B2227">
        <v>151</v>
      </c>
      <c r="C2227">
        <v>90</v>
      </c>
      <c r="D2227">
        <v>32553210</v>
      </c>
      <c r="E2227" t="s">
        <v>1669</v>
      </c>
      <c r="F2227" t="s">
        <v>5426</v>
      </c>
      <c r="G2227" t="s">
        <v>5427</v>
      </c>
      <c r="H2227">
        <v>88714</v>
      </c>
      <c r="I2227">
        <v>235</v>
      </c>
      <c r="J2227" t="s">
        <v>29</v>
      </c>
      <c r="K2227" t="s">
        <v>200</v>
      </c>
      <c r="L2227">
        <v>25000000</v>
      </c>
      <c r="M2227">
        <v>2007</v>
      </c>
      <c r="N2227">
        <v>6.3</v>
      </c>
      <c r="O2227">
        <v>7553210</v>
      </c>
      <c r="R2227" t="s">
        <v>3094</v>
      </c>
      <c r="S2227" cm="1">
        <f t="array" ref="S2227">AVERAGE(IF(Table7[director_name]=R2227, Table7[imdb_score]))</f>
        <v>6.4</v>
      </c>
      <c r="T2227" t="str">
        <f>IF(Table8[[#This Row],[Average]] &gt; $V$7, "Higher", "Lower")</f>
        <v>Lower</v>
      </c>
    </row>
    <row r="2228" spans="1:20" x14ac:dyDescent="0.3">
      <c r="A2228" t="s">
        <v>3236</v>
      </c>
      <c r="B2228">
        <v>29</v>
      </c>
      <c r="C2228">
        <v>107</v>
      </c>
      <c r="D2228">
        <v>12200000</v>
      </c>
      <c r="E2228" t="s">
        <v>3741</v>
      </c>
      <c r="F2228" t="s">
        <v>534</v>
      </c>
      <c r="G2228" t="s">
        <v>5428</v>
      </c>
      <c r="H2228">
        <v>7973</v>
      </c>
      <c r="I2228">
        <v>65</v>
      </c>
      <c r="J2228" t="s">
        <v>29</v>
      </c>
      <c r="K2228" t="s">
        <v>30</v>
      </c>
      <c r="L2228">
        <v>5000000</v>
      </c>
      <c r="M2228">
        <v>1983</v>
      </c>
      <c r="N2228">
        <v>6.3</v>
      </c>
      <c r="O2228">
        <v>7200000</v>
      </c>
      <c r="R2228" t="s">
        <v>3125</v>
      </c>
      <c r="S2228" cm="1">
        <f t="array" ref="S2228">AVERAGE(IF(Table7[director_name]=R2228, Table7[imdb_score]))</f>
        <v>6.4</v>
      </c>
      <c r="T2228" t="str">
        <f>IF(Table8[[#This Row],[Average]] &gt; $V$7, "Higher", "Lower")</f>
        <v>Lower</v>
      </c>
    </row>
    <row r="2229" spans="1:20" x14ac:dyDescent="0.3">
      <c r="A2229" t="s">
        <v>2688</v>
      </c>
      <c r="B2229">
        <v>216</v>
      </c>
      <c r="C2229">
        <v>94</v>
      </c>
      <c r="D2229">
        <v>50648679</v>
      </c>
      <c r="E2229" t="s">
        <v>4075</v>
      </c>
      <c r="F2229" t="s">
        <v>1308</v>
      </c>
      <c r="G2229" t="s">
        <v>5429</v>
      </c>
      <c r="H2229">
        <v>149549</v>
      </c>
      <c r="I2229">
        <v>348</v>
      </c>
      <c r="J2229" t="s">
        <v>29</v>
      </c>
      <c r="K2229" t="s">
        <v>241</v>
      </c>
      <c r="L2229">
        <v>45000000</v>
      </c>
      <c r="M2229">
        <v>2007</v>
      </c>
      <c r="N2229">
        <v>6.3</v>
      </c>
      <c r="O2229">
        <v>5648679</v>
      </c>
      <c r="R2229" t="s">
        <v>3059</v>
      </c>
      <c r="S2229" cm="1">
        <f t="array" ref="S2229">AVERAGE(IF(Table7[director_name]=R2229, Table7[imdb_score]))</f>
        <v>6.4</v>
      </c>
      <c r="T2229" t="str">
        <f>IF(Table8[[#This Row],[Average]] &gt; $V$7, "Higher", "Lower")</f>
        <v>Lower</v>
      </c>
    </row>
    <row r="2230" spans="1:20" x14ac:dyDescent="0.3">
      <c r="A2230" t="s">
        <v>3005</v>
      </c>
      <c r="B2230">
        <v>135</v>
      </c>
      <c r="C2230">
        <v>117</v>
      </c>
      <c r="D2230">
        <v>20218921</v>
      </c>
      <c r="E2230" t="s">
        <v>220</v>
      </c>
      <c r="F2230" t="s">
        <v>5430</v>
      </c>
      <c r="G2230" t="s">
        <v>5431</v>
      </c>
      <c r="H2230">
        <v>14814</v>
      </c>
      <c r="I2230">
        <v>114</v>
      </c>
      <c r="J2230" t="s">
        <v>29</v>
      </c>
      <c r="K2230" t="s">
        <v>5432</v>
      </c>
      <c r="L2230">
        <v>15000000</v>
      </c>
      <c r="M2230">
        <v>2010</v>
      </c>
      <c r="N2230">
        <v>6.3</v>
      </c>
      <c r="O2230">
        <v>5218921</v>
      </c>
      <c r="R2230" t="s">
        <v>3121</v>
      </c>
      <c r="S2230" cm="1">
        <f t="array" ref="S2230">AVERAGE(IF(Table7[director_name]=R2230, Table7[imdb_score]))</f>
        <v>6.4</v>
      </c>
      <c r="T2230" t="str">
        <f>IF(Table8[[#This Row],[Average]] &gt; $V$7, "Higher", "Lower")</f>
        <v>Lower</v>
      </c>
    </row>
    <row r="2231" spans="1:20" x14ac:dyDescent="0.3">
      <c r="A2231" t="s">
        <v>2414</v>
      </c>
      <c r="B2231">
        <v>113</v>
      </c>
      <c r="C2231">
        <v>113</v>
      </c>
      <c r="D2231">
        <v>54997476</v>
      </c>
      <c r="E2231" t="s">
        <v>140</v>
      </c>
      <c r="F2231" t="s">
        <v>2897</v>
      </c>
      <c r="G2231" t="s">
        <v>5433</v>
      </c>
      <c r="H2231">
        <v>40362</v>
      </c>
      <c r="I2231">
        <v>248</v>
      </c>
      <c r="J2231" t="s">
        <v>29</v>
      </c>
      <c r="K2231" t="s">
        <v>30</v>
      </c>
      <c r="L2231">
        <v>50000000</v>
      </c>
      <c r="M2231">
        <v>2001</v>
      </c>
      <c r="N2231">
        <v>6.3</v>
      </c>
      <c r="O2231">
        <v>4997476</v>
      </c>
      <c r="R2231" t="s">
        <v>3068</v>
      </c>
      <c r="S2231" cm="1">
        <f t="array" ref="S2231">AVERAGE(IF(Table7[director_name]=R2231, Table7[imdb_score]))</f>
        <v>6.4</v>
      </c>
      <c r="T2231" t="str">
        <f>IF(Table8[[#This Row],[Average]] &gt; $V$7, "Higher", "Lower")</f>
        <v>Lower</v>
      </c>
    </row>
    <row r="2232" spans="1:20" x14ac:dyDescent="0.3">
      <c r="A2232" t="s">
        <v>1284</v>
      </c>
      <c r="B2232">
        <v>325</v>
      </c>
      <c r="C2232">
        <v>94</v>
      </c>
      <c r="D2232">
        <v>16300302</v>
      </c>
      <c r="E2232" t="s">
        <v>73</v>
      </c>
      <c r="F2232" t="s">
        <v>2217</v>
      </c>
      <c r="G2232" t="s">
        <v>5434</v>
      </c>
      <c r="H2232">
        <v>64682</v>
      </c>
      <c r="I2232">
        <v>203</v>
      </c>
      <c r="J2232" t="s">
        <v>29</v>
      </c>
      <c r="K2232" t="s">
        <v>30</v>
      </c>
      <c r="L2232">
        <v>12000000</v>
      </c>
      <c r="M2232">
        <v>2011</v>
      </c>
      <c r="N2232">
        <v>6.3</v>
      </c>
      <c r="O2232">
        <v>4300302</v>
      </c>
      <c r="R2232" t="s">
        <v>3048</v>
      </c>
      <c r="S2232" cm="1">
        <f t="array" ref="S2232">AVERAGE(IF(Table7[director_name]=R2232, Table7[imdb_score]))</f>
        <v>6.4</v>
      </c>
      <c r="T2232" t="str">
        <f>IF(Table8[[#This Row],[Average]] &gt; $V$7, "Higher", "Lower")</f>
        <v>Lower</v>
      </c>
    </row>
    <row r="2233" spans="1:20" x14ac:dyDescent="0.3">
      <c r="A2233" t="s">
        <v>3005</v>
      </c>
      <c r="B2233">
        <v>98</v>
      </c>
      <c r="C2233">
        <v>104</v>
      </c>
      <c r="D2233">
        <v>23393765</v>
      </c>
      <c r="E2233" t="s">
        <v>588</v>
      </c>
      <c r="F2233" t="s">
        <v>2466</v>
      </c>
      <c r="G2233" t="s">
        <v>5435</v>
      </c>
      <c r="H2233">
        <v>31323</v>
      </c>
      <c r="I2233">
        <v>76</v>
      </c>
      <c r="J2233" t="s">
        <v>29</v>
      </c>
      <c r="K2233" t="s">
        <v>30</v>
      </c>
      <c r="L2233">
        <v>20000000</v>
      </c>
      <c r="M2233">
        <v>2014</v>
      </c>
      <c r="N2233">
        <v>6.3</v>
      </c>
      <c r="O2233">
        <v>3393765</v>
      </c>
      <c r="R2233" t="s">
        <v>3089</v>
      </c>
      <c r="S2233" cm="1">
        <f t="array" ref="S2233">AVERAGE(IF(Table7[director_name]=R2233, Table7[imdb_score]))</f>
        <v>6.4</v>
      </c>
      <c r="T2233" t="str">
        <f>IF(Table8[[#This Row],[Average]] &gt; $V$7, "Higher", "Lower")</f>
        <v>Lower</v>
      </c>
    </row>
    <row r="2234" spans="1:20" x14ac:dyDescent="0.3">
      <c r="A2234" t="s">
        <v>4493</v>
      </c>
      <c r="B2234">
        <v>40</v>
      </c>
      <c r="C2234">
        <v>93</v>
      </c>
      <c r="D2234">
        <v>68208190</v>
      </c>
      <c r="E2234" t="s">
        <v>1562</v>
      </c>
      <c r="F2234" t="s">
        <v>3388</v>
      </c>
      <c r="G2234" t="s">
        <v>5436</v>
      </c>
      <c r="H2234">
        <v>60572</v>
      </c>
      <c r="I2234">
        <v>144</v>
      </c>
      <c r="J2234" t="s">
        <v>29</v>
      </c>
      <c r="K2234" t="s">
        <v>30</v>
      </c>
      <c r="L2234">
        <v>65000000</v>
      </c>
      <c r="M2234">
        <v>1999</v>
      </c>
      <c r="N2234">
        <v>6.3</v>
      </c>
      <c r="O2234">
        <v>3208190</v>
      </c>
      <c r="R2234" t="s">
        <v>3074</v>
      </c>
      <c r="S2234" cm="1">
        <f t="array" ref="S2234">AVERAGE(IF(Table7[director_name]=R2234, Table7[imdb_score]))</f>
        <v>6.4</v>
      </c>
      <c r="T2234" t="str">
        <f>IF(Table8[[#This Row],[Average]] &gt; $V$7, "Higher", "Lower")</f>
        <v>Lower</v>
      </c>
    </row>
    <row r="2235" spans="1:20" x14ac:dyDescent="0.3">
      <c r="A2235" t="s">
        <v>3301</v>
      </c>
      <c r="B2235">
        <v>37</v>
      </c>
      <c r="C2235">
        <v>89</v>
      </c>
      <c r="D2235">
        <v>13903262</v>
      </c>
      <c r="E2235" t="s">
        <v>1941</v>
      </c>
      <c r="F2235" t="s">
        <v>5437</v>
      </c>
      <c r="G2235" t="s">
        <v>5438</v>
      </c>
      <c r="H2235">
        <v>14656</v>
      </c>
      <c r="I2235">
        <v>90</v>
      </c>
      <c r="J2235" t="s">
        <v>29</v>
      </c>
      <c r="K2235" t="s">
        <v>30</v>
      </c>
      <c r="L2235">
        <v>11000000</v>
      </c>
      <c r="M2235">
        <v>2001</v>
      </c>
      <c r="N2235">
        <v>6.3</v>
      </c>
      <c r="O2235">
        <v>2903262</v>
      </c>
      <c r="R2235" t="s">
        <v>3046</v>
      </c>
      <c r="S2235" cm="1">
        <f t="array" ref="S2235">AVERAGE(IF(Table7[director_name]=R2235, Table7[imdb_score]))</f>
        <v>6.4</v>
      </c>
      <c r="T2235" t="str">
        <f>IF(Table8[[#This Row],[Average]] &gt; $V$7, "Higher", "Lower")</f>
        <v>Lower</v>
      </c>
    </row>
    <row r="2236" spans="1:20" x14ac:dyDescent="0.3">
      <c r="A2236" t="s">
        <v>3689</v>
      </c>
      <c r="B2236">
        <v>91</v>
      </c>
      <c r="C2236">
        <v>78</v>
      </c>
      <c r="D2236">
        <v>2882062</v>
      </c>
      <c r="E2236" t="s">
        <v>699</v>
      </c>
      <c r="F2236" t="s">
        <v>5439</v>
      </c>
      <c r="G2236" t="s">
        <v>5440</v>
      </c>
      <c r="H2236">
        <v>5178</v>
      </c>
      <c r="I2236">
        <v>101</v>
      </c>
      <c r="J2236" t="s">
        <v>29</v>
      </c>
      <c r="K2236" t="s">
        <v>30</v>
      </c>
      <c r="L2236">
        <v>150000</v>
      </c>
      <c r="M2236">
        <v>2000</v>
      </c>
      <c r="N2236">
        <v>6.3</v>
      </c>
      <c r="O2236">
        <v>2732062</v>
      </c>
      <c r="R2236" t="s">
        <v>3033</v>
      </c>
      <c r="S2236" cm="1">
        <f t="array" ref="S2236">AVERAGE(IF(Table7[director_name]=R2236, Table7[imdb_score]))</f>
        <v>6.4</v>
      </c>
      <c r="T2236" t="str">
        <f>IF(Table8[[#This Row],[Average]] &gt; $V$7, "Higher", "Lower")</f>
        <v>Lower</v>
      </c>
    </row>
    <row r="2237" spans="1:20" x14ac:dyDescent="0.3">
      <c r="A2237" t="s">
        <v>3264</v>
      </c>
      <c r="B2237">
        <v>36</v>
      </c>
      <c r="C2237">
        <v>100</v>
      </c>
      <c r="D2237">
        <v>2808000</v>
      </c>
      <c r="E2237" t="s">
        <v>2441</v>
      </c>
      <c r="F2237" t="s">
        <v>5441</v>
      </c>
      <c r="G2237" t="s">
        <v>5442</v>
      </c>
      <c r="H2237">
        <v>4546</v>
      </c>
      <c r="I2237">
        <v>71</v>
      </c>
      <c r="J2237" t="s">
        <v>29</v>
      </c>
      <c r="K2237" t="s">
        <v>30</v>
      </c>
      <c r="L2237">
        <v>379000</v>
      </c>
      <c r="M2237">
        <v>1929</v>
      </c>
      <c r="N2237">
        <v>6.3</v>
      </c>
      <c r="O2237">
        <v>2429000</v>
      </c>
      <c r="R2237" t="s">
        <v>3027</v>
      </c>
      <c r="S2237" cm="1">
        <f t="array" ref="S2237">AVERAGE(IF(Table7[director_name]=R2237, Table7[imdb_score]))</f>
        <v>6.4</v>
      </c>
      <c r="T2237" t="str">
        <f>IF(Table8[[#This Row],[Average]] &gt; $V$7, "Higher", "Lower")</f>
        <v>Lower</v>
      </c>
    </row>
    <row r="2238" spans="1:20" x14ac:dyDescent="0.3">
      <c r="A2238" t="s">
        <v>3208</v>
      </c>
      <c r="B2238">
        <v>91</v>
      </c>
      <c r="C2238">
        <v>138</v>
      </c>
      <c r="D2238">
        <v>10269307</v>
      </c>
      <c r="E2238" t="s">
        <v>1576</v>
      </c>
      <c r="F2238" t="s">
        <v>3944</v>
      </c>
      <c r="G2238" t="s">
        <v>5443</v>
      </c>
      <c r="H2238">
        <v>53251</v>
      </c>
      <c r="I2238">
        <v>188</v>
      </c>
      <c r="J2238" t="s">
        <v>29</v>
      </c>
      <c r="K2238" t="s">
        <v>30</v>
      </c>
      <c r="L2238">
        <v>8000000</v>
      </c>
      <c r="M2238">
        <v>2009</v>
      </c>
      <c r="N2238">
        <v>6.3</v>
      </c>
      <c r="O2238">
        <v>2269307</v>
      </c>
      <c r="R2238" t="s">
        <v>3052</v>
      </c>
      <c r="S2238" cm="1">
        <f t="array" ref="S2238">AVERAGE(IF(Table7[director_name]=R2238, Table7[imdb_score]))</f>
        <v>6.4</v>
      </c>
      <c r="T2238" t="str">
        <f>IF(Table8[[#This Row],[Average]] &gt; $V$7, "Higher", "Lower")</f>
        <v>Lower</v>
      </c>
    </row>
    <row r="2239" spans="1:20" x14ac:dyDescent="0.3">
      <c r="A2239" t="s">
        <v>334</v>
      </c>
      <c r="B2239">
        <v>42</v>
      </c>
      <c r="C2239">
        <v>111</v>
      </c>
      <c r="D2239">
        <v>46815748</v>
      </c>
      <c r="E2239" t="s">
        <v>2374</v>
      </c>
      <c r="F2239" t="s">
        <v>1539</v>
      </c>
      <c r="G2239" t="s">
        <v>5444</v>
      </c>
      <c r="H2239">
        <v>32544</v>
      </c>
      <c r="I2239">
        <v>69</v>
      </c>
      <c r="J2239" t="s">
        <v>29</v>
      </c>
      <c r="K2239" t="s">
        <v>30</v>
      </c>
      <c r="L2239">
        <v>45000000</v>
      </c>
      <c r="M2239">
        <v>1994</v>
      </c>
      <c r="N2239">
        <v>6.3</v>
      </c>
      <c r="O2239">
        <v>1815748</v>
      </c>
      <c r="R2239" t="s">
        <v>3038</v>
      </c>
      <c r="S2239" cm="1">
        <f t="array" ref="S2239">AVERAGE(IF(Table7[director_name]=R2239, Table7[imdb_score]))</f>
        <v>6.4</v>
      </c>
      <c r="T2239" t="str">
        <f>IF(Table8[[#This Row],[Average]] &gt; $V$7, "Higher", "Lower")</f>
        <v>Lower</v>
      </c>
    </row>
    <row r="2240" spans="1:20" x14ac:dyDescent="0.3">
      <c r="A2240" t="s">
        <v>2824</v>
      </c>
      <c r="B2240">
        <v>91</v>
      </c>
      <c r="C2240">
        <v>110</v>
      </c>
      <c r="D2240">
        <v>19179969</v>
      </c>
      <c r="E2240" t="s">
        <v>676</v>
      </c>
      <c r="F2240" t="s">
        <v>5445</v>
      </c>
      <c r="G2240" t="s">
        <v>5446</v>
      </c>
      <c r="H2240">
        <v>54710</v>
      </c>
      <c r="I2240">
        <v>177</v>
      </c>
      <c r="J2240" t="s">
        <v>29</v>
      </c>
      <c r="K2240" t="s">
        <v>30</v>
      </c>
      <c r="L2240">
        <v>17500000</v>
      </c>
      <c r="M2240">
        <v>2006</v>
      </c>
      <c r="N2240">
        <v>6.3</v>
      </c>
      <c r="O2240">
        <v>1679969</v>
      </c>
      <c r="R2240" t="s">
        <v>3064</v>
      </c>
      <c r="S2240" cm="1">
        <f t="array" ref="S2240">AVERAGE(IF(Table7[director_name]=R2240, Table7[imdb_score]))</f>
        <v>6.4</v>
      </c>
      <c r="T2240" t="str">
        <f>IF(Table8[[#This Row],[Average]] &gt; $V$7, "Higher", "Lower")</f>
        <v>Lower</v>
      </c>
    </row>
    <row r="2241" spans="1:20" x14ac:dyDescent="0.3">
      <c r="A2241" t="s">
        <v>2286</v>
      </c>
      <c r="B2241">
        <v>156</v>
      </c>
      <c r="C2241">
        <v>110</v>
      </c>
      <c r="D2241">
        <v>25167270</v>
      </c>
      <c r="E2241" t="s">
        <v>305</v>
      </c>
      <c r="F2241" t="s">
        <v>27</v>
      </c>
      <c r="G2241" t="s">
        <v>5447</v>
      </c>
      <c r="H2241">
        <v>30119</v>
      </c>
      <c r="I2241">
        <v>263</v>
      </c>
      <c r="J2241" t="s">
        <v>29</v>
      </c>
      <c r="K2241" t="s">
        <v>227</v>
      </c>
      <c r="L2241">
        <v>24000000</v>
      </c>
      <c r="M2241">
        <v>2000</v>
      </c>
      <c r="N2241">
        <v>6.3</v>
      </c>
      <c r="O2241">
        <v>1167270</v>
      </c>
      <c r="R2241" t="s">
        <v>3127</v>
      </c>
      <c r="S2241" cm="1">
        <f t="array" ref="S2241">AVERAGE(IF(Table7[director_name]=R2241, Table7[imdb_score]))</f>
        <v>6.4</v>
      </c>
      <c r="T2241" t="str">
        <f>IF(Table8[[#This Row],[Average]] &gt; $V$7, "Higher", "Lower")</f>
        <v>Lower</v>
      </c>
    </row>
    <row r="2242" spans="1:20" x14ac:dyDescent="0.3">
      <c r="A2242" t="s">
        <v>3127</v>
      </c>
      <c r="B2242">
        <v>223</v>
      </c>
      <c r="C2242">
        <v>91</v>
      </c>
      <c r="D2242">
        <v>7455447</v>
      </c>
      <c r="E2242" t="s">
        <v>699</v>
      </c>
      <c r="F2242" t="s">
        <v>5448</v>
      </c>
      <c r="G2242" t="s">
        <v>5449</v>
      </c>
      <c r="H2242">
        <v>29967</v>
      </c>
      <c r="I2242">
        <v>126</v>
      </c>
      <c r="J2242" t="s">
        <v>29</v>
      </c>
      <c r="K2242" t="s">
        <v>30</v>
      </c>
      <c r="L2242">
        <v>7000000</v>
      </c>
      <c r="M2242">
        <v>2010</v>
      </c>
      <c r="N2242">
        <v>6.3</v>
      </c>
      <c r="O2242">
        <v>455447</v>
      </c>
      <c r="R2242" t="s">
        <v>3111</v>
      </c>
      <c r="S2242" cm="1">
        <f t="array" ref="S2242">AVERAGE(IF(Table7[director_name]=R2242, Table7[imdb_score]))</f>
        <v>6.4</v>
      </c>
      <c r="T2242" t="str">
        <f>IF(Table8[[#This Row],[Average]] &gt; $V$7, "Higher", "Lower")</f>
        <v>Lower</v>
      </c>
    </row>
    <row r="2243" spans="1:20" x14ac:dyDescent="0.3">
      <c r="A2243" t="s">
        <v>3272</v>
      </c>
      <c r="B2243">
        <v>113</v>
      </c>
      <c r="C2243">
        <v>98</v>
      </c>
      <c r="D2243">
        <v>389804</v>
      </c>
      <c r="E2243" t="s">
        <v>699</v>
      </c>
      <c r="F2243" t="s">
        <v>3272</v>
      </c>
      <c r="G2243" t="s">
        <v>5450</v>
      </c>
      <c r="H2243">
        <v>11816</v>
      </c>
      <c r="I2243">
        <v>35</v>
      </c>
      <c r="J2243" t="s">
        <v>29</v>
      </c>
      <c r="K2243" t="s">
        <v>30</v>
      </c>
      <c r="L2243">
        <v>65000</v>
      </c>
      <c r="M2243">
        <v>2010</v>
      </c>
      <c r="N2243">
        <v>6.3</v>
      </c>
      <c r="O2243">
        <v>324804</v>
      </c>
      <c r="R2243" t="s">
        <v>3054</v>
      </c>
      <c r="S2243" cm="1">
        <f t="array" ref="S2243">AVERAGE(IF(Table7[director_name]=R2243, Table7[imdb_score]))</f>
        <v>6.4</v>
      </c>
      <c r="T2243" t="str">
        <f>IF(Table8[[#This Row],[Average]] &gt; $V$7, "Higher", "Lower")</f>
        <v>Lower</v>
      </c>
    </row>
    <row r="2244" spans="1:20" x14ac:dyDescent="0.3">
      <c r="A2244" t="s">
        <v>3274</v>
      </c>
      <c r="B2244">
        <v>77</v>
      </c>
      <c r="C2244">
        <v>98</v>
      </c>
      <c r="D2244">
        <v>1943649</v>
      </c>
      <c r="E2244" t="s">
        <v>4570</v>
      </c>
      <c r="F2244" t="s">
        <v>5451</v>
      </c>
      <c r="G2244" t="s">
        <v>5452</v>
      </c>
      <c r="H2244">
        <v>8697</v>
      </c>
      <c r="I2244">
        <v>122</v>
      </c>
      <c r="J2244" t="s">
        <v>29</v>
      </c>
      <c r="K2244" t="s">
        <v>30</v>
      </c>
      <c r="L2244">
        <v>1700000</v>
      </c>
      <c r="M2244">
        <v>1999</v>
      </c>
      <c r="N2244">
        <v>6.3</v>
      </c>
      <c r="O2244">
        <v>243649</v>
      </c>
      <c r="R2244" t="s">
        <v>150</v>
      </c>
      <c r="S2244" cm="1">
        <f t="array" ref="S2244">AVERAGE(IF(Table7[director_name]=R2244, Table7[imdb_score]))</f>
        <v>6.4</v>
      </c>
      <c r="T2244" t="str">
        <f>IF(Table8[[#This Row],[Average]] &gt; $V$7, "Higher", "Lower")</f>
        <v>Lower</v>
      </c>
    </row>
    <row r="2245" spans="1:20" x14ac:dyDescent="0.3">
      <c r="A2245" t="s">
        <v>3234</v>
      </c>
      <c r="B2245">
        <v>152</v>
      </c>
      <c r="C2245">
        <v>109</v>
      </c>
      <c r="D2245">
        <v>19976073</v>
      </c>
      <c r="E2245" t="s">
        <v>39</v>
      </c>
      <c r="F2245" t="s">
        <v>4928</v>
      </c>
      <c r="G2245" t="s">
        <v>5453</v>
      </c>
      <c r="H2245">
        <v>65979</v>
      </c>
      <c r="I2245">
        <v>220</v>
      </c>
      <c r="J2245" t="s">
        <v>29</v>
      </c>
      <c r="K2245" t="s">
        <v>30</v>
      </c>
      <c r="L2245">
        <v>20000000</v>
      </c>
      <c r="M2245">
        <v>2005</v>
      </c>
      <c r="N2245">
        <v>6.3</v>
      </c>
      <c r="O2245">
        <v>-23927</v>
      </c>
      <c r="R2245" t="s">
        <v>3054</v>
      </c>
      <c r="S2245" cm="1">
        <f t="array" ref="S2245">AVERAGE(IF(Table7[director_name]=R2245, Table7[imdb_score]))</f>
        <v>6.4</v>
      </c>
      <c r="T2245" t="str">
        <f>IF(Table8[[#This Row],[Average]] &gt; $V$7, "Higher", "Lower")</f>
        <v>Lower</v>
      </c>
    </row>
    <row r="2246" spans="1:20" x14ac:dyDescent="0.3">
      <c r="A2246" t="s">
        <v>1443</v>
      </c>
      <c r="B2246">
        <v>100</v>
      </c>
      <c r="C2246">
        <v>100</v>
      </c>
      <c r="D2246">
        <v>9801782</v>
      </c>
      <c r="E2246" t="s">
        <v>2312</v>
      </c>
      <c r="F2246" t="s">
        <v>802</v>
      </c>
      <c r="G2246" t="s">
        <v>5454</v>
      </c>
      <c r="H2246">
        <v>39331</v>
      </c>
      <c r="I2246">
        <v>481</v>
      </c>
      <c r="J2246" t="s">
        <v>29</v>
      </c>
      <c r="K2246" t="s">
        <v>30</v>
      </c>
      <c r="L2246">
        <v>10000000</v>
      </c>
      <c r="M2246">
        <v>1998</v>
      </c>
      <c r="N2246">
        <v>6.3</v>
      </c>
      <c r="O2246">
        <v>-198218</v>
      </c>
      <c r="R2246" t="s">
        <v>3099</v>
      </c>
      <c r="S2246" cm="1">
        <f t="array" ref="S2246">AVERAGE(IF(Table7[director_name]=R2246, Table7[imdb_score]))</f>
        <v>6.4</v>
      </c>
      <c r="T2246" t="str">
        <f>IF(Table8[[#This Row],[Average]] &gt; $V$7, "Higher", "Lower")</f>
        <v>Lower</v>
      </c>
    </row>
    <row r="2247" spans="1:20" x14ac:dyDescent="0.3">
      <c r="A2247" t="s">
        <v>539</v>
      </c>
      <c r="B2247">
        <v>275</v>
      </c>
      <c r="C2247">
        <v>112</v>
      </c>
      <c r="D2247">
        <v>16684352</v>
      </c>
      <c r="E2247" t="s">
        <v>289</v>
      </c>
      <c r="F2247" t="s">
        <v>5455</v>
      </c>
      <c r="G2247" t="s">
        <v>5456</v>
      </c>
      <c r="H2247">
        <v>67893</v>
      </c>
      <c r="I2247">
        <v>163</v>
      </c>
      <c r="J2247" t="s">
        <v>29</v>
      </c>
      <c r="K2247" t="s">
        <v>30</v>
      </c>
      <c r="L2247">
        <v>17000000</v>
      </c>
      <c r="M2247">
        <v>2012</v>
      </c>
      <c r="N2247">
        <v>6.3</v>
      </c>
      <c r="O2247">
        <v>-315648</v>
      </c>
      <c r="R2247" t="s">
        <v>3103</v>
      </c>
      <c r="S2247" cm="1">
        <f t="array" ref="S2247">AVERAGE(IF(Table7[director_name]=R2247, Table7[imdb_score]))</f>
        <v>6.4</v>
      </c>
      <c r="T2247" t="str">
        <f>IF(Table8[[#This Row],[Average]] &gt; $V$7, "Higher", "Lower")</f>
        <v>Lower</v>
      </c>
    </row>
    <row r="2248" spans="1:20" x14ac:dyDescent="0.3">
      <c r="A2248" t="s">
        <v>2536</v>
      </c>
      <c r="B2248">
        <v>114</v>
      </c>
      <c r="C2248">
        <v>115</v>
      </c>
      <c r="D2248">
        <v>41543207</v>
      </c>
      <c r="E2248" t="s">
        <v>140</v>
      </c>
      <c r="F2248" t="s">
        <v>27</v>
      </c>
      <c r="G2248" t="s">
        <v>5457</v>
      </c>
      <c r="H2248">
        <v>30077</v>
      </c>
      <c r="I2248">
        <v>175</v>
      </c>
      <c r="J2248" t="s">
        <v>29</v>
      </c>
      <c r="K2248" t="s">
        <v>30</v>
      </c>
      <c r="L2248">
        <v>42000000</v>
      </c>
      <c r="M2248">
        <v>2002</v>
      </c>
      <c r="N2248">
        <v>6.3</v>
      </c>
      <c r="O2248">
        <v>-456793</v>
      </c>
      <c r="R2248" t="s">
        <v>2485</v>
      </c>
      <c r="S2248" cm="1">
        <f t="array" ref="S2248">AVERAGE(IF(Table7[director_name]=R2248, Table7[imdb_score]))</f>
        <v>6.4</v>
      </c>
      <c r="T2248" t="str">
        <f>IF(Table8[[#This Row],[Average]] &gt; $V$7, "Higher", "Lower")</f>
        <v>Lower</v>
      </c>
    </row>
    <row r="2249" spans="1:20" x14ac:dyDescent="0.3">
      <c r="A2249" t="s">
        <v>3283</v>
      </c>
      <c r="B2249">
        <v>255</v>
      </c>
      <c r="C2249">
        <v>95</v>
      </c>
      <c r="D2249">
        <v>26297</v>
      </c>
      <c r="E2249" t="s">
        <v>4463</v>
      </c>
      <c r="F2249" t="s">
        <v>2526</v>
      </c>
      <c r="G2249" t="s">
        <v>5458</v>
      </c>
      <c r="H2249">
        <v>25750</v>
      </c>
      <c r="I2249">
        <v>209</v>
      </c>
      <c r="J2249" t="s">
        <v>29</v>
      </c>
      <c r="K2249" t="s">
        <v>200</v>
      </c>
      <c r="L2249">
        <v>500000</v>
      </c>
      <c r="M2249">
        <v>2011</v>
      </c>
      <c r="N2249">
        <v>6.3</v>
      </c>
      <c r="O2249">
        <v>-473703</v>
      </c>
      <c r="R2249" t="s">
        <v>2257</v>
      </c>
      <c r="S2249" cm="1">
        <f t="array" ref="S2249">AVERAGE(IF(Table7[director_name]=R2249, Table7[imdb_score]))</f>
        <v>6.4</v>
      </c>
      <c r="T2249" t="str">
        <f>IF(Table8[[#This Row],[Average]] &gt; $V$7, "Higher", "Lower")</f>
        <v>Lower</v>
      </c>
    </row>
    <row r="2250" spans="1:20" x14ac:dyDescent="0.3">
      <c r="A2250" t="s">
        <v>3231</v>
      </c>
      <c r="B2250">
        <v>19</v>
      </c>
      <c r="C2250">
        <v>110</v>
      </c>
      <c r="D2250">
        <v>2848578</v>
      </c>
      <c r="E2250" t="s">
        <v>228</v>
      </c>
      <c r="F2250" t="s">
        <v>5459</v>
      </c>
      <c r="G2250" t="s">
        <v>5460</v>
      </c>
      <c r="H2250">
        <v>3942</v>
      </c>
      <c r="I2250">
        <v>65</v>
      </c>
      <c r="J2250" t="s">
        <v>29</v>
      </c>
      <c r="K2250" t="s">
        <v>30</v>
      </c>
      <c r="L2250">
        <v>3500000</v>
      </c>
      <c r="M2250">
        <v>2010</v>
      </c>
      <c r="N2250">
        <v>6.3</v>
      </c>
      <c r="O2250">
        <v>-651422</v>
      </c>
      <c r="R2250" t="s">
        <v>599</v>
      </c>
      <c r="S2250" cm="1">
        <f t="array" ref="S2250">AVERAGE(IF(Table7[director_name]=R2250, Table7[imdb_score]))</f>
        <v>6.3999999999999995</v>
      </c>
      <c r="T2250" t="str">
        <f>IF(Table8[[#This Row],[Average]] &gt; $V$7, "Higher", "Lower")</f>
        <v>Lower</v>
      </c>
    </row>
    <row r="2251" spans="1:20" x14ac:dyDescent="0.3">
      <c r="A2251" t="s">
        <v>3310</v>
      </c>
      <c r="B2251">
        <v>51</v>
      </c>
      <c r="C2251">
        <v>85</v>
      </c>
      <c r="D2251">
        <v>265107</v>
      </c>
      <c r="E2251" t="s">
        <v>5461</v>
      </c>
      <c r="F2251" t="s">
        <v>5462</v>
      </c>
      <c r="G2251" t="s">
        <v>5463</v>
      </c>
      <c r="H2251">
        <v>4617</v>
      </c>
      <c r="I2251">
        <v>93</v>
      </c>
      <c r="J2251" t="s">
        <v>29</v>
      </c>
      <c r="K2251" t="s">
        <v>581</v>
      </c>
      <c r="L2251">
        <v>1500000</v>
      </c>
      <c r="M2251">
        <v>2000</v>
      </c>
      <c r="N2251">
        <v>6.3</v>
      </c>
      <c r="O2251">
        <v>-1234893</v>
      </c>
      <c r="R2251" t="s">
        <v>3114</v>
      </c>
      <c r="S2251" cm="1">
        <f t="array" ref="S2251">AVERAGE(IF(Table7[director_name]=R2251, Table7[imdb_score]))</f>
        <v>6.3999999999999995</v>
      </c>
      <c r="T2251" t="str">
        <f>IF(Table8[[#This Row],[Average]] &gt; $V$7, "Higher", "Lower")</f>
        <v>Lower</v>
      </c>
    </row>
    <row r="2252" spans="1:20" x14ac:dyDescent="0.3">
      <c r="A2252" t="s">
        <v>3315</v>
      </c>
      <c r="B2252">
        <v>100</v>
      </c>
      <c r="C2252">
        <v>84</v>
      </c>
      <c r="D2252">
        <v>173066</v>
      </c>
      <c r="E2252" t="s">
        <v>1699</v>
      </c>
      <c r="F2252" t="s">
        <v>1082</v>
      </c>
      <c r="G2252" t="s">
        <v>5464</v>
      </c>
      <c r="H2252">
        <v>21379</v>
      </c>
      <c r="I2252">
        <v>88</v>
      </c>
      <c r="J2252" t="s">
        <v>29</v>
      </c>
      <c r="K2252" t="s">
        <v>30</v>
      </c>
      <c r="L2252">
        <v>1500000</v>
      </c>
      <c r="M2252">
        <v>2007</v>
      </c>
      <c r="N2252">
        <v>6.3</v>
      </c>
      <c r="O2252">
        <v>-1326934</v>
      </c>
      <c r="R2252" t="s">
        <v>3114</v>
      </c>
      <c r="S2252" cm="1">
        <f t="array" ref="S2252">AVERAGE(IF(Table7[director_name]=R2252, Table7[imdb_score]))</f>
        <v>6.3999999999999995</v>
      </c>
      <c r="T2252" t="str">
        <f>IF(Table8[[#This Row],[Average]] &gt; $V$7, "Higher", "Lower")</f>
        <v>Lower</v>
      </c>
    </row>
    <row r="2253" spans="1:20" x14ac:dyDescent="0.3">
      <c r="A2253" t="s">
        <v>3249</v>
      </c>
      <c r="B2253">
        <v>225</v>
      </c>
      <c r="C2253">
        <v>105</v>
      </c>
      <c r="D2253">
        <v>92401</v>
      </c>
      <c r="E2253" t="s">
        <v>840</v>
      </c>
      <c r="F2253" t="s">
        <v>5465</v>
      </c>
      <c r="G2253" t="s">
        <v>5466</v>
      </c>
      <c r="H2253">
        <v>56402</v>
      </c>
      <c r="I2253">
        <v>209</v>
      </c>
      <c r="J2253" t="s">
        <v>29</v>
      </c>
      <c r="K2253" t="s">
        <v>30</v>
      </c>
      <c r="L2253">
        <v>2000000</v>
      </c>
      <c r="M2253">
        <v>2010</v>
      </c>
      <c r="N2253">
        <v>6.3</v>
      </c>
      <c r="O2253">
        <v>-1907599</v>
      </c>
      <c r="R2253" t="s">
        <v>3114</v>
      </c>
      <c r="S2253" cm="1">
        <f t="array" ref="S2253">AVERAGE(IF(Table7[director_name]=R2253, Table7[imdb_score]))</f>
        <v>6.3999999999999995</v>
      </c>
      <c r="T2253" t="str">
        <f>IF(Table8[[#This Row],[Average]] &gt; $V$7, "Higher", "Lower")</f>
        <v>Lower</v>
      </c>
    </row>
    <row r="2254" spans="1:20" x14ac:dyDescent="0.3">
      <c r="A2254" t="s">
        <v>2294</v>
      </c>
      <c r="B2254">
        <v>113</v>
      </c>
      <c r="C2254">
        <v>104</v>
      </c>
      <c r="D2254">
        <v>10996440</v>
      </c>
      <c r="E2254" t="s">
        <v>144</v>
      </c>
      <c r="F2254" t="s">
        <v>221</v>
      </c>
      <c r="G2254" t="s">
        <v>5467</v>
      </c>
      <c r="H2254">
        <v>19707</v>
      </c>
      <c r="I2254">
        <v>128</v>
      </c>
      <c r="J2254" t="s">
        <v>29</v>
      </c>
      <c r="K2254" t="s">
        <v>30</v>
      </c>
      <c r="L2254">
        <v>13000000</v>
      </c>
      <c r="M2254">
        <v>2006</v>
      </c>
      <c r="N2254">
        <v>6.3</v>
      </c>
      <c r="O2254">
        <v>-2003560</v>
      </c>
      <c r="R2254" t="s">
        <v>3114</v>
      </c>
      <c r="S2254" cm="1">
        <f t="array" ref="S2254">AVERAGE(IF(Table7[director_name]=R2254, Table7[imdb_score]))</f>
        <v>6.3999999999999995</v>
      </c>
      <c r="T2254" t="str">
        <f>IF(Table8[[#This Row],[Average]] &gt; $V$7, "Higher", "Lower")</f>
        <v>Lower</v>
      </c>
    </row>
    <row r="2255" spans="1:20" x14ac:dyDescent="0.3">
      <c r="A2255" t="s">
        <v>2009</v>
      </c>
      <c r="B2255">
        <v>270</v>
      </c>
      <c r="C2255">
        <v>97</v>
      </c>
      <c r="D2255">
        <v>7574066</v>
      </c>
      <c r="E2255" t="s">
        <v>73</v>
      </c>
      <c r="F2255" t="s">
        <v>761</v>
      </c>
      <c r="G2255" t="s">
        <v>5468</v>
      </c>
      <c r="H2255">
        <v>30325</v>
      </c>
      <c r="I2255">
        <v>96</v>
      </c>
      <c r="J2255" t="s">
        <v>29</v>
      </c>
      <c r="K2255" t="s">
        <v>30</v>
      </c>
      <c r="L2255">
        <v>10000000</v>
      </c>
      <c r="M2255">
        <v>2014</v>
      </c>
      <c r="N2255">
        <v>6.3</v>
      </c>
      <c r="O2255">
        <v>-2425934</v>
      </c>
      <c r="R2255" t="s">
        <v>3114</v>
      </c>
      <c r="S2255" cm="1">
        <f t="array" ref="S2255">AVERAGE(IF(Table7[director_name]=R2255, Table7[imdb_score]))</f>
        <v>6.3999999999999995</v>
      </c>
      <c r="T2255" t="str">
        <f>IF(Table8[[#This Row],[Average]] &gt; $V$7, "Higher", "Lower")</f>
        <v>Lower</v>
      </c>
    </row>
    <row r="2256" spans="1:20" x14ac:dyDescent="0.3">
      <c r="A2256" t="s">
        <v>3259</v>
      </c>
      <c r="B2256">
        <v>119</v>
      </c>
      <c r="C2256">
        <v>103</v>
      </c>
      <c r="D2256">
        <v>22466994</v>
      </c>
      <c r="E2256" t="s">
        <v>1576</v>
      </c>
      <c r="F2256" t="s">
        <v>339</v>
      </c>
      <c r="G2256" t="s">
        <v>5469</v>
      </c>
      <c r="H2256">
        <v>72673</v>
      </c>
      <c r="I2256">
        <v>166</v>
      </c>
      <c r="J2256" t="s">
        <v>29</v>
      </c>
      <c r="K2256" t="s">
        <v>30</v>
      </c>
      <c r="L2256">
        <v>25000000</v>
      </c>
      <c r="M2256">
        <v>2007</v>
      </c>
      <c r="N2256">
        <v>6.3</v>
      </c>
      <c r="O2256">
        <v>-2533006</v>
      </c>
      <c r="R2256" t="s">
        <v>599</v>
      </c>
      <c r="S2256" cm="1">
        <f t="array" ref="S2256">AVERAGE(IF(Table7[director_name]=R2256, Table7[imdb_score]))</f>
        <v>6.3999999999999995</v>
      </c>
      <c r="T2256" t="str">
        <f>IF(Table8[[#This Row],[Average]] &gt; $V$7, "Higher", "Lower")</f>
        <v>Lower</v>
      </c>
    </row>
    <row r="2257" spans="1:20" x14ac:dyDescent="0.3">
      <c r="A2257" t="s">
        <v>4593</v>
      </c>
      <c r="B2257">
        <v>33</v>
      </c>
      <c r="C2257">
        <v>86</v>
      </c>
      <c r="D2257">
        <v>185577</v>
      </c>
      <c r="E2257" t="s">
        <v>676</v>
      </c>
      <c r="F2257" t="s">
        <v>2321</v>
      </c>
      <c r="G2257" t="s">
        <v>5470</v>
      </c>
      <c r="H2257">
        <v>2133</v>
      </c>
      <c r="I2257">
        <v>31</v>
      </c>
      <c r="J2257" t="s">
        <v>29</v>
      </c>
      <c r="K2257" t="s">
        <v>200</v>
      </c>
      <c r="L2257">
        <v>4000000</v>
      </c>
      <c r="M2257">
        <v>1999</v>
      </c>
      <c r="N2257">
        <v>6.3</v>
      </c>
      <c r="O2257">
        <v>-3814423</v>
      </c>
      <c r="R2257" t="s">
        <v>599</v>
      </c>
      <c r="S2257" cm="1">
        <f t="array" ref="S2257">AVERAGE(IF(Table7[director_name]=R2257, Table7[imdb_score]))</f>
        <v>6.3999999999999995</v>
      </c>
      <c r="T2257" t="str">
        <f>IF(Table8[[#This Row],[Average]] &gt; $V$7, "Higher", "Lower")</f>
        <v>Lower</v>
      </c>
    </row>
    <row r="2258" spans="1:20" x14ac:dyDescent="0.3">
      <c r="A2258" t="s">
        <v>2721</v>
      </c>
      <c r="B2258">
        <v>39</v>
      </c>
      <c r="C2258">
        <v>98</v>
      </c>
      <c r="D2258">
        <v>296665</v>
      </c>
      <c r="E2258" t="s">
        <v>2216</v>
      </c>
      <c r="F2258" t="s">
        <v>1670</v>
      </c>
      <c r="G2258" t="s">
        <v>5471</v>
      </c>
      <c r="H2258">
        <v>12675</v>
      </c>
      <c r="I2258">
        <v>158</v>
      </c>
      <c r="J2258" t="s">
        <v>29</v>
      </c>
      <c r="K2258" t="s">
        <v>30</v>
      </c>
      <c r="L2258">
        <v>5000000</v>
      </c>
      <c r="M2258">
        <v>2003</v>
      </c>
      <c r="N2258">
        <v>6.3</v>
      </c>
      <c r="O2258">
        <v>-4703335</v>
      </c>
      <c r="R2258" t="s">
        <v>3114</v>
      </c>
      <c r="S2258" cm="1">
        <f t="array" ref="S2258">AVERAGE(IF(Table7[director_name]=R2258, Table7[imdb_score]))</f>
        <v>6.3999999999999995</v>
      </c>
      <c r="T2258" t="str">
        <f>IF(Table8[[#This Row],[Average]] &gt; $V$7, "Higher", "Lower")</f>
        <v>Lower</v>
      </c>
    </row>
    <row r="2259" spans="1:20" x14ac:dyDescent="0.3">
      <c r="A2259" t="s">
        <v>4267</v>
      </c>
      <c r="B2259">
        <v>72</v>
      </c>
      <c r="C2259">
        <v>108</v>
      </c>
      <c r="D2259">
        <v>11702090</v>
      </c>
      <c r="E2259" t="s">
        <v>289</v>
      </c>
      <c r="F2259" t="s">
        <v>5472</v>
      </c>
      <c r="G2259" t="s">
        <v>5473</v>
      </c>
      <c r="H2259">
        <v>37700</v>
      </c>
      <c r="I2259">
        <v>50</v>
      </c>
      <c r="J2259" t="s">
        <v>29</v>
      </c>
      <c r="K2259" t="s">
        <v>30</v>
      </c>
      <c r="L2259">
        <v>16500000</v>
      </c>
      <c r="M2259">
        <v>2007</v>
      </c>
      <c r="N2259">
        <v>6.3</v>
      </c>
      <c r="O2259">
        <v>-4797910</v>
      </c>
      <c r="R2259" t="s">
        <v>3114</v>
      </c>
      <c r="S2259" cm="1">
        <f t="array" ref="S2259">AVERAGE(IF(Table7[director_name]=R2259, Table7[imdb_score]))</f>
        <v>6.3999999999999995</v>
      </c>
      <c r="T2259" t="str">
        <f>IF(Table8[[#This Row],[Average]] &gt; $V$7, "Higher", "Lower")</f>
        <v>Lower</v>
      </c>
    </row>
    <row r="2260" spans="1:20" x14ac:dyDescent="0.3">
      <c r="A2260" t="s">
        <v>3267</v>
      </c>
      <c r="B2260">
        <v>25</v>
      </c>
      <c r="C2260">
        <v>100</v>
      </c>
      <c r="D2260">
        <v>2148212</v>
      </c>
      <c r="E2260" t="s">
        <v>228</v>
      </c>
      <c r="F2260" t="s">
        <v>5474</v>
      </c>
      <c r="G2260" t="s">
        <v>5475</v>
      </c>
      <c r="H2260">
        <v>781</v>
      </c>
      <c r="I2260">
        <v>20</v>
      </c>
      <c r="J2260" t="s">
        <v>29</v>
      </c>
      <c r="K2260" t="s">
        <v>30</v>
      </c>
      <c r="L2260">
        <v>7000000</v>
      </c>
      <c r="M2260">
        <v>1999</v>
      </c>
      <c r="N2260">
        <v>6.3</v>
      </c>
      <c r="O2260">
        <v>-4851788</v>
      </c>
      <c r="R2260" t="s">
        <v>1013</v>
      </c>
      <c r="S2260" cm="1">
        <f t="array" ref="S2260">AVERAGE(IF(Table7[director_name]=R2260, Table7[imdb_score]))</f>
        <v>6.3666666666666671</v>
      </c>
      <c r="T2260" t="str">
        <f>IF(Table8[[#This Row],[Average]] &gt; $V$7, "Higher", "Lower")</f>
        <v>Lower</v>
      </c>
    </row>
    <row r="2261" spans="1:20" x14ac:dyDescent="0.3">
      <c r="A2261" t="s">
        <v>1566</v>
      </c>
      <c r="B2261">
        <v>76</v>
      </c>
      <c r="C2261">
        <v>135</v>
      </c>
      <c r="D2261">
        <v>49994804</v>
      </c>
      <c r="E2261" t="s">
        <v>5476</v>
      </c>
      <c r="F2261" t="s">
        <v>5477</v>
      </c>
      <c r="G2261" t="s">
        <v>5478</v>
      </c>
      <c r="H2261">
        <v>29205</v>
      </c>
      <c r="I2261">
        <v>194</v>
      </c>
      <c r="J2261" t="s">
        <v>29</v>
      </c>
      <c r="K2261" t="s">
        <v>30</v>
      </c>
      <c r="L2261">
        <v>55000000</v>
      </c>
      <c r="M2261">
        <v>1996</v>
      </c>
      <c r="N2261">
        <v>6.3</v>
      </c>
      <c r="O2261">
        <v>-5005196</v>
      </c>
      <c r="R2261" t="s">
        <v>2792</v>
      </c>
      <c r="S2261" cm="1">
        <f t="array" ref="S2261">AVERAGE(IF(Table7[director_name]=R2261, Table7[imdb_score]))</f>
        <v>6.3666666666666671</v>
      </c>
      <c r="T2261" t="str">
        <f>IF(Table8[[#This Row],[Average]] &gt; $V$7, "Higher", "Lower")</f>
        <v>Lower</v>
      </c>
    </row>
    <row r="2262" spans="1:20" x14ac:dyDescent="0.3">
      <c r="A2262" t="s">
        <v>3511</v>
      </c>
      <c r="B2262">
        <v>83</v>
      </c>
      <c r="C2262">
        <v>124</v>
      </c>
      <c r="D2262">
        <v>54910560</v>
      </c>
      <c r="E2262" t="s">
        <v>2374</v>
      </c>
      <c r="F2262" t="s">
        <v>221</v>
      </c>
      <c r="G2262" t="s">
        <v>5479</v>
      </c>
      <c r="H2262">
        <v>88225</v>
      </c>
      <c r="I2262">
        <v>227</v>
      </c>
      <c r="J2262" t="s">
        <v>29</v>
      </c>
      <c r="K2262" t="s">
        <v>30</v>
      </c>
      <c r="L2262">
        <v>60000000</v>
      </c>
      <c r="M2262">
        <v>1997</v>
      </c>
      <c r="N2262">
        <v>6.3</v>
      </c>
      <c r="O2262">
        <v>-5089440</v>
      </c>
      <c r="R2262" t="s">
        <v>3144</v>
      </c>
      <c r="S2262" cm="1">
        <f t="array" ref="S2262">AVERAGE(IF(Table7[director_name]=R2262, Table7[imdb_score]))</f>
        <v>6.3666666666666671</v>
      </c>
      <c r="T2262" t="str">
        <f>IF(Table8[[#This Row],[Average]] &gt; $V$7, "Higher", "Lower")</f>
        <v>Lower</v>
      </c>
    </row>
    <row r="2263" spans="1:20" x14ac:dyDescent="0.3">
      <c r="A2263" t="s">
        <v>1000</v>
      </c>
      <c r="B2263">
        <v>301</v>
      </c>
      <c r="C2263">
        <v>97</v>
      </c>
      <c r="D2263">
        <v>1768416</v>
      </c>
      <c r="E2263" t="s">
        <v>73</v>
      </c>
      <c r="F2263" t="s">
        <v>5480</v>
      </c>
      <c r="G2263" t="s">
        <v>5481</v>
      </c>
      <c r="H2263">
        <v>35848</v>
      </c>
      <c r="I2263">
        <v>198</v>
      </c>
      <c r="J2263" t="s">
        <v>29</v>
      </c>
      <c r="K2263" t="s">
        <v>30</v>
      </c>
      <c r="L2263">
        <v>7000000</v>
      </c>
      <c r="M2263">
        <v>2010</v>
      </c>
      <c r="N2263">
        <v>6.3</v>
      </c>
      <c r="O2263">
        <v>-5231584</v>
      </c>
      <c r="R2263" t="s">
        <v>3149</v>
      </c>
      <c r="S2263" cm="1">
        <f t="array" ref="S2263">AVERAGE(IF(Table7[director_name]=R2263, Table7[imdb_score]))</f>
        <v>6.3666666666666671</v>
      </c>
      <c r="T2263" t="str">
        <f>IF(Table8[[#This Row],[Average]] &gt; $V$7, "Higher", "Lower")</f>
        <v>Lower</v>
      </c>
    </row>
    <row r="2264" spans="1:20" x14ac:dyDescent="0.3">
      <c r="A2264" t="s">
        <v>2103</v>
      </c>
      <c r="B2264">
        <v>196</v>
      </c>
      <c r="C2264">
        <v>119</v>
      </c>
      <c r="D2264">
        <v>53789313</v>
      </c>
      <c r="E2264" t="s">
        <v>1235</v>
      </c>
      <c r="F2264" t="s">
        <v>5482</v>
      </c>
      <c r="G2264" t="s">
        <v>5483</v>
      </c>
      <c r="H2264">
        <v>89816</v>
      </c>
      <c r="I2264">
        <v>347</v>
      </c>
      <c r="J2264" t="s">
        <v>29</v>
      </c>
      <c r="K2264" t="s">
        <v>30</v>
      </c>
      <c r="L2264">
        <v>60000000</v>
      </c>
      <c r="M2264">
        <v>2003</v>
      </c>
      <c r="N2264">
        <v>6.3</v>
      </c>
      <c r="O2264">
        <v>-6210687</v>
      </c>
      <c r="R2264" t="s">
        <v>3149</v>
      </c>
      <c r="S2264" cm="1">
        <f t="array" ref="S2264">AVERAGE(IF(Table7[director_name]=R2264, Table7[imdb_score]))</f>
        <v>6.3666666666666671</v>
      </c>
      <c r="T2264" t="str">
        <f>IF(Table8[[#This Row],[Average]] &gt; $V$7, "Higher", "Lower")</f>
        <v>Lower</v>
      </c>
    </row>
    <row r="2265" spans="1:20" x14ac:dyDescent="0.3">
      <c r="A2265" t="s">
        <v>3305</v>
      </c>
      <c r="B2265">
        <v>33</v>
      </c>
      <c r="C2265">
        <v>88</v>
      </c>
      <c r="D2265">
        <v>110029</v>
      </c>
      <c r="E2265" t="s">
        <v>5484</v>
      </c>
      <c r="F2265" t="s">
        <v>5485</v>
      </c>
      <c r="G2265" t="s">
        <v>5486</v>
      </c>
      <c r="H2265">
        <v>1388</v>
      </c>
      <c r="I2265">
        <v>31</v>
      </c>
      <c r="J2265" t="s">
        <v>29</v>
      </c>
      <c r="K2265" t="s">
        <v>581</v>
      </c>
      <c r="L2265">
        <v>6500000</v>
      </c>
      <c r="M2265">
        <v>2009</v>
      </c>
      <c r="N2265">
        <v>6.3</v>
      </c>
      <c r="O2265">
        <v>-6389971</v>
      </c>
      <c r="R2265" t="s">
        <v>3144</v>
      </c>
      <c r="S2265" cm="1">
        <f t="array" ref="S2265">AVERAGE(IF(Table7[director_name]=R2265, Table7[imdb_score]))</f>
        <v>6.3666666666666671</v>
      </c>
      <c r="T2265" t="str">
        <f>IF(Table8[[#This Row],[Average]] &gt; $V$7, "Higher", "Lower")</f>
        <v>Lower</v>
      </c>
    </row>
    <row r="2266" spans="1:20" x14ac:dyDescent="0.3">
      <c r="A2266" t="s">
        <v>1360</v>
      </c>
      <c r="B2266">
        <v>144</v>
      </c>
      <c r="C2266">
        <v>86</v>
      </c>
      <c r="D2266">
        <v>5542025</v>
      </c>
      <c r="E2266" t="s">
        <v>676</v>
      </c>
      <c r="F2266" t="s">
        <v>1777</v>
      </c>
      <c r="G2266" t="s">
        <v>5487</v>
      </c>
      <c r="H2266">
        <v>12197</v>
      </c>
      <c r="I2266">
        <v>150</v>
      </c>
      <c r="J2266" t="s">
        <v>29</v>
      </c>
      <c r="K2266" t="s">
        <v>30</v>
      </c>
      <c r="L2266">
        <v>12000000</v>
      </c>
      <c r="M2266">
        <v>2006</v>
      </c>
      <c r="N2266">
        <v>6.3</v>
      </c>
      <c r="O2266">
        <v>-6457975</v>
      </c>
      <c r="R2266" t="s">
        <v>1013</v>
      </c>
      <c r="S2266" cm="1">
        <f t="array" ref="S2266">AVERAGE(IF(Table7[director_name]=R2266, Table7[imdb_score]))</f>
        <v>6.3666666666666671</v>
      </c>
      <c r="T2266" t="str">
        <f>IF(Table8[[#This Row],[Average]] &gt; $V$7, "Higher", "Lower")</f>
        <v>Lower</v>
      </c>
    </row>
    <row r="2267" spans="1:20" x14ac:dyDescent="0.3">
      <c r="A2267" t="s">
        <v>3219</v>
      </c>
      <c r="B2267">
        <v>36</v>
      </c>
      <c r="C2267">
        <v>123</v>
      </c>
      <c r="D2267">
        <v>13391174</v>
      </c>
      <c r="E2267" t="s">
        <v>60</v>
      </c>
      <c r="F2267" t="s">
        <v>5488</v>
      </c>
      <c r="G2267" t="s">
        <v>5489</v>
      </c>
      <c r="H2267">
        <v>5796</v>
      </c>
      <c r="I2267">
        <v>177</v>
      </c>
      <c r="J2267" t="s">
        <v>29</v>
      </c>
      <c r="K2267" t="s">
        <v>30</v>
      </c>
      <c r="L2267">
        <v>20000000</v>
      </c>
      <c r="M2267">
        <v>2006</v>
      </c>
      <c r="N2267">
        <v>6.3</v>
      </c>
      <c r="O2267">
        <v>-6608826</v>
      </c>
      <c r="R2267" t="s">
        <v>2792</v>
      </c>
      <c r="S2267" cm="1">
        <f t="array" ref="S2267">AVERAGE(IF(Table7[director_name]=R2267, Table7[imdb_score]))</f>
        <v>6.3666666666666671</v>
      </c>
      <c r="T2267" t="str">
        <f>IF(Table8[[#This Row],[Average]] &gt; $V$7, "Higher", "Lower")</f>
        <v>Lower</v>
      </c>
    </row>
    <row r="2268" spans="1:20" x14ac:dyDescent="0.3">
      <c r="A2268" t="s">
        <v>539</v>
      </c>
      <c r="B2268">
        <v>114</v>
      </c>
      <c r="C2268">
        <v>113</v>
      </c>
      <c r="D2268">
        <v>5032496</v>
      </c>
      <c r="E2268" t="s">
        <v>73</v>
      </c>
      <c r="F2268" t="s">
        <v>5490</v>
      </c>
      <c r="G2268" t="s">
        <v>5491</v>
      </c>
      <c r="H2268">
        <v>20576</v>
      </c>
      <c r="I2268">
        <v>161</v>
      </c>
      <c r="J2268" t="s">
        <v>29</v>
      </c>
      <c r="K2268" t="s">
        <v>30</v>
      </c>
      <c r="L2268">
        <v>12000000</v>
      </c>
      <c r="M2268">
        <v>1998</v>
      </c>
      <c r="N2268">
        <v>6.3</v>
      </c>
      <c r="O2268">
        <v>-6967504</v>
      </c>
      <c r="R2268" t="s">
        <v>2792</v>
      </c>
      <c r="S2268" cm="1">
        <f t="array" ref="S2268">AVERAGE(IF(Table7[director_name]=R2268, Table7[imdb_score]))</f>
        <v>6.3666666666666671</v>
      </c>
      <c r="T2268" t="str">
        <f>IF(Table8[[#This Row],[Average]] &gt; $V$7, "Higher", "Lower")</f>
        <v>Lower</v>
      </c>
    </row>
    <row r="2269" spans="1:20" x14ac:dyDescent="0.3">
      <c r="A2269" t="s">
        <v>2930</v>
      </c>
      <c r="B2269">
        <v>133</v>
      </c>
      <c r="C2269">
        <v>93</v>
      </c>
      <c r="D2269">
        <v>197148</v>
      </c>
      <c r="E2269" t="s">
        <v>5492</v>
      </c>
      <c r="F2269" t="s">
        <v>5493</v>
      </c>
      <c r="G2269" t="s">
        <v>5494</v>
      </c>
      <c r="H2269">
        <v>18109</v>
      </c>
      <c r="I2269">
        <v>150</v>
      </c>
      <c r="J2269" t="s">
        <v>29</v>
      </c>
      <c r="K2269" t="s">
        <v>200</v>
      </c>
      <c r="L2269">
        <v>7500000</v>
      </c>
      <c r="M2269">
        <v>2003</v>
      </c>
      <c r="N2269">
        <v>6.3</v>
      </c>
      <c r="O2269">
        <v>-7302852</v>
      </c>
      <c r="R2269" t="s">
        <v>3149</v>
      </c>
      <c r="S2269" cm="1">
        <f t="array" ref="S2269">AVERAGE(IF(Table7[director_name]=R2269, Table7[imdb_score]))</f>
        <v>6.3666666666666671</v>
      </c>
      <c r="T2269" t="str">
        <f>IF(Table8[[#This Row],[Average]] &gt; $V$7, "Higher", "Lower")</f>
        <v>Lower</v>
      </c>
    </row>
    <row r="2270" spans="1:20" x14ac:dyDescent="0.3">
      <c r="A2270" t="s">
        <v>1654</v>
      </c>
      <c r="B2270">
        <v>214</v>
      </c>
      <c r="C2270">
        <v>115</v>
      </c>
      <c r="D2270">
        <v>12626905</v>
      </c>
      <c r="E2270" t="s">
        <v>39</v>
      </c>
      <c r="F2270" t="s">
        <v>351</v>
      </c>
      <c r="G2270" t="s">
        <v>5495</v>
      </c>
      <c r="H2270">
        <v>32567</v>
      </c>
      <c r="I2270">
        <v>106</v>
      </c>
      <c r="J2270" t="s">
        <v>29</v>
      </c>
      <c r="K2270" t="s">
        <v>30</v>
      </c>
      <c r="L2270">
        <v>20000000</v>
      </c>
      <c r="M2270">
        <v>2016</v>
      </c>
      <c r="N2270">
        <v>6.3</v>
      </c>
      <c r="O2270">
        <v>-7373095</v>
      </c>
      <c r="R2270" t="s">
        <v>3144</v>
      </c>
      <c r="S2270" cm="1">
        <f t="array" ref="S2270">AVERAGE(IF(Table7[director_name]=R2270, Table7[imdb_score]))</f>
        <v>6.3666666666666671</v>
      </c>
      <c r="T2270" t="str">
        <f>IF(Table8[[#This Row],[Average]] &gt; $V$7, "Higher", "Lower")</f>
        <v>Lower</v>
      </c>
    </row>
    <row r="2271" spans="1:20" x14ac:dyDescent="0.3">
      <c r="A2271" t="s">
        <v>1326</v>
      </c>
      <c r="B2271">
        <v>226</v>
      </c>
      <c r="C2271">
        <v>96</v>
      </c>
      <c r="D2271">
        <v>3074838</v>
      </c>
      <c r="E2271" t="s">
        <v>1527</v>
      </c>
      <c r="F2271" t="s">
        <v>61</v>
      </c>
      <c r="G2271" t="s">
        <v>5496</v>
      </c>
      <c r="H2271">
        <v>56264</v>
      </c>
      <c r="I2271">
        <v>166</v>
      </c>
      <c r="J2271" t="s">
        <v>29</v>
      </c>
      <c r="K2271" t="s">
        <v>30</v>
      </c>
      <c r="L2271">
        <v>11000000</v>
      </c>
      <c r="M2271">
        <v>2009</v>
      </c>
      <c r="N2271">
        <v>6.3</v>
      </c>
      <c r="O2271">
        <v>-7925162</v>
      </c>
      <c r="R2271" t="s">
        <v>1013</v>
      </c>
      <c r="S2271" cm="1">
        <f t="array" ref="S2271">AVERAGE(IF(Table7[director_name]=R2271, Table7[imdb_score]))</f>
        <v>6.3666666666666671</v>
      </c>
      <c r="T2271" t="str">
        <f>IF(Table8[[#This Row],[Average]] &gt; $V$7, "Higher", "Lower")</f>
        <v>Lower</v>
      </c>
    </row>
    <row r="2272" spans="1:20" x14ac:dyDescent="0.3">
      <c r="A2272" t="s">
        <v>3238</v>
      </c>
      <c r="B2272">
        <v>6</v>
      </c>
      <c r="C2272">
        <v>107</v>
      </c>
      <c r="D2272">
        <v>1000000</v>
      </c>
      <c r="E2272" t="s">
        <v>4709</v>
      </c>
      <c r="F2272" t="s">
        <v>751</v>
      </c>
      <c r="G2272" t="s">
        <v>5497</v>
      </c>
      <c r="H2272">
        <v>2215</v>
      </c>
      <c r="I2272">
        <v>26</v>
      </c>
      <c r="J2272" t="s">
        <v>29</v>
      </c>
      <c r="K2272" t="s">
        <v>200</v>
      </c>
      <c r="L2272">
        <v>9000000</v>
      </c>
      <c r="M2272">
        <v>1977</v>
      </c>
      <c r="N2272">
        <v>6.3</v>
      </c>
      <c r="O2272">
        <v>-8000000</v>
      </c>
      <c r="R2272" t="s">
        <v>2787</v>
      </c>
      <c r="S2272" cm="1">
        <f t="array" ref="S2272">AVERAGE(IF(Table7[director_name]=R2272, Table7[imdb_score]))</f>
        <v>6.3500000000000005</v>
      </c>
      <c r="T2272" t="str">
        <f>IF(Table8[[#This Row],[Average]] &gt; $V$7, "Higher", "Lower")</f>
        <v>Lower</v>
      </c>
    </row>
    <row r="2273" spans="1:20" x14ac:dyDescent="0.3">
      <c r="A2273" t="s">
        <v>2446</v>
      </c>
      <c r="B2273">
        <v>105</v>
      </c>
      <c r="C2273">
        <v>106</v>
      </c>
      <c r="D2273">
        <v>41482207</v>
      </c>
      <c r="E2273" t="s">
        <v>1610</v>
      </c>
      <c r="F2273" t="s">
        <v>81</v>
      </c>
      <c r="G2273" t="s">
        <v>5498</v>
      </c>
      <c r="H2273">
        <v>68428</v>
      </c>
      <c r="I2273">
        <v>148</v>
      </c>
      <c r="J2273" t="s">
        <v>29</v>
      </c>
      <c r="K2273" t="s">
        <v>30</v>
      </c>
      <c r="L2273">
        <v>50000000</v>
      </c>
      <c r="M2273">
        <v>1990</v>
      </c>
      <c r="N2273">
        <v>6.3</v>
      </c>
      <c r="O2273">
        <v>-8517793</v>
      </c>
      <c r="R2273" t="s">
        <v>2787</v>
      </c>
      <c r="S2273" cm="1">
        <f t="array" ref="S2273">AVERAGE(IF(Table7[director_name]=R2273, Table7[imdb_score]))</f>
        <v>6.3500000000000005</v>
      </c>
      <c r="T2273" t="str">
        <f>IF(Table8[[#This Row],[Average]] &gt; $V$7, "Higher", "Lower")</f>
        <v>Lower</v>
      </c>
    </row>
    <row r="2274" spans="1:20" x14ac:dyDescent="0.3">
      <c r="A2274" t="s">
        <v>302</v>
      </c>
      <c r="B2274">
        <v>304</v>
      </c>
      <c r="C2274">
        <v>106</v>
      </c>
      <c r="D2274">
        <v>191450875</v>
      </c>
      <c r="E2274" t="s">
        <v>2455</v>
      </c>
      <c r="F2274" t="s">
        <v>5499</v>
      </c>
      <c r="G2274" t="s">
        <v>5500</v>
      </c>
      <c r="H2274">
        <v>101178</v>
      </c>
      <c r="I2274">
        <v>283</v>
      </c>
      <c r="J2274" t="s">
        <v>29</v>
      </c>
      <c r="K2274" t="s">
        <v>30</v>
      </c>
      <c r="L2274">
        <v>200000000</v>
      </c>
      <c r="M2274">
        <v>2011</v>
      </c>
      <c r="N2274">
        <v>6.3</v>
      </c>
      <c r="O2274">
        <v>-8549125</v>
      </c>
      <c r="R2274" t="s">
        <v>2787</v>
      </c>
      <c r="S2274" cm="1">
        <f t="array" ref="S2274">AVERAGE(IF(Table7[director_name]=R2274, Table7[imdb_score]))</f>
        <v>6.3500000000000005</v>
      </c>
      <c r="T2274" t="str">
        <f>IF(Table8[[#This Row],[Average]] &gt; $V$7, "Higher", "Lower")</f>
        <v>Lower</v>
      </c>
    </row>
    <row r="2275" spans="1:20" x14ac:dyDescent="0.3">
      <c r="A2275" t="s">
        <v>3637</v>
      </c>
      <c r="B2275">
        <v>79</v>
      </c>
      <c r="C2275">
        <v>82</v>
      </c>
      <c r="D2275">
        <v>131617</v>
      </c>
      <c r="E2275" t="s">
        <v>224</v>
      </c>
      <c r="F2275" t="s">
        <v>5499</v>
      </c>
      <c r="G2275" t="s">
        <v>5501</v>
      </c>
      <c r="H2275">
        <v>9971</v>
      </c>
      <c r="I2275">
        <v>119</v>
      </c>
      <c r="J2275" t="s">
        <v>29</v>
      </c>
      <c r="K2275" t="s">
        <v>30</v>
      </c>
      <c r="L2275">
        <v>10000000</v>
      </c>
      <c r="M2275">
        <v>2005</v>
      </c>
      <c r="N2275">
        <v>6.3</v>
      </c>
      <c r="O2275">
        <v>-9868383</v>
      </c>
      <c r="R2275" t="s">
        <v>2787</v>
      </c>
      <c r="S2275" cm="1">
        <f t="array" ref="S2275">AVERAGE(IF(Table7[director_name]=R2275, Table7[imdb_score]))</f>
        <v>6.3500000000000005</v>
      </c>
      <c r="T2275" t="str">
        <f>IF(Table8[[#This Row],[Average]] &gt; $V$7, "Higher", "Lower")</f>
        <v>Lower</v>
      </c>
    </row>
    <row r="2276" spans="1:20" x14ac:dyDescent="0.3">
      <c r="A2276" t="s">
        <v>3006</v>
      </c>
      <c r="B2276">
        <v>241</v>
      </c>
      <c r="C2276">
        <v>103</v>
      </c>
      <c r="D2276">
        <v>54758461</v>
      </c>
      <c r="E2276" t="s">
        <v>5502</v>
      </c>
      <c r="F2276" t="s">
        <v>176</v>
      </c>
      <c r="G2276" t="s">
        <v>5503</v>
      </c>
      <c r="H2276">
        <v>147641</v>
      </c>
      <c r="I2276">
        <v>238</v>
      </c>
      <c r="J2276" t="s">
        <v>29</v>
      </c>
      <c r="K2276" t="s">
        <v>30</v>
      </c>
      <c r="L2276">
        <v>65000000</v>
      </c>
      <c r="M2276">
        <v>2012</v>
      </c>
      <c r="N2276">
        <v>6.3</v>
      </c>
      <c r="O2276">
        <v>-10241539</v>
      </c>
      <c r="R2276" t="s">
        <v>2787</v>
      </c>
      <c r="S2276" cm="1">
        <f t="array" ref="S2276">AVERAGE(IF(Table7[director_name]=R2276, Table7[imdb_score]))</f>
        <v>6.3500000000000005</v>
      </c>
      <c r="T2276" t="str">
        <f>IF(Table8[[#This Row],[Average]] &gt; $V$7, "Higher", "Lower")</f>
        <v>Lower</v>
      </c>
    </row>
    <row r="2277" spans="1:20" x14ac:dyDescent="0.3">
      <c r="A2277" t="s">
        <v>3293</v>
      </c>
      <c r="B2277">
        <v>121</v>
      </c>
      <c r="C2277">
        <v>91</v>
      </c>
      <c r="D2277">
        <v>1506998</v>
      </c>
      <c r="E2277" t="s">
        <v>424</v>
      </c>
      <c r="F2277" t="s">
        <v>5504</v>
      </c>
      <c r="G2277" t="s">
        <v>5505</v>
      </c>
      <c r="H2277">
        <v>8014</v>
      </c>
      <c r="I2277">
        <v>50</v>
      </c>
      <c r="J2277" t="s">
        <v>29</v>
      </c>
      <c r="K2277" t="s">
        <v>30</v>
      </c>
      <c r="L2277">
        <v>12000000</v>
      </c>
      <c r="M2277">
        <v>2007</v>
      </c>
      <c r="N2277">
        <v>6.3</v>
      </c>
      <c r="O2277">
        <v>-10493002</v>
      </c>
      <c r="R2277" t="s">
        <v>2787</v>
      </c>
      <c r="S2277" cm="1">
        <f t="array" ref="S2277">AVERAGE(IF(Table7[director_name]=R2277, Table7[imdb_score]))</f>
        <v>6.3500000000000005</v>
      </c>
      <c r="T2277" t="str">
        <f>IF(Table8[[#This Row],[Average]] &gt; $V$7, "Higher", "Lower")</f>
        <v>Lower</v>
      </c>
    </row>
    <row r="2278" spans="1:20" x14ac:dyDescent="0.3">
      <c r="A2278" t="s">
        <v>3725</v>
      </c>
      <c r="B2278">
        <v>142</v>
      </c>
      <c r="C2278">
        <v>103</v>
      </c>
      <c r="D2278">
        <v>6061759</v>
      </c>
      <c r="E2278" t="s">
        <v>699</v>
      </c>
      <c r="F2278" t="s">
        <v>5506</v>
      </c>
      <c r="G2278" t="s">
        <v>5507</v>
      </c>
      <c r="H2278">
        <v>49077</v>
      </c>
      <c r="I2278">
        <v>475</v>
      </c>
      <c r="J2278" t="s">
        <v>29</v>
      </c>
      <c r="K2278" t="s">
        <v>30</v>
      </c>
      <c r="L2278">
        <v>17000000</v>
      </c>
      <c r="M2278">
        <v>2005</v>
      </c>
      <c r="N2278">
        <v>6.3</v>
      </c>
      <c r="O2278">
        <v>-10938241</v>
      </c>
      <c r="R2278" t="s">
        <v>3162</v>
      </c>
      <c r="S2278" cm="1">
        <f t="array" ref="S2278">AVERAGE(IF(Table7[director_name]=R2278, Table7[imdb_score]))</f>
        <v>6.35</v>
      </c>
      <c r="T2278" t="str">
        <f>IF(Table8[[#This Row],[Average]] &gt; $V$7, "Higher", "Lower")</f>
        <v>Lower</v>
      </c>
    </row>
    <row r="2279" spans="1:20" x14ac:dyDescent="0.3">
      <c r="A2279" t="s">
        <v>4293</v>
      </c>
      <c r="B2279">
        <v>162</v>
      </c>
      <c r="C2279">
        <v>95</v>
      </c>
      <c r="D2279">
        <v>65804</v>
      </c>
      <c r="E2279" t="s">
        <v>208</v>
      </c>
      <c r="F2279" t="s">
        <v>930</v>
      </c>
      <c r="G2279" t="s">
        <v>5508</v>
      </c>
      <c r="H2279">
        <v>32512</v>
      </c>
      <c r="I2279">
        <v>86</v>
      </c>
      <c r="J2279" t="s">
        <v>29</v>
      </c>
      <c r="K2279" t="s">
        <v>30</v>
      </c>
      <c r="L2279">
        <v>12000000</v>
      </c>
      <c r="M2279">
        <v>2012</v>
      </c>
      <c r="N2279">
        <v>6.3</v>
      </c>
      <c r="O2279">
        <v>-11934196</v>
      </c>
      <c r="R2279" t="s">
        <v>3162</v>
      </c>
      <c r="S2279" cm="1">
        <f t="array" ref="S2279">AVERAGE(IF(Table7[director_name]=R2279, Table7[imdb_score]))</f>
        <v>6.35</v>
      </c>
      <c r="T2279" t="str">
        <f>IF(Table8[[#This Row],[Average]] &gt; $V$7, "Higher", "Lower")</f>
        <v>Lower</v>
      </c>
    </row>
    <row r="2280" spans="1:20" x14ac:dyDescent="0.3">
      <c r="A2280" t="s">
        <v>3950</v>
      </c>
      <c r="B2280">
        <v>76</v>
      </c>
      <c r="C2280">
        <v>108</v>
      </c>
      <c r="D2280">
        <v>8054280</v>
      </c>
      <c r="E2280" t="s">
        <v>5509</v>
      </c>
      <c r="F2280" t="s">
        <v>5510</v>
      </c>
      <c r="G2280" t="s">
        <v>5511</v>
      </c>
      <c r="H2280">
        <v>6838</v>
      </c>
      <c r="I2280">
        <v>117</v>
      </c>
      <c r="J2280" t="s">
        <v>29</v>
      </c>
      <c r="K2280" t="s">
        <v>30</v>
      </c>
      <c r="L2280">
        <v>20000000</v>
      </c>
      <c r="M2280">
        <v>2004</v>
      </c>
      <c r="N2280">
        <v>6.3</v>
      </c>
      <c r="O2280">
        <v>-11945720</v>
      </c>
      <c r="R2280" t="s">
        <v>3173</v>
      </c>
      <c r="S2280" cm="1">
        <f t="array" ref="S2280">AVERAGE(IF(Table7[director_name]=R2280, Table7[imdb_score]))</f>
        <v>6.35</v>
      </c>
      <c r="T2280" t="str">
        <f>IF(Table8[[#This Row],[Average]] &gt; $V$7, "Higher", "Lower")</f>
        <v>Lower</v>
      </c>
    </row>
    <row r="2281" spans="1:20" x14ac:dyDescent="0.3">
      <c r="A2281" t="s">
        <v>3735</v>
      </c>
      <c r="B2281">
        <v>89</v>
      </c>
      <c r="C2281">
        <v>96</v>
      </c>
      <c r="D2281">
        <v>22913677</v>
      </c>
      <c r="E2281" t="s">
        <v>3376</v>
      </c>
      <c r="F2281" t="s">
        <v>2892</v>
      </c>
      <c r="G2281" t="s">
        <v>5512</v>
      </c>
      <c r="H2281">
        <v>47800</v>
      </c>
      <c r="I2281">
        <v>244</v>
      </c>
      <c r="J2281" t="s">
        <v>29</v>
      </c>
      <c r="K2281" t="s">
        <v>30</v>
      </c>
      <c r="L2281">
        <v>35000000</v>
      </c>
      <c r="M2281">
        <v>2004</v>
      </c>
      <c r="N2281">
        <v>6.3</v>
      </c>
      <c r="O2281">
        <v>-12086323</v>
      </c>
      <c r="R2281" t="s">
        <v>3171</v>
      </c>
      <c r="S2281" cm="1">
        <f t="array" ref="S2281">AVERAGE(IF(Table7[director_name]=R2281, Table7[imdb_score]))</f>
        <v>6.35</v>
      </c>
      <c r="T2281" t="str">
        <f>IF(Table8[[#This Row],[Average]] &gt; $V$7, "Higher", "Lower")</f>
        <v>Lower</v>
      </c>
    </row>
    <row r="2282" spans="1:20" x14ac:dyDescent="0.3">
      <c r="A2282" t="s">
        <v>3228</v>
      </c>
      <c r="B2282">
        <v>28</v>
      </c>
      <c r="C2282">
        <v>111</v>
      </c>
      <c r="D2282">
        <v>1954202</v>
      </c>
      <c r="E2282" t="s">
        <v>305</v>
      </c>
      <c r="F2282" t="s">
        <v>5513</v>
      </c>
      <c r="G2282" t="s">
        <v>5514</v>
      </c>
      <c r="H2282">
        <v>5917</v>
      </c>
      <c r="I2282">
        <v>71</v>
      </c>
      <c r="J2282" t="s">
        <v>29</v>
      </c>
      <c r="K2282" t="s">
        <v>30</v>
      </c>
      <c r="L2282">
        <v>15000000</v>
      </c>
      <c r="M2282">
        <v>1999</v>
      </c>
      <c r="N2282">
        <v>6.3</v>
      </c>
      <c r="O2282">
        <v>-13045798</v>
      </c>
      <c r="R2282" t="s">
        <v>3175</v>
      </c>
      <c r="S2282" cm="1">
        <f t="array" ref="S2282">AVERAGE(IF(Table7[director_name]=R2282, Table7[imdb_score]))</f>
        <v>6.35</v>
      </c>
      <c r="T2282" t="str">
        <f>IF(Table8[[#This Row],[Average]] &gt; $V$7, "Higher", "Lower")</f>
        <v>Lower</v>
      </c>
    </row>
    <row r="2283" spans="1:20" x14ac:dyDescent="0.3">
      <c r="A2283" t="s">
        <v>3014</v>
      </c>
      <c r="B2283">
        <v>246</v>
      </c>
      <c r="C2283">
        <v>125</v>
      </c>
      <c r="D2283">
        <v>44665963</v>
      </c>
      <c r="E2283" t="s">
        <v>676</v>
      </c>
      <c r="F2283" t="s">
        <v>1408</v>
      </c>
      <c r="G2283" t="s">
        <v>5515</v>
      </c>
      <c r="H2283">
        <v>159931</v>
      </c>
      <c r="I2283">
        <v>281</v>
      </c>
      <c r="J2283" t="s">
        <v>29</v>
      </c>
      <c r="K2283" t="s">
        <v>30</v>
      </c>
      <c r="L2283">
        <v>58000000</v>
      </c>
      <c r="M2283">
        <v>2013</v>
      </c>
      <c r="N2283">
        <v>6.3</v>
      </c>
      <c r="O2283">
        <v>-13334037</v>
      </c>
      <c r="R2283" t="s">
        <v>3160</v>
      </c>
      <c r="S2283" cm="1">
        <f t="array" ref="S2283">AVERAGE(IF(Table7[director_name]=R2283, Table7[imdb_score]))</f>
        <v>6.35</v>
      </c>
      <c r="T2283" t="str">
        <f>IF(Table8[[#This Row],[Average]] &gt; $V$7, "Higher", "Lower")</f>
        <v>Lower</v>
      </c>
    </row>
    <row r="2284" spans="1:20" x14ac:dyDescent="0.3">
      <c r="A2284" t="s">
        <v>648</v>
      </c>
      <c r="B2284">
        <v>34</v>
      </c>
      <c r="C2284">
        <v>103</v>
      </c>
      <c r="D2284">
        <v>75078</v>
      </c>
      <c r="E2284" t="s">
        <v>676</v>
      </c>
      <c r="F2284" t="s">
        <v>5516</v>
      </c>
      <c r="G2284" t="s">
        <v>5517</v>
      </c>
      <c r="H2284">
        <v>1398</v>
      </c>
      <c r="I2284">
        <v>26</v>
      </c>
      <c r="J2284" t="s">
        <v>29</v>
      </c>
      <c r="K2284" t="s">
        <v>30</v>
      </c>
      <c r="L2284">
        <v>14000000</v>
      </c>
      <c r="M2284">
        <v>2000</v>
      </c>
      <c r="N2284">
        <v>6.3</v>
      </c>
      <c r="O2284">
        <v>-13924922</v>
      </c>
      <c r="R2284" t="s">
        <v>3168</v>
      </c>
      <c r="S2284" cm="1">
        <f t="array" ref="S2284">AVERAGE(IF(Table7[director_name]=R2284, Table7[imdb_score]))</f>
        <v>6.35</v>
      </c>
      <c r="T2284" t="str">
        <f>IF(Table8[[#This Row],[Average]] &gt; $V$7, "Higher", "Lower")</f>
        <v>Lower</v>
      </c>
    </row>
    <row r="2285" spans="1:20" x14ac:dyDescent="0.3">
      <c r="A2285" t="s">
        <v>3286</v>
      </c>
      <c r="B2285">
        <v>261</v>
      </c>
      <c r="C2285">
        <v>92</v>
      </c>
      <c r="D2285">
        <v>55942830</v>
      </c>
      <c r="E2285" t="s">
        <v>5518</v>
      </c>
      <c r="F2285" t="s">
        <v>2274</v>
      </c>
      <c r="G2285" t="s">
        <v>5519</v>
      </c>
      <c r="H2285">
        <v>138582</v>
      </c>
      <c r="I2285">
        <v>423</v>
      </c>
      <c r="J2285" t="s">
        <v>29</v>
      </c>
      <c r="K2285" t="s">
        <v>30</v>
      </c>
      <c r="L2285">
        <v>70000000</v>
      </c>
      <c r="M2285">
        <v>2014</v>
      </c>
      <c r="N2285">
        <v>6.3</v>
      </c>
      <c r="O2285">
        <v>-14057170</v>
      </c>
      <c r="R2285" t="s">
        <v>3168</v>
      </c>
      <c r="S2285" cm="1">
        <f t="array" ref="S2285">AVERAGE(IF(Table7[director_name]=R2285, Table7[imdb_score]))</f>
        <v>6.35</v>
      </c>
      <c r="T2285" t="str">
        <f>IF(Table8[[#This Row],[Average]] &gt; $V$7, "Higher", "Lower")</f>
        <v>Lower</v>
      </c>
    </row>
    <row r="2286" spans="1:20" x14ac:dyDescent="0.3">
      <c r="A2286" t="s">
        <v>1833</v>
      </c>
      <c r="B2286">
        <v>129</v>
      </c>
      <c r="C2286">
        <v>98</v>
      </c>
      <c r="D2286">
        <v>16831505</v>
      </c>
      <c r="E2286" t="s">
        <v>5520</v>
      </c>
      <c r="F2286" t="s">
        <v>2639</v>
      </c>
      <c r="G2286" t="s">
        <v>5521</v>
      </c>
      <c r="H2286">
        <v>51842</v>
      </c>
      <c r="I2286">
        <v>173</v>
      </c>
      <c r="J2286" t="s">
        <v>29</v>
      </c>
      <c r="K2286" t="s">
        <v>200</v>
      </c>
      <c r="L2286">
        <v>31000000</v>
      </c>
      <c r="M2286">
        <v>2004</v>
      </c>
      <c r="N2286">
        <v>6.3</v>
      </c>
      <c r="O2286">
        <v>-14168495</v>
      </c>
      <c r="R2286" t="s">
        <v>3162</v>
      </c>
      <c r="S2286" cm="1">
        <f t="array" ref="S2286">AVERAGE(IF(Table7[director_name]=R2286, Table7[imdb_score]))</f>
        <v>6.35</v>
      </c>
      <c r="T2286" t="str">
        <f>IF(Table8[[#This Row],[Average]] &gt; $V$7, "Higher", "Lower")</f>
        <v>Lower</v>
      </c>
    </row>
    <row r="2287" spans="1:20" x14ac:dyDescent="0.3">
      <c r="A2287" t="s">
        <v>3261</v>
      </c>
      <c r="B2287">
        <v>167</v>
      </c>
      <c r="C2287">
        <v>102</v>
      </c>
      <c r="D2287">
        <v>17797316</v>
      </c>
      <c r="E2287" t="s">
        <v>289</v>
      </c>
      <c r="F2287" t="s">
        <v>4741</v>
      </c>
      <c r="G2287" t="s">
        <v>5522</v>
      </c>
      <c r="H2287">
        <v>50523</v>
      </c>
      <c r="I2287">
        <v>113</v>
      </c>
      <c r="J2287" t="s">
        <v>29</v>
      </c>
      <c r="K2287" t="s">
        <v>30</v>
      </c>
      <c r="L2287">
        <v>32000000</v>
      </c>
      <c r="M2287">
        <v>2010</v>
      </c>
      <c r="N2287">
        <v>6.3</v>
      </c>
      <c r="O2287">
        <v>-14202684</v>
      </c>
      <c r="R2287" t="s">
        <v>3175</v>
      </c>
      <c r="S2287" cm="1">
        <f t="array" ref="S2287">AVERAGE(IF(Table7[director_name]=R2287, Table7[imdb_score]))</f>
        <v>6.35</v>
      </c>
      <c r="T2287" t="str">
        <f>IF(Table8[[#This Row],[Average]] &gt; $V$7, "Higher", "Lower")</f>
        <v>Lower</v>
      </c>
    </row>
    <row r="2288" spans="1:20" x14ac:dyDescent="0.3">
      <c r="A2288" t="s">
        <v>3279</v>
      </c>
      <c r="B2288">
        <v>136</v>
      </c>
      <c r="C2288">
        <v>97</v>
      </c>
      <c r="D2288">
        <v>6923891</v>
      </c>
      <c r="E2288" t="s">
        <v>699</v>
      </c>
      <c r="F2288" t="s">
        <v>5195</v>
      </c>
      <c r="G2288" t="s">
        <v>5523</v>
      </c>
      <c r="H2288">
        <v>43867</v>
      </c>
      <c r="I2288">
        <v>83</v>
      </c>
      <c r="J2288" t="s">
        <v>29</v>
      </c>
      <c r="K2288" t="s">
        <v>30</v>
      </c>
      <c r="L2288">
        <v>23000000</v>
      </c>
      <c r="M2288">
        <v>2011</v>
      </c>
      <c r="N2288">
        <v>6.3</v>
      </c>
      <c r="O2288">
        <v>-16076109</v>
      </c>
      <c r="R2288" t="s">
        <v>3160</v>
      </c>
      <c r="S2288" cm="1">
        <f t="array" ref="S2288">AVERAGE(IF(Table7[director_name]=R2288, Table7[imdb_score]))</f>
        <v>6.35</v>
      </c>
      <c r="T2288" t="str">
        <f>IF(Table8[[#This Row],[Average]] &gt; $V$7, "Higher", "Lower")</f>
        <v>Lower</v>
      </c>
    </row>
    <row r="2289" spans="1:20" x14ac:dyDescent="0.3">
      <c r="A2289" t="s">
        <v>2584</v>
      </c>
      <c r="B2289">
        <v>130</v>
      </c>
      <c r="C2289">
        <v>113</v>
      </c>
      <c r="D2289">
        <v>14268533</v>
      </c>
      <c r="E2289" t="s">
        <v>5524</v>
      </c>
      <c r="F2289" t="s">
        <v>1482</v>
      </c>
      <c r="G2289" t="s">
        <v>5525</v>
      </c>
      <c r="H2289">
        <v>17319</v>
      </c>
      <c r="I2289">
        <v>100</v>
      </c>
      <c r="J2289" t="s">
        <v>29</v>
      </c>
      <c r="K2289" t="s">
        <v>200</v>
      </c>
      <c r="L2289">
        <v>31500000</v>
      </c>
      <c r="M2289">
        <v>2016</v>
      </c>
      <c r="N2289">
        <v>6.3</v>
      </c>
      <c r="O2289">
        <v>-17231467</v>
      </c>
      <c r="R2289" t="s">
        <v>3173</v>
      </c>
      <c r="S2289" cm="1">
        <f t="array" ref="S2289">AVERAGE(IF(Table7[director_name]=R2289, Table7[imdb_score]))</f>
        <v>6.35</v>
      </c>
      <c r="T2289" t="str">
        <f>IF(Table8[[#This Row],[Average]] &gt; $V$7, "Higher", "Lower")</f>
        <v>Lower</v>
      </c>
    </row>
    <row r="2290" spans="1:20" x14ac:dyDescent="0.3">
      <c r="A2290" t="s">
        <v>493</v>
      </c>
      <c r="B2290">
        <v>297</v>
      </c>
      <c r="C2290">
        <v>136</v>
      </c>
      <c r="D2290">
        <v>52474616</v>
      </c>
      <c r="E2290" t="s">
        <v>92</v>
      </c>
      <c r="F2290" t="s">
        <v>2914</v>
      </c>
      <c r="G2290" t="s">
        <v>5526</v>
      </c>
      <c r="H2290">
        <v>84118</v>
      </c>
      <c r="I2290">
        <v>245</v>
      </c>
      <c r="J2290" t="s">
        <v>29</v>
      </c>
      <c r="K2290" t="s">
        <v>30</v>
      </c>
      <c r="L2290">
        <v>70000000</v>
      </c>
      <c r="M2290">
        <v>2010</v>
      </c>
      <c r="N2290">
        <v>6.3</v>
      </c>
      <c r="O2290">
        <v>-17525384</v>
      </c>
      <c r="R2290" t="s">
        <v>3171</v>
      </c>
      <c r="S2290" cm="1">
        <f t="array" ref="S2290">AVERAGE(IF(Table7[director_name]=R2290, Table7[imdb_score]))</f>
        <v>6.35</v>
      </c>
      <c r="T2290" t="str">
        <f>IF(Table8[[#This Row],[Average]] &gt; $V$7, "Higher", "Lower")</f>
        <v>Lower</v>
      </c>
    </row>
    <row r="2291" spans="1:20" x14ac:dyDescent="0.3">
      <c r="A2291" t="s">
        <v>2130</v>
      </c>
      <c r="B2291">
        <v>31</v>
      </c>
      <c r="C2291">
        <v>116</v>
      </c>
      <c r="D2291">
        <v>1292527</v>
      </c>
      <c r="E2291" t="s">
        <v>5527</v>
      </c>
      <c r="F2291" t="s">
        <v>478</v>
      </c>
      <c r="G2291" t="s">
        <v>5528</v>
      </c>
      <c r="H2291">
        <v>3536</v>
      </c>
      <c r="I2291">
        <v>44</v>
      </c>
      <c r="J2291" t="s">
        <v>29</v>
      </c>
      <c r="K2291" t="s">
        <v>241</v>
      </c>
      <c r="L2291">
        <v>19000000</v>
      </c>
      <c r="M2291">
        <v>1996</v>
      </c>
      <c r="N2291">
        <v>6.3</v>
      </c>
      <c r="O2291">
        <v>-17707473</v>
      </c>
      <c r="R2291" t="s">
        <v>3162</v>
      </c>
      <c r="S2291" cm="1">
        <f t="array" ref="S2291">AVERAGE(IF(Table7[director_name]=R2291, Table7[imdb_score]))</f>
        <v>6.35</v>
      </c>
      <c r="T2291" t="str">
        <f>IF(Table8[[#This Row],[Average]] &gt; $V$7, "Higher", "Lower")</f>
        <v>Lower</v>
      </c>
    </row>
    <row r="2292" spans="1:20" x14ac:dyDescent="0.3">
      <c r="A2292" t="s">
        <v>3221</v>
      </c>
      <c r="B2292">
        <v>197</v>
      </c>
      <c r="C2292">
        <v>119</v>
      </c>
      <c r="D2292">
        <v>13763130</v>
      </c>
      <c r="E2292" t="s">
        <v>2211</v>
      </c>
      <c r="F2292" t="s">
        <v>120</v>
      </c>
      <c r="G2292" t="s">
        <v>5529</v>
      </c>
      <c r="H2292">
        <v>87768</v>
      </c>
      <c r="I2292">
        <v>187</v>
      </c>
      <c r="J2292" t="s">
        <v>29</v>
      </c>
      <c r="K2292" t="s">
        <v>30</v>
      </c>
      <c r="L2292">
        <v>32000000</v>
      </c>
      <c r="M2292">
        <v>2010</v>
      </c>
      <c r="N2292">
        <v>6.3</v>
      </c>
      <c r="O2292">
        <v>-18236870</v>
      </c>
      <c r="R2292" t="s">
        <v>1897</v>
      </c>
      <c r="S2292" cm="1">
        <f t="array" ref="S2292">AVERAGE(IF(Table7[director_name]=R2292, Table7[imdb_score]))</f>
        <v>6.3416666666666677</v>
      </c>
      <c r="T2292" t="str">
        <f>IF(Table8[[#This Row],[Average]] &gt; $V$7, "Higher", "Lower")</f>
        <v>Lower</v>
      </c>
    </row>
    <row r="2293" spans="1:20" x14ac:dyDescent="0.3">
      <c r="A2293" t="s">
        <v>2758</v>
      </c>
      <c r="B2293">
        <v>48</v>
      </c>
      <c r="C2293">
        <v>104</v>
      </c>
      <c r="D2293">
        <v>21413502</v>
      </c>
      <c r="E2293" t="s">
        <v>5530</v>
      </c>
      <c r="F2293" t="s">
        <v>2125</v>
      </c>
      <c r="G2293" t="s">
        <v>5531</v>
      </c>
      <c r="H2293">
        <v>14429</v>
      </c>
      <c r="I2293">
        <v>113</v>
      </c>
      <c r="J2293" t="s">
        <v>29</v>
      </c>
      <c r="K2293" t="s">
        <v>30</v>
      </c>
      <c r="L2293">
        <v>40000000</v>
      </c>
      <c r="M2293">
        <v>1990</v>
      </c>
      <c r="N2293">
        <v>6.3</v>
      </c>
      <c r="O2293">
        <v>-18586498</v>
      </c>
      <c r="R2293" t="s">
        <v>1897</v>
      </c>
      <c r="S2293" cm="1">
        <f t="array" ref="S2293">AVERAGE(IF(Table7[director_name]=R2293, Table7[imdb_score]))</f>
        <v>6.3416666666666677</v>
      </c>
      <c r="T2293" t="str">
        <f>IF(Table8[[#This Row],[Average]] &gt; $V$7, "Higher", "Lower")</f>
        <v>Lower</v>
      </c>
    </row>
    <row r="2294" spans="1:20" x14ac:dyDescent="0.3">
      <c r="A2294" t="s">
        <v>539</v>
      </c>
      <c r="B2294">
        <v>223</v>
      </c>
      <c r="C2294">
        <v>98</v>
      </c>
      <c r="D2294">
        <v>3247816</v>
      </c>
      <c r="E2294" t="s">
        <v>699</v>
      </c>
      <c r="F2294" t="s">
        <v>136</v>
      </c>
      <c r="G2294" t="s">
        <v>5532</v>
      </c>
      <c r="H2294">
        <v>36145</v>
      </c>
      <c r="I2294">
        <v>108</v>
      </c>
      <c r="J2294" t="s">
        <v>29</v>
      </c>
      <c r="K2294" t="s">
        <v>30</v>
      </c>
      <c r="L2294">
        <v>22000000</v>
      </c>
      <c r="M2294">
        <v>2010</v>
      </c>
      <c r="N2294">
        <v>6.3</v>
      </c>
      <c r="O2294">
        <v>-18752184</v>
      </c>
      <c r="R2294" t="s">
        <v>1897</v>
      </c>
      <c r="S2294" cm="1">
        <f t="array" ref="S2294">AVERAGE(IF(Table7[director_name]=R2294, Table7[imdb_score]))</f>
        <v>6.3416666666666677</v>
      </c>
      <c r="T2294" t="str">
        <f>IF(Table8[[#This Row],[Average]] &gt; $V$7, "Higher", "Lower")</f>
        <v>Lower</v>
      </c>
    </row>
    <row r="2295" spans="1:20" x14ac:dyDescent="0.3">
      <c r="A2295" t="s">
        <v>3288</v>
      </c>
      <c r="B2295">
        <v>149</v>
      </c>
      <c r="C2295">
        <v>92</v>
      </c>
      <c r="D2295">
        <v>2963012</v>
      </c>
      <c r="E2295" t="s">
        <v>269</v>
      </c>
      <c r="F2295" t="s">
        <v>656</v>
      </c>
      <c r="G2295" t="s">
        <v>5533</v>
      </c>
      <c r="H2295">
        <v>48873</v>
      </c>
      <c r="I2295">
        <v>105</v>
      </c>
      <c r="J2295" t="s">
        <v>29</v>
      </c>
      <c r="K2295" t="s">
        <v>200</v>
      </c>
      <c r="L2295">
        <v>22000000</v>
      </c>
      <c r="M2295">
        <v>2014</v>
      </c>
      <c r="N2295">
        <v>6.3</v>
      </c>
      <c r="O2295">
        <v>-19036988</v>
      </c>
      <c r="R2295" t="s">
        <v>1897</v>
      </c>
      <c r="S2295" cm="1">
        <f t="array" ref="S2295">AVERAGE(IF(Table7[director_name]=R2295, Table7[imdb_score]))</f>
        <v>6.3416666666666677</v>
      </c>
      <c r="T2295" t="str">
        <f>IF(Table8[[#This Row],[Average]] &gt; $V$7, "Higher", "Lower")</f>
        <v>Lower</v>
      </c>
    </row>
    <row r="2296" spans="1:20" x14ac:dyDescent="0.3">
      <c r="A2296" t="s">
        <v>2145</v>
      </c>
      <c r="B2296">
        <v>61</v>
      </c>
      <c r="C2296">
        <v>132</v>
      </c>
      <c r="D2296">
        <v>30306268</v>
      </c>
      <c r="E2296" t="s">
        <v>1576</v>
      </c>
      <c r="F2296" t="s">
        <v>4372</v>
      </c>
      <c r="G2296" t="s">
        <v>5534</v>
      </c>
      <c r="H2296">
        <v>62981</v>
      </c>
      <c r="I2296">
        <v>84</v>
      </c>
      <c r="J2296" t="s">
        <v>29</v>
      </c>
      <c r="K2296" t="s">
        <v>241</v>
      </c>
      <c r="L2296">
        <v>50000000</v>
      </c>
      <c r="M2296">
        <v>1995</v>
      </c>
      <c r="N2296">
        <v>6.3</v>
      </c>
      <c r="O2296">
        <v>-19693732</v>
      </c>
      <c r="R2296" t="s">
        <v>1897</v>
      </c>
      <c r="S2296" cm="1">
        <f t="array" ref="S2296">AVERAGE(IF(Table7[director_name]=R2296, Table7[imdb_score]))</f>
        <v>6.3416666666666677</v>
      </c>
      <c r="T2296" t="str">
        <f>IF(Table8[[#This Row],[Average]] &gt; $V$7, "Higher", "Lower")</f>
        <v>Lower</v>
      </c>
    </row>
    <row r="2297" spans="1:20" x14ac:dyDescent="0.3">
      <c r="A2297" t="s">
        <v>4481</v>
      </c>
      <c r="B2297">
        <v>95</v>
      </c>
      <c r="C2297">
        <v>93</v>
      </c>
      <c r="D2297">
        <v>5204007</v>
      </c>
      <c r="E2297" t="s">
        <v>1562</v>
      </c>
      <c r="F2297" t="s">
        <v>5513</v>
      </c>
      <c r="G2297" t="s">
        <v>5535</v>
      </c>
      <c r="H2297">
        <v>42876</v>
      </c>
      <c r="I2297">
        <v>167</v>
      </c>
      <c r="J2297" t="s">
        <v>29</v>
      </c>
      <c r="K2297" t="s">
        <v>200</v>
      </c>
      <c r="L2297">
        <v>28000000</v>
      </c>
      <c r="M2297">
        <v>2001</v>
      </c>
      <c r="N2297">
        <v>6.3</v>
      </c>
      <c r="O2297">
        <v>-22795993</v>
      </c>
      <c r="R2297" t="s">
        <v>1897</v>
      </c>
      <c r="S2297" cm="1">
        <f t="array" ref="S2297">AVERAGE(IF(Table7[director_name]=R2297, Table7[imdb_score]))</f>
        <v>6.3416666666666677</v>
      </c>
      <c r="T2297" t="str">
        <f>IF(Table8[[#This Row],[Average]] &gt; $V$7, "Higher", "Lower")</f>
        <v>Lower</v>
      </c>
    </row>
    <row r="2298" spans="1:20" x14ac:dyDescent="0.3">
      <c r="A2298" t="s">
        <v>435</v>
      </c>
      <c r="B2298">
        <v>161</v>
      </c>
      <c r="C2298">
        <v>100</v>
      </c>
      <c r="D2298">
        <v>35096190</v>
      </c>
      <c r="E2298" t="s">
        <v>4570</v>
      </c>
      <c r="F2298" t="s">
        <v>3265</v>
      </c>
      <c r="G2298" t="s">
        <v>5536</v>
      </c>
      <c r="H2298">
        <v>76560</v>
      </c>
      <c r="I2298">
        <v>322</v>
      </c>
      <c r="J2298" t="s">
        <v>29</v>
      </c>
      <c r="K2298" t="s">
        <v>30</v>
      </c>
      <c r="L2298">
        <v>60000000</v>
      </c>
      <c r="M2298">
        <v>2003</v>
      </c>
      <c r="N2298">
        <v>6.3</v>
      </c>
      <c r="O2298">
        <v>-24903810</v>
      </c>
      <c r="R2298" t="s">
        <v>1897</v>
      </c>
      <c r="S2298" cm="1">
        <f t="array" ref="S2298">AVERAGE(IF(Table7[director_name]=R2298, Table7[imdb_score]))</f>
        <v>6.3416666666666677</v>
      </c>
      <c r="T2298" t="str">
        <f>IF(Table8[[#This Row],[Average]] &gt; $V$7, "Higher", "Lower")</f>
        <v>Lower</v>
      </c>
    </row>
    <row r="2299" spans="1:20" x14ac:dyDescent="0.3">
      <c r="A2299" t="s">
        <v>3243</v>
      </c>
      <c r="B2299">
        <v>54</v>
      </c>
      <c r="C2299">
        <v>106</v>
      </c>
      <c r="D2299">
        <v>13376506</v>
      </c>
      <c r="E2299" t="s">
        <v>92</v>
      </c>
      <c r="F2299" t="s">
        <v>4253</v>
      </c>
      <c r="G2299" t="s">
        <v>5537</v>
      </c>
      <c r="H2299">
        <v>10413</v>
      </c>
      <c r="I2299">
        <v>111</v>
      </c>
      <c r="J2299" t="s">
        <v>29</v>
      </c>
      <c r="K2299" t="s">
        <v>30</v>
      </c>
      <c r="L2299">
        <v>40000000</v>
      </c>
      <c r="M2299">
        <v>1999</v>
      </c>
      <c r="N2299">
        <v>6.3</v>
      </c>
      <c r="O2299">
        <v>-26623494</v>
      </c>
      <c r="R2299" t="s">
        <v>1897</v>
      </c>
      <c r="S2299" cm="1">
        <f t="array" ref="S2299">AVERAGE(IF(Table7[director_name]=R2299, Table7[imdb_score]))</f>
        <v>6.3416666666666677</v>
      </c>
      <c r="T2299" t="str">
        <f>IF(Table8[[#This Row],[Average]] &gt; $V$7, "Higher", "Lower")</f>
        <v>Lower</v>
      </c>
    </row>
    <row r="2300" spans="1:20" x14ac:dyDescent="0.3">
      <c r="A2300" t="s">
        <v>288</v>
      </c>
      <c r="B2300">
        <v>223</v>
      </c>
      <c r="C2300">
        <v>116</v>
      </c>
      <c r="D2300">
        <v>47748610</v>
      </c>
      <c r="E2300" t="s">
        <v>993</v>
      </c>
      <c r="F2300" t="s">
        <v>5538</v>
      </c>
      <c r="G2300" t="s">
        <v>5539</v>
      </c>
      <c r="H2300">
        <v>170179</v>
      </c>
      <c r="I2300">
        <v>656</v>
      </c>
      <c r="J2300" t="s">
        <v>29</v>
      </c>
      <c r="K2300" t="s">
        <v>30</v>
      </c>
      <c r="L2300">
        <v>75000000</v>
      </c>
      <c r="M2300">
        <v>1997</v>
      </c>
      <c r="N2300">
        <v>6.3</v>
      </c>
      <c r="O2300">
        <v>-27251390</v>
      </c>
      <c r="R2300" t="s">
        <v>1897</v>
      </c>
      <c r="S2300" cm="1">
        <f t="array" ref="S2300">AVERAGE(IF(Table7[director_name]=R2300, Table7[imdb_score]))</f>
        <v>6.3416666666666677</v>
      </c>
      <c r="T2300" t="str">
        <f>IF(Table8[[#This Row],[Average]] &gt; $V$7, "Higher", "Lower")</f>
        <v>Lower</v>
      </c>
    </row>
    <row r="2301" spans="1:20" x14ac:dyDescent="0.3">
      <c r="A2301" t="s">
        <v>346</v>
      </c>
      <c r="B2301">
        <v>149</v>
      </c>
      <c r="C2301">
        <v>114</v>
      </c>
      <c r="D2301">
        <v>6592103</v>
      </c>
      <c r="E2301" t="s">
        <v>140</v>
      </c>
      <c r="F2301" t="s">
        <v>5251</v>
      </c>
      <c r="G2301" t="s">
        <v>5540</v>
      </c>
      <c r="H2301">
        <v>28584</v>
      </c>
      <c r="I2301">
        <v>232</v>
      </c>
      <c r="J2301" t="s">
        <v>29</v>
      </c>
      <c r="K2301" t="s">
        <v>241</v>
      </c>
      <c r="L2301">
        <v>35000000</v>
      </c>
      <c r="M2301">
        <v>2002</v>
      </c>
      <c r="N2301">
        <v>6.3</v>
      </c>
      <c r="O2301">
        <v>-28407897</v>
      </c>
      <c r="R2301" t="s">
        <v>1897</v>
      </c>
      <c r="S2301" cm="1">
        <f t="array" ref="S2301">AVERAGE(IF(Table7[director_name]=R2301, Table7[imdb_score]))</f>
        <v>6.3416666666666677</v>
      </c>
      <c r="T2301" t="str">
        <f>IF(Table8[[#This Row],[Average]] &gt; $V$7, "Higher", "Lower")</f>
        <v>Lower</v>
      </c>
    </row>
    <row r="2302" spans="1:20" x14ac:dyDescent="0.3">
      <c r="A2302" t="s">
        <v>784</v>
      </c>
      <c r="B2302">
        <v>120</v>
      </c>
      <c r="C2302">
        <v>116</v>
      </c>
      <c r="D2302">
        <v>40932372</v>
      </c>
      <c r="E2302" t="s">
        <v>175</v>
      </c>
      <c r="F2302" t="s">
        <v>837</v>
      </c>
      <c r="G2302" t="s">
        <v>5541</v>
      </c>
      <c r="H2302">
        <v>58023</v>
      </c>
      <c r="I2302">
        <v>281</v>
      </c>
      <c r="J2302" t="s">
        <v>29</v>
      </c>
      <c r="K2302" t="s">
        <v>30</v>
      </c>
      <c r="L2302">
        <v>70000000</v>
      </c>
      <c r="M2302">
        <v>1998</v>
      </c>
      <c r="N2302">
        <v>6.3</v>
      </c>
      <c r="O2302">
        <v>-29067628</v>
      </c>
      <c r="R2302" t="s">
        <v>1897</v>
      </c>
      <c r="S2302" cm="1">
        <f t="array" ref="S2302">AVERAGE(IF(Table7[director_name]=R2302, Table7[imdb_score]))</f>
        <v>6.3416666666666677</v>
      </c>
      <c r="T2302" t="str">
        <f>IF(Table8[[#This Row],[Average]] &gt; $V$7, "Higher", "Lower")</f>
        <v>Lower</v>
      </c>
    </row>
    <row r="2303" spans="1:20" x14ac:dyDescent="0.3">
      <c r="A2303" t="s">
        <v>2549</v>
      </c>
      <c r="B2303">
        <v>117</v>
      </c>
      <c r="C2303">
        <v>97</v>
      </c>
      <c r="D2303">
        <v>28328132</v>
      </c>
      <c r="E2303" t="s">
        <v>5542</v>
      </c>
      <c r="F2303" t="s">
        <v>1984</v>
      </c>
      <c r="G2303" t="s">
        <v>5543</v>
      </c>
      <c r="H2303">
        <v>38298</v>
      </c>
      <c r="I2303">
        <v>147</v>
      </c>
      <c r="J2303" t="s">
        <v>29</v>
      </c>
      <c r="K2303" t="s">
        <v>30</v>
      </c>
      <c r="L2303">
        <v>58000000</v>
      </c>
      <c r="M2303">
        <v>2004</v>
      </c>
      <c r="N2303">
        <v>6.3</v>
      </c>
      <c r="O2303">
        <v>-29671868</v>
      </c>
      <c r="R2303" t="s">
        <v>1897</v>
      </c>
      <c r="S2303" cm="1">
        <f t="array" ref="S2303">AVERAGE(IF(Table7[director_name]=R2303, Table7[imdb_score]))</f>
        <v>6.3416666666666677</v>
      </c>
      <c r="T2303" t="str">
        <f>IF(Table8[[#This Row],[Average]] &gt; $V$7, "Higher", "Lower")</f>
        <v>Lower</v>
      </c>
    </row>
    <row r="2304" spans="1:20" x14ac:dyDescent="0.3">
      <c r="A2304" t="s">
        <v>753</v>
      </c>
      <c r="B2304">
        <v>132</v>
      </c>
      <c r="C2304">
        <v>106</v>
      </c>
      <c r="D2304">
        <v>37754208</v>
      </c>
      <c r="E2304" t="s">
        <v>3179</v>
      </c>
      <c r="F2304" t="s">
        <v>418</v>
      </c>
      <c r="G2304" t="s">
        <v>5544</v>
      </c>
      <c r="H2304">
        <v>172217</v>
      </c>
      <c r="I2304">
        <v>405</v>
      </c>
      <c r="J2304" t="s">
        <v>29</v>
      </c>
      <c r="K2304" t="s">
        <v>30</v>
      </c>
      <c r="L2304">
        <v>70000000</v>
      </c>
      <c r="M2304">
        <v>1996</v>
      </c>
      <c r="N2304">
        <v>6.3</v>
      </c>
      <c r="O2304">
        <v>-32245792</v>
      </c>
      <c r="R2304" t="s">
        <v>2417</v>
      </c>
      <c r="S2304" cm="1">
        <f t="array" ref="S2304">AVERAGE(IF(Table7[director_name]=R2304, Table7[imdb_score]))</f>
        <v>6.34</v>
      </c>
      <c r="T2304" t="str">
        <f>IF(Table8[[#This Row],[Average]] &gt; $V$7, "Higher", "Lower")</f>
        <v>Lower</v>
      </c>
    </row>
    <row r="2305" spans="1:20" x14ac:dyDescent="0.3">
      <c r="A2305" t="s">
        <v>2392</v>
      </c>
      <c r="B2305">
        <v>152</v>
      </c>
      <c r="C2305">
        <v>101</v>
      </c>
      <c r="D2305">
        <v>8129455</v>
      </c>
      <c r="E2305" t="s">
        <v>1493</v>
      </c>
      <c r="F2305" t="s">
        <v>5545</v>
      </c>
      <c r="G2305" t="s">
        <v>5546</v>
      </c>
      <c r="H2305">
        <v>89568</v>
      </c>
      <c r="I2305">
        <v>142</v>
      </c>
      <c r="J2305" t="s">
        <v>29</v>
      </c>
      <c r="K2305" t="s">
        <v>30</v>
      </c>
      <c r="L2305">
        <v>45000000</v>
      </c>
      <c r="M2305">
        <v>2011</v>
      </c>
      <c r="N2305">
        <v>6.3</v>
      </c>
      <c r="O2305">
        <v>-36870545</v>
      </c>
      <c r="R2305" t="s">
        <v>2417</v>
      </c>
      <c r="S2305" cm="1">
        <f t="array" ref="S2305">AVERAGE(IF(Table7[director_name]=R2305, Table7[imdb_score]))</f>
        <v>6.34</v>
      </c>
      <c r="T2305" t="str">
        <f>IF(Table8[[#This Row],[Average]] &gt; $V$7, "Higher", "Lower")</f>
        <v>Lower</v>
      </c>
    </row>
    <row r="2306" spans="1:20" x14ac:dyDescent="0.3">
      <c r="A2306" t="s">
        <v>3270</v>
      </c>
      <c r="B2306">
        <v>95</v>
      </c>
      <c r="C2306">
        <v>100</v>
      </c>
      <c r="D2306">
        <v>5664251</v>
      </c>
      <c r="E2306" t="s">
        <v>5547</v>
      </c>
      <c r="F2306" t="s">
        <v>5548</v>
      </c>
      <c r="G2306" t="s">
        <v>5549</v>
      </c>
      <c r="H2306">
        <v>22309</v>
      </c>
      <c r="I2306">
        <v>102</v>
      </c>
      <c r="J2306" t="s">
        <v>29</v>
      </c>
      <c r="K2306" t="s">
        <v>83</v>
      </c>
      <c r="L2306">
        <v>45000000</v>
      </c>
      <c r="M2306">
        <v>2010</v>
      </c>
      <c r="N2306">
        <v>6.3</v>
      </c>
      <c r="O2306">
        <v>-39335749</v>
      </c>
      <c r="R2306" t="s">
        <v>2417</v>
      </c>
      <c r="S2306" cm="1">
        <f t="array" ref="S2306">AVERAGE(IF(Table7[director_name]=R2306, Table7[imdb_score]))</f>
        <v>6.34</v>
      </c>
      <c r="T2306" t="str">
        <f>IF(Table8[[#This Row],[Average]] &gt; $V$7, "Higher", "Lower")</f>
        <v>Lower</v>
      </c>
    </row>
    <row r="2307" spans="1:20" x14ac:dyDescent="0.3">
      <c r="A2307" t="s">
        <v>818</v>
      </c>
      <c r="B2307">
        <v>283</v>
      </c>
      <c r="C2307">
        <v>117</v>
      </c>
      <c r="D2307">
        <v>76418654</v>
      </c>
      <c r="E2307" t="s">
        <v>5502</v>
      </c>
      <c r="F2307" t="s">
        <v>649</v>
      </c>
      <c r="G2307" t="s">
        <v>5550</v>
      </c>
      <c r="H2307">
        <v>148280</v>
      </c>
      <c r="I2307">
        <v>348</v>
      </c>
      <c r="J2307" t="s">
        <v>29</v>
      </c>
      <c r="K2307" t="s">
        <v>30</v>
      </c>
      <c r="L2307">
        <v>117000000</v>
      </c>
      <c r="M2307">
        <v>2010</v>
      </c>
      <c r="N2307">
        <v>6.3</v>
      </c>
      <c r="O2307">
        <v>-40581346</v>
      </c>
      <c r="R2307" t="s">
        <v>2417</v>
      </c>
      <c r="S2307" cm="1">
        <f t="array" ref="S2307">AVERAGE(IF(Table7[director_name]=R2307, Table7[imdb_score]))</f>
        <v>6.34</v>
      </c>
      <c r="T2307" t="str">
        <f>IF(Table8[[#This Row],[Average]] &gt; $V$7, "Higher", "Lower")</f>
        <v>Lower</v>
      </c>
    </row>
    <row r="2308" spans="1:20" x14ac:dyDescent="0.3">
      <c r="A2308" t="s">
        <v>2241</v>
      </c>
      <c r="B2308">
        <v>112</v>
      </c>
      <c r="C2308">
        <v>125</v>
      </c>
      <c r="D2308">
        <v>19076815</v>
      </c>
      <c r="E2308" t="s">
        <v>205</v>
      </c>
      <c r="F2308" t="s">
        <v>55</v>
      </c>
      <c r="G2308" t="s">
        <v>5551</v>
      </c>
      <c r="H2308">
        <v>43651</v>
      </c>
      <c r="I2308">
        <v>196</v>
      </c>
      <c r="J2308" t="s">
        <v>29</v>
      </c>
      <c r="K2308" t="s">
        <v>30</v>
      </c>
      <c r="L2308">
        <v>60000000</v>
      </c>
      <c r="M2308">
        <v>2002</v>
      </c>
      <c r="N2308">
        <v>6.3</v>
      </c>
      <c r="O2308">
        <v>-40923185</v>
      </c>
      <c r="R2308" t="s">
        <v>2417</v>
      </c>
      <c r="S2308" cm="1">
        <f t="array" ref="S2308">AVERAGE(IF(Table7[director_name]=R2308, Table7[imdb_score]))</f>
        <v>6.34</v>
      </c>
      <c r="T2308" t="str">
        <f>IF(Table8[[#This Row],[Average]] &gt; $V$7, "Higher", "Lower")</f>
        <v>Lower</v>
      </c>
    </row>
    <row r="2309" spans="1:20" x14ac:dyDescent="0.3">
      <c r="A2309" t="s">
        <v>2709</v>
      </c>
      <c r="B2309">
        <v>258</v>
      </c>
      <c r="C2309">
        <v>89</v>
      </c>
      <c r="D2309">
        <v>38542418</v>
      </c>
      <c r="E2309" t="s">
        <v>672</v>
      </c>
      <c r="F2309" t="s">
        <v>55</v>
      </c>
      <c r="G2309" t="s">
        <v>5552</v>
      </c>
      <c r="H2309">
        <v>151424</v>
      </c>
      <c r="I2309">
        <v>252</v>
      </c>
      <c r="J2309" t="s">
        <v>29</v>
      </c>
      <c r="K2309" t="s">
        <v>30</v>
      </c>
      <c r="L2309">
        <v>80000000</v>
      </c>
      <c r="M2309">
        <v>2009</v>
      </c>
      <c r="N2309">
        <v>6.3</v>
      </c>
      <c r="O2309">
        <v>-41457582</v>
      </c>
      <c r="R2309" t="s">
        <v>2342</v>
      </c>
      <c r="S2309" cm="1">
        <f t="array" ref="S2309">AVERAGE(IF(Table7[director_name]=R2309, Table7[imdb_score]))</f>
        <v>6.333333333333333</v>
      </c>
      <c r="T2309" t="str">
        <f>IF(Table8[[#This Row],[Average]] &gt; $V$7, "Higher", "Lower")</f>
        <v>Lower</v>
      </c>
    </row>
    <row r="2310" spans="1:20" x14ac:dyDescent="0.3">
      <c r="A2310" t="s">
        <v>1382</v>
      </c>
      <c r="B2310">
        <v>84</v>
      </c>
      <c r="C2310">
        <v>280</v>
      </c>
      <c r="D2310">
        <v>12870569</v>
      </c>
      <c r="E2310" t="s">
        <v>575</v>
      </c>
      <c r="F2310" t="s">
        <v>5553</v>
      </c>
      <c r="G2310" t="s">
        <v>5554</v>
      </c>
      <c r="H2310">
        <v>13215</v>
      </c>
      <c r="I2310">
        <v>497</v>
      </c>
      <c r="J2310" t="s">
        <v>29</v>
      </c>
      <c r="K2310" t="s">
        <v>30</v>
      </c>
      <c r="L2310">
        <v>56000000</v>
      </c>
      <c r="M2310">
        <v>2003</v>
      </c>
      <c r="N2310">
        <v>6.3</v>
      </c>
      <c r="O2310">
        <v>-43129431</v>
      </c>
      <c r="R2310" t="s">
        <v>3187</v>
      </c>
      <c r="S2310" cm="1">
        <f t="array" ref="S2310">AVERAGE(IF(Table7[director_name]=R2310, Table7[imdb_score]))</f>
        <v>6.333333333333333</v>
      </c>
      <c r="T2310" t="str">
        <f>IF(Table8[[#This Row],[Average]] &gt; $V$7, "Higher", "Lower")</f>
        <v>Lower</v>
      </c>
    </row>
    <row r="2311" spans="1:20" x14ac:dyDescent="0.3">
      <c r="A2311" t="s">
        <v>2756</v>
      </c>
      <c r="B2311">
        <v>138</v>
      </c>
      <c r="C2311">
        <v>94</v>
      </c>
      <c r="D2311">
        <v>19548064</v>
      </c>
      <c r="E2311" t="s">
        <v>2231</v>
      </c>
      <c r="F2311" t="s">
        <v>1302</v>
      </c>
      <c r="G2311" t="s">
        <v>5555</v>
      </c>
      <c r="H2311">
        <v>25681</v>
      </c>
      <c r="I2311">
        <v>77</v>
      </c>
      <c r="J2311" t="s">
        <v>29</v>
      </c>
      <c r="K2311" t="s">
        <v>1119</v>
      </c>
      <c r="L2311">
        <v>65000000</v>
      </c>
      <c r="M2311">
        <v>2009</v>
      </c>
      <c r="N2311">
        <v>6.3</v>
      </c>
      <c r="O2311">
        <v>-45451936</v>
      </c>
      <c r="R2311" t="s">
        <v>3187</v>
      </c>
      <c r="S2311" cm="1">
        <f t="array" ref="S2311">AVERAGE(IF(Table7[director_name]=R2311, Table7[imdb_score]))</f>
        <v>6.333333333333333</v>
      </c>
      <c r="T2311" t="str">
        <f>IF(Table8[[#This Row],[Average]] &gt; $V$7, "Higher", "Lower")</f>
        <v>Lower</v>
      </c>
    </row>
    <row r="2312" spans="1:20" x14ac:dyDescent="0.3">
      <c r="A2312" t="s">
        <v>996</v>
      </c>
      <c r="B2312">
        <v>272</v>
      </c>
      <c r="C2312">
        <v>143</v>
      </c>
      <c r="D2312">
        <v>2175312</v>
      </c>
      <c r="E2312" t="s">
        <v>676</v>
      </c>
      <c r="F2312" t="s">
        <v>79</v>
      </c>
      <c r="G2312" t="s">
        <v>5556</v>
      </c>
      <c r="H2312">
        <v>131227</v>
      </c>
      <c r="I2312">
        <v>346</v>
      </c>
      <c r="J2312" t="s">
        <v>29</v>
      </c>
      <c r="K2312" t="s">
        <v>30</v>
      </c>
      <c r="L2312">
        <v>50000000</v>
      </c>
      <c r="M2312">
        <v>2013</v>
      </c>
      <c r="N2312">
        <v>6.3</v>
      </c>
      <c r="O2312">
        <v>-47824688</v>
      </c>
      <c r="R2312" t="s">
        <v>2342</v>
      </c>
      <c r="S2312" cm="1">
        <f t="array" ref="S2312">AVERAGE(IF(Table7[director_name]=R2312, Table7[imdb_score]))</f>
        <v>6.333333333333333</v>
      </c>
      <c r="T2312" t="str">
        <f>IF(Table8[[#This Row],[Average]] &gt; $V$7, "Higher", "Lower")</f>
        <v>Lower</v>
      </c>
    </row>
    <row r="2313" spans="1:20" x14ac:dyDescent="0.3">
      <c r="A2313" t="s">
        <v>2702</v>
      </c>
      <c r="B2313">
        <v>228</v>
      </c>
      <c r="C2313">
        <v>113</v>
      </c>
      <c r="D2313">
        <v>104383624</v>
      </c>
      <c r="E2313" t="s">
        <v>1674</v>
      </c>
      <c r="F2313" t="s">
        <v>5377</v>
      </c>
      <c r="G2313" t="s">
        <v>5557</v>
      </c>
      <c r="H2313">
        <v>106446</v>
      </c>
      <c r="I2313">
        <v>227</v>
      </c>
      <c r="J2313" t="s">
        <v>29</v>
      </c>
      <c r="K2313" t="s">
        <v>30</v>
      </c>
      <c r="L2313">
        <v>155000000</v>
      </c>
      <c r="M2313">
        <v>2010</v>
      </c>
      <c r="N2313">
        <v>6.3</v>
      </c>
      <c r="O2313">
        <v>-50616376</v>
      </c>
      <c r="R2313" t="s">
        <v>3187</v>
      </c>
      <c r="S2313" cm="1">
        <f t="array" ref="S2313">AVERAGE(IF(Table7[director_name]=R2313, Table7[imdb_score]))</f>
        <v>6.333333333333333</v>
      </c>
      <c r="T2313" t="str">
        <f>IF(Table8[[#This Row],[Average]] &gt; $V$7, "Higher", "Lower")</f>
        <v>Lower</v>
      </c>
    </row>
    <row r="2314" spans="1:20" x14ac:dyDescent="0.3">
      <c r="A2314" t="s">
        <v>72</v>
      </c>
      <c r="B2314">
        <v>287</v>
      </c>
      <c r="C2314">
        <v>115</v>
      </c>
      <c r="D2314">
        <v>82161969</v>
      </c>
      <c r="E2314" t="s">
        <v>5558</v>
      </c>
      <c r="F2314" t="s">
        <v>568</v>
      </c>
      <c r="G2314" t="s">
        <v>5559</v>
      </c>
      <c r="H2314">
        <v>142440</v>
      </c>
      <c r="I2314">
        <v>505</v>
      </c>
      <c r="J2314" t="s">
        <v>29</v>
      </c>
      <c r="K2314" t="s">
        <v>30</v>
      </c>
      <c r="L2314">
        <v>150000000</v>
      </c>
      <c r="M2314">
        <v>2007</v>
      </c>
      <c r="N2314">
        <v>6.3</v>
      </c>
      <c r="O2314">
        <v>-67838031</v>
      </c>
      <c r="R2314" t="s">
        <v>2342</v>
      </c>
      <c r="S2314" cm="1">
        <f t="array" ref="S2314">AVERAGE(IF(Table7[director_name]=R2314, Table7[imdb_score]))</f>
        <v>6.333333333333333</v>
      </c>
      <c r="T2314" t="str">
        <f>IF(Table8[[#This Row],[Average]] &gt; $V$7, "Higher", "Lower")</f>
        <v>Lower</v>
      </c>
    </row>
    <row r="2315" spans="1:20" x14ac:dyDescent="0.3">
      <c r="A2315" t="s">
        <v>3224</v>
      </c>
      <c r="B2315">
        <v>355</v>
      </c>
      <c r="C2315">
        <v>119</v>
      </c>
      <c r="D2315">
        <v>23014504</v>
      </c>
      <c r="E2315" t="s">
        <v>5560</v>
      </c>
      <c r="F2315" t="s">
        <v>482</v>
      </c>
      <c r="G2315" t="s">
        <v>5561</v>
      </c>
      <c r="H2315">
        <v>172707</v>
      </c>
      <c r="I2315">
        <v>462</v>
      </c>
      <c r="J2315" t="s">
        <v>29</v>
      </c>
      <c r="K2315" t="s">
        <v>200</v>
      </c>
      <c r="L2315">
        <v>100000000</v>
      </c>
      <c r="M2315">
        <v>2014</v>
      </c>
      <c r="N2315">
        <v>6.3</v>
      </c>
      <c r="O2315">
        <v>-76985496</v>
      </c>
      <c r="R2315" t="s">
        <v>3191</v>
      </c>
      <c r="S2315" cm="1">
        <f t="array" ref="S2315">AVERAGE(IF(Table7[director_name]=R2315, Table7[imdb_score]))</f>
        <v>6.3250000000000002</v>
      </c>
      <c r="T2315" t="str">
        <f>IF(Table8[[#This Row],[Average]] &gt; $V$7, "Higher", "Lower")</f>
        <v>Lower</v>
      </c>
    </row>
    <row r="2316" spans="1:20" x14ac:dyDescent="0.3">
      <c r="A2316" t="s">
        <v>149</v>
      </c>
      <c r="B2316">
        <v>338</v>
      </c>
      <c r="C2316">
        <v>114</v>
      </c>
      <c r="D2316">
        <v>65171860</v>
      </c>
      <c r="E2316" t="s">
        <v>845</v>
      </c>
      <c r="F2316" t="s">
        <v>1363</v>
      </c>
      <c r="G2316" t="s">
        <v>5562</v>
      </c>
      <c r="H2316">
        <v>106416</v>
      </c>
      <c r="I2316">
        <v>205</v>
      </c>
      <c r="J2316" t="s">
        <v>29</v>
      </c>
      <c r="K2316" t="s">
        <v>30</v>
      </c>
      <c r="L2316">
        <v>195000000</v>
      </c>
      <c r="M2316">
        <v>2013</v>
      </c>
      <c r="N2316">
        <v>6.3</v>
      </c>
      <c r="O2316">
        <v>-129828140</v>
      </c>
      <c r="R2316" t="s">
        <v>3191</v>
      </c>
      <c r="S2316" cm="1">
        <f t="array" ref="S2316">AVERAGE(IF(Table7[director_name]=R2316, Table7[imdb_score]))</f>
        <v>6.3250000000000002</v>
      </c>
      <c r="T2316" t="str">
        <f>IF(Table8[[#This Row],[Average]] &gt; $V$7, "Higher", "Lower")</f>
        <v>Lower</v>
      </c>
    </row>
    <row r="2317" spans="1:20" x14ac:dyDescent="0.3">
      <c r="A2317" t="s">
        <v>3213</v>
      </c>
      <c r="B2317">
        <v>218</v>
      </c>
      <c r="C2317">
        <v>128</v>
      </c>
      <c r="D2317">
        <v>38297305</v>
      </c>
      <c r="E2317" t="s">
        <v>49</v>
      </c>
      <c r="F2317" t="s">
        <v>106</v>
      </c>
      <c r="G2317" t="s">
        <v>5563</v>
      </c>
      <c r="H2317">
        <v>116994</v>
      </c>
      <c r="I2317">
        <v>324</v>
      </c>
      <c r="J2317" t="s">
        <v>29</v>
      </c>
      <c r="K2317" t="s">
        <v>30</v>
      </c>
      <c r="L2317">
        <v>175000000</v>
      </c>
      <c r="M2317">
        <v>2013</v>
      </c>
      <c r="N2317">
        <v>6.3</v>
      </c>
      <c r="O2317">
        <v>-136702695</v>
      </c>
      <c r="R2317" t="s">
        <v>3191</v>
      </c>
      <c r="S2317" cm="1">
        <f t="array" ref="S2317">AVERAGE(IF(Table7[director_name]=R2317, Table7[imdb_score]))</f>
        <v>6.3250000000000002</v>
      </c>
      <c r="T2317" t="str">
        <f>IF(Table8[[#This Row],[Average]] &gt; $V$7, "Higher", "Lower")</f>
        <v>Lower</v>
      </c>
    </row>
    <row r="2318" spans="1:20" x14ac:dyDescent="0.3">
      <c r="A2318" t="s">
        <v>2677</v>
      </c>
      <c r="B2318">
        <v>194</v>
      </c>
      <c r="C2318">
        <v>94</v>
      </c>
      <c r="D2318">
        <v>213079163</v>
      </c>
      <c r="E2318" t="s">
        <v>2113</v>
      </c>
      <c r="F2318" t="s">
        <v>5564</v>
      </c>
      <c r="G2318" t="s">
        <v>5565</v>
      </c>
      <c r="H2318">
        <v>162909</v>
      </c>
      <c r="I2318">
        <v>795</v>
      </c>
      <c r="J2318" t="s">
        <v>29</v>
      </c>
      <c r="K2318" t="s">
        <v>30</v>
      </c>
      <c r="L2318">
        <v>63000000</v>
      </c>
      <c r="M2318">
        <v>2002</v>
      </c>
      <c r="N2318">
        <v>6.2</v>
      </c>
      <c r="O2318">
        <v>150079163</v>
      </c>
      <c r="R2318" t="s">
        <v>3191</v>
      </c>
      <c r="S2318" cm="1">
        <f t="array" ref="S2318">AVERAGE(IF(Table7[director_name]=R2318, Table7[imdb_score]))</f>
        <v>6.3250000000000002</v>
      </c>
      <c r="T2318" t="str">
        <f>IF(Table8[[#This Row],[Average]] &gt; $V$7, "Higher", "Lower")</f>
        <v>Lower</v>
      </c>
    </row>
    <row r="2319" spans="1:20" x14ac:dyDescent="0.3">
      <c r="A2319" t="s">
        <v>59</v>
      </c>
      <c r="B2319">
        <v>470</v>
      </c>
      <c r="C2319">
        <v>122</v>
      </c>
      <c r="D2319">
        <v>317011114</v>
      </c>
      <c r="E2319" t="s">
        <v>309</v>
      </c>
      <c r="F2319" t="s">
        <v>79</v>
      </c>
      <c r="G2319" t="s">
        <v>5566</v>
      </c>
      <c r="H2319">
        <v>333847</v>
      </c>
      <c r="I2319">
        <v>2054</v>
      </c>
      <c r="J2319" t="s">
        <v>29</v>
      </c>
      <c r="K2319" t="s">
        <v>30</v>
      </c>
      <c r="L2319">
        <v>185000000</v>
      </c>
      <c r="M2319">
        <v>2008</v>
      </c>
      <c r="N2319">
        <v>6.2</v>
      </c>
      <c r="O2319">
        <v>132011114</v>
      </c>
      <c r="R2319" t="s">
        <v>2702</v>
      </c>
      <c r="S2319" cm="1">
        <f t="array" ref="S2319">AVERAGE(IF(Table7[director_name]=R2319, Table7[imdb_score]))</f>
        <v>6.32</v>
      </c>
      <c r="T2319" t="str">
        <f>IF(Table8[[#This Row],[Average]] &gt; $V$7, "Higher", "Lower")</f>
        <v>Lower</v>
      </c>
    </row>
    <row r="2320" spans="1:20" x14ac:dyDescent="0.3">
      <c r="A2320" t="s">
        <v>3727</v>
      </c>
      <c r="B2320">
        <v>146</v>
      </c>
      <c r="C2320">
        <v>99</v>
      </c>
      <c r="D2320">
        <v>134141530</v>
      </c>
      <c r="E2320" t="s">
        <v>5567</v>
      </c>
      <c r="F2320" t="s">
        <v>5474</v>
      </c>
      <c r="G2320" t="s">
        <v>5568</v>
      </c>
      <c r="H2320">
        <v>75903</v>
      </c>
      <c r="I2320">
        <v>109</v>
      </c>
      <c r="J2320" t="s">
        <v>29</v>
      </c>
      <c r="K2320" t="s">
        <v>30</v>
      </c>
      <c r="L2320">
        <v>25000000</v>
      </c>
      <c r="M2320">
        <v>2014</v>
      </c>
      <c r="N2320">
        <v>6.2</v>
      </c>
      <c r="O2320">
        <v>109141530</v>
      </c>
      <c r="R2320" t="s">
        <v>2702</v>
      </c>
      <c r="S2320" cm="1">
        <f t="array" ref="S2320">AVERAGE(IF(Table7[director_name]=R2320, Table7[imdb_score]))</f>
        <v>6.32</v>
      </c>
      <c r="T2320" t="str">
        <f>IF(Table8[[#This Row],[Average]] &gt; $V$7, "Higher", "Lower")</f>
        <v>Lower</v>
      </c>
    </row>
    <row r="2321" spans="1:20" x14ac:dyDescent="0.3">
      <c r="A2321" t="s">
        <v>5193</v>
      </c>
      <c r="B2321">
        <v>75</v>
      </c>
      <c r="C2321">
        <v>94</v>
      </c>
      <c r="D2321">
        <v>105500000</v>
      </c>
      <c r="E2321" t="s">
        <v>676</v>
      </c>
      <c r="F2321" t="s">
        <v>5569</v>
      </c>
      <c r="G2321" t="s">
        <v>5570</v>
      </c>
      <c r="H2321">
        <v>31260</v>
      </c>
      <c r="I2321">
        <v>152</v>
      </c>
      <c r="J2321" t="s">
        <v>29</v>
      </c>
      <c r="K2321" t="s">
        <v>442</v>
      </c>
      <c r="L2321">
        <v>4000000</v>
      </c>
      <c r="M2321">
        <v>1981</v>
      </c>
      <c r="N2321">
        <v>6.2</v>
      </c>
      <c r="O2321">
        <v>101500000</v>
      </c>
      <c r="R2321" t="s">
        <v>2702</v>
      </c>
      <c r="S2321" cm="1">
        <f t="array" ref="S2321">AVERAGE(IF(Table7[director_name]=R2321, Table7[imdb_score]))</f>
        <v>6.32</v>
      </c>
      <c r="T2321" t="str">
        <f>IF(Table8[[#This Row],[Average]] &gt; $V$7, "Higher", "Lower")</f>
        <v>Lower</v>
      </c>
    </row>
    <row r="2322" spans="1:20" x14ac:dyDescent="0.3">
      <c r="A2322" t="s">
        <v>4013</v>
      </c>
      <c r="B2322">
        <v>50</v>
      </c>
      <c r="C2322">
        <v>103</v>
      </c>
      <c r="D2322">
        <v>105444419</v>
      </c>
      <c r="E2322" t="s">
        <v>676</v>
      </c>
      <c r="F2322" t="s">
        <v>5571</v>
      </c>
      <c r="G2322" t="s">
        <v>5572</v>
      </c>
      <c r="H2322">
        <v>31817</v>
      </c>
      <c r="I2322">
        <v>117</v>
      </c>
      <c r="J2322" t="s">
        <v>29</v>
      </c>
      <c r="K2322" t="s">
        <v>30</v>
      </c>
      <c r="L2322">
        <v>26000000</v>
      </c>
      <c r="M2322">
        <v>1996</v>
      </c>
      <c r="N2322">
        <v>6.2</v>
      </c>
      <c r="O2322">
        <v>79444419</v>
      </c>
      <c r="R2322" t="s">
        <v>2702</v>
      </c>
      <c r="S2322" cm="1">
        <f t="array" ref="S2322">AVERAGE(IF(Table7[director_name]=R2322, Table7[imdb_score]))</f>
        <v>6.32</v>
      </c>
      <c r="T2322" t="str">
        <f>IF(Table8[[#This Row],[Average]] &gt; $V$7, "Higher", "Lower")</f>
        <v>Lower</v>
      </c>
    </row>
    <row r="2323" spans="1:20" x14ac:dyDescent="0.3">
      <c r="A2323" t="s">
        <v>1080</v>
      </c>
      <c r="B2323">
        <v>392</v>
      </c>
      <c r="C2323">
        <v>156</v>
      </c>
      <c r="D2323">
        <v>336530303</v>
      </c>
      <c r="E2323" t="s">
        <v>3604</v>
      </c>
      <c r="F2323" t="s">
        <v>221</v>
      </c>
      <c r="G2323" t="s">
        <v>5573</v>
      </c>
      <c r="H2323">
        <v>383056</v>
      </c>
      <c r="I2323">
        <v>1902</v>
      </c>
      <c r="J2323" t="s">
        <v>29</v>
      </c>
      <c r="K2323" t="s">
        <v>30</v>
      </c>
      <c r="L2323">
        <v>258000000</v>
      </c>
      <c r="M2323">
        <v>2007</v>
      </c>
      <c r="N2323">
        <v>6.2</v>
      </c>
      <c r="O2323">
        <v>78530303</v>
      </c>
      <c r="R2323" t="s">
        <v>2702</v>
      </c>
      <c r="S2323" cm="1">
        <f t="array" ref="S2323">AVERAGE(IF(Table7[director_name]=R2323, Table7[imdb_score]))</f>
        <v>6.32</v>
      </c>
      <c r="T2323" t="str">
        <f>IF(Table8[[#This Row],[Average]] &gt; $V$7, "Higher", "Lower")</f>
        <v>Lower</v>
      </c>
    </row>
    <row r="2324" spans="1:20" x14ac:dyDescent="0.3">
      <c r="A2324" t="s">
        <v>1080</v>
      </c>
      <c r="B2324">
        <v>392</v>
      </c>
      <c r="C2324">
        <v>156</v>
      </c>
      <c r="D2324">
        <v>336530303</v>
      </c>
      <c r="E2324" t="s">
        <v>3604</v>
      </c>
      <c r="F2324" t="s">
        <v>221</v>
      </c>
      <c r="G2324" t="s">
        <v>5573</v>
      </c>
      <c r="H2324">
        <v>383071</v>
      </c>
      <c r="I2324">
        <v>1902</v>
      </c>
      <c r="J2324" t="s">
        <v>29</v>
      </c>
      <c r="K2324" t="s">
        <v>30</v>
      </c>
      <c r="L2324">
        <v>258000000</v>
      </c>
      <c r="M2324">
        <v>2007</v>
      </c>
      <c r="N2324">
        <v>6.2</v>
      </c>
      <c r="O2324">
        <v>78530303</v>
      </c>
      <c r="R2324" t="s">
        <v>3198</v>
      </c>
      <c r="S2324" cm="1">
        <f t="array" ref="S2324">AVERAGE(IF(Table7[director_name]=R2324, Table7[imdb_score]))</f>
        <v>6.3142857142857141</v>
      </c>
      <c r="T2324" t="str">
        <f>IF(Table8[[#This Row],[Average]] &gt; $V$7, "Higher", "Lower")</f>
        <v>Lower</v>
      </c>
    </row>
    <row r="2325" spans="1:20" x14ac:dyDescent="0.3">
      <c r="A2325" t="s">
        <v>3716</v>
      </c>
      <c r="B2325">
        <v>163</v>
      </c>
      <c r="C2325">
        <v>96</v>
      </c>
      <c r="D2325">
        <v>95001351</v>
      </c>
      <c r="E2325" t="s">
        <v>289</v>
      </c>
      <c r="F2325" t="s">
        <v>3865</v>
      </c>
      <c r="G2325" t="s">
        <v>5574</v>
      </c>
      <c r="H2325">
        <v>131801</v>
      </c>
      <c r="I2325">
        <v>548</v>
      </c>
      <c r="J2325" t="s">
        <v>29</v>
      </c>
      <c r="K2325" t="s">
        <v>30</v>
      </c>
      <c r="L2325">
        <v>18000000</v>
      </c>
      <c r="M2325">
        <v>2001</v>
      </c>
      <c r="N2325">
        <v>6.2</v>
      </c>
      <c r="O2325">
        <v>77001351</v>
      </c>
      <c r="R2325" t="s">
        <v>3198</v>
      </c>
      <c r="S2325" cm="1">
        <f t="array" ref="S2325">AVERAGE(IF(Table7[director_name]=R2325, Table7[imdb_score]))</f>
        <v>6.3142857142857141</v>
      </c>
      <c r="T2325" t="str">
        <f>IF(Table8[[#This Row],[Average]] &gt; $V$7, "Higher", "Lower")</f>
        <v>Lower</v>
      </c>
    </row>
    <row r="2326" spans="1:20" x14ac:dyDescent="0.3">
      <c r="A2326" t="s">
        <v>3371</v>
      </c>
      <c r="B2326">
        <v>108</v>
      </c>
      <c r="C2326">
        <v>111</v>
      </c>
      <c r="D2326">
        <v>108244774</v>
      </c>
      <c r="E2326" t="s">
        <v>4368</v>
      </c>
      <c r="F2326" t="s">
        <v>2892</v>
      </c>
      <c r="G2326" t="s">
        <v>5575</v>
      </c>
      <c r="H2326">
        <v>94049</v>
      </c>
      <c r="I2326">
        <v>301</v>
      </c>
      <c r="J2326" t="s">
        <v>29</v>
      </c>
      <c r="K2326" t="s">
        <v>30</v>
      </c>
      <c r="L2326">
        <v>37000000</v>
      </c>
      <c r="M2326">
        <v>2001</v>
      </c>
      <c r="N2326">
        <v>6.2</v>
      </c>
      <c r="O2326">
        <v>71244774</v>
      </c>
      <c r="R2326" t="s">
        <v>3198</v>
      </c>
      <c r="S2326" cm="1">
        <f t="array" ref="S2326">AVERAGE(IF(Table7[director_name]=R2326, Table7[imdb_score]))</f>
        <v>6.3142857142857141</v>
      </c>
      <c r="T2326" t="str">
        <f>IF(Table8[[#This Row],[Average]] &gt; $V$7, "Higher", "Lower")</f>
        <v>Lower</v>
      </c>
    </row>
    <row r="2327" spans="1:20" x14ac:dyDescent="0.3">
      <c r="A2327" t="s">
        <v>3162</v>
      </c>
      <c r="B2327">
        <v>210</v>
      </c>
      <c r="C2327">
        <v>121</v>
      </c>
      <c r="D2327">
        <v>80150343</v>
      </c>
      <c r="E2327" t="s">
        <v>2463</v>
      </c>
      <c r="F2327" t="s">
        <v>3953</v>
      </c>
      <c r="G2327" t="s">
        <v>5576</v>
      </c>
      <c r="H2327">
        <v>142115</v>
      </c>
      <c r="I2327">
        <v>614</v>
      </c>
      <c r="J2327" t="s">
        <v>29</v>
      </c>
      <c r="K2327" t="s">
        <v>30</v>
      </c>
      <c r="L2327">
        <v>10000000</v>
      </c>
      <c r="M2327">
        <v>2006</v>
      </c>
      <c r="N2327">
        <v>6.2</v>
      </c>
      <c r="O2327">
        <v>70150343</v>
      </c>
      <c r="R2327" t="s">
        <v>3198</v>
      </c>
      <c r="S2327" cm="1">
        <f t="array" ref="S2327">AVERAGE(IF(Table7[director_name]=R2327, Table7[imdb_score]))</f>
        <v>6.3142857142857141</v>
      </c>
      <c r="T2327" t="str">
        <f>IF(Table8[[#This Row],[Average]] &gt; $V$7, "Higher", "Lower")</f>
        <v>Lower</v>
      </c>
    </row>
    <row r="2328" spans="1:20" x14ac:dyDescent="0.3">
      <c r="A2328" t="s">
        <v>4146</v>
      </c>
      <c r="B2328">
        <v>112</v>
      </c>
      <c r="C2328">
        <v>110</v>
      </c>
      <c r="D2328">
        <v>90636983</v>
      </c>
      <c r="E2328" t="s">
        <v>5577</v>
      </c>
      <c r="F2328" t="s">
        <v>3495</v>
      </c>
      <c r="G2328" t="s">
        <v>5578</v>
      </c>
      <c r="H2328">
        <v>44021</v>
      </c>
      <c r="I2328">
        <v>83</v>
      </c>
      <c r="J2328" t="s">
        <v>29</v>
      </c>
      <c r="K2328" t="s">
        <v>30</v>
      </c>
      <c r="L2328">
        <v>22000000</v>
      </c>
      <c r="M2328">
        <v>2007</v>
      </c>
      <c r="N2328">
        <v>6.2</v>
      </c>
      <c r="O2328">
        <v>68636983</v>
      </c>
      <c r="R2328" t="s">
        <v>3198</v>
      </c>
      <c r="S2328" cm="1">
        <f t="array" ref="S2328">AVERAGE(IF(Table7[director_name]=R2328, Table7[imdb_score]))</f>
        <v>6.3142857142857141</v>
      </c>
      <c r="T2328" t="str">
        <f>IF(Table8[[#This Row],[Average]] &gt; $V$7, "Higher", "Lower")</f>
        <v>Lower</v>
      </c>
    </row>
    <row r="2329" spans="1:20" x14ac:dyDescent="0.3">
      <c r="A2329" t="s">
        <v>4269</v>
      </c>
      <c r="B2329">
        <v>140</v>
      </c>
      <c r="C2329">
        <v>109</v>
      </c>
      <c r="D2329">
        <v>106807667</v>
      </c>
      <c r="E2329" t="s">
        <v>5567</v>
      </c>
      <c r="F2329" t="s">
        <v>5579</v>
      </c>
      <c r="G2329" t="s">
        <v>5580</v>
      </c>
      <c r="H2329">
        <v>137377</v>
      </c>
      <c r="I2329">
        <v>370</v>
      </c>
      <c r="J2329" t="s">
        <v>29</v>
      </c>
      <c r="K2329" t="s">
        <v>30</v>
      </c>
      <c r="L2329">
        <v>45000000</v>
      </c>
      <c r="M2329">
        <v>2000</v>
      </c>
      <c r="N2329">
        <v>6.2</v>
      </c>
      <c r="O2329">
        <v>61807667</v>
      </c>
      <c r="R2329" t="s">
        <v>3198</v>
      </c>
      <c r="S2329" cm="1">
        <f t="array" ref="S2329">AVERAGE(IF(Table7[director_name]=R2329, Table7[imdb_score]))</f>
        <v>6.3142857142857141</v>
      </c>
      <c r="T2329" t="str">
        <f>IF(Table8[[#This Row],[Average]] &gt; $V$7, "Higher", "Lower")</f>
        <v>Lower</v>
      </c>
    </row>
    <row r="2330" spans="1:20" x14ac:dyDescent="0.3">
      <c r="A2330" t="s">
        <v>392</v>
      </c>
      <c r="B2330">
        <v>43</v>
      </c>
      <c r="C2330">
        <v>111</v>
      </c>
      <c r="D2330">
        <v>69800000</v>
      </c>
      <c r="E2330" t="s">
        <v>519</v>
      </c>
      <c r="F2330" t="s">
        <v>74</v>
      </c>
      <c r="G2330" t="s">
        <v>5581</v>
      </c>
      <c r="H2330">
        <v>54723</v>
      </c>
      <c r="I2330">
        <v>99</v>
      </c>
      <c r="J2330" t="s">
        <v>29</v>
      </c>
      <c r="K2330" t="s">
        <v>30</v>
      </c>
      <c r="L2330">
        <v>8000000</v>
      </c>
      <c r="M2330">
        <v>1984</v>
      </c>
      <c r="N2330">
        <v>6.2</v>
      </c>
      <c r="O2330">
        <v>61800000</v>
      </c>
      <c r="R2330" t="s">
        <v>3198</v>
      </c>
      <c r="S2330" cm="1">
        <f t="array" ref="S2330">AVERAGE(IF(Table7[director_name]=R2330, Table7[imdb_score]))</f>
        <v>6.3142857142857141</v>
      </c>
      <c r="T2330" t="str">
        <f>IF(Table8[[#This Row],[Average]] &gt; $V$7, "Higher", "Lower")</f>
        <v>Lower</v>
      </c>
    </row>
    <row r="2331" spans="1:20" x14ac:dyDescent="0.3">
      <c r="A2331" t="s">
        <v>3402</v>
      </c>
      <c r="B2331">
        <v>393</v>
      </c>
      <c r="C2331">
        <v>100</v>
      </c>
      <c r="D2331">
        <v>71588220</v>
      </c>
      <c r="E2331" t="s">
        <v>1900</v>
      </c>
      <c r="F2331" t="s">
        <v>979</v>
      </c>
      <c r="G2331" t="s">
        <v>5582</v>
      </c>
      <c r="H2331">
        <v>134869</v>
      </c>
      <c r="I2331">
        <v>304</v>
      </c>
      <c r="J2331" t="s">
        <v>29</v>
      </c>
      <c r="K2331" t="s">
        <v>442</v>
      </c>
      <c r="L2331">
        <v>20000000</v>
      </c>
      <c r="M2331">
        <v>2013</v>
      </c>
      <c r="N2331">
        <v>6.2</v>
      </c>
      <c r="O2331">
        <v>51588220</v>
      </c>
      <c r="R2331" t="s">
        <v>3205</v>
      </c>
      <c r="S2331" cm="1">
        <f t="array" ref="S2331">AVERAGE(IF(Table7[director_name]=R2331, Table7[imdb_score]))</f>
        <v>6.3000000000000007</v>
      </c>
      <c r="T2331" t="str">
        <f>IF(Table8[[#This Row],[Average]] &gt; $V$7, "Higher", "Lower")</f>
        <v>Lower</v>
      </c>
    </row>
    <row r="2332" spans="1:20" x14ac:dyDescent="0.3">
      <c r="A2332" t="s">
        <v>4065</v>
      </c>
      <c r="B2332">
        <v>111</v>
      </c>
      <c r="C2332">
        <v>94</v>
      </c>
      <c r="D2332">
        <v>64001297</v>
      </c>
      <c r="E2332" t="s">
        <v>1669</v>
      </c>
      <c r="F2332" t="s">
        <v>1879</v>
      </c>
      <c r="G2332" t="s">
        <v>5583</v>
      </c>
      <c r="H2332">
        <v>32002</v>
      </c>
      <c r="I2332">
        <v>103</v>
      </c>
      <c r="J2332" t="s">
        <v>29</v>
      </c>
      <c r="K2332" t="s">
        <v>30</v>
      </c>
      <c r="L2332">
        <v>15000000</v>
      </c>
      <c r="M2332">
        <v>2010</v>
      </c>
      <c r="N2332">
        <v>6.2</v>
      </c>
      <c r="O2332">
        <v>49001297</v>
      </c>
      <c r="R2332" t="s">
        <v>3203</v>
      </c>
      <c r="S2332" cm="1">
        <f t="array" ref="S2332">AVERAGE(IF(Table7[director_name]=R2332, Table7[imdb_score]))</f>
        <v>6.3000000000000007</v>
      </c>
      <c r="T2332" t="str">
        <f>IF(Table8[[#This Row],[Average]] &gt; $V$7, "Higher", "Lower")</f>
        <v>Lower</v>
      </c>
    </row>
    <row r="2333" spans="1:20" x14ac:dyDescent="0.3">
      <c r="A2333" t="s">
        <v>3396</v>
      </c>
      <c r="B2333">
        <v>245</v>
      </c>
      <c r="C2333">
        <v>108</v>
      </c>
      <c r="D2333">
        <v>70625986</v>
      </c>
      <c r="E2333" t="s">
        <v>289</v>
      </c>
      <c r="F2333" t="s">
        <v>418</v>
      </c>
      <c r="G2333" t="s">
        <v>5584</v>
      </c>
      <c r="H2333">
        <v>168717</v>
      </c>
      <c r="I2333">
        <v>178</v>
      </c>
      <c r="J2333" t="s">
        <v>29</v>
      </c>
      <c r="K2333" t="s">
        <v>30</v>
      </c>
      <c r="L2333">
        <v>25000000</v>
      </c>
      <c r="M2333">
        <v>2011</v>
      </c>
      <c r="N2333">
        <v>6.2</v>
      </c>
      <c r="O2333">
        <v>45625986</v>
      </c>
      <c r="R2333" t="s">
        <v>3203</v>
      </c>
      <c r="S2333" cm="1">
        <f t="array" ref="S2333">AVERAGE(IF(Table7[director_name]=R2333, Table7[imdb_score]))</f>
        <v>6.3000000000000007</v>
      </c>
      <c r="T2333" t="str">
        <f>IF(Table8[[#This Row],[Average]] &gt; $V$7, "Higher", "Lower")</f>
        <v>Lower</v>
      </c>
    </row>
    <row r="2334" spans="1:20" x14ac:dyDescent="0.3">
      <c r="A2334" t="s">
        <v>2976</v>
      </c>
      <c r="B2334">
        <v>119</v>
      </c>
      <c r="C2334">
        <v>81</v>
      </c>
      <c r="D2334">
        <v>66950483</v>
      </c>
      <c r="E2334" t="s">
        <v>1669</v>
      </c>
      <c r="F2334" t="s">
        <v>4795</v>
      </c>
      <c r="G2334" t="s">
        <v>5585</v>
      </c>
      <c r="H2334">
        <v>29738</v>
      </c>
      <c r="I2334">
        <v>85</v>
      </c>
      <c r="J2334" t="s">
        <v>29</v>
      </c>
      <c r="K2334" t="s">
        <v>30</v>
      </c>
      <c r="L2334">
        <v>28000000</v>
      </c>
      <c r="M2334">
        <v>2014</v>
      </c>
      <c r="N2334">
        <v>6.2</v>
      </c>
      <c r="O2334">
        <v>38950483</v>
      </c>
      <c r="R2334" t="s">
        <v>3205</v>
      </c>
      <c r="S2334" cm="1">
        <f t="array" ref="S2334">AVERAGE(IF(Table7[director_name]=R2334, Table7[imdb_score]))</f>
        <v>6.3000000000000007</v>
      </c>
      <c r="T2334" t="str">
        <f>IF(Table8[[#This Row],[Average]] &gt; $V$7, "Higher", "Lower")</f>
        <v>Lower</v>
      </c>
    </row>
    <row r="2335" spans="1:20" x14ac:dyDescent="0.3">
      <c r="A2335" t="s">
        <v>4466</v>
      </c>
      <c r="B2335">
        <v>119</v>
      </c>
      <c r="C2335">
        <v>107</v>
      </c>
      <c r="D2335">
        <v>57744720</v>
      </c>
      <c r="E2335" t="s">
        <v>1576</v>
      </c>
      <c r="F2335" t="s">
        <v>2075</v>
      </c>
      <c r="G2335" t="s">
        <v>5586</v>
      </c>
      <c r="H2335">
        <v>46961</v>
      </c>
      <c r="I2335">
        <v>132</v>
      </c>
      <c r="J2335" t="s">
        <v>29</v>
      </c>
      <c r="K2335" t="s">
        <v>30</v>
      </c>
      <c r="L2335">
        <v>20000000</v>
      </c>
      <c r="M2335">
        <v>2010</v>
      </c>
      <c r="N2335">
        <v>6.2</v>
      </c>
      <c r="O2335">
        <v>37744720</v>
      </c>
      <c r="R2335" t="s">
        <v>2754</v>
      </c>
      <c r="S2335" cm="1">
        <f t="array" ref="S2335">AVERAGE(IF(Table7[director_name]=R2335, Table7[imdb_score]))</f>
        <v>6.3</v>
      </c>
      <c r="T2335" t="str">
        <f>IF(Table8[[#This Row],[Average]] &gt; $V$7, "Higher", "Lower")</f>
        <v>Lower</v>
      </c>
    </row>
    <row r="2336" spans="1:20" x14ac:dyDescent="0.3">
      <c r="A2336" t="s">
        <v>3642</v>
      </c>
      <c r="B2336">
        <v>97</v>
      </c>
      <c r="C2336">
        <v>98</v>
      </c>
      <c r="D2336">
        <v>58006147</v>
      </c>
      <c r="E2336" t="s">
        <v>5332</v>
      </c>
      <c r="F2336" t="s">
        <v>5587</v>
      </c>
      <c r="G2336" t="s">
        <v>5588</v>
      </c>
      <c r="H2336">
        <v>67653</v>
      </c>
      <c r="I2336">
        <v>108</v>
      </c>
      <c r="J2336" t="s">
        <v>29</v>
      </c>
      <c r="K2336" t="s">
        <v>30</v>
      </c>
      <c r="L2336">
        <v>23000000</v>
      </c>
      <c r="M2336">
        <v>2008</v>
      </c>
      <c r="N2336">
        <v>6.2</v>
      </c>
      <c r="O2336">
        <v>35006147</v>
      </c>
      <c r="R2336" t="s">
        <v>2847</v>
      </c>
      <c r="S2336" cm="1">
        <f t="array" ref="S2336">AVERAGE(IF(Table7[director_name]=R2336, Table7[imdb_score]))</f>
        <v>6.3</v>
      </c>
      <c r="T2336" t="str">
        <f>IF(Table8[[#This Row],[Average]] &gt; $V$7, "Higher", "Lower")</f>
        <v>Lower</v>
      </c>
    </row>
    <row r="2337" spans="1:20" x14ac:dyDescent="0.3">
      <c r="A2337" t="s">
        <v>2787</v>
      </c>
      <c r="B2337">
        <v>231</v>
      </c>
      <c r="C2337">
        <v>98</v>
      </c>
      <c r="D2337">
        <v>89706988</v>
      </c>
      <c r="E2337" t="s">
        <v>269</v>
      </c>
      <c r="F2337" t="s">
        <v>5589</v>
      </c>
      <c r="G2337" t="s">
        <v>5590</v>
      </c>
      <c r="H2337">
        <v>126746</v>
      </c>
      <c r="I2337">
        <v>600</v>
      </c>
      <c r="J2337" t="s">
        <v>29</v>
      </c>
      <c r="K2337" t="s">
        <v>30</v>
      </c>
      <c r="L2337">
        <v>55000000</v>
      </c>
      <c r="M2337">
        <v>2005</v>
      </c>
      <c r="N2337">
        <v>6.2</v>
      </c>
      <c r="O2337">
        <v>34706988</v>
      </c>
      <c r="R2337" t="s">
        <v>2889</v>
      </c>
      <c r="S2337" cm="1">
        <f t="array" ref="S2337">AVERAGE(IF(Table7[director_name]=R2337, Table7[imdb_score]))</f>
        <v>6.3</v>
      </c>
      <c r="T2337" t="str">
        <f>IF(Table8[[#This Row],[Average]] &gt; $V$7, "Higher", "Lower")</f>
        <v>Lower</v>
      </c>
    </row>
    <row r="2338" spans="1:20" x14ac:dyDescent="0.3">
      <c r="A2338" t="s">
        <v>2548</v>
      </c>
      <c r="B2338">
        <v>285</v>
      </c>
      <c r="C2338">
        <v>134</v>
      </c>
      <c r="D2338">
        <v>67523385</v>
      </c>
      <c r="E2338" t="s">
        <v>676</v>
      </c>
      <c r="F2338" t="s">
        <v>5591</v>
      </c>
      <c r="G2338" t="s">
        <v>5592</v>
      </c>
      <c r="H2338">
        <v>104005</v>
      </c>
      <c r="I2338">
        <v>248</v>
      </c>
      <c r="J2338" t="s">
        <v>29</v>
      </c>
      <c r="K2338" t="s">
        <v>30</v>
      </c>
      <c r="L2338">
        <v>35000000</v>
      </c>
      <c r="M2338">
        <v>2012</v>
      </c>
      <c r="N2338">
        <v>6.2</v>
      </c>
      <c r="O2338">
        <v>32523385</v>
      </c>
      <c r="R2338" t="s">
        <v>2889</v>
      </c>
      <c r="S2338" cm="1">
        <f t="array" ref="S2338">AVERAGE(IF(Table7[director_name]=R2338, Table7[imdb_score]))</f>
        <v>6.3</v>
      </c>
      <c r="T2338" t="str">
        <f>IF(Table8[[#This Row],[Average]] &gt; $V$7, "Higher", "Lower")</f>
        <v>Lower</v>
      </c>
    </row>
    <row r="2339" spans="1:20" x14ac:dyDescent="0.3">
      <c r="A2339" t="s">
        <v>1375</v>
      </c>
      <c r="B2339">
        <v>279</v>
      </c>
      <c r="C2339">
        <v>121</v>
      </c>
      <c r="D2339">
        <v>79948113</v>
      </c>
      <c r="E2339" t="s">
        <v>217</v>
      </c>
      <c r="F2339" t="s">
        <v>1302</v>
      </c>
      <c r="G2339" t="s">
        <v>5593</v>
      </c>
      <c r="H2339">
        <v>186879</v>
      </c>
      <c r="I2339">
        <v>791</v>
      </c>
      <c r="J2339" t="s">
        <v>29</v>
      </c>
      <c r="K2339" t="s">
        <v>30</v>
      </c>
      <c r="L2339">
        <v>50000000</v>
      </c>
      <c r="M2339">
        <v>2009</v>
      </c>
      <c r="N2339">
        <v>6.2</v>
      </c>
      <c r="O2339">
        <v>29948113</v>
      </c>
      <c r="R2339" t="s">
        <v>3082</v>
      </c>
      <c r="S2339" cm="1">
        <f t="array" ref="S2339">AVERAGE(IF(Table7[director_name]=R2339, Table7[imdb_score]))</f>
        <v>6.3</v>
      </c>
      <c r="T2339" t="str">
        <f>IF(Table8[[#This Row],[Average]] &gt; $V$7, "Higher", "Lower")</f>
        <v>Lower</v>
      </c>
    </row>
    <row r="2340" spans="1:20" x14ac:dyDescent="0.3">
      <c r="A2340" t="s">
        <v>4261</v>
      </c>
      <c r="B2340">
        <v>127</v>
      </c>
      <c r="C2340">
        <v>100</v>
      </c>
      <c r="D2340">
        <v>63939454</v>
      </c>
      <c r="E2340" t="s">
        <v>5594</v>
      </c>
      <c r="F2340" t="s">
        <v>4695</v>
      </c>
      <c r="G2340" t="s">
        <v>5595</v>
      </c>
      <c r="H2340">
        <v>61321</v>
      </c>
      <c r="I2340">
        <v>217</v>
      </c>
      <c r="J2340" t="s">
        <v>29</v>
      </c>
      <c r="K2340" t="s">
        <v>30</v>
      </c>
      <c r="L2340">
        <v>35000000</v>
      </c>
      <c r="M2340">
        <v>2005</v>
      </c>
      <c r="N2340">
        <v>6.2</v>
      </c>
      <c r="O2340">
        <v>28939454</v>
      </c>
      <c r="R2340" t="s">
        <v>3211</v>
      </c>
      <c r="S2340" cm="1">
        <f t="array" ref="S2340">AVERAGE(IF(Table7[director_name]=R2340, Table7[imdb_score]))</f>
        <v>6.3</v>
      </c>
      <c r="T2340" t="str">
        <f>IF(Table8[[#This Row],[Average]] &gt; $V$7, "Higher", "Lower")</f>
        <v>Lower</v>
      </c>
    </row>
    <row r="2341" spans="1:20" x14ac:dyDescent="0.3">
      <c r="A2341" t="s">
        <v>3404</v>
      </c>
      <c r="B2341">
        <v>198</v>
      </c>
      <c r="C2341">
        <v>98</v>
      </c>
      <c r="D2341">
        <v>42592530</v>
      </c>
      <c r="E2341" t="s">
        <v>1610</v>
      </c>
      <c r="F2341" t="s">
        <v>2330</v>
      </c>
      <c r="G2341" t="s">
        <v>5596</v>
      </c>
      <c r="H2341">
        <v>29867</v>
      </c>
      <c r="I2341">
        <v>181</v>
      </c>
      <c r="J2341" t="s">
        <v>29</v>
      </c>
      <c r="K2341" t="s">
        <v>30</v>
      </c>
      <c r="L2341">
        <v>15000000</v>
      </c>
      <c r="M2341">
        <v>2015</v>
      </c>
      <c r="N2341">
        <v>6.2</v>
      </c>
      <c r="O2341">
        <v>27592530</v>
      </c>
      <c r="R2341" t="s">
        <v>3211</v>
      </c>
      <c r="S2341" cm="1">
        <f t="array" ref="S2341">AVERAGE(IF(Table7[director_name]=R2341, Table7[imdb_score]))</f>
        <v>6.3</v>
      </c>
      <c r="T2341" t="str">
        <f>IF(Table8[[#This Row],[Average]] &gt; $V$7, "Higher", "Lower")</f>
        <v>Lower</v>
      </c>
    </row>
    <row r="2342" spans="1:20" x14ac:dyDescent="0.3">
      <c r="A2342" t="s">
        <v>579</v>
      </c>
      <c r="B2342">
        <v>117</v>
      </c>
      <c r="C2342">
        <v>107</v>
      </c>
      <c r="D2342">
        <v>36200000</v>
      </c>
      <c r="E2342" t="s">
        <v>86</v>
      </c>
      <c r="F2342" t="s">
        <v>5597</v>
      </c>
      <c r="G2342" t="s">
        <v>5598</v>
      </c>
      <c r="H2342">
        <v>101840</v>
      </c>
      <c r="I2342">
        <v>193</v>
      </c>
      <c r="J2342" t="s">
        <v>29</v>
      </c>
      <c r="K2342" t="s">
        <v>581</v>
      </c>
      <c r="L2342">
        <v>12305523</v>
      </c>
      <c r="M2342">
        <v>1985</v>
      </c>
      <c r="N2342">
        <v>6.2</v>
      </c>
      <c r="O2342">
        <v>23894477</v>
      </c>
      <c r="R2342" t="s">
        <v>3291</v>
      </c>
      <c r="S2342" cm="1">
        <f t="array" ref="S2342">AVERAGE(IF(Table7[director_name]=R2342, Table7[imdb_score]))</f>
        <v>6.3</v>
      </c>
      <c r="T2342" t="str">
        <f>IF(Table8[[#This Row],[Average]] &gt; $V$7, "Higher", "Lower")</f>
        <v>Lower</v>
      </c>
    </row>
    <row r="2343" spans="1:20" x14ac:dyDescent="0.3">
      <c r="A2343" t="s">
        <v>3446</v>
      </c>
      <c r="B2343">
        <v>138</v>
      </c>
      <c r="C2343">
        <v>113</v>
      </c>
      <c r="D2343">
        <v>87704396</v>
      </c>
      <c r="E2343" t="s">
        <v>5599</v>
      </c>
      <c r="F2343" t="s">
        <v>5600</v>
      </c>
      <c r="G2343" t="s">
        <v>5601</v>
      </c>
      <c r="H2343">
        <v>88132</v>
      </c>
      <c r="I2343">
        <v>274</v>
      </c>
      <c r="J2343" t="s">
        <v>29</v>
      </c>
      <c r="K2343" t="s">
        <v>30</v>
      </c>
      <c r="L2343">
        <v>66000000</v>
      </c>
      <c r="M2343">
        <v>1999</v>
      </c>
      <c r="N2343">
        <v>6.2</v>
      </c>
      <c r="O2343">
        <v>21704396</v>
      </c>
      <c r="R2343" t="s">
        <v>3082</v>
      </c>
      <c r="S2343" cm="1">
        <f t="array" ref="S2343">AVERAGE(IF(Table7[director_name]=R2343, Table7[imdb_score]))</f>
        <v>6.3</v>
      </c>
      <c r="T2343" t="str">
        <f>IF(Table8[[#This Row],[Average]] &gt; $V$7, "Higher", "Lower")</f>
        <v>Lower</v>
      </c>
    </row>
    <row r="2344" spans="1:20" x14ac:dyDescent="0.3">
      <c r="A2344" t="s">
        <v>3386</v>
      </c>
      <c r="B2344">
        <v>131</v>
      </c>
      <c r="C2344">
        <v>103</v>
      </c>
      <c r="D2344">
        <v>50041732</v>
      </c>
      <c r="E2344" t="s">
        <v>626</v>
      </c>
      <c r="F2344" t="s">
        <v>2223</v>
      </c>
      <c r="G2344" t="s">
        <v>5602</v>
      </c>
      <c r="H2344">
        <v>54390</v>
      </c>
      <c r="I2344">
        <v>398</v>
      </c>
      <c r="J2344" t="s">
        <v>29</v>
      </c>
      <c r="K2344" t="s">
        <v>30</v>
      </c>
      <c r="L2344">
        <v>29000000</v>
      </c>
      <c r="M2344">
        <v>1999</v>
      </c>
      <c r="N2344">
        <v>6.2</v>
      </c>
      <c r="O2344">
        <v>21041732</v>
      </c>
      <c r="R2344" t="s">
        <v>2754</v>
      </c>
      <c r="S2344" cm="1">
        <f t="array" ref="S2344">AVERAGE(IF(Table7[director_name]=R2344, Table7[imdb_score]))</f>
        <v>6.3</v>
      </c>
      <c r="T2344" t="str">
        <f>IF(Table8[[#This Row],[Average]] &gt; $V$7, "Higher", "Lower")</f>
        <v>Lower</v>
      </c>
    </row>
    <row r="2345" spans="1:20" x14ac:dyDescent="0.3">
      <c r="A2345" t="s">
        <v>4439</v>
      </c>
      <c r="B2345">
        <v>175</v>
      </c>
      <c r="C2345">
        <v>90</v>
      </c>
      <c r="D2345">
        <v>46455802</v>
      </c>
      <c r="E2345" t="s">
        <v>840</v>
      </c>
      <c r="F2345" t="s">
        <v>5603</v>
      </c>
      <c r="G2345" t="s">
        <v>5604</v>
      </c>
      <c r="H2345">
        <v>120786</v>
      </c>
      <c r="I2345">
        <v>472</v>
      </c>
      <c r="J2345" t="s">
        <v>29</v>
      </c>
      <c r="K2345" t="s">
        <v>30</v>
      </c>
      <c r="L2345">
        <v>26000000</v>
      </c>
      <c r="M2345">
        <v>2003</v>
      </c>
      <c r="N2345">
        <v>6.2</v>
      </c>
      <c r="O2345">
        <v>20455802</v>
      </c>
      <c r="R2345" t="s">
        <v>3082</v>
      </c>
      <c r="S2345" cm="1">
        <f t="array" ref="S2345">AVERAGE(IF(Table7[director_name]=R2345, Table7[imdb_score]))</f>
        <v>6.3</v>
      </c>
      <c r="T2345" t="str">
        <f>IF(Table8[[#This Row],[Average]] &gt; $V$7, "Higher", "Lower")</f>
        <v>Lower</v>
      </c>
    </row>
    <row r="2346" spans="1:20" x14ac:dyDescent="0.3">
      <c r="A2346" t="s">
        <v>77</v>
      </c>
      <c r="B2346">
        <v>89</v>
      </c>
      <c r="C2346">
        <v>121</v>
      </c>
      <c r="D2346">
        <v>55500000</v>
      </c>
      <c r="E2346" t="s">
        <v>715</v>
      </c>
      <c r="F2346" t="s">
        <v>5605</v>
      </c>
      <c r="G2346" t="s">
        <v>5606</v>
      </c>
      <c r="H2346">
        <v>48636</v>
      </c>
      <c r="I2346">
        <v>214</v>
      </c>
      <c r="J2346" t="s">
        <v>29</v>
      </c>
      <c r="K2346" t="s">
        <v>200</v>
      </c>
      <c r="L2346">
        <v>36000000</v>
      </c>
      <c r="M2346">
        <v>1983</v>
      </c>
      <c r="N2346">
        <v>6.2</v>
      </c>
      <c r="O2346">
        <v>19500000</v>
      </c>
      <c r="R2346" t="s">
        <v>3214</v>
      </c>
      <c r="S2346" cm="1">
        <f t="array" ref="S2346">AVERAGE(IF(Table7[director_name]=R2346, Table7[imdb_score]))</f>
        <v>6.3</v>
      </c>
      <c r="T2346" t="str">
        <f>IF(Table8[[#This Row],[Average]] &gt; $V$7, "Higher", "Lower")</f>
        <v>Lower</v>
      </c>
    </row>
    <row r="2347" spans="1:20" x14ac:dyDescent="0.3">
      <c r="A2347" t="s">
        <v>3752</v>
      </c>
      <c r="B2347">
        <v>34</v>
      </c>
      <c r="C2347">
        <v>93</v>
      </c>
      <c r="D2347">
        <v>31155435</v>
      </c>
      <c r="E2347" t="s">
        <v>1699</v>
      </c>
      <c r="F2347" t="s">
        <v>5607</v>
      </c>
      <c r="G2347" t="s">
        <v>5608</v>
      </c>
      <c r="H2347">
        <v>42644</v>
      </c>
      <c r="I2347">
        <v>102</v>
      </c>
      <c r="J2347" t="s">
        <v>29</v>
      </c>
      <c r="K2347" t="s">
        <v>30</v>
      </c>
      <c r="L2347">
        <v>12000000</v>
      </c>
      <c r="M2347">
        <v>2001</v>
      </c>
      <c r="N2347">
        <v>6.2</v>
      </c>
      <c r="O2347">
        <v>19155435</v>
      </c>
      <c r="R2347" t="s">
        <v>3252</v>
      </c>
      <c r="S2347" cm="1">
        <f t="array" ref="S2347">AVERAGE(IF(Table7[director_name]=R2347, Table7[imdb_score]))</f>
        <v>6.3</v>
      </c>
      <c r="T2347" t="str">
        <f>IF(Table8[[#This Row],[Average]] &gt; $V$7, "Higher", "Lower")</f>
        <v>Lower</v>
      </c>
    </row>
    <row r="2348" spans="1:20" x14ac:dyDescent="0.3">
      <c r="A2348" t="s">
        <v>4721</v>
      </c>
      <c r="B2348">
        <v>43</v>
      </c>
      <c r="C2348">
        <v>93</v>
      </c>
      <c r="D2348">
        <v>38037513</v>
      </c>
      <c r="E2348" t="s">
        <v>5609</v>
      </c>
      <c r="F2348" t="s">
        <v>106</v>
      </c>
      <c r="G2348" t="s">
        <v>5610</v>
      </c>
      <c r="H2348">
        <v>49680</v>
      </c>
      <c r="I2348">
        <v>117</v>
      </c>
      <c r="J2348" t="s">
        <v>29</v>
      </c>
      <c r="K2348" t="s">
        <v>30</v>
      </c>
      <c r="L2348">
        <v>20000000</v>
      </c>
      <c r="M2348">
        <v>1991</v>
      </c>
      <c r="N2348">
        <v>6.2</v>
      </c>
      <c r="O2348">
        <v>18037513</v>
      </c>
      <c r="R2348" t="s">
        <v>3313</v>
      </c>
      <c r="S2348" cm="1">
        <f t="array" ref="S2348">AVERAGE(IF(Table7[director_name]=R2348, Table7[imdb_score]))</f>
        <v>6.3</v>
      </c>
      <c r="T2348" t="str">
        <f>IF(Table8[[#This Row],[Average]] &gt; $V$7, "Higher", "Lower")</f>
        <v>Lower</v>
      </c>
    </row>
    <row r="2349" spans="1:20" x14ac:dyDescent="0.3">
      <c r="A2349" t="s">
        <v>3683</v>
      </c>
      <c r="B2349">
        <v>14</v>
      </c>
      <c r="C2349">
        <v>108</v>
      </c>
      <c r="D2349">
        <v>24103594</v>
      </c>
      <c r="E2349" t="s">
        <v>5611</v>
      </c>
      <c r="F2349" t="s">
        <v>5612</v>
      </c>
      <c r="G2349" t="s">
        <v>5613</v>
      </c>
      <c r="H2349">
        <v>6384</v>
      </c>
      <c r="I2349">
        <v>54</v>
      </c>
      <c r="J2349" t="s">
        <v>29</v>
      </c>
      <c r="K2349" t="s">
        <v>30</v>
      </c>
      <c r="L2349">
        <v>6500000</v>
      </c>
      <c r="M2349">
        <v>1993</v>
      </c>
      <c r="N2349">
        <v>6.2</v>
      </c>
      <c r="O2349">
        <v>17603594</v>
      </c>
      <c r="R2349" t="s">
        <v>3246</v>
      </c>
      <c r="S2349" cm="1">
        <f t="array" ref="S2349">AVERAGE(IF(Table7[director_name]=R2349, Table7[imdb_score]))</f>
        <v>6.3</v>
      </c>
      <c r="T2349" t="str">
        <f>IF(Table8[[#This Row],[Average]] &gt; $V$7, "Higher", "Lower")</f>
        <v>Lower</v>
      </c>
    </row>
    <row r="2350" spans="1:20" x14ac:dyDescent="0.3">
      <c r="A2350" t="s">
        <v>648</v>
      </c>
      <c r="B2350">
        <v>111</v>
      </c>
      <c r="C2350">
        <v>115</v>
      </c>
      <c r="D2350">
        <v>37442180</v>
      </c>
      <c r="E2350" t="s">
        <v>2337</v>
      </c>
      <c r="F2350" t="s">
        <v>313</v>
      </c>
      <c r="G2350" t="s">
        <v>5614</v>
      </c>
      <c r="H2350">
        <v>28005</v>
      </c>
      <c r="I2350">
        <v>236</v>
      </c>
      <c r="J2350" t="s">
        <v>29</v>
      </c>
      <c r="K2350" t="s">
        <v>30</v>
      </c>
      <c r="L2350">
        <v>20000000</v>
      </c>
      <c r="M2350">
        <v>2006</v>
      </c>
      <c r="N2350">
        <v>6.2</v>
      </c>
      <c r="O2350">
        <v>17442180</v>
      </c>
      <c r="R2350" t="s">
        <v>3276</v>
      </c>
      <c r="S2350" cm="1">
        <f t="array" ref="S2350">AVERAGE(IF(Table7[director_name]=R2350, Table7[imdb_score]))</f>
        <v>6.3</v>
      </c>
      <c r="T2350" t="str">
        <f>IF(Table8[[#This Row],[Average]] &gt; $V$7, "Higher", "Lower")</f>
        <v>Lower</v>
      </c>
    </row>
    <row r="2351" spans="1:20" x14ac:dyDescent="0.3">
      <c r="A2351" t="s">
        <v>3441</v>
      </c>
      <c r="B2351">
        <v>63</v>
      </c>
      <c r="C2351">
        <v>82</v>
      </c>
      <c r="D2351">
        <v>30324946</v>
      </c>
      <c r="E2351" t="s">
        <v>342</v>
      </c>
      <c r="F2351" t="s">
        <v>1586</v>
      </c>
      <c r="G2351" t="s">
        <v>5615</v>
      </c>
      <c r="H2351">
        <v>48458</v>
      </c>
      <c r="I2351">
        <v>239</v>
      </c>
      <c r="J2351" t="s">
        <v>29</v>
      </c>
      <c r="K2351" t="s">
        <v>30</v>
      </c>
      <c r="L2351">
        <v>17000000</v>
      </c>
      <c r="M2351">
        <v>1998</v>
      </c>
      <c r="N2351">
        <v>6.2</v>
      </c>
      <c r="O2351">
        <v>13324946</v>
      </c>
      <c r="R2351" t="s">
        <v>3291</v>
      </c>
      <c r="S2351" cm="1">
        <f t="array" ref="S2351">AVERAGE(IF(Table7[director_name]=R2351, Table7[imdb_score]))</f>
        <v>6.3</v>
      </c>
      <c r="T2351" t="str">
        <f>IF(Table8[[#This Row],[Average]] &gt; $V$7, "Higher", "Lower")</f>
        <v>Lower</v>
      </c>
    </row>
    <row r="2352" spans="1:20" x14ac:dyDescent="0.3">
      <c r="A2352" t="s">
        <v>3642</v>
      </c>
      <c r="B2352">
        <v>138</v>
      </c>
      <c r="C2352">
        <v>107</v>
      </c>
      <c r="D2352">
        <v>42385520</v>
      </c>
      <c r="E2352" t="s">
        <v>875</v>
      </c>
      <c r="F2352" t="s">
        <v>5616</v>
      </c>
      <c r="G2352" t="s">
        <v>5617</v>
      </c>
      <c r="H2352">
        <v>47297</v>
      </c>
      <c r="I2352">
        <v>86</v>
      </c>
      <c r="J2352" t="s">
        <v>29</v>
      </c>
      <c r="K2352" t="s">
        <v>30</v>
      </c>
      <c r="L2352">
        <v>30000000</v>
      </c>
      <c r="M2352">
        <v>2010</v>
      </c>
      <c r="N2352">
        <v>6.2</v>
      </c>
      <c r="O2352">
        <v>12385520</v>
      </c>
      <c r="R2352" t="s">
        <v>3240</v>
      </c>
      <c r="S2352" cm="1">
        <f t="array" ref="S2352">AVERAGE(IF(Table7[director_name]=R2352, Table7[imdb_score]))</f>
        <v>6.3</v>
      </c>
      <c r="T2352" t="str">
        <f>IF(Table8[[#This Row],[Average]] &gt; $V$7, "Higher", "Lower")</f>
        <v>Lower</v>
      </c>
    </row>
    <row r="2353" spans="1:20" x14ac:dyDescent="0.3">
      <c r="A2353" t="s">
        <v>2734</v>
      </c>
      <c r="B2353">
        <v>124</v>
      </c>
      <c r="C2353">
        <v>104</v>
      </c>
      <c r="D2353">
        <v>42071069</v>
      </c>
      <c r="E2353" t="s">
        <v>2063</v>
      </c>
      <c r="F2353" t="s">
        <v>5618</v>
      </c>
      <c r="G2353" t="s">
        <v>5619</v>
      </c>
      <c r="H2353">
        <v>36223</v>
      </c>
      <c r="I2353">
        <v>208</v>
      </c>
      <c r="J2353" t="s">
        <v>29</v>
      </c>
      <c r="K2353" t="s">
        <v>30</v>
      </c>
      <c r="L2353">
        <v>30000000</v>
      </c>
      <c r="M2353">
        <v>2005</v>
      </c>
      <c r="N2353">
        <v>6.2</v>
      </c>
      <c r="O2353">
        <v>12071069</v>
      </c>
      <c r="R2353" t="s">
        <v>3295</v>
      </c>
      <c r="S2353" cm="1">
        <f t="array" ref="S2353">AVERAGE(IF(Table7[director_name]=R2353, Table7[imdb_score]))</f>
        <v>6.3</v>
      </c>
      <c r="T2353" t="str">
        <f>IF(Table8[[#This Row],[Average]] &gt; $V$7, "Higher", "Lower")</f>
        <v>Lower</v>
      </c>
    </row>
    <row r="2354" spans="1:20" x14ac:dyDescent="0.3">
      <c r="A2354" t="s">
        <v>2762</v>
      </c>
      <c r="B2354">
        <v>92</v>
      </c>
      <c r="C2354">
        <v>95</v>
      </c>
      <c r="D2354">
        <v>16017403</v>
      </c>
      <c r="E2354" t="s">
        <v>1294</v>
      </c>
      <c r="F2354" t="s">
        <v>3077</v>
      </c>
      <c r="G2354" t="s">
        <v>5620</v>
      </c>
      <c r="H2354">
        <v>17333</v>
      </c>
      <c r="I2354">
        <v>153</v>
      </c>
      <c r="J2354" t="s">
        <v>29</v>
      </c>
      <c r="K2354" t="s">
        <v>30</v>
      </c>
      <c r="L2354">
        <v>5000000</v>
      </c>
      <c r="M2354">
        <v>2001</v>
      </c>
      <c r="N2354">
        <v>6.2</v>
      </c>
      <c r="O2354">
        <v>11017403</v>
      </c>
      <c r="R2354" t="s">
        <v>3318</v>
      </c>
      <c r="S2354" cm="1">
        <f t="array" ref="S2354">AVERAGE(IF(Table7[director_name]=R2354, Table7[imdb_score]))</f>
        <v>6.3</v>
      </c>
      <c r="T2354" t="str">
        <f>IF(Table8[[#This Row],[Average]] &gt; $V$7, "Higher", "Lower")</f>
        <v>Lower</v>
      </c>
    </row>
    <row r="2355" spans="1:20" x14ac:dyDescent="0.3">
      <c r="A2355" t="s">
        <v>2066</v>
      </c>
      <c r="B2355">
        <v>165</v>
      </c>
      <c r="C2355">
        <v>114</v>
      </c>
      <c r="D2355">
        <v>60470220</v>
      </c>
      <c r="E2355" t="s">
        <v>2411</v>
      </c>
      <c r="F2355" t="s">
        <v>5621</v>
      </c>
      <c r="G2355" t="s">
        <v>5622</v>
      </c>
      <c r="H2355">
        <v>81444</v>
      </c>
      <c r="I2355">
        <v>192</v>
      </c>
      <c r="J2355" t="s">
        <v>29</v>
      </c>
      <c r="K2355" t="s">
        <v>30</v>
      </c>
      <c r="L2355">
        <v>50000000</v>
      </c>
      <c r="M2355">
        <v>2003</v>
      </c>
      <c r="N2355">
        <v>6.2</v>
      </c>
      <c r="O2355">
        <v>10470220</v>
      </c>
      <c r="R2355" t="s">
        <v>3303</v>
      </c>
      <c r="S2355" cm="1">
        <f t="array" ref="S2355">AVERAGE(IF(Table7[director_name]=R2355, Table7[imdb_score]))</f>
        <v>6.3</v>
      </c>
      <c r="T2355" t="str">
        <f>IF(Table8[[#This Row],[Average]] &gt; $V$7, "Higher", "Lower")</f>
        <v>Lower</v>
      </c>
    </row>
    <row r="2356" spans="1:20" x14ac:dyDescent="0.3">
      <c r="A2356" t="s">
        <v>3486</v>
      </c>
      <c r="B2356">
        <v>93</v>
      </c>
      <c r="C2356">
        <v>101</v>
      </c>
      <c r="D2356">
        <v>24881000</v>
      </c>
      <c r="E2356" t="s">
        <v>5129</v>
      </c>
      <c r="F2356" t="s">
        <v>5623</v>
      </c>
      <c r="G2356" t="s">
        <v>5624</v>
      </c>
      <c r="H2356">
        <v>57140</v>
      </c>
      <c r="I2356">
        <v>195</v>
      </c>
      <c r="J2356" t="s">
        <v>29</v>
      </c>
      <c r="K2356" t="s">
        <v>30</v>
      </c>
      <c r="L2356">
        <v>15000000</v>
      </c>
      <c r="M2356">
        <v>1996</v>
      </c>
      <c r="N2356">
        <v>6.2</v>
      </c>
      <c r="O2356">
        <v>9881000</v>
      </c>
      <c r="R2356" t="s">
        <v>3298</v>
      </c>
      <c r="S2356" cm="1">
        <f t="array" ref="S2356">AVERAGE(IF(Table7[director_name]=R2356, Table7[imdb_score]))</f>
        <v>6.3</v>
      </c>
      <c r="T2356" t="str">
        <f>IF(Table8[[#This Row],[Average]] &gt; $V$7, "Higher", "Lower")</f>
        <v>Lower</v>
      </c>
    </row>
    <row r="2357" spans="1:20" x14ac:dyDescent="0.3">
      <c r="A2357" t="s">
        <v>3380</v>
      </c>
      <c r="B2357">
        <v>101</v>
      </c>
      <c r="C2357">
        <v>109</v>
      </c>
      <c r="D2357">
        <v>9000000</v>
      </c>
      <c r="E2357" t="s">
        <v>1683</v>
      </c>
      <c r="F2357" t="s">
        <v>5625</v>
      </c>
      <c r="G2357" t="s">
        <v>5626</v>
      </c>
      <c r="H2357">
        <v>7584</v>
      </c>
      <c r="I2357">
        <v>137</v>
      </c>
      <c r="J2357" t="s">
        <v>29</v>
      </c>
      <c r="K2357" t="s">
        <v>30</v>
      </c>
      <c r="L2357">
        <v>900000</v>
      </c>
      <c r="M2357">
        <v>1970</v>
      </c>
      <c r="N2357">
        <v>6.2</v>
      </c>
      <c r="O2357">
        <v>8100000</v>
      </c>
      <c r="R2357" t="s">
        <v>3236</v>
      </c>
      <c r="S2357" cm="1">
        <f t="array" ref="S2357">AVERAGE(IF(Table7[director_name]=R2357, Table7[imdb_score]))</f>
        <v>6.3</v>
      </c>
      <c r="T2357" t="str">
        <f>IF(Table8[[#This Row],[Average]] &gt; $V$7, "Higher", "Lower")</f>
        <v>Lower</v>
      </c>
    </row>
    <row r="2358" spans="1:20" x14ac:dyDescent="0.3">
      <c r="A2358" t="s">
        <v>3432</v>
      </c>
      <c r="B2358">
        <v>96</v>
      </c>
      <c r="C2358">
        <v>89</v>
      </c>
      <c r="D2358">
        <v>12947763</v>
      </c>
      <c r="E2358" t="s">
        <v>2463</v>
      </c>
      <c r="F2358" t="s">
        <v>5627</v>
      </c>
      <c r="G2358" t="s">
        <v>5628</v>
      </c>
      <c r="H2358">
        <v>10624</v>
      </c>
      <c r="I2358">
        <v>125</v>
      </c>
      <c r="J2358" t="s">
        <v>29</v>
      </c>
      <c r="K2358" t="s">
        <v>30</v>
      </c>
      <c r="L2358">
        <v>5000000</v>
      </c>
      <c r="M2358">
        <v>1986</v>
      </c>
      <c r="N2358">
        <v>6.2</v>
      </c>
      <c r="O2358">
        <v>7947763</v>
      </c>
      <c r="R2358" t="s">
        <v>3301</v>
      </c>
      <c r="S2358" cm="1">
        <f t="array" ref="S2358">AVERAGE(IF(Table7[director_name]=R2358, Table7[imdb_score]))</f>
        <v>6.3</v>
      </c>
      <c r="T2358" t="str">
        <f>IF(Table8[[#This Row],[Average]] &gt; $V$7, "Higher", "Lower")</f>
        <v>Lower</v>
      </c>
    </row>
    <row r="2359" spans="1:20" x14ac:dyDescent="0.3">
      <c r="A2359" t="s">
        <v>3421</v>
      </c>
      <c r="B2359">
        <v>271</v>
      </c>
      <c r="C2359">
        <v>94</v>
      </c>
      <c r="D2359">
        <v>32416109</v>
      </c>
      <c r="E2359" t="s">
        <v>5629</v>
      </c>
      <c r="F2359" t="s">
        <v>150</v>
      </c>
      <c r="G2359" t="s">
        <v>5630</v>
      </c>
      <c r="H2359">
        <v>109620</v>
      </c>
      <c r="I2359">
        <v>268</v>
      </c>
      <c r="J2359" t="s">
        <v>29</v>
      </c>
      <c r="K2359" t="s">
        <v>30</v>
      </c>
      <c r="L2359">
        <v>25000000</v>
      </c>
      <c r="M2359">
        <v>2009</v>
      </c>
      <c r="N2359">
        <v>6.2</v>
      </c>
      <c r="O2359">
        <v>7416109</v>
      </c>
      <c r="R2359" t="s">
        <v>3264</v>
      </c>
      <c r="S2359" cm="1">
        <f t="array" ref="S2359">AVERAGE(IF(Table7[director_name]=R2359, Table7[imdb_score]))</f>
        <v>6.3</v>
      </c>
      <c r="T2359" t="str">
        <f>IF(Table8[[#This Row],[Average]] &gt; $V$7, "Higher", "Lower")</f>
        <v>Lower</v>
      </c>
    </row>
    <row r="2360" spans="1:20" x14ac:dyDescent="0.3">
      <c r="A2360" t="s">
        <v>4269</v>
      </c>
      <c r="B2360">
        <v>34</v>
      </c>
      <c r="C2360">
        <v>104</v>
      </c>
      <c r="D2360">
        <v>12793213</v>
      </c>
      <c r="E2360" t="s">
        <v>699</v>
      </c>
      <c r="F2360" t="s">
        <v>2153</v>
      </c>
      <c r="G2360" t="s">
        <v>5631</v>
      </c>
      <c r="H2360">
        <v>18286</v>
      </c>
      <c r="I2360">
        <v>73</v>
      </c>
      <c r="J2360" t="s">
        <v>29</v>
      </c>
      <c r="K2360" t="s">
        <v>30</v>
      </c>
      <c r="L2360">
        <v>6000000</v>
      </c>
      <c r="M2360">
        <v>1988</v>
      </c>
      <c r="N2360">
        <v>6.2</v>
      </c>
      <c r="O2360">
        <v>6793213</v>
      </c>
      <c r="R2360" t="s">
        <v>3208</v>
      </c>
      <c r="S2360" cm="1">
        <f t="array" ref="S2360">AVERAGE(IF(Table7[director_name]=R2360, Table7[imdb_score]))</f>
        <v>6.3</v>
      </c>
      <c r="T2360" t="str">
        <f>IF(Table8[[#This Row],[Average]] &gt; $V$7, "Higher", "Lower")</f>
        <v>Lower</v>
      </c>
    </row>
    <row r="2361" spans="1:20" x14ac:dyDescent="0.3">
      <c r="A2361" t="s">
        <v>3457</v>
      </c>
      <c r="B2361">
        <v>63</v>
      </c>
      <c r="C2361">
        <v>81</v>
      </c>
      <c r="D2361">
        <v>16033556</v>
      </c>
      <c r="E2361" t="s">
        <v>1259</v>
      </c>
      <c r="F2361" t="s">
        <v>3457</v>
      </c>
      <c r="G2361" t="s">
        <v>5632</v>
      </c>
      <c r="H2361">
        <v>37901</v>
      </c>
      <c r="I2361">
        <v>518</v>
      </c>
      <c r="J2361" t="s">
        <v>29</v>
      </c>
      <c r="K2361" t="s">
        <v>30</v>
      </c>
      <c r="L2361">
        <v>10000000</v>
      </c>
      <c r="M2361">
        <v>2002</v>
      </c>
      <c r="N2361">
        <v>6.2</v>
      </c>
      <c r="O2361">
        <v>6033556</v>
      </c>
      <c r="R2361" t="s">
        <v>3272</v>
      </c>
      <c r="S2361" cm="1">
        <f t="array" ref="S2361">AVERAGE(IF(Table7[director_name]=R2361, Table7[imdb_score]))</f>
        <v>6.3</v>
      </c>
      <c r="T2361" t="str">
        <f>IF(Table8[[#This Row],[Average]] &gt; $V$7, "Higher", "Lower")</f>
        <v>Lower</v>
      </c>
    </row>
    <row r="2362" spans="1:20" x14ac:dyDescent="0.3">
      <c r="A2362" t="s">
        <v>2886</v>
      </c>
      <c r="B2362">
        <v>46</v>
      </c>
      <c r="C2362">
        <v>95</v>
      </c>
      <c r="D2362">
        <v>20998709</v>
      </c>
      <c r="E2362" t="s">
        <v>2180</v>
      </c>
      <c r="F2362" t="s">
        <v>2700</v>
      </c>
      <c r="G2362" t="s">
        <v>5633</v>
      </c>
      <c r="H2362">
        <v>6095</v>
      </c>
      <c r="I2362">
        <v>76</v>
      </c>
      <c r="J2362" t="s">
        <v>29</v>
      </c>
      <c r="K2362" t="s">
        <v>30</v>
      </c>
      <c r="L2362">
        <v>15000000</v>
      </c>
      <c r="M2362">
        <v>2006</v>
      </c>
      <c r="N2362">
        <v>6.2</v>
      </c>
      <c r="O2362">
        <v>5998709</v>
      </c>
      <c r="R2362" t="s">
        <v>3274</v>
      </c>
      <c r="S2362" cm="1">
        <f t="array" ref="S2362">AVERAGE(IF(Table7[director_name]=R2362, Table7[imdb_score]))</f>
        <v>6.3</v>
      </c>
      <c r="T2362" t="str">
        <f>IF(Table8[[#This Row],[Average]] &gt; $V$7, "Higher", "Lower")</f>
        <v>Lower</v>
      </c>
    </row>
    <row r="2363" spans="1:20" x14ac:dyDescent="0.3">
      <c r="A2363" t="s">
        <v>3407</v>
      </c>
      <c r="B2363">
        <v>191</v>
      </c>
      <c r="C2363">
        <v>98</v>
      </c>
      <c r="D2363">
        <v>50740078</v>
      </c>
      <c r="E2363" t="s">
        <v>4075</v>
      </c>
      <c r="F2363" t="s">
        <v>1308</v>
      </c>
      <c r="G2363" t="s">
        <v>5634</v>
      </c>
      <c r="H2363">
        <v>151580</v>
      </c>
      <c r="I2363">
        <v>672</v>
      </c>
      <c r="J2363" t="s">
        <v>29</v>
      </c>
      <c r="K2363" t="s">
        <v>227</v>
      </c>
      <c r="L2363">
        <v>45000000</v>
      </c>
      <c r="M2363">
        <v>2004</v>
      </c>
      <c r="N2363">
        <v>6.2</v>
      </c>
      <c r="O2363">
        <v>5740078</v>
      </c>
      <c r="R2363" t="s">
        <v>3234</v>
      </c>
      <c r="S2363" cm="1">
        <f t="array" ref="S2363">AVERAGE(IF(Table7[director_name]=R2363, Table7[imdb_score]))</f>
        <v>6.3</v>
      </c>
      <c r="T2363" t="str">
        <f>IF(Table8[[#This Row],[Average]] &gt; $V$7, "Higher", "Lower")</f>
        <v>Lower</v>
      </c>
    </row>
    <row r="2364" spans="1:20" x14ac:dyDescent="0.3">
      <c r="A2364" t="s">
        <v>4299</v>
      </c>
      <c r="B2364">
        <v>252</v>
      </c>
      <c r="C2364">
        <v>97</v>
      </c>
      <c r="D2364">
        <v>20433940</v>
      </c>
      <c r="E2364" t="s">
        <v>626</v>
      </c>
      <c r="F2364" t="s">
        <v>5635</v>
      </c>
      <c r="G2364" t="s">
        <v>5636</v>
      </c>
      <c r="H2364">
        <v>78883</v>
      </c>
      <c r="I2364">
        <v>662</v>
      </c>
      <c r="J2364" t="s">
        <v>29</v>
      </c>
      <c r="K2364" t="s">
        <v>442</v>
      </c>
      <c r="L2364">
        <v>15000000</v>
      </c>
      <c r="M2364">
        <v>2005</v>
      </c>
      <c r="N2364">
        <v>6.2</v>
      </c>
      <c r="O2364">
        <v>5433940</v>
      </c>
      <c r="R2364" t="s">
        <v>3283</v>
      </c>
      <c r="S2364" cm="1">
        <f t="array" ref="S2364">AVERAGE(IF(Table7[director_name]=R2364, Table7[imdb_score]))</f>
        <v>6.3</v>
      </c>
      <c r="T2364" t="str">
        <f>IF(Table8[[#This Row],[Average]] &gt; $V$7, "Higher", "Lower")</f>
        <v>Lower</v>
      </c>
    </row>
    <row r="2365" spans="1:20" x14ac:dyDescent="0.3">
      <c r="A2365" t="s">
        <v>3360</v>
      </c>
      <c r="B2365">
        <v>116</v>
      </c>
      <c r="C2365">
        <v>123</v>
      </c>
      <c r="D2365">
        <v>40334024</v>
      </c>
      <c r="E2365" t="s">
        <v>4570</v>
      </c>
      <c r="F2365" t="s">
        <v>2735</v>
      </c>
      <c r="G2365" t="s">
        <v>5637</v>
      </c>
      <c r="H2365">
        <v>44168</v>
      </c>
      <c r="I2365">
        <v>216</v>
      </c>
      <c r="J2365" t="s">
        <v>29</v>
      </c>
      <c r="K2365" t="s">
        <v>30</v>
      </c>
      <c r="L2365">
        <v>35000000</v>
      </c>
      <c r="M2365">
        <v>2001</v>
      </c>
      <c r="N2365">
        <v>6.2</v>
      </c>
      <c r="O2365">
        <v>5334024</v>
      </c>
      <c r="R2365" t="s">
        <v>3231</v>
      </c>
      <c r="S2365" cm="1">
        <f t="array" ref="S2365">AVERAGE(IF(Table7[director_name]=R2365, Table7[imdb_score]))</f>
        <v>6.3</v>
      </c>
      <c r="T2365" t="str">
        <f>IF(Table8[[#This Row],[Average]] &gt; $V$7, "Higher", "Lower")</f>
        <v>Lower</v>
      </c>
    </row>
    <row r="2366" spans="1:20" x14ac:dyDescent="0.3">
      <c r="A2366" t="s">
        <v>522</v>
      </c>
      <c r="B2366">
        <v>193</v>
      </c>
      <c r="C2366">
        <v>104</v>
      </c>
      <c r="D2366">
        <v>39692139</v>
      </c>
      <c r="E2366" t="s">
        <v>2312</v>
      </c>
      <c r="F2366" t="s">
        <v>221</v>
      </c>
      <c r="G2366" t="s">
        <v>5638</v>
      </c>
      <c r="H2366">
        <v>84131</v>
      </c>
      <c r="I2366">
        <v>400</v>
      </c>
      <c r="J2366" t="s">
        <v>29</v>
      </c>
      <c r="K2366" t="s">
        <v>30</v>
      </c>
      <c r="L2366">
        <v>35000000</v>
      </c>
      <c r="M2366">
        <v>2004</v>
      </c>
      <c r="N2366">
        <v>6.2</v>
      </c>
      <c r="O2366">
        <v>4692139</v>
      </c>
      <c r="R2366" t="s">
        <v>3310</v>
      </c>
      <c r="S2366" cm="1">
        <f t="array" ref="S2366">AVERAGE(IF(Table7[director_name]=R2366, Table7[imdb_score]))</f>
        <v>6.3</v>
      </c>
      <c r="T2366" t="str">
        <f>IF(Table8[[#This Row],[Average]] &gt; $V$7, "Higher", "Lower")</f>
        <v>Lower</v>
      </c>
    </row>
    <row r="2367" spans="1:20" x14ac:dyDescent="0.3">
      <c r="A2367" t="s">
        <v>2549</v>
      </c>
      <c r="B2367">
        <v>236</v>
      </c>
      <c r="C2367">
        <v>104</v>
      </c>
      <c r="D2367">
        <v>78009155</v>
      </c>
      <c r="E2367" t="s">
        <v>2113</v>
      </c>
      <c r="F2367" t="s">
        <v>167</v>
      </c>
      <c r="G2367" t="s">
        <v>5639</v>
      </c>
      <c r="H2367">
        <v>110073</v>
      </c>
      <c r="I2367">
        <v>194</v>
      </c>
      <c r="J2367" t="s">
        <v>29</v>
      </c>
      <c r="K2367" t="s">
        <v>30</v>
      </c>
      <c r="L2367">
        <v>75000000</v>
      </c>
      <c r="M2367">
        <v>2011</v>
      </c>
      <c r="N2367">
        <v>6.2</v>
      </c>
      <c r="O2367">
        <v>3009155</v>
      </c>
      <c r="R2367" t="s">
        <v>3315</v>
      </c>
      <c r="S2367" cm="1">
        <f t="array" ref="S2367">AVERAGE(IF(Table7[director_name]=R2367, Table7[imdb_score]))</f>
        <v>6.3</v>
      </c>
      <c r="T2367" t="str">
        <f>IF(Table8[[#This Row],[Average]] &gt; $V$7, "Higher", "Lower")</f>
        <v>Lower</v>
      </c>
    </row>
    <row r="2368" spans="1:20" x14ac:dyDescent="0.3">
      <c r="A2368" t="s">
        <v>1087</v>
      </c>
      <c r="B2368">
        <v>192</v>
      </c>
      <c r="C2368">
        <v>92</v>
      </c>
      <c r="D2368">
        <v>10814185</v>
      </c>
      <c r="E2368" t="s">
        <v>4570</v>
      </c>
      <c r="F2368" t="s">
        <v>221</v>
      </c>
      <c r="G2368" t="s">
        <v>5640</v>
      </c>
      <c r="H2368">
        <v>37530</v>
      </c>
      <c r="I2368">
        <v>106</v>
      </c>
      <c r="J2368" t="s">
        <v>29</v>
      </c>
      <c r="K2368" t="s">
        <v>30</v>
      </c>
      <c r="L2368">
        <v>8000000</v>
      </c>
      <c r="M2368">
        <v>2009</v>
      </c>
      <c r="N2368">
        <v>6.2</v>
      </c>
      <c r="O2368">
        <v>2814185</v>
      </c>
      <c r="R2368" t="s">
        <v>3249</v>
      </c>
      <c r="S2368" cm="1">
        <f t="array" ref="S2368">AVERAGE(IF(Table7[director_name]=R2368, Table7[imdb_score]))</f>
        <v>6.3</v>
      </c>
      <c r="T2368" t="str">
        <f>IF(Table8[[#This Row],[Average]] &gt; $V$7, "Higher", "Lower")</f>
        <v>Lower</v>
      </c>
    </row>
    <row r="2369" spans="1:20" x14ac:dyDescent="0.3">
      <c r="A2369" t="s">
        <v>3006</v>
      </c>
      <c r="B2369">
        <v>211</v>
      </c>
      <c r="C2369">
        <v>123</v>
      </c>
      <c r="D2369">
        <v>30688364</v>
      </c>
      <c r="E2369" t="s">
        <v>417</v>
      </c>
      <c r="F2369" t="s">
        <v>5035</v>
      </c>
      <c r="G2369" t="s">
        <v>5641</v>
      </c>
      <c r="H2369">
        <v>69355</v>
      </c>
      <c r="I2369">
        <v>211</v>
      </c>
      <c r="J2369" t="s">
        <v>29</v>
      </c>
      <c r="K2369" t="s">
        <v>30</v>
      </c>
      <c r="L2369">
        <v>28000000</v>
      </c>
      <c r="M2369">
        <v>2014</v>
      </c>
      <c r="N2369">
        <v>6.2</v>
      </c>
      <c r="O2369">
        <v>2688364</v>
      </c>
      <c r="R2369" t="s">
        <v>3259</v>
      </c>
      <c r="S2369" cm="1">
        <f t="array" ref="S2369">AVERAGE(IF(Table7[director_name]=R2369, Table7[imdb_score]))</f>
        <v>6.3</v>
      </c>
      <c r="T2369" t="str">
        <f>IF(Table8[[#This Row],[Average]] &gt; $V$7, "Higher", "Lower")</f>
        <v>Lower</v>
      </c>
    </row>
    <row r="2370" spans="1:20" x14ac:dyDescent="0.3">
      <c r="A2370" t="s">
        <v>4154</v>
      </c>
      <c r="B2370">
        <v>31</v>
      </c>
      <c r="C2370">
        <v>103</v>
      </c>
      <c r="D2370">
        <v>9094451</v>
      </c>
      <c r="E2370" t="s">
        <v>4137</v>
      </c>
      <c r="F2370" t="s">
        <v>1974</v>
      </c>
      <c r="G2370" t="s">
        <v>5642</v>
      </c>
      <c r="H2370">
        <v>11668</v>
      </c>
      <c r="I2370">
        <v>79</v>
      </c>
      <c r="J2370" t="s">
        <v>29</v>
      </c>
      <c r="K2370" t="s">
        <v>30</v>
      </c>
      <c r="L2370">
        <v>7000000</v>
      </c>
      <c r="M2370">
        <v>1989</v>
      </c>
      <c r="N2370">
        <v>6.2</v>
      </c>
      <c r="O2370">
        <v>2094451</v>
      </c>
      <c r="R2370" t="s">
        <v>3267</v>
      </c>
      <c r="S2370" cm="1">
        <f t="array" ref="S2370">AVERAGE(IF(Table7[director_name]=R2370, Table7[imdb_score]))</f>
        <v>6.3</v>
      </c>
      <c r="T2370" t="str">
        <f>IF(Table8[[#This Row],[Average]] &gt; $V$7, "Higher", "Lower")</f>
        <v>Lower</v>
      </c>
    </row>
    <row r="2371" spans="1:20" x14ac:dyDescent="0.3">
      <c r="A2371" t="s">
        <v>3500</v>
      </c>
      <c r="B2371">
        <v>242</v>
      </c>
      <c r="C2371">
        <v>118</v>
      </c>
      <c r="D2371">
        <v>30523568</v>
      </c>
      <c r="E2371" t="s">
        <v>211</v>
      </c>
      <c r="F2371" t="s">
        <v>5643</v>
      </c>
      <c r="G2371" t="s">
        <v>5644</v>
      </c>
      <c r="H2371">
        <v>54447</v>
      </c>
      <c r="I2371">
        <v>201</v>
      </c>
      <c r="J2371" t="s">
        <v>29</v>
      </c>
      <c r="K2371" t="s">
        <v>30</v>
      </c>
      <c r="L2371">
        <v>30000000</v>
      </c>
      <c r="M2371">
        <v>2014</v>
      </c>
      <c r="N2371">
        <v>6.2</v>
      </c>
      <c r="O2371">
        <v>523568</v>
      </c>
      <c r="R2371" t="s">
        <v>3305</v>
      </c>
      <c r="S2371" cm="1">
        <f t="array" ref="S2371">AVERAGE(IF(Table7[director_name]=R2371, Table7[imdb_score]))</f>
        <v>6.3</v>
      </c>
      <c r="T2371" t="str">
        <f>IF(Table8[[#This Row],[Average]] &gt; $V$7, "Higher", "Lower")</f>
        <v>Lower</v>
      </c>
    </row>
    <row r="2372" spans="1:20" x14ac:dyDescent="0.3">
      <c r="A2372" t="s">
        <v>3156</v>
      </c>
      <c r="B2372">
        <v>9</v>
      </c>
      <c r="C2372">
        <v>91</v>
      </c>
      <c r="D2372">
        <v>2850263</v>
      </c>
      <c r="E2372" t="s">
        <v>5645</v>
      </c>
      <c r="F2372" t="s">
        <v>5646</v>
      </c>
      <c r="G2372" t="s">
        <v>5647</v>
      </c>
      <c r="H2372">
        <v>5061</v>
      </c>
      <c r="I2372">
        <v>70</v>
      </c>
      <c r="J2372" t="s">
        <v>29</v>
      </c>
      <c r="K2372" t="s">
        <v>30</v>
      </c>
      <c r="L2372">
        <v>2600000</v>
      </c>
      <c r="M2372">
        <v>1993</v>
      </c>
      <c r="N2372">
        <v>6.2</v>
      </c>
      <c r="O2372">
        <v>250263</v>
      </c>
      <c r="R2372" t="s">
        <v>3219</v>
      </c>
      <c r="S2372" cm="1">
        <f t="array" ref="S2372">AVERAGE(IF(Table7[director_name]=R2372, Table7[imdb_score]))</f>
        <v>6.3</v>
      </c>
      <c r="T2372" t="str">
        <f>IF(Table8[[#This Row],[Average]] &gt; $V$7, "Higher", "Lower")</f>
        <v>Lower</v>
      </c>
    </row>
    <row r="2373" spans="1:20" x14ac:dyDescent="0.3">
      <c r="A2373" t="s">
        <v>2549</v>
      </c>
      <c r="B2373">
        <v>162</v>
      </c>
      <c r="C2373">
        <v>91</v>
      </c>
      <c r="D2373">
        <v>140080850</v>
      </c>
      <c r="E2373" t="s">
        <v>1562</v>
      </c>
      <c r="F2373" t="s">
        <v>5648</v>
      </c>
      <c r="G2373" t="s">
        <v>5649</v>
      </c>
      <c r="H2373">
        <v>121084</v>
      </c>
      <c r="I2373">
        <v>221</v>
      </c>
      <c r="J2373" t="s">
        <v>29</v>
      </c>
      <c r="K2373" t="s">
        <v>30</v>
      </c>
      <c r="L2373">
        <v>140000000</v>
      </c>
      <c r="M2373">
        <v>2007</v>
      </c>
      <c r="N2373">
        <v>6.2</v>
      </c>
      <c r="O2373">
        <v>80850</v>
      </c>
      <c r="R2373" t="s">
        <v>3238</v>
      </c>
      <c r="S2373" cm="1">
        <f t="array" ref="S2373">AVERAGE(IF(Table7[director_name]=R2373, Table7[imdb_score]))</f>
        <v>6.3</v>
      </c>
      <c r="T2373" t="str">
        <f>IF(Table8[[#This Row],[Average]] &gt; $V$7, "Higher", "Lower")</f>
        <v>Lower</v>
      </c>
    </row>
    <row r="2374" spans="1:20" x14ac:dyDescent="0.3">
      <c r="A2374" t="s">
        <v>1861</v>
      </c>
      <c r="B2374">
        <v>414</v>
      </c>
      <c r="C2374">
        <v>97</v>
      </c>
      <c r="D2374">
        <v>14938570</v>
      </c>
      <c r="E2374" t="s">
        <v>543</v>
      </c>
      <c r="F2374" t="s">
        <v>93</v>
      </c>
      <c r="G2374" t="s">
        <v>5650</v>
      </c>
      <c r="H2374">
        <v>111625</v>
      </c>
      <c r="I2374">
        <v>369</v>
      </c>
      <c r="J2374" t="s">
        <v>29</v>
      </c>
      <c r="K2374" t="s">
        <v>30</v>
      </c>
      <c r="L2374">
        <v>15000000</v>
      </c>
      <c r="M2374">
        <v>2012</v>
      </c>
      <c r="N2374">
        <v>6.2</v>
      </c>
      <c r="O2374">
        <v>-61430</v>
      </c>
      <c r="R2374" t="s">
        <v>3293</v>
      </c>
      <c r="S2374" cm="1">
        <f t="array" ref="S2374">AVERAGE(IF(Table7[director_name]=R2374, Table7[imdb_score]))</f>
        <v>6.3</v>
      </c>
      <c r="T2374" t="str">
        <f>IF(Table8[[#This Row],[Average]] &gt; $V$7, "Higher", "Lower")</f>
        <v>Lower</v>
      </c>
    </row>
    <row r="2375" spans="1:20" x14ac:dyDescent="0.3">
      <c r="A2375" t="s">
        <v>2961</v>
      </c>
      <c r="B2375">
        <v>119</v>
      </c>
      <c r="C2375">
        <v>122</v>
      </c>
      <c r="D2375">
        <v>6601079</v>
      </c>
      <c r="E2375" t="s">
        <v>5651</v>
      </c>
      <c r="F2375" t="s">
        <v>5652</v>
      </c>
      <c r="G2375" t="s">
        <v>5653</v>
      </c>
      <c r="H2375">
        <v>17436</v>
      </c>
      <c r="I2375">
        <v>276</v>
      </c>
      <c r="J2375" t="s">
        <v>29</v>
      </c>
      <c r="K2375" t="s">
        <v>200</v>
      </c>
      <c r="L2375">
        <v>7000000</v>
      </c>
      <c r="M2375">
        <v>2004</v>
      </c>
      <c r="N2375">
        <v>6.2</v>
      </c>
      <c r="O2375">
        <v>-398921</v>
      </c>
      <c r="R2375" t="s">
        <v>3228</v>
      </c>
      <c r="S2375" cm="1">
        <f t="array" ref="S2375">AVERAGE(IF(Table7[director_name]=R2375, Table7[imdb_score]))</f>
        <v>6.3</v>
      </c>
      <c r="T2375" t="str">
        <f>IF(Table8[[#This Row],[Average]] &gt; $V$7, "Higher", "Lower")</f>
        <v>Lower</v>
      </c>
    </row>
    <row r="2376" spans="1:20" x14ac:dyDescent="0.3">
      <c r="A2376" t="s">
        <v>1017</v>
      </c>
      <c r="B2376">
        <v>59</v>
      </c>
      <c r="C2376">
        <v>92</v>
      </c>
      <c r="D2376">
        <v>582024</v>
      </c>
      <c r="E2376" t="s">
        <v>5181</v>
      </c>
      <c r="F2376" t="s">
        <v>1017</v>
      </c>
      <c r="G2376" t="s">
        <v>5654</v>
      </c>
      <c r="H2376">
        <v>30396</v>
      </c>
      <c r="I2376">
        <v>168</v>
      </c>
      <c r="J2376" t="s">
        <v>29</v>
      </c>
      <c r="K2376" t="s">
        <v>30</v>
      </c>
      <c r="L2376">
        <v>1000000</v>
      </c>
      <c r="M2376">
        <v>1997</v>
      </c>
      <c r="N2376">
        <v>6.2</v>
      </c>
      <c r="O2376">
        <v>-417976</v>
      </c>
      <c r="R2376" t="s">
        <v>3286</v>
      </c>
      <c r="S2376" cm="1">
        <f t="array" ref="S2376">AVERAGE(IF(Table7[director_name]=R2376, Table7[imdb_score]))</f>
        <v>6.3</v>
      </c>
      <c r="T2376" t="str">
        <f>IF(Table8[[#This Row],[Average]] &gt; $V$7, "Higher", "Lower")</f>
        <v>Lower</v>
      </c>
    </row>
    <row r="2377" spans="1:20" x14ac:dyDescent="0.3">
      <c r="A2377" t="s">
        <v>1872</v>
      </c>
      <c r="B2377">
        <v>35</v>
      </c>
      <c r="C2377">
        <v>84</v>
      </c>
      <c r="D2377">
        <v>52850</v>
      </c>
      <c r="E2377" t="s">
        <v>676</v>
      </c>
      <c r="F2377" t="s">
        <v>5655</v>
      </c>
      <c r="G2377" t="s">
        <v>5656</v>
      </c>
      <c r="H2377">
        <v>1656</v>
      </c>
      <c r="I2377">
        <v>12</v>
      </c>
      <c r="J2377" t="s">
        <v>29</v>
      </c>
      <c r="K2377" t="s">
        <v>30</v>
      </c>
      <c r="L2377">
        <v>500000</v>
      </c>
      <c r="M2377">
        <v>2007</v>
      </c>
      <c r="N2377">
        <v>6.2</v>
      </c>
      <c r="O2377">
        <v>-447150</v>
      </c>
      <c r="R2377" t="s">
        <v>3261</v>
      </c>
      <c r="S2377" cm="1">
        <f t="array" ref="S2377">AVERAGE(IF(Table7[director_name]=R2377, Table7[imdb_score]))</f>
        <v>6.3</v>
      </c>
      <c r="T2377" t="str">
        <f>IF(Table8[[#This Row],[Average]] &gt; $V$7, "Higher", "Lower")</f>
        <v>Lower</v>
      </c>
    </row>
    <row r="2378" spans="1:20" x14ac:dyDescent="0.3">
      <c r="A2378" t="s">
        <v>3390</v>
      </c>
      <c r="B2378">
        <v>88</v>
      </c>
      <c r="C2378">
        <v>103</v>
      </c>
      <c r="D2378">
        <v>23000</v>
      </c>
      <c r="E2378" t="s">
        <v>5657</v>
      </c>
      <c r="F2378" t="s">
        <v>5658</v>
      </c>
      <c r="G2378" t="s">
        <v>5659</v>
      </c>
      <c r="H2378">
        <v>5931</v>
      </c>
      <c r="I2378">
        <v>58</v>
      </c>
      <c r="J2378" t="s">
        <v>29</v>
      </c>
      <c r="K2378" t="s">
        <v>30</v>
      </c>
      <c r="L2378">
        <v>500000</v>
      </c>
      <c r="M2378">
        <v>2006</v>
      </c>
      <c r="N2378">
        <v>6.2</v>
      </c>
      <c r="O2378">
        <v>-477000</v>
      </c>
      <c r="R2378" t="s">
        <v>3279</v>
      </c>
      <c r="S2378" cm="1">
        <f t="array" ref="S2378">AVERAGE(IF(Table7[director_name]=R2378, Table7[imdb_score]))</f>
        <v>6.3</v>
      </c>
      <c r="T2378" t="str">
        <f>IF(Table8[[#This Row],[Average]] &gt; $V$7, "Higher", "Lower")</f>
        <v>Lower</v>
      </c>
    </row>
    <row r="2379" spans="1:20" x14ac:dyDescent="0.3">
      <c r="A2379" t="s">
        <v>165</v>
      </c>
      <c r="B2379">
        <v>107</v>
      </c>
      <c r="C2379">
        <v>83</v>
      </c>
      <c r="D2379">
        <v>84303558</v>
      </c>
      <c r="E2379" t="s">
        <v>316</v>
      </c>
      <c r="F2379" t="s">
        <v>802</v>
      </c>
      <c r="G2379" t="s">
        <v>5660</v>
      </c>
      <c r="H2379">
        <v>65270</v>
      </c>
      <c r="I2379">
        <v>100</v>
      </c>
      <c r="J2379" t="s">
        <v>29</v>
      </c>
      <c r="K2379" t="s">
        <v>30</v>
      </c>
      <c r="L2379">
        <v>85000000</v>
      </c>
      <c r="M2379">
        <v>2006</v>
      </c>
      <c r="N2379">
        <v>6.2</v>
      </c>
      <c r="O2379">
        <v>-696442</v>
      </c>
      <c r="R2379" t="s">
        <v>3221</v>
      </c>
      <c r="S2379" cm="1">
        <f t="array" ref="S2379">AVERAGE(IF(Table7[director_name]=R2379, Table7[imdb_score]))</f>
        <v>6.3</v>
      </c>
      <c r="T2379" t="str">
        <f>IF(Table8[[#This Row],[Average]] &gt; $V$7, "Higher", "Lower")</f>
        <v>Lower</v>
      </c>
    </row>
    <row r="2380" spans="1:20" x14ac:dyDescent="0.3">
      <c r="A2380" t="s">
        <v>3434</v>
      </c>
      <c r="B2380">
        <v>35</v>
      </c>
      <c r="C2380">
        <v>87</v>
      </c>
      <c r="D2380">
        <v>19539</v>
      </c>
      <c r="E2380" t="s">
        <v>676</v>
      </c>
      <c r="F2380" t="s">
        <v>1921</v>
      </c>
      <c r="G2380" t="s">
        <v>5661</v>
      </c>
      <c r="H2380">
        <v>4182</v>
      </c>
      <c r="I2380">
        <v>53</v>
      </c>
      <c r="J2380" t="s">
        <v>29</v>
      </c>
      <c r="K2380" t="s">
        <v>30</v>
      </c>
      <c r="L2380">
        <v>1000000</v>
      </c>
      <c r="M2380">
        <v>2003</v>
      </c>
      <c r="N2380">
        <v>6.2</v>
      </c>
      <c r="O2380">
        <v>-980461</v>
      </c>
      <c r="R2380" t="s">
        <v>3288</v>
      </c>
      <c r="S2380" cm="1">
        <f t="array" ref="S2380">AVERAGE(IF(Table7[director_name]=R2380, Table7[imdb_score]))</f>
        <v>6.3</v>
      </c>
      <c r="T2380" t="str">
        <f>IF(Table8[[#This Row],[Average]] &gt; $V$7, "Higher", "Lower")</f>
        <v>Lower</v>
      </c>
    </row>
    <row r="2381" spans="1:20" x14ac:dyDescent="0.3">
      <c r="A2381" t="s">
        <v>3444</v>
      </c>
      <c r="B2381">
        <v>32</v>
      </c>
      <c r="C2381">
        <v>80</v>
      </c>
      <c r="D2381">
        <v>194568</v>
      </c>
      <c r="E2381" t="s">
        <v>289</v>
      </c>
      <c r="F2381" t="s">
        <v>5662</v>
      </c>
      <c r="G2381" t="s">
        <v>5663</v>
      </c>
      <c r="H2381">
        <v>2963</v>
      </c>
      <c r="I2381">
        <v>28</v>
      </c>
      <c r="J2381" t="s">
        <v>29</v>
      </c>
      <c r="K2381" t="s">
        <v>30</v>
      </c>
      <c r="L2381">
        <v>1500000</v>
      </c>
      <c r="M2381">
        <v>2006</v>
      </c>
      <c r="N2381">
        <v>6.2</v>
      </c>
      <c r="O2381">
        <v>-1305432</v>
      </c>
      <c r="R2381" t="s">
        <v>3243</v>
      </c>
      <c r="S2381" cm="1">
        <f t="array" ref="S2381">AVERAGE(IF(Table7[director_name]=R2381, Table7[imdb_score]))</f>
        <v>6.3</v>
      </c>
      <c r="T2381" t="str">
        <f>IF(Table8[[#This Row],[Average]] &gt; $V$7, "Higher", "Lower")</f>
        <v>Lower</v>
      </c>
    </row>
    <row r="2382" spans="1:20" x14ac:dyDescent="0.3">
      <c r="A2382" t="s">
        <v>2511</v>
      </c>
      <c r="B2382">
        <v>232</v>
      </c>
      <c r="C2382">
        <v>131</v>
      </c>
      <c r="D2382">
        <v>28644770</v>
      </c>
      <c r="E2382" t="s">
        <v>289</v>
      </c>
      <c r="F2382" t="s">
        <v>5664</v>
      </c>
      <c r="G2382" t="s">
        <v>5665</v>
      </c>
      <c r="H2382">
        <v>78974</v>
      </c>
      <c r="I2382">
        <v>141</v>
      </c>
      <c r="J2382" t="s">
        <v>29</v>
      </c>
      <c r="K2382" t="s">
        <v>30</v>
      </c>
      <c r="L2382">
        <v>30000000</v>
      </c>
      <c r="M2382">
        <v>2012</v>
      </c>
      <c r="N2382">
        <v>6.2</v>
      </c>
      <c r="O2382">
        <v>-1355230</v>
      </c>
      <c r="R2382" t="s">
        <v>3270</v>
      </c>
      <c r="S2382" cm="1">
        <f t="array" ref="S2382">AVERAGE(IF(Table7[director_name]=R2382, Table7[imdb_score]))</f>
        <v>6.3</v>
      </c>
      <c r="T2382" t="str">
        <f>IF(Table8[[#This Row],[Average]] &gt; $V$7, "Higher", "Lower")</f>
        <v>Lower</v>
      </c>
    </row>
    <row r="2383" spans="1:20" x14ac:dyDescent="0.3">
      <c r="A2383" t="s">
        <v>3417</v>
      </c>
      <c r="B2383">
        <v>39</v>
      </c>
      <c r="C2383">
        <v>96</v>
      </c>
      <c r="D2383">
        <v>5430822</v>
      </c>
      <c r="E2383" t="s">
        <v>5666</v>
      </c>
      <c r="F2383" t="s">
        <v>5667</v>
      </c>
      <c r="G2383" t="s">
        <v>5668</v>
      </c>
      <c r="H2383">
        <v>8391</v>
      </c>
      <c r="I2383">
        <v>75</v>
      </c>
      <c r="J2383" t="s">
        <v>29</v>
      </c>
      <c r="K2383" t="s">
        <v>200</v>
      </c>
      <c r="L2383">
        <v>7000000</v>
      </c>
      <c r="M2383">
        <v>1992</v>
      </c>
      <c r="N2383">
        <v>6.2</v>
      </c>
      <c r="O2383">
        <v>-1569178</v>
      </c>
      <c r="R2383" t="s">
        <v>3224</v>
      </c>
      <c r="S2383" cm="1">
        <f t="array" ref="S2383">AVERAGE(IF(Table7[director_name]=R2383, Table7[imdb_score]))</f>
        <v>6.3</v>
      </c>
      <c r="T2383" t="str">
        <f>IF(Table8[[#This Row],[Average]] &gt; $V$7, "Higher", "Lower")</f>
        <v>Lower</v>
      </c>
    </row>
    <row r="2384" spans="1:20" x14ac:dyDescent="0.3">
      <c r="A2384" t="s">
        <v>1750</v>
      </c>
      <c r="B2384">
        <v>420</v>
      </c>
      <c r="C2384">
        <v>111</v>
      </c>
      <c r="D2384">
        <v>38176892</v>
      </c>
      <c r="E2384" t="s">
        <v>2463</v>
      </c>
      <c r="F2384" t="s">
        <v>5664</v>
      </c>
      <c r="G2384" t="s">
        <v>5669</v>
      </c>
      <c r="H2384">
        <v>104119</v>
      </c>
      <c r="I2384">
        <v>518</v>
      </c>
      <c r="J2384" t="s">
        <v>29</v>
      </c>
      <c r="K2384" t="s">
        <v>30</v>
      </c>
      <c r="L2384">
        <v>40000000</v>
      </c>
      <c r="M2384">
        <v>2011</v>
      </c>
      <c r="N2384">
        <v>6.2</v>
      </c>
      <c r="O2384">
        <v>-1823108</v>
      </c>
      <c r="R2384" t="s">
        <v>3213</v>
      </c>
      <c r="S2384" cm="1">
        <f t="array" ref="S2384">AVERAGE(IF(Table7[director_name]=R2384, Table7[imdb_score]))</f>
        <v>6.3</v>
      </c>
      <c r="T2384" t="str">
        <f>IF(Table8[[#This Row],[Average]] &gt; $V$7, "Higher", "Lower")</f>
        <v>Lower</v>
      </c>
    </row>
    <row r="2385" spans="1:20" x14ac:dyDescent="0.3">
      <c r="A2385" t="s">
        <v>3175</v>
      </c>
      <c r="B2385">
        <v>31</v>
      </c>
      <c r="C2385">
        <v>90</v>
      </c>
      <c r="D2385">
        <v>99147</v>
      </c>
      <c r="E2385" t="s">
        <v>92</v>
      </c>
      <c r="F2385" t="s">
        <v>154</v>
      </c>
      <c r="G2385" t="s">
        <v>5670</v>
      </c>
      <c r="H2385">
        <v>1884</v>
      </c>
      <c r="I2385">
        <v>28</v>
      </c>
      <c r="J2385" t="s">
        <v>29</v>
      </c>
      <c r="K2385" t="s">
        <v>30</v>
      </c>
      <c r="L2385">
        <v>2000000</v>
      </c>
      <c r="M2385">
        <v>1998</v>
      </c>
      <c r="N2385">
        <v>6.2</v>
      </c>
      <c r="O2385">
        <v>-1900853</v>
      </c>
      <c r="R2385" t="s">
        <v>3082</v>
      </c>
      <c r="S2385" cm="1">
        <f t="array" ref="S2385">AVERAGE(IF(Table7[director_name]=R2385, Table7[imdb_score]))</f>
        <v>6.3</v>
      </c>
      <c r="T2385" t="str">
        <f>IF(Table8[[#This Row],[Average]] &gt; $V$7, "Higher", "Lower")</f>
        <v>Lower</v>
      </c>
    </row>
    <row r="2386" spans="1:20" x14ac:dyDescent="0.3">
      <c r="A2386" t="s">
        <v>3362</v>
      </c>
      <c r="B2386">
        <v>81</v>
      </c>
      <c r="C2386">
        <v>121</v>
      </c>
      <c r="D2386">
        <v>12549485</v>
      </c>
      <c r="E2386" t="s">
        <v>5671</v>
      </c>
      <c r="F2386" t="s">
        <v>5173</v>
      </c>
      <c r="G2386" t="s">
        <v>5672</v>
      </c>
      <c r="H2386">
        <v>4603</v>
      </c>
      <c r="I2386">
        <v>91</v>
      </c>
      <c r="J2386" t="s">
        <v>29</v>
      </c>
      <c r="K2386" t="s">
        <v>30</v>
      </c>
      <c r="L2386">
        <v>15000000</v>
      </c>
      <c r="M2386">
        <v>2006</v>
      </c>
      <c r="N2386">
        <v>6.2</v>
      </c>
      <c r="O2386">
        <v>-2450515</v>
      </c>
      <c r="R2386" t="s">
        <v>3252</v>
      </c>
      <c r="S2386" cm="1">
        <f t="array" ref="S2386">AVERAGE(IF(Table7[director_name]=R2386, Table7[imdb_score]))</f>
        <v>6.3</v>
      </c>
      <c r="T2386" t="str">
        <f>IF(Table8[[#This Row],[Average]] &gt; $V$7, "Higher", "Lower")</f>
        <v>Lower</v>
      </c>
    </row>
    <row r="2387" spans="1:20" x14ac:dyDescent="0.3">
      <c r="A2387" t="s">
        <v>3395</v>
      </c>
      <c r="B2387">
        <v>366</v>
      </c>
      <c r="C2387">
        <v>102</v>
      </c>
      <c r="D2387">
        <v>106369117</v>
      </c>
      <c r="E2387" t="s">
        <v>1184</v>
      </c>
      <c r="F2387" t="s">
        <v>716</v>
      </c>
      <c r="G2387" t="s">
        <v>5673</v>
      </c>
      <c r="H2387">
        <v>225273</v>
      </c>
      <c r="I2387">
        <v>523</v>
      </c>
      <c r="J2387" t="s">
        <v>29</v>
      </c>
      <c r="K2387" t="s">
        <v>30</v>
      </c>
      <c r="L2387">
        <v>110000000</v>
      </c>
      <c r="M2387">
        <v>2014</v>
      </c>
      <c r="N2387">
        <v>6.2</v>
      </c>
      <c r="O2387">
        <v>-3630883</v>
      </c>
      <c r="R2387" t="s">
        <v>3291</v>
      </c>
      <c r="S2387" cm="1">
        <f t="array" ref="S2387">AVERAGE(IF(Table7[director_name]=R2387, Table7[imdb_score]))</f>
        <v>6.3</v>
      </c>
      <c r="T2387" t="str">
        <f>IF(Table8[[#This Row],[Average]] &gt; $V$7, "Higher", "Lower")</f>
        <v>Lower</v>
      </c>
    </row>
    <row r="2388" spans="1:20" x14ac:dyDescent="0.3">
      <c r="A2388" t="s">
        <v>3348</v>
      </c>
      <c r="B2388">
        <v>208</v>
      </c>
      <c r="C2388">
        <v>112</v>
      </c>
      <c r="D2388">
        <v>30691439</v>
      </c>
      <c r="E2388" t="s">
        <v>2463</v>
      </c>
      <c r="F2388" t="s">
        <v>5674</v>
      </c>
      <c r="G2388" t="s">
        <v>5675</v>
      </c>
      <c r="H2388">
        <v>86205</v>
      </c>
      <c r="I2388">
        <v>232</v>
      </c>
      <c r="J2388" t="s">
        <v>29</v>
      </c>
      <c r="K2388" t="s">
        <v>30</v>
      </c>
      <c r="L2388">
        <v>35000000</v>
      </c>
      <c r="M2388">
        <v>2008</v>
      </c>
      <c r="N2388">
        <v>6.2</v>
      </c>
      <c r="O2388">
        <v>-4308561</v>
      </c>
      <c r="R2388" t="s">
        <v>3214</v>
      </c>
      <c r="S2388" cm="1">
        <f t="array" ref="S2388">AVERAGE(IF(Table7[director_name]=R2388, Table7[imdb_score]))</f>
        <v>6.3</v>
      </c>
      <c r="T2388" t="str">
        <f>IF(Table8[[#This Row],[Average]] &gt; $V$7, "Higher", "Lower")</f>
        <v>Lower</v>
      </c>
    </row>
    <row r="2389" spans="1:20" x14ac:dyDescent="0.3">
      <c r="A2389" t="s">
        <v>3930</v>
      </c>
      <c r="B2389">
        <v>119</v>
      </c>
      <c r="C2389">
        <v>103</v>
      </c>
      <c r="D2389">
        <v>30669413</v>
      </c>
      <c r="E2389" t="s">
        <v>993</v>
      </c>
      <c r="F2389" t="s">
        <v>774</v>
      </c>
      <c r="G2389" t="s">
        <v>5676</v>
      </c>
      <c r="H2389">
        <v>105478</v>
      </c>
      <c r="I2389">
        <v>291</v>
      </c>
      <c r="J2389" t="s">
        <v>29</v>
      </c>
      <c r="K2389" t="s">
        <v>30</v>
      </c>
      <c r="L2389">
        <v>35000000</v>
      </c>
      <c r="M2389">
        <v>1990</v>
      </c>
      <c r="N2389">
        <v>6.2</v>
      </c>
      <c r="O2389">
        <v>-4330587</v>
      </c>
      <c r="R2389" t="s">
        <v>3291</v>
      </c>
      <c r="S2389" cm="1">
        <f t="array" ref="S2389">AVERAGE(IF(Table7[director_name]=R2389, Table7[imdb_score]))</f>
        <v>6.3</v>
      </c>
      <c r="T2389" t="str">
        <f>IF(Table8[[#This Row],[Average]] &gt; $V$7, "Higher", "Lower")</f>
        <v>Lower</v>
      </c>
    </row>
    <row r="2390" spans="1:20" x14ac:dyDescent="0.3">
      <c r="A2390" t="s">
        <v>346</v>
      </c>
      <c r="B2390">
        <v>133</v>
      </c>
      <c r="C2390">
        <v>90</v>
      </c>
      <c r="D2390">
        <v>65087</v>
      </c>
      <c r="E2390" t="s">
        <v>5677</v>
      </c>
      <c r="F2390" t="s">
        <v>5678</v>
      </c>
      <c r="G2390" t="s">
        <v>5679</v>
      </c>
      <c r="H2390">
        <v>8824</v>
      </c>
      <c r="I2390">
        <v>108</v>
      </c>
      <c r="J2390" t="s">
        <v>29</v>
      </c>
      <c r="K2390" t="s">
        <v>30</v>
      </c>
      <c r="L2390">
        <v>5000000</v>
      </c>
      <c r="M2390">
        <v>2007</v>
      </c>
      <c r="N2390">
        <v>6.2</v>
      </c>
      <c r="O2390">
        <v>-4934913</v>
      </c>
      <c r="R2390" t="s">
        <v>3082</v>
      </c>
      <c r="S2390" cm="1">
        <f t="array" ref="S2390">AVERAGE(IF(Table7[director_name]=R2390, Table7[imdb_score]))</f>
        <v>6.3</v>
      </c>
      <c r="T2390" t="str">
        <f>IF(Table8[[#This Row],[Average]] &gt; $V$7, "Higher", "Lower")</f>
        <v>Lower</v>
      </c>
    </row>
    <row r="2391" spans="1:20" x14ac:dyDescent="0.3">
      <c r="A2391" t="s">
        <v>2276</v>
      </c>
      <c r="B2391">
        <v>59</v>
      </c>
      <c r="C2391">
        <v>125</v>
      </c>
      <c r="D2391">
        <v>65012000</v>
      </c>
      <c r="E2391" t="s">
        <v>5680</v>
      </c>
      <c r="F2391" t="s">
        <v>3851</v>
      </c>
      <c r="G2391" t="s">
        <v>5681</v>
      </c>
      <c r="H2391">
        <v>43559</v>
      </c>
      <c r="I2391">
        <v>137</v>
      </c>
      <c r="J2391" t="s">
        <v>29</v>
      </c>
      <c r="K2391" t="s">
        <v>30</v>
      </c>
      <c r="L2391">
        <v>70000000</v>
      </c>
      <c r="M2391">
        <v>1994</v>
      </c>
      <c r="N2391">
        <v>6.2</v>
      </c>
      <c r="O2391">
        <v>-4988000</v>
      </c>
      <c r="R2391" t="s">
        <v>2889</v>
      </c>
      <c r="S2391" cm="1">
        <f t="array" ref="S2391">AVERAGE(IF(Table7[director_name]=R2391, Table7[imdb_score]))</f>
        <v>6.3</v>
      </c>
      <c r="T2391" t="str">
        <f>IF(Table8[[#This Row],[Average]] &gt; $V$7, "Higher", "Lower")</f>
        <v>Lower</v>
      </c>
    </row>
    <row r="2392" spans="1:20" x14ac:dyDescent="0.3">
      <c r="A2392" t="s">
        <v>3871</v>
      </c>
      <c r="B2392">
        <v>132</v>
      </c>
      <c r="C2392">
        <v>122</v>
      </c>
      <c r="D2392">
        <v>6754898</v>
      </c>
      <c r="E2392" t="s">
        <v>73</v>
      </c>
      <c r="F2392" t="s">
        <v>5682</v>
      </c>
      <c r="G2392" t="s">
        <v>5683</v>
      </c>
      <c r="H2392">
        <v>20000</v>
      </c>
      <c r="I2392">
        <v>188</v>
      </c>
      <c r="J2392" t="s">
        <v>29</v>
      </c>
      <c r="K2392" t="s">
        <v>30</v>
      </c>
      <c r="L2392">
        <v>12000000</v>
      </c>
      <c r="M2392">
        <v>2006</v>
      </c>
      <c r="N2392">
        <v>6.2</v>
      </c>
      <c r="O2392">
        <v>-5245102</v>
      </c>
      <c r="R2392" t="s">
        <v>2847</v>
      </c>
      <c r="S2392" cm="1">
        <f t="array" ref="S2392">AVERAGE(IF(Table7[director_name]=R2392, Table7[imdb_score]))</f>
        <v>6.3</v>
      </c>
      <c r="T2392" t="str">
        <f>IF(Table8[[#This Row],[Average]] &gt; $V$7, "Higher", "Lower")</f>
        <v>Lower</v>
      </c>
    </row>
    <row r="2393" spans="1:20" x14ac:dyDescent="0.3">
      <c r="A2393" t="s">
        <v>3410</v>
      </c>
      <c r="B2393">
        <v>36</v>
      </c>
      <c r="C2393">
        <v>97</v>
      </c>
      <c r="D2393">
        <v>117560</v>
      </c>
      <c r="E2393" t="s">
        <v>588</v>
      </c>
      <c r="F2393" t="s">
        <v>2762</v>
      </c>
      <c r="G2393" t="s">
        <v>5684</v>
      </c>
      <c r="H2393">
        <v>2330</v>
      </c>
      <c r="I2393">
        <v>29</v>
      </c>
      <c r="J2393" t="s">
        <v>29</v>
      </c>
      <c r="K2393" t="s">
        <v>30</v>
      </c>
      <c r="L2393">
        <v>6000000</v>
      </c>
      <c r="M2393">
        <v>2006</v>
      </c>
      <c r="N2393">
        <v>6.2</v>
      </c>
      <c r="O2393">
        <v>-5882440</v>
      </c>
      <c r="R2393" t="s">
        <v>3082</v>
      </c>
      <c r="S2393" cm="1">
        <f t="array" ref="S2393">AVERAGE(IF(Table7[director_name]=R2393, Table7[imdb_score]))</f>
        <v>6.3</v>
      </c>
      <c r="T2393" t="str">
        <f>IF(Table8[[#This Row],[Average]] &gt; $V$7, "Higher", "Lower")</f>
        <v>Lower</v>
      </c>
    </row>
    <row r="2394" spans="1:20" x14ac:dyDescent="0.3">
      <c r="A2394" t="s">
        <v>2503</v>
      </c>
      <c r="B2394">
        <v>47</v>
      </c>
      <c r="C2394">
        <v>107</v>
      </c>
      <c r="D2394">
        <v>54606</v>
      </c>
      <c r="E2394" t="s">
        <v>4570</v>
      </c>
      <c r="F2394" t="s">
        <v>1340</v>
      </c>
      <c r="G2394" t="s">
        <v>5685</v>
      </c>
      <c r="H2394">
        <v>1940</v>
      </c>
      <c r="I2394">
        <v>34</v>
      </c>
      <c r="J2394" t="s">
        <v>29</v>
      </c>
      <c r="K2394" t="s">
        <v>200</v>
      </c>
      <c r="L2394">
        <v>6000000</v>
      </c>
      <c r="M2394">
        <v>2001</v>
      </c>
      <c r="N2394">
        <v>6.2</v>
      </c>
      <c r="O2394">
        <v>-5945394</v>
      </c>
      <c r="R2394" t="s">
        <v>2754</v>
      </c>
      <c r="S2394" cm="1">
        <f t="array" ref="S2394">AVERAGE(IF(Table7[director_name]=R2394, Table7[imdb_score]))</f>
        <v>6.3</v>
      </c>
      <c r="T2394" t="str">
        <f>IF(Table8[[#This Row],[Average]] &gt; $V$7, "Higher", "Lower")</f>
        <v>Lower</v>
      </c>
    </row>
    <row r="2395" spans="1:20" x14ac:dyDescent="0.3">
      <c r="A2395" t="s">
        <v>3712</v>
      </c>
      <c r="B2395">
        <v>65</v>
      </c>
      <c r="C2395">
        <v>95</v>
      </c>
      <c r="D2395">
        <v>2955039</v>
      </c>
      <c r="E2395" t="s">
        <v>379</v>
      </c>
      <c r="F2395" t="s">
        <v>5686</v>
      </c>
      <c r="G2395" t="s">
        <v>5687</v>
      </c>
      <c r="H2395">
        <v>3624</v>
      </c>
      <c r="I2395">
        <v>27</v>
      </c>
      <c r="J2395" t="s">
        <v>29</v>
      </c>
      <c r="K2395" t="s">
        <v>30</v>
      </c>
      <c r="L2395">
        <v>9000000</v>
      </c>
      <c r="M2395">
        <v>2007</v>
      </c>
      <c r="N2395">
        <v>6.2</v>
      </c>
      <c r="O2395">
        <v>-6044961</v>
      </c>
      <c r="R2395" t="s">
        <v>2889</v>
      </c>
      <c r="S2395" cm="1">
        <f t="array" ref="S2395">AVERAGE(IF(Table7[director_name]=R2395, Table7[imdb_score]))</f>
        <v>6.3</v>
      </c>
      <c r="T2395" t="str">
        <f>IF(Table8[[#This Row],[Average]] &gt; $V$7, "Higher", "Lower")</f>
        <v>Lower</v>
      </c>
    </row>
    <row r="2396" spans="1:20" x14ac:dyDescent="0.3">
      <c r="A2396" t="s">
        <v>2241</v>
      </c>
      <c r="B2396">
        <v>195</v>
      </c>
      <c r="C2396">
        <v>101</v>
      </c>
      <c r="D2396">
        <v>28687835</v>
      </c>
      <c r="E2396" t="s">
        <v>208</v>
      </c>
      <c r="F2396" t="s">
        <v>2707</v>
      </c>
      <c r="G2396" t="s">
        <v>5688</v>
      </c>
      <c r="H2396">
        <v>40964</v>
      </c>
      <c r="I2396">
        <v>245</v>
      </c>
      <c r="J2396" t="s">
        <v>29</v>
      </c>
      <c r="K2396" t="s">
        <v>30</v>
      </c>
      <c r="L2396">
        <v>35000000</v>
      </c>
      <c r="M2396">
        <v>2008</v>
      </c>
      <c r="N2396">
        <v>6.2</v>
      </c>
      <c r="O2396">
        <v>-6312165</v>
      </c>
      <c r="R2396" t="s">
        <v>3211</v>
      </c>
      <c r="S2396" cm="1">
        <f t="array" ref="S2396">AVERAGE(IF(Table7[director_name]=R2396, Table7[imdb_score]))</f>
        <v>6.3</v>
      </c>
      <c r="T2396" t="str">
        <f>IF(Table8[[#This Row],[Average]] &gt; $V$7, "Higher", "Lower")</f>
        <v>Lower</v>
      </c>
    </row>
    <row r="2397" spans="1:20" x14ac:dyDescent="0.3">
      <c r="A2397" t="s">
        <v>3158</v>
      </c>
      <c r="B2397">
        <v>150</v>
      </c>
      <c r="C2397">
        <v>96</v>
      </c>
      <c r="D2397">
        <v>13630226</v>
      </c>
      <c r="E2397" t="s">
        <v>2211</v>
      </c>
      <c r="F2397" t="s">
        <v>339</v>
      </c>
      <c r="G2397" t="s">
        <v>5689</v>
      </c>
      <c r="H2397">
        <v>112516</v>
      </c>
      <c r="I2397">
        <v>223</v>
      </c>
      <c r="J2397" t="s">
        <v>29</v>
      </c>
      <c r="K2397" t="s">
        <v>30</v>
      </c>
      <c r="L2397">
        <v>20000000</v>
      </c>
      <c r="M2397">
        <v>2009</v>
      </c>
      <c r="N2397">
        <v>6.2</v>
      </c>
      <c r="O2397">
        <v>-6369774</v>
      </c>
      <c r="R2397" t="s">
        <v>2221</v>
      </c>
      <c r="S2397" cm="1">
        <f t="array" ref="S2397">AVERAGE(IF(Table7[director_name]=R2397, Table7[imdb_score]))</f>
        <v>6.2750000000000004</v>
      </c>
      <c r="T2397" t="str">
        <f>IF(Table8[[#This Row],[Average]] &gt; $V$7, "Higher", "Lower")</f>
        <v>Lower</v>
      </c>
    </row>
    <row r="2398" spans="1:20" x14ac:dyDescent="0.3">
      <c r="A2398" t="s">
        <v>1817</v>
      </c>
      <c r="B2398">
        <v>64</v>
      </c>
      <c r="C2398">
        <v>116</v>
      </c>
      <c r="D2398">
        <v>61355436</v>
      </c>
      <c r="E2398" t="s">
        <v>3674</v>
      </c>
      <c r="F2398" t="s">
        <v>5690</v>
      </c>
      <c r="G2398" t="s">
        <v>5691</v>
      </c>
      <c r="H2398">
        <v>52136</v>
      </c>
      <c r="I2398">
        <v>184</v>
      </c>
      <c r="J2398" t="s">
        <v>29</v>
      </c>
      <c r="K2398" t="s">
        <v>30</v>
      </c>
      <c r="L2398">
        <v>68000000</v>
      </c>
      <c r="M2398">
        <v>1997</v>
      </c>
      <c r="N2398">
        <v>6.2</v>
      </c>
      <c r="O2398">
        <v>-6644564</v>
      </c>
      <c r="R2398" t="s">
        <v>2221</v>
      </c>
      <c r="S2398" cm="1">
        <f t="array" ref="S2398">AVERAGE(IF(Table7[director_name]=R2398, Table7[imdb_score]))</f>
        <v>6.2750000000000004</v>
      </c>
      <c r="T2398" t="str">
        <f>IF(Table8[[#This Row],[Average]] &gt; $V$7, "Higher", "Lower")</f>
        <v>Lower</v>
      </c>
    </row>
    <row r="2399" spans="1:20" x14ac:dyDescent="0.3">
      <c r="A2399" t="s">
        <v>2005</v>
      </c>
      <c r="B2399">
        <v>118</v>
      </c>
      <c r="C2399">
        <v>141</v>
      </c>
      <c r="D2399">
        <v>16123851</v>
      </c>
      <c r="E2399" t="s">
        <v>92</v>
      </c>
      <c r="F2399" t="s">
        <v>4280</v>
      </c>
      <c r="G2399" t="s">
        <v>5692</v>
      </c>
      <c r="H2399">
        <v>17373</v>
      </c>
      <c r="I2399">
        <v>148</v>
      </c>
      <c r="J2399" t="s">
        <v>29</v>
      </c>
      <c r="K2399" t="s">
        <v>30</v>
      </c>
      <c r="L2399">
        <v>23000000</v>
      </c>
      <c r="M2399">
        <v>2004</v>
      </c>
      <c r="N2399">
        <v>6.2</v>
      </c>
      <c r="O2399">
        <v>-6876149</v>
      </c>
      <c r="R2399" t="s">
        <v>2221</v>
      </c>
      <c r="S2399" cm="1">
        <f t="array" ref="S2399">AVERAGE(IF(Table7[director_name]=R2399, Table7[imdb_score]))</f>
        <v>6.2750000000000004</v>
      </c>
      <c r="T2399" t="str">
        <f>IF(Table8[[#This Row],[Average]] &gt; $V$7, "Higher", "Lower")</f>
        <v>Lower</v>
      </c>
    </row>
    <row r="2400" spans="1:20" x14ac:dyDescent="0.3">
      <c r="A2400" t="s">
        <v>4428</v>
      </c>
      <c r="B2400">
        <v>70</v>
      </c>
      <c r="C2400">
        <v>87</v>
      </c>
      <c r="D2400">
        <v>16290976</v>
      </c>
      <c r="E2400" t="s">
        <v>5693</v>
      </c>
      <c r="F2400" t="s">
        <v>3455</v>
      </c>
      <c r="G2400" t="s">
        <v>5694</v>
      </c>
      <c r="H2400">
        <v>14637</v>
      </c>
      <c r="I2400">
        <v>100</v>
      </c>
      <c r="J2400" t="s">
        <v>29</v>
      </c>
      <c r="K2400" t="s">
        <v>30</v>
      </c>
      <c r="L2400">
        <v>24000000</v>
      </c>
      <c r="M2400">
        <v>1999</v>
      </c>
      <c r="N2400">
        <v>6.2</v>
      </c>
      <c r="O2400">
        <v>-7709024</v>
      </c>
      <c r="R2400" t="s">
        <v>2221</v>
      </c>
      <c r="S2400" cm="1">
        <f t="array" ref="S2400">AVERAGE(IF(Table7[director_name]=R2400, Table7[imdb_score]))</f>
        <v>6.2750000000000004</v>
      </c>
      <c r="T2400" t="str">
        <f>IF(Table8[[#This Row],[Average]] &gt; $V$7, "Higher", "Lower")</f>
        <v>Lower</v>
      </c>
    </row>
    <row r="2401" spans="1:20" x14ac:dyDescent="0.3">
      <c r="A2401" t="s">
        <v>2677</v>
      </c>
      <c r="B2401">
        <v>255</v>
      </c>
      <c r="C2401">
        <v>85</v>
      </c>
      <c r="D2401">
        <v>86897182</v>
      </c>
      <c r="E2401" t="s">
        <v>676</v>
      </c>
      <c r="F2401" t="s">
        <v>1586</v>
      </c>
      <c r="G2401" t="s">
        <v>5695</v>
      </c>
      <c r="H2401">
        <v>106790</v>
      </c>
      <c r="I2401">
        <v>177</v>
      </c>
      <c r="J2401" t="s">
        <v>29</v>
      </c>
      <c r="K2401" t="s">
        <v>30</v>
      </c>
      <c r="L2401">
        <v>95000000</v>
      </c>
      <c r="M2401">
        <v>2012</v>
      </c>
      <c r="N2401">
        <v>6.2</v>
      </c>
      <c r="O2401">
        <v>-8102818</v>
      </c>
      <c r="R2401" t="s">
        <v>2380</v>
      </c>
      <c r="S2401" cm="1">
        <f t="array" ref="S2401">AVERAGE(IF(Table7[director_name]=R2401, Table7[imdb_score]))</f>
        <v>6.2666666666666666</v>
      </c>
      <c r="T2401" t="str">
        <f>IF(Table8[[#This Row],[Average]] &gt; $V$7, "Higher", "Lower")</f>
        <v>Lower</v>
      </c>
    </row>
    <row r="2402" spans="1:20" x14ac:dyDescent="0.3">
      <c r="A2402" t="s">
        <v>3411</v>
      </c>
      <c r="B2402">
        <v>26</v>
      </c>
      <c r="C2402">
        <v>97</v>
      </c>
      <c r="D2402">
        <v>883887</v>
      </c>
      <c r="E2402" t="s">
        <v>92</v>
      </c>
      <c r="F2402" t="s">
        <v>5696</v>
      </c>
      <c r="G2402" t="s">
        <v>5697</v>
      </c>
      <c r="H2402">
        <v>1201</v>
      </c>
      <c r="I2402">
        <v>14</v>
      </c>
      <c r="J2402" t="s">
        <v>29</v>
      </c>
      <c r="K2402" t="s">
        <v>30</v>
      </c>
      <c r="L2402">
        <v>9000000</v>
      </c>
      <c r="M2402">
        <v>2009</v>
      </c>
      <c r="N2402">
        <v>6.2</v>
      </c>
      <c r="O2402">
        <v>-8116113</v>
      </c>
      <c r="R2402" t="s">
        <v>3326</v>
      </c>
      <c r="S2402" cm="1">
        <f t="array" ref="S2402">AVERAGE(IF(Table7[director_name]=R2402, Table7[imdb_score]))</f>
        <v>6.2666666666666666</v>
      </c>
      <c r="T2402" t="str">
        <f>IF(Table8[[#This Row],[Average]] &gt; $V$7, "Higher", "Lower")</f>
        <v>Lower</v>
      </c>
    </row>
    <row r="2403" spans="1:20" x14ac:dyDescent="0.3">
      <c r="A2403" t="s">
        <v>2005</v>
      </c>
      <c r="B2403">
        <v>15</v>
      </c>
      <c r="C2403">
        <v>113</v>
      </c>
      <c r="D2403">
        <v>2832826</v>
      </c>
      <c r="E2403" t="s">
        <v>699</v>
      </c>
      <c r="F2403" t="s">
        <v>1809</v>
      </c>
      <c r="G2403" t="s">
        <v>5698</v>
      </c>
      <c r="H2403">
        <v>1761</v>
      </c>
      <c r="I2403">
        <v>19</v>
      </c>
      <c r="J2403" t="s">
        <v>29</v>
      </c>
      <c r="K2403" t="s">
        <v>30</v>
      </c>
      <c r="L2403">
        <v>11000000</v>
      </c>
      <c r="M2403">
        <v>1995</v>
      </c>
      <c r="N2403">
        <v>6.2</v>
      </c>
      <c r="O2403">
        <v>-8167174</v>
      </c>
      <c r="R2403" t="s">
        <v>3326</v>
      </c>
      <c r="S2403" cm="1">
        <f t="array" ref="S2403">AVERAGE(IF(Table7[director_name]=R2403, Table7[imdb_score]))</f>
        <v>6.2666666666666666</v>
      </c>
      <c r="T2403" t="str">
        <f>IF(Table8[[#This Row],[Average]] &gt; $V$7, "Higher", "Lower")</f>
        <v>Lower</v>
      </c>
    </row>
    <row r="2404" spans="1:20" x14ac:dyDescent="0.3">
      <c r="A2404" t="s">
        <v>2503</v>
      </c>
      <c r="B2404">
        <v>132</v>
      </c>
      <c r="C2404">
        <v>102</v>
      </c>
      <c r="D2404">
        <v>6409206</v>
      </c>
      <c r="E2404" t="s">
        <v>2765</v>
      </c>
      <c r="F2404" t="s">
        <v>490</v>
      </c>
      <c r="G2404" t="s">
        <v>5699</v>
      </c>
      <c r="H2404">
        <v>32311</v>
      </c>
      <c r="I2404">
        <v>104</v>
      </c>
      <c r="J2404" t="s">
        <v>29</v>
      </c>
      <c r="K2404" t="s">
        <v>30</v>
      </c>
      <c r="L2404">
        <v>15000000</v>
      </c>
      <c r="M2404">
        <v>2008</v>
      </c>
      <c r="N2404">
        <v>6.2</v>
      </c>
      <c r="O2404">
        <v>-8590794</v>
      </c>
      <c r="R2404" t="s">
        <v>2380</v>
      </c>
      <c r="S2404" cm="1">
        <f t="array" ref="S2404">AVERAGE(IF(Table7[director_name]=R2404, Table7[imdb_score]))</f>
        <v>6.2666666666666666</v>
      </c>
      <c r="T2404" t="str">
        <f>IF(Table8[[#This Row],[Average]] &gt; $V$7, "Higher", "Lower")</f>
        <v>Lower</v>
      </c>
    </row>
    <row r="2405" spans="1:20" x14ac:dyDescent="0.3">
      <c r="A2405" t="s">
        <v>3187</v>
      </c>
      <c r="B2405">
        <v>90</v>
      </c>
      <c r="C2405">
        <v>87</v>
      </c>
      <c r="D2405">
        <v>1276984</v>
      </c>
      <c r="E2405" t="s">
        <v>2312</v>
      </c>
      <c r="F2405" t="s">
        <v>2150</v>
      </c>
      <c r="G2405" t="s">
        <v>5700</v>
      </c>
      <c r="H2405">
        <v>11403</v>
      </c>
      <c r="I2405">
        <v>150</v>
      </c>
      <c r="J2405" t="s">
        <v>29</v>
      </c>
      <c r="K2405" t="s">
        <v>241</v>
      </c>
      <c r="L2405">
        <v>10000000</v>
      </c>
      <c r="M2405">
        <v>2000</v>
      </c>
      <c r="N2405">
        <v>6.2</v>
      </c>
      <c r="O2405">
        <v>-8723016</v>
      </c>
      <c r="R2405" t="s">
        <v>3326</v>
      </c>
      <c r="S2405" cm="1">
        <f t="array" ref="S2405">AVERAGE(IF(Table7[director_name]=R2405, Table7[imdb_score]))</f>
        <v>6.2666666666666666</v>
      </c>
      <c r="T2405" t="str">
        <f>IF(Table8[[#This Row],[Average]] &gt; $V$7, "Higher", "Lower")</f>
        <v>Lower</v>
      </c>
    </row>
    <row r="2406" spans="1:20" x14ac:dyDescent="0.3">
      <c r="A2406" t="s">
        <v>1137</v>
      </c>
      <c r="B2406">
        <v>313</v>
      </c>
      <c r="C2406">
        <v>105</v>
      </c>
      <c r="D2406">
        <v>50549107</v>
      </c>
      <c r="E2406" t="s">
        <v>417</v>
      </c>
      <c r="F2406" t="s">
        <v>2453</v>
      </c>
      <c r="G2406" t="s">
        <v>5701</v>
      </c>
      <c r="H2406">
        <v>99035</v>
      </c>
      <c r="I2406">
        <v>289</v>
      </c>
      <c r="J2406" t="s">
        <v>29</v>
      </c>
      <c r="K2406" t="s">
        <v>30</v>
      </c>
      <c r="L2406">
        <v>60000000</v>
      </c>
      <c r="M2406">
        <v>2014</v>
      </c>
      <c r="N2406">
        <v>6.2</v>
      </c>
      <c r="O2406">
        <v>-9450893</v>
      </c>
      <c r="R2406" t="s">
        <v>2380</v>
      </c>
      <c r="S2406" cm="1">
        <f t="array" ref="S2406">AVERAGE(IF(Table7[director_name]=R2406, Table7[imdb_score]))</f>
        <v>6.2666666666666666</v>
      </c>
      <c r="T2406" t="str">
        <f>IF(Table8[[#This Row],[Average]] &gt; $V$7, "Higher", "Lower")</f>
        <v>Lower</v>
      </c>
    </row>
    <row r="2407" spans="1:20" x14ac:dyDescent="0.3">
      <c r="A2407" t="s">
        <v>1072</v>
      </c>
      <c r="B2407">
        <v>164</v>
      </c>
      <c r="C2407">
        <v>102</v>
      </c>
      <c r="D2407">
        <v>25266129</v>
      </c>
      <c r="E2407" t="s">
        <v>699</v>
      </c>
      <c r="F2407" t="s">
        <v>4471</v>
      </c>
      <c r="G2407" t="s">
        <v>5702</v>
      </c>
      <c r="H2407">
        <v>54346</v>
      </c>
      <c r="I2407">
        <v>358</v>
      </c>
      <c r="J2407" t="s">
        <v>29</v>
      </c>
      <c r="K2407" t="s">
        <v>30</v>
      </c>
      <c r="L2407">
        <v>35000000</v>
      </c>
      <c r="M2407">
        <v>2004</v>
      </c>
      <c r="N2407">
        <v>6.2</v>
      </c>
      <c r="O2407">
        <v>-9733871</v>
      </c>
      <c r="R2407" t="s">
        <v>982</v>
      </c>
      <c r="S2407" cm="1">
        <f t="array" ref="S2407">AVERAGE(IF(Table7[director_name]=R2407, Table7[imdb_score]))</f>
        <v>6.2571428571428571</v>
      </c>
      <c r="T2407" t="str">
        <f>IF(Table8[[#This Row],[Average]] &gt; $V$7, "Higher", "Lower")</f>
        <v>Lower</v>
      </c>
    </row>
    <row r="2408" spans="1:20" x14ac:dyDescent="0.3">
      <c r="A2408" t="s">
        <v>3437</v>
      </c>
      <c r="B2408">
        <v>43</v>
      </c>
      <c r="C2408">
        <v>86</v>
      </c>
      <c r="D2408">
        <v>226792</v>
      </c>
      <c r="E2408" t="s">
        <v>5703</v>
      </c>
      <c r="F2408" t="s">
        <v>294</v>
      </c>
      <c r="G2408" t="s">
        <v>5704</v>
      </c>
      <c r="H2408">
        <v>3080</v>
      </c>
      <c r="I2408">
        <v>44</v>
      </c>
      <c r="J2408" t="s">
        <v>29</v>
      </c>
      <c r="K2408" t="s">
        <v>200</v>
      </c>
      <c r="L2408">
        <v>10000000</v>
      </c>
      <c r="M2408">
        <v>2001</v>
      </c>
      <c r="N2408">
        <v>6.2</v>
      </c>
      <c r="O2408">
        <v>-9773208</v>
      </c>
      <c r="R2408" t="s">
        <v>982</v>
      </c>
      <c r="S2408" cm="1">
        <f t="array" ref="S2408">AVERAGE(IF(Table7[director_name]=R2408, Table7[imdb_score]))</f>
        <v>6.2571428571428571</v>
      </c>
      <c r="T2408" t="str">
        <f>IF(Table8[[#This Row],[Average]] &gt; $V$7, "Higher", "Lower")</f>
        <v>Lower</v>
      </c>
    </row>
    <row r="2409" spans="1:20" x14ac:dyDescent="0.3">
      <c r="A2409" t="s">
        <v>3896</v>
      </c>
      <c r="B2409">
        <v>117</v>
      </c>
      <c r="C2409">
        <v>86</v>
      </c>
      <c r="D2409">
        <v>45860039</v>
      </c>
      <c r="E2409" t="s">
        <v>5705</v>
      </c>
      <c r="F2409" t="s">
        <v>3495</v>
      </c>
      <c r="G2409" t="s">
        <v>5706</v>
      </c>
      <c r="H2409">
        <v>53118</v>
      </c>
      <c r="I2409">
        <v>221</v>
      </c>
      <c r="J2409" t="s">
        <v>29</v>
      </c>
      <c r="K2409" t="s">
        <v>30</v>
      </c>
      <c r="L2409">
        <v>56000000</v>
      </c>
      <c r="M2409">
        <v>2004</v>
      </c>
      <c r="N2409">
        <v>6.2</v>
      </c>
      <c r="O2409">
        <v>-10139961</v>
      </c>
      <c r="R2409" t="s">
        <v>982</v>
      </c>
      <c r="S2409" cm="1">
        <f t="array" ref="S2409">AVERAGE(IF(Table7[director_name]=R2409, Table7[imdb_score]))</f>
        <v>6.2571428571428571</v>
      </c>
      <c r="T2409" t="str">
        <f>IF(Table8[[#This Row],[Average]] &gt; $V$7, "Higher", "Lower")</f>
        <v>Lower</v>
      </c>
    </row>
    <row r="2410" spans="1:20" x14ac:dyDescent="0.3">
      <c r="A2410" t="s">
        <v>3366</v>
      </c>
      <c r="B2410">
        <v>10</v>
      </c>
      <c r="C2410">
        <v>121</v>
      </c>
      <c r="D2410">
        <v>229311</v>
      </c>
      <c r="E2410" t="s">
        <v>5707</v>
      </c>
      <c r="F2410" t="s">
        <v>1383</v>
      </c>
      <c r="G2410" t="s">
        <v>5708</v>
      </c>
      <c r="H2410">
        <v>899</v>
      </c>
      <c r="I2410">
        <v>42</v>
      </c>
      <c r="J2410" t="s">
        <v>29</v>
      </c>
      <c r="K2410" t="s">
        <v>408</v>
      </c>
      <c r="L2410">
        <v>11350000</v>
      </c>
      <c r="M2410">
        <v>1999</v>
      </c>
      <c r="N2410">
        <v>6.2</v>
      </c>
      <c r="O2410">
        <v>-11120689</v>
      </c>
      <c r="R2410" t="s">
        <v>982</v>
      </c>
      <c r="S2410" cm="1">
        <f t="array" ref="S2410">AVERAGE(IF(Table7[director_name]=R2410, Table7[imdb_score]))</f>
        <v>6.2571428571428571</v>
      </c>
      <c r="T2410" t="str">
        <f>IF(Table8[[#This Row],[Average]] &gt; $V$7, "Higher", "Lower")</f>
        <v>Lower</v>
      </c>
    </row>
    <row r="2411" spans="1:20" x14ac:dyDescent="0.3">
      <c r="A2411" t="s">
        <v>2027</v>
      </c>
      <c r="B2411">
        <v>79</v>
      </c>
      <c r="C2411">
        <v>107</v>
      </c>
      <c r="D2411">
        <v>7564000</v>
      </c>
      <c r="E2411" t="s">
        <v>3824</v>
      </c>
      <c r="F2411" t="s">
        <v>1148</v>
      </c>
      <c r="G2411" t="s">
        <v>5709</v>
      </c>
      <c r="H2411">
        <v>54650</v>
      </c>
      <c r="I2411">
        <v>223</v>
      </c>
      <c r="J2411" t="s">
        <v>29</v>
      </c>
      <c r="K2411" t="s">
        <v>30</v>
      </c>
      <c r="L2411">
        <v>20000000</v>
      </c>
      <c r="M2411">
        <v>1995</v>
      </c>
      <c r="N2411">
        <v>6.2</v>
      </c>
      <c r="O2411">
        <v>-12436000</v>
      </c>
      <c r="R2411" t="s">
        <v>982</v>
      </c>
      <c r="S2411" cm="1">
        <f t="array" ref="S2411">AVERAGE(IF(Table7[director_name]=R2411, Table7[imdb_score]))</f>
        <v>6.2571428571428571</v>
      </c>
      <c r="T2411" t="str">
        <f>IF(Table8[[#This Row],[Average]] &gt; $V$7, "Higher", "Lower")</f>
        <v>Lower</v>
      </c>
    </row>
    <row r="2412" spans="1:20" x14ac:dyDescent="0.3">
      <c r="A2412" t="s">
        <v>3014</v>
      </c>
      <c r="B2412">
        <v>154</v>
      </c>
      <c r="C2412">
        <v>98</v>
      </c>
      <c r="D2412">
        <v>113733726</v>
      </c>
      <c r="E2412" t="s">
        <v>4023</v>
      </c>
      <c r="F2412" t="s">
        <v>313</v>
      </c>
      <c r="G2412" t="s">
        <v>5710</v>
      </c>
      <c r="H2412">
        <v>67223</v>
      </c>
      <c r="I2412">
        <v>126</v>
      </c>
      <c r="J2412" t="s">
        <v>29</v>
      </c>
      <c r="K2412" t="s">
        <v>30</v>
      </c>
      <c r="L2412">
        <v>127000000</v>
      </c>
      <c r="M2412">
        <v>2014</v>
      </c>
      <c r="N2412">
        <v>6.2</v>
      </c>
      <c r="O2412">
        <v>-13266274</v>
      </c>
      <c r="R2412" t="s">
        <v>982</v>
      </c>
      <c r="S2412" cm="1">
        <f t="array" ref="S2412">AVERAGE(IF(Table7[director_name]=R2412, Table7[imdb_score]))</f>
        <v>6.2571428571428571</v>
      </c>
      <c r="T2412" t="str">
        <f>IF(Table8[[#This Row],[Average]] &gt; $V$7, "Higher", "Lower")</f>
        <v>Lower</v>
      </c>
    </row>
    <row r="2413" spans="1:20" x14ac:dyDescent="0.3">
      <c r="A2413" t="s">
        <v>2835</v>
      </c>
      <c r="B2413">
        <v>167</v>
      </c>
      <c r="C2413">
        <v>109</v>
      </c>
      <c r="D2413">
        <v>13248477</v>
      </c>
      <c r="E2413" t="s">
        <v>211</v>
      </c>
      <c r="F2413" t="s">
        <v>486</v>
      </c>
      <c r="G2413" t="s">
        <v>5711</v>
      </c>
      <c r="H2413">
        <v>60555</v>
      </c>
      <c r="I2413">
        <v>174</v>
      </c>
      <c r="J2413" t="s">
        <v>29</v>
      </c>
      <c r="K2413" t="s">
        <v>30</v>
      </c>
      <c r="L2413">
        <v>27000000</v>
      </c>
      <c r="M2413">
        <v>2009</v>
      </c>
      <c r="N2413">
        <v>6.2</v>
      </c>
      <c r="O2413">
        <v>-13751523</v>
      </c>
      <c r="R2413" t="s">
        <v>982</v>
      </c>
      <c r="S2413" cm="1">
        <f t="array" ref="S2413">AVERAGE(IF(Table7[director_name]=R2413, Table7[imdb_score]))</f>
        <v>6.2571428571428571</v>
      </c>
      <c r="T2413" t="str">
        <f>IF(Table8[[#This Row],[Average]] &gt; $V$7, "Higher", "Lower")</f>
        <v>Lower</v>
      </c>
    </row>
    <row r="2414" spans="1:20" x14ac:dyDescent="0.3">
      <c r="A2414" t="s">
        <v>3384</v>
      </c>
      <c r="B2414">
        <v>22</v>
      </c>
      <c r="C2414">
        <v>106</v>
      </c>
      <c r="D2414">
        <v>115504</v>
      </c>
      <c r="E2414" t="s">
        <v>699</v>
      </c>
      <c r="F2414" t="s">
        <v>5712</v>
      </c>
      <c r="G2414" t="s">
        <v>5713</v>
      </c>
      <c r="H2414">
        <v>4820</v>
      </c>
      <c r="I2414">
        <v>26</v>
      </c>
      <c r="J2414" t="s">
        <v>29</v>
      </c>
      <c r="K2414" t="s">
        <v>200</v>
      </c>
      <c r="L2414">
        <v>14000000</v>
      </c>
      <c r="M2414">
        <v>2008</v>
      </c>
      <c r="N2414">
        <v>6.2</v>
      </c>
      <c r="O2414">
        <v>-13884496</v>
      </c>
      <c r="R2414" t="s">
        <v>1807</v>
      </c>
      <c r="S2414" cm="1">
        <f t="array" ref="S2414">AVERAGE(IF(Table7[director_name]=R2414, Table7[imdb_score]))</f>
        <v>6.25</v>
      </c>
      <c r="T2414" t="str">
        <f>IF(Table8[[#This Row],[Average]] &gt; $V$7, "Higher", "Lower")</f>
        <v>Lower</v>
      </c>
    </row>
    <row r="2415" spans="1:20" x14ac:dyDescent="0.3">
      <c r="A2415" t="s">
        <v>3203</v>
      </c>
      <c r="B2415">
        <v>117</v>
      </c>
      <c r="C2415">
        <v>108</v>
      </c>
      <c r="D2415">
        <v>1039869</v>
      </c>
      <c r="E2415" t="s">
        <v>413</v>
      </c>
      <c r="F2415" t="s">
        <v>150</v>
      </c>
      <c r="G2415" t="s">
        <v>5714</v>
      </c>
      <c r="H2415">
        <v>14757</v>
      </c>
      <c r="I2415">
        <v>51</v>
      </c>
      <c r="J2415" t="s">
        <v>29</v>
      </c>
      <c r="K2415" t="s">
        <v>442</v>
      </c>
      <c r="L2415">
        <v>15000000</v>
      </c>
      <c r="M2415">
        <v>2010</v>
      </c>
      <c r="N2415">
        <v>6.2</v>
      </c>
      <c r="O2415">
        <v>-13960131</v>
      </c>
      <c r="R2415" t="s">
        <v>3117</v>
      </c>
      <c r="S2415" cm="1">
        <f t="array" ref="S2415">AVERAGE(IF(Table7[director_name]=R2415, Table7[imdb_score]))</f>
        <v>6.25</v>
      </c>
      <c r="T2415" t="str">
        <f>IF(Table8[[#This Row],[Average]] &gt; $V$7, "Higher", "Lower")</f>
        <v>Lower</v>
      </c>
    </row>
    <row r="2416" spans="1:20" x14ac:dyDescent="0.3">
      <c r="A2416" t="s">
        <v>4991</v>
      </c>
      <c r="B2416">
        <v>20</v>
      </c>
      <c r="C2416">
        <v>105</v>
      </c>
      <c r="D2416">
        <v>10070000</v>
      </c>
      <c r="E2416" t="s">
        <v>699</v>
      </c>
      <c r="F2416" t="s">
        <v>1802</v>
      </c>
      <c r="G2416" t="s">
        <v>5715</v>
      </c>
      <c r="H2416">
        <v>5668</v>
      </c>
      <c r="I2416">
        <v>50</v>
      </c>
      <c r="J2416" t="s">
        <v>29</v>
      </c>
      <c r="K2416" t="s">
        <v>30</v>
      </c>
      <c r="L2416">
        <v>25000000</v>
      </c>
      <c r="M2416">
        <v>1996</v>
      </c>
      <c r="N2416">
        <v>6.2</v>
      </c>
      <c r="O2416">
        <v>-14930000</v>
      </c>
      <c r="R2416" t="s">
        <v>3117</v>
      </c>
      <c r="S2416" cm="1">
        <f t="array" ref="S2416">AVERAGE(IF(Table7[director_name]=R2416, Table7[imdb_score]))</f>
        <v>6.25</v>
      </c>
      <c r="T2416" t="str">
        <f>IF(Table8[[#This Row],[Average]] &gt; $V$7, "Higher", "Lower")</f>
        <v>Lower</v>
      </c>
    </row>
    <row r="2417" spans="1:20" x14ac:dyDescent="0.3">
      <c r="A2417" t="s">
        <v>3425</v>
      </c>
      <c r="B2417">
        <v>67</v>
      </c>
      <c r="C2417">
        <v>92</v>
      </c>
      <c r="D2417">
        <v>23091</v>
      </c>
      <c r="E2417" t="s">
        <v>555</v>
      </c>
      <c r="F2417" t="s">
        <v>1367</v>
      </c>
      <c r="G2417" t="s">
        <v>5716</v>
      </c>
      <c r="H2417">
        <v>5664</v>
      </c>
      <c r="I2417">
        <v>42</v>
      </c>
      <c r="J2417" t="s">
        <v>29</v>
      </c>
      <c r="K2417" t="s">
        <v>200</v>
      </c>
      <c r="L2417">
        <v>15000000</v>
      </c>
      <c r="M2417">
        <v>2008</v>
      </c>
      <c r="N2417">
        <v>6.2</v>
      </c>
      <c r="O2417">
        <v>-14976909</v>
      </c>
      <c r="R2417" t="s">
        <v>3117</v>
      </c>
      <c r="S2417" cm="1">
        <f t="array" ref="S2417">AVERAGE(IF(Table7[director_name]=R2417, Table7[imdb_score]))</f>
        <v>6.25</v>
      </c>
      <c r="T2417" t="str">
        <f>IF(Table8[[#This Row],[Average]] &gt; $V$7, "Higher", "Lower")</f>
        <v>Lower</v>
      </c>
    </row>
    <row r="2418" spans="1:20" x14ac:dyDescent="0.3">
      <c r="A2418" t="s">
        <v>4628</v>
      </c>
      <c r="B2418">
        <v>129</v>
      </c>
      <c r="C2418">
        <v>100</v>
      </c>
      <c r="D2418">
        <v>6852144</v>
      </c>
      <c r="E2418" t="s">
        <v>1489</v>
      </c>
      <c r="F2418" t="s">
        <v>4897</v>
      </c>
      <c r="G2418" t="s">
        <v>5717</v>
      </c>
      <c r="H2418">
        <v>15169</v>
      </c>
      <c r="I2418">
        <v>213</v>
      </c>
      <c r="J2418" t="s">
        <v>29</v>
      </c>
      <c r="K2418" t="s">
        <v>442</v>
      </c>
      <c r="L2418">
        <v>22000000</v>
      </c>
      <c r="M2418">
        <v>2003</v>
      </c>
      <c r="N2418">
        <v>6.2</v>
      </c>
      <c r="O2418">
        <v>-15147856</v>
      </c>
      <c r="R2418" t="s">
        <v>3337</v>
      </c>
      <c r="S2418" cm="1">
        <f t="array" ref="S2418">AVERAGE(IF(Table7[director_name]=R2418, Table7[imdb_score]))</f>
        <v>6.25</v>
      </c>
      <c r="T2418" t="str">
        <f>IF(Table8[[#This Row],[Average]] &gt; $V$7, "Higher", "Lower")</f>
        <v>Lower</v>
      </c>
    </row>
    <row r="2419" spans="1:20" x14ac:dyDescent="0.3">
      <c r="A2419" t="s">
        <v>3382</v>
      </c>
      <c r="B2419">
        <v>298</v>
      </c>
      <c r="C2419">
        <v>109</v>
      </c>
      <c r="D2419">
        <v>19692608</v>
      </c>
      <c r="E2419" t="s">
        <v>208</v>
      </c>
      <c r="F2419" t="s">
        <v>5718</v>
      </c>
      <c r="G2419" t="s">
        <v>5719</v>
      </c>
      <c r="H2419">
        <v>63548</v>
      </c>
      <c r="I2419">
        <v>134</v>
      </c>
      <c r="J2419" t="s">
        <v>29</v>
      </c>
      <c r="K2419" t="s">
        <v>30</v>
      </c>
      <c r="L2419">
        <v>35000000</v>
      </c>
      <c r="M2419">
        <v>2013</v>
      </c>
      <c r="N2419">
        <v>6.2</v>
      </c>
      <c r="O2419">
        <v>-15307392</v>
      </c>
      <c r="R2419" t="s">
        <v>3117</v>
      </c>
      <c r="S2419" cm="1">
        <f t="array" ref="S2419">AVERAGE(IF(Table7[director_name]=R2419, Table7[imdb_score]))</f>
        <v>6.25</v>
      </c>
      <c r="T2419" t="str">
        <f>IF(Table8[[#This Row],[Average]] &gt; $V$7, "Higher", "Lower")</f>
        <v>Lower</v>
      </c>
    </row>
    <row r="2420" spans="1:20" x14ac:dyDescent="0.3">
      <c r="A2420" t="s">
        <v>2968</v>
      </c>
      <c r="B2420">
        <v>141</v>
      </c>
      <c r="C2420">
        <v>112</v>
      </c>
      <c r="D2420">
        <v>317125</v>
      </c>
      <c r="E2420" t="s">
        <v>588</v>
      </c>
      <c r="F2420" t="s">
        <v>568</v>
      </c>
      <c r="G2420" t="s">
        <v>5720</v>
      </c>
      <c r="H2420">
        <v>23334</v>
      </c>
      <c r="I2420">
        <v>87</v>
      </c>
      <c r="J2420" t="s">
        <v>29</v>
      </c>
      <c r="K2420" t="s">
        <v>581</v>
      </c>
      <c r="L2420">
        <v>16000000</v>
      </c>
      <c r="M2420">
        <v>2013</v>
      </c>
      <c r="N2420">
        <v>6.2</v>
      </c>
      <c r="O2420">
        <v>-15682875</v>
      </c>
      <c r="R2420" t="s">
        <v>3337</v>
      </c>
      <c r="S2420" cm="1">
        <f t="array" ref="S2420">AVERAGE(IF(Table7[director_name]=R2420, Table7[imdb_score]))</f>
        <v>6.25</v>
      </c>
      <c r="T2420" t="str">
        <f>IF(Table8[[#This Row],[Average]] &gt; $V$7, "Higher", "Lower")</f>
        <v>Lower</v>
      </c>
    </row>
    <row r="2421" spans="1:20" x14ac:dyDescent="0.3">
      <c r="A2421" t="s">
        <v>3427</v>
      </c>
      <c r="B2421">
        <v>59</v>
      </c>
      <c r="C2421">
        <v>92</v>
      </c>
      <c r="D2421">
        <v>4002955</v>
      </c>
      <c r="E2421" t="s">
        <v>1081</v>
      </c>
      <c r="F2421" t="s">
        <v>690</v>
      </c>
      <c r="G2421" t="s">
        <v>5721</v>
      </c>
      <c r="H2421">
        <v>33745</v>
      </c>
      <c r="I2421">
        <v>198</v>
      </c>
      <c r="J2421" t="s">
        <v>29</v>
      </c>
      <c r="K2421" t="s">
        <v>30</v>
      </c>
      <c r="L2421">
        <v>20000000</v>
      </c>
      <c r="M2421">
        <v>1999</v>
      </c>
      <c r="N2421">
        <v>6.2</v>
      </c>
      <c r="O2421">
        <v>-15997045</v>
      </c>
      <c r="R2421" t="s">
        <v>3117</v>
      </c>
      <c r="S2421" cm="1">
        <f t="array" ref="S2421">AVERAGE(IF(Table7[director_name]=R2421, Table7[imdb_score]))</f>
        <v>6.25</v>
      </c>
      <c r="T2421" t="str">
        <f>IF(Table8[[#This Row],[Average]] &gt; $V$7, "Higher", "Lower")</f>
        <v>Lower</v>
      </c>
    </row>
    <row r="2422" spans="1:20" x14ac:dyDescent="0.3">
      <c r="A2422" t="s">
        <v>3156</v>
      </c>
      <c r="B2422">
        <v>138</v>
      </c>
      <c r="C2422">
        <v>101</v>
      </c>
      <c r="D2422">
        <v>43060566</v>
      </c>
      <c r="E2422" t="s">
        <v>693</v>
      </c>
      <c r="F2422" t="s">
        <v>40</v>
      </c>
      <c r="G2422" t="s">
        <v>5722</v>
      </c>
      <c r="H2422">
        <v>107859</v>
      </c>
      <c r="I2422">
        <v>569</v>
      </c>
      <c r="J2422" t="s">
        <v>29</v>
      </c>
      <c r="K2422" t="s">
        <v>30</v>
      </c>
      <c r="L2422">
        <v>60000000</v>
      </c>
      <c r="M2422">
        <v>2002</v>
      </c>
      <c r="N2422">
        <v>6.2</v>
      </c>
      <c r="O2422">
        <v>-16939434</v>
      </c>
      <c r="R2422" t="s">
        <v>3117</v>
      </c>
      <c r="S2422" cm="1">
        <f t="array" ref="S2422">AVERAGE(IF(Table7[director_name]=R2422, Table7[imdb_score]))</f>
        <v>6.25</v>
      </c>
      <c r="T2422" t="str">
        <f>IF(Table8[[#This Row],[Average]] &gt; $V$7, "Higher", "Lower")</f>
        <v>Lower</v>
      </c>
    </row>
    <row r="2423" spans="1:20" x14ac:dyDescent="0.3">
      <c r="A2423" t="s">
        <v>3439</v>
      </c>
      <c r="B2423">
        <v>34</v>
      </c>
      <c r="C2423">
        <v>86</v>
      </c>
      <c r="D2423">
        <v>22717758</v>
      </c>
      <c r="E2423" t="s">
        <v>5723</v>
      </c>
      <c r="F2423" t="s">
        <v>1482</v>
      </c>
      <c r="G2423" t="s">
        <v>5724</v>
      </c>
      <c r="H2423">
        <v>11156</v>
      </c>
      <c r="I2423">
        <v>67</v>
      </c>
      <c r="J2423" t="s">
        <v>29</v>
      </c>
      <c r="K2423" t="s">
        <v>30</v>
      </c>
      <c r="L2423">
        <v>40000000</v>
      </c>
      <c r="M2423">
        <v>1998</v>
      </c>
      <c r="N2423">
        <v>6.2</v>
      </c>
      <c r="O2423">
        <v>-17282242</v>
      </c>
      <c r="R2423" t="s">
        <v>1807</v>
      </c>
      <c r="S2423" cm="1">
        <f t="array" ref="S2423">AVERAGE(IF(Table7[director_name]=R2423, Table7[imdb_score]))</f>
        <v>6.25</v>
      </c>
      <c r="T2423" t="str">
        <f>IF(Table8[[#This Row],[Average]] &gt; $V$7, "Higher", "Lower")</f>
        <v>Lower</v>
      </c>
    </row>
    <row r="2424" spans="1:20" x14ac:dyDescent="0.3">
      <c r="A2424" t="s">
        <v>780</v>
      </c>
      <c r="B2424">
        <v>224</v>
      </c>
      <c r="C2424">
        <v>118</v>
      </c>
      <c r="D2424">
        <v>17609982</v>
      </c>
      <c r="E2424" t="s">
        <v>5599</v>
      </c>
      <c r="F2424" t="s">
        <v>339</v>
      </c>
      <c r="G2424" t="s">
        <v>5725</v>
      </c>
      <c r="H2424">
        <v>90046</v>
      </c>
      <c r="I2424">
        <v>141</v>
      </c>
      <c r="J2424" t="s">
        <v>29</v>
      </c>
      <c r="K2424" t="s">
        <v>30</v>
      </c>
      <c r="L2424">
        <v>35000000</v>
      </c>
      <c r="M2424">
        <v>2013</v>
      </c>
      <c r="N2424">
        <v>6.2</v>
      </c>
      <c r="O2424">
        <v>-17390018</v>
      </c>
      <c r="R2424" t="s">
        <v>2734</v>
      </c>
      <c r="S2424" cm="1">
        <f t="array" ref="S2424">AVERAGE(IF(Table7[director_name]=R2424, Table7[imdb_score]))</f>
        <v>6.2444444444444436</v>
      </c>
      <c r="T2424" t="str">
        <f>IF(Table8[[#This Row],[Average]] &gt; $V$7, "Higher", "Lower")</f>
        <v>Lower</v>
      </c>
    </row>
    <row r="2425" spans="1:20" x14ac:dyDescent="0.3">
      <c r="A2425" t="s">
        <v>2225</v>
      </c>
      <c r="B2425">
        <v>211</v>
      </c>
      <c r="C2425">
        <v>125</v>
      </c>
      <c r="D2425">
        <v>40559930</v>
      </c>
      <c r="E2425" t="s">
        <v>4930</v>
      </c>
      <c r="F2425" t="s">
        <v>2153</v>
      </c>
      <c r="G2425" t="s">
        <v>5726</v>
      </c>
      <c r="H2425">
        <v>41727</v>
      </c>
      <c r="I2425">
        <v>184</v>
      </c>
      <c r="J2425" t="s">
        <v>29</v>
      </c>
      <c r="K2425" t="s">
        <v>30</v>
      </c>
      <c r="L2425">
        <v>60000000</v>
      </c>
      <c r="M2425">
        <v>2009</v>
      </c>
      <c r="N2425">
        <v>6.2</v>
      </c>
      <c r="O2425">
        <v>-19440070</v>
      </c>
      <c r="R2425" t="s">
        <v>2734</v>
      </c>
      <c r="S2425" cm="1">
        <f t="array" ref="S2425">AVERAGE(IF(Table7[director_name]=R2425, Table7[imdb_score]))</f>
        <v>6.2444444444444436</v>
      </c>
      <c r="T2425" t="str">
        <f>IF(Table8[[#This Row],[Average]] &gt; $V$7, "Higher", "Lower")</f>
        <v>Lower</v>
      </c>
    </row>
    <row r="2426" spans="1:20" x14ac:dyDescent="0.3">
      <c r="A2426" t="s">
        <v>3399</v>
      </c>
      <c r="B2426">
        <v>21</v>
      </c>
      <c r="C2426">
        <v>101</v>
      </c>
      <c r="D2426">
        <v>375474</v>
      </c>
      <c r="E2426" t="s">
        <v>2204</v>
      </c>
      <c r="F2426" t="s">
        <v>400</v>
      </c>
      <c r="G2426" t="s">
        <v>5727</v>
      </c>
      <c r="H2426">
        <v>2613</v>
      </c>
      <c r="I2426">
        <v>46</v>
      </c>
      <c r="J2426" t="s">
        <v>29</v>
      </c>
      <c r="K2426" t="s">
        <v>30</v>
      </c>
      <c r="L2426">
        <v>20000000</v>
      </c>
      <c r="M2426">
        <v>2005</v>
      </c>
      <c r="N2426">
        <v>6.2</v>
      </c>
      <c r="O2426">
        <v>-19624526</v>
      </c>
      <c r="R2426" t="s">
        <v>2734</v>
      </c>
      <c r="S2426" cm="1">
        <f t="array" ref="S2426">AVERAGE(IF(Table7[director_name]=R2426, Table7[imdb_score]))</f>
        <v>6.2444444444444436</v>
      </c>
      <c r="T2426" t="str">
        <f>IF(Table8[[#This Row],[Average]] &gt; $V$7, "Higher", "Lower")</f>
        <v>Lower</v>
      </c>
    </row>
    <row r="2427" spans="1:20" x14ac:dyDescent="0.3">
      <c r="A2427" t="s">
        <v>3497</v>
      </c>
      <c r="B2427">
        <v>50</v>
      </c>
      <c r="C2427">
        <v>111</v>
      </c>
      <c r="D2427">
        <v>20300000</v>
      </c>
      <c r="E2427" t="s">
        <v>224</v>
      </c>
      <c r="F2427" t="s">
        <v>34</v>
      </c>
      <c r="G2427" t="s">
        <v>5728</v>
      </c>
      <c r="H2427">
        <v>16741</v>
      </c>
      <c r="I2427">
        <v>60</v>
      </c>
      <c r="J2427" t="s">
        <v>29</v>
      </c>
      <c r="K2427" t="s">
        <v>30</v>
      </c>
      <c r="L2427">
        <v>40000000</v>
      </c>
      <c r="M2427">
        <v>1996</v>
      </c>
      <c r="N2427">
        <v>6.2</v>
      </c>
      <c r="O2427">
        <v>-19700000</v>
      </c>
      <c r="R2427" t="s">
        <v>2734</v>
      </c>
      <c r="S2427" cm="1">
        <f t="array" ref="S2427">AVERAGE(IF(Table7[director_name]=R2427, Table7[imdb_score]))</f>
        <v>6.2444444444444436</v>
      </c>
      <c r="T2427" t="str">
        <f>IF(Table8[[#This Row],[Average]] &gt; $V$7, "Higher", "Lower")</f>
        <v>Lower</v>
      </c>
    </row>
    <row r="2428" spans="1:20" x14ac:dyDescent="0.3">
      <c r="A2428" t="s">
        <v>397</v>
      </c>
      <c r="B2428">
        <v>80</v>
      </c>
      <c r="C2428">
        <v>130</v>
      </c>
      <c r="D2428">
        <v>50016394</v>
      </c>
      <c r="E2428" t="s">
        <v>2377</v>
      </c>
      <c r="F2428" t="s">
        <v>2270</v>
      </c>
      <c r="G2428" t="s">
        <v>5729</v>
      </c>
      <c r="H2428">
        <v>106528</v>
      </c>
      <c r="I2428">
        <v>257</v>
      </c>
      <c r="J2428" t="s">
        <v>29</v>
      </c>
      <c r="K2428" t="s">
        <v>30</v>
      </c>
      <c r="L2428">
        <v>70000000</v>
      </c>
      <c r="M2428">
        <v>1993</v>
      </c>
      <c r="N2428">
        <v>6.2</v>
      </c>
      <c r="O2428">
        <v>-19983606</v>
      </c>
      <c r="R2428" t="s">
        <v>2734</v>
      </c>
      <c r="S2428" cm="1">
        <f t="array" ref="S2428">AVERAGE(IF(Table7[director_name]=R2428, Table7[imdb_score]))</f>
        <v>6.2444444444444436</v>
      </c>
      <c r="T2428" t="str">
        <f>IF(Table8[[#This Row],[Average]] &gt; $V$7, "Higher", "Lower")</f>
        <v>Lower</v>
      </c>
    </row>
    <row r="2429" spans="1:20" x14ac:dyDescent="0.3">
      <c r="A2429" t="s">
        <v>3355</v>
      </c>
      <c r="B2429">
        <v>22</v>
      </c>
      <c r="C2429">
        <v>143</v>
      </c>
      <c r="D2429">
        <v>5000000</v>
      </c>
      <c r="E2429" t="s">
        <v>5730</v>
      </c>
      <c r="F2429" t="s">
        <v>5731</v>
      </c>
      <c r="G2429" t="s">
        <v>5732</v>
      </c>
      <c r="H2429">
        <v>1547</v>
      </c>
      <c r="I2429">
        <v>50</v>
      </c>
      <c r="J2429" t="s">
        <v>29</v>
      </c>
      <c r="K2429" t="s">
        <v>30</v>
      </c>
      <c r="L2429">
        <v>25000000</v>
      </c>
      <c r="M2429">
        <v>1970</v>
      </c>
      <c r="N2429">
        <v>6.2</v>
      </c>
      <c r="O2429">
        <v>-20000000</v>
      </c>
      <c r="R2429" t="s">
        <v>2734</v>
      </c>
      <c r="S2429" cm="1">
        <f t="array" ref="S2429">AVERAGE(IF(Table7[director_name]=R2429, Table7[imdb_score]))</f>
        <v>6.2444444444444436</v>
      </c>
      <c r="T2429" t="str">
        <f>IF(Table8[[#This Row],[Average]] &gt; $V$7, "Higher", "Lower")</f>
        <v>Lower</v>
      </c>
    </row>
    <row r="2430" spans="1:20" x14ac:dyDescent="0.3">
      <c r="A2430" t="s">
        <v>986</v>
      </c>
      <c r="B2430">
        <v>227</v>
      </c>
      <c r="C2430">
        <v>92</v>
      </c>
      <c r="D2430">
        <v>14998070</v>
      </c>
      <c r="E2430" t="s">
        <v>1141</v>
      </c>
      <c r="F2430" t="s">
        <v>1539</v>
      </c>
      <c r="G2430" t="s">
        <v>5733</v>
      </c>
      <c r="H2430">
        <v>41170</v>
      </c>
      <c r="I2430">
        <v>298</v>
      </c>
      <c r="J2430" t="s">
        <v>29</v>
      </c>
      <c r="K2430" t="s">
        <v>30</v>
      </c>
      <c r="L2430">
        <v>35000000</v>
      </c>
      <c r="M2430">
        <v>2007</v>
      </c>
      <c r="N2430">
        <v>6.2</v>
      </c>
      <c r="O2430">
        <v>-20001930</v>
      </c>
      <c r="R2430" t="s">
        <v>2734</v>
      </c>
      <c r="S2430" cm="1">
        <f t="array" ref="S2430">AVERAGE(IF(Table7[director_name]=R2430, Table7[imdb_score]))</f>
        <v>6.2444444444444436</v>
      </c>
      <c r="T2430" t="str">
        <f>IF(Table8[[#This Row],[Average]] &gt; $V$7, "Higher", "Lower")</f>
        <v>Lower</v>
      </c>
    </row>
    <row r="2431" spans="1:20" x14ac:dyDescent="0.3">
      <c r="A2431" t="s">
        <v>753</v>
      </c>
      <c r="B2431">
        <v>526</v>
      </c>
      <c r="C2431">
        <v>113</v>
      </c>
      <c r="D2431">
        <v>79711678</v>
      </c>
      <c r="E2431" t="s">
        <v>1610</v>
      </c>
      <c r="F2431" t="s">
        <v>482</v>
      </c>
      <c r="G2431" t="s">
        <v>5734</v>
      </c>
      <c r="H2431">
        <v>199039</v>
      </c>
      <c r="I2431">
        <v>479</v>
      </c>
      <c r="J2431" t="s">
        <v>29</v>
      </c>
      <c r="K2431" t="s">
        <v>30</v>
      </c>
      <c r="L2431">
        <v>100000000</v>
      </c>
      <c r="M2431">
        <v>2012</v>
      </c>
      <c r="N2431">
        <v>6.2</v>
      </c>
      <c r="O2431">
        <v>-20288322</v>
      </c>
      <c r="R2431" t="s">
        <v>2734</v>
      </c>
      <c r="S2431" cm="1">
        <f t="array" ref="S2431">AVERAGE(IF(Table7[director_name]=R2431, Table7[imdb_score]))</f>
        <v>6.2444444444444436</v>
      </c>
      <c r="T2431" t="str">
        <f>IF(Table8[[#This Row],[Average]] &gt; $V$7, "Higher", "Lower")</f>
        <v>Lower</v>
      </c>
    </row>
    <row r="2432" spans="1:20" x14ac:dyDescent="0.3">
      <c r="A2432" t="s">
        <v>1251</v>
      </c>
      <c r="B2432">
        <v>155</v>
      </c>
      <c r="C2432">
        <v>100</v>
      </c>
      <c r="D2432">
        <v>2708188</v>
      </c>
      <c r="E2432" t="s">
        <v>699</v>
      </c>
      <c r="F2432" t="s">
        <v>5735</v>
      </c>
      <c r="G2432" t="s">
        <v>5736</v>
      </c>
      <c r="H2432">
        <v>8924</v>
      </c>
      <c r="I2432">
        <v>43</v>
      </c>
      <c r="J2432" t="s">
        <v>29</v>
      </c>
      <c r="K2432" t="s">
        <v>200</v>
      </c>
      <c r="L2432">
        <v>23000000</v>
      </c>
      <c r="M2432">
        <v>2009</v>
      </c>
      <c r="N2432">
        <v>6.2</v>
      </c>
      <c r="O2432">
        <v>-20291812</v>
      </c>
      <c r="R2432" t="s">
        <v>2734</v>
      </c>
      <c r="S2432" cm="1">
        <f t="array" ref="S2432">AVERAGE(IF(Table7[director_name]=R2432, Table7[imdb_score]))</f>
        <v>6.2444444444444436</v>
      </c>
      <c r="T2432" t="str">
        <f>IF(Table8[[#This Row],[Average]] &gt; $V$7, "Higher", "Lower")</f>
        <v>Lower</v>
      </c>
    </row>
    <row r="2433" spans="1:20" x14ac:dyDescent="0.3">
      <c r="A2433" t="s">
        <v>686</v>
      </c>
      <c r="B2433">
        <v>54</v>
      </c>
      <c r="C2433">
        <v>120</v>
      </c>
      <c r="D2433">
        <v>763044</v>
      </c>
      <c r="E2433" t="s">
        <v>224</v>
      </c>
      <c r="F2433" t="s">
        <v>1006</v>
      </c>
      <c r="G2433" t="s">
        <v>5737</v>
      </c>
      <c r="H2433">
        <v>4257</v>
      </c>
      <c r="I2433">
        <v>52</v>
      </c>
      <c r="J2433" t="s">
        <v>29</v>
      </c>
      <c r="K2433" t="s">
        <v>442</v>
      </c>
      <c r="L2433">
        <v>23000000</v>
      </c>
      <c r="M2433">
        <v>2003</v>
      </c>
      <c r="N2433">
        <v>6.2</v>
      </c>
      <c r="O2433">
        <v>-22236956</v>
      </c>
      <c r="R2433" t="s">
        <v>3344</v>
      </c>
      <c r="S2433" cm="1">
        <f t="array" ref="S2433">AVERAGE(IF(Table7[director_name]=R2433, Table7[imdb_score]))</f>
        <v>6.2333333333333334</v>
      </c>
      <c r="T2433" t="str">
        <f>IF(Table8[[#This Row],[Average]] &gt; $V$7, "Higher", "Lower")</f>
        <v>Lower</v>
      </c>
    </row>
    <row r="2434" spans="1:20" x14ac:dyDescent="0.3">
      <c r="A2434" t="s">
        <v>3358</v>
      </c>
      <c r="B2434">
        <v>209</v>
      </c>
      <c r="C2434">
        <v>131</v>
      </c>
      <c r="D2434">
        <v>27667947</v>
      </c>
      <c r="E2434" t="s">
        <v>208</v>
      </c>
      <c r="F2434" t="s">
        <v>1852</v>
      </c>
      <c r="G2434" t="s">
        <v>5738</v>
      </c>
      <c r="H2434">
        <v>86374</v>
      </c>
      <c r="I2434">
        <v>392</v>
      </c>
      <c r="J2434" t="s">
        <v>29</v>
      </c>
      <c r="K2434" t="s">
        <v>200</v>
      </c>
      <c r="L2434">
        <v>50000000</v>
      </c>
      <c r="M2434">
        <v>2007</v>
      </c>
      <c r="N2434">
        <v>6.2</v>
      </c>
      <c r="O2434">
        <v>-22332053</v>
      </c>
      <c r="R2434" t="s">
        <v>3344</v>
      </c>
      <c r="S2434" cm="1">
        <f t="array" ref="S2434">AVERAGE(IF(Table7[director_name]=R2434, Table7[imdb_score]))</f>
        <v>6.2333333333333334</v>
      </c>
      <c r="T2434" t="str">
        <f>IF(Table8[[#This Row],[Average]] &gt; $V$7, "Higher", "Lower")</f>
        <v>Lower</v>
      </c>
    </row>
    <row r="2435" spans="1:20" x14ac:dyDescent="0.3">
      <c r="A2435" t="s">
        <v>3429</v>
      </c>
      <c r="B2435">
        <v>194</v>
      </c>
      <c r="C2435">
        <v>91</v>
      </c>
      <c r="D2435">
        <v>126597121</v>
      </c>
      <c r="E2435" t="s">
        <v>316</v>
      </c>
      <c r="F2435" t="s">
        <v>167</v>
      </c>
      <c r="G2435" t="s">
        <v>5739</v>
      </c>
      <c r="H2435">
        <v>105902</v>
      </c>
      <c r="I2435">
        <v>206</v>
      </c>
      <c r="J2435" t="s">
        <v>29</v>
      </c>
      <c r="K2435" t="s">
        <v>30</v>
      </c>
      <c r="L2435">
        <v>150000000</v>
      </c>
      <c r="M2435">
        <v>2007</v>
      </c>
      <c r="N2435">
        <v>6.2</v>
      </c>
      <c r="O2435">
        <v>-23402879</v>
      </c>
      <c r="R2435" t="s">
        <v>3344</v>
      </c>
      <c r="S2435" cm="1">
        <f t="array" ref="S2435">AVERAGE(IF(Table7[director_name]=R2435, Table7[imdb_score]))</f>
        <v>6.2333333333333334</v>
      </c>
      <c r="T2435" t="str">
        <f>IF(Table8[[#This Row],[Average]] &gt; $V$7, "Higher", "Lower")</f>
        <v>Lower</v>
      </c>
    </row>
    <row r="2436" spans="1:20" x14ac:dyDescent="0.3">
      <c r="A2436" t="s">
        <v>1801</v>
      </c>
      <c r="B2436">
        <v>224</v>
      </c>
      <c r="C2436">
        <v>128</v>
      </c>
      <c r="D2436">
        <v>3254172</v>
      </c>
      <c r="E2436" t="s">
        <v>832</v>
      </c>
      <c r="F2436" t="s">
        <v>512</v>
      </c>
      <c r="G2436" t="s">
        <v>5740</v>
      </c>
      <c r="H2436">
        <v>29282</v>
      </c>
      <c r="I2436">
        <v>105</v>
      </c>
      <c r="J2436" t="s">
        <v>29</v>
      </c>
      <c r="K2436" t="s">
        <v>30</v>
      </c>
      <c r="L2436">
        <v>28000000</v>
      </c>
      <c r="M2436">
        <v>2013</v>
      </c>
      <c r="N2436">
        <v>6.2</v>
      </c>
      <c r="O2436">
        <v>-24745828</v>
      </c>
      <c r="R2436" t="s">
        <v>3351</v>
      </c>
      <c r="S2436" cm="1">
        <f t="array" ref="S2436">AVERAGE(IF(Table7[director_name]=R2436, Table7[imdb_score]))</f>
        <v>6.2249999999999996</v>
      </c>
      <c r="T2436" t="str">
        <f>IF(Table8[[#This Row],[Average]] &gt; $V$7, "Higher", "Lower")</f>
        <v>Lower</v>
      </c>
    </row>
    <row r="2437" spans="1:20" x14ac:dyDescent="0.3">
      <c r="A2437" t="s">
        <v>780</v>
      </c>
      <c r="B2437">
        <v>134</v>
      </c>
      <c r="C2437">
        <v>135</v>
      </c>
      <c r="D2437">
        <v>32598931</v>
      </c>
      <c r="E2437" t="s">
        <v>417</v>
      </c>
      <c r="F2437" t="s">
        <v>5741</v>
      </c>
      <c r="G2437" t="s">
        <v>5742</v>
      </c>
      <c r="H2437">
        <v>49300</v>
      </c>
      <c r="I2437">
        <v>265</v>
      </c>
      <c r="J2437" t="s">
        <v>29</v>
      </c>
      <c r="K2437" t="s">
        <v>30</v>
      </c>
      <c r="L2437">
        <v>65000000</v>
      </c>
      <c r="M2437">
        <v>2000</v>
      </c>
      <c r="N2437">
        <v>6.2</v>
      </c>
      <c r="O2437">
        <v>-32401069</v>
      </c>
      <c r="R2437" t="s">
        <v>3348</v>
      </c>
      <c r="S2437" cm="1">
        <f t="array" ref="S2437">AVERAGE(IF(Table7[director_name]=R2437, Table7[imdb_score]))</f>
        <v>6.2249999999999996</v>
      </c>
      <c r="T2437" t="str">
        <f>IF(Table8[[#This Row],[Average]] &gt; $V$7, "Higher", "Lower")</f>
        <v>Lower</v>
      </c>
    </row>
    <row r="2438" spans="1:20" x14ac:dyDescent="0.3">
      <c r="A2438" t="s">
        <v>2596</v>
      </c>
      <c r="B2438">
        <v>108</v>
      </c>
      <c r="C2438">
        <v>100</v>
      </c>
      <c r="D2438">
        <v>7204138</v>
      </c>
      <c r="E2438" t="s">
        <v>676</v>
      </c>
      <c r="F2438" t="s">
        <v>5743</v>
      </c>
      <c r="G2438" t="s">
        <v>5744</v>
      </c>
      <c r="H2438">
        <v>34809</v>
      </c>
      <c r="I2438">
        <v>125</v>
      </c>
      <c r="J2438" t="s">
        <v>29</v>
      </c>
      <c r="K2438" t="s">
        <v>30</v>
      </c>
      <c r="L2438">
        <v>41000000</v>
      </c>
      <c r="M2438">
        <v>2011</v>
      </c>
      <c r="N2438">
        <v>6.2</v>
      </c>
      <c r="O2438">
        <v>-33795862</v>
      </c>
      <c r="R2438" t="s">
        <v>3348</v>
      </c>
      <c r="S2438" cm="1">
        <f t="array" ref="S2438">AVERAGE(IF(Table7[director_name]=R2438, Table7[imdb_score]))</f>
        <v>6.2249999999999996</v>
      </c>
      <c r="T2438" t="str">
        <f>IF(Table8[[#This Row],[Average]] &gt; $V$7, "Higher", "Lower")</f>
        <v>Lower</v>
      </c>
    </row>
    <row r="2439" spans="1:20" x14ac:dyDescent="0.3">
      <c r="A2439" t="s">
        <v>2414</v>
      </c>
      <c r="B2439">
        <v>83</v>
      </c>
      <c r="C2439">
        <v>102</v>
      </c>
      <c r="D2439">
        <v>6114237</v>
      </c>
      <c r="E2439" t="s">
        <v>217</v>
      </c>
      <c r="F2439" t="s">
        <v>5538</v>
      </c>
      <c r="G2439" t="s">
        <v>5745</v>
      </c>
      <c r="H2439">
        <v>19986</v>
      </c>
      <c r="I2439">
        <v>207</v>
      </c>
      <c r="J2439" t="s">
        <v>29</v>
      </c>
      <c r="K2439" t="s">
        <v>30</v>
      </c>
      <c r="L2439">
        <v>40000000</v>
      </c>
      <c r="M2439">
        <v>2001</v>
      </c>
      <c r="N2439">
        <v>6.2</v>
      </c>
      <c r="O2439">
        <v>-33885763</v>
      </c>
      <c r="R2439" t="s">
        <v>3348</v>
      </c>
      <c r="S2439" cm="1">
        <f t="array" ref="S2439">AVERAGE(IF(Table7[director_name]=R2439, Table7[imdb_score]))</f>
        <v>6.2249999999999996</v>
      </c>
      <c r="T2439" t="str">
        <f>IF(Table8[[#This Row],[Average]] &gt; $V$7, "Higher", "Lower")</f>
        <v>Lower</v>
      </c>
    </row>
    <row r="2440" spans="1:20" x14ac:dyDescent="0.3">
      <c r="A2440" t="s">
        <v>3511</v>
      </c>
      <c r="B2440">
        <v>104</v>
      </c>
      <c r="C2440">
        <v>108</v>
      </c>
      <c r="D2440">
        <v>22433915</v>
      </c>
      <c r="E2440" t="s">
        <v>140</v>
      </c>
      <c r="F2440" t="s">
        <v>44</v>
      </c>
      <c r="G2440" t="s">
        <v>5746</v>
      </c>
      <c r="H2440">
        <v>21319</v>
      </c>
      <c r="I2440">
        <v>166</v>
      </c>
      <c r="J2440" t="s">
        <v>29</v>
      </c>
      <c r="K2440" t="s">
        <v>30</v>
      </c>
      <c r="L2440">
        <v>60000000</v>
      </c>
      <c r="M2440">
        <v>2002</v>
      </c>
      <c r="N2440">
        <v>6.2</v>
      </c>
      <c r="O2440">
        <v>-37566085</v>
      </c>
      <c r="R2440" t="s">
        <v>3351</v>
      </c>
      <c r="S2440" cm="1">
        <f t="array" ref="S2440">AVERAGE(IF(Table7[director_name]=R2440, Table7[imdb_score]))</f>
        <v>6.2249999999999996</v>
      </c>
      <c r="T2440" t="str">
        <f>IF(Table8[[#This Row],[Average]] &gt; $V$7, "Higher", "Lower")</f>
        <v>Lower</v>
      </c>
    </row>
    <row r="2441" spans="1:20" x14ac:dyDescent="0.3">
      <c r="A2441" t="s">
        <v>2279</v>
      </c>
      <c r="B2441">
        <v>59</v>
      </c>
      <c r="C2441">
        <v>115</v>
      </c>
      <c r="D2441">
        <v>10556196</v>
      </c>
      <c r="E2441" t="s">
        <v>208</v>
      </c>
      <c r="F2441" t="s">
        <v>5747</v>
      </c>
      <c r="G2441" t="s">
        <v>5748</v>
      </c>
      <c r="H2441">
        <v>16562</v>
      </c>
      <c r="I2441">
        <v>73</v>
      </c>
      <c r="J2441" t="s">
        <v>29</v>
      </c>
      <c r="K2441" t="s">
        <v>30</v>
      </c>
      <c r="L2441">
        <v>50000000</v>
      </c>
      <c r="M2441">
        <v>1997</v>
      </c>
      <c r="N2441">
        <v>6.2</v>
      </c>
      <c r="O2441">
        <v>-39443804</v>
      </c>
      <c r="R2441" t="s">
        <v>3351</v>
      </c>
      <c r="S2441" cm="1">
        <f t="array" ref="S2441">AVERAGE(IF(Table7[director_name]=R2441, Table7[imdb_score]))</f>
        <v>6.2249999999999996</v>
      </c>
      <c r="T2441" t="str">
        <f>IF(Table8[[#This Row],[Average]] &gt; $V$7, "Higher", "Lower")</f>
        <v>Lower</v>
      </c>
    </row>
    <row r="2442" spans="1:20" x14ac:dyDescent="0.3">
      <c r="A2442" t="s">
        <v>2149</v>
      </c>
      <c r="B2442">
        <v>107</v>
      </c>
      <c r="C2442">
        <v>105</v>
      </c>
      <c r="D2442">
        <v>16991902</v>
      </c>
      <c r="E2442" t="s">
        <v>220</v>
      </c>
      <c r="F2442" t="s">
        <v>4209</v>
      </c>
      <c r="G2442" t="s">
        <v>5749</v>
      </c>
      <c r="H2442">
        <v>34592</v>
      </c>
      <c r="I2442">
        <v>191</v>
      </c>
      <c r="J2442" t="s">
        <v>29</v>
      </c>
      <c r="K2442" t="s">
        <v>30</v>
      </c>
      <c r="L2442">
        <v>57000000</v>
      </c>
      <c r="M2442">
        <v>2001</v>
      </c>
      <c r="N2442">
        <v>6.2</v>
      </c>
      <c r="O2442">
        <v>-40008098</v>
      </c>
      <c r="R2442" t="s">
        <v>3351</v>
      </c>
      <c r="S2442" cm="1">
        <f t="array" ref="S2442">AVERAGE(IF(Table7[director_name]=R2442, Table7[imdb_score]))</f>
        <v>6.2249999999999996</v>
      </c>
      <c r="T2442" t="str">
        <f>IF(Table8[[#This Row],[Average]] &gt; $V$7, "Higher", "Lower")</f>
        <v>Lower</v>
      </c>
    </row>
    <row r="2443" spans="1:20" x14ac:dyDescent="0.3">
      <c r="A2443" t="s">
        <v>1770</v>
      </c>
      <c r="B2443">
        <v>231</v>
      </c>
      <c r="C2443">
        <v>124</v>
      </c>
      <c r="D2443">
        <v>19445217</v>
      </c>
      <c r="E2443" t="s">
        <v>1066</v>
      </c>
      <c r="F2443" t="s">
        <v>5750</v>
      </c>
      <c r="G2443" t="s">
        <v>5751</v>
      </c>
      <c r="H2443">
        <v>67796</v>
      </c>
      <c r="I2443">
        <v>258</v>
      </c>
      <c r="J2443" t="s">
        <v>29</v>
      </c>
      <c r="K2443" t="s">
        <v>30</v>
      </c>
      <c r="L2443">
        <v>60000000</v>
      </c>
      <c r="M2443">
        <v>2013</v>
      </c>
      <c r="N2443">
        <v>6.2</v>
      </c>
      <c r="O2443">
        <v>-40554783</v>
      </c>
      <c r="R2443" t="s">
        <v>3348</v>
      </c>
      <c r="S2443" cm="1">
        <f t="array" ref="S2443">AVERAGE(IF(Table7[director_name]=R2443, Table7[imdb_score]))</f>
        <v>6.2249999999999996</v>
      </c>
      <c r="T2443" t="str">
        <f>IF(Table8[[#This Row],[Average]] &gt; $V$7, "Higher", "Lower")</f>
        <v>Lower</v>
      </c>
    </row>
    <row r="2444" spans="1:20" x14ac:dyDescent="0.3">
      <c r="A2444" t="s">
        <v>604</v>
      </c>
      <c r="B2444">
        <v>492</v>
      </c>
      <c r="C2444">
        <v>117</v>
      </c>
      <c r="D2444">
        <v>58607007</v>
      </c>
      <c r="E2444" t="s">
        <v>2211</v>
      </c>
      <c r="F2444" t="s">
        <v>1482</v>
      </c>
      <c r="G2444" t="s">
        <v>5752</v>
      </c>
      <c r="H2444">
        <v>182899</v>
      </c>
      <c r="I2444">
        <v>630</v>
      </c>
      <c r="J2444" t="s">
        <v>29</v>
      </c>
      <c r="K2444" t="s">
        <v>30</v>
      </c>
      <c r="L2444">
        <v>100000000</v>
      </c>
      <c r="M2444">
        <v>2014</v>
      </c>
      <c r="N2444">
        <v>6.2</v>
      </c>
      <c r="O2444">
        <v>-41392993</v>
      </c>
      <c r="R2444" t="s">
        <v>1273</v>
      </c>
      <c r="S2444" cm="1">
        <f t="array" ref="S2444">AVERAGE(IF(Table7[director_name]=R2444, Table7[imdb_score]))</f>
        <v>6.2</v>
      </c>
      <c r="T2444" t="str">
        <f>IF(Table8[[#This Row],[Average]] &gt; $V$7, "Higher", "Lower")</f>
        <v>Lower</v>
      </c>
    </row>
    <row r="2445" spans="1:20" x14ac:dyDescent="0.3">
      <c r="A2445" t="s">
        <v>604</v>
      </c>
      <c r="B2445">
        <v>492</v>
      </c>
      <c r="C2445">
        <v>117</v>
      </c>
      <c r="D2445">
        <v>58607007</v>
      </c>
      <c r="E2445" t="s">
        <v>2211</v>
      </c>
      <c r="F2445" t="s">
        <v>1482</v>
      </c>
      <c r="G2445" t="s">
        <v>5752</v>
      </c>
      <c r="H2445">
        <v>182910</v>
      </c>
      <c r="I2445">
        <v>630</v>
      </c>
      <c r="J2445" t="s">
        <v>29</v>
      </c>
      <c r="K2445" t="s">
        <v>30</v>
      </c>
      <c r="L2445">
        <v>100000000</v>
      </c>
      <c r="M2445">
        <v>2014</v>
      </c>
      <c r="N2445">
        <v>6.2</v>
      </c>
      <c r="O2445">
        <v>-41392993</v>
      </c>
      <c r="R2445" t="s">
        <v>2920</v>
      </c>
      <c r="S2445" cm="1">
        <f t="array" ref="S2445">AVERAGE(IF(Table7[director_name]=R2445, Table7[imdb_score]))</f>
        <v>6.2</v>
      </c>
      <c r="T2445" t="str">
        <f>IF(Table8[[#This Row],[Average]] &gt; $V$7, "Higher", "Lower")</f>
        <v>Lower</v>
      </c>
    </row>
    <row r="2446" spans="1:20" x14ac:dyDescent="0.3">
      <c r="A2446" t="s">
        <v>3393</v>
      </c>
      <c r="B2446">
        <v>135</v>
      </c>
      <c r="C2446">
        <v>103</v>
      </c>
      <c r="D2446">
        <v>13395939</v>
      </c>
      <c r="E2446" t="s">
        <v>699</v>
      </c>
      <c r="F2446" t="s">
        <v>2685</v>
      </c>
      <c r="G2446" t="s">
        <v>5753</v>
      </c>
      <c r="H2446">
        <v>43442</v>
      </c>
      <c r="I2446">
        <v>146</v>
      </c>
      <c r="J2446" t="s">
        <v>29</v>
      </c>
      <c r="K2446" t="s">
        <v>200</v>
      </c>
      <c r="L2446">
        <v>60000000</v>
      </c>
      <c r="M2446">
        <v>2004</v>
      </c>
      <c r="N2446">
        <v>6.2</v>
      </c>
      <c r="O2446">
        <v>-46604061</v>
      </c>
      <c r="R2446" t="s">
        <v>3373</v>
      </c>
      <c r="S2446" cm="1">
        <f t="array" ref="S2446">AVERAGE(IF(Table7[director_name]=R2446, Table7[imdb_score]))</f>
        <v>6.2</v>
      </c>
      <c r="T2446" t="str">
        <f>IF(Table8[[#This Row],[Average]] &gt; $V$7, "Higher", "Lower")</f>
        <v>Lower</v>
      </c>
    </row>
    <row r="2447" spans="1:20" x14ac:dyDescent="0.3">
      <c r="A2447" t="s">
        <v>3160</v>
      </c>
      <c r="B2447">
        <v>127</v>
      </c>
      <c r="C2447">
        <v>128</v>
      </c>
      <c r="D2447">
        <v>7221458</v>
      </c>
      <c r="E2447" t="s">
        <v>224</v>
      </c>
      <c r="F2447" t="s">
        <v>351</v>
      </c>
      <c r="G2447" t="s">
        <v>5754</v>
      </c>
      <c r="H2447">
        <v>20740</v>
      </c>
      <c r="I2447">
        <v>178</v>
      </c>
      <c r="J2447" t="s">
        <v>29</v>
      </c>
      <c r="K2447" t="s">
        <v>227</v>
      </c>
      <c r="L2447">
        <v>55000000</v>
      </c>
      <c r="M2447">
        <v>2006</v>
      </c>
      <c r="N2447">
        <v>6.2</v>
      </c>
      <c r="O2447">
        <v>-47778542</v>
      </c>
      <c r="R2447" t="s">
        <v>2920</v>
      </c>
      <c r="S2447" cm="1">
        <f t="array" ref="S2447">AVERAGE(IF(Table7[director_name]=R2447, Table7[imdb_score]))</f>
        <v>6.2</v>
      </c>
      <c r="T2447" t="str">
        <f>IF(Table8[[#This Row],[Average]] &gt; $V$7, "Higher", "Lower")</f>
        <v>Lower</v>
      </c>
    </row>
    <row r="2448" spans="1:20" x14ac:dyDescent="0.3">
      <c r="A2448" t="s">
        <v>2734</v>
      </c>
      <c r="B2448">
        <v>81</v>
      </c>
      <c r="C2448">
        <v>95</v>
      </c>
      <c r="D2448">
        <v>13596911</v>
      </c>
      <c r="E2448" t="s">
        <v>5755</v>
      </c>
      <c r="F2448" t="s">
        <v>392</v>
      </c>
      <c r="G2448" t="s">
        <v>5756</v>
      </c>
      <c r="H2448">
        <v>25572</v>
      </c>
      <c r="I2448">
        <v>123</v>
      </c>
      <c r="J2448" t="s">
        <v>29</v>
      </c>
      <c r="K2448" t="s">
        <v>30</v>
      </c>
      <c r="L2448">
        <v>70000000</v>
      </c>
      <c r="M2448">
        <v>2001</v>
      </c>
      <c r="N2448">
        <v>6.2</v>
      </c>
      <c r="O2448">
        <v>-56403089</v>
      </c>
      <c r="R2448" t="s">
        <v>3373</v>
      </c>
      <c r="S2448" cm="1">
        <f t="array" ref="S2448">AVERAGE(IF(Table7[director_name]=R2448, Table7[imdb_score]))</f>
        <v>6.2</v>
      </c>
      <c r="T2448" t="str">
        <f>IF(Table8[[#This Row],[Average]] &gt; $V$7, "Higher", "Lower")</f>
        <v>Lower</v>
      </c>
    </row>
    <row r="2449" spans="1:20" x14ac:dyDescent="0.3">
      <c r="A2449" t="s">
        <v>3368</v>
      </c>
      <c r="B2449">
        <v>189</v>
      </c>
      <c r="C2449">
        <v>118</v>
      </c>
      <c r="D2449">
        <v>22451</v>
      </c>
      <c r="E2449" t="s">
        <v>5757</v>
      </c>
      <c r="F2449" t="s">
        <v>4214</v>
      </c>
      <c r="G2449" t="s">
        <v>5758</v>
      </c>
      <c r="H2449">
        <v>41288</v>
      </c>
      <c r="I2449">
        <v>126</v>
      </c>
      <c r="J2449" t="s">
        <v>29</v>
      </c>
      <c r="K2449" t="s">
        <v>30</v>
      </c>
      <c r="L2449">
        <v>60000000</v>
      </c>
      <c r="M2449">
        <v>2014</v>
      </c>
      <c r="N2449">
        <v>6.2</v>
      </c>
      <c r="O2449">
        <v>-59977549</v>
      </c>
      <c r="R2449" t="s">
        <v>3373</v>
      </c>
      <c r="S2449" cm="1">
        <f t="array" ref="S2449">AVERAGE(IF(Table7[director_name]=R2449, Table7[imdb_score]))</f>
        <v>6.2</v>
      </c>
      <c r="T2449" t="str">
        <f>IF(Table8[[#This Row],[Average]] &gt; $V$7, "Higher", "Lower")</f>
        <v>Lower</v>
      </c>
    </row>
    <row r="2450" spans="1:20" x14ac:dyDescent="0.3">
      <c r="A2450" t="s">
        <v>3378</v>
      </c>
      <c r="B2450">
        <v>110</v>
      </c>
      <c r="C2450">
        <v>110</v>
      </c>
      <c r="D2450">
        <v>102055</v>
      </c>
      <c r="E2450" t="s">
        <v>533</v>
      </c>
      <c r="F2450" t="s">
        <v>5759</v>
      </c>
      <c r="G2450" t="s">
        <v>5760</v>
      </c>
      <c r="H2450">
        <v>24570</v>
      </c>
      <c r="I2450">
        <v>72</v>
      </c>
      <c r="J2450" t="s">
        <v>179</v>
      </c>
      <c r="K2450" t="s">
        <v>3042</v>
      </c>
      <c r="L2450">
        <v>300000000</v>
      </c>
      <c r="M2450">
        <v>2008</v>
      </c>
      <c r="N2450">
        <v>6.2</v>
      </c>
      <c r="O2450">
        <v>-299897945</v>
      </c>
      <c r="R2450" t="s">
        <v>3402</v>
      </c>
      <c r="S2450" cm="1">
        <f t="array" ref="S2450">AVERAGE(IF(Table7[director_name]=R2450, Table7[imdb_score]))</f>
        <v>6.2</v>
      </c>
      <c r="T2450" t="str">
        <f>IF(Table8[[#This Row],[Average]] &gt; $V$7, "Higher", "Lower")</f>
        <v>Lower</v>
      </c>
    </row>
    <row r="2451" spans="1:20" x14ac:dyDescent="0.3">
      <c r="A2451" t="s">
        <v>3111</v>
      </c>
      <c r="B2451">
        <v>227</v>
      </c>
      <c r="C2451">
        <v>93</v>
      </c>
      <c r="D2451">
        <v>320706665</v>
      </c>
      <c r="E2451" t="s">
        <v>296</v>
      </c>
      <c r="F2451" t="s">
        <v>2025</v>
      </c>
      <c r="G2451" t="s">
        <v>5761</v>
      </c>
      <c r="H2451">
        <v>211971</v>
      </c>
      <c r="I2451">
        <v>326</v>
      </c>
      <c r="J2451" t="s">
        <v>29</v>
      </c>
      <c r="K2451" t="s">
        <v>30</v>
      </c>
      <c r="L2451">
        <v>160000000</v>
      </c>
      <c r="M2451">
        <v>2007</v>
      </c>
      <c r="N2451">
        <v>6.1</v>
      </c>
      <c r="O2451">
        <v>160706665</v>
      </c>
      <c r="R2451" t="s">
        <v>3404</v>
      </c>
      <c r="S2451" cm="1">
        <f t="array" ref="S2451">AVERAGE(IF(Table7[director_name]=R2451, Table7[imdb_score]))</f>
        <v>6.2</v>
      </c>
      <c r="T2451" t="str">
        <f>IF(Table8[[#This Row],[Average]] &gt; $V$7, "Higher", "Lower")</f>
        <v>Lower</v>
      </c>
    </row>
    <row r="2452" spans="1:20" x14ac:dyDescent="0.3">
      <c r="A2452" t="s">
        <v>3737</v>
      </c>
      <c r="B2452">
        <v>108</v>
      </c>
      <c r="C2452">
        <v>90</v>
      </c>
      <c r="D2452">
        <v>161487252</v>
      </c>
      <c r="E2452" t="s">
        <v>1941</v>
      </c>
      <c r="F2452" t="s">
        <v>1823</v>
      </c>
      <c r="G2452" t="s">
        <v>5762</v>
      </c>
      <c r="H2452">
        <v>119450</v>
      </c>
      <c r="I2452">
        <v>300</v>
      </c>
      <c r="J2452" t="s">
        <v>29</v>
      </c>
      <c r="K2452" t="s">
        <v>30</v>
      </c>
      <c r="L2452">
        <v>20000000</v>
      </c>
      <c r="M2452">
        <v>1998</v>
      </c>
      <c r="N2452">
        <v>6.1</v>
      </c>
      <c r="O2452">
        <v>141487252</v>
      </c>
      <c r="R2452" t="s">
        <v>3386</v>
      </c>
      <c r="S2452" cm="1">
        <f t="array" ref="S2452">AVERAGE(IF(Table7[director_name]=R2452, Table7[imdb_score]))</f>
        <v>6.2</v>
      </c>
      <c r="T2452" t="str">
        <f>IF(Table8[[#This Row],[Average]] &gt; $V$7, "Higher", "Lower")</f>
        <v>Lower</v>
      </c>
    </row>
    <row r="2453" spans="1:20" x14ac:dyDescent="0.3">
      <c r="A2453" t="s">
        <v>959</v>
      </c>
      <c r="B2453">
        <v>324</v>
      </c>
      <c r="C2453">
        <v>110</v>
      </c>
      <c r="D2453">
        <v>113709992</v>
      </c>
      <c r="E2453" t="s">
        <v>73</v>
      </c>
      <c r="F2453" t="s">
        <v>2300</v>
      </c>
      <c r="G2453" t="s">
        <v>5763</v>
      </c>
      <c r="H2453">
        <v>108843</v>
      </c>
      <c r="I2453">
        <v>281</v>
      </c>
      <c r="J2453" t="s">
        <v>29</v>
      </c>
      <c r="K2453" t="s">
        <v>30</v>
      </c>
      <c r="L2453">
        <v>7000000</v>
      </c>
      <c r="M2453">
        <v>2012</v>
      </c>
      <c r="N2453">
        <v>6.1</v>
      </c>
      <c r="O2453">
        <v>106709992</v>
      </c>
      <c r="R2453" t="s">
        <v>3441</v>
      </c>
      <c r="S2453" cm="1">
        <f t="array" ref="S2453">AVERAGE(IF(Table7[director_name]=R2453, Table7[imdb_score]))</f>
        <v>6.2</v>
      </c>
      <c r="T2453" t="str">
        <f>IF(Table8[[#This Row],[Average]] &gt; $V$7, "Higher", "Lower")</f>
        <v>Lower</v>
      </c>
    </row>
    <row r="2454" spans="1:20" x14ac:dyDescent="0.3">
      <c r="A2454" t="s">
        <v>3509</v>
      </c>
      <c r="B2454">
        <v>145</v>
      </c>
      <c r="C2454">
        <v>96</v>
      </c>
      <c r="D2454">
        <v>150315155</v>
      </c>
      <c r="E2454" t="s">
        <v>1669</v>
      </c>
      <c r="F2454" t="s">
        <v>1586</v>
      </c>
      <c r="G2454" t="s">
        <v>5764</v>
      </c>
      <c r="H2454">
        <v>54010</v>
      </c>
      <c r="I2454">
        <v>130</v>
      </c>
      <c r="J2454" t="s">
        <v>29</v>
      </c>
      <c r="K2454" t="s">
        <v>30</v>
      </c>
      <c r="L2454">
        <v>50000000</v>
      </c>
      <c r="M2454">
        <v>2015</v>
      </c>
      <c r="N2454">
        <v>6.1</v>
      </c>
      <c r="O2454">
        <v>100315155</v>
      </c>
      <c r="R2454" t="s">
        <v>2762</v>
      </c>
      <c r="S2454" cm="1">
        <f t="array" ref="S2454">AVERAGE(IF(Table7[director_name]=R2454, Table7[imdb_score]))</f>
        <v>6.2</v>
      </c>
      <c r="T2454" t="str">
        <f>IF(Table8[[#This Row],[Average]] &gt; $V$7, "Higher", "Lower")</f>
        <v>Lower</v>
      </c>
    </row>
    <row r="2455" spans="1:20" x14ac:dyDescent="0.3">
      <c r="A2455" t="s">
        <v>4158</v>
      </c>
      <c r="B2455">
        <v>48</v>
      </c>
      <c r="C2455">
        <v>129</v>
      </c>
      <c r="D2455">
        <v>121945720</v>
      </c>
      <c r="E2455" t="s">
        <v>5765</v>
      </c>
      <c r="F2455" t="s">
        <v>2769</v>
      </c>
      <c r="G2455" t="s">
        <v>5766</v>
      </c>
      <c r="H2455">
        <v>89972</v>
      </c>
      <c r="I2455">
        <v>126</v>
      </c>
      <c r="J2455" t="s">
        <v>29</v>
      </c>
      <c r="K2455" t="s">
        <v>30</v>
      </c>
      <c r="L2455">
        <v>25000000</v>
      </c>
      <c r="M2455">
        <v>1992</v>
      </c>
      <c r="N2455">
        <v>6.1</v>
      </c>
      <c r="O2455">
        <v>96945720</v>
      </c>
      <c r="R2455" t="s">
        <v>3380</v>
      </c>
      <c r="S2455" cm="1">
        <f t="array" ref="S2455">AVERAGE(IF(Table7[director_name]=R2455, Table7[imdb_score]))</f>
        <v>6.2</v>
      </c>
      <c r="T2455" t="str">
        <f>IF(Table8[[#This Row],[Average]] &gt; $V$7, "Higher", "Lower")</f>
        <v>Lower</v>
      </c>
    </row>
    <row r="2456" spans="1:20" x14ac:dyDescent="0.3">
      <c r="A2456" t="s">
        <v>3054</v>
      </c>
      <c r="B2456">
        <v>51</v>
      </c>
      <c r="C2456">
        <v>95</v>
      </c>
      <c r="D2456">
        <v>94900000</v>
      </c>
      <c r="E2456" t="s">
        <v>875</v>
      </c>
      <c r="F2456" t="s">
        <v>5767</v>
      </c>
      <c r="G2456" t="s">
        <v>5768</v>
      </c>
      <c r="H2456">
        <v>35172</v>
      </c>
      <c r="I2456">
        <v>128</v>
      </c>
      <c r="J2456" t="s">
        <v>29</v>
      </c>
      <c r="K2456" t="s">
        <v>30</v>
      </c>
      <c r="L2456">
        <v>4000000</v>
      </c>
      <c r="M2456">
        <v>1983</v>
      </c>
      <c r="N2456">
        <v>6.1</v>
      </c>
      <c r="O2456">
        <v>90900000</v>
      </c>
      <c r="R2456" t="s">
        <v>3432</v>
      </c>
      <c r="S2456" cm="1">
        <f t="array" ref="S2456">AVERAGE(IF(Table7[director_name]=R2456, Table7[imdb_score]))</f>
        <v>6.2</v>
      </c>
      <c r="T2456" t="str">
        <f>IF(Table8[[#This Row],[Average]] &gt; $V$7, "Higher", "Lower")</f>
        <v>Lower</v>
      </c>
    </row>
    <row r="2457" spans="1:20" x14ac:dyDescent="0.3">
      <c r="A2457" t="s">
        <v>2103</v>
      </c>
      <c r="B2457">
        <v>237</v>
      </c>
      <c r="C2457">
        <v>123</v>
      </c>
      <c r="D2457">
        <v>215397307</v>
      </c>
      <c r="E2457" t="s">
        <v>715</v>
      </c>
      <c r="F2457" t="s">
        <v>649</v>
      </c>
      <c r="G2457" t="s">
        <v>5769</v>
      </c>
      <c r="H2457">
        <v>242188</v>
      </c>
      <c r="I2457">
        <v>1426</v>
      </c>
      <c r="J2457" t="s">
        <v>29</v>
      </c>
      <c r="K2457" t="s">
        <v>30</v>
      </c>
      <c r="L2457">
        <v>125000000</v>
      </c>
      <c r="M2457">
        <v>2000</v>
      </c>
      <c r="N2457">
        <v>6.1</v>
      </c>
      <c r="O2457">
        <v>90397307</v>
      </c>
      <c r="R2457" t="s">
        <v>3421</v>
      </c>
      <c r="S2457" cm="1">
        <f t="array" ref="S2457">AVERAGE(IF(Table7[director_name]=R2457, Table7[imdb_score]))</f>
        <v>6.2</v>
      </c>
      <c r="T2457" t="str">
        <f>IF(Table8[[#This Row],[Average]] &gt; $V$7, "Higher", "Lower")</f>
        <v>Lower</v>
      </c>
    </row>
    <row r="2458" spans="1:20" x14ac:dyDescent="0.3">
      <c r="A2458" t="s">
        <v>3117</v>
      </c>
      <c r="B2458">
        <v>97</v>
      </c>
      <c r="C2458">
        <v>108</v>
      </c>
      <c r="D2458">
        <v>127214072</v>
      </c>
      <c r="E2458" t="s">
        <v>289</v>
      </c>
      <c r="F2458" t="s">
        <v>2848</v>
      </c>
      <c r="G2458" t="s">
        <v>5770</v>
      </c>
      <c r="H2458">
        <v>83786</v>
      </c>
      <c r="I2458">
        <v>392</v>
      </c>
      <c r="J2458" t="s">
        <v>29</v>
      </c>
      <c r="K2458" t="s">
        <v>30</v>
      </c>
      <c r="L2458">
        <v>38000000</v>
      </c>
      <c r="M2458">
        <v>2002</v>
      </c>
      <c r="N2458">
        <v>6.1</v>
      </c>
      <c r="O2458">
        <v>89214072</v>
      </c>
      <c r="R2458" t="s">
        <v>3407</v>
      </c>
      <c r="S2458" cm="1">
        <f t="array" ref="S2458">AVERAGE(IF(Table7[director_name]=R2458, Table7[imdb_score]))</f>
        <v>6.2</v>
      </c>
      <c r="T2458" t="str">
        <f>IF(Table8[[#This Row],[Average]] &gt; $V$7, "Higher", "Lower")</f>
        <v>Lower</v>
      </c>
    </row>
    <row r="2459" spans="1:20" x14ac:dyDescent="0.3">
      <c r="A2459" t="s">
        <v>3082</v>
      </c>
      <c r="B2459">
        <v>129</v>
      </c>
      <c r="C2459">
        <v>97</v>
      </c>
      <c r="D2459">
        <v>110222438</v>
      </c>
      <c r="E2459" t="s">
        <v>5771</v>
      </c>
      <c r="F2459" t="s">
        <v>841</v>
      </c>
      <c r="G2459" t="s">
        <v>5772</v>
      </c>
      <c r="H2459">
        <v>96693</v>
      </c>
      <c r="I2459">
        <v>271</v>
      </c>
      <c r="J2459" t="s">
        <v>29</v>
      </c>
      <c r="K2459" t="s">
        <v>30</v>
      </c>
      <c r="L2459">
        <v>26000000</v>
      </c>
      <c r="M2459">
        <v>2003</v>
      </c>
      <c r="N2459">
        <v>6.1</v>
      </c>
      <c r="O2459">
        <v>84222438</v>
      </c>
      <c r="R2459" t="s">
        <v>3360</v>
      </c>
      <c r="S2459" cm="1">
        <f t="array" ref="S2459">AVERAGE(IF(Table7[director_name]=R2459, Table7[imdb_score]))</f>
        <v>6.2</v>
      </c>
      <c r="T2459" t="str">
        <f>IF(Table8[[#This Row],[Average]] &gt; $V$7, "Higher", "Lower")</f>
        <v>Lower</v>
      </c>
    </row>
    <row r="2460" spans="1:20" x14ac:dyDescent="0.3">
      <c r="A2460" t="s">
        <v>2460</v>
      </c>
      <c r="B2460">
        <v>101</v>
      </c>
      <c r="C2460">
        <v>112</v>
      </c>
      <c r="D2460">
        <v>91038276</v>
      </c>
      <c r="E2460" t="s">
        <v>875</v>
      </c>
      <c r="F2460" t="s">
        <v>5381</v>
      </c>
      <c r="G2460" t="s">
        <v>5773</v>
      </c>
      <c r="H2460">
        <v>47876</v>
      </c>
      <c r="I2460">
        <v>320</v>
      </c>
      <c r="J2460" t="s">
        <v>29</v>
      </c>
      <c r="K2460" t="s">
        <v>30</v>
      </c>
      <c r="L2460">
        <v>13000000</v>
      </c>
      <c r="M2460">
        <v>2001</v>
      </c>
      <c r="N2460">
        <v>6.1</v>
      </c>
      <c r="O2460">
        <v>78038276</v>
      </c>
      <c r="R2460" t="s">
        <v>3390</v>
      </c>
      <c r="S2460" cm="1">
        <f t="array" ref="S2460">AVERAGE(IF(Table7[director_name]=R2460, Table7[imdb_score]))</f>
        <v>6.2</v>
      </c>
      <c r="T2460" t="str">
        <f>IF(Table8[[#This Row],[Average]] &gt; $V$7, "Higher", "Lower")</f>
        <v>Lower</v>
      </c>
    </row>
    <row r="2461" spans="1:20" x14ac:dyDescent="0.3">
      <c r="A2461" t="s">
        <v>1750</v>
      </c>
      <c r="B2461">
        <v>195</v>
      </c>
      <c r="C2461">
        <v>120</v>
      </c>
      <c r="D2461">
        <v>101334374</v>
      </c>
      <c r="E2461" t="s">
        <v>2463</v>
      </c>
      <c r="F2461" t="s">
        <v>2685</v>
      </c>
      <c r="G2461" t="s">
        <v>5774</v>
      </c>
      <c r="H2461">
        <v>124941</v>
      </c>
      <c r="I2461">
        <v>488</v>
      </c>
      <c r="J2461" t="s">
        <v>29</v>
      </c>
      <c r="K2461" t="s">
        <v>30</v>
      </c>
      <c r="L2461">
        <v>24000000</v>
      </c>
      <c r="M2461">
        <v>1997</v>
      </c>
      <c r="N2461">
        <v>6.1</v>
      </c>
      <c r="O2461">
        <v>77334374</v>
      </c>
      <c r="R2461" t="s">
        <v>3434</v>
      </c>
      <c r="S2461" cm="1">
        <f t="array" ref="S2461">AVERAGE(IF(Table7[director_name]=R2461, Table7[imdb_score]))</f>
        <v>6.2</v>
      </c>
      <c r="T2461" t="str">
        <f>IF(Table8[[#This Row],[Average]] &gt; $V$7, "Higher", "Lower")</f>
        <v>Lower</v>
      </c>
    </row>
    <row r="2462" spans="1:20" x14ac:dyDescent="0.3">
      <c r="A2462" t="s">
        <v>3525</v>
      </c>
      <c r="B2462">
        <v>165</v>
      </c>
      <c r="C2462">
        <v>109</v>
      </c>
      <c r="D2462">
        <v>78845130</v>
      </c>
      <c r="E2462" t="s">
        <v>4075</v>
      </c>
      <c r="F2462" t="s">
        <v>5775</v>
      </c>
      <c r="G2462" t="s">
        <v>5776</v>
      </c>
      <c r="H2462">
        <v>17596</v>
      </c>
      <c r="I2462">
        <v>94</v>
      </c>
      <c r="J2462" t="s">
        <v>29</v>
      </c>
      <c r="K2462" t="s">
        <v>241</v>
      </c>
      <c r="L2462">
        <v>10000000</v>
      </c>
      <c r="M2462">
        <v>2016</v>
      </c>
      <c r="N2462">
        <v>6.1</v>
      </c>
      <c r="O2462">
        <v>68845130</v>
      </c>
      <c r="R2462" t="s">
        <v>3444</v>
      </c>
      <c r="S2462" cm="1">
        <f t="array" ref="S2462">AVERAGE(IF(Table7[director_name]=R2462, Table7[imdb_score]))</f>
        <v>6.2</v>
      </c>
      <c r="T2462" t="str">
        <f>IF(Table8[[#This Row],[Average]] &gt; $V$7, "Higher", "Lower")</f>
        <v>Lower</v>
      </c>
    </row>
    <row r="2463" spans="1:20" x14ac:dyDescent="0.3">
      <c r="A2463" t="s">
        <v>2673</v>
      </c>
      <c r="B2463">
        <v>125</v>
      </c>
      <c r="C2463">
        <v>120</v>
      </c>
      <c r="D2463">
        <v>140459099</v>
      </c>
      <c r="E2463" t="s">
        <v>5777</v>
      </c>
      <c r="F2463" t="s">
        <v>27</v>
      </c>
      <c r="G2463" t="s">
        <v>5778</v>
      </c>
      <c r="H2463">
        <v>135601</v>
      </c>
      <c r="I2463">
        <v>493</v>
      </c>
      <c r="J2463" t="s">
        <v>29</v>
      </c>
      <c r="K2463" t="s">
        <v>30</v>
      </c>
      <c r="L2463">
        <v>75000000</v>
      </c>
      <c r="M2463">
        <v>1998</v>
      </c>
      <c r="N2463">
        <v>6.1</v>
      </c>
      <c r="O2463">
        <v>65459099</v>
      </c>
      <c r="R2463" t="s">
        <v>3417</v>
      </c>
      <c r="S2463" cm="1">
        <f t="array" ref="S2463">AVERAGE(IF(Table7[director_name]=R2463, Table7[imdb_score]))</f>
        <v>6.2</v>
      </c>
      <c r="T2463" t="str">
        <f>IF(Table8[[#This Row],[Average]] &gt; $V$7, "Higher", "Lower")</f>
        <v>Lower</v>
      </c>
    </row>
    <row r="2464" spans="1:20" x14ac:dyDescent="0.3">
      <c r="A2464" t="s">
        <v>2992</v>
      </c>
      <c r="B2464">
        <v>25</v>
      </c>
      <c r="C2464">
        <v>109</v>
      </c>
      <c r="D2464">
        <v>69800000</v>
      </c>
      <c r="E2464" t="s">
        <v>5629</v>
      </c>
      <c r="F2464" t="s">
        <v>306</v>
      </c>
      <c r="G2464" t="s">
        <v>5779</v>
      </c>
      <c r="H2464">
        <v>18140</v>
      </c>
      <c r="I2464">
        <v>60</v>
      </c>
      <c r="J2464" t="s">
        <v>29</v>
      </c>
      <c r="K2464" t="s">
        <v>30</v>
      </c>
      <c r="L2464">
        <v>10000000</v>
      </c>
      <c r="M2464">
        <v>1980</v>
      </c>
      <c r="N2464">
        <v>6.1</v>
      </c>
      <c r="O2464">
        <v>59800000</v>
      </c>
      <c r="R2464" t="s">
        <v>3362</v>
      </c>
      <c r="S2464" cm="1">
        <f t="array" ref="S2464">AVERAGE(IF(Table7[director_name]=R2464, Table7[imdb_score]))</f>
        <v>6.2</v>
      </c>
      <c r="T2464" t="str">
        <f>IF(Table8[[#This Row],[Average]] &gt; $V$7, "Higher", "Lower")</f>
        <v>Lower</v>
      </c>
    </row>
    <row r="2465" spans="1:20" x14ac:dyDescent="0.3">
      <c r="A2465" t="s">
        <v>1907</v>
      </c>
      <c r="B2465">
        <v>191</v>
      </c>
      <c r="C2465">
        <v>184</v>
      </c>
      <c r="D2465">
        <v>198539855</v>
      </c>
      <c r="E2465" t="s">
        <v>3028</v>
      </c>
      <c r="F2465" t="s">
        <v>3010</v>
      </c>
      <c r="G2465" t="s">
        <v>5780</v>
      </c>
      <c r="H2465">
        <v>254111</v>
      </c>
      <c r="I2465">
        <v>1999</v>
      </c>
      <c r="J2465" t="s">
        <v>29</v>
      </c>
      <c r="K2465" t="s">
        <v>30</v>
      </c>
      <c r="L2465">
        <v>140000000</v>
      </c>
      <c r="M2465">
        <v>2001</v>
      </c>
      <c r="N2465">
        <v>6.1</v>
      </c>
      <c r="O2465">
        <v>58539855</v>
      </c>
      <c r="R2465" t="s">
        <v>3395</v>
      </c>
      <c r="S2465" cm="1">
        <f t="array" ref="S2465">AVERAGE(IF(Table7[director_name]=R2465, Table7[imdb_score]))</f>
        <v>6.2</v>
      </c>
      <c r="T2465" t="str">
        <f>IF(Table8[[#This Row],[Average]] &gt; $V$7, "Higher", "Lower")</f>
        <v>Lower</v>
      </c>
    </row>
    <row r="2466" spans="1:20" x14ac:dyDescent="0.3">
      <c r="A2466" t="s">
        <v>4146</v>
      </c>
      <c r="B2466">
        <v>139</v>
      </c>
      <c r="C2466">
        <v>105</v>
      </c>
      <c r="D2466">
        <v>77264926</v>
      </c>
      <c r="E2466" t="s">
        <v>1669</v>
      </c>
      <c r="F2466" t="s">
        <v>5781</v>
      </c>
      <c r="G2466" t="s">
        <v>5782</v>
      </c>
      <c r="H2466">
        <v>21176</v>
      </c>
      <c r="I2466">
        <v>107</v>
      </c>
      <c r="J2466" t="s">
        <v>29</v>
      </c>
      <c r="K2466" t="s">
        <v>30</v>
      </c>
      <c r="L2466">
        <v>25000000</v>
      </c>
      <c r="M2466">
        <v>2012</v>
      </c>
      <c r="N2466">
        <v>6.1</v>
      </c>
      <c r="O2466">
        <v>52264926</v>
      </c>
      <c r="R2466" t="s">
        <v>3410</v>
      </c>
      <c r="S2466" cm="1">
        <f t="array" ref="S2466">AVERAGE(IF(Table7[director_name]=R2466, Table7[imdb_score]))</f>
        <v>6.2</v>
      </c>
      <c r="T2466" t="str">
        <f>IF(Table8[[#This Row],[Average]] &gt; $V$7, "Higher", "Lower")</f>
        <v>Lower</v>
      </c>
    </row>
    <row r="2467" spans="1:20" x14ac:dyDescent="0.3">
      <c r="A2467" t="s">
        <v>2121</v>
      </c>
      <c r="B2467">
        <v>208</v>
      </c>
      <c r="C2467">
        <v>88</v>
      </c>
      <c r="D2467">
        <v>190418803</v>
      </c>
      <c r="E2467" t="s">
        <v>5783</v>
      </c>
      <c r="F2467" t="s">
        <v>665</v>
      </c>
      <c r="G2467" t="s">
        <v>5784</v>
      </c>
      <c r="H2467">
        <v>270207</v>
      </c>
      <c r="I2467">
        <v>606</v>
      </c>
      <c r="J2467" t="s">
        <v>29</v>
      </c>
      <c r="K2467" t="s">
        <v>30</v>
      </c>
      <c r="L2467">
        <v>140000000</v>
      </c>
      <c r="M2467">
        <v>2002</v>
      </c>
      <c r="N2467">
        <v>6.1</v>
      </c>
      <c r="O2467">
        <v>50418803</v>
      </c>
      <c r="R2467" t="s">
        <v>3411</v>
      </c>
      <c r="S2467" cm="1">
        <f t="array" ref="S2467">AVERAGE(IF(Table7[director_name]=R2467, Table7[imdb_score]))</f>
        <v>6.2</v>
      </c>
      <c r="T2467" t="str">
        <f>IF(Table8[[#This Row],[Average]] &gt; $V$7, "Higher", "Lower")</f>
        <v>Lower</v>
      </c>
    </row>
    <row r="2468" spans="1:20" x14ac:dyDescent="0.3">
      <c r="A2468" t="s">
        <v>4631</v>
      </c>
      <c r="B2468">
        <v>55</v>
      </c>
      <c r="C2468">
        <v>98</v>
      </c>
      <c r="D2468">
        <v>57176582</v>
      </c>
      <c r="E2468" t="s">
        <v>676</v>
      </c>
      <c r="F2468" t="s">
        <v>5785</v>
      </c>
      <c r="G2468" t="s">
        <v>5786</v>
      </c>
      <c r="H2468">
        <v>27492</v>
      </c>
      <c r="I2468">
        <v>84</v>
      </c>
      <c r="J2468" t="s">
        <v>29</v>
      </c>
      <c r="K2468" t="s">
        <v>30</v>
      </c>
      <c r="L2468">
        <v>9500000</v>
      </c>
      <c r="M2468">
        <v>2000</v>
      </c>
      <c r="N2468">
        <v>6.1</v>
      </c>
      <c r="O2468">
        <v>47676582</v>
      </c>
      <c r="R2468" t="s">
        <v>3437</v>
      </c>
      <c r="S2468" cm="1">
        <f t="array" ref="S2468">AVERAGE(IF(Table7[director_name]=R2468, Table7[imdb_score]))</f>
        <v>6.2</v>
      </c>
      <c r="T2468" t="str">
        <f>IF(Table8[[#This Row],[Average]] &gt; $V$7, "Higher", "Lower")</f>
        <v>Lower</v>
      </c>
    </row>
    <row r="2469" spans="1:20" x14ac:dyDescent="0.3">
      <c r="A2469" t="s">
        <v>3746</v>
      </c>
      <c r="B2469">
        <v>175</v>
      </c>
      <c r="C2469">
        <v>111</v>
      </c>
      <c r="D2469">
        <v>76806312</v>
      </c>
      <c r="E2469" t="s">
        <v>289</v>
      </c>
      <c r="F2469" t="s">
        <v>1921</v>
      </c>
      <c r="G2469" t="s">
        <v>5787</v>
      </c>
      <c r="H2469">
        <v>124501</v>
      </c>
      <c r="I2469">
        <v>154</v>
      </c>
      <c r="J2469" t="s">
        <v>29</v>
      </c>
      <c r="K2469" t="s">
        <v>30</v>
      </c>
      <c r="L2469">
        <v>30000000</v>
      </c>
      <c r="M2469">
        <v>2008</v>
      </c>
      <c r="N2469">
        <v>6.1</v>
      </c>
      <c r="O2469">
        <v>46806312</v>
      </c>
      <c r="R2469" t="s">
        <v>3366</v>
      </c>
      <c r="S2469" cm="1">
        <f t="array" ref="S2469">AVERAGE(IF(Table7[director_name]=R2469, Table7[imdb_score]))</f>
        <v>6.2</v>
      </c>
      <c r="T2469" t="str">
        <f>IF(Table8[[#This Row],[Average]] &gt; $V$7, "Higher", "Lower")</f>
        <v>Lower</v>
      </c>
    </row>
    <row r="2470" spans="1:20" x14ac:dyDescent="0.3">
      <c r="A2470" t="s">
        <v>3661</v>
      </c>
      <c r="B2470">
        <v>41</v>
      </c>
      <c r="C2470">
        <v>78</v>
      </c>
      <c r="D2470">
        <v>76501438</v>
      </c>
      <c r="E2470" t="s">
        <v>3666</v>
      </c>
      <c r="F2470" t="s">
        <v>5788</v>
      </c>
      <c r="G2470" t="s">
        <v>5789</v>
      </c>
      <c r="H2470">
        <v>8146</v>
      </c>
      <c r="I2470">
        <v>49</v>
      </c>
      <c r="J2470" t="s">
        <v>29</v>
      </c>
      <c r="K2470" t="s">
        <v>227</v>
      </c>
      <c r="L2470">
        <v>30000000</v>
      </c>
      <c r="M2470">
        <v>2000</v>
      </c>
      <c r="N2470">
        <v>6.1</v>
      </c>
      <c r="O2470">
        <v>46501438</v>
      </c>
      <c r="R2470" t="s">
        <v>3384</v>
      </c>
      <c r="S2470" cm="1">
        <f t="array" ref="S2470">AVERAGE(IF(Table7[director_name]=R2470, Table7[imdb_score]))</f>
        <v>6.2</v>
      </c>
      <c r="T2470" t="str">
        <f>IF(Table8[[#This Row],[Average]] &gt; $V$7, "Higher", "Lower")</f>
        <v>Lower</v>
      </c>
    </row>
    <row r="2471" spans="1:20" x14ac:dyDescent="0.3">
      <c r="A2471" t="s">
        <v>3252</v>
      </c>
      <c r="B2471">
        <v>148</v>
      </c>
      <c r="C2471">
        <v>101</v>
      </c>
      <c r="D2471">
        <v>80276912</v>
      </c>
      <c r="E2471" t="s">
        <v>289</v>
      </c>
      <c r="F2471" t="s">
        <v>5790</v>
      </c>
      <c r="G2471" t="s">
        <v>5791</v>
      </c>
      <c r="H2471">
        <v>140740</v>
      </c>
      <c r="I2471">
        <v>151</v>
      </c>
      <c r="J2471" t="s">
        <v>29</v>
      </c>
      <c r="K2471" t="s">
        <v>30</v>
      </c>
      <c r="L2471">
        <v>35000000</v>
      </c>
      <c r="M2471">
        <v>2008</v>
      </c>
      <c r="N2471">
        <v>6.1</v>
      </c>
      <c r="O2471">
        <v>45276912</v>
      </c>
      <c r="R2471" t="s">
        <v>3425</v>
      </c>
      <c r="S2471" cm="1">
        <f t="array" ref="S2471">AVERAGE(IF(Table7[director_name]=R2471, Table7[imdb_score]))</f>
        <v>6.2</v>
      </c>
      <c r="T2471" t="str">
        <f>IF(Table8[[#This Row],[Average]] &gt; $V$7, "Higher", "Lower")</f>
        <v>Lower</v>
      </c>
    </row>
    <row r="2472" spans="1:20" x14ac:dyDescent="0.3">
      <c r="A2472" t="s">
        <v>4621</v>
      </c>
      <c r="B2472">
        <v>358</v>
      </c>
      <c r="C2472">
        <v>114</v>
      </c>
      <c r="D2472">
        <v>155181732</v>
      </c>
      <c r="E2472" t="s">
        <v>1050</v>
      </c>
      <c r="F2472" t="s">
        <v>3495</v>
      </c>
      <c r="G2472" t="s">
        <v>5792</v>
      </c>
      <c r="H2472">
        <v>147497</v>
      </c>
      <c r="I2472">
        <v>499</v>
      </c>
      <c r="J2472" t="s">
        <v>29</v>
      </c>
      <c r="K2472" t="s">
        <v>30</v>
      </c>
      <c r="L2472">
        <v>110000000</v>
      </c>
      <c r="M2472">
        <v>2015</v>
      </c>
      <c r="N2472">
        <v>6.1</v>
      </c>
      <c r="O2472">
        <v>45181732</v>
      </c>
      <c r="R2472" t="s">
        <v>3382</v>
      </c>
      <c r="S2472" cm="1">
        <f t="array" ref="S2472">AVERAGE(IF(Table7[director_name]=R2472, Table7[imdb_score]))</f>
        <v>6.2</v>
      </c>
      <c r="T2472" t="str">
        <f>IF(Table8[[#This Row],[Average]] &gt; $V$7, "Higher", "Lower")</f>
        <v>Lower</v>
      </c>
    </row>
    <row r="2473" spans="1:20" x14ac:dyDescent="0.3">
      <c r="A2473" t="s">
        <v>3606</v>
      </c>
      <c r="B2473">
        <v>242</v>
      </c>
      <c r="C2473">
        <v>97</v>
      </c>
      <c r="D2473">
        <v>52200504</v>
      </c>
      <c r="E2473" t="s">
        <v>1453</v>
      </c>
      <c r="F2473" t="s">
        <v>3700</v>
      </c>
      <c r="G2473" t="s">
        <v>5793</v>
      </c>
      <c r="H2473">
        <v>54190</v>
      </c>
      <c r="I2473">
        <v>183</v>
      </c>
      <c r="J2473" t="s">
        <v>29</v>
      </c>
      <c r="K2473" t="s">
        <v>442</v>
      </c>
      <c r="L2473">
        <v>10000000</v>
      </c>
      <c r="M2473">
        <v>2015</v>
      </c>
      <c r="N2473">
        <v>6.1</v>
      </c>
      <c r="O2473">
        <v>42200504</v>
      </c>
      <c r="R2473" t="s">
        <v>3427</v>
      </c>
      <c r="S2473" cm="1">
        <f t="array" ref="S2473">AVERAGE(IF(Table7[director_name]=R2473, Table7[imdb_score]))</f>
        <v>6.2</v>
      </c>
      <c r="T2473" t="str">
        <f>IF(Table8[[#This Row],[Average]] &gt; $V$7, "Higher", "Lower")</f>
        <v>Lower</v>
      </c>
    </row>
    <row r="2474" spans="1:20" x14ac:dyDescent="0.3">
      <c r="A2474" t="s">
        <v>1962</v>
      </c>
      <c r="B2474">
        <v>156</v>
      </c>
      <c r="C2474">
        <v>94</v>
      </c>
      <c r="D2474">
        <v>59573085</v>
      </c>
      <c r="E2474" t="s">
        <v>4368</v>
      </c>
      <c r="F2474" t="s">
        <v>4369</v>
      </c>
      <c r="G2474" t="s">
        <v>5794</v>
      </c>
      <c r="H2474">
        <v>13562</v>
      </c>
      <c r="I2474">
        <v>103</v>
      </c>
      <c r="J2474" t="s">
        <v>29</v>
      </c>
      <c r="K2474" t="s">
        <v>30</v>
      </c>
      <c r="L2474">
        <v>18000000</v>
      </c>
      <c r="M2474">
        <v>2016</v>
      </c>
      <c r="N2474">
        <v>6.1</v>
      </c>
      <c r="O2474">
        <v>41573085</v>
      </c>
      <c r="R2474" t="s">
        <v>3439</v>
      </c>
      <c r="S2474" cm="1">
        <f t="array" ref="S2474">AVERAGE(IF(Table7[director_name]=R2474, Table7[imdb_score]))</f>
        <v>6.2</v>
      </c>
      <c r="T2474" t="str">
        <f>IF(Table8[[#This Row],[Average]] &gt; $V$7, "Higher", "Lower")</f>
        <v>Lower</v>
      </c>
    </row>
    <row r="2475" spans="1:20" x14ac:dyDescent="0.3">
      <c r="A2475" t="s">
        <v>3645</v>
      </c>
      <c r="B2475">
        <v>5</v>
      </c>
      <c r="C2475">
        <v>86</v>
      </c>
      <c r="D2475">
        <v>39552600</v>
      </c>
      <c r="E2475" t="s">
        <v>5795</v>
      </c>
      <c r="F2475" t="s">
        <v>5796</v>
      </c>
      <c r="G2475" t="s">
        <v>5797</v>
      </c>
      <c r="H2475">
        <v>3411</v>
      </c>
      <c r="I2475">
        <v>36</v>
      </c>
      <c r="J2475" t="s">
        <v>29</v>
      </c>
      <c r="K2475" t="s">
        <v>30</v>
      </c>
      <c r="L2475">
        <v>500000</v>
      </c>
      <c r="M2475">
        <v>1974</v>
      </c>
      <c r="N2475">
        <v>6.1</v>
      </c>
      <c r="O2475">
        <v>39052600</v>
      </c>
      <c r="R2475" t="s">
        <v>3399</v>
      </c>
      <c r="S2475" cm="1">
        <f t="array" ref="S2475">AVERAGE(IF(Table7[director_name]=R2475, Table7[imdb_score]))</f>
        <v>6.2</v>
      </c>
      <c r="T2475" t="str">
        <f>IF(Table8[[#This Row],[Average]] &gt; $V$7, "Higher", "Lower")</f>
        <v>Lower</v>
      </c>
    </row>
    <row r="2476" spans="1:20" x14ac:dyDescent="0.3">
      <c r="A2476" t="s">
        <v>4052</v>
      </c>
      <c r="B2476">
        <v>90</v>
      </c>
      <c r="C2476">
        <v>100</v>
      </c>
      <c r="D2476">
        <v>48637684</v>
      </c>
      <c r="E2476" t="s">
        <v>289</v>
      </c>
      <c r="F2476" t="s">
        <v>3423</v>
      </c>
      <c r="G2476" t="s">
        <v>5798</v>
      </c>
      <c r="H2476">
        <v>16979</v>
      </c>
      <c r="I2476">
        <v>42</v>
      </c>
      <c r="J2476" t="s">
        <v>29</v>
      </c>
      <c r="K2476" t="s">
        <v>30</v>
      </c>
      <c r="L2476">
        <v>12500000</v>
      </c>
      <c r="M2476">
        <v>2014</v>
      </c>
      <c r="N2476">
        <v>6.1</v>
      </c>
      <c r="O2476">
        <v>36137684</v>
      </c>
      <c r="R2476" t="s">
        <v>3355</v>
      </c>
      <c r="S2476" cm="1">
        <f t="array" ref="S2476">AVERAGE(IF(Table7[director_name]=R2476, Table7[imdb_score]))</f>
        <v>6.2</v>
      </c>
      <c r="T2476" t="str">
        <f>IF(Table8[[#This Row],[Average]] &gt; $V$7, "Higher", "Lower")</f>
        <v>Lower</v>
      </c>
    </row>
    <row r="2477" spans="1:20" x14ac:dyDescent="0.3">
      <c r="A2477" t="s">
        <v>5107</v>
      </c>
      <c r="B2477">
        <v>37</v>
      </c>
      <c r="C2477">
        <v>117</v>
      </c>
      <c r="D2477">
        <v>49121934</v>
      </c>
      <c r="E2477" t="s">
        <v>699</v>
      </c>
      <c r="F2477" t="s">
        <v>3077</v>
      </c>
      <c r="G2477" t="s">
        <v>5799</v>
      </c>
      <c r="H2477">
        <v>6528</v>
      </c>
      <c r="I2477">
        <v>32</v>
      </c>
      <c r="J2477" t="s">
        <v>29</v>
      </c>
      <c r="K2477" t="s">
        <v>30</v>
      </c>
      <c r="L2477">
        <v>13000000</v>
      </c>
      <c r="M2477">
        <v>2007</v>
      </c>
      <c r="N2477">
        <v>6.1</v>
      </c>
      <c r="O2477">
        <v>36121934</v>
      </c>
      <c r="R2477" t="s">
        <v>3358</v>
      </c>
      <c r="S2477" cm="1">
        <f t="array" ref="S2477">AVERAGE(IF(Table7[director_name]=R2477, Table7[imdb_score]))</f>
        <v>6.2</v>
      </c>
      <c r="T2477" t="str">
        <f>IF(Table8[[#This Row],[Average]] &gt; $V$7, "Higher", "Lower")</f>
        <v>Lower</v>
      </c>
    </row>
    <row r="2478" spans="1:20" x14ac:dyDescent="0.3">
      <c r="A2478" t="s">
        <v>4559</v>
      </c>
      <c r="B2478">
        <v>118</v>
      </c>
      <c r="C2478">
        <v>101</v>
      </c>
      <c r="D2478">
        <v>93307796</v>
      </c>
      <c r="E2478" t="s">
        <v>289</v>
      </c>
      <c r="F2478" t="s">
        <v>5800</v>
      </c>
      <c r="G2478" t="s">
        <v>5801</v>
      </c>
      <c r="H2478">
        <v>85673</v>
      </c>
      <c r="I2478">
        <v>269</v>
      </c>
      <c r="J2478" t="s">
        <v>29</v>
      </c>
      <c r="K2478" t="s">
        <v>30</v>
      </c>
      <c r="L2478">
        <v>60000000</v>
      </c>
      <c r="M2478">
        <v>2002</v>
      </c>
      <c r="N2478">
        <v>6.1</v>
      </c>
      <c r="O2478">
        <v>33307796</v>
      </c>
      <c r="R2478" t="s">
        <v>3429</v>
      </c>
      <c r="S2478" cm="1">
        <f t="array" ref="S2478">AVERAGE(IF(Table7[director_name]=R2478, Table7[imdb_score]))</f>
        <v>6.2</v>
      </c>
      <c r="T2478" t="str">
        <f>IF(Table8[[#This Row],[Average]] &gt; $V$7, "Higher", "Lower")</f>
        <v>Lower</v>
      </c>
    </row>
    <row r="2479" spans="1:20" x14ac:dyDescent="0.3">
      <c r="A2479" t="s">
        <v>4569</v>
      </c>
      <c r="B2479">
        <v>31</v>
      </c>
      <c r="C2479">
        <v>101</v>
      </c>
      <c r="D2479">
        <v>53146000</v>
      </c>
      <c r="E2479" t="s">
        <v>208</v>
      </c>
      <c r="F2479" t="s">
        <v>5499</v>
      </c>
      <c r="G2479" t="s">
        <v>5802</v>
      </c>
      <c r="H2479">
        <v>9845</v>
      </c>
      <c r="I2479">
        <v>77</v>
      </c>
      <c r="J2479" t="s">
        <v>29</v>
      </c>
      <c r="K2479" t="s">
        <v>30</v>
      </c>
      <c r="L2479">
        <v>20000000</v>
      </c>
      <c r="M2479">
        <v>1996</v>
      </c>
      <c r="N2479">
        <v>6.1</v>
      </c>
      <c r="O2479">
        <v>33146000</v>
      </c>
      <c r="R2479" t="s">
        <v>3393</v>
      </c>
      <c r="S2479" cm="1">
        <f t="array" ref="S2479">AVERAGE(IF(Table7[director_name]=R2479, Table7[imdb_score]))</f>
        <v>6.2</v>
      </c>
      <c r="T2479" t="str">
        <f>IF(Table8[[#This Row],[Average]] &gt; $V$7, "Higher", "Lower")</f>
        <v>Lower</v>
      </c>
    </row>
    <row r="2480" spans="1:20" x14ac:dyDescent="0.3">
      <c r="A2480" t="s">
        <v>481</v>
      </c>
      <c r="B2480">
        <v>125</v>
      </c>
      <c r="C2480">
        <v>123</v>
      </c>
      <c r="D2480">
        <v>66808615</v>
      </c>
      <c r="E2480" t="s">
        <v>5803</v>
      </c>
      <c r="F2480" t="s">
        <v>221</v>
      </c>
      <c r="G2480" t="s">
        <v>5804</v>
      </c>
      <c r="H2480">
        <v>87351</v>
      </c>
      <c r="I2480">
        <v>344</v>
      </c>
      <c r="J2480" t="s">
        <v>29</v>
      </c>
      <c r="K2480" t="s">
        <v>30</v>
      </c>
      <c r="L2480">
        <v>34000000</v>
      </c>
      <c r="M2480">
        <v>2001</v>
      </c>
      <c r="N2480">
        <v>6.1</v>
      </c>
      <c r="O2480">
        <v>32808615</v>
      </c>
      <c r="R2480" t="s">
        <v>3368</v>
      </c>
      <c r="S2480" cm="1">
        <f t="array" ref="S2480">AVERAGE(IF(Table7[director_name]=R2480, Table7[imdb_score]))</f>
        <v>6.2</v>
      </c>
      <c r="T2480" t="str">
        <f>IF(Table8[[#This Row],[Average]] &gt; $V$7, "Higher", "Lower")</f>
        <v>Lower</v>
      </c>
    </row>
    <row r="2481" spans="1:20" x14ac:dyDescent="0.3">
      <c r="A2481" t="s">
        <v>4738</v>
      </c>
      <c r="B2481">
        <v>70</v>
      </c>
      <c r="C2481">
        <v>115</v>
      </c>
      <c r="D2481">
        <v>55973336</v>
      </c>
      <c r="E2481" t="s">
        <v>1576</v>
      </c>
      <c r="F2481" t="s">
        <v>924</v>
      </c>
      <c r="G2481" t="s">
        <v>5805</v>
      </c>
      <c r="H2481">
        <v>57040</v>
      </c>
      <c r="I2481">
        <v>365</v>
      </c>
      <c r="J2481" t="s">
        <v>29</v>
      </c>
      <c r="K2481" t="s">
        <v>30</v>
      </c>
      <c r="L2481">
        <v>25000000</v>
      </c>
      <c r="M2481">
        <v>2000</v>
      </c>
      <c r="N2481">
        <v>6.1</v>
      </c>
      <c r="O2481">
        <v>30973336</v>
      </c>
      <c r="R2481" t="s">
        <v>3378</v>
      </c>
      <c r="S2481" cm="1">
        <f t="array" ref="S2481">AVERAGE(IF(Table7[director_name]=R2481, Table7[imdb_score]))</f>
        <v>6.2</v>
      </c>
      <c r="T2481" t="str">
        <f>IF(Table8[[#This Row],[Average]] &gt; $V$7, "Higher", "Lower")</f>
        <v>Lower</v>
      </c>
    </row>
    <row r="2482" spans="1:20" x14ac:dyDescent="0.3">
      <c r="A2482" t="s">
        <v>1948</v>
      </c>
      <c r="B2482">
        <v>144</v>
      </c>
      <c r="C2482">
        <v>99</v>
      </c>
      <c r="D2482">
        <v>109993847</v>
      </c>
      <c r="E2482" t="s">
        <v>3376</v>
      </c>
      <c r="F2482" t="s">
        <v>1823</v>
      </c>
      <c r="G2482" t="s">
        <v>5806</v>
      </c>
      <c r="H2482">
        <v>72326</v>
      </c>
      <c r="I2482">
        <v>116</v>
      </c>
      <c r="J2482" t="s">
        <v>29</v>
      </c>
      <c r="K2482" t="s">
        <v>30</v>
      </c>
      <c r="L2482">
        <v>80000000</v>
      </c>
      <c r="M2482">
        <v>2008</v>
      </c>
      <c r="N2482">
        <v>6.1</v>
      </c>
      <c r="O2482">
        <v>29993847</v>
      </c>
      <c r="R2482" t="s">
        <v>3373</v>
      </c>
      <c r="S2482" cm="1">
        <f t="array" ref="S2482">AVERAGE(IF(Table7[director_name]=R2482, Table7[imdb_score]))</f>
        <v>6.2</v>
      </c>
      <c r="T2482" t="str">
        <f>IF(Table8[[#This Row],[Average]] &gt; $V$7, "Higher", "Lower")</f>
        <v>Lower</v>
      </c>
    </row>
    <row r="2483" spans="1:20" x14ac:dyDescent="0.3">
      <c r="A2483" t="s">
        <v>934</v>
      </c>
      <c r="B2483">
        <v>173</v>
      </c>
      <c r="C2483">
        <v>101</v>
      </c>
      <c r="D2483">
        <v>88200225</v>
      </c>
      <c r="E2483" t="s">
        <v>338</v>
      </c>
      <c r="F2483" t="s">
        <v>5807</v>
      </c>
      <c r="G2483" t="s">
        <v>5808</v>
      </c>
      <c r="H2483">
        <v>120795</v>
      </c>
      <c r="I2483">
        <v>308</v>
      </c>
      <c r="J2483" t="s">
        <v>29</v>
      </c>
      <c r="K2483" t="s">
        <v>30</v>
      </c>
      <c r="L2483">
        <v>60000000</v>
      </c>
      <c r="M2483">
        <v>2004</v>
      </c>
      <c r="N2483">
        <v>6.1</v>
      </c>
      <c r="O2483">
        <v>28200225</v>
      </c>
      <c r="R2483" t="s">
        <v>2920</v>
      </c>
      <c r="S2483" cm="1">
        <f t="array" ref="S2483">AVERAGE(IF(Table7[director_name]=R2483, Table7[imdb_score]))</f>
        <v>6.2</v>
      </c>
      <c r="T2483" t="str">
        <f>IF(Table8[[#This Row],[Average]] &gt; $V$7, "Higher", "Lower")</f>
        <v>Lower</v>
      </c>
    </row>
    <row r="2484" spans="1:20" x14ac:dyDescent="0.3">
      <c r="A2484" t="s">
        <v>3591</v>
      </c>
      <c r="B2484">
        <v>204</v>
      </c>
      <c r="C2484">
        <v>99</v>
      </c>
      <c r="D2484">
        <v>58879132</v>
      </c>
      <c r="E2484" t="s">
        <v>1929</v>
      </c>
      <c r="F2484" t="s">
        <v>464</v>
      </c>
      <c r="G2484" t="s">
        <v>5809</v>
      </c>
      <c r="H2484">
        <v>66123</v>
      </c>
      <c r="I2484">
        <v>219</v>
      </c>
      <c r="J2484" t="s">
        <v>29</v>
      </c>
      <c r="K2484" t="s">
        <v>30</v>
      </c>
      <c r="L2484">
        <v>31000000</v>
      </c>
      <c r="M2484">
        <v>2015</v>
      </c>
      <c r="N2484">
        <v>6.1</v>
      </c>
      <c r="O2484">
        <v>27879132</v>
      </c>
      <c r="R2484" t="s">
        <v>1273</v>
      </c>
      <c r="S2484" cm="1">
        <f t="array" ref="S2484">AVERAGE(IF(Table7[director_name]=R2484, Table7[imdb_score]))</f>
        <v>6.2</v>
      </c>
      <c r="T2484" t="str">
        <f>IF(Table8[[#This Row],[Average]] &gt; $V$7, "Higher", "Lower")</f>
        <v>Lower</v>
      </c>
    </row>
    <row r="2485" spans="1:20" x14ac:dyDescent="0.3">
      <c r="A2485" t="s">
        <v>2342</v>
      </c>
      <c r="B2485">
        <v>190</v>
      </c>
      <c r="C2485">
        <v>90</v>
      </c>
      <c r="D2485">
        <v>37470017</v>
      </c>
      <c r="E2485" t="s">
        <v>2463</v>
      </c>
      <c r="F2485" t="s">
        <v>306</v>
      </c>
      <c r="G2485" t="s">
        <v>5810</v>
      </c>
      <c r="H2485">
        <v>86890</v>
      </c>
      <c r="I2485">
        <v>985</v>
      </c>
      <c r="J2485" t="s">
        <v>29</v>
      </c>
      <c r="K2485" t="s">
        <v>227</v>
      </c>
      <c r="L2485">
        <v>10000000</v>
      </c>
      <c r="M2485">
        <v>2001</v>
      </c>
      <c r="N2485">
        <v>6.1</v>
      </c>
      <c r="O2485">
        <v>27470017</v>
      </c>
      <c r="R2485" t="s">
        <v>3451</v>
      </c>
      <c r="S2485" cm="1">
        <f t="array" ref="S2485">AVERAGE(IF(Table7[director_name]=R2485, Table7[imdb_score]))</f>
        <v>6.1999999999999993</v>
      </c>
      <c r="T2485" t="str">
        <f>IF(Table8[[#This Row],[Average]] &gt; $V$7, "Higher", "Lower")</f>
        <v>Lower</v>
      </c>
    </row>
    <row r="2486" spans="1:20" x14ac:dyDescent="0.3">
      <c r="A2486" t="s">
        <v>3650</v>
      </c>
      <c r="B2486">
        <v>19</v>
      </c>
      <c r="C2486">
        <v>84</v>
      </c>
      <c r="D2486">
        <v>27979400</v>
      </c>
      <c r="E2486" t="s">
        <v>2113</v>
      </c>
      <c r="F2486" t="s">
        <v>5345</v>
      </c>
      <c r="G2486" t="s">
        <v>5811</v>
      </c>
      <c r="H2486">
        <v>37611</v>
      </c>
      <c r="I2486">
        <v>72</v>
      </c>
      <c r="J2486" t="s">
        <v>29</v>
      </c>
      <c r="K2486" t="s">
        <v>30</v>
      </c>
      <c r="L2486">
        <v>8200000</v>
      </c>
      <c r="M2486">
        <v>1993</v>
      </c>
      <c r="N2486">
        <v>6.1</v>
      </c>
      <c r="O2486">
        <v>19779400</v>
      </c>
      <c r="R2486" t="s">
        <v>3457</v>
      </c>
      <c r="S2486" cm="1">
        <f t="array" ref="S2486">AVERAGE(IF(Table7[director_name]=R2486, Table7[imdb_score]))</f>
        <v>6.1999999999999993</v>
      </c>
      <c r="T2486" t="str">
        <f>IF(Table8[[#This Row],[Average]] &gt; $V$7, "Higher", "Lower")</f>
        <v>Lower</v>
      </c>
    </row>
    <row r="2487" spans="1:20" x14ac:dyDescent="0.3">
      <c r="A2487" t="s">
        <v>3689</v>
      </c>
      <c r="B2487">
        <v>119</v>
      </c>
      <c r="C2487">
        <v>98</v>
      </c>
      <c r="D2487">
        <v>56044241</v>
      </c>
      <c r="E2487" t="s">
        <v>519</v>
      </c>
      <c r="F2487" t="s">
        <v>3010</v>
      </c>
      <c r="G2487" t="s">
        <v>5812</v>
      </c>
      <c r="H2487">
        <v>122187</v>
      </c>
      <c r="I2487">
        <v>339</v>
      </c>
      <c r="J2487" t="s">
        <v>29</v>
      </c>
      <c r="K2487" t="s">
        <v>30</v>
      </c>
      <c r="L2487">
        <v>37000000</v>
      </c>
      <c r="M2487">
        <v>2004</v>
      </c>
      <c r="N2487">
        <v>6.1</v>
      </c>
      <c r="O2487">
        <v>19044241</v>
      </c>
      <c r="R2487" t="s">
        <v>3451</v>
      </c>
      <c r="S2487" cm="1">
        <f t="array" ref="S2487">AVERAGE(IF(Table7[director_name]=R2487, Table7[imdb_score]))</f>
        <v>6.1999999999999993</v>
      </c>
      <c r="T2487" t="str">
        <f>IF(Table8[[#This Row],[Average]] &gt; $V$7, "Higher", "Lower")</f>
        <v>Lower</v>
      </c>
    </row>
    <row r="2488" spans="1:20" x14ac:dyDescent="0.3">
      <c r="A2488" t="s">
        <v>2988</v>
      </c>
      <c r="B2488">
        <v>264</v>
      </c>
      <c r="C2488">
        <v>133</v>
      </c>
      <c r="D2488">
        <v>160201106</v>
      </c>
      <c r="E2488" t="s">
        <v>715</v>
      </c>
      <c r="F2488" t="s">
        <v>2018</v>
      </c>
      <c r="G2488" t="s">
        <v>5813</v>
      </c>
      <c r="H2488">
        <v>169914</v>
      </c>
      <c r="I2488">
        <v>1185</v>
      </c>
      <c r="J2488" t="s">
        <v>29</v>
      </c>
      <c r="K2488" t="s">
        <v>200</v>
      </c>
      <c r="L2488">
        <v>142000000</v>
      </c>
      <c r="M2488">
        <v>2002</v>
      </c>
      <c r="N2488">
        <v>6.1</v>
      </c>
      <c r="O2488">
        <v>18201106</v>
      </c>
      <c r="R2488" t="s">
        <v>3446</v>
      </c>
      <c r="S2488" cm="1">
        <f t="array" ref="S2488">AVERAGE(IF(Table7[director_name]=R2488, Table7[imdb_score]))</f>
        <v>6.1999999999999993</v>
      </c>
      <c r="T2488" t="str">
        <f>IF(Table8[[#This Row],[Average]] &gt; $V$7, "Higher", "Lower")</f>
        <v>Lower</v>
      </c>
    </row>
    <row r="2489" spans="1:20" x14ac:dyDescent="0.3">
      <c r="A2489" t="s">
        <v>3615</v>
      </c>
      <c r="B2489">
        <v>164</v>
      </c>
      <c r="C2489">
        <v>94</v>
      </c>
      <c r="D2489">
        <v>26049082</v>
      </c>
      <c r="E2489" t="s">
        <v>289</v>
      </c>
      <c r="F2489" t="s">
        <v>5814</v>
      </c>
      <c r="G2489" t="s">
        <v>5815</v>
      </c>
      <c r="H2489">
        <v>76791</v>
      </c>
      <c r="I2489">
        <v>100</v>
      </c>
      <c r="J2489" t="s">
        <v>29</v>
      </c>
      <c r="K2489" t="s">
        <v>30</v>
      </c>
      <c r="L2489">
        <v>8000000</v>
      </c>
      <c r="M2489">
        <v>2014</v>
      </c>
      <c r="N2489">
        <v>6.1</v>
      </c>
      <c r="O2489">
        <v>18049082</v>
      </c>
      <c r="R2489" t="s">
        <v>3446</v>
      </c>
      <c r="S2489" cm="1">
        <f t="array" ref="S2489">AVERAGE(IF(Table7[director_name]=R2489, Table7[imdb_score]))</f>
        <v>6.1999999999999993</v>
      </c>
      <c r="T2489" t="str">
        <f>IF(Table8[[#This Row],[Average]] &gt; $V$7, "Higher", "Lower")</f>
        <v>Lower</v>
      </c>
    </row>
    <row r="2490" spans="1:20" x14ac:dyDescent="0.3">
      <c r="A2490" t="s">
        <v>4154</v>
      </c>
      <c r="B2490">
        <v>242</v>
      </c>
      <c r="C2490">
        <v>87</v>
      </c>
      <c r="D2490">
        <v>19100000</v>
      </c>
      <c r="E2490" t="s">
        <v>211</v>
      </c>
      <c r="F2490" t="s">
        <v>5816</v>
      </c>
      <c r="G2490" t="s">
        <v>5817</v>
      </c>
      <c r="H2490">
        <v>39690</v>
      </c>
      <c r="I2490">
        <v>394</v>
      </c>
      <c r="J2490" t="s">
        <v>29</v>
      </c>
      <c r="K2490" t="s">
        <v>30</v>
      </c>
      <c r="L2490">
        <v>1250000</v>
      </c>
      <c r="M2490">
        <v>1981</v>
      </c>
      <c r="N2490">
        <v>6.1</v>
      </c>
      <c r="O2490">
        <v>17850000</v>
      </c>
      <c r="R2490" t="s">
        <v>3457</v>
      </c>
      <c r="S2490" cm="1">
        <f t="array" ref="S2490">AVERAGE(IF(Table7[director_name]=R2490, Table7[imdb_score]))</f>
        <v>6.1999999999999993</v>
      </c>
      <c r="T2490" t="str">
        <f>IF(Table8[[#This Row],[Average]] &gt; $V$7, "Higher", "Lower")</f>
        <v>Lower</v>
      </c>
    </row>
    <row r="2491" spans="1:20" x14ac:dyDescent="0.3">
      <c r="A2491" t="s">
        <v>2286</v>
      </c>
      <c r="B2491">
        <v>165</v>
      </c>
      <c r="C2491">
        <v>110</v>
      </c>
      <c r="D2491">
        <v>39263506</v>
      </c>
      <c r="E2491" t="s">
        <v>208</v>
      </c>
      <c r="F2491" t="s">
        <v>3757</v>
      </c>
      <c r="G2491" t="s">
        <v>5818</v>
      </c>
      <c r="H2491">
        <v>40469</v>
      </c>
      <c r="I2491">
        <v>135</v>
      </c>
      <c r="J2491" t="s">
        <v>29</v>
      </c>
      <c r="K2491" t="s">
        <v>30</v>
      </c>
      <c r="L2491">
        <v>22000000</v>
      </c>
      <c r="M2491">
        <v>2008</v>
      </c>
      <c r="N2491">
        <v>6.1</v>
      </c>
      <c r="O2491">
        <v>17263506</v>
      </c>
      <c r="R2491" t="s">
        <v>3454</v>
      </c>
      <c r="S2491" cm="1">
        <f t="array" ref="S2491">AVERAGE(IF(Table7[director_name]=R2491, Table7[imdb_score]))</f>
        <v>6.1999999999999993</v>
      </c>
      <c r="T2491" t="str">
        <f>IF(Table8[[#This Row],[Average]] &gt; $V$7, "Higher", "Lower")</f>
        <v>Lower</v>
      </c>
    </row>
    <row r="2492" spans="1:20" x14ac:dyDescent="0.3">
      <c r="A2492" t="s">
        <v>3989</v>
      </c>
      <c r="B2492">
        <v>103</v>
      </c>
      <c r="C2492">
        <v>90</v>
      </c>
      <c r="D2492">
        <v>31585300</v>
      </c>
      <c r="E2492" t="s">
        <v>289</v>
      </c>
      <c r="F2492" t="s">
        <v>5819</v>
      </c>
      <c r="G2492" t="s">
        <v>5820</v>
      </c>
      <c r="H2492">
        <v>38248</v>
      </c>
      <c r="I2492">
        <v>250</v>
      </c>
      <c r="J2492" t="s">
        <v>29</v>
      </c>
      <c r="K2492" t="s">
        <v>30</v>
      </c>
      <c r="L2492">
        <v>15000000</v>
      </c>
      <c r="M2492">
        <v>2005</v>
      </c>
      <c r="N2492">
        <v>6.1</v>
      </c>
      <c r="O2492">
        <v>16585300</v>
      </c>
      <c r="R2492" t="s">
        <v>3446</v>
      </c>
      <c r="S2492" cm="1">
        <f t="array" ref="S2492">AVERAGE(IF(Table7[director_name]=R2492, Table7[imdb_score]))</f>
        <v>6.1999999999999993</v>
      </c>
      <c r="T2492" t="str">
        <f>IF(Table8[[#This Row],[Average]] &gt; $V$7, "Higher", "Lower")</f>
        <v>Lower</v>
      </c>
    </row>
    <row r="2493" spans="1:20" x14ac:dyDescent="0.3">
      <c r="A2493" t="s">
        <v>3633</v>
      </c>
      <c r="B2493">
        <v>40</v>
      </c>
      <c r="C2493">
        <v>90</v>
      </c>
      <c r="D2493">
        <v>22235901</v>
      </c>
      <c r="E2493" t="s">
        <v>289</v>
      </c>
      <c r="F2493" t="s">
        <v>2190</v>
      </c>
      <c r="G2493" t="s">
        <v>5821</v>
      </c>
      <c r="H2493">
        <v>4339</v>
      </c>
      <c r="I2493">
        <v>31</v>
      </c>
      <c r="J2493" t="s">
        <v>29</v>
      </c>
      <c r="K2493" t="s">
        <v>30</v>
      </c>
      <c r="L2493">
        <v>6000000</v>
      </c>
      <c r="M2493">
        <v>2001</v>
      </c>
      <c r="N2493">
        <v>6.1</v>
      </c>
      <c r="O2493">
        <v>16235901</v>
      </c>
      <c r="R2493" t="s">
        <v>3457</v>
      </c>
      <c r="S2493" cm="1">
        <f t="array" ref="S2493">AVERAGE(IF(Table7[director_name]=R2493, Table7[imdb_score]))</f>
        <v>6.1999999999999993</v>
      </c>
      <c r="T2493" t="str">
        <f>IF(Table8[[#This Row],[Average]] &gt; $V$7, "Higher", "Lower")</f>
        <v>Lower</v>
      </c>
    </row>
    <row r="2494" spans="1:20" x14ac:dyDescent="0.3">
      <c r="A2494" t="s">
        <v>3291</v>
      </c>
      <c r="B2494">
        <v>196</v>
      </c>
      <c r="C2494">
        <v>93</v>
      </c>
      <c r="D2494">
        <v>21197315</v>
      </c>
      <c r="E2494" t="s">
        <v>211</v>
      </c>
      <c r="F2494" t="s">
        <v>5822</v>
      </c>
      <c r="G2494" t="s">
        <v>5823</v>
      </c>
      <c r="H2494">
        <v>49948</v>
      </c>
      <c r="I2494">
        <v>211</v>
      </c>
      <c r="J2494" t="s">
        <v>29</v>
      </c>
      <c r="K2494" t="s">
        <v>30</v>
      </c>
      <c r="L2494">
        <v>5000000</v>
      </c>
      <c r="M2494">
        <v>2014</v>
      </c>
      <c r="N2494">
        <v>6.1</v>
      </c>
      <c r="O2494">
        <v>16197315</v>
      </c>
      <c r="R2494" t="s">
        <v>3454</v>
      </c>
      <c r="S2494" cm="1">
        <f t="array" ref="S2494">AVERAGE(IF(Table7[director_name]=R2494, Table7[imdb_score]))</f>
        <v>6.1999999999999993</v>
      </c>
      <c r="T2494" t="str">
        <f>IF(Table8[[#This Row],[Average]] &gt; $V$7, "Higher", "Lower")</f>
        <v>Lower</v>
      </c>
    </row>
    <row r="2495" spans="1:20" x14ac:dyDescent="0.3">
      <c r="A2495" t="s">
        <v>2549</v>
      </c>
      <c r="B2495">
        <v>29</v>
      </c>
      <c r="C2495">
        <v>97</v>
      </c>
      <c r="D2495">
        <v>41067398</v>
      </c>
      <c r="E2495" t="s">
        <v>1562</v>
      </c>
      <c r="F2495" t="s">
        <v>5824</v>
      </c>
      <c r="G2495" t="s">
        <v>5825</v>
      </c>
      <c r="H2495">
        <v>22748</v>
      </c>
      <c r="I2495">
        <v>41</v>
      </c>
      <c r="J2495" t="s">
        <v>29</v>
      </c>
      <c r="K2495" t="s">
        <v>30</v>
      </c>
      <c r="L2495">
        <v>25000000</v>
      </c>
      <c r="M2495">
        <v>1997</v>
      </c>
      <c r="N2495">
        <v>6.1</v>
      </c>
      <c r="O2495">
        <v>16067398</v>
      </c>
      <c r="R2495" t="s">
        <v>3451</v>
      </c>
      <c r="S2495" cm="1">
        <f t="array" ref="S2495">AVERAGE(IF(Table7[director_name]=R2495, Table7[imdb_score]))</f>
        <v>6.1999999999999993</v>
      </c>
      <c r="T2495" t="str">
        <f>IF(Table8[[#This Row],[Average]] &gt; $V$7, "Higher", "Lower")</f>
        <v>Lower</v>
      </c>
    </row>
    <row r="2496" spans="1:20" x14ac:dyDescent="0.3">
      <c r="A2496" t="s">
        <v>3625</v>
      </c>
      <c r="B2496">
        <v>57</v>
      </c>
      <c r="C2496">
        <v>91</v>
      </c>
      <c r="D2496">
        <v>27052167</v>
      </c>
      <c r="E2496" t="s">
        <v>1562</v>
      </c>
      <c r="F2496" t="s">
        <v>1223</v>
      </c>
      <c r="G2496" t="s">
        <v>5826</v>
      </c>
      <c r="H2496">
        <v>24834</v>
      </c>
      <c r="I2496">
        <v>168</v>
      </c>
      <c r="J2496" t="s">
        <v>29</v>
      </c>
      <c r="K2496" t="s">
        <v>30</v>
      </c>
      <c r="L2496">
        <v>13000000</v>
      </c>
      <c r="M2496">
        <v>1998</v>
      </c>
      <c r="N2496">
        <v>6.1</v>
      </c>
      <c r="O2496">
        <v>14052167</v>
      </c>
      <c r="R2496" t="s">
        <v>3457</v>
      </c>
      <c r="S2496" cm="1">
        <f t="array" ref="S2496">AVERAGE(IF(Table7[director_name]=R2496, Table7[imdb_score]))</f>
        <v>6.1999999999999993</v>
      </c>
      <c r="T2496" t="str">
        <f>IF(Table8[[#This Row],[Average]] &gt; $V$7, "Higher", "Lower")</f>
        <v>Lower</v>
      </c>
    </row>
    <row r="2497" spans="1:20" x14ac:dyDescent="0.3">
      <c r="A2497" t="s">
        <v>2446</v>
      </c>
      <c r="B2497">
        <v>100</v>
      </c>
      <c r="C2497">
        <v>108</v>
      </c>
      <c r="D2497">
        <v>53955614</v>
      </c>
      <c r="E2497" t="s">
        <v>5827</v>
      </c>
      <c r="F2497" t="s">
        <v>2639</v>
      </c>
      <c r="G2497" t="s">
        <v>5828</v>
      </c>
      <c r="H2497">
        <v>77415</v>
      </c>
      <c r="I2497">
        <v>139</v>
      </c>
      <c r="J2497" t="s">
        <v>29</v>
      </c>
      <c r="K2497" t="s">
        <v>30</v>
      </c>
      <c r="L2497">
        <v>40000000</v>
      </c>
      <c r="M2497">
        <v>1998</v>
      </c>
      <c r="N2497">
        <v>6.1</v>
      </c>
      <c r="O2497">
        <v>13955614</v>
      </c>
      <c r="R2497" t="s">
        <v>3446</v>
      </c>
      <c r="S2497" cm="1">
        <f t="array" ref="S2497">AVERAGE(IF(Table7[director_name]=R2497, Table7[imdb_score]))</f>
        <v>6.1999999999999993</v>
      </c>
      <c r="T2497" t="str">
        <f>IF(Table8[[#This Row],[Average]] &gt; $V$7, "Higher", "Lower")</f>
        <v>Lower</v>
      </c>
    </row>
    <row r="2498" spans="1:20" x14ac:dyDescent="0.3">
      <c r="A2498" t="s">
        <v>3587</v>
      </c>
      <c r="B2498">
        <v>176</v>
      </c>
      <c r="C2498">
        <v>100</v>
      </c>
      <c r="D2498">
        <v>13746550</v>
      </c>
      <c r="E2498" t="s">
        <v>5502</v>
      </c>
      <c r="F2498" t="s">
        <v>486</v>
      </c>
      <c r="G2498" t="s">
        <v>5829</v>
      </c>
      <c r="H2498">
        <v>29322</v>
      </c>
      <c r="I2498">
        <v>104</v>
      </c>
      <c r="J2498" t="s">
        <v>29</v>
      </c>
      <c r="K2498" t="s">
        <v>30</v>
      </c>
      <c r="L2498">
        <v>2000000</v>
      </c>
      <c r="M2498">
        <v>2012</v>
      </c>
      <c r="N2498">
        <v>6.1</v>
      </c>
      <c r="O2498">
        <v>11746550</v>
      </c>
      <c r="R2498" t="s">
        <v>3451</v>
      </c>
      <c r="S2498" cm="1">
        <f t="array" ref="S2498">AVERAGE(IF(Table7[director_name]=R2498, Table7[imdb_score]))</f>
        <v>6.1999999999999993</v>
      </c>
      <c r="T2498" t="str">
        <f>IF(Table8[[#This Row],[Average]] &gt; $V$7, "Higher", "Lower")</f>
        <v>Lower</v>
      </c>
    </row>
    <row r="2499" spans="1:20" x14ac:dyDescent="0.3">
      <c r="A2499" t="s">
        <v>2221</v>
      </c>
      <c r="B2499">
        <v>135</v>
      </c>
      <c r="C2499">
        <v>90</v>
      </c>
      <c r="D2499">
        <v>110332737</v>
      </c>
      <c r="E2499" t="s">
        <v>338</v>
      </c>
      <c r="F2499" t="s">
        <v>1777</v>
      </c>
      <c r="G2499" t="s">
        <v>5830</v>
      </c>
      <c r="H2499">
        <v>110788</v>
      </c>
      <c r="I2499">
        <v>258</v>
      </c>
      <c r="J2499" t="s">
        <v>29</v>
      </c>
      <c r="K2499" t="s">
        <v>30</v>
      </c>
      <c r="L2499">
        <v>100000000</v>
      </c>
      <c r="M2499">
        <v>2005</v>
      </c>
      <c r="N2499">
        <v>6.1</v>
      </c>
      <c r="O2499">
        <v>10332737</v>
      </c>
      <c r="R2499" t="s">
        <v>2878</v>
      </c>
      <c r="S2499" cm="1">
        <f t="array" ref="S2499">AVERAGE(IF(Table7[director_name]=R2499, Table7[imdb_score]))</f>
        <v>6.1874999999999991</v>
      </c>
      <c r="T2499" t="str">
        <f>IF(Table8[[#This Row],[Average]] &gt; $V$7, "Higher", "Lower")</f>
        <v>Lower</v>
      </c>
    </row>
    <row r="2500" spans="1:20" x14ac:dyDescent="0.3">
      <c r="A2500" t="s">
        <v>2827</v>
      </c>
      <c r="B2500">
        <v>86</v>
      </c>
      <c r="C2500">
        <v>104</v>
      </c>
      <c r="D2500">
        <v>69688384</v>
      </c>
      <c r="E2500" t="s">
        <v>4122</v>
      </c>
      <c r="F2500" t="s">
        <v>55</v>
      </c>
      <c r="G2500" t="s">
        <v>5831</v>
      </c>
      <c r="H2500">
        <v>34473</v>
      </c>
      <c r="I2500">
        <v>139</v>
      </c>
      <c r="J2500" t="s">
        <v>29</v>
      </c>
      <c r="K2500" t="s">
        <v>30</v>
      </c>
      <c r="L2500">
        <v>60000000</v>
      </c>
      <c r="M2500">
        <v>2000</v>
      </c>
      <c r="N2500">
        <v>6.1</v>
      </c>
      <c r="O2500">
        <v>9688384</v>
      </c>
      <c r="R2500" t="s">
        <v>2878</v>
      </c>
      <c r="S2500" cm="1">
        <f t="array" ref="S2500">AVERAGE(IF(Table7[director_name]=R2500, Table7[imdb_score]))</f>
        <v>6.1874999999999991</v>
      </c>
      <c r="T2500" t="str">
        <f>IF(Table8[[#This Row],[Average]] &gt; $V$7, "Higher", "Lower")</f>
        <v>Lower</v>
      </c>
    </row>
    <row r="2501" spans="1:20" x14ac:dyDescent="0.3">
      <c r="A2501" t="s">
        <v>1213</v>
      </c>
      <c r="B2501">
        <v>220</v>
      </c>
      <c r="C2501">
        <v>83</v>
      </c>
      <c r="D2501">
        <v>37053924</v>
      </c>
      <c r="E2501" t="s">
        <v>2113</v>
      </c>
      <c r="F2501" t="s">
        <v>5832</v>
      </c>
      <c r="G2501" t="s">
        <v>5833</v>
      </c>
      <c r="H2501">
        <v>77935</v>
      </c>
      <c r="I2501">
        <v>122</v>
      </c>
      <c r="J2501" t="s">
        <v>29</v>
      </c>
      <c r="K2501" t="s">
        <v>227</v>
      </c>
      <c r="L2501">
        <v>28000000</v>
      </c>
      <c r="M2501">
        <v>2011</v>
      </c>
      <c r="N2501">
        <v>6.1</v>
      </c>
      <c r="O2501">
        <v>9053924</v>
      </c>
      <c r="R2501" t="s">
        <v>2878</v>
      </c>
      <c r="S2501" cm="1">
        <f t="array" ref="S2501">AVERAGE(IF(Table7[director_name]=R2501, Table7[imdb_score]))</f>
        <v>6.1874999999999991</v>
      </c>
      <c r="T2501" t="str">
        <f>IF(Table8[[#This Row],[Average]] &gt; $V$7, "Higher", "Lower")</f>
        <v>Lower</v>
      </c>
    </row>
    <row r="2502" spans="1:20" x14ac:dyDescent="0.3">
      <c r="A2502" t="s">
        <v>3552</v>
      </c>
      <c r="B2502">
        <v>148</v>
      </c>
      <c r="C2502">
        <v>110</v>
      </c>
      <c r="D2502">
        <v>46813366</v>
      </c>
      <c r="E2502" t="s">
        <v>289</v>
      </c>
      <c r="F2502" t="s">
        <v>5664</v>
      </c>
      <c r="G2502" t="s">
        <v>5834</v>
      </c>
      <c r="H2502">
        <v>39440</v>
      </c>
      <c r="I2502">
        <v>83</v>
      </c>
      <c r="J2502" t="s">
        <v>29</v>
      </c>
      <c r="K2502" t="s">
        <v>30</v>
      </c>
      <c r="L2502">
        <v>38000000</v>
      </c>
      <c r="M2502">
        <v>2016</v>
      </c>
      <c r="N2502">
        <v>6.1</v>
      </c>
      <c r="O2502">
        <v>8813366</v>
      </c>
      <c r="R2502" t="s">
        <v>2878</v>
      </c>
      <c r="S2502" cm="1">
        <f t="array" ref="S2502">AVERAGE(IF(Table7[director_name]=R2502, Table7[imdb_score]))</f>
        <v>6.1874999999999991</v>
      </c>
      <c r="T2502" t="str">
        <f>IF(Table8[[#This Row],[Average]] &gt; $V$7, "Higher", "Lower")</f>
        <v>Lower</v>
      </c>
    </row>
    <row r="2503" spans="1:20" x14ac:dyDescent="0.3">
      <c r="A2503" t="s">
        <v>3454</v>
      </c>
      <c r="B2503">
        <v>181</v>
      </c>
      <c r="C2503">
        <v>101</v>
      </c>
      <c r="D2503">
        <v>27758465</v>
      </c>
      <c r="E2503" t="s">
        <v>699</v>
      </c>
      <c r="F2503" t="s">
        <v>5835</v>
      </c>
      <c r="G2503" t="s">
        <v>5836</v>
      </c>
      <c r="H2503">
        <v>77987</v>
      </c>
      <c r="I2503">
        <v>120</v>
      </c>
      <c r="J2503" t="s">
        <v>29</v>
      </c>
      <c r="K2503" t="s">
        <v>30</v>
      </c>
      <c r="L2503">
        <v>19000000</v>
      </c>
      <c r="M2503">
        <v>2010</v>
      </c>
      <c r="N2503">
        <v>6.1</v>
      </c>
      <c r="O2503">
        <v>8758465</v>
      </c>
      <c r="R2503" t="s">
        <v>2878</v>
      </c>
      <c r="S2503" cm="1">
        <f t="array" ref="S2503">AVERAGE(IF(Table7[director_name]=R2503, Table7[imdb_score]))</f>
        <v>6.1874999999999991</v>
      </c>
      <c r="T2503" t="str">
        <f>IF(Table8[[#This Row],[Average]] &gt; $V$7, "Higher", "Lower")</f>
        <v>Lower</v>
      </c>
    </row>
    <row r="2504" spans="1:20" x14ac:dyDescent="0.3">
      <c r="A2504" t="s">
        <v>3514</v>
      </c>
      <c r="B2504">
        <v>284</v>
      </c>
      <c r="C2504">
        <v>110</v>
      </c>
      <c r="D2504">
        <v>83503161</v>
      </c>
      <c r="E2504" t="s">
        <v>5837</v>
      </c>
      <c r="F2504" t="s">
        <v>1256</v>
      </c>
      <c r="G2504" t="s">
        <v>5838</v>
      </c>
      <c r="H2504">
        <v>138190</v>
      </c>
      <c r="I2504">
        <v>405</v>
      </c>
      <c r="J2504" t="s">
        <v>29</v>
      </c>
      <c r="K2504" t="s">
        <v>30</v>
      </c>
      <c r="L2504">
        <v>75000000</v>
      </c>
      <c r="M2504">
        <v>2011</v>
      </c>
      <c r="N2504">
        <v>6.1</v>
      </c>
      <c r="O2504">
        <v>8503161</v>
      </c>
      <c r="R2504" t="s">
        <v>2878</v>
      </c>
      <c r="S2504" cm="1">
        <f t="array" ref="S2504">AVERAGE(IF(Table7[director_name]=R2504, Table7[imdb_score]))</f>
        <v>6.1874999999999991</v>
      </c>
      <c r="T2504" t="str">
        <f>IF(Table8[[#This Row],[Average]] &gt; $V$7, "Higher", "Lower")</f>
        <v>Lower</v>
      </c>
    </row>
    <row r="2505" spans="1:20" x14ac:dyDescent="0.3">
      <c r="A2505" t="s">
        <v>1757</v>
      </c>
      <c r="B2505">
        <v>371</v>
      </c>
      <c r="C2505">
        <v>118</v>
      </c>
      <c r="D2505">
        <v>78031620</v>
      </c>
      <c r="E2505" t="s">
        <v>205</v>
      </c>
      <c r="F2505" t="s">
        <v>520</v>
      </c>
      <c r="G2505" t="s">
        <v>5839</v>
      </c>
      <c r="H2505">
        <v>102248</v>
      </c>
      <c r="I2505">
        <v>403</v>
      </c>
      <c r="J2505" t="s">
        <v>29</v>
      </c>
      <c r="K2505" t="s">
        <v>30</v>
      </c>
      <c r="L2505">
        <v>70000000</v>
      </c>
      <c r="M2505">
        <v>2014</v>
      </c>
      <c r="N2505">
        <v>6.1</v>
      </c>
      <c r="O2505">
        <v>8031620</v>
      </c>
      <c r="R2505" t="s">
        <v>2878</v>
      </c>
      <c r="S2505" cm="1">
        <f t="array" ref="S2505">AVERAGE(IF(Table7[director_name]=R2505, Table7[imdb_score]))</f>
        <v>6.1874999999999991</v>
      </c>
      <c r="T2505" t="str">
        <f>IF(Table8[[#This Row],[Average]] &gt; $V$7, "Higher", "Lower")</f>
        <v>Lower</v>
      </c>
    </row>
    <row r="2506" spans="1:20" x14ac:dyDescent="0.3">
      <c r="A2506" t="s">
        <v>3463</v>
      </c>
      <c r="B2506">
        <v>118</v>
      </c>
      <c r="C2506">
        <v>106</v>
      </c>
      <c r="D2506">
        <v>57887882</v>
      </c>
      <c r="E2506" t="s">
        <v>699</v>
      </c>
      <c r="F2506" t="s">
        <v>5840</v>
      </c>
      <c r="G2506" t="s">
        <v>5841</v>
      </c>
      <c r="H2506">
        <v>35508</v>
      </c>
      <c r="I2506">
        <v>211</v>
      </c>
      <c r="J2506" t="s">
        <v>29</v>
      </c>
      <c r="K2506" t="s">
        <v>30</v>
      </c>
      <c r="L2506">
        <v>50000000</v>
      </c>
      <c r="M2506">
        <v>2004</v>
      </c>
      <c r="N2506">
        <v>6.1</v>
      </c>
      <c r="O2506">
        <v>7887882</v>
      </c>
      <c r="R2506" t="s">
        <v>2878</v>
      </c>
      <c r="S2506" cm="1">
        <f t="array" ref="S2506">AVERAGE(IF(Table7[director_name]=R2506, Table7[imdb_score]))</f>
        <v>6.1874999999999991</v>
      </c>
      <c r="T2506" t="str">
        <f>IF(Table8[[#This Row],[Average]] &gt; $V$7, "Higher", "Lower")</f>
        <v>Lower</v>
      </c>
    </row>
    <row r="2507" spans="1:20" x14ac:dyDescent="0.3">
      <c r="A2507" t="s">
        <v>4282</v>
      </c>
      <c r="B2507">
        <v>28</v>
      </c>
      <c r="C2507">
        <v>95</v>
      </c>
      <c r="D2507">
        <v>14003141</v>
      </c>
      <c r="E2507" t="s">
        <v>208</v>
      </c>
      <c r="F2507" t="s">
        <v>5289</v>
      </c>
      <c r="G2507" t="s">
        <v>5842</v>
      </c>
      <c r="H2507">
        <v>4598</v>
      </c>
      <c r="I2507">
        <v>29</v>
      </c>
      <c r="J2507" t="s">
        <v>29</v>
      </c>
      <c r="K2507" t="s">
        <v>30</v>
      </c>
      <c r="L2507">
        <v>7000000</v>
      </c>
      <c r="M2507">
        <v>1999</v>
      </c>
      <c r="N2507">
        <v>6.1</v>
      </c>
      <c r="O2507">
        <v>7003141</v>
      </c>
      <c r="R2507" t="s">
        <v>3466</v>
      </c>
      <c r="S2507" cm="1">
        <f t="array" ref="S2507">AVERAGE(IF(Table7[director_name]=R2507, Table7[imdb_score]))</f>
        <v>6.1857142857142851</v>
      </c>
      <c r="T2507" t="str">
        <f>IF(Table8[[#This Row],[Average]] &gt; $V$7, "Higher", "Lower")</f>
        <v>Lower</v>
      </c>
    </row>
    <row r="2508" spans="1:20" x14ac:dyDescent="0.3">
      <c r="A2508" t="s">
        <v>3173</v>
      </c>
      <c r="B2508">
        <v>43</v>
      </c>
      <c r="C2508">
        <v>96</v>
      </c>
      <c r="D2508">
        <v>9449219</v>
      </c>
      <c r="E2508" t="s">
        <v>699</v>
      </c>
      <c r="F2508" t="s">
        <v>5843</v>
      </c>
      <c r="G2508" t="s">
        <v>5844</v>
      </c>
      <c r="H2508">
        <v>13949</v>
      </c>
      <c r="I2508">
        <v>98</v>
      </c>
      <c r="J2508" t="s">
        <v>29</v>
      </c>
      <c r="K2508" t="s">
        <v>30</v>
      </c>
      <c r="L2508">
        <v>3500000</v>
      </c>
      <c r="M2508">
        <v>1996</v>
      </c>
      <c r="N2508">
        <v>6.1</v>
      </c>
      <c r="O2508">
        <v>5949219</v>
      </c>
      <c r="R2508" t="s">
        <v>3466</v>
      </c>
      <c r="S2508" cm="1">
        <f t="array" ref="S2508">AVERAGE(IF(Table7[director_name]=R2508, Table7[imdb_score]))</f>
        <v>6.1857142857142851</v>
      </c>
      <c r="T2508" t="str">
        <f>IF(Table8[[#This Row],[Average]] &gt; $V$7, "Higher", "Lower")</f>
        <v>Lower</v>
      </c>
    </row>
    <row r="2509" spans="1:20" x14ac:dyDescent="0.3">
      <c r="A2509" t="s">
        <v>3598</v>
      </c>
      <c r="B2509">
        <v>25</v>
      </c>
      <c r="C2509">
        <v>98</v>
      </c>
      <c r="D2509">
        <v>11797927</v>
      </c>
      <c r="E2509" t="s">
        <v>4589</v>
      </c>
      <c r="F2509" t="s">
        <v>2506</v>
      </c>
      <c r="G2509" t="s">
        <v>5845</v>
      </c>
      <c r="H2509">
        <v>4582</v>
      </c>
      <c r="I2509">
        <v>52</v>
      </c>
      <c r="J2509" t="s">
        <v>29</v>
      </c>
      <c r="K2509" t="s">
        <v>30</v>
      </c>
      <c r="L2509">
        <v>6000000</v>
      </c>
      <c r="M2509">
        <v>1995</v>
      </c>
      <c r="N2509">
        <v>6.1</v>
      </c>
      <c r="O2509">
        <v>5797927</v>
      </c>
      <c r="R2509" t="s">
        <v>3466</v>
      </c>
      <c r="S2509" cm="1">
        <f t="array" ref="S2509">AVERAGE(IF(Table7[director_name]=R2509, Table7[imdb_score]))</f>
        <v>6.1857142857142851</v>
      </c>
      <c r="T2509" t="str">
        <f>IF(Table8[[#This Row],[Average]] &gt; $V$7, "Higher", "Lower")</f>
        <v>Lower</v>
      </c>
    </row>
    <row r="2510" spans="1:20" x14ac:dyDescent="0.3">
      <c r="A2510" t="s">
        <v>3337</v>
      </c>
      <c r="B2510">
        <v>349</v>
      </c>
      <c r="C2510">
        <v>98</v>
      </c>
      <c r="D2510">
        <v>55682070</v>
      </c>
      <c r="E2510" t="s">
        <v>5296</v>
      </c>
      <c r="F2510" t="s">
        <v>1465</v>
      </c>
      <c r="G2510" t="s">
        <v>5846</v>
      </c>
      <c r="H2510">
        <v>159868</v>
      </c>
      <c r="I2510">
        <v>304</v>
      </c>
      <c r="J2510" t="s">
        <v>29</v>
      </c>
      <c r="K2510" t="s">
        <v>227</v>
      </c>
      <c r="L2510">
        <v>50000000</v>
      </c>
      <c r="M2510">
        <v>2013</v>
      </c>
      <c r="N2510">
        <v>6.1</v>
      </c>
      <c r="O2510">
        <v>5682070</v>
      </c>
      <c r="R2510" t="s">
        <v>3466</v>
      </c>
      <c r="S2510" cm="1">
        <f t="array" ref="S2510">AVERAGE(IF(Table7[director_name]=R2510, Table7[imdb_score]))</f>
        <v>6.1857142857142851</v>
      </c>
      <c r="T2510" t="str">
        <f>IF(Table8[[#This Row],[Average]] &gt; $V$7, "Higher", "Lower")</f>
        <v>Lower</v>
      </c>
    </row>
    <row r="2511" spans="1:20" x14ac:dyDescent="0.3">
      <c r="A2511" t="s">
        <v>74</v>
      </c>
      <c r="B2511">
        <v>218</v>
      </c>
      <c r="C2511">
        <v>98</v>
      </c>
      <c r="D2511">
        <v>35565975</v>
      </c>
      <c r="E2511" t="s">
        <v>699</v>
      </c>
      <c r="F2511" t="s">
        <v>74</v>
      </c>
      <c r="G2511" t="s">
        <v>5847</v>
      </c>
      <c r="H2511">
        <v>49205</v>
      </c>
      <c r="I2511">
        <v>184</v>
      </c>
      <c r="J2511" t="s">
        <v>29</v>
      </c>
      <c r="K2511" t="s">
        <v>30</v>
      </c>
      <c r="L2511">
        <v>30000000</v>
      </c>
      <c r="M2511">
        <v>2011</v>
      </c>
      <c r="N2511">
        <v>6.1</v>
      </c>
      <c r="O2511">
        <v>5565975</v>
      </c>
      <c r="R2511" t="s">
        <v>3466</v>
      </c>
      <c r="S2511" cm="1">
        <f t="array" ref="S2511">AVERAGE(IF(Table7[director_name]=R2511, Table7[imdb_score]))</f>
        <v>6.1857142857142851</v>
      </c>
      <c r="T2511" t="str">
        <f>IF(Table8[[#This Row],[Average]] &gt; $V$7, "Higher", "Lower")</f>
        <v>Lower</v>
      </c>
    </row>
    <row r="2512" spans="1:20" x14ac:dyDescent="0.3">
      <c r="A2512" t="s">
        <v>3171</v>
      </c>
      <c r="B2512">
        <v>92</v>
      </c>
      <c r="C2512">
        <v>97</v>
      </c>
      <c r="D2512">
        <v>27338033</v>
      </c>
      <c r="E2512" t="s">
        <v>289</v>
      </c>
      <c r="F2512" t="s">
        <v>565</v>
      </c>
      <c r="G2512" t="s">
        <v>5848</v>
      </c>
      <c r="H2512">
        <v>19709</v>
      </c>
      <c r="I2512">
        <v>167</v>
      </c>
      <c r="J2512" t="s">
        <v>29</v>
      </c>
      <c r="K2512" t="s">
        <v>30</v>
      </c>
      <c r="L2512">
        <v>23000000</v>
      </c>
      <c r="M2512">
        <v>2001</v>
      </c>
      <c r="N2512">
        <v>6.1</v>
      </c>
      <c r="O2512">
        <v>4338033</v>
      </c>
      <c r="R2512" t="s">
        <v>3466</v>
      </c>
      <c r="S2512" cm="1">
        <f t="array" ref="S2512">AVERAGE(IF(Table7[director_name]=R2512, Table7[imdb_score]))</f>
        <v>6.1857142857142851</v>
      </c>
      <c r="T2512" t="str">
        <f>IF(Table8[[#This Row],[Average]] &gt; $V$7, "Higher", "Lower")</f>
        <v>Lower</v>
      </c>
    </row>
    <row r="2513" spans="1:20" x14ac:dyDescent="0.3">
      <c r="A2513" t="s">
        <v>2987</v>
      </c>
      <c r="B2513">
        <v>72</v>
      </c>
      <c r="C2513">
        <v>105</v>
      </c>
      <c r="D2513">
        <v>103738726</v>
      </c>
      <c r="E2513" t="s">
        <v>5849</v>
      </c>
      <c r="F2513" t="s">
        <v>5850</v>
      </c>
      <c r="G2513" t="s">
        <v>5851</v>
      </c>
      <c r="H2513">
        <v>47819</v>
      </c>
      <c r="I2513">
        <v>164</v>
      </c>
      <c r="J2513" t="s">
        <v>29</v>
      </c>
      <c r="K2513" t="s">
        <v>30</v>
      </c>
      <c r="L2513">
        <v>100000000</v>
      </c>
      <c r="M2513">
        <v>1990</v>
      </c>
      <c r="N2513">
        <v>6.1</v>
      </c>
      <c r="O2513">
        <v>3738726</v>
      </c>
      <c r="R2513" t="s">
        <v>3466</v>
      </c>
      <c r="S2513" cm="1">
        <f t="array" ref="S2513">AVERAGE(IF(Table7[director_name]=R2513, Table7[imdb_score]))</f>
        <v>6.1857142857142851</v>
      </c>
      <c r="T2513" t="str">
        <f>IF(Table8[[#This Row],[Average]] &gt; $V$7, "Higher", "Lower")</f>
        <v>Lower</v>
      </c>
    </row>
    <row r="2514" spans="1:20" x14ac:dyDescent="0.3">
      <c r="A2514" t="s">
        <v>3654</v>
      </c>
      <c r="B2514">
        <v>191</v>
      </c>
      <c r="C2514">
        <v>84</v>
      </c>
      <c r="D2514">
        <v>15417771</v>
      </c>
      <c r="E2514" t="s">
        <v>840</v>
      </c>
      <c r="F2514" t="s">
        <v>2003</v>
      </c>
      <c r="G2514" t="s">
        <v>5852</v>
      </c>
      <c r="H2514">
        <v>87494</v>
      </c>
      <c r="I2514">
        <v>540</v>
      </c>
      <c r="J2514" t="s">
        <v>29</v>
      </c>
      <c r="K2514" t="s">
        <v>30</v>
      </c>
      <c r="L2514">
        <v>12600000</v>
      </c>
      <c r="M2514">
        <v>2003</v>
      </c>
      <c r="N2514">
        <v>6.1</v>
      </c>
      <c r="O2514">
        <v>2817771</v>
      </c>
      <c r="R2514" t="s">
        <v>2245</v>
      </c>
      <c r="S2514" cm="1">
        <f t="array" ref="S2514">AVERAGE(IF(Table7[director_name]=R2514, Table7[imdb_score]))</f>
        <v>6.166666666666667</v>
      </c>
      <c r="T2514" t="str">
        <f>IF(Table8[[#This Row],[Average]] &gt; $V$7, "Higher", "Lower")</f>
        <v>Lower</v>
      </c>
    </row>
    <row r="2515" spans="1:20" x14ac:dyDescent="0.3">
      <c r="A2515" t="s">
        <v>2781</v>
      </c>
      <c r="B2515">
        <v>303</v>
      </c>
      <c r="C2515">
        <v>136</v>
      </c>
      <c r="D2515">
        <v>42615685</v>
      </c>
      <c r="E2515" t="s">
        <v>950</v>
      </c>
      <c r="F2515" t="s">
        <v>61</v>
      </c>
      <c r="G2515" t="s">
        <v>5853</v>
      </c>
      <c r="H2515">
        <v>136093</v>
      </c>
      <c r="I2515">
        <v>416</v>
      </c>
      <c r="J2515" t="s">
        <v>29</v>
      </c>
      <c r="K2515" t="s">
        <v>30</v>
      </c>
      <c r="L2515">
        <v>40000000</v>
      </c>
      <c r="M2515">
        <v>2014</v>
      </c>
      <c r="N2515">
        <v>6.1</v>
      </c>
      <c r="O2515">
        <v>2615685</v>
      </c>
      <c r="R2515" t="s">
        <v>3107</v>
      </c>
      <c r="S2515" cm="1">
        <f t="array" ref="S2515">AVERAGE(IF(Table7[director_name]=R2515, Table7[imdb_score]))</f>
        <v>6.166666666666667</v>
      </c>
      <c r="T2515" t="str">
        <f>IF(Table8[[#This Row],[Average]] &gt; $V$7, "Higher", "Lower")</f>
        <v>Lower</v>
      </c>
    </row>
    <row r="2516" spans="1:20" x14ac:dyDescent="0.3">
      <c r="A2516" t="s">
        <v>2790</v>
      </c>
      <c r="B2516">
        <v>45</v>
      </c>
      <c r="C2516">
        <v>99</v>
      </c>
      <c r="D2516">
        <v>10572742</v>
      </c>
      <c r="E2516" t="s">
        <v>588</v>
      </c>
      <c r="F2516" t="s">
        <v>5854</v>
      </c>
      <c r="G2516" t="s">
        <v>5855</v>
      </c>
      <c r="H2516">
        <v>2326</v>
      </c>
      <c r="I2516">
        <v>21</v>
      </c>
      <c r="J2516" t="s">
        <v>29</v>
      </c>
      <c r="K2516" t="s">
        <v>30</v>
      </c>
      <c r="L2516">
        <v>8000000</v>
      </c>
      <c r="M2516">
        <v>2009</v>
      </c>
      <c r="N2516">
        <v>6.1</v>
      </c>
      <c r="O2516">
        <v>2572742</v>
      </c>
      <c r="R2516" t="s">
        <v>2245</v>
      </c>
      <c r="S2516" cm="1">
        <f t="array" ref="S2516">AVERAGE(IF(Table7[director_name]=R2516, Table7[imdb_score]))</f>
        <v>6.166666666666667</v>
      </c>
      <c r="T2516" t="str">
        <f>IF(Table8[[#This Row],[Average]] &gt; $V$7, "Higher", "Lower")</f>
        <v>Lower</v>
      </c>
    </row>
    <row r="2517" spans="1:20" x14ac:dyDescent="0.3">
      <c r="A2517" t="s">
        <v>3609</v>
      </c>
      <c r="B2517">
        <v>158</v>
      </c>
      <c r="C2517">
        <v>96</v>
      </c>
      <c r="D2517">
        <v>3590010</v>
      </c>
      <c r="E2517" t="s">
        <v>875</v>
      </c>
      <c r="F2517" t="s">
        <v>5856</v>
      </c>
      <c r="G2517" t="s">
        <v>5857</v>
      </c>
      <c r="H2517">
        <v>20885</v>
      </c>
      <c r="I2517">
        <v>60</v>
      </c>
      <c r="J2517" t="s">
        <v>29</v>
      </c>
      <c r="K2517" t="s">
        <v>200</v>
      </c>
      <c r="L2517">
        <v>2000000</v>
      </c>
      <c r="M2517">
        <v>2015</v>
      </c>
      <c r="N2517">
        <v>6.1</v>
      </c>
      <c r="O2517">
        <v>1590010</v>
      </c>
      <c r="R2517" t="s">
        <v>3107</v>
      </c>
      <c r="S2517" cm="1">
        <f t="array" ref="S2517">AVERAGE(IF(Table7[director_name]=R2517, Table7[imdb_score]))</f>
        <v>6.166666666666667</v>
      </c>
      <c r="T2517" t="str">
        <f>IF(Table8[[#This Row],[Average]] &gt; $V$7, "Higher", "Lower")</f>
        <v>Lower</v>
      </c>
    </row>
    <row r="2518" spans="1:20" x14ac:dyDescent="0.3">
      <c r="A2518" t="s">
        <v>3387</v>
      </c>
      <c r="B2518">
        <v>81</v>
      </c>
      <c r="C2518">
        <v>115</v>
      </c>
      <c r="D2518">
        <v>101228120</v>
      </c>
      <c r="E2518" t="s">
        <v>5858</v>
      </c>
      <c r="F2518" t="s">
        <v>3430</v>
      </c>
      <c r="G2518" t="s">
        <v>5859</v>
      </c>
      <c r="H2518">
        <v>84424</v>
      </c>
      <c r="I2518">
        <v>131</v>
      </c>
      <c r="J2518" t="s">
        <v>29</v>
      </c>
      <c r="K2518" t="s">
        <v>30</v>
      </c>
      <c r="L2518">
        <v>100000000</v>
      </c>
      <c r="M2518">
        <v>1996</v>
      </c>
      <c r="N2518">
        <v>6.1</v>
      </c>
      <c r="O2518">
        <v>1228120</v>
      </c>
      <c r="R2518" t="s">
        <v>3473</v>
      </c>
      <c r="S2518" cm="1">
        <f t="array" ref="S2518">AVERAGE(IF(Table7[director_name]=R2518, Table7[imdb_score]))</f>
        <v>6.166666666666667</v>
      </c>
      <c r="T2518" t="str">
        <f>IF(Table8[[#This Row],[Average]] &gt; $V$7, "Higher", "Lower")</f>
        <v>Lower</v>
      </c>
    </row>
    <row r="2519" spans="1:20" x14ac:dyDescent="0.3">
      <c r="A2519" t="s">
        <v>451</v>
      </c>
      <c r="B2519">
        <v>114</v>
      </c>
      <c r="C2519">
        <v>104</v>
      </c>
      <c r="D2519">
        <v>20241395</v>
      </c>
      <c r="E2519" t="s">
        <v>1656</v>
      </c>
      <c r="F2519" t="s">
        <v>5860</v>
      </c>
      <c r="G2519" t="s">
        <v>5861</v>
      </c>
      <c r="H2519">
        <v>42664</v>
      </c>
      <c r="I2519">
        <v>403</v>
      </c>
      <c r="J2519" t="s">
        <v>29</v>
      </c>
      <c r="K2519" t="s">
        <v>30</v>
      </c>
      <c r="L2519">
        <v>20000000</v>
      </c>
      <c r="M2519">
        <v>1998</v>
      </c>
      <c r="N2519">
        <v>6.1</v>
      </c>
      <c r="O2519">
        <v>241395</v>
      </c>
      <c r="R2519" t="s">
        <v>3477</v>
      </c>
      <c r="S2519" cm="1">
        <f t="array" ref="S2519">AVERAGE(IF(Table7[director_name]=R2519, Table7[imdb_score]))</f>
        <v>6.166666666666667</v>
      </c>
      <c r="T2519" t="str">
        <f>IF(Table8[[#This Row],[Average]] &gt; $V$7, "Higher", "Lower")</f>
        <v>Lower</v>
      </c>
    </row>
    <row r="2520" spans="1:20" x14ac:dyDescent="0.3">
      <c r="A2520" t="s">
        <v>3187</v>
      </c>
      <c r="B2520">
        <v>73</v>
      </c>
      <c r="C2520">
        <v>108</v>
      </c>
      <c r="D2520">
        <v>180483</v>
      </c>
      <c r="E2520" t="s">
        <v>5862</v>
      </c>
      <c r="F2520" t="s">
        <v>5863</v>
      </c>
      <c r="G2520" t="s">
        <v>5864</v>
      </c>
      <c r="H2520">
        <v>16792</v>
      </c>
      <c r="I2520">
        <v>183</v>
      </c>
      <c r="J2520" t="s">
        <v>29</v>
      </c>
      <c r="K2520" t="s">
        <v>30</v>
      </c>
      <c r="L2520">
        <v>10000</v>
      </c>
      <c r="M2520">
        <v>1972</v>
      </c>
      <c r="N2520">
        <v>6.1</v>
      </c>
      <c r="O2520">
        <v>170483</v>
      </c>
      <c r="R2520" t="s">
        <v>3477</v>
      </c>
      <c r="S2520" cm="1">
        <f t="array" ref="S2520">AVERAGE(IF(Table7[director_name]=R2520, Table7[imdb_score]))</f>
        <v>6.166666666666667</v>
      </c>
      <c r="T2520" t="str">
        <f>IF(Table8[[#This Row],[Average]] &gt; $V$7, "Higher", "Lower")</f>
        <v>Lower</v>
      </c>
    </row>
    <row r="2521" spans="1:20" x14ac:dyDescent="0.3">
      <c r="A2521" t="s">
        <v>3548</v>
      </c>
      <c r="B2521">
        <v>17</v>
      </c>
      <c r="C2521">
        <v>112</v>
      </c>
      <c r="D2521">
        <v>13134</v>
      </c>
      <c r="E2521" t="s">
        <v>459</v>
      </c>
      <c r="F2521" t="s">
        <v>921</v>
      </c>
      <c r="G2521" t="s">
        <v>5865</v>
      </c>
      <c r="H2521">
        <v>2004</v>
      </c>
      <c r="I2521">
        <v>32</v>
      </c>
      <c r="J2521" t="s">
        <v>29</v>
      </c>
      <c r="K2521" t="s">
        <v>30</v>
      </c>
      <c r="L2521">
        <v>500000</v>
      </c>
      <c r="M2521">
        <v>2002</v>
      </c>
      <c r="N2521">
        <v>6.1</v>
      </c>
      <c r="O2521">
        <v>-486866</v>
      </c>
      <c r="R2521" t="s">
        <v>3473</v>
      </c>
      <c r="S2521" cm="1">
        <f t="array" ref="S2521">AVERAGE(IF(Table7[director_name]=R2521, Table7[imdb_score]))</f>
        <v>6.166666666666667</v>
      </c>
      <c r="T2521" t="str">
        <f>IF(Table8[[#This Row],[Average]] &gt; $V$7, "Higher", "Lower")</f>
        <v>Lower</v>
      </c>
    </row>
    <row r="2522" spans="1:20" x14ac:dyDescent="0.3">
      <c r="A2522" t="s">
        <v>3658</v>
      </c>
      <c r="B2522">
        <v>29</v>
      </c>
      <c r="C2522">
        <v>79</v>
      </c>
      <c r="D2522">
        <v>279282</v>
      </c>
      <c r="E2522" t="s">
        <v>699</v>
      </c>
      <c r="F2522" t="s">
        <v>5866</v>
      </c>
      <c r="G2522" t="s">
        <v>5867</v>
      </c>
      <c r="H2522">
        <v>3806</v>
      </c>
      <c r="I2522">
        <v>49</v>
      </c>
      <c r="J2522" t="s">
        <v>29</v>
      </c>
      <c r="K2522" t="s">
        <v>30</v>
      </c>
      <c r="L2522">
        <v>1000000</v>
      </c>
      <c r="M2522">
        <v>2003</v>
      </c>
      <c r="N2522">
        <v>6.1</v>
      </c>
      <c r="O2522">
        <v>-720718</v>
      </c>
      <c r="R2522" t="s">
        <v>3473</v>
      </c>
      <c r="S2522" cm="1">
        <f t="array" ref="S2522">AVERAGE(IF(Table7[director_name]=R2522, Table7[imdb_score]))</f>
        <v>6.166666666666667</v>
      </c>
      <c r="T2522" t="str">
        <f>IF(Table8[[#This Row],[Average]] &gt; $V$7, "Higher", "Lower")</f>
        <v>Lower</v>
      </c>
    </row>
    <row r="2523" spans="1:20" x14ac:dyDescent="0.3">
      <c r="A2523" t="s">
        <v>2792</v>
      </c>
      <c r="B2523">
        <v>33</v>
      </c>
      <c r="C2523">
        <v>88</v>
      </c>
      <c r="D2523">
        <v>21210</v>
      </c>
      <c r="E2523" t="s">
        <v>338</v>
      </c>
      <c r="F2523" t="s">
        <v>5868</v>
      </c>
      <c r="G2523" t="s">
        <v>5869</v>
      </c>
      <c r="H2523">
        <v>2735</v>
      </c>
      <c r="I2523">
        <v>52</v>
      </c>
      <c r="J2523" t="s">
        <v>29</v>
      </c>
      <c r="K2523" t="s">
        <v>30</v>
      </c>
      <c r="L2523">
        <v>1000000</v>
      </c>
      <c r="M2523">
        <v>1998</v>
      </c>
      <c r="N2523">
        <v>6.1</v>
      </c>
      <c r="O2523">
        <v>-978790</v>
      </c>
      <c r="R2523" t="s">
        <v>3477</v>
      </c>
      <c r="S2523" cm="1">
        <f t="array" ref="S2523">AVERAGE(IF(Table7[director_name]=R2523, Table7[imdb_score]))</f>
        <v>6.166666666666667</v>
      </c>
      <c r="T2523" t="str">
        <f>IF(Table8[[#This Row],[Average]] &gt; $V$7, "Higher", "Lower")</f>
        <v>Lower</v>
      </c>
    </row>
    <row r="2524" spans="1:20" x14ac:dyDescent="0.3">
      <c r="A2524" t="s">
        <v>3663</v>
      </c>
      <c r="B2524">
        <v>71</v>
      </c>
      <c r="C2524">
        <v>78</v>
      </c>
      <c r="D2524">
        <v>10018</v>
      </c>
      <c r="E2524" t="s">
        <v>208</v>
      </c>
      <c r="F2524" t="s">
        <v>5870</v>
      </c>
      <c r="G2524" t="s">
        <v>5871</v>
      </c>
      <c r="H2524">
        <v>3228</v>
      </c>
      <c r="I2524">
        <v>31</v>
      </c>
      <c r="J2524" t="s">
        <v>29</v>
      </c>
      <c r="K2524" t="s">
        <v>30</v>
      </c>
      <c r="L2524">
        <v>1000000</v>
      </c>
      <c r="M2524">
        <v>2006</v>
      </c>
      <c r="N2524">
        <v>6.1</v>
      </c>
      <c r="O2524">
        <v>-989982</v>
      </c>
      <c r="R2524" t="s">
        <v>3107</v>
      </c>
      <c r="S2524" cm="1">
        <f t="array" ref="S2524">AVERAGE(IF(Table7[director_name]=R2524, Table7[imdb_score]))</f>
        <v>6.166666666666667</v>
      </c>
      <c r="T2524" t="str">
        <f>IF(Table8[[#This Row],[Average]] &gt; $V$7, "Higher", "Lower")</f>
        <v>Lower</v>
      </c>
    </row>
    <row r="2525" spans="1:20" x14ac:dyDescent="0.3">
      <c r="A2525" t="s">
        <v>3555</v>
      </c>
      <c r="B2525">
        <v>97</v>
      </c>
      <c r="C2525">
        <v>110</v>
      </c>
      <c r="D2525">
        <v>56129</v>
      </c>
      <c r="E2525" t="s">
        <v>448</v>
      </c>
      <c r="F2525" t="s">
        <v>5872</v>
      </c>
      <c r="G2525" t="s">
        <v>5873</v>
      </c>
      <c r="H2525">
        <v>6555</v>
      </c>
      <c r="I2525">
        <v>82</v>
      </c>
      <c r="J2525" t="s">
        <v>29</v>
      </c>
      <c r="K2525" t="s">
        <v>442</v>
      </c>
      <c r="L2525">
        <v>1100000</v>
      </c>
      <c r="M2525">
        <v>2010</v>
      </c>
      <c r="N2525">
        <v>6.1</v>
      </c>
      <c r="O2525">
        <v>-1043871</v>
      </c>
      <c r="R2525" t="s">
        <v>2245</v>
      </c>
      <c r="S2525" cm="1">
        <f t="array" ref="S2525">AVERAGE(IF(Table7[director_name]=R2525, Table7[imdb_score]))</f>
        <v>6.166666666666667</v>
      </c>
      <c r="T2525" t="str">
        <f>IF(Table8[[#This Row],[Average]] &gt; $V$7, "Higher", "Lower")</f>
        <v>Lower</v>
      </c>
    </row>
    <row r="2526" spans="1:20" x14ac:dyDescent="0.3">
      <c r="A2526" t="s">
        <v>3641</v>
      </c>
      <c r="B2526">
        <v>12</v>
      </c>
      <c r="C2526">
        <v>88</v>
      </c>
      <c r="D2526">
        <v>58936</v>
      </c>
      <c r="E2526" t="s">
        <v>2765</v>
      </c>
      <c r="F2526" t="s">
        <v>5874</v>
      </c>
      <c r="G2526" t="s">
        <v>5875</v>
      </c>
      <c r="H2526">
        <v>91</v>
      </c>
      <c r="I2526">
        <v>4</v>
      </c>
      <c r="J2526" t="s">
        <v>29</v>
      </c>
      <c r="K2526" t="s">
        <v>30</v>
      </c>
      <c r="L2526">
        <v>1200000</v>
      </c>
      <c r="M2526">
        <v>2001</v>
      </c>
      <c r="N2526">
        <v>6.1</v>
      </c>
      <c r="O2526">
        <v>-1141064</v>
      </c>
      <c r="R2526" t="s">
        <v>1989</v>
      </c>
      <c r="S2526" cm="1">
        <f t="array" ref="S2526">AVERAGE(IF(Table7[director_name]=R2526, Table7[imdb_score]))</f>
        <v>6.15</v>
      </c>
      <c r="T2526" t="str">
        <f>IF(Table8[[#This Row],[Average]] &gt; $V$7, "Higher", "Lower")</f>
        <v>Lower</v>
      </c>
    </row>
    <row r="2527" spans="1:20" x14ac:dyDescent="0.3">
      <c r="A2527" t="s">
        <v>3573</v>
      </c>
      <c r="B2527">
        <v>92</v>
      </c>
      <c r="C2527">
        <v>104</v>
      </c>
      <c r="D2527">
        <v>46611204</v>
      </c>
      <c r="E2527" t="s">
        <v>1585</v>
      </c>
      <c r="F2527" t="s">
        <v>1425</v>
      </c>
      <c r="G2527" t="s">
        <v>5876</v>
      </c>
      <c r="H2527">
        <v>55749</v>
      </c>
      <c r="I2527">
        <v>257</v>
      </c>
      <c r="J2527" t="s">
        <v>29</v>
      </c>
      <c r="K2527" t="s">
        <v>30</v>
      </c>
      <c r="L2527">
        <v>48000000</v>
      </c>
      <c r="M2527">
        <v>1998</v>
      </c>
      <c r="N2527">
        <v>6.1</v>
      </c>
      <c r="O2527">
        <v>-1388796</v>
      </c>
      <c r="R2527" t="s">
        <v>2294</v>
      </c>
      <c r="S2527" cm="1">
        <f t="array" ref="S2527">AVERAGE(IF(Table7[director_name]=R2527, Table7[imdb_score]))</f>
        <v>6.15</v>
      </c>
      <c r="T2527" t="str">
        <f>IF(Table8[[#This Row],[Average]] &gt; $V$7, "Higher", "Lower")</f>
        <v>Lower</v>
      </c>
    </row>
    <row r="2528" spans="1:20" x14ac:dyDescent="0.3">
      <c r="A2528" t="s">
        <v>4053</v>
      </c>
      <c r="B2528">
        <v>85</v>
      </c>
      <c r="C2528">
        <v>131</v>
      </c>
      <c r="D2528">
        <v>52799004</v>
      </c>
      <c r="E2528" t="s">
        <v>588</v>
      </c>
      <c r="F2528" t="s">
        <v>568</v>
      </c>
      <c r="G2528" t="s">
        <v>5877</v>
      </c>
      <c r="H2528">
        <v>28942</v>
      </c>
      <c r="I2528">
        <v>223</v>
      </c>
      <c r="J2528" t="s">
        <v>29</v>
      </c>
      <c r="K2528" t="s">
        <v>30</v>
      </c>
      <c r="L2528">
        <v>55000000</v>
      </c>
      <c r="M2528">
        <v>1999</v>
      </c>
      <c r="N2528">
        <v>6.1</v>
      </c>
      <c r="O2528">
        <v>-2200996</v>
      </c>
      <c r="R2528" t="s">
        <v>3492</v>
      </c>
      <c r="S2528" cm="1">
        <f t="array" ref="S2528">AVERAGE(IF(Table7[director_name]=R2528, Table7[imdb_score]))</f>
        <v>6.15</v>
      </c>
      <c r="T2528" t="str">
        <f>IF(Table8[[#This Row],[Average]] &gt; $V$7, "Higher", "Lower")</f>
        <v>Lower</v>
      </c>
    </row>
    <row r="2529" spans="1:20" x14ac:dyDescent="0.3">
      <c r="A2529" t="s">
        <v>3648</v>
      </c>
      <c r="B2529">
        <v>272</v>
      </c>
      <c r="C2529">
        <v>86</v>
      </c>
      <c r="D2529">
        <v>703002</v>
      </c>
      <c r="E2529" t="s">
        <v>2515</v>
      </c>
      <c r="F2529" t="s">
        <v>5878</v>
      </c>
      <c r="G2529" t="s">
        <v>5879</v>
      </c>
      <c r="H2529">
        <v>37495</v>
      </c>
      <c r="I2529">
        <v>230</v>
      </c>
      <c r="J2529" t="s">
        <v>29</v>
      </c>
      <c r="K2529" t="s">
        <v>442</v>
      </c>
      <c r="L2529">
        <v>3000000</v>
      </c>
      <c r="M2529">
        <v>2011</v>
      </c>
      <c r="N2529">
        <v>6.1</v>
      </c>
      <c r="O2529">
        <v>-2296998</v>
      </c>
      <c r="R2529" t="s">
        <v>2294</v>
      </c>
      <c r="S2529" cm="1">
        <f t="array" ref="S2529">AVERAGE(IF(Table7[director_name]=R2529, Table7[imdb_score]))</f>
        <v>6.15</v>
      </c>
      <c r="T2529" t="str">
        <f>IF(Table8[[#This Row],[Average]] &gt; $V$7, "Higher", "Lower")</f>
        <v>Lower</v>
      </c>
    </row>
    <row r="2530" spans="1:20" x14ac:dyDescent="0.3">
      <c r="A2530" t="s">
        <v>3550</v>
      </c>
      <c r="B2530">
        <v>111</v>
      </c>
      <c r="C2530">
        <v>112</v>
      </c>
      <c r="D2530">
        <v>26345</v>
      </c>
      <c r="E2530" t="s">
        <v>1109</v>
      </c>
      <c r="F2530" t="s">
        <v>3066</v>
      </c>
      <c r="G2530" t="s">
        <v>5880</v>
      </c>
      <c r="H2530">
        <v>16445</v>
      </c>
      <c r="I2530">
        <v>99</v>
      </c>
      <c r="J2530" t="s">
        <v>29</v>
      </c>
      <c r="K2530" t="s">
        <v>200</v>
      </c>
      <c r="L2530">
        <v>3000000</v>
      </c>
      <c r="M2530">
        <v>2012</v>
      </c>
      <c r="N2530">
        <v>6.1</v>
      </c>
      <c r="O2530">
        <v>-2973655</v>
      </c>
      <c r="R2530" t="s">
        <v>3486</v>
      </c>
      <c r="S2530" cm="1">
        <f t="array" ref="S2530">AVERAGE(IF(Table7[director_name]=R2530, Table7[imdb_score]))</f>
        <v>6.15</v>
      </c>
      <c r="T2530" t="str">
        <f>IF(Table8[[#This Row],[Average]] &gt; $V$7, "Higher", "Lower")</f>
        <v>Lower</v>
      </c>
    </row>
    <row r="2531" spans="1:20" x14ac:dyDescent="0.3">
      <c r="A2531" t="s">
        <v>3656</v>
      </c>
      <c r="B2531">
        <v>147</v>
      </c>
      <c r="C2531">
        <v>82</v>
      </c>
      <c r="D2531">
        <v>6842058</v>
      </c>
      <c r="E2531" t="s">
        <v>1656</v>
      </c>
      <c r="F2531" t="s">
        <v>5881</v>
      </c>
      <c r="G2531" t="s">
        <v>5882</v>
      </c>
      <c r="H2531">
        <v>36029</v>
      </c>
      <c r="I2531">
        <v>99</v>
      </c>
      <c r="J2531" t="s">
        <v>29</v>
      </c>
      <c r="K2531" t="s">
        <v>30</v>
      </c>
      <c r="L2531">
        <v>10000000</v>
      </c>
      <c r="M2531">
        <v>2012</v>
      </c>
      <c r="N2531">
        <v>6.1</v>
      </c>
      <c r="O2531">
        <v>-3157942</v>
      </c>
      <c r="R2531" t="s">
        <v>2294</v>
      </c>
      <c r="S2531" cm="1">
        <f t="array" ref="S2531">AVERAGE(IF(Table7[director_name]=R2531, Table7[imdb_score]))</f>
        <v>6.15</v>
      </c>
      <c r="T2531" t="str">
        <f>IF(Table8[[#This Row],[Average]] &gt; $V$7, "Higher", "Lower")</f>
        <v>Lower</v>
      </c>
    </row>
    <row r="2532" spans="1:20" x14ac:dyDescent="0.3">
      <c r="A2532" t="s">
        <v>3564</v>
      </c>
      <c r="B2532">
        <v>70</v>
      </c>
      <c r="C2532">
        <v>106</v>
      </c>
      <c r="D2532">
        <v>20262</v>
      </c>
      <c r="E2532" t="s">
        <v>92</v>
      </c>
      <c r="F2532" t="s">
        <v>605</v>
      </c>
      <c r="G2532" t="s">
        <v>5883</v>
      </c>
      <c r="H2532">
        <v>1738</v>
      </c>
      <c r="I2532">
        <v>10</v>
      </c>
      <c r="J2532" t="s">
        <v>122</v>
      </c>
      <c r="K2532" t="s">
        <v>123</v>
      </c>
      <c r="L2532">
        <v>4000000</v>
      </c>
      <c r="M2532">
        <v>2014</v>
      </c>
      <c r="N2532">
        <v>6.1</v>
      </c>
      <c r="O2532">
        <v>-3979738</v>
      </c>
      <c r="R2532" t="s">
        <v>3486</v>
      </c>
      <c r="S2532" cm="1">
        <f t="array" ref="S2532">AVERAGE(IF(Table7[director_name]=R2532, Table7[imdb_score]))</f>
        <v>6.15</v>
      </c>
      <c r="T2532" t="str">
        <f>IF(Table8[[#This Row],[Average]] &gt; $V$7, "Higher", "Lower")</f>
        <v>Lower</v>
      </c>
    </row>
    <row r="2533" spans="1:20" x14ac:dyDescent="0.3">
      <c r="A2533" t="s">
        <v>3785</v>
      </c>
      <c r="B2533">
        <v>36</v>
      </c>
      <c r="C2533">
        <v>114</v>
      </c>
      <c r="D2533">
        <v>18653615</v>
      </c>
      <c r="E2533" t="s">
        <v>73</v>
      </c>
      <c r="F2533" t="s">
        <v>418</v>
      </c>
      <c r="G2533" t="s">
        <v>5884</v>
      </c>
      <c r="H2533">
        <v>14786</v>
      </c>
      <c r="I2533">
        <v>103</v>
      </c>
      <c r="J2533" t="s">
        <v>29</v>
      </c>
      <c r="K2533" t="s">
        <v>30</v>
      </c>
      <c r="L2533">
        <v>23000000</v>
      </c>
      <c r="M2533">
        <v>1999</v>
      </c>
      <c r="N2533">
        <v>6.1</v>
      </c>
      <c r="O2533">
        <v>-4346385</v>
      </c>
      <c r="R2533" t="s">
        <v>3486</v>
      </c>
      <c r="S2533" cm="1">
        <f t="array" ref="S2533">AVERAGE(IF(Table7[director_name]=R2533, Table7[imdb_score]))</f>
        <v>6.15</v>
      </c>
      <c r="T2533" t="str">
        <f>IF(Table8[[#This Row],[Average]] &gt; $V$7, "Higher", "Lower")</f>
        <v>Lower</v>
      </c>
    </row>
    <row r="2534" spans="1:20" x14ac:dyDescent="0.3">
      <c r="A2534" t="s">
        <v>3558</v>
      </c>
      <c r="B2534">
        <v>104</v>
      </c>
      <c r="C2534">
        <v>109</v>
      </c>
      <c r="D2534">
        <v>13491653</v>
      </c>
      <c r="E2534" t="s">
        <v>224</v>
      </c>
      <c r="F2534" t="s">
        <v>947</v>
      </c>
      <c r="G2534" t="s">
        <v>5885</v>
      </c>
      <c r="H2534">
        <v>23728</v>
      </c>
      <c r="I2534">
        <v>213</v>
      </c>
      <c r="J2534" t="s">
        <v>29</v>
      </c>
      <c r="K2534" t="s">
        <v>30</v>
      </c>
      <c r="L2534">
        <v>18000000</v>
      </c>
      <c r="M2534">
        <v>2001</v>
      </c>
      <c r="N2534">
        <v>6.1</v>
      </c>
      <c r="O2534">
        <v>-4508347</v>
      </c>
      <c r="R2534" t="s">
        <v>3486</v>
      </c>
      <c r="S2534" cm="1">
        <f t="array" ref="S2534">AVERAGE(IF(Table7[director_name]=R2534, Table7[imdb_score]))</f>
        <v>6.15</v>
      </c>
      <c r="T2534" t="str">
        <f>IF(Table8[[#This Row],[Average]] &gt; $V$7, "Higher", "Lower")</f>
        <v>Lower</v>
      </c>
    </row>
    <row r="2535" spans="1:20" x14ac:dyDescent="0.3">
      <c r="A2535" t="s">
        <v>150</v>
      </c>
      <c r="B2535">
        <v>37</v>
      </c>
      <c r="C2535">
        <v>97</v>
      </c>
      <c r="D2535">
        <v>326308</v>
      </c>
      <c r="E2535" t="s">
        <v>208</v>
      </c>
      <c r="F2535" t="s">
        <v>1367</v>
      </c>
      <c r="G2535" t="s">
        <v>5886</v>
      </c>
      <c r="H2535">
        <v>6632</v>
      </c>
      <c r="I2535">
        <v>69</v>
      </c>
      <c r="J2535" t="s">
        <v>29</v>
      </c>
      <c r="K2535" t="s">
        <v>30</v>
      </c>
      <c r="L2535">
        <v>5000000</v>
      </c>
      <c r="M2535">
        <v>1996</v>
      </c>
      <c r="N2535">
        <v>6.1</v>
      </c>
      <c r="O2535">
        <v>-4673692</v>
      </c>
      <c r="R2535" t="s">
        <v>3492</v>
      </c>
      <c r="S2535" cm="1">
        <f t="array" ref="S2535">AVERAGE(IF(Table7[director_name]=R2535, Table7[imdb_score]))</f>
        <v>6.15</v>
      </c>
      <c r="T2535" t="str">
        <f>IF(Table8[[#This Row],[Average]] &gt; $V$7, "Higher", "Lower")</f>
        <v>Lower</v>
      </c>
    </row>
    <row r="2536" spans="1:20" x14ac:dyDescent="0.3">
      <c r="A2536" t="s">
        <v>3538</v>
      </c>
      <c r="B2536">
        <v>131</v>
      </c>
      <c r="C2536">
        <v>120</v>
      </c>
      <c r="D2536">
        <v>16284360</v>
      </c>
      <c r="E2536" t="s">
        <v>73</v>
      </c>
      <c r="F2536" t="s">
        <v>1372</v>
      </c>
      <c r="G2536" t="s">
        <v>5887</v>
      </c>
      <c r="H2536">
        <v>15079</v>
      </c>
      <c r="I2536">
        <v>79</v>
      </c>
      <c r="J2536" t="s">
        <v>29</v>
      </c>
      <c r="K2536" t="s">
        <v>30</v>
      </c>
      <c r="L2536">
        <v>21000000</v>
      </c>
      <c r="M2536">
        <v>2008</v>
      </c>
      <c r="N2536">
        <v>6.1</v>
      </c>
      <c r="O2536">
        <v>-4715640</v>
      </c>
      <c r="R2536" t="s">
        <v>1989</v>
      </c>
      <c r="S2536" cm="1">
        <f t="array" ref="S2536">AVERAGE(IF(Table7[director_name]=R2536, Table7[imdb_score]))</f>
        <v>6.15</v>
      </c>
      <c r="T2536" t="str">
        <f>IF(Table8[[#This Row],[Average]] &gt; $V$7, "Higher", "Lower")</f>
        <v>Lower</v>
      </c>
    </row>
    <row r="2537" spans="1:20" x14ac:dyDescent="0.3">
      <c r="A2537" t="s">
        <v>824</v>
      </c>
      <c r="B2537">
        <v>238</v>
      </c>
      <c r="C2537">
        <v>88</v>
      </c>
      <c r="D2537">
        <v>80170146</v>
      </c>
      <c r="E2537" t="s">
        <v>86</v>
      </c>
      <c r="F2537" t="s">
        <v>430</v>
      </c>
      <c r="G2537" t="s">
        <v>5888</v>
      </c>
      <c r="H2537">
        <v>243053</v>
      </c>
      <c r="I2537">
        <v>488</v>
      </c>
      <c r="J2537" t="s">
        <v>29</v>
      </c>
      <c r="K2537" t="s">
        <v>30</v>
      </c>
      <c r="L2537">
        <v>85000000</v>
      </c>
      <c r="M2537">
        <v>2008</v>
      </c>
      <c r="N2537">
        <v>6.1</v>
      </c>
      <c r="O2537">
        <v>-4829854</v>
      </c>
      <c r="R2537" t="s">
        <v>2294</v>
      </c>
      <c r="S2537" cm="1">
        <f t="array" ref="S2537">AVERAGE(IF(Table7[director_name]=R2537, Table7[imdb_score]))</f>
        <v>6.15</v>
      </c>
      <c r="T2537" t="str">
        <f>IF(Table8[[#This Row],[Average]] &gt; $V$7, "Higher", "Lower")</f>
        <v>Lower</v>
      </c>
    </row>
    <row r="2538" spans="1:20" x14ac:dyDescent="0.3">
      <c r="A2538" t="s">
        <v>2293</v>
      </c>
      <c r="B2538">
        <v>288</v>
      </c>
      <c r="C2538">
        <v>109</v>
      </c>
      <c r="D2538">
        <v>55092830</v>
      </c>
      <c r="E2538" t="s">
        <v>86</v>
      </c>
      <c r="F2538" t="s">
        <v>2466</v>
      </c>
      <c r="G2538" t="s">
        <v>5889</v>
      </c>
      <c r="H2538">
        <v>195043</v>
      </c>
      <c r="I2538">
        <v>329</v>
      </c>
      <c r="J2538" t="s">
        <v>29</v>
      </c>
      <c r="K2538" t="s">
        <v>30</v>
      </c>
      <c r="L2538">
        <v>60000000</v>
      </c>
      <c r="M2538">
        <v>2011</v>
      </c>
      <c r="N2538">
        <v>6.1</v>
      </c>
      <c r="O2538">
        <v>-4907170</v>
      </c>
      <c r="R2538" t="s">
        <v>3497</v>
      </c>
      <c r="S2538" cm="1">
        <f t="array" ref="S2538">AVERAGE(IF(Table7[director_name]=R2538, Table7[imdb_score]))</f>
        <v>6.1400000000000006</v>
      </c>
      <c r="T2538" t="str">
        <f>IF(Table8[[#This Row],[Average]] &gt; $V$7, "Higher", "Lower")</f>
        <v>Lower</v>
      </c>
    </row>
    <row r="2539" spans="1:20" x14ac:dyDescent="0.3">
      <c r="A2539" t="s">
        <v>3595</v>
      </c>
      <c r="B2539">
        <v>72</v>
      </c>
      <c r="C2539">
        <v>99</v>
      </c>
      <c r="D2539">
        <v>22770</v>
      </c>
      <c r="E2539" t="s">
        <v>73</v>
      </c>
      <c r="F2539" t="s">
        <v>5890</v>
      </c>
      <c r="G2539" t="s">
        <v>5891</v>
      </c>
      <c r="H2539">
        <v>1658</v>
      </c>
      <c r="I2539">
        <v>12</v>
      </c>
      <c r="J2539" t="s">
        <v>124</v>
      </c>
      <c r="K2539" t="s">
        <v>128</v>
      </c>
      <c r="L2539">
        <v>5500000</v>
      </c>
      <c r="M2539">
        <v>2013</v>
      </c>
      <c r="N2539">
        <v>6.1</v>
      </c>
      <c r="O2539">
        <v>-5477230</v>
      </c>
      <c r="R2539" t="s">
        <v>3497</v>
      </c>
      <c r="S2539" cm="1">
        <f t="array" ref="S2539">AVERAGE(IF(Table7[director_name]=R2539, Table7[imdb_score]))</f>
        <v>6.1400000000000006</v>
      </c>
      <c r="T2539" t="str">
        <f>IF(Table8[[#This Row],[Average]] &gt; $V$7, "Higher", "Lower")</f>
        <v>Lower</v>
      </c>
    </row>
    <row r="2540" spans="1:20" x14ac:dyDescent="0.3">
      <c r="A2540" t="s">
        <v>3613</v>
      </c>
      <c r="B2540">
        <v>289</v>
      </c>
      <c r="C2540">
        <v>95</v>
      </c>
      <c r="D2540">
        <v>14291570</v>
      </c>
      <c r="E2540" t="s">
        <v>86</v>
      </c>
      <c r="F2540" t="s">
        <v>2669</v>
      </c>
      <c r="G2540" t="s">
        <v>5892</v>
      </c>
      <c r="H2540">
        <v>82082</v>
      </c>
      <c r="I2540">
        <v>236</v>
      </c>
      <c r="J2540" t="s">
        <v>29</v>
      </c>
      <c r="K2540" t="s">
        <v>241</v>
      </c>
      <c r="L2540">
        <v>20000000</v>
      </c>
      <c r="M2540">
        <v>2012</v>
      </c>
      <c r="N2540">
        <v>6.1</v>
      </c>
      <c r="O2540">
        <v>-5708430</v>
      </c>
      <c r="R2540" t="s">
        <v>3497</v>
      </c>
      <c r="S2540" cm="1">
        <f t="array" ref="S2540">AVERAGE(IF(Table7[director_name]=R2540, Table7[imdb_score]))</f>
        <v>6.1400000000000006</v>
      </c>
      <c r="T2540" t="str">
        <f>IF(Table8[[#This Row],[Average]] &gt; $V$7, "Higher", "Lower")</f>
        <v>Lower</v>
      </c>
    </row>
    <row r="2541" spans="1:20" x14ac:dyDescent="0.3">
      <c r="A2541" t="s">
        <v>3635</v>
      </c>
      <c r="B2541">
        <v>279</v>
      </c>
      <c r="C2541">
        <v>89</v>
      </c>
      <c r="D2541">
        <v>12843</v>
      </c>
      <c r="E2541" t="s">
        <v>840</v>
      </c>
      <c r="F2541" t="s">
        <v>5893</v>
      </c>
      <c r="G2541" t="s">
        <v>5894</v>
      </c>
      <c r="H2541">
        <v>27297</v>
      </c>
      <c r="I2541">
        <v>131</v>
      </c>
      <c r="J2541" t="s">
        <v>29</v>
      </c>
      <c r="K2541" t="s">
        <v>241</v>
      </c>
      <c r="L2541">
        <v>6000000</v>
      </c>
      <c r="M2541">
        <v>2012</v>
      </c>
      <c r="N2541">
        <v>6.1</v>
      </c>
      <c r="O2541">
        <v>-5987157</v>
      </c>
      <c r="R2541" t="s">
        <v>3497</v>
      </c>
      <c r="S2541" cm="1">
        <f t="array" ref="S2541">AVERAGE(IF(Table7[director_name]=R2541, Table7[imdb_score]))</f>
        <v>6.1400000000000006</v>
      </c>
      <c r="T2541" t="str">
        <f>IF(Table8[[#This Row],[Average]] &gt; $V$7, "Higher", "Lower")</f>
        <v>Lower</v>
      </c>
    </row>
    <row r="2542" spans="1:20" x14ac:dyDescent="0.3">
      <c r="A2542" t="s">
        <v>3561</v>
      </c>
      <c r="B2542">
        <v>97</v>
      </c>
      <c r="C2542">
        <v>109</v>
      </c>
      <c r="D2542">
        <v>28995450</v>
      </c>
      <c r="E2542" t="s">
        <v>4122</v>
      </c>
      <c r="F2542" t="s">
        <v>5895</v>
      </c>
      <c r="G2542" t="s">
        <v>5896</v>
      </c>
      <c r="H2542">
        <v>19230</v>
      </c>
      <c r="I2542">
        <v>59</v>
      </c>
      <c r="J2542" t="s">
        <v>29</v>
      </c>
      <c r="K2542" t="s">
        <v>200</v>
      </c>
      <c r="L2542">
        <v>35000000</v>
      </c>
      <c r="M2542">
        <v>2010</v>
      </c>
      <c r="N2542">
        <v>6.1</v>
      </c>
      <c r="O2542">
        <v>-6004550</v>
      </c>
      <c r="R2542" t="s">
        <v>3497</v>
      </c>
      <c r="S2542" cm="1">
        <f t="array" ref="S2542">AVERAGE(IF(Table7[director_name]=R2542, Table7[imdb_score]))</f>
        <v>6.1400000000000006</v>
      </c>
      <c r="T2542" t="str">
        <f>IF(Table8[[#This Row],[Average]] &gt; $V$7, "Higher", "Lower")</f>
        <v>Lower</v>
      </c>
    </row>
    <row r="2543" spans="1:20" x14ac:dyDescent="0.3">
      <c r="A2543" t="s">
        <v>3486</v>
      </c>
      <c r="B2543">
        <v>81</v>
      </c>
      <c r="C2543">
        <v>94</v>
      </c>
      <c r="D2543">
        <v>6241697</v>
      </c>
      <c r="E2543" t="s">
        <v>676</v>
      </c>
      <c r="F2543" t="s">
        <v>468</v>
      </c>
      <c r="G2543" t="s">
        <v>5897</v>
      </c>
      <c r="H2543">
        <v>16059</v>
      </c>
      <c r="I2543">
        <v>210</v>
      </c>
      <c r="J2543" t="s">
        <v>29</v>
      </c>
      <c r="K2543" t="s">
        <v>241</v>
      </c>
      <c r="L2543">
        <v>13000000</v>
      </c>
      <c r="M2543">
        <v>1999</v>
      </c>
      <c r="N2543">
        <v>6.1</v>
      </c>
      <c r="O2543">
        <v>-6758303</v>
      </c>
      <c r="R2543" t="s">
        <v>3500</v>
      </c>
      <c r="S2543" cm="1">
        <f t="array" ref="S2543">AVERAGE(IF(Table7[director_name]=R2543, Table7[imdb_score]))</f>
        <v>6.14</v>
      </c>
      <c r="T2543" t="str">
        <f>IF(Table8[[#This Row],[Average]] &gt; $V$7, "Higher", "Lower")</f>
        <v>Lower</v>
      </c>
    </row>
    <row r="2544" spans="1:20" x14ac:dyDescent="0.3">
      <c r="A2544" t="s">
        <v>3351</v>
      </c>
      <c r="B2544">
        <v>122</v>
      </c>
      <c r="C2544">
        <v>87</v>
      </c>
      <c r="D2544">
        <v>27972410</v>
      </c>
      <c r="E2544" t="s">
        <v>2411</v>
      </c>
      <c r="F2544" t="s">
        <v>4612</v>
      </c>
      <c r="G2544" t="s">
        <v>5898</v>
      </c>
      <c r="H2544">
        <v>114692</v>
      </c>
      <c r="I2544">
        <v>285</v>
      </c>
      <c r="J2544" t="s">
        <v>29</v>
      </c>
      <c r="K2544" t="s">
        <v>200</v>
      </c>
      <c r="L2544">
        <v>35000000</v>
      </c>
      <c r="M2544">
        <v>2003</v>
      </c>
      <c r="N2544">
        <v>6.1</v>
      </c>
      <c r="O2544">
        <v>-7027590</v>
      </c>
      <c r="R2544" t="s">
        <v>3500</v>
      </c>
      <c r="S2544" cm="1">
        <f t="array" ref="S2544">AVERAGE(IF(Table7[director_name]=R2544, Table7[imdb_score]))</f>
        <v>6.14</v>
      </c>
      <c r="T2544" t="str">
        <f>IF(Table8[[#This Row],[Average]] &gt; $V$7, "Higher", "Lower")</f>
        <v>Lower</v>
      </c>
    </row>
    <row r="2545" spans="1:20" x14ac:dyDescent="0.3">
      <c r="A2545" t="s">
        <v>4435</v>
      </c>
      <c r="B2545">
        <v>64</v>
      </c>
      <c r="C2545">
        <v>94</v>
      </c>
      <c r="D2545">
        <v>12398628</v>
      </c>
      <c r="E2545" t="s">
        <v>5899</v>
      </c>
      <c r="F2545" t="s">
        <v>5900</v>
      </c>
      <c r="G2545" t="s">
        <v>5901</v>
      </c>
      <c r="H2545">
        <v>21542</v>
      </c>
      <c r="I2545">
        <v>88</v>
      </c>
      <c r="J2545" t="s">
        <v>29</v>
      </c>
      <c r="K2545" t="s">
        <v>30</v>
      </c>
      <c r="L2545">
        <v>20000000</v>
      </c>
      <c r="M2545">
        <v>2002</v>
      </c>
      <c r="N2545">
        <v>6.1</v>
      </c>
      <c r="O2545">
        <v>-7601372</v>
      </c>
      <c r="R2545" t="s">
        <v>3500</v>
      </c>
      <c r="S2545" cm="1">
        <f t="array" ref="S2545">AVERAGE(IF(Table7[director_name]=R2545, Table7[imdb_score]))</f>
        <v>6.14</v>
      </c>
      <c r="T2545" t="str">
        <f>IF(Table8[[#This Row],[Average]] &gt; $V$7, "Higher", "Lower")</f>
        <v>Lower</v>
      </c>
    </row>
    <row r="2546" spans="1:20" x14ac:dyDescent="0.3">
      <c r="A2546" t="s">
        <v>3619</v>
      </c>
      <c r="B2546">
        <v>111</v>
      </c>
      <c r="C2546">
        <v>93</v>
      </c>
      <c r="D2546">
        <v>4919896</v>
      </c>
      <c r="E2546" t="s">
        <v>2312</v>
      </c>
      <c r="F2546" t="s">
        <v>1747</v>
      </c>
      <c r="G2546" t="s">
        <v>5902</v>
      </c>
      <c r="H2546">
        <v>21530</v>
      </c>
      <c r="I2546">
        <v>159</v>
      </c>
      <c r="J2546" t="s">
        <v>29</v>
      </c>
      <c r="K2546" t="s">
        <v>200</v>
      </c>
      <c r="L2546">
        <v>13000000</v>
      </c>
      <c r="M2546">
        <v>2001</v>
      </c>
      <c r="N2546">
        <v>6.1</v>
      </c>
      <c r="O2546">
        <v>-8080104</v>
      </c>
      <c r="R2546" t="s">
        <v>3500</v>
      </c>
      <c r="S2546" cm="1">
        <f t="array" ref="S2546">AVERAGE(IF(Table7[director_name]=R2546, Table7[imdb_score]))</f>
        <v>6.14</v>
      </c>
      <c r="T2546" t="str">
        <f>IF(Table8[[#This Row],[Average]] &gt; $V$7, "Higher", "Lower")</f>
        <v>Lower</v>
      </c>
    </row>
    <row r="2547" spans="1:20" x14ac:dyDescent="0.3">
      <c r="A2547" t="s">
        <v>4293</v>
      </c>
      <c r="B2547">
        <v>62</v>
      </c>
      <c r="C2547">
        <v>103</v>
      </c>
      <c r="D2547">
        <v>5725</v>
      </c>
      <c r="E2547" t="s">
        <v>840</v>
      </c>
      <c r="F2547" t="s">
        <v>5903</v>
      </c>
      <c r="G2547" t="s">
        <v>5904</v>
      </c>
      <c r="H2547">
        <v>10220</v>
      </c>
      <c r="I2547">
        <v>110</v>
      </c>
      <c r="J2547" t="s">
        <v>96</v>
      </c>
      <c r="K2547" t="s">
        <v>227</v>
      </c>
      <c r="L2547">
        <v>8400000</v>
      </c>
      <c r="M2547">
        <v>2000</v>
      </c>
      <c r="N2547">
        <v>6.1</v>
      </c>
      <c r="O2547">
        <v>-8394275</v>
      </c>
      <c r="R2547" t="s">
        <v>3500</v>
      </c>
      <c r="S2547" cm="1">
        <f t="array" ref="S2547">AVERAGE(IF(Table7[director_name]=R2547, Table7[imdb_score]))</f>
        <v>6.14</v>
      </c>
      <c r="T2547" t="str">
        <f>IF(Table8[[#This Row],[Average]] &gt; $V$7, "Higher", "Lower")</f>
        <v>Lower</v>
      </c>
    </row>
    <row r="2548" spans="1:20" x14ac:dyDescent="0.3">
      <c r="A2548" t="s">
        <v>3541</v>
      </c>
      <c r="B2548">
        <v>76</v>
      </c>
      <c r="C2548">
        <v>120</v>
      </c>
      <c r="D2548">
        <v>349618</v>
      </c>
      <c r="E2548" t="s">
        <v>626</v>
      </c>
      <c r="F2548" t="s">
        <v>5905</v>
      </c>
      <c r="G2548" t="s">
        <v>5906</v>
      </c>
      <c r="H2548">
        <v>4302</v>
      </c>
      <c r="I2548">
        <v>45</v>
      </c>
      <c r="J2548" t="s">
        <v>29</v>
      </c>
      <c r="K2548" t="s">
        <v>70</v>
      </c>
      <c r="L2548">
        <v>9000000</v>
      </c>
      <c r="M2548">
        <v>1990</v>
      </c>
      <c r="N2548">
        <v>6.1</v>
      </c>
      <c r="O2548">
        <v>-8650382</v>
      </c>
      <c r="R2548" t="s">
        <v>3435</v>
      </c>
      <c r="S2548" cm="1">
        <f t="array" ref="S2548">AVERAGE(IF(Table7[director_name]=R2548, Table7[imdb_score]))</f>
        <v>6.1333333333333329</v>
      </c>
      <c r="T2548" t="str">
        <f>IF(Table8[[#This Row],[Average]] &gt; $V$7, "Higher", "Lower")</f>
        <v>Lower</v>
      </c>
    </row>
    <row r="2549" spans="1:20" x14ac:dyDescent="0.3">
      <c r="A2549" t="s">
        <v>149</v>
      </c>
      <c r="B2549">
        <v>434</v>
      </c>
      <c r="C2549">
        <v>169</v>
      </c>
      <c r="D2549">
        <v>200069408</v>
      </c>
      <c r="E2549" t="s">
        <v>248</v>
      </c>
      <c r="F2549" t="s">
        <v>150</v>
      </c>
      <c r="G2549" t="s">
        <v>5907</v>
      </c>
      <c r="H2549">
        <v>240396</v>
      </c>
      <c r="I2549">
        <v>2367</v>
      </c>
      <c r="J2549" t="s">
        <v>29</v>
      </c>
      <c r="K2549" t="s">
        <v>30</v>
      </c>
      <c r="L2549">
        <v>209000000</v>
      </c>
      <c r="M2549">
        <v>2006</v>
      </c>
      <c r="N2549">
        <v>6.1</v>
      </c>
      <c r="O2549">
        <v>-8930592</v>
      </c>
      <c r="R2549" t="s">
        <v>3435</v>
      </c>
      <c r="S2549" cm="1">
        <f t="array" ref="S2549">AVERAGE(IF(Table7[director_name]=R2549, Table7[imdb_score]))</f>
        <v>6.1333333333333329</v>
      </c>
      <c r="T2549" t="str">
        <f>IF(Table8[[#This Row],[Average]] &gt; $V$7, "Higher", "Lower")</f>
        <v>Lower</v>
      </c>
    </row>
    <row r="2550" spans="1:20" x14ac:dyDescent="0.3">
      <c r="A2550" t="s">
        <v>3796</v>
      </c>
      <c r="B2550">
        <v>34</v>
      </c>
      <c r="C2550">
        <v>124</v>
      </c>
      <c r="D2550">
        <v>51045801</v>
      </c>
      <c r="E2550" t="s">
        <v>588</v>
      </c>
      <c r="F2550" t="s">
        <v>5499</v>
      </c>
      <c r="G2550" t="s">
        <v>5908</v>
      </c>
      <c r="H2550">
        <v>11370</v>
      </c>
      <c r="I2550">
        <v>54</v>
      </c>
      <c r="J2550" t="s">
        <v>29</v>
      </c>
      <c r="K2550" t="s">
        <v>30</v>
      </c>
      <c r="L2550">
        <v>60000000</v>
      </c>
      <c r="M2550">
        <v>1996</v>
      </c>
      <c r="N2550">
        <v>6.1</v>
      </c>
      <c r="O2550">
        <v>-8954199</v>
      </c>
      <c r="R2550" t="s">
        <v>3435</v>
      </c>
      <c r="S2550" cm="1">
        <f t="array" ref="S2550">AVERAGE(IF(Table7[director_name]=R2550, Table7[imdb_score]))</f>
        <v>6.1333333333333329</v>
      </c>
      <c r="T2550" t="str">
        <f>IF(Table8[[#This Row],[Average]] &gt; $V$7, "Higher", "Lower")</f>
        <v>Lower</v>
      </c>
    </row>
    <row r="2551" spans="1:20" x14ac:dyDescent="0.3">
      <c r="A2551" t="s">
        <v>3622</v>
      </c>
      <c r="B2551">
        <v>118</v>
      </c>
      <c r="C2551">
        <v>93</v>
      </c>
      <c r="D2551">
        <v>50818750</v>
      </c>
      <c r="E2551" t="s">
        <v>296</v>
      </c>
      <c r="F2551" t="s">
        <v>5909</v>
      </c>
      <c r="G2551" t="s">
        <v>5910</v>
      </c>
      <c r="H2551">
        <v>31209</v>
      </c>
      <c r="I2551">
        <v>106</v>
      </c>
      <c r="J2551" t="s">
        <v>29</v>
      </c>
      <c r="K2551" t="s">
        <v>200</v>
      </c>
      <c r="L2551">
        <v>60000000</v>
      </c>
      <c r="M2551">
        <v>2008</v>
      </c>
      <c r="N2551">
        <v>6.1</v>
      </c>
      <c r="O2551">
        <v>-9181250</v>
      </c>
      <c r="R2551" t="s">
        <v>2149</v>
      </c>
      <c r="S2551" cm="1">
        <f t="array" ref="S2551">AVERAGE(IF(Table7[director_name]=R2551, Table7[imdb_score]))</f>
        <v>6.1285714285714281</v>
      </c>
      <c r="T2551" t="str">
        <f>IF(Table8[[#This Row],[Average]] &gt; $V$7, "Higher", "Lower")</f>
        <v>Lower</v>
      </c>
    </row>
    <row r="2552" spans="1:20" x14ac:dyDescent="0.3">
      <c r="A2552" t="s">
        <v>3603</v>
      </c>
      <c r="B2552">
        <v>81</v>
      </c>
      <c r="C2552">
        <v>98</v>
      </c>
      <c r="D2552">
        <v>10544143</v>
      </c>
      <c r="E2552" t="s">
        <v>289</v>
      </c>
      <c r="F2552" t="s">
        <v>5120</v>
      </c>
      <c r="G2552" t="s">
        <v>5911</v>
      </c>
      <c r="H2552">
        <v>16372</v>
      </c>
      <c r="I2552">
        <v>121</v>
      </c>
      <c r="J2552" t="s">
        <v>29</v>
      </c>
      <c r="K2552" t="s">
        <v>581</v>
      </c>
      <c r="L2552">
        <v>20000000</v>
      </c>
      <c r="M2552">
        <v>1999</v>
      </c>
      <c r="N2552">
        <v>6.1</v>
      </c>
      <c r="O2552">
        <v>-9455857</v>
      </c>
      <c r="R2552" t="s">
        <v>2149</v>
      </c>
      <c r="S2552" cm="1">
        <f t="array" ref="S2552">AVERAGE(IF(Table7[director_name]=R2552, Table7[imdb_score]))</f>
        <v>6.1285714285714281</v>
      </c>
      <c r="T2552" t="str">
        <f>IF(Table8[[#This Row],[Average]] &gt; $V$7, "Higher", "Lower")</f>
        <v>Lower</v>
      </c>
    </row>
    <row r="2553" spans="1:20" x14ac:dyDescent="0.3">
      <c r="A2553" t="s">
        <v>807</v>
      </c>
      <c r="B2553">
        <v>110</v>
      </c>
      <c r="C2553">
        <v>109</v>
      </c>
      <c r="D2553">
        <v>26183197</v>
      </c>
      <c r="E2553" t="s">
        <v>39</v>
      </c>
      <c r="F2553" t="s">
        <v>788</v>
      </c>
      <c r="G2553" t="s">
        <v>5912</v>
      </c>
      <c r="H2553">
        <v>38348</v>
      </c>
      <c r="I2553">
        <v>135</v>
      </c>
      <c r="J2553" t="s">
        <v>29</v>
      </c>
      <c r="K2553" t="s">
        <v>30</v>
      </c>
      <c r="L2553">
        <v>36000000</v>
      </c>
      <c r="M2553">
        <v>2003</v>
      </c>
      <c r="N2553">
        <v>6.1</v>
      </c>
      <c r="O2553">
        <v>-9816803</v>
      </c>
      <c r="R2553" t="s">
        <v>2149</v>
      </c>
      <c r="S2553" cm="1">
        <f t="array" ref="S2553">AVERAGE(IF(Table7[director_name]=R2553, Table7[imdb_score]))</f>
        <v>6.1285714285714281</v>
      </c>
      <c r="T2553" t="str">
        <f>IF(Table8[[#This Row],[Average]] &gt; $V$7, "Higher", "Lower")</f>
        <v>Lower</v>
      </c>
    </row>
    <row r="2554" spans="1:20" x14ac:dyDescent="0.3">
      <c r="A2554" t="s">
        <v>3575</v>
      </c>
      <c r="B2554">
        <v>71</v>
      </c>
      <c r="C2554">
        <v>104</v>
      </c>
      <c r="D2554">
        <v>3607</v>
      </c>
      <c r="E2554" t="s">
        <v>1366</v>
      </c>
      <c r="F2554" t="s">
        <v>5913</v>
      </c>
      <c r="G2554" t="s">
        <v>5914</v>
      </c>
      <c r="H2554">
        <v>22753</v>
      </c>
      <c r="I2554">
        <v>94</v>
      </c>
      <c r="J2554" t="s">
        <v>29</v>
      </c>
      <c r="K2554" t="s">
        <v>408</v>
      </c>
      <c r="L2554">
        <v>10000000</v>
      </c>
      <c r="M2554">
        <v>2008</v>
      </c>
      <c r="N2554">
        <v>6.1</v>
      </c>
      <c r="O2554">
        <v>-9996393</v>
      </c>
      <c r="R2554" t="s">
        <v>2149</v>
      </c>
      <c r="S2554" cm="1">
        <f t="array" ref="S2554">AVERAGE(IF(Table7[director_name]=R2554, Table7[imdb_score]))</f>
        <v>6.1285714285714281</v>
      </c>
      <c r="T2554" t="str">
        <f>IF(Table8[[#This Row],[Average]] &gt; $V$7, "Higher", "Lower")</f>
        <v>Lower</v>
      </c>
    </row>
    <row r="2555" spans="1:20" x14ac:dyDescent="0.3">
      <c r="A2555" t="s">
        <v>3583</v>
      </c>
      <c r="B2555">
        <v>65</v>
      </c>
      <c r="C2555">
        <v>101</v>
      </c>
      <c r="D2555">
        <v>12189514</v>
      </c>
      <c r="E2555" t="s">
        <v>289</v>
      </c>
      <c r="F2555" t="s">
        <v>5915</v>
      </c>
      <c r="G2555" t="s">
        <v>5916</v>
      </c>
      <c r="H2555">
        <v>30092</v>
      </c>
      <c r="I2555">
        <v>129</v>
      </c>
      <c r="J2555" t="s">
        <v>29</v>
      </c>
      <c r="K2555" t="s">
        <v>30</v>
      </c>
      <c r="L2555">
        <v>23000000</v>
      </c>
      <c r="M2555">
        <v>2004</v>
      </c>
      <c r="N2555">
        <v>6.1</v>
      </c>
      <c r="O2555">
        <v>-10810486</v>
      </c>
      <c r="R2555" t="s">
        <v>2149</v>
      </c>
      <c r="S2555" cm="1">
        <f t="array" ref="S2555">AVERAGE(IF(Table7[director_name]=R2555, Table7[imdb_score]))</f>
        <v>6.1285714285714281</v>
      </c>
      <c r="T2555" t="str">
        <f>IF(Table8[[#This Row],[Average]] &gt; $V$7, "Higher", "Lower")</f>
        <v>Lower</v>
      </c>
    </row>
    <row r="2556" spans="1:20" x14ac:dyDescent="0.3">
      <c r="A2556" t="s">
        <v>1229</v>
      </c>
      <c r="B2556">
        <v>105</v>
      </c>
      <c r="C2556">
        <v>96</v>
      </c>
      <c r="D2556">
        <v>18967571</v>
      </c>
      <c r="E2556" t="s">
        <v>1576</v>
      </c>
      <c r="F2556" t="s">
        <v>4573</v>
      </c>
      <c r="G2556" t="s">
        <v>5917</v>
      </c>
      <c r="H2556">
        <v>23345</v>
      </c>
      <c r="I2556">
        <v>167</v>
      </c>
      <c r="J2556" t="s">
        <v>29</v>
      </c>
      <c r="K2556" t="s">
        <v>30</v>
      </c>
      <c r="L2556">
        <v>30000000</v>
      </c>
      <c r="M2556">
        <v>1998</v>
      </c>
      <c r="N2556">
        <v>6.1</v>
      </c>
      <c r="O2556">
        <v>-11032429</v>
      </c>
      <c r="R2556" t="s">
        <v>2149</v>
      </c>
      <c r="S2556" cm="1">
        <f t="array" ref="S2556">AVERAGE(IF(Table7[director_name]=R2556, Table7[imdb_score]))</f>
        <v>6.1285714285714281</v>
      </c>
      <c r="T2556" t="str">
        <f>IF(Table8[[#This Row],[Average]] &gt; $V$7, "Higher", "Lower")</f>
        <v>Lower</v>
      </c>
    </row>
    <row r="2557" spans="1:20" x14ac:dyDescent="0.3">
      <c r="A2557" t="s">
        <v>2930</v>
      </c>
      <c r="B2557">
        <v>225</v>
      </c>
      <c r="C2557">
        <v>109</v>
      </c>
      <c r="D2557">
        <v>214966</v>
      </c>
      <c r="E2557" t="s">
        <v>208</v>
      </c>
      <c r="F2557" t="s">
        <v>5918</v>
      </c>
      <c r="G2557" t="s">
        <v>5919</v>
      </c>
      <c r="H2557">
        <v>28483</v>
      </c>
      <c r="I2557">
        <v>176</v>
      </c>
      <c r="J2557" t="s">
        <v>29</v>
      </c>
      <c r="K2557" t="s">
        <v>30</v>
      </c>
      <c r="L2557">
        <v>13000000</v>
      </c>
      <c r="M2557">
        <v>2010</v>
      </c>
      <c r="N2557">
        <v>6.1</v>
      </c>
      <c r="O2557">
        <v>-12785034</v>
      </c>
      <c r="R2557" t="s">
        <v>2149</v>
      </c>
      <c r="S2557" cm="1">
        <f t="array" ref="S2557">AVERAGE(IF(Table7[director_name]=R2557, Table7[imdb_score]))</f>
        <v>6.1285714285714281</v>
      </c>
      <c r="T2557" t="str">
        <f>IF(Table8[[#This Row],[Average]] &gt; $V$7, "Higher", "Lower")</f>
        <v>Lower</v>
      </c>
    </row>
    <row r="2558" spans="1:20" x14ac:dyDescent="0.3">
      <c r="A2558" t="s">
        <v>3528</v>
      </c>
      <c r="B2558">
        <v>416</v>
      </c>
      <c r="C2558">
        <v>132</v>
      </c>
      <c r="D2558">
        <v>155111815</v>
      </c>
      <c r="E2558" t="s">
        <v>49</v>
      </c>
      <c r="F2558" t="s">
        <v>464</v>
      </c>
      <c r="G2558" t="s">
        <v>5920</v>
      </c>
      <c r="H2558">
        <v>228554</v>
      </c>
      <c r="I2558">
        <v>710</v>
      </c>
      <c r="J2558" t="s">
        <v>29</v>
      </c>
      <c r="K2558" t="s">
        <v>30</v>
      </c>
      <c r="L2558">
        <v>170000000</v>
      </c>
      <c r="M2558">
        <v>2012</v>
      </c>
      <c r="N2558">
        <v>6.1</v>
      </c>
      <c r="O2558">
        <v>-14888185</v>
      </c>
      <c r="R2558" t="s">
        <v>3253</v>
      </c>
      <c r="S2558" cm="1">
        <f t="array" ref="S2558">AVERAGE(IF(Table7[director_name]=R2558, Table7[imdb_score]))</f>
        <v>6.125</v>
      </c>
      <c r="T2558" t="str">
        <f>IF(Table8[[#This Row],[Average]] &gt; $V$7, "Higher", "Lower")</f>
        <v>Lower</v>
      </c>
    </row>
    <row r="2559" spans="1:20" x14ac:dyDescent="0.3">
      <c r="A2559" t="s">
        <v>3579</v>
      </c>
      <c r="B2559">
        <v>177</v>
      </c>
      <c r="C2559">
        <v>103</v>
      </c>
      <c r="D2559">
        <v>73548</v>
      </c>
      <c r="E2559" t="s">
        <v>5921</v>
      </c>
      <c r="F2559" t="s">
        <v>486</v>
      </c>
      <c r="G2559" t="s">
        <v>5922</v>
      </c>
      <c r="H2559">
        <v>47574</v>
      </c>
      <c r="I2559">
        <v>209</v>
      </c>
      <c r="J2559" t="s">
        <v>29</v>
      </c>
      <c r="K2559" t="s">
        <v>30</v>
      </c>
      <c r="L2559">
        <v>15000000</v>
      </c>
      <c r="M2559">
        <v>2008</v>
      </c>
      <c r="N2559">
        <v>6.1</v>
      </c>
      <c r="O2559">
        <v>-14926452</v>
      </c>
      <c r="R2559" t="s">
        <v>3253</v>
      </c>
      <c r="S2559" cm="1">
        <f t="array" ref="S2559">AVERAGE(IF(Table7[director_name]=R2559, Table7[imdb_score]))</f>
        <v>6.125</v>
      </c>
      <c r="T2559" t="str">
        <f>IF(Table8[[#This Row],[Average]] &gt; $V$7, "Higher", "Lower")</f>
        <v>Lower</v>
      </c>
    </row>
    <row r="2560" spans="1:20" x14ac:dyDescent="0.3">
      <c r="A2560" t="s">
        <v>3589</v>
      </c>
      <c r="B2560">
        <v>167</v>
      </c>
      <c r="C2560">
        <v>100</v>
      </c>
      <c r="D2560">
        <v>5005883</v>
      </c>
      <c r="E2560" t="s">
        <v>1527</v>
      </c>
      <c r="F2560" t="s">
        <v>5923</v>
      </c>
      <c r="G2560" t="s">
        <v>5924</v>
      </c>
      <c r="H2560">
        <v>29649</v>
      </c>
      <c r="I2560">
        <v>361</v>
      </c>
      <c r="J2560" t="s">
        <v>29</v>
      </c>
      <c r="K2560" t="s">
        <v>30</v>
      </c>
      <c r="L2560">
        <v>20000000</v>
      </c>
      <c r="M2560">
        <v>2004</v>
      </c>
      <c r="N2560">
        <v>6.1</v>
      </c>
      <c r="O2560">
        <v>-14994117</v>
      </c>
      <c r="R2560" t="s">
        <v>3509</v>
      </c>
      <c r="S2560" cm="1">
        <f t="array" ref="S2560">AVERAGE(IF(Table7[director_name]=R2560, Table7[imdb_score]))</f>
        <v>6.125</v>
      </c>
      <c r="T2560" t="str">
        <f>IF(Table8[[#This Row],[Average]] &gt; $V$7, "Higher", "Lower")</f>
        <v>Lower</v>
      </c>
    </row>
    <row r="2561" spans="1:20" x14ac:dyDescent="0.3">
      <c r="A2561" t="s">
        <v>2137</v>
      </c>
      <c r="B2561">
        <v>12</v>
      </c>
      <c r="C2561">
        <v>128</v>
      </c>
      <c r="D2561">
        <v>24332324</v>
      </c>
      <c r="E2561" t="s">
        <v>73</v>
      </c>
      <c r="F2561" t="s">
        <v>1311</v>
      </c>
      <c r="G2561" t="s">
        <v>5925</v>
      </c>
      <c r="H2561">
        <v>13830</v>
      </c>
      <c r="I2561">
        <v>61</v>
      </c>
      <c r="J2561" t="s">
        <v>29</v>
      </c>
      <c r="K2561" t="s">
        <v>30</v>
      </c>
      <c r="L2561">
        <v>40000000</v>
      </c>
      <c r="M2561">
        <v>1994</v>
      </c>
      <c r="N2561">
        <v>6.1</v>
      </c>
      <c r="O2561">
        <v>-15667676</v>
      </c>
      <c r="R2561" t="s">
        <v>3514</v>
      </c>
      <c r="S2561" cm="1">
        <f t="array" ref="S2561">AVERAGE(IF(Table7[director_name]=R2561, Table7[imdb_score]))</f>
        <v>6.125</v>
      </c>
      <c r="T2561" t="str">
        <f>IF(Table8[[#This Row],[Average]] &gt; $V$7, "Higher", "Lower")</f>
        <v>Lower</v>
      </c>
    </row>
    <row r="2562" spans="1:20" x14ac:dyDescent="0.3">
      <c r="A2562" t="s">
        <v>3543</v>
      </c>
      <c r="B2562">
        <v>151</v>
      </c>
      <c r="C2562">
        <v>120</v>
      </c>
      <c r="D2562">
        <v>24375436</v>
      </c>
      <c r="E2562" t="s">
        <v>39</v>
      </c>
      <c r="F2562" t="s">
        <v>44</v>
      </c>
      <c r="G2562" t="s">
        <v>5926</v>
      </c>
      <c r="H2562">
        <v>42547</v>
      </c>
      <c r="I2562">
        <v>265</v>
      </c>
      <c r="J2562" t="s">
        <v>29</v>
      </c>
      <c r="K2562" t="s">
        <v>30</v>
      </c>
      <c r="L2562">
        <v>42000000</v>
      </c>
      <c r="M2562">
        <v>2001</v>
      </c>
      <c r="N2562">
        <v>6.1</v>
      </c>
      <c r="O2562">
        <v>-17624564</v>
      </c>
      <c r="R2562" t="s">
        <v>3514</v>
      </c>
      <c r="S2562" cm="1">
        <f t="array" ref="S2562">AVERAGE(IF(Table7[director_name]=R2562, Table7[imdb_score]))</f>
        <v>6.125</v>
      </c>
      <c r="T2562" t="str">
        <f>IF(Table8[[#This Row],[Average]] &gt; $V$7, "Higher", "Lower")</f>
        <v>Lower</v>
      </c>
    </row>
    <row r="2563" spans="1:20" x14ac:dyDescent="0.3">
      <c r="A2563" t="s">
        <v>3750</v>
      </c>
      <c r="B2563">
        <v>136</v>
      </c>
      <c r="C2563">
        <v>115</v>
      </c>
      <c r="D2563">
        <v>31874869</v>
      </c>
      <c r="E2563" t="s">
        <v>1366</v>
      </c>
      <c r="F2563" t="s">
        <v>921</v>
      </c>
      <c r="G2563" t="s">
        <v>5927</v>
      </c>
      <c r="H2563">
        <v>43574</v>
      </c>
      <c r="I2563">
        <v>302</v>
      </c>
      <c r="J2563" t="s">
        <v>29</v>
      </c>
      <c r="K2563" t="s">
        <v>30</v>
      </c>
      <c r="L2563">
        <v>50000000</v>
      </c>
      <c r="M2563">
        <v>2002</v>
      </c>
      <c r="N2563">
        <v>6.1</v>
      </c>
      <c r="O2563">
        <v>-18125131</v>
      </c>
      <c r="R2563" t="s">
        <v>3509</v>
      </c>
      <c r="S2563" cm="1">
        <f t="array" ref="S2563">AVERAGE(IF(Table7[director_name]=R2563, Table7[imdb_score]))</f>
        <v>6.125</v>
      </c>
      <c r="T2563" t="str">
        <f>IF(Table8[[#This Row],[Average]] &gt; $V$7, "Higher", "Lower")</f>
        <v>Lower</v>
      </c>
    </row>
    <row r="2564" spans="1:20" x14ac:dyDescent="0.3">
      <c r="A2564" t="s">
        <v>3750</v>
      </c>
      <c r="B2564">
        <v>136</v>
      </c>
      <c r="C2564">
        <v>115</v>
      </c>
      <c r="D2564">
        <v>31874869</v>
      </c>
      <c r="E2564" t="s">
        <v>1366</v>
      </c>
      <c r="F2564" t="s">
        <v>921</v>
      </c>
      <c r="G2564" t="s">
        <v>5927</v>
      </c>
      <c r="H2564">
        <v>43575</v>
      </c>
      <c r="I2564">
        <v>302</v>
      </c>
      <c r="J2564" t="s">
        <v>29</v>
      </c>
      <c r="K2564" t="s">
        <v>30</v>
      </c>
      <c r="L2564">
        <v>50000000</v>
      </c>
      <c r="M2564">
        <v>2002</v>
      </c>
      <c r="N2564">
        <v>6.1</v>
      </c>
      <c r="O2564">
        <v>-18125131</v>
      </c>
      <c r="R2564" t="s">
        <v>3509</v>
      </c>
      <c r="S2564" cm="1">
        <f t="array" ref="S2564">AVERAGE(IF(Table7[director_name]=R2564, Table7[imdb_score]))</f>
        <v>6.125</v>
      </c>
      <c r="T2564" t="str">
        <f>IF(Table8[[#This Row],[Average]] &gt; $V$7, "Higher", "Lower")</f>
        <v>Lower</v>
      </c>
    </row>
    <row r="2565" spans="1:20" x14ac:dyDescent="0.3">
      <c r="A2565" t="s">
        <v>3351</v>
      </c>
      <c r="B2565">
        <v>123</v>
      </c>
      <c r="C2565">
        <v>109</v>
      </c>
      <c r="D2565">
        <v>10965209</v>
      </c>
      <c r="E2565" t="s">
        <v>39</v>
      </c>
      <c r="F2565" t="s">
        <v>5928</v>
      </c>
      <c r="G2565" t="s">
        <v>5929</v>
      </c>
      <c r="H2565">
        <v>25558</v>
      </c>
      <c r="I2565">
        <v>221</v>
      </c>
      <c r="J2565" t="s">
        <v>29</v>
      </c>
      <c r="K2565" t="s">
        <v>30</v>
      </c>
      <c r="L2565">
        <v>30000000</v>
      </c>
      <c r="M2565">
        <v>2001</v>
      </c>
      <c r="N2565">
        <v>6.1</v>
      </c>
      <c r="O2565">
        <v>-19034791</v>
      </c>
      <c r="R2565" t="s">
        <v>3514</v>
      </c>
      <c r="S2565" cm="1">
        <f t="array" ref="S2565">AVERAGE(IF(Table7[director_name]=R2565, Table7[imdb_score]))</f>
        <v>6.125</v>
      </c>
      <c r="T2565" t="str">
        <f>IF(Table8[[#This Row],[Average]] &gt; $V$7, "Higher", "Lower")</f>
        <v>Lower</v>
      </c>
    </row>
    <row r="2566" spans="1:20" x14ac:dyDescent="0.3">
      <c r="A2566" t="s">
        <v>2702</v>
      </c>
      <c r="B2566">
        <v>47</v>
      </c>
      <c r="C2566">
        <v>118</v>
      </c>
      <c r="D2566">
        <v>17305211</v>
      </c>
      <c r="E2566" t="s">
        <v>140</v>
      </c>
      <c r="F2566" t="s">
        <v>221</v>
      </c>
      <c r="G2566" t="s">
        <v>5930</v>
      </c>
      <c r="H2566">
        <v>14066</v>
      </c>
      <c r="I2566">
        <v>75</v>
      </c>
      <c r="J2566" t="s">
        <v>29</v>
      </c>
      <c r="K2566" t="s">
        <v>30</v>
      </c>
      <c r="L2566">
        <v>38000000</v>
      </c>
      <c r="M2566">
        <v>1996</v>
      </c>
      <c r="N2566">
        <v>6.1</v>
      </c>
      <c r="O2566">
        <v>-20694789</v>
      </c>
      <c r="R2566" t="s">
        <v>3253</v>
      </c>
      <c r="S2566" cm="1">
        <f t="array" ref="S2566">AVERAGE(IF(Table7[director_name]=R2566, Table7[imdb_score]))</f>
        <v>6.125</v>
      </c>
      <c r="T2566" t="str">
        <f>IF(Table8[[#This Row],[Average]] &gt; $V$7, "Higher", "Lower")</f>
        <v>Lower</v>
      </c>
    </row>
    <row r="2567" spans="1:20" x14ac:dyDescent="0.3">
      <c r="A2567" t="s">
        <v>3585</v>
      </c>
      <c r="B2567">
        <v>42</v>
      </c>
      <c r="C2567">
        <v>101</v>
      </c>
      <c r="D2567">
        <v>1075288</v>
      </c>
      <c r="E2567" t="s">
        <v>208</v>
      </c>
      <c r="F2567" t="s">
        <v>4029</v>
      </c>
      <c r="G2567" t="s">
        <v>5931</v>
      </c>
      <c r="H2567">
        <v>7772</v>
      </c>
      <c r="I2567">
        <v>55</v>
      </c>
      <c r="J2567" t="s">
        <v>29</v>
      </c>
      <c r="K2567" t="s">
        <v>30</v>
      </c>
      <c r="L2567">
        <v>22000000</v>
      </c>
      <c r="M2567">
        <v>1996</v>
      </c>
      <c r="N2567">
        <v>6.1</v>
      </c>
      <c r="O2567">
        <v>-20924712</v>
      </c>
      <c r="R2567" t="s">
        <v>3514</v>
      </c>
      <c r="S2567" cm="1">
        <f t="array" ref="S2567">AVERAGE(IF(Table7[director_name]=R2567, Table7[imdb_score]))</f>
        <v>6.125</v>
      </c>
      <c r="T2567" t="str">
        <f>IF(Table8[[#This Row],[Average]] &gt; $V$7, "Higher", "Lower")</f>
        <v>Lower</v>
      </c>
    </row>
    <row r="2568" spans="1:20" x14ac:dyDescent="0.3">
      <c r="A2568" t="s">
        <v>1813</v>
      </c>
      <c r="B2568">
        <v>125</v>
      </c>
      <c r="C2568">
        <v>107</v>
      </c>
      <c r="D2568">
        <v>6998324</v>
      </c>
      <c r="E2568" t="s">
        <v>73</v>
      </c>
      <c r="F2568" t="s">
        <v>5932</v>
      </c>
      <c r="G2568" t="s">
        <v>5933</v>
      </c>
      <c r="H2568">
        <v>11476</v>
      </c>
      <c r="I2568">
        <v>50</v>
      </c>
      <c r="J2568" t="s">
        <v>29</v>
      </c>
      <c r="K2568" t="s">
        <v>30</v>
      </c>
      <c r="L2568">
        <v>28000000</v>
      </c>
      <c r="M2568">
        <v>2015</v>
      </c>
      <c r="N2568">
        <v>6.1</v>
      </c>
      <c r="O2568">
        <v>-21001676</v>
      </c>
      <c r="R2568" t="s">
        <v>3509</v>
      </c>
      <c r="S2568" cm="1">
        <f t="array" ref="S2568">AVERAGE(IF(Table7[director_name]=R2568, Table7[imdb_score]))</f>
        <v>6.125</v>
      </c>
      <c r="T2568" t="str">
        <f>IF(Table8[[#This Row],[Average]] &gt; $V$7, "Higher", "Lower")</f>
        <v>Lower</v>
      </c>
    </row>
    <row r="2569" spans="1:20" x14ac:dyDescent="0.3">
      <c r="A2569" t="s">
        <v>3715</v>
      </c>
      <c r="B2569">
        <v>161</v>
      </c>
      <c r="C2569">
        <v>107</v>
      </c>
      <c r="D2569">
        <v>36279230</v>
      </c>
      <c r="E2569" t="s">
        <v>1576</v>
      </c>
      <c r="F2569" t="s">
        <v>5934</v>
      </c>
      <c r="G2569" t="s">
        <v>5935</v>
      </c>
      <c r="H2569">
        <v>42144</v>
      </c>
      <c r="I2569">
        <v>213</v>
      </c>
      <c r="J2569" t="s">
        <v>29</v>
      </c>
      <c r="K2569" t="s">
        <v>30</v>
      </c>
      <c r="L2569">
        <v>60000000</v>
      </c>
      <c r="M2569">
        <v>2006</v>
      </c>
      <c r="N2569">
        <v>6.1</v>
      </c>
      <c r="O2569">
        <v>-23720770</v>
      </c>
      <c r="R2569" t="s">
        <v>3253</v>
      </c>
      <c r="S2569" cm="1">
        <f t="array" ref="S2569">AVERAGE(IF(Table7[director_name]=R2569, Table7[imdb_score]))</f>
        <v>6.125</v>
      </c>
      <c r="T2569" t="str">
        <f>IF(Table8[[#This Row],[Average]] &gt; $V$7, "Higher", "Lower")</f>
        <v>Lower</v>
      </c>
    </row>
    <row r="2570" spans="1:20" x14ac:dyDescent="0.3">
      <c r="A2570" t="s">
        <v>4086</v>
      </c>
      <c r="B2570">
        <v>114</v>
      </c>
      <c r="C2570">
        <v>113</v>
      </c>
      <c r="D2570">
        <v>21009180</v>
      </c>
      <c r="E2570" t="s">
        <v>1050</v>
      </c>
      <c r="F2570" t="s">
        <v>902</v>
      </c>
      <c r="G2570" t="s">
        <v>5936</v>
      </c>
      <c r="H2570">
        <v>45815</v>
      </c>
      <c r="I2570">
        <v>222</v>
      </c>
      <c r="J2570" t="s">
        <v>29</v>
      </c>
      <c r="K2570" t="s">
        <v>30</v>
      </c>
      <c r="L2570">
        <v>45000000</v>
      </c>
      <c r="M2570">
        <v>2004</v>
      </c>
      <c r="N2570">
        <v>6.1</v>
      </c>
      <c r="O2570">
        <v>-23990820</v>
      </c>
      <c r="R2570" t="s">
        <v>1750</v>
      </c>
      <c r="S2570" cm="1">
        <f t="array" ref="S2570">AVERAGE(IF(Table7[director_name]=R2570, Table7[imdb_score]))</f>
        <v>6.1090909090909093</v>
      </c>
      <c r="T2570" t="str">
        <f>IF(Table8[[#This Row],[Average]] &gt; $V$7, "Higher", "Lower")</f>
        <v>Lower</v>
      </c>
    </row>
    <row r="2571" spans="1:20" x14ac:dyDescent="0.3">
      <c r="A2571" t="s">
        <v>736</v>
      </c>
      <c r="B2571">
        <v>252</v>
      </c>
      <c r="C2571">
        <v>137</v>
      </c>
      <c r="D2571">
        <v>717753</v>
      </c>
      <c r="E2571" t="s">
        <v>529</v>
      </c>
      <c r="F2571" t="s">
        <v>430</v>
      </c>
      <c r="G2571" t="s">
        <v>5937</v>
      </c>
      <c r="H2571">
        <v>33107</v>
      </c>
      <c r="I2571">
        <v>128</v>
      </c>
      <c r="J2571" t="s">
        <v>29</v>
      </c>
      <c r="K2571" t="s">
        <v>241</v>
      </c>
      <c r="L2571">
        <v>25000000</v>
      </c>
      <c r="M2571">
        <v>2012</v>
      </c>
      <c r="N2571">
        <v>6.1</v>
      </c>
      <c r="O2571">
        <v>-24282247</v>
      </c>
      <c r="R2571" t="s">
        <v>1750</v>
      </c>
      <c r="S2571" cm="1">
        <f t="array" ref="S2571">AVERAGE(IF(Table7[director_name]=R2571, Table7[imdb_score]))</f>
        <v>6.1090909090909093</v>
      </c>
      <c r="T2571" t="str">
        <f>IF(Table8[[#This Row],[Average]] &gt; $V$7, "Higher", "Lower")</f>
        <v>Lower</v>
      </c>
    </row>
    <row r="2572" spans="1:20" x14ac:dyDescent="0.3">
      <c r="A2572" t="s">
        <v>3497</v>
      </c>
      <c r="B2572">
        <v>79</v>
      </c>
      <c r="C2572">
        <v>111</v>
      </c>
      <c r="D2572">
        <v>32940507</v>
      </c>
      <c r="E2572" t="s">
        <v>39</v>
      </c>
      <c r="F2572" t="s">
        <v>55</v>
      </c>
      <c r="G2572" t="s">
        <v>5938</v>
      </c>
      <c r="H2572">
        <v>54314</v>
      </c>
      <c r="I2572">
        <v>127</v>
      </c>
      <c r="J2572" t="s">
        <v>29</v>
      </c>
      <c r="K2572" t="s">
        <v>30</v>
      </c>
      <c r="L2572">
        <v>60000000</v>
      </c>
      <c r="M2572">
        <v>1998</v>
      </c>
      <c r="N2572">
        <v>6.1</v>
      </c>
      <c r="O2572">
        <v>-27059493</v>
      </c>
      <c r="R2572" t="s">
        <v>1750</v>
      </c>
      <c r="S2572" cm="1">
        <f t="array" ref="S2572">AVERAGE(IF(Table7[director_name]=R2572, Table7[imdb_score]))</f>
        <v>6.1090909090909093</v>
      </c>
      <c r="T2572" t="str">
        <f>IF(Table8[[#This Row],[Average]] &gt; $V$7, "Higher", "Lower")</f>
        <v>Lower</v>
      </c>
    </row>
    <row r="2573" spans="1:20" x14ac:dyDescent="0.3">
      <c r="A2573" t="s">
        <v>3497</v>
      </c>
      <c r="B2573">
        <v>79</v>
      </c>
      <c r="C2573">
        <v>111</v>
      </c>
      <c r="D2573">
        <v>32940507</v>
      </c>
      <c r="E2573" t="s">
        <v>39</v>
      </c>
      <c r="F2573" t="s">
        <v>55</v>
      </c>
      <c r="G2573" t="s">
        <v>5938</v>
      </c>
      <c r="H2573">
        <v>54316</v>
      </c>
      <c r="I2573">
        <v>127</v>
      </c>
      <c r="J2573" t="s">
        <v>29</v>
      </c>
      <c r="K2573" t="s">
        <v>30</v>
      </c>
      <c r="L2573">
        <v>60000000</v>
      </c>
      <c r="M2573">
        <v>1998</v>
      </c>
      <c r="N2573">
        <v>6.1</v>
      </c>
      <c r="O2573">
        <v>-27059493</v>
      </c>
      <c r="R2573" t="s">
        <v>1750</v>
      </c>
      <c r="S2573" cm="1">
        <f t="array" ref="S2573">AVERAGE(IF(Table7[director_name]=R2573, Table7[imdb_score]))</f>
        <v>6.1090909090909093</v>
      </c>
      <c r="T2573" t="str">
        <f>IF(Table8[[#This Row],[Average]] &gt; $V$7, "Higher", "Lower")</f>
        <v>Lower</v>
      </c>
    </row>
    <row r="2574" spans="1:20" x14ac:dyDescent="0.3">
      <c r="A2574" t="s">
        <v>3627</v>
      </c>
      <c r="B2574">
        <v>156</v>
      </c>
      <c r="C2574">
        <v>91</v>
      </c>
      <c r="D2574">
        <v>42194060</v>
      </c>
      <c r="E2574" t="s">
        <v>1029</v>
      </c>
      <c r="F2574" t="s">
        <v>3495</v>
      </c>
      <c r="G2574" t="s">
        <v>5939</v>
      </c>
      <c r="H2574">
        <v>41259</v>
      </c>
      <c r="I2574">
        <v>72</v>
      </c>
      <c r="J2574" t="s">
        <v>29</v>
      </c>
      <c r="K2574" t="s">
        <v>408</v>
      </c>
      <c r="L2574">
        <v>70000000</v>
      </c>
      <c r="M2574">
        <v>2009</v>
      </c>
      <c r="N2574">
        <v>6.1</v>
      </c>
      <c r="O2574">
        <v>-27805940</v>
      </c>
      <c r="R2574" t="s">
        <v>1750</v>
      </c>
      <c r="S2574" cm="1">
        <f t="array" ref="S2574">AVERAGE(IF(Table7[director_name]=R2574, Table7[imdb_score]))</f>
        <v>6.1090909090909093</v>
      </c>
      <c r="T2574" t="str">
        <f>IF(Table8[[#This Row],[Average]] &gt; $V$7, "Higher", "Lower")</f>
        <v>Lower</v>
      </c>
    </row>
    <row r="2575" spans="1:20" x14ac:dyDescent="0.3">
      <c r="A2575" t="s">
        <v>3198</v>
      </c>
      <c r="B2575">
        <v>117</v>
      </c>
      <c r="C2575">
        <v>104</v>
      </c>
      <c r="D2575">
        <v>30063805</v>
      </c>
      <c r="E2575" t="s">
        <v>5940</v>
      </c>
      <c r="F2575" t="s">
        <v>186</v>
      </c>
      <c r="G2575" t="s">
        <v>5941</v>
      </c>
      <c r="H2575">
        <v>31788</v>
      </c>
      <c r="I2575">
        <v>243</v>
      </c>
      <c r="J2575" t="s">
        <v>29</v>
      </c>
      <c r="K2575" t="s">
        <v>30</v>
      </c>
      <c r="L2575">
        <v>60000000</v>
      </c>
      <c r="M2575">
        <v>2002</v>
      </c>
      <c r="N2575">
        <v>6.1</v>
      </c>
      <c r="O2575">
        <v>-29936195</v>
      </c>
      <c r="R2575" t="s">
        <v>1750</v>
      </c>
      <c r="S2575" cm="1">
        <f t="array" ref="S2575">AVERAGE(IF(Table7[director_name]=R2575, Table7[imdb_score]))</f>
        <v>6.1090909090909093</v>
      </c>
      <c r="T2575" t="str">
        <f>IF(Table8[[#This Row],[Average]] &gt; $V$7, "Higher", "Lower")</f>
        <v>Lower</v>
      </c>
    </row>
    <row r="2576" spans="1:20" x14ac:dyDescent="0.3">
      <c r="A2576" t="s">
        <v>959</v>
      </c>
      <c r="B2576">
        <v>183</v>
      </c>
      <c r="C2576">
        <v>105</v>
      </c>
      <c r="D2576">
        <v>1304837</v>
      </c>
      <c r="E2576" t="s">
        <v>269</v>
      </c>
      <c r="F2576" t="s">
        <v>3919</v>
      </c>
      <c r="G2576" t="s">
        <v>5942</v>
      </c>
      <c r="H2576">
        <v>21481</v>
      </c>
      <c r="I2576">
        <v>175</v>
      </c>
      <c r="J2576" t="s">
        <v>29</v>
      </c>
      <c r="K2576" t="s">
        <v>30</v>
      </c>
      <c r="L2576">
        <v>32000000</v>
      </c>
      <c r="M2576">
        <v>2006</v>
      </c>
      <c r="N2576">
        <v>6.1</v>
      </c>
      <c r="O2576">
        <v>-30695163</v>
      </c>
      <c r="R2576" t="s">
        <v>1750</v>
      </c>
      <c r="S2576" cm="1">
        <f t="array" ref="S2576">AVERAGE(IF(Table7[director_name]=R2576, Table7[imdb_score]))</f>
        <v>6.1090909090909093</v>
      </c>
      <c r="T2576" t="str">
        <f>IF(Table8[[#This Row],[Average]] &gt; $V$7, "Higher", "Lower")</f>
        <v>Lower</v>
      </c>
    </row>
    <row r="2577" spans="1:20" x14ac:dyDescent="0.3">
      <c r="A2577" t="s">
        <v>3566</v>
      </c>
      <c r="B2577">
        <v>197</v>
      </c>
      <c r="C2577">
        <v>106</v>
      </c>
      <c r="D2577">
        <v>37760080</v>
      </c>
      <c r="E2577" t="s">
        <v>4424</v>
      </c>
      <c r="F2577" t="s">
        <v>1148</v>
      </c>
      <c r="G2577" t="s">
        <v>5943</v>
      </c>
      <c r="H2577">
        <v>72868</v>
      </c>
      <c r="I2577">
        <v>618</v>
      </c>
      <c r="J2577" t="s">
        <v>29</v>
      </c>
      <c r="K2577" t="s">
        <v>30</v>
      </c>
      <c r="L2577">
        <v>70000000</v>
      </c>
      <c r="M2577">
        <v>2004</v>
      </c>
      <c r="N2577">
        <v>6.1</v>
      </c>
      <c r="O2577">
        <v>-32239920</v>
      </c>
      <c r="R2577" t="s">
        <v>1750</v>
      </c>
      <c r="S2577" cm="1">
        <f t="array" ref="S2577">AVERAGE(IF(Table7[director_name]=R2577, Table7[imdb_score]))</f>
        <v>6.1090909090909093</v>
      </c>
      <c r="T2577" t="str">
        <f>IF(Table8[[#This Row],[Average]] &gt; $V$7, "Higher", "Lower")</f>
        <v>Lower</v>
      </c>
    </row>
    <row r="2578" spans="1:20" x14ac:dyDescent="0.3">
      <c r="A2578" t="s">
        <v>392</v>
      </c>
      <c r="B2578">
        <v>115</v>
      </c>
      <c r="C2578">
        <v>122</v>
      </c>
      <c r="D2578">
        <v>22362500</v>
      </c>
      <c r="E2578" t="s">
        <v>73</v>
      </c>
      <c r="F2578" t="s">
        <v>145</v>
      </c>
      <c r="G2578" t="s">
        <v>5944</v>
      </c>
      <c r="H2578">
        <v>35599</v>
      </c>
      <c r="I2578">
        <v>195</v>
      </c>
      <c r="J2578" t="s">
        <v>29</v>
      </c>
      <c r="K2578" t="s">
        <v>30</v>
      </c>
      <c r="L2578">
        <v>55000000</v>
      </c>
      <c r="M2578">
        <v>1999</v>
      </c>
      <c r="N2578">
        <v>6.1</v>
      </c>
      <c r="O2578">
        <v>-32637500</v>
      </c>
      <c r="R2578" t="s">
        <v>1750</v>
      </c>
      <c r="S2578" cm="1">
        <f t="array" ref="S2578">AVERAGE(IF(Table7[director_name]=R2578, Table7[imdb_score]))</f>
        <v>6.1090909090909093</v>
      </c>
      <c r="T2578" t="str">
        <f>IF(Table8[[#This Row],[Average]] &gt; $V$7, "Higher", "Lower")</f>
        <v>Lower</v>
      </c>
    </row>
    <row r="2579" spans="1:20" x14ac:dyDescent="0.3">
      <c r="A2579" t="s">
        <v>802</v>
      </c>
      <c r="B2579">
        <v>136</v>
      </c>
      <c r="C2579">
        <v>101</v>
      </c>
      <c r="D2579">
        <v>28045540</v>
      </c>
      <c r="E2579" t="s">
        <v>3979</v>
      </c>
      <c r="F2579" t="s">
        <v>430</v>
      </c>
      <c r="G2579" t="s">
        <v>5945</v>
      </c>
      <c r="H2579">
        <v>67707</v>
      </c>
      <c r="I2579">
        <v>202</v>
      </c>
      <c r="J2579" t="s">
        <v>29</v>
      </c>
      <c r="K2579" t="s">
        <v>30</v>
      </c>
      <c r="L2579">
        <v>65000000</v>
      </c>
      <c r="M2579">
        <v>2005</v>
      </c>
      <c r="N2579">
        <v>6.1</v>
      </c>
      <c r="O2579">
        <v>-36954460</v>
      </c>
      <c r="R2579" t="s">
        <v>1750</v>
      </c>
      <c r="S2579" cm="1">
        <f t="array" ref="S2579">AVERAGE(IF(Table7[director_name]=R2579, Table7[imdb_score]))</f>
        <v>6.1090909090909093</v>
      </c>
      <c r="T2579" t="str">
        <f>IF(Table8[[#This Row],[Average]] &gt; $V$7, "Higher", "Lower")</f>
        <v>Lower</v>
      </c>
    </row>
    <row r="2580" spans="1:20" x14ac:dyDescent="0.3">
      <c r="A2580" t="s">
        <v>2027</v>
      </c>
      <c r="B2580">
        <v>161</v>
      </c>
      <c r="C2580">
        <v>106</v>
      </c>
      <c r="D2580">
        <v>17281832</v>
      </c>
      <c r="E2580" t="s">
        <v>1674</v>
      </c>
      <c r="F2580" t="s">
        <v>1802</v>
      </c>
      <c r="G2580" t="s">
        <v>5946</v>
      </c>
      <c r="H2580">
        <v>60232</v>
      </c>
      <c r="I2580">
        <v>110</v>
      </c>
      <c r="J2580" t="s">
        <v>29</v>
      </c>
      <c r="K2580" t="s">
        <v>227</v>
      </c>
      <c r="L2580">
        <v>60000000</v>
      </c>
      <c r="M2580">
        <v>2008</v>
      </c>
      <c r="N2580">
        <v>6.1</v>
      </c>
      <c r="O2580">
        <v>-42718168</v>
      </c>
      <c r="R2580" t="s">
        <v>1750</v>
      </c>
      <c r="S2580" cm="1">
        <f t="array" ref="S2580">AVERAGE(IF(Table7[director_name]=R2580, Table7[imdb_score]))</f>
        <v>6.1090909090909093</v>
      </c>
      <c r="T2580" t="str">
        <f>IF(Table8[[#This Row],[Average]] &gt; $V$7, "Higher", "Lower")</f>
        <v>Lower</v>
      </c>
    </row>
    <row r="2581" spans="1:20" x14ac:dyDescent="0.3">
      <c r="A2581" t="s">
        <v>3214</v>
      </c>
      <c r="B2581">
        <v>66</v>
      </c>
      <c r="C2581">
        <v>111</v>
      </c>
      <c r="D2581">
        <v>42877165</v>
      </c>
      <c r="E2581" t="s">
        <v>39</v>
      </c>
      <c r="F2581" t="s">
        <v>79</v>
      </c>
      <c r="G2581" t="s">
        <v>5947</v>
      </c>
      <c r="H2581">
        <v>45602</v>
      </c>
      <c r="I2581">
        <v>114</v>
      </c>
      <c r="J2581" t="s">
        <v>29</v>
      </c>
      <c r="K2581" t="s">
        <v>30</v>
      </c>
      <c r="L2581">
        <v>86000000</v>
      </c>
      <c r="M2581">
        <v>1997</v>
      </c>
      <c r="N2581">
        <v>6.1</v>
      </c>
      <c r="O2581">
        <v>-43122835</v>
      </c>
      <c r="R2581" t="s">
        <v>3525</v>
      </c>
      <c r="S2581" cm="1">
        <f t="array" ref="S2581">AVERAGE(IF(Table7[director_name]=R2581, Table7[imdb_score]))</f>
        <v>6.1000000000000005</v>
      </c>
      <c r="T2581" t="str">
        <f>IF(Table8[[#This Row],[Average]] &gt; $V$7, "Higher", "Lower")</f>
        <v>Lower</v>
      </c>
    </row>
    <row r="2582" spans="1:20" x14ac:dyDescent="0.3">
      <c r="A2582" t="s">
        <v>1183</v>
      </c>
      <c r="B2582">
        <v>435</v>
      </c>
      <c r="C2582">
        <v>128</v>
      </c>
      <c r="D2582">
        <v>36381716</v>
      </c>
      <c r="E2582" t="s">
        <v>5948</v>
      </c>
      <c r="F2582" t="s">
        <v>2881</v>
      </c>
      <c r="G2582" t="s">
        <v>5949</v>
      </c>
      <c r="H2582">
        <v>197584</v>
      </c>
      <c r="I2582">
        <v>918</v>
      </c>
      <c r="J2582" t="s">
        <v>29</v>
      </c>
      <c r="K2582" t="s">
        <v>30</v>
      </c>
      <c r="L2582">
        <v>82000000</v>
      </c>
      <c r="M2582">
        <v>2011</v>
      </c>
      <c r="N2582">
        <v>6.1</v>
      </c>
      <c r="O2582">
        <v>-45618284</v>
      </c>
      <c r="R2582" t="s">
        <v>3525</v>
      </c>
      <c r="S2582" cm="1">
        <f t="array" ref="S2582">AVERAGE(IF(Table7[director_name]=R2582, Table7[imdb_score]))</f>
        <v>6.1000000000000005</v>
      </c>
      <c r="T2582" t="str">
        <f>IF(Table8[[#This Row],[Average]] &gt; $V$7, "Higher", "Lower")</f>
        <v>Lower</v>
      </c>
    </row>
    <row r="2583" spans="1:20" x14ac:dyDescent="0.3">
      <c r="A2583" t="s">
        <v>3531</v>
      </c>
      <c r="B2583">
        <v>320</v>
      </c>
      <c r="C2583">
        <v>131</v>
      </c>
      <c r="D2583">
        <v>39292022</v>
      </c>
      <c r="E2583" t="s">
        <v>715</v>
      </c>
      <c r="F2583" t="s">
        <v>339</v>
      </c>
      <c r="G2583" t="s">
        <v>5950</v>
      </c>
      <c r="H2583">
        <v>127258</v>
      </c>
      <c r="I2583">
        <v>351</v>
      </c>
      <c r="J2583" t="s">
        <v>29</v>
      </c>
      <c r="K2583" t="s">
        <v>30</v>
      </c>
      <c r="L2583">
        <v>90000000</v>
      </c>
      <c r="M2583">
        <v>2014</v>
      </c>
      <c r="N2583">
        <v>6.1</v>
      </c>
      <c r="O2583">
        <v>-50707978</v>
      </c>
      <c r="R2583" t="s">
        <v>3525</v>
      </c>
      <c r="S2583" cm="1">
        <f t="array" ref="S2583">AVERAGE(IF(Table7[director_name]=R2583, Table7[imdb_score]))</f>
        <v>6.1000000000000005</v>
      </c>
      <c r="T2583" t="str">
        <f>IF(Table8[[#This Row],[Average]] &gt; $V$7, "Higher", "Lower")</f>
        <v>Lower</v>
      </c>
    </row>
    <row r="2584" spans="1:20" x14ac:dyDescent="0.3">
      <c r="A2584" t="s">
        <v>3581</v>
      </c>
      <c r="B2584">
        <v>68</v>
      </c>
      <c r="C2584">
        <v>103</v>
      </c>
      <c r="D2584">
        <v>72413</v>
      </c>
      <c r="E2584" t="s">
        <v>4364</v>
      </c>
      <c r="F2584" t="s">
        <v>5951</v>
      </c>
      <c r="G2584" t="s">
        <v>5952</v>
      </c>
      <c r="H2584">
        <v>11584</v>
      </c>
      <c r="I2584">
        <v>86</v>
      </c>
      <c r="J2584" t="s">
        <v>139</v>
      </c>
      <c r="K2584" t="s">
        <v>926</v>
      </c>
      <c r="L2584">
        <v>65000000</v>
      </c>
      <c r="M2584">
        <v>2015</v>
      </c>
      <c r="N2584">
        <v>6.1</v>
      </c>
      <c r="O2584">
        <v>-64927587</v>
      </c>
      <c r="R2584" t="s">
        <v>1561</v>
      </c>
      <c r="S2584" cm="1">
        <f t="array" ref="S2584">AVERAGE(IF(Table7[director_name]=R2584, Table7[imdb_score]))</f>
        <v>6.1</v>
      </c>
      <c r="T2584" t="str">
        <f>IF(Table8[[#This Row],[Average]] &gt; $V$7, "Higher", "Lower")</f>
        <v>Lower</v>
      </c>
    </row>
    <row r="2585" spans="1:20" x14ac:dyDescent="0.3">
      <c r="A2585" t="s">
        <v>3546</v>
      </c>
      <c r="B2585">
        <v>231</v>
      </c>
      <c r="C2585">
        <v>120</v>
      </c>
      <c r="D2585">
        <v>47952020</v>
      </c>
      <c r="E2585" t="s">
        <v>49</v>
      </c>
      <c r="F2585" t="s">
        <v>464</v>
      </c>
      <c r="G2585" t="s">
        <v>5953</v>
      </c>
      <c r="H2585">
        <v>37750</v>
      </c>
      <c r="I2585">
        <v>134</v>
      </c>
      <c r="J2585" t="s">
        <v>29</v>
      </c>
      <c r="K2585" t="s">
        <v>30</v>
      </c>
      <c r="L2585">
        <v>115000000</v>
      </c>
      <c r="M2585">
        <v>2016</v>
      </c>
      <c r="N2585">
        <v>6.1</v>
      </c>
      <c r="O2585">
        <v>-67047980</v>
      </c>
      <c r="R2585" t="s">
        <v>1561</v>
      </c>
      <c r="S2585" cm="1">
        <f t="array" ref="S2585">AVERAGE(IF(Table7[director_name]=R2585, Table7[imdb_score]))</f>
        <v>6.1</v>
      </c>
      <c r="T2585" t="str">
        <f>IF(Table8[[#This Row],[Average]] &gt; $V$7, "Higher", "Lower")</f>
        <v>Lower</v>
      </c>
    </row>
    <row r="2586" spans="1:20" x14ac:dyDescent="0.3">
      <c r="A2586" t="s">
        <v>190</v>
      </c>
      <c r="B2586">
        <v>314</v>
      </c>
      <c r="C2586">
        <v>150</v>
      </c>
      <c r="D2586">
        <v>65007045</v>
      </c>
      <c r="E2586" t="s">
        <v>125</v>
      </c>
      <c r="F2586" t="s">
        <v>40</v>
      </c>
      <c r="G2586" t="s">
        <v>5954</v>
      </c>
      <c r="H2586">
        <v>128682</v>
      </c>
      <c r="I2586">
        <v>657</v>
      </c>
      <c r="J2586" t="s">
        <v>29</v>
      </c>
      <c r="K2586" t="s">
        <v>200</v>
      </c>
      <c r="L2586">
        <v>140000000</v>
      </c>
      <c r="M2586">
        <v>2014</v>
      </c>
      <c r="N2586">
        <v>6.1</v>
      </c>
      <c r="O2586">
        <v>-74992955</v>
      </c>
      <c r="R2586" t="s">
        <v>1561</v>
      </c>
      <c r="S2586" cm="1">
        <f t="array" ref="S2586">AVERAGE(IF(Table7[director_name]=R2586, Table7[imdb_score]))</f>
        <v>6.1</v>
      </c>
      <c r="T2586" t="str">
        <f>IF(Table8[[#This Row],[Average]] &gt; $V$7, "Higher", "Lower")</f>
        <v>Lower</v>
      </c>
    </row>
    <row r="2587" spans="1:20" x14ac:dyDescent="0.3">
      <c r="A2587" t="s">
        <v>190</v>
      </c>
      <c r="B2587">
        <v>314</v>
      </c>
      <c r="C2587">
        <v>150</v>
      </c>
      <c r="D2587">
        <v>65007045</v>
      </c>
      <c r="E2587" t="s">
        <v>125</v>
      </c>
      <c r="F2587" t="s">
        <v>40</v>
      </c>
      <c r="G2587" t="s">
        <v>5954</v>
      </c>
      <c r="H2587">
        <v>128694</v>
      </c>
      <c r="I2587">
        <v>657</v>
      </c>
      <c r="J2587" t="s">
        <v>29</v>
      </c>
      <c r="K2587" t="s">
        <v>200</v>
      </c>
      <c r="L2587">
        <v>140000000</v>
      </c>
      <c r="M2587">
        <v>2014</v>
      </c>
      <c r="N2587">
        <v>6.1</v>
      </c>
      <c r="O2587">
        <v>-74992955</v>
      </c>
      <c r="R2587" t="s">
        <v>3569</v>
      </c>
      <c r="S2587" cm="1">
        <f t="array" ref="S2587">AVERAGE(IF(Table7[director_name]=R2587, Table7[imdb_score]))</f>
        <v>6.1</v>
      </c>
      <c r="T2587" t="str">
        <f>IF(Table8[[#This Row],[Average]] &gt; $V$7, "Higher", "Lower")</f>
        <v>Lower</v>
      </c>
    </row>
    <row r="2588" spans="1:20" x14ac:dyDescent="0.3">
      <c r="A2588" t="s">
        <v>104</v>
      </c>
      <c r="B2588">
        <v>284</v>
      </c>
      <c r="C2588">
        <v>135</v>
      </c>
      <c r="D2588">
        <v>43929341</v>
      </c>
      <c r="E2588" t="s">
        <v>5955</v>
      </c>
      <c r="F2588" t="s">
        <v>5324</v>
      </c>
      <c r="G2588" t="s">
        <v>5956</v>
      </c>
      <c r="H2588">
        <v>57873</v>
      </c>
      <c r="I2588">
        <v>414</v>
      </c>
      <c r="J2588" t="s">
        <v>29</v>
      </c>
      <c r="K2588" t="s">
        <v>30</v>
      </c>
      <c r="L2588">
        <v>120000000</v>
      </c>
      <c r="M2588">
        <v>2008</v>
      </c>
      <c r="N2588">
        <v>6.1</v>
      </c>
      <c r="O2588">
        <v>-76070659</v>
      </c>
      <c r="R2588" t="s">
        <v>3600</v>
      </c>
      <c r="S2588" cm="1">
        <f t="array" ref="S2588">AVERAGE(IF(Table7[director_name]=R2588, Table7[imdb_score]))</f>
        <v>6.1</v>
      </c>
      <c r="T2588" t="str">
        <f>IF(Table8[[#This Row],[Average]] &gt; $V$7, "Higher", "Lower")</f>
        <v>Lower</v>
      </c>
    </row>
    <row r="2589" spans="1:20" x14ac:dyDescent="0.3">
      <c r="A2589" t="s">
        <v>1254</v>
      </c>
      <c r="B2589">
        <v>91</v>
      </c>
      <c r="C2589">
        <v>176</v>
      </c>
      <c r="D2589">
        <v>88246220</v>
      </c>
      <c r="E2589" t="s">
        <v>86</v>
      </c>
      <c r="F2589" t="s">
        <v>3821</v>
      </c>
      <c r="G2589" t="s">
        <v>5957</v>
      </c>
      <c r="H2589">
        <v>144337</v>
      </c>
      <c r="I2589">
        <v>309</v>
      </c>
      <c r="J2589" t="s">
        <v>29</v>
      </c>
      <c r="K2589" t="s">
        <v>30</v>
      </c>
      <c r="L2589">
        <v>175000000</v>
      </c>
      <c r="M2589">
        <v>1995</v>
      </c>
      <c r="N2589">
        <v>6.1</v>
      </c>
      <c r="O2589">
        <v>-86753780</v>
      </c>
      <c r="R2589" t="s">
        <v>3629</v>
      </c>
      <c r="S2589" cm="1">
        <f t="array" ref="S2589">AVERAGE(IF(Table7[director_name]=R2589, Table7[imdb_score]))</f>
        <v>6.1</v>
      </c>
      <c r="T2589" t="str">
        <f>IF(Table8[[#This Row],[Average]] &gt; $V$7, "Higher", "Lower")</f>
        <v>Lower</v>
      </c>
    </row>
    <row r="2590" spans="1:20" x14ac:dyDescent="0.3">
      <c r="A2590" t="s">
        <v>2827</v>
      </c>
      <c r="B2590">
        <v>235</v>
      </c>
      <c r="C2590">
        <v>109</v>
      </c>
      <c r="D2590">
        <v>63143812</v>
      </c>
      <c r="E2590" t="s">
        <v>4712</v>
      </c>
      <c r="F2590" t="s">
        <v>1302</v>
      </c>
      <c r="G2590" t="s">
        <v>5958</v>
      </c>
      <c r="H2590">
        <v>124185</v>
      </c>
      <c r="I2590">
        <v>238</v>
      </c>
      <c r="J2590" t="s">
        <v>29</v>
      </c>
      <c r="K2590" t="s">
        <v>30</v>
      </c>
      <c r="L2590">
        <v>150000000</v>
      </c>
      <c r="M2590">
        <v>2010</v>
      </c>
      <c r="N2590">
        <v>6.1</v>
      </c>
      <c r="O2590">
        <v>-86856188</v>
      </c>
      <c r="R2590" t="s">
        <v>3637</v>
      </c>
      <c r="S2590" cm="1">
        <f t="array" ref="S2590">AVERAGE(IF(Table7[director_name]=R2590, Table7[imdb_score]))</f>
        <v>6.1</v>
      </c>
      <c r="T2590" t="str">
        <f>IF(Table8[[#This Row],[Average]] &gt; $V$7, "Higher", "Lower")</f>
        <v>Lower</v>
      </c>
    </row>
    <row r="2591" spans="1:20" x14ac:dyDescent="0.3">
      <c r="A2591" t="s">
        <v>2678</v>
      </c>
      <c r="B2591">
        <v>251</v>
      </c>
      <c r="C2591">
        <v>113</v>
      </c>
      <c r="D2591">
        <v>70083519</v>
      </c>
      <c r="E2591" t="s">
        <v>1674</v>
      </c>
      <c r="F2591" t="s">
        <v>81</v>
      </c>
      <c r="G2591" t="s">
        <v>5959</v>
      </c>
      <c r="H2591">
        <v>149019</v>
      </c>
      <c r="I2591">
        <v>666</v>
      </c>
      <c r="J2591" t="s">
        <v>29</v>
      </c>
      <c r="K2591" t="s">
        <v>30</v>
      </c>
      <c r="L2591">
        <v>180000000</v>
      </c>
      <c r="M2591">
        <v>2007</v>
      </c>
      <c r="N2591">
        <v>6.1</v>
      </c>
      <c r="O2591">
        <v>-109916481</v>
      </c>
      <c r="R2591" t="s">
        <v>3661</v>
      </c>
      <c r="S2591" cm="1">
        <f t="array" ref="S2591">AVERAGE(IF(Table7[director_name]=R2591, Table7[imdb_score]))</f>
        <v>6.1</v>
      </c>
      <c r="T2591" t="str">
        <f>IF(Table8[[#This Row],[Average]] &gt; $V$7, "Higher", "Lower")</f>
        <v>Lower</v>
      </c>
    </row>
    <row r="2592" spans="1:20" x14ac:dyDescent="0.3">
      <c r="A2592" t="s">
        <v>1907</v>
      </c>
      <c r="B2592">
        <v>366</v>
      </c>
      <c r="C2592">
        <v>150</v>
      </c>
      <c r="D2592">
        <v>402076689</v>
      </c>
      <c r="E2592" t="s">
        <v>248</v>
      </c>
      <c r="F2592" t="s">
        <v>5366</v>
      </c>
      <c r="G2592" t="s">
        <v>5960</v>
      </c>
      <c r="H2592">
        <v>323207</v>
      </c>
      <c r="I2592">
        <v>1439</v>
      </c>
      <c r="J2592" t="s">
        <v>29</v>
      </c>
      <c r="K2592" t="s">
        <v>30</v>
      </c>
      <c r="L2592">
        <v>200000000</v>
      </c>
      <c r="M2592">
        <v>2009</v>
      </c>
      <c r="N2592">
        <v>6</v>
      </c>
      <c r="O2592">
        <v>202076689</v>
      </c>
      <c r="R2592" t="s">
        <v>3606</v>
      </c>
      <c r="S2592" cm="1">
        <f t="array" ref="S2592">AVERAGE(IF(Table7[director_name]=R2592, Table7[imdb_score]))</f>
        <v>6.1</v>
      </c>
      <c r="T2592" t="str">
        <f>IF(Table8[[#This Row],[Average]] &gt; $V$7, "Higher", "Lower")</f>
        <v>Lower</v>
      </c>
    </row>
    <row r="2593" spans="1:20" x14ac:dyDescent="0.3">
      <c r="A2593" t="s">
        <v>392</v>
      </c>
      <c r="B2593">
        <v>175</v>
      </c>
      <c r="C2593">
        <v>110</v>
      </c>
      <c r="D2593">
        <v>260031035</v>
      </c>
      <c r="E2593" t="s">
        <v>4122</v>
      </c>
      <c r="F2593" t="s">
        <v>3142</v>
      </c>
      <c r="G2593" t="s">
        <v>5961</v>
      </c>
      <c r="H2593">
        <v>141414</v>
      </c>
      <c r="I2593">
        <v>482</v>
      </c>
      <c r="J2593" t="s">
        <v>29</v>
      </c>
      <c r="K2593" t="s">
        <v>30</v>
      </c>
      <c r="L2593">
        <v>123000000</v>
      </c>
      <c r="M2593">
        <v>2000</v>
      </c>
      <c r="N2593">
        <v>6</v>
      </c>
      <c r="O2593">
        <v>137031035</v>
      </c>
      <c r="R2593" t="s">
        <v>3645</v>
      </c>
      <c r="S2593" cm="1">
        <f t="array" ref="S2593">AVERAGE(IF(Table7[director_name]=R2593, Table7[imdb_score]))</f>
        <v>6.1</v>
      </c>
      <c r="T2593" t="str">
        <f>IF(Table8[[#This Row],[Average]] &gt; $V$7, "Higher", "Lower")</f>
        <v>Lower</v>
      </c>
    </row>
    <row r="2594" spans="1:20" x14ac:dyDescent="0.3">
      <c r="A2594" t="s">
        <v>3396</v>
      </c>
      <c r="B2594">
        <v>27</v>
      </c>
      <c r="C2594">
        <v>107</v>
      </c>
      <c r="D2594">
        <v>111936400</v>
      </c>
      <c r="E2594" t="s">
        <v>338</v>
      </c>
      <c r="F2594" t="s">
        <v>4095</v>
      </c>
      <c r="G2594" t="s">
        <v>5962</v>
      </c>
      <c r="H2594">
        <v>87538</v>
      </c>
      <c r="I2594">
        <v>79</v>
      </c>
      <c r="J2594" t="s">
        <v>29</v>
      </c>
      <c r="K2594" t="s">
        <v>30</v>
      </c>
      <c r="L2594">
        <v>15000000</v>
      </c>
      <c r="M2594">
        <v>1988</v>
      </c>
      <c r="N2594">
        <v>6</v>
      </c>
      <c r="O2594">
        <v>96936400</v>
      </c>
      <c r="R2594" t="s">
        <v>3591</v>
      </c>
      <c r="S2594" cm="1">
        <f t="array" ref="S2594">AVERAGE(IF(Table7[director_name]=R2594, Table7[imdb_score]))</f>
        <v>6.1</v>
      </c>
      <c r="T2594" t="str">
        <f>IF(Table8[[#This Row],[Average]] &gt; $V$7, "Higher", "Lower")</f>
        <v>Lower</v>
      </c>
    </row>
    <row r="2595" spans="1:20" x14ac:dyDescent="0.3">
      <c r="A2595" t="s">
        <v>3840</v>
      </c>
      <c r="B2595">
        <v>147</v>
      </c>
      <c r="C2595">
        <v>92</v>
      </c>
      <c r="D2595">
        <v>162495848</v>
      </c>
      <c r="E2595" t="s">
        <v>296</v>
      </c>
      <c r="F2595" t="s">
        <v>5963</v>
      </c>
      <c r="G2595" t="s">
        <v>5964</v>
      </c>
      <c r="H2595">
        <v>34359</v>
      </c>
      <c r="I2595">
        <v>133</v>
      </c>
      <c r="J2595" t="s">
        <v>29</v>
      </c>
      <c r="K2595" t="s">
        <v>30</v>
      </c>
      <c r="L2595">
        <v>74000000</v>
      </c>
      <c r="M2595">
        <v>2015</v>
      </c>
      <c r="N2595">
        <v>6</v>
      </c>
      <c r="O2595">
        <v>88495848</v>
      </c>
      <c r="R2595" t="s">
        <v>3650</v>
      </c>
      <c r="S2595" cm="1">
        <f t="array" ref="S2595">AVERAGE(IF(Table7[director_name]=R2595, Table7[imdb_score]))</f>
        <v>6.1</v>
      </c>
      <c r="T2595" t="str">
        <f>IF(Table8[[#This Row],[Average]] &gt; $V$7, "Higher", "Lower")</f>
        <v>Lower</v>
      </c>
    </row>
    <row r="2596" spans="1:20" x14ac:dyDescent="0.3">
      <c r="A2596" t="s">
        <v>2980</v>
      </c>
      <c r="B2596">
        <v>143</v>
      </c>
      <c r="C2596">
        <v>90</v>
      </c>
      <c r="D2596">
        <v>160762022</v>
      </c>
      <c r="E2596" t="s">
        <v>316</v>
      </c>
      <c r="F2596" t="s">
        <v>44</v>
      </c>
      <c r="G2596" t="s">
        <v>5965</v>
      </c>
      <c r="H2596">
        <v>132415</v>
      </c>
      <c r="I2596">
        <v>288</v>
      </c>
      <c r="J2596" t="s">
        <v>29</v>
      </c>
      <c r="K2596" t="s">
        <v>30</v>
      </c>
      <c r="L2596">
        <v>75000000</v>
      </c>
      <c r="M2596">
        <v>2004</v>
      </c>
      <c r="N2596">
        <v>6</v>
      </c>
      <c r="O2596">
        <v>85762022</v>
      </c>
      <c r="R2596" t="s">
        <v>3615</v>
      </c>
      <c r="S2596" cm="1">
        <f t="array" ref="S2596">AVERAGE(IF(Table7[director_name]=R2596, Table7[imdb_score]))</f>
        <v>6.1</v>
      </c>
      <c r="T2596" t="str">
        <f>IF(Table8[[#This Row],[Average]] &gt; $V$7, "Higher", "Lower")</f>
        <v>Lower</v>
      </c>
    </row>
    <row r="2597" spans="1:20" x14ac:dyDescent="0.3">
      <c r="A2597" t="s">
        <v>3147</v>
      </c>
      <c r="B2597">
        <v>179</v>
      </c>
      <c r="C2597">
        <v>102</v>
      </c>
      <c r="D2597">
        <v>162001186</v>
      </c>
      <c r="E2597" t="s">
        <v>676</v>
      </c>
      <c r="F2597" t="s">
        <v>478</v>
      </c>
      <c r="G2597" t="s">
        <v>5966</v>
      </c>
      <c r="H2597">
        <v>181443</v>
      </c>
      <c r="I2597">
        <v>311</v>
      </c>
      <c r="J2597" t="s">
        <v>29</v>
      </c>
      <c r="K2597" t="s">
        <v>30</v>
      </c>
      <c r="L2597">
        <v>80000000</v>
      </c>
      <c r="M2597">
        <v>2010</v>
      </c>
      <c r="N2597">
        <v>6</v>
      </c>
      <c r="O2597">
        <v>82001186</v>
      </c>
      <c r="R2597" t="s">
        <v>3633</v>
      </c>
      <c r="S2597" cm="1">
        <f t="array" ref="S2597">AVERAGE(IF(Table7[director_name]=R2597, Table7[imdb_score]))</f>
        <v>6.1</v>
      </c>
      <c r="T2597" t="str">
        <f>IF(Table8[[#This Row],[Average]] &gt; $V$7, "Higher", "Lower")</f>
        <v>Lower</v>
      </c>
    </row>
    <row r="2598" spans="1:20" x14ac:dyDescent="0.3">
      <c r="A2598" t="s">
        <v>2408</v>
      </c>
      <c r="B2598">
        <v>321</v>
      </c>
      <c r="C2598">
        <v>125</v>
      </c>
      <c r="D2598">
        <v>127997349</v>
      </c>
      <c r="E2598" t="s">
        <v>5967</v>
      </c>
      <c r="F2598" t="s">
        <v>482</v>
      </c>
      <c r="G2598" t="s">
        <v>5968</v>
      </c>
      <c r="H2598">
        <v>101178</v>
      </c>
      <c r="I2598">
        <v>779</v>
      </c>
      <c r="J2598" t="s">
        <v>29</v>
      </c>
      <c r="K2598" t="s">
        <v>30</v>
      </c>
      <c r="L2598">
        <v>50000000</v>
      </c>
      <c r="M2598">
        <v>2014</v>
      </c>
      <c r="N2598">
        <v>6</v>
      </c>
      <c r="O2598">
        <v>77997349</v>
      </c>
      <c r="R2598" t="s">
        <v>3625</v>
      </c>
      <c r="S2598" cm="1">
        <f t="array" ref="S2598">AVERAGE(IF(Table7[director_name]=R2598, Table7[imdb_score]))</f>
        <v>6.1</v>
      </c>
      <c r="T2598" t="str">
        <f>IF(Table8[[#This Row],[Average]] &gt; $V$7, "Higher", "Lower")</f>
        <v>Lower</v>
      </c>
    </row>
    <row r="2599" spans="1:20" x14ac:dyDescent="0.3">
      <c r="A2599" t="s">
        <v>3396</v>
      </c>
      <c r="B2599">
        <v>46</v>
      </c>
      <c r="C2599">
        <v>111</v>
      </c>
      <c r="D2599">
        <v>91457688</v>
      </c>
      <c r="E2599" t="s">
        <v>2113</v>
      </c>
      <c r="F2599" t="s">
        <v>5969</v>
      </c>
      <c r="G2599" t="s">
        <v>5970</v>
      </c>
      <c r="H2599">
        <v>107801</v>
      </c>
      <c r="I2599">
        <v>109</v>
      </c>
      <c r="J2599" t="s">
        <v>29</v>
      </c>
      <c r="K2599" t="s">
        <v>30</v>
      </c>
      <c r="L2599">
        <v>26000000</v>
      </c>
      <c r="M2599">
        <v>1990</v>
      </c>
      <c r="N2599">
        <v>6</v>
      </c>
      <c r="O2599">
        <v>65457688</v>
      </c>
      <c r="R2599" t="s">
        <v>3587</v>
      </c>
      <c r="S2599" cm="1">
        <f t="array" ref="S2599">AVERAGE(IF(Table7[director_name]=R2599, Table7[imdb_score]))</f>
        <v>6.1</v>
      </c>
      <c r="T2599" t="str">
        <f>IF(Table8[[#This Row],[Average]] &gt; $V$7, "Higher", "Lower")</f>
        <v>Lower</v>
      </c>
    </row>
    <row r="2600" spans="1:20" x14ac:dyDescent="0.3">
      <c r="A2600" t="s">
        <v>3846</v>
      </c>
      <c r="B2600">
        <v>68</v>
      </c>
      <c r="C2600">
        <v>88</v>
      </c>
      <c r="D2600">
        <v>78656813</v>
      </c>
      <c r="E2600" t="s">
        <v>5827</v>
      </c>
      <c r="F2600" t="s">
        <v>5971</v>
      </c>
      <c r="G2600" t="s">
        <v>5972</v>
      </c>
      <c r="H2600">
        <v>42765</v>
      </c>
      <c r="I2600">
        <v>93</v>
      </c>
      <c r="J2600" t="s">
        <v>29</v>
      </c>
      <c r="K2600" t="s">
        <v>30</v>
      </c>
      <c r="L2600">
        <v>25000000</v>
      </c>
      <c r="M2600">
        <v>1991</v>
      </c>
      <c r="N2600">
        <v>6</v>
      </c>
      <c r="O2600">
        <v>53656813</v>
      </c>
      <c r="R2600" t="s">
        <v>3552</v>
      </c>
      <c r="S2600" cm="1">
        <f t="array" ref="S2600">AVERAGE(IF(Table7[director_name]=R2600, Table7[imdb_score]))</f>
        <v>6.1</v>
      </c>
      <c r="T2600" t="str">
        <f>IF(Table8[[#This Row],[Average]] &gt; $V$7, "Higher", "Lower")</f>
        <v>Lower</v>
      </c>
    </row>
    <row r="2601" spans="1:20" x14ac:dyDescent="0.3">
      <c r="A2601" t="s">
        <v>3901</v>
      </c>
      <c r="B2601">
        <v>66</v>
      </c>
      <c r="C2601">
        <v>82</v>
      </c>
      <c r="D2601">
        <v>80920948</v>
      </c>
      <c r="E2601" t="s">
        <v>4803</v>
      </c>
      <c r="F2601" t="s">
        <v>3136</v>
      </c>
      <c r="G2601" t="s">
        <v>5973</v>
      </c>
      <c r="H2601">
        <v>23943</v>
      </c>
      <c r="I2601">
        <v>118</v>
      </c>
      <c r="J2601" t="s">
        <v>29</v>
      </c>
      <c r="K2601" t="s">
        <v>30</v>
      </c>
      <c r="L2601">
        <v>30000000</v>
      </c>
      <c r="M2601">
        <v>2001</v>
      </c>
      <c r="N2601">
        <v>6</v>
      </c>
      <c r="O2601">
        <v>50920948</v>
      </c>
      <c r="R2601" t="s">
        <v>3598</v>
      </c>
      <c r="S2601" cm="1">
        <f t="array" ref="S2601">AVERAGE(IF(Table7[director_name]=R2601, Table7[imdb_score]))</f>
        <v>6.1</v>
      </c>
      <c r="T2601" t="str">
        <f>IF(Table8[[#This Row],[Average]] &gt; $V$7, "Higher", "Lower")</f>
        <v>Lower</v>
      </c>
    </row>
    <row r="2602" spans="1:20" x14ac:dyDescent="0.3">
      <c r="A2602" t="s">
        <v>3799</v>
      </c>
      <c r="B2602">
        <v>173</v>
      </c>
      <c r="C2602">
        <v>107</v>
      </c>
      <c r="D2602">
        <v>90353764</v>
      </c>
      <c r="E2602" t="s">
        <v>338</v>
      </c>
      <c r="F2602" t="s">
        <v>1586</v>
      </c>
      <c r="G2602" t="s">
        <v>5974</v>
      </c>
      <c r="H2602">
        <v>85629</v>
      </c>
      <c r="I2602">
        <v>144</v>
      </c>
      <c r="J2602" t="s">
        <v>29</v>
      </c>
      <c r="K2602" t="s">
        <v>30</v>
      </c>
      <c r="L2602">
        <v>40000000</v>
      </c>
      <c r="M2602">
        <v>2015</v>
      </c>
      <c r="N2602">
        <v>6</v>
      </c>
      <c r="O2602">
        <v>50353764</v>
      </c>
      <c r="R2602" t="s">
        <v>3654</v>
      </c>
      <c r="S2602" cm="1">
        <f t="array" ref="S2602">AVERAGE(IF(Table7[director_name]=R2602, Table7[imdb_score]))</f>
        <v>6.1</v>
      </c>
      <c r="T2602" t="str">
        <f>IF(Table8[[#This Row],[Average]] &gt; $V$7, "Higher", "Lower")</f>
        <v>Lower</v>
      </c>
    </row>
    <row r="2603" spans="1:20" x14ac:dyDescent="0.3">
      <c r="A2603" t="s">
        <v>3451</v>
      </c>
      <c r="B2603">
        <v>26</v>
      </c>
      <c r="C2603">
        <v>100</v>
      </c>
      <c r="D2603">
        <v>100328194</v>
      </c>
      <c r="E2603" t="s">
        <v>4122</v>
      </c>
      <c r="F2603" t="s">
        <v>365</v>
      </c>
      <c r="G2603" t="s">
        <v>5975</v>
      </c>
      <c r="H2603">
        <v>85903</v>
      </c>
      <c r="I2603">
        <v>92</v>
      </c>
      <c r="J2603" t="s">
        <v>29</v>
      </c>
      <c r="K2603" t="s">
        <v>30</v>
      </c>
      <c r="L2603">
        <v>50000000</v>
      </c>
      <c r="M2603">
        <v>1995</v>
      </c>
      <c r="N2603">
        <v>6</v>
      </c>
      <c r="O2603">
        <v>50328194</v>
      </c>
      <c r="R2603" t="s">
        <v>2790</v>
      </c>
      <c r="S2603" cm="1">
        <f t="array" ref="S2603">AVERAGE(IF(Table7[director_name]=R2603, Table7[imdb_score]))</f>
        <v>6.1</v>
      </c>
      <c r="T2603" t="str">
        <f>IF(Table8[[#This Row],[Average]] &gt; $V$7, "Higher", "Lower")</f>
        <v>Lower</v>
      </c>
    </row>
    <row r="2604" spans="1:20" x14ac:dyDescent="0.3">
      <c r="A2604" t="s">
        <v>3843</v>
      </c>
      <c r="B2604">
        <v>220</v>
      </c>
      <c r="C2604">
        <v>90</v>
      </c>
      <c r="D2604">
        <v>64255243</v>
      </c>
      <c r="E2604" t="s">
        <v>4875</v>
      </c>
      <c r="F2604" t="s">
        <v>4206</v>
      </c>
      <c r="G2604" t="s">
        <v>5976</v>
      </c>
      <c r="H2604">
        <v>80903</v>
      </c>
      <c r="I2604">
        <v>518</v>
      </c>
      <c r="J2604" t="s">
        <v>29</v>
      </c>
      <c r="K2604" t="s">
        <v>30</v>
      </c>
      <c r="L2604">
        <v>19000000</v>
      </c>
      <c r="M2604">
        <v>2005</v>
      </c>
      <c r="N2604">
        <v>6</v>
      </c>
      <c r="O2604">
        <v>45255243</v>
      </c>
      <c r="R2604" t="s">
        <v>3609</v>
      </c>
      <c r="S2604" cm="1">
        <f t="array" ref="S2604">AVERAGE(IF(Table7[director_name]=R2604, Table7[imdb_score]))</f>
        <v>6.1</v>
      </c>
      <c r="T2604" t="str">
        <f>IF(Table8[[#This Row],[Average]] &gt; $V$7, "Higher", "Lower")</f>
        <v>Lower</v>
      </c>
    </row>
    <row r="2605" spans="1:20" x14ac:dyDescent="0.3">
      <c r="A2605" t="s">
        <v>920</v>
      </c>
      <c r="B2605">
        <v>191</v>
      </c>
      <c r="C2605">
        <v>109</v>
      </c>
      <c r="D2605">
        <v>83906114</v>
      </c>
      <c r="E2605" t="s">
        <v>289</v>
      </c>
      <c r="F2605" t="s">
        <v>5421</v>
      </c>
      <c r="G2605" t="s">
        <v>5977</v>
      </c>
      <c r="H2605">
        <v>104481</v>
      </c>
      <c r="I2605">
        <v>189</v>
      </c>
      <c r="J2605" t="s">
        <v>29</v>
      </c>
      <c r="K2605" t="s">
        <v>30</v>
      </c>
      <c r="L2605">
        <v>40000000</v>
      </c>
      <c r="M2605">
        <v>2014</v>
      </c>
      <c r="N2605">
        <v>6</v>
      </c>
      <c r="O2605">
        <v>43906114</v>
      </c>
      <c r="R2605" t="s">
        <v>3548</v>
      </c>
      <c r="S2605" cm="1">
        <f t="array" ref="S2605">AVERAGE(IF(Table7[director_name]=R2605, Table7[imdb_score]))</f>
        <v>6.1</v>
      </c>
      <c r="T2605" t="str">
        <f>IF(Table8[[#This Row],[Average]] &gt; $V$7, "Higher", "Lower")</f>
        <v>Lower</v>
      </c>
    </row>
    <row r="2606" spans="1:20" x14ac:dyDescent="0.3">
      <c r="A2606" t="s">
        <v>3933</v>
      </c>
      <c r="B2606">
        <v>93</v>
      </c>
      <c r="C2606">
        <v>116</v>
      </c>
      <c r="D2606">
        <v>69586544</v>
      </c>
      <c r="E2606" t="s">
        <v>92</v>
      </c>
      <c r="F2606" t="s">
        <v>275</v>
      </c>
      <c r="G2606" t="s">
        <v>5978</v>
      </c>
      <c r="H2606">
        <v>15352</v>
      </c>
      <c r="I2606">
        <v>199</v>
      </c>
      <c r="J2606" t="s">
        <v>29</v>
      </c>
      <c r="K2606" t="s">
        <v>30</v>
      </c>
      <c r="L2606">
        <v>27000000</v>
      </c>
      <c r="M2606">
        <v>2002</v>
      </c>
      <c r="N2606">
        <v>6</v>
      </c>
      <c r="O2606">
        <v>42586544</v>
      </c>
      <c r="R2606" t="s">
        <v>3658</v>
      </c>
      <c r="S2606" cm="1">
        <f t="array" ref="S2606">AVERAGE(IF(Table7[director_name]=R2606, Table7[imdb_score]))</f>
        <v>6.1</v>
      </c>
      <c r="T2606" t="str">
        <f>IF(Table8[[#This Row],[Average]] &gt; $V$7, "Higher", "Lower")</f>
        <v>Lower</v>
      </c>
    </row>
    <row r="2607" spans="1:20" x14ac:dyDescent="0.3">
      <c r="A2607" t="s">
        <v>3344</v>
      </c>
      <c r="B2607">
        <v>222</v>
      </c>
      <c r="C2607">
        <v>115</v>
      </c>
      <c r="D2607">
        <v>89253340</v>
      </c>
      <c r="E2607" t="s">
        <v>175</v>
      </c>
      <c r="F2607" t="s">
        <v>61</v>
      </c>
      <c r="G2607" t="s">
        <v>5979</v>
      </c>
      <c r="H2607">
        <v>133436</v>
      </c>
      <c r="I2607">
        <v>323</v>
      </c>
      <c r="J2607" t="s">
        <v>29</v>
      </c>
      <c r="K2607" t="s">
        <v>241</v>
      </c>
      <c r="L2607">
        <v>48000000</v>
      </c>
      <c r="M2607">
        <v>2014</v>
      </c>
      <c r="N2607">
        <v>6</v>
      </c>
      <c r="O2607">
        <v>41253340</v>
      </c>
      <c r="R2607" t="s">
        <v>3663</v>
      </c>
      <c r="S2607" cm="1">
        <f t="array" ref="S2607">AVERAGE(IF(Table7[director_name]=R2607, Table7[imdb_score]))</f>
        <v>6.1</v>
      </c>
      <c r="T2607" t="str">
        <f>IF(Table8[[#This Row],[Average]] &gt; $V$7, "Higher", "Lower")</f>
        <v>Lower</v>
      </c>
    </row>
    <row r="2608" spans="1:20" x14ac:dyDescent="0.3">
      <c r="A2608" t="s">
        <v>3715</v>
      </c>
      <c r="B2608">
        <v>144</v>
      </c>
      <c r="C2608">
        <v>117</v>
      </c>
      <c r="D2608">
        <v>116643346</v>
      </c>
      <c r="E2608" t="s">
        <v>2374</v>
      </c>
      <c r="F2608" t="s">
        <v>1465</v>
      </c>
      <c r="G2608" t="s">
        <v>5980</v>
      </c>
      <c r="H2608">
        <v>119807</v>
      </c>
      <c r="I2608">
        <v>340</v>
      </c>
      <c r="J2608" t="s">
        <v>29</v>
      </c>
      <c r="K2608" t="s">
        <v>30</v>
      </c>
      <c r="L2608">
        <v>80000000</v>
      </c>
      <c r="M2608">
        <v>2003</v>
      </c>
      <c r="N2608">
        <v>6</v>
      </c>
      <c r="O2608">
        <v>36643346</v>
      </c>
      <c r="R2608" t="s">
        <v>3555</v>
      </c>
      <c r="S2608" cm="1">
        <f t="array" ref="S2608">AVERAGE(IF(Table7[director_name]=R2608, Table7[imdb_score]))</f>
        <v>6.1</v>
      </c>
      <c r="T2608" t="str">
        <f>IF(Table8[[#This Row],[Average]] &gt; $V$7, "Higher", "Lower")</f>
        <v>Lower</v>
      </c>
    </row>
    <row r="2609" spans="1:20" x14ac:dyDescent="0.3">
      <c r="A2609" t="s">
        <v>3811</v>
      </c>
      <c r="B2609">
        <v>145</v>
      </c>
      <c r="C2609">
        <v>99</v>
      </c>
      <c r="D2609">
        <v>60269340</v>
      </c>
      <c r="E2609" t="s">
        <v>289</v>
      </c>
      <c r="F2609" t="s">
        <v>3083</v>
      </c>
      <c r="G2609" t="s">
        <v>5981</v>
      </c>
      <c r="H2609">
        <v>34079</v>
      </c>
      <c r="I2609">
        <v>97</v>
      </c>
      <c r="J2609" t="s">
        <v>29</v>
      </c>
      <c r="K2609" t="s">
        <v>30</v>
      </c>
      <c r="L2609">
        <v>30000000</v>
      </c>
      <c r="M2609">
        <v>2008</v>
      </c>
      <c r="N2609">
        <v>6</v>
      </c>
      <c r="O2609">
        <v>30269340</v>
      </c>
      <c r="R2609" t="s">
        <v>3641</v>
      </c>
      <c r="S2609" cm="1">
        <f t="array" ref="S2609">AVERAGE(IF(Table7[director_name]=R2609, Table7[imdb_score]))</f>
        <v>6.1</v>
      </c>
      <c r="T2609" t="str">
        <f>IF(Table8[[#This Row],[Average]] &gt; $V$7, "Higher", "Lower")</f>
        <v>Lower</v>
      </c>
    </row>
    <row r="2610" spans="1:20" x14ac:dyDescent="0.3">
      <c r="A2610" t="s">
        <v>648</v>
      </c>
      <c r="B2610">
        <v>55</v>
      </c>
      <c r="C2610">
        <v>128</v>
      </c>
      <c r="D2610">
        <v>83000000</v>
      </c>
      <c r="E2610" t="s">
        <v>224</v>
      </c>
      <c r="F2610" t="s">
        <v>3050</v>
      </c>
      <c r="G2610" t="s">
        <v>5982</v>
      </c>
      <c r="H2610">
        <v>36587</v>
      </c>
      <c r="I2610">
        <v>95</v>
      </c>
      <c r="J2610" t="s">
        <v>29</v>
      </c>
      <c r="K2610" t="s">
        <v>30</v>
      </c>
      <c r="L2610">
        <v>55000000</v>
      </c>
      <c r="M2610">
        <v>1994</v>
      </c>
      <c r="N2610">
        <v>6</v>
      </c>
      <c r="O2610">
        <v>28000000</v>
      </c>
      <c r="R2610" t="s">
        <v>3573</v>
      </c>
      <c r="S2610" cm="1">
        <f t="array" ref="S2610">AVERAGE(IF(Table7[director_name]=R2610, Table7[imdb_score]))</f>
        <v>6.1</v>
      </c>
      <c r="T2610" t="str">
        <f>IF(Table8[[#This Row],[Average]] &gt; $V$7, "Higher", "Lower")</f>
        <v>Lower</v>
      </c>
    </row>
    <row r="2611" spans="1:20" x14ac:dyDescent="0.3">
      <c r="A2611" t="s">
        <v>4827</v>
      </c>
      <c r="B2611">
        <v>159</v>
      </c>
      <c r="C2611">
        <v>97</v>
      </c>
      <c r="D2611">
        <v>35794166</v>
      </c>
      <c r="E2611" t="s">
        <v>211</v>
      </c>
      <c r="F2611" t="s">
        <v>5983</v>
      </c>
      <c r="G2611" t="s">
        <v>5984</v>
      </c>
      <c r="H2611">
        <v>35654</v>
      </c>
      <c r="I2611">
        <v>155</v>
      </c>
      <c r="J2611" t="s">
        <v>29</v>
      </c>
      <c r="K2611" t="s">
        <v>30</v>
      </c>
      <c r="L2611">
        <v>10000000</v>
      </c>
      <c r="M2611">
        <v>2016</v>
      </c>
      <c r="N2611">
        <v>6</v>
      </c>
      <c r="O2611">
        <v>25794166</v>
      </c>
      <c r="R2611" t="s">
        <v>3648</v>
      </c>
      <c r="S2611" cm="1">
        <f t="array" ref="S2611">AVERAGE(IF(Table7[director_name]=R2611, Table7[imdb_score]))</f>
        <v>6.1</v>
      </c>
      <c r="T2611" t="str">
        <f>IF(Table8[[#This Row],[Average]] &gt; $V$7, "Higher", "Lower")</f>
        <v>Lower</v>
      </c>
    </row>
    <row r="2612" spans="1:20" x14ac:dyDescent="0.3">
      <c r="A2612" t="s">
        <v>3788</v>
      </c>
      <c r="B2612">
        <v>158</v>
      </c>
      <c r="C2612">
        <v>109</v>
      </c>
      <c r="D2612">
        <v>35537564</v>
      </c>
      <c r="E2612" t="s">
        <v>676</v>
      </c>
      <c r="F2612" t="s">
        <v>44</v>
      </c>
      <c r="G2612" t="s">
        <v>5985</v>
      </c>
      <c r="H2612">
        <v>49671</v>
      </c>
      <c r="I2612">
        <v>166</v>
      </c>
      <c r="J2612" t="s">
        <v>29</v>
      </c>
      <c r="K2612" t="s">
        <v>30</v>
      </c>
      <c r="L2612">
        <v>11500000</v>
      </c>
      <c r="M2612">
        <v>2016</v>
      </c>
      <c r="N2612">
        <v>6</v>
      </c>
      <c r="O2612">
        <v>24037564</v>
      </c>
      <c r="R2612" t="s">
        <v>3550</v>
      </c>
      <c r="S2612" cm="1">
        <f t="array" ref="S2612">AVERAGE(IF(Table7[director_name]=R2612, Table7[imdb_score]))</f>
        <v>6.1</v>
      </c>
      <c r="T2612" t="str">
        <f>IF(Table8[[#This Row],[Average]] &gt; $V$7, "Higher", "Lower")</f>
        <v>Lower</v>
      </c>
    </row>
    <row r="2613" spans="1:20" x14ac:dyDescent="0.3">
      <c r="A2613" t="s">
        <v>2103</v>
      </c>
      <c r="B2613">
        <v>72</v>
      </c>
      <c r="C2613">
        <v>108</v>
      </c>
      <c r="D2613">
        <v>70450000</v>
      </c>
      <c r="E2613" t="s">
        <v>1576</v>
      </c>
      <c r="F2613" t="s">
        <v>781</v>
      </c>
      <c r="G2613" t="s">
        <v>5986</v>
      </c>
      <c r="H2613">
        <v>77390</v>
      </c>
      <c r="I2613">
        <v>189</v>
      </c>
      <c r="J2613" t="s">
        <v>29</v>
      </c>
      <c r="K2613" t="s">
        <v>30</v>
      </c>
      <c r="L2613">
        <v>50000000</v>
      </c>
      <c r="M2613">
        <v>1996</v>
      </c>
      <c r="N2613">
        <v>6</v>
      </c>
      <c r="O2613">
        <v>20450000</v>
      </c>
      <c r="R2613" t="s">
        <v>3656</v>
      </c>
      <c r="S2613" cm="1">
        <f t="array" ref="S2613">AVERAGE(IF(Table7[director_name]=R2613, Table7[imdb_score]))</f>
        <v>6.1</v>
      </c>
      <c r="T2613" t="str">
        <f>IF(Table8[[#This Row],[Average]] &gt; $V$7, "Higher", "Lower")</f>
        <v>Lower</v>
      </c>
    </row>
    <row r="2614" spans="1:20" x14ac:dyDescent="0.3">
      <c r="A2614" t="s">
        <v>2511</v>
      </c>
      <c r="B2614">
        <v>177</v>
      </c>
      <c r="C2614">
        <v>92</v>
      </c>
      <c r="D2614">
        <v>55291815</v>
      </c>
      <c r="E2614" t="s">
        <v>676</v>
      </c>
      <c r="F2614" t="s">
        <v>1879</v>
      </c>
      <c r="G2614" t="s">
        <v>5987</v>
      </c>
      <c r="H2614">
        <v>28041</v>
      </c>
      <c r="I2614">
        <v>111</v>
      </c>
      <c r="J2614" t="s">
        <v>29</v>
      </c>
      <c r="K2614" t="s">
        <v>30</v>
      </c>
      <c r="L2614">
        <v>35000000</v>
      </c>
      <c r="M2614">
        <v>2016</v>
      </c>
      <c r="N2614">
        <v>6</v>
      </c>
      <c r="O2614">
        <v>20291815</v>
      </c>
      <c r="R2614" t="s">
        <v>3564</v>
      </c>
      <c r="S2614" cm="1">
        <f t="array" ref="S2614">AVERAGE(IF(Table7[director_name]=R2614, Table7[imdb_score]))</f>
        <v>6.1</v>
      </c>
      <c r="T2614" t="str">
        <f>IF(Table8[[#This Row],[Average]] &gt; $V$7, "Higher", "Lower")</f>
        <v>Lower</v>
      </c>
    </row>
    <row r="2615" spans="1:20" x14ac:dyDescent="0.3">
      <c r="A2615" t="s">
        <v>3291</v>
      </c>
      <c r="B2615">
        <v>198</v>
      </c>
      <c r="C2615">
        <v>89</v>
      </c>
      <c r="D2615">
        <v>31691811</v>
      </c>
      <c r="E2615" t="s">
        <v>2263</v>
      </c>
      <c r="F2615" t="s">
        <v>5988</v>
      </c>
      <c r="G2615" t="s">
        <v>5989</v>
      </c>
      <c r="H2615">
        <v>57446</v>
      </c>
      <c r="I2615">
        <v>369</v>
      </c>
      <c r="J2615" t="s">
        <v>29</v>
      </c>
      <c r="K2615" t="s">
        <v>30</v>
      </c>
      <c r="L2615">
        <v>12000000</v>
      </c>
      <c r="M2615">
        <v>2008</v>
      </c>
      <c r="N2615">
        <v>6</v>
      </c>
      <c r="O2615">
        <v>19691811</v>
      </c>
      <c r="R2615" t="s">
        <v>3558</v>
      </c>
      <c r="S2615" cm="1">
        <f t="array" ref="S2615">AVERAGE(IF(Table7[director_name]=R2615, Table7[imdb_score]))</f>
        <v>6.1</v>
      </c>
      <c r="T2615" t="str">
        <f>IF(Table8[[#This Row],[Average]] &gt; $V$7, "Higher", "Lower")</f>
        <v>Lower</v>
      </c>
    </row>
    <row r="2616" spans="1:20" x14ac:dyDescent="0.3">
      <c r="A2616" t="s">
        <v>4117</v>
      </c>
      <c r="B2616">
        <v>156</v>
      </c>
      <c r="C2616">
        <v>92</v>
      </c>
      <c r="D2616">
        <v>27669413</v>
      </c>
      <c r="E2616" t="s">
        <v>2463</v>
      </c>
      <c r="F2616" t="s">
        <v>3953</v>
      </c>
      <c r="G2616" t="s">
        <v>5990</v>
      </c>
      <c r="H2616">
        <v>76207</v>
      </c>
      <c r="I2616">
        <v>194</v>
      </c>
      <c r="J2616" t="s">
        <v>29</v>
      </c>
      <c r="K2616" t="s">
        <v>442</v>
      </c>
      <c r="L2616">
        <v>11000000</v>
      </c>
      <c r="M2616">
        <v>2009</v>
      </c>
      <c r="N2616">
        <v>6</v>
      </c>
      <c r="O2616">
        <v>16669413</v>
      </c>
      <c r="R2616" t="s">
        <v>3538</v>
      </c>
      <c r="S2616" cm="1">
        <f t="array" ref="S2616">AVERAGE(IF(Table7[director_name]=R2616, Table7[imdb_score]))</f>
        <v>6.1</v>
      </c>
      <c r="T2616" t="str">
        <f>IF(Table8[[#This Row],[Average]] &gt; $V$7, "Higher", "Lower")</f>
        <v>Lower</v>
      </c>
    </row>
    <row r="2617" spans="1:20" x14ac:dyDescent="0.3">
      <c r="A2617" t="s">
        <v>2738</v>
      </c>
      <c r="B2617">
        <v>65</v>
      </c>
      <c r="C2617">
        <v>111</v>
      </c>
      <c r="D2617">
        <v>29106737</v>
      </c>
      <c r="E2617" t="s">
        <v>699</v>
      </c>
      <c r="F2617" t="s">
        <v>5918</v>
      </c>
      <c r="G2617" t="s">
        <v>5991</v>
      </c>
      <c r="H2617">
        <v>15582</v>
      </c>
      <c r="I2617">
        <v>132</v>
      </c>
      <c r="J2617" t="s">
        <v>29</v>
      </c>
      <c r="K2617" t="s">
        <v>30</v>
      </c>
      <c r="L2617">
        <v>15000000</v>
      </c>
      <c r="M2617">
        <v>1998</v>
      </c>
      <c r="N2617">
        <v>6</v>
      </c>
      <c r="O2617">
        <v>14106737</v>
      </c>
      <c r="R2617" t="s">
        <v>3595</v>
      </c>
      <c r="S2617" cm="1">
        <f t="array" ref="S2617">AVERAGE(IF(Table7[director_name]=R2617, Table7[imdb_score]))</f>
        <v>6.1</v>
      </c>
      <c r="T2617" t="str">
        <f>IF(Table8[[#This Row],[Average]] &gt; $V$7, "Higher", "Lower")</f>
        <v>Lower</v>
      </c>
    </row>
    <row r="2618" spans="1:20" x14ac:dyDescent="0.3">
      <c r="A2618" t="s">
        <v>3082</v>
      </c>
      <c r="B2618">
        <v>189</v>
      </c>
      <c r="C2618">
        <v>94</v>
      </c>
      <c r="D2618">
        <v>68218041</v>
      </c>
      <c r="E2618" t="s">
        <v>4122</v>
      </c>
      <c r="F2618" t="s">
        <v>1372</v>
      </c>
      <c r="G2618" t="s">
        <v>5992</v>
      </c>
      <c r="H2618">
        <v>67191</v>
      </c>
      <c r="I2618">
        <v>108</v>
      </c>
      <c r="J2618" t="s">
        <v>29</v>
      </c>
      <c r="K2618" t="s">
        <v>30</v>
      </c>
      <c r="L2618">
        <v>55000000</v>
      </c>
      <c r="M2618">
        <v>2011</v>
      </c>
      <c r="N2618">
        <v>6</v>
      </c>
      <c r="O2618">
        <v>13218041</v>
      </c>
      <c r="R2618" t="s">
        <v>3613</v>
      </c>
      <c r="S2618" cm="1">
        <f t="array" ref="S2618">AVERAGE(IF(Table7[director_name]=R2618, Table7[imdb_score]))</f>
        <v>6.1</v>
      </c>
      <c r="T2618" t="str">
        <f>IF(Table8[[#This Row],[Average]] &gt; $V$7, "Higher", "Lower")</f>
        <v>Lower</v>
      </c>
    </row>
    <row r="2619" spans="1:20" x14ac:dyDescent="0.3">
      <c r="A2619" t="s">
        <v>2417</v>
      </c>
      <c r="B2619">
        <v>72</v>
      </c>
      <c r="C2619">
        <v>96</v>
      </c>
      <c r="D2619">
        <v>60154431</v>
      </c>
      <c r="E2619" t="s">
        <v>5993</v>
      </c>
      <c r="F2619" t="s">
        <v>167</v>
      </c>
      <c r="G2619" t="s">
        <v>5994</v>
      </c>
      <c r="H2619">
        <v>122347</v>
      </c>
      <c r="I2619">
        <v>345</v>
      </c>
      <c r="J2619" t="s">
        <v>29</v>
      </c>
      <c r="K2619" t="s">
        <v>30</v>
      </c>
      <c r="L2619">
        <v>47000000</v>
      </c>
      <c r="M2619">
        <v>1996</v>
      </c>
      <c r="N2619">
        <v>6</v>
      </c>
      <c r="O2619">
        <v>13154431</v>
      </c>
      <c r="R2619" t="s">
        <v>3635</v>
      </c>
      <c r="S2619" cm="1">
        <f t="array" ref="S2619">AVERAGE(IF(Table7[director_name]=R2619, Table7[imdb_score]))</f>
        <v>6.1</v>
      </c>
      <c r="T2619" t="str">
        <f>IF(Table8[[#This Row],[Average]] &gt; $V$7, "Higher", "Lower")</f>
        <v>Lower</v>
      </c>
    </row>
    <row r="2620" spans="1:20" x14ac:dyDescent="0.3">
      <c r="A2620" t="s">
        <v>3827</v>
      </c>
      <c r="B2620">
        <v>139</v>
      </c>
      <c r="C2620">
        <v>96</v>
      </c>
      <c r="D2620">
        <v>48006503</v>
      </c>
      <c r="E2620" t="s">
        <v>4023</v>
      </c>
      <c r="F2620" t="s">
        <v>400</v>
      </c>
      <c r="G2620" t="s">
        <v>5995</v>
      </c>
      <c r="H2620">
        <v>28109</v>
      </c>
      <c r="I2620">
        <v>110</v>
      </c>
      <c r="J2620" t="s">
        <v>29</v>
      </c>
      <c r="K2620" t="s">
        <v>30</v>
      </c>
      <c r="L2620">
        <v>37000000</v>
      </c>
      <c r="M2620">
        <v>2008</v>
      </c>
      <c r="N2620">
        <v>6</v>
      </c>
      <c r="O2620">
        <v>11006503</v>
      </c>
      <c r="R2620" t="s">
        <v>3561</v>
      </c>
      <c r="S2620" cm="1">
        <f t="array" ref="S2620">AVERAGE(IF(Table7[director_name]=R2620, Table7[imdb_score]))</f>
        <v>6.1</v>
      </c>
      <c r="T2620" t="str">
        <f>IF(Table8[[#This Row],[Average]] &gt; $V$7, "Higher", "Lower")</f>
        <v>Lower</v>
      </c>
    </row>
    <row r="2621" spans="1:20" x14ac:dyDescent="0.3">
      <c r="A2621" t="s">
        <v>3853</v>
      </c>
      <c r="B2621">
        <v>95</v>
      </c>
      <c r="C2621">
        <v>85</v>
      </c>
      <c r="D2621">
        <v>14000000</v>
      </c>
      <c r="E2621" t="s">
        <v>1081</v>
      </c>
      <c r="F2621" t="s">
        <v>3652</v>
      </c>
      <c r="G2621" t="s">
        <v>5996</v>
      </c>
      <c r="H2621">
        <v>15956</v>
      </c>
      <c r="I2621">
        <v>118</v>
      </c>
      <c r="J2621" t="s">
        <v>29</v>
      </c>
      <c r="K2621" t="s">
        <v>30</v>
      </c>
      <c r="L2621">
        <v>3500000</v>
      </c>
      <c r="M2621">
        <v>1987</v>
      </c>
      <c r="N2621">
        <v>6</v>
      </c>
      <c r="O2621">
        <v>10500000</v>
      </c>
      <c r="R2621" t="s">
        <v>3619</v>
      </c>
      <c r="S2621" cm="1">
        <f t="array" ref="S2621">AVERAGE(IF(Table7[director_name]=R2621, Table7[imdb_score]))</f>
        <v>6.1</v>
      </c>
      <c r="T2621" t="str">
        <f>IF(Table8[[#This Row],[Average]] &gt; $V$7, "Higher", "Lower")</f>
        <v>Lower</v>
      </c>
    </row>
    <row r="2622" spans="1:20" x14ac:dyDescent="0.3">
      <c r="A2622" t="s">
        <v>346</v>
      </c>
      <c r="B2622">
        <v>33</v>
      </c>
      <c r="C2622">
        <v>91</v>
      </c>
      <c r="D2622">
        <v>21370057</v>
      </c>
      <c r="E2622" t="s">
        <v>208</v>
      </c>
      <c r="F2622" t="s">
        <v>5997</v>
      </c>
      <c r="G2622" t="s">
        <v>5998</v>
      </c>
      <c r="H2622">
        <v>9903</v>
      </c>
      <c r="I2622">
        <v>80</v>
      </c>
      <c r="J2622" t="s">
        <v>29</v>
      </c>
      <c r="K2622" t="s">
        <v>30</v>
      </c>
      <c r="L2622">
        <v>12000000</v>
      </c>
      <c r="M2622">
        <v>1992</v>
      </c>
      <c r="N2622">
        <v>6</v>
      </c>
      <c r="O2622">
        <v>9370057</v>
      </c>
      <c r="R2622" t="s">
        <v>3541</v>
      </c>
      <c r="S2622" cm="1">
        <f t="array" ref="S2622">AVERAGE(IF(Table7[director_name]=R2622, Table7[imdb_score]))</f>
        <v>6.1</v>
      </c>
      <c r="T2622" t="str">
        <f>IF(Table8[[#This Row],[Average]] &gt; $V$7, "Higher", "Lower")</f>
        <v>Lower</v>
      </c>
    </row>
    <row r="2623" spans="1:20" x14ac:dyDescent="0.3">
      <c r="A2623" t="s">
        <v>1448</v>
      </c>
      <c r="B2623">
        <v>175</v>
      </c>
      <c r="C2623">
        <v>111</v>
      </c>
      <c r="D2623">
        <v>33631221</v>
      </c>
      <c r="E2623" t="s">
        <v>208</v>
      </c>
      <c r="F2623" t="s">
        <v>3652</v>
      </c>
      <c r="G2623" t="s">
        <v>5999</v>
      </c>
      <c r="H2623">
        <v>48559</v>
      </c>
      <c r="I2623">
        <v>145</v>
      </c>
      <c r="J2623" t="s">
        <v>29</v>
      </c>
      <c r="K2623" t="s">
        <v>30</v>
      </c>
      <c r="L2623">
        <v>25000000</v>
      </c>
      <c r="M2623">
        <v>2014</v>
      </c>
      <c r="N2623">
        <v>6</v>
      </c>
      <c r="O2623">
        <v>8631221</v>
      </c>
      <c r="R2623" t="s">
        <v>3622</v>
      </c>
      <c r="S2623" cm="1">
        <f t="array" ref="S2623">AVERAGE(IF(Table7[director_name]=R2623, Table7[imdb_score]))</f>
        <v>6.1</v>
      </c>
      <c r="T2623" t="str">
        <f>IF(Table8[[#This Row],[Average]] &gt; $V$7, "Higher", "Lower")</f>
        <v>Lower</v>
      </c>
    </row>
    <row r="2624" spans="1:20" x14ac:dyDescent="0.3">
      <c r="A2624" t="s">
        <v>1448</v>
      </c>
      <c r="B2624">
        <v>175</v>
      </c>
      <c r="C2624">
        <v>111</v>
      </c>
      <c r="D2624">
        <v>33631221</v>
      </c>
      <c r="E2624" t="s">
        <v>208</v>
      </c>
      <c r="F2624" t="s">
        <v>3652</v>
      </c>
      <c r="G2624" t="s">
        <v>5999</v>
      </c>
      <c r="H2624">
        <v>48562</v>
      </c>
      <c r="I2624">
        <v>145</v>
      </c>
      <c r="J2624" t="s">
        <v>29</v>
      </c>
      <c r="K2624" t="s">
        <v>30</v>
      </c>
      <c r="L2624">
        <v>25000000</v>
      </c>
      <c r="M2624">
        <v>2014</v>
      </c>
      <c r="N2624">
        <v>6</v>
      </c>
      <c r="O2624">
        <v>8631221</v>
      </c>
      <c r="R2624" t="s">
        <v>3603</v>
      </c>
      <c r="S2624" cm="1">
        <f t="array" ref="S2624">AVERAGE(IF(Table7[director_name]=R2624, Table7[imdb_score]))</f>
        <v>6.1</v>
      </c>
      <c r="T2624" t="str">
        <f>IF(Table8[[#This Row],[Average]] &gt; $V$7, "Higher", "Lower")</f>
        <v>Lower</v>
      </c>
    </row>
    <row r="2625" spans="1:20" x14ac:dyDescent="0.3">
      <c r="A2625" t="s">
        <v>493</v>
      </c>
      <c r="B2625">
        <v>242</v>
      </c>
      <c r="C2625">
        <v>129</v>
      </c>
      <c r="D2625">
        <v>70236496</v>
      </c>
      <c r="E2625" t="s">
        <v>696</v>
      </c>
      <c r="F2625" t="s">
        <v>1302</v>
      </c>
      <c r="G2625" t="s">
        <v>6000</v>
      </c>
      <c r="H2625">
        <v>67395</v>
      </c>
      <c r="I2625">
        <v>564</v>
      </c>
      <c r="J2625" t="s">
        <v>29</v>
      </c>
      <c r="K2625" t="s">
        <v>30</v>
      </c>
      <c r="L2625">
        <v>63000000</v>
      </c>
      <c r="M2625">
        <v>2006</v>
      </c>
      <c r="N2625">
        <v>6</v>
      </c>
      <c r="O2625">
        <v>7236496</v>
      </c>
      <c r="R2625" t="s">
        <v>3575</v>
      </c>
      <c r="S2625" cm="1">
        <f t="array" ref="S2625">AVERAGE(IF(Table7[director_name]=R2625, Table7[imdb_score]))</f>
        <v>6.1</v>
      </c>
      <c r="T2625" t="str">
        <f>IF(Table8[[#This Row],[Average]] &gt; $V$7, "Higher", "Lower")</f>
        <v>Lower</v>
      </c>
    </row>
    <row r="2626" spans="1:20" x14ac:dyDescent="0.3">
      <c r="A2626" t="s">
        <v>2688</v>
      </c>
      <c r="B2626">
        <v>70</v>
      </c>
      <c r="C2626">
        <v>93</v>
      </c>
      <c r="D2626">
        <v>32055248</v>
      </c>
      <c r="E2626" t="s">
        <v>6001</v>
      </c>
      <c r="F2626" t="s">
        <v>1494</v>
      </c>
      <c r="G2626" t="s">
        <v>6002</v>
      </c>
      <c r="H2626">
        <v>18723</v>
      </c>
      <c r="I2626">
        <v>146</v>
      </c>
      <c r="J2626" t="s">
        <v>29</v>
      </c>
      <c r="K2626" t="s">
        <v>30</v>
      </c>
      <c r="L2626">
        <v>25000000</v>
      </c>
      <c r="M2626">
        <v>1994</v>
      </c>
      <c r="N2626">
        <v>6</v>
      </c>
      <c r="O2626">
        <v>7055248</v>
      </c>
      <c r="R2626" t="s">
        <v>3583</v>
      </c>
      <c r="S2626" cm="1">
        <f t="array" ref="S2626">AVERAGE(IF(Table7[director_name]=R2626, Table7[imdb_score]))</f>
        <v>6.1</v>
      </c>
      <c r="T2626" t="str">
        <f>IF(Table8[[#This Row],[Average]] &gt; $V$7, "Higher", "Lower")</f>
        <v>Lower</v>
      </c>
    </row>
    <row r="2627" spans="1:20" x14ac:dyDescent="0.3">
      <c r="A2627" t="s">
        <v>3487</v>
      </c>
      <c r="B2627">
        <v>202</v>
      </c>
      <c r="C2627">
        <v>105</v>
      </c>
      <c r="D2627">
        <v>12583510</v>
      </c>
      <c r="E2627" t="s">
        <v>626</v>
      </c>
      <c r="F2627" t="s">
        <v>3489</v>
      </c>
      <c r="G2627" t="s">
        <v>6003</v>
      </c>
      <c r="H2627">
        <v>60709</v>
      </c>
      <c r="I2627">
        <v>922</v>
      </c>
      <c r="J2627" t="s">
        <v>29</v>
      </c>
      <c r="K2627" t="s">
        <v>30</v>
      </c>
      <c r="L2627">
        <v>7000000</v>
      </c>
      <c r="M2627">
        <v>2003</v>
      </c>
      <c r="N2627">
        <v>6</v>
      </c>
      <c r="O2627">
        <v>5583510</v>
      </c>
      <c r="R2627" t="s">
        <v>3528</v>
      </c>
      <c r="S2627" cm="1">
        <f t="array" ref="S2627">AVERAGE(IF(Table7[director_name]=R2627, Table7[imdb_score]))</f>
        <v>6.1</v>
      </c>
      <c r="T2627" t="str">
        <f>IF(Table8[[#This Row],[Average]] &gt; $V$7, "Higher", "Lower")</f>
        <v>Lower</v>
      </c>
    </row>
    <row r="2628" spans="1:20" x14ac:dyDescent="0.3">
      <c r="A2628" t="s">
        <v>397</v>
      </c>
      <c r="B2628">
        <v>25</v>
      </c>
      <c r="C2628">
        <v>106</v>
      </c>
      <c r="D2628">
        <v>45500797</v>
      </c>
      <c r="E2628" t="s">
        <v>1187</v>
      </c>
      <c r="F2628" t="s">
        <v>6004</v>
      </c>
      <c r="G2628" t="s">
        <v>6005</v>
      </c>
      <c r="H2628">
        <v>17443</v>
      </c>
      <c r="I2628">
        <v>56</v>
      </c>
      <c r="J2628" t="s">
        <v>29</v>
      </c>
      <c r="K2628" t="s">
        <v>30</v>
      </c>
      <c r="L2628">
        <v>40000000</v>
      </c>
      <c r="M2628">
        <v>1992</v>
      </c>
      <c r="N2628">
        <v>6</v>
      </c>
      <c r="O2628">
        <v>5500797</v>
      </c>
      <c r="R2628" t="s">
        <v>3579</v>
      </c>
      <c r="S2628" cm="1">
        <f t="array" ref="S2628">AVERAGE(IF(Table7[director_name]=R2628, Table7[imdb_score]))</f>
        <v>6.1</v>
      </c>
      <c r="T2628" t="str">
        <f>IF(Table8[[#This Row],[Average]] &gt; $V$7, "Higher", "Lower")</f>
        <v>Lower</v>
      </c>
    </row>
    <row r="2629" spans="1:20" x14ac:dyDescent="0.3">
      <c r="A2629" t="s">
        <v>3781</v>
      </c>
      <c r="B2629">
        <v>10</v>
      </c>
      <c r="C2629">
        <v>113</v>
      </c>
      <c r="D2629">
        <v>2859955</v>
      </c>
      <c r="E2629" t="s">
        <v>459</v>
      </c>
      <c r="F2629" t="s">
        <v>690</v>
      </c>
      <c r="G2629" t="s">
        <v>6006</v>
      </c>
      <c r="H2629">
        <v>2417</v>
      </c>
      <c r="I2629">
        <v>32</v>
      </c>
      <c r="J2629" t="s">
        <v>29</v>
      </c>
      <c r="K2629" t="s">
        <v>30</v>
      </c>
      <c r="L2629">
        <v>1200000</v>
      </c>
      <c r="M2629">
        <v>2013</v>
      </c>
      <c r="N2629">
        <v>6</v>
      </c>
      <c r="O2629">
        <v>1659955</v>
      </c>
      <c r="R2629" t="s">
        <v>3589</v>
      </c>
      <c r="S2629" cm="1">
        <f t="array" ref="S2629">AVERAGE(IF(Table7[director_name]=R2629, Table7[imdb_score]))</f>
        <v>6.1</v>
      </c>
      <c r="T2629" t="str">
        <f>IF(Table8[[#This Row],[Average]] &gt; $V$7, "Higher", "Lower")</f>
        <v>Lower</v>
      </c>
    </row>
    <row r="2630" spans="1:20" x14ac:dyDescent="0.3">
      <c r="A2630" t="s">
        <v>2005</v>
      </c>
      <c r="B2630">
        <v>33</v>
      </c>
      <c r="C2630">
        <v>109</v>
      </c>
      <c r="D2630">
        <v>4109095</v>
      </c>
      <c r="E2630" t="s">
        <v>6007</v>
      </c>
      <c r="F2630" t="s">
        <v>5652</v>
      </c>
      <c r="G2630" t="s">
        <v>6008</v>
      </c>
      <c r="H2630">
        <v>8239</v>
      </c>
      <c r="I2630">
        <v>92</v>
      </c>
      <c r="J2630" t="s">
        <v>29</v>
      </c>
      <c r="K2630" t="s">
        <v>30</v>
      </c>
      <c r="L2630">
        <v>3000000</v>
      </c>
      <c r="M2630">
        <v>1996</v>
      </c>
      <c r="N2630">
        <v>6</v>
      </c>
      <c r="O2630">
        <v>1109095</v>
      </c>
      <c r="R2630" t="s">
        <v>3543</v>
      </c>
      <c r="S2630" cm="1">
        <f t="array" ref="S2630">AVERAGE(IF(Table7[director_name]=R2630, Table7[imdb_score]))</f>
        <v>6.1</v>
      </c>
      <c r="T2630" t="str">
        <f>IF(Table8[[#This Row],[Average]] &gt; $V$7, "Higher", "Lower")</f>
        <v>Lower</v>
      </c>
    </row>
    <row r="2631" spans="1:20" x14ac:dyDescent="0.3">
      <c r="A2631" t="s">
        <v>3829</v>
      </c>
      <c r="B2631">
        <v>37</v>
      </c>
      <c r="C2631">
        <v>96</v>
      </c>
      <c r="D2631">
        <v>15062898</v>
      </c>
      <c r="E2631" t="s">
        <v>676</v>
      </c>
      <c r="F2631" t="s">
        <v>3072</v>
      </c>
      <c r="G2631" t="s">
        <v>6009</v>
      </c>
      <c r="H2631">
        <v>11729</v>
      </c>
      <c r="I2631">
        <v>106</v>
      </c>
      <c r="J2631" t="s">
        <v>29</v>
      </c>
      <c r="K2631" t="s">
        <v>30</v>
      </c>
      <c r="L2631">
        <v>14000000</v>
      </c>
      <c r="M2631">
        <v>1998</v>
      </c>
      <c r="N2631">
        <v>6</v>
      </c>
      <c r="O2631">
        <v>1062898</v>
      </c>
      <c r="R2631" t="s">
        <v>3585</v>
      </c>
      <c r="S2631" cm="1">
        <f t="array" ref="S2631">AVERAGE(IF(Table7[director_name]=R2631, Table7[imdb_score]))</f>
        <v>6.1</v>
      </c>
      <c r="T2631" t="str">
        <f>IF(Table8[[#This Row],[Average]] &gt; $V$7, "Higher", "Lower")</f>
        <v>Lower</v>
      </c>
    </row>
    <row r="2632" spans="1:20" x14ac:dyDescent="0.3">
      <c r="A2632" t="s">
        <v>3850</v>
      </c>
      <c r="B2632">
        <v>115</v>
      </c>
      <c r="C2632">
        <v>88</v>
      </c>
      <c r="D2632">
        <v>1243961</v>
      </c>
      <c r="E2632" t="s">
        <v>676</v>
      </c>
      <c r="F2632" t="s">
        <v>6010</v>
      </c>
      <c r="G2632" t="s">
        <v>6011</v>
      </c>
      <c r="H2632">
        <v>13421</v>
      </c>
      <c r="I2632">
        <v>34</v>
      </c>
      <c r="J2632" t="s">
        <v>29</v>
      </c>
      <c r="K2632" t="s">
        <v>30</v>
      </c>
      <c r="L2632">
        <v>850000</v>
      </c>
      <c r="M2632">
        <v>2012</v>
      </c>
      <c r="N2632">
        <v>6</v>
      </c>
      <c r="O2632">
        <v>393961</v>
      </c>
      <c r="R2632" t="s">
        <v>3627</v>
      </c>
      <c r="S2632" cm="1">
        <f t="array" ref="S2632">AVERAGE(IF(Table7[director_name]=R2632, Table7[imdb_score]))</f>
        <v>6.1</v>
      </c>
      <c r="T2632" t="str">
        <f>IF(Table8[[#This Row],[Average]] &gt; $V$7, "Higher", "Lower")</f>
        <v>Lower</v>
      </c>
    </row>
    <row r="2633" spans="1:20" x14ac:dyDescent="0.3">
      <c r="A2633" t="s">
        <v>3823</v>
      </c>
      <c r="B2633">
        <v>45</v>
      </c>
      <c r="C2633">
        <v>114</v>
      </c>
      <c r="D2633">
        <v>15100000</v>
      </c>
      <c r="E2633" t="s">
        <v>4075</v>
      </c>
      <c r="F2633" t="s">
        <v>5824</v>
      </c>
      <c r="G2633" t="s">
        <v>6012</v>
      </c>
      <c r="H2633">
        <v>22797</v>
      </c>
      <c r="I2633">
        <v>96</v>
      </c>
      <c r="J2633" t="s">
        <v>29</v>
      </c>
      <c r="K2633" t="s">
        <v>30</v>
      </c>
      <c r="L2633">
        <v>15000000</v>
      </c>
      <c r="M2633">
        <v>1984</v>
      </c>
      <c r="N2633">
        <v>6</v>
      </c>
      <c r="O2633">
        <v>100000</v>
      </c>
      <c r="R2633" t="s">
        <v>3566</v>
      </c>
      <c r="S2633" cm="1">
        <f t="array" ref="S2633">AVERAGE(IF(Table7[director_name]=R2633, Table7[imdb_score]))</f>
        <v>6.1</v>
      </c>
      <c r="T2633" t="str">
        <f>IF(Table8[[#This Row],[Average]] &gt; $V$7, "Higher", "Lower")</f>
        <v>Lower</v>
      </c>
    </row>
    <row r="2634" spans="1:20" x14ac:dyDescent="0.3">
      <c r="A2634" t="s">
        <v>3818</v>
      </c>
      <c r="B2634">
        <v>25</v>
      </c>
      <c r="C2634">
        <v>98</v>
      </c>
      <c r="D2634">
        <v>295468</v>
      </c>
      <c r="E2634" t="s">
        <v>289</v>
      </c>
      <c r="F2634" t="s">
        <v>1299</v>
      </c>
      <c r="G2634" t="s">
        <v>6013</v>
      </c>
      <c r="H2634">
        <v>709</v>
      </c>
      <c r="I2634">
        <v>34</v>
      </c>
      <c r="J2634" t="s">
        <v>29</v>
      </c>
      <c r="K2634" t="s">
        <v>30</v>
      </c>
      <c r="L2634">
        <v>500000</v>
      </c>
      <c r="M2634">
        <v>2001</v>
      </c>
      <c r="N2634">
        <v>6</v>
      </c>
      <c r="O2634">
        <v>-204532</v>
      </c>
      <c r="R2634" t="s">
        <v>3531</v>
      </c>
      <c r="S2634" cm="1">
        <f t="array" ref="S2634">AVERAGE(IF(Table7[director_name]=R2634, Table7[imdb_score]))</f>
        <v>6.1</v>
      </c>
      <c r="T2634" t="str">
        <f>IF(Table8[[#This Row],[Average]] &gt; $V$7, "Higher", "Lower")</f>
        <v>Lower</v>
      </c>
    </row>
    <row r="2635" spans="1:20" x14ac:dyDescent="0.3">
      <c r="A2635" t="s">
        <v>3794</v>
      </c>
      <c r="B2635">
        <v>38</v>
      </c>
      <c r="C2635">
        <v>108</v>
      </c>
      <c r="D2635">
        <v>594904</v>
      </c>
      <c r="E2635" t="s">
        <v>73</v>
      </c>
      <c r="F2635" t="s">
        <v>6014</v>
      </c>
      <c r="G2635" t="s">
        <v>6015</v>
      </c>
      <c r="H2635">
        <v>2582</v>
      </c>
      <c r="I2635">
        <v>89</v>
      </c>
      <c r="J2635" t="s">
        <v>29</v>
      </c>
      <c r="K2635" t="s">
        <v>30</v>
      </c>
      <c r="L2635">
        <v>1200000</v>
      </c>
      <c r="M2635">
        <v>2012</v>
      </c>
      <c r="N2635">
        <v>6</v>
      </c>
      <c r="O2635">
        <v>-605096</v>
      </c>
      <c r="R2635" t="s">
        <v>3581</v>
      </c>
      <c r="S2635" cm="1">
        <f t="array" ref="S2635">AVERAGE(IF(Table7[director_name]=R2635, Table7[imdb_score]))</f>
        <v>6.1</v>
      </c>
      <c r="T2635" t="str">
        <f>IF(Table8[[#This Row],[Average]] &gt; $V$7, "Higher", "Lower")</f>
        <v>Lower</v>
      </c>
    </row>
    <row r="2636" spans="1:20" x14ac:dyDescent="0.3">
      <c r="A2636" t="s">
        <v>4759</v>
      </c>
      <c r="B2636">
        <v>29</v>
      </c>
      <c r="C2636">
        <v>82</v>
      </c>
      <c r="D2636">
        <v>12996</v>
      </c>
      <c r="E2636" t="s">
        <v>6016</v>
      </c>
      <c r="F2636" t="s">
        <v>1921</v>
      </c>
      <c r="G2636" t="s">
        <v>6017</v>
      </c>
      <c r="H2636">
        <v>1938</v>
      </c>
      <c r="I2636">
        <v>54</v>
      </c>
      <c r="J2636" t="s">
        <v>29</v>
      </c>
      <c r="K2636" t="s">
        <v>30</v>
      </c>
      <c r="L2636">
        <v>1000000</v>
      </c>
      <c r="M2636">
        <v>2000</v>
      </c>
      <c r="N2636">
        <v>6</v>
      </c>
      <c r="O2636">
        <v>-987004</v>
      </c>
      <c r="R2636" t="s">
        <v>3546</v>
      </c>
      <c r="S2636" cm="1">
        <f t="array" ref="S2636">AVERAGE(IF(Table7[director_name]=R2636, Table7[imdb_score]))</f>
        <v>6.1</v>
      </c>
      <c r="T2636" t="str">
        <f>IF(Table8[[#This Row],[Average]] &gt; $V$7, "Higher", "Lower")</f>
        <v>Lower</v>
      </c>
    </row>
    <row r="2637" spans="1:20" x14ac:dyDescent="0.3">
      <c r="A2637" t="s">
        <v>3790</v>
      </c>
      <c r="B2637">
        <v>9</v>
      </c>
      <c r="C2637">
        <v>109</v>
      </c>
      <c r="D2637">
        <v>5100000</v>
      </c>
      <c r="E2637" t="s">
        <v>699</v>
      </c>
      <c r="F2637" t="s">
        <v>6018</v>
      </c>
      <c r="G2637" t="s">
        <v>6019</v>
      </c>
      <c r="H2637">
        <v>6595</v>
      </c>
      <c r="I2637">
        <v>61</v>
      </c>
      <c r="J2637" t="s">
        <v>29</v>
      </c>
      <c r="K2637" t="s">
        <v>200</v>
      </c>
      <c r="L2637">
        <v>7500000</v>
      </c>
      <c r="M2637">
        <v>1984</v>
      </c>
      <c r="N2637">
        <v>6</v>
      </c>
      <c r="O2637">
        <v>-2400000</v>
      </c>
      <c r="R2637" t="s">
        <v>3637</v>
      </c>
      <c r="S2637" cm="1">
        <f t="array" ref="S2637">AVERAGE(IF(Table7[director_name]=R2637, Table7[imdb_score]))</f>
        <v>6.1</v>
      </c>
      <c r="T2637" t="str">
        <f>IF(Table8[[#This Row],[Average]] &gt; $V$7, "Higher", "Lower")</f>
        <v>Lower</v>
      </c>
    </row>
    <row r="2638" spans="1:20" x14ac:dyDescent="0.3">
      <c r="A2638" t="s">
        <v>3808</v>
      </c>
      <c r="B2638">
        <v>9</v>
      </c>
      <c r="C2638">
        <v>102</v>
      </c>
      <c r="D2638">
        <v>4239767</v>
      </c>
      <c r="E2638" t="s">
        <v>2063</v>
      </c>
      <c r="F2638" t="s">
        <v>6020</v>
      </c>
      <c r="G2638" t="s">
        <v>6021</v>
      </c>
      <c r="H2638">
        <v>3709</v>
      </c>
      <c r="I2638">
        <v>83</v>
      </c>
      <c r="J2638" t="s">
        <v>29</v>
      </c>
      <c r="K2638" t="s">
        <v>442</v>
      </c>
      <c r="L2638">
        <v>7500000</v>
      </c>
      <c r="M2638">
        <v>2002</v>
      </c>
      <c r="N2638">
        <v>6</v>
      </c>
      <c r="O2638">
        <v>-3260233</v>
      </c>
      <c r="R2638" t="s">
        <v>3629</v>
      </c>
      <c r="S2638" cm="1">
        <f t="array" ref="S2638">AVERAGE(IF(Table7[director_name]=R2638, Table7[imdb_score]))</f>
        <v>6.1</v>
      </c>
      <c r="T2638" t="str">
        <f>IF(Table8[[#This Row],[Average]] &gt; $V$7, "Higher", "Lower")</f>
        <v>Lower</v>
      </c>
    </row>
    <row r="2639" spans="1:20" x14ac:dyDescent="0.3">
      <c r="A2639" t="s">
        <v>3802</v>
      </c>
      <c r="B2639">
        <v>31</v>
      </c>
      <c r="C2639">
        <v>104</v>
      </c>
      <c r="D2639">
        <v>143653</v>
      </c>
      <c r="E2639" t="s">
        <v>393</v>
      </c>
      <c r="F2639" t="s">
        <v>1313</v>
      </c>
      <c r="G2639" t="s">
        <v>6022</v>
      </c>
      <c r="H2639">
        <v>1177</v>
      </c>
      <c r="I2639">
        <v>10</v>
      </c>
      <c r="J2639" t="s">
        <v>29</v>
      </c>
      <c r="K2639" t="s">
        <v>200</v>
      </c>
      <c r="L2639">
        <v>4000000</v>
      </c>
      <c r="M2639">
        <v>2014</v>
      </c>
      <c r="N2639">
        <v>6</v>
      </c>
      <c r="O2639">
        <v>-3856347</v>
      </c>
      <c r="R2639" t="s">
        <v>3600</v>
      </c>
      <c r="S2639" cm="1">
        <f t="array" ref="S2639">AVERAGE(IF(Table7[director_name]=R2639, Table7[imdb_score]))</f>
        <v>6.1</v>
      </c>
      <c r="T2639" t="str">
        <f>IF(Table8[[#This Row],[Average]] &gt; $V$7, "Higher", "Lower")</f>
        <v>Lower</v>
      </c>
    </row>
    <row r="2640" spans="1:20" x14ac:dyDescent="0.3">
      <c r="A2640" t="s">
        <v>2744</v>
      </c>
      <c r="B2640">
        <v>267</v>
      </c>
      <c r="C2640">
        <v>114</v>
      </c>
      <c r="D2640">
        <v>33037754</v>
      </c>
      <c r="E2640" t="s">
        <v>4875</v>
      </c>
      <c r="F2640" t="s">
        <v>136</v>
      </c>
      <c r="G2640" t="s">
        <v>6023</v>
      </c>
      <c r="H2640">
        <v>75864</v>
      </c>
      <c r="I2640">
        <v>197</v>
      </c>
      <c r="J2640" t="s">
        <v>29</v>
      </c>
      <c r="K2640" t="s">
        <v>30</v>
      </c>
      <c r="L2640">
        <v>37000000</v>
      </c>
      <c r="M2640">
        <v>2011</v>
      </c>
      <c r="N2640">
        <v>6</v>
      </c>
      <c r="O2640">
        <v>-3962246</v>
      </c>
      <c r="R2640" t="s">
        <v>3569</v>
      </c>
      <c r="S2640" cm="1">
        <f t="array" ref="S2640">AVERAGE(IF(Table7[director_name]=R2640, Table7[imdb_score]))</f>
        <v>6.1</v>
      </c>
      <c r="T2640" t="str">
        <f>IF(Table8[[#This Row],[Average]] &gt; $V$7, "Higher", "Lower")</f>
        <v>Lower</v>
      </c>
    </row>
    <row r="2641" spans="1:20" x14ac:dyDescent="0.3">
      <c r="A2641" t="s">
        <v>3823</v>
      </c>
      <c r="B2641">
        <v>45</v>
      </c>
      <c r="C2641">
        <v>79</v>
      </c>
      <c r="D2641">
        <v>2275557</v>
      </c>
      <c r="E2641" t="s">
        <v>1562</v>
      </c>
      <c r="F2641" t="s">
        <v>1035</v>
      </c>
      <c r="G2641" t="s">
        <v>6024</v>
      </c>
      <c r="H2641">
        <v>12561</v>
      </c>
      <c r="I2641">
        <v>102</v>
      </c>
      <c r="J2641" t="s">
        <v>29</v>
      </c>
      <c r="K2641" t="s">
        <v>30</v>
      </c>
      <c r="L2641">
        <v>8000000</v>
      </c>
      <c r="M2641">
        <v>1991</v>
      </c>
      <c r="N2641">
        <v>6</v>
      </c>
      <c r="O2641">
        <v>-5724443</v>
      </c>
      <c r="R2641" t="s">
        <v>1561</v>
      </c>
      <c r="S2641" cm="1">
        <f t="array" ref="S2641">AVERAGE(IF(Table7[director_name]=R2641, Table7[imdb_score]))</f>
        <v>6.1</v>
      </c>
      <c r="T2641" t="str">
        <f>IF(Table8[[#This Row],[Average]] &gt; $V$7, "Higher", "Lower")</f>
        <v>Lower</v>
      </c>
    </row>
    <row r="2642" spans="1:20" x14ac:dyDescent="0.3">
      <c r="A2642" t="s">
        <v>4692</v>
      </c>
      <c r="B2642">
        <v>116</v>
      </c>
      <c r="C2642">
        <v>103</v>
      </c>
      <c r="D2642">
        <v>37035515</v>
      </c>
      <c r="E2642" t="s">
        <v>73</v>
      </c>
      <c r="F2642" t="s">
        <v>478</v>
      </c>
      <c r="G2642" t="s">
        <v>6025</v>
      </c>
      <c r="H2642">
        <v>34597</v>
      </c>
      <c r="I2642">
        <v>194</v>
      </c>
      <c r="J2642" t="s">
        <v>29</v>
      </c>
      <c r="K2642" t="s">
        <v>30</v>
      </c>
      <c r="L2642">
        <v>43000000</v>
      </c>
      <c r="M2642">
        <v>2000</v>
      </c>
      <c r="N2642">
        <v>6</v>
      </c>
      <c r="O2642">
        <v>-5964485</v>
      </c>
      <c r="R2642" t="s">
        <v>3014</v>
      </c>
      <c r="S2642" cm="1">
        <f t="array" ref="S2642">AVERAGE(IF(Table7[director_name]=R2642, Table7[imdb_score]))</f>
        <v>6.0909090909090908</v>
      </c>
      <c r="T2642" t="str">
        <f>IF(Table8[[#This Row],[Average]] &gt; $V$7, "Higher", "Lower")</f>
        <v>Lower</v>
      </c>
    </row>
    <row r="2643" spans="1:20" x14ac:dyDescent="0.3">
      <c r="A2643" t="s">
        <v>3776</v>
      </c>
      <c r="B2643">
        <v>151</v>
      </c>
      <c r="C2643">
        <v>117</v>
      </c>
      <c r="D2643">
        <v>13987482</v>
      </c>
      <c r="E2643" t="s">
        <v>289</v>
      </c>
      <c r="F2643" t="s">
        <v>2393</v>
      </c>
      <c r="G2643" t="s">
        <v>6026</v>
      </c>
      <c r="H2643">
        <v>58957</v>
      </c>
      <c r="I2643">
        <v>91</v>
      </c>
      <c r="J2643" t="s">
        <v>29</v>
      </c>
      <c r="K2643" t="s">
        <v>30</v>
      </c>
      <c r="L2643">
        <v>20000000</v>
      </c>
      <c r="M2643">
        <v>2011</v>
      </c>
      <c r="N2643">
        <v>6</v>
      </c>
      <c r="O2643">
        <v>-6012518</v>
      </c>
      <c r="R2643" t="s">
        <v>3014</v>
      </c>
      <c r="S2643" cm="1">
        <f t="array" ref="S2643">AVERAGE(IF(Table7[director_name]=R2643, Table7[imdb_score]))</f>
        <v>6.0909090909090908</v>
      </c>
      <c r="T2643" t="str">
        <f>IF(Table8[[#This Row],[Average]] &gt; $V$7, "Higher", "Lower")</f>
        <v>Lower</v>
      </c>
    </row>
    <row r="2644" spans="1:20" x14ac:dyDescent="0.3">
      <c r="A2644" t="s">
        <v>3771</v>
      </c>
      <c r="B2644">
        <v>27</v>
      </c>
      <c r="C2644">
        <v>118</v>
      </c>
      <c r="D2644">
        <v>46451</v>
      </c>
      <c r="E2644" t="s">
        <v>2312</v>
      </c>
      <c r="F2644" t="s">
        <v>464</v>
      </c>
      <c r="G2644" t="s">
        <v>6027</v>
      </c>
      <c r="H2644">
        <v>7663</v>
      </c>
      <c r="I2644">
        <v>38</v>
      </c>
      <c r="J2644" t="s">
        <v>29</v>
      </c>
      <c r="K2644" t="s">
        <v>30</v>
      </c>
      <c r="L2644">
        <v>7000000</v>
      </c>
      <c r="M2644">
        <v>2010</v>
      </c>
      <c r="N2644">
        <v>6</v>
      </c>
      <c r="O2644">
        <v>-6953549</v>
      </c>
      <c r="R2644" t="s">
        <v>3014</v>
      </c>
      <c r="S2644" cm="1">
        <f t="array" ref="S2644">AVERAGE(IF(Table7[director_name]=R2644, Table7[imdb_score]))</f>
        <v>6.0909090909090908</v>
      </c>
      <c r="T2644" t="str">
        <f>IF(Table8[[#This Row],[Average]] &gt; $V$7, "Higher", "Lower")</f>
        <v>Lower</v>
      </c>
    </row>
    <row r="2645" spans="1:20" x14ac:dyDescent="0.3">
      <c r="A2645" t="s">
        <v>3813</v>
      </c>
      <c r="B2645">
        <v>39</v>
      </c>
      <c r="C2645">
        <v>99</v>
      </c>
      <c r="D2645">
        <v>5871603</v>
      </c>
      <c r="E2645" t="s">
        <v>224</v>
      </c>
      <c r="F2645" t="s">
        <v>544</v>
      </c>
      <c r="G2645" t="s">
        <v>6028</v>
      </c>
      <c r="H2645">
        <v>3116</v>
      </c>
      <c r="I2645">
        <v>39</v>
      </c>
      <c r="J2645" t="s">
        <v>29</v>
      </c>
      <c r="K2645" t="s">
        <v>30</v>
      </c>
      <c r="L2645">
        <v>13000000</v>
      </c>
      <c r="M2645">
        <v>1999</v>
      </c>
      <c r="N2645">
        <v>6</v>
      </c>
      <c r="O2645">
        <v>-7128397</v>
      </c>
      <c r="R2645" t="s">
        <v>3014</v>
      </c>
      <c r="S2645" cm="1">
        <f t="array" ref="S2645">AVERAGE(IF(Table7[director_name]=R2645, Table7[imdb_score]))</f>
        <v>6.0909090909090908</v>
      </c>
      <c r="T2645" t="str">
        <f>IF(Table8[[#This Row],[Average]] &gt; $V$7, "Higher", "Lower")</f>
        <v>Lower</v>
      </c>
    </row>
    <row r="2646" spans="1:20" x14ac:dyDescent="0.3">
      <c r="A2646" t="s">
        <v>3832</v>
      </c>
      <c r="B2646">
        <v>79</v>
      </c>
      <c r="C2646">
        <v>95</v>
      </c>
      <c r="D2646">
        <v>108662</v>
      </c>
      <c r="E2646" t="s">
        <v>4463</v>
      </c>
      <c r="F2646" t="s">
        <v>6029</v>
      </c>
      <c r="G2646" t="s">
        <v>6030</v>
      </c>
      <c r="H2646">
        <v>26849</v>
      </c>
      <c r="I2646">
        <v>107</v>
      </c>
      <c r="J2646" t="s">
        <v>29</v>
      </c>
      <c r="K2646" t="s">
        <v>30</v>
      </c>
      <c r="L2646">
        <v>8000000</v>
      </c>
      <c r="M2646">
        <v>2008</v>
      </c>
      <c r="N2646">
        <v>6</v>
      </c>
      <c r="O2646">
        <v>-7891338</v>
      </c>
      <c r="R2646" t="s">
        <v>3014</v>
      </c>
      <c r="S2646" cm="1">
        <f t="array" ref="S2646">AVERAGE(IF(Table7[director_name]=R2646, Table7[imdb_score]))</f>
        <v>6.0909090909090908</v>
      </c>
      <c r="T2646" t="str">
        <f>IF(Table8[[#This Row],[Average]] &gt; $V$7, "Higher", "Lower")</f>
        <v>Lower</v>
      </c>
    </row>
    <row r="2647" spans="1:20" x14ac:dyDescent="0.3">
      <c r="A2647" t="s">
        <v>1473</v>
      </c>
      <c r="B2647">
        <v>20</v>
      </c>
      <c r="C2647">
        <v>106</v>
      </c>
      <c r="D2647">
        <v>10555348</v>
      </c>
      <c r="E2647" t="s">
        <v>338</v>
      </c>
      <c r="F2647" t="s">
        <v>44</v>
      </c>
      <c r="G2647" t="s">
        <v>6031</v>
      </c>
      <c r="H2647">
        <v>17349</v>
      </c>
      <c r="I2647">
        <v>42</v>
      </c>
      <c r="J2647" t="s">
        <v>29</v>
      </c>
      <c r="K2647" t="s">
        <v>30</v>
      </c>
      <c r="L2647">
        <v>20000000</v>
      </c>
      <c r="M2647">
        <v>1989</v>
      </c>
      <c r="N2647">
        <v>6</v>
      </c>
      <c r="O2647">
        <v>-9444652</v>
      </c>
      <c r="R2647" t="s">
        <v>3014</v>
      </c>
      <c r="S2647" cm="1">
        <f t="array" ref="S2647">AVERAGE(IF(Table7[director_name]=R2647, Table7[imdb_score]))</f>
        <v>6.0909090909090908</v>
      </c>
      <c r="T2647" t="str">
        <f>IF(Table8[[#This Row],[Average]] &gt; $V$7, "Higher", "Lower")</f>
        <v>Lower</v>
      </c>
    </row>
    <row r="2648" spans="1:20" x14ac:dyDescent="0.3">
      <c r="A2648" t="s">
        <v>518</v>
      </c>
      <c r="B2648">
        <v>125</v>
      </c>
      <c r="C2648">
        <v>93</v>
      </c>
      <c r="D2648">
        <v>37879996</v>
      </c>
      <c r="E2648" t="s">
        <v>519</v>
      </c>
      <c r="F2648" t="s">
        <v>1802</v>
      </c>
      <c r="G2648" t="s">
        <v>6032</v>
      </c>
      <c r="H2648">
        <v>81888</v>
      </c>
      <c r="I2648">
        <v>254</v>
      </c>
      <c r="J2648" t="s">
        <v>29</v>
      </c>
      <c r="K2648" t="s">
        <v>30</v>
      </c>
      <c r="L2648">
        <v>48000000</v>
      </c>
      <c r="M2648">
        <v>2000</v>
      </c>
      <c r="N2648">
        <v>6</v>
      </c>
      <c r="O2648">
        <v>-10120004</v>
      </c>
      <c r="R2648" t="s">
        <v>3014</v>
      </c>
      <c r="S2648" cm="1">
        <f t="array" ref="S2648">AVERAGE(IF(Table7[director_name]=R2648, Table7[imdb_score]))</f>
        <v>6.0909090909090908</v>
      </c>
      <c r="T2648" t="str">
        <f>IF(Table8[[#This Row],[Average]] &gt; $V$7, "Higher", "Lower")</f>
        <v>Lower</v>
      </c>
    </row>
    <row r="2649" spans="1:20" x14ac:dyDescent="0.3">
      <c r="A2649" t="s">
        <v>3783</v>
      </c>
      <c r="B2649">
        <v>65</v>
      </c>
      <c r="C2649">
        <v>112</v>
      </c>
      <c r="D2649">
        <v>4734235</v>
      </c>
      <c r="E2649" t="s">
        <v>1683</v>
      </c>
      <c r="F2649" t="s">
        <v>6033</v>
      </c>
      <c r="G2649" t="s">
        <v>6034</v>
      </c>
      <c r="H2649">
        <v>8217</v>
      </c>
      <c r="I2649">
        <v>123</v>
      </c>
      <c r="J2649" t="s">
        <v>29</v>
      </c>
      <c r="K2649" t="s">
        <v>30</v>
      </c>
      <c r="L2649">
        <v>15000000</v>
      </c>
      <c r="M2649">
        <v>2000</v>
      </c>
      <c r="N2649">
        <v>6</v>
      </c>
      <c r="O2649">
        <v>-10265765</v>
      </c>
      <c r="R2649" t="s">
        <v>3014</v>
      </c>
      <c r="S2649" cm="1">
        <f t="array" ref="S2649">AVERAGE(IF(Table7[director_name]=R2649, Table7[imdb_score]))</f>
        <v>6.0909090909090908</v>
      </c>
      <c r="T2649" t="str">
        <f>IF(Table8[[#This Row],[Average]] &gt; $V$7, "Higher", "Lower")</f>
        <v>Lower</v>
      </c>
    </row>
    <row r="2650" spans="1:20" x14ac:dyDescent="0.3">
      <c r="A2650" t="s">
        <v>1005</v>
      </c>
      <c r="B2650">
        <v>25</v>
      </c>
      <c r="C2650">
        <v>107</v>
      </c>
      <c r="D2650">
        <v>141853</v>
      </c>
      <c r="E2650" t="s">
        <v>73</v>
      </c>
      <c r="F2650" t="s">
        <v>6035</v>
      </c>
      <c r="G2650" t="s">
        <v>6036</v>
      </c>
      <c r="H2650">
        <v>1427</v>
      </c>
      <c r="I2650">
        <v>12</v>
      </c>
      <c r="J2650" t="s">
        <v>29</v>
      </c>
      <c r="K2650" t="s">
        <v>581</v>
      </c>
      <c r="L2650">
        <v>12000000</v>
      </c>
      <c r="M2650">
        <v>1997</v>
      </c>
      <c r="N2650">
        <v>6</v>
      </c>
      <c r="O2650">
        <v>-11858147</v>
      </c>
      <c r="R2650" t="s">
        <v>3014</v>
      </c>
      <c r="S2650" cm="1">
        <f t="array" ref="S2650">AVERAGE(IF(Table7[director_name]=R2650, Table7[imdb_score]))</f>
        <v>6.0909090909090908</v>
      </c>
      <c r="T2650" t="str">
        <f>IF(Table8[[#This Row],[Average]] &gt; $V$7, "Higher", "Lower")</f>
        <v>Lower</v>
      </c>
    </row>
    <row r="2651" spans="1:20" x14ac:dyDescent="0.3">
      <c r="A2651" t="s">
        <v>3371</v>
      </c>
      <c r="B2651">
        <v>93</v>
      </c>
      <c r="C2651">
        <v>119</v>
      </c>
      <c r="D2651">
        <v>37486138</v>
      </c>
      <c r="E2651" t="s">
        <v>699</v>
      </c>
      <c r="F2651" t="s">
        <v>6037</v>
      </c>
      <c r="G2651" t="s">
        <v>6038</v>
      </c>
      <c r="H2651">
        <v>30890</v>
      </c>
      <c r="I2651">
        <v>106</v>
      </c>
      <c r="J2651" t="s">
        <v>29</v>
      </c>
      <c r="K2651" t="s">
        <v>30</v>
      </c>
      <c r="L2651">
        <v>50000000</v>
      </c>
      <c r="M2651">
        <v>2004</v>
      </c>
      <c r="N2651">
        <v>6</v>
      </c>
      <c r="O2651">
        <v>-12513862</v>
      </c>
      <c r="R2651" t="s">
        <v>3014</v>
      </c>
      <c r="S2651" cm="1">
        <f t="array" ref="S2651">AVERAGE(IF(Table7[director_name]=R2651, Table7[imdb_score]))</f>
        <v>6.0909090909090908</v>
      </c>
      <c r="T2651" t="str">
        <f>IF(Table8[[#This Row],[Average]] &gt; $V$7, "Higher", "Lower")</f>
        <v>Lower</v>
      </c>
    </row>
    <row r="2652" spans="1:20" x14ac:dyDescent="0.3">
      <c r="A2652" t="s">
        <v>1102</v>
      </c>
      <c r="B2652">
        <v>91</v>
      </c>
      <c r="C2652">
        <v>110</v>
      </c>
      <c r="D2652">
        <v>15156200</v>
      </c>
      <c r="E2652" t="s">
        <v>1536</v>
      </c>
      <c r="F2652" t="s">
        <v>6039</v>
      </c>
      <c r="G2652" t="s">
        <v>6040</v>
      </c>
      <c r="H2652">
        <v>15358</v>
      </c>
      <c r="I2652">
        <v>131</v>
      </c>
      <c r="J2652" t="s">
        <v>29</v>
      </c>
      <c r="K2652" t="s">
        <v>30</v>
      </c>
      <c r="L2652">
        <v>30000000</v>
      </c>
      <c r="M2652">
        <v>1999</v>
      </c>
      <c r="N2652">
        <v>6</v>
      </c>
      <c r="O2652">
        <v>-14843800</v>
      </c>
      <c r="R2652" t="s">
        <v>3014</v>
      </c>
      <c r="S2652" cm="1">
        <f t="array" ref="S2652">AVERAGE(IF(Table7[director_name]=R2652, Table7[imdb_score]))</f>
        <v>6.0909090909090908</v>
      </c>
      <c r="T2652" t="str">
        <f>IF(Table8[[#This Row],[Average]] &gt; $V$7, "Higher", "Lower")</f>
        <v>Lower</v>
      </c>
    </row>
    <row r="2653" spans="1:20" x14ac:dyDescent="0.3">
      <c r="A2653" t="s">
        <v>3833</v>
      </c>
      <c r="B2653">
        <v>30</v>
      </c>
      <c r="C2653">
        <v>98</v>
      </c>
      <c r="D2653">
        <v>7434726</v>
      </c>
      <c r="E2653" t="s">
        <v>3741</v>
      </c>
      <c r="F2653" t="s">
        <v>3430</v>
      </c>
      <c r="G2653" t="s">
        <v>6041</v>
      </c>
      <c r="H2653">
        <v>14473</v>
      </c>
      <c r="I2653">
        <v>81</v>
      </c>
      <c r="J2653" t="s">
        <v>29</v>
      </c>
      <c r="K2653" t="s">
        <v>30</v>
      </c>
      <c r="L2653">
        <v>23000000</v>
      </c>
      <c r="M2653">
        <v>1991</v>
      </c>
      <c r="N2653">
        <v>6</v>
      </c>
      <c r="O2653">
        <v>-15565274</v>
      </c>
      <c r="R2653" t="s">
        <v>3669</v>
      </c>
      <c r="S2653" cm="1">
        <f t="array" ref="S2653">AVERAGE(IF(Table7[director_name]=R2653, Table7[imdb_score]))</f>
        <v>6.0857142857142863</v>
      </c>
      <c r="T2653" t="str">
        <f>IF(Table8[[#This Row],[Average]] &gt; $V$7, "Higher", "Lower")</f>
        <v>Lower</v>
      </c>
    </row>
    <row r="2654" spans="1:20" x14ac:dyDescent="0.3">
      <c r="A2654" t="s">
        <v>587</v>
      </c>
      <c r="B2654">
        <v>63</v>
      </c>
      <c r="C2654">
        <v>123</v>
      </c>
      <c r="D2654">
        <v>10297897</v>
      </c>
      <c r="E2654" t="s">
        <v>6042</v>
      </c>
      <c r="F2654" t="s">
        <v>145</v>
      </c>
      <c r="G2654" t="s">
        <v>6043</v>
      </c>
      <c r="H2654">
        <v>8309</v>
      </c>
      <c r="I2654">
        <v>39</v>
      </c>
      <c r="J2654" t="s">
        <v>29</v>
      </c>
      <c r="K2654" t="s">
        <v>30</v>
      </c>
      <c r="L2654">
        <v>27000000</v>
      </c>
      <c r="M2654">
        <v>1998</v>
      </c>
      <c r="N2654">
        <v>6</v>
      </c>
      <c r="O2654">
        <v>-16702103</v>
      </c>
      <c r="R2654" t="s">
        <v>3669</v>
      </c>
      <c r="S2654" cm="1">
        <f t="array" ref="S2654">AVERAGE(IF(Table7[director_name]=R2654, Table7[imdb_score]))</f>
        <v>6.0857142857142863</v>
      </c>
      <c r="T2654" t="str">
        <f>IF(Table8[[#This Row],[Average]] &gt; $V$7, "Higher", "Lower")</f>
        <v>Lower</v>
      </c>
    </row>
    <row r="2655" spans="1:20" x14ac:dyDescent="0.3">
      <c r="A2655" t="s">
        <v>3779</v>
      </c>
      <c r="B2655">
        <v>38</v>
      </c>
      <c r="C2655">
        <v>116</v>
      </c>
      <c r="D2655">
        <v>325491</v>
      </c>
      <c r="E2655" t="s">
        <v>208</v>
      </c>
      <c r="F2655" t="s">
        <v>6044</v>
      </c>
      <c r="G2655" t="s">
        <v>6045</v>
      </c>
      <c r="H2655">
        <v>4387</v>
      </c>
      <c r="I2655">
        <v>67</v>
      </c>
      <c r="J2655" t="s">
        <v>29</v>
      </c>
      <c r="K2655" t="s">
        <v>30</v>
      </c>
      <c r="L2655">
        <v>17500000</v>
      </c>
      <c r="M2655">
        <v>2002</v>
      </c>
      <c r="N2655">
        <v>6</v>
      </c>
      <c r="O2655">
        <v>-17174509</v>
      </c>
      <c r="R2655" t="s">
        <v>3669</v>
      </c>
      <c r="S2655" cm="1">
        <f t="array" ref="S2655">AVERAGE(IF(Table7[director_name]=R2655, Table7[imdb_score]))</f>
        <v>6.0857142857142863</v>
      </c>
      <c r="T2655" t="str">
        <f>IF(Table8[[#This Row],[Average]] &gt; $V$7, "Higher", "Lower")</f>
        <v>Lower</v>
      </c>
    </row>
    <row r="2656" spans="1:20" x14ac:dyDescent="0.3">
      <c r="A2656" t="s">
        <v>3768</v>
      </c>
      <c r="B2656">
        <v>63</v>
      </c>
      <c r="C2656">
        <v>121</v>
      </c>
      <c r="D2656">
        <v>127437</v>
      </c>
      <c r="E2656" t="s">
        <v>2094</v>
      </c>
      <c r="F2656" t="s">
        <v>6046</v>
      </c>
      <c r="G2656" t="s">
        <v>6047</v>
      </c>
      <c r="H2656">
        <v>4670</v>
      </c>
      <c r="I2656">
        <v>27</v>
      </c>
      <c r="J2656" t="s">
        <v>139</v>
      </c>
      <c r="K2656" t="s">
        <v>926</v>
      </c>
      <c r="L2656">
        <v>18000000</v>
      </c>
      <c r="M2656">
        <v>2011</v>
      </c>
      <c r="N2656">
        <v>6</v>
      </c>
      <c r="O2656">
        <v>-17872563</v>
      </c>
      <c r="R2656" t="s">
        <v>3669</v>
      </c>
      <c r="S2656" cm="1">
        <f t="array" ref="S2656">AVERAGE(IF(Table7[director_name]=R2656, Table7[imdb_score]))</f>
        <v>6.0857142857142863</v>
      </c>
      <c r="T2656" t="str">
        <f>IF(Table8[[#This Row],[Average]] &gt; $V$7, "Higher", "Lower")</f>
        <v>Lower</v>
      </c>
    </row>
    <row r="2657" spans="1:20" x14ac:dyDescent="0.3">
      <c r="A2657" t="s">
        <v>2524</v>
      </c>
      <c r="B2657">
        <v>254</v>
      </c>
      <c r="C2657">
        <v>113</v>
      </c>
      <c r="D2657">
        <v>10955425</v>
      </c>
      <c r="E2657" t="s">
        <v>672</v>
      </c>
      <c r="F2657" t="s">
        <v>6048</v>
      </c>
      <c r="G2657" t="s">
        <v>6049</v>
      </c>
      <c r="H2657">
        <v>62770</v>
      </c>
      <c r="I2657">
        <v>396</v>
      </c>
      <c r="J2657" t="s">
        <v>29</v>
      </c>
      <c r="K2657" t="s">
        <v>200</v>
      </c>
      <c r="L2657">
        <v>30000000</v>
      </c>
      <c r="M2657">
        <v>2008</v>
      </c>
      <c r="N2657">
        <v>6</v>
      </c>
      <c r="O2657">
        <v>-19044575</v>
      </c>
      <c r="R2657" t="s">
        <v>3669</v>
      </c>
      <c r="S2657" cm="1">
        <f t="array" ref="S2657">AVERAGE(IF(Table7[director_name]=R2657, Table7[imdb_score]))</f>
        <v>6.0857142857142863</v>
      </c>
      <c r="T2657" t="str">
        <f>IF(Table8[[#This Row],[Average]] &gt; $V$7, "Higher", "Lower")</f>
        <v>Lower</v>
      </c>
    </row>
    <row r="2658" spans="1:20" x14ac:dyDescent="0.3">
      <c r="A2658" t="s">
        <v>3796</v>
      </c>
      <c r="B2658">
        <v>198</v>
      </c>
      <c r="C2658">
        <v>101</v>
      </c>
      <c r="D2658">
        <v>40076438</v>
      </c>
      <c r="E2658" t="s">
        <v>1536</v>
      </c>
      <c r="F2658" t="s">
        <v>44</v>
      </c>
      <c r="G2658" t="s">
        <v>6050</v>
      </c>
      <c r="H2658">
        <v>73368</v>
      </c>
      <c r="I2658">
        <v>248</v>
      </c>
      <c r="J2658" t="s">
        <v>29</v>
      </c>
      <c r="K2658" t="s">
        <v>30</v>
      </c>
      <c r="L2658">
        <v>60000000</v>
      </c>
      <c r="M2658">
        <v>2008</v>
      </c>
      <c r="N2658">
        <v>6</v>
      </c>
      <c r="O2658">
        <v>-19923562</v>
      </c>
      <c r="R2658" t="s">
        <v>3669</v>
      </c>
      <c r="S2658" cm="1">
        <f t="array" ref="S2658">AVERAGE(IF(Table7[director_name]=R2658, Table7[imdb_score]))</f>
        <v>6.0857142857142863</v>
      </c>
      <c r="T2658" t="str">
        <f>IF(Table8[[#This Row],[Average]] &gt; $V$7, "Higher", "Lower")</f>
        <v>Lower</v>
      </c>
    </row>
    <row r="2659" spans="1:20" x14ac:dyDescent="0.3">
      <c r="A2659" t="s">
        <v>625</v>
      </c>
      <c r="B2659">
        <v>135</v>
      </c>
      <c r="C2659">
        <v>94</v>
      </c>
      <c r="D2659">
        <v>34238611</v>
      </c>
      <c r="E2659" t="s">
        <v>39</v>
      </c>
      <c r="F2659" t="s">
        <v>5035</v>
      </c>
      <c r="G2659" t="s">
        <v>6051</v>
      </c>
      <c r="H2659">
        <v>35830</v>
      </c>
      <c r="I2659">
        <v>321</v>
      </c>
      <c r="J2659" t="s">
        <v>29</v>
      </c>
      <c r="K2659" t="s">
        <v>30</v>
      </c>
      <c r="L2659">
        <v>55000000</v>
      </c>
      <c r="M2659">
        <v>2003</v>
      </c>
      <c r="N2659">
        <v>6</v>
      </c>
      <c r="O2659">
        <v>-20761389</v>
      </c>
      <c r="R2659" t="s">
        <v>3669</v>
      </c>
      <c r="S2659" cm="1">
        <f t="array" ref="S2659">AVERAGE(IF(Table7[director_name]=R2659, Table7[imdb_score]))</f>
        <v>6.0857142857142863</v>
      </c>
      <c r="T2659" t="str">
        <f>IF(Table8[[#This Row],[Average]] &gt; $V$7, "Higher", "Lower")</f>
        <v>Lower</v>
      </c>
    </row>
    <row r="2660" spans="1:20" x14ac:dyDescent="0.3">
      <c r="A2660" t="s">
        <v>4493</v>
      </c>
      <c r="B2660">
        <v>44</v>
      </c>
      <c r="C2660">
        <v>94</v>
      </c>
      <c r="D2660">
        <v>13264986</v>
      </c>
      <c r="E2660" t="s">
        <v>6052</v>
      </c>
      <c r="F2660" t="s">
        <v>5878</v>
      </c>
      <c r="G2660" t="s">
        <v>6053</v>
      </c>
      <c r="H2660">
        <v>12077</v>
      </c>
      <c r="I2660">
        <v>162</v>
      </c>
      <c r="J2660" t="s">
        <v>29</v>
      </c>
      <c r="K2660" t="s">
        <v>30</v>
      </c>
      <c r="L2660">
        <v>35000000</v>
      </c>
      <c r="M2660">
        <v>2001</v>
      </c>
      <c r="N2660">
        <v>6</v>
      </c>
      <c r="O2660">
        <v>-21735014</v>
      </c>
      <c r="R2660" t="s">
        <v>2993</v>
      </c>
      <c r="S2660" cm="1">
        <f t="array" ref="S2660">AVERAGE(IF(Table7[director_name]=R2660, Table7[imdb_score]))</f>
        <v>6.083333333333333</v>
      </c>
      <c r="T2660" t="str">
        <f>IF(Table8[[#This Row],[Average]] &gt; $V$7, "Higher", "Lower")</f>
        <v>Lower</v>
      </c>
    </row>
    <row r="2661" spans="1:20" x14ac:dyDescent="0.3">
      <c r="A2661" t="s">
        <v>1872</v>
      </c>
      <c r="B2661">
        <v>158</v>
      </c>
      <c r="C2661">
        <v>104</v>
      </c>
      <c r="D2661">
        <v>62494975</v>
      </c>
      <c r="E2661" t="s">
        <v>1576</v>
      </c>
      <c r="F2661" t="s">
        <v>6054</v>
      </c>
      <c r="G2661" t="s">
        <v>6055</v>
      </c>
      <c r="H2661">
        <v>179500</v>
      </c>
      <c r="I2661">
        <v>378</v>
      </c>
      <c r="J2661" t="s">
        <v>29</v>
      </c>
      <c r="K2661" t="s">
        <v>30</v>
      </c>
      <c r="L2661">
        <v>85000000</v>
      </c>
      <c r="M2661">
        <v>2006</v>
      </c>
      <c r="N2661">
        <v>6</v>
      </c>
      <c r="O2661">
        <v>-22505025</v>
      </c>
      <c r="R2661" t="s">
        <v>3006</v>
      </c>
      <c r="S2661" cm="1">
        <f t="array" ref="S2661">AVERAGE(IF(Table7[director_name]=R2661, Table7[imdb_score]))</f>
        <v>6.083333333333333</v>
      </c>
      <c r="T2661" t="str">
        <f>IF(Table8[[#This Row],[Average]] &gt; $V$7, "Higher", "Lower")</f>
        <v>Lower</v>
      </c>
    </row>
    <row r="2662" spans="1:20" x14ac:dyDescent="0.3">
      <c r="A2662" t="s">
        <v>518</v>
      </c>
      <c r="B2662">
        <v>43</v>
      </c>
      <c r="C2662">
        <v>117</v>
      </c>
      <c r="D2662">
        <v>20101861</v>
      </c>
      <c r="E2662" t="s">
        <v>6056</v>
      </c>
      <c r="F2662" t="s">
        <v>6029</v>
      </c>
      <c r="G2662" t="s">
        <v>6057</v>
      </c>
      <c r="H2662">
        <v>24757</v>
      </c>
      <c r="I2662">
        <v>81</v>
      </c>
      <c r="J2662" t="s">
        <v>29</v>
      </c>
      <c r="K2662" t="s">
        <v>30</v>
      </c>
      <c r="L2662">
        <v>45000000</v>
      </c>
      <c r="M2662">
        <v>1996</v>
      </c>
      <c r="N2662">
        <v>6</v>
      </c>
      <c r="O2662">
        <v>-24898139</v>
      </c>
      <c r="R2662" t="s">
        <v>2993</v>
      </c>
      <c r="S2662" cm="1">
        <f t="array" ref="S2662">AVERAGE(IF(Table7[director_name]=R2662, Table7[imdb_score]))</f>
        <v>6.083333333333333</v>
      </c>
      <c r="T2662" t="str">
        <f>IF(Table8[[#This Row],[Average]] &gt; $V$7, "Higher", "Lower")</f>
        <v>Lower</v>
      </c>
    </row>
    <row r="2663" spans="1:20" x14ac:dyDescent="0.3">
      <c r="A2663" t="s">
        <v>2380</v>
      </c>
      <c r="B2663">
        <v>30</v>
      </c>
      <c r="C2663">
        <v>112</v>
      </c>
      <c r="D2663">
        <v>77231</v>
      </c>
      <c r="E2663" t="s">
        <v>575</v>
      </c>
      <c r="F2663" t="s">
        <v>3757</v>
      </c>
      <c r="G2663" t="s">
        <v>6058</v>
      </c>
      <c r="H2663">
        <v>3322</v>
      </c>
      <c r="I2663">
        <v>32</v>
      </c>
      <c r="J2663" t="s">
        <v>129</v>
      </c>
      <c r="K2663" t="s">
        <v>241</v>
      </c>
      <c r="L2663">
        <v>25000000</v>
      </c>
      <c r="M2663">
        <v>2005</v>
      </c>
      <c r="N2663">
        <v>6</v>
      </c>
      <c r="O2663">
        <v>-24922769</v>
      </c>
      <c r="R2663" t="s">
        <v>2993</v>
      </c>
      <c r="S2663" cm="1">
        <f t="array" ref="S2663">AVERAGE(IF(Table7[director_name]=R2663, Table7[imdb_score]))</f>
        <v>6.083333333333333</v>
      </c>
      <c r="T2663" t="str">
        <f>IF(Table8[[#This Row],[Average]] &gt; $V$7, "Higher", "Lower")</f>
        <v>Lower</v>
      </c>
    </row>
    <row r="2664" spans="1:20" x14ac:dyDescent="0.3">
      <c r="A2664" t="s">
        <v>3773</v>
      </c>
      <c r="B2664">
        <v>93</v>
      </c>
      <c r="C2664">
        <v>118</v>
      </c>
      <c r="D2664">
        <v>16252765</v>
      </c>
      <c r="E2664" t="s">
        <v>1527</v>
      </c>
      <c r="F2664" t="s">
        <v>1148</v>
      </c>
      <c r="G2664" t="s">
        <v>6059</v>
      </c>
      <c r="H2664">
        <v>44913</v>
      </c>
      <c r="I2664">
        <v>181</v>
      </c>
      <c r="J2664" t="s">
        <v>29</v>
      </c>
      <c r="K2664" t="s">
        <v>241</v>
      </c>
      <c r="L2664">
        <v>42000000</v>
      </c>
      <c r="M2664">
        <v>2001</v>
      </c>
      <c r="N2664">
        <v>6</v>
      </c>
      <c r="O2664">
        <v>-25747235</v>
      </c>
      <c r="R2664" t="s">
        <v>3006</v>
      </c>
      <c r="S2664" cm="1">
        <f t="array" ref="S2664">AVERAGE(IF(Table7[director_name]=R2664, Table7[imdb_score]))</f>
        <v>6.083333333333333</v>
      </c>
      <c r="T2664" t="str">
        <f>IF(Table8[[#This Row],[Average]] &gt; $V$7, "Higher", "Lower")</f>
        <v>Lower</v>
      </c>
    </row>
    <row r="2665" spans="1:20" x14ac:dyDescent="0.3">
      <c r="A2665" t="s">
        <v>1757</v>
      </c>
      <c r="B2665">
        <v>186</v>
      </c>
      <c r="C2665">
        <v>114</v>
      </c>
      <c r="D2665">
        <v>31199215</v>
      </c>
      <c r="E2665" t="s">
        <v>2063</v>
      </c>
      <c r="F2665" t="s">
        <v>6060</v>
      </c>
      <c r="G2665" t="s">
        <v>6061</v>
      </c>
      <c r="H2665">
        <v>27664</v>
      </c>
      <c r="I2665">
        <v>120</v>
      </c>
      <c r="J2665" t="s">
        <v>29</v>
      </c>
      <c r="K2665" t="s">
        <v>30</v>
      </c>
      <c r="L2665">
        <v>58000000</v>
      </c>
      <c r="M2665">
        <v>2008</v>
      </c>
      <c r="N2665">
        <v>6</v>
      </c>
      <c r="O2665">
        <v>-26800785</v>
      </c>
      <c r="R2665" t="s">
        <v>3006</v>
      </c>
      <c r="S2665" cm="1">
        <f t="array" ref="S2665">AVERAGE(IF(Table7[director_name]=R2665, Table7[imdb_score]))</f>
        <v>6.083333333333333</v>
      </c>
      <c r="T2665" t="str">
        <f>IF(Table8[[#This Row],[Average]] &gt; $V$7, "Higher", "Lower")</f>
        <v>Lower</v>
      </c>
    </row>
    <row r="2666" spans="1:20" x14ac:dyDescent="0.3">
      <c r="A2666" t="s">
        <v>3806</v>
      </c>
      <c r="B2666">
        <v>151</v>
      </c>
      <c r="C2666">
        <v>103</v>
      </c>
      <c r="D2666">
        <v>7948159</v>
      </c>
      <c r="E2666" t="s">
        <v>39</v>
      </c>
      <c r="F2666" t="s">
        <v>5398</v>
      </c>
      <c r="G2666" t="s">
        <v>6062</v>
      </c>
      <c r="H2666">
        <v>48999</v>
      </c>
      <c r="I2666">
        <v>280</v>
      </c>
      <c r="J2666" t="s">
        <v>29</v>
      </c>
      <c r="K2666" t="s">
        <v>30</v>
      </c>
      <c r="L2666">
        <v>35000000</v>
      </c>
      <c r="M2666">
        <v>2008</v>
      </c>
      <c r="N2666">
        <v>6</v>
      </c>
      <c r="O2666">
        <v>-27051841</v>
      </c>
      <c r="R2666" t="s">
        <v>3006</v>
      </c>
      <c r="S2666" cm="1">
        <f t="array" ref="S2666">AVERAGE(IF(Table7[director_name]=R2666, Table7[imdb_score]))</f>
        <v>6.083333333333333</v>
      </c>
      <c r="T2666" t="str">
        <f>IF(Table8[[#This Row],[Average]] &gt; $V$7, "Higher", "Lower")</f>
        <v>Lower</v>
      </c>
    </row>
    <row r="2667" spans="1:20" x14ac:dyDescent="0.3">
      <c r="A2667" t="s">
        <v>2549</v>
      </c>
      <c r="B2667">
        <v>245</v>
      </c>
      <c r="C2667">
        <v>101</v>
      </c>
      <c r="D2667">
        <v>72660029</v>
      </c>
      <c r="E2667" t="s">
        <v>171</v>
      </c>
      <c r="F2667" t="s">
        <v>3495</v>
      </c>
      <c r="G2667" t="s">
        <v>6063</v>
      </c>
      <c r="H2667">
        <v>115687</v>
      </c>
      <c r="I2667">
        <v>269</v>
      </c>
      <c r="J2667" t="s">
        <v>29</v>
      </c>
      <c r="K2667" t="s">
        <v>30</v>
      </c>
      <c r="L2667">
        <v>100000000</v>
      </c>
      <c r="M2667">
        <v>2014</v>
      </c>
      <c r="N2667">
        <v>6</v>
      </c>
      <c r="O2667">
        <v>-27339971</v>
      </c>
      <c r="R2667" t="s">
        <v>3006</v>
      </c>
      <c r="S2667" cm="1">
        <f t="array" ref="S2667">AVERAGE(IF(Table7[director_name]=R2667, Table7[imdb_score]))</f>
        <v>6.083333333333333</v>
      </c>
      <c r="T2667" t="str">
        <f>IF(Table8[[#This Row],[Average]] &gt; $V$7, "Higher", "Lower")</f>
        <v>Lower</v>
      </c>
    </row>
    <row r="2668" spans="1:20" x14ac:dyDescent="0.3">
      <c r="A2668" t="s">
        <v>4445</v>
      </c>
      <c r="B2668">
        <v>212</v>
      </c>
      <c r="C2668">
        <v>130</v>
      </c>
      <c r="D2668">
        <v>31165421</v>
      </c>
      <c r="E2668" t="s">
        <v>6064</v>
      </c>
      <c r="F2668" t="s">
        <v>846</v>
      </c>
      <c r="G2668" t="s">
        <v>6065</v>
      </c>
      <c r="H2668">
        <v>107028</v>
      </c>
      <c r="I2668">
        <v>457</v>
      </c>
      <c r="J2668" t="s">
        <v>29</v>
      </c>
      <c r="K2668" t="s">
        <v>30</v>
      </c>
      <c r="L2668">
        <v>60000000</v>
      </c>
      <c r="M2668">
        <v>2013</v>
      </c>
      <c r="N2668">
        <v>6</v>
      </c>
      <c r="O2668">
        <v>-28834579</v>
      </c>
      <c r="R2668" t="s">
        <v>2993</v>
      </c>
      <c r="S2668" cm="1">
        <f t="array" ref="S2668">AVERAGE(IF(Table7[director_name]=R2668, Table7[imdb_score]))</f>
        <v>6.083333333333333</v>
      </c>
      <c r="T2668" t="str">
        <f>IF(Table8[[#This Row],[Average]] &gt; $V$7, "Higher", "Lower")</f>
        <v>Lower</v>
      </c>
    </row>
    <row r="2669" spans="1:20" x14ac:dyDescent="0.3">
      <c r="A2669" t="s">
        <v>1059</v>
      </c>
      <c r="B2669">
        <v>56</v>
      </c>
      <c r="C2669">
        <v>124</v>
      </c>
      <c r="D2669">
        <v>8406264</v>
      </c>
      <c r="E2669" t="s">
        <v>699</v>
      </c>
      <c r="F2669" t="s">
        <v>1148</v>
      </c>
      <c r="G2669" t="s">
        <v>6066</v>
      </c>
      <c r="H2669">
        <v>24826</v>
      </c>
      <c r="I2669">
        <v>175</v>
      </c>
      <c r="J2669" t="s">
        <v>29</v>
      </c>
      <c r="K2669" t="s">
        <v>30</v>
      </c>
      <c r="L2669">
        <v>38000000</v>
      </c>
      <c r="M2669">
        <v>1999</v>
      </c>
      <c r="N2669">
        <v>6</v>
      </c>
      <c r="O2669">
        <v>-29593736</v>
      </c>
      <c r="R2669" t="s">
        <v>2993</v>
      </c>
      <c r="S2669" cm="1">
        <f t="array" ref="S2669">AVERAGE(IF(Table7[director_name]=R2669, Table7[imdb_score]))</f>
        <v>6.083333333333333</v>
      </c>
      <c r="T2669" t="str">
        <f>IF(Table8[[#This Row],[Average]] &gt; $V$7, "Higher", "Lower")</f>
        <v>Lower</v>
      </c>
    </row>
    <row r="2670" spans="1:20" x14ac:dyDescent="0.3">
      <c r="A2670" t="s">
        <v>223</v>
      </c>
      <c r="B2670">
        <v>321</v>
      </c>
      <c r="C2670">
        <v>103</v>
      </c>
      <c r="D2670">
        <v>67631157</v>
      </c>
      <c r="E2670" t="s">
        <v>6067</v>
      </c>
      <c r="F2670" t="s">
        <v>482</v>
      </c>
      <c r="G2670" t="s">
        <v>6068</v>
      </c>
      <c r="H2670">
        <v>176598</v>
      </c>
      <c r="I2670">
        <v>374</v>
      </c>
      <c r="J2670" t="s">
        <v>29</v>
      </c>
      <c r="K2670" t="s">
        <v>30</v>
      </c>
      <c r="L2670">
        <v>100000000</v>
      </c>
      <c r="M2670">
        <v>2010</v>
      </c>
      <c r="N2670">
        <v>6</v>
      </c>
      <c r="O2670">
        <v>-32368843</v>
      </c>
      <c r="R2670" t="s">
        <v>2993</v>
      </c>
      <c r="S2670" cm="1">
        <f t="array" ref="S2670">AVERAGE(IF(Table7[director_name]=R2670, Table7[imdb_score]))</f>
        <v>6.083333333333333</v>
      </c>
      <c r="T2670" t="str">
        <f>IF(Table8[[#This Row],[Average]] &gt; $V$7, "Higher", "Lower")</f>
        <v>Lower</v>
      </c>
    </row>
    <row r="2671" spans="1:20" x14ac:dyDescent="0.3">
      <c r="A2671" t="s">
        <v>223</v>
      </c>
      <c r="B2671">
        <v>321</v>
      </c>
      <c r="C2671">
        <v>103</v>
      </c>
      <c r="D2671">
        <v>67631157</v>
      </c>
      <c r="E2671" t="s">
        <v>6067</v>
      </c>
      <c r="F2671" t="s">
        <v>482</v>
      </c>
      <c r="G2671" t="s">
        <v>6068</v>
      </c>
      <c r="H2671">
        <v>176606</v>
      </c>
      <c r="I2671">
        <v>374</v>
      </c>
      <c r="J2671" t="s">
        <v>29</v>
      </c>
      <c r="K2671" t="s">
        <v>30</v>
      </c>
      <c r="L2671">
        <v>100000000</v>
      </c>
      <c r="M2671">
        <v>2010</v>
      </c>
      <c r="N2671">
        <v>6</v>
      </c>
      <c r="O2671">
        <v>-32368843</v>
      </c>
      <c r="R2671" t="s">
        <v>3006</v>
      </c>
      <c r="S2671" cm="1">
        <f t="array" ref="S2671">AVERAGE(IF(Table7[director_name]=R2671, Table7[imdb_score]))</f>
        <v>6.083333333333333</v>
      </c>
      <c r="T2671" t="str">
        <f>IF(Table8[[#This Row],[Average]] &gt; $V$7, "Higher", "Lower")</f>
        <v>Lower</v>
      </c>
    </row>
    <row r="2672" spans="1:20" x14ac:dyDescent="0.3">
      <c r="A2672" t="s">
        <v>2889</v>
      </c>
      <c r="B2672">
        <v>174</v>
      </c>
      <c r="C2672">
        <v>84</v>
      </c>
      <c r="D2672">
        <v>21283440</v>
      </c>
      <c r="E2672" t="s">
        <v>269</v>
      </c>
      <c r="F2672" t="s">
        <v>761</v>
      </c>
      <c r="G2672" t="s">
        <v>6069</v>
      </c>
      <c r="H2672">
        <v>46239</v>
      </c>
      <c r="I2672">
        <v>137</v>
      </c>
      <c r="J2672" t="s">
        <v>29</v>
      </c>
      <c r="K2672" t="s">
        <v>30</v>
      </c>
      <c r="L2672">
        <v>55000000</v>
      </c>
      <c r="M2672">
        <v>2011</v>
      </c>
      <c r="N2672">
        <v>6</v>
      </c>
      <c r="O2672">
        <v>-33716560</v>
      </c>
      <c r="R2672" t="s">
        <v>2678</v>
      </c>
      <c r="S2672" cm="1">
        <f t="array" ref="S2672">AVERAGE(IF(Table7[director_name]=R2672, Table7[imdb_score]))</f>
        <v>6.08</v>
      </c>
      <c r="T2672" t="str">
        <f>IF(Table8[[#This Row],[Average]] &gt; $V$7, "Higher", "Lower")</f>
        <v>Lower</v>
      </c>
    </row>
    <row r="2673" spans="1:20" x14ac:dyDescent="0.3">
      <c r="A2673" t="s">
        <v>3683</v>
      </c>
      <c r="B2673">
        <v>106</v>
      </c>
      <c r="C2673">
        <v>106</v>
      </c>
      <c r="D2673">
        <v>11146409</v>
      </c>
      <c r="E2673" t="s">
        <v>3100</v>
      </c>
      <c r="F2673" t="s">
        <v>192</v>
      </c>
      <c r="G2673" t="s">
        <v>6070</v>
      </c>
      <c r="H2673">
        <v>26551</v>
      </c>
      <c r="I2673">
        <v>273</v>
      </c>
      <c r="J2673" t="s">
        <v>29</v>
      </c>
      <c r="K2673" t="s">
        <v>30</v>
      </c>
      <c r="L2673">
        <v>45000000</v>
      </c>
      <c r="M2673">
        <v>1998</v>
      </c>
      <c r="N2673">
        <v>6</v>
      </c>
      <c r="O2673">
        <v>-33853591</v>
      </c>
      <c r="R2673" t="s">
        <v>2678</v>
      </c>
      <c r="S2673" cm="1">
        <f t="array" ref="S2673">AVERAGE(IF(Table7[director_name]=R2673, Table7[imdb_score]))</f>
        <v>6.08</v>
      </c>
      <c r="T2673" t="str">
        <f>IF(Table8[[#This Row],[Average]] &gt; $V$7, "Higher", "Lower")</f>
        <v>Lower</v>
      </c>
    </row>
    <row r="2674" spans="1:20" x14ac:dyDescent="0.3">
      <c r="A2674" t="s">
        <v>1128</v>
      </c>
      <c r="B2674">
        <v>159</v>
      </c>
      <c r="C2674">
        <v>110</v>
      </c>
      <c r="D2674">
        <v>5773519</v>
      </c>
      <c r="E2674" t="s">
        <v>1489</v>
      </c>
      <c r="F2674" t="s">
        <v>947</v>
      </c>
      <c r="G2674" t="s">
        <v>6071</v>
      </c>
      <c r="H2674">
        <v>28618</v>
      </c>
      <c r="I2674">
        <v>91</v>
      </c>
      <c r="J2674" t="s">
        <v>29</v>
      </c>
      <c r="K2674" t="s">
        <v>30</v>
      </c>
      <c r="L2674">
        <v>40000000</v>
      </c>
      <c r="M2674">
        <v>2015</v>
      </c>
      <c r="N2674">
        <v>6</v>
      </c>
      <c r="O2674">
        <v>-34226481</v>
      </c>
      <c r="R2674" t="s">
        <v>2678</v>
      </c>
      <c r="S2674" cm="1">
        <f t="array" ref="S2674">AVERAGE(IF(Table7[director_name]=R2674, Table7[imdb_score]))</f>
        <v>6.08</v>
      </c>
      <c r="T2674" t="str">
        <f>IF(Table8[[#This Row],[Average]] &gt; $V$7, "Higher", "Lower")</f>
        <v>Lower</v>
      </c>
    </row>
    <row r="2675" spans="1:20" x14ac:dyDescent="0.3">
      <c r="A2675" t="s">
        <v>1128</v>
      </c>
      <c r="B2675">
        <v>159</v>
      </c>
      <c r="C2675">
        <v>110</v>
      </c>
      <c r="D2675">
        <v>5773519</v>
      </c>
      <c r="E2675" t="s">
        <v>1489</v>
      </c>
      <c r="F2675" t="s">
        <v>947</v>
      </c>
      <c r="G2675" t="s">
        <v>6071</v>
      </c>
      <c r="H2675">
        <v>28621</v>
      </c>
      <c r="I2675">
        <v>91</v>
      </c>
      <c r="J2675" t="s">
        <v>29</v>
      </c>
      <c r="K2675" t="s">
        <v>30</v>
      </c>
      <c r="L2675">
        <v>40000000</v>
      </c>
      <c r="M2675">
        <v>2015</v>
      </c>
      <c r="N2675">
        <v>6</v>
      </c>
      <c r="O2675">
        <v>-34226481</v>
      </c>
      <c r="R2675" t="s">
        <v>2678</v>
      </c>
      <c r="S2675" cm="1">
        <f t="array" ref="S2675">AVERAGE(IF(Table7[director_name]=R2675, Table7[imdb_score]))</f>
        <v>6.08</v>
      </c>
      <c r="T2675" t="str">
        <f>IF(Table8[[#This Row],[Average]] &gt; $V$7, "Higher", "Lower")</f>
        <v>Lower</v>
      </c>
    </row>
    <row r="2676" spans="1:20" x14ac:dyDescent="0.3">
      <c r="A2676" t="s">
        <v>3769</v>
      </c>
      <c r="B2676">
        <v>125</v>
      </c>
      <c r="C2676">
        <v>121</v>
      </c>
      <c r="D2676">
        <v>29655590</v>
      </c>
      <c r="E2676" t="s">
        <v>6016</v>
      </c>
      <c r="F2676" t="s">
        <v>683</v>
      </c>
      <c r="G2676" t="s">
        <v>6072</v>
      </c>
      <c r="H2676">
        <v>53970</v>
      </c>
      <c r="I2676">
        <v>435</v>
      </c>
      <c r="J2676" t="s">
        <v>29</v>
      </c>
      <c r="K2676" t="s">
        <v>30</v>
      </c>
      <c r="L2676">
        <v>65000000</v>
      </c>
      <c r="M2676">
        <v>1999</v>
      </c>
      <c r="N2676">
        <v>6</v>
      </c>
      <c r="O2676">
        <v>-35344410</v>
      </c>
      <c r="R2676" t="s">
        <v>2678</v>
      </c>
      <c r="S2676" cm="1">
        <f t="array" ref="S2676">AVERAGE(IF(Table7[director_name]=R2676, Table7[imdb_score]))</f>
        <v>6.08</v>
      </c>
      <c r="T2676" t="str">
        <f>IF(Table8[[#This Row],[Average]] &gt; $V$7, "Higher", "Lower")</f>
        <v>Lower</v>
      </c>
    </row>
    <row r="2677" spans="1:20" x14ac:dyDescent="0.3">
      <c r="A2677" t="s">
        <v>857</v>
      </c>
      <c r="B2677">
        <v>158</v>
      </c>
      <c r="C2677">
        <v>160</v>
      </c>
      <c r="D2677">
        <v>7916887</v>
      </c>
      <c r="E2677" t="s">
        <v>6073</v>
      </c>
      <c r="F2677" t="s">
        <v>1238</v>
      </c>
      <c r="G2677" t="s">
        <v>6074</v>
      </c>
      <c r="H2677">
        <v>15697</v>
      </c>
      <c r="I2677">
        <v>182</v>
      </c>
      <c r="J2677" t="s">
        <v>29</v>
      </c>
      <c r="K2677" t="s">
        <v>30</v>
      </c>
      <c r="L2677">
        <v>45000000</v>
      </c>
      <c r="M2677">
        <v>2008</v>
      </c>
      <c r="N2677">
        <v>6</v>
      </c>
      <c r="O2677">
        <v>-37083113</v>
      </c>
      <c r="R2677" t="s">
        <v>3396</v>
      </c>
      <c r="S2677" cm="1">
        <f t="array" ref="S2677">AVERAGE(IF(Table7[director_name]=R2677, Table7[imdb_score]))</f>
        <v>6.0750000000000002</v>
      </c>
      <c r="T2677" t="str">
        <f>IF(Table8[[#This Row],[Average]] &gt; $V$7, "Higher", "Lower")</f>
        <v>Lower</v>
      </c>
    </row>
    <row r="2678" spans="1:20" x14ac:dyDescent="0.3">
      <c r="A2678" t="s">
        <v>648</v>
      </c>
      <c r="B2678">
        <v>108</v>
      </c>
      <c r="C2678">
        <v>134</v>
      </c>
      <c r="D2678">
        <v>36976367</v>
      </c>
      <c r="E2678" t="s">
        <v>217</v>
      </c>
      <c r="F2678" t="s">
        <v>5251</v>
      </c>
      <c r="G2678" t="s">
        <v>6075</v>
      </c>
      <c r="H2678">
        <v>81611</v>
      </c>
      <c r="I2678">
        <v>274</v>
      </c>
      <c r="J2678" t="s">
        <v>29</v>
      </c>
      <c r="K2678" t="s">
        <v>30</v>
      </c>
      <c r="L2678">
        <v>75000000</v>
      </c>
      <c r="M2678">
        <v>1998</v>
      </c>
      <c r="N2678">
        <v>6</v>
      </c>
      <c r="O2678">
        <v>-38023633</v>
      </c>
      <c r="R2678" t="s">
        <v>3396</v>
      </c>
      <c r="S2678" cm="1">
        <f t="array" ref="S2678">AVERAGE(IF(Table7[director_name]=R2678, Table7[imdb_score]))</f>
        <v>6.0750000000000002</v>
      </c>
      <c r="T2678" t="str">
        <f>IF(Table8[[#This Row],[Average]] &gt; $V$7, "Higher", "Lower")</f>
        <v>Lower</v>
      </c>
    </row>
    <row r="2679" spans="1:20" x14ac:dyDescent="0.3">
      <c r="A2679" t="s">
        <v>746</v>
      </c>
      <c r="B2679">
        <v>186</v>
      </c>
      <c r="C2679">
        <v>127</v>
      </c>
      <c r="D2679">
        <v>10137232</v>
      </c>
      <c r="E2679" t="s">
        <v>6076</v>
      </c>
      <c r="F2679" t="s">
        <v>6077</v>
      </c>
      <c r="G2679" t="s">
        <v>6078</v>
      </c>
      <c r="H2679">
        <v>58015</v>
      </c>
      <c r="I2679">
        <v>374</v>
      </c>
      <c r="J2679" t="s">
        <v>29</v>
      </c>
      <c r="K2679" t="s">
        <v>241</v>
      </c>
      <c r="L2679">
        <v>50000000</v>
      </c>
      <c r="M2679">
        <v>2005</v>
      </c>
      <c r="N2679">
        <v>6</v>
      </c>
      <c r="O2679">
        <v>-39862768</v>
      </c>
      <c r="R2679" t="s">
        <v>3683</v>
      </c>
      <c r="S2679" cm="1">
        <f t="array" ref="S2679">AVERAGE(IF(Table7[director_name]=R2679, Table7[imdb_score]))</f>
        <v>6.0750000000000002</v>
      </c>
      <c r="T2679" t="str">
        <f>IF(Table8[[#This Row],[Average]] &gt; $V$7, "Higher", "Lower")</f>
        <v>Lower</v>
      </c>
    </row>
    <row r="2680" spans="1:20" x14ac:dyDescent="0.3">
      <c r="A2680" t="s">
        <v>3857</v>
      </c>
      <c r="B2680">
        <v>67</v>
      </c>
      <c r="C2680">
        <v>99</v>
      </c>
      <c r="D2680">
        <v>14567883</v>
      </c>
      <c r="E2680" t="s">
        <v>6079</v>
      </c>
      <c r="F2680" t="s">
        <v>5035</v>
      </c>
      <c r="G2680" t="s">
        <v>6080</v>
      </c>
      <c r="H2680">
        <v>44248</v>
      </c>
      <c r="I2680">
        <v>373</v>
      </c>
      <c r="J2680" t="s">
        <v>29</v>
      </c>
      <c r="K2680" t="s">
        <v>200</v>
      </c>
      <c r="L2680">
        <v>75000000</v>
      </c>
      <c r="M2680">
        <v>1998</v>
      </c>
      <c r="N2680">
        <v>6</v>
      </c>
      <c r="O2680">
        <v>-60432117</v>
      </c>
      <c r="R2680" t="s">
        <v>3396</v>
      </c>
      <c r="S2680" cm="1">
        <f t="array" ref="S2680">AVERAGE(IF(Table7[director_name]=R2680, Table7[imdb_score]))</f>
        <v>6.0750000000000002</v>
      </c>
      <c r="T2680" t="str">
        <f>IF(Table8[[#This Row],[Average]] &gt; $V$7, "Higher", "Lower")</f>
        <v>Lower</v>
      </c>
    </row>
    <row r="2681" spans="1:20" x14ac:dyDescent="0.3">
      <c r="A2681" t="s">
        <v>3473</v>
      </c>
      <c r="B2681">
        <v>163</v>
      </c>
      <c r="C2681">
        <v>124</v>
      </c>
      <c r="D2681">
        <v>68642452</v>
      </c>
      <c r="E2681" t="s">
        <v>4350</v>
      </c>
      <c r="F2681" t="s">
        <v>145</v>
      </c>
      <c r="G2681" t="s">
        <v>6081</v>
      </c>
      <c r="H2681">
        <v>77673</v>
      </c>
      <c r="I2681">
        <v>463</v>
      </c>
      <c r="J2681" t="s">
        <v>29</v>
      </c>
      <c r="K2681" t="s">
        <v>200</v>
      </c>
      <c r="L2681">
        <v>130000000</v>
      </c>
      <c r="M2681">
        <v>2005</v>
      </c>
      <c r="N2681">
        <v>6</v>
      </c>
      <c r="O2681">
        <v>-61357548</v>
      </c>
      <c r="R2681" t="s">
        <v>3683</v>
      </c>
      <c r="S2681" cm="1">
        <f t="array" ref="S2681">AVERAGE(IF(Table7[director_name]=R2681, Table7[imdb_score]))</f>
        <v>6.0750000000000002</v>
      </c>
      <c r="T2681" t="str">
        <f>IF(Table8[[#This Row],[Average]] &gt; $V$7, "Higher", "Lower")</f>
        <v>Lower</v>
      </c>
    </row>
    <row r="2682" spans="1:20" x14ac:dyDescent="0.3">
      <c r="A2682" t="s">
        <v>638</v>
      </c>
      <c r="B2682">
        <v>79</v>
      </c>
      <c r="C2682">
        <v>177</v>
      </c>
      <c r="D2682">
        <v>17593391</v>
      </c>
      <c r="E2682" t="s">
        <v>1481</v>
      </c>
      <c r="F2682" t="s">
        <v>4243</v>
      </c>
      <c r="G2682" t="s">
        <v>6082</v>
      </c>
      <c r="H2682">
        <v>56403</v>
      </c>
      <c r="I2682">
        <v>376</v>
      </c>
      <c r="J2682" t="s">
        <v>29</v>
      </c>
      <c r="K2682" t="s">
        <v>30</v>
      </c>
      <c r="L2682">
        <v>80000000</v>
      </c>
      <c r="M2682">
        <v>1997</v>
      </c>
      <c r="N2682">
        <v>6</v>
      </c>
      <c r="O2682">
        <v>-62406609</v>
      </c>
      <c r="R2682" t="s">
        <v>3396</v>
      </c>
      <c r="S2682" cm="1">
        <f t="array" ref="S2682">AVERAGE(IF(Table7[director_name]=R2682, Table7[imdb_score]))</f>
        <v>6.0750000000000002</v>
      </c>
      <c r="T2682" t="str">
        <f>IF(Table8[[#This Row],[Average]] &gt; $V$7, "Higher", "Lower")</f>
        <v>Lower</v>
      </c>
    </row>
    <row r="2683" spans="1:20" x14ac:dyDescent="0.3">
      <c r="A2683" t="s">
        <v>3473</v>
      </c>
      <c r="B2683">
        <v>202</v>
      </c>
      <c r="C2683">
        <v>106</v>
      </c>
      <c r="D2683">
        <v>27356090</v>
      </c>
      <c r="E2683" t="s">
        <v>309</v>
      </c>
      <c r="F2683" t="s">
        <v>788</v>
      </c>
      <c r="G2683" t="s">
        <v>6083</v>
      </c>
      <c r="H2683">
        <v>58752</v>
      </c>
      <c r="I2683">
        <v>117</v>
      </c>
      <c r="J2683" t="s">
        <v>29</v>
      </c>
      <c r="K2683" t="s">
        <v>30</v>
      </c>
      <c r="L2683">
        <v>90000000</v>
      </c>
      <c r="M2683">
        <v>2015</v>
      </c>
      <c r="N2683">
        <v>6</v>
      </c>
      <c r="O2683">
        <v>-62643910</v>
      </c>
      <c r="R2683" t="s">
        <v>3396</v>
      </c>
      <c r="S2683" cm="1">
        <f t="array" ref="S2683">AVERAGE(IF(Table7[director_name]=R2683, Table7[imdb_score]))</f>
        <v>6.0750000000000002</v>
      </c>
      <c r="T2683" t="str">
        <f>IF(Table8[[#This Row],[Average]] &gt; $V$7, "Higher", "Lower")</f>
        <v>Lower</v>
      </c>
    </row>
    <row r="2684" spans="1:20" x14ac:dyDescent="0.3">
      <c r="A2684" t="s">
        <v>1395</v>
      </c>
      <c r="B2684">
        <v>101</v>
      </c>
      <c r="C2684">
        <v>94</v>
      </c>
      <c r="D2684">
        <v>15131330</v>
      </c>
      <c r="E2684" t="s">
        <v>160</v>
      </c>
      <c r="F2684" t="s">
        <v>6084</v>
      </c>
      <c r="G2684" t="s">
        <v>6085</v>
      </c>
      <c r="H2684">
        <v>25843</v>
      </c>
      <c r="I2684">
        <v>64</v>
      </c>
      <c r="J2684" t="s">
        <v>29</v>
      </c>
      <c r="K2684" t="s">
        <v>241</v>
      </c>
      <c r="L2684">
        <v>86000000</v>
      </c>
      <c r="M2684">
        <v>2006</v>
      </c>
      <c r="N2684">
        <v>6</v>
      </c>
      <c r="O2684">
        <v>-70868670</v>
      </c>
      <c r="R2684" t="s">
        <v>3683</v>
      </c>
      <c r="S2684" cm="1">
        <f t="array" ref="S2684">AVERAGE(IF(Table7[director_name]=R2684, Table7[imdb_score]))</f>
        <v>6.0750000000000002</v>
      </c>
      <c r="T2684" t="str">
        <f>IF(Table8[[#This Row],[Average]] &gt; $V$7, "Higher", "Lower")</f>
        <v>Lower</v>
      </c>
    </row>
    <row r="2685" spans="1:20" x14ac:dyDescent="0.3">
      <c r="A2685" t="s">
        <v>2103</v>
      </c>
      <c r="B2685">
        <v>152</v>
      </c>
      <c r="C2685">
        <v>153</v>
      </c>
      <c r="D2685">
        <v>40911830</v>
      </c>
      <c r="E2685" t="s">
        <v>130</v>
      </c>
      <c r="F2685" t="s">
        <v>1302</v>
      </c>
      <c r="G2685" t="s">
        <v>6086</v>
      </c>
      <c r="H2685">
        <v>55994</v>
      </c>
      <c r="I2685">
        <v>454</v>
      </c>
      <c r="J2685" t="s">
        <v>29</v>
      </c>
      <c r="K2685" t="s">
        <v>30</v>
      </c>
      <c r="L2685">
        <v>115000000</v>
      </c>
      <c r="M2685">
        <v>2002</v>
      </c>
      <c r="N2685">
        <v>6</v>
      </c>
      <c r="O2685">
        <v>-74088170</v>
      </c>
      <c r="R2685" t="s">
        <v>3396</v>
      </c>
      <c r="S2685" cm="1">
        <f t="array" ref="S2685">AVERAGE(IF(Table7[director_name]=R2685, Table7[imdb_score]))</f>
        <v>6.0750000000000002</v>
      </c>
      <c r="T2685" t="str">
        <f>IF(Table8[[#This Row],[Average]] &gt; $V$7, "Higher", "Lower")</f>
        <v>Lower</v>
      </c>
    </row>
    <row r="2686" spans="1:20" x14ac:dyDescent="0.3">
      <c r="A2686" t="s">
        <v>1172</v>
      </c>
      <c r="B2686">
        <v>106</v>
      </c>
      <c r="C2686">
        <v>137</v>
      </c>
      <c r="D2686">
        <v>22406362</v>
      </c>
      <c r="E2686" t="s">
        <v>6087</v>
      </c>
      <c r="F2686" t="s">
        <v>902</v>
      </c>
      <c r="G2686" t="s">
        <v>6088</v>
      </c>
      <c r="H2686">
        <v>16832</v>
      </c>
      <c r="I2686">
        <v>267</v>
      </c>
      <c r="J2686" t="s">
        <v>29</v>
      </c>
      <c r="K2686" t="s">
        <v>30</v>
      </c>
      <c r="L2686">
        <v>107000000</v>
      </c>
      <c r="M2686">
        <v>2004</v>
      </c>
      <c r="N2686">
        <v>6</v>
      </c>
      <c r="O2686">
        <v>-84593638</v>
      </c>
      <c r="R2686" t="s">
        <v>3683</v>
      </c>
      <c r="S2686" cm="1">
        <f t="array" ref="S2686">AVERAGE(IF(Table7[director_name]=R2686, Table7[imdb_score]))</f>
        <v>6.0750000000000002</v>
      </c>
      <c r="T2686" t="str">
        <f>IF(Table8[[#This Row],[Average]] &gt; $V$7, "Higher", "Lower")</f>
        <v>Lower</v>
      </c>
    </row>
    <row r="2687" spans="1:20" x14ac:dyDescent="0.3">
      <c r="A2687" t="s">
        <v>764</v>
      </c>
      <c r="B2687">
        <v>20</v>
      </c>
      <c r="C2687">
        <v>193</v>
      </c>
      <c r="D2687">
        <v>3275443</v>
      </c>
      <c r="E2687" t="s">
        <v>92</v>
      </c>
      <c r="F2687" t="s">
        <v>765</v>
      </c>
      <c r="G2687" t="s">
        <v>6089</v>
      </c>
      <c r="H2687">
        <v>13998</v>
      </c>
      <c r="I2687">
        <v>264</v>
      </c>
      <c r="J2687" t="s">
        <v>103</v>
      </c>
      <c r="K2687" t="s">
        <v>767</v>
      </c>
      <c r="L2687">
        <v>700000000</v>
      </c>
      <c r="M2687">
        <v>2006</v>
      </c>
      <c r="N2687">
        <v>6</v>
      </c>
      <c r="O2687">
        <v>-696724557</v>
      </c>
      <c r="R2687" t="s">
        <v>3396</v>
      </c>
      <c r="S2687" cm="1">
        <f t="array" ref="S2687">AVERAGE(IF(Table7[director_name]=R2687, Table7[imdb_score]))</f>
        <v>6.0750000000000002</v>
      </c>
      <c r="T2687" t="str">
        <f>IF(Table8[[#This Row],[Average]] &gt; $V$7, "Higher", "Lower")</f>
        <v>Lower</v>
      </c>
    </row>
    <row r="2688" spans="1:20" x14ac:dyDescent="0.3">
      <c r="A2688" t="s">
        <v>3815</v>
      </c>
      <c r="B2688">
        <v>107</v>
      </c>
      <c r="C2688">
        <v>99</v>
      </c>
      <c r="D2688">
        <v>10037390</v>
      </c>
      <c r="E2688" t="s">
        <v>1469</v>
      </c>
      <c r="F2688" t="s">
        <v>6090</v>
      </c>
      <c r="G2688" t="s">
        <v>6091</v>
      </c>
      <c r="H2688">
        <v>5442</v>
      </c>
      <c r="I2688">
        <v>140</v>
      </c>
      <c r="J2688" t="s">
        <v>124</v>
      </c>
      <c r="K2688" t="s">
        <v>128</v>
      </c>
      <c r="L2688">
        <v>1000000000</v>
      </c>
      <c r="M2688">
        <v>1999</v>
      </c>
      <c r="N2688">
        <v>6</v>
      </c>
      <c r="O2688">
        <v>-989962610</v>
      </c>
      <c r="R2688" t="s">
        <v>3396</v>
      </c>
      <c r="S2688" cm="1">
        <f t="array" ref="S2688">AVERAGE(IF(Table7[director_name]=R2688, Table7[imdb_score]))</f>
        <v>6.0750000000000002</v>
      </c>
      <c r="T2688" t="str">
        <f>IF(Table8[[#This Row],[Average]] &gt; $V$7, "Higher", "Lower")</f>
        <v>Lower</v>
      </c>
    </row>
    <row r="2689" spans="1:20" x14ac:dyDescent="0.3">
      <c r="A2689" t="s">
        <v>1204</v>
      </c>
      <c r="B2689">
        <v>21</v>
      </c>
      <c r="C2689">
        <v>102</v>
      </c>
      <c r="D2689">
        <v>167780960</v>
      </c>
      <c r="E2689" t="s">
        <v>157</v>
      </c>
      <c r="F2689" t="s">
        <v>5390</v>
      </c>
      <c r="G2689" t="s">
        <v>6092</v>
      </c>
      <c r="H2689">
        <v>36918</v>
      </c>
      <c r="I2689">
        <v>42</v>
      </c>
      <c r="J2689" t="s">
        <v>29</v>
      </c>
      <c r="K2689" t="s">
        <v>30</v>
      </c>
      <c r="L2689">
        <v>11000000</v>
      </c>
      <c r="M2689">
        <v>1987</v>
      </c>
      <c r="N2689">
        <v>5.9</v>
      </c>
      <c r="O2689">
        <v>156780960</v>
      </c>
      <c r="R2689" t="s">
        <v>3689</v>
      </c>
      <c r="S2689" cm="1">
        <f t="array" ref="S2689">AVERAGE(IF(Table7[director_name]=R2689, Table7[imdb_score]))</f>
        <v>6.0749999999999993</v>
      </c>
      <c r="T2689" t="str">
        <f>IF(Table8[[#This Row],[Average]] &gt; $V$7, "Higher", "Lower")</f>
        <v>Lower</v>
      </c>
    </row>
    <row r="2690" spans="1:20" x14ac:dyDescent="0.3">
      <c r="A2690" t="s">
        <v>4520</v>
      </c>
      <c r="B2690">
        <v>203</v>
      </c>
      <c r="C2690">
        <v>98</v>
      </c>
      <c r="D2690">
        <v>110175871</v>
      </c>
      <c r="E2690" t="s">
        <v>211</v>
      </c>
      <c r="F2690" t="s">
        <v>3459</v>
      </c>
      <c r="G2690" t="s">
        <v>6093</v>
      </c>
      <c r="H2690">
        <v>115050</v>
      </c>
      <c r="I2690">
        <v>911</v>
      </c>
      <c r="J2690" t="s">
        <v>29</v>
      </c>
      <c r="K2690" t="s">
        <v>30</v>
      </c>
      <c r="L2690">
        <v>10000000</v>
      </c>
      <c r="M2690">
        <v>2004</v>
      </c>
      <c r="N2690">
        <v>5.9</v>
      </c>
      <c r="O2690">
        <v>100175871</v>
      </c>
      <c r="R2690" t="s">
        <v>3689</v>
      </c>
      <c r="S2690" cm="1">
        <f t="array" ref="S2690">AVERAGE(IF(Table7[director_name]=R2690, Table7[imdb_score]))</f>
        <v>6.0749999999999993</v>
      </c>
      <c r="T2690" t="str">
        <f>IF(Table8[[#This Row],[Average]] &gt; $V$7, "Higher", "Lower")</f>
        <v>Lower</v>
      </c>
    </row>
    <row r="2691" spans="1:20" x14ac:dyDescent="0.3">
      <c r="A2691" t="s">
        <v>3191</v>
      </c>
      <c r="B2691">
        <v>198</v>
      </c>
      <c r="C2691">
        <v>92</v>
      </c>
      <c r="D2691">
        <v>181166115</v>
      </c>
      <c r="E2691" t="s">
        <v>86</v>
      </c>
      <c r="F2691" t="s">
        <v>5313</v>
      </c>
      <c r="G2691" t="s">
        <v>6094</v>
      </c>
      <c r="H2691">
        <v>219501</v>
      </c>
      <c r="I2691">
        <v>1236</v>
      </c>
      <c r="J2691" t="s">
        <v>29</v>
      </c>
      <c r="K2691" t="s">
        <v>30</v>
      </c>
      <c r="L2691">
        <v>93000000</v>
      </c>
      <c r="M2691">
        <v>2001</v>
      </c>
      <c r="N2691">
        <v>5.9</v>
      </c>
      <c r="O2691">
        <v>88166115</v>
      </c>
      <c r="R2691" t="s">
        <v>3689</v>
      </c>
      <c r="S2691" cm="1">
        <f t="array" ref="S2691">AVERAGE(IF(Table7[director_name]=R2691, Table7[imdb_score]))</f>
        <v>6.0749999999999993</v>
      </c>
      <c r="T2691" t="str">
        <f>IF(Table8[[#This Row],[Average]] &gt; $V$7, "Higher", "Lower")</f>
        <v>Lower</v>
      </c>
    </row>
    <row r="2692" spans="1:20" x14ac:dyDescent="0.3">
      <c r="A2692" t="s">
        <v>4033</v>
      </c>
      <c r="B2692">
        <v>45</v>
      </c>
      <c r="C2692">
        <v>83</v>
      </c>
      <c r="D2692">
        <v>100491683</v>
      </c>
      <c r="E2692" t="s">
        <v>4495</v>
      </c>
      <c r="F2692" t="s">
        <v>5788</v>
      </c>
      <c r="G2692" t="s">
        <v>6095</v>
      </c>
      <c r="H2692">
        <v>14005</v>
      </c>
      <c r="I2692">
        <v>67</v>
      </c>
      <c r="J2692" t="s">
        <v>29</v>
      </c>
      <c r="K2692" t="s">
        <v>30</v>
      </c>
      <c r="L2692">
        <v>24000000</v>
      </c>
      <c r="M2692">
        <v>1998</v>
      </c>
      <c r="N2692">
        <v>5.9</v>
      </c>
      <c r="O2692">
        <v>76491683</v>
      </c>
      <c r="R2692" t="s">
        <v>3689</v>
      </c>
      <c r="S2692" cm="1">
        <f t="array" ref="S2692">AVERAGE(IF(Table7[director_name]=R2692, Table7[imdb_score]))</f>
        <v>6.0749999999999993</v>
      </c>
      <c r="T2692" t="str">
        <f>IF(Table8[[#This Row],[Average]] &gt; $V$7, "Higher", "Lower")</f>
        <v>Lower</v>
      </c>
    </row>
    <row r="2693" spans="1:20" x14ac:dyDescent="0.3">
      <c r="A2693" t="s">
        <v>4197</v>
      </c>
      <c r="B2693">
        <v>348</v>
      </c>
      <c r="C2693">
        <v>101</v>
      </c>
      <c r="D2693">
        <v>190871240</v>
      </c>
      <c r="E2693" t="s">
        <v>1920</v>
      </c>
      <c r="F2693" t="s">
        <v>6096</v>
      </c>
      <c r="G2693" t="s">
        <v>6097</v>
      </c>
      <c r="H2693">
        <v>167085</v>
      </c>
      <c r="I2693">
        <v>491</v>
      </c>
      <c r="J2693" t="s">
        <v>29</v>
      </c>
      <c r="K2693" t="s">
        <v>30</v>
      </c>
      <c r="L2693">
        <v>125000000</v>
      </c>
      <c r="M2693">
        <v>2014</v>
      </c>
      <c r="N2693">
        <v>5.9</v>
      </c>
      <c r="O2693">
        <v>65871240</v>
      </c>
      <c r="R2693" t="s">
        <v>3391</v>
      </c>
      <c r="S2693" cm="1">
        <f t="array" ref="S2693">AVERAGE(IF(Table7[director_name]=R2693, Table7[imdb_score]))</f>
        <v>6.0666666666666673</v>
      </c>
      <c r="T2693" t="str">
        <f>IF(Table8[[#This Row],[Average]] &gt; $V$7, "Higher", "Lower")</f>
        <v>Lower</v>
      </c>
    </row>
    <row r="2694" spans="1:20" x14ac:dyDescent="0.3">
      <c r="A2694" t="s">
        <v>4197</v>
      </c>
      <c r="B2694">
        <v>348</v>
      </c>
      <c r="C2694">
        <v>101</v>
      </c>
      <c r="D2694">
        <v>190871240</v>
      </c>
      <c r="E2694" t="s">
        <v>1920</v>
      </c>
      <c r="F2694" t="s">
        <v>6096</v>
      </c>
      <c r="G2694" t="s">
        <v>6097</v>
      </c>
      <c r="H2694">
        <v>167089</v>
      </c>
      <c r="I2694">
        <v>491</v>
      </c>
      <c r="J2694" t="s">
        <v>29</v>
      </c>
      <c r="K2694" t="s">
        <v>30</v>
      </c>
      <c r="L2694">
        <v>125000000</v>
      </c>
      <c r="M2694">
        <v>2014</v>
      </c>
      <c r="N2694">
        <v>5.9</v>
      </c>
      <c r="O2694">
        <v>65871240</v>
      </c>
      <c r="R2694" t="s">
        <v>3391</v>
      </c>
      <c r="S2694" cm="1">
        <f t="array" ref="S2694">AVERAGE(IF(Table7[director_name]=R2694, Table7[imdb_score]))</f>
        <v>6.0666666666666673</v>
      </c>
      <c r="T2694" t="str">
        <f>IF(Table8[[#This Row],[Average]] &gt; $V$7, "Higher", "Lower")</f>
        <v>Lower</v>
      </c>
    </row>
    <row r="2695" spans="1:20" x14ac:dyDescent="0.3">
      <c r="A2695" t="s">
        <v>1919</v>
      </c>
      <c r="B2695">
        <v>139</v>
      </c>
      <c r="C2695">
        <v>98</v>
      </c>
      <c r="D2695">
        <v>68353550</v>
      </c>
      <c r="E2695" t="s">
        <v>1941</v>
      </c>
      <c r="F2695" t="s">
        <v>2639</v>
      </c>
      <c r="G2695" t="s">
        <v>6098</v>
      </c>
      <c r="H2695">
        <v>70141</v>
      </c>
      <c r="I2695">
        <v>385</v>
      </c>
      <c r="J2695" t="s">
        <v>29</v>
      </c>
      <c r="K2695" t="s">
        <v>30</v>
      </c>
      <c r="L2695">
        <v>10000000</v>
      </c>
      <c r="M2695">
        <v>2000</v>
      </c>
      <c r="N2695">
        <v>5.9</v>
      </c>
      <c r="O2695">
        <v>58353550</v>
      </c>
      <c r="R2695" t="s">
        <v>3391</v>
      </c>
      <c r="S2695" cm="1">
        <f t="array" ref="S2695">AVERAGE(IF(Table7[director_name]=R2695, Table7[imdb_score]))</f>
        <v>6.0666666666666673</v>
      </c>
      <c r="T2695" t="str">
        <f>IF(Table8[[#This Row],[Average]] &gt; $V$7, "Higher", "Lower")</f>
        <v>Lower</v>
      </c>
    </row>
    <row r="2696" spans="1:20" x14ac:dyDescent="0.3">
      <c r="A2696" t="s">
        <v>4290</v>
      </c>
      <c r="B2696">
        <v>29</v>
      </c>
      <c r="C2696">
        <v>94</v>
      </c>
      <c r="D2696">
        <v>79817937</v>
      </c>
      <c r="E2696" t="s">
        <v>6099</v>
      </c>
      <c r="F2696" t="s">
        <v>2378</v>
      </c>
      <c r="G2696" t="s">
        <v>6100</v>
      </c>
      <c r="H2696">
        <v>39798</v>
      </c>
      <c r="I2696">
        <v>69</v>
      </c>
      <c r="J2696" t="s">
        <v>29</v>
      </c>
      <c r="K2696" t="s">
        <v>30</v>
      </c>
      <c r="L2696">
        <v>25000000</v>
      </c>
      <c r="M2696">
        <v>1986</v>
      </c>
      <c r="N2696">
        <v>5.9</v>
      </c>
      <c r="O2696">
        <v>54817937</v>
      </c>
      <c r="R2696" t="s">
        <v>3607</v>
      </c>
      <c r="S2696" cm="1">
        <f t="array" ref="S2696">AVERAGE(IF(Table7[director_name]=R2696, Table7[imdb_score]))</f>
        <v>6.0500000000000007</v>
      </c>
      <c r="T2696" t="str">
        <f>IF(Table8[[#This Row],[Average]] &gt; $V$7, "Higher", "Lower")</f>
        <v>Lower</v>
      </c>
    </row>
    <row r="2697" spans="1:20" x14ac:dyDescent="0.3">
      <c r="A2697" t="s">
        <v>3162</v>
      </c>
      <c r="B2697">
        <v>190</v>
      </c>
      <c r="C2697">
        <v>96</v>
      </c>
      <c r="D2697">
        <v>63270259</v>
      </c>
      <c r="E2697" t="s">
        <v>2463</v>
      </c>
      <c r="F2697" t="s">
        <v>3953</v>
      </c>
      <c r="G2697" t="s">
        <v>6101</v>
      </c>
      <c r="H2697">
        <v>111087</v>
      </c>
      <c r="I2697">
        <v>319</v>
      </c>
      <c r="J2697" t="s">
        <v>29</v>
      </c>
      <c r="K2697" t="s">
        <v>30</v>
      </c>
      <c r="L2697">
        <v>10000000</v>
      </c>
      <c r="M2697">
        <v>2007</v>
      </c>
      <c r="N2697">
        <v>5.9</v>
      </c>
      <c r="O2697">
        <v>53270259</v>
      </c>
      <c r="R2697" t="s">
        <v>3704</v>
      </c>
      <c r="S2697" cm="1">
        <f t="array" ref="S2697">AVERAGE(IF(Table7[director_name]=R2697, Table7[imdb_score]))</f>
        <v>6.0500000000000007</v>
      </c>
      <c r="T2697" t="str">
        <f>IF(Table8[[#This Row],[Average]] &gt; $V$7, "Higher", "Lower")</f>
        <v>Lower</v>
      </c>
    </row>
    <row r="2698" spans="1:20" x14ac:dyDescent="0.3">
      <c r="A2698" t="s">
        <v>982</v>
      </c>
      <c r="B2698">
        <v>150</v>
      </c>
      <c r="C2698">
        <v>107</v>
      </c>
      <c r="D2698">
        <v>127083765</v>
      </c>
      <c r="E2698" t="s">
        <v>1576</v>
      </c>
      <c r="F2698" t="s">
        <v>2075</v>
      </c>
      <c r="G2698" t="s">
        <v>6102</v>
      </c>
      <c r="H2698">
        <v>191912</v>
      </c>
      <c r="I2698">
        <v>370</v>
      </c>
      <c r="J2698" t="s">
        <v>29</v>
      </c>
      <c r="K2698" t="s">
        <v>30</v>
      </c>
      <c r="L2698">
        <v>76000000</v>
      </c>
      <c r="M2698">
        <v>2003</v>
      </c>
      <c r="N2698">
        <v>5.9</v>
      </c>
      <c r="O2698">
        <v>51083765</v>
      </c>
      <c r="R2698" t="s">
        <v>3704</v>
      </c>
      <c r="S2698" cm="1">
        <f t="array" ref="S2698">AVERAGE(IF(Table7[director_name]=R2698, Table7[imdb_score]))</f>
        <v>6.0500000000000007</v>
      </c>
      <c r="T2698" t="str">
        <f>IF(Table8[[#This Row],[Average]] &gt; $V$7, "Higher", "Lower")</f>
        <v>Lower</v>
      </c>
    </row>
    <row r="2699" spans="1:20" x14ac:dyDescent="0.3">
      <c r="A2699" t="s">
        <v>3727</v>
      </c>
      <c r="B2699">
        <v>119</v>
      </c>
      <c r="C2699">
        <v>102</v>
      </c>
      <c r="D2699">
        <v>90835030</v>
      </c>
      <c r="E2699" t="s">
        <v>1259</v>
      </c>
      <c r="F2699" t="s">
        <v>5643</v>
      </c>
      <c r="G2699" t="s">
        <v>6103</v>
      </c>
      <c r="H2699">
        <v>28621</v>
      </c>
      <c r="I2699">
        <v>58</v>
      </c>
      <c r="J2699" t="s">
        <v>29</v>
      </c>
      <c r="K2699" t="s">
        <v>30</v>
      </c>
      <c r="L2699">
        <v>40000000</v>
      </c>
      <c r="M2699">
        <v>2016</v>
      </c>
      <c r="N2699">
        <v>5.9</v>
      </c>
      <c r="O2699">
        <v>50835030</v>
      </c>
      <c r="R2699" t="s">
        <v>3704</v>
      </c>
      <c r="S2699" cm="1">
        <f t="array" ref="S2699">AVERAGE(IF(Table7[director_name]=R2699, Table7[imdb_score]))</f>
        <v>6.0500000000000007</v>
      </c>
      <c r="T2699" t="str">
        <f>IF(Table8[[#This Row],[Average]] &gt; $V$7, "Higher", "Lower")</f>
        <v>Lower</v>
      </c>
    </row>
    <row r="2700" spans="1:20" x14ac:dyDescent="0.3">
      <c r="A2700" t="s">
        <v>2792</v>
      </c>
      <c r="B2700">
        <v>108</v>
      </c>
      <c r="C2700">
        <v>90</v>
      </c>
      <c r="D2700">
        <v>87856565</v>
      </c>
      <c r="E2700" t="s">
        <v>289</v>
      </c>
      <c r="F2700" t="s">
        <v>436</v>
      </c>
      <c r="G2700" t="s">
        <v>6104</v>
      </c>
      <c r="H2700">
        <v>106909</v>
      </c>
      <c r="I2700">
        <v>268</v>
      </c>
      <c r="J2700" t="s">
        <v>29</v>
      </c>
      <c r="K2700" t="s">
        <v>30</v>
      </c>
      <c r="L2700">
        <v>42000000</v>
      </c>
      <c r="M2700">
        <v>2004</v>
      </c>
      <c r="N2700">
        <v>5.9</v>
      </c>
      <c r="O2700">
        <v>45856565</v>
      </c>
      <c r="R2700" t="s">
        <v>3708</v>
      </c>
      <c r="S2700" cm="1">
        <f t="array" ref="S2700">AVERAGE(IF(Table7[director_name]=R2700, Table7[imdb_score]))</f>
        <v>6.0500000000000007</v>
      </c>
      <c r="T2700" t="str">
        <f>IF(Table8[[#This Row],[Average]] &gt; $V$7, "Higher", "Lower")</f>
        <v>Lower</v>
      </c>
    </row>
    <row r="2701" spans="1:20" x14ac:dyDescent="0.3">
      <c r="A2701" t="s">
        <v>4411</v>
      </c>
      <c r="B2701">
        <v>303</v>
      </c>
      <c r="C2701">
        <v>93</v>
      </c>
      <c r="D2701">
        <v>47277326</v>
      </c>
      <c r="E2701" t="s">
        <v>626</v>
      </c>
      <c r="F2701" t="s">
        <v>3757</v>
      </c>
      <c r="G2701" t="s">
        <v>6105</v>
      </c>
      <c r="H2701">
        <v>138814</v>
      </c>
      <c r="I2701">
        <v>1516</v>
      </c>
      <c r="J2701" t="s">
        <v>29</v>
      </c>
      <c r="K2701" t="s">
        <v>30</v>
      </c>
      <c r="L2701">
        <v>4800000</v>
      </c>
      <c r="M2701">
        <v>2005</v>
      </c>
      <c r="N2701">
        <v>5.9</v>
      </c>
      <c r="O2701">
        <v>42477326</v>
      </c>
      <c r="R2701" t="s">
        <v>3699</v>
      </c>
      <c r="S2701" cm="1">
        <f t="array" ref="S2701">AVERAGE(IF(Table7[director_name]=R2701, Table7[imdb_score]))</f>
        <v>6.0500000000000007</v>
      </c>
      <c r="T2701" t="str">
        <f>IF(Table8[[#This Row],[Average]] &gt; $V$7, "Higher", "Lower")</f>
        <v>Lower</v>
      </c>
    </row>
    <row r="2702" spans="1:20" x14ac:dyDescent="0.3">
      <c r="A2702" t="s">
        <v>4263</v>
      </c>
      <c r="B2702">
        <v>94</v>
      </c>
      <c r="C2702">
        <v>95</v>
      </c>
      <c r="D2702">
        <v>58156435</v>
      </c>
      <c r="E2702" t="s">
        <v>6106</v>
      </c>
      <c r="F2702" t="s">
        <v>6107</v>
      </c>
      <c r="G2702" t="s">
        <v>6108</v>
      </c>
      <c r="H2702">
        <v>37479</v>
      </c>
      <c r="I2702">
        <v>152</v>
      </c>
      <c r="J2702" t="s">
        <v>29</v>
      </c>
      <c r="K2702" t="s">
        <v>30</v>
      </c>
      <c r="L2702">
        <v>19000000</v>
      </c>
      <c r="M2702">
        <v>2004</v>
      </c>
      <c r="N2702">
        <v>5.9</v>
      </c>
      <c r="O2702">
        <v>39156435</v>
      </c>
      <c r="R2702" t="s">
        <v>3712</v>
      </c>
      <c r="S2702" cm="1">
        <f t="array" ref="S2702">AVERAGE(IF(Table7[director_name]=R2702, Table7[imdb_score]))</f>
        <v>6.0500000000000007</v>
      </c>
      <c r="T2702" t="str">
        <f>IF(Table8[[#This Row],[Average]] &gt; $V$7, "Higher", "Lower")</f>
        <v>Lower</v>
      </c>
    </row>
    <row r="2703" spans="1:20" x14ac:dyDescent="0.3">
      <c r="A2703" t="s">
        <v>4005</v>
      </c>
      <c r="B2703">
        <v>264</v>
      </c>
      <c r="C2703">
        <v>92</v>
      </c>
      <c r="D2703">
        <v>49122319</v>
      </c>
      <c r="E2703" t="s">
        <v>840</v>
      </c>
      <c r="F2703" t="s">
        <v>6035</v>
      </c>
      <c r="G2703" t="s">
        <v>6109</v>
      </c>
      <c r="H2703">
        <v>47169</v>
      </c>
      <c r="I2703">
        <v>162</v>
      </c>
      <c r="J2703" t="s">
        <v>29</v>
      </c>
      <c r="K2703" t="s">
        <v>30</v>
      </c>
      <c r="L2703">
        <v>14000000</v>
      </c>
      <c r="M2703">
        <v>2012</v>
      </c>
      <c r="N2703">
        <v>5.9</v>
      </c>
      <c r="O2703">
        <v>35122319</v>
      </c>
      <c r="R2703" t="s">
        <v>3712</v>
      </c>
      <c r="S2703" cm="1">
        <f t="array" ref="S2703">AVERAGE(IF(Table7[director_name]=R2703, Table7[imdb_score]))</f>
        <v>6.0500000000000007</v>
      </c>
      <c r="T2703" t="str">
        <f>IF(Table8[[#This Row],[Average]] &gt; $V$7, "Higher", "Lower")</f>
        <v>Lower</v>
      </c>
    </row>
    <row r="2704" spans="1:20" x14ac:dyDescent="0.3">
      <c r="A2704" t="s">
        <v>4184</v>
      </c>
      <c r="B2704">
        <v>104</v>
      </c>
      <c r="C2704">
        <v>105</v>
      </c>
      <c r="D2704">
        <v>67962333</v>
      </c>
      <c r="E2704" t="s">
        <v>289</v>
      </c>
      <c r="F2704" t="s">
        <v>2776</v>
      </c>
      <c r="G2704" t="s">
        <v>6110</v>
      </c>
      <c r="H2704">
        <v>33887</v>
      </c>
      <c r="I2704">
        <v>160</v>
      </c>
      <c r="J2704" t="s">
        <v>29</v>
      </c>
      <c r="K2704" t="s">
        <v>30</v>
      </c>
      <c r="L2704">
        <v>35000000</v>
      </c>
      <c r="M2704">
        <v>2005</v>
      </c>
      <c r="N2704">
        <v>5.9</v>
      </c>
      <c r="O2704">
        <v>32962333</v>
      </c>
      <c r="R2704" t="s">
        <v>3699</v>
      </c>
      <c r="S2704" cm="1">
        <f t="array" ref="S2704">AVERAGE(IF(Table7[director_name]=R2704, Table7[imdb_score]))</f>
        <v>6.0500000000000007</v>
      </c>
      <c r="T2704" t="str">
        <f>IF(Table8[[#This Row],[Average]] &gt; $V$7, "Higher", "Lower")</f>
        <v>Lower</v>
      </c>
    </row>
    <row r="2705" spans="1:20" x14ac:dyDescent="0.3">
      <c r="A2705" t="s">
        <v>4216</v>
      </c>
      <c r="B2705">
        <v>69</v>
      </c>
      <c r="C2705">
        <v>95</v>
      </c>
      <c r="D2705">
        <v>51431160</v>
      </c>
      <c r="E2705" t="s">
        <v>4368</v>
      </c>
      <c r="F2705" t="s">
        <v>5140</v>
      </c>
      <c r="G2705" t="s">
        <v>6111</v>
      </c>
      <c r="H2705">
        <v>62861</v>
      </c>
      <c r="I2705">
        <v>232</v>
      </c>
      <c r="J2705" t="s">
        <v>29</v>
      </c>
      <c r="K2705" t="s">
        <v>30</v>
      </c>
      <c r="L2705">
        <v>20000000</v>
      </c>
      <c r="M2705">
        <v>2004</v>
      </c>
      <c r="N2705">
        <v>5.9</v>
      </c>
      <c r="O2705">
        <v>31431160</v>
      </c>
      <c r="R2705" t="s">
        <v>3708</v>
      </c>
      <c r="S2705" cm="1">
        <f t="array" ref="S2705">AVERAGE(IF(Table7[director_name]=R2705, Table7[imdb_score]))</f>
        <v>6.0500000000000007</v>
      </c>
      <c r="T2705" t="str">
        <f>IF(Table8[[#This Row],[Average]] &gt; $V$7, "Higher", "Lower")</f>
        <v>Lower</v>
      </c>
    </row>
    <row r="2706" spans="1:20" x14ac:dyDescent="0.3">
      <c r="A2706" t="s">
        <v>2734</v>
      </c>
      <c r="B2706">
        <v>109</v>
      </c>
      <c r="C2706">
        <v>114</v>
      </c>
      <c r="D2706">
        <v>70836296</v>
      </c>
      <c r="E2706" t="s">
        <v>1585</v>
      </c>
      <c r="F2706" t="s">
        <v>2395</v>
      </c>
      <c r="G2706" t="s">
        <v>6112</v>
      </c>
      <c r="H2706">
        <v>109445</v>
      </c>
      <c r="I2706">
        <v>426</v>
      </c>
      <c r="J2706" t="s">
        <v>29</v>
      </c>
      <c r="K2706" t="s">
        <v>30</v>
      </c>
      <c r="L2706">
        <v>40000000</v>
      </c>
      <c r="M2706">
        <v>2001</v>
      </c>
      <c r="N2706">
        <v>5.9</v>
      </c>
      <c r="O2706">
        <v>30836296</v>
      </c>
      <c r="R2706" t="s">
        <v>3607</v>
      </c>
      <c r="S2706" cm="1">
        <f t="array" ref="S2706">AVERAGE(IF(Table7[director_name]=R2706, Table7[imdb_score]))</f>
        <v>6.0500000000000007</v>
      </c>
      <c r="T2706" t="str">
        <f>IF(Table8[[#This Row],[Average]] &gt; $V$7, "Higher", "Lower")</f>
        <v>Lower</v>
      </c>
    </row>
    <row r="2707" spans="1:20" x14ac:dyDescent="0.3">
      <c r="A2707" t="s">
        <v>3978</v>
      </c>
      <c r="B2707">
        <v>166</v>
      </c>
      <c r="C2707">
        <v>97</v>
      </c>
      <c r="D2707">
        <v>32600000</v>
      </c>
      <c r="E2707" t="s">
        <v>840</v>
      </c>
      <c r="F2707" t="s">
        <v>6113</v>
      </c>
      <c r="G2707" t="s">
        <v>6114</v>
      </c>
      <c r="H2707">
        <v>29488</v>
      </c>
      <c r="I2707">
        <v>326</v>
      </c>
      <c r="J2707" t="s">
        <v>29</v>
      </c>
      <c r="K2707" t="s">
        <v>30</v>
      </c>
      <c r="L2707">
        <v>1800000</v>
      </c>
      <c r="M2707">
        <v>1984</v>
      </c>
      <c r="N2707">
        <v>5.9</v>
      </c>
      <c r="O2707">
        <v>30800000</v>
      </c>
      <c r="R2707" t="s">
        <v>3704</v>
      </c>
      <c r="S2707" cm="1">
        <f t="array" ref="S2707">AVERAGE(IF(Table7[director_name]=R2707, Table7[imdb_score]))</f>
        <v>6.0500000000000007</v>
      </c>
      <c r="T2707" t="str">
        <f>IF(Table8[[#This Row],[Average]] &gt; $V$7, "Higher", "Lower")</f>
        <v>Lower</v>
      </c>
    </row>
    <row r="2708" spans="1:20" x14ac:dyDescent="0.3">
      <c r="A2708" t="s">
        <v>3929</v>
      </c>
      <c r="B2708">
        <v>65</v>
      </c>
      <c r="C2708">
        <v>114</v>
      </c>
      <c r="D2708">
        <v>60033780</v>
      </c>
      <c r="E2708" t="s">
        <v>588</v>
      </c>
      <c r="F2708" t="s">
        <v>2769</v>
      </c>
      <c r="G2708" t="s">
        <v>6115</v>
      </c>
      <c r="H2708">
        <v>18973</v>
      </c>
      <c r="I2708">
        <v>162</v>
      </c>
      <c r="J2708" t="s">
        <v>29</v>
      </c>
      <c r="K2708" t="s">
        <v>30</v>
      </c>
      <c r="L2708">
        <v>30000000</v>
      </c>
      <c r="M2708">
        <v>1998</v>
      </c>
      <c r="N2708">
        <v>5.9</v>
      </c>
      <c r="O2708">
        <v>30033780</v>
      </c>
      <c r="R2708" t="s">
        <v>3156</v>
      </c>
      <c r="S2708" cm="1">
        <f t="array" ref="S2708">AVERAGE(IF(Table7[director_name]=R2708, Table7[imdb_score]))</f>
        <v>6.05</v>
      </c>
      <c r="T2708" t="str">
        <f>IF(Table8[[#This Row],[Average]] &gt; $V$7, "Higher", "Lower")</f>
        <v>Lower</v>
      </c>
    </row>
    <row r="2709" spans="1:20" x14ac:dyDescent="0.3">
      <c r="A2709" t="s">
        <v>3986</v>
      </c>
      <c r="B2709">
        <v>184</v>
      </c>
      <c r="C2709">
        <v>96</v>
      </c>
      <c r="D2709">
        <v>47852604</v>
      </c>
      <c r="E2709" t="s">
        <v>269</v>
      </c>
      <c r="F2709" t="s">
        <v>2223</v>
      </c>
      <c r="G2709" t="s">
        <v>6116</v>
      </c>
      <c r="H2709">
        <v>62364</v>
      </c>
      <c r="I2709">
        <v>337</v>
      </c>
      <c r="J2709" t="s">
        <v>29</v>
      </c>
      <c r="K2709" t="s">
        <v>30</v>
      </c>
      <c r="L2709">
        <v>20000000</v>
      </c>
      <c r="M2709">
        <v>2007</v>
      </c>
      <c r="N2709">
        <v>5.9</v>
      </c>
      <c r="O2709">
        <v>27852604</v>
      </c>
      <c r="R2709" t="s">
        <v>3727</v>
      </c>
      <c r="S2709" cm="1">
        <f t="array" ref="S2709">AVERAGE(IF(Table7[director_name]=R2709, Table7[imdb_score]))</f>
        <v>6.05</v>
      </c>
      <c r="T2709" t="str">
        <f>IF(Table8[[#This Row],[Average]] &gt; $V$7, "Higher", "Lower")</f>
        <v>Lower</v>
      </c>
    </row>
    <row r="2710" spans="1:20" x14ac:dyDescent="0.3">
      <c r="A2710" t="s">
        <v>3014</v>
      </c>
      <c r="B2710">
        <v>185</v>
      </c>
      <c r="C2710">
        <v>105</v>
      </c>
      <c r="D2710">
        <v>177243721</v>
      </c>
      <c r="E2710" t="s">
        <v>4023</v>
      </c>
      <c r="F2710" t="s">
        <v>313</v>
      </c>
      <c r="G2710" t="s">
        <v>6117</v>
      </c>
      <c r="H2710">
        <v>130272</v>
      </c>
      <c r="I2710">
        <v>209</v>
      </c>
      <c r="J2710" t="s">
        <v>29</v>
      </c>
      <c r="K2710" t="s">
        <v>30</v>
      </c>
      <c r="L2710">
        <v>150000000</v>
      </c>
      <c r="M2710">
        <v>2009</v>
      </c>
      <c r="N2710">
        <v>5.9</v>
      </c>
      <c r="O2710">
        <v>27243721</v>
      </c>
      <c r="R2710" t="s">
        <v>3727</v>
      </c>
      <c r="S2710" cm="1">
        <f t="array" ref="S2710">AVERAGE(IF(Table7[director_name]=R2710, Table7[imdb_score]))</f>
        <v>6.05</v>
      </c>
      <c r="T2710" t="str">
        <f>IF(Table8[[#This Row],[Average]] &gt; $V$7, "Higher", "Lower")</f>
        <v>Lower</v>
      </c>
    </row>
    <row r="2711" spans="1:20" x14ac:dyDescent="0.3">
      <c r="A2711" t="s">
        <v>67</v>
      </c>
      <c r="B2711">
        <v>43</v>
      </c>
      <c r="C2711">
        <v>136</v>
      </c>
      <c r="D2711">
        <v>46700000</v>
      </c>
      <c r="E2711" t="s">
        <v>715</v>
      </c>
      <c r="F2711" t="s">
        <v>67</v>
      </c>
      <c r="G2711" t="s">
        <v>6118</v>
      </c>
      <c r="H2711">
        <v>19832</v>
      </c>
      <c r="I2711">
        <v>98</v>
      </c>
      <c r="J2711" t="s">
        <v>29</v>
      </c>
      <c r="K2711" t="s">
        <v>30</v>
      </c>
      <c r="L2711">
        <v>21000000</v>
      </c>
      <c r="M2711">
        <v>1982</v>
      </c>
      <c r="N2711">
        <v>5.9</v>
      </c>
      <c r="O2711">
        <v>25700000</v>
      </c>
      <c r="R2711" t="s">
        <v>3719</v>
      </c>
      <c r="S2711" cm="1">
        <f t="array" ref="S2711">AVERAGE(IF(Table7[director_name]=R2711, Table7[imdb_score]))</f>
        <v>6.05</v>
      </c>
      <c r="T2711" t="str">
        <f>IF(Table8[[#This Row],[Average]] &gt; $V$7, "Higher", "Lower")</f>
        <v>Lower</v>
      </c>
    </row>
    <row r="2712" spans="1:20" x14ac:dyDescent="0.3">
      <c r="A2712" t="s">
        <v>982</v>
      </c>
      <c r="B2712">
        <v>160</v>
      </c>
      <c r="C2712">
        <v>99</v>
      </c>
      <c r="D2712">
        <v>70327868</v>
      </c>
      <c r="E2712" t="s">
        <v>1576</v>
      </c>
      <c r="F2712" t="s">
        <v>40</v>
      </c>
      <c r="G2712" t="s">
        <v>6119</v>
      </c>
      <c r="H2712">
        <v>58416</v>
      </c>
      <c r="I2712">
        <v>301</v>
      </c>
      <c r="J2712" t="s">
        <v>29</v>
      </c>
      <c r="K2712" t="s">
        <v>227</v>
      </c>
      <c r="L2712">
        <v>46000000</v>
      </c>
      <c r="M2712">
        <v>2000</v>
      </c>
      <c r="N2712">
        <v>5.9</v>
      </c>
      <c r="O2712">
        <v>24327868</v>
      </c>
      <c r="R2712" t="s">
        <v>3725</v>
      </c>
      <c r="S2712" cm="1">
        <f t="array" ref="S2712">AVERAGE(IF(Table7[director_name]=R2712, Table7[imdb_score]))</f>
        <v>6.05</v>
      </c>
      <c r="T2712" t="str">
        <f>IF(Table8[[#This Row],[Average]] &gt; $V$7, "Higher", "Lower")</f>
        <v>Lower</v>
      </c>
    </row>
    <row r="2713" spans="1:20" x14ac:dyDescent="0.3">
      <c r="A2713" t="s">
        <v>4197</v>
      </c>
      <c r="B2713">
        <v>196</v>
      </c>
      <c r="C2713">
        <v>83</v>
      </c>
      <c r="D2713">
        <v>39511038</v>
      </c>
      <c r="E2713" t="s">
        <v>626</v>
      </c>
      <c r="F2713" t="s">
        <v>4214</v>
      </c>
      <c r="G2713" t="s">
        <v>6120</v>
      </c>
      <c r="H2713">
        <v>56269</v>
      </c>
      <c r="I2713">
        <v>366</v>
      </c>
      <c r="J2713" t="s">
        <v>29</v>
      </c>
      <c r="K2713" t="s">
        <v>30</v>
      </c>
      <c r="L2713">
        <v>16000000</v>
      </c>
      <c r="M2713">
        <v>2006</v>
      </c>
      <c r="N2713">
        <v>5.9</v>
      </c>
      <c r="O2713">
        <v>23511038</v>
      </c>
      <c r="R2713" t="s">
        <v>3735</v>
      </c>
      <c r="S2713" cm="1">
        <f t="array" ref="S2713">AVERAGE(IF(Table7[director_name]=R2713, Table7[imdb_score]))</f>
        <v>6.05</v>
      </c>
      <c r="T2713" t="str">
        <f>IF(Table8[[#This Row],[Average]] &gt; $V$7, "Higher", "Lower")</f>
        <v>Lower</v>
      </c>
    </row>
    <row r="2714" spans="1:20" x14ac:dyDescent="0.3">
      <c r="A2714" t="s">
        <v>746</v>
      </c>
      <c r="B2714">
        <v>60</v>
      </c>
      <c r="C2714">
        <v>107</v>
      </c>
      <c r="D2714">
        <v>82670733</v>
      </c>
      <c r="E2714" t="s">
        <v>4518</v>
      </c>
      <c r="F2714" t="s">
        <v>649</v>
      </c>
      <c r="G2714" t="s">
        <v>6121</v>
      </c>
      <c r="H2714">
        <v>60476</v>
      </c>
      <c r="I2714">
        <v>97</v>
      </c>
      <c r="J2714" t="s">
        <v>29</v>
      </c>
      <c r="K2714" t="s">
        <v>30</v>
      </c>
      <c r="L2714">
        <v>60000000</v>
      </c>
      <c r="M2714">
        <v>1990</v>
      </c>
      <c r="N2714">
        <v>5.9</v>
      </c>
      <c r="O2714">
        <v>22670733</v>
      </c>
      <c r="R2714" t="s">
        <v>3727</v>
      </c>
      <c r="S2714" cm="1">
        <f t="array" ref="S2714">AVERAGE(IF(Table7[director_name]=R2714, Table7[imdb_score]))</f>
        <v>6.05</v>
      </c>
      <c r="T2714" t="str">
        <f>IF(Table8[[#This Row],[Average]] &gt; $V$7, "Higher", "Lower")</f>
        <v>Lower</v>
      </c>
    </row>
    <row r="2715" spans="1:20" x14ac:dyDescent="0.3">
      <c r="A2715" t="s">
        <v>4536</v>
      </c>
      <c r="B2715">
        <v>180</v>
      </c>
      <c r="C2715">
        <v>101</v>
      </c>
      <c r="D2715">
        <v>51097664</v>
      </c>
      <c r="E2715" t="s">
        <v>4875</v>
      </c>
      <c r="F2715" t="s">
        <v>44</v>
      </c>
      <c r="G2715" t="s">
        <v>6122</v>
      </c>
      <c r="H2715">
        <v>70205</v>
      </c>
      <c r="I2715">
        <v>450</v>
      </c>
      <c r="J2715" t="s">
        <v>29</v>
      </c>
      <c r="K2715" t="s">
        <v>30</v>
      </c>
      <c r="L2715">
        <v>30000000</v>
      </c>
      <c r="M2715">
        <v>2005</v>
      </c>
      <c r="N2715">
        <v>5.9</v>
      </c>
      <c r="O2715">
        <v>21097664</v>
      </c>
      <c r="R2715" t="s">
        <v>3156</v>
      </c>
      <c r="S2715" cm="1">
        <f t="array" ref="S2715">AVERAGE(IF(Table7[director_name]=R2715, Table7[imdb_score]))</f>
        <v>6.05</v>
      </c>
      <c r="T2715" t="str">
        <f>IF(Table8[[#This Row],[Average]] &gt; $V$7, "Higher", "Lower")</f>
        <v>Lower</v>
      </c>
    </row>
    <row r="2716" spans="1:20" x14ac:dyDescent="0.3">
      <c r="A2716" t="s">
        <v>4022</v>
      </c>
      <c r="B2716">
        <v>83</v>
      </c>
      <c r="C2716">
        <v>89</v>
      </c>
      <c r="D2716">
        <v>57011847</v>
      </c>
      <c r="E2716" t="s">
        <v>1029</v>
      </c>
      <c r="F2716" t="s">
        <v>1802</v>
      </c>
      <c r="G2716" t="s">
        <v>6123</v>
      </c>
      <c r="H2716">
        <v>20615</v>
      </c>
      <c r="I2716">
        <v>44</v>
      </c>
      <c r="J2716" t="s">
        <v>29</v>
      </c>
      <c r="K2716" t="s">
        <v>30</v>
      </c>
      <c r="L2716">
        <v>40000000</v>
      </c>
      <c r="M2716">
        <v>2013</v>
      </c>
      <c r="N2716">
        <v>5.9</v>
      </c>
      <c r="O2716">
        <v>17011847</v>
      </c>
      <c r="R2716" t="s">
        <v>3156</v>
      </c>
      <c r="S2716" cm="1">
        <f t="array" ref="S2716">AVERAGE(IF(Table7[director_name]=R2716, Table7[imdb_score]))</f>
        <v>6.05</v>
      </c>
      <c r="T2716" t="str">
        <f>IF(Table8[[#This Row],[Average]] &gt; $V$7, "Higher", "Lower")</f>
        <v>Lower</v>
      </c>
    </row>
    <row r="2717" spans="1:20" x14ac:dyDescent="0.3">
      <c r="A2717" t="s">
        <v>3981</v>
      </c>
      <c r="B2717">
        <v>95</v>
      </c>
      <c r="C2717">
        <v>97</v>
      </c>
      <c r="D2717">
        <v>17000000</v>
      </c>
      <c r="E2717" t="s">
        <v>197</v>
      </c>
      <c r="F2717" t="s">
        <v>6124</v>
      </c>
      <c r="G2717" t="s">
        <v>6125</v>
      </c>
      <c r="H2717">
        <v>3274</v>
      </c>
      <c r="I2717">
        <v>84</v>
      </c>
      <c r="J2717" t="s">
        <v>29</v>
      </c>
      <c r="K2717" t="s">
        <v>30</v>
      </c>
      <c r="L2717">
        <v>500000</v>
      </c>
      <c r="M2717">
        <v>1977</v>
      </c>
      <c r="N2717">
        <v>5.9</v>
      </c>
      <c r="O2717">
        <v>16500000</v>
      </c>
      <c r="R2717" t="s">
        <v>3715</v>
      </c>
      <c r="S2717" cm="1">
        <f t="array" ref="S2717">AVERAGE(IF(Table7[director_name]=R2717, Table7[imdb_score]))</f>
        <v>6.05</v>
      </c>
      <c r="T2717" t="str">
        <f>IF(Table8[[#This Row],[Average]] &gt; $V$7, "Higher", "Lower")</f>
        <v>Lower</v>
      </c>
    </row>
    <row r="2718" spans="1:20" x14ac:dyDescent="0.3">
      <c r="A2718" t="s">
        <v>4025</v>
      </c>
      <c r="B2718">
        <v>158</v>
      </c>
      <c r="C2718">
        <v>86</v>
      </c>
      <c r="D2718">
        <v>19472057</v>
      </c>
      <c r="E2718" t="s">
        <v>840</v>
      </c>
      <c r="F2718" t="s">
        <v>3171</v>
      </c>
      <c r="G2718" t="s">
        <v>6126</v>
      </c>
      <c r="H2718">
        <v>25332</v>
      </c>
      <c r="I2718">
        <v>307</v>
      </c>
      <c r="J2718" t="s">
        <v>29</v>
      </c>
      <c r="K2718" t="s">
        <v>30</v>
      </c>
      <c r="L2718">
        <v>3000000</v>
      </c>
      <c r="M2718">
        <v>1986</v>
      </c>
      <c r="N2718">
        <v>5.9</v>
      </c>
      <c r="O2718">
        <v>16472057</v>
      </c>
      <c r="R2718" t="s">
        <v>3715</v>
      </c>
      <c r="S2718" cm="1">
        <f t="array" ref="S2718">AVERAGE(IF(Table7[director_name]=R2718, Table7[imdb_score]))</f>
        <v>6.05</v>
      </c>
      <c r="T2718" t="str">
        <f>IF(Table8[[#This Row],[Average]] &gt; $V$7, "Higher", "Lower")</f>
        <v>Lower</v>
      </c>
    </row>
    <row r="2719" spans="1:20" x14ac:dyDescent="0.3">
      <c r="A2719" t="s">
        <v>4007</v>
      </c>
      <c r="B2719">
        <v>49</v>
      </c>
      <c r="C2719">
        <v>92</v>
      </c>
      <c r="D2719">
        <v>28972187</v>
      </c>
      <c r="E2719" t="s">
        <v>676</v>
      </c>
      <c r="F2719" t="s">
        <v>3559</v>
      </c>
      <c r="G2719" t="s">
        <v>6127</v>
      </c>
      <c r="H2719">
        <v>28805</v>
      </c>
      <c r="I2719">
        <v>159</v>
      </c>
      <c r="J2719" t="s">
        <v>29</v>
      </c>
      <c r="K2719" t="s">
        <v>30</v>
      </c>
      <c r="L2719">
        <v>13000000</v>
      </c>
      <c r="M2719">
        <v>2002</v>
      </c>
      <c r="N2719">
        <v>5.9</v>
      </c>
      <c r="O2719">
        <v>15972187</v>
      </c>
      <c r="R2719" t="s">
        <v>3727</v>
      </c>
      <c r="S2719" cm="1">
        <f t="array" ref="S2719">AVERAGE(IF(Table7[director_name]=R2719, Table7[imdb_score]))</f>
        <v>6.05</v>
      </c>
      <c r="T2719" t="str">
        <f>IF(Table8[[#This Row],[Average]] &gt; $V$7, "Higher", "Lower")</f>
        <v>Lower</v>
      </c>
    </row>
    <row r="2720" spans="1:20" x14ac:dyDescent="0.3">
      <c r="A2720" t="s">
        <v>3972</v>
      </c>
      <c r="B2720">
        <v>183</v>
      </c>
      <c r="C2720">
        <v>98</v>
      </c>
      <c r="D2720">
        <v>25464480</v>
      </c>
      <c r="E2720" t="s">
        <v>1763</v>
      </c>
      <c r="F2720" t="s">
        <v>1308</v>
      </c>
      <c r="G2720" t="s">
        <v>6128</v>
      </c>
      <c r="H2720">
        <v>63108</v>
      </c>
      <c r="I2720">
        <v>330</v>
      </c>
      <c r="J2720" t="s">
        <v>29</v>
      </c>
      <c r="K2720" t="s">
        <v>30</v>
      </c>
      <c r="L2720">
        <v>10000000</v>
      </c>
      <c r="M2720">
        <v>2009</v>
      </c>
      <c r="N2720">
        <v>5.9</v>
      </c>
      <c r="O2720">
        <v>15464480</v>
      </c>
      <c r="R2720" t="s">
        <v>3725</v>
      </c>
      <c r="S2720" cm="1">
        <f t="array" ref="S2720">AVERAGE(IF(Table7[director_name]=R2720, Table7[imdb_score]))</f>
        <v>6.05</v>
      </c>
      <c r="T2720" t="str">
        <f>IF(Table8[[#This Row],[Average]] &gt; $V$7, "Higher", "Lower")</f>
        <v>Lower</v>
      </c>
    </row>
    <row r="2721" spans="1:20" x14ac:dyDescent="0.3">
      <c r="A2721" t="s">
        <v>3974</v>
      </c>
      <c r="B2721">
        <v>120</v>
      </c>
      <c r="C2721">
        <v>98</v>
      </c>
      <c r="D2721">
        <v>43894863</v>
      </c>
      <c r="E2721" t="s">
        <v>289</v>
      </c>
      <c r="F2721" t="s">
        <v>5571</v>
      </c>
      <c r="G2721" t="s">
        <v>6129</v>
      </c>
      <c r="H2721">
        <v>25883</v>
      </c>
      <c r="I2721">
        <v>262</v>
      </c>
      <c r="J2721" t="s">
        <v>29</v>
      </c>
      <c r="K2721" t="s">
        <v>30</v>
      </c>
      <c r="L2721">
        <v>30000000</v>
      </c>
      <c r="M2721">
        <v>2005</v>
      </c>
      <c r="N2721">
        <v>5.9</v>
      </c>
      <c r="O2721">
        <v>13894863</v>
      </c>
      <c r="R2721" t="s">
        <v>3719</v>
      </c>
      <c r="S2721" cm="1">
        <f t="array" ref="S2721">AVERAGE(IF(Table7[director_name]=R2721, Table7[imdb_score]))</f>
        <v>6.05</v>
      </c>
      <c r="T2721" t="str">
        <f>IF(Table8[[#This Row],[Average]] &gt; $V$7, "Higher", "Lower")</f>
        <v>Lower</v>
      </c>
    </row>
    <row r="2722" spans="1:20" x14ac:dyDescent="0.3">
      <c r="A2722" t="s">
        <v>3959</v>
      </c>
      <c r="B2722">
        <v>25</v>
      </c>
      <c r="C2722">
        <v>100</v>
      </c>
      <c r="D2722">
        <v>26539321</v>
      </c>
      <c r="E2722" t="s">
        <v>157</v>
      </c>
      <c r="F2722" t="s">
        <v>5878</v>
      </c>
      <c r="G2722" t="s">
        <v>6130</v>
      </c>
      <c r="H2722">
        <v>7984</v>
      </c>
      <c r="I2722">
        <v>42</v>
      </c>
      <c r="J2722" t="s">
        <v>29</v>
      </c>
      <c r="K2722" t="s">
        <v>30</v>
      </c>
      <c r="L2722">
        <v>13000000</v>
      </c>
      <c r="M2722">
        <v>1996</v>
      </c>
      <c r="N2722">
        <v>5.9</v>
      </c>
      <c r="O2722">
        <v>13539321</v>
      </c>
      <c r="R2722" t="s">
        <v>3735</v>
      </c>
      <c r="S2722" cm="1">
        <f t="array" ref="S2722">AVERAGE(IF(Table7[director_name]=R2722, Table7[imdb_score]))</f>
        <v>6.05</v>
      </c>
      <c r="T2722" t="str">
        <f>IF(Table8[[#This Row],[Average]] &gt; $V$7, "Higher", "Lower")</f>
        <v>Lower</v>
      </c>
    </row>
    <row r="2723" spans="1:20" x14ac:dyDescent="0.3">
      <c r="A2723" t="s">
        <v>982</v>
      </c>
      <c r="B2723">
        <v>12</v>
      </c>
      <c r="C2723">
        <v>109</v>
      </c>
      <c r="D2723">
        <v>27515786</v>
      </c>
      <c r="E2723" t="s">
        <v>588</v>
      </c>
      <c r="F2723" t="s">
        <v>6131</v>
      </c>
      <c r="G2723" t="s">
        <v>6132</v>
      </c>
      <c r="H2723">
        <v>8904</v>
      </c>
      <c r="I2723">
        <v>31</v>
      </c>
      <c r="J2723" t="s">
        <v>29</v>
      </c>
      <c r="K2723" t="s">
        <v>30</v>
      </c>
      <c r="L2723">
        <v>14000000</v>
      </c>
      <c r="M2723">
        <v>1993</v>
      </c>
      <c r="N2723">
        <v>5.9</v>
      </c>
      <c r="O2723">
        <v>13515786</v>
      </c>
      <c r="R2723" t="s">
        <v>3727</v>
      </c>
      <c r="S2723" cm="1">
        <f t="array" ref="S2723">AVERAGE(IF(Table7[director_name]=R2723, Table7[imdb_score]))</f>
        <v>6.05</v>
      </c>
      <c r="T2723" t="str">
        <f>IF(Table8[[#This Row],[Average]] &gt; $V$7, "Higher", "Lower")</f>
        <v>Lower</v>
      </c>
    </row>
    <row r="2724" spans="1:20" x14ac:dyDescent="0.3">
      <c r="A2724" t="s">
        <v>3992</v>
      </c>
      <c r="B2724">
        <v>68</v>
      </c>
      <c r="C2724">
        <v>93</v>
      </c>
      <c r="D2724">
        <v>25240988</v>
      </c>
      <c r="E2724" t="s">
        <v>232</v>
      </c>
      <c r="F2724" t="s">
        <v>6133</v>
      </c>
      <c r="G2724" t="s">
        <v>6134</v>
      </c>
      <c r="H2724">
        <v>12383</v>
      </c>
      <c r="I2724">
        <v>50</v>
      </c>
      <c r="J2724" t="s">
        <v>29</v>
      </c>
      <c r="K2724" t="s">
        <v>30</v>
      </c>
      <c r="L2724">
        <v>12000000</v>
      </c>
      <c r="M2724">
        <v>2012</v>
      </c>
      <c r="N2724">
        <v>5.9</v>
      </c>
      <c r="O2724">
        <v>13240988</v>
      </c>
      <c r="R2724" t="s">
        <v>3727</v>
      </c>
      <c r="S2724" cm="1">
        <f t="array" ref="S2724">AVERAGE(IF(Table7[director_name]=R2724, Table7[imdb_score]))</f>
        <v>6.05</v>
      </c>
      <c r="T2724" t="str">
        <f>IF(Table8[[#This Row],[Average]] &gt; $V$7, "Higher", "Lower")</f>
        <v>Lower</v>
      </c>
    </row>
    <row r="2725" spans="1:20" x14ac:dyDescent="0.3">
      <c r="A2725" t="s">
        <v>4755</v>
      </c>
      <c r="B2725">
        <v>144</v>
      </c>
      <c r="C2725">
        <v>88</v>
      </c>
      <c r="D2725">
        <v>17768000</v>
      </c>
      <c r="E2725" t="s">
        <v>840</v>
      </c>
      <c r="F2725" t="s">
        <v>2533</v>
      </c>
      <c r="G2725" t="s">
        <v>6135</v>
      </c>
      <c r="H2725">
        <v>29629</v>
      </c>
      <c r="I2725">
        <v>374</v>
      </c>
      <c r="J2725" t="s">
        <v>29</v>
      </c>
      <c r="K2725" t="s">
        <v>30</v>
      </c>
      <c r="L2725">
        <v>5000000</v>
      </c>
      <c r="M2725">
        <v>1988</v>
      </c>
      <c r="N2725">
        <v>5.9</v>
      </c>
      <c r="O2725">
        <v>12768000</v>
      </c>
      <c r="R2725" t="s">
        <v>3156</v>
      </c>
      <c r="S2725" cm="1">
        <f t="array" ref="S2725">AVERAGE(IF(Table7[director_name]=R2725, Table7[imdb_score]))</f>
        <v>6.05</v>
      </c>
      <c r="T2725" t="str">
        <f>IF(Table8[[#This Row],[Average]] &gt; $V$7, "Higher", "Lower")</f>
        <v>Lower</v>
      </c>
    </row>
    <row r="2726" spans="1:20" x14ac:dyDescent="0.3">
      <c r="A2726" t="s">
        <v>3994</v>
      </c>
      <c r="B2726">
        <v>168</v>
      </c>
      <c r="C2726">
        <v>93</v>
      </c>
      <c r="D2726">
        <v>25675765</v>
      </c>
      <c r="E2726" t="s">
        <v>676</v>
      </c>
      <c r="F2726" t="s">
        <v>6136</v>
      </c>
      <c r="G2726" t="s">
        <v>6137</v>
      </c>
      <c r="H2726">
        <v>60407</v>
      </c>
      <c r="I2726">
        <v>84</v>
      </c>
      <c r="J2726" t="s">
        <v>29</v>
      </c>
      <c r="K2726" t="s">
        <v>30</v>
      </c>
      <c r="L2726">
        <v>13000000</v>
      </c>
      <c r="M2726">
        <v>2013</v>
      </c>
      <c r="N2726">
        <v>5.9</v>
      </c>
      <c r="O2726">
        <v>12675765</v>
      </c>
      <c r="R2726" t="s">
        <v>3737</v>
      </c>
      <c r="S2726" cm="1">
        <f t="array" ref="S2726">AVERAGE(IF(Table7[director_name]=R2726, Table7[imdb_score]))</f>
        <v>6.0428571428571436</v>
      </c>
      <c r="T2726" t="str">
        <f>IF(Table8[[#This Row],[Average]] &gt; $V$7, "Higher", "Lower")</f>
        <v>Lower</v>
      </c>
    </row>
    <row r="2727" spans="1:20" x14ac:dyDescent="0.3">
      <c r="A2727" t="s">
        <v>4040</v>
      </c>
      <c r="B2727">
        <v>33</v>
      </c>
      <c r="C2727">
        <v>76</v>
      </c>
      <c r="D2727">
        <v>13684949</v>
      </c>
      <c r="E2727" t="s">
        <v>316</v>
      </c>
      <c r="F2727" t="s">
        <v>2328</v>
      </c>
      <c r="G2727" t="s">
        <v>6138</v>
      </c>
      <c r="H2727">
        <v>4564</v>
      </c>
      <c r="I2727">
        <v>43</v>
      </c>
      <c r="J2727" t="s">
        <v>29</v>
      </c>
      <c r="K2727" t="s">
        <v>30</v>
      </c>
      <c r="L2727">
        <v>3000000</v>
      </c>
      <c r="M2727">
        <v>2002</v>
      </c>
      <c r="N2727">
        <v>5.9</v>
      </c>
      <c r="O2727">
        <v>10684949</v>
      </c>
      <c r="R2727" t="s">
        <v>3737</v>
      </c>
      <c r="S2727" cm="1">
        <f t="array" ref="S2727">AVERAGE(IF(Table7[director_name]=R2727, Table7[imdb_score]))</f>
        <v>6.0428571428571436</v>
      </c>
      <c r="T2727" t="str">
        <f>IF(Table8[[#This Row],[Average]] &gt; $V$7, "Higher", "Lower")</f>
        <v>Lower</v>
      </c>
    </row>
    <row r="2728" spans="1:20" x14ac:dyDescent="0.3">
      <c r="A2728" t="s">
        <v>4027</v>
      </c>
      <c r="B2728">
        <v>89</v>
      </c>
      <c r="C2728">
        <v>84</v>
      </c>
      <c r="D2728">
        <v>20339754</v>
      </c>
      <c r="E2728" t="s">
        <v>338</v>
      </c>
      <c r="F2728" t="s">
        <v>6139</v>
      </c>
      <c r="G2728" t="s">
        <v>6140</v>
      </c>
      <c r="H2728">
        <v>23928</v>
      </c>
      <c r="I2728">
        <v>73</v>
      </c>
      <c r="J2728" t="s">
        <v>29</v>
      </c>
      <c r="K2728" t="s">
        <v>30</v>
      </c>
      <c r="L2728">
        <v>10000000</v>
      </c>
      <c r="M2728">
        <v>2007</v>
      </c>
      <c r="N2728">
        <v>5.9</v>
      </c>
      <c r="O2728">
        <v>10339754</v>
      </c>
      <c r="R2728" t="s">
        <v>3737</v>
      </c>
      <c r="S2728" cm="1">
        <f t="array" ref="S2728">AVERAGE(IF(Table7[director_name]=R2728, Table7[imdb_score]))</f>
        <v>6.0428571428571436</v>
      </c>
      <c r="T2728" t="str">
        <f>IF(Table8[[#This Row],[Average]] &gt; $V$7, "Higher", "Lower")</f>
        <v>Lower</v>
      </c>
    </row>
    <row r="2729" spans="1:20" x14ac:dyDescent="0.3">
      <c r="A2729" t="s">
        <v>3396</v>
      </c>
      <c r="B2729">
        <v>16</v>
      </c>
      <c r="C2729">
        <v>116</v>
      </c>
      <c r="D2729">
        <v>49851591</v>
      </c>
      <c r="E2729" t="s">
        <v>4570</v>
      </c>
      <c r="F2729" t="s">
        <v>4928</v>
      </c>
      <c r="G2729" t="s">
        <v>6141</v>
      </c>
      <c r="H2729">
        <v>7900</v>
      </c>
      <c r="I2729">
        <v>34</v>
      </c>
      <c r="J2729" t="s">
        <v>29</v>
      </c>
      <c r="K2729" t="s">
        <v>30</v>
      </c>
      <c r="L2729">
        <v>40000000</v>
      </c>
      <c r="M2729">
        <v>1986</v>
      </c>
      <c r="N2729">
        <v>5.9</v>
      </c>
      <c r="O2729">
        <v>9851591</v>
      </c>
      <c r="R2729" t="s">
        <v>3737</v>
      </c>
      <c r="S2729" cm="1">
        <f t="array" ref="S2729">AVERAGE(IF(Table7[director_name]=R2729, Table7[imdb_score]))</f>
        <v>6.0428571428571436</v>
      </c>
      <c r="T2729" t="str">
        <f>IF(Table8[[#This Row],[Average]] &gt; $V$7, "Higher", "Lower")</f>
        <v>Lower</v>
      </c>
    </row>
    <row r="2730" spans="1:20" x14ac:dyDescent="0.3">
      <c r="A2730" t="s">
        <v>3996</v>
      </c>
      <c r="B2730">
        <v>233</v>
      </c>
      <c r="C2730">
        <v>93</v>
      </c>
      <c r="D2730">
        <v>17427926</v>
      </c>
      <c r="E2730" t="s">
        <v>626</v>
      </c>
      <c r="F2730" t="s">
        <v>6142</v>
      </c>
      <c r="G2730" t="s">
        <v>6143</v>
      </c>
      <c r="H2730">
        <v>60062</v>
      </c>
      <c r="I2730">
        <v>351</v>
      </c>
      <c r="J2730" t="s">
        <v>29</v>
      </c>
      <c r="K2730" t="s">
        <v>30</v>
      </c>
      <c r="L2730">
        <v>8000000</v>
      </c>
      <c r="M2730">
        <v>2008</v>
      </c>
      <c r="N2730">
        <v>5.9</v>
      </c>
      <c r="O2730">
        <v>9427926</v>
      </c>
      <c r="R2730" t="s">
        <v>3737</v>
      </c>
      <c r="S2730" cm="1">
        <f t="array" ref="S2730">AVERAGE(IF(Table7[director_name]=R2730, Table7[imdb_score]))</f>
        <v>6.0428571428571436</v>
      </c>
      <c r="T2730" t="str">
        <f>IF(Table8[[#This Row],[Average]] &gt; $V$7, "Higher", "Lower")</f>
        <v>Lower</v>
      </c>
    </row>
    <row r="2731" spans="1:20" x14ac:dyDescent="0.3">
      <c r="A2731" t="s">
        <v>4490</v>
      </c>
      <c r="B2731">
        <v>78</v>
      </c>
      <c r="C2731">
        <v>91</v>
      </c>
      <c r="D2731">
        <v>27087695</v>
      </c>
      <c r="E2731" t="s">
        <v>1061</v>
      </c>
      <c r="F2731" t="s">
        <v>6144</v>
      </c>
      <c r="G2731" t="s">
        <v>6145</v>
      </c>
      <c r="H2731">
        <v>41664</v>
      </c>
      <c r="I2731">
        <v>205</v>
      </c>
      <c r="J2731" t="s">
        <v>29</v>
      </c>
      <c r="K2731" t="s">
        <v>30</v>
      </c>
      <c r="L2731">
        <v>17700000</v>
      </c>
      <c r="M2731">
        <v>2001</v>
      </c>
      <c r="N2731">
        <v>5.9</v>
      </c>
      <c r="O2731">
        <v>9387695</v>
      </c>
      <c r="R2731" t="s">
        <v>3737</v>
      </c>
      <c r="S2731" cm="1">
        <f t="array" ref="S2731">AVERAGE(IF(Table7[director_name]=R2731, Table7[imdb_score]))</f>
        <v>6.0428571428571436</v>
      </c>
      <c r="T2731" t="str">
        <f>IF(Table8[[#This Row],[Average]] &gt; $V$7, "Higher", "Lower")</f>
        <v>Lower</v>
      </c>
    </row>
    <row r="2732" spans="1:20" x14ac:dyDescent="0.3">
      <c r="A2732" t="s">
        <v>2734</v>
      </c>
      <c r="B2732">
        <v>237</v>
      </c>
      <c r="C2732">
        <v>111</v>
      </c>
      <c r="D2732">
        <v>45045037</v>
      </c>
      <c r="E2732" t="s">
        <v>289</v>
      </c>
      <c r="F2732" t="s">
        <v>5311</v>
      </c>
      <c r="G2732" t="s">
        <v>6146</v>
      </c>
      <c r="H2732">
        <v>103230</v>
      </c>
      <c r="I2732">
        <v>143</v>
      </c>
      <c r="J2732" t="s">
        <v>29</v>
      </c>
      <c r="K2732" t="s">
        <v>30</v>
      </c>
      <c r="L2732">
        <v>36000000</v>
      </c>
      <c r="M2732">
        <v>2011</v>
      </c>
      <c r="N2732">
        <v>5.9</v>
      </c>
      <c r="O2732">
        <v>9045037</v>
      </c>
      <c r="R2732" t="s">
        <v>3737</v>
      </c>
      <c r="S2732" cm="1">
        <f t="array" ref="S2732">AVERAGE(IF(Table7[director_name]=R2732, Table7[imdb_score]))</f>
        <v>6.0428571428571436</v>
      </c>
      <c r="T2732" t="str">
        <f>IF(Table8[[#This Row],[Average]] &gt; $V$7, "Higher", "Lower")</f>
        <v>Lower</v>
      </c>
    </row>
    <row r="2733" spans="1:20" x14ac:dyDescent="0.3">
      <c r="A2733" t="s">
        <v>3149</v>
      </c>
      <c r="B2733">
        <v>137</v>
      </c>
      <c r="C2733">
        <v>90</v>
      </c>
      <c r="D2733">
        <v>10042266</v>
      </c>
      <c r="E2733" t="s">
        <v>4875</v>
      </c>
      <c r="F2733" t="s">
        <v>6147</v>
      </c>
      <c r="G2733" t="s">
        <v>6148</v>
      </c>
      <c r="H2733">
        <v>23021</v>
      </c>
      <c r="I2733">
        <v>220</v>
      </c>
      <c r="J2733" t="s">
        <v>29</v>
      </c>
      <c r="K2733" t="s">
        <v>30</v>
      </c>
      <c r="L2733">
        <v>1000000</v>
      </c>
      <c r="M2733">
        <v>2005</v>
      </c>
      <c r="N2733">
        <v>5.9</v>
      </c>
      <c r="O2733">
        <v>9042266</v>
      </c>
      <c r="R2733" t="s">
        <v>3387</v>
      </c>
      <c r="S2733" cm="1">
        <f t="array" ref="S2733">AVERAGE(IF(Table7[director_name]=R2733, Table7[imdb_score]))</f>
        <v>6.0400000000000009</v>
      </c>
      <c r="T2733" t="str">
        <f>IF(Table8[[#This Row],[Average]] &gt; $V$7, "Higher", "Lower")</f>
        <v>Lower</v>
      </c>
    </row>
    <row r="2734" spans="1:20" x14ac:dyDescent="0.3">
      <c r="A2734" t="s">
        <v>3921</v>
      </c>
      <c r="B2734">
        <v>14</v>
      </c>
      <c r="C2734">
        <v>123</v>
      </c>
      <c r="D2734">
        <v>18272447</v>
      </c>
      <c r="E2734" t="s">
        <v>224</v>
      </c>
      <c r="F2734" t="s">
        <v>4602</v>
      </c>
      <c r="G2734" t="s">
        <v>6149</v>
      </c>
      <c r="H2734">
        <v>3119</v>
      </c>
      <c r="I2734">
        <v>35</v>
      </c>
      <c r="J2734" t="s">
        <v>29</v>
      </c>
      <c r="K2734" t="s">
        <v>30</v>
      </c>
      <c r="L2734">
        <v>10000000</v>
      </c>
      <c r="M2734">
        <v>1993</v>
      </c>
      <c r="N2734">
        <v>5.9</v>
      </c>
      <c r="O2734">
        <v>8272447</v>
      </c>
      <c r="R2734" t="s">
        <v>3387</v>
      </c>
      <c r="S2734" cm="1">
        <f t="array" ref="S2734">AVERAGE(IF(Table7[director_name]=R2734, Table7[imdb_score]))</f>
        <v>6.0400000000000009</v>
      </c>
      <c r="T2734" t="str">
        <f>IF(Table8[[#This Row],[Average]] &gt; $V$7, "Higher", "Lower")</f>
        <v>Lower</v>
      </c>
    </row>
    <row r="2735" spans="1:20" x14ac:dyDescent="0.3">
      <c r="A2735" t="s">
        <v>4031</v>
      </c>
      <c r="B2735">
        <v>49</v>
      </c>
      <c r="C2735">
        <v>84</v>
      </c>
      <c r="D2735">
        <v>10017041</v>
      </c>
      <c r="E2735" t="s">
        <v>2113</v>
      </c>
      <c r="F2735" t="s">
        <v>6150</v>
      </c>
      <c r="G2735" t="s">
        <v>6151</v>
      </c>
      <c r="H2735">
        <v>8265</v>
      </c>
      <c r="I2735">
        <v>20</v>
      </c>
      <c r="J2735" t="s">
        <v>29</v>
      </c>
      <c r="K2735" t="s">
        <v>30</v>
      </c>
      <c r="L2735">
        <v>3000000</v>
      </c>
      <c r="M2735">
        <v>2009</v>
      </c>
      <c r="N2735">
        <v>5.9</v>
      </c>
      <c r="O2735">
        <v>7017041</v>
      </c>
      <c r="R2735" t="s">
        <v>3387</v>
      </c>
      <c r="S2735" cm="1">
        <f t="array" ref="S2735">AVERAGE(IF(Table7[director_name]=R2735, Table7[imdb_score]))</f>
        <v>6.0400000000000009</v>
      </c>
      <c r="T2735" t="str">
        <f>IF(Table8[[#This Row],[Average]] &gt; $V$7, "Higher", "Lower")</f>
        <v>Lower</v>
      </c>
    </row>
    <row r="2736" spans="1:20" x14ac:dyDescent="0.3">
      <c r="A2736" t="s">
        <v>3659</v>
      </c>
      <c r="B2736">
        <v>101</v>
      </c>
      <c r="C2736">
        <v>84</v>
      </c>
      <c r="D2736">
        <v>140015224</v>
      </c>
      <c r="E2736" t="s">
        <v>4023</v>
      </c>
      <c r="F2736" t="s">
        <v>3257</v>
      </c>
      <c r="G2736" t="s">
        <v>6152</v>
      </c>
      <c r="H2736">
        <v>94172</v>
      </c>
      <c r="I2736">
        <v>179</v>
      </c>
      <c r="J2736" t="s">
        <v>29</v>
      </c>
      <c r="K2736" t="s">
        <v>227</v>
      </c>
      <c r="L2736">
        <v>133000000</v>
      </c>
      <c r="M2736">
        <v>1999</v>
      </c>
      <c r="N2736">
        <v>5.9</v>
      </c>
      <c r="O2736">
        <v>7015224</v>
      </c>
      <c r="R2736" t="s">
        <v>3387</v>
      </c>
      <c r="S2736" cm="1">
        <f t="array" ref="S2736">AVERAGE(IF(Table7[director_name]=R2736, Table7[imdb_score]))</f>
        <v>6.0400000000000009</v>
      </c>
      <c r="T2736" t="str">
        <f>IF(Table8[[#This Row],[Average]] &gt; $V$7, "Higher", "Lower")</f>
        <v>Lower</v>
      </c>
    </row>
    <row r="2737" spans="1:20" x14ac:dyDescent="0.3">
      <c r="A2737" t="s">
        <v>2451</v>
      </c>
      <c r="B2737">
        <v>111</v>
      </c>
      <c r="C2737">
        <v>88</v>
      </c>
      <c r="D2737">
        <v>13367101</v>
      </c>
      <c r="E2737" t="s">
        <v>699</v>
      </c>
      <c r="F2737" t="s">
        <v>6153</v>
      </c>
      <c r="G2737" t="s">
        <v>6154</v>
      </c>
      <c r="H2737">
        <v>19715</v>
      </c>
      <c r="I2737">
        <v>166</v>
      </c>
      <c r="J2737" t="s">
        <v>29</v>
      </c>
      <c r="K2737" t="s">
        <v>30</v>
      </c>
      <c r="L2737">
        <v>6500000</v>
      </c>
      <c r="M2737">
        <v>2006</v>
      </c>
      <c r="N2737">
        <v>5.9</v>
      </c>
      <c r="O2737">
        <v>6867101</v>
      </c>
      <c r="R2737" t="s">
        <v>3387</v>
      </c>
      <c r="S2737" cm="1">
        <f t="array" ref="S2737">AVERAGE(IF(Table7[director_name]=R2737, Table7[imdb_score]))</f>
        <v>6.0400000000000009</v>
      </c>
      <c r="T2737" t="str">
        <f>IF(Table8[[#This Row],[Average]] &gt; $V$7, "Higher", "Lower")</f>
        <v>Lower</v>
      </c>
    </row>
    <row r="2738" spans="1:20" x14ac:dyDescent="0.3">
      <c r="A2738" t="s">
        <v>3486</v>
      </c>
      <c r="B2738">
        <v>93</v>
      </c>
      <c r="C2738">
        <v>99</v>
      </c>
      <c r="D2738">
        <v>25584685</v>
      </c>
      <c r="E2738" t="s">
        <v>6155</v>
      </c>
      <c r="F2738" t="s">
        <v>6156</v>
      </c>
      <c r="G2738" t="s">
        <v>6157</v>
      </c>
      <c r="H2738">
        <v>15877</v>
      </c>
      <c r="I2738">
        <v>102</v>
      </c>
      <c r="J2738" t="s">
        <v>29</v>
      </c>
      <c r="K2738" t="s">
        <v>30</v>
      </c>
      <c r="L2738">
        <v>20000000</v>
      </c>
      <c r="M2738">
        <v>2007</v>
      </c>
      <c r="N2738">
        <v>5.9</v>
      </c>
      <c r="O2738">
        <v>5584685</v>
      </c>
      <c r="R2738" t="s">
        <v>3746</v>
      </c>
      <c r="S2738" cm="1">
        <f t="array" ref="S2738">AVERAGE(IF(Table7[director_name]=R2738, Table7[imdb_score]))</f>
        <v>6.0399999999999991</v>
      </c>
      <c r="T2738" t="str">
        <f>IF(Table8[[#This Row],[Average]] &gt; $V$7, "Higher", "Lower")</f>
        <v>Lower</v>
      </c>
    </row>
    <row r="2739" spans="1:20" x14ac:dyDescent="0.3">
      <c r="A2739" t="s">
        <v>1556</v>
      </c>
      <c r="B2739">
        <v>359</v>
      </c>
      <c r="C2739">
        <v>100</v>
      </c>
      <c r="D2739">
        <v>35266619</v>
      </c>
      <c r="E2739" t="s">
        <v>1474</v>
      </c>
      <c r="F2739" t="s">
        <v>1879</v>
      </c>
      <c r="G2739" t="s">
        <v>6158</v>
      </c>
      <c r="H2739">
        <v>108242</v>
      </c>
      <c r="I2739">
        <v>371</v>
      </c>
      <c r="J2739" t="s">
        <v>29</v>
      </c>
      <c r="K2739" t="s">
        <v>30</v>
      </c>
      <c r="L2739">
        <v>30000000</v>
      </c>
      <c r="M2739">
        <v>2013</v>
      </c>
      <c r="N2739">
        <v>5.9</v>
      </c>
      <c r="O2739">
        <v>5266619</v>
      </c>
      <c r="R2739" t="s">
        <v>3746</v>
      </c>
      <c r="S2739" cm="1">
        <f t="array" ref="S2739">AVERAGE(IF(Table7[director_name]=R2739, Table7[imdb_score]))</f>
        <v>6.0399999999999991</v>
      </c>
      <c r="T2739" t="str">
        <f>IF(Table8[[#This Row],[Average]] &gt; $V$7, "Higher", "Lower")</f>
        <v>Lower</v>
      </c>
    </row>
    <row r="2740" spans="1:20" x14ac:dyDescent="0.3">
      <c r="A2740" t="s">
        <v>1556</v>
      </c>
      <c r="B2740">
        <v>359</v>
      </c>
      <c r="C2740">
        <v>100</v>
      </c>
      <c r="D2740">
        <v>35266619</v>
      </c>
      <c r="E2740" t="s">
        <v>1474</v>
      </c>
      <c r="F2740" t="s">
        <v>1879</v>
      </c>
      <c r="G2740" t="s">
        <v>6158</v>
      </c>
      <c r="H2740">
        <v>108248</v>
      </c>
      <c r="I2740">
        <v>371</v>
      </c>
      <c r="J2740" t="s">
        <v>29</v>
      </c>
      <c r="K2740" t="s">
        <v>30</v>
      </c>
      <c r="L2740">
        <v>30000000</v>
      </c>
      <c r="M2740">
        <v>2013</v>
      </c>
      <c r="N2740">
        <v>5.9</v>
      </c>
      <c r="O2740">
        <v>5266619</v>
      </c>
      <c r="R2740" t="s">
        <v>3746</v>
      </c>
      <c r="S2740" cm="1">
        <f t="array" ref="S2740">AVERAGE(IF(Table7[director_name]=R2740, Table7[imdb_score]))</f>
        <v>6.0399999999999991</v>
      </c>
      <c r="T2740" t="str">
        <f>IF(Table8[[#This Row],[Average]] &gt; $V$7, "Higher", "Lower")</f>
        <v>Lower</v>
      </c>
    </row>
    <row r="2741" spans="1:20" x14ac:dyDescent="0.3">
      <c r="A2741" t="s">
        <v>4036</v>
      </c>
      <c r="B2741">
        <v>29</v>
      </c>
      <c r="C2741">
        <v>82</v>
      </c>
      <c r="D2741">
        <v>9628751</v>
      </c>
      <c r="E2741" t="s">
        <v>4698</v>
      </c>
      <c r="F2741" t="s">
        <v>6159</v>
      </c>
      <c r="G2741" t="s">
        <v>6160</v>
      </c>
      <c r="H2741">
        <v>5164</v>
      </c>
      <c r="I2741">
        <v>65</v>
      </c>
      <c r="J2741" t="s">
        <v>29</v>
      </c>
      <c r="K2741" t="s">
        <v>30</v>
      </c>
      <c r="L2741">
        <v>5000000</v>
      </c>
      <c r="M2741">
        <v>2000</v>
      </c>
      <c r="N2741">
        <v>5.9</v>
      </c>
      <c r="O2741">
        <v>4628751</v>
      </c>
      <c r="R2741" t="s">
        <v>3746</v>
      </c>
      <c r="S2741" cm="1">
        <f t="array" ref="S2741">AVERAGE(IF(Table7[director_name]=R2741, Table7[imdb_score]))</f>
        <v>6.0399999999999991</v>
      </c>
      <c r="T2741" t="str">
        <f>IF(Table8[[#This Row],[Average]] &gt; $V$7, "Higher", "Lower")</f>
        <v>Lower</v>
      </c>
    </row>
    <row r="2742" spans="1:20" x14ac:dyDescent="0.3">
      <c r="A2742" t="s">
        <v>3765</v>
      </c>
      <c r="B2742">
        <v>128</v>
      </c>
      <c r="C2742">
        <v>112</v>
      </c>
      <c r="D2742">
        <v>39026186</v>
      </c>
      <c r="E2742" t="s">
        <v>699</v>
      </c>
      <c r="F2742" t="s">
        <v>6161</v>
      </c>
      <c r="G2742" t="s">
        <v>6162</v>
      </c>
      <c r="H2742">
        <v>48019</v>
      </c>
      <c r="I2742">
        <v>153</v>
      </c>
      <c r="J2742" t="s">
        <v>29</v>
      </c>
      <c r="K2742" t="s">
        <v>30</v>
      </c>
      <c r="L2742">
        <v>35000000</v>
      </c>
      <c r="M2742">
        <v>2011</v>
      </c>
      <c r="N2742">
        <v>5.9</v>
      </c>
      <c r="O2742">
        <v>4026186</v>
      </c>
      <c r="R2742" t="s">
        <v>3746</v>
      </c>
      <c r="S2742" cm="1">
        <f t="array" ref="S2742">AVERAGE(IF(Table7[director_name]=R2742, Table7[imdb_score]))</f>
        <v>6.0399999999999991</v>
      </c>
      <c r="T2742" t="str">
        <f>IF(Table8[[#This Row],[Average]] &gt; $V$7, "Higher", "Lower")</f>
        <v>Lower</v>
      </c>
    </row>
    <row r="2743" spans="1:20" x14ac:dyDescent="0.3">
      <c r="A2743" t="s">
        <v>4038</v>
      </c>
      <c r="B2743">
        <v>125</v>
      </c>
      <c r="C2743">
        <v>81</v>
      </c>
      <c r="D2743">
        <v>7825820</v>
      </c>
      <c r="E2743" t="s">
        <v>1366</v>
      </c>
      <c r="F2743" t="s">
        <v>313</v>
      </c>
      <c r="G2743" t="s">
        <v>6163</v>
      </c>
      <c r="H2743">
        <v>13086</v>
      </c>
      <c r="I2743">
        <v>156</v>
      </c>
      <c r="J2743" t="s">
        <v>29</v>
      </c>
      <c r="K2743" t="s">
        <v>30</v>
      </c>
      <c r="L2743">
        <v>4000000</v>
      </c>
      <c r="M2743">
        <v>2006</v>
      </c>
      <c r="N2743">
        <v>5.9</v>
      </c>
      <c r="O2743">
        <v>3825820</v>
      </c>
      <c r="R2743" t="s">
        <v>3752</v>
      </c>
      <c r="S2743" cm="1">
        <f t="array" ref="S2743">AVERAGE(IF(Table7[director_name]=R2743, Table7[imdb_score]))</f>
        <v>6.0333333333333341</v>
      </c>
      <c r="T2743" t="str">
        <f>IF(Table8[[#This Row],[Average]] &gt; $V$7, "Higher", "Lower")</f>
        <v>Lower</v>
      </c>
    </row>
    <row r="2744" spans="1:20" x14ac:dyDescent="0.3">
      <c r="A2744" t="s">
        <v>4061</v>
      </c>
      <c r="B2744">
        <v>277</v>
      </c>
      <c r="C2744">
        <v>92</v>
      </c>
      <c r="D2744">
        <v>42575718</v>
      </c>
      <c r="E2744" t="s">
        <v>626</v>
      </c>
      <c r="F2744" t="s">
        <v>5686</v>
      </c>
      <c r="G2744" t="s">
        <v>6164</v>
      </c>
      <c r="H2744">
        <v>83788</v>
      </c>
      <c r="I2744">
        <v>227</v>
      </c>
      <c r="J2744" t="s">
        <v>29</v>
      </c>
      <c r="K2744" t="s">
        <v>30</v>
      </c>
      <c r="L2744">
        <v>40000000</v>
      </c>
      <c r="M2744">
        <v>2011</v>
      </c>
      <c r="N2744">
        <v>5.9</v>
      </c>
      <c r="O2744">
        <v>2575718</v>
      </c>
      <c r="R2744" t="s">
        <v>3752</v>
      </c>
      <c r="S2744" cm="1">
        <f t="array" ref="S2744">AVERAGE(IF(Table7[director_name]=R2744, Table7[imdb_score]))</f>
        <v>6.0333333333333341</v>
      </c>
      <c r="T2744" t="str">
        <f>IF(Table8[[#This Row],[Average]] &gt; $V$7, "Higher", "Lower")</f>
        <v>Lower</v>
      </c>
    </row>
    <row r="2745" spans="1:20" x14ac:dyDescent="0.3">
      <c r="A2745" t="s">
        <v>3968</v>
      </c>
      <c r="B2745">
        <v>225</v>
      </c>
      <c r="C2745">
        <v>99</v>
      </c>
      <c r="D2745">
        <v>62401264</v>
      </c>
      <c r="E2745" t="s">
        <v>39</v>
      </c>
      <c r="F2745" t="s">
        <v>400</v>
      </c>
      <c r="G2745" t="s">
        <v>6165</v>
      </c>
      <c r="H2745">
        <v>69484</v>
      </c>
      <c r="I2745">
        <v>323</v>
      </c>
      <c r="J2745" t="s">
        <v>29</v>
      </c>
      <c r="K2745" t="s">
        <v>200</v>
      </c>
      <c r="L2745">
        <v>60000000</v>
      </c>
      <c r="M2745">
        <v>2016</v>
      </c>
      <c r="N2745">
        <v>5.9</v>
      </c>
      <c r="O2745">
        <v>2401264</v>
      </c>
      <c r="R2745" t="s">
        <v>3750</v>
      </c>
      <c r="S2745" cm="1">
        <f t="array" ref="S2745">AVERAGE(IF(Table7[director_name]=R2745, Table7[imdb_score]))</f>
        <v>6.0333333333333341</v>
      </c>
      <c r="T2745" t="str">
        <f>IF(Table8[[#This Row],[Average]] &gt; $V$7, "Higher", "Lower")</f>
        <v>Lower</v>
      </c>
    </row>
    <row r="2746" spans="1:20" x14ac:dyDescent="0.3">
      <c r="A2746" t="s">
        <v>4010</v>
      </c>
      <c r="B2746">
        <v>8</v>
      </c>
      <c r="C2746">
        <v>91</v>
      </c>
      <c r="D2746">
        <v>2712293</v>
      </c>
      <c r="E2746" t="s">
        <v>26</v>
      </c>
      <c r="F2746" t="s">
        <v>6166</v>
      </c>
      <c r="G2746" t="s">
        <v>6167</v>
      </c>
      <c r="H2746">
        <v>475</v>
      </c>
      <c r="I2746">
        <v>11</v>
      </c>
      <c r="J2746" t="s">
        <v>29</v>
      </c>
      <c r="K2746" t="s">
        <v>30</v>
      </c>
      <c r="L2746">
        <v>450000</v>
      </c>
      <c r="M2746">
        <v>1991</v>
      </c>
      <c r="N2746">
        <v>5.9</v>
      </c>
      <c r="O2746">
        <v>2262293</v>
      </c>
      <c r="R2746" t="s">
        <v>3750</v>
      </c>
      <c r="S2746" cm="1">
        <f t="array" ref="S2746">AVERAGE(IF(Table7[director_name]=R2746, Table7[imdb_score]))</f>
        <v>6.0333333333333341</v>
      </c>
      <c r="T2746" t="str">
        <f>IF(Table8[[#This Row],[Average]] &gt; $V$7, "Higher", "Lower")</f>
        <v>Lower</v>
      </c>
    </row>
    <row r="2747" spans="1:20" x14ac:dyDescent="0.3">
      <c r="A2747" t="s">
        <v>3957</v>
      </c>
      <c r="B2747">
        <v>67</v>
      </c>
      <c r="C2747">
        <v>101</v>
      </c>
      <c r="D2747">
        <v>6851636</v>
      </c>
      <c r="E2747" t="s">
        <v>699</v>
      </c>
      <c r="F2747" t="s">
        <v>683</v>
      </c>
      <c r="G2747" t="s">
        <v>6168</v>
      </c>
      <c r="H2747">
        <v>13010</v>
      </c>
      <c r="I2747">
        <v>182</v>
      </c>
      <c r="J2747" t="s">
        <v>29</v>
      </c>
      <c r="K2747" t="s">
        <v>30</v>
      </c>
      <c r="L2747">
        <v>6000000</v>
      </c>
      <c r="M2747">
        <v>1999</v>
      </c>
      <c r="N2747">
        <v>5.9</v>
      </c>
      <c r="O2747">
        <v>851636</v>
      </c>
      <c r="R2747" t="s">
        <v>3750</v>
      </c>
      <c r="S2747" cm="1">
        <f t="array" ref="S2747">AVERAGE(IF(Table7[director_name]=R2747, Table7[imdb_score]))</f>
        <v>6.0333333333333341</v>
      </c>
      <c r="T2747" t="str">
        <f>IF(Table8[[#This Row],[Average]] &gt; $V$7, "Higher", "Lower")</f>
        <v>Lower</v>
      </c>
    </row>
    <row r="2748" spans="1:20" x14ac:dyDescent="0.3">
      <c r="A2748" t="s">
        <v>3998</v>
      </c>
      <c r="B2748">
        <v>70</v>
      </c>
      <c r="C2748">
        <v>93</v>
      </c>
      <c r="D2748">
        <v>3500000</v>
      </c>
      <c r="E2748" t="s">
        <v>6169</v>
      </c>
      <c r="F2748" t="s">
        <v>3142</v>
      </c>
      <c r="G2748" t="s">
        <v>6170</v>
      </c>
      <c r="H2748">
        <v>10082</v>
      </c>
      <c r="I2748">
        <v>100</v>
      </c>
      <c r="J2748" t="s">
        <v>29</v>
      </c>
      <c r="K2748" t="s">
        <v>30</v>
      </c>
      <c r="L2748">
        <v>2700000</v>
      </c>
      <c r="M2748">
        <v>1986</v>
      </c>
      <c r="N2748">
        <v>5.9</v>
      </c>
      <c r="O2748">
        <v>800000</v>
      </c>
      <c r="R2748" t="s">
        <v>3752</v>
      </c>
      <c r="S2748" cm="1">
        <f t="array" ref="S2748">AVERAGE(IF(Table7[director_name]=R2748, Table7[imdb_score]))</f>
        <v>6.0333333333333341</v>
      </c>
      <c r="T2748" t="str">
        <f>IF(Table8[[#This Row],[Average]] &gt; $V$7, "Higher", "Lower")</f>
        <v>Lower</v>
      </c>
    </row>
    <row r="2749" spans="1:20" x14ac:dyDescent="0.3">
      <c r="A2749" t="s">
        <v>4638</v>
      </c>
      <c r="B2749">
        <v>118</v>
      </c>
      <c r="C2749">
        <v>91</v>
      </c>
      <c r="D2749">
        <v>55747724</v>
      </c>
      <c r="E2749" t="s">
        <v>316</v>
      </c>
      <c r="F2749" t="s">
        <v>300</v>
      </c>
      <c r="G2749" t="s">
        <v>6171</v>
      </c>
      <c r="H2749">
        <v>18042</v>
      </c>
      <c r="I2749">
        <v>73</v>
      </c>
      <c r="J2749" t="s">
        <v>29</v>
      </c>
      <c r="K2749" t="s">
        <v>30</v>
      </c>
      <c r="L2749">
        <v>55000000</v>
      </c>
      <c r="M2749">
        <v>2013</v>
      </c>
      <c r="N2749">
        <v>5.9</v>
      </c>
      <c r="O2749">
        <v>747724</v>
      </c>
      <c r="R2749" t="s">
        <v>475</v>
      </c>
      <c r="S2749" cm="1">
        <f t="array" ref="S2749">AVERAGE(IF(Table7[director_name]=R2749, Table7[imdb_score]))</f>
        <v>6.0250000000000004</v>
      </c>
      <c r="T2749" t="str">
        <f>IF(Table8[[#This Row],[Average]] &gt; $V$7, "Higher", "Lower")</f>
        <v>Lower</v>
      </c>
    </row>
    <row r="2750" spans="1:20" x14ac:dyDescent="0.3">
      <c r="A2750" t="s">
        <v>4008</v>
      </c>
      <c r="B2750">
        <v>57</v>
      </c>
      <c r="C2750">
        <v>92</v>
      </c>
      <c r="D2750">
        <v>1400000</v>
      </c>
      <c r="E2750" t="s">
        <v>6172</v>
      </c>
      <c r="F2750" t="s">
        <v>6173</v>
      </c>
      <c r="G2750" t="s">
        <v>6174</v>
      </c>
      <c r="H2750">
        <v>1324</v>
      </c>
      <c r="I2750">
        <v>37</v>
      </c>
      <c r="J2750" t="s">
        <v>29</v>
      </c>
      <c r="K2750" t="s">
        <v>30</v>
      </c>
      <c r="L2750">
        <v>1100000</v>
      </c>
      <c r="M2750">
        <v>1987</v>
      </c>
      <c r="N2750">
        <v>5.9</v>
      </c>
      <c r="O2750">
        <v>300000</v>
      </c>
      <c r="R2750" t="s">
        <v>475</v>
      </c>
      <c r="S2750" cm="1">
        <f t="array" ref="S2750">AVERAGE(IF(Table7[director_name]=R2750, Table7[imdb_score]))</f>
        <v>6.0250000000000004</v>
      </c>
      <c r="T2750" t="str">
        <f>IF(Table8[[#This Row],[Average]] &gt; $V$7, "Higher", "Lower")</f>
        <v>Lower</v>
      </c>
    </row>
    <row r="2751" spans="1:20" x14ac:dyDescent="0.3">
      <c r="A2751" t="s">
        <v>3939</v>
      </c>
      <c r="B2751">
        <v>143</v>
      </c>
      <c r="C2751">
        <v>108</v>
      </c>
      <c r="D2751">
        <v>40203020</v>
      </c>
      <c r="E2751" t="s">
        <v>699</v>
      </c>
      <c r="F2751" t="s">
        <v>656</v>
      </c>
      <c r="G2751" t="s">
        <v>6175</v>
      </c>
      <c r="H2751">
        <v>74315</v>
      </c>
      <c r="I2751">
        <v>259</v>
      </c>
      <c r="J2751" t="s">
        <v>29</v>
      </c>
      <c r="K2751" t="s">
        <v>200</v>
      </c>
      <c r="L2751">
        <v>40000000</v>
      </c>
      <c r="M2751">
        <v>2004</v>
      </c>
      <c r="N2751">
        <v>5.9</v>
      </c>
      <c r="O2751">
        <v>203020</v>
      </c>
      <c r="R2751" t="s">
        <v>2824</v>
      </c>
      <c r="S2751" cm="1">
        <f t="array" ref="S2751">AVERAGE(IF(Table7[director_name]=R2751, Table7[imdb_score]))</f>
        <v>6.0250000000000004</v>
      </c>
      <c r="T2751" t="str">
        <f>IF(Table8[[#This Row],[Average]] &gt; $V$7, "Higher", "Lower")</f>
        <v>Lower</v>
      </c>
    </row>
    <row r="2752" spans="1:20" x14ac:dyDescent="0.3">
      <c r="A2752" t="s">
        <v>3857</v>
      </c>
      <c r="B2752">
        <v>253</v>
      </c>
      <c r="C2752">
        <v>97</v>
      </c>
      <c r="D2752">
        <v>60128566</v>
      </c>
      <c r="E2752" t="s">
        <v>3100</v>
      </c>
      <c r="F2752" t="s">
        <v>1308</v>
      </c>
      <c r="G2752" t="s">
        <v>6176</v>
      </c>
      <c r="H2752">
        <v>131447</v>
      </c>
      <c r="I2752">
        <v>410</v>
      </c>
      <c r="J2752" t="s">
        <v>29</v>
      </c>
      <c r="K2752" t="s">
        <v>227</v>
      </c>
      <c r="L2752">
        <v>60000000</v>
      </c>
      <c r="M2752">
        <v>2010</v>
      </c>
      <c r="N2752">
        <v>5.9</v>
      </c>
      <c r="O2752">
        <v>128566</v>
      </c>
      <c r="R2752" t="s">
        <v>475</v>
      </c>
      <c r="S2752" cm="1">
        <f t="array" ref="S2752">AVERAGE(IF(Table7[director_name]=R2752, Table7[imdb_score]))</f>
        <v>6.0250000000000004</v>
      </c>
      <c r="T2752" t="str">
        <f>IF(Table8[[#This Row],[Average]] &gt; $V$7, "Higher", "Lower")</f>
        <v>Lower</v>
      </c>
    </row>
    <row r="2753" spans="1:20" x14ac:dyDescent="0.3">
      <c r="A2753" t="s">
        <v>2758</v>
      </c>
      <c r="B2753">
        <v>68</v>
      </c>
      <c r="C2753">
        <v>102</v>
      </c>
      <c r="D2753">
        <v>354704</v>
      </c>
      <c r="E2753" t="s">
        <v>135</v>
      </c>
      <c r="F2753" t="s">
        <v>1367</v>
      </c>
      <c r="G2753" t="s">
        <v>6177</v>
      </c>
      <c r="H2753">
        <v>2705</v>
      </c>
      <c r="I2753">
        <v>38</v>
      </c>
      <c r="J2753" t="s">
        <v>29</v>
      </c>
      <c r="K2753" t="s">
        <v>30</v>
      </c>
      <c r="L2753">
        <v>1300000</v>
      </c>
      <c r="M2753">
        <v>1987</v>
      </c>
      <c r="N2753">
        <v>5.9</v>
      </c>
      <c r="O2753">
        <v>-945296</v>
      </c>
      <c r="R2753" t="s">
        <v>475</v>
      </c>
      <c r="S2753" cm="1">
        <f t="array" ref="S2753">AVERAGE(IF(Table7[director_name]=R2753, Table7[imdb_score]))</f>
        <v>6.0250000000000004</v>
      </c>
      <c r="T2753" t="str">
        <f>IF(Table8[[#This Row],[Average]] &gt; $V$7, "Higher", "Lower")</f>
        <v>Lower</v>
      </c>
    </row>
    <row r="2754" spans="1:20" x14ac:dyDescent="0.3">
      <c r="A2754" t="s">
        <v>3371</v>
      </c>
      <c r="B2754">
        <v>88</v>
      </c>
      <c r="C2754">
        <v>113</v>
      </c>
      <c r="D2754">
        <v>18882880</v>
      </c>
      <c r="E2754" t="s">
        <v>73</v>
      </c>
      <c r="F2754" t="s">
        <v>5607</v>
      </c>
      <c r="G2754" t="s">
        <v>6178</v>
      </c>
      <c r="H2754">
        <v>20539</v>
      </c>
      <c r="I2754">
        <v>125</v>
      </c>
      <c r="J2754" t="s">
        <v>29</v>
      </c>
      <c r="K2754" t="s">
        <v>30</v>
      </c>
      <c r="L2754">
        <v>20000000</v>
      </c>
      <c r="M2754">
        <v>2007</v>
      </c>
      <c r="N2754">
        <v>5.9</v>
      </c>
      <c r="O2754">
        <v>-1117120</v>
      </c>
      <c r="R2754" t="s">
        <v>2824</v>
      </c>
      <c r="S2754" cm="1">
        <f t="array" ref="S2754">AVERAGE(IF(Table7[director_name]=R2754, Table7[imdb_score]))</f>
        <v>6.0250000000000004</v>
      </c>
      <c r="T2754" t="str">
        <f>IF(Table8[[#This Row],[Average]] &gt; $V$7, "Higher", "Lower")</f>
        <v>Lower</v>
      </c>
    </row>
    <row r="2755" spans="1:20" x14ac:dyDescent="0.3">
      <c r="A2755" t="s">
        <v>3637</v>
      </c>
      <c r="B2755">
        <v>58</v>
      </c>
      <c r="C2755">
        <v>95</v>
      </c>
      <c r="D2755">
        <v>6739141</v>
      </c>
      <c r="E2755" t="s">
        <v>2211</v>
      </c>
      <c r="F2755" t="s">
        <v>2689</v>
      </c>
      <c r="G2755" t="s">
        <v>6179</v>
      </c>
      <c r="H2755">
        <v>23383</v>
      </c>
      <c r="I2755">
        <v>68</v>
      </c>
      <c r="J2755" t="s">
        <v>29</v>
      </c>
      <c r="K2755" t="s">
        <v>581</v>
      </c>
      <c r="L2755">
        <v>8000000</v>
      </c>
      <c r="M2755">
        <v>1992</v>
      </c>
      <c r="N2755">
        <v>5.9</v>
      </c>
      <c r="O2755">
        <v>-1260859</v>
      </c>
      <c r="R2755" t="s">
        <v>2824</v>
      </c>
      <c r="S2755" cm="1">
        <f t="array" ref="S2755">AVERAGE(IF(Table7[director_name]=R2755, Table7[imdb_score]))</f>
        <v>6.0250000000000004</v>
      </c>
      <c r="T2755" t="str">
        <f>IF(Table8[[#This Row],[Average]] &gt; $V$7, "Higher", "Lower")</f>
        <v>Lower</v>
      </c>
    </row>
    <row r="2756" spans="1:20" x14ac:dyDescent="0.3">
      <c r="A2756" t="s">
        <v>3923</v>
      </c>
      <c r="B2756">
        <v>18</v>
      </c>
      <c r="C2756">
        <v>117</v>
      </c>
      <c r="D2756">
        <v>379643</v>
      </c>
      <c r="E2756" t="s">
        <v>92</v>
      </c>
      <c r="F2756" t="s">
        <v>795</v>
      </c>
      <c r="G2756" t="s">
        <v>6180</v>
      </c>
      <c r="H2756">
        <v>1573</v>
      </c>
      <c r="I2756">
        <v>29</v>
      </c>
      <c r="J2756" t="s">
        <v>29</v>
      </c>
      <c r="K2756" t="s">
        <v>30</v>
      </c>
      <c r="L2756">
        <v>2200000</v>
      </c>
      <c r="M2756">
        <v>2007</v>
      </c>
      <c r="N2756">
        <v>5.9</v>
      </c>
      <c r="O2756">
        <v>-1820357</v>
      </c>
      <c r="R2756" t="s">
        <v>475</v>
      </c>
      <c r="S2756" cm="1">
        <f t="array" ref="S2756">AVERAGE(IF(Table7[director_name]=R2756, Table7[imdb_score]))</f>
        <v>6.0250000000000004</v>
      </c>
      <c r="T2756" t="str">
        <f>IF(Table8[[#This Row],[Average]] &gt; $V$7, "Higher", "Lower")</f>
        <v>Lower</v>
      </c>
    </row>
    <row r="2757" spans="1:20" x14ac:dyDescent="0.3">
      <c r="A2757" t="s">
        <v>934</v>
      </c>
      <c r="B2757">
        <v>110</v>
      </c>
      <c r="C2757">
        <v>108</v>
      </c>
      <c r="D2757">
        <v>17803796</v>
      </c>
      <c r="E2757" t="s">
        <v>676</v>
      </c>
      <c r="F2757" t="s">
        <v>3418</v>
      </c>
      <c r="G2757" t="s">
        <v>6181</v>
      </c>
      <c r="H2757">
        <v>26100</v>
      </c>
      <c r="I2757">
        <v>97</v>
      </c>
      <c r="J2757" t="s">
        <v>29</v>
      </c>
      <c r="K2757" t="s">
        <v>30</v>
      </c>
      <c r="L2757">
        <v>20000000</v>
      </c>
      <c r="M2757">
        <v>2006</v>
      </c>
      <c r="N2757">
        <v>5.9</v>
      </c>
      <c r="O2757">
        <v>-2196204</v>
      </c>
      <c r="R2757" t="s">
        <v>2824</v>
      </c>
      <c r="S2757" cm="1">
        <f t="array" ref="S2757">AVERAGE(IF(Table7[director_name]=R2757, Table7[imdb_score]))</f>
        <v>6.0250000000000004</v>
      </c>
      <c r="T2757" t="str">
        <f>IF(Table8[[#This Row],[Average]] &gt; $V$7, "Higher", "Lower")</f>
        <v>Lower</v>
      </c>
    </row>
    <row r="2758" spans="1:20" x14ac:dyDescent="0.3">
      <c r="A2758" t="s">
        <v>4015</v>
      </c>
      <c r="B2758">
        <v>47</v>
      </c>
      <c r="C2758">
        <v>90</v>
      </c>
      <c r="D2758">
        <v>75727</v>
      </c>
      <c r="E2758" t="s">
        <v>5492</v>
      </c>
      <c r="F2758" t="s">
        <v>6182</v>
      </c>
      <c r="G2758" t="s">
        <v>6183</v>
      </c>
      <c r="H2758">
        <v>5699</v>
      </c>
      <c r="I2758">
        <v>40</v>
      </c>
      <c r="J2758" t="s">
        <v>174</v>
      </c>
      <c r="K2758" t="s">
        <v>30</v>
      </c>
      <c r="L2758">
        <v>2500000</v>
      </c>
      <c r="M2758">
        <v>2008</v>
      </c>
      <c r="N2758">
        <v>5.9</v>
      </c>
      <c r="O2758">
        <v>-2424273</v>
      </c>
      <c r="R2758" t="s">
        <v>475</v>
      </c>
      <c r="S2758" cm="1">
        <f t="array" ref="S2758">AVERAGE(IF(Table7[director_name]=R2758, Table7[imdb_score]))</f>
        <v>6.0250000000000004</v>
      </c>
      <c r="T2758" t="str">
        <f>IF(Table8[[#This Row],[Average]] &gt; $V$7, "Higher", "Lower")</f>
        <v>Lower</v>
      </c>
    </row>
    <row r="2759" spans="1:20" x14ac:dyDescent="0.3">
      <c r="A2759" t="s">
        <v>3147</v>
      </c>
      <c r="B2759">
        <v>97</v>
      </c>
      <c r="C2759">
        <v>96</v>
      </c>
      <c r="D2759">
        <v>19351569</v>
      </c>
      <c r="E2759" t="s">
        <v>4570</v>
      </c>
      <c r="F2759" t="s">
        <v>6184</v>
      </c>
      <c r="G2759" t="s">
        <v>6185</v>
      </c>
      <c r="H2759">
        <v>33287</v>
      </c>
      <c r="I2759">
        <v>201</v>
      </c>
      <c r="J2759" t="s">
        <v>29</v>
      </c>
      <c r="K2759" t="s">
        <v>30</v>
      </c>
      <c r="L2759">
        <v>22000000</v>
      </c>
      <c r="M2759">
        <v>2001</v>
      </c>
      <c r="N2759">
        <v>5.9</v>
      </c>
      <c r="O2759">
        <v>-2648431</v>
      </c>
      <c r="R2759" t="s">
        <v>475</v>
      </c>
      <c r="S2759" cm="1">
        <f t="array" ref="S2759">AVERAGE(IF(Table7[director_name]=R2759, Table7[imdb_score]))</f>
        <v>6.0250000000000004</v>
      </c>
      <c r="T2759" t="str">
        <f>IF(Table8[[#This Row],[Average]] &gt; $V$7, "Higher", "Lower")</f>
        <v>Lower</v>
      </c>
    </row>
    <row r="2760" spans="1:20" x14ac:dyDescent="0.3">
      <c r="A2760" t="s">
        <v>3983</v>
      </c>
      <c r="B2760">
        <v>121</v>
      </c>
      <c r="C2760">
        <v>97</v>
      </c>
      <c r="D2760">
        <v>434417</v>
      </c>
      <c r="E2760" t="s">
        <v>92</v>
      </c>
      <c r="F2760" t="s">
        <v>1248</v>
      </c>
      <c r="G2760" t="s">
        <v>6186</v>
      </c>
      <c r="H2760">
        <v>8867</v>
      </c>
      <c r="I2760">
        <v>65</v>
      </c>
      <c r="J2760" t="s">
        <v>29</v>
      </c>
      <c r="K2760" t="s">
        <v>408</v>
      </c>
      <c r="L2760">
        <v>4600000</v>
      </c>
      <c r="M2760">
        <v>2007</v>
      </c>
      <c r="N2760">
        <v>5.9</v>
      </c>
      <c r="O2760">
        <v>-4165583</v>
      </c>
      <c r="R2760" t="s">
        <v>475</v>
      </c>
      <c r="S2760" cm="1">
        <f t="array" ref="S2760">AVERAGE(IF(Table7[director_name]=R2760, Table7[imdb_score]))</f>
        <v>6.0250000000000004</v>
      </c>
      <c r="T2760" t="str">
        <f>IF(Table8[[#This Row],[Average]] &gt; $V$7, "Higher", "Lower")</f>
        <v>Lower</v>
      </c>
    </row>
    <row r="2761" spans="1:20" x14ac:dyDescent="0.3">
      <c r="A2761" t="s">
        <v>3955</v>
      </c>
      <c r="B2761">
        <v>138</v>
      </c>
      <c r="C2761">
        <v>104</v>
      </c>
      <c r="D2761">
        <v>108229</v>
      </c>
      <c r="E2761" t="s">
        <v>4875</v>
      </c>
      <c r="F2761" t="s">
        <v>61</v>
      </c>
      <c r="G2761" t="s">
        <v>6187</v>
      </c>
      <c r="H2761">
        <v>30836</v>
      </c>
      <c r="I2761">
        <v>137</v>
      </c>
      <c r="J2761" t="s">
        <v>29</v>
      </c>
      <c r="K2761" t="s">
        <v>30</v>
      </c>
      <c r="L2761">
        <v>4500000</v>
      </c>
      <c r="M2761">
        <v>2009</v>
      </c>
      <c r="N2761">
        <v>5.9</v>
      </c>
      <c r="O2761">
        <v>-4391771</v>
      </c>
      <c r="R2761" t="s">
        <v>3071</v>
      </c>
      <c r="S2761" cm="1">
        <f t="array" ref="S2761">AVERAGE(IF(Table7[director_name]=R2761, Table7[imdb_score]))</f>
        <v>6.0166666666666657</v>
      </c>
      <c r="T2761" t="str">
        <f>IF(Table8[[#This Row],[Average]] &gt; $V$7, "Higher", "Lower")</f>
        <v>Lower</v>
      </c>
    </row>
    <row r="2762" spans="1:20" x14ac:dyDescent="0.3">
      <c r="A2762" t="s">
        <v>2802</v>
      </c>
      <c r="B2762">
        <v>46</v>
      </c>
      <c r="C2762">
        <v>103</v>
      </c>
      <c r="D2762">
        <v>10411980</v>
      </c>
      <c r="E2762" t="s">
        <v>6188</v>
      </c>
      <c r="F2762" t="s">
        <v>6189</v>
      </c>
      <c r="G2762" t="s">
        <v>6190</v>
      </c>
      <c r="H2762">
        <v>22649</v>
      </c>
      <c r="I2762">
        <v>212</v>
      </c>
      <c r="J2762" t="s">
        <v>29</v>
      </c>
      <c r="K2762" t="s">
        <v>30</v>
      </c>
      <c r="L2762">
        <v>15000000</v>
      </c>
      <c r="M2762">
        <v>2004</v>
      </c>
      <c r="N2762">
        <v>5.9</v>
      </c>
      <c r="O2762">
        <v>-4588020</v>
      </c>
      <c r="R2762" t="s">
        <v>3071</v>
      </c>
      <c r="S2762" cm="1">
        <f t="array" ref="S2762">AVERAGE(IF(Table7[director_name]=R2762, Table7[imdb_score]))</f>
        <v>6.0166666666666657</v>
      </c>
      <c r="T2762" t="str">
        <f>IF(Table8[[#This Row],[Average]] &gt; $V$7, "Higher", "Lower")</f>
        <v>Lower</v>
      </c>
    </row>
    <row r="2763" spans="1:20" x14ac:dyDescent="0.3">
      <c r="A2763" t="s">
        <v>4062</v>
      </c>
      <c r="B2763">
        <v>98</v>
      </c>
      <c r="C2763">
        <v>85</v>
      </c>
      <c r="D2763">
        <v>43905746</v>
      </c>
      <c r="E2763" t="s">
        <v>672</v>
      </c>
      <c r="F2763" t="s">
        <v>339</v>
      </c>
      <c r="G2763" t="s">
        <v>6191</v>
      </c>
      <c r="H2763">
        <v>77684</v>
      </c>
      <c r="I2763">
        <v>294</v>
      </c>
      <c r="J2763" t="s">
        <v>29</v>
      </c>
      <c r="K2763" t="s">
        <v>30</v>
      </c>
      <c r="L2763">
        <v>49000000</v>
      </c>
      <c r="M2763">
        <v>2001</v>
      </c>
      <c r="N2763">
        <v>5.9</v>
      </c>
      <c r="O2763">
        <v>-5094254</v>
      </c>
      <c r="R2763" t="s">
        <v>3071</v>
      </c>
      <c r="S2763" cm="1">
        <f t="array" ref="S2763">AVERAGE(IF(Table7[director_name]=R2763, Table7[imdb_score]))</f>
        <v>6.0166666666666657</v>
      </c>
      <c r="T2763" t="str">
        <f>IF(Table8[[#This Row],[Average]] &gt; $V$7, "Higher", "Lower")</f>
        <v>Lower</v>
      </c>
    </row>
    <row r="2764" spans="1:20" x14ac:dyDescent="0.3">
      <c r="A2764" t="s">
        <v>1668</v>
      </c>
      <c r="B2764">
        <v>217</v>
      </c>
      <c r="C2764">
        <v>118</v>
      </c>
      <c r="D2764">
        <v>88761720</v>
      </c>
      <c r="E2764" t="s">
        <v>1674</v>
      </c>
      <c r="F2764" t="s">
        <v>729</v>
      </c>
      <c r="G2764" t="s">
        <v>6192</v>
      </c>
      <c r="H2764">
        <v>141179</v>
      </c>
      <c r="I2764">
        <v>419</v>
      </c>
      <c r="J2764" t="s">
        <v>29</v>
      </c>
      <c r="K2764" t="s">
        <v>200</v>
      </c>
      <c r="L2764">
        <v>95000000</v>
      </c>
      <c r="M2764">
        <v>2010</v>
      </c>
      <c r="N2764">
        <v>5.9</v>
      </c>
      <c r="O2764">
        <v>-6238280</v>
      </c>
      <c r="R2764" t="s">
        <v>3071</v>
      </c>
      <c r="S2764" cm="1">
        <f t="array" ref="S2764">AVERAGE(IF(Table7[director_name]=R2764, Table7[imdb_score]))</f>
        <v>6.0166666666666657</v>
      </c>
      <c r="T2764" t="str">
        <f>IF(Table8[[#This Row],[Average]] &gt; $V$7, "Higher", "Lower")</f>
        <v>Lower</v>
      </c>
    </row>
    <row r="2765" spans="1:20" x14ac:dyDescent="0.3">
      <c r="A2765" t="s">
        <v>714</v>
      </c>
      <c r="B2765">
        <v>134</v>
      </c>
      <c r="C2765">
        <v>124</v>
      </c>
      <c r="D2765">
        <v>68473360</v>
      </c>
      <c r="E2765" t="s">
        <v>1050</v>
      </c>
      <c r="F2765" t="s">
        <v>6193</v>
      </c>
      <c r="G2765" t="s">
        <v>6194</v>
      </c>
      <c r="H2765">
        <v>49536</v>
      </c>
      <c r="I2765">
        <v>379</v>
      </c>
      <c r="J2765" t="s">
        <v>29</v>
      </c>
      <c r="K2765" t="s">
        <v>30</v>
      </c>
      <c r="L2765">
        <v>75000000</v>
      </c>
      <c r="M2765">
        <v>2000</v>
      </c>
      <c r="N2765">
        <v>5.9</v>
      </c>
      <c r="O2765">
        <v>-6526640</v>
      </c>
      <c r="R2765" t="s">
        <v>3071</v>
      </c>
      <c r="S2765" cm="1">
        <f t="array" ref="S2765">AVERAGE(IF(Table7[director_name]=R2765, Table7[imdb_score]))</f>
        <v>6.0166666666666657</v>
      </c>
      <c r="T2765" t="str">
        <f>IF(Table8[[#This Row],[Average]] &gt; $V$7, "Higher", "Lower")</f>
        <v>Lower</v>
      </c>
    </row>
    <row r="2766" spans="1:20" x14ac:dyDescent="0.3">
      <c r="A2766" t="s">
        <v>3942</v>
      </c>
      <c r="B2766">
        <v>104</v>
      </c>
      <c r="C2766">
        <v>108</v>
      </c>
      <c r="D2766">
        <v>453079</v>
      </c>
      <c r="E2766" t="s">
        <v>676</v>
      </c>
      <c r="F2766" t="s">
        <v>6195</v>
      </c>
      <c r="G2766" t="s">
        <v>6196</v>
      </c>
      <c r="H2766">
        <v>4124</v>
      </c>
      <c r="I2766">
        <v>29</v>
      </c>
      <c r="J2766" t="s">
        <v>29</v>
      </c>
      <c r="K2766" t="s">
        <v>30</v>
      </c>
      <c r="L2766">
        <v>7000000</v>
      </c>
      <c r="M2766">
        <v>2010</v>
      </c>
      <c r="N2766">
        <v>5.9</v>
      </c>
      <c r="O2766">
        <v>-6546921</v>
      </c>
      <c r="R2766" t="s">
        <v>3071</v>
      </c>
      <c r="S2766" cm="1">
        <f t="array" ref="S2766">AVERAGE(IF(Table7[director_name]=R2766, Table7[imdb_score]))</f>
        <v>6.0166666666666657</v>
      </c>
      <c r="T2766" t="str">
        <f>IF(Table8[[#This Row],[Average]] &gt; $V$7, "Higher", "Lower")</f>
        <v>Lower</v>
      </c>
    </row>
    <row r="2767" spans="1:20" x14ac:dyDescent="0.3">
      <c r="A2767" t="s">
        <v>3946</v>
      </c>
      <c r="B2767">
        <v>244</v>
      </c>
      <c r="C2767">
        <v>108</v>
      </c>
      <c r="D2767">
        <v>23070045</v>
      </c>
      <c r="E2767" t="s">
        <v>621</v>
      </c>
      <c r="F2767" t="s">
        <v>1266</v>
      </c>
      <c r="G2767" t="s">
        <v>6197</v>
      </c>
      <c r="H2767">
        <v>47003</v>
      </c>
      <c r="I2767">
        <v>215</v>
      </c>
      <c r="J2767" t="s">
        <v>29</v>
      </c>
      <c r="K2767" t="s">
        <v>30</v>
      </c>
      <c r="L2767">
        <v>30000000</v>
      </c>
      <c r="M2767">
        <v>2011</v>
      </c>
      <c r="N2767">
        <v>5.9</v>
      </c>
      <c r="O2767">
        <v>-6929955</v>
      </c>
      <c r="R2767" t="s">
        <v>3765</v>
      </c>
      <c r="S2767" cm="1">
        <f t="array" ref="S2767">AVERAGE(IF(Table7[director_name]=R2767, Table7[imdb_score]))</f>
        <v>6.0000000000000009</v>
      </c>
      <c r="T2767" t="str">
        <f>IF(Table8[[#This Row],[Average]] &gt; $V$7, "Higher", "Lower")</f>
        <v>Lower</v>
      </c>
    </row>
    <row r="2768" spans="1:20" x14ac:dyDescent="0.3">
      <c r="A2768" t="s">
        <v>3962</v>
      </c>
      <c r="B2768">
        <v>260</v>
      </c>
      <c r="C2768">
        <v>100</v>
      </c>
      <c r="D2768">
        <v>22525921</v>
      </c>
      <c r="E2768" t="s">
        <v>676</v>
      </c>
      <c r="F2768" t="s">
        <v>478</v>
      </c>
      <c r="G2768" t="s">
        <v>6198</v>
      </c>
      <c r="H2768">
        <v>60596</v>
      </c>
      <c r="I2768">
        <v>158</v>
      </c>
      <c r="J2768" t="s">
        <v>29</v>
      </c>
      <c r="K2768" t="s">
        <v>30</v>
      </c>
      <c r="L2768">
        <v>30000000</v>
      </c>
      <c r="M2768">
        <v>2013</v>
      </c>
      <c r="N2768">
        <v>5.9</v>
      </c>
      <c r="O2768">
        <v>-7474079</v>
      </c>
      <c r="R2768" t="s">
        <v>3765</v>
      </c>
      <c r="S2768" cm="1">
        <f t="array" ref="S2768">AVERAGE(IF(Table7[director_name]=R2768, Table7[imdb_score]))</f>
        <v>6.0000000000000009</v>
      </c>
      <c r="T2768" t="str">
        <f>IF(Table8[[#This Row],[Average]] &gt; $V$7, "Higher", "Lower")</f>
        <v>Lower</v>
      </c>
    </row>
    <row r="2769" spans="1:20" x14ac:dyDescent="0.3">
      <c r="A2769" t="s">
        <v>4418</v>
      </c>
      <c r="B2769">
        <v>27</v>
      </c>
      <c r="C2769">
        <v>88</v>
      </c>
      <c r="D2769">
        <v>9286314</v>
      </c>
      <c r="E2769" t="s">
        <v>39</v>
      </c>
      <c r="F2769" t="s">
        <v>6199</v>
      </c>
      <c r="G2769" t="s">
        <v>6200</v>
      </c>
      <c r="H2769">
        <v>4972</v>
      </c>
      <c r="I2769">
        <v>62</v>
      </c>
      <c r="J2769" t="s">
        <v>29</v>
      </c>
      <c r="K2769" t="s">
        <v>30</v>
      </c>
      <c r="L2769">
        <v>17000000</v>
      </c>
      <c r="M2769">
        <v>1991</v>
      </c>
      <c r="N2769">
        <v>5.9</v>
      </c>
      <c r="O2769">
        <v>-7713686</v>
      </c>
      <c r="R2769" t="s">
        <v>3765</v>
      </c>
      <c r="S2769" cm="1">
        <f t="array" ref="S2769">AVERAGE(IF(Table7[director_name]=R2769, Table7[imdb_score]))</f>
        <v>6.0000000000000009</v>
      </c>
      <c r="T2769" t="str">
        <f>IF(Table8[[#This Row],[Average]] &gt; $V$7, "Higher", "Lower")</f>
        <v>Lower</v>
      </c>
    </row>
    <row r="2770" spans="1:20" x14ac:dyDescent="0.3">
      <c r="A2770" t="s">
        <v>4017</v>
      </c>
      <c r="B2770">
        <v>22</v>
      </c>
      <c r="C2770">
        <v>90</v>
      </c>
      <c r="D2770">
        <v>100503</v>
      </c>
      <c r="E2770" t="s">
        <v>289</v>
      </c>
      <c r="F2770" t="s">
        <v>6201</v>
      </c>
      <c r="G2770" t="s">
        <v>6202</v>
      </c>
      <c r="H2770">
        <v>7759</v>
      </c>
      <c r="I2770">
        <v>20</v>
      </c>
      <c r="J2770" t="s">
        <v>29</v>
      </c>
      <c r="K2770" t="s">
        <v>30</v>
      </c>
      <c r="L2770">
        <v>8000000</v>
      </c>
      <c r="M2770">
        <v>2009</v>
      </c>
      <c r="N2770">
        <v>5.9</v>
      </c>
      <c r="O2770">
        <v>-7899497</v>
      </c>
      <c r="R2770" t="s">
        <v>3765</v>
      </c>
      <c r="S2770" cm="1">
        <f t="array" ref="S2770">AVERAGE(IF(Table7[director_name]=R2770, Table7[imdb_score]))</f>
        <v>6.0000000000000009</v>
      </c>
      <c r="T2770" t="str">
        <f>IF(Table8[[#This Row],[Average]] &gt; $V$7, "Higher", "Lower")</f>
        <v>Lower</v>
      </c>
    </row>
    <row r="2771" spans="1:20" x14ac:dyDescent="0.3">
      <c r="A2771" t="s">
        <v>3916</v>
      </c>
      <c r="B2771">
        <v>144</v>
      </c>
      <c r="C2771">
        <v>125</v>
      </c>
      <c r="D2771">
        <v>49875589</v>
      </c>
      <c r="E2771" t="s">
        <v>2094</v>
      </c>
      <c r="F2771" t="s">
        <v>1285</v>
      </c>
      <c r="G2771" t="s">
        <v>6203</v>
      </c>
      <c r="H2771">
        <v>28807</v>
      </c>
      <c r="I2771">
        <v>273</v>
      </c>
      <c r="J2771" t="s">
        <v>29</v>
      </c>
      <c r="K2771" t="s">
        <v>30</v>
      </c>
      <c r="L2771">
        <v>58000000</v>
      </c>
      <c r="M2771">
        <v>2012</v>
      </c>
      <c r="N2771">
        <v>5.9</v>
      </c>
      <c r="O2771">
        <v>-8124411</v>
      </c>
      <c r="R2771" t="s">
        <v>2528</v>
      </c>
      <c r="S2771" cm="1">
        <f t="array" ref="S2771">AVERAGE(IF(Table7[director_name]=R2771, Table7[imdb_score]))</f>
        <v>6</v>
      </c>
      <c r="T2771" t="str">
        <f>IF(Table8[[#This Row],[Average]] &gt; $V$7, "Higher", "Lower")</f>
        <v>Lower</v>
      </c>
    </row>
    <row r="2772" spans="1:20" x14ac:dyDescent="0.3">
      <c r="A2772" t="s">
        <v>4269</v>
      </c>
      <c r="B2772">
        <v>112</v>
      </c>
      <c r="C2772">
        <v>98</v>
      </c>
      <c r="D2772">
        <v>8662318</v>
      </c>
      <c r="E2772" t="s">
        <v>289</v>
      </c>
      <c r="F2772" t="s">
        <v>4369</v>
      </c>
      <c r="G2772" t="s">
        <v>6204</v>
      </c>
      <c r="H2772">
        <v>15033</v>
      </c>
      <c r="I2772">
        <v>75</v>
      </c>
      <c r="J2772" t="s">
        <v>29</v>
      </c>
      <c r="K2772" t="s">
        <v>30</v>
      </c>
      <c r="L2772">
        <v>17000000</v>
      </c>
      <c r="M2772">
        <v>2009</v>
      </c>
      <c r="N2772">
        <v>5.9</v>
      </c>
      <c r="O2772">
        <v>-8337682</v>
      </c>
      <c r="R2772" t="s">
        <v>3716</v>
      </c>
      <c r="S2772" cm="1">
        <f t="array" ref="S2772">AVERAGE(IF(Table7[director_name]=R2772, Table7[imdb_score]))</f>
        <v>6</v>
      </c>
      <c r="T2772" t="str">
        <f>IF(Table8[[#This Row],[Average]] &gt; $V$7, "Higher", "Lower")</f>
        <v>Lower</v>
      </c>
    </row>
    <row r="2773" spans="1:20" x14ac:dyDescent="0.3">
      <c r="A2773" t="s">
        <v>2673</v>
      </c>
      <c r="B2773">
        <v>93</v>
      </c>
      <c r="C2773">
        <v>124</v>
      </c>
      <c r="D2773">
        <v>41256277</v>
      </c>
      <c r="E2773" t="s">
        <v>175</v>
      </c>
      <c r="F2773" t="s">
        <v>6205</v>
      </c>
      <c r="G2773" t="s">
        <v>6206</v>
      </c>
      <c r="H2773">
        <v>46451</v>
      </c>
      <c r="I2773">
        <v>156</v>
      </c>
      <c r="J2773" t="s">
        <v>29</v>
      </c>
      <c r="K2773" t="s">
        <v>30</v>
      </c>
      <c r="L2773">
        <v>50000000</v>
      </c>
      <c r="M2773">
        <v>1997</v>
      </c>
      <c r="N2773">
        <v>5.9</v>
      </c>
      <c r="O2773">
        <v>-8743723</v>
      </c>
      <c r="R2773" t="s">
        <v>3804</v>
      </c>
      <c r="S2773" cm="1">
        <f t="array" ref="S2773">AVERAGE(IF(Table7[director_name]=R2773, Table7[imdb_score]))</f>
        <v>6</v>
      </c>
      <c r="T2773" t="str">
        <f>IF(Table8[[#This Row],[Average]] &gt; $V$7, "Higher", "Lower")</f>
        <v>Lower</v>
      </c>
    </row>
    <row r="2774" spans="1:20" x14ac:dyDescent="0.3">
      <c r="A2774" t="s">
        <v>3948</v>
      </c>
      <c r="B2774">
        <v>270</v>
      </c>
      <c r="C2774">
        <v>108</v>
      </c>
      <c r="D2774">
        <v>20981633</v>
      </c>
      <c r="E2774" t="s">
        <v>217</v>
      </c>
      <c r="F2774" t="s">
        <v>6207</v>
      </c>
      <c r="G2774" t="s">
        <v>6208</v>
      </c>
      <c r="H2774">
        <v>78256</v>
      </c>
      <c r="I2774">
        <v>492</v>
      </c>
      <c r="J2774" t="s">
        <v>29</v>
      </c>
      <c r="K2774" t="s">
        <v>30</v>
      </c>
      <c r="L2774">
        <v>30000000</v>
      </c>
      <c r="M2774">
        <v>2008</v>
      </c>
      <c r="N2774">
        <v>5.9</v>
      </c>
      <c r="O2774">
        <v>-9018367</v>
      </c>
      <c r="R2774" t="s">
        <v>3836</v>
      </c>
      <c r="S2774" cm="1">
        <f t="array" ref="S2774">AVERAGE(IF(Table7[director_name]=R2774, Table7[imdb_score]))</f>
        <v>6</v>
      </c>
      <c r="T2774" t="str">
        <f>IF(Table8[[#This Row],[Average]] &gt; $V$7, "Higher", "Lower")</f>
        <v>Lower</v>
      </c>
    </row>
    <row r="2775" spans="1:20" x14ac:dyDescent="0.3">
      <c r="A2775" t="s">
        <v>2044</v>
      </c>
      <c r="B2775">
        <v>25</v>
      </c>
      <c r="C2775">
        <v>96</v>
      </c>
      <c r="D2775">
        <v>35617599</v>
      </c>
      <c r="E2775" t="s">
        <v>3797</v>
      </c>
      <c r="F2775" t="s">
        <v>1521</v>
      </c>
      <c r="G2775" t="s">
        <v>6209</v>
      </c>
      <c r="H2775">
        <v>20688</v>
      </c>
      <c r="I2775">
        <v>47</v>
      </c>
      <c r="J2775" t="s">
        <v>29</v>
      </c>
      <c r="K2775" t="s">
        <v>30</v>
      </c>
      <c r="L2775">
        <v>45000000</v>
      </c>
      <c r="M2775">
        <v>1995</v>
      </c>
      <c r="N2775">
        <v>5.9</v>
      </c>
      <c r="O2775">
        <v>-9382401</v>
      </c>
      <c r="R2775" t="s">
        <v>3716</v>
      </c>
      <c r="S2775" cm="1">
        <f t="array" ref="S2775">AVERAGE(IF(Table7[director_name]=R2775, Table7[imdb_score]))</f>
        <v>6</v>
      </c>
      <c r="T2775" t="str">
        <f>IF(Table8[[#This Row],[Average]] &gt; $V$7, "Higher", "Lower")</f>
        <v>Lower</v>
      </c>
    </row>
    <row r="2776" spans="1:20" x14ac:dyDescent="0.3">
      <c r="A2776" t="s">
        <v>3351</v>
      </c>
      <c r="B2776">
        <v>90</v>
      </c>
      <c r="C2776">
        <v>90</v>
      </c>
      <c r="D2776">
        <v>17848322</v>
      </c>
      <c r="E2776" t="s">
        <v>289</v>
      </c>
      <c r="F2776" t="s">
        <v>1616</v>
      </c>
      <c r="G2776" t="s">
        <v>6210</v>
      </c>
      <c r="H2776">
        <v>18771</v>
      </c>
      <c r="I2776">
        <v>102</v>
      </c>
      <c r="J2776" t="s">
        <v>29</v>
      </c>
      <c r="K2776" t="s">
        <v>361</v>
      </c>
      <c r="L2776">
        <v>28000000</v>
      </c>
      <c r="M2776">
        <v>2004</v>
      </c>
      <c r="N2776">
        <v>5.9</v>
      </c>
      <c r="O2776">
        <v>-10151678</v>
      </c>
      <c r="R2776" t="s">
        <v>3855</v>
      </c>
      <c r="S2776" cm="1">
        <f t="array" ref="S2776">AVERAGE(IF(Table7[director_name]=R2776, Table7[imdb_score]))</f>
        <v>6</v>
      </c>
      <c r="T2776" t="str">
        <f>IF(Table8[[#This Row],[Average]] &gt; $V$7, "Higher", "Lower")</f>
        <v>Lower</v>
      </c>
    </row>
    <row r="2777" spans="1:20" x14ac:dyDescent="0.3">
      <c r="A2777" t="s">
        <v>3054</v>
      </c>
      <c r="B2777">
        <v>38</v>
      </c>
      <c r="C2777">
        <v>112</v>
      </c>
      <c r="D2777">
        <v>6734844</v>
      </c>
      <c r="E2777" t="s">
        <v>588</v>
      </c>
      <c r="F2777" t="s">
        <v>6211</v>
      </c>
      <c r="G2777" t="s">
        <v>6212</v>
      </c>
      <c r="H2777">
        <v>29591</v>
      </c>
      <c r="I2777">
        <v>118</v>
      </c>
      <c r="J2777" t="s">
        <v>29</v>
      </c>
      <c r="K2777" t="s">
        <v>30</v>
      </c>
      <c r="L2777">
        <v>17000000</v>
      </c>
      <c r="M2777">
        <v>1986</v>
      </c>
      <c r="N2777">
        <v>5.9</v>
      </c>
      <c r="O2777">
        <v>-10265156</v>
      </c>
      <c r="R2777" t="s">
        <v>3785</v>
      </c>
      <c r="S2777" cm="1">
        <f t="array" ref="S2777">AVERAGE(IF(Table7[director_name]=R2777, Table7[imdb_score]))</f>
        <v>6</v>
      </c>
      <c r="T2777" t="str">
        <f>IF(Table8[[#This Row],[Average]] &gt; $V$7, "Higher", "Lower")</f>
        <v>Lower</v>
      </c>
    </row>
    <row r="2778" spans="1:20" x14ac:dyDescent="0.3">
      <c r="A2778" t="s">
        <v>4012</v>
      </c>
      <c r="B2778">
        <v>21</v>
      </c>
      <c r="C2778">
        <v>91</v>
      </c>
      <c r="D2778">
        <v>2104000</v>
      </c>
      <c r="E2778" t="s">
        <v>305</v>
      </c>
      <c r="F2778" t="s">
        <v>3257</v>
      </c>
      <c r="G2778" t="s">
        <v>6213</v>
      </c>
      <c r="H2778">
        <v>1595</v>
      </c>
      <c r="I2778">
        <v>19</v>
      </c>
      <c r="J2778" t="s">
        <v>29</v>
      </c>
      <c r="K2778" t="s">
        <v>30</v>
      </c>
      <c r="L2778">
        <v>13000000</v>
      </c>
      <c r="M2778">
        <v>1996</v>
      </c>
      <c r="N2778">
        <v>5.9</v>
      </c>
      <c r="O2778">
        <v>-10896000</v>
      </c>
      <c r="R2778" t="s">
        <v>3785</v>
      </c>
      <c r="S2778" cm="1">
        <f t="array" ref="S2778">AVERAGE(IF(Table7[director_name]=R2778, Table7[imdb_score]))</f>
        <v>6</v>
      </c>
      <c r="T2778" t="str">
        <f>IF(Table8[[#This Row],[Average]] &gt; $V$7, "Higher", "Lower")</f>
        <v>Lower</v>
      </c>
    </row>
    <row r="2779" spans="1:20" x14ac:dyDescent="0.3">
      <c r="A2779" t="s">
        <v>4820</v>
      </c>
      <c r="B2779">
        <v>185</v>
      </c>
      <c r="C2779">
        <v>122</v>
      </c>
      <c r="D2779">
        <v>52397389</v>
      </c>
      <c r="E2779" t="s">
        <v>6214</v>
      </c>
      <c r="F2779" t="s">
        <v>468</v>
      </c>
      <c r="G2779" t="s">
        <v>6215</v>
      </c>
      <c r="H2779">
        <v>132954</v>
      </c>
      <c r="I2779">
        <v>514</v>
      </c>
      <c r="J2779" t="s">
        <v>29</v>
      </c>
      <c r="K2779" t="s">
        <v>30</v>
      </c>
      <c r="L2779">
        <v>65000000</v>
      </c>
      <c r="M2779">
        <v>2004</v>
      </c>
      <c r="N2779">
        <v>5.9</v>
      </c>
      <c r="O2779">
        <v>-12602611</v>
      </c>
      <c r="R2779" t="s">
        <v>3716</v>
      </c>
      <c r="S2779" cm="1">
        <f t="array" ref="S2779">AVERAGE(IF(Table7[director_name]=R2779, Table7[imdb_score]))</f>
        <v>6</v>
      </c>
      <c r="T2779" t="str">
        <f>IF(Table8[[#This Row],[Average]] &gt; $V$7, "Higher", "Lower")</f>
        <v>Lower</v>
      </c>
    </row>
    <row r="2780" spans="1:20" x14ac:dyDescent="0.3">
      <c r="A2780" t="s">
        <v>3796</v>
      </c>
      <c r="B2780">
        <v>158</v>
      </c>
      <c r="C2780">
        <v>108</v>
      </c>
      <c r="D2780">
        <v>16930884</v>
      </c>
      <c r="E2780" t="s">
        <v>140</v>
      </c>
      <c r="F2780" t="s">
        <v>34</v>
      </c>
      <c r="G2780" t="s">
        <v>6216</v>
      </c>
      <c r="H2780">
        <v>65628</v>
      </c>
      <c r="I2780">
        <v>262</v>
      </c>
      <c r="J2780" t="s">
        <v>29</v>
      </c>
      <c r="K2780" t="s">
        <v>30</v>
      </c>
      <c r="L2780">
        <v>30000000</v>
      </c>
      <c r="M2780">
        <v>2007</v>
      </c>
      <c r="N2780">
        <v>5.9</v>
      </c>
      <c r="O2780">
        <v>-13069116</v>
      </c>
      <c r="R2780" t="s">
        <v>3785</v>
      </c>
      <c r="S2780" cm="1">
        <f t="array" ref="S2780">AVERAGE(IF(Table7[director_name]=R2780, Table7[imdb_score]))</f>
        <v>6</v>
      </c>
      <c r="T2780" t="str">
        <f>IF(Table8[[#This Row],[Average]] &gt; $V$7, "Higher", "Lower")</f>
        <v>Lower</v>
      </c>
    </row>
    <row r="2781" spans="1:20" x14ac:dyDescent="0.3">
      <c r="A2781" t="s">
        <v>1160</v>
      </c>
      <c r="B2781">
        <v>298</v>
      </c>
      <c r="C2781">
        <v>125</v>
      </c>
      <c r="D2781">
        <v>26616999</v>
      </c>
      <c r="E2781" t="s">
        <v>3674</v>
      </c>
      <c r="F2781" t="s">
        <v>6217</v>
      </c>
      <c r="G2781" t="s">
        <v>3365</v>
      </c>
      <c r="H2781">
        <v>92461</v>
      </c>
      <c r="I2781">
        <v>347</v>
      </c>
      <c r="J2781" t="s">
        <v>29</v>
      </c>
      <c r="K2781" t="s">
        <v>30</v>
      </c>
      <c r="L2781">
        <v>40000000</v>
      </c>
      <c r="M2781">
        <v>2013</v>
      </c>
      <c r="N2781">
        <v>5.9</v>
      </c>
      <c r="O2781">
        <v>-13383001</v>
      </c>
      <c r="R2781" t="s">
        <v>3796</v>
      </c>
      <c r="S2781" cm="1">
        <f t="array" ref="S2781">AVERAGE(IF(Table7[director_name]=R2781, Table7[imdb_score]))</f>
        <v>6</v>
      </c>
      <c r="T2781" t="str">
        <f>IF(Table8[[#This Row],[Average]] &gt; $V$7, "Higher", "Lower")</f>
        <v>Lower</v>
      </c>
    </row>
    <row r="2782" spans="1:20" x14ac:dyDescent="0.3">
      <c r="A2782" t="s">
        <v>346</v>
      </c>
      <c r="B2782">
        <v>117</v>
      </c>
      <c r="C2782">
        <v>98</v>
      </c>
      <c r="D2782">
        <v>55585389</v>
      </c>
      <c r="E2782" t="s">
        <v>1366</v>
      </c>
      <c r="F2782" t="s">
        <v>1302</v>
      </c>
      <c r="G2782" t="s">
        <v>6218</v>
      </c>
      <c r="H2782">
        <v>64121</v>
      </c>
      <c r="I2782">
        <v>241</v>
      </c>
      <c r="J2782" t="s">
        <v>29</v>
      </c>
      <c r="K2782" t="s">
        <v>30</v>
      </c>
      <c r="L2782">
        <v>69000000</v>
      </c>
      <c r="M2782">
        <v>1998</v>
      </c>
      <c r="N2782">
        <v>5.9</v>
      </c>
      <c r="O2782">
        <v>-13414611</v>
      </c>
      <c r="R2782" t="s">
        <v>3840</v>
      </c>
      <c r="S2782" cm="1">
        <f t="array" ref="S2782">AVERAGE(IF(Table7[director_name]=R2782, Table7[imdb_score]))</f>
        <v>6</v>
      </c>
      <c r="T2782" t="str">
        <f>IF(Table8[[#This Row],[Average]] &gt; $V$7, "Higher", "Lower")</f>
        <v>Lower</v>
      </c>
    </row>
    <row r="2783" spans="1:20" x14ac:dyDescent="0.3">
      <c r="A2783" t="s">
        <v>4001</v>
      </c>
      <c r="B2783">
        <v>40</v>
      </c>
      <c r="C2783">
        <v>93</v>
      </c>
      <c r="D2783">
        <v>1181197</v>
      </c>
      <c r="E2783" t="s">
        <v>269</v>
      </c>
      <c r="F2783" t="s">
        <v>3077</v>
      </c>
      <c r="G2783" t="s">
        <v>6219</v>
      </c>
      <c r="H2783">
        <v>3299</v>
      </c>
      <c r="I2783">
        <v>24</v>
      </c>
      <c r="J2783" t="s">
        <v>29</v>
      </c>
      <c r="K2783" t="s">
        <v>30</v>
      </c>
      <c r="L2783">
        <v>15500000</v>
      </c>
      <c r="M2783">
        <v>2005</v>
      </c>
      <c r="N2783">
        <v>5.9</v>
      </c>
      <c r="O2783">
        <v>-14318803</v>
      </c>
      <c r="R2783" t="s">
        <v>3846</v>
      </c>
      <c r="S2783" cm="1">
        <f t="array" ref="S2783">AVERAGE(IF(Table7[director_name]=R2783, Table7[imdb_score]))</f>
        <v>6</v>
      </c>
      <c r="T2783" t="str">
        <f>IF(Table8[[#This Row],[Average]] &gt; $V$7, "Higher", "Lower")</f>
        <v>Lower</v>
      </c>
    </row>
    <row r="2784" spans="1:20" x14ac:dyDescent="0.3">
      <c r="A2784" t="s">
        <v>4004</v>
      </c>
      <c r="B2784">
        <v>50</v>
      </c>
      <c r="C2784">
        <v>93</v>
      </c>
      <c r="D2784">
        <v>20380</v>
      </c>
      <c r="E2784" t="s">
        <v>6220</v>
      </c>
      <c r="F2784" t="s">
        <v>1338</v>
      </c>
      <c r="G2784" t="s">
        <v>6221</v>
      </c>
      <c r="H2784">
        <v>7519</v>
      </c>
      <c r="I2784">
        <v>39</v>
      </c>
      <c r="J2784" t="s">
        <v>29</v>
      </c>
      <c r="K2784" t="s">
        <v>30</v>
      </c>
      <c r="L2784">
        <v>15000000</v>
      </c>
      <c r="M2784">
        <v>2007</v>
      </c>
      <c r="N2784">
        <v>5.9</v>
      </c>
      <c r="O2784">
        <v>-14979620</v>
      </c>
      <c r="R2784" t="s">
        <v>3799</v>
      </c>
      <c r="S2784" cm="1">
        <f t="array" ref="S2784">AVERAGE(IF(Table7[director_name]=R2784, Table7[imdb_score]))</f>
        <v>6</v>
      </c>
      <c r="T2784" t="str">
        <f>IF(Table8[[#This Row],[Average]] &gt; $V$7, "Higher", "Lower")</f>
        <v>Lower</v>
      </c>
    </row>
    <row r="2785" spans="1:20" x14ac:dyDescent="0.3">
      <c r="A2785" t="s">
        <v>3001</v>
      </c>
      <c r="B2785">
        <v>53</v>
      </c>
      <c r="C2785">
        <v>134</v>
      </c>
      <c r="D2785">
        <v>37600435</v>
      </c>
      <c r="E2785" t="s">
        <v>6222</v>
      </c>
      <c r="F2785" t="s">
        <v>4140</v>
      </c>
      <c r="G2785" t="s">
        <v>6223</v>
      </c>
      <c r="H2785">
        <v>55350</v>
      </c>
      <c r="I2785">
        <v>180</v>
      </c>
      <c r="J2785" t="s">
        <v>29</v>
      </c>
      <c r="K2785" t="s">
        <v>30</v>
      </c>
      <c r="L2785">
        <v>55000000</v>
      </c>
      <c r="M2785">
        <v>1995</v>
      </c>
      <c r="N2785">
        <v>5.9</v>
      </c>
      <c r="O2785">
        <v>-17399565</v>
      </c>
      <c r="R2785" t="s">
        <v>3843</v>
      </c>
      <c r="S2785" cm="1">
        <f t="array" ref="S2785">AVERAGE(IF(Table7[director_name]=R2785, Table7[imdb_score]))</f>
        <v>6</v>
      </c>
      <c r="T2785" t="str">
        <f>IF(Table8[[#This Row],[Average]] &gt; $V$7, "Higher", "Lower")</f>
        <v>Lower</v>
      </c>
    </row>
    <row r="2786" spans="1:20" x14ac:dyDescent="0.3">
      <c r="A2786" t="s">
        <v>3099</v>
      </c>
      <c r="B2786">
        <v>101</v>
      </c>
      <c r="C2786">
        <v>99</v>
      </c>
      <c r="D2786">
        <v>8712564</v>
      </c>
      <c r="E2786" t="s">
        <v>140</v>
      </c>
      <c r="F2786" t="s">
        <v>3902</v>
      </c>
      <c r="G2786" t="s">
        <v>6224</v>
      </c>
      <c r="H2786">
        <v>16555</v>
      </c>
      <c r="I2786">
        <v>139</v>
      </c>
      <c r="J2786" t="s">
        <v>29</v>
      </c>
      <c r="K2786" t="s">
        <v>30</v>
      </c>
      <c r="L2786">
        <v>27000000</v>
      </c>
      <c r="M2786">
        <v>2004</v>
      </c>
      <c r="N2786">
        <v>5.9</v>
      </c>
      <c r="O2786">
        <v>-18287436</v>
      </c>
      <c r="R2786" t="s">
        <v>3811</v>
      </c>
      <c r="S2786" cm="1">
        <f t="array" ref="S2786">AVERAGE(IF(Table7[director_name]=R2786, Table7[imdb_score]))</f>
        <v>6</v>
      </c>
      <c r="T2786" t="str">
        <f>IF(Table8[[#This Row],[Average]] &gt; $V$7, "Higher", "Lower")</f>
        <v>Lower</v>
      </c>
    </row>
    <row r="2787" spans="1:20" x14ac:dyDescent="0.3">
      <c r="A2787" t="s">
        <v>3712</v>
      </c>
      <c r="B2787">
        <v>63</v>
      </c>
      <c r="C2787">
        <v>90</v>
      </c>
      <c r="D2787">
        <v>5108820</v>
      </c>
      <c r="E2787" t="s">
        <v>269</v>
      </c>
      <c r="F2787" t="s">
        <v>3944</v>
      </c>
      <c r="G2787" t="s">
        <v>6225</v>
      </c>
      <c r="H2787">
        <v>12519</v>
      </c>
      <c r="I2787">
        <v>112</v>
      </c>
      <c r="J2787" t="s">
        <v>29</v>
      </c>
      <c r="K2787" t="s">
        <v>30</v>
      </c>
      <c r="L2787">
        <v>24000000</v>
      </c>
      <c r="M2787">
        <v>2000</v>
      </c>
      <c r="N2787">
        <v>5.9</v>
      </c>
      <c r="O2787">
        <v>-18891180</v>
      </c>
      <c r="R2787" t="s">
        <v>3788</v>
      </c>
      <c r="S2787" cm="1">
        <f t="array" ref="S2787">AVERAGE(IF(Table7[director_name]=R2787, Table7[imdb_score]))</f>
        <v>6</v>
      </c>
      <c r="T2787" t="str">
        <f>IF(Table8[[#This Row],[Average]] &gt; $V$7, "Higher", "Lower")</f>
        <v>Lower</v>
      </c>
    </row>
    <row r="2788" spans="1:20" x14ac:dyDescent="0.3">
      <c r="A2788" t="s">
        <v>3862</v>
      </c>
      <c r="B2788">
        <v>80</v>
      </c>
      <c r="C2788">
        <v>112</v>
      </c>
      <c r="D2788">
        <v>19151864</v>
      </c>
      <c r="E2788" t="s">
        <v>289</v>
      </c>
      <c r="F2788" t="s">
        <v>6226</v>
      </c>
      <c r="G2788" t="s">
        <v>6227</v>
      </c>
      <c r="H2788">
        <v>36983</v>
      </c>
      <c r="I2788">
        <v>100</v>
      </c>
      <c r="J2788" t="s">
        <v>29</v>
      </c>
      <c r="K2788" t="s">
        <v>30</v>
      </c>
      <c r="L2788">
        <v>40000000</v>
      </c>
      <c r="M2788">
        <v>2008</v>
      </c>
      <c r="N2788">
        <v>5.9</v>
      </c>
      <c r="O2788">
        <v>-20848136</v>
      </c>
      <c r="R2788" t="s">
        <v>3827</v>
      </c>
      <c r="S2788" cm="1">
        <f t="array" ref="S2788">AVERAGE(IF(Table7[director_name]=R2788, Table7[imdb_score]))</f>
        <v>6</v>
      </c>
      <c r="T2788" t="str">
        <f>IF(Table8[[#This Row],[Average]] &gt; $V$7, "Higher", "Lower")</f>
        <v>Lower</v>
      </c>
    </row>
    <row r="2789" spans="1:20" x14ac:dyDescent="0.3">
      <c r="A2789" t="s">
        <v>4065</v>
      </c>
      <c r="B2789">
        <v>183</v>
      </c>
      <c r="C2789">
        <v>106</v>
      </c>
      <c r="D2789">
        <v>68558662</v>
      </c>
      <c r="E2789" t="s">
        <v>1674</v>
      </c>
      <c r="F2789" t="s">
        <v>729</v>
      </c>
      <c r="G2789" t="s">
        <v>6228</v>
      </c>
      <c r="H2789">
        <v>86627</v>
      </c>
      <c r="I2789">
        <v>204</v>
      </c>
      <c r="J2789" t="s">
        <v>29</v>
      </c>
      <c r="K2789" t="s">
        <v>30</v>
      </c>
      <c r="L2789">
        <v>90000000</v>
      </c>
      <c r="M2789">
        <v>2013</v>
      </c>
      <c r="N2789">
        <v>5.9</v>
      </c>
      <c r="O2789">
        <v>-21441338</v>
      </c>
      <c r="R2789" t="s">
        <v>3853</v>
      </c>
      <c r="S2789" cm="1">
        <f t="array" ref="S2789">AVERAGE(IF(Table7[director_name]=R2789, Table7[imdb_score]))</f>
        <v>6</v>
      </c>
      <c r="T2789" t="str">
        <f>IF(Table8[[#This Row],[Average]] &gt; $V$7, "Higher", "Lower")</f>
        <v>Lower</v>
      </c>
    </row>
    <row r="2790" spans="1:20" x14ac:dyDescent="0.3">
      <c r="A2790" t="s">
        <v>4432</v>
      </c>
      <c r="B2790">
        <v>70</v>
      </c>
      <c r="C2790">
        <v>91</v>
      </c>
      <c r="D2790">
        <v>18438149</v>
      </c>
      <c r="E2790" t="s">
        <v>73</v>
      </c>
      <c r="F2790" t="s">
        <v>1937</v>
      </c>
      <c r="G2790" t="s">
        <v>6229</v>
      </c>
      <c r="H2790">
        <v>30842</v>
      </c>
      <c r="I2790">
        <v>93</v>
      </c>
      <c r="J2790" t="s">
        <v>29</v>
      </c>
      <c r="K2790" t="s">
        <v>30</v>
      </c>
      <c r="L2790">
        <v>40000000</v>
      </c>
      <c r="M2790">
        <v>2012</v>
      </c>
      <c r="N2790">
        <v>5.9</v>
      </c>
      <c r="O2790">
        <v>-21561851</v>
      </c>
      <c r="R2790" t="s">
        <v>3781</v>
      </c>
      <c r="S2790" cm="1">
        <f t="array" ref="S2790">AVERAGE(IF(Table7[director_name]=R2790, Table7[imdb_score]))</f>
        <v>6</v>
      </c>
      <c r="T2790" t="str">
        <f>IF(Table8[[#This Row],[Average]] &gt; $V$7, "Higher", "Lower")</f>
        <v>Lower</v>
      </c>
    </row>
    <row r="2791" spans="1:20" x14ac:dyDescent="0.3">
      <c r="A2791" t="s">
        <v>3901</v>
      </c>
      <c r="B2791">
        <v>105</v>
      </c>
      <c r="C2791">
        <v>88</v>
      </c>
      <c r="D2791">
        <v>28133159</v>
      </c>
      <c r="E2791" t="s">
        <v>296</v>
      </c>
      <c r="F2791" t="s">
        <v>1302</v>
      </c>
      <c r="G2791" t="s">
        <v>6230</v>
      </c>
      <c r="H2791">
        <v>30055</v>
      </c>
      <c r="I2791">
        <v>70</v>
      </c>
      <c r="J2791" t="s">
        <v>29</v>
      </c>
      <c r="K2791" t="s">
        <v>30</v>
      </c>
      <c r="L2791">
        <v>50000000</v>
      </c>
      <c r="M2791">
        <v>2006</v>
      </c>
      <c r="N2791">
        <v>5.9</v>
      </c>
      <c r="O2791">
        <v>-21866841</v>
      </c>
      <c r="R2791" t="s">
        <v>3829</v>
      </c>
      <c r="S2791" cm="1">
        <f t="array" ref="S2791">AVERAGE(IF(Table7[director_name]=R2791, Table7[imdb_score]))</f>
        <v>6</v>
      </c>
      <c r="T2791" t="str">
        <f>IF(Table8[[#This Row],[Average]] &gt; $V$7, "Higher", "Lower")</f>
        <v>Lower</v>
      </c>
    </row>
    <row r="2792" spans="1:20" x14ac:dyDescent="0.3">
      <c r="A2792" t="s">
        <v>528</v>
      </c>
      <c r="B2792">
        <v>99</v>
      </c>
      <c r="C2792">
        <v>95</v>
      </c>
      <c r="D2792">
        <v>27067160</v>
      </c>
      <c r="E2792" t="s">
        <v>699</v>
      </c>
      <c r="F2792" t="s">
        <v>55</v>
      </c>
      <c r="G2792" t="s">
        <v>6231</v>
      </c>
      <c r="H2792">
        <v>18404</v>
      </c>
      <c r="I2792">
        <v>150</v>
      </c>
      <c r="J2792" t="s">
        <v>29</v>
      </c>
      <c r="K2792" t="s">
        <v>30</v>
      </c>
      <c r="L2792">
        <v>50000000</v>
      </c>
      <c r="M2792">
        <v>1999</v>
      </c>
      <c r="N2792">
        <v>5.9</v>
      </c>
      <c r="O2792">
        <v>-22932840</v>
      </c>
      <c r="R2792" t="s">
        <v>3850</v>
      </c>
      <c r="S2792" cm="1">
        <f t="array" ref="S2792">AVERAGE(IF(Table7[director_name]=R2792, Table7[imdb_score]))</f>
        <v>6</v>
      </c>
      <c r="T2792" t="str">
        <f>IF(Table8[[#This Row],[Average]] &gt; $V$7, "Higher", "Lower")</f>
        <v>Lower</v>
      </c>
    </row>
    <row r="2793" spans="1:20" x14ac:dyDescent="0.3">
      <c r="A2793" t="s">
        <v>4288</v>
      </c>
      <c r="B2793">
        <v>124</v>
      </c>
      <c r="C2793">
        <v>96</v>
      </c>
      <c r="D2793">
        <v>56684819</v>
      </c>
      <c r="E2793" t="s">
        <v>248</v>
      </c>
      <c r="F2793" t="s">
        <v>4365</v>
      </c>
      <c r="G2793" t="s">
        <v>6232</v>
      </c>
      <c r="H2793">
        <v>103787</v>
      </c>
      <c r="I2793">
        <v>615</v>
      </c>
      <c r="J2793" t="s">
        <v>29</v>
      </c>
      <c r="K2793" t="s">
        <v>30</v>
      </c>
      <c r="L2793">
        <v>80000000</v>
      </c>
      <c r="M2793">
        <v>2002</v>
      </c>
      <c r="N2793">
        <v>5.9</v>
      </c>
      <c r="O2793">
        <v>-23315181</v>
      </c>
      <c r="R2793" t="s">
        <v>3823</v>
      </c>
      <c r="S2793" cm="1">
        <f t="array" ref="S2793">AVERAGE(IF(Table7[director_name]=R2793, Table7[imdb_score]))</f>
        <v>6</v>
      </c>
      <c r="T2793" t="str">
        <f>IF(Table8[[#This Row],[Average]] &gt; $V$7, "Higher", "Lower")</f>
        <v>Lower</v>
      </c>
    </row>
    <row r="2794" spans="1:20" x14ac:dyDescent="0.3">
      <c r="A2794" t="s">
        <v>3750</v>
      </c>
      <c r="B2794">
        <v>40</v>
      </c>
      <c r="C2794">
        <v>101</v>
      </c>
      <c r="D2794">
        <v>14942422</v>
      </c>
      <c r="E2794" t="s">
        <v>1576</v>
      </c>
      <c r="F2794" t="s">
        <v>1302</v>
      </c>
      <c r="G2794" t="s">
        <v>6233</v>
      </c>
      <c r="H2794">
        <v>14226</v>
      </c>
      <c r="I2794">
        <v>60</v>
      </c>
      <c r="J2794" t="s">
        <v>29</v>
      </c>
      <c r="K2794" t="s">
        <v>30</v>
      </c>
      <c r="L2794">
        <v>40000000</v>
      </c>
      <c r="M2794">
        <v>1995</v>
      </c>
      <c r="N2794">
        <v>5.9</v>
      </c>
      <c r="O2794">
        <v>-25057578</v>
      </c>
      <c r="R2794" t="s">
        <v>3818</v>
      </c>
      <c r="S2794" cm="1">
        <f t="array" ref="S2794">AVERAGE(IF(Table7[director_name]=R2794, Table7[imdb_score]))</f>
        <v>6</v>
      </c>
      <c r="T2794" t="str">
        <f>IF(Table8[[#This Row],[Average]] &gt; $V$7, "Higher", "Lower")</f>
        <v>Lower</v>
      </c>
    </row>
    <row r="2795" spans="1:20" x14ac:dyDescent="0.3">
      <c r="A2795" t="s">
        <v>451</v>
      </c>
      <c r="B2795">
        <v>40</v>
      </c>
      <c r="C2795">
        <v>99</v>
      </c>
      <c r="D2795">
        <v>14358033</v>
      </c>
      <c r="E2795" t="s">
        <v>6234</v>
      </c>
      <c r="F2795" t="s">
        <v>6235</v>
      </c>
      <c r="G2795" t="s">
        <v>6236</v>
      </c>
      <c r="H2795">
        <v>17365</v>
      </c>
      <c r="I2795">
        <v>66</v>
      </c>
      <c r="J2795" t="s">
        <v>29</v>
      </c>
      <c r="K2795" t="s">
        <v>30</v>
      </c>
      <c r="L2795">
        <v>40000000</v>
      </c>
      <c r="M2795">
        <v>1992</v>
      </c>
      <c r="N2795">
        <v>5.9</v>
      </c>
      <c r="O2795">
        <v>-25641967</v>
      </c>
      <c r="R2795" t="s">
        <v>3794</v>
      </c>
      <c r="S2795" cm="1">
        <f t="array" ref="S2795">AVERAGE(IF(Table7[director_name]=R2795, Table7[imdb_score]))</f>
        <v>6</v>
      </c>
      <c r="T2795" t="str">
        <f>IF(Table8[[#This Row],[Average]] &gt; $V$7, "Higher", "Lower")</f>
        <v>Lower</v>
      </c>
    </row>
    <row r="2796" spans="1:20" x14ac:dyDescent="0.3">
      <c r="A2796" t="s">
        <v>3071</v>
      </c>
      <c r="B2796">
        <v>157</v>
      </c>
      <c r="C2796">
        <v>109</v>
      </c>
      <c r="D2796">
        <v>13838130</v>
      </c>
      <c r="E2796" t="s">
        <v>5371</v>
      </c>
      <c r="F2796" t="s">
        <v>2479</v>
      </c>
      <c r="G2796" t="s">
        <v>6237</v>
      </c>
      <c r="H2796">
        <v>35990</v>
      </c>
      <c r="I2796">
        <v>157</v>
      </c>
      <c r="J2796" t="s">
        <v>29</v>
      </c>
      <c r="K2796" t="s">
        <v>30</v>
      </c>
      <c r="L2796">
        <v>40000000</v>
      </c>
      <c r="M2796">
        <v>2009</v>
      </c>
      <c r="N2796">
        <v>5.9</v>
      </c>
      <c r="O2796">
        <v>-26161870</v>
      </c>
      <c r="R2796" t="s">
        <v>3790</v>
      </c>
      <c r="S2796" cm="1">
        <f t="array" ref="S2796">AVERAGE(IF(Table7[director_name]=R2796, Table7[imdb_score]))</f>
        <v>6</v>
      </c>
      <c r="T2796" t="str">
        <f>IF(Table8[[#This Row],[Average]] &gt; $V$7, "Higher", "Lower")</f>
        <v>Lower</v>
      </c>
    </row>
    <row r="2797" spans="1:20" x14ac:dyDescent="0.3">
      <c r="A2797" t="s">
        <v>3918</v>
      </c>
      <c r="B2797">
        <v>113</v>
      </c>
      <c r="C2797">
        <v>125</v>
      </c>
      <c r="D2797">
        <v>15738632</v>
      </c>
      <c r="E2797" t="s">
        <v>1562</v>
      </c>
      <c r="F2797" t="s">
        <v>5345</v>
      </c>
      <c r="G2797" t="s">
        <v>6238</v>
      </c>
      <c r="H2797">
        <v>38076</v>
      </c>
      <c r="I2797">
        <v>399</v>
      </c>
      <c r="J2797" t="s">
        <v>29</v>
      </c>
      <c r="K2797" t="s">
        <v>30</v>
      </c>
      <c r="L2797">
        <v>42000000</v>
      </c>
      <c r="M2797">
        <v>2001</v>
      </c>
      <c r="N2797">
        <v>5.9</v>
      </c>
      <c r="O2797">
        <v>-26261368</v>
      </c>
      <c r="R2797" t="s">
        <v>3808</v>
      </c>
      <c r="S2797" cm="1">
        <f t="array" ref="S2797">AVERAGE(IF(Table7[director_name]=R2797, Table7[imdb_score]))</f>
        <v>6</v>
      </c>
      <c r="T2797" t="str">
        <f>IF(Table8[[#This Row],[Average]] &gt; $V$7, "Higher", "Lower")</f>
        <v>Lower</v>
      </c>
    </row>
    <row r="2798" spans="1:20" x14ac:dyDescent="0.3">
      <c r="A2798" t="s">
        <v>518</v>
      </c>
      <c r="B2798">
        <v>105</v>
      </c>
      <c r="C2798">
        <v>96</v>
      </c>
      <c r="D2798">
        <v>32122249</v>
      </c>
      <c r="E2798" t="s">
        <v>338</v>
      </c>
      <c r="F2798" t="s">
        <v>44</v>
      </c>
      <c r="G2798" t="s">
        <v>6239</v>
      </c>
      <c r="H2798">
        <v>69319</v>
      </c>
      <c r="I2798">
        <v>138</v>
      </c>
      <c r="J2798" t="s">
        <v>29</v>
      </c>
      <c r="K2798" t="s">
        <v>30</v>
      </c>
      <c r="L2798">
        <v>60000000</v>
      </c>
      <c r="M2798">
        <v>2002</v>
      </c>
      <c r="N2798">
        <v>5.9</v>
      </c>
      <c r="O2798">
        <v>-27877751</v>
      </c>
      <c r="R2798" t="s">
        <v>3802</v>
      </c>
      <c r="S2798" cm="1">
        <f t="array" ref="S2798">AVERAGE(IF(Table7[director_name]=R2798, Table7[imdb_score]))</f>
        <v>6</v>
      </c>
      <c r="T2798" t="str">
        <f>IF(Table8[[#This Row],[Average]] &gt; $V$7, "Higher", "Lower")</f>
        <v>Lower</v>
      </c>
    </row>
    <row r="2799" spans="1:20" x14ac:dyDescent="0.3">
      <c r="A2799" t="s">
        <v>714</v>
      </c>
      <c r="B2799">
        <v>137</v>
      </c>
      <c r="C2799">
        <v>129</v>
      </c>
      <c r="D2799">
        <v>45356386</v>
      </c>
      <c r="E2799" t="s">
        <v>4339</v>
      </c>
      <c r="F2799" t="s">
        <v>1210</v>
      </c>
      <c r="G2799" t="s">
        <v>6240</v>
      </c>
      <c r="H2799">
        <v>71574</v>
      </c>
      <c r="I2799">
        <v>244</v>
      </c>
      <c r="J2799" t="s">
        <v>174</v>
      </c>
      <c r="K2799" t="s">
        <v>30</v>
      </c>
      <c r="L2799">
        <v>75000000</v>
      </c>
      <c r="M2799">
        <v>2005</v>
      </c>
      <c r="N2799">
        <v>5.9</v>
      </c>
      <c r="O2799">
        <v>-29643614</v>
      </c>
      <c r="R2799" t="s">
        <v>3823</v>
      </c>
      <c r="S2799" cm="1">
        <f t="array" ref="S2799">AVERAGE(IF(Table7[director_name]=R2799, Table7[imdb_score]))</f>
        <v>6</v>
      </c>
      <c r="T2799" t="str">
        <f>IF(Table8[[#This Row],[Average]] &gt; $V$7, "Higher", "Lower")</f>
        <v>Lower</v>
      </c>
    </row>
    <row r="2800" spans="1:20" x14ac:dyDescent="0.3">
      <c r="A2800" t="s">
        <v>2194</v>
      </c>
      <c r="B2800">
        <v>96</v>
      </c>
      <c r="C2800">
        <v>131</v>
      </c>
      <c r="D2800">
        <v>25528495</v>
      </c>
      <c r="E2800" t="s">
        <v>6241</v>
      </c>
      <c r="F2800" t="s">
        <v>40</v>
      </c>
      <c r="G2800" t="s">
        <v>6242</v>
      </c>
      <c r="H2800">
        <v>28099</v>
      </c>
      <c r="I2800">
        <v>220</v>
      </c>
      <c r="J2800" t="s">
        <v>29</v>
      </c>
      <c r="K2800" t="s">
        <v>200</v>
      </c>
      <c r="L2800">
        <v>57000000</v>
      </c>
      <c r="M2800">
        <v>2001</v>
      </c>
      <c r="N2800">
        <v>5.9</v>
      </c>
      <c r="O2800">
        <v>-31471505</v>
      </c>
      <c r="R2800" t="s">
        <v>3776</v>
      </c>
      <c r="S2800" cm="1">
        <f t="array" ref="S2800">AVERAGE(IF(Table7[director_name]=R2800, Table7[imdb_score]))</f>
        <v>6</v>
      </c>
      <c r="T2800" t="str">
        <f>IF(Table8[[#This Row],[Average]] &gt; $V$7, "Higher", "Lower")</f>
        <v>Lower</v>
      </c>
    </row>
    <row r="2801" spans="1:20" x14ac:dyDescent="0.3">
      <c r="A2801" t="s">
        <v>3144</v>
      </c>
      <c r="B2801">
        <v>393</v>
      </c>
      <c r="C2801">
        <v>105</v>
      </c>
      <c r="D2801">
        <v>37516013</v>
      </c>
      <c r="E2801" t="s">
        <v>5296</v>
      </c>
      <c r="F2801" t="s">
        <v>1377</v>
      </c>
      <c r="G2801" t="s">
        <v>6243</v>
      </c>
      <c r="H2801">
        <v>128629</v>
      </c>
      <c r="I2801">
        <v>348</v>
      </c>
      <c r="J2801" t="s">
        <v>29</v>
      </c>
      <c r="K2801" t="s">
        <v>30</v>
      </c>
      <c r="L2801">
        <v>69000000</v>
      </c>
      <c r="M2801">
        <v>2012</v>
      </c>
      <c r="N2801">
        <v>5.9</v>
      </c>
      <c r="O2801">
        <v>-31483987</v>
      </c>
      <c r="R2801" t="s">
        <v>3771</v>
      </c>
      <c r="S2801" cm="1">
        <f t="array" ref="S2801">AVERAGE(IF(Table7[director_name]=R2801, Table7[imdb_score]))</f>
        <v>6</v>
      </c>
      <c r="T2801" t="str">
        <f>IF(Table8[[#This Row],[Average]] &gt; $V$7, "Higher", "Lower")</f>
        <v>Lower</v>
      </c>
    </row>
    <row r="2802" spans="1:20" x14ac:dyDescent="0.3">
      <c r="A2802" t="s">
        <v>134</v>
      </c>
      <c r="B2802">
        <v>78</v>
      </c>
      <c r="C2802">
        <v>172</v>
      </c>
      <c r="D2802">
        <v>22843047</v>
      </c>
      <c r="E2802" t="s">
        <v>6244</v>
      </c>
      <c r="F2802" t="s">
        <v>973</v>
      </c>
      <c r="G2802" t="s">
        <v>6245</v>
      </c>
      <c r="H2802">
        <v>6082</v>
      </c>
      <c r="I2802">
        <v>207</v>
      </c>
      <c r="J2802" t="s">
        <v>29</v>
      </c>
      <c r="K2802" t="s">
        <v>30</v>
      </c>
      <c r="L2802">
        <v>55000000</v>
      </c>
      <c r="M2802">
        <v>1998</v>
      </c>
      <c r="N2802">
        <v>5.9</v>
      </c>
      <c r="O2802">
        <v>-32156953</v>
      </c>
      <c r="R2802" t="s">
        <v>3813</v>
      </c>
      <c r="S2802" cm="1">
        <f t="array" ref="S2802">AVERAGE(IF(Table7[director_name]=R2802, Table7[imdb_score]))</f>
        <v>6</v>
      </c>
      <c r="T2802" t="str">
        <f>IF(Table8[[#This Row],[Average]] &gt; $V$7, "Higher", "Lower")</f>
        <v>Lower</v>
      </c>
    </row>
    <row r="2803" spans="1:20" x14ac:dyDescent="0.3">
      <c r="A2803" t="s">
        <v>4354</v>
      </c>
      <c r="B2803">
        <v>22</v>
      </c>
      <c r="C2803">
        <v>99</v>
      </c>
      <c r="D2803">
        <v>16671505</v>
      </c>
      <c r="E2803" t="s">
        <v>6246</v>
      </c>
      <c r="F2803" t="s">
        <v>5499</v>
      </c>
      <c r="G2803" t="s">
        <v>6247</v>
      </c>
      <c r="H2803">
        <v>33186</v>
      </c>
      <c r="I2803">
        <v>78</v>
      </c>
      <c r="J2803" t="s">
        <v>29</v>
      </c>
      <c r="K2803" t="s">
        <v>30</v>
      </c>
      <c r="L2803">
        <v>50000000</v>
      </c>
      <c r="M2803">
        <v>1994</v>
      </c>
      <c r="N2803">
        <v>5.9</v>
      </c>
      <c r="O2803">
        <v>-33328495</v>
      </c>
      <c r="R2803" t="s">
        <v>3832</v>
      </c>
      <c r="S2803" cm="1">
        <f t="array" ref="S2803">AVERAGE(IF(Table7[director_name]=R2803, Table7[imdb_score]))</f>
        <v>6</v>
      </c>
      <c r="T2803" t="str">
        <f>IF(Table8[[#This Row],[Average]] &gt; $V$7, "Higher", "Lower")</f>
        <v>Lower</v>
      </c>
    </row>
    <row r="2804" spans="1:20" x14ac:dyDescent="0.3">
      <c r="A2804" t="s">
        <v>4442</v>
      </c>
      <c r="B2804">
        <v>77</v>
      </c>
      <c r="C2804">
        <v>102</v>
      </c>
      <c r="D2804">
        <v>1068392</v>
      </c>
      <c r="E2804" t="s">
        <v>238</v>
      </c>
      <c r="F2804" t="s">
        <v>5280</v>
      </c>
      <c r="G2804" t="s">
        <v>6248</v>
      </c>
      <c r="H2804">
        <v>3865</v>
      </c>
      <c r="I2804">
        <v>53</v>
      </c>
      <c r="J2804" t="s">
        <v>29</v>
      </c>
      <c r="K2804" t="s">
        <v>408</v>
      </c>
      <c r="L2804">
        <v>36000000</v>
      </c>
      <c r="M2804">
        <v>2011</v>
      </c>
      <c r="N2804">
        <v>5.9</v>
      </c>
      <c r="O2804">
        <v>-34931608</v>
      </c>
      <c r="R2804" t="s">
        <v>3783</v>
      </c>
      <c r="S2804" cm="1">
        <f t="array" ref="S2804">AVERAGE(IF(Table7[director_name]=R2804, Table7[imdb_score]))</f>
        <v>6</v>
      </c>
      <c r="T2804" t="str">
        <f>IF(Table8[[#This Row],[Average]] &gt; $V$7, "Higher", "Lower")</f>
        <v>Lower</v>
      </c>
    </row>
    <row r="2805" spans="1:20" x14ac:dyDescent="0.3">
      <c r="A2805" t="s">
        <v>1948</v>
      </c>
      <c r="B2805">
        <v>360</v>
      </c>
      <c r="C2805">
        <v>136</v>
      </c>
      <c r="D2805">
        <v>38509342</v>
      </c>
      <c r="E2805" t="s">
        <v>5651</v>
      </c>
      <c r="F2805" t="s">
        <v>6249</v>
      </c>
      <c r="G2805" t="s">
        <v>6250</v>
      </c>
      <c r="H2805">
        <v>61995</v>
      </c>
      <c r="I2805">
        <v>356</v>
      </c>
      <c r="J2805" t="s">
        <v>29</v>
      </c>
      <c r="K2805" t="s">
        <v>30</v>
      </c>
      <c r="L2805">
        <v>75000000</v>
      </c>
      <c r="M2805">
        <v>2012</v>
      </c>
      <c r="N2805">
        <v>5.9</v>
      </c>
      <c r="O2805">
        <v>-36490658</v>
      </c>
      <c r="R2805" t="s">
        <v>3779</v>
      </c>
      <c r="S2805" cm="1">
        <f t="array" ref="S2805">AVERAGE(IF(Table7[director_name]=R2805, Table7[imdb_score]))</f>
        <v>6</v>
      </c>
      <c r="T2805" t="str">
        <f>IF(Table8[[#This Row],[Average]] &gt; $V$7, "Higher", "Lower")</f>
        <v>Lower</v>
      </c>
    </row>
    <row r="2806" spans="1:20" x14ac:dyDescent="0.3">
      <c r="A2806" t="s">
        <v>1830</v>
      </c>
      <c r="B2806">
        <v>55</v>
      </c>
      <c r="C2806">
        <v>128</v>
      </c>
      <c r="D2806">
        <v>22326247</v>
      </c>
      <c r="E2806" t="s">
        <v>588</v>
      </c>
      <c r="F2806" t="s">
        <v>4573</v>
      </c>
      <c r="G2806" t="s">
        <v>6251</v>
      </c>
      <c r="H2806">
        <v>11232</v>
      </c>
      <c r="I2806">
        <v>106</v>
      </c>
      <c r="J2806" t="s">
        <v>29</v>
      </c>
      <c r="K2806" t="s">
        <v>30</v>
      </c>
      <c r="L2806">
        <v>60000000</v>
      </c>
      <c r="M2806">
        <v>1999</v>
      </c>
      <c r="N2806">
        <v>5.9</v>
      </c>
      <c r="O2806">
        <v>-37673753</v>
      </c>
      <c r="R2806" t="s">
        <v>3768</v>
      </c>
      <c r="S2806" cm="1">
        <f t="array" ref="S2806">AVERAGE(IF(Table7[director_name]=R2806, Table7[imdb_score]))</f>
        <v>6</v>
      </c>
      <c r="T2806" t="str">
        <f>IF(Table8[[#This Row],[Average]] &gt; $V$7, "Higher", "Lower")</f>
        <v>Lower</v>
      </c>
    </row>
    <row r="2807" spans="1:20" x14ac:dyDescent="0.3">
      <c r="A2807" t="s">
        <v>2789</v>
      </c>
      <c r="B2807">
        <v>170</v>
      </c>
      <c r="C2807">
        <v>123</v>
      </c>
      <c r="D2807">
        <v>34543701</v>
      </c>
      <c r="E2807" t="s">
        <v>1235</v>
      </c>
      <c r="F2807" t="s">
        <v>703</v>
      </c>
      <c r="G2807" t="s">
        <v>6252</v>
      </c>
      <c r="H2807">
        <v>100001</v>
      </c>
      <c r="I2807">
        <v>289</v>
      </c>
      <c r="J2807" t="s">
        <v>29</v>
      </c>
      <c r="K2807" t="s">
        <v>30</v>
      </c>
      <c r="L2807">
        <v>82000000</v>
      </c>
      <c r="M2807">
        <v>2000</v>
      </c>
      <c r="N2807">
        <v>5.9</v>
      </c>
      <c r="O2807">
        <v>-47456299</v>
      </c>
      <c r="R2807" t="s">
        <v>3796</v>
      </c>
      <c r="S2807" cm="1">
        <f t="array" ref="S2807">AVERAGE(IF(Table7[director_name]=R2807, Table7[imdb_score]))</f>
        <v>6</v>
      </c>
      <c r="T2807" t="str">
        <f>IF(Table8[[#This Row],[Average]] &gt; $V$7, "Higher", "Lower")</f>
        <v>Lower</v>
      </c>
    </row>
    <row r="2808" spans="1:20" x14ac:dyDescent="0.3">
      <c r="A2808" t="s">
        <v>334</v>
      </c>
      <c r="B2808">
        <v>106</v>
      </c>
      <c r="C2808">
        <v>124</v>
      </c>
      <c r="D2808">
        <v>5755286</v>
      </c>
      <c r="E2808" t="s">
        <v>2343</v>
      </c>
      <c r="F2808" t="s">
        <v>388</v>
      </c>
      <c r="G2808" t="s">
        <v>6253</v>
      </c>
      <c r="H2808">
        <v>18310</v>
      </c>
      <c r="I2808">
        <v>63</v>
      </c>
      <c r="J2808" t="s">
        <v>29</v>
      </c>
      <c r="K2808" t="s">
        <v>30</v>
      </c>
      <c r="L2808">
        <v>55000000</v>
      </c>
      <c r="M2808">
        <v>2007</v>
      </c>
      <c r="N2808">
        <v>5.9</v>
      </c>
      <c r="O2808">
        <v>-49244714</v>
      </c>
      <c r="R2808" t="s">
        <v>3773</v>
      </c>
      <c r="S2808" cm="1">
        <f t="array" ref="S2808">AVERAGE(IF(Table7[director_name]=R2808, Table7[imdb_score]))</f>
        <v>6</v>
      </c>
      <c r="T2808" t="str">
        <f>IF(Table8[[#This Row],[Average]] &gt; $V$7, "Higher", "Lower")</f>
        <v>Lower</v>
      </c>
    </row>
    <row r="2809" spans="1:20" x14ac:dyDescent="0.3">
      <c r="A2809" t="s">
        <v>363</v>
      </c>
      <c r="B2809">
        <v>233</v>
      </c>
      <c r="C2809">
        <v>118</v>
      </c>
      <c r="D2809">
        <v>37899638</v>
      </c>
      <c r="E2809" t="s">
        <v>6254</v>
      </c>
      <c r="F2809" t="s">
        <v>496</v>
      </c>
      <c r="G2809" t="s">
        <v>6255</v>
      </c>
      <c r="H2809">
        <v>98472</v>
      </c>
      <c r="I2809">
        <v>492</v>
      </c>
      <c r="J2809" t="s">
        <v>29</v>
      </c>
      <c r="K2809" t="s">
        <v>30</v>
      </c>
      <c r="L2809">
        <v>88000000</v>
      </c>
      <c r="M2809">
        <v>2005</v>
      </c>
      <c r="N2809">
        <v>5.9</v>
      </c>
      <c r="O2809">
        <v>-50100362</v>
      </c>
      <c r="R2809" t="s">
        <v>3806</v>
      </c>
      <c r="S2809" cm="1">
        <f t="array" ref="S2809">AVERAGE(IF(Table7[director_name]=R2809, Table7[imdb_score]))</f>
        <v>6</v>
      </c>
      <c r="T2809" t="str">
        <f>IF(Table8[[#This Row],[Average]] &gt; $V$7, "Higher", "Lower")</f>
        <v>Lower</v>
      </c>
    </row>
    <row r="2810" spans="1:20" x14ac:dyDescent="0.3">
      <c r="A2810" t="s">
        <v>376</v>
      </c>
      <c r="B2810">
        <v>232</v>
      </c>
      <c r="C2810">
        <v>99</v>
      </c>
      <c r="D2810">
        <v>15071514</v>
      </c>
      <c r="E2810" t="s">
        <v>448</v>
      </c>
      <c r="F2810" t="s">
        <v>6256</v>
      </c>
      <c r="G2810" t="s">
        <v>6257</v>
      </c>
      <c r="H2810">
        <v>65037</v>
      </c>
      <c r="I2810">
        <v>273</v>
      </c>
      <c r="J2810" t="s">
        <v>29</v>
      </c>
      <c r="K2810" t="s">
        <v>30</v>
      </c>
      <c r="L2810">
        <v>80000000</v>
      </c>
      <c r="M2810">
        <v>2007</v>
      </c>
      <c r="N2810">
        <v>5.9</v>
      </c>
      <c r="O2810">
        <v>-64928486</v>
      </c>
      <c r="R2810" t="s">
        <v>3769</v>
      </c>
      <c r="S2810" cm="1">
        <f t="array" ref="S2810">AVERAGE(IF(Table7[director_name]=R2810, Table7[imdb_score]))</f>
        <v>6</v>
      </c>
      <c r="T2810" t="str">
        <f>IF(Table8[[#This Row],[Average]] &gt; $V$7, "Higher", "Lower")</f>
        <v>Lower</v>
      </c>
    </row>
    <row r="2811" spans="1:20" x14ac:dyDescent="0.3">
      <c r="A2811" t="s">
        <v>579</v>
      </c>
      <c r="B2811">
        <v>156</v>
      </c>
      <c r="C2811">
        <v>100</v>
      </c>
      <c r="D2811">
        <v>63992328</v>
      </c>
      <c r="E2811" t="s">
        <v>6258</v>
      </c>
      <c r="F2811" t="s">
        <v>313</v>
      </c>
      <c r="G2811" t="s">
        <v>6259</v>
      </c>
      <c r="H2811">
        <v>32399</v>
      </c>
      <c r="I2811">
        <v>79</v>
      </c>
      <c r="J2811" t="s">
        <v>29</v>
      </c>
      <c r="K2811" t="s">
        <v>581</v>
      </c>
      <c r="L2811">
        <v>135000000</v>
      </c>
      <c r="M2811">
        <v>2011</v>
      </c>
      <c r="N2811">
        <v>5.9</v>
      </c>
      <c r="O2811">
        <v>-71007672</v>
      </c>
      <c r="R2811" t="s">
        <v>3815</v>
      </c>
      <c r="S2811" cm="1">
        <f t="array" ref="S2811">AVERAGE(IF(Table7[director_name]=R2811, Table7[imdb_score]))</f>
        <v>6</v>
      </c>
      <c r="T2811" t="str">
        <f>IF(Table8[[#This Row],[Average]] &gt; $V$7, "Higher", "Lower")</f>
        <v>Lower</v>
      </c>
    </row>
    <row r="2812" spans="1:20" x14ac:dyDescent="0.3">
      <c r="A2812" t="s">
        <v>1443</v>
      </c>
      <c r="B2812">
        <v>377</v>
      </c>
      <c r="C2812">
        <v>131</v>
      </c>
      <c r="D2812">
        <v>65173160</v>
      </c>
      <c r="E2812" t="s">
        <v>86</v>
      </c>
      <c r="F2812" t="s">
        <v>61</v>
      </c>
      <c r="G2812" t="s">
        <v>6260</v>
      </c>
      <c r="H2812">
        <v>202382</v>
      </c>
      <c r="I2812">
        <v>751</v>
      </c>
      <c r="J2812" t="s">
        <v>29</v>
      </c>
      <c r="K2812" t="s">
        <v>30</v>
      </c>
      <c r="L2812">
        <v>209000000</v>
      </c>
      <c r="M2812">
        <v>2012</v>
      </c>
      <c r="N2812">
        <v>5.9</v>
      </c>
      <c r="O2812">
        <v>-143826840</v>
      </c>
      <c r="R2812" t="s">
        <v>3796</v>
      </c>
      <c r="S2812" cm="1">
        <f t="array" ref="S2812">AVERAGE(IF(Table7[director_name]=R2812, Table7[imdb_score]))</f>
        <v>6</v>
      </c>
      <c r="T2812" t="str">
        <f>IF(Table8[[#This Row],[Average]] &gt; $V$7, "Higher", "Lower")</f>
        <v>Lower</v>
      </c>
    </row>
    <row r="2813" spans="1:20" x14ac:dyDescent="0.3">
      <c r="A2813" t="s">
        <v>4812</v>
      </c>
      <c r="B2813">
        <v>251</v>
      </c>
      <c r="C2813">
        <v>94</v>
      </c>
      <c r="D2813">
        <v>104007828</v>
      </c>
      <c r="E2813" t="s">
        <v>626</v>
      </c>
      <c r="F2813" t="s">
        <v>6261</v>
      </c>
      <c r="G2813" t="s">
        <v>6262</v>
      </c>
      <c r="H2813">
        <v>76828</v>
      </c>
      <c r="I2813">
        <v>314</v>
      </c>
      <c r="J2813" t="s">
        <v>29</v>
      </c>
      <c r="K2813" t="s">
        <v>30</v>
      </c>
      <c r="L2813">
        <v>5000000</v>
      </c>
      <c r="M2813">
        <v>2011</v>
      </c>
      <c r="N2813">
        <v>5.8</v>
      </c>
      <c r="O2813">
        <v>99007828</v>
      </c>
      <c r="R2813" t="s">
        <v>3716</v>
      </c>
      <c r="S2813" cm="1">
        <f t="array" ref="S2813">AVERAGE(IF(Table7[director_name]=R2813, Table7[imdb_score]))</f>
        <v>6</v>
      </c>
      <c r="T2813" t="str">
        <f>IF(Table8[[#This Row],[Average]] &gt; $V$7, "Higher", "Lower")</f>
        <v>Lower</v>
      </c>
    </row>
    <row r="2814" spans="1:20" x14ac:dyDescent="0.3">
      <c r="A2814" t="s">
        <v>3014</v>
      </c>
      <c r="B2814">
        <v>104</v>
      </c>
      <c r="C2814">
        <v>94</v>
      </c>
      <c r="D2814">
        <v>138614544</v>
      </c>
      <c r="E2814" t="s">
        <v>1669</v>
      </c>
      <c r="F2814" t="s">
        <v>6263</v>
      </c>
      <c r="G2814" t="s">
        <v>6264</v>
      </c>
      <c r="H2814">
        <v>75152</v>
      </c>
      <c r="I2814">
        <v>288</v>
      </c>
      <c r="J2814" t="s">
        <v>29</v>
      </c>
      <c r="K2814" t="s">
        <v>30</v>
      </c>
      <c r="L2814">
        <v>40000000</v>
      </c>
      <c r="M2814">
        <v>2003</v>
      </c>
      <c r="N2814">
        <v>5.8</v>
      </c>
      <c r="O2814">
        <v>98614544</v>
      </c>
      <c r="R2814" t="s">
        <v>3716</v>
      </c>
      <c r="S2814" cm="1">
        <f t="array" ref="S2814">AVERAGE(IF(Table7[director_name]=R2814, Table7[imdb_score]))</f>
        <v>6</v>
      </c>
      <c r="T2814" t="str">
        <f>IF(Table8[[#This Row],[Average]] &gt; $V$7, "Higher", "Lower")</f>
        <v>Lower</v>
      </c>
    </row>
    <row r="2815" spans="1:20" x14ac:dyDescent="0.3">
      <c r="A2815" t="s">
        <v>4263</v>
      </c>
      <c r="B2815">
        <v>117</v>
      </c>
      <c r="C2815">
        <v>96</v>
      </c>
      <c r="D2815">
        <v>126203320</v>
      </c>
      <c r="E2815" t="s">
        <v>289</v>
      </c>
      <c r="F2815" t="s">
        <v>478</v>
      </c>
      <c r="G2815" t="s">
        <v>6265</v>
      </c>
      <c r="H2815">
        <v>110432</v>
      </c>
      <c r="I2815">
        <v>309</v>
      </c>
      <c r="J2815" t="s">
        <v>29</v>
      </c>
      <c r="K2815" t="s">
        <v>30</v>
      </c>
      <c r="L2815">
        <v>50000000</v>
      </c>
      <c r="M2815">
        <v>2002</v>
      </c>
      <c r="N2815">
        <v>5.8</v>
      </c>
      <c r="O2815">
        <v>76203320</v>
      </c>
      <c r="R2815" t="s">
        <v>3855</v>
      </c>
      <c r="S2815" cm="1">
        <f t="array" ref="S2815">AVERAGE(IF(Table7[director_name]=R2815, Table7[imdb_score]))</f>
        <v>6</v>
      </c>
      <c r="T2815" t="str">
        <f>IF(Table8[[#This Row],[Average]] &gt; $V$7, "Higher", "Lower")</f>
        <v>Lower</v>
      </c>
    </row>
    <row r="2816" spans="1:20" x14ac:dyDescent="0.3">
      <c r="A2816" t="s">
        <v>4002</v>
      </c>
      <c r="B2816">
        <v>191</v>
      </c>
      <c r="C2816">
        <v>132</v>
      </c>
      <c r="D2816">
        <v>141204016</v>
      </c>
      <c r="E2816" t="s">
        <v>715</v>
      </c>
      <c r="F2816" t="s">
        <v>788</v>
      </c>
      <c r="G2816" t="s">
        <v>6266</v>
      </c>
      <c r="H2816">
        <v>142569</v>
      </c>
      <c r="I2816">
        <v>737</v>
      </c>
      <c r="J2816" t="s">
        <v>29</v>
      </c>
      <c r="K2816" t="s">
        <v>30</v>
      </c>
      <c r="L2816">
        <v>70000000</v>
      </c>
      <c r="M2816">
        <v>2002</v>
      </c>
      <c r="N2816">
        <v>5.8</v>
      </c>
      <c r="O2816">
        <v>71204016</v>
      </c>
      <c r="R2816" t="s">
        <v>3836</v>
      </c>
      <c r="S2816" cm="1">
        <f t="array" ref="S2816">AVERAGE(IF(Table7[director_name]=R2816, Table7[imdb_score]))</f>
        <v>6</v>
      </c>
      <c r="T2816" t="str">
        <f>IF(Table8[[#This Row],[Average]] &gt; $V$7, "Higher", "Lower")</f>
        <v>Lower</v>
      </c>
    </row>
    <row r="2817" spans="1:20" x14ac:dyDescent="0.3">
      <c r="A2817" t="s">
        <v>1919</v>
      </c>
      <c r="B2817">
        <v>183</v>
      </c>
      <c r="C2817">
        <v>106</v>
      </c>
      <c r="D2817">
        <v>118683135</v>
      </c>
      <c r="E2817" t="s">
        <v>699</v>
      </c>
      <c r="F2817" t="s">
        <v>802</v>
      </c>
      <c r="G2817" t="s">
        <v>6267</v>
      </c>
      <c r="H2817">
        <v>102167</v>
      </c>
      <c r="I2817">
        <v>483</v>
      </c>
      <c r="J2817" t="s">
        <v>29</v>
      </c>
      <c r="K2817" t="s">
        <v>30</v>
      </c>
      <c r="L2817">
        <v>52000000</v>
      </c>
      <c r="M2817">
        <v>2006</v>
      </c>
      <c r="N2817">
        <v>5.8</v>
      </c>
      <c r="O2817">
        <v>66683135</v>
      </c>
      <c r="R2817" t="s">
        <v>3716</v>
      </c>
      <c r="S2817" cm="1">
        <f t="array" ref="S2817">AVERAGE(IF(Table7[director_name]=R2817, Table7[imdb_score]))</f>
        <v>6</v>
      </c>
      <c r="T2817" t="str">
        <f>IF(Table8[[#This Row],[Average]] &gt; $V$7, "Higher", "Lower")</f>
        <v>Lower</v>
      </c>
    </row>
    <row r="2818" spans="1:20" x14ac:dyDescent="0.3">
      <c r="A2818" t="s">
        <v>4814</v>
      </c>
      <c r="B2818">
        <v>201</v>
      </c>
      <c r="C2818">
        <v>93</v>
      </c>
      <c r="D2818">
        <v>101702060</v>
      </c>
      <c r="E2818" t="s">
        <v>6268</v>
      </c>
      <c r="F2818" t="s">
        <v>2479</v>
      </c>
      <c r="G2818" t="s">
        <v>6269</v>
      </c>
      <c r="H2818">
        <v>85323</v>
      </c>
      <c r="I2818">
        <v>212</v>
      </c>
      <c r="J2818" t="s">
        <v>29</v>
      </c>
      <c r="K2818" t="s">
        <v>30</v>
      </c>
      <c r="L2818">
        <v>45000000</v>
      </c>
      <c r="M2818">
        <v>2008</v>
      </c>
      <c r="N2818">
        <v>5.8</v>
      </c>
      <c r="O2818">
        <v>56702060</v>
      </c>
      <c r="R2818" t="s">
        <v>3804</v>
      </c>
      <c r="S2818" cm="1">
        <f t="array" ref="S2818">AVERAGE(IF(Table7[director_name]=R2818, Table7[imdb_score]))</f>
        <v>6</v>
      </c>
      <c r="T2818" t="str">
        <f>IF(Table8[[#This Row],[Average]] &gt; $V$7, "Higher", "Lower")</f>
        <v>Lower</v>
      </c>
    </row>
    <row r="2819" spans="1:20" x14ac:dyDescent="0.3">
      <c r="A2819" t="s">
        <v>5078</v>
      </c>
      <c r="B2819">
        <v>96</v>
      </c>
      <c r="C2819">
        <v>95</v>
      </c>
      <c r="D2819">
        <v>63319509</v>
      </c>
      <c r="E2819" t="s">
        <v>289</v>
      </c>
      <c r="F2819" t="s">
        <v>2075</v>
      </c>
      <c r="G2819" t="s">
        <v>6270</v>
      </c>
      <c r="H2819">
        <v>67115</v>
      </c>
      <c r="I2819">
        <v>389</v>
      </c>
      <c r="J2819" t="s">
        <v>29</v>
      </c>
      <c r="K2819" t="s">
        <v>30</v>
      </c>
      <c r="L2819">
        <v>10000000</v>
      </c>
      <c r="M2819">
        <v>1999</v>
      </c>
      <c r="N2819">
        <v>5.8</v>
      </c>
      <c r="O2819">
        <v>53319509</v>
      </c>
      <c r="R2819" t="s">
        <v>3785</v>
      </c>
      <c r="S2819" cm="1">
        <f t="array" ref="S2819">AVERAGE(IF(Table7[director_name]=R2819, Table7[imdb_score]))</f>
        <v>6</v>
      </c>
      <c r="T2819" t="str">
        <f>IF(Table8[[#This Row],[Average]] &gt; $V$7, "Higher", "Lower")</f>
        <v>Lower</v>
      </c>
    </row>
    <row r="2820" spans="1:20" x14ac:dyDescent="0.3">
      <c r="A2820" t="s">
        <v>3857</v>
      </c>
      <c r="B2820">
        <v>72</v>
      </c>
      <c r="C2820">
        <v>101</v>
      </c>
      <c r="D2820">
        <v>70360285</v>
      </c>
      <c r="E2820" t="s">
        <v>693</v>
      </c>
      <c r="F2820" t="s">
        <v>2689</v>
      </c>
      <c r="G2820" t="s">
        <v>6271</v>
      </c>
      <c r="H2820">
        <v>81783</v>
      </c>
      <c r="I2820">
        <v>283</v>
      </c>
      <c r="J2820" t="s">
        <v>29</v>
      </c>
      <c r="K2820" t="s">
        <v>30</v>
      </c>
      <c r="L2820">
        <v>18000000</v>
      </c>
      <c r="M2820">
        <v>1995</v>
      </c>
      <c r="N2820">
        <v>5.8</v>
      </c>
      <c r="O2820">
        <v>52360285</v>
      </c>
      <c r="R2820" t="s">
        <v>2528</v>
      </c>
      <c r="S2820" cm="1">
        <f t="array" ref="S2820">AVERAGE(IF(Table7[director_name]=R2820, Table7[imdb_score]))</f>
        <v>6</v>
      </c>
      <c r="T2820" t="str">
        <f>IF(Table8[[#This Row],[Average]] &gt; $V$7, "Higher", "Lower")</f>
        <v>Lower</v>
      </c>
    </row>
    <row r="2821" spans="1:20" x14ac:dyDescent="0.3">
      <c r="A2821" t="s">
        <v>4481</v>
      </c>
      <c r="B2821">
        <v>273</v>
      </c>
      <c r="C2821">
        <v>97</v>
      </c>
      <c r="D2821">
        <v>82163317</v>
      </c>
      <c r="E2821" t="s">
        <v>1656</v>
      </c>
      <c r="F2821" t="s">
        <v>6272</v>
      </c>
      <c r="G2821" t="s">
        <v>6273</v>
      </c>
      <c r="H2821">
        <v>89101</v>
      </c>
      <c r="I2821">
        <v>885</v>
      </c>
      <c r="J2821" t="s">
        <v>29</v>
      </c>
      <c r="K2821" t="s">
        <v>30</v>
      </c>
      <c r="L2821">
        <v>30000000</v>
      </c>
      <c r="M2821">
        <v>2003</v>
      </c>
      <c r="N2821">
        <v>5.8</v>
      </c>
      <c r="O2821">
        <v>52163317</v>
      </c>
      <c r="R2821" t="s">
        <v>3857</v>
      </c>
      <c r="S2821" cm="1">
        <f t="array" ref="S2821">AVERAGE(IF(Table7[director_name]=R2821, Table7[imdb_score]))</f>
        <v>5.99</v>
      </c>
      <c r="T2821" t="str">
        <f>IF(Table8[[#This Row],[Average]] &gt; $V$7, "Higher", "Lower")</f>
        <v>Lower</v>
      </c>
    </row>
    <row r="2822" spans="1:20" x14ac:dyDescent="0.3">
      <c r="A2822" t="s">
        <v>4105</v>
      </c>
      <c r="B2822">
        <v>160</v>
      </c>
      <c r="C2822">
        <v>95</v>
      </c>
      <c r="D2822">
        <v>56729973</v>
      </c>
      <c r="E2822" t="s">
        <v>2463</v>
      </c>
      <c r="F2822" t="s">
        <v>5398</v>
      </c>
      <c r="G2822" t="s">
        <v>6274</v>
      </c>
      <c r="H2822">
        <v>88529</v>
      </c>
      <c r="I2822">
        <v>262</v>
      </c>
      <c r="J2822" t="s">
        <v>29</v>
      </c>
      <c r="K2822" t="s">
        <v>30</v>
      </c>
      <c r="L2822">
        <v>10800000</v>
      </c>
      <c r="M2822">
        <v>2008</v>
      </c>
      <c r="N2822">
        <v>5.8</v>
      </c>
      <c r="O2822">
        <v>45929973</v>
      </c>
      <c r="R2822" t="s">
        <v>3857</v>
      </c>
      <c r="S2822" cm="1">
        <f t="array" ref="S2822">AVERAGE(IF(Table7[director_name]=R2822, Table7[imdb_score]))</f>
        <v>5.99</v>
      </c>
      <c r="T2822" t="str">
        <f>IF(Table8[[#This Row],[Average]] &gt; $V$7, "Higher", "Lower")</f>
        <v>Lower</v>
      </c>
    </row>
    <row r="2823" spans="1:20" x14ac:dyDescent="0.3">
      <c r="A2823" t="s">
        <v>4423</v>
      </c>
      <c r="B2823">
        <v>123</v>
      </c>
      <c r="C2823">
        <v>107</v>
      </c>
      <c r="D2823">
        <v>62933793</v>
      </c>
      <c r="E2823" t="s">
        <v>6275</v>
      </c>
      <c r="F2823" t="s">
        <v>4095</v>
      </c>
      <c r="G2823" t="s">
        <v>6276</v>
      </c>
      <c r="H2823">
        <v>62421</v>
      </c>
      <c r="I2823">
        <v>185</v>
      </c>
      <c r="J2823" t="s">
        <v>29</v>
      </c>
      <c r="K2823" t="s">
        <v>30</v>
      </c>
      <c r="L2823">
        <v>20000000</v>
      </c>
      <c r="M2823">
        <v>2010</v>
      </c>
      <c r="N2823">
        <v>5.8</v>
      </c>
      <c r="O2823">
        <v>42933793</v>
      </c>
      <c r="R2823" t="s">
        <v>3857</v>
      </c>
      <c r="S2823" cm="1">
        <f t="array" ref="S2823">AVERAGE(IF(Table7[director_name]=R2823, Table7[imdb_score]))</f>
        <v>5.99</v>
      </c>
      <c r="T2823" t="str">
        <f>IF(Table8[[#This Row],[Average]] &gt; $V$7, "Higher", "Lower")</f>
        <v>Lower</v>
      </c>
    </row>
    <row r="2824" spans="1:20" x14ac:dyDescent="0.3">
      <c r="A2824" t="s">
        <v>2176</v>
      </c>
      <c r="B2824">
        <v>344</v>
      </c>
      <c r="C2824">
        <v>106</v>
      </c>
      <c r="D2824">
        <v>163192114</v>
      </c>
      <c r="E2824" t="s">
        <v>309</v>
      </c>
      <c r="F2824" t="s">
        <v>61</v>
      </c>
      <c r="G2824" t="s">
        <v>6277</v>
      </c>
      <c r="H2824">
        <v>229679</v>
      </c>
      <c r="I2824">
        <v>637</v>
      </c>
      <c r="J2824" t="s">
        <v>29</v>
      </c>
      <c r="K2824" t="s">
        <v>30</v>
      </c>
      <c r="L2824">
        <v>125000000</v>
      </c>
      <c r="M2824">
        <v>2010</v>
      </c>
      <c r="N2824">
        <v>5.8</v>
      </c>
      <c r="O2824">
        <v>38192114</v>
      </c>
      <c r="R2824" t="s">
        <v>3857</v>
      </c>
      <c r="S2824" cm="1">
        <f t="array" ref="S2824">AVERAGE(IF(Table7[director_name]=R2824, Table7[imdb_score]))</f>
        <v>5.99</v>
      </c>
      <c r="T2824" t="str">
        <f>IF(Table8[[#This Row],[Average]] &gt; $V$7, "Higher", "Lower")</f>
        <v>Lower</v>
      </c>
    </row>
    <row r="2825" spans="1:20" x14ac:dyDescent="0.3">
      <c r="A2825" t="s">
        <v>2176</v>
      </c>
      <c r="B2825">
        <v>344</v>
      </c>
      <c r="C2825">
        <v>106</v>
      </c>
      <c r="D2825">
        <v>163192114</v>
      </c>
      <c r="E2825" t="s">
        <v>309</v>
      </c>
      <c r="F2825" t="s">
        <v>61</v>
      </c>
      <c r="G2825" t="s">
        <v>6277</v>
      </c>
      <c r="H2825">
        <v>229687</v>
      </c>
      <c r="I2825">
        <v>637</v>
      </c>
      <c r="J2825" t="s">
        <v>29</v>
      </c>
      <c r="K2825" t="s">
        <v>30</v>
      </c>
      <c r="L2825">
        <v>125000000</v>
      </c>
      <c r="M2825">
        <v>2010</v>
      </c>
      <c r="N2825">
        <v>5.8</v>
      </c>
      <c r="O2825">
        <v>38192114</v>
      </c>
      <c r="R2825" t="s">
        <v>3857</v>
      </c>
      <c r="S2825" cm="1">
        <f t="array" ref="S2825">AVERAGE(IF(Table7[director_name]=R2825, Table7[imdb_score]))</f>
        <v>5.99</v>
      </c>
      <c r="T2825" t="str">
        <f>IF(Table8[[#This Row],[Average]] &gt; $V$7, "Higher", "Lower")</f>
        <v>Lower</v>
      </c>
    </row>
    <row r="2826" spans="1:20" x14ac:dyDescent="0.3">
      <c r="A2826" t="s">
        <v>4081</v>
      </c>
      <c r="B2826">
        <v>11</v>
      </c>
      <c r="C2826">
        <v>114</v>
      </c>
      <c r="D2826">
        <v>69700000</v>
      </c>
      <c r="E2826" t="s">
        <v>1316</v>
      </c>
      <c r="F2826" t="s">
        <v>6278</v>
      </c>
      <c r="G2826" t="s">
        <v>6279</v>
      </c>
      <c r="H2826">
        <v>7748</v>
      </c>
      <c r="I2826">
        <v>48</v>
      </c>
      <c r="J2826" t="s">
        <v>29</v>
      </c>
      <c r="K2826" t="s">
        <v>30</v>
      </c>
      <c r="L2826">
        <v>35000000</v>
      </c>
      <c r="M2826">
        <v>1982</v>
      </c>
      <c r="N2826">
        <v>5.8</v>
      </c>
      <c r="O2826">
        <v>34700000</v>
      </c>
      <c r="R2826" t="s">
        <v>3857</v>
      </c>
      <c r="S2826" cm="1">
        <f t="array" ref="S2826">AVERAGE(IF(Table7[director_name]=R2826, Table7[imdb_score]))</f>
        <v>5.99</v>
      </c>
      <c r="T2826" t="str">
        <f>IF(Table8[[#This Row],[Average]] &gt; $V$7, "Higher", "Lower")</f>
        <v>Lower</v>
      </c>
    </row>
    <row r="2827" spans="1:20" x14ac:dyDescent="0.3">
      <c r="A2827" t="s">
        <v>4062</v>
      </c>
      <c r="B2827">
        <v>216</v>
      </c>
      <c r="C2827">
        <v>86</v>
      </c>
      <c r="D2827">
        <v>54098051</v>
      </c>
      <c r="E2827" t="s">
        <v>626</v>
      </c>
      <c r="F2827" t="s">
        <v>6280</v>
      </c>
      <c r="G2827" t="s">
        <v>6281</v>
      </c>
      <c r="H2827">
        <v>102861</v>
      </c>
      <c r="I2827">
        <v>571</v>
      </c>
      <c r="J2827" t="s">
        <v>29</v>
      </c>
      <c r="K2827" t="s">
        <v>227</v>
      </c>
      <c r="L2827">
        <v>25000000</v>
      </c>
      <c r="M2827">
        <v>2006</v>
      </c>
      <c r="N2827">
        <v>5.8</v>
      </c>
      <c r="O2827">
        <v>29098051</v>
      </c>
      <c r="R2827" t="s">
        <v>3857</v>
      </c>
      <c r="S2827" cm="1">
        <f t="array" ref="S2827">AVERAGE(IF(Table7[director_name]=R2827, Table7[imdb_score]))</f>
        <v>5.99</v>
      </c>
      <c r="T2827" t="str">
        <f>IF(Table8[[#This Row],[Average]] &gt; $V$7, "Higher", "Lower")</f>
        <v>Lower</v>
      </c>
    </row>
    <row r="2828" spans="1:20" x14ac:dyDescent="0.3">
      <c r="A2828" t="s">
        <v>1830</v>
      </c>
      <c r="B2828">
        <v>53</v>
      </c>
      <c r="C2828">
        <v>114</v>
      </c>
      <c r="D2828">
        <v>50728000</v>
      </c>
      <c r="E2828" t="s">
        <v>1536</v>
      </c>
      <c r="F2828" t="s">
        <v>3526</v>
      </c>
      <c r="G2828" t="s">
        <v>6282</v>
      </c>
      <c r="H2828">
        <v>48909</v>
      </c>
      <c r="I2828">
        <v>166</v>
      </c>
      <c r="J2828" t="s">
        <v>29</v>
      </c>
      <c r="K2828" t="s">
        <v>30</v>
      </c>
      <c r="L2828">
        <v>22000000</v>
      </c>
      <c r="M2828">
        <v>1995</v>
      </c>
      <c r="N2828">
        <v>5.8</v>
      </c>
      <c r="O2828">
        <v>28728000</v>
      </c>
      <c r="R2828" t="s">
        <v>3857</v>
      </c>
      <c r="S2828" cm="1">
        <f t="array" ref="S2828">AVERAGE(IF(Table7[director_name]=R2828, Table7[imdb_score]))</f>
        <v>5.99</v>
      </c>
      <c r="T2828" t="str">
        <f>IF(Table8[[#This Row],[Average]] &gt; $V$7, "Higher", "Lower")</f>
        <v>Lower</v>
      </c>
    </row>
    <row r="2829" spans="1:20" x14ac:dyDescent="0.3">
      <c r="A2829" t="s">
        <v>4142</v>
      </c>
      <c r="B2829">
        <v>80</v>
      </c>
      <c r="C2829">
        <v>72</v>
      </c>
      <c r="D2829">
        <v>48423368</v>
      </c>
      <c r="E2829" t="s">
        <v>160</v>
      </c>
      <c r="F2829" t="s">
        <v>6256</v>
      </c>
      <c r="G2829" t="s">
        <v>6283</v>
      </c>
      <c r="H2829">
        <v>13324</v>
      </c>
      <c r="I2829">
        <v>79</v>
      </c>
      <c r="J2829" t="s">
        <v>29</v>
      </c>
      <c r="K2829" t="s">
        <v>30</v>
      </c>
      <c r="L2829">
        <v>20000000</v>
      </c>
      <c r="M2829">
        <v>2002</v>
      </c>
      <c r="N2829">
        <v>5.8</v>
      </c>
      <c r="O2829">
        <v>28423368</v>
      </c>
      <c r="R2829" t="s">
        <v>3857</v>
      </c>
      <c r="S2829" cm="1">
        <f t="array" ref="S2829">AVERAGE(IF(Table7[director_name]=R2829, Table7[imdb_score]))</f>
        <v>5.99</v>
      </c>
      <c r="T2829" t="str">
        <f>IF(Table8[[#This Row],[Average]] &gt; $V$7, "Higher", "Lower")</f>
        <v>Lower</v>
      </c>
    </row>
    <row r="2830" spans="1:20" x14ac:dyDescent="0.3">
      <c r="A2830" t="s">
        <v>4115</v>
      </c>
      <c r="B2830">
        <v>112</v>
      </c>
      <c r="C2830">
        <v>91</v>
      </c>
      <c r="D2830">
        <v>38916903</v>
      </c>
      <c r="E2830" t="s">
        <v>6284</v>
      </c>
      <c r="F2830" t="s">
        <v>6285</v>
      </c>
      <c r="G2830" t="s">
        <v>6286</v>
      </c>
      <c r="H2830">
        <v>15664</v>
      </c>
      <c r="I2830">
        <v>149</v>
      </c>
      <c r="J2830" t="s">
        <v>29</v>
      </c>
      <c r="K2830" t="s">
        <v>30</v>
      </c>
      <c r="L2830">
        <v>13000000</v>
      </c>
      <c r="M2830">
        <v>2014</v>
      </c>
      <c r="N2830">
        <v>5.8</v>
      </c>
      <c r="O2830">
        <v>25916903</v>
      </c>
      <c r="R2830" t="s">
        <v>3857</v>
      </c>
      <c r="S2830" cm="1">
        <f t="array" ref="S2830">AVERAGE(IF(Table7[director_name]=R2830, Table7[imdb_score]))</f>
        <v>5.99</v>
      </c>
      <c r="T2830" t="str">
        <f>IF(Table8[[#This Row],[Average]] &gt; $V$7, "Higher", "Lower")</f>
        <v>Lower</v>
      </c>
    </row>
    <row r="2831" spans="1:20" x14ac:dyDescent="0.3">
      <c r="A2831" t="s">
        <v>915</v>
      </c>
      <c r="B2831">
        <v>97</v>
      </c>
      <c r="C2831">
        <v>108</v>
      </c>
      <c r="D2831">
        <v>60054449</v>
      </c>
      <c r="E2831" t="s">
        <v>4075</v>
      </c>
      <c r="F2831" t="s">
        <v>6287</v>
      </c>
      <c r="G2831" t="s">
        <v>6288</v>
      </c>
      <c r="H2831">
        <v>61018</v>
      </c>
      <c r="I2831">
        <v>140</v>
      </c>
      <c r="J2831" t="s">
        <v>29</v>
      </c>
      <c r="K2831" t="s">
        <v>30</v>
      </c>
      <c r="L2831">
        <v>35000000</v>
      </c>
      <c r="M2831">
        <v>1995</v>
      </c>
      <c r="N2831">
        <v>5.8</v>
      </c>
      <c r="O2831">
        <v>25054449</v>
      </c>
      <c r="R2831" t="s">
        <v>3864</v>
      </c>
      <c r="S2831" cm="1">
        <f t="array" ref="S2831">AVERAGE(IF(Table7[director_name]=R2831, Table7[imdb_score]))</f>
        <v>5.9666666666666659</v>
      </c>
      <c r="T2831" t="str">
        <f>IF(Table8[[#This Row],[Average]] &gt; $V$7, "Higher", "Lower")</f>
        <v>Lower</v>
      </c>
    </row>
    <row r="2832" spans="1:20" x14ac:dyDescent="0.3">
      <c r="A2832" t="s">
        <v>4621</v>
      </c>
      <c r="B2832">
        <v>178</v>
      </c>
      <c r="C2832">
        <v>94</v>
      </c>
      <c r="D2832">
        <v>103812241</v>
      </c>
      <c r="E2832" t="s">
        <v>3979</v>
      </c>
      <c r="F2832" t="s">
        <v>2479</v>
      </c>
      <c r="G2832" t="s">
        <v>6289</v>
      </c>
      <c r="H2832">
        <v>67296</v>
      </c>
      <c r="I2832">
        <v>133</v>
      </c>
      <c r="J2832" t="s">
        <v>29</v>
      </c>
      <c r="K2832" t="s">
        <v>30</v>
      </c>
      <c r="L2832">
        <v>79000000</v>
      </c>
      <c r="M2832">
        <v>2012</v>
      </c>
      <c r="N2832">
        <v>5.8</v>
      </c>
      <c r="O2832">
        <v>24812241</v>
      </c>
      <c r="R2832" t="s">
        <v>3862</v>
      </c>
      <c r="S2832" cm="1">
        <f t="array" ref="S2832">AVERAGE(IF(Table7[director_name]=R2832, Table7[imdb_score]))</f>
        <v>5.9666666666666659</v>
      </c>
      <c r="T2832" t="str">
        <f>IF(Table8[[#This Row],[Average]] &gt; $V$7, "Higher", "Lower")</f>
        <v>Lower</v>
      </c>
    </row>
    <row r="2833" spans="1:20" x14ac:dyDescent="0.3">
      <c r="A2833" t="s">
        <v>4121</v>
      </c>
      <c r="B2833">
        <v>121</v>
      </c>
      <c r="C2833">
        <v>85</v>
      </c>
      <c r="D2833">
        <v>64238770</v>
      </c>
      <c r="E2833" t="s">
        <v>316</v>
      </c>
      <c r="F2833" t="s">
        <v>61</v>
      </c>
      <c r="G2833" t="s">
        <v>6290</v>
      </c>
      <c r="H2833">
        <v>19547</v>
      </c>
      <c r="I2833">
        <v>64</v>
      </c>
      <c r="J2833" t="s">
        <v>29</v>
      </c>
      <c r="K2833" t="s">
        <v>442</v>
      </c>
      <c r="L2833">
        <v>42000000</v>
      </c>
      <c r="M2833">
        <v>2014</v>
      </c>
      <c r="N2833">
        <v>5.8</v>
      </c>
      <c r="O2833">
        <v>22238770</v>
      </c>
      <c r="R2833" t="s">
        <v>3862</v>
      </c>
      <c r="S2833" cm="1">
        <f t="array" ref="S2833">AVERAGE(IF(Table7[director_name]=R2833, Table7[imdb_score]))</f>
        <v>5.9666666666666659</v>
      </c>
      <c r="T2833" t="str">
        <f>IF(Table8[[#This Row],[Average]] &gt; $V$7, "Higher", "Lower")</f>
        <v>Lower</v>
      </c>
    </row>
    <row r="2834" spans="1:20" x14ac:dyDescent="0.3">
      <c r="A2834" t="s">
        <v>290</v>
      </c>
      <c r="B2834">
        <v>207</v>
      </c>
      <c r="C2834">
        <v>98</v>
      </c>
      <c r="D2834">
        <v>59588068</v>
      </c>
      <c r="E2834" t="s">
        <v>211</v>
      </c>
      <c r="F2834" t="s">
        <v>388</v>
      </c>
      <c r="G2834" t="s">
        <v>6291</v>
      </c>
      <c r="H2834">
        <v>89557</v>
      </c>
      <c r="I2834">
        <v>376</v>
      </c>
      <c r="J2834" t="s">
        <v>29</v>
      </c>
      <c r="K2834" t="s">
        <v>30</v>
      </c>
      <c r="L2834">
        <v>40000000</v>
      </c>
      <c r="M2834">
        <v>2003</v>
      </c>
      <c r="N2834">
        <v>5.8</v>
      </c>
      <c r="O2834">
        <v>19588068</v>
      </c>
      <c r="R2834" t="s">
        <v>3864</v>
      </c>
      <c r="S2834" cm="1">
        <f t="array" ref="S2834">AVERAGE(IF(Table7[director_name]=R2834, Table7[imdb_score]))</f>
        <v>5.9666666666666659</v>
      </c>
      <c r="T2834" t="str">
        <f>IF(Table8[[#This Row],[Average]] &gt; $V$7, "Higher", "Lower")</f>
        <v>Lower</v>
      </c>
    </row>
    <row r="2835" spans="1:20" x14ac:dyDescent="0.3">
      <c r="A2835" t="s">
        <v>4816</v>
      </c>
      <c r="B2835">
        <v>8</v>
      </c>
      <c r="C2835">
        <v>100</v>
      </c>
      <c r="D2835">
        <v>29392418</v>
      </c>
      <c r="E2835" t="s">
        <v>2113</v>
      </c>
      <c r="F2835" t="s">
        <v>1754</v>
      </c>
      <c r="G2835" t="s">
        <v>6292</v>
      </c>
      <c r="H2835">
        <v>3924</v>
      </c>
      <c r="I2835">
        <v>26</v>
      </c>
      <c r="J2835" t="s">
        <v>29</v>
      </c>
      <c r="K2835" t="s">
        <v>30</v>
      </c>
      <c r="L2835">
        <v>10000000</v>
      </c>
      <c r="M2835">
        <v>1994</v>
      </c>
      <c r="N2835">
        <v>5.8</v>
      </c>
      <c r="O2835">
        <v>19392418</v>
      </c>
      <c r="R2835" t="s">
        <v>3864</v>
      </c>
      <c r="S2835" cm="1">
        <f t="array" ref="S2835">AVERAGE(IF(Table7[director_name]=R2835, Table7[imdb_score]))</f>
        <v>5.9666666666666659</v>
      </c>
      <c r="T2835" t="str">
        <f>IF(Table8[[#This Row],[Average]] &gt; $V$7, "Higher", "Lower")</f>
        <v>Lower</v>
      </c>
    </row>
    <row r="2836" spans="1:20" x14ac:dyDescent="0.3">
      <c r="A2836" t="s">
        <v>1287</v>
      </c>
      <c r="B2836">
        <v>288</v>
      </c>
      <c r="C2836">
        <v>81</v>
      </c>
      <c r="D2836">
        <v>59992760</v>
      </c>
      <c r="E2836" t="s">
        <v>676</v>
      </c>
      <c r="F2836" t="s">
        <v>6293</v>
      </c>
      <c r="G2836" t="s">
        <v>6294</v>
      </c>
      <c r="H2836">
        <v>119622</v>
      </c>
      <c r="I2836">
        <v>396</v>
      </c>
      <c r="J2836" t="s">
        <v>29</v>
      </c>
      <c r="K2836" t="s">
        <v>30</v>
      </c>
      <c r="L2836">
        <v>42000000</v>
      </c>
      <c r="M2836">
        <v>2009</v>
      </c>
      <c r="N2836">
        <v>5.8</v>
      </c>
      <c r="O2836">
        <v>17992760</v>
      </c>
      <c r="R2836" t="s">
        <v>3862</v>
      </c>
      <c r="S2836" cm="1">
        <f t="array" ref="S2836">AVERAGE(IF(Table7[director_name]=R2836, Table7[imdb_score]))</f>
        <v>5.9666666666666659</v>
      </c>
      <c r="T2836" t="str">
        <f>IF(Table8[[#This Row],[Average]] &gt; $V$7, "Higher", "Lower")</f>
        <v>Lower</v>
      </c>
    </row>
    <row r="2837" spans="1:20" x14ac:dyDescent="0.3">
      <c r="A2837" t="s">
        <v>4761</v>
      </c>
      <c r="B2837">
        <v>62</v>
      </c>
      <c r="C2837">
        <v>99</v>
      </c>
      <c r="D2837">
        <v>44450000</v>
      </c>
      <c r="E2837" t="s">
        <v>2211</v>
      </c>
      <c r="F2837" t="s">
        <v>6295</v>
      </c>
      <c r="G2837" t="s">
        <v>6296</v>
      </c>
      <c r="H2837">
        <v>44394</v>
      </c>
      <c r="I2837">
        <v>115</v>
      </c>
      <c r="J2837" t="s">
        <v>29</v>
      </c>
      <c r="K2837" t="s">
        <v>442</v>
      </c>
      <c r="L2837">
        <v>27000000</v>
      </c>
      <c r="M2837">
        <v>1994</v>
      </c>
      <c r="N2837">
        <v>5.8</v>
      </c>
      <c r="O2837">
        <v>17450000</v>
      </c>
      <c r="R2837" t="s">
        <v>1948</v>
      </c>
      <c r="S2837" cm="1">
        <f t="array" ref="S2837">AVERAGE(IF(Table7[director_name]=R2837, Table7[imdb_score]))</f>
        <v>5.9625000000000004</v>
      </c>
      <c r="T2837" t="str">
        <f>IF(Table8[[#This Row],[Average]] &gt; $V$7, "Higher", "Lower")</f>
        <v>Lower</v>
      </c>
    </row>
    <row r="2838" spans="1:20" x14ac:dyDescent="0.3">
      <c r="A2838" t="s">
        <v>4490</v>
      </c>
      <c r="B2838">
        <v>66</v>
      </c>
      <c r="C2838">
        <v>105</v>
      </c>
      <c r="D2838">
        <v>35990505</v>
      </c>
      <c r="E2838" t="s">
        <v>3369</v>
      </c>
      <c r="F2838" t="s">
        <v>656</v>
      </c>
      <c r="G2838" t="s">
        <v>6297</v>
      </c>
      <c r="H2838">
        <v>48095</v>
      </c>
      <c r="I2838">
        <v>194</v>
      </c>
      <c r="J2838" t="s">
        <v>29</v>
      </c>
      <c r="K2838" t="s">
        <v>30</v>
      </c>
      <c r="L2838">
        <v>20000000</v>
      </c>
      <c r="M2838">
        <v>2003</v>
      </c>
      <c r="N2838">
        <v>5.8</v>
      </c>
      <c r="O2838">
        <v>15990505</v>
      </c>
      <c r="R2838" t="s">
        <v>1948</v>
      </c>
      <c r="S2838" cm="1">
        <f t="array" ref="S2838">AVERAGE(IF(Table7[director_name]=R2838, Table7[imdb_score]))</f>
        <v>5.9625000000000004</v>
      </c>
      <c r="T2838" t="str">
        <f>IF(Table8[[#This Row],[Average]] &gt; $V$7, "Higher", "Lower")</f>
        <v>Lower</v>
      </c>
    </row>
    <row r="2839" spans="1:20" x14ac:dyDescent="0.3">
      <c r="A2839" t="s">
        <v>2758</v>
      </c>
      <c r="B2839">
        <v>199</v>
      </c>
      <c r="C2839">
        <v>105</v>
      </c>
      <c r="D2839">
        <v>73648142</v>
      </c>
      <c r="E2839" t="s">
        <v>672</v>
      </c>
      <c r="F2839" t="s">
        <v>5289</v>
      </c>
      <c r="G2839" t="s">
        <v>6298</v>
      </c>
      <c r="H2839">
        <v>99043</v>
      </c>
      <c r="I2839">
        <v>643</v>
      </c>
      <c r="J2839" t="s">
        <v>29</v>
      </c>
      <c r="K2839" t="s">
        <v>30</v>
      </c>
      <c r="L2839">
        <v>60000000</v>
      </c>
      <c r="M2839">
        <v>1999</v>
      </c>
      <c r="N2839">
        <v>5.8</v>
      </c>
      <c r="O2839">
        <v>13648142</v>
      </c>
      <c r="R2839" t="s">
        <v>1948</v>
      </c>
      <c r="S2839" cm="1">
        <f t="array" ref="S2839">AVERAGE(IF(Table7[director_name]=R2839, Table7[imdb_score]))</f>
        <v>5.9625000000000004</v>
      </c>
      <c r="T2839" t="str">
        <f>IF(Table8[[#This Row],[Average]] &gt; $V$7, "Higher", "Lower")</f>
        <v>Lower</v>
      </c>
    </row>
    <row r="2840" spans="1:20" x14ac:dyDescent="0.3">
      <c r="A2840" t="s">
        <v>4197</v>
      </c>
      <c r="B2840">
        <v>355</v>
      </c>
      <c r="C2840">
        <v>116</v>
      </c>
      <c r="D2840">
        <v>83552429</v>
      </c>
      <c r="E2840" t="s">
        <v>105</v>
      </c>
      <c r="F2840" t="s">
        <v>6096</v>
      </c>
      <c r="G2840" t="s">
        <v>6299</v>
      </c>
      <c r="H2840">
        <v>154955</v>
      </c>
      <c r="I2840">
        <v>800</v>
      </c>
      <c r="J2840" t="s">
        <v>29</v>
      </c>
      <c r="K2840" t="s">
        <v>30</v>
      </c>
      <c r="L2840">
        <v>70000000</v>
      </c>
      <c r="M2840">
        <v>2011</v>
      </c>
      <c r="N2840">
        <v>5.8</v>
      </c>
      <c r="O2840">
        <v>13552429</v>
      </c>
      <c r="R2840" t="s">
        <v>1948</v>
      </c>
      <c r="S2840" cm="1">
        <f t="array" ref="S2840">AVERAGE(IF(Table7[director_name]=R2840, Table7[imdb_score]))</f>
        <v>5.9625000000000004</v>
      </c>
      <c r="T2840" t="str">
        <f>IF(Table8[[#This Row],[Average]] &gt; $V$7, "Higher", "Lower")</f>
        <v>Lower</v>
      </c>
    </row>
    <row r="2841" spans="1:20" x14ac:dyDescent="0.3">
      <c r="A2841" t="s">
        <v>4028</v>
      </c>
      <c r="B2841">
        <v>81</v>
      </c>
      <c r="C2841">
        <v>86</v>
      </c>
      <c r="D2841">
        <v>38230435</v>
      </c>
      <c r="E2841" t="s">
        <v>1259</v>
      </c>
      <c r="F2841" t="s">
        <v>4134</v>
      </c>
      <c r="G2841" t="s">
        <v>6300</v>
      </c>
      <c r="H2841">
        <v>29661</v>
      </c>
      <c r="I2841">
        <v>179</v>
      </c>
      <c r="J2841" t="s">
        <v>29</v>
      </c>
      <c r="K2841" t="s">
        <v>30</v>
      </c>
      <c r="L2841">
        <v>25000000</v>
      </c>
      <c r="M2841">
        <v>2002</v>
      </c>
      <c r="N2841">
        <v>5.8</v>
      </c>
      <c r="O2841">
        <v>13230435</v>
      </c>
      <c r="R2841" t="s">
        <v>1948</v>
      </c>
      <c r="S2841" cm="1">
        <f t="array" ref="S2841">AVERAGE(IF(Table7[director_name]=R2841, Table7[imdb_score]))</f>
        <v>5.9625000000000004</v>
      </c>
      <c r="T2841" t="str">
        <f>IF(Table8[[#This Row],[Average]] &gt; $V$7, "Higher", "Lower")</f>
        <v>Lower</v>
      </c>
    </row>
    <row r="2842" spans="1:20" x14ac:dyDescent="0.3">
      <c r="A2842" t="s">
        <v>4125</v>
      </c>
      <c r="B2842">
        <v>26</v>
      </c>
      <c r="C2842">
        <v>85</v>
      </c>
      <c r="D2842">
        <v>32983713</v>
      </c>
      <c r="E2842" t="s">
        <v>73</v>
      </c>
      <c r="F2842" t="s">
        <v>5785</v>
      </c>
      <c r="G2842" t="s">
        <v>6301</v>
      </c>
      <c r="H2842">
        <v>19284</v>
      </c>
      <c r="I2842">
        <v>66</v>
      </c>
      <c r="J2842" t="s">
        <v>29</v>
      </c>
      <c r="K2842" t="s">
        <v>30</v>
      </c>
      <c r="L2842">
        <v>20000000</v>
      </c>
      <c r="M2842">
        <v>2002</v>
      </c>
      <c r="N2842">
        <v>5.8</v>
      </c>
      <c r="O2842">
        <v>12983713</v>
      </c>
      <c r="R2842" t="s">
        <v>1948</v>
      </c>
      <c r="S2842" cm="1">
        <f t="array" ref="S2842">AVERAGE(IF(Table7[director_name]=R2842, Table7[imdb_score]))</f>
        <v>5.9625000000000004</v>
      </c>
      <c r="T2842" t="str">
        <f>IF(Table8[[#This Row],[Average]] &gt; $V$7, "Higher", "Lower")</f>
        <v>Lower</v>
      </c>
    </row>
    <row r="2843" spans="1:20" x14ac:dyDescent="0.3">
      <c r="A2843" t="s">
        <v>1846</v>
      </c>
      <c r="B2843">
        <v>77</v>
      </c>
      <c r="C2843">
        <v>103</v>
      </c>
      <c r="D2843">
        <v>26400000</v>
      </c>
      <c r="E2843" t="s">
        <v>309</v>
      </c>
      <c r="F2843" t="s">
        <v>6302</v>
      </c>
      <c r="G2843" t="s">
        <v>6303</v>
      </c>
      <c r="H2843">
        <v>62009</v>
      </c>
      <c r="I2843">
        <v>109</v>
      </c>
      <c r="J2843" t="s">
        <v>29</v>
      </c>
      <c r="K2843" t="s">
        <v>30</v>
      </c>
      <c r="L2843">
        <v>18000000</v>
      </c>
      <c r="M2843">
        <v>1984</v>
      </c>
      <c r="N2843">
        <v>5.8</v>
      </c>
      <c r="O2843">
        <v>8400000</v>
      </c>
      <c r="R2843" t="s">
        <v>1948</v>
      </c>
      <c r="S2843" cm="1">
        <f t="array" ref="S2843">AVERAGE(IF(Table7[director_name]=R2843, Table7[imdb_score]))</f>
        <v>5.9625000000000004</v>
      </c>
      <c r="T2843" t="str">
        <f>IF(Table8[[#This Row],[Average]] &gt; $V$7, "Higher", "Lower")</f>
        <v>Lower</v>
      </c>
    </row>
    <row r="2844" spans="1:20" x14ac:dyDescent="0.3">
      <c r="A2844" t="s">
        <v>857</v>
      </c>
      <c r="B2844">
        <v>22</v>
      </c>
      <c r="C2844">
        <v>121</v>
      </c>
      <c r="D2844">
        <v>14545844</v>
      </c>
      <c r="E2844" t="s">
        <v>5484</v>
      </c>
      <c r="F2844" t="s">
        <v>6304</v>
      </c>
      <c r="G2844" t="s">
        <v>6305</v>
      </c>
      <c r="H2844">
        <v>4756</v>
      </c>
      <c r="I2844">
        <v>38</v>
      </c>
      <c r="J2844" t="s">
        <v>29</v>
      </c>
      <c r="K2844" t="s">
        <v>30</v>
      </c>
      <c r="L2844">
        <v>6500000</v>
      </c>
      <c r="M2844">
        <v>1988</v>
      </c>
      <c r="N2844">
        <v>5.8</v>
      </c>
      <c r="O2844">
        <v>8045844</v>
      </c>
      <c r="R2844" t="s">
        <v>1948</v>
      </c>
      <c r="S2844" cm="1">
        <f t="array" ref="S2844">AVERAGE(IF(Table7[director_name]=R2844, Table7[imdb_score]))</f>
        <v>5.9625000000000004</v>
      </c>
      <c r="T2844" t="str">
        <f>IF(Table8[[#This Row],[Average]] &gt; $V$7, "Higher", "Lower")</f>
        <v>Lower</v>
      </c>
    </row>
    <row r="2845" spans="1:20" x14ac:dyDescent="0.3">
      <c r="A2845" t="s">
        <v>4099</v>
      </c>
      <c r="B2845">
        <v>128</v>
      </c>
      <c r="C2845">
        <v>101</v>
      </c>
      <c r="D2845">
        <v>46012734</v>
      </c>
      <c r="E2845" t="s">
        <v>289</v>
      </c>
      <c r="F2845" t="s">
        <v>2778</v>
      </c>
      <c r="G2845" t="s">
        <v>6306</v>
      </c>
      <c r="H2845">
        <v>54421</v>
      </c>
      <c r="I2845">
        <v>101</v>
      </c>
      <c r="J2845" t="s">
        <v>29</v>
      </c>
      <c r="K2845" t="s">
        <v>30</v>
      </c>
      <c r="L2845">
        <v>40000000</v>
      </c>
      <c r="M2845">
        <v>2008</v>
      </c>
      <c r="N2845">
        <v>5.8</v>
      </c>
      <c r="O2845">
        <v>6012734</v>
      </c>
      <c r="R2845" t="s">
        <v>1857</v>
      </c>
      <c r="S2845" cm="1">
        <f t="array" ref="S2845">AVERAGE(IF(Table7[director_name]=R2845, Table7[imdb_score]))</f>
        <v>5.95</v>
      </c>
      <c r="T2845" t="str">
        <f>IF(Table8[[#This Row],[Average]] &gt; $V$7, "Higher", "Lower")</f>
        <v>Lower</v>
      </c>
    </row>
    <row r="2846" spans="1:20" x14ac:dyDescent="0.3">
      <c r="A2846" t="s">
        <v>4119</v>
      </c>
      <c r="B2846">
        <v>190</v>
      </c>
      <c r="C2846">
        <v>86</v>
      </c>
      <c r="D2846">
        <v>23993605</v>
      </c>
      <c r="E2846" t="s">
        <v>305</v>
      </c>
      <c r="F2846" t="s">
        <v>6307</v>
      </c>
      <c r="G2846" t="s">
        <v>6308</v>
      </c>
      <c r="H2846">
        <v>52467</v>
      </c>
      <c r="I2846">
        <v>248</v>
      </c>
      <c r="J2846" t="s">
        <v>29</v>
      </c>
      <c r="K2846" t="s">
        <v>30</v>
      </c>
      <c r="L2846">
        <v>18000000</v>
      </c>
      <c r="M2846">
        <v>2009</v>
      </c>
      <c r="N2846">
        <v>5.8</v>
      </c>
      <c r="O2846">
        <v>5993605</v>
      </c>
      <c r="R2846" t="s">
        <v>2988</v>
      </c>
      <c r="S2846" cm="1">
        <f t="array" ref="S2846">AVERAGE(IF(Table7[director_name]=R2846, Table7[imdb_score]))</f>
        <v>5.95</v>
      </c>
      <c r="T2846" t="str">
        <f>IF(Table8[[#This Row],[Average]] &gt; $V$7, "Higher", "Lower")</f>
        <v>Lower</v>
      </c>
    </row>
    <row r="2847" spans="1:20" x14ac:dyDescent="0.3">
      <c r="A2847" t="s">
        <v>4146</v>
      </c>
      <c r="B2847">
        <v>91</v>
      </c>
      <c r="C2847">
        <v>105</v>
      </c>
      <c r="D2847">
        <v>25677801</v>
      </c>
      <c r="E2847" t="s">
        <v>4368</v>
      </c>
      <c r="F2847" t="s">
        <v>841</v>
      </c>
      <c r="G2847" t="s">
        <v>6309</v>
      </c>
      <c r="H2847">
        <v>41273</v>
      </c>
      <c r="I2847">
        <v>136</v>
      </c>
      <c r="J2847" t="s">
        <v>29</v>
      </c>
      <c r="K2847" t="s">
        <v>30</v>
      </c>
      <c r="L2847">
        <v>20000000</v>
      </c>
      <c r="M2847">
        <v>2010</v>
      </c>
      <c r="N2847">
        <v>5.8</v>
      </c>
      <c r="O2847">
        <v>5677801</v>
      </c>
      <c r="R2847" t="s">
        <v>3371</v>
      </c>
      <c r="S2847" cm="1">
        <f t="array" ref="S2847">AVERAGE(IF(Table7[director_name]=R2847, Table7[imdb_score]))</f>
        <v>5.95</v>
      </c>
      <c r="T2847" t="str">
        <f>IF(Table8[[#This Row],[Average]] &gt; $V$7, "Higher", "Lower")</f>
        <v>Lower</v>
      </c>
    </row>
    <row r="2848" spans="1:20" x14ac:dyDescent="0.3">
      <c r="A2848" t="s">
        <v>4738</v>
      </c>
      <c r="B2848">
        <v>109</v>
      </c>
      <c r="C2848">
        <v>101</v>
      </c>
      <c r="D2848">
        <v>34604054</v>
      </c>
      <c r="E2848" t="s">
        <v>39</v>
      </c>
      <c r="F2848" t="s">
        <v>924</v>
      </c>
      <c r="G2848" t="s">
        <v>6310</v>
      </c>
      <c r="H2848">
        <v>34942</v>
      </c>
      <c r="I2848">
        <v>185</v>
      </c>
      <c r="J2848" t="s">
        <v>29</v>
      </c>
      <c r="K2848" t="s">
        <v>30</v>
      </c>
      <c r="L2848">
        <v>30000000</v>
      </c>
      <c r="M2848">
        <v>2003</v>
      </c>
      <c r="N2848">
        <v>5.8</v>
      </c>
      <c r="O2848">
        <v>4604054</v>
      </c>
      <c r="R2848" t="s">
        <v>3422</v>
      </c>
      <c r="S2848" cm="1">
        <f t="array" ref="S2848">AVERAGE(IF(Table7[director_name]=R2848, Table7[imdb_score]))</f>
        <v>5.95</v>
      </c>
      <c r="T2848" t="str">
        <f>IF(Table8[[#This Row],[Average]] &gt; $V$7, "Higher", "Lower")</f>
        <v>Lower</v>
      </c>
    </row>
    <row r="2849" spans="1:20" x14ac:dyDescent="0.3">
      <c r="A2849" t="s">
        <v>4079</v>
      </c>
      <c r="B2849">
        <v>63</v>
      </c>
      <c r="C2849">
        <v>121</v>
      </c>
      <c r="D2849">
        <v>16574731</v>
      </c>
      <c r="E2849" t="s">
        <v>220</v>
      </c>
      <c r="F2849" t="s">
        <v>1984</v>
      </c>
      <c r="G2849" t="s">
        <v>6311</v>
      </c>
      <c r="H2849">
        <v>27675</v>
      </c>
      <c r="I2849">
        <v>181</v>
      </c>
      <c r="J2849" t="s">
        <v>29</v>
      </c>
      <c r="K2849" t="s">
        <v>30</v>
      </c>
      <c r="L2849">
        <v>13000000</v>
      </c>
      <c r="M2849">
        <v>1998</v>
      </c>
      <c r="N2849">
        <v>5.8</v>
      </c>
      <c r="O2849">
        <v>3574731</v>
      </c>
      <c r="R2849" t="s">
        <v>3886</v>
      </c>
      <c r="S2849" cm="1">
        <f t="array" ref="S2849">AVERAGE(IF(Table7[director_name]=R2849, Table7[imdb_score]))</f>
        <v>5.95</v>
      </c>
      <c r="T2849" t="str">
        <f>IF(Table8[[#This Row],[Average]] &gt; $V$7, "Higher", "Lower")</f>
        <v>Lower</v>
      </c>
    </row>
    <row r="2850" spans="1:20" x14ac:dyDescent="0.3">
      <c r="A2850" t="s">
        <v>3725</v>
      </c>
      <c r="B2850">
        <v>94</v>
      </c>
      <c r="C2850">
        <v>109</v>
      </c>
      <c r="D2850">
        <v>23179303</v>
      </c>
      <c r="E2850" t="s">
        <v>6312</v>
      </c>
      <c r="F2850" t="s">
        <v>5430</v>
      </c>
      <c r="G2850" t="s">
        <v>6313</v>
      </c>
      <c r="H2850">
        <v>32951</v>
      </c>
      <c r="I2850">
        <v>44</v>
      </c>
      <c r="J2850" t="s">
        <v>29</v>
      </c>
      <c r="K2850" t="s">
        <v>3045</v>
      </c>
      <c r="L2850">
        <v>20000000</v>
      </c>
      <c r="M2850">
        <v>2011</v>
      </c>
      <c r="N2850">
        <v>5.8</v>
      </c>
      <c r="O2850">
        <v>3179303</v>
      </c>
      <c r="R2850" t="s">
        <v>3893</v>
      </c>
      <c r="S2850" cm="1">
        <f t="array" ref="S2850">AVERAGE(IF(Table7[director_name]=R2850, Table7[imdb_score]))</f>
        <v>5.95</v>
      </c>
      <c r="T2850" t="str">
        <f>IF(Table8[[#This Row],[Average]] &gt; $V$7, "Higher", "Lower")</f>
        <v>Lower</v>
      </c>
    </row>
    <row r="2851" spans="1:20" x14ac:dyDescent="0.3">
      <c r="A2851" t="s">
        <v>4091</v>
      </c>
      <c r="B2851">
        <v>97</v>
      </c>
      <c r="C2851">
        <v>104</v>
      </c>
      <c r="D2851">
        <v>3447339</v>
      </c>
      <c r="E2851" t="s">
        <v>289</v>
      </c>
      <c r="F2851" t="s">
        <v>6314</v>
      </c>
      <c r="G2851" t="s">
        <v>6315</v>
      </c>
      <c r="H2851">
        <v>29517</v>
      </c>
      <c r="I2851">
        <v>79</v>
      </c>
      <c r="J2851" t="s">
        <v>29</v>
      </c>
      <c r="K2851" t="s">
        <v>30</v>
      </c>
      <c r="L2851">
        <v>1500000</v>
      </c>
      <c r="M2851">
        <v>2013</v>
      </c>
      <c r="N2851">
        <v>5.8</v>
      </c>
      <c r="O2851">
        <v>1947339</v>
      </c>
      <c r="R2851" t="s">
        <v>2988</v>
      </c>
      <c r="S2851" cm="1">
        <f t="array" ref="S2851">AVERAGE(IF(Table7[director_name]=R2851, Table7[imdb_score]))</f>
        <v>5.95</v>
      </c>
      <c r="T2851" t="str">
        <f>IF(Table8[[#This Row],[Average]] &gt; $V$7, "Higher", "Lower")</f>
        <v>Lower</v>
      </c>
    </row>
    <row r="2852" spans="1:20" x14ac:dyDescent="0.3">
      <c r="A2852" t="s">
        <v>4132</v>
      </c>
      <c r="B2852">
        <v>230</v>
      </c>
      <c r="C2852">
        <v>82</v>
      </c>
      <c r="D2852">
        <v>98017</v>
      </c>
      <c r="E2852" t="s">
        <v>1610</v>
      </c>
      <c r="F2852" t="s">
        <v>6316</v>
      </c>
      <c r="G2852" t="s">
        <v>6317</v>
      </c>
      <c r="H2852">
        <v>26185</v>
      </c>
      <c r="I2852">
        <v>170</v>
      </c>
      <c r="J2852" t="s">
        <v>29</v>
      </c>
      <c r="K2852" t="s">
        <v>241</v>
      </c>
      <c r="L2852">
        <v>500000</v>
      </c>
      <c r="M2852">
        <v>2010</v>
      </c>
      <c r="N2852">
        <v>5.8</v>
      </c>
      <c r="O2852">
        <v>-401983</v>
      </c>
      <c r="R2852" t="s">
        <v>3371</v>
      </c>
      <c r="S2852" cm="1">
        <f t="array" ref="S2852">AVERAGE(IF(Table7[director_name]=R2852, Table7[imdb_score]))</f>
        <v>5.95</v>
      </c>
      <c r="T2852" t="str">
        <f>IF(Table8[[#This Row],[Average]] &gt; $V$7, "Higher", "Lower")</f>
        <v>Lower</v>
      </c>
    </row>
    <row r="2853" spans="1:20" x14ac:dyDescent="0.3">
      <c r="A2853" t="s">
        <v>4112</v>
      </c>
      <c r="B2853">
        <v>45</v>
      </c>
      <c r="C2853">
        <v>94</v>
      </c>
      <c r="D2853">
        <v>2800000</v>
      </c>
      <c r="E2853" t="s">
        <v>676</v>
      </c>
      <c r="F2853" t="s">
        <v>5482</v>
      </c>
      <c r="G2853" t="s">
        <v>6318</v>
      </c>
      <c r="H2853">
        <v>4377</v>
      </c>
      <c r="I2853">
        <v>85</v>
      </c>
      <c r="J2853" t="s">
        <v>29</v>
      </c>
      <c r="K2853" t="s">
        <v>30</v>
      </c>
      <c r="L2853">
        <v>4000000</v>
      </c>
      <c r="M2853">
        <v>1999</v>
      </c>
      <c r="N2853">
        <v>5.8</v>
      </c>
      <c r="O2853">
        <v>-1200000</v>
      </c>
      <c r="R2853" t="s">
        <v>3871</v>
      </c>
      <c r="S2853" cm="1">
        <f t="array" ref="S2853">AVERAGE(IF(Table7[director_name]=R2853, Table7[imdb_score]))</f>
        <v>5.95</v>
      </c>
      <c r="T2853" t="str">
        <f>IF(Table8[[#This Row],[Average]] &gt; $V$7, "Higher", "Lower")</f>
        <v>Lower</v>
      </c>
    </row>
    <row r="2854" spans="1:20" x14ac:dyDescent="0.3">
      <c r="A2854" t="s">
        <v>1833</v>
      </c>
      <c r="B2854">
        <v>171</v>
      </c>
      <c r="C2854">
        <v>105</v>
      </c>
      <c r="D2854">
        <v>48745150</v>
      </c>
      <c r="E2854" t="s">
        <v>543</v>
      </c>
      <c r="F2854" t="s">
        <v>4206</v>
      </c>
      <c r="G2854" t="s">
        <v>6319</v>
      </c>
      <c r="H2854">
        <v>50170</v>
      </c>
      <c r="I2854">
        <v>306</v>
      </c>
      <c r="J2854" t="s">
        <v>29</v>
      </c>
      <c r="K2854" t="s">
        <v>30</v>
      </c>
      <c r="L2854">
        <v>50000000</v>
      </c>
      <c r="M2854">
        <v>2006</v>
      </c>
      <c r="N2854">
        <v>5.8</v>
      </c>
      <c r="O2854">
        <v>-1254850</v>
      </c>
      <c r="R2854" t="s">
        <v>3896</v>
      </c>
      <c r="S2854" cm="1">
        <f t="array" ref="S2854">AVERAGE(IF(Table7[director_name]=R2854, Table7[imdb_score]))</f>
        <v>5.95</v>
      </c>
      <c r="T2854" t="str">
        <f>IF(Table8[[#This Row],[Average]] &gt; $V$7, "Higher", "Lower")</f>
        <v>Lower</v>
      </c>
    </row>
    <row r="2855" spans="1:20" x14ac:dyDescent="0.3">
      <c r="A2855" t="s">
        <v>3933</v>
      </c>
      <c r="B2855">
        <v>98</v>
      </c>
      <c r="C2855">
        <v>104</v>
      </c>
      <c r="D2855">
        <v>20668843</v>
      </c>
      <c r="E2855" t="s">
        <v>2312</v>
      </c>
      <c r="F2855" t="s">
        <v>4471</v>
      </c>
      <c r="G2855" t="s">
        <v>6320</v>
      </c>
      <c r="H2855">
        <v>16831</v>
      </c>
      <c r="I2855">
        <v>54</v>
      </c>
      <c r="J2855" t="s">
        <v>29</v>
      </c>
      <c r="K2855" t="s">
        <v>30</v>
      </c>
      <c r="L2855">
        <v>22000000</v>
      </c>
      <c r="M2855">
        <v>2008</v>
      </c>
      <c r="N2855">
        <v>5.8</v>
      </c>
      <c r="O2855">
        <v>-1331157</v>
      </c>
      <c r="R2855" t="s">
        <v>2988</v>
      </c>
      <c r="S2855" cm="1">
        <f t="array" ref="S2855">AVERAGE(IF(Table7[director_name]=R2855, Table7[imdb_score]))</f>
        <v>5.95</v>
      </c>
      <c r="T2855" t="str">
        <f>IF(Table8[[#This Row],[Average]] &gt; $V$7, "Higher", "Lower")</f>
        <v>Lower</v>
      </c>
    </row>
    <row r="2856" spans="1:20" x14ac:dyDescent="0.3">
      <c r="A2856" t="s">
        <v>4107</v>
      </c>
      <c r="B2856">
        <v>14</v>
      </c>
      <c r="C2856">
        <v>95</v>
      </c>
      <c r="D2856">
        <v>18435</v>
      </c>
      <c r="E2856" t="s">
        <v>92</v>
      </c>
      <c r="F2856" t="s">
        <v>6321</v>
      </c>
      <c r="G2856" t="s">
        <v>6322</v>
      </c>
      <c r="H2856">
        <v>1010</v>
      </c>
      <c r="I2856">
        <v>15</v>
      </c>
      <c r="J2856" t="s">
        <v>90</v>
      </c>
      <c r="K2856" t="s">
        <v>241</v>
      </c>
      <c r="L2856">
        <v>1400000</v>
      </c>
      <c r="M2856">
        <v>2006</v>
      </c>
      <c r="N2856">
        <v>5.8</v>
      </c>
      <c r="O2856">
        <v>-1381565</v>
      </c>
      <c r="R2856" t="s">
        <v>3901</v>
      </c>
      <c r="S2856" cm="1">
        <f t="array" ref="S2856">AVERAGE(IF(Table7[director_name]=R2856, Table7[imdb_score]))</f>
        <v>5.95</v>
      </c>
      <c r="T2856" t="str">
        <f>IF(Table8[[#This Row],[Average]] &gt; $V$7, "Higher", "Lower")</f>
        <v>Lower</v>
      </c>
    </row>
    <row r="2857" spans="1:20" x14ac:dyDescent="0.3">
      <c r="A2857" t="s">
        <v>190</v>
      </c>
      <c r="B2857">
        <v>97</v>
      </c>
      <c r="C2857">
        <v>125</v>
      </c>
      <c r="D2857">
        <v>48154732</v>
      </c>
      <c r="E2857" t="s">
        <v>130</v>
      </c>
      <c r="F2857" t="s">
        <v>1367</v>
      </c>
      <c r="G2857" t="s">
        <v>6323</v>
      </c>
      <c r="H2857">
        <v>60326</v>
      </c>
      <c r="I2857">
        <v>142</v>
      </c>
      <c r="J2857" t="s">
        <v>29</v>
      </c>
      <c r="K2857" t="s">
        <v>30</v>
      </c>
      <c r="L2857">
        <v>50000000</v>
      </c>
      <c r="M2857">
        <v>1997</v>
      </c>
      <c r="N2857">
        <v>5.8</v>
      </c>
      <c r="O2857">
        <v>-1845268</v>
      </c>
      <c r="R2857" t="s">
        <v>3371</v>
      </c>
      <c r="S2857" cm="1">
        <f t="array" ref="S2857">AVERAGE(IF(Table7[director_name]=R2857, Table7[imdb_score]))</f>
        <v>5.95</v>
      </c>
      <c r="T2857" t="str">
        <f>IF(Table8[[#This Row],[Average]] &gt; $V$7, "Higher", "Lower")</f>
        <v>Lower</v>
      </c>
    </row>
    <row r="2858" spans="1:20" x14ac:dyDescent="0.3">
      <c r="A2858" t="s">
        <v>4061</v>
      </c>
      <c r="B2858">
        <v>228</v>
      </c>
      <c r="C2858">
        <v>89</v>
      </c>
      <c r="D2858">
        <v>47553512</v>
      </c>
      <c r="E2858" t="s">
        <v>175</v>
      </c>
      <c r="F2858" t="s">
        <v>5448</v>
      </c>
      <c r="G2858" t="s">
        <v>6324</v>
      </c>
      <c r="H2858">
        <v>54101</v>
      </c>
      <c r="I2858">
        <v>210</v>
      </c>
      <c r="J2858" t="s">
        <v>29</v>
      </c>
      <c r="K2858" t="s">
        <v>30</v>
      </c>
      <c r="L2858">
        <v>50000000</v>
      </c>
      <c r="M2858">
        <v>2014</v>
      </c>
      <c r="N2858">
        <v>5.8</v>
      </c>
      <c r="O2858">
        <v>-2446488</v>
      </c>
      <c r="R2858" t="s">
        <v>3371</v>
      </c>
      <c r="S2858" cm="1">
        <f t="array" ref="S2858">AVERAGE(IF(Table7[director_name]=R2858, Table7[imdb_score]))</f>
        <v>5.95</v>
      </c>
      <c r="T2858" t="str">
        <f>IF(Table8[[#This Row],[Average]] &gt; $V$7, "Higher", "Lower")</f>
        <v>Lower</v>
      </c>
    </row>
    <row r="2859" spans="1:20" x14ac:dyDescent="0.3">
      <c r="A2859" t="s">
        <v>3746</v>
      </c>
      <c r="B2859">
        <v>147</v>
      </c>
      <c r="C2859">
        <v>95</v>
      </c>
      <c r="D2859">
        <v>37101011</v>
      </c>
      <c r="E2859" t="s">
        <v>73</v>
      </c>
      <c r="F2859" t="s">
        <v>2977</v>
      </c>
      <c r="G2859" t="s">
        <v>6325</v>
      </c>
      <c r="H2859">
        <v>30394</v>
      </c>
      <c r="I2859">
        <v>103</v>
      </c>
      <c r="J2859" t="s">
        <v>29</v>
      </c>
      <c r="K2859" t="s">
        <v>30</v>
      </c>
      <c r="L2859">
        <v>40000000</v>
      </c>
      <c r="M2859">
        <v>2012</v>
      </c>
      <c r="N2859">
        <v>5.8</v>
      </c>
      <c r="O2859">
        <v>-2898989</v>
      </c>
      <c r="R2859" t="s">
        <v>3901</v>
      </c>
      <c r="S2859" cm="1">
        <f t="array" ref="S2859">AVERAGE(IF(Table7[director_name]=R2859, Table7[imdb_score]))</f>
        <v>5.95</v>
      </c>
      <c r="T2859" t="str">
        <f>IF(Table8[[#This Row],[Average]] &gt; $V$7, "Higher", "Lower")</f>
        <v>Lower</v>
      </c>
    </row>
    <row r="2860" spans="1:20" x14ac:dyDescent="0.3">
      <c r="A2860" t="s">
        <v>3719</v>
      </c>
      <c r="B2860">
        <v>174</v>
      </c>
      <c r="C2860">
        <v>122</v>
      </c>
      <c r="D2860">
        <v>22000</v>
      </c>
      <c r="E2860" t="s">
        <v>600</v>
      </c>
      <c r="F2860" t="s">
        <v>249</v>
      </c>
      <c r="G2860" t="s">
        <v>6326</v>
      </c>
      <c r="H2860">
        <v>30511</v>
      </c>
      <c r="I2860">
        <v>226</v>
      </c>
      <c r="J2860" t="s">
        <v>29</v>
      </c>
      <c r="K2860" t="s">
        <v>227</v>
      </c>
      <c r="L2860">
        <v>3000000</v>
      </c>
      <c r="M2860">
        <v>2011</v>
      </c>
      <c r="N2860">
        <v>5.8</v>
      </c>
      <c r="O2860">
        <v>-2978000</v>
      </c>
      <c r="R2860" t="s">
        <v>3371</v>
      </c>
      <c r="S2860" cm="1">
        <f t="array" ref="S2860">AVERAGE(IF(Table7[director_name]=R2860, Table7[imdb_score]))</f>
        <v>5.95</v>
      </c>
      <c r="T2860" t="str">
        <f>IF(Table8[[#This Row],[Average]] &gt; $V$7, "Higher", "Lower")</f>
        <v>Lower</v>
      </c>
    </row>
    <row r="2861" spans="1:20" x14ac:dyDescent="0.3">
      <c r="A2861" t="s">
        <v>4136</v>
      </c>
      <c r="B2861">
        <v>33</v>
      </c>
      <c r="C2861">
        <v>74</v>
      </c>
      <c r="D2861">
        <v>6491350</v>
      </c>
      <c r="E2861" t="s">
        <v>3651</v>
      </c>
      <c r="F2861" t="s">
        <v>6327</v>
      </c>
      <c r="G2861" t="s">
        <v>6328</v>
      </c>
      <c r="H2861">
        <v>1231</v>
      </c>
      <c r="I2861">
        <v>26</v>
      </c>
      <c r="J2861" t="s">
        <v>29</v>
      </c>
      <c r="K2861" t="s">
        <v>30</v>
      </c>
      <c r="L2861">
        <v>10000000</v>
      </c>
      <c r="M2861">
        <v>2004</v>
      </c>
      <c r="N2861">
        <v>5.8</v>
      </c>
      <c r="O2861">
        <v>-3508650</v>
      </c>
      <c r="R2861" t="s">
        <v>3371</v>
      </c>
      <c r="S2861" cm="1">
        <f t="array" ref="S2861">AVERAGE(IF(Table7[director_name]=R2861, Table7[imdb_score]))</f>
        <v>5.95</v>
      </c>
      <c r="T2861" t="str">
        <f>IF(Table8[[#This Row],[Average]] &gt; $V$7, "Higher", "Lower")</f>
        <v>Lower</v>
      </c>
    </row>
    <row r="2862" spans="1:20" x14ac:dyDescent="0.3">
      <c r="A2862" t="s">
        <v>4128</v>
      </c>
      <c r="B2862">
        <v>45</v>
      </c>
      <c r="C2862">
        <v>85</v>
      </c>
      <c r="D2862">
        <v>100669</v>
      </c>
      <c r="E2862" t="s">
        <v>73</v>
      </c>
      <c r="F2862" t="s">
        <v>1299</v>
      </c>
      <c r="G2862" t="s">
        <v>6329</v>
      </c>
      <c r="H2862">
        <v>2522</v>
      </c>
      <c r="I2862">
        <v>11</v>
      </c>
      <c r="J2862" t="s">
        <v>29</v>
      </c>
      <c r="K2862" t="s">
        <v>30</v>
      </c>
      <c r="L2862">
        <v>3800000</v>
      </c>
      <c r="M2862">
        <v>2009</v>
      </c>
      <c r="N2862">
        <v>5.8</v>
      </c>
      <c r="O2862">
        <v>-3699331</v>
      </c>
      <c r="R2862" t="s">
        <v>3871</v>
      </c>
      <c r="S2862" cm="1">
        <f t="array" ref="S2862">AVERAGE(IF(Table7[director_name]=R2862, Table7[imdb_score]))</f>
        <v>5.95</v>
      </c>
      <c r="T2862" t="str">
        <f>IF(Table8[[#This Row],[Average]] &gt; $V$7, "Higher", "Lower")</f>
        <v>Lower</v>
      </c>
    </row>
    <row r="2863" spans="1:20" x14ac:dyDescent="0.3">
      <c r="A2863" t="s">
        <v>4109</v>
      </c>
      <c r="B2863">
        <v>84</v>
      </c>
      <c r="C2863">
        <v>95</v>
      </c>
      <c r="D2863">
        <v>2025238</v>
      </c>
      <c r="E2863" t="s">
        <v>3824</v>
      </c>
      <c r="F2863" t="s">
        <v>6330</v>
      </c>
      <c r="G2863" t="s">
        <v>6331</v>
      </c>
      <c r="H2863">
        <v>9589</v>
      </c>
      <c r="I2863">
        <v>105</v>
      </c>
      <c r="J2863" t="s">
        <v>29</v>
      </c>
      <c r="K2863" t="s">
        <v>30</v>
      </c>
      <c r="L2863">
        <v>6000000</v>
      </c>
      <c r="M2863">
        <v>2001</v>
      </c>
      <c r="N2863">
        <v>5.8</v>
      </c>
      <c r="O2863">
        <v>-3974762</v>
      </c>
      <c r="R2863" t="s">
        <v>3896</v>
      </c>
      <c r="S2863" cm="1">
        <f t="array" ref="S2863">AVERAGE(IF(Table7[director_name]=R2863, Table7[imdb_score]))</f>
        <v>5.95</v>
      </c>
      <c r="T2863" t="str">
        <f>IF(Table8[[#This Row],[Average]] &gt; $V$7, "Higher", "Lower")</f>
        <v>Lower</v>
      </c>
    </row>
    <row r="2864" spans="1:20" x14ac:dyDescent="0.3">
      <c r="A2864" t="s">
        <v>4923</v>
      </c>
      <c r="B2864">
        <v>12</v>
      </c>
      <c r="C2864">
        <v>92</v>
      </c>
      <c r="D2864">
        <v>12836</v>
      </c>
      <c r="E2864" t="s">
        <v>393</v>
      </c>
      <c r="F2864" t="s">
        <v>106</v>
      </c>
      <c r="G2864" t="s">
        <v>6332</v>
      </c>
      <c r="H2864">
        <v>1686</v>
      </c>
      <c r="I2864">
        <v>28</v>
      </c>
      <c r="J2864" t="s">
        <v>29</v>
      </c>
      <c r="K2864" t="s">
        <v>30</v>
      </c>
      <c r="L2864">
        <v>4000000</v>
      </c>
      <c r="M2864">
        <v>1997</v>
      </c>
      <c r="N2864">
        <v>5.8</v>
      </c>
      <c r="O2864">
        <v>-3987164</v>
      </c>
      <c r="R2864" t="s">
        <v>3371</v>
      </c>
      <c r="S2864" cm="1">
        <f t="array" ref="S2864">AVERAGE(IF(Table7[director_name]=R2864, Table7[imdb_score]))</f>
        <v>5.95</v>
      </c>
      <c r="T2864" t="str">
        <f>IF(Table8[[#This Row],[Average]] &gt; $V$7, "Higher", "Lower")</f>
        <v>Lower</v>
      </c>
    </row>
    <row r="2865" spans="1:20" x14ac:dyDescent="0.3">
      <c r="A2865" t="s">
        <v>959</v>
      </c>
      <c r="B2865">
        <v>394</v>
      </c>
      <c r="C2865">
        <v>93</v>
      </c>
      <c r="D2865">
        <v>18934858</v>
      </c>
      <c r="E2865" t="s">
        <v>175</v>
      </c>
      <c r="F2865" t="s">
        <v>2300</v>
      </c>
      <c r="G2865" t="s">
        <v>6333</v>
      </c>
      <c r="H2865">
        <v>72646</v>
      </c>
      <c r="I2865">
        <v>397</v>
      </c>
      <c r="J2865" t="s">
        <v>29</v>
      </c>
      <c r="K2865" t="s">
        <v>361</v>
      </c>
      <c r="L2865">
        <v>23000000</v>
      </c>
      <c r="M2865">
        <v>2011</v>
      </c>
      <c r="N2865">
        <v>5.8</v>
      </c>
      <c r="O2865">
        <v>-4065142</v>
      </c>
      <c r="R2865" t="s">
        <v>3371</v>
      </c>
      <c r="S2865" cm="1">
        <f t="array" ref="S2865">AVERAGE(IF(Table7[director_name]=R2865, Table7[imdb_score]))</f>
        <v>5.95</v>
      </c>
      <c r="T2865" t="str">
        <f>IF(Table8[[#This Row],[Average]] &gt; $V$7, "Higher", "Lower")</f>
        <v>Lower</v>
      </c>
    </row>
    <row r="2866" spans="1:20" x14ac:dyDescent="0.3">
      <c r="A2866" t="s">
        <v>4130</v>
      </c>
      <c r="B2866">
        <v>77</v>
      </c>
      <c r="C2866">
        <v>84</v>
      </c>
      <c r="D2866">
        <v>15712072</v>
      </c>
      <c r="E2866" t="s">
        <v>39</v>
      </c>
      <c r="F2866" t="s">
        <v>6334</v>
      </c>
      <c r="G2866" t="s">
        <v>6335</v>
      </c>
      <c r="H2866">
        <v>13210</v>
      </c>
      <c r="I2866">
        <v>138</v>
      </c>
      <c r="J2866" t="s">
        <v>29</v>
      </c>
      <c r="K2866" t="s">
        <v>30</v>
      </c>
      <c r="L2866">
        <v>20000000</v>
      </c>
      <c r="M2866">
        <v>2004</v>
      </c>
      <c r="N2866">
        <v>5.8</v>
      </c>
      <c r="O2866">
        <v>-4287928</v>
      </c>
      <c r="R2866" t="s">
        <v>3893</v>
      </c>
      <c r="S2866" cm="1">
        <f t="array" ref="S2866">AVERAGE(IF(Table7[director_name]=R2866, Table7[imdb_score]))</f>
        <v>5.95</v>
      </c>
      <c r="T2866" t="str">
        <f>IF(Table8[[#This Row],[Average]] &gt; $V$7, "Higher", "Lower")</f>
        <v>Lower</v>
      </c>
    </row>
    <row r="2867" spans="1:20" x14ac:dyDescent="0.3">
      <c r="A2867" t="s">
        <v>4139</v>
      </c>
      <c r="B2867">
        <v>44</v>
      </c>
      <c r="C2867">
        <v>73</v>
      </c>
      <c r="D2867">
        <v>11634458</v>
      </c>
      <c r="E2867" t="s">
        <v>6336</v>
      </c>
      <c r="F2867" t="s">
        <v>3430</v>
      </c>
      <c r="G2867" t="s">
        <v>6337</v>
      </c>
      <c r="H2867">
        <v>2045</v>
      </c>
      <c r="I2867">
        <v>37</v>
      </c>
      <c r="J2867" t="s">
        <v>29</v>
      </c>
      <c r="K2867" t="s">
        <v>30</v>
      </c>
      <c r="L2867">
        <v>17000000</v>
      </c>
      <c r="M2867">
        <v>1999</v>
      </c>
      <c r="N2867">
        <v>5.8</v>
      </c>
      <c r="O2867">
        <v>-5365542</v>
      </c>
      <c r="R2867" t="s">
        <v>3886</v>
      </c>
      <c r="S2867" cm="1">
        <f t="array" ref="S2867">AVERAGE(IF(Table7[director_name]=R2867, Table7[imdb_score]))</f>
        <v>5.95</v>
      </c>
      <c r="T2867" t="str">
        <f>IF(Table8[[#This Row],[Average]] &gt; $V$7, "Higher", "Lower")</f>
        <v>Lower</v>
      </c>
    </row>
    <row r="2868" spans="1:20" x14ac:dyDescent="0.3">
      <c r="A2868" t="s">
        <v>4094</v>
      </c>
      <c r="B2868">
        <v>90</v>
      </c>
      <c r="C2868">
        <v>102</v>
      </c>
      <c r="D2868">
        <v>33864342</v>
      </c>
      <c r="E2868" t="s">
        <v>4570</v>
      </c>
      <c r="F2868" t="s">
        <v>3821</v>
      </c>
      <c r="G2868" t="s">
        <v>6338</v>
      </c>
      <c r="H2868">
        <v>29968</v>
      </c>
      <c r="I2868">
        <v>117</v>
      </c>
      <c r="J2868" t="s">
        <v>29</v>
      </c>
      <c r="K2868" t="s">
        <v>200</v>
      </c>
      <c r="L2868">
        <v>40000000</v>
      </c>
      <c r="M2868">
        <v>1999</v>
      </c>
      <c r="N2868">
        <v>5.8</v>
      </c>
      <c r="O2868">
        <v>-6135658</v>
      </c>
      <c r="R2868" t="s">
        <v>3422</v>
      </c>
      <c r="S2868" cm="1">
        <f t="array" ref="S2868">AVERAGE(IF(Table7[director_name]=R2868, Table7[imdb_score]))</f>
        <v>5.95</v>
      </c>
      <c r="T2868" t="str">
        <f>IF(Table8[[#This Row],[Average]] &gt; $V$7, "Higher", "Lower")</f>
        <v>Lower</v>
      </c>
    </row>
    <row r="2869" spans="1:20" x14ac:dyDescent="0.3">
      <c r="A2869" t="s">
        <v>4721</v>
      </c>
      <c r="B2869">
        <v>42</v>
      </c>
      <c r="C2869">
        <v>89</v>
      </c>
      <c r="D2869">
        <v>22359293</v>
      </c>
      <c r="E2869" t="s">
        <v>4023</v>
      </c>
      <c r="F2869" t="s">
        <v>1574</v>
      </c>
      <c r="G2869" t="s">
        <v>6339</v>
      </c>
      <c r="H2869">
        <v>16222</v>
      </c>
      <c r="I2869">
        <v>39</v>
      </c>
      <c r="J2869" t="s">
        <v>29</v>
      </c>
      <c r="K2869" t="s">
        <v>200</v>
      </c>
      <c r="L2869">
        <v>29000000</v>
      </c>
      <c r="M2869">
        <v>1997</v>
      </c>
      <c r="N2869">
        <v>5.8</v>
      </c>
      <c r="O2869">
        <v>-6640707</v>
      </c>
      <c r="R2869" t="s">
        <v>1857</v>
      </c>
      <c r="S2869" cm="1">
        <f t="array" ref="S2869">AVERAGE(IF(Table7[director_name]=R2869, Table7[imdb_score]))</f>
        <v>5.95</v>
      </c>
      <c r="T2869" t="str">
        <f>IF(Table8[[#This Row],[Average]] &gt; $V$7, "Higher", "Lower")</f>
        <v>Lower</v>
      </c>
    </row>
    <row r="2870" spans="1:20" x14ac:dyDescent="0.3">
      <c r="A2870" t="s">
        <v>3642</v>
      </c>
      <c r="B2870">
        <v>351</v>
      </c>
      <c r="C2870">
        <v>122</v>
      </c>
      <c r="D2870">
        <v>122512052</v>
      </c>
      <c r="E2870" t="s">
        <v>86</v>
      </c>
      <c r="F2870" t="s">
        <v>2300</v>
      </c>
      <c r="G2870" t="s">
        <v>6340</v>
      </c>
      <c r="H2870">
        <v>146352</v>
      </c>
      <c r="I2870">
        <v>288</v>
      </c>
      <c r="J2870" t="s">
        <v>29</v>
      </c>
      <c r="K2870" t="s">
        <v>30</v>
      </c>
      <c r="L2870">
        <v>130000000</v>
      </c>
      <c r="M2870">
        <v>2013</v>
      </c>
      <c r="N2870">
        <v>5.8</v>
      </c>
      <c r="O2870">
        <v>-7487948</v>
      </c>
      <c r="R2870" t="s">
        <v>2988</v>
      </c>
      <c r="S2870" cm="1">
        <f t="array" ref="S2870">AVERAGE(IF(Table7[director_name]=R2870, Table7[imdb_score]))</f>
        <v>5.95</v>
      </c>
      <c r="T2870" t="str">
        <f>IF(Table8[[#This Row],[Average]] &gt; $V$7, "Higher", "Lower")</f>
        <v>Lower</v>
      </c>
    </row>
    <row r="2871" spans="1:20" x14ac:dyDescent="0.3">
      <c r="A2871" t="s">
        <v>2302</v>
      </c>
      <c r="B2871">
        <v>368</v>
      </c>
      <c r="C2871">
        <v>104</v>
      </c>
      <c r="D2871">
        <v>16999046</v>
      </c>
      <c r="E2871" t="s">
        <v>2457</v>
      </c>
      <c r="F2871" t="s">
        <v>1613</v>
      </c>
      <c r="G2871" t="s">
        <v>6341</v>
      </c>
      <c r="H2871">
        <v>79517</v>
      </c>
      <c r="I2871">
        <v>354</v>
      </c>
      <c r="J2871" t="s">
        <v>29</v>
      </c>
      <c r="K2871" t="s">
        <v>442</v>
      </c>
      <c r="L2871">
        <v>26000000</v>
      </c>
      <c r="M2871">
        <v>2009</v>
      </c>
      <c r="N2871">
        <v>5.8</v>
      </c>
      <c r="O2871">
        <v>-9000954</v>
      </c>
      <c r="R2871" t="s">
        <v>2771</v>
      </c>
      <c r="S2871" cm="1">
        <f t="array" ref="S2871">AVERAGE(IF(Table7[director_name]=R2871, Table7[imdb_score]))</f>
        <v>5.9499999999999993</v>
      </c>
      <c r="T2871" t="str">
        <f>IF(Table8[[#This Row],[Average]] &gt; $V$7, "Higher", "Lower")</f>
        <v>Lower</v>
      </c>
    </row>
    <row r="2872" spans="1:20" x14ac:dyDescent="0.3">
      <c r="A2872" t="s">
        <v>3735</v>
      </c>
      <c r="B2872">
        <v>63</v>
      </c>
      <c r="C2872">
        <v>87</v>
      </c>
      <c r="D2872">
        <v>11560259</v>
      </c>
      <c r="E2872" t="s">
        <v>289</v>
      </c>
      <c r="F2872" t="s">
        <v>2512</v>
      </c>
      <c r="G2872" t="s">
        <v>6342</v>
      </c>
      <c r="H2872">
        <v>15617</v>
      </c>
      <c r="I2872">
        <v>180</v>
      </c>
      <c r="J2872" t="s">
        <v>29</v>
      </c>
      <c r="K2872" t="s">
        <v>30</v>
      </c>
      <c r="L2872">
        <v>22000000</v>
      </c>
      <c r="M2872">
        <v>2001</v>
      </c>
      <c r="N2872">
        <v>5.8</v>
      </c>
      <c r="O2872">
        <v>-10439741</v>
      </c>
      <c r="R2872" t="s">
        <v>3910</v>
      </c>
      <c r="S2872" cm="1">
        <f t="array" ref="S2872">AVERAGE(IF(Table7[director_name]=R2872, Table7[imdb_score]))</f>
        <v>5.9499999999999993</v>
      </c>
      <c r="T2872" t="str">
        <f>IF(Table8[[#This Row],[Average]] &gt; $V$7, "Higher", "Lower")</f>
        <v>Lower</v>
      </c>
    </row>
    <row r="2873" spans="1:20" x14ac:dyDescent="0.3">
      <c r="A2873" t="s">
        <v>2810</v>
      </c>
      <c r="B2873">
        <v>202</v>
      </c>
      <c r="C2873">
        <v>110</v>
      </c>
      <c r="D2873">
        <v>66462600</v>
      </c>
      <c r="E2873" t="s">
        <v>78</v>
      </c>
      <c r="F2873" t="s">
        <v>5674</v>
      </c>
      <c r="G2873" t="s">
        <v>6343</v>
      </c>
      <c r="H2873">
        <v>141533</v>
      </c>
      <c r="I2873">
        <v>786</v>
      </c>
      <c r="J2873" t="s">
        <v>29</v>
      </c>
      <c r="K2873" t="s">
        <v>30</v>
      </c>
      <c r="L2873">
        <v>78000000</v>
      </c>
      <c r="M2873">
        <v>2003</v>
      </c>
      <c r="N2873">
        <v>5.8</v>
      </c>
      <c r="O2873">
        <v>-11537400</v>
      </c>
      <c r="R2873" t="s">
        <v>3910</v>
      </c>
      <c r="S2873" cm="1">
        <f t="array" ref="S2873">AVERAGE(IF(Table7[director_name]=R2873, Table7[imdb_score]))</f>
        <v>5.9499999999999993</v>
      </c>
      <c r="T2873" t="str">
        <f>IF(Table8[[#This Row],[Average]] &gt; $V$7, "Higher", "Lower")</f>
        <v>Lower</v>
      </c>
    </row>
    <row r="2874" spans="1:20" x14ac:dyDescent="0.3">
      <c r="A2874" t="s">
        <v>4084</v>
      </c>
      <c r="B2874">
        <v>95</v>
      </c>
      <c r="C2874">
        <v>106</v>
      </c>
      <c r="D2874">
        <v>17951431</v>
      </c>
      <c r="E2874" t="s">
        <v>140</v>
      </c>
      <c r="F2874" t="s">
        <v>6344</v>
      </c>
      <c r="G2874" t="s">
        <v>6345</v>
      </c>
      <c r="H2874">
        <v>25462</v>
      </c>
      <c r="I2874">
        <v>200</v>
      </c>
      <c r="J2874" t="s">
        <v>29</v>
      </c>
      <c r="K2874" t="s">
        <v>30</v>
      </c>
      <c r="L2874">
        <v>30000000</v>
      </c>
      <c r="M2874">
        <v>2001</v>
      </c>
      <c r="N2874">
        <v>5.8</v>
      </c>
      <c r="O2874">
        <v>-12048569</v>
      </c>
      <c r="R2874" t="s">
        <v>2771</v>
      </c>
      <c r="S2874" cm="1">
        <f t="array" ref="S2874">AVERAGE(IF(Table7[director_name]=R2874, Table7[imdb_score]))</f>
        <v>5.9499999999999993</v>
      </c>
      <c r="T2874" t="str">
        <f>IF(Table8[[#This Row],[Average]] &gt; $V$7, "Higher", "Lower")</f>
        <v>Lower</v>
      </c>
    </row>
    <row r="2875" spans="1:20" x14ac:dyDescent="0.3">
      <c r="A2875" t="s">
        <v>2357</v>
      </c>
      <c r="B2875">
        <v>161</v>
      </c>
      <c r="C2875">
        <v>81</v>
      </c>
      <c r="D2875">
        <v>135381507</v>
      </c>
      <c r="E2875" t="s">
        <v>1029</v>
      </c>
      <c r="F2875" t="s">
        <v>1605</v>
      </c>
      <c r="G2875" t="s">
        <v>6346</v>
      </c>
      <c r="H2875">
        <v>63912</v>
      </c>
      <c r="I2875">
        <v>251</v>
      </c>
      <c r="J2875" t="s">
        <v>29</v>
      </c>
      <c r="K2875" t="s">
        <v>30</v>
      </c>
      <c r="L2875">
        <v>150000000</v>
      </c>
      <c r="M2875">
        <v>2005</v>
      </c>
      <c r="N2875">
        <v>5.8</v>
      </c>
      <c r="O2875">
        <v>-14618493</v>
      </c>
      <c r="R2875" t="s">
        <v>3659</v>
      </c>
      <c r="S2875" cm="1">
        <f t="array" ref="S2875">AVERAGE(IF(Table7[director_name]=R2875, Table7[imdb_score]))</f>
        <v>5.9399999999999995</v>
      </c>
      <c r="T2875" t="str">
        <f>IF(Table8[[#This Row],[Average]] &gt; $V$7, "Higher", "Lower")</f>
        <v>Lower</v>
      </c>
    </row>
    <row r="2876" spans="1:20" x14ac:dyDescent="0.3">
      <c r="A2876" t="s">
        <v>2580</v>
      </c>
      <c r="B2876">
        <v>190</v>
      </c>
      <c r="C2876">
        <v>110</v>
      </c>
      <c r="D2876">
        <v>10324441</v>
      </c>
      <c r="E2876" t="s">
        <v>417</v>
      </c>
      <c r="F2876" t="s">
        <v>2952</v>
      </c>
      <c r="G2876" t="s">
        <v>6347</v>
      </c>
      <c r="H2876">
        <v>27117</v>
      </c>
      <c r="I2876">
        <v>140</v>
      </c>
      <c r="J2876" t="s">
        <v>29</v>
      </c>
      <c r="K2876" t="s">
        <v>30</v>
      </c>
      <c r="L2876">
        <v>25000000</v>
      </c>
      <c r="M2876">
        <v>2011</v>
      </c>
      <c r="N2876">
        <v>5.8</v>
      </c>
      <c r="O2876">
        <v>-14675559</v>
      </c>
      <c r="R2876" t="s">
        <v>3659</v>
      </c>
      <c r="S2876" cm="1">
        <f t="array" ref="S2876">AVERAGE(IF(Table7[director_name]=R2876, Table7[imdb_score]))</f>
        <v>5.9399999999999995</v>
      </c>
      <c r="T2876" t="str">
        <f>IF(Table8[[#This Row],[Average]] &gt; $V$7, "Higher", "Lower")</f>
        <v>Lower</v>
      </c>
    </row>
    <row r="2877" spans="1:20" x14ac:dyDescent="0.3">
      <c r="A2877" t="s">
        <v>3012</v>
      </c>
      <c r="B2877">
        <v>225</v>
      </c>
      <c r="C2877">
        <v>108</v>
      </c>
      <c r="D2877">
        <v>10907291</v>
      </c>
      <c r="E2877" t="s">
        <v>6348</v>
      </c>
      <c r="F2877" t="s">
        <v>6349</v>
      </c>
      <c r="G2877" t="s">
        <v>6350</v>
      </c>
      <c r="H2877">
        <v>23775</v>
      </c>
      <c r="I2877">
        <v>134</v>
      </c>
      <c r="J2877" t="s">
        <v>29</v>
      </c>
      <c r="K2877" t="s">
        <v>30</v>
      </c>
      <c r="L2877">
        <v>28000000</v>
      </c>
      <c r="M2877">
        <v>2016</v>
      </c>
      <c r="N2877">
        <v>5.8</v>
      </c>
      <c r="O2877">
        <v>-17092709</v>
      </c>
      <c r="R2877" t="s">
        <v>3659</v>
      </c>
      <c r="S2877" cm="1">
        <f t="array" ref="S2877">AVERAGE(IF(Table7[director_name]=R2877, Table7[imdb_score]))</f>
        <v>5.9399999999999995</v>
      </c>
      <c r="T2877" t="str">
        <f>IF(Table8[[#This Row],[Average]] &gt; $V$7, "Higher", "Lower")</f>
        <v>Lower</v>
      </c>
    </row>
    <row r="2878" spans="1:20" x14ac:dyDescent="0.3">
      <c r="A2878" t="s">
        <v>4097</v>
      </c>
      <c r="B2878">
        <v>16</v>
      </c>
      <c r="C2878">
        <v>102</v>
      </c>
      <c r="D2878">
        <v>15593</v>
      </c>
      <c r="E2878" t="s">
        <v>699</v>
      </c>
      <c r="F2878" t="s">
        <v>6351</v>
      </c>
      <c r="G2878" t="s">
        <v>6352</v>
      </c>
      <c r="H2878">
        <v>2295</v>
      </c>
      <c r="I2878">
        <v>40</v>
      </c>
      <c r="J2878" t="s">
        <v>29</v>
      </c>
      <c r="K2878" t="s">
        <v>30</v>
      </c>
      <c r="L2878">
        <v>21000000</v>
      </c>
      <c r="M2878">
        <v>1999</v>
      </c>
      <c r="N2878">
        <v>5.8</v>
      </c>
      <c r="O2878">
        <v>-20984407</v>
      </c>
      <c r="R2878" t="s">
        <v>3659</v>
      </c>
      <c r="S2878" cm="1">
        <f t="array" ref="S2878">AVERAGE(IF(Table7[director_name]=R2878, Table7[imdb_score]))</f>
        <v>5.9399999999999995</v>
      </c>
      <c r="T2878" t="str">
        <f>IF(Table8[[#This Row],[Average]] &gt; $V$7, "Higher", "Lower")</f>
        <v>Lower</v>
      </c>
    </row>
    <row r="2879" spans="1:20" x14ac:dyDescent="0.3">
      <c r="A2879" t="s">
        <v>2734</v>
      </c>
      <c r="B2879">
        <v>123</v>
      </c>
      <c r="C2879">
        <v>118</v>
      </c>
      <c r="D2879">
        <v>33828318</v>
      </c>
      <c r="E2879" t="s">
        <v>676</v>
      </c>
      <c r="F2879" t="s">
        <v>496</v>
      </c>
      <c r="G2879" t="s">
        <v>6353</v>
      </c>
      <c r="H2879">
        <v>44453</v>
      </c>
      <c r="I2879">
        <v>154</v>
      </c>
      <c r="J2879" t="s">
        <v>29</v>
      </c>
      <c r="K2879" t="s">
        <v>30</v>
      </c>
      <c r="L2879">
        <v>55000000</v>
      </c>
      <c r="M2879">
        <v>2003</v>
      </c>
      <c r="N2879">
        <v>5.8</v>
      </c>
      <c r="O2879">
        <v>-21171682</v>
      </c>
      <c r="R2879" t="s">
        <v>3659</v>
      </c>
      <c r="S2879" cm="1">
        <f t="array" ref="S2879">AVERAGE(IF(Table7[director_name]=R2879, Table7[imdb_score]))</f>
        <v>5.9399999999999995</v>
      </c>
      <c r="T2879" t="str">
        <f>IF(Table8[[#This Row],[Average]] &gt; $V$7, "Higher", "Lower")</f>
        <v>Lower</v>
      </c>
    </row>
    <row r="2880" spans="1:20" x14ac:dyDescent="0.3">
      <c r="A2880" t="s">
        <v>349</v>
      </c>
      <c r="B2880">
        <v>447</v>
      </c>
      <c r="C2880">
        <v>119</v>
      </c>
      <c r="D2880">
        <v>98780042</v>
      </c>
      <c r="E2880" t="s">
        <v>6354</v>
      </c>
      <c r="F2880" t="s">
        <v>3185</v>
      </c>
      <c r="G2880" t="s">
        <v>6355</v>
      </c>
      <c r="H2880">
        <v>136019</v>
      </c>
      <c r="I2880">
        <v>443</v>
      </c>
      <c r="J2880" t="s">
        <v>29</v>
      </c>
      <c r="K2880" t="s">
        <v>30</v>
      </c>
      <c r="L2880">
        <v>120000000</v>
      </c>
      <c r="M2880">
        <v>2011</v>
      </c>
      <c r="N2880">
        <v>5.8</v>
      </c>
      <c r="O2880">
        <v>-21219958</v>
      </c>
      <c r="R2880" t="s">
        <v>2166</v>
      </c>
      <c r="S2880" cm="1">
        <f t="array" ref="S2880">AVERAGE(IF(Table7[director_name]=R2880, Table7[imdb_score]))</f>
        <v>5.9</v>
      </c>
      <c r="T2880" t="str">
        <f>IF(Table8[[#This Row],[Average]] &gt; $V$7, "Higher", "Lower")</f>
        <v>Lower</v>
      </c>
    </row>
    <row r="2881" spans="1:20" x14ac:dyDescent="0.3">
      <c r="A2881" t="s">
        <v>4101</v>
      </c>
      <c r="B2881">
        <v>164</v>
      </c>
      <c r="C2881">
        <v>99</v>
      </c>
      <c r="D2881">
        <v>33472850</v>
      </c>
      <c r="E2881" t="s">
        <v>1941</v>
      </c>
      <c r="F2881" t="s">
        <v>1586</v>
      </c>
      <c r="G2881" t="s">
        <v>6356</v>
      </c>
      <c r="H2881">
        <v>67005</v>
      </c>
      <c r="I2881">
        <v>119</v>
      </c>
      <c r="J2881" t="s">
        <v>29</v>
      </c>
      <c r="K2881" t="s">
        <v>30</v>
      </c>
      <c r="L2881">
        <v>55000000</v>
      </c>
      <c r="M2881">
        <v>2008</v>
      </c>
      <c r="N2881">
        <v>5.8</v>
      </c>
      <c r="O2881">
        <v>-21527150</v>
      </c>
      <c r="R2881" t="s">
        <v>3474</v>
      </c>
      <c r="S2881" cm="1">
        <f t="array" ref="S2881">AVERAGE(IF(Table7[director_name]=R2881, Table7[imdb_score]))</f>
        <v>5.9</v>
      </c>
      <c r="T2881" t="str">
        <f>IF(Table8[[#This Row],[Average]] &gt; $V$7, "Higher", "Lower")</f>
        <v>Lower</v>
      </c>
    </row>
    <row r="2882" spans="1:20" x14ac:dyDescent="0.3">
      <c r="A2882" t="s">
        <v>458</v>
      </c>
      <c r="B2882">
        <v>123</v>
      </c>
      <c r="C2882">
        <v>98</v>
      </c>
      <c r="D2882">
        <v>1512815</v>
      </c>
      <c r="E2882" t="s">
        <v>731</v>
      </c>
      <c r="F2882" t="s">
        <v>418</v>
      </c>
      <c r="G2882" t="s">
        <v>6357</v>
      </c>
      <c r="H2882">
        <v>8885</v>
      </c>
      <c r="I2882">
        <v>56</v>
      </c>
      <c r="J2882" t="s">
        <v>29</v>
      </c>
      <c r="K2882" t="s">
        <v>30</v>
      </c>
      <c r="L2882">
        <v>25000000</v>
      </c>
      <c r="M2882">
        <v>2016</v>
      </c>
      <c r="N2882">
        <v>5.8</v>
      </c>
      <c r="O2882">
        <v>-23487185</v>
      </c>
      <c r="R2882" t="s">
        <v>3680</v>
      </c>
      <c r="S2882" cm="1">
        <f t="array" ref="S2882">AVERAGE(IF(Table7[director_name]=R2882, Table7[imdb_score]))</f>
        <v>5.9</v>
      </c>
      <c r="T2882" t="str">
        <f>IF(Table8[[#This Row],[Average]] &gt; $V$7, "Higher", "Lower")</f>
        <v>Lower</v>
      </c>
    </row>
    <row r="2883" spans="1:20" x14ac:dyDescent="0.3">
      <c r="A2883" t="s">
        <v>274</v>
      </c>
      <c r="B2883">
        <v>434</v>
      </c>
      <c r="C2883">
        <v>138</v>
      </c>
      <c r="D2883">
        <v>101160529</v>
      </c>
      <c r="E2883" t="s">
        <v>125</v>
      </c>
      <c r="F2883" t="s">
        <v>136</v>
      </c>
      <c r="G2883" t="s">
        <v>6358</v>
      </c>
      <c r="H2883">
        <v>200022</v>
      </c>
      <c r="I2883">
        <v>1240</v>
      </c>
      <c r="J2883" t="s">
        <v>29</v>
      </c>
      <c r="K2883" t="s">
        <v>30</v>
      </c>
      <c r="L2883">
        <v>125000000</v>
      </c>
      <c r="M2883">
        <v>2014</v>
      </c>
      <c r="N2883">
        <v>5.8</v>
      </c>
      <c r="O2883">
        <v>-23839471</v>
      </c>
      <c r="R2883" t="s">
        <v>3680</v>
      </c>
      <c r="S2883" cm="1">
        <f t="array" ref="S2883">AVERAGE(IF(Table7[director_name]=R2883, Table7[imdb_score]))</f>
        <v>5.9</v>
      </c>
      <c r="T2883" t="str">
        <f>IF(Table8[[#This Row],[Average]] &gt; $V$7, "Higher", "Lower")</f>
        <v>Lower</v>
      </c>
    </row>
    <row r="2884" spans="1:20" x14ac:dyDescent="0.3">
      <c r="A2884" t="s">
        <v>3683</v>
      </c>
      <c r="B2884">
        <v>250</v>
      </c>
      <c r="C2884">
        <v>118</v>
      </c>
      <c r="D2884">
        <v>150167630</v>
      </c>
      <c r="E2884" t="s">
        <v>86</v>
      </c>
      <c r="F2884" t="s">
        <v>1238</v>
      </c>
      <c r="G2884" t="s">
        <v>6359</v>
      </c>
      <c r="H2884">
        <v>174578</v>
      </c>
      <c r="I2884">
        <v>534</v>
      </c>
      <c r="J2884" t="s">
        <v>29</v>
      </c>
      <c r="K2884" t="s">
        <v>30</v>
      </c>
      <c r="L2884">
        <v>175000000</v>
      </c>
      <c r="M2884">
        <v>2009</v>
      </c>
      <c r="N2884">
        <v>5.8</v>
      </c>
      <c r="O2884">
        <v>-24832370</v>
      </c>
      <c r="R2884" t="s">
        <v>3965</v>
      </c>
      <c r="S2884" cm="1">
        <f t="array" ref="S2884">AVERAGE(IF(Table7[director_name]=R2884, Table7[imdb_score]))</f>
        <v>5.9</v>
      </c>
      <c r="T2884" t="str">
        <f>IF(Table8[[#This Row],[Average]] &gt; $V$7, "Higher", "Lower")</f>
        <v>Lower</v>
      </c>
    </row>
    <row r="2885" spans="1:20" x14ac:dyDescent="0.3">
      <c r="A2885" t="s">
        <v>2149</v>
      </c>
      <c r="B2885">
        <v>86</v>
      </c>
      <c r="C2885">
        <v>103</v>
      </c>
      <c r="D2885">
        <v>14448589</v>
      </c>
      <c r="E2885" t="s">
        <v>289</v>
      </c>
      <c r="F2885" t="s">
        <v>1148</v>
      </c>
      <c r="G2885" t="s">
        <v>6360</v>
      </c>
      <c r="H2885">
        <v>19364</v>
      </c>
      <c r="I2885">
        <v>128</v>
      </c>
      <c r="J2885" t="s">
        <v>29</v>
      </c>
      <c r="K2885" t="s">
        <v>30</v>
      </c>
      <c r="L2885">
        <v>40000000</v>
      </c>
      <c r="M2885">
        <v>2002</v>
      </c>
      <c r="N2885">
        <v>5.8</v>
      </c>
      <c r="O2885">
        <v>-25551411</v>
      </c>
      <c r="R2885" t="s">
        <v>3976</v>
      </c>
      <c r="S2885" cm="1">
        <f t="array" ref="S2885">AVERAGE(IF(Table7[director_name]=R2885, Table7[imdb_score]))</f>
        <v>5.9</v>
      </c>
      <c r="T2885" t="str">
        <f>IF(Table8[[#This Row],[Average]] &gt; $V$7, "Higher", "Lower")</f>
        <v>Lower</v>
      </c>
    </row>
    <row r="2886" spans="1:20" x14ac:dyDescent="0.3">
      <c r="A2886" t="s">
        <v>812</v>
      </c>
      <c r="B2886">
        <v>224</v>
      </c>
      <c r="C2886">
        <v>115</v>
      </c>
      <c r="D2886">
        <v>10640645</v>
      </c>
      <c r="E2886" t="s">
        <v>1536</v>
      </c>
      <c r="F2886" t="s">
        <v>2042</v>
      </c>
      <c r="G2886" t="s">
        <v>6361</v>
      </c>
      <c r="H2886">
        <v>28429</v>
      </c>
      <c r="I2886">
        <v>110</v>
      </c>
      <c r="J2886" t="s">
        <v>29</v>
      </c>
      <c r="K2886" t="s">
        <v>30</v>
      </c>
      <c r="L2886">
        <v>40000000</v>
      </c>
      <c r="M2886">
        <v>2015</v>
      </c>
      <c r="N2886">
        <v>5.8</v>
      </c>
      <c r="O2886">
        <v>-29359355</v>
      </c>
      <c r="R2886" t="s">
        <v>3950</v>
      </c>
      <c r="S2886" cm="1">
        <f t="array" ref="S2886">AVERAGE(IF(Table7[director_name]=R2886, Table7[imdb_score]))</f>
        <v>5.9</v>
      </c>
      <c r="T2886" t="str">
        <f>IF(Table8[[#This Row],[Average]] &gt; $V$7, "Higher", "Lower")</f>
        <v>Lower</v>
      </c>
    </row>
    <row r="2887" spans="1:20" x14ac:dyDescent="0.3">
      <c r="A2887" t="s">
        <v>3158</v>
      </c>
      <c r="B2887">
        <v>180</v>
      </c>
      <c r="C2887">
        <v>95</v>
      </c>
      <c r="D2887">
        <v>20488579</v>
      </c>
      <c r="E2887" t="s">
        <v>672</v>
      </c>
      <c r="F2887" t="s">
        <v>400</v>
      </c>
      <c r="G2887" t="s">
        <v>6362</v>
      </c>
      <c r="H2887">
        <v>113483</v>
      </c>
      <c r="I2887">
        <v>245</v>
      </c>
      <c r="J2887" t="s">
        <v>29</v>
      </c>
      <c r="K2887" t="s">
        <v>30</v>
      </c>
      <c r="L2887">
        <v>50000000</v>
      </c>
      <c r="M2887">
        <v>2009</v>
      </c>
      <c r="N2887">
        <v>5.8</v>
      </c>
      <c r="O2887">
        <v>-29511421</v>
      </c>
      <c r="R2887" t="s">
        <v>3989</v>
      </c>
      <c r="S2887" cm="1">
        <f t="array" ref="S2887">AVERAGE(IF(Table7[director_name]=R2887, Table7[imdb_score]))</f>
        <v>5.9</v>
      </c>
      <c r="T2887" t="str">
        <f>IF(Table8[[#This Row],[Average]] &gt; $V$7, "Higher", "Lower")</f>
        <v>Lower</v>
      </c>
    </row>
    <row r="2888" spans="1:20" x14ac:dyDescent="0.3">
      <c r="A2888" t="s">
        <v>3326</v>
      </c>
      <c r="B2888">
        <v>78</v>
      </c>
      <c r="C2888">
        <v>89</v>
      </c>
      <c r="D2888">
        <v>9652000</v>
      </c>
      <c r="E2888" t="s">
        <v>676</v>
      </c>
      <c r="F2888" t="s">
        <v>3217</v>
      </c>
      <c r="G2888" t="s">
        <v>6363</v>
      </c>
      <c r="H2888">
        <v>46205</v>
      </c>
      <c r="I2888">
        <v>147</v>
      </c>
      <c r="J2888" t="s">
        <v>29</v>
      </c>
      <c r="K2888" t="s">
        <v>30</v>
      </c>
      <c r="L2888">
        <v>40000000</v>
      </c>
      <c r="M2888">
        <v>2003</v>
      </c>
      <c r="N2888">
        <v>5.8</v>
      </c>
      <c r="O2888">
        <v>-30348000</v>
      </c>
      <c r="R2888" t="s">
        <v>3933</v>
      </c>
      <c r="S2888" cm="1">
        <f t="array" ref="S2888">AVERAGE(IF(Table7[director_name]=R2888, Table7[imdb_score]))</f>
        <v>5.9</v>
      </c>
      <c r="T2888" t="str">
        <f>IF(Table8[[#This Row],[Average]] &gt; $V$7, "Higher", "Lower")</f>
        <v>Lower</v>
      </c>
    </row>
    <row r="2889" spans="1:20" x14ac:dyDescent="0.3">
      <c r="A2889" t="s">
        <v>3864</v>
      </c>
      <c r="B2889">
        <v>120</v>
      </c>
      <c r="C2889">
        <v>110</v>
      </c>
      <c r="D2889">
        <v>18472363</v>
      </c>
      <c r="E2889" t="s">
        <v>2374</v>
      </c>
      <c r="F2889" t="s">
        <v>2075</v>
      </c>
      <c r="G2889" t="s">
        <v>6364</v>
      </c>
      <c r="H2889">
        <v>63599</v>
      </c>
      <c r="I2889">
        <v>208</v>
      </c>
      <c r="J2889" t="s">
        <v>29</v>
      </c>
      <c r="K2889" t="s">
        <v>30</v>
      </c>
      <c r="L2889">
        <v>50000000</v>
      </c>
      <c r="M2889">
        <v>2005</v>
      </c>
      <c r="N2889">
        <v>5.8</v>
      </c>
      <c r="O2889">
        <v>-31527637</v>
      </c>
      <c r="R2889" t="s">
        <v>4033</v>
      </c>
      <c r="S2889" cm="1">
        <f t="array" ref="S2889">AVERAGE(IF(Table7[director_name]=R2889, Table7[imdb_score]))</f>
        <v>5.9</v>
      </c>
      <c r="T2889" t="str">
        <f>IF(Table8[[#This Row],[Average]] &gt; $V$7, "Higher", "Lower")</f>
        <v>Lower</v>
      </c>
    </row>
    <row r="2890" spans="1:20" x14ac:dyDescent="0.3">
      <c r="A2890" t="s">
        <v>2878</v>
      </c>
      <c r="B2890">
        <v>367</v>
      </c>
      <c r="C2890">
        <v>158</v>
      </c>
      <c r="D2890">
        <v>166112167</v>
      </c>
      <c r="E2890" t="s">
        <v>248</v>
      </c>
      <c r="F2890" t="s">
        <v>2897</v>
      </c>
      <c r="G2890" t="s">
        <v>6365</v>
      </c>
      <c r="H2890">
        <v>283418</v>
      </c>
      <c r="I2890">
        <v>1055</v>
      </c>
      <c r="J2890" t="s">
        <v>29</v>
      </c>
      <c r="K2890" t="s">
        <v>30</v>
      </c>
      <c r="L2890">
        <v>200000000</v>
      </c>
      <c r="M2890">
        <v>2009</v>
      </c>
      <c r="N2890">
        <v>5.8</v>
      </c>
      <c r="O2890">
        <v>-33887833</v>
      </c>
      <c r="R2890" t="s">
        <v>4005</v>
      </c>
      <c r="S2890" cm="1">
        <f t="array" ref="S2890">AVERAGE(IF(Table7[director_name]=R2890, Table7[imdb_score]))</f>
        <v>5.9</v>
      </c>
      <c r="T2890" t="str">
        <f>IF(Table8[[#This Row],[Average]] &gt; $V$7, "Higher", "Lower")</f>
        <v>Lower</v>
      </c>
    </row>
    <row r="2891" spans="1:20" x14ac:dyDescent="0.3">
      <c r="A2891" t="s">
        <v>3103</v>
      </c>
      <c r="B2891">
        <v>61</v>
      </c>
      <c r="C2891">
        <v>84</v>
      </c>
      <c r="D2891">
        <v>4777007</v>
      </c>
      <c r="E2891" t="s">
        <v>3352</v>
      </c>
      <c r="F2891" t="s">
        <v>6366</v>
      </c>
      <c r="G2891" t="s">
        <v>6367</v>
      </c>
      <c r="H2891">
        <v>15130</v>
      </c>
      <c r="I2891">
        <v>98</v>
      </c>
      <c r="J2891" t="s">
        <v>29</v>
      </c>
      <c r="K2891" t="s">
        <v>241</v>
      </c>
      <c r="L2891">
        <v>40000000</v>
      </c>
      <c r="M2891">
        <v>2001</v>
      </c>
      <c r="N2891">
        <v>5.8</v>
      </c>
      <c r="O2891">
        <v>-35222993</v>
      </c>
      <c r="R2891" t="s">
        <v>3978</v>
      </c>
      <c r="S2891" cm="1">
        <f t="array" ref="S2891">AVERAGE(IF(Table7[director_name]=R2891, Table7[imdb_score]))</f>
        <v>5.9</v>
      </c>
      <c r="T2891" t="str">
        <f>IF(Table8[[#This Row],[Average]] &gt; $V$7, "Higher", "Lower")</f>
        <v>Lower</v>
      </c>
    </row>
    <row r="2892" spans="1:20" x14ac:dyDescent="0.3">
      <c r="A2892" t="s">
        <v>746</v>
      </c>
      <c r="B2892">
        <v>50</v>
      </c>
      <c r="C2892">
        <v>116</v>
      </c>
      <c r="D2892">
        <v>18573791</v>
      </c>
      <c r="E2892" t="s">
        <v>6368</v>
      </c>
      <c r="F2892" t="s">
        <v>44</v>
      </c>
      <c r="G2892" t="s">
        <v>6369</v>
      </c>
      <c r="H2892">
        <v>38533</v>
      </c>
      <c r="I2892">
        <v>89</v>
      </c>
      <c r="J2892" t="s">
        <v>29</v>
      </c>
      <c r="K2892" t="s">
        <v>30</v>
      </c>
      <c r="L2892">
        <v>55000000</v>
      </c>
      <c r="M2892">
        <v>1996</v>
      </c>
      <c r="N2892">
        <v>5.8</v>
      </c>
      <c r="O2892">
        <v>-36426209</v>
      </c>
      <c r="R2892" t="s">
        <v>3929</v>
      </c>
      <c r="S2892" cm="1">
        <f t="array" ref="S2892">AVERAGE(IF(Table7[director_name]=R2892, Table7[imdb_score]))</f>
        <v>5.9</v>
      </c>
      <c r="T2892" t="str">
        <f>IF(Table8[[#This Row],[Average]] &gt; $V$7, "Higher", "Lower")</f>
        <v>Lower</v>
      </c>
    </row>
    <row r="2893" spans="1:20" x14ac:dyDescent="0.3">
      <c r="A2893" t="s">
        <v>1251</v>
      </c>
      <c r="B2893">
        <v>46</v>
      </c>
      <c r="C2893">
        <v>108</v>
      </c>
      <c r="D2893">
        <v>5600000</v>
      </c>
      <c r="E2893" t="s">
        <v>5680</v>
      </c>
      <c r="F2893" t="s">
        <v>2153</v>
      </c>
      <c r="G2893" t="s">
        <v>6370</v>
      </c>
      <c r="H2893">
        <v>11913</v>
      </c>
      <c r="I2893">
        <v>97</v>
      </c>
      <c r="J2893" t="s">
        <v>29</v>
      </c>
      <c r="K2893" t="s">
        <v>30</v>
      </c>
      <c r="L2893">
        <v>47000000</v>
      </c>
      <c r="M2893">
        <v>1996</v>
      </c>
      <c r="N2893">
        <v>5.8</v>
      </c>
      <c r="O2893">
        <v>-41400000</v>
      </c>
      <c r="R2893" t="s">
        <v>3986</v>
      </c>
      <c r="S2893" cm="1">
        <f t="array" ref="S2893">AVERAGE(IF(Table7[director_name]=R2893, Table7[imdb_score]))</f>
        <v>5.9</v>
      </c>
      <c r="T2893" t="str">
        <f>IF(Table8[[#This Row],[Average]] &gt; $V$7, "Higher", "Lower")</f>
        <v>Lower</v>
      </c>
    </row>
    <row r="2894" spans="1:20" x14ac:dyDescent="0.3">
      <c r="A2894" t="s">
        <v>702</v>
      </c>
      <c r="B2894">
        <v>85</v>
      </c>
      <c r="C2894">
        <v>220</v>
      </c>
      <c r="D2894">
        <v>15527125</v>
      </c>
      <c r="E2894" t="s">
        <v>1724</v>
      </c>
      <c r="F2894" t="s">
        <v>496</v>
      </c>
      <c r="G2894" t="s">
        <v>6371</v>
      </c>
      <c r="H2894">
        <v>11388</v>
      </c>
      <c r="I2894">
        <v>183</v>
      </c>
      <c r="J2894" t="s">
        <v>29</v>
      </c>
      <c r="K2894" t="s">
        <v>30</v>
      </c>
      <c r="L2894">
        <v>57000000</v>
      </c>
      <c r="M2894">
        <v>2000</v>
      </c>
      <c r="N2894">
        <v>5.8</v>
      </c>
      <c r="O2894">
        <v>-41472875</v>
      </c>
      <c r="R2894" t="s">
        <v>4022</v>
      </c>
      <c r="S2894" cm="1">
        <f t="array" ref="S2894">AVERAGE(IF(Table7[director_name]=R2894, Table7[imdb_score]))</f>
        <v>5.9</v>
      </c>
      <c r="T2894" t="str">
        <f>IF(Table8[[#This Row],[Average]] &gt; $V$7, "Higher", "Lower")</f>
        <v>Lower</v>
      </c>
    </row>
    <row r="2895" spans="1:20" x14ac:dyDescent="0.3">
      <c r="A2895" t="s">
        <v>2787</v>
      </c>
      <c r="B2895">
        <v>181</v>
      </c>
      <c r="C2895">
        <v>120</v>
      </c>
      <c r="D2895">
        <v>66002193</v>
      </c>
      <c r="E2895" t="s">
        <v>4424</v>
      </c>
      <c r="F2895" t="s">
        <v>761</v>
      </c>
      <c r="G2895" t="s">
        <v>6372</v>
      </c>
      <c r="H2895">
        <v>44296</v>
      </c>
      <c r="I2895">
        <v>144</v>
      </c>
      <c r="J2895" t="s">
        <v>29</v>
      </c>
      <c r="K2895" t="s">
        <v>30</v>
      </c>
      <c r="L2895">
        <v>110000000</v>
      </c>
      <c r="M2895">
        <v>2016</v>
      </c>
      <c r="N2895">
        <v>5.8</v>
      </c>
      <c r="O2895">
        <v>-43997807</v>
      </c>
      <c r="R2895" t="s">
        <v>3981</v>
      </c>
      <c r="S2895" cm="1">
        <f t="array" ref="S2895">AVERAGE(IF(Table7[director_name]=R2895, Table7[imdb_score]))</f>
        <v>5.9</v>
      </c>
      <c r="T2895" t="str">
        <f>IF(Table8[[#This Row],[Average]] &gt; $V$7, "Higher", "Lower")</f>
        <v>Lower</v>
      </c>
    </row>
    <row r="2896" spans="1:20" x14ac:dyDescent="0.3">
      <c r="A2896" t="s">
        <v>4002</v>
      </c>
      <c r="B2896">
        <v>61</v>
      </c>
      <c r="C2896">
        <v>114</v>
      </c>
      <c r="D2896">
        <v>32885565</v>
      </c>
      <c r="E2896" t="s">
        <v>1050</v>
      </c>
      <c r="F2896" t="s">
        <v>503</v>
      </c>
      <c r="G2896" t="s">
        <v>6373</v>
      </c>
      <c r="H2896">
        <v>53132</v>
      </c>
      <c r="I2896">
        <v>101</v>
      </c>
      <c r="J2896" t="s">
        <v>29</v>
      </c>
      <c r="K2896" t="s">
        <v>30</v>
      </c>
      <c r="L2896">
        <v>80000000</v>
      </c>
      <c r="M2896">
        <v>1996</v>
      </c>
      <c r="N2896">
        <v>5.8</v>
      </c>
      <c r="O2896">
        <v>-47114435</v>
      </c>
      <c r="R2896" t="s">
        <v>4025</v>
      </c>
      <c r="S2896" cm="1">
        <f t="array" ref="S2896">AVERAGE(IF(Table7[director_name]=R2896, Table7[imdb_score]))</f>
        <v>5.9</v>
      </c>
      <c r="T2896" t="str">
        <f>IF(Table8[[#This Row],[Average]] &gt; $V$7, "Higher", "Lower")</f>
        <v>Lower</v>
      </c>
    </row>
    <row r="2897" spans="1:20" x14ac:dyDescent="0.3">
      <c r="A2897" t="s">
        <v>915</v>
      </c>
      <c r="B2897">
        <v>93</v>
      </c>
      <c r="C2897">
        <v>108</v>
      </c>
      <c r="D2897">
        <v>67155742</v>
      </c>
      <c r="E2897" t="s">
        <v>715</v>
      </c>
      <c r="F2897" t="s">
        <v>6374</v>
      </c>
      <c r="G2897" t="s">
        <v>6375</v>
      </c>
      <c r="H2897">
        <v>62271</v>
      </c>
      <c r="I2897">
        <v>277</v>
      </c>
      <c r="J2897" t="s">
        <v>29</v>
      </c>
      <c r="K2897" t="s">
        <v>30</v>
      </c>
      <c r="L2897">
        <v>116000000</v>
      </c>
      <c r="M2897">
        <v>1997</v>
      </c>
      <c r="N2897">
        <v>5.8</v>
      </c>
      <c r="O2897">
        <v>-48844258</v>
      </c>
      <c r="R2897" t="s">
        <v>4007</v>
      </c>
      <c r="S2897" cm="1">
        <f t="array" ref="S2897">AVERAGE(IF(Table7[director_name]=R2897, Table7[imdb_score]))</f>
        <v>5.9</v>
      </c>
      <c r="T2897" t="str">
        <f>IF(Table8[[#This Row],[Average]] &gt; $V$7, "Higher", "Lower")</f>
        <v>Lower</v>
      </c>
    </row>
    <row r="2898" spans="1:20" x14ac:dyDescent="0.3">
      <c r="A2898" t="s">
        <v>4103</v>
      </c>
      <c r="B2898">
        <v>79</v>
      </c>
      <c r="C2898">
        <v>97</v>
      </c>
      <c r="D2898">
        <v>19819494</v>
      </c>
      <c r="E2898" t="s">
        <v>39</v>
      </c>
      <c r="F2898" t="s">
        <v>27</v>
      </c>
      <c r="G2898" t="s">
        <v>6376</v>
      </c>
      <c r="H2898">
        <v>26893</v>
      </c>
      <c r="I2898">
        <v>126</v>
      </c>
      <c r="J2898" t="s">
        <v>29</v>
      </c>
      <c r="K2898" t="s">
        <v>30</v>
      </c>
      <c r="L2898">
        <v>70000000</v>
      </c>
      <c r="M2898">
        <v>1998</v>
      </c>
      <c r="N2898">
        <v>5.8</v>
      </c>
      <c r="O2898">
        <v>-50180506</v>
      </c>
      <c r="R2898" t="s">
        <v>3972</v>
      </c>
      <c r="S2898" cm="1">
        <f t="array" ref="S2898">AVERAGE(IF(Table7[director_name]=R2898, Table7[imdb_score]))</f>
        <v>5.9</v>
      </c>
      <c r="T2898" t="str">
        <f>IF(Table8[[#This Row],[Average]] &gt; $V$7, "Higher", "Lower")</f>
        <v>Lower</v>
      </c>
    </row>
    <row r="2899" spans="1:20" x14ac:dyDescent="0.3">
      <c r="A2899" t="s">
        <v>3857</v>
      </c>
      <c r="B2899">
        <v>228</v>
      </c>
      <c r="C2899">
        <v>110</v>
      </c>
      <c r="D2899">
        <v>20315324</v>
      </c>
      <c r="E2899" t="s">
        <v>3604</v>
      </c>
      <c r="F2899" t="s">
        <v>1308</v>
      </c>
      <c r="G2899" t="s">
        <v>6377</v>
      </c>
      <c r="H2899">
        <v>88542</v>
      </c>
      <c r="I2899">
        <v>254</v>
      </c>
      <c r="J2899" t="s">
        <v>29</v>
      </c>
      <c r="K2899" t="s">
        <v>227</v>
      </c>
      <c r="L2899">
        <v>75000000</v>
      </c>
      <c r="M2899">
        <v>2011</v>
      </c>
      <c r="N2899">
        <v>5.8</v>
      </c>
      <c r="O2899">
        <v>-54684676</v>
      </c>
      <c r="R2899" t="s">
        <v>3974</v>
      </c>
      <c r="S2899" cm="1">
        <f t="array" ref="S2899">AVERAGE(IF(Table7[director_name]=R2899, Table7[imdb_score]))</f>
        <v>5.9</v>
      </c>
      <c r="T2899" t="str">
        <f>IF(Table8[[#This Row],[Average]] &gt; $V$7, "Higher", "Lower")</f>
        <v>Lower</v>
      </c>
    </row>
    <row r="2900" spans="1:20" x14ac:dyDescent="0.3">
      <c r="A2900" t="s">
        <v>2408</v>
      </c>
      <c r="B2900">
        <v>205</v>
      </c>
      <c r="C2900">
        <v>118</v>
      </c>
      <c r="D2900">
        <v>19673424</v>
      </c>
      <c r="E2900" t="s">
        <v>1437</v>
      </c>
      <c r="F2900" t="s">
        <v>6378</v>
      </c>
      <c r="G2900" t="s">
        <v>6379</v>
      </c>
      <c r="H2900">
        <v>37446</v>
      </c>
      <c r="I2900">
        <v>232</v>
      </c>
      <c r="J2900" t="s">
        <v>29</v>
      </c>
      <c r="K2900" t="s">
        <v>30</v>
      </c>
      <c r="L2900">
        <v>80000000</v>
      </c>
      <c r="M2900">
        <v>2009</v>
      </c>
      <c r="N2900">
        <v>5.8</v>
      </c>
      <c r="O2900">
        <v>-60326576</v>
      </c>
      <c r="R2900" t="s">
        <v>3959</v>
      </c>
      <c r="S2900" cm="1">
        <f t="array" ref="S2900">AVERAGE(IF(Table7[director_name]=R2900, Table7[imdb_score]))</f>
        <v>5.9</v>
      </c>
      <c r="T2900" t="str">
        <f>IF(Table8[[#This Row],[Average]] &gt; $V$7, "Higher", "Lower")</f>
        <v>Lower</v>
      </c>
    </row>
    <row r="2901" spans="1:20" x14ac:dyDescent="0.3">
      <c r="A2901" t="s">
        <v>579</v>
      </c>
      <c r="B2901">
        <v>61</v>
      </c>
      <c r="C2901">
        <v>97</v>
      </c>
      <c r="D2901">
        <v>18318000</v>
      </c>
      <c r="E2901" t="s">
        <v>6380</v>
      </c>
      <c r="F2901" t="s">
        <v>394</v>
      </c>
      <c r="G2901" t="s">
        <v>6381</v>
      </c>
      <c r="H2901">
        <v>24868</v>
      </c>
      <c r="I2901">
        <v>216</v>
      </c>
      <c r="J2901" t="s">
        <v>29</v>
      </c>
      <c r="K2901" t="s">
        <v>581</v>
      </c>
      <c r="L2901">
        <v>80000000</v>
      </c>
      <c r="M2901">
        <v>1998</v>
      </c>
      <c r="N2901">
        <v>5.8</v>
      </c>
      <c r="O2901">
        <v>-61682000</v>
      </c>
      <c r="R2901" t="s">
        <v>3992</v>
      </c>
      <c r="S2901" cm="1">
        <f t="array" ref="S2901">AVERAGE(IF(Table7[director_name]=R2901, Table7[imdb_score]))</f>
        <v>5.9</v>
      </c>
      <c r="T2901" t="str">
        <f>IF(Table8[[#This Row],[Average]] &gt; $V$7, "Higher", "Lower")</f>
        <v>Lower</v>
      </c>
    </row>
    <row r="2902" spans="1:20" x14ac:dyDescent="0.3">
      <c r="A2902" t="s">
        <v>4197</v>
      </c>
      <c r="B2902">
        <v>310</v>
      </c>
      <c r="C2902">
        <v>99</v>
      </c>
      <c r="D2902">
        <v>83640426</v>
      </c>
      <c r="E2902" t="s">
        <v>309</v>
      </c>
      <c r="F2902" t="s">
        <v>61</v>
      </c>
      <c r="G2902" t="s">
        <v>6382</v>
      </c>
      <c r="H2902">
        <v>152826</v>
      </c>
      <c r="I2902">
        <v>253</v>
      </c>
      <c r="J2902" t="s">
        <v>29</v>
      </c>
      <c r="K2902" t="s">
        <v>30</v>
      </c>
      <c r="L2902">
        <v>150000000</v>
      </c>
      <c r="M2902">
        <v>2012</v>
      </c>
      <c r="N2902">
        <v>5.8</v>
      </c>
      <c r="O2902">
        <v>-66359574</v>
      </c>
      <c r="R2902" t="s">
        <v>3994</v>
      </c>
      <c r="S2902" cm="1">
        <f t="array" ref="S2902">AVERAGE(IF(Table7[director_name]=R2902, Table7[imdb_score]))</f>
        <v>5.9</v>
      </c>
      <c r="T2902" t="str">
        <f>IF(Table8[[#This Row],[Average]] &gt; $V$7, "Higher", "Lower")</f>
        <v>Lower</v>
      </c>
    </row>
    <row r="2903" spans="1:20" x14ac:dyDescent="0.3">
      <c r="A2903" t="s">
        <v>3737</v>
      </c>
      <c r="B2903">
        <v>188</v>
      </c>
      <c r="C2903">
        <v>120</v>
      </c>
      <c r="D2903">
        <v>24004159</v>
      </c>
      <c r="E2903" t="s">
        <v>2411</v>
      </c>
      <c r="F2903" t="s">
        <v>1574</v>
      </c>
      <c r="G2903" t="s">
        <v>6383</v>
      </c>
      <c r="H2903">
        <v>68720</v>
      </c>
      <c r="I2903">
        <v>191</v>
      </c>
      <c r="J2903" t="s">
        <v>29</v>
      </c>
      <c r="K2903" t="s">
        <v>30</v>
      </c>
      <c r="L2903">
        <v>110000000</v>
      </c>
      <c r="M2903">
        <v>2004</v>
      </c>
      <c r="N2903">
        <v>5.8</v>
      </c>
      <c r="O2903">
        <v>-85995841</v>
      </c>
      <c r="R2903" t="s">
        <v>4040</v>
      </c>
      <c r="S2903" cm="1">
        <f t="array" ref="S2903">AVERAGE(IF(Table7[director_name]=R2903, Table7[imdb_score]))</f>
        <v>5.9</v>
      </c>
      <c r="T2903" t="str">
        <f>IF(Table8[[#This Row],[Average]] &gt; $V$7, "Higher", "Lower")</f>
        <v>Lower</v>
      </c>
    </row>
    <row r="2904" spans="1:20" x14ac:dyDescent="0.3">
      <c r="A2904" t="s">
        <v>3737</v>
      </c>
      <c r="B2904">
        <v>188</v>
      </c>
      <c r="C2904">
        <v>120</v>
      </c>
      <c r="D2904">
        <v>24004159</v>
      </c>
      <c r="E2904" t="s">
        <v>2411</v>
      </c>
      <c r="F2904" t="s">
        <v>1574</v>
      </c>
      <c r="G2904" t="s">
        <v>6383</v>
      </c>
      <c r="H2904">
        <v>68722</v>
      </c>
      <c r="I2904">
        <v>191</v>
      </c>
      <c r="J2904" t="s">
        <v>29</v>
      </c>
      <c r="K2904" t="s">
        <v>30</v>
      </c>
      <c r="L2904">
        <v>110000000</v>
      </c>
      <c r="M2904">
        <v>2004</v>
      </c>
      <c r="N2904">
        <v>5.8</v>
      </c>
      <c r="O2904">
        <v>-85995841</v>
      </c>
      <c r="R2904" t="s">
        <v>4027</v>
      </c>
      <c r="S2904" cm="1">
        <f t="array" ref="S2904">AVERAGE(IF(Table7[director_name]=R2904, Table7[imdb_score]))</f>
        <v>5.9</v>
      </c>
      <c r="T2904" t="str">
        <f>IF(Table8[[#This Row],[Average]] &gt; $V$7, "Higher", "Lower")</f>
        <v>Lower</v>
      </c>
    </row>
    <row r="2905" spans="1:20" x14ac:dyDescent="0.3">
      <c r="A2905" t="s">
        <v>3191</v>
      </c>
      <c r="B2905">
        <v>357</v>
      </c>
      <c r="C2905">
        <v>119</v>
      </c>
      <c r="D2905">
        <v>61937495</v>
      </c>
      <c r="E2905" t="s">
        <v>5129</v>
      </c>
      <c r="F2905" t="s">
        <v>136</v>
      </c>
      <c r="G2905" t="s">
        <v>6384</v>
      </c>
      <c r="H2905">
        <v>89442</v>
      </c>
      <c r="I2905">
        <v>432</v>
      </c>
      <c r="J2905" t="s">
        <v>29</v>
      </c>
      <c r="K2905" t="s">
        <v>30</v>
      </c>
      <c r="L2905">
        <v>150000000</v>
      </c>
      <c r="M2905">
        <v>2010</v>
      </c>
      <c r="N2905">
        <v>5.8</v>
      </c>
      <c r="O2905">
        <v>-88062505</v>
      </c>
      <c r="R2905" t="s">
        <v>3996</v>
      </c>
      <c r="S2905" cm="1">
        <f t="array" ref="S2905">AVERAGE(IF(Table7[director_name]=R2905, Table7[imdb_score]))</f>
        <v>5.9</v>
      </c>
      <c r="T2905" t="str">
        <f>IF(Table8[[#This Row],[Average]] &gt; $V$7, "Higher", "Lower")</f>
        <v>Lower</v>
      </c>
    </row>
    <row r="2906" spans="1:20" x14ac:dyDescent="0.3">
      <c r="A2906" t="s">
        <v>1038</v>
      </c>
      <c r="B2906">
        <v>256</v>
      </c>
      <c r="C2906">
        <v>111</v>
      </c>
      <c r="D2906">
        <v>34964818</v>
      </c>
      <c r="E2906" t="s">
        <v>1674</v>
      </c>
      <c r="F2906" t="s">
        <v>565</v>
      </c>
      <c r="G2906" t="s">
        <v>6385</v>
      </c>
      <c r="H2906">
        <v>39956</v>
      </c>
      <c r="I2906">
        <v>186</v>
      </c>
      <c r="J2906" t="s">
        <v>29</v>
      </c>
      <c r="K2906" t="s">
        <v>30</v>
      </c>
      <c r="L2906">
        <v>150000000</v>
      </c>
      <c r="M2906">
        <v>2015</v>
      </c>
      <c r="N2906">
        <v>5.8</v>
      </c>
      <c r="O2906">
        <v>-115035182</v>
      </c>
      <c r="R2906" t="s">
        <v>3921</v>
      </c>
      <c r="S2906" cm="1">
        <f t="array" ref="S2906">AVERAGE(IF(Table7[director_name]=R2906, Table7[imdb_score]))</f>
        <v>5.9</v>
      </c>
      <c r="T2906" t="str">
        <f>IF(Table8[[#This Row],[Average]] &gt; $V$7, "Higher", "Lower")</f>
        <v>Lower</v>
      </c>
    </row>
    <row r="2907" spans="1:20" x14ac:dyDescent="0.3">
      <c r="A2907" t="s">
        <v>1038</v>
      </c>
      <c r="B2907">
        <v>256</v>
      </c>
      <c r="C2907">
        <v>111</v>
      </c>
      <c r="D2907">
        <v>34964818</v>
      </c>
      <c r="E2907" t="s">
        <v>1674</v>
      </c>
      <c r="F2907" t="s">
        <v>565</v>
      </c>
      <c r="G2907" t="s">
        <v>6385</v>
      </c>
      <c r="H2907">
        <v>39975</v>
      </c>
      <c r="I2907">
        <v>186</v>
      </c>
      <c r="J2907" t="s">
        <v>29</v>
      </c>
      <c r="K2907" t="s">
        <v>30</v>
      </c>
      <c r="L2907">
        <v>150000000</v>
      </c>
      <c r="M2907">
        <v>2015</v>
      </c>
      <c r="N2907">
        <v>5.8</v>
      </c>
      <c r="O2907">
        <v>-115035182</v>
      </c>
      <c r="R2907" t="s">
        <v>4031</v>
      </c>
      <c r="S2907" cm="1">
        <f t="array" ref="S2907">AVERAGE(IF(Table7[director_name]=R2907, Table7[imdb_score]))</f>
        <v>5.9</v>
      </c>
      <c r="T2907" t="str">
        <f>IF(Table8[[#This Row],[Average]] &gt; $V$7, "Higher", "Lower")</f>
        <v>Lower</v>
      </c>
    </row>
    <row r="2908" spans="1:20" x14ac:dyDescent="0.3">
      <c r="A2908" t="s">
        <v>3391</v>
      </c>
      <c r="B2908">
        <v>275</v>
      </c>
      <c r="C2908">
        <v>120</v>
      </c>
      <c r="D2908">
        <v>134455175</v>
      </c>
      <c r="E2908" t="s">
        <v>338</v>
      </c>
      <c r="F2908" t="s">
        <v>802</v>
      </c>
      <c r="G2908" t="s">
        <v>6386</v>
      </c>
      <c r="H2908">
        <v>97664</v>
      </c>
      <c r="I2908">
        <v>232</v>
      </c>
      <c r="J2908" t="s">
        <v>29</v>
      </c>
      <c r="K2908" t="s">
        <v>30</v>
      </c>
      <c r="L2908">
        <v>35000000</v>
      </c>
      <c r="M2908">
        <v>2013</v>
      </c>
      <c r="N2908">
        <v>5.7</v>
      </c>
      <c r="O2908">
        <v>99455175</v>
      </c>
      <c r="R2908" t="s">
        <v>4036</v>
      </c>
      <c r="S2908" cm="1">
        <f t="array" ref="S2908">AVERAGE(IF(Table7[director_name]=R2908, Table7[imdb_score]))</f>
        <v>5.9</v>
      </c>
      <c r="T2908" t="str">
        <f>IF(Table8[[#This Row],[Average]] &gt; $V$7, "Higher", "Lower")</f>
        <v>Lower</v>
      </c>
    </row>
    <row r="2909" spans="1:20" x14ac:dyDescent="0.3">
      <c r="A2909" t="s">
        <v>4174</v>
      </c>
      <c r="B2909">
        <v>75</v>
      </c>
      <c r="C2909">
        <v>131</v>
      </c>
      <c r="D2909">
        <v>102922376</v>
      </c>
      <c r="E2909" t="s">
        <v>2525</v>
      </c>
      <c r="F2909" t="s">
        <v>622</v>
      </c>
      <c r="G2909" t="s">
        <v>6387</v>
      </c>
      <c r="H2909">
        <v>51314</v>
      </c>
      <c r="I2909">
        <v>265</v>
      </c>
      <c r="J2909" t="s">
        <v>29</v>
      </c>
      <c r="K2909" t="s">
        <v>30</v>
      </c>
      <c r="L2909">
        <v>20000000</v>
      </c>
      <c r="M2909">
        <v>1978</v>
      </c>
      <c r="N2909">
        <v>5.7</v>
      </c>
      <c r="O2909">
        <v>82922376</v>
      </c>
      <c r="R2909" t="s">
        <v>4038</v>
      </c>
      <c r="S2909" cm="1">
        <f t="array" ref="S2909">AVERAGE(IF(Table7[director_name]=R2909, Table7[imdb_score]))</f>
        <v>5.9</v>
      </c>
      <c r="T2909" t="str">
        <f>IF(Table8[[#This Row],[Average]] &gt; $V$7, "Higher", "Lower")</f>
        <v>Lower</v>
      </c>
    </row>
    <row r="2910" spans="1:20" x14ac:dyDescent="0.3">
      <c r="A2910" t="s">
        <v>4211</v>
      </c>
      <c r="B2910">
        <v>264</v>
      </c>
      <c r="C2910">
        <v>98</v>
      </c>
      <c r="D2910">
        <v>84749884</v>
      </c>
      <c r="E2910" t="s">
        <v>626</v>
      </c>
      <c r="F2910" t="s">
        <v>6388</v>
      </c>
      <c r="G2910" t="s">
        <v>6389</v>
      </c>
      <c r="H2910">
        <v>82133</v>
      </c>
      <c r="I2910">
        <v>359</v>
      </c>
      <c r="J2910" t="s">
        <v>29</v>
      </c>
      <c r="K2910" t="s">
        <v>30</v>
      </c>
      <c r="L2910">
        <v>3000000</v>
      </c>
      <c r="M2910">
        <v>2010</v>
      </c>
      <c r="N2910">
        <v>5.7</v>
      </c>
      <c r="O2910">
        <v>81749884</v>
      </c>
      <c r="R2910" t="s">
        <v>3968</v>
      </c>
      <c r="S2910" cm="1">
        <f t="array" ref="S2910">AVERAGE(IF(Table7[director_name]=R2910, Table7[imdb_score]))</f>
        <v>5.9</v>
      </c>
      <c r="T2910" t="str">
        <f>IF(Table8[[#This Row],[Average]] &gt; $V$7, "Higher", "Lower")</f>
        <v>Lower</v>
      </c>
    </row>
    <row r="2911" spans="1:20" x14ac:dyDescent="0.3">
      <c r="A2911" t="s">
        <v>3253</v>
      </c>
      <c r="B2911">
        <v>286</v>
      </c>
      <c r="C2911">
        <v>97</v>
      </c>
      <c r="D2911">
        <v>100292856</v>
      </c>
      <c r="E2911" t="s">
        <v>676</v>
      </c>
      <c r="F2911" t="s">
        <v>2025</v>
      </c>
      <c r="G2911" t="s">
        <v>6390</v>
      </c>
      <c r="H2911">
        <v>160418</v>
      </c>
      <c r="I2911">
        <v>296</v>
      </c>
      <c r="J2911" t="s">
        <v>29</v>
      </c>
      <c r="K2911" t="s">
        <v>30</v>
      </c>
      <c r="L2911">
        <v>20000000</v>
      </c>
      <c r="M2911">
        <v>2011</v>
      </c>
      <c r="N2911">
        <v>5.7</v>
      </c>
      <c r="O2911">
        <v>80292856</v>
      </c>
      <c r="R2911" t="s">
        <v>4010</v>
      </c>
      <c r="S2911" cm="1">
        <f t="array" ref="S2911">AVERAGE(IF(Table7[director_name]=R2911, Table7[imdb_score]))</f>
        <v>5.9</v>
      </c>
      <c r="T2911" t="str">
        <f>IF(Table8[[#This Row],[Average]] &gt; $V$7, "Higher", "Lower")</f>
        <v>Lower</v>
      </c>
    </row>
    <row r="2912" spans="1:20" x14ac:dyDescent="0.3">
      <c r="A2912" t="s">
        <v>753</v>
      </c>
      <c r="B2912">
        <v>230</v>
      </c>
      <c r="C2912">
        <v>119</v>
      </c>
      <c r="D2912">
        <v>180011740</v>
      </c>
      <c r="E2912" t="s">
        <v>86</v>
      </c>
      <c r="F2912" t="s">
        <v>1035</v>
      </c>
      <c r="G2912" t="s">
        <v>6391</v>
      </c>
      <c r="H2912">
        <v>177725</v>
      </c>
      <c r="I2912">
        <v>1368</v>
      </c>
      <c r="J2912" t="s">
        <v>29</v>
      </c>
      <c r="K2912" t="s">
        <v>30</v>
      </c>
      <c r="L2912">
        <v>100000000</v>
      </c>
      <c r="M2912">
        <v>2001</v>
      </c>
      <c r="N2912">
        <v>5.7</v>
      </c>
      <c r="O2912">
        <v>80011740</v>
      </c>
      <c r="R2912" t="s">
        <v>3957</v>
      </c>
      <c r="S2912" cm="1">
        <f t="array" ref="S2912">AVERAGE(IF(Table7[director_name]=R2912, Table7[imdb_score]))</f>
        <v>5.9</v>
      </c>
      <c r="T2912" t="str">
        <f>IF(Table8[[#This Row],[Average]] &gt; $V$7, "Higher", "Lower")</f>
        <v>Lower</v>
      </c>
    </row>
    <row r="2913" spans="1:20" x14ac:dyDescent="0.3">
      <c r="A2913" t="s">
        <v>753</v>
      </c>
      <c r="B2913">
        <v>230</v>
      </c>
      <c r="C2913">
        <v>119</v>
      </c>
      <c r="D2913">
        <v>180011740</v>
      </c>
      <c r="E2913" t="s">
        <v>86</v>
      </c>
      <c r="F2913" t="s">
        <v>1035</v>
      </c>
      <c r="G2913" t="s">
        <v>6391</v>
      </c>
      <c r="H2913">
        <v>177729</v>
      </c>
      <c r="I2913">
        <v>1368</v>
      </c>
      <c r="J2913" t="s">
        <v>29</v>
      </c>
      <c r="K2913" t="s">
        <v>30</v>
      </c>
      <c r="L2913">
        <v>100000000</v>
      </c>
      <c r="M2913">
        <v>2001</v>
      </c>
      <c r="N2913">
        <v>5.7</v>
      </c>
      <c r="O2913">
        <v>80011740</v>
      </c>
      <c r="R2913" t="s">
        <v>3998</v>
      </c>
      <c r="S2913" cm="1">
        <f t="array" ref="S2913">AVERAGE(IF(Table7[director_name]=R2913, Table7[imdb_score]))</f>
        <v>5.9</v>
      </c>
      <c r="T2913" t="str">
        <f>IF(Table8[[#This Row],[Average]] &gt; $V$7, "Higher", "Lower")</f>
        <v>Lower</v>
      </c>
    </row>
    <row r="2914" spans="1:20" x14ac:dyDescent="0.3">
      <c r="A2914" t="s">
        <v>3525</v>
      </c>
      <c r="B2914">
        <v>361</v>
      </c>
      <c r="C2914">
        <v>85</v>
      </c>
      <c r="D2914">
        <v>64423650</v>
      </c>
      <c r="E2914" t="s">
        <v>2263</v>
      </c>
      <c r="F2914" t="s">
        <v>6392</v>
      </c>
      <c r="G2914" t="s">
        <v>6393</v>
      </c>
      <c r="H2914">
        <v>139329</v>
      </c>
      <c r="I2914">
        <v>578</v>
      </c>
      <c r="J2914" t="s">
        <v>29</v>
      </c>
      <c r="K2914" t="s">
        <v>30</v>
      </c>
      <c r="L2914">
        <v>3000000</v>
      </c>
      <c r="M2914">
        <v>2013</v>
      </c>
      <c r="N2914">
        <v>5.7</v>
      </c>
      <c r="O2914">
        <v>61423650</v>
      </c>
      <c r="R2914" t="s">
        <v>4008</v>
      </c>
      <c r="S2914" cm="1">
        <f t="array" ref="S2914">AVERAGE(IF(Table7[director_name]=R2914, Table7[imdb_score]))</f>
        <v>5.9</v>
      </c>
      <c r="T2914" t="str">
        <f>IF(Table8[[#This Row],[Average]] &gt; $V$7, "Higher", "Lower")</f>
        <v>Lower</v>
      </c>
    </row>
    <row r="2915" spans="1:20" x14ac:dyDescent="0.3">
      <c r="A2915" t="s">
        <v>3371</v>
      </c>
      <c r="B2915">
        <v>186</v>
      </c>
      <c r="C2915">
        <v>125</v>
      </c>
      <c r="D2915">
        <v>110476776</v>
      </c>
      <c r="E2915" t="s">
        <v>289</v>
      </c>
      <c r="F2915" t="s">
        <v>486</v>
      </c>
      <c r="G2915" t="s">
        <v>6394</v>
      </c>
      <c r="H2915">
        <v>95437</v>
      </c>
      <c r="I2915">
        <v>211</v>
      </c>
      <c r="J2915" t="s">
        <v>29</v>
      </c>
      <c r="K2915" t="s">
        <v>30</v>
      </c>
      <c r="L2915">
        <v>52000000</v>
      </c>
      <c r="M2915">
        <v>2010</v>
      </c>
      <c r="N2915">
        <v>5.7</v>
      </c>
      <c r="O2915">
        <v>58476776</v>
      </c>
      <c r="R2915" t="s">
        <v>3939</v>
      </c>
      <c r="S2915" cm="1">
        <f t="array" ref="S2915">AVERAGE(IF(Table7[director_name]=R2915, Table7[imdb_score]))</f>
        <v>5.9</v>
      </c>
      <c r="T2915" t="str">
        <f>IF(Table8[[#This Row],[Average]] &gt; $V$7, "Higher", "Lower")</f>
        <v>Lower</v>
      </c>
    </row>
    <row r="2916" spans="1:20" x14ac:dyDescent="0.3">
      <c r="A2916" t="s">
        <v>3371</v>
      </c>
      <c r="B2916">
        <v>77</v>
      </c>
      <c r="C2916">
        <v>113</v>
      </c>
      <c r="D2916">
        <v>95149435</v>
      </c>
      <c r="E2916" t="s">
        <v>4368</v>
      </c>
      <c r="F2916" t="s">
        <v>2892</v>
      </c>
      <c r="G2916" t="s">
        <v>6395</v>
      </c>
      <c r="H2916">
        <v>53687</v>
      </c>
      <c r="I2916">
        <v>152</v>
      </c>
      <c r="J2916" t="s">
        <v>29</v>
      </c>
      <c r="K2916" t="s">
        <v>30</v>
      </c>
      <c r="L2916">
        <v>40000000</v>
      </c>
      <c r="M2916">
        <v>2004</v>
      </c>
      <c r="N2916">
        <v>5.7</v>
      </c>
      <c r="O2916">
        <v>55149435</v>
      </c>
      <c r="R2916" t="s">
        <v>3923</v>
      </c>
      <c r="S2916" cm="1">
        <f t="array" ref="S2916">AVERAGE(IF(Table7[director_name]=R2916, Table7[imdb_score]))</f>
        <v>5.9</v>
      </c>
      <c r="T2916" t="str">
        <f>IF(Table8[[#This Row],[Average]] &gt; $V$7, "Higher", "Lower")</f>
        <v>Lower</v>
      </c>
    </row>
    <row r="2917" spans="1:20" x14ac:dyDescent="0.3">
      <c r="A2917" t="s">
        <v>4177</v>
      </c>
      <c r="B2917">
        <v>222</v>
      </c>
      <c r="C2917">
        <v>115</v>
      </c>
      <c r="D2917">
        <v>66009973</v>
      </c>
      <c r="E2917" t="s">
        <v>1683</v>
      </c>
      <c r="F2917" t="s">
        <v>4214</v>
      </c>
      <c r="G2917" t="s">
        <v>6396</v>
      </c>
      <c r="H2917">
        <v>38202</v>
      </c>
      <c r="I2917">
        <v>135</v>
      </c>
      <c r="J2917" t="s">
        <v>29</v>
      </c>
      <c r="K2917" t="s">
        <v>30</v>
      </c>
      <c r="L2917">
        <v>14800000</v>
      </c>
      <c r="M2917">
        <v>2015</v>
      </c>
      <c r="N2917">
        <v>5.7</v>
      </c>
      <c r="O2917">
        <v>51209973</v>
      </c>
      <c r="R2917" t="s">
        <v>4015</v>
      </c>
      <c r="S2917" cm="1">
        <f t="array" ref="S2917">AVERAGE(IF(Table7[director_name]=R2917, Table7[imdb_score]))</f>
        <v>5.9</v>
      </c>
      <c r="T2917" t="str">
        <f>IF(Table8[[#This Row],[Average]] &gt; $V$7, "Higher", "Lower")</f>
        <v>Lower</v>
      </c>
    </row>
    <row r="2918" spans="1:20" x14ac:dyDescent="0.3">
      <c r="A2918" t="s">
        <v>2734</v>
      </c>
      <c r="B2918">
        <v>218</v>
      </c>
      <c r="C2918">
        <v>109</v>
      </c>
      <c r="D2918">
        <v>86208010</v>
      </c>
      <c r="E2918" t="s">
        <v>676</v>
      </c>
      <c r="F2918" t="s">
        <v>520</v>
      </c>
      <c r="G2918" t="s">
        <v>6397</v>
      </c>
      <c r="H2918">
        <v>97045</v>
      </c>
      <c r="I2918">
        <v>285</v>
      </c>
      <c r="J2918" t="s">
        <v>29</v>
      </c>
      <c r="K2918" t="s">
        <v>30</v>
      </c>
      <c r="L2918">
        <v>35000000</v>
      </c>
      <c r="M2918">
        <v>2014</v>
      </c>
      <c r="N2918">
        <v>5.7</v>
      </c>
      <c r="O2918">
        <v>51208010</v>
      </c>
      <c r="R2918" t="s">
        <v>3983</v>
      </c>
      <c r="S2918" cm="1">
        <f t="array" ref="S2918">AVERAGE(IF(Table7[director_name]=R2918, Table7[imdb_score]))</f>
        <v>5.9</v>
      </c>
      <c r="T2918" t="str">
        <f>IF(Table8[[#This Row],[Average]] &gt; $V$7, "Higher", "Lower")</f>
        <v>Lower</v>
      </c>
    </row>
    <row r="2919" spans="1:20" x14ac:dyDescent="0.3">
      <c r="A2919" t="s">
        <v>4261</v>
      </c>
      <c r="B2919">
        <v>91</v>
      </c>
      <c r="C2919">
        <v>88</v>
      </c>
      <c r="D2919">
        <v>65535067</v>
      </c>
      <c r="E2919" t="s">
        <v>289</v>
      </c>
      <c r="F2919" t="s">
        <v>300</v>
      </c>
      <c r="G2919" t="s">
        <v>6398</v>
      </c>
      <c r="H2919">
        <v>59380</v>
      </c>
      <c r="I2919">
        <v>202</v>
      </c>
      <c r="J2919" t="s">
        <v>29</v>
      </c>
      <c r="K2919" t="s">
        <v>30</v>
      </c>
      <c r="L2919">
        <v>17000000</v>
      </c>
      <c r="M2919">
        <v>1999</v>
      </c>
      <c r="N2919">
        <v>5.7</v>
      </c>
      <c r="O2919">
        <v>48535067</v>
      </c>
      <c r="R2919" t="s">
        <v>3955</v>
      </c>
      <c r="S2919" cm="1">
        <f t="array" ref="S2919">AVERAGE(IF(Table7[director_name]=R2919, Table7[imdb_score]))</f>
        <v>5.9</v>
      </c>
      <c r="T2919" t="str">
        <f>IF(Table8[[#This Row],[Average]] &gt; $V$7, "Higher", "Lower")</f>
        <v>Lower</v>
      </c>
    </row>
    <row r="2920" spans="1:20" x14ac:dyDescent="0.3">
      <c r="A2920" t="s">
        <v>3205</v>
      </c>
      <c r="B2920">
        <v>163</v>
      </c>
      <c r="C2920">
        <v>92</v>
      </c>
      <c r="D2920">
        <v>80197993</v>
      </c>
      <c r="E2920" t="s">
        <v>5577</v>
      </c>
      <c r="F2920" t="s">
        <v>6399</v>
      </c>
      <c r="G2920" t="s">
        <v>6400</v>
      </c>
      <c r="H2920">
        <v>65551</v>
      </c>
      <c r="I2920">
        <v>441</v>
      </c>
      <c r="J2920" t="s">
        <v>29</v>
      </c>
      <c r="K2920" t="s">
        <v>227</v>
      </c>
      <c r="L2920">
        <v>32000000</v>
      </c>
      <c r="M2920">
        <v>2006</v>
      </c>
      <c r="N2920">
        <v>5.7</v>
      </c>
      <c r="O2920">
        <v>48197993</v>
      </c>
      <c r="R2920" t="s">
        <v>3942</v>
      </c>
      <c r="S2920" cm="1">
        <f t="array" ref="S2920">AVERAGE(IF(Table7[director_name]=R2920, Table7[imdb_score]))</f>
        <v>5.9</v>
      </c>
      <c r="T2920" t="str">
        <f>IF(Table8[[#This Row],[Average]] &gt; $V$7, "Higher", "Lower")</f>
        <v>Lower</v>
      </c>
    </row>
    <row r="2921" spans="1:20" x14ac:dyDescent="0.3">
      <c r="A2921" t="s">
        <v>4184</v>
      </c>
      <c r="B2921">
        <v>50</v>
      </c>
      <c r="C2921">
        <v>106</v>
      </c>
      <c r="D2921">
        <v>64955956</v>
      </c>
      <c r="E2921" t="s">
        <v>73</v>
      </c>
      <c r="F2921" t="s">
        <v>3902</v>
      </c>
      <c r="G2921" t="s">
        <v>6401</v>
      </c>
      <c r="H2921">
        <v>10104</v>
      </c>
      <c r="I2921">
        <v>69</v>
      </c>
      <c r="J2921" t="s">
        <v>29</v>
      </c>
      <c r="K2921" t="s">
        <v>30</v>
      </c>
      <c r="L2921">
        <v>18000000</v>
      </c>
      <c r="M2921">
        <v>2004</v>
      </c>
      <c r="N2921">
        <v>5.7</v>
      </c>
      <c r="O2921">
        <v>46955956</v>
      </c>
      <c r="R2921" t="s">
        <v>3946</v>
      </c>
      <c r="S2921" cm="1">
        <f t="array" ref="S2921">AVERAGE(IF(Table7[director_name]=R2921, Table7[imdb_score]))</f>
        <v>5.9</v>
      </c>
      <c r="T2921" t="str">
        <f>IF(Table8[[#This Row],[Average]] &gt; $V$7, "Higher", "Lower")</f>
        <v>Lower</v>
      </c>
    </row>
    <row r="2922" spans="1:20" x14ac:dyDescent="0.3">
      <c r="A2922" t="s">
        <v>4526</v>
      </c>
      <c r="B2922">
        <v>142</v>
      </c>
      <c r="C2922">
        <v>102</v>
      </c>
      <c r="D2922">
        <v>93607673</v>
      </c>
      <c r="E2922" t="s">
        <v>289</v>
      </c>
      <c r="F2922" t="s">
        <v>2153</v>
      </c>
      <c r="G2922" t="s">
        <v>6402</v>
      </c>
      <c r="H2922">
        <v>47573</v>
      </c>
      <c r="I2922">
        <v>343</v>
      </c>
      <c r="J2922" t="s">
        <v>29</v>
      </c>
      <c r="K2922" t="s">
        <v>30</v>
      </c>
      <c r="L2922">
        <v>48000000</v>
      </c>
      <c r="M2922">
        <v>2001</v>
      </c>
      <c r="N2922">
        <v>5.7</v>
      </c>
      <c r="O2922">
        <v>45607673</v>
      </c>
      <c r="R2922" t="s">
        <v>3962</v>
      </c>
      <c r="S2922" cm="1">
        <f t="array" ref="S2922">AVERAGE(IF(Table7[director_name]=R2922, Table7[imdb_score]))</f>
        <v>5.9</v>
      </c>
      <c r="T2922" t="str">
        <f>IF(Table8[[#This Row],[Average]] &gt; $V$7, "Higher", "Lower")</f>
        <v>Lower</v>
      </c>
    </row>
    <row r="2923" spans="1:20" x14ac:dyDescent="0.3">
      <c r="A2923" t="s">
        <v>2758</v>
      </c>
      <c r="B2923">
        <v>102</v>
      </c>
      <c r="C2923">
        <v>99</v>
      </c>
      <c r="D2923">
        <v>49369900</v>
      </c>
      <c r="E2923" t="s">
        <v>1453</v>
      </c>
      <c r="F2923" t="s">
        <v>6403</v>
      </c>
      <c r="G2923" t="s">
        <v>6404</v>
      </c>
      <c r="H2923">
        <v>36108</v>
      </c>
      <c r="I2923">
        <v>260</v>
      </c>
      <c r="J2923" t="s">
        <v>29</v>
      </c>
      <c r="K2923" t="s">
        <v>30</v>
      </c>
      <c r="L2923">
        <v>7000000</v>
      </c>
      <c r="M2923">
        <v>1988</v>
      </c>
      <c r="N2923">
        <v>5.7</v>
      </c>
      <c r="O2923">
        <v>42369900</v>
      </c>
      <c r="R2923" t="s">
        <v>4017</v>
      </c>
      <c r="S2923" cm="1">
        <f t="array" ref="S2923">AVERAGE(IF(Table7[director_name]=R2923, Table7[imdb_score]))</f>
        <v>5.9</v>
      </c>
      <c r="T2923" t="str">
        <f>IF(Table8[[#This Row],[Average]] &gt; $V$7, "Higher", "Lower")</f>
        <v>Lower</v>
      </c>
    </row>
    <row r="2924" spans="1:20" x14ac:dyDescent="0.3">
      <c r="A2924" t="s">
        <v>3727</v>
      </c>
      <c r="B2924">
        <v>52</v>
      </c>
      <c r="C2924">
        <v>106</v>
      </c>
      <c r="D2924">
        <v>65182182</v>
      </c>
      <c r="E2924" t="s">
        <v>289</v>
      </c>
      <c r="F2924" t="s">
        <v>6405</v>
      </c>
      <c r="G2924" t="s">
        <v>6406</v>
      </c>
      <c r="H2924">
        <v>15310</v>
      </c>
      <c r="I2924">
        <v>38</v>
      </c>
      <c r="J2924" t="s">
        <v>29</v>
      </c>
      <c r="K2924" t="s">
        <v>30</v>
      </c>
      <c r="L2924">
        <v>24000000</v>
      </c>
      <c r="M2924">
        <v>2014</v>
      </c>
      <c r="N2924">
        <v>5.7</v>
      </c>
      <c r="O2924">
        <v>41182182</v>
      </c>
      <c r="R2924" t="s">
        <v>3916</v>
      </c>
      <c r="S2924" cm="1">
        <f t="array" ref="S2924">AVERAGE(IF(Table7[director_name]=R2924, Table7[imdb_score]))</f>
        <v>5.9</v>
      </c>
      <c r="T2924" t="str">
        <f>IF(Table8[[#This Row],[Average]] &gt; $V$7, "Higher", "Lower")</f>
        <v>Lower</v>
      </c>
    </row>
    <row r="2925" spans="1:20" x14ac:dyDescent="0.3">
      <c r="A2925" t="s">
        <v>4318</v>
      </c>
      <c r="B2925">
        <v>64</v>
      </c>
      <c r="C2925">
        <v>118</v>
      </c>
      <c r="D2925">
        <v>56398162</v>
      </c>
      <c r="E2925" t="s">
        <v>1569</v>
      </c>
      <c r="F2925" t="s">
        <v>2020</v>
      </c>
      <c r="G2925" t="s">
        <v>6407</v>
      </c>
      <c r="H2925">
        <v>28649</v>
      </c>
      <c r="I2925">
        <v>185</v>
      </c>
      <c r="J2925" t="s">
        <v>29</v>
      </c>
      <c r="K2925" t="s">
        <v>30</v>
      </c>
      <c r="L2925">
        <v>20000000</v>
      </c>
      <c r="M2925">
        <v>2002</v>
      </c>
      <c r="N2925">
        <v>5.7</v>
      </c>
      <c r="O2925">
        <v>36398162</v>
      </c>
      <c r="R2925" t="s">
        <v>3948</v>
      </c>
      <c r="S2925" cm="1">
        <f t="array" ref="S2925">AVERAGE(IF(Table7[director_name]=R2925, Table7[imdb_score]))</f>
        <v>5.9</v>
      </c>
      <c r="T2925" t="str">
        <f>IF(Table8[[#This Row],[Average]] &gt; $V$7, "Higher", "Lower")</f>
        <v>Lower</v>
      </c>
    </row>
    <row r="2926" spans="1:20" x14ac:dyDescent="0.3">
      <c r="A2926" t="s">
        <v>1907</v>
      </c>
      <c r="B2926">
        <v>378</v>
      </c>
      <c r="C2926">
        <v>165</v>
      </c>
      <c r="D2926">
        <v>245428137</v>
      </c>
      <c r="E2926" t="s">
        <v>248</v>
      </c>
      <c r="F2926" t="s">
        <v>6046</v>
      </c>
      <c r="G2926" t="s">
        <v>6408</v>
      </c>
      <c r="H2926">
        <v>242420</v>
      </c>
      <c r="I2926">
        <v>918</v>
      </c>
      <c r="J2926" t="s">
        <v>29</v>
      </c>
      <c r="K2926" t="s">
        <v>30</v>
      </c>
      <c r="L2926">
        <v>210000000</v>
      </c>
      <c r="M2926">
        <v>2014</v>
      </c>
      <c r="N2926">
        <v>5.7</v>
      </c>
      <c r="O2926">
        <v>35428137</v>
      </c>
      <c r="R2926" t="s">
        <v>4012</v>
      </c>
      <c r="S2926" cm="1">
        <f t="array" ref="S2926">AVERAGE(IF(Table7[director_name]=R2926, Table7[imdb_score]))</f>
        <v>5.9</v>
      </c>
      <c r="T2926" t="str">
        <f>IF(Table8[[#This Row],[Average]] &gt; $V$7, "Higher", "Lower")</f>
        <v>Lower</v>
      </c>
    </row>
    <row r="2927" spans="1:20" x14ac:dyDescent="0.3">
      <c r="A2927" t="s">
        <v>4154</v>
      </c>
      <c r="B2927">
        <v>235</v>
      </c>
      <c r="C2927">
        <v>91</v>
      </c>
      <c r="D2927">
        <v>36200000</v>
      </c>
      <c r="E2927" t="s">
        <v>840</v>
      </c>
      <c r="F2927" t="s">
        <v>6409</v>
      </c>
      <c r="G2927" t="s">
        <v>6410</v>
      </c>
      <c r="H2927">
        <v>31952</v>
      </c>
      <c r="I2927">
        <v>372</v>
      </c>
      <c r="J2927" t="s">
        <v>29</v>
      </c>
      <c r="K2927" t="s">
        <v>30</v>
      </c>
      <c r="L2927">
        <v>4000000</v>
      </c>
      <c r="M2927">
        <v>1982</v>
      </c>
      <c r="N2927">
        <v>5.7</v>
      </c>
      <c r="O2927">
        <v>32200000</v>
      </c>
      <c r="R2927" t="s">
        <v>4001</v>
      </c>
      <c r="S2927" cm="1">
        <f t="array" ref="S2927">AVERAGE(IF(Table7[director_name]=R2927, Table7[imdb_score]))</f>
        <v>5.9</v>
      </c>
      <c r="T2927" t="str">
        <f>IF(Table8[[#This Row],[Average]] &gt; $V$7, "Higher", "Lower")</f>
        <v>Lower</v>
      </c>
    </row>
    <row r="2928" spans="1:20" x14ac:dyDescent="0.3">
      <c r="A2928" t="s">
        <v>4179</v>
      </c>
      <c r="B2928">
        <v>52</v>
      </c>
      <c r="C2928">
        <v>112</v>
      </c>
      <c r="D2928">
        <v>37295394</v>
      </c>
      <c r="E2928" t="s">
        <v>73</v>
      </c>
      <c r="F2928" t="s">
        <v>5538</v>
      </c>
      <c r="G2928" t="s">
        <v>6411</v>
      </c>
      <c r="H2928">
        <v>7973</v>
      </c>
      <c r="I2928">
        <v>59</v>
      </c>
      <c r="J2928" t="s">
        <v>29</v>
      </c>
      <c r="K2928" t="s">
        <v>30</v>
      </c>
      <c r="L2928">
        <v>6600000</v>
      </c>
      <c r="M2928">
        <v>2011</v>
      </c>
      <c r="N2928">
        <v>5.7</v>
      </c>
      <c r="O2928">
        <v>30695394</v>
      </c>
      <c r="R2928" t="s">
        <v>4004</v>
      </c>
      <c r="S2928" cm="1">
        <f t="array" ref="S2928">AVERAGE(IF(Table7[director_name]=R2928, Table7[imdb_score]))</f>
        <v>5.9</v>
      </c>
      <c r="T2928" t="str">
        <f>IF(Table8[[#This Row],[Average]] &gt; $V$7, "Higher", "Lower")</f>
        <v>Lower</v>
      </c>
    </row>
    <row r="2929" spans="1:20" x14ac:dyDescent="0.3">
      <c r="A2929" t="s">
        <v>4233</v>
      </c>
      <c r="B2929">
        <v>270</v>
      </c>
      <c r="C2929">
        <v>83</v>
      </c>
      <c r="D2929">
        <v>31537320</v>
      </c>
      <c r="E2929" t="s">
        <v>211</v>
      </c>
      <c r="F2929" t="s">
        <v>6412</v>
      </c>
      <c r="G2929" t="s">
        <v>6413</v>
      </c>
      <c r="H2929">
        <v>44329</v>
      </c>
      <c r="I2929">
        <v>309</v>
      </c>
      <c r="J2929" t="s">
        <v>29</v>
      </c>
      <c r="K2929" t="s">
        <v>30</v>
      </c>
      <c r="L2929">
        <v>1000000</v>
      </c>
      <c r="M2929">
        <v>2014</v>
      </c>
      <c r="N2929">
        <v>5.7</v>
      </c>
      <c r="O2929">
        <v>30537320</v>
      </c>
      <c r="R2929" t="s">
        <v>3918</v>
      </c>
      <c r="S2929" cm="1">
        <f t="array" ref="S2929">AVERAGE(IF(Table7[director_name]=R2929, Table7[imdb_score]))</f>
        <v>5.9</v>
      </c>
      <c r="T2929" t="str">
        <f>IF(Table8[[#This Row],[Average]] &gt; $V$7, "Higher", "Lower")</f>
        <v>Lower</v>
      </c>
    </row>
    <row r="2930" spans="1:20" x14ac:dyDescent="0.3">
      <c r="A2930" t="s">
        <v>4508</v>
      </c>
      <c r="B2930">
        <v>235</v>
      </c>
      <c r="C2930">
        <v>79</v>
      </c>
      <c r="D2930">
        <v>30500882</v>
      </c>
      <c r="E2930" t="s">
        <v>6414</v>
      </c>
      <c r="F2930" t="s">
        <v>6415</v>
      </c>
      <c r="G2930" t="s">
        <v>6416</v>
      </c>
      <c r="H2930">
        <v>42256</v>
      </c>
      <c r="I2930">
        <v>916</v>
      </c>
      <c r="J2930" t="s">
        <v>29</v>
      </c>
      <c r="K2930" t="s">
        <v>30</v>
      </c>
      <c r="L2930">
        <v>500000</v>
      </c>
      <c r="M2930">
        <v>2003</v>
      </c>
      <c r="N2930">
        <v>5.7</v>
      </c>
      <c r="O2930">
        <v>30000882</v>
      </c>
      <c r="R2930" t="s">
        <v>3933</v>
      </c>
      <c r="S2930" cm="1">
        <f t="array" ref="S2930">AVERAGE(IF(Table7[director_name]=R2930, Table7[imdb_score]))</f>
        <v>5.9</v>
      </c>
      <c r="T2930" t="str">
        <f>IF(Table8[[#This Row],[Average]] &gt; $V$7, "Higher", "Lower")</f>
        <v>Lower</v>
      </c>
    </row>
    <row r="2931" spans="1:20" x14ac:dyDescent="0.3">
      <c r="A2931" t="s">
        <v>4208</v>
      </c>
      <c r="B2931">
        <v>97</v>
      </c>
      <c r="C2931">
        <v>99</v>
      </c>
      <c r="D2931">
        <v>37882551</v>
      </c>
      <c r="E2931" t="s">
        <v>676</v>
      </c>
      <c r="F2931" t="s">
        <v>2393</v>
      </c>
      <c r="G2931" t="s">
        <v>6417</v>
      </c>
      <c r="H2931">
        <v>80305</v>
      </c>
      <c r="I2931">
        <v>393</v>
      </c>
      <c r="J2931" t="s">
        <v>29</v>
      </c>
      <c r="K2931" t="s">
        <v>30</v>
      </c>
      <c r="L2931">
        <v>16000000</v>
      </c>
      <c r="M2931">
        <v>2001</v>
      </c>
      <c r="N2931">
        <v>5.7</v>
      </c>
      <c r="O2931">
        <v>21882551</v>
      </c>
      <c r="R2931" t="s">
        <v>3989</v>
      </c>
      <c r="S2931" cm="1">
        <f t="array" ref="S2931">AVERAGE(IF(Table7[director_name]=R2931, Table7[imdb_score]))</f>
        <v>5.9</v>
      </c>
      <c r="T2931" t="str">
        <f>IF(Table8[[#This Row],[Average]] &gt; $V$7, "Higher", "Lower")</f>
        <v>Lower</v>
      </c>
    </row>
    <row r="2932" spans="1:20" x14ac:dyDescent="0.3">
      <c r="A2932" t="s">
        <v>3871</v>
      </c>
      <c r="B2932">
        <v>213</v>
      </c>
      <c r="C2932">
        <v>140</v>
      </c>
      <c r="D2932">
        <v>80574010</v>
      </c>
      <c r="E2932" t="s">
        <v>588</v>
      </c>
      <c r="F2932" t="s">
        <v>1450</v>
      </c>
      <c r="G2932" t="s">
        <v>6418</v>
      </c>
      <c r="H2932">
        <v>63493</v>
      </c>
      <c r="I2932">
        <v>302</v>
      </c>
      <c r="J2932" t="s">
        <v>29</v>
      </c>
      <c r="K2932" t="s">
        <v>30</v>
      </c>
      <c r="L2932">
        <v>60000000</v>
      </c>
      <c r="M2932">
        <v>2010</v>
      </c>
      <c r="N2932">
        <v>5.7</v>
      </c>
      <c r="O2932">
        <v>20574010</v>
      </c>
      <c r="R2932" t="s">
        <v>3950</v>
      </c>
      <c r="S2932" cm="1">
        <f t="array" ref="S2932">AVERAGE(IF(Table7[director_name]=R2932, Table7[imdb_score]))</f>
        <v>5.9</v>
      </c>
      <c r="T2932" t="str">
        <f>IF(Table8[[#This Row],[Average]] &gt; $V$7, "Higher", "Lower")</f>
        <v>Lower</v>
      </c>
    </row>
    <row r="2933" spans="1:20" x14ac:dyDescent="0.3">
      <c r="A2933" t="s">
        <v>3669</v>
      </c>
      <c r="B2933">
        <v>199</v>
      </c>
      <c r="C2933">
        <v>100</v>
      </c>
      <c r="D2933">
        <v>131144183</v>
      </c>
      <c r="E2933" t="s">
        <v>5371</v>
      </c>
      <c r="F2933" t="s">
        <v>1148</v>
      </c>
      <c r="G2933" t="s">
        <v>6419</v>
      </c>
      <c r="H2933">
        <v>157016</v>
      </c>
      <c r="I2933">
        <v>824</v>
      </c>
      <c r="J2933" t="s">
        <v>29</v>
      </c>
      <c r="K2933" t="s">
        <v>30</v>
      </c>
      <c r="L2933">
        <v>115000000</v>
      </c>
      <c r="M2933">
        <v>2001</v>
      </c>
      <c r="N2933">
        <v>5.7</v>
      </c>
      <c r="O2933">
        <v>16144183</v>
      </c>
      <c r="R2933" t="s">
        <v>3680</v>
      </c>
      <c r="S2933" cm="1">
        <f t="array" ref="S2933">AVERAGE(IF(Table7[director_name]=R2933, Table7[imdb_score]))</f>
        <v>5.9</v>
      </c>
      <c r="T2933" t="str">
        <f>IF(Table8[[#This Row],[Average]] &gt; $V$7, "Higher", "Lower")</f>
        <v>Lower</v>
      </c>
    </row>
    <row r="2934" spans="1:20" x14ac:dyDescent="0.3">
      <c r="A2934" t="s">
        <v>4238</v>
      </c>
      <c r="B2934">
        <v>59</v>
      </c>
      <c r="C2934">
        <v>72</v>
      </c>
      <c r="D2934">
        <v>28501605</v>
      </c>
      <c r="E2934" t="s">
        <v>1900</v>
      </c>
      <c r="F2934" t="s">
        <v>6420</v>
      </c>
      <c r="G2934" t="s">
        <v>6421</v>
      </c>
      <c r="H2934">
        <v>31371</v>
      </c>
      <c r="I2934">
        <v>166</v>
      </c>
      <c r="J2934" t="s">
        <v>29</v>
      </c>
      <c r="K2934" t="s">
        <v>30</v>
      </c>
      <c r="L2934">
        <v>13000000</v>
      </c>
      <c r="M2934">
        <v>1990</v>
      </c>
      <c r="N2934">
        <v>5.7</v>
      </c>
      <c r="O2934">
        <v>15501605</v>
      </c>
      <c r="R2934" t="s">
        <v>3680</v>
      </c>
      <c r="S2934" cm="1">
        <f t="array" ref="S2934">AVERAGE(IF(Table7[director_name]=R2934, Table7[imdb_score]))</f>
        <v>5.9</v>
      </c>
      <c r="T2934" t="str">
        <f>IF(Table8[[#This Row],[Average]] &gt; $V$7, "Higher", "Lower")</f>
        <v>Lower</v>
      </c>
    </row>
    <row r="2935" spans="1:20" x14ac:dyDescent="0.3">
      <c r="A2935" t="s">
        <v>3896</v>
      </c>
      <c r="B2935">
        <v>40</v>
      </c>
      <c r="C2935">
        <v>95</v>
      </c>
      <c r="D2935">
        <v>25482931</v>
      </c>
      <c r="E2935" t="s">
        <v>1562</v>
      </c>
      <c r="F2935" t="s">
        <v>6422</v>
      </c>
      <c r="G2935" t="s">
        <v>6423</v>
      </c>
      <c r="H2935">
        <v>9693</v>
      </c>
      <c r="I2935">
        <v>33</v>
      </c>
      <c r="J2935" t="s">
        <v>29</v>
      </c>
      <c r="K2935" t="s">
        <v>30</v>
      </c>
      <c r="L2935">
        <v>14000000</v>
      </c>
      <c r="M2935">
        <v>2002</v>
      </c>
      <c r="N2935">
        <v>5.7</v>
      </c>
      <c r="O2935">
        <v>11482931</v>
      </c>
      <c r="R2935" t="s">
        <v>3976</v>
      </c>
      <c r="S2935" cm="1">
        <f t="array" ref="S2935">AVERAGE(IF(Table7[director_name]=R2935, Table7[imdb_score]))</f>
        <v>5.9</v>
      </c>
      <c r="T2935" t="str">
        <f>IF(Table8[[#This Row],[Average]] &gt; $V$7, "Higher", "Lower")</f>
        <v>Lower</v>
      </c>
    </row>
    <row r="2936" spans="1:20" x14ac:dyDescent="0.3">
      <c r="A2936" t="s">
        <v>4541</v>
      </c>
      <c r="B2936">
        <v>59</v>
      </c>
      <c r="C2936">
        <v>91</v>
      </c>
      <c r="D2936">
        <v>17843379</v>
      </c>
      <c r="E2936" t="s">
        <v>699</v>
      </c>
      <c r="F2936" t="s">
        <v>6424</v>
      </c>
      <c r="G2936" t="s">
        <v>6425</v>
      </c>
      <c r="H2936">
        <v>14904</v>
      </c>
      <c r="I2936">
        <v>147</v>
      </c>
      <c r="J2936" t="s">
        <v>29</v>
      </c>
      <c r="K2936" t="s">
        <v>30</v>
      </c>
      <c r="L2936">
        <v>8000000</v>
      </c>
      <c r="M2936">
        <v>1999</v>
      </c>
      <c r="N2936">
        <v>5.7</v>
      </c>
      <c r="O2936">
        <v>9843379</v>
      </c>
      <c r="R2936" t="s">
        <v>3965</v>
      </c>
      <c r="S2936" cm="1">
        <f t="array" ref="S2936">AVERAGE(IF(Table7[director_name]=R2936, Table7[imdb_score]))</f>
        <v>5.9</v>
      </c>
      <c r="T2936" t="str">
        <f>IF(Table8[[#This Row],[Average]] &gt; $V$7, "Higher", "Lower")</f>
        <v>Lower</v>
      </c>
    </row>
    <row r="2937" spans="1:20" x14ac:dyDescent="0.3">
      <c r="A2937" t="s">
        <v>1531</v>
      </c>
      <c r="B2937">
        <v>97</v>
      </c>
      <c r="C2937">
        <v>107</v>
      </c>
      <c r="D2937">
        <v>26284475</v>
      </c>
      <c r="E2937" t="s">
        <v>676</v>
      </c>
      <c r="F2937" t="s">
        <v>2077</v>
      </c>
      <c r="G2937" t="s">
        <v>6426</v>
      </c>
      <c r="H2937">
        <v>9051</v>
      </c>
      <c r="I2937">
        <v>68</v>
      </c>
      <c r="J2937" t="s">
        <v>29</v>
      </c>
      <c r="K2937" t="s">
        <v>30</v>
      </c>
      <c r="L2937">
        <v>17000000</v>
      </c>
      <c r="M2937">
        <v>2015</v>
      </c>
      <c r="N2937">
        <v>5.7</v>
      </c>
      <c r="O2937">
        <v>9284475</v>
      </c>
      <c r="R2937" t="s">
        <v>3680</v>
      </c>
      <c r="S2937" cm="1">
        <f t="array" ref="S2937">AVERAGE(IF(Table7[director_name]=R2937, Table7[imdb_score]))</f>
        <v>5.9</v>
      </c>
      <c r="T2937" t="str">
        <f>IF(Table8[[#This Row],[Average]] &gt; $V$7, "Higher", "Lower")</f>
        <v>Lower</v>
      </c>
    </row>
    <row r="2938" spans="1:20" x14ac:dyDescent="0.3">
      <c r="A2938" t="s">
        <v>4179</v>
      </c>
      <c r="B2938">
        <v>82</v>
      </c>
      <c r="C2938">
        <v>116</v>
      </c>
      <c r="D2938">
        <v>24397469</v>
      </c>
      <c r="E2938" t="s">
        <v>220</v>
      </c>
      <c r="F2938" t="s">
        <v>6150</v>
      </c>
      <c r="G2938" t="s">
        <v>6427</v>
      </c>
      <c r="H2938">
        <v>5161</v>
      </c>
      <c r="I2938">
        <v>48</v>
      </c>
      <c r="J2938" t="s">
        <v>29</v>
      </c>
      <c r="K2938" t="s">
        <v>30</v>
      </c>
      <c r="L2938">
        <v>17000000</v>
      </c>
      <c r="M2938">
        <v>2012</v>
      </c>
      <c r="N2938">
        <v>5.7</v>
      </c>
      <c r="O2938">
        <v>7397469</v>
      </c>
      <c r="R2938" t="s">
        <v>3474</v>
      </c>
      <c r="S2938" cm="1">
        <f t="array" ref="S2938">AVERAGE(IF(Table7[director_name]=R2938, Table7[imdb_score]))</f>
        <v>5.9</v>
      </c>
      <c r="T2938" t="str">
        <f>IF(Table8[[#This Row],[Average]] &gt; $V$7, "Higher", "Lower")</f>
        <v>Lower</v>
      </c>
    </row>
    <row r="2939" spans="1:20" x14ac:dyDescent="0.3">
      <c r="A2939" t="s">
        <v>3629</v>
      </c>
      <c r="B2939">
        <v>73</v>
      </c>
      <c r="C2939">
        <v>93</v>
      </c>
      <c r="D2939">
        <v>15171475</v>
      </c>
      <c r="E2939" t="s">
        <v>1900</v>
      </c>
      <c r="F2939" t="s">
        <v>5499</v>
      </c>
      <c r="G2939" t="s">
        <v>6428</v>
      </c>
      <c r="H2939">
        <v>19805</v>
      </c>
      <c r="I2939">
        <v>122</v>
      </c>
      <c r="J2939" t="s">
        <v>29</v>
      </c>
      <c r="K2939" t="s">
        <v>30</v>
      </c>
      <c r="L2939">
        <v>8500000</v>
      </c>
      <c r="M2939">
        <v>1996</v>
      </c>
      <c r="N2939">
        <v>5.7</v>
      </c>
      <c r="O2939">
        <v>6671475</v>
      </c>
      <c r="R2939" t="s">
        <v>2166</v>
      </c>
      <c r="S2939" cm="1">
        <f t="array" ref="S2939">AVERAGE(IF(Table7[director_name]=R2939, Table7[imdb_score]))</f>
        <v>5.9</v>
      </c>
      <c r="T2939" t="str">
        <f>IF(Table8[[#This Row],[Average]] &gt; $V$7, "Higher", "Lower")</f>
        <v>Lower</v>
      </c>
    </row>
    <row r="2940" spans="1:20" x14ac:dyDescent="0.3">
      <c r="A2940" t="s">
        <v>3699</v>
      </c>
      <c r="B2940">
        <v>98</v>
      </c>
      <c r="C2940">
        <v>118</v>
      </c>
      <c r="D2940">
        <v>30920167</v>
      </c>
      <c r="E2940" t="s">
        <v>2765</v>
      </c>
      <c r="F2940" t="s">
        <v>6278</v>
      </c>
      <c r="G2940" t="s">
        <v>6429</v>
      </c>
      <c r="H2940">
        <v>6476</v>
      </c>
      <c r="I2940">
        <v>71</v>
      </c>
      <c r="J2940" t="s">
        <v>29</v>
      </c>
      <c r="K2940" t="s">
        <v>30</v>
      </c>
      <c r="L2940">
        <v>25000000</v>
      </c>
      <c r="M2940">
        <v>2012</v>
      </c>
      <c r="N2940">
        <v>5.7</v>
      </c>
      <c r="O2940">
        <v>5920167</v>
      </c>
      <c r="R2940" t="s">
        <v>3511</v>
      </c>
      <c r="S2940" cm="1">
        <f t="array" ref="S2940">AVERAGE(IF(Table7[director_name]=R2940, Table7[imdb_score]))</f>
        <v>5.8999999999999995</v>
      </c>
      <c r="T2940" t="str">
        <f>IF(Table8[[#This Row],[Average]] &gt; $V$7, "Higher", "Lower")</f>
        <v>Lower</v>
      </c>
    </row>
    <row r="2941" spans="1:20" x14ac:dyDescent="0.3">
      <c r="A2941" t="s">
        <v>4213</v>
      </c>
      <c r="B2941">
        <v>65</v>
      </c>
      <c r="C2941">
        <v>98</v>
      </c>
      <c r="D2941">
        <v>7369373</v>
      </c>
      <c r="E2941" t="s">
        <v>211</v>
      </c>
      <c r="F2941" t="s">
        <v>6430</v>
      </c>
      <c r="G2941" t="s">
        <v>6431</v>
      </c>
      <c r="H2941">
        <v>4288</v>
      </c>
      <c r="I2941">
        <v>74</v>
      </c>
      <c r="J2941" t="s">
        <v>29</v>
      </c>
      <c r="K2941" t="s">
        <v>200</v>
      </c>
      <c r="L2941">
        <v>2000000</v>
      </c>
      <c r="M2941">
        <v>1986</v>
      </c>
      <c r="N2941">
        <v>5.7</v>
      </c>
      <c r="O2941">
        <v>5369373</v>
      </c>
      <c r="R2941" t="s">
        <v>4044</v>
      </c>
      <c r="S2941" cm="1">
        <f t="array" ref="S2941">AVERAGE(IF(Table7[director_name]=R2941, Table7[imdb_score]))</f>
        <v>5.8999999999999995</v>
      </c>
      <c r="T2941" t="str">
        <f>IF(Table8[[#This Row],[Average]] &gt; $V$7, "Higher", "Lower")</f>
        <v>Lower</v>
      </c>
    </row>
    <row r="2942" spans="1:20" x14ac:dyDescent="0.3">
      <c r="A2942" t="s">
        <v>3071</v>
      </c>
      <c r="B2942">
        <v>150</v>
      </c>
      <c r="C2942">
        <v>107</v>
      </c>
      <c r="D2942">
        <v>18004225</v>
      </c>
      <c r="E2942" t="s">
        <v>699</v>
      </c>
      <c r="F2942" t="s">
        <v>3083</v>
      </c>
      <c r="G2942" t="s">
        <v>6432</v>
      </c>
      <c r="H2942">
        <v>28573</v>
      </c>
      <c r="I2942">
        <v>87</v>
      </c>
      <c r="J2942" t="s">
        <v>29</v>
      </c>
      <c r="K2942" t="s">
        <v>30</v>
      </c>
      <c r="L2942">
        <v>13000000</v>
      </c>
      <c r="M2942">
        <v>2013</v>
      </c>
      <c r="N2942">
        <v>5.7</v>
      </c>
      <c r="O2942">
        <v>5004225</v>
      </c>
      <c r="R2942" t="s">
        <v>4044</v>
      </c>
      <c r="S2942" cm="1">
        <f t="array" ref="S2942">AVERAGE(IF(Table7[director_name]=R2942, Table7[imdb_score]))</f>
        <v>5.8999999999999995</v>
      </c>
      <c r="T2942" t="str">
        <f>IF(Table8[[#This Row],[Average]] &gt; $V$7, "Higher", "Lower")</f>
        <v>Lower</v>
      </c>
    </row>
    <row r="2943" spans="1:20" x14ac:dyDescent="0.3">
      <c r="A2943" t="s">
        <v>3396</v>
      </c>
      <c r="B2943">
        <v>97</v>
      </c>
      <c r="C2943">
        <v>98</v>
      </c>
      <c r="D2943">
        <v>74329966</v>
      </c>
      <c r="E2943" t="s">
        <v>6433</v>
      </c>
      <c r="F2943" t="s">
        <v>79</v>
      </c>
      <c r="G2943" t="s">
        <v>6434</v>
      </c>
      <c r="H2943">
        <v>60910</v>
      </c>
      <c r="I2943">
        <v>164</v>
      </c>
      <c r="J2943" t="s">
        <v>29</v>
      </c>
      <c r="K2943" t="s">
        <v>30</v>
      </c>
      <c r="L2943">
        <v>70000000</v>
      </c>
      <c r="M2943">
        <v>1998</v>
      </c>
      <c r="N2943">
        <v>5.7</v>
      </c>
      <c r="O2943">
        <v>4329966</v>
      </c>
      <c r="R2943" t="s">
        <v>3511</v>
      </c>
      <c r="S2943" cm="1">
        <f t="array" ref="S2943">AVERAGE(IF(Table7[director_name]=R2943, Table7[imdb_score]))</f>
        <v>5.8999999999999995</v>
      </c>
      <c r="T2943" t="str">
        <f>IF(Table8[[#This Row],[Average]] &gt; $V$7, "Higher", "Lower")</f>
        <v>Lower</v>
      </c>
    </row>
    <row r="2944" spans="1:20" x14ac:dyDescent="0.3">
      <c r="A2944" t="s">
        <v>807</v>
      </c>
      <c r="B2944">
        <v>161</v>
      </c>
      <c r="C2944">
        <v>118</v>
      </c>
      <c r="D2944">
        <v>55808744</v>
      </c>
      <c r="E2944" t="s">
        <v>5509</v>
      </c>
      <c r="F2944" t="s">
        <v>3495</v>
      </c>
      <c r="G2944" t="s">
        <v>6435</v>
      </c>
      <c r="H2944">
        <v>59435</v>
      </c>
      <c r="I2944">
        <v>323</v>
      </c>
      <c r="J2944" t="s">
        <v>29</v>
      </c>
      <c r="K2944" t="s">
        <v>30</v>
      </c>
      <c r="L2944">
        <v>53000000</v>
      </c>
      <c r="M2944">
        <v>2005</v>
      </c>
      <c r="N2944">
        <v>5.7</v>
      </c>
      <c r="O2944">
        <v>2808744</v>
      </c>
      <c r="R2944" t="s">
        <v>3511</v>
      </c>
      <c r="S2944" cm="1">
        <f t="array" ref="S2944">AVERAGE(IF(Table7[director_name]=R2944, Table7[imdb_score]))</f>
        <v>5.8999999999999995</v>
      </c>
      <c r="T2944" t="str">
        <f>IF(Table8[[#This Row],[Average]] &gt; $V$7, "Higher", "Lower")</f>
        <v>Lower</v>
      </c>
    </row>
    <row r="2945" spans="1:20" x14ac:dyDescent="0.3">
      <c r="A2945" t="s">
        <v>4146</v>
      </c>
      <c r="B2945">
        <v>166</v>
      </c>
      <c r="C2945">
        <v>98</v>
      </c>
      <c r="D2945">
        <v>67128202</v>
      </c>
      <c r="E2945" t="s">
        <v>6436</v>
      </c>
      <c r="F2945" t="s">
        <v>3495</v>
      </c>
      <c r="G2945" t="s">
        <v>6437</v>
      </c>
      <c r="H2945">
        <v>43328</v>
      </c>
      <c r="I2945">
        <v>110</v>
      </c>
      <c r="J2945" t="s">
        <v>29</v>
      </c>
      <c r="K2945" t="s">
        <v>30</v>
      </c>
      <c r="L2945">
        <v>65000000</v>
      </c>
      <c r="M2945">
        <v>2009</v>
      </c>
      <c r="N2945">
        <v>5.7</v>
      </c>
      <c r="O2945">
        <v>2128202</v>
      </c>
      <c r="R2945" t="s">
        <v>4044</v>
      </c>
      <c r="S2945" cm="1">
        <f t="array" ref="S2945">AVERAGE(IF(Table7[director_name]=R2945, Table7[imdb_score]))</f>
        <v>5.8999999999999995</v>
      </c>
      <c r="T2945" t="str">
        <f>IF(Table8[[#This Row],[Average]] &gt; $V$7, "Higher", "Lower")</f>
        <v>Lower</v>
      </c>
    </row>
    <row r="2946" spans="1:20" x14ac:dyDescent="0.3">
      <c r="A2946" t="s">
        <v>1962</v>
      </c>
      <c r="B2946">
        <v>170</v>
      </c>
      <c r="C2946">
        <v>110</v>
      </c>
      <c r="D2946">
        <v>41102171</v>
      </c>
      <c r="E2946" t="s">
        <v>699</v>
      </c>
      <c r="F2946" t="s">
        <v>1866</v>
      </c>
      <c r="G2946" t="s">
        <v>6438</v>
      </c>
      <c r="H2946">
        <v>57266</v>
      </c>
      <c r="I2946">
        <v>89</v>
      </c>
      <c r="J2946" t="s">
        <v>29</v>
      </c>
      <c r="K2946" t="s">
        <v>30</v>
      </c>
      <c r="L2946">
        <v>40000000</v>
      </c>
      <c r="M2946">
        <v>2012</v>
      </c>
      <c r="N2946">
        <v>5.7</v>
      </c>
      <c r="O2946">
        <v>1102171</v>
      </c>
      <c r="R2946" t="s">
        <v>4044</v>
      </c>
      <c r="S2946" cm="1">
        <f t="array" ref="S2946">AVERAGE(IF(Table7[director_name]=R2946, Table7[imdb_score]))</f>
        <v>5.8999999999999995</v>
      </c>
      <c r="T2946" t="str">
        <f>IF(Table8[[#This Row],[Average]] &gt; $V$7, "Higher", "Lower")</f>
        <v>Lower</v>
      </c>
    </row>
    <row r="2947" spans="1:20" x14ac:dyDescent="0.3">
      <c r="A2947" t="s">
        <v>2624</v>
      </c>
      <c r="B2947">
        <v>9</v>
      </c>
      <c r="C2947">
        <v>100</v>
      </c>
      <c r="D2947">
        <v>31937</v>
      </c>
      <c r="E2947" t="s">
        <v>289</v>
      </c>
      <c r="F2947" t="s">
        <v>6439</v>
      </c>
      <c r="G2947" t="s">
        <v>6440</v>
      </c>
      <c r="H2947">
        <v>1358</v>
      </c>
      <c r="I2947">
        <v>10</v>
      </c>
      <c r="J2947" t="s">
        <v>29</v>
      </c>
      <c r="K2947" t="s">
        <v>30</v>
      </c>
      <c r="L2947">
        <v>500000</v>
      </c>
      <c r="M2947">
        <v>2007</v>
      </c>
      <c r="N2947">
        <v>5.7</v>
      </c>
      <c r="O2947">
        <v>-468063</v>
      </c>
      <c r="R2947" t="s">
        <v>3511</v>
      </c>
      <c r="S2947" cm="1">
        <f t="array" ref="S2947">AVERAGE(IF(Table7[director_name]=R2947, Table7[imdb_score]))</f>
        <v>5.8999999999999995</v>
      </c>
      <c r="T2947" t="str">
        <f>IF(Table8[[#This Row],[Average]] &gt; $V$7, "Higher", "Lower")</f>
        <v>Lower</v>
      </c>
    </row>
    <row r="2948" spans="1:20" x14ac:dyDescent="0.3">
      <c r="A2948" t="s">
        <v>4199</v>
      </c>
      <c r="B2948">
        <v>18</v>
      </c>
      <c r="C2948">
        <v>100</v>
      </c>
      <c r="D2948">
        <v>20186</v>
      </c>
      <c r="E2948" t="s">
        <v>676</v>
      </c>
      <c r="F2948" t="s">
        <v>6441</v>
      </c>
      <c r="G2948" t="s">
        <v>6442</v>
      </c>
      <c r="H2948">
        <v>6025</v>
      </c>
      <c r="I2948">
        <v>15</v>
      </c>
      <c r="J2948" t="s">
        <v>29</v>
      </c>
      <c r="K2948" t="s">
        <v>30</v>
      </c>
      <c r="L2948">
        <v>930000</v>
      </c>
      <c r="M2948">
        <v>2011</v>
      </c>
      <c r="N2948">
        <v>5.7</v>
      </c>
      <c r="O2948">
        <v>-909814</v>
      </c>
      <c r="R2948" t="s">
        <v>4052</v>
      </c>
      <c r="S2948" cm="1">
        <f t="array" ref="S2948">AVERAGE(IF(Table7[director_name]=R2948, Table7[imdb_score]))</f>
        <v>5.8666666666666671</v>
      </c>
      <c r="T2948" t="str">
        <f>IF(Table8[[#This Row],[Average]] &gt; $V$7, "Higher", "Lower")</f>
        <v>Lower</v>
      </c>
    </row>
    <row r="2949" spans="1:20" x14ac:dyDescent="0.3">
      <c r="A2949" t="s">
        <v>4299</v>
      </c>
      <c r="B2949">
        <v>280</v>
      </c>
      <c r="C2949">
        <v>95</v>
      </c>
      <c r="D2949">
        <v>952620</v>
      </c>
      <c r="E2949" t="s">
        <v>626</v>
      </c>
      <c r="F2949" t="s">
        <v>6443</v>
      </c>
      <c r="G2949" t="s">
        <v>6444</v>
      </c>
      <c r="H2949">
        <v>40800</v>
      </c>
      <c r="I2949">
        <v>332</v>
      </c>
      <c r="J2949" t="s">
        <v>29</v>
      </c>
      <c r="K2949" t="s">
        <v>30</v>
      </c>
      <c r="L2949">
        <v>2000000</v>
      </c>
      <c r="M2949">
        <v>2007</v>
      </c>
      <c r="N2949">
        <v>5.7</v>
      </c>
      <c r="O2949">
        <v>-1047380</v>
      </c>
      <c r="R2949" t="s">
        <v>4052</v>
      </c>
      <c r="S2949" cm="1">
        <f t="array" ref="S2949">AVERAGE(IF(Table7[director_name]=R2949, Table7[imdb_score]))</f>
        <v>5.8666666666666671</v>
      </c>
      <c r="T2949" t="str">
        <f>IF(Table8[[#This Row],[Average]] &gt; $V$7, "Higher", "Lower")</f>
        <v>Lower</v>
      </c>
    </row>
    <row r="2950" spans="1:20" x14ac:dyDescent="0.3">
      <c r="A2950" t="s">
        <v>3371</v>
      </c>
      <c r="B2950">
        <v>200</v>
      </c>
      <c r="C2950">
        <v>113</v>
      </c>
      <c r="D2950">
        <v>54540525</v>
      </c>
      <c r="E2950" t="s">
        <v>289</v>
      </c>
      <c r="F2950" t="s">
        <v>44</v>
      </c>
      <c r="G2950" t="s">
        <v>6445</v>
      </c>
      <c r="H2950">
        <v>66579</v>
      </c>
      <c r="I2950">
        <v>134</v>
      </c>
      <c r="J2950" t="s">
        <v>29</v>
      </c>
      <c r="K2950" t="s">
        <v>30</v>
      </c>
      <c r="L2950">
        <v>56000000</v>
      </c>
      <c r="M2950">
        <v>2011</v>
      </c>
      <c r="N2950">
        <v>5.7</v>
      </c>
      <c r="O2950">
        <v>-1459475</v>
      </c>
      <c r="R2950" t="s">
        <v>4052</v>
      </c>
      <c r="S2950" cm="1">
        <f t="array" ref="S2950">AVERAGE(IF(Table7[director_name]=R2950, Table7[imdb_score]))</f>
        <v>5.8666666666666671</v>
      </c>
      <c r="T2950" t="str">
        <f>IF(Table8[[#This Row],[Average]] &gt; $V$7, "Higher", "Lower")</f>
        <v>Lower</v>
      </c>
    </row>
    <row r="2951" spans="1:20" x14ac:dyDescent="0.3">
      <c r="A2951" t="s">
        <v>3989</v>
      </c>
      <c r="B2951">
        <v>46</v>
      </c>
      <c r="C2951">
        <v>101</v>
      </c>
      <c r="D2951">
        <v>14108518</v>
      </c>
      <c r="E2951" t="s">
        <v>699</v>
      </c>
      <c r="F2951" t="s">
        <v>5393</v>
      </c>
      <c r="G2951" t="s">
        <v>6446</v>
      </c>
      <c r="H2951">
        <v>8215</v>
      </c>
      <c r="I2951">
        <v>95</v>
      </c>
      <c r="J2951" t="s">
        <v>29</v>
      </c>
      <c r="K2951" t="s">
        <v>30</v>
      </c>
      <c r="L2951">
        <v>16000000</v>
      </c>
      <c r="M2951">
        <v>2003</v>
      </c>
      <c r="N2951">
        <v>5.7</v>
      </c>
      <c r="O2951">
        <v>-1891482</v>
      </c>
      <c r="R2951" t="s">
        <v>1468</v>
      </c>
      <c r="S2951" cm="1">
        <f t="array" ref="S2951">AVERAGE(IF(Table7[director_name]=R2951, Table7[imdb_score]))</f>
        <v>5.85</v>
      </c>
      <c r="T2951" t="str">
        <f>IF(Table8[[#This Row],[Average]] &gt; $V$7, "Higher", "Lower")</f>
        <v>Lower</v>
      </c>
    </row>
    <row r="2952" spans="1:20" x14ac:dyDescent="0.3">
      <c r="A2952" t="s">
        <v>4187</v>
      </c>
      <c r="B2952">
        <v>94</v>
      </c>
      <c r="C2952">
        <v>106</v>
      </c>
      <c r="D2952">
        <v>2436</v>
      </c>
      <c r="E2952" t="s">
        <v>6447</v>
      </c>
      <c r="F2952" t="s">
        <v>6448</v>
      </c>
      <c r="G2952" t="s">
        <v>6449</v>
      </c>
      <c r="H2952">
        <v>344</v>
      </c>
      <c r="I2952">
        <v>19</v>
      </c>
      <c r="J2952" t="s">
        <v>29</v>
      </c>
      <c r="K2952" t="s">
        <v>30</v>
      </c>
      <c r="L2952">
        <v>2000000</v>
      </c>
      <c r="M2952">
        <v>2012</v>
      </c>
      <c r="N2952">
        <v>5.7</v>
      </c>
      <c r="O2952">
        <v>-1997564</v>
      </c>
      <c r="R2952" t="s">
        <v>2267</v>
      </c>
      <c r="S2952" cm="1">
        <f t="array" ref="S2952">AVERAGE(IF(Table7[director_name]=R2952, Table7[imdb_score]))</f>
        <v>5.85</v>
      </c>
      <c r="T2952" t="str">
        <f>IF(Table8[[#This Row],[Average]] &gt; $V$7, "Higher", "Lower")</f>
        <v>Lower</v>
      </c>
    </row>
    <row r="2953" spans="1:20" x14ac:dyDescent="0.3">
      <c r="A2953" t="s">
        <v>3492</v>
      </c>
      <c r="B2953">
        <v>37</v>
      </c>
      <c r="C2953">
        <v>85</v>
      </c>
      <c r="D2953">
        <v>12701880</v>
      </c>
      <c r="E2953" t="s">
        <v>316</v>
      </c>
      <c r="F2953" t="s">
        <v>6450</v>
      </c>
      <c r="G2953" t="s">
        <v>6451</v>
      </c>
      <c r="H2953">
        <v>2037</v>
      </c>
      <c r="I2953">
        <v>22</v>
      </c>
      <c r="J2953" t="s">
        <v>29</v>
      </c>
      <c r="K2953" t="s">
        <v>30</v>
      </c>
      <c r="L2953">
        <v>15000000</v>
      </c>
      <c r="M2953">
        <v>2008</v>
      </c>
      <c r="N2953">
        <v>5.7</v>
      </c>
      <c r="O2953">
        <v>-2298120</v>
      </c>
      <c r="R2953" t="s">
        <v>1468</v>
      </c>
      <c r="S2953" cm="1">
        <f t="array" ref="S2953">AVERAGE(IF(Table7[director_name]=R2953, Table7[imdb_score]))</f>
        <v>5.85</v>
      </c>
      <c r="T2953" t="str">
        <f>IF(Table8[[#This Row],[Average]] &gt; $V$7, "Higher", "Lower")</f>
        <v>Lower</v>
      </c>
    </row>
    <row r="2954" spans="1:20" x14ac:dyDescent="0.3">
      <c r="A2954" t="s">
        <v>4202</v>
      </c>
      <c r="B2954">
        <v>18</v>
      </c>
      <c r="C2954">
        <v>100</v>
      </c>
      <c r="D2954">
        <v>71904</v>
      </c>
      <c r="E2954" t="s">
        <v>157</v>
      </c>
      <c r="F2954" t="s">
        <v>509</v>
      </c>
      <c r="G2954" t="s">
        <v>6452</v>
      </c>
      <c r="H2954">
        <v>806</v>
      </c>
      <c r="I2954">
        <v>18</v>
      </c>
      <c r="J2954" t="s">
        <v>29</v>
      </c>
      <c r="K2954" t="s">
        <v>30</v>
      </c>
      <c r="L2954">
        <v>2500000</v>
      </c>
      <c r="M2954">
        <v>2006</v>
      </c>
      <c r="N2954">
        <v>5.7</v>
      </c>
      <c r="O2954">
        <v>-2428096</v>
      </c>
      <c r="R2954" t="s">
        <v>4053</v>
      </c>
      <c r="S2954" cm="1">
        <f t="array" ref="S2954">AVERAGE(IF(Table7[director_name]=R2954, Table7[imdb_score]))</f>
        <v>5.85</v>
      </c>
      <c r="T2954" t="str">
        <f>IF(Table8[[#This Row],[Average]] &gt; $V$7, "Higher", "Lower")</f>
        <v>Lower</v>
      </c>
    </row>
    <row r="2955" spans="1:20" x14ac:dyDescent="0.3">
      <c r="A2955" t="s">
        <v>528</v>
      </c>
      <c r="B2955">
        <v>107</v>
      </c>
      <c r="C2955">
        <v>94</v>
      </c>
      <c r="D2955">
        <v>15155772</v>
      </c>
      <c r="E2955" t="s">
        <v>699</v>
      </c>
      <c r="F2955" t="s">
        <v>6453</v>
      </c>
      <c r="G2955" t="s">
        <v>6454</v>
      </c>
      <c r="H2955">
        <v>8895</v>
      </c>
      <c r="I2955">
        <v>48</v>
      </c>
      <c r="J2955" t="s">
        <v>29</v>
      </c>
      <c r="K2955" t="s">
        <v>30</v>
      </c>
      <c r="L2955">
        <v>18000000</v>
      </c>
      <c r="M2955">
        <v>2014</v>
      </c>
      <c r="N2955">
        <v>5.7</v>
      </c>
      <c r="O2955">
        <v>-2844228</v>
      </c>
      <c r="R2955" t="s">
        <v>4061</v>
      </c>
      <c r="S2955" cm="1">
        <f t="array" ref="S2955">AVERAGE(IF(Table7[director_name]=R2955, Table7[imdb_score]))</f>
        <v>5.85</v>
      </c>
      <c r="T2955" t="str">
        <f>IF(Table8[[#This Row],[Average]] &gt; $V$7, "Higher", "Lower")</f>
        <v>Lower</v>
      </c>
    </row>
    <row r="2956" spans="1:20" x14ac:dyDescent="0.3">
      <c r="A2956" t="s">
        <v>4235</v>
      </c>
      <c r="B2956">
        <v>29</v>
      </c>
      <c r="C2956">
        <v>81</v>
      </c>
      <c r="D2956">
        <v>6982680</v>
      </c>
      <c r="E2956" t="s">
        <v>338</v>
      </c>
      <c r="F2956" t="s">
        <v>2735</v>
      </c>
      <c r="G2956" t="s">
        <v>6455</v>
      </c>
      <c r="H2956">
        <v>6965</v>
      </c>
      <c r="I2956">
        <v>69</v>
      </c>
      <c r="J2956" t="s">
        <v>29</v>
      </c>
      <c r="K2956" t="s">
        <v>30</v>
      </c>
      <c r="L2956">
        <v>10000000</v>
      </c>
      <c r="M2956">
        <v>2000</v>
      </c>
      <c r="N2956">
        <v>5.7</v>
      </c>
      <c r="O2956">
        <v>-3017320</v>
      </c>
      <c r="R2956" t="s">
        <v>4061</v>
      </c>
      <c r="S2956" cm="1">
        <f t="array" ref="S2956">AVERAGE(IF(Table7[director_name]=R2956, Table7[imdb_score]))</f>
        <v>5.85</v>
      </c>
      <c r="T2956" t="str">
        <f>IF(Table8[[#This Row],[Average]] &gt; $V$7, "Higher", "Lower")</f>
        <v>Lower</v>
      </c>
    </row>
    <row r="2957" spans="1:20" x14ac:dyDescent="0.3">
      <c r="A2957" t="s">
        <v>1042</v>
      </c>
      <c r="B2957">
        <v>440</v>
      </c>
      <c r="C2957">
        <v>90</v>
      </c>
      <c r="D2957">
        <v>778565</v>
      </c>
      <c r="E2957" t="s">
        <v>26</v>
      </c>
      <c r="F2957" t="s">
        <v>921</v>
      </c>
      <c r="G2957" t="s">
        <v>6456</v>
      </c>
      <c r="H2957">
        <v>83234</v>
      </c>
      <c r="I2957">
        <v>475</v>
      </c>
      <c r="J2957" t="s">
        <v>29</v>
      </c>
      <c r="K2957" t="s">
        <v>371</v>
      </c>
      <c r="L2957">
        <v>4800000</v>
      </c>
      <c r="M2957">
        <v>2013</v>
      </c>
      <c r="N2957">
        <v>5.7</v>
      </c>
      <c r="O2957">
        <v>-4021435</v>
      </c>
      <c r="R2957" t="s">
        <v>4053</v>
      </c>
      <c r="S2957" cm="1">
        <f t="array" ref="S2957">AVERAGE(IF(Table7[director_name]=R2957, Table7[imdb_score]))</f>
        <v>5.85</v>
      </c>
      <c r="T2957" t="str">
        <f>IF(Table8[[#This Row],[Average]] &gt; $V$7, "Higher", "Lower")</f>
        <v>Lower</v>
      </c>
    </row>
    <row r="2958" spans="1:20" x14ac:dyDescent="0.3">
      <c r="A2958" t="s">
        <v>725</v>
      </c>
      <c r="B2958">
        <v>267</v>
      </c>
      <c r="C2958">
        <v>138</v>
      </c>
      <c r="D2958">
        <v>132122995</v>
      </c>
      <c r="E2958" t="s">
        <v>105</v>
      </c>
      <c r="F2958" t="s">
        <v>6457</v>
      </c>
      <c r="G2958" t="s">
        <v>6458</v>
      </c>
      <c r="H2958">
        <v>212106</v>
      </c>
      <c r="I2958">
        <v>1445</v>
      </c>
      <c r="J2958" t="s">
        <v>29</v>
      </c>
      <c r="K2958" t="s">
        <v>30</v>
      </c>
      <c r="L2958">
        <v>137000000</v>
      </c>
      <c r="M2958">
        <v>2003</v>
      </c>
      <c r="N2958">
        <v>5.7</v>
      </c>
      <c r="O2958">
        <v>-4877005</v>
      </c>
      <c r="R2958" t="s">
        <v>1468</v>
      </c>
      <c r="S2958" cm="1">
        <f t="array" ref="S2958">AVERAGE(IF(Table7[director_name]=R2958, Table7[imdb_score]))</f>
        <v>5.85</v>
      </c>
      <c r="T2958" t="str">
        <f>IF(Table8[[#This Row],[Average]] &gt; $V$7, "Higher", "Lower")</f>
        <v>Lower</v>
      </c>
    </row>
    <row r="2959" spans="1:20" x14ac:dyDescent="0.3">
      <c r="A2959" t="s">
        <v>4227</v>
      </c>
      <c r="B2959">
        <v>16</v>
      </c>
      <c r="C2959">
        <v>90</v>
      </c>
      <c r="D2959">
        <v>399611</v>
      </c>
      <c r="E2959" t="s">
        <v>379</v>
      </c>
      <c r="F2959" t="s">
        <v>2291</v>
      </c>
      <c r="G2959" t="s">
        <v>6459</v>
      </c>
      <c r="H2959">
        <v>1245</v>
      </c>
      <c r="I2959">
        <v>29</v>
      </c>
      <c r="J2959" t="s">
        <v>29</v>
      </c>
      <c r="K2959" t="s">
        <v>30</v>
      </c>
      <c r="L2959">
        <v>6000000</v>
      </c>
      <c r="M2959">
        <v>2010</v>
      </c>
      <c r="N2959">
        <v>5.7</v>
      </c>
      <c r="O2959">
        <v>-5600389</v>
      </c>
      <c r="R2959" t="s">
        <v>2267</v>
      </c>
      <c r="S2959" cm="1">
        <f t="array" ref="S2959">AVERAGE(IF(Table7[director_name]=R2959, Table7[imdb_score]))</f>
        <v>5.85</v>
      </c>
      <c r="T2959" t="str">
        <f>IF(Table8[[#This Row],[Average]] &gt; $V$7, "Higher", "Lower")</f>
        <v>Lower</v>
      </c>
    </row>
    <row r="2960" spans="1:20" x14ac:dyDescent="0.3">
      <c r="A2960" t="s">
        <v>4761</v>
      </c>
      <c r="B2960">
        <v>95</v>
      </c>
      <c r="C2960">
        <v>110</v>
      </c>
      <c r="D2960">
        <v>33927476</v>
      </c>
      <c r="E2960" t="s">
        <v>2651</v>
      </c>
      <c r="F2960" t="s">
        <v>6460</v>
      </c>
      <c r="G2960" t="s">
        <v>6461</v>
      </c>
      <c r="H2960">
        <v>19176</v>
      </c>
      <c r="I2960">
        <v>165</v>
      </c>
      <c r="J2960" t="s">
        <v>29</v>
      </c>
      <c r="K2960" t="s">
        <v>200</v>
      </c>
      <c r="L2960">
        <v>40000000</v>
      </c>
      <c r="M2960">
        <v>1997</v>
      </c>
      <c r="N2960">
        <v>5.7</v>
      </c>
      <c r="O2960">
        <v>-6072524</v>
      </c>
      <c r="R2960" t="s">
        <v>1468</v>
      </c>
      <c r="S2960" cm="1">
        <f t="array" ref="S2960">AVERAGE(IF(Table7[director_name]=R2960, Table7[imdb_score]))</f>
        <v>5.85</v>
      </c>
      <c r="T2960" t="str">
        <f>IF(Table8[[#This Row],[Average]] &gt; $V$7, "Higher", "Lower")</f>
        <v>Lower</v>
      </c>
    </row>
    <row r="2961" spans="1:20" x14ac:dyDescent="0.3">
      <c r="A2961" t="s">
        <v>4263</v>
      </c>
      <c r="B2961">
        <v>146</v>
      </c>
      <c r="C2961">
        <v>102</v>
      </c>
      <c r="D2961">
        <v>32853640</v>
      </c>
      <c r="E2961" t="s">
        <v>73</v>
      </c>
      <c r="F2961" t="s">
        <v>5840</v>
      </c>
      <c r="G2961" t="s">
        <v>6462</v>
      </c>
      <c r="H2961">
        <v>50199</v>
      </c>
      <c r="I2961">
        <v>101</v>
      </c>
      <c r="J2961" t="s">
        <v>29</v>
      </c>
      <c r="K2961" t="s">
        <v>30</v>
      </c>
      <c r="L2961">
        <v>40000000</v>
      </c>
      <c r="M2961">
        <v>2008</v>
      </c>
      <c r="N2961">
        <v>5.7</v>
      </c>
      <c r="O2961">
        <v>-7146360</v>
      </c>
      <c r="R2961" t="s">
        <v>4065</v>
      </c>
      <c r="S2961" cm="1">
        <f t="array" ref="S2961">AVERAGE(IF(Table7[director_name]=R2961, Table7[imdb_score]))</f>
        <v>5.833333333333333</v>
      </c>
      <c r="T2961" t="str">
        <f>IF(Table8[[#This Row],[Average]] &gt; $V$7, "Higher", "Lower")</f>
        <v>Lower</v>
      </c>
    </row>
    <row r="2962" spans="1:20" x14ac:dyDescent="0.3">
      <c r="A2962" t="s">
        <v>4529</v>
      </c>
      <c r="B2962">
        <v>100</v>
      </c>
      <c r="C2962">
        <v>103</v>
      </c>
      <c r="D2962">
        <v>1530535</v>
      </c>
      <c r="E2962" t="s">
        <v>699</v>
      </c>
      <c r="F2962" t="s">
        <v>552</v>
      </c>
      <c r="G2962" t="s">
        <v>6463</v>
      </c>
      <c r="H2962">
        <v>7833</v>
      </c>
      <c r="I2962">
        <v>63</v>
      </c>
      <c r="J2962" t="s">
        <v>29</v>
      </c>
      <c r="K2962" t="s">
        <v>30</v>
      </c>
      <c r="L2962">
        <v>9000000</v>
      </c>
      <c r="M2962">
        <v>2005</v>
      </c>
      <c r="N2962">
        <v>5.7</v>
      </c>
      <c r="O2962">
        <v>-7469465</v>
      </c>
      <c r="R2962" t="s">
        <v>4065</v>
      </c>
      <c r="S2962" cm="1">
        <f t="array" ref="S2962">AVERAGE(IF(Table7[director_name]=R2962, Table7[imdb_score]))</f>
        <v>5.833333333333333</v>
      </c>
      <c r="T2962" t="str">
        <f>IF(Table8[[#This Row],[Average]] &gt; $V$7, "Higher", "Lower")</f>
        <v>Lower</v>
      </c>
    </row>
    <row r="2963" spans="1:20" x14ac:dyDescent="0.3">
      <c r="A2963" t="s">
        <v>4583</v>
      </c>
      <c r="B2963">
        <v>177</v>
      </c>
      <c r="C2963">
        <v>100</v>
      </c>
      <c r="D2963">
        <v>20285518</v>
      </c>
      <c r="E2963" t="s">
        <v>39</v>
      </c>
      <c r="F2963" t="s">
        <v>2075</v>
      </c>
      <c r="G2963" t="s">
        <v>6464</v>
      </c>
      <c r="H2963">
        <v>32103</v>
      </c>
      <c r="I2963">
        <v>112</v>
      </c>
      <c r="J2963" t="s">
        <v>29</v>
      </c>
      <c r="K2963" t="s">
        <v>241</v>
      </c>
      <c r="L2963">
        <v>28000000</v>
      </c>
      <c r="M2963">
        <v>2014</v>
      </c>
      <c r="N2963">
        <v>5.7</v>
      </c>
      <c r="O2963">
        <v>-7714482</v>
      </c>
      <c r="R2963" t="s">
        <v>4065</v>
      </c>
      <c r="S2963" cm="1">
        <f t="array" ref="S2963">AVERAGE(IF(Table7[director_name]=R2963, Table7[imdb_score]))</f>
        <v>5.833333333333333</v>
      </c>
      <c r="T2963" t="str">
        <f>IF(Table8[[#This Row],[Average]] &gt; $V$7, "Higher", "Lower")</f>
        <v>Lower</v>
      </c>
    </row>
    <row r="2964" spans="1:20" x14ac:dyDescent="0.3">
      <c r="A2964" t="s">
        <v>4195</v>
      </c>
      <c r="B2964">
        <v>49</v>
      </c>
      <c r="C2964">
        <v>101</v>
      </c>
      <c r="D2964">
        <v>1631839</v>
      </c>
      <c r="E2964" t="s">
        <v>4570</v>
      </c>
      <c r="F2964" t="s">
        <v>61</v>
      </c>
      <c r="G2964" t="s">
        <v>6465</v>
      </c>
      <c r="H2964">
        <v>5936</v>
      </c>
      <c r="I2964">
        <v>91</v>
      </c>
      <c r="J2964" t="s">
        <v>29</v>
      </c>
      <c r="K2964" t="s">
        <v>30</v>
      </c>
      <c r="L2964">
        <v>10000000</v>
      </c>
      <c r="M2964">
        <v>2000</v>
      </c>
      <c r="N2964">
        <v>5.7</v>
      </c>
      <c r="O2964">
        <v>-8368161</v>
      </c>
      <c r="R2964" t="s">
        <v>4013</v>
      </c>
      <c r="S2964" cm="1">
        <f t="array" ref="S2964">AVERAGE(IF(Table7[director_name]=R2964, Table7[imdb_score]))</f>
        <v>5.8250000000000002</v>
      </c>
      <c r="T2964" t="str">
        <f>IF(Table8[[#This Row],[Average]] &gt; $V$7, "Higher", "Lower")</f>
        <v>Lower</v>
      </c>
    </row>
    <row r="2965" spans="1:20" x14ac:dyDescent="0.3">
      <c r="A2965" t="s">
        <v>2085</v>
      </c>
      <c r="B2965">
        <v>38</v>
      </c>
      <c r="C2965">
        <v>95</v>
      </c>
      <c r="D2965">
        <v>13555988</v>
      </c>
      <c r="E2965" t="s">
        <v>4023</v>
      </c>
      <c r="F2965" t="s">
        <v>1943</v>
      </c>
      <c r="G2965" t="s">
        <v>6466</v>
      </c>
      <c r="H2965">
        <v>7242</v>
      </c>
      <c r="I2965">
        <v>38</v>
      </c>
      <c r="J2965" t="s">
        <v>29</v>
      </c>
      <c r="K2965" t="s">
        <v>227</v>
      </c>
      <c r="L2965">
        <v>22000000</v>
      </c>
      <c r="M2965">
        <v>2000</v>
      </c>
      <c r="N2965">
        <v>5.7</v>
      </c>
      <c r="O2965">
        <v>-8444012</v>
      </c>
      <c r="R2965" t="s">
        <v>4013</v>
      </c>
      <c r="S2965" cm="1">
        <f t="array" ref="S2965">AVERAGE(IF(Table7[director_name]=R2965, Table7[imdb_score]))</f>
        <v>5.8250000000000002</v>
      </c>
      <c r="T2965" t="str">
        <f>IF(Table8[[#This Row],[Average]] &gt; $V$7, "Higher", "Lower")</f>
        <v>Lower</v>
      </c>
    </row>
    <row r="2966" spans="1:20" x14ac:dyDescent="0.3">
      <c r="A2966" t="s">
        <v>1713</v>
      </c>
      <c r="B2966">
        <v>23</v>
      </c>
      <c r="C2966">
        <v>93</v>
      </c>
      <c r="D2966">
        <v>30400000</v>
      </c>
      <c r="E2966" t="s">
        <v>676</v>
      </c>
      <c r="F2966" t="s">
        <v>6467</v>
      </c>
      <c r="G2966" t="s">
        <v>6468</v>
      </c>
      <c r="H2966">
        <v>17810</v>
      </c>
      <c r="I2966">
        <v>73</v>
      </c>
      <c r="J2966" t="s">
        <v>29</v>
      </c>
      <c r="K2966" t="s">
        <v>30</v>
      </c>
      <c r="L2966">
        <v>39000000</v>
      </c>
      <c r="M2966">
        <v>1996</v>
      </c>
      <c r="N2966">
        <v>5.7</v>
      </c>
      <c r="O2966">
        <v>-8600000</v>
      </c>
      <c r="R2966" t="s">
        <v>4013</v>
      </c>
      <c r="S2966" cm="1">
        <f t="array" ref="S2966">AVERAGE(IF(Table7[director_name]=R2966, Table7[imdb_score]))</f>
        <v>5.8250000000000002</v>
      </c>
      <c r="T2966" t="str">
        <f>IF(Table8[[#This Row],[Average]] &gt; $V$7, "Higher", "Lower")</f>
        <v>Lower</v>
      </c>
    </row>
    <row r="2967" spans="1:20" x14ac:dyDescent="0.3">
      <c r="A2967" t="s">
        <v>4222</v>
      </c>
      <c r="B2967">
        <v>66</v>
      </c>
      <c r="C2967">
        <v>96</v>
      </c>
      <c r="D2967">
        <v>162</v>
      </c>
      <c r="E2967" t="s">
        <v>1576</v>
      </c>
      <c r="F2967" t="s">
        <v>6469</v>
      </c>
      <c r="G2967" t="s">
        <v>6470</v>
      </c>
      <c r="H2967">
        <v>5228</v>
      </c>
      <c r="I2967">
        <v>38</v>
      </c>
      <c r="J2967" t="s">
        <v>29</v>
      </c>
      <c r="K2967" t="s">
        <v>3042</v>
      </c>
      <c r="L2967">
        <v>9000000</v>
      </c>
      <c r="M2967">
        <v>2014</v>
      </c>
      <c r="N2967">
        <v>5.7</v>
      </c>
      <c r="O2967">
        <v>-8999838</v>
      </c>
      <c r="R2967" t="s">
        <v>4013</v>
      </c>
      <c r="S2967" cm="1">
        <f t="array" ref="S2967">AVERAGE(IF(Table7[director_name]=R2967, Table7[imdb_score]))</f>
        <v>5.8250000000000002</v>
      </c>
      <c r="T2967" t="str">
        <f>IF(Table8[[#This Row],[Average]] &gt; $V$7, "Higher", "Lower")</f>
        <v>Lower</v>
      </c>
    </row>
    <row r="2968" spans="1:20" x14ac:dyDescent="0.3">
      <c r="A2968" t="s">
        <v>4230</v>
      </c>
      <c r="B2968">
        <v>84</v>
      </c>
      <c r="C2968">
        <v>87</v>
      </c>
      <c r="D2968">
        <v>53715611</v>
      </c>
      <c r="E2968" t="s">
        <v>5091</v>
      </c>
      <c r="F2968" t="s">
        <v>503</v>
      </c>
      <c r="G2968" t="s">
        <v>6471</v>
      </c>
      <c r="H2968">
        <v>92106</v>
      </c>
      <c r="I2968">
        <v>171</v>
      </c>
      <c r="J2968" t="s">
        <v>29</v>
      </c>
      <c r="K2968" t="s">
        <v>30</v>
      </c>
      <c r="L2968">
        <v>63000000</v>
      </c>
      <c r="M2968">
        <v>1988</v>
      </c>
      <c r="N2968">
        <v>5.7</v>
      </c>
      <c r="O2968">
        <v>-9284389</v>
      </c>
      <c r="R2968" t="s">
        <v>4072</v>
      </c>
      <c r="S2968" cm="1">
        <f t="array" ref="S2968">AVERAGE(IF(Table7[director_name]=R2968, Table7[imdb_score]))</f>
        <v>5.8000000000000007</v>
      </c>
      <c r="T2968" t="str">
        <f>IF(Table8[[#This Row],[Average]] &gt; $V$7, "Higher", "Lower")</f>
        <v>Lower</v>
      </c>
    </row>
    <row r="2969" spans="1:20" x14ac:dyDescent="0.3">
      <c r="A2969" t="s">
        <v>4181</v>
      </c>
      <c r="B2969">
        <v>79</v>
      </c>
      <c r="C2969">
        <v>107</v>
      </c>
      <c r="D2969">
        <v>578527</v>
      </c>
      <c r="E2969" t="s">
        <v>2515</v>
      </c>
      <c r="F2969" t="s">
        <v>6472</v>
      </c>
      <c r="G2969" t="s">
        <v>6473</v>
      </c>
      <c r="H2969">
        <v>20008</v>
      </c>
      <c r="I2969">
        <v>112</v>
      </c>
      <c r="J2969" t="s">
        <v>29</v>
      </c>
      <c r="K2969" t="s">
        <v>30</v>
      </c>
      <c r="L2969">
        <v>10000000</v>
      </c>
      <c r="M2969">
        <v>2008</v>
      </c>
      <c r="N2969">
        <v>5.7</v>
      </c>
      <c r="O2969">
        <v>-9421473</v>
      </c>
      <c r="R2969" t="s">
        <v>4072</v>
      </c>
      <c r="S2969" cm="1">
        <f t="array" ref="S2969">AVERAGE(IF(Table7[director_name]=R2969, Table7[imdb_score]))</f>
        <v>5.8000000000000007</v>
      </c>
      <c r="T2969" t="str">
        <f>IF(Table8[[#This Row],[Average]] &gt; $V$7, "Higher", "Lower")</f>
        <v>Lower</v>
      </c>
    </row>
    <row r="2970" spans="1:20" x14ac:dyDescent="0.3">
      <c r="A2970" t="s">
        <v>4832</v>
      </c>
      <c r="B2970">
        <v>110</v>
      </c>
      <c r="C2970">
        <v>116</v>
      </c>
      <c r="D2970">
        <v>30199105</v>
      </c>
      <c r="E2970" t="s">
        <v>2374</v>
      </c>
      <c r="F2970" t="s">
        <v>249</v>
      </c>
      <c r="G2970" t="s">
        <v>6474</v>
      </c>
      <c r="H2970">
        <v>25346</v>
      </c>
      <c r="I2970">
        <v>167</v>
      </c>
      <c r="J2970" t="s">
        <v>29</v>
      </c>
      <c r="K2970" t="s">
        <v>30</v>
      </c>
      <c r="L2970">
        <v>40000000</v>
      </c>
      <c r="M2970">
        <v>2000</v>
      </c>
      <c r="N2970">
        <v>5.7</v>
      </c>
      <c r="O2970">
        <v>-9800895</v>
      </c>
      <c r="R2970" t="s">
        <v>2373</v>
      </c>
      <c r="S2970" cm="1">
        <f t="array" ref="S2970">AVERAGE(IF(Table7[director_name]=R2970, Table7[imdb_score]))</f>
        <v>5.8</v>
      </c>
      <c r="T2970" t="str">
        <f>IF(Table8[[#This Row],[Average]] &gt; $V$7, "Higher", "Lower")</f>
        <v>Lower</v>
      </c>
    </row>
    <row r="2971" spans="1:20" x14ac:dyDescent="0.3">
      <c r="A2971" t="s">
        <v>2373</v>
      </c>
      <c r="B2971">
        <v>126</v>
      </c>
      <c r="C2971">
        <v>124</v>
      </c>
      <c r="D2971">
        <v>23360779</v>
      </c>
      <c r="E2971" t="s">
        <v>6475</v>
      </c>
      <c r="F2971" t="s">
        <v>2217</v>
      </c>
      <c r="G2971" t="s">
        <v>6476</v>
      </c>
      <c r="H2971">
        <v>31113</v>
      </c>
      <c r="I2971">
        <v>212</v>
      </c>
      <c r="J2971" t="s">
        <v>29</v>
      </c>
      <c r="K2971" t="s">
        <v>30</v>
      </c>
      <c r="L2971">
        <v>34000000</v>
      </c>
      <c r="M2971">
        <v>2000</v>
      </c>
      <c r="N2971">
        <v>5.7</v>
      </c>
      <c r="O2971">
        <v>-10639221</v>
      </c>
      <c r="R2971" t="s">
        <v>4086</v>
      </c>
      <c r="S2971" cm="1">
        <f t="array" ref="S2971">AVERAGE(IF(Table7[director_name]=R2971, Table7[imdb_score]))</f>
        <v>5.8</v>
      </c>
      <c r="T2971" t="str">
        <f>IF(Table8[[#This Row],[Average]] &gt; $V$7, "Higher", "Lower")</f>
        <v>Lower</v>
      </c>
    </row>
    <row r="2972" spans="1:20" x14ac:dyDescent="0.3">
      <c r="A2972" t="s">
        <v>3708</v>
      </c>
      <c r="B2972">
        <v>107</v>
      </c>
      <c r="C2972">
        <v>88</v>
      </c>
      <c r="D2972">
        <v>15988876</v>
      </c>
      <c r="E2972" t="s">
        <v>1576</v>
      </c>
      <c r="F2972" t="s">
        <v>5988</v>
      </c>
      <c r="G2972" t="s">
        <v>6477</v>
      </c>
      <c r="H2972">
        <v>26236</v>
      </c>
      <c r="I2972">
        <v>110</v>
      </c>
      <c r="J2972" t="s">
        <v>29</v>
      </c>
      <c r="K2972" t="s">
        <v>30</v>
      </c>
      <c r="L2972">
        <v>27000000</v>
      </c>
      <c r="M2972">
        <v>2009</v>
      </c>
      <c r="N2972">
        <v>5.7</v>
      </c>
      <c r="O2972">
        <v>-11011124</v>
      </c>
      <c r="R2972" t="s">
        <v>4086</v>
      </c>
      <c r="S2972" cm="1">
        <f t="array" ref="S2972">AVERAGE(IF(Table7[director_name]=R2972, Table7[imdb_score]))</f>
        <v>5.8</v>
      </c>
      <c r="T2972" t="str">
        <f>IF(Table8[[#This Row],[Average]] &gt; $V$7, "Higher", "Lower")</f>
        <v>Lower</v>
      </c>
    </row>
    <row r="2973" spans="1:20" x14ac:dyDescent="0.3">
      <c r="A2973" t="s">
        <v>867</v>
      </c>
      <c r="B2973">
        <v>20</v>
      </c>
      <c r="C2973">
        <v>139</v>
      </c>
      <c r="D2973">
        <v>2474000</v>
      </c>
      <c r="E2973" t="s">
        <v>655</v>
      </c>
      <c r="F2973" t="s">
        <v>6478</v>
      </c>
      <c r="G2973" t="s">
        <v>6479</v>
      </c>
      <c r="H2973">
        <v>2427</v>
      </c>
      <c r="I2973">
        <v>27</v>
      </c>
      <c r="J2973" t="s">
        <v>29</v>
      </c>
      <c r="K2973" t="s">
        <v>241</v>
      </c>
      <c r="L2973">
        <v>14000000</v>
      </c>
      <c r="M2973">
        <v>1995</v>
      </c>
      <c r="N2973">
        <v>5.7</v>
      </c>
      <c r="O2973">
        <v>-11526000</v>
      </c>
      <c r="R2973" t="s">
        <v>4117</v>
      </c>
      <c r="S2973" cm="1">
        <f t="array" ref="S2973">AVERAGE(IF(Table7[director_name]=R2973, Table7[imdb_score]))</f>
        <v>5.8</v>
      </c>
      <c r="T2973" t="str">
        <f>IF(Table8[[#This Row],[Average]] &gt; $V$7, "Higher", "Lower")</f>
        <v>Lower</v>
      </c>
    </row>
    <row r="2974" spans="1:20" x14ac:dyDescent="0.3">
      <c r="A2974" t="s">
        <v>3930</v>
      </c>
      <c r="B2974">
        <v>190</v>
      </c>
      <c r="C2974">
        <v>99</v>
      </c>
      <c r="D2974">
        <v>25117498</v>
      </c>
      <c r="E2974" t="s">
        <v>840</v>
      </c>
      <c r="F2974" t="s">
        <v>2697</v>
      </c>
      <c r="G2974" t="s">
        <v>6480</v>
      </c>
      <c r="H2974">
        <v>37412</v>
      </c>
      <c r="I2974">
        <v>178</v>
      </c>
      <c r="J2974" t="s">
        <v>29</v>
      </c>
      <c r="K2974" t="s">
        <v>30</v>
      </c>
      <c r="L2974">
        <v>40000000</v>
      </c>
      <c r="M2974">
        <v>2007</v>
      </c>
      <c r="N2974">
        <v>5.7</v>
      </c>
      <c r="O2974">
        <v>-14882502</v>
      </c>
      <c r="R2974" t="s">
        <v>4105</v>
      </c>
      <c r="S2974" cm="1">
        <f t="array" ref="S2974">AVERAGE(IF(Table7[director_name]=R2974, Table7[imdb_score]))</f>
        <v>5.8</v>
      </c>
      <c r="T2974" t="str">
        <f>IF(Table8[[#This Row],[Average]] &gt; $V$7, "Higher", "Lower")</f>
        <v>Lower</v>
      </c>
    </row>
    <row r="2975" spans="1:20" x14ac:dyDescent="0.3">
      <c r="A2975" t="s">
        <v>4761</v>
      </c>
      <c r="B2975">
        <v>174</v>
      </c>
      <c r="C2975">
        <v>121</v>
      </c>
      <c r="D2975">
        <v>66862068</v>
      </c>
      <c r="E2975" t="s">
        <v>6481</v>
      </c>
      <c r="F2975" t="s">
        <v>791</v>
      </c>
      <c r="G2975" t="s">
        <v>6482</v>
      </c>
      <c r="H2975">
        <v>89509</v>
      </c>
      <c r="I2975">
        <v>524</v>
      </c>
      <c r="J2975" t="s">
        <v>29</v>
      </c>
      <c r="K2975" t="s">
        <v>30</v>
      </c>
      <c r="L2975">
        <v>83000000</v>
      </c>
      <c r="M2975">
        <v>1999</v>
      </c>
      <c r="N2975">
        <v>5.7</v>
      </c>
      <c r="O2975">
        <v>-16137932</v>
      </c>
      <c r="R2975" t="s">
        <v>4081</v>
      </c>
      <c r="S2975" cm="1">
        <f t="array" ref="S2975">AVERAGE(IF(Table7[director_name]=R2975, Table7[imdb_score]))</f>
        <v>5.8</v>
      </c>
      <c r="T2975" t="str">
        <f>IF(Table8[[#This Row],[Average]] &gt; $V$7, "Higher", "Lower")</f>
        <v>Lower</v>
      </c>
    </row>
    <row r="2976" spans="1:20" x14ac:dyDescent="0.3">
      <c r="A2976" t="s">
        <v>4225</v>
      </c>
      <c r="B2976">
        <v>10</v>
      </c>
      <c r="C2976">
        <v>92</v>
      </c>
      <c r="D2976">
        <v>2119994</v>
      </c>
      <c r="E2976" t="s">
        <v>6483</v>
      </c>
      <c r="F2976" t="s">
        <v>6484</v>
      </c>
      <c r="G2976" t="s">
        <v>6485</v>
      </c>
      <c r="H2976">
        <v>1153</v>
      </c>
      <c r="I2976">
        <v>15</v>
      </c>
      <c r="J2976" t="s">
        <v>29</v>
      </c>
      <c r="K2976" t="s">
        <v>30</v>
      </c>
      <c r="L2976">
        <v>19000000</v>
      </c>
      <c r="M2976">
        <v>1993</v>
      </c>
      <c r="N2976">
        <v>5.7</v>
      </c>
      <c r="O2976">
        <v>-16880006</v>
      </c>
      <c r="R2976" t="s">
        <v>4142</v>
      </c>
      <c r="S2976" cm="1">
        <f t="array" ref="S2976">AVERAGE(IF(Table7[director_name]=R2976, Table7[imdb_score]))</f>
        <v>5.8</v>
      </c>
      <c r="T2976" t="str">
        <f>IF(Table8[[#This Row],[Average]] &gt; $V$7, "Higher", "Lower")</f>
        <v>Lower</v>
      </c>
    </row>
    <row r="2977" spans="1:20" x14ac:dyDescent="0.3">
      <c r="A2977" t="s">
        <v>2775</v>
      </c>
      <c r="B2977">
        <v>13</v>
      </c>
      <c r="C2977">
        <v>115</v>
      </c>
      <c r="D2977">
        <v>14587732</v>
      </c>
      <c r="E2977" t="s">
        <v>2017</v>
      </c>
      <c r="F2977" t="s">
        <v>6486</v>
      </c>
      <c r="G2977" t="s">
        <v>6487</v>
      </c>
      <c r="H2977">
        <v>4795</v>
      </c>
      <c r="I2977">
        <v>39</v>
      </c>
      <c r="J2977" t="s">
        <v>29</v>
      </c>
      <c r="K2977" t="s">
        <v>30</v>
      </c>
      <c r="L2977">
        <v>35000000</v>
      </c>
      <c r="M2977">
        <v>1991</v>
      </c>
      <c r="N2977">
        <v>5.7</v>
      </c>
      <c r="O2977">
        <v>-20412268</v>
      </c>
      <c r="R2977" t="s">
        <v>4115</v>
      </c>
      <c r="S2977" cm="1">
        <f t="array" ref="S2977">AVERAGE(IF(Table7[director_name]=R2977, Table7[imdb_score]))</f>
        <v>5.8</v>
      </c>
      <c r="T2977" t="str">
        <f>IF(Table8[[#This Row],[Average]] &gt; $V$7, "Higher", "Lower")</f>
        <v>Lower</v>
      </c>
    </row>
    <row r="2978" spans="1:20" x14ac:dyDescent="0.3">
      <c r="A2978" t="s">
        <v>1140</v>
      </c>
      <c r="B2978">
        <v>180</v>
      </c>
      <c r="C2978">
        <v>119</v>
      </c>
      <c r="D2978">
        <v>73209340</v>
      </c>
      <c r="E2978" t="s">
        <v>4075</v>
      </c>
      <c r="F2978" t="s">
        <v>6488</v>
      </c>
      <c r="G2978" t="s">
        <v>6489</v>
      </c>
      <c r="H2978">
        <v>101834</v>
      </c>
      <c r="I2978">
        <v>628</v>
      </c>
      <c r="J2978" t="s">
        <v>29</v>
      </c>
      <c r="K2978" t="s">
        <v>30</v>
      </c>
      <c r="L2978">
        <v>95000000</v>
      </c>
      <c r="M2978">
        <v>2000</v>
      </c>
      <c r="N2978">
        <v>5.7</v>
      </c>
      <c r="O2978">
        <v>-21790660</v>
      </c>
      <c r="R2978" t="s">
        <v>4121</v>
      </c>
      <c r="S2978" cm="1">
        <f t="array" ref="S2978">AVERAGE(IF(Table7[director_name]=R2978, Table7[imdb_score]))</f>
        <v>5.8</v>
      </c>
      <c r="T2978" t="str">
        <f>IF(Table8[[#This Row],[Average]] &gt; $V$7, "Higher", "Lower")</f>
        <v>Lower</v>
      </c>
    </row>
    <row r="2979" spans="1:20" x14ac:dyDescent="0.3">
      <c r="A2979" t="s">
        <v>664</v>
      </c>
      <c r="B2979">
        <v>135</v>
      </c>
      <c r="C2979">
        <v>105</v>
      </c>
      <c r="D2979">
        <v>13101142</v>
      </c>
      <c r="E2979" t="s">
        <v>5520</v>
      </c>
      <c r="F2979" t="s">
        <v>400</v>
      </c>
      <c r="G2979" t="s">
        <v>6490</v>
      </c>
      <c r="H2979">
        <v>23916</v>
      </c>
      <c r="I2979">
        <v>50</v>
      </c>
      <c r="J2979" t="s">
        <v>29</v>
      </c>
      <c r="K2979" t="s">
        <v>30</v>
      </c>
      <c r="L2979">
        <v>35000000</v>
      </c>
      <c r="M2979">
        <v>2012</v>
      </c>
      <c r="N2979">
        <v>5.7</v>
      </c>
      <c r="O2979">
        <v>-21898858</v>
      </c>
      <c r="R2979" t="s">
        <v>4125</v>
      </c>
      <c r="S2979" cm="1">
        <f t="array" ref="S2979">AVERAGE(IF(Table7[director_name]=R2979, Table7[imdb_score]))</f>
        <v>5.8</v>
      </c>
      <c r="T2979" t="str">
        <f>IF(Table8[[#This Row],[Average]] &gt; $V$7, "Higher", "Lower")</f>
        <v>Lower</v>
      </c>
    </row>
    <row r="2980" spans="1:20" x14ac:dyDescent="0.3">
      <c r="A2980" t="s">
        <v>648</v>
      </c>
      <c r="B2980">
        <v>137</v>
      </c>
      <c r="C2980">
        <v>104</v>
      </c>
      <c r="D2980">
        <v>1089365</v>
      </c>
      <c r="E2980" t="s">
        <v>73</v>
      </c>
      <c r="F2980" t="s">
        <v>44</v>
      </c>
      <c r="G2980" t="s">
        <v>6491</v>
      </c>
      <c r="H2980">
        <v>23767</v>
      </c>
      <c r="I2980">
        <v>111</v>
      </c>
      <c r="J2980" t="s">
        <v>29</v>
      </c>
      <c r="K2980" t="s">
        <v>30</v>
      </c>
      <c r="L2980">
        <v>25000000</v>
      </c>
      <c r="M2980">
        <v>2008</v>
      </c>
      <c r="N2980">
        <v>5.7</v>
      </c>
      <c r="O2980">
        <v>-23910635</v>
      </c>
      <c r="R2980" t="s">
        <v>4099</v>
      </c>
      <c r="S2980" cm="1">
        <f t="array" ref="S2980">AVERAGE(IF(Table7[director_name]=R2980, Table7[imdb_score]))</f>
        <v>5.8</v>
      </c>
      <c r="T2980" t="str">
        <f>IF(Table8[[#This Row],[Average]] &gt; $V$7, "Higher", "Lower")</f>
        <v>Lower</v>
      </c>
    </row>
    <row r="2981" spans="1:20" x14ac:dyDescent="0.3">
      <c r="A2981" t="s">
        <v>1226</v>
      </c>
      <c r="B2981">
        <v>233</v>
      </c>
      <c r="C2981">
        <v>109</v>
      </c>
      <c r="D2981">
        <v>10499968</v>
      </c>
      <c r="E2981" t="s">
        <v>39</v>
      </c>
      <c r="F2981" t="s">
        <v>6492</v>
      </c>
      <c r="G2981" t="s">
        <v>6493</v>
      </c>
      <c r="H2981">
        <v>47498</v>
      </c>
      <c r="I2981">
        <v>212</v>
      </c>
      <c r="J2981" t="s">
        <v>29</v>
      </c>
      <c r="K2981" t="s">
        <v>30</v>
      </c>
      <c r="L2981">
        <v>35000000</v>
      </c>
      <c r="M2981">
        <v>2014</v>
      </c>
      <c r="N2981">
        <v>5.7</v>
      </c>
      <c r="O2981">
        <v>-24500032</v>
      </c>
      <c r="R2981" t="s">
        <v>4119</v>
      </c>
      <c r="S2981" cm="1">
        <f t="array" ref="S2981">AVERAGE(IF(Table7[director_name]=R2981, Table7[imdb_score]))</f>
        <v>5.8</v>
      </c>
      <c r="T2981" t="str">
        <f>IF(Table8[[#This Row],[Average]] &gt; $V$7, "Higher", "Lower")</f>
        <v>Lower</v>
      </c>
    </row>
    <row r="2982" spans="1:20" x14ac:dyDescent="0.3">
      <c r="A2982" t="s">
        <v>1226</v>
      </c>
      <c r="B2982">
        <v>233</v>
      </c>
      <c r="C2982">
        <v>109</v>
      </c>
      <c r="D2982">
        <v>10499968</v>
      </c>
      <c r="E2982" t="s">
        <v>39</v>
      </c>
      <c r="F2982" t="s">
        <v>6492</v>
      </c>
      <c r="G2982" t="s">
        <v>6493</v>
      </c>
      <c r="H2982">
        <v>47502</v>
      </c>
      <c r="I2982">
        <v>212</v>
      </c>
      <c r="J2982" t="s">
        <v>29</v>
      </c>
      <c r="K2982" t="s">
        <v>30</v>
      </c>
      <c r="L2982">
        <v>35000000</v>
      </c>
      <c r="M2982">
        <v>2014</v>
      </c>
      <c r="N2982">
        <v>5.7</v>
      </c>
      <c r="O2982">
        <v>-24500032</v>
      </c>
      <c r="R2982" t="s">
        <v>4079</v>
      </c>
      <c r="S2982" cm="1">
        <f t="array" ref="S2982">AVERAGE(IF(Table7[director_name]=R2982, Table7[imdb_score]))</f>
        <v>5.8</v>
      </c>
      <c r="T2982" t="str">
        <f>IF(Table8[[#This Row],[Average]] &gt; $V$7, "Higher", "Lower")</f>
        <v>Lower</v>
      </c>
    </row>
    <row r="2983" spans="1:20" x14ac:dyDescent="0.3">
      <c r="A2983" t="s">
        <v>451</v>
      </c>
      <c r="B2983">
        <v>104</v>
      </c>
      <c r="C2983">
        <v>101</v>
      </c>
      <c r="D2983">
        <v>25407250</v>
      </c>
      <c r="E2983" t="s">
        <v>86</v>
      </c>
      <c r="F2983" t="s">
        <v>478</v>
      </c>
      <c r="G2983" t="s">
        <v>6494</v>
      </c>
      <c r="H2983">
        <v>54021</v>
      </c>
      <c r="I2983">
        <v>227</v>
      </c>
      <c r="J2983" t="s">
        <v>29</v>
      </c>
      <c r="K2983" t="s">
        <v>30</v>
      </c>
      <c r="L2983">
        <v>50000000</v>
      </c>
      <c r="M2983">
        <v>1996</v>
      </c>
      <c r="N2983">
        <v>5.7</v>
      </c>
      <c r="O2983">
        <v>-24592750</v>
      </c>
      <c r="R2983" t="s">
        <v>4091</v>
      </c>
      <c r="S2983" cm="1">
        <f t="array" ref="S2983">AVERAGE(IF(Table7[director_name]=R2983, Table7[imdb_score]))</f>
        <v>5.8</v>
      </c>
      <c r="T2983" t="str">
        <f>IF(Table8[[#This Row],[Average]] &gt; $V$7, "Higher", "Lower")</f>
        <v>Lower</v>
      </c>
    </row>
    <row r="2984" spans="1:20" x14ac:dyDescent="0.3">
      <c r="A2984" t="s">
        <v>780</v>
      </c>
      <c r="B2984">
        <v>49</v>
      </c>
      <c r="C2984">
        <v>117</v>
      </c>
      <c r="D2984">
        <v>134904</v>
      </c>
      <c r="E2984" t="s">
        <v>2063</v>
      </c>
      <c r="F2984" t="s">
        <v>6495</v>
      </c>
      <c r="G2984" t="s">
        <v>6496</v>
      </c>
      <c r="H2984">
        <v>2395</v>
      </c>
      <c r="I2984">
        <v>17</v>
      </c>
      <c r="J2984" t="s">
        <v>29</v>
      </c>
      <c r="K2984" t="s">
        <v>30</v>
      </c>
      <c r="L2984">
        <v>25000000</v>
      </c>
      <c r="M2984">
        <v>2010</v>
      </c>
      <c r="N2984">
        <v>5.7</v>
      </c>
      <c r="O2984">
        <v>-24865096</v>
      </c>
      <c r="R2984" t="s">
        <v>4132</v>
      </c>
      <c r="S2984" cm="1">
        <f t="array" ref="S2984">AVERAGE(IF(Table7[director_name]=R2984, Table7[imdb_score]))</f>
        <v>5.8</v>
      </c>
      <c r="T2984" t="str">
        <f>IF(Table8[[#This Row],[Average]] &gt; $V$7, "Higher", "Lower")</f>
        <v>Lower</v>
      </c>
    </row>
    <row r="2985" spans="1:20" x14ac:dyDescent="0.3">
      <c r="A2985" t="s">
        <v>4531</v>
      </c>
      <c r="B2985">
        <v>225</v>
      </c>
      <c r="C2985">
        <v>87</v>
      </c>
      <c r="D2985">
        <v>29136626</v>
      </c>
      <c r="E2985" t="s">
        <v>4869</v>
      </c>
      <c r="F2985" t="s">
        <v>6497</v>
      </c>
      <c r="G2985" t="s">
        <v>6498</v>
      </c>
      <c r="H2985">
        <v>97089</v>
      </c>
      <c r="I2985">
        <v>233</v>
      </c>
      <c r="J2985" t="s">
        <v>29</v>
      </c>
      <c r="K2985" t="s">
        <v>30</v>
      </c>
      <c r="L2985">
        <v>60000000</v>
      </c>
      <c r="M2985">
        <v>2011</v>
      </c>
      <c r="N2985">
        <v>5.7</v>
      </c>
      <c r="O2985">
        <v>-30863374</v>
      </c>
      <c r="R2985" t="s">
        <v>4112</v>
      </c>
      <c r="S2985" cm="1">
        <f t="array" ref="S2985">AVERAGE(IF(Table7[director_name]=R2985, Table7[imdb_score]))</f>
        <v>5.8</v>
      </c>
      <c r="T2985" t="str">
        <f>IF(Table8[[#This Row],[Average]] &gt; $V$7, "Higher", "Lower")</f>
        <v>Lower</v>
      </c>
    </row>
    <row r="2986" spans="1:20" x14ac:dyDescent="0.3">
      <c r="A2986" t="s">
        <v>4192</v>
      </c>
      <c r="B2986">
        <v>265</v>
      </c>
      <c r="C2986">
        <v>102</v>
      </c>
      <c r="D2986">
        <v>34350553</v>
      </c>
      <c r="E2986" t="s">
        <v>3179</v>
      </c>
      <c r="F2986" t="s">
        <v>3150</v>
      </c>
      <c r="G2986" t="s">
        <v>6499</v>
      </c>
      <c r="H2986">
        <v>104066</v>
      </c>
      <c r="I2986">
        <v>207</v>
      </c>
      <c r="J2986" t="s">
        <v>29</v>
      </c>
      <c r="K2986" t="s">
        <v>30</v>
      </c>
      <c r="L2986">
        <v>68000000</v>
      </c>
      <c r="M2986">
        <v>2012</v>
      </c>
      <c r="N2986">
        <v>5.7</v>
      </c>
      <c r="O2986">
        <v>-33649447</v>
      </c>
      <c r="R2986" t="s">
        <v>4107</v>
      </c>
      <c r="S2986" cm="1">
        <f t="array" ref="S2986">AVERAGE(IF(Table7[director_name]=R2986, Table7[imdb_score]))</f>
        <v>5.8</v>
      </c>
      <c r="T2986" t="str">
        <f>IF(Table8[[#This Row],[Average]] &gt; $V$7, "Higher", "Lower")</f>
        <v>Lower</v>
      </c>
    </row>
    <row r="2987" spans="1:20" x14ac:dyDescent="0.3">
      <c r="A2987" t="s">
        <v>4192</v>
      </c>
      <c r="B2987">
        <v>265</v>
      </c>
      <c r="C2987">
        <v>102</v>
      </c>
      <c r="D2987">
        <v>34350553</v>
      </c>
      <c r="E2987" t="s">
        <v>3179</v>
      </c>
      <c r="F2987" t="s">
        <v>3150</v>
      </c>
      <c r="G2987" t="s">
        <v>6499</v>
      </c>
      <c r="H2987">
        <v>104072</v>
      </c>
      <c r="I2987">
        <v>207</v>
      </c>
      <c r="J2987" t="s">
        <v>29</v>
      </c>
      <c r="K2987" t="s">
        <v>30</v>
      </c>
      <c r="L2987">
        <v>68000000</v>
      </c>
      <c r="M2987">
        <v>2012</v>
      </c>
      <c r="N2987">
        <v>5.7</v>
      </c>
      <c r="O2987">
        <v>-33649447</v>
      </c>
      <c r="R2987" t="s">
        <v>4136</v>
      </c>
      <c r="S2987" cm="1">
        <f t="array" ref="S2987">AVERAGE(IF(Table7[director_name]=R2987, Table7[imdb_score]))</f>
        <v>5.8</v>
      </c>
      <c r="T2987" t="str">
        <f>IF(Table8[[#This Row],[Average]] &gt; $V$7, "Higher", "Lower")</f>
        <v>Lower</v>
      </c>
    </row>
    <row r="2988" spans="1:20" x14ac:dyDescent="0.3">
      <c r="A2988" t="s">
        <v>4435</v>
      </c>
      <c r="B2988">
        <v>279</v>
      </c>
      <c r="C2988">
        <v>92</v>
      </c>
      <c r="D2988">
        <v>9483821</v>
      </c>
      <c r="E2988" t="s">
        <v>175</v>
      </c>
      <c r="F2988" t="s">
        <v>503</v>
      </c>
      <c r="G2988" t="s">
        <v>6500</v>
      </c>
      <c r="H2988">
        <v>39247</v>
      </c>
      <c r="I2988">
        <v>131</v>
      </c>
      <c r="J2988" t="s">
        <v>29</v>
      </c>
      <c r="K2988" t="s">
        <v>30</v>
      </c>
      <c r="L2988">
        <v>55000000</v>
      </c>
      <c r="M2988">
        <v>2012</v>
      </c>
      <c r="N2988">
        <v>5.7</v>
      </c>
      <c r="O2988">
        <v>-45516179</v>
      </c>
      <c r="R2988" t="s">
        <v>4128</v>
      </c>
      <c r="S2988" cm="1">
        <f t="array" ref="S2988">AVERAGE(IF(Table7[director_name]=R2988, Table7[imdb_score]))</f>
        <v>5.8</v>
      </c>
      <c r="T2988" t="str">
        <f>IF(Table8[[#This Row],[Average]] &gt; $V$7, "Higher", "Lower")</f>
        <v>Lower</v>
      </c>
    </row>
    <row r="2989" spans="1:20" x14ac:dyDescent="0.3">
      <c r="A2989" t="s">
        <v>4189</v>
      </c>
      <c r="B2989">
        <v>145</v>
      </c>
      <c r="C2989">
        <v>106</v>
      </c>
      <c r="D2989">
        <v>17473245</v>
      </c>
      <c r="E2989" t="s">
        <v>672</v>
      </c>
      <c r="F2989" t="s">
        <v>6501</v>
      </c>
      <c r="G2989" t="s">
        <v>6502</v>
      </c>
      <c r="H2989">
        <v>47612</v>
      </c>
      <c r="I2989">
        <v>348</v>
      </c>
      <c r="J2989" t="s">
        <v>29</v>
      </c>
      <c r="K2989" t="s">
        <v>30</v>
      </c>
      <c r="L2989">
        <v>70000000</v>
      </c>
      <c r="M2989">
        <v>2000</v>
      </c>
      <c r="N2989">
        <v>5.7</v>
      </c>
      <c r="O2989">
        <v>-52526755</v>
      </c>
      <c r="R2989" t="s">
        <v>4109</v>
      </c>
      <c r="S2989" cm="1">
        <f t="array" ref="S2989">AVERAGE(IF(Table7[director_name]=R2989, Table7[imdb_score]))</f>
        <v>5.8</v>
      </c>
      <c r="T2989" t="str">
        <f>IF(Table8[[#This Row],[Average]] &gt; $V$7, "Higher", "Lower")</f>
        <v>Lower</v>
      </c>
    </row>
    <row r="2990" spans="1:20" x14ac:dyDescent="0.3">
      <c r="A2990" t="s">
        <v>4278</v>
      </c>
      <c r="B2990">
        <v>60</v>
      </c>
      <c r="C2990">
        <v>100</v>
      </c>
      <c r="D2990">
        <v>17218080</v>
      </c>
      <c r="E2990" t="s">
        <v>2411</v>
      </c>
      <c r="F2990" t="s">
        <v>55</v>
      </c>
      <c r="G2990" t="s">
        <v>6503</v>
      </c>
      <c r="H2990">
        <v>43376</v>
      </c>
      <c r="I2990">
        <v>249</v>
      </c>
      <c r="J2990" t="s">
        <v>29</v>
      </c>
      <c r="K2990" t="s">
        <v>30</v>
      </c>
      <c r="L2990">
        <v>70000000</v>
      </c>
      <c r="M2990">
        <v>1991</v>
      </c>
      <c r="N2990">
        <v>5.7</v>
      </c>
      <c r="O2990">
        <v>-52781920</v>
      </c>
      <c r="R2990" t="s">
        <v>4130</v>
      </c>
      <c r="S2990" cm="1">
        <f t="array" ref="S2990">AVERAGE(IF(Table7[director_name]=R2990, Table7[imdb_score]))</f>
        <v>5.8</v>
      </c>
      <c r="T2990" t="str">
        <f>IF(Table8[[#This Row],[Average]] &gt; $V$7, "Higher", "Lower")</f>
        <v>Lower</v>
      </c>
    </row>
    <row r="2991" spans="1:20" x14ac:dyDescent="0.3">
      <c r="A2991" t="s">
        <v>2446</v>
      </c>
      <c r="B2991">
        <v>101</v>
      </c>
      <c r="C2991">
        <v>91</v>
      </c>
      <c r="D2991">
        <v>20950820</v>
      </c>
      <c r="E2991" t="s">
        <v>4049</v>
      </c>
      <c r="F2991" t="s">
        <v>1802</v>
      </c>
      <c r="G2991" t="s">
        <v>6504</v>
      </c>
      <c r="H2991">
        <v>24183</v>
      </c>
      <c r="I2991">
        <v>160</v>
      </c>
      <c r="J2991" t="s">
        <v>29</v>
      </c>
      <c r="K2991" t="s">
        <v>227</v>
      </c>
      <c r="L2991">
        <v>80000000</v>
      </c>
      <c r="M2991">
        <v>2003</v>
      </c>
      <c r="N2991">
        <v>5.7</v>
      </c>
      <c r="O2991">
        <v>-59049180</v>
      </c>
      <c r="R2991" t="s">
        <v>4139</v>
      </c>
      <c r="S2991" cm="1">
        <f t="array" ref="S2991">AVERAGE(IF(Table7[director_name]=R2991, Table7[imdb_score]))</f>
        <v>5.8</v>
      </c>
      <c r="T2991" t="str">
        <f>IF(Table8[[#This Row],[Average]] &gt; $V$7, "Higher", "Lower")</f>
        <v>Lower</v>
      </c>
    </row>
    <row r="2992" spans="1:20" x14ac:dyDescent="0.3">
      <c r="A2992" t="s">
        <v>3198</v>
      </c>
      <c r="B2992">
        <v>57</v>
      </c>
      <c r="C2992">
        <v>95</v>
      </c>
      <c r="D2992">
        <v>128769345</v>
      </c>
      <c r="E2992" t="s">
        <v>6056</v>
      </c>
      <c r="F2992" t="s">
        <v>1754</v>
      </c>
      <c r="G2992" t="s">
        <v>6505</v>
      </c>
      <c r="H2992">
        <v>86556</v>
      </c>
      <c r="I2992">
        <v>99</v>
      </c>
      <c r="J2992" t="s">
        <v>29</v>
      </c>
      <c r="K2992" t="s">
        <v>30</v>
      </c>
      <c r="L2992">
        <v>54000000</v>
      </c>
      <c r="M2992">
        <v>1996</v>
      </c>
      <c r="N2992">
        <v>5.6</v>
      </c>
      <c r="O2992">
        <v>74769345</v>
      </c>
      <c r="R2992" t="s">
        <v>4094</v>
      </c>
      <c r="S2992" cm="1">
        <f t="array" ref="S2992">AVERAGE(IF(Table7[director_name]=R2992, Table7[imdb_score]))</f>
        <v>5.8</v>
      </c>
      <c r="T2992" t="str">
        <f>IF(Table8[[#This Row],[Average]] &gt; $V$7, "Higher", "Lower")</f>
        <v>Lower</v>
      </c>
    </row>
    <row r="2993" spans="1:20" x14ac:dyDescent="0.3">
      <c r="A2993" t="s">
        <v>4357</v>
      </c>
      <c r="B2993">
        <v>140</v>
      </c>
      <c r="C2993">
        <v>99</v>
      </c>
      <c r="D2993">
        <v>72219395</v>
      </c>
      <c r="E2993" t="s">
        <v>211</v>
      </c>
      <c r="F2993" t="s">
        <v>4372</v>
      </c>
      <c r="G2993" t="s">
        <v>6506</v>
      </c>
      <c r="H2993">
        <v>105585</v>
      </c>
      <c r="I2993">
        <v>419</v>
      </c>
      <c r="J2993" t="s">
        <v>29</v>
      </c>
      <c r="K2993" t="s">
        <v>30</v>
      </c>
      <c r="L2993">
        <v>17000000</v>
      </c>
      <c r="M2993">
        <v>1997</v>
      </c>
      <c r="N2993">
        <v>5.6</v>
      </c>
      <c r="O2993">
        <v>55219395</v>
      </c>
      <c r="R2993" t="s">
        <v>4084</v>
      </c>
      <c r="S2993" cm="1">
        <f t="array" ref="S2993">AVERAGE(IF(Table7[director_name]=R2993, Table7[imdb_score]))</f>
        <v>5.8</v>
      </c>
      <c r="T2993" t="str">
        <f>IF(Table8[[#This Row],[Average]] &gt; $V$7, "Higher", "Lower")</f>
        <v>Lower</v>
      </c>
    </row>
    <row r="2994" spans="1:20" x14ac:dyDescent="0.3">
      <c r="A2994" t="s">
        <v>4313</v>
      </c>
      <c r="B2994">
        <v>62</v>
      </c>
      <c r="C2994">
        <v>116</v>
      </c>
      <c r="D2994">
        <v>50382128</v>
      </c>
      <c r="E2994" t="s">
        <v>699</v>
      </c>
      <c r="F2994" t="s">
        <v>5173</v>
      </c>
      <c r="G2994" t="s">
        <v>6507</v>
      </c>
      <c r="H2994">
        <v>10472</v>
      </c>
      <c r="I2994">
        <v>202</v>
      </c>
      <c r="J2994" t="s">
        <v>29</v>
      </c>
      <c r="K2994" t="s">
        <v>30</v>
      </c>
      <c r="L2994">
        <v>5500000</v>
      </c>
      <c r="M2994">
        <v>2005</v>
      </c>
      <c r="N2994">
        <v>5.6</v>
      </c>
      <c r="O2994">
        <v>44882128</v>
      </c>
      <c r="R2994" t="s">
        <v>4097</v>
      </c>
      <c r="S2994" cm="1">
        <f t="array" ref="S2994">AVERAGE(IF(Table7[director_name]=R2994, Table7[imdb_score]))</f>
        <v>5.8</v>
      </c>
      <c r="T2994" t="str">
        <f>IF(Table8[[#This Row],[Average]] &gt; $V$7, "Higher", "Lower")</f>
        <v>Lower</v>
      </c>
    </row>
    <row r="2995" spans="1:20" x14ac:dyDescent="0.3">
      <c r="A2995" t="s">
        <v>4989</v>
      </c>
      <c r="B2995">
        <v>41</v>
      </c>
      <c r="C2995">
        <v>113</v>
      </c>
      <c r="D2995">
        <v>55184721</v>
      </c>
      <c r="E2995" t="s">
        <v>73</v>
      </c>
      <c r="F2995" t="s">
        <v>6469</v>
      </c>
      <c r="G2995" t="s">
        <v>6508</v>
      </c>
      <c r="H2995">
        <v>9811</v>
      </c>
      <c r="I2995">
        <v>100</v>
      </c>
      <c r="J2995" t="s">
        <v>29</v>
      </c>
      <c r="K2995" t="s">
        <v>30</v>
      </c>
      <c r="L2995">
        <v>15000000</v>
      </c>
      <c r="M2995">
        <v>2007</v>
      </c>
      <c r="N2995">
        <v>5.6</v>
      </c>
      <c r="O2995">
        <v>40184721</v>
      </c>
      <c r="R2995" t="s">
        <v>4101</v>
      </c>
      <c r="S2995" cm="1">
        <f t="array" ref="S2995">AVERAGE(IF(Table7[director_name]=R2995, Table7[imdb_score]))</f>
        <v>5.8</v>
      </c>
      <c r="T2995" t="str">
        <f>IF(Table8[[#This Row],[Average]] &gt; $V$7, "Higher", "Lower")</f>
        <v>Lower</v>
      </c>
    </row>
    <row r="2996" spans="1:20" x14ac:dyDescent="0.3">
      <c r="A2996" t="s">
        <v>3391</v>
      </c>
      <c r="B2996">
        <v>141</v>
      </c>
      <c r="C2996">
        <v>88</v>
      </c>
      <c r="D2996">
        <v>120136047</v>
      </c>
      <c r="E2996" t="s">
        <v>699</v>
      </c>
      <c r="F2996" t="s">
        <v>802</v>
      </c>
      <c r="G2996" t="s">
        <v>6509</v>
      </c>
      <c r="H2996">
        <v>48500</v>
      </c>
      <c r="I2996">
        <v>124</v>
      </c>
      <c r="J2996" t="s">
        <v>29</v>
      </c>
      <c r="K2996" t="s">
        <v>227</v>
      </c>
      <c r="L2996">
        <v>80000000</v>
      </c>
      <c r="M2996">
        <v>2008</v>
      </c>
      <c r="N2996">
        <v>5.6</v>
      </c>
      <c r="O2996">
        <v>40136047</v>
      </c>
      <c r="R2996" t="s">
        <v>4103</v>
      </c>
      <c r="S2996" cm="1">
        <f t="array" ref="S2996">AVERAGE(IF(Table7[director_name]=R2996, Table7[imdb_score]))</f>
        <v>5.8</v>
      </c>
      <c r="T2996" t="str">
        <f>IF(Table8[[#This Row],[Average]] &gt; $V$7, "Higher", "Lower")</f>
        <v>Lower</v>
      </c>
    </row>
    <row r="2997" spans="1:20" x14ac:dyDescent="0.3">
      <c r="A2997" t="s">
        <v>4398</v>
      </c>
      <c r="B2997">
        <v>58</v>
      </c>
      <c r="C2997">
        <v>84</v>
      </c>
      <c r="D2997">
        <v>52543632</v>
      </c>
      <c r="E2997" t="s">
        <v>543</v>
      </c>
      <c r="F2997" t="s">
        <v>2053</v>
      </c>
      <c r="G2997" t="s">
        <v>6510</v>
      </c>
      <c r="H2997">
        <v>12676</v>
      </c>
      <c r="I2997">
        <v>84</v>
      </c>
      <c r="J2997" t="s">
        <v>29</v>
      </c>
      <c r="K2997" t="s">
        <v>30</v>
      </c>
      <c r="L2997">
        <v>13200000</v>
      </c>
      <c r="M2997">
        <v>2014</v>
      </c>
      <c r="N2997">
        <v>5.6</v>
      </c>
      <c r="O2997">
        <v>39343632</v>
      </c>
      <c r="R2997" t="s">
        <v>2373</v>
      </c>
      <c r="S2997" cm="1">
        <f t="array" ref="S2997">AVERAGE(IF(Table7[director_name]=R2997, Table7[imdb_score]))</f>
        <v>5.8</v>
      </c>
      <c r="T2997" t="str">
        <f>IF(Table8[[#This Row],[Average]] &gt; $V$7, "Higher", "Lower")</f>
        <v>Lower</v>
      </c>
    </row>
    <row r="2998" spans="1:20" x14ac:dyDescent="0.3">
      <c r="A2998" t="s">
        <v>4392</v>
      </c>
      <c r="B2998">
        <v>311</v>
      </c>
      <c r="C2998">
        <v>87</v>
      </c>
      <c r="D2998">
        <v>40990055</v>
      </c>
      <c r="E2998" t="s">
        <v>3732</v>
      </c>
      <c r="F2998" t="s">
        <v>6511</v>
      </c>
      <c r="G2998" t="s">
        <v>6512</v>
      </c>
      <c r="H2998">
        <v>41509</v>
      </c>
      <c r="I2998">
        <v>300</v>
      </c>
      <c r="J2998" t="s">
        <v>29</v>
      </c>
      <c r="K2998" t="s">
        <v>241</v>
      </c>
      <c r="L2998">
        <v>1800000</v>
      </c>
      <c r="M2998">
        <v>2010</v>
      </c>
      <c r="N2998">
        <v>5.6</v>
      </c>
      <c r="O2998">
        <v>39190055</v>
      </c>
      <c r="R2998" t="s">
        <v>4117</v>
      </c>
      <c r="S2998" cm="1">
        <f t="array" ref="S2998">AVERAGE(IF(Table7[director_name]=R2998, Table7[imdb_score]))</f>
        <v>5.8</v>
      </c>
      <c r="T2998" t="str">
        <f>IF(Table8[[#This Row],[Average]] &gt; $V$7, "Higher", "Lower")</f>
        <v>Lower</v>
      </c>
    </row>
    <row r="2999" spans="1:20" x14ac:dyDescent="0.3">
      <c r="A2999" t="s">
        <v>4511</v>
      </c>
      <c r="B2999">
        <v>143</v>
      </c>
      <c r="C2999">
        <v>95</v>
      </c>
      <c r="D2999">
        <v>88658172</v>
      </c>
      <c r="E2999" t="s">
        <v>289</v>
      </c>
      <c r="F2999" t="s">
        <v>486</v>
      </c>
      <c r="G2999" t="s">
        <v>6513</v>
      </c>
      <c r="H2999">
        <v>58412</v>
      </c>
      <c r="I2999">
        <v>242</v>
      </c>
      <c r="J2999" t="s">
        <v>29</v>
      </c>
      <c r="K2999" t="s">
        <v>30</v>
      </c>
      <c r="L2999">
        <v>50000000</v>
      </c>
      <c r="M2999">
        <v>2006</v>
      </c>
      <c r="N2999">
        <v>5.6</v>
      </c>
      <c r="O2999">
        <v>38658172</v>
      </c>
      <c r="R2999" t="s">
        <v>4086</v>
      </c>
      <c r="S2999" cm="1">
        <f t="array" ref="S2999">AVERAGE(IF(Table7[director_name]=R2999, Table7[imdb_score]))</f>
        <v>5.8</v>
      </c>
      <c r="T2999" t="str">
        <f>IF(Table8[[#This Row],[Average]] &gt; $V$7, "Higher", "Lower")</f>
        <v>Lower</v>
      </c>
    </row>
    <row r="3000" spans="1:20" x14ac:dyDescent="0.3">
      <c r="A3000" t="s">
        <v>4309</v>
      </c>
      <c r="B3000">
        <v>61</v>
      </c>
      <c r="C3000">
        <v>170</v>
      </c>
      <c r="D3000">
        <v>59696176</v>
      </c>
      <c r="E3000" t="s">
        <v>60</v>
      </c>
      <c r="F3000" t="s">
        <v>6514</v>
      </c>
      <c r="G3000" t="s">
        <v>6515</v>
      </c>
      <c r="H3000">
        <v>15448</v>
      </c>
      <c r="I3000">
        <v>174</v>
      </c>
      <c r="J3000" t="s">
        <v>29</v>
      </c>
      <c r="K3000" t="s">
        <v>30</v>
      </c>
      <c r="L3000">
        <v>22000000</v>
      </c>
      <c r="M3000">
        <v>2014</v>
      </c>
      <c r="N3000">
        <v>5.6</v>
      </c>
      <c r="O3000">
        <v>37696176</v>
      </c>
      <c r="R3000" t="s">
        <v>4086</v>
      </c>
      <c r="S3000" cm="1">
        <f t="array" ref="S3000">AVERAGE(IF(Table7[director_name]=R3000, Table7[imdb_score]))</f>
        <v>5.8</v>
      </c>
      <c r="T3000" t="str">
        <f>IF(Table8[[#This Row],[Average]] &gt; $V$7, "Higher", "Lower")</f>
        <v>Lower</v>
      </c>
    </row>
    <row r="3001" spans="1:20" x14ac:dyDescent="0.3">
      <c r="A3001" t="s">
        <v>4327</v>
      </c>
      <c r="B3001">
        <v>11</v>
      </c>
      <c r="C3001">
        <v>108</v>
      </c>
      <c r="D3001">
        <v>34746109</v>
      </c>
      <c r="E3001" t="s">
        <v>6516</v>
      </c>
      <c r="F3001" t="s">
        <v>6517</v>
      </c>
      <c r="G3001" t="s">
        <v>6518</v>
      </c>
      <c r="H3001">
        <v>3122</v>
      </c>
      <c r="I3001">
        <v>14</v>
      </c>
      <c r="J3001" t="s">
        <v>29</v>
      </c>
      <c r="K3001" t="s">
        <v>30</v>
      </c>
      <c r="L3001">
        <v>8000000</v>
      </c>
      <c r="M3001">
        <v>1996</v>
      </c>
      <c r="N3001">
        <v>5.6</v>
      </c>
      <c r="O3001">
        <v>26746109</v>
      </c>
      <c r="R3001" t="s">
        <v>2373</v>
      </c>
      <c r="S3001" cm="1">
        <f t="array" ref="S3001">AVERAGE(IF(Table7[director_name]=R3001, Table7[imdb_score]))</f>
        <v>5.8</v>
      </c>
      <c r="T3001" t="str">
        <f>IF(Table8[[#This Row],[Average]] &gt; $V$7, "Higher", "Lower")</f>
        <v>Lower</v>
      </c>
    </row>
    <row r="3002" spans="1:20" x14ac:dyDescent="0.3">
      <c r="A3002" t="s">
        <v>4117</v>
      </c>
      <c r="B3002">
        <v>178</v>
      </c>
      <c r="C3002">
        <v>90</v>
      </c>
      <c r="D3002">
        <v>45670855</v>
      </c>
      <c r="E3002" t="s">
        <v>2463</v>
      </c>
      <c r="F3002" t="s">
        <v>3953</v>
      </c>
      <c r="G3002" t="s">
        <v>6519</v>
      </c>
      <c r="H3002">
        <v>67978</v>
      </c>
      <c r="I3002">
        <v>279</v>
      </c>
      <c r="J3002" t="s">
        <v>29</v>
      </c>
      <c r="K3002" t="s">
        <v>442</v>
      </c>
      <c r="L3002">
        <v>20000000</v>
      </c>
      <c r="M3002">
        <v>2010</v>
      </c>
      <c r="N3002">
        <v>5.6</v>
      </c>
      <c r="O3002">
        <v>25670855</v>
      </c>
      <c r="R3002" t="s">
        <v>3930</v>
      </c>
      <c r="S3002" cm="1">
        <f t="array" ref="S3002">AVERAGE(IF(Table7[director_name]=R3002, Table7[imdb_score]))</f>
        <v>5.7799999999999994</v>
      </c>
      <c r="T3002" t="str">
        <f>IF(Table8[[#This Row],[Average]] &gt; $V$7, "Higher", "Lower")</f>
        <v>Lower</v>
      </c>
    </row>
    <row r="3003" spans="1:20" x14ac:dyDescent="0.3">
      <c r="A3003" t="s">
        <v>4349</v>
      </c>
      <c r="B3003">
        <v>224</v>
      </c>
      <c r="C3003">
        <v>101</v>
      </c>
      <c r="D3003">
        <v>31607598</v>
      </c>
      <c r="E3003" t="s">
        <v>3732</v>
      </c>
      <c r="F3003" t="s">
        <v>694</v>
      </c>
      <c r="G3003" t="s">
        <v>6520</v>
      </c>
      <c r="H3003">
        <v>58366</v>
      </c>
      <c r="I3003">
        <v>160</v>
      </c>
      <c r="J3003" t="s">
        <v>29</v>
      </c>
      <c r="K3003" t="s">
        <v>442</v>
      </c>
      <c r="L3003">
        <v>6900000</v>
      </c>
      <c r="M3003">
        <v>2012</v>
      </c>
      <c r="N3003">
        <v>5.6</v>
      </c>
      <c r="O3003">
        <v>24707598</v>
      </c>
      <c r="R3003" t="s">
        <v>3930</v>
      </c>
      <c r="S3003" cm="1">
        <f t="array" ref="S3003">AVERAGE(IF(Table7[director_name]=R3003, Table7[imdb_score]))</f>
        <v>5.7799999999999994</v>
      </c>
      <c r="T3003" t="str">
        <f>IF(Table8[[#This Row],[Average]] &gt; $V$7, "Higher", "Lower")</f>
        <v>Lower</v>
      </c>
    </row>
    <row r="3004" spans="1:20" x14ac:dyDescent="0.3">
      <c r="A3004" t="s">
        <v>3147</v>
      </c>
      <c r="B3004">
        <v>90</v>
      </c>
      <c r="C3004">
        <v>75</v>
      </c>
      <c r="D3004">
        <v>57651794</v>
      </c>
      <c r="E3004" t="s">
        <v>5520</v>
      </c>
      <c r="F3004" t="s">
        <v>5345</v>
      </c>
      <c r="G3004" t="s">
        <v>6521</v>
      </c>
      <c r="H3004">
        <v>40651</v>
      </c>
      <c r="I3004">
        <v>209</v>
      </c>
      <c r="J3004" t="s">
        <v>29</v>
      </c>
      <c r="K3004" t="s">
        <v>30</v>
      </c>
      <c r="L3004">
        <v>33000000</v>
      </c>
      <c r="M3004">
        <v>2006</v>
      </c>
      <c r="N3004">
        <v>5.6</v>
      </c>
      <c r="O3004">
        <v>24651794</v>
      </c>
      <c r="R3004" t="s">
        <v>3930</v>
      </c>
      <c r="S3004" cm="1">
        <f t="array" ref="S3004">AVERAGE(IF(Table7[director_name]=R3004, Table7[imdb_score]))</f>
        <v>5.7799999999999994</v>
      </c>
      <c r="T3004" t="str">
        <f>IF(Table8[[#This Row],[Average]] &gt; $V$7, "Higher", "Lower")</f>
        <v>Lower</v>
      </c>
    </row>
    <row r="3005" spans="1:20" x14ac:dyDescent="0.3">
      <c r="A3005" t="s">
        <v>5059</v>
      </c>
      <c r="B3005">
        <v>147</v>
      </c>
      <c r="C3005">
        <v>93</v>
      </c>
      <c r="D3005">
        <v>40846082</v>
      </c>
      <c r="E3005" t="s">
        <v>211</v>
      </c>
      <c r="F3005" t="s">
        <v>6522</v>
      </c>
      <c r="G3005" t="s">
        <v>6523</v>
      </c>
      <c r="H3005">
        <v>45317</v>
      </c>
      <c r="I3005">
        <v>536</v>
      </c>
      <c r="J3005" t="s">
        <v>29</v>
      </c>
      <c r="K3005" t="s">
        <v>30</v>
      </c>
      <c r="L3005">
        <v>19000000</v>
      </c>
      <c r="M3005">
        <v>1999</v>
      </c>
      <c r="N3005">
        <v>5.6</v>
      </c>
      <c r="O3005">
        <v>21846082</v>
      </c>
      <c r="R3005" t="s">
        <v>3930</v>
      </c>
      <c r="S3005" cm="1">
        <f t="array" ref="S3005">AVERAGE(IF(Table7[director_name]=R3005, Table7[imdb_score]))</f>
        <v>5.7799999999999994</v>
      </c>
      <c r="T3005" t="str">
        <f>IF(Table8[[#This Row],[Average]] &gt; $V$7, "Higher", "Lower")</f>
        <v>Lower</v>
      </c>
    </row>
    <row r="3006" spans="1:20" x14ac:dyDescent="0.3">
      <c r="A3006" t="s">
        <v>387</v>
      </c>
      <c r="B3006">
        <v>136</v>
      </c>
      <c r="C3006">
        <v>110</v>
      </c>
      <c r="D3006">
        <v>75604320</v>
      </c>
      <c r="E3006" t="s">
        <v>289</v>
      </c>
      <c r="F3006" t="s">
        <v>6524</v>
      </c>
      <c r="G3006" t="s">
        <v>6525</v>
      </c>
      <c r="H3006">
        <v>68417</v>
      </c>
      <c r="I3006">
        <v>195</v>
      </c>
      <c r="J3006" t="s">
        <v>29</v>
      </c>
      <c r="K3006" t="s">
        <v>30</v>
      </c>
      <c r="L3006">
        <v>54000000</v>
      </c>
      <c r="M3006">
        <v>2006</v>
      </c>
      <c r="N3006">
        <v>5.6</v>
      </c>
      <c r="O3006">
        <v>21604320</v>
      </c>
      <c r="R3006" t="s">
        <v>3930</v>
      </c>
      <c r="S3006" cm="1">
        <f t="array" ref="S3006">AVERAGE(IF(Table7[director_name]=R3006, Table7[imdb_score]))</f>
        <v>5.7799999999999994</v>
      </c>
      <c r="T3006" t="str">
        <f>IF(Table8[[#This Row],[Average]] &gt; $V$7, "Higher", "Lower")</f>
        <v>Lower</v>
      </c>
    </row>
    <row r="3007" spans="1:20" x14ac:dyDescent="0.3">
      <c r="A3007" t="s">
        <v>3457</v>
      </c>
      <c r="B3007">
        <v>98</v>
      </c>
      <c r="C3007">
        <v>90</v>
      </c>
      <c r="D3007">
        <v>72601713</v>
      </c>
      <c r="E3007" t="s">
        <v>1180</v>
      </c>
      <c r="F3007" t="s">
        <v>6526</v>
      </c>
      <c r="G3007" t="s">
        <v>6527</v>
      </c>
      <c r="H3007">
        <v>21396</v>
      </c>
      <c r="I3007">
        <v>155</v>
      </c>
      <c r="J3007" t="s">
        <v>29</v>
      </c>
      <c r="K3007" t="s">
        <v>227</v>
      </c>
      <c r="L3007">
        <v>51000000</v>
      </c>
      <c r="M3007">
        <v>2006</v>
      </c>
      <c r="N3007">
        <v>5.6</v>
      </c>
      <c r="O3007">
        <v>21601713</v>
      </c>
      <c r="R3007" t="s">
        <v>4146</v>
      </c>
      <c r="S3007" cm="1">
        <f t="array" ref="S3007">AVERAGE(IF(Table7[director_name]=R3007, Table7[imdb_score]))</f>
        <v>5.7666666666666666</v>
      </c>
      <c r="T3007" t="str">
        <f>IF(Table8[[#This Row],[Average]] &gt; $V$7, "Higher", "Lower")</f>
        <v>Lower</v>
      </c>
    </row>
    <row r="3008" spans="1:20" x14ac:dyDescent="0.3">
      <c r="A3008" t="s">
        <v>4278</v>
      </c>
      <c r="B3008">
        <v>140</v>
      </c>
      <c r="C3008">
        <v>96</v>
      </c>
      <c r="D3008">
        <v>37939782</v>
      </c>
      <c r="E3008" t="s">
        <v>289</v>
      </c>
      <c r="F3008" t="s">
        <v>4396</v>
      </c>
      <c r="G3008" t="s">
        <v>6528</v>
      </c>
      <c r="H3008">
        <v>62272</v>
      </c>
      <c r="I3008">
        <v>207</v>
      </c>
      <c r="J3008" t="s">
        <v>29</v>
      </c>
      <c r="K3008" t="s">
        <v>30</v>
      </c>
      <c r="L3008">
        <v>17000000</v>
      </c>
      <c r="M3008">
        <v>2002</v>
      </c>
      <c r="N3008">
        <v>5.6</v>
      </c>
      <c r="O3008">
        <v>20939782</v>
      </c>
      <c r="R3008" t="s">
        <v>4146</v>
      </c>
      <c r="S3008" cm="1">
        <f t="array" ref="S3008">AVERAGE(IF(Table7[director_name]=R3008, Table7[imdb_score]))</f>
        <v>5.7666666666666666</v>
      </c>
      <c r="T3008" t="str">
        <f>IF(Table8[[#This Row],[Average]] &gt; $V$7, "Higher", "Lower")</f>
        <v>Lower</v>
      </c>
    </row>
    <row r="3009" spans="1:20" x14ac:dyDescent="0.3">
      <c r="A3009" t="s">
        <v>4361</v>
      </c>
      <c r="B3009">
        <v>92</v>
      </c>
      <c r="C3009">
        <v>98</v>
      </c>
      <c r="D3009">
        <v>30306281</v>
      </c>
      <c r="E3009" t="s">
        <v>73</v>
      </c>
      <c r="F3009" t="s">
        <v>5589</v>
      </c>
      <c r="G3009" t="s">
        <v>6529</v>
      </c>
      <c r="H3009">
        <v>12388</v>
      </c>
      <c r="I3009">
        <v>147</v>
      </c>
      <c r="J3009" t="s">
        <v>29</v>
      </c>
      <c r="K3009" t="s">
        <v>30</v>
      </c>
      <c r="L3009">
        <v>10000000</v>
      </c>
      <c r="M3009">
        <v>2002</v>
      </c>
      <c r="N3009">
        <v>5.6</v>
      </c>
      <c r="O3009">
        <v>20306281</v>
      </c>
      <c r="R3009" t="s">
        <v>4146</v>
      </c>
      <c r="S3009" cm="1">
        <f t="array" ref="S3009">AVERAGE(IF(Table7[director_name]=R3009, Table7[imdb_score]))</f>
        <v>5.7666666666666666</v>
      </c>
      <c r="T3009" t="str">
        <f>IF(Table8[[#This Row],[Average]] &gt; $V$7, "Higher", "Lower")</f>
        <v>Lower</v>
      </c>
    </row>
    <row r="3010" spans="1:20" x14ac:dyDescent="0.3">
      <c r="A3010" t="s">
        <v>3857</v>
      </c>
      <c r="B3010">
        <v>247</v>
      </c>
      <c r="C3010">
        <v>109</v>
      </c>
      <c r="D3010">
        <v>80281096</v>
      </c>
      <c r="E3010" t="s">
        <v>4075</v>
      </c>
      <c r="F3010" t="s">
        <v>2812</v>
      </c>
      <c r="G3010" t="s">
        <v>6530</v>
      </c>
      <c r="H3010">
        <v>143628</v>
      </c>
      <c r="I3010">
        <v>1283</v>
      </c>
      <c r="J3010" t="s">
        <v>29</v>
      </c>
      <c r="K3010" t="s">
        <v>30</v>
      </c>
      <c r="L3010">
        <v>60000000</v>
      </c>
      <c r="M3010">
        <v>2004</v>
      </c>
      <c r="N3010">
        <v>5.6</v>
      </c>
      <c r="O3010">
        <v>20281096</v>
      </c>
      <c r="R3010" t="s">
        <v>4146</v>
      </c>
      <c r="S3010" cm="1">
        <f t="array" ref="S3010">AVERAGE(IF(Table7[director_name]=R3010, Table7[imdb_score]))</f>
        <v>5.7666666666666666</v>
      </c>
      <c r="T3010" t="str">
        <f>IF(Table8[[#This Row],[Average]] &gt; $V$7, "Higher", "Lower")</f>
        <v>Lower</v>
      </c>
    </row>
    <row r="3011" spans="1:20" x14ac:dyDescent="0.3">
      <c r="A3011" t="s">
        <v>4002</v>
      </c>
      <c r="B3011">
        <v>102</v>
      </c>
      <c r="C3011">
        <v>106</v>
      </c>
      <c r="D3011">
        <v>35007180</v>
      </c>
      <c r="E3011" t="s">
        <v>39</v>
      </c>
      <c r="F3011" t="s">
        <v>2075</v>
      </c>
      <c r="G3011" t="s">
        <v>6531</v>
      </c>
      <c r="H3011">
        <v>26846</v>
      </c>
      <c r="I3011">
        <v>193</v>
      </c>
      <c r="J3011" t="s">
        <v>29</v>
      </c>
      <c r="K3011" t="s">
        <v>30</v>
      </c>
      <c r="L3011">
        <v>15000000</v>
      </c>
      <c r="M3011">
        <v>2000</v>
      </c>
      <c r="N3011">
        <v>5.6</v>
      </c>
      <c r="O3011">
        <v>20007180</v>
      </c>
      <c r="R3011" t="s">
        <v>4146</v>
      </c>
      <c r="S3011" cm="1">
        <f t="array" ref="S3011">AVERAGE(IF(Table7[director_name]=R3011, Table7[imdb_score]))</f>
        <v>5.7666666666666666</v>
      </c>
      <c r="T3011" t="str">
        <f>IF(Table8[[#This Row],[Average]] &gt; $V$7, "Higher", "Lower")</f>
        <v>Lower</v>
      </c>
    </row>
    <row r="3012" spans="1:20" x14ac:dyDescent="0.3">
      <c r="A3012" t="s">
        <v>4341</v>
      </c>
      <c r="B3012">
        <v>22</v>
      </c>
      <c r="C3012">
        <v>104</v>
      </c>
      <c r="D3012">
        <v>23031390</v>
      </c>
      <c r="E3012" t="s">
        <v>73</v>
      </c>
      <c r="F3012" t="s">
        <v>2776</v>
      </c>
      <c r="G3012" t="s">
        <v>6532</v>
      </c>
      <c r="H3012">
        <v>4345</v>
      </c>
      <c r="I3012">
        <v>26</v>
      </c>
      <c r="J3012" t="s">
        <v>29</v>
      </c>
      <c r="K3012" t="s">
        <v>30</v>
      </c>
      <c r="L3012">
        <v>4500000</v>
      </c>
      <c r="M3012">
        <v>1998</v>
      </c>
      <c r="N3012">
        <v>5.6</v>
      </c>
      <c r="O3012">
        <v>18531390</v>
      </c>
      <c r="R3012" t="s">
        <v>4146</v>
      </c>
      <c r="S3012" cm="1">
        <f t="array" ref="S3012">AVERAGE(IF(Table7[director_name]=R3012, Table7[imdb_score]))</f>
        <v>5.7666666666666666</v>
      </c>
      <c r="T3012" t="str">
        <f>IF(Table8[[#This Row],[Average]] &gt; $V$7, "Higher", "Lower")</f>
        <v>Lower</v>
      </c>
    </row>
    <row r="3013" spans="1:20" x14ac:dyDescent="0.3">
      <c r="A3013" t="s">
        <v>2342</v>
      </c>
      <c r="B3013">
        <v>167</v>
      </c>
      <c r="C3013">
        <v>104</v>
      </c>
      <c r="D3013">
        <v>35143332</v>
      </c>
      <c r="E3013" t="s">
        <v>626</v>
      </c>
      <c r="F3013" t="s">
        <v>6533</v>
      </c>
      <c r="G3013" t="s">
        <v>6534</v>
      </c>
      <c r="H3013">
        <v>45102</v>
      </c>
      <c r="I3013">
        <v>316</v>
      </c>
      <c r="J3013" t="s">
        <v>29</v>
      </c>
      <c r="K3013" t="s">
        <v>30</v>
      </c>
      <c r="L3013">
        <v>17000000</v>
      </c>
      <c r="M3013">
        <v>2003</v>
      </c>
      <c r="N3013">
        <v>5.6</v>
      </c>
      <c r="O3013">
        <v>18143332</v>
      </c>
      <c r="R3013" t="s">
        <v>3877</v>
      </c>
      <c r="S3013" cm="1">
        <f t="array" ref="S3013">AVERAGE(IF(Table7[director_name]=R3013, Table7[imdb_score]))</f>
        <v>5.7666666666666657</v>
      </c>
      <c r="T3013" t="str">
        <f>IF(Table8[[#This Row],[Average]] &gt; $V$7, "Higher", "Lower")</f>
        <v>Lower</v>
      </c>
    </row>
    <row r="3014" spans="1:20" x14ac:dyDescent="0.3">
      <c r="A3014" t="s">
        <v>3014</v>
      </c>
      <c r="B3014">
        <v>147</v>
      </c>
      <c r="C3014">
        <v>93</v>
      </c>
      <c r="D3014">
        <v>82226474</v>
      </c>
      <c r="E3014" t="s">
        <v>6535</v>
      </c>
      <c r="F3014" t="s">
        <v>6256</v>
      </c>
      <c r="G3014" t="s">
        <v>6536</v>
      </c>
      <c r="H3014">
        <v>65499</v>
      </c>
      <c r="I3014">
        <v>424</v>
      </c>
      <c r="J3014" t="s">
        <v>29</v>
      </c>
      <c r="K3014" t="s">
        <v>30</v>
      </c>
      <c r="L3014">
        <v>65000000</v>
      </c>
      <c r="M3014">
        <v>2006</v>
      </c>
      <c r="N3014">
        <v>5.6</v>
      </c>
      <c r="O3014">
        <v>17226474</v>
      </c>
      <c r="R3014" t="s">
        <v>3877</v>
      </c>
      <c r="S3014" cm="1">
        <f t="array" ref="S3014">AVERAGE(IF(Table7[director_name]=R3014, Table7[imdb_score]))</f>
        <v>5.7666666666666657</v>
      </c>
      <c r="T3014" t="str">
        <f>IF(Table8[[#This Row],[Average]] &gt; $V$7, "Higher", "Lower")</f>
        <v>Lower</v>
      </c>
    </row>
    <row r="3015" spans="1:20" x14ac:dyDescent="0.3">
      <c r="A3015" t="s">
        <v>4902</v>
      </c>
      <c r="B3015">
        <v>155</v>
      </c>
      <c r="C3015">
        <v>107</v>
      </c>
      <c r="D3015">
        <v>60786269</v>
      </c>
      <c r="E3015" t="s">
        <v>1569</v>
      </c>
      <c r="F3015" t="s">
        <v>6537</v>
      </c>
      <c r="G3015" t="s">
        <v>6538</v>
      </c>
      <c r="H3015">
        <v>90539</v>
      </c>
      <c r="I3015">
        <v>379</v>
      </c>
      <c r="J3015" t="s">
        <v>29</v>
      </c>
      <c r="K3015" t="s">
        <v>30</v>
      </c>
      <c r="L3015">
        <v>45000000</v>
      </c>
      <c r="M3015">
        <v>2000</v>
      </c>
      <c r="N3015">
        <v>5.6</v>
      </c>
      <c r="O3015">
        <v>15786269</v>
      </c>
      <c r="R3015" t="s">
        <v>3877</v>
      </c>
      <c r="S3015" cm="1">
        <f t="array" ref="S3015">AVERAGE(IF(Table7[director_name]=R3015, Table7[imdb_score]))</f>
        <v>5.7666666666666657</v>
      </c>
      <c r="T3015" t="str">
        <f>IF(Table8[[#This Row],[Average]] &gt; $V$7, "Higher", "Lower")</f>
        <v>Lower</v>
      </c>
    </row>
    <row r="3016" spans="1:20" x14ac:dyDescent="0.3">
      <c r="A3016" t="s">
        <v>4407</v>
      </c>
      <c r="B3016">
        <v>45</v>
      </c>
      <c r="C3016">
        <v>80</v>
      </c>
      <c r="D3016">
        <v>39399750</v>
      </c>
      <c r="E3016" t="s">
        <v>1407</v>
      </c>
      <c r="F3016" t="s">
        <v>5788</v>
      </c>
      <c r="G3016" t="s">
        <v>6539</v>
      </c>
      <c r="H3016">
        <v>5674</v>
      </c>
      <c r="I3016">
        <v>35</v>
      </c>
      <c r="J3016" t="s">
        <v>29</v>
      </c>
      <c r="K3016" t="s">
        <v>30</v>
      </c>
      <c r="L3016">
        <v>25000000</v>
      </c>
      <c r="M3016">
        <v>2003</v>
      </c>
      <c r="N3016">
        <v>5.6</v>
      </c>
      <c r="O3016">
        <v>14399750</v>
      </c>
      <c r="R3016" t="s">
        <v>4154</v>
      </c>
      <c r="S3016" cm="1">
        <f t="array" ref="S3016">AVERAGE(IF(Table7[director_name]=R3016, Table7[imdb_score]))</f>
        <v>5.76</v>
      </c>
      <c r="T3016" t="str">
        <f>IF(Table8[[#This Row],[Average]] &gt; $V$7, "Higher", "Lower")</f>
        <v>Lower</v>
      </c>
    </row>
    <row r="3017" spans="1:20" x14ac:dyDescent="0.3">
      <c r="A3017" t="s">
        <v>4395</v>
      </c>
      <c r="B3017">
        <v>148</v>
      </c>
      <c r="C3017">
        <v>86</v>
      </c>
      <c r="D3017">
        <v>27854896</v>
      </c>
      <c r="E3017" t="s">
        <v>1066</v>
      </c>
      <c r="F3017" t="s">
        <v>2466</v>
      </c>
      <c r="G3017" t="s">
        <v>6540</v>
      </c>
      <c r="H3017">
        <v>64190</v>
      </c>
      <c r="I3017">
        <v>129</v>
      </c>
      <c r="J3017" t="s">
        <v>29</v>
      </c>
      <c r="K3017" t="s">
        <v>30</v>
      </c>
      <c r="L3017">
        <v>17000000</v>
      </c>
      <c r="M3017">
        <v>2011</v>
      </c>
      <c r="N3017">
        <v>5.6</v>
      </c>
      <c r="O3017">
        <v>10854896</v>
      </c>
      <c r="R3017" t="s">
        <v>4154</v>
      </c>
      <c r="S3017" cm="1">
        <f t="array" ref="S3017">AVERAGE(IF(Table7[director_name]=R3017, Table7[imdb_score]))</f>
        <v>5.76</v>
      </c>
      <c r="T3017" t="str">
        <f>IF(Table8[[#This Row],[Average]] &gt; $V$7, "Higher", "Lower")</f>
        <v>Lower</v>
      </c>
    </row>
    <row r="3018" spans="1:20" x14ac:dyDescent="0.3">
      <c r="A3018" t="s">
        <v>3864</v>
      </c>
      <c r="B3018">
        <v>69</v>
      </c>
      <c r="C3018">
        <v>104</v>
      </c>
      <c r="D3018">
        <v>40118420</v>
      </c>
      <c r="E3018" t="s">
        <v>2343</v>
      </c>
      <c r="F3018" t="s">
        <v>6517</v>
      </c>
      <c r="G3018" t="s">
        <v>6541</v>
      </c>
      <c r="H3018">
        <v>26066</v>
      </c>
      <c r="I3018">
        <v>216</v>
      </c>
      <c r="J3018" t="s">
        <v>29</v>
      </c>
      <c r="K3018" t="s">
        <v>30</v>
      </c>
      <c r="L3018">
        <v>30000000</v>
      </c>
      <c r="M3018">
        <v>2002</v>
      </c>
      <c r="N3018">
        <v>5.6</v>
      </c>
      <c r="O3018">
        <v>10118420</v>
      </c>
      <c r="R3018" t="s">
        <v>4154</v>
      </c>
      <c r="S3018" cm="1">
        <f t="array" ref="S3018">AVERAGE(IF(Table7[director_name]=R3018, Table7[imdb_score]))</f>
        <v>5.76</v>
      </c>
      <c r="T3018" t="str">
        <f>IF(Table8[[#This Row],[Average]] &gt; $V$7, "Higher", "Lower")</f>
        <v>Lower</v>
      </c>
    </row>
    <row r="3019" spans="1:20" x14ac:dyDescent="0.3">
      <c r="A3019" t="s">
        <v>4352</v>
      </c>
      <c r="B3019">
        <v>127</v>
      </c>
      <c r="C3019">
        <v>101</v>
      </c>
      <c r="D3019">
        <v>35000629</v>
      </c>
      <c r="E3019" t="s">
        <v>289</v>
      </c>
      <c r="F3019" t="s">
        <v>6226</v>
      </c>
      <c r="G3019" t="s">
        <v>6542</v>
      </c>
      <c r="H3019">
        <v>74622</v>
      </c>
      <c r="I3019">
        <v>150</v>
      </c>
      <c r="J3019" t="s">
        <v>29</v>
      </c>
      <c r="K3019" t="s">
        <v>30</v>
      </c>
      <c r="L3019">
        <v>25000000</v>
      </c>
      <c r="M3019">
        <v>2007</v>
      </c>
      <c r="N3019">
        <v>5.6</v>
      </c>
      <c r="O3019">
        <v>10000629</v>
      </c>
      <c r="R3019" t="s">
        <v>4154</v>
      </c>
      <c r="S3019" cm="1">
        <f t="array" ref="S3019">AVERAGE(IF(Table7[director_name]=R3019, Table7[imdb_score]))</f>
        <v>5.76</v>
      </c>
      <c r="T3019" t="str">
        <f>IF(Table8[[#This Row],[Average]] &gt; $V$7, "Higher", "Lower")</f>
        <v>Lower</v>
      </c>
    </row>
    <row r="3020" spans="1:20" x14ac:dyDescent="0.3">
      <c r="A3020" t="s">
        <v>4363</v>
      </c>
      <c r="B3020">
        <v>121</v>
      </c>
      <c r="C3020">
        <v>97</v>
      </c>
      <c r="D3020">
        <v>16699684</v>
      </c>
      <c r="E3020" t="s">
        <v>289</v>
      </c>
      <c r="F3020" t="s">
        <v>221</v>
      </c>
      <c r="G3020" t="s">
        <v>6543</v>
      </c>
      <c r="H3020">
        <v>17461</v>
      </c>
      <c r="I3020">
        <v>78</v>
      </c>
      <c r="J3020" t="s">
        <v>29</v>
      </c>
      <c r="K3020" t="s">
        <v>30</v>
      </c>
      <c r="L3020">
        <v>8000000</v>
      </c>
      <c r="M3020">
        <v>2009</v>
      </c>
      <c r="N3020">
        <v>5.6</v>
      </c>
      <c r="O3020">
        <v>8699684</v>
      </c>
      <c r="R3020" t="s">
        <v>4154</v>
      </c>
      <c r="S3020" cm="1">
        <f t="array" ref="S3020">AVERAGE(IF(Table7[director_name]=R3020, Table7[imdb_score]))</f>
        <v>5.76</v>
      </c>
      <c r="T3020" t="str">
        <f>IF(Table8[[#This Row],[Average]] &gt; $V$7, "Higher", "Lower")</f>
        <v>Lower</v>
      </c>
    </row>
    <row r="3021" spans="1:20" x14ac:dyDescent="0.3">
      <c r="A3021" t="s">
        <v>1072</v>
      </c>
      <c r="B3021">
        <v>203</v>
      </c>
      <c r="C3021">
        <v>107</v>
      </c>
      <c r="D3021">
        <v>44867349</v>
      </c>
      <c r="E3021" t="s">
        <v>2113</v>
      </c>
      <c r="F3021" t="s">
        <v>55</v>
      </c>
      <c r="G3021" t="s">
        <v>6544</v>
      </c>
      <c r="H3021">
        <v>75347</v>
      </c>
      <c r="I3021">
        <v>176</v>
      </c>
      <c r="J3021" t="s">
        <v>29</v>
      </c>
      <c r="K3021" t="s">
        <v>30</v>
      </c>
      <c r="L3021">
        <v>37000000</v>
      </c>
      <c r="M3021">
        <v>2010</v>
      </c>
      <c r="N3021">
        <v>5.6</v>
      </c>
      <c r="O3021">
        <v>7867349</v>
      </c>
      <c r="R3021" t="s">
        <v>4158</v>
      </c>
      <c r="S3021" cm="1">
        <f t="array" ref="S3021">AVERAGE(IF(Table7[director_name]=R3021, Table7[imdb_score]))</f>
        <v>5.75</v>
      </c>
      <c r="T3021" t="str">
        <f>IF(Table8[[#This Row],[Average]] &gt; $V$7, "Higher", "Lower")</f>
        <v>Lower</v>
      </c>
    </row>
    <row r="3022" spans="1:20" x14ac:dyDescent="0.3">
      <c r="A3022" t="s">
        <v>3752</v>
      </c>
      <c r="B3022">
        <v>94</v>
      </c>
      <c r="C3022">
        <v>95</v>
      </c>
      <c r="D3022">
        <v>52580895</v>
      </c>
      <c r="E3022" t="s">
        <v>6545</v>
      </c>
      <c r="F3022" t="s">
        <v>2479</v>
      </c>
      <c r="G3022" t="s">
        <v>6546</v>
      </c>
      <c r="H3022">
        <v>30255</v>
      </c>
      <c r="I3022">
        <v>118</v>
      </c>
      <c r="J3022" t="s">
        <v>29</v>
      </c>
      <c r="K3022" t="s">
        <v>30</v>
      </c>
      <c r="L3022">
        <v>45000000</v>
      </c>
      <c r="M3022">
        <v>2005</v>
      </c>
      <c r="N3022">
        <v>5.6</v>
      </c>
      <c r="O3022">
        <v>7580895</v>
      </c>
      <c r="R3022" t="s">
        <v>4158</v>
      </c>
      <c r="S3022" cm="1">
        <f t="array" ref="S3022">AVERAGE(IF(Table7[director_name]=R3022, Table7[imdb_score]))</f>
        <v>5.75</v>
      </c>
      <c r="T3022" t="str">
        <f>IF(Table8[[#This Row],[Average]] &gt; $V$7, "Higher", "Lower")</f>
        <v>Lower</v>
      </c>
    </row>
    <row r="3023" spans="1:20" x14ac:dyDescent="0.3">
      <c r="A3023" t="s">
        <v>4534</v>
      </c>
      <c r="B3023">
        <v>75</v>
      </c>
      <c r="C3023">
        <v>98</v>
      </c>
      <c r="D3023">
        <v>22734486</v>
      </c>
      <c r="E3023" t="s">
        <v>676</v>
      </c>
      <c r="F3023" t="s">
        <v>6547</v>
      </c>
      <c r="G3023" t="s">
        <v>6548</v>
      </c>
      <c r="H3023">
        <v>11815</v>
      </c>
      <c r="I3023">
        <v>117</v>
      </c>
      <c r="J3023" t="s">
        <v>29</v>
      </c>
      <c r="K3023" t="s">
        <v>30</v>
      </c>
      <c r="L3023">
        <v>17000000</v>
      </c>
      <c r="M3023">
        <v>2003</v>
      </c>
      <c r="N3023">
        <v>5.6</v>
      </c>
      <c r="O3023">
        <v>5734486</v>
      </c>
      <c r="R3023" t="s">
        <v>2758</v>
      </c>
      <c r="S3023" cm="1">
        <f t="array" ref="S3023">AVERAGE(IF(Table7[director_name]=R3023, Table7[imdb_score]))</f>
        <v>5.7466666666666661</v>
      </c>
      <c r="T3023" t="str">
        <f>IF(Table8[[#This Row],[Average]] &gt; $V$7, "Higher", "Lower")</f>
        <v>Lower</v>
      </c>
    </row>
    <row r="3024" spans="1:20" x14ac:dyDescent="0.3">
      <c r="A3024" t="s">
        <v>4322</v>
      </c>
      <c r="B3024">
        <v>111</v>
      </c>
      <c r="C3024">
        <v>109</v>
      </c>
      <c r="D3024">
        <v>22927390</v>
      </c>
      <c r="E3024" t="s">
        <v>588</v>
      </c>
      <c r="F3024" t="s">
        <v>1921</v>
      </c>
      <c r="G3024" t="s">
        <v>6549</v>
      </c>
      <c r="H3024">
        <v>25344</v>
      </c>
      <c r="I3024">
        <v>77</v>
      </c>
      <c r="J3024" t="s">
        <v>29</v>
      </c>
      <c r="K3024" t="s">
        <v>30</v>
      </c>
      <c r="L3024">
        <v>18000000</v>
      </c>
      <c r="M3024">
        <v>2009</v>
      </c>
      <c r="N3024">
        <v>5.6</v>
      </c>
      <c r="O3024">
        <v>4927390</v>
      </c>
      <c r="R3024" t="s">
        <v>2758</v>
      </c>
      <c r="S3024" cm="1">
        <f t="array" ref="S3024">AVERAGE(IF(Table7[director_name]=R3024, Table7[imdb_score]))</f>
        <v>5.7466666666666661</v>
      </c>
      <c r="T3024" t="str">
        <f>IF(Table8[[#This Row],[Average]] &gt; $V$7, "Higher", "Lower")</f>
        <v>Lower</v>
      </c>
    </row>
    <row r="3025" spans="1:20" x14ac:dyDescent="0.3">
      <c r="A3025" t="s">
        <v>4154</v>
      </c>
      <c r="B3025">
        <v>152</v>
      </c>
      <c r="C3025">
        <v>82</v>
      </c>
      <c r="D3025">
        <v>31768374</v>
      </c>
      <c r="E3025" t="s">
        <v>6550</v>
      </c>
      <c r="F3025" t="s">
        <v>2897</v>
      </c>
      <c r="G3025" t="s">
        <v>6551</v>
      </c>
      <c r="H3025">
        <v>42761</v>
      </c>
      <c r="I3025">
        <v>366</v>
      </c>
      <c r="J3025" t="s">
        <v>29</v>
      </c>
      <c r="K3025" t="s">
        <v>30</v>
      </c>
      <c r="L3025">
        <v>27000000</v>
      </c>
      <c r="M3025">
        <v>1999</v>
      </c>
      <c r="N3025">
        <v>5.6</v>
      </c>
      <c r="O3025">
        <v>4768374</v>
      </c>
      <c r="R3025" t="s">
        <v>2758</v>
      </c>
      <c r="S3025" cm="1">
        <f t="array" ref="S3025">AVERAGE(IF(Table7[director_name]=R3025, Table7[imdb_score]))</f>
        <v>5.7466666666666661</v>
      </c>
      <c r="T3025" t="str">
        <f>IF(Table8[[#This Row],[Average]] &gt; $V$7, "Higher", "Lower")</f>
        <v>Lower</v>
      </c>
    </row>
    <row r="3026" spans="1:20" x14ac:dyDescent="0.3">
      <c r="A3026" t="s">
        <v>3727</v>
      </c>
      <c r="B3026">
        <v>262</v>
      </c>
      <c r="C3026">
        <v>92</v>
      </c>
      <c r="D3026">
        <v>131920333</v>
      </c>
      <c r="E3026" t="s">
        <v>86</v>
      </c>
      <c r="F3026" t="s">
        <v>2393</v>
      </c>
      <c r="G3026" t="s">
        <v>6552</v>
      </c>
      <c r="H3026">
        <v>213275</v>
      </c>
      <c r="I3026">
        <v>436</v>
      </c>
      <c r="J3026" t="s">
        <v>29</v>
      </c>
      <c r="K3026" t="s">
        <v>30</v>
      </c>
      <c r="L3026">
        <v>130000000</v>
      </c>
      <c r="M3026">
        <v>2007</v>
      </c>
      <c r="N3026">
        <v>5.6</v>
      </c>
      <c r="O3026">
        <v>1920333</v>
      </c>
      <c r="R3026" t="s">
        <v>2758</v>
      </c>
      <c r="S3026" cm="1">
        <f t="array" ref="S3026">AVERAGE(IF(Table7[director_name]=R3026, Table7[imdb_score]))</f>
        <v>5.7466666666666661</v>
      </c>
      <c r="T3026" t="str">
        <f>IF(Table8[[#This Row],[Average]] &gt; $V$7, "Higher", "Lower")</f>
        <v>Lower</v>
      </c>
    </row>
    <row r="3027" spans="1:20" x14ac:dyDescent="0.3">
      <c r="A3027" t="s">
        <v>2702</v>
      </c>
      <c r="B3027">
        <v>98</v>
      </c>
      <c r="C3027">
        <v>115</v>
      </c>
      <c r="D3027">
        <v>39177215</v>
      </c>
      <c r="E3027" t="s">
        <v>208</v>
      </c>
      <c r="F3027" t="s">
        <v>2769</v>
      </c>
      <c r="G3027" t="s">
        <v>6553</v>
      </c>
      <c r="H3027">
        <v>30667</v>
      </c>
      <c r="I3027">
        <v>234</v>
      </c>
      <c r="J3027" t="s">
        <v>29</v>
      </c>
      <c r="K3027" t="s">
        <v>30</v>
      </c>
      <c r="L3027">
        <v>38000000</v>
      </c>
      <c r="M3027">
        <v>2002</v>
      </c>
      <c r="N3027">
        <v>5.6</v>
      </c>
      <c r="O3027">
        <v>1177215</v>
      </c>
      <c r="R3027" t="s">
        <v>2758</v>
      </c>
      <c r="S3027" cm="1">
        <f t="array" ref="S3027">AVERAGE(IF(Table7[director_name]=R3027, Table7[imdb_score]))</f>
        <v>5.7466666666666661</v>
      </c>
      <c r="T3027" t="str">
        <f>IF(Table8[[#This Row],[Average]] &gt; $V$7, "Higher", "Lower")</f>
        <v>Lower</v>
      </c>
    </row>
    <row r="3028" spans="1:20" x14ac:dyDescent="0.3">
      <c r="A3028" t="s">
        <v>4439</v>
      </c>
      <c r="B3028">
        <v>285</v>
      </c>
      <c r="C3028">
        <v>105</v>
      </c>
      <c r="D3028">
        <v>34014398</v>
      </c>
      <c r="E3028" t="s">
        <v>6554</v>
      </c>
      <c r="F3028" t="s">
        <v>3700</v>
      </c>
      <c r="G3028" t="s">
        <v>6555</v>
      </c>
      <c r="H3028">
        <v>115649</v>
      </c>
      <c r="I3028">
        <v>1033</v>
      </c>
      <c r="J3028" t="s">
        <v>29</v>
      </c>
      <c r="K3028" t="s">
        <v>227</v>
      </c>
      <c r="L3028">
        <v>33000000</v>
      </c>
      <c r="M3028">
        <v>2006</v>
      </c>
      <c r="N3028">
        <v>5.6</v>
      </c>
      <c r="O3028">
        <v>1014398</v>
      </c>
      <c r="R3028" t="s">
        <v>2758</v>
      </c>
      <c r="S3028" cm="1">
        <f t="array" ref="S3028">AVERAGE(IF(Table7[director_name]=R3028, Table7[imdb_score]))</f>
        <v>5.7466666666666661</v>
      </c>
      <c r="T3028" t="str">
        <f>IF(Table8[[#This Row],[Average]] &gt; $V$7, "Higher", "Lower")</f>
        <v>Lower</v>
      </c>
    </row>
    <row r="3029" spans="1:20" x14ac:dyDescent="0.3">
      <c r="A3029" t="s">
        <v>4439</v>
      </c>
      <c r="B3029">
        <v>285</v>
      </c>
      <c r="C3029">
        <v>105</v>
      </c>
      <c r="D3029">
        <v>34014398</v>
      </c>
      <c r="E3029" t="s">
        <v>6554</v>
      </c>
      <c r="F3029" t="s">
        <v>3700</v>
      </c>
      <c r="G3029" t="s">
        <v>6555</v>
      </c>
      <c r="H3029">
        <v>115650</v>
      </c>
      <c r="I3029">
        <v>1033</v>
      </c>
      <c r="J3029" t="s">
        <v>29</v>
      </c>
      <c r="K3029" t="s">
        <v>227</v>
      </c>
      <c r="L3029">
        <v>33000000</v>
      </c>
      <c r="M3029">
        <v>2006</v>
      </c>
      <c r="N3029">
        <v>5.6</v>
      </c>
      <c r="O3029">
        <v>1014398</v>
      </c>
      <c r="R3029" t="s">
        <v>2758</v>
      </c>
      <c r="S3029" cm="1">
        <f t="array" ref="S3029">AVERAGE(IF(Table7[director_name]=R3029, Table7[imdb_score]))</f>
        <v>5.7466666666666661</v>
      </c>
      <c r="T3029" t="str">
        <f>IF(Table8[[#This Row],[Average]] &gt; $V$7, "Higher", "Lower")</f>
        <v>Lower</v>
      </c>
    </row>
    <row r="3030" spans="1:20" x14ac:dyDescent="0.3">
      <c r="A3030" t="s">
        <v>4757</v>
      </c>
      <c r="B3030">
        <v>54</v>
      </c>
      <c r="C3030">
        <v>84</v>
      </c>
      <c r="D3030">
        <v>1950218</v>
      </c>
      <c r="E3030" t="s">
        <v>73</v>
      </c>
      <c r="F3030" t="s">
        <v>388</v>
      </c>
      <c r="G3030" t="s">
        <v>6556</v>
      </c>
      <c r="H3030">
        <v>5933</v>
      </c>
      <c r="I3030">
        <v>102</v>
      </c>
      <c r="J3030" t="s">
        <v>29</v>
      </c>
      <c r="K3030" t="s">
        <v>30</v>
      </c>
      <c r="L3030">
        <v>1000000</v>
      </c>
      <c r="M3030">
        <v>1997</v>
      </c>
      <c r="N3030">
        <v>5.6</v>
      </c>
      <c r="O3030">
        <v>950218</v>
      </c>
      <c r="R3030" t="s">
        <v>2758</v>
      </c>
      <c r="S3030" cm="1">
        <f t="array" ref="S3030">AVERAGE(IF(Table7[director_name]=R3030, Table7[imdb_score]))</f>
        <v>5.7466666666666661</v>
      </c>
      <c r="T3030" t="str">
        <f>IF(Table8[[#This Row],[Average]] &gt; $V$7, "Higher", "Lower")</f>
        <v>Lower</v>
      </c>
    </row>
    <row r="3031" spans="1:20" x14ac:dyDescent="0.3">
      <c r="A3031" t="s">
        <v>4312</v>
      </c>
      <c r="B3031">
        <v>28</v>
      </c>
      <c r="C3031">
        <v>118</v>
      </c>
      <c r="D3031">
        <v>44834712</v>
      </c>
      <c r="E3031" t="s">
        <v>224</v>
      </c>
      <c r="F3031" t="s">
        <v>1238</v>
      </c>
      <c r="G3031" t="s">
        <v>6557</v>
      </c>
      <c r="H3031">
        <v>13995</v>
      </c>
      <c r="I3031">
        <v>62</v>
      </c>
      <c r="J3031" t="s">
        <v>29</v>
      </c>
      <c r="K3031" t="s">
        <v>30</v>
      </c>
      <c r="L3031">
        <v>44000000</v>
      </c>
      <c r="M3031">
        <v>1996</v>
      </c>
      <c r="N3031">
        <v>5.6</v>
      </c>
      <c r="O3031">
        <v>834712</v>
      </c>
      <c r="R3031" t="s">
        <v>2758</v>
      </c>
      <c r="S3031" cm="1">
        <f t="array" ref="S3031">AVERAGE(IF(Table7[director_name]=R3031, Table7[imdb_score]))</f>
        <v>5.7466666666666661</v>
      </c>
      <c r="T3031" t="str">
        <f>IF(Table8[[#This Row],[Average]] &gt; $V$7, "Higher", "Lower")</f>
        <v>Lower</v>
      </c>
    </row>
    <row r="3032" spans="1:20" x14ac:dyDescent="0.3">
      <c r="A3032" t="s">
        <v>3117</v>
      </c>
      <c r="B3032">
        <v>176</v>
      </c>
      <c r="C3032">
        <v>112</v>
      </c>
      <c r="D3032">
        <v>70224196</v>
      </c>
      <c r="E3032" t="s">
        <v>6558</v>
      </c>
      <c r="F3032" t="s">
        <v>145</v>
      </c>
      <c r="G3032" t="s">
        <v>6559</v>
      </c>
      <c r="H3032">
        <v>59352</v>
      </c>
      <c r="I3032">
        <v>138</v>
      </c>
      <c r="J3032" t="s">
        <v>29</v>
      </c>
      <c r="K3032" t="s">
        <v>30</v>
      </c>
      <c r="L3032">
        <v>70000000</v>
      </c>
      <c r="M3032">
        <v>2008</v>
      </c>
      <c r="N3032">
        <v>5.6</v>
      </c>
      <c r="O3032">
        <v>224196</v>
      </c>
      <c r="R3032" t="s">
        <v>2758</v>
      </c>
      <c r="S3032" cm="1">
        <f t="array" ref="S3032">AVERAGE(IF(Table7[director_name]=R3032, Table7[imdb_score]))</f>
        <v>5.7466666666666661</v>
      </c>
      <c r="T3032" t="str">
        <f>IF(Table8[[#This Row],[Average]] &gt; $V$7, "Higher", "Lower")</f>
        <v>Lower</v>
      </c>
    </row>
    <row r="3033" spans="1:20" x14ac:dyDescent="0.3">
      <c r="A3033" t="s">
        <v>4403</v>
      </c>
      <c r="B3033">
        <v>66</v>
      </c>
      <c r="C3033">
        <v>82</v>
      </c>
      <c r="D3033">
        <v>40557</v>
      </c>
      <c r="E3033" t="s">
        <v>676</v>
      </c>
      <c r="F3033" t="s">
        <v>3308</v>
      </c>
      <c r="G3033" t="s">
        <v>6560</v>
      </c>
      <c r="H3033">
        <v>1389</v>
      </c>
      <c r="I3033">
        <v>22</v>
      </c>
      <c r="J3033" t="s">
        <v>29</v>
      </c>
      <c r="K3033" t="s">
        <v>30</v>
      </c>
      <c r="L3033">
        <v>60000</v>
      </c>
      <c r="M3033">
        <v>2011</v>
      </c>
      <c r="N3033">
        <v>5.6</v>
      </c>
      <c r="O3033">
        <v>-19443</v>
      </c>
      <c r="R3033" t="s">
        <v>2758</v>
      </c>
      <c r="S3033" cm="1">
        <f t="array" ref="S3033">AVERAGE(IF(Table7[director_name]=R3033, Table7[imdb_score]))</f>
        <v>5.7466666666666661</v>
      </c>
      <c r="T3033" t="str">
        <f>IF(Table8[[#This Row],[Average]] &gt; $V$7, "Higher", "Lower")</f>
        <v>Lower</v>
      </c>
    </row>
    <row r="3034" spans="1:20" x14ac:dyDescent="0.3">
      <c r="A3034" t="s">
        <v>4405</v>
      </c>
      <c r="B3034">
        <v>65</v>
      </c>
      <c r="C3034">
        <v>82</v>
      </c>
      <c r="D3034">
        <v>30084</v>
      </c>
      <c r="E3034" t="s">
        <v>73</v>
      </c>
      <c r="F3034" t="s">
        <v>1866</v>
      </c>
      <c r="G3034" t="s">
        <v>6561</v>
      </c>
      <c r="H3034">
        <v>5507</v>
      </c>
      <c r="I3034">
        <v>23</v>
      </c>
      <c r="J3034" t="s">
        <v>29</v>
      </c>
      <c r="K3034" t="s">
        <v>30</v>
      </c>
      <c r="L3034">
        <v>70000</v>
      </c>
      <c r="M3034">
        <v>2014</v>
      </c>
      <c r="N3034">
        <v>5.6</v>
      </c>
      <c r="O3034">
        <v>-39916</v>
      </c>
      <c r="R3034" t="s">
        <v>2758</v>
      </c>
      <c r="S3034" cm="1">
        <f t="array" ref="S3034">AVERAGE(IF(Table7[director_name]=R3034, Table7[imdb_score]))</f>
        <v>5.7466666666666661</v>
      </c>
      <c r="T3034" t="str">
        <f>IF(Table8[[#This Row],[Average]] &gt; $V$7, "Higher", "Lower")</f>
        <v>Lower</v>
      </c>
    </row>
    <row r="3035" spans="1:20" x14ac:dyDescent="0.3">
      <c r="A3035" t="s">
        <v>3600</v>
      </c>
      <c r="B3035">
        <v>15</v>
      </c>
      <c r="C3035">
        <v>106</v>
      </c>
      <c r="D3035">
        <v>171988</v>
      </c>
      <c r="E3035" t="s">
        <v>1109</v>
      </c>
      <c r="F3035" t="s">
        <v>6562</v>
      </c>
      <c r="G3035" t="s">
        <v>6563</v>
      </c>
      <c r="H3035">
        <v>448</v>
      </c>
      <c r="I3035">
        <v>16</v>
      </c>
      <c r="J3035" t="s">
        <v>29</v>
      </c>
      <c r="K3035" t="s">
        <v>30</v>
      </c>
      <c r="L3035">
        <v>600000</v>
      </c>
      <c r="M3035">
        <v>2000</v>
      </c>
      <c r="N3035">
        <v>5.6</v>
      </c>
      <c r="O3035">
        <v>-428012</v>
      </c>
      <c r="R3035" t="s">
        <v>2758</v>
      </c>
      <c r="S3035" cm="1">
        <f t="array" ref="S3035">AVERAGE(IF(Table7[director_name]=R3035, Table7[imdb_score]))</f>
        <v>5.7466666666666661</v>
      </c>
      <c r="T3035" t="str">
        <f>IF(Table8[[#This Row],[Average]] &gt; $V$7, "Higher", "Lower")</f>
        <v>Lower</v>
      </c>
    </row>
    <row r="3036" spans="1:20" x14ac:dyDescent="0.3">
      <c r="A3036" t="s">
        <v>4371</v>
      </c>
      <c r="B3036">
        <v>84</v>
      </c>
      <c r="C3036">
        <v>96</v>
      </c>
      <c r="D3036">
        <v>15427192</v>
      </c>
      <c r="E3036" t="s">
        <v>1632</v>
      </c>
      <c r="F3036" t="s">
        <v>1586</v>
      </c>
      <c r="G3036" t="s">
        <v>6564</v>
      </c>
      <c r="H3036">
        <v>11768</v>
      </c>
      <c r="I3036">
        <v>148</v>
      </c>
      <c r="J3036" t="s">
        <v>29</v>
      </c>
      <c r="K3036" t="s">
        <v>30</v>
      </c>
      <c r="L3036">
        <v>16000000</v>
      </c>
      <c r="M3036">
        <v>2000</v>
      </c>
      <c r="N3036">
        <v>5.6</v>
      </c>
      <c r="O3036">
        <v>-572808</v>
      </c>
      <c r="R3036" t="s">
        <v>2758</v>
      </c>
      <c r="S3036" cm="1">
        <f t="array" ref="S3036">AVERAGE(IF(Table7[director_name]=R3036, Table7[imdb_score]))</f>
        <v>5.7466666666666661</v>
      </c>
      <c r="T3036" t="str">
        <f>IF(Table8[[#This Row],[Average]] &gt; $V$7, "Higher", "Lower")</f>
        <v>Lower</v>
      </c>
    </row>
    <row r="3037" spans="1:20" x14ac:dyDescent="0.3">
      <c r="A3037" t="s">
        <v>4377</v>
      </c>
      <c r="B3037">
        <v>16</v>
      </c>
      <c r="C3037">
        <v>95</v>
      </c>
      <c r="D3037">
        <v>15278</v>
      </c>
      <c r="E3037" t="s">
        <v>6565</v>
      </c>
      <c r="F3037" t="s">
        <v>6566</v>
      </c>
      <c r="G3037" t="s">
        <v>6567</v>
      </c>
      <c r="H3037">
        <v>1742</v>
      </c>
      <c r="I3037">
        <v>158</v>
      </c>
      <c r="J3037" t="s">
        <v>29</v>
      </c>
      <c r="K3037" t="s">
        <v>30</v>
      </c>
      <c r="L3037">
        <v>825000</v>
      </c>
      <c r="M3037">
        <v>2002</v>
      </c>
      <c r="N3037">
        <v>5.6</v>
      </c>
      <c r="O3037">
        <v>-809722</v>
      </c>
      <c r="R3037" t="s">
        <v>2758</v>
      </c>
      <c r="S3037" cm="1">
        <f t="array" ref="S3037">AVERAGE(IF(Table7[director_name]=R3037, Table7[imdb_score]))</f>
        <v>5.7466666666666661</v>
      </c>
      <c r="T3037" t="str">
        <f>IF(Table8[[#This Row],[Average]] &gt; $V$7, "Higher", "Lower")</f>
        <v>Lower</v>
      </c>
    </row>
    <row r="3038" spans="1:20" x14ac:dyDescent="0.3">
      <c r="A3038" t="s">
        <v>4316</v>
      </c>
      <c r="B3038">
        <v>2</v>
      </c>
      <c r="C3038">
        <v>112</v>
      </c>
      <c r="D3038">
        <v>96734</v>
      </c>
      <c r="E3038" t="s">
        <v>4219</v>
      </c>
      <c r="F3038" t="s">
        <v>6568</v>
      </c>
      <c r="G3038" t="s">
        <v>6569</v>
      </c>
      <c r="H3038">
        <v>606</v>
      </c>
      <c r="I3038">
        <v>5</v>
      </c>
      <c r="J3038" t="s">
        <v>29</v>
      </c>
      <c r="K3038" t="s">
        <v>30</v>
      </c>
      <c r="L3038">
        <v>1000000</v>
      </c>
      <c r="M3038">
        <v>2012</v>
      </c>
      <c r="N3038">
        <v>5.6</v>
      </c>
      <c r="O3038">
        <v>-903266</v>
      </c>
      <c r="R3038" t="s">
        <v>3147</v>
      </c>
      <c r="S3038" cm="1">
        <f t="array" ref="S3038">AVERAGE(IF(Table7[director_name]=R3038, Table7[imdb_score]))</f>
        <v>5.7333333333333334</v>
      </c>
      <c r="T3038" t="str">
        <f>IF(Table8[[#This Row],[Average]] &gt; $V$7, "Higher", "Lower")</f>
        <v>Lower</v>
      </c>
    </row>
    <row r="3039" spans="1:20" x14ac:dyDescent="0.3">
      <c r="A3039" t="s">
        <v>599</v>
      </c>
      <c r="B3039">
        <v>287</v>
      </c>
      <c r="C3039">
        <v>115</v>
      </c>
      <c r="D3039">
        <v>15045676</v>
      </c>
      <c r="E3039" t="s">
        <v>6570</v>
      </c>
      <c r="F3039" t="s">
        <v>2914</v>
      </c>
      <c r="G3039" t="s">
        <v>6571</v>
      </c>
      <c r="H3039">
        <v>76303</v>
      </c>
      <c r="I3039">
        <v>376</v>
      </c>
      <c r="J3039" t="s">
        <v>29</v>
      </c>
      <c r="K3039" t="s">
        <v>30</v>
      </c>
      <c r="L3039">
        <v>16000000</v>
      </c>
      <c r="M3039">
        <v>2009</v>
      </c>
      <c r="N3039">
        <v>5.6</v>
      </c>
      <c r="O3039">
        <v>-954324</v>
      </c>
      <c r="R3039" t="s">
        <v>3722</v>
      </c>
      <c r="S3039" cm="1">
        <f t="array" ref="S3039">AVERAGE(IF(Table7[director_name]=R3039, Table7[imdb_score]))</f>
        <v>5.7333333333333334</v>
      </c>
      <c r="T3039" t="str">
        <f>IF(Table8[[#This Row],[Average]] &gt; $V$7, "Higher", "Lower")</f>
        <v>Lower</v>
      </c>
    </row>
    <row r="3040" spans="1:20" x14ac:dyDescent="0.3">
      <c r="A3040" t="s">
        <v>4359</v>
      </c>
      <c r="B3040">
        <v>298</v>
      </c>
      <c r="C3040">
        <v>99</v>
      </c>
      <c r="D3040">
        <v>24042490</v>
      </c>
      <c r="E3040" t="s">
        <v>1453</v>
      </c>
      <c r="F3040" t="s">
        <v>5781</v>
      </c>
      <c r="G3040" t="s">
        <v>6572</v>
      </c>
      <c r="H3040">
        <v>40776</v>
      </c>
      <c r="I3040">
        <v>250</v>
      </c>
      <c r="J3040" t="s">
        <v>29</v>
      </c>
      <c r="K3040" t="s">
        <v>30</v>
      </c>
      <c r="L3040">
        <v>25000000</v>
      </c>
      <c r="M3040">
        <v>2010</v>
      </c>
      <c r="N3040">
        <v>5.6</v>
      </c>
      <c r="O3040">
        <v>-957510</v>
      </c>
      <c r="R3040" t="s">
        <v>3147</v>
      </c>
      <c r="S3040" cm="1">
        <f t="array" ref="S3040">AVERAGE(IF(Table7[director_name]=R3040, Table7[imdb_score]))</f>
        <v>5.7333333333333334</v>
      </c>
      <c r="T3040" t="str">
        <f>IF(Table8[[#This Row],[Average]] &gt; $V$7, "Higher", "Lower")</f>
        <v>Lower</v>
      </c>
    </row>
    <row r="3041" spans="1:20" x14ac:dyDescent="0.3">
      <c r="A3041" t="s">
        <v>1889</v>
      </c>
      <c r="B3041">
        <v>97</v>
      </c>
      <c r="C3041">
        <v>97</v>
      </c>
      <c r="D3041">
        <v>11614236</v>
      </c>
      <c r="E3041" t="s">
        <v>676</v>
      </c>
      <c r="F3041" t="s">
        <v>1167</v>
      </c>
      <c r="G3041" t="s">
        <v>6573</v>
      </c>
      <c r="H3041">
        <v>9294</v>
      </c>
      <c r="I3041">
        <v>140</v>
      </c>
      <c r="J3041" t="s">
        <v>29</v>
      </c>
      <c r="K3041" t="s">
        <v>30</v>
      </c>
      <c r="L3041">
        <v>15000000</v>
      </c>
      <c r="M3041">
        <v>1999</v>
      </c>
      <c r="N3041">
        <v>5.6</v>
      </c>
      <c r="O3041">
        <v>-3385764</v>
      </c>
      <c r="R3041" t="s">
        <v>3147</v>
      </c>
      <c r="S3041" cm="1">
        <f t="array" ref="S3041">AVERAGE(IF(Table7[director_name]=R3041, Table7[imdb_score]))</f>
        <v>5.7333333333333334</v>
      </c>
      <c r="T3041" t="str">
        <f>IF(Table8[[#This Row],[Average]] &gt; $V$7, "Higher", "Lower")</f>
        <v>Lower</v>
      </c>
    </row>
    <row r="3042" spans="1:20" x14ac:dyDescent="0.3">
      <c r="A3042" t="s">
        <v>2824</v>
      </c>
      <c r="B3042">
        <v>66</v>
      </c>
      <c r="C3042">
        <v>119</v>
      </c>
      <c r="D3042">
        <v>4992159</v>
      </c>
      <c r="E3042" t="s">
        <v>4589</v>
      </c>
      <c r="F3042" t="s">
        <v>6144</v>
      </c>
      <c r="G3042" t="s">
        <v>6574</v>
      </c>
      <c r="H3042">
        <v>23823</v>
      </c>
      <c r="I3042">
        <v>201</v>
      </c>
      <c r="J3042" t="s">
        <v>29</v>
      </c>
      <c r="K3042" t="s">
        <v>30</v>
      </c>
      <c r="L3042">
        <v>8550000</v>
      </c>
      <c r="M3042">
        <v>2004</v>
      </c>
      <c r="N3042">
        <v>5.6</v>
      </c>
      <c r="O3042">
        <v>-3557841</v>
      </c>
      <c r="R3042" t="s">
        <v>3147</v>
      </c>
      <c r="S3042" cm="1">
        <f t="array" ref="S3042">AVERAGE(IF(Table7[director_name]=R3042, Table7[imdb_score]))</f>
        <v>5.7333333333333334</v>
      </c>
      <c r="T3042" t="str">
        <f>IF(Table8[[#This Row],[Average]] &gt; $V$7, "Higher", "Lower")</f>
        <v>Lower</v>
      </c>
    </row>
    <row r="3043" spans="1:20" x14ac:dyDescent="0.3">
      <c r="A3043" t="s">
        <v>4374</v>
      </c>
      <c r="B3043">
        <v>38</v>
      </c>
      <c r="C3043">
        <v>96</v>
      </c>
      <c r="D3043">
        <v>6044618</v>
      </c>
      <c r="E3043" t="s">
        <v>1109</v>
      </c>
      <c r="F3043" t="s">
        <v>3944</v>
      </c>
      <c r="G3043" t="s">
        <v>6575</v>
      </c>
      <c r="H3043">
        <v>6200</v>
      </c>
      <c r="I3043">
        <v>92</v>
      </c>
      <c r="J3043" t="s">
        <v>29</v>
      </c>
      <c r="K3043" t="s">
        <v>30</v>
      </c>
      <c r="L3043">
        <v>10000000</v>
      </c>
      <c r="M3043">
        <v>2002</v>
      </c>
      <c r="N3043">
        <v>5.6</v>
      </c>
      <c r="O3043">
        <v>-3955382</v>
      </c>
      <c r="R3043" t="s">
        <v>3147</v>
      </c>
      <c r="S3043" cm="1">
        <f t="array" ref="S3043">AVERAGE(IF(Table7[director_name]=R3043, Table7[imdb_score]))</f>
        <v>5.7333333333333334</v>
      </c>
      <c r="T3043" t="str">
        <f>IF(Table8[[#This Row],[Average]] &gt; $V$7, "Higher", "Lower")</f>
        <v>Lower</v>
      </c>
    </row>
    <row r="3044" spans="1:20" x14ac:dyDescent="0.3">
      <c r="A3044" t="s">
        <v>736</v>
      </c>
      <c r="B3044">
        <v>196</v>
      </c>
      <c r="C3044">
        <v>103</v>
      </c>
      <c r="D3044">
        <v>25472967</v>
      </c>
      <c r="E3044" t="s">
        <v>3732</v>
      </c>
      <c r="F3044" t="s">
        <v>6576</v>
      </c>
      <c r="G3044" t="s">
        <v>6577</v>
      </c>
      <c r="H3044">
        <v>44966</v>
      </c>
      <c r="I3044">
        <v>411</v>
      </c>
      <c r="J3044" t="s">
        <v>29</v>
      </c>
      <c r="K3044" t="s">
        <v>30</v>
      </c>
      <c r="L3044">
        <v>30000000</v>
      </c>
      <c r="M3044">
        <v>2005</v>
      </c>
      <c r="N3044">
        <v>5.6</v>
      </c>
      <c r="O3044">
        <v>-4527033</v>
      </c>
      <c r="R3044" t="s">
        <v>3147</v>
      </c>
      <c r="S3044" cm="1">
        <f t="array" ref="S3044">AVERAGE(IF(Table7[director_name]=R3044, Table7[imdb_score]))</f>
        <v>5.7333333333333334</v>
      </c>
      <c r="T3044" t="str">
        <f>IF(Table8[[#This Row],[Average]] &gt; $V$7, "Higher", "Lower")</f>
        <v>Lower</v>
      </c>
    </row>
    <row r="3045" spans="1:20" x14ac:dyDescent="0.3">
      <c r="A3045" t="s">
        <v>4749</v>
      </c>
      <c r="B3045">
        <v>81</v>
      </c>
      <c r="C3045">
        <v>101</v>
      </c>
      <c r="D3045">
        <v>15408822</v>
      </c>
      <c r="E3045" t="s">
        <v>289</v>
      </c>
      <c r="F3045" t="s">
        <v>6578</v>
      </c>
      <c r="G3045" t="s">
        <v>6579</v>
      </c>
      <c r="H3045">
        <v>14147</v>
      </c>
      <c r="I3045">
        <v>92</v>
      </c>
      <c r="J3045" t="s">
        <v>29</v>
      </c>
      <c r="K3045" t="s">
        <v>30</v>
      </c>
      <c r="L3045">
        <v>20000000</v>
      </c>
      <c r="M3045">
        <v>2003</v>
      </c>
      <c r="N3045">
        <v>5.6</v>
      </c>
      <c r="O3045">
        <v>-4591178</v>
      </c>
      <c r="R3045" t="s">
        <v>3147</v>
      </c>
      <c r="S3045" cm="1">
        <f t="array" ref="S3045">AVERAGE(IF(Table7[director_name]=R3045, Table7[imdb_score]))</f>
        <v>5.7333333333333334</v>
      </c>
      <c r="T3045" t="str">
        <f>IF(Table8[[#This Row],[Average]] &gt; $V$7, "Higher", "Lower")</f>
        <v>Lower</v>
      </c>
    </row>
    <row r="3046" spans="1:20" x14ac:dyDescent="0.3">
      <c r="A3046" t="s">
        <v>4385</v>
      </c>
      <c r="B3046">
        <v>49</v>
      </c>
      <c r="C3046">
        <v>91</v>
      </c>
      <c r="D3046">
        <v>8080116</v>
      </c>
      <c r="E3046" t="s">
        <v>4375</v>
      </c>
      <c r="F3046" t="s">
        <v>729</v>
      </c>
      <c r="G3046" t="s">
        <v>6580</v>
      </c>
      <c r="H3046">
        <v>6562</v>
      </c>
      <c r="I3046">
        <v>66</v>
      </c>
      <c r="J3046" t="s">
        <v>29</v>
      </c>
      <c r="K3046" t="s">
        <v>30</v>
      </c>
      <c r="L3046">
        <v>15000000</v>
      </c>
      <c r="M3046">
        <v>2006</v>
      </c>
      <c r="N3046">
        <v>5.6</v>
      </c>
      <c r="O3046">
        <v>-6919884</v>
      </c>
      <c r="R3046" t="s">
        <v>3147</v>
      </c>
      <c r="S3046" cm="1">
        <f t="array" ref="S3046">AVERAGE(IF(Table7[director_name]=R3046, Table7[imdb_score]))</f>
        <v>5.7333333333333334</v>
      </c>
      <c r="T3046" t="str">
        <f>IF(Table8[[#This Row],[Average]] &gt; $V$7, "Higher", "Lower")</f>
        <v>Lower</v>
      </c>
    </row>
    <row r="3047" spans="1:20" x14ac:dyDescent="0.3">
      <c r="A3047" t="s">
        <v>4383</v>
      </c>
      <c r="B3047">
        <v>27</v>
      </c>
      <c r="C3047">
        <v>92</v>
      </c>
      <c r="D3047">
        <v>3060858</v>
      </c>
      <c r="E3047" t="s">
        <v>417</v>
      </c>
      <c r="F3047" t="s">
        <v>6581</v>
      </c>
      <c r="G3047" t="s">
        <v>6582</v>
      </c>
      <c r="H3047">
        <v>1768</v>
      </c>
      <c r="I3047">
        <v>37</v>
      </c>
      <c r="J3047" t="s">
        <v>29</v>
      </c>
      <c r="K3047" t="s">
        <v>30</v>
      </c>
      <c r="L3047">
        <v>10000000</v>
      </c>
      <c r="M3047">
        <v>1987</v>
      </c>
      <c r="N3047">
        <v>5.6</v>
      </c>
      <c r="O3047">
        <v>-6939142</v>
      </c>
      <c r="R3047" t="s">
        <v>3722</v>
      </c>
      <c r="S3047" cm="1">
        <f t="array" ref="S3047">AVERAGE(IF(Table7[director_name]=R3047, Table7[imdb_score]))</f>
        <v>5.7333333333333334</v>
      </c>
      <c r="T3047" t="str">
        <f>IF(Table8[[#This Row],[Average]] &gt; $V$7, "Higher", "Lower")</f>
        <v>Lower</v>
      </c>
    </row>
    <row r="3048" spans="1:20" x14ac:dyDescent="0.3">
      <c r="A3048" t="s">
        <v>3716</v>
      </c>
      <c r="B3048">
        <v>84</v>
      </c>
      <c r="C3048">
        <v>95</v>
      </c>
      <c r="D3048">
        <v>16964743</v>
      </c>
      <c r="E3048" t="s">
        <v>289</v>
      </c>
      <c r="F3048" t="s">
        <v>5195</v>
      </c>
      <c r="G3048" t="s">
        <v>6583</v>
      </c>
      <c r="H3048">
        <v>22844</v>
      </c>
      <c r="I3048">
        <v>140</v>
      </c>
      <c r="J3048" t="s">
        <v>29</v>
      </c>
      <c r="K3048" t="s">
        <v>30</v>
      </c>
      <c r="L3048">
        <v>24000000</v>
      </c>
      <c r="M3048">
        <v>2004</v>
      </c>
      <c r="N3048">
        <v>5.6</v>
      </c>
      <c r="O3048">
        <v>-7035257</v>
      </c>
      <c r="R3048" t="s">
        <v>3722</v>
      </c>
      <c r="S3048" cm="1">
        <f t="array" ref="S3048">AVERAGE(IF(Table7[director_name]=R3048, Table7[imdb_score]))</f>
        <v>5.7333333333333334</v>
      </c>
      <c r="T3048" t="str">
        <f>IF(Table8[[#This Row],[Average]] &gt; $V$7, "Higher", "Lower")</f>
        <v>Lower</v>
      </c>
    </row>
    <row r="3049" spans="1:20" x14ac:dyDescent="0.3">
      <c r="A3049" t="s">
        <v>4324</v>
      </c>
      <c r="B3049">
        <v>66</v>
      </c>
      <c r="C3049">
        <v>109</v>
      </c>
      <c r="D3049">
        <v>336456</v>
      </c>
      <c r="E3049" t="s">
        <v>6584</v>
      </c>
      <c r="F3049" t="s">
        <v>388</v>
      </c>
      <c r="G3049" t="s">
        <v>6585</v>
      </c>
      <c r="H3049">
        <v>7116</v>
      </c>
      <c r="I3049">
        <v>79</v>
      </c>
      <c r="J3049" t="s">
        <v>29</v>
      </c>
      <c r="K3049" t="s">
        <v>30</v>
      </c>
      <c r="L3049">
        <v>8000000</v>
      </c>
      <c r="M3049">
        <v>2003</v>
      </c>
      <c r="N3049">
        <v>5.6</v>
      </c>
      <c r="O3049">
        <v>-7663544</v>
      </c>
      <c r="R3049" t="s">
        <v>3147</v>
      </c>
      <c r="S3049" cm="1">
        <f t="array" ref="S3049">AVERAGE(IF(Table7[director_name]=R3049, Table7[imdb_score]))</f>
        <v>5.7333333333333334</v>
      </c>
      <c r="T3049" t="str">
        <f>IF(Table8[[#This Row],[Average]] &gt; $V$7, "Higher", "Lower")</f>
        <v>Lower</v>
      </c>
    </row>
    <row r="3050" spans="1:20" x14ac:dyDescent="0.3">
      <c r="A3050" t="s">
        <v>4401</v>
      </c>
      <c r="B3050">
        <v>47</v>
      </c>
      <c r="C3050">
        <v>84</v>
      </c>
      <c r="D3050">
        <v>5002310</v>
      </c>
      <c r="E3050" t="s">
        <v>6586</v>
      </c>
      <c r="F3050" t="s">
        <v>601</v>
      </c>
      <c r="G3050" t="s">
        <v>6587</v>
      </c>
      <c r="H3050">
        <v>25541</v>
      </c>
      <c r="I3050">
        <v>181</v>
      </c>
      <c r="J3050" t="s">
        <v>29</v>
      </c>
      <c r="K3050" t="s">
        <v>30</v>
      </c>
      <c r="L3050">
        <v>13000000</v>
      </c>
      <c r="M3050">
        <v>2001</v>
      </c>
      <c r="N3050">
        <v>5.6</v>
      </c>
      <c r="O3050">
        <v>-7997690</v>
      </c>
      <c r="R3050" t="s">
        <v>3487</v>
      </c>
      <c r="S3050" cm="1">
        <f t="array" ref="S3050">AVERAGE(IF(Table7[director_name]=R3050, Table7[imdb_score]))</f>
        <v>5.7249999999999996</v>
      </c>
      <c r="T3050" t="str">
        <f>IF(Table8[[#This Row],[Average]] &gt; $V$7, "Higher", "Lower")</f>
        <v>Lower</v>
      </c>
    </row>
    <row r="3051" spans="1:20" x14ac:dyDescent="0.3">
      <c r="A3051" t="s">
        <v>4380</v>
      </c>
      <c r="B3051">
        <v>256</v>
      </c>
      <c r="C3051">
        <v>95</v>
      </c>
      <c r="D3051">
        <v>131175</v>
      </c>
      <c r="E3051" t="s">
        <v>3533</v>
      </c>
      <c r="F3051" t="s">
        <v>6018</v>
      </c>
      <c r="G3051" t="s">
        <v>6588</v>
      </c>
      <c r="H3051">
        <v>30219</v>
      </c>
      <c r="I3051">
        <v>200</v>
      </c>
      <c r="J3051" t="s">
        <v>29</v>
      </c>
      <c r="K3051" t="s">
        <v>30</v>
      </c>
      <c r="L3051">
        <v>8500000</v>
      </c>
      <c r="M3051">
        <v>2015</v>
      </c>
      <c r="N3051">
        <v>5.6</v>
      </c>
      <c r="O3051">
        <v>-8368825</v>
      </c>
      <c r="R3051" t="s">
        <v>3487</v>
      </c>
      <c r="S3051" cm="1">
        <f t="array" ref="S3051">AVERAGE(IF(Table7[director_name]=R3051, Table7[imdb_score]))</f>
        <v>5.7249999999999996</v>
      </c>
      <c r="T3051" t="str">
        <f>IF(Table8[[#This Row],[Average]] &gt; $V$7, "Higher", "Lower")</f>
        <v>Lower</v>
      </c>
    </row>
    <row r="3052" spans="1:20" x14ac:dyDescent="0.3">
      <c r="A3052" t="s">
        <v>4330</v>
      </c>
      <c r="B3052">
        <v>28</v>
      </c>
      <c r="C3052">
        <v>107</v>
      </c>
      <c r="D3052">
        <v>16118077</v>
      </c>
      <c r="E3052" t="s">
        <v>92</v>
      </c>
      <c r="F3052" t="s">
        <v>1532</v>
      </c>
      <c r="G3052" t="s">
        <v>6589</v>
      </c>
      <c r="H3052">
        <v>5817</v>
      </c>
      <c r="I3052">
        <v>37</v>
      </c>
      <c r="J3052" t="s">
        <v>29</v>
      </c>
      <c r="K3052" t="s">
        <v>30</v>
      </c>
      <c r="L3052">
        <v>25000000</v>
      </c>
      <c r="M3052">
        <v>1988</v>
      </c>
      <c r="N3052">
        <v>5.6</v>
      </c>
      <c r="O3052">
        <v>-8881923</v>
      </c>
      <c r="R3052" t="s">
        <v>3487</v>
      </c>
      <c r="S3052" cm="1">
        <f t="array" ref="S3052">AVERAGE(IF(Table7[director_name]=R3052, Table7[imdb_score]))</f>
        <v>5.7249999999999996</v>
      </c>
      <c r="T3052" t="str">
        <f>IF(Table8[[#This Row],[Average]] &gt; $V$7, "Higher", "Lower")</f>
        <v>Lower</v>
      </c>
    </row>
    <row r="3053" spans="1:20" x14ac:dyDescent="0.3">
      <c r="A3053" t="s">
        <v>1668</v>
      </c>
      <c r="B3053">
        <v>253</v>
      </c>
      <c r="C3053">
        <v>106</v>
      </c>
      <c r="D3053">
        <v>78747585</v>
      </c>
      <c r="E3053" t="s">
        <v>6590</v>
      </c>
      <c r="F3053" t="s">
        <v>1299</v>
      </c>
      <c r="G3053" t="s">
        <v>6591</v>
      </c>
      <c r="H3053">
        <v>89770</v>
      </c>
      <c r="I3053">
        <v>342</v>
      </c>
      <c r="J3053" t="s">
        <v>29</v>
      </c>
      <c r="K3053" t="s">
        <v>30</v>
      </c>
      <c r="L3053">
        <v>88000000</v>
      </c>
      <c r="M3053">
        <v>2015</v>
      </c>
      <c r="N3053">
        <v>5.6</v>
      </c>
      <c r="O3053">
        <v>-9252415</v>
      </c>
      <c r="R3053" t="s">
        <v>3487</v>
      </c>
      <c r="S3053" cm="1">
        <f t="array" ref="S3053">AVERAGE(IF(Table7[director_name]=R3053, Table7[imdb_score]))</f>
        <v>5.7249999999999996</v>
      </c>
      <c r="T3053" t="str">
        <f>IF(Table8[[#This Row],[Average]] &gt; $V$7, "Higher", "Lower")</f>
        <v>Lower</v>
      </c>
    </row>
    <row r="3054" spans="1:20" x14ac:dyDescent="0.3">
      <c r="A3054" t="s">
        <v>2758</v>
      </c>
      <c r="B3054">
        <v>113</v>
      </c>
      <c r="C3054">
        <v>108</v>
      </c>
      <c r="D3054">
        <v>12232937</v>
      </c>
      <c r="E3054" t="s">
        <v>1576</v>
      </c>
      <c r="F3054" t="s">
        <v>6592</v>
      </c>
      <c r="G3054" t="s">
        <v>6593</v>
      </c>
      <c r="H3054">
        <v>22823</v>
      </c>
      <c r="I3054">
        <v>113</v>
      </c>
      <c r="J3054" t="s">
        <v>29</v>
      </c>
      <c r="K3054" t="s">
        <v>30</v>
      </c>
      <c r="L3054">
        <v>22000000</v>
      </c>
      <c r="M3054">
        <v>2009</v>
      </c>
      <c r="N3054">
        <v>5.6</v>
      </c>
      <c r="O3054">
        <v>-9767063</v>
      </c>
      <c r="R3054" t="s">
        <v>4197</v>
      </c>
      <c r="S3054" cm="1">
        <f t="array" ref="S3054">AVERAGE(IF(Table7[director_name]=R3054, Table7[imdb_score]))</f>
        <v>5.7</v>
      </c>
      <c r="T3054" t="str">
        <f>IF(Table8[[#This Row],[Average]] &gt; $V$7, "Higher", "Lower")</f>
        <v>Lower</v>
      </c>
    </row>
    <row r="3055" spans="1:20" x14ac:dyDescent="0.3">
      <c r="A3055" t="s">
        <v>4389</v>
      </c>
      <c r="B3055">
        <v>53</v>
      </c>
      <c r="C3055">
        <v>88</v>
      </c>
      <c r="D3055">
        <v>13019253</v>
      </c>
      <c r="E3055" t="s">
        <v>338</v>
      </c>
      <c r="F3055" t="s">
        <v>4092</v>
      </c>
      <c r="G3055" t="s">
        <v>6594</v>
      </c>
      <c r="H3055">
        <v>3914</v>
      </c>
      <c r="I3055">
        <v>47</v>
      </c>
      <c r="J3055" t="s">
        <v>29</v>
      </c>
      <c r="K3055" t="s">
        <v>30</v>
      </c>
      <c r="L3055">
        <v>23000000</v>
      </c>
      <c r="M3055">
        <v>2000</v>
      </c>
      <c r="N3055">
        <v>5.6</v>
      </c>
      <c r="O3055">
        <v>-9980747</v>
      </c>
      <c r="R3055" t="s">
        <v>4197</v>
      </c>
      <c r="S3055" cm="1">
        <f t="array" ref="S3055">AVERAGE(IF(Table7[director_name]=R3055, Table7[imdb_score]))</f>
        <v>5.7</v>
      </c>
      <c r="T3055" t="str">
        <f>IF(Table8[[#This Row],[Average]] &gt; $V$7, "Higher", "Lower")</f>
        <v>Lower</v>
      </c>
    </row>
    <row r="3056" spans="1:20" x14ac:dyDescent="0.3">
      <c r="A3056" t="s">
        <v>2233</v>
      </c>
      <c r="B3056">
        <v>184</v>
      </c>
      <c r="C3056">
        <v>88</v>
      </c>
      <c r="D3056">
        <v>19316646</v>
      </c>
      <c r="E3056" t="s">
        <v>543</v>
      </c>
      <c r="F3056" t="s">
        <v>2025</v>
      </c>
      <c r="G3056" t="s">
        <v>6595</v>
      </c>
      <c r="H3056">
        <v>52069</v>
      </c>
      <c r="I3056">
        <v>95</v>
      </c>
      <c r="J3056" t="s">
        <v>29</v>
      </c>
      <c r="K3056" t="s">
        <v>30</v>
      </c>
      <c r="L3056">
        <v>30000000</v>
      </c>
      <c r="M3056">
        <v>2013</v>
      </c>
      <c r="N3056">
        <v>5.6</v>
      </c>
      <c r="O3056">
        <v>-10683354</v>
      </c>
      <c r="R3056" t="s">
        <v>4184</v>
      </c>
      <c r="S3056" cm="1">
        <f t="array" ref="S3056">AVERAGE(IF(Table7[director_name]=R3056, Table7[imdb_score]))</f>
        <v>5.7</v>
      </c>
      <c r="T3056" t="str">
        <f>IF(Table8[[#This Row],[Average]] &gt; $V$7, "Higher", "Lower")</f>
        <v>Lower</v>
      </c>
    </row>
    <row r="3057" spans="1:20" x14ac:dyDescent="0.3">
      <c r="A3057" t="s">
        <v>1655</v>
      </c>
      <c r="B3057">
        <v>260</v>
      </c>
      <c r="C3057">
        <v>107</v>
      </c>
      <c r="D3057">
        <v>7268659</v>
      </c>
      <c r="E3057" t="s">
        <v>1562</v>
      </c>
      <c r="F3057" t="s">
        <v>4253</v>
      </c>
      <c r="G3057" t="s">
        <v>6596</v>
      </c>
      <c r="H3057">
        <v>59248</v>
      </c>
      <c r="I3057">
        <v>164</v>
      </c>
      <c r="J3057" t="s">
        <v>29</v>
      </c>
      <c r="K3057" t="s">
        <v>2383</v>
      </c>
      <c r="L3057">
        <v>20000000</v>
      </c>
      <c r="M3057">
        <v>2013</v>
      </c>
      <c r="N3057">
        <v>5.6</v>
      </c>
      <c r="O3057">
        <v>-12731341</v>
      </c>
      <c r="R3057" t="s">
        <v>4216</v>
      </c>
      <c r="S3057" cm="1">
        <f t="array" ref="S3057">AVERAGE(IF(Table7[director_name]=R3057, Table7[imdb_score]))</f>
        <v>5.7</v>
      </c>
      <c r="T3057" t="str">
        <f>IF(Table8[[#This Row],[Average]] &gt; $V$7, "Higher", "Lower")</f>
        <v>Lower</v>
      </c>
    </row>
    <row r="3058" spans="1:20" x14ac:dyDescent="0.3">
      <c r="A3058" t="s">
        <v>4387</v>
      </c>
      <c r="B3058">
        <v>133</v>
      </c>
      <c r="C3058">
        <v>89</v>
      </c>
      <c r="D3058">
        <v>21784432</v>
      </c>
      <c r="E3058" t="s">
        <v>676</v>
      </c>
      <c r="F3058" t="s">
        <v>313</v>
      </c>
      <c r="G3058" t="s">
        <v>6597</v>
      </c>
      <c r="H3058">
        <v>37493</v>
      </c>
      <c r="I3058">
        <v>108</v>
      </c>
      <c r="J3058" t="s">
        <v>29</v>
      </c>
      <c r="K3058" t="s">
        <v>30</v>
      </c>
      <c r="L3058">
        <v>35000000</v>
      </c>
      <c r="M3058">
        <v>2013</v>
      </c>
      <c r="N3058">
        <v>5.6</v>
      </c>
      <c r="O3058">
        <v>-13215568</v>
      </c>
      <c r="R3058" t="s">
        <v>4197</v>
      </c>
      <c r="S3058" cm="1">
        <f t="array" ref="S3058">AVERAGE(IF(Table7[director_name]=R3058, Table7[imdb_score]))</f>
        <v>5.7</v>
      </c>
      <c r="T3058" t="str">
        <f>IF(Table8[[#This Row],[Average]] &gt; $V$7, "Higher", "Lower")</f>
        <v>Lower</v>
      </c>
    </row>
    <row r="3059" spans="1:20" x14ac:dyDescent="0.3">
      <c r="A3059" t="s">
        <v>4053</v>
      </c>
      <c r="B3059">
        <v>106</v>
      </c>
      <c r="C3059">
        <v>102</v>
      </c>
      <c r="D3059">
        <v>24044532</v>
      </c>
      <c r="E3059" t="s">
        <v>588</v>
      </c>
      <c r="F3059" t="s">
        <v>6598</v>
      </c>
      <c r="G3059" t="s">
        <v>6599</v>
      </c>
      <c r="H3059">
        <v>19686</v>
      </c>
      <c r="I3059">
        <v>180</v>
      </c>
      <c r="J3059" t="s">
        <v>29</v>
      </c>
      <c r="K3059" t="s">
        <v>30</v>
      </c>
      <c r="L3059">
        <v>38000000</v>
      </c>
      <c r="M3059">
        <v>2001</v>
      </c>
      <c r="N3059">
        <v>5.6</v>
      </c>
      <c r="O3059">
        <v>-13955468</v>
      </c>
      <c r="R3059" t="s">
        <v>4197</v>
      </c>
      <c r="S3059" cm="1">
        <f t="array" ref="S3059">AVERAGE(IF(Table7[director_name]=R3059, Table7[imdb_score]))</f>
        <v>5.7</v>
      </c>
      <c r="T3059" t="str">
        <f>IF(Table8[[#This Row],[Average]] &gt; $V$7, "Higher", "Lower")</f>
        <v>Lower</v>
      </c>
    </row>
    <row r="3060" spans="1:20" x14ac:dyDescent="0.3">
      <c r="A3060" t="s">
        <v>4409</v>
      </c>
      <c r="B3060">
        <v>93</v>
      </c>
      <c r="C3060">
        <v>76</v>
      </c>
      <c r="D3060">
        <v>19447478</v>
      </c>
      <c r="E3060" t="s">
        <v>6600</v>
      </c>
      <c r="F3060" t="s">
        <v>1574</v>
      </c>
      <c r="G3060" t="s">
        <v>6601</v>
      </c>
      <c r="H3060">
        <v>15788</v>
      </c>
      <c r="I3060">
        <v>80</v>
      </c>
      <c r="J3060" t="s">
        <v>29</v>
      </c>
      <c r="K3060" t="s">
        <v>200</v>
      </c>
      <c r="L3060">
        <v>35000000</v>
      </c>
      <c r="M3060">
        <v>2005</v>
      </c>
      <c r="N3060">
        <v>5.6</v>
      </c>
      <c r="O3060">
        <v>-15552522</v>
      </c>
      <c r="R3060" t="s">
        <v>4197</v>
      </c>
      <c r="S3060" cm="1">
        <f t="array" ref="S3060">AVERAGE(IF(Table7[director_name]=R3060, Table7[imdb_score]))</f>
        <v>5.7</v>
      </c>
      <c r="T3060" t="str">
        <f>IF(Table8[[#This Row],[Average]] &gt; $V$7, "Higher", "Lower")</f>
        <v>Lower</v>
      </c>
    </row>
    <row r="3061" spans="1:20" x14ac:dyDescent="0.3">
      <c r="A3061" t="s">
        <v>528</v>
      </c>
      <c r="B3061">
        <v>73</v>
      </c>
      <c r="C3061">
        <v>96</v>
      </c>
      <c r="D3061">
        <v>14208384</v>
      </c>
      <c r="E3061" t="s">
        <v>289</v>
      </c>
      <c r="F3061" t="s">
        <v>6602</v>
      </c>
      <c r="G3061" t="s">
        <v>6603</v>
      </c>
      <c r="H3061">
        <v>11520</v>
      </c>
      <c r="I3061">
        <v>105</v>
      </c>
      <c r="J3061" t="s">
        <v>29</v>
      </c>
      <c r="K3061" t="s">
        <v>30</v>
      </c>
      <c r="L3061">
        <v>30000000</v>
      </c>
      <c r="M3061">
        <v>2003</v>
      </c>
      <c r="N3061">
        <v>5.6</v>
      </c>
      <c r="O3061">
        <v>-15791616</v>
      </c>
      <c r="R3061" t="s">
        <v>4174</v>
      </c>
      <c r="S3061" cm="1">
        <f t="array" ref="S3061">AVERAGE(IF(Table7[director_name]=R3061, Table7[imdb_score]))</f>
        <v>5.7</v>
      </c>
      <c r="T3061" t="str">
        <f>IF(Table8[[#This Row],[Average]] &gt; $V$7, "Higher", "Lower")</f>
        <v>Lower</v>
      </c>
    </row>
    <row r="3062" spans="1:20" x14ac:dyDescent="0.3">
      <c r="A3062" t="s">
        <v>2758</v>
      </c>
      <c r="B3062">
        <v>74</v>
      </c>
      <c r="C3062">
        <v>113</v>
      </c>
      <c r="D3062">
        <v>17149</v>
      </c>
      <c r="E3062" t="s">
        <v>130</v>
      </c>
      <c r="F3062" t="s">
        <v>6604</v>
      </c>
      <c r="G3062" t="s">
        <v>6605</v>
      </c>
      <c r="H3062">
        <v>12128</v>
      </c>
      <c r="I3062">
        <v>61</v>
      </c>
      <c r="J3062" t="s">
        <v>29</v>
      </c>
      <c r="K3062" t="s">
        <v>6606</v>
      </c>
      <c r="L3062">
        <v>20000000</v>
      </c>
      <c r="M3062">
        <v>2011</v>
      </c>
      <c r="N3062">
        <v>5.6</v>
      </c>
      <c r="O3062">
        <v>-19982851</v>
      </c>
      <c r="R3062" t="s">
        <v>4211</v>
      </c>
      <c r="S3062" cm="1">
        <f t="array" ref="S3062">AVERAGE(IF(Table7[director_name]=R3062, Table7[imdb_score]))</f>
        <v>5.7</v>
      </c>
      <c r="T3062" t="str">
        <f>IF(Table8[[#This Row],[Average]] &gt; $V$7, "Higher", "Lower")</f>
        <v>Lower</v>
      </c>
    </row>
    <row r="3063" spans="1:20" x14ac:dyDescent="0.3">
      <c r="A3063" t="s">
        <v>3514</v>
      </c>
      <c r="B3063">
        <v>382</v>
      </c>
      <c r="C3063">
        <v>106</v>
      </c>
      <c r="D3063">
        <v>64933670</v>
      </c>
      <c r="E3063" t="s">
        <v>6380</v>
      </c>
      <c r="F3063" t="s">
        <v>2153</v>
      </c>
      <c r="G3063" t="s">
        <v>6607</v>
      </c>
      <c r="H3063">
        <v>70838</v>
      </c>
      <c r="I3063">
        <v>208</v>
      </c>
      <c r="J3063" t="s">
        <v>29</v>
      </c>
      <c r="K3063" t="s">
        <v>30</v>
      </c>
      <c r="L3063">
        <v>85000000</v>
      </c>
      <c r="M3063">
        <v>2012</v>
      </c>
      <c r="N3063">
        <v>5.6</v>
      </c>
      <c r="O3063">
        <v>-20066330</v>
      </c>
      <c r="R3063" t="s">
        <v>4177</v>
      </c>
      <c r="S3063" cm="1">
        <f t="array" ref="S3063">AVERAGE(IF(Table7[director_name]=R3063, Table7[imdb_score]))</f>
        <v>5.7</v>
      </c>
      <c r="T3063" t="str">
        <f>IF(Table8[[#This Row],[Average]] &gt; $V$7, "Higher", "Lower")</f>
        <v>Lower</v>
      </c>
    </row>
    <row r="3064" spans="1:20" x14ac:dyDescent="0.3">
      <c r="A3064" t="s">
        <v>2485</v>
      </c>
      <c r="B3064">
        <v>52</v>
      </c>
      <c r="C3064">
        <v>114</v>
      </c>
      <c r="D3064">
        <v>6543194</v>
      </c>
      <c r="E3064" t="s">
        <v>1187</v>
      </c>
      <c r="F3064" t="s">
        <v>5918</v>
      </c>
      <c r="G3064" t="s">
        <v>6608</v>
      </c>
      <c r="H3064">
        <v>3740</v>
      </c>
      <c r="I3064">
        <v>61</v>
      </c>
      <c r="J3064" t="s">
        <v>29</v>
      </c>
      <c r="K3064" t="s">
        <v>30</v>
      </c>
      <c r="L3064">
        <v>34000000</v>
      </c>
      <c r="M3064">
        <v>2000</v>
      </c>
      <c r="N3064">
        <v>5.6</v>
      </c>
      <c r="O3064">
        <v>-27456806</v>
      </c>
      <c r="R3064" t="s">
        <v>4184</v>
      </c>
      <c r="S3064" cm="1">
        <f t="array" ref="S3064">AVERAGE(IF(Table7[director_name]=R3064, Table7[imdb_score]))</f>
        <v>5.7</v>
      </c>
      <c r="T3064" t="str">
        <f>IF(Table8[[#This Row],[Average]] &gt; $V$7, "Higher", "Lower")</f>
        <v>Lower</v>
      </c>
    </row>
    <row r="3065" spans="1:20" x14ac:dyDescent="0.3">
      <c r="A3065" t="s">
        <v>346</v>
      </c>
      <c r="B3065">
        <v>240</v>
      </c>
      <c r="C3065">
        <v>121</v>
      </c>
      <c r="D3065">
        <v>22518325</v>
      </c>
      <c r="E3065" t="s">
        <v>140</v>
      </c>
      <c r="F3065" t="s">
        <v>740</v>
      </c>
      <c r="G3065" t="s">
        <v>6609</v>
      </c>
      <c r="H3065">
        <v>63363</v>
      </c>
      <c r="I3065">
        <v>644</v>
      </c>
      <c r="J3065" t="s">
        <v>29</v>
      </c>
      <c r="K3065" t="s">
        <v>227</v>
      </c>
      <c r="L3065">
        <v>50000000</v>
      </c>
      <c r="M3065">
        <v>2006</v>
      </c>
      <c r="N3065">
        <v>5.6</v>
      </c>
      <c r="O3065">
        <v>-27481675</v>
      </c>
      <c r="R3065" t="s">
        <v>4179</v>
      </c>
      <c r="S3065" cm="1">
        <f t="array" ref="S3065">AVERAGE(IF(Table7[director_name]=R3065, Table7[imdb_score]))</f>
        <v>5.7</v>
      </c>
      <c r="T3065" t="str">
        <f>IF(Table8[[#This Row],[Average]] &gt; $V$7, "Higher", "Lower")</f>
        <v>Lower</v>
      </c>
    </row>
    <row r="3066" spans="1:20" x14ac:dyDescent="0.3">
      <c r="A3066" t="s">
        <v>475</v>
      </c>
      <c r="B3066">
        <v>284</v>
      </c>
      <c r="C3066">
        <v>110</v>
      </c>
      <c r="D3066">
        <v>42272747</v>
      </c>
      <c r="E3066" t="s">
        <v>6570</v>
      </c>
      <c r="F3066" t="s">
        <v>2079</v>
      </c>
      <c r="G3066" t="s">
        <v>6610</v>
      </c>
      <c r="H3066">
        <v>78635</v>
      </c>
      <c r="I3066">
        <v>1040</v>
      </c>
      <c r="J3066" t="s">
        <v>29</v>
      </c>
      <c r="K3066" t="s">
        <v>30</v>
      </c>
      <c r="L3066">
        <v>70000000</v>
      </c>
      <c r="M3066">
        <v>2006</v>
      </c>
      <c r="N3066">
        <v>5.6</v>
      </c>
      <c r="O3066">
        <v>-27727253</v>
      </c>
      <c r="R3066" t="s">
        <v>4233</v>
      </c>
      <c r="S3066" cm="1">
        <f t="array" ref="S3066">AVERAGE(IF(Table7[director_name]=R3066, Table7[imdb_score]))</f>
        <v>5.7</v>
      </c>
      <c r="T3066" t="str">
        <f>IF(Table8[[#This Row],[Average]] &gt; $V$7, "Higher", "Lower")</f>
        <v>Lower</v>
      </c>
    </row>
    <row r="3067" spans="1:20" x14ac:dyDescent="0.3">
      <c r="A3067" t="s">
        <v>1813</v>
      </c>
      <c r="B3067">
        <v>208</v>
      </c>
      <c r="C3067">
        <v>102</v>
      </c>
      <c r="D3067">
        <v>21557240</v>
      </c>
      <c r="E3067" t="s">
        <v>364</v>
      </c>
      <c r="F3067" t="s">
        <v>418</v>
      </c>
      <c r="G3067" t="s">
        <v>6611</v>
      </c>
      <c r="H3067">
        <v>85237</v>
      </c>
      <c r="I3067">
        <v>274</v>
      </c>
      <c r="J3067" t="s">
        <v>29</v>
      </c>
      <c r="K3067" t="s">
        <v>30</v>
      </c>
      <c r="L3067">
        <v>49900000</v>
      </c>
      <c r="M3067">
        <v>2011</v>
      </c>
      <c r="N3067">
        <v>5.6</v>
      </c>
      <c r="O3067">
        <v>-28342760</v>
      </c>
      <c r="R3067" t="s">
        <v>4208</v>
      </c>
      <c r="S3067" cm="1">
        <f t="array" ref="S3067">AVERAGE(IF(Table7[director_name]=R3067, Table7[imdb_score]))</f>
        <v>5.7</v>
      </c>
      <c r="T3067" t="str">
        <f>IF(Table8[[#This Row],[Average]] &gt; $V$7, "Higher", "Lower")</f>
        <v>Lower</v>
      </c>
    </row>
    <row r="3068" spans="1:20" x14ac:dyDescent="0.3">
      <c r="A3068" t="s">
        <v>346</v>
      </c>
      <c r="B3068">
        <v>181</v>
      </c>
      <c r="C3068">
        <v>114</v>
      </c>
      <c r="D3068">
        <v>60874615</v>
      </c>
      <c r="E3068" t="s">
        <v>471</v>
      </c>
      <c r="F3068" t="s">
        <v>576</v>
      </c>
      <c r="G3068" t="s">
        <v>6612</v>
      </c>
      <c r="H3068">
        <v>60467</v>
      </c>
      <c r="I3068">
        <v>949</v>
      </c>
      <c r="J3068" t="s">
        <v>29</v>
      </c>
      <c r="K3068" t="s">
        <v>30</v>
      </c>
      <c r="L3068">
        <v>90000000</v>
      </c>
      <c r="M3068">
        <v>2000</v>
      </c>
      <c r="N3068">
        <v>5.6</v>
      </c>
      <c r="O3068">
        <v>-29125385</v>
      </c>
      <c r="R3068" t="s">
        <v>4238</v>
      </c>
      <c r="S3068" cm="1">
        <f t="array" ref="S3068">AVERAGE(IF(Table7[director_name]=R3068, Table7[imdb_score]))</f>
        <v>5.7</v>
      </c>
      <c r="T3068" t="str">
        <f>IF(Table8[[#This Row],[Average]] &gt; $V$7, "Higher", "Lower")</f>
        <v>Lower</v>
      </c>
    </row>
    <row r="3069" spans="1:20" x14ac:dyDescent="0.3">
      <c r="A3069" t="s">
        <v>943</v>
      </c>
      <c r="B3069">
        <v>47</v>
      </c>
      <c r="C3069">
        <v>107</v>
      </c>
      <c r="D3069">
        <v>20550712</v>
      </c>
      <c r="E3069" t="s">
        <v>1449</v>
      </c>
      <c r="F3069" t="s">
        <v>106</v>
      </c>
      <c r="G3069" t="s">
        <v>6613</v>
      </c>
      <c r="H3069">
        <v>40346</v>
      </c>
      <c r="I3069">
        <v>95</v>
      </c>
      <c r="J3069" t="s">
        <v>29</v>
      </c>
      <c r="K3069" t="s">
        <v>30</v>
      </c>
      <c r="L3069">
        <v>50000000</v>
      </c>
      <c r="M3069">
        <v>1996</v>
      </c>
      <c r="N3069">
        <v>5.6</v>
      </c>
      <c r="O3069">
        <v>-29449288</v>
      </c>
      <c r="R3069" t="s">
        <v>4179</v>
      </c>
      <c r="S3069" cm="1">
        <f t="array" ref="S3069">AVERAGE(IF(Table7[director_name]=R3069, Table7[imdb_score]))</f>
        <v>5.7</v>
      </c>
      <c r="T3069" t="str">
        <f>IF(Table8[[#This Row],[Average]] &gt; $V$7, "Higher", "Lower")</f>
        <v>Lower</v>
      </c>
    </row>
    <row r="3070" spans="1:20" x14ac:dyDescent="0.3">
      <c r="A3070" t="s">
        <v>4335</v>
      </c>
      <c r="B3070">
        <v>40</v>
      </c>
      <c r="C3070">
        <v>105</v>
      </c>
      <c r="D3070">
        <v>35324232</v>
      </c>
      <c r="E3070" t="s">
        <v>3713</v>
      </c>
      <c r="F3070" t="s">
        <v>6614</v>
      </c>
      <c r="G3070" t="s">
        <v>6615</v>
      </c>
      <c r="H3070">
        <v>32224</v>
      </c>
      <c r="I3070">
        <v>62</v>
      </c>
      <c r="J3070" t="s">
        <v>29</v>
      </c>
      <c r="K3070" t="s">
        <v>30</v>
      </c>
      <c r="L3070">
        <v>68000000</v>
      </c>
      <c r="M3070">
        <v>1995</v>
      </c>
      <c r="N3070">
        <v>5.6</v>
      </c>
      <c r="O3070">
        <v>-32675768</v>
      </c>
      <c r="R3070" t="s">
        <v>4213</v>
      </c>
      <c r="S3070" cm="1">
        <f t="array" ref="S3070">AVERAGE(IF(Table7[director_name]=R3070, Table7[imdb_score]))</f>
        <v>5.7</v>
      </c>
      <c r="T3070" t="str">
        <f>IF(Table8[[#This Row],[Average]] &gt; $V$7, "Higher", "Lower")</f>
        <v>Lower</v>
      </c>
    </row>
    <row r="3071" spans="1:20" x14ac:dyDescent="0.3">
      <c r="A3071" t="s">
        <v>3509</v>
      </c>
      <c r="B3071">
        <v>157</v>
      </c>
      <c r="C3071">
        <v>116</v>
      </c>
      <c r="D3071">
        <v>36931089</v>
      </c>
      <c r="E3071" t="s">
        <v>676</v>
      </c>
      <c r="F3071" t="s">
        <v>1823</v>
      </c>
      <c r="G3071" t="s">
        <v>6616</v>
      </c>
      <c r="H3071">
        <v>70681</v>
      </c>
      <c r="I3071">
        <v>198</v>
      </c>
      <c r="J3071" t="s">
        <v>29</v>
      </c>
      <c r="K3071" t="s">
        <v>30</v>
      </c>
      <c r="L3071">
        <v>70000000</v>
      </c>
      <c r="M3071">
        <v>2012</v>
      </c>
      <c r="N3071">
        <v>5.6</v>
      </c>
      <c r="O3071">
        <v>-33068911</v>
      </c>
      <c r="R3071" t="s">
        <v>4199</v>
      </c>
      <c r="S3071" cm="1">
        <f t="array" ref="S3071">AVERAGE(IF(Table7[director_name]=R3071, Table7[imdb_score]))</f>
        <v>5.7</v>
      </c>
      <c r="T3071" t="str">
        <f>IF(Table8[[#This Row],[Average]] &gt; $V$7, "Higher", "Lower")</f>
        <v>Lower</v>
      </c>
    </row>
    <row r="3072" spans="1:20" x14ac:dyDescent="0.3">
      <c r="A3072" t="s">
        <v>4332</v>
      </c>
      <c r="B3072">
        <v>93</v>
      </c>
      <c r="C3072">
        <v>107</v>
      </c>
      <c r="D3072">
        <v>16088610</v>
      </c>
      <c r="E3072" t="s">
        <v>4443</v>
      </c>
      <c r="F3072" t="s">
        <v>4471</v>
      </c>
      <c r="G3072" t="s">
        <v>6617</v>
      </c>
      <c r="H3072">
        <v>10417</v>
      </c>
      <c r="I3072">
        <v>39</v>
      </c>
      <c r="J3072" t="s">
        <v>29</v>
      </c>
      <c r="K3072" t="s">
        <v>30</v>
      </c>
      <c r="L3072">
        <v>55000000</v>
      </c>
      <c r="M3072">
        <v>2009</v>
      </c>
      <c r="N3072">
        <v>5.6</v>
      </c>
      <c r="O3072">
        <v>-38911390</v>
      </c>
      <c r="R3072" t="s">
        <v>4187</v>
      </c>
      <c r="S3072" cm="1">
        <f t="array" ref="S3072">AVERAGE(IF(Table7[director_name]=R3072, Table7[imdb_score]))</f>
        <v>5.7</v>
      </c>
      <c r="T3072" t="str">
        <f>IF(Table8[[#This Row],[Average]] &gt; $V$7, "Higher", "Lower")</f>
        <v>Lower</v>
      </c>
    </row>
    <row r="3073" spans="1:20" x14ac:dyDescent="0.3">
      <c r="A3073" t="s">
        <v>2859</v>
      </c>
      <c r="B3073">
        <v>35</v>
      </c>
      <c r="C3073">
        <v>114</v>
      </c>
      <c r="D3073">
        <v>50628009</v>
      </c>
      <c r="E3073" t="s">
        <v>6618</v>
      </c>
      <c r="F3073" t="s">
        <v>2217</v>
      </c>
      <c r="G3073" t="s">
        <v>6619</v>
      </c>
      <c r="H3073">
        <v>22955</v>
      </c>
      <c r="I3073">
        <v>88</v>
      </c>
      <c r="J3073" t="s">
        <v>29</v>
      </c>
      <c r="K3073" t="s">
        <v>30</v>
      </c>
      <c r="L3073">
        <v>90000000</v>
      </c>
      <c r="M3073">
        <v>1998</v>
      </c>
      <c r="N3073">
        <v>5.6</v>
      </c>
      <c r="O3073">
        <v>-39371991</v>
      </c>
      <c r="R3073" t="s">
        <v>4202</v>
      </c>
      <c r="S3073" cm="1">
        <f t="array" ref="S3073">AVERAGE(IF(Table7[director_name]=R3073, Table7[imdb_score]))</f>
        <v>5.7</v>
      </c>
      <c r="T3073" t="str">
        <f>IF(Table8[[#This Row],[Average]] &gt; $V$7, "Higher", "Lower")</f>
        <v>Lower</v>
      </c>
    </row>
    <row r="3074" spans="1:20" x14ac:dyDescent="0.3">
      <c r="A3074" t="s">
        <v>1897</v>
      </c>
      <c r="B3074">
        <v>128</v>
      </c>
      <c r="C3074">
        <v>116</v>
      </c>
      <c r="D3074">
        <v>30157016</v>
      </c>
      <c r="E3074" t="s">
        <v>4350</v>
      </c>
      <c r="F3074" t="s">
        <v>136</v>
      </c>
      <c r="G3074" t="s">
        <v>6620</v>
      </c>
      <c r="H3074">
        <v>39659</v>
      </c>
      <c r="I3074">
        <v>189</v>
      </c>
      <c r="J3074" t="s">
        <v>29</v>
      </c>
      <c r="K3074" t="s">
        <v>30</v>
      </c>
      <c r="L3074">
        <v>70000000</v>
      </c>
      <c r="M3074">
        <v>2002</v>
      </c>
      <c r="N3074">
        <v>5.6</v>
      </c>
      <c r="O3074">
        <v>-39842984</v>
      </c>
      <c r="R3074" t="s">
        <v>4235</v>
      </c>
      <c r="S3074" cm="1">
        <f t="array" ref="S3074">AVERAGE(IF(Table7[director_name]=R3074, Table7[imdb_score]))</f>
        <v>5.7</v>
      </c>
      <c r="T3074" t="str">
        <f>IF(Table8[[#This Row],[Average]] &gt; $V$7, "Higher", "Lower")</f>
        <v>Lower</v>
      </c>
    </row>
    <row r="3075" spans="1:20" x14ac:dyDescent="0.3">
      <c r="A3075" t="s">
        <v>2276</v>
      </c>
      <c r="B3075">
        <v>82</v>
      </c>
      <c r="C3075">
        <v>87</v>
      </c>
      <c r="D3075">
        <v>6291602</v>
      </c>
      <c r="E3075" t="s">
        <v>5181</v>
      </c>
      <c r="F3075" t="s">
        <v>1921</v>
      </c>
      <c r="G3075" t="s">
        <v>6621</v>
      </c>
      <c r="H3075">
        <v>8070</v>
      </c>
      <c r="I3075">
        <v>91</v>
      </c>
      <c r="J3075" t="s">
        <v>29</v>
      </c>
      <c r="K3075" t="s">
        <v>30</v>
      </c>
      <c r="L3075">
        <v>50000000</v>
      </c>
      <c r="M3075">
        <v>2000</v>
      </c>
      <c r="N3075">
        <v>5.6</v>
      </c>
      <c r="O3075">
        <v>-43708398</v>
      </c>
      <c r="R3075" t="s">
        <v>4227</v>
      </c>
      <c r="S3075" cm="1">
        <f t="array" ref="S3075">AVERAGE(IF(Table7[director_name]=R3075, Table7[imdb_score]))</f>
        <v>5.7</v>
      </c>
      <c r="T3075" t="str">
        <f>IF(Table8[[#This Row],[Average]] &gt; $V$7, "Higher", "Lower")</f>
        <v>Lower</v>
      </c>
    </row>
    <row r="3076" spans="1:20" x14ac:dyDescent="0.3">
      <c r="A3076" t="s">
        <v>290</v>
      </c>
      <c r="B3076">
        <v>164</v>
      </c>
      <c r="C3076">
        <v>101</v>
      </c>
      <c r="D3076">
        <v>22531698</v>
      </c>
      <c r="E3076" t="s">
        <v>86</v>
      </c>
      <c r="F3076" t="s">
        <v>788</v>
      </c>
      <c r="G3076" t="s">
        <v>6622</v>
      </c>
      <c r="H3076">
        <v>81523</v>
      </c>
      <c r="I3076">
        <v>214</v>
      </c>
      <c r="J3076" t="s">
        <v>29</v>
      </c>
      <c r="K3076" t="s">
        <v>241</v>
      </c>
      <c r="L3076">
        <v>70000000</v>
      </c>
      <c r="M3076">
        <v>2008</v>
      </c>
      <c r="N3076">
        <v>5.6</v>
      </c>
      <c r="O3076">
        <v>-47468302</v>
      </c>
      <c r="R3076" t="s">
        <v>4195</v>
      </c>
      <c r="S3076" cm="1">
        <f t="array" ref="S3076">AVERAGE(IF(Table7[director_name]=R3076, Table7[imdb_score]))</f>
        <v>5.7</v>
      </c>
      <c r="T3076" t="str">
        <f>IF(Table8[[#This Row],[Average]] &gt; $V$7, "Higher", "Lower")</f>
        <v>Lower</v>
      </c>
    </row>
    <row r="3077" spans="1:20" x14ac:dyDescent="0.3">
      <c r="A3077" t="s">
        <v>3857</v>
      </c>
      <c r="B3077">
        <v>272</v>
      </c>
      <c r="C3077">
        <v>105</v>
      </c>
      <c r="D3077">
        <v>23219748</v>
      </c>
      <c r="E3077" t="s">
        <v>3322</v>
      </c>
      <c r="F3077" t="s">
        <v>6623</v>
      </c>
      <c r="G3077" t="s">
        <v>6624</v>
      </c>
      <c r="H3077">
        <v>84508</v>
      </c>
      <c r="I3077">
        <v>308</v>
      </c>
      <c r="J3077" t="s">
        <v>29</v>
      </c>
      <c r="K3077" t="s">
        <v>442</v>
      </c>
      <c r="L3077">
        <v>80000000</v>
      </c>
      <c r="M3077">
        <v>2014</v>
      </c>
      <c r="N3077">
        <v>5.6</v>
      </c>
      <c r="O3077">
        <v>-56780252</v>
      </c>
      <c r="R3077" t="s">
        <v>4222</v>
      </c>
      <c r="S3077" cm="1">
        <f t="array" ref="S3077">AVERAGE(IF(Table7[director_name]=R3077, Table7[imdb_score]))</f>
        <v>5.7</v>
      </c>
      <c r="T3077" t="str">
        <f>IF(Table8[[#This Row],[Average]] &gt; $V$7, "Higher", "Lower")</f>
        <v>Lower</v>
      </c>
    </row>
    <row r="3078" spans="1:20" x14ac:dyDescent="0.3">
      <c r="A3078" t="s">
        <v>4345</v>
      </c>
      <c r="B3078">
        <v>90</v>
      </c>
      <c r="C3078">
        <v>103</v>
      </c>
      <c r="D3078">
        <v>668171</v>
      </c>
      <c r="E3078" t="s">
        <v>1517</v>
      </c>
      <c r="F3078" t="s">
        <v>6625</v>
      </c>
      <c r="G3078" t="s">
        <v>6626</v>
      </c>
      <c r="H3078">
        <v>8215</v>
      </c>
      <c r="I3078">
        <v>132</v>
      </c>
      <c r="J3078" t="s">
        <v>139</v>
      </c>
      <c r="K3078" t="s">
        <v>926</v>
      </c>
      <c r="L3078">
        <v>60000000</v>
      </c>
      <c r="M3078">
        <v>2005</v>
      </c>
      <c r="N3078">
        <v>5.6</v>
      </c>
      <c r="O3078">
        <v>-59331829</v>
      </c>
      <c r="R3078" t="s">
        <v>4230</v>
      </c>
      <c r="S3078" cm="1">
        <f t="array" ref="S3078">AVERAGE(IF(Table7[director_name]=R3078, Table7[imdb_score]))</f>
        <v>5.7</v>
      </c>
      <c r="T3078" t="str">
        <f>IF(Table8[[#This Row],[Average]] &gt; $V$7, "Higher", "Lower")</f>
        <v>Lower</v>
      </c>
    </row>
    <row r="3079" spans="1:20" x14ac:dyDescent="0.3">
      <c r="A3079" t="s">
        <v>2145</v>
      </c>
      <c r="B3079">
        <v>123</v>
      </c>
      <c r="C3079">
        <v>116</v>
      </c>
      <c r="D3079">
        <v>19480739</v>
      </c>
      <c r="E3079" t="s">
        <v>248</v>
      </c>
      <c r="F3079" t="s">
        <v>2075</v>
      </c>
      <c r="G3079" t="s">
        <v>6627</v>
      </c>
      <c r="H3079">
        <v>53057</v>
      </c>
      <c r="I3079">
        <v>457</v>
      </c>
      <c r="J3079" t="s">
        <v>29</v>
      </c>
      <c r="K3079" t="s">
        <v>30</v>
      </c>
      <c r="L3079">
        <v>80000000</v>
      </c>
      <c r="M3079">
        <v>2003</v>
      </c>
      <c r="N3079">
        <v>5.6</v>
      </c>
      <c r="O3079">
        <v>-60519261</v>
      </c>
      <c r="R3079" t="s">
        <v>4181</v>
      </c>
      <c r="S3079" cm="1">
        <f t="array" ref="S3079">AVERAGE(IF(Table7[director_name]=R3079, Table7[imdb_score]))</f>
        <v>5.7</v>
      </c>
      <c r="T3079" t="str">
        <f>IF(Table8[[#This Row],[Average]] &gt; $V$7, "Higher", "Lower")</f>
        <v>Lower</v>
      </c>
    </row>
    <row r="3080" spans="1:20" x14ac:dyDescent="0.3">
      <c r="A3080" t="s">
        <v>714</v>
      </c>
      <c r="B3080">
        <v>436</v>
      </c>
      <c r="C3080">
        <v>123</v>
      </c>
      <c r="D3080">
        <v>116593191</v>
      </c>
      <c r="E3080" t="s">
        <v>248</v>
      </c>
      <c r="F3080" t="s">
        <v>468</v>
      </c>
      <c r="G3080" t="s">
        <v>6628</v>
      </c>
      <c r="H3080">
        <v>223393</v>
      </c>
      <c r="I3080">
        <v>550</v>
      </c>
      <c r="J3080" t="s">
        <v>29</v>
      </c>
      <c r="K3080" t="s">
        <v>30</v>
      </c>
      <c r="L3080">
        <v>200000000</v>
      </c>
      <c r="M3080">
        <v>2011</v>
      </c>
      <c r="N3080">
        <v>5.6</v>
      </c>
      <c r="O3080">
        <v>-83406809</v>
      </c>
      <c r="R3080" t="s">
        <v>4225</v>
      </c>
      <c r="S3080" cm="1">
        <f t="array" ref="S3080">AVERAGE(IF(Table7[director_name]=R3080, Table7[imdb_score]))</f>
        <v>5.7</v>
      </c>
      <c r="T3080" t="str">
        <f>IF(Table8[[#This Row],[Average]] &gt; $V$7, "Higher", "Lower")</f>
        <v>Lower</v>
      </c>
    </row>
    <row r="3081" spans="1:20" x14ac:dyDescent="0.3">
      <c r="A3081" t="s">
        <v>2758</v>
      </c>
      <c r="B3081">
        <v>61</v>
      </c>
      <c r="C3081">
        <v>124</v>
      </c>
      <c r="D3081">
        <v>11000000</v>
      </c>
      <c r="E3081" t="s">
        <v>2411</v>
      </c>
      <c r="F3081" t="s">
        <v>6629</v>
      </c>
      <c r="G3081" t="s">
        <v>6630</v>
      </c>
      <c r="H3081">
        <v>21102</v>
      </c>
      <c r="I3081">
        <v>169</v>
      </c>
      <c r="J3081" t="s">
        <v>29</v>
      </c>
      <c r="K3081" t="s">
        <v>30</v>
      </c>
      <c r="L3081">
        <v>98000000</v>
      </c>
      <c r="M3081">
        <v>1995</v>
      </c>
      <c r="N3081">
        <v>5.6</v>
      </c>
      <c r="O3081">
        <v>-87000000</v>
      </c>
      <c r="R3081" t="s">
        <v>4192</v>
      </c>
      <c r="S3081" cm="1">
        <f t="array" ref="S3081">AVERAGE(IF(Table7[director_name]=R3081, Table7[imdb_score]))</f>
        <v>5.7</v>
      </c>
      <c r="T3081" t="str">
        <f>IF(Table8[[#This Row],[Average]] &gt; $V$7, "Higher", "Lower")</f>
        <v>Lower</v>
      </c>
    </row>
    <row r="3082" spans="1:20" x14ac:dyDescent="0.3">
      <c r="A3082" t="s">
        <v>2787</v>
      </c>
      <c r="B3082">
        <v>208</v>
      </c>
      <c r="C3082">
        <v>96</v>
      </c>
      <c r="D3082">
        <v>33592415</v>
      </c>
      <c r="E3082" t="s">
        <v>6631</v>
      </c>
      <c r="F3082" t="s">
        <v>468</v>
      </c>
      <c r="G3082" t="s">
        <v>6632</v>
      </c>
      <c r="H3082">
        <v>91640</v>
      </c>
      <c r="I3082">
        <v>210</v>
      </c>
      <c r="J3082" t="s">
        <v>29</v>
      </c>
      <c r="K3082" t="s">
        <v>30</v>
      </c>
      <c r="L3082">
        <v>130000000</v>
      </c>
      <c r="M3082">
        <v>2013</v>
      </c>
      <c r="N3082">
        <v>5.6</v>
      </c>
      <c r="O3082">
        <v>-96407585</v>
      </c>
      <c r="R3082" t="s">
        <v>4192</v>
      </c>
      <c r="S3082" cm="1">
        <f t="array" ref="S3082">AVERAGE(IF(Table7[director_name]=R3082, Table7[imdb_score]))</f>
        <v>5.7</v>
      </c>
      <c r="T3082" t="str">
        <f>IF(Table8[[#This Row],[Average]] &gt; $V$7, "Higher", "Lower")</f>
        <v>Lower</v>
      </c>
    </row>
    <row r="3083" spans="1:20" x14ac:dyDescent="0.3">
      <c r="A3083" t="s">
        <v>278</v>
      </c>
      <c r="B3083">
        <v>231</v>
      </c>
      <c r="C3083">
        <v>98</v>
      </c>
      <c r="D3083">
        <v>60655503</v>
      </c>
      <c r="E3083" t="s">
        <v>1050</v>
      </c>
      <c r="F3083" t="s">
        <v>4206</v>
      </c>
      <c r="G3083" t="s">
        <v>6633</v>
      </c>
      <c r="H3083">
        <v>82380</v>
      </c>
      <c r="I3083">
        <v>629</v>
      </c>
      <c r="J3083" t="s">
        <v>29</v>
      </c>
      <c r="K3083" t="s">
        <v>30</v>
      </c>
      <c r="L3083">
        <v>160000000</v>
      </c>
      <c r="M3083">
        <v>2006</v>
      </c>
      <c r="N3083">
        <v>5.6</v>
      </c>
      <c r="O3083">
        <v>-99344497</v>
      </c>
      <c r="R3083" t="s">
        <v>4189</v>
      </c>
      <c r="S3083" cm="1">
        <f t="array" ref="S3083">AVERAGE(IF(Table7[director_name]=R3083, Table7[imdb_score]))</f>
        <v>5.7</v>
      </c>
      <c r="T3083" t="str">
        <f>IF(Table8[[#This Row],[Average]] &gt; $V$7, "Higher", "Lower")</f>
        <v>Lower</v>
      </c>
    </row>
    <row r="3084" spans="1:20" x14ac:dyDescent="0.3">
      <c r="A3084" t="s">
        <v>1801</v>
      </c>
      <c r="B3084">
        <v>322</v>
      </c>
      <c r="C3084">
        <v>115</v>
      </c>
      <c r="D3084">
        <v>292298923</v>
      </c>
      <c r="E3084" t="s">
        <v>6634</v>
      </c>
      <c r="F3084" t="s">
        <v>1416</v>
      </c>
      <c r="G3084" t="s">
        <v>6635</v>
      </c>
      <c r="H3084">
        <v>185394</v>
      </c>
      <c r="I3084">
        <v>329</v>
      </c>
      <c r="J3084" t="s">
        <v>29</v>
      </c>
      <c r="K3084" t="s">
        <v>30</v>
      </c>
      <c r="L3084">
        <v>120000000</v>
      </c>
      <c r="M3084">
        <v>2012</v>
      </c>
      <c r="N3084">
        <v>5.5</v>
      </c>
      <c r="O3084">
        <v>172298923</v>
      </c>
      <c r="R3084" t="s">
        <v>4184</v>
      </c>
      <c r="S3084" cm="1">
        <f t="array" ref="S3084">AVERAGE(IF(Table7[director_name]=R3084, Table7[imdb_score]))</f>
        <v>5.7</v>
      </c>
      <c r="T3084" t="str">
        <f>IF(Table8[[#This Row],[Average]] &gt; $V$7, "Higher", "Lower")</f>
        <v>Lower</v>
      </c>
    </row>
    <row r="3085" spans="1:20" x14ac:dyDescent="0.3">
      <c r="A3085" t="s">
        <v>1948</v>
      </c>
      <c r="B3085">
        <v>121</v>
      </c>
      <c r="C3085">
        <v>105</v>
      </c>
      <c r="D3085">
        <v>132541238</v>
      </c>
      <c r="E3085" t="s">
        <v>676</v>
      </c>
      <c r="F3085" t="s">
        <v>6636</v>
      </c>
      <c r="G3085" t="s">
        <v>6637</v>
      </c>
      <c r="H3085">
        <v>30058</v>
      </c>
      <c r="I3085">
        <v>236</v>
      </c>
      <c r="J3085" t="s">
        <v>29</v>
      </c>
      <c r="K3085" t="s">
        <v>30</v>
      </c>
      <c r="L3085">
        <v>33000000</v>
      </c>
      <c r="M3085">
        <v>2003</v>
      </c>
      <c r="N3085">
        <v>5.5</v>
      </c>
      <c r="O3085">
        <v>99541238</v>
      </c>
      <c r="R3085" t="s">
        <v>4216</v>
      </c>
      <c r="S3085" cm="1">
        <f t="array" ref="S3085">AVERAGE(IF(Table7[director_name]=R3085, Table7[imdb_score]))</f>
        <v>5.7</v>
      </c>
      <c r="T3085" t="str">
        <f>IF(Table8[[#This Row],[Average]] &gt; $V$7, "Higher", "Lower")</f>
        <v>Lower</v>
      </c>
    </row>
    <row r="3086" spans="1:20" x14ac:dyDescent="0.3">
      <c r="A3086" t="s">
        <v>4454</v>
      </c>
      <c r="B3086">
        <v>32</v>
      </c>
      <c r="C3086">
        <v>108</v>
      </c>
      <c r="D3086">
        <v>109306210</v>
      </c>
      <c r="E3086" t="s">
        <v>2411</v>
      </c>
      <c r="F3086" t="s">
        <v>4728</v>
      </c>
      <c r="G3086" t="s">
        <v>6638</v>
      </c>
      <c r="H3086">
        <v>44096</v>
      </c>
      <c r="I3086">
        <v>62</v>
      </c>
      <c r="J3086" t="s">
        <v>29</v>
      </c>
      <c r="K3086" t="s">
        <v>581</v>
      </c>
      <c r="L3086">
        <v>15800000</v>
      </c>
      <c r="M3086">
        <v>1988</v>
      </c>
      <c r="N3086">
        <v>5.5</v>
      </c>
      <c r="O3086">
        <v>93506210</v>
      </c>
      <c r="R3086" t="s">
        <v>4197</v>
      </c>
      <c r="S3086" cm="1">
        <f t="array" ref="S3086">AVERAGE(IF(Table7[director_name]=R3086, Table7[imdb_score]))</f>
        <v>5.7</v>
      </c>
      <c r="T3086" t="str">
        <f>IF(Table8[[#This Row],[Average]] &gt; $V$7, "Higher", "Lower")</f>
        <v>Lower</v>
      </c>
    </row>
    <row r="3087" spans="1:20" x14ac:dyDescent="0.3">
      <c r="A3087" t="s">
        <v>3371</v>
      </c>
      <c r="B3087">
        <v>103</v>
      </c>
      <c r="C3087">
        <v>116</v>
      </c>
      <c r="D3087">
        <v>152149590</v>
      </c>
      <c r="E3087" t="s">
        <v>289</v>
      </c>
      <c r="F3087" t="s">
        <v>2153</v>
      </c>
      <c r="G3087" t="s">
        <v>6639</v>
      </c>
      <c r="H3087">
        <v>74274</v>
      </c>
      <c r="I3087">
        <v>255</v>
      </c>
      <c r="J3087" t="s">
        <v>29</v>
      </c>
      <c r="K3087" t="s">
        <v>30</v>
      </c>
      <c r="L3087">
        <v>70000000</v>
      </c>
      <c r="M3087">
        <v>1999</v>
      </c>
      <c r="N3087">
        <v>5.5</v>
      </c>
      <c r="O3087">
        <v>82149590</v>
      </c>
      <c r="R3087" t="s">
        <v>2250</v>
      </c>
      <c r="S3087" cm="1">
        <f t="array" ref="S3087">AVERAGE(IF(Table7[director_name]=R3087, Table7[imdb_score]))</f>
        <v>5.6999999999999993</v>
      </c>
      <c r="T3087" t="str">
        <f>IF(Table8[[#This Row],[Average]] &gt; $V$7, "Higher", "Lower")</f>
        <v>Lower</v>
      </c>
    </row>
    <row r="3088" spans="1:20" x14ac:dyDescent="0.3">
      <c r="A3088" t="s">
        <v>3950</v>
      </c>
      <c r="B3088">
        <v>80</v>
      </c>
      <c r="C3088">
        <v>104</v>
      </c>
      <c r="D3088">
        <v>139225854</v>
      </c>
      <c r="E3088" t="s">
        <v>4122</v>
      </c>
      <c r="F3088" t="s">
        <v>2114</v>
      </c>
      <c r="G3088" t="s">
        <v>6640</v>
      </c>
      <c r="H3088">
        <v>34561</v>
      </c>
      <c r="I3088">
        <v>116</v>
      </c>
      <c r="J3088" t="s">
        <v>29</v>
      </c>
      <c r="K3088" t="s">
        <v>30</v>
      </c>
      <c r="L3088">
        <v>60000000</v>
      </c>
      <c r="M3088">
        <v>2002</v>
      </c>
      <c r="N3088">
        <v>5.5</v>
      </c>
      <c r="O3088">
        <v>79225854</v>
      </c>
      <c r="R3088" t="s">
        <v>2751</v>
      </c>
      <c r="S3088" cm="1">
        <f t="array" ref="S3088">AVERAGE(IF(Table7[director_name]=R3088, Table7[imdb_score]))</f>
        <v>5.6999999999999993</v>
      </c>
      <c r="T3088" t="str">
        <f>IF(Table8[[#This Row],[Average]] &gt; $V$7, "Higher", "Lower")</f>
        <v>Lower</v>
      </c>
    </row>
    <row r="3089" spans="1:20" x14ac:dyDescent="0.3">
      <c r="A3089" t="s">
        <v>3694</v>
      </c>
      <c r="B3089">
        <v>151</v>
      </c>
      <c r="C3089">
        <v>84</v>
      </c>
      <c r="D3089">
        <v>110000082</v>
      </c>
      <c r="E3089" t="s">
        <v>676</v>
      </c>
      <c r="F3089" t="s">
        <v>6641</v>
      </c>
      <c r="G3089" t="s">
        <v>6642</v>
      </c>
      <c r="H3089">
        <v>111526</v>
      </c>
      <c r="I3089">
        <v>347</v>
      </c>
      <c r="J3089" t="s">
        <v>29</v>
      </c>
      <c r="K3089" t="s">
        <v>30</v>
      </c>
      <c r="L3089">
        <v>48000000</v>
      </c>
      <c r="M3089">
        <v>2003</v>
      </c>
      <c r="N3089">
        <v>5.5</v>
      </c>
      <c r="O3089">
        <v>62000082</v>
      </c>
      <c r="R3089" t="s">
        <v>3883</v>
      </c>
      <c r="S3089" cm="1">
        <f t="array" ref="S3089">AVERAGE(IF(Table7[director_name]=R3089, Table7[imdb_score]))</f>
        <v>5.6999999999999993</v>
      </c>
      <c r="T3089" t="str">
        <f>IF(Table8[[#This Row],[Average]] &gt; $V$7, "Higher", "Lower")</f>
        <v>Lower</v>
      </c>
    </row>
    <row r="3090" spans="1:20" x14ac:dyDescent="0.3">
      <c r="A3090" t="s">
        <v>1948</v>
      </c>
      <c r="B3090">
        <v>125</v>
      </c>
      <c r="C3090">
        <v>95</v>
      </c>
      <c r="D3090">
        <v>113006880</v>
      </c>
      <c r="E3090" t="s">
        <v>6643</v>
      </c>
      <c r="F3090" t="s">
        <v>788</v>
      </c>
      <c r="G3090" t="s">
        <v>6644</v>
      </c>
      <c r="H3090">
        <v>66308</v>
      </c>
      <c r="I3090">
        <v>225</v>
      </c>
      <c r="J3090" t="s">
        <v>29</v>
      </c>
      <c r="K3090" t="s">
        <v>442</v>
      </c>
      <c r="L3090">
        <v>56000000</v>
      </c>
      <c r="M3090">
        <v>2005</v>
      </c>
      <c r="N3090">
        <v>5.5</v>
      </c>
      <c r="O3090">
        <v>57006880</v>
      </c>
      <c r="R3090" t="s">
        <v>4248</v>
      </c>
      <c r="S3090" cm="1">
        <f t="array" ref="S3090">AVERAGE(IF(Table7[director_name]=R3090, Table7[imdb_score]))</f>
        <v>5.6999999999999993</v>
      </c>
      <c r="T3090" t="str">
        <f>IF(Table8[[#This Row],[Average]] &gt; $V$7, "Higher", "Lower")</f>
        <v>Lower</v>
      </c>
    </row>
    <row r="3091" spans="1:20" x14ac:dyDescent="0.3">
      <c r="A3091" t="s">
        <v>4450</v>
      </c>
      <c r="B3091">
        <v>166</v>
      </c>
      <c r="C3091">
        <v>113</v>
      </c>
      <c r="D3091">
        <v>109176215</v>
      </c>
      <c r="E3091" t="s">
        <v>676</v>
      </c>
      <c r="F3091" t="s">
        <v>802</v>
      </c>
      <c r="G3091" t="s">
        <v>6645</v>
      </c>
      <c r="H3091">
        <v>83506</v>
      </c>
      <c r="I3091">
        <v>144</v>
      </c>
      <c r="J3091" t="s">
        <v>29</v>
      </c>
      <c r="K3091" t="s">
        <v>30</v>
      </c>
      <c r="L3091">
        <v>60000000</v>
      </c>
      <c r="M3091">
        <v>2009</v>
      </c>
      <c r="N3091">
        <v>5.5</v>
      </c>
      <c r="O3091">
        <v>49176215</v>
      </c>
      <c r="R3091" t="s">
        <v>290</v>
      </c>
      <c r="S3091" cm="1">
        <f t="array" ref="S3091">AVERAGE(IF(Table7[director_name]=R3091, Table7[imdb_score]))</f>
        <v>5.6999999999999993</v>
      </c>
      <c r="T3091" t="str">
        <f>IF(Table8[[#This Row],[Average]] &gt; $V$7, "Higher", "Lower")</f>
        <v>Lower</v>
      </c>
    </row>
    <row r="3092" spans="1:20" x14ac:dyDescent="0.3">
      <c r="A3092" t="s">
        <v>1750</v>
      </c>
      <c r="B3092">
        <v>212</v>
      </c>
      <c r="C3092">
        <v>116</v>
      </c>
      <c r="D3092">
        <v>89138076</v>
      </c>
      <c r="E3092" t="s">
        <v>2463</v>
      </c>
      <c r="F3092" t="s">
        <v>6646</v>
      </c>
      <c r="G3092" t="s">
        <v>6647</v>
      </c>
      <c r="H3092">
        <v>98535</v>
      </c>
      <c r="I3092">
        <v>734</v>
      </c>
      <c r="J3092" t="s">
        <v>29</v>
      </c>
      <c r="K3092" t="s">
        <v>30</v>
      </c>
      <c r="L3092">
        <v>40000000</v>
      </c>
      <c r="M3092">
        <v>2000</v>
      </c>
      <c r="N3092">
        <v>5.5</v>
      </c>
      <c r="O3092">
        <v>49138076</v>
      </c>
      <c r="R3092" t="s">
        <v>290</v>
      </c>
      <c r="S3092" cm="1">
        <f t="array" ref="S3092">AVERAGE(IF(Table7[director_name]=R3092, Table7[imdb_score]))</f>
        <v>5.6999999999999993</v>
      </c>
      <c r="T3092" t="str">
        <f>IF(Table8[[#This Row],[Average]] &gt; $V$7, "Higher", "Lower")</f>
        <v>Lower</v>
      </c>
    </row>
    <row r="3093" spans="1:20" x14ac:dyDescent="0.3">
      <c r="A3093" t="s">
        <v>3071</v>
      </c>
      <c r="B3093">
        <v>180</v>
      </c>
      <c r="C3093">
        <v>98</v>
      </c>
      <c r="D3093">
        <v>148383780</v>
      </c>
      <c r="E3093" t="s">
        <v>289</v>
      </c>
      <c r="F3093" t="s">
        <v>44</v>
      </c>
      <c r="G3093" t="s">
        <v>6648</v>
      </c>
      <c r="H3093">
        <v>85531</v>
      </c>
      <c r="I3093">
        <v>152</v>
      </c>
      <c r="J3093" t="s">
        <v>29</v>
      </c>
      <c r="K3093" t="s">
        <v>30</v>
      </c>
      <c r="L3093">
        <v>100000000</v>
      </c>
      <c r="M3093">
        <v>2010</v>
      </c>
      <c r="N3093">
        <v>5.5</v>
      </c>
      <c r="O3093">
        <v>48383780</v>
      </c>
      <c r="R3093" t="s">
        <v>4248</v>
      </c>
      <c r="S3093" cm="1">
        <f t="array" ref="S3093">AVERAGE(IF(Table7[director_name]=R3093, Table7[imdb_score]))</f>
        <v>5.6999999999999993</v>
      </c>
      <c r="T3093" t="str">
        <f>IF(Table8[[#This Row],[Average]] &gt; $V$7, "Higher", "Lower")</f>
        <v>Lower</v>
      </c>
    </row>
    <row r="3094" spans="1:20" x14ac:dyDescent="0.3">
      <c r="A3094" t="s">
        <v>4666</v>
      </c>
      <c r="B3094">
        <v>173</v>
      </c>
      <c r="C3094">
        <v>101</v>
      </c>
      <c r="D3094">
        <v>55865715</v>
      </c>
      <c r="E3094" t="s">
        <v>4875</v>
      </c>
      <c r="F3094" t="s">
        <v>1100</v>
      </c>
      <c r="G3094" t="s">
        <v>6649</v>
      </c>
      <c r="H3094">
        <v>41763</v>
      </c>
      <c r="I3094">
        <v>403</v>
      </c>
      <c r="J3094" t="s">
        <v>29</v>
      </c>
      <c r="K3094" t="s">
        <v>200</v>
      </c>
      <c r="L3094">
        <v>10000000</v>
      </c>
      <c r="M3094">
        <v>2005</v>
      </c>
      <c r="N3094">
        <v>5.5</v>
      </c>
      <c r="O3094">
        <v>45865715</v>
      </c>
      <c r="R3094" t="s">
        <v>3883</v>
      </c>
      <c r="S3094" cm="1">
        <f t="array" ref="S3094">AVERAGE(IF(Table7[director_name]=R3094, Table7[imdb_score]))</f>
        <v>5.6999999999999993</v>
      </c>
      <c r="T3094" t="str">
        <f>IF(Table8[[#This Row],[Average]] &gt; $V$7, "Higher", "Lower")</f>
        <v>Lower</v>
      </c>
    </row>
    <row r="3095" spans="1:20" x14ac:dyDescent="0.3">
      <c r="A3095" t="s">
        <v>4428</v>
      </c>
      <c r="B3095">
        <v>156</v>
      </c>
      <c r="C3095">
        <v>95</v>
      </c>
      <c r="D3095">
        <v>108012170</v>
      </c>
      <c r="E3095" t="s">
        <v>296</v>
      </c>
      <c r="F3095" t="s">
        <v>1088</v>
      </c>
      <c r="G3095" t="s">
        <v>6650</v>
      </c>
      <c r="H3095">
        <v>24089</v>
      </c>
      <c r="I3095">
        <v>82</v>
      </c>
      <c r="J3095" t="s">
        <v>29</v>
      </c>
      <c r="K3095" t="s">
        <v>30</v>
      </c>
      <c r="L3095">
        <v>63000000</v>
      </c>
      <c r="M3095">
        <v>2011</v>
      </c>
      <c r="N3095">
        <v>5.5</v>
      </c>
      <c r="O3095">
        <v>45012170</v>
      </c>
      <c r="R3095" t="s">
        <v>2751</v>
      </c>
      <c r="S3095" cm="1">
        <f t="array" ref="S3095">AVERAGE(IF(Table7[director_name]=R3095, Table7[imdb_score]))</f>
        <v>5.6999999999999993</v>
      </c>
      <c r="T3095" t="str">
        <f>IF(Table8[[#This Row],[Average]] &gt; $V$7, "Higher", "Lower")</f>
        <v>Lower</v>
      </c>
    </row>
    <row r="3096" spans="1:20" x14ac:dyDescent="0.3">
      <c r="A3096" t="s">
        <v>4631</v>
      </c>
      <c r="B3096">
        <v>81</v>
      </c>
      <c r="C3096">
        <v>92</v>
      </c>
      <c r="D3096">
        <v>104148781</v>
      </c>
      <c r="E3096" t="s">
        <v>1669</v>
      </c>
      <c r="F3096" t="s">
        <v>1809</v>
      </c>
      <c r="G3096" t="s">
        <v>6651</v>
      </c>
      <c r="H3096">
        <v>49486</v>
      </c>
      <c r="I3096">
        <v>116</v>
      </c>
      <c r="J3096" t="s">
        <v>29</v>
      </c>
      <c r="K3096" t="s">
        <v>30</v>
      </c>
      <c r="L3096">
        <v>60000000</v>
      </c>
      <c r="M3096">
        <v>2003</v>
      </c>
      <c r="N3096">
        <v>5.5</v>
      </c>
      <c r="O3096">
        <v>44148781</v>
      </c>
      <c r="R3096" t="s">
        <v>2250</v>
      </c>
      <c r="S3096" cm="1">
        <f t="array" ref="S3096">AVERAGE(IF(Table7[director_name]=R3096, Table7[imdb_score]))</f>
        <v>5.6999999999999993</v>
      </c>
      <c r="T3096" t="str">
        <f>IF(Table8[[#This Row],[Average]] &gt; $V$7, "Higher", "Lower")</f>
        <v>Lower</v>
      </c>
    </row>
    <row r="3097" spans="1:20" x14ac:dyDescent="0.3">
      <c r="A3097" t="s">
        <v>4654</v>
      </c>
      <c r="B3097">
        <v>264</v>
      </c>
      <c r="C3097">
        <v>101</v>
      </c>
      <c r="D3097">
        <v>51527787</v>
      </c>
      <c r="E3097" t="s">
        <v>840</v>
      </c>
      <c r="F3097" t="s">
        <v>6652</v>
      </c>
      <c r="G3097" t="s">
        <v>6653</v>
      </c>
      <c r="H3097">
        <v>45603</v>
      </c>
      <c r="I3097">
        <v>268</v>
      </c>
      <c r="J3097" t="s">
        <v>29</v>
      </c>
      <c r="K3097" t="s">
        <v>30</v>
      </c>
      <c r="L3097">
        <v>15000000</v>
      </c>
      <c r="M3097">
        <v>2009</v>
      </c>
      <c r="N3097">
        <v>5.5</v>
      </c>
      <c r="O3097">
        <v>36527787</v>
      </c>
      <c r="R3097" t="s">
        <v>1655</v>
      </c>
      <c r="S3097" cm="1">
        <f t="array" ref="S3097">AVERAGE(IF(Table7[director_name]=R3097, Table7[imdb_score]))</f>
        <v>5.6923076923076916</v>
      </c>
      <c r="T3097" t="str">
        <f>IF(Table8[[#This Row],[Average]] &gt; $V$7, "Higher", "Lower")</f>
        <v>Lower</v>
      </c>
    </row>
    <row r="3098" spans="1:20" x14ac:dyDescent="0.3">
      <c r="A3098" t="s">
        <v>2847</v>
      </c>
      <c r="B3098">
        <v>106</v>
      </c>
      <c r="C3098">
        <v>83</v>
      </c>
      <c r="D3098">
        <v>46729374</v>
      </c>
      <c r="E3098" t="s">
        <v>5212</v>
      </c>
      <c r="F3098" t="s">
        <v>3010</v>
      </c>
      <c r="G3098" t="s">
        <v>6654</v>
      </c>
      <c r="H3098">
        <v>116625</v>
      </c>
      <c r="I3098">
        <v>469</v>
      </c>
      <c r="J3098" t="s">
        <v>29</v>
      </c>
      <c r="K3098" t="s">
        <v>30</v>
      </c>
      <c r="L3098">
        <v>13000000</v>
      </c>
      <c r="M3098">
        <v>2000</v>
      </c>
      <c r="N3098">
        <v>5.5</v>
      </c>
      <c r="O3098">
        <v>33729374</v>
      </c>
      <c r="R3098" t="s">
        <v>1655</v>
      </c>
      <c r="S3098" cm="1">
        <f t="array" ref="S3098">AVERAGE(IF(Table7[director_name]=R3098, Table7[imdb_score]))</f>
        <v>5.6923076923076916</v>
      </c>
      <c r="T3098" t="str">
        <f>IF(Table8[[#This Row],[Average]] &gt; $V$7, "Higher", "Lower")</f>
        <v>Lower</v>
      </c>
    </row>
    <row r="3099" spans="1:20" x14ac:dyDescent="0.3">
      <c r="A3099" t="s">
        <v>3006</v>
      </c>
      <c r="B3099">
        <v>181</v>
      </c>
      <c r="C3099">
        <v>94</v>
      </c>
      <c r="D3099">
        <v>125305545</v>
      </c>
      <c r="E3099" t="s">
        <v>6655</v>
      </c>
      <c r="F3099" t="s">
        <v>520</v>
      </c>
      <c r="G3099" t="s">
        <v>6656</v>
      </c>
      <c r="H3099">
        <v>145350</v>
      </c>
      <c r="I3099">
        <v>643</v>
      </c>
      <c r="J3099" t="s">
        <v>29</v>
      </c>
      <c r="K3099" t="s">
        <v>30</v>
      </c>
      <c r="L3099">
        <v>92000000</v>
      </c>
      <c r="M3099">
        <v>2000</v>
      </c>
      <c r="N3099">
        <v>5.5</v>
      </c>
      <c r="O3099">
        <v>33305545</v>
      </c>
      <c r="R3099" t="s">
        <v>1655</v>
      </c>
      <c r="S3099" cm="1">
        <f t="array" ref="S3099">AVERAGE(IF(Table7[director_name]=R3099, Table7[imdb_score]))</f>
        <v>5.6923076923076916</v>
      </c>
      <c r="T3099" t="str">
        <f>IF(Table8[[#This Row],[Average]] &gt; $V$7, "Higher", "Lower")</f>
        <v>Lower</v>
      </c>
    </row>
    <row r="3100" spans="1:20" x14ac:dyDescent="0.3">
      <c r="A3100" t="s">
        <v>4927</v>
      </c>
      <c r="B3100">
        <v>172</v>
      </c>
      <c r="C3100">
        <v>103</v>
      </c>
      <c r="D3100">
        <v>142614158</v>
      </c>
      <c r="E3100" t="s">
        <v>296</v>
      </c>
      <c r="F3100" t="s">
        <v>6657</v>
      </c>
      <c r="G3100" t="s">
        <v>6658</v>
      </c>
      <c r="H3100">
        <v>66593</v>
      </c>
      <c r="I3100">
        <v>153</v>
      </c>
      <c r="J3100" t="s">
        <v>29</v>
      </c>
      <c r="K3100" t="s">
        <v>30</v>
      </c>
      <c r="L3100">
        <v>110000000</v>
      </c>
      <c r="M3100">
        <v>2011</v>
      </c>
      <c r="N3100">
        <v>5.5</v>
      </c>
      <c r="O3100">
        <v>32614158</v>
      </c>
      <c r="R3100" t="s">
        <v>1655</v>
      </c>
      <c r="S3100" cm="1">
        <f t="array" ref="S3100">AVERAGE(IF(Table7[director_name]=R3100, Table7[imdb_score]))</f>
        <v>5.6923076923076916</v>
      </c>
      <c r="T3100" t="str">
        <f>IF(Table8[[#This Row],[Average]] &gt; $V$7, "Higher", "Lower")</f>
        <v>Lower</v>
      </c>
    </row>
    <row r="3101" spans="1:20" x14ac:dyDescent="0.3">
      <c r="A3101" t="s">
        <v>3387</v>
      </c>
      <c r="B3101">
        <v>167</v>
      </c>
      <c r="C3101">
        <v>100</v>
      </c>
      <c r="D3101">
        <v>90341670</v>
      </c>
      <c r="E3101" t="s">
        <v>5371</v>
      </c>
      <c r="F3101" t="s">
        <v>3495</v>
      </c>
      <c r="G3101" t="s">
        <v>6659</v>
      </c>
      <c r="H3101">
        <v>102129</v>
      </c>
      <c r="I3101">
        <v>432</v>
      </c>
      <c r="J3101" t="s">
        <v>29</v>
      </c>
      <c r="K3101" t="s">
        <v>30</v>
      </c>
      <c r="L3101">
        <v>60000000</v>
      </c>
      <c r="M3101">
        <v>2002</v>
      </c>
      <c r="N3101">
        <v>5.5</v>
      </c>
      <c r="O3101">
        <v>30341670</v>
      </c>
      <c r="R3101" t="s">
        <v>1655</v>
      </c>
      <c r="S3101" cm="1">
        <f t="array" ref="S3101">AVERAGE(IF(Table7[director_name]=R3101, Table7[imdb_score]))</f>
        <v>5.6923076923076916</v>
      </c>
      <c r="T3101" t="str">
        <f>IF(Table8[[#This Row],[Average]] &gt; $V$7, "Higher", "Lower")</f>
        <v>Lower</v>
      </c>
    </row>
    <row r="3102" spans="1:20" x14ac:dyDescent="0.3">
      <c r="A3102" t="s">
        <v>3117</v>
      </c>
      <c r="B3102">
        <v>161</v>
      </c>
      <c r="C3102">
        <v>110</v>
      </c>
      <c r="D3102">
        <v>67061228</v>
      </c>
      <c r="E3102" t="s">
        <v>5502</v>
      </c>
      <c r="F3102" t="s">
        <v>400</v>
      </c>
      <c r="G3102" t="s">
        <v>6660</v>
      </c>
      <c r="H3102">
        <v>96565</v>
      </c>
      <c r="I3102">
        <v>135</v>
      </c>
      <c r="J3102" t="s">
        <v>29</v>
      </c>
      <c r="K3102" t="s">
        <v>30</v>
      </c>
      <c r="L3102">
        <v>40000000</v>
      </c>
      <c r="M3102">
        <v>2010</v>
      </c>
      <c r="N3102">
        <v>5.5</v>
      </c>
      <c r="O3102">
        <v>27061228</v>
      </c>
      <c r="R3102" t="s">
        <v>1655</v>
      </c>
      <c r="S3102" cm="1">
        <f t="array" ref="S3102">AVERAGE(IF(Table7[director_name]=R3102, Table7[imdb_score]))</f>
        <v>5.6923076923076916</v>
      </c>
      <c r="T3102" t="str">
        <f>IF(Table8[[#This Row],[Average]] &gt; $V$7, "Higher", "Lower")</f>
        <v>Lower</v>
      </c>
    </row>
    <row r="3103" spans="1:20" x14ac:dyDescent="0.3">
      <c r="A3103" t="s">
        <v>4846</v>
      </c>
      <c r="B3103">
        <v>101</v>
      </c>
      <c r="C3103">
        <v>99</v>
      </c>
      <c r="D3103">
        <v>38048637</v>
      </c>
      <c r="E3103" t="s">
        <v>211</v>
      </c>
      <c r="F3103" t="s">
        <v>2150</v>
      </c>
      <c r="G3103" t="s">
        <v>6661</v>
      </c>
      <c r="H3103">
        <v>47814</v>
      </c>
      <c r="I3103">
        <v>426</v>
      </c>
      <c r="J3103" t="s">
        <v>29</v>
      </c>
      <c r="K3103" t="s">
        <v>30</v>
      </c>
      <c r="L3103">
        <v>14000000</v>
      </c>
      <c r="M3103">
        <v>1998</v>
      </c>
      <c r="N3103">
        <v>5.5</v>
      </c>
      <c r="O3103">
        <v>24048637</v>
      </c>
      <c r="R3103" t="s">
        <v>1655</v>
      </c>
      <c r="S3103" cm="1">
        <f t="array" ref="S3103">AVERAGE(IF(Table7[director_name]=R3103, Table7[imdb_score]))</f>
        <v>5.6923076923076916</v>
      </c>
      <c r="T3103" t="str">
        <f>IF(Table8[[#This Row],[Average]] &gt; $V$7, "Higher", "Lower")</f>
        <v>Lower</v>
      </c>
    </row>
    <row r="3104" spans="1:20" x14ac:dyDescent="0.3">
      <c r="A3104" t="s">
        <v>4595</v>
      </c>
      <c r="B3104">
        <v>129</v>
      </c>
      <c r="C3104">
        <v>97</v>
      </c>
      <c r="D3104">
        <v>48237389</v>
      </c>
      <c r="E3104" t="s">
        <v>289</v>
      </c>
      <c r="F3104" t="s">
        <v>490</v>
      </c>
      <c r="G3104" t="s">
        <v>6662</v>
      </c>
      <c r="H3104">
        <v>63969</v>
      </c>
      <c r="I3104">
        <v>126</v>
      </c>
      <c r="J3104" t="s">
        <v>29</v>
      </c>
      <c r="K3104" t="s">
        <v>30</v>
      </c>
      <c r="L3104">
        <v>25000000</v>
      </c>
      <c r="M3104">
        <v>2008</v>
      </c>
      <c r="N3104">
        <v>5.5</v>
      </c>
      <c r="O3104">
        <v>23237389</v>
      </c>
      <c r="R3104" t="s">
        <v>1655</v>
      </c>
      <c r="S3104" cm="1">
        <f t="array" ref="S3104">AVERAGE(IF(Table7[director_name]=R3104, Table7[imdb_score]))</f>
        <v>5.6923076923076916</v>
      </c>
      <c r="T3104" t="str">
        <f>IF(Table8[[#This Row],[Average]] &gt; $V$7, "Higher", "Lower")</f>
        <v>Lower</v>
      </c>
    </row>
    <row r="3105" spans="1:20" x14ac:dyDescent="0.3">
      <c r="A3105" t="s">
        <v>3716</v>
      </c>
      <c r="B3105">
        <v>132</v>
      </c>
      <c r="C3105">
        <v>101</v>
      </c>
      <c r="D3105">
        <v>82931301</v>
      </c>
      <c r="E3105" t="s">
        <v>289</v>
      </c>
      <c r="F3105" t="s">
        <v>2330</v>
      </c>
      <c r="G3105" t="s">
        <v>6663</v>
      </c>
      <c r="H3105">
        <v>43358</v>
      </c>
      <c r="I3105">
        <v>228</v>
      </c>
      <c r="J3105" t="s">
        <v>29</v>
      </c>
      <c r="K3105" t="s">
        <v>227</v>
      </c>
      <c r="L3105">
        <v>60000000</v>
      </c>
      <c r="M3105">
        <v>2005</v>
      </c>
      <c r="N3105">
        <v>5.5</v>
      </c>
      <c r="O3105">
        <v>22931301</v>
      </c>
      <c r="R3105" t="s">
        <v>1655</v>
      </c>
      <c r="S3105" cm="1">
        <f t="array" ref="S3105">AVERAGE(IF(Table7[director_name]=R3105, Table7[imdb_score]))</f>
        <v>5.6923076923076916</v>
      </c>
      <c r="T3105" t="str">
        <f>IF(Table8[[#This Row],[Average]] &gt; $V$7, "Higher", "Lower")</f>
        <v>Lower</v>
      </c>
    </row>
    <row r="3106" spans="1:20" x14ac:dyDescent="0.3">
      <c r="A3106" t="s">
        <v>4487</v>
      </c>
      <c r="B3106">
        <v>149</v>
      </c>
      <c r="C3106">
        <v>91</v>
      </c>
      <c r="D3106">
        <v>41867960</v>
      </c>
      <c r="E3106" t="s">
        <v>626</v>
      </c>
      <c r="F3106" t="s">
        <v>6664</v>
      </c>
      <c r="G3106" t="s">
        <v>6665</v>
      </c>
      <c r="H3106">
        <v>65512</v>
      </c>
      <c r="I3106">
        <v>478</v>
      </c>
      <c r="J3106" t="s">
        <v>29</v>
      </c>
      <c r="K3106" t="s">
        <v>30</v>
      </c>
      <c r="L3106">
        <v>20000000</v>
      </c>
      <c r="M3106">
        <v>2001</v>
      </c>
      <c r="N3106">
        <v>5.5</v>
      </c>
      <c r="O3106">
        <v>21867960</v>
      </c>
      <c r="R3106" t="s">
        <v>1655</v>
      </c>
      <c r="S3106" cm="1">
        <f t="array" ref="S3106">AVERAGE(IF(Table7[director_name]=R3106, Table7[imdb_score]))</f>
        <v>5.6923076923076916</v>
      </c>
      <c r="T3106" t="str">
        <f>IF(Table8[[#This Row],[Average]] &gt; $V$7, "Higher", "Lower")</f>
        <v>Lower</v>
      </c>
    </row>
    <row r="3107" spans="1:20" x14ac:dyDescent="0.3">
      <c r="A3107" t="s">
        <v>4738</v>
      </c>
      <c r="B3107">
        <v>107</v>
      </c>
      <c r="C3107">
        <v>101</v>
      </c>
      <c r="D3107">
        <v>51758599</v>
      </c>
      <c r="E3107" t="s">
        <v>3713</v>
      </c>
      <c r="F3107" t="s">
        <v>6469</v>
      </c>
      <c r="G3107" t="s">
        <v>6666</v>
      </c>
      <c r="H3107">
        <v>27580</v>
      </c>
      <c r="I3107">
        <v>232</v>
      </c>
      <c r="J3107" t="s">
        <v>29</v>
      </c>
      <c r="K3107" t="s">
        <v>30</v>
      </c>
      <c r="L3107">
        <v>33000000</v>
      </c>
      <c r="M3107">
        <v>2001</v>
      </c>
      <c r="N3107">
        <v>5.5</v>
      </c>
      <c r="O3107">
        <v>18758599</v>
      </c>
      <c r="R3107" t="s">
        <v>1655</v>
      </c>
      <c r="S3107" cm="1">
        <f t="array" ref="S3107">AVERAGE(IF(Table7[director_name]=R3107, Table7[imdb_score]))</f>
        <v>5.6923076923076916</v>
      </c>
      <c r="T3107" t="str">
        <f>IF(Table8[[#This Row],[Average]] &gt; $V$7, "Higher", "Lower")</f>
        <v>Lower</v>
      </c>
    </row>
    <row r="3108" spans="1:20" x14ac:dyDescent="0.3">
      <c r="A3108" t="s">
        <v>4184</v>
      </c>
      <c r="B3108">
        <v>29</v>
      </c>
      <c r="C3108">
        <v>124</v>
      </c>
      <c r="D3108">
        <v>37672350</v>
      </c>
      <c r="E3108" t="s">
        <v>699</v>
      </c>
      <c r="F3108" t="s">
        <v>6667</v>
      </c>
      <c r="G3108" t="s">
        <v>6668</v>
      </c>
      <c r="H3108">
        <v>5427</v>
      </c>
      <c r="I3108">
        <v>51</v>
      </c>
      <c r="J3108" t="s">
        <v>29</v>
      </c>
      <c r="K3108" t="s">
        <v>30</v>
      </c>
      <c r="L3108">
        <v>20000000</v>
      </c>
      <c r="M3108">
        <v>1998</v>
      </c>
      <c r="N3108">
        <v>5.5</v>
      </c>
      <c r="O3108">
        <v>17672350</v>
      </c>
      <c r="R3108" t="s">
        <v>1655</v>
      </c>
      <c r="S3108" cm="1">
        <f t="array" ref="S3108">AVERAGE(IF(Table7[director_name]=R3108, Table7[imdb_score]))</f>
        <v>5.6923076923076916</v>
      </c>
      <c r="T3108" t="str">
        <f>IF(Table8[[#This Row],[Average]] &gt; $V$7, "Higher", "Lower")</f>
        <v>Lower</v>
      </c>
    </row>
    <row r="3109" spans="1:20" x14ac:dyDescent="0.3">
      <c r="A3109" t="s">
        <v>4460</v>
      </c>
      <c r="B3109">
        <v>85</v>
      </c>
      <c r="C3109">
        <v>103</v>
      </c>
      <c r="D3109">
        <v>28435406</v>
      </c>
      <c r="E3109" t="s">
        <v>289</v>
      </c>
      <c r="F3109" t="s">
        <v>6226</v>
      </c>
      <c r="G3109" t="s">
        <v>6669</v>
      </c>
      <c r="H3109">
        <v>37681</v>
      </c>
      <c r="I3109">
        <v>151</v>
      </c>
      <c r="J3109" t="s">
        <v>29</v>
      </c>
      <c r="K3109" t="s">
        <v>30</v>
      </c>
      <c r="L3109">
        <v>12000000</v>
      </c>
      <c r="M3109">
        <v>2006</v>
      </c>
      <c r="N3109">
        <v>5.5</v>
      </c>
      <c r="O3109">
        <v>16435406</v>
      </c>
      <c r="R3109" t="s">
        <v>1655</v>
      </c>
      <c r="S3109" cm="1">
        <f t="array" ref="S3109">AVERAGE(IF(Table7[director_name]=R3109, Table7[imdb_score]))</f>
        <v>5.6923076923076916</v>
      </c>
      <c r="T3109" t="str">
        <f>IF(Table8[[#This Row],[Average]] &gt; $V$7, "Higher", "Lower")</f>
        <v>Lower</v>
      </c>
    </row>
    <row r="3110" spans="1:20" x14ac:dyDescent="0.3">
      <c r="A3110" t="s">
        <v>3569</v>
      </c>
      <c r="B3110">
        <v>40</v>
      </c>
      <c r="C3110">
        <v>110</v>
      </c>
      <c r="D3110">
        <v>30102717</v>
      </c>
      <c r="E3110" t="s">
        <v>5705</v>
      </c>
      <c r="F3110" t="s">
        <v>3786</v>
      </c>
      <c r="G3110" t="s">
        <v>6670</v>
      </c>
      <c r="H3110">
        <v>28736</v>
      </c>
      <c r="I3110">
        <v>72</v>
      </c>
      <c r="J3110" t="s">
        <v>29</v>
      </c>
      <c r="K3110" t="s">
        <v>30</v>
      </c>
      <c r="L3110">
        <v>15000000</v>
      </c>
      <c r="M3110">
        <v>1991</v>
      </c>
      <c r="N3110">
        <v>5.5</v>
      </c>
      <c r="O3110">
        <v>15102717</v>
      </c>
      <c r="R3110" t="s">
        <v>4002</v>
      </c>
      <c r="S3110" cm="1">
        <f t="array" ref="S3110">AVERAGE(IF(Table7[director_name]=R3110, Table7[imdb_score]))</f>
        <v>5.69</v>
      </c>
      <c r="T3110" t="str">
        <f>IF(Table8[[#This Row],[Average]] &gt; $V$7, "Higher", "Lower")</f>
        <v>Lower</v>
      </c>
    </row>
    <row r="3111" spans="1:20" x14ac:dyDescent="0.3">
      <c r="A3111" t="s">
        <v>4473</v>
      </c>
      <c r="B3111">
        <v>38</v>
      </c>
      <c r="C3111">
        <v>97</v>
      </c>
      <c r="D3111">
        <v>15180000</v>
      </c>
      <c r="E3111" t="s">
        <v>208</v>
      </c>
      <c r="F3111" t="s">
        <v>5905</v>
      </c>
      <c r="G3111" t="s">
        <v>6671</v>
      </c>
      <c r="H3111">
        <v>3340</v>
      </c>
      <c r="I3111">
        <v>50</v>
      </c>
      <c r="J3111" t="s">
        <v>29</v>
      </c>
      <c r="K3111" t="s">
        <v>30</v>
      </c>
      <c r="L3111">
        <v>500000</v>
      </c>
      <c r="M3111">
        <v>1971</v>
      </c>
      <c r="N3111">
        <v>5.5</v>
      </c>
      <c r="O3111">
        <v>14680000</v>
      </c>
      <c r="R3111" t="s">
        <v>4002</v>
      </c>
      <c r="S3111" cm="1">
        <f t="array" ref="S3111">AVERAGE(IF(Table7[director_name]=R3111, Table7[imdb_score]))</f>
        <v>5.69</v>
      </c>
      <c r="T3111" t="str">
        <f>IF(Table8[[#This Row],[Average]] &gt; $V$7, "Higher", "Lower")</f>
        <v>Lower</v>
      </c>
    </row>
    <row r="3112" spans="1:20" x14ac:dyDescent="0.3">
      <c r="A3112" t="s">
        <v>3147</v>
      </c>
      <c r="B3112">
        <v>198</v>
      </c>
      <c r="C3112">
        <v>113</v>
      </c>
      <c r="D3112">
        <v>100018837</v>
      </c>
      <c r="E3112" t="s">
        <v>1259</v>
      </c>
      <c r="F3112" t="s">
        <v>1823</v>
      </c>
      <c r="G3112" t="s">
        <v>6672</v>
      </c>
      <c r="H3112">
        <v>156348</v>
      </c>
      <c r="I3112">
        <v>380</v>
      </c>
      <c r="J3112" t="s">
        <v>29</v>
      </c>
      <c r="K3112" t="s">
        <v>30</v>
      </c>
      <c r="L3112">
        <v>90000000</v>
      </c>
      <c r="M3112">
        <v>2008</v>
      </c>
      <c r="N3112">
        <v>5.5</v>
      </c>
      <c r="O3112">
        <v>10018837</v>
      </c>
      <c r="R3112" t="s">
        <v>4002</v>
      </c>
      <c r="S3112" cm="1">
        <f t="array" ref="S3112">AVERAGE(IF(Table7[director_name]=R3112, Table7[imdb_score]))</f>
        <v>5.69</v>
      </c>
      <c r="T3112" t="str">
        <f>IF(Table8[[#This Row],[Average]] &gt; $V$7, "Higher", "Lower")</f>
        <v>Lower</v>
      </c>
    </row>
    <row r="3113" spans="1:20" x14ac:dyDescent="0.3">
      <c r="A3113" t="s">
        <v>4824</v>
      </c>
      <c r="B3113">
        <v>25</v>
      </c>
      <c r="C3113">
        <v>94</v>
      </c>
      <c r="D3113">
        <v>22189039</v>
      </c>
      <c r="E3113" t="s">
        <v>747</v>
      </c>
      <c r="F3113" t="s">
        <v>2974</v>
      </c>
      <c r="G3113" t="s">
        <v>6673</v>
      </c>
      <c r="H3113">
        <v>17074</v>
      </c>
      <c r="I3113">
        <v>55</v>
      </c>
      <c r="J3113" t="s">
        <v>29</v>
      </c>
      <c r="K3113" t="s">
        <v>30</v>
      </c>
      <c r="L3113">
        <v>15000000</v>
      </c>
      <c r="M3113">
        <v>1993</v>
      </c>
      <c r="N3113">
        <v>5.5</v>
      </c>
      <c r="O3113">
        <v>7189039</v>
      </c>
      <c r="R3113" t="s">
        <v>4002</v>
      </c>
      <c r="S3113" cm="1">
        <f t="array" ref="S3113">AVERAGE(IF(Table7[director_name]=R3113, Table7[imdb_score]))</f>
        <v>5.69</v>
      </c>
      <c r="T3113" t="str">
        <f>IF(Table8[[#This Row],[Average]] &gt; $V$7, "Higher", "Lower")</f>
        <v>Lower</v>
      </c>
    </row>
    <row r="3114" spans="1:20" x14ac:dyDescent="0.3">
      <c r="A3114" t="s">
        <v>1734</v>
      </c>
      <c r="B3114">
        <v>159</v>
      </c>
      <c r="C3114">
        <v>101</v>
      </c>
      <c r="D3114">
        <v>8025872</v>
      </c>
      <c r="E3114" t="s">
        <v>721</v>
      </c>
      <c r="F3114" t="s">
        <v>6674</v>
      </c>
      <c r="G3114" t="s">
        <v>6675</v>
      </c>
      <c r="H3114">
        <v>19234</v>
      </c>
      <c r="I3114">
        <v>258</v>
      </c>
      <c r="J3114" t="s">
        <v>29</v>
      </c>
      <c r="K3114" t="s">
        <v>30</v>
      </c>
      <c r="L3114">
        <v>4700000</v>
      </c>
      <c r="M3114">
        <v>1986</v>
      </c>
      <c r="N3114">
        <v>5.5</v>
      </c>
      <c r="O3114">
        <v>3325872</v>
      </c>
      <c r="R3114" t="s">
        <v>4002</v>
      </c>
      <c r="S3114" cm="1">
        <f t="array" ref="S3114">AVERAGE(IF(Table7[director_name]=R3114, Table7[imdb_score]))</f>
        <v>5.69</v>
      </c>
      <c r="T3114" t="str">
        <f>IF(Table8[[#This Row],[Average]] &gt; $V$7, "Higher", "Lower")</f>
        <v>Lower</v>
      </c>
    </row>
    <row r="3115" spans="1:20" x14ac:dyDescent="0.3">
      <c r="A3115" t="s">
        <v>4504</v>
      </c>
      <c r="B3115">
        <v>96</v>
      </c>
      <c r="C3115">
        <v>84</v>
      </c>
      <c r="D3115">
        <v>17411331</v>
      </c>
      <c r="E3115" t="s">
        <v>2651</v>
      </c>
      <c r="F3115" t="s">
        <v>1327</v>
      </c>
      <c r="G3115" t="s">
        <v>6676</v>
      </c>
      <c r="H3115">
        <v>17328</v>
      </c>
      <c r="I3115">
        <v>237</v>
      </c>
      <c r="J3115" t="s">
        <v>29</v>
      </c>
      <c r="K3115" t="s">
        <v>581</v>
      </c>
      <c r="L3115">
        <v>15000000</v>
      </c>
      <c r="M3115">
        <v>1998</v>
      </c>
      <c r="N3115">
        <v>5.5</v>
      </c>
      <c r="O3115">
        <v>2411331</v>
      </c>
      <c r="R3115" t="s">
        <v>4002</v>
      </c>
      <c r="S3115" cm="1">
        <f t="array" ref="S3115">AVERAGE(IF(Table7[director_name]=R3115, Table7[imdb_score]))</f>
        <v>5.69</v>
      </c>
      <c r="T3115" t="str">
        <f>IF(Table8[[#This Row],[Average]] &gt; $V$7, "Higher", "Lower")</f>
        <v>Lower</v>
      </c>
    </row>
    <row r="3116" spans="1:20" x14ac:dyDescent="0.3">
      <c r="A3116" t="s">
        <v>3348</v>
      </c>
      <c r="B3116">
        <v>365</v>
      </c>
      <c r="C3116">
        <v>88</v>
      </c>
      <c r="D3116">
        <v>25003072</v>
      </c>
      <c r="E3116" t="s">
        <v>721</v>
      </c>
      <c r="F3116" t="s">
        <v>2330</v>
      </c>
      <c r="G3116" t="s">
        <v>6677</v>
      </c>
      <c r="H3116">
        <v>72552</v>
      </c>
      <c r="I3116">
        <v>374</v>
      </c>
      <c r="J3116" t="s">
        <v>29</v>
      </c>
      <c r="K3116" t="s">
        <v>30</v>
      </c>
      <c r="L3116">
        <v>24000000</v>
      </c>
      <c r="M3116">
        <v>2010</v>
      </c>
      <c r="N3116">
        <v>5.5</v>
      </c>
      <c r="O3116">
        <v>1003072</v>
      </c>
      <c r="R3116" t="s">
        <v>4002</v>
      </c>
      <c r="S3116" cm="1">
        <f t="array" ref="S3116">AVERAGE(IF(Table7[director_name]=R3116, Table7[imdb_score]))</f>
        <v>5.69</v>
      </c>
      <c r="T3116" t="str">
        <f>IF(Table8[[#This Row],[Average]] &gt; $V$7, "Higher", "Lower")</f>
        <v>Lower</v>
      </c>
    </row>
    <row r="3117" spans="1:20" x14ac:dyDescent="0.3">
      <c r="A3117" t="s">
        <v>3855</v>
      </c>
      <c r="B3117">
        <v>43</v>
      </c>
      <c r="C3117">
        <v>78</v>
      </c>
      <c r="D3117">
        <v>191309</v>
      </c>
      <c r="E3117" t="s">
        <v>269</v>
      </c>
      <c r="F3117" t="s">
        <v>6678</v>
      </c>
      <c r="G3117" t="s">
        <v>6679</v>
      </c>
      <c r="H3117">
        <v>2787</v>
      </c>
      <c r="I3117">
        <v>64</v>
      </c>
      <c r="J3117" t="s">
        <v>29</v>
      </c>
      <c r="K3117" t="s">
        <v>30</v>
      </c>
      <c r="L3117">
        <v>150000</v>
      </c>
      <c r="M3117">
        <v>2004</v>
      </c>
      <c r="N3117">
        <v>5.5</v>
      </c>
      <c r="O3117">
        <v>41309</v>
      </c>
      <c r="R3117" t="s">
        <v>4002</v>
      </c>
      <c r="S3117" cm="1">
        <f t="array" ref="S3117">AVERAGE(IF(Table7[director_name]=R3117, Table7[imdb_score]))</f>
        <v>5.69</v>
      </c>
      <c r="T3117" t="str">
        <f>IF(Table8[[#This Row],[Average]] &gt; $V$7, "Higher", "Lower")</f>
        <v>Lower</v>
      </c>
    </row>
    <row r="3118" spans="1:20" x14ac:dyDescent="0.3">
      <c r="A3118" t="s">
        <v>4506</v>
      </c>
      <c r="B3118">
        <v>133</v>
      </c>
      <c r="C3118">
        <v>84</v>
      </c>
      <c r="D3118">
        <v>5895238</v>
      </c>
      <c r="E3118" t="s">
        <v>950</v>
      </c>
      <c r="F3118" t="s">
        <v>1586</v>
      </c>
      <c r="G3118" t="s">
        <v>6680</v>
      </c>
      <c r="H3118">
        <v>17169</v>
      </c>
      <c r="I3118">
        <v>70</v>
      </c>
      <c r="J3118" t="s">
        <v>174</v>
      </c>
      <c r="K3118" t="s">
        <v>30</v>
      </c>
      <c r="L3118">
        <v>6000000</v>
      </c>
      <c r="M3118">
        <v>2012</v>
      </c>
      <c r="N3118">
        <v>5.5</v>
      </c>
      <c r="O3118">
        <v>-104762</v>
      </c>
      <c r="R3118" t="s">
        <v>4002</v>
      </c>
      <c r="S3118" cm="1">
        <f t="array" ref="S3118">AVERAGE(IF(Table7[director_name]=R3118, Table7[imdb_score]))</f>
        <v>5.69</v>
      </c>
      <c r="T3118" t="str">
        <f>IF(Table8[[#This Row],[Average]] &gt; $V$7, "Higher", "Lower")</f>
        <v>Lower</v>
      </c>
    </row>
    <row r="3119" spans="1:20" x14ac:dyDescent="0.3">
      <c r="A3119" t="s">
        <v>3500</v>
      </c>
      <c r="B3119">
        <v>276</v>
      </c>
      <c r="C3119">
        <v>104</v>
      </c>
      <c r="D3119">
        <v>79363785</v>
      </c>
      <c r="E3119" t="s">
        <v>600</v>
      </c>
      <c r="F3119" t="s">
        <v>106</v>
      </c>
      <c r="G3119" t="s">
        <v>6681</v>
      </c>
      <c r="H3119">
        <v>139423</v>
      </c>
      <c r="I3119">
        <v>698</v>
      </c>
      <c r="J3119" t="s">
        <v>29</v>
      </c>
      <c r="K3119" t="s">
        <v>30</v>
      </c>
      <c r="L3119">
        <v>80000000</v>
      </c>
      <c r="M3119">
        <v>2008</v>
      </c>
      <c r="N3119">
        <v>5.5</v>
      </c>
      <c r="O3119">
        <v>-636215</v>
      </c>
      <c r="R3119" t="s">
        <v>4002</v>
      </c>
      <c r="S3119" cm="1">
        <f t="array" ref="S3119">AVERAGE(IF(Table7[director_name]=R3119, Table7[imdb_score]))</f>
        <v>5.69</v>
      </c>
      <c r="T3119" t="str">
        <f>IF(Table8[[#This Row],[Average]] &gt; $V$7, "Higher", "Lower")</f>
        <v>Lower</v>
      </c>
    </row>
    <row r="3120" spans="1:20" x14ac:dyDescent="0.3">
      <c r="A3120" t="s">
        <v>3500</v>
      </c>
      <c r="B3120">
        <v>276</v>
      </c>
      <c r="C3120">
        <v>104</v>
      </c>
      <c r="D3120">
        <v>79363785</v>
      </c>
      <c r="E3120" t="s">
        <v>600</v>
      </c>
      <c r="F3120" t="s">
        <v>106</v>
      </c>
      <c r="G3120" t="s">
        <v>6681</v>
      </c>
      <c r="H3120">
        <v>139426</v>
      </c>
      <c r="I3120">
        <v>698</v>
      </c>
      <c r="J3120" t="s">
        <v>29</v>
      </c>
      <c r="K3120" t="s">
        <v>30</v>
      </c>
      <c r="L3120">
        <v>80000000</v>
      </c>
      <c r="M3120">
        <v>2008</v>
      </c>
      <c r="N3120">
        <v>5.5</v>
      </c>
      <c r="O3120">
        <v>-636215</v>
      </c>
      <c r="R3120" t="s">
        <v>4261</v>
      </c>
      <c r="S3120" cm="1">
        <f t="array" ref="S3120">AVERAGE(IF(Table7[director_name]=R3120, Table7[imdb_score]))</f>
        <v>5.6750000000000007</v>
      </c>
      <c r="T3120" t="str">
        <f>IF(Table8[[#This Row],[Average]] &gt; $V$7, "Higher", "Lower")</f>
        <v>Lower</v>
      </c>
    </row>
    <row r="3121" spans="1:20" x14ac:dyDescent="0.3">
      <c r="A3121" t="s">
        <v>3893</v>
      </c>
      <c r="B3121">
        <v>292</v>
      </c>
      <c r="C3121">
        <v>101</v>
      </c>
      <c r="D3121">
        <v>77501</v>
      </c>
      <c r="E3121" t="s">
        <v>626</v>
      </c>
      <c r="F3121" t="s">
        <v>3272</v>
      </c>
      <c r="G3121" t="s">
        <v>6682</v>
      </c>
      <c r="H3121">
        <v>27260</v>
      </c>
      <c r="I3121">
        <v>247</v>
      </c>
      <c r="J3121" t="s">
        <v>29</v>
      </c>
      <c r="K3121" t="s">
        <v>30</v>
      </c>
      <c r="L3121">
        <v>750000</v>
      </c>
      <c r="M3121">
        <v>2011</v>
      </c>
      <c r="N3121">
        <v>5.5</v>
      </c>
      <c r="O3121">
        <v>-672499</v>
      </c>
      <c r="R3121" t="s">
        <v>4261</v>
      </c>
      <c r="S3121" cm="1">
        <f t="array" ref="S3121">AVERAGE(IF(Table7[director_name]=R3121, Table7[imdb_score]))</f>
        <v>5.6750000000000007</v>
      </c>
      <c r="T3121" t="str">
        <f>IF(Table8[[#This Row],[Average]] &gt; $V$7, "Higher", "Lower")</f>
        <v>Lower</v>
      </c>
    </row>
    <row r="3122" spans="1:20" x14ac:dyDescent="0.3">
      <c r="A3122" t="s">
        <v>4475</v>
      </c>
      <c r="B3122">
        <v>36</v>
      </c>
      <c r="C3122">
        <v>97</v>
      </c>
      <c r="D3122">
        <v>62480</v>
      </c>
      <c r="E3122" t="s">
        <v>373</v>
      </c>
      <c r="F3122" t="s">
        <v>6683</v>
      </c>
      <c r="G3122" t="s">
        <v>6684</v>
      </c>
      <c r="H3122">
        <v>1048</v>
      </c>
      <c r="I3122">
        <v>7</v>
      </c>
      <c r="J3122" t="s">
        <v>29</v>
      </c>
      <c r="K3122" t="s">
        <v>30</v>
      </c>
      <c r="L3122">
        <v>1000000</v>
      </c>
      <c r="M3122">
        <v>2015</v>
      </c>
      <c r="N3122">
        <v>5.5</v>
      </c>
      <c r="O3122">
        <v>-937520</v>
      </c>
      <c r="R3122" t="s">
        <v>4261</v>
      </c>
      <c r="S3122" cm="1">
        <f t="array" ref="S3122">AVERAGE(IF(Table7[director_name]=R3122, Table7[imdb_score]))</f>
        <v>5.6750000000000007</v>
      </c>
      <c r="T3122" t="str">
        <f>IF(Table8[[#This Row],[Average]] &gt; $V$7, "Higher", "Lower")</f>
        <v>Lower</v>
      </c>
    </row>
    <row r="3123" spans="1:20" x14ac:dyDescent="0.3">
      <c r="A3123" t="s">
        <v>4483</v>
      </c>
      <c r="B3123">
        <v>163</v>
      </c>
      <c r="C3123">
        <v>95</v>
      </c>
      <c r="D3123">
        <v>8460995</v>
      </c>
      <c r="E3123" t="s">
        <v>5502</v>
      </c>
      <c r="F3123" t="s">
        <v>6685</v>
      </c>
      <c r="G3123" t="s">
        <v>6686</v>
      </c>
      <c r="H3123">
        <v>35888</v>
      </c>
      <c r="I3123">
        <v>125</v>
      </c>
      <c r="J3123" t="s">
        <v>29</v>
      </c>
      <c r="K3123" t="s">
        <v>30</v>
      </c>
      <c r="L3123">
        <v>10000000</v>
      </c>
      <c r="M3123">
        <v>2010</v>
      </c>
      <c r="N3123">
        <v>5.5</v>
      </c>
      <c r="O3123">
        <v>-1539005</v>
      </c>
      <c r="R3123" t="s">
        <v>4261</v>
      </c>
      <c r="S3123" cm="1">
        <f t="array" ref="S3123">AVERAGE(IF(Table7[director_name]=R3123, Table7[imdb_score]))</f>
        <v>5.6750000000000007</v>
      </c>
      <c r="T3123" t="str">
        <f>IF(Table8[[#This Row],[Average]] &gt; $V$7, "Higher", "Lower")</f>
        <v>Lower</v>
      </c>
    </row>
    <row r="3124" spans="1:20" x14ac:dyDescent="0.3">
      <c r="A3124" t="s">
        <v>4462</v>
      </c>
      <c r="B3124">
        <v>101</v>
      </c>
      <c r="C3124">
        <v>103</v>
      </c>
      <c r="D3124">
        <v>37752931</v>
      </c>
      <c r="E3124" t="s">
        <v>588</v>
      </c>
      <c r="F3124" t="s">
        <v>221</v>
      </c>
      <c r="G3124" t="s">
        <v>6687</v>
      </c>
      <c r="H3124">
        <v>20201</v>
      </c>
      <c r="I3124">
        <v>180</v>
      </c>
      <c r="J3124" t="s">
        <v>29</v>
      </c>
      <c r="K3124" t="s">
        <v>30</v>
      </c>
      <c r="L3124">
        <v>40000000</v>
      </c>
      <c r="M3124">
        <v>2000</v>
      </c>
      <c r="N3124">
        <v>5.5</v>
      </c>
      <c r="O3124">
        <v>-2247069</v>
      </c>
      <c r="R3124" t="s">
        <v>4263</v>
      </c>
      <c r="S3124" cm="1">
        <f t="array" ref="S3124">AVERAGE(IF(Table7[director_name]=R3124, Table7[imdb_score]))</f>
        <v>5.6749999999999998</v>
      </c>
      <c r="T3124" t="str">
        <f>IF(Table8[[#This Row],[Average]] &gt; $V$7, "Higher", "Lower")</f>
        <v>Lower</v>
      </c>
    </row>
    <row r="3125" spans="1:20" x14ac:dyDescent="0.3">
      <c r="A3125" t="s">
        <v>4487</v>
      </c>
      <c r="B3125">
        <v>156</v>
      </c>
      <c r="C3125">
        <v>91</v>
      </c>
      <c r="D3125">
        <v>30079316</v>
      </c>
      <c r="E3125" t="s">
        <v>626</v>
      </c>
      <c r="F3125" t="s">
        <v>6688</v>
      </c>
      <c r="G3125" t="s">
        <v>6689</v>
      </c>
      <c r="H3125">
        <v>75920</v>
      </c>
      <c r="I3125">
        <v>474</v>
      </c>
      <c r="J3125" t="s">
        <v>29</v>
      </c>
      <c r="K3125" t="s">
        <v>30</v>
      </c>
      <c r="L3125">
        <v>35000000</v>
      </c>
      <c r="M3125">
        <v>2002</v>
      </c>
      <c r="N3125">
        <v>5.5</v>
      </c>
      <c r="O3125">
        <v>-4920684</v>
      </c>
      <c r="R3125" t="s">
        <v>4263</v>
      </c>
      <c r="S3125" cm="1">
        <f t="array" ref="S3125">AVERAGE(IF(Table7[director_name]=R3125, Table7[imdb_score]))</f>
        <v>5.6749999999999998</v>
      </c>
      <c r="T3125" t="str">
        <f>IF(Table8[[#This Row],[Average]] &gt; $V$7, "Higher", "Lower")</f>
        <v>Lower</v>
      </c>
    </row>
    <row r="3126" spans="1:20" x14ac:dyDescent="0.3">
      <c r="A3126" t="s">
        <v>4515</v>
      </c>
      <c r="B3126">
        <v>44</v>
      </c>
      <c r="C3126">
        <v>106</v>
      </c>
      <c r="D3126">
        <v>24048000</v>
      </c>
      <c r="E3126" t="s">
        <v>2211</v>
      </c>
      <c r="F3126" t="s">
        <v>837</v>
      </c>
      <c r="G3126" t="s">
        <v>6690</v>
      </c>
      <c r="H3126">
        <v>23579</v>
      </c>
      <c r="I3126">
        <v>88</v>
      </c>
      <c r="J3126" t="s">
        <v>29</v>
      </c>
      <c r="K3126" t="s">
        <v>30</v>
      </c>
      <c r="L3126">
        <v>30000000</v>
      </c>
      <c r="M3126">
        <v>1995</v>
      </c>
      <c r="N3126">
        <v>5.5</v>
      </c>
      <c r="O3126">
        <v>-5952000</v>
      </c>
      <c r="R3126" t="s">
        <v>4263</v>
      </c>
      <c r="S3126" cm="1">
        <f t="array" ref="S3126">AVERAGE(IF(Table7[director_name]=R3126, Table7[imdb_score]))</f>
        <v>5.6749999999999998</v>
      </c>
      <c r="T3126" t="str">
        <f>IF(Table8[[#This Row],[Average]] &gt; $V$7, "Higher", "Lower")</f>
        <v>Lower</v>
      </c>
    </row>
    <row r="3127" spans="1:20" x14ac:dyDescent="0.3">
      <c r="A3127" t="s">
        <v>4522</v>
      </c>
      <c r="B3127">
        <v>50</v>
      </c>
      <c r="C3127">
        <v>94</v>
      </c>
      <c r="D3127">
        <v>8735529</v>
      </c>
      <c r="E3127" t="s">
        <v>699</v>
      </c>
      <c r="F3127" t="s">
        <v>1450</v>
      </c>
      <c r="G3127" t="s">
        <v>6691</v>
      </c>
      <c r="H3127">
        <v>8055</v>
      </c>
      <c r="I3127">
        <v>89</v>
      </c>
      <c r="J3127" t="s">
        <v>29</v>
      </c>
      <c r="K3127" t="s">
        <v>30</v>
      </c>
      <c r="L3127">
        <v>15000000</v>
      </c>
      <c r="M3127">
        <v>2000</v>
      </c>
      <c r="N3127">
        <v>5.5</v>
      </c>
      <c r="O3127">
        <v>-6264471</v>
      </c>
      <c r="R3127" t="s">
        <v>4263</v>
      </c>
      <c r="S3127" cm="1">
        <f t="array" ref="S3127">AVERAGE(IF(Table7[director_name]=R3127, Table7[imdb_score]))</f>
        <v>5.6749999999999998</v>
      </c>
      <c r="T3127" t="str">
        <f>IF(Table8[[#This Row],[Average]] &gt; $V$7, "Higher", "Lower")</f>
        <v>Lower</v>
      </c>
    </row>
    <row r="3128" spans="1:20" x14ac:dyDescent="0.3">
      <c r="A3128" t="s">
        <v>4452</v>
      </c>
      <c r="B3128">
        <v>23</v>
      </c>
      <c r="C3128">
        <v>111</v>
      </c>
      <c r="D3128">
        <v>3333823</v>
      </c>
      <c r="E3128" t="s">
        <v>887</v>
      </c>
      <c r="F3128" t="s">
        <v>6692</v>
      </c>
      <c r="G3128" t="s">
        <v>6693</v>
      </c>
      <c r="H3128">
        <v>5612</v>
      </c>
      <c r="I3128">
        <v>122</v>
      </c>
      <c r="J3128" t="s">
        <v>29</v>
      </c>
      <c r="K3128" t="s">
        <v>30</v>
      </c>
      <c r="L3128">
        <v>10000000</v>
      </c>
      <c r="M3128">
        <v>2012</v>
      </c>
      <c r="N3128">
        <v>5.5</v>
      </c>
      <c r="O3128">
        <v>-6666177</v>
      </c>
      <c r="R3128" t="s">
        <v>4267</v>
      </c>
      <c r="S3128" cm="1">
        <f t="array" ref="S3128">AVERAGE(IF(Table7[director_name]=R3128, Table7[imdb_score]))</f>
        <v>5.666666666666667</v>
      </c>
      <c r="T3128" t="str">
        <f>IF(Table8[[#This Row],[Average]] &gt; $V$7, "Higher", "Lower")</f>
        <v>Lower</v>
      </c>
    </row>
    <row r="3129" spans="1:20" x14ac:dyDescent="0.3">
      <c r="A3129" t="s">
        <v>4470</v>
      </c>
      <c r="B3129">
        <v>120</v>
      </c>
      <c r="C3129">
        <v>98</v>
      </c>
      <c r="D3129">
        <v>23838</v>
      </c>
      <c r="E3129" t="s">
        <v>2263</v>
      </c>
      <c r="F3129" t="s">
        <v>4280</v>
      </c>
      <c r="G3129" t="s">
        <v>6694</v>
      </c>
      <c r="H3129">
        <v>28570</v>
      </c>
      <c r="I3129">
        <v>160</v>
      </c>
      <c r="J3129" t="s">
        <v>29</v>
      </c>
      <c r="K3129" t="s">
        <v>200</v>
      </c>
      <c r="L3129">
        <v>7000000</v>
      </c>
      <c r="M3129">
        <v>2013</v>
      </c>
      <c r="N3129">
        <v>5.5</v>
      </c>
      <c r="O3129">
        <v>-6976162</v>
      </c>
      <c r="R3129" t="s">
        <v>4267</v>
      </c>
      <c r="S3129" cm="1">
        <f t="array" ref="S3129">AVERAGE(IF(Table7[director_name]=R3129, Table7[imdb_score]))</f>
        <v>5.666666666666667</v>
      </c>
      <c r="T3129" t="str">
        <f>IF(Table8[[#This Row],[Average]] &gt; $V$7, "Higher", "Lower")</f>
        <v>Lower</v>
      </c>
    </row>
    <row r="3130" spans="1:20" x14ac:dyDescent="0.3">
      <c r="A3130" t="s">
        <v>1734</v>
      </c>
      <c r="B3130">
        <v>52</v>
      </c>
      <c r="C3130">
        <v>100</v>
      </c>
      <c r="D3130">
        <v>4884663</v>
      </c>
      <c r="E3130" t="s">
        <v>197</v>
      </c>
      <c r="F3130" t="s">
        <v>6695</v>
      </c>
      <c r="G3130" t="s">
        <v>6696</v>
      </c>
      <c r="H3130">
        <v>5187</v>
      </c>
      <c r="I3130">
        <v>64</v>
      </c>
      <c r="J3130" t="s">
        <v>29</v>
      </c>
      <c r="K3130" t="s">
        <v>30</v>
      </c>
      <c r="L3130">
        <v>12000000</v>
      </c>
      <c r="M3130">
        <v>1986</v>
      </c>
      <c r="N3130">
        <v>5.5</v>
      </c>
      <c r="O3130">
        <v>-7115337</v>
      </c>
      <c r="R3130" t="s">
        <v>4267</v>
      </c>
      <c r="S3130" cm="1">
        <f t="array" ref="S3130">AVERAGE(IF(Table7[director_name]=R3130, Table7[imdb_score]))</f>
        <v>5.666666666666667</v>
      </c>
      <c r="T3130" t="str">
        <f>IF(Table8[[#This Row],[Average]] &gt; $V$7, "Higher", "Lower")</f>
        <v>Lower</v>
      </c>
    </row>
    <row r="3131" spans="1:20" x14ac:dyDescent="0.3">
      <c r="A3131" t="s">
        <v>3497</v>
      </c>
      <c r="B3131">
        <v>98</v>
      </c>
      <c r="C3131">
        <v>89</v>
      </c>
      <c r="D3131">
        <v>45207112</v>
      </c>
      <c r="E3131" t="s">
        <v>1366</v>
      </c>
      <c r="F3131" t="s">
        <v>478</v>
      </c>
      <c r="G3131" t="s">
        <v>6697</v>
      </c>
      <c r="H3131">
        <v>21283</v>
      </c>
      <c r="I3131">
        <v>190</v>
      </c>
      <c r="J3131" t="s">
        <v>29</v>
      </c>
      <c r="K3131" t="s">
        <v>30</v>
      </c>
      <c r="L3131">
        <v>53000000</v>
      </c>
      <c r="M3131">
        <v>2001</v>
      </c>
      <c r="N3131">
        <v>5.5</v>
      </c>
      <c r="O3131">
        <v>-7792888</v>
      </c>
      <c r="R3131" t="s">
        <v>4269</v>
      </c>
      <c r="S3131" cm="1">
        <f t="array" ref="S3131">AVERAGE(IF(Table7[director_name]=R3131, Table7[imdb_score]))</f>
        <v>5.6625000000000005</v>
      </c>
      <c r="T3131" t="str">
        <f>IF(Table8[[#This Row],[Average]] &gt; $V$7, "Higher", "Lower")</f>
        <v>Lower</v>
      </c>
    </row>
    <row r="3132" spans="1:20" x14ac:dyDescent="0.3">
      <c r="A3132" t="s">
        <v>2957</v>
      </c>
      <c r="B3132">
        <v>32</v>
      </c>
      <c r="C3132">
        <v>99</v>
      </c>
      <c r="D3132">
        <v>127144</v>
      </c>
      <c r="E3132" t="s">
        <v>699</v>
      </c>
      <c r="F3132" t="s">
        <v>1586</v>
      </c>
      <c r="G3132" t="s">
        <v>6698</v>
      </c>
      <c r="H3132">
        <v>5159</v>
      </c>
      <c r="I3132">
        <v>27</v>
      </c>
      <c r="J3132" t="s">
        <v>29</v>
      </c>
      <c r="K3132" t="s">
        <v>30</v>
      </c>
      <c r="L3132">
        <v>8000000</v>
      </c>
      <c r="M3132">
        <v>2005</v>
      </c>
      <c r="N3132">
        <v>5.5</v>
      </c>
      <c r="O3132">
        <v>-7872856</v>
      </c>
      <c r="R3132" t="s">
        <v>4269</v>
      </c>
      <c r="S3132" cm="1">
        <f t="array" ref="S3132">AVERAGE(IF(Table7[director_name]=R3132, Table7[imdb_score]))</f>
        <v>5.6625000000000005</v>
      </c>
      <c r="T3132" t="str">
        <f>IF(Table8[[#This Row],[Average]] &gt; $V$7, "Higher", "Lower")</f>
        <v>Lower</v>
      </c>
    </row>
    <row r="3133" spans="1:20" x14ac:dyDescent="0.3">
      <c r="A3133" t="s">
        <v>4318</v>
      </c>
      <c r="B3133">
        <v>63</v>
      </c>
      <c r="C3133">
        <v>104</v>
      </c>
      <c r="D3133">
        <v>21800302</v>
      </c>
      <c r="E3133" t="s">
        <v>2063</v>
      </c>
      <c r="F3133" t="s">
        <v>2776</v>
      </c>
      <c r="G3133" t="s">
        <v>6699</v>
      </c>
      <c r="H3133">
        <v>12164</v>
      </c>
      <c r="I3133">
        <v>63</v>
      </c>
      <c r="J3133" t="s">
        <v>29</v>
      </c>
      <c r="K3133" t="s">
        <v>30</v>
      </c>
      <c r="L3133">
        <v>30000000</v>
      </c>
      <c r="M3133">
        <v>2004</v>
      </c>
      <c r="N3133">
        <v>5.5</v>
      </c>
      <c r="O3133">
        <v>-8199698</v>
      </c>
      <c r="R3133" t="s">
        <v>4269</v>
      </c>
      <c r="S3133" cm="1">
        <f t="array" ref="S3133">AVERAGE(IF(Table7[director_name]=R3133, Table7[imdb_score]))</f>
        <v>5.6625000000000005</v>
      </c>
      <c r="T3133" t="str">
        <f>IF(Table8[[#This Row],[Average]] &gt; $V$7, "Higher", "Lower")</f>
        <v>Lower</v>
      </c>
    </row>
    <row r="3134" spans="1:20" x14ac:dyDescent="0.3">
      <c r="A3134" t="s">
        <v>4216</v>
      </c>
      <c r="B3134">
        <v>65</v>
      </c>
      <c r="C3134">
        <v>100</v>
      </c>
      <c r="D3134">
        <v>16247775</v>
      </c>
      <c r="E3134" t="s">
        <v>4368</v>
      </c>
      <c r="F3134" t="s">
        <v>5822</v>
      </c>
      <c r="G3134" t="s">
        <v>6700</v>
      </c>
      <c r="H3134">
        <v>23527</v>
      </c>
      <c r="I3134">
        <v>104</v>
      </c>
      <c r="J3134" t="s">
        <v>29</v>
      </c>
      <c r="K3134" t="s">
        <v>30</v>
      </c>
      <c r="L3134">
        <v>25000000</v>
      </c>
      <c r="M3134">
        <v>2005</v>
      </c>
      <c r="N3134">
        <v>5.5</v>
      </c>
      <c r="O3134">
        <v>-8752225</v>
      </c>
      <c r="R3134" t="s">
        <v>4269</v>
      </c>
      <c r="S3134" cm="1">
        <f t="array" ref="S3134">AVERAGE(IF(Table7[director_name]=R3134, Table7[imdb_score]))</f>
        <v>5.6625000000000005</v>
      </c>
      <c r="T3134" t="str">
        <f>IF(Table8[[#This Row],[Average]] &gt; $V$7, "Higher", "Lower")</f>
        <v>Lower</v>
      </c>
    </row>
    <row r="3135" spans="1:20" x14ac:dyDescent="0.3">
      <c r="A3135" t="s">
        <v>4456</v>
      </c>
      <c r="B3135">
        <v>11</v>
      </c>
      <c r="C3135">
        <v>105</v>
      </c>
      <c r="D3135">
        <v>8508843</v>
      </c>
      <c r="E3135" t="s">
        <v>1929</v>
      </c>
      <c r="F3135" t="s">
        <v>5506</v>
      </c>
      <c r="G3135" t="s">
        <v>6701</v>
      </c>
      <c r="H3135">
        <v>7470</v>
      </c>
      <c r="I3135">
        <v>35</v>
      </c>
      <c r="J3135" t="s">
        <v>29</v>
      </c>
      <c r="K3135" t="s">
        <v>30</v>
      </c>
      <c r="L3135">
        <v>18000000</v>
      </c>
      <c r="M3135">
        <v>1989</v>
      </c>
      <c r="N3135">
        <v>5.5</v>
      </c>
      <c r="O3135">
        <v>-9491157</v>
      </c>
      <c r="R3135" t="s">
        <v>4269</v>
      </c>
      <c r="S3135" cm="1">
        <f t="array" ref="S3135">AVERAGE(IF(Table7[director_name]=R3135, Table7[imdb_score]))</f>
        <v>5.6625000000000005</v>
      </c>
      <c r="T3135" t="str">
        <f>IF(Table8[[#This Row],[Average]] &gt; $V$7, "Higher", "Lower")</f>
        <v>Lower</v>
      </c>
    </row>
    <row r="3136" spans="1:20" x14ac:dyDescent="0.3">
      <c r="A3136" t="s">
        <v>4499</v>
      </c>
      <c r="B3136">
        <v>23</v>
      </c>
      <c r="C3136">
        <v>91</v>
      </c>
      <c r="D3136">
        <v>19348</v>
      </c>
      <c r="E3136" t="s">
        <v>73</v>
      </c>
      <c r="F3136" t="s">
        <v>1167</v>
      </c>
      <c r="G3136" t="s">
        <v>6702</v>
      </c>
      <c r="H3136">
        <v>2941</v>
      </c>
      <c r="I3136">
        <v>11</v>
      </c>
      <c r="J3136" t="s">
        <v>29</v>
      </c>
      <c r="K3136" t="s">
        <v>30</v>
      </c>
      <c r="L3136">
        <v>10000000</v>
      </c>
      <c r="M3136">
        <v>2009</v>
      </c>
      <c r="N3136">
        <v>5.5</v>
      </c>
      <c r="O3136">
        <v>-9980652</v>
      </c>
      <c r="R3136" t="s">
        <v>4269</v>
      </c>
      <c r="S3136" cm="1">
        <f t="array" ref="S3136">AVERAGE(IF(Table7[director_name]=R3136, Table7[imdb_score]))</f>
        <v>5.6625000000000005</v>
      </c>
      <c r="T3136" t="str">
        <f>IF(Table8[[#This Row],[Average]] &gt; $V$7, "Higher", "Lower")</f>
        <v>Lower</v>
      </c>
    </row>
    <row r="3137" spans="1:20" x14ac:dyDescent="0.3">
      <c r="A3137" t="s">
        <v>3071</v>
      </c>
      <c r="B3137">
        <v>153</v>
      </c>
      <c r="C3137">
        <v>107</v>
      </c>
      <c r="D3137">
        <v>7156725</v>
      </c>
      <c r="E3137" t="s">
        <v>2765</v>
      </c>
      <c r="F3137" t="s">
        <v>1921</v>
      </c>
      <c r="G3137" t="s">
        <v>6703</v>
      </c>
      <c r="H3137">
        <v>22639</v>
      </c>
      <c r="I3137">
        <v>217</v>
      </c>
      <c r="J3137" t="s">
        <v>29</v>
      </c>
      <c r="K3137" t="s">
        <v>30</v>
      </c>
      <c r="L3137">
        <v>19000000</v>
      </c>
      <c r="M3137">
        <v>2006</v>
      </c>
      <c r="N3137">
        <v>5.5</v>
      </c>
      <c r="O3137">
        <v>-11843275</v>
      </c>
      <c r="R3137" t="s">
        <v>4269</v>
      </c>
      <c r="S3137" cm="1">
        <f t="array" ref="S3137">AVERAGE(IF(Table7[director_name]=R3137, Table7[imdb_score]))</f>
        <v>5.6625000000000005</v>
      </c>
      <c r="T3137" t="str">
        <f>IF(Table8[[#This Row],[Average]] &gt; $V$7, "Higher", "Lower")</f>
        <v>Lower</v>
      </c>
    </row>
    <row r="3138" spans="1:20" x14ac:dyDescent="0.3">
      <c r="A3138" t="s">
        <v>851</v>
      </c>
      <c r="B3138">
        <v>36</v>
      </c>
      <c r="C3138">
        <v>104</v>
      </c>
      <c r="D3138">
        <v>42610000</v>
      </c>
      <c r="E3138" t="s">
        <v>1562</v>
      </c>
      <c r="F3138" t="s">
        <v>4223</v>
      </c>
      <c r="G3138" t="s">
        <v>6704</v>
      </c>
      <c r="H3138">
        <v>60293</v>
      </c>
      <c r="I3138">
        <v>114</v>
      </c>
      <c r="J3138" t="s">
        <v>29</v>
      </c>
      <c r="K3138" t="s">
        <v>30</v>
      </c>
      <c r="L3138">
        <v>55000000</v>
      </c>
      <c r="M3138">
        <v>1994</v>
      </c>
      <c r="N3138">
        <v>5.5</v>
      </c>
      <c r="O3138">
        <v>-12390000</v>
      </c>
      <c r="R3138" t="s">
        <v>4269</v>
      </c>
      <c r="S3138" cm="1">
        <f t="array" ref="S3138">AVERAGE(IF(Table7[director_name]=R3138, Table7[imdb_score]))</f>
        <v>5.6625000000000005</v>
      </c>
      <c r="T3138" t="str">
        <f>IF(Table8[[#This Row],[Average]] &gt; $V$7, "Higher", "Lower")</f>
        <v>Lower</v>
      </c>
    </row>
    <row r="3139" spans="1:20" x14ac:dyDescent="0.3">
      <c r="A3139" t="s">
        <v>4534</v>
      </c>
      <c r="B3139">
        <v>64</v>
      </c>
      <c r="C3139">
        <v>94</v>
      </c>
      <c r="D3139">
        <v>32095318</v>
      </c>
      <c r="E3139" t="s">
        <v>338</v>
      </c>
      <c r="F3139" t="s">
        <v>2776</v>
      </c>
      <c r="G3139" t="s">
        <v>6705</v>
      </c>
      <c r="H3139">
        <v>12466</v>
      </c>
      <c r="I3139">
        <v>84</v>
      </c>
      <c r="J3139" t="s">
        <v>29</v>
      </c>
      <c r="K3139" t="s">
        <v>30</v>
      </c>
      <c r="L3139">
        <v>45000000</v>
      </c>
      <c r="M3139">
        <v>2001</v>
      </c>
      <c r="N3139">
        <v>5.5</v>
      </c>
      <c r="O3139">
        <v>-12904682</v>
      </c>
      <c r="R3139" t="s">
        <v>4148</v>
      </c>
      <c r="S3139" cm="1">
        <f t="array" ref="S3139">AVERAGE(IF(Table7[director_name]=R3139, Table7[imdb_score]))</f>
        <v>5.65</v>
      </c>
      <c r="T3139" t="str">
        <f>IF(Table8[[#This Row],[Average]] &gt; $V$7, "Higher", "Lower")</f>
        <v>Lower</v>
      </c>
    </row>
    <row r="3140" spans="1:20" x14ac:dyDescent="0.3">
      <c r="A3140" t="s">
        <v>4295</v>
      </c>
      <c r="B3140">
        <v>55</v>
      </c>
      <c r="C3140">
        <v>98</v>
      </c>
      <c r="D3140">
        <v>22770864</v>
      </c>
      <c r="E3140" t="s">
        <v>73</v>
      </c>
      <c r="F3140" t="s">
        <v>2714</v>
      </c>
      <c r="G3140" t="s">
        <v>6706</v>
      </c>
      <c r="H3140">
        <v>8433</v>
      </c>
      <c r="I3140">
        <v>85</v>
      </c>
      <c r="J3140" t="s">
        <v>29</v>
      </c>
      <c r="K3140" t="s">
        <v>30</v>
      </c>
      <c r="L3140">
        <v>38000000</v>
      </c>
      <c r="M3140">
        <v>2001</v>
      </c>
      <c r="N3140">
        <v>5.5</v>
      </c>
      <c r="O3140">
        <v>-15229136</v>
      </c>
      <c r="R3140" t="s">
        <v>4274</v>
      </c>
      <c r="S3140" cm="1">
        <f t="array" ref="S3140">AVERAGE(IF(Table7[director_name]=R3140, Table7[imdb_score]))</f>
        <v>5.65</v>
      </c>
      <c r="T3140" t="str">
        <f>IF(Table8[[#This Row],[Average]] &gt; $V$7, "Higher", "Lower")</f>
        <v>Lower</v>
      </c>
    </row>
    <row r="3141" spans="1:20" x14ac:dyDescent="0.3">
      <c r="A3141" t="s">
        <v>599</v>
      </c>
      <c r="B3141">
        <v>173</v>
      </c>
      <c r="C3141">
        <v>160</v>
      </c>
      <c r="D3141">
        <v>273420</v>
      </c>
      <c r="E3141" t="s">
        <v>6707</v>
      </c>
      <c r="F3141" t="s">
        <v>683</v>
      </c>
      <c r="G3141" t="s">
        <v>6708</v>
      </c>
      <c r="H3141">
        <v>32671</v>
      </c>
      <c r="I3141">
        <v>238</v>
      </c>
      <c r="J3141" t="s">
        <v>29</v>
      </c>
      <c r="K3141" t="s">
        <v>241</v>
      </c>
      <c r="L3141">
        <v>17000000</v>
      </c>
      <c r="M3141">
        <v>2006</v>
      </c>
      <c r="N3141">
        <v>5.5</v>
      </c>
      <c r="O3141">
        <v>-16726580</v>
      </c>
      <c r="R3141" t="s">
        <v>4282</v>
      </c>
      <c r="S3141" cm="1">
        <f t="array" ref="S3141">AVERAGE(IF(Table7[director_name]=R3141, Table7[imdb_score]))</f>
        <v>5.65</v>
      </c>
      <c r="T3141" t="str">
        <f>IF(Table8[[#This Row],[Average]] &gt; $V$7, "Higher", "Lower")</f>
        <v>Lower</v>
      </c>
    </row>
    <row r="3142" spans="1:20" x14ac:dyDescent="0.3">
      <c r="A3142" t="s">
        <v>1473</v>
      </c>
      <c r="B3142">
        <v>62</v>
      </c>
      <c r="C3142">
        <v>100</v>
      </c>
      <c r="D3142">
        <v>11900000</v>
      </c>
      <c r="E3142" t="s">
        <v>4310</v>
      </c>
      <c r="F3142" t="s">
        <v>388</v>
      </c>
      <c r="G3142" t="s">
        <v>6709</v>
      </c>
      <c r="H3142">
        <v>11003</v>
      </c>
      <c r="I3142">
        <v>148</v>
      </c>
      <c r="J3142" t="s">
        <v>29</v>
      </c>
      <c r="K3142" t="s">
        <v>30</v>
      </c>
      <c r="L3142">
        <v>30000000</v>
      </c>
      <c r="M3142">
        <v>1999</v>
      </c>
      <c r="N3142">
        <v>5.5</v>
      </c>
      <c r="O3142">
        <v>-18100000</v>
      </c>
      <c r="R3142" t="s">
        <v>4290</v>
      </c>
      <c r="S3142" cm="1">
        <f t="array" ref="S3142">AVERAGE(IF(Table7[director_name]=R3142, Table7[imdb_score]))</f>
        <v>5.65</v>
      </c>
      <c r="T3142" t="str">
        <f>IF(Table8[[#This Row],[Average]] &gt; $V$7, "Higher", "Lower")</f>
        <v>Lower</v>
      </c>
    </row>
    <row r="3143" spans="1:20" x14ac:dyDescent="0.3">
      <c r="A3143" t="s">
        <v>4465</v>
      </c>
      <c r="B3143">
        <v>42</v>
      </c>
      <c r="C3143">
        <v>100</v>
      </c>
      <c r="D3143">
        <v>121972</v>
      </c>
      <c r="E3143" t="s">
        <v>1103</v>
      </c>
      <c r="F3143" t="s">
        <v>34</v>
      </c>
      <c r="G3143" t="s">
        <v>6710</v>
      </c>
      <c r="H3143">
        <v>9868</v>
      </c>
      <c r="I3143">
        <v>81</v>
      </c>
      <c r="J3143" t="s">
        <v>29</v>
      </c>
      <c r="K3143" t="s">
        <v>30</v>
      </c>
      <c r="L3143">
        <v>22000000</v>
      </c>
      <c r="M3143">
        <v>2002</v>
      </c>
      <c r="N3143">
        <v>5.5</v>
      </c>
      <c r="O3143">
        <v>-21878028</v>
      </c>
      <c r="R3143" t="s">
        <v>4288</v>
      </c>
      <c r="S3143" cm="1">
        <f t="array" ref="S3143">AVERAGE(IF(Table7[director_name]=R3143, Table7[imdb_score]))</f>
        <v>5.65</v>
      </c>
      <c r="T3143" t="str">
        <f>IF(Table8[[#This Row],[Average]] &gt; $V$7, "Higher", "Lower")</f>
        <v>Lower</v>
      </c>
    </row>
    <row r="3144" spans="1:20" x14ac:dyDescent="0.3">
      <c r="A3144" t="s">
        <v>3862</v>
      </c>
      <c r="B3144">
        <v>74</v>
      </c>
      <c r="C3144">
        <v>98</v>
      </c>
      <c r="D3144">
        <v>16323969</v>
      </c>
      <c r="E3144" t="s">
        <v>2312</v>
      </c>
      <c r="F3144" t="s">
        <v>55</v>
      </c>
      <c r="G3144" t="s">
        <v>6711</v>
      </c>
      <c r="H3144">
        <v>45775</v>
      </c>
      <c r="I3144">
        <v>112</v>
      </c>
      <c r="J3144" t="s">
        <v>29</v>
      </c>
      <c r="K3144" t="s">
        <v>30</v>
      </c>
      <c r="L3144">
        <v>40000000</v>
      </c>
      <c r="M3144">
        <v>2004</v>
      </c>
      <c r="N3144">
        <v>5.5</v>
      </c>
      <c r="O3144">
        <v>-23676031</v>
      </c>
      <c r="R3144" t="s">
        <v>4278</v>
      </c>
      <c r="S3144" cm="1">
        <f t="array" ref="S3144">AVERAGE(IF(Table7[director_name]=R3144, Table7[imdb_score]))</f>
        <v>5.65</v>
      </c>
      <c r="T3144" t="str">
        <f>IF(Table8[[#This Row],[Average]] &gt; $V$7, "Higher", "Lower")</f>
        <v>Lower</v>
      </c>
    </row>
    <row r="3145" spans="1:20" x14ac:dyDescent="0.3">
      <c r="A3145" t="s">
        <v>4493</v>
      </c>
      <c r="B3145">
        <v>72</v>
      </c>
      <c r="C3145">
        <v>83</v>
      </c>
      <c r="D3145">
        <v>8326035</v>
      </c>
      <c r="E3145" t="s">
        <v>2113</v>
      </c>
      <c r="F3145" t="s">
        <v>3567</v>
      </c>
      <c r="G3145" t="s">
        <v>6712</v>
      </c>
      <c r="H3145">
        <v>21933</v>
      </c>
      <c r="I3145">
        <v>76</v>
      </c>
      <c r="J3145" t="s">
        <v>29</v>
      </c>
      <c r="K3145" t="s">
        <v>227</v>
      </c>
      <c r="L3145">
        <v>33000000</v>
      </c>
      <c r="M3145">
        <v>2005</v>
      </c>
      <c r="N3145">
        <v>5.5</v>
      </c>
      <c r="O3145">
        <v>-24673965</v>
      </c>
      <c r="R3145" t="s">
        <v>4278</v>
      </c>
      <c r="S3145" cm="1">
        <f t="array" ref="S3145">AVERAGE(IF(Table7[director_name]=R3145, Table7[imdb_score]))</f>
        <v>5.65</v>
      </c>
      <c r="T3145" t="str">
        <f>IF(Table8[[#This Row],[Average]] &gt; $V$7, "Higher", "Lower")</f>
        <v>Lower</v>
      </c>
    </row>
    <row r="3146" spans="1:20" x14ac:dyDescent="0.3">
      <c r="A3146" t="s">
        <v>3477</v>
      </c>
      <c r="B3146">
        <v>166</v>
      </c>
      <c r="C3146">
        <v>101</v>
      </c>
      <c r="D3146">
        <v>10268846</v>
      </c>
      <c r="E3146" t="s">
        <v>3153</v>
      </c>
      <c r="F3146" t="s">
        <v>198</v>
      </c>
      <c r="G3146" t="s">
        <v>6713</v>
      </c>
      <c r="H3146">
        <v>31918</v>
      </c>
      <c r="I3146">
        <v>142</v>
      </c>
      <c r="J3146" t="s">
        <v>29</v>
      </c>
      <c r="K3146" t="s">
        <v>30</v>
      </c>
      <c r="L3146">
        <v>35000000</v>
      </c>
      <c r="M3146">
        <v>2009</v>
      </c>
      <c r="N3146">
        <v>5.5</v>
      </c>
      <c r="O3146">
        <v>-24731154</v>
      </c>
      <c r="R3146" t="s">
        <v>4290</v>
      </c>
      <c r="S3146" cm="1">
        <f t="array" ref="S3146">AVERAGE(IF(Table7[director_name]=R3146, Table7[imdb_score]))</f>
        <v>5.65</v>
      </c>
      <c r="T3146" t="str">
        <f>IF(Table8[[#This Row],[Average]] &gt; $V$7, "Higher", "Lower")</f>
        <v>Lower</v>
      </c>
    </row>
    <row r="3147" spans="1:20" x14ac:dyDescent="0.3">
      <c r="A3147" t="s">
        <v>3680</v>
      </c>
      <c r="B3147">
        <v>464</v>
      </c>
      <c r="C3147">
        <v>116</v>
      </c>
      <c r="D3147">
        <v>118099659</v>
      </c>
      <c r="E3147" t="s">
        <v>6016</v>
      </c>
      <c r="F3147" t="s">
        <v>1311</v>
      </c>
      <c r="G3147" t="s">
        <v>6714</v>
      </c>
      <c r="H3147">
        <v>69757</v>
      </c>
      <c r="I3147">
        <v>1211</v>
      </c>
      <c r="J3147" t="s">
        <v>29</v>
      </c>
      <c r="K3147" t="s">
        <v>30</v>
      </c>
      <c r="L3147">
        <v>144000000</v>
      </c>
      <c r="M3147">
        <v>2016</v>
      </c>
      <c r="N3147">
        <v>5.5</v>
      </c>
      <c r="O3147">
        <v>-25900341</v>
      </c>
      <c r="R3147" t="s">
        <v>4288</v>
      </c>
      <c r="S3147" cm="1">
        <f t="array" ref="S3147">AVERAGE(IF(Table7[director_name]=R3147, Table7[imdb_score]))</f>
        <v>5.65</v>
      </c>
      <c r="T3147" t="str">
        <f>IF(Table8[[#This Row],[Average]] &gt; $V$7, "Higher", "Lower")</f>
        <v>Lower</v>
      </c>
    </row>
    <row r="3148" spans="1:20" x14ac:dyDescent="0.3">
      <c r="A3148" t="s">
        <v>3680</v>
      </c>
      <c r="B3148">
        <v>464</v>
      </c>
      <c r="C3148">
        <v>116</v>
      </c>
      <c r="D3148">
        <v>118099659</v>
      </c>
      <c r="E3148" t="s">
        <v>6016</v>
      </c>
      <c r="F3148" t="s">
        <v>1311</v>
      </c>
      <c r="G3148" t="s">
        <v>6714</v>
      </c>
      <c r="H3148">
        <v>69790</v>
      </c>
      <c r="I3148">
        <v>1211</v>
      </c>
      <c r="J3148" t="s">
        <v>29</v>
      </c>
      <c r="K3148" t="s">
        <v>30</v>
      </c>
      <c r="L3148">
        <v>144000000</v>
      </c>
      <c r="M3148">
        <v>2016</v>
      </c>
      <c r="N3148">
        <v>5.5</v>
      </c>
      <c r="O3148">
        <v>-25900341</v>
      </c>
      <c r="R3148" t="s">
        <v>4282</v>
      </c>
      <c r="S3148" cm="1">
        <f t="array" ref="S3148">AVERAGE(IF(Table7[director_name]=R3148, Table7[imdb_score]))</f>
        <v>5.65</v>
      </c>
      <c r="T3148" t="str">
        <f>IF(Table8[[#This Row],[Average]] &gt; $V$7, "Higher", "Lower")</f>
        <v>Lower</v>
      </c>
    </row>
    <row r="3149" spans="1:20" x14ac:dyDescent="0.3">
      <c r="A3149" t="s">
        <v>4458</v>
      </c>
      <c r="B3149">
        <v>127</v>
      </c>
      <c r="C3149">
        <v>104</v>
      </c>
      <c r="D3149">
        <v>23020488</v>
      </c>
      <c r="E3149" t="s">
        <v>6631</v>
      </c>
      <c r="F3149" t="s">
        <v>6715</v>
      </c>
      <c r="G3149" t="s">
        <v>6716</v>
      </c>
      <c r="H3149">
        <v>42324</v>
      </c>
      <c r="I3149">
        <v>180</v>
      </c>
      <c r="J3149" t="s">
        <v>29</v>
      </c>
      <c r="K3149" t="s">
        <v>30</v>
      </c>
      <c r="L3149">
        <v>52000000</v>
      </c>
      <c r="M3149">
        <v>2003</v>
      </c>
      <c r="N3149">
        <v>5.5</v>
      </c>
      <c r="O3149">
        <v>-28979512</v>
      </c>
      <c r="R3149" t="s">
        <v>4274</v>
      </c>
      <c r="S3149" cm="1">
        <f t="array" ref="S3149">AVERAGE(IF(Table7[director_name]=R3149, Table7[imdb_score]))</f>
        <v>5.65</v>
      </c>
      <c r="T3149" t="str">
        <f>IF(Table8[[#This Row],[Average]] &gt; $V$7, "Higher", "Lower")</f>
        <v>Lower</v>
      </c>
    </row>
    <row r="3150" spans="1:20" x14ac:dyDescent="0.3">
      <c r="A3150" t="s">
        <v>2461</v>
      </c>
      <c r="B3150">
        <v>157</v>
      </c>
      <c r="C3150">
        <v>117</v>
      </c>
      <c r="D3150">
        <v>65653758</v>
      </c>
      <c r="E3150" t="s">
        <v>309</v>
      </c>
      <c r="F3150" t="s">
        <v>400</v>
      </c>
      <c r="G3150" t="s">
        <v>6717</v>
      </c>
      <c r="H3150">
        <v>102747</v>
      </c>
      <c r="I3150">
        <v>316</v>
      </c>
      <c r="J3150" t="s">
        <v>29</v>
      </c>
      <c r="K3150" t="s">
        <v>30</v>
      </c>
      <c r="L3150">
        <v>95000000</v>
      </c>
      <c r="M3150">
        <v>2003</v>
      </c>
      <c r="N3150">
        <v>5.5</v>
      </c>
      <c r="O3150">
        <v>-29346242</v>
      </c>
      <c r="R3150" t="s">
        <v>4148</v>
      </c>
      <c r="S3150" cm="1">
        <f t="array" ref="S3150">AVERAGE(IF(Table7[director_name]=R3150, Table7[imdb_score]))</f>
        <v>5.65</v>
      </c>
      <c r="T3150" t="str">
        <f>IF(Table8[[#This Row],[Average]] &gt; $V$7, "Higher", "Lower")</f>
        <v>Lower</v>
      </c>
    </row>
    <row r="3151" spans="1:20" x14ac:dyDescent="0.3">
      <c r="A3151" t="s">
        <v>2571</v>
      </c>
      <c r="B3151">
        <v>175</v>
      </c>
      <c r="C3151">
        <v>136</v>
      </c>
      <c r="D3151">
        <v>33685268</v>
      </c>
      <c r="E3151" t="s">
        <v>1489</v>
      </c>
      <c r="F3151" t="s">
        <v>27</v>
      </c>
      <c r="G3151" t="s">
        <v>6718</v>
      </c>
      <c r="H3151">
        <v>75573</v>
      </c>
      <c r="I3151">
        <v>662</v>
      </c>
      <c r="J3151" t="s">
        <v>29</v>
      </c>
      <c r="K3151" t="s">
        <v>30</v>
      </c>
      <c r="L3151">
        <v>68000000</v>
      </c>
      <c r="M3151">
        <v>2003</v>
      </c>
      <c r="N3151">
        <v>5.5</v>
      </c>
      <c r="O3151">
        <v>-34314732</v>
      </c>
      <c r="R3151" t="s">
        <v>4295</v>
      </c>
      <c r="S3151" cm="1">
        <f t="array" ref="S3151">AVERAGE(IF(Table7[director_name]=R3151, Table7[imdb_score]))</f>
        <v>5.6333333333333329</v>
      </c>
      <c r="T3151" t="str">
        <f>IF(Table8[[#This Row],[Average]] &gt; $V$7, "Higher", "Lower")</f>
        <v>Lower</v>
      </c>
    </row>
    <row r="3152" spans="1:20" x14ac:dyDescent="0.3">
      <c r="A3152" t="s">
        <v>3669</v>
      </c>
      <c r="B3152">
        <v>98</v>
      </c>
      <c r="C3152">
        <v>96</v>
      </c>
      <c r="D3152">
        <v>183125</v>
      </c>
      <c r="E3152" t="s">
        <v>39</v>
      </c>
      <c r="F3152" t="s">
        <v>1302</v>
      </c>
      <c r="G3152" t="s">
        <v>6719</v>
      </c>
      <c r="H3152">
        <v>36914</v>
      </c>
      <c r="I3152">
        <v>86</v>
      </c>
      <c r="J3152" t="s">
        <v>29</v>
      </c>
      <c r="K3152" t="s">
        <v>30</v>
      </c>
      <c r="L3152">
        <v>35000000</v>
      </c>
      <c r="M3152">
        <v>2012</v>
      </c>
      <c r="N3152">
        <v>5.5</v>
      </c>
      <c r="O3152">
        <v>-34816875</v>
      </c>
      <c r="R3152" t="s">
        <v>4293</v>
      </c>
      <c r="S3152" cm="1">
        <f t="array" ref="S3152">AVERAGE(IF(Table7[director_name]=R3152, Table7[imdb_score]))</f>
        <v>5.6333333333333329</v>
      </c>
      <c r="T3152" t="str">
        <f>IF(Table8[[#This Row],[Average]] &gt; $V$7, "Higher", "Lower")</f>
        <v>Lower</v>
      </c>
    </row>
    <row r="3153" spans="1:20" x14ac:dyDescent="0.3">
      <c r="A3153" t="s">
        <v>4657</v>
      </c>
      <c r="B3153">
        <v>178</v>
      </c>
      <c r="C3153">
        <v>93</v>
      </c>
      <c r="D3153">
        <v>25857987</v>
      </c>
      <c r="E3153" t="s">
        <v>105</v>
      </c>
      <c r="F3153" t="s">
        <v>2217</v>
      </c>
      <c r="G3153" t="s">
        <v>6720</v>
      </c>
      <c r="H3153">
        <v>110614</v>
      </c>
      <c r="I3153">
        <v>532</v>
      </c>
      <c r="J3153" t="s">
        <v>29</v>
      </c>
      <c r="K3153" t="s">
        <v>30</v>
      </c>
      <c r="L3153">
        <v>62000000</v>
      </c>
      <c r="M3153">
        <v>2005</v>
      </c>
      <c r="N3153">
        <v>5.5</v>
      </c>
      <c r="O3153">
        <v>-36142013</v>
      </c>
      <c r="R3153" t="s">
        <v>4299</v>
      </c>
      <c r="S3153" cm="1">
        <f t="array" ref="S3153">AVERAGE(IF(Table7[director_name]=R3153, Table7[imdb_score]))</f>
        <v>5.6333333333333329</v>
      </c>
      <c r="T3153" t="str">
        <f>IF(Table8[[#This Row],[Average]] &gt; $V$7, "Higher", "Lower")</f>
        <v>Lower</v>
      </c>
    </row>
    <row r="3154" spans="1:20" x14ac:dyDescent="0.3">
      <c r="A3154" t="s">
        <v>4654</v>
      </c>
      <c r="B3154">
        <v>296</v>
      </c>
      <c r="C3154">
        <v>104</v>
      </c>
      <c r="D3154">
        <v>10706786</v>
      </c>
      <c r="E3154" t="s">
        <v>3139</v>
      </c>
      <c r="F3154" t="s">
        <v>1302</v>
      </c>
      <c r="G3154" t="s">
        <v>6721</v>
      </c>
      <c r="H3154">
        <v>81800</v>
      </c>
      <c r="I3154">
        <v>211</v>
      </c>
      <c r="J3154" t="s">
        <v>29</v>
      </c>
      <c r="K3154" t="s">
        <v>30</v>
      </c>
      <c r="L3154">
        <v>50000000</v>
      </c>
      <c r="M3154">
        <v>2011</v>
      </c>
      <c r="N3154">
        <v>5.5</v>
      </c>
      <c r="O3154">
        <v>-39293214</v>
      </c>
      <c r="R3154" t="s">
        <v>4293</v>
      </c>
      <c r="S3154" cm="1">
        <f t="array" ref="S3154">AVERAGE(IF(Table7[director_name]=R3154, Table7[imdb_score]))</f>
        <v>5.6333333333333329</v>
      </c>
      <c r="T3154" t="str">
        <f>IF(Table8[[#This Row],[Average]] &gt; $V$7, "Higher", "Lower")</f>
        <v>Lower</v>
      </c>
    </row>
    <row r="3155" spans="1:20" x14ac:dyDescent="0.3">
      <c r="A3155" t="s">
        <v>943</v>
      </c>
      <c r="B3155">
        <v>135</v>
      </c>
      <c r="C3155">
        <v>108</v>
      </c>
      <c r="D3155">
        <v>40048332</v>
      </c>
      <c r="E3155" t="s">
        <v>417</v>
      </c>
      <c r="F3155" t="s">
        <v>6722</v>
      </c>
      <c r="G3155" t="s">
        <v>6723</v>
      </c>
      <c r="H3155">
        <v>61417</v>
      </c>
      <c r="I3155">
        <v>339</v>
      </c>
      <c r="J3155" t="s">
        <v>29</v>
      </c>
      <c r="K3155" t="s">
        <v>30</v>
      </c>
      <c r="L3155">
        <v>85000000</v>
      </c>
      <c r="M3155">
        <v>2002</v>
      </c>
      <c r="N3155">
        <v>5.5</v>
      </c>
      <c r="O3155">
        <v>-44951668</v>
      </c>
      <c r="R3155" t="s">
        <v>4299</v>
      </c>
      <c r="S3155" cm="1">
        <f t="array" ref="S3155">AVERAGE(IF(Table7[director_name]=R3155, Table7[imdb_score]))</f>
        <v>5.6333333333333329</v>
      </c>
      <c r="T3155" t="str">
        <f>IF(Table8[[#This Row],[Average]] &gt; $V$7, "Higher", "Lower")</f>
        <v>Lower</v>
      </c>
    </row>
    <row r="3156" spans="1:20" x14ac:dyDescent="0.3">
      <c r="A3156" t="s">
        <v>2946</v>
      </c>
      <c r="B3156">
        <v>181</v>
      </c>
      <c r="C3156">
        <v>107</v>
      </c>
      <c r="D3156">
        <v>7605668</v>
      </c>
      <c r="E3156" t="s">
        <v>6724</v>
      </c>
      <c r="F3156" t="s">
        <v>482</v>
      </c>
      <c r="G3156" t="s">
        <v>6725</v>
      </c>
      <c r="H3156">
        <v>47320</v>
      </c>
      <c r="I3156">
        <v>188</v>
      </c>
      <c r="J3156" t="s">
        <v>29</v>
      </c>
      <c r="K3156" t="s">
        <v>200</v>
      </c>
      <c r="L3156">
        <v>60000000</v>
      </c>
      <c r="M3156">
        <v>2015</v>
      </c>
      <c r="N3156">
        <v>5.5</v>
      </c>
      <c r="O3156">
        <v>-52394332</v>
      </c>
      <c r="R3156" t="s">
        <v>4295</v>
      </c>
      <c r="S3156" cm="1">
        <f t="array" ref="S3156">AVERAGE(IF(Table7[director_name]=R3156, Table7[imdb_score]))</f>
        <v>5.6333333333333329</v>
      </c>
      <c r="T3156" t="str">
        <f>IF(Table8[[#This Row],[Average]] &gt; $V$7, "Higher", "Lower")</f>
        <v>Lower</v>
      </c>
    </row>
    <row r="3157" spans="1:20" x14ac:dyDescent="0.3">
      <c r="A3157" t="s">
        <v>2878</v>
      </c>
      <c r="B3157">
        <v>286</v>
      </c>
      <c r="C3157">
        <v>120</v>
      </c>
      <c r="D3157">
        <v>102315545</v>
      </c>
      <c r="E3157" t="s">
        <v>248</v>
      </c>
      <c r="F3157" t="s">
        <v>690</v>
      </c>
      <c r="G3157" t="s">
        <v>6726</v>
      </c>
      <c r="H3157">
        <v>58137</v>
      </c>
      <c r="I3157">
        <v>520</v>
      </c>
      <c r="J3157" t="s">
        <v>29</v>
      </c>
      <c r="K3157" t="s">
        <v>30</v>
      </c>
      <c r="L3157">
        <v>165000000</v>
      </c>
      <c r="M3157">
        <v>2016</v>
      </c>
      <c r="N3157">
        <v>5.5</v>
      </c>
      <c r="O3157">
        <v>-62684455</v>
      </c>
      <c r="R3157" t="s">
        <v>4295</v>
      </c>
      <c r="S3157" cm="1">
        <f t="array" ref="S3157">AVERAGE(IF(Table7[director_name]=R3157, Table7[imdb_score]))</f>
        <v>5.6333333333333329</v>
      </c>
      <c r="T3157" t="str">
        <f>IF(Table8[[#This Row],[Average]] &gt; $V$7, "Higher", "Lower")</f>
        <v>Lower</v>
      </c>
    </row>
    <row r="3158" spans="1:20" x14ac:dyDescent="0.3">
      <c r="A3158" t="s">
        <v>2380</v>
      </c>
      <c r="B3158">
        <v>175</v>
      </c>
      <c r="C3158">
        <v>102</v>
      </c>
      <c r="D3158">
        <v>17176900</v>
      </c>
      <c r="E3158" t="s">
        <v>309</v>
      </c>
      <c r="F3158" t="s">
        <v>1167</v>
      </c>
      <c r="G3158" t="s">
        <v>6727</v>
      </c>
      <c r="H3158">
        <v>54501</v>
      </c>
      <c r="I3158">
        <v>154</v>
      </c>
      <c r="J3158" t="s">
        <v>29</v>
      </c>
      <c r="K3158" t="s">
        <v>30</v>
      </c>
      <c r="L3158">
        <v>95000000</v>
      </c>
      <c r="M3158">
        <v>2014</v>
      </c>
      <c r="N3158">
        <v>5.5</v>
      </c>
      <c r="O3158">
        <v>-77823100</v>
      </c>
      <c r="R3158" t="s">
        <v>4299</v>
      </c>
      <c r="S3158" cm="1">
        <f t="array" ref="S3158">AVERAGE(IF(Table7[director_name]=R3158, Table7[imdb_score]))</f>
        <v>5.6333333333333329</v>
      </c>
      <c r="T3158" t="str">
        <f>IF(Table8[[#This Row],[Average]] &gt; $V$7, "Higher", "Lower")</f>
        <v>Lower</v>
      </c>
    </row>
    <row r="3159" spans="1:20" x14ac:dyDescent="0.3">
      <c r="A3159" t="s">
        <v>1375</v>
      </c>
      <c r="B3159">
        <v>184</v>
      </c>
      <c r="C3159">
        <v>126</v>
      </c>
      <c r="D3159">
        <v>31141074</v>
      </c>
      <c r="E3159" t="s">
        <v>309</v>
      </c>
      <c r="F3159" t="s">
        <v>400</v>
      </c>
      <c r="G3159" t="s">
        <v>6728</v>
      </c>
      <c r="H3159">
        <v>51892</v>
      </c>
      <c r="I3159">
        <v>273</v>
      </c>
      <c r="J3159" t="s">
        <v>29</v>
      </c>
      <c r="K3159" t="s">
        <v>30</v>
      </c>
      <c r="L3159">
        <v>140000000</v>
      </c>
      <c r="M3159">
        <v>2016</v>
      </c>
      <c r="N3159">
        <v>5.5</v>
      </c>
      <c r="O3159">
        <v>-108858926</v>
      </c>
      <c r="R3159" t="s">
        <v>4293</v>
      </c>
      <c r="S3159" cm="1">
        <f t="array" ref="S3159">AVERAGE(IF(Table7[director_name]=R3159, Table7[imdb_score]))</f>
        <v>5.6333333333333329</v>
      </c>
      <c r="T3159" t="str">
        <f>IF(Table8[[#This Row],[Average]] &gt; $V$7, "Higher", "Lower")</f>
        <v>Lower</v>
      </c>
    </row>
    <row r="3160" spans="1:20" x14ac:dyDescent="0.3">
      <c r="A3160" t="s">
        <v>493</v>
      </c>
      <c r="B3160">
        <v>248</v>
      </c>
      <c r="C3160">
        <v>206</v>
      </c>
      <c r="D3160">
        <v>34293771</v>
      </c>
      <c r="E3160" t="s">
        <v>6729</v>
      </c>
      <c r="F3160" t="s">
        <v>136</v>
      </c>
      <c r="G3160" t="s">
        <v>6730</v>
      </c>
      <c r="H3160">
        <v>138863</v>
      </c>
      <c r="I3160">
        <v>1390</v>
      </c>
      <c r="J3160" t="s">
        <v>29</v>
      </c>
      <c r="K3160" t="s">
        <v>227</v>
      </c>
      <c r="L3160">
        <v>155000000</v>
      </c>
      <c r="M3160">
        <v>2004</v>
      </c>
      <c r="N3160">
        <v>5.5</v>
      </c>
      <c r="O3160">
        <v>-120706229</v>
      </c>
      <c r="R3160" t="s">
        <v>3833</v>
      </c>
      <c r="S3160" cm="1">
        <f t="array" ref="S3160">AVERAGE(IF(Table7[director_name]=R3160, Table7[imdb_score]))</f>
        <v>5.6250000000000009</v>
      </c>
      <c r="T3160" t="str">
        <f>IF(Table8[[#This Row],[Average]] &gt; $V$7, "Higher", "Lower")</f>
        <v>Lower</v>
      </c>
    </row>
    <row r="3161" spans="1:20" x14ac:dyDescent="0.3">
      <c r="A3161" t="s">
        <v>1897</v>
      </c>
      <c r="B3161">
        <v>144</v>
      </c>
      <c r="C3161">
        <v>121</v>
      </c>
      <c r="D3161">
        <v>184031112</v>
      </c>
      <c r="E3161" t="s">
        <v>309</v>
      </c>
      <c r="F3161" t="s">
        <v>1411</v>
      </c>
      <c r="G3161" t="s">
        <v>6731</v>
      </c>
      <c r="H3161">
        <v>190786</v>
      </c>
      <c r="I3161">
        <v>539</v>
      </c>
      <c r="J3161" t="s">
        <v>29</v>
      </c>
      <c r="K3161" t="s">
        <v>30</v>
      </c>
      <c r="L3161">
        <v>100000000</v>
      </c>
      <c r="M3161">
        <v>1995</v>
      </c>
      <c r="N3161">
        <v>5.4</v>
      </c>
      <c r="O3161">
        <v>84031112</v>
      </c>
      <c r="R3161" t="s">
        <v>3833</v>
      </c>
      <c r="S3161" cm="1">
        <f t="array" ref="S3161">AVERAGE(IF(Table7[director_name]=R3161, Table7[imdb_score]))</f>
        <v>5.6250000000000009</v>
      </c>
      <c r="T3161" t="str">
        <f>IF(Table8[[#This Row],[Average]] &gt; $V$7, "Higher", "Lower")</f>
        <v>Lower</v>
      </c>
    </row>
    <row r="3162" spans="1:20" x14ac:dyDescent="0.3">
      <c r="A3162" t="s">
        <v>5042</v>
      </c>
      <c r="B3162">
        <v>271</v>
      </c>
      <c r="C3162">
        <v>99</v>
      </c>
      <c r="D3162">
        <v>84263837</v>
      </c>
      <c r="E3162" t="s">
        <v>2463</v>
      </c>
      <c r="F3162" t="s">
        <v>2554</v>
      </c>
      <c r="G3162" t="s">
        <v>6732</v>
      </c>
      <c r="H3162">
        <v>81699</v>
      </c>
      <c r="I3162">
        <v>291</v>
      </c>
      <c r="J3162" t="s">
        <v>29</v>
      </c>
      <c r="K3162" t="s">
        <v>30</v>
      </c>
      <c r="L3162">
        <v>6500000</v>
      </c>
      <c r="M3162">
        <v>2014</v>
      </c>
      <c r="N3162">
        <v>5.4</v>
      </c>
      <c r="O3162">
        <v>77763837</v>
      </c>
      <c r="R3162" t="s">
        <v>3833</v>
      </c>
      <c r="S3162" cm="1">
        <f t="array" ref="S3162">AVERAGE(IF(Table7[director_name]=R3162, Table7[imdb_score]))</f>
        <v>5.6250000000000009</v>
      </c>
      <c r="T3162" t="str">
        <f>IF(Table8[[#This Row],[Average]] &gt; $V$7, "Higher", "Lower")</f>
        <v>Lower</v>
      </c>
    </row>
    <row r="3163" spans="1:20" x14ac:dyDescent="0.3">
      <c r="A3163" t="s">
        <v>1655</v>
      </c>
      <c r="B3163">
        <v>122</v>
      </c>
      <c r="C3163">
        <v>88</v>
      </c>
      <c r="D3163">
        <v>112692062</v>
      </c>
      <c r="E3163" t="s">
        <v>5827</v>
      </c>
      <c r="F3163" t="s">
        <v>4253</v>
      </c>
      <c r="G3163" t="s">
        <v>6733</v>
      </c>
      <c r="H3163">
        <v>84325</v>
      </c>
      <c r="I3163">
        <v>205</v>
      </c>
      <c r="J3163" t="s">
        <v>29</v>
      </c>
      <c r="K3163" t="s">
        <v>30</v>
      </c>
      <c r="L3163">
        <v>35000000</v>
      </c>
      <c r="M3163">
        <v>2001</v>
      </c>
      <c r="N3163">
        <v>5.4</v>
      </c>
      <c r="O3163">
        <v>77692062</v>
      </c>
      <c r="R3163" t="s">
        <v>3833</v>
      </c>
      <c r="S3163" cm="1">
        <f t="array" ref="S3163">AVERAGE(IF(Table7[director_name]=R3163, Table7[imdb_score]))</f>
        <v>5.6250000000000009</v>
      </c>
      <c r="T3163" t="str">
        <f>IF(Table8[[#This Row],[Average]] &gt; $V$7, "Higher", "Lower")</f>
        <v>Lower</v>
      </c>
    </row>
    <row r="3164" spans="1:20" x14ac:dyDescent="0.3">
      <c r="A3164" t="s">
        <v>3147</v>
      </c>
      <c r="B3164">
        <v>139</v>
      </c>
      <c r="C3164">
        <v>101</v>
      </c>
      <c r="D3164">
        <v>133668525</v>
      </c>
      <c r="E3164" t="s">
        <v>676</v>
      </c>
      <c r="F3164" t="s">
        <v>478</v>
      </c>
      <c r="G3164" t="s">
        <v>6734</v>
      </c>
      <c r="H3164">
        <v>107817</v>
      </c>
      <c r="I3164">
        <v>255</v>
      </c>
      <c r="J3164" t="s">
        <v>29</v>
      </c>
      <c r="K3164" t="s">
        <v>30</v>
      </c>
      <c r="L3164">
        <v>80000000</v>
      </c>
      <c r="M3164">
        <v>2013</v>
      </c>
      <c r="N3164">
        <v>5.4</v>
      </c>
      <c r="O3164">
        <v>53668525</v>
      </c>
      <c r="R3164" t="s">
        <v>1148</v>
      </c>
      <c r="S3164" cm="1">
        <f t="array" ref="S3164">AVERAGE(IF(Table7[director_name]=R3164, Table7[imdb_score]))</f>
        <v>5.6000000000000005</v>
      </c>
      <c r="T3164" t="str">
        <f>IF(Table8[[#This Row],[Average]] &gt; $V$7, "Higher", "Lower")</f>
        <v>Lower</v>
      </c>
    </row>
    <row r="3165" spans="1:20" x14ac:dyDescent="0.3">
      <c r="A3165" t="s">
        <v>4534</v>
      </c>
      <c r="B3165">
        <v>53</v>
      </c>
      <c r="C3165">
        <v>92</v>
      </c>
      <c r="D3165">
        <v>105263257</v>
      </c>
      <c r="E3165" t="s">
        <v>6735</v>
      </c>
      <c r="F3165" t="s">
        <v>1802</v>
      </c>
      <c r="G3165" t="s">
        <v>6736</v>
      </c>
      <c r="H3165">
        <v>56168</v>
      </c>
      <c r="I3165">
        <v>103</v>
      </c>
      <c r="J3165" t="s">
        <v>29</v>
      </c>
      <c r="K3165" t="s">
        <v>30</v>
      </c>
      <c r="L3165">
        <v>55000000</v>
      </c>
      <c r="M3165">
        <v>1997</v>
      </c>
      <c r="N3165">
        <v>5.4</v>
      </c>
      <c r="O3165">
        <v>50263257</v>
      </c>
      <c r="R3165" t="s">
        <v>4306</v>
      </c>
      <c r="S3165" cm="1">
        <f t="array" ref="S3165">AVERAGE(IF(Table7[director_name]=R3165, Table7[imdb_score]))</f>
        <v>5.6000000000000005</v>
      </c>
      <c r="T3165" t="str">
        <f>IF(Table8[[#This Row],[Average]] &gt; $V$7, "Higher", "Lower")</f>
        <v>Lower</v>
      </c>
    </row>
    <row r="3166" spans="1:20" x14ac:dyDescent="0.3">
      <c r="A3166" t="s">
        <v>3014</v>
      </c>
      <c r="B3166">
        <v>97</v>
      </c>
      <c r="C3166">
        <v>95</v>
      </c>
      <c r="D3166">
        <v>56127162</v>
      </c>
      <c r="E3166" t="s">
        <v>289</v>
      </c>
      <c r="F3166" t="s">
        <v>6737</v>
      </c>
      <c r="G3166" t="s">
        <v>6738</v>
      </c>
      <c r="H3166">
        <v>57479</v>
      </c>
      <c r="I3166">
        <v>205</v>
      </c>
      <c r="J3166" t="s">
        <v>29</v>
      </c>
      <c r="K3166" t="s">
        <v>30</v>
      </c>
      <c r="L3166">
        <v>18000000</v>
      </c>
      <c r="M3166">
        <v>2003</v>
      </c>
      <c r="N3166">
        <v>5.4</v>
      </c>
      <c r="O3166">
        <v>38127162</v>
      </c>
      <c r="R3166" t="s">
        <v>4306</v>
      </c>
      <c r="S3166" cm="1">
        <f t="array" ref="S3166">AVERAGE(IF(Table7[director_name]=R3166, Table7[imdb_score]))</f>
        <v>5.6000000000000005</v>
      </c>
      <c r="T3166" t="str">
        <f>IF(Table8[[#This Row],[Average]] &gt; $V$7, "Higher", "Lower")</f>
        <v>Lower</v>
      </c>
    </row>
    <row r="3167" spans="1:20" x14ac:dyDescent="0.3">
      <c r="A3167" t="s">
        <v>4065</v>
      </c>
      <c r="B3167">
        <v>107</v>
      </c>
      <c r="C3167">
        <v>100</v>
      </c>
      <c r="D3167">
        <v>73023275</v>
      </c>
      <c r="E3167" t="s">
        <v>1669</v>
      </c>
      <c r="F3167" t="s">
        <v>576</v>
      </c>
      <c r="G3167" t="s">
        <v>6739</v>
      </c>
      <c r="H3167">
        <v>16271</v>
      </c>
      <c r="I3167">
        <v>57</v>
      </c>
      <c r="J3167" t="s">
        <v>29</v>
      </c>
      <c r="K3167" t="s">
        <v>30</v>
      </c>
      <c r="L3167">
        <v>35000000</v>
      </c>
      <c r="M3167">
        <v>2009</v>
      </c>
      <c r="N3167">
        <v>5.4</v>
      </c>
      <c r="O3167">
        <v>38023275</v>
      </c>
      <c r="R3167" t="s">
        <v>1148</v>
      </c>
      <c r="S3167" cm="1">
        <f t="array" ref="S3167">AVERAGE(IF(Table7[director_name]=R3167, Table7[imdb_score]))</f>
        <v>5.6000000000000005</v>
      </c>
      <c r="T3167" t="str">
        <f>IF(Table8[[#This Row],[Average]] &gt; $V$7, "Higher", "Lower")</f>
        <v>Lower</v>
      </c>
    </row>
    <row r="3168" spans="1:20" x14ac:dyDescent="0.3">
      <c r="A3168" t="s">
        <v>2678</v>
      </c>
      <c r="B3168">
        <v>61</v>
      </c>
      <c r="C3168">
        <v>87</v>
      </c>
      <c r="D3168">
        <v>64172251</v>
      </c>
      <c r="E3168" t="s">
        <v>1699</v>
      </c>
      <c r="F3168" t="s">
        <v>3257</v>
      </c>
      <c r="G3168" t="s">
        <v>6740</v>
      </c>
      <c r="H3168">
        <v>19079</v>
      </c>
      <c r="I3168">
        <v>122</v>
      </c>
      <c r="J3168" t="s">
        <v>29</v>
      </c>
      <c r="K3168" t="s">
        <v>30</v>
      </c>
      <c r="L3168">
        <v>30000000</v>
      </c>
      <c r="M3168">
        <v>2001</v>
      </c>
      <c r="N3168">
        <v>5.4</v>
      </c>
      <c r="O3168">
        <v>34172251</v>
      </c>
      <c r="R3168" t="s">
        <v>4306</v>
      </c>
      <c r="S3168" cm="1">
        <f t="array" ref="S3168">AVERAGE(IF(Table7[director_name]=R3168, Table7[imdb_score]))</f>
        <v>5.6000000000000005</v>
      </c>
      <c r="T3168" t="str">
        <f>IF(Table8[[#This Row],[Average]] &gt; $V$7, "Higher", "Lower")</f>
        <v>Lower</v>
      </c>
    </row>
    <row r="3169" spans="1:20" x14ac:dyDescent="0.3">
      <c r="A3169" t="s">
        <v>3014</v>
      </c>
      <c r="B3169">
        <v>69</v>
      </c>
      <c r="C3169">
        <v>88</v>
      </c>
      <c r="D3169">
        <v>47811275</v>
      </c>
      <c r="E3169" t="s">
        <v>4375</v>
      </c>
      <c r="F3169" t="s">
        <v>6741</v>
      </c>
      <c r="G3169" t="s">
        <v>6742</v>
      </c>
      <c r="H3169">
        <v>29008</v>
      </c>
      <c r="I3169">
        <v>99</v>
      </c>
      <c r="J3169" t="s">
        <v>29</v>
      </c>
      <c r="K3169" t="s">
        <v>30</v>
      </c>
      <c r="L3169">
        <v>15000000</v>
      </c>
      <c r="M3169">
        <v>2002</v>
      </c>
      <c r="N3169">
        <v>5.4</v>
      </c>
      <c r="O3169">
        <v>32811275</v>
      </c>
      <c r="R3169" t="s">
        <v>1148</v>
      </c>
      <c r="S3169" cm="1">
        <f t="array" ref="S3169">AVERAGE(IF(Table7[director_name]=R3169, Table7[imdb_score]))</f>
        <v>5.6000000000000005</v>
      </c>
      <c r="T3169" t="str">
        <f>IF(Table8[[#This Row],[Average]] &gt; $V$7, "Higher", "Lower")</f>
        <v>Lower</v>
      </c>
    </row>
    <row r="3170" spans="1:20" x14ac:dyDescent="0.3">
      <c r="A3170" t="s">
        <v>4816</v>
      </c>
      <c r="B3170">
        <v>62</v>
      </c>
      <c r="C3170">
        <v>109</v>
      </c>
      <c r="D3170">
        <v>69148997</v>
      </c>
      <c r="E3170" t="s">
        <v>338</v>
      </c>
      <c r="F3170" t="s">
        <v>2778</v>
      </c>
      <c r="G3170" t="s">
        <v>6743</v>
      </c>
      <c r="H3170">
        <v>98794</v>
      </c>
      <c r="I3170">
        <v>251</v>
      </c>
      <c r="J3170" t="s">
        <v>29</v>
      </c>
      <c r="K3170" t="s">
        <v>30</v>
      </c>
      <c r="L3170">
        <v>37000000</v>
      </c>
      <c r="M3170">
        <v>2004</v>
      </c>
      <c r="N3170">
        <v>5.4</v>
      </c>
      <c r="O3170">
        <v>32148997</v>
      </c>
      <c r="R3170" t="s">
        <v>4028</v>
      </c>
      <c r="S3170" cm="1">
        <f t="array" ref="S3170">AVERAGE(IF(Table7[director_name]=R3170, Table7[imdb_score]))</f>
        <v>5.6</v>
      </c>
      <c r="T3170" t="str">
        <f>IF(Table8[[#This Row],[Average]] &gt; $V$7, "Higher", "Lower")</f>
        <v>Lower</v>
      </c>
    </row>
    <row r="3171" spans="1:20" x14ac:dyDescent="0.3">
      <c r="A3171" t="s">
        <v>4733</v>
      </c>
      <c r="B3171">
        <v>21</v>
      </c>
      <c r="C3171">
        <v>117</v>
      </c>
      <c r="D3171">
        <v>70100000</v>
      </c>
      <c r="E3171" t="s">
        <v>699</v>
      </c>
      <c r="F3171" t="s">
        <v>5785</v>
      </c>
      <c r="G3171" t="s">
        <v>6744</v>
      </c>
      <c r="H3171">
        <v>20183</v>
      </c>
      <c r="I3171">
        <v>41</v>
      </c>
      <c r="J3171" t="s">
        <v>29</v>
      </c>
      <c r="K3171" t="s">
        <v>30</v>
      </c>
      <c r="L3171">
        <v>40000000</v>
      </c>
      <c r="M3171">
        <v>1992</v>
      </c>
      <c r="N3171">
        <v>5.4</v>
      </c>
      <c r="O3171">
        <v>30100000</v>
      </c>
      <c r="R3171" t="s">
        <v>4028</v>
      </c>
      <c r="S3171" cm="1">
        <f t="array" ref="S3171">AVERAGE(IF(Table7[director_name]=R3171, Table7[imdb_score]))</f>
        <v>5.6</v>
      </c>
      <c r="T3171" t="str">
        <f>IF(Table8[[#This Row],[Average]] &gt; $V$7, "Higher", "Lower")</f>
        <v>Lower</v>
      </c>
    </row>
    <row r="3172" spans="1:20" x14ac:dyDescent="0.3">
      <c r="A3172" t="s">
        <v>3689</v>
      </c>
      <c r="B3172">
        <v>152</v>
      </c>
      <c r="C3172">
        <v>89</v>
      </c>
      <c r="D3172">
        <v>58715510</v>
      </c>
      <c r="E3172" t="s">
        <v>289</v>
      </c>
      <c r="F3172" t="s">
        <v>2892</v>
      </c>
      <c r="G3172" t="s">
        <v>6745</v>
      </c>
      <c r="H3172">
        <v>79094</v>
      </c>
      <c r="I3172">
        <v>129</v>
      </c>
      <c r="J3172" t="s">
        <v>29</v>
      </c>
      <c r="K3172" t="s">
        <v>30</v>
      </c>
      <c r="L3172">
        <v>30000000</v>
      </c>
      <c r="M3172">
        <v>2009</v>
      </c>
      <c r="N3172">
        <v>5.4</v>
      </c>
      <c r="O3172">
        <v>28715510</v>
      </c>
      <c r="R3172" t="s">
        <v>4338</v>
      </c>
      <c r="S3172" cm="1">
        <f t="array" ref="S3172">AVERAGE(IF(Table7[director_name]=R3172, Table7[imdb_score]))</f>
        <v>5.6</v>
      </c>
      <c r="T3172" t="str">
        <f>IF(Table8[[#This Row],[Average]] &gt; $V$7, "Higher", "Lower")</f>
        <v>Lower</v>
      </c>
    </row>
    <row r="3173" spans="1:20" x14ac:dyDescent="0.3">
      <c r="A3173" t="s">
        <v>4616</v>
      </c>
      <c r="B3173">
        <v>85</v>
      </c>
      <c r="C3173">
        <v>72</v>
      </c>
      <c r="D3173">
        <v>47887943</v>
      </c>
      <c r="E3173" t="s">
        <v>6746</v>
      </c>
      <c r="F3173" t="s">
        <v>1550</v>
      </c>
      <c r="G3173" t="s">
        <v>6747</v>
      </c>
      <c r="H3173">
        <v>11634</v>
      </c>
      <c r="I3173">
        <v>58</v>
      </c>
      <c r="J3173" t="s">
        <v>29</v>
      </c>
      <c r="K3173" t="s">
        <v>30</v>
      </c>
      <c r="L3173">
        <v>20000000</v>
      </c>
      <c r="M3173">
        <v>2003</v>
      </c>
      <c r="N3173">
        <v>5.4</v>
      </c>
      <c r="O3173">
        <v>27887943</v>
      </c>
      <c r="R3173" t="s">
        <v>4354</v>
      </c>
      <c r="S3173" cm="1">
        <f t="array" ref="S3173">AVERAGE(IF(Table7[director_name]=R3173, Table7[imdb_score]))</f>
        <v>5.6</v>
      </c>
      <c r="T3173" t="str">
        <f>IF(Table8[[#This Row],[Average]] &gt; $V$7, "Higher", "Lower")</f>
        <v>Lower</v>
      </c>
    </row>
    <row r="3174" spans="1:20" x14ac:dyDescent="0.3">
      <c r="A3174" t="s">
        <v>4607</v>
      </c>
      <c r="B3174">
        <v>138</v>
      </c>
      <c r="C3174">
        <v>87</v>
      </c>
      <c r="D3174">
        <v>30000000</v>
      </c>
      <c r="E3174" t="s">
        <v>1900</v>
      </c>
      <c r="F3174" t="s">
        <v>6748</v>
      </c>
      <c r="G3174" t="s">
        <v>6749</v>
      </c>
      <c r="H3174">
        <v>43485</v>
      </c>
      <c r="I3174">
        <v>327</v>
      </c>
      <c r="J3174" t="s">
        <v>29</v>
      </c>
      <c r="K3174" t="s">
        <v>30</v>
      </c>
      <c r="L3174">
        <v>2200000</v>
      </c>
      <c r="M3174">
        <v>1985</v>
      </c>
      <c r="N3174">
        <v>5.4</v>
      </c>
      <c r="O3174">
        <v>27800000</v>
      </c>
      <c r="R3174" t="s">
        <v>4028</v>
      </c>
      <c r="S3174" cm="1">
        <f t="array" ref="S3174">AVERAGE(IF(Table7[director_name]=R3174, Table7[imdb_score]))</f>
        <v>5.6</v>
      </c>
      <c r="T3174" t="str">
        <f>IF(Table8[[#This Row],[Average]] &gt; $V$7, "Higher", "Lower")</f>
        <v>Lower</v>
      </c>
    </row>
    <row r="3175" spans="1:20" x14ac:dyDescent="0.3">
      <c r="A3175" t="s">
        <v>4549</v>
      </c>
      <c r="B3175">
        <v>98</v>
      </c>
      <c r="C3175">
        <v>107</v>
      </c>
      <c r="D3175">
        <v>55210049</v>
      </c>
      <c r="E3175" t="s">
        <v>86</v>
      </c>
      <c r="F3175" t="s">
        <v>1204</v>
      </c>
      <c r="G3175" t="s">
        <v>6750</v>
      </c>
      <c r="H3175">
        <v>43743</v>
      </c>
      <c r="I3175">
        <v>293</v>
      </c>
      <c r="J3175" t="s">
        <v>29</v>
      </c>
      <c r="K3175" t="s">
        <v>30</v>
      </c>
      <c r="L3175">
        <v>27800000</v>
      </c>
      <c r="M3175">
        <v>1989</v>
      </c>
      <c r="N3175">
        <v>5.4</v>
      </c>
      <c r="O3175">
        <v>27410049</v>
      </c>
      <c r="R3175" t="s">
        <v>4318</v>
      </c>
      <c r="S3175" cm="1">
        <f t="array" ref="S3175">AVERAGE(IF(Table7[director_name]=R3175, Table7[imdb_score]))</f>
        <v>5.6</v>
      </c>
      <c r="T3175" t="str">
        <f>IF(Table8[[#This Row],[Average]] &gt; $V$7, "Higher", "Lower")</f>
        <v>Lower</v>
      </c>
    </row>
    <row r="3176" spans="1:20" x14ac:dyDescent="0.3">
      <c r="A3176" t="s">
        <v>1948</v>
      </c>
      <c r="B3176">
        <v>77</v>
      </c>
      <c r="C3176">
        <v>94</v>
      </c>
      <c r="D3176">
        <v>82569532</v>
      </c>
      <c r="E3176" t="s">
        <v>4375</v>
      </c>
      <c r="F3176" t="s">
        <v>6751</v>
      </c>
      <c r="G3176" t="s">
        <v>6752</v>
      </c>
      <c r="H3176">
        <v>42737</v>
      </c>
      <c r="I3176">
        <v>128</v>
      </c>
      <c r="J3176" t="s">
        <v>29</v>
      </c>
      <c r="K3176" t="s">
        <v>30</v>
      </c>
      <c r="L3176">
        <v>60000000</v>
      </c>
      <c r="M3176">
        <v>2005</v>
      </c>
      <c r="N3176">
        <v>5.4</v>
      </c>
      <c r="O3176">
        <v>22569532</v>
      </c>
      <c r="R3176" t="s">
        <v>4357</v>
      </c>
      <c r="S3176" cm="1">
        <f t="array" ref="S3176">AVERAGE(IF(Table7[director_name]=R3176, Table7[imdb_score]))</f>
        <v>5.6</v>
      </c>
      <c r="T3176" t="str">
        <f>IF(Table8[[#This Row],[Average]] &gt; $V$7, "Higher", "Lower")</f>
        <v>Lower</v>
      </c>
    </row>
    <row r="3177" spans="1:20" x14ac:dyDescent="0.3">
      <c r="A3177" t="s">
        <v>4515</v>
      </c>
      <c r="B3177">
        <v>48</v>
      </c>
      <c r="C3177">
        <v>140</v>
      </c>
      <c r="D3177">
        <v>32101000</v>
      </c>
      <c r="E3177" t="s">
        <v>197</v>
      </c>
      <c r="F3177" t="s">
        <v>6753</v>
      </c>
      <c r="G3177" t="s">
        <v>6754</v>
      </c>
      <c r="H3177">
        <v>27800</v>
      </c>
      <c r="I3177">
        <v>96</v>
      </c>
      <c r="J3177" t="s">
        <v>29</v>
      </c>
      <c r="K3177" t="s">
        <v>200</v>
      </c>
      <c r="L3177">
        <v>10000000</v>
      </c>
      <c r="M3177">
        <v>1992</v>
      </c>
      <c r="N3177">
        <v>5.4</v>
      </c>
      <c r="O3177">
        <v>22101000</v>
      </c>
      <c r="R3177" t="s">
        <v>4313</v>
      </c>
      <c r="S3177" cm="1">
        <f t="array" ref="S3177">AVERAGE(IF(Table7[director_name]=R3177, Table7[imdb_score]))</f>
        <v>5.6</v>
      </c>
      <c r="T3177" t="str">
        <f>IF(Table8[[#This Row],[Average]] &gt; $V$7, "Higher", "Lower")</f>
        <v>Lower</v>
      </c>
    </row>
    <row r="3178" spans="1:20" x14ac:dyDescent="0.3">
      <c r="A3178" t="s">
        <v>4598</v>
      </c>
      <c r="B3178">
        <v>172</v>
      </c>
      <c r="C3178">
        <v>92</v>
      </c>
      <c r="D3178">
        <v>31397498</v>
      </c>
      <c r="E3178" t="s">
        <v>2463</v>
      </c>
      <c r="F3178" t="s">
        <v>1879</v>
      </c>
      <c r="G3178" t="s">
        <v>6755</v>
      </c>
      <c r="H3178">
        <v>44130</v>
      </c>
      <c r="I3178">
        <v>156</v>
      </c>
      <c r="J3178" t="s">
        <v>29</v>
      </c>
      <c r="K3178" t="s">
        <v>30</v>
      </c>
      <c r="L3178">
        <v>12000000</v>
      </c>
      <c r="M3178">
        <v>2008</v>
      </c>
      <c r="N3178">
        <v>5.4</v>
      </c>
      <c r="O3178">
        <v>19397498</v>
      </c>
      <c r="R3178" t="s">
        <v>4398</v>
      </c>
      <c r="S3178" cm="1">
        <f t="array" ref="S3178">AVERAGE(IF(Table7[director_name]=R3178, Table7[imdb_score]))</f>
        <v>5.6</v>
      </c>
      <c r="T3178" t="str">
        <f>IF(Table8[[#This Row],[Average]] &gt; $V$7, "Higher", "Lower")</f>
        <v>Lower</v>
      </c>
    </row>
    <row r="3179" spans="1:20" x14ac:dyDescent="0.3">
      <c r="A3179" t="s">
        <v>4522</v>
      </c>
      <c r="B3179">
        <v>24</v>
      </c>
      <c r="C3179">
        <v>113</v>
      </c>
      <c r="D3179">
        <v>19184015</v>
      </c>
      <c r="E3179" t="s">
        <v>6756</v>
      </c>
      <c r="F3179" t="s">
        <v>6757</v>
      </c>
      <c r="G3179" t="s">
        <v>6758</v>
      </c>
      <c r="H3179">
        <v>1466</v>
      </c>
      <c r="I3179">
        <v>35</v>
      </c>
      <c r="J3179" t="s">
        <v>29</v>
      </c>
      <c r="K3179" t="s">
        <v>30</v>
      </c>
      <c r="L3179">
        <v>3000000</v>
      </c>
      <c r="M3179">
        <v>2002</v>
      </c>
      <c r="N3179">
        <v>5.4</v>
      </c>
      <c r="O3179">
        <v>16184015</v>
      </c>
      <c r="R3179" t="s">
        <v>4392</v>
      </c>
      <c r="S3179" cm="1">
        <f t="array" ref="S3179">AVERAGE(IF(Table7[director_name]=R3179, Table7[imdb_score]))</f>
        <v>5.6</v>
      </c>
      <c r="T3179" t="str">
        <f>IF(Table8[[#This Row],[Average]] &gt; $V$7, "Higher", "Lower")</f>
        <v>Lower</v>
      </c>
    </row>
    <row r="3180" spans="1:20" x14ac:dyDescent="0.3">
      <c r="A3180" t="s">
        <v>4605</v>
      </c>
      <c r="B3180">
        <v>61</v>
      </c>
      <c r="C3180">
        <v>90</v>
      </c>
      <c r="D3180">
        <v>28399192</v>
      </c>
      <c r="E3180" t="s">
        <v>6759</v>
      </c>
      <c r="F3180" t="s">
        <v>6760</v>
      </c>
      <c r="G3180" t="s">
        <v>6761</v>
      </c>
      <c r="H3180">
        <v>5663</v>
      </c>
      <c r="I3180">
        <v>106</v>
      </c>
      <c r="J3180" t="s">
        <v>29</v>
      </c>
      <c r="K3180" t="s">
        <v>581</v>
      </c>
      <c r="L3180">
        <v>13000000</v>
      </c>
      <c r="M3180">
        <v>2002</v>
      </c>
      <c r="N3180">
        <v>5.4</v>
      </c>
      <c r="O3180">
        <v>15399192</v>
      </c>
      <c r="R3180" t="s">
        <v>4309</v>
      </c>
      <c r="S3180" cm="1">
        <f t="array" ref="S3180">AVERAGE(IF(Table7[director_name]=R3180, Table7[imdb_score]))</f>
        <v>5.6</v>
      </c>
      <c r="T3180" t="str">
        <f>IF(Table8[[#This Row],[Average]] &gt; $V$7, "Higher", "Lower")</f>
        <v>Lower</v>
      </c>
    </row>
    <row r="3181" spans="1:20" x14ac:dyDescent="0.3">
      <c r="A3181" t="s">
        <v>4306</v>
      </c>
      <c r="B3181">
        <v>124</v>
      </c>
      <c r="C3181">
        <v>88</v>
      </c>
      <c r="D3181">
        <v>49474048</v>
      </c>
      <c r="E3181" t="s">
        <v>1669</v>
      </c>
      <c r="F3181" t="s">
        <v>313</v>
      </c>
      <c r="G3181" t="s">
        <v>6762</v>
      </c>
      <c r="H3181">
        <v>31191</v>
      </c>
      <c r="I3181">
        <v>120</v>
      </c>
      <c r="J3181" t="s">
        <v>29</v>
      </c>
      <c r="K3181" t="s">
        <v>30</v>
      </c>
      <c r="L3181">
        <v>35000000</v>
      </c>
      <c r="M3181">
        <v>2009</v>
      </c>
      <c r="N3181">
        <v>5.4</v>
      </c>
      <c r="O3181">
        <v>14474048</v>
      </c>
      <c r="R3181" t="s">
        <v>4327</v>
      </c>
      <c r="S3181" cm="1">
        <f t="array" ref="S3181">AVERAGE(IF(Table7[director_name]=R3181, Table7[imdb_score]))</f>
        <v>5.6</v>
      </c>
      <c r="T3181" t="str">
        <f>IF(Table8[[#This Row],[Average]] &gt; $V$7, "Higher", "Lower")</f>
        <v>Lower</v>
      </c>
    </row>
    <row r="3182" spans="1:20" x14ac:dyDescent="0.3">
      <c r="A3182" t="s">
        <v>4899</v>
      </c>
      <c r="B3182">
        <v>38</v>
      </c>
      <c r="C3182">
        <v>110</v>
      </c>
      <c r="D3182">
        <v>57362581</v>
      </c>
      <c r="E3182" t="s">
        <v>747</v>
      </c>
      <c r="F3182" t="s">
        <v>503</v>
      </c>
      <c r="G3182" t="s">
        <v>6763</v>
      </c>
      <c r="H3182">
        <v>50148</v>
      </c>
      <c r="I3182">
        <v>116</v>
      </c>
      <c r="J3182" t="s">
        <v>29</v>
      </c>
      <c r="K3182" t="s">
        <v>6764</v>
      </c>
      <c r="L3182">
        <v>45000000</v>
      </c>
      <c r="M3182">
        <v>1994</v>
      </c>
      <c r="N3182">
        <v>5.4</v>
      </c>
      <c r="O3182">
        <v>12362581</v>
      </c>
      <c r="R3182" t="s">
        <v>4349</v>
      </c>
      <c r="S3182" cm="1">
        <f t="array" ref="S3182">AVERAGE(IF(Table7[director_name]=R3182, Table7[imdb_score]))</f>
        <v>5.6</v>
      </c>
      <c r="T3182" t="str">
        <f>IF(Table8[[#This Row],[Average]] &gt; $V$7, "Higher", "Lower")</f>
        <v>Lower</v>
      </c>
    </row>
    <row r="3183" spans="1:20" x14ac:dyDescent="0.3">
      <c r="A3183" t="s">
        <v>3836</v>
      </c>
      <c r="B3183">
        <v>108</v>
      </c>
      <c r="C3183">
        <v>103</v>
      </c>
      <c r="D3183">
        <v>22160085</v>
      </c>
      <c r="E3183" t="s">
        <v>626</v>
      </c>
      <c r="F3183" t="s">
        <v>2171</v>
      </c>
      <c r="G3183" t="s">
        <v>6765</v>
      </c>
      <c r="H3183">
        <v>16747</v>
      </c>
      <c r="I3183">
        <v>349</v>
      </c>
      <c r="J3183" t="s">
        <v>29</v>
      </c>
      <c r="K3183" t="s">
        <v>30</v>
      </c>
      <c r="L3183">
        <v>10600000</v>
      </c>
      <c r="M3183">
        <v>2002</v>
      </c>
      <c r="N3183">
        <v>5.4</v>
      </c>
      <c r="O3183">
        <v>11560085</v>
      </c>
      <c r="R3183" t="s">
        <v>4361</v>
      </c>
      <c r="S3183" cm="1">
        <f t="array" ref="S3183">AVERAGE(IF(Table7[director_name]=R3183, Table7[imdb_score]))</f>
        <v>5.6</v>
      </c>
      <c r="T3183" t="str">
        <f>IF(Table8[[#This Row],[Average]] &gt; $V$7, "Higher", "Lower")</f>
        <v>Lower</v>
      </c>
    </row>
    <row r="3184" spans="1:20" x14ac:dyDescent="0.3">
      <c r="A3184" t="s">
        <v>4411</v>
      </c>
      <c r="B3184">
        <v>252</v>
      </c>
      <c r="C3184">
        <v>94</v>
      </c>
      <c r="D3184">
        <v>17544812</v>
      </c>
      <c r="E3184" t="s">
        <v>626</v>
      </c>
      <c r="F3184" t="s">
        <v>3757</v>
      </c>
      <c r="G3184" t="s">
        <v>6766</v>
      </c>
      <c r="H3184">
        <v>69989</v>
      </c>
      <c r="I3184">
        <v>384</v>
      </c>
      <c r="J3184" t="s">
        <v>29</v>
      </c>
      <c r="K3184" t="s">
        <v>30</v>
      </c>
      <c r="L3184">
        <v>10000000</v>
      </c>
      <c r="M3184">
        <v>2007</v>
      </c>
      <c r="N3184">
        <v>5.4</v>
      </c>
      <c r="O3184">
        <v>7544812</v>
      </c>
      <c r="R3184" t="s">
        <v>4341</v>
      </c>
      <c r="S3184" cm="1">
        <f t="array" ref="S3184">AVERAGE(IF(Table7[director_name]=R3184, Table7[imdb_score]))</f>
        <v>5.6</v>
      </c>
      <c r="T3184" t="str">
        <f>IF(Table8[[#This Row],[Average]] &gt; $V$7, "Higher", "Lower")</f>
        <v>Lower</v>
      </c>
    </row>
    <row r="3185" spans="1:20" x14ac:dyDescent="0.3">
      <c r="A3185" t="s">
        <v>4086</v>
      </c>
      <c r="B3185">
        <v>228</v>
      </c>
      <c r="C3185">
        <v>103</v>
      </c>
      <c r="D3185">
        <v>40687294</v>
      </c>
      <c r="E3185" t="s">
        <v>1536</v>
      </c>
      <c r="F3185" t="s">
        <v>2512</v>
      </c>
      <c r="G3185" t="s">
        <v>6767</v>
      </c>
      <c r="H3185">
        <v>107772</v>
      </c>
      <c r="I3185">
        <v>398</v>
      </c>
      <c r="J3185" t="s">
        <v>29</v>
      </c>
      <c r="K3185" t="s">
        <v>442</v>
      </c>
      <c r="L3185">
        <v>35000000</v>
      </c>
      <c r="M3185">
        <v>2008</v>
      </c>
      <c r="N3185">
        <v>5.4</v>
      </c>
      <c r="O3185">
        <v>5687294</v>
      </c>
      <c r="R3185" t="s">
        <v>4407</v>
      </c>
      <c r="S3185" cm="1">
        <f t="array" ref="S3185">AVERAGE(IF(Table7[director_name]=R3185, Table7[imdb_score]))</f>
        <v>5.6</v>
      </c>
      <c r="T3185" t="str">
        <f>IF(Table8[[#This Row],[Average]] &gt; $V$7, "Higher", "Lower")</f>
        <v>Lower</v>
      </c>
    </row>
    <row r="3186" spans="1:20" x14ac:dyDescent="0.3">
      <c r="A3186" t="s">
        <v>4776</v>
      </c>
      <c r="B3186">
        <v>67</v>
      </c>
      <c r="C3186">
        <v>84</v>
      </c>
      <c r="D3186">
        <v>11860839</v>
      </c>
      <c r="E3186" t="s">
        <v>232</v>
      </c>
      <c r="F3186" t="s">
        <v>6768</v>
      </c>
      <c r="G3186" t="s">
        <v>6769</v>
      </c>
      <c r="H3186">
        <v>5156</v>
      </c>
      <c r="I3186">
        <v>21</v>
      </c>
      <c r="J3186" t="s">
        <v>29</v>
      </c>
      <c r="K3186" t="s">
        <v>30</v>
      </c>
      <c r="L3186">
        <v>9000000</v>
      </c>
      <c r="M3186">
        <v>2011</v>
      </c>
      <c r="N3186">
        <v>5.4</v>
      </c>
      <c r="O3186">
        <v>2860839</v>
      </c>
      <c r="R3186" t="s">
        <v>4395</v>
      </c>
      <c r="S3186" cm="1">
        <f t="array" ref="S3186">AVERAGE(IF(Table7[director_name]=R3186, Table7[imdb_score]))</f>
        <v>5.6</v>
      </c>
      <c r="T3186" t="str">
        <f>IF(Table8[[#This Row],[Average]] &gt; $V$7, "Higher", "Lower")</f>
        <v>Lower</v>
      </c>
    </row>
    <row r="3187" spans="1:20" x14ac:dyDescent="0.3">
      <c r="A3187" t="s">
        <v>3886</v>
      </c>
      <c r="B3187">
        <v>44</v>
      </c>
      <c r="C3187">
        <v>95</v>
      </c>
      <c r="D3187">
        <v>37788228</v>
      </c>
      <c r="E3187" t="s">
        <v>676</v>
      </c>
      <c r="F3187" t="s">
        <v>2776</v>
      </c>
      <c r="G3187" t="s">
        <v>6770</v>
      </c>
      <c r="H3187">
        <v>15046</v>
      </c>
      <c r="I3187">
        <v>80</v>
      </c>
      <c r="J3187" t="s">
        <v>29</v>
      </c>
      <c r="K3187" t="s">
        <v>30</v>
      </c>
      <c r="L3187">
        <v>35200000</v>
      </c>
      <c r="M3187">
        <v>2003</v>
      </c>
      <c r="N3187">
        <v>5.4</v>
      </c>
      <c r="O3187">
        <v>2588228</v>
      </c>
      <c r="R3187" t="s">
        <v>4352</v>
      </c>
      <c r="S3187" cm="1">
        <f t="array" ref="S3187">AVERAGE(IF(Table7[director_name]=R3187, Table7[imdb_score]))</f>
        <v>5.6</v>
      </c>
      <c r="T3187" t="str">
        <f>IF(Table8[[#This Row],[Average]] &gt; $V$7, "Higher", "Lower")</f>
        <v>Lower</v>
      </c>
    </row>
    <row r="3188" spans="1:20" x14ac:dyDescent="0.3">
      <c r="A3188" t="s">
        <v>4267</v>
      </c>
      <c r="B3188">
        <v>83</v>
      </c>
      <c r="C3188">
        <v>104</v>
      </c>
      <c r="D3188">
        <v>10106233</v>
      </c>
      <c r="E3188" t="s">
        <v>73</v>
      </c>
      <c r="F3188" t="s">
        <v>6771</v>
      </c>
      <c r="G3188" t="s">
        <v>6772</v>
      </c>
      <c r="H3188">
        <v>12702</v>
      </c>
      <c r="I3188">
        <v>32</v>
      </c>
      <c r="J3188" t="s">
        <v>29</v>
      </c>
      <c r="K3188" t="s">
        <v>30</v>
      </c>
      <c r="L3188">
        <v>8000000</v>
      </c>
      <c r="M3188">
        <v>2011</v>
      </c>
      <c r="N3188">
        <v>5.4</v>
      </c>
      <c r="O3188">
        <v>2106233</v>
      </c>
      <c r="R3188" t="s">
        <v>4363</v>
      </c>
      <c r="S3188" cm="1">
        <f t="array" ref="S3188">AVERAGE(IF(Table7[director_name]=R3188, Table7[imdb_score]))</f>
        <v>5.6</v>
      </c>
      <c r="T3188" t="str">
        <f>IF(Table8[[#This Row],[Average]] &gt; $V$7, "Higher", "Lower")</f>
        <v>Lower</v>
      </c>
    </row>
    <row r="3189" spans="1:20" x14ac:dyDescent="0.3">
      <c r="A3189" t="s">
        <v>4411</v>
      </c>
      <c r="B3189">
        <v>285</v>
      </c>
      <c r="C3189">
        <v>100</v>
      </c>
      <c r="D3189">
        <v>7186670</v>
      </c>
      <c r="E3189" t="s">
        <v>6773</v>
      </c>
      <c r="F3189" t="s">
        <v>4719</v>
      </c>
      <c r="G3189" t="s">
        <v>6774</v>
      </c>
      <c r="H3189">
        <v>21468</v>
      </c>
      <c r="I3189">
        <v>164</v>
      </c>
      <c r="J3189" t="s">
        <v>29</v>
      </c>
      <c r="K3189" t="s">
        <v>30</v>
      </c>
      <c r="L3189">
        <v>6000000</v>
      </c>
      <c r="M3189">
        <v>2013</v>
      </c>
      <c r="N3189">
        <v>5.4</v>
      </c>
      <c r="O3189">
        <v>1186670</v>
      </c>
      <c r="R3189" t="s">
        <v>4322</v>
      </c>
      <c r="S3189" cm="1">
        <f t="array" ref="S3189">AVERAGE(IF(Table7[director_name]=R3189, Table7[imdb_score]))</f>
        <v>5.6</v>
      </c>
      <c r="T3189" t="str">
        <f>IF(Table8[[#This Row],[Average]] &gt; $V$7, "Higher", "Lower")</f>
        <v>Lower</v>
      </c>
    </row>
    <row r="3190" spans="1:20" x14ac:dyDescent="0.3">
      <c r="A3190" t="s">
        <v>4552</v>
      </c>
      <c r="B3190">
        <v>208</v>
      </c>
      <c r="C3190">
        <v>107</v>
      </c>
      <c r="D3190">
        <v>15608545</v>
      </c>
      <c r="E3190" t="s">
        <v>533</v>
      </c>
      <c r="F3190" t="s">
        <v>3940</v>
      </c>
      <c r="G3190" t="s">
        <v>6775</v>
      </c>
      <c r="H3190">
        <v>53471</v>
      </c>
      <c r="I3190">
        <v>224</v>
      </c>
      <c r="J3190" t="s">
        <v>29</v>
      </c>
      <c r="K3190" t="s">
        <v>30</v>
      </c>
      <c r="L3190">
        <v>15000000</v>
      </c>
      <c r="M3190">
        <v>2012</v>
      </c>
      <c r="N3190">
        <v>5.4</v>
      </c>
      <c r="O3190">
        <v>608545</v>
      </c>
      <c r="R3190" t="s">
        <v>4312</v>
      </c>
      <c r="S3190" cm="1">
        <f t="array" ref="S3190">AVERAGE(IF(Table7[director_name]=R3190, Table7[imdb_score]))</f>
        <v>5.6</v>
      </c>
      <c r="T3190" t="str">
        <f>IF(Table8[[#This Row],[Average]] &gt; $V$7, "Higher", "Lower")</f>
        <v>Lower</v>
      </c>
    </row>
    <row r="3191" spans="1:20" x14ac:dyDescent="0.3">
      <c r="A3191" t="s">
        <v>4957</v>
      </c>
      <c r="B3191">
        <v>81</v>
      </c>
      <c r="C3191">
        <v>94</v>
      </c>
      <c r="D3191">
        <v>60573641</v>
      </c>
      <c r="E3191" t="s">
        <v>1669</v>
      </c>
      <c r="F3191" t="s">
        <v>2714</v>
      </c>
      <c r="G3191" t="s">
        <v>6776</v>
      </c>
      <c r="H3191">
        <v>68406</v>
      </c>
      <c r="I3191">
        <v>162</v>
      </c>
      <c r="J3191" t="s">
        <v>29</v>
      </c>
      <c r="K3191" t="s">
        <v>30</v>
      </c>
      <c r="L3191">
        <v>60000000</v>
      </c>
      <c r="M3191">
        <v>1996</v>
      </c>
      <c r="N3191">
        <v>5.4</v>
      </c>
      <c r="O3191">
        <v>573641</v>
      </c>
      <c r="R3191" t="s">
        <v>4403</v>
      </c>
      <c r="S3191" cm="1">
        <f t="array" ref="S3191">AVERAGE(IF(Table7[director_name]=R3191, Table7[imdb_score]))</f>
        <v>5.6</v>
      </c>
      <c r="T3191" t="str">
        <f>IF(Table8[[#This Row],[Average]] &gt; $V$7, "Higher", "Lower")</f>
        <v>Lower</v>
      </c>
    </row>
    <row r="3192" spans="1:20" x14ac:dyDescent="0.3">
      <c r="A3192" t="s">
        <v>4609</v>
      </c>
      <c r="B3192">
        <v>49</v>
      </c>
      <c r="C3192">
        <v>87</v>
      </c>
      <c r="D3192">
        <v>3071947</v>
      </c>
      <c r="E3192" t="s">
        <v>2312</v>
      </c>
      <c r="F3192" t="s">
        <v>5398</v>
      </c>
      <c r="G3192" t="s">
        <v>6777</v>
      </c>
      <c r="H3192">
        <v>18711</v>
      </c>
      <c r="I3192">
        <v>183</v>
      </c>
      <c r="J3192" t="s">
        <v>29</v>
      </c>
      <c r="K3192" t="s">
        <v>30</v>
      </c>
      <c r="L3192">
        <v>3500000</v>
      </c>
      <c r="M3192">
        <v>1999</v>
      </c>
      <c r="N3192">
        <v>5.4</v>
      </c>
      <c r="O3192">
        <v>-428053</v>
      </c>
      <c r="R3192" t="s">
        <v>4405</v>
      </c>
      <c r="S3192" cm="1">
        <f t="array" ref="S3192">AVERAGE(IF(Table7[director_name]=R3192, Table7[imdb_score]))</f>
        <v>5.6</v>
      </c>
      <c r="T3192" t="str">
        <f>IF(Table8[[#This Row],[Average]] &gt; $V$7, "Higher", "Lower")</f>
        <v>Lower</v>
      </c>
    </row>
    <row r="3193" spans="1:20" x14ac:dyDescent="0.3">
      <c r="A3193" t="s">
        <v>1072</v>
      </c>
      <c r="B3193">
        <v>254</v>
      </c>
      <c r="C3193">
        <v>102</v>
      </c>
      <c r="D3193">
        <v>1821983</v>
      </c>
      <c r="E3193" t="s">
        <v>6778</v>
      </c>
      <c r="F3193" t="s">
        <v>482</v>
      </c>
      <c r="G3193" t="s">
        <v>6779</v>
      </c>
      <c r="H3193">
        <v>31089</v>
      </c>
      <c r="I3193">
        <v>261</v>
      </c>
      <c r="J3193" t="s">
        <v>29</v>
      </c>
      <c r="K3193" t="s">
        <v>30</v>
      </c>
      <c r="L3193">
        <v>3000000</v>
      </c>
      <c r="M3193">
        <v>2014</v>
      </c>
      <c r="N3193">
        <v>5.4</v>
      </c>
      <c r="O3193">
        <v>-1178017</v>
      </c>
      <c r="R3193" t="s">
        <v>4371</v>
      </c>
      <c r="S3193" cm="1">
        <f t="array" ref="S3193">AVERAGE(IF(Table7[director_name]=R3193, Table7[imdb_score]))</f>
        <v>5.6</v>
      </c>
      <c r="T3193" t="str">
        <f>IF(Table8[[#This Row],[Average]] &gt; $V$7, "Higher", "Lower")</f>
        <v>Lower</v>
      </c>
    </row>
    <row r="3194" spans="1:20" x14ac:dyDescent="0.3">
      <c r="A3194" t="s">
        <v>4585</v>
      </c>
      <c r="B3194">
        <v>9</v>
      </c>
      <c r="C3194">
        <v>96</v>
      </c>
      <c r="D3194">
        <v>703</v>
      </c>
      <c r="E3194" t="s">
        <v>73</v>
      </c>
      <c r="F3194" t="s">
        <v>6195</v>
      </c>
      <c r="G3194" t="s">
        <v>6780</v>
      </c>
      <c r="H3194">
        <v>480</v>
      </c>
      <c r="I3194">
        <v>21</v>
      </c>
      <c r="J3194" t="s">
        <v>29</v>
      </c>
      <c r="K3194" t="s">
        <v>30</v>
      </c>
      <c r="L3194">
        <v>1500000</v>
      </c>
      <c r="M3194">
        <v>2001</v>
      </c>
      <c r="N3194">
        <v>5.4</v>
      </c>
      <c r="O3194">
        <v>-1499297</v>
      </c>
      <c r="R3194" t="s">
        <v>4377</v>
      </c>
      <c r="S3194" cm="1">
        <f t="array" ref="S3194">AVERAGE(IF(Table7[director_name]=R3194, Table7[imdb_score]))</f>
        <v>5.6</v>
      </c>
      <c r="T3194" t="str">
        <f>IF(Table8[[#This Row],[Average]] &gt; $V$7, "Higher", "Lower")</f>
        <v>Lower</v>
      </c>
    </row>
    <row r="3195" spans="1:20" x14ac:dyDescent="0.3">
      <c r="A3195" t="s">
        <v>4954</v>
      </c>
      <c r="B3195">
        <v>51</v>
      </c>
      <c r="C3195">
        <v>94</v>
      </c>
      <c r="D3195">
        <v>33357476</v>
      </c>
      <c r="E3195" t="s">
        <v>6781</v>
      </c>
      <c r="F3195" t="s">
        <v>2053</v>
      </c>
      <c r="G3195" t="s">
        <v>6782</v>
      </c>
      <c r="H3195">
        <v>7392</v>
      </c>
      <c r="I3195">
        <v>53</v>
      </c>
      <c r="J3195" t="s">
        <v>29</v>
      </c>
      <c r="K3195" t="s">
        <v>30</v>
      </c>
      <c r="L3195">
        <v>35000000</v>
      </c>
      <c r="M3195">
        <v>2001</v>
      </c>
      <c r="N3195">
        <v>5.4</v>
      </c>
      <c r="O3195">
        <v>-1642524</v>
      </c>
      <c r="R3195" t="s">
        <v>4316</v>
      </c>
      <c r="S3195" cm="1">
        <f t="array" ref="S3195">AVERAGE(IF(Table7[director_name]=R3195, Table7[imdb_score]))</f>
        <v>5.6</v>
      </c>
      <c r="T3195" t="str">
        <f>IF(Table8[[#This Row],[Average]] &gt; $V$7, "Higher", "Lower")</f>
        <v>Lower</v>
      </c>
    </row>
    <row r="3196" spans="1:20" x14ac:dyDescent="0.3">
      <c r="A3196" t="s">
        <v>394</v>
      </c>
      <c r="B3196">
        <v>22</v>
      </c>
      <c r="C3196">
        <v>111</v>
      </c>
      <c r="D3196">
        <v>2580</v>
      </c>
      <c r="E3196" t="s">
        <v>257</v>
      </c>
      <c r="F3196" t="s">
        <v>1921</v>
      </c>
      <c r="G3196" t="s">
        <v>6783</v>
      </c>
      <c r="H3196">
        <v>1618</v>
      </c>
      <c r="I3196">
        <v>40</v>
      </c>
      <c r="J3196" t="s">
        <v>29</v>
      </c>
      <c r="K3196" t="s">
        <v>30</v>
      </c>
      <c r="L3196">
        <v>1650000</v>
      </c>
      <c r="M3196">
        <v>2003</v>
      </c>
      <c r="N3196">
        <v>5.4</v>
      </c>
      <c r="O3196">
        <v>-1647420</v>
      </c>
      <c r="R3196" t="s">
        <v>4359</v>
      </c>
      <c r="S3196" cm="1">
        <f t="array" ref="S3196">AVERAGE(IF(Table7[director_name]=R3196, Table7[imdb_score]))</f>
        <v>5.6</v>
      </c>
      <c r="T3196" t="str">
        <f>IF(Table8[[#This Row],[Average]] &gt; $V$7, "Higher", "Lower")</f>
        <v>Lower</v>
      </c>
    </row>
    <row r="3197" spans="1:20" x14ac:dyDescent="0.3">
      <c r="A3197" t="s">
        <v>4591</v>
      </c>
      <c r="B3197">
        <v>53</v>
      </c>
      <c r="C3197">
        <v>93</v>
      </c>
      <c r="D3197">
        <v>10198766</v>
      </c>
      <c r="E3197" t="s">
        <v>676</v>
      </c>
      <c r="F3197" t="s">
        <v>1791</v>
      </c>
      <c r="G3197" t="s">
        <v>6784</v>
      </c>
      <c r="H3197">
        <v>12007</v>
      </c>
      <c r="I3197">
        <v>105</v>
      </c>
      <c r="J3197" t="s">
        <v>29</v>
      </c>
      <c r="K3197" t="s">
        <v>30</v>
      </c>
      <c r="L3197">
        <v>12000000</v>
      </c>
      <c r="M3197">
        <v>2002</v>
      </c>
      <c r="N3197">
        <v>5.4</v>
      </c>
      <c r="O3197">
        <v>-1801234</v>
      </c>
      <c r="R3197" t="s">
        <v>1889</v>
      </c>
      <c r="S3197" cm="1">
        <f t="array" ref="S3197">AVERAGE(IF(Table7[director_name]=R3197, Table7[imdb_score]))</f>
        <v>5.6</v>
      </c>
      <c r="T3197" t="str">
        <f>IF(Table8[[#This Row],[Average]] &gt; $V$7, "Higher", "Lower")</f>
        <v>Lower</v>
      </c>
    </row>
    <row r="3198" spans="1:20" x14ac:dyDescent="0.3">
      <c r="A3198" t="s">
        <v>1511</v>
      </c>
      <c r="B3198">
        <v>31</v>
      </c>
      <c r="C3198">
        <v>106</v>
      </c>
      <c r="D3198">
        <v>399793</v>
      </c>
      <c r="E3198" t="s">
        <v>92</v>
      </c>
      <c r="F3198" t="s">
        <v>421</v>
      </c>
      <c r="G3198" t="s">
        <v>6785</v>
      </c>
      <c r="H3198">
        <v>2877</v>
      </c>
      <c r="I3198">
        <v>70</v>
      </c>
      <c r="J3198" t="s">
        <v>29</v>
      </c>
      <c r="K3198" t="s">
        <v>30</v>
      </c>
      <c r="L3198">
        <v>4000000</v>
      </c>
      <c r="M3198">
        <v>1999</v>
      </c>
      <c r="N3198">
        <v>5.4</v>
      </c>
      <c r="O3198">
        <v>-3600207</v>
      </c>
      <c r="R3198" t="s">
        <v>4374</v>
      </c>
      <c r="S3198" cm="1">
        <f t="array" ref="S3198">AVERAGE(IF(Table7[director_name]=R3198, Table7[imdb_score]))</f>
        <v>5.6</v>
      </c>
      <c r="T3198" t="str">
        <f>IF(Table8[[#This Row],[Average]] &gt; $V$7, "Higher", "Lower")</f>
        <v>Lower</v>
      </c>
    </row>
    <row r="3199" spans="1:20" x14ac:dyDescent="0.3">
      <c r="A3199" t="s">
        <v>3082</v>
      </c>
      <c r="B3199">
        <v>61</v>
      </c>
      <c r="C3199">
        <v>86</v>
      </c>
      <c r="D3199">
        <v>10397365</v>
      </c>
      <c r="E3199" t="s">
        <v>6786</v>
      </c>
      <c r="F3199" t="s">
        <v>6787</v>
      </c>
      <c r="G3199" t="s">
        <v>6788</v>
      </c>
      <c r="H3199">
        <v>11693</v>
      </c>
      <c r="I3199">
        <v>104</v>
      </c>
      <c r="J3199" t="s">
        <v>29</v>
      </c>
      <c r="K3199" t="s">
        <v>30</v>
      </c>
      <c r="L3199">
        <v>14000000</v>
      </c>
      <c r="M3199">
        <v>2001</v>
      </c>
      <c r="N3199">
        <v>5.4</v>
      </c>
      <c r="O3199">
        <v>-3602635</v>
      </c>
      <c r="R3199" t="s">
        <v>4385</v>
      </c>
      <c r="S3199" cm="1">
        <f t="array" ref="S3199">AVERAGE(IF(Table7[director_name]=R3199, Table7[imdb_score]))</f>
        <v>5.6</v>
      </c>
      <c r="T3199" t="str">
        <f>IF(Table8[[#This Row],[Average]] &gt; $V$7, "Higher", "Lower")</f>
        <v>Lower</v>
      </c>
    </row>
    <row r="3200" spans="1:20" x14ac:dyDescent="0.3">
      <c r="A3200" t="s">
        <v>4957</v>
      </c>
      <c r="B3200">
        <v>97</v>
      </c>
      <c r="C3200">
        <v>94</v>
      </c>
      <c r="D3200">
        <v>24268828</v>
      </c>
      <c r="E3200" t="s">
        <v>6789</v>
      </c>
      <c r="F3200" t="s">
        <v>1372</v>
      </c>
      <c r="G3200" t="s">
        <v>6790</v>
      </c>
      <c r="H3200">
        <v>29971</v>
      </c>
      <c r="I3200">
        <v>71</v>
      </c>
      <c r="J3200" t="s">
        <v>29</v>
      </c>
      <c r="K3200" t="s">
        <v>30</v>
      </c>
      <c r="L3200">
        <v>28000000</v>
      </c>
      <c r="M3200">
        <v>2010</v>
      </c>
      <c r="N3200">
        <v>5.4</v>
      </c>
      <c r="O3200">
        <v>-3731172</v>
      </c>
      <c r="R3200" t="s">
        <v>4383</v>
      </c>
      <c r="S3200" cm="1">
        <f t="array" ref="S3200">AVERAGE(IF(Table7[director_name]=R3200, Table7[imdb_score]))</f>
        <v>5.6</v>
      </c>
      <c r="T3200" t="str">
        <f>IF(Table8[[#This Row],[Average]] &gt; $V$7, "Higher", "Lower")</f>
        <v>Lower</v>
      </c>
    </row>
    <row r="3201" spans="1:20" x14ac:dyDescent="0.3">
      <c r="A3201" t="s">
        <v>2993</v>
      </c>
      <c r="B3201">
        <v>291</v>
      </c>
      <c r="C3201">
        <v>100</v>
      </c>
      <c r="D3201">
        <v>37652565</v>
      </c>
      <c r="E3201" t="s">
        <v>3169</v>
      </c>
      <c r="F3201" t="s">
        <v>1482</v>
      </c>
      <c r="G3201" t="s">
        <v>6791</v>
      </c>
      <c r="H3201">
        <v>91151</v>
      </c>
      <c r="I3201">
        <v>283</v>
      </c>
      <c r="J3201" t="s">
        <v>29</v>
      </c>
      <c r="K3201" t="s">
        <v>30</v>
      </c>
      <c r="L3201">
        <v>42000000</v>
      </c>
      <c r="M3201">
        <v>2011</v>
      </c>
      <c r="N3201">
        <v>5.4</v>
      </c>
      <c r="O3201">
        <v>-4347435</v>
      </c>
      <c r="R3201" t="s">
        <v>4324</v>
      </c>
      <c r="S3201" cm="1">
        <f t="array" ref="S3201">AVERAGE(IF(Table7[director_name]=R3201, Table7[imdb_score]))</f>
        <v>5.6</v>
      </c>
      <c r="T3201" t="str">
        <f>IF(Table8[[#This Row],[Average]] &gt; $V$7, "Higher", "Lower")</f>
        <v>Lower</v>
      </c>
    </row>
    <row r="3202" spans="1:20" x14ac:dyDescent="0.3">
      <c r="A3202" t="s">
        <v>4611</v>
      </c>
      <c r="B3202">
        <v>77</v>
      </c>
      <c r="C3202">
        <v>86</v>
      </c>
      <c r="D3202">
        <v>9402410</v>
      </c>
      <c r="E3202" t="s">
        <v>1929</v>
      </c>
      <c r="F3202" t="s">
        <v>6792</v>
      </c>
      <c r="G3202" t="s">
        <v>6793</v>
      </c>
      <c r="H3202">
        <v>11233</v>
      </c>
      <c r="I3202">
        <v>32</v>
      </c>
      <c r="J3202" t="s">
        <v>29</v>
      </c>
      <c r="K3202" t="s">
        <v>30</v>
      </c>
      <c r="L3202">
        <v>14000000</v>
      </c>
      <c r="M3202">
        <v>2012</v>
      </c>
      <c r="N3202">
        <v>5.4</v>
      </c>
      <c r="O3202">
        <v>-4597590</v>
      </c>
      <c r="R3202" t="s">
        <v>4401</v>
      </c>
      <c r="S3202" cm="1">
        <f t="array" ref="S3202">AVERAGE(IF(Table7[director_name]=R3202, Table7[imdb_score]))</f>
        <v>5.6</v>
      </c>
      <c r="T3202" t="str">
        <f>IF(Table8[[#This Row],[Average]] &gt; $V$7, "Higher", "Lower")</f>
        <v>Lower</v>
      </c>
    </row>
    <row r="3203" spans="1:20" x14ac:dyDescent="0.3">
      <c r="A3203" t="s">
        <v>4588</v>
      </c>
      <c r="B3203">
        <v>70</v>
      </c>
      <c r="C3203">
        <v>94</v>
      </c>
      <c r="D3203">
        <v>3034181</v>
      </c>
      <c r="E3203" t="s">
        <v>342</v>
      </c>
      <c r="F3203" t="s">
        <v>6794</v>
      </c>
      <c r="G3203" t="s">
        <v>6795</v>
      </c>
      <c r="H3203">
        <v>13622</v>
      </c>
      <c r="I3203">
        <v>128</v>
      </c>
      <c r="J3203" t="s">
        <v>29</v>
      </c>
      <c r="K3203" t="s">
        <v>200</v>
      </c>
      <c r="L3203">
        <v>11000000</v>
      </c>
      <c r="M3203">
        <v>2002</v>
      </c>
      <c r="N3203">
        <v>5.4</v>
      </c>
      <c r="O3203">
        <v>-7965819</v>
      </c>
      <c r="R3203" t="s">
        <v>4380</v>
      </c>
      <c r="S3203" cm="1">
        <f t="array" ref="S3203">AVERAGE(IF(Table7[director_name]=R3203, Table7[imdb_score]))</f>
        <v>5.6</v>
      </c>
      <c r="T3203" t="str">
        <f>IF(Table8[[#This Row],[Average]] &gt; $V$7, "Higher", "Lower")</f>
        <v>Lower</v>
      </c>
    </row>
    <row r="3204" spans="1:20" x14ac:dyDescent="0.3">
      <c r="A3204" t="s">
        <v>4601</v>
      </c>
      <c r="B3204">
        <v>47</v>
      </c>
      <c r="C3204">
        <v>92</v>
      </c>
      <c r="D3204">
        <v>50024083</v>
      </c>
      <c r="E3204" t="s">
        <v>175</v>
      </c>
      <c r="F3204" t="s">
        <v>3388</v>
      </c>
      <c r="G3204" t="s">
        <v>6796</v>
      </c>
      <c r="H3204">
        <v>35918</v>
      </c>
      <c r="I3204">
        <v>126</v>
      </c>
      <c r="J3204" t="s">
        <v>29</v>
      </c>
      <c r="K3204" t="s">
        <v>30</v>
      </c>
      <c r="L3204">
        <v>60000000</v>
      </c>
      <c r="M3204">
        <v>1995</v>
      </c>
      <c r="N3204">
        <v>5.4</v>
      </c>
      <c r="O3204">
        <v>-9975917</v>
      </c>
      <c r="R3204" t="s">
        <v>4330</v>
      </c>
      <c r="S3204" cm="1">
        <f t="array" ref="S3204">AVERAGE(IF(Table7[director_name]=R3204, Table7[imdb_score]))</f>
        <v>5.6</v>
      </c>
      <c r="T3204" t="str">
        <f>IF(Table8[[#This Row],[Average]] &gt; $V$7, "Higher", "Lower")</f>
        <v>Lower</v>
      </c>
    </row>
    <row r="3205" spans="1:20" x14ac:dyDescent="0.3">
      <c r="A3205" t="s">
        <v>4566</v>
      </c>
      <c r="B3205">
        <v>50</v>
      </c>
      <c r="C3205">
        <v>101</v>
      </c>
      <c r="D3205">
        <v>14095303</v>
      </c>
      <c r="E3205" t="s">
        <v>4168</v>
      </c>
      <c r="F3205" t="s">
        <v>6287</v>
      </c>
      <c r="G3205" t="s">
        <v>6797</v>
      </c>
      <c r="H3205">
        <v>15814</v>
      </c>
      <c r="I3205">
        <v>68</v>
      </c>
      <c r="J3205" t="s">
        <v>29</v>
      </c>
      <c r="K3205" t="s">
        <v>30</v>
      </c>
      <c r="L3205">
        <v>25000000</v>
      </c>
      <c r="M3205">
        <v>1996</v>
      </c>
      <c r="N3205">
        <v>5.4</v>
      </c>
      <c r="O3205">
        <v>-10904697</v>
      </c>
      <c r="R3205" t="s">
        <v>4389</v>
      </c>
      <c r="S3205" cm="1">
        <f t="array" ref="S3205">AVERAGE(IF(Table7[director_name]=R3205, Table7[imdb_score]))</f>
        <v>5.6</v>
      </c>
      <c r="T3205" t="str">
        <f>IF(Table8[[#This Row],[Average]] &gt; $V$7, "Higher", "Lower")</f>
        <v>Lower</v>
      </c>
    </row>
    <row r="3206" spans="1:20" x14ac:dyDescent="0.3">
      <c r="A3206" t="s">
        <v>4752</v>
      </c>
      <c r="B3206">
        <v>13</v>
      </c>
      <c r="C3206">
        <v>98</v>
      </c>
      <c r="D3206">
        <v>8500000</v>
      </c>
      <c r="E3206" t="s">
        <v>676</v>
      </c>
      <c r="F3206" t="s">
        <v>6302</v>
      </c>
      <c r="G3206" t="s">
        <v>6798</v>
      </c>
      <c r="H3206">
        <v>2061</v>
      </c>
      <c r="I3206">
        <v>34</v>
      </c>
      <c r="J3206" t="s">
        <v>29</v>
      </c>
      <c r="K3206" t="s">
        <v>30</v>
      </c>
      <c r="L3206">
        <v>20000000</v>
      </c>
      <c r="M3206">
        <v>1981</v>
      </c>
      <c r="N3206">
        <v>5.4</v>
      </c>
      <c r="O3206">
        <v>-11500000</v>
      </c>
      <c r="R3206" t="s">
        <v>4387</v>
      </c>
      <c r="S3206" cm="1">
        <f t="array" ref="S3206">AVERAGE(IF(Table7[director_name]=R3206, Table7[imdb_score]))</f>
        <v>5.6</v>
      </c>
      <c r="T3206" t="str">
        <f>IF(Table8[[#This Row],[Average]] &gt; $V$7, "Higher", "Lower")</f>
        <v>Lower</v>
      </c>
    </row>
    <row r="3207" spans="1:20" x14ac:dyDescent="0.3">
      <c r="A3207" t="s">
        <v>4546</v>
      </c>
      <c r="B3207">
        <v>24</v>
      </c>
      <c r="C3207">
        <v>111</v>
      </c>
      <c r="D3207">
        <v>6462576</v>
      </c>
      <c r="E3207" t="s">
        <v>92</v>
      </c>
      <c r="F3207" t="s">
        <v>6799</v>
      </c>
      <c r="G3207" t="s">
        <v>6800</v>
      </c>
      <c r="H3207">
        <v>1449</v>
      </c>
      <c r="I3207">
        <v>30</v>
      </c>
      <c r="J3207" t="s">
        <v>29</v>
      </c>
      <c r="K3207" t="s">
        <v>30</v>
      </c>
      <c r="L3207">
        <v>18500000</v>
      </c>
      <c r="M3207">
        <v>2016</v>
      </c>
      <c r="N3207">
        <v>5.4</v>
      </c>
      <c r="O3207">
        <v>-12037424</v>
      </c>
      <c r="R3207" t="s">
        <v>4409</v>
      </c>
      <c r="S3207" cm="1">
        <f t="array" ref="S3207">AVERAGE(IF(Table7[director_name]=R3207, Table7[imdb_score]))</f>
        <v>5.6</v>
      </c>
      <c r="T3207" t="str">
        <f>IF(Table8[[#This Row],[Average]] &gt; $V$7, "Higher", "Lower")</f>
        <v>Lower</v>
      </c>
    </row>
    <row r="3208" spans="1:20" x14ac:dyDescent="0.3">
      <c r="A3208" t="s">
        <v>4578</v>
      </c>
      <c r="B3208">
        <v>181</v>
      </c>
      <c r="C3208">
        <v>99</v>
      </c>
      <c r="D3208">
        <v>17266505</v>
      </c>
      <c r="E3208" t="s">
        <v>6550</v>
      </c>
      <c r="F3208" t="s">
        <v>740</v>
      </c>
      <c r="G3208" t="s">
        <v>6801</v>
      </c>
      <c r="H3208">
        <v>43764</v>
      </c>
      <c r="I3208">
        <v>291</v>
      </c>
      <c r="J3208" t="s">
        <v>29</v>
      </c>
      <c r="K3208" t="s">
        <v>30</v>
      </c>
      <c r="L3208">
        <v>30000000</v>
      </c>
      <c r="M3208">
        <v>2002</v>
      </c>
      <c r="N3208">
        <v>5.4</v>
      </c>
      <c r="O3208">
        <v>-12733495</v>
      </c>
      <c r="R3208" t="s">
        <v>4335</v>
      </c>
      <c r="S3208" cm="1">
        <f t="array" ref="S3208">AVERAGE(IF(Table7[director_name]=R3208, Table7[imdb_score]))</f>
        <v>5.6</v>
      </c>
      <c r="T3208" t="str">
        <f>IF(Table8[[#This Row],[Average]] &gt; $V$7, "Higher", "Lower")</f>
        <v>Lower</v>
      </c>
    </row>
    <row r="3209" spans="1:20" x14ac:dyDescent="0.3">
      <c r="A3209" t="s">
        <v>4044</v>
      </c>
      <c r="B3209">
        <v>73</v>
      </c>
      <c r="C3209">
        <v>124</v>
      </c>
      <c r="D3209">
        <v>8427204</v>
      </c>
      <c r="E3209" t="s">
        <v>1624</v>
      </c>
      <c r="F3209" t="s">
        <v>1057</v>
      </c>
      <c r="G3209" t="s">
        <v>6802</v>
      </c>
      <c r="H3209">
        <v>10100</v>
      </c>
      <c r="I3209">
        <v>59</v>
      </c>
      <c r="J3209" t="s">
        <v>29</v>
      </c>
      <c r="K3209" t="s">
        <v>30</v>
      </c>
      <c r="L3209">
        <v>24000000</v>
      </c>
      <c r="M3209">
        <v>1999</v>
      </c>
      <c r="N3209">
        <v>5.4</v>
      </c>
      <c r="O3209">
        <v>-15572796</v>
      </c>
      <c r="R3209" t="s">
        <v>4332</v>
      </c>
      <c r="S3209" cm="1">
        <f t="array" ref="S3209">AVERAGE(IF(Table7[director_name]=R3209, Table7[imdb_score]))</f>
        <v>5.6</v>
      </c>
      <c r="T3209" t="str">
        <f>IF(Table8[[#This Row],[Average]] &gt; $V$7, "Higher", "Lower")</f>
        <v>Lower</v>
      </c>
    </row>
    <row r="3210" spans="1:20" x14ac:dyDescent="0.3">
      <c r="A3210" t="s">
        <v>917</v>
      </c>
      <c r="B3210">
        <v>138</v>
      </c>
      <c r="C3210">
        <v>105</v>
      </c>
      <c r="D3210">
        <v>20991497</v>
      </c>
      <c r="E3210" t="s">
        <v>699</v>
      </c>
      <c r="F3210" t="s">
        <v>490</v>
      </c>
      <c r="G3210" t="s">
        <v>6803</v>
      </c>
      <c r="H3210">
        <v>39778</v>
      </c>
      <c r="I3210">
        <v>172</v>
      </c>
      <c r="J3210" t="s">
        <v>29</v>
      </c>
      <c r="K3210" t="s">
        <v>30</v>
      </c>
      <c r="L3210">
        <v>37000000</v>
      </c>
      <c r="M3210">
        <v>2015</v>
      </c>
      <c r="N3210">
        <v>5.4</v>
      </c>
      <c r="O3210">
        <v>-16008503</v>
      </c>
      <c r="R3210" t="s">
        <v>4345</v>
      </c>
      <c r="S3210" cm="1">
        <f t="array" ref="S3210">AVERAGE(IF(Table7[director_name]=R3210, Table7[imdb_score]))</f>
        <v>5.6</v>
      </c>
      <c r="T3210" t="str">
        <f>IF(Table8[[#This Row],[Average]] &gt; $V$7, "Higher", "Lower")</f>
        <v>Lower</v>
      </c>
    </row>
    <row r="3211" spans="1:20" x14ac:dyDescent="0.3">
      <c r="A3211" t="s">
        <v>917</v>
      </c>
      <c r="B3211">
        <v>138</v>
      </c>
      <c r="C3211">
        <v>105</v>
      </c>
      <c r="D3211">
        <v>20991497</v>
      </c>
      <c r="E3211" t="s">
        <v>699</v>
      </c>
      <c r="F3211" t="s">
        <v>490</v>
      </c>
      <c r="G3211" t="s">
        <v>6803</v>
      </c>
      <c r="H3211">
        <v>39782</v>
      </c>
      <c r="I3211">
        <v>172</v>
      </c>
      <c r="J3211" t="s">
        <v>29</v>
      </c>
      <c r="K3211" t="s">
        <v>30</v>
      </c>
      <c r="L3211">
        <v>37000000</v>
      </c>
      <c r="M3211">
        <v>2015</v>
      </c>
      <c r="N3211">
        <v>5.4</v>
      </c>
      <c r="O3211">
        <v>-16008503</v>
      </c>
      <c r="R3211" t="s">
        <v>4318</v>
      </c>
      <c r="S3211" cm="1">
        <f t="array" ref="S3211">AVERAGE(IF(Table7[director_name]=R3211, Table7[imdb_score]))</f>
        <v>5.6</v>
      </c>
      <c r="T3211" t="str">
        <f>IF(Table8[[#This Row],[Average]] &gt; $V$7, "Higher", "Lower")</f>
        <v>Lower</v>
      </c>
    </row>
    <row r="3212" spans="1:20" x14ac:dyDescent="0.3">
      <c r="A3212" t="s">
        <v>1881</v>
      </c>
      <c r="B3212">
        <v>92</v>
      </c>
      <c r="C3212">
        <v>110</v>
      </c>
      <c r="D3212">
        <v>263365</v>
      </c>
      <c r="E3212" t="s">
        <v>1585</v>
      </c>
      <c r="F3212" t="s">
        <v>192</v>
      </c>
      <c r="G3212" t="s">
        <v>6804</v>
      </c>
      <c r="H3212">
        <v>6147</v>
      </c>
      <c r="I3212">
        <v>36</v>
      </c>
      <c r="J3212" t="s">
        <v>29</v>
      </c>
      <c r="K3212" t="s">
        <v>30</v>
      </c>
      <c r="L3212">
        <v>20000000</v>
      </c>
      <c r="M3212">
        <v>2010</v>
      </c>
      <c r="N3212">
        <v>5.4</v>
      </c>
      <c r="O3212">
        <v>-19736635</v>
      </c>
      <c r="R3212" t="s">
        <v>4354</v>
      </c>
      <c r="S3212" cm="1">
        <f t="array" ref="S3212">AVERAGE(IF(Table7[director_name]=R3212, Table7[imdb_score]))</f>
        <v>5.6</v>
      </c>
      <c r="T3212" t="str">
        <f>IF(Table8[[#This Row],[Average]] &gt; $V$7, "Higher", "Lower")</f>
        <v>Lower</v>
      </c>
    </row>
    <row r="3213" spans="1:20" x14ac:dyDescent="0.3">
      <c r="A3213" t="s">
        <v>4541</v>
      </c>
      <c r="B3213">
        <v>82</v>
      </c>
      <c r="C3213">
        <v>86</v>
      </c>
      <c r="D3213">
        <v>25200412</v>
      </c>
      <c r="E3213" t="s">
        <v>6805</v>
      </c>
      <c r="F3213" t="s">
        <v>6806</v>
      </c>
      <c r="G3213" t="s">
        <v>6807</v>
      </c>
      <c r="H3213">
        <v>16580</v>
      </c>
      <c r="I3213">
        <v>55</v>
      </c>
      <c r="J3213" t="s">
        <v>29</v>
      </c>
      <c r="K3213" t="s">
        <v>30</v>
      </c>
      <c r="L3213">
        <v>45000000</v>
      </c>
      <c r="M3213">
        <v>2009</v>
      </c>
      <c r="N3213">
        <v>5.4</v>
      </c>
      <c r="O3213">
        <v>-19799588</v>
      </c>
      <c r="R3213" t="s">
        <v>4028</v>
      </c>
      <c r="S3213" cm="1">
        <f t="array" ref="S3213">AVERAGE(IF(Table7[director_name]=R3213, Table7[imdb_score]))</f>
        <v>5.6</v>
      </c>
      <c r="T3213" t="str">
        <f>IF(Table8[[#This Row],[Average]] &gt; $V$7, "Higher", "Lower")</f>
        <v>Lower</v>
      </c>
    </row>
    <row r="3214" spans="1:20" x14ac:dyDescent="0.3">
      <c r="A3214" t="s">
        <v>4290</v>
      </c>
      <c r="B3214">
        <v>21</v>
      </c>
      <c r="C3214">
        <v>89</v>
      </c>
      <c r="D3214">
        <v>8119205</v>
      </c>
      <c r="E3214" t="s">
        <v>4122</v>
      </c>
      <c r="F3214" t="s">
        <v>6808</v>
      </c>
      <c r="G3214" t="s">
        <v>6809</v>
      </c>
      <c r="H3214">
        <v>4288</v>
      </c>
      <c r="I3214">
        <v>21</v>
      </c>
      <c r="J3214" t="s">
        <v>29</v>
      </c>
      <c r="K3214" t="s">
        <v>30</v>
      </c>
      <c r="L3214">
        <v>28000000</v>
      </c>
      <c r="M3214">
        <v>1997</v>
      </c>
      <c r="N3214">
        <v>5.4</v>
      </c>
      <c r="O3214">
        <v>-19880795</v>
      </c>
      <c r="R3214" t="s">
        <v>4338</v>
      </c>
      <c r="S3214" cm="1">
        <f t="array" ref="S3214">AVERAGE(IF(Table7[director_name]=R3214, Table7[imdb_score]))</f>
        <v>5.6</v>
      </c>
      <c r="T3214" t="str">
        <f>IF(Table8[[#This Row],[Average]] &gt; $V$7, "Higher", "Lower")</f>
        <v>Lower</v>
      </c>
    </row>
    <row r="3215" spans="1:20" x14ac:dyDescent="0.3">
      <c r="A3215" t="s">
        <v>1849</v>
      </c>
      <c r="B3215">
        <v>138</v>
      </c>
      <c r="C3215">
        <v>105</v>
      </c>
      <c r="D3215">
        <v>1796024</v>
      </c>
      <c r="E3215" t="s">
        <v>224</v>
      </c>
      <c r="F3215" t="s">
        <v>44</v>
      </c>
      <c r="G3215" t="s">
        <v>6810</v>
      </c>
      <c r="H3215">
        <v>34985</v>
      </c>
      <c r="I3215">
        <v>135</v>
      </c>
      <c r="J3215" t="s">
        <v>29</v>
      </c>
      <c r="K3215" t="s">
        <v>30</v>
      </c>
      <c r="L3215">
        <v>22000000</v>
      </c>
      <c r="M3215">
        <v>2010</v>
      </c>
      <c r="N3215">
        <v>5.4</v>
      </c>
      <c r="O3215">
        <v>-20203976</v>
      </c>
      <c r="R3215" t="s">
        <v>4028</v>
      </c>
      <c r="S3215" cm="1">
        <f t="array" ref="S3215">AVERAGE(IF(Table7[director_name]=R3215, Table7[imdb_score]))</f>
        <v>5.6</v>
      </c>
      <c r="T3215" t="str">
        <f>IF(Table8[[#This Row],[Average]] &gt; $V$7, "Higher", "Lower")</f>
        <v>Lower</v>
      </c>
    </row>
    <row r="3216" spans="1:20" x14ac:dyDescent="0.3">
      <c r="A3216" t="s">
        <v>2149</v>
      </c>
      <c r="B3216">
        <v>59</v>
      </c>
      <c r="C3216">
        <v>100</v>
      </c>
      <c r="D3216">
        <v>19118247</v>
      </c>
      <c r="E3216" t="s">
        <v>1259</v>
      </c>
      <c r="F3216" t="s">
        <v>6811</v>
      </c>
      <c r="G3216" t="s">
        <v>6812</v>
      </c>
      <c r="H3216">
        <v>19829</v>
      </c>
      <c r="I3216">
        <v>94</v>
      </c>
      <c r="J3216" t="s">
        <v>29</v>
      </c>
      <c r="K3216" t="s">
        <v>30</v>
      </c>
      <c r="L3216">
        <v>40000000</v>
      </c>
      <c r="M3216">
        <v>2005</v>
      </c>
      <c r="N3216">
        <v>5.4</v>
      </c>
      <c r="O3216">
        <v>-20881753</v>
      </c>
      <c r="R3216" t="s">
        <v>4411</v>
      </c>
      <c r="S3216" cm="1">
        <f t="array" ref="S3216">AVERAGE(IF(Table7[director_name]=R3216, Table7[imdb_score]))</f>
        <v>5.5666666666666673</v>
      </c>
      <c r="T3216" t="str">
        <f>IF(Table8[[#This Row],[Average]] &gt; $V$7, "Higher", "Lower")</f>
        <v>Lower</v>
      </c>
    </row>
    <row r="3217" spans="1:20" x14ac:dyDescent="0.3">
      <c r="A3217" t="s">
        <v>3857</v>
      </c>
      <c r="B3217">
        <v>239</v>
      </c>
      <c r="C3217">
        <v>96</v>
      </c>
      <c r="D3217">
        <v>42345531</v>
      </c>
      <c r="E3217" t="s">
        <v>4075</v>
      </c>
      <c r="F3217" t="s">
        <v>1308</v>
      </c>
      <c r="G3217" t="s">
        <v>6813</v>
      </c>
      <c r="H3217">
        <v>104831</v>
      </c>
      <c r="I3217">
        <v>423</v>
      </c>
      <c r="J3217" t="s">
        <v>29</v>
      </c>
      <c r="K3217" t="s">
        <v>227</v>
      </c>
      <c r="L3217">
        <v>65000000</v>
      </c>
      <c r="M3217">
        <v>2012</v>
      </c>
      <c r="N3217">
        <v>5.4</v>
      </c>
      <c r="O3217">
        <v>-22654469</v>
      </c>
      <c r="R3217" t="s">
        <v>4411</v>
      </c>
      <c r="S3217" cm="1">
        <f t="array" ref="S3217">AVERAGE(IF(Table7[director_name]=R3217, Table7[imdb_score]))</f>
        <v>5.5666666666666673</v>
      </c>
      <c r="T3217" t="str">
        <f>IF(Table8[[#This Row],[Average]] &gt; $V$7, "Higher", "Lower")</f>
        <v>Lower</v>
      </c>
    </row>
    <row r="3218" spans="1:20" x14ac:dyDescent="0.3">
      <c r="A3218" t="s">
        <v>4580</v>
      </c>
      <c r="B3218">
        <v>125</v>
      </c>
      <c r="C3218">
        <v>99</v>
      </c>
      <c r="D3218">
        <v>15279680</v>
      </c>
      <c r="E3218" t="s">
        <v>1576</v>
      </c>
      <c r="F3218" t="s">
        <v>1302</v>
      </c>
      <c r="G3218" t="s">
        <v>6814</v>
      </c>
      <c r="H3218">
        <v>48245</v>
      </c>
      <c r="I3218">
        <v>154</v>
      </c>
      <c r="J3218" t="s">
        <v>29</v>
      </c>
      <c r="K3218" t="s">
        <v>30</v>
      </c>
      <c r="L3218">
        <v>40000000</v>
      </c>
      <c r="M3218">
        <v>2008</v>
      </c>
      <c r="N3218">
        <v>5.4</v>
      </c>
      <c r="O3218">
        <v>-24720320</v>
      </c>
      <c r="R3218" t="s">
        <v>4411</v>
      </c>
      <c r="S3218" cm="1">
        <f t="array" ref="S3218">AVERAGE(IF(Table7[director_name]=R3218, Table7[imdb_score]))</f>
        <v>5.5666666666666673</v>
      </c>
      <c r="T3218" t="str">
        <f>IF(Table8[[#This Row],[Average]] &gt; $V$7, "Higher", "Lower")</f>
        <v>Lower</v>
      </c>
    </row>
    <row r="3219" spans="1:20" x14ac:dyDescent="0.3">
      <c r="A3219" t="s">
        <v>3976</v>
      </c>
      <c r="B3219">
        <v>90</v>
      </c>
      <c r="C3219">
        <v>91</v>
      </c>
      <c r="D3219">
        <v>10214013</v>
      </c>
      <c r="E3219" t="s">
        <v>676</v>
      </c>
      <c r="F3219" t="s">
        <v>1729</v>
      </c>
      <c r="G3219" t="s">
        <v>6815</v>
      </c>
      <c r="H3219">
        <v>23072</v>
      </c>
      <c r="I3219">
        <v>89</v>
      </c>
      <c r="J3219" t="s">
        <v>29</v>
      </c>
      <c r="K3219" t="s">
        <v>30</v>
      </c>
      <c r="L3219">
        <v>35000000</v>
      </c>
      <c r="M3219">
        <v>2015</v>
      </c>
      <c r="N3219">
        <v>5.4</v>
      </c>
      <c r="O3219">
        <v>-24785987</v>
      </c>
      <c r="R3219" t="s">
        <v>3158</v>
      </c>
      <c r="S3219" cm="1">
        <f t="array" ref="S3219">AVERAGE(IF(Table7[director_name]=R3219, Table7[imdb_score]))</f>
        <v>5.5600000000000005</v>
      </c>
      <c r="T3219" t="str">
        <f>IF(Table8[[#This Row],[Average]] &gt; $V$7, "Higher", "Lower")</f>
        <v>Lower</v>
      </c>
    </row>
    <row r="3220" spans="1:20" x14ac:dyDescent="0.3">
      <c r="A3220" t="s">
        <v>4575</v>
      </c>
      <c r="B3220">
        <v>28</v>
      </c>
      <c r="C3220">
        <v>100</v>
      </c>
      <c r="D3220">
        <v>4756</v>
      </c>
      <c r="E3220" t="s">
        <v>1674</v>
      </c>
      <c r="F3220" t="s">
        <v>1266</v>
      </c>
      <c r="G3220" t="s">
        <v>6816</v>
      </c>
      <c r="H3220">
        <v>4191</v>
      </c>
      <c r="I3220">
        <v>32</v>
      </c>
      <c r="J3220" t="s">
        <v>29</v>
      </c>
      <c r="K3220" t="s">
        <v>200</v>
      </c>
      <c r="L3220">
        <v>25000000</v>
      </c>
      <c r="M3220">
        <v>2013</v>
      </c>
      <c r="N3220">
        <v>5.4</v>
      </c>
      <c r="O3220">
        <v>-24995244</v>
      </c>
      <c r="R3220" t="s">
        <v>3158</v>
      </c>
      <c r="S3220" cm="1">
        <f t="array" ref="S3220">AVERAGE(IF(Table7[director_name]=R3220, Table7[imdb_score]))</f>
        <v>5.5600000000000005</v>
      </c>
      <c r="T3220" t="str">
        <f>IF(Table8[[#This Row],[Average]] &gt; $V$7, "Higher", "Lower")</f>
        <v>Lower</v>
      </c>
    </row>
    <row r="3221" spans="1:20" x14ac:dyDescent="0.3">
      <c r="A3221" t="s">
        <v>3716</v>
      </c>
      <c r="B3221">
        <v>140</v>
      </c>
      <c r="C3221">
        <v>100</v>
      </c>
      <c r="D3221">
        <v>47000485</v>
      </c>
      <c r="E3221" t="s">
        <v>6817</v>
      </c>
      <c r="F3221" t="s">
        <v>5390</v>
      </c>
      <c r="G3221" t="s">
        <v>6818</v>
      </c>
      <c r="H3221">
        <v>72867</v>
      </c>
      <c r="I3221">
        <v>120</v>
      </c>
      <c r="J3221" t="s">
        <v>29</v>
      </c>
      <c r="K3221" t="s">
        <v>30</v>
      </c>
      <c r="L3221">
        <v>75000000</v>
      </c>
      <c r="M3221">
        <v>2010</v>
      </c>
      <c r="N3221">
        <v>5.4</v>
      </c>
      <c r="O3221">
        <v>-27999515</v>
      </c>
      <c r="R3221" t="s">
        <v>3158</v>
      </c>
      <c r="S3221" cm="1">
        <f t="array" ref="S3221">AVERAGE(IF(Table7[director_name]=R3221, Table7[imdb_score]))</f>
        <v>5.5600000000000005</v>
      </c>
      <c r="T3221" t="str">
        <f>IF(Table8[[#This Row],[Average]] &gt; $V$7, "Higher", "Lower")</f>
        <v>Lower</v>
      </c>
    </row>
    <row r="3222" spans="1:20" x14ac:dyDescent="0.3">
      <c r="A3222" t="s">
        <v>3446</v>
      </c>
      <c r="B3222">
        <v>149</v>
      </c>
      <c r="C3222">
        <v>135</v>
      </c>
      <c r="D3222">
        <v>31111260</v>
      </c>
      <c r="E3222" t="s">
        <v>86</v>
      </c>
      <c r="F3222" t="s">
        <v>5366</v>
      </c>
      <c r="G3222" t="s">
        <v>6819</v>
      </c>
      <c r="H3222">
        <v>77029</v>
      </c>
      <c r="I3222">
        <v>466</v>
      </c>
      <c r="J3222" t="s">
        <v>29</v>
      </c>
      <c r="K3222" t="s">
        <v>30</v>
      </c>
      <c r="L3222">
        <v>60000000</v>
      </c>
      <c r="M3222">
        <v>2003</v>
      </c>
      <c r="N3222">
        <v>5.4</v>
      </c>
      <c r="O3222">
        <v>-28888740</v>
      </c>
      <c r="R3222" t="s">
        <v>3158</v>
      </c>
      <c r="S3222" cm="1">
        <f t="array" ref="S3222">AVERAGE(IF(Table7[director_name]=R3222, Table7[imdb_score]))</f>
        <v>5.5600000000000005</v>
      </c>
      <c r="T3222" t="str">
        <f>IF(Table8[[#This Row],[Average]] &gt; $V$7, "Higher", "Lower")</f>
        <v>Lower</v>
      </c>
    </row>
    <row r="3223" spans="1:20" x14ac:dyDescent="0.3">
      <c r="A3223" t="s">
        <v>4564</v>
      </c>
      <c r="B3223">
        <v>90</v>
      </c>
      <c r="C3223">
        <v>102</v>
      </c>
      <c r="D3223">
        <v>5932060</v>
      </c>
      <c r="E3223" t="s">
        <v>6820</v>
      </c>
      <c r="F3223" t="s">
        <v>656</v>
      </c>
      <c r="G3223" t="s">
        <v>6821</v>
      </c>
      <c r="H3223">
        <v>29285</v>
      </c>
      <c r="I3223">
        <v>174</v>
      </c>
      <c r="J3223" t="s">
        <v>29</v>
      </c>
      <c r="K3223" t="s">
        <v>200</v>
      </c>
      <c r="L3223">
        <v>35000000</v>
      </c>
      <c r="M3223">
        <v>2007</v>
      </c>
      <c r="N3223">
        <v>5.4</v>
      </c>
      <c r="O3223">
        <v>-29067940</v>
      </c>
      <c r="R3223" t="s">
        <v>3158</v>
      </c>
      <c r="S3223" cm="1">
        <f t="array" ref="S3223">AVERAGE(IF(Table7[director_name]=R3223, Table7[imdb_score]))</f>
        <v>5.5600000000000005</v>
      </c>
      <c r="T3223" t="str">
        <f>IF(Table8[[#This Row],[Average]] &gt; $V$7, "Higher", "Lower")</f>
        <v>Lower</v>
      </c>
    </row>
    <row r="3224" spans="1:20" x14ac:dyDescent="0.3">
      <c r="A3224" t="s">
        <v>4927</v>
      </c>
      <c r="B3224">
        <v>125</v>
      </c>
      <c r="C3224">
        <v>105</v>
      </c>
      <c r="D3224">
        <v>71017784</v>
      </c>
      <c r="E3224" t="s">
        <v>296</v>
      </c>
      <c r="F3224" t="s">
        <v>6822</v>
      </c>
      <c r="G3224" t="s">
        <v>6823</v>
      </c>
      <c r="H3224">
        <v>27257</v>
      </c>
      <c r="I3224">
        <v>59</v>
      </c>
      <c r="J3224" t="s">
        <v>29</v>
      </c>
      <c r="K3224" t="s">
        <v>30</v>
      </c>
      <c r="L3224">
        <v>105000000</v>
      </c>
      <c r="M3224">
        <v>2013</v>
      </c>
      <c r="N3224">
        <v>5.4</v>
      </c>
      <c r="O3224">
        <v>-33982216</v>
      </c>
      <c r="R3224" t="s">
        <v>4418</v>
      </c>
      <c r="S3224" cm="1">
        <f t="array" ref="S3224">AVERAGE(IF(Table7[director_name]=R3224, Table7[imdb_score]))</f>
        <v>5.5500000000000007</v>
      </c>
      <c r="T3224" t="str">
        <f>IF(Table8[[#This Row],[Average]] &gt; $V$7, "Higher", "Lower")</f>
        <v>Lower</v>
      </c>
    </row>
    <row r="3225" spans="1:20" x14ac:dyDescent="0.3">
      <c r="A3225" t="s">
        <v>4692</v>
      </c>
      <c r="B3225">
        <v>105</v>
      </c>
      <c r="C3225">
        <v>97</v>
      </c>
      <c r="D3225">
        <v>33105600</v>
      </c>
      <c r="E3225" t="s">
        <v>4350</v>
      </c>
      <c r="F3225" t="s">
        <v>1088</v>
      </c>
      <c r="G3225" t="s">
        <v>6824</v>
      </c>
      <c r="H3225">
        <v>41663</v>
      </c>
      <c r="I3225">
        <v>141</v>
      </c>
      <c r="J3225" t="s">
        <v>29</v>
      </c>
      <c r="K3225" t="s">
        <v>30</v>
      </c>
      <c r="L3225">
        <v>70000000</v>
      </c>
      <c r="M3225">
        <v>2002</v>
      </c>
      <c r="N3225">
        <v>5.4</v>
      </c>
      <c r="O3225">
        <v>-36894400</v>
      </c>
      <c r="R3225" t="s">
        <v>4418</v>
      </c>
      <c r="S3225" cm="1">
        <f t="array" ref="S3225">AVERAGE(IF(Table7[director_name]=R3225, Table7[imdb_score]))</f>
        <v>5.5500000000000007</v>
      </c>
      <c r="T3225" t="str">
        <f>IF(Table8[[#This Row],[Average]] &gt; $V$7, "Higher", "Lower")</f>
        <v>Lower</v>
      </c>
    </row>
    <row r="3226" spans="1:20" x14ac:dyDescent="0.3">
      <c r="A3226" t="s">
        <v>4158</v>
      </c>
      <c r="B3226">
        <v>84</v>
      </c>
      <c r="C3226">
        <v>104</v>
      </c>
      <c r="D3226">
        <v>47474112</v>
      </c>
      <c r="E3226" t="s">
        <v>1449</v>
      </c>
      <c r="F3226" t="s">
        <v>576</v>
      </c>
      <c r="G3226" t="s">
        <v>6825</v>
      </c>
      <c r="H3226">
        <v>58227</v>
      </c>
      <c r="I3226">
        <v>181</v>
      </c>
      <c r="J3226" t="s">
        <v>29</v>
      </c>
      <c r="K3226" t="s">
        <v>30</v>
      </c>
      <c r="L3226">
        <v>90000000</v>
      </c>
      <c r="M3226">
        <v>1997</v>
      </c>
      <c r="N3226">
        <v>5.4</v>
      </c>
      <c r="O3226">
        <v>-42525888</v>
      </c>
      <c r="R3226" t="s">
        <v>4428</v>
      </c>
      <c r="S3226" cm="1">
        <f t="array" ref="S3226">AVERAGE(IF(Table7[director_name]=R3226, Table7[imdb_score]))</f>
        <v>5.55</v>
      </c>
      <c r="T3226" t="str">
        <f>IF(Table8[[#This Row],[Average]] &gt; $V$7, "Higher", "Lower")</f>
        <v>Lower</v>
      </c>
    </row>
    <row r="3227" spans="1:20" x14ac:dyDescent="0.3">
      <c r="A3227" t="s">
        <v>3451</v>
      </c>
      <c r="B3227">
        <v>167</v>
      </c>
      <c r="C3227">
        <v>102</v>
      </c>
      <c r="D3227">
        <v>49392095</v>
      </c>
      <c r="E3227" t="s">
        <v>180</v>
      </c>
      <c r="F3227" t="s">
        <v>1586</v>
      </c>
      <c r="G3227" t="s">
        <v>6826</v>
      </c>
      <c r="H3227">
        <v>52029</v>
      </c>
      <c r="I3227">
        <v>224</v>
      </c>
      <c r="J3227" t="s">
        <v>29</v>
      </c>
      <c r="K3227" t="s">
        <v>30</v>
      </c>
      <c r="L3227">
        <v>100000000</v>
      </c>
      <c r="M3227">
        <v>2009</v>
      </c>
      <c r="N3227">
        <v>5.4</v>
      </c>
      <c r="O3227">
        <v>-50607905</v>
      </c>
      <c r="R3227" t="s">
        <v>4423</v>
      </c>
      <c r="S3227" cm="1">
        <f t="array" ref="S3227">AVERAGE(IF(Table7[director_name]=R3227, Table7[imdb_score]))</f>
        <v>5.55</v>
      </c>
      <c r="T3227" t="str">
        <f>IF(Table8[[#This Row],[Average]] &gt; $V$7, "Higher", "Lower")</f>
        <v>Lower</v>
      </c>
    </row>
    <row r="3228" spans="1:20" x14ac:dyDescent="0.3">
      <c r="A3228" t="s">
        <v>3659</v>
      </c>
      <c r="B3228">
        <v>71</v>
      </c>
      <c r="C3228">
        <v>77</v>
      </c>
      <c r="D3228">
        <v>64736114</v>
      </c>
      <c r="E3228" t="s">
        <v>296</v>
      </c>
      <c r="F3228" t="s">
        <v>6327</v>
      </c>
      <c r="G3228" t="s">
        <v>6827</v>
      </c>
      <c r="H3228">
        <v>36471</v>
      </c>
      <c r="I3228">
        <v>69</v>
      </c>
      <c r="J3228" t="s">
        <v>29</v>
      </c>
      <c r="K3228" t="s">
        <v>30</v>
      </c>
      <c r="L3228">
        <v>120000000</v>
      </c>
      <c r="M3228">
        <v>2002</v>
      </c>
      <c r="N3228">
        <v>5.4</v>
      </c>
      <c r="O3228">
        <v>-55263886</v>
      </c>
      <c r="R3228" t="s">
        <v>4428</v>
      </c>
      <c r="S3228" cm="1">
        <f t="array" ref="S3228">AVERAGE(IF(Table7[director_name]=R3228, Table7[imdb_score]))</f>
        <v>5.55</v>
      </c>
      <c r="T3228" t="str">
        <f>IF(Table8[[#This Row],[Average]] &gt; $V$7, "Higher", "Lower")</f>
        <v>Lower</v>
      </c>
    </row>
    <row r="3229" spans="1:20" x14ac:dyDescent="0.3">
      <c r="A3229" t="s">
        <v>4614</v>
      </c>
      <c r="B3229">
        <v>104</v>
      </c>
      <c r="C3229">
        <v>76</v>
      </c>
      <c r="D3229">
        <v>50026353</v>
      </c>
      <c r="E3229" t="s">
        <v>6828</v>
      </c>
      <c r="F3229" t="s">
        <v>478</v>
      </c>
      <c r="G3229" t="s">
        <v>6829</v>
      </c>
      <c r="H3229">
        <v>13581</v>
      </c>
      <c r="I3229">
        <v>88</v>
      </c>
      <c r="J3229" t="s">
        <v>29</v>
      </c>
      <c r="K3229" t="s">
        <v>30</v>
      </c>
      <c r="L3229">
        <v>110000000</v>
      </c>
      <c r="M3229">
        <v>2004</v>
      </c>
      <c r="N3229">
        <v>5.4</v>
      </c>
      <c r="O3229">
        <v>-59973647</v>
      </c>
      <c r="R3229" t="s">
        <v>4428</v>
      </c>
      <c r="S3229" cm="1">
        <f t="array" ref="S3229">AVERAGE(IF(Table7[director_name]=R3229, Table7[imdb_score]))</f>
        <v>5.55</v>
      </c>
      <c r="T3229" t="str">
        <f>IF(Table8[[#This Row],[Average]] &gt; $V$7, "Higher", "Lower")</f>
        <v>Lower</v>
      </c>
    </row>
    <row r="3230" spans="1:20" x14ac:dyDescent="0.3">
      <c r="A3230" t="s">
        <v>927</v>
      </c>
      <c r="B3230">
        <v>261</v>
      </c>
      <c r="C3230">
        <v>133</v>
      </c>
      <c r="D3230">
        <v>7097125</v>
      </c>
      <c r="E3230" t="s">
        <v>1536</v>
      </c>
      <c r="F3230" t="s">
        <v>464</v>
      </c>
      <c r="G3230" t="s">
        <v>6830</v>
      </c>
      <c r="H3230">
        <v>38983</v>
      </c>
      <c r="I3230">
        <v>207</v>
      </c>
      <c r="J3230" t="s">
        <v>29</v>
      </c>
      <c r="K3230" t="s">
        <v>30</v>
      </c>
      <c r="L3230">
        <v>70000000</v>
      </c>
      <c r="M3230">
        <v>2015</v>
      </c>
      <c r="N3230">
        <v>5.4</v>
      </c>
      <c r="O3230">
        <v>-62902875</v>
      </c>
      <c r="R3230" t="s">
        <v>4423</v>
      </c>
      <c r="S3230" cm="1">
        <f t="array" ref="S3230">AVERAGE(IF(Table7[director_name]=R3230, Table7[imdb_score]))</f>
        <v>5.55</v>
      </c>
      <c r="T3230" t="str">
        <f>IF(Table8[[#This Row],[Average]] &gt; $V$7, "Higher", "Lower")</f>
        <v>Lower</v>
      </c>
    </row>
    <row r="3231" spans="1:20" x14ac:dyDescent="0.3">
      <c r="A3231" t="s">
        <v>3198</v>
      </c>
      <c r="B3231">
        <v>186</v>
      </c>
      <c r="C3231">
        <v>96</v>
      </c>
      <c r="D3231">
        <v>100289690</v>
      </c>
      <c r="E3231" t="s">
        <v>4122</v>
      </c>
      <c r="F3231" t="s">
        <v>4206</v>
      </c>
      <c r="G3231" t="s">
        <v>6831</v>
      </c>
      <c r="H3231">
        <v>115099</v>
      </c>
      <c r="I3231">
        <v>257</v>
      </c>
      <c r="J3231" t="s">
        <v>29</v>
      </c>
      <c r="K3231" t="s">
        <v>30</v>
      </c>
      <c r="L3231">
        <v>175000000</v>
      </c>
      <c r="M3231">
        <v>2007</v>
      </c>
      <c r="N3231">
        <v>5.4</v>
      </c>
      <c r="O3231">
        <v>-74710310</v>
      </c>
      <c r="R3231" t="s">
        <v>4428</v>
      </c>
      <c r="S3231" cm="1">
        <f t="array" ref="S3231">AVERAGE(IF(Table7[director_name]=R3231, Table7[imdb_score]))</f>
        <v>5.55</v>
      </c>
      <c r="T3231" t="str">
        <f>IF(Table8[[#This Row],[Average]] &gt; $V$7, "Higher", "Lower")</f>
        <v>Lower</v>
      </c>
    </row>
    <row r="3232" spans="1:20" x14ac:dyDescent="0.3">
      <c r="A3232" t="s">
        <v>4288</v>
      </c>
      <c r="B3232">
        <v>132</v>
      </c>
      <c r="C3232">
        <v>88</v>
      </c>
      <c r="D3232">
        <v>21379315</v>
      </c>
      <c r="E3232" t="s">
        <v>4803</v>
      </c>
      <c r="F3232" t="s">
        <v>6832</v>
      </c>
      <c r="G3232" t="s">
        <v>6833</v>
      </c>
      <c r="H3232">
        <v>17590</v>
      </c>
      <c r="I3232">
        <v>112</v>
      </c>
      <c r="J3232" t="s">
        <v>29</v>
      </c>
      <c r="K3232" t="s">
        <v>30</v>
      </c>
      <c r="L3232">
        <v>150000000</v>
      </c>
      <c r="M3232">
        <v>2011</v>
      </c>
      <c r="N3232">
        <v>5.4</v>
      </c>
      <c r="O3232">
        <v>-128620685</v>
      </c>
      <c r="R3232" t="s">
        <v>4432</v>
      </c>
      <c r="S3232" cm="1">
        <f t="array" ref="S3232">AVERAGE(IF(Table7[director_name]=R3232, Table7[imdb_score]))</f>
        <v>5.5333333333333341</v>
      </c>
      <c r="T3232" t="str">
        <f>IF(Table8[[#This Row],[Average]] &gt; $V$7, "Higher", "Lower")</f>
        <v>Lower</v>
      </c>
    </row>
    <row r="3233" spans="1:20" x14ac:dyDescent="0.3">
      <c r="A3233" t="s">
        <v>104</v>
      </c>
      <c r="B3233">
        <v>384</v>
      </c>
      <c r="C3233">
        <v>127</v>
      </c>
      <c r="D3233">
        <v>47375327</v>
      </c>
      <c r="E3233" t="s">
        <v>248</v>
      </c>
      <c r="F3233" t="s">
        <v>2300</v>
      </c>
      <c r="G3233" t="s">
        <v>6834</v>
      </c>
      <c r="H3233">
        <v>139593</v>
      </c>
      <c r="I3233">
        <v>720</v>
      </c>
      <c r="J3233" t="s">
        <v>29</v>
      </c>
      <c r="K3233" t="s">
        <v>30</v>
      </c>
      <c r="L3233">
        <v>176000000</v>
      </c>
      <c r="M3233">
        <v>2015</v>
      </c>
      <c r="N3233">
        <v>5.4</v>
      </c>
      <c r="O3233">
        <v>-128624673</v>
      </c>
      <c r="R3233" t="s">
        <v>4432</v>
      </c>
      <c r="S3233" cm="1">
        <f t="array" ref="S3233">AVERAGE(IF(Table7[director_name]=R3233, Table7[imdb_score]))</f>
        <v>5.5333333333333341</v>
      </c>
      <c r="T3233" t="str">
        <f>IF(Table8[[#This Row],[Average]] &gt; $V$7, "Higher", "Lower")</f>
        <v>Lower</v>
      </c>
    </row>
    <row r="3234" spans="1:20" x14ac:dyDescent="0.3">
      <c r="A3234" t="s">
        <v>4692</v>
      </c>
      <c r="B3234">
        <v>73</v>
      </c>
      <c r="C3234">
        <v>85</v>
      </c>
      <c r="D3234">
        <v>144156464</v>
      </c>
      <c r="E3234" t="s">
        <v>4122</v>
      </c>
      <c r="F3234" t="s">
        <v>2897</v>
      </c>
      <c r="G3234" t="s">
        <v>6835</v>
      </c>
      <c r="H3234">
        <v>74343</v>
      </c>
      <c r="I3234">
        <v>98</v>
      </c>
      <c r="J3234" t="s">
        <v>29</v>
      </c>
      <c r="K3234" t="s">
        <v>30</v>
      </c>
      <c r="L3234">
        <v>71500000</v>
      </c>
      <c r="M3234">
        <v>1998</v>
      </c>
      <c r="N3234">
        <v>5.3</v>
      </c>
      <c r="O3234">
        <v>72656464</v>
      </c>
      <c r="R3234" t="s">
        <v>4435</v>
      </c>
      <c r="S3234" cm="1">
        <f t="array" ref="S3234">AVERAGE(IF(Table7[director_name]=R3234, Table7[imdb_score]))</f>
        <v>5.5333333333333341</v>
      </c>
      <c r="T3234" t="str">
        <f>IF(Table8[[#This Row],[Average]] &gt; $V$7, "Higher", "Lower")</f>
        <v>Lower</v>
      </c>
    </row>
    <row r="3235" spans="1:20" x14ac:dyDescent="0.3">
      <c r="A3235" t="s">
        <v>4843</v>
      </c>
      <c r="B3235">
        <v>154</v>
      </c>
      <c r="C3235">
        <v>99</v>
      </c>
      <c r="D3235">
        <v>63034755</v>
      </c>
      <c r="E3235" t="s">
        <v>676</v>
      </c>
      <c r="F3235" t="s">
        <v>1299</v>
      </c>
      <c r="G3235" t="s">
        <v>6836</v>
      </c>
      <c r="H3235">
        <v>16984</v>
      </c>
      <c r="I3235">
        <v>96</v>
      </c>
      <c r="J3235" t="s">
        <v>29</v>
      </c>
      <c r="K3235" t="s">
        <v>30</v>
      </c>
      <c r="L3235">
        <v>29000000</v>
      </c>
      <c r="M3235">
        <v>2016</v>
      </c>
      <c r="N3235">
        <v>5.3</v>
      </c>
      <c r="O3235">
        <v>34034755</v>
      </c>
      <c r="R3235" t="s">
        <v>4432</v>
      </c>
      <c r="S3235" cm="1">
        <f t="array" ref="S3235">AVERAGE(IF(Table7[director_name]=R3235, Table7[imdb_score]))</f>
        <v>5.5333333333333341</v>
      </c>
      <c r="T3235" t="str">
        <f>IF(Table8[[#This Row],[Average]] &gt; $V$7, "Higher", "Lower")</f>
        <v>Lower</v>
      </c>
    </row>
    <row r="3236" spans="1:20" x14ac:dyDescent="0.3">
      <c r="A3236" t="s">
        <v>4683</v>
      </c>
      <c r="B3236">
        <v>66</v>
      </c>
      <c r="C3236">
        <v>94</v>
      </c>
      <c r="D3236">
        <v>42672630</v>
      </c>
      <c r="E3236" t="s">
        <v>6837</v>
      </c>
      <c r="F3236" t="s">
        <v>6838</v>
      </c>
      <c r="G3236" t="s">
        <v>6839</v>
      </c>
      <c r="H3236">
        <v>27580</v>
      </c>
      <c r="I3236">
        <v>172</v>
      </c>
      <c r="J3236" t="s">
        <v>29</v>
      </c>
      <c r="K3236" t="s">
        <v>30</v>
      </c>
      <c r="L3236">
        <v>17000000</v>
      </c>
      <c r="M3236">
        <v>2003</v>
      </c>
      <c r="N3236">
        <v>5.3</v>
      </c>
      <c r="O3236">
        <v>25672630</v>
      </c>
      <c r="R3236" t="s">
        <v>4435</v>
      </c>
      <c r="S3236" cm="1">
        <f t="array" ref="S3236">AVERAGE(IF(Table7[director_name]=R3236, Table7[imdb_score]))</f>
        <v>5.5333333333333341</v>
      </c>
      <c r="T3236" t="str">
        <f>IF(Table8[[#This Row],[Average]] &gt; $V$7, "Higher", "Lower")</f>
        <v>Lower</v>
      </c>
    </row>
    <row r="3237" spans="1:20" x14ac:dyDescent="0.3">
      <c r="A3237" t="s">
        <v>4711</v>
      </c>
      <c r="B3237">
        <v>110</v>
      </c>
      <c r="C3237">
        <v>88</v>
      </c>
      <c r="D3237">
        <v>19170001</v>
      </c>
      <c r="E3237" t="s">
        <v>626</v>
      </c>
      <c r="F3237" t="s">
        <v>6840</v>
      </c>
      <c r="G3237" t="s">
        <v>6841</v>
      </c>
      <c r="H3237">
        <v>21359</v>
      </c>
      <c r="I3237">
        <v>270</v>
      </c>
      <c r="J3237" t="s">
        <v>29</v>
      </c>
      <c r="K3237" t="s">
        <v>30</v>
      </c>
      <c r="L3237">
        <v>2800000</v>
      </c>
      <c r="M3237">
        <v>1988</v>
      </c>
      <c r="N3237">
        <v>5.3</v>
      </c>
      <c r="O3237">
        <v>16370001</v>
      </c>
      <c r="R3237" t="s">
        <v>4432</v>
      </c>
      <c r="S3237" cm="1">
        <f t="array" ref="S3237">AVERAGE(IF(Table7[director_name]=R3237, Table7[imdb_score]))</f>
        <v>5.5333333333333341</v>
      </c>
      <c r="T3237" t="str">
        <f>IF(Table8[[#This Row],[Average]] &gt; $V$7, "Higher", "Lower")</f>
        <v>Lower</v>
      </c>
    </row>
    <row r="3238" spans="1:20" x14ac:dyDescent="0.3">
      <c r="A3238" t="s">
        <v>4354</v>
      </c>
      <c r="B3238">
        <v>16</v>
      </c>
      <c r="C3238">
        <v>100</v>
      </c>
      <c r="D3238">
        <v>15369573</v>
      </c>
      <c r="E3238" t="s">
        <v>180</v>
      </c>
      <c r="F3238" t="s">
        <v>4730</v>
      </c>
      <c r="G3238" t="s">
        <v>6842</v>
      </c>
      <c r="H3238">
        <v>2580</v>
      </c>
      <c r="I3238">
        <v>54</v>
      </c>
      <c r="J3238" t="s">
        <v>29</v>
      </c>
      <c r="K3238" t="s">
        <v>30</v>
      </c>
      <c r="L3238">
        <v>3000000</v>
      </c>
      <c r="M3238">
        <v>1990</v>
      </c>
      <c r="N3238">
        <v>5.3</v>
      </c>
      <c r="O3238">
        <v>12369573</v>
      </c>
      <c r="R3238" t="s">
        <v>4432</v>
      </c>
      <c r="S3238" cm="1">
        <f t="array" ref="S3238">AVERAGE(IF(Table7[director_name]=R3238, Table7[imdb_score]))</f>
        <v>5.5333333333333341</v>
      </c>
      <c r="T3238" t="str">
        <f>IF(Table8[[#This Row],[Average]] &gt; $V$7, "Higher", "Lower")</f>
        <v>Lower</v>
      </c>
    </row>
    <row r="3239" spans="1:20" x14ac:dyDescent="0.3">
      <c r="A3239" t="s">
        <v>4508</v>
      </c>
      <c r="B3239">
        <v>218</v>
      </c>
      <c r="C3239">
        <v>86</v>
      </c>
      <c r="D3239">
        <v>12555230</v>
      </c>
      <c r="E3239" t="s">
        <v>4875</v>
      </c>
      <c r="F3239" t="s">
        <v>6843</v>
      </c>
      <c r="G3239" t="s">
        <v>6844</v>
      </c>
      <c r="H3239">
        <v>18566</v>
      </c>
      <c r="I3239">
        <v>154</v>
      </c>
      <c r="J3239" t="s">
        <v>29</v>
      </c>
      <c r="K3239" t="s">
        <v>241</v>
      </c>
      <c r="L3239">
        <v>2000000</v>
      </c>
      <c r="M3239">
        <v>2011</v>
      </c>
      <c r="N3239">
        <v>5.3</v>
      </c>
      <c r="O3239">
        <v>10555230</v>
      </c>
      <c r="R3239" t="s">
        <v>4435</v>
      </c>
      <c r="S3239" cm="1">
        <f t="array" ref="S3239">AVERAGE(IF(Table7[director_name]=R3239, Table7[imdb_score]))</f>
        <v>5.5333333333333341</v>
      </c>
      <c r="T3239" t="str">
        <f>IF(Table8[[#This Row],[Average]] &gt; $V$7, "Higher", "Lower")</f>
        <v>Lower</v>
      </c>
    </row>
    <row r="3240" spans="1:20" x14ac:dyDescent="0.3">
      <c r="A3240" t="s">
        <v>4685</v>
      </c>
      <c r="B3240">
        <v>444</v>
      </c>
      <c r="C3240">
        <v>94</v>
      </c>
      <c r="D3240">
        <v>14123773</v>
      </c>
      <c r="E3240" t="s">
        <v>26</v>
      </c>
      <c r="F3240" t="s">
        <v>1450</v>
      </c>
      <c r="G3240" t="s">
        <v>6845</v>
      </c>
      <c r="H3240">
        <v>108683</v>
      </c>
      <c r="I3240">
        <v>561</v>
      </c>
      <c r="J3240" t="s">
        <v>29</v>
      </c>
      <c r="K3240" t="s">
        <v>30</v>
      </c>
      <c r="L3240">
        <v>5000000</v>
      </c>
      <c r="M3240">
        <v>2012</v>
      </c>
      <c r="N3240">
        <v>5.3</v>
      </c>
      <c r="O3240">
        <v>9123773</v>
      </c>
      <c r="R3240" t="s">
        <v>4432</v>
      </c>
      <c r="S3240" cm="1">
        <f t="array" ref="S3240">AVERAGE(IF(Table7[director_name]=R3240, Table7[imdb_score]))</f>
        <v>5.5333333333333341</v>
      </c>
      <c r="T3240" t="str">
        <f>IF(Table8[[#This Row],[Average]] &gt; $V$7, "Higher", "Lower")</f>
        <v>Lower</v>
      </c>
    </row>
    <row r="3241" spans="1:20" x14ac:dyDescent="0.3">
      <c r="A3241" t="s">
        <v>4727</v>
      </c>
      <c r="B3241">
        <v>27</v>
      </c>
      <c r="C3241">
        <v>81</v>
      </c>
      <c r="D3241">
        <v>26906039</v>
      </c>
      <c r="E3241" t="s">
        <v>1259</v>
      </c>
      <c r="F3241" t="s">
        <v>6846</v>
      </c>
      <c r="G3241" t="s">
        <v>6847</v>
      </c>
      <c r="H3241">
        <v>29621</v>
      </c>
      <c r="I3241">
        <v>76</v>
      </c>
      <c r="J3241" t="s">
        <v>29</v>
      </c>
      <c r="K3241" t="s">
        <v>30</v>
      </c>
      <c r="L3241">
        <v>18000000</v>
      </c>
      <c r="M3241">
        <v>1996</v>
      </c>
      <c r="N3241">
        <v>5.3</v>
      </c>
      <c r="O3241">
        <v>8906039</v>
      </c>
      <c r="R3241" t="s">
        <v>2461</v>
      </c>
      <c r="S3241" cm="1">
        <f t="array" ref="S3241">AVERAGE(IF(Table7[director_name]=R3241, Table7[imdb_score]))</f>
        <v>5.52</v>
      </c>
      <c r="T3241" t="str">
        <f>IF(Table8[[#This Row],[Average]] &gt; $V$7, "Higher", "Lower")</f>
        <v>Lower</v>
      </c>
    </row>
    <row r="3242" spans="1:20" x14ac:dyDescent="0.3">
      <c r="A3242" t="s">
        <v>3373</v>
      </c>
      <c r="B3242">
        <v>120</v>
      </c>
      <c r="C3242">
        <v>91</v>
      </c>
      <c r="D3242">
        <v>43792641</v>
      </c>
      <c r="E3242" t="s">
        <v>289</v>
      </c>
      <c r="F3242" t="s">
        <v>313</v>
      </c>
      <c r="G3242" t="s">
        <v>6848</v>
      </c>
      <c r="H3242">
        <v>32157</v>
      </c>
      <c r="I3242">
        <v>119</v>
      </c>
      <c r="J3242" t="s">
        <v>29</v>
      </c>
      <c r="K3242" t="s">
        <v>30</v>
      </c>
      <c r="L3242">
        <v>35000000</v>
      </c>
      <c r="M3242">
        <v>2007</v>
      </c>
      <c r="N3242">
        <v>5.3</v>
      </c>
      <c r="O3242">
        <v>8792641</v>
      </c>
      <c r="R3242" t="s">
        <v>2461</v>
      </c>
      <c r="S3242" cm="1">
        <f t="array" ref="S3242">AVERAGE(IF(Table7[director_name]=R3242, Table7[imdb_score]))</f>
        <v>5.52</v>
      </c>
      <c r="T3242" t="str">
        <f>IF(Table8[[#This Row],[Average]] &gt; $V$7, "Higher", "Lower")</f>
        <v>Lower</v>
      </c>
    </row>
    <row r="3243" spans="1:20" x14ac:dyDescent="0.3">
      <c r="A3243" t="s">
        <v>4481</v>
      </c>
      <c r="B3243">
        <v>114</v>
      </c>
      <c r="C3243">
        <v>89</v>
      </c>
      <c r="D3243">
        <v>32368960</v>
      </c>
      <c r="E3243" t="s">
        <v>6849</v>
      </c>
      <c r="F3243" t="s">
        <v>6850</v>
      </c>
      <c r="G3243" t="s">
        <v>6851</v>
      </c>
      <c r="H3243">
        <v>39768</v>
      </c>
      <c r="I3243">
        <v>292</v>
      </c>
      <c r="J3243" t="s">
        <v>29</v>
      </c>
      <c r="K3243" t="s">
        <v>442</v>
      </c>
      <c r="L3243">
        <v>25000000</v>
      </c>
      <c r="M3243">
        <v>1998</v>
      </c>
      <c r="N3243">
        <v>5.3</v>
      </c>
      <c r="O3243">
        <v>7368960</v>
      </c>
      <c r="R3243" t="s">
        <v>2461</v>
      </c>
      <c r="S3243" cm="1">
        <f t="array" ref="S3243">AVERAGE(IF(Table7[director_name]=R3243, Table7[imdb_score]))</f>
        <v>5.52</v>
      </c>
      <c r="T3243" t="str">
        <f>IF(Table8[[#This Row],[Average]] &gt; $V$7, "Higher", "Lower")</f>
        <v>Lower</v>
      </c>
    </row>
    <row r="3244" spans="1:20" x14ac:dyDescent="0.3">
      <c r="A3244" t="s">
        <v>4028</v>
      </c>
      <c r="B3244">
        <v>76</v>
      </c>
      <c r="C3244">
        <v>114</v>
      </c>
      <c r="D3244">
        <v>42168445</v>
      </c>
      <c r="E3244" t="s">
        <v>699</v>
      </c>
      <c r="F3244" t="s">
        <v>2190</v>
      </c>
      <c r="G3244" t="s">
        <v>6852</v>
      </c>
      <c r="H3244">
        <v>10791</v>
      </c>
      <c r="I3244">
        <v>39</v>
      </c>
      <c r="J3244" t="s">
        <v>29</v>
      </c>
      <c r="K3244" t="s">
        <v>30</v>
      </c>
      <c r="L3244">
        <v>35000000</v>
      </c>
      <c r="M3244">
        <v>2008</v>
      </c>
      <c r="N3244">
        <v>5.3</v>
      </c>
      <c r="O3244">
        <v>7168445</v>
      </c>
      <c r="R3244" t="s">
        <v>2461</v>
      </c>
      <c r="S3244" cm="1">
        <f t="array" ref="S3244">AVERAGE(IF(Table7[director_name]=R3244, Table7[imdb_score]))</f>
        <v>5.52</v>
      </c>
      <c r="T3244" t="str">
        <f>IF(Table8[[#This Row],[Average]] &gt; $V$7, "Higher", "Lower")</f>
        <v>Lower</v>
      </c>
    </row>
    <row r="3245" spans="1:20" x14ac:dyDescent="0.3">
      <c r="A3245" t="s">
        <v>3804</v>
      </c>
      <c r="B3245">
        <v>66</v>
      </c>
      <c r="C3245">
        <v>104</v>
      </c>
      <c r="D3245">
        <v>18595716</v>
      </c>
      <c r="E3245" t="s">
        <v>3376</v>
      </c>
      <c r="F3245" t="s">
        <v>6853</v>
      </c>
      <c r="G3245" t="s">
        <v>6854</v>
      </c>
      <c r="H3245">
        <v>30462</v>
      </c>
      <c r="I3245">
        <v>150</v>
      </c>
      <c r="J3245" t="s">
        <v>29</v>
      </c>
      <c r="K3245" t="s">
        <v>30</v>
      </c>
      <c r="L3245">
        <v>12000000</v>
      </c>
      <c r="M3245">
        <v>2006</v>
      </c>
      <c r="N3245">
        <v>5.3</v>
      </c>
      <c r="O3245">
        <v>6595716</v>
      </c>
      <c r="R3245" t="s">
        <v>2461</v>
      </c>
      <c r="S3245" cm="1">
        <f t="array" ref="S3245">AVERAGE(IF(Table7[director_name]=R3245, Table7[imdb_score]))</f>
        <v>5.52</v>
      </c>
      <c r="T3245" t="str">
        <f>IF(Table8[[#This Row],[Average]] &gt; $V$7, "Higher", "Lower")</f>
        <v>Lower</v>
      </c>
    </row>
    <row r="3246" spans="1:20" x14ac:dyDescent="0.3">
      <c r="A3246" t="s">
        <v>4428</v>
      </c>
      <c r="B3246">
        <v>37</v>
      </c>
      <c r="C3246">
        <v>91</v>
      </c>
      <c r="D3246">
        <v>17292381</v>
      </c>
      <c r="E3246" t="s">
        <v>6855</v>
      </c>
      <c r="F3246" t="s">
        <v>6096</v>
      </c>
      <c r="G3246" t="s">
        <v>6856</v>
      </c>
      <c r="H3246">
        <v>5794</v>
      </c>
      <c r="I3246">
        <v>69</v>
      </c>
      <c r="J3246" t="s">
        <v>29</v>
      </c>
      <c r="K3246" t="s">
        <v>30</v>
      </c>
      <c r="L3246">
        <v>12000000</v>
      </c>
      <c r="M3246">
        <v>2001</v>
      </c>
      <c r="N3246">
        <v>5.3</v>
      </c>
      <c r="O3246">
        <v>5292381</v>
      </c>
      <c r="R3246" t="s">
        <v>4439</v>
      </c>
      <c r="S3246" cm="1">
        <f t="array" ref="S3246">AVERAGE(IF(Table7[director_name]=R3246, Table7[imdb_score]))</f>
        <v>5.5166666666666657</v>
      </c>
      <c r="T3246" t="str">
        <f>IF(Table8[[#This Row],[Average]] &gt; $V$7, "Higher", "Lower")</f>
        <v>Lower</v>
      </c>
    </row>
    <row r="3247" spans="1:20" x14ac:dyDescent="0.3">
      <c r="A3247" t="s">
        <v>4745</v>
      </c>
      <c r="B3247">
        <v>97</v>
      </c>
      <c r="C3247">
        <v>94</v>
      </c>
      <c r="D3247">
        <v>30222640</v>
      </c>
      <c r="E3247" t="s">
        <v>875</v>
      </c>
      <c r="F3247" t="s">
        <v>6857</v>
      </c>
      <c r="G3247" t="s">
        <v>6858</v>
      </c>
      <c r="H3247">
        <v>36666</v>
      </c>
      <c r="I3247">
        <v>144</v>
      </c>
      <c r="J3247" t="s">
        <v>29</v>
      </c>
      <c r="K3247" t="s">
        <v>30</v>
      </c>
      <c r="L3247">
        <v>25000000</v>
      </c>
      <c r="M3247">
        <v>2003</v>
      </c>
      <c r="N3247">
        <v>5.3</v>
      </c>
      <c r="O3247">
        <v>5222640</v>
      </c>
      <c r="R3247" t="s">
        <v>4439</v>
      </c>
      <c r="S3247" cm="1">
        <f t="array" ref="S3247">AVERAGE(IF(Table7[director_name]=R3247, Table7[imdb_score]))</f>
        <v>5.5166666666666657</v>
      </c>
      <c r="T3247" t="str">
        <f>IF(Table8[[#This Row],[Average]] &gt; $V$7, "Higher", "Lower")</f>
        <v>Lower</v>
      </c>
    </row>
    <row r="3248" spans="1:20" x14ac:dyDescent="0.3">
      <c r="A3248" t="s">
        <v>4704</v>
      </c>
      <c r="B3248">
        <v>84</v>
      </c>
      <c r="C3248">
        <v>90</v>
      </c>
      <c r="D3248">
        <v>25077977</v>
      </c>
      <c r="E3248" t="s">
        <v>3666</v>
      </c>
      <c r="F3248" t="s">
        <v>6859</v>
      </c>
      <c r="G3248" t="s">
        <v>6860</v>
      </c>
      <c r="H3248">
        <v>10986</v>
      </c>
      <c r="I3248">
        <v>84</v>
      </c>
      <c r="J3248" t="s">
        <v>29</v>
      </c>
      <c r="K3248" t="s">
        <v>30</v>
      </c>
      <c r="L3248">
        <v>20000000</v>
      </c>
      <c r="M3248">
        <v>2010</v>
      </c>
      <c r="N3248">
        <v>5.3</v>
      </c>
      <c r="O3248">
        <v>5077977</v>
      </c>
      <c r="R3248" t="s">
        <v>4439</v>
      </c>
      <c r="S3248" cm="1">
        <f t="array" ref="S3248">AVERAGE(IF(Table7[director_name]=R3248, Table7[imdb_score]))</f>
        <v>5.5166666666666657</v>
      </c>
      <c r="T3248" t="str">
        <f>IF(Table8[[#This Row],[Average]] &gt; $V$7, "Higher", "Lower")</f>
        <v>Lower</v>
      </c>
    </row>
    <row r="3249" spans="1:20" x14ac:dyDescent="0.3">
      <c r="A3249" t="s">
        <v>5078</v>
      </c>
      <c r="B3249">
        <v>67</v>
      </c>
      <c r="C3249">
        <v>94</v>
      </c>
      <c r="D3249">
        <v>20627372</v>
      </c>
      <c r="E3249" t="s">
        <v>699</v>
      </c>
      <c r="F3249" t="s">
        <v>3072</v>
      </c>
      <c r="G3249" t="s">
        <v>6861</v>
      </c>
      <c r="H3249">
        <v>13661</v>
      </c>
      <c r="I3249">
        <v>134</v>
      </c>
      <c r="J3249" t="s">
        <v>29</v>
      </c>
      <c r="K3249" t="s">
        <v>30</v>
      </c>
      <c r="L3249">
        <v>16000000</v>
      </c>
      <c r="M3249">
        <v>2000</v>
      </c>
      <c r="N3249">
        <v>5.3</v>
      </c>
      <c r="O3249">
        <v>4627372</v>
      </c>
      <c r="R3249" t="s">
        <v>4439</v>
      </c>
      <c r="S3249" cm="1">
        <f t="array" ref="S3249">AVERAGE(IF(Table7[director_name]=R3249, Table7[imdb_score]))</f>
        <v>5.5166666666666657</v>
      </c>
      <c r="T3249" t="str">
        <f>IF(Table8[[#This Row],[Average]] &gt; $V$7, "Higher", "Lower")</f>
        <v>Lower</v>
      </c>
    </row>
    <row r="3250" spans="1:20" x14ac:dyDescent="0.3">
      <c r="A3250" t="s">
        <v>2758</v>
      </c>
      <c r="B3250">
        <v>120</v>
      </c>
      <c r="C3250">
        <v>97</v>
      </c>
      <c r="D3250">
        <v>23292105</v>
      </c>
      <c r="E3250" t="s">
        <v>4137</v>
      </c>
      <c r="F3250" t="s">
        <v>6142</v>
      </c>
      <c r="G3250" t="s">
        <v>6862</v>
      </c>
      <c r="H3250">
        <v>39541</v>
      </c>
      <c r="I3250">
        <v>334</v>
      </c>
      <c r="J3250" t="s">
        <v>29</v>
      </c>
      <c r="K3250" t="s">
        <v>30</v>
      </c>
      <c r="L3250">
        <v>20000000</v>
      </c>
      <c r="M3250">
        <v>2006</v>
      </c>
      <c r="N3250">
        <v>5.3</v>
      </c>
      <c r="O3250">
        <v>3292105</v>
      </c>
      <c r="R3250" t="s">
        <v>4439</v>
      </c>
      <c r="S3250" cm="1">
        <f t="array" ref="S3250">AVERAGE(IF(Table7[director_name]=R3250, Table7[imdb_score]))</f>
        <v>5.5166666666666657</v>
      </c>
      <c r="T3250" t="str">
        <f>IF(Table8[[#This Row],[Average]] &gt; $V$7, "Higher", "Lower")</f>
        <v>Lower</v>
      </c>
    </row>
    <row r="3251" spans="1:20" x14ac:dyDescent="0.3">
      <c r="A3251" t="s">
        <v>4677</v>
      </c>
      <c r="B3251">
        <v>75</v>
      </c>
      <c r="C3251">
        <v>95</v>
      </c>
      <c r="D3251">
        <v>13558739</v>
      </c>
      <c r="E3251" t="s">
        <v>676</v>
      </c>
      <c r="F3251" t="s">
        <v>6664</v>
      </c>
      <c r="G3251" t="s">
        <v>6863</v>
      </c>
      <c r="H3251">
        <v>15427</v>
      </c>
      <c r="I3251">
        <v>121</v>
      </c>
      <c r="J3251" t="s">
        <v>29</v>
      </c>
      <c r="K3251" t="s">
        <v>30</v>
      </c>
      <c r="L3251">
        <v>11000000</v>
      </c>
      <c r="M3251">
        <v>2001</v>
      </c>
      <c r="N3251">
        <v>5.3</v>
      </c>
      <c r="O3251">
        <v>2558739</v>
      </c>
      <c r="R3251" t="s">
        <v>4439</v>
      </c>
      <c r="S3251" cm="1">
        <f t="array" ref="S3251">AVERAGE(IF(Table7[director_name]=R3251, Table7[imdb_score]))</f>
        <v>5.5166666666666657</v>
      </c>
      <c r="T3251" t="str">
        <f>IF(Table8[[#This Row],[Average]] &gt; $V$7, "Higher", "Lower")</f>
        <v>Lower</v>
      </c>
    </row>
    <row r="3252" spans="1:20" x14ac:dyDescent="0.3">
      <c r="A3252" t="s">
        <v>4652</v>
      </c>
      <c r="B3252">
        <v>148</v>
      </c>
      <c r="C3252">
        <v>104</v>
      </c>
      <c r="D3252">
        <v>37481242</v>
      </c>
      <c r="E3252" t="s">
        <v>289</v>
      </c>
      <c r="F3252" t="s">
        <v>4446</v>
      </c>
      <c r="G3252" t="s">
        <v>6864</v>
      </c>
      <c r="H3252">
        <v>40654</v>
      </c>
      <c r="I3252">
        <v>97</v>
      </c>
      <c r="J3252" t="s">
        <v>29</v>
      </c>
      <c r="K3252" t="s">
        <v>30</v>
      </c>
      <c r="L3252">
        <v>35000000</v>
      </c>
      <c r="M3252">
        <v>2010</v>
      </c>
      <c r="N3252">
        <v>5.3</v>
      </c>
      <c r="O3252">
        <v>2481242</v>
      </c>
      <c r="R3252" t="s">
        <v>2859</v>
      </c>
      <c r="S3252" cm="1">
        <f t="array" ref="S3252">AVERAGE(IF(Table7[director_name]=R3252, Table7[imdb_score]))</f>
        <v>5.5</v>
      </c>
      <c r="T3252" t="str">
        <f>IF(Table8[[#This Row],[Average]] &gt; $V$7, "Higher", "Lower")</f>
        <v>Lower</v>
      </c>
    </row>
    <row r="3253" spans="1:20" x14ac:dyDescent="0.3">
      <c r="A3253" t="s">
        <v>3114</v>
      </c>
      <c r="B3253">
        <v>228</v>
      </c>
      <c r="C3253">
        <v>108</v>
      </c>
      <c r="D3253">
        <v>32048809</v>
      </c>
      <c r="E3253" t="s">
        <v>626</v>
      </c>
      <c r="F3253" t="s">
        <v>6865</v>
      </c>
      <c r="G3253" t="s">
        <v>6866</v>
      </c>
      <c r="H3253">
        <v>94456</v>
      </c>
      <c r="I3253">
        <v>576</v>
      </c>
      <c r="J3253" t="s">
        <v>29</v>
      </c>
      <c r="K3253" t="s">
        <v>581</v>
      </c>
      <c r="L3253">
        <v>30000000</v>
      </c>
      <c r="M3253">
        <v>2005</v>
      </c>
      <c r="N3253">
        <v>5.3</v>
      </c>
      <c r="O3253">
        <v>2048809</v>
      </c>
      <c r="R3253" t="s">
        <v>4493</v>
      </c>
      <c r="S3253" cm="1">
        <f t="array" ref="S3253">AVERAGE(IF(Table7[director_name]=R3253, Table7[imdb_score]))</f>
        <v>5.5</v>
      </c>
      <c r="T3253" t="str">
        <f>IF(Table8[[#This Row],[Average]] &gt; $V$7, "Higher", "Lower")</f>
        <v>Lower</v>
      </c>
    </row>
    <row r="3254" spans="1:20" x14ac:dyDescent="0.3">
      <c r="A3254" t="s">
        <v>3114</v>
      </c>
      <c r="B3254">
        <v>228</v>
      </c>
      <c r="C3254">
        <v>108</v>
      </c>
      <c r="D3254">
        <v>32048809</v>
      </c>
      <c r="E3254" t="s">
        <v>626</v>
      </c>
      <c r="F3254" t="s">
        <v>6865</v>
      </c>
      <c r="G3254" t="s">
        <v>6866</v>
      </c>
      <c r="H3254">
        <v>94463</v>
      </c>
      <c r="I3254">
        <v>576</v>
      </c>
      <c r="J3254" t="s">
        <v>29</v>
      </c>
      <c r="K3254" t="s">
        <v>581</v>
      </c>
      <c r="L3254">
        <v>30000000</v>
      </c>
      <c r="M3254">
        <v>2005</v>
      </c>
      <c r="N3254">
        <v>5.3</v>
      </c>
      <c r="O3254">
        <v>2048809</v>
      </c>
      <c r="R3254" t="s">
        <v>4481</v>
      </c>
      <c r="S3254" cm="1">
        <f t="array" ref="S3254">AVERAGE(IF(Table7[director_name]=R3254, Table7[imdb_score]))</f>
        <v>5.5</v>
      </c>
      <c r="T3254" t="str">
        <f>IF(Table8[[#This Row],[Average]] &gt; $V$7, "Higher", "Lower")</f>
        <v>Lower</v>
      </c>
    </row>
    <row r="3255" spans="1:20" x14ac:dyDescent="0.3">
      <c r="A3255" t="s">
        <v>4706</v>
      </c>
      <c r="B3255">
        <v>56</v>
      </c>
      <c r="C3255">
        <v>90</v>
      </c>
      <c r="D3255">
        <v>6755271</v>
      </c>
      <c r="E3255" t="s">
        <v>840</v>
      </c>
      <c r="F3255" t="s">
        <v>6867</v>
      </c>
      <c r="G3255" t="s">
        <v>6868</v>
      </c>
      <c r="H3255">
        <v>7319</v>
      </c>
      <c r="I3255">
        <v>131</v>
      </c>
      <c r="J3255" t="s">
        <v>29</v>
      </c>
      <c r="K3255" t="s">
        <v>30</v>
      </c>
      <c r="L3255">
        <v>5000000</v>
      </c>
      <c r="M3255">
        <v>2001</v>
      </c>
      <c r="N3255">
        <v>5.3</v>
      </c>
      <c r="O3255">
        <v>1755271</v>
      </c>
      <c r="R3255" t="s">
        <v>4466</v>
      </c>
      <c r="S3255" cm="1">
        <f t="array" ref="S3255">AVERAGE(IF(Table7[director_name]=R3255, Table7[imdb_score]))</f>
        <v>5.5</v>
      </c>
      <c r="T3255" t="str">
        <f>IF(Table8[[#This Row],[Average]] &gt; $V$7, "Higher", "Lower")</f>
        <v>Lower</v>
      </c>
    </row>
    <row r="3256" spans="1:20" x14ac:dyDescent="0.3">
      <c r="A3256" t="s">
        <v>4659</v>
      </c>
      <c r="B3256">
        <v>22</v>
      </c>
      <c r="C3256">
        <v>98</v>
      </c>
      <c r="D3256">
        <v>3902679</v>
      </c>
      <c r="E3256" t="s">
        <v>1900</v>
      </c>
      <c r="F3256" t="s">
        <v>1974</v>
      </c>
      <c r="G3256" t="s">
        <v>6869</v>
      </c>
      <c r="H3256">
        <v>3943</v>
      </c>
      <c r="I3256">
        <v>49</v>
      </c>
      <c r="J3256" t="s">
        <v>29</v>
      </c>
      <c r="K3256" t="s">
        <v>30</v>
      </c>
      <c r="L3256">
        <v>3000000</v>
      </c>
      <c r="M3256">
        <v>1993</v>
      </c>
      <c r="N3256">
        <v>5.3</v>
      </c>
      <c r="O3256">
        <v>902679</v>
      </c>
      <c r="R3256" t="s">
        <v>4493</v>
      </c>
      <c r="S3256" cm="1">
        <f t="array" ref="S3256">AVERAGE(IF(Table7[director_name]=R3256, Table7[imdb_score]))</f>
        <v>5.5</v>
      </c>
      <c r="T3256" t="str">
        <f>IF(Table8[[#This Row],[Average]] &gt; $V$7, "Higher", "Lower")</f>
        <v>Lower</v>
      </c>
    </row>
    <row r="3257" spans="1:20" x14ac:dyDescent="0.3">
      <c r="A3257" t="s">
        <v>4679</v>
      </c>
      <c r="B3257">
        <v>30</v>
      </c>
      <c r="C3257">
        <v>95</v>
      </c>
      <c r="D3257">
        <v>3559990</v>
      </c>
      <c r="E3257" t="s">
        <v>338</v>
      </c>
      <c r="F3257" t="s">
        <v>6870</v>
      </c>
      <c r="G3257" t="s">
        <v>6871</v>
      </c>
      <c r="H3257">
        <v>8005</v>
      </c>
      <c r="I3257">
        <v>49</v>
      </c>
      <c r="J3257" t="s">
        <v>29</v>
      </c>
      <c r="K3257" t="s">
        <v>30</v>
      </c>
      <c r="L3257">
        <v>3000000</v>
      </c>
      <c r="M3257">
        <v>1997</v>
      </c>
      <c r="N3257">
        <v>5.3</v>
      </c>
      <c r="O3257">
        <v>559990</v>
      </c>
      <c r="R3257" t="s">
        <v>4445</v>
      </c>
      <c r="S3257" cm="1">
        <f t="array" ref="S3257">AVERAGE(IF(Table7[director_name]=R3257, Table7[imdb_score]))</f>
        <v>5.5</v>
      </c>
      <c r="T3257" t="str">
        <f>IF(Table8[[#This Row],[Average]] &gt; $V$7, "Higher", "Lower")</f>
        <v>Lower</v>
      </c>
    </row>
    <row r="3258" spans="1:20" x14ac:dyDescent="0.3">
      <c r="A3258" t="s">
        <v>4894</v>
      </c>
      <c r="B3258">
        <v>39</v>
      </c>
      <c r="C3258">
        <v>97</v>
      </c>
      <c r="D3258">
        <v>2557668</v>
      </c>
      <c r="E3258" t="s">
        <v>208</v>
      </c>
      <c r="F3258" t="s">
        <v>1285</v>
      </c>
      <c r="G3258" t="s">
        <v>6872</v>
      </c>
      <c r="H3258">
        <v>3911</v>
      </c>
      <c r="I3258">
        <v>22</v>
      </c>
      <c r="J3258" t="s">
        <v>29</v>
      </c>
      <c r="K3258" t="s">
        <v>30</v>
      </c>
      <c r="L3258">
        <v>2000000</v>
      </c>
      <c r="M3258">
        <v>2015</v>
      </c>
      <c r="N3258">
        <v>5.3</v>
      </c>
      <c r="O3258">
        <v>557668</v>
      </c>
      <c r="R3258" t="s">
        <v>4490</v>
      </c>
      <c r="S3258" cm="1">
        <f t="array" ref="S3258">AVERAGE(IF(Table7[director_name]=R3258, Table7[imdb_score]))</f>
        <v>5.5</v>
      </c>
      <c r="T3258" t="str">
        <f>IF(Table8[[#This Row],[Average]] &gt; $V$7, "Higher", "Lower")</f>
        <v>Lower</v>
      </c>
    </row>
    <row r="3259" spans="1:20" x14ac:dyDescent="0.3">
      <c r="A3259" t="s">
        <v>4716</v>
      </c>
      <c r="B3259">
        <v>32</v>
      </c>
      <c r="C3259">
        <v>87</v>
      </c>
      <c r="D3259">
        <v>536767</v>
      </c>
      <c r="E3259" t="s">
        <v>6873</v>
      </c>
      <c r="F3259" t="s">
        <v>2477</v>
      </c>
      <c r="G3259" t="s">
        <v>6874</v>
      </c>
      <c r="H3259">
        <v>1622</v>
      </c>
      <c r="I3259">
        <v>83</v>
      </c>
      <c r="J3259" t="s">
        <v>29</v>
      </c>
      <c r="K3259" t="s">
        <v>30</v>
      </c>
      <c r="L3259">
        <v>60000</v>
      </c>
      <c r="M3259">
        <v>1998</v>
      </c>
      <c r="N3259">
        <v>5.3</v>
      </c>
      <c r="O3259">
        <v>476767</v>
      </c>
      <c r="R3259" t="s">
        <v>4442</v>
      </c>
      <c r="S3259" cm="1">
        <f t="array" ref="S3259">AVERAGE(IF(Table7[director_name]=R3259, Table7[imdb_score]))</f>
        <v>5.5</v>
      </c>
      <c r="T3259" t="str">
        <f>IF(Table8[[#This Row],[Average]] &gt; $V$7, "Higher", "Lower")</f>
        <v>Lower</v>
      </c>
    </row>
    <row r="3260" spans="1:20" x14ac:dyDescent="0.3">
      <c r="A3260" t="s">
        <v>4700</v>
      </c>
      <c r="B3260">
        <v>11</v>
      </c>
      <c r="C3260">
        <v>91</v>
      </c>
      <c r="D3260">
        <v>243347</v>
      </c>
      <c r="E3260" t="s">
        <v>208</v>
      </c>
      <c r="F3260" t="s">
        <v>6875</v>
      </c>
      <c r="G3260" t="s">
        <v>6876</v>
      </c>
      <c r="H3260">
        <v>553</v>
      </c>
      <c r="I3260">
        <v>24</v>
      </c>
      <c r="J3260" t="s">
        <v>29</v>
      </c>
      <c r="K3260" t="s">
        <v>30</v>
      </c>
      <c r="L3260">
        <v>500000</v>
      </c>
      <c r="M3260">
        <v>2002</v>
      </c>
      <c r="N3260">
        <v>5.3</v>
      </c>
      <c r="O3260">
        <v>-256653</v>
      </c>
      <c r="R3260" t="s">
        <v>4481</v>
      </c>
      <c r="S3260" cm="1">
        <f t="array" ref="S3260">AVERAGE(IF(Table7[director_name]=R3260, Table7[imdb_score]))</f>
        <v>5.5</v>
      </c>
      <c r="T3260" t="str">
        <f>IF(Table8[[#This Row],[Average]] &gt; $V$7, "Higher", "Lower")</f>
        <v>Lower</v>
      </c>
    </row>
    <row r="3261" spans="1:20" x14ac:dyDescent="0.3">
      <c r="A3261" t="s">
        <v>4672</v>
      </c>
      <c r="B3261">
        <v>35</v>
      </c>
      <c r="C3261">
        <v>96</v>
      </c>
      <c r="D3261">
        <v>4394936</v>
      </c>
      <c r="E3261" t="s">
        <v>1585</v>
      </c>
      <c r="F3261" t="s">
        <v>3459</v>
      </c>
      <c r="G3261" t="s">
        <v>6877</v>
      </c>
      <c r="H3261">
        <v>11439</v>
      </c>
      <c r="I3261">
        <v>190</v>
      </c>
      <c r="J3261" t="s">
        <v>29</v>
      </c>
      <c r="K3261" t="s">
        <v>227</v>
      </c>
      <c r="L3261">
        <v>6000000</v>
      </c>
      <c r="M3261">
        <v>1999</v>
      </c>
      <c r="N3261">
        <v>5.3</v>
      </c>
      <c r="O3261">
        <v>-1605064</v>
      </c>
      <c r="R3261" t="s">
        <v>4490</v>
      </c>
      <c r="S3261" cm="1">
        <f t="array" ref="S3261">AVERAGE(IF(Table7[director_name]=R3261, Table7[imdb_score]))</f>
        <v>5.5</v>
      </c>
      <c r="T3261" t="str">
        <f>IF(Table8[[#This Row],[Average]] &gt; $V$7, "Higher", "Lower")</f>
        <v>Lower</v>
      </c>
    </row>
    <row r="3262" spans="1:20" x14ac:dyDescent="0.3">
      <c r="A3262" t="s">
        <v>4267</v>
      </c>
      <c r="B3262">
        <v>52</v>
      </c>
      <c r="C3262">
        <v>89</v>
      </c>
      <c r="D3262">
        <v>8070311</v>
      </c>
      <c r="E3262" t="s">
        <v>289</v>
      </c>
      <c r="F3262" t="s">
        <v>834</v>
      </c>
      <c r="G3262" t="s">
        <v>6878</v>
      </c>
      <c r="H3262">
        <v>12706</v>
      </c>
      <c r="I3262">
        <v>75</v>
      </c>
      <c r="J3262" t="s">
        <v>29</v>
      </c>
      <c r="K3262" t="s">
        <v>30</v>
      </c>
      <c r="L3262">
        <v>10000000</v>
      </c>
      <c r="M3262">
        <v>2004</v>
      </c>
      <c r="N3262">
        <v>5.3</v>
      </c>
      <c r="O3262">
        <v>-1929689</v>
      </c>
      <c r="R3262" t="s">
        <v>4508</v>
      </c>
      <c r="S3262" cm="1">
        <f t="array" ref="S3262">AVERAGE(IF(Table7[director_name]=R3262, Table7[imdb_score]))</f>
        <v>5.5</v>
      </c>
      <c r="T3262" t="str">
        <f>IF(Table8[[#This Row],[Average]] &gt; $V$7, "Higher", "Lower")</f>
        <v>Lower</v>
      </c>
    </row>
    <row r="3263" spans="1:20" x14ac:dyDescent="0.3">
      <c r="A3263" t="s">
        <v>4718</v>
      </c>
      <c r="B3263">
        <v>156</v>
      </c>
      <c r="C3263">
        <v>87</v>
      </c>
      <c r="D3263">
        <v>418268</v>
      </c>
      <c r="E3263" t="s">
        <v>289</v>
      </c>
      <c r="F3263" t="s">
        <v>2639</v>
      </c>
      <c r="G3263" t="s">
        <v>6879</v>
      </c>
      <c r="H3263">
        <v>37156</v>
      </c>
      <c r="I3263">
        <v>129</v>
      </c>
      <c r="J3263" t="s">
        <v>29</v>
      </c>
      <c r="K3263" t="s">
        <v>30</v>
      </c>
      <c r="L3263">
        <v>3000000</v>
      </c>
      <c r="M3263">
        <v>2012</v>
      </c>
      <c r="N3263">
        <v>5.3</v>
      </c>
      <c r="O3263">
        <v>-2581732</v>
      </c>
      <c r="R3263" t="s">
        <v>2859</v>
      </c>
      <c r="S3263" cm="1">
        <f t="array" ref="S3263">AVERAGE(IF(Table7[director_name]=R3263, Table7[imdb_score]))</f>
        <v>5.5</v>
      </c>
      <c r="T3263" t="str">
        <f>IF(Table8[[#This Row],[Average]] &gt; $V$7, "Higher", "Lower")</f>
        <v>Lower</v>
      </c>
    </row>
    <row r="3264" spans="1:20" x14ac:dyDescent="0.3">
      <c r="A3264" t="s">
        <v>4687</v>
      </c>
      <c r="B3264">
        <v>82</v>
      </c>
      <c r="C3264">
        <v>93</v>
      </c>
      <c r="D3264">
        <v>200803</v>
      </c>
      <c r="E3264" t="s">
        <v>676</v>
      </c>
      <c r="F3264" t="s">
        <v>6880</v>
      </c>
      <c r="G3264" t="s">
        <v>6881</v>
      </c>
      <c r="H3264">
        <v>7988</v>
      </c>
      <c r="I3264">
        <v>71</v>
      </c>
      <c r="J3264" t="s">
        <v>29</v>
      </c>
      <c r="K3264" t="s">
        <v>30</v>
      </c>
      <c r="L3264">
        <v>3000000</v>
      </c>
      <c r="M3264">
        <v>2012</v>
      </c>
      <c r="N3264">
        <v>5.3</v>
      </c>
      <c r="O3264">
        <v>-2799197</v>
      </c>
      <c r="R3264" t="s">
        <v>4454</v>
      </c>
      <c r="S3264" cm="1">
        <f t="array" ref="S3264">AVERAGE(IF(Table7[director_name]=R3264, Table7[imdb_score]))</f>
        <v>5.5</v>
      </c>
      <c r="T3264" t="str">
        <f>IF(Table8[[#This Row],[Average]] &gt; $V$7, "Higher", "Lower")</f>
        <v>Lower</v>
      </c>
    </row>
    <row r="3265" spans="1:20" x14ac:dyDescent="0.3">
      <c r="A3265" t="s">
        <v>4697</v>
      </c>
      <c r="B3265">
        <v>72</v>
      </c>
      <c r="C3265">
        <v>92</v>
      </c>
      <c r="D3265">
        <v>5018450</v>
      </c>
      <c r="E3265" t="s">
        <v>519</v>
      </c>
      <c r="F3265" t="s">
        <v>4029</v>
      </c>
      <c r="G3265" t="s">
        <v>6882</v>
      </c>
      <c r="H3265">
        <v>8546</v>
      </c>
      <c r="I3265">
        <v>86</v>
      </c>
      <c r="J3265" t="s">
        <v>29</v>
      </c>
      <c r="K3265" t="s">
        <v>30</v>
      </c>
      <c r="L3265">
        <v>8000000</v>
      </c>
      <c r="M3265">
        <v>2000</v>
      </c>
      <c r="N3265">
        <v>5.3</v>
      </c>
      <c r="O3265">
        <v>-2981550</v>
      </c>
      <c r="R3265" t="s">
        <v>4450</v>
      </c>
      <c r="S3265" cm="1">
        <f t="array" ref="S3265">AVERAGE(IF(Table7[director_name]=R3265, Table7[imdb_score]))</f>
        <v>5.5</v>
      </c>
      <c r="T3265" t="str">
        <f>IF(Table8[[#This Row],[Average]] &gt; $V$7, "Higher", "Lower")</f>
        <v>Lower</v>
      </c>
    </row>
    <row r="3266" spans="1:20" x14ac:dyDescent="0.3">
      <c r="A3266" t="s">
        <v>1668</v>
      </c>
      <c r="B3266">
        <v>107</v>
      </c>
      <c r="C3266">
        <v>102</v>
      </c>
      <c r="D3266">
        <v>14793904</v>
      </c>
      <c r="E3266" t="s">
        <v>289</v>
      </c>
      <c r="F3266" t="s">
        <v>6883</v>
      </c>
      <c r="G3266" t="s">
        <v>6884</v>
      </c>
      <c r="H3266">
        <v>28209</v>
      </c>
      <c r="I3266">
        <v>80</v>
      </c>
      <c r="J3266" t="s">
        <v>29</v>
      </c>
      <c r="K3266" t="s">
        <v>442</v>
      </c>
      <c r="L3266">
        <v>18000000</v>
      </c>
      <c r="M3266">
        <v>2009</v>
      </c>
      <c r="N3266">
        <v>5.3</v>
      </c>
      <c r="O3266">
        <v>-3206096</v>
      </c>
      <c r="R3266" t="s">
        <v>4487</v>
      </c>
      <c r="S3266" cm="1">
        <f t="array" ref="S3266">AVERAGE(IF(Table7[director_name]=R3266, Table7[imdb_score]))</f>
        <v>5.5</v>
      </c>
      <c r="T3266" t="str">
        <f>IF(Table8[[#This Row],[Average]] &gt; $V$7, "Higher", "Lower")</f>
        <v>Lower</v>
      </c>
    </row>
    <row r="3267" spans="1:20" x14ac:dyDescent="0.3">
      <c r="A3267" t="s">
        <v>4908</v>
      </c>
      <c r="B3267">
        <v>50</v>
      </c>
      <c r="C3267">
        <v>91</v>
      </c>
      <c r="D3267">
        <v>96793</v>
      </c>
      <c r="E3267" t="s">
        <v>5502</v>
      </c>
      <c r="F3267" t="s">
        <v>5145</v>
      </c>
      <c r="G3267" t="s">
        <v>6885</v>
      </c>
      <c r="H3267">
        <v>12188</v>
      </c>
      <c r="I3267">
        <v>135</v>
      </c>
      <c r="J3267" t="s">
        <v>29</v>
      </c>
      <c r="K3267" t="s">
        <v>30</v>
      </c>
      <c r="L3267">
        <v>3500000</v>
      </c>
      <c r="M3267">
        <v>2004</v>
      </c>
      <c r="N3267">
        <v>5.3</v>
      </c>
      <c r="O3267">
        <v>-3403207</v>
      </c>
      <c r="R3267" t="s">
        <v>4460</v>
      </c>
      <c r="S3267" cm="1">
        <f t="array" ref="S3267">AVERAGE(IF(Table7[director_name]=R3267, Table7[imdb_score]))</f>
        <v>5.5</v>
      </c>
      <c r="T3267" t="str">
        <f>IF(Table8[[#This Row],[Average]] &gt; $V$7, "Higher", "Lower")</f>
        <v>Lower</v>
      </c>
    </row>
    <row r="3268" spans="1:20" x14ac:dyDescent="0.3">
      <c r="A3268" t="s">
        <v>4668</v>
      </c>
      <c r="B3268">
        <v>103</v>
      </c>
      <c r="C3268">
        <v>97</v>
      </c>
      <c r="D3268">
        <v>28927720</v>
      </c>
      <c r="E3268" t="s">
        <v>5339</v>
      </c>
      <c r="F3268" t="s">
        <v>106</v>
      </c>
      <c r="G3268" t="s">
        <v>6886</v>
      </c>
      <c r="H3268">
        <v>22220</v>
      </c>
      <c r="I3268">
        <v>181</v>
      </c>
      <c r="J3268" t="s">
        <v>29</v>
      </c>
      <c r="K3268" t="s">
        <v>30</v>
      </c>
      <c r="L3268">
        <v>33000000</v>
      </c>
      <c r="M3268">
        <v>2000</v>
      </c>
      <c r="N3268">
        <v>5.3</v>
      </c>
      <c r="O3268">
        <v>-4072280</v>
      </c>
      <c r="R3268" t="s">
        <v>4473</v>
      </c>
      <c r="S3268" cm="1">
        <f t="array" ref="S3268">AVERAGE(IF(Table7[director_name]=R3268, Table7[imdb_score]))</f>
        <v>5.5</v>
      </c>
      <c r="T3268" t="str">
        <f>IF(Table8[[#This Row],[Average]] &gt; $V$7, "Higher", "Lower")</f>
        <v>Lower</v>
      </c>
    </row>
    <row r="3269" spans="1:20" x14ac:dyDescent="0.3">
      <c r="A3269" t="s">
        <v>3722</v>
      </c>
      <c r="B3269">
        <v>81</v>
      </c>
      <c r="C3269">
        <v>98</v>
      </c>
      <c r="D3269">
        <v>15464026</v>
      </c>
      <c r="E3269" t="s">
        <v>289</v>
      </c>
      <c r="F3269" t="s">
        <v>6887</v>
      </c>
      <c r="G3269" t="s">
        <v>6888</v>
      </c>
      <c r="H3269">
        <v>23076</v>
      </c>
      <c r="I3269">
        <v>158</v>
      </c>
      <c r="J3269" t="s">
        <v>29</v>
      </c>
      <c r="K3269" t="s">
        <v>30</v>
      </c>
      <c r="L3269">
        <v>20000000</v>
      </c>
      <c r="M3269">
        <v>2000</v>
      </c>
      <c r="N3269">
        <v>5.3</v>
      </c>
      <c r="O3269">
        <v>-4535974</v>
      </c>
      <c r="R3269" t="s">
        <v>4504</v>
      </c>
      <c r="S3269" cm="1">
        <f t="array" ref="S3269">AVERAGE(IF(Table7[director_name]=R3269, Table7[imdb_score]))</f>
        <v>5.5</v>
      </c>
      <c r="T3269" t="str">
        <f>IF(Table8[[#This Row],[Average]] &gt; $V$7, "Higher", "Lower")</f>
        <v>Lower</v>
      </c>
    </row>
    <row r="3270" spans="1:20" x14ac:dyDescent="0.3">
      <c r="A3270" t="s">
        <v>4681</v>
      </c>
      <c r="B3270">
        <v>43</v>
      </c>
      <c r="C3270">
        <v>95</v>
      </c>
      <c r="D3270">
        <v>9123834</v>
      </c>
      <c r="E3270" t="s">
        <v>289</v>
      </c>
      <c r="F3270" t="s">
        <v>6889</v>
      </c>
      <c r="G3270" t="s">
        <v>6890</v>
      </c>
      <c r="H3270">
        <v>4065</v>
      </c>
      <c r="I3270">
        <v>33</v>
      </c>
      <c r="J3270" t="s">
        <v>29</v>
      </c>
      <c r="K3270" t="s">
        <v>30</v>
      </c>
      <c r="L3270">
        <v>15000000</v>
      </c>
      <c r="M3270">
        <v>2013</v>
      </c>
      <c r="N3270">
        <v>5.3</v>
      </c>
      <c r="O3270">
        <v>-5876166</v>
      </c>
      <c r="R3270" t="s">
        <v>4506</v>
      </c>
      <c r="S3270" cm="1">
        <f t="array" ref="S3270">AVERAGE(IF(Table7[director_name]=R3270, Table7[imdb_score]))</f>
        <v>5.5</v>
      </c>
      <c r="T3270" t="str">
        <f>IF(Table8[[#This Row],[Average]] &gt; $V$7, "Higher", "Lower")</f>
        <v>Lower</v>
      </c>
    </row>
    <row r="3271" spans="1:20" x14ac:dyDescent="0.3">
      <c r="A3271" t="s">
        <v>4724</v>
      </c>
      <c r="B3271">
        <v>66</v>
      </c>
      <c r="C3271">
        <v>86</v>
      </c>
      <c r="D3271">
        <v>4814244</v>
      </c>
      <c r="E3271" t="s">
        <v>289</v>
      </c>
      <c r="F3271" t="s">
        <v>6715</v>
      </c>
      <c r="G3271" t="s">
        <v>6891</v>
      </c>
      <c r="H3271">
        <v>12437</v>
      </c>
      <c r="I3271">
        <v>107</v>
      </c>
      <c r="J3271" t="s">
        <v>29</v>
      </c>
      <c r="K3271" t="s">
        <v>442</v>
      </c>
      <c r="L3271">
        <v>11000000</v>
      </c>
      <c r="M3271">
        <v>2002</v>
      </c>
      <c r="N3271">
        <v>5.3</v>
      </c>
      <c r="O3271">
        <v>-6185756</v>
      </c>
      <c r="R3271" t="s">
        <v>4475</v>
      </c>
      <c r="S3271" cm="1">
        <f t="array" ref="S3271">AVERAGE(IF(Table7[director_name]=R3271, Table7[imdb_score]))</f>
        <v>5.5</v>
      </c>
      <c r="T3271" t="str">
        <f>IF(Table8[[#This Row],[Average]] &gt; $V$7, "Higher", "Lower")</f>
        <v>Lower</v>
      </c>
    </row>
    <row r="3272" spans="1:20" x14ac:dyDescent="0.3">
      <c r="A3272" t="s">
        <v>1502</v>
      </c>
      <c r="B3272">
        <v>138</v>
      </c>
      <c r="C3272">
        <v>113</v>
      </c>
      <c r="D3272">
        <v>4717455</v>
      </c>
      <c r="E3272" t="s">
        <v>214</v>
      </c>
      <c r="F3272" t="s">
        <v>2328</v>
      </c>
      <c r="G3272" t="s">
        <v>6892</v>
      </c>
      <c r="H3272">
        <v>18632</v>
      </c>
      <c r="I3272">
        <v>354</v>
      </c>
      <c r="J3272" t="s">
        <v>29</v>
      </c>
      <c r="K3272" t="s">
        <v>581</v>
      </c>
      <c r="L3272">
        <v>12000000</v>
      </c>
      <c r="M3272">
        <v>2003</v>
      </c>
      <c r="N3272">
        <v>5.3</v>
      </c>
      <c r="O3272">
        <v>-7282545</v>
      </c>
      <c r="R3272" t="s">
        <v>4483</v>
      </c>
      <c r="S3272" cm="1">
        <f t="array" ref="S3272">AVERAGE(IF(Table7[director_name]=R3272, Table7[imdb_score]))</f>
        <v>5.5</v>
      </c>
      <c r="T3272" t="str">
        <f>IF(Table8[[#This Row],[Average]] &gt; $V$7, "Higher", "Lower")</f>
        <v>Lower</v>
      </c>
    </row>
    <row r="3273" spans="1:20" x14ac:dyDescent="0.3">
      <c r="A3273" t="s">
        <v>3965</v>
      </c>
      <c r="B3273">
        <v>93</v>
      </c>
      <c r="C3273">
        <v>98</v>
      </c>
      <c r="D3273">
        <v>14252830</v>
      </c>
      <c r="E3273" t="s">
        <v>2765</v>
      </c>
      <c r="F3273" t="s">
        <v>544</v>
      </c>
      <c r="G3273" t="s">
        <v>6893</v>
      </c>
      <c r="H3273">
        <v>18900</v>
      </c>
      <c r="I3273">
        <v>242</v>
      </c>
      <c r="J3273" t="s">
        <v>29</v>
      </c>
      <c r="K3273" t="s">
        <v>442</v>
      </c>
      <c r="L3273">
        <v>22000000</v>
      </c>
      <c r="M3273">
        <v>2001</v>
      </c>
      <c r="N3273">
        <v>5.3</v>
      </c>
      <c r="O3273">
        <v>-7747170</v>
      </c>
      <c r="R3273" t="s">
        <v>4462</v>
      </c>
      <c r="S3273" cm="1">
        <f t="array" ref="S3273">AVERAGE(IF(Table7[director_name]=R3273, Table7[imdb_score]))</f>
        <v>5.5</v>
      </c>
      <c r="T3273" t="str">
        <f>IF(Table8[[#This Row],[Average]] &gt; $V$7, "Higher", "Lower")</f>
        <v>Lower</v>
      </c>
    </row>
    <row r="3274" spans="1:20" x14ac:dyDescent="0.3">
      <c r="A3274" t="s">
        <v>4649</v>
      </c>
      <c r="B3274">
        <v>36</v>
      </c>
      <c r="C3274">
        <v>105</v>
      </c>
      <c r="D3274">
        <v>17100000</v>
      </c>
      <c r="E3274" t="s">
        <v>6894</v>
      </c>
      <c r="F3274" t="s">
        <v>1984</v>
      </c>
      <c r="G3274" t="s">
        <v>6895</v>
      </c>
      <c r="H3274">
        <v>7073</v>
      </c>
      <c r="I3274">
        <v>29</v>
      </c>
      <c r="J3274" t="s">
        <v>29</v>
      </c>
      <c r="K3274" t="s">
        <v>30</v>
      </c>
      <c r="L3274">
        <v>25000000</v>
      </c>
      <c r="M3274">
        <v>1996</v>
      </c>
      <c r="N3274">
        <v>5.3</v>
      </c>
      <c r="O3274">
        <v>-7900000</v>
      </c>
      <c r="R3274" t="s">
        <v>4487</v>
      </c>
      <c r="S3274" cm="1">
        <f t="array" ref="S3274">AVERAGE(IF(Table7[director_name]=R3274, Table7[imdb_score]))</f>
        <v>5.5</v>
      </c>
      <c r="T3274" t="str">
        <f>IF(Table8[[#This Row],[Average]] &gt; $V$7, "Higher", "Lower")</f>
        <v>Lower</v>
      </c>
    </row>
    <row r="3275" spans="1:20" x14ac:dyDescent="0.3">
      <c r="A3275" t="s">
        <v>190</v>
      </c>
      <c r="B3275">
        <v>336</v>
      </c>
      <c r="C3275">
        <v>138</v>
      </c>
      <c r="D3275">
        <v>16969390</v>
      </c>
      <c r="E3275" t="s">
        <v>208</v>
      </c>
      <c r="F3275" t="s">
        <v>324</v>
      </c>
      <c r="G3275" t="s">
        <v>6896</v>
      </c>
      <c r="H3275">
        <v>80861</v>
      </c>
      <c r="I3275">
        <v>431</v>
      </c>
      <c r="J3275" t="s">
        <v>29</v>
      </c>
      <c r="K3275" t="s">
        <v>30</v>
      </c>
      <c r="L3275">
        <v>25000000</v>
      </c>
      <c r="M3275">
        <v>2013</v>
      </c>
      <c r="N3275">
        <v>5.3</v>
      </c>
      <c r="O3275">
        <v>-8030610</v>
      </c>
      <c r="R3275" t="s">
        <v>4452</v>
      </c>
      <c r="S3275" cm="1">
        <f t="array" ref="S3275">AVERAGE(IF(Table7[director_name]=R3275, Table7[imdb_score]))</f>
        <v>5.5</v>
      </c>
      <c r="T3275" t="str">
        <f>IF(Table8[[#This Row],[Average]] &gt; $V$7, "Higher", "Lower")</f>
        <v>Lower</v>
      </c>
    </row>
    <row r="3276" spans="1:20" x14ac:dyDescent="0.3">
      <c r="A3276" t="s">
        <v>4714</v>
      </c>
      <c r="B3276">
        <v>97</v>
      </c>
      <c r="C3276">
        <v>88</v>
      </c>
      <c r="D3276">
        <v>6373693</v>
      </c>
      <c r="E3276" t="s">
        <v>289</v>
      </c>
      <c r="F3276" t="s">
        <v>221</v>
      </c>
      <c r="G3276" t="s">
        <v>6897</v>
      </c>
      <c r="H3276">
        <v>11498</v>
      </c>
      <c r="I3276">
        <v>53</v>
      </c>
      <c r="J3276" t="s">
        <v>29</v>
      </c>
      <c r="K3276" t="s">
        <v>30</v>
      </c>
      <c r="L3276">
        <v>15000000</v>
      </c>
      <c r="M3276">
        <v>2009</v>
      </c>
      <c r="N3276">
        <v>5.3</v>
      </c>
      <c r="O3276">
        <v>-8626307</v>
      </c>
      <c r="R3276" t="s">
        <v>4470</v>
      </c>
      <c r="S3276" cm="1">
        <f t="array" ref="S3276">AVERAGE(IF(Table7[director_name]=R3276, Table7[imdb_score]))</f>
        <v>5.5</v>
      </c>
      <c r="T3276" t="str">
        <f>IF(Table8[[#This Row],[Average]] &gt; $V$7, "Higher", "Lower")</f>
        <v>Lower</v>
      </c>
    </row>
    <row r="3277" spans="1:20" x14ac:dyDescent="0.3">
      <c r="A3277" t="s">
        <v>4675</v>
      </c>
      <c r="B3277">
        <v>48</v>
      </c>
      <c r="C3277">
        <v>96</v>
      </c>
      <c r="D3277">
        <v>27445</v>
      </c>
      <c r="E3277" t="s">
        <v>6898</v>
      </c>
      <c r="F3277" t="s">
        <v>6899</v>
      </c>
      <c r="G3277" t="s">
        <v>6900</v>
      </c>
      <c r="H3277">
        <v>3788</v>
      </c>
      <c r="I3277">
        <v>31</v>
      </c>
      <c r="J3277" t="s">
        <v>29</v>
      </c>
      <c r="K3277" t="s">
        <v>30</v>
      </c>
      <c r="L3277">
        <v>9000000</v>
      </c>
      <c r="M3277">
        <v>2011</v>
      </c>
      <c r="N3277">
        <v>5.3</v>
      </c>
      <c r="O3277">
        <v>-8972555</v>
      </c>
      <c r="R3277" t="s">
        <v>2957</v>
      </c>
      <c r="S3277" cm="1">
        <f t="array" ref="S3277">AVERAGE(IF(Table7[director_name]=R3277, Table7[imdb_score]))</f>
        <v>5.5</v>
      </c>
      <c r="T3277" t="str">
        <f>IF(Table8[[#This Row],[Average]] &gt; $V$7, "Higher", "Lower")</f>
        <v>Lower</v>
      </c>
    </row>
    <row r="3278" spans="1:20" x14ac:dyDescent="0.3">
      <c r="A3278" t="s">
        <v>4690</v>
      </c>
      <c r="B3278">
        <v>51</v>
      </c>
      <c r="C3278">
        <v>93</v>
      </c>
      <c r="D3278">
        <v>900926</v>
      </c>
      <c r="E3278" t="s">
        <v>676</v>
      </c>
      <c r="F3278" t="s">
        <v>5311</v>
      </c>
      <c r="G3278" t="s">
        <v>6901</v>
      </c>
      <c r="H3278">
        <v>9517</v>
      </c>
      <c r="I3278">
        <v>46</v>
      </c>
      <c r="J3278" t="s">
        <v>29</v>
      </c>
      <c r="K3278" t="s">
        <v>30</v>
      </c>
      <c r="L3278">
        <v>10000000</v>
      </c>
      <c r="M3278">
        <v>2007</v>
      </c>
      <c r="N3278">
        <v>5.3</v>
      </c>
      <c r="O3278">
        <v>-9099074</v>
      </c>
      <c r="R3278" t="s">
        <v>4456</v>
      </c>
      <c r="S3278" cm="1">
        <f t="array" ref="S3278">AVERAGE(IF(Table7[director_name]=R3278, Table7[imdb_score]))</f>
        <v>5.5</v>
      </c>
      <c r="T3278" t="str">
        <f>IF(Table8[[#This Row],[Average]] &gt; $V$7, "Higher", "Lower")</f>
        <v>Lower</v>
      </c>
    </row>
    <row r="3279" spans="1:20" x14ac:dyDescent="0.3">
      <c r="A3279" t="s">
        <v>1148</v>
      </c>
      <c r="B3279">
        <v>131</v>
      </c>
      <c r="C3279">
        <v>122</v>
      </c>
      <c r="D3279">
        <v>531009</v>
      </c>
      <c r="E3279" t="s">
        <v>588</v>
      </c>
      <c r="F3279" t="s">
        <v>93</v>
      </c>
      <c r="G3279" t="s">
        <v>6902</v>
      </c>
      <c r="H3279">
        <v>7976</v>
      </c>
      <c r="I3279">
        <v>61</v>
      </c>
      <c r="J3279" t="s">
        <v>29</v>
      </c>
      <c r="K3279" t="s">
        <v>30</v>
      </c>
      <c r="L3279">
        <v>10000000</v>
      </c>
      <c r="M3279">
        <v>2015</v>
      </c>
      <c r="N3279">
        <v>5.3</v>
      </c>
      <c r="O3279">
        <v>-9468991</v>
      </c>
      <c r="R3279" t="s">
        <v>4499</v>
      </c>
      <c r="S3279" cm="1">
        <f t="array" ref="S3279">AVERAGE(IF(Table7[director_name]=R3279, Table7[imdb_score]))</f>
        <v>5.5</v>
      </c>
      <c r="T3279" t="str">
        <f>IF(Table8[[#This Row],[Average]] &gt; $V$7, "Higher", "Lower")</f>
        <v>Lower</v>
      </c>
    </row>
    <row r="3280" spans="1:20" x14ac:dyDescent="0.3">
      <c r="A3280" t="s">
        <v>4662</v>
      </c>
      <c r="B3280">
        <v>81</v>
      </c>
      <c r="C3280">
        <v>98</v>
      </c>
      <c r="D3280">
        <v>50189179</v>
      </c>
      <c r="E3280" t="s">
        <v>3179</v>
      </c>
      <c r="F3280" t="s">
        <v>6405</v>
      </c>
      <c r="G3280" t="s">
        <v>6903</v>
      </c>
      <c r="H3280">
        <v>61966</v>
      </c>
      <c r="I3280">
        <v>207</v>
      </c>
      <c r="J3280" t="s">
        <v>29</v>
      </c>
      <c r="K3280" t="s">
        <v>30</v>
      </c>
      <c r="L3280">
        <v>60000000</v>
      </c>
      <c r="M3280">
        <v>2002</v>
      </c>
      <c r="N3280">
        <v>5.3</v>
      </c>
      <c r="O3280">
        <v>-9810821</v>
      </c>
      <c r="R3280" t="s">
        <v>4465</v>
      </c>
      <c r="S3280" cm="1">
        <f t="array" ref="S3280">AVERAGE(IF(Table7[director_name]=R3280, Table7[imdb_score]))</f>
        <v>5.5</v>
      </c>
      <c r="T3280" t="str">
        <f>IF(Table8[[#This Row],[Average]] &gt; $V$7, "Higher", "Lower")</f>
        <v>Lower</v>
      </c>
    </row>
    <row r="3281" spans="1:20" x14ac:dyDescent="0.3">
      <c r="A3281" t="s">
        <v>4708</v>
      </c>
      <c r="B3281">
        <v>19</v>
      </c>
      <c r="C3281">
        <v>90</v>
      </c>
      <c r="D3281">
        <v>15091542</v>
      </c>
      <c r="E3281" t="s">
        <v>558</v>
      </c>
      <c r="F3281" t="s">
        <v>2902</v>
      </c>
      <c r="G3281" t="s">
        <v>6904</v>
      </c>
      <c r="H3281">
        <v>4086</v>
      </c>
      <c r="I3281">
        <v>22</v>
      </c>
      <c r="J3281" t="s">
        <v>69</v>
      </c>
      <c r="K3281" t="s">
        <v>200</v>
      </c>
      <c r="L3281">
        <v>25000000</v>
      </c>
      <c r="M3281">
        <v>1996</v>
      </c>
      <c r="N3281">
        <v>5.3</v>
      </c>
      <c r="O3281">
        <v>-9908458</v>
      </c>
      <c r="R3281" t="s">
        <v>4493</v>
      </c>
      <c r="S3281" cm="1">
        <f t="array" ref="S3281">AVERAGE(IF(Table7[director_name]=R3281, Table7[imdb_score]))</f>
        <v>5.5</v>
      </c>
      <c r="T3281" t="str">
        <f>IF(Table8[[#This Row],[Average]] &gt; $V$7, "Higher", "Lower")</f>
        <v>Lower</v>
      </c>
    </row>
    <row r="3282" spans="1:20" x14ac:dyDescent="0.3">
      <c r="A3282" t="s">
        <v>4269</v>
      </c>
      <c r="B3282">
        <v>98</v>
      </c>
      <c r="C3282">
        <v>103</v>
      </c>
      <c r="D3282">
        <v>17324744</v>
      </c>
      <c r="E3282" t="s">
        <v>519</v>
      </c>
      <c r="F3282" t="s">
        <v>6905</v>
      </c>
      <c r="G3282" t="s">
        <v>6906</v>
      </c>
      <c r="H3282">
        <v>44103</v>
      </c>
      <c r="I3282">
        <v>149</v>
      </c>
      <c r="J3282" t="s">
        <v>29</v>
      </c>
      <c r="K3282" t="s">
        <v>30</v>
      </c>
      <c r="L3282">
        <v>28000000</v>
      </c>
      <c r="M3282">
        <v>2006</v>
      </c>
      <c r="N3282">
        <v>5.3</v>
      </c>
      <c r="O3282">
        <v>-10675256</v>
      </c>
      <c r="R3282" t="s">
        <v>4458</v>
      </c>
      <c r="S3282" cm="1">
        <f t="array" ref="S3282">AVERAGE(IF(Table7[director_name]=R3282, Table7[imdb_score]))</f>
        <v>5.5</v>
      </c>
      <c r="T3282" t="str">
        <f>IF(Table8[[#This Row],[Average]] &gt; $V$7, "Higher", "Lower")</f>
        <v>Lower</v>
      </c>
    </row>
    <row r="3283" spans="1:20" x14ac:dyDescent="0.3">
      <c r="A3283" t="s">
        <v>4534</v>
      </c>
      <c r="B3283">
        <v>62</v>
      </c>
      <c r="C3283">
        <v>90</v>
      </c>
      <c r="D3283">
        <v>28535768</v>
      </c>
      <c r="E3283" t="s">
        <v>676</v>
      </c>
      <c r="F3283" t="s">
        <v>6907</v>
      </c>
      <c r="G3283" t="s">
        <v>6908</v>
      </c>
      <c r="H3283">
        <v>10446</v>
      </c>
      <c r="I3283">
        <v>105</v>
      </c>
      <c r="J3283" t="s">
        <v>29</v>
      </c>
      <c r="K3283" t="s">
        <v>30</v>
      </c>
      <c r="L3283">
        <v>40000000</v>
      </c>
      <c r="M3283">
        <v>1999</v>
      </c>
      <c r="N3283">
        <v>5.3</v>
      </c>
      <c r="O3283">
        <v>-11464232</v>
      </c>
      <c r="R3283" t="s">
        <v>4508</v>
      </c>
      <c r="S3283" cm="1">
        <f t="array" ref="S3283">AVERAGE(IF(Table7[director_name]=R3283, Table7[imdb_score]))</f>
        <v>5.5</v>
      </c>
      <c r="T3283" t="str">
        <f>IF(Table8[[#This Row],[Average]] &gt; $V$7, "Higher", "Lower")</f>
        <v>Lower</v>
      </c>
    </row>
    <row r="3284" spans="1:20" x14ac:dyDescent="0.3">
      <c r="A3284" t="s">
        <v>4432</v>
      </c>
      <c r="B3284">
        <v>51</v>
      </c>
      <c r="C3284">
        <v>107</v>
      </c>
      <c r="D3284">
        <v>12372410</v>
      </c>
      <c r="E3284" t="s">
        <v>1941</v>
      </c>
      <c r="F3284" t="s">
        <v>2897</v>
      </c>
      <c r="G3284" t="s">
        <v>6909</v>
      </c>
      <c r="H3284">
        <v>11709</v>
      </c>
      <c r="I3284">
        <v>101</v>
      </c>
      <c r="J3284" t="s">
        <v>29</v>
      </c>
      <c r="K3284" t="s">
        <v>30</v>
      </c>
      <c r="L3284">
        <v>24000000</v>
      </c>
      <c r="M3284">
        <v>2000</v>
      </c>
      <c r="N3284">
        <v>5.3</v>
      </c>
      <c r="O3284">
        <v>-11627590</v>
      </c>
      <c r="R3284" t="s">
        <v>4481</v>
      </c>
      <c r="S3284" cm="1">
        <f t="array" ref="S3284">AVERAGE(IF(Table7[director_name]=R3284, Table7[imdb_score]))</f>
        <v>5.5</v>
      </c>
      <c r="T3284" t="str">
        <f>IF(Table8[[#This Row],[Average]] &gt; $V$7, "Higher", "Lower")</f>
        <v>Lower</v>
      </c>
    </row>
    <row r="3285" spans="1:20" x14ac:dyDescent="0.3">
      <c r="A3285" t="s">
        <v>4733</v>
      </c>
      <c r="B3285">
        <v>64</v>
      </c>
      <c r="C3285">
        <v>99</v>
      </c>
      <c r="D3285">
        <v>16930185</v>
      </c>
      <c r="E3285" t="s">
        <v>289</v>
      </c>
      <c r="F3285" t="s">
        <v>5120</v>
      </c>
      <c r="G3285" t="s">
        <v>6910</v>
      </c>
      <c r="H3285">
        <v>14315</v>
      </c>
      <c r="I3285">
        <v>101</v>
      </c>
      <c r="J3285" t="s">
        <v>29</v>
      </c>
      <c r="K3285" t="s">
        <v>227</v>
      </c>
      <c r="L3285">
        <v>29000000</v>
      </c>
      <c r="M3285">
        <v>2002</v>
      </c>
      <c r="N3285">
        <v>5.3</v>
      </c>
      <c r="O3285">
        <v>-12069815</v>
      </c>
      <c r="R3285" t="s">
        <v>4493</v>
      </c>
      <c r="S3285" cm="1">
        <f t="array" ref="S3285">AVERAGE(IF(Table7[director_name]=R3285, Table7[imdb_score]))</f>
        <v>5.5</v>
      </c>
      <c r="T3285" t="str">
        <f>IF(Table8[[#This Row],[Average]] &gt; $V$7, "Higher", "Lower")</f>
        <v>Lower</v>
      </c>
    </row>
    <row r="3286" spans="1:20" x14ac:dyDescent="0.3">
      <c r="A3286" t="s">
        <v>4664</v>
      </c>
      <c r="B3286">
        <v>21</v>
      </c>
      <c r="C3286">
        <v>98</v>
      </c>
      <c r="D3286">
        <v>1953732</v>
      </c>
      <c r="E3286" t="s">
        <v>726</v>
      </c>
      <c r="F3286" t="s">
        <v>5612</v>
      </c>
      <c r="G3286" t="s">
        <v>6911</v>
      </c>
      <c r="H3286">
        <v>4996</v>
      </c>
      <c r="I3286">
        <v>62</v>
      </c>
      <c r="J3286" t="s">
        <v>29</v>
      </c>
      <c r="K3286" t="s">
        <v>30</v>
      </c>
      <c r="L3286">
        <v>15000000</v>
      </c>
      <c r="M3286">
        <v>1986</v>
      </c>
      <c r="N3286">
        <v>5.3</v>
      </c>
      <c r="O3286">
        <v>-13046268</v>
      </c>
      <c r="R3286" t="s">
        <v>4442</v>
      </c>
      <c r="S3286" cm="1">
        <f t="array" ref="S3286">AVERAGE(IF(Table7[director_name]=R3286, Table7[imdb_score]))</f>
        <v>5.5</v>
      </c>
      <c r="T3286" t="str">
        <f>IF(Table8[[#This Row],[Average]] &gt; $V$7, "Higher", "Lower")</f>
        <v>Lower</v>
      </c>
    </row>
    <row r="3287" spans="1:20" x14ac:dyDescent="0.3">
      <c r="A3287" t="s">
        <v>4595</v>
      </c>
      <c r="B3287">
        <v>58</v>
      </c>
      <c r="C3287">
        <v>87</v>
      </c>
      <c r="D3287">
        <v>6563357</v>
      </c>
      <c r="E3287" t="s">
        <v>1929</v>
      </c>
      <c r="F3287" t="s">
        <v>6912</v>
      </c>
      <c r="G3287" t="s">
        <v>6913</v>
      </c>
      <c r="H3287">
        <v>18571</v>
      </c>
      <c r="I3287">
        <v>120</v>
      </c>
      <c r="J3287" t="s">
        <v>29</v>
      </c>
      <c r="K3287" t="s">
        <v>30</v>
      </c>
      <c r="L3287">
        <v>20000000</v>
      </c>
      <c r="M3287">
        <v>2008</v>
      </c>
      <c r="N3287">
        <v>5.3</v>
      </c>
      <c r="O3287">
        <v>-13436643</v>
      </c>
      <c r="R3287" t="s">
        <v>4445</v>
      </c>
      <c r="S3287" cm="1">
        <f t="array" ref="S3287">AVERAGE(IF(Table7[director_name]=R3287, Table7[imdb_score]))</f>
        <v>5.5</v>
      </c>
      <c r="T3287" t="str">
        <f>IF(Table8[[#This Row],[Average]] &gt; $V$7, "Higher", "Lower")</f>
        <v>Lower</v>
      </c>
    </row>
    <row r="3288" spans="1:20" x14ac:dyDescent="0.3">
      <c r="A3288" t="s">
        <v>4423</v>
      </c>
      <c r="B3288">
        <v>127</v>
      </c>
      <c r="C3288">
        <v>91</v>
      </c>
      <c r="D3288">
        <v>26404753</v>
      </c>
      <c r="E3288" t="s">
        <v>1990</v>
      </c>
      <c r="F3288" t="s">
        <v>5900</v>
      </c>
      <c r="G3288" t="s">
        <v>6914</v>
      </c>
      <c r="H3288">
        <v>34203</v>
      </c>
      <c r="I3288">
        <v>169</v>
      </c>
      <c r="J3288" t="s">
        <v>29</v>
      </c>
      <c r="K3288" t="s">
        <v>30</v>
      </c>
      <c r="L3288">
        <v>40000000</v>
      </c>
      <c r="M3288">
        <v>2012</v>
      </c>
      <c r="N3288">
        <v>5.3</v>
      </c>
      <c r="O3288">
        <v>-13595247</v>
      </c>
      <c r="R3288" t="s">
        <v>4466</v>
      </c>
      <c r="S3288" cm="1">
        <f t="array" ref="S3288">AVERAGE(IF(Table7[director_name]=R3288, Table7[imdb_score]))</f>
        <v>5.5</v>
      </c>
      <c r="T3288" t="str">
        <f>IF(Table8[[#This Row],[Average]] &gt; $V$7, "Higher", "Lower")</f>
        <v>Lower</v>
      </c>
    </row>
    <row r="3289" spans="1:20" x14ac:dyDescent="0.3">
      <c r="A3289" t="s">
        <v>392</v>
      </c>
      <c r="B3289">
        <v>185</v>
      </c>
      <c r="C3289">
        <v>111</v>
      </c>
      <c r="D3289">
        <v>48430355</v>
      </c>
      <c r="E3289" t="s">
        <v>73</v>
      </c>
      <c r="F3289" t="s">
        <v>2300</v>
      </c>
      <c r="G3289" t="s">
        <v>6915</v>
      </c>
      <c r="H3289">
        <v>43709</v>
      </c>
      <c r="I3289">
        <v>141</v>
      </c>
      <c r="J3289" t="s">
        <v>29</v>
      </c>
      <c r="K3289" t="s">
        <v>30</v>
      </c>
      <c r="L3289">
        <v>70000000</v>
      </c>
      <c r="M3289">
        <v>2011</v>
      </c>
      <c r="N3289">
        <v>5.3</v>
      </c>
      <c r="O3289">
        <v>-21569645</v>
      </c>
      <c r="R3289" t="s">
        <v>4490</v>
      </c>
      <c r="S3289" cm="1">
        <f t="array" ref="S3289">AVERAGE(IF(Table7[director_name]=R3289, Table7[imdb_score]))</f>
        <v>5.5</v>
      </c>
      <c r="T3289" t="str">
        <f>IF(Table8[[#This Row],[Average]] &gt; $V$7, "Higher", "Lower")</f>
        <v>Lower</v>
      </c>
    </row>
    <row r="3290" spans="1:20" x14ac:dyDescent="0.3">
      <c r="A3290" t="s">
        <v>4647</v>
      </c>
      <c r="B3290">
        <v>107</v>
      </c>
      <c r="C3290">
        <v>109</v>
      </c>
      <c r="D3290">
        <v>10654581</v>
      </c>
      <c r="E3290" t="s">
        <v>600</v>
      </c>
      <c r="F3290" t="s">
        <v>482</v>
      </c>
      <c r="G3290" t="s">
        <v>6916</v>
      </c>
      <c r="H3290">
        <v>45497</v>
      </c>
      <c r="I3290">
        <v>260</v>
      </c>
      <c r="J3290" t="s">
        <v>29</v>
      </c>
      <c r="K3290" t="s">
        <v>30</v>
      </c>
      <c r="L3290">
        <v>34000000</v>
      </c>
      <c r="M3290">
        <v>1999</v>
      </c>
      <c r="N3290">
        <v>5.3</v>
      </c>
      <c r="O3290">
        <v>-23345419</v>
      </c>
      <c r="R3290" t="s">
        <v>4481</v>
      </c>
      <c r="S3290" cm="1">
        <f t="array" ref="S3290">AVERAGE(IF(Table7[director_name]=R3290, Table7[imdb_score]))</f>
        <v>5.5</v>
      </c>
      <c r="T3290" t="str">
        <f>IF(Table8[[#This Row],[Average]] &gt; $V$7, "Higher", "Lower")</f>
        <v>Lower</v>
      </c>
    </row>
    <row r="3291" spans="1:20" x14ac:dyDescent="0.3">
      <c r="A3291" t="s">
        <v>4647</v>
      </c>
      <c r="B3291">
        <v>107</v>
      </c>
      <c r="C3291">
        <v>109</v>
      </c>
      <c r="D3291">
        <v>10654581</v>
      </c>
      <c r="E3291" t="s">
        <v>600</v>
      </c>
      <c r="F3291" t="s">
        <v>482</v>
      </c>
      <c r="G3291" t="s">
        <v>6916</v>
      </c>
      <c r="H3291">
        <v>45500</v>
      </c>
      <c r="I3291">
        <v>260</v>
      </c>
      <c r="J3291" t="s">
        <v>29</v>
      </c>
      <c r="K3291" t="s">
        <v>30</v>
      </c>
      <c r="L3291">
        <v>34000000</v>
      </c>
      <c r="M3291">
        <v>1999</v>
      </c>
      <c r="N3291">
        <v>5.3</v>
      </c>
      <c r="O3291">
        <v>-23345419</v>
      </c>
      <c r="R3291" t="s">
        <v>4493</v>
      </c>
      <c r="S3291" cm="1">
        <f t="array" ref="S3291">AVERAGE(IF(Table7[director_name]=R3291, Table7[imdb_score]))</f>
        <v>5.5</v>
      </c>
      <c r="T3291" t="str">
        <f>IF(Table8[[#This Row],[Average]] &gt; $V$7, "Higher", "Lower")</f>
        <v>Lower</v>
      </c>
    </row>
    <row r="3292" spans="1:20" x14ac:dyDescent="0.3">
      <c r="A3292" t="s">
        <v>3910</v>
      </c>
      <c r="B3292">
        <v>45</v>
      </c>
      <c r="C3292">
        <v>88</v>
      </c>
      <c r="D3292">
        <v>20218</v>
      </c>
      <c r="E3292" t="s">
        <v>1562</v>
      </c>
      <c r="F3292" t="s">
        <v>4063</v>
      </c>
      <c r="G3292" t="s">
        <v>6917</v>
      </c>
      <c r="H3292">
        <v>5431</v>
      </c>
      <c r="I3292">
        <v>50</v>
      </c>
      <c r="J3292" t="s">
        <v>29</v>
      </c>
      <c r="K3292" t="s">
        <v>30</v>
      </c>
      <c r="L3292">
        <v>24000000</v>
      </c>
      <c r="M3292">
        <v>2001</v>
      </c>
      <c r="N3292">
        <v>5.3</v>
      </c>
      <c r="O3292">
        <v>-23979782</v>
      </c>
      <c r="R3292" t="s">
        <v>2859</v>
      </c>
      <c r="S3292" cm="1">
        <f t="array" ref="S3292">AVERAGE(IF(Table7[director_name]=R3292, Table7[imdb_score]))</f>
        <v>5.5</v>
      </c>
      <c r="T3292" t="str">
        <f>IF(Table8[[#This Row],[Average]] &gt; $V$7, "Higher", "Lower")</f>
        <v>Lower</v>
      </c>
    </row>
    <row r="3293" spans="1:20" x14ac:dyDescent="0.3">
      <c r="A3293" t="s">
        <v>4702</v>
      </c>
      <c r="B3293">
        <v>39</v>
      </c>
      <c r="C3293">
        <v>91</v>
      </c>
      <c r="D3293">
        <v>20400913</v>
      </c>
      <c r="E3293" t="s">
        <v>3713</v>
      </c>
      <c r="F3293" t="s">
        <v>4253</v>
      </c>
      <c r="G3293" t="s">
        <v>6918</v>
      </c>
      <c r="H3293">
        <v>15455</v>
      </c>
      <c r="I3293">
        <v>80</v>
      </c>
      <c r="J3293" t="s">
        <v>29</v>
      </c>
      <c r="K3293" t="s">
        <v>30</v>
      </c>
      <c r="L3293">
        <v>45000000</v>
      </c>
      <c r="M3293">
        <v>1996</v>
      </c>
      <c r="N3293">
        <v>5.3</v>
      </c>
      <c r="O3293">
        <v>-24599087</v>
      </c>
      <c r="R3293" t="s">
        <v>4511</v>
      </c>
      <c r="S3293" cm="1">
        <f t="array" ref="S3293">AVERAGE(IF(Table7[director_name]=R3293, Table7[imdb_score]))</f>
        <v>5.4666666666666659</v>
      </c>
      <c r="T3293" t="str">
        <f>IF(Table8[[#This Row],[Average]] &gt; $V$7, "Higher", "Lower")</f>
        <v>Lower</v>
      </c>
    </row>
    <row r="3294" spans="1:20" x14ac:dyDescent="0.3">
      <c r="A3294" t="s">
        <v>4086</v>
      </c>
      <c r="B3294">
        <v>412</v>
      </c>
      <c r="C3294">
        <v>101</v>
      </c>
      <c r="D3294">
        <v>67344392</v>
      </c>
      <c r="E3294" t="s">
        <v>175</v>
      </c>
      <c r="F3294" t="s">
        <v>55</v>
      </c>
      <c r="G3294" t="s">
        <v>6919</v>
      </c>
      <c r="H3294">
        <v>165618</v>
      </c>
      <c r="I3294">
        <v>503</v>
      </c>
      <c r="J3294" t="s">
        <v>29</v>
      </c>
      <c r="K3294" t="s">
        <v>30</v>
      </c>
      <c r="L3294">
        <v>92000000</v>
      </c>
      <c r="M3294">
        <v>2013</v>
      </c>
      <c r="N3294">
        <v>5.3</v>
      </c>
      <c r="O3294">
        <v>-24655608</v>
      </c>
      <c r="R3294" t="s">
        <v>4511</v>
      </c>
      <c r="S3294" cm="1">
        <f t="array" ref="S3294">AVERAGE(IF(Table7[director_name]=R3294, Table7[imdb_score]))</f>
        <v>5.4666666666666659</v>
      </c>
      <c r="T3294" t="str">
        <f>IF(Table8[[#This Row],[Average]] &gt; $V$7, "Higher", "Lower")</f>
        <v>Lower</v>
      </c>
    </row>
    <row r="3295" spans="1:20" x14ac:dyDescent="0.3">
      <c r="A3295" t="s">
        <v>686</v>
      </c>
      <c r="B3295">
        <v>15</v>
      </c>
      <c r="C3295">
        <v>110</v>
      </c>
      <c r="D3295">
        <v>4357000</v>
      </c>
      <c r="E3295" t="s">
        <v>4122</v>
      </c>
      <c r="F3295" t="s">
        <v>1550</v>
      </c>
      <c r="G3295" t="s">
        <v>6920</v>
      </c>
      <c r="H3295">
        <v>5176</v>
      </c>
      <c r="I3295">
        <v>30</v>
      </c>
      <c r="J3295" t="s">
        <v>29</v>
      </c>
      <c r="K3295" t="s">
        <v>30</v>
      </c>
      <c r="L3295">
        <v>30000000</v>
      </c>
      <c r="M3295">
        <v>1996</v>
      </c>
      <c r="N3295">
        <v>5.3</v>
      </c>
      <c r="O3295">
        <v>-25643000</v>
      </c>
      <c r="R3295" t="s">
        <v>4511</v>
      </c>
      <c r="S3295" cm="1">
        <f t="array" ref="S3295">AVERAGE(IF(Table7[director_name]=R3295, Table7[imdb_score]))</f>
        <v>5.4666666666666659</v>
      </c>
      <c r="T3295" t="str">
        <f>IF(Table8[[#This Row],[Average]] &gt; $V$7, "Higher", "Lower")</f>
        <v>Lower</v>
      </c>
    </row>
    <row r="3296" spans="1:20" x14ac:dyDescent="0.3">
      <c r="A3296" t="s">
        <v>4961</v>
      </c>
      <c r="B3296">
        <v>63</v>
      </c>
      <c r="C3296">
        <v>95</v>
      </c>
      <c r="D3296">
        <v>2954405</v>
      </c>
      <c r="E3296" t="s">
        <v>6873</v>
      </c>
      <c r="F3296" t="s">
        <v>5571</v>
      </c>
      <c r="G3296" t="s">
        <v>6921</v>
      </c>
      <c r="H3296">
        <v>1977</v>
      </c>
      <c r="I3296">
        <v>64</v>
      </c>
      <c r="J3296" t="s">
        <v>29</v>
      </c>
      <c r="K3296" t="s">
        <v>30</v>
      </c>
      <c r="L3296">
        <v>36000000</v>
      </c>
      <c r="M3296">
        <v>2000</v>
      </c>
      <c r="N3296">
        <v>5.3</v>
      </c>
      <c r="O3296">
        <v>-33045595</v>
      </c>
      <c r="R3296" t="s">
        <v>4520</v>
      </c>
      <c r="S3296" cm="1">
        <f t="array" ref="S3296">AVERAGE(IF(Table7[director_name]=R3296, Table7[imdb_score]))</f>
        <v>5.45</v>
      </c>
      <c r="T3296" t="str">
        <f>IF(Table8[[#This Row],[Average]] &gt; $V$7, "Higher", "Lower")</f>
        <v>Lower</v>
      </c>
    </row>
    <row r="3297" spans="1:20" x14ac:dyDescent="0.3">
      <c r="A3297" t="s">
        <v>4645</v>
      </c>
      <c r="B3297">
        <v>76</v>
      </c>
      <c r="C3297">
        <v>110</v>
      </c>
      <c r="D3297">
        <v>5881504</v>
      </c>
      <c r="E3297" t="s">
        <v>3894</v>
      </c>
      <c r="F3297" t="s">
        <v>2685</v>
      </c>
      <c r="G3297" t="s">
        <v>6922</v>
      </c>
      <c r="H3297">
        <v>5917</v>
      </c>
      <c r="I3297">
        <v>50</v>
      </c>
      <c r="J3297" t="s">
        <v>29</v>
      </c>
      <c r="K3297" t="s">
        <v>30</v>
      </c>
      <c r="L3297">
        <v>39000000</v>
      </c>
      <c r="M3297">
        <v>2004</v>
      </c>
      <c r="N3297">
        <v>5.3</v>
      </c>
      <c r="O3297">
        <v>-33118496</v>
      </c>
      <c r="R3297" t="s">
        <v>4536</v>
      </c>
      <c r="S3297" cm="1">
        <f t="array" ref="S3297">AVERAGE(IF(Table7[director_name]=R3297, Table7[imdb_score]))</f>
        <v>5.45</v>
      </c>
      <c r="T3297" t="str">
        <f>IF(Table8[[#This Row],[Average]] &gt; $V$7, "Higher", "Lower")</f>
        <v>Lower</v>
      </c>
    </row>
    <row r="3298" spans="1:20" x14ac:dyDescent="0.3">
      <c r="A3298" t="s">
        <v>4263</v>
      </c>
      <c r="B3298">
        <v>87</v>
      </c>
      <c r="C3298">
        <v>90</v>
      </c>
      <c r="D3298">
        <v>39442871</v>
      </c>
      <c r="E3298" t="s">
        <v>1699</v>
      </c>
      <c r="F3298" t="s">
        <v>1823</v>
      </c>
      <c r="G3298" t="s">
        <v>6923</v>
      </c>
      <c r="H3298">
        <v>80639</v>
      </c>
      <c r="I3298">
        <v>237</v>
      </c>
      <c r="J3298" t="s">
        <v>29</v>
      </c>
      <c r="K3298" t="s">
        <v>30</v>
      </c>
      <c r="L3298">
        <v>80000000</v>
      </c>
      <c r="M3298">
        <v>2000</v>
      </c>
      <c r="N3298">
        <v>5.3</v>
      </c>
      <c r="O3298">
        <v>-40557129</v>
      </c>
      <c r="R3298" t="s">
        <v>4526</v>
      </c>
      <c r="S3298" cm="1">
        <f t="array" ref="S3298">AVERAGE(IF(Table7[director_name]=R3298, Table7[imdb_score]))</f>
        <v>5.45</v>
      </c>
      <c r="T3298" t="str">
        <f>IF(Table8[[#This Row],[Average]] &gt; $V$7, "Higher", "Lower")</f>
        <v>Lower</v>
      </c>
    </row>
    <row r="3299" spans="1:20" x14ac:dyDescent="0.3">
      <c r="A3299" t="s">
        <v>4044</v>
      </c>
      <c r="B3299">
        <v>132</v>
      </c>
      <c r="C3299">
        <v>116</v>
      </c>
      <c r="D3299">
        <v>30013346</v>
      </c>
      <c r="E3299" t="s">
        <v>1562</v>
      </c>
      <c r="F3299" t="s">
        <v>79</v>
      </c>
      <c r="G3299" t="s">
        <v>6924</v>
      </c>
      <c r="H3299">
        <v>31293</v>
      </c>
      <c r="I3299">
        <v>254</v>
      </c>
      <c r="J3299" t="s">
        <v>29</v>
      </c>
      <c r="K3299" t="s">
        <v>30</v>
      </c>
      <c r="L3299">
        <v>75000000</v>
      </c>
      <c r="M3299">
        <v>2003</v>
      </c>
      <c r="N3299">
        <v>5.3</v>
      </c>
      <c r="O3299">
        <v>-44986654</v>
      </c>
      <c r="R3299" t="s">
        <v>4529</v>
      </c>
      <c r="S3299" cm="1">
        <f t="array" ref="S3299">AVERAGE(IF(Table7[director_name]=R3299, Table7[imdb_score]))</f>
        <v>5.45</v>
      </c>
      <c r="T3299" t="str">
        <f>IF(Table8[[#This Row],[Average]] &gt; $V$7, "Higher", "Lower")</f>
        <v>Lower</v>
      </c>
    </row>
    <row r="3300" spans="1:20" x14ac:dyDescent="0.3">
      <c r="A3300" t="s">
        <v>4641</v>
      </c>
      <c r="B3300">
        <v>163</v>
      </c>
      <c r="C3300">
        <v>114</v>
      </c>
      <c r="D3300">
        <v>28772222</v>
      </c>
      <c r="E3300" t="s">
        <v>6925</v>
      </c>
      <c r="F3300" t="s">
        <v>2042</v>
      </c>
      <c r="G3300" t="s">
        <v>6926</v>
      </c>
      <c r="H3300">
        <v>33953</v>
      </c>
      <c r="I3300">
        <v>163</v>
      </c>
      <c r="J3300" t="s">
        <v>29</v>
      </c>
      <c r="K3300" t="s">
        <v>30</v>
      </c>
      <c r="L3300">
        <v>105000000</v>
      </c>
      <c r="M3300">
        <v>2015</v>
      </c>
      <c r="N3300">
        <v>5.3</v>
      </c>
      <c r="O3300">
        <v>-76227778</v>
      </c>
      <c r="R3300" t="s">
        <v>4531</v>
      </c>
      <c r="S3300" cm="1">
        <f t="array" ref="S3300">AVERAGE(IF(Table7[director_name]=R3300, Table7[imdb_score]))</f>
        <v>5.45</v>
      </c>
      <c r="T3300" t="str">
        <f>IF(Table8[[#This Row],[Average]] &gt; $V$7, "Higher", "Lower")</f>
        <v>Lower</v>
      </c>
    </row>
    <row r="3301" spans="1:20" x14ac:dyDescent="0.3">
      <c r="A3301" t="s">
        <v>4641</v>
      </c>
      <c r="B3301">
        <v>163</v>
      </c>
      <c r="C3301">
        <v>114</v>
      </c>
      <c r="D3301">
        <v>28772222</v>
      </c>
      <c r="E3301" t="s">
        <v>6925</v>
      </c>
      <c r="F3301" t="s">
        <v>2042</v>
      </c>
      <c r="G3301" t="s">
        <v>6926</v>
      </c>
      <c r="H3301">
        <v>33958</v>
      </c>
      <c r="I3301">
        <v>163</v>
      </c>
      <c r="J3301" t="s">
        <v>29</v>
      </c>
      <c r="K3301" t="s">
        <v>30</v>
      </c>
      <c r="L3301">
        <v>105000000</v>
      </c>
      <c r="M3301">
        <v>2015</v>
      </c>
      <c r="N3301">
        <v>5.3</v>
      </c>
      <c r="O3301">
        <v>-76227778</v>
      </c>
      <c r="R3301" t="s">
        <v>4534</v>
      </c>
      <c r="S3301" cm="1">
        <f t="array" ref="S3301">AVERAGE(IF(Table7[director_name]=R3301, Table7[imdb_score]))</f>
        <v>5.45</v>
      </c>
      <c r="T3301" t="str">
        <f>IF(Table8[[#This Row],[Average]] &gt; $V$7, "Higher", "Lower")</f>
        <v>Lower</v>
      </c>
    </row>
    <row r="3302" spans="1:20" x14ac:dyDescent="0.3">
      <c r="A3302" t="s">
        <v>1192</v>
      </c>
      <c r="B3302">
        <v>168</v>
      </c>
      <c r="C3302">
        <v>121</v>
      </c>
      <c r="D3302">
        <v>30212620</v>
      </c>
      <c r="E3302" t="s">
        <v>699</v>
      </c>
      <c r="F3302" t="s">
        <v>6927</v>
      </c>
      <c r="G3302" t="s">
        <v>6928</v>
      </c>
      <c r="H3302">
        <v>35066</v>
      </c>
      <c r="I3302">
        <v>196</v>
      </c>
      <c r="J3302" t="s">
        <v>29</v>
      </c>
      <c r="K3302" t="s">
        <v>30</v>
      </c>
      <c r="L3302">
        <v>120000000</v>
      </c>
      <c r="M3302">
        <v>2010</v>
      </c>
      <c r="N3302">
        <v>5.3</v>
      </c>
      <c r="O3302">
        <v>-89787380</v>
      </c>
      <c r="R3302" t="s">
        <v>4515</v>
      </c>
      <c r="S3302" cm="1">
        <f t="array" ref="S3302">AVERAGE(IF(Table7[director_name]=R3302, Table7[imdb_score]))</f>
        <v>5.45</v>
      </c>
      <c r="T3302" t="str">
        <f>IF(Table8[[#This Row],[Average]] &gt; $V$7, "Higher", "Lower")</f>
        <v>Lower</v>
      </c>
    </row>
    <row r="3303" spans="1:20" x14ac:dyDescent="0.3">
      <c r="A3303" t="s">
        <v>4428</v>
      </c>
      <c r="B3303">
        <v>131</v>
      </c>
      <c r="C3303">
        <v>92</v>
      </c>
      <c r="D3303">
        <v>217326336</v>
      </c>
      <c r="E3303" t="s">
        <v>6929</v>
      </c>
      <c r="F3303" t="s">
        <v>6930</v>
      </c>
      <c r="G3303" t="s">
        <v>6931</v>
      </c>
      <c r="H3303">
        <v>57276</v>
      </c>
      <c r="I3303">
        <v>146</v>
      </c>
      <c r="J3303" t="s">
        <v>29</v>
      </c>
      <c r="K3303" t="s">
        <v>30</v>
      </c>
      <c r="L3303">
        <v>60000000</v>
      </c>
      <c r="M3303">
        <v>2007</v>
      </c>
      <c r="N3303">
        <v>5.2</v>
      </c>
      <c r="O3303">
        <v>157326336</v>
      </c>
      <c r="R3303" t="s">
        <v>4522</v>
      </c>
      <c r="S3303" cm="1">
        <f t="array" ref="S3303">AVERAGE(IF(Table7[director_name]=R3303, Table7[imdb_score]))</f>
        <v>5.45</v>
      </c>
      <c r="T3303" t="str">
        <f>IF(Table8[[#This Row],[Average]] &gt; $V$7, "Higher", "Lower")</f>
        <v>Lower</v>
      </c>
    </row>
    <row r="3304" spans="1:20" x14ac:dyDescent="0.3">
      <c r="A3304" t="s">
        <v>2993</v>
      </c>
      <c r="B3304">
        <v>350</v>
      </c>
      <c r="C3304">
        <v>122</v>
      </c>
      <c r="D3304">
        <v>191449475</v>
      </c>
      <c r="E3304" t="s">
        <v>1066</v>
      </c>
      <c r="F3304" t="s">
        <v>430</v>
      </c>
      <c r="G3304" t="s">
        <v>6932</v>
      </c>
      <c r="H3304">
        <v>348007</v>
      </c>
      <c r="I3304">
        <v>1535</v>
      </c>
      <c r="J3304" t="s">
        <v>29</v>
      </c>
      <c r="K3304" t="s">
        <v>30</v>
      </c>
      <c r="L3304">
        <v>37000000</v>
      </c>
      <c r="M3304">
        <v>2008</v>
      </c>
      <c r="N3304">
        <v>5.2</v>
      </c>
      <c r="O3304">
        <v>154449475</v>
      </c>
      <c r="R3304" t="s">
        <v>4534</v>
      </c>
      <c r="S3304" cm="1">
        <f t="array" ref="S3304">AVERAGE(IF(Table7[director_name]=R3304, Table7[imdb_score]))</f>
        <v>5.45</v>
      </c>
      <c r="T3304" t="str">
        <f>IF(Table8[[#This Row],[Average]] &gt; $V$7, "Higher", "Lower")</f>
        <v>Lower</v>
      </c>
    </row>
    <row r="3305" spans="1:20" x14ac:dyDescent="0.3">
      <c r="A3305" t="s">
        <v>2993</v>
      </c>
      <c r="B3305">
        <v>350</v>
      </c>
      <c r="C3305">
        <v>122</v>
      </c>
      <c r="D3305">
        <v>191449475</v>
      </c>
      <c r="E3305" t="s">
        <v>1066</v>
      </c>
      <c r="F3305" t="s">
        <v>430</v>
      </c>
      <c r="G3305" t="s">
        <v>6932</v>
      </c>
      <c r="H3305">
        <v>348010</v>
      </c>
      <c r="I3305">
        <v>1535</v>
      </c>
      <c r="J3305" t="s">
        <v>29</v>
      </c>
      <c r="K3305" t="s">
        <v>30</v>
      </c>
      <c r="L3305">
        <v>37000000</v>
      </c>
      <c r="M3305">
        <v>2008</v>
      </c>
      <c r="N3305">
        <v>5.2</v>
      </c>
      <c r="O3305">
        <v>154449475</v>
      </c>
      <c r="R3305" t="s">
        <v>4534</v>
      </c>
      <c r="S3305" cm="1">
        <f t="array" ref="S3305">AVERAGE(IF(Table7[director_name]=R3305, Table7[imdb_score]))</f>
        <v>5.45</v>
      </c>
      <c r="T3305" t="str">
        <f>IF(Table8[[#This Row],[Average]] &gt; $V$7, "Higher", "Lower")</f>
        <v>Lower</v>
      </c>
    </row>
    <row r="3306" spans="1:20" x14ac:dyDescent="0.3">
      <c r="A3306" t="s">
        <v>4072</v>
      </c>
      <c r="B3306">
        <v>86</v>
      </c>
      <c r="C3306">
        <v>109</v>
      </c>
      <c r="D3306">
        <v>61356221</v>
      </c>
      <c r="E3306" t="s">
        <v>875</v>
      </c>
      <c r="F3306" t="s">
        <v>4399</v>
      </c>
      <c r="G3306" t="s">
        <v>6933</v>
      </c>
      <c r="H3306">
        <v>19505</v>
      </c>
      <c r="I3306">
        <v>162</v>
      </c>
      <c r="J3306" t="s">
        <v>29</v>
      </c>
      <c r="K3306" t="s">
        <v>30</v>
      </c>
      <c r="L3306">
        <v>14000000</v>
      </c>
      <c r="M3306">
        <v>2007</v>
      </c>
      <c r="N3306">
        <v>5.2</v>
      </c>
      <c r="O3306">
        <v>47356221</v>
      </c>
      <c r="R3306" t="s">
        <v>4515</v>
      </c>
      <c r="S3306" cm="1">
        <f t="array" ref="S3306">AVERAGE(IF(Table7[director_name]=R3306, Table7[imdb_score]))</f>
        <v>5.45</v>
      </c>
      <c r="T3306" t="str">
        <f>IF(Table8[[#This Row],[Average]] &gt; $V$7, "Higher", "Lower")</f>
        <v>Lower</v>
      </c>
    </row>
    <row r="3307" spans="1:20" x14ac:dyDescent="0.3">
      <c r="A3307" t="s">
        <v>5179</v>
      </c>
      <c r="B3307">
        <v>105</v>
      </c>
      <c r="C3307">
        <v>87</v>
      </c>
      <c r="D3307">
        <v>93375151</v>
      </c>
      <c r="E3307" t="s">
        <v>6934</v>
      </c>
      <c r="F3307" t="s">
        <v>6935</v>
      </c>
      <c r="G3307" t="s">
        <v>6936</v>
      </c>
      <c r="H3307">
        <v>46031</v>
      </c>
      <c r="I3307">
        <v>235</v>
      </c>
      <c r="J3307" t="s">
        <v>29</v>
      </c>
      <c r="K3307" t="s">
        <v>30</v>
      </c>
      <c r="L3307">
        <v>60000000</v>
      </c>
      <c r="M3307">
        <v>2001</v>
      </c>
      <c r="N3307">
        <v>5.2</v>
      </c>
      <c r="O3307">
        <v>33375151</v>
      </c>
      <c r="R3307" t="s">
        <v>4522</v>
      </c>
      <c r="S3307" cm="1">
        <f t="array" ref="S3307">AVERAGE(IF(Table7[director_name]=R3307, Table7[imdb_score]))</f>
        <v>5.45</v>
      </c>
      <c r="T3307" t="str">
        <f>IF(Table8[[#This Row],[Average]] &gt; $V$7, "Higher", "Lower")</f>
        <v>Lower</v>
      </c>
    </row>
    <row r="3308" spans="1:20" x14ac:dyDescent="0.3">
      <c r="A3308" t="s">
        <v>4439</v>
      </c>
      <c r="B3308">
        <v>221</v>
      </c>
      <c r="C3308">
        <v>82</v>
      </c>
      <c r="D3308">
        <v>66466372</v>
      </c>
      <c r="E3308" t="s">
        <v>626</v>
      </c>
      <c r="F3308" t="s">
        <v>6937</v>
      </c>
      <c r="G3308" t="s">
        <v>6938</v>
      </c>
      <c r="H3308">
        <v>75345</v>
      </c>
      <c r="I3308">
        <v>290</v>
      </c>
      <c r="J3308" t="s">
        <v>29</v>
      </c>
      <c r="K3308" t="s">
        <v>30</v>
      </c>
      <c r="L3308">
        <v>40000000</v>
      </c>
      <c r="M3308">
        <v>2009</v>
      </c>
      <c r="N3308">
        <v>5.2</v>
      </c>
      <c r="O3308">
        <v>26466372</v>
      </c>
      <c r="R3308" t="s">
        <v>4534</v>
      </c>
      <c r="S3308" cm="1">
        <f t="array" ref="S3308">AVERAGE(IF(Table7[director_name]=R3308, Table7[imdb_score]))</f>
        <v>5.45</v>
      </c>
      <c r="T3308" t="str">
        <f>IF(Table8[[#This Row],[Average]] &gt; $V$7, "Higher", "Lower")</f>
        <v>Lower</v>
      </c>
    </row>
    <row r="3309" spans="1:20" x14ac:dyDescent="0.3">
      <c r="A3309" t="s">
        <v>4816</v>
      </c>
      <c r="B3309">
        <v>127</v>
      </c>
      <c r="C3309">
        <v>83</v>
      </c>
      <c r="D3309">
        <v>71277420</v>
      </c>
      <c r="E3309" t="s">
        <v>676</v>
      </c>
      <c r="F3309" t="s">
        <v>3904</v>
      </c>
      <c r="G3309" t="s">
        <v>6939</v>
      </c>
      <c r="H3309">
        <v>119590</v>
      </c>
      <c r="I3309">
        <v>548</v>
      </c>
      <c r="J3309" t="s">
        <v>29</v>
      </c>
      <c r="K3309" t="s">
        <v>30</v>
      </c>
      <c r="L3309">
        <v>45000000</v>
      </c>
      <c r="M3309">
        <v>2001</v>
      </c>
      <c r="N3309">
        <v>5.2</v>
      </c>
      <c r="O3309">
        <v>26277420</v>
      </c>
      <c r="R3309" t="s">
        <v>4531</v>
      </c>
      <c r="S3309" cm="1">
        <f t="array" ref="S3309">AVERAGE(IF(Table7[director_name]=R3309, Table7[imdb_score]))</f>
        <v>5.45</v>
      </c>
      <c r="T3309" t="str">
        <f>IF(Table8[[#This Row],[Average]] &gt; $V$7, "Higher", "Lower")</f>
        <v>Lower</v>
      </c>
    </row>
    <row r="3310" spans="1:20" x14ac:dyDescent="0.3">
      <c r="A3310" t="s">
        <v>1948</v>
      </c>
      <c r="B3310">
        <v>108</v>
      </c>
      <c r="C3310">
        <v>103</v>
      </c>
      <c r="D3310">
        <v>60400856</v>
      </c>
      <c r="E3310" t="s">
        <v>289</v>
      </c>
      <c r="F3310" t="s">
        <v>145</v>
      </c>
      <c r="G3310" t="s">
        <v>6940</v>
      </c>
      <c r="H3310">
        <v>61317</v>
      </c>
      <c r="I3310">
        <v>229</v>
      </c>
      <c r="J3310" t="s">
        <v>29</v>
      </c>
      <c r="K3310" t="s">
        <v>227</v>
      </c>
      <c r="L3310">
        <v>35000000</v>
      </c>
      <c r="M3310">
        <v>2001</v>
      </c>
      <c r="N3310">
        <v>5.2</v>
      </c>
      <c r="O3310">
        <v>25400856</v>
      </c>
      <c r="R3310" t="s">
        <v>4526</v>
      </c>
      <c r="S3310" cm="1">
        <f t="array" ref="S3310">AVERAGE(IF(Table7[director_name]=R3310, Table7[imdb_score]))</f>
        <v>5.45</v>
      </c>
      <c r="T3310" t="str">
        <f>IF(Table8[[#This Row],[Average]] &gt; $V$7, "Higher", "Lower")</f>
        <v>Lower</v>
      </c>
    </row>
    <row r="3311" spans="1:20" x14ac:dyDescent="0.3">
      <c r="A3311" t="s">
        <v>4807</v>
      </c>
      <c r="B3311">
        <v>152</v>
      </c>
      <c r="C3311">
        <v>83</v>
      </c>
      <c r="D3311">
        <v>25799043</v>
      </c>
      <c r="E3311" t="s">
        <v>2263</v>
      </c>
      <c r="F3311" t="s">
        <v>2077</v>
      </c>
      <c r="G3311" t="s">
        <v>6941</v>
      </c>
      <c r="H3311">
        <v>28513</v>
      </c>
      <c r="I3311">
        <v>126</v>
      </c>
      <c r="J3311" t="s">
        <v>29</v>
      </c>
      <c r="K3311" t="s">
        <v>30</v>
      </c>
      <c r="L3311">
        <v>3300000</v>
      </c>
      <c r="M3311">
        <v>2015</v>
      </c>
      <c r="N3311">
        <v>5.2</v>
      </c>
      <c r="O3311">
        <v>22499043</v>
      </c>
      <c r="R3311" t="s">
        <v>4529</v>
      </c>
      <c r="S3311" cm="1">
        <f t="array" ref="S3311">AVERAGE(IF(Table7[director_name]=R3311, Table7[imdb_score]))</f>
        <v>5.45</v>
      </c>
      <c r="T3311" t="str">
        <f>IF(Table8[[#This Row],[Average]] &gt; $V$7, "Higher", "Lower")</f>
        <v>Lower</v>
      </c>
    </row>
    <row r="3312" spans="1:20" x14ac:dyDescent="0.3">
      <c r="A3312" t="s">
        <v>2754</v>
      </c>
      <c r="B3312">
        <v>176</v>
      </c>
      <c r="C3312">
        <v>118</v>
      </c>
      <c r="D3312">
        <v>85911262</v>
      </c>
      <c r="E3312" t="s">
        <v>6942</v>
      </c>
      <c r="F3312" t="s">
        <v>537</v>
      </c>
      <c r="G3312" t="s">
        <v>6943</v>
      </c>
      <c r="H3312">
        <v>24735</v>
      </c>
      <c r="I3312">
        <v>213</v>
      </c>
      <c r="J3312" t="s">
        <v>29</v>
      </c>
      <c r="K3312" t="s">
        <v>30</v>
      </c>
      <c r="L3312">
        <v>65000000</v>
      </c>
      <c r="M3312">
        <v>2014</v>
      </c>
      <c r="N3312">
        <v>5.2</v>
      </c>
      <c r="O3312">
        <v>20911262</v>
      </c>
      <c r="R3312" t="s">
        <v>4536</v>
      </c>
      <c r="S3312" cm="1">
        <f t="array" ref="S3312">AVERAGE(IF(Table7[director_name]=R3312, Table7[imdb_score]))</f>
        <v>5.45</v>
      </c>
      <c r="T3312" t="str">
        <f>IF(Table8[[#This Row],[Average]] &gt; $V$7, "Higher", "Lower")</f>
        <v>Lower</v>
      </c>
    </row>
    <row r="3313" spans="1:20" x14ac:dyDescent="0.3">
      <c r="A3313" t="s">
        <v>4797</v>
      </c>
      <c r="B3313">
        <v>135</v>
      </c>
      <c r="C3313">
        <v>90</v>
      </c>
      <c r="D3313">
        <v>25926543</v>
      </c>
      <c r="E3313" t="s">
        <v>211</v>
      </c>
      <c r="F3313" t="s">
        <v>6944</v>
      </c>
      <c r="G3313" t="s">
        <v>6945</v>
      </c>
      <c r="H3313">
        <v>26609</v>
      </c>
      <c r="I3313">
        <v>148</v>
      </c>
      <c r="J3313" t="s">
        <v>29</v>
      </c>
      <c r="K3313" t="s">
        <v>30</v>
      </c>
      <c r="L3313">
        <v>8000000</v>
      </c>
      <c r="M3313">
        <v>2008</v>
      </c>
      <c r="N3313">
        <v>5.2</v>
      </c>
      <c r="O3313">
        <v>17926543</v>
      </c>
      <c r="R3313" t="s">
        <v>4520</v>
      </c>
      <c r="S3313" cm="1">
        <f t="array" ref="S3313">AVERAGE(IF(Table7[director_name]=R3313, Table7[imdb_score]))</f>
        <v>5.45</v>
      </c>
      <c r="T3313" t="str">
        <f>IF(Table8[[#This Row],[Average]] &gt; $V$7, "Higher", "Lower")</f>
        <v>Lower</v>
      </c>
    </row>
    <row r="3314" spans="1:20" x14ac:dyDescent="0.3">
      <c r="A3314" t="s">
        <v>4789</v>
      </c>
      <c r="B3314">
        <v>189</v>
      </c>
      <c r="C3314">
        <v>97</v>
      </c>
      <c r="D3314">
        <v>27736779</v>
      </c>
      <c r="E3314" t="s">
        <v>211</v>
      </c>
      <c r="F3314" t="s">
        <v>6946</v>
      </c>
      <c r="G3314" t="s">
        <v>6947</v>
      </c>
      <c r="H3314">
        <v>25210</v>
      </c>
      <c r="I3314">
        <v>126</v>
      </c>
      <c r="J3314" t="s">
        <v>29</v>
      </c>
      <c r="K3314" t="s">
        <v>30</v>
      </c>
      <c r="L3314">
        <v>10000000</v>
      </c>
      <c r="M3314">
        <v>2015</v>
      </c>
      <c r="N3314">
        <v>5.2</v>
      </c>
      <c r="O3314">
        <v>17736779</v>
      </c>
      <c r="R3314" t="s">
        <v>4367</v>
      </c>
      <c r="S3314" cm="1">
        <f t="array" ref="S3314">AVERAGE(IF(Table7[director_name]=R3314, Table7[imdb_score]))</f>
        <v>5.4499999999999993</v>
      </c>
      <c r="T3314" t="str">
        <f>IF(Table8[[#This Row],[Average]] &gt; $V$7, "Higher", "Lower")</f>
        <v>Lower</v>
      </c>
    </row>
    <row r="3315" spans="1:20" x14ac:dyDescent="0.3">
      <c r="A3315" t="s">
        <v>4786</v>
      </c>
      <c r="B3315">
        <v>70</v>
      </c>
      <c r="C3315">
        <v>98</v>
      </c>
      <c r="D3315">
        <v>54967359</v>
      </c>
      <c r="E3315" t="s">
        <v>2811</v>
      </c>
      <c r="F3315" t="s">
        <v>6469</v>
      </c>
      <c r="G3315" t="s">
        <v>6948</v>
      </c>
      <c r="H3315">
        <v>52805</v>
      </c>
      <c r="I3315">
        <v>209</v>
      </c>
      <c r="J3315" t="s">
        <v>29</v>
      </c>
      <c r="K3315" t="s">
        <v>30</v>
      </c>
      <c r="L3315">
        <v>40000000</v>
      </c>
      <c r="M3315">
        <v>1997</v>
      </c>
      <c r="N3315">
        <v>5.2</v>
      </c>
      <c r="O3315">
        <v>14967359</v>
      </c>
      <c r="R3315" t="s">
        <v>4367</v>
      </c>
      <c r="S3315" cm="1">
        <f t="array" ref="S3315">AVERAGE(IF(Table7[director_name]=R3315, Table7[imdb_score]))</f>
        <v>5.4499999999999993</v>
      </c>
      <c r="T3315" t="str">
        <f>IF(Table8[[#This Row],[Average]] &gt; $V$7, "Higher", "Lower")</f>
        <v>Lower</v>
      </c>
    </row>
    <row r="3316" spans="1:20" x14ac:dyDescent="0.3">
      <c r="A3316" t="s">
        <v>4805</v>
      </c>
      <c r="B3316">
        <v>38</v>
      </c>
      <c r="C3316">
        <v>85</v>
      </c>
      <c r="D3316">
        <v>39880476</v>
      </c>
      <c r="E3316" t="s">
        <v>296</v>
      </c>
      <c r="F3316" t="s">
        <v>2554</v>
      </c>
      <c r="G3316" t="s">
        <v>6949</v>
      </c>
      <c r="H3316">
        <v>12218</v>
      </c>
      <c r="I3316">
        <v>33</v>
      </c>
      <c r="J3316" t="s">
        <v>29</v>
      </c>
      <c r="K3316" t="s">
        <v>30</v>
      </c>
      <c r="L3316">
        <v>25000000</v>
      </c>
      <c r="M3316">
        <v>2002</v>
      </c>
      <c r="N3316">
        <v>5.2</v>
      </c>
      <c r="O3316">
        <v>14880476</v>
      </c>
      <c r="R3316" t="s">
        <v>4541</v>
      </c>
      <c r="S3316" cm="1">
        <f t="array" ref="S3316">AVERAGE(IF(Table7[director_name]=R3316, Table7[imdb_score]))</f>
        <v>5.4000000000000012</v>
      </c>
      <c r="T3316" t="str">
        <f>IF(Table8[[#This Row],[Average]] &gt; $V$7, "Higher", "Lower")</f>
        <v>Lower</v>
      </c>
    </row>
    <row r="3317" spans="1:20" x14ac:dyDescent="0.3">
      <c r="A3317" t="s">
        <v>4531</v>
      </c>
      <c r="B3317">
        <v>226</v>
      </c>
      <c r="C3317">
        <v>100</v>
      </c>
      <c r="D3317">
        <v>40168080</v>
      </c>
      <c r="E3317" t="s">
        <v>5296</v>
      </c>
      <c r="F3317" t="s">
        <v>902</v>
      </c>
      <c r="G3317" t="s">
        <v>6950</v>
      </c>
      <c r="H3317">
        <v>80870</v>
      </c>
      <c r="I3317">
        <v>315</v>
      </c>
      <c r="J3317" t="s">
        <v>29</v>
      </c>
      <c r="K3317" t="s">
        <v>30</v>
      </c>
      <c r="L3317">
        <v>26000000</v>
      </c>
      <c r="M3317">
        <v>2010</v>
      </c>
      <c r="N3317">
        <v>5.2</v>
      </c>
      <c r="O3317">
        <v>14168080</v>
      </c>
      <c r="R3317" t="s">
        <v>4541</v>
      </c>
      <c r="S3317" cm="1">
        <f t="array" ref="S3317">AVERAGE(IF(Table7[director_name]=R3317, Table7[imdb_score]))</f>
        <v>5.4000000000000012</v>
      </c>
      <c r="T3317" t="str">
        <f>IF(Table8[[#This Row],[Average]] &gt; $V$7, "Higher", "Lower")</f>
        <v>Lower</v>
      </c>
    </row>
    <row r="3318" spans="1:20" x14ac:dyDescent="0.3">
      <c r="A3318" t="s">
        <v>4526</v>
      </c>
      <c r="B3318">
        <v>105</v>
      </c>
      <c r="C3318">
        <v>99</v>
      </c>
      <c r="D3318">
        <v>73701902</v>
      </c>
      <c r="E3318" t="s">
        <v>1669</v>
      </c>
      <c r="F3318" t="s">
        <v>841</v>
      </c>
      <c r="G3318" t="s">
        <v>6951</v>
      </c>
      <c r="H3318">
        <v>27548</v>
      </c>
      <c r="I3318">
        <v>209</v>
      </c>
      <c r="J3318" t="s">
        <v>29</v>
      </c>
      <c r="K3318" t="s">
        <v>30</v>
      </c>
      <c r="L3318">
        <v>60000000</v>
      </c>
      <c r="M3318">
        <v>2004</v>
      </c>
      <c r="N3318">
        <v>5.2</v>
      </c>
      <c r="O3318">
        <v>13701902</v>
      </c>
      <c r="R3318" t="s">
        <v>4541</v>
      </c>
      <c r="S3318" cm="1">
        <f t="array" ref="S3318">AVERAGE(IF(Table7[director_name]=R3318, Table7[imdb_score]))</f>
        <v>5.4000000000000012</v>
      </c>
      <c r="T3318" t="str">
        <f>IF(Table8[[#This Row],[Average]] &gt; $V$7, "Higher", "Lower")</f>
        <v>Lower</v>
      </c>
    </row>
    <row r="3319" spans="1:20" x14ac:dyDescent="0.3">
      <c r="A3319" t="s">
        <v>4418</v>
      </c>
      <c r="B3319">
        <v>35</v>
      </c>
      <c r="C3319">
        <v>96</v>
      </c>
      <c r="D3319">
        <v>20257000</v>
      </c>
      <c r="E3319" t="s">
        <v>1562</v>
      </c>
      <c r="F3319" t="s">
        <v>2790</v>
      </c>
      <c r="G3319" t="s">
        <v>6952</v>
      </c>
      <c r="H3319">
        <v>7569</v>
      </c>
      <c r="I3319">
        <v>65</v>
      </c>
      <c r="J3319" t="s">
        <v>29</v>
      </c>
      <c r="K3319" t="s">
        <v>30</v>
      </c>
      <c r="L3319">
        <v>7000000</v>
      </c>
      <c r="M3319">
        <v>1988</v>
      </c>
      <c r="N3319">
        <v>5.2</v>
      </c>
      <c r="O3319">
        <v>13257000</v>
      </c>
      <c r="R3319" t="s">
        <v>4554</v>
      </c>
      <c r="S3319" cm="1">
        <f t="array" ref="S3319">AVERAGE(IF(Table7[director_name]=R3319, Table7[imdb_score]))</f>
        <v>5.4</v>
      </c>
      <c r="T3319" t="str">
        <f>IF(Table8[[#This Row],[Average]] &gt; $V$7, "Higher", "Lower")</f>
        <v>Lower</v>
      </c>
    </row>
    <row r="3320" spans="1:20" x14ac:dyDescent="0.3">
      <c r="A3320" t="s">
        <v>4493</v>
      </c>
      <c r="B3320">
        <v>53</v>
      </c>
      <c r="C3320">
        <v>90</v>
      </c>
      <c r="D3320">
        <v>92969824</v>
      </c>
      <c r="E3320" t="s">
        <v>6953</v>
      </c>
      <c r="F3320" t="s">
        <v>313</v>
      </c>
      <c r="G3320" t="s">
        <v>6954</v>
      </c>
      <c r="H3320">
        <v>63625</v>
      </c>
      <c r="I3320">
        <v>64</v>
      </c>
      <c r="J3320" t="s">
        <v>29</v>
      </c>
      <c r="K3320" t="s">
        <v>30</v>
      </c>
      <c r="L3320">
        <v>80000000</v>
      </c>
      <c r="M3320">
        <v>1997</v>
      </c>
      <c r="N3320">
        <v>5.2</v>
      </c>
      <c r="O3320">
        <v>12969824</v>
      </c>
      <c r="R3320" t="s">
        <v>4593</v>
      </c>
      <c r="S3320" cm="1">
        <f t="array" ref="S3320">AVERAGE(IF(Table7[director_name]=R3320, Table7[imdb_score]))</f>
        <v>5.4</v>
      </c>
      <c r="T3320" t="str">
        <f>IF(Table8[[#This Row],[Average]] &gt; $V$7, "Higher", "Lower")</f>
        <v>Lower</v>
      </c>
    </row>
    <row r="3321" spans="1:20" x14ac:dyDescent="0.3">
      <c r="A3321" t="s">
        <v>4802</v>
      </c>
      <c r="B3321">
        <v>228</v>
      </c>
      <c r="C3321">
        <v>86</v>
      </c>
      <c r="D3321">
        <v>17683670</v>
      </c>
      <c r="E3321" t="s">
        <v>2651</v>
      </c>
      <c r="F3321" t="s">
        <v>6955</v>
      </c>
      <c r="G3321" t="s">
        <v>6956</v>
      </c>
      <c r="H3321">
        <v>47227</v>
      </c>
      <c r="I3321">
        <v>323</v>
      </c>
      <c r="J3321" t="s">
        <v>29</v>
      </c>
      <c r="K3321" t="s">
        <v>30</v>
      </c>
      <c r="L3321">
        <v>5000000</v>
      </c>
      <c r="M3321">
        <v>2011</v>
      </c>
      <c r="N3321">
        <v>5.2</v>
      </c>
      <c r="O3321">
        <v>12683670</v>
      </c>
      <c r="R3321" t="s">
        <v>4559</v>
      </c>
      <c r="S3321" cm="1">
        <f t="array" ref="S3321">AVERAGE(IF(Table7[director_name]=R3321, Table7[imdb_score]))</f>
        <v>5.4</v>
      </c>
      <c r="T3321" t="str">
        <f>IF(Table8[[#This Row],[Average]] &gt; $V$7, "Higher", "Lower")</f>
        <v>Lower</v>
      </c>
    </row>
    <row r="3322" spans="1:20" x14ac:dyDescent="0.3">
      <c r="A3322" t="s">
        <v>4745</v>
      </c>
      <c r="B3322">
        <v>9</v>
      </c>
      <c r="C3322">
        <v>106</v>
      </c>
      <c r="D3322">
        <v>17382982</v>
      </c>
      <c r="E3322" t="s">
        <v>224</v>
      </c>
      <c r="F3322" t="s">
        <v>4822</v>
      </c>
      <c r="G3322" t="s">
        <v>6957</v>
      </c>
      <c r="H3322">
        <v>5975</v>
      </c>
      <c r="I3322">
        <v>33</v>
      </c>
      <c r="J3322" t="s">
        <v>174</v>
      </c>
      <c r="K3322" t="s">
        <v>30</v>
      </c>
      <c r="L3322">
        <v>5000000</v>
      </c>
      <c r="M3322">
        <v>2014</v>
      </c>
      <c r="N3322">
        <v>5.2</v>
      </c>
      <c r="O3322">
        <v>12382982</v>
      </c>
      <c r="R3322" t="s">
        <v>4569</v>
      </c>
      <c r="S3322" cm="1">
        <f t="array" ref="S3322">AVERAGE(IF(Table7[director_name]=R3322, Table7[imdb_score]))</f>
        <v>5.4</v>
      </c>
      <c r="T3322" t="str">
        <f>IF(Table8[[#This Row],[Average]] &gt; $V$7, "Higher", "Lower")</f>
        <v>Lower</v>
      </c>
    </row>
    <row r="3323" spans="1:20" x14ac:dyDescent="0.3">
      <c r="A3323" t="s">
        <v>1468</v>
      </c>
      <c r="B3323">
        <v>69</v>
      </c>
      <c r="C3323">
        <v>94</v>
      </c>
      <c r="D3323">
        <v>36985501</v>
      </c>
      <c r="E3323" t="s">
        <v>6958</v>
      </c>
      <c r="F3323" t="s">
        <v>249</v>
      </c>
      <c r="G3323" t="s">
        <v>6959</v>
      </c>
      <c r="H3323">
        <v>11212</v>
      </c>
      <c r="I3323">
        <v>94</v>
      </c>
      <c r="J3323" t="s">
        <v>29</v>
      </c>
      <c r="K3323" t="s">
        <v>30</v>
      </c>
      <c r="L3323">
        <v>26000000</v>
      </c>
      <c r="M3323">
        <v>2002</v>
      </c>
      <c r="N3323">
        <v>5.2</v>
      </c>
      <c r="O3323">
        <v>10985501</v>
      </c>
      <c r="R3323" t="s">
        <v>4583</v>
      </c>
      <c r="S3323" cm="1">
        <f t="array" ref="S3323">AVERAGE(IF(Table7[director_name]=R3323, Table7[imdb_score]))</f>
        <v>5.4</v>
      </c>
      <c r="T3323" t="str">
        <f>IF(Table8[[#This Row],[Average]] &gt; $V$7, "Higher", "Lower")</f>
        <v>Lower</v>
      </c>
    </row>
    <row r="3324" spans="1:20" x14ac:dyDescent="0.3">
      <c r="A3324" t="s">
        <v>4791</v>
      </c>
      <c r="B3324">
        <v>137</v>
      </c>
      <c r="C3324">
        <v>96</v>
      </c>
      <c r="D3324">
        <v>11642254</v>
      </c>
      <c r="E3324" t="s">
        <v>840</v>
      </c>
      <c r="F3324" t="s">
        <v>2533</v>
      </c>
      <c r="G3324" t="s">
        <v>6960</v>
      </c>
      <c r="H3324">
        <v>22929</v>
      </c>
      <c r="I3324">
        <v>287</v>
      </c>
      <c r="J3324" t="s">
        <v>29</v>
      </c>
      <c r="K3324" t="s">
        <v>30</v>
      </c>
      <c r="L3324">
        <v>3000000</v>
      </c>
      <c r="M3324">
        <v>1989</v>
      </c>
      <c r="N3324">
        <v>5.2</v>
      </c>
      <c r="O3324">
        <v>8642254</v>
      </c>
      <c r="R3324" t="s">
        <v>4595</v>
      </c>
      <c r="S3324" cm="1">
        <f t="array" ref="S3324">AVERAGE(IF(Table7[director_name]=R3324, Table7[imdb_score]))</f>
        <v>5.4</v>
      </c>
      <c r="T3324" t="str">
        <f>IF(Table8[[#This Row],[Average]] &gt; $V$7, "Higher", "Lower")</f>
        <v>Lower</v>
      </c>
    </row>
    <row r="3325" spans="1:20" x14ac:dyDescent="0.3">
      <c r="A3325" t="s">
        <v>3607</v>
      </c>
      <c r="B3325">
        <v>276</v>
      </c>
      <c r="C3325">
        <v>123</v>
      </c>
      <c r="D3325">
        <v>115802596</v>
      </c>
      <c r="E3325" t="s">
        <v>3139</v>
      </c>
      <c r="F3325" t="s">
        <v>1302</v>
      </c>
      <c r="G3325" t="s">
        <v>6961</v>
      </c>
      <c r="H3325">
        <v>182661</v>
      </c>
      <c r="I3325">
        <v>681</v>
      </c>
      <c r="J3325" t="s">
        <v>29</v>
      </c>
      <c r="K3325" t="s">
        <v>30</v>
      </c>
      <c r="L3325">
        <v>110000000</v>
      </c>
      <c r="M3325">
        <v>2007</v>
      </c>
      <c r="N3325">
        <v>5.2</v>
      </c>
      <c r="O3325">
        <v>5802596</v>
      </c>
      <c r="R3325" t="s">
        <v>4616</v>
      </c>
      <c r="S3325" cm="1">
        <f t="array" ref="S3325">AVERAGE(IF(Table7[director_name]=R3325, Table7[imdb_score]))</f>
        <v>5.4</v>
      </c>
      <c r="T3325" t="str">
        <f>IF(Table8[[#This Row],[Average]] &gt; $V$7, "Higher", "Lower")</f>
        <v>Lower</v>
      </c>
    </row>
    <row r="3326" spans="1:20" x14ac:dyDescent="0.3">
      <c r="A3326" t="s">
        <v>3737</v>
      </c>
      <c r="B3326">
        <v>178</v>
      </c>
      <c r="C3326">
        <v>102</v>
      </c>
      <c r="D3326">
        <v>80360866</v>
      </c>
      <c r="E3326" t="s">
        <v>4368</v>
      </c>
      <c r="F3326" t="s">
        <v>544</v>
      </c>
      <c r="G3326" t="s">
        <v>6962</v>
      </c>
      <c r="H3326">
        <v>44662</v>
      </c>
      <c r="I3326">
        <v>127</v>
      </c>
      <c r="J3326" t="s">
        <v>29</v>
      </c>
      <c r="K3326" t="s">
        <v>30</v>
      </c>
      <c r="L3326">
        <v>80000000</v>
      </c>
      <c r="M3326">
        <v>2011</v>
      </c>
      <c r="N3326">
        <v>5.2</v>
      </c>
      <c r="O3326">
        <v>360866</v>
      </c>
      <c r="R3326" t="s">
        <v>4607</v>
      </c>
      <c r="S3326" cm="1">
        <f t="array" ref="S3326">AVERAGE(IF(Table7[director_name]=R3326, Table7[imdb_score]))</f>
        <v>5.4</v>
      </c>
      <c r="T3326" t="str">
        <f>IF(Table8[[#This Row],[Average]] &gt; $V$7, "Higher", "Lower")</f>
        <v>Lower</v>
      </c>
    </row>
    <row r="3327" spans="1:20" x14ac:dyDescent="0.3">
      <c r="A3327" t="s">
        <v>4809</v>
      </c>
      <c r="B3327">
        <v>31</v>
      </c>
      <c r="C3327">
        <v>81</v>
      </c>
      <c r="D3327">
        <v>3293258</v>
      </c>
      <c r="E3327" t="s">
        <v>6963</v>
      </c>
      <c r="F3327" t="s">
        <v>6964</v>
      </c>
      <c r="G3327" t="s">
        <v>6965</v>
      </c>
      <c r="H3327">
        <v>11399</v>
      </c>
      <c r="I3327">
        <v>131</v>
      </c>
      <c r="J3327" t="s">
        <v>29</v>
      </c>
      <c r="K3327" t="s">
        <v>30</v>
      </c>
      <c r="L3327">
        <v>3000000</v>
      </c>
      <c r="M3327">
        <v>2001</v>
      </c>
      <c r="N3327">
        <v>5.2</v>
      </c>
      <c r="O3327">
        <v>293258</v>
      </c>
      <c r="R3327" t="s">
        <v>4549</v>
      </c>
      <c r="S3327" cm="1">
        <f t="array" ref="S3327">AVERAGE(IF(Table7[director_name]=R3327, Table7[imdb_score]))</f>
        <v>5.4</v>
      </c>
      <c r="T3327" t="str">
        <f>IF(Table8[[#This Row],[Average]] &gt; $V$7, "Higher", "Lower")</f>
        <v>Lower</v>
      </c>
    </row>
    <row r="3328" spans="1:20" x14ac:dyDescent="0.3">
      <c r="A3328" t="s">
        <v>4783</v>
      </c>
      <c r="B3328">
        <v>114</v>
      </c>
      <c r="C3328">
        <v>99</v>
      </c>
      <c r="D3328">
        <v>18378</v>
      </c>
      <c r="E3328" t="s">
        <v>135</v>
      </c>
      <c r="F3328" t="s">
        <v>6147</v>
      </c>
      <c r="G3328" t="s">
        <v>6966</v>
      </c>
      <c r="H3328">
        <v>9376</v>
      </c>
      <c r="I3328">
        <v>74</v>
      </c>
      <c r="J3328" t="s">
        <v>29</v>
      </c>
      <c r="K3328" t="s">
        <v>200</v>
      </c>
      <c r="L3328">
        <v>900000</v>
      </c>
      <c r="M3328">
        <v>2008</v>
      </c>
      <c r="N3328">
        <v>5.2</v>
      </c>
      <c r="O3328">
        <v>-881622</v>
      </c>
      <c r="R3328" t="s">
        <v>4598</v>
      </c>
      <c r="S3328" cm="1">
        <f t="array" ref="S3328">AVERAGE(IF(Table7[director_name]=R3328, Table7[imdb_score]))</f>
        <v>5.4</v>
      </c>
      <c r="T3328" t="str">
        <f>IF(Table8[[#This Row],[Average]] &gt; $V$7, "Higher", "Lower")</f>
        <v>Lower</v>
      </c>
    </row>
    <row r="3329" spans="1:20" x14ac:dyDescent="0.3">
      <c r="A3329" t="s">
        <v>4529</v>
      </c>
      <c r="B3329">
        <v>54</v>
      </c>
      <c r="C3329">
        <v>91</v>
      </c>
      <c r="D3329">
        <v>16702864</v>
      </c>
      <c r="E3329" t="s">
        <v>338</v>
      </c>
      <c r="F3329" t="s">
        <v>430</v>
      </c>
      <c r="G3329" t="s">
        <v>6967</v>
      </c>
      <c r="H3329">
        <v>8023</v>
      </c>
      <c r="I3329">
        <v>49</v>
      </c>
      <c r="J3329" t="s">
        <v>29</v>
      </c>
      <c r="K3329" t="s">
        <v>30</v>
      </c>
      <c r="L3329">
        <v>18000000</v>
      </c>
      <c r="M3329">
        <v>2004</v>
      </c>
      <c r="N3329">
        <v>5.2</v>
      </c>
      <c r="O3329">
        <v>-1297136</v>
      </c>
      <c r="R3329" t="s">
        <v>4605</v>
      </c>
      <c r="S3329" cm="1">
        <f t="array" ref="S3329">AVERAGE(IF(Table7[director_name]=R3329, Table7[imdb_score]))</f>
        <v>5.4</v>
      </c>
      <c r="T3329" t="str">
        <f>IF(Table8[[#This Row],[Average]] &gt; $V$7, "Higher", "Lower")</f>
        <v>Lower</v>
      </c>
    </row>
    <row r="3330" spans="1:20" x14ac:dyDescent="0.3">
      <c r="A3330" t="s">
        <v>4269</v>
      </c>
      <c r="B3330">
        <v>19</v>
      </c>
      <c r="C3330">
        <v>95</v>
      </c>
      <c r="D3330">
        <v>38087756</v>
      </c>
      <c r="E3330" t="s">
        <v>1669</v>
      </c>
      <c r="F3330" t="s">
        <v>1670</v>
      </c>
      <c r="G3330" t="s">
        <v>6968</v>
      </c>
      <c r="H3330">
        <v>49612</v>
      </c>
      <c r="I3330">
        <v>39</v>
      </c>
      <c r="J3330" t="s">
        <v>29</v>
      </c>
      <c r="K3330" t="s">
        <v>30</v>
      </c>
      <c r="L3330">
        <v>40000000</v>
      </c>
      <c r="M3330">
        <v>1994</v>
      </c>
      <c r="N3330">
        <v>5.2</v>
      </c>
      <c r="O3330">
        <v>-1912244</v>
      </c>
      <c r="R3330" t="s">
        <v>4552</v>
      </c>
      <c r="S3330" cm="1">
        <f t="array" ref="S3330">AVERAGE(IF(Table7[director_name]=R3330, Table7[imdb_score]))</f>
        <v>5.4</v>
      </c>
      <c r="T3330" t="str">
        <f>IF(Table8[[#This Row],[Average]] &gt; $V$7, "Higher", "Lower")</f>
        <v>Lower</v>
      </c>
    </row>
    <row r="3331" spans="1:20" x14ac:dyDescent="0.3">
      <c r="A3331" t="s">
        <v>4793</v>
      </c>
      <c r="B3331">
        <v>100</v>
      </c>
      <c r="C3331">
        <v>95</v>
      </c>
      <c r="D3331">
        <v>7563670</v>
      </c>
      <c r="E3331" t="s">
        <v>519</v>
      </c>
      <c r="F3331" t="s">
        <v>4471</v>
      </c>
      <c r="G3331" t="s">
        <v>6969</v>
      </c>
      <c r="H3331">
        <v>21268</v>
      </c>
      <c r="I3331">
        <v>53</v>
      </c>
      <c r="J3331" t="s">
        <v>29</v>
      </c>
      <c r="K3331" t="s">
        <v>30</v>
      </c>
      <c r="L3331">
        <v>10000000</v>
      </c>
      <c r="M3331">
        <v>2008</v>
      </c>
      <c r="N3331">
        <v>5.2</v>
      </c>
      <c r="O3331">
        <v>-2436330</v>
      </c>
      <c r="R3331" t="s">
        <v>4609</v>
      </c>
      <c r="S3331" cm="1">
        <f t="array" ref="S3331">AVERAGE(IF(Table7[director_name]=R3331, Table7[imdb_score]))</f>
        <v>5.4</v>
      </c>
      <c r="T3331" t="str">
        <f>IF(Table8[[#This Row],[Average]] &gt; $V$7, "Higher", "Lower")</f>
        <v>Lower</v>
      </c>
    </row>
    <row r="3332" spans="1:20" x14ac:dyDescent="0.3">
      <c r="A3332" t="s">
        <v>4767</v>
      </c>
      <c r="B3332">
        <v>194</v>
      </c>
      <c r="C3332">
        <v>112</v>
      </c>
      <c r="D3332">
        <v>34912982</v>
      </c>
      <c r="E3332" t="s">
        <v>86</v>
      </c>
      <c r="F3332" t="s">
        <v>1879</v>
      </c>
      <c r="G3332" t="s">
        <v>6970</v>
      </c>
      <c r="H3332">
        <v>55617</v>
      </c>
      <c r="I3332">
        <v>266</v>
      </c>
      <c r="J3332" t="s">
        <v>29</v>
      </c>
      <c r="K3332" t="s">
        <v>30</v>
      </c>
      <c r="L3332">
        <v>38000000</v>
      </c>
      <c r="M3332">
        <v>2016</v>
      </c>
      <c r="N3332">
        <v>5.2</v>
      </c>
      <c r="O3332">
        <v>-3087018</v>
      </c>
      <c r="R3332" t="s">
        <v>4585</v>
      </c>
      <c r="S3332" cm="1">
        <f t="array" ref="S3332">AVERAGE(IF(Table7[director_name]=R3332, Table7[imdb_score]))</f>
        <v>5.4</v>
      </c>
      <c r="T3332" t="str">
        <f>IF(Table8[[#This Row],[Average]] &gt; $V$7, "Higher", "Lower")</f>
        <v>Lower</v>
      </c>
    </row>
    <row r="3333" spans="1:20" x14ac:dyDescent="0.3">
      <c r="A3333" t="s">
        <v>4282</v>
      </c>
      <c r="B3333">
        <v>137</v>
      </c>
      <c r="C3333">
        <v>101</v>
      </c>
      <c r="D3333">
        <v>30307804</v>
      </c>
      <c r="E3333" t="s">
        <v>1474</v>
      </c>
      <c r="F3333" t="s">
        <v>6971</v>
      </c>
      <c r="G3333" t="s">
        <v>6972</v>
      </c>
      <c r="H3333">
        <v>43991</v>
      </c>
      <c r="I3333">
        <v>695</v>
      </c>
      <c r="J3333" t="s">
        <v>29</v>
      </c>
      <c r="K3333" t="s">
        <v>30</v>
      </c>
      <c r="L3333">
        <v>35000000</v>
      </c>
      <c r="M3333">
        <v>2002</v>
      </c>
      <c r="N3333">
        <v>5.2</v>
      </c>
      <c r="O3333">
        <v>-4692196</v>
      </c>
      <c r="R3333" t="s">
        <v>394</v>
      </c>
      <c r="S3333" cm="1">
        <f t="array" ref="S3333">AVERAGE(IF(Table7[director_name]=R3333, Table7[imdb_score]))</f>
        <v>5.4</v>
      </c>
      <c r="T3333" t="str">
        <f>IF(Table8[[#This Row],[Average]] &gt; $V$7, "Higher", "Lower")</f>
        <v>Lower</v>
      </c>
    </row>
    <row r="3334" spans="1:20" x14ac:dyDescent="0.3">
      <c r="A3334" t="s">
        <v>4631</v>
      </c>
      <c r="B3334">
        <v>167</v>
      </c>
      <c r="C3334">
        <v>91</v>
      </c>
      <c r="D3334">
        <v>20819129</v>
      </c>
      <c r="E3334" t="s">
        <v>2113</v>
      </c>
      <c r="F3334" t="s">
        <v>6973</v>
      </c>
      <c r="G3334" t="s">
        <v>6974</v>
      </c>
      <c r="H3334">
        <v>84209</v>
      </c>
      <c r="I3334">
        <v>201</v>
      </c>
      <c r="J3334" t="s">
        <v>29</v>
      </c>
      <c r="K3334" t="s">
        <v>30</v>
      </c>
      <c r="L3334">
        <v>26000000</v>
      </c>
      <c r="M3334">
        <v>2009</v>
      </c>
      <c r="N3334">
        <v>5.2</v>
      </c>
      <c r="O3334">
        <v>-5180871</v>
      </c>
      <c r="R3334" t="s">
        <v>4591</v>
      </c>
      <c r="S3334" cm="1">
        <f t="array" ref="S3334">AVERAGE(IF(Table7[director_name]=R3334, Table7[imdb_score]))</f>
        <v>5.4</v>
      </c>
      <c r="T3334" t="str">
        <f>IF(Table8[[#This Row],[Average]] &gt; $V$7, "Higher", "Lower")</f>
        <v>Lower</v>
      </c>
    </row>
    <row r="3335" spans="1:20" x14ac:dyDescent="0.3">
      <c r="A3335" t="s">
        <v>4794</v>
      </c>
      <c r="B3335">
        <v>23</v>
      </c>
      <c r="C3335">
        <v>95</v>
      </c>
      <c r="D3335">
        <v>20047715</v>
      </c>
      <c r="E3335" t="s">
        <v>3756</v>
      </c>
      <c r="F3335" t="s">
        <v>4728</v>
      </c>
      <c r="G3335" t="s">
        <v>6975</v>
      </c>
      <c r="H3335">
        <v>8008</v>
      </c>
      <c r="I3335">
        <v>26</v>
      </c>
      <c r="J3335" t="s">
        <v>29</v>
      </c>
      <c r="K3335" t="s">
        <v>30</v>
      </c>
      <c r="L3335">
        <v>25530000</v>
      </c>
      <c r="M3335">
        <v>1996</v>
      </c>
      <c r="N3335">
        <v>5.2</v>
      </c>
      <c r="O3335">
        <v>-5482285</v>
      </c>
      <c r="R3335" t="s">
        <v>4611</v>
      </c>
      <c r="S3335" cm="1">
        <f t="array" ref="S3335">AVERAGE(IF(Table7[director_name]=R3335, Table7[imdb_score]))</f>
        <v>5.4</v>
      </c>
      <c r="T3335" t="str">
        <f>IF(Table8[[#This Row],[Average]] &gt; $V$7, "Higher", "Lower")</f>
        <v>Lower</v>
      </c>
    </row>
    <row r="3336" spans="1:20" x14ac:dyDescent="0.3">
      <c r="A3336" t="s">
        <v>4991</v>
      </c>
      <c r="B3336">
        <v>15</v>
      </c>
      <c r="C3336">
        <v>105</v>
      </c>
      <c r="D3336">
        <v>13854000</v>
      </c>
      <c r="E3336" t="s">
        <v>6056</v>
      </c>
      <c r="F3336" t="s">
        <v>5345</v>
      </c>
      <c r="G3336" t="s">
        <v>6976</v>
      </c>
      <c r="H3336">
        <v>21079</v>
      </c>
      <c r="I3336">
        <v>55</v>
      </c>
      <c r="J3336" t="s">
        <v>29</v>
      </c>
      <c r="K3336" t="s">
        <v>30</v>
      </c>
      <c r="L3336">
        <v>20000000</v>
      </c>
      <c r="M3336">
        <v>1988</v>
      </c>
      <c r="N3336">
        <v>5.2</v>
      </c>
      <c r="O3336">
        <v>-6146000</v>
      </c>
      <c r="R3336" t="s">
        <v>4588</v>
      </c>
      <c r="S3336" cm="1">
        <f t="array" ref="S3336">AVERAGE(IF(Table7[director_name]=R3336, Table7[imdb_score]))</f>
        <v>5.4</v>
      </c>
      <c r="T3336" t="str">
        <f>IF(Table8[[#This Row],[Average]] &gt; $V$7, "Higher", "Lower")</f>
        <v>Lower</v>
      </c>
    </row>
    <row r="3337" spans="1:20" x14ac:dyDescent="0.3">
      <c r="A3337" t="s">
        <v>1005</v>
      </c>
      <c r="B3337">
        <v>32</v>
      </c>
      <c r="C3337">
        <v>118</v>
      </c>
      <c r="D3337">
        <v>13000000</v>
      </c>
      <c r="E3337" t="s">
        <v>6977</v>
      </c>
      <c r="F3337" t="s">
        <v>6978</v>
      </c>
      <c r="G3337" t="s">
        <v>6979</v>
      </c>
      <c r="H3337">
        <v>10895</v>
      </c>
      <c r="I3337">
        <v>150</v>
      </c>
      <c r="J3337" t="s">
        <v>29</v>
      </c>
      <c r="K3337" t="s">
        <v>30</v>
      </c>
      <c r="L3337">
        <v>24000000</v>
      </c>
      <c r="M3337">
        <v>1978</v>
      </c>
      <c r="N3337">
        <v>5.2</v>
      </c>
      <c r="O3337">
        <v>-11000000</v>
      </c>
      <c r="R3337" t="s">
        <v>4601</v>
      </c>
      <c r="S3337" cm="1">
        <f t="array" ref="S3337">AVERAGE(IF(Table7[director_name]=R3337, Table7[imdb_score]))</f>
        <v>5.4</v>
      </c>
      <c r="T3337" t="str">
        <f>IF(Table8[[#This Row],[Average]] &gt; $V$7, "Higher", "Lower")</f>
        <v>Lower</v>
      </c>
    </row>
    <row r="3338" spans="1:20" x14ac:dyDescent="0.3">
      <c r="A3338" t="s">
        <v>4269</v>
      </c>
      <c r="B3338">
        <v>82</v>
      </c>
      <c r="C3338">
        <v>110</v>
      </c>
      <c r="D3338">
        <v>14469428</v>
      </c>
      <c r="E3338" t="s">
        <v>289</v>
      </c>
      <c r="F3338" t="s">
        <v>6980</v>
      </c>
      <c r="G3338" t="s">
        <v>6981</v>
      </c>
      <c r="H3338">
        <v>10667</v>
      </c>
      <c r="I3338">
        <v>95</v>
      </c>
      <c r="J3338" t="s">
        <v>29</v>
      </c>
      <c r="K3338" t="s">
        <v>30</v>
      </c>
      <c r="L3338">
        <v>26000000</v>
      </c>
      <c r="M3338">
        <v>2004</v>
      </c>
      <c r="N3338">
        <v>5.2</v>
      </c>
      <c r="O3338">
        <v>-11530572</v>
      </c>
      <c r="R3338" t="s">
        <v>4566</v>
      </c>
      <c r="S3338" cm="1">
        <f t="array" ref="S3338">AVERAGE(IF(Table7[director_name]=R3338, Table7[imdb_score]))</f>
        <v>5.4</v>
      </c>
      <c r="T3338" t="str">
        <f>IF(Table8[[#This Row],[Average]] &gt; $V$7, "Higher", "Lower")</f>
        <v>Lower</v>
      </c>
    </row>
    <row r="3339" spans="1:20" x14ac:dyDescent="0.3">
      <c r="A3339" t="s">
        <v>4765</v>
      </c>
      <c r="B3339">
        <v>2</v>
      </c>
      <c r="C3339">
        <v>118</v>
      </c>
      <c r="D3339">
        <v>800000</v>
      </c>
      <c r="E3339" t="s">
        <v>4890</v>
      </c>
      <c r="F3339" t="s">
        <v>2914</v>
      </c>
      <c r="G3339" t="s">
        <v>6982</v>
      </c>
      <c r="H3339">
        <v>892</v>
      </c>
      <c r="I3339">
        <v>21</v>
      </c>
      <c r="J3339" t="s">
        <v>29</v>
      </c>
      <c r="K3339" t="s">
        <v>30</v>
      </c>
      <c r="L3339">
        <v>14000000</v>
      </c>
      <c r="M3339">
        <v>1981</v>
      </c>
      <c r="N3339">
        <v>5.2</v>
      </c>
      <c r="O3339">
        <v>-13200000</v>
      </c>
      <c r="R3339" t="s">
        <v>4546</v>
      </c>
      <c r="S3339" cm="1">
        <f t="array" ref="S3339">AVERAGE(IF(Table7[director_name]=R3339, Table7[imdb_score]))</f>
        <v>5.4</v>
      </c>
      <c r="T3339" t="str">
        <f>IF(Table8[[#This Row],[Average]] &gt; $V$7, "Higher", "Lower")</f>
        <v>Lower</v>
      </c>
    </row>
    <row r="3340" spans="1:20" x14ac:dyDescent="0.3">
      <c r="A3340" t="s">
        <v>4773</v>
      </c>
      <c r="B3340">
        <v>73</v>
      </c>
      <c r="C3340">
        <v>105</v>
      </c>
      <c r="D3340">
        <v>20422207</v>
      </c>
      <c r="E3340" t="s">
        <v>699</v>
      </c>
      <c r="F3340" t="s">
        <v>635</v>
      </c>
      <c r="G3340" t="s">
        <v>6983</v>
      </c>
      <c r="H3340">
        <v>15052</v>
      </c>
      <c r="I3340">
        <v>116</v>
      </c>
      <c r="J3340" t="s">
        <v>29</v>
      </c>
      <c r="K3340" t="s">
        <v>30</v>
      </c>
      <c r="L3340">
        <v>35000000</v>
      </c>
      <c r="M3340">
        <v>2004</v>
      </c>
      <c r="N3340">
        <v>5.2</v>
      </c>
      <c r="O3340">
        <v>-14577793</v>
      </c>
      <c r="R3340" t="s">
        <v>4578</v>
      </c>
      <c r="S3340" cm="1">
        <f t="array" ref="S3340">AVERAGE(IF(Table7[director_name]=R3340, Table7[imdb_score]))</f>
        <v>5.4</v>
      </c>
      <c r="T3340" t="str">
        <f>IF(Table8[[#This Row],[Average]] &gt; $V$7, "Higher", "Lower")</f>
        <v>Lower</v>
      </c>
    </row>
    <row r="3341" spans="1:20" x14ac:dyDescent="0.3">
      <c r="A3341" t="s">
        <v>4770</v>
      </c>
      <c r="B3341">
        <v>98</v>
      </c>
      <c r="C3341">
        <v>108</v>
      </c>
      <c r="D3341">
        <v>22108977</v>
      </c>
      <c r="E3341" t="s">
        <v>6631</v>
      </c>
      <c r="F3341" t="s">
        <v>1974</v>
      </c>
      <c r="G3341" t="s">
        <v>6984</v>
      </c>
      <c r="H3341">
        <v>29861</v>
      </c>
      <c r="I3341">
        <v>132</v>
      </c>
      <c r="J3341" t="s">
        <v>29</v>
      </c>
      <c r="K3341" t="s">
        <v>1119</v>
      </c>
      <c r="L3341">
        <v>41000000</v>
      </c>
      <c r="M3341">
        <v>2003</v>
      </c>
      <c r="N3341">
        <v>5.2</v>
      </c>
      <c r="O3341">
        <v>-18891023</v>
      </c>
      <c r="R3341" t="s">
        <v>4580</v>
      </c>
      <c r="S3341" cm="1">
        <f t="array" ref="S3341">AVERAGE(IF(Table7[director_name]=R3341, Table7[imdb_score]))</f>
        <v>5.4</v>
      </c>
      <c r="T3341" t="str">
        <f>IF(Table8[[#This Row],[Average]] &gt; $V$7, "Higher", "Lower")</f>
        <v>Lower</v>
      </c>
    </row>
    <row r="3342" spans="1:20" x14ac:dyDescent="0.3">
      <c r="A3342" t="s">
        <v>4882</v>
      </c>
      <c r="B3342">
        <v>60</v>
      </c>
      <c r="C3342">
        <v>104</v>
      </c>
      <c r="D3342">
        <v>4064333</v>
      </c>
      <c r="E3342" t="s">
        <v>3179</v>
      </c>
      <c r="F3342" t="s">
        <v>761</v>
      </c>
      <c r="G3342" t="s">
        <v>6985</v>
      </c>
      <c r="H3342">
        <v>24790</v>
      </c>
      <c r="I3342">
        <v>173</v>
      </c>
      <c r="J3342" t="s">
        <v>29</v>
      </c>
      <c r="K3342" t="s">
        <v>30</v>
      </c>
      <c r="L3342">
        <v>25000000</v>
      </c>
      <c r="M3342">
        <v>1995</v>
      </c>
      <c r="N3342">
        <v>5.2</v>
      </c>
      <c r="O3342">
        <v>-20935667</v>
      </c>
      <c r="R3342" t="s">
        <v>4575</v>
      </c>
      <c r="S3342" cm="1">
        <f t="array" ref="S3342">AVERAGE(IF(Table7[director_name]=R3342, Table7[imdb_score]))</f>
        <v>5.4</v>
      </c>
      <c r="T3342" t="str">
        <f>IF(Table8[[#This Row],[Average]] &gt; $V$7, "Higher", "Lower")</f>
        <v>Lower</v>
      </c>
    </row>
    <row r="3343" spans="1:20" x14ac:dyDescent="0.3">
      <c r="A3343" t="s">
        <v>4779</v>
      </c>
      <c r="B3343">
        <v>68</v>
      </c>
      <c r="C3343">
        <v>102</v>
      </c>
      <c r="D3343">
        <v>11227940</v>
      </c>
      <c r="E3343" t="s">
        <v>6986</v>
      </c>
      <c r="F3343" t="s">
        <v>6602</v>
      </c>
      <c r="G3343" t="s">
        <v>6987</v>
      </c>
      <c r="H3343">
        <v>8367</v>
      </c>
      <c r="I3343">
        <v>94</v>
      </c>
      <c r="J3343" t="s">
        <v>29</v>
      </c>
      <c r="K3343" t="s">
        <v>30</v>
      </c>
      <c r="L3343">
        <v>34000000</v>
      </c>
      <c r="M3343">
        <v>1999</v>
      </c>
      <c r="N3343">
        <v>5.2</v>
      </c>
      <c r="O3343">
        <v>-22772060</v>
      </c>
      <c r="R3343" t="s">
        <v>4564</v>
      </c>
      <c r="S3343" cm="1">
        <f t="array" ref="S3343">AVERAGE(IF(Table7[director_name]=R3343, Table7[imdb_score]))</f>
        <v>5.4</v>
      </c>
      <c r="T3343" t="str">
        <f>IF(Table8[[#This Row],[Average]] &gt; $V$7, "Higher", "Lower")</f>
        <v>Lower</v>
      </c>
    </row>
    <row r="3344" spans="1:20" x14ac:dyDescent="0.3">
      <c r="A3344" t="s">
        <v>2044</v>
      </c>
      <c r="B3344">
        <v>169</v>
      </c>
      <c r="C3344">
        <v>93</v>
      </c>
      <c r="D3344">
        <v>59475623</v>
      </c>
      <c r="E3344" t="s">
        <v>6988</v>
      </c>
      <c r="F3344" t="s">
        <v>5345</v>
      </c>
      <c r="G3344" t="s">
        <v>6989</v>
      </c>
      <c r="H3344">
        <v>49739</v>
      </c>
      <c r="I3344">
        <v>407</v>
      </c>
      <c r="J3344" t="s">
        <v>29</v>
      </c>
      <c r="K3344" t="s">
        <v>30</v>
      </c>
      <c r="L3344">
        <v>90000000</v>
      </c>
      <c r="M3344">
        <v>2004</v>
      </c>
      <c r="N3344">
        <v>5.2</v>
      </c>
      <c r="O3344">
        <v>-30524377</v>
      </c>
      <c r="R3344" t="s">
        <v>4614</v>
      </c>
      <c r="S3344" cm="1">
        <f t="array" ref="S3344">AVERAGE(IF(Table7[director_name]=R3344, Table7[imdb_score]))</f>
        <v>5.4</v>
      </c>
      <c r="T3344" t="str">
        <f>IF(Table8[[#This Row],[Average]] &gt; $V$7, "Higher", "Lower")</f>
        <v>Lower</v>
      </c>
    </row>
    <row r="3345" spans="1:20" x14ac:dyDescent="0.3">
      <c r="A3345" t="s">
        <v>4738</v>
      </c>
      <c r="B3345">
        <v>237</v>
      </c>
      <c r="C3345">
        <v>113</v>
      </c>
      <c r="D3345">
        <v>28031250</v>
      </c>
      <c r="E3345" t="s">
        <v>3100</v>
      </c>
      <c r="F3345" t="s">
        <v>3495</v>
      </c>
      <c r="G3345" t="s">
        <v>6990</v>
      </c>
      <c r="H3345">
        <v>88146</v>
      </c>
      <c r="I3345">
        <v>814</v>
      </c>
      <c r="J3345" t="s">
        <v>29</v>
      </c>
      <c r="K3345" t="s">
        <v>200</v>
      </c>
      <c r="L3345">
        <v>60000000</v>
      </c>
      <c r="M3345">
        <v>2005</v>
      </c>
      <c r="N3345">
        <v>5.2</v>
      </c>
      <c r="O3345">
        <v>-31968750</v>
      </c>
      <c r="R3345" t="s">
        <v>4595</v>
      </c>
      <c r="S3345" cm="1">
        <f t="array" ref="S3345">AVERAGE(IF(Table7[director_name]=R3345, Table7[imdb_score]))</f>
        <v>5.4</v>
      </c>
      <c r="T3345" t="str">
        <f>IF(Table8[[#This Row],[Average]] &gt; $V$7, "Higher", "Lower")</f>
        <v>Lower</v>
      </c>
    </row>
    <row r="3346" spans="1:20" x14ac:dyDescent="0.3">
      <c r="A3346" t="s">
        <v>4154</v>
      </c>
      <c r="B3346">
        <v>31</v>
      </c>
      <c r="C3346">
        <v>110</v>
      </c>
      <c r="D3346">
        <v>623374</v>
      </c>
      <c r="E3346" t="s">
        <v>6991</v>
      </c>
      <c r="F3346" t="s">
        <v>198</v>
      </c>
      <c r="G3346" t="s">
        <v>6992</v>
      </c>
      <c r="H3346">
        <v>4757</v>
      </c>
      <c r="I3346">
        <v>67</v>
      </c>
      <c r="J3346" t="s">
        <v>29</v>
      </c>
      <c r="K3346" t="s">
        <v>30</v>
      </c>
      <c r="L3346">
        <v>38000000</v>
      </c>
      <c r="M3346">
        <v>2001</v>
      </c>
      <c r="N3346">
        <v>5.2</v>
      </c>
      <c r="O3346">
        <v>-37376626</v>
      </c>
      <c r="R3346" t="s">
        <v>4583</v>
      </c>
      <c r="S3346" cm="1">
        <f t="array" ref="S3346">AVERAGE(IF(Table7[director_name]=R3346, Table7[imdb_score]))</f>
        <v>5.4</v>
      </c>
      <c r="T3346" t="str">
        <f>IF(Table8[[#This Row],[Average]] &gt; $V$7, "Higher", "Lower")</f>
        <v>Lower</v>
      </c>
    </row>
    <row r="3347" spans="1:20" x14ac:dyDescent="0.3">
      <c r="A3347" t="s">
        <v>4002</v>
      </c>
      <c r="B3347">
        <v>264</v>
      </c>
      <c r="C3347">
        <v>112</v>
      </c>
      <c r="D3347">
        <v>102176165</v>
      </c>
      <c r="E3347" t="s">
        <v>6993</v>
      </c>
      <c r="F3347" t="s">
        <v>924</v>
      </c>
      <c r="G3347" t="s">
        <v>6994</v>
      </c>
      <c r="H3347">
        <v>117927</v>
      </c>
      <c r="I3347">
        <v>501</v>
      </c>
      <c r="J3347" t="s">
        <v>29</v>
      </c>
      <c r="K3347" t="s">
        <v>30</v>
      </c>
      <c r="L3347">
        <v>145000000</v>
      </c>
      <c r="M3347">
        <v>2008</v>
      </c>
      <c r="N3347">
        <v>5.2</v>
      </c>
      <c r="O3347">
        <v>-42823835</v>
      </c>
      <c r="R3347" t="s">
        <v>4569</v>
      </c>
      <c r="S3347" cm="1">
        <f t="array" ref="S3347">AVERAGE(IF(Table7[director_name]=R3347, Table7[imdb_score]))</f>
        <v>5.4</v>
      </c>
      <c r="T3347" t="str">
        <f>IF(Table8[[#This Row],[Average]] &gt; $V$7, "Higher", "Lower")</f>
        <v>Lower</v>
      </c>
    </row>
    <row r="3348" spans="1:20" x14ac:dyDescent="0.3">
      <c r="A3348" t="s">
        <v>4800</v>
      </c>
      <c r="B3348">
        <v>113</v>
      </c>
      <c r="C3348">
        <v>87</v>
      </c>
      <c r="D3348">
        <v>36073232</v>
      </c>
      <c r="E3348" t="s">
        <v>2197</v>
      </c>
      <c r="F3348" t="s">
        <v>6995</v>
      </c>
      <c r="G3348" t="s">
        <v>6996</v>
      </c>
      <c r="H3348">
        <v>8913</v>
      </c>
      <c r="I3348">
        <v>66</v>
      </c>
      <c r="J3348" t="s">
        <v>29</v>
      </c>
      <c r="K3348" t="s">
        <v>30</v>
      </c>
      <c r="L3348">
        <v>80000000</v>
      </c>
      <c r="M3348">
        <v>2013</v>
      </c>
      <c r="N3348">
        <v>5.2</v>
      </c>
      <c r="O3348">
        <v>-43926768</v>
      </c>
      <c r="R3348" t="s">
        <v>4559</v>
      </c>
      <c r="S3348" cm="1">
        <f t="array" ref="S3348">AVERAGE(IF(Table7[director_name]=R3348, Table7[imdb_score]))</f>
        <v>5.4</v>
      </c>
      <c r="T3348" t="str">
        <f>IF(Table8[[#This Row],[Average]] &gt; $V$7, "Higher", "Lower")</f>
        <v>Lower</v>
      </c>
    </row>
    <row r="3349" spans="1:20" x14ac:dyDescent="0.3">
      <c r="A3349" t="s">
        <v>4927</v>
      </c>
      <c r="B3349">
        <v>100</v>
      </c>
      <c r="C3349">
        <v>99</v>
      </c>
      <c r="D3349">
        <v>117559438</v>
      </c>
      <c r="E3349" t="s">
        <v>2113</v>
      </c>
      <c r="F3349" t="s">
        <v>2223</v>
      </c>
      <c r="G3349" t="s">
        <v>6997</v>
      </c>
      <c r="H3349">
        <v>66941</v>
      </c>
      <c r="I3349">
        <v>148</v>
      </c>
      <c r="J3349" t="s">
        <v>29</v>
      </c>
      <c r="K3349" t="s">
        <v>30</v>
      </c>
      <c r="L3349">
        <v>30000000</v>
      </c>
      <c r="M3349">
        <v>2000</v>
      </c>
      <c r="N3349">
        <v>5.0999999999999996</v>
      </c>
      <c r="O3349">
        <v>87559438</v>
      </c>
      <c r="R3349" t="s">
        <v>4593</v>
      </c>
      <c r="S3349" cm="1">
        <f t="array" ref="S3349">AVERAGE(IF(Table7[director_name]=R3349, Table7[imdb_score]))</f>
        <v>5.4</v>
      </c>
      <c r="T3349" t="str">
        <f>IF(Table8[[#This Row],[Average]] &gt; $V$7, "Higher", "Lower")</f>
        <v>Lower</v>
      </c>
    </row>
    <row r="3350" spans="1:20" x14ac:dyDescent="0.3">
      <c r="A3350" t="s">
        <v>1655</v>
      </c>
      <c r="B3350">
        <v>103</v>
      </c>
      <c r="C3350">
        <v>100</v>
      </c>
      <c r="D3350">
        <v>85570368</v>
      </c>
      <c r="E3350" t="s">
        <v>5827</v>
      </c>
      <c r="F3350" t="s">
        <v>478</v>
      </c>
      <c r="G3350" t="s">
        <v>6998</v>
      </c>
      <c r="H3350">
        <v>44885</v>
      </c>
      <c r="I3350">
        <v>107</v>
      </c>
      <c r="J3350" t="s">
        <v>29</v>
      </c>
      <c r="K3350" t="s">
        <v>30</v>
      </c>
      <c r="L3350">
        <v>38000000</v>
      </c>
      <c r="M3350">
        <v>2002</v>
      </c>
      <c r="N3350">
        <v>5.0999999999999996</v>
      </c>
      <c r="O3350">
        <v>47570368</v>
      </c>
      <c r="R3350" t="s">
        <v>4554</v>
      </c>
      <c r="S3350" cm="1">
        <f t="array" ref="S3350">AVERAGE(IF(Table7[director_name]=R3350, Table7[imdb_score]))</f>
        <v>5.4</v>
      </c>
      <c r="T3350" t="str">
        <f>IF(Table8[[#This Row],[Average]] &gt; $V$7, "Higher", "Lower")</f>
        <v>Lower</v>
      </c>
    </row>
    <row r="3351" spans="1:20" x14ac:dyDescent="0.3">
      <c r="A3351" t="s">
        <v>4957</v>
      </c>
      <c r="B3351">
        <v>67</v>
      </c>
      <c r="C3351">
        <v>99</v>
      </c>
      <c r="D3351">
        <v>81150692</v>
      </c>
      <c r="E3351" t="s">
        <v>3413</v>
      </c>
      <c r="F3351" t="s">
        <v>3875</v>
      </c>
      <c r="G3351" t="s">
        <v>6999</v>
      </c>
      <c r="H3351">
        <v>20219</v>
      </c>
      <c r="I3351">
        <v>100</v>
      </c>
      <c r="J3351" t="s">
        <v>29</v>
      </c>
      <c r="K3351" t="s">
        <v>442</v>
      </c>
      <c r="L3351">
        <v>35000000</v>
      </c>
      <c r="M3351">
        <v>2002</v>
      </c>
      <c r="N3351">
        <v>5.0999999999999996</v>
      </c>
      <c r="O3351">
        <v>46150692</v>
      </c>
      <c r="R3351" t="s">
        <v>3463</v>
      </c>
      <c r="S3351" cm="1">
        <f t="array" ref="S3351">AVERAGE(IF(Table7[director_name]=R3351, Table7[imdb_score]))</f>
        <v>5.3999999999999995</v>
      </c>
      <c r="T3351" t="str">
        <f>IF(Table8[[#This Row],[Average]] &gt; $V$7, "Higher", "Lower")</f>
        <v>Lower</v>
      </c>
    </row>
    <row r="3352" spans="1:20" x14ac:dyDescent="0.3">
      <c r="A3352" t="s">
        <v>3694</v>
      </c>
      <c r="B3352">
        <v>151</v>
      </c>
      <c r="C3352">
        <v>89</v>
      </c>
      <c r="D3352">
        <v>90703745</v>
      </c>
      <c r="E3352" t="s">
        <v>676</v>
      </c>
      <c r="F3352" t="s">
        <v>7000</v>
      </c>
      <c r="G3352" t="s">
        <v>7001</v>
      </c>
      <c r="H3352">
        <v>93748</v>
      </c>
      <c r="I3352">
        <v>410</v>
      </c>
      <c r="J3352" t="s">
        <v>29</v>
      </c>
      <c r="K3352" t="s">
        <v>30</v>
      </c>
      <c r="L3352">
        <v>45000000</v>
      </c>
      <c r="M3352">
        <v>2006</v>
      </c>
      <c r="N3352">
        <v>5.0999999999999996</v>
      </c>
      <c r="O3352">
        <v>45703745</v>
      </c>
      <c r="R3352" t="s">
        <v>4621</v>
      </c>
      <c r="S3352" cm="1">
        <f t="array" ref="S3352">AVERAGE(IF(Table7[director_name]=R3352, Table7[imdb_score]))</f>
        <v>5.3999999999999995</v>
      </c>
      <c r="T3352" t="str">
        <f>IF(Table8[[#This Row],[Average]] &gt; $V$7, "Higher", "Lower")</f>
        <v>Lower</v>
      </c>
    </row>
    <row r="3353" spans="1:20" x14ac:dyDescent="0.3">
      <c r="A3353" t="s">
        <v>3785</v>
      </c>
      <c r="B3353">
        <v>114</v>
      </c>
      <c r="C3353">
        <v>105</v>
      </c>
      <c r="D3353">
        <v>93815117</v>
      </c>
      <c r="E3353" t="s">
        <v>699</v>
      </c>
      <c r="F3353" t="s">
        <v>1644</v>
      </c>
      <c r="G3353" t="s">
        <v>7002</v>
      </c>
      <c r="H3353">
        <v>68417</v>
      </c>
      <c r="I3353">
        <v>242</v>
      </c>
      <c r="J3353" t="s">
        <v>29</v>
      </c>
      <c r="K3353" t="s">
        <v>30</v>
      </c>
      <c r="L3353">
        <v>55000000</v>
      </c>
      <c r="M3353">
        <v>2002</v>
      </c>
      <c r="N3353">
        <v>5.0999999999999996</v>
      </c>
      <c r="O3353">
        <v>38815117</v>
      </c>
      <c r="R3353" t="s">
        <v>3463</v>
      </c>
      <c r="S3353" cm="1">
        <f t="array" ref="S3353">AVERAGE(IF(Table7[director_name]=R3353, Table7[imdb_score]))</f>
        <v>5.3999999999999995</v>
      </c>
      <c r="T3353" t="str">
        <f>IF(Table8[[#This Row],[Average]] &gt; $V$7, "Higher", "Lower")</f>
        <v>Lower</v>
      </c>
    </row>
    <row r="3354" spans="1:20" x14ac:dyDescent="0.3">
      <c r="A3354" t="s">
        <v>4952</v>
      </c>
      <c r="B3354">
        <v>129</v>
      </c>
      <c r="C3354">
        <v>86</v>
      </c>
      <c r="D3354">
        <v>40041683</v>
      </c>
      <c r="E3354" t="s">
        <v>1699</v>
      </c>
      <c r="F3354" t="s">
        <v>7003</v>
      </c>
      <c r="G3354" t="s">
        <v>7004</v>
      </c>
      <c r="H3354">
        <v>34620</v>
      </c>
      <c r="I3354">
        <v>107</v>
      </c>
      <c r="J3354" t="s">
        <v>29</v>
      </c>
      <c r="K3354" t="s">
        <v>30</v>
      </c>
      <c r="L3354">
        <v>2500000</v>
      </c>
      <c r="M3354">
        <v>2013</v>
      </c>
      <c r="N3354">
        <v>5.0999999999999996</v>
      </c>
      <c r="O3354">
        <v>37541683</v>
      </c>
      <c r="R3354" t="s">
        <v>4621</v>
      </c>
      <c r="S3354" cm="1">
        <f t="array" ref="S3354">AVERAGE(IF(Table7[director_name]=R3354, Table7[imdb_score]))</f>
        <v>5.3999999999999995</v>
      </c>
      <c r="T3354" t="str">
        <f>IF(Table8[[#This Row],[Average]] &gt; $V$7, "Higher", "Lower")</f>
        <v>Lower</v>
      </c>
    </row>
    <row r="3355" spans="1:20" x14ac:dyDescent="0.3">
      <c r="A3355" t="s">
        <v>4874</v>
      </c>
      <c r="B3355">
        <v>30</v>
      </c>
      <c r="C3355">
        <v>87</v>
      </c>
      <c r="D3355">
        <v>33349949</v>
      </c>
      <c r="E3355" t="s">
        <v>1310</v>
      </c>
      <c r="F3355" t="s">
        <v>7005</v>
      </c>
      <c r="G3355" t="s">
        <v>7006</v>
      </c>
      <c r="H3355">
        <v>9010</v>
      </c>
      <c r="I3355">
        <v>199</v>
      </c>
      <c r="J3355" t="s">
        <v>29</v>
      </c>
      <c r="K3355" t="s">
        <v>30</v>
      </c>
      <c r="L3355">
        <v>2500000</v>
      </c>
      <c r="M3355">
        <v>2012</v>
      </c>
      <c r="N3355">
        <v>5.0999999999999996</v>
      </c>
      <c r="O3355">
        <v>30849949</v>
      </c>
      <c r="R3355" t="s">
        <v>3463</v>
      </c>
      <c r="S3355" cm="1">
        <f t="array" ref="S3355">AVERAGE(IF(Table7[director_name]=R3355, Table7[imdb_score]))</f>
        <v>5.3999999999999995</v>
      </c>
      <c r="T3355" t="str">
        <f>IF(Table8[[#This Row],[Average]] &gt; $V$7, "Higher", "Lower")</f>
        <v>Lower</v>
      </c>
    </row>
    <row r="3356" spans="1:20" x14ac:dyDescent="0.3">
      <c r="A3356" t="s">
        <v>2824</v>
      </c>
      <c r="B3356">
        <v>144</v>
      </c>
      <c r="C3356">
        <v>107</v>
      </c>
      <c r="D3356">
        <v>80270227</v>
      </c>
      <c r="E3356" t="s">
        <v>2411</v>
      </c>
      <c r="F3356" t="s">
        <v>7007</v>
      </c>
      <c r="G3356" t="s">
        <v>7008</v>
      </c>
      <c r="H3356">
        <v>66382</v>
      </c>
      <c r="I3356">
        <v>612</v>
      </c>
      <c r="J3356" t="s">
        <v>29</v>
      </c>
      <c r="K3356" t="s">
        <v>30</v>
      </c>
      <c r="L3356">
        <v>50000000</v>
      </c>
      <c r="M3356">
        <v>2005</v>
      </c>
      <c r="N3356">
        <v>5.0999999999999996</v>
      </c>
      <c r="O3356">
        <v>30270227</v>
      </c>
      <c r="R3356" t="s">
        <v>4621</v>
      </c>
      <c r="S3356" cm="1">
        <f t="array" ref="S3356">AVERAGE(IF(Table7[director_name]=R3356, Table7[imdb_score]))</f>
        <v>5.3999999999999995</v>
      </c>
      <c r="T3356" t="str">
        <f>IF(Table8[[#This Row],[Average]] &gt; $V$7, "Higher", "Lower")</f>
        <v>Lower</v>
      </c>
    </row>
    <row r="3357" spans="1:20" x14ac:dyDescent="0.3">
      <c r="A3357" t="s">
        <v>3435</v>
      </c>
      <c r="B3357">
        <v>35</v>
      </c>
      <c r="C3357">
        <v>98</v>
      </c>
      <c r="D3357">
        <v>24629916</v>
      </c>
      <c r="E3357" t="s">
        <v>3307</v>
      </c>
      <c r="F3357" t="s">
        <v>2003</v>
      </c>
      <c r="G3357" t="s">
        <v>7009</v>
      </c>
      <c r="H3357">
        <v>12942</v>
      </c>
      <c r="I3357">
        <v>34</v>
      </c>
      <c r="J3357" t="s">
        <v>29</v>
      </c>
      <c r="K3357" t="s">
        <v>30</v>
      </c>
      <c r="L3357">
        <v>3000000</v>
      </c>
      <c r="M3357">
        <v>1997</v>
      </c>
      <c r="N3357">
        <v>5.0999999999999996</v>
      </c>
      <c r="O3357">
        <v>21629916</v>
      </c>
      <c r="R3357" t="s">
        <v>3463</v>
      </c>
      <c r="S3357" cm="1">
        <f t="array" ref="S3357">AVERAGE(IF(Table7[director_name]=R3357, Table7[imdb_score]))</f>
        <v>5.3999999999999995</v>
      </c>
      <c r="T3357" t="str">
        <f>IF(Table8[[#This Row],[Average]] &gt; $V$7, "Higher", "Lower")</f>
        <v>Lower</v>
      </c>
    </row>
    <row r="3358" spans="1:20" x14ac:dyDescent="0.3">
      <c r="A3358" t="s">
        <v>4541</v>
      </c>
      <c r="B3358">
        <v>39</v>
      </c>
      <c r="C3358">
        <v>99</v>
      </c>
      <c r="D3358">
        <v>51432423</v>
      </c>
      <c r="E3358" t="s">
        <v>7010</v>
      </c>
      <c r="F3358" t="s">
        <v>7011</v>
      </c>
      <c r="G3358" t="s">
        <v>7012</v>
      </c>
      <c r="H3358">
        <v>15074</v>
      </c>
      <c r="I3358">
        <v>72</v>
      </c>
      <c r="J3358" t="s">
        <v>29</v>
      </c>
      <c r="K3358" t="s">
        <v>30</v>
      </c>
      <c r="L3358">
        <v>30000000</v>
      </c>
      <c r="M3358">
        <v>2002</v>
      </c>
      <c r="N3358">
        <v>5.0999999999999996</v>
      </c>
      <c r="O3358">
        <v>21432423</v>
      </c>
      <c r="R3358" t="s">
        <v>4625</v>
      </c>
      <c r="S3358" cm="1">
        <f t="array" ref="S3358">AVERAGE(IF(Table7[director_name]=R3358, Table7[imdb_score]))</f>
        <v>5.35</v>
      </c>
      <c r="T3358" t="str">
        <f>IF(Table8[[#This Row],[Average]] &gt; $V$7, "Higher", "Lower")</f>
        <v>Lower</v>
      </c>
    </row>
    <row r="3359" spans="1:20" x14ac:dyDescent="0.3">
      <c r="A3359" t="s">
        <v>4878</v>
      </c>
      <c r="B3359">
        <v>52</v>
      </c>
      <c r="C3359">
        <v>87</v>
      </c>
      <c r="D3359">
        <v>37566230</v>
      </c>
      <c r="E3359" t="s">
        <v>7013</v>
      </c>
      <c r="F3359" t="s">
        <v>5918</v>
      </c>
      <c r="G3359" t="s">
        <v>7014</v>
      </c>
      <c r="H3359">
        <v>3407</v>
      </c>
      <c r="I3359">
        <v>48</v>
      </c>
      <c r="J3359" t="s">
        <v>29</v>
      </c>
      <c r="K3359" t="s">
        <v>30</v>
      </c>
      <c r="L3359">
        <v>17000000</v>
      </c>
      <c r="M3359">
        <v>2003</v>
      </c>
      <c r="N3359">
        <v>5.0999999999999996</v>
      </c>
      <c r="O3359">
        <v>20566230</v>
      </c>
      <c r="R3359" t="s">
        <v>4628</v>
      </c>
      <c r="S3359" cm="1">
        <f t="array" ref="S3359">AVERAGE(IF(Table7[director_name]=R3359, Table7[imdb_score]))</f>
        <v>5.35</v>
      </c>
      <c r="T3359" t="str">
        <f>IF(Table8[[#This Row],[Average]] &gt; $V$7, "Higher", "Lower")</f>
        <v>Lower</v>
      </c>
    </row>
    <row r="3360" spans="1:20" x14ac:dyDescent="0.3">
      <c r="A3360" t="s">
        <v>4954</v>
      </c>
      <c r="B3360">
        <v>37</v>
      </c>
      <c r="C3360">
        <v>86</v>
      </c>
      <c r="D3360">
        <v>34308901</v>
      </c>
      <c r="E3360" t="s">
        <v>338</v>
      </c>
      <c r="F3360" t="s">
        <v>6488</v>
      </c>
      <c r="G3360" t="s">
        <v>7015</v>
      </c>
      <c r="H3360">
        <v>15939</v>
      </c>
      <c r="I3360">
        <v>87</v>
      </c>
      <c r="J3360" t="s">
        <v>29</v>
      </c>
      <c r="K3360" t="s">
        <v>30</v>
      </c>
      <c r="L3360">
        <v>16000000</v>
      </c>
      <c r="M3360">
        <v>2003</v>
      </c>
      <c r="N3360">
        <v>5.0999999999999996</v>
      </c>
      <c r="O3360">
        <v>18308901</v>
      </c>
      <c r="R3360" t="s">
        <v>4631</v>
      </c>
      <c r="S3360" cm="1">
        <f t="array" ref="S3360">AVERAGE(IF(Table7[director_name]=R3360, Table7[imdb_score]))</f>
        <v>5.35</v>
      </c>
      <c r="T3360" t="str">
        <f>IF(Table8[[#This Row],[Average]] &gt; $V$7, "Higher", "Lower")</f>
        <v>Lower</v>
      </c>
    </row>
    <row r="3361" spans="1:20" x14ac:dyDescent="0.3">
      <c r="A3361" t="s">
        <v>4853</v>
      </c>
      <c r="B3361">
        <v>12</v>
      </c>
      <c r="C3361">
        <v>94</v>
      </c>
      <c r="D3361">
        <v>19281235</v>
      </c>
      <c r="E3361" t="s">
        <v>1569</v>
      </c>
      <c r="F3361" t="s">
        <v>7016</v>
      </c>
      <c r="G3361" t="s">
        <v>7017</v>
      </c>
      <c r="H3361">
        <v>3571</v>
      </c>
      <c r="I3361">
        <v>11</v>
      </c>
      <c r="J3361" t="s">
        <v>29</v>
      </c>
      <c r="K3361" t="s">
        <v>30</v>
      </c>
      <c r="L3361">
        <v>5000000</v>
      </c>
      <c r="M3361">
        <v>1991</v>
      </c>
      <c r="N3361">
        <v>5.0999999999999996</v>
      </c>
      <c r="O3361">
        <v>14281235</v>
      </c>
      <c r="R3361" t="s">
        <v>4631</v>
      </c>
      <c r="S3361" cm="1">
        <f t="array" ref="S3361">AVERAGE(IF(Table7[director_name]=R3361, Table7[imdb_score]))</f>
        <v>5.35</v>
      </c>
      <c r="T3361" t="str">
        <f>IF(Table8[[#This Row],[Average]] &gt; $V$7, "Higher", "Lower")</f>
        <v>Lower</v>
      </c>
    </row>
    <row r="3362" spans="1:20" x14ac:dyDescent="0.3">
      <c r="A3362" t="s">
        <v>3930</v>
      </c>
      <c r="B3362">
        <v>88</v>
      </c>
      <c r="C3362">
        <v>89</v>
      </c>
      <c r="D3362">
        <v>22168359</v>
      </c>
      <c r="E3362" t="s">
        <v>7018</v>
      </c>
      <c r="F3362" t="s">
        <v>7019</v>
      </c>
      <c r="G3362" t="s">
        <v>7020</v>
      </c>
      <c r="H3362">
        <v>29659</v>
      </c>
      <c r="I3362">
        <v>227</v>
      </c>
      <c r="J3362" t="s">
        <v>29</v>
      </c>
      <c r="K3362" t="s">
        <v>30</v>
      </c>
      <c r="L3362">
        <v>8000000</v>
      </c>
      <c r="M3362">
        <v>1989</v>
      </c>
      <c r="N3362">
        <v>5.0999999999999996</v>
      </c>
      <c r="O3362">
        <v>14168359</v>
      </c>
      <c r="R3362" t="s">
        <v>4631</v>
      </c>
      <c r="S3362" cm="1">
        <f t="array" ref="S3362">AVERAGE(IF(Table7[director_name]=R3362, Table7[imdb_score]))</f>
        <v>5.35</v>
      </c>
      <c r="T3362" t="str">
        <f>IF(Table8[[#This Row],[Average]] &gt; $V$7, "Higher", "Lower")</f>
        <v>Lower</v>
      </c>
    </row>
    <row r="3363" spans="1:20" x14ac:dyDescent="0.3">
      <c r="A3363" t="s">
        <v>4827</v>
      </c>
      <c r="B3363">
        <v>112</v>
      </c>
      <c r="C3363">
        <v>75</v>
      </c>
      <c r="D3363">
        <v>23078294</v>
      </c>
      <c r="E3363" t="s">
        <v>840</v>
      </c>
      <c r="F3363" t="s">
        <v>394</v>
      </c>
      <c r="G3363" t="s">
        <v>7021</v>
      </c>
      <c r="H3363">
        <v>25870</v>
      </c>
      <c r="I3363">
        <v>281</v>
      </c>
      <c r="J3363" t="s">
        <v>29</v>
      </c>
      <c r="K3363" t="s">
        <v>30</v>
      </c>
      <c r="L3363">
        <v>9000000</v>
      </c>
      <c r="M3363">
        <v>2006</v>
      </c>
      <c r="N3363">
        <v>5.0999999999999996</v>
      </c>
      <c r="O3363">
        <v>14078294</v>
      </c>
      <c r="R3363" t="s">
        <v>4631</v>
      </c>
      <c r="S3363" cm="1">
        <f t="array" ref="S3363">AVERAGE(IF(Table7[director_name]=R3363, Table7[imdb_score]))</f>
        <v>5.35</v>
      </c>
      <c r="T3363" t="str">
        <f>IF(Table8[[#This Row],[Average]] &gt; $V$7, "Higher", "Lower")</f>
        <v>Lower</v>
      </c>
    </row>
    <row r="3364" spans="1:20" x14ac:dyDescent="0.3">
      <c r="A3364" t="s">
        <v>4868</v>
      </c>
      <c r="B3364">
        <v>161</v>
      </c>
      <c r="C3364">
        <v>89</v>
      </c>
      <c r="D3364">
        <v>20801344</v>
      </c>
      <c r="E3364" t="s">
        <v>626</v>
      </c>
      <c r="F3364" t="s">
        <v>7022</v>
      </c>
      <c r="G3364" t="s">
        <v>7023</v>
      </c>
      <c r="H3364">
        <v>49721</v>
      </c>
      <c r="I3364">
        <v>211</v>
      </c>
      <c r="J3364" t="s">
        <v>29</v>
      </c>
      <c r="K3364" t="s">
        <v>30</v>
      </c>
      <c r="L3364">
        <v>15000000</v>
      </c>
      <c r="M3364">
        <v>2007</v>
      </c>
      <c r="N3364">
        <v>5.0999999999999996</v>
      </c>
      <c r="O3364">
        <v>5801344</v>
      </c>
      <c r="R3364" t="s">
        <v>4628</v>
      </c>
      <c r="S3364" cm="1">
        <f t="array" ref="S3364">AVERAGE(IF(Table7[director_name]=R3364, Table7[imdb_score]))</f>
        <v>5.35</v>
      </c>
      <c r="T3364" t="str">
        <f>IF(Table8[[#This Row],[Average]] &gt; $V$7, "Higher", "Lower")</f>
        <v>Lower</v>
      </c>
    </row>
    <row r="3365" spans="1:20" x14ac:dyDescent="0.3">
      <c r="A3365" t="s">
        <v>4733</v>
      </c>
      <c r="B3365">
        <v>58</v>
      </c>
      <c r="C3365">
        <v>84</v>
      </c>
      <c r="D3365">
        <v>13592872</v>
      </c>
      <c r="E3365" t="s">
        <v>676</v>
      </c>
      <c r="F3365" t="s">
        <v>1586</v>
      </c>
      <c r="G3365" t="s">
        <v>7024</v>
      </c>
      <c r="H3365">
        <v>10777</v>
      </c>
      <c r="I3365">
        <v>79</v>
      </c>
      <c r="J3365" t="s">
        <v>29</v>
      </c>
      <c r="K3365" t="s">
        <v>30</v>
      </c>
      <c r="L3365">
        <v>11000000</v>
      </c>
      <c r="M3365">
        <v>2000</v>
      </c>
      <c r="N3365">
        <v>5.0999999999999996</v>
      </c>
      <c r="O3365">
        <v>2592872</v>
      </c>
      <c r="R3365" t="s">
        <v>4625</v>
      </c>
      <c r="S3365" cm="1">
        <f t="array" ref="S3365">AVERAGE(IF(Table7[director_name]=R3365, Table7[imdb_score]))</f>
        <v>5.35</v>
      </c>
      <c r="T3365" t="str">
        <f>IF(Table8[[#This Row],[Average]] &gt; $V$7, "Higher", "Lower")</f>
        <v>Lower</v>
      </c>
    </row>
    <row r="3366" spans="1:20" x14ac:dyDescent="0.3">
      <c r="A3366" t="s">
        <v>4657</v>
      </c>
      <c r="B3366">
        <v>300</v>
      </c>
      <c r="C3366">
        <v>107</v>
      </c>
      <c r="D3366">
        <v>16204793</v>
      </c>
      <c r="E3366" t="s">
        <v>1610</v>
      </c>
      <c r="F3366" t="s">
        <v>221</v>
      </c>
      <c r="G3366" t="s">
        <v>7025</v>
      </c>
      <c r="H3366">
        <v>92712</v>
      </c>
      <c r="I3366">
        <v>294</v>
      </c>
      <c r="J3366" t="s">
        <v>29</v>
      </c>
      <c r="K3366" t="s">
        <v>30</v>
      </c>
      <c r="L3366">
        <v>16000000</v>
      </c>
      <c r="M3366">
        <v>2009</v>
      </c>
      <c r="N3366">
        <v>5.0999999999999996</v>
      </c>
      <c r="O3366">
        <v>204793</v>
      </c>
      <c r="R3366" t="s">
        <v>3642</v>
      </c>
      <c r="S3366" cm="1">
        <f t="array" ref="S3366">AVERAGE(IF(Table7[director_name]=R3366, Table7[imdb_score]))</f>
        <v>5.3400000000000007</v>
      </c>
      <c r="T3366" t="str">
        <f>IF(Table8[[#This Row],[Average]] &gt; $V$7, "Higher", "Lower")</f>
        <v>Lower</v>
      </c>
    </row>
    <row r="3367" spans="1:20" x14ac:dyDescent="0.3">
      <c r="A3367" t="s">
        <v>3746</v>
      </c>
      <c r="B3367">
        <v>155</v>
      </c>
      <c r="C3367">
        <v>87</v>
      </c>
      <c r="D3367">
        <v>34507079</v>
      </c>
      <c r="E3367" t="s">
        <v>2113</v>
      </c>
      <c r="F3367" t="s">
        <v>6899</v>
      </c>
      <c r="G3367" t="s">
        <v>7026</v>
      </c>
      <c r="H3367">
        <v>34948</v>
      </c>
      <c r="I3367">
        <v>118</v>
      </c>
      <c r="J3367" t="s">
        <v>29</v>
      </c>
      <c r="K3367" t="s">
        <v>30</v>
      </c>
      <c r="L3367">
        <v>35000000</v>
      </c>
      <c r="M3367">
        <v>2015</v>
      </c>
      <c r="N3367">
        <v>5.0999999999999996</v>
      </c>
      <c r="O3367">
        <v>-492921</v>
      </c>
      <c r="R3367" t="s">
        <v>3642</v>
      </c>
      <c r="S3367" cm="1">
        <f t="array" ref="S3367">AVERAGE(IF(Table7[director_name]=R3367, Table7[imdb_score]))</f>
        <v>5.3400000000000007</v>
      </c>
      <c r="T3367" t="str">
        <f>IF(Table8[[#This Row],[Average]] &gt; $V$7, "Higher", "Lower")</f>
        <v>Lower</v>
      </c>
    </row>
    <row r="3368" spans="1:20" x14ac:dyDescent="0.3">
      <c r="A3368" t="s">
        <v>3487</v>
      </c>
      <c r="B3368">
        <v>234</v>
      </c>
      <c r="C3368">
        <v>101</v>
      </c>
      <c r="D3368">
        <v>1163508</v>
      </c>
      <c r="E3368" t="s">
        <v>5129</v>
      </c>
      <c r="F3368" t="s">
        <v>3489</v>
      </c>
      <c r="G3368" t="s">
        <v>7027</v>
      </c>
      <c r="H3368">
        <v>20376</v>
      </c>
      <c r="I3368">
        <v>166</v>
      </c>
      <c r="J3368" t="s">
        <v>29</v>
      </c>
      <c r="K3368" t="s">
        <v>30</v>
      </c>
      <c r="L3368">
        <v>2500000</v>
      </c>
      <c r="M3368">
        <v>2012</v>
      </c>
      <c r="N3368">
        <v>5.0999999999999996</v>
      </c>
      <c r="O3368">
        <v>-1336492</v>
      </c>
      <c r="R3368" t="s">
        <v>3642</v>
      </c>
      <c r="S3368" cm="1">
        <f t="array" ref="S3368">AVERAGE(IF(Table7[director_name]=R3368, Table7[imdb_score]))</f>
        <v>5.3400000000000007</v>
      </c>
      <c r="T3368" t="str">
        <f>IF(Table8[[#This Row],[Average]] &gt; $V$7, "Higher", "Lower")</f>
        <v>Lower</v>
      </c>
    </row>
    <row r="3369" spans="1:20" x14ac:dyDescent="0.3">
      <c r="A3369" t="s">
        <v>4839</v>
      </c>
      <c r="B3369">
        <v>25</v>
      </c>
      <c r="C3369">
        <v>101</v>
      </c>
      <c r="D3369">
        <v>978908</v>
      </c>
      <c r="E3369" t="s">
        <v>4875</v>
      </c>
      <c r="F3369" t="s">
        <v>7028</v>
      </c>
      <c r="G3369" t="s">
        <v>7029</v>
      </c>
      <c r="H3369">
        <v>4057</v>
      </c>
      <c r="I3369">
        <v>90</v>
      </c>
      <c r="J3369" t="s">
        <v>29</v>
      </c>
      <c r="K3369" t="s">
        <v>7030</v>
      </c>
      <c r="L3369">
        <v>2400000</v>
      </c>
      <c r="M3369">
        <v>2006</v>
      </c>
      <c r="N3369">
        <v>5.0999999999999996</v>
      </c>
      <c r="O3369">
        <v>-1421092</v>
      </c>
      <c r="R3369" t="s">
        <v>3642</v>
      </c>
      <c r="S3369" cm="1">
        <f t="array" ref="S3369">AVERAGE(IF(Table7[director_name]=R3369, Table7[imdb_score]))</f>
        <v>5.3400000000000007</v>
      </c>
      <c r="T3369" t="str">
        <f>IF(Table8[[#This Row],[Average]] &gt; $V$7, "Higher", "Lower")</f>
        <v>Lower</v>
      </c>
    </row>
    <row r="3370" spans="1:20" x14ac:dyDescent="0.3">
      <c r="A3370" t="s">
        <v>3253</v>
      </c>
      <c r="B3370">
        <v>201</v>
      </c>
      <c r="C3370">
        <v>94</v>
      </c>
      <c r="D3370">
        <v>38543473</v>
      </c>
      <c r="E3370" t="s">
        <v>676</v>
      </c>
      <c r="F3370" t="s">
        <v>7031</v>
      </c>
      <c r="G3370" t="s">
        <v>7032</v>
      </c>
      <c r="H3370">
        <v>84382</v>
      </c>
      <c r="I3370">
        <v>158</v>
      </c>
      <c r="J3370" t="s">
        <v>29</v>
      </c>
      <c r="K3370" t="s">
        <v>30</v>
      </c>
      <c r="L3370">
        <v>40000000</v>
      </c>
      <c r="M3370">
        <v>2014</v>
      </c>
      <c r="N3370">
        <v>5.0999999999999996</v>
      </c>
      <c r="O3370">
        <v>-1456527</v>
      </c>
      <c r="R3370" t="s">
        <v>3642</v>
      </c>
      <c r="S3370" cm="1">
        <f t="array" ref="S3370">AVERAGE(IF(Table7[director_name]=R3370, Table7[imdb_score]))</f>
        <v>5.3400000000000007</v>
      </c>
      <c r="T3370" t="str">
        <f>IF(Table8[[#This Row],[Average]] &gt; $V$7, "Higher", "Lower")</f>
        <v>Lower</v>
      </c>
    </row>
    <row r="3371" spans="1:20" x14ac:dyDescent="0.3">
      <c r="A3371" t="s">
        <v>4863</v>
      </c>
      <c r="B3371">
        <v>76</v>
      </c>
      <c r="C3371">
        <v>90</v>
      </c>
      <c r="D3371">
        <v>4542775</v>
      </c>
      <c r="E3371" t="s">
        <v>289</v>
      </c>
      <c r="F3371" t="s">
        <v>3859</v>
      </c>
      <c r="G3371" t="s">
        <v>7033</v>
      </c>
      <c r="H3371">
        <v>18313</v>
      </c>
      <c r="I3371">
        <v>73</v>
      </c>
      <c r="J3371" t="s">
        <v>29</v>
      </c>
      <c r="K3371" t="s">
        <v>30</v>
      </c>
      <c r="L3371">
        <v>6000000</v>
      </c>
      <c r="M3371">
        <v>2009</v>
      </c>
      <c r="N3371">
        <v>5.0999999999999996</v>
      </c>
      <c r="O3371">
        <v>-1457225</v>
      </c>
      <c r="R3371" t="s">
        <v>4638</v>
      </c>
      <c r="S3371" cm="1">
        <f t="array" ref="S3371">AVERAGE(IF(Table7[director_name]=R3371, Table7[imdb_score]))</f>
        <v>5.3000000000000007</v>
      </c>
      <c r="T3371" t="str">
        <f>IF(Table8[[#This Row],[Average]] &gt; $V$7, "Higher", "Lower")</f>
        <v>Lower</v>
      </c>
    </row>
    <row r="3372" spans="1:20" x14ac:dyDescent="0.3">
      <c r="A3372" t="s">
        <v>4849</v>
      </c>
      <c r="B3372">
        <v>49</v>
      </c>
      <c r="C3372">
        <v>96</v>
      </c>
      <c r="D3372">
        <v>792966</v>
      </c>
      <c r="E3372" t="s">
        <v>7034</v>
      </c>
      <c r="F3372" t="s">
        <v>7035</v>
      </c>
      <c r="G3372" t="s">
        <v>7036</v>
      </c>
      <c r="H3372">
        <v>4663</v>
      </c>
      <c r="I3372">
        <v>40</v>
      </c>
      <c r="J3372" t="s">
        <v>29</v>
      </c>
      <c r="K3372" t="s">
        <v>30</v>
      </c>
      <c r="L3372">
        <v>2300000</v>
      </c>
      <c r="M3372">
        <v>1989</v>
      </c>
      <c r="N3372">
        <v>5.0999999999999996</v>
      </c>
      <c r="O3372">
        <v>-1507034</v>
      </c>
      <c r="R3372" t="s">
        <v>4638</v>
      </c>
      <c r="S3372" cm="1">
        <f t="array" ref="S3372">AVERAGE(IF(Table7[director_name]=R3372, Table7[imdb_score]))</f>
        <v>5.3000000000000007</v>
      </c>
      <c r="T3372" t="str">
        <f>IF(Table8[[#This Row],[Average]] &gt; $V$7, "Higher", "Lower")</f>
        <v>Lower</v>
      </c>
    </row>
    <row r="3373" spans="1:20" x14ac:dyDescent="0.3">
      <c r="A3373" t="s">
        <v>4052</v>
      </c>
      <c r="B3373">
        <v>107</v>
      </c>
      <c r="C3373">
        <v>99</v>
      </c>
      <c r="D3373">
        <v>12282677</v>
      </c>
      <c r="E3373" t="s">
        <v>5181</v>
      </c>
      <c r="F3373" t="s">
        <v>2330</v>
      </c>
      <c r="G3373" t="s">
        <v>7037</v>
      </c>
      <c r="H3373">
        <v>28159</v>
      </c>
      <c r="I3373">
        <v>96</v>
      </c>
      <c r="J3373" t="s">
        <v>29</v>
      </c>
      <c r="K3373" t="s">
        <v>30</v>
      </c>
      <c r="L3373">
        <v>14000000</v>
      </c>
      <c r="M3373">
        <v>2015</v>
      </c>
      <c r="N3373">
        <v>5.0999999999999996</v>
      </c>
      <c r="O3373">
        <v>-1717323</v>
      </c>
      <c r="R3373" t="s">
        <v>4721</v>
      </c>
      <c r="S3373" cm="1">
        <f t="array" ref="S3373">AVERAGE(IF(Table7[director_name]=R3373, Table7[imdb_score]))</f>
        <v>5.3</v>
      </c>
      <c r="T3373" t="str">
        <f>IF(Table8[[#This Row],[Average]] &gt; $V$7, "Higher", "Lower")</f>
        <v>Lower</v>
      </c>
    </row>
    <row r="3374" spans="1:20" x14ac:dyDescent="0.3">
      <c r="A3374" t="s">
        <v>4880</v>
      </c>
      <c r="B3374">
        <v>19</v>
      </c>
      <c r="C3374">
        <v>87</v>
      </c>
      <c r="D3374">
        <v>1200000</v>
      </c>
      <c r="E3374" t="s">
        <v>533</v>
      </c>
      <c r="F3374" t="s">
        <v>7038</v>
      </c>
      <c r="G3374" t="s">
        <v>7039</v>
      </c>
      <c r="H3374">
        <v>922</v>
      </c>
      <c r="I3374">
        <v>23</v>
      </c>
      <c r="J3374" t="s">
        <v>29</v>
      </c>
      <c r="K3374" t="s">
        <v>30</v>
      </c>
      <c r="L3374">
        <v>3000000</v>
      </c>
      <c r="M3374">
        <v>1993</v>
      </c>
      <c r="N3374">
        <v>5.0999999999999996</v>
      </c>
      <c r="O3374">
        <v>-1800000</v>
      </c>
      <c r="R3374" t="s">
        <v>4692</v>
      </c>
      <c r="S3374" cm="1">
        <f t="array" ref="S3374">AVERAGE(IF(Table7[director_name]=R3374, Table7[imdb_score]))</f>
        <v>5.3</v>
      </c>
      <c r="T3374" t="str">
        <f>IF(Table8[[#This Row],[Average]] &gt; $V$7, "Higher", "Lower")</f>
        <v>Lower</v>
      </c>
    </row>
    <row r="3375" spans="1:20" x14ac:dyDescent="0.3">
      <c r="A3375" t="s">
        <v>4752</v>
      </c>
      <c r="B3375">
        <v>11</v>
      </c>
      <c r="C3375">
        <v>89</v>
      </c>
      <c r="D3375">
        <v>4692814</v>
      </c>
      <c r="E3375" t="s">
        <v>676</v>
      </c>
      <c r="F3375" t="s">
        <v>4650</v>
      </c>
      <c r="G3375" t="s">
        <v>7040</v>
      </c>
      <c r="H3375">
        <v>2870</v>
      </c>
      <c r="I3375">
        <v>34</v>
      </c>
      <c r="J3375" t="s">
        <v>29</v>
      </c>
      <c r="K3375" t="s">
        <v>30</v>
      </c>
      <c r="L3375">
        <v>8000000</v>
      </c>
      <c r="M3375">
        <v>1999</v>
      </c>
      <c r="N3375">
        <v>5.0999999999999996</v>
      </c>
      <c r="O3375">
        <v>-3307186</v>
      </c>
      <c r="R3375" t="s">
        <v>4721</v>
      </c>
      <c r="S3375" cm="1">
        <f t="array" ref="S3375">AVERAGE(IF(Table7[director_name]=R3375, Table7[imdb_score]))</f>
        <v>5.3</v>
      </c>
      <c r="T3375" t="str">
        <f>IF(Table8[[#This Row],[Average]] &gt; $V$7, "Higher", "Lower")</f>
        <v>Lower</v>
      </c>
    </row>
    <row r="3376" spans="1:20" x14ac:dyDescent="0.3">
      <c r="A3376" t="s">
        <v>4841</v>
      </c>
      <c r="B3376">
        <v>167</v>
      </c>
      <c r="C3376">
        <v>101</v>
      </c>
      <c r="D3376">
        <v>11956207</v>
      </c>
      <c r="E3376" t="s">
        <v>2463</v>
      </c>
      <c r="F3376" t="s">
        <v>6147</v>
      </c>
      <c r="G3376" t="s">
        <v>7041</v>
      </c>
      <c r="H3376">
        <v>24012</v>
      </c>
      <c r="I3376">
        <v>126</v>
      </c>
      <c r="J3376" t="s">
        <v>29</v>
      </c>
      <c r="K3376" t="s">
        <v>30</v>
      </c>
      <c r="L3376">
        <v>16000000</v>
      </c>
      <c r="M3376">
        <v>2009</v>
      </c>
      <c r="N3376">
        <v>5.0999999999999996</v>
      </c>
      <c r="O3376">
        <v>-4043793</v>
      </c>
      <c r="R3376" t="s">
        <v>4666</v>
      </c>
      <c r="S3376" cm="1">
        <f t="array" ref="S3376">AVERAGE(IF(Table7[director_name]=R3376, Table7[imdb_score]))</f>
        <v>5.3</v>
      </c>
      <c r="T3376" t="str">
        <f>IF(Table8[[#This Row],[Average]] &gt; $V$7, "Higher", "Lower")</f>
        <v>Lower</v>
      </c>
    </row>
    <row r="3377" spans="1:20" x14ac:dyDescent="0.3">
      <c r="A3377" t="s">
        <v>4851</v>
      </c>
      <c r="B3377">
        <v>44</v>
      </c>
      <c r="C3377">
        <v>96</v>
      </c>
      <c r="D3377">
        <v>10494147</v>
      </c>
      <c r="E3377" t="s">
        <v>588</v>
      </c>
      <c r="F3377" t="s">
        <v>1327</v>
      </c>
      <c r="G3377" t="s">
        <v>7042</v>
      </c>
      <c r="H3377">
        <v>7403</v>
      </c>
      <c r="I3377">
        <v>162</v>
      </c>
      <c r="J3377" t="s">
        <v>29</v>
      </c>
      <c r="K3377" t="s">
        <v>30</v>
      </c>
      <c r="L3377">
        <v>15000000</v>
      </c>
      <c r="M3377">
        <v>2000</v>
      </c>
      <c r="N3377">
        <v>5.0999999999999996</v>
      </c>
      <c r="O3377">
        <v>-4505853</v>
      </c>
      <c r="R3377" t="s">
        <v>4654</v>
      </c>
      <c r="S3377" cm="1">
        <f t="array" ref="S3377">AVERAGE(IF(Table7[director_name]=R3377, Table7[imdb_score]))</f>
        <v>5.3</v>
      </c>
      <c r="T3377" t="str">
        <f>IF(Table8[[#This Row],[Average]] &gt; $V$7, "Higher", "Lower")</f>
        <v>Lower</v>
      </c>
    </row>
    <row r="3378" spans="1:20" x14ac:dyDescent="0.3">
      <c r="A3378" t="s">
        <v>3396</v>
      </c>
      <c r="B3378">
        <v>147</v>
      </c>
      <c r="C3378">
        <v>95</v>
      </c>
      <c r="D3378">
        <v>22526144</v>
      </c>
      <c r="E3378" t="s">
        <v>6056</v>
      </c>
      <c r="F3378" t="s">
        <v>7043</v>
      </c>
      <c r="G3378" t="s">
        <v>7044</v>
      </c>
      <c r="H3378">
        <v>53884</v>
      </c>
      <c r="I3378">
        <v>203</v>
      </c>
      <c r="J3378" t="s">
        <v>29</v>
      </c>
      <c r="K3378" t="s">
        <v>30</v>
      </c>
      <c r="L3378">
        <v>30000000</v>
      </c>
      <c r="M3378">
        <v>2006</v>
      </c>
      <c r="N3378">
        <v>5.0999999999999996</v>
      </c>
      <c r="O3378">
        <v>-7473856</v>
      </c>
      <c r="R3378" t="s">
        <v>4657</v>
      </c>
      <c r="S3378" cm="1">
        <f t="array" ref="S3378">AVERAGE(IF(Table7[director_name]=R3378, Table7[imdb_score]))</f>
        <v>5.3</v>
      </c>
      <c r="T3378" t="str">
        <f>IF(Table8[[#This Row],[Average]] &gt; $V$7, "Higher", "Lower")</f>
        <v>Lower</v>
      </c>
    </row>
    <row r="3379" spans="1:20" x14ac:dyDescent="0.3">
      <c r="A3379" t="s">
        <v>2758</v>
      </c>
      <c r="B3379">
        <v>167</v>
      </c>
      <c r="C3379">
        <v>125</v>
      </c>
      <c r="D3379">
        <v>41814863</v>
      </c>
      <c r="E3379" t="s">
        <v>211</v>
      </c>
      <c r="F3379" t="s">
        <v>2095</v>
      </c>
      <c r="G3379" t="s">
        <v>7045</v>
      </c>
      <c r="H3379">
        <v>28635</v>
      </c>
      <c r="I3379">
        <v>308</v>
      </c>
      <c r="J3379" t="s">
        <v>29</v>
      </c>
      <c r="K3379" t="s">
        <v>30</v>
      </c>
      <c r="L3379">
        <v>50000000</v>
      </c>
      <c r="M3379">
        <v>2004</v>
      </c>
      <c r="N3379">
        <v>5.0999999999999996</v>
      </c>
      <c r="O3379">
        <v>-8185137</v>
      </c>
      <c r="R3379" t="s">
        <v>4654</v>
      </c>
      <c r="S3379" cm="1">
        <f t="array" ref="S3379">AVERAGE(IF(Table7[director_name]=R3379, Table7[imdb_score]))</f>
        <v>5.3</v>
      </c>
      <c r="T3379" t="str">
        <f>IF(Table8[[#This Row],[Average]] &gt; $V$7, "Higher", "Lower")</f>
        <v>Lower</v>
      </c>
    </row>
    <row r="3380" spans="1:20" x14ac:dyDescent="0.3">
      <c r="A3380" t="s">
        <v>4837</v>
      </c>
      <c r="B3380">
        <v>14</v>
      </c>
      <c r="C3380">
        <v>102</v>
      </c>
      <c r="D3380">
        <v>2807854</v>
      </c>
      <c r="E3380" t="s">
        <v>1187</v>
      </c>
      <c r="F3380" t="s">
        <v>1308</v>
      </c>
      <c r="G3380" t="s">
        <v>7046</v>
      </c>
      <c r="H3380">
        <v>14129</v>
      </c>
      <c r="I3380">
        <v>39</v>
      </c>
      <c r="J3380" t="s">
        <v>29</v>
      </c>
      <c r="K3380" t="s">
        <v>30</v>
      </c>
      <c r="L3380">
        <v>11000000</v>
      </c>
      <c r="M3380">
        <v>1991</v>
      </c>
      <c r="N3380">
        <v>5.0999999999999996</v>
      </c>
      <c r="O3380">
        <v>-8192146</v>
      </c>
      <c r="R3380" t="s">
        <v>4692</v>
      </c>
      <c r="S3380" cm="1">
        <f t="array" ref="S3380">AVERAGE(IF(Table7[director_name]=R3380, Table7[imdb_score]))</f>
        <v>5.3</v>
      </c>
      <c r="T3380" t="str">
        <f>IF(Table8[[#This Row],[Average]] &gt; $V$7, "Higher", "Lower")</f>
        <v>Lower</v>
      </c>
    </row>
    <row r="3381" spans="1:20" x14ac:dyDescent="0.3">
      <c r="A3381" t="s">
        <v>4583</v>
      </c>
      <c r="B3381">
        <v>148</v>
      </c>
      <c r="C3381">
        <v>96</v>
      </c>
      <c r="D3381">
        <v>16027866</v>
      </c>
      <c r="E3381" t="s">
        <v>1576</v>
      </c>
      <c r="F3381" t="s">
        <v>7047</v>
      </c>
      <c r="G3381" t="s">
        <v>7048</v>
      </c>
      <c r="H3381">
        <v>26767</v>
      </c>
      <c r="I3381">
        <v>121</v>
      </c>
      <c r="J3381" t="s">
        <v>29</v>
      </c>
      <c r="K3381" t="s">
        <v>241</v>
      </c>
      <c r="L3381">
        <v>25000000</v>
      </c>
      <c r="M3381">
        <v>2015</v>
      </c>
      <c r="N3381">
        <v>5.0999999999999996</v>
      </c>
      <c r="O3381">
        <v>-8972134</v>
      </c>
      <c r="R3381" t="s">
        <v>4692</v>
      </c>
      <c r="S3381" cm="1">
        <f t="array" ref="S3381">AVERAGE(IF(Table7[director_name]=R3381, Table7[imdb_score]))</f>
        <v>5.3</v>
      </c>
      <c r="T3381" t="str">
        <f>IF(Table8[[#This Row],[Average]] &gt; $V$7, "Higher", "Lower")</f>
        <v>Lower</v>
      </c>
    </row>
    <row r="3382" spans="1:20" x14ac:dyDescent="0.3">
      <c r="A3382" t="s">
        <v>4002</v>
      </c>
      <c r="B3382">
        <v>211</v>
      </c>
      <c r="C3382">
        <v>101</v>
      </c>
      <c r="D3382">
        <v>25863915</v>
      </c>
      <c r="E3382" t="s">
        <v>3153</v>
      </c>
      <c r="F3382" t="s">
        <v>5173</v>
      </c>
      <c r="G3382" t="s">
        <v>7049</v>
      </c>
      <c r="H3382">
        <v>28257</v>
      </c>
      <c r="I3382">
        <v>151</v>
      </c>
      <c r="J3382" t="s">
        <v>29</v>
      </c>
      <c r="K3382" t="s">
        <v>30</v>
      </c>
      <c r="L3382">
        <v>35000000</v>
      </c>
      <c r="M3382">
        <v>2012</v>
      </c>
      <c r="N3382">
        <v>5.0999999999999996</v>
      </c>
      <c r="O3382">
        <v>-9136085</v>
      </c>
      <c r="R3382" t="s">
        <v>4683</v>
      </c>
      <c r="S3382" cm="1">
        <f t="array" ref="S3382">AVERAGE(IF(Table7[director_name]=R3382, Table7[imdb_score]))</f>
        <v>5.3</v>
      </c>
      <c r="T3382" t="str">
        <f>IF(Table8[[#This Row],[Average]] &gt; $V$7, "Higher", "Lower")</f>
        <v>Lower</v>
      </c>
    </row>
    <row r="3383" spans="1:20" x14ac:dyDescent="0.3">
      <c r="A3383" t="s">
        <v>3680</v>
      </c>
      <c r="B3383">
        <v>73</v>
      </c>
      <c r="C3383">
        <v>90</v>
      </c>
      <c r="D3383">
        <v>16647384</v>
      </c>
      <c r="E3383" t="s">
        <v>6312</v>
      </c>
      <c r="F3383" t="s">
        <v>6889</v>
      </c>
      <c r="G3383" t="s">
        <v>7050</v>
      </c>
      <c r="H3383">
        <v>8398</v>
      </c>
      <c r="I3383">
        <v>56</v>
      </c>
      <c r="J3383" t="s">
        <v>29</v>
      </c>
      <c r="K3383" t="s">
        <v>30</v>
      </c>
      <c r="L3383">
        <v>26000000</v>
      </c>
      <c r="M3383">
        <v>2006</v>
      </c>
      <c r="N3383">
        <v>5.0999999999999996</v>
      </c>
      <c r="O3383">
        <v>-9352616</v>
      </c>
      <c r="R3383" t="s">
        <v>4711</v>
      </c>
      <c r="S3383" cm="1">
        <f t="array" ref="S3383">AVERAGE(IF(Table7[director_name]=R3383, Table7[imdb_score]))</f>
        <v>5.3</v>
      </c>
      <c r="T3383" t="str">
        <f>IF(Table8[[#This Row],[Average]] &gt; $V$7, "Higher", "Lower")</f>
        <v>Lower</v>
      </c>
    </row>
    <row r="3384" spans="1:20" x14ac:dyDescent="0.3">
      <c r="A3384" t="s">
        <v>3387</v>
      </c>
      <c r="B3384">
        <v>100</v>
      </c>
      <c r="C3384">
        <v>107</v>
      </c>
      <c r="D3384">
        <v>29374178</v>
      </c>
      <c r="E3384" t="s">
        <v>135</v>
      </c>
      <c r="F3384" t="s">
        <v>1377</v>
      </c>
      <c r="G3384" t="s">
        <v>7051</v>
      </c>
      <c r="H3384">
        <v>12093</v>
      </c>
      <c r="I3384">
        <v>188</v>
      </c>
      <c r="J3384" t="s">
        <v>29</v>
      </c>
      <c r="K3384" t="s">
        <v>30</v>
      </c>
      <c r="L3384">
        <v>40000000</v>
      </c>
      <c r="M3384">
        <v>2000</v>
      </c>
      <c r="N3384">
        <v>5.0999999999999996</v>
      </c>
      <c r="O3384">
        <v>-10625822</v>
      </c>
      <c r="R3384" t="s">
        <v>4685</v>
      </c>
      <c r="S3384" cm="1">
        <f t="array" ref="S3384">AVERAGE(IF(Table7[director_name]=R3384, Table7[imdb_score]))</f>
        <v>5.3</v>
      </c>
      <c r="T3384" t="str">
        <f>IF(Table8[[#This Row],[Average]] &gt; $V$7, "Higher", "Lower")</f>
        <v>Lower</v>
      </c>
    </row>
    <row r="3385" spans="1:20" x14ac:dyDescent="0.3">
      <c r="A3385" t="s">
        <v>3930</v>
      </c>
      <c r="B3385">
        <v>102</v>
      </c>
      <c r="C3385">
        <v>130</v>
      </c>
      <c r="D3385">
        <v>69102910</v>
      </c>
      <c r="E3385" t="s">
        <v>7052</v>
      </c>
      <c r="F3385" t="s">
        <v>1482</v>
      </c>
      <c r="G3385" t="s">
        <v>7053</v>
      </c>
      <c r="H3385">
        <v>58402</v>
      </c>
      <c r="I3385">
        <v>370</v>
      </c>
      <c r="J3385" t="s">
        <v>29</v>
      </c>
      <c r="K3385" t="s">
        <v>30</v>
      </c>
      <c r="L3385">
        <v>80000000</v>
      </c>
      <c r="M3385">
        <v>1998</v>
      </c>
      <c r="N3385">
        <v>5.0999999999999996</v>
      </c>
      <c r="O3385">
        <v>-10897090</v>
      </c>
      <c r="R3385" t="s">
        <v>4727</v>
      </c>
      <c r="S3385" cm="1">
        <f t="array" ref="S3385">AVERAGE(IF(Table7[director_name]=R3385, Table7[imdb_score]))</f>
        <v>5.3</v>
      </c>
      <c r="T3385" t="str">
        <f>IF(Table8[[#This Row],[Average]] &gt; $V$7, "Higher", "Lower")</f>
        <v>Lower</v>
      </c>
    </row>
    <row r="3386" spans="1:20" x14ac:dyDescent="0.3">
      <c r="A3386" t="s">
        <v>4887</v>
      </c>
      <c r="B3386">
        <v>52</v>
      </c>
      <c r="C3386">
        <v>85</v>
      </c>
      <c r="D3386">
        <v>13973532</v>
      </c>
      <c r="E3386" t="s">
        <v>338</v>
      </c>
      <c r="F3386" t="s">
        <v>7054</v>
      </c>
      <c r="G3386" t="s">
        <v>7055</v>
      </c>
      <c r="H3386">
        <v>11211</v>
      </c>
      <c r="I3386">
        <v>92</v>
      </c>
      <c r="J3386" t="s">
        <v>29</v>
      </c>
      <c r="K3386" t="s">
        <v>30</v>
      </c>
      <c r="L3386">
        <v>25000000</v>
      </c>
      <c r="M3386">
        <v>2002</v>
      </c>
      <c r="N3386">
        <v>5.0999999999999996</v>
      </c>
      <c r="O3386">
        <v>-11026468</v>
      </c>
      <c r="R3386" t="s">
        <v>4704</v>
      </c>
      <c r="S3386" cm="1">
        <f t="array" ref="S3386">AVERAGE(IF(Table7[director_name]=R3386, Table7[imdb_score]))</f>
        <v>5.3</v>
      </c>
      <c r="T3386" t="str">
        <f>IF(Table8[[#This Row],[Average]] &gt; $V$7, "Higher", "Lower")</f>
        <v>Lower</v>
      </c>
    </row>
    <row r="3387" spans="1:20" x14ac:dyDescent="0.3">
      <c r="A3387" t="s">
        <v>4856</v>
      </c>
      <c r="B3387">
        <v>47</v>
      </c>
      <c r="C3387">
        <v>94</v>
      </c>
      <c r="D3387">
        <v>11508423</v>
      </c>
      <c r="E3387" t="s">
        <v>7056</v>
      </c>
      <c r="F3387" t="s">
        <v>7057</v>
      </c>
      <c r="G3387" t="s">
        <v>7058</v>
      </c>
      <c r="H3387">
        <v>3174</v>
      </c>
      <c r="I3387">
        <v>19</v>
      </c>
      <c r="J3387" t="s">
        <v>29</v>
      </c>
      <c r="K3387" t="s">
        <v>30</v>
      </c>
      <c r="L3387">
        <v>23000000</v>
      </c>
      <c r="M3387">
        <v>2008</v>
      </c>
      <c r="N3387">
        <v>5.0999999999999996</v>
      </c>
      <c r="O3387">
        <v>-11491577</v>
      </c>
      <c r="R3387" t="s">
        <v>4677</v>
      </c>
      <c r="S3387" cm="1">
        <f t="array" ref="S3387">AVERAGE(IF(Table7[director_name]=R3387, Table7[imdb_score]))</f>
        <v>5.3</v>
      </c>
      <c r="T3387" t="str">
        <f>IF(Table8[[#This Row],[Average]] &gt; $V$7, "Higher", "Lower")</f>
        <v>Lower</v>
      </c>
    </row>
    <row r="3388" spans="1:20" x14ac:dyDescent="0.3">
      <c r="A3388" t="s">
        <v>4865</v>
      </c>
      <c r="B3388">
        <v>62</v>
      </c>
      <c r="C3388">
        <v>90</v>
      </c>
      <c r="D3388">
        <v>28870</v>
      </c>
      <c r="E3388" t="s">
        <v>208</v>
      </c>
      <c r="F3388" t="s">
        <v>2300</v>
      </c>
      <c r="G3388" t="s">
        <v>7059</v>
      </c>
      <c r="H3388">
        <v>14280</v>
      </c>
      <c r="I3388">
        <v>41</v>
      </c>
      <c r="J3388" t="s">
        <v>29</v>
      </c>
      <c r="K3388" t="s">
        <v>30</v>
      </c>
      <c r="L3388">
        <v>15000000</v>
      </c>
      <c r="M3388">
        <v>2011</v>
      </c>
      <c r="N3388">
        <v>5.0999999999999996</v>
      </c>
      <c r="O3388">
        <v>-14971130</v>
      </c>
      <c r="R3388" t="s">
        <v>4652</v>
      </c>
      <c r="S3388" cm="1">
        <f t="array" ref="S3388">AVERAGE(IF(Table7[director_name]=R3388, Table7[imdb_score]))</f>
        <v>5.3</v>
      </c>
      <c r="T3388" t="str">
        <f>IF(Table8[[#This Row],[Average]] &gt; $V$7, "Higher", "Lower")</f>
        <v>Lower</v>
      </c>
    </row>
    <row r="3389" spans="1:20" x14ac:dyDescent="0.3">
      <c r="A3389" t="s">
        <v>4859</v>
      </c>
      <c r="B3389">
        <v>140</v>
      </c>
      <c r="C3389">
        <v>93</v>
      </c>
      <c r="D3389">
        <v>14888028</v>
      </c>
      <c r="E3389" t="s">
        <v>2525</v>
      </c>
      <c r="F3389" t="s">
        <v>5854</v>
      </c>
      <c r="G3389" t="s">
        <v>7060</v>
      </c>
      <c r="H3389">
        <v>28606</v>
      </c>
      <c r="I3389">
        <v>262</v>
      </c>
      <c r="J3389" t="s">
        <v>29</v>
      </c>
      <c r="K3389" t="s">
        <v>30</v>
      </c>
      <c r="L3389">
        <v>30000000</v>
      </c>
      <c r="M3389">
        <v>2005</v>
      </c>
      <c r="N3389">
        <v>5.0999999999999996</v>
      </c>
      <c r="O3389">
        <v>-15111972</v>
      </c>
      <c r="R3389" t="s">
        <v>4706</v>
      </c>
      <c r="S3389" cm="1">
        <f t="array" ref="S3389">AVERAGE(IF(Table7[director_name]=R3389, Table7[imdb_score]))</f>
        <v>5.3</v>
      </c>
      <c r="T3389" t="str">
        <f>IF(Table8[[#This Row],[Average]] &gt; $V$7, "Higher", "Lower")</f>
        <v>Lower</v>
      </c>
    </row>
    <row r="3390" spans="1:20" x14ac:dyDescent="0.3">
      <c r="A3390" t="s">
        <v>3722</v>
      </c>
      <c r="B3390">
        <v>54</v>
      </c>
      <c r="C3390">
        <v>92</v>
      </c>
      <c r="D3390">
        <v>2964</v>
      </c>
      <c r="E3390" t="s">
        <v>3447</v>
      </c>
      <c r="F3390" t="s">
        <v>7061</v>
      </c>
      <c r="G3390" t="s">
        <v>7062</v>
      </c>
      <c r="H3390">
        <v>7444</v>
      </c>
      <c r="I3390">
        <v>42</v>
      </c>
      <c r="J3390" t="s">
        <v>29</v>
      </c>
      <c r="K3390" t="s">
        <v>30</v>
      </c>
      <c r="L3390">
        <v>16000000</v>
      </c>
      <c r="M3390">
        <v>2012</v>
      </c>
      <c r="N3390">
        <v>5.0999999999999996</v>
      </c>
      <c r="O3390">
        <v>-15997036</v>
      </c>
      <c r="R3390" t="s">
        <v>4659</v>
      </c>
      <c r="S3390" cm="1">
        <f t="array" ref="S3390">AVERAGE(IF(Table7[director_name]=R3390, Table7[imdb_score]))</f>
        <v>5.3</v>
      </c>
      <c r="T3390" t="str">
        <f>IF(Table8[[#This Row],[Average]] &gt; $V$7, "Higher", "Lower")</f>
        <v>Lower</v>
      </c>
    </row>
    <row r="3391" spans="1:20" x14ac:dyDescent="0.3">
      <c r="A3391" t="s">
        <v>3458</v>
      </c>
      <c r="B3391">
        <v>99</v>
      </c>
      <c r="C3391">
        <v>90</v>
      </c>
      <c r="D3391">
        <v>24430272</v>
      </c>
      <c r="E3391" t="s">
        <v>289</v>
      </c>
      <c r="F3391" t="s">
        <v>7063</v>
      </c>
      <c r="G3391" t="s">
        <v>7064</v>
      </c>
      <c r="H3391">
        <v>46158</v>
      </c>
      <c r="I3391">
        <v>403</v>
      </c>
      <c r="J3391" t="s">
        <v>29</v>
      </c>
      <c r="K3391" t="s">
        <v>30</v>
      </c>
      <c r="L3391">
        <v>43000000</v>
      </c>
      <c r="M3391">
        <v>2002</v>
      </c>
      <c r="N3391">
        <v>5.0999999999999996</v>
      </c>
      <c r="O3391">
        <v>-18569728</v>
      </c>
      <c r="R3391" t="s">
        <v>4679</v>
      </c>
      <c r="S3391" cm="1">
        <f t="array" ref="S3391">AVERAGE(IF(Table7[director_name]=R3391, Table7[imdb_score]))</f>
        <v>5.3</v>
      </c>
      <c r="T3391" t="str">
        <f>IF(Table8[[#This Row],[Average]] &gt; $V$7, "Higher", "Lower")</f>
        <v>Lower</v>
      </c>
    </row>
    <row r="3392" spans="1:20" x14ac:dyDescent="0.3">
      <c r="A3392" t="s">
        <v>4248</v>
      </c>
      <c r="B3392">
        <v>138</v>
      </c>
      <c r="C3392">
        <v>107</v>
      </c>
      <c r="D3392">
        <v>1183354</v>
      </c>
      <c r="E3392" t="s">
        <v>7065</v>
      </c>
      <c r="F3392" t="s">
        <v>7066</v>
      </c>
      <c r="G3392" t="s">
        <v>7067</v>
      </c>
      <c r="H3392">
        <v>13026</v>
      </c>
      <c r="I3392">
        <v>75</v>
      </c>
      <c r="J3392" t="s">
        <v>29</v>
      </c>
      <c r="K3392" t="s">
        <v>30</v>
      </c>
      <c r="L3392">
        <v>20000000</v>
      </c>
      <c r="M3392">
        <v>2010</v>
      </c>
      <c r="N3392">
        <v>5.0999999999999996</v>
      </c>
      <c r="O3392">
        <v>-18816646</v>
      </c>
      <c r="R3392" t="s">
        <v>4716</v>
      </c>
      <c r="S3392" cm="1">
        <f t="array" ref="S3392">AVERAGE(IF(Table7[director_name]=R3392, Table7[imdb_score]))</f>
        <v>5.3</v>
      </c>
      <c r="T3392" t="str">
        <f>IF(Table8[[#This Row],[Average]] &gt; $V$7, "Higher", "Lower")</f>
        <v>Lower</v>
      </c>
    </row>
    <row r="3393" spans="1:20" x14ac:dyDescent="0.3">
      <c r="A3393" t="s">
        <v>4829</v>
      </c>
      <c r="B3393">
        <v>16</v>
      </c>
      <c r="C3393">
        <v>120</v>
      </c>
      <c r="D3393">
        <v>42880</v>
      </c>
      <c r="E3393" t="s">
        <v>588</v>
      </c>
      <c r="F3393" t="s">
        <v>44</v>
      </c>
      <c r="G3393" t="s">
        <v>7068</v>
      </c>
      <c r="H3393">
        <v>2919</v>
      </c>
      <c r="I3393">
        <v>50</v>
      </c>
      <c r="J3393" t="s">
        <v>29</v>
      </c>
      <c r="K3393" t="s">
        <v>200</v>
      </c>
      <c r="L3393">
        <v>24000000</v>
      </c>
      <c r="M3393">
        <v>2004</v>
      </c>
      <c r="N3393">
        <v>5.0999999999999996</v>
      </c>
      <c r="O3393">
        <v>-23957120</v>
      </c>
      <c r="R3393" t="s">
        <v>4700</v>
      </c>
      <c r="S3393" cm="1">
        <f t="array" ref="S3393">AVERAGE(IF(Table7[director_name]=R3393, Table7[imdb_score]))</f>
        <v>5.3</v>
      </c>
      <c r="T3393" t="str">
        <f>IF(Table8[[#This Row],[Average]] &gt; $V$7, "Higher", "Lower")</f>
        <v>Lower</v>
      </c>
    </row>
    <row r="3394" spans="1:20" x14ac:dyDescent="0.3">
      <c r="A3394" t="s">
        <v>4835</v>
      </c>
      <c r="B3394">
        <v>170</v>
      </c>
      <c r="C3394">
        <v>104</v>
      </c>
      <c r="D3394">
        <v>75030163</v>
      </c>
      <c r="E3394" t="s">
        <v>4712</v>
      </c>
      <c r="F3394" t="s">
        <v>192</v>
      </c>
      <c r="G3394" t="s">
        <v>7069</v>
      </c>
      <c r="H3394">
        <v>108076</v>
      </c>
      <c r="I3394">
        <v>1690</v>
      </c>
      <c r="J3394" t="s">
        <v>29</v>
      </c>
      <c r="K3394" t="s">
        <v>30</v>
      </c>
      <c r="L3394">
        <v>100000000</v>
      </c>
      <c r="M3394">
        <v>2006</v>
      </c>
      <c r="N3394">
        <v>5.0999999999999996</v>
      </c>
      <c r="O3394">
        <v>-24969837</v>
      </c>
      <c r="R3394" t="s">
        <v>4672</v>
      </c>
      <c r="S3394" cm="1">
        <f t="array" ref="S3394">AVERAGE(IF(Table7[director_name]=R3394, Table7[imdb_score]))</f>
        <v>5.3</v>
      </c>
      <c r="T3394" t="str">
        <f>IF(Table8[[#This Row],[Average]] &gt; $V$7, "Higher", "Lower")</f>
        <v>Lower</v>
      </c>
    </row>
    <row r="3395" spans="1:20" x14ac:dyDescent="0.3">
      <c r="A3395" t="s">
        <v>4923</v>
      </c>
      <c r="B3395">
        <v>102</v>
      </c>
      <c r="C3395">
        <v>102</v>
      </c>
      <c r="D3395">
        <v>14967182</v>
      </c>
      <c r="E3395" t="s">
        <v>39</v>
      </c>
      <c r="F3395" t="s">
        <v>503</v>
      </c>
      <c r="G3395" t="s">
        <v>7070</v>
      </c>
      <c r="H3395">
        <v>27305</v>
      </c>
      <c r="I3395">
        <v>284</v>
      </c>
      <c r="J3395" t="s">
        <v>29</v>
      </c>
      <c r="K3395" t="s">
        <v>30</v>
      </c>
      <c r="L3395">
        <v>40000000</v>
      </c>
      <c r="M3395">
        <v>2000</v>
      </c>
      <c r="N3395">
        <v>5.0999999999999996</v>
      </c>
      <c r="O3395">
        <v>-25032818</v>
      </c>
      <c r="R3395" t="s">
        <v>4718</v>
      </c>
      <c r="S3395" cm="1">
        <f t="array" ref="S3395">AVERAGE(IF(Table7[director_name]=R3395, Table7[imdb_score]))</f>
        <v>5.3</v>
      </c>
      <c r="T3395" t="str">
        <f>IF(Table8[[#This Row],[Average]] &gt; $V$7, "Higher", "Lower")</f>
        <v>Lower</v>
      </c>
    </row>
    <row r="3396" spans="1:20" x14ac:dyDescent="0.3">
      <c r="A3396" t="s">
        <v>1702</v>
      </c>
      <c r="B3396">
        <v>112</v>
      </c>
      <c r="C3396">
        <v>102</v>
      </c>
      <c r="D3396">
        <v>7659747</v>
      </c>
      <c r="E3396" t="s">
        <v>500</v>
      </c>
      <c r="F3396" t="s">
        <v>2799</v>
      </c>
      <c r="G3396" t="s">
        <v>7071</v>
      </c>
      <c r="H3396">
        <v>14962</v>
      </c>
      <c r="I3396">
        <v>204</v>
      </c>
      <c r="J3396" t="s">
        <v>29</v>
      </c>
      <c r="K3396" t="s">
        <v>30</v>
      </c>
      <c r="L3396">
        <v>38000000</v>
      </c>
      <c r="M3396">
        <v>2003</v>
      </c>
      <c r="N3396">
        <v>5.0999999999999996</v>
      </c>
      <c r="O3396">
        <v>-30340253</v>
      </c>
      <c r="R3396" t="s">
        <v>4687</v>
      </c>
      <c r="S3396" cm="1">
        <f t="array" ref="S3396">AVERAGE(IF(Table7[director_name]=R3396, Table7[imdb_score]))</f>
        <v>5.3</v>
      </c>
      <c r="T3396" t="str">
        <f>IF(Table8[[#This Row],[Average]] &gt; $V$7, "Higher", "Lower")</f>
        <v>Lower</v>
      </c>
    </row>
    <row r="3397" spans="1:20" x14ac:dyDescent="0.3">
      <c r="A3397" t="s">
        <v>4872</v>
      </c>
      <c r="B3397">
        <v>145</v>
      </c>
      <c r="C3397">
        <v>88</v>
      </c>
      <c r="D3397">
        <v>119420252</v>
      </c>
      <c r="E3397" t="s">
        <v>5401</v>
      </c>
      <c r="F3397" t="s">
        <v>4567</v>
      </c>
      <c r="G3397" t="s">
        <v>7072</v>
      </c>
      <c r="H3397">
        <v>33042</v>
      </c>
      <c r="I3397">
        <v>90</v>
      </c>
      <c r="J3397" t="s">
        <v>29</v>
      </c>
      <c r="K3397" t="s">
        <v>30</v>
      </c>
      <c r="L3397">
        <v>150000000</v>
      </c>
      <c r="M3397">
        <v>2009</v>
      </c>
      <c r="N3397">
        <v>5.0999999999999996</v>
      </c>
      <c r="O3397">
        <v>-30579748</v>
      </c>
      <c r="R3397" t="s">
        <v>4697</v>
      </c>
      <c r="S3397" cm="1">
        <f t="array" ref="S3397">AVERAGE(IF(Table7[director_name]=R3397, Table7[imdb_score]))</f>
        <v>5.3</v>
      </c>
      <c r="T3397" t="str">
        <f>IF(Table8[[#This Row],[Average]] &gt; $V$7, "Higher", "Lower")</f>
        <v>Lower</v>
      </c>
    </row>
    <row r="3398" spans="1:20" x14ac:dyDescent="0.3">
      <c r="A3398" t="s">
        <v>1884</v>
      </c>
      <c r="B3398">
        <v>96</v>
      </c>
      <c r="C3398">
        <v>133</v>
      </c>
      <c r="D3398">
        <v>31054924</v>
      </c>
      <c r="E3398" t="s">
        <v>2585</v>
      </c>
      <c r="F3398" t="s">
        <v>79</v>
      </c>
      <c r="G3398" t="s">
        <v>7073</v>
      </c>
      <c r="H3398">
        <v>17025</v>
      </c>
      <c r="I3398">
        <v>290</v>
      </c>
      <c r="J3398" t="s">
        <v>29</v>
      </c>
      <c r="K3398" t="s">
        <v>30</v>
      </c>
      <c r="L3398">
        <v>64000000</v>
      </c>
      <c r="M3398">
        <v>1999</v>
      </c>
      <c r="N3398">
        <v>5.0999999999999996</v>
      </c>
      <c r="O3398">
        <v>-32945076</v>
      </c>
      <c r="R3398" t="s">
        <v>4668</v>
      </c>
      <c r="S3398" cm="1">
        <f t="array" ref="S3398">AVERAGE(IF(Table7[director_name]=R3398, Table7[imdb_score]))</f>
        <v>5.3</v>
      </c>
      <c r="T3398" t="str">
        <f>IF(Table8[[#This Row],[Average]] &gt; $V$7, "Higher", "Lower")</f>
        <v>Lower</v>
      </c>
    </row>
    <row r="3399" spans="1:20" x14ac:dyDescent="0.3">
      <c r="A3399" t="s">
        <v>4666</v>
      </c>
      <c r="B3399">
        <v>66</v>
      </c>
      <c r="C3399">
        <v>93</v>
      </c>
      <c r="D3399">
        <v>652526</v>
      </c>
      <c r="E3399" t="s">
        <v>7074</v>
      </c>
      <c r="F3399" t="s">
        <v>2466</v>
      </c>
      <c r="G3399" t="s">
        <v>7075</v>
      </c>
      <c r="H3399">
        <v>20201</v>
      </c>
      <c r="I3399">
        <v>187</v>
      </c>
      <c r="J3399" t="s">
        <v>29</v>
      </c>
      <c r="K3399" t="s">
        <v>227</v>
      </c>
      <c r="L3399">
        <v>40000000</v>
      </c>
      <c r="M3399">
        <v>2006</v>
      </c>
      <c r="N3399">
        <v>5.0999999999999996</v>
      </c>
      <c r="O3399">
        <v>-39347474</v>
      </c>
      <c r="R3399" t="s">
        <v>4681</v>
      </c>
      <c r="S3399" cm="1">
        <f t="array" ref="S3399">AVERAGE(IF(Table7[director_name]=R3399, Table7[imdb_score]))</f>
        <v>5.3</v>
      </c>
      <c r="T3399" t="str">
        <f>IF(Table8[[#This Row],[Average]] &gt; $V$7, "Higher", "Lower")</f>
        <v>Lower</v>
      </c>
    </row>
    <row r="3400" spans="1:20" x14ac:dyDescent="0.3">
      <c r="A3400" t="s">
        <v>4442</v>
      </c>
      <c r="B3400">
        <v>34</v>
      </c>
      <c r="C3400">
        <v>135</v>
      </c>
      <c r="D3400">
        <v>10400000</v>
      </c>
      <c r="E3400" t="s">
        <v>588</v>
      </c>
      <c r="F3400" t="s">
        <v>1482</v>
      </c>
      <c r="G3400" t="s">
        <v>7076</v>
      </c>
      <c r="H3400">
        <v>12037</v>
      </c>
      <c r="I3400">
        <v>90</v>
      </c>
      <c r="J3400" t="s">
        <v>29</v>
      </c>
      <c r="K3400" t="s">
        <v>30</v>
      </c>
      <c r="L3400">
        <v>50000000</v>
      </c>
      <c r="M3400">
        <v>1995</v>
      </c>
      <c r="N3400">
        <v>5.0999999999999996</v>
      </c>
      <c r="O3400">
        <v>-39600000</v>
      </c>
      <c r="R3400" t="s">
        <v>4724</v>
      </c>
      <c r="S3400" cm="1">
        <f t="array" ref="S3400">AVERAGE(IF(Table7[director_name]=R3400, Table7[imdb_score]))</f>
        <v>5.3</v>
      </c>
      <c r="T3400" t="str">
        <f>IF(Table8[[#This Row],[Average]] &gt; $V$7, "Higher", "Lower")</f>
        <v>Lower</v>
      </c>
    </row>
    <row r="3401" spans="1:20" x14ac:dyDescent="0.3">
      <c r="A3401" t="s">
        <v>625</v>
      </c>
      <c r="B3401">
        <v>50</v>
      </c>
      <c r="C3401">
        <v>107</v>
      </c>
      <c r="D3401">
        <v>9795017</v>
      </c>
      <c r="E3401" t="s">
        <v>208</v>
      </c>
      <c r="F3401" t="s">
        <v>249</v>
      </c>
      <c r="G3401" t="s">
        <v>7077</v>
      </c>
      <c r="H3401">
        <v>9227</v>
      </c>
      <c r="I3401">
        <v>70</v>
      </c>
      <c r="J3401" t="s">
        <v>29</v>
      </c>
      <c r="K3401" t="s">
        <v>30</v>
      </c>
      <c r="L3401">
        <v>50000000</v>
      </c>
      <c r="M3401">
        <v>1995</v>
      </c>
      <c r="N3401">
        <v>5.0999999999999996</v>
      </c>
      <c r="O3401">
        <v>-40204983</v>
      </c>
      <c r="R3401" t="s">
        <v>4649</v>
      </c>
      <c r="S3401" cm="1">
        <f t="array" ref="S3401">AVERAGE(IF(Table7[director_name]=R3401, Table7[imdb_score]))</f>
        <v>5.3</v>
      </c>
      <c r="T3401" t="str">
        <f>IF(Table8[[#This Row],[Average]] &gt; $V$7, "Higher", "Lower")</f>
        <v>Lower</v>
      </c>
    </row>
    <row r="3402" spans="1:20" x14ac:dyDescent="0.3">
      <c r="A3402" t="s">
        <v>4861</v>
      </c>
      <c r="B3402">
        <v>308</v>
      </c>
      <c r="C3402">
        <v>92</v>
      </c>
      <c r="D3402">
        <v>19059018</v>
      </c>
      <c r="E3402" t="s">
        <v>7078</v>
      </c>
      <c r="F3402" t="s">
        <v>7079</v>
      </c>
      <c r="G3402" t="s">
        <v>7080</v>
      </c>
      <c r="H3402">
        <v>65709</v>
      </c>
      <c r="I3402">
        <v>194</v>
      </c>
      <c r="J3402" t="s">
        <v>29</v>
      </c>
      <c r="K3402" t="s">
        <v>581</v>
      </c>
      <c r="L3402">
        <v>65000000</v>
      </c>
      <c r="M3402">
        <v>2014</v>
      </c>
      <c r="N3402">
        <v>5.0999999999999996</v>
      </c>
      <c r="O3402">
        <v>-45940982</v>
      </c>
      <c r="R3402" t="s">
        <v>4714</v>
      </c>
      <c r="S3402" cm="1">
        <f t="array" ref="S3402">AVERAGE(IF(Table7[director_name]=R3402, Table7[imdb_score]))</f>
        <v>5.3</v>
      </c>
      <c r="T3402" t="str">
        <f>IF(Table8[[#This Row],[Average]] &gt; $V$7, "Higher", "Lower")</f>
        <v>Lower</v>
      </c>
    </row>
    <row r="3403" spans="1:20" x14ac:dyDescent="0.3">
      <c r="A3403" t="s">
        <v>4989</v>
      </c>
      <c r="B3403">
        <v>46</v>
      </c>
      <c r="C3403">
        <v>107</v>
      </c>
      <c r="D3403">
        <v>63231524</v>
      </c>
      <c r="E3403" t="s">
        <v>699</v>
      </c>
      <c r="F3403" t="s">
        <v>4822</v>
      </c>
      <c r="G3403" t="s">
        <v>7081</v>
      </c>
      <c r="H3403">
        <v>8962</v>
      </c>
      <c r="I3403">
        <v>137</v>
      </c>
      <c r="J3403" t="s">
        <v>29</v>
      </c>
      <c r="K3403" t="s">
        <v>30</v>
      </c>
      <c r="L3403">
        <v>6000000</v>
      </c>
      <c r="M3403">
        <v>2006</v>
      </c>
      <c r="N3403">
        <v>5</v>
      </c>
      <c r="O3403">
        <v>57231524</v>
      </c>
      <c r="R3403" t="s">
        <v>4675</v>
      </c>
      <c r="S3403" cm="1">
        <f t="array" ref="S3403">AVERAGE(IF(Table7[director_name]=R3403, Table7[imdb_score]))</f>
        <v>5.3</v>
      </c>
      <c r="T3403" t="str">
        <f>IF(Table8[[#This Row],[Average]] &gt; $V$7, "Higher", "Lower")</f>
        <v>Lower</v>
      </c>
    </row>
    <row r="3404" spans="1:20" x14ac:dyDescent="0.3">
      <c r="A3404" t="s">
        <v>4721</v>
      </c>
      <c r="B3404">
        <v>116</v>
      </c>
      <c r="C3404">
        <v>80</v>
      </c>
      <c r="D3404">
        <v>75367693</v>
      </c>
      <c r="E3404" t="s">
        <v>682</v>
      </c>
      <c r="F3404" t="s">
        <v>520</v>
      </c>
      <c r="G3404" t="s">
        <v>7082</v>
      </c>
      <c r="H3404">
        <v>58961</v>
      </c>
      <c r="I3404">
        <v>232</v>
      </c>
      <c r="J3404" t="s">
        <v>29</v>
      </c>
      <c r="K3404" t="s">
        <v>30</v>
      </c>
      <c r="L3404">
        <v>35000000</v>
      </c>
      <c r="M3404">
        <v>2004</v>
      </c>
      <c r="N3404">
        <v>5</v>
      </c>
      <c r="O3404">
        <v>40367693</v>
      </c>
      <c r="R3404" t="s">
        <v>4690</v>
      </c>
      <c r="S3404" cm="1">
        <f t="array" ref="S3404">AVERAGE(IF(Table7[director_name]=R3404, Table7[imdb_score]))</f>
        <v>5.3</v>
      </c>
      <c r="T3404" t="str">
        <f>IF(Table8[[#This Row],[Average]] &gt; $V$7, "Higher", "Lower")</f>
        <v>Lower</v>
      </c>
    </row>
    <row r="3405" spans="1:20" x14ac:dyDescent="0.3">
      <c r="A3405" t="s">
        <v>3669</v>
      </c>
      <c r="B3405">
        <v>152</v>
      </c>
      <c r="C3405">
        <v>87</v>
      </c>
      <c r="D3405">
        <v>47860214</v>
      </c>
      <c r="E3405" t="s">
        <v>840</v>
      </c>
      <c r="F3405" t="s">
        <v>1372</v>
      </c>
      <c r="G3405" t="s">
        <v>7083</v>
      </c>
      <c r="H3405">
        <v>34711</v>
      </c>
      <c r="I3405">
        <v>468</v>
      </c>
      <c r="J3405" t="s">
        <v>29</v>
      </c>
      <c r="K3405" t="s">
        <v>30</v>
      </c>
      <c r="L3405">
        <v>15000000</v>
      </c>
      <c r="M3405">
        <v>2006</v>
      </c>
      <c r="N3405">
        <v>5</v>
      </c>
      <c r="O3405">
        <v>32860214</v>
      </c>
      <c r="R3405" t="s">
        <v>4662</v>
      </c>
      <c r="S3405" cm="1">
        <f t="array" ref="S3405">AVERAGE(IF(Table7[director_name]=R3405, Table7[imdb_score]))</f>
        <v>5.3</v>
      </c>
      <c r="T3405" t="str">
        <f>IF(Table8[[#This Row],[Average]] &gt; $V$7, "Higher", "Lower")</f>
        <v>Lower</v>
      </c>
    </row>
    <row r="3406" spans="1:20" x14ac:dyDescent="0.3">
      <c r="A3406" t="s">
        <v>2179</v>
      </c>
      <c r="B3406">
        <v>55</v>
      </c>
      <c r="C3406">
        <v>109</v>
      </c>
      <c r="D3406">
        <v>81022333</v>
      </c>
      <c r="E3406" t="s">
        <v>3345</v>
      </c>
      <c r="F3406" t="s">
        <v>7084</v>
      </c>
      <c r="G3406" t="s">
        <v>7085</v>
      </c>
      <c r="H3406">
        <v>34471</v>
      </c>
      <c r="I3406">
        <v>147</v>
      </c>
      <c r="J3406" t="s">
        <v>29</v>
      </c>
      <c r="K3406" t="s">
        <v>30</v>
      </c>
      <c r="L3406">
        <v>50000000</v>
      </c>
      <c r="M3406">
        <v>1995</v>
      </c>
      <c r="N3406">
        <v>5</v>
      </c>
      <c r="O3406">
        <v>31022333</v>
      </c>
      <c r="R3406" t="s">
        <v>4708</v>
      </c>
      <c r="S3406" cm="1">
        <f t="array" ref="S3406">AVERAGE(IF(Table7[director_name]=R3406, Table7[imdb_score]))</f>
        <v>5.3</v>
      </c>
      <c r="T3406" t="str">
        <f>IF(Table8[[#This Row],[Average]] &gt; $V$7, "Higher", "Lower")</f>
        <v>Lower</v>
      </c>
    </row>
    <row r="3407" spans="1:20" x14ac:dyDescent="0.3">
      <c r="A3407" t="s">
        <v>4896</v>
      </c>
      <c r="B3407">
        <v>220</v>
      </c>
      <c r="C3407">
        <v>101</v>
      </c>
      <c r="D3407">
        <v>32453345</v>
      </c>
      <c r="E3407" t="s">
        <v>1453</v>
      </c>
      <c r="F3407" t="s">
        <v>7086</v>
      </c>
      <c r="G3407" t="s">
        <v>7087</v>
      </c>
      <c r="H3407">
        <v>31791</v>
      </c>
      <c r="I3407">
        <v>155</v>
      </c>
      <c r="J3407" t="s">
        <v>29</v>
      </c>
      <c r="K3407" t="s">
        <v>30</v>
      </c>
      <c r="L3407">
        <v>5000000</v>
      </c>
      <c r="M3407">
        <v>2014</v>
      </c>
      <c r="N3407">
        <v>5</v>
      </c>
      <c r="O3407">
        <v>27453345</v>
      </c>
      <c r="R3407" t="s">
        <v>4664</v>
      </c>
      <c r="S3407" cm="1">
        <f t="array" ref="S3407">AVERAGE(IF(Table7[director_name]=R3407, Table7[imdb_score]))</f>
        <v>5.3</v>
      </c>
      <c r="T3407" t="str">
        <f>IF(Table8[[#This Row],[Average]] &gt; $V$7, "Higher", "Lower")</f>
        <v>Lower</v>
      </c>
    </row>
    <row r="3408" spans="1:20" x14ac:dyDescent="0.3">
      <c r="A3408" t="s">
        <v>4445</v>
      </c>
      <c r="B3408">
        <v>79</v>
      </c>
      <c r="C3408">
        <v>102</v>
      </c>
      <c r="D3408">
        <v>47285499</v>
      </c>
      <c r="E3408" t="s">
        <v>7088</v>
      </c>
      <c r="F3408" t="s">
        <v>4063</v>
      </c>
      <c r="G3408" t="s">
        <v>7089</v>
      </c>
      <c r="H3408">
        <v>26755</v>
      </c>
      <c r="I3408">
        <v>104</v>
      </c>
      <c r="J3408" t="s">
        <v>29</v>
      </c>
      <c r="K3408" t="s">
        <v>30</v>
      </c>
      <c r="L3408">
        <v>26000000</v>
      </c>
      <c r="M3408">
        <v>2003</v>
      </c>
      <c r="N3408">
        <v>5</v>
      </c>
      <c r="O3408">
        <v>21285499</v>
      </c>
      <c r="R3408" t="s">
        <v>4647</v>
      </c>
      <c r="S3408" cm="1">
        <f t="array" ref="S3408">AVERAGE(IF(Table7[director_name]=R3408, Table7[imdb_score]))</f>
        <v>5.3</v>
      </c>
      <c r="T3408" t="str">
        <f>IF(Table8[[#This Row],[Average]] &gt; $V$7, "Higher", "Lower")</f>
        <v>Lower</v>
      </c>
    </row>
    <row r="3409" spans="1:20" x14ac:dyDescent="0.3">
      <c r="A3409" t="s">
        <v>4536</v>
      </c>
      <c r="B3409">
        <v>86</v>
      </c>
      <c r="C3409">
        <v>85</v>
      </c>
      <c r="D3409">
        <v>28563926</v>
      </c>
      <c r="E3409" t="s">
        <v>224</v>
      </c>
      <c r="F3409" t="s">
        <v>5589</v>
      </c>
      <c r="G3409" t="s">
        <v>7090</v>
      </c>
      <c r="H3409">
        <v>16300</v>
      </c>
      <c r="I3409">
        <v>217</v>
      </c>
      <c r="J3409" t="s">
        <v>29</v>
      </c>
      <c r="K3409" t="s">
        <v>30</v>
      </c>
      <c r="L3409">
        <v>8500000</v>
      </c>
      <c r="M3409">
        <v>2002</v>
      </c>
      <c r="N3409">
        <v>5</v>
      </c>
      <c r="O3409">
        <v>20063926</v>
      </c>
      <c r="R3409" t="s">
        <v>4647</v>
      </c>
      <c r="S3409" cm="1">
        <f t="array" ref="S3409">AVERAGE(IF(Table7[director_name]=R3409, Table7[imdb_score]))</f>
        <v>5.3</v>
      </c>
      <c r="T3409" t="str">
        <f>IF(Table8[[#This Row],[Average]] &gt; $V$7, "Higher", "Lower")</f>
        <v>Lower</v>
      </c>
    </row>
    <row r="3410" spans="1:20" x14ac:dyDescent="0.3">
      <c r="A3410" t="s">
        <v>4520</v>
      </c>
      <c r="B3410">
        <v>131</v>
      </c>
      <c r="C3410">
        <v>137</v>
      </c>
      <c r="D3410">
        <v>39143839</v>
      </c>
      <c r="E3410" t="s">
        <v>840</v>
      </c>
      <c r="F3410" t="s">
        <v>3459</v>
      </c>
      <c r="G3410" t="s">
        <v>7091</v>
      </c>
      <c r="H3410">
        <v>38658</v>
      </c>
      <c r="I3410">
        <v>284</v>
      </c>
      <c r="J3410" t="s">
        <v>29</v>
      </c>
      <c r="K3410" t="s">
        <v>30</v>
      </c>
      <c r="L3410">
        <v>20000000</v>
      </c>
      <c r="M3410">
        <v>2006</v>
      </c>
      <c r="N3410">
        <v>5</v>
      </c>
      <c r="O3410">
        <v>19143839</v>
      </c>
      <c r="R3410" t="s">
        <v>4702</v>
      </c>
      <c r="S3410" cm="1">
        <f t="array" ref="S3410">AVERAGE(IF(Table7[director_name]=R3410, Table7[imdb_score]))</f>
        <v>5.3</v>
      </c>
      <c r="T3410" t="str">
        <f>IF(Table8[[#This Row],[Average]] &gt; $V$7, "Higher", "Lower")</f>
        <v>Lower</v>
      </c>
    </row>
    <row r="3411" spans="1:20" x14ac:dyDescent="0.3">
      <c r="A3411" t="s">
        <v>4919</v>
      </c>
      <c r="B3411">
        <v>270</v>
      </c>
      <c r="C3411">
        <v>86</v>
      </c>
      <c r="D3411">
        <v>18112929</v>
      </c>
      <c r="E3411" t="s">
        <v>2651</v>
      </c>
      <c r="F3411" t="s">
        <v>6930</v>
      </c>
      <c r="G3411" t="s">
        <v>7092</v>
      </c>
      <c r="H3411">
        <v>52642</v>
      </c>
      <c r="I3411">
        <v>271</v>
      </c>
      <c r="J3411" t="s">
        <v>29</v>
      </c>
      <c r="K3411" t="s">
        <v>30</v>
      </c>
      <c r="L3411">
        <v>1000000</v>
      </c>
      <c r="M3411">
        <v>2012</v>
      </c>
      <c r="N3411">
        <v>5</v>
      </c>
      <c r="O3411">
        <v>17112929</v>
      </c>
      <c r="R3411" t="s">
        <v>4645</v>
      </c>
      <c r="S3411" cm="1">
        <f t="array" ref="S3411">AVERAGE(IF(Table7[director_name]=R3411, Table7[imdb_score]))</f>
        <v>5.3</v>
      </c>
      <c r="T3411" t="str">
        <f>IF(Table8[[#This Row],[Average]] &gt; $V$7, "Higher", "Lower")</f>
        <v>Lower</v>
      </c>
    </row>
    <row r="3412" spans="1:20" x14ac:dyDescent="0.3">
      <c r="A3412" t="s">
        <v>4887</v>
      </c>
      <c r="B3412">
        <v>43</v>
      </c>
      <c r="C3412">
        <v>81</v>
      </c>
      <c r="D3412">
        <v>30628981</v>
      </c>
      <c r="E3412" t="s">
        <v>289</v>
      </c>
      <c r="F3412" t="s">
        <v>1586</v>
      </c>
      <c r="G3412" t="s">
        <v>7093</v>
      </c>
      <c r="H3412">
        <v>15047</v>
      </c>
      <c r="I3412">
        <v>160</v>
      </c>
      <c r="J3412" t="s">
        <v>29</v>
      </c>
      <c r="K3412" t="s">
        <v>30</v>
      </c>
      <c r="L3412">
        <v>14000000</v>
      </c>
      <c r="M3412">
        <v>1999</v>
      </c>
      <c r="N3412">
        <v>5</v>
      </c>
      <c r="O3412">
        <v>16628981</v>
      </c>
      <c r="R3412" t="s">
        <v>4641</v>
      </c>
      <c r="S3412" cm="1">
        <f t="array" ref="S3412">AVERAGE(IF(Table7[director_name]=R3412, Table7[imdb_score]))</f>
        <v>5.3</v>
      </c>
      <c r="T3412" t="str">
        <f>IF(Table8[[#This Row],[Average]] &gt; $V$7, "Higher", "Lower")</f>
        <v>Lower</v>
      </c>
    </row>
    <row r="3413" spans="1:20" x14ac:dyDescent="0.3">
      <c r="A3413" t="s">
        <v>475</v>
      </c>
      <c r="B3413">
        <v>323</v>
      </c>
      <c r="C3413">
        <v>91</v>
      </c>
      <c r="D3413">
        <v>64505912</v>
      </c>
      <c r="E3413" t="s">
        <v>448</v>
      </c>
      <c r="F3413" t="s">
        <v>3559</v>
      </c>
      <c r="G3413" t="s">
        <v>7094</v>
      </c>
      <c r="H3413">
        <v>163130</v>
      </c>
      <c r="I3413">
        <v>1264</v>
      </c>
      <c r="J3413" t="s">
        <v>29</v>
      </c>
      <c r="K3413" t="s">
        <v>30</v>
      </c>
      <c r="L3413">
        <v>48000000</v>
      </c>
      <c r="M3413">
        <v>2008</v>
      </c>
      <c r="N3413">
        <v>5</v>
      </c>
      <c r="O3413">
        <v>16505912</v>
      </c>
      <c r="R3413" t="s">
        <v>4641</v>
      </c>
      <c r="S3413" cm="1">
        <f t="array" ref="S3413">AVERAGE(IF(Table7[director_name]=R3413, Table7[imdb_score]))</f>
        <v>5.3</v>
      </c>
      <c r="T3413" t="str">
        <f>IF(Table8[[#This Row],[Average]] &gt; $V$7, "Higher", "Lower")</f>
        <v>Lower</v>
      </c>
    </row>
    <row r="3414" spans="1:20" x14ac:dyDescent="0.3">
      <c r="A3414" t="s">
        <v>4921</v>
      </c>
      <c r="B3414">
        <v>28</v>
      </c>
      <c r="C3414">
        <v>77</v>
      </c>
      <c r="D3414">
        <v>19421271</v>
      </c>
      <c r="E3414" t="s">
        <v>1180</v>
      </c>
      <c r="F3414" t="s">
        <v>3667</v>
      </c>
      <c r="G3414" t="s">
        <v>7095</v>
      </c>
      <c r="H3414">
        <v>2448</v>
      </c>
      <c r="I3414">
        <v>18</v>
      </c>
      <c r="J3414" t="s">
        <v>29</v>
      </c>
      <c r="K3414" t="s">
        <v>30</v>
      </c>
      <c r="L3414">
        <v>5000000</v>
      </c>
      <c r="M3414">
        <v>1999</v>
      </c>
      <c r="N3414">
        <v>5</v>
      </c>
      <c r="O3414">
        <v>14421271</v>
      </c>
      <c r="R3414" t="s">
        <v>4657</v>
      </c>
      <c r="S3414" cm="1">
        <f t="array" ref="S3414">AVERAGE(IF(Table7[director_name]=R3414, Table7[imdb_score]))</f>
        <v>5.3</v>
      </c>
      <c r="T3414" t="str">
        <f>IF(Table8[[#This Row],[Average]] &gt; $V$7, "Higher", "Lower")</f>
        <v>Lower</v>
      </c>
    </row>
    <row r="3415" spans="1:20" x14ac:dyDescent="0.3">
      <c r="A3415" t="s">
        <v>4910</v>
      </c>
      <c r="B3415">
        <v>52</v>
      </c>
      <c r="C3415">
        <v>96</v>
      </c>
      <c r="D3415">
        <v>21564616</v>
      </c>
      <c r="E3415" t="s">
        <v>676</v>
      </c>
      <c r="F3415" t="s">
        <v>192</v>
      </c>
      <c r="G3415" t="s">
        <v>7096</v>
      </c>
      <c r="H3415">
        <v>7098</v>
      </c>
      <c r="I3415">
        <v>41</v>
      </c>
      <c r="J3415" t="s">
        <v>29</v>
      </c>
      <c r="K3415" t="s">
        <v>30</v>
      </c>
      <c r="L3415">
        <v>8500000</v>
      </c>
      <c r="M3415">
        <v>2013</v>
      </c>
      <c r="N3415">
        <v>5</v>
      </c>
      <c r="O3415">
        <v>13064616</v>
      </c>
      <c r="R3415" t="s">
        <v>4666</v>
      </c>
      <c r="S3415" cm="1">
        <f t="array" ref="S3415">AVERAGE(IF(Table7[director_name]=R3415, Table7[imdb_score]))</f>
        <v>5.3</v>
      </c>
      <c r="T3415" t="str">
        <f>IF(Table8[[#This Row],[Average]] &gt; $V$7, "Higher", "Lower")</f>
        <v>Lower</v>
      </c>
    </row>
    <row r="3416" spans="1:20" x14ac:dyDescent="0.3">
      <c r="A3416" t="s">
        <v>4776</v>
      </c>
      <c r="B3416">
        <v>134</v>
      </c>
      <c r="C3416">
        <v>123</v>
      </c>
      <c r="D3416">
        <v>22452209</v>
      </c>
      <c r="E3416" t="s">
        <v>5651</v>
      </c>
      <c r="F3416" t="s">
        <v>7097</v>
      </c>
      <c r="G3416" t="s">
        <v>7098</v>
      </c>
      <c r="H3416">
        <v>14062</v>
      </c>
      <c r="I3416">
        <v>82</v>
      </c>
      <c r="J3416" t="s">
        <v>29</v>
      </c>
      <c r="K3416" t="s">
        <v>30</v>
      </c>
      <c r="L3416">
        <v>18000000</v>
      </c>
      <c r="M3416">
        <v>2009</v>
      </c>
      <c r="N3416">
        <v>5</v>
      </c>
      <c r="O3416">
        <v>4452209</v>
      </c>
      <c r="R3416" t="s">
        <v>4721</v>
      </c>
      <c r="S3416" cm="1">
        <f t="array" ref="S3416">AVERAGE(IF(Table7[director_name]=R3416, Table7[imdb_score]))</f>
        <v>5.3</v>
      </c>
      <c r="T3416" t="str">
        <f>IF(Table8[[#This Row],[Average]] &gt; $V$7, "Higher", "Lower")</f>
        <v>Lower</v>
      </c>
    </row>
    <row r="3417" spans="1:20" x14ac:dyDescent="0.3">
      <c r="A3417" t="s">
        <v>4295</v>
      </c>
      <c r="B3417">
        <v>111</v>
      </c>
      <c r="C3417">
        <v>115</v>
      </c>
      <c r="D3417">
        <v>48472213</v>
      </c>
      <c r="E3417" t="s">
        <v>2113</v>
      </c>
      <c r="F3417" t="s">
        <v>306</v>
      </c>
      <c r="G3417" t="s">
        <v>7099</v>
      </c>
      <c r="H3417">
        <v>51252</v>
      </c>
      <c r="I3417">
        <v>156</v>
      </c>
      <c r="J3417" t="s">
        <v>29</v>
      </c>
      <c r="K3417" t="s">
        <v>30</v>
      </c>
      <c r="L3417">
        <v>45000000</v>
      </c>
      <c r="M3417">
        <v>2005</v>
      </c>
      <c r="N3417">
        <v>5</v>
      </c>
      <c r="O3417">
        <v>3472213</v>
      </c>
      <c r="R3417" t="s">
        <v>4654</v>
      </c>
      <c r="S3417" cm="1">
        <f t="array" ref="S3417">AVERAGE(IF(Table7[director_name]=R3417, Table7[imdb_score]))</f>
        <v>5.3</v>
      </c>
      <c r="T3417" t="str">
        <f>IF(Table8[[#This Row],[Average]] &gt; $V$7, "Higher", "Lower")</f>
        <v>Lower</v>
      </c>
    </row>
    <row r="3418" spans="1:20" x14ac:dyDescent="0.3">
      <c r="A3418" t="s">
        <v>5004</v>
      </c>
      <c r="B3418">
        <v>125</v>
      </c>
      <c r="C3418">
        <v>91</v>
      </c>
      <c r="D3418">
        <v>16298046</v>
      </c>
      <c r="E3418" t="s">
        <v>211</v>
      </c>
      <c r="F3418" t="s">
        <v>755</v>
      </c>
      <c r="G3418" t="s">
        <v>7100</v>
      </c>
      <c r="H3418">
        <v>22207</v>
      </c>
      <c r="I3418">
        <v>747</v>
      </c>
      <c r="J3418" t="s">
        <v>29</v>
      </c>
      <c r="K3418" t="s">
        <v>200</v>
      </c>
      <c r="L3418">
        <v>14000000</v>
      </c>
      <c r="M3418">
        <v>2005</v>
      </c>
      <c r="N3418">
        <v>5</v>
      </c>
      <c r="O3418">
        <v>2298046</v>
      </c>
      <c r="R3418" t="s">
        <v>4692</v>
      </c>
      <c r="S3418" cm="1">
        <f t="array" ref="S3418">AVERAGE(IF(Table7[director_name]=R3418, Table7[imdb_score]))</f>
        <v>5.3</v>
      </c>
      <c r="T3418" t="str">
        <f>IF(Table8[[#This Row],[Average]] &gt; $V$7, "Higher", "Lower")</f>
        <v>Lower</v>
      </c>
    </row>
    <row r="3419" spans="1:20" x14ac:dyDescent="0.3">
      <c r="A3419" t="s">
        <v>4915</v>
      </c>
      <c r="B3419">
        <v>173</v>
      </c>
      <c r="C3419">
        <v>95</v>
      </c>
      <c r="D3419">
        <v>17529157</v>
      </c>
      <c r="E3419" t="s">
        <v>7101</v>
      </c>
      <c r="F3419" t="s">
        <v>2783</v>
      </c>
      <c r="G3419" t="s">
        <v>7102</v>
      </c>
      <c r="H3419">
        <v>49888</v>
      </c>
      <c r="I3419">
        <v>220</v>
      </c>
      <c r="J3419" t="s">
        <v>29</v>
      </c>
      <c r="K3419" t="s">
        <v>241</v>
      </c>
      <c r="L3419">
        <v>20000000</v>
      </c>
      <c r="M3419">
        <v>2012</v>
      </c>
      <c r="N3419">
        <v>5</v>
      </c>
      <c r="O3419">
        <v>-2470843</v>
      </c>
      <c r="R3419" t="s">
        <v>4721</v>
      </c>
      <c r="S3419" cm="1">
        <f t="array" ref="S3419">AVERAGE(IF(Table7[director_name]=R3419, Table7[imdb_score]))</f>
        <v>5.3</v>
      </c>
      <c r="T3419" t="str">
        <f>IF(Table8[[#This Row],[Average]] &gt; $V$7, "Higher", "Lower")</f>
        <v>Lower</v>
      </c>
    </row>
    <row r="3420" spans="1:20" x14ac:dyDescent="0.3">
      <c r="A3420" t="s">
        <v>4299</v>
      </c>
      <c r="B3420">
        <v>274</v>
      </c>
      <c r="C3420">
        <v>90</v>
      </c>
      <c r="D3420">
        <v>101055</v>
      </c>
      <c r="E3420" t="s">
        <v>626</v>
      </c>
      <c r="F3420" t="s">
        <v>3761</v>
      </c>
      <c r="G3420" t="s">
        <v>7103</v>
      </c>
      <c r="H3420">
        <v>17478</v>
      </c>
      <c r="I3420">
        <v>159</v>
      </c>
      <c r="J3420" t="s">
        <v>29</v>
      </c>
      <c r="K3420" t="s">
        <v>30</v>
      </c>
      <c r="L3420">
        <v>4000000</v>
      </c>
      <c r="M3420">
        <v>2009</v>
      </c>
      <c r="N3420">
        <v>5</v>
      </c>
      <c r="O3420">
        <v>-3898945</v>
      </c>
      <c r="R3420" t="s">
        <v>4062</v>
      </c>
      <c r="S3420" cm="1">
        <f t="array" ref="S3420">AVERAGE(IF(Table7[director_name]=R3420, Table7[imdb_score]))</f>
        <v>5.2750000000000004</v>
      </c>
      <c r="T3420" t="str">
        <f>IF(Table8[[#This Row],[Average]] &gt; $V$7, "Higher", "Lower")</f>
        <v>Lower</v>
      </c>
    </row>
    <row r="3421" spans="1:20" x14ac:dyDescent="0.3">
      <c r="A3421" t="s">
        <v>4306</v>
      </c>
      <c r="B3421">
        <v>70</v>
      </c>
      <c r="C3421">
        <v>92</v>
      </c>
      <c r="D3421">
        <v>85884815</v>
      </c>
      <c r="E3421" t="s">
        <v>7104</v>
      </c>
      <c r="F3421" t="s">
        <v>4795</v>
      </c>
      <c r="G3421" t="s">
        <v>7105</v>
      </c>
      <c r="H3421">
        <v>9418</v>
      </c>
      <c r="I3421">
        <v>53</v>
      </c>
      <c r="J3421" t="s">
        <v>29</v>
      </c>
      <c r="K3421" t="s">
        <v>30</v>
      </c>
      <c r="L3421">
        <v>90000000</v>
      </c>
      <c r="M3421">
        <v>2015</v>
      </c>
      <c r="N3421">
        <v>5</v>
      </c>
      <c r="O3421">
        <v>-4115185</v>
      </c>
      <c r="R3421" t="s">
        <v>4062</v>
      </c>
      <c r="S3421" cm="1">
        <f t="array" ref="S3421">AVERAGE(IF(Table7[director_name]=R3421, Table7[imdb_score]))</f>
        <v>5.2750000000000004</v>
      </c>
      <c r="T3421" t="str">
        <f>IF(Table8[[#This Row],[Average]] &gt; $V$7, "Higher", "Lower")</f>
        <v>Lower</v>
      </c>
    </row>
    <row r="3422" spans="1:20" x14ac:dyDescent="0.3">
      <c r="A3422" t="s">
        <v>3422</v>
      </c>
      <c r="B3422">
        <v>65</v>
      </c>
      <c r="C3422">
        <v>96</v>
      </c>
      <c r="D3422">
        <v>766487</v>
      </c>
      <c r="E3422" t="s">
        <v>289</v>
      </c>
      <c r="F3422" t="s">
        <v>2881</v>
      </c>
      <c r="G3422" t="s">
        <v>7106</v>
      </c>
      <c r="H3422">
        <v>15315</v>
      </c>
      <c r="I3422">
        <v>117</v>
      </c>
      <c r="J3422" t="s">
        <v>29</v>
      </c>
      <c r="K3422" t="s">
        <v>30</v>
      </c>
      <c r="L3422">
        <v>5250000</v>
      </c>
      <c r="M3422">
        <v>2007</v>
      </c>
      <c r="N3422">
        <v>5</v>
      </c>
      <c r="O3422">
        <v>-4483513</v>
      </c>
      <c r="R3422" t="s">
        <v>4062</v>
      </c>
      <c r="S3422" cm="1">
        <f t="array" ref="S3422">AVERAGE(IF(Table7[director_name]=R3422, Table7[imdb_score]))</f>
        <v>5.2750000000000004</v>
      </c>
      <c r="T3422" t="str">
        <f>IF(Table8[[#This Row],[Average]] &gt; $V$7, "Higher", "Lower")</f>
        <v>Lower</v>
      </c>
    </row>
    <row r="3423" spans="1:20" x14ac:dyDescent="0.3">
      <c r="A3423" t="s">
        <v>2221</v>
      </c>
      <c r="B3423">
        <v>42</v>
      </c>
      <c r="C3423">
        <v>91</v>
      </c>
      <c r="D3423">
        <v>10443316</v>
      </c>
      <c r="E3423" t="s">
        <v>699</v>
      </c>
      <c r="F3423" t="s">
        <v>1605</v>
      </c>
      <c r="G3423" t="s">
        <v>7107</v>
      </c>
      <c r="H3423">
        <v>7159</v>
      </c>
      <c r="I3423">
        <v>88</v>
      </c>
      <c r="J3423" t="s">
        <v>29</v>
      </c>
      <c r="K3423" t="s">
        <v>30</v>
      </c>
      <c r="L3423">
        <v>15000000</v>
      </c>
      <c r="M3423">
        <v>1998</v>
      </c>
      <c r="N3423">
        <v>5</v>
      </c>
      <c r="O3423">
        <v>-4556684</v>
      </c>
      <c r="R3423" t="s">
        <v>4062</v>
      </c>
      <c r="S3423" cm="1">
        <f t="array" ref="S3423">AVERAGE(IF(Table7[director_name]=R3423, Table7[imdb_score]))</f>
        <v>5.2750000000000004</v>
      </c>
      <c r="T3423" t="str">
        <f>IF(Table8[[#This Row],[Average]] &gt; $V$7, "Higher", "Lower")</f>
        <v>Lower</v>
      </c>
    </row>
    <row r="3424" spans="1:20" x14ac:dyDescent="0.3">
      <c r="A3424" t="s">
        <v>982</v>
      </c>
      <c r="B3424">
        <v>180</v>
      </c>
      <c r="C3424">
        <v>106</v>
      </c>
      <c r="D3424">
        <v>28064226</v>
      </c>
      <c r="E3424" t="s">
        <v>500</v>
      </c>
      <c r="F3424" t="s">
        <v>7108</v>
      </c>
      <c r="G3424" t="s">
        <v>7109</v>
      </c>
      <c r="H3424">
        <v>65044</v>
      </c>
      <c r="I3424">
        <v>173</v>
      </c>
      <c r="J3424" t="s">
        <v>29</v>
      </c>
      <c r="K3424" t="s">
        <v>30</v>
      </c>
      <c r="L3424">
        <v>35000000</v>
      </c>
      <c r="M3424">
        <v>2011</v>
      </c>
      <c r="N3424">
        <v>5</v>
      </c>
      <c r="O3424">
        <v>-6935774</v>
      </c>
      <c r="R3424" t="s">
        <v>3458</v>
      </c>
      <c r="S3424" cm="1">
        <f t="array" ref="S3424">AVERAGE(IF(Table7[director_name]=R3424, Table7[imdb_score]))</f>
        <v>5.2666666666666666</v>
      </c>
      <c r="T3424" t="str">
        <f>IF(Table8[[#This Row],[Average]] &gt; $V$7, "Higher", "Lower")</f>
        <v>Lower</v>
      </c>
    </row>
    <row r="3425" spans="1:20" x14ac:dyDescent="0.3">
      <c r="A3425" t="s">
        <v>857</v>
      </c>
      <c r="B3425">
        <v>30</v>
      </c>
      <c r="C3425">
        <v>108</v>
      </c>
      <c r="D3425">
        <v>4903000</v>
      </c>
      <c r="E3425" t="s">
        <v>73</v>
      </c>
      <c r="F3425" t="s">
        <v>4055</v>
      </c>
      <c r="G3425" t="s">
        <v>7110</v>
      </c>
      <c r="H3425">
        <v>4961</v>
      </c>
      <c r="I3425">
        <v>33</v>
      </c>
      <c r="J3425" t="s">
        <v>29</v>
      </c>
      <c r="K3425" t="s">
        <v>30</v>
      </c>
      <c r="L3425">
        <v>12000000</v>
      </c>
      <c r="M3425">
        <v>1996</v>
      </c>
      <c r="N3425">
        <v>5</v>
      </c>
      <c r="O3425">
        <v>-7097000</v>
      </c>
      <c r="R3425" t="s">
        <v>4733</v>
      </c>
      <c r="S3425" cm="1">
        <f t="array" ref="S3425">AVERAGE(IF(Table7[director_name]=R3425, Table7[imdb_score]))</f>
        <v>5.2666666666666666</v>
      </c>
      <c r="T3425" t="str">
        <f>IF(Table8[[#This Row],[Average]] &gt; $V$7, "Higher", "Lower")</f>
        <v>Lower</v>
      </c>
    </row>
    <row r="3426" spans="1:20" x14ac:dyDescent="0.3">
      <c r="A3426" t="s">
        <v>2889</v>
      </c>
      <c r="B3426">
        <v>98</v>
      </c>
      <c r="C3426">
        <v>117</v>
      </c>
      <c r="D3426">
        <v>30981850</v>
      </c>
      <c r="E3426" t="s">
        <v>7111</v>
      </c>
      <c r="F3426" t="s">
        <v>7112</v>
      </c>
      <c r="G3426" t="s">
        <v>7113</v>
      </c>
      <c r="H3426">
        <v>35834</v>
      </c>
      <c r="I3426">
        <v>284</v>
      </c>
      <c r="J3426" t="s">
        <v>29</v>
      </c>
      <c r="K3426" t="s">
        <v>30</v>
      </c>
      <c r="L3426">
        <v>40000000</v>
      </c>
      <c r="M3426">
        <v>2005</v>
      </c>
      <c r="N3426">
        <v>5</v>
      </c>
      <c r="O3426">
        <v>-9018150</v>
      </c>
      <c r="R3426" t="s">
        <v>4733</v>
      </c>
      <c r="S3426" cm="1">
        <f t="array" ref="S3426">AVERAGE(IF(Table7[director_name]=R3426, Table7[imdb_score]))</f>
        <v>5.2666666666666666</v>
      </c>
      <c r="T3426" t="str">
        <f>IF(Table8[[#This Row],[Average]] &gt; $V$7, "Higher", "Lower")</f>
        <v>Lower</v>
      </c>
    </row>
    <row r="3427" spans="1:20" x14ac:dyDescent="0.3">
      <c r="A3427" t="s">
        <v>1807</v>
      </c>
      <c r="B3427">
        <v>115</v>
      </c>
      <c r="C3427">
        <v>93</v>
      </c>
      <c r="D3427">
        <v>365734</v>
      </c>
      <c r="E3427" t="s">
        <v>92</v>
      </c>
      <c r="F3427" t="s">
        <v>1807</v>
      </c>
      <c r="G3427" t="s">
        <v>7114</v>
      </c>
      <c r="H3427">
        <v>11487</v>
      </c>
      <c r="I3427">
        <v>226</v>
      </c>
      <c r="J3427" t="s">
        <v>29</v>
      </c>
      <c r="K3427" t="s">
        <v>30</v>
      </c>
      <c r="L3427">
        <v>10000000</v>
      </c>
      <c r="M3427">
        <v>2003</v>
      </c>
      <c r="N3427">
        <v>5</v>
      </c>
      <c r="O3427">
        <v>-9634266</v>
      </c>
      <c r="R3427" t="s">
        <v>4733</v>
      </c>
      <c r="S3427" cm="1">
        <f t="array" ref="S3427">AVERAGE(IF(Table7[director_name]=R3427, Table7[imdb_score]))</f>
        <v>5.2666666666666666</v>
      </c>
      <c r="T3427" t="str">
        <f>IF(Table8[[#This Row],[Average]] &gt; $V$7, "Higher", "Lower")</f>
        <v>Lower</v>
      </c>
    </row>
    <row r="3428" spans="1:20" x14ac:dyDescent="0.3">
      <c r="A3428" t="s">
        <v>4905</v>
      </c>
      <c r="B3428">
        <v>25</v>
      </c>
      <c r="C3428">
        <v>98</v>
      </c>
      <c r="D3428">
        <v>8000000</v>
      </c>
      <c r="E3428" t="s">
        <v>4339</v>
      </c>
      <c r="F3428" t="s">
        <v>7115</v>
      </c>
      <c r="G3428" t="s">
        <v>7116</v>
      </c>
      <c r="H3428">
        <v>1400</v>
      </c>
      <c r="I3428">
        <v>41</v>
      </c>
      <c r="J3428" t="s">
        <v>29</v>
      </c>
      <c r="K3428" t="s">
        <v>30</v>
      </c>
      <c r="L3428">
        <v>18000000</v>
      </c>
      <c r="M3428">
        <v>1981</v>
      </c>
      <c r="N3428">
        <v>5</v>
      </c>
      <c r="O3428">
        <v>-10000000</v>
      </c>
      <c r="R3428" t="s">
        <v>3458</v>
      </c>
      <c r="S3428" cm="1">
        <f t="array" ref="S3428">AVERAGE(IF(Table7[director_name]=R3428, Table7[imdb_score]))</f>
        <v>5.2666666666666666</v>
      </c>
      <c r="T3428" t="str">
        <f>IF(Table8[[#This Row],[Average]] &gt; $V$7, "Higher", "Lower")</f>
        <v>Lower</v>
      </c>
    </row>
    <row r="3429" spans="1:20" x14ac:dyDescent="0.3">
      <c r="A3429" t="s">
        <v>4892</v>
      </c>
      <c r="B3429">
        <v>65</v>
      </c>
      <c r="C3429">
        <v>110</v>
      </c>
      <c r="D3429">
        <v>8888355</v>
      </c>
      <c r="E3429" t="s">
        <v>220</v>
      </c>
      <c r="F3429" t="s">
        <v>4399</v>
      </c>
      <c r="G3429" t="s">
        <v>7117</v>
      </c>
      <c r="H3429">
        <v>7894</v>
      </c>
      <c r="I3429">
        <v>25</v>
      </c>
      <c r="J3429" t="s">
        <v>29</v>
      </c>
      <c r="K3429" t="s">
        <v>30</v>
      </c>
      <c r="L3429">
        <v>20000000</v>
      </c>
      <c r="M3429">
        <v>2013</v>
      </c>
      <c r="N3429">
        <v>5</v>
      </c>
      <c r="O3429">
        <v>-11111645</v>
      </c>
      <c r="R3429" t="s">
        <v>3458</v>
      </c>
      <c r="S3429" cm="1">
        <f t="array" ref="S3429">AVERAGE(IF(Table7[director_name]=R3429, Table7[imdb_score]))</f>
        <v>5.2666666666666666</v>
      </c>
      <c r="T3429" t="str">
        <f>IF(Table8[[#This Row],[Average]] &gt; $V$7, "Higher", "Lower")</f>
        <v>Lower</v>
      </c>
    </row>
    <row r="3430" spans="1:20" x14ac:dyDescent="0.3">
      <c r="A3430" t="s">
        <v>1750</v>
      </c>
      <c r="B3430">
        <v>158</v>
      </c>
      <c r="C3430">
        <v>99</v>
      </c>
      <c r="D3430">
        <v>19294901</v>
      </c>
      <c r="E3430" t="s">
        <v>721</v>
      </c>
      <c r="F3430" t="s">
        <v>6664</v>
      </c>
      <c r="G3430" t="s">
        <v>7118</v>
      </c>
      <c r="H3430">
        <v>26126</v>
      </c>
      <c r="I3430">
        <v>325</v>
      </c>
      <c r="J3430" t="s">
        <v>29</v>
      </c>
      <c r="K3430" t="s">
        <v>30</v>
      </c>
      <c r="L3430">
        <v>35000000</v>
      </c>
      <c r="M3430">
        <v>2005</v>
      </c>
      <c r="N3430">
        <v>5</v>
      </c>
      <c r="O3430">
        <v>-15705099</v>
      </c>
      <c r="R3430" t="s">
        <v>3694</v>
      </c>
      <c r="S3430" cm="1">
        <f t="array" ref="S3430">AVERAGE(IF(Table7[director_name]=R3430, Table7[imdb_score]))</f>
        <v>5.26</v>
      </c>
      <c r="T3430" t="str">
        <f>IF(Table8[[#This Row],[Average]] &gt; $V$7, "Higher", "Lower")</f>
        <v>Lower</v>
      </c>
    </row>
    <row r="3431" spans="1:20" x14ac:dyDescent="0.3">
      <c r="A3431" t="s">
        <v>3107</v>
      </c>
      <c r="B3431">
        <v>60</v>
      </c>
      <c r="C3431">
        <v>105</v>
      </c>
      <c r="D3431">
        <v>10014234</v>
      </c>
      <c r="E3431" t="s">
        <v>338</v>
      </c>
      <c r="F3431" t="s">
        <v>3556</v>
      </c>
      <c r="G3431" t="s">
        <v>7119</v>
      </c>
      <c r="H3431">
        <v>8560</v>
      </c>
      <c r="I3431">
        <v>69</v>
      </c>
      <c r="J3431" t="s">
        <v>29</v>
      </c>
      <c r="K3431" t="s">
        <v>241</v>
      </c>
      <c r="L3431">
        <v>65000000</v>
      </c>
      <c r="M3431">
        <v>2000</v>
      </c>
      <c r="N3431">
        <v>5</v>
      </c>
      <c r="O3431">
        <v>-54985766</v>
      </c>
      <c r="R3431" t="s">
        <v>4738</v>
      </c>
      <c r="S3431" cm="1">
        <f t="array" ref="S3431">AVERAGE(IF(Table7[director_name]=R3431, Table7[imdb_score]))</f>
        <v>5.26</v>
      </c>
      <c r="T3431" t="str">
        <f>IF(Table8[[#This Row],[Average]] &gt; $V$7, "Higher", "Lower")</f>
        <v>Lower</v>
      </c>
    </row>
    <row r="3432" spans="1:20" x14ac:dyDescent="0.3">
      <c r="A3432" t="s">
        <v>4002</v>
      </c>
      <c r="B3432">
        <v>145</v>
      </c>
      <c r="C3432">
        <v>121</v>
      </c>
      <c r="D3432">
        <v>31704416</v>
      </c>
      <c r="E3432" t="s">
        <v>86</v>
      </c>
      <c r="F3432" t="s">
        <v>7120</v>
      </c>
      <c r="G3432" t="s">
        <v>7121</v>
      </c>
      <c r="H3432">
        <v>45455</v>
      </c>
      <c r="I3432">
        <v>388</v>
      </c>
      <c r="J3432" t="s">
        <v>29</v>
      </c>
      <c r="K3432" t="s">
        <v>30</v>
      </c>
      <c r="L3432">
        <v>135000000</v>
      </c>
      <c r="M3432">
        <v>2005</v>
      </c>
      <c r="N3432">
        <v>5</v>
      </c>
      <c r="O3432">
        <v>-103295584</v>
      </c>
      <c r="R3432" t="s">
        <v>4738</v>
      </c>
      <c r="S3432" cm="1">
        <f t="array" ref="S3432">AVERAGE(IF(Table7[director_name]=R3432, Table7[imdb_score]))</f>
        <v>5.26</v>
      </c>
      <c r="T3432" t="str">
        <f>IF(Table8[[#This Row],[Average]] &gt; $V$7, "Higher", "Lower")</f>
        <v>Lower</v>
      </c>
    </row>
    <row r="3433" spans="1:20" x14ac:dyDescent="0.3">
      <c r="A3433" t="s">
        <v>2920</v>
      </c>
      <c r="B3433">
        <v>293</v>
      </c>
      <c r="C3433">
        <v>124</v>
      </c>
      <c r="D3433">
        <v>300523113</v>
      </c>
      <c r="E3433" t="s">
        <v>6634</v>
      </c>
      <c r="F3433" t="s">
        <v>1416</v>
      </c>
      <c r="G3433" t="s">
        <v>7122</v>
      </c>
      <c r="H3433">
        <v>184637</v>
      </c>
      <c r="I3433">
        <v>498</v>
      </c>
      <c r="J3433" t="s">
        <v>29</v>
      </c>
      <c r="K3433" t="s">
        <v>30</v>
      </c>
      <c r="L3433">
        <v>68000000</v>
      </c>
      <c r="M3433">
        <v>2010</v>
      </c>
      <c r="N3433">
        <v>4.9000000000000004</v>
      </c>
      <c r="O3433">
        <v>232523113</v>
      </c>
      <c r="R3433" t="s">
        <v>3694</v>
      </c>
      <c r="S3433" cm="1">
        <f t="array" ref="S3433">AVERAGE(IF(Table7[director_name]=R3433, Table7[imdb_score]))</f>
        <v>5.26</v>
      </c>
      <c r="T3433" t="str">
        <f>IF(Table8[[#This Row],[Average]] &gt; $V$7, "Higher", "Lower")</f>
        <v>Lower</v>
      </c>
    </row>
    <row r="3434" spans="1:20" x14ac:dyDescent="0.3">
      <c r="A3434" t="s">
        <v>4927</v>
      </c>
      <c r="B3434">
        <v>138</v>
      </c>
      <c r="C3434">
        <v>86</v>
      </c>
      <c r="D3434">
        <v>153288182</v>
      </c>
      <c r="E3434" t="s">
        <v>6106</v>
      </c>
      <c r="F3434" t="s">
        <v>3459</v>
      </c>
      <c r="G3434" t="s">
        <v>7123</v>
      </c>
      <c r="H3434">
        <v>71424</v>
      </c>
      <c r="I3434">
        <v>521</v>
      </c>
      <c r="J3434" t="s">
        <v>29</v>
      </c>
      <c r="K3434" t="s">
        <v>30</v>
      </c>
      <c r="L3434">
        <v>84000000</v>
      </c>
      <c r="M3434">
        <v>2002</v>
      </c>
      <c r="N3434">
        <v>4.9000000000000004</v>
      </c>
      <c r="O3434">
        <v>69288182</v>
      </c>
      <c r="R3434" t="s">
        <v>4738</v>
      </c>
      <c r="S3434" cm="1">
        <f t="array" ref="S3434">AVERAGE(IF(Table7[director_name]=R3434, Table7[imdb_score]))</f>
        <v>5.26</v>
      </c>
      <c r="T3434" t="str">
        <f>IF(Table8[[#This Row],[Average]] &gt; $V$7, "Higher", "Lower")</f>
        <v>Lower</v>
      </c>
    </row>
    <row r="3435" spans="1:20" x14ac:dyDescent="0.3">
      <c r="A3435" t="s">
        <v>4843</v>
      </c>
      <c r="B3435">
        <v>148</v>
      </c>
      <c r="C3435">
        <v>100</v>
      </c>
      <c r="D3435">
        <v>84518155</v>
      </c>
      <c r="E3435" t="s">
        <v>676</v>
      </c>
      <c r="F3435" t="s">
        <v>1088</v>
      </c>
      <c r="G3435" t="s">
        <v>7124</v>
      </c>
      <c r="H3435">
        <v>35965</v>
      </c>
      <c r="I3435">
        <v>144</v>
      </c>
      <c r="J3435" t="s">
        <v>29</v>
      </c>
      <c r="K3435" t="s">
        <v>30</v>
      </c>
      <c r="L3435">
        <v>20000000</v>
      </c>
      <c r="M3435">
        <v>2014</v>
      </c>
      <c r="N3435">
        <v>4.9000000000000004</v>
      </c>
      <c r="O3435">
        <v>64518155</v>
      </c>
      <c r="R3435" t="s">
        <v>4738</v>
      </c>
      <c r="S3435" cm="1">
        <f t="array" ref="S3435">AVERAGE(IF(Table7[director_name]=R3435, Table7[imdb_score]))</f>
        <v>5.26</v>
      </c>
      <c r="T3435" t="str">
        <f>IF(Table8[[#This Row],[Average]] &gt; $V$7, "Higher", "Lower")</f>
        <v>Lower</v>
      </c>
    </row>
    <row r="3436" spans="1:20" x14ac:dyDescent="0.3">
      <c r="A3436" t="s">
        <v>4749</v>
      </c>
      <c r="B3436">
        <v>42</v>
      </c>
      <c r="C3436">
        <v>89</v>
      </c>
      <c r="D3436">
        <v>60008303</v>
      </c>
      <c r="E3436" t="s">
        <v>4375</v>
      </c>
      <c r="F3436" t="s">
        <v>7125</v>
      </c>
      <c r="G3436" t="s">
        <v>7126</v>
      </c>
      <c r="H3436">
        <v>9285</v>
      </c>
      <c r="I3436">
        <v>91</v>
      </c>
      <c r="J3436" t="s">
        <v>29</v>
      </c>
      <c r="K3436" t="s">
        <v>30</v>
      </c>
      <c r="L3436">
        <v>13000000</v>
      </c>
      <c r="M3436">
        <v>2000</v>
      </c>
      <c r="N3436">
        <v>4.9000000000000004</v>
      </c>
      <c r="O3436">
        <v>47008303</v>
      </c>
      <c r="R3436" t="s">
        <v>3694</v>
      </c>
      <c r="S3436" cm="1">
        <f t="array" ref="S3436">AVERAGE(IF(Table7[director_name]=R3436, Table7[imdb_score]))</f>
        <v>5.26</v>
      </c>
      <c r="T3436" t="str">
        <f>IF(Table8[[#This Row],[Average]] &gt; $V$7, "Higher", "Lower")</f>
        <v>Lower</v>
      </c>
    </row>
    <row r="3437" spans="1:20" x14ac:dyDescent="0.3">
      <c r="A3437" t="s">
        <v>4882</v>
      </c>
      <c r="B3437">
        <v>91</v>
      </c>
      <c r="C3437">
        <v>93</v>
      </c>
      <c r="D3437">
        <v>34872293</v>
      </c>
      <c r="E3437" t="s">
        <v>1081</v>
      </c>
      <c r="F3437" t="s">
        <v>482</v>
      </c>
      <c r="G3437" t="s">
        <v>7127</v>
      </c>
      <c r="H3437">
        <v>30765</v>
      </c>
      <c r="I3437">
        <v>252</v>
      </c>
      <c r="J3437" t="s">
        <v>29</v>
      </c>
      <c r="K3437" t="s">
        <v>30</v>
      </c>
      <c r="L3437">
        <v>8500000</v>
      </c>
      <c r="M3437">
        <v>1991</v>
      </c>
      <c r="N3437">
        <v>4.9000000000000004</v>
      </c>
      <c r="O3437">
        <v>26372293</v>
      </c>
      <c r="R3437" t="s">
        <v>3694</v>
      </c>
      <c r="S3437" cm="1">
        <f t="array" ref="S3437">AVERAGE(IF(Table7[director_name]=R3437, Table7[imdb_score]))</f>
        <v>5.26</v>
      </c>
      <c r="T3437" t="str">
        <f>IF(Table8[[#This Row],[Average]] &gt; $V$7, "Higher", "Lower")</f>
        <v>Lower</v>
      </c>
    </row>
    <row r="3438" spans="1:20" x14ac:dyDescent="0.3">
      <c r="A3438" t="s">
        <v>4197</v>
      </c>
      <c r="B3438">
        <v>140</v>
      </c>
      <c r="C3438">
        <v>96</v>
      </c>
      <c r="D3438">
        <v>32131483</v>
      </c>
      <c r="E3438" t="s">
        <v>211</v>
      </c>
      <c r="F3438" t="s">
        <v>7128</v>
      </c>
      <c r="G3438" t="s">
        <v>7129</v>
      </c>
      <c r="H3438">
        <v>25870</v>
      </c>
      <c r="I3438">
        <v>369</v>
      </c>
      <c r="J3438" t="s">
        <v>29</v>
      </c>
      <c r="K3438" t="s">
        <v>30</v>
      </c>
      <c r="L3438">
        <v>11000000</v>
      </c>
      <c r="M3438">
        <v>2003</v>
      </c>
      <c r="N3438">
        <v>4.9000000000000004</v>
      </c>
      <c r="O3438">
        <v>21131483</v>
      </c>
      <c r="R3438" t="s">
        <v>3694</v>
      </c>
      <c r="S3438" cm="1">
        <f t="array" ref="S3438">AVERAGE(IF(Table7[director_name]=R3438, Table7[imdb_score]))</f>
        <v>5.26</v>
      </c>
      <c r="T3438" t="str">
        <f>IF(Table8[[#This Row],[Average]] &gt; $V$7, "Higher", "Lower")</f>
        <v>Lower</v>
      </c>
    </row>
    <row r="3439" spans="1:20" x14ac:dyDescent="0.3">
      <c r="A3439" t="s">
        <v>1315</v>
      </c>
      <c r="B3439">
        <v>95</v>
      </c>
      <c r="C3439">
        <v>125</v>
      </c>
      <c r="D3439">
        <v>60000000</v>
      </c>
      <c r="E3439" t="s">
        <v>3179</v>
      </c>
      <c r="F3439" t="s">
        <v>3697</v>
      </c>
      <c r="G3439" t="s">
        <v>7130</v>
      </c>
      <c r="H3439">
        <v>49934</v>
      </c>
      <c r="I3439">
        <v>224</v>
      </c>
      <c r="J3439" t="s">
        <v>29</v>
      </c>
      <c r="K3439" t="s">
        <v>200</v>
      </c>
      <c r="L3439">
        <v>39000000</v>
      </c>
      <c r="M3439">
        <v>1983</v>
      </c>
      <c r="N3439">
        <v>4.9000000000000004</v>
      </c>
      <c r="O3439">
        <v>21000000</v>
      </c>
      <c r="R3439" t="s">
        <v>4738</v>
      </c>
      <c r="S3439" cm="1">
        <f t="array" ref="S3439">AVERAGE(IF(Table7[director_name]=R3439, Table7[imdb_score]))</f>
        <v>5.26</v>
      </c>
      <c r="T3439" t="str">
        <f>IF(Table8[[#This Row],[Average]] &gt; $V$7, "Higher", "Lower")</f>
        <v>Lower</v>
      </c>
    </row>
    <row r="3440" spans="1:20" x14ac:dyDescent="0.3">
      <c r="A3440" t="s">
        <v>3487</v>
      </c>
      <c r="B3440">
        <v>220</v>
      </c>
      <c r="C3440">
        <v>119</v>
      </c>
      <c r="D3440">
        <v>33386128</v>
      </c>
      <c r="E3440" t="s">
        <v>626</v>
      </c>
      <c r="F3440" t="s">
        <v>6495</v>
      </c>
      <c r="G3440" t="s">
        <v>7131</v>
      </c>
      <c r="H3440">
        <v>36372</v>
      </c>
      <c r="I3440">
        <v>491</v>
      </c>
      <c r="J3440" t="s">
        <v>29</v>
      </c>
      <c r="K3440" t="s">
        <v>30</v>
      </c>
      <c r="L3440">
        <v>15000000</v>
      </c>
      <c r="M3440">
        <v>2009</v>
      </c>
      <c r="N3440">
        <v>4.9000000000000004</v>
      </c>
      <c r="O3440">
        <v>18386128</v>
      </c>
      <c r="R3440" t="s">
        <v>4759</v>
      </c>
      <c r="S3440" cm="1">
        <f t="array" ref="S3440">AVERAGE(IF(Table7[director_name]=R3440, Table7[imdb_score]))</f>
        <v>5.25</v>
      </c>
      <c r="T3440" t="str">
        <f>IF(Table8[[#This Row],[Average]] &gt; $V$7, "Higher", "Lower")</f>
        <v>Lower</v>
      </c>
    </row>
    <row r="3441" spans="1:20" x14ac:dyDescent="0.3">
      <c r="A3441" t="s">
        <v>2461</v>
      </c>
      <c r="B3441">
        <v>167</v>
      </c>
      <c r="C3441">
        <v>113</v>
      </c>
      <c r="D3441">
        <v>91188905</v>
      </c>
      <c r="E3441" t="s">
        <v>3169</v>
      </c>
      <c r="F3441" t="s">
        <v>61</v>
      </c>
      <c r="G3441" t="s">
        <v>7132</v>
      </c>
      <c r="H3441">
        <v>58184</v>
      </c>
      <c r="I3441">
        <v>805</v>
      </c>
      <c r="J3441" t="s">
        <v>29</v>
      </c>
      <c r="K3441" t="s">
        <v>30</v>
      </c>
      <c r="L3441">
        <v>80000000</v>
      </c>
      <c r="M3441">
        <v>1999</v>
      </c>
      <c r="N3441">
        <v>4.9000000000000004</v>
      </c>
      <c r="O3441">
        <v>11188905</v>
      </c>
      <c r="R3441" t="s">
        <v>4755</v>
      </c>
      <c r="S3441" cm="1">
        <f t="array" ref="S3441">AVERAGE(IF(Table7[director_name]=R3441, Table7[imdb_score]))</f>
        <v>5.25</v>
      </c>
      <c r="T3441" t="str">
        <f>IF(Table8[[#This Row],[Average]] &gt; $V$7, "Higher", "Lower")</f>
        <v>Lower</v>
      </c>
    </row>
    <row r="3442" spans="1:20" x14ac:dyDescent="0.3">
      <c r="A3442" t="s">
        <v>4945</v>
      </c>
      <c r="B3442">
        <v>64</v>
      </c>
      <c r="C3442">
        <v>91</v>
      </c>
      <c r="D3442">
        <v>20035310</v>
      </c>
      <c r="E3442" t="s">
        <v>699</v>
      </c>
      <c r="F3442" t="s">
        <v>544</v>
      </c>
      <c r="G3442" t="s">
        <v>7133</v>
      </c>
      <c r="H3442">
        <v>12324</v>
      </c>
      <c r="I3442">
        <v>173</v>
      </c>
      <c r="J3442" t="s">
        <v>29</v>
      </c>
      <c r="K3442" t="s">
        <v>30</v>
      </c>
      <c r="L3442">
        <v>9000000</v>
      </c>
      <c r="M3442">
        <v>2000</v>
      </c>
      <c r="N3442">
        <v>4.9000000000000004</v>
      </c>
      <c r="O3442">
        <v>11035310</v>
      </c>
      <c r="R3442" t="s">
        <v>4757</v>
      </c>
      <c r="S3442" cm="1">
        <f t="array" ref="S3442">AVERAGE(IF(Table7[director_name]=R3442, Table7[imdb_score]))</f>
        <v>5.25</v>
      </c>
      <c r="T3442" t="str">
        <f>IF(Table8[[#This Row],[Average]] &gt; $V$7, "Higher", "Lower")</f>
        <v>Lower</v>
      </c>
    </row>
    <row r="3443" spans="1:20" x14ac:dyDescent="0.3">
      <c r="A3443" t="s">
        <v>4933</v>
      </c>
      <c r="B3443">
        <v>124</v>
      </c>
      <c r="C3443">
        <v>114</v>
      </c>
      <c r="D3443">
        <v>26896744</v>
      </c>
      <c r="E3443" t="s">
        <v>73</v>
      </c>
      <c r="F3443" t="s">
        <v>1754</v>
      </c>
      <c r="G3443" t="s">
        <v>7134</v>
      </c>
      <c r="H3443">
        <v>16582</v>
      </c>
      <c r="I3443">
        <v>125</v>
      </c>
      <c r="J3443" t="s">
        <v>29</v>
      </c>
      <c r="K3443" t="s">
        <v>30</v>
      </c>
      <c r="L3443">
        <v>16500000</v>
      </c>
      <c r="M3443">
        <v>2008</v>
      </c>
      <c r="N3443">
        <v>4.9000000000000004</v>
      </c>
      <c r="O3443">
        <v>10396744</v>
      </c>
      <c r="R3443" t="s">
        <v>4749</v>
      </c>
      <c r="S3443" cm="1">
        <f t="array" ref="S3443">AVERAGE(IF(Table7[director_name]=R3443, Table7[imdb_score]))</f>
        <v>5.25</v>
      </c>
      <c r="T3443" t="str">
        <f>IF(Table8[[#This Row],[Average]] &gt; $V$7, "Higher", "Lower")</f>
        <v>Lower</v>
      </c>
    </row>
    <row r="3444" spans="1:20" x14ac:dyDescent="0.3">
      <c r="A3444" t="s">
        <v>4939</v>
      </c>
      <c r="B3444">
        <v>123</v>
      </c>
      <c r="C3444">
        <v>93</v>
      </c>
      <c r="D3444">
        <v>15126948</v>
      </c>
      <c r="E3444" t="s">
        <v>840</v>
      </c>
      <c r="F3444" t="s">
        <v>2533</v>
      </c>
      <c r="G3444" t="s">
        <v>7135</v>
      </c>
      <c r="H3444">
        <v>20815</v>
      </c>
      <c r="I3444">
        <v>335</v>
      </c>
      <c r="J3444" t="s">
        <v>29</v>
      </c>
      <c r="K3444" t="s">
        <v>30</v>
      </c>
      <c r="L3444">
        <v>5000000</v>
      </c>
      <c r="M3444">
        <v>1995</v>
      </c>
      <c r="N3444">
        <v>4.9000000000000004</v>
      </c>
      <c r="O3444">
        <v>10126948</v>
      </c>
      <c r="R3444" t="s">
        <v>4752</v>
      </c>
      <c r="S3444" cm="1">
        <f t="array" ref="S3444">AVERAGE(IF(Table7[director_name]=R3444, Table7[imdb_score]))</f>
        <v>5.25</v>
      </c>
      <c r="T3444" t="str">
        <f>IF(Table8[[#This Row],[Average]] &gt; $V$7, "Higher", "Lower")</f>
        <v>Lower</v>
      </c>
    </row>
    <row r="3445" spans="1:20" x14ac:dyDescent="0.3">
      <c r="A3445" t="s">
        <v>2257</v>
      </c>
      <c r="B3445">
        <v>71</v>
      </c>
      <c r="C3445">
        <v>103</v>
      </c>
      <c r="D3445">
        <v>20246959</v>
      </c>
      <c r="E3445" t="s">
        <v>289</v>
      </c>
      <c r="F3445" t="s">
        <v>3194</v>
      </c>
      <c r="G3445" t="s">
        <v>7136</v>
      </c>
      <c r="H3445">
        <v>5721</v>
      </c>
      <c r="I3445">
        <v>20</v>
      </c>
      <c r="J3445" t="s">
        <v>29</v>
      </c>
      <c r="K3445" t="s">
        <v>30</v>
      </c>
      <c r="L3445">
        <v>14000000</v>
      </c>
      <c r="M3445">
        <v>2010</v>
      </c>
      <c r="N3445">
        <v>4.9000000000000004</v>
      </c>
      <c r="O3445">
        <v>6246959</v>
      </c>
      <c r="R3445" t="s">
        <v>4745</v>
      </c>
      <c r="S3445" cm="1">
        <f t="array" ref="S3445">AVERAGE(IF(Table7[director_name]=R3445, Table7[imdb_score]))</f>
        <v>5.25</v>
      </c>
      <c r="T3445" t="str">
        <f>IF(Table8[[#This Row],[Average]] &gt; $V$7, "Higher", "Lower")</f>
        <v>Lower</v>
      </c>
    </row>
    <row r="3446" spans="1:20" x14ac:dyDescent="0.3">
      <c r="A3446" t="s">
        <v>4950</v>
      </c>
      <c r="B3446">
        <v>148</v>
      </c>
      <c r="C3446">
        <v>88</v>
      </c>
      <c r="D3446">
        <v>17016190</v>
      </c>
      <c r="E3446" t="s">
        <v>1081</v>
      </c>
      <c r="F3446" t="s">
        <v>5674</v>
      </c>
      <c r="G3446" t="s">
        <v>7137</v>
      </c>
      <c r="H3446">
        <v>28632</v>
      </c>
      <c r="I3446">
        <v>214</v>
      </c>
      <c r="J3446" t="s">
        <v>29</v>
      </c>
      <c r="K3446" t="s">
        <v>885</v>
      </c>
      <c r="L3446">
        <v>12000000</v>
      </c>
      <c r="M3446">
        <v>2004</v>
      </c>
      <c r="N3446">
        <v>4.9000000000000004</v>
      </c>
      <c r="O3446">
        <v>5016190</v>
      </c>
      <c r="R3446" t="s">
        <v>4745</v>
      </c>
      <c r="S3446" cm="1">
        <f t="array" ref="S3446">AVERAGE(IF(Table7[director_name]=R3446, Table7[imdb_score]))</f>
        <v>5.25</v>
      </c>
      <c r="T3446" t="str">
        <f>IF(Table8[[#This Row],[Average]] &gt; $V$7, "Higher", "Lower")</f>
        <v>Lower</v>
      </c>
    </row>
    <row r="3447" spans="1:20" x14ac:dyDescent="0.3">
      <c r="A3447" t="s">
        <v>4654</v>
      </c>
      <c r="B3447">
        <v>122</v>
      </c>
      <c r="C3447">
        <v>99</v>
      </c>
      <c r="D3447">
        <v>33000377</v>
      </c>
      <c r="E3447" t="s">
        <v>4137</v>
      </c>
      <c r="F3447" t="s">
        <v>400</v>
      </c>
      <c r="G3447" t="s">
        <v>7138</v>
      </c>
      <c r="H3447">
        <v>27378</v>
      </c>
      <c r="I3447">
        <v>365</v>
      </c>
      <c r="J3447" t="s">
        <v>29</v>
      </c>
      <c r="K3447" t="s">
        <v>30</v>
      </c>
      <c r="L3447">
        <v>28000000</v>
      </c>
      <c r="M3447">
        <v>2000</v>
      </c>
      <c r="N3447">
        <v>4.9000000000000004</v>
      </c>
      <c r="O3447">
        <v>5000377</v>
      </c>
      <c r="R3447" t="s">
        <v>4752</v>
      </c>
      <c r="S3447" cm="1">
        <f t="array" ref="S3447">AVERAGE(IF(Table7[director_name]=R3447, Table7[imdb_score]))</f>
        <v>5.25</v>
      </c>
      <c r="T3447" t="str">
        <f>IF(Table8[[#This Row],[Average]] &gt; $V$7, "Higher", "Lower")</f>
        <v>Lower</v>
      </c>
    </row>
    <row r="3448" spans="1:20" x14ac:dyDescent="0.3">
      <c r="A3448" t="s">
        <v>4927</v>
      </c>
      <c r="B3448">
        <v>94</v>
      </c>
      <c r="C3448">
        <v>93</v>
      </c>
      <c r="D3448">
        <v>84185387</v>
      </c>
      <c r="E3448" t="s">
        <v>7139</v>
      </c>
      <c r="F3448" t="s">
        <v>3459</v>
      </c>
      <c r="G3448" t="s">
        <v>7140</v>
      </c>
      <c r="H3448">
        <v>33180</v>
      </c>
      <c r="I3448">
        <v>149</v>
      </c>
      <c r="J3448" t="s">
        <v>29</v>
      </c>
      <c r="K3448" t="s">
        <v>30</v>
      </c>
      <c r="L3448">
        <v>80000000</v>
      </c>
      <c r="M3448">
        <v>2004</v>
      </c>
      <c r="N3448">
        <v>4.9000000000000004</v>
      </c>
      <c r="O3448">
        <v>4185387</v>
      </c>
      <c r="R3448" t="s">
        <v>4749</v>
      </c>
      <c r="S3448" cm="1">
        <f t="array" ref="S3448">AVERAGE(IF(Table7[director_name]=R3448, Table7[imdb_score]))</f>
        <v>5.25</v>
      </c>
      <c r="T3448" t="str">
        <f>IF(Table8[[#This Row],[Average]] &gt; $V$7, "Higher", "Lower")</f>
        <v>Lower</v>
      </c>
    </row>
    <row r="3449" spans="1:20" x14ac:dyDescent="0.3">
      <c r="A3449" t="s">
        <v>4935</v>
      </c>
      <c r="B3449">
        <v>88</v>
      </c>
      <c r="C3449">
        <v>109</v>
      </c>
      <c r="D3449">
        <v>16459004</v>
      </c>
      <c r="E3449" t="s">
        <v>269</v>
      </c>
      <c r="F3449" t="s">
        <v>7141</v>
      </c>
      <c r="G3449" t="s">
        <v>7142</v>
      </c>
      <c r="H3449">
        <v>13320</v>
      </c>
      <c r="I3449">
        <v>415</v>
      </c>
      <c r="J3449" t="s">
        <v>29</v>
      </c>
      <c r="K3449" t="s">
        <v>442</v>
      </c>
      <c r="L3449">
        <v>15000000</v>
      </c>
      <c r="M3449">
        <v>1999</v>
      </c>
      <c r="N3449">
        <v>4.9000000000000004</v>
      </c>
      <c r="O3449">
        <v>1459004</v>
      </c>
      <c r="R3449" t="s">
        <v>4757</v>
      </c>
      <c r="S3449" cm="1">
        <f t="array" ref="S3449">AVERAGE(IF(Table7[director_name]=R3449, Table7[imdb_score]))</f>
        <v>5.25</v>
      </c>
      <c r="T3449" t="str">
        <f>IF(Table8[[#This Row],[Average]] &gt; $V$7, "Higher", "Lower")</f>
        <v>Lower</v>
      </c>
    </row>
    <row r="3450" spans="1:20" x14ac:dyDescent="0.3">
      <c r="A3450" t="s">
        <v>4757</v>
      </c>
      <c r="B3450">
        <v>27</v>
      </c>
      <c r="C3450">
        <v>99</v>
      </c>
      <c r="D3450">
        <v>56007</v>
      </c>
      <c r="E3450" t="s">
        <v>6516</v>
      </c>
      <c r="F3450" t="s">
        <v>3459</v>
      </c>
      <c r="G3450" t="s">
        <v>7143</v>
      </c>
      <c r="H3450">
        <v>3754</v>
      </c>
      <c r="I3450">
        <v>69</v>
      </c>
      <c r="J3450" t="s">
        <v>29</v>
      </c>
      <c r="K3450" t="s">
        <v>30</v>
      </c>
      <c r="L3450">
        <v>5500000</v>
      </c>
      <c r="M3450">
        <v>2001</v>
      </c>
      <c r="N3450">
        <v>4.9000000000000004</v>
      </c>
      <c r="O3450">
        <v>-5443993</v>
      </c>
      <c r="R3450" t="s">
        <v>4755</v>
      </c>
      <c r="S3450" cm="1">
        <f t="array" ref="S3450">AVERAGE(IF(Table7[director_name]=R3450, Table7[imdb_score]))</f>
        <v>5.25</v>
      </c>
      <c r="T3450" t="str">
        <f>IF(Table8[[#This Row],[Average]] &gt; $V$7, "Higher", "Lower")</f>
        <v>Lower</v>
      </c>
    </row>
    <row r="3451" spans="1:20" x14ac:dyDescent="0.3">
      <c r="A3451" t="s">
        <v>4947</v>
      </c>
      <c r="B3451">
        <v>195</v>
      </c>
      <c r="C3451">
        <v>89</v>
      </c>
      <c r="D3451">
        <v>21426805</v>
      </c>
      <c r="E3451" t="s">
        <v>3165</v>
      </c>
      <c r="F3451" t="s">
        <v>2727</v>
      </c>
      <c r="G3451" t="s">
        <v>7144</v>
      </c>
      <c r="H3451">
        <v>49312</v>
      </c>
      <c r="I3451">
        <v>211</v>
      </c>
      <c r="J3451" t="s">
        <v>29</v>
      </c>
      <c r="K3451" t="s">
        <v>30</v>
      </c>
      <c r="L3451">
        <v>30000000</v>
      </c>
      <c r="M3451">
        <v>2011</v>
      </c>
      <c r="N3451">
        <v>4.9000000000000004</v>
      </c>
      <c r="O3451">
        <v>-8573195</v>
      </c>
      <c r="R3451" t="s">
        <v>4759</v>
      </c>
      <c r="S3451" cm="1">
        <f t="array" ref="S3451">AVERAGE(IF(Table7[director_name]=R3451, Table7[imdb_score]))</f>
        <v>5.25</v>
      </c>
      <c r="T3451" t="str">
        <f>IF(Table8[[#This Row],[Average]] &gt; $V$7, "Higher", "Lower")</f>
        <v>Lower</v>
      </c>
    </row>
    <row r="3452" spans="1:20" x14ac:dyDescent="0.3">
      <c r="A3452" t="s">
        <v>4937</v>
      </c>
      <c r="B3452">
        <v>63</v>
      </c>
      <c r="C3452">
        <v>97</v>
      </c>
      <c r="D3452">
        <v>8586376</v>
      </c>
      <c r="E3452" t="s">
        <v>676</v>
      </c>
      <c r="F3452" t="s">
        <v>690</v>
      </c>
      <c r="G3452" t="s">
        <v>7145</v>
      </c>
      <c r="H3452">
        <v>26598</v>
      </c>
      <c r="I3452">
        <v>132</v>
      </c>
      <c r="J3452" t="s">
        <v>29</v>
      </c>
      <c r="K3452" t="s">
        <v>30</v>
      </c>
      <c r="L3452">
        <v>20000000</v>
      </c>
      <c r="M3452">
        <v>2002</v>
      </c>
      <c r="N3452">
        <v>4.9000000000000004</v>
      </c>
      <c r="O3452">
        <v>-11413624</v>
      </c>
      <c r="R3452" t="s">
        <v>4761</v>
      </c>
      <c r="S3452" cm="1">
        <f t="array" ref="S3452">AVERAGE(IF(Table7[director_name]=R3452, Table7[imdb_score]))</f>
        <v>5.22</v>
      </c>
      <c r="T3452" t="str">
        <f>IF(Table8[[#This Row],[Average]] &gt; $V$7, "Higher", "Lower")</f>
        <v>Lower</v>
      </c>
    </row>
    <row r="3453" spans="1:20" x14ac:dyDescent="0.3">
      <c r="A3453" t="s">
        <v>3659</v>
      </c>
      <c r="B3453">
        <v>122</v>
      </c>
      <c r="C3453">
        <v>88</v>
      </c>
      <c r="D3453">
        <v>75817994</v>
      </c>
      <c r="E3453" t="s">
        <v>7146</v>
      </c>
      <c r="F3453" t="s">
        <v>7147</v>
      </c>
      <c r="G3453" t="s">
        <v>7148</v>
      </c>
      <c r="H3453">
        <v>32049</v>
      </c>
      <c r="I3453">
        <v>179</v>
      </c>
      <c r="J3453" t="s">
        <v>29</v>
      </c>
      <c r="K3453" t="s">
        <v>30</v>
      </c>
      <c r="L3453">
        <v>90000000</v>
      </c>
      <c r="M3453">
        <v>2003</v>
      </c>
      <c r="N3453">
        <v>4.9000000000000004</v>
      </c>
      <c r="O3453">
        <v>-14182006</v>
      </c>
      <c r="R3453" t="s">
        <v>4761</v>
      </c>
      <c r="S3453" cm="1">
        <f t="array" ref="S3453">AVERAGE(IF(Table7[director_name]=R3453, Table7[imdb_score]))</f>
        <v>5.22</v>
      </c>
      <c r="T3453" t="str">
        <f>IF(Table8[[#This Row],[Average]] &gt; $V$7, "Higher", "Lower")</f>
        <v>Lower</v>
      </c>
    </row>
    <row r="3454" spans="1:20" x14ac:dyDescent="0.3">
      <c r="A3454" t="s">
        <v>3211</v>
      </c>
      <c r="B3454">
        <v>72</v>
      </c>
      <c r="C3454">
        <v>99</v>
      </c>
      <c r="D3454">
        <v>10719367</v>
      </c>
      <c r="E3454" t="s">
        <v>7149</v>
      </c>
      <c r="F3454" t="s">
        <v>930</v>
      </c>
      <c r="G3454" t="s">
        <v>7150</v>
      </c>
      <c r="H3454">
        <v>7909</v>
      </c>
      <c r="I3454">
        <v>157</v>
      </c>
      <c r="J3454" t="s">
        <v>29</v>
      </c>
      <c r="K3454" t="s">
        <v>30</v>
      </c>
      <c r="L3454">
        <v>25000000</v>
      </c>
      <c r="M3454">
        <v>2002</v>
      </c>
      <c r="N3454">
        <v>4.9000000000000004</v>
      </c>
      <c r="O3454">
        <v>-14280633</v>
      </c>
      <c r="R3454" t="s">
        <v>4761</v>
      </c>
      <c r="S3454" cm="1">
        <f t="array" ref="S3454">AVERAGE(IF(Table7[director_name]=R3454, Table7[imdb_score]))</f>
        <v>5.22</v>
      </c>
      <c r="T3454" t="str">
        <f>IF(Table8[[#This Row],[Average]] &gt; $V$7, "Higher", "Lower")</f>
        <v>Lower</v>
      </c>
    </row>
    <row r="3455" spans="1:20" x14ac:dyDescent="0.3">
      <c r="A3455" t="s">
        <v>3474</v>
      </c>
      <c r="B3455">
        <v>50</v>
      </c>
      <c r="C3455">
        <v>108</v>
      </c>
      <c r="D3455">
        <v>19693891</v>
      </c>
      <c r="E3455" t="s">
        <v>2063</v>
      </c>
      <c r="F3455" t="s">
        <v>7028</v>
      </c>
      <c r="G3455" t="s">
        <v>7151</v>
      </c>
      <c r="H3455">
        <v>12993</v>
      </c>
      <c r="I3455">
        <v>107</v>
      </c>
      <c r="J3455" t="s">
        <v>29</v>
      </c>
      <c r="K3455" t="s">
        <v>30</v>
      </c>
      <c r="L3455">
        <v>34000000</v>
      </c>
      <c r="M3455">
        <v>2001</v>
      </c>
      <c r="N3455">
        <v>4.9000000000000004</v>
      </c>
      <c r="O3455">
        <v>-14306109</v>
      </c>
      <c r="R3455" t="s">
        <v>4761</v>
      </c>
      <c r="S3455" cm="1">
        <f t="array" ref="S3455">AVERAGE(IF(Table7[director_name]=R3455, Table7[imdb_score]))</f>
        <v>5.22</v>
      </c>
      <c r="T3455" t="str">
        <f>IF(Table8[[#This Row],[Average]] &gt; $V$7, "Higher", "Lower")</f>
        <v>Lower</v>
      </c>
    </row>
    <row r="3456" spans="1:20" x14ac:dyDescent="0.3">
      <c r="A3456" t="s">
        <v>2681</v>
      </c>
      <c r="B3456">
        <v>169</v>
      </c>
      <c r="C3456">
        <v>89</v>
      </c>
      <c r="D3456">
        <v>9639242</v>
      </c>
      <c r="E3456" t="s">
        <v>289</v>
      </c>
      <c r="F3456" t="s">
        <v>5643</v>
      </c>
      <c r="G3456" t="s">
        <v>7152</v>
      </c>
      <c r="H3456">
        <v>16437</v>
      </c>
      <c r="I3456">
        <v>68</v>
      </c>
      <c r="J3456" t="s">
        <v>29</v>
      </c>
      <c r="K3456" t="s">
        <v>30</v>
      </c>
      <c r="L3456">
        <v>24000000</v>
      </c>
      <c r="M3456">
        <v>2011</v>
      </c>
      <c r="N3456">
        <v>4.9000000000000004</v>
      </c>
      <c r="O3456">
        <v>-14360758</v>
      </c>
      <c r="R3456" t="s">
        <v>4761</v>
      </c>
      <c r="S3456" cm="1">
        <f t="array" ref="S3456">AVERAGE(IF(Table7[director_name]=R3456, Table7[imdb_score]))</f>
        <v>5.22</v>
      </c>
      <c r="T3456" t="str">
        <f>IF(Table8[[#This Row],[Average]] &gt; $V$7, "Higher", "Lower")</f>
        <v>Lower</v>
      </c>
    </row>
    <row r="3457" spans="1:20" x14ac:dyDescent="0.3">
      <c r="A3457" t="s">
        <v>4941</v>
      </c>
      <c r="B3457">
        <v>119</v>
      </c>
      <c r="C3457">
        <v>93</v>
      </c>
      <c r="D3457">
        <v>3749061</v>
      </c>
      <c r="E3457" t="s">
        <v>175</v>
      </c>
      <c r="F3457" t="s">
        <v>1256</v>
      </c>
      <c r="G3457" t="s">
        <v>7153</v>
      </c>
      <c r="H3457">
        <v>28629</v>
      </c>
      <c r="I3457">
        <v>113</v>
      </c>
      <c r="J3457" t="s">
        <v>29</v>
      </c>
      <c r="K3457" t="s">
        <v>30</v>
      </c>
      <c r="L3457">
        <v>20000000</v>
      </c>
      <c r="M3457">
        <v>2012</v>
      </c>
      <c r="N3457">
        <v>4.9000000000000004</v>
      </c>
      <c r="O3457">
        <v>-16250939</v>
      </c>
      <c r="R3457" t="s">
        <v>4776</v>
      </c>
      <c r="S3457" cm="1">
        <f t="array" ref="S3457">AVERAGE(IF(Table7[director_name]=R3457, Table7[imdb_score]))</f>
        <v>5.2</v>
      </c>
      <c r="T3457" t="str">
        <f>IF(Table8[[#This Row],[Average]] &gt; $V$7, "Higher", "Lower")</f>
        <v>Lower</v>
      </c>
    </row>
    <row r="3458" spans="1:20" x14ac:dyDescent="0.3">
      <c r="A3458" t="s">
        <v>518</v>
      </c>
      <c r="B3458">
        <v>170</v>
      </c>
      <c r="C3458">
        <v>100</v>
      </c>
      <c r="D3458">
        <v>43337279</v>
      </c>
      <c r="E3458" t="s">
        <v>1929</v>
      </c>
      <c r="F3458" t="s">
        <v>2077</v>
      </c>
      <c r="G3458" t="s">
        <v>7154</v>
      </c>
      <c r="H3458">
        <v>76770</v>
      </c>
      <c r="I3458">
        <v>203</v>
      </c>
      <c r="J3458" t="s">
        <v>29</v>
      </c>
      <c r="K3458" t="s">
        <v>30</v>
      </c>
      <c r="L3458">
        <v>60000000</v>
      </c>
      <c r="M3458">
        <v>2009</v>
      </c>
      <c r="N3458">
        <v>4.9000000000000004</v>
      </c>
      <c r="O3458">
        <v>-16662721</v>
      </c>
      <c r="R3458" t="s">
        <v>4807</v>
      </c>
      <c r="S3458" cm="1">
        <f t="array" ref="S3458">AVERAGE(IF(Table7[director_name]=R3458, Table7[imdb_score]))</f>
        <v>5.2</v>
      </c>
      <c r="T3458" t="str">
        <f>IF(Table8[[#This Row],[Average]] &gt; $V$7, "Higher", "Lower")</f>
        <v>Lower</v>
      </c>
    </row>
    <row r="3459" spans="1:20" x14ac:dyDescent="0.3">
      <c r="A3459" t="s">
        <v>1655</v>
      </c>
      <c r="B3459">
        <v>103</v>
      </c>
      <c r="C3459">
        <v>89</v>
      </c>
      <c r="D3459">
        <v>20916309</v>
      </c>
      <c r="E3459" t="s">
        <v>4122</v>
      </c>
      <c r="F3459" t="s">
        <v>4206</v>
      </c>
      <c r="G3459" t="s">
        <v>7155</v>
      </c>
      <c r="H3459">
        <v>5332</v>
      </c>
      <c r="I3459">
        <v>37</v>
      </c>
      <c r="J3459" t="s">
        <v>29</v>
      </c>
      <c r="K3459" t="s">
        <v>30</v>
      </c>
      <c r="L3459">
        <v>40000000</v>
      </c>
      <c r="M3459">
        <v>2009</v>
      </c>
      <c r="N3459">
        <v>4.9000000000000004</v>
      </c>
      <c r="O3459">
        <v>-19083691</v>
      </c>
      <c r="R3459" t="s">
        <v>4797</v>
      </c>
      <c r="S3459" cm="1">
        <f t="array" ref="S3459">AVERAGE(IF(Table7[director_name]=R3459, Table7[imdb_score]))</f>
        <v>5.2</v>
      </c>
      <c r="T3459" t="str">
        <f>IF(Table8[[#This Row],[Average]] &gt; $V$7, "Higher", "Lower")</f>
        <v>Lower</v>
      </c>
    </row>
    <row r="3460" spans="1:20" x14ac:dyDescent="0.3">
      <c r="A3460" t="s">
        <v>4274</v>
      </c>
      <c r="B3460">
        <v>87</v>
      </c>
      <c r="C3460">
        <v>95</v>
      </c>
      <c r="D3460">
        <v>5516708</v>
      </c>
      <c r="E3460" t="s">
        <v>289</v>
      </c>
      <c r="F3460" t="s">
        <v>5854</v>
      </c>
      <c r="G3460" t="s">
        <v>7156</v>
      </c>
      <c r="H3460">
        <v>11375</v>
      </c>
      <c r="I3460">
        <v>91</v>
      </c>
      <c r="J3460" t="s">
        <v>29</v>
      </c>
      <c r="K3460" t="s">
        <v>30</v>
      </c>
      <c r="L3460">
        <v>25000000</v>
      </c>
      <c r="M3460">
        <v>2001</v>
      </c>
      <c r="N3460">
        <v>4.9000000000000004</v>
      </c>
      <c r="O3460">
        <v>-19483292</v>
      </c>
      <c r="R3460" t="s">
        <v>4789</v>
      </c>
      <c r="S3460" cm="1">
        <f t="array" ref="S3460">AVERAGE(IF(Table7[director_name]=R3460, Table7[imdb_score]))</f>
        <v>5.2</v>
      </c>
      <c r="T3460" t="str">
        <f>IF(Table8[[#This Row],[Average]] &gt; $V$7, "Higher", "Lower")</f>
        <v>Lower</v>
      </c>
    </row>
    <row r="3461" spans="1:20" x14ac:dyDescent="0.3">
      <c r="A3461" t="s">
        <v>451</v>
      </c>
      <c r="B3461">
        <v>156</v>
      </c>
      <c r="C3461">
        <v>98</v>
      </c>
      <c r="D3461">
        <v>8434601</v>
      </c>
      <c r="E3461" t="s">
        <v>993</v>
      </c>
      <c r="F3461" t="s">
        <v>339</v>
      </c>
      <c r="G3461" t="s">
        <v>7157</v>
      </c>
      <c r="H3461">
        <v>43006</v>
      </c>
      <c r="I3461">
        <v>460</v>
      </c>
      <c r="J3461" t="s">
        <v>29</v>
      </c>
      <c r="K3461" t="s">
        <v>30</v>
      </c>
      <c r="L3461">
        <v>28000000</v>
      </c>
      <c r="M3461">
        <v>2001</v>
      </c>
      <c r="N3461">
        <v>4.9000000000000004</v>
      </c>
      <c r="O3461">
        <v>-19565399</v>
      </c>
      <c r="R3461" t="s">
        <v>4786</v>
      </c>
      <c r="S3461" cm="1">
        <f t="array" ref="S3461">AVERAGE(IF(Table7[director_name]=R3461, Table7[imdb_score]))</f>
        <v>5.2</v>
      </c>
      <c r="T3461" t="str">
        <f>IF(Table8[[#This Row],[Average]] &gt; $V$7, "Higher", "Lower")</f>
        <v>Lower</v>
      </c>
    </row>
    <row r="3462" spans="1:20" x14ac:dyDescent="0.3">
      <c r="A3462" t="s">
        <v>3833</v>
      </c>
      <c r="B3462">
        <v>60</v>
      </c>
      <c r="C3462">
        <v>100</v>
      </c>
      <c r="D3462">
        <v>17300889</v>
      </c>
      <c r="E3462" t="s">
        <v>2377</v>
      </c>
      <c r="F3462" t="s">
        <v>1035</v>
      </c>
      <c r="G3462" t="s">
        <v>7158</v>
      </c>
      <c r="H3462">
        <v>27648</v>
      </c>
      <c r="I3462">
        <v>148</v>
      </c>
      <c r="J3462" t="s">
        <v>29</v>
      </c>
      <c r="K3462" t="s">
        <v>581</v>
      </c>
      <c r="L3462">
        <v>45000000</v>
      </c>
      <c r="M3462">
        <v>1996</v>
      </c>
      <c r="N3462">
        <v>4.9000000000000004</v>
      </c>
      <c r="O3462">
        <v>-27699111</v>
      </c>
      <c r="R3462" t="s">
        <v>4805</v>
      </c>
      <c r="S3462" cm="1">
        <f t="array" ref="S3462">AVERAGE(IF(Table7[director_name]=R3462, Table7[imdb_score]))</f>
        <v>5.2</v>
      </c>
      <c r="T3462" t="str">
        <f>IF(Table8[[#This Row],[Average]] &gt; $V$7, "Higher", "Lower")</f>
        <v>Lower</v>
      </c>
    </row>
    <row r="3463" spans="1:20" x14ac:dyDescent="0.3">
      <c r="A3463" t="s">
        <v>4269</v>
      </c>
      <c r="B3463">
        <v>49</v>
      </c>
      <c r="C3463">
        <v>94</v>
      </c>
      <c r="D3463">
        <v>36830057</v>
      </c>
      <c r="E3463" t="s">
        <v>6953</v>
      </c>
      <c r="F3463" t="s">
        <v>7159</v>
      </c>
      <c r="G3463" t="s">
        <v>7160</v>
      </c>
      <c r="H3463">
        <v>10883</v>
      </c>
      <c r="I3463">
        <v>73</v>
      </c>
      <c r="J3463" t="s">
        <v>29</v>
      </c>
      <c r="K3463" t="s">
        <v>30</v>
      </c>
      <c r="L3463">
        <v>65000000</v>
      </c>
      <c r="M3463">
        <v>1999</v>
      </c>
      <c r="N3463">
        <v>4.9000000000000004</v>
      </c>
      <c r="O3463">
        <v>-28169943</v>
      </c>
      <c r="R3463" t="s">
        <v>4802</v>
      </c>
      <c r="S3463" cm="1">
        <f t="array" ref="S3463">AVERAGE(IF(Table7[director_name]=R3463, Table7[imdb_score]))</f>
        <v>5.2</v>
      </c>
      <c r="T3463" t="str">
        <f>IF(Table8[[#This Row],[Average]] &gt; $V$7, "Higher", "Lower")</f>
        <v>Lower</v>
      </c>
    </row>
    <row r="3464" spans="1:20" x14ac:dyDescent="0.3">
      <c r="A3464" t="s">
        <v>1013</v>
      </c>
      <c r="B3464">
        <v>24</v>
      </c>
      <c r="C3464">
        <v>103</v>
      </c>
      <c r="D3464">
        <v>2154540</v>
      </c>
      <c r="E3464" t="s">
        <v>175</v>
      </c>
      <c r="F3464" t="s">
        <v>7161</v>
      </c>
      <c r="G3464" t="s">
        <v>7162</v>
      </c>
      <c r="H3464">
        <v>3803</v>
      </c>
      <c r="I3464">
        <v>41</v>
      </c>
      <c r="J3464" t="s">
        <v>29</v>
      </c>
      <c r="K3464" t="s">
        <v>30</v>
      </c>
      <c r="L3464">
        <v>45000000</v>
      </c>
      <c r="M3464">
        <v>1997</v>
      </c>
      <c r="N3464">
        <v>4.9000000000000004</v>
      </c>
      <c r="O3464">
        <v>-42845460</v>
      </c>
      <c r="R3464" t="s">
        <v>4791</v>
      </c>
      <c r="S3464" cm="1">
        <f t="array" ref="S3464">AVERAGE(IF(Table7[director_name]=R3464, Table7[imdb_score]))</f>
        <v>5.2</v>
      </c>
      <c r="T3464" t="str">
        <f>IF(Table8[[#This Row],[Average]] &gt; $V$7, "Higher", "Lower")</f>
        <v>Lower</v>
      </c>
    </row>
    <row r="3465" spans="1:20" x14ac:dyDescent="0.3">
      <c r="A3465" t="s">
        <v>1989</v>
      </c>
      <c r="B3465">
        <v>75</v>
      </c>
      <c r="C3465">
        <v>88</v>
      </c>
      <c r="D3465">
        <v>6471394</v>
      </c>
      <c r="E3465" t="s">
        <v>338</v>
      </c>
      <c r="F3465" t="s">
        <v>27</v>
      </c>
      <c r="G3465" t="s">
        <v>7163</v>
      </c>
      <c r="H3465">
        <v>15880</v>
      </c>
      <c r="I3465">
        <v>93</v>
      </c>
      <c r="J3465" t="s">
        <v>29</v>
      </c>
      <c r="K3465" t="s">
        <v>30</v>
      </c>
      <c r="L3465">
        <v>50000000</v>
      </c>
      <c r="M3465">
        <v>2004</v>
      </c>
      <c r="N3465">
        <v>4.9000000000000004</v>
      </c>
      <c r="O3465">
        <v>-43528606</v>
      </c>
      <c r="R3465" t="s">
        <v>4809</v>
      </c>
      <c r="S3465" cm="1">
        <f t="array" ref="S3465">AVERAGE(IF(Table7[director_name]=R3465, Table7[imdb_score]))</f>
        <v>5.2</v>
      </c>
      <c r="T3465" t="str">
        <f>IF(Table8[[#This Row],[Average]] &gt; $V$7, "Higher", "Lower")</f>
        <v>Lower</v>
      </c>
    </row>
    <row r="3466" spans="1:20" x14ac:dyDescent="0.3">
      <c r="A3466" t="s">
        <v>2149</v>
      </c>
      <c r="B3466">
        <v>56</v>
      </c>
      <c r="C3466">
        <v>114</v>
      </c>
      <c r="D3466">
        <v>12065985</v>
      </c>
      <c r="E3466" t="s">
        <v>73</v>
      </c>
      <c r="F3466" t="s">
        <v>4095</v>
      </c>
      <c r="G3466" t="s">
        <v>7164</v>
      </c>
      <c r="H3466">
        <v>16260</v>
      </c>
      <c r="I3466">
        <v>88</v>
      </c>
      <c r="J3466" t="s">
        <v>29</v>
      </c>
      <c r="K3466" t="s">
        <v>30</v>
      </c>
      <c r="L3466">
        <v>60000000</v>
      </c>
      <c r="M3466">
        <v>1998</v>
      </c>
      <c r="N3466">
        <v>4.9000000000000004</v>
      </c>
      <c r="O3466">
        <v>-47934015</v>
      </c>
      <c r="R3466" t="s">
        <v>4783</v>
      </c>
      <c r="S3466" cm="1">
        <f t="array" ref="S3466">AVERAGE(IF(Table7[director_name]=R3466, Table7[imdb_score]))</f>
        <v>5.2</v>
      </c>
      <c r="T3466" t="str">
        <f>IF(Table8[[#This Row],[Average]] &gt; $V$7, "Higher", "Lower")</f>
        <v>Lower</v>
      </c>
    </row>
    <row r="3467" spans="1:20" x14ac:dyDescent="0.3">
      <c r="A3467" t="s">
        <v>4432</v>
      </c>
      <c r="B3467">
        <v>127</v>
      </c>
      <c r="C3467">
        <v>90</v>
      </c>
      <c r="D3467">
        <v>11802056</v>
      </c>
      <c r="E3467" t="s">
        <v>7165</v>
      </c>
      <c r="F3467" t="s">
        <v>7028</v>
      </c>
      <c r="G3467" t="s">
        <v>7166</v>
      </c>
      <c r="H3467">
        <v>31640</v>
      </c>
      <c r="I3467">
        <v>109</v>
      </c>
      <c r="J3467" t="s">
        <v>29</v>
      </c>
      <c r="K3467" t="s">
        <v>30</v>
      </c>
      <c r="L3467">
        <v>60000000</v>
      </c>
      <c r="M3467">
        <v>2008</v>
      </c>
      <c r="N3467">
        <v>4.9000000000000004</v>
      </c>
      <c r="O3467">
        <v>-48197944</v>
      </c>
      <c r="R3467" t="s">
        <v>4793</v>
      </c>
      <c r="S3467" cm="1">
        <f t="array" ref="S3467">AVERAGE(IF(Table7[director_name]=R3467, Table7[imdb_score]))</f>
        <v>5.2</v>
      </c>
      <c r="T3467" t="str">
        <f>IF(Table8[[#This Row],[Average]] &gt; $V$7, "Higher", "Lower")</f>
        <v>Lower</v>
      </c>
    </row>
    <row r="3468" spans="1:20" x14ac:dyDescent="0.3">
      <c r="A3468" t="s">
        <v>3704</v>
      </c>
      <c r="B3468">
        <v>184</v>
      </c>
      <c r="C3468">
        <v>85</v>
      </c>
      <c r="D3468">
        <v>42776259</v>
      </c>
      <c r="E3468" t="s">
        <v>4023</v>
      </c>
      <c r="F3468" t="s">
        <v>2000</v>
      </c>
      <c r="G3468" t="s">
        <v>7167</v>
      </c>
      <c r="H3468">
        <v>53160</v>
      </c>
      <c r="I3468">
        <v>121</v>
      </c>
      <c r="J3468" t="s">
        <v>29</v>
      </c>
      <c r="K3468" t="s">
        <v>30</v>
      </c>
      <c r="L3468">
        <v>112000000</v>
      </c>
      <c r="M3468">
        <v>2010</v>
      </c>
      <c r="N3468">
        <v>4.9000000000000004</v>
      </c>
      <c r="O3468">
        <v>-69223741</v>
      </c>
      <c r="R3468" t="s">
        <v>4767</v>
      </c>
      <c r="S3468" cm="1">
        <f t="array" ref="S3468">AVERAGE(IF(Table7[director_name]=R3468, Table7[imdb_score]))</f>
        <v>5.2</v>
      </c>
      <c r="T3468" t="str">
        <f>IF(Table8[[#This Row],[Average]] &gt; $V$7, "Higher", "Lower")</f>
        <v>Lower</v>
      </c>
    </row>
    <row r="3469" spans="1:20" x14ac:dyDescent="0.3">
      <c r="A3469" t="s">
        <v>475</v>
      </c>
      <c r="B3469">
        <v>349</v>
      </c>
      <c r="C3469">
        <v>100</v>
      </c>
      <c r="D3469">
        <v>60522097</v>
      </c>
      <c r="E3469" t="s">
        <v>248</v>
      </c>
      <c r="F3469" t="s">
        <v>665</v>
      </c>
      <c r="G3469" t="s">
        <v>7168</v>
      </c>
      <c r="H3469">
        <v>158720</v>
      </c>
      <c r="I3469">
        <v>744</v>
      </c>
      <c r="J3469" t="s">
        <v>29</v>
      </c>
      <c r="K3469" t="s">
        <v>30</v>
      </c>
      <c r="L3469">
        <v>130000000</v>
      </c>
      <c r="M3469">
        <v>2013</v>
      </c>
      <c r="N3469">
        <v>4.9000000000000004</v>
      </c>
      <c r="O3469">
        <v>-69477903</v>
      </c>
      <c r="R3469" t="s">
        <v>4794</v>
      </c>
      <c r="S3469" cm="1">
        <f t="array" ref="S3469">AVERAGE(IF(Table7[director_name]=R3469, Table7[imdb_score]))</f>
        <v>5.2</v>
      </c>
      <c r="T3469" t="str">
        <f>IF(Table8[[#This Row],[Average]] &gt; $V$7, "Higher", "Lower")</f>
        <v>Lower</v>
      </c>
    </row>
    <row r="3470" spans="1:20" x14ac:dyDescent="0.3">
      <c r="A3470" t="s">
        <v>4957</v>
      </c>
      <c r="B3470">
        <v>35</v>
      </c>
      <c r="C3470">
        <v>91</v>
      </c>
      <c r="D3470">
        <v>130512915</v>
      </c>
      <c r="E3470" t="s">
        <v>4122</v>
      </c>
      <c r="F3470" t="s">
        <v>1494</v>
      </c>
      <c r="G3470" t="s">
        <v>7169</v>
      </c>
      <c r="H3470">
        <v>60884</v>
      </c>
      <c r="I3470">
        <v>85</v>
      </c>
      <c r="J3470" t="s">
        <v>29</v>
      </c>
      <c r="K3470" t="s">
        <v>30</v>
      </c>
      <c r="L3470">
        <v>45000000</v>
      </c>
      <c r="M3470">
        <v>1994</v>
      </c>
      <c r="N3470">
        <v>4.8</v>
      </c>
      <c r="O3470">
        <v>85512915</v>
      </c>
      <c r="R3470" t="s">
        <v>4765</v>
      </c>
      <c r="S3470" cm="1">
        <f t="array" ref="S3470">AVERAGE(IF(Table7[director_name]=R3470, Table7[imdb_score]))</f>
        <v>5.2</v>
      </c>
      <c r="T3470" t="str">
        <f>IF(Table8[[#This Row],[Average]] &gt; $V$7, "Higher", "Lower")</f>
        <v>Lower</v>
      </c>
    </row>
    <row r="3471" spans="1:20" x14ac:dyDescent="0.3">
      <c r="A3471" t="s">
        <v>4989</v>
      </c>
      <c r="B3471">
        <v>31</v>
      </c>
      <c r="C3471">
        <v>114</v>
      </c>
      <c r="D3471">
        <v>65623128</v>
      </c>
      <c r="E3471" t="s">
        <v>305</v>
      </c>
      <c r="F3471" t="s">
        <v>5905</v>
      </c>
      <c r="G3471" t="s">
        <v>7170</v>
      </c>
      <c r="H3471">
        <v>7354</v>
      </c>
      <c r="I3471">
        <v>50</v>
      </c>
      <c r="J3471" t="s">
        <v>29</v>
      </c>
      <c r="K3471" t="s">
        <v>30</v>
      </c>
      <c r="L3471">
        <v>20000000</v>
      </c>
      <c r="M3471">
        <v>2012</v>
      </c>
      <c r="N3471">
        <v>4.8</v>
      </c>
      <c r="O3471">
        <v>45623128</v>
      </c>
      <c r="R3471" t="s">
        <v>4773</v>
      </c>
      <c r="S3471" cm="1">
        <f t="array" ref="S3471">AVERAGE(IF(Table7[director_name]=R3471, Table7[imdb_score]))</f>
        <v>5.2</v>
      </c>
      <c r="T3471" t="str">
        <f>IF(Table8[[#This Row],[Average]] &gt; $V$7, "Higher", "Lower")</f>
        <v>Lower</v>
      </c>
    </row>
    <row r="3472" spans="1:20" x14ac:dyDescent="0.3">
      <c r="A3472" t="s">
        <v>3765</v>
      </c>
      <c r="B3472">
        <v>75</v>
      </c>
      <c r="C3472">
        <v>84</v>
      </c>
      <c r="D3472">
        <v>55762229</v>
      </c>
      <c r="E3472" t="s">
        <v>5181</v>
      </c>
      <c r="F3472" t="s">
        <v>4223</v>
      </c>
      <c r="G3472" t="s">
        <v>7171</v>
      </c>
      <c r="H3472">
        <v>47383</v>
      </c>
      <c r="I3472">
        <v>132</v>
      </c>
      <c r="J3472" t="s">
        <v>29</v>
      </c>
      <c r="K3472" t="s">
        <v>30</v>
      </c>
      <c r="L3472">
        <v>22000000</v>
      </c>
      <c r="M3472">
        <v>2001</v>
      </c>
      <c r="N3472">
        <v>4.8</v>
      </c>
      <c r="O3472">
        <v>33762229</v>
      </c>
      <c r="R3472" t="s">
        <v>4770</v>
      </c>
      <c r="S3472" cm="1">
        <f t="array" ref="S3472">AVERAGE(IF(Table7[director_name]=R3472, Table7[imdb_score]))</f>
        <v>5.2</v>
      </c>
      <c r="T3472" t="str">
        <f>IF(Table8[[#This Row],[Average]] &gt; $V$7, "Higher", "Lower")</f>
        <v>Lower</v>
      </c>
    </row>
    <row r="3473" spans="1:20" x14ac:dyDescent="0.3">
      <c r="A3473" t="s">
        <v>4820</v>
      </c>
      <c r="B3473">
        <v>178</v>
      </c>
      <c r="C3473">
        <v>89</v>
      </c>
      <c r="D3473">
        <v>42638165</v>
      </c>
      <c r="E3473" t="s">
        <v>4416</v>
      </c>
      <c r="F3473" t="s">
        <v>1482</v>
      </c>
      <c r="G3473" t="s">
        <v>7172</v>
      </c>
      <c r="H3473">
        <v>42182</v>
      </c>
      <c r="I3473">
        <v>230</v>
      </c>
      <c r="J3473" t="s">
        <v>29</v>
      </c>
      <c r="K3473" t="s">
        <v>30</v>
      </c>
      <c r="L3473">
        <v>16000000</v>
      </c>
      <c r="M3473">
        <v>2009</v>
      </c>
      <c r="N3473">
        <v>4.8</v>
      </c>
      <c r="O3473">
        <v>26638165</v>
      </c>
      <c r="R3473" t="s">
        <v>4779</v>
      </c>
      <c r="S3473" cm="1">
        <f t="array" ref="S3473">AVERAGE(IF(Table7[director_name]=R3473, Table7[imdb_score]))</f>
        <v>5.2</v>
      </c>
      <c r="T3473" t="str">
        <f>IF(Table8[[#This Row],[Average]] &gt; $V$7, "Higher", "Lower")</f>
        <v>Lower</v>
      </c>
    </row>
    <row r="3474" spans="1:20" x14ac:dyDescent="0.3">
      <c r="A3474" t="s">
        <v>4820</v>
      </c>
      <c r="B3474">
        <v>178</v>
      </c>
      <c r="C3474">
        <v>89</v>
      </c>
      <c r="D3474">
        <v>42638165</v>
      </c>
      <c r="E3474" t="s">
        <v>4416</v>
      </c>
      <c r="F3474" t="s">
        <v>1482</v>
      </c>
      <c r="G3474" t="s">
        <v>7172</v>
      </c>
      <c r="H3474">
        <v>42183</v>
      </c>
      <c r="I3474">
        <v>230</v>
      </c>
      <c r="J3474" t="s">
        <v>29</v>
      </c>
      <c r="K3474" t="s">
        <v>30</v>
      </c>
      <c r="L3474">
        <v>16000000</v>
      </c>
      <c r="M3474">
        <v>2009</v>
      </c>
      <c r="N3474">
        <v>4.8</v>
      </c>
      <c r="O3474">
        <v>26638165</v>
      </c>
      <c r="R3474" t="s">
        <v>4800</v>
      </c>
      <c r="S3474" cm="1">
        <f t="array" ref="S3474">AVERAGE(IF(Table7[director_name]=R3474, Table7[imdb_score]))</f>
        <v>5.2</v>
      </c>
      <c r="T3474" t="str">
        <f>IF(Table8[[#This Row],[Average]] &gt; $V$7, "Higher", "Lower")</f>
        <v>Lower</v>
      </c>
    </row>
    <row r="3475" spans="1:20" x14ac:dyDescent="0.3">
      <c r="A3475" t="s">
        <v>4969</v>
      </c>
      <c r="B3475">
        <v>60</v>
      </c>
      <c r="C3475">
        <v>96</v>
      </c>
      <c r="D3475">
        <v>42660000</v>
      </c>
      <c r="E3475" t="s">
        <v>3979</v>
      </c>
      <c r="F3475" t="s">
        <v>7173</v>
      </c>
      <c r="G3475" t="s">
        <v>7174</v>
      </c>
      <c r="H3475">
        <v>25086</v>
      </c>
      <c r="I3475">
        <v>87</v>
      </c>
      <c r="J3475" t="s">
        <v>29</v>
      </c>
      <c r="K3475" t="s">
        <v>30</v>
      </c>
      <c r="L3475">
        <v>17000000</v>
      </c>
      <c r="M3475">
        <v>1993</v>
      </c>
      <c r="N3475">
        <v>4.8</v>
      </c>
      <c r="O3475">
        <v>25660000</v>
      </c>
      <c r="R3475" t="s">
        <v>4776</v>
      </c>
      <c r="S3475" cm="1">
        <f t="array" ref="S3475">AVERAGE(IF(Table7[director_name]=R3475, Table7[imdb_score]))</f>
        <v>5.2</v>
      </c>
      <c r="T3475" t="str">
        <f>IF(Table8[[#This Row],[Average]] &gt; $V$7, "Higher", "Lower")</f>
        <v>Lower</v>
      </c>
    </row>
    <row r="3476" spans="1:20" x14ac:dyDescent="0.3">
      <c r="A3476" t="s">
        <v>4466</v>
      </c>
      <c r="B3476">
        <v>282</v>
      </c>
      <c r="C3476">
        <v>92</v>
      </c>
      <c r="D3476">
        <v>34334256</v>
      </c>
      <c r="E3476" t="s">
        <v>840</v>
      </c>
      <c r="F3476" t="s">
        <v>1735</v>
      </c>
      <c r="G3476" t="s">
        <v>7175</v>
      </c>
      <c r="H3476">
        <v>35131</v>
      </c>
      <c r="I3476">
        <v>255</v>
      </c>
      <c r="J3476" t="s">
        <v>29</v>
      </c>
      <c r="K3476" t="s">
        <v>30</v>
      </c>
      <c r="L3476">
        <v>11000000</v>
      </c>
      <c r="M3476">
        <v>2013</v>
      </c>
      <c r="N3476">
        <v>4.8</v>
      </c>
      <c r="O3476">
        <v>23334256</v>
      </c>
      <c r="R3476" t="s">
        <v>4812</v>
      </c>
      <c r="S3476" cm="1">
        <f t="array" ref="S3476">AVERAGE(IF(Table7[director_name]=R3476, Table7[imdb_score]))</f>
        <v>5.1999999999999993</v>
      </c>
      <c r="T3476" t="str">
        <f>IF(Table8[[#This Row],[Average]] &gt; $V$7, "Higher", "Lower")</f>
        <v>Lower</v>
      </c>
    </row>
    <row r="3477" spans="1:20" x14ac:dyDescent="0.3">
      <c r="A3477" t="s">
        <v>4978</v>
      </c>
      <c r="B3477">
        <v>138</v>
      </c>
      <c r="C3477">
        <v>91</v>
      </c>
      <c r="D3477">
        <v>37300107</v>
      </c>
      <c r="E3477" t="s">
        <v>3732</v>
      </c>
      <c r="F3477" t="s">
        <v>5430</v>
      </c>
      <c r="G3477" t="s">
        <v>7176</v>
      </c>
      <c r="H3477">
        <v>29147</v>
      </c>
      <c r="I3477">
        <v>115</v>
      </c>
      <c r="J3477" t="s">
        <v>29</v>
      </c>
      <c r="K3477" t="s">
        <v>30</v>
      </c>
      <c r="L3477">
        <v>16000000</v>
      </c>
      <c r="M3477">
        <v>2011</v>
      </c>
      <c r="N3477">
        <v>4.8</v>
      </c>
      <c r="O3477">
        <v>21300107</v>
      </c>
      <c r="R3477" t="s">
        <v>4814</v>
      </c>
      <c r="S3477" cm="1">
        <f t="array" ref="S3477">AVERAGE(IF(Table7[director_name]=R3477, Table7[imdb_score]))</f>
        <v>5.1999999999999993</v>
      </c>
      <c r="T3477" t="str">
        <f>IF(Table8[[#This Row],[Average]] &gt; $V$7, "Higher", "Lower")</f>
        <v>Lower</v>
      </c>
    </row>
    <row r="3478" spans="1:20" x14ac:dyDescent="0.3">
      <c r="A3478" t="s">
        <v>4965</v>
      </c>
      <c r="B3478">
        <v>128</v>
      </c>
      <c r="C3478">
        <v>99</v>
      </c>
      <c r="D3478">
        <v>33860010</v>
      </c>
      <c r="E3478" t="s">
        <v>289</v>
      </c>
      <c r="F3478" t="s">
        <v>486</v>
      </c>
      <c r="G3478" t="s">
        <v>7177</v>
      </c>
      <c r="H3478">
        <v>33088</v>
      </c>
      <c r="I3478">
        <v>143</v>
      </c>
      <c r="J3478" t="s">
        <v>29</v>
      </c>
      <c r="K3478" t="s">
        <v>30</v>
      </c>
      <c r="L3478">
        <v>15000000</v>
      </c>
      <c r="M3478">
        <v>2009</v>
      </c>
      <c r="N3478">
        <v>4.8</v>
      </c>
      <c r="O3478">
        <v>18860010</v>
      </c>
      <c r="R3478" t="s">
        <v>4812</v>
      </c>
      <c r="S3478" cm="1">
        <f t="array" ref="S3478">AVERAGE(IF(Table7[director_name]=R3478, Table7[imdb_score]))</f>
        <v>5.1999999999999993</v>
      </c>
      <c r="T3478" t="str">
        <f>IF(Table8[[#This Row],[Average]] &gt; $V$7, "Higher", "Lower")</f>
        <v>Lower</v>
      </c>
    </row>
    <row r="3479" spans="1:20" x14ac:dyDescent="0.3">
      <c r="A3479" t="s">
        <v>4975</v>
      </c>
      <c r="B3479">
        <v>185</v>
      </c>
      <c r="C3479">
        <v>93</v>
      </c>
      <c r="D3479">
        <v>26583369</v>
      </c>
      <c r="E3479" t="s">
        <v>211</v>
      </c>
      <c r="F3479" t="s">
        <v>7178</v>
      </c>
      <c r="G3479" t="s">
        <v>7179</v>
      </c>
      <c r="H3479">
        <v>20837</v>
      </c>
      <c r="I3479">
        <v>127</v>
      </c>
      <c r="J3479" t="s">
        <v>29</v>
      </c>
      <c r="K3479" t="s">
        <v>30</v>
      </c>
      <c r="L3479">
        <v>10000000</v>
      </c>
      <c r="M3479">
        <v>2016</v>
      </c>
      <c r="N3479">
        <v>4.8</v>
      </c>
      <c r="O3479">
        <v>16583369</v>
      </c>
      <c r="R3479" t="s">
        <v>4814</v>
      </c>
      <c r="S3479" cm="1">
        <f t="array" ref="S3479">AVERAGE(IF(Table7[director_name]=R3479, Table7[imdb_score]))</f>
        <v>5.1999999999999993</v>
      </c>
      <c r="T3479" t="str">
        <f>IF(Table8[[#This Row],[Average]] &gt; $V$7, "Higher", "Lower")</f>
        <v>Lower</v>
      </c>
    </row>
    <row r="3480" spans="1:20" x14ac:dyDescent="0.3">
      <c r="A3480" t="s">
        <v>3833</v>
      </c>
      <c r="B3480">
        <v>71</v>
      </c>
      <c r="C3480">
        <v>92</v>
      </c>
      <c r="D3480">
        <v>25590119</v>
      </c>
      <c r="E3480" t="s">
        <v>7180</v>
      </c>
      <c r="F3480" t="s">
        <v>7181</v>
      </c>
      <c r="G3480" t="s">
        <v>7182</v>
      </c>
      <c r="H3480">
        <v>19699</v>
      </c>
      <c r="I3480">
        <v>119</v>
      </c>
      <c r="J3480" t="s">
        <v>29</v>
      </c>
      <c r="K3480" t="s">
        <v>581</v>
      </c>
      <c r="L3480">
        <v>21150000</v>
      </c>
      <c r="M3480">
        <v>2001</v>
      </c>
      <c r="N3480">
        <v>4.8</v>
      </c>
      <c r="O3480">
        <v>4440119</v>
      </c>
      <c r="R3480" t="s">
        <v>4816</v>
      </c>
      <c r="S3480" cm="1">
        <f t="array" ref="S3480">AVERAGE(IF(Table7[director_name]=R3480, Table7[imdb_score]))</f>
        <v>5.1749999999999998</v>
      </c>
      <c r="T3480" t="str">
        <f>IF(Table8[[#This Row],[Average]] &gt; $V$7, "Higher", "Lower")</f>
        <v>Lower</v>
      </c>
    </row>
    <row r="3481" spans="1:20" x14ac:dyDescent="0.3">
      <c r="A3481" t="s">
        <v>4972</v>
      </c>
      <c r="B3481">
        <v>10</v>
      </c>
      <c r="C3481">
        <v>95</v>
      </c>
      <c r="D3481">
        <v>2468</v>
      </c>
      <c r="E3481" t="s">
        <v>7183</v>
      </c>
      <c r="F3481" t="s">
        <v>7184</v>
      </c>
      <c r="G3481" t="s">
        <v>7185</v>
      </c>
      <c r="H3481">
        <v>241</v>
      </c>
      <c r="I3481">
        <v>5</v>
      </c>
      <c r="J3481" t="s">
        <v>29</v>
      </c>
      <c r="K3481" t="s">
        <v>30</v>
      </c>
      <c r="L3481">
        <v>300000</v>
      </c>
      <c r="M3481">
        <v>2014</v>
      </c>
      <c r="N3481">
        <v>4.8</v>
      </c>
      <c r="O3481">
        <v>-297532</v>
      </c>
      <c r="R3481" t="s">
        <v>4816</v>
      </c>
      <c r="S3481" cm="1">
        <f t="array" ref="S3481">AVERAGE(IF(Table7[director_name]=R3481, Table7[imdb_score]))</f>
        <v>5.1749999999999998</v>
      </c>
      <c r="T3481" t="str">
        <f>IF(Table8[[#This Row],[Average]] &gt; $V$7, "Higher", "Lower")</f>
        <v>Lower</v>
      </c>
    </row>
    <row r="3482" spans="1:20" x14ac:dyDescent="0.3">
      <c r="A3482" t="s">
        <v>4983</v>
      </c>
      <c r="B3482">
        <v>15</v>
      </c>
      <c r="C3482">
        <v>87</v>
      </c>
      <c r="D3482">
        <v>800000</v>
      </c>
      <c r="E3482" t="s">
        <v>845</v>
      </c>
      <c r="F3482" t="s">
        <v>7186</v>
      </c>
      <c r="G3482" t="s">
        <v>7187</v>
      </c>
      <c r="H3482">
        <v>2308</v>
      </c>
      <c r="I3482">
        <v>35</v>
      </c>
      <c r="J3482" t="s">
        <v>29</v>
      </c>
      <c r="K3482" t="s">
        <v>30</v>
      </c>
      <c r="L3482">
        <v>4000000</v>
      </c>
      <c r="M3482">
        <v>1987</v>
      </c>
      <c r="N3482">
        <v>4.8</v>
      </c>
      <c r="O3482">
        <v>-3200000</v>
      </c>
      <c r="R3482" t="s">
        <v>4816</v>
      </c>
      <c r="S3482" cm="1">
        <f t="array" ref="S3482">AVERAGE(IF(Table7[director_name]=R3482, Table7[imdb_score]))</f>
        <v>5.1749999999999998</v>
      </c>
      <c r="T3482" t="str">
        <f>IF(Table8[[#This Row],[Average]] &gt; $V$7, "Higher", "Lower")</f>
        <v>Lower</v>
      </c>
    </row>
    <row r="3483" spans="1:20" x14ac:dyDescent="0.3">
      <c r="A3483" t="s">
        <v>4824</v>
      </c>
      <c r="B3483">
        <v>81</v>
      </c>
      <c r="C3483">
        <v>89</v>
      </c>
      <c r="D3483">
        <v>12693621</v>
      </c>
      <c r="E3483" t="s">
        <v>211</v>
      </c>
      <c r="F3483" t="s">
        <v>381</v>
      </c>
      <c r="G3483" t="s">
        <v>7188</v>
      </c>
      <c r="H3483">
        <v>10885</v>
      </c>
      <c r="I3483">
        <v>271</v>
      </c>
      <c r="J3483" t="s">
        <v>29</v>
      </c>
      <c r="K3483" t="s">
        <v>30</v>
      </c>
      <c r="L3483">
        <v>17000000</v>
      </c>
      <c r="M3483">
        <v>2002</v>
      </c>
      <c r="N3483">
        <v>4.8</v>
      </c>
      <c r="O3483">
        <v>-4306379</v>
      </c>
      <c r="R3483" t="s">
        <v>4816</v>
      </c>
      <c r="S3483" cm="1">
        <f t="array" ref="S3483">AVERAGE(IF(Table7[director_name]=R3483, Table7[imdb_score]))</f>
        <v>5.1749999999999998</v>
      </c>
      <c r="T3483" t="str">
        <f>IF(Table8[[#This Row],[Average]] &gt; $V$7, "Higher", "Lower")</f>
        <v>Lower</v>
      </c>
    </row>
    <row r="3484" spans="1:20" x14ac:dyDescent="0.3">
      <c r="A3484" t="s">
        <v>1750</v>
      </c>
      <c r="B3484">
        <v>160</v>
      </c>
      <c r="C3484">
        <v>107</v>
      </c>
      <c r="D3484">
        <v>14637490</v>
      </c>
      <c r="E3484" t="s">
        <v>211</v>
      </c>
      <c r="F3484" t="s">
        <v>5775</v>
      </c>
      <c r="G3484" t="s">
        <v>7189</v>
      </c>
      <c r="H3484">
        <v>16411</v>
      </c>
      <c r="I3484">
        <v>136</v>
      </c>
      <c r="J3484" t="s">
        <v>29</v>
      </c>
      <c r="K3484" t="s">
        <v>30</v>
      </c>
      <c r="L3484">
        <v>25000000</v>
      </c>
      <c r="M3484">
        <v>2010</v>
      </c>
      <c r="N3484">
        <v>4.8</v>
      </c>
      <c r="O3484">
        <v>-10362510</v>
      </c>
      <c r="R3484" t="s">
        <v>4820</v>
      </c>
      <c r="S3484" cm="1">
        <f t="array" ref="S3484">AVERAGE(IF(Table7[director_name]=R3484, Table7[imdb_score]))</f>
        <v>5.166666666666667</v>
      </c>
      <c r="T3484" t="str">
        <f>IF(Table8[[#This Row],[Average]] &gt; $V$7, "Higher", "Lower")</f>
        <v>Lower</v>
      </c>
    </row>
    <row r="3485" spans="1:20" x14ac:dyDescent="0.3">
      <c r="A3485" t="s">
        <v>4963</v>
      </c>
      <c r="B3485">
        <v>130</v>
      </c>
      <c r="C3485">
        <v>102</v>
      </c>
      <c r="D3485">
        <v>14334645</v>
      </c>
      <c r="E3485" t="s">
        <v>1489</v>
      </c>
      <c r="F3485" t="s">
        <v>44</v>
      </c>
      <c r="G3485" t="s">
        <v>7190</v>
      </c>
      <c r="H3485">
        <v>22449</v>
      </c>
      <c r="I3485">
        <v>191</v>
      </c>
      <c r="J3485" t="s">
        <v>29</v>
      </c>
      <c r="K3485" t="s">
        <v>30</v>
      </c>
      <c r="L3485">
        <v>25000000</v>
      </c>
      <c r="M3485">
        <v>2004</v>
      </c>
      <c r="N3485">
        <v>4.8</v>
      </c>
      <c r="O3485">
        <v>-10665355</v>
      </c>
      <c r="R3485" t="s">
        <v>4820</v>
      </c>
      <c r="S3485" cm="1">
        <f t="array" ref="S3485">AVERAGE(IF(Table7[director_name]=R3485, Table7[imdb_score]))</f>
        <v>5.166666666666667</v>
      </c>
      <c r="T3485" t="str">
        <f>IF(Table8[[#This Row],[Average]] &gt; $V$7, "Higher", "Lower")</f>
        <v>Lower</v>
      </c>
    </row>
    <row r="3486" spans="1:20" x14ac:dyDescent="0.3">
      <c r="A3486" t="s">
        <v>4967</v>
      </c>
      <c r="B3486">
        <v>100</v>
      </c>
      <c r="C3486">
        <v>97</v>
      </c>
      <c r="D3486">
        <v>16779636</v>
      </c>
      <c r="E3486" t="s">
        <v>3732</v>
      </c>
      <c r="F3486" t="s">
        <v>4931</v>
      </c>
      <c r="G3486" t="s">
        <v>7191</v>
      </c>
      <c r="H3486">
        <v>9338</v>
      </c>
      <c r="I3486">
        <v>167</v>
      </c>
      <c r="J3486" t="s">
        <v>29</v>
      </c>
      <c r="K3486" t="s">
        <v>30</v>
      </c>
      <c r="L3486">
        <v>28000000</v>
      </c>
      <c r="M3486">
        <v>2000</v>
      </c>
      <c r="N3486">
        <v>4.8</v>
      </c>
      <c r="O3486">
        <v>-11220364</v>
      </c>
      <c r="R3486" t="s">
        <v>4820</v>
      </c>
      <c r="S3486" cm="1">
        <f t="array" ref="S3486">AVERAGE(IF(Table7[director_name]=R3486, Table7[imdb_score]))</f>
        <v>5.166666666666667</v>
      </c>
      <c r="T3486" t="str">
        <f>IF(Table8[[#This Row],[Average]] &gt; $V$7, "Higher", "Lower")</f>
        <v>Lower</v>
      </c>
    </row>
    <row r="3487" spans="1:20" x14ac:dyDescent="0.3">
      <c r="A3487" t="s">
        <v>4490</v>
      </c>
      <c r="B3487">
        <v>70</v>
      </c>
      <c r="C3487">
        <v>91</v>
      </c>
      <c r="D3487">
        <v>14018364</v>
      </c>
      <c r="E3487" t="s">
        <v>7192</v>
      </c>
      <c r="F3487" t="s">
        <v>3268</v>
      </c>
      <c r="G3487" t="s">
        <v>7193</v>
      </c>
      <c r="H3487">
        <v>17722</v>
      </c>
      <c r="I3487">
        <v>111</v>
      </c>
      <c r="J3487" t="s">
        <v>29</v>
      </c>
      <c r="K3487" t="s">
        <v>30</v>
      </c>
      <c r="L3487">
        <v>30000000</v>
      </c>
      <c r="M3487">
        <v>2004</v>
      </c>
      <c r="N3487">
        <v>4.8</v>
      </c>
      <c r="O3487">
        <v>-15981636</v>
      </c>
      <c r="R3487" t="s">
        <v>4824</v>
      </c>
      <c r="S3487" cm="1">
        <f t="array" ref="S3487">AVERAGE(IF(Table7[director_name]=R3487, Table7[imdb_score]))</f>
        <v>5.15</v>
      </c>
      <c r="T3487" t="str">
        <f>IF(Table8[[#This Row],[Average]] &gt; $V$7, "Higher", "Lower")</f>
        <v>Lower</v>
      </c>
    </row>
    <row r="3488" spans="1:20" x14ac:dyDescent="0.3">
      <c r="A3488" t="s">
        <v>2528</v>
      </c>
      <c r="B3488">
        <v>46</v>
      </c>
      <c r="C3488">
        <v>95</v>
      </c>
      <c r="D3488">
        <v>33422806</v>
      </c>
      <c r="E3488" t="s">
        <v>364</v>
      </c>
      <c r="F3488" t="s">
        <v>1729</v>
      </c>
      <c r="G3488" t="s">
        <v>7194</v>
      </c>
      <c r="H3488">
        <v>30771</v>
      </c>
      <c r="I3488">
        <v>164</v>
      </c>
      <c r="J3488" t="s">
        <v>29</v>
      </c>
      <c r="K3488" t="s">
        <v>30</v>
      </c>
      <c r="L3488">
        <v>50000000</v>
      </c>
      <c r="M3488">
        <v>2001</v>
      </c>
      <c r="N3488">
        <v>4.8</v>
      </c>
      <c r="O3488">
        <v>-16577194</v>
      </c>
      <c r="R3488" t="s">
        <v>4824</v>
      </c>
      <c r="S3488" cm="1">
        <f t="array" ref="S3488">AVERAGE(IF(Table7[director_name]=R3488, Table7[imdb_score]))</f>
        <v>5.15</v>
      </c>
      <c r="T3488" t="str">
        <f>IF(Table8[[#This Row],[Average]] &gt; $V$7, "Higher", "Lower")</f>
        <v>Lower</v>
      </c>
    </row>
    <row r="3489" spans="1:20" x14ac:dyDescent="0.3">
      <c r="A3489" t="s">
        <v>2771</v>
      </c>
      <c r="B3489">
        <v>84</v>
      </c>
      <c r="C3489">
        <v>100</v>
      </c>
      <c r="D3489">
        <v>66941559</v>
      </c>
      <c r="E3489" t="s">
        <v>4375</v>
      </c>
      <c r="F3489" t="s">
        <v>1266</v>
      </c>
      <c r="G3489" t="s">
        <v>7195</v>
      </c>
      <c r="H3489">
        <v>26413</v>
      </c>
      <c r="I3489">
        <v>77</v>
      </c>
      <c r="J3489" t="s">
        <v>29</v>
      </c>
      <c r="K3489" t="s">
        <v>30</v>
      </c>
      <c r="L3489">
        <v>85000000</v>
      </c>
      <c r="M3489">
        <v>2000</v>
      </c>
      <c r="N3489">
        <v>4.8</v>
      </c>
      <c r="O3489">
        <v>-18058441</v>
      </c>
      <c r="R3489" t="s">
        <v>4827</v>
      </c>
      <c r="S3489" cm="1">
        <f t="array" ref="S3489">AVERAGE(IF(Table7[director_name]=R3489, Table7[imdb_score]))</f>
        <v>5.1000000000000005</v>
      </c>
      <c r="T3489" t="str">
        <f>IF(Table8[[#This Row],[Average]] &gt; $V$7, "Higher", "Lower")</f>
        <v>Lower</v>
      </c>
    </row>
    <row r="3490" spans="1:20" x14ac:dyDescent="0.3">
      <c r="A3490" t="s">
        <v>3156</v>
      </c>
      <c r="B3490">
        <v>196</v>
      </c>
      <c r="C3490">
        <v>100</v>
      </c>
      <c r="D3490">
        <v>24407944</v>
      </c>
      <c r="E3490" t="s">
        <v>4020</v>
      </c>
      <c r="F3490" t="s">
        <v>3010</v>
      </c>
      <c r="G3490" t="s">
        <v>7196</v>
      </c>
      <c r="H3490">
        <v>71202</v>
      </c>
      <c r="I3490">
        <v>380</v>
      </c>
      <c r="J3490" t="s">
        <v>29</v>
      </c>
      <c r="K3490" t="s">
        <v>442</v>
      </c>
      <c r="L3490">
        <v>43000000</v>
      </c>
      <c r="M3490">
        <v>2005</v>
      </c>
      <c r="N3490">
        <v>4.8</v>
      </c>
      <c r="O3490">
        <v>-18592056</v>
      </c>
      <c r="R3490" t="s">
        <v>4827</v>
      </c>
      <c r="S3490" cm="1">
        <f t="array" ref="S3490">AVERAGE(IF(Table7[director_name]=R3490, Table7[imdb_score]))</f>
        <v>5.1000000000000005</v>
      </c>
      <c r="T3490" t="str">
        <f>IF(Table8[[#This Row],[Average]] &gt; $V$7, "Higher", "Lower")</f>
        <v>Lower</v>
      </c>
    </row>
    <row r="3491" spans="1:20" x14ac:dyDescent="0.3">
      <c r="A3491" t="s">
        <v>3006</v>
      </c>
      <c r="B3491">
        <v>102</v>
      </c>
      <c r="C3491">
        <v>107</v>
      </c>
      <c r="D3491">
        <v>100685880</v>
      </c>
      <c r="E3491" t="s">
        <v>1493</v>
      </c>
      <c r="F3491" t="s">
        <v>3050</v>
      </c>
      <c r="G3491" t="s">
        <v>7197</v>
      </c>
      <c r="H3491">
        <v>100821</v>
      </c>
      <c r="I3491">
        <v>554</v>
      </c>
      <c r="J3491" t="s">
        <v>29</v>
      </c>
      <c r="K3491" t="s">
        <v>30</v>
      </c>
      <c r="L3491">
        <v>120000000</v>
      </c>
      <c r="M3491">
        <v>2003</v>
      </c>
      <c r="N3491">
        <v>4.8</v>
      </c>
      <c r="O3491">
        <v>-19314120</v>
      </c>
      <c r="R3491" t="s">
        <v>4827</v>
      </c>
      <c r="S3491" cm="1">
        <f t="array" ref="S3491">AVERAGE(IF(Table7[director_name]=R3491, Table7[imdb_score]))</f>
        <v>5.1000000000000005</v>
      </c>
      <c r="T3491" t="str">
        <f>IF(Table8[[#This Row],[Average]] &gt; $V$7, "Higher", "Lower")</f>
        <v>Lower</v>
      </c>
    </row>
    <row r="3492" spans="1:20" x14ac:dyDescent="0.3">
      <c r="A3492" t="s">
        <v>4987</v>
      </c>
      <c r="B3492">
        <v>77</v>
      </c>
      <c r="C3492">
        <v>86</v>
      </c>
      <c r="D3492">
        <v>10134754</v>
      </c>
      <c r="E3492" t="s">
        <v>1180</v>
      </c>
      <c r="F3492" t="s">
        <v>300</v>
      </c>
      <c r="G3492" t="s">
        <v>7198</v>
      </c>
      <c r="H3492">
        <v>9682</v>
      </c>
      <c r="I3492">
        <v>38</v>
      </c>
      <c r="J3492" t="s">
        <v>29</v>
      </c>
      <c r="K3492" t="s">
        <v>30</v>
      </c>
      <c r="L3492">
        <v>30000000</v>
      </c>
      <c r="M3492">
        <v>2011</v>
      </c>
      <c r="N3492">
        <v>4.8</v>
      </c>
      <c r="O3492">
        <v>-19865246</v>
      </c>
      <c r="R3492" t="s">
        <v>4832</v>
      </c>
      <c r="S3492" cm="1">
        <f t="array" ref="S3492">AVERAGE(IF(Table7[director_name]=R3492, Table7[imdb_score]))</f>
        <v>5.0999999999999996</v>
      </c>
      <c r="T3492" t="str">
        <f>IF(Table8[[#This Row],[Average]] &gt; $V$7, "Higher", "Lower")</f>
        <v>Lower</v>
      </c>
    </row>
    <row r="3493" spans="1:20" x14ac:dyDescent="0.3">
      <c r="A3493" t="s">
        <v>4985</v>
      </c>
      <c r="B3493">
        <v>110</v>
      </c>
      <c r="C3493">
        <v>87</v>
      </c>
      <c r="D3493">
        <v>480314</v>
      </c>
      <c r="E3493" t="s">
        <v>171</v>
      </c>
      <c r="F3493" t="s">
        <v>7199</v>
      </c>
      <c r="G3493" t="s">
        <v>7200</v>
      </c>
      <c r="H3493">
        <v>38503</v>
      </c>
      <c r="I3493">
        <v>180</v>
      </c>
      <c r="J3493" t="s">
        <v>29</v>
      </c>
      <c r="K3493" t="s">
        <v>30</v>
      </c>
      <c r="L3493">
        <v>21000000</v>
      </c>
      <c r="M3493">
        <v>2006</v>
      </c>
      <c r="N3493">
        <v>4.8</v>
      </c>
      <c r="O3493">
        <v>-20519686</v>
      </c>
      <c r="R3493" t="s">
        <v>4846</v>
      </c>
      <c r="S3493" cm="1">
        <f t="array" ref="S3493">AVERAGE(IF(Table7[director_name]=R3493, Table7[imdb_score]))</f>
        <v>5.0999999999999996</v>
      </c>
      <c r="T3493" t="str">
        <f>IF(Table8[[#This Row],[Average]] &gt; $V$7, "Higher", "Lower")</f>
        <v>Lower</v>
      </c>
    </row>
    <row r="3494" spans="1:20" x14ac:dyDescent="0.3">
      <c r="A3494" t="s">
        <v>2417</v>
      </c>
      <c r="B3494">
        <v>226</v>
      </c>
      <c r="C3494">
        <v>102</v>
      </c>
      <c r="D3494">
        <v>28837115</v>
      </c>
      <c r="E3494" t="s">
        <v>676</v>
      </c>
      <c r="F3494" t="s">
        <v>1308</v>
      </c>
      <c r="G3494" t="s">
        <v>7201</v>
      </c>
      <c r="H3494">
        <v>34964</v>
      </c>
      <c r="I3494">
        <v>150</v>
      </c>
      <c r="J3494" t="s">
        <v>29</v>
      </c>
      <c r="K3494" t="s">
        <v>30</v>
      </c>
      <c r="L3494">
        <v>50000000</v>
      </c>
      <c r="M3494">
        <v>2016</v>
      </c>
      <c r="N3494">
        <v>4.8</v>
      </c>
      <c r="O3494">
        <v>-21162885</v>
      </c>
      <c r="R3494" t="s">
        <v>4843</v>
      </c>
      <c r="S3494" cm="1">
        <f t="array" ref="S3494">AVERAGE(IF(Table7[director_name]=R3494, Table7[imdb_score]))</f>
        <v>5.0999999999999996</v>
      </c>
      <c r="T3494" t="str">
        <f>IF(Table8[[#This Row],[Average]] &gt; $V$7, "Higher", "Lower")</f>
        <v>Lower</v>
      </c>
    </row>
    <row r="3495" spans="1:20" x14ac:dyDescent="0.3">
      <c r="A3495" t="s">
        <v>4980</v>
      </c>
      <c r="B3495">
        <v>67</v>
      </c>
      <c r="C3495">
        <v>91</v>
      </c>
      <c r="D3495">
        <v>10076136</v>
      </c>
      <c r="E3495" t="s">
        <v>2515</v>
      </c>
      <c r="F3495" t="s">
        <v>4166</v>
      </c>
      <c r="G3495" t="s">
        <v>7202</v>
      </c>
      <c r="H3495">
        <v>11512</v>
      </c>
      <c r="I3495">
        <v>141</v>
      </c>
      <c r="J3495" t="s">
        <v>29</v>
      </c>
      <c r="K3495" t="s">
        <v>7203</v>
      </c>
      <c r="L3495">
        <v>35000000</v>
      </c>
      <c r="M3495">
        <v>1998</v>
      </c>
      <c r="N3495">
        <v>4.8</v>
      </c>
      <c r="O3495">
        <v>-24923864</v>
      </c>
      <c r="R3495" t="s">
        <v>4874</v>
      </c>
      <c r="S3495" cm="1">
        <f t="array" ref="S3495">AVERAGE(IF(Table7[director_name]=R3495, Table7[imdb_score]))</f>
        <v>5.0999999999999996</v>
      </c>
      <c r="T3495" t="str">
        <f>IF(Table8[[#This Row],[Average]] &gt; $V$7, "Higher", "Lower")</f>
        <v>Lower</v>
      </c>
    </row>
    <row r="3496" spans="1:20" x14ac:dyDescent="0.3">
      <c r="A3496" t="s">
        <v>648</v>
      </c>
      <c r="B3496">
        <v>76</v>
      </c>
      <c r="C3496">
        <v>99</v>
      </c>
      <c r="D3496">
        <v>12181484</v>
      </c>
      <c r="E3496" t="s">
        <v>676</v>
      </c>
      <c r="F3496" t="s">
        <v>300</v>
      </c>
      <c r="G3496" t="s">
        <v>7204</v>
      </c>
      <c r="H3496">
        <v>26390</v>
      </c>
      <c r="I3496">
        <v>176</v>
      </c>
      <c r="J3496" t="s">
        <v>29</v>
      </c>
      <c r="K3496" t="s">
        <v>30</v>
      </c>
      <c r="L3496">
        <v>40000000</v>
      </c>
      <c r="M3496">
        <v>2004</v>
      </c>
      <c r="N3496">
        <v>4.8</v>
      </c>
      <c r="O3496">
        <v>-27818516</v>
      </c>
      <c r="R3496" t="s">
        <v>4878</v>
      </c>
      <c r="S3496" cm="1">
        <f t="array" ref="S3496">AVERAGE(IF(Table7[director_name]=R3496, Table7[imdb_score]))</f>
        <v>5.0999999999999996</v>
      </c>
      <c r="T3496" t="str">
        <f>IF(Table8[[#This Row],[Average]] &gt; $V$7, "Higher", "Lower")</f>
        <v>Lower</v>
      </c>
    </row>
    <row r="3497" spans="1:20" x14ac:dyDescent="0.3">
      <c r="A3497" t="s">
        <v>542</v>
      </c>
      <c r="B3497">
        <v>223</v>
      </c>
      <c r="C3497">
        <v>103</v>
      </c>
      <c r="D3497">
        <v>19781879</v>
      </c>
      <c r="E3497" t="s">
        <v>4020</v>
      </c>
      <c r="F3497" t="s">
        <v>740</v>
      </c>
      <c r="G3497" t="s">
        <v>7205</v>
      </c>
      <c r="H3497">
        <v>53864</v>
      </c>
      <c r="I3497">
        <v>290</v>
      </c>
      <c r="J3497" t="s">
        <v>29</v>
      </c>
      <c r="K3497" t="s">
        <v>30</v>
      </c>
      <c r="L3497">
        <v>60000000</v>
      </c>
      <c r="M3497">
        <v>2008</v>
      </c>
      <c r="N3497">
        <v>4.8</v>
      </c>
      <c r="O3497">
        <v>-40218121</v>
      </c>
      <c r="R3497" t="s">
        <v>4853</v>
      </c>
      <c r="S3497" cm="1">
        <f t="array" ref="S3497">AVERAGE(IF(Table7[director_name]=R3497, Table7[imdb_score]))</f>
        <v>5.0999999999999996</v>
      </c>
      <c r="T3497" t="str">
        <f>IF(Table8[[#This Row],[Average]] &gt; $V$7, "Higher", "Lower")</f>
        <v>Lower</v>
      </c>
    </row>
    <row r="3498" spans="1:20" x14ac:dyDescent="0.3">
      <c r="A3498" t="s">
        <v>4435</v>
      </c>
      <c r="B3498">
        <v>100</v>
      </c>
      <c r="C3498">
        <v>91</v>
      </c>
      <c r="D3498">
        <v>14218868</v>
      </c>
      <c r="E3498" t="s">
        <v>2263</v>
      </c>
      <c r="F3498" t="s">
        <v>4768</v>
      </c>
      <c r="G3498" t="s">
        <v>7206</v>
      </c>
      <c r="H3498">
        <v>14596</v>
      </c>
      <c r="I3498">
        <v>282</v>
      </c>
      <c r="J3498" t="s">
        <v>29</v>
      </c>
      <c r="K3498" t="s">
        <v>30</v>
      </c>
      <c r="L3498">
        <v>65000000</v>
      </c>
      <c r="M3498">
        <v>2000</v>
      </c>
      <c r="N3498">
        <v>4.8</v>
      </c>
      <c r="O3498">
        <v>-50781132</v>
      </c>
      <c r="R3498" t="s">
        <v>4868</v>
      </c>
      <c r="S3498" cm="1">
        <f t="array" ref="S3498">AVERAGE(IF(Table7[director_name]=R3498, Table7[imdb_score]))</f>
        <v>5.0999999999999996</v>
      </c>
      <c r="T3498" t="str">
        <f>IF(Table8[[#This Row],[Average]] &gt; $V$7, "Higher", "Lower")</f>
        <v>Lower</v>
      </c>
    </row>
    <row r="3499" spans="1:20" x14ac:dyDescent="0.3">
      <c r="A3499" t="s">
        <v>2121</v>
      </c>
      <c r="B3499">
        <v>85</v>
      </c>
      <c r="C3499">
        <v>106</v>
      </c>
      <c r="D3499">
        <v>113745408</v>
      </c>
      <c r="E3499" t="s">
        <v>7207</v>
      </c>
      <c r="F3499" t="s">
        <v>665</v>
      </c>
      <c r="G3499" t="s">
        <v>7208</v>
      </c>
      <c r="H3499">
        <v>129601</v>
      </c>
      <c r="I3499">
        <v>648</v>
      </c>
      <c r="J3499" t="s">
        <v>29</v>
      </c>
      <c r="K3499" t="s">
        <v>30</v>
      </c>
      <c r="L3499">
        <v>170000000</v>
      </c>
      <c r="M3499">
        <v>1999</v>
      </c>
      <c r="N3499">
        <v>4.8</v>
      </c>
      <c r="O3499">
        <v>-56254592</v>
      </c>
      <c r="R3499" t="s">
        <v>4839</v>
      </c>
      <c r="S3499" cm="1">
        <f t="array" ref="S3499">AVERAGE(IF(Table7[director_name]=R3499, Table7[imdb_score]))</f>
        <v>5.0999999999999996</v>
      </c>
      <c r="T3499" t="str">
        <f>IF(Table8[[#This Row],[Average]] &gt; $V$7, "Higher", "Lower")</f>
        <v>Lower</v>
      </c>
    </row>
    <row r="3500" spans="1:20" x14ac:dyDescent="0.3">
      <c r="A3500" t="s">
        <v>4989</v>
      </c>
      <c r="B3500">
        <v>24</v>
      </c>
      <c r="C3500">
        <v>100</v>
      </c>
      <c r="D3500">
        <v>52528330</v>
      </c>
      <c r="E3500" t="s">
        <v>73</v>
      </c>
      <c r="F3500" t="s">
        <v>2150</v>
      </c>
      <c r="G3500" t="s">
        <v>7209</v>
      </c>
      <c r="H3500">
        <v>4265</v>
      </c>
      <c r="I3500">
        <v>27</v>
      </c>
      <c r="J3500" t="s">
        <v>29</v>
      </c>
      <c r="K3500" t="s">
        <v>30</v>
      </c>
      <c r="L3500">
        <v>25000000</v>
      </c>
      <c r="M3500">
        <v>2013</v>
      </c>
      <c r="N3500">
        <v>4.7</v>
      </c>
      <c r="O3500">
        <v>27528330</v>
      </c>
      <c r="R3500" t="s">
        <v>4863</v>
      </c>
      <c r="S3500" cm="1">
        <f t="array" ref="S3500">AVERAGE(IF(Table7[director_name]=R3500, Table7[imdb_score]))</f>
        <v>5.0999999999999996</v>
      </c>
      <c r="T3500" t="str">
        <f>IF(Table8[[#This Row],[Average]] &gt; $V$7, "Higher", "Lower")</f>
        <v>Lower</v>
      </c>
    </row>
    <row r="3501" spans="1:20" x14ac:dyDescent="0.3">
      <c r="A3501" t="s">
        <v>5000</v>
      </c>
      <c r="B3501">
        <v>160</v>
      </c>
      <c r="C3501">
        <v>92</v>
      </c>
      <c r="D3501">
        <v>21300000</v>
      </c>
      <c r="E3501" t="s">
        <v>211</v>
      </c>
      <c r="F3501" t="s">
        <v>7210</v>
      </c>
      <c r="G3501" t="s">
        <v>7211</v>
      </c>
      <c r="H3501">
        <v>22521</v>
      </c>
      <c r="I3501">
        <v>342</v>
      </c>
      <c r="J3501" t="s">
        <v>29</v>
      </c>
      <c r="K3501" t="s">
        <v>30</v>
      </c>
      <c r="L3501">
        <v>2200000</v>
      </c>
      <c r="M3501">
        <v>1985</v>
      </c>
      <c r="N3501">
        <v>4.7</v>
      </c>
      <c r="O3501">
        <v>19100000</v>
      </c>
      <c r="R3501" t="s">
        <v>4849</v>
      </c>
      <c r="S3501" cm="1">
        <f t="array" ref="S3501">AVERAGE(IF(Table7[director_name]=R3501, Table7[imdb_score]))</f>
        <v>5.0999999999999996</v>
      </c>
      <c r="T3501" t="str">
        <f>IF(Table8[[#This Row],[Average]] &gt; $V$7, "Higher", "Lower")</f>
        <v>Lower</v>
      </c>
    </row>
    <row r="3502" spans="1:20" x14ac:dyDescent="0.3">
      <c r="A3502" t="s">
        <v>4908</v>
      </c>
      <c r="B3502">
        <v>117</v>
      </c>
      <c r="C3502">
        <v>101</v>
      </c>
      <c r="D3502">
        <v>66002004</v>
      </c>
      <c r="E3502" t="s">
        <v>7212</v>
      </c>
      <c r="F3502" t="s">
        <v>5248</v>
      </c>
      <c r="G3502" t="s">
        <v>7213</v>
      </c>
      <c r="H3502">
        <v>36431</v>
      </c>
      <c r="I3502">
        <v>168</v>
      </c>
      <c r="J3502" t="s">
        <v>29</v>
      </c>
      <c r="K3502" t="s">
        <v>30</v>
      </c>
      <c r="L3502">
        <v>50000000</v>
      </c>
      <c r="M3502">
        <v>2005</v>
      </c>
      <c r="N3502">
        <v>4.7</v>
      </c>
      <c r="O3502">
        <v>16002004</v>
      </c>
      <c r="R3502" t="s">
        <v>4880</v>
      </c>
      <c r="S3502" cm="1">
        <f t="array" ref="S3502">AVERAGE(IF(Table7[director_name]=R3502, Table7[imdb_score]))</f>
        <v>5.0999999999999996</v>
      </c>
      <c r="T3502" t="str">
        <f>IF(Table8[[#This Row],[Average]] &gt; $V$7, "Higher", "Lower")</f>
        <v>Lower</v>
      </c>
    </row>
    <row r="3503" spans="1:20" x14ac:dyDescent="0.3">
      <c r="A3503" t="s">
        <v>4952</v>
      </c>
      <c r="B3503">
        <v>69</v>
      </c>
      <c r="C3503">
        <v>86</v>
      </c>
      <c r="D3503">
        <v>17314483</v>
      </c>
      <c r="E3503" t="s">
        <v>1699</v>
      </c>
      <c r="F3503" t="s">
        <v>7214</v>
      </c>
      <c r="G3503" t="s">
        <v>7215</v>
      </c>
      <c r="H3503">
        <v>14621</v>
      </c>
      <c r="I3503">
        <v>48</v>
      </c>
      <c r="J3503" t="s">
        <v>29</v>
      </c>
      <c r="K3503" t="s">
        <v>30</v>
      </c>
      <c r="L3503">
        <v>4000000</v>
      </c>
      <c r="M3503">
        <v>2014</v>
      </c>
      <c r="N3503">
        <v>4.7</v>
      </c>
      <c r="O3503">
        <v>13314483</v>
      </c>
      <c r="R3503" t="s">
        <v>4841</v>
      </c>
      <c r="S3503" cm="1">
        <f t="array" ref="S3503">AVERAGE(IF(Table7[director_name]=R3503, Table7[imdb_score]))</f>
        <v>5.0999999999999996</v>
      </c>
      <c r="T3503" t="str">
        <f>IF(Table8[[#This Row],[Average]] &gt; $V$7, "Higher", "Lower")</f>
        <v>Lower</v>
      </c>
    </row>
    <row r="3504" spans="1:20" x14ac:dyDescent="0.3">
      <c r="A3504" t="s">
        <v>4846</v>
      </c>
      <c r="B3504">
        <v>120</v>
      </c>
      <c r="C3504">
        <v>96</v>
      </c>
      <c r="D3504">
        <v>20384136</v>
      </c>
      <c r="E3504" t="s">
        <v>211</v>
      </c>
      <c r="F3504" t="s">
        <v>7216</v>
      </c>
      <c r="G3504" t="s">
        <v>7217</v>
      </c>
      <c r="H3504">
        <v>20467</v>
      </c>
      <c r="I3504">
        <v>371</v>
      </c>
      <c r="J3504" t="s">
        <v>29</v>
      </c>
      <c r="K3504" t="s">
        <v>30</v>
      </c>
      <c r="L3504">
        <v>10000000</v>
      </c>
      <c r="M3504">
        <v>2001</v>
      </c>
      <c r="N3504">
        <v>4.7</v>
      </c>
      <c r="O3504">
        <v>10384136</v>
      </c>
      <c r="R3504" t="s">
        <v>4851</v>
      </c>
      <c r="S3504" cm="1">
        <f t="array" ref="S3504">AVERAGE(IF(Table7[director_name]=R3504, Table7[imdb_score]))</f>
        <v>5.0999999999999996</v>
      </c>
      <c r="T3504" t="str">
        <f>IF(Table8[[#This Row],[Average]] &gt; $V$7, "Higher", "Lower")</f>
        <v>Lower</v>
      </c>
    </row>
    <row r="3505" spans="1:20" x14ac:dyDescent="0.3">
      <c r="A3505" t="s">
        <v>5006</v>
      </c>
      <c r="B3505">
        <v>40</v>
      </c>
      <c r="C3505">
        <v>90</v>
      </c>
      <c r="D3505">
        <v>4000000</v>
      </c>
      <c r="E3505" t="s">
        <v>4219</v>
      </c>
      <c r="F3505" t="s">
        <v>7218</v>
      </c>
      <c r="G3505" t="s">
        <v>7219</v>
      </c>
      <c r="H3505">
        <v>6046</v>
      </c>
      <c r="I3505">
        <v>46</v>
      </c>
      <c r="J3505" t="s">
        <v>29</v>
      </c>
      <c r="K3505" t="s">
        <v>30</v>
      </c>
      <c r="L3505">
        <v>350000</v>
      </c>
      <c r="M3505">
        <v>1987</v>
      </c>
      <c r="N3505">
        <v>4.7</v>
      </c>
      <c r="O3505">
        <v>3650000</v>
      </c>
      <c r="R3505" t="s">
        <v>4837</v>
      </c>
      <c r="S3505" cm="1">
        <f t="array" ref="S3505">AVERAGE(IF(Table7[director_name]=R3505, Table7[imdb_score]))</f>
        <v>5.0999999999999996</v>
      </c>
      <c r="T3505" t="str">
        <f>IF(Table8[[#This Row],[Average]] &gt; $V$7, "Higher", "Lower")</f>
        <v>Lower</v>
      </c>
    </row>
    <row r="3506" spans="1:20" x14ac:dyDescent="0.3">
      <c r="A3506" t="s">
        <v>5039</v>
      </c>
      <c r="B3506">
        <v>211</v>
      </c>
      <c r="C3506">
        <v>102</v>
      </c>
      <c r="D3506">
        <v>41797066</v>
      </c>
      <c r="E3506" t="s">
        <v>4075</v>
      </c>
      <c r="F3506" t="s">
        <v>7220</v>
      </c>
      <c r="G3506" t="s">
        <v>7221</v>
      </c>
      <c r="H3506">
        <v>92789</v>
      </c>
      <c r="I3506">
        <v>998</v>
      </c>
      <c r="J3506" t="s">
        <v>29</v>
      </c>
      <c r="K3506" t="s">
        <v>30</v>
      </c>
      <c r="L3506">
        <v>40000000</v>
      </c>
      <c r="M3506">
        <v>2007</v>
      </c>
      <c r="N3506">
        <v>4.7</v>
      </c>
      <c r="O3506">
        <v>1797066</v>
      </c>
      <c r="R3506" t="s">
        <v>4856</v>
      </c>
      <c r="S3506" cm="1">
        <f t="array" ref="S3506">AVERAGE(IF(Table7[director_name]=R3506, Table7[imdb_score]))</f>
        <v>5.0999999999999996</v>
      </c>
      <c r="T3506" t="str">
        <f>IF(Table8[[#This Row],[Average]] &gt; $V$7, "Higher", "Lower")</f>
        <v>Lower</v>
      </c>
    </row>
    <row r="3507" spans="1:20" x14ac:dyDescent="0.3">
      <c r="A3507" t="s">
        <v>959</v>
      </c>
      <c r="B3507">
        <v>108</v>
      </c>
      <c r="C3507">
        <v>101</v>
      </c>
      <c r="D3507">
        <v>2506446</v>
      </c>
      <c r="E3507" t="s">
        <v>289</v>
      </c>
      <c r="F3507" t="s">
        <v>2153</v>
      </c>
      <c r="G3507" t="s">
        <v>7222</v>
      </c>
      <c r="H3507">
        <v>8662</v>
      </c>
      <c r="I3507">
        <v>172</v>
      </c>
      <c r="J3507" t="s">
        <v>29</v>
      </c>
      <c r="K3507" t="s">
        <v>30</v>
      </c>
      <c r="L3507">
        <v>2000000</v>
      </c>
      <c r="M3507">
        <v>2002</v>
      </c>
      <c r="N3507">
        <v>4.7</v>
      </c>
      <c r="O3507">
        <v>506446</v>
      </c>
      <c r="R3507" t="s">
        <v>4865</v>
      </c>
      <c r="S3507" cm="1">
        <f t="array" ref="S3507">AVERAGE(IF(Table7[director_name]=R3507, Table7[imdb_score]))</f>
        <v>5.0999999999999996</v>
      </c>
      <c r="T3507" t="str">
        <f>IF(Table8[[#This Row],[Average]] &gt; $V$7, "Higher", "Lower")</f>
        <v>Lower</v>
      </c>
    </row>
    <row r="3508" spans="1:20" x14ac:dyDescent="0.3">
      <c r="A3508" t="s">
        <v>5008</v>
      </c>
      <c r="B3508">
        <v>148</v>
      </c>
      <c r="C3508">
        <v>90</v>
      </c>
      <c r="D3508">
        <v>20259297</v>
      </c>
      <c r="E3508" t="s">
        <v>1489</v>
      </c>
      <c r="F3508" t="s">
        <v>1831</v>
      </c>
      <c r="G3508" t="s">
        <v>7223</v>
      </c>
      <c r="H3508">
        <v>24969</v>
      </c>
      <c r="I3508">
        <v>258</v>
      </c>
      <c r="J3508" t="s">
        <v>29</v>
      </c>
      <c r="K3508" t="s">
        <v>30</v>
      </c>
      <c r="L3508">
        <v>20000000</v>
      </c>
      <c r="M3508">
        <v>2006</v>
      </c>
      <c r="N3508">
        <v>4.7</v>
      </c>
      <c r="O3508">
        <v>259297</v>
      </c>
      <c r="R3508" t="s">
        <v>4859</v>
      </c>
      <c r="S3508" cm="1">
        <f t="array" ref="S3508">AVERAGE(IF(Table7[director_name]=R3508, Table7[imdb_score]))</f>
        <v>5.0999999999999996</v>
      </c>
      <c r="T3508" t="str">
        <f>IF(Table8[[#This Row],[Average]] &gt; $V$7, "Higher", "Lower")</f>
        <v>Lower</v>
      </c>
    </row>
    <row r="3509" spans="1:20" x14ac:dyDescent="0.3">
      <c r="A3509" t="s">
        <v>5002</v>
      </c>
      <c r="B3509">
        <v>78</v>
      </c>
      <c r="C3509">
        <v>92</v>
      </c>
      <c r="D3509">
        <v>18843314</v>
      </c>
      <c r="E3509" t="s">
        <v>417</v>
      </c>
      <c r="F3509" t="s">
        <v>7224</v>
      </c>
      <c r="G3509" t="s">
        <v>7225</v>
      </c>
      <c r="H3509">
        <v>27486</v>
      </c>
      <c r="I3509">
        <v>284</v>
      </c>
      <c r="J3509" t="s">
        <v>29</v>
      </c>
      <c r="K3509" t="s">
        <v>30</v>
      </c>
      <c r="L3509">
        <v>20000000</v>
      </c>
      <c r="M3509">
        <v>2006</v>
      </c>
      <c r="N3509">
        <v>4.7</v>
      </c>
      <c r="O3509">
        <v>-1156686</v>
      </c>
      <c r="R3509" t="s">
        <v>4829</v>
      </c>
      <c r="S3509" cm="1">
        <f t="array" ref="S3509">AVERAGE(IF(Table7[director_name]=R3509, Table7[imdb_score]))</f>
        <v>5.0999999999999996</v>
      </c>
      <c r="T3509" t="str">
        <f>IF(Table8[[#This Row],[Average]] &gt; $V$7, "Higher", "Lower")</f>
        <v>Lower</v>
      </c>
    </row>
    <row r="3510" spans="1:20" x14ac:dyDescent="0.3">
      <c r="A3510" t="s">
        <v>5010</v>
      </c>
      <c r="B3510">
        <v>43</v>
      </c>
      <c r="C3510">
        <v>90</v>
      </c>
      <c r="D3510">
        <v>92900</v>
      </c>
      <c r="E3510" t="s">
        <v>73</v>
      </c>
      <c r="F3510" t="s">
        <v>7226</v>
      </c>
      <c r="G3510" t="s">
        <v>7227</v>
      </c>
      <c r="H3510">
        <v>3662</v>
      </c>
      <c r="I3510">
        <v>23</v>
      </c>
      <c r="J3510" t="s">
        <v>29</v>
      </c>
      <c r="K3510" t="s">
        <v>30</v>
      </c>
      <c r="L3510">
        <v>5000000</v>
      </c>
      <c r="M3510">
        <v>2009</v>
      </c>
      <c r="N3510">
        <v>4.7</v>
      </c>
      <c r="O3510">
        <v>-4907100</v>
      </c>
      <c r="R3510" t="s">
        <v>4835</v>
      </c>
      <c r="S3510" cm="1">
        <f t="array" ref="S3510">AVERAGE(IF(Table7[director_name]=R3510, Table7[imdb_score]))</f>
        <v>5.0999999999999996</v>
      </c>
      <c r="T3510" t="str">
        <f>IF(Table8[[#This Row],[Average]] &gt; $V$7, "Higher", "Lower")</f>
        <v>Lower</v>
      </c>
    </row>
    <row r="3511" spans="1:20" x14ac:dyDescent="0.3">
      <c r="A3511" t="s">
        <v>5012</v>
      </c>
      <c r="B3511">
        <v>26</v>
      </c>
      <c r="C3511">
        <v>85</v>
      </c>
      <c r="D3511">
        <v>36497</v>
      </c>
      <c r="E3511" t="s">
        <v>676</v>
      </c>
      <c r="F3511" t="s">
        <v>145</v>
      </c>
      <c r="G3511" t="s">
        <v>7228</v>
      </c>
      <c r="H3511">
        <v>7367</v>
      </c>
      <c r="I3511">
        <v>37</v>
      </c>
      <c r="J3511" t="s">
        <v>29</v>
      </c>
      <c r="K3511" t="s">
        <v>30</v>
      </c>
      <c r="L3511">
        <v>6000000</v>
      </c>
      <c r="M3511">
        <v>2008</v>
      </c>
      <c r="N3511">
        <v>4.7</v>
      </c>
      <c r="O3511">
        <v>-5963503</v>
      </c>
      <c r="R3511" t="s">
        <v>4872</v>
      </c>
      <c r="S3511" cm="1">
        <f t="array" ref="S3511">AVERAGE(IF(Table7[director_name]=R3511, Table7[imdb_score]))</f>
        <v>5.0999999999999996</v>
      </c>
      <c r="T3511" t="str">
        <f>IF(Table8[[#This Row],[Average]] &gt; $V$7, "Higher", "Lower")</f>
        <v>Lower</v>
      </c>
    </row>
    <row r="3512" spans="1:20" x14ac:dyDescent="0.3">
      <c r="A3512" t="s">
        <v>4569</v>
      </c>
      <c r="B3512">
        <v>86</v>
      </c>
      <c r="C3512">
        <v>99</v>
      </c>
      <c r="D3512">
        <v>14983572</v>
      </c>
      <c r="E3512" t="s">
        <v>699</v>
      </c>
      <c r="F3512" t="s">
        <v>7229</v>
      </c>
      <c r="G3512" t="s">
        <v>7230</v>
      </c>
      <c r="H3512">
        <v>9361</v>
      </c>
      <c r="I3512">
        <v>162</v>
      </c>
      <c r="J3512" t="s">
        <v>29</v>
      </c>
      <c r="K3512" t="s">
        <v>30</v>
      </c>
      <c r="L3512">
        <v>25000000</v>
      </c>
      <c r="M3512">
        <v>2000</v>
      </c>
      <c r="N3512">
        <v>4.7</v>
      </c>
      <c r="O3512">
        <v>-10016428</v>
      </c>
      <c r="R3512" t="s">
        <v>4861</v>
      </c>
      <c r="S3512" cm="1">
        <f t="array" ref="S3512">AVERAGE(IF(Table7[director_name]=R3512, Table7[imdb_score]))</f>
        <v>5.0999999999999996</v>
      </c>
      <c r="T3512" t="str">
        <f>IF(Table8[[#This Row],[Average]] &gt; $V$7, "Higher", "Lower")</f>
        <v>Lower</v>
      </c>
    </row>
    <row r="3513" spans="1:20" x14ac:dyDescent="0.3">
      <c r="A3513" t="s">
        <v>4761</v>
      </c>
      <c r="B3513">
        <v>107</v>
      </c>
      <c r="C3513">
        <v>104</v>
      </c>
      <c r="D3513">
        <v>27053815</v>
      </c>
      <c r="E3513" t="s">
        <v>3604</v>
      </c>
      <c r="F3513" t="s">
        <v>751</v>
      </c>
      <c r="G3513" t="s">
        <v>7231</v>
      </c>
      <c r="H3513">
        <v>12856</v>
      </c>
      <c r="I3513">
        <v>291</v>
      </c>
      <c r="J3513" t="s">
        <v>29</v>
      </c>
      <c r="K3513" t="s">
        <v>227</v>
      </c>
      <c r="L3513">
        <v>40000000</v>
      </c>
      <c r="M3513">
        <v>2001</v>
      </c>
      <c r="N3513">
        <v>4.7</v>
      </c>
      <c r="O3513">
        <v>-12946185</v>
      </c>
      <c r="R3513" t="s">
        <v>4843</v>
      </c>
      <c r="S3513" cm="1">
        <f t="array" ref="S3513">AVERAGE(IF(Table7[director_name]=R3513, Table7[imdb_score]))</f>
        <v>5.0999999999999996</v>
      </c>
      <c r="T3513" t="str">
        <f>IF(Table8[[#This Row],[Average]] &gt; $V$7, "Higher", "Lower")</f>
        <v>Lower</v>
      </c>
    </row>
    <row r="3514" spans="1:20" x14ac:dyDescent="0.3">
      <c r="A3514" t="s">
        <v>4998</v>
      </c>
      <c r="B3514">
        <v>82</v>
      </c>
      <c r="C3514">
        <v>94</v>
      </c>
      <c r="D3514">
        <v>36037909</v>
      </c>
      <c r="E3514" t="s">
        <v>73</v>
      </c>
      <c r="F3514" t="s">
        <v>7232</v>
      </c>
      <c r="G3514" t="s">
        <v>7233</v>
      </c>
      <c r="H3514">
        <v>10132</v>
      </c>
      <c r="I3514">
        <v>130</v>
      </c>
      <c r="J3514" t="s">
        <v>29</v>
      </c>
      <c r="K3514" t="s">
        <v>227</v>
      </c>
      <c r="L3514">
        <v>60000000</v>
      </c>
      <c r="M3514">
        <v>2000</v>
      </c>
      <c r="N3514">
        <v>4.7</v>
      </c>
      <c r="O3514">
        <v>-23962091</v>
      </c>
      <c r="R3514" t="s">
        <v>4846</v>
      </c>
      <c r="S3514" cm="1">
        <f t="array" ref="S3514">AVERAGE(IF(Table7[director_name]=R3514, Table7[imdb_score]))</f>
        <v>5.0999999999999996</v>
      </c>
      <c r="T3514" t="str">
        <f>IF(Table8[[#This Row],[Average]] &gt; $V$7, "Higher", "Lower")</f>
        <v>Lower</v>
      </c>
    </row>
    <row r="3515" spans="1:20" x14ac:dyDescent="0.3">
      <c r="A3515" t="s">
        <v>4559</v>
      </c>
      <c r="B3515">
        <v>133</v>
      </c>
      <c r="C3515">
        <v>103</v>
      </c>
      <c r="D3515">
        <v>29580087</v>
      </c>
      <c r="E3515" t="s">
        <v>699</v>
      </c>
      <c r="F3515" t="s">
        <v>2752</v>
      </c>
      <c r="G3515" t="s">
        <v>7234</v>
      </c>
      <c r="H3515">
        <v>29523</v>
      </c>
      <c r="I3515">
        <v>121</v>
      </c>
      <c r="J3515" t="s">
        <v>29</v>
      </c>
      <c r="K3515" t="s">
        <v>30</v>
      </c>
      <c r="L3515">
        <v>58000000</v>
      </c>
      <c r="M3515">
        <v>2009</v>
      </c>
      <c r="N3515">
        <v>4.7</v>
      </c>
      <c r="O3515">
        <v>-28419913</v>
      </c>
      <c r="R3515" t="s">
        <v>4832</v>
      </c>
      <c r="S3515" cm="1">
        <f t="array" ref="S3515">AVERAGE(IF(Table7[director_name]=R3515, Table7[imdb_score]))</f>
        <v>5.0999999999999996</v>
      </c>
      <c r="T3515" t="str">
        <f>IF(Table8[[#This Row],[Average]] &gt; $V$7, "Higher", "Lower")</f>
        <v>Lower</v>
      </c>
    </row>
    <row r="3516" spans="1:20" x14ac:dyDescent="0.3">
      <c r="A3516" t="s">
        <v>4894</v>
      </c>
      <c r="B3516">
        <v>32</v>
      </c>
      <c r="C3516">
        <v>119</v>
      </c>
      <c r="D3516">
        <v>7000000</v>
      </c>
      <c r="E3516" t="s">
        <v>1050</v>
      </c>
      <c r="F3516" t="s">
        <v>7235</v>
      </c>
      <c r="G3516" t="s">
        <v>7236</v>
      </c>
      <c r="H3516">
        <v>2933</v>
      </c>
      <c r="I3516">
        <v>70</v>
      </c>
      <c r="J3516" t="s">
        <v>29</v>
      </c>
      <c r="K3516" t="s">
        <v>200</v>
      </c>
      <c r="L3516">
        <v>36000000</v>
      </c>
      <c r="M3516">
        <v>1980</v>
      </c>
      <c r="N3516">
        <v>4.7</v>
      </c>
      <c r="O3516">
        <v>-29000000</v>
      </c>
      <c r="R3516" t="s">
        <v>4882</v>
      </c>
      <c r="S3516" cm="1">
        <f t="array" ref="S3516">AVERAGE(IF(Table7[director_name]=R3516, Table7[imdb_score]))</f>
        <v>5.0500000000000007</v>
      </c>
      <c r="T3516" t="str">
        <f>IF(Table8[[#This Row],[Average]] &gt; $V$7, "Higher", "Lower")</f>
        <v>Lower</v>
      </c>
    </row>
    <row r="3517" spans="1:20" x14ac:dyDescent="0.3">
      <c r="A3517" t="s">
        <v>4638</v>
      </c>
      <c r="B3517">
        <v>178</v>
      </c>
      <c r="C3517">
        <v>81</v>
      </c>
      <c r="D3517">
        <v>10539414</v>
      </c>
      <c r="E3517" t="s">
        <v>7237</v>
      </c>
      <c r="F3517" t="s">
        <v>324</v>
      </c>
      <c r="G3517" t="s">
        <v>7238</v>
      </c>
      <c r="H3517">
        <v>45729</v>
      </c>
      <c r="I3517">
        <v>176</v>
      </c>
      <c r="J3517" t="s">
        <v>29</v>
      </c>
      <c r="K3517" t="s">
        <v>30</v>
      </c>
      <c r="L3517">
        <v>47000000</v>
      </c>
      <c r="M3517">
        <v>2010</v>
      </c>
      <c r="N3517">
        <v>4.7</v>
      </c>
      <c r="O3517">
        <v>-36460586</v>
      </c>
      <c r="R3517" t="s">
        <v>4882</v>
      </c>
      <c r="S3517" cm="1">
        <f t="array" ref="S3517">AVERAGE(IF(Table7[director_name]=R3517, Table7[imdb_score]))</f>
        <v>5.0500000000000007</v>
      </c>
      <c r="T3517" t="str">
        <f>IF(Table8[[#This Row],[Average]] &gt; $V$7, "Higher", "Lower")</f>
        <v>Lower</v>
      </c>
    </row>
    <row r="3518" spans="1:20" x14ac:dyDescent="0.3">
      <c r="A3518" t="s">
        <v>4995</v>
      </c>
      <c r="B3518">
        <v>44</v>
      </c>
      <c r="C3518">
        <v>100</v>
      </c>
      <c r="D3518">
        <v>11466088</v>
      </c>
      <c r="E3518" t="s">
        <v>175</v>
      </c>
      <c r="F3518" t="s">
        <v>5607</v>
      </c>
      <c r="G3518" t="s">
        <v>7239</v>
      </c>
      <c r="H3518">
        <v>8983</v>
      </c>
      <c r="I3518">
        <v>84</v>
      </c>
      <c r="J3518" t="s">
        <v>29</v>
      </c>
      <c r="K3518" t="s">
        <v>30</v>
      </c>
      <c r="L3518">
        <v>71000000</v>
      </c>
      <c r="M3518">
        <v>1997</v>
      </c>
      <c r="N3518">
        <v>4.7</v>
      </c>
      <c r="O3518">
        <v>-59533912</v>
      </c>
      <c r="R3518" t="s">
        <v>4887</v>
      </c>
      <c r="S3518" cm="1">
        <f t="array" ref="S3518">AVERAGE(IF(Table7[director_name]=R3518, Table7[imdb_score]))</f>
        <v>5.05</v>
      </c>
      <c r="T3518" t="str">
        <f>IF(Table8[[#This Row],[Average]] &gt; $V$7, "Higher", "Lower")</f>
        <v>Lower</v>
      </c>
    </row>
    <row r="3519" spans="1:20" x14ac:dyDescent="0.3">
      <c r="A3519" t="s">
        <v>1273</v>
      </c>
      <c r="B3519">
        <v>74</v>
      </c>
      <c r="C3519">
        <v>93</v>
      </c>
      <c r="D3519">
        <v>5409517</v>
      </c>
      <c r="E3519" t="s">
        <v>7240</v>
      </c>
      <c r="F3519" t="s">
        <v>1802</v>
      </c>
      <c r="G3519" t="s">
        <v>7241</v>
      </c>
      <c r="H3519">
        <v>14280</v>
      </c>
      <c r="I3519">
        <v>171</v>
      </c>
      <c r="J3519" t="s">
        <v>29</v>
      </c>
      <c r="K3519" t="s">
        <v>30</v>
      </c>
      <c r="L3519">
        <v>75000000</v>
      </c>
      <c r="M3519">
        <v>2001</v>
      </c>
      <c r="N3519">
        <v>4.7</v>
      </c>
      <c r="O3519">
        <v>-69590483</v>
      </c>
      <c r="R3519" t="s">
        <v>4887</v>
      </c>
      <c r="S3519" cm="1">
        <f t="array" ref="S3519">AVERAGE(IF(Table7[director_name]=R3519, Table7[imdb_score]))</f>
        <v>5.05</v>
      </c>
      <c r="T3519" t="str">
        <f>IF(Table8[[#This Row],[Average]] &gt; $V$7, "Higher", "Lower")</f>
        <v>Lower</v>
      </c>
    </row>
    <row r="3520" spans="1:20" x14ac:dyDescent="0.3">
      <c r="A3520" t="s">
        <v>2678</v>
      </c>
      <c r="B3520">
        <v>299</v>
      </c>
      <c r="C3520">
        <v>130</v>
      </c>
      <c r="D3520">
        <v>296623634</v>
      </c>
      <c r="E3520" t="s">
        <v>6634</v>
      </c>
      <c r="F3520" t="s">
        <v>1416</v>
      </c>
      <c r="G3520" t="s">
        <v>7242</v>
      </c>
      <c r="H3520">
        <v>220758</v>
      </c>
      <c r="I3520">
        <v>919</v>
      </c>
      <c r="J3520" t="s">
        <v>29</v>
      </c>
      <c r="K3520" t="s">
        <v>30</v>
      </c>
      <c r="L3520">
        <v>50000000</v>
      </c>
      <c r="M3520">
        <v>2009</v>
      </c>
      <c r="N3520">
        <v>4.5999999999999996</v>
      </c>
      <c r="O3520">
        <v>246623634</v>
      </c>
      <c r="R3520" t="s">
        <v>4133</v>
      </c>
      <c r="S3520" cm="1">
        <f t="array" ref="S3520">AVERAGE(IF(Table7[director_name]=R3520, Table7[imdb_score]))</f>
        <v>5</v>
      </c>
      <c r="T3520" t="str">
        <f>IF(Table8[[#This Row],[Average]] &gt; $V$7, "Higher", "Lower")</f>
        <v>Lower</v>
      </c>
    </row>
    <row r="3521" spans="1:20" x14ac:dyDescent="0.3">
      <c r="A3521" t="s">
        <v>4957</v>
      </c>
      <c r="B3521">
        <v>75</v>
      </c>
      <c r="C3521">
        <v>95</v>
      </c>
      <c r="D3521">
        <v>82301521</v>
      </c>
      <c r="E3521" t="s">
        <v>6312</v>
      </c>
      <c r="F3521" t="s">
        <v>2223</v>
      </c>
      <c r="G3521" t="s">
        <v>7243</v>
      </c>
      <c r="H3521">
        <v>22679</v>
      </c>
      <c r="I3521">
        <v>149</v>
      </c>
      <c r="J3521" t="s">
        <v>29</v>
      </c>
      <c r="K3521" t="s">
        <v>30</v>
      </c>
      <c r="L3521">
        <v>32000000</v>
      </c>
      <c r="M3521">
        <v>2005</v>
      </c>
      <c r="N3521">
        <v>4.5999999999999996</v>
      </c>
      <c r="O3521">
        <v>50301521</v>
      </c>
      <c r="R3521" t="s">
        <v>4902</v>
      </c>
      <c r="S3521" cm="1">
        <f t="array" ref="S3521">AVERAGE(IF(Table7[director_name]=R3521, Table7[imdb_score]))</f>
        <v>5</v>
      </c>
      <c r="T3521" t="str">
        <f>IF(Table8[[#This Row],[Average]] &gt; $V$7, "Higher", "Lower")</f>
        <v>Lower</v>
      </c>
    </row>
    <row r="3522" spans="1:20" x14ac:dyDescent="0.3">
      <c r="A3522" t="s">
        <v>4812</v>
      </c>
      <c r="B3522">
        <v>248</v>
      </c>
      <c r="C3522">
        <v>96</v>
      </c>
      <c r="D3522">
        <v>53884821</v>
      </c>
      <c r="E3522" t="s">
        <v>626</v>
      </c>
      <c r="F3522" t="s">
        <v>7244</v>
      </c>
      <c r="G3522" t="s">
        <v>7245</v>
      </c>
      <c r="H3522">
        <v>51204</v>
      </c>
      <c r="I3522">
        <v>247</v>
      </c>
      <c r="J3522" t="s">
        <v>29</v>
      </c>
      <c r="K3522" t="s">
        <v>30</v>
      </c>
      <c r="L3522">
        <v>5000000</v>
      </c>
      <c r="M3522">
        <v>2012</v>
      </c>
      <c r="N3522">
        <v>4.5999999999999996</v>
      </c>
      <c r="O3522">
        <v>48884821</v>
      </c>
      <c r="R3522" t="s">
        <v>4899</v>
      </c>
      <c r="S3522" cm="1">
        <f t="array" ref="S3522">AVERAGE(IF(Table7[director_name]=R3522, Table7[imdb_score]))</f>
        <v>5</v>
      </c>
      <c r="T3522" t="str">
        <f>IF(Table8[[#This Row],[Average]] &gt; $V$7, "Higher", "Lower")</f>
        <v>Lower</v>
      </c>
    </row>
    <row r="3523" spans="1:20" x14ac:dyDescent="0.3">
      <c r="A3523" t="s">
        <v>4148</v>
      </c>
      <c r="B3523">
        <v>133</v>
      </c>
      <c r="C3523">
        <v>95</v>
      </c>
      <c r="D3523">
        <v>89808372</v>
      </c>
      <c r="E3523" t="s">
        <v>676</v>
      </c>
      <c r="F3523" t="s">
        <v>3192</v>
      </c>
      <c r="G3523" t="s">
        <v>7246</v>
      </c>
      <c r="H3523">
        <v>46417</v>
      </c>
      <c r="I3523">
        <v>297</v>
      </c>
      <c r="J3523" t="s">
        <v>29</v>
      </c>
      <c r="K3523" t="s">
        <v>30</v>
      </c>
      <c r="L3523">
        <v>45000000</v>
      </c>
      <c r="M3523">
        <v>2003</v>
      </c>
      <c r="N3523">
        <v>4.5999999999999996</v>
      </c>
      <c r="O3523">
        <v>44808372</v>
      </c>
      <c r="R3523" t="s">
        <v>4894</v>
      </c>
      <c r="S3523" cm="1">
        <f t="array" ref="S3523">AVERAGE(IF(Table7[director_name]=R3523, Table7[imdb_score]))</f>
        <v>5</v>
      </c>
      <c r="T3523" t="str">
        <f>IF(Table8[[#This Row],[Average]] &gt; $V$7, "Higher", "Lower")</f>
        <v>Lower</v>
      </c>
    </row>
    <row r="3524" spans="1:20" x14ac:dyDescent="0.3">
      <c r="A3524" t="s">
        <v>4631</v>
      </c>
      <c r="B3524">
        <v>91</v>
      </c>
      <c r="C3524">
        <v>87</v>
      </c>
      <c r="D3524">
        <v>112950721</v>
      </c>
      <c r="E3524" t="s">
        <v>4122</v>
      </c>
      <c r="F3524" t="s">
        <v>7247</v>
      </c>
      <c r="G3524" t="s">
        <v>7248</v>
      </c>
      <c r="H3524">
        <v>33884</v>
      </c>
      <c r="I3524">
        <v>79</v>
      </c>
      <c r="J3524" t="s">
        <v>29</v>
      </c>
      <c r="K3524" t="s">
        <v>30</v>
      </c>
      <c r="L3524">
        <v>72000000</v>
      </c>
      <c r="M3524">
        <v>2001</v>
      </c>
      <c r="N3524">
        <v>4.5999999999999996</v>
      </c>
      <c r="O3524">
        <v>40950721</v>
      </c>
      <c r="R3524" t="s">
        <v>4908</v>
      </c>
      <c r="S3524" cm="1">
        <f t="array" ref="S3524">AVERAGE(IF(Table7[director_name]=R3524, Table7[imdb_score]))</f>
        <v>5</v>
      </c>
      <c r="T3524" t="str">
        <f>IF(Table8[[#This Row],[Average]] &gt; $V$7, "Higher", "Lower")</f>
        <v>Lower</v>
      </c>
    </row>
    <row r="3525" spans="1:20" x14ac:dyDescent="0.3">
      <c r="A3525" t="s">
        <v>4002</v>
      </c>
      <c r="B3525">
        <v>149</v>
      </c>
      <c r="C3525">
        <v>91</v>
      </c>
      <c r="D3525">
        <v>35385560</v>
      </c>
      <c r="E3525" t="s">
        <v>214</v>
      </c>
      <c r="F3525" t="s">
        <v>4883</v>
      </c>
      <c r="G3525" t="s">
        <v>7249</v>
      </c>
      <c r="H3525">
        <v>27198</v>
      </c>
      <c r="I3525">
        <v>131</v>
      </c>
      <c r="J3525" t="s">
        <v>29</v>
      </c>
      <c r="K3525" t="s">
        <v>30</v>
      </c>
      <c r="L3525">
        <v>4000000</v>
      </c>
      <c r="M3525">
        <v>2015</v>
      </c>
      <c r="N3525">
        <v>4.5999999999999996</v>
      </c>
      <c r="O3525">
        <v>31385560</v>
      </c>
      <c r="R3525" t="s">
        <v>4896</v>
      </c>
      <c r="S3525" cm="1">
        <f t="array" ref="S3525">AVERAGE(IF(Table7[director_name]=R3525, Table7[imdb_score]))</f>
        <v>5</v>
      </c>
      <c r="T3525" t="str">
        <f>IF(Table8[[#This Row],[Average]] &gt; $V$7, "Higher", "Lower")</f>
        <v>Lower</v>
      </c>
    </row>
    <row r="3526" spans="1:20" x14ac:dyDescent="0.3">
      <c r="A3526" t="s">
        <v>4954</v>
      </c>
      <c r="B3526">
        <v>65</v>
      </c>
      <c r="C3526">
        <v>99</v>
      </c>
      <c r="D3526">
        <v>70163652</v>
      </c>
      <c r="E3526" t="s">
        <v>338</v>
      </c>
      <c r="F3526" t="s">
        <v>1879</v>
      </c>
      <c r="G3526" t="s">
        <v>7250</v>
      </c>
      <c r="H3526">
        <v>31968</v>
      </c>
      <c r="I3526">
        <v>82</v>
      </c>
      <c r="J3526" t="s">
        <v>29</v>
      </c>
      <c r="K3526" t="s">
        <v>30</v>
      </c>
      <c r="L3526">
        <v>40000000</v>
      </c>
      <c r="M3526">
        <v>2006</v>
      </c>
      <c r="N3526">
        <v>4.5999999999999996</v>
      </c>
      <c r="O3526">
        <v>30163652</v>
      </c>
      <c r="R3526" t="s">
        <v>4919</v>
      </c>
      <c r="S3526" cm="1">
        <f t="array" ref="S3526">AVERAGE(IF(Table7[director_name]=R3526, Table7[imdb_score]))</f>
        <v>5</v>
      </c>
      <c r="T3526" t="str">
        <f>IF(Table8[[#This Row],[Average]] &gt; $V$7, "Higher", "Lower")</f>
        <v>Lower</v>
      </c>
    </row>
    <row r="3527" spans="1:20" x14ac:dyDescent="0.3">
      <c r="A3527" t="s">
        <v>4899</v>
      </c>
      <c r="B3527">
        <v>119</v>
      </c>
      <c r="C3527">
        <v>89</v>
      </c>
      <c r="D3527">
        <v>65557989</v>
      </c>
      <c r="E3527" t="s">
        <v>7251</v>
      </c>
      <c r="F3527" t="s">
        <v>3667</v>
      </c>
      <c r="G3527" t="s">
        <v>7252</v>
      </c>
      <c r="H3527">
        <v>73539</v>
      </c>
      <c r="I3527">
        <v>271</v>
      </c>
      <c r="J3527" t="s">
        <v>29</v>
      </c>
      <c r="K3527" t="s">
        <v>30</v>
      </c>
      <c r="L3527">
        <v>45000000</v>
      </c>
      <c r="M3527">
        <v>1997</v>
      </c>
      <c r="N3527">
        <v>4.5999999999999996</v>
      </c>
      <c r="O3527">
        <v>20557989</v>
      </c>
      <c r="R3527" t="s">
        <v>4921</v>
      </c>
      <c r="S3527" cm="1">
        <f t="array" ref="S3527">AVERAGE(IF(Table7[director_name]=R3527, Table7[imdb_score]))</f>
        <v>5</v>
      </c>
      <c r="T3527" t="str">
        <f>IF(Table8[[#This Row],[Average]] &gt; $V$7, "Higher", "Lower")</f>
        <v>Lower</v>
      </c>
    </row>
    <row r="3528" spans="1:20" x14ac:dyDescent="0.3">
      <c r="A3528" t="s">
        <v>4814</v>
      </c>
      <c r="B3528">
        <v>143</v>
      </c>
      <c r="C3528">
        <v>80</v>
      </c>
      <c r="D3528">
        <v>100169068</v>
      </c>
      <c r="E3528" t="s">
        <v>316</v>
      </c>
      <c r="F3528" t="s">
        <v>2025</v>
      </c>
      <c r="G3528" t="s">
        <v>7253</v>
      </c>
      <c r="H3528">
        <v>16385</v>
      </c>
      <c r="I3528">
        <v>100</v>
      </c>
      <c r="J3528" t="s">
        <v>29</v>
      </c>
      <c r="K3528" t="s">
        <v>30</v>
      </c>
      <c r="L3528">
        <v>80000000</v>
      </c>
      <c r="M3528">
        <v>2010</v>
      </c>
      <c r="N3528">
        <v>4.5999999999999996</v>
      </c>
      <c r="O3528">
        <v>20169068</v>
      </c>
      <c r="R3528" t="s">
        <v>4910</v>
      </c>
      <c r="S3528" cm="1">
        <f t="array" ref="S3528">AVERAGE(IF(Table7[director_name]=R3528, Table7[imdb_score]))</f>
        <v>5</v>
      </c>
      <c r="T3528" t="str">
        <f>IF(Table8[[#This Row],[Average]] &gt; $V$7, "Higher", "Lower")</f>
        <v>Lower</v>
      </c>
    </row>
    <row r="3529" spans="1:20" x14ac:dyDescent="0.3">
      <c r="A3529" t="s">
        <v>3883</v>
      </c>
      <c r="B3529">
        <v>125</v>
      </c>
      <c r="C3529">
        <v>100</v>
      </c>
      <c r="D3529">
        <v>39989008</v>
      </c>
      <c r="E3529" t="s">
        <v>2463</v>
      </c>
      <c r="F3529" t="s">
        <v>4372</v>
      </c>
      <c r="G3529" t="s">
        <v>7254</v>
      </c>
      <c r="H3529">
        <v>55398</v>
      </c>
      <c r="I3529">
        <v>418</v>
      </c>
      <c r="J3529" t="s">
        <v>29</v>
      </c>
      <c r="K3529" t="s">
        <v>30</v>
      </c>
      <c r="L3529">
        <v>24000000</v>
      </c>
      <c r="M3529">
        <v>1998</v>
      </c>
      <c r="N3529">
        <v>4.5999999999999996</v>
      </c>
      <c r="O3529">
        <v>15989008</v>
      </c>
      <c r="R3529" t="s">
        <v>4915</v>
      </c>
      <c r="S3529" cm="1">
        <f t="array" ref="S3529">AVERAGE(IF(Table7[director_name]=R3529, Table7[imdb_score]))</f>
        <v>5</v>
      </c>
      <c r="T3529" t="str">
        <f>IF(Table8[[#This Row],[Average]] &gt; $V$7, "Higher", "Lower")</f>
        <v>Lower</v>
      </c>
    </row>
    <row r="3530" spans="1:20" x14ac:dyDescent="0.3">
      <c r="A3530" t="s">
        <v>5026</v>
      </c>
      <c r="B3530">
        <v>74</v>
      </c>
      <c r="C3530">
        <v>89</v>
      </c>
      <c r="D3530">
        <v>29302097</v>
      </c>
      <c r="E3530" t="s">
        <v>7255</v>
      </c>
      <c r="F3530" t="s">
        <v>6537</v>
      </c>
      <c r="G3530" t="s">
        <v>7256</v>
      </c>
      <c r="H3530">
        <v>23408</v>
      </c>
      <c r="I3530">
        <v>105</v>
      </c>
      <c r="J3530" t="s">
        <v>29</v>
      </c>
      <c r="K3530" t="s">
        <v>227</v>
      </c>
      <c r="L3530">
        <v>15000000</v>
      </c>
      <c r="M3530">
        <v>2004</v>
      </c>
      <c r="N3530">
        <v>4.5999999999999996</v>
      </c>
      <c r="O3530">
        <v>14302097</v>
      </c>
      <c r="R3530" t="s">
        <v>4905</v>
      </c>
      <c r="S3530" cm="1">
        <f t="array" ref="S3530">AVERAGE(IF(Table7[director_name]=R3530, Table7[imdb_score]))</f>
        <v>5</v>
      </c>
      <c r="T3530" t="str">
        <f>IF(Table8[[#This Row],[Average]] &gt; $V$7, "Higher", "Lower")</f>
        <v>Lower</v>
      </c>
    </row>
    <row r="3531" spans="1:20" x14ac:dyDescent="0.3">
      <c r="A3531" t="s">
        <v>5031</v>
      </c>
      <c r="B3531">
        <v>62</v>
      </c>
      <c r="C3531">
        <v>86</v>
      </c>
      <c r="D3531">
        <v>23978402</v>
      </c>
      <c r="E3531" t="s">
        <v>338</v>
      </c>
      <c r="F3531" t="s">
        <v>6614</v>
      </c>
      <c r="G3531" t="s">
        <v>7257</v>
      </c>
      <c r="H3531">
        <v>10966</v>
      </c>
      <c r="I3531">
        <v>100</v>
      </c>
      <c r="J3531" t="s">
        <v>29</v>
      </c>
      <c r="K3531" t="s">
        <v>30</v>
      </c>
      <c r="L3531">
        <v>11000000</v>
      </c>
      <c r="M3531">
        <v>2001</v>
      </c>
      <c r="N3531">
        <v>4.5999999999999996</v>
      </c>
      <c r="O3531">
        <v>12978402</v>
      </c>
      <c r="R3531" t="s">
        <v>4892</v>
      </c>
      <c r="S3531" cm="1">
        <f t="array" ref="S3531">AVERAGE(IF(Table7[director_name]=R3531, Table7[imdb_score]))</f>
        <v>5</v>
      </c>
      <c r="T3531" t="str">
        <f>IF(Table8[[#This Row],[Average]] &gt; $V$7, "Higher", "Lower")</f>
        <v>Lower</v>
      </c>
    </row>
    <row r="3532" spans="1:20" x14ac:dyDescent="0.3">
      <c r="A3532" t="s">
        <v>5022</v>
      </c>
      <c r="B3532">
        <v>162</v>
      </c>
      <c r="C3532">
        <v>98</v>
      </c>
      <c r="D3532">
        <v>14400000</v>
      </c>
      <c r="E3532" t="s">
        <v>452</v>
      </c>
      <c r="F3532" t="s">
        <v>7258</v>
      </c>
      <c r="G3532" t="s">
        <v>7259</v>
      </c>
      <c r="H3532">
        <v>28589</v>
      </c>
      <c r="I3532">
        <v>532</v>
      </c>
      <c r="J3532" t="s">
        <v>29</v>
      </c>
      <c r="K3532" t="s">
        <v>30</v>
      </c>
      <c r="L3532">
        <v>2500000</v>
      </c>
      <c r="M3532">
        <v>1982</v>
      </c>
      <c r="N3532">
        <v>4.5999999999999996</v>
      </c>
      <c r="O3532">
        <v>11900000</v>
      </c>
      <c r="R3532" t="s">
        <v>4908</v>
      </c>
      <c r="S3532" cm="1">
        <f t="array" ref="S3532">AVERAGE(IF(Table7[director_name]=R3532, Table7[imdb_score]))</f>
        <v>5</v>
      </c>
      <c r="T3532" t="str">
        <f>IF(Table8[[#This Row],[Average]] &gt; $V$7, "Higher", "Lower")</f>
        <v>Lower</v>
      </c>
    </row>
    <row r="3533" spans="1:20" x14ac:dyDescent="0.3">
      <c r="A3533" t="s">
        <v>4755</v>
      </c>
      <c r="B3533">
        <v>94</v>
      </c>
      <c r="C3533">
        <v>97</v>
      </c>
      <c r="D3533">
        <v>31526393</v>
      </c>
      <c r="E3533" t="s">
        <v>7251</v>
      </c>
      <c r="F3533" t="s">
        <v>7260</v>
      </c>
      <c r="G3533" t="s">
        <v>7261</v>
      </c>
      <c r="H3533">
        <v>22243</v>
      </c>
      <c r="I3533">
        <v>144</v>
      </c>
      <c r="J3533" t="s">
        <v>29</v>
      </c>
      <c r="K3533" t="s">
        <v>30</v>
      </c>
      <c r="L3533">
        <v>25000000</v>
      </c>
      <c r="M3533">
        <v>2004</v>
      </c>
      <c r="N3533">
        <v>4.5999999999999996</v>
      </c>
      <c r="O3533">
        <v>6526393</v>
      </c>
      <c r="R3533" t="s">
        <v>4894</v>
      </c>
      <c r="S3533" cm="1">
        <f t="array" ref="S3533">AVERAGE(IF(Table7[director_name]=R3533, Table7[imdb_score]))</f>
        <v>5</v>
      </c>
      <c r="T3533" t="str">
        <f>IF(Table8[[#This Row],[Average]] &gt; $V$7, "Higher", "Lower")</f>
        <v>Lower</v>
      </c>
    </row>
    <row r="3534" spans="1:20" x14ac:dyDescent="0.3">
      <c r="A3534" t="s">
        <v>5093</v>
      </c>
      <c r="B3534">
        <v>27</v>
      </c>
      <c r="C3534">
        <v>93</v>
      </c>
      <c r="D3534">
        <v>10097096</v>
      </c>
      <c r="E3534" t="s">
        <v>676</v>
      </c>
      <c r="F3534" t="s">
        <v>7262</v>
      </c>
      <c r="G3534" t="s">
        <v>7263</v>
      </c>
      <c r="H3534">
        <v>5612</v>
      </c>
      <c r="I3534">
        <v>38</v>
      </c>
      <c r="J3534" t="s">
        <v>29</v>
      </c>
      <c r="K3534" t="s">
        <v>30</v>
      </c>
      <c r="L3534">
        <v>4000000</v>
      </c>
      <c r="M3534">
        <v>2001</v>
      </c>
      <c r="N3534">
        <v>4.5999999999999996</v>
      </c>
      <c r="O3534">
        <v>6097096</v>
      </c>
      <c r="R3534" t="s">
        <v>4899</v>
      </c>
      <c r="S3534" cm="1">
        <f t="array" ref="S3534">AVERAGE(IF(Table7[director_name]=R3534, Table7[imdb_score]))</f>
        <v>5</v>
      </c>
      <c r="T3534" t="str">
        <f>IF(Table8[[#This Row],[Average]] &gt; $V$7, "Higher", "Lower")</f>
        <v>Lower</v>
      </c>
    </row>
    <row r="3535" spans="1:20" x14ac:dyDescent="0.3">
      <c r="A3535" t="s">
        <v>5221</v>
      </c>
      <c r="B3535">
        <v>58</v>
      </c>
      <c r="C3535">
        <v>98</v>
      </c>
      <c r="D3535">
        <v>15361537</v>
      </c>
      <c r="E3535" t="s">
        <v>1576</v>
      </c>
      <c r="F3535" t="s">
        <v>7264</v>
      </c>
      <c r="G3535" t="s">
        <v>7265</v>
      </c>
      <c r="H3535">
        <v>12263</v>
      </c>
      <c r="I3535">
        <v>132</v>
      </c>
      <c r="J3535" t="s">
        <v>29</v>
      </c>
      <c r="K3535" t="s">
        <v>227</v>
      </c>
      <c r="L3535">
        <v>13000000</v>
      </c>
      <c r="M3535">
        <v>2002</v>
      </c>
      <c r="N3535">
        <v>4.5999999999999996</v>
      </c>
      <c r="O3535">
        <v>2361537</v>
      </c>
      <c r="R3535" t="s">
        <v>4902</v>
      </c>
      <c r="S3535" cm="1">
        <f t="array" ref="S3535">AVERAGE(IF(Table7[director_name]=R3535, Table7[imdb_score]))</f>
        <v>5</v>
      </c>
      <c r="T3535" t="str">
        <f>IF(Table8[[#This Row],[Average]] &gt; $V$7, "Higher", "Lower")</f>
        <v>Lower</v>
      </c>
    </row>
    <row r="3536" spans="1:20" x14ac:dyDescent="0.3">
      <c r="A3536" t="s">
        <v>3694</v>
      </c>
      <c r="B3536">
        <v>56</v>
      </c>
      <c r="C3536">
        <v>90</v>
      </c>
      <c r="D3536">
        <v>15549702</v>
      </c>
      <c r="E3536" t="s">
        <v>289</v>
      </c>
      <c r="F3536" t="s">
        <v>7266</v>
      </c>
      <c r="G3536" t="s">
        <v>7267</v>
      </c>
      <c r="H3536">
        <v>24038</v>
      </c>
      <c r="I3536">
        <v>123</v>
      </c>
      <c r="J3536" t="s">
        <v>29</v>
      </c>
      <c r="K3536" t="s">
        <v>30</v>
      </c>
      <c r="L3536">
        <v>14000000</v>
      </c>
      <c r="M3536">
        <v>2003</v>
      </c>
      <c r="N3536">
        <v>4.5999999999999996</v>
      </c>
      <c r="O3536">
        <v>1549702</v>
      </c>
      <c r="R3536" t="s">
        <v>4133</v>
      </c>
      <c r="S3536" cm="1">
        <f t="array" ref="S3536">AVERAGE(IF(Table7[director_name]=R3536, Table7[imdb_score]))</f>
        <v>5</v>
      </c>
      <c r="T3536" t="str">
        <f>IF(Table8[[#This Row],[Average]] &gt; $V$7, "Higher", "Lower")</f>
        <v>Lower</v>
      </c>
    </row>
    <row r="3537" spans="1:20" x14ac:dyDescent="0.3">
      <c r="A3537" t="s">
        <v>5037</v>
      </c>
      <c r="B3537">
        <v>98</v>
      </c>
      <c r="C3537">
        <v>83</v>
      </c>
      <c r="D3537">
        <v>22264487</v>
      </c>
      <c r="E3537" t="s">
        <v>676</v>
      </c>
      <c r="F3537" t="s">
        <v>7268</v>
      </c>
      <c r="G3537" t="s">
        <v>7269</v>
      </c>
      <c r="H3537">
        <v>41239</v>
      </c>
      <c r="I3537">
        <v>166</v>
      </c>
      <c r="J3537" t="s">
        <v>29</v>
      </c>
      <c r="K3537" t="s">
        <v>30</v>
      </c>
      <c r="L3537">
        <v>22000000</v>
      </c>
      <c r="M3537">
        <v>2005</v>
      </c>
      <c r="N3537">
        <v>4.5999999999999996</v>
      </c>
      <c r="O3537">
        <v>264487</v>
      </c>
      <c r="R3537" t="s">
        <v>4923</v>
      </c>
      <c r="S3537" cm="1">
        <f t="array" ref="S3537">AVERAGE(IF(Table7[director_name]=R3537, Table7[imdb_score]))</f>
        <v>4.9999999999999991</v>
      </c>
      <c r="T3537" t="str">
        <f>IF(Table8[[#This Row],[Average]] &gt; $V$7, "Higher", "Lower")</f>
        <v>Lower</v>
      </c>
    </row>
    <row r="3538" spans="1:20" x14ac:dyDescent="0.3">
      <c r="A3538" t="s">
        <v>2294</v>
      </c>
      <c r="B3538">
        <v>12</v>
      </c>
      <c r="C3538">
        <v>121</v>
      </c>
      <c r="D3538">
        <v>4700361</v>
      </c>
      <c r="E3538" t="s">
        <v>92</v>
      </c>
      <c r="F3538" t="s">
        <v>2664</v>
      </c>
      <c r="G3538" t="s">
        <v>7270</v>
      </c>
      <c r="H3538">
        <v>2047</v>
      </c>
      <c r="I3538">
        <v>29</v>
      </c>
      <c r="J3538" t="s">
        <v>29</v>
      </c>
      <c r="K3538" t="s">
        <v>30</v>
      </c>
      <c r="L3538">
        <v>5000000</v>
      </c>
      <c r="M3538">
        <v>2015</v>
      </c>
      <c r="N3538">
        <v>4.5999999999999996</v>
      </c>
      <c r="O3538">
        <v>-299639</v>
      </c>
      <c r="R3538" t="s">
        <v>4923</v>
      </c>
      <c r="S3538" cm="1">
        <f t="array" ref="S3538">AVERAGE(IF(Table7[director_name]=R3538, Table7[imdb_score]))</f>
        <v>4.9999999999999991</v>
      </c>
      <c r="T3538" t="str">
        <f>IF(Table8[[#This Row],[Average]] &gt; $V$7, "Higher", "Lower")</f>
        <v>Lower</v>
      </c>
    </row>
    <row r="3539" spans="1:20" x14ac:dyDescent="0.3">
      <c r="A3539" t="s">
        <v>5029</v>
      </c>
      <c r="B3539">
        <v>29</v>
      </c>
      <c r="C3539">
        <v>87</v>
      </c>
      <c r="D3539">
        <v>1332</v>
      </c>
      <c r="E3539" t="s">
        <v>721</v>
      </c>
      <c r="F3539" t="s">
        <v>6136</v>
      </c>
      <c r="G3539" t="s">
        <v>7271</v>
      </c>
      <c r="H3539">
        <v>2038</v>
      </c>
      <c r="I3539">
        <v>20</v>
      </c>
      <c r="J3539" t="s">
        <v>29</v>
      </c>
      <c r="K3539" t="s">
        <v>30</v>
      </c>
      <c r="L3539">
        <v>500000</v>
      </c>
      <c r="M3539">
        <v>2012</v>
      </c>
      <c r="N3539">
        <v>4.5999999999999996</v>
      </c>
      <c r="O3539">
        <v>-498668</v>
      </c>
      <c r="R3539" t="s">
        <v>4923</v>
      </c>
      <c r="S3539" cm="1">
        <f t="array" ref="S3539">AVERAGE(IF(Table7[director_name]=R3539, Table7[imdb_score]))</f>
        <v>4.9999999999999991</v>
      </c>
      <c r="T3539" t="str">
        <f>IF(Table8[[#This Row],[Average]] &gt; $V$7, "Higher", "Lower")</f>
        <v>Lower</v>
      </c>
    </row>
    <row r="3540" spans="1:20" x14ac:dyDescent="0.3">
      <c r="A3540" t="s">
        <v>5024</v>
      </c>
      <c r="B3540">
        <v>42</v>
      </c>
      <c r="C3540">
        <v>94</v>
      </c>
      <c r="D3540">
        <v>4693919</v>
      </c>
      <c r="E3540" t="s">
        <v>676</v>
      </c>
      <c r="F3540" t="s">
        <v>1570</v>
      </c>
      <c r="G3540" t="s">
        <v>7272</v>
      </c>
      <c r="H3540">
        <v>11011</v>
      </c>
      <c r="I3540">
        <v>78</v>
      </c>
      <c r="J3540" t="s">
        <v>29</v>
      </c>
      <c r="K3540" t="s">
        <v>30</v>
      </c>
      <c r="L3540">
        <v>6500000</v>
      </c>
      <c r="M3540">
        <v>2008</v>
      </c>
      <c r="N3540">
        <v>4.5999999999999996</v>
      </c>
      <c r="O3540">
        <v>-1806081</v>
      </c>
      <c r="R3540" t="s">
        <v>4927</v>
      </c>
      <c r="S3540" cm="1">
        <f t="array" ref="S3540">AVERAGE(IF(Table7[director_name]=R3540, Table7[imdb_score]))</f>
        <v>4.9166666666666661</v>
      </c>
      <c r="T3540" t="str">
        <f>IF(Table8[[#This Row],[Average]] &gt; $V$7, "Higher", "Lower")</f>
        <v>Lower</v>
      </c>
    </row>
    <row r="3541" spans="1:20" x14ac:dyDescent="0.3">
      <c r="A3541" t="s">
        <v>5020</v>
      </c>
      <c r="B3541">
        <v>90</v>
      </c>
      <c r="C3541">
        <v>101</v>
      </c>
      <c r="D3541">
        <v>12801190</v>
      </c>
      <c r="E3541" t="s">
        <v>78</v>
      </c>
      <c r="F3541" t="s">
        <v>2689</v>
      </c>
      <c r="G3541" t="s">
        <v>7273</v>
      </c>
      <c r="H3541">
        <v>16340</v>
      </c>
      <c r="I3541">
        <v>355</v>
      </c>
      <c r="J3541" t="s">
        <v>29</v>
      </c>
      <c r="K3541" t="s">
        <v>30</v>
      </c>
      <c r="L3541">
        <v>15000000</v>
      </c>
      <c r="M3541">
        <v>2000</v>
      </c>
      <c r="N3541">
        <v>4.5999999999999996</v>
      </c>
      <c r="O3541">
        <v>-2198810</v>
      </c>
      <c r="R3541" t="s">
        <v>4927</v>
      </c>
      <c r="S3541" cm="1">
        <f t="array" ref="S3541">AVERAGE(IF(Table7[director_name]=R3541, Table7[imdb_score]))</f>
        <v>4.9166666666666661</v>
      </c>
      <c r="T3541" t="str">
        <f>IF(Table8[[#This Row],[Average]] &gt; $V$7, "Higher", "Lower")</f>
        <v>Lower</v>
      </c>
    </row>
    <row r="3542" spans="1:20" x14ac:dyDescent="0.3">
      <c r="A3542" t="s">
        <v>5034</v>
      </c>
      <c r="B3542">
        <v>46</v>
      </c>
      <c r="C3542">
        <v>86</v>
      </c>
      <c r="D3542">
        <v>535249</v>
      </c>
      <c r="E3542" t="s">
        <v>676</v>
      </c>
      <c r="F3542" t="s">
        <v>7274</v>
      </c>
      <c r="G3542" t="s">
        <v>7275</v>
      </c>
      <c r="H3542">
        <v>3467</v>
      </c>
      <c r="I3542">
        <v>13</v>
      </c>
      <c r="J3542" t="s">
        <v>29</v>
      </c>
      <c r="K3542" t="s">
        <v>30</v>
      </c>
      <c r="L3542">
        <v>3400000</v>
      </c>
      <c r="M3542">
        <v>2010</v>
      </c>
      <c r="N3542">
        <v>4.5999999999999996</v>
      </c>
      <c r="O3542">
        <v>-2864751</v>
      </c>
      <c r="R3542" t="s">
        <v>4927</v>
      </c>
      <c r="S3542" cm="1">
        <f t="array" ref="S3542">AVERAGE(IF(Table7[director_name]=R3542, Table7[imdb_score]))</f>
        <v>4.9166666666666661</v>
      </c>
      <c r="T3542" t="str">
        <f>IF(Table8[[#This Row],[Average]] &gt; $V$7, "Higher", "Lower")</f>
        <v>Lower</v>
      </c>
    </row>
    <row r="3543" spans="1:20" x14ac:dyDescent="0.3">
      <c r="A3543" t="s">
        <v>5018</v>
      </c>
      <c r="B3543">
        <v>85</v>
      </c>
      <c r="C3543">
        <v>104</v>
      </c>
      <c r="D3543">
        <v>17757087</v>
      </c>
      <c r="E3543" t="s">
        <v>2263</v>
      </c>
      <c r="F3543" t="s">
        <v>7276</v>
      </c>
      <c r="G3543" t="s">
        <v>7277</v>
      </c>
      <c r="H3543">
        <v>13065</v>
      </c>
      <c r="I3543">
        <v>253</v>
      </c>
      <c r="J3543" t="s">
        <v>29</v>
      </c>
      <c r="K3543" t="s">
        <v>30</v>
      </c>
      <c r="L3543">
        <v>21000000</v>
      </c>
      <c r="M3543">
        <v>1999</v>
      </c>
      <c r="N3543">
        <v>4.5999999999999996</v>
      </c>
      <c r="O3543">
        <v>-3242913</v>
      </c>
      <c r="R3543" t="s">
        <v>4927</v>
      </c>
      <c r="S3543" cm="1">
        <f t="array" ref="S3543">AVERAGE(IF(Table7[director_name]=R3543, Table7[imdb_score]))</f>
        <v>4.9166666666666661</v>
      </c>
      <c r="T3543" t="str">
        <f>IF(Table8[[#This Row],[Average]] &gt; $V$7, "Higher", "Lower")</f>
        <v>Lower</v>
      </c>
    </row>
    <row r="3544" spans="1:20" x14ac:dyDescent="0.3">
      <c r="A3544" t="s">
        <v>4338</v>
      </c>
      <c r="B3544">
        <v>49</v>
      </c>
      <c r="C3544">
        <v>105</v>
      </c>
      <c r="D3544">
        <v>5217498</v>
      </c>
      <c r="E3544" t="s">
        <v>269</v>
      </c>
      <c r="F3544" t="s">
        <v>7278</v>
      </c>
      <c r="G3544" t="s">
        <v>7279</v>
      </c>
      <c r="H3544">
        <v>3668</v>
      </c>
      <c r="I3544">
        <v>85</v>
      </c>
      <c r="J3544" t="s">
        <v>29</v>
      </c>
      <c r="K3544" t="s">
        <v>30</v>
      </c>
      <c r="L3544">
        <v>15000000</v>
      </c>
      <c r="M3544">
        <v>2000</v>
      </c>
      <c r="N3544">
        <v>4.5999999999999996</v>
      </c>
      <c r="O3544">
        <v>-9782502</v>
      </c>
      <c r="R3544" t="s">
        <v>4927</v>
      </c>
      <c r="S3544" cm="1">
        <f t="array" ref="S3544">AVERAGE(IF(Table7[director_name]=R3544, Table7[imdb_score]))</f>
        <v>4.9166666666666661</v>
      </c>
      <c r="T3544" t="str">
        <f>IF(Table8[[#This Row],[Average]] &gt; $V$7, "Higher", "Lower")</f>
        <v>Lower</v>
      </c>
    </row>
    <row r="3545" spans="1:20" x14ac:dyDescent="0.3">
      <c r="A3545" t="s">
        <v>5014</v>
      </c>
      <c r="B3545">
        <v>42</v>
      </c>
      <c r="C3545">
        <v>110</v>
      </c>
      <c r="D3545">
        <v>175370</v>
      </c>
      <c r="E3545" t="s">
        <v>676</v>
      </c>
      <c r="F3545" t="s">
        <v>55</v>
      </c>
      <c r="G3545" t="s">
        <v>7280</v>
      </c>
      <c r="H3545">
        <v>6884</v>
      </c>
      <c r="I3545">
        <v>133</v>
      </c>
      <c r="J3545" t="s">
        <v>29</v>
      </c>
      <c r="K3545" t="s">
        <v>30</v>
      </c>
      <c r="L3545">
        <v>12000000</v>
      </c>
      <c r="M3545">
        <v>1999</v>
      </c>
      <c r="N3545">
        <v>4.5999999999999996</v>
      </c>
      <c r="O3545">
        <v>-11824630</v>
      </c>
      <c r="R3545" t="s">
        <v>4927</v>
      </c>
      <c r="S3545" cm="1">
        <f t="array" ref="S3545">AVERAGE(IF(Table7[director_name]=R3545, Table7[imdb_score]))</f>
        <v>4.9166666666666661</v>
      </c>
      <c r="T3545" t="str">
        <f>IF(Table8[[#This Row],[Average]] &gt; $V$7, "Higher", "Lower")</f>
        <v>Lower</v>
      </c>
    </row>
    <row r="3546" spans="1:20" x14ac:dyDescent="0.3">
      <c r="A3546" t="s">
        <v>5016</v>
      </c>
      <c r="B3546">
        <v>81</v>
      </c>
      <c r="C3546">
        <v>110</v>
      </c>
      <c r="D3546">
        <v>16295774</v>
      </c>
      <c r="E3546" t="s">
        <v>467</v>
      </c>
      <c r="F3546" t="s">
        <v>181</v>
      </c>
      <c r="G3546" t="s">
        <v>7281</v>
      </c>
      <c r="H3546">
        <v>33669</v>
      </c>
      <c r="I3546">
        <v>269</v>
      </c>
      <c r="J3546" t="s">
        <v>29</v>
      </c>
      <c r="K3546" t="s">
        <v>30</v>
      </c>
      <c r="L3546">
        <v>35000000</v>
      </c>
      <c r="M3546">
        <v>1986</v>
      </c>
      <c r="N3546">
        <v>4.5999999999999996</v>
      </c>
      <c r="O3546">
        <v>-18704226</v>
      </c>
      <c r="R3546" t="s">
        <v>4952</v>
      </c>
      <c r="S3546" cm="1">
        <f t="array" ref="S3546">AVERAGE(IF(Table7[director_name]=R3546, Table7[imdb_score]))</f>
        <v>4.9000000000000004</v>
      </c>
      <c r="T3546" t="str">
        <f>IF(Table8[[#This Row],[Average]] &gt; $V$7, "Higher", "Lower")</f>
        <v>Lower</v>
      </c>
    </row>
    <row r="3547" spans="1:20" x14ac:dyDescent="0.3">
      <c r="A3547" t="s">
        <v>1140</v>
      </c>
      <c r="B3547">
        <v>181</v>
      </c>
      <c r="C3547">
        <v>131</v>
      </c>
      <c r="D3547">
        <v>20302961</v>
      </c>
      <c r="E3547" t="s">
        <v>92</v>
      </c>
      <c r="F3547" t="s">
        <v>7282</v>
      </c>
      <c r="G3547" t="s">
        <v>7283</v>
      </c>
      <c r="H3547">
        <v>49874</v>
      </c>
      <c r="I3547">
        <v>450</v>
      </c>
      <c r="J3547" t="s">
        <v>29</v>
      </c>
      <c r="K3547" t="s">
        <v>241</v>
      </c>
      <c r="L3547">
        <v>45000000</v>
      </c>
      <c r="M3547">
        <v>1995</v>
      </c>
      <c r="N3547">
        <v>4.5999999999999996</v>
      </c>
      <c r="O3547">
        <v>-24697039</v>
      </c>
      <c r="R3547" t="s">
        <v>4945</v>
      </c>
      <c r="S3547" cm="1">
        <f t="array" ref="S3547">AVERAGE(IF(Table7[director_name]=R3547, Table7[imdb_score]))</f>
        <v>4.9000000000000004</v>
      </c>
      <c r="T3547" t="str">
        <f>IF(Table8[[#This Row],[Average]] &gt; $V$7, "Higher", "Lower")</f>
        <v>Lower</v>
      </c>
    </row>
    <row r="3548" spans="1:20" x14ac:dyDescent="0.3">
      <c r="A3548" t="s">
        <v>4481</v>
      </c>
      <c r="B3548">
        <v>24</v>
      </c>
      <c r="C3548">
        <v>101</v>
      </c>
      <c r="D3548">
        <v>6448817</v>
      </c>
      <c r="E3548" t="s">
        <v>309</v>
      </c>
      <c r="F3548" t="s">
        <v>7216</v>
      </c>
      <c r="G3548" t="s">
        <v>7284</v>
      </c>
      <c r="H3548">
        <v>2189</v>
      </c>
      <c r="I3548">
        <v>31</v>
      </c>
      <c r="J3548" t="s">
        <v>29</v>
      </c>
      <c r="K3548" t="s">
        <v>30</v>
      </c>
      <c r="L3548">
        <v>35000000</v>
      </c>
      <c r="M3548">
        <v>1997</v>
      </c>
      <c r="N3548">
        <v>4.5999999999999996</v>
      </c>
      <c r="O3548">
        <v>-28551183</v>
      </c>
      <c r="R3548" t="s">
        <v>4933</v>
      </c>
      <c r="S3548" cm="1">
        <f t="array" ref="S3548">AVERAGE(IF(Table7[director_name]=R3548, Table7[imdb_score]))</f>
        <v>4.9000000000000004</v>
      </c>
      <c r="T3548" t="str">
        <f>IF(Table8[[#This Row],[Average]] &gt; $V$7, "Higher", "Lower")</f>
        <v>Lower</v>
      </c>
    </row>
    <row r="3549" spans="1:20" x14ac:dyDescent="0.3">
      <c r="A3549" t="s">
        <v>4692</v>
      </c>
      <c r="B3549">
        <v>107</v>
      </c>
      <c r="C3549">
        <v>88</v>
      </c>
      <c r="D3549">
        <v>219613391</v>
      </c>
      <c r="E3549" t="s">
        <v>6929</v>
      </c>
      <c r="F3549" t="s">
        <v>300</v>
      </c>
      <c r="G3549" t="s">
        <v>7285</v>
      </c>
      <c r="H3549">
        <v>31649</v>
      </c>
      <c r="I3549">
        <v>98</v>
      </c>
      <c r="J3549" t="s">
        <v>29</v>
      </c>
      <c r="K3549" t="s">
        <v>30</v>
      </c>
      <c r="L3549">
        <v>75000000</v>
      </c>
      <c r="M3549">
        <v>2009</v>
      </c>
      <c r="N3549">
        <v>4.5</v>
      </c>
      <c r="O3549">
        <v>144613391</v>
      </c>
      <c r="R3549" t="s">
        <v>4939</v>
      </c>
      <c r="S3549" cm="1">
        <f t="array" ref="S3549">AVERAGE(IF(Table7[director_name]=R3549, Table7[imdb_score]))</f>
        <v>4.9000000000000004</v>
      </c>
      <c r="T3549" t="str">
        <f>IF(Table8[[#This Row],[Average]] &gt; $V$7, "Higher", "Lower")</f>
        <v>Lower</v>
      </c>
    </row>
    <row r="3550" spans="1:20" x14ac:dyDescent="0.3">
      <c r="A3550" t="s">
        <v>2245</v>
      </c>
      <c r="B3550">
        <v>128</v>
      </c>
      <c r="C3550">
        <v>112</v>
      </c>
      <c r="D3550">
        <v>90556401</v>
      </c>
      <c r="E3550" t="s">
        <v>4041</v>
      </c>
      <c r="F3550" t="s">
        <v>7286</v>
      </c>
      <c r="G3550" t="s">
        <v>7287</v>
      </c>
      <c r="H3550">
        <v>43795</v>
      </c>
      <c r="I3550">
        <v>171</v>
      </c>
      <c r="J3550" t="s">
        <v>29</v>
      </c>
      <c r="K3550" t="s">
        <v>30</v>
      </c>
      <c r="L3550">
        <v>11000000</v>
      </c>
      <c r="M3550">
        <v>2008</v>
      </c>
      <c r="N3550">
        <v>4.5</v>
      </c>
      <c r="O3550">
        <v>79556401</v>
      </c>
      <c r="R3550" t="s">
        <v>4950</v>
      </c>
      <c r="S3550" cm="1">
        <f t="array" ref="S3550">AVERAGE(IF(Table7[director_name]=R3550, Table7[imdb_score]))</f>
        <v>4.9000000000000004</v>
      </c>
      <c r="T3550" t="str">
        <f>IF(Table8[[#This Row],[Average]] &gt; $V$7, "Higher", "Lower")</f>
        <v>Lower</v>
      </c>
    </row>
    <row r="3551" spans="1:20" x14ac:dyDescent="0.3">
      <c r="A3551" t="s">
        <v>5047</v>
      </c>
      <c r="B3551">
        <v>129</v>
      </c>
      <c r="C3551">
        <v>100</v>
      </c>
      <c r="D3551">
        <v>14343976</v>
      </c>
      <c r="E3551" t="s">
        <v>6773</v>
      </c>
      <c r="F3551" t="s">
        <v>6840</v>
      </c>
      <c r="G3551" t="s">
        <v>7288</v>
      </c>
      <c r="H3551">
        <v>22961</v>
      </c>
      <c r="I3551">
        <v>291</v>
      </c>
      <c r="J3551" t="s">
        <v>29</v>
      </c>
      <c r="K3551" t="s">
        <v>30</v>
      </c>
      <c r="L3551">
        <v>5000000</v>
      </c>
      <c r="M3551">
        <v>1989</v>
      </c>
      <c r="N3551">
        <v>4.5</v>
      </c>
      <c r="O3551">
        <v>9343976</v>
      </c>
      <c r="R3551" t="s">
        <v>4935</v>
      </c>
      <c r="S3551" cm="1">
        <f t="array" ref="S3551">AVERAGE(IF(Table7[director_name]=R3551, Table7[imdb_score]))</f>
        <v>4.9000000000000004</v>
      </c>
      <c r="T3551" t="str">
        <f>IF(Table8[[#This Row],[Average]] &gt; $V$7, "Higher", "Lower")</f>
        <v>Lower</v>
      </c>
    </row>
    <row r="3552" spans="1:20" x14ac:dyDescent="0.3">
      <c r="A3552" t="s">
        <v>4628</v>
      </c>
      <c r="B3552">
        <v>186</v>
      </c>
      <c r="C3552">
        <v>94</v>
      </c>
      <c r="D3552">
        <v>16235293</v>
      </c>
      <c r="E3552" t="s">
        <v>626</v>
      </c>
      <c r="F3552" t="s">
        <v>6907</v>
      </c>
      <c r="G3552" t="s">
        <v>7289</v>
      </c>
      <c r="H3552">
        <v>19918</v>
      </c>
      <c r="I3552">
        <v>278</v>
      </c>
      <c r="J3552" t="s">
        <v>29</v>
      </c>
      <c r="K3552" t="s">
        <v>30</v>
      </c>
      <c r="L3552">
        <v>9000000</v>
      </c>
      <c r="M3552">
        <v>2006</v>
      </c>
      <c r="N3552">
        <v>4.5</v>
      </c>
      <c r="O3552">
        <v>7235293</v>
      </c>
      <c r="R3552" t="s">
        <v>4947</v>
      </c>
      <c r="S3552" cm="1">
        <f t="array" ref="S3552">AVERAGE(IF(Table7[director_name]=R3552, Table7[imdb_score]))</f>
        <v>4.9000000000000004</v>
      </c>
      <c r="T3552" t="str">
        <f>IF(Table8[[#This Row],[Average]] &gt; $V$7, "Higher", "Lower")</f>
        <v>Lower</v>
      </c>
    </row>
    <row r="3553" spans="1:20" x14ac:dyDescent="0.3">
      <c r="A3553" t="s">
        <v>5049</v>
      </c>
      <c r="B3553">
        <v>66</v>
      </c>
      <c r="C3553">
        <v>98</v>
      </c>
      <c r="D3553">
        <v>14114488</v>
      </c>
      <c r="E3553" t="s">
        <v>840</v>
      </c>
      <c r="F3553" t="s">
        <v>198</v>
      </c>
      <c r="G3553" t="s">
        <v>7290</v>
      </c>
      <c r="H3553">
        <v>13190</v>
      </c>
      <c r="I3553">
        <v>114</v>
      </c>
      <c r="J3553" t="s">
        <v>29</v>
      </c>
      <c r="K3553" t="s">
        <v>30</v>
      </c>
      <c r="L3553">
        <v>10500000</v>
      </c>
      <c r="M3553">
        <v>1988</v>
      </c>
      <c r="N3553">
        <v>4.5</v>
      </c>
      <c r="O3553">
        <v>3614488</v>
      </c>
      <c r="R3553" t="s">
        <v>4937</v>
      </c>
      <c r="S3553" cm="1">
        <f t="array" ref="S3553">AVERAGE(IF(Table7[director_name]=R3553, Table7[imdb_score]))</f>
        <v>4.9000000000000004</v>
      </c>
      <c r="T3553" t="str">
        <f>IF(Table8[[#This Row],[Average]] &gt; $V$7, "Higher", "Lower")</f>
        <v>Lower</v>
      </c>
    </row>
    <row r="3554" spans="1:20" x14ac:dyDescent="0.3">
      <c r="A3554" t="s">
        <v>1750</v>
      </c>
      <c r="B3554">
        <v>34</v>
      </c>
      <c r="C3554">
        <v>100</v>
      </c>
      <c r="D3554">
        <v>19900000</v>
      </c>
      <c r="E3554" t="s">
        <v>6849</v>
      </c>
      <c r="F3554" t="s">
        <v>5785</v>
      </c>
      <c r="G3554" t="s">
        <v>7291</v>
      </c>
      <c r="H3554">
        <v>17262</v>
      </c>
      <c r="I3554">
        <v>53</v>
      </c>
      <c r="J3554" t="s">
        <v>29</v>
      </c>
      <c r="K3554" t="s">
        <v>30</v>
      </c>
      <c r="L3554">
        <v>20000000</v>
      </c>
      <c r="M3554">
        <v>1995</v>
      </c>
      <c r="N3554">
        <v>4.5</v>
      </c>
      <c r="O3554">
        <v>-100000</v>
      </c>
      <c r="R3554" t="s">
        <v>4941</v>
      </c>
      <c r="S3554" cm="1">
        <f t="array" ref="S3554">AVERAGE(IF(Table7[director_name]=R3554, Table7[imdb_score]))</f>
        <v>4.9000000000000004</v>
      </c>
      <c r="T3554" t="str">
        <f>IF(Table8[[#This Row],[Average]] &gt; $V$7, "Higher", "Lower")</f>
        <v>Lower</v>
      </c>
    </row>
    <row r="3555" spans="1:20" x14ac:dyDescent="0.3">
      <c r="A3555" t="s">
        <v>5055</v>
      </c>
      <c r="B3555">
        <v>97</v>
      </c>
      <c r="C3555">
        <v>87</v>
      </c>
      <c r="D3555">
        <v>14249005</v>
      </c>
      <c r="E3555" t="s">
        <v>676</v>
      </c>
      <c r="F3555" t="s">
        <v>6980</v>
      </c>
      <c r="G3555" t="s">
        <v>7292</v>
      </c>
      <c r="H3555">
        <v>39788</v>
      </c>
      <c r="I3555">
        <v>619</v>
      </c>
      <c r="J3555" t="s">
        <v>29</v>
      </c>
      <c r="K3555" t="s">
        <v>30</v>
      </c>
      <c r="L3555">
        <v>15000000</v>
      </c>
      <c r="M3555">
        <v>2001</v>
      </c>
      <c r="N3555">
        <v>4.5</v>
      </c>
      <c r="O3555">
        <v>-750995</v>
      </c>
      <c r="R3555" t="s">
        <v>4952</v>
      </c>
      <c r="S3555" cm="1">
        <f t="array" ref="S3555">AVERAGE(IF(Table7[director_name]=R3555, Table7[imdb_score]))</f>
        <v>4.9000000000000004</v>
      </c>
      <c r="T3555" t="str">
        <f>IF(Table8[[#This Row],[Average]] &gt; $V$7, "Higher", "Lower")</f>
        <v>Lower</v>
      </c>
    </row>
    <row r="3556" spans="1:20" x14ac:dyDescent="0.3">
      <c r="A3556" t="s">
        <v>5053</v>
      </c>
      <c r="B3556">
        <v>32</v>
      </c>
      <c r="C3556">
        <v>91</v>
      </c>
      <c r="D3556">
        <v>13571817</v>
      </c>
      <c r="E3556" t="s">
        <v>2063</v>
      </c>
      <c r="F3556" t="s">
        <v>690</v>
      </c>
      <c r="G3556" t="s">
        <v>7293</v>
      </c>
      <c r="H3556">
        <v>5312</v>
      </c>
      <c r="I3556">
        <v>40</v>
      </c>
      <c r="J3556" t="s">
        <v>29</v>
      </c>
      <c r="K3556" t="s">
        <v>30</v>
      </c>
      <c r="L3556">
        <v>15600000</v>
      </c>
      <c r="M3556">
        <v>2002</v>
      </c>
      <c r="N3556">
        <v>4.5</v>
      </c>
      <c r="O3556">
        <v>-2028183</v>
      </c>
      <c r="R3556" t="s">
        <v>4954</v>
      </c>
      <c r="S3556" cm="1">
        <f t="array" ref="S3556">AVERAGE(IF(Table7[director_name]=R3556, Table7[imdb_score]))</f>
        <v>4.875</v>
      </c>
      <c r="T3556" t="str">
        <f>IF(Table8[[#This Row],[Average]] &gt; $V$7, "Higher", "Lower")</f>
        <v>Lower</v>
      </c>
    </row>
    <row r="3557" spans="1:20" x14ac:dyDescent="0.3">
      <c r="A3557" t="s">
        <v>4593</v>
      </c>
      <c r="B3557">
        <v>55</v>
      </c>
      <c r="C3557">
        <v>100</v>
      </c>
      <c r="D3557">
        <v>23222861</v>
      </c>
      <c r="E3557" t="s">
        <v>7294</v>
      </c>
      <c r="F3557" t="s">
        <v>4063</v>
      </c>
      <c r="G3557" t="s">
        <v>7295</v>
      </c>
      <c r="H3557">
        <v>11092</v>
      </c>
      <c r="I3557">
        <v>44</v>
      </c>
      <c r="J3557" t="s">
        <v>29</v>
      </c>
      <c r="K3557" t="s">
        <v>30</v>
      </c>
      <c r="L3557">
        <v>26000000</v>
      </c>
      <c r="M3557">
        <v>2004</v>
      </c>
      <c r="N3557">
        <v>4.5</v>
      </c>
      <c r="O3557">
        <v>-2777139</v>
      </c>
      <c r="R3557" t="s">
        <v>4954</v>
      </c>
      <c r="S3557" cm="1">
        <f t="array" ref="S3557">AVERAGE(IF(Table7[director_name]=R3557, Table7[imdb_score]))</f>
        <v>4.875</v>
      </c>
      <c r="T3557" t="str">
        <f>IF(Table8[[#This Row],[Average]] &gt; $V$7, "Higher", "Lower")</f>
        <v>Lower</v>
      </c>
    </row>
    <row r="3558" spans="1:20" x14ac:dyDescent="0.3">
      <c r="A3558" t="s">
        <v>3158</v>
      </c>
      <c r="B3558">
        <v>93</v>
      </c>
      <c r="C3558">
        <v>91</v>
      </c>
      <c r="D3558">
        <v>1712111</v>
      </c>
      <c r="E3558" t="s">
        <v>840</v>
      </c>
      <c r="F3558" t="s">
        <v>192</v>
      </c>
      <c r="G3558" t="s">
        <v>7296</v>
      </c>
      <c r="H3558">
        <v>7199</v>
      </c>
      <c r="I3558">
        <v>53</v>
      </c>
      <c r="J3558" t="s">
        <v>29</v>
      </c>
      <c r="K3558" t="s">
        <v>30</v>
      </c>
      <c r="L3558">
        <v>8495000</v>
      </c>
      <c r="M3558">
        <v>2015</v>
      </c>
      <c r="N3558">
        <v>4.5</v>
      </c>
      <c r="O3558">
        <v>-6782889</v>
      </c>
      <c r="R3558" t="s">
        <v>4954</v>
      </c>
      <c r="S3558" cm="1">
        <f t="array" ref="S3558">AVERAGE(IF(Table7[director_name]=R3558, Table7[imdb_score]))</f>
        <v>4.875</v>
      </c>
      <c r="T3558" t="str">
        <f>IF(Table8[[#This Row],[Average]] &gt; $V$7, "Higher", "Lower")</f>
        <v>Lower</v>
      </c>
    </row>
    <row r="3559" spans="1:20" x14ac:dyDescent="0.3">
      <c r="A3559" t="s">
        <v>2166</v>
      </c>
      <c r="B3559">
        <v>85</v>
      </c>
      <c r="C3559">
        <v>81</v>
      </c>
      <c r="D3559">
        <v>30105968</v>
      </c>
      <c r="E3559" t="s">
        <v>1029</v>
      </c>
      <c r="F3559" t="s">
        <v>7297</v>
      </c>
      <c r="G3559" t="s">
        <v>7298</v>
      </c>
      <c r="H3559">
        <v>8860</v>
      </c>
      <c r="I3559">
        <v>45</v>
      </c>
      <c r="J3559" t="s">
        <v>29</v>
      </c>
      <c r="K3559" t="s">
        <v>30</v>
      </c>
      <c r="L3559">
        <v>37000000</v>
      </c>
      <c r="M3559">
        <v>2008</v>
      </c>
      <c r="N3559">
        <v>4.5</v>
      </c>
      <c r="O3559">
        <v>-6894032</v>
      </c>
      <c r="R3559" t="s">
        <v>4954</v>
      </c>
      <c r="S3559" cm="1">
        <f t="array" ref="S3559">AVERAGE(IF(Table7[director_name]=R3559, Table7[imdb_score]))</f>
        <v>4.875</v>
      </c>
      <c r="T3559" t="str">
        <f>IF(Table8[[#This Row],[Average]] &gt; $V$7, "Higher", "Lower")</f>
        <v>Lower</v>
      </c>
    </row>
    <row r="3560" spans="1:20" x14ac:dyDescent="0.3">
      <c r="A3560" t="s">
        <v>4759</v>
      </c>
      <c r="B3560">
        <v>121</v>
      </c>
      <c r="C3560">
        <v>82</v>
      </c>
      <c r="D3560">
        <v>25871834</v>
      </c>
      <c r="E3560" t="s">
        <v>4642</v>
      </c>
      <c r="F3560" t="s">
        <v>1570</v>
      </c>
      <c r="G3560" t="s">
        <v>7299</v>
      </c>
      <c r="H3560">
        <v>52052</v>
      </c>
      <c r="I3560">
        <v>173</v>
      </c>
      <c r="J3560" t="s">
        <v>29</v>
      </c>
      <c r="K3560" t="s">
        <v>30</v>
      </c>
      <c r="L3560">
        <v>35000000</v>
      </c>
      <c r="M3560">
        <v>2008</v>
      </c>
      <c r="N3560">
        <v>4.5</v>
      </c>
      <c r="O3560">
        <v>-9128166</v>
      </c>
      <c r="R3560" t="s">
        <v>4957</v>
      </c>
      <c r="S3560" cm="1">
        <f t="array" ref="S3560">AVERAGE(IF(Table7[director_name]=R3560, Table7[imdb_score]))</f>
        <v>4.8166666666666664</v>
      </c>
      <c r="T3560" t="str">
        <f>IF(Table8[[#This Row],[Average]] &gt; $V$7, "Higher", "Lower")</f>
        <v>Lower</v>
      </c>
    </row>
    <row r="3561" spans="1:20" x14ac:dyDescent="0.3">
      <c r="A3561" t="s">
        <v>4493</v>
      </c>
      <c r="B3561">
        <v>53</v>
      </c>
      <c r="C3561">
        <v>91</v>
      </c>
      <c r="D3561">
        <v>8104069</v>
      </c>
      <c r="E3561" t="s">
        <v>2113</v>
      </c>
      <c r="F3561" t="s">
        <v>215</v>
      </c>
      <c r="G3561" t="s">
        <v>7300</v>
      </c>
      <c r="H3561">
        <v>9785</v>
      </c>
      <c r="I3561">
        <v>26</v>
      </c>
      <c r="J3561" t="s">
        <v>29</v>
      </c>
      <c r="K3561" t="s">
        <v>30</v>
      </c>
      <c r="L3561">
        <v>20000000</v>
      </c>
      <c r="M3561">
        <v>2007</v>
      </c>
      <c r="N3561">
        <v>4.5</v>
      </c>
      <c r="O3561">
        <v>-11895931</v>
      </c>
      <c r="R3561" t="s">
        <v>4957</v>
      </c>
      <c r="S3561" cm="1">
        <f t="array" ref="S3561">AVERAGE(IF(Table7[director_name]=R3561, Table7[imdb_score]))</f>
        <v>4.8166666666666664</v>
      </c>
      <c r="T3561" t="str">
        <f>IF(Table8[[#This Row],[Average]] &gt; $V$7, "Higher", "Lower")</f>
        <v>Lower</v>
      </c>
    </row>
    <row r="3562" spans="1:20" x14ac:dyDescent="0.3">
      <c r="A3562" t="s">
        <v>2878</v>
      </c>
      <c r="B3562">
        <v>74</v>
      </c>
      <c r="C3562">
        <v>129</v>
      </c>
      <c r="D3562">
        <v>186354</v>
      </c>
      <c r="E3562" t="s">
        <v>92</v>
      </c>
      <c r="F3562" t="s">
        <v>2551</v>
      </c>
      <c r="G3562" t="s">
        <v>7301</v>
      </c>
      <c r="H3562">
        <v>1758</v>
      </c>
      <c r="I3562">
        <v>30</v>
      </c>
      <c r="J3562" t="s">
        <v>29</v>
      </c>
      <c r="K3562" t="s">
        <v>30</v>
      </c>
      <c r="L3562">
        <v>13500000</v>
      </c>
      <c r="M3562">
        <v>2015</v>
      </c>
      <c r="N3562">
        <v>4.5</v>
      </c>
      <c r="O3562">
        <v>-13313646</v>
      </c>
      <c r="R3562" t="s">
        <v>4957</v>
      </c>
      <c r="S3562" cm="1">
        <f t="array" ref="S3562">AVERAGE(IF(Table7[director_name]=R3562, Table7[imdb_score]))</f>
        <v>4.8166666666666664</v>
      </c>
      <c r="T3562" t="str">
        <f>IF(Table8[[#This Row],[Average]] &gt; $V$7, "Higher", "Lower")</f>
        <v>Lower</v>
      </c>
    </row>
    <row r="3563" spans="1:20" x14ac:dyDescent="0.3">
      <c r="A3563" t="s">
        <v>5044</v>
      </c>
      <c r="B3563">
        <v>26</v>
      </c>
      <c r="C3563">
        <v>124</v>
      </c>
      <c r="D3563">
        <v>2000000</v>
      </c>
      <c r="E3563" t="s">
        <v>7302</v>
      </c>
      <c r="F3563" t="s">
        <v>2559</v>
      </c>
      <c r="G3563" t="s">
        <v>7303</v>
      </c>
      <c r="H3563">
        <v>2998</v>
      </c>
      <c r="I3563">
        <v>74</v>
      </c>
      <c r="J3563" t="s">
        <v>29</v>
      </c>
      <c r="K3563" t="s">
        <v>30</v>
      </c>
      <c r="L3563">
        <v>20000000</v>
      </c>
      <c r="M3563">
        <v>1980</v>
      </c>
      <c r="N3563">
        <v>4.5</v>
      </c>
      <c r="O3563">
        <v>-18000000</v>
      </c>
      <c r="R3563" t="s">
        <v>4957</v>
      </c>
      <c r="S3563" cm="1">
        <f t="array" ref="S3563">AVERAGE(IF(Table7[director_name]=R3563, Table7[imdb_score]))</f>
        <v>4.8166666666666664</v>
      </c>
      <c r="T3563" t="str">
        <f>IF(Table8[[#This Row],[Average]] &gt; $V$7, "Higher", "Lower")</f>
        <v>Lower</v>
      </c>
    </row>
    <row r="3564" spans="1:20" x14ac:dyDescent="0.3">
      <c r="A3564" t="s">
        <v>4293</v>
      </c>
      <c r="B3564">
        <v>19</v>
      </c>
      <c r="C3564">
        <v>105</v>
      </c>
      <c r="D3564">
        <v>22723</v>
      </c>
      <c r="E3564" t="s">
        <v>7304</v>
      </c>
      <c r="F3564" t="s">
        <v>3534</v>
      </c>
      <c r="G3564" t="s">
        <v>7305</v>
      </c>
      <c r="H3564">
        <v>2236</v>
      </c>
      <c r="I3564">
        <v>40</v>
      </c>
      <c r="J3564" t="s">
        <v>29</v>
      </c>
      <c r="K3564" t="s">
        <v>227</v>
      </c>
      <c r="L3564">
        <v>25000000</v>
      </c>
      <c r="M3564">
        <v>2001</v>
      </c>
      <c r="N3564">
        <v>4.5</v>
      </c>
      <c r="O3564">
        <v>-24977277</v>
      </c>
      <c r="R3564" t="s">
        <v>4957</v>
      </c>
      <c r="S3564" cm="1">
        <f t="array" ref="S3564">AVERAGE(IF(Table7[director_name]=R3564, Table7[imdb_score]))</f>
        <v>4.8166666666666664</v>
      </c>
      <c r="T3564" t="str">
        <f>IF(Table8[[#This Row],[Average]] &gt; $V$7, "Higher", "Lower")</f>
        <v>Lower</v>
      </c>
    </row>
    <row r="3565" spans="1:20" x14ac:dyDescent="0.3">
      <c r="A3565" t="s">
        <v>5057</v>
      </c>
      <c r="B3565">
        <v>93</v>
      </c>
      <c r="C3565">
        <v>75</v>
      </c>
      <c r="D3565">
        <v>15519841</v>
      </c>
      <c r="E3565" t="s">
        <v>296</v>
      </c>
      <c r="F3565" t="s">
        <v>3459</v>
      </c>
      <c r="G3565" t="s">
        <v>7306</v>
      </c>
      <c r="H3565">
        <v>8693</v>
      </c>
      <c r="I3565">
        <v>71</v>
      </c>
      <c r="J3565" t="s">
        <v>29</v>
      </c>
      <c r="K3565" t="s">
        <v>30</v>
      </c>
      <c r="L3565">
        <v>47000000</v>
      </c>
      <c r="M3565">
        <v>2006</v>
      </c>
      <c r="N3565">
        <v>4.5</v>
      </c>
      <c r="O3565">
        <v>-31480159</v>
      </c>
      <c r="R3565" t="s">
        <v>4957</v>
      </c>
      <c r="S3565" cm="1">
        <f t="array" ref="S3565">AVERAGE(IF(Table7[director_name]=R3565, Table7[imdb_score]))</f>
        <v>4.8166666666666664</v>
      </c>
      <c r="T3565" t="str">
        <f>IF(Table8[[#This Row],[Average]] &gt; $V$7, "Higher", "Lower")</f>
        <v>Lower</v>
      </c>
    </row>
    <row r="3566" spans="1:20" x14ac:dyDescent="0.3">
      <c r="A3566" t="s">
        <v>4832</v>
      </c>
      <c r="B3566">
        <v>53</v>
      </c>
      <c r="C3566">
        <v>93</v>
      </c>
      <c r="D3566">
        <v>4835968</v>
      </c>
      <c r="E3566" t="s">
        <v>715</v>
      </c>
      <c r="F3566" t="s">
        <v>1377</v>
      </c>
      <c r="G3566" t="s">
        <v>7307</v>
      </c>
      <c r="H3566">
        <v>4821</v>
      </c>
      <c r="I3566">
        <v>82</v>
      </c>
      <c r="J3566" t="s">
        <v>29</v>
      </c>
      <c r="K3566" t="s">
        <v>200</v>
      </c>
      <c r="L3566">
        <v>40000000</v>
      </c>
      <c r="M3566">
        <v>2002</v>
      </c>
      <c r="N3566">
        <v>4.5</v>
      </c>
      <c r="O3566">
        <v>-35164032</v>
      </c>
      <c r="R3566" t="s">
        <v>4961</v>
      </c>
      <c r="S3566" cm="1">
        <f t="array" ref="S3566">AVERAGE(IF(Table7[director_name]=R3566, Table7[imdb_score]))</f>
        <v>4.8</v>
      </c>
      <c r="T3566" t="str">
        <f>IF(Table8[[#This Row],[Average]] &gt; $V$7, "Higher", "Lower")</f>
        <v>Lower</v>
      </c>
    </row>
    <row r="3567" spans="1:20" x14ac:dyDescent="0.3">
      <c r="A3567" t="s">
        <v>2758</v>
      </c>
      <c r="B3567">
        <v>109</v>
      </c>
      <c r="C3567">
        <v>116</v>
      </c>
      <c r="D3567">
        <v>32616869</v>
      </c>
      <c r="E3567" t="s">
        <v>4518</v>
      </c>
      <c r="F3567" t="s">
        <v>503</v>
      </c>
      <c r="G3567" t="s">
        <v>7308</v>
      </c>
      <c r="H3567">
        <v>34435</v>
      </c>
      <c r="I3567">
        <v>346</v>
      </c>
      <c r="J3567" t="s">
        <v>29</v>
      </c>
      <c r="K3567" t="s">
        <v>30</v>
      </c>
      <c r="L3567">
        <v>72000000</v>
      </c>
      <c r="M3567">
        <v>2001</v>
      </c>
      <c r="N3567">
        <v>4.5</v>
      </c>
      <c r="O3567">
        <v>-39383131</v>
      </c>
      <c r="R3567" t="s">
        <v>4969</v>
      </c>
      <c r="S3567" cm="1">
        <f t="array" ref="S3567">AVERAGE(IF(Table7[director_name]=R3567, Table7[imdb_score]))</f>
        <v>4.8</v>
      </c>
      <c r="T3567" t="str">
        <f>IF(Table8[[#This Row],[Average]] &gt; $V$7, "Higher", "Lower")</f>
        <v>Lower</v>
      </c>
    </row>
    <row r="3568" spans="1:20" x14ac:dyDescent="0.3">
      <c r="A3568" t="s">
        <v>4261</v>
      </c>
      <c r="B3568">
        <v>91</v>
      </c>
      <c r="C3568">
        <v>87</v>
      </c>
      <c r="D3568">
        <v>133103929</v>
      </c>
      <c r="E3568" t="s">
        <v>7104</v>
      </c>
      <c r="F3568" t="s">
        <v>300</v>
      </c>
      <c r="G3568" t="s">
        <v>7309</v>
      </c>
      <c r="H3568">
        <v>22838</v>
      </c>
      <c r="I3568">
        <v>56</v>
      </c>
      <c r="J3568" t="s">
        <v>29</v>
      </c>
      <c r="K3568" t="s">
        <v>30</v>
      </c>
      <c r="L3568">
        <v>75000000</v>
      </c>
      <c r="M3568">
        <v>2011</v>
      </c>
      <c r="N3568">
        <v>4.4000000000000004</v>
      </c>
      <c r="O3568">
        <v>58103929</v>
      </c>
      <c r="R3568" t="s">
        <v>4978</v>
      </c>
      <c r="S3568" cm="1">
        <f t="array" ref="S3568">AVERAGE(IF(Table7[director_name]=R3568, Table7[imdb_score]))</f>
        <v>4.8</v>
      </c>
      <c r="T3568" t="str">
        <f>IF(Table8[[#This Row],[Average]] &gt; $V$7, "Higher", "Lower")</f>
        <v>Lower</v>
      </c>
    </row>
    <row r="3569" spans="1:20" x14ac:dyDescent="0.3">
      <c r="A3569" t="s">
        <v>5070</v>
      </c>
      <c r="B3569">
        <v>183</v>
      </c>
      <c r="C3569">
        <v>89</v>
      </c>
      <c r="D3569">
        <v>50820940</v>
      </c>
      <c r="E3569" t="s">
        <v>1900</v>
      </c>
      <c r="F3569" t="s">
        <v>3700</v>
      </c>
      <c r="G3569" t="s">
        <v>7310</v>
      </c>
      <c r="H3569">
        <v>31915</v>
      </c>
      <c r="I3569">
        <v>159</v>
      </c>
      <c r="J3569" t="s">
        <v>29</v>
      </c>
      <c r="K3569" t="s">
        <v>30</v>
      </c>
      <c r="L3569">
        <v>5000000</v>
      </c>
      <c r="M3569">
        <v>2014</v>
      </c>
      <c r="N3569">
        <v>4.4000000000000004</v>
      </c>
      <c r="O3569">
        <v>45820940</v>
      </c>
      <c r="R3569" t="s">
        <v>4965</v>
      </c>
      <c r="S3569" cm="1">
        <f t="array" ref="S3569">AVERAGE(IF(Table7[director_name]=R3569, Table7[imdb_score]))</f>
        <v>4.8</v>
      </c>
      <c r="T3569" t="str">
        <f>IF(Table8[[#This Row],[Average]] &gt; $V$7, "Higher", "Lower")</f>
        <v>Lower</v>
      </c>
    </row>
    <row r="3570" spans="1:20" x14ac:dyDescent="0.3">
      <c r="A3570" t="s">
        <v>4146</v>
      </c>
      <c r="B3570">
        <v>76</v>
      </c>
      <c r="C3570">
        <v>94</v>
      </c>
      <c r="D3570">
        <v>71038190</v>
      </c>
      <c r="E3570" t="s">
        <v>2113</v>
      </c>
      <c r="F3570" t="s">
        <v>7311</v>
      </c>
      <c r="G3570" t="s">
        <v>7312</v>
      </c>
      <c r="H3570">
        <v>23473</v>
      </c>
      <c r="I3570">
        <v>123</v>
      </c>
      <c r="J3570" t="s">
        <v>29</v>
      </c>
      <c r="K3570" t="s">
        <v>30</v>
      </c>
      <c r="L3570">
        <v>30000000</v>
      </c>
      <c r="M3570">
        <v>2015</v>
      </c>
      <c r="N3570">
        <v>4.4000000000000004</v>
      </c>
      <c r="O3570">
        <v>41038190</v>
      </c>
      <c r="R3570" t="s">
        <v>4975</v>
      </c>
      <c r="S3570" cm="1">
        <f t="array" ref="S3570">AVERAGE(IF(Table7[director_name]=R3570, Table7[imdb_score]))</f>
        <v>4.8</v>
      </c>
      <c r="T3570" t="str">
        <f>IF(Table8[[#This Row],[Average]] &gt; $V$7, "Higher", "Lower")</f>
        <v>Lower</v>
      </c>
    </row>
    <row r="3571" spans="1:20" x14ac:dyDescent="0.3">
      <c r="A3571" t="s">
        <v>4989</v>
      </c>
      <c r="B3571">
        <v>40</v>
      </c>
      <c r="C3571">
        <v>121</v>
      </c>
      <c r="D3571">
        <v>60072596</v>
      </c>
      <c r="E3571" t="s">
        <v>699</v>
      </c>
      <c r="F3571" t="s">
        <v>6469</v>
      </c>
      <c r="G3571" t="s">
        <v>7313</v>
      </c>
      <c r="H3571">
        <v>7664</v>
      </c>
      <c r="I3571">
        <v>68</v>
      </c>
      <c r="J3571" t="s">
        <v>29</v>
      </c>
      <c r="K3571" t="s">
        <v>30</v>
      </c>
      <c r="L3571">
        <v>20000000</v>
      </c>
      <c r="M3571">
        <v>2010</v>
      </c>
      <c r="N3571">
        <v>4.4000000000000004</v>
      </c>
      <c r="O3571">
        <v>40072596</v>
      </c>
      <c r="R3571" t="s">
        <v>4972</v>
      </c>
      <c r="S3571" cm="1">
        <f t="array" ref="S3571">AVERAGE(IF(Table7[director_name]=R3571, Table7[imdb_score]))</f>
        <v>4.8</v>
      </c>
      <c r="T3571" t="str">
        <f>IF(Table8[[#This Row],[Average]] &gt; $V$7, "Higher", "Lower")</f>
        <v>Lower</v>
      </c>
    </row>
    <row r="3572" spans="1:20" x14ac:dyDescent="0.3">
      <c r="A3572" t="s">
        <v>5039</v>
      </c>
      <c r="B3572">
        <v>221</v>
      </c>
      <c r="C3572">
        <v>97</v>
      </c>
      <c r="D3572">
        <v>21371425</v>
      </c>
      <c r="E3572" t="s">
        <v>672</v>
      </c>
      <c r="F3572" t="s">
        <v>7314</v>
      </c>
      <c r="G3572" t="s">
        <v>7315</v>
      </c>
      <c r="H3572">
        <v>76199</v>
      </c>
      <c r="I3572">
        <v>944</v>
      </c>
      <c r="J3572" t="s">
        <v>29</v>
      </c>
      <c r="K3572" t="s">
        <v>30</v>
      </c>
      <c r="L3572">
        <v>10000000</v>
      </c>
      <c r="M3572">
        <v>2010</v>
      </c>
      <c r="N3572">
        <v>4.4000000000000004</v>
      </c>
      <c r="O3572">
        <v>11371425</v>
      </c>
      <c r="R3572" t="s">
        <v>4983</v>
      </c>
      <c r="S3572" cm="1">
        <f t="array" ref="S3572">AVERAGE(IF(Table7[director_name]=R3572, Table7[imdb_score]))</f>
        <v>4.8</v>
      </c>
      <c r="T3572" t="str">
        <f>IF(Table8[[#This Row],[Average]] &gt; $V$7, "Higher", "Lower")</f>
        <v>Lower</v>
      </c>
    </row>
    <row r="3573" spans="1:20" x14ac:dyDescent="0.3">
      <c r="A3573" t="s">
        <v>4432</v>
      </c>
      <c r="B3573">
        <v>76</v>
      </c>
      <c r="C3573">
        <v>98</v>
      </c>
      <c r="D3573">
        <v>61112916</v>
      </c>
      <c r="E3573" t="s">
        <v>4122</v>
      </c>
      <c r="F3573" t="s">
        <v>388</v>
      </c>
      <c r="G3573" t="s">
        <v>7316</v>
      </c>
      <c r="H3573">
        <v>14888</v>
      </c>
      <c r="I3573">
        <v>83</v>
      </c>
      <c r="J3573" t="s">
        <v>29</v>
      </c>
      <c r="K3573" t="s">
        <v>30</v>
      </c>
      <c r="L3573">
        <v>50000000</v>
      </c>
      <c r="M3573">
        <v>2006</v>
      </c>
      <c r="N3573">
        <v>4.4000000000000004</v>
      </c>
      <c r="O3573">
        <v>11112916</v>
      </c>
      <c r="R3573" t="s">
        <v>4963</v>
      </c>
      <c r="S3573" cm="1">
        <f t="array" ref="S3573">AVERAGE(IF(Table7[director_name]=R3573, Table7[imdb_score]))</f>
        <v>4.8</v>
      </c>
      <c r="T3573" t="str">
        <f>IF(Table8[[#This Row],[Average]] &gt; $V$7, "Higher", "Lower")</f>
        <v>Lower</v>
      </c>
    </row>
    <row r="3574" spans="1:20" x14ac:dyDescent="0.3">
      <c r="A3574" t="s">
        <v>4902</v>
      </c>
      <c r="B3574">
        <v>73</v>
      </c>
      <c r="C3574">
        <v>89</v>
      </c>
      <c r="D3574">
        <v>66734992</v>
      </c>
      <c r="E3574" t="s">
        <v>1493</v>
      </c>
      <c r="F3574" t="s">
        <v>3183</v>
      </c>
      <c r="G3574" t="s">
        <v>7317</v>
      </c>
      <c r="H3574">
        <v>23476</v>
      </c>
      <c r="I3574">
        <v>181</v>
      </c>
      <c r="J3574" t="s">
        <v>29</v>
      </c>
      <c r="K3574" t="s">
        <v>30</v>
      </c>
      <c r="L3574">
        <v>60000000</v>
      </c>
      <c r="M3574">
        <v>2003</v>
      </c>
      <c r="N3574">
        <v>4.4000000000000004</v>
      </c>
      <c r="O3574">
        <v>6734992</v>
      </c>
      <c r="R3574" t="s">
        <v>4967</v>
      </c>
      <c r="S3574" cm="1">
        <f t="array" ref="S3574">AVERAGE(IF(Table7[director_name]=R3574, Table7[imdb_score]))</f>
        <v>4.8</v>
      </c>
      <c r="T3574" t="str">
        <f>IF(Table8[[#This Row],[Average]] &gt; $V$7, "Higher", "Lower")</f>
        <v>Lower</v>
      </c>
    </row>
    <row r="3575" spans="1:20" x14ac:dyDescent="0.3">
      <c r="A3575" t="s">
        <v>4954</v>
      </c>
      <c r="B3575">
        <v>88</v>
      </c>
      <c r="C3575">
        <v>113</v>
      </c>
      <c r="D3575">
        <v>37911876</v>
      </c>
      <c r="E3575" t="s">
        <v>2113</v>
      </c>
      <c r="F3575" t="s">
        <v>7318</v>
      </c>
      <c r="G3575" t="s">
        <v>7319</v>
      </c>
      <c r="H3575">
        <v>19671</v>
      </c>
      <c r="I3575">
        <v>47</v>
      </c>
      <c r="J3575" t="s">
        <v>29</v>
      </c>
      <c r="K3575" t="s">
        <v>30</v>
      </c>
      <c r="L3575">
        <v>32000000</v>
      </c>
      <c r="M3575">
        <v>2011</v>
      </c>
      <c r="N3575">
        <v>4.4000000000000004</v>
      </c>
      <c r="O3575">
        <v>5911876</v>
      </c>
      <c r="R3575" t="s">
        <v>4987</v>
      </c>
      <c r="S3575" cm="1">
        <f t="array" ref="S3575">AVERAGE(IF(Table7[director_name]=R3575, Table7[imdb_score]))</f>
        <v>4.8</v>
      </c>
      <c r="T3575" t="str">
        <f>IF(Table8[[#This Row],[Average]] &gt; $V$7, "Higher", "Lower")</f>
        <v>Lower</v>
      </c>
    </row>
    <row r="3576" spans="1:20" x14ac:dyDescent="0.3">
      <c r="A3576" t="s">
        <v>5072</v>
      </c>
      <c r="B3576">
        <v>205</v>
      </c>
      <c r="C3576">
        <v>85</v>
      </c>
      <c r="D3576">
        <v>12610731</v>
      </c>
      <c r="E3576" t="s">
        <v>4075</v>
      </c>
      <c r="F3576" t="s">
        <v>7320</v>
      </c>
      <c r="G3576" t="s">
        <v>7321</v>
      </c>
      <c r="H3576">
        <v>38985</v>
      </c>
      <c r="I3576">
        <v>673</v>
      </c>
      <c r="J3576" t="s">
        <v>29</v>
      </c>
      <c r="K3576" t="s">
        <v>30</v>
      </c>
      <c r="L3576">
        <v>11000000</v>
      </c>
      <c r="M3576">
        <v>2001</v>
      </c>
      <c r="N3576">
        <v>4.4000000000000004</v>
      </c>
      <c r="O3576">
        <v>1610731</v>
      </c>
      <c r="R3576" t="s">
        <v>4985</v>
      </c>
      <c r="S3576" cm="1">
        <f t="array" ref="S3576">AVERAGE(IF(Table7[director_name]=R3576, Table7[imdb_score]))</f>
        <v>4.8</v>
      </c>
      <c r="T3576" t="str">
        <f>IF(Table8[[#This Row],[Average]] &gt; $V$7, "Higher", "Lower")</f>
        <v>Lower</v>
      </c>
    </row>
    <row r="3577" spans="1:20" x14ac:dyDescent="0.3">
      <c r="A3577" t="s">
        <v>5075</v>
      </c>
      <c r="B3577">
        <v>48</v>
      </c>
      <c r="C3577">
        <v>82</v>
      </c>
      <c r="D3577">
        <v>4142507</v>
      </c>
      <c r="E3577" t="s">
        <v>289</v>
      </c>
      <c r="F3577" t="s">
        <v>7322</v>
      </c>
      <c r="G3577" t="s">
        <v>7323</v>
      </c>
      <c r="H3577">
        <v>3665</v>
      </c>
      <c r="I3577">
        <v>81</v>
      </c>
      <c r="J3577" t="s">
        <v>29</v>
      </c>
      <c r="K3577" t="s">
        <v>30</v>
      </c>
      <c r="L3577">
        <v>3000000</v>
      </c>
      <c r="M3577">
        <v>2000</v>
      </c>
      <c r="N3577">
        <v>4.4000000000000004</v>
      </c>
      <c r="O3577">
        <v>1142507</v>
      </c>
      <c r="R3577" t="s">
        <v>4980</v>
      </c>
      <c r="S3577" cm="1">
        <f t="array" ref="S3577">AVERAGE(IF(Table7[director_name]=R3577, Table7[imdb_score]))</f>
        <v>4.8</v>
      </c>
      <c r="T3577" t="str">
        <f>IF(Table8[[#This Row],[Average]] &gt; $V$7, "Higher", "Lower")</f>
        <v>Lower</v>
      </c>
    </row>
    <row r="3578" spans="1:20" x14ac:dyDescent="0.3">
      <c r="A3578" t="s">
        <v>5068</v>
      </c>
      <c r="B3578">
        <v>75</v>
      </c>
      <c r="C3578">
        <v>92</v>
      </c>
      <c r="D3578">
        <v>13922211</v>
      </c>
      <c r="E3578" t="s">
        <v>676</v>
      </c>
      <c r="F3578" t="s">
        <v>2190</v>
      </c>
      <c r="G3578" t="s">
        <v>7324</v>
      </c>
      <c r="H3578">
        <v>18271</v>
      </c>
      <c r="I3578">
        <v>150</v>
      </c>
      <c r="J3578" t="s">
        <v>29</v>
      </c>
      <c r="K3578" t="s">
        <v>30</v>
      </c>
      <c r="L3578">
        <v>16000000</v>
      </c>
      <c r="M3578">
        <v>2004</v>
      </c>
      <c r="N3578">
        <v>4.4000000000000004</v>
      </c>
      <c r="O3578">
        <v>-2077789</v>
      </c>
      <c r="R3578" t="s">
        <v>4961</v>
      </c>
      <c r="S3578" cm="1">
        <f t="array" ref="S3578">AVERAGE(IF(Table7[director_name]=R3578, Table7[imdb_score]))</f>
        <v>4.8</v>
      </c>
      <c r="T3578" t="str">
        <f>IF(Table8[[#This Row],[Average]] &gt; $V$7, "Higher", "Lower")</f>
        <v>Lower</v>
      </c>
    </row>
    <row r="3579" spans="1:20" x14ac:dyDescent="0.3">
      <c r="A3579" t="s">
        <v>5004</v>
      </c>
      <c r="B3579">
        <v>146</v>
      </c>
      <c r="C3579">
        <v>90</v>
      </c>
      <c r="D3579">
        <v>10494494</v>
      </c>
      <c r="E3579" t="s">
        <v>1576</v>
      </c>
      <c r="F3579" t="s">
        <v>7325</v>
      </c>
      <c r="G3579" t="s">
        <v>7326</v>
      </c>
      <c r="H3579">
        <v>19586</v>
      </c>
      <c r="I3579">
        <v>109</v>
      </c>
      <c r="J3579" t="s">
        <v>29</v>
      </c>
      <c r="K3579" t="s">
        <v>30</v>
      </c>
      <c r="L3579">
        <v>18000000</v>
      </c>
      <c r="M3579">
        <v>2013</v>
      </c>
      <c r="N3579">
        <v>4.4000000000000004</v>
      </c>
      <c r="O3579">
        <v>-7505506</v>
      </c>
      <c r="R3579" t="s">
        <v>4989</v>
      </c>
      <c r="S3579" cm="1">
        <f t="array" ref="S3579">AVERAGE(IF(Table7[director_name]=R3579, Table7[imdb_score]))</f>
        <v>4.7666666666666666</v>
      </c>
      <c r="T3579" t="str">
        <f>IF(Table8[[#This Row],[Average]] &gt; $V$7, "Higher", "Lower")</f>
        <v>Lower</v>
      </c>
    </row>
    <row r="3580" spans="1:20" x14ac:dyDescent="0.3">
      <c r="A3580" t="s">
        <v>2267</v>
      </c>
      <c r="B3580">
        <v>40</v>
      </c>
      <c r="C3580">
        <v>93</v>
      </c>
      <c r="D3580">
        <v>7017178</v>
      </c>
      <c r="E3580" t="s">
        <v>7327</v>
      </c>
      <c r="F3580" t="s">
        <v>7328</v>
      </c>
      <c r="G3580" t="s">
        <v>7329</v>
      </c>
      <c r="H3580">
        <v>1633</v>
      </c>
      <c r="I3580">
        <v>17</v>
      </c>
      <c r="J3580" t="s">
        <v>29</v>
      </c>
      <c r="K3580" t="s">
        <v>30</v>
      </c>
      <c r="L3580">
        <v>17500000</v>
      </c>
      <c r="M3580">
        <v>2013</v>
      </c>
      <c r="N3580">
        <v>4.4000000000000004</v>
      </c>
      <c r="O3580">
        <v>-10482822</v>
      </c>
      <c r="R3580" t="s">
        <v>4989</v>
      </c>
      <c r="S3580" cm="1">
        <f t="array" ref="S3580">AVERAGE(IF(Table7[director_name]=R3580, Table7[imdb_score]))</f>
        <v>4.7666666666666666</v>
      </c>
      <c r="T3580" t="str">
        <f>IF(Table8[[#This Row],[Average]] &gt; $V$7, "Higher", "Lower")</f>
        <v>Lower</v>
      </c>
    </row>
    <row r="3581" spans="1:20" x14ac:dyDescent="0.3">
      <c r="A3581" t="s">
        <v>5063</v>
      </c>
      <c r="B3581">
        <v>47</v>
      </c>
      <c r="C3581">
        <v>101</v>
      </c>
      <c r="D3581">
        <v>38590500</v>
      </c>
      <c r="E3581" t="s">
        <v>715</v>
      </c>
      <c r="F3581" t="s">
        <v>1608</v>
      </c>
      <c r="G3581" t="s">
        <v>7330</v>
      </c>
      <c r="H3581">
        <v>17997</v>
      </c>
      <c r="I3581">
        <v>140</v>
      </c>
      <c r="J3581" t="s">
        <v>29</v>
      </c>
      <c r="K3581" t="s">
        <v>30</v>
      </c>
      <c r="L3581">
        <v>50000000</v>
      </c>
      <c r="M3581">
        <v>1994</v>
      </c>
      <c r="N3581">
        <v>4.4000000000000004</v>
      </c>
      <c r="O3581">
        <v>-11409500</v>
      </c>
      <c r="R3581" t="s">
        <v>4989</v>
      </c>
      <c r="S3581" cm="1">
        <f t="array" ref="S3581">AVERAGE(IF(Table7[director_name]=R3581, Table7[imdb_score]))</f>
        <v>4.7666666666666666</v>
      </c>
      <c r="T3581" t="str">
        <f>IF(Table8[[#This Row],[Average]] &gt; $V$7, "Higher", "Lower")</f>
        <v>Lower</v>
      </c>
    </row>
    <row r="3582" spans="1:20" x14ac:dyDescent="0.3">
      <c r="A3582" t="s">
        <v>1857</v>
      </c>
      <c r="B3582">
        <v>158</v>
      </c>
      <c r="C3582">
        <v>94</v>
      </c>
      <c r="D3582">
        <v>18500966</v>
      </c>
      <c r="E3582" t="s">
        <v>4075</v>
      </c>
      <c r="F3582" t="s">
        <v>1308</v>
      </c>
      <c r="G3582" t="s">
        <v>7331</v>
      </c>
      <c r="H3582">
        <v>70341</v>
      </c>
      <c r="I3582">
        <v>830</v>
      </c>
      <c r="J3582" t="s">
        <v>29</v>
      </c>
      <c r="K3582" t="s">
        <v>30</v>
      </c>
      <c r="L3582">
        <v>30000000</v>
      </c>
      <c r="M3582">
        <v>2006</v>
      </c>
      <c r="N3582">
        <v>4.4000000000000004</v>
      </c>
      <c r="O3582">
        <v>-11499034</v>
      </c>
      <c r="R3582" t="s">
        <v>4989</v>
      </c>
      <c r="S3582" cm="1">
        <f t="array" ref="S3582">AVERAGE(IF(Table7[director_name]=R3582, Table7[imdb_score]))</f>
        <v>4.7666666666666666</v>
      </c>
      <c r="T3582" t="str">
        <f>IF(Table8[[#This Row],[Average]] &gt; $V$7, "Higher", "Lower")</f>
        <v>Lower</v>
      </c>
    </row>
    <row r="3583" spans="1:20" x14ac:dyDescent="0.3">
      <c r="A3583" t="s">
        <v>2373</v>
      </c>
      <c r="B3583">
        <v>70</v>
      </c>
      <c r="C3583">
        <v>99</v>
      </c>
      <c r="D3583">
        <v>27663982</v>
      </c>
      <c r="E3583" t="s">
        <v>2263</v>
      </c>
      <c r="F3583" t="s">
        <v>425</v>
      </c>
      <c r="G3583" t="s">
        <v>7332</v>
      </c>
      <c r="H3583">
        <v>26051</v>
      </c>
      <c r="I3583">
        <v>164</v>
      </c>
      <c r="J3583" t="s">
        <v>29</v>
      </c>
      <c r="K3583" t="s">
        <v>30</v>
      </c>
      <c r="L3583">
        <v>40000000</v>
      </c>
      <c r="M3583">
        <v>1996</v>
      </c>
      <c r="N3583">
        <v>4.4000000000000004</v>
      </c>
      <c r="O3583">
        <v>-12336018</v>
      </c>
      <c r="R3583" t="s">
        <v>4989</v>
      </c>
      <c r="S3583" cm="1">
        <f t="array" ref="S3583">AVERAGE(IF(Table7[director_name]=R3583, Table7[imdb_score]))</f>
        <v>4.7666666666666666</v>
      </c>
      <c r="T3583" t="str">
        <f>IF(Table8[[#This Row],[Average]] &gt; $V$7, "Higher", "Lower")</f>
        <v>Lower</v>
      </c>
    </row>
    <row r="3584" spans="1:20" x14ac:dyDescent="0.3">
      <c r="A3584" t="s">
        <v>5065</v>
      </c>
      <c r="B3584">
        <v>41</v>
      </c>
      <c r="C3584">
        <v>94</v>
      </c>
      <c r="D3584">
        <v>511920</v>
      </c>
      <c r="E3584" t="s">
        <v>7333</v>
      </c>
      <c r="F3584" t="s">
        <v>365</v>
      </c>
      <c r="G3584" t="s">
        <v>7334</v>
      </c>
      <c r="H3584">
        <v>2458</v>
      </c>
      <c r="I3584">
        <v>26</v>
      </c>
      <c r="J3584" t="s">
        <v>29</v>
      </c>
      <c r="K3584" t="s">
        <v>30</v>
      </c>
      <c r="L3584">
        <v>40000000</v>
      </c>
      <c r="M3584">
        <v>2008</v>
      </c>
      <c r="N3584">
        <v>4.4000000000000004</v>
      </c>
      <c r="O3584">
        <v>-39488080</v>
      </c>
      <c r="R3584" t="s">
        <v>4989</v>
      </c>
      <c r="S3584" cm="1">
        <f t="array" ref="S3584">AVERAGE(IF(Table7[director_name]=R3584, Table7[imdb_score]))</f>
        <v>4.7666666666666666</v>
      </c>
      <c r="T3584" t="str">
        <f>IF(Table8[[#This Row],[Average]] &gt; $V$7, "Higher", "Lower")</f>
        <v>Lower</v>
      </c>
    </row>
    <row r="3585" spans="1:20" x14ac:dyDescent="0.3">
      <c r="A3585" t="s">
        <v>3463</v>
      </c>
      <c r="B3585">
        <v>62</v>
      </c>
      <c r="C3585">
        <v>104</v>
      </c>
      <c r="D3585">
        <v>6712451</v>
      </c>
      <c r="E3585" t="s">
        <v>289</v>
      </c>
      <c r="F3585" t="s">
        <v>7335</v>
      </c>
      <c r="G3585" t="s">
        <v>7336</v>
      </c>
      <c r="H3585">
        <v>4102</v>
      </c>
      <c r="I3585">
        <v>89</v>
      </c>
      <c r="J3585" t="s">
        <v>29</v>
      </c>
      <c r="K3585" t="s">
        <v>7337</v>
      </c>
      <c r="L3585">
        <v>90000000</v>
      </c>
      <c r="M3585">
        <v>2001</v>
      </c>
      <c r="N3585">
        <v>4.4000000000000004</v>
      </c>
      <c r="O3585">
        <v>-83287549</v>
      </c>
      <c r="R3585" t="s">
        <v>4991</v>
      </c>
      <c r="S3585" cm="1">
        <f t="array" ref="S3585">AVERAGE(IF(Table7[director_name]=R3585, Table7[imdb_score]))</f>
        <v>4.7333333333333334</v>
      </c>
      <c r="T3585" t="str">
        <f>IF(Table8[[#This Row],[Average]] &gt; $V$7, "Higher", "Lower")</f>
        <v>Lower</v>
      </c>
    </row>
    <row r="3586" spans="1:20" x14ac:dyDescent="0.3">
      <c r="A3586" t="s">
        <v>4625</v>
      </c>
      <c r="B3586">
        <v>47</v>
      </c>
      <c r="C3586">
        <v>110</v>
      </c>
      <c r="D3586">
        <v>190562</v>
      </c>
      <c r="E3586" t="s">
        <v>7338</v>
      </c>
      <c r="F3586" t="s">
        <v>3553</v>
      </c>
      <c r="G3586" t="s">
        <v>7339</v>
      </c>
      <c r="H3586">
        <v>2508</v>
      </c>
      <c r="I3586">
        <v>24</v>
      </c>
      <c r="J3586" t="s">
        <v>29</v>
      </c>
      <c r="K3586" t="s">
        <v>200</v>
      </c>
      <c r="L3586">
        <v>90000000</v>
      </c>
      <c r="M3586">
        <v>2010</v>
      </c>
      <c r="N3586">
        <v>4.4000000000000004</v>
      </c>
      <c r="O3586">
        <v>-89809438</v>
      </c>
      <c r="R3586" t="s">
        <v>4991</v>
      </c>
      <c r="S3586" cm="1">
        <f t="array" ref="S3586">AVERAGE(IF(Table7[director_name]=R3586, Table7[imdb_score]))</f>
        <v>4.7333333333333334</v>
      </c>
      <c r="T3586" t="str">
        <f>IF(Table8[[#This Row],[Average]] &gt; $V$7, "Higher", "Lower")</f>
        <v>Lower</v>
      </c>
    </row>
    <row r="3587" spans="1:20" x14ac:dyDescent="0.3">
      <c r="A3587" t="s">
        <v>3466</v>
      </c>
      <c r="B3587">
        <v>94</v>
      </c>
      <c r="C3587">
        <v>109</v>
      </c>
      <c r="D3587">
        <v>123307945</v>
      </c>
      <c r="E3587" t="s">
        <v>6056</v>
      </c>
      <c r="F3587" t="s">
        <v>5712</v>
      </c>
      <c r="G3587" t="s">
        <v>7340</v>
      </c>
      <c r="H3587">
        <v>39391</v>
      </c>
      <c r="I3587">
        <v>171</v>
      </c>
      <c r="J3587" t="s">
        <v>29</v>
      </c>
      <c r="K3587" t="s">
        <v>30</v>
      </c>
      <c r="L3587">
        <v>65000000</v>
      </c>
      <c r="M3587">
        <v>2000</v>
      </c>
      <c r="N3587">
        <v>4.3</v>
      </c>
      <c r="O3587">
        <v>58307945</v>
      </c>
      <c r="R3587" t="s">
        <v>4991</v>
      </c>
      <c r="S3587" cm="1">
        <f t="array" ref="S3587">AVERAGE(IF(Table7[director_name]=R3587, Table7[imdb_score]))</f>
        <v>4.7333333333333334</v>
      </c>
      <c r="T3587" t="str">
        <f>IF(Table8[[#This Row],[Average]] &gt; $V$7, "Higher", "Lower")</f>
        <v>Lower</v>
      </c>
    </row>
    <row r="3588" spans="1:20" x14ac:dyDescent="0.3">
      <c r="A3588" t="s">
        <v>4367</v>
      </c>
      <c r="B3588">
        <v>59</v>
      </c>
      <c r="C3588">
        <v>93</v>
      </c>
      <c r="D3588">
        <v>48114556</v>
      </c>
      <c r="E3588" t="s">
        <v>3376</v>
      </c>
      <c r="F3588" t="s">
        <v>7341</v>
      </c>
      <c r="G3588" t="s">
        <v>7342</v>
      </c>
      <c r="H3588">
        <v>9380</v>
      </c>
      <c r="I3588">
        <v>91</v>
      </c>
      <c r="J3588" t="s">
        <v>29</v>
      </c>
      <c r="K3588" t="s">
        <v>30</v>
      </c>
      <c r="L3588">
        <v>26000000</v>
      </c>
      <c r="M3588">
        <v>2004</v>
      </c>
      <c r="N3588">
        <v>4.3</v>
      </c>
      <c r="O3588">
        <v>22114556</v>
      </c>
      <c r="R3588" t="s">
        <v>5004</v>
      </c>
      <c r="S3588" cm="1">
        <f t="array" ref="S3588">AVERAGE(IF(Table7[director_name]=R3588, Table7[imdb_score]))</f>
        <v>4.7</v>
      </c>
      <c r="T3588" t="str">
        <f>IF(Table8[[#This Row],[Average]] &gt; $V$7, "Higher", "Lower")</f>
        <v>Lower</v>
      </c>
    </row>
    <row r="3589" spans="1:20" x14ac:dyDescent="0.3">
      <c r="A3589" t="s">
        <v>5086</v>
      </c>
      <c r="B3589">
        <v>45</v>
      </c>
      <c r="C3589">
        <v>97</v>
      </c>
      <c r="D3589">
        <v>31179516</v>
      </c>
      <c r="E3589" t="s">
        <v>676</v>
      </c>
      <c r="F3589" t="s">
        <v>3430</v>
      </c>
      <c r="G3589" t="s">
        <v>7343</v>
      </c>
      <c r="H3589">
        <v>5928</v>
      </c>
      <c r="I3589">
        <v>49</v>
      </c>
      <c r="J3589" t="s">
        <v>29</v>
      </c>
      <c r="K3589" t="s">
        <v>30</v>
      </c>
      <c r="L3589">
        <v>12000000</v>
      </c>
      <c r="M3589">
        <v>2004</v>
      </c>
      <c r="N3589">
        <v>4.3</v>
      </c>
      <c r="O3589">
        <v>19179516</v>
      </c>
      <c r="R3589" t="s">
        <v>5000</v>
      </c>
      <c r="S3589" cm="1">
        <f t="array" ref="S3589">AVERAGE(IF(Table7[director_name]=R3589, Table7[imdb_score]))</f>
        <v>4.7</v>
      </c>
      <c r="T3589" t="str">
        <f>IF(Table8[[#This Row],[Average]] &gt; $V$7, "Higher", "Lower")</f>
        <v>Lower</v>
      </c>
    </row>
    <row r="3590" spans="1:20" x14ac:dyDescent="0.3">
      <c r="A3590" t="s">
        <v>5090</v>
      </c>
      <c r="B3590">
        <v>112</v>
      </c>
      <c r="C3590">
        <v>91</v>
      </c>
      <c r="D3590">
        <v>15935068</v>
      </c>
      <c r="E3590" t="s">
        <v>1453</v>
      </c>
      <c r="F3590" t="s">
        <v>6840</v>
      </c>
      <c r="G3590" t="s">
        <v>7344</v>
      </c>
      <c r="H3590">
        <v>19331</v>
      </c>
      <c r="I3590">
        <v>317</v>
      </c>
      <c r="J3590" t="s">
        <v>29</v>
      </c>
      <c r="K3590" t="s">
        <v>30</v>
      </c>
      <c r="L3590">
        <v>2500000</v>
      </c>
      <c r="M3590">
        <v>1993</v>
      </c>
      <c r="N3590">
        <v>4.3</v>
      </c>
      <c r="O3590">
        <v>13435068</v>
      </c>
      <c r="R3590" t="s">
        <v>5006</v>
      </c>
      <c r="S3590" cm="1">
        <f t="array" ref="S3590">AVERAGE(IF(Table7[director_name]=R3590, Table7[imdb_score]))</f>
        <v>4.7</v>
      </c>
      <c r="T3590" t="str">
        <f>IF(Table8[[#This Row],[Average]] &gt; $V$7, "Higher", "Lower")</f>
        <v>Lower</v>
      </c>
    </row>
    <row r="3591" spans="1:20" x14ac:dyDescent="0.3">
      <c r="A3591" t="s">
        <v>4554</v>
      </c>
      <c r="B3591">
        <v>180</v>
      </c>
      <c r="C3591">
        <v>94</v>
      </c>
      <c r="D3591">
        <v>8828771</v>
      </c>
      <c r="E3591" t="s">
        <v>676</v>
      </c>
      <c r="F3591" t="s">
        <v>565</v>
      </c>
      <c r="G3591" t="s">
        <v>7345</v>
      </c>
      <c r="H3591">
        <v>79146</v>
      </c>
      <c r="I3591">
        <v>352</v>
      </c>
      <c r="J3591" t="s">
        <v>29</v>
      </c>
      <c r="K3591" t="s">
        <v>30</v>
      </c>
      <c r="L3591">
        <v>6000000</v>
      </c>
      <c r="M3591">
        <v>2013</v>
      </c>
      <c r="N3591">
        <v>4.3</v>
      </c>
      <c r="O3591">
        <v>2828771</v>
      </c>
      <c r="R3591" t="s">
        <v>5008</v>
      </c>
      <c r="S3591" cm="1">
        <f t="array" ref="S3591">AVERAGE(IF(Table7[director_name]=R3591, Table7[imdb_score]))</f>
        <v>4.7</v>
      </c>
      <c r="T3591" t="str">
        <f>IF(Table8[[#This Row],[Average]] &gt; $V$7, "Higher", "Lower")</f>
        <v>Lower</v>
      </c>
    </row>
    <row r="3592" spans="1:20" x14ac:dyDescent="0.3">
      <c r="A3592" t="s">
        <v>5082</v>
      </c>
      <c r="B3592">
        <v>221</v>
      </c>
      <c r="C3592">
        <v>146</v>
      </c>
      <c r="D3592">
        <v>95328937</v>
      </c>
      <c r="E3592" t="s">
        <v>699</v>
      </c>
      <c r="F3592" t="s">
        <v>6344</v>
      </c>
      <c r="G3592" t="s">
        <v>7346</v>
      </c>
      <c r="H3592">
        <v>59581</v>
      </c>
      <c r="I3592">
        <v>293</v>
      </c>
      <c r="J3592" t="s">
        <v>29</v>
      </c>
      <c r="K3592" t="s">
        <v>30</v>
      </c>
      <c r="L3592">
        <v>100000000</v>
      </c>
      <c r="M3592">
        <v>2010</v>
      </c>
      <c r="N3592">
        <v>4.3</v>
      </c>
      <c r="O3592">
        <v>-4671063</v>
      </c>
      <c r="R3592" t="s">
        <v>5002</v>
      </c>
      <c r="S3592" cm="1">
        <f t="array" ref="S3592">AVERAGE(IF(Table7[director_name]=R3592, Table7[imdb_score]))</f>
        <v>4.7</v>
      </c>
      <c r="T3592" t="str">
        <f>IF(Table8[[#This Row],[Average]] &gt; $V$7, "Higher", "Lower")</f>
        <v>Lower</v>
      </c>
    </row>
    <row r="3593" spans="1:20" x14ac:dyDescent="0.3">
      <c r="A3593" t="s">
        <v>3694</v>
      </c>
      <c r="B3593">
        <v>45</v>
      </c>
      <c r="C3593">
        <v>83</v>
      </c>
      <c r="D3593">
        <v>7001720</v>
      </c>
      <c r="E3593" t="s">
        <v>1699</v>
      </c>
      <c r="F3593" t="s">
        <v>7347</v>
      </c>
      <c r="G3593" t="s">
        <v>7348</v>
      </c>
      <c r="H3593">
        <v>8560</v>
      </c>
      <c r="I3593">
        <v>205</v>
      </c>
      <c r="J3593" t="s">
        <v>29</v>
      </c>
      <c r="K3593" t="s">
        <v>30</v>
      </c>
      <c r="L3593">
        <v>12000000</v>
      </c>
      <c r="M3593">
        <v>2008</v>
      </c>
      <c r="N3593">
        <v>4.3</v>
      </c>
      <c r="O3593">
        <v>-4998280</v>
      </c>
      <c r="R3593" t="s">
        <v>5010</v>
      </c>
      <c r="S3593" cm="1">
        <f t="array" ref="S3593">AVERAGE(IF(Table7[director_name]=R3593, Table7[imdb_score]))</f>
        <v>4.7</v>
      </c>
      <c r="T3593" t="str">
        <f>IF(Table8[[#This Row],[Average]] &gt; $V$7, "Higher", "Lower")</f>
        <v>Lower</v>
      </c>
    </row>
    <row r="3594" spans="1:20" x14ac:dyDescent="0.3">
      <c r="A3594" t="s">
        <v>3158</v>
      </c>
      <c r="B3594">
        <v>287</v>
      </c>
      <c r="C3594">
        <v>96</v>
      </c>
      <c r="D3594">
        <v>51774002</v>
      </c>
      <c r="E3594" t="s">
        <v>3139</v>
      </c>
      <c r="F3594" t="s">
        <v>1302</v>
      </c>
      <c r="G3594" t="s">
        <v>7349</v>
      </c>
      <c r="H3594">
        <v>87745</v>
      </c>
      <c r="I3594">
        <v>331</v>
      </c>
      <c r="J3594" t="s">
        <v>29</v>
      </c>
      <c r="K3594" t="s">
        <v>30</v>
      </c>
      <c r="L3594">
        <v>57000000</v>
      </c>
      <c r="M3594">
        <v>2011</v>
      </c>
      <c r="N3594">
        <v>4.3</v>
      </c>
      <c r="O3594">
        <v>-5225998</v>
      </c>
      <c r="R3594" t="s">
        <v>5012</v>
      </c>
      <c r="S3594" cm="1">
        <f t="array" ref="S3594">AVERAGE(IF(Table7[director_name]=R3594, Table7[imdb_score]))</f>
        <v>4.7</v>
      </c>
      <c r="T3594" t="str">
        <f>IF(Table8[[#This Row],[Average]] &gt; $V$7, "Higher", "Lower")</f>
        <v>Lower</v>
      </c>
    </row>
    <row r="3595" spans="1:20" x14ac:dyDescent="0.3">
      <c r="A3595" t="s">
        <v>4816</v>
      </c>
      <c r="B3595">
        <v>78</v>
      </c>
      <c r="C3595">
        <v>98</v>
      </c>
      <c r="D3595">
        <v>58255287</v>
      </c>
      <c r="E3595" t="s">
        <v>338</v>
      </c>
      <c r="F3595" t="s">
        <v>3257</v>
      </c>
      <c r="G3595" t="s">
        <v>7350</v>
      </c>
      <c r="H3595">
        <v>39471</v>
      </c>
      <c r="I3595">
        <v>187</v>
      </c>
      <c r="J3595" t="s">
        <v>29</v>
      </c>
      <c r="K3595" t="s">
        <v>30</v>
      </c>
      <c r="L3595">
        <v>64000000</v>
      </c>
      <c r="M3595">
        <v>2006</v>
      </c>
      <c r="N3595">
        <v>4.3</v>
      </c>
      <c r="O3595">
        <v>-5744713</v>
      </c>
      <c r="R3595" t="s">
        <v>4998</v>
      </c>
      <c r="S3595" cm="1">
        <f t="array" ref="S3595">AVERAGE(IF(Table7[director_name]=R3595, Table7[imdb_score]))</f>
        <v>4.7</v>
      </c>
      <c r="T3595" t="str">
        <f>IF(Table8[[#This Row],[Average]] &gt; $V$7, "Higher", "Lower")</f>
        <v>Lower</v>
      </c>
    </row>
    <row r="3596" spans="1:20" x14ac:dyDescent="0.3">
      <c r="A3596" t="s">
        <v>4961</v>
      </c>
      <c r="B3596">
        <v>51</v>
      </c>
      <c r="C3596">
        <v>117</v>
      </c>
      <c r="D3596">
        <v>32800000</v>
      </c>
      <c r="E3596" t="s">
        <v>3824</v>
      </c>
      <c r="F3596" t="s">
        <v>3050</v>
      </c>
      <c r="G3596" t="s">
        <v>7351</v>
      </c>
      <c r="H3596">
        <v>34896</v>
      </c>
      <c r="I3596">
        <v>118</v>
      </c>
      <c r="J3596" t="s">
        <v>29</v>
      </c>
      <c r="K3596" t="s">
        <v>30</v>
      </c>
      <c r="L3596">
        <v>40000000</v>
      </c>
      <c r="M3596">
        <v>1996</v>
      </c>
      <c r="N3596">
        <v>4.3</v>
      </c>
      <c r="O3596">
        <v>-7200000</v>
      </c>
      <c r="R3596" t="s">
        <v>4995</v>
      </c>
      <c r="S3596" cm="1">
        <f t="array" ref="S3596">AVERAGE(IF(Table7[director_name]=R3596, Table7[imdb_score]))</f>
        <v>4.7</v>
      </c>
      <c r="T3596" t="str">
        <f>IF(Table8[[#This Row],[Average]] &gt; $V$7, "Higher", "Lower")</f>
        <v>Lower</v>
      </c>
    </row>
    <row r="3597" spans="1:20" x14ac:dyDescent="0.3">
      <c r="A3597" t="s">
        <v>5088</v>
      </c>
      <c r="B3597">
        <v>5</v>
      </c>
      <c r="C3597">
        <v>93</v>
      </c>
      <c r="D3597">
        <v>11784000</v>
      </c>
      <c r="E3597" t="s">
        <v>6789</v>
      </c>
      <c r="F3597" t="s">
        <v>2378</v>
      </c>
      <c r="G3597" t="s">
        <v>7352</v>
      </c>
      <c r="H3597">
        <v>6701</v>
      </c>
      <c r="I3597">
        <v>26</v>
      </c>
      <c r="J3597" t="s">
        <v>29</v>
      </c>
      <c r="K3597" t="s">
        <v>30</v>
      </c>
      <c r="L3597">
        <v>20000000</v>
      </c>
      <c r="M3597">
        <v>1994</v>
      </c>
      <c r="N3597">
        <v>4.3</v>
      </c>
      <c r="O3597">
        <v>-8216000</v>
      </c>
      <c r="R3597" t="s">
        <v>5004</v>
      </c>
      <c r="S3597" cm="1">
        <f t="array" ref="S3597">AVERAGE(IF(Table7[director_name]=R3597, Table7[imdb_score]))</f>
        <v>4.7</v>
      </c>
      <c r="T3597" t="str">
        <f>IF(Table8[[#This Row],[Average]] &gt; $V$7, "Higher", "Lower")</f>
        <v>Lower</v>
      </c>
    </row>
    <row r="3598" spans="1:20" x14ac:dyDescent="0.3">
      <c r="A3598" t="s">
        <v>5084</v>
      </c>
      <c r="B3598">
        <v>32</v>
      </c>
      <c r="C3598">
        <v>99</v>
      </c>
      <c r="D3598">
        <v>13829734</v>
      </c>
      <c r="E3598" t="s">
        <v>7353</v>
      </c>
      <c r="F3598" t="s">
        <v>2689</v>
      </c>
      <c r="G3598" t="s">
        <v>7354</v>
      </c>
      <c r="H3598">
        <v>16194</v>
      </c>
      <c r="I3598">
        <v>79</v>
      </c>
      <c r="J3598" t="s">
        <v>29</v>
      </c>
      <c r="K3598" t="s">
        <v>442</v>
      </c>
      <c r="L3598">
        <v>26000000</v>
      </c>
      <c r="M3598">
        <v>1994</v>
      </c>
      <c r="N3598">
        <v>4.3</v>
      </c>
      <c r="O3598">
        <v>-12170266</v>
      </c>
      <c r="R3598" t="s">
        <v>5026</v>
      </c>
      <c r="S3598" cm="1">
        <f t="array" ref="S3598">AVERAGE(IF(Table7[director_name]=R3598, Table7[imdb_score]))</f>
        <v>4.5999999999999996</v>
      </c>
      <c r="T3598" t="str">
        <f>IF(Table8[[#This Row],[Average]] &gt; $V$7, "Higher", "Lower")</f>
        <v>Lower</v>
      </c>
    </row>
    <row r="3599" spans="1:20" x14ac:dyDescent="0.3">
      <c r="A3599" t="s">
        <v>1148</v>
      </c>
      <c r="B3599">
        <v>110</v>
      </c>
      <c r="C3599">
        <v>127</v>
      </c>
      <c r="D3599">
        <v>301305</v>
      </c>
      <c r="E3599" t="s">
        <v>555</v>
      </c>
      <c r="F3599" t="s">
        <v>7355</v>
      </c>
      <c r="G3599" t="s">
        <v>7356</v>
      </c>
      <c r="H3599">
        <v>31414</v>
      </c>
      <c r="I3599">
        <v>180</v>
      </c>
      <c r="J3599" t="s">
        <v>47</v>
      </c>
      <c r="K3599" t="s">
        <v>30</v>
      </c>
      <c r="L3599">
        <v>13000000</v>
      </c>
      <c r="M3599">
        <v>2011</v>
      </c>
      <c r="N3599">
        <v>4.3</v>
      </c>
      <c r="O3599">
        <v>-12698695</v>
      </c>
      <c r="R3599" t="s">
        <v>5031</v>
      </c>
      <c r="S3599" cm="1">
        <f t="array" ref="S3599">AVERAGE(IF(Table7[director_name]=R3599, Table7[imdb_score]))</f>
        <v>4.5999999999999996</v>
      </c>
      <c r="T3599" t="str">
        <f>IF(Table8[[#This Row],[Average]] &gt; $V$7, "Higher", "Lower")</f>
        <v>Lower</v>
      </c>
    </row>
    <row r="3600" spans="1:20" x14ac:dyDescent="0.3">
      <c r="A3600" t="s">
        <v>4621</v>
      </c>
      <c r="B3600">
        <v>91</v>
      </c>
      <c r="C3600">
        <v>82</v>
      </c>
      <c r="D3600">
        <v>43575716</v>
      </c>
      <c r="E3600" t="s">
        <v>6934</v>
      </c>
      <c r="F3600" t="s">
        <v>1030</v>
      </c>
      <c r="G3600" t="s">
        <v>7357</v>
      </c>
      <c r="H3600">
        <v>10233</v>
      </c>
      <c r="I3600">
        <v>63</v>
      </c>
      <c r="J3600" t="s">
        <v>29</v>
      </c>
      <c r="K3600" t="s">
        <v>30</v>
      </c>
      <c r="L3600">
        <v>85000000</v>
      </c>
      <c r="M3600">
        <v>2010</v>
      </c>
      <c r="N3600">
        <v>4.3</v>
      </c>
      <c r="O3600">
        <v>-41424284</v>
      </c>
      <c r="R3600" t="s">
        <v>5022</v>
      </c>
      <c r="S3600" cm="1">
        <f t="array" ref="S3600">AVERAGE(IF(Table7[director_name]=R3600, Table7[imdb_score]))</f>
        <v>4.5999999999999996</v>
      </c>
      <c r="T3600" t="str">
        <f>IF(Table8[[#This Row],[Average]] &gt; $V$7, "Higher", "Lower")</f>
        <v>Lower</v>
      </c>
    </row>
    <row r="3601" spans="1:20" x14ac:dyDescent="0.3">
      <c r="A3601" t="s">
        <v>2988</v>
      </c>
      <c r="B3601">
        <v>77</v>
      </c>
      <c r="C3601">
        <v>101</v>
      </c>
      <c r="D3601">
        <v>26082914</v>
      </c>
      <c r="E3601" t="s">
        <v>2374</v>
      </c>
      <c r="F3601" t="s">
        <v>7358</v>
      </c>
      <c r="G3601" t="s">
        <v>7359</v>
      </c>
      <c r="H3601">
        <v>51349</v>
      </c>
      <c r="I3601">
        <v>213</v>
      </c>
      <c r="J3601" t="s">
        <v>29</v>
      </c>
      <c r="K3601" t="s">
        <v>30</v>
      </c>
      <c r="L3601">
        <v>87000000</v>
      </c>
      <c r="M3601">
        <v>2005</v>
      </c>
      <c r="N3601">
        <v>4.3</v>
      </c>
      <c r="O3601">
        <v>-60917086</v>
      </c>
      <c r="R3601" t="s">
        <v>5037</v>
      </c>
      <c r="S3601" cm="1">
        <f t="array" ref="S3601">AVERAGE(IF(Table7[director_name]=R3601, Table7[imdb_score]))</f>
        <v>4.5999999999999996</v>
      </c>
      <c r="T3601" t="str">
        <f>IF(Table8[[#This Row],[Average]] &gt; $V$7, "Higher", "Lower")</f>
        <v>Lower</v>
      </c>
    </row>
    <row r="3602" spans="1:20" x14ac:dyDescent="0.3">
      <c r="A3602" t="s">
        <v>2751</v>
      </c>
      <c r="B3602">
        <v>369</v>
      </c>
      <c r="C3602">
        <v>100</v>
      </c>
      <c r="D3602">
        <v>56114221</v>
      </c>
      <c r="E3602" t="s">
        <v>248</v>
      </c>
      <c r="F3602" t="s">
        <v>2762</v>
      </c>
      <c r="G3602" t="s">
        <v>7360</v>
      </c>
      <c r="H3602">
        <v>110486</v>
      </c>
      <c r="I3602">
        <v>695</v>
      </c>
      <c r="J3602" t="s">
        <v>29</v>
      </c>
      <c r="K3602" t="s">
        <v>30</v>
      </c>
      <c r="L3602">
        <v>120000000</v>
      </c>
      <c r="M3602">
        <v>2015</v>
      </c>
      <c r="N3602">
        <v>4.3</v>
      </c>
      <c r="O3602">
        <v>-63885779</v>
      </c>
      <c r="R3602" t="s">
        <v>5029</v>
      </c>
      <c r="S3602" cm="1">
        <f t="array" ref="S3602">AVERAGE(IF(Table7[director_name]=R3602, Table7[imdb_score]))</f>
        <v>4.5999999999999996</v>
      </c>
      <c r="T3602" t="str">
        <f>IF(Table8[[#This Row],[Average]] &gt; $V$7, "Higher", "Lower")</f>
        <v>Lower</v>
      </c>
    </row>
    <row r="3603" spans="1:20" x14ac:dyDescent="0.3">
      <c r="A3603" t="s">
        <v>4827</v>
      </c>
      <c r="B3603">
        <v>225</v>
      </c>
      <c r="C3603">
        <v>83</v>
      </c>
      <c r="D3603">
        <v>53245055</v>
      </c>
      <c r="E3603" t="s">
        <v>626</v>
      </c>
      <c r="F3603" t="s">
        <v>7361</v>
      </c>
      <c r="G3603" t="s">
        <v>7362</v>
      </c>
      <c r="H3603">
        <v>30570</v>
      </c>
      <c r="I3603">
        <v>290</v>
      </c>
      <c r="J3603" t="s">
        <v>29</v>
      </c>
      <c r="K3603" t="s">
        <v>30</v>
      </c>
      <c r="L3603">
        <v>1000000</v>
      </c>
      <c r="M3603">
        <v>2012</v>
      </c>
      <c r="N3603">
        <v>4.2</v>
      </c>
      <c r="O3603">
        <v>52245055</v>
      </c>
      <c r="R3603" t="s">
        <v>5024</v>
      </c>
      <c r="S3603" cm="1">
        <f t="array" ref="S3603">AVERAGE(IF(Table7[director_name]=R3603, Table7[imdb_score]))</f>
        <v>4.5999999999999996</v>
      </c>
      <c r="T3603" t="str">
        <f>IF(Table8[[#This Row],[Average]] &gt; $V$7, "Higher", "Lower")</f>
        <v>Lower</v>
      </c>
    </row>
    <row r="3604" spans="1:20" x14ac:dyDescent="0.3">
      <c r="A3604" t="s">
        <v>3463</v>
      </c>
      <c r="B3604">
        <v>131</v>
      </c>
      <c r="C3604">
        <v>102</v>
      </c>
      <c r="D3604">
        <v>79566871</v>
      </c>
      <c r="E3604" t="s">
        <v>5323</v>
      </c>
      <c r="F3604" t="s">
        <v>7363</v>
      </c>
      <c r="G3604" t="s">
        <v>7364</v>
      </c>
      <c r="H3604">
        <v>31760</v>
      </c>
      <c r="I3604">
        <v>140</v>
      </c>
      <c r="J3604" t="s">
        <v>29</v>
      </c>
      <c r="K3604" t="s">
        <v>30</v>
      </c>
      <c r="L3604">
        <v>30000000</v>
      </c>
      <c r="M3604">
        <v>2009</v>
      </c>
      <c r="N3604">
        <v>4.2</v>
      </c>
      <c r="O3604">
        <v>49566871</v>
      </c>
      <c r="R3604" t="s">
        <v>5020</v>
      </c>
      <c r="S3604" cm="1">
        <f t="array" ref="S3604">AVERAGE(IF(Table7[director_name]=R3604, Table7[imdb_score]))</f>
        <v>4.5999999999999996</v>
      </c>
      <c r="T3604" t="str">
        <f>IF(Table8[[#This Row],[Average]] &gt; $V$7, "Higher", "Lower")</f>
        <v>Lower</v>
      </c>
    </row>
    <row r="3605" spans="1:20" x14ac:dyDescent="0.3">
      <c r="A3605" t="s">
        <v>5101</v>
      </c>
      <c r="B3605">
        <v>159</v>
      </c>
      <c r="C3605">
        <v>81</v>
      </c>
      <c r="D3605">
        <v>22757819</v>
      </c>
      <c r="E3605" t="s">
        <v>840</v>
      </c>
      <c r="F3605" t="s">
        <v>7365</v>
      </c>
      <c r="G3605" t="s">
        <v>7366</v>
      </c>
      <c r="H3605">
        <v>13521</v>
      </c>
      <c r="I3605">
        <v>150</v>
      </c>
      <c r="J3605" t="s">
        <v>29</v>
      </c>
      <c r="K3605" t="s">
        <v>30</v>
      </c>
      <c r="L3605">
        <v>100000</v>
      </c>
      <c r="M3605">
        <v>2015</v>
      </c>
      <c r="N3605">
        <v>4.2</v>
      </c>
      <c r="O3605">
        <v>22657819</v>
      </c>
      <c r="R3605" t="s">
        <v>5034</v>
      </c>
      <c r="S3605" cm="1">
        <f t="array" ref="S3605">AVERAGE(IF(Table7[director_name]=R3605, Table7[imdb_score]))</f>
        <v>4.5999999999999996</v>
      </c>
      <c r="T3605" t="str">
        <f>IF(Table8[[#This Row],[Average]] &gt; $V$7, "Higher", "Lower")</f>
        <v>Lower</v>
      </c>
    </row>
    <row r="3606" spans="1:20" x14ac:dyDescent="0.3">
      <c r="A3606" t="s">
        <v>5098</v>
      </c>
      <c r="B3606">
        <v>41</v>
      </c>
      <c r="C3606">
        <v>97</v>
      </c>
      <c r="D3606">
        <v>1046166</v>
      </c>
      <c r="E3606" t="s">
        <v>342</v>
      </c>
      <c r="F3606" t="s">
        <v>5900</v>
      </c>
      <c r="G3606" t="s">
        <v>7367</v>
      </c>
      <c r="H3606">
        <v>2599</v>
      </c>
      <c r="I3606">
        <v>45</v>
      </c>
      <c r="J3606" t="s">
        <v>29</v>
      </c>
      <c r="K3606" t="s">
        <v>227</v>
      </c>
      <c r="L3606">
        <v>9000000</v>
      </c>
      <c r="M3606">
        <v>2005</v>
      </c>
      <c r="N3606">
        <v>4.2</v>
      </c>
      <c r="O3606">
        <v>-7953834</v>
      </c>
      <c r="R3606" t="s">
        <v>5018</v>
      </c>
      <c r="S3606" cm="1">
        <f t="array" ref="S3606">AVERAGE(IF(Table7[director_name]=R3606, Table7[imdb_score]))</f>
        <v>4.5999999999999996</v>
      </c>
      <c r="T3606" t="str">
        <f>IF(Table8[[#This Row],[Average]] &gt; $V$7, "Higher", "Lower")</f>
        <v>Lower</v>
      </c>
    </row>
    <row r="3607" spans="1:20" x14ac:dyDescent="0.3">
      <c r="A3607" t="s">
        <v>4511</v>
      </c>
      <c r="B3607">
        <v>98</v>
      </c>
      <c r="C3607">
        <v>87</v>
      </c>
      <c r="D3607">
        <v>33643461</v>
      </c>
      <c r="E3607" t="s">
        <v>1669</v>
      </c>
      <c r="F3607" t="s">
        <v>490</v>
      </c>
      <c r="G3607" t="s">
        <v>7368</v>
      </c>
      <c r="H3607">
        <v>11257</v>
      </c>
      <c r="I3607">
        <v>65</v>
      </c>
      <c r="J3607" t="s">
        <v>29</v>
      </c>
      <c r="K3607" t="s">
        <v>30</v>
      </c>
      <c r="L3607">
        <v>50000000</v>
      </c>
      <c r="M3607">
        <v>2010</v>
      </c>
      <c r="N3607">
        <v>4.2</v>
      </c>
      <c r="O3607">
        <v>-16356539</v>
      </c>
      <c r="R3607" t="s">
        <v>5014</v>
      </c>
      <c r="S3607" cm="1">
        <f t="array" ref="S3607">AVERAGE(IF(Table7[director_name]=R3607, Table7[imdb_score]))</f>
        <v>4.5999999999999996</v>
      </c>
      <c r="T3607" t="str">
        <f>IF(Table8[[#This Row],[Average]] &gt; $V$7, "Higher", "Lower")</f>
        <v>Lower</v>
      </c>
    </row>
    <row r="3608" spans="1:20" x14ac:dyDescent="0.3">
      <c r="A3608" t="s">
        <v>475</v>
      </c>
      <c r="B3608">
        <v>280</v>
      </c>
      <c r="C3608">
        <v>103</v>
      </c>
      <c r="D3608">
        <v>131564731</v>
      </c>
      <c r="E3608" t="s">
        <v>4712</v>
      </c>
      <c r="F3608" t="s">
        <v>7369</v>
      </c>
      <c r="G3608" t="s">
        <v>7370</v>
      </c>
      <c r="H3608">
        <v>118951</v>
      </c>
      <c r="I3608">
        <v>1382</v>
      </c>
      <c r="J3608" t="s">
        <v>29</v>
      </c>
      <c r="K3608" t="s">
        <v>30</v>
      </c>
      <c r="L3608">
        <v>150000000</v>
      </c>
      <c r="M3608">
        <v>2010</v>
      </c>
      <c r="N3608">
        <v>4.2</v>
      </c>
      <c r="O3608">
        <v>-18435269</v>
      </c>
      <c r="R3608" t="s">
        <v>5016</v>
      </c>
      <c r="S3608" cm="1">
        <f t="array" ref="S3608">AVERAGE(IF(Table7[director_name]=R3608, Table7[imdb_score]))</f>
        <v>4.5999999999999996</v>
      </c>
      <c r="T3608" t="str">
        <f>IF(Table8[[#This Row],[Average]] &gt; $V$7, "Higher", "Lower")</f>
        <v>Lower</v>
      </c>
    </row>
    <row r="3609" spans="1:20" x14ac:dyDescent="0.3">
      <c r="A3609" t="s">
        <v>4721</v>
      </c>
      <c r="B3609">
        <v>63</v>
      </c>
      <c r="C3609">
        <v>83</v>
      </c>
      <c r="D3609">
        <v>11631245</v>
      </c>
      <c r="E3609" t="s">
        <v>7371</v>
      </c>
      <c r="F3609" t="s">
        <v>2003</v>
      </c>
      <c r="G3609" t="s">
        <v>7372</v>
      </c>
      <c r="H3609">
        <v>15015</v>
      </c>
      <c r="I3609">
        <v>113</v>
      </c>
      <c r="J3609" t="s">
        <v>29</v>
      </c>
      <c r="K3609" t="s">
        <v>30</v>
      </c>
      <c r="L3609">
        <v>35000000</v>
      </c>
      <c r="M3609">
        <v>2006</v>
      </c>
      <c r="N3609">
        <v>4.2</v>
      </c>
      <c r="O3609">
        <v>-23368755</v>
      </c>
      <c r="R3609" t="s">
        <v>5042</v>
      </c>
      <c r="S3609" cm="1">
        <f t="array" ref="S3609">AVERAGE(IF(Table7[director_name]=R3609, Table7[imdb_score]))</f>
        <v>4.5500000000000007</v>
      </c>
      <c r="T3609" t="str">
        <f>IF(Table8[[#This Row],[Average]] &gt; $V$7, "Higher", "Lower")</f>
        <v>Lower</v>
      </c>
    </row>
    <row r="3610" spans="1:20" x14ac:dyDescent="0.3">
      <c r="A3610" t="s">
        <v>5096</v>
      </c>
      <c r="B3610">
        <v>49</v>
      </c>
      <c r="C3610">
        <v>107</v>
      </c>
      <c r="D3610">
        <v>14375181</v>
      </c>
      <c r="E3610" t="s">
        <v>7373</v>
      </c>
      <c r="F3610" t="s">
        <v>7374</v>
      </c>
      <c r="G3610" t="s">
        <v>7375</v>
      </c>
      <c r="H3610">
        <v>8692</v>
      </c>
      <c r="I3610">
        <v>126</v>
      </c>
      <c r="J3610" t="s">
        <v>29</v>
      </c>
      <c r="K3610" t="s">
        <v>30</v>
      </c>
      <c r="L3610">
        <v>51000000</v>
      </c>
      <c r="M3610">
        <v>1987</v>
      </c>
      <c r="N3610">
        <v>4.2</v>
      </c>
      <c r="O3610">
        <v>-36624819</v>
      </c>
      <c r="R3610" t="s">
        <v>5039</v>
      </c>
      <c r="S3610" cm="1">
        <f t="array" ref="S3610">AVERAGE(IF(Table7[director_name]=R3610, Table7[imdb_score]))</f>
        <v>4.5500000000000007</v>
      </c>
      <c r="T3610" t="str">
        <f>IF(Table8[[#This Row],[Average]] &gt; $V$7, "Higher", "Lower")</f>
        <v>Lower</v>
      </c>
    </row>
    <row r="3611" spans="1:20" x14ac:dyDescent="0.3">
      <c r="A3611" t="s">
        <v>4761</v>
      </c>
      <c r="B3611">
        <v>113</v>
      </c>
      <c r="C3611">
        <v>102</v>
      </c>
      <c r="D3611">
        <v>1891821</v>
      </c>
      <c r="E3611" t="s">
        <v>3165</v>
      </c>
      <c r="F3611" t="s">
        <v>1285</v>
      </c>
      <c r="G3611" t="s">
        <v>7376</v>
      </c>
      <c r="H3611">
        <v>16474</v>
      </c>
      <c r="I3611">
        <v>301</v>
      </c>
      <c r="J3611" t="s">
        <v>29</v>
      </c>
      <c r="K3611" t="s">
        <v>200</v>
      </c>
      <c r="L3611">
        <v>52000000</v>
      </c>
      <c r="M3611">
        <v>2005</v>
      </c>
      <c r="N3611">
        <v>4.2</v>
      </c>
      <c r="O3611">
        <v>-50108179</v>
      </c>
      <c r="R3611" t="s">
        <v>5039</v>
      </c>
      <c r="S3611" cm="1">
        <f t="array" ref="S3611">AVERAGE(IF(Table7[director_name]=R3611, Table7[imdb_score]))</f>
        <v>4.5500000000000007</v>
      </c>
      <c r="T3611" t="str">
        <f>IF(Table8[[#This Row],[Average]] &gt; $V$7, "Higher", "Lower")</f>
        <v>Lower</v>
      </c>
    </row>
    <row r="3612" spans="1:20" x14ac:dyDescent="0.3">
      <c r="A3612" t="s">
        <v>1468</v>
      </c>
      <c r="B3612">
        <v>76</v>
      </c>
      <c r="C3612">
        <v>95</v>
      </c>
      <c r="D3612">
        <v>6768055</v>
      </c>
      <c r="E3612" t="s">
        <v>5827</v>
      </c>
      <c r="F3612" t="s">
        <v>3140</v>
      </c>
      <c r="G3612" t="s">
        <v>7377</v>
      </c>
      <c r="H3612">
        <v>11148</v>
      </c>
      <c r="I3612">
        <v>229</v>
      </c>
      <c r="J3612" t="s">
        <v>29</v>
      </c>
      <c r="K3612" t="s">
        <v>200</v>
      </c>
      <c r="L3612">
        <v>57000000</v>
      </c>
      <c r="M3612">
        <v>2004</v>
      </c>
      <c r="N3612">
        <v>4.2</v>
      </c>
      <c r="O3612">
        <v>-50231945</v>
      </c>
      <c r="R3612" t="s">
        <v>5042</v>
      </c>
      <c r="S3612" cm="1">
        <f t="array" ref="S3612">AVERAGE(IF(Table7[director_name]=R3612, Table7[imdb_score]))</f>
        <v>4.5500000000000007</v>
      </c>
      <c r="T3612" t="str">
        <f>IF(Table8[[#This Row],[Average]] &gt; $V$7, "Higher", "Lower")</f>
        <v>Lower</v>
      </c>
    </row>
    <row r="3613" spans="1:20" x14ac:dyDescent="0.3">
      <c r="A3613" t="s">
        <v>2758</v>
      </c>
      <c r="B3613">
        <v>156</v>
      </c>
      <c r="C3613">
        <v>99</v>
      </c>
      <c r="D3613">
        <v>18821279</v>
      </c>
      <c r="E3613" t="s">
        <v>309</v>
      </c>
      <c r="F3613" t="s">
        <v>7378</v>
      </c>
      <c r="G3613" t="s">
        <v>7379</v>
      </c>
      <c r="H3613">
        <v>44891</v>
      </c>
      <c r="I3613">
        <v>202</v>
      </c>
      <c r="J3613" t="s">
        <v>29</v>
      </c>
      <c r="K3613" t="s">
        <v>30</v>
      </c>
      <c r="L3613">
        <v>70000000</v>
      </c>
      <c r="M3613">
        <v>2014</v>
      </c>
      <c r="N3613">
        <v>4.2</v>
      </c>
      <c r="O3613">
        <v>-51178721</v>
      </c>
      <c r="R3613" t="s">
        <v>5047</v>
      </c>
      <c r="S3613" cm="1">
        <f t="array" ref="S3613">AVERAGE(IF(Table7[director_name]=R3613, Table7[imdb_score]))</f>
        <v>4.5</v>
      </c>
      <c r="T3613" t="str">
        <f>IF(Table8[[#This Row],[Average]] &gt; $V$7, "Higher", "Lower")</f>
        <v>Lower</v>
      </c>
    </row>
    <row r="3614" spans="1:20" x14ac:dyDescent="0.3">
      <c r="A3614" t="s">
        <v>3511</v>
      </c>
      <c r="B3614">
        <v>159</v>
      </c>
      <c r="C3614">
        <v>116</v>
      </c>
      <c r="D3614">
        <v>5851188</v>
      </c>
      <c r="E3614" t="s">
        <v>1366</v>
      </c>
      <c r="F3614" t="s">
        <v>1006</v>
      </c>
      <c r="G3614" t="s">
        <v>7380</v>
      </c>
      <c r="H3614">
        <v>31124</v>
      </c>
      <c r="I3614">
        <v>313</v>
      </c>
      <c r="J3614" t="s">
        <v>29</v>
      </c>
      <c r="K3614" t="s">
        <v>200</v>
      </c>
      <c r="L3614">
        <v>70000000</v>
      </c>
      <c r="M3614">
        <v>2006</v>
      </c>
      <c r="N3614">
        <v>4.2</v>
      </c>
      <c r="O3614">
        <v>-64148812</v>
      </c>
      <c r="R3614" t="s">
        <v>5049</v>
      </c>
      <c r="S3614" cm="1">
        <f t="array" ref="S3614">AVERAGE(IF(Table7[director_name]=R3614, Table7[imdb_score]))</f>
        <v>4.5</v>
      </c>
      <c r="T3614" t="str">
        <f>IF(Table8[[#This Row],[Average]] &gt; $V$7, "Higher", "Lower")</f>
        <v>Lower</v>
      </c>
    </row>
    <row r="3615" spans="1:20" x14ac:dyDescent="0.3">
      <c r="A3615" t="s">
        <v>5103</v>
      </c>
      <c r="B3615">
        <v>362</v>
      </c>
      <c r="C3615">
        <v>129</v>
      </c>
      <c r="D3615">
        <v>166147885</v>
      </c>
      <c r="E3615" t="s">
        <v>588</v>
      </c>
      <c r="F3615" t="s">
        <v>1912</v>
      </c>
      <c r="G3615" t="s">
        <v>7381</v>
      </c>
      <c r="H3615">
        <v>220020</v>
      </c>
      <c r="I3615">
        <v>1360</v>
      </c>
      <c r="J3615" t="s">
        <v>29</v>
      </c>
      <c r="K3615" t="s">
        <v>30</v>
      </c>
      <c r="L3615">
        <v>40000000</v>
      </c>
      <c r="M3615">
        <v>2015</v>
      </c>
      <c r="N3615">
        <v>4.0999999999999996</v>
      </c>
      <c r="O3615">
        <v>126147885</v>
      </c>
      <c r="R3615" t="s">
        <v>5055</v>
      </c>
      <c r="S3615" cm="1">
        <f t="array" ref="S3615">AVERAGE(IF(Table7[director_name]=R3615, Table7[imdb_score]))</f>
        <v>4.5</v>
      </c>
      <c r="T3615" t="str">
        <f>IF(Table8[[#This Row],[Average]] &gt; $V$7, "Higher", "Lower")</f>
        <v>Lower</v>
      </c>
    </row>
    <row r="3616" spans="1:20" x14ac:dyDescent="0.3">
      <c r="A3616" t="s">
        <v>1655</v>
      </c>
      <c r="B3616">
        <v>93</v>
      </c>
      <c r="C3616">
        <v>84</v>
      </c>
      <c r="D3616">
        <v>111760631</v>
      </c>
      <c r="E3616" t="s">
        <v>5827</v>
      </c>
      <c r="F3616" t="s">
        <v>503</v>
      </c>
      <c r="G3616" t="s">
        <v>7382</v>
      </c>
      <c r="H3616">
        <v>40227</v>
      </c>
      <c r="I3616">
        <v>188</v>
      </c>
      <c r="J3616" t="s">
        <v>29</v>
      </c>
      <c r="K3616" t="s">
        <v>30</v>
      </c>
      <c r="L3616">
        <v>38000000</v>
      </c>
      <c r="M3616">
        <v>2003</v>
      </c>
      <c r="N3616">
        <v>4.0999999999999996</v>
      </c>
      <c r="O3616">
        <v>73760631</v>
      </c>
      <c r="R3616" t="s">
        <v>5053</v>
      </c>
      <c r="S3616" cm="1">
        <f t="array" ref="S3616">AVERAGE(IF(Table7[director_name]=R3616, Table7[imdb_score]))</f>
        <v>4.5</v>
      </c>
      <c r="T3616" t="str">
        <f>IF(Table8[[#This Row],[Average]] &gt; $V$7, "Higher", "Lower")</f>
        <v>Lower</v>
      </c>
    </row>
    <row r="3617" spans="1:20" x14ac:dyDescent="0.3">
      <c r="A3617" t="s">
        <v>4989</v>
      </c>
      <c r="B3617">
        <v>36</v>
      </c>
      <c r="C3617">
        <v>113</v>
      </c>
      <c r="D3617">
        <v>51697449</v>
      </c>
      <c r="E3617" t="s">
        <v>73</v>
      </c>
      <c r="F3617" t="s">
        <v>7383</v>
      </c>
      <c r="G3617" t="s">
        <v>7384</v>
      </c>
      <c r="H3617">
        <v>8346</v>
      </c>
      <c r="I3617">
        <v>59</v>
      </c>
      <c r="J3617" t="s">
        <v>29</v>
      </c>
      <c r="K3617" t="s">
        <v>30</v>
      </c>
      <c r="L3617">
        <v>13000000</v>
      </c>
      <c r="M3617">
        <v>2009</v>
      </c>
      <c r="N3617">
        <v>4.0999999999999996</v>
      </c>
      <c r="O3617">
        <v>38697449</v>
      </c>
      <c r="R3617" t="s">
        <v>5044</v>
      </c>
      <c r="S3617" cm="1">
        <f t="array" ref="S3617">AVERAGE(IF(Table7[director_name]=R3617, Table7[imdb_score]))</f>
        <v>4.5</v>
      </c>
      <c r="T3617" t="str">
        <f>IF(Table8[[#This Row],[Average]] &gt; $V$7, "Higher", "Lower")</f>
        <v>Lower</v>
      </c>
    </row>
    <row r="3618" spans="1:20" x14ac:dyDescent="0.3">
      <c r="A3618" t="s">
        <v>4923</v>
      </c>
      <c r="B3618">
        <v>140</v>
      </c>
      <c r="C3618">
        <v>89</v>
      </c>
      <c r="D3618">
        <v>46363118</v>
      </c>
      <c r="E3618" t="s">
        <v>4875</v>
      </c>
      <c r="F3618" t="s">
        <v>7385</v>
      </c>
      <c r="G3618" t="s">
        <v>7386</v>
      </c>
      <c r="H3618">
        <v>25960</v>
      </c>
      <c r="I3618">
        <v>389</v>
      </c>
      <c r="J3618" t="s">
        <v>29</v>
      </c>
      <c r="K3618" t="s">
        <v>30</v>
      </c>
      <c r="L3618">
        <v>20000000</v>
      </c>
      <c r="M3618">
        <v>2005</v>
      </c>
      <c r="N3618">
        <v>4.0999999999999996</v>
      </c>
      <c r="O3618">
        <v>26363118</v>
      </c>
      <c r="R3618" t="s">
        <v>5057</v>
      </c>
      <c r="S3618" cm="1">
        <f t="array" ref="S3618">AVERAGE(IF(Table7[director_name]=R3618, Table7[imdb_score]))</f>
        <v>4.5</v>
      </c>
      <c r="T3618" t="str">
        <f>IF(Table8[[#This Row],[Average]] &gt; $V$7, "Higher", "Lower")</f>
        <v>Lower</v>
      </c>
    </row>
    <row r="3619" spans="1:20" x14ac:dyDescent="0.3">
      <c r="A3619" t="s">
        <v>5105</v>
      </c>
      <c r="B3619">
        <v>70</v>
      </c>
      <c r="C3619">
        <v>110</v>
      </c>
      <c r="D3619">
        <v>97360069</v>
      </c>
      <c r="E3619" t="s">
        <v>5827</v>
      </c>
      <c r="F3619" t="s">
        <v>167</v>
      </c>
      <c r="G3619" t="s">
        <v>7387</v>
      </c>
      <c r="H3619">
        <v>36491</v>
      </c>
      <c r="I3619">
        <v>231</v>
      </c>
      <c r="J3619" t="s">
        <v>29</v>
      </c>
      <c r="K3619" t="s">
        <v>30</v>
      </c>
      <c r="L3619">
        <v>75000000</v>
      </c>
      <c r="M3619">
        <v>1999</v>
      </c>
      <c r="N3619">
        <v>4.0999999999999996</v>
      </c>
      <c r="O3619">
        <v>22360069</v>
      </c>
      <c r="R3619" t="s">
        <v>5059</v>
      </c>
      <c r="S3619" cm="1">
        <f t="array" ref="S3619">AVERAGE(IF(Table7[director_name]=R3619, Table7[imdb_score]))</f>
        <v>4.4499999999999993</v>
      </c>
      <c r="T3619" t="str">
        <f>IF(Table8[[#This Row],[Average]] &gt; $V$7, "Higher", "Lower")</f>
        <v>Lower</v>
      </c>
    </row>
    <row r="3620" spans="1:20" x14ac:dyDescent="0.3">
      <c r="A3620" t="s">
        <v>2250</v>
      </c>
      <c r="B3620">
        <v>83</v>
      </c>
      <c r="C3620">
        <v>106</v>
      </c>
      <c r="D3620">
        <v>28873374</v>
      </c>
      <c r="E3620" t="s">
        <v>232</v>
      </c>
      <c r="F3620" t="s">
        <v>7388</v>
      </c>
      <c r="G3620" t="s">
        <v>7389</v>
      </c>
      <c r="H3620">
        <v>22161</v>
      </c>
      <c r="I3620">
        <v>68</v>
      </c>
      <c r="J3620" t="s">
        <v>29</v>
      </c>
      <c r="K3620" t="s">
        <v>30</v>
      </c>
      <c r="L3620">
        <v>10000000</v>
      </c>
      <c r="M3620">
        <v>2013</v>
      </c>
      <c r="N3620">
        <v>4.0999999999999996</v>
      </c>
      <c r="O3620">
        <v>18873374</v>
      </c>
      <c r="R3620" t="s">
        <v>5059</v>
      </c>
      <c r="S3620" cm="1">
        <f t="array" ref="S3620">AVERAGE(IF(Table7[director_name]=R3620, Table7[imdb_score]))</f>
        <v>4.4499999999999993</v>
      </c>
      <c r="T3620" t="str">
        <f>IF(Table8[[#This Row],[Average]] &gt; $V$7, "Higher", "Lower")</f>
        <v>Lower</v>
      </c>
    </row>
    <row r="3621" spans="1:20" x14ac:dyDescent="0.3">
      <c r="A3621" t="s">
        <v>5122</v>
      </c>
      <c r="B3621">
        <v>151</v>
      </c>
      <c r="C3621">
        <v>94</v>
      </c>
      <c r="D3621">
        <v>30259652</v>
      </c>
      <c r="E3621" t="s">
        <v>4589</v>
      </c>
      <c r="F3621" t="s">
        <v>841</v>
      </c>
      <c r="G3621" t="s">
        <v>7390</v>
      </c>
      <c r="H3621">
        <v>26905</v>
      </c>
      <c r="I3621">
        <v>614</v>
      </c>
      <c r="J3621" t="s">
        <v>29</v>
      </c>
      <c r="K3621" t="s">
        <v>30</v>
      </c>
      <c r="L3621">
        <v>15000000</v>
      </c>
      <c r="M3621">
        <v>2002</v>
      </c>
      <c r="N3621">
        <v>4.0999999999999996</v>
      </c>
      <c r="O3621">
        <v>15259652</v>
      </c>
      <c r="R3621" t="s">
        <v>5070</v>
      </c>
      <c r="S3621" cm="1">
        <f t="array" ref="S3621">AVERAGE(IF(Table7[director_name]=R3621, Table7[imdb_score]))</f>
        <v>4.4000000000000004</v>
      </c>
      <c r="T3621" t="str">
        <f>IF(Table8[[#This Row],[Average]] &gt; $V$7, "Higher", "Lower")</f>
        <v>Lower</v>
      </c>
    </row>
    <row r="3622" spans="1:20" x14ac:dyDescent="0.3">
      <c r="A3622" t="s">
        <v>5113</v>
      </c>
      <c r="B3622">
        <v>108</v>
      </c>
      <c r="C3622">
        <v>97</v>
      </c>
      <c r="D3622">
        <v>21468807</v>
      </c>
      <c r="E3622" t="s">
        <v>211</v>
      </c>
      <c r="F3622" t="s">
        <v>4781</v>
      </c>
      <c r="G3622" t="s">
        <v>7391</v>
      </c>
      <c r="H3622">
        <v>13048</v>
      </c>
      <c r="I3622">
        <v>227</v>
      </c>
      <c r="J3622" t="s">
        <v>29</v>
      </c>
      <c r="K3622" t="s">
        <v>30</v>
      </c>
      <c r="L3622">
        <v>14000000</v>
      </c>
      <c r="M3622">
        <v>2000</v>
      </c>
      <c r="N3622">
        <v>4.0999999999999996</v>
      </c>
      <c r="O3622">
        <v>7468807</v>
      </c>
      <c r="R3622" t="s">
        <v>5072</v>
      </c>
      <c r="S3622" cm="1">
        <f t="array" ref="S3622">AVERAGE(IF(Table7[director_name]=R3622, Table7[imdb_score]))</f>
        <v>4.4000000000000004</v>
      </c>
      <c r="T3622" t="str">
        <f>IF(Table8[[#This Row],[Average]] &gt; $V$7, "Higher", "Lower")</f>
        <v>Lower</v>
      </c>
    </row>
    <row r="3623" spans="1:20" x14ac:dyDescent="0.3">
      <c r="A3623" t="s">
        <v>5115</v>
      </c>
      <c r="B3623">
        <v>8</v>
      </c>
      <c r="C3623">
        <v>88</v>
      </c>
      <c r="D3623">
        <v>721</v>
      </c>
      <c r="E3623" t="s">
        <v>4219</v>
      </c>
      <c r="F3623" t="s">
        <v>3468</v>
      </c>
      <c r="G3623" t="s">
        <v>7392</v>
      </c>
      <c r="H3623">
        <v>783</v>
      </c>
      <c r="I3623">
        <v>12</v>
      </c>
      <c r="J3623" t="s">
        <v>29</v>
      </c>
      <c r="K3623" t="s">
        <v>227</v>
      </c>
      <c r="L3623">
        <v>1000000</v>
      </c>
      <c r="M3623">
        <v>2006</v>
      </c>
      <c r="N3623">
        <v>4.0999999999999996</v>
      </c>
      <c r="O3623">
        <v>-999279</v>
      </c>
      <c r="R3623" t="s">
        <v>5075</v>
      </c>
      <c r="S3623" cm="1">
        <f t="array" ref="S3623">AVERAGE(IF(Table7[director_name]=R3623, Table7[imdb_score]))</f>
        <v>4.4000000000000004</v>
      </c>
      <c r="T3623" t="str">
        <f>IF(Table8[[#This Row],[Average]] &gt; $V$7, "Higher", "Lower")</f>
        <v>Lower</v>
      </c>
    </row>
    <row r="3624" spans="1:20" x14ac:dyDescent="0.3">
      <c r="A3624" t="s">
        <v>5128</v>
      </c>
      <c r="B3624">
        <v>63</v>
      </c>
      <c r="C3624">
        <v>88</v>
      </c>
      <c r="D3624">
        <v>143000</v>
      </c>
      <c r="E3624" t="s">
        <v>840</v>
      </c>
      <c r="F3624" t="s">
        <v>7393</v>
      </c>
      <c r="G3624" t="s">
        <v>7394</v>
      </c>
      <c r="H3624">
        <v>4122</v>
      </c>
      <c r="I3624">
        <v>48</v>
      </c>
      <c r="J3624" t="s">
        <v>29</v>
      </c>
      <c r="K3624" t="s">
        <v>30</v>
      </c>
      <c r="L3624">
        <v>5000000</v>
      </c>
      <c r="M3624">
        <v>2009</v>
      </c>
      <c r="N3624">
        <v>4.0999999999999996</v>
      </c>
      <c r="O3624">
        <v>-4857000</v>
      </c>
      <c r="R3624" t="s">
        <v>5068</v>
      </c>
      <c r="S3624" cm="1">
        <f t="array" ref="S3624">AVERAGE(IF(Table7[director_name]=R3624, Table7[imdb_score]))</f>
        <v>4.4000000000000004</v>
      </c>
      <c r="T3624" t="str">
        <f>IF(Table8[[#This Row],[Average]] &gt; $V$7, "Higher", "Lower")</f>
        <v>Lower</v>
      </c>
    </row>
    <row r="3625" spans="1:20" x14ac:dyDescent="0.3">
      <c r="A3625" t="s">
        <v>5117</v>
      </c>
      <c r="B3625">
        <v>23</v>
      </c>
      <c r="C3625">
        <v>95</v>
      </c>
      <c r="D3625">
        <v>4006906</v>
      </c>
      <c r="E3625" t="s">
        <v>338</v>
      </c>
      <c r="F3625" t="s">
        <v>3723</v>
      </c>
      <c r="G3625" t="s">
        <v>7395</v>
      </c>
      <c r="H3625">
        <v>3229</v>
      </c>
      <c r="I3625">
        <v>20</v>
      </c>
      <c r="J3625" t="s">
        <v>29</v>
      </c>
      <c r="K3625" t="s">
        <v>30</v>
      </c>
      <c r="L3625">
        <v>15000000</v>
      </c>
      <c r="M3625">
        <v>2005</v>
      </c>
      <c r="N3625">
        <v>4.0999999999999996</v>
      </c>
      <c r="O3625">
        <v>-10993094</v>
      </c>
      <c r="R3625" t="s">
        <v>5063</v>
      </c>
      <c r="S3625" cm="1">
        <f t="array" ref="S3625">AVERAGE(IF(Table7[director_name]=R3625, Table7[imdb_score]))</f>
        <v>4.4000000000000004</v>
      </c>
      <c r="T3625" t="str">
        <f>IF(Table8[[#This Row],[Average]] &gt; $V$7, "Higher", "Lower")</f>
        <v>Lower</v>
      </c>
    </row>
    <row r="3626" spans="1:20" x14ac:dyDescent="0.3">
      <c r="A3626" t="s">
        <v>5131</v>
      </c>
      <c r="B3626">
        <v>46</v>
      </c>
      <c r="C3626">
        <v>85</v>
      </c>
      <c r="D3626">
        <v>4356743</v>
      </c>
      <c r="E3626" t="s">
        <v>4368</v>
      </c>
      <c r="F3626" t="s">
        <v>4042</v>
      </c>
      <c r="G3626" t="s">
        <v>7396</v>
      </c>
      <c r="H3626">
        <v>3662</v>
      </c>
      <c r="I3626">
        <v>79</v>
      </c>
      <c r="J3626" t="s">
        <v>29</v>
      </c>
      <c r="K3626" t="s">
        <v>30</v>
      </c>
      <c r="L3626">
        <v>16000000</v>
      </c>
      <c r="M3626">
        <v>2001</v>
      </c>
      <c r="N3626">
        <v>4.0999999999999996</v>
      </c>
      <c r="O3626">
        <v>-11643257</v>
      </c>
      <c r="R3626" t="s">
        <v>5065</v>
      </c>
      <c r="S3626" cm="1">
        <f t="array" ref="S3626">AVERAGE(IF(Table7[director_name]=R3626, Table7[imdb_score]))</f>
        <v>4.4000000000000004</v>
      </c>
      <c r="T3626" t="str">
        <f>IF(Table8[[#This Row],[Average]] &gt; $V$7, "Higher", "Lower")</f>
        <v>Lower</v>
      </c>
    </row>
    <row r="3627" spans="1:20" x14ac:dyDescent="0.3">
      <c r="A3627" t="s">
        <v>5133</v>
      </c>
      <c r="B3627">
        <v>145</v>
      </c>
      <c r="C3627">
        <v>83</v>
      </c>
      <c r="D3627">
        <v>4930798</v>
      </c>
      <c r="E3627" t="s">
        <v>840</v>
      </c>
      <c r="F3627" t="s">
        <v>7397</v>
      </c>
      <c r="G3627" t="s">
        <v>7398</v>
      </c>
      <c r="H3627">
        <v>16268</v>
      </c>
      <c r="I3627">
        <v>108</v>
      </c>
      <c r="J3627" t="s">
        <v>29</v>
      </c>
      <c r="K3627" t="s">
        <v>30</v>
      </c>
      <c r="L3627">
        <v>17000000</v>
      </c>
      <c r="M3627">
        <v>2012</v>
      </c>
      <c r="N3627">
        <v>4.0999999999999996</v>
      </c>
      <c r="O3627">
        <v>-12069202</v>
      </c>
      <c r="R3627" t="s">
        <v>5078</v>
      </c>
      <c r="S3627" cm="1">
        <f t="array" ref="S3627">AVERAGE(IF(Table7[director_name]=R3627, Table7[imdb_score]))</f>
        <v>4.3999999999999995</v>
      </c>
      <c r="T3627" t="str">
        <f>IF(Table8[[#This Row],[Average]] &gt; $V$7, "Higher", "Lower")</f>
        <v>Lower</v>
      </c>
    </row>
    <row r="3628" spans="1:20" x14ac:dyDescent="0.3">
      <c r="A3628" t="s">
        <v>5135</v>
      </c>
      <c r="B3628">
        <v>75</v>
      </c>
      <c r="C3628">
        <v>83</v>
      </c>
      <c r="D3628">
        <v>10431220</v>
      </c>
      <c r="E3628" t="s">
        <v>105</v>
      </c>
      <c r="F3628" t="s">
        <v>6469</v>
      </c>
      <c r="G3628" t="s">
        <v>7399</v>
      </c>
      <c r="H3628">
        <v>24216</v>
      </c>
      <c r="I3628">
        <v>162</v>
      </c>
      <c r="J3628" t="s">
        <v>29</v>
      </c>
      <c r="K3628" t="s">
        <v>30</v>
      </c>
      <c r="L3628">
        <v>24000000</v>
      </c>
      <c r="M3628">
        <v>1999</v>
      </c>
      <c r="N3628">
        <v>4.0999999999999996</v>
      </c>
      <c r="O3628">
        <v>-13568780</v>
      </c>
      <c r="R3628" t="s">
        <v>5078</v>
      </c>
      <c r="S3628" cm="1">
        <f t="array" ref="S3628">AVERAGE(IF(Table7[director_name]=R3628, Table7[imdb_score]))</f>
        <v>4.3999999999999995</v>
      </c>
      <c r="T3628" t="str">
        <f>IF(Table8[[#This Row],[Average]] &gt; $V$7, "Higher", "Lower")</f>
        <v>Lower</v>
      </c>
    </row>
    <row r="3629" spans="1:20" x14ac:dyDescent="0.3">
      <c r="A3629" t="s">
        <v>5115</v>
      </c>
      <c r="B3629">
        <v>18</v>
      </c>
      <c r="C3629">
        <v>104</v>
      </c>
      <c r="D3629">
        <v>5974653</v>
      </c>
      <c r="E3629" t="s">
        <v>693</v>
      </c>
      <c r="F3629" t="s">
        <v>249</v>
      </c>
      <c r="G3629" t="s">
        <v>7400</v>
      </c>
      <c r="H3629">
        <v>2253</v>
      </c>
      <c r="I3629">
        <v>111</v>
      </c>
      <c r="J3629" t="s">
        <v>29</v>
      </c>
      <c r="K3629" t="s">
        <v>30</v>
      </c>
      <c r="L3629">
        <v>22000000</v>
      </c>
      <c r="M3629">
        <v>2001</v>
      </c>
      <c r="N3629">
        <v>4.0999999999999996</v>
      </c>
      <c r="O3629">
        <v>-16025347</v>
      </c>
      <c r="R3629" t="s">
        <v>5078</v>
      </c>
      <c r="S3629" cm="1">
        <f t="array" ref="S3629">AVERAGE(IF(Table7[director_name]=R3629, Table7[imdb_score]))</f>
        <v>4.3999999999999995</v>
      </c>
      <c r="T3629" t="str">
        <f>IF(Table8[[#This Row],[Average]] &gt; $V$7, "Higher", "Lower")</f>
        <v>Lower</v>
      </c>
    </row>
    <row r="3630" spans="1:20" x14ac:dyDescent="0.3">
      <c r="A3630" t="s">
        <v>5110</v>
      </c>
      <c r="B3630">
        <v>85</v>
      </c>
      <c r="C3630">
        <v>100</v>
      </c>
      <c r="D3630">
        <v>11576087</v>
      </c>
      <c r="E3630" t="s">
        <v>248</v>
      </c>
      <c r="F3630" t="s">
        <v>7401</v>
      </c>
      <c r="G3630" t="s">
        <v>7402</v>
      </c>
      <c r="H3630">
        <v>14747</v>
      </c>
      <c r="I3630">
        <v>338</v>
      </c>
      <c r="J3630" t="s">
        <v>29</v>
      </c>
      <c r="K3630" t="s">
        <v>30</v>
      </c>
      <c r="L3630">
        <v>30000000</v>
      </c>
      <c r="M3630">
        <v>1999</v>
      </c>
      <c r="N3630">
        <v>4.0999999999999996</v>
      </c>
      <c r="O3630">
        <v>-18423913</v>
      </c>
      <c r="R3630" t="s">
        <v>5093</v>
      </c>
      <c r="S3630" cm="1">
        <f t="array" ref="S3630">AVERAGE(IF(Table7[director_name]=R3630, Table7[imdb_score]))</f>
        <v>4.3</v>
      </c>
      <c r="T3630" t="str">
        <f>IF(Table8[[#This Row],[Average]] &gt; $V$7, "Higher", "Lower")</f>
        <v>Lower</v>
      </c>
    </row>
    <row r="3631" spans="1:20" x14ac:dyDescent="0.3">
      <c r="A3631" t="s">
        <v>5119</v>
      </c>
      <c r="B3631">
        <v>31</v>
      </c>
      <c r="C3631">
        <v>95</v>
      </c>
      <c r="D3631">
        <v>5654777</v>
      </c>
      <c r="E3631" t="s">
        <v>3713</v>
      </c>
      <c r="F3631" t="s">
        <v>7403</v>
      </c>
      <c r="G3631" t="s">
        <v>7404</v>
      </c>
      <c r="H3631">
        <v>4875</v>
      </c>
      <c r="I3631">
        <v>26</v>
      </c>
      <c r="J3631" t="s">
        <v>29</v>
      </c>
      <c r="K3631" t="s">
        <v>30</v>
      </c>
      <c r="L3631">
        <v>25000000</v>
      </c>
      <c r="M3631">
        <v>2005</v>
      </c>
      <c r="N3631">
        <v>4.0999999999999996</v>
      </c>
      <c r="O3631">
        <v>-19345223</v>
      </c>
      <c r="R3631" t="s">
        <v>5086</v>
      </c>
      <c r="S3631" cm="1">
        <f t="array" ref="S3631">AVERAGE(IF(Table7[director_name]=R3631, Table7[imdb_score]))</f>
        <v>4.3</v>
      </c>
      <c r="T3631" t="str">
        <f>IF(Table8[[#This Row],[Average]] &gt; $V$7, "Higher", "Lower")</f>
        <v>Lower</v>
      </c>
    </row>
    <row r="3632" spans="1:20" x14ac:dyDescent="0.3">
      <c r="A3632" t="s">
        <v>5125</v>
      </c>
      <c r="B3632">
        <v>49</v>
      </c>
      <c r="C3632">
        <v>92</v>
      </c>
      <c r="D3632">
        <v>26000610</v>
      </c>
      <c r="E3632" t="s">
        <v>296</v>
      </c>
      <c r="F3632" t="s">
        <v>44</v>
      </c>
      <c r="G3632" t="s">
        <v>7405</v>
      </c>
      <c r="H3632">
        <v>16611</v>
      </c>
      <c r="I3632">
        <v>197</v>
      </c>
      <c r="J3632" t="s">
        <v>29</v>
      </c>
      <c r="K3632" t="s">
        <v>30</v>
      </c>
      <c r="L3632">
        <v>76000000</v>
      </c>
      <c r="M3632">
        <v>2000</v>
      </c>
      <c r="N3632">
        <v>4.0999999999999996</v>
      </c>
      <c r="O3632">
        <v>-49999390</v>
      </c>
      <c r="R3632" t="s">
        <v>5090</v>
      </c>
      <c r="S3632" cm="1">
        <f t="array" ref="S3632">AVERAGE(IF(Table7[director_name]=R3632, Table7[imdb_score]))</f>
        <v>4.3</v>
      </c>
      <c r="T3632" t="str">
        <f>IF(Table8[[#This Row],[Average]] &gt; $V$7, "Higher", "Lower")</f>
        <v>Lower</v>
      </c>
    </row>
    <row r="3633" spans="1:20" x14ac:dyDescent="0.3">
      <c r="A3633" t="s">
        <v>5142</v>
      </c>
      <c r="B3633">
        <v>160</v>
      </c>
      <c r="C3633">
        <v>90</v>
      </c>
      <c r="D3633">
        <v>26421314</v>
      </c>
      <c r="E3633" t="s">
        <v>7406</v>
      </c>
      <c r="F3633" t="s">
        <v>7407</v>
      </c>
      <c r="G3633" t="s">
        <v>7408</v>
      </c>
      <c r="H3633">
        <v>28964</v>
      </c>
      <c r="I3633">
        <v>457</v>
      </c>
      <c r="J3633" t="s">
        <v>29</v>
      </c>
      <c r="K3633" t="s">
        <v>30</v>
      </c>
      <c r="L3633">
        <v>15000000</v>
      </c>
      <c r="M3633">
        <v>2000</v>
      </c>
      <c r="N3633">
        <v>4</v>
      </c>
      <c r="O3633">
        <v>11421314</v>
      </c>
      <c r="R3633" t="s">
        <v>5082</v>
      </c>
      <c r="S3633" cm="1">
        <f t="array" ref="S3633">AVERAGE(IF(Table7[director_name]=R3633, Table7[imdb_score]))</f>
        <v>4.3</v>
      </c>
      <c r="T3633" t="str">
        <f>IF(Table8[[#This Row],[Average]] &gt; $V$7, "Higher", "Lower")</f>
        <v>Lower</v>
      </c>
    </row>
    <row r="3634" spans="1:20" x14ac:dyDescent="0.3">
      <c r="A3634" t="s">
        <v>5139</v>
      </c>
      <c r="B3634">
        <v>161</v>
      </c>
      <c r="C3634">
        <v>93</v>
      </c>
      <c r="D3634">
        <v>15152879</v>
      </c>
      <c r="E3634" t="s">
        <v>3732</v>
      </c>
      <c r="F3634" t="s">
        <v>4372</v>
      </c>
      <c r="G3634" t="s">
        <v>7409</v>
      </c>
      <c r="H3634">
        <v>13506</v>
      </c>
      <c r="I3634">
        <v>68</v>
      </c>
      <c r="J3634" t="s">
        <v>29</v>
      </c>
      <c r="K3634" t="s">
        <v>241</v>
      </c>
      <c r="L3634">
        <v>5000000</v>
      </c>
      <c r="M3634">
        <v>2013</v>
      </c>
      <c r="N3634">
        <v>4</v>
      </c>
      <c r="O3634">
        <v>10152879</v>
      </c>
      <c r="R3634" t="s">
        <v>5088</v>
      </c>
      <c r="S3634" cm="1">
        <f t="array" ref="S3634">AVERAGE(IF(Table7[director_name]=R3634, Table7[imdb_score]))</f>
        <v>4.3</v>
      </c>
      <c r="T3634" t="str">
        <f>IF(Table8[[#This Row],[Average]] &gt; $V$7, "Higher", "Lower")</f>
        <v>Lower</v>
      </c>
    </row>
    <row r="3635" spans="1:20" x14ac:dyDescent="0.3">
      <c r="A3635" t="s">
        <v>5144</v>
      </c>
      <c r="B3635">
        <v>137</v>
      </c>
      <c r="C3635">
        <v>89</v>
      </c>
      <c r="D3635">
        <v>15818967</v>
      </c>
      <c r="E3635" t="s">
        <v>2463</v>
      </c>
      <c r="F3635" t="s">
        <v>5351</v>
      </c>
      <c r="G3635" t="s">
        <v>7410</v>
      </c>
      <c r="H3635">
        <v>13913</v>
      </c>
      <c r="I3635">
        <v>120</v>
      </c>
      <c r="J3635" t="s">
        <v>29</v>
      </c>
      <c r="K3635" t="s">
        <v>30</v>
      </c>
      <c r="L3635">
        <v>7000000</v>
      </c>
      <c r="M3635">
        <v>2014</v>
      </c>
      <c r="N3635">
        <v>4</v>
      </c>
      <c r="O3635">
        <v>8818967</v>
      </c>
      <c r="R3635" t="s">
        <v>5084</v>
      </c>
      <c r="S3635" cm="1">
        <f t="array" ref="S3635">AVERAGE(IF(Table7[director_name]=R3635, Table7[imdb_score]))</f>
        <v>4.3</v>
      </c>
      <c r="T3635" t="str">
        <f>IF(Table8[[#This Row],[Average]] &gt; $V$7, "Higher", "Lower")</f>
        <v>Lower</v>
      </c>
    </row>
    <row r="3636" spans="1:20" x14ac:dyDescent="0.3">
      <c r="A3636" t="s">
        <v>5093</v>
      </c>
      <c r="B3636">
        <v>22</v>
      </c>
      <c r="C3636">
        <v>82</v>
      </c>
      <c r="D3636">
        <v>9821335</v>
      </c>
      <c r="E3636" t="s">
        <v>676</v>
      </c>
      <c r="F3636" t="s">
        <v>2190</v>
      </c>
      <c r="G3636" t="s">
        <v>7411</v>
      </c>
      <c r="H3636">
        <v>1415</v>
      </c>
      <c r="I3636">
        <v>10</v>
      </c>
      <c r="J3636" t="s">
        <v>29</v>
      </c>
      <c r="K3636" t="s">
        <v>30</v>
      </c>
      <c r="L3636">
        <v>6000000</v>
      </c>
      <c r="M3636">
        <v>2000</v>
      </c>
      <c r="N3636">
        <v>4</v>
      </c>
      <c r="O3636">
        <v>3821335</v>
      </c>
      <c r="R3636" t="s">
        <v>5093</v>
      </c>
      <c r="S3636" cm="1">
        <f t="array" ref="S3636">AVERAGE(IF(Table7[director_name]=R3636, Table7[imdb_score]))</f>
        <v>4.3</v>
      </c>
      <c r="T3636" t="str">
        <f>IF(Table8[[#This Row],[Average]] &gt; $V$7, "Higher", "Lower")</f>
        <v>Lower</v>
      </c>
    </row>
    <row r="3637" spans="1:20" x14ac:dyDescent="0.3">
      <c r="A3637" t="s">
        <v>4439</v>
      </c>
      <c r="B3637">
        <v>231</v>
      </c>
      <c r="C3637">
        <v>90</v>
      </c>
      <c r="D3637">
        <v>18860403</v>
      </c>
      <c r="E3637" t="s">
        <v>840</v>
      </c>
      <c r="F3637" t="s">
        <v>7412</v>
      </c>
      <c r="G3637" t="s">
        <v>7413</v>
      </c>
      <c r="H3637">
        <v>20823</v>
      </c>
      <c r="I3637">
        <v>130</v>
      </c>
      <c r="J3637" t="s">
        <v>29</v>
      </c>
      <c r="K3637" t="s">
        <v>30</v>
      </c>
      <c r="L3637">
        <v>25000000</v>
      </c>
      <c r="M3637">
        <v>2011</v>
      </c>
      <c r="N3637">
        <v>4</v>
      </c>
      <c r="O3637">
        <v>-6139597</v>
      </c>
      <c r="R3637" t="s">
        <v>5101</v>
      </c>
      <c r="S3637" cm="1">
        <f t="array" ref="S3637">AVERAGE(IF(Table7[director_name]=R3637, Table7[imdb_score]))</f>
        <v>4.2</v>
      </c>
      <c r="T3637" t="str">
        <f>IF(Table8[[#This Row],[Average]] &gt; $V$7, "Higher", "Lower")</f>
        <v>Lower</v>
      </c>
    </row>
    <row r="3638" spans="1:20" x14ac:dyDescent="0.3">
      <c r="A3638" t="s">
        <v>5147</v>
      </c>
      <c r="B3638">
        <v>43</v>
      </c>
      <c r="C3638">
        <v>88</v>
      </c>
      <c r="D3638">
        <v>16988996</v>
      </c>
      <c r="E3638" t="s">
        <v>7414</v>
      </c>
      <c r="F3638" t="s">
        <v>1550</v>
      </c>
      <c r="G3638" t="s">
        <v>7415</v>
      </c>
      <c r="H3638">
        <v>3875</v>
      </c>
      <c r="I3638">
        <v>75</v>
      </c>
      <c r="J3638" t="s">
        <v>29</v>
      </c>
      <c r="K3638" t="s">
        <v>30</v>
      </c>
      <c r="L3638">
        <v>35000000</v>
      </c>
      <c r="M3638">
        <v>2002</v>
      </c>
      <c r="N3638">
        <v>4</v>
      </c>
      <c r="O3638">
        <v>-18011004</v>
      </c>
      <c r="R3638" t="s">
        <v>5098</v>
      </c>
      <c r="S3638" cm="1">
        <f t="array" ref="S3638">AVERAGE(IF(Table7[director_name]=R3638, Table7[imdb_score]))</f>
        <v>4.2</v>
      </c>
      <c r="T3638" t="str">
        <f>IF(Table8[[#This Row],[Average]] &gt; $V$7, "Higher", "Lower")</f>
        <v>Lower</v>
      </c>
    </row>
    <row r="3639" spans="1:20" x14ac:dyDescent="0.3">
      <c r="A3639" t="s">
        <v>5149</v>
      </c>
      <c r="B3639">
        <v>86</v>
      </c>
      <c r="C3639">
        <v>84</v>
      </c>
      <c r="D3639">
        <v>21176322</v>
      </c>
      <c r="E3639" t="s">
        <v>2113</v>
      </c>
      <c r="F3639" t="s">
        <v>6226</v>
      </c>
      <c r="G3639" t="s">
        <v>7416</v>
      </c>
      <c r="H3639">
        <v>23747</v>
      </c>
      <c r="I3639">
        <v>207</v>
      </c>
      <c r="J3639" t="s">
        <v>29</v>
      </c>
      <c r="K3639" t="s">
        <v>30</v>
      </c>
      <c r="L3639">
        <v>40000000</v>
      </c>
      <c r="M3639">
        <v>2004</v>
      </c>
      <c r="N3639">
        <v>4</v>
      </c>
      <c r="O3639">
        <v>-18823678</v>
      </c>
      <c r="R3639" t="s">
        <v>5096</v>
      </c>
      <c r="S3639" cm="1">
        <f t="array" ref="S3639">AVERAGE(IF(Table7[director_name]=R3639, Table7[imdb_score]))</f>
        <v>4.2</v>
      </c>
      <c r="T3639" t="str">
        <f>IF(Table8[[#This Row],[Average]] &gt; $V$7, "Higher", "Lower")</f>
        <v>Lower</v>
      </c>
    </row>
    <row r="3640" spans="1:20" x14ac:dyDescent="0.3">
      <c r="A3640" t="s">
        <v>5137</v>
      </c>
      <c r="B3640">
        <v>36</v>
      </c>
      <c r="C3640">
        <v>104</v>
      </c>
      <c r="D3640">
        <v>20915465</v>
      </c>
      <c r="E3640" t="s">
        <v>6805</v>
      </c>
      <c r="F3640" t="s">
        <v>1644</v>
      </c>
      <c r="G3640" t="s">
        <v>7417</v>
      </c>
      <c r="H3640">
        <v>38203</v>
      </c>
      <c r="I3640">
        <v>290</v>
      </c>
      <c r="J3640" t="s">
        <v>29</v>
      </c>
      <c r="K3640" t="s">
        <v>200</v>
      </c>
      <c r="L3640">
        <v>42000000</v>
      </c>
      <c r="M3640">
        <v>1993</v>
      </c>
      <c r="N3640">
        <v>4</v>
      </c>
      <c r="O3640">
        <v>-21084535</v>
      </c>
      <c r="R3640" t="s">
        <v>5107</v>
      </c>
      <c r="S3640" cm="1">
        <f t="array" ref="S3640">AVERAGE(IF(Table7[director_name]=R3640, Table7[imdb_score]))</f>
        <v>4.0999999999999996</v>
      </c>
      <c r="T3640" t="str">
        <f>IF(Table8[[#This Row],[Average]] &gt; $V$7, "Higher", "Lower")</f>
        <v>Lower</v>
      </c>
    </row>
    <row r="3641" spans="1:20" x14ac:dyDescent="0.3">
      <c r="A3641" t="s">
        <v>5160</v>
      </c>
      <c r="B3641">
        <v>146</v>
      </c>
      <c r="C3641">
        <v>89</v>
      </c>
      <c r="D3641">
        <v>43818159</v>
      </c>
      <c r="E3641" t="s">
        <v>2463</v>
      </c>
      <c r="F3641" t="s">
        <v>1740</v>
      </c>
      <c r="G3641" t="s">
        <v>7418</v>
      </c>
      <c r="H3641">
        <v>27664</v>
      </c>
      <c r="I3641">
        <v>260</v>
      </c>
      <c r="J3641" t="s">
        <v>29</v>
      </c>
      <c r="K3641" t="s">
        <v>30</v>
      </c>
      <c r="L3641">
        <v>20000000</v>
      </c>
      <c r="M3641">
        <v>2008</v>
      </c>
      <c r="N3641">
        <v>3.9</v>
      </c>
      <c r="O3641">
        <v>23818159</v>
      </c>
      <c r="R3641" t="s">
        <v>5103</v>
      </c>
      <c r="S3641" cm="1">
        <f t="array" ref="S3641">AVERAGE(IF(Table7[director_name]=R3641, Table7[imdb_score]))</f>
        <v>4.0999999999999996</v>
      </c>
      <c r="T3641" t="str">
        <f>IF(Table8[[#This Row],[Average]] &gt; $V$7, "Higher", "Lower")</f>
        <v>Lower</v>
      </c>
    </row>
    <row r="3642" spans="1:20" x14ac:dyDescent="0.3">
      <c r="A3642" t="s">
        <v>5156</v>
      </c>
      <c r="B3642">
        <v>19</v>
      </c>
      <c r="C3642">
        <v>93</v>
      </c>
      <c r="D3642">
        <v>10305534</v>
      </c>
      <c r="E3642" t="s">
        <v>676</v>
      </c>
      <c r="F3642" t="s">
        <v>7419</v>
      </c>
      <c r="G3642" t="s">
        <v>7420</v>
      </c>
      <c r="H3642">
        <v>1721</v>
      </c>
      <c r="I3642">
        <v>38</v>
      </c>
      <c r="J3642" t="s">
        <v>29</v>
      </c>
      <c r="K3642" t="s">
        <v>30</v>
      </c>
      <c r="L3642">
        <v>3500000</v>
      </c>
      <c r="M3642">
        <v>1998</v>
      </c>
      <c r="N3642">
        <v>3.9</v>
      </c>
      <c r="O3642">
        <v>6805534</v>
      </c>
      <c r="R3642" t="s">
        <v>5105</v>
      </c>
      <c r="S3642" cm="1">
        <f t="array" ref="S3642">AVERAGE(IF(Table7[director_name]=R3642, Table7[imdb_score]))</f>
        <v>4.0999999999999996</v>
      </c>
      <c r="T3642" t="str">
        <f>IF(Table8[[#This Row],[Average]] &gt; $V$7, "Higher", "Lower")</f>
        <v>Lower</v>
      </c>
    </row>
    <row r="3643" spans="1:20" x14ac:dyDescent="0.3">
      <c r="A3643" t="s">
        <v>5163</v>
      </c>
      <c r="B3643">
        <v>141</v>
      </c>
      <c r="C3643">
        <v>87</v>
      </c>
      <c r="D3643">
        <v>26876529</v>
      </c>
      <c r="E3643" t="s">
        <v>2463</v>
      </c>
      <c r="F3643" t="s">
        <v>7421</v>
      </c>
      <c r="G3643" t="s">
        <v>7422</v>
      </c>
      <c r="H3643">
        <v>26624</v>
      </c>
      <c r="I3643">
        <v>189</v>
      </c>
      <c r="J3643" t="s">
        <v>29</v>
      </c>
      <c r="K3643" t="s">
        <v>128</v>
      </c>
      <c r="L3643">
        <v>27000000</v>
      </c>
      <c r="M3643">
        <v>2008</v>
      </c>
      <c r="N3643">
        <v>3.9</v>
      </c>
      <c r="O3643">
        <v>-123471</v>
      </c>
      <c r="R3643" t="s">
        <v>5122</v>
      </c>
      <c r="S3643" cm="1">
        <f t="array" ref="S3643">AVERAGE(IF(Table7[director_name]=R3643, Table7[imdb_score]))</f>
        <v>4.0999999999999996</v>
      </c>
      <c r="T3643" t="str">
        <f>IF(Table8[[#This Row],[Average]] &gt; $V$7, "Higher", "Lower")</f>
        <v>Lower</v>
      </c>
    </row>
    <row r="3644" spans="1:20" x14ac:dyDescent="0.3">
      <c r="A3644" t="s">
        <v>3877</v>
      </c>
      <c r="B3644">
        <v>162</v>
      </c>
      <c r="C3644">
        <v>99</v>
      </c>
      <c r="D3644">
        <v>49494</v>
      </c>
      <c r="E3644" t="s">
        <v>224</v>
      </c>
      <c r="F3644" t="s">
        <v>7423</v>
      </c>
      <c r="G3644" t="s">
        <v>7424</v>
      </c>
      <c r="H3644">
        <v>8511</v>
      </c>
      <c r="I3644">
        <v>87</v>
      </c>
      <c r="J3644" t="s">
        <v>29</v>
      </c>
      <c r="K3644" t="s">
        <v>30</v>
      </c>
      <c r="L3644">
        <v>250000</v>
      </c>
      <c r="M3644">
        <v>2013</v>
      </c>
      <c r="N3644">
        <v>3.9</v>
      </c>
      <c r="O3644">
        <v>-200506</v>
      </c>
      <c r="R3644" t="s">
        <v>5113</v>
      </c>
      <c r="S3644" cm="1">
        <f t="array" ref="S3644">AVERAGE(IF(Table7[director_name]=R3644, Table7[imdb_score]))</f>
        <v>4.0999999999999996</v>
      </c>
      <c r="T3644" t="str">
        <f>IF(Table8[[#This Row],[Average]] &gt; $V$7, "Higher", "Lower")</f>
        <v>Lower</v>
      </c>
    </row>
    <row r="3645" spans="1:20" x14ac:dyDescent="0.3">
      <c r="A3645" t="s">
        <v>5153</v>
      </c>
      <c r="B3645">
        <v>8</v>
      </c>
      <c r="C3645">
        <v>105</v>
      </c>
      <c r="D3645">
        <v>178739</v>
      </c>
      <c r="E3645" t="s">
        <v>2730</v>
      </c>
      <c r="F3645" t="s">
        <v>7425</v>
      </c>
      <c r="G3645" t="s">
        <v>7426</v>
      </c>
      <c r="H3645">
        <v>1015</v>
      </c>
      <c r="I3645">
        <v>10</v>
      </c>
      <c r="J3645" t="s">
        <v>29</v>
      </c>
      <c r="K3645" t="s">
        <v>30</v>
      </c>
      <c r="L3645">
        <v>2450000</v>
      </c>
      <c r="M3645">
        <v>2011</v>
      </c>
      <c r="N3645">
        <v>3.9</v>
      </c>
      <c r="O3645">
        <v>-2271261</v>
      </c>
      <c r="R3645" t="s">
        <v>5115</v>
      </c>
      <c r="S3645" cm="1">
        <f t="array" ref="S3645">AVERAGE(IF(Table7[director_name]=R3645, Table7[imdb_score]))</f>
        <v>4.0999999999999996</v>
      </c>
      <c r="T3645" t="str">
        <f>IF(Table8[[#This Row],[Average]] &gt; $V$7, "Higher", "Lower")</f>
        <v>Lower</v>
      </c>
    </row>
    <row r="3646" spans="1:20" x14ac:dyDescent="0.3">
      <c r="A3646" t="s">
        <v>5158</v>
      </c>
      <c r="B3646">
        <v>20</v>
      </c>
      <c r="C3646">
        <v>93</v>
      </c>
      <c r="D3646">
        <v>5561</v>
      </c>
      <c r="E3646" t="s">
        <v>289</v>
      </c>
      <c r="F3646" t="s">
        <v>7427</v>
      </c>
      <c r="G3646" t="s">
        <v>7428</v>
      </c>
      <c r="H3646">
        <v>4995</v>
      </c>
      <c r="I3646">
        <v>34</v>
      </c>
      <c r="J3646" t="s">
        <v>29</v>
      </c>
      <c r="K3646" t="s">
        <v>30</v>
      </c>
      <c r="L3646">
        <v>10000000</v>
      </c>
      <c r="M3646">
        <v>2007</v>
      </c>
      <c r="N3646">
        <v>3.9</v>
      </c>
      <c r="O3646">
        <v>-9994439</v>
      </c>
      <c r="R3646" t="s">
        <v>5128</v>
      </c>
      <c r="S3646" cm="1">
        <f t="array" ref="S3646">AVERAGE(IF(Table7[director_name]=R3646, Table7[imdb_score]))</f>
        <v>4.0999999999999996</v>
      </c>
      <c r="T3646" t="str">
        <f>IF(Table8[[#This Row],[Average]] &gt; $V$7, "Higher", "Lower")</f>
        <v>Lower</v>
      </c>
    </row>
    <row r="3647" spans="1:20" x14ac:dyDescent="0.3">
      <c r="A3647" t="s">
        <v>5166</v>
      </c>
      <c r="B3647">
        <v>64</v>
      </c>
      <c r="C3647">
        <v>84</v>
      </c>
      <c r="D3647">
        <v>3100650</v>
      </c>
      <c r="E3647" t="s">
        <v>4875</v>
      </c>
      <c r="F3647" t="s">
        <v>7429</v>
      </c>
      <c r="G3647" t="s">
        <v>7430</v>
      </c>
      <c r="H3647">
        <v>7277</v>
      </c>
      <c r="I3647">
        <v>181</v>
      </c>
      <c r="J3647" t="s">
        <v>29</v>
      </c>
      <c r="K3647" t="s">
        <v>30</v>
      </c>
      <c r="L3647">
        <v>14000000</v>
      </c>
      <c r="M3647">
        <v>2001</v>
      </c>
      <c r="N3647">
        <v>3.9</v>
      </c>
      <c r="O3647">
        <v>-10899350</v>
      </c>
      <c r="R3647" t="s">
        <v>5117</v>
      </c>
      <c r="S3647" cm="1">
        <f t="array" ref="S3647">AVERAGE(IF(Table7[director_name]=R3647, Table7[imdb_score]))</f>
        <v>4.0999999999999996</v>
      </c>
      <c r="T3647" t="str">
        <f>IF(Table8[[#This Row],[Average]] &gt; $V$7, "Higher", "Lower")</f>
        <v>Lower</v>
      </c>
    </row>
    <row r="3648" spans="1:20" x14ac:dyDescent="0.3">
      <c r="A3648" t="s">
        <v>5154</v>
      </c>
      <c r="B3648">
        <v>75</v>
      </c>
      <c r="C3648">
        <v>104</v>
      </c>
      <c r="D3648">
        <v>10696210</v>
      </c>
      <c r="E3648" t="s">
        <v>2211</v>
      </c>
      <c r="F3648" t="s">
        <v>791</v>
      </c>
      <c r="G3648" t="s">
        <v>7431</v>
      </c>
      <c r="H3648">
        <v>35018</v>
      </c>
      <c r="I3648">
        <v>180</v>
      </c>
      <c r="J3648" t="s">
        <v>29</v>
      </c>
      <c r="K3648" t="s">
        <v>30</v>
      </c>
      <c r="L3648">
        <v>23500000</v>
      </c>
      <c r="M3648">
        <v>1993</v>
      </c>
      <c r="N3648">
        <v>3.9</v>
      </c>
      <c r="O3648">
        <v>-12803790</v>
      </c>
      <c r="R3648" t="s">
        <v>5131</v>
      </c>
      <c r="S3648" cm="1">
        <f t="array" ref="S3648">AVERAGE(IF(Table7[director_name]=R3648, Table7[imdb_score]))</f>
        <v>4.0999999999999996</v>
      </c>
      <c r="T3648" t="str">
        <f>IF(Table8[[#This Row],[Average]] &gt; $V$7, "Higher", "Lower")</f>
        <v>Lower</v>
      </c>
    </row>
    <row r="3649" spans="1:20" x14ac:dyDescent="0.3">
      <c r="A3649" t="s">
        <v>5175</v>
      </c>
      <c r="B3649">
        <v>74</v>
      </c>
      <c r="C3649">
        <v>82</v>
      </c>
      <c r="D3649">
        <v>13350177</v>
      </c>
      <c r="E3649" t="s">
        <v>3732</v>
      </c>
      <c r="F3649" t="s">
        <v>7432</v>
      </c>
      <c r="G3649" t="s">
        <v>7433</v>
      </c>
      <c r="H3649">
        <v>7904</v>
      </c>
      <c r="I3649">
        <v>113</v>
      </c>
      <c r="J3649" t="s">
        <v>29</v>
      </c>
      <c r="K3649" t="s">
        <v>30</v>
      </c>
      <c r="L3649">
        <v>5000000</v>
      </c>
      <c r="M3649">
        <v>2008</v>
      </c>
      <c r="N3649">
        <v>3.8</v>
      </c>
      <c r="O3649">
        <v>8350177</v>
      </c>
      <c r="R3649" t="s">
        <v>5133</v>
      </c>
      <c r="S3649" cm="1">
        <f t="array" ref="S3649">AVERAGE(IF(Table7[director_name]=R3649, Table7[imdb_score]))</f>
        <v>4.0999999999999996</v>
      </c>
      <c r="T3649" t="str">
        <f>IF(Table8[[#This Row],[Average]] &gt; $V$7, "Higher", "Lower")</f>
        <v>Lower</v>
      </c>
    </row>
    <row r="3650" spans="1:20" x14ac:dyDescent="0.3">
      <c r="A3650" t="s">
        <v>5169</v>
      </c>
      <c r="B3650">
        <v>63</v>
      </c>
      <c r="C3650">
        <v>102</v>
      </c>
      <c r="D3650">
        <v>33423521</v>
      </c>
      <c r="E3650" t="s">
        <v>4350</v>
      </c>
      <c r="F3650" t="s">
        <v>1740</v>
      </c>
      <c r="G3650" t="s">
        <v>7434</v>
      </c>
      <c r="H3650">
        <v>53115</v>
      </c>
      <c r="I3650">
        <v>282</v>
      </c>
      <c r="J3650" t="s">
        <v>29</v>
      </c>
      <c r="K3650" t="s">
        <v>128</v>
      </c>
      <c r="L3650">
        <v>35000000</v>
      </c>
      <c r="M3650">
        <v>1994</v>
      </c>
      <c r="N3650">
        <v>3.8</v>
      </c>
      <c r="O3650">
        <v>-1576479</v>
      </c>
      <c r="R3650" t="s">
        <v>5135</v>
      </c>
      <c r="S3650" cm="1">
        <f t="array" ref="S3650">AVERAGE(IF(Table7[director_name]=R3650, Table7[imdb_score]))</f>
        <v>4.0999999999999996</v>
      </c>
      <c r="T3650" t="str">
        <f>IF(Table8[[#This Row],[Average]] &gt; $V$7, "Higher", "Lower")</f>
        <v>Lower</v>
      </c>
    </row>
    <row r="3651" spans="1:20" x14ac:dyDescent="0.3">
      <c r="A3651" t="s">
        <v>5167</v>
      </c>
      <c r="B3651">
        <v>17</v>
      </c>
      <c r="C3651">
        <v>107</v>
      </c>
      <c r="D3651">
        <v>869325</v>
      </c>
      <c r="E3651" t="s">
        <v>78</v>
      </c>
      <c r="F3651" t="s">
        <v>7186</v>
      </c>
      <c r="G3651" t="s">
        <v>7435</v>
      </c>
      <c r="H3651">
        <v>2281</v>
      </c>
      <c r="I3651">
        <v>16</v>
      </c>
      <c r="J3651" t="s">
        <v>29</v>
      </c>
      <c r="K3651" t="s">
        <v>30</v>
      </c>
      <c r="L3651">
        <v>6000000</v>
      </c>
      <c r="M3651">
        <v>1991</v>
      </c>
      <c r="N3651">
        <v>3.8</v>
      </c>
      <c r="O3651">
        <v>-5130675</v>
      </c>
      <c r="R3651" t="s">
        <v>5115</v>
      </c>
      <c r="S3651" cm="1">
        <f t="array" ref="S3651">AVERAGE(IF(Table7[director_name]=R3651, Table7[imdb_score]))</f>
        <v>4.0999999999999996</v>
      </c>
      <c r="T3651" t="str">
        <f>IF(Table8[[#This Row],[Average]] &gt; $V$7, "Higher", "Lower")</f>
        <v>Lower</v>
      </c>
    </row>
    <row r="3652" spans="1:20" x14ac:dyDescent="0.3">
      <c r="A3652" t="s">
        <v>5177</v>
      </c>
      <c r="B3652">
        <v>109</v>
      </c>
      <c r="C3652">
        <v>82</v>
      </c>
      <c r="D3652">
        <v>100446895</v>
      </c>
      <c r="E3652" t="s">
        <v>4023</v>
      </c>
      <c r="F3652" t="s">
        <v>7436</v>
      </c>
      <c r="G3652" t="s">
        <v>7437</v>
      </c>
      <c r="H3652">
        <v>36033</v>
      </c>
      <c r="I3652">
        <v>456</v>
      </c>
      <c r="J3652" t="s">
        <v>29</v>
      </c>
      <c r="K3652" t="s">
        <v>30</v>
      </c>
      <c r="L3652">
        <v>109000000</v>
      </c>
      <c r="M3652">
        <v>2003</v>
      </c>
      <c r="N3652">
        <v>3.8</v>
      </c>
      <c r="O3652">
        <v>-8553105</v>
      </c>
      <c r="R3652" t="s">
        <v>5110</v>
      </c>
      <c r="S3652" cm="1">
        <f t="array" ref="S3652">AVERAGE(IF(Table7[director_name]=R3652, Table7[imdb_score]))</f>
        <v>4.0999999999999996</v>
      </c>
      <c r="T3652" t="str">
        <f>IF(Table8[[#This Row],[Average]] &gt; $V$7, "Higher", "Lower")</f>
        <v>Lower</v>
      </c>
    </row>
    <row r="3653" spans="1:20" x14ac:dyDescent="0.3">
      <c r="A3653" t="s">
        <v>4013</v>
      </c>
      <c r="B3653">
        <v>41</v>
      </c>
      <c r="C3653">
        <v>77</v>
      </c>
      <c r="D3653">
        <v>9694105</v>
      </c>
      <c r="E3653" t="s">
        <v>4368</v>
      </c>
      <c r="F3653" t="s">
        <v>1802</v>
      </c>
      <c r="G3653" t="s">
        <v>7438</v>
      </c>
      <c r="H3653">
        <v>8176</v>
      </c>
      <c r="I3653">
        <v>77</v>
      </c>
      <c r="J3653" t="s">
        <v>29</v>
      </c>
      <c r="K3653" t="s">
        <v>30</v>
      </c>
      <c r="L3653">
        <v>22000000</v>
      </c>
      <c r="M3653">
        <v>1999</v>
      </c>
      <c r="N3653">
        <v>3.8</v>
      </c>
      <c r="O3653">
        <v>-12305895</v>
      </c>
      <c r="R3653" t="s">
        <v>5119</v>
      </c>
      <c r="S3653" cm="1">
        <f t="array" ref="S3653">AVERAGE(IF(Table7[director_name]=R3653, Table7[imdb_score]))</f>
        <v>4.0999999999999996</v>
      </c>
      <c r="T3653" t="str">
        <f>IF(Table8[[#This Row],[Average]] &gt; $V$7, "Higher", "Lower")</f>
        <v>Lower</v>
      </c>
    </row>
    <row r="3654" spans="1:20" x14ac:dyDescent="0.3">
      <c r="A3654" t="s">
        <v>3458</v>
      </c>
      <c r="B3654">
        <v>101</v>
      </c>
      <c r="C3654">
        <v>92</v>
      </c>
      <c r="D3654">
        <v>17596256</v>
      </c>
      <c r="E3654" t="s">
        <v>1669</v>
      </c>
      <c r="F3654" t="s">
        <v>1802</v>
      </c>
      <c r="G3654" t="s">
        <v>7439</v>
      </c>
      <c r="H3654">
        <v>12399</v>
      </c>
      <c r="I3654">
        <v>84</v>
      </c>
      <c r="J3654" t="s">
        <v>29</v>
      </c>
      <c r="K3654" t="s">
        <v>30</v>
      </c>
      <c r="L3654">
        <v>35000000</v>
      </c>
      <c r="M3654">
        <v>2010</v>
      </c>
      <c r="N3654">
        <v>3.8</v>
      </c>
      <c r="O3654">
        <v>-17403744</v>
      </c>
      <c r="R3654" t="s">
        <v>5125</v>
      </c>
      <c r="S3654" cm="1">
        <f t="array" ref="S3654">AVERAGE(IF(Table7[director_name]=R3654, Table7[imdb_score]))</f>
        <v>4.0999999999999996</v>
      </c>
      <c r="T3654" t="str">
        <f>IF(Table8[[#This Row],[Average]] &gt; $V$7, "Higher", "Lower")</f>
        <v>Lower</v>
      </c>
    </row>
    <row r="3655" spans="1:20" x14ac:dyDescent="0.3">
      <c r="A3655" t="s">
        <v>5172</v>
      </c>
      <c r="B3655">
        <v>150</v>
      </c>
      <c r="C3655">
        <v>87</v>
      </c>
      <c r="D3655">
        <v>32178777</v>
      </c>
      <c r="E3655" t="s">
        <v>5520</v>
      </c>
      <c r="F3655" t="s">
        <v>2025</v>
      </c>
      <c r="G3655" t="s">
        <v>7440</v>
      </c>
      <c r="H3655">
        <v>43300</v>
      </c>
      <c r="I3655">
        <v>250</v>
      </c>
      <c r="J3655" t="s">
        <v>29</v>
      </c>
      <c r="K3655" t="s">
        <v>30</v>
      </c>
      <c r="L3655">
        <v>62000000</v>
      </c>
      <c r="M3655">
        <v>2008</v>
      </c>
      <c r="N3655">
        <v>3.8</v>
      </c>
      <c r="O3655">
        <v>-29821223</v>
      </c>
      <c r="R3655" t="s">
        <v>5107</v>
      </c>
      <c r="S3655" cm="1">
        <f t="array" ref="S3655">AVERAGE(IF(Table7[director_name]=R3655, Table7[imdb_score]))</f>
        <v>4.0999999999999996</v>
      </c>
      <c r="T3655" t="str">
        <f>IF(Table8[[#This Row],[Average]] &gt; $V$7, "Higher", "Lower")</f>
        <v>Lower</v>
      </c>
    </row>
    <row r="3656" spans="1:20" x14ac:dyDescent="0.3">
      <c r="A3656" t="s">
        <v>5247</v>
      </c>
      <c r="B3656">
        <v>140</v>
      </c>
      <c r="C3656">
        <v>156</v>
      </c>
      <c r="D3656">
        <v>4535117</v>
      </c>
      <c r="E3656" t="s">
        <v>5371</v>
      </c>
      <c r="F3656" t="s">
        <v>339</v>
      </c>
      <c r="G3656" t="s">
        <v>7441</v>
      </c>
      <c r="H3656">
        <v>38398</v>
      </c>
      <c r="I3656">
        <v>368</v>
      </c>
      <c r="J3656" t="s">
        <v>29</v>
      </c>
      <c r="K3656" t="s">
        <v>227</v>
      </c>
      <c r="L3656">
        <v>60000000</v>
      </c>
      <c r="M3656">
        <v>2007</v>
      </c>
      <c r="N3656">
        <v>3.8</v>
      </c>
      <c r="O3656">
        <v>-55464883</v>
      </c>
      <c r="R3656" t="s">
        <v>5142</v>
      </c>
      <c r="S3656" cm="1">
        <f t="array" ref="S3656">AVERAGE(IF(Table7[director_name]=R3656, Table7[imdb_score]))</f>
        <v>4</v>
      </c>
      <c r="T3656" t="str">
        <f>IF(Table8[[#This Row],[Average]] &gt; $V$7, "Higher", "Lower")</f>
        <v>Lower</v>
      </c>
    </row>
    <row r="3657" spans="1:20" x14ac:dyDescent="0.3">
      <c r="A3657" t="s">
        <v>2859</v>
      </c>
      <c r="B3657">
        <v>66</v>
      </c>
      <c r="C3657">
        <v>95</v>
      </c>
      <c r="D3657">
        <v>4411102</v>
      </c>
      <c r="E3657" t="s">
        <v>3179</v>
      </c>
      <c r="F3657" t="s">
        <v>544</v>
      </c>
      <c r="G3657" t="s">
        <v>7442</v>
      </c>
      <c r="H3657">
        <v>20295</v>
      </c>
      <c r="I3657">
        <v>164</v>
      </c>
      <c r="J3657" t="s">
        <v>29</v>
      </c>
      <c r="K3657" t="s">
        <v>30</v>
      </c>
      <c r="L3657">
        <v>100000000</v>
      </c>
      <c r="M3657">
        <v>2002</v>
      </c>
      <c r="N3657">
        <v>3.8</v>
      </c>
      <c r="O3657">
        <v>-95588898</v>
      </c>
      <c r="R3657" t="s">
        <v>5139</v>
      </c>
      <c r="S3657" cm="1">
        <f t="array" ref="S3657">AVERAGE(IF(Table7[director_name]=R3657, Table7[imdb_score]))</f>
        <v>4</v>
      </c>
      <c r="T3657" t="str">
        <f>IF(Table8[[#This Row],[Average]] &gt; $V$7, "Higher", "Lower")</f>
        <v>Lower</v>
      </c>
    </row>
    <row r="3658" spans="1:20" x14ac:dyDescent="0.3">
      <c r="A3658" t="s">
        <v>4927</v>
      </c>
      <c r="B3658">
        <v>100</v>
      </c>
      <c r="C3658">
        <v>91</v>
      </c>
      <c r="D3658">
        <v>94497271</v>
      </c>
      <c r="E3658" t="s">
        <v>7443</v>
      </c>
      <c r="F3658" t="s">
        <v>841</v>
      </c>
      <c r="G3658" t="s">
        <v>7444</v>
      </c>
      <c r="H3658">
        <v>17829</v>
      </c>
      <c r="I3658">
        <v>99</v>
      </c>
      <c r="J3658" t="s">
        <v>29</v>
      </c>
      <c r="K3658" t="s">
        <v>30</v>
      </c>
      <c r="L3658">
        <v>20000000</v>
      </c>
      <c r="M3658">
        <v>2008</v>
      </c>
      <c r="N3658">
        <v>3.7</v>
      </c>
      <c r="O3658">
        <v>74497271</v>
      </c>
      <c r="R3658" t="s">
        <v>5144</v>
      </c>
      <c r="S3658" cm="1">
        <f t="array" ref="S3658">AVERAGE(IF(Table7[director_name]=R3658, Table7[imdb_score]))</f>
        <v>4</v>
      </c>
      <c r="T3658" t="str">
        <f>IF(Table8[[#This Row],[Average]] &gt; $V$7, "Higher", "Lower")</f>
        <v>Lower</v>
      </c>
    </row>
    <row r="3659" spans="1:20" x14ac:dyDescent="0.3">
      <c r="A3659" t="s">
        <v>5042</v>
      </c>
      <c r="B3659">
        <v>59</v>
      </c>
      <c r="C3659">
        <v>95</v>
      </c>
      <c r="D3659">
        <v>35927406</v>
      </c>
      <c r="E3659" t="s">
        <v>693</v>
      </c>
      <c r="F3659" t="s">
        <v>7445</v>
      </c>
      <c r="G3659" t="s">
        <v>7446</v>
      </c>
      <c r="H3659">
        <v>36363</v>
      </c>
      <c r="I3659">
        <v>256</v>
      </c>
      <c r="J3659" t="s">
        <v>29</v>
      </c>
      <c r="K3659" t="s">
        <v>30</v>
      </c>
      <c r="L3659">
        <v>30000000</v>
      </c>
      <c r="M3659">
        <v>1997</v>
      </c>
      <c r="N3659">
        <v>3.7</v>
      </c>
      <c r="O3659">
        <v>5927406</v>
      </c>
      <c r="R3659" t="s">
        <v>5147</v>
      </c>
      <c r="S3659" cm="1">
        <f t="array" ref="S3659">AVERAGE(IF(Table7[director_name]=R3659, Table7[imdb_score]))</f>
        <v>4</v>
      </c>
      <c r="T3659" t="str">
        <f>IF(Table8[[#This Row],[Average]] &gt; $V$7, "Higher", "Lower")</f>
        <v>Lower</v>
      </c>
    </row>
    <row r="3660" spans="1:20" x14ac:dyDescent="0.3">
      <c r="A3660" t="s">
        <v>4738</v>
      </c>
      <c r="B3660">
        <v>103</v>
      </c>
      <c r="C3660">
        <v>96</v>
      </c>
      <c r="D3660">
        <v>8742261</v>
      </c>
      <c r="E3660" t="s">
        <v>1536</v>
      </c>
      <c r="F3660" t="s">
        <v>7447</v>
      </c>
      <c r="G3660" t="s">
        <v>7448</v>
      </c>
      <c r="H3660">
        <v>19824</v>
      </c>
      <c r="I3660">
        <v>179</v>
      </c>
      <c r="J3660" t="s">
        <v>29</v>
      </c>
      <c r="K3660" t="s">
        <v>442</v>
      </c>
      <c r="L3660">
        <v>18000000</v>
      </c>
      <c r="M3660">
        <v>2009</v>
      </c>
      <c r="N3660">
        <v>3.7</v>
      </c>
      <c r="O3660">
        <v>-9257739</v>
      </c>
      <c r="R3660" t="s">
        <v>5149</v>
      </c>
      <c r="S3660" cm="1">
        <f t="array" ref="S3660">AVERAGE(IF(Table7[director_name]=R3660, Table7[imdb_score]))</f>
        <v>4</v>
      </c>
      <c r="T3660" t="str">
        <f>IF(Table8[[#This Row],[Average]] &gt; $V$7, "Higher", "Lower")</f>
        <v>Lower</v>
      </c>
    </row>
    <row r="3661" spans="1:20" x14ac:dyDescent="0.3">
      <c r="A3661" t="s">
        <v>1897</v>
      </c>
      <c r="B3661">
        <v>183</v>
      </c>
      <c r="C3661">
        <v>125</v>
      </c>
      <c r="D3661">
        <v>107285004</v>
      </c>
      <c r="E3661" t="s">
        <v>533</v>
      </c>
      <c r="F3661" t="s">
        <v>1411</v>
      </c>
      <c r="G3661" t="s">
        <v>7449</v>
      </c>
      <c r="H3661">
        <v>189855</v>
      </c>
      <c r="I3661">
        <v>1018</v>
      </c>
      <c r="J3661" t="s">
        <v>29</v>
      </c>
      <c r="K3661" t="s">
        <v>30</v>
      </c>
      <c r="L3661">
        <v>125000000</v>
      </c>
      <c r="M3661">
        <v>1997</v>
      </c>
      <c r="N3661">
        <v>3.7</v>
      </c>
      <c r="O3661">
        <v>-17714996</v>
      </c>
      <c r="R3661" t="s">
        <v>5137</v>
      </c>
      <c r="S3661" cm="1">
        <f t="array" ref="S3661">AVERAGE(IF(Table7[director_name]=R3661, Table7[imdb_score]))</f>
        <v>4</v>
      </c>
      <c r="T3661" t="str">
        <f>IF(Table8[[#This Row],[Average]] &gt; $V$7, "Higher", "Lower")</f>
        <v>Lower</v>
      </c>
    </row>
    <row r="3662" spans="1:20" x14ac:dyDescent="0.3">
      <c r="A3662" t="s">
        <v>2461</v>
      </c>
      <c r="B3662">
        <v>79</v>
      </c>
      <c r="C3662">
        <v>121</v>
      </c>
      <c r="D3662">
        <v>48068396</v>
      </c>
      <c r="E3662" t="s">
        <v>5599</v>
      </c>
      <c r="F3662" t="s">
        <v>1969</v>
      </c>
      <c r="G3662" t="s">
        <v>7450</v>
      </c>
      <c r="H3662">
        <v>60573</v>
      </c>
      <c r="I3662">
        <v>248</v>
      </c>
      <c r="J3662" t="s">
        <v>29</v>
      </c>
      <c r="K3662" t="s">
        <v>30</v>
      </c>
      <c r="L3662">
        <v>160000000</v>
      </c>
      <c r="M3662">
        <v>1997</v>
      </c>
      <c r="N3662">
        <v>3.7</v>
      </c>
      <c r="O3662">
        <v>-111931604</v>
      </c>
      <c r="R3662" t="s">
        <v>5160</v>
      </c>
      <c r="S3662" cm="1">
        <f t="array" ref="S3662">AVERAGE(IF(Table7[director_name]=R3662, Table7[imdb_score]))</f>
        <v>3.9</v>
      </c>
      <c r="T3662" t="str">
        <f>IF(Table8[[#This Row],[Average]] &gt; $V$7, "Higher", "Lower")</f>
        <v>Lower</v>
      </c>
    </row>
    <row r="3663" spans="1:20" x14ac:dyDescent="0.3">
      <c r="A3663" t="s">
        <v>1655</v>
      </c>
      <c r="B3663">
        <v>76</v>
      </c>
      <c r="C3663">
        <v>89</v>
      </c>
      <c r="D3663">
        <v>38536376</v>
      </c>
      <c r="E3663" t="s">
        <v>5827</v>
      </c>
      <c r="F3663" t="s">
        <v>4253</v>
      </c>
      <c r="G3663" t="s">
        <v>7451</v>
      </c>
      <c r="H3663">
        <v>15866</v>
      </c>
      <c r="I3663">
        <v>83</v>
      </c>
      <c r="J3663" t="s">
        <v>29</v>
      </c>
      <c r="K3663" t="s">
        <v>30</v>
      </c>
      <c r="L3663">
        <v>27000000</v>
      </c>
      <c r="M3663">
        <v>2011</v>
      </c>
      <c r="N3663">
        <v>3.6</v>
      </c>
      <c r="O3663">
        <v>11536376</v>
      </c>
      <c r="R3663" t="s">
        <v>5156</v>
      </c>
      <c r="S3663" cm="1">
        <f t="array" ref="S3663">AVERAGE(IF(Table7[director_name]=R3663, Table7[imdb_score]))</f>
        <v>3.9</v>
      </c>
      <c r="T3663" t="str">
        <f>IF(Table8[[#This Row],[Average]] &gt; $V$7, "Higher", "Lower")</f>
        <v>Lower</v>
      </c>
    </row>
    <row r="3664" spans="1:20" x14ac:dyDescent="0.3">
      <c r="A3664" t="s">
        <v>5187</v>
      </c>
      <c r="B3664">
        <v>97</v>
      </c>
      <c r="C3664">
        <v>91</v>
      </c>
      <c r="D3664">
        <v>10149779</v>
      </c>
      <c r="E3664" t="s">
        <v>2263</v>
      </c>
      <c r="F3664" t="s">
        <v>7452</v>
      </c>
      <c r="G3664" t="s">
        <v>7453</v>
      </c>
      <c r="H3664">
        <v>8294</v>
      </c>
      <c r="I3664">
        <v>160</v>
      </c>
      <c r="J3664" t="s">
        <v>29</v>
      </c>
      <c r="K3664" t="s">
        <v>30</v>
      </c>
      <c r="L3664">
        <v>6500000</v>
      </c>
      <c r="M3664">
        <v>1999</v>
      </c>
      <c r="N3664">
        <v>3.6</v>
      </c>
      <c r="O3664">
        <v>3649779</v>
      </c>
      <c r="R3664" t="s">
        <v>5163</v>
      </c>
      <c r="S3664" cm="1">
        <f t="array" ref="S3664">AVERAGE(IF(Table7[director_name]=R3664, Table7[imdb_score]))</f>
        <v>3.9</v>
      </c>
      <c r="T3664" t="str">
        <f>IF(Table8[[#This Row],[Average]] &gt; $V$7, "Higher", "Lower")</f>
        <v>Lower</v>
      </c>
    </row>
    <row r="3665" spans="1:20" x14ac:dyDescent="0.3">
      <c r="A3665" t="s">
        <v>5183</v>
      </c>
      <c r="B3665">
        <v>94</v>
      </c>
      <c r="C3665">
        <v>134</v>
      </c>
      <c r="D3665">
        <v>15681020</v>
      </c>
      <c r="E3665" t="s">
        <v>7371</v>
      </c>
      <c r="F3665" t="s">
        <v>1574</v>
      </c>
      <c r="G3665" t="s">
        <v>7454</v>
      </c>
      <c r="H3665">
        <v>33570</v>
      </c>
      <c r="I3665">
        <v>259</v>
      </c>
      <c r="J3665" t="s">
        <v>29</v>
      </c>
      <c r="K3665" t="s">
        <v>200</v>
      </c>
      <c r="L3665">
        <v>17000000</v>
      </c>
      <c r="M3665">
        <v>1987</v>
      </c>
      <c r="N3665">
        <v>3.6</v>
      </c>
      <c r="O3665">
        <v>-1318980</v>
      </c>
      <c r="R3665" t="s">
        <v>5153</v>
      </c>
      <c r="S3665" cm="1">
        <f t="array" ref="S3665">AVERAGE(IF(Table7[director_name]=R3665, Table7[imdb_score]))</f>
        <v>3.9</v>
      </c>
      <c r="T3665" t="str">
        <f>IF(Table8[[#This Row],[Average]] &gt; $V$7, "Higher", "Lower")</f>
        <v>Lower</v>
      </c>
    </row>
    <row r="3666" spans="1:20" x14ac:dyDescent="0.3">
      <c r="A3666" t="s">
        <v>5191</v>
      </c>
      <c r="B3666">
        <v>47</v>
      </c>
      <c r="C3666">
        <v>85</v>
      </c>
      <c r="D3666">
        <v>15911333</v>
      </c>
      <c r="E3666" t="s">
        <v>6380</v>
      </c>
      <c r="F3666" t="s">
        <v>6808</v>
      </c>
      <c r="G3666" t="s">
        <v>7455</v>
      </c>
      <c r="H3666">
        <v>2855</v>
      </c>
      <c r="I3666">
        <v>119</v>
      </c>
      <c r="J3666" t="s">
        <v>29</v>
      </c>
      <c r="K3666" t="s">
        <v>200</v>
      </c>
      <c r="L3666">
        <v>19000000</v>
      </c>
      <c r="M3666">
        <v>2000</v>
      </c>
      <c r="N3666">
        <v>3.6</v>
      </c>
      <c r="O3666">
        <v>-3088667</v>
      </c>
      <c r="R3666" t="s">
        <v>5158</v>
      </c>
      <c r="S3666" cm="1">
        <f t="array" ref="S3666">AVERAGE(IF(Table7[director_name]=R3666, Table7[imdb_score]))</f>
        <v>3.9</v>
      </c>
      <c r="T3666" t="str">
        <f>IF(Table8[[#This Row],[Average]] &gt; $V$7, "Higher", "Lower")</f>
        <v>Lower</v>
      </c>
    </row>
    <row r="3667" spans="1:20" x14ac:dyDescent="0.3">
      <c r="A3667" t="s">
        <v>337</v>
      </c>
      <c r="B3667">
        <v>71</v>
      </c>
      <c r="C3667">
        <v>89</v>
      </c>
      <c r="D3667">
        <v>598645</v>
      </c>
      <c r="E3667" t="s">
        <v>289</v>
      </c>
      <c r="F3667" t="s">
        <v>1327</v>
      </c>
      <c r="G3667" t="s">
        <v>7456</v>
      </c>
      <c r="H3667">
        <v>13145</v>
      </c>
      <c r="I3667">
        <v>215</v>
      </c>
      <c r="J3667" t="s">
        <v>29</v>
      </c>
      <c r="K3667" t="s">
        <v>200</v>
      </c>
      <c r="L3667">
        <v>10000000</v>
      </c>
      <c r="M3667">
        <v>2002</v>
      </c>
      <c r="N3667">
        <v>3.6</v>
      </c>
      <c r="O3667">
        <v>-9401355</v>
      </c>
      <c r="R3667" t="s">
        <v>5166</v>
      </c>
      <c r="S3667" cm="1">
        <f t="array" ref="S3667">AVERAGE(IF(Table7[director_name]=R3667, Table7[imdb_score]))</f>
        <v>3.9</v>
      </c>
      <c r="T3667" t="str">
        <f>IF(Table8[[#This Row],[Average]] &gt; $V$7, "Higher", "Lower")</f>
        <v>Lower</v>
      </c>
    </row>
    <row r="3668" spans="1:20" x14ac:dyDescent="0.3">
      <c r="A3668" t="s">
        <v>5185</v>
      </c>
      <c r="B3668">
        <v>4</v>
      </c>
      <c r="C3668">
        <v>100</v>
      </c>
      <c r="D3668">
        <v>163591</v>
      </c>
      <c r="E3668" t="s">
        <v>676</v>
      </c>
      <c r="F3668" t="s">
        <v>1073</v>
      </c>
      <c r="G3668" t="s">
        <v>7457</v>
      </c>
      <c r="H3668">
        <v>912</v>
      </c>
      <c r="I3668">
        <v>17</v>
      </c>
      <c r="J3668" t="s">
        <v>29</v>
      </c>
      <c r="K3668" t="s">
        <v>272</v>
      </c>
      <c r="L3668">
        <v>13400000</v>
      </c>
      <c r="M3668">
        <v>2010</v>
      </c>
      <c r="N3668">
        <v>3.6</v>
      </c>
      <c r="O3668">
        <v>-13236409</v>
      </c>
      <c r="R3668" t="s">
        <v>5154</v>
      </c>
      <c r="S3668" cm="1">
        <f t="array" ref="S3668">AVERAGE(IF(Table7[director_name]=R3668, Table7[imdb_score]))</f>
        <v>3.9</v>
      </c>
      <c r="T3668" t="str">
        <f>IF(Table8[[#This Row],[Average]] &gt; $V$7, "Higher", "Lower")</f>
        <v>Lower</v>
      </c>
    </row>
    <row r="3669" spans="1:20" x14ac:dyDescent="0.3">
      <c r="A3669" t="s">
        <v>5185</v>
      </c>
      <c r="B3669">
        <v>93</v>
      </c>
      <c r="C3669">
        <v>107</v>
      </c>
      <c r="D3669">
        <v>10956379</v>
      </c>
      <c r="E3669" t="s">
        <v>7458</v>
      </c>
      <c r="F3669" t="s">
        <v>4768</v>
      </c>
      <c r="G3669" t="s">
        <v>7459</v>
      </c>
      <c r="H3669">
        <v>21506</v>
      </c>
      <c r="I3669">
        <v>364</v>
      </c>
      <c r="J3669" t="s">
        <v>29</v>
      </c>
      <c r="K3669" t="s">
        <v>272</v>
      </c>
      <c r="L3669">
        <v>35000000</v>
      </c>
      <c r="M3669">
        <v>2007</v>
      </c>
      <c r="N3669">
        <v>3.6</v>
      </c>
      <c r="O3669">
        <v>-24043621</v>
      </c>
      <c r="R3669" t="s">
        <v>5175</v>
      </c>
      <c r="S3669" cm="1">
        <f t="array" ref="S3669">AVERAGE(IF(Table7[director_name]=R3669, Table7[imdb_score]))</f>
        <v>3.8</v>
      </c>
      <c r="T3669" t="str">
        <f>IF(Table8[[#This Row],[Average]] &gt; $V$7, "Higher", "Lower")</f>
        <v>Lower</v>
      </c>
    </row>
    <row r="3670" spans="1:20" x14ac:dyDescent="0.3">
      <c r="A3670" t="s">
        <v>4957</v>
      </c>
      <c r="B3670">
        <v>57</v>
      </c>
      <c r="C3670">
        <v>90</v>
      </c>
      <c r="D3670">
        <v>35231365</v>
      </c>
      <c r="E3670" t="s">
        <v>7460</v>
      </c>
      <c r="F3670" t="s">
        <v>7061</v>
      </c>
      <c r="G3670" t="s">
        <v>7461</v>
      </c>
      <c r="H3670">
        <v>15517</v>
      </c>
      <c r="I3670">
        <v>85</v>
      </c>
      <c r="J3670" t="s">
        <v>29</v>
      </c>
      <c r="K3670" t="s">
        <v>30</v>
      </c>
      <c r="L3670">
        <v>60000000</v>
      </c>
      <c r="M3670">
        <v>2000</v>
      </c>
      <c r="N3670">
        <v>3.6</v>
      </c>
      <c r="O3670">
        <v>-24768635</v>
      </c>
      <c r="R3670" t="s">
        <v>5169</v>
      </c>
      <c r="S3670" cm="1">
        <f t="array" ref="S3670">AVERAGE(IF(Table7[director_name]=R3670, Table7[imdb_score]))</f>
        <v>3.8</v>
      </c>
      <c r="T3670" t="str">
        <f>IF(Table8[[#This Row],[Average]] &gt; $V$7, "Higher", "Lower")</f>
        <v>Lower</v>
      </c>
    </row>
    <row r="3671" spans="1:20" x14ac:dyDescent="0.3">
      <c r="A3671" t="s">
        <v>5189</v>
      </c>
      <c r="B3671">
        <v>92</v>
      </c>
      <c r="C3671">
        <v>91</v>
      </c>
      <c r="D3671">
        <v>14294842</v>
      </c>
      <c r="E3671" t="s">
        <v>2211</v>
      </c>
      <c r="F3671" t="s">
        <v>7462</v>
      </c>
      <c r="G3671" t="s">
        <v>7463</v>
      </c>
      <c r="H3671">
        <v>16761</v>
      </c>
      <c r="I3671">
        <v>277</v>
      </c>
      <c r="J3671" t="s">
        <v>29</v>
      </c>
      <c r="K3671" t="s">
        <v>30</v>
      </c>
      <c r="L3671">
        <v>70000000</v>
      </c>
      <c r="M3671">
        <v>2002</v>
      </c>
      <c r="N3671">
        <v>3.6</v>
      </c>
      <c r="O3671">
        <v>-55705158</v>
      </c>
      <c r="R3671" t="s">
        <v>5167</v>
      </c>
      <c r="S3671" cm="1">
        <f t="array" ref="S3671">AVERAGE(IF(Table7[director_name]=R3671, Table7[imdb_score]))</f>
        <v>3.8</v>
      </c>
      <c r="T3671" t="str">
        <f>IF(Table8[[#This Row],[Average]] &gt; $V$7, "Higher", "Lower")</f>
        <v>Lower</v>
      </c>
    </row>
    <row r="3672" spans="1:20" x14ac:dyDescent="0.3">
      <c r="A3672" t="s">
        <v>5201</v>
      </c>
      <c r="B3672">
        <v>58</v>
      </c>
      <c r="C3672">
        <v>95</v>
      </c>
      <c r="D3672">
        <v>40066497</v>
      </c>
      <c r="E3672" t="s">
        <v>220</v>
      </c>
      <c r="F3672" t="s">
        <v>7464</v>
      </c>
      <c r="G3672" t="s">
        <v>7465</v>
      </c>
      <c r="H3672">
        <v>23671</v>
      </c>
      <c r="I3672">
        <v>247</v>
      </c>
      <c r="J3672" t="s">
        <v>29</v>
      </c>
      <c r="K3672" t="s">
        <v>30</v>
      </c>
      <c r="L3672">
        <v>8000000</v>
      </c>
      <c r="M3672">
        <v>2004</v>
      </c>
      <c r="N3672">
        <v>3.5</v>
      </c>
      <c r="O3672">
        <v>32066497</v>
      </c>
      <c r="R3672" t="s">
        <v>5177</v>
      </c>
      <c r="S3672" cm="1">
        <f t="array" ref="S3672">AVERAGE(IF(Table7[director_name]=R3672, Table7[imdb_score]))</f>
        <v>3.8</v>
      </c>
      <c r="T3672" t="str">
        <f>IF(Table8[[#This Row],[Average]] &gt; $V$7, "Higher", "Lower")</f>
        <v>Lower</v>
      </c>
    </row>
    <row r="3673" spans="1:20" x14ac:dyDescent="0.3">
      <c r="A3673" t="s">
        <v>5267</v>
      </c>
      <c r="B3673">
        <v>122</v>
      </c>
      <c r="C3673">
        <v>82</v>
      </c>
      <c r="D3673">
        <v>36658108</v>
      </c>
      <c r="E3673" t="s">
        <v>676</v>
      </c>
      <c r="F3673" t="s">
        <v>4833</v>
      </c>
      <c r="G3673" t="s">
        <v>7466</v>
      </c>
      <c r="H3673">
        <v>39095</v>
      </c>
      <c r="I3673">
        <v>187</v>
      </c>
      <c r="J3673" t="s">
        <v>29</v>
      </c>
      <c r="K3673" t="s">
        <v>30</v>
      </c>
      <c r="L3673">
        <v>20000000</v>
      </c>
      <c r="M3673">
        <v>2010</v>
      </c>
      <c r="N3673">
        <v>3.5</v>
      </c>
      <c r="O3673">
        <v>16658108</v>
      </c>
      <c r="R3673" t="s">
        <v>5172</v>
      </c>
      <c r="S3673" cm="1">
        <f t="array" ref="S3673">AVERAGE(IF(Table7[director_name]=R3673, Table7[imdb_score]))</f>
        <v>3.8</v>
      </c>
      <c r="T3673" t="str">
        <f>IF(Table8[[#This Row],[Average]] &gt; $V$7, "Higher", "Lower")</f>
        <v>Lower</v>
      </c>
    </row>
    <row r="3674" spans="1:20" x14ac:dyDescent="0.3">
      <c r="A3674" t="s">
        <v>4028</v>
      </c>
      <c r="B3674">
        <v>153</v>
      </c>
      <c r="C3674">
        <v>88</v>
      </c>
      <c r="D3674">
        <v>32014289</v>
      </c>
      <c r="E3674" t="s">
        <v>676</v>
      </c>
      <c r="F3674" t="s">
        <v>7467</v>
      </c>
      <c r="G3674" t="s">
        <v>7468</v>
      </c>
      <c r="H3674">
        <v>50337</v>
      </c>
      <c r="I3674">
        <v>177</v>
      </c>
      <c r="J3674" t="s">
        <v>29</v>
      </c>
      <c r="K3674" t="s">
        <v>30</v>
      </c>
      <c r="L3674">
        <v>20000000</v>
      </c>
      <c r="M3674">
        <v>2013</v>
      </c>
      <c r="N3674">
        <v>3.5</v>
      </c>
      <c r="O3674">
        <v>12014289</v>
      </c>
      <c r="R3674" t="s">
        <v>5179</v>
      </c>
      <c r="S3674" cm="1">
        <f t="array" ref="S3674">AVERAGE(IF(Table7[director_name]=R3674, Table7[imdb_score]))</f>
        <v>3.7</v>
      </c>
      <c r="T3674" t="str">
        <f>IF(Table8[[#This Row],[Average]] &gt; $V$7, "Higher", "Lower")</f>
        <v>Lower</v>
      </c>
    </row>
    <row r="3675" spans="1:20" x14ac:dyDescent="0.3">
      <c r="A3675" t="s">
        <v>5197</v>
      </c>
      <c r="B3675">
        <v>39</v>
      </c>
      <c r="C3675">
        <v>100</v>
      </c>
      <c r="D3675">
        <v>12610552</v>
      </c>
      <c r="E3675" t="s">
        <v>693</v>
      </c>
      <c r="F3675" t="s">
        <v>7469</v>
      </c>
      <c r="G3675" t="s">
        <v>7470</v>
      </c>
      <c r="H3675">
        <v>4682</v>
      </c>
      <c r="I3675">
        <v>206</v>
      </c>
      <c r="J3675" t="s">
        <v>29</v>
      </c>
      <c r="K3675" t="s">
        <v>30</v>
      </c>
      <c r="L3675">
        <v>7500000</v>
      </c>
      <c r="M3675">
        <v>1999</v>
      </c>
      <c r="N3675">
        <v>3.5</v>
      </c>
      <c r="O3675">
        <v>5110552</v>
      </c>
      <c r="R3675" t="s">
        <v>5179</v>
      </c>
      <c r="S3675" cm="1">
        <f t="array" ref="S3675">AVERAGE(IF(Table7[director_name]=R3675, Table7[imdb_score]))</f>
        <v>3.7</v>
      </c>
      <c r="T3675" t="str">
        <f>IF(Table8[[#This Row],[Average]] &gt; $V$7, "Higher", "Lower")</f>
        <v>Lower</v>
      </c>
    </row>
    <row r="3676" spans="1:20" x14ac:dyDescent="0.3">
      <c r="A3676" t="s">
        <v>5204</v>
      </c>
      <c r="B3676">
        <v>83</v>
      </c>
      <c r="C3676">
        <v>88</v>
      </c>
      <c r="D3676">
        <v>25615792</v>
      </c>
      <c r="E3676" t="s">
        <v>7471</v>
      </c>
      <c r="F3676" t="s">
        <v>826</v>
      </c>
      <c r="G3676" t="s">
        <v>7472</v>
      </c>
      <c r="H3676">
        <v>10161</v>
      </c>
      <c r="I3676">
        <v>50</v>
      </c>
      <c r="J3676" t="s">
        <v>29</v>
      </c>
      <c r="K3676" t="s">
        <v>30</v>
      </c>
      <c r="L3676">
        <v>25000000</v>
      </c>
      <c r="M3676">
        <v>2009</v>
      </c>
      <c r="N3676">
        <v>3.5</v>
      </c>
      <c r="O3676">
        <v>615792</v>
      </c>
      <c r="R3676" t="s">
        <v>5187</v>
      </c>
      <c r="S3676" cm="1">
        <f t="array" ref="S3676">AVERAGE(IF(Table7[director_name]=R3676, Table7[imdb_score]))</f>
        <v>3.6</v>
      </c>
      <c r="T3676" t="str">
        <f>IF(Table8[[#This Row],[Average]] &gt; $V$7, "Higher", "Lower")</f>
        <v>Lower</v>
      </c>
    </row>
    <row r="3677" spans="1:20" x14ac:dyDescent="0.3">
      <c r="A3677" t="s">
        <v>5206</v>
      </c>
      <c r="B3677">
        <v>29</v>
      </c>
      <c r="C3677">
        <v>86</v>
      </c>
      <c r="D3677">
        <v>15447</v>
      </c>
      <c r="E3677" t="s">
        <v>676</v>
      </c>
      <c r="F3677" t="s">
        <v>365</v>
      </c>
      <c r="G3677" t="s">
        <v>7473</v>
      </c>
      <c r="H3677">
        <v>2971</v>
      </c>
      <c r="I3677">
        <v>85</v>
      </c>
      <c r="J3677" t="s">
        <v>29</v>
      </c>
      <c r="K3677" t="s">
        <v>30</v>
      </c>
      <c r="L3677">
        <v>10000000</v>
      </c>
      <c r="M3677">
        <v>1997</v>
      </c>
      <c r="N3677">
        <v>3.5</v>
      </c>
      <c r="O3677">
        <v>-9984553</v>
      </c>
      <c r="R3677" t="s">
        <v>5183</v>
      </c>
      <c r="S3677" cm="1">
        <f t="array" ref="S3677">AVERAGE(IF(Table7[director_name]=R3677, Table7[imdb_score]))</f>
        <v>3.6</v>
      </c>
      <c r="T3677" t="str">
        <f>IF(Table8[[#This Row],[Average]] &gt; $V$7, "Higher", "Lower")</f>
        <v>Lower</v>
      </c>
    </row>
    <row r="3678" spans="1:20" x14ac:dyDescent="0.3">
      <c r="A3678" t="s">
        <v>1655</v>
      </c>
      <c r="B3678">
        <v>66</v>
      </c>
      <c r="C3678">
        <v>93</v>
      </c>
      <c r="D3678">
        <v>39177541</v>
      </c>
      <c r="E3678" t="s">
        <v>4712</v>
      </c>
      <c r="F3678" t="s">
        <v>6751</v>
      </c>
      <c r="G3678" t="s">
        <v>7474</v>
      </c>
      <c r="H3678">
        <v>20310</v>
      </c>
      <c r="I3678">
        <v>177</v>
      </c>
      <c r="J3678" t="s">
        <v>29</v>
      </c>
      <c r="K3678" t="s">
        <v>30</v>
      </c>
      <c r="L3678">
        <v>50000000</v>
      </c>
      <c r="M3678">
        <v>2005</v>
      </c>
      <c r="N3678">
        <v>3.5</v>
      </c>
      <c r="O3678">
        <v>-10822459</v>
      </c>
      <c r="R3678" t="s">
        <v>5191</v>
      </c>
      <c r="S3678" cm="1">
        <f t="array" ref="S3678">AVERAGE(IF(Table7[director_name]=R3678, Table7[imdb_score]))</f>
        <v>3.6</v>
      </c>
      <c r="T3678" t="str">
        <f>IF(Table8[[#This Row],[Average]] &gt; $V$7, "Higher", "Lower")</f>
        <v>Lower</v>
      </c>
    </row>
    <row r="3679" spans="1:20" x14ac:dyDescent="0.3">
      <c r="A3679" t="s">
        <v>5199</v>
      </c>
      <c r="B3679">
        <v>40</v>
      </c>
      <c r="C3679">
        <v>99</v>
      </c>
      <c r="D3679">
        <v>5333658</v>
      </c>
      <c r="E3679" t="s">
        <v>105</v>
      </c>
      <c r="F3679" t="s">
        <v>7475</v>
      </c>
      <c r="G3679" t="s">
        <v>7476</v>
      </c>
      <c r="H3679">
        <v>2541</v>
      </c>
      <c r="I3679">
        <v>54</v>
      </c>
      <c r="J3679" t="s">
        <v>29</v>
      </c>
      <c r="K3679" t="s">
        <v>30</v>
      </c>
      <c r="L3679">
        <v>20000000</v>
      </c>
      <c r="M3679">
        <v>1982</v>
      </c>
      <c r="N3679">
        <v>3.5</v>
      </c>
      <c r="O3679">
        <v>-14666342</v>
      </c>
      <c r="R3679" t="s">
        <v>5185</v>
      </c>
      <c r="S3679" cm="1">
        <f t="array" ref="S3679">AVERAGE(IF(Table7[director_name]=R3679, Table7[imdb_score]))</f>
        <v>3.6</v>
      </c>
      <c r="T3679" t="str">
        <f>IF(Table8[[#This Row],[Average]] &gt; $V$7, "Higher", "Lower")</f>
        <v>Lower</v>
      </c>
    </row>
    <row r="3680" spans="1:20" x14ac:dyDescent="0.3">
      <c r="A3680" t="s">
        <v>5209</v>
      </c>
      <c r="B3680">
        <v>29</v>
      </c>
      <c r="C3680">
        <v>120</v>
      </c>
      <c r="D3680">
        <v>20773070</v>
      </c>
      <c r="E3680" t="s">
        <v>92</v>
      </c>
      <c r="F3680" t="s">
        <v>7477</v>
      </c>
      <c r="G3680" t="s">
        <v>7478</v>
      </c>
      <c r="H3680">
        <v>4501</v>
      </c>
      <c r="I3680">
        <v>102</v>
      </c>
      <c r="J3680" t="s">
        <v>29</v>
      </c>
      <c r="K3680" t="s">
        <v>30</v>
      </c>
      <c r="L3680">
        <v>5000000</v>
      </c>
      <c r="M3680">
        <v>2016</v>
      </c>
      <c r="N3680">
        <v>3.4</v>
      </c>
      <c r="O3680">
        <v>15773070</v>
      </c>
      <c r="R3680" t="s">
        <v>5185</v>
      </c>
      <c r="S3680" cm="1">
        <f t="array" ref="S3680">AVERAGE(IF(Table7[director_name]=R3680, Table7[imdb_score]))</f>
        <v>3.6</v>
      </c>
      <c r="T3680" t="str">
        <f>IF(Table8[[#This Row],[Average]] &gt; $V$7, "Higher", "Lower")</f>
        <v>Lower</v>
      </c>
    </row>
    <row r="3681" spans="1:20" x14ac:dyDescent="0.3">
      <c r="A3681" t="s">
        <v>5211</v>
      </c>
      <c r="B3681">
        <v>85</v>
      </c>
      <c r="C3681">
        <v>85</v>
      </c>
      <c r="D3681">
        <v>26096584</v>
      </c>
      <c r="E3681" t="s">
        <v>676</v>
      </c>
      <c r="F3681" t="s">
        <v>7479</v>
      </c>
      <c r="G3681" t="s">
        <v>7480</v>
      </c>
      <c r="H3681">
        <v>30651</v>
      </c>
      <c r="I3681">
        <v>267</v>
      </c>
      <c r="J3681" t="s">
        <v>29</v>
      </c>
      <c r="K3681" t="s">
        <v>30</v>
      </c>
      <c r="L3681">
        <v>19000000</v>
      </c>
      <c r="M3681">
        <v>2003</v>
      </c>
      <c r="N3681">
        <v>3.4</v>
      </c>
      <c r="O3681">
        <v>7096584</v>
      </c>
      <c r="R3681" t="s">
        <v>5189</v>
      </c>
      <c r="S3681" cm="1">
        <f t="array" ref="S3681">AVERAGE(IF(Table7[director_name]=R3681, Table7[imdb_score]))</f>
        <v>3.6</v>
      </c>
      <c r="T3681" t="str">
        <f>IF(Table8[[#This Row],[Average]] &gt; $V$7, "Higher", "Lower")</f>
        <v>Lower</v>
      </c>
    </row>
    <row r="3682" spans="1:20" x14ac:dyDescent="0.3">
      <c r="A3682" t="s">
        <v>3147</v>
      </c>
      <c r="B3682">
        <v>156</v>
      </c>
      <c r="C3682">
        <v>91</v>
      </c>
      <c r="D3682">
        <v>74158157</v>
      </c>
      <c r="E3682" t="s">
        <v>676</v>
      </c>
      <c r="F3682" t="s">
        <v>34</v>
      </c>
      <c r="G3682" t="s">
        <v>7481</v>
      </c>
      <c r="H3682">
        <v>60370</v>
      </c>
      <c r="I3682">
        <v>264</v>
      </c>
      <c r="J3682" t="s">
        <v>29</v>
      </c>
      <c r="K3682" t="s">
        <v>30</v>
      </c>
      <c r="L3682">
        <v>79000000</v>
      </c>
      <c r="M3682">
        <v>2011</v>
      </c>
      <c r="N3682">
        <v>3.4</v>
      </c>
      <c r="O3682">
        <v>-4841843</v>
      </c>
      <c r="R3682" t="s">
        <v>5193</v>
      </c>
      <c r="S3682" cm="1">
        <f t="array" ref="S3682">AVERAGE(IF(Table7[director_name]=R3682, Table7[imdb_score]))</f>
        <v>3.5333333333333332</v>
      </c>
      <c r="T3682" t="str">
        <f>IF(Table8[[#This Row],[Average]] &gt; $V$7, "Higher", "Lower")</f>
        <v>Lower</v>
      </c>
    </row>
    <row r="3683" spans="1:20" x14ac:dyDescent="0.3">
      <c r="A3683" t="s">
        <v>4133</v>
      </c>
      <c r="B3683">
        <v>111</v>
      </c>
      <c r="C3683">
        <v>93</v>
      </c>
      <c r="D3683">
        <v>37188667</v>
      </c>
      <c r="E3683" t="s">
        <v>73</v>
      </c>
      <c r="F3683" t="s">
        <v>7482</v>
      </c>
      <c r="G3683" t="s">
        <v>7483</v>
      </c>
      <c r="H3683">
        <v>34219</v>
      </c>
      <c r="I3683">
        <v>578</v>
      </c>
      <c r="J3683" t="s">
        <v>29</v>
      </c>
      <c r="K3683" t="s">
        <v>30</v>
      </c>
      <c r="L3683">
        <v>12000000</v>
      </c>
      <c r="M3683">
        <v>2002</v>
      </c>
      <c r="N3683">
        <v>3.3</v>
      </c>
      <c r="O3683">
        <v>25188667</v>
      </c>
      <c r="R3683" t="s">
        <v>5193</v>
      </c>
      <c r="S3683" cm="1">
        <f t="array" ref="S3683">AVERAGE(IF(Table7[director_name]=R3683, Table7[imdb_score]))</f>
        <v>3.5333333333333332</v>
      </c>
      <c r="T3683" t="str">
        <f>IF(Table8[[#This Row],[Average]] &gt; $V$7, "Higher", "Lower")</f>
        <v>Lower</v>
      </c>
    </row>
    <row r="3684" spans="1:20" x14ac:dyDescent="0.3">
      <c r="A3684" t="s">
        <v>5230</v>
      </c>
      <c r="B3684">
        <v>56</v>
      </c>
      <c r="C3684">
        <v>80</v>
      </c>
      <c r="D3684">
        <v>40363530</v>
      </c>
      <c r="E3684" t="s">
        <v>1669</v>
      </c>
      <c r="F3684" t="s">
        <v>7484</v>
      </c>
      <c r="G3684" t="s">
        <v>7485</v>
      </c>
      <c r="H3684">
        <v>18254</v>
      </c>
      <c r="I3684">
        <v>307</v>
      </c>
      <c r="J3684" t="s">
        <v>29</v>
      </c>
      <c r="K3684" t="s">
        <v>30</v>
      </c>
      <c r="L3684">
        <v>16000000</v>
      </c>
      <c r="M3684">
        <v>2002</v>
      </c>
      <c r="N3684">
        <v>3.3</v>
      </c>
      <c r="O3684">
        <v>24363530</v>
      </c>
      <c r="R3684" t="s">
        <v>5193</v>
      </c>
      <c r="S3684" cm="1">
        <f t="array" ref="S3684">AVERAGE(IF(Table7[director_name]=R3684, Table7[imdb_score]))</f>
        <v>3.5333333333333332</v>
      </c>
      <c r="T3684" t="str">
        <f>IF(Table8[[#This Row],[Average]] &gt; $V$7, "Higher", "Lower")</f>
        <v>Lower</v>
      </c>
    </row>
    <row r="3685" spans="1:20" x14ac:dyDescent="0.3">
      <c r="A3685" t="s">
        <v>5223</v>
      </c>
      <c r="B3685">
        <v>33</v>
      </c>
      <c r="C3685">
        <v>93</v>
      </c>
      <c r="D3685">
        <v>29247405</v>
      </c>
      <c r="E3685" t="s">
        <v>7486</v>
      </c>
      <c r="F3685" t="s">
        <v>5674</v>
      </c>
      <c r="G3685" t="s">
        <v>7487</v>
      </c>
      <c r="H3685">
        <v>28377</v>
      </c>
      <c r="I3685">
        <v>261</v>
      </c>
      <c r="J3685" t="s">
        <v>29</v>
      </c>
      <c r="K3685" t="s">
        <v>200</v>
      </c>
      <c r="L3685">
        <v>25000000</v>
      </c>
      <c r="M3685">
        <v>1997</v>
      </c>
      <c r="N3685">
        <v>3.3</v>
      </c>
      <c r="O3685">
        <v>4247405</v>
      </c>
      <c r="R3685" t="s">
        <v>5201</v>
      </c>
      <c r="S3685" cm="1">
        <f t="array" ref="S3685">AVERAGE(IF(Table7[director_name]=R3685, Table7[imdb_score]))</f>
        <v>3.5</v>
      </c>
      <c r="T3685" t="str">
        <f>IF(Table8[[#This Row],[Average]] &gt; $V$7, "Higher", "Lower")</f>
        <v>Lower</v>
      </c>
    </row>
    <row r="3686" spans="1:20" x14ac:dyDescent="0.3">
      <c r="A3686" t="s">
        <v>5214</v>
      </c>
      <c r="B3686">
        <v>7</v>
      </c>
      <c r="C3686">
        <v>120</v>
      </c>
      <c r="D3686">
        <v>1098224</v>
      </c>
      <c r="E3686" t="s">
        <v>2719</v>
      </c>
      <c r="F3686" t="s">
        <v>7488</v>
      </c>
      <c r="G3686" t="s">
        <v>7489</v>
      </c>
      <c r="H3686">
        <v>397</v>
      </c>
      <c r="I3686">
        <v>30</v>
      </c>
      <c r="J3686" t="s">
        <v>29</v>
      </c>
      <c r="K3686" t="s">
        <v>30</v>
      </c>
      <c r="L3686">
        <v>2000000</v>
      </c>
      <c r="M3686">
        <v>2003</v>
      </c>
      <c r="N3686">
        <v>3.3</v>
      </c>
      <c r="O3686">
        <v>-901776</v>
      </c>
      <c r="R3686" t="s">
        <v>5197</v>
      </c>
      <c r="S3686" cm="1">
        <f t="array" ref="S3686">AVERAGE(IF(Table7[director_name]=R3686, Table7[imdb_score]))</f>
        <v>3.5</v>
      </c>
      <c r="T3686" t="str">
        <f>IF(Table8[[#This Row],[Average]] &gt; $V$7, "Higher", "Lower")</f>
        <v>Lower</v>
      </c>
    </row>
    <row r="3687" spans="1:20" x14ac:dyDescent="0.3">
      <c r="A3687" t="s">
        <v>5217</v>
      </c>
      <c r="B3687">
        <v>13</v>
      </c>
      <c r="C3687">
        <v>103</v>
      </c>
      <c r="D3687">
        <v>16066</v>
      </c>
      <c r="E3687" t="s">
        <v>2806</v>
      </c>
      <c r="F3687" t="s">
        <v>6537</v>
      </c>
      <c r="G3687" t="s">
        <v>7490</v>
      </c>
      <c r="H3687">
        <v>1207</v>
      </c>
      <c r="I3687">
        <v>44</v>
      </c>
      <c r="J3687" t="s">
        <v>29</v>
      </c>
      <c r="K3687" t="s">
        <v>227</v>
      </c>
      <c r="L3687">
        <v>5000000</v>
      </c>
      <c r="M3687">
        <v>2004</v>
      </c>
      <c r="N3687">
        <v>3.3</v>
      </c>
      <c r="O3687">
        <v>-4983934</v>
      </c>
      <c r="R3687" t="s">
        <v>5204</v>
      </c>
      <c r="S3687" cm="1">
        <f t="array" ref="S3687">AVERAGE(IF(Table7[director_name]=R3687, Table7[imdb_score]))</f>
        <v>3.5</v>
      </c>
      <c r="T3687" t="str">
        <f>IF(Table8[[#This Row],[Average]] &gt; $V$7, "Higher", "Lower")</f>
        <v>Lower</v>
      </c>
    </row>
    <row r="3688" spans="1:20" x14ac:dyDescent="0.3">
      <c r="A3688" t="s">
        <v>5228</v>
      </c>
      <c r="B3688">
        <v>17</v>
      </c>
      <c r="C3688">
        <v>83</v>
      </c>
      <c r="D3688">
        <v>126247</v>
      </c>
      <c r="E3688" t="s">
        <v>338</v>
      </c>
      <c r="F3688" t="s">
        <v>81</v>
      </c>
      <c r="G3688" t="s">
        <v>7491</v>
      </c>
      <c r="H3688">
        <v>24958</v>
      </c>
      <c r="I3688">
        <v>103</v>
      </c>
      <c r="J3688" t="s">
        <v>29</v>
      </c>
      <c r="K3688" t="s">
        <v>30</v>
      </c>
      <c r="L3688">
        <v>6200000</v>
      </c>
      <c r="M3688">
        <v>1994</v>
      </c>
      <c r="N3688">
        <v>3.3</v>
      </c>
      <c r="O3688">
        <v>-6073753</v>
      </c>
      <c r="R3688" t="s">
        <v>5206</v>
      </c>
      <c r="S3688" cm="1">
        <f t="array" ref="S3688">AVERAGE(IF(Table7[director_name]=R3688, Table7[imdb_score]))</f>
        <v>3.5</v>
      </c>
      <c r="T3688" t="str">
        <f>IF(Table8[[#This Row],[Average]] &gt; $V$7, "Higher", "Lower")</f>
        <v>Lower</v>
      </c>
    </row>
    <row r="3689" spans="1:20" x14ac:dyDescent="0.3">
      <c r="A3689" t="s">
        <v>5219</v>
      </c>
      <c r="B3689">
        <v>49</v>
      </c>
      <c r="C3689">
        <v>97</v>
      </c>
      <c r="D3689">
        <v>2331318</v>
      </c>
      <c r="E3689" t="s">
        <v>676</v>
      </c>
      <c r="F3689" t="s">
        <v>5421</v>
      </c>
      <c r="G3689" t="s">
        <v>7492</v>
      </c>
      <c r="H3689">
        <v>9541</v>
      </c>
      <c r="I3689">
        <v>64</v>
      </c>
      <c r="J3689" t="s">
        <v>29</v>
      </c>
      <c r="K3689" t="s">
        <v>30</v>
      </c>
      <c r="L3689">
        <v>10000000</v>
      </c>
      <c r="M3689">
        <v>2011</v>
      </c>
      <c r="N3689">
        <v>3.3</v>
      </c>
      <c r="O3689">
        <v>-7668682</v>
      </c>
      <c r="R3689" t="s">
        <v>5199</v>
      </c>
      <c r="S3689" cm="1">
        <f t="array" ref="S3689">AVERAGE(IF(Table7[director_name]=R3689, Table7[imdb_score]))</f>
        <v>3.5</v>
      </c>
      <c r="T3689" t="str">
        <f>IF(Table8[[#This Row],[Average]] &gt; $V$7, "Higher", "Lower")</f>
        <v>Lower</v>
      </c>
    </row>
    <row r="3690" spans="1:20" x14ac:dyDescent="0.3">
      <c r="A3690" t="s">
        <v>5059</v>
      </c>
      <c r="B3690">
        <v>104</v>
      </c>
      <c r="C3690">
        <v>101</v>
      </c>
      <c r="D3690">
        <v>13208023</v>
      </c>
      <c r="E3690" t="s">
        <v>4463</v>
      </c>
      <c r="F3690" t="s">
        <v>516</v>
      </c>
      <c r="G3690" t="s">
        <v>7493</v>
      </c>
      <c r="H3690">
        <v>17309</v>
      </c>
      <c r="I3690">
        <v>388</v>
      </c>
      <c r="J3690" t="s">
        <v>29</v>
      </c>
      <c r="K3690" t="s">
        <v>200</v>
      </c>
      <c r="L3690">
        <v>42000000</v>
      </c>
      <c r="M3690">
        <v>2002</v>
      </c>
      <c r="N3690">
        <v>3.3</v>
      </c>
      <c r="O3690">
        <v>-28791977</v>
      </c>
      <c r="R3690" t="s">
        <v>5209</v>
      </c>
      <c r="S3690" cm="1">
        <f t="array" ref="S3690">AVERAGE(IF(Table7[director_name]=R3690, Table7[imdb_score]))</f>
        <v>3.4</v>
      </c>
      <c r="T3690" t="str">
        <f>IF(Table8[[#This Row],[Average]] &gt; $V$7, "Higher", "Lower")</f>
        <v>Lower</v>
      </c>
    </row>
    <row r="3691" spans="1:20" x14ac:dyDescent="0.3">
      <c r="A3691" t="s">
        <v>5226</v>
      </c>
      <c r="B3691">
        <v>212</v>
      </c>
      <c r="C3691">
        <v>87</v>
      </c>
      <c r="D3691">
        <v>40198710</v>
      </c>
      <c r="E3691" t="s">
        <v>7494</v>
      </c>
      <c r="F3691" t="s">
        <v>4948</v>
      </c>
      <c r="G3691" t="s">
        <v>7495</v>
      </c>
      <c r="H3691">
        <v>87451</v>
      </c>
      <c r="I3691">
        <v>660</v>
      </c>
      <c r="J3691" t="s">
        <v>29</v>
      </c>
      <c r="K3691" t="s">
        <v>30</v>
      </c>
      <c r="L3691">
        <v>100000000</v>
      </c>
      <c r="M3691">
        <v>2004</v>
      </c>
      <c r="N3691">
        <v>3.3</v>
      </c>
      <c r="O3691">
        <v>-59801290</v>
      </c>
      <c r="R3691" t="s">
        <v>5211</v>
      </c>
      <c r="S3691" cm="1">
        <f t="array" ref="S3691">AVERAGE(IF(Table7[director_name]=R3691, Table7[imdb_score]))</f>
        <v>3.4</v>
      </c>
      <c r="T3691" t="str">
        <f>IF(Table8[[#This Row],[Average]] &gt; $V$7, "Higher", "Lower")</f>
        <v>Lower</v>
      </c>
    </row>
    <row r="3692" spans="1:20" x14ac:dyDescent="0.3">
      <c r="A3692" t="s">
        <v>5232</v>
      </c>
      <c r="B3692">
        <v>29</v>
      </c>
      <c r="C3692">
        <v>95</v>
      </c>
      <c r="D3692">
        <v>7888703</v>
      </c>
      <c r="E3692" t="s">
        <v>1699</v>
      </c>
      <c r="F3692" t="s">
        <v>7496</v>
      </c>
      <c r="G3692" t="s">
        <v>7497</v>
      </c>
      <c r="H3692">
        <v>8465</v>
      </c>
      <c r="I3692">
        <v>65</v>
      </c>
      <c r="J3692" t="s">
        <v>29</v>
      </c>
      <c r="K3692" t="s">
        <v>30</v>
      </c>
      <c r="L3692">
        <v>3000000</v>
      </c>
      <c r="M3692">
        <v>1987</v>
      </c>
      <c r="N3692">
        <v>3.2</v>
      </c>
      <c r="O3692">
        <v>4888703</v>
      </c>
      <c r="R3692" t="s">
        <v>5221</v>
      </c>
      <c r="S3692" cm="1">
        <f t="array" ref="S3692">AVERAGE(IF(Table7[director_name]=R3692, Table7[imdb_score]))</f>
        <v>3.3</v>
      </c>
      <c r="T3692" t="str">
        <f>IF(Table8[[#This Row],[Average]] &gt; $V$7, "Higher", "Lower")</f>
        <v>Lower</v>
      </c>
    </row>
    <row r="3693" spans="1:20" x14ac:dyDescent="0.3">
      <c r="A3693" t="s">
        <v>5239</v>
      </c>
      <c r="B3693">
        <v>37</v>
      </c>
      <c r="C3693">
        <v>89</v>
      </c>
      <c r="D3693">
        <v>15655665</v>
      </c>
      <c r="E3693" t="s">
        <v>289</v>
      </c>
      <c r="F3693" t="s">
        <v>5627</v>
      </c>
      <c r="G3693" t="s">
        <v>7498</v>
      </c>
      <c r="H3693">
        <v>9104</v>
      </c>
      <c r="I3693">
        <v>112</v>
      </c>
      <c r="J3693" t="s">
        <v>29</v>
      </c>
      <c r="K3693" t="s">
        <v>30</v>
      </c>
      <c r="L3693">
        <v>4000000</v>
      </c>
      <c r="M3693">
        <v>2006</v>
      </c>
      <c r="N3693">
        <v>3.1</v>
      </c>
      <c r="O3693">
        <v>11655665</v>
      </c>
      <c r="R3693" t="s">
        <v>5230</v>
      </c>
      <c r="S3693" cm="1">
        <f t="array" ref="S3693">AVERAGE(IF(Table7[director_name]=R3693, Table7[imdb_score]))</f>
        <v>3.3</v>
      </c>
      <c r="T3693" t="str">
        <f>IF(Table8[[#This Row],[Average]] &gt; $V$7, "Higher", "Lower")</f>
        <v>Lower</v>
      </c>
    </row>
    <row r="3694" spans="1:20" x14ac:dyDescent="0.3">
      <c r="A3694" t="s">
        <v>5235</v>
      </c>
      <c r="B3694">
        <v>169</v>
      </c>
      <c r="C3694">
        <v>110</v>
      </c>
      <c r="D3694">
        <v>13998282</v>
      </c>
      <c r="E3694" t="s">
        <v>7499</v>
      </c>
      <c r="F3694" t="s">
        <v>1302</v>
      </c>
      <c r="G3694" t="s">
        <v>7500</v>
      </c>
      <c r="H3694">
        <v>24854</v>
      </c>
      <c r="I3694">
        <v>374</v>
      </c>
      <c r="J3694" t="s">
        <v>29</v>
      </c>
      <c r="K3694" t="s">
        <v>30</v>
      </c>
      <c r="L3694">
        <v>16000000</v>
      </c>
      <c r="M3694">
        <v>2014</v>
      </c>
      <c r="N3694">
        <v>3.1</v>
      </c>
      <c r="O3694">
        <v>-2001718</v>
      </c>
      <c r="R3694" t="s">
        <v>5223</v>
      </c>
      <c r="S3694" cm="1">
        <f t="array" ref="S3694">AVERAGE(IF(Table7[director_name]=R3694, Table7[imdb_score]))</f>
        <v>3.3</v>
      </c>
      <c r="T3694" t="str">
        <f>IF(Table8[[#This Row],[Average]] &gt; $V$7, "Higher", "Lower")</f>
        <v>Lower</v>
      </c>
    </row>
    <row r="3695" spans="1:20" x14ac:dyDescent="0.3">
      <c r="A3695" t="s">
        <v>5237</v>
      </c>
      <c r="B3695">
        <v>35</v>
      </c>
      <c r="C3695">
        <v>97</v>
      </c>
      <c r="D3695">
        <v>4131640</v>
      </c>
      <c r="E3695" t="s">
        <v>338</v>
      </c>
      <c r="F3695" t="s">
        <v>5482</v>
      </c>
      <c r="G3695" t="s">
        <v>7501</v>
      </c>
      <c r="H3695">
        <v>5463</v>
      </c>
      <c r="I3695">
        <v>20</v>
      </c>
      <c r="J3695" t="s">
        <v>29</v>
      </c>
      <c r="K3695" t="s">
        <v>30</v>
      </c>
      <c r="L3695">
        <v>7500000</v>
      </c>
      <c r="M3695">
        <v>2008</v>
      </c>
      <c r="N3695">
        <v>3.1</v>
      </c>
      <c r="O3695">
        <v>-3368360</v>
      </c>
      <c r="R3695" t="s">
        <v>5214</v>
      </c>
      <c r="S3695" cm="1">
        <f t="array" ref="S3695">AVERAGE(IF(Table7[director_name]=R3695, Table7[imdb_score]))</f>
        <v>3.3</v>
      </c>
      <c r="T3695" t="str">
        <f>IF(Table8[[#This Row],[Average]] &gt; $V$7, "Higher", "Lower")</f>
        <v>Lower</v>
      </c>
    </row>
    <row r="3696" spans="1:20" x14ac:dyDescent="0.3">
      <c r="A3696" t="s">
        <v>5242</v>
      </c>
      <c r="B3696">
        <v>37</v>
      </c>
      <c r="C3696">
        <v>99</v>
      </c>
      <c r="D3696">
        <v>7059537</v>
      </c>
      <c r="E3696" t="s">
        <v>676</v>
      </c>
      <c r="F3696" t="s">
        <v>2190</v>
      </c>
      <c r="G3696" t="s">
        <v>7502</v>
      </c>
      <c r="H3696">
        <v>8279</v>
      </c>
      <c r="I3696">
        <v>101</v>
      </c>
      <c r="J3696" t="s">
        <v>29</v>
      </c>
      <c r="K3696" t="s">
        <v>30</v>
      </c>
      <c r="L3696">
        <v>3000000</v>
      </c>
      <c r="M3696">
        <v>2006</v>
      </c>
      <c r="N3696">
        <v>3</v>
      </c>
      <c r="O3696">
        <v>4059537</v>
      </c>
      <c r="R3696" t="s">
        <v>5217</v>
      </c>
      <c r="S3696" cm="1">
        <f t="array" ref="S3696">AVERAGE(IF(Table7[director_name]=R3696, Table7[imdb_score]))</f>
        <v>3.3</v>
      </c>
      <c r="T3696" t="str">
        <f>IF(Table8[[#This Row],[Average]] &gt; $V$7, "Higher", "Lower")</f>
        <v>Lower</v>
      </c>
    </row>
    <row r="3697" spans="1:20" x14ac:dyDescent="0.3">
      <c r="A3697" t="s">
        <v>5245</v>
      </c>
      <c r="B3697">
        <v>21</v>
      </c>
      <c r="C3697">
        <v>97</v>
      </c>
      <c r="D3697">
        <v>2315683</v>
      </c>
      <c r="E3697" t="s">
        <v>7503</v>
      </c>
      <c r="F3697" t="s">
        <v>2378</v>
      </c>
      <c r="G3697" t="s">
        <v>7504</v>
      </c>
      <c r="H3697">
        <v>4081</v>
      </c>
      <c r="I3697">
        <v>28</v>
      </c>
      <c r="J3697" t="s">
        <v>29</v>
      </c>
      <c r="K3697" t="s">
        <v>200</v>
      </c>
      <c r="L3697">
        <v>17000000</v>
      </c>
      <c r="M3697">
        <v>1986</v>
      </c>
      <c r="N3697">
        <v>3</v>
      </c>
      <c r="O3697">
        <v>-14684317</v>
      </c>
      <c r="R3697" t="s">
        <v>5228</v>
      </c>
      <c r="S3697" cm="1">
        <f t="array" ref="S3697">AVERAGE(IF(Table7[director_name]=R3697, Table7[imdb_score]))</f>
        <v>3.3</v>
      </c>
      <c r="T3697" t="str">
        <f>IF(Table8[[#This Row],[Average]] &gt; $V$7, "Higher", "Lower")</f>
        <v>Lower</v>
      </c>
    </row>
    <row r="3698" spans="1:20" x14ac:dyDescent="0.3">
      <c r="A3698" t="s">
        <v>397</v>
      </c>
      <c r="B3698">
        <v>151</v>
      </c>
      <c r="C3698">
        <v>98</v>
      </c>
      <c r="D3698">
        <v>18990542</v>
      </c>
      <c r="E3698" t="s">
        <v>4981</v>
      </c>
      <c r="F3698" t="s">
        <v>5289</v>
      </c>
      <c r="G3698" t="s">
        <v>7505</v>
      </c>
      <c r="H3698">
        <v>22264</v>
      </c>
      <c r="I3698">
        <v>289</v>
      </c>
      <c r="J3698" t="s">
        <v>29</v>
      </c>
      <c r="K3698" t="s">
        <v>30</v>
      </c>
      <c r="L3698">
        <v>70000000</v>
      </c>
      <c r="M3698">
        <v>2002</v>
      </c>
      <c r="N3698">
        <v>3</v>
      </c>
      <c r="O3698">
        <v>-51009458</v>
      </c>
      <c r="R3698" t="s">
        <v>5219</v>
      </c>
      <c r="S3698" cm="1">
        <f t="array" ref="S3698">AVERAGE(IF(Table7[director_name]=R3698, Table7[imdb_score]))</f>
        <v>3.3</v>
      </c>
      <c r="T3698" t="str">
        <f>IF(Table8[[#This Row],[Average]] &gt; $V$7, "Higher", "Lower")</f>
        <v>Lower</v>
      </c>
    </row>
    <row r="3699" spans="1:20" x14ac:dyDescent="0.3">
      <c r="A3699" t="s">
        <v>5250</v>
      </c>
      <c r="B3699">
        <v>52</v>
      </c>
      <c r="C3699">
        <v>89</v>
      </c>
      <c r="D3699">
        <v>13235267</v>
      </c>
      <c r="E3699" t="s">
        <v>1669</v>
      </c>
      <c r="F3699" t="s">
        <v>6033</v>
      </c>
      <c r="G3699" t="s">
        <v>7506</v>
      </c>
      <c r="H3699">
        <v>12339</v>
      </c>
      <c r="I3699">
        <v>32</v>
      </c>
      <c r="J3699" t="s">
        <v>29</v>
      </c>
      <c r="K3699" t="s">
        <v>30</v>
      </c>
      <c r="L3699">
        <v>6000000</v>
      </c>
      <c r="M3699">
        <v>2007</v>
      </c>
      <c r="N3699">
        <v>2.9</v>
      </c>
      <c r="O3699">
        <v>7235267</v>
      </c>
      <c r="R3699" t="s">
        <v>5226</v>
      </c>
      <c r="S3699" cm="1">
        <f t="array" ref="S3699">AVERAGE(IF(Table7[director_name]=R3699, Table7[imdb_score]))</f>
        <v>3.3</v>
      </c>
      <c r="T3699" t="str">
        <f>IF(Table8[[#This Row],[Average]] &gt; $V$7, "Higher", "Lower")</f>
        <v>Lower</v>
      </c>
    </row>
    <row r="3700" spans="1:20" x14ac:dyDescent="0.3">
      <c r="A3700" t="s">
        <v>5247</v>
      </c>
      <c r="B3700">
        <v>143</v>
      </c>
      <c r="C3700">
        <v>92</v>
      </c>
      <c r="D3700">
        <v>1550000</v>
      </c>
      <c r="E3700" t="s">
        <v>7507</v>
      </c>
      <c r="F3700" t="s">
        <v>5513</v>
      </c>
      <c r="G3700" t="s">
        <v>7508</v>
      </c>
      <c r="H3700">
        <v>30628</v>
      </c>
      <c r="I3700">
        <v>471</v>
      </c>
      <c r="J3700" t="s">
        <v>29</v>
      </c>
      <c r="K3700" t="s">
        <v>30</v>
      </c>
      <c r="L3700">
        <v>25000000</v>
      </c>
      <c r="M3700">
        <v>2005</v>
      </c>
      <c r="N3700">
        <v>2.9</v>
      </c>
      <c r="O3700">
        <v>-23450000</v>
      </c>
      <c r="R3700" t="s">
        <v>5221</v>
      </c>
      <c r="S3700" cm="1">
        <f t="array" ref="S3700">AVERAGE(IF(Table7[director_name]=R3700, Table7[imdb_score]))</f>
        <v>3.3</v>
      </c>
      <c r="T3700" t="str">
        <f>IF(Table8[[#This Row],[Average]] &gt; $V$7, "Higher", "Lower")</f>
        <v>Lower</v>
      </c>
    </row>
    <row r="3701" spans="1:20" x14ac:dyDescent="0.3">
      <c r="A3701" t="s">
        <v>5255</v>
      </c>
      <c r="B3701">
        <v>80</v>
      </c>
      <c r="C3701">
        <v>92</v>
      </c>
      <c r="D3701">
        <v>20763013</v>
      </c>
      <c r="E3701" t="s">
        <v>2525</v>
      </c>
      <c r="F3701" t="s">
        <v>2198</v>
      </c>
      <c r="G3701" t="s">
        <v>7509</v>
      </c>
      <c r="H3701">
        <v>30840</v>
      </c>
      <c r="I3701">
        <v>383</v>
      </c>
      <c r="J3701" t="s">
        <v>29</v>
      </c>
      <c r="K3701" t="s">
        <v>30</v>
      </c>
      <c r="L3701">
        <v>23000000</v>
      </c>
      <c r="M3701">
        <v>1987</v>
      </c>
      <c r="N3701">
        <v>2.8</v>
      </c>
      <c r="O3701">
        <v>-2236987</v>
      </c>
      <c r="R3701" t="s">
        <v>5232</v>
      </c>
      <c r="S3701" cm="1">
        <f t="array" ref="S3701">AVERAGE(IF(Table7[director_name]=R3701, Table7[imdb_score]))</f>
        <v>3.2</v>
      </c>
      <c r="T3701" t="str">
        <f>IF(Table8[[#This Row],[Average]] &gt; $V$7, "Higher", "Lower")</f>
        <v>Lower</v>
      </c>
    </row>
    <row r="3702" spans="1:20" x14ac:dyDescent="0.3">
      <c r="A3702" t="s">
        <v>5260</v>
      </c>
      <c r="B3702">
        <v>24</v>
      </c>
      <c r="C3702">
        <v>76</v>
      </c>
      <c r="D3702">
        <v>11144518</v>
      </c>
      <c r="E3702" t="s">
        <v>3756</v>
      </c>
      <c r="F3702" t="s">
        <v>7510</v>
      </c>
      <c r="G3702" t="s">
        <v>7511</v>
      </c>
      <c r="H3702">
        <v>2724</v>
      </c>
      <c r="I3702">
        <v>53</v>
      </c>
      <c r="J3702" t="s">
        <v>29</v>
      </c>
      <c r="K3702" t="s">
        <v>442</v>
      </c>
      <c r="L3702">
        <v>15000000</v>
      </c>
      <c r="M3702">
        <v>1998</v>
      </c>
      <c r="N3702">
        <v>2.8</v>
      </c>
      <c r="O3702">
        <v>-3855482</v>
      </c>
      <c r="R3702" t="s">
        <v>5239</v>
      </c>
      <c r="S3702" cm="1">
        <f t="array" ref="S3702">AVERAGE(IF(Table7[director_name]=R3702, Table7[imdb_score]))</f>
        <v>3.1</v>
      </c>
      <c r="T3702" t="str">
        <f>IF(Table8[[#This Row],[Average]] &gt; $V$7, "Higher", "Lower")</f>
        <v>Lower</v>
      </c>
    </row>
    <row r="3703" spans="1:20" x14ac:dyDescent="0.3">
      <c r="A3703" t="s">
        <v>5258</v>
      </c>
      <c r="B3703">
        <v>31</v>
      </c>
      <c r="C3703">
        <v>77</v>
      </c>
      <c r="D3703">
        <v>7382993</v>
      </c>
      <c r="E3703" t="s">
        <v>296</v>
      </c>
      <c r="F3703" t="s">
        <v>5618</v>
      </c>
      <c r="G3703" t="s">
        <v>7512</v>
      </c>
      <c r="H3703">
        <v>3851</v>
      </c>
      <c r="I3703">
        <v>114</v>
      </c>
      <c r="J3703" t="s">
        <v>29</v>
      </c>
      <c r="K3703" t="s">
        <v>30</v>
      </c>
      <c r="L3703">
        <v>20000000</v>
      </c>
      <c r="M3703">
        <v>2006</v>
      </c>
      <c r="N3703">
        <v>2.8</v>
      </c>
      <c r="O3703">
        <v>-12617007</v>
      </c>
      <c r="R3703" t="s">
        <v>5235</v>
      </c>
      <c r="S3703" cm="1">
        <f t="array" ref="S3703">AVERAGE(IF(Table7[director_name]=R3703, Table7[imdb_score]))</f>
        <v>3.1</v>
      </c>
      <c r="T3703" t="str">
        <f>IF(Table8[[#This Row],[Average]] &gt; $V$7, "Higher", "Lower")</f>
        <v>Lower</v>
      </c>
    </row>
    <row r="3704" spans="1:20" x14ac:dyDescent="0.3">
      <c r="A3704" t="s">
        <v>5253</v>
      </c>
      <c r="B3704">
        <v>36</v>
      </c>
      <c r="C3704">
        <v>97</v>
      </c>
      <c r="D3704">
        <v>1686429</v>
      </c>
      <c r="E3704" t="s">
        <v>7513</v>
      </c>
      <c r="F3704" t="s">
        <v>5625</v>
      </c>
      <c r="G3704" t="s">
        <v>7514</v>
      </c>
      <c r="H3704">
        <v>8687</v>
      </c>
      <c r="I3704">
        <v>62</v>
      </c>
      <c r="J3704" t="s">
        <v>29</v>
      </c>
      <c r="K3704" t="s">
        <v>30</v>
      </c>
      <c r="L3704">
        <v>16000000</v>
      </c>
      <c r="M3704">
        <v>1997</v>
      </c>
      <c r="N3704">
        <v>2.8</v>
      </c>
      <c r="O3704">
        <v>-14313571</v>
      </c>
      <c r="R3704" t="s">
        <v>5237</v>
      </c>
      <c r="S3704" cm="1">
        <f t="array" ref="S3704">AVERAGE(IF(Table7[director_name]=R3704, Table7[imdb_score]))</f>
        <v>3.1</v>
      </c>
      <c r="T3704" t="str">
        <f>IF(Table8[[#This Row],[Average]] &gt; $V$7, "Higher", "Lower")</f>
        <v>Lower</v>
      </c>
    </row>
    <row r="3705" spans="1:20" x14ac:dyDescent="0.3">
      <c r="A3705" t="s">
        <v>4991</v>
      </c>
      <c r="B3705">
        <v>28</v>
      </c>
      <c r="C3705">
        <v>80</v>
      </c>
      <c r="D3705">
        <v>1646664</v>
      </c>
      <c r="E3705" t="s">
        <v>2765</v>
      </c>
      <c r="F3705" t="s">
        <v>7515</v>
      </c>
      <c r="G3705" t="s">
        <v>7516</v>
      </c>
      <c r="H3705">
        <v>4518</v>
      </c>
      <c r="I3705">
        <v>66</v>
      </c>
      <c r="J3705" t="s">
        <v>29</v>
      </c>
      <c r="K3705" t="s">
        <v>30</v>
      </c>
      <c r="L3705">
        <v>20000000</v>
      </c>
      <c r="M3705">
        <v>2003</v>
      </c>
      <c r="N3705">
        <v>2.8</v>
      </c>
      <c r="O3705">
        <v>-18353336</v>
      </c>
      <c r="R3705" t="s">
        <v>5247</v>
      </c>
      <c r="S3705" cm="1">
        <f t="array" ref="S3705">AVERAGE(IF(Table7[director_name]=R3705, Table7[imdb_score]))</f>
        <v>3</v>
      </c>
      <c r="T3705" t="str">
        <f>IF(Table8[[#This Row],[Average]] &gt; $V$7, "Higher", "Lower")</f>
        <v>Lower</v>
      </c>
    </row>
    <row r="3706" spans="1:20" x14ac:dyDescent="0.3">
      <c r="A3706" t="s">
        <v>5265</v>
      </c>
      <c r="B3706">
        <v>99</v>
      </c>
      <c r="C3706">
        <v>85</v>
      </c>
      <c r="D3706">
        <v>48546578</v>
      </c>
      <c r="E3706" t="s">
        <v>289</v>
      </c>
      <c r="F3706" t="s">
        <v>3072</v>
      </c>
      <c r="G3706" t="s">
        <v>7517</v>
      </c>
      <c r="H3706">
        <v>50415</v>
      </c>
      <c r="I3706">
        <v>613</v>
      </c>
      <c r="J3706" t="s">
        <v>29</v>
      </c>
      <c r="K3706" t="s">
        <v>30</v>
      </c>
      <c r="L3706">
        <v>20000000</v>
      </c>
      <c r="M3706">
        <v>2006</v>
      </c>
      <c r="N3706">
        <v>2.7</v>
      </c>
      <c r="O3706">
        <v>28546578</v>
      </c>
      <c r="R3706" t="s">
        <v>5242</v>
      </c>
      <c r="S3706" cm="1">
        <f t="array" ref="S3706">AVERAGE(IF(Table7[director_name]=R3706, Table7[imdb_score]))</f>
        <v>3</v>
      </c>
      <c r="T3706" t="str">
        <f>IF(Table8[[#This Row],[Average]] &gt; $V$7, "Higher", "Lower")</f>
        <v>Lower</v>
      </c>
    </row>
    <row r="3707" spans="1:20" x14ac:dyDescent="0.3">
      <c r="A3707" t="s">
        <v>5267</v>
      </c>
      <c r="B3707">
        <v>111</v>
      </c>
      <c r="C3707">
        <v>86</v>
      </c>
      <c r="D3707">
        <v>38232624</v>
      </c>
      <c r="E3707" t="s">
        <v>676</v>
      </c>
      <c r="F3707" t="s">
        <v>7266</v>
      </c>
      <c r="G3707" t="s">
        <v>7518</v>
      </c>
      <c r="H3707">
        <v>88518</v>
      </c>
      <c r="I3707">
        <v>409</v>
      </c>
      <c r="J3707" t="s">
        <v>29</v>
      </c>
      <c r="K3707" t="s">
        <v>30</v>
      </c>
      <c r="L3707">
        <v>30000000</v>
      </c>
      <c r="M3707">
        <v>2008</v>
      </c>
      <c r="N3707">
        <v>2.7</v>
      </c>
      <c r="O3707">
        <v>8232624</v>
      </c>
      <c r="R3707" t="s">
        <v>5245</v>
      </c>
      <c r="S3707" cm="1">
        <f t="array" ref="S3707">AVERAGE(IF(Table7[director_name]=R3707, Table7[imdb_score]))</f>
        <v>3</v>
      </c>
      <c r="T3707" t="str">
        <f>IF(Table8[[#This Row],[Average]] &gt; $V$7, "Higher", "Lower")</f>
        <v>Lower</v>
      </c>
    </row>
    <row r="3708" spans="1:20" x14ac:dyDescent="0.3">
      <c r="A3708" t="s">
        <v>5263</v>
      </c>
      <c r="B3708">
        <v>52</v>
      </c>
      <c r="C3708">
        <v>96</v>
      </c>
      <c r="D3708">
        <v>3713002</v>
      </c>
      <c r="E3708" t="s">
        <v>1310</v>
      </c>
      <c r="F3708" t="s">
        <v>6142</v>
      </c>
      <c r="G3708" t="s">
        <v>7519</v>
      </c>
      <c r="H3708">
        <v>3611</v>
      </c>
      <c r="I3708">
        <v>62</v>
      </c>
      <c r="J3708" t="s">
        <v>29</v>
      </c>
      <c r="K3708" t="s">
        <v>30</v>
      </c>
      <c r="L3708">
        <v>8000000</v>
      </c>
      <c r="M3708">
        <v>2003</v>
      </c>
      <c r="N3708">
        <v>2.7</v>
      </c>
      <c r="O3708">
        <v>-4286998</v>
      </c>
      <c r="R3708" t="s">
        <v>5247</v>
      </c>
      <c r="S3708" cm="1">
        <f t="array" ref="S3708">AVERAGE(IF(Table7[director_name]=R3708, Table7[imdb_score]))</f>
        <v>3</v>
      </c>
      <c r="T3708" t="str">
        <f>IF(Table8[[#This Row],[Average]] &gt; $V$7, "Higher", "Lower")</f>
        <v>Lower</v>
      </c>
    </row>
    <row r="3709" spans="1:20" x14ac:dyDescent="0.3">
      <c r="A3709" t="s">
        <v>4062</v>
      </c>
      <c r="B3709">
        <v>130</v>
      </c>
      <c r="C3709">
        <v>100</v>
      </c>
      <c r="D3709">
        <v>9353573</v>
      </c>
      <c r="E3709" t="s">
        <v>693</v>
      </c>
      <c r="F3709" t="s">
        <v>7520</v>
      </c>
      <c r="G3709" t="s">
        <v>7521</v>
      </c>
      <c r="H3709">
        <v>56451</v>
      </c>
      <c r="I3709">
        <v>524</v>
      </c>
      <c r="J3709" t="s">
        <v>29</v>
      </c>
      <c r="K3709" t="s">
        <v>30</v>
      </c>
      <c r="L3709">
        <v>45000000</v>
      </c>
      <c r="M3709">
        <v>2009</v>
      </c>
      <c r="N3709">
        <v>2.7</v>
      </c>
      <c r="O3709">
        <v>-35646427</v>
      </c>
      <c r="R3709" t="s">
        <v>5247</v>
      </c>
      <c r="S3709" cm="1">
        <f t="array" ref="S3709">AVERAGE(IF(Table7[director_name]=R3709, Table7[imdb_score]))</f>
        <v>3</v>
      </c>
      <c r="T3709" t="str">
        <f>IF(Table8[[#This Row],[Average]] &gt; $V$7, "Higher", "Lower")</f>
        <v>Lower</v>
      </c>
    </row>
    <row r="3710" spans="1:20" x14ac:dyDescent="0.3">
      <c r="A3710" t="s">
        <v>5193</v>
      </c>
      <c r="B3710">
        <v>45</v>
      </c>
      <c r="C3710">
        <v>97</v>
      </c>
      <c r="D3710">
        <v>27141959</v>
      </c>
      <c r="E3710" t="s">
        <v>7522</v>
      </c>
      <c r="F3710" t="s">
        <v>4236</v>
      </c>
      <c r="G3710" t="s">
        <v>7523</v>
      </c>
      <c r="H3710">
        <v>19547</v>
      </c>
      <c r="I3710">
        <v>168</v>
      </c>
      <c r="J3710" t="s">
        <v>29</v>
      </c>
      <c r="K3710" t="s">
        <v>30</v>
      </c>
      <c r="L3710">
        <v>18000000</v>
      </c>
      <c r="M3710">
        <v>1999</v>
      </c>
      <c r="N3710">
        <v>2.5</v>
      </c>
      <c r="O3710">
        <v>9141959</v>
      </c>
      <c r="R3710" t="s">
        <v>5250</v>
      </c>
      <c r="S3710" cm="1">
        <f t="array" ref="S3710">AVERAGE(IF(Table7[director_name]=R3710, Table7[imdb_score]))</f>
        <v>2.9</v>
      </c>
      <c r="T3710" t="str">
        <f>IF(Table8[[#This Row],[Average]] &gt; $V$7, "Higher", "Lower")</f>
        <v>Lower</v>
      </c>
    </row>
    <row r="3711" spans="1:20" x14ac:dyDescent="0.3">
      <c r="A3711" t="s">
        <v>5271</v>
      </c>
      <c r="B3711">
        <v>174</v>
      </c>
      <c r="C3711">
        <v>119</v>
      </c>
      <c r="D3711">
        <v>21471685</v>
      </c>
      <c r="E3711" t="s">
        <v>248</v>
      </c>
      <c r="F3711" t="s">
        <v>5969</v>
      </c>
      <c r="G3711" t="s">
        <v>7524</v>
      </c>
      <c r="H3711">
        <v>65464</v>
      </c>
      <c r="I3711">
        <v>1308</v>
      </c>
      <c r="J3711" t="s">
        <v>29</v>
      </c>
      <c r="K3711" t="s">
        <v>30</v>
      </c>
      <c r="L3711">
        <v>44000000</v>
      </c>
      <c r="M3711">
        <v>2000</v>
      </c>
      <c r="N3711">
        <v>2.4</v>
      </c>
      <c r="O3711">
        <v>-22528315</v>
      </c>
      <c r="R3711" t="s">
        <v>5255</v>
      </c>
      <c r="S3711" cm="1">
        <f t="array" ref="S3711">AVERAGE(IF(Table7[director_name]=R3711, Table7[imdb_score]))</f>
        <v>2.8</v>
      </c>
      <c r="T3711" t="str">
        <f>IF(Table8[[#This Row],[Average]] &gt; $V$7, "Higher", "Lower")</f>
        <v>Lower</v>
      </c>
    </row>
    <row r="3712" spans="1:20" x14ac:dyDescent="0.3">
      <c r="A3712" t="s">
        <v>1561</v>
      </c>
      <c r="B3712">
        <v>131</v>
      </c>
      <c r="C3712">
        <v>121</v>
      </c>
      <c r="D3712">
        <v>5660084</v>
      </c>
      <c r="E3712" t="s">
        <v>4570</v>
      </c>
      <c r="F3712" t="s">
        <v>7525</v>
      </c>
      <c r="G3712" t="s">
        <v>7526</v>
      </c>
      <c r="H3712">
        <v>41620</v>
      </c>
      <c r="I3712">
        <v>418</v>
      </c>
      <c r="J3712" t="s">
        <v>29</v>
      </c>
      <c r="K3712" t="s">
        <v>30</v>
      </c>
      <c r="L3712">
        <v>54000000</v>
      </c>
      <c r="M3712">
        <v>2003</v>
      </c>
      <c r="N3712">
        <v>2.4</v>
      </c>
      <c r="O3712">
        <v>-48339916</v>
      </c>
      <c r="R3712" t="s">
        <v>5260</v>
      </c>
      <c r="S3712" cm="1">
        <f t="array" ref="S3712">AVERAGE(IF(Table7[director_name]=R3712, Table7[imdb_score]))</f>
        <v>2.8</v>
      </c>
      <c r="T3712" t="str">
        <f>IF(Table8[[#This Row],[Average]] &gt; $V$7, "Higher", "Lower")</f>
        <v>Lower</v>
      </c>
    </row>
    <row r="3713" spans="1:20" x14ac:dyDescent="0.3">
      <c r="A3713" t="s">
        <v>5267</v>
      </c>
      <c r="B3713">
        <v>112</v>
      </c>
      <c r="C3713">
        <v>93</v>
      </c>
      <c r="D3713">
        <v>39737645</v>
      </c>
      <c r="E3713" t="s">
        <v>1929</v>
      </c>
      <c r="F3713" t="s">
        <v>534</v>
      </c>
      <c r="G3713" t="s">
        <v>7527</v>
      </c>
      <c r="H3713">
        <v>89687</v>
      </c>
      <c r="I3713">
        <v>666</v>
      </c>
      <c r="J3713" t="s">
        <v>29</v>
      </c>
      <c r="K3713" t="s">
        <v>30</v>
      </c>
      <c r="L3713">
        <v>20000000</v>
      </c>
      <c r="M3713">
        <v>2007</v>
      </c>
      <c r="N3713">
        <v>2.2999999999999998</v>
      </c>
      <c r="O3713">
        <v>19737645</v>
      </c>
      <c r="R3713" t="s">
        <v>5258</v>
      </c>
      <c r="S3713" cm="1">
        <f t="array" ref="S3713">AVERAGE(IF(Table7[director_name]=R3713, Table7[imdb_score]))</f>
        <v>2.8</v>
      </c>
      <c r="T3713" t="str">
        <f>IF(Table8[[#This Row],[Average]] &gt; $V$7, "Higher", "Lower")</f>
        <v>Lower</v>
      </c>
    </row>
    <row r="3714" spans="1:20" x14ac:dyDescent="0.3">
      <c r="A3714" t="s">
        <v>5275</v>
      </c>
      <c r="B3714">
        <v>12</v>
      </c>
      <c r="C3714">
        <v>95</v>
      </c>
      <c r="D3714">
        <v>306715</v>
      </c>
      <c r="E3714" t="s">
        <v>676</v>
      </c>
      <c r="F3714" t="s">
        <v>7061</v>
      </c>
      <c r="G3714" t="s">
        <v>7528</v>
      </c>
      <c r="H3714">
        <v>5143</v>
      </c>
      <c r="I3714">
        <v>62</v>
      </c>
      <c r="J3714" t="s">
        <v>29</v>
      </c>
      <c r="K3714" t="s">
        <v>30</v>
      </c>
      <c r="L3714">
        <v>10000000</v>
      </c>
      <c r="M3714">
        <v>1998</v>
      </c>
      <c r="N3714">
        <v>2.2999999999999998</v>
      </c>
      <c r="O3714">
        <v>-9693285</v>
      </c>
      <c r="R3714" t="s">
        <v>5253</v>
      </c>
      <c r="S3714" cm="1">
        <f t="array" ref="S3714">AVERAGE(IF(Table7[director_name]=R3714, Table7[imdb_score]))</f>
        <v>2.8</v>
      </c>
      <c r="T3714" t="str">
        <f>IF(Table8[[#This Row],[Average]] &gt; $V$7, "Higher", "Lower")</f>
        <v>Lower</v>
      </c>
    </row>
    <row r="3715" spans="1:20" x14ac:dyDescent="0.3">
      <c r="A3715" t="s">
        <v>5247</v>
      </c>
      <c r="B3715">
        <v>148</v>
      </c>
      <c r="C3715">
        <v>94</v>
      </c>
      <c r="D3715">
        <v>5132655</v>
      </c>
      <c r="E3715" t="s">
        <v>197</v>
      </c>
      <c r="F3715" t="s">
        <v>7529</v>
      </c>
      <c r="G3715" t="s">
        <v>7530</v>
      </c>
      <c r="H3715">
        <v>37626</v>
      </c>
      <c r="I3715">
        <v>521</v>
      </c>
      <c r="J3715" t="s">
        <v>29</v>
      </c>
      <c r="K3715" t="s">
        <v>442</v>
      </c>
      <c r="L3715">
        <v>20000000</v>
      </c>
      <c r="M3715">
        <v>2005</v>
      </c>
      <c r="N3715">
        <v>2.2999999999999998</v>
      </c>
      <c r="O3715">
        <v>-14867345</v>
      </c>
      <c r="R3715" t="s">
        <v>5265</v>
      </c>
      <c r="S3715" cm="1">
        <f t="array" ref="S3715">AVERAGE(IF(Table7[director_name]=R3715, Table7[imdb_score]))</f>
        <v>2.7</v>
      </c>
      <c r="T3715" t="str">
        <f>IF(Table8[[#This Row],[Average]] &gt; $V$7, "Higher", "Lower")</f>
        <v>Lower</v>
      </c>
    </row>
    <row r="3716" spans="1:20" x14ac:dyDescent="0.3">
      <c r="A3716" t="s">
        <v>5179</v>
      </c>
      <c r="B3716">
        <v>78</v>
      </c>
      <c r="C3716">
        <v>94</v>
      </c>
      <c r="D3716">
        <v>17010646</v>
      </c>
      <c r="E3716" t="s">
        <v>4122</v>
      </c>
      <c r="F3716" t="s">
        <v>7531</v>
      </c>
      <c r="G3716" t="s">
        <v>7532</v>
      </c>
      <c r="H3716">
        <v>40751</v>
      </c>
      <c r="I3716">
        <v>239</v>
      </c>
      <c r="J3716" t="s">
        <v>29</v>
      </c>
      <c r="K3716" t="s">
        <v>30</v>
      </c>
      <c r="L3716">
        <v>84000000</v>
      </c>
      <c r="M3716">
        <v>2005</v>
      </c>
      <c r="N3716">
        <v>2.2000000000000002</v>
      </c>
      <c r="O3716">
        <v>-66989354</v>
      </c>
      <c r="R3716" t="s">
        <v>5263</v>
      </c>
      <c r="S3716" cm="1">
        <f t="array" ref="S3716">AVERAGE(IF(Table7[director_name]=R3716, Table7[imdb_score]))</f>
        <v>2.7</v>
      </c>
      <c r="T3716" t="str">
        <f>IF(Table8[[#This Row],[Average]] &gt; $V$7, "Higher", "Lower")</f>
        <v>Lower</v>
      </c>
    </row>
    <row r="3717" spans="1:20" x14ac:dyDescent="0.3">
      <c r="A3717" t="s">
        <v>5107</v>
      </c>
      <c r="B3717">
        <v>25</v>
      </c>
      <c r="C3717">
        <v>95</v>
      </c>
      <c r="D3717">
        <v>7009668</v>
      </c>
      <c r="E3717" t="s">
        <v>7533</v>
      </c>
      <c r="F3717" t="s">
        <v>7534</v>
      </c>
      <c r="G3717" t="s">
        <v>7535</v>
      </c>
      <c r="H3717">
        <v>8707</v>
      </c>
      <c r="I3717">
        <v>36</v>
      </c>
      <c r="J3717" t="s">
        <v>29</v>
      </c>
      <c r="K3717" t="s">
        <v>30</v>
      </c>
      <c r="L3717">
        <v>5600000</v>
      </c>
      <c r="M3717">
        <v>2006</v>
      </c>
      <c r="N3717">
        <v>2.1</v>
      </c>
      <c r="O3717">
        <v>1409668</v>
      </c>
      <c r="R3717" t="s">
        <v>5267</v>
      </c>
      <c r="S3717" cm="1">
        <f t="array" ref="S3717">AVERAGE(IF(Table7[director_name]=R3717, Table7[imdb_score]))</f>
        <v>2.6</v>
      </c>
      <c r="T3717" t="str">
        <f>IF(Table8[[#This Row],[Average]] &gt; $V$7, "Higher", "Lower")</f>
        <v>Lower</v>
      </c>
    </row>
    <row r="3718" spans="1:20" x14ac:dyDescent="0.3">
      <c r="A3718" t="s">
        <v>5078</v>
      </c>
      <c r="B3718">
        <v>60</v>
      </c>
      <c r="C3718">
        <v>90</v>
      </c>
      <c r="D3718">
        <v>4922166</v>
      </c>
      <c r="E3718" t="s">
        <v>1076</v>
      </c>
      <c r="F3718" t="s">
        <v>7536</v>
      </c>
      <c r="G3718" t="s">
        <v>7537</v>
      </c>
      <c r="H3718">
        <v>23606</v>
      </c>
      <c r="I3718">
        <v>304</v>
      </c>
      <c r="J3718" t="s">
        <v>29</v>
      </c>
      <c r="K3718" t="s">
        <v>30</v>
      </c>
      <c r="L3718">
        <v>12000000</v>
      </c>
      <c r="M3718">
        <v>2003</v>
      </c>
      <c r="N3718">
        <v>2.1</v>
      </c>
      <c r="O3718">
        <v>-7077834</v>
      </c>
      <c r="R3718" t="s">
        <v>5267</v>
      </c>
      <c r="S3718" cm="1">
        <f t="array" ref="S3718">AVERAGE(IF(Table7[director_name]=R3718, Table7[imdb_score]))</f>
        <v>2.6</v>
      </c>
      <c r="T3718" t="str">
        <f>IF(Table8[[#This Row],[Average]] &gt; $V$7, "Higher", "Lower")</f>
        <v>Lower</v>
      </c>
    </row>
    <row r="3719" spans="1:20" x14ac:dyDescent="0.3">
      <c r="A3719" t="s">
        <v>5277</v>
      </c>
      <c r="B3719">
        <v>66</v>
      </c>
      <c r="C3719">
        <v>104</v>
      </c>
      <c r="D3719">
        <v>4273372</v>
      </c>
      <c r="E3719" t="s">
        <v>875</v>
      </c>
      <c r="F3719" t="s">
        <v>7538</v>
      </c>
      <c r="G3719" t="s">
        <v>7539</v>
      </c>
      <c r="H3719">
        <v>19412</v>
      </c>
      <c r="I3719">
        <v>308</v>
      </c>
      <c r="J3719" t="s">
        <v>29</v>
      </c>
      <c r="K3719" t="s">
        <v>30</v>
      </c>
      <c r="L3719">
        <v>22000000</v>
      </c>
      <c r="M3719">
        <v>2001</v>
      </c>
      <c r="N3719">
        <v>2.1</v>
      </c>
      <c r="O3719">
        <v>-17726628</v>
      </c>
      <c r="R3719" t="s">
        <v>5267</v>
      </c>
      <c r="S3719" cm="1">
        <f t="array" ref="S3719">AVERAGE(IF(Table7[director_name]=R3719, Table7[imdb_score]))</f>
        <v>2.6</v>
      </c>
      <c r="T3719" t="str">
        <f>IF(Table8[[#This Row],[Average]] &gt; $V$7, "Higher", "Lower")</f>
        <v>Lower</v>
      </c>
    </row>
    <row r="3720" spans="1:20" x14ac:dyDescent="0.3">
      <c r="A3720" t="s">
        <v>5221</v>
      </c>
      <c r="B3720">
        <v>25</v>
      </c>
      <c r="C3720">
        <v>93</v>
      </c>
      <c r="D3720">
        <v>5694308</v>
      </c>
      <c r="E3720" t="s">
        <v>1941</v>
      </c>
      <c r="F3720" t="s">
        <v>331</v>
      </c>
      <c r="G3720" t="s">
        <v>7540</v>
      </c>
      <c r="H3720">
        <v>13815</v>
      </c>
      <c r="I3720">
        <v>46</v>
      </c>
      <c r="J3720" t="s">
        <v>29</v>
      </c>
      <c r="K3720" t="s">
        <v>30</v>
      </c>
      <c r="L3720">
        <v>7000000</v>
      </c>
      <c r="M3720">
        <v>2007</v>
      </c>
      <c r="N3720">
        <v>2</v>
      </c>
      <c r="O3720">
        <v>-1305692</v>
      </c>
      <c r="R3720" t="s">
        <v>5267</v>
      </c>
      <c r="S3720" cm="1">
        <f t="array" ref="S3720">AVERAGE(IF(Table7[director_name]=R3720, Table7[imdb_score]))</f>
        <v>2.6</v>
      </c>
      <c r="T3720" t="str">
        <f>IF(Table8[[#This Row],[Average]] &gt; $V$7, "Higher", "Lower")</f>
        <v>Lower</v>
      </c>
    </row>
    <row r="3721" spans="1:20" x14ac:dyDescent="0.3">
      <c r="A3721" t="s">
        <v>5267</v>
      </c>
      <c r="B3721">
        <v>111</v>
      </c>
      <c r="C3721">
        <v>88</v>
      </c>
      <c r="D3721">
        <v>14174654</v>
      </c>
      <c r="E3721" t="s">
        <v>676</v>
      </c>
      <c r="F3721" t="s">
        <v>7266</v>
      </c>
      <c r="G3721" t="s">
        <v>7541</v>
      </c>
      <c r="H3721">
        <v>74945</v>
      </c>
      <c r="I3721">
        <v>359</v>
      </c>
      <c r="J3721" t="s">
        <v>29</v>
      </c>
      <c r="K3721" t="s">
        <v>30</v>
      </c>
      <c r="L3721">
        <v>25000000</v>
      </c>
      <c r="M3721">
        <v>2008</v>
      </c>
      <c r="N3721">
        <v>1.9</v>
      </c>
      <c r="O3721">
        <v>-10825346</v>
      </c>
      <c r="R3721" t="s">
        <v>5271</v>
      </c>
      <c r="S3721" cm="1">
        <f t="array" ref="S3721">AVERAGE(IF(Table7[director_name]=R3721, Table7[imdb_score]))</f>
        <v>2.4</v>
      </c>
      <c r="T3721" t="str">
        <f>IF(Table8[[#This Row],[Average]] &gt; $V$7, "Higher", "Lower")</f>
        <v>Lower</v>
      </c>
    </row>
    <row r="3722" spans="1:20" x14ac:dyDescent="0.3">
      <c r="A3722" t="s">
        <v>5193</v>
      </c>
      <c r="B3722">
        <v>32</v>
      </c>
      <c r="C3722">
        <v>88</v>
      </c>
      <c r="D3722">
        <v>9109322</v>
      </c>
      <c r="E3722" t="s">
        <v>6953</v>
      </c>
      <c r="F3722" t="s">
        <v>7542</v>
      </c>
      <c r="G3722" t="s">
        <v>7543</v>
      </c>
      <c r="H3722">
        <v>25371</v>
      </c>
      <c r="I3722">
        <v>129</v>
      </c>
      <c r="J3722" t="s">
        <v>29</v>
      </c>
      <c r="K3722" t="s">
        <v>227</v>
      </c>
      <c r="L3722">
        <v>20000000</v>
      </c>
      <c r="M3722">
        <v>2004</v>
      </c>
      <c r="N3722">
        <v>1.9</v>
      </c>
      <c r="O3722">
        <v>-10890678</v>
      </c>
      <c r="R3722" t="s">
        <v>5275</v>
      </c>
      <c r="S3722" cm="1">
        <f t="array" ref="S3722">AVERAGE(IF(Table7[director_name]=R3722, Table7[imdb_score]))</f>
        <v>2.2999999999999998</v>
      </c>
      <c r="T3722" t="str">
        <f>IF(Table8[[#This Row],[Average]] &gt; $V$7, "Higher", "Lower")</f>
        <v>Lower</v>
      </c>
    </row>
    <row r="3723" spans="1:20" x14ac:dyDescent="0.3">
      <c r="A3723" t="s">
        <v>3642</v>
      </c>
      <c r="B3723">
        <v>84</v>
      </c>
      <c r="C3723">
        <v>115</v>
      </c>
      <c r="D3723">
        <v>73000942</v>
      </c>
      <c r="E3723" t="s">
        <v>232</v>
      </c>
      <c r="F3723" t="s">
        <v>7544</v>
      </c>
      <c r="G3723" t="s">
        <v>7545</v>
      </c>
      <c r="H3723">
        <v>74351</v>
      </c>
      <c r="I3723">
        <v>233</v>
      </c>
      <c r="J3723" t="s">
        <v>29</v>
      </c>
      <c r="K3723" t="s">
        <v>30</v>
      </c>
      <c r="L3723">
        <v>13000000</v>
      </c>
      <c r="M3723">
        <v>2011</v>
      </c>
      <c r="N3723">
        <v>1.6</v>
      </c>
      <c r="O3723">
        <v>60000942</v>
      </c>
      <c r="R3723" t="s">
        <v>5277</v>
      </c>
      <c r="S3723" cm="1">
        <f t="array" ref="S3723">AVERAGE(IF(Table7[director_name]=R3723, Table7[imdb_score]))</f>
        <v>2.1</v>
      </c>
      <c r="T3723" t="str">
        <f>IF(Table8[[#This Row],[Average]] &gt; $V$7, "Higher", "Lower")</f>
        <v>Lower</v>
      </c>
    </row>
  </sheetData>
  <pageMargins left="0.7" right="0.7" top="0.75" bottom="0.75" header="0.3" footer="0.3"/>
  <pageSetup orientation="portrait" r:id="rId2"/>
  <drawing r:id="rId3"/>
  <tableParts count="3">
    <tablePart r:id="rId4"/>
    <tablePart r:id="rId5"/>
    <tablePart r:id="rId6"/>
  </tableParts>
  <extLst>
    <ext xmlns:x14="http://schemas.microsoft.com/office/spreadsheetml/2009/9/main" uri="{A8765BA9-456A-4dab-B4F3-ACF838C121DE}">
      <x14:slicerList>
        <x14:slicer r:id="rId7"/>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3723"/>
  <sheetViews>
    <sheetView showGridLines="0" tabSelected="1" topLeftCell="B1" workbookViewId="0">
      <selection activeCell="G4" sqref="G4"/>
    </sheetView>
  </sheetViews>
  <sheetFormatPr defaultRowHeight="14.4" x14ac:dyDescent="0.3"/>
  <cols>
    <col min="1" max="1" width="72.77734375" bestFit="1" customWidth="1"/>
    <col min="2" max="2" width="10" bestFit="1" customWidth="1"/>
    <col min="3" max="3" width="12" bestFit="1" customWidth="1"/>
    <col min="4" max="4" width="12.6640625" bestFit="1" customWidth="1"/>
    <col min="5" max="5" width="10" bestFit="1" customWidth="1"/>
    <col min="7" max="7" width="36.5546875" bestFit="1" customWidth="1"/>
  </cols>
  <sheetData>
    <row r="1" spans="1:7" x14ac:dyDescent="0.3">
      <c r="A1" s="1" t="s">
        <v>6</v>
      </c>
      <c r="B1" s="1" t="s">
        <v>3</v>
      </c>
      <c r="C1" s="1" t="s">
        <v>11</v>
      </c>
      <c r="D1" s="1" t="s">
        <v>14</v>
      </c>
      <c r="E1" t="s">
        <v>7556</v>
      </c>
    </row>
    <row r="2" spans="1:7" x14ac:dyDescent="0.3">
      <c r="A2" s="1" t="s">
        <v>792</v>
      </c>
      <c r="B2" s="1">
        <v>760505847</v>
      </c>
      <c r="C2" s="1">
        <v>237000000</v>
      </c>
      <c r="D2" s="1">
        <v>523505847</v>
      </c>
      <c r="E2">
        <f>Table10[[#This Row],[gross]]-Table10[[#This Row],[budget]]</f>
        <v>523505847</v>
      </c>
    </row>
    <row r="3" spans="1:7" x14ac:dyDescent="0.3">
      <c r="A3" s="1" t="s">
        <v>3047</v>
      </c>
      <c r="B3" s="1">
        <v>652177271</v>
      </c>
      <c r="C3" s="1">
        <v>150000000</v>
      </c>
      <c r="D3" s="1">
        <v>502177271</v>
      </c>
      <c r="E3">
        <f>Table10[[#This Row],[gross]]-Table10[[#This Row],[budget]]</f>
        <v>502177271</v>
      </c>
      <c r="G3" t="s">
        <v>7559</v>
      </c>
    </row>
    <row r="4" spans="1:7" x14ac:dyDescent="0.3">
      <c r="A4" s="1" t="s">
        <v>1170</v>
      </c>
      <c r="B4" s="1">
        <v>658672302</v>
      </c>
      <c r="C4" s="1">
        <v>200000000</v>
      </c>
      <c r="D4" s="1">
        <v>458672302</v>
      </c>
      <c r="E4">
        <f>Table10[[#This Row],[gross]]-Table10[[#This Row],[budget]]</f>
        <v>458672302</v>
      </c>
      <c r="G4">
        <f>CORREL(Table10[gross],Table10[budget])</f>
        <v>9.8306763750787729E-2</v>
      </c>
    </row>
    <row r="5" spans="1:7" x14ac:dyDescent="0.3">
      <c r="A5" s="1" t="s">
        <v>98</v>
      </c>
      <c r="B5" s="1">
        <v>460935665</v>
      </c>
      <c r="C5" s="1">
        <v>11000000</v>
      </c>
      <c r="D5" s="1">
        <v>449935665</v>
      </c>
      <c r="E5">
        <f>Table10[[#This Row],[gross]]-Table10[[#This Row],[budget]]</f>
        <v>449935665</v>
      </c>
    </row>
    <row r="6" spans="1:7" x14ac:dyDescent="0.3">
      <c r="A6" s="1" t="s">
        <v>796</v>
      </c>
      <c r="B6" s="1">
        <v>434949459</v>
      </c>
      <c r="C6" s="1">
        <v>10500000</v>
      </c>
      <c r="D6" s="1">
        <v>424449459</v>
      </c>
      <c r="E6">
        <f>Table10[[#This Row],[gross]]-Table10[[#This Row],[budget]]</f>
        <v>424449459</v>
      </c>
    </row>
    <row r="7" spans="1:7" x14ac:dyDescent="0.3">
      <c r="A7" s="1" t="s">
        <v>465</v>
      </c>
      <c r="B7" s="1">
        <v>623279547</v>
      </c>
      <c r="C7" s="1">
        <v>220000000</v>
      </c>
      <c r="D7" s="1">
        <v>403279547</v>
      </c>
      <c r="E7">
        <f>Table10[[#This Row],[gross]]-Table10[[#This Row],[budget]]</f>
        <v>403279547</v>
      </c>
    </row>
    <row r="8" spans="1:7" x14ac:dyDescent="0.3">
      <c r="A8" s="1" t="s">
        <v>168</v>
      </c>
      <c r="B8" s="1">
        <v>422783777</v>
      </c>
      <c r="C8" s="1">
        <v>45000000</v>
      </c>
      <c r="D8" s="1">
        <v>377783777</v>
      </c>
      <c r="E8">
        <f>Table10[[#This Row],[gross]]-Table10[[#This Row],[budget]]</f>
        <v>377783777</v>
      </c>
    </row>
    <row r="9" spans="1:7" x14ac:dyDescent="0.3">
      <c r="A9" s="1" t="s">
        <v>4725</v>
      </c>
      <c r="B9" s="1">
        <v>474544677</v>
      </c>
      <c r="C9" s="1">
        <v>115000000</v>
      </c>
      <c r="D9" s="1">
        <v>359544677</v>
      </c>
      <c r="E9">
        <f>Table10[[#This Row],[gross]]-Table10[[#This Row],[budget]]</f>
        <v>359544677</v>
      </c>
    </row>
    <row r="10" spans="1:7" x14ac:dyDescent="0.3">
      <c r="A10" s="1" t="s">
        <v>41</v>
      </c>
      <c r="B10" s="1">
        <v>533316061</v>
      </c>
      <c r="C10" s="1">
        <v>185000000</v>
      </c>
      <c r="D10" s="1">
        <v>348316061</v>
      </c>
      <c r="E10">
        <f>Table10[[#This Row],[gross]]-Table10[[#This Row],[budget]]</f>
        <v>348316061</v>
      </c>
    </row>
    <row r="11" spans="1:7" x14ac:dyDescent="0.3">
      <c r="A11" s="1" t="s">
        <v>2105</v>
      </c>
      <c r="B11" s="1">
        <v>407999255</v>
      </c>
      <c r="C11" s="1">
        <v>78000000</v>
      </c>
      <c r="D11" s="1">
        <v>329999255</v>
      </c>
      <c r="E11">
        <f>Table10[[#This Row],[gross]]-Table10[[#This Row],[budget]]</f>
        <v>329999255</v>
      </c>
    </row>
    <row r="12" spans="1:7" x14ac:dyDescent="0.3">
      <c r="A12" t="s">
        <v>469</v>
      </c>
      <c r="B12">
        <v>363024263</v>
      </c>
      <c r="C12">
        <v>58000000</v>
      </c>
      <c r="D12">
        <v>305024263</v>
      </c>
      <c r="E12">
        <f>Table10[[#This Row],[gross]]-Table10[[#This Row],[budget]]</f>
        <v>305024263</v>
      </c>
    </row>
    <row r="13" spans="1:7" x14ac:dyDescent="0.3">
      <c r="A13" t="s">
        <v>1404</v>
      </c>
      <c r="B13">
        <v>424645577</v>
      </c>
      <c r="C13">
        <v>130000000</v>
      </c>
      <c r="D13">
        <v>294645577</v>
      </c>
      <c r="E13">
        <f>Table10[[#This Row],[gross]]-Table10[[#This Row],[budget]]</f>
        <v>294645577</v>
      </c>
    </row>
    <row r="14" spans="1:7" x14ac:dyDescent="0.3">
      <c r="A14" t="s">
        <v>473</v>
      </c>
      <c r="B14">
        <v>356784000</v>
      </c>
      <c r="C14">
        <v>63000000</v>
      </c>
      <c r="D14">
        <v>293784000</v>
      </c>
      <c r="E14">
        <f>Table10[[#This Row],[gross]]-Table10[[#This Row],[budget]]</f>
        <v>293784000</v>
      </c>
    </row>
    <row r="15" spans="1:7" x14ac:dyDescent="0.3">
      <c r="A15" t="s">
        <v>1666</v>
      </c>
      <c r="B15">
        <v>368049635</v>
      </c>
      <c r="C15">
        <v>76000000</v>
      </c>
      <c r="D15">
        <v>292049635</v>
      </c>
      <c r="E15">
        <f>Table10[[#This Row],[gross]]-Table10[[#This Row],[budget]]</f>
        <v>292049635</v>
      </c>
    </row>
    <row r="16" spans="1:7" x14ac:dyDescent="0.3">
      <c r="A16" t="s">
        <v>2108</v>
      </c>
      <c r="B16">
        <v>350123553</v>
      </c>
      <c r="C16">
        <v>58800000</v>
      </c>
      <c r="D16">
        <v>291323553</v>
      </c>
      <c r="E16">
        <f>Table10[[#This Row],[gross]]-Table10[[#This Row],[budget]]</f>
        <v>291323553</v>
      </c>
    </row>
    <row r="17" spans="1:5" x14ac:dyDescent="0.3">
      <c r="A17" t="s">
        <v>382</v>
      </c>
      <c r="B17">
        <v>380838870</v>
      </c>
      <c r="C17">
        <v>94000000</v>
      </c>
      <c r="D17">
        <v>286838870</v>
      </c>
      <c r="E17">
        <f>Table10[[#This Row],[gross]]-Table10[[#This Row],[budget]]</f>
        <v>286838870</v>
      </c>
    </row>
    <row r="18" spans="1:5" x14ac:dyDescent="0.3">
      <c r="A18" t="s">
        <v>2439</v>
      </c>
      <c r="B18">
        <v>436471036</v>
      </c>
      <c r="C18">
        <v>150000000</v>
      </c>
      <c r="D18">
        <v>286471036</v>
      </c>
      <c r="E18">
        <f>Table10[[#This Row],[gross]]-Table10[[#This Row],[budget]]</f>
        <v>286471036</v>
      </c>
    </row>
    <row r="19" spans="1:5" x14ac:dyDescent="0.3">
      <c r="A19" t="s">
        <v>51</v>
      </c>
      <c r="B19">
        <v>377019252</v>
      </c>
      <c r="C19">
        <v>94000000</v>
      </c>
      <c r="D19">
        <v>283019252</v>
      </c>
      <c r="E19">
        <f>Table10[[#This Row],[gross]]-Table10[[#This Row],[budget]]</f>
        <v>283019252</v>
      </c>
    </row>
    <row r="20" spans="1:5" x14ac:dyDescent="0.3">
      <c r="A20" t="s">
        <v>243</v>
      </c>
      <c r="B20">
        <v>309125409</v>
      </c>
      <c r="C20">
        <v>32500000</v>
      </c>
      <c r="D20">
        <v>276625409</v>
      </c>
      <c r="E20">
        <f>Table10[[#This Row],[gross]]-Table10[[#This Row],[budget]]</f>
        <v>276625409</v>
      </c>
    </row>
    <row r="21" spans="1:5" x14ac:dyDescent="0.3">
      <c r="A21" t="s">
        <v>75</v>
      </c>
      <c r="B21">
        <v>329691196</v>
      </c>
      <c r="C21">
        <v>55000000</v>
      </c>
      <c r="D21">
        <v>274691196</v>
      </c>
      <c r="E21">
        <f>Table10[[#This Row],[gross]]-Table10[[#This Row],[budget]]</f>
        <v>274691196</v>
      </c>
    </row>
    <row r="22" spans="1:5" x14ac:dyDescent="0.3">
      <c r="A22" t="s">
        <v>80</v>
      </c>
      <c r="B22">
        <v>290158751</v>
      </c>
      <c r="C22">
        <v>18000000</v>
      </c>
      <c r="D22">
        <v>272158751</v>
      </c>
      <c r="E22">
        <f>Table10[[#This Row],[gross]]-Table10[[#This Row],[budget]]</f>
        <v>272158751</v>
      </c>
    </row>
    <row r="23" spans="1:5" x14ac:dyDescent="0.3">
      <c r="A23" t="s">
        <v>1671</v>
      </c>
      <c r="B23">
        <v>285761243</v>
      </c>
      <c r="C23">
        <v>18000000</v>
      </c>
      <c r="D23">
        <v>267761243</v>
      </c>
      <c r="E23">
        <f>Table10[[#This Row],[gross]]-Table10[[#This Row],[budget]]</f>
        <v>267761243</v>
      </c>
    </row>
    <row r="24" spans="1:5" x14ac:dyDescent="0.3">
      <c r="A24" t="s">
        <v>1405</v>
      </c>
      <c r="B24">
        <v>380262555</v>
      </c>
      <c r="C24">
        <v>113000000</v>
      </c>
      <c r="D24">
        <v>267262555</v>
      </c>
      <c r="E24">
        <f>Table10[[#This Row],[gross]]-Table10[[#This Row],[budget]]</f>
        <v>267262555</v>
      </c>
    </row>
    <row r="25" spans="1:5" x14ac:dyDescent="0.3">
      <c r="A25" t="s">
        <v>2111</v>
      </c>
      <c r="B25">
        <v>403706375</v>
      </c>
      <c r="C25">
        <v>139000000</v>
      </c>
      <c r="D25">
        <v>264706375</v>
      </c>
      <c r="E25">
        <f>Table10[[#This Row],[gross]]-Table10[[#This Row],[budget]]</f>
        <v>264706375</v>
      </c>
    </row>
    <row r="26" spans="1:5" x14ac:dyDescent="0.3">
      <c r="A26" t="s">
        <v>5071</v>
      </c>
      <c r="B26">
        <v>336029560</v>
      </c>
      <c r="C26">
        <v>74000000</v>
      </c>
      <c r="D26">
        <v>262029560</v>
      </c>
      <c r="E26">
        <f>Table10[[#This Row],[gross]]-Table10[[#This Row],[budget]]</f>
        <v>262029560</v>
      </c>
    </row>
    <row r="27" spans="1:5" x14ac:dyDescent="0.3">
      <c r="A27" t="s">
        <v>476</v>
      </c>
      <c r="B27">
        <v>293501675</v>
      </c>
      <c r="C27">
        <v>40000000</v>
      </c>
      <c r="D27">
        <v>253501675</v>
      </c>
      <c r="E27">
        <f>Table10[[#This Row],[gross]]-Table10[[#This Row],[budget]]</f>
        <v>253501675</v>
      </c>
    </row>
    <row r="28" spans="1:5" x14ac:dyDescent="0.3">
      <c r="A28" t="s">
        <v>623</v>
      </c>
      <c r="B28">
        <v>260000000</v>
      </c>
      <c r="C28">
        <v>8000000</v>
      </c>
      <c r="D28">
        <v>252000000</v>
      </c>
      <c r="E28">
        <f>Table10[[#This Row],[gross]]-Table10[[#This Row],[budget]]</f>
        <v>252000000</v>
      </c>
    </row>
    <row r="29" spans="1:5" x14ac:dyDescent="0.3">
      <c r="A29" t="s">
        <v>1409</v>
      </c>
      <c r="B29">
        <v>400736600</v>
      </c>
      <c r="C29">
        <v>150000000</v>
      </c>
      <c r="D29">
        <v>250736600</v>
      </c>
      <c r="E29">
        <f>Table10[[#This Row],[gross]]-Table10[[#This Row],[budget]]</f>
        <v>250736600</v>
      </c>
    </row>
    <row r="30" spans="1:5" x14ac:dyDescent="0.3">
      <c r="A30" t="s">
        <v>3679</v>
      </c>
      <c r="B30">
        <v>323505540</v>
      </c>
      <c r="C30">
        <v>75000000</v>
      </c>
      <c r="D30">
        <v>248505540</v>
      </c>
      <c r="E30">
        <f>Table10[[#This Row],[gross]]-Table10[[#This Row],[budget]]</f>
        <v>248505540</v>
      </c>
    </row>
    <row r="31" spans="1:5" x14ac:dyDescent="0.3">
      <c r="A31" t="s">
        <v>7242</v>
      </c>
      <c r="B31">
        <v>296623634</v>
      </c>
      <c r="C31">
        <v>50000000</v>
      </c>
      <c r="D31">
        <v>246623634</v>
      </c>
      <c r="E31">
        <f>Table10[[#This Row],[gross]]-Table10[[#This Row],[budget]]</f>
        <v>246623634</v>
      </c>
    </row>
    <row r="32" spans="1:5" x14ac:dyDescent="0.3">
      <c r="A32" t="s">
        <v>101</v>
      </c>
      <c r="B32">
        <v>340478898</v>
      </c>
      <c r="C32">
        <v>94000000</v>
      </c>
      <c r="D32">
        <v>246478898</v>
      </c>
      <c r="E32">
        <f>Table10[[#This Row],[gross]]-Table10[[#This Row],[budget]]</f>
        <v>246478898</v>
      </c>
    </row>
    <row r="33" spans="1:5" x14ac:dyDescent="0.3">
      <c r="A33" t="s">
        <v>935</v>
      </c>
      <c r="B33">
        <v>277313371</v>
      </c>
      <c r="C33">
        <v>35000000</v>
      </c>
      <c r="D33">
        <v>242313371</v>
      </c>
      <c r="E33">
        <f>Table10[[#This Row],[gross]]-Table10[[#This Row],[budget]]</f>
        <v>242313371</v>
      </c>
    </row>
    <row r="34" spans="1:5" x14ac:dyDescent="0.3">
      <c r="A34" t="s">
        <v>4370</v>
      </c>
      <c r="B34">
        <v>241437427</v>
      </c>
      <c r="C34">
        <v>5000000</v>
      </c>
      <c r="D34">
        <v>236437427</v>
      </c>
      <c r="E34">
        <f>Table10[[#This Row],[gross]]-Table10[[#This Row],[budget]]</f>
        <v>236437427</v>
      </c>
    </row>
    <row r="35" spans="1:5" x14ac:dyDescent="0.3">
      <c r="A35" t="s">
        <v>7122</v>
      </c>
      <c r="B35">
        <v>300523113</v>
      </c>
      <c r="C35">
        <v>68000000</v>
      </c>
      <c r="D35">
        <v>232523113</v>
      </c>
      <c r="E35">
        <f>Table10[[#This Row],[gross]]-Table10[[#This Row],[budget]]</f>
        <v>232523113</v>
      </c>
    </row>
    <row r="36" spans="1:5" x14ac:dyDescent="0.3">
      <c r="A36" t="s">
        <v>3367</v>
      </c>
      <c r="B36">
        <v>306124059</v>
      </c>
      <c r="C36">
        <v>75000000</v>
      </c>
      <c r="D36">
        <v>231124059</v>
      </c>
      <c r="E36">
        <f>Table10[[#This Row],[gross]]-Table10[[#This Row],[budget]]</f>
        <v>231124059</v>
      </c>
    </row>
    <row r="37" spans="1:5" x14ac:dyDescent="0.3">
      <c r="A37" t="s">
        <v>1174</v>
      </c>
      <c r="B37">
        <v>255950375</v>
      </c>
      <c r="C37">
        <v>29000000</v>
      </c>
      <c r="D37">
        <v>226950375</v>
      </c>
      <c r="E37">
        <f>Table10[[#This Row],[gross]]-Table10[[#This Row],[budget]]</f>
        <v>226950375</v>
      </c>
    </row>
    <row r="38" spans="1:5" x14ac:dyDescent="0.3">
      <c r="A38" t="s">
        <v>172</v>
      </c>
      <c r="B38">
        <v>242374454</v>
      </c>
      <c r="C38">
        <v>18000000</v>
      </c>
      <c r="D38">
        <v>224374454</v>
      </c>
      <c r="E38">
        <f>Table10[[#This Row],[gross]]-Table10[[#This Row],[budget]]</f>
        <v>224374454</v>
      </c>
    </row>
    <row r="39" spans="1:5" x14ac:dyDescent="0.3">
      <c r="A39" t="s">
        <v>82</v>
      </c>
      <c r="B39">
        <v>313837577</v>
      </c>
      <c r="C39">
        <v>93000000</v>
      </c>
      <c r="D39">
        <v>220837577</v>
      </c>
      <c r="E39">
        <f>Table10[[#This Row],[gross]]-Table10[[#This Row],[budget]]</f>
        <v>220837577</v>
      </c>
    </row>
    <row r="40" spans="1:5" x14ac:dyDescent="0.3">
      <c r="A40" t="s">
        <v>2115</v>
      </c>
      <c r="B40">
        <v>234760500</v>
      </c>
      <c r="C40">
        <v>14000000</v>
      </c>
      <c r="D40">
        <v>220760500</v>
      </c>
      <c r="E40">
        <f>Table10[[#This Row],[gross]]-Table10[[#This Row],[budget]]</f>
        <v>220760500</v>
      </c>
    </row>
    <row r="41" spans="1:5" x14ac:dyDescent="0.3">
      <c r="A41" t="s">
        <v>1412</v>
      </c>
      <c r="B41">
        <v>251188924</v>
      </c>
      <c r="C41">
        <v>35000000</v>
      </c>
      <c r="D41">
        <v>216188924</v>
      </c>
      <c r="E41">
        <f>Table10[[#This Row],[gross]]-Table10[[#This Row],[budget]]</f>
        <v>216188924</v>
      </c>
    </row>
    <row r="42" spans="1:5" x14ac:dyDescent="0.3">
      <c r="A42" t="s">
        <v>297</v>
      </c>
      <c r="B42">
        <v>414984497</v>
      </c>
      <c r="C42">
        <v>200000000</v>
      </c>
      <c r="D42">
        <v>214984497</v>
      </c>
      <c r="E42">
        <f>Table10[[#This Row],[gross]]-Table10[[#This Row],[budget]]</f>
        <v>214984497</v>
      </c>
    </row>
    <row r="43" spans="1:5" x14ac:dyDescent="0.3">
      <c r="A43" t="s">
        <v>3990</v>
      </c>
      <c r="B43">
        <v>337103873</v>
      </c>
      <c r="C43">
        <v>125000000</v>
      </c>
      <c r="D43">
        <v>212103873</v>
      </c>
      <c r="E43">
        <f>Table10[[#This Row],[gross]]-Table10[[#This Row],[budget]]</f>
        <v>212103873</v>
      </c>
    </row>
    <row r="44" spans="1:5" x14ac:dyDescent="0.3">
      <c r="A44" t="s">
        <v>2440</v>
      </c>
      <c r="B44">
        <v>408992272</v>
      </c>
      <c r="C44">
        <v>200000000</v>
      </c>
      <c r="D44">
        <v>208992272</v>
      </c>
      <c r="E44">
        <f>Table10[[#This Row],[gross]]-Table10[[#This Row],[budget]]</f>
        <v>208992272</v>
      </c>
    </row>
    <row r="45" spans="1:5" x14ac:dyDescent="0.3">
      <c r="A45" t="s">
        <v>1672</v>
      </c>
      <c r="B45">
        <v>458991599</v>
      </c>
      <c r="C45">
        <v>250000000</v>
      </c>
      <c r="D45">
        <v>208991599</v>
      </c>
      <c r="E45">
        <f>Table10[[#This Row],[gross]]-Table10[[#This Row],[budget]]</f>
        <v>208991599</v>
      </c>
    </row>
    <row r="46" spans="1:5" x14ac:dyDescent="0.3">
      <c r="A46" t="s">
        <v>800</v>
      </c>
      <c r="B46">
        <v>267652016</v>
      </c>
      <c r="C46">
        <v>60000000</v>
      </c>
      <c r="D46">
        <v>207652016</v>
      </c>
      <c r="E46">
        <f>Table10[[#This Row],[gross]]-Table10[[#This Row],[budget]]</f>
        <v>207652016</v>
      </c>
    </row>
    <row r="47" spans="1:5" x14ac:dyDescent="0.3">
      <c r="A47" t="s">
        <v>5960</v>
      </c>
      <c r="B47">
        <v>402076689</v>
      </c>
      <c r="C47">
        <v>200000000</v>
      </c>
      <c r="D47">
        <v>202076689</v>
      </c>
      <c r="E47">
        <f>Table10[[#This Row],[gross]]-Table10[[#This Row],[budget]]</f>
        <v>202076689</v>
      </c>
    </row>
    <row r="48" spans="1:5" x14ac:dyDescent="0.3">
      <c r="A48" t="s">
        <v>5365</v>
      </c>
      <c r="B48">
        <v>279167575</v>
      </c>
      <c r="C48">
        <v>80000000</v>
      </c>
      <c r="D48">
        <v>199167575</v>
      </c>
      <c r="E48">
        <f>Table10[[#This Row],[gross]]-Table10[[#This Row],[budget]]</f>
        <v>199167575</v>
      </c>
    </row>
    <row r="49" spans="1:5" x14ac:dyDescent="0.3">
      <c r="A49" t="s">
        <v>177</v>
      </c>
      <c r="B49">
        <v>448130642</v>
      </c>
      <c r="C49">
        <v>250000000</v>
      </c>
      <c r="D49">
        <v>198130642</v>
      </c>
      <c r="E49">
        <f>Table10[[#This Row],[gross]]-Table10[[#This Row],[budget]]</f>
        <v>198130642</v>
      </c>
    </row>
    <row r="50" spans="1:5" x14ac:dyDescent="0.3">
      <c r="A50" t="s">
        <v>2117</v>
      </c>
      <c r="B50">
        <v>423032628</v>
      </c>
      <c r="C50">
        <v>225000000</v>
      </c>
      <c r="D50">
        <v>198032628</v>
      </c>
      <c r="E50">
        <f>Table10[[#This Row],[gross]]-Table10[[#This Row],[budget]]</f>
        <v>198032628</v>
      </c>
    </row>
    <row r="51" spans="1:5" x14ac:dyDescent="0.3">
      <c r="A51" t="s">
        <v>937</v>
      </c>
      <c r="B51">
        <v>257756197</v>
      </c>
      <c r="C51">
        <v>60000000</v>
      </c>
      <c r="D51">
        <v>197756197</v>
      </c>
      <c r="E51">
        <f>Table10[[#This Row],[gross]]-Table10[[#This Row],[budget]]</f>
        <v>197756197</v>
      </c>
    </row>
    <row r="52" spans="1:5" x14ac:dyDescent="0.3">
      <c r="A52" t="s">
        <v>627</v>
      </c>
      <c r="B52">
        <v>204565000</v>
      </c>
      <c r="C52">
        <v>8000000</v>
      </c>
      <c r="D52">
        <v>196565000</v>
      </c>
      <c r="E52">
        <f>Table10[[#This Row],[gross]]-Table10[[#This Row],[budget]]</f>
        <v>196565000</v>
      </c>
    </row>
    <row r="53" spans="1:5" x14ac:dyDescent="0.3">
      <c r="A53" t="s">
        <v>3991</v>
      </c>
      <c r="B53">
        <v>310675583</v>
      </c>
      <c r="C53">
        <v>115000000</v>
      </c>
      <c r="D53">
        <v>195675583</v>
      </c>
      <c r="E53">
        <f>Table10[[#This Row],[gross]]-Table10[[#This Row],[budget]]</f>
        <v>195675583</v>
      </c>
    </row>
    <row r="54" spans="1:5" x14ac:dyDescent="0.3">
      <c r="A54" t="s">
        <v>3051</v>
      </c>
      <c r="B54">
        <v>217631306</v>
      </c>
      <c r="C54">
        <v>22000000</v>
      </c>
      <c r="D54">
        <v>195631306</v>
      </c>
      <c r="E54">
        <f>Table10[[#This Row],[gross]]-Table10[[#This Row],[budget]]</f>
        <v>195631306</v>
      </c>
    </row>
    <row r="55" spans="1:5" x14ac:dyDescent="0.3">
      <c r="A55" t="s">
        <v>385</v>
      </c>
      <c r="B55">
        <v>198655278</v>
      </c>
      <c r="C55">
        <v>3977000</v>
      </c>
      <c r="D55">
        <v>194678278</v>
      </c>
      <c r="E55">
        <f>Table10[[#This Row],[gross]]-Table10[[#This Row],[budget]]</f>
        <v>194678278</v>
      </c>
    </row>
    <row r="56" spans="1:5" x14ac:dyDescent="0.3">
      <c r="A56" t="s">
        <v>3370</v>
      </c>
      <c r="B56">
        <v>219200000</v>
      </c>
      <c r="C56">
        <v>25000000</v>
      </c>
      <c r="D56">
        <v>194200000</v>
      </c>
      <c r="E56">
        <f>Table10[[#This Row],[gross]]-Table10[[#This Row],[budget]]</f>
        <v>194200000</v>
      </c>
    </row>
    <row r="57" spans="1:5" x14ac:dyDescent="0.3">
      <c r="A57" t="s">
        <v>1675</v>
      </c>
      <c r="B57">
        <v>317557891</v>
      </c>
      <c r="C57">
        <v>125000000</v>
      </c>
      <c r="D57">
        <v>192557891</v>
      </c>
      <c r="E57">
        <f>Table10[[#This Row],[gross]]-Table10[[#This Row],[budget]]</f>
        <v>192557891</v>
      </c>
    </row>
    <row r="58" spans="1:5" x14ac:dyDescent="0.3">
      <c r="A58" t="s">
        <v>182</v>
      </c>
      <c r="B58">
        <v>210609762</v>
      </c>
      <c r="C58">
        <v>19000000</v>
      </c>
      <c r="D58">
        <v>191609762</v>
      </c>
      <c r="E58">
        <f>Table10[[#This Row],[gross]]-Table10[[#This Row],[budget]]</f>
        <v>191609762</v>
      </c>
    </row>
    <row r="59" spans="1:5" x14ac:dyDescent="0.3">
      <c r="A59" t="s">
        <v>631</v>
      </c>
      <c r="B59">
        <v>217350219</v>
      </c>
      <c r="C59">
        <v>28000000</v>
      </c>
      <c r="D59">
        <v>189350219</v>
      </c>
      <c r="E59">
        <f>Table10[[#This Row],[gross]]-Table10[[#This Row],[budget]]</f>
        <v>189350219</v>
      </c>
    </row>
    <row r="60" spans="1:5" x14ac:dyDescent="0.3">
      <c r="A60" t="s">
        <v>939</v>
      </c>
      <c r="B60">
        <v>362645141</v>
      </c>
      <c r="C60">
        <v>175000000</v>
      </c>
      <c r="D60">
        <v>187645141</v>
      </c>
      <c r="E60">
        <f>Table10[[#This Row],[gross]]-Table10[[#This Row],[budget]]</f>
        <v>187645141</v>
      </c>
    </row>
    <row r="61" spans="1:5" x14ac:dyDescent="0.3">
      <c r="A61" t="s">
        <v>939</v>
      </c>
      <c r="B61">
        <v>362645141</v>
      </c>
      <c r="C61">
        <v>175000000</v>
      </c>
      <c r="D61">
        <v>187645141</v>
      </c>
      <c r="E61">
        <f>Table10[[#This Row],[gross]]-Table10[[#This Row],[budget]]</f>
        <v>187645141</v>
      </c>
    </row>
    <row r="62" spans="1:5" x14ac:dyDescent="0.3">
      <c r="A62" t="s">
        <v>1178</v>
      </c>
      <c r="B62">
        <v>184925485</v>
      </c>
      <c r="C62">
        <v>2000000</v>
      </c>
      <c r="D62">
        <v>182925485</v>
      </c>
      <c r="E62">
        <f>Table10[[#This Row],[gross]]-Table10[[#This Row],[budget]]</f>
        <v>182925485</v>
      </c>
    </row>
    <row r="63" spans="1:5" x14ac:dyDescent="0.3">
      <c r="A63" t="s">
        <v>1181</v>
      </c>
      <c r="B63">
        <v>251501645</v>
      </c>
      <c r="C63">
        <v>69000000</v>
      </c>
      <c r="D63">
        <v>182501645</v>
      </c>
      <c r="E63">
        <f>Table10[[#This Row],[gross]]-Table10[[#This Row],[budget]]</f>
        <v>182501645</v>
      </c>
    </row>
    <row r="64" spans="1:5" x14ac:dyDescent="0.3">
      <c r="A64" t="s">
        <v>301</v>
      </c>
      <c r="B64">
        <v>356454367</v>
      </c>
      <c r="C64">
        <v>175000000</v>
      </c>
      <c r="D64">
        <v>181454367</v>
      </c>
      <c r="E64">
        <f>Table10[[#This Row],[gross]]-Table10[[#This Row],[budget]]</f>
        <v>181454367</v>
      </c>
    </row>
    <row r="65" spans="1:5" x14ac:dyDescent="0.3">
      <c r="A65" t="s">
        <v>803</v>
      </c>
      <c r="B65">
        <v>318298180</v>
      </c>
      <c r="C65">
        <v>140000000</v>
      </c>
      <c r="D65">
        <v>178298180</v>
      </c>
      <c r="E65">
        <f>Table10[[#This Row],[gross]]-Table10[[#This Row],[budget]]</f>
        <v>178298180</v>
      </c>
    </row>
    <row r="66" spans="1:5" x14ac:dyDescent="0.3">
      <c r="A66" t="s">
        <v>2443</v>
      </c>
      <c r="B66">
        <v>181360000</v>
      </c>
      <c r="C66">
        <v>6000000</v>
      </c>
      <c r="D66">
        <v>175360000</v>
      </c>
      <c r="E66">
        <f>Table10[[#This Row],[gross]]-Table10[[#This Row],[budget]]</f>
        <v>175360000</v>
      </c>
    </row>
    <row r="67" spans="1:5" x14ac:dyDescent="0.3">
      <c r="A67" t="s">
        <v>479</v>
      </c>
      <c r="B67">
        <v>289907418</v>
      </c>
      <c r="C67">
        <v>115000000</v>
      </c>
      <c r="D67">
        <v>174907418</v>
      </c>
      <c r="E67">
        <f>Table10[[#This Row],[gross]]-Table10[[#This Row],[budget]]</f>
        <v>174907418</v>
      </c>
    </row>
    <row r="68" spans="1:5" x14ac:dyDescent="0.3">
      <c r="A68" t="s">
        <v>4726</v>
      </c>
      <c r="B68">
        <v>254455986</v>
      </c>
      <c r="C68">
        <v>80000000</v>
      </c>
      <c r="D68">
        <v>174455986</v>
      </c>
      <c r="E68">
        <f>Table10[[#This Row],[gross]]-Table10[[#This Row],[budget]]</f>
        <v>174455986</v>
      </c>
    </row>
    <row r="69" spans="1:5" x14ac:dyDescent="0.3">
      <c r="A69" t="s">
        <v>942</v>
      </c>
      <c r="B69">
        <v>274084951</v>
      </c>
      <c r="C69">
        <v>100000000</v>
      </c>
      <c r="D69">
        <v>174084951</v>
      </c>
      <c r="E69">
        <f>Table10[[#This Row],[gross]]-Table10[[#This Row],[budget]]</f>
        <v>174084951</v>
      </c>
    </row>
    <row r="70" spans="1:5" x14ac:dyDescent="0.3">
      <c r="A70" t="s">
        <v>2119</v>
      </c>
      <c r="B70">
        <v>373377893</v>
      </c>
      <c r="C70">
        <v>200000000</v>
      </c>
      <c r="D70">
        <v>173377893</v>
      </c>
      <c r="E70">
        <f>Table10[[#This Row],[gross]]-Table10[[#This Row],[budget]]</f>
        <v>173377893</v>
      </c>
    </row>
    <row r="71" spans="1:5" x14ac:dyDescent="0.3">
      <c r="A71" t="s">
        <v>4373</v>
      </c>
      <c r="B71">
        <v>205399422</v>
      </c>
      <c r="C71">
        <v>33000000</v>
      </c>
      <c r="D71">
        <v>172399422</v>
      </c>
      <c r="E71">
        <f>Table10[[#This Row],[gross]]-Table10[[#This Row],[budget]]</f>
        <v>172399422</v>
      </c>
    </row>
    <row r="72" spans="1:5" x14ac:dyDescent="0.3">
      <c r="A72" t="s">
        <v>6635</v>
      </c>
      <c r="B72">
        <v>292298923</v>
      </c>
      <c r="C72">
        <v>120000000</v>
      </c>
      <c r="D72">
        <v>172298923</v>
      </c>
      <c r="E72">
        <f>Table10[[#This Row],[gross]]-Table10[[#This Row],[budget]]</f>
        <v>172298923</v>
      </c>
    </row>
    <row r="73" spans="1:5" x14ac:dyDescent="0.3">
      <c r="A73" t="s">
        <v>636</v>
      </c>
      <c r="B73">
        <v>261437578</v>
      </c>
      <c r="C73">
        <v>92000000</v>
      </c>
      <c r="D73">
        <v>169437578</v>
      </c>
      <c r="E73">
        <f>Table10[[#This Row],[gross]]-Table10[[#This Row],[budget]]</f>
        <v>169437578</v>
      </c>
    </row>
    <row r="74" spans="1:5" x14ac:dyDescent="0.3">
      <c r="A74" t="s">
        <v>2733</v>
      </c>
      <c r="B74">
        <v>318759914</v>
      </c>
      <c r="C74">
        <v>150000000</v>
      </c>
      <c r="D74">
        <v>168759914</v>
      </c>
      <c r="E74">
        <f>Table10[[#This Row],[gross]]-Table10[[#This Row],[budget]]</f>
        <v>168759914</v>
      </c>
    </row>
    <row r="75" spans="1:5" x14ac:dyDescent="0.3">
      <c r="A75" t="s">
        <v>3053</v>
      </c>
      <c r="B75">
        <v>218628680</v>
      </c>
      <c r="C75">
        <v>50000000</v>
      </c>
      <c r="D75">
        <v>168628680</v>
      </c>
      <c r="E75">
        <f>Table10[[#This Row],[gross]]-Table10[[#This Row],[budget]]</f>
        <v>168628680</v>
      </c>
    </row>
    <row r="76" spans="1:5" x14ac:dyDescent="0.3">
      <c r="A76" t="s">
        <v>4729</v>
      </c>
      <c r="B76">
        <v>174635000</v>
      </c>
      <c r="C76">
        <v>8800000</v>
      </c>
      <c r="D76">
        <v>165835000</v>
      </c>
      <c r="E76">
        <f>Table10[[#This Row],[gross]]-Table10[[#This Row],[budget]]</f>
        <v>165835000</v>
      </c>
    </row>
    <row r="77" spans="1:5" x14ac:dyDescent="0.3">
      <c r="A77" t="s">
        <v>483</v>
      </c>
      <c r="B77">
        <v>305388685</v>
      </c>
      <c r="C77">
        <v>140000000</v>
      </c>
      <c r="D77">
        <v>165388685</v>
      </c>
      <c r="E77">
        <f>Table10[[#This Row],[gross]]-Table10[[#This Row],[budget]]</f>
        <v>165388685</v>
      </c>
    </row>
    <row r="78" spans="1:5" x14ac:dyDescent="0.3">
      <c r="A78" t="s">
        <v>3372</v>
      </c>
      <c r="B78">
        <v>178406268</v>
      </c>
      <c r="C78">
        <v>14000000</v>
      </c>
      <c r="D78">
        <v>164406268</v>
      </c>
      <c r="E78">
        <f>Table10[[#This Row],[gross]]-Table10[[#This Row],[budget]]</f>
        <v>164406268</v>
      </c>
    </row>
    <row r="79" spans="1:5" x14ac:dyDescent="0.3">
      <c r="A79" t="s">
        <v>487</v>
      </c>
      <c r="B79">
        <v>333130696</v>
      </c>
      <c r="C79">
        <v>170000000</v>
      </c>
      <c r="D79">
        <v>163130696</v>
      </c>
      <c r="E79">
        <f>Table10[[#This Row],[gross]]-Table10[[#This Row],[budget]]</f>
        <v>163130696</v>
      </c>
    </row>
    <row r="80" spans="1:5" x14ac:dyDescent="0.3">
      <c r="A80" t="s">
        <v>641</v>
      </c>
      <c r="B80">
        <v>184208848</v>
      </c>
      <c r="C80">
        <v>22000000</v>
      </c>
      <c r="D80">
        <v>162208848</v>
      </c>
      <c r="E80">
        <f>Table10[[#This Row],[gross]]-Table10[[#This Row],[budget]]</f>
        <v>162208848</v>
      </c>
    </row>
    <row r="81" spans="1:5" x14ac:dyDescent="0.3">
      <c r="A81" t="s">
        <v>1882</v>
      </c>
      <c r="B81">
        <v>261970615</v>
      </c>
      <c r="C81">
        <v>100000000</v>
      </c>
      <c r="D81">
        <v>161970615</v>
      </c>
      <c r="E81">
        <f>Table10[[#This Row],[gross]]-Table10[[#This Row],[budget]]</f>
        <v>161970615</v>
      </c>
    </row>
    <row r="82" spans="1:5" x14ac:dyDescent="0.3">
      <c r="A82" t="s">
        <v>303</v>
      </c>
      <c r="B82">
        <v>191796233</v>
      </c>
      <c r="C82">
        <v>30000000</v>
      </c>
      <c r="D82">
        <v>161796233</v>
      </c>
      <c r="E82">
        <f>Table10[[#This Row],[gross]]-Table10[[#This Row],[budget]]</f>
        <v>161796233</v>
      </c>
    </row>
    <row r="83" spans="1:5" x14ac:dyDescent="0.3">
      <c r="A83" t="s">
        <v>3374</v>
      </c>
      <c r="B83">
        <v>176781728</v>
      </c>
      <c r="C83">
        <v>15000000</v>
      </c>
      <c r="D83">
        <v>161781728</v>
      </c>
      <c r="E83">
        <f>Table10[[#This Row],[gross]]-Table10[[#This Row],[budget]]</f>
        <v>161781728</v>
      </c>
    </row>
    <row r="84" spans="1:5" x14ac:dyDescent="0.3">
      <c r="A84" t="s">
        <v>3993</v>
      </c>
      <c r="B84">
        <v>242589580</v>
      </c>
      <c r="C84">
        <v>81000000</v>
      </c>
      <c r="D84">
        <v>161589580</v>
      </c>
      <c r="E84">
        <f>Table10[[#This Row],[gross]]-Table10[[#This Row],[budget]]</f>
        <v>161589580</v>
      </c>
    </row>
    <row r="85" spans="1:5" x14ac:dyDescent="0.3">
      <c r="A85" t="s">
        <v>5761</v>
      </c>
      <c r="B85">
        <v>320706665</v>
      </c>
      <c r="C85">
        <v>160000000</v>
      </c>
      <c r="D85">
        <v>160706665</v>
      </c>
      <c r="E85">
        <f>Table10[[#This Row],[gross]]-Table10[[#This Row],[budget]]</f>
        <v>160706665</v>
      </c>
    </row>
    <row r="86" spans="1:5" x14ac:dyDescent="0.3">
      <c r="A86" t="s">
        <v>2123</v>
      </c>
      <c r="B86">
        <v>250147615</v>
      </c>
      <c r="C86">
        <v>90000000</v>
      </c>
      <c r="D86">
        <v>160147615</v>
      </c>
      <c r="E86">
        <f>Table10[[#This Row],[gross]]-Table10[[#This Row],[budget]]</f>
        <v>160147615</v>
      </c>
    </row>
    <row r="87" spans="1:5" x14ac:dyDescent="0.3">
      <c r="A87" t="s">
        <v>2444</v>
      </c>
      <c r="B87">
        <v>350034110</v>
      </c>
      <c r="C87">
        <v>190000000</v>
      </c>
      <c r="D87">
        <v>160034110</v>
      </c>
      <c r="E87">
        <f>Table10[[#This Row],[gross]]-Table10[[#This Row],[budget]]</f>
        <v>160034110</v>
      </c>
    </row>
    <row r="88" spans="1:5" x14ac:dyDescent="0.3">
      <c r="A88" t="s">
        <v>5367</v>
      </c>
      <c r="B88">
        <v>352358779</v>
      </c>
      <c r="C88">
        <v>195000000</v>
      </c>
      <c r="D88">
        <v>157358779</v>
      </c>
      <c r="E88">
        <f>Table10[[#This Row],[gross]]-Table10[[#This Row],[budget]]</f>
        <v>157358779</v>
      </c>
    </row>
    <row r="89" spans="1:5" x14ac:dyDescent="0.3">
      <c r="A89" t="s">
        <v>6931</v>
      </c>
      <c r="B89">
        <v>217326336</v>
      </c>
      <c r="C89">
        <v>60000000</v>
      </c>
      <c r="D89">
        <v>157326336</v>
      </c>
      <c r="E89">
        <f>Table10[[#This Row],[gross]]-Table10[[#This Row],[budget]]</f>
        <v>157326336</v>
      </c>
    </row>
    <row r="90" spans="1:5" x14ac:dyDescent="0.3">
      <c r="A90" t="s">
        <v>389</v>
      </c>
      <c r="B90">
        <v>407197282</v>
      </c>
      <c r="C90">
        <v>250000000</v>
      </c>
      <c r="D90">
        <v>157197282</v>
      </c>
      <c r="E90">
        <f>Table10[[#This Row],[gross]]-Table10[[#This Row],[budget]]</f>
        <v>157197282</v>
      </c>
    </row>
    <row r="91" spans="1:5" x14ac:dyDescent="0.3">
      <c r="A91" t="s">
        <v>6092</v>
      </c>
      <c r="B91">
        <v>167780960</v>
      </c>
      <c r="C91">
        <v>11000000</v>
      </c>
      <c r="D91">
        <v>156780960</v>
      </c>
      <c r="E91">
        <f>Table10[[#This Row],[gross]]-Table10[[#This Row],[budget]]</f>
        <v>156780960</v>
      </c>
    </row>
    <row r="92" spans="1:5" x14ac:dyDescent="0.3">
      <c r="A92" t="s">
        <v>4731</v>
      </c>
      <c r="B92">
        <v>229074524</v>
      </c>
      <c r="C92">
        <v>73000000</v>
      </c>
      <c r="D92">
        <v>156074524</v>
      </c>
      <c r="E92">
        <f>Table10[[#This Row],[gross]]-Table10[[#This Row],[budget]]</f>
        <v>156074524</v>
      </c>
    </row>
    <row r="93" spans="1:5" x14ac:dyDescent="0.3">
      <c r="A93" t="s">
        <v>3995</v>
      </c>
      <c r="B93">
        <v>227965690</v>
      </c>
      <c r="C93">
        <v>72000000</v>
      </c>
      <c r="D93">
        <v>155965690</v>
      </c>
      <c r="E93">
        <f>Table10[[#This Row],[gross]]-Table10[[#This Row],[budget]]</f>
        <v>155965690</v>
      </c>
    </row>
    <row r="94" spans="1:5" x14ac:dyDescent="0.3">
      <c r="A94" t="s">
        <v>805</v>
      </c>
      <c r="B94">
        <v>245823397</v>
      </c>
      <c r="C94">
        <v>90000000</v>
      </c>
      <c r="D94">
        <v>155823397</v>
      </c>
      <c r="E94">
        <f>Table10[[#This Row],[gross]]-Table10[[#This Row],[budget]]</f>
        <v>155823397</v>
      </c>
    </row>
    <row r="95" spans="1:5" x14ac:dyDescent="0.3">
      <c r="A95" t="s">
        <v>4376</v>
      </c>
      <c r="B95">
        <v>173585516</v>
      </c>
      <c r="C95">
        <v>18000000</v>
      </c>
      <c r="D95">
        <v>155585516</v>
      </c>
      <c r="E95">
        <f>Table10[[#This Row],[gross]]-Table10[[#This Row],[budget]]</f>
        <v>155585516</v>
      </c>
    </row>
    <row r="96" spans="1:5" x14ac:dyDescent="0.3">
      <c r="A96" t="s">
        <v>1885</v>
      </c>
      <c r="B96">
        <v>177200000</v>
      </c>
      <c r="C96">
        <v>22000000</v>
      </c>
      <c r="D96">
        <v>155200000</v>
      </c>
      <c r="E96">
        <f>Table10[[#This Row],[gross]]-Table10[[#This Row],[budget]]</f>
        <v>155200000</v>
      </c>
    </row>
    <row r="97" spans="1:5" x14ac:dyDescent="0.3">
      <c r="A97" t="s">
        <v>646</v>
      </c>
      <c r="B97">
        <v>163214286</v>
      </c>
      <c r="C97">
        <v>8200000</v>
      </c>
      <c r="D97">
        <v>155014286</v>
      </c>
      <c r="E97">
        <f>Table10[[#This Row],[gross]]-Table10[[#This Row],[budget]]</f>
        <v>155014286</v>
      </c>
    </row>
    <row r="98" spans="1:5" x14ac:dyDescent="0.3">
      <c r="A98" t="s">
        <v>6932</v>
      </c>
      <c r="B98">
        <v>191449475</v>
      </c>
      <c r="C98">
        <v>37000000</v>
      </c>
      <c r="D98">
        <v>154449475</v>
      </c>
      <c r="E98">
        <f>Table10[[#This Row],[gross]]-Table10[[#This Row],[budget]]</f>
        <v>154449475</v>
      </c>
    </row>
    <row r="99" spans="1:5" x14ac:dyDescent="0.3">
      <c r="A99" t="s">
        <v>6932</v>
      </c>
      <c r="B99">
        <v>191449475</v>
      </c>
      <c r="C99">
        <v>37000000</v>
      </c>
      <c r="D99">
        <v>154449475</v>
      </c>
      <c r="E99">
        <f>Table10[[#This Row],[gross]]-Table10[[#This Row],[budget]]</f>
        <v>154449475</v>
      </c>
    </row>
    <row r="100" spans="1:5" x14ac:dyDescent="0.3">
      <c r="A100" t="s">
        <v>4732</v>
      </c>
      <c r="B100">
        <v>183436380</v>
      </c>
      <c r="C100">
        <v>29000000</v>
      </c>
      <c r="D100">
        <v>154436380</v>
      </c>
      <c r="E100">
        <f>Table10[[#This Row],[gross]]-Table10[[#This Row],[budget]]</f>
        <v>154436380</v>
      </c>
    </row>
    <row r="101" spans="1:5" x14ac:dyDescent="0.3">
      <c r="A101" t="s">
        <v>307</v>
      </c>
      <c r="B101">
        <v>159600000</v>
      </c>
      <c r="C101">
        <v>5500000</v>
      </c>
      <c r="D101">
        <v>154100000</v>
      </c>
      <c r="E101">
        <f>Table10[[#This Row],[gross]]-Table10[[#This Row],[budget]]</f>
        <v>154100000</v>
      </c>
    </row>
    <row r="102" spans="1:5" x14ac:dyDescent="0.3">
      <c r="A102" t="s">
        <v>2736</v>
      </c>
      <c r="B102">
        <v>176483808</v>
      </c>
      <c r="C102">
        <v>23000000</v>
      </c>
      <c r="D102">
        <v>153483808</v>
      </c>
      <c r="E102">
        <f>Table10[[#This Row],[gross]]-Table10[[#This Row],[budget]]</f>
        <v>153483808</v>
      </c>
    </row>
    <row r="103" spans="1:5" x14ac:dyDescent="0.3">
      <c r="A103" t="s">
        <v>1414</v>
      </c>
      <c r="B103">
        <v>179870271</v>
      </c>
      <c r="C103">
        <v>28000000</v>
      </c>
      <c r="D103">
        <v>151870271</v>
      </c>
      <c r="E103">
        <f>Table10[[#This Row],[gross]]-Table10[[#This Row],[budget]]</f>
        <v>151870271</v>
      </c>
    </row>
    <row r="104" spans="1:5" x14ac:dyDescent="0.3">
      <c r="A104" t="s">
        <v>5565</v>
      </c>
      <c r="B104">
        <v>213079163</v>
      </c>
      <c r="C104">
        <v>63000000</v>
      </c>
      <c r="D104">
        <v>150079163</v>
      </c>
      <c r="E104">
        <f>Table10[[#This Row],[gross]]-Table10[[#This Row],[budget]]</f>
        <v>150079163</v>
      </c>
    </row>
    <row r="105" spans="1:5" x14ac:dyDescent="0.3">
      <c r="A105" t="s">
        <v>5368</v>
      </c>
      <c r="B105">
        <v>241688385</v>
      </c>
      <c r="C105">
        <v>92000000</v>
      </c>
      <c r="D105">
        <v>149688385</v>
      </c>
      <c r="E105">
        <f>Table10[[#This Row],[gross]]-Table10[[#This Row],[budget]]</f>
        <v>149688385</v>
      </c>
    </row>
    <row r="106" spans="1:5" x14ac:dyDescent="0.3">
      <c r="A106" t="s">
        <v>310</v>
      </c>
      <c r="B106">
        <v>197171806</v>
      </c>
      <c r="C106">
        <v>48000000</v>
      </c>
      <c r="D106">
        <v>149171806</v>
      </c>
      <c r="E106">
        <f>Table10[[#This Row],[gross]]-Table10[[#This Row],[budget]]</f>
        <v>149171806</v>
      </c>
    </row>
    <row r="107" spans="1:5" x14ac:dyDescent="0.3">
      <c r="A107" t="s">
        <v>650</v>
      </c>
      <c r="B107">
        <v>172825435</v>
      </c>
      <c r="C107">
        <v>25000000</v>
      </c>
      <c r="D107">
        <v>147825435</v>
      </c>
      <c r="E107">
        <f>Table10[[#This Row],[gross]]-Table10[[#This Row],[budget]]</f>
        <v>147825435</v>
      </c>
    </row>
    <row r="108" spans="1:5" x14ac:dyDescent="0.3">
      <c r="A108" t="s">
        <v>131</v>
      </c>
      <c r="B108">
        <v>216119491</v>
      </c>
      <c r="C108">
        <v>70000000</v>
      </c>
      <c r="D108">
        <v>146119491</v>
      </c>
      <c r="E108">
        <f>Table10[[#This Row],[gross]]-Table10[[#This Row],[budget]]</f>
        <v>146119491</v>
      </c>
    </row>
    <row r="109" spans="1:5" x14ac:dyDescent="0.3">
      <c r="A109" t="s">
        <v>1185</v>
      </c>
      <c r="B109">
        <v>210592590</v>
      </c>
      <c r="C109">
        <v>65000000</v>
      </c>
      <c r="D109">
        <v>145592590</v>
      </c>
      <c r="E109">
        <f>Table10[[#This Row],[gross]]-Table10[[#This Row],[budget]]</f>
        <v>145592590</v>
      </c>
    </row>
    <row r="110" spans="1:5" x14ac:dyDescent="0.3">
      <c r="A110" t="s">
        <v>491</v>
      </c>
      <c r="B110">
        <v>169705587</v>
      </c>
      <c r="C110">
        <v>25000000</v>
      </c>
      <c r="D110">
        <v>144705587</v>
      </c>
      <c r="E110">
        <f>Table10[[#This Row],[gross]]-Table10[[#This Row],[budget]]</f>
        <v>144705587</v>
      </c>
    </row>
    <row r="111" spans="1:5" x14ac:dyDescent="0.3">
      <c r="A111" t="s">
        <v>7285</v>
      </c>
      <c r="B111">
        <v>219613391</v>
      </c>
      <c r="C111">
        <v>75000000</v>
      </c>
      <c r="D111">
        <v>144613391</v>
      </c>
      <c r="E111">
        <f>Table10[[#This Row],[gross]]-Table10[[#This Row],[budget]]</f>
        <v>144613391</v>
      </c>
    </row>
    <row r="112" spans="1:5" x14ac:dyDescent="0.3">
      <c r="A112" t="s">
        <v>1188</v>
      </c>
      <c r="B112">
        <v>233630478</v>
      </c>
      <c r="C112">
        <v>90000000</v>
      </c>
      <c r="D112">
        <v>143630478</v>
      </c>
      <c r="E112">
        <f>Table10[[#This Row],[gross]]-Table10[[#This Row],[budget]]</f>
        <v>143630478</v>
      </c>
    </row>
    <row r="113" spans="1:5" x14ac:dyDescent="0.3">
      <c r="A113" t="s">
        <v>3375</v>
      </c>
      <c r="B113">
        <v>156645693</v>
      </c>
      <c r="C113">
        <v>14000000</v>
      </c>
      <c r="D113">
        <v>142645693</v>
      </c>
      <c r="E113">
        <f>Table10[[#This Row],[gross]]-Table10[[#This Row],[budget]]</f>
        <v>142645693</v>
      </c>
    </row>
    <row r="114" spans="1:5" x14ac:dyDescent="0.3">
      <c r="A114" t="s">
        <v>1676</v>
      </c>
      <c r="B114">
        <v>292000866</v>
      </c>
      <c r="C114">
        <v>150000000</v>
      </c>
      <c r="D114">
        <v>142000866</v>
      </c>
      <c r="E114">
        <f>Table10[[#This Row],[gross]]-Table10[[#This Row],[budget]]</f>
        <v>142000866</v>
      </c>
    </row>
    <row r="115" spans="1:5" x14ac:dyDescent="0.3">
      <c r="A115" t="s">
        <v>2737</v>
      </c>
      <c r="B115">
        <v>191616238</v>
      </c>
      <c r="C115">
        <v>50000000</v>
      </c>
      <c r="D115">
        <v>141616238</v>
      </c>
      <c r="E115">
        <f>Table10[[#This Row],[gross]]-Table10[[#This Row],[budget]]</f>
        <v>141616238</v>
      </c>
    </row>
    <row r="116" spans="1:5" x14ac:dyDescent="0.3">
      <c r="A116" t="s">
        <v>5762</v>
      </c>
      <c r="B116">
        <v>161487252</v>
      </c>
      <c r="C116">
        <v>20000000</v>
      </c>
      <c r="D116">
        <v>141487252</v>
      </c>
      <c r="E116">
        <f>Table10[[#This Row],[gross]]-Table10[[#This Row],[budget]]</f>
        <v>141487252</v>
      </c>
    </row>
    <row r="117" spans="1:5" x14ac:dyDescent="0.3">
      <c r="A117" t="s">
        <v>5074</v>
      </c>
      <c r="B117">
        <v>250863268</v>
      </c>
      <c r="C117">
        <v>110000000</v>
      </c>
      <c r="D117">
        <v>140863268</v>
      </c>
      <c r="E117">
        <f>Table10[[#This Row],[gross]]-Table10[[#This Row],[budget]]</f>
        <v>140863268</v>
      </c>
    </row>
    <row r="118" spans="1:5" x14ac:dyDescent="0.3">
      <c r="A118" t="s">
        <v>5077</v>
      </c>
      <c r="B118">
        <v>140530114</v>
      </c>
      <c r="C118">
        <v>60000</v>
      </c>
      <c r="D118">
        <v>140470114</v>
      </c>
      <c r="E118">
        <f>Table10[[#This Row],[gross]]-Table10[[#This Row],[budget]]</f>
        <v>140470114</v>
      </c>
    </row>
    <row r="119" spans="1:5" x14ac:dyDescent="0.3">
      <c r="A119" t="s">
        <v>3377</v>
      </c>
      <c r="B119">
        <v>173381405</v>
      </c>
      <c r="C119">
        <v>33000000</v>
      </c>
      <c r="D119">
        <v>140381405</v>
      </c>
      <c r="E119">
        <f>Table10[[#This Row],[gross]]-Table10[[#This Row],[budget]]</f>
        <v>140381405</v>
      </c>
    </row>
    <row r="120" spans="1:5" x14ac:dyDescent="0.3">
      <c r="A120" t="s">
        <v>1417</v>
      </c>
      <c r="B120">
        <v>289994397</v>
      </c>
      <c r="C120">
        <v>150000000</v>
      </c>
      <c r="D120">
        <v>139994397</v>
      </c>
      <c r="E120">
        <f>Table10[[#This Row],[gross]]-Table10[[#This Row],[budget]]</f>
        <v>139994397</v>
      </c>
    </row>
    <row r="121" spans="1:5" x14ac:dyDescent="0.3">
      <c r="A121" t="s">
        <v>945</v>
      </c>
      <c r="B121">
        <v>183875760</v>
      </c>
      <c r="C121">
        <v>44000000</v>
      </c>
      <c r="D121">
        <v>139875760</v>
      </c>
      <c r="E121">
        <f>Table10[[#This Row],[gross]]-Table10[[#This Row],[budget]]</f>
        <v>139875760</v>
      </c>
    </row>
    <row r="122" spans="1:5" x14ac:dyDescent="0.3">
      <c r="A122" t="s">
        <v>1419</v>
      </c>
      <c r="B122">
        <v>141600000</v>
      </c>
      <c r="C122">
        <v>3000000</v>
      </c>
      <c r="D122">
        <v>138600000</v>
      </c>
      <c r="E122">
        <f>Table10[[#This Row],[gross]]-Table10[[#This Row],[budget]]</f>
        <v>138600000</v>
      </c>
    </row>
    <row r="123" spans="1:5" x14ac:dyDescent="0.3">
      <c r="A123" t="s">
        <v>2448</v>
      </c>
      <c r="B123">
        <v>148170000</v>
      </c>
      <c r="C123">
        <v>11000000</v>
      </c>
      <c r="D123">
        <v>137170000</v>
      </c>
      <c r="E123">
        <f>Table10[[#This Row],[gross]]-Table10[[#This Row],[budget]]</f>
        <v>137170000</v>
      </c>
    </row>
    <row r="124" spans="1:5" x14ac:dyDescent="0.3">
      <c r="A124" t="s">
        <v>5961</v>
      </c>
      <c r="B124">
        <v>260031035</v>
      </c>
      <c r="C124">
        <v>123000000</v>
      </c>
      <c r="D124">
        <v>137031035</v>
      </c>
      <c r="E124">
        <f>Table10[[#This Row],[gross]]-Table10[[#This Row],[budget]]</f>
        <v>137031035</v>
      </c>
    </row>
    <row r="125" spans="1:5" x14ac:dyDescent="0.3">
      <c r="A125" t="s">
        <v>3682</v>
      </c>
      <c r="B125">
        <v>169076745</v>
      </c>
      <c r="C125">
        <v>32500000</v>
      </c>
      <c r="D125">
        <v>136576745</v>
      </c>
      <c r="E125">
        <f>Table10[[#This Row],[gross]]-Table10[[#This Row],[budget]]</f>
        <v>136576745</v>
      </c>
    </row>
    <row r="126" spans="1:5" x14ac:dyDescent="0.3">
      <c r="A126" t="s">
        <v>3685</v>
      </c>
      <c r="B126">
        <v>181395380</v>
      </c>
      <c r="C126">
        <v>45000000</v>
      </c>
      <c r="D126">
        <v>136395380</v>
      </c>
      <c r="E126">
        <f>Table10[[#This Row],[gross]]-Table10[[#This Row],[budget]]</f>
        <v>136395380</v>
      </c>
    </row>
    <row r="127" spans="1:5" x14ac:dyDescent="0.3">
      <c r="A127" t="s">
        <v>4379</v>
      </c>
      <c r="B127">
        <v>226138454</v>
      </c>
      <c r="C127">
        <v>90000000</v>
      </c>
      <c r="D127">
        <v>136138454</v>
      </c>
      <c r="E127">
        <f>Table10[[#This Row],[gross]]-Table10[[#This Row],[budget]]</f>
        <v>136138454</v>
      </c>
    </row>
    <row r="128" spans="1:5" x14ac:dyDescent="0.3">
      <c r="A128" t="s">
        <v>1678</v>
      </c>
      <c r="B128">
        <v>143492840</v>
      </c>
      <c r="C128">
        <v>7500000</v>
      </c>
      <c r="D128">
        <v>135992840</v>
      </c>
      <c r="E128">
        <f>Table10[[#This Row],[gross]]-Table10[[#This Row],[budget]]</f>
        <v>135992840</v>
      </c>
    </row>
    <row r="129" spans="1:5" x14ac:dyDescent="0.3">
      <c r="A129" t="s">
        <v>1678</v>
      </c>
      <c r="B129">
        <v>143492840</v>
      </c>
      <c r="C129">
        <v>7500000</v>
      </c>
      <c r="D129">
        <v>135992840</v>
      </c>
      <c r="E129">
        <f>Table10[[#This Row],[gross]]-Table10[[#This Row],[budget]]</f>
        <v>135992840</v>
      </c>
    </row>
    <row r="130" spans="1:5" x14ac:dyDescent="0.3">
      <c r="A130" t="s">
        <v>4734</v>
      </c>
      <c r="B130">
        <v>334185206</v>
      </c>
      <c r="C130">
        <v>200000000</v>
      </c>
      <c r="D130">
        <v>134185206</v>
      </c>
      <c r="E130">
        <f>Table10[[#This Row],[gross]]-Table10[[#This Row],[budget]]</f>
        <v>134185206</v>
      </c>
    </row>
    <row r="131" spans="1:5" x14ac:dyDescent="0.3">
      <c r="A131" t="s">
        <v>4734</v>
      </c>
      <c r="B131">
        <v>334185206</v>
      </c>
      <c r="C131">
        <v>200000000</v>
      </c>
      <c r="D131">
        <v>134185206</v>
      </c>
      <c r="E131">
        <f>Table10[[#This Row],[gross]]-Table10[[#This Row],[budget]]</f>
        <v>134185206</v>
      </c>
    </row>
    <row r="132" spans="1:5" x14ac:dyDescent="0.3">
      <c r="A132" t="s">
        <v>1189</v>
      </c>
      <c r="B132">
        <v>171031347</v>
      </c>
      <c r="C132">
        <v>38000000</v>
      </c>
      <c r="D132">
        <v>133031347</v>
      </c>
      <c r="E132">
        <f>Table10[[#This Row],[gross]]-Table10[[#This Row],[budget]]</f>
        <v>133031347</v>
      </c>
    </row>
    <row r="133" spans="1:5" x14ac:dyDescent="0.3">
      <c r="A133" t="s">
        <v>810</v>
      </c>
      <c r="B133">
        <v>161029270</v>
      </c>
      <c r="C133">
        <v>28000000</v>
      </c>
      <c r="D133">
        <v>133029270</v>
      </c>
      <c r="E133">
        <f>Table10[[#This Row],[gross]]-Table10[[#This Row],[budget]]</f>
        <v>133029270</v>
      </c>
    </row>
    <row r="134" spans="1:5" x14ac:dyDescent="0.3">
      <c r="A134" t="s">
        <v>88</v>
      </c>
      <c r="B134">
        <v>292568851</v>
      </c>
      <c r="C134">
        <v>160000000</v>
      </c>
      <c r="D134">
        <v>132568851</v>
      </c>
      <c r="E134">
        <f>Table10[[#This Row],[gross]]-Table10[[#This Row],[budget]]</f>
        <v>132568851</v>
      </c>
    </row>
    <row r="135" spans="1:5" x14ac:dyDescent="0.3">
      <c r="A135" t="s">
        <v>5080</v>
      </c>
      <c r="B135">
        <v>150056505</v>
      </c>
      <c r="C135">
        <v>18000000</v>
      </c>
      <c r="D135">
        <v>132056505</v>
      </c>
      <c r="E135">
        <f>Table10[[#This Row],[gross]]-Table10[[#This Row],[budget]]</f>
        <v>132056505</v>
      </c>
    </row>
    <row r="136" spans="1:5" x14ac:dyDescent="0.3">
      <c r="A136" t="s">
        <v>5566</v>
      </c>
      <c r="B136">
        <v>317011114</v>
      </c>
      <c r="C136">
        <v>185000000</v>
      </c>
      <c r="D136">
        <v>132011114</v>
      </c>
      <c r="E136">
        <f>Table10[[#This Row],[gross]]-Table10[[#This Row],[budget]]</f>
        <v>132011114</v>
      </c>
    </row>
    <row r="137" spans="1:5" x14ac:dyDescent="0.3">
      <c r="A137" t="s">
        <v>494</v>
      </c>
      <c r="B137">
        <v>137963328</v>
      </c>
      <c r="C137">
        <v>6000000</v>
      </c>
      <c r="D137">
        <v>131963328</v>
      </c>
      <c r="E137">
        <f>Table10[[#This Row],[gross]]-Table10[[#This Row],[budget]]</f>
        <v>131963328</v>
      </c>
    </row>
    <row r="138" spans="1:5" x14ac:dyDescent="0.3">
      <c r="A138" t="s">
        <v>2450</v>
      </c>
      <c r="B138">
        <v>281492479</v>
      </c>
      <c r="C138">
        <v>150000000</v>
      </c>
      <c r="D138">
        <v>131492479</v>
      </c>
      <c r="E138">
        <f>Table10[[#This Row],[gross]]-Table10[[#This Row],[budget]]</f>
        <v>131492479</v>
      </c>
    </row>
    <row r="139" spans="1:5" x14ac:dyDescent="0.3">
      <c r="A139" t="s">
        <v>5081</v>
      </c>
      <c r="B139">
        <v>163479795</v>
      </c>
      <c r="C139">
        <v>34200000</v>
      </c>
      <c r="D139">
        <v>129279795</v>
      </c>
      <c r="E139">
        <f>Table10[[#This Row],[gross]]-Table10[[#This Row],[budget]]</f>
        <v>129279795</v>
      </c>
    </row>
    <row r="140" spans="1:5" x14ac:dyDescent="0.3">
      <c r="A140" t="s">
        <v>35</v>
      </c>
      <c r="B140">
        <v>134821952</v>
      </c>
      <c r="C140">
        <v>6000000</v>
      </c>
      <c r="D140">
        <v>128821952</v>
      </c>
      <c r="E140">
        <f>Table10[[#This Row],[gross]]-Table10[[#This Row],[budget]]</f>
        <v>128821952</v>
      </c>
    </row>
    <row r="141" spans="1:5" x14ac:dyDescent="0.3">
      <c r="A141" t="s">
        <v>314</v>
      </c>
      <c r="B141">
        <v>138339411</v>
      </c>
      <c r="C141">
        <v>10000000</v>
      </c>
      <c r="D141">
        <v>128339411</v>
      </c>
      <c r="E141">
        <f>Table10[[#This Row],[gross]]-Table10[[#This Row],[budget]]</f>
        <v>128339411</v>
      </c>
    </row>
    <row r="142" spans="1:5" x14ac:dyDescent="0.3">
      <c r="A142" t="s">
        <v>653</v>
      </c>
      <c r="B142">
        <v>141319195</v>
      </c>
      <c r="C142">
        <v>15000000</v>
      </c>
      <c r="D142">
        <v>126319195</v>
      </c>
      <c r="E142">
        <f>Table10[[#This Row],[gross]]-Table10[[#This Row],[budget]]</f>
        <v>126319195</v>
      </c>
    </row>
    <row r="143" spans="1:5" x14ac:dyDescent="0.3">
      <c r="A143" t="s">
        <v>7381</v>
      </c>
      <c r="B143">
        <v>166147885</v>
      </c>
      <c r="C143">
        <v>40000000</v>
      </c>
      <c r="D143">
        <v>126147885</v>
      </c>
      <c r="E143">
        <f>Table10[[#This Row],[gross]]-Table10[[#This Row],[budget]]</f>
        <v>126147885</v>
      </c>
    </row>
    <row r="144" spans="1:5" x14ac:dyDescent="0.3">
      <c r="A144" t="s">
        <v>2454</v>
      </c>
      <c r="B144">
        <v>170684505</v>
      </c>
      <c r="C144">
        <v>45000000</v>
      </c>
      <c r="D144">
        <v>125684505</v>
      </c>
      <c r="E144">
        <f>Table10[[#This Row],[gross]]-Table10[[#This Row],[budget]]</f>
        <v>125684505</v>
      </c>
    </row>
    <row r="145" spans="1:5" x14ac:dyDescent="0.3">
      <c r="A145" t="s">
        <v>5083</v>
      </c>
      <c r="B145">
        <v>153665036</v>
      </c>
      <c r="C145">
        <v>28000000</v>
      </c>
      <c r="D145">
        <v>125665036</v>
      </c>
      <c r="E145">
        <f>Table10[[#This Row],[gross]]-Table10[[#This Row],[budget]]</f>
        <v>125665036</v>
      </c>
    </row>
    <row r="146" spans="1:5" x14ac:dyDescent="0.3">
      <c r="A146" t="s">
        <v>2456</v>
      </c>
      <c r="B146">
        <v>244052771</v>
      </c>
      <c r="C146">
        <v>120000000</v>
      </c>
      <c r="D146">
        <v>124052771</v>
      </c>
      <c r="E146">
        <f>Table10[[#This Row],[gross]]-Table10[[#This Row],[budget]]</f>
        <v>124052771</v>
      </c>
    </row>
    <row r="147" spans="1:5" x14ac:dyDescent="0.3">
      <c r="A147" t="s">
        <v>3997</v>
      </c>
      <c r="B147">
        <v>163947053</v>
      </c>
      <c r="C147">
        <v>40000000</v>
      </c>
      <c r="D147">
        <v>123947053</v>
      </c>
      <c r="E147">
        <f>Table10[[#This Row],[gross]]-Table10[[#This Row],[budget]]</f>
        <v>123947053</v>
      </c>
    </row>
    <row r="148" spans="1:5" x14ac:dyDescent="0.3">
      <c r="A148" t="s">
        <v>657</v>
      </c>
      <c r="B148">
        <v>138795342</v>
      </c>
      <c r="C148">
        <v>15000000</v>
      </c>
      <c r="D148">
        <v>123795342</v>
      </c>
      <c r="E148">
        <f>Table10[[#This Row],[gross]]-Table10[[#This Row],[budget]]</f>
        <v>123795342</v>
      </c>
    </row>
    <row r="149" spans="1:5" x14ac:dyDescent="0.3">
      <c r="A149" t="s">
        <v>5085</v>
      </c>
      <c r="B149">
        <v>144833357</v>
      </c>
      <c r="C149">
        <v>22000000</v>
      </c>
      <c r="D149">
        <v>122833357</v>
      </c>
      <c r="E149">
        <f>Table10[[#This Row],[gross]]-Table10[[#This Row],[budget]]</f>
        <v>122833357</v>
      </c>
    </row>
    <row r="150" spans="1:5" x14ac:dyDescent="0.3">
      <c r="A150" t="s">
        <v>4382</v>
      </c>
      <c r="B150">
        <v>281666058</v>
      </c>
      <c r="C150">
        <v>160000000</v>
      </c>
      <c r="D150">
        <v>121666058</v>
      </c>
      <c r="E150">
        <f>Table10[[#This Row],[gross]]-Table10[[#This Row],[budget]]</f>
        <v>121666058</v>
      </c>
    </row>
    <row r="151" spans="1:5" x14ac:dyDescent="0.3">
      <c r="A151" t="s">
        <v>497</v>
      </c>
      <c r="B151">
        <v>228430993</v>
      </c>
      <c r="C151">
        <v>108000000</v>
      </c>
      <c r="D151">
        <v>120430993</v>
      </c>
      <c r="E151">
        <f>Table10[[#This Row],[gross]]-Table10[[#This Row],[budget]]</f>
        <v>120430993</v>
      </c>
    </row>
    <row r="152" spans="1:5" x14ac:dyDescent="0.3">
      <c r="A152" t="s">
        <v>813</v>
      </c>
      <c r="B152">
        <v>145000989</v>
      </c>
      <c r="C152">
        <v>25000000</v>
      </c>
      <c r="D152">
        <v>120000989</v>
      </c>
      <c r="E152">
        <f>Table10[[#This Row],[gross]]-Table10[[#This Row],[budget]]</f>
        <v>120000989</v>
      </c>
    </row>
    <row r="153" spans="1:5" x14ac:dyDescent="0.3">
      <c r="A153" t="s">
        <v>948</v>
      </c>
      <c r="B153">
        <v>249358727</v>
      </c>
      <c r="C153">
        <v>130000000</v>
      </c>
      <c r="D153">
        <v>119358727</v>
      </c>
      <c r="E153">
        <f>Table10[[#This Row],[gross]]-Table10[[#This Row],[budget]]</f>
        <v>119358727</v>
      </c>
    </row>
    <row r="154" spans="1:5" x14ac:dyDescent="0.3">
      <c r="A154" t="s">
        <v>1422</v>
      </c>
      <c r="B154">
        <v>209019489</v>
      </c>
      <c r="C154">
        <v>90000000</v>
      </c>
      <c r="D154">
        <v>119019489</v>
      </c>
      <c r="E154">
        <f>Table10[[#This Row],[gross]]-Table10[[#This Row],[budget]]</f>
        <v>119019489</v>
      </c>
    </row>
    <row r="155" spans="1:5" x14ac:dyDescent="0.3">
      <c r="A155" t="s">
        <v>3055</v>
      </c>
      <c r="B155">
        <v>148734225</v>
      </c>
      <c r="C155">
        <v>30000000</v>
      </c>
      <c r="D155">
        <v>118734225</v>
      </c>
      <c r="E155">
        <f>Table10[[#This Row],[gross]]-Table10[[#This Row],[budget]]</f>
        <v>118734225</v>
      </c>
    </row>
    <row r="156" spans="1:5" x14ac:dyDescent="0.3">
      <c r="A156" t="s">
        <v>3379</v>
      </c>
      <c r="B156">
        <v>193136719</v>
      </c>
      <c r="C156">
        <v>75000000</v>
      </c>
      <c r="D156">
        <v>118136719</v>
      </c>
      <c r="E156">
        <f>Table10[[#This Row],[gross]]-Table10[[#This Row],[budget]]</f>
        <v>118136719</v>
      </c>
    </row>
    <row r="157" spans="1:5" x14ac:dyDescent="0.3">
      <c r="A157" t="s">
        <v>317</v>
      </c>
      <c r="B157">
        <v>292979556</v>
      </c>
      <c r="C157">
        <v>175000000</v>
      </c>
      <c r="D157">
        <v>117979556</v>
      </c>
      <c r="E157">
        <f>Table10[[#This Row],[gross]]-Table10[[#This Row],[budget]]</f>
        <v>117979556</v>
      </c>
    </row>
    <row r="158" spans="1:5" x14ac:dyDescent="0.3">
      <c r="A158" t="s">
        <v>3381</v>
      </c>
      <c r="B158">
        <v>165500000</v>
      </c>
      <c r="C158">
        <v>48000000</v>
      </c>
      <c r="D158">
        <v>117500000</v>
      </c>
      <c r="E158">
        <f>Table10[[#This Row],[gross]]-Table10[[#This Row],[budget]]</f>
        <v>117500000</v>
      </c>
    </row>
    <row r="159" spans="1:5" x14ac:dyDescent="0.3">
      <c r="A159" t="s">
        <v>1426</v>
      </c>
      <c r="B159">
        <v>176387405</v>
      </c>
      <c r="C159">
        <v>59000000</v>
      </c>
      <c r="D159">
        <v>117387405</v>
      </c>
      <c r="E159">
        <f>Table10[[#This Row],[gross]]-Table10[[#This Row],[budget]]</f>
        <v>117387405</v>
      </c>
    </row>
    <row r="160" spans="1:5" x14ac:dyDescent="0.3">
      <c r="A160" t="s">
        <v>1681</v>
      </c>
      <c r="B160">
        <v>137387272</v>
      </c>
      <c r="C160">
        <v>20000000</v>
      </c>
      <c r="D160">
        <v>117387272</v>
      </c>
      <c r="E160">
        <f>Table10[[#This Row],[gross]]-Table10[[#This Row],[budget]]</f>
        <v>117387272</v>
      </c>
    </row>
    <row r="161" spans="1:5" x14ac:dyDescent="0.3">
      <c r="A161" t="s">
        <v>1886</v>
      </c>
      <c r="B161">
        <v>182204440</v>
      </c>
      <c r="C161">
        <v>65000000</v>
      </c>
      <c r="D161">
        <v>117204440</v>
      </c>
      <c r="E161">
        <f>Table10[[#This Row],[gross]]-Table10[[#This Row],[budget]]</f>
        <v>117204440</v>
      </c>
    </row>
    <row r="162" spans="1:5" x14ac:dyDescent="0.3">
      <c r="A162" t="s">
        <v>501</v>
      </c>
      <c r="B162">
        <v>227137090</v>
      </c>
      <c r="C162">
        <v>110000000</v>
      </c>
      <c r="D162">
        <v>117137090</v>
      </c>
      <c r="E162">
        <f>Table10[[#This Row],[gross]]-Table10[[#This Row],[budget]]</f>
        <v>117137090</v>
      </c>
    </row>
    <row r="163" spans="1:5" x14ac:dyDescent="0.3">
      <c r="A163" t="s">
        <v>951</v>
      </c>
      <c r="B163">
        <v>119500000</v>
      </c>
      <c r="C163">
        <v>2600000</v>
      </c>
      <c r="D163">
        <v>116900000</v>
      </c>
      <c r="E163">
        <f>Table10[[#This Row],[gross]]-Table10[[#This Row],[budget]]</f>
        <v>116900000</v>
      </c>
    </row>
    <row r="164" spans="1:5" x14ac:dyDescent="0.3">
      <c r="A164" t="s">
        <v>4384</v>
      </c>
      <c r="B164">
        <v>159578352</v>
      </c>
      <c r="C164">
        <v>43000000</v>
      </c>
      <c r="D164">
        <v>116578352</v>
      </c>
      <c r="E164">
        <f>Table10[[#This Row],[gross]]-Table10[[#This Row],[budget]]</f>
        <v>116578352</v>
      </c>
    </row>
    <row r="165" spans="1:5" x14ac:dyDescent="0.3">
      <c r="A165" t="s">
        <v>3686</v>
      </c>
      <c r="B165">
        <v>158348400</v>
      </c>
      <c r="C165">
        <v>42000000</v>
      </c>
      <c r="D165">
        <v>116348400</v>
      </c>
      <c r="E165">
        <f>Table10[[#This Row],[gross]]-Table10[[#This Row],[budget]]</f>
        <v>116348400</v>
      </c>
    </row>
    <row r="166" spans="1:5" x14ac:dyDescent="0.3">
      <c r="A166" t="s">
        <v>504</v>
      </c>
      <c r="B166">
        <v>117235247</v>
      </c>
      <c r="C166">
        <v>960000</v>
      </c>
      <c r="D166">
        <v>116275247</v>
      </c>
      <c r="E166">
        <f>Table10[[#This Row],[gross]]-Table10[[#This Row],[budget]]</f>
        <v>116275247</v>
      </c>
    </row>
    <row r="167" spans="1:5" x14ac:dyDescent="0.3">
      <c r="A167" t="s">
        <v>3383</v>
      </c>
      <c r="B167">
        <v>195329763</v>
      </c>
      <c r="C167">
        <v>80000000</v>
      </c>
      <c r="D167">
        <v>115329763</v>
      </c>
      <c r="E167">
        <f>Table10[[#This Row],[gross]]-Table10[[#This Row],[budget]]</f>
        <v>115329763</v>
      </c>
    </row>
    <row r="168" spans="1:5" x14ac:dyDescent="0.3">
      <c r="A168" t="s">
        <v>5087</v>
      </c>
      <c r="B168">
        <v>145096820</v>
      </c>
      <c r="C168">
        <v>30000000</v>
      </c>
      <c r="D168">
        <v>115096820</v>
      </c>
      <c r="E168">
        <f>Table10[[#This Row],[gross]]-Table10[[#This Row],[budget]]</f>
        <v>115096820</v>
      </c>
    </row>
    <row r="169" spans="1:5" x14ac:dyDescent="0.3">
      <c r="A169" t="s">
        <v>390</v>
      </c>
      <c r="B169">
        <v>148085755</v>
      </c>
      <c r="C169">
        <v>33000000</v>
      </c>
      <c r="D169">
        <v>115085755</v>
      </c>
      <c r="E169">
        <f>Table10[[#This Row],[gross]]-Table10[[#This Row],[budget]]</f>
        <v>115085755</v>
      </c>
    </row>
    <row r="170" spans="1:5" x14ac:dyDescent="0.3">
      <c r="A170" t="s">
        <v>246</v>
      </c>
      <c r="B170">
        <v>130058047</v>
      </c>
      <c r="C170">
        <v>15000000</v>
      </c>
      <c r="D170">
        <v>115058047</v>
      </c>
      <c r="E170">
        <f>Table10[[#This Row],[gross]]-Table10[[#This Row],[budget]]</f>
        <v>115058047</v>
      </c>
    </row>
    <row r="171" spans="1:5" x14ac:dyDescent="0.3">
      <c r="A171" t="s">
        <v>1684</v>
      </c>
      <c r="B171">
        <v>115000000</v>
      </c>
      <c r="C171">
        <v>777000</v>
      </c>
      <c r="D171">
        <v>114223000</v>
      </c>
      <c r="E171">
        <f>Table10[[#This Row],[gross]]-Table10[[#This Row],[budget]]</f>
        <v>114223000</v>
      </c>
    </row>
    <row r="172" spans="1:5" x14ac:dyDescent="0.3">
      <c r="A172" t="s">
        <v>3057</v>
      </c>
      <c r="B172">
        <v>150368971</v>
      </c>
      <c r="C172">
        <v>37000000</v>
      </c>
      <c r="D172">
        <v>113368971</v>
      </c>
      <c r="E172">
        <f>Table10[[#This Row],[gross]]-Table10[[#This Row],[budget]]</f>
        <v>113368971</v>
      </c>
    </row>
    <row r="173" spans="1:5" x14ac:dyDescent="0.3">
      <c r="A173" t="s">
        <v>1688</v>
      </c>
      <c r="B173">
        <v>119078393</v>
      </c>
      <c r="C173">
        <v>6000000</v>
      </c>
      <c r="D173">
        <v>113078393</v>
      </c>
      <c r="E173">
        <f>Table10[[#This Row],[gross]]-Table10[[#This Row],[budget]]</f>
        <v>113078393</v>
      </c>
    </row>
    <row r="174" spans="1:5" x14ac:dyDescent="0.3">
      <c r="A174" t="s">
        <v>816</v>
      </c>
      <c r="B174">
        <v>128067808</v>
      </c>
      <c r="C174">
        <v>15000000</v>
      </c>
      <c r="D174">
        <v>113067808</v>
      </c>
      <c r="E174">
        <f>Table10[[#This Row],[gross]]-Table10[[#This Row],[budget]]</f>
        <v>113067808</v>
      </c>
    </row>
    <row r="175" spans="1:5" x14ac:dyDescent="0.3">
      <c r="A175" t="s">
        <v>953</v>
      </c>
      <c r="B175">
        <v>124868837</v>
      </c>
      <c r="C175">
        <v>12000000</v>
      </c>
      <c r="D175">
        <v>112868837</v>
      </c>
      <c r="E175">
        <f>Table10[[#This Row],[gross]]-Table10[[#This Row],[budget]]</f>
        <v>112868837</v>
      </c>
    </row>
    <row r="176" spans="1:5" x14ac:dyDescent="0.3">
      <c r="A176" t="s">
        <v>5089</v>
      </c>
      <c r="B176">
        <v>182805123</v>
      </c>
      <c r="C176">
        <v>70000000</v>
      </c>
      <c r="D176">
        <v>112805123</v>
      </c>
      <c r="E176">
        <f>Table10[[#This Row],[gross]]-Table10[[#This Row],[budget]]</f>
        <v>112805123</v>
      </c>
    </row>
    <row r="177" spans="1:5" x14ac:dyDescent="0.3">
      <c r="A177" t="s">
        <v>395</v>
      </c>
      <c r="B177">
        <v>170708996</v>
      </c>
      <c r="C177">
        <v>58000000</v>
      </c>
      <c r="D177">
        <v>112708996</v>
      </c>
      <c r="E177">
        <f>Table10[[#This Row],[gross]]-Table10[[#This Row],[budget]]</f>
        <v>112708996</v>
      </c>
    </row>
    <row r="178" spans="1:5" x14ac:dyDescent="0.3">
      <c r="A178" t="s">
        <v>659</v>
      </c>
      <c r="B178">
        <v>164435221</v>
      </c>
      <c r="C178">
        <v>52000000</v>
      </c>
      <c r="D178">
        <v>112435221</v>
      </c>
      <c r="E178">
        <f>Table10[[#This Row],[gross]]-Table10[[#This Row],[budget]]</f>
        <v>112435221</v>
      </c>
    </row>
    <row r="179" spans="1:5" x14ac:dyDescent="0.3">
      <c r="A179" t="s">
        <v>3058</v>
      </c>
      <c r="B179">
        <v>312057433</v>
      </c>
      <c r="C179">
        <v>200000000</v>
      </c>
      <c r="D179">
        <v>112057433</v>
      </c>
      <c r="E179">
        <f>Table10[[#This Row],[gross]]-Table10[[#This Row],[budget]]</f>
        <v>112057433</v>
      </c>
    </row>
    <row r="180" spans="1:5" x14ac:dyDescent="0.3">
      <c r="A180" t="s">
        <v>137</v>
      </c>
      <c r="B180">
        <v>130727000</v>
      </c>
      <c r="C180">
        <v>19000000</v>
      </c>
      <c r="D180">
        <v>111727000</v>
      </c>
      <c r="E180">
        <f>Table10[[#This Row],[gross]]-Table10[[#This Row],[budget]]</f>
        <v>111727000</v>
      </c>
    </row>
    <row r="181" spans="1:5" x14ac:dyDescent="0.3">
      <c r="A181" t="s">
        <v>3385</v>
      </c>
      <c r="B181">
        <v>291709845</v>
      </c>
      <c r="C181">
        <v>180000000</v>
      </c>
      <c r="D181">
        <v>111709845</v>
      </c>
      <c r="E181">
        <f>Table10[[#This Row],[gross]]-Table10[[#This Row],[budget]]</f>
        <v>111709845</v>
      </c>
    </row>
    <row r="182" spans="1:5" x14ac:dyDescent="0.3">
      <c r="A182" t="s">
        <v>3060</v>
      </c>
      <c r="B182">
        <v>166225040</v>
      </c>
      <c r="C182">
        <v>55000000</v>
      </c>
      <c r="D182">
        <v>111225040</v>
      </c>
      <c r="E182">
        <f>Table10[[#This Row],[gross]]-Table10[[#This Row],[budget]]</f>
        <v>111225040</v>
      </c>
    </row>
    <row r="183" spans="1:5" x14ac:dyDescent="0.3">
      <c r="A183" t="s">
        <v>2126</v>
      </c>
      <c r="B183">
        <v>127175354</v>
      </c>
      <c r="C183">
        <v>16000000</v>
      </c>
      <c r="D183">
        <v>111175354</v>
      </c>
      <c r="E183">
        <f>Table10[[#This Row],[gross]]-Table10[[#This Row],[budget]]</f>
        <v>111175354</v>
      </c>
    </row>
    <row r="184" spans="1:5" x14ac:dyDescent="0.3">
      <c r="A184" t="s">
        <v>954</v>
      </c>
      <c r="B184">
        <v>132088910</v>
      </c>
      <c r="C184">
        <v>21000000</v>
      </c>
      <c r="D184">
        <v>111088910</v>
      </c>
      <c r="E184">
        <f>Table10[[#This Row],[gross]]-Table10[[#This Row],[budget]]</f>
        <v>111088910</v>
      </c>
    </row>
    <row r="185" spans="1:5" x14ac:dyDescent="0.3">
      <c r="A185" t="s">
        <v>2129</v>
      </c>
      <c r="B185">
        <v>123922370</v>
      </c>
      <c r="C185">
        <v>13000000</v>
      </c>
      <c r="D185">
        <v>110922370</v>
      </c>
      <c r="E185">
        <f>Table10[[#This Row],[gross]]-Table10[[#This Row],[budget]]</f>
        <v>110922370</v>
      </c>
    </row>
    <row r="186" spans="1:5" x14ac:dyDescent="0.3">
      <c r="A186" t="s">
        <v>2132</v>
      </c>
      <c r="B186">
        <v>128505958</v>
      </c>
      <c r="C186">
        <v>18000000</v>
      </c>
      <c r="D186">
        <v>110505958</v>
      </c>
      <c r="E186">
        <f>Table10[[#This Row],[gross]]-Table10[[#This Row],[budget]]</f>
        <v>110505958</v>
      </c>
    </row>
    <row r="187" spans="1:5" x14ac:dyDescent="0.3">
      <c r="A187" t="s">
        <v>2133</v>
      </c>
      <c r="B187">
        <v>150117807</v>
      </c>
      <c r="C187">
        <v>40000000</v>
      </c>
      <c r="D187">
        <v>110117807</v>
      </c>
      <c r="E187">
        <f>Table10[[#This Row],[gross]]-Table10[[#This Row],[budget]]</f>
        <v>110117807</v>
      </c>
    </row>
    <row r="188" spans="1:5" x14ac:dyDescent="0.3">
      <c r="A188" t="s">
        <v>1428</v>
      </c>
      <c r="B188">
        <v>172071312</v>
      </c>
      <c r="C188">
        <v>62000000</v>
      </c>
      <c r="D188">
        <v>110071312</v>
      </c>
      <c r="E188">
        <f>Table10[[#This Row],[gross]]-Table10[[#This Row],[budget]]</f>
        <v>110071312</v>
      </c>
    </row>
    <row r="189" spans="1:5" x14ac:dyDescent="0.3">
      <c r="A189" t="s">
        <v>4000</v>
      </c>
      <c r="B189">
        <v>144731527</v>
      </c>
      <c r="C189">
        <v>35000000</v>
      </c>
      <c r="D189">
        <v>109731527</v>
      </c>
      <c r="E189">
        <f>Table10[[#This Row],[gross]]-Table10[[#This Row],[budget]]</f>
        <v>109731527</v>
      </c>
    </row>
    <row r="190" spans="1:5" x14ac:dyDescent="0.3">
      <c r="A190" t="s">
        <v>5568</v>
      </c>
      <c r="B190">
        <v>134141530</v>
      </c>
      <c r="C190">
        <v>25000000</v>
      </c>
      <c r="D190">
        <v>109141530</v>
      </c>
      <c r="E190">
        <f>Table10[[#This Row],[gross]]-Table10[[#This Row],[budget]]</f>
        <v>109141530</v>
      </c>
    </row>
    <row r="191" spans="1:5" x14ac:dyDescent="0.3">
      <c r="A191" t="s">
        <v>1191</v>
      </c>
      <c r="B191">
        <v>128300000</v>
      </c>
      <c r="C191">
        <v>19400870</v>
      </c>
      <c r="D191">
        <v>108899130</v>
      </c>
      <c r="E191">
        <f>Table10[[#This Row],[gross]]-Table10[[#This Row],[budget]]</f>
        <v>108899130</v>
      </c>
    </row>
    <row r="192" spans="1:5" x14ac:dyDescent="0.3">
      <c r="A192" t="s">
        <v>107</v>
      </c>
      <c r="B192">
        <v>171383253</v>
      </c>
      <c r="C192">
        <v>63000000</v>
      </c>
      <c r="D192">
        <v>108383253</v>
      </c>
      <c r="E192">
        <f>Table10[[#This Row],[gross]]-Table10[[#This Row],[budget]]</f>
        <v>108383253</v>
      </c>
    </row>
    <row r="193" spans="1:5" x14ac:dyDescent="0.3">
      <c r="A193" t="s">
        <v>1890</v>
      </c>
      <c r="B193">
        <v>183132370</v>
      </c>
      <c r="C193">
        <v>75000000</v>
      </c>
      <c r="D193">
        <v>108132370</v>
      </c>
      <c r="E193">
        <f>Table10[[#This Row],[gross]]-Table10[[#This Row],[budget]]</f>
        <v>108132370</v>
      </c>
    </row>
    <row r="194" spans="1:5" x14ac:dyDescent="0.3">
      <c r="A194" t="s">
        <v>5370</v>
      </c>
      <c r="B194">
        <v>107917283</v>
      </c>
      <c r="C194">
        <v>15000</v>
      </c>
      <c r="D194">
        <v>107902283</v>
      </c>
      <c r="E194">
        <f>Table10[[#This Row],[gross]]-Table10[[#This Row],[budget]]</f>
        <v>107902283</v>
      </c>
    </row>
    <row r="195" spans="1:5" x14ac:dyDescent="0.3">
      <c r="A195" t="s">
        <v>662</v>
      </c>
      <c r="B195">
        <v>257704099</v>
      </c>
      <c r="C195">
        <v>150000000</v>
      </c>
      <c r="D195">
        <v>107704099</v>
      </c>
      <c r="E195">
        <f>Table10[[#This Row],[gross]]-Table10[[#This Row],[budget]]</f>
        <v>107704099</v>
      </c>
    </row>
    <row r="196" spans="1:5" x14ac:dyDescent="0.3">
      <c r="A196" t="s">
        <v>112</v>
      </c>
      <c r="B196">
        <v>112000000</v>
      </c>
      <c r="C196">
        <v>4400000</v>
      </c>
      <c r="D196">
        <v>107600000</v>
      </c>
      <c r="E196">
        <f>Table10[[#This Row],[gross]]-Table10[[#This Row],[budget]]</f>
        <v>107600000</v>
      </c>
    </row>
    <row r="197" spans="1:5" x14ac:dyDescent="0.3">
      <c r="A197" t="s">
        <v>666</v>
      </c>
      <c r="B197">
        <v>162586036</v>
      </c>
      <c r="C197">
        <v>55000000</v>
      </c>
      <c r="D197">
        <v>107586036</v>
      </c>
      <c r="E197">
        <f>Table10[[#This Row],[gross]]-Table10[[#This Row],[budget]]</f>
        <v>107586036</v>
      </c>
    </row>
    <row r="198" spans="1:5" x14ac:dyDescent="0.3">
      <c r="A198" t="s">
        <v>4386</v>
      </c>
      <c r="B198">
        <v>177575142</v>
      </c>
      <c r="C198">
        <v>70000000</v>
      </c>
      <c r="D198">
        <v>107575142</v>
      </c>
      <c r="E198">
        <f>Table10[[#This Row],[gross]]-Table10[[#This Row],[budget]]</f>
        <v>107575142</v>
      </c>
    </row>
    <row r="199" spans="1:5" x14ac:dyDescent="0.3">
      <c r="A199" t="s">
        <v>507</v>
      </c>
      <c r="B199">
        <v>167735396</v>
      </c>
      <c r="C199">
        <v>61000000</v>
      </c>
      <c r="D199">
        <v>106735396</v>
      </c>
      <c r="E199">
        <f>Table10[[#This Row],[gross]]-Table10[[#This Row],[budget]]</f>
        <v>106735396</v>
      </c>
    </row>
    <row r="200" spans="1:5" x14ac:dyDescent="0.3">
      <c r="A200" t="s">
        <v>5763</v>
      </c>
      <c r="B200">
        <v>113709992</v>
      </c>
      <c r="C200">
        <v>7000000</v>
      </c>
      <c r="D200">
        <v>106709992</v>
      </c>
      <c r="E200">
        <f>Table10[[#This Row],[gross]]-Table10[[#This Row],[budget]]</f>
        <v>106709992</v>
      </c>
    </row>
    <row r="201" spans="1:5" x14ac:dyDescent="0.3">
      <c r="A201" t="s">
        <v>3063</v>
      </c>
      <c r="B201">
        <v>196573705</v>
      </c>
      <c r="C201">
        <v>90000000</v>
      </c>
      <c r="D201">
        <v>106573705</v>
      </c>
      <c r="E201">
        <f>Table10[[#This Row],[gross]]-Table10[[#This Row],[budget]]</f>
        <v>106573705</v>
      </c>
    </row>
    <row r="202" spans="1:5" x14ac:dyDescent="0.3">
      <c r="A202" t="s">
        <v>4003</v>
      </c>
      <c r="B202">
        <v>144512310</v>
      </c>
      <c r="C202">
        <v>38000000</v>
      </c>
      <c r="D202">
        <v>106512310</v>
      </c>
      <c r="E202">
        <f>Table10[[#This Row],[gross]]-Table10[[#This Row],[budget]]</f>
        <v>106512310</v>
      </c>
    </row>
    <row r="203" spans="1:5" x14ac:dyDescent="0.3">
      <c r="A203" t="s">
        <v>4003</v>
      </c>
      <c r="B203">
        <v>144512310</v>
      </c>
      <c r="C203">
        <v>38000000</v>
      </c>
      <c r="D203">
        <v>106512310</v>
      </c>
      <c r="E203">
        <f>Table10[[#This Row],[gross]]-Table10[[#This Row],[budget]]</f>
        <v>106512310</v>
      </c>
    </row>
    <row r="204" spans="1:5" x14ac:dyDescent="0.3">
      <c r="A204" t="s">
        <v>5092</v>
      </c>
      <c r="B204">
        <v>150415432</v>
      </c>
      <c r="C204">
        <v>44000000</v>
      </c>
      <c r="D204">
        <v>106415432</v>
      </c>
      <c r="E204">
        <f>Table10[[#This Row],[gross]]-Table10[[#This Row],[budget]]</f>
        <v>106415432</v>
      </c>
    </row>
    <row r="205" spans="1:5" x14ac:dyDescent="0.3">
      <c r="A205" t="s">
        <v>2458</v>
      </c>
      <c r="B205">
        <v>256386216</v>
      </c>
      <c r="C205">
        <v>150000000</v>
      </c>
      <c r="D205">
        <v>106386216</v>
      </c>
      <c r="E205">
        <f>Table10[[#This Row],[gross]]-Table10[[#This Row],[budget]]</f>
        <v>106386216</v>
      </c>
    </row>
    <row r="206" spans="1:5" x14ac:dyDescent="0.3">
      <c r="A206" t="s">
        <v>3067</v>
      </c>
      <c r="B206">
        <v>201148159</v>
      </c>
      <c r="C206">
        <v>95000000</v>
      </c>
      <c r="D206">
        <v>106148159</v>
      </c>
      <c r="E206">
        <f>Table10[[#This Row],[gross]]-Table10[[#This Row],[budget]]</f>
        <v>106148159</v>
      </c>
    </row>
    <row r="207" spans="1:5" x14ac:dyDescent="0.3">
      <c r="A207" t="s">
        <v>3067</v>
      </c>
      <c r="B207">
        <v>201148159</v>
      </c>
      <c r="C207">
        <v>95000000</v>
      </c>
      <c r="D207">
        <v>106148159</v>
      </c>
      <c r="E207">
        <f>Table10[[#This Row],[gross]]-Table10[[#This Row],[budget]]</f>
        <v>106148159</v>
      </c>
    </row>
    <row r="208" spans="1:5" x14ac:dyDescent="0.3">
      <c r="A208" t="s">
        <v>1690</v>
      </c>
      <c r="B208">
        <v>214948780</v>
      </c>
      <c r="C208">
        <v>110000000</v>
      </c>
      <c r="D208">
        <v>104948780</v>
      </c>
      <c r="E208">
        <f>Table10[[#This Row],[gross]]-Table10[[#This Row],[budget]]</f>
        <v>104948780</v>
      </c>
    </row>
    <row r="209" spans="1:5" x14ac:dyDescent="0.3">
      <c r="A209" t="s">
        <v>956</v>
      </c>
      <c r="B209">
        <v>304360277</v>
      </c>
      <c r="C209">
        <v>200000000</v>
      </c>
      <c r="D209">
        <v>104360277</v>
      </c>
      <c r="E209">
        <f>Table10[[#This Row],[gross]]-Table10[[#This Row],[budget]]</f>
        <v>104360277</v>
      </c>
    </row>
    <row r="210" spans="1:5" x14ac:dyDescent="0.3">
      <c r="A210" t="s">
        <v>956</v>
      </c>
      <c r="B210">
        <v>304360277</v>
      </c>
      <c r="C210">
        <v>200000000</v>
      </c>
      <c r="D210">
        <v>104360277</v>
      </c>
      <c r="E210">
        <f>Table10[[#This Row],[gross]]-Table10[[#This Row],[budget]]</f>
        <v>104360277</v>
      </c>
    </row>
    <row r="211" spans="1:5" x14ac:dyDescent="0.3">
      <c r="A211" t="s">
        <v>5372</v>
      </c>
      <c r="B211">
        <v>202007640</v>
      </c>
      <c r="C211">
        <v>98000000</v>
      </c>
      <c r="D211">
        <v>104007640</v>
      </c>
      <c r="E211">
        <f>Table10[[#This Row],[gross]]-Table10[[#This Row],[budget]]</f>
        <v>104007640</v>
      </c>
    </row>
    <row r="212" spans="1:5" x14ac:dyDescent="0.3">
      <c r="A212" t="s">
        <v>2135</v>
      </c>
      <c r="B212">
        <v>153620822</v>
      </c>
      <c r="C212">
        <v>50000000</v>
      </c>
      <c r="D212">
        <v>103620822</v>
      </c>
      <c r="E212">
        <f>Table10[[#This Row],[gross]]-Table10[[#This Row],[budget]]</f>
        <v>103620822</v>
      </c>
    </row>
    <row r="213" spans="1:5" x14ac:dyDescent="0.3">
      <c r="A213" t="s">
        <v>187</v>
      </c>
      <c r="B213">
        <v>204843350</v>
      </c>
      <c r="C213">
        <v>102000000</v>
      </c>
      <c r="D213">
        <v>102843350</v>
      </c>
      <c r="E213">
        <f>Table10[[#This Row],[gross]]-Table10[[#This Row],[budget]]</f>
        <v>102843350</v>
      </c>
    </row>
    <row r="214" spans="1:5" x14ac:dyDescent="0.3">
      <c r="A214" t="s">
        <v>4735</v>
      </c>
      <c r="B214">
        <v>234277056</v>
      </c>
      <c r="C214">
        <v>132000000</v>
      </c>
      <c r="D214">
        <v>102277056</v>
      </c>
      <c r="E214">
        <f>Table10[[#This Row],[gross]]-Table10[[#This Row],[budget]]</f>
        <v>102277056</v>
      </c>
    </row>
    <row r="215" spans="1:5" x14ac:dyDescent="0.3">
      <c r="A215" t="s">
        <v>3389</v>
      </c>
      <c r="B215">
        <v>119938730</v>
      </c>
      <c r="C215">
        <v>18000000</v>
      </c>
      <c r="D215">
        <v>101938730</v>
      </c>
      <c r="E215">
        <f>Table10[[#This Row],[gross]]-Table10[[#This Row],[budget]]</f>
        <v>101938730</v>
      </c>
    </row>
    <row r="216" spans="1:5" x14ac:dyDescent="0.3">
      <c r="A216" t="s">
        <v>3069</v>
      </c>
      <c r="B216">
        <v>121697350</v>
      </c>
      <c r="C216">
        <v>20000000</v>
      </c>
      <c r="D216">
        <v>101697350</v>
      </c>
      <c r="E216">
        <f>Table10[[#This Row],[gross]]-Table10[[#This Row],[budget]]</f>
        <v>101697350</v>
      </c>
    </row>
    <row r="217" spans="1:5" x14ac:dyDescent="0.3">
      <c r="A217" t="s">
        <v>5570</v>
      </c>
      <c r="B217">
        <v>105500000</v>
      </c>
      <c r="C217">
        <v>4000000</v>
      </c>
      <c r="D217">
        <v>101500000</v>
      </c>
      <c r="E217">
        <f>Table10[[#This Row],[gross]]-Table10[[#This Row],[budget]]</f>
        <v>101500000</v>
      </c>
    </row>
    <row r="218" spans="1:5" x14ac:dyDescent="0.3">
      <c r="A218" t="s">
        <v>1430</v>
      </c>
      <c r="B218">
        <v>121463226</v>
      </c>
      <c r="C218">
        <v>20000000</v>
      </c>
      <c r="D218">
        <v>101463226</v>
      </c>
      <c r="E218">
        <f>Table10[[#This Row],[gross]]-Table10[[#This Row],[budget]]</f>
        <v>101463226</v>
      </c>
    </row>
    <row r="219" spans="1:5" x14ac:dyDescent="0.3">
      <c r="A219" t="s">
        <v>1432</v>
      </c>
      <c r="B219">
        <v>141340178</v>
      </c>
      <c r="C219">
        <v>40000000</v>
      </c>
      <c r="D219">
        <v>101340178</v>
      </c>
      <c r="E219">
        <f>Table10[[#This Row],[gross]]-Table10[[#This Row],[budget]]</f>
        <v>101340178</v>
      </c>
    </row>
    <row r="220" spans="1:5" x14ac:dyDescent="0.3">
      <c r="A220" t="s">
        <v>957</v>
      </c>
      <c r="B220">
        <v>176049130</v>
      </c>
      <c r="C220">
        <v>75000000</v>
      </c>
      <c r="D220">
        <v>101049130</v>
      </c>
      <c r="E220">
        <f>Table10[[#This Row],[gross]]-Table10[[#This Row],[budget]]</f>
        <v>101049130</v>
      </c>
    </row>
    <row r="221" spans="1:5" x14ac:dyDescent="0.3">
      <c r="A221" t="s">
        <v>2739</v>
      </c>
      <c r="B221">
        <v>180965237</v>
      </c>
      <c r="C221">
        <v>80000000</v>
      </c>
      <c r="D221">
        <v>100965237</v>
      </c>
      <c r="E221">
        <f>Table10[[#This Row],[gross]]-Table10[[#This Row],[budget]]</f>
        <v>100965237</v>
      </c>
    </row>
    <row r="222" spans="1:5" x14ac:dyDescent="0.3">
      <c r="A222" t="s">
        <v>669</v>
      </c>
      <c r="B222">
        <v>111722000</v>
      </c>
      <c r="C222">
        <v>11000000</v>
      </c>
      <c r="D222">
        <v>100722000</v>
      </c>
      <c r="E222">
        <f>Table10[[#This Row],[gross]]-Table10[[#This Row],[budget]]</f>
        <v>100722000</v>
      </c>
    </row>
    <row r="223" spans="1:5" x14ac:dyDescent="0.3">
      <c r="A223" t="s">
        <v>5764</v>
      </c>
      <c r="B223">
        <v>150315155</v>
      </c>
      <c r="C223">
        <v>50000000</v>
      </c>
      <c r="D223">
        <v>100315155</v>
      </c>
      <c r="E223">
        <f>Table10[[#This Row],[gross]]-Table10[[#This Row],[budget]]</f>
        <v>100315155</v>
      </c>
    </row>
    <row r="224" spans="1:5" x14ac:dyDescent="0.3">
      <c r="A224" t="s">
        <v>6093</v>
      </c>
      <c r="B224">
        <v>110175871</v>
      </c>
      <c r="C224">
        <v>10000000</v>
      </c>
      <c r="D224">
        <v>100175871</v>
      </c>
      <c r="E224">
        <f>Table10[[#This Row],[gross]]-Table10[[#This Row],[budget]]</f>
        <v>100175871</v>
      </c>
    </row>
    <row r="225" spans="1:5" x14ac:dyDescent="0.3">
      <c r="A225" t="s">
        <v>56</v>
      </c>
      <c r="B225">
        <v>107930000</v>
      </c>
      <c r="C225">
        <v>8000000</v>
      </c>
      <c r="D225">
        <v>99930000</v>
      </c>
      <c r="E225">
        <f>Table10[[#This Row],[gross]]-Table10[[#This Row],[budget]]</f>
        <v>99930000</v>
      </c>
    </row>
    <row r="226" spans="1:5" x14ac:dyDescent="0.3">
      <c r="A226" t="s">
        <v>6637</v>
      </c>
      <c r="B226">
        <v>132541238</v>
      </c>
      <c r="C226">
        <v>33000000</v>
      </c>
      <c r="D226">
        <v>99541238</v>
      </c>
      <c r="E226">
        <f>Table10[[#This Row],[gross]]-Table10[[#This Row],[budget]]</f>
        <v>99541238</v>
      </c>
    </row>
    <row r="227" spans="1:5" x14ac:dyDescent="0.3">
      <c r="A227" t="s">
        <v>6386</v>
      </c>
      <c r="B227">
        <v>134455175</v>
      </c>
      <c r="C227">
        <v>35000000</v>
      </c>
      <c r="D227">
        <v>99455175</v>
      </c>
      <c r="E227">
        <f>Table10[[#This Row],[gross]]-Table10[[#This Row],[budget]]</f>
        <v>99455175</v>
      </c>
    </row>
    <row r="228" spans="1:5" x14ac:dyDescent="0.3">
      <c r="A228" t="s">
        <v>1893</v>
      </c>
      <c r="B228">
        <v>106593296</v>
      </c>
      <c r="C228">
        <v>7500000</v>
      </c>
      <c r="D228">
        <v>99093296</v>
      </c>
      <c r="E228">
        <f>Table10[[#This Row],[gross]]-Table10[[#This Row],[budget]]</f>
        <v>99093296</v>
      </c>
    </row>
    <row r="229" spans="1:5" x14ac:dyDescent="0.3">
      <c r="A229" t="s">
        <v>6262</v>
      </c>
      <c r="B229">
        <v>104007828</v>
      </c>
      <c r="C229">
        <v>5000000</v>
      </c>
      <c r="D229">
        <v>99007828</v>
      </c>
      <c r="E229">
        <f>Table10[[#This Row],[gross]]-Table10[[#This Row],[budget]]</f>
        <v>99007828</v>
      </c>
    </row>
    <row r="230" spans="1:5" x14ac:dyDescent="0.3">
      <c r="A230" t="s">
        <v>6264</v>
      </c>
      <c r="B230">
        <v>138614544</v>
      </c>
      <c r="C230">
        <v>40000000</v>
      </c>
      <c r="D230">
        <v>98614544</v>
      </c>
      <c r="E230">
        <f>Table10[[#This Row],[gross]]-Table10[[#This Row],[budget]]</f>
        <v>98614544</v>
      </c>
    </row>
    <row r="231" spans="1:5" x14ac:dyDescent="0.3">
      <c r="A231" t="s">
        <v>960</v>
      </c>
      <c r="B231">
        <v>183405771</v>
      </c>
      <c r="C231">
        <v>85000000</v>
      </c>
      <c r="D231">
        <v>98405771</v>
      </c>
      <c r="E231">
        <f>Table10[[#This Row],[gross]]-Table10[[#This Row],[budget]]</f>
        <v>98405771</v>
      </c>
    </row>
    <row r="232" spans="1:5" x14ac:dyDescent="0.3">
      <c r="A232" t="s">
        <v>4737</v>
      </c>
      <c r="B232">
        <v>197992827</v>
      </c>
      <c r="C232">
        <v>100000000</v>
      </c>
      <c r="D232">
        <v>97992827</v>
      </c>
      <c r="E232">
        <f>Table10[[#This Row],[gross]]-Table10[[#This Row],[budget]]</f>
        <v>97992827</v>
      </c>
    </row>
    <row r="233" spans="1:5" x14ac:dyDescent="0.3">
      <c r="A233" t="s">
        <v>1194</v>
      </c>
      <c r="B233">
        <v>147637474</v>
      </c>
      <c r="C233">
        <v>50000000</v>
      </c>
      <c r="D233">
        <v>97637474</v>
      </c>
      <c r="E233">
        <f>Table10[[#This Row],[gross]]-Table10[[#This Row],[budget]]</f>
        <v>97637474</v>
      </c>
    </row>
    <row r="234" spans="1:5" x14ac:dyDescent="0.3">
      <c r="A234" t="s">
        <v>2742</v>
      </c>
      <c r="B234">
        <v>117224271</v>
      </c>
      <c r="C234">
        <v>20000000</v>
      </c>
      <c r="D234">
        <v>97224271</v>
      </c>
      <c r="E234">
        <f>Table10[[#This Row],[gross]]-Table10[[#This Row],[budget]]</f>
        <v>97224271</v>
      </c>
    </row>
    <row r="235" spans="1:5" x14ac:dyDescent="0.3">
      <c r="A235" t="s">
        <v>2139</v>
      </c>
      <c r="B235">
        <v>114968774</v>
      </c>
      <c r="C235">
        <v>18000000</v>
      </c>
      <c r="D235">
        <v>96968774</v>
      </c>
      <c r="E235">
        <f>Table10[[#This Row],[gross]]-Table10[[#This Row],[budget]]</f>
        <v>96968774</v>
      </c>
    </row>
    <row r="236" spans="1:5" x14ac:dyDescent="0.3">
      <c r="A236" t="s">
        <v>5766</v>
      </c>
      <c r="B236">
        <v>121945720</v>
      </c>
      <c r="C236">
        <v>25000000</v>
      </c>
      <c r="D236">
        <v>96945720</v>
      </c>
      <c r="E236">
        <f>Table10[[#This Row],[gross]]-Table10[[#This Row],[budget]]</f>
        <v>96945720</v>
      </c>
    </row>
    <row r="237" spans="1:5" x14ac:dyDescent="0.3">
      <c r="A237" t="s">
        <v>5962</v>
      </c>
      <c r="B237">
        <v>111936400</v>
      </c>
      <c r="C237">
        <v>15000000</v>
      </c>
      <c r="D237">
        <v>96936400</v>
      </c>
      <c r="E237">
        <f>Table10[[#This Row],[gross]]-Table10[[#This Row],[budget]]</f>
        <v>96936400</v>
      </c>
    </row>
    <row r="238" spans="1:5" x14ac:dyDescent="0.3">
      <c r="A238" t="s">
        <v>2459</v>
      </c>
      <c r="B238">
        <v>138447667</v>
      </c>
      <c r="C238">
        <v>42000000</v>
      </c>
      <c r="D238">
        <v>96447667</v>
      </c>
      <c r="E238">
        <f>Table10[[#This Row],[gross]]-Table10[[#This Row],[budget]]</f>
        <v>96447667</v>
      </c>
    </row>
    <row r="239" spans="1:5" x14ac:dyDescent="0.3">
      <c r="A239" t="s">
        <v>510</v>
      </c>
      <c r="B239">
        <v>102308900</v>
      </c>
      <c r="C239">
        <v>6000000</v>
      </c>
      <c r="D239">
        <v>96308900</v>
      </c>
      <c r="E239">
        <f>Table10[[#This Row],[gross]]-Table10[[#This Row],[budget]]</f>
        <v>96308900</v>
      </c>
    </row>
    <row r="240" spans="1:5" x14ac:dyDescent="0.3">
      <c r="A240" t="s">
        <v>964</v>
      </c>
      <c r="B240">
        <v>102300000</v>
      </c>
      <c r="C240">
        <v>6000000</v>
      </c>
      <c r="D240">
        <v>96300000</v>
      </c>
      <c r="E240">
        <f>Table10[[#This Row],[gross]]-Table10[[#This Row],[budget]]</f>
        <v>96300000</v>
      </c>
    </row>
    <row r="241" spans="1:5" x14ac:dyDescent="0.3">
      <c r="A241" t="s">
        <v>2462</v>
      </c>
      <c r="B241">
        <v>121248145</v>
      </c>
      <c r="C241">
        <v>25000000</v>
      </c>
      <c r="D241">
        <v>96248145</v>
      </c>
      <c r="E241">
        <f>Table10[[#This Row],[gross]]-Table10[[#This Row],[budget]]</f>
        <v>96248145</v>
      </c>
    </row>
    <row r="242" spans="1:5" x14ac:dyDescent="0.3">
      <c r="A242" t="s">
        <v>3687</v>
      </c>
      <c r="B242">
        <v>125014030</v>
      </c>
      <c r="C242">
        <v>30000000</v>
      </c>
      <c r="D242">
        <v>95014030</v>
      </c>
      <c r="E242">
        <f>Table10[[#This Row],[gross]]-Table10[[#This Row],[budget]]</f>
        <v>95014030</v>
      </c>
    </row>
    <row r="243" spans="1:5" x14ac:dyDescent="0.3">
      <c r="A243" t="s">
        <v>5373</v>
      </c>
      <c r="B243">
        <v>139852971</v>
      </c>
      <c r="C243">
        <v>45000000</v>
      </c>
      <c r="D243">
        <v>94852971</v>
      </c>
      <c r="E243">
        <f>Table10[[#This Row],[gross]]-Table10[[#This Row],[budget]]</f>
        <v>94852971</v>
      </c>
    </row>
    <row r="244" spans="1:5" x14ac:dyDescent="0.3">
      <c r="A244" t="s">
        <v>4006</v>
      </c>
      <c r="B244">
        <v>114324072</v>
      </c>
      <c r="C244">
        <v>20000000</v>
      </c>
      <c r="D244">
        <v>94324072</v>
      </c>
      <c r="E244">
        <f>Table10[[#This Row],[gross]]-Table10[[#This Row],[budget]]</f>
        <v>94324072</v>
      </c>
    </row>
    <row r="245" spans="1:5" x14ac:dyDescent="0.3">
      <c r="A245" t="s">
        <v>4006</v>
      </c>
      <c r="B245">
        <v>114324072</v>
      </c>
      <c r="C245">
        <v>20000000</v>
      </c>
      <c r="D245">
        <v>94324072</v>
      </c>
      <c r="E245">
        <f>Table10[[#This Row],[gross]]-Table10[[#This Row],[budget]]</f>
        <v>94324072</v>
      </c>
    </row>
    <row r="246" spans="1:5" x14ac:dyDescent="0.3">
      <c r="A246" t="s">
        <v>670</v>
      </c>
      <c r="B246">
        <v>106952327</v>
      </c>
      <c r="C246">
        <v>13000000</v>
      </c>
      <c r="D246">
        <v>93952327</v>
      </c>
      <c r="E246">
        <f>Table10[[#This Row],[gross]]-Table10[[#This Row],[budget]]</f>
        <v>93952327</v>
      </c>
    </row>
    <row r="247" spans="1:5" x14ac:dyDescent="0.3">
      <c r="A247" t="s">
        <v>6638</v>
      </c>
      <c r="B247">
        <v>109306210</v>
      </c>
      <c r="C247">
        <v>15800000</v>
      </c>
      <c r="D247">
        <v>93506210</v>
      </c>
      <c r="E247">
        <f>Table10[[#This Row],[gross]]-Table10[[#This Row],[budget]]</f>
        <v>93506210</v>
      </c>
    </row>
    <row r="248" spans="1:5" x14ac:dyDescent="0.3">
      <c r="A248" t="s">
        <v>4388</v>
      </c>
      <c r="B248">
        <v>217536138</v>
      </c>
      <c r="C248">
        <v>125000000</v>
      </c>
      <c r="D248">
        <v>92536138</v>
      </c>
      <c r="E248">
        <f>Table10[[#This Row],[gross]]-Table10[[#This Row],[budget]]</f>
        <v>92536138</v>
      </c>
    </row>
    <row r="249" spans="1:5" x14ac:dyDescent="0.3">
      <c r="A249" t="s">
        <v>1435</v>
      </c>
      <c r="B249">
        <v>122012643</v>
      </c>
      <c r="C249">
        <v>30000000</v>
      </c>
      <c r="D249">
        <v>92012643</v>
      </c>
      <c r="E249">
        <f>Table10[[#This Row],[gross]]-Table10[[#This Row],[budget]]</f>
        <v>92012643</v>
      </c>
    </row>
    <row r="250" spans="1:5" x14ac:dyDescent="0.3">
      <c r="A250" t="s">
        <v>5375</v>
      </c>
      <c r="B250">
        <v>143704210</v>
      </c>
      <c r="C250">
        <v>52000000</v>
      </c>
      <c r="D250">
        <v>91704210</v>
      </c>
      <c r="E250">
        <f>Table10[[#This Row],[gross]]-Table10[[#This Row],[budget]]</f>
        <v>91704210</v>
      </c>
    </row>
    <row r="251" spans="1:5" x14ac:dyDescent="0.3">
      <c r="A251" t="s">
        <v>1198</v>
      </c>
      <c r="B251">
        <v>136019448</v>
      </c>
      <c r="C251">
        <v>44500000</v>
      </c>
      <c r="D251">
        <v>91519448</v>
      </c>
      <c r="E251">
        <f>Table10[[#This Row],[gross]]-Table10[[#This Row],[budget]]</f>
        <v>91519448</v>
      </c>
    </row>
    <row r="252" spans="1:5" x14ac:dyDescent="0.3">
      <c r="A252" t="s">
        <v>821</v>
      </c>
      <c r="B252">
        <v>119518352</v>
      </c>
      <c r="C252">
        <v>28000000</v>
      </c>
      <c r="D252">
        <v>91518352</v>
      </c>
      <c r="E252">
        <f>Table10[[#This Row],[gross]]-Table10[[#This Row],[budget]]</f>
        <v>91518352</v>
      </c>
    </row>
    <row r="253" spans="1:5" x14ac:dyDescent="0.3">
      <c r="A253" t="s">
        <v>5768</v>
      </c>
      <c r="B253">
        <v>94900000</v>
      </c>
      <c r="C253">
        <v>4000000</v>
      </c>
      <c r="D253">
        <v>90900000</v>
      </c>
      <c r="E253">
        <f>Table10[[#This Row],[gross]]-Table10[[#This Row],[budget]]</f>
        <v>90900000</v>
      </c>
    </row>
    <row r="254" spans="1:5" x14ac:dyDescent="0.3">
      <c r="A254" t="s">
        <v>3073</v>
      </c>
      <c r="B254">
        <v>101736215</v>
      </c>
      <c r="C254">
        <v>11000000</v>
      </c>
      <c r="D254">
        <v>90736215</v>
      </c>
      <c r="E254">
        <f>Table10[[#This Row],[gross]]-Table10[[#This Row],[budget]]</f>
        <v>90736215</v>
      </c>
    </row>
    <row r="255" spans="1:5" x14ac:dyDescent="0.3">
      <c r="A255" t="s">
        <v>5769</v>
      </c>
      <c r="B255">
        <v>215397307</v>
      </c>
      <c r="C255">
        <v>125000000</v>
      </c>
      <c r="D255">
        <v>90397307</v>
      </c>
      <c r="E255">
        <f>Table10[[#This Row],[gross]]-Table10[[#This Row],[budget]]</f>
        <v>90397307</v>
      </c>
    </row>
    <row r="256" spans="1:5" x14ac:dyDescent="0.3">
      <c r="A256" t="s">
        <v>966</v>
      </c>
      <c r="B256">
        <v>259746958</v>
      </c>
      <c r="C256">
        <v>170000000</v>
      </c>
      <c r="D256">
        <v>89746958</v>
      </c>
      <c r="E256">
        <f>Table10[[#This Row],[gross]]-Table10[[#This Row],[budget]]</f>
        <v>89746958</v>
      </c>
    </row>
    <row r="257" spans="1:5" x14ac:dyDescent="0.3">
      <c r="A257" t="s">
        <v>3688</v>
      </c>
      <c r="B257">
        <v>124732962</v>
      </c>
      <c r="C257">
        <v>35000000</v>
      </c>
      <c r="D257">
        <v>89732962</v>
      </c>
      <c r="E257">
        <f>Table10[[#This Row],[gross]]-Table10[[#This Row],[budget]]</f>
        <v>89732962</v>
      </c>
    </row>
    <row r="258" spans="1:5" x14ac:dyDescent="0.3">
      <c r="A258" t="s">
        <v>4009</v>
      </c>
      <c r="B258">
        <v>169692572</v>
      </c>
      <c r="C258">
        <v>80000000</v>
      </c>
      <c r="D258">
        <v>89692572</v>
      </c>
      <c r="E258">
        <f>Table10[[#This Row],[gross]]-Table10[[#This Row],[budget]]</f>
        <v>89692572</v>
      </c>
    </row>
    <row r="259" spans="1:5" x14ac:dyDescent="0.3">
      <c r="A259" t="s">
        <v>5770</v>
      </c>
      <c r="B259">
        <v>127214072</v>
      </c>
      <c r="C259">
        <v>38000000</v>
      </c>
      <c r="D259">
        <v>89214072</v>
      </c>
      <c r="E259">
        <f>Table10[[#This Row],[gross]]-Table10[[#This Row],[budget]]</f>
        <v>89214072</v>
      </c>
    </row>
    <row r="260" spans="1:5" x14ac:dyDescent="0.3">
      <c r="A260" t="s">
        <v>5964</v>
      </c>
      <c r="B260">
        <v>162495848</v>
      </c>
      <c r="C260">
        <v>74000000</v>
      </c>
      <c r="D260">
        <v>88495848</v>
      </c>
      <c r="E260">
        <f>Table10[[#This Row],[gross]]-Table10[[#This Row],[budget]]</f>
        <v>88495848</v>
      </c>
    </row>
    <row r="261" spans="1:5" x14ac:dyDescent="0.3">
      <c r="A261" t="s">
        <v>6094</v>
      </c>
      <c r="B261">
        <v>181166115</v>
      </c>
      <c r="C261">
        <v>93000000</v>
      </c>
      <c r="D261">
        <v>88166115</v>
      </c>
      <c r="E261">
        <f>Table10[[#This Row],[gross]]-Table10[[#This Row],[budget]]</f>
        <v>88166115</v>
      </c>
    </row>
    <row r="262" spans="1:5" x14ac:dyDescent="0.3">
      <c r="A262" t="s">
        <v>2465</v>
      </c>
      <c r="B262">
        <v>103001286</v>
      </c>
      <c r="C262">
        <v>15000000</v>
      </c>
      <c r="D262">
        <v>88001286</v>
      </c>
      <c r="E262">
        <f>Table10[[#This Row],[gross]]-Table10[[#This Row],[budget]]</f>
        <v>88001286</v>
      </c>
    </row>
    <row r="263" spans="1:5" x14ac:dyDescent="0.3">
      <c r="A263" t="s">
        <v>1438</v>
      </c>
      <c r="B263">
        <v>148775460</v>
      </c>
      <c r="C263">
        <v>61000000</v>
      </c>
      <c r="D263">
        <v>87775460</v>
      </c>
      <c r="E263">
        <f>Table10[[#This Row],[gross]]-Table10[[#This Row],[budget]]</f>
        <v>87775460</v>
      </c>
    </row>
    <row r="264" spans="1:5" x14ac:dyDescent="0.3">
      <c r="A264" t="s">
        <v>5094</v>
      </c>
      <c r="B264">
        <v>172620724</v>
      </c>
      <c r="C264">
        <v>85000000</v>
      </c>
      <c r="D264">
        <v>87620724</v>
      </c>
      <c r="E264">
        <f>Table10[[#This Row],[gross]]-Table10[[#This Row],[budget]]</f>
        <v>87620724</v>
      </c>
    </row>
    <row r="265" spans="1:5" x14ac:dyDescent="0.3">
      <c r="A265" t="s">
        <v>6997</v>
      </c>
      <c r="B265">
        <v>117559438</v>
      </c>
      <c r="C265">
        <v>30000000</v>
      </c>
      <c r="D265">
        <v>87559438</v>
      </c>
      <c r="E265">
        <f>Table10[[#This Row],[gross]]-Table10[[#This Row],[budget]]</f>
        <v>87559438</v>
      </c>
    </row>
    <row r="266" spans="1:5" x14ac:dyDescent="0.3">
      <c r="A266" t="s">
        <v>4391</v>
      </c>
      <c r="B266">
        <v>101978840</v>
      </c>
      <c r="C266">
        <v>15000000</v>
      </c>
      <c r="D266">
        <v>86978840</v>
      </c>
      <c r="E266">
        <f>Table10[[#This Row],[gross]]-Table10[[#This Row],[budget]]</f>
        <v>86978840</v>
      </c>
    </row>
    <row r="267" spans="1:5" x14ac:dyDescent="0.3">
      <c r="A267" t="s">
        <v>319</v>
      </c>
      <c r="B267">
        <v>101157447</v>
      </c>
      <c r="C267">
        <v>14400000</v>
      </c>
      <c r="D267">
        <v>86757447</v>
      </c>
      <c r="E267">
        <f>Table10[[#This Row],[gross]]-Table10[[#This Row],[budget]]</f>
        <v>86757447</v>
      </c>
    </row>
    <row r="268" spans="1:5" x14ac:dyDescent="0.3">
      <c r="A268" t="s">
        <v>2467</v>
      </c>
      <c r="B268">
        <v>116631310</v>
      </c>
      <c r="C268">
        <v>30000000</v>
      </c>
      <c r="D268">
        <v>86631310</v>
      </c>
      <c r="E268">
        <f>Table10[[#This Row],[gross]]-Table10[[#This Row],[budget]]</f>
        <v>86631310</v>
      </c>
    </row>
    <row r="269" spans="1:5" x14ac:dyDescent="0.3">
      <c r="A269" t="s">
        <v>4394</v>
      </c>
      <c r="B269">
        <v>141600000</v>
      </c>
      <c r="C269">
        <v>55000000</v>
      </c>
      <c r="D269">
        <v>86600000</v>
      </c>
      <c r="E269">
        <f>Table10[[#This Row],[gross]]-Table10[[#This Row],[budget]]</f>
        <v>86600000</v>
      </c>
    </row>
    <row r="270" spans="1:5" x14ac:dyDescent="0.3">
      <c r="A270" t="s">
        <v>5095</v>
      </c>
      <c r="B270">
        <v>126546825</v>
      </c>
      <c r="C270">
        <v>40000000</v>
      </c>
      <c r="D270">
        <v>86546825</v>
      </c>
      <c r="E270">
        <f>Table10[[#This Row],[gross]]-Table10[[#This Row],[budget]]</f>
        <v>86546825</v>
      </c>
    </row>
    <row r="271" spans="1:5" x14ac:dyDescent="0.3">
      <c r="A271" t="s">
        <v>5965</v>
      </c>
      <c r="B271">
        <v>160762022</v>
      </c>
      <c r="C271">
        <v>75000000</v>
      </c>
      <c r="D271">
        <v>85762022</v>
      </c>
      <c r="E271">
        <f>Table10[[#This Row],[gross]]-Table10[[#This Row],[budget]]</f>
        <v>85762022</v>
      </c>
    </row>
    <row r="272" spans="1:5" x14ac:dyDescent="0.3">
      <c r="A272" t="s">
        <v>969</v>
      </c>
      <c r="B272">
        <v>115648585</v>
      </c>
      <c r="C272">
        <v>30000000</v>
      </c>
      <c r="D272">
        <v>85648585</v>
      </c>
      <c r="E272">
        <f>Table10[[#This Row],[gross]]-Table10[[#This Row],[budget]]</f>
        <v>85648585</v>
      </c>
    </row>
    <row r="273" spans="1:5" x14ac:dyDescent="0.3">
      <c r="A273" t="s">
        <v>674</v>
      </c>
      <c r="B273">
        <v>115646235</v>
      </c>
      <c r="C273">
        <v>30000000</v>
      </c>
      <c r="D273">
        <v>85646235</v>
      </c>
      <c r="E273">
        <f>Table10[[#This Row],[gross]]-Table10[[#This Row],[budget]]</f>
        <v>85646235</v>
      </c>
    </row>
    <row r="274" spans="1:5" x14ac:dyDescent="0.3">
      <c r="A274" t="s">
        <v>7169</v>
      </c>
      <c r="B274">
        <v>130512915</v>
      </c>
      <c r="C274">
        <v>45000000</v>
      </c>
      <c r="D274">
        <v>85512915</v>
      </c>
      <c r="E274">
        <f>Table10[[#This Row],[gross]]-Table10[[#This Row],[budget]]</f>
        <v>85512915</v>
      </c>
    </row>
    <row r="275" spans="1:5" x14ac:dyDescent="0.3">
      <c r="A275" t="s">
        <v>1441</v>
      </c>
      <c r="B275">
        <v>215395021</v>
      </c>
      <c r="C275">
        <v>130000000</v>
      </c>
      <c r="D275">
        <v>85395021</v>
      </c>
      <c r="E275">
        <f>Table10[[#This Row],[gross]]-Table10[[#This Row],[budget]]</f>
        <v>85395021</v>
      </c>
    </row>
    <row r="276" spans="1:5" x14ac:dyDescent="0.3">
      <c r="A276" t="s">
        <v>1446</v>
      </c>
      <c r="B276">
        <v>125069696</v>
      </c>
      <c r="C276">
        <v>40000000</v>
      </c>
      <c r="D276">
        <v>85069696</v>
      </c>
      <c r="E276">
        <f>Table10[[#This Row],[gross]]-Table10[[#This Row],[budget]]</f>
        <v>85069696</v>
      </c>
    </row>
    <row r="277" spans="1:5" x14ac:dyDescent="0.3">
      <c r="A277" t="s">
        <v>4011</v>
      </c>
      <c r="B277">
        <v>135014968</v>
      </c>
      <c r="C277">
        <v>50000000</v>
      </c>
      <c r="D277">
        <v>85014968</v>
      </c>
      <c r="E277">
        <f>Table10[[#This Row],[gross]]-Table10[[#This Row],[budget]]</f>
        <v>85014968</v>
      </c>
    </row>
    <row r="278" spans="1:5" x14ac:dyDescent="0.3">
      <c r="A278" t="s">
        <v>2141</v>
      </c>
      <c r="B278">
        <v>209805005</v>
      </c>
      <c r="C278">
        <v>125000000</v>
      </c>
      <c r="D278">
        <v>84805005</v>
      </c>
      <c r="E278">
        <f>Table10[[#This Row],[gross]]-Table10[[#This Row],[budget]]</f>
        <v>84805005</v>
      </c>
    </row>
    <row r="279" spans="1:5" x14ac:dyDescent="0.3">
      <c r="A279" t="s">
        <v>2143</v>
      </c>
      <c r="B279">
        <v>109713132</v>
      </c>
      <c r="C279">
        <v>25000000</v>
      </c>
      <c r="D279">
        <v>84713132</v>
      </c>
      <c r="E279">
        <f>Table10[[#This Row],[gross]]-Table10[[#This Row],[budget]]</f>
        <v>84713132</v>
      </c>
    </row>
    <row r="280" spans="1:5" x14ac:dyDescent="0.3">
      <c r="A280" t="s">
        <v>193</v>
      </c>
      <c r="B280">
        <v>187670866</v>
      </c>
      <c r="C280">
        <v>103000000</v>
      </c>
      <c r="D280">
        <v>84670866</v>
      </c>
      <c r="E280">
        <f>Table10[[#This Row],[gross]]-Table10[[#This Row],[budget]]</f>
        <v>84670866</v>
      </c>
    </row>
    <row r="281" spans="1:5" x14ac:dyDescent="0.3">
      <c r="A281" t="s">
        <v>5772</v>
      </c>
      <c r="B281">
        <v>110222438</v>
      </c>
      <c r="C281">
        <v>26000000</v>
      </c>
      <c r="D281">
        <v>84222438</v>
      </c>
      <c r="E281">
        <f>Table10[[#This Row],[gross]]-Table10[[#This Row],[budget]]</f>
        <v>84222438</v>
      </c>
    </row>
    <row r="282" spans="1:5" x14ac:dyDescent="0.3">
      <c r="A282" t="s">
        <v>6731</v>
      </c>
      <c r="B282">
        <v>184031112</v>
      </c>
      <c r="C282">
        <v>100000000</v>
      </c>
      <c r="D282">
        <v>84031112</v>
      </c>
      <c r="E282">
        <f>Table10[[#This Row],[gross]]-Table10[[#This Row],[budget]]</f>
        <v>84031112</v>
      </c>
    </row>
    <row r="283" spans="1:5" x14ac:dyDescent="0.3">
      <c r="A283" t="s">
        <v>1451</v>
      </c>
      <c r="B283">
        <v>176740650</v>
      </c>
      <c r="C283">
        <v>93000000</v>
      </c>
      <c r="D283">
        <v>83740650</v>
      </c>
      <c r="E283">
        <f>Table10[[#This Row],[gross]]-Table10[[#This Row],[budget]]</f>
        <v>83740650</v>
      </c>
    </row>
    <row r="284" spans="1:5" x14ac:dyDescent="0.3">
      <c r="A284" t="s">
        <v>678</v>
      </c>
      <c r="B284">
        <v>86300000</v>
      </c>
      <c r="C284">
        <v>2800000</v>
      </c>
      <c r="D284">
        <v>83500000</v>
      </c>
      <c r="E284">
        <f>Table10[[#This Row],[gross]]-Table10[[#This Row],[budget]]</f>
        <v>83500000</v>
      </c>
    </row>
    <row r="285" spans="1:5" x14ac:dyDescent="0.3">
      <c r="A285" t="s">
        <v>2743</v>
      </c>
      <c r="B285">
        <v>109243478</v>
      </c>
      <c r="C285">
        <v>26000000</v>
      </c>
      <c r="D285">
        <v>83243478</v>
      </c>
      <c r="E285">
        <f>Table10[[#This Row],[gross]]-Table10[[#This Row],[budget]]</f>
        <v>83243478</v>
      </c>
    </row>
    <row r="286" spans="1:5" x14ac:dyDescent="0.3">
      <c r="A286" t="s">
        <v>2746</v>
      </c>
      <c r="B286">
        <v>143151473</v>
      </c>
      <c r="C286">
        <v>60000000</v>
      </c>
      <c r="D286">
        <v>83151473</v>
      </c>
      <c r="E286">
        <f>Table10[[#This Row],[gross]]-Table10[[#This Row],[budget]]</f>
        <v>83151473</v>
      </c>
    </row>
    <row r="287" spans="1:5" x14ac:dyDescent="0.3">
      <c r="A287" t="s">
        <v>4397</v>
      </c>
      <c r="B287">
        <v>87025093</v>
      </c>
      <c r="C287">
        <v>4000000</v>
      </c>
      <c r="D287">
        <v>83025093</v>
      </c>
      <c r="E287">
        <f>Table10[[#This Row],[gross]]-Table10[[#This Row],[budget]]</f>
        <v>83025093</v>
      </c>
    </row>
    <row r="288" spans="1:5" x14ac:dyDescent="0.3">
      <c r="A288" t="s">
        <v>6387</v>
      </c>
      <c r="B288">
        <v>102922376</v>
      </c>
      <c r="C288">
        <v>20000000</v>
      </c>
      <c r="D288">
        <v>82922376</v>
      </c>
      <c r="E288">
        <f>Table10[[#This Row],[gross]]-Table10[[#This Row],[budget]]</f>
        <v>82922376</v>
      </c>
    </row>
    <row r="289" spans="1:5" x14ac:dyDescent="0.3">
      <c r="A289" t="s">
        <v>3075</v>
      </c>
      <c r="B289">
        <v>162831698</v>
      </c>
      <c r="C289">
        <v>80000000</v>
      </c>
      <c r="D289">
        <v>82831698</v>
      </c>
      <c r="E289">
        <f>Table10[[#This Row],[gross]]-Table10[[#This Row],[budget]]</f>
        <v>82831698</v>
      </c>
    </row>
    <row r="290" spans="1:5" x14ac:dyDescent="0.3">
      <c r="A290" t="s">
        <v>2471</v>
      </c>
      <c r="B290">
        <v>90800000</v>
      </c>
      <c r="C290">
        <v>8000000</v>
      </c>
      <c r="D290">
        <v>82800000</v>
      </c>
      <c r="E290">
        <f>Table10[[#This Row],[gross]]-Table10[[#This Row],[budget]]</f>
        <v>82800000</v>
      </c>
    </row>
    <row r="291" spans="1:5" x14ac:dyDescent="0.3">
      <c r="A291" t="s">
        <v>2471</v>
      </c>
      <c r="B291">
        <v>90800000</v>
      </c>
      <c r="C291">
        <v>8000000</v>
      </c>
      <c r="D291">
        <v>82800000</v>
      </c>
      <c r="E291">
        <f>Table10[[#This Row],[gross]]-Table10[[#This Row],[budget]]</f>
        <v>82800000</v>
      </c>
    </row>
    <row r="292" spans="1:5" x14ac:dyDescent="0.3">
      <c r="A292" t="s">
        <v>3392</v>
      </c>
      <c r="B292">
        <v>117528646</v>
      </c>
      <c r="C292">
        <v>35000000</v>
      </c>
      <c r="D292">
        <v>82528646</v>
      </c>
      <c r="E292">
        <f>Table10[[#This Row],[gross]]-Table10[[#This Row],[budget]]</f>
        <v>82528646</v>
      </c>
    </row>
    <row r="293" spans="1:5" x14ac:dyDescent="0.3">
      <c r="A293" t="s">
        <v>1895</v>
      </c>
      <c r="B293">
        <v>157299717</v>
      </c>
      <c r="C293">
        <v>75000000</v>
      </c>
      <c r="D293">
        <v>82299717</v>
      </c>
      <c r="E293">
        <f>Table10[[#This Row],[gross]]-Table10[[#This Row],[budget]]</f>
        <v>82299717</v>
      </c>
    </row>
    <row r="294" spans="1:5" x14ac:dyDescent="0.3">
      <c r="A294" t="s">
        <v>6639</v>
      </c>
      <c r="B294">
        <v>152149590</v>
      </c>
      <c r="C294">
        <v>70000000</v>
      </c>
      <c r="D294">
        <v>82149590</v>
      </c>
      <c r="E294">
        <f>Table10[[#This Row],[gross]]-Table10[[#This Row],[budget]]</f>
        <v>82149590</v>
      </c>
    </row>
    <row r="295" spans="1:5" x14ac:dyDescent="0.3">
      <c r="A295" t="s">
        <v>5966</v>
      </c>
      <c r="B295">
        <v>162001186</v>
      </c>
      <c r="C295">
        <v>80000000</v>
      </c>
      <c r="D295">
        <v>82001186</v>
      </c>
      <c r="E295">
        <f>Table10[[#This Row],[gross]]-Table10[[#This Row],[budget]]</f>
        <v>82001186</v>
      </c>
    </row>
    <row r="296" spans="1:5" x14ac:dyDescent="0.3">
      <c r="A296" t="s">
        <v>6389</v>
      </c>
      <c r="B296">
        <v>84749884</v>
      </c>
      <c r="C296">
        <v>3000000</v>
      </c>
      <c r="D296">
        <v>81749884</v>
      </c>
      <c r="E296">
        <f>Table10[[#This Row],[gross]]-Table10[[#This Row],[budget]]</f>
        <v>81749884</v>
      </c>
    </row>
    <row r="297" spans="1:5" x14ac:dyDescent="0.3">
      <c r="A297" t="s">
        <v>1692</v>
      </c>
      <c r="B297">
        <v>84300000</v>
      </c>
      <c r="C297">
        <v>2600000</v>
      </c>
      <c r="D297">
        <v>81700000</v>
      </c>
      <c r="E297">
        <f>Table10[[#This Row],[gross]]-Table10[[#This Row],[budget]]</f>
        <v>81700000</v>
      </c>
    </row>
    <row r="298" spans="1:5" x14ac:dyDescent="0.3">
      <c r="A298" t="s">
        <v>5376</v>
      </c>
      <c r="B298">
        <v>126805112</v>
      </c>
      <c r="C298">
        <v>46000000</v>
      </c>
      <c r="D298">
        <v>80805112</v>
      </c>
      <c r="E298">
        <f>Table10[[#This Row],[gross]]-Table10[[#This Row],[budget]]</f>
        <v>80805112</v>
      </c>
    </row>
    <row r="299" spans="1:5" x14ac:dyDescent="0.3">
      <c r="A299" t="s">
        <v>6390</v>
      </c>
      <c r="B299">
        <v>100292856</v>
      </c>
      <c r="C299">
        <v>20000000</v>
      </c>
      <c r="D299">
        <v>80292856</v>
      </c>
      <c r="E299">
        <f>Table10[[#This Row],[gross]]-Table10[[#This Row],[budget]]</f>
        <v>80292856</v>
      </c>
    </row>
    <row r="300" spans="1:5" x14ac:dyDescent="0.3">
      <c r="A300" t="s">
        <v>3394</v>
      </c>
      <c r="B300">
        <v>330249062</v>
      </c>
      <c r="C300">
        <v>250000000</v>
      </c>
      <c r="D300">
        <v>80249062</v>
      </c>
      <c r="E300">
        <f>Table10[[#This Row],[gross]]-Table10[[#This Row],[budget]]</f>
        <v>80249062</v>
      </c>
    </row>
    <row r="301" spans="1:5" x14ac:dyDescent="0.3">
      <c r="A301" t="s">
        <v>6391</v>
      </c>
      <c r="B301">
        <v>180011740</v>
      </c>
      <c r="C301">
        <v>100000000</v>
      </c>
      <c r="D301">
        <v>80011740</v>
      </c>
      <c r="E301">
        <f>Table10[[#This Row],[gross]]-Table10[[#This Row],[budget]]</f>
        <v>80011740</v>
      </c>
    </row>
    <row r="302" spans="1:5" x14ac:dyDescent="0.3">
      <c r="A302" t="s">
        <v>6391</v>
      </c>
      <c r="B302">
        <v>180011740</v>
      </c>
      <c r="C302">
        <v>100000000</v>
      </c>
      <c r="D302">
        <v>80011740</v>
      </c>
      <c r="E302">
        <f>Table10[[#This Row],[gross]]-Table10[[#This Row],[budget]]</f>
        <v>80011740</v>
      </c>
    </row>
    <row r="303" spans="1:5" x14ac:dyDescent="0.3">
      <c r="A303" t="s">
        <v>971</v>
      </c>
      <c r="B303">
        <v>83400000</v>
      </c>
      <c r="C303">
        <v>3500000</v>
      </c>
      <c r="D303">
        <v>79900000</v>
      </c>
      <c r="E303">
        <f>Table10[[#This Row],[gross]]-Table10[[#This Row],[budget]]</f>
        <v>79900000</v>
      </c>
    </row>
    <row r="304" spans="1:5" x14ac:dyDescent="0.3">
      <c r="A304" t="s">
        <v>7287</v>
      </c>
      <c r="B304">
        <v>90556401</v>
      </c>
      <c r="C304">
        <v>11000000</v>
      </c>
      <c r="D304">
        <v>79556401</v>
      </c>
      <c r="E304">
        <f>Table10[[#This Row],[gross]]-Table10[[#This Row],[budget]]</f>
        <v>79556401</v>
      </c>
    </row>
    <row r="305" spans="1:5" x14ac:dyDescent="0.3">
      <c r="A305" t="s">
        <v>4400</v>
      </c>
      <c r="B305">
        <v>91547205</v>
      </c>
      <c r="C305">
        <v>12000000</v>
      </c>
      <c r="D305">
        <v>79547205</v>
      </c>
      <c r="E305">
        <f>Table10[[#This Row],[gross]]-Table10[[#This Row],[budget]]</f>
        <v>79547205</v>
      </c>
    </row>
    <row r="306" spans="1:5" x14ac:dyDescent="0.3">
      <c r="A306" t="s">
        <v>1455</v>
      </c>
      <c r="B306">
        <v>96471845</v>
      </c>
      <c r="C306">
        <v>17000000</v>
      </c>
      <c r="D306">
        <v>79471845</v>
      </c>
      <c r="E306">
        <f>Table10[[#This Row],[gross]]-Table10[[#This Row],[budget]]</f>
        <v>79471845</v>
      </c>
    </row>
    <row r="307" spans="1:5" x14ac:dyDescent="0.3">
      <c r="A307" t="s">
        <v>679</v>
      </c>
      <c r="B307">
        <v>95860116</v>
      </c>
      <c r="C307">
        <v>16400000</v>
      </c>
      <c r="D307">
        <v>79460116</v>
      </c>
      <c r="E307">
        <f>Table10[[#This Row],[gross]]-Table10[[#This Row],[budget]]</f>
        <v>79460116</v>
      </c>
    </row>
    <row r="308" spans="1:5" x14ac:dyDescent="0.3">
      <c r="A308" t="s">
        <v>5572</v>
      </c>
      <c r="B308">
        <v>105444419</v>
      </c>
      <c r="C308">
        <v>26000000</v>
      </c>
      <c r="D308">
        <v>79444419</v>
      </c>
      <c r="E308">
        <f>Table10[[#This Row],[gross]]-Table10[[#This Row],[budget]]</f>
        <v>79444419</v>
      </c>
    </row>
    <row r="309" spans="1:5" x14ac:dyDescent="0.3">
      <c r="A309" t="s">
        <v>6640</v>
      </c>
      <c r="B309">
        <v>139225854</v>
      </c>
      <c r="C309">
        <v>60000000</v>
      </c>
      <c r="D309">
        <v>79225854</v>
      </c>
      <c r="E309">
        <f>Table10[[#This Row],[gross]]-Table10[[#This Row],[budget]]</f>
        <v>79225854</v>
      </c>
    </row>
    <row r="310" spans="1:5" x14ac:dyDescent="0.3">
      <c r="A310" t="s">
        <v>2147</v>
      </c>
      <c r="B310">
        <v>134218018</v>
      </c>
      <c r="C310">
        <v>55000000</v>
      </c>
      <c r="D310">
        <v>79218018</v>
      </c>
      <c r="E310">
        <f>Table10[[#This Row],[gross]]-Table10[[#This Row],[budget]]</f>
        <v>79218018</v>
      </c>
    </row>
    <row r="311" spans="1:5" x14ac:dyDescent="0.3">
      <c r="A311" t="s">
        <v>974</v>
      </c>
      <c r="B311">
        <v>94175854</v>
      </c>
      <c r="C311">
        <v>15000000</v>
      </c>
      <c r="D311">
        <v>79175854</v>
      </c>
      <c r="E311">
        <f>Table10[[#This Row],[gross]]-Table10[[#This Row],[budget]]</f>
        <v>79175854</v>
      </c>
    </row>
    <row r="312" spans="1:5" x14ac:dyDescent="0.3">
      <c r="A312" t="s">
        <v>4402</v>
      </c>
      <c r="B312">
        <v>83574831</v>
      </c>
      <c r="C312">
        <v>5000000</v>
      </c>
      <c r="D312">
        <v>78574831</v>
      </c>
      <c r="E312">
        <f>Table10[[#This Row],[gross]]-Table10[[#This Row],[budget]]</f>
        <v>78574831</v>
      </c>
    </row>
    <row r="313" spans="1:5" x14ac:dyDescent="0.3">
      <c r="A313" t="s">
        <v>5573</v>
      </c>
      <c r="B313">
        <v>336530303</v>
      </c>
      <c r="C313">
        <v>258000000</v>
      </c>
      <c r="D313">
        <v>78530303</v>
      </c>
      <c r="E313">
        <f>Table10[[#This Row],[gross]]-Table10[[#This Row],[budget]]</f>
        <v>78530303</v>
      </c>
    </row>
    <row r="314" spans="1:5" x14ac:dyDescent="0.3">
      <c r="A314" t="s">
        <v>5573</v>
      </c>
      <c r="B314">
        <v>336530303</v>
      </c>
      <c r="C314">
        <v>258000000</v>
      </c>
      <c r="D314">
        <v>78530303</v>
      </c>
      <c r="E314">
        <f>Table10[[#This Row],[gross]]-Table10[[#This Row],[budget]]</f>
        <v>78530303</v>
      </c>
    </row>
    <row r="315" spans="1:5" x14ac:dyDescent="0.3">
      <c r="A315" t="s">
        <v>976</v>
      </c>
      <c r="B315">
        <v>118500000</v>
      </c>
      <c r="C315">
        <v>40000000</v>
      </c>
      <c r="D315">
        <v>78500000</v>
      </c>
      <c r="E315">
        <f>Table10[[#This Row],[gross]]-Table10[[#This Row],[budget]]</f>
        <v>78500000</v>
      </c>
    </row>
    <row r="316" spans="1:5" x14ac:dyDescent="0.3">
      <c r="A316" t="s">
        <v>5378</v>
      </c>
      <c r="B316">
        <v>108360000</v>
      </c>
      <c r="C316">
        <v>30000000</v>
      </c>
      <c r="D316">
        <v>78360000</v>
      </c>
      <c r="E316">
        <f>Table10[[#This Row],[gross]]-Table10[[#This Row],[budget]]</f>
        <v>78360000</v>
      </c>
    </row>
    <row r="317" spans="1:5" x14ac:dyDescent="0.3">
      <c r="A317" t="s">
        <v>5773</v>
      </c>
      <c r="B317">
        <v>91038276</v>
      </c>
      <c r="C317">
        <v>13000000</v>
      </c>
      <c r="D317">
        <v>78038276</v>
      </c>
      <c r="E317">
        <f>Table10[[#This Row],[gross]]-Table10[[#This Row],[budget]]</f>
        <v>78038276</v>
      </c>
    </row>
    <row r="318" spans="1:5" x14ac:dyDescent="0.3">
      <c r="A318" t="s">
        <v>5968</v>
      </c>
      <c r="B318">
        <v>127997349</v>
      </c>
      <c r="C318">
        <v>50000000</v>
      </c>
      <c r="D318">
        <v>77997349</v>
      </c>
      <c r="E318">
        <f>Table10[[#This Row],[gross]]-Table10[[#This Row],[budget]]</f>
        <v>77997349</v>
      </c>
    </row>
    <row r="319" spans="1:5" x14ac:dyDescent="0.3">
      <c r="A319" t="s">
        <v>5097</v>
      </c>
      <c r="B319">
        <v>227946274</v>
      </c>
      <c r="C319">
        <v>150000000</v>
      </c>
      <c r="D319">
        <v>77946274</v>
      </c>
      <c r="E319">
        <f>Table10[[#This Row],[gross]]-Table10[[#This Row],[budget]]</f>
        <v>77946274</v>
      </c>
    </row>
    <row r="320" spans="1:5" x14ac:dyDescent="0.3">
      <c r="A320" t="s">
        <v>6732</v>
      </c>
      <c r="B320">
        <v>84263837</v>
      </c>
      <c r="C320">
        <v>6500000</v>
      </c>
      <c r="D320">
        <v>77763837</v>
      </c>
      <c r="E320">
        <f>Table10[[#This Row],[gross]]-Table10[[#This Row],[budget]]</f>
        <v>77763837</v>
      </c>
    </row>
    <row r="321" spans="1:5" x14ac:dyDescent="0.3">
      <c r="A321" t="s">
        <v>6733</v>
      </c>
      <c r="B321">
        <v>112692062</v>
      </c>
      <c r="C321">
        <v>35000000</v>
      </c>
      <c r="D321">
        <v>77692062</v>
      </c>
      <c r="E321">
        <f>Table10[[#This Row],[gross]]-Table10[[#This Row],[budget]]</f>
        <v>77692062</v>
      </c>
    </row>
    <row r="322" spans="1:5" x14ac:dyDescent="0.3">
      <c r="A322" t="s">
        <v>5774</v>
      </c>
      <c r="B322">
        <v>101334374</v>
      </c>
      <c r="C322">
        <v>24000000</v>
      </c>
      <c r="D322">
        <v>77334374</v>
      </c>
      <c r="E322">
        <f>Table10[[#This Row],[gross]]-Table10[[#This Row],[budget]]</f>
        <v>77334374</v>
      </c>
    </row>
    <row r="323" spans="1:5" x14ac:dyDescent="0.3">
      <c r="A323" t="s">
        <v>513</v>
      </c>
      <c r="B323">
        <v>91121452</v>
      </c>
      <c r="C323">
        <v>14000000</v>
      </c>
      <c r="D323">
        <v>77121452</v>
      </c>
      <c r="E323">
        <f>Table10[[#This Row],[gross]]-Table10[[#This Row],[budget]]</f>
        <v>77121452</v>
      </c>
    </row>
    <row r="324" spans="1:5" x14ac:dyDescent="0.3">
      <c r="A324" t="s">
        <v>5574</v>
      </c>
      <c r="B324">
        <v>95001351</v>
      </c>
      <c r="C324">
        <v>18000000</v>
      </c>
      <c r="D324">
        <v>77001351</v>
      </c>
      <c r="E324">
        <f>Table10[[#This Row],[gross]]-Table10[[#This Row],[budget]]</f>
        <v>77001351</v>
      </c>
    </row>
    <row r="325" spans="1:5" x14ac:dyDescent="0.3">
      <c r="A325" t="s">
        <v>2748</v>
      </c>
      <c r="B325">
        <v>126975169</v>
      </c>
      <c r="C325">
        <v>50000000</v>
      </c>
      <c r="D325">
        <v>76975169</v>
      </c>
      <c r="E325">
        <f>Table10[[#This Row],[gross]]-Table10[[#This Row],[budget]]</f>
        <v>76975169</v>
      </c>
    </row>
    <row r="326" spans="1:5" x14ac:dyDescent="0.3">
      <c r="A326" t="s">
        <v>1458</v>
      </c>
      <c r="B326">
        <v>92823600</v>
      </c>
      <c r="C326">
        <v>16000000</v>
      </c>
      <c r="D326">
        <v>76823600</v>
      </c>
      <c r="E326">
        <f>Table10[[#This Row],[gross]]-Table10[[#This Row],[budget]]</f>
        <v>76823600</v>
      </c>
    </row>
    <row r="327" spans="1:5" x14ac:dyDescent="0.3">
      <c r="A327" t="s">
        <v>196</v>
      </c>
      <c r="B327">
        <v>136801374</v>
      </c>
      <c r="C327">
        <v>60000000</v>
      </c>
      <c r="D327">
        <v>76801374</v>
      </c>
      <c r="E327">
        <f>Table10[[#This Row],[gross]]-Table10[[#This Row],[budget]]</f>
        <v>76801374</v>
      </c>
    </row>
    <row r="328" spans="1:5" x14ac:dyDescent="0.3">
      <c r="A328" t="s">
        <v>4014</v>
      </c>
      <c r="B328">
        <v>81200000</v>
      </c>
      <c r="C328">
        <v>4500000</v>
      </c>
      <c r="D328">
        <v>76700000</v>
      </c>
      <c r="E328">
        <f>Table10[[#This Row],[gross]]-Table10[[#This Row],[budget]]</f>
        <v>76700000</v>
      </c>
    </row>
    <row r="329" spans="1:5" x14ac:dyDescent="0.3">
      <c r="A329" t="s">
        <v>4016</v>
      </c>
      <c r="B329">
        <v>106694016</v>
      </c>
      <c r="C329">
        <v>30000000</v>
      </c>
      <c r="D329">
        <v>76694016</v>
      </c>
      <c r="E329">
        <f>Table10[[#This Row],[gross]]-Table10[[#This Row],[budget]]</f>
        <v>76694016</v>
      </c>
    </row>
    <row r="330" spans="1:5" x14ac:dyDescent="0.3">
      <c r="A330" t="s">
        <v>6095</v>
      </c>
      <c r="B330">
        <v>100491683</v>
      </c>
      <c r="C330">
        <v>24000000</v>
      </c>
      <c r="D330">
        <v>76491683</v>
      </c>
      <c r="E330">
        <f>Table10[[#This Row],[gross]]-Table10[[#This Row],[budget]]</f>
        <v>76491683</v>
      </c>
    </row>
    <row r="331" spans="1:5" x14ac:dyDescent="0.3">
      <c r="A331" t="s">
        <v>6265</v>
      </c>
      <c r="B331">
        <v>126203320</v>
      </c>
      <c r="C331">
        <v>50000000</v>
      </c>
      <c r="D331">
        <v>76203320</v>
      </c>
      <c r="E331">
        <f>Table10[[#This Row],[gross]]-Table10[[#This Row],[budget]]</f>
        <v>76203320</v>
      </c>
    </row>
    <row r="332" spans="1:5" x14ac:dyDescent="0.3">
      <c r="A332" t="s">
        <v>5100</v>
      </c>
      <c r="B332">
        <v>158115031</v>
      </c>
      <c r="C332">
        <v>82000000</v>
      </c>
      <c r="D332">
        <v>76115031</v>
      </c>
      <c r="E332">
        <f>Table10[[#This Row],[gross]]-Table10[[#This Row],[budget]]</f>
        <v>76115031</v>
      </c>
    </row>
    <row r="333" spans="1:5" x14ac:dyDescent="0.3">
      <c r="A333" t="s">
        <v>1461</v>
      </c>
      <c r="B333">
        <v>124107476</v>
      </c>
      <c r="C333">
        <v>48000000</v>
      </c>
      <c r="D333">
        <v>76107476</v>
      </c>
      <c r="E333">
        <f>Table10[[#This Row],[gross]]-Table10[[#This Row],[budget]]</f>
        <v>76107476</v>
      </c>
    </row>
    <row r="334" spans="1:5" x14ac:dyDescent="0.3">
      <c r="A334" t="s">
        <v>4404</v>
      </c>
      <c r="B334">
        <v>126088877</v>
      </c>
      <c r="C334">
        <v>50000000</v>
      </c>
      <c r="D334">
        <v>76088877</v>
      </c>
      <c r="E334">
        <f>Table10[[#This Row],[gross]]-Table10[[#This Row],[budget]]</f>
        <v>76088877</v>
      </c>
    </row>
    <row r="335" spans="1:5" x14ac:dyDescent="0.3">
      <c r="A335" t="s">
        <v>2151</v>
      </c>
      <c r="B335">
        <v>82528097</v>
      </c>
      <c r="C335">
        <v>6500000</v>
      </c>
      <c r="D335">
        <v>76028097</v>
      </c>
      <c r="E335">
        <f>Table10[[#This Row],[gross]]-Table10[[#This Row],[budget]]</f>
        <v>76028097</v>
      </c>
    </row>
    <row r="336" spans="1:5" x14ac:dyDescent="0.3">
      <c r="A336" t="s">
        <v>3078</v>
      </c>
      <c r="B336">
        <v>116724075</v>
      </c>
      <c r="C336">
        <v>41000000</v>
      </c>
      <c r="D336">
        <v>75724075</v>
      </c>
      <c r="E336">
        <f>Table10[[#This Row],[gross]]-Table10[[#This Row],[budget]]</f>
        <v>75724075</v>
      </c>
    </row>
    <row r="337" spans="1:5" x14ac:dyDescent="0.3">
      <c r="A337" t="s">
        <v>3690</v>
      </c>
      <c r="B337">
        <v>113502246</v>
      </c>
      <c r="C337">
        <v>38000000</v>
      </c>
      <c r="D337">
        <v>75502246</v>
      </c>
      <c r="E337">
        <f>Table10[[#This Row],[gross]]-Table10[[#This Row],[budget]]</f>
        <v>75502246</v>
      </c>
    </row>
    <row r="338" spans="1:5" x14ac:dyDescent="0.3">
      <c r="A338" t="s">
        <v>3398</v>
      </c>
      <c r="B338">
        <v>85300000</v>
      </c>
      <c r="C338">
        <v>10000000</v>
      </c>
      <c r="D338">
        <v>75300000</v>
      </c>
      <c r="E338">
        <f>Table10[[#This Row],[gross]]-Table10[[#This Row],[budget]]</f>
        <v>75300000</v>
      </c>
    </row>
    <row r="339" spans="1:5" x14ac:dyDescent="0.3">
      <c r="A339" t="s">
        <v>2473</v>
      </c>
      <c r="B339">
        <v>100241322</v>
      </c>
      <c r="C339">
        <v>25000000</v>
      </c>
      <c r="D339">
        <v>75241322</v>
      </c>
      <c r="E339">
        <f>Table10[[#This Row],[gross]]-Table10[[#This Row],[budget]]</f>
        <v>75241322</v>
      </c>
    </row>
    <row r="340" spans="1:5" x14ac:dyDescent="0.3">
      <c r="A340" t="s">
        <v>4406</v>
      </c>
      <c r="B340">
        <v>148213377</v>
      </c>
      <c r="C340">
        <v>73000000</v>
      </c>
      <c r="D340">
        <v>75213377</v>
      </c>
      <c r="E340">
        <f>Table10[[#This Row],[gross]]-Table10[[#This Row],[budget]]</f>
        <v>75213377</v>
      </c>
    </row>
    <row r="341" spans="1:5" x14ac:dyDescent="0.3">
      <c r="A341" t="s">
        <v>3691</v>
      </c>
      <c r="B341">
        <v>155019340</v>
      </c>
      <c r="C341">
        <v>80000000</v>
      </c>
      <c r="D341">
        <v>75019340</v>
      </c>
      <c r="E341">
        <f>Table10[[#This Row],[gross]]-Table10[[#This Row],[budget]]</f>
        <v>75019340</v>
      </c>
    </row>
    <row r="342" spans="1:5" x14ac:dyDescent="0.3">
      <c r="A342" t="s">
        <v>5380</v>
      </c>
      <c r="B342">
        <v>110008260</v>
      </c>
      <c r="C342">
        <v>35000000</v>
      </c>
      <c r="D342">
        <v>75008260</v>
      </c>
      <c r="E342">
        <f>Table10[[#This Row],[gross]]-Table10[[#This Row],[budget]]</f>
        <v>75008260</v>
      </c>
    </row>
    <row r="343" spans="1:5" x14ac:dyDescent="0.3">
      <c r="A343" t="s">
        <v>6505</v>
      </c>
      <c r="B343">
        <v>128769345</v>
      </c>
      <c r="C343">
        <v>54000000</v>
      </c>
      <c r="D343">
        <v>74769345</v>
      </c>
      <c r="E343">
        <f>Table10[[#This Row],[gross]]-Table10[[#This Row],[budget]]</f>
        <v>74769345</v>
      </c>
    </row>
    <row r="344" spans="1:5" x14ac:dyDescent="0.3">
      <c r="A344" t="s">
        <v>1200</v>
      </c>
      <c r="B344">
        <v>109712885</v>
      </c>
      <c r="C344">
        <v>35000000</v>
      </c>
      <c r="D344">
        <v>74712885</v>
      </c>
      <c r="E344">
        <f>Table10[[#This Row],[gross]]-Table10[[#This Row],[budget]]</f>
        <v>74712885</v>
      </c>
    </row>
    <row r="345" spans="1:5" x14ac:dyDescent="0.3">
      <c r="A345" t="s">
        <v>7444</v>
      </c>
      <c r="B345">
        <v>94497271</v>
      </c>
      <c r="C345">
        <v>20000000</v>
      </c>
      <c r="D345">
        <v>74497271</v>
      </c>
      <c r="E345">
        <f>Table10[[#This Row],[gross]]-Table10[[#This Row],[budget]]</f>
        <v>74497271</v>
      </c>
    </row>
    <row r="346" spans="1:5" x14ac:dyDescent="0.3">
      <c r="A346" t="s">
        <v>62</v>
      </c>
      <c r="B346">
        <v>96067179</v>
      </c>
      <c r="C346">
        <v>22000000</v>
      </c>
      <c r="D346">
        <v>74067179</v>
      </c>
      <c r="E346">
        <f>Table10[[#This Row],[gross]]-Table10[[#This Row],[budget]]</f>
        <v>74067179</v>
      </c>
    </row>
    <row r="347" spans="1:5" x14ac:dyDescent="0.3">
      <c r="A347" t="s">
        <v>3080</v>
      </c>
      <c r="B347">
        <v>116006080</v>
      </c>
      <c r="C347">
        <v>42000000</v>
      </c>
      <c r="D347">
        <v>74006080</v>
      </c>
      <c r="E347">
        <f>Table10[[#This Row],[gross]]-Table10[[#This Row],[budget]]</f>
        <v>74006080</v>
      </c>
    </row>
    <row r="348" spans="1:5" x14ac:dyDescent="0.3">
      <c r="A348" t="s">
        <v>7382</v>
      </c>
      <c r="B348">
        <v>111760631</v>
      </c>
      <c r="C348">
        <v>38000000</v>
      </c>
      <c r="D348">
        <v>73760631</v>
      </c>
      <c r="E348">
        <f>Table10[[#This Row],[gross]]-Table10[[#This Row],[budget]]</f>
        <v>73760631</v>
      </c>
    </row>
    <row r="349" spans="1:5" x14ac:dyDescent="0.3">
      <c r="A349" t="s">
        <v>2154</v>
      </c>
      <c r="B349">
        <v>125548685</v>
      </c>
      <c r="C349">
        <v>52000000</v>
      </c>
      <c r="D349">
        <v>73548685</v>
      </c>
      <c r="E349">
        <f>Table10[[#This Row],[gross]]-Table10[[#This Row],[budget]]</f>
        <v>73548685</v>
      </c>
    </row>
    <row r="350" spans="1:5" x14ac:dyDescent="0.3">
      <c r="A350" t="s">
        <v>5102</v>
      </c>
      <c r="B350">
        <v>238371987</v>
      </c>
      <c r="C350">
        <v>165000000</v>
      </c>
      <c r="D350">
        <v>73371987</v>
      </c>
      <c r="E350">
        <f>Table10[[#This Row],[gross]]-Table10[[#This Row],[budget]]</f>
        <v>73371987</v>
      </c>
    </row>
    <row r="351" spans="1:5" x14ac:dyDescent="0.3">
      <c r="A351" t="s">
        <v>3401</v>
      </c>
      <c r="B351">
        <v>173005002</v>
      </c>
      <c r="C351">
        <v>100000000</v>
      </c>
      <c r="D351">
        <v>73005002</v>
      </c>
      <c r="E351">
        <f>Table10[[#This Row],[gross]]-Table10[[#This Row],[budget]]</f>
        <v>73005002</v>
      </c>
    </row>
    <row r="352" spans="1:5" x14ac:dyDescent="0.3">
      <c r="A352" t="s">
        <v>6835</v>
      </c>
      <c r="B352">
        <v>144156464</v>
      </c>
      <c r="C352">
        <v>71500000</v>
      </c>
      <c r="D352">
        <v>72656464</v>
      </c>
      <c r="E352">
        <f>Table10[[#This Row],[gross]]-Table10[[#This Row],[budget]]</f>
        <v>72656464</v>
      </c>
    </row>
    <row r="353" spans="1:5" x14ac:dyDescent="0.3">
      <c r="A353" t="s">
        <v>5104</v>
      </c>
      <c r="B353">
        <v>104632573</v>
      </c>
      <c r="C353">
        <v>32000000</v>
      </c>
      <c r="D353">
        <v>72632573</v>
      </c>
      <c r="E353">
        <f>Table10[[#This Row],[gross]]-Table10[[#This Row],[budget]]</f>
        <v>72632573</v>
      </c>
    </row>
    <row r="354" spans="1:5" x14ac:dyDescent="0.3">
      <c r="A354" t="s">
        <v>4739</v>
      </c>
      <c r="B354">
        <v>80000000</v>
      </c>
      <c r="C354">
        <v>8200000</v>
      </c>
      <c r="D354">
        <v>71800000</v>
      </c>
      <c r="E354">
        <f>Table10[[#This Row],[gross]]-Table10[[#This Row],[budget]]</f>
        <v>71800000</v>
      </c>
    </row>
    <row r="355" spans="1:5" x14ac:dyDescent="0.3">
      <c r="A355" t="s">
        <v>3403</v>
      </c>
      <c r="B355">
        <v>216366733</v>
      </c>
      <c r="C355">
        <v>145000000</v>
      </c>
      <c r="D355">
        <v>71366733</v>
      </c>
      <c r="E355">
        <f>Table10[[#This Row],[gross]]-Table10[[#This Row],[budget]]</f>
        <v>71366733</v>
      </c>
    </row>
    <row r="356" spans="1:5" x14ac:dyDescent="0.3">
      <c r="A356" t="s">
        <v>5575</v>
      </c>
      <c r="B356">
        <v>108244774</v>
      </c>
      <c r="C356">
        <v>37000000</v>
      </c>
      <c r="D356">
        <v>71244774</v>
      </c>
      <c r="E356">
        <f>Table10[[#This Row],[gross]]-Table10[[#This Row],[budget]]</f>
        <v>71244774</v>
      </c>
    </row>
    <row r="357" spans="1:5" x14ac:dyDescent="0.3">
      <c r="A357" t="s">
        <v>6266</v>
      </c>
      <c r="B357">
        <v>141204016</v>
      </c>
      <c r="C357">
        <v>70000000</v>
      </c>
      <c r="D357">
        <v>71204016</v>
      </c>
      <c r="E357">
        <f>Table10[[#This Row],[gross]]-Table10[[#This Row],[budget]]</f>
        <v>71204016</v>
      </c>
    </row>
    <row r="358" spans="1:5" x14ac:dyDescent="0.3">
      <c r="A358" t="s">
        <v>514</v>
      </c>
      <c r="B358">
        <v>100422786</v>
      </c>
      <c r="C358">
        <v>30000000</v>
      </c>
      <c r="D358">
        <v>70422786</v>
      </c>
      <c r="E358">
        <f>Table10[[#This Row],[gross]]-Table10[[#This Row],[budget]]</f>
        <v>70422786</v>
      </c>
    </row>
    <row r="359" spans="1:5" x14ac:dyDescent="0.3">
      <c r="A359" t="s">
        <v>5576</v>
      </c>
      <c r="B359">
        <v>80150343</v>
      </c>
      <c r="C359">
        <v>10000000</v>
      </c>
      <c r="D359">
        <v>70150343</v>
      </c>
      <c r="E359">
        <f>Table10[[#This Row],[gross]]-Table10[[#This Row],[budget]]</f>
        <v>70150343</v>
      </c>
    </row>
    <row r="360" spans="1:5" x14ac:dyDescent="0.3">
      <c r="A360" t="s">
        <v>4018</v>
      </c>
      <c r="B360">
        <v>101470202</v>
      </c>
      <c r="C360">
        <v>32000000</v>
      </c>
      <c r="D360">
        <v>69470202</v>
      </c>
      <c r="E360">
        <f>Table10[[#This Row],[gross]]-Table10[[#This Row],[budget]]</f>
        <v>69470202</v>
      </c>
    </row>
    <row r="361" spans="1:5" x14ac:dyDescent="0.3">
      <c r="A361" t="s">
        <v>1463</v>
      </c>
      <c r="B361">
        <v>77413017</v>
      </c>
      <c r="C361">
        <v>8000000</v>
      </c>
      <c r="D361">
        <v>69413017</v>
      </c>
      <c r="E361">
        <f>Table10[[#This Row],[gross]]-Table10[[#This Row],[budget]]</f>
        <v>69413017</v>
      </c>
    </row>
    <row r="362" spans="1:5" x14ac:dyDescent="0.3">
      <c r="A362" t="s">
        <v>7123</v>
      </c>
      <c r="B362">
        <v>153288182</v>
      </c>
      <c r="C362">
        <v>84000000</v>
      </c>
      <c r="D362">
        <v>69288182</v>
      </c>
      <c r="E362">
        <f>Table10[[#This Row],[gross]]-Table10[[#This Row],[budget]]</f>
        <v>69288182</v>
      </c>
    </row>
    <row r="363" spans="1:5" x14ac:dyDescent="0.3">
      <c r="A363" t="s">
        <v>3084</v>
      </c>
      <c r="B363">
        <v>86049418</v>
      </c>
      <c r="C363">
        <v>17000000</v>
      </c>
      <c r="D363">
        <v>69049418</v>
      </c>
      <c r="E363">
        <f>Table10[[#This Row],[gross]]-Table10[[#This Row],[budget]]</f>
        <v>69049418</v>
      </c>
    </row>
    <row r="364" spans="1:5" x14ac:dyDescent="0.3">
      <c r="A364" t="s">
        <v>1202</v>
      </c>
      <c r="B364">
        <v>83025853</v>
      </c>
      <c r="C364">
        <v>14000000</v>
      </c>
      <c r="D364">
        <v>69025853</v>
      </c>
      <c r="E364">
        <f>Table10[[#This Row],[gross]]-Table10[[#This Row],[budget]]</f>
        <v>69025853</v>
      </c>
    </row>
    <row r="365" spans="1:5" x14ac:dyDescent="0.3">
      <c r="A365" t="s">
        <v>5776</v>
      </c>
      <c r="B365">
        <v>78845130</v>
      </c>
      <c r="C365">
        <v>10000000</v>
      </c>
      <c r="D365">
        <v>68845130</v>
      </c>
      <c r="E365">
        <f>Table10[[#This Row],[gross]]-Table10[[#This Row],[budget]]</f>
        <v>68845130</v>
      </c>
    </row>
    <row r="366" spans="1:5" x14ac:dyDescent="0.3">
      <c r="A366" t="s">
        <v>1898</v>
      </c>
      <c r="B366">
        <v>108706165</v>
      </c>
      <c r="C366">
        <v>40000000</v>
      </c>
      <c r="D366">
        <v>68706165</v>
      </c>
      <c r="E366">
        <f>Table10[[#This Row],[gross]]-Table10[[#This Row],[budget]]</f>
        <v>68706165</v>
      </c>
    </row>
    <row r="367" spans="1:5" x14ac:dyDescent="0.3">
      <c r="A367" t="s">
        <v>5578</v>
      </c>
      <c r="B367">
        <v>90636983</v>
      </c>
      <c r="C367">
        <v>22000000</v>
      </c>
      <c r="D367">
        <v>68636983</v>
      </c>
      <c r="E367">
        <f>Table10[[#This Row],[gross]]-Table10[[#This Row],[budget]]</f>
        <v>68636983</v>
      </c>
    </row>
    <row r="368" spans="1:5" x14ac:dyDescent="0.3">
      <c r="A368" t="s">
        <v>823</v>
      </c>
      <c r="B368">
        <v>93571803</v>
      </c>
      <c r="C368">
        <v>25000000</v>
      </c>
      <c r="D368">
        <v>68571803</v>
      </c>
      <c r="E368">
        <f>Table10[[#This Row],[gross]]-Table10[[#This Row],[budget]]</f>
        <v>68571803</v>
      </c>
    </row>
    <row r="369" spans="1:5" x14ac:dyDescent="0.3">
      <c r="A369" t="s">
        <v>2156</v>
      </c>
      <c r="B369">
        <v>268488329</v>
      </c>
      <c r="C369">
        <v>200000000</v>
      </c>
      <c r="D369">
        <v>68488329</v>
      </c>
      <c r="E369">
        <f>Table10[[#This Row],[gross]]-Table10[[#This Row],[budget]]</f>
        <v>68488329</v>
      </c>
    </row>
    <row r="370" spans="1:5" x14ac:dyDescent="0.3">
      <c r="A370" t="s">
        <v>3693</v>
      </c>
      <c r="B370">
        <v>102413606</v>
      </c>
      <c r="C370">
        <v>34000000</v>
      </c>
      <c r="D370">
        <v>68413606</v>
      </c>
      <c r="E370">
        <f>Table10[[#This Row],[gross]]-Table10[[#This Row],[budget]]</f>
        <v>68413606</v>
      </c>
    </row>
    <row r="371" spans="1:5" x14ac:dyDescent="0.3">
      <c r="A371" t="s">
        <v>199</v>
      </c>
      <c r="B371">
        <v>78900000</v>
      </c>
      <c r="C371">
        <v>11000000</v>
      </c>
      <c r="D371">
        <v>67900000</v>
      </c>
      <c r="E371">
        <f>Table10[[#This Row],[gross]]-Table10[[#This Row],[budget]]</f>
        <v>67900000</v>
      </c>
    </row>
    <row r="372" spans="1:5" x14ac:dyDescent="0.3">
      <c r="A372" t="s">
        <v>1205</v>
      </c>
      <c r="B372">
        <v>78900000</v>
      </c>
      <c r="C372">
        <v>11000000</v>
      </c>
      <c r="D372">
        <v>67900000</v>
      </c>
      <c r="E372">
        <f>Table10[[#This Row],[gross]]-Table10[[#This Row],[budget]]</f>
        <v>67900000</v>
      </c>
    </row>
    <row r="373" spans="1:5" x14ac:dyDescent="0.3">
      <c r="A373" t="s">
        <v>2749</v>
      </c>
      <c r="B373">
        <v>79568000</v>
      </c>
      <c r="C373">
        <v>12000000</v>
      </c>
      <c r="D373">
        <v>67568000</v>
      </c>
      <c r="E373">
        <f>Table10[[#This Row],[gross]]-Table10[[#This Row],[budget]]</f>
        <v>67568000</v>
      </c>
    </row>
    <row r="374" spans="1:5" x14ac:dyDescent="0.3">
      <c r="A374" t="s">
        <v>2474</v>
      </c>
      <c r="B374">
        <v>107458785</v>
      </c>
      <c r="C374">
        <v>40000000</v>
      </c>
      <c r="D374">
        <v>67458785</v>
      </c>
      <c r="E374">
        <f>Table10[[#This Row],[gross]]-Table10[[#This Row],[budget]]</f>
        <v>67458785</v>
      </c>
    </row>
    <row r="375" spans="1:5" x14ac:dyDescent="0.3">
      <c r="A375" t="s">
        <v>5106</v>
      </c>
      <c r="B375">
        <v>137340146</v>
      </c>
      <c r="C375">
        <v>70000000</v>
      </c>
      <c r="D375">
        <v>67340146</v>
      </c>
      <c r="E375">
        <f>Table10[[#This Row],[gross]]-Table10[[#This Row],[budget]]</f>
        <v>67340146</v>
      </c>
    </row>
    <row r="376" spans="1:5" x14ac:dyDescent="0.3">
      <c r="A376" t="s">
        <v>141</v>
      </c>
      <c r="B376">
        <v>100125340</v>
      </c>
      <c r="C376">
        <v>33000000</v>
      </c>
      <c r="D376">
        <v>67125340</v>
      </c>
      <c r="E376">
        <f>Table10[[#This Row],[gross]]-Table10[[#This Row],[budget]]</f>
        <v>67125340</v>
      </c>
    </row>
    <row r="377" spans="1:5" x14ac:dyDescent="0.3">
      <c r="A377" t="s">
        <v>250</v>
      </c>
      <c r="B377">
        <v>85200000</v>
      </c>
      <c r="C377">
        <v>18500000</v>
      </c>
      <c r="D377">
        <v>66700000</v>
      </c>
      <c r="E377">
        <f>Table10[[#This Row],[gross]]-Table10[[#This Row],[budget]]</f>
        <v>66700000</v>
      </c>
    </row>
    <row r="378" spans="1:5" x14ac:dyDescent="0.3">
      <c r="A378" t="s">
        <v>6267</v>
      </c>
      <c r="B378">
        <v>118683135</v>
      </c>
      <c r="C378">
        <v>52000000</v>
      </c>
      <c r="D378">
        <v>66683135</v>
      </c>
      <c r="E378">
        <f>Table10[[#This Row],[gross]]-Table10[[#This Row],[budget]]</f>
        <v>66683135</v>
      </c>
    </row>
    <row r="379" spans="1:5" x14ac:dyDescent="0.3">
      <c r="A379" t="s">
        <v>4740</v>
      </c>
      <c r="B379">
        <v>186336103</v>
      </c>
      <c r="C379">
        <v>120000000</v>
      </c>
      <c r="D379">
        <v>66336103</v>
      </c>
      <c r="E379">
        <f>Table10[[#This Row],[gross]]-Table10[[#This Row],[budget]]</f>
        <v>66336103</v>
      </c>
    </row>
    <row r="380" spans="1:5" x14ac:dyDescent="0.3">
      <c r="A380" t="s">
        <v>4408</v>
      </c>
      <c r="B380">
        <v>161317423</v>
      </c>
      <c r="C380">
        <v>95000000</v>
      </c>
      <c r="D380">
        <v>66317423</v>
      </c>
      <c r="E380">
        <f>Table10[[#This Row],[gross]]-Table10[[#This Row],[budget]]</f>
        <v>66317423</v>
      </c>
    </row>
    <row r="381" spans="1:5" x14ac:dyDescent="0.3">
      <c r="A381" t="s">
        <v>2475</v>
      </c>
      <c r="B381">
        <v>291021565</v>
      </c>
      <c r="C381">
        <v>225000000</v>
      </c>
      <c r="D381">
        <v>66021565</v>
      </c>
      <c r="E381">
        <f>Table10[[#This Row],[gross]]-Table10[[#This Row],[budget]]</f>
        <v>66021565</v>
      </c>
    </row>
    <row r="382" spans="1:5" x14ac:dyDescent="0.3">
      <c r="A382" t="s">
        <v>1902</v>
      </c>
      <c r="B382">
        <v>76600000</v>
      </c>
      <c r="C382">
        <v>10700000</v>
      </c>
      <c r="D382">
        <v>65900000</v>
      </c>
      <c r="E382">
        <f>Table10[[#This Row],[gross]]-Table10[[#This Row],[budget]]</f>
        <v>65900000</v>
      </c>
    </row>
    <row r="383" spans="1:5" x14ac:dyDescent="0.3">
      <c r="A383" t="s">
        <v>1902</v>
      </c>
      <c r="B383">
        <v>76600000</v>
      </c>
      <c r="C383">
        <v>10700000</v>
      </c>
      <c r="D383">
        <v>65900000</v>
      </c>
      <c r="E383">
        <f>Table10[[#This Row],[gross]]-Table10[[#This Row],[budget]]</f>
        <v>65900000</v>
      </c>
    </row>
    <row r="384" spans="1:5" x14ac:dyDescent="0.3">
      <c r="A384" t="s">
        <v>6097</v>
      </c>
      <c r="B384">
        <v>190871240</v>
      </c>
      <c r="C384">
        <v>125000000</v>
      </c>
      <c r="D384">
        <v>65871240</v>
      </c>
      <c r="E384">
        <f>Table10[[#This Row],[gross]]-Table10[[#This Row],[budget]]</f>
        <v>65871240</v>
      </c>
    </row>
    <row r="385" spans="1:5" x14ac:dyDescent="0.3">
      <c r="A385" t="s">
        <v>6097</v>
      </c>
      <c r="B385">
        <v>190871240</v>
      </c>
      <c r="C385">
        <v>125000000</v>
      </c>
      <c r="D385">
        <v>65871240</v>
      </c>
      <c r="E385">
        <f>Table10[[#This Row],[gross]]-Table10[[#This Row],[budget]]</f>
        <v>65871240</v>
      </c>
    </row>
    <row r="386" spans="1:5" x14ac:dyDescent="0.3">
      <c r="A386" t="s">
        <v>4019</v>
      </c>
      <c r="B386">
        <v>150832203</v>
      </c>
      <c r="C386">
        <v>85000000</v>
      </c>
      <c r="D386">
        <v>65832203</v>
      </c>
      <c r="E386">
        <f>Table10[[#This Row],[gross]]-Table10[[#This Row],[budget]]</f>
        <v>65832203</v>
      </c>
    </row>
    <row r="387" spans="1:5" x14ac:dyDescent="0.3">
      <c r="A387" t="s">
        <v>2478</v>
      </c>
      <c r="B387">
        <v>145771527</v>
      </c>
      <c r="C387">
        <v>80000000</v>
      </c>
      <c r="D387">
        <v>65771527</v>
      </c>
      <c r="E387">
        <f>Table10[[#This Row],[gross]]-Table10[[#This Row],[budget]]</f>
        <v>65771527</v>
      </c>
    </row>
    <row r="388" spans="1:5" x14ac:dyDescent="0.3">
      <c r="A388" t="s">
        <v>517</v>
      </c>
      <c r="B388">
        <v>125603360</v>
      </c>
      <c r="C388">
        <v>60000000</v>
      </c>
      <c r="D388">
        <v>65603360</v>
      </c>
      <c r="E388">
        <f>Table10[[#This Row],[gross]]-Table10[[#This Row],[budget]]</f>
        <v>65603360</v>
      </c>
    </row>
    <row r="389" spans="1:5" x14ac:dyDescent="0.3">
      <c r="A389" t="s">
        <v>5778</v>
      </c>
      <c r="B389">
        <v>140459099</v>
      </c>
      <c r="C389">
        <v>75000000</v>
      </c>
      <c r="D389">
        <v>65459099</v>
      </c>
      <c r="E389">
        <f>Table10[[#This Row],[gross]]-Table10[[#This Row],[budget]]</f>
        <v>65459099</v>
      </c>
    </row>
    <row r="390" spans="1:5" x14ac:dyDescent="0.3">
      <c r="A390" t="s">
        <v>5970</v>
      </c>
      <c r="B390">
        <v>91457688</v>
      </c>
      <c r="C390">
        <v>26000000</v>
      </c>
      <c r="D390">
        <v>65457688</v>
      </c>
      <c r="E390">
        <f>Table10[[#This Row],[gross]]-Table10[[#This Row],[budget]]</f>
        <v>65457688</v>
      </c>
    </row>
    <row r="391" spans="1:5" x14ac:dyDescent="0.3">
      <c r="A391" t="s">
        <v>4742</v>
      </c>
      <c r="B391">
        <v>82389560</v>
      </c>
      <c r="C391">
        <v>17000000</v>
      </c>
      <c r="D391">
        <v>65389560</v>
      </c>
      <c r="E391">
        <f>Table10[[#This Row],[gross]]-Table10[[#This Row],[budget]]</f>
        <v>65389560</v>
      </c>
    </row>
    <row r="392" spans="1:5" x14ac:dyDescent="0.3">
      <c r="A392" t="s">
        <v>2480</v>
      </c>
      <c r="B392">
        <v>82234139</v>
      </c>
      <c r="C392">
        <v>17000000</v>
      </c>
      <c r="D392">
        <v>65234139</v>
      </c>
      <c r="E392">
        <f>Table10[[#This Row],[gross]]-Table10[[#This Row],[budget]]</f>
        <v>65234139</v>
      </c>
    </row>
    <row r="393" spans="1:5" x14ac:dyDescent="0.3">
      <c r="A393" t="s">
        <v>681</v>
      </c>
      <c r="B393">
        <v>90135191</v>
      </c>
      <c r="C393">
        <v>25000000</v>
      </c>
      <c r="D393">
        <v>65135191</v>
      </c>
      <c r="E393">
        <f>Table10[[#This Row],[gross]]-Table10[[#This Row],[budget]]</f>
        <v>65135191</v>
      </c>
    </row>
    <row r="394" spans="1:5" x14ac:dyDescent="0.3">
      <c r="A394" t="s">
        <v>7124</v>
      </c>
      <c r="B394">
        <v>84518155</v>
      </c>
      <c r="C394">
        <v>20000000</v>
      </c>
      <c r="D394">
        <v>64518155</v>
      </c>
      <c r="E394">
        <f>Table10[[#This Row],[gross]]-Table10[[#This Row],[budget]]</f>
        <v>64518155</v>
      </c>
    </row>
    <row r="395" spans="1:5" x14ac:dyDescent="0.3">
      <c r="A395" t="s">
        <v>1905</v>
      </c>
      <c r="B395">
        <v>209364921</v>
      </c>
      <c r="C395">
        <v>145000000</v>
      </c>
      <c r="D395">
        <v>64364921</v>
      </c>
      <c r="E395">
        <f>Table10[[#This Row],[gross]]-Table10[[#This Row],[budget]]</f>
        <v>64364921</v>
      </c>
    </row>
    <row r="396" spans="1:5" x14ac:dyDescent="0.3">
      <c r="A396" t="s">
        <v>3695</v>
      </c>
      <c r="B396">
        <v>86930411</v>
      </c>
      <c r="C396">
        <v>23000000</v>
      </c>
      <c r="D396">
        <v>63930411</v>
      </c>
      <c r="E396">
        <f>Table10[[#This Row],[gross]]-Table10[[#This Row],[budget]]</f>
        <v>63930411</v>
      </c>
    </row>
    <row r="397" spans="1:5" x14ac:dyDescent="0.3">
      <c r="A397" t="s">
        <v>2750</v>
      </c>
      <c r="B397">
        <v>148313048</v>
      </c>
      <c r="C397">
        <v>85000000</v>
      </c>
      <c r="D397">
        <v>63313048</v>
      </c>
      <c r="E397">
        <f>Table10[[#This Row],[gross]]-Table10[[#This Row],[budget]]</f>
        <v>63313048</v>
      </c>
    </row>
    <row r="398" spans="1:5" x14ac:dyDescent="0.3">
      <c r="A398" t="s">
        <v>5382</v>
      </c>
      <c r="B398">
        <v>75074950</v>
      </c>
      <c r="C398">
        <v>12000000</v>
      </c>
      <c r="D398">
        <v>63074950</v>
      </c>
      <c r="E398">
        <f>Table10[[#This Row],[gross]]-Table10[[#This Row],[budget]]</f>
        <v>63074950</v>
      </c>
    </row>
    <row r="399" spans="1:5" x14ac:dyDescent="0.3">
      <c r="A399" t="s">
        <v>203</v>
      </c>
      <c r="B399">
        <v>162804648</v>
      </c>
      <c r="C399">
        <v>100000000</v>
      </c>
      <c r="D399">
        <v>62804648</v>
      </c>
      <c r="E399">
        <f>Table10[[#This Row],[gross]]-Table10[[#This Row],[budget]]</f>
        <v>62804648</v>
      </c>
    </row>
    <row r="400" spans="1:5" x14ac:dyDescent="0.3">
      <c r="A400" t="s">
        <v>2158</v>
      </c>
      <c r="B400">
        <v>93749203</v>
      </c>
      <c r="C400">
        <v>31000000</v>
      </c>
      <c r="D400">
        <v>62749203</v>
      </c>
      <c r="E400">
        <f>Table10[[#This Row],[gross]]-Table10[[#This Row],[budget]]</f>
        <v>62749203</v>
      </c>
    </row>
    <row r="401" spans="1:5" x14ac:dyDescent="0.3">
      <c r="A401" t="s">
        <v>2160</v>
      </c>
      <c r="B401">
        <v>82624961</v>
      </c>
      <c r="C401">
        <v>20000000</v>
      </c>
      <c r="D401">
        <v>62624961</v>
      </c>
      <c r="E401">
        <f>Table10[[#This Row],[gross]]-Table10[[#This Row],[budget]]</f>
        <v>62624961</v>
      </c>
    </row>
    <row r="402" spans="1:5" x14ac:dyDescent="0.3">
      <c r="A402" t="s">
        <v>4744</v>
      </c>
      <c r="B402">
        <v>71519230</v>
      </c>
      <c r="C402">
        <v>9000000</v>
      </c>
      <c r="D402">
        <v>62519230</v>
      </c>
      <c r="E402">
        <f>Table10[[#This Row],[gross]]-Table10[[#This Row],[budget]]</f>
        <v>62519230</v>
      </c>
    </row>
    <row r="403" spans="1:5" x14ac:dyDescent="0.3">
      <c r="A403" t="s">
        <v>980</v>
      </c>
      <c r="B403">
        <v>102310175</v>
      </c>
      <c r="C403">
        <v>40000000</v>
      </c>
      <c r="D403">
        <v>62310175</v>
      </c>
      <c r="E403">
        <f>Table10[[#This Row],[gross]]-Table10[[#This Row],[budget]]</f>
        <v>62310175</v>
      </c>
    </row>
    <row r="404" spans="1:5" x14ac:dyDescent="0.3">
      <c r="A404" t="s">
        <v>6642</v>
      </c>
      <c r="B404">
        <v>110000082</v>
      </c>
      <c r="C404">
        <v>48000000</v>
      </c>
      <c r="D404">
        <v>62000082</v>
      </c>
      <c r="E404">
        <f>Table10[[#This Row],[gross]]-Table10[[#This Row],[budget]]</f>
        <v>62000082</v>
      </c>
    </row>
    <row r="405" spans="1:5" x14ac:dyDescent="0.3">
      <c r="A405" t="s">
        <v>1694</v>
      </c>
      <c r="B405">
        <v>186830669</v>
      </c>
      <c r="C405">
        <v>125000000</v>
      </c>
      <c r="D405">
        <v>61830669</v>
      </c>
      <c r="E405">
        <f>Table10[[#This Row],[gross]]-Table10[[#This Row],[budget]]</f>
        <v>61830669</v>
      </c>
    </row>
    <row r="406" spans="1:5" x14ac:dyDescent="0.3">
      <c r="A406" t="s">
        <v>5580</v>
      </c>
      <c r="B406">
        <v>106807667</v>
      </c>
      <c r="C406">
        <v>45000000</v>
      </c>
      <c r="D406">
        <v>61807667</v>
      </c>
      <c r="E406">
        <f>Table10[[#This Row],[gross]]-Table10[[#This Row],[budget]]</f>
        <v>61807667</v>
      </c>
    </row>
    <row r="407" spans="1:5" x14ac:dyDescent="0.3">
      <c r="A407" t="s">
        <v>5581</v>
      </c>
      <c r="B407">
        <v>69800000</v>
      </c>
      <c r="C407">
        <v>8000000</v>
      </c>
      <c r="D407">
        <v>61800000</v>
      </c>
      <c r="E407">
        <f>Table10[[#This Row],[gross]]-Table10[[#This Row],[budget]]</f>
        <v>61800000</v>
      </c>
    </row>
    <row r="408" spans="1:5" x14ac:dyDescent="0.3">
      <c r="A408" t="s">
        <v>3088</v>
      </c>
      <c r="B408">
        <v>106793915</v>
      </c>
      <c r="C408">
        <v>45000000</v>
      </c>
      <c r="D408">
        <v>61793915</v>
      </c>
      <c r="E408">
        <f>Table10[[#This Row],[gross]]-Table10[[#This Row],[budget]]</f>
        <v>61793915</v>
      </c>
    </row>
    <row r="409" spans="1:5" x14ac:dyDescent="0.3">
      <c r="A409" t="s">
        <v>5108</v>
      </c>
      <c r="B409">
        <v>186739919</v>
      </c>
      <c r="C409">
        <v>125000000</v>
      </c>
      <c r="D409">
        <v>61739919</v>
      </c>
      <c r="E409">
        <f>Table10[[#This Row],[gross]]-Table10[[#This Row],[budget]]</f>
        <v>61739919</v>
      </c>
    </row>
    <row r="410" spans="1:5" x14ac:dyDescent="0.3">
      <c r="A410" t="s">
        <v>4410</v>
      </c>
      <c r="B410">
        <v>201573391</v>
      </c>
      <c r="C410">
        <v>140000000</v>
      </c>
      <c r="D410">
        <v>61573391</v>
      </c>
      <c r="E410">
        <f>Table10[[#This Row],[gross]]-Table10[[#This Row],[budget]]</f>
        <v>61573391</v>
      </c>
    </row>
    <row r="411" spans="1:5" x14ac:dyDescent="0.3">
      <c r="A411" t="s">
        <v>825</v>
      </c>
      <c r="B411">
        <v>121468960</v>
      </c>
      <c r="C411">
        <v>60000000</v>
      </c>
      <c r="D411">
        <v>61468960</v>
      </c>
      <c r="E411">
        <f>Table10[[#This Row],[gross]]-Table10[[#This Row],[budget]]</f>
        <v>61468960</v>
      </c>
    </row>
    <row r="412" spans="1:5" x14ac:dyDescent="0.3">
      <c r="A412" t="s">
        <v>6393</v>
      </c>
      <c r="B412">
        <v>64423650</v>
      </c>
      <c r="C412">
        <v>3000000</v>
      </c>
      <c r="D412">
        <v>61423650</v>
      </c>
      <c r="E412">
        <f>Table10[[#This Row],[gross]]-Table10[[#This Row],[budget]]</f>
        <v>61423650</v>
      </c>
    </row>
    <row r="413" spans="1:5" x14ac:dyDescent="0.3">
      <c r="A413" t="s">
        <v>3091</v>
      </c>
      <c r="B413">
        <v>241407328</v>
      </c>
      <c r="C413">
        <v>180000000</v>
      </c>
      <c r="D413">
        <v>61407328</v>
      </c>
      <c r="E413">
        <f>Table10[[#This Row],[gross]]-Table10[[#This Row],[budget]]</f>
        <v>61407328</v>
      </c>
    </row>
    <row r="414" spans="1:5" x14ac:dyDescent="0.3">
      <c r="A414" t="s">
        <v>3093</v>
      </c>
      <c r="B414">
        <v>87341380</v>
      </c>
      <c r="C414">
        <v>27000000</v>
      </c>
      <c r="D414">
        <v>60341380</v>
      </c>
      <c r="E414">
        <f>Table10[[#This Row],[gross]]-Table10[[#This Row],[budget]]</f>
        <v>60341380</v>
      </c>
    </row>
    <row r="415" spans="1:5" x14ac:dyDescent="0.3">
      <c r="A415" t="s">
        <v>2162</v>
      </c>
      <c r="B415">
        <v>62549000</v>
      </c>
      <c r="C415">
        <v>2300000</v>
      </c>
      <c r="D415">
        <v>60249000</v>
      </c>
      <c r="E415">
        <f>Table10[[#This Row],[gross]]-Table10[[#This Row],[budget]]</f>
        <v>60249000</v>
      </c>
    </row>
    <row r="416" spans="1:5" x14ac:dyDescent="0.3">
      <c r="A416" t="s">
        <v>3406</v>
      </c>
      <c r="B416">
        <v>72217000</v>
      </c>
      <c r="C416">
        <v>12000000</v>
      </c>
      <c r="D416">
        <v>60217000</v>
      </c>
      <c r="E416">
        <f>Table10[[#This Row],[gross]]-Table10[[#This Row],[budget]]</f>
        <v>60217000</v>
      </c>
    </row>
    <row r="417" spans="1:5" x14ac:dyDescent="0.3">
      <c r="A417" t="s">
        <v>3409</v>
      </c>
      <c r="B417">
        <v>80050171</v>
      </c>
      <c r="C417">
        <v>20000000</v>
      </c>
      <c r="D417">
        <v>60050171</v>
      </c>
      <c r="E417">
        <f>Table10[[#This Row],[gross]]-Table10[[#This Row],[budget]]</f>
        <v>60050171</v>
      </c>
    </row>
    <row r="418" spans="1:5" x14ac:dyDescent="0.3">
      <c r="A418" t="s">
        <v>3409</v>
      </c>
      <c r="B418">
        <v>80050171</v>
      </c>
      <c r="C418">
        <v>20000000</v>
      </c>
      <c r="D418">
        <v>60050171</v>
      </c>
      <c r="E418">
        <f>Table10[[#This Row],[gross]]-Table10[[#This Row],[budget]]</f>
        <v>60050171</v>
      </c>
    </row>
    <row r="419" spans="1:5" x14ac:dyDescent="0.3">
      <c r="A419" t="s">
        <v>3412</v>
      </c>
      <c r="B419">
        <v>122012710</v>
      </c>
      <c r="C419">
        <v>62000000</v>
      </c>
      <c r="D419">
        <v>60012710</v>
      </c>
      <c r="E419">
        <f>Table10[[#This Row],[gross]]-Table10[[#This Row],[budget]]</f>
        <v>60012710</v>
      </c>
    </row>
    <row r="420" spans="1:5" x14ac:dyDescent="0.3">
      <c r="A420" t="s">
        <v>7545</v>
      </c>
      <c r="B420">
        <v>73000942</v>
      </c>
      <c r="C420">
        <v>13000000</v>
      </c>
      <c r="D420">
        <v>60000942</v>
      </c>
      <c r="E420">
        <f>Table10[[#This Row],[gross]]-Table10[[#This Row],[budget]]</f>
        <v>60000942</v>
      </c>
    </row>
    <row r="421" spans="1:5" x14ac:dyDescent="0.3">
      <c r="A421" t="s">
        <v>5779</v>
      </c>
      <c r="B421">
        <v>69800000</v>
      </c>
      <c r="C421">
        <v>10000000</v>
      </c>
      <c r="D421">
        <v>59800000</v>
      </c>
      <c r="E421">
        <f>Table10[[#This Row],[gross]]-Table10[[#This Row],[budget]]</f>
        <v>59800000</v>
      </c>
    </row>
    <row r="422" spans="1:5" x14ac:dyDescent="0.3">
      <c r="A422" t="s">
        <v>4021</v>
      </c>
      <c r="B422">
        <v>134568845</v>
      </c>
      <c r="C422">
        <v>75000000</v>
      </c>
      <c r="D422">
        <v>59568845</v>
      </c>
      <c r="E422">
        <f>Table10[[#This Row],[gross]]-Table10[[#This Row],[budget]]</f>
        <v>59568845</v>
      </c>
    </row>
    <row r="423" spans="1:5" x14ac:dyDescent="0.3">
      <c r="A423" t="s">
        <v>1697</v>
      </c>
      <c r="B423">
        <v>71502303</v>
      </c>
      <c r="C423">
        <v>12000000</v>
      </c>
      <c r="D423">
        <v>59502303</v>
      </c>
      <c r="E423">
        <f>Table10[[#This Row],[gross]]-Table10[[#This Row],[budget]]</f>
        <v>59502303</v>
      </c>
    </row>
    <row r="424" spans="1:5" x14ac:dyDescent="0.3">
      <c r="A424" t="s">
        <v>4412</v>
      </c>
      <c r="B424">
        <v>76400000</v>
      </c>
      <c r="C424">
        <v>17000000</v>
      </c>
      <c r="D424">
        <v>59400000</v>
      </c>
      <c r="E424">
        <f>Table10[[#This Row],[gross]]-Table10[[#This Row],[budget]]</f>
        <v>59400000</v>
      </c>
    </row>
    <row r="425" spans="1:5" x14ac:dyDescent="0.3">
      <c r="A425" t="s">
        <v>4413</v>
      </c>
      <c r="B425">
        <v>64267897</v>
      </c>
      <c r="C425">
        <v>5000000</v>
      </c>
      <c r="D425">
        <v>59267897</v>
      </c>
      <c r="E425">
        <f>Table10[[#This Row],[gross]]-Table10[[#This Row],[budget]]</f>
        <v>59267897</v>
      </c>
    </row>
    <row r="426" spans="1:5" x14ac:dyDescent="0.3">
      <c r="A426" t="s">
        <v>1908</v>
      </c>
      <c r="B426">
        <v>134006721</v>
      </c>
      <c r="C426">
        <v>75000000</v>
      </c>
      <c r="D426">
        <v>59006721</v>
      </c>
      <c r="E426">
        <f>Table10[[#This Row],[gross]]-Table10[[#This Row],[budget]]</f>
        <v>59006721</v>
      </c>
    </row>
    <row r="427" spans="1:5" x14ac:dyDescent="0.3">
      <c r="A427" t="s">
        <v>1910</v>
      </c>
      <c r="B427">
        <v>83813460</v>
      </c>
      <c r="C427">
        <v>25000000</v>
      </c>
      <c r="D427">
        <v>58813460</v>
      </c>
      <c r="E427">
        <f>Table10[[#This Row],[gross]]-Table10[[#This Row],[budget]]</f>
        <v>58813460</v>
      </c>
    </row>
    <row r="428" spans="1:5" x14ac:dyDescent="0.3">
      <c r="A428" t="s">
        <v>5780</v>
      </c>
      <c r="B428">
        <v>198539855</v>
      </c>
      <c r="C428">
        <v>140000000</v>
      </c>
      <c r="D428">
        <v>58539855</v>
      </c>
      <c r="E428">
        <f>Table10[[#This Row],[gross]]-Table10[[#This Row],[budget]]</f>
        <v>58539855</v>
      </c>
    </row>
    <row r="429" spans="1:5" x14ac:dyDescent="0.3">
      <c r="A429" t="s">
        <v>6394</v>
      </c>
      <c r="B429">
        <v>110476776</v>
      </c>
      <c r="C429">
        <v>52000000</v>
      </c>
      <c r="D429">
        <v>58476776</v>
      </c>
      <c r="E429">
        <f>Table10[[#This Row],[gross]]-Table10[[#This Row],[budget]]</f>
        <v>58476776</v>
      </c>
    </row>
    <row r="430" spans="1:5" x14ac:dyDescent="0.3">
      <c r="A430" t="s">
        <v>6098</v>
      </c>
      <c r="B430">
        <v>68353550</v>
      </c>
      <c r="C430">
        <v>10000000</v>
      </c>
      <c r="D430">
        <v>58353550</v>
      </c>
      <c r="E430">
        <f>Table10[[#This Row],[gross]]-Table10[[#This Row],[budget]]</f>
        <v>58353550</v>
      </c>
    </row>
    <row r="431" spans="1:5" x14ac:dyDescent="0.3">
      <c r="A431" t="s">
        <v>1700</v>
      </c>
      <c r="B431">
        <v>73326666</v>
      </c>
      <c r="C431">
        <v>15000000</v>
      </c>
      <c r="D431">
        <v>58326666</v>
      </c>
      <c r="E431">
        <f>Table10[[#This Row],[gross]]-Table10[[#This Row],[budget]]</f>
        <v>58326666</v>
      </c>
    </row>
    <row r="432" spans="1:5" x14ac:dyDescent="0.3">
      <c r="A432" t="s">
        <v>7340</v>
      </c>
      <c r="B432">
        <v>123307945</v>
      </c>
      <c r="C432">
        <v>65000000</v>
      </c>
      <c r="D432">
        <v>58307945</v>
      </c>
      <c r="E432">
        <f>Table10[[#This Row],[gross]]-Table10[[#This Row],[budget]]</f>
        <v>58307945</v>
      </c>
    </row>
    <row r="433" spans="1:5" x14ac:dyDescent="0.3">
      <c r="A433" t="s">
        <v>2482</v>
      </c>
      <c r="B433">
        <v>84136909</v>
      </c>
      <c r="C433">
        <v>26000000</v>
      </c>
      <c r="D433">
        <v>58136909</v>
      </c>
      <c r="E433">
        <f>Table10[[#This Row],[gross]]-Table10[[#This Row],[budget]]</f>
        <v>58136909</v>
      </c>
    </row>
    <row r="434" spans="1:5" x14ac:dyDescent="0.3">
      <c r="A434" t="s">
        <v>7309</v>
      </c>
      <c r="B434">
        <v>133103929</v>
      </c>
      <c r="C434">
        <v>75000000</v>
      </c>
      <c r="D434">
        <v>58103929</v>
      </c>
      <c r="E434">
        <f>Table10[[#This Row],[gross]]-Table10[[#This Row],[budget]]</f>
        <v>58103929</v>
      </c>
    </row>
    <row r="435" spans="1:5" x14ac:dyDescent="0.3">
      <c r="A435" t="s">
        <v>4748</v>
      </c>
      <c r="B435">
        <v>70011073</v>
      </c>
      <c r="C435">
        <v>12000000</v>
      </c>
      <c r="D435">
        <v>58011073</v>
      </c>
      <c r="E435">
        <f>Table10[[#This Row],[gross]]-Table10[[#This Row],[budget]]</f>
        <v>58011073</v>
      </c>
    </row>
    <row r="436" spans="1:5" x14ac:dyDescent="0.3">
      <c r="A436" t="s">
        <v>827</v>
      </c>
      <c r="B436">
        <v>222487711</v>
      </c>
      <c r="C436">
        <v>165000000</v>
      </c>
      <c r="D436">
        <v>57487711</v>
      </c>
      <c r="E436">
        <f>Table10[[#This Row],[gross]]-Table10[[#This Row],[budget]]</f>
        <v>57487711</v>
      </c>
    </row>
    <row r="437" spans="1:5" x14ac:dyDescent="0.3">
      <c r="A437" t="s">
        <v>7081</v>
      </c>
      <c r="B437">
        <v>63231524</v>
      </c>
      <c r="C437">
        <v>6000000</v>
      </c>
      <c r="D437">
        <v>57231524</v>
      </c>
      <c r="E437">
        <f>Table10[[#This Row],[gross]]-Table10[[#This Row],[budget]]</f>
        <v>57231524</v>
      </c>
    </row>
    <row r="438" spans="1:5" x14ac:dyDescent="0.3">
      <c r="A438" t="s">
        <v>5383</v>
      </c>
      <c r="B438">
        <v>118153533</v>
      </c>
      <c r="C438">
        <v>61000000</v>
      </c>
      <c r="D438">
        <v>57153533</v>
      </c>
      <c r="E438">
        <f>Table10[[#This Row],[gross]]-Table10[[#This Row],[budget]]</f>
        <v>57153533</v>
      </c>
    </row>
    <row r="439" spans="1:5" x14ac:dyDescent="0.3">
      <c r="A439" t="s">
        <v>6644</v>
      </c>
      <c r="B439">
        <v>113006880</v>
      </c>
      <c r="C439">
        <v>56000000</v>
      </c>
      <c r="D439">
        <v>57006880</v>
      </c>
      <c r="E439">
        <f>Table10[[#This Row],[gross]]-Table10[[#This Row],[budget]]</f>
        <v>57006880</v>
      </c>
    </row>
    <row r="440" spans="1:5" x14ac:dyDescent="0.3">
      <c r="A440" t="s">
        <v>1208</v>
      </c>
      <c r="B440">
        <v>96917897</v>
      </c>
      <c r="C440">
        <v>40000000</v>
      </c>
      <c r="D440">
        <v>56917897</v>
      </c>
      <c r="E440">
        <f>Table10[[#This Row],[gross]]-Table10[[#This Row],[budget]]</f>
        <v>56917897</v>
      </c>
    </row>
    <row r="441" spans="1:5" x14ac:dyDescent="0.3">
      <c r="A441" t="s">
        <v>2165</v>
      </c>
      <c r="B441">
        <v>71897215</v>
      </c>
      <c r="C441">
        <v>15000000</v>
      </c>
      <c r="D441">
        <v>56897215</v>
      </c>
      <c r="E441">
        <f>Table10[[#This Row],[gross]]-Table10[[#This Row],[budget]]</f>
        <v>56897215</v>
      </c>
    </row>
    <row r="442" spans="1:5" x14ac:dyDescent="0.3">
      <c r="A442" t="s">
        <v>6269</v>
      </c>
      <c r="B442">
        <v>101702060</v>
      </c>
      <c r="C442">
        <v>45000000</v>
      </c>
      <c r="D442">
        <v>56702060</v>
      </c>
      <c r="E442">
        <f>Table10[[#This Row],[gross]]-Table10[[#This Row],[budget]]</f>
        <v>56702060</v>
      </c>
    </row>
    <row r="443" spans="1:5" x14ac:dyDescent="0.3">
      <c r="A443" t="s">
        <v>4024</v>
      </c>
      <c r="B443">
        <v>206456431</v>
      </c>
      <c r="C443">
        <v>150000000</v>
      </c>
      <c r="D443">
        <v>56456431</v>
      </c>
      <c r="E443">
        <f>Table10[[#This Row],[gross]]-Table10[[#This Row],[budget]]</f>
        <v>56456431</v>
      </c>
    </row>
    <row r="444" spans="1:5" x14ac:dyDescent="0.3">
      <c r="A444" t="s">
        <v>4415</v>
      </c>
      <c r="B444">
        <v>136448821</v>
      </c>
      <c r="C444">
        <v>80000000</v>
      </c>
      <c r="D444">
        <v>56448821</v>
      </c>
      <c r="E444">
        <f>Table10[[#This Row],[gross]]-Table10[[#This Row],[budget]]</f>
        <v>56448821</v>
      </c>
    </row>
    <row r="445" spans="1:5" x14ac:dyDescent="0.3">
      <c r="A445" t="s">
        <v>684</v>
      </c>
      <c r="B445">
        <v>206435493</v>
      </c>
      <c r="C445">
        <v>150000000</v>
      </c>
      <c r="D445">
        <v>56435493</v>
      </c>
      <c r="E445">
        <f>Table10[[#This Row],[gross]]-Table10[[#This Row],[budget]]</f>
        <v>56435493</v>
      </c>
    </row>
    <row r="446" spans="1:5" x14ac:dyDescent="0.3">
      <c r="A446" t="s">
        <v>521</v>
      </c>
      <c r="B446">
        <v>70906973</v>
      </c>
      <c r="C446">
        <v>14600000</v>
      </c>
      <c r="D446">
        <v>56306973</v>
      </c>
      <c r="E446">
        <f>Table10[[#This Row],[gross]]-Table10[[#This Row],[budget]]</f>
        <v>56306973</v>
      </c>
    </row>
    <row r="447" spans="1:5" x14ac:dyDescent="0.3">
      <c r="A447" t="s">
        <v>2483</v>
      </c>
      <c r="B447">
        <v>87100000</v>
      </c>
      <c r="C447">
        <v>31000000</v>
      </c>
      <c r="D447">
        <v>56100000</v>
      </c>
      <c r="E447">
        <f>Table10[[#This Row],[gross]]-Table10[[#This Row],[budget]]</f>
        <v>56100000</v>
      </c>
    </row>
    <row r="448" spans="1:5" x14ac:dyDescent="0.3">
      <c r="A448" t="s">
        <v>2484</v>
      </c>
      <c r="B448">
        <v>70001698</v>
      </c>
      <c r="C448">
        <v>14000000</v>
      </c>
      <c r="D448">
        <v>56001698</v>
      </c>
      <c r="E448">
        <f>Table10[[#This Row],[gross]]-Table10[[#This Row],[budget]]</f>
        <v>56001698</v>
      </c>
    </row>
    <row r="449" spans="1:5" x14ac:dyDescent="0.3">
      <c r="A449" t="s">
        <v>5109</v>
      </c>
      <c r="B449">
        <v>105807520</v>
      </c>
      <c r="C449">
        <v>50000000</v>
      </c>
      <c r="D449">
        <v>55807520</v>
      </c>
      <c r="E449">
        <f>Table10[[#This Row],[gross]]-Table10[[#This Row],[budget]]</f>
        <v>55807520</v>
      </c>
    </row>
    <row r="450" spans="1:5" x14ac:dyDescent="0.3">
      <c r="A450" t="s">
        <v>4750</v>
      </c>
      <c r="B450">
        <v>100768056</v>
      </c>
      <c r="C450">
        <v>45000000</v>
      </c>
      <c r="D450">
        <v>55768056</v>
      </c>
      <c r="E450">
        <f>Table10[[#This Row],[gross]]-Table10[[#This Row],[budget]]</f>
        <v>55768056</v>
      </c>
    </row>
    <row r="451" spans="1:5" x14ac:dyDescent="0.3">
      <c r="A451" t="s">
        <v>1913</v>
      </c>
      <c r="B451">
        <v>95720716</v>
      </c>
      <c r="C451">
        <v>40000000</v>
      </c>
      <c r="D451">
        <v>55720716</v>
      </c>
      <c r="E451">
        <f>Table10[[#This Row],[gross]]-Table10[[#This Row],[budget]]</f>
        <v>55720716</v>
      </c>
    </row>
    <row r="452" spans="1:5" x14ac:dyDescent="0.3">
      <c r="A452" t="s">
        <v>3096</v>
      </c>
      <c r="B452">
        <v>75597042</v>
      </c>
      <c r="C452">
        <v>20000000</v>
      </c>
      <c r="D452">
        <v>55597042</v>
      </c>
      <c r="E452">
        <f>Table10[[#This Row],[gross]]-Table10[[#This Row],[budget]]</f>
        <v>55597042</v>
      </c>
    </row>
    <row r="453" spans="1:5" x14ac:dyDescent="0.3">
      <c r="A453" t="s">
        <v>3098</v>
      </c>
      <c r="B453">
        <v>85416609</v>
      </c>
      <c r="C453">
        <v>30000000</v>
      </c>
      <c r="D453">
        <v>55416609</v>
      </c>
      <c r="E453">
        <f>Table10[[#This Row],[gross]]-Table10[[#This Row],[budget]]</f>
        <v>55416609</v>
      </c>
    </row>
    <row r="454" spans="1:5" x14ac:dyDescent="0.3">
      <c r="A454" t="s">
        <v>4417</v>
      </c>
      <c r="B454">
        <v>155370362</v>
      </c>
      <c r="C454">
        <v>100000000</v>
      </c>
      <c r="D454">
        <v>55370362</v>
      </c>
      <c r="E454">
        <f>Table10[[#This Row],[gross]]-Table10[[#This Row],[budget]]</f>
        <v>55370362</v>
      </c>
    </row>
    <row r="455" spans="1:5" x14ac:dyDescent="0.3">
      <c r="A455" t="s">
        <v>321</v>
      </c>
      <c r="B455">
        <v>205343774</v>
      </c>
      <c r="C455">
        <v>150000000</v>
      </c>
      <c r="D455">
        <v>55343774</v>
      </c>
      <c r="E455">
        <f>Table10[[#This Row],[gross]]-Table10[[#This Row],[budget]]</f>
        <v>55343774</v>
      </c>
    </row>
    <row r="456" spans="1:5" x14ac:dyDescent="0.3">
      <c r="A456" t="s">
        <v>6506</v>
      </c>
      <c r="B456">
        <v>72219395</v>
      </c>
      <c r="C456">
        <v>17000000</v>
      </c>
      <c r="D456">
        <v>55219395</v>
      </c>
      <c r="E456">
        <f>Table10[[#This Row],[gross]]-Table10[[#This Row],[budget]]</f>
        <v>55219395</v>
      </c>
    </row>
    <row r="457" spans="1:5" x14ac:dyDescent="0.3">
      <c r="A457" t="s">
        <v>1466</v>
      </c>
      <c r="B457">
        <v>92173235</v>
      </c>
      <c r="C457">
        <v>37000000</v>
      </c>
      <c r="D457">
        <v>55173235</v>
      </c>
      <c r="E457">
        <f>Table10[[#This Row],[gross]]-Table10[[#This Row],[budget]]</f>
        <v>55173235</v>
      </c>
    </row>
    <row r="458" spans="1:5" x14ac:dyDescent="0.3">
      <c r="A458" t="s">
        <v>6395</v>
      </c>
      <c r="B458">
        <v>95149435</v>
      </c>
      <c r="C458">
        <v>40000000</v>
      </c>
      <c r="D458">
        <v>55149435</v>
      </c>
      <c r="E458">
        <f>Table10[[#This Row],[gross]]-Table10[[#This Row],[budget]]</f>
        <v>55149435</v>
      </c>
    </row>
    <row r="459" spans="1:5" x14ac:dyDescent="0.3">
      <c r="A459" t="s">
        <v>4026</v>
      </c>
      <c r="B459">
        <v>75072454</v>
      </c>
      <c r="C459">
        <v>20000000</v>
      </c>
      <c r="D459">
        <v>55072454</v>
      </c>
      <c r="E459">
        <f>Table10[[#This Row],[gross]]-Table10[[#This Row],[budget]]</f>
        <v>55072454</v>
      </c>
    </row>
    <row r="460" spans="1:5" x14ac:dyDescent="0.3">
      <c r="A460" t="s">
        <v>3102</v>
      </c>
      <c r="B460">
        <v>80034302</v>
      </c>
      <c r="C460">
        <v>25000000</v>
      </c>
      <c r="D460">
        <v>55034302</v>
      </c>
      <c r="E460">
        <f>Table10[[#This Row],[gross]]-Table10[[#This Row],[budget]]</f>
        <v>55034302</v>
      </c>
    </row>
    <row r="461" spans="1:5" x14ac:dyDescent="0.3">
      <c r="A461" t="s">
        <v>1703</v>
      </c>
      <c r="B461">
        <v>95001343</v>
      </c>
      <c r="C461">
        <v>40000000</v>
      </c>
      <c r="D461">
        <v>55001343</v>
      </c>
      <c r="E461">
        <f>Table10[[#This Row],[gross]]-Table10[[#This Row],[budget]]</f>
        <v>55001343</v>
      </c>
    </row>
    <row r="462" spans="1:5" x14ac:dyDescent="0.3">
      <c r="A462" t="s">
        <v>830</v>
      </c>
      <c r="B462">
        <v>72000000</v>
      </c>
      <c r="C462">
        <v>17000000</v>
      </c>
      <c r="D462">
        <v>55000000</v>
      </c>
      <c r="E462">
        <f>Table10[[#This Row],[gross]]-Table10[[#This Row],[budget]]</f>
        <v>55000000</v>
      </c>
    </row>
    <row r="463" spans="1:5" x14ac:dyDescent="0.3">
      <c r="A463" t="s">
        <v>6100</v>
      </c>
      <c r="B463">
        <v>79817937</v>
      </c>
      <c r="C463">
        <v>25000000</v>
      </c>
      <c r="D463">
        <v>54817937</v>
      </c>
      <c r="E463">
        <f>Table10[[#This Row],[gross]]-Table10[[#This Row],[budget]]</f>
        <v>54817937</v>
      </c>
    </row>
    <row r="464" spans="1:5" x14ac:dyDescent="0.3">
      <c r="A464" t="s">
        <v>3105</v>
      </c>
      <c r="B464">
        <v>63600000</v>
      </c>
      <c r="C464">
        <v>9000000</v>
      </c>
      <c r="D464">
        <v>54600000</v>
      </c>
      <c r="E464">
        <f>Table10[[#This Row],[gross]]-Table10[[#This Row],[budget]]</f>
        <v>54600000</v>
      </c>
    </row>
    <row r="465" spans="1:5" x14ac:dyDescent="0.3">
      <c r="A465" t="s">
        <v>1705</v>
      </c>
      <c r="B465">
        <v>119412921</v>
      </c>
      <c r="C465">
        <v>65000000</v>
      </c>
      <c r="D465">
        <v>54412921</v>
      </c>
      <c r="E465">
        <f>Table10[[#This Row],[gross]]-Table10[[#This Row],[budget]]</f>
        <v>54412921</v>
      </c>
    </row>
    <row r="466" spans="1:5" x14ac:dyDescent="0.3">
      <c r="A466" t="s">
        <v>3698</v>
      </c>
      <c r="B466">
        <v>108200000</v>
      </c>
      <c r="C466">
        <v>54000000</v>
      </c>
      <c r="D466">
        <v>54200000</v>
      </c>
      <c r="E466">
        <f>Table10[[#This Row],[gross]]-Table10[[#This Row],[budget]]</f>
        <v>54200000</v>
      </c>
    </row>
    <row r="467" spans="1:5" x14ac:dyDescent="0.3">
      <c r="A467" t="s">
        <v>4751</v>
      </c>
      <c r="B467">
        <v>114195633</v>
      </c>
      <c r="C467">
        <v>60000000</v>
      </c>
      <c r="D467">
        <v>54195633</v>
      </c>
      <c r="E467">
        <f>Table10[[#This Row],[gross]]-Table10[[#This Row],[budget]]</f>
        <v>54195633</v>
      </c>
    </row>
    <row r="468" spans="1:5" x14ac:dyDescent="0.3">
      <c r="A468" t="s">
        <v>3108</v>
      </c>
      <c r="B468">
        <v>94125426</v>
      </c>
      <c r="C468">
        <v>40000000</v>
      </c>
      <c r="D468">
        <v>54125426</v>
      </c>
      <c r="E468">
        <f>Table10[[#This Row],[gross]]-Table10[[#This Row],[budget]]</f>
        <v>54125426</v>
      </c>
    </row>
    <row r="469" spans="1:5" x14ac:dyDescent="0.3">
      <c r="A469" t="s">
        <v>1211</v>
      </c>
      <c r="B469">
        <v>55153403</v>
      </c>
      <c r="C469">
        <v>1200000</v>
      </c>
      <c r="D469">
        <v>53953403</v>
      </c>
      <c r="E469">
        <f>Table10[[#This Row],[gross]]-Table10[[#This Row],[budget]]</f>
        <v>53953403</v>
      </c>
    </row>
    <row r="470" spans="1:5" x14ac:dyDescent="0.3">
      <c r="A470" t="s">
        <v>5112</v>
      </c>
      <c r="B470">
        <v>93952276</v>
      </c>
      <c r="C470">
        <v>40000000</v>
      </c>
      <c r="D470">
        <v>53952276</v>
      </c>
      <c r="E470">
        <f>Table10[[#This Row],[gross]]-Table10[[#This Row],[budget]]</f>
        <v>53952276</v>
      </c>
    </row>
    <row r="471" spans="1:5" x14ac:dyDescent="0.3">
      <c r="A471" t="s">
        <v>3415</v>
      </c>
      <c r="B471">
        <v>68856263</v>
      </c>
      <c r="C471">
        <v>15000000</v>
      </c>
      <c r="D471">
        <v>53856263</v>
      </c>
      <c r="E471">
        <f>Table10[[#This Row],[gross]]-Table10[[#This Row],[budget]]</f>
        <v>53856263</v>
      </c>
    </row>
    <row r="472" spans="1:5" x14ac:dyDescent="0.3">
      <c r="A472" t="s">
        <v>6734</v>
      </c>
      <c r="B472">
        <v>133668525</v>
      </c>
      <c r="C472">
        <v>80000000</v>
      </c>
      <c r="D472">
        <v>53668525</v>
      </c>
      <c r="E472">
        <f>Table10[[#This Row],[gross]]-Table10[[#This Row],[budget]]</f>
        <v>53668525</v>
      </c>
    </row>
    <row r="473" spans="1:5" x14ac:dyDescent="0.3">
      <c r="A473" t="s">
        <v>5972</v>
      </c>
      <c r="B473">
        <v>78656813</v>
      </c>
      <c r="C473">
        <v>25000000</v>
      </c>
      <c r="D473">
        <v>53656813</v>
      </c>
      <c r="E473">
        <f>Table10[[#This Row],[gross]]-Table10[[#This Row],[budget]]</f>
        <v>53656813</v>
      </c>
    </row>
    <row r="474" spans="1:5" x14ac:dyDescent="0.3">
      <c r="A474" t="s">
        <v>3110</v>
      </c>
      <c r="B474">
        <v>143618384</v>
      </c>
      <c r="C474">
        <v>90000000</v>
      </c>
      <c r="D474">
        <v>53618384</v>
      </c>
      <c r="E474">
        <f>Table10[[#This Row],[gross]]-Table10[[#This Row],[budget]]</f>
        <v>53618384</v>
      </c>
    </row>
    <row r="475" spans="1:5" x14ac:dyDescent="0.3">
      <c r="A475" t="s">
        <v>1916</v>
      </c>
      <c r="B475">
        <v>65500000</v>
      </c>
      <c r="C475">
        <v>12000000</v>
      </c>
      <c r="D475">
        <v>53500000</v>
      </c>
      <c r="E475">
        <f>Table10[[#This Row],[gross]]-Table10[[#This Row],[budget]]</f>
        <v>53500000</v>
      </c>
    </row>
    <row r="476" spans="1:5" x14ac:dyDescent="0.3">
      <c r="A476" t="s">
        <v>4030</v>
      </c>
      <c r="B476">
        <v>70492685</v>
      </c>
      <c r="C476">
        <v>17000000</v>
      </c>
      <c r="D476">
        <v>53492685</v>
      </c>
      <c r="E476">
        <f>Table10[[#This Row],[gross]]-Table10[[#This Row],[budget]]</f>
        <v>53492685</v>
      </c>
    </row>
    <row r="477" spans="1:5" x14ac:dyDescent="0.3">
      <c r="A477" t="s">
        <v>399</v>
      </c>
      <c r="B477">
        <v>81350242</v>
      </c>
      <c r="C477">
        <v>28000000</v>
      </c>
      <c r="D477">
        <v>53350242</v>
      </c>
      <c r="E477">
        <f>Table10[[#This Row],[gross]]-Table10[[#This Row],[budget]]</f>
        <v>53350242</v>
      </c>
    </row>
    <row r="478" spans="1:5" x14ac:dyDescent="0.3">
      <c r="A478" t="s">
        <v>6270</v>
      </c>
      <c r="B478">
        <v>63319509</v>
      </c>
      <c r="C478">
        <v>10000000</v>
      </c>
      <c r="D478">
        <v>53319509</v>
      </c>
      <c r="E478">
        <f>Table10[[#This Row],[gross]]-Table10[[#This Row],[budget]]</f>
        <v>53319509</v>
      </c>
    </row>
    <row r="479" spans="1:5" x14ac:dyDescent="0.3">
      <c r="A479" t="s">
        <v>2487</v>
      </c>
      <c r="B479">
        <v>58800000</v>
      </c>
      <c r="C479">
        <v>5500000</v>
      </c>
      <c r="D479">
        <v>53300000</v>
      </c>
      <c r="E479">
        <f>Table10[[#This Row],[gross]]-Table10[[#This Row],[budget]]</f>
        <v>53300000</v>
      </c>
    </row>
    <row r="480" spans="1:5" x14ac:dyDescent="0.3">
      <c r="A480" t="s">
        <v>6101</v>
      </c>
      <c r="B480">
        <v>63270259</v>
      </c>
      <c r="C480">
        <v>10000000</v>
      </c>
      <c r="D480">
        <v>53270259</v>
      </c>
      <c r="E480">
        <f>Table10[[#This Row],[gross]]-Table10[[#This Row],[budget]]</f>
        <v>53270259</v>
      </c>
    </row>
    <row r="481" spans="1:5" x14ac:dyDescent="0.3">
      <c r="A481" t="s">
        <v>4754</v>
      </c>
      <c r="B481">
        <v>65269010</v>
      </c>
      <c r="C481">
        <v>12000000</v>
      </c>
      <c r="D481">
        <v>53269010</v>
      </c>
      <c r="E481">
        <f>Table10[[#This Row],[gross]]-Table10[[#This Row],[budget]]</f>
        <v>53269010</v>
      </c>
    </row>
    <row r="482" spans="1:5" x14ac:dyDescent="0.3">
      <c r="A482" t="s">
        <v>5384</v>
      </c>
      <c r="B482">
        <v>128200012</v>
      </c>
      <c r="C482">
        <v>75000000</v>
      </c>
      <c r="D482">
        <v>53200012</v>
      </c>
      <c r="E482">
        <f>Table10[[#This Row],[gross]]-Table10[[#This Row],[budget]]</f>
        <v>53200012</v>
      </c>
    </row>
    <row r="483" spans="1:5" x14ac:dyDescent="0.3">
      <c r="A483" t="s">
        <v>4756</v>
      </c>
      <c r="B483">
        <v>68525609</v>
      </c>
      <c r="C483">
        <v>15600000</v>
      </c>
      <c r="D483">
        <v>52925609</v>
      </c>
      <c r="E483">
        <f>Table10[[#This Row],[gross]]-Table10[[#This Row],[budget]]</f>
        <v>52925609</v>
      </c>
    </row>
    <row r="484" spans="1:5" x14ac:dyDescent="0.3">
      <c r="A484" t="s">
        <v>2753</v>
      </c>
      <c r="B484">
        <v>64572496</v>
      </c>
      <c r="C484">
        <v>12000000</v>
      </c>
      <c r="D484">
        <v>52572496</v>
      </c>
      <c r="E484">
        <f>Table10[[#This Row],[gross]]-Table10[[#This Row],[budget]]</f>
        <v>52572496</v>
      </c>
    </row>
    <row r="485" spans="1:5" x14ac:dyDescent="0.3">
      <c r="A485" t="s">
        <v>3701</v>
      </c>
      <c r="B485">
        <v>53991137</v>
      </c>
      <c r="C485">
        <v>1500000</v>
      </c>
      <c r="D485">
        <v>52491137</v>
      </c>
      <c r="E485">
        <f>Table10[[#This Row],[gross]]-Table10[[#This Row],[budget]]</f>
        <v>52491137</v>
      </c>
    </row>
    <row r="486" spans="1:5" x14ac:dyDescent="0.3">
      <c r="A486" t="s">
        <v>401</v>
      </c>
      <c r="B486">
        <v>217387997</v>
      </c>
      <c r="C486">
        <v>165000000</v>
      </c>
      <c r="D486">
        <v>52387997</v>
      </c>
      <c r="E486">
        <f>Table10[[#This Row],[gross]]-Table10[[#This Row],[budget]]</f>
        <v>52387997</v>
      </c>
    </row>
    <row r="487" spans="1:5" x14ac:dyDescent="0.3">
      <c r="A487" t="s">
        <v>6271</v>
      </c>
      <c r="B487">
        <v>70360285</v>
      </c>
      <c r="C487">
        <v>18000000</v>
      </c>
      <c r="D487">
        <v>52360285</v>
      </c>
      <c r="E487">
        <f>Table10[[#This Row],[gross]]-Table10[[#This Row],[budget]]</f>
        <v>52360285</v>
      </c>
    </row>
    <row r="488" spans="1:5" x14ac:dyDescent="0.3">
      <c r="A488" t="s">
        <v>2488</v>
      </c>
      <c r="B488">
        <v>237282182</v>
      </c>
      <c r="C488">
        <v>185000000</v>
      </c>
      <c r="D488">
        <v>52282182</v>
      </c>
      <c r="E488">
        <f>Table10[[#This Row],[gross]]-Table10[[#This Row],[budget]]</f>
        <v>52282182</v>
      </c>
    </row>
    <row r="489" spans="1:5" x14ac:dyDescent="0.3">
      <c r="A489" t="s">
        <v>5782</v>
      </c>
      <c r="B489">
        <v>77264926</v>
      </c>
      <c r="C489">
        <v>25000000</v>
      </c>
      <c r="D489">
        <v>52264926</v>
      </c>
      <c r="E489">
        <f>Table10[[#This Row],[gross]]-Table10[[#This Row],[budget]]</f>
        <v>52264926</v>
      </c>
    </row>
    <row r="490" spans="1:5" x14ac:dyDescent="0.3">
      <c r="A490" t="s">
        <v>7362</v>
      </c>
      <c r="B490">
        <v>53245055</v>
      </c>
      <c r="C490">
        <v>1000000</v>
      </c>
      <c r="D490">
        <v>52245055</v>
      </c>
      <c r="E490">
        <f>Table10[[#This Row],[gross]]-Table10[[#This Row],[budget]]</f>
        <v>52245055</v>
      </c>
    </row>
    <row r="491" spans="1:5" x14ac:dyDescent="0.3">
      <c r="A491" t="s">
        <v>2167</v>
      </c>
      <c r="B491">
        <v>187165546</v>
      </c>
      <c r="C491">
        <v>135000000</v>
      </c>
      <c r="D491">
        <v>52165546</v>
      </c>
      <c r="E491">
        <f>Table10[[#This Row],[gross]]-Table10[[#This Row],[budget]]</f>
        <v>52165546</v>
      </c>
    </row>
    <row r="492" spans="1:5" x14ac:dyDescent="0.3">
      <c r="A492" t="s">
        <v>6273</v>
      </c>
      <c r="B492">
        <v>82163317</v>
      </c>
      <c r="C492">
        <v>30000000</v>
      </c>
      <c r="D492">
        <v>52163317</v>
      </c>
      <c r="E492">
        <f>Table10[[#This Row],[gross]]-Table10[[#This Row],[budget]]</f>
        <v>52163317</v>
      </c>
    </row>
    <row r="493" spans="1:5" x14ac:dyDescent="0.3">
      <c r="A493" t="s">
        <v>833</v>
      </c>
      <c r="B493">
        <v>107100855</v>
      </c>
      <c r="C493">
        <v>55000000</v>
      </c>
      <c r="D493">
        <v>52100855</v>
      </c>
      <c r="E493">
        <f>Table10[[#This Row],[gross]]-Table10[[#This Row],[budget]]</f>
        <v>52100855</v>
      </c>
    </row>
    <row r="494" spans="1:5" x14ac:dyDescent="0.3">
      <c r="A494" t="s">
        <v>1215</v>
      </c>
      <c r="B494">
        <v>75590286</v>
      </c>
      <c r="C494">
        <v>23600000</v>
      </c>
      <c r="D494">
        <v>51990286</v>
      </c>
      <c r="E494">
        <f>Table10[[#This Row],[gross]]-Table10[[#This Row],[budget]]</f>
        <v>51990286</v>
      </c>
    </row>
    <row r="495" spans="1:5" x14ac:dyDescent="0.3">
      <c r="A495" t="s">
        <v>1707</v>
      </c>
      <c r="B495">
        <v>301956980</v>
      </c>
      <c r="C495">
        <v>250000000</v>
      </c>
      <c r="D495">
        <v>51956980</v>
      </c>
      <c r="E495">
        <f>Table10[[#This Row],[gross]]-Table10[[#This Row],[budget]]</f>
        <v>51956980</v>
      </c>
    </row>
    <row r="496" spans="1:5" x14ac:dyDescent="0.3">
      <c r="A496" t="s">
        <v>835</v>
      </c>
      <c r="B496">
        <v>59889948</v>
      </c>
      <c r="C496">
        <v>8000000</v>
      </c>
      <c r="D496">
        <v>51889948</v>
      </c>
      <c r="E496">
        <f>Table10[[#This Row],[gross]]-Table10[[#This Row],[budget]]</f>
        <v>51889948</v>
      </c>
    </row>
    <row r="497" spans="1:5" x14ac:dyDescent="0.3">
      <c r="A497" t="s">
        <v>1917</v>
      </c>
      <c r="B497">
        <v>78651430</v>
      </c>
      <c r="C497">
        <v>27000000</v>
      </c>
      <c r="D497">
        <v>51651430</v>
      </c>
      <c r="E497">
        <f>Table10[[#This Row],[gross]]-Table10[[#This Row],[budget]]</f>
        <v>51651430</v>
      </c>
    </row>
    <row r="498" spans="1:5" x14ac:dyDescent="0.3">
      <c r="A498" t="s">
        <v>3416</v>
      </c>
      <c r="B498">
        <v>56536016</v>
      </c>
      <c r="C498">
        <v>4900000</v>
      </c>
      <c r="D498">
        <v>51636016</v>
      </c>
      <c r="E498">
        <f>Table10[[#This Row],[gross]]-Table10[[#This Row],[budget]]</f>
        <v>51636016</v>
      </c>
    </row>
    <row r="499" spans="1:5" x14ac:dyDescent="0.3">
      <c r="A499" t="s">
        <v>5582</v>
      </c>
      <c r="B499">
        <v>71588220</v>
      </c>
      <c r="C499">
        <v>20000000</v>
      </c>
      <c r="D499">
        <v>51588220</v>
      </c>
      <c r="E499">
        <f>Table10[[#This Row],[gross]]-Table10[[#This Row],[budget]]</f>
        <v>51588220</v>
      </c>
    </row>
    <row r="500" spans="1:5" x14ac:dyDescent="0.3">
      <c r="A500" t="s">
        <v>984</v>
      </c>
      <c r="B500">
        <v>57504069</v>
      </c>
      <c r="C500">
        <v>6000000</v>
      </c>
      <c r="D500">
        <v>51504069</v>
      </c>
      <c r="E500">
        <f>Table10[[#This Row],[gross]]-Table10[[#This Row],[budget]]</f>
        <v>51504069</v>
      </c>
    </row>
    <row r="501" spans="1:5" x14ac:dyDescent="0.3">
      <c r="A501" t="s">
        <v>1217</v>
      </c>
      <c r="B501">
        <v>77324422</v>
      </c>
      <c r="C501">
        <v>26000000</v>
      </c>
      <c r="D501">
        <v>51324422</v>
      </c>
      <c r="E501">
        <f>Table10[[#This Row],[gross]]-Table10[[#This Row],[budget]]</f>
        <v>51324422</v>
      </c>
    </row>
    <row r="502" spans="1:5" x14ac:dyDescent="0.3">
      <c r="A502" t="s">
        <v>836</v>
      </c>
      <c r="B502">
        <v>76270454</v>
      </c>
      <c r="C502">
        <v>25000000</v>
      </c>
      <c r="D502">
        <v>51270454</v>
      </c>
      <c r="E502">
        <f>Table10[[#This Row],[gross]]-Table10[[#This Row],[budget]]</f>
        <v>51270454</v>
      </c>
    </row>
    <row r="503" spans="1:5" x14ac:dyDescent="0.3">
      <c r="A503" t="s">
        <v>6396</v>
      </c>
      <c r="B503">
        <v>66009973</v>
      </c>
      <c r="C503">
        <v>14800000</v>
      </c>
      <c r="D503">
        <v>51209973</v>
      </c>
      <c r="E503">
        <f>Table10[[#This Row],[gross]]-Table10[[#This Row],[budget]]</f>
        <v>51209973</v>
      </c>
    </row>
    <row r="504" spans="1:5" x14ac:dyDescent="0.3">
      <c r="A504" t="s">
        <v>6397</v>
      </c>
      <c r="B504">
        <v>86208010</v>
      </c>
      <c r="C504">
        <v>35000000</v>
      </c>
      <c r="D504">
        <v>51208010</v>
      </c>
      <c r="E504">
        <f>Table10[[#This Row],[gross]]-Table10[[#This Row],[budget]]</f>
        <v>51208010</v>
      </c>
    </row>
    <row r="505" spans="1:5" x14ac:dyDescent="0.3">
      <c r="A505" t="s">
        <v>6102</v>
      </c>
      <c r="B505">
        <v>127083765</v>
      </c>
      <c r="C505">
        <v>76000000</v>
      </c>
      <c r="D505">
        <v>51083765</v>
      </c>
      <c r="E505">
        <f>Table10[[#This Row],[gross]]-Table10[[#This Row],[budget]]</f>
        <v>51083765</v>
      </c>
    </row>
    <row r="506" spans="1:5" x14ac:dyDescent="0.3">
      <c r="A506" t="s">
        <v>3703</v>
      </c>
      <c r="B506">
        <v>63071133</v>
      </c>
      <c r="C506">
        <v>12000000</v>
      </c>
      <c r="D506">
        <v>51071133</v>
      </c>
      <c r="E506">
        <f>Table10[[#This Row],[gross]]-Table10[[#This Row],[budget]]</f>
        <v>51071133</v>
      </c>
    </row>
    <row r="507" spans="1:5" x14ac:dyDescent="0.3">
      <c r="A507" t="s">
        <v>5973</v>
      </c>
      <c r="B507">
        <v>80920948</v>
      </c>
      <c r="C507">
        <v>30000000</v>
      </c>
      <c r="D507">
        <v>50920948</v>
      </c>
      <c r="E507">
        <f>Table10[[#This Row],[gross]]-Table10[[#This Row],[budget]]</f>
        <v>50920948</v>
      </c>
    </row>
    <row r="508" spans="1:5" x14ac:dyDescent="0.3">
      <c r="A508" t="s">
        <v>4758</v>
      </c>
      <c r="B508">
        <v>88915214</v>
      </c>
      <c r="C508">
        <v>38000000</v>
      </c>
      <c r="D508">
        <v>50915214</v>
      </c>
      <c r="E508">
        <f>Table10[[#This Row],[gross]]-Table10[[#This Row],[budget]]</f>
        <v>50915214</v>
      </c>
    </row>
    <row r="509" spans="1:5" x14ac:dyDescent="0.3">
      <c r="A509" t="s">
        <v>6103</v>
      </c>
      <c r="B509">
        <v>90835030</v>
      </c>
      <c r="C509">
        <v>40000000</v>
      </c>
      <c r="D509">
        <v>50835030</v>
      </c>
      <c r="E509">
        <f>Table10[[#This Row],[gross]]-Table10[[#This Row],[budget]]</f>
        <v>50835030</v>
      </c>
    </row>
    <row r="510" spans="1:5" x14ac:dyDescent="0.3">
      <c r="A510" t="s">
        <v>4760</v>
      </c>
      <c r="B510">
        <v>115731542</v>
      </c>
      <c r="C510">
        <v>65000000</v>
      </c>
      <c r="D510">
        <v>50731542</v>
      </c>
      <c r="E510">
        <f>Table10[[#This Row],[gross]]-Table10[[#This Row],[budget]]</f>
        <v>50731542</v>
      </c>
    </row>
    <row r="511" spans="1:5" x14ac:dyDescent="0.3">
      <c r="A511" t="s">
        <v>2489</v>
      </c>
      <c r="B511">
        <v>74608545</v>
      </c>
      <c r="C511">
        <v>24000000</v>
      </c>
      <c r="D511">
        <v>50608545</v>
      </c>
      <c r="E511">
        <f>Table10[[#This Row],[gross]]-Table10[[#This Row],[budget]]</f>
        <v>50608545</v>
      </c>
    </row>
    <row r="512" spans="1:5" x14ac:dyDescent="0.3">
      <c r="A512" t="s">
        <v>2492</v>
      </c>
      <c r="B512">
        <v>115603980</v>
      </c>
      <c r="C512">
        <v>65000000</v>
      </c>
      <c r="D512">
        <v>50603980</v>
      </c>
      <c r="E512">
        <f>Table10[[#This Row],[gross]]-Table10[[#This Row],[budget]]</f>
        <v>50603980</v>
      </c>
    </row>
    <row r="513" spans="1:5" x14ac:dyDescent="0.3">
      <c r="A513" t="s">
        <v>5114</v>
      </c>
      <c r="B513">
        <v>118471320</v>
      </c>
      <c r="C513">
        <v>68000000</v>
      </c>
      <c r="D513">
        <v>50471320</v>
      </c>
      <c r="E513">
        <f>Table10[[#This Row],[gross]]-Table10[[#This Row],[budget]]</f>
        <v>50471320</v>
      </c>
    </row>
    <row r="514" spans="1:5" x14ac:dyDescent="0.3">
      <c r="A514" t="s">
        <v>5784</v>
      </c>
      <c r="B514">
        <v>190418803</v>
      </c>
      <c r="C514">
        <v>140000000</v>
      </c>
      <c r="D514">
        <v>50418803</v>
      </c>
      <c r="E514">
        <f>Table10[[#This Row],[gross]]-Table10[[#This Row],[budget]]</f>
        <v>50418803</v>
      </c>
    </row>
    <row r="515" spans="1:5" x14ac:dyDescent="0.3">
      <c r="A515" t="s">
        <v>2755</v>
      </c>
      <c r="B515">
        <v>58401464</v>
      </c>
      <c r="C515">
        <v>8000000</v>
      </c>
      <c r="D515">
        <v>50401464</v>
      </c>
      <c r="E515">
        <f>Table10[[#This Row],[gross]]-Table10[[#This Row],[budget]]</f>
        <v>50401464</v>
      </c>
    </row>
    <row r="516" spans="1:5" x14ac:dyDescent="0.3">
      <c r="A516" t="s">
        <v>5974</v>
      </c>
      <c r="B516">
        <v>90353764</v>
      </c>
      <c r="C516">
        <v>40000000</v>
      </c>
      <c r="D516">
        <v>50353764</v>
      </c>
      <c r="E516">
        <f>Table10[[#This Row],[gross]]-Table10[[#This Row],[budget]]</f>
        <v>50353764</v>
      </c>
    </row>
    <row r="517" spans="1:5" x14ac:dyDescent="0.3">
      <c r="A517" t="s">
        <v>5975</v>
      </c>
      <c r="B517">
        <v>100328194</v>
      </c>
      <c r="C517">
        <v>50000000</v>
      </c>
      <c r="D517">
        <v>50328194</v>
      </c>
      <c r="E517">
        <f>Table10[[#This Row],[gross]]-Table10[[#This Row],[budget]]</f>
        <v>50328194</v>
      </c>
    </row>
    <row r="518" spans="1:5" x14ac:dyDescent="0.3">
      <c r="A518" t="s">
        <v>4762</v>
      </c>
      <c r="B518">
        <v>130313314</v>
      </c>
      <c r="C518">
        <v>80000000</v>
      </c>
      <c r="D518">
        <v>50313314</v>
      </c>
      <c r="E518">
        <f>Table10[[#This Row],[gross]]-Table10[[#This Row],[budget]]</f>
        <v>50313314</v>
      </c>
    </row>
    <row r="519" spans="1:5" x14ac:dyDescent="0.3">
      <c r="A519" t="s">
        <v>7243</v>
      </c>
      <c r="B519">
        <v>82301521</v>
      </c>
      <c r="C519">
        <v>32000000</v>
      </c>
      <c r="D519">
        <v>50301521</v>
      </c>
      <c r="E519">
        <f>Table10[[#This Row],[gross]]-Table10[[#This Row],[budget]]</f>
        <v>50301521</v>
      </c>
    </row>
    <row r="520" spans="1:5" x14ac:dyDescent="0.3">
      <c r="A520" t="s">
        <v>6736</v>
      </c>
      <c r="B520">
        <v>105263257</v>
      </c>
      <c r="C520">
        <v>55000000</v>
      </c>
      <c r="D520">
        <v>50263257</v>
      </c>
      <c r="E520">
        <f>Table10[[#This Row],[gross]]-Table10[[#This Row],[budget]]</f>
        <v>50263257</v>
      </c>
    </row>
    <row r="521" spans="1:5" x14ac:dyDescent="0.3">
      <c r="A521" t="s">
        <v>1922</v>
      </c>
      <c r="B521">
        <v>180191634</v>
      </c>
      <c r="C521">
        <v>130000000</v>
      </c>
      <c r="D521">
        <v>50191634</v>
      </c>
      <c r="E521">
        <f>Table10[[#This Row],[gross]]-Table10[[#This Row],[budget]]</f>
        <v>50191634</v>
      </c>
    </row>
    <row r="522" spans="1:5" x14ac:dyDescent="0.3">
      <c r="A522" t="s">
        <v>4032</v>
      </c>
      <c r="B522">
        <v>119654900</v>
      </c>
      <c r="C522">
        <v>70000000</v>
      </c>
      <c r="D522">
        <v>49654900</v>
      </c>
      <c r="E522">
        <f>Table10[[#This Row],[gross]]-Table10[[#This Row],[budget]]</f>
        <v>49654900</v>
      </c>
    </row>
    <row r="523" spans="1:5" x14ac:dyDescent="0.3">
      <c r="A523" t="s">
        <v>7364</v>
      </c>
      <c r="B523">
        <v>79566871</v>
      </c>
      <c r="C523">
        <v>30000000</v>
      </c>
      <c r="D523">
        <v>49566871</v>
      </c>
      <c r="E523">
        <f>Table10[[#This Row],[gross]]-Table10[[#This Row],[budget]]</f>
        <v>49566871</v>
      </c>
    </row>
    <row r="524" spans="1:5" x14ac:dyDescent="0.3">
      <c r="A524" t="s">
        <v>5385</v>
      </c>
      <c r="B524">
        <v>104354205</v>
      </c>
      <c r="C524">
        <v>55000000</v>
      </c>
      <c r="D524">
        <v>49354205</v>
      </c>
      <c r="E524">
        <f>Table10[[#This Row],[gross]]-Table10[[#This Row],[budget]]</f>
        <v>49354205</v>
      </c>
    </row>
    <row r="525" spans="1:5" x14ac:dyDescent="0.3">
      <c r="A525" t="s">
        <v>523</v>
      </c>
      <c r="B525">
        <v>74273505</v>
      </c>
      <c r="C525">
        <v>25000000</v>
      </c>
      <c r="D525">
        <v>49273505</v>
      </c>
      <c r="E525">
        <f>Table10[[#This Row],[gross]]-Table10[[#This Row],[budget]]</f>
        <v>49273505</v>
      </c>
    </row>
    <row r="526" spans="1:5" x14ac:dyDescent="0.3">
      <c r="A526" t="s">
        <v>6645</v>
      </c>
      <c r="B526">
        <v>109176215</v>
      </c>
      <c r="C526">
        <v>60000000</v>
      </c>
      <c r="D526">
        <v>49176215</v>
      </c>
      <c r="E526">
        <f>Table10[[#This Row],[gross]]-Table10[[#This Row],[budget]]</f>
        <v>49176215</v>
      </c>
    </row>
    <row r="527" spans="1:5" x14ac:dyDescent="0.3">
      <c r="A527" t="s">
        <v>6647</v>
      </c>
      <c r="B527">
        <v>89138076</v>
      </c>
      <c r="C527">
        <v>40000000</v>
      </c>
      <c r="D527">
        <v>49138076</v>
      </c>
      <c r="E527">
        <f>Table10[[#This Row],[gross]]-Table10[[#This Row],[budget]]</f>
        <v>49138076</v>
      </c>
    </row>
    <row r="528" spans="1:5" x14ac:dyDescent="0.3">
      <c r="A528" t="s">
        <v>5583</v>
      </c>
      <c r="B528">
        <v>64001297</v>
      </c>
      <c r="C528">
        <v>15000000</v>
      </c>
      <c r="D528">
        <v>49001297</v>
      </c>
      <c r="E528">
        <f>Table10[[#This Row],[gross]]-Table10[[#This Row],[budget]]</f>
        <v>49001297</v>
      </c>
    </row>
    <row r="529" spans="1:5" x14ac:dyDescent="0.3">
      <c r="A529" t="s">
        <v>7245</v>
      </c>
      <c r="B529">
        <v>53884821</v>
      </c>
      <c r="C529">
        <v>5000000</v>
      </c>
      <c r="D529">
        <v>48884821</v>
      </c>
      <c r="E529">
        <f>Table10[[#This Row],[gross]]-Table10[[#This Row],[budget]]</f>
        <v>48884821</v>
      </c>
    </row>
    <row r="530" spans="1:5" x14ac:dyDescent="0.3">
      <c r="A530" t="s">
        <v>987</v>
      </c>
      <c r="B530">
        <v>54800000</v>
      </c>
      <c r="C530">
        <v>6000000</v>
      </c>
      <c r="D530">
        <v>48800000</v>
      </c>
      <c r="E530">
        <f>Table10[[#This Row],[gross]]-Table10[[#This Row],[budget]]</f>
        <v>48800000</v>
      </c>
    </row>
    <row r="531" spans="1:5" x14ac:dyDescent="0.3">
      <c r="A531" t="s">
        <v>3705</v>
      </c>
      <c r="B531">
        <v>61693523</v>
      </c>
      <c r="C531">
        <v>13000000</v>
      </c>
      <c r="D531">
        <v>48693523</v>
      </c>
      <c r="E531">
        <f>Table10[[#This Row],[gross]]-Table10[[#This Row],[budget]]</f>
        <v>48693523</v>
      </c>
    </row>
    <row r="532" spans="1:5" x14ac:dyDescent="0.3">
      <c r="A532" t="s">
        <v>2495</v>
      </c>
      <c r="B532">
        <v>106635996</v>
      </c>
      <c r="C532">
        <v>58000000</v>
      </c>
      <c r="D532">
        <v>48635996</v>
      </c>
      <c r="E532">
        <f>Table10[[#This Row],[gross]]-Table10[[#This Row],[budget]]</f>
        <v>48635996</v>
      </c>
    </row>
    <row r="533" spans="1:5" x14ac:dyDescent="0.3">
      <c r="A533" t="s">
        <v>525</v>
      </c>
      <c r="B533">
        <v>183635922</v>
      </c>
      <c r="C533">
        <v>135000000</v>
      </c>
      <c r="D533">
        <v>48635922</v>
      </c>
      <c r="E533">
        <f>Table10[[#This Row],[gross]]-Table10[[#This Row],[budget]]</f>
        <v>48635922</v>
      </c>
    </row>
    <row r="534" spans="1:5" x14ac:dyDescent="0.3">
      <c r="A534" t="s">
        <v>6398</v>
      </c>
      <c r="B534">
        <v>65535067</v>
      </c>
      <c r="C534">
        <v>17000000</v>
      </c>
      <c r="D534">
        <v>48535067</v>
      </c>
      <c r="E534">
        <f>Table10[[#This Row],[gross]]-Table10[[#This Row],[budget]]</f>
        <v>48535067</v>
      </c>
    </row>
    <row r="535" spans="1:5" x14ac:dyDescent="0.3">
      <c r="A535" t="s">
        <v>1924</v>
      </c>
      <c r="B535">
        <v>93452056</v>
      </c>
      <c r="C535">
        <v>45000000</v>
      </c>
      <c r="D535">
        <v>48452056</v>
      </c>
      <c r="E535">
        <f>Table10[[#This Row],[gross]]-Table10[[#This Row],[budget]]</f>
        <v>48452056</v>
      </c>
    </row>
    <row r="536" spans="1:5" x14ac:dyDescent="0.3">
      <c r="A536" t="s">
        <v>6648</v>
      </c>
      <c r="B536">
        <v>148383780</v>
      </c>
      <c r="C536">
        <v>100000000</v>
      </c>
      <c r="D536">
        <v>48383780</v>
      </c>
      <c r="E536">
        <f>Table10[[#This Row],[gross]]-Table10[[#This Row],[budget]]</f>
        <v>48383780</v>
      </c>
    </row>
    <row r="537" spans="1:5" x14ac:dyDescent="0.3">
      <c r="A537" t="s">
        <v>1710</v>
      </c>
      <c r="B537">
        <v>83299761</v>
      </c>
      <c r="C537">
        <v>35000000</v>
      </c>
      <c r="D537">
        <v>48299761</v>
      </c>
      <c r="E537">
        <f>Table10[[#This Row],[gross]]-Table10[[#This Row],[budget]]</f>
        <v>48299761</v>
      </c>
    </row>
    <row r="538" spans="1:5" x14ac:dyDescent="0.3">
      <c r="A538" t="s">
        <v>2757</v>
      </c>
      <c r="B538">
        <v>52700832</v>
      </c>
      <c r="C538">
        <v>4500000</v>
      </c>
      <c r="D538">
        <v>48200832</v>
      </c>
      <c r="E538">
        <f>Table10[[#This Row],[gross]]-Table10[[#This Row],[budget]]</f>
        <v>48200832</v>
      </c>
    </row>
    <row r="539" spans="1:5" x14ac:dyDescent="0.3">
      <c r="A539" t="s">
        <v>6400</v>
      </c>
      <c r="B539">
        <v>80197993</v>
      </c>
      <c r="C539">
        <v>32000000</v>
      </c>
      <c r="D539">
        <v>48197993</v>
      </c>
      <c r="E539">
        <f>Table10[[#This Row],[gross]]-Table10[[#This Row],[budget]]</f>
        <v>48197993</v>
      </c>
    </row>
    <row r="540" spans="1:5" x14ac:dyDescent="0.3">
      <c r="A540" t="s">
        <v>991</v>
      </c>
      <c r="B540">
        <v>51100000</v>
      </c>
      <c r="C540">
        <v>3000000</v>
      </c>
      <c r="D540">
        <v>48100000</v>
      </c>
      <c r="E540">
        <f>Table10[[#This Row],[gross]]-Table10[[#This Row],[budget]]</f>
        <v>48100000</v>
      </c>
    </row>
    <row r="541" spans="1:5" x14ac:dyDescent="0.3">
      <c r="A541" t="s">
        <v>838</v>
      </c>
      <c r="B541">
        <v>54557348</v>
      </c>
      <c r="C541">
        <v>6500000</v>
      </c>
      <c r="D541">
        <v>48057348</v>
      </c>
      <c r="E541">
        <f>Table10[[#This Row],[gross]]-Table10[[#This Row],[budget]]</f>
        <v>48057348</v>
      </c>
    </row>
    <row r="542" spans="1:5" x14ac:dyDescent="0.3">
      <c r="A542" t="s">
        <v>2496</v>
      </c>
      <c r="B542">
        <v>64998368</v>
      </c>
      <c r="C542">
        <v>17000000</v>
      </c>
      <c r="D542">
        <v>47998368</v>
      </c>
      <c r="E542">
        <f>Table10[[#This Row],[gross]]-Table10[[#This Row],[budget]]</f>
        <v>47998368</v>
      </c>
    </row>
    <row r="543" spans="1:5" x14ac:dyDescent="0.3">
      <c r="A543" t="s">
        <v>526</v>
      </c>
      <c r="B543">
        <v>127968405</v>
      </c>
      <c r="C543">
        <v>80000000</v>
      </c>
      <c r="D543">
        <v>47968405</v>
      </c>
      <c r="E543">
        <f>Table10[[#This Row],[gross]]-Table10[[#This Row],[budget]]</f>
        <v>47968405</v>
      </c>
    </row>
    <row r="544" spans="1:5" x14ac:dyDescent="0.3">
      <c r="A544" t="s">
        <v>3707</v>
      </c>
      <c r="B544">
        <v>54215416</v>
      </c>
      <c r="C544">
        <v>6500000</v>
      </c>
      <c r="D544">
        <v>47715416</v>
      </c>
      <c r="E544">
        <f>Table10[[#This Row],[gross]]-Table10[[#This Row],[budget]]</f>
        <v>47715416</v>
      </c>
    </row>
    <row r="545" spans="1:5" x14ac:dyDescent="0.3">
      <c r="A545" t="s">
        <v>5786</v>
      </c>
      <c r="B545">
        <v>57176582</v>
      </c>
      <c r="C545">
        <v>9500000</v>
      </c>
      <c r="D545">
        <v>47676582</v>
      </c>
      <c r="E545">
        <f>Table10[[#This Row],[gross]]-Table10[[#This Row],[budget]]</f>
        <v>47676582</v>
      </c>
    </row>
    <row r="546" spans="1:5" x14ac:dyDescent="0.3">
      <c r="A546" t="s">
        <v>1927</v>
      </c>
      <c r="B546">
        <v>87666629</v>
      </c>
      <c r="C546">
        <v>40000000</v>
      </c>
      <c r="D546">
        <v>47666629</v>
      </c>
      <c r="E546">
        <f>Table10[[#This Row],[gross]]-Table10[[#This Row],[budget]]</f>
        <v>47666629</v>
      </c>
    </row>
    <row r="547" spans="1:5" x14ac:dyDescent="0.3">
      <c r="A547" t="s">
        <v>6998</v>
      </c>
      <c r="B547">
        <v>85570368</v>
      </c>
      <c r="C547">
        <v>38000000</v>
      </c>
      <c r="D547">
        <v>47570368</v>
      </c>
      <c r="E547">
        <f>Table10[[#This Row],[gross]]-Table10[[#This Row],[budget]]</f>
        <v>47570368</v>
      </c>
    </row>
    <row r="548" spans="1:5" x14ac:dyDescent="0.3">
      <c r="A548" t="s">
        <v>2759</v>
      </c>
      <c r="B548">
        <v>117541000</v>
      </c>
      <c r="C548">
        <v>70000000</v>
      </c>
      <c r="D548">
        <v>47541000</v>
      </c>
      <c r="E548">
        <f>Table10[[#This Row],[gross]]-Table10[[#This Row],[budget]]</f>
        <v>47541000</v>
      </c>
    </row>
    <row r="549" spans="1:5" x14ac:dyDescent="0.3">
      <c r="A549" t="s">
        <v>6933</v>
      </c>
      <c r="B549">
        <v>61356221</v>
      </c>
      <c r="C549">
        <v>14000000</v>
      </c>
      <c r="D549">
        <v>47356221</v>
      </c>
      <c r="E549">
        <f>Table10[[#This Row],[gross]]-Table10[[#This Row],[budget]]</f>
        <v>47356221</v>
      </c>
    </row>
    <row r="550" spans="1:5" x14ac:dyDescent="0.3">
      <c r="A550" t="s">
        <v>2763</v>
      </c>
      <c r="B550">
        <v>67325559</v>
      </c>
      <c r="C550">
        <v>20000000</v>
      </c>
      <c r="D550">
        <v>47325559</v>
      </c>
      <c r="E550">
        <f>Table10[[#This Row],[gross]]-Table10[[#This Row],[budget]]</f>
        <v>47325559</v>
      </c>
    </row>
    <row r="551" spans="1:5" x14ac:dyDescent="0.3">
      <c r="A551" t="s">
        <v>3709</v>
      </c>
      <c r="B551">
        <v>95308367</v>
      </c>
      <c r="C551">
        <v>48000000</v>
      </c>
      <c r="D551">
        <v>47308367</v>
      </c>
      <c r="E551">
        <f>Table10[[#This Row],[gross]]-Table10[[#This Row],[budget]]</f>
        <v>47308367</v>
      </c>
    </row>
    <row r="552" spans="1:5" x14ac:dyDescent="0.3">
      <c r="A552" t="s">
        <v>206</v>
      </c>
      <c r="B552">
        <v>78800000</v>
      </c>
      <c r="C552">
        <v>31500000</v>
      </c>
      <c r="D552">
        <v>47300000</v>
      </c>
      <c r="E552">
        <f>Table10[[#This Row],[gross]]-Table10[[#This Row],[budget]]</f>
        <v>47300000</v>
      </c>
    </row>
    <row r="553" spans="1:5" x14ac:dyDescent="0.3">
      <c r="A553" t="s">
        <v>5116</v>
      </c>
      <c r="B553">
        <v>82300000</v>
      </c>
      <c r="C553">
        <v>35000000</v>
      </c>
      <c r="D553">
        <v>47300000</v>
      </c>
      <c r="E553">
        <f>Table10[[#This Row],[gross]]-Table10[[#This Row],[budget]]</f>
        <v>47300000</v>
      </c>
    </row>
    <row r="554" spans="1:5" x14ac:dyDescent="0.3">
      <c r="A554" t="s">
        <v>4035</v>
      </c>
      <c r="B554">
        <v>92115211</v>
      </c>
      <c r="C554">
        <v>45000000</v>
      </c>
      <c r="D554">
        <v>47115211</v>
      </c>
      <c r="E554">
        <f>Table10[[#This Row],[gross]]-Table10[[#This Row],[budget]]</f>
        <v>47115211</v>
      </c>
    </row>
    <row r="555" spans="1:5" x14ac:dyDescent="0.3">
      <c r="A555" t="s">
        <v>7126</v>
      </c>
      <c r="B555">
        <v>60008303</v>
      </c>
      <c r="C555">
        <v>13000000</v>
      </c>
      <c r="D555">
        <v>47008303</v>
      </c>
      <c r="E555">
        <f>Table10[[#This Row],[gross]]-Table10[[#This Row],[budget]]</f>
        <v>47008303</v>
      </c>
    </row>
    <row r="556" spans="1:5" x14ac:dyDescent="0.3">
      <c r="A556" t="s">
        <v>1471</v>
      </c>
      <c r="B556">
        <v>92001027</v>
      </c>
      <c r="C556">
        <v>45000000</v>
      </c>
      <c r="D556">
        <v>47001027</v>
      </c>
      <c r="E556">
        <f>Table10[[#This Row],[gross]]-Table10[[#This Row],[budget]]</f>
        <v>47001027</v>
      </c>
    </row>
    <row r="557" spans="1:5" x14ac:dyDescent="0.3">
      <c r="A557" t="s">
        <v>3711</v>
      </c>
      <c r="B557">
        <v>71975611</v>
      </c>
      <c r="C557">
        <v>25000000</v>
      </c>
      <c r="D557">
        <v>46975611</v>
      </c>
      <c r="E557">
        <f>Table10[[#This Row],[gross]]-Table10[[#This Row],[budget]]</f>
        <v>46975611</v>
      </c>
    </row>
    <row r="558" spans="1:5" x14ac:dyDescent="0.3">
      <c r="A558" t="s">
        <v>6401</v>
      </c>
      <c r="B558">
        <v>64955956</v>
      </c>
      <c r="C558">
        <v>18000000</v>
      </c>
      <c r="D558">
        <v>46955956</v>
      </c>
      <c r="E558">
        <f>Table10[[#This Row],[gross]]-Table10[[#This Row],[budget]]</f>
        <v>46955956</v>
      </c>
    </row>
    <row r="559" spans="1:5" x14ac:dyDescent="0.3">
      <c r="A559" t="s">
        <v>3714</v>
      </c>
      <c r="B559">
        <v>65807024</v>
      </c>
      <c r="C559">
        <v>19000000</v>
      </c>
      <c r="D559">
        <v>46807024</v>
      </c>
      <c r="E559">
        <f>Table10[[#This Row],[gross]]-Table10[[#This Row],[budget]]</f>
        <v>46807024</v>
      </c>
    </row>
    <row r="560" spans="1:5" x14ac:dyDescent="0.3">
      <c r="A560" t="s">
        <v>5787</v>
      </c>
      <c r="B560">
        <v>76806312</v>
      </c>
      <c r="C560">
        <v>30000000</v>
      </c>
      <c r="D560">
        <v>46806312</v>
      </c>
      <c r="E560">
        <f>Table10[[#This Row],[gross]]-Table10[[#This Row],[budget]]</f>
        <v>46806312</v>
      </c>
    </row>
    <row r="561" spans="1:5" x14ac:dyDescent="0.3">
      <c r="A561" t="s">
        <v>5118</v>
      </c>
      <c r="B561">
        <v>116735231</v>
      </c>
      <c r="C561">
        <v>70000000</v>
      </c>
      <c r="D561">
        <v>46735231</v>
      </c>
      <c r="E561">
        <f>Table10[[#This Row],[gross]]-Table10[[#This Row],[budget]]</f>
        <v>46735231</v>
      </c>
    </row>
    <row r="562" spans="1:5" x14ac:dyDescent="0.3">
      <c r="A562" t="s">
        <v>842</v>
      </c>
      <c r="B562">
        <v>47000000</v>
      </c>
      <c r="C562">
        <v>300000</v>
      </c>
      <c r="D562">
        <v>46700000</v>
      </c>
      <c r="E562">
        <f>Table10[[#This Row],[gross]]-Table10[[#This Row],[budget]]</f>
        <v>46700000</v>
      </c>
    </row>
    <row r="563" spans="1:5" x14ac:dyDescent="0.3">
      <c r="A563" t="s">
        <v>842</v>
      </c>
      <c r="B563">
        <v>47000000</v>
      </c>
      <c r="C563">
        <v>300000</v>
      </c>
      <c r="D563">
        <v>46700000</v>
      </c>
      <c r="E563">
        <f>Table10[[#This Row],[gross]]-Table10[[#This Row],[budget]]</f>
        <v>46700000</v>
      </c>
    </row>
    <row r="564" spans="1:5" x14ac:dyDescent="0.3">
      <c r="A564" t="s">
        <v>2169</v>
      </c>
      <c r="B564">
        <v>56437947</v>
      </c>
      <c r="C564">
        <v>9800000</v>
      </c>
      <c r="D564">
        <v>46637947</v>
      </c>
      <c r="E564">
        <f>Table10[[#This Row],[gross]]-Table10[[#This Row],[budget]]</f>
        <v>46637947</v>
      </c>
    </row>
    <row r="565" spans="1:5" x14ac:dyDescent="0.3">
      <c r="A565" t="s">
        <v>2498</v>
      </c>
      <c r="B565">
        <v>101530738</v>
      </c>
      <c r="C565">
        <v>55000000</v>
      </c>
      <c r="D565">
        <v>46530738</v>
      </c>
      <c r="E565">
        <f>Table10[[#This Row],[gross]]-Table10[[#This Row],[budget]]</f>
        <v>46530738</v>
      </c>
    </row>
    <row r="566" spans="1:5" x14ac:dyDescent="0.3">
      <c r="A566" t="s">
        <v>5789</v>
      </c>
      <c r="B566">
        <v>76501438</v>
      </c>
      <c r="C566">
        <v>30000000</v>
      </c>
      <c r="D566">
        <v>46501438</v>
      </c>
      <c r="E566">
        <f>Table10[[#This Row],[gross]]-Table10[[#This Row],[budget]]</f>
        <v>46501438</v>
      </c>
    </row>
    <row r="567" spans="1:5" x14ac:dyDescent="0.3">
      <c r="A567" t="s">
        <v>1931</v>
      </c>
      <c r="B567">
        <v>61400000</v>
      </c>
      <c r="C567">
        <v>15000000</v>
      </c>
      <c r="D567">
        <v>46400000</v>
      </c>
      <c r="E567">
        <f>Table10[[#This Row],[gross]]-Table10[[#This Row],[budget]]</f>
        <v>46400000</v>
      </c>
    </row>
    <row r="568" spans="1:5" x14ac:dyDescent="0.3">
      <c r="A568" t="s">
        <v>2172</v>
      </c>
      <c r="B568">
        <v>71309760</v>
      </c>
      <c r="C568">
        <v>25000000</v>
      </c>
      <c r="D568">
        <v>46309760</v>
      </c>
      <c r="E568">
        <f>Table10[[#This Row],[gross]]-Table10[[#This Row],[budget]]</f>
        <v>46309760</v>
      </c>
    </row>
    <row r="569" spans="1:5" x14ac:dyDescent="0.3">
      <c r="A569" t="s">
        <v>2500</v>
      </c>
      <c r="B569">
        <v>70269171</v>
      </c>
      <c r="C569">
        <v>24000000</v>
      </c>
      <c r="D569">
        <v>46269171</v>
      </c>
      <c r="E569">
        <f>Table10[[#This Row],[gross]]-Table10[[#This Row],[budget]]</f>
        <v>46269171</v>
      </c>
    </row>
    <row r="570" spans="1:5" x14ac:dyDescent="0.3">
      <c r="A570" t="s">
        <v>2767</v>
      </c>
      <c r="B570">
        <v>81257845</v>
      </c>
      <c r="C570">
        <v>35000000</v>
      </c>
      <c r="D570">
        <v>46257845</v>
      </c>
      <c r="E570">
        <f>Table10[[#This Row],[gross]]-Table10[[#This Row],[budget]]</f>
        <v>46257845</v>
      </c>
    </row>
    <row r="571" spans="1:5" x14ac:dyDescent="0.3">
      <c r="A571" t="s">
        <v>3717</v>
      </c>
      <c r="B571">
        <v>81159365</v>
      </c>
      <c r="C571">
        <v>35000000</v>
      </c>
      <c r="D571">
        <v>46159365</v>
      </c>
      <c r="E571">
        <f>Table10[[#This Row],[gross]]-Table10[[#This Row],[budget]]</f>
        <v>46159365</v>
      </c>
    </row>
    <row r="572" spans="1:5" x14ac:dyDescent="0.3">
      <c r="A572" t="s">
        <v>6999</v>
      </c>
      <c r="B572">
        <v>81150692</v>
      </c>
      <c r="C572">
        <v>35000000</v>
      </c>
      <c r="D572">
        <v>46150692</v>
      </c>
      <c r="E572">
        <f>Table10[[#This Row],[gross]]-Table10[[#This Row],[budget]]</f>
        <v>46150692</v>
      </c>
    </row>
    <row r="573" spans="1:5" x14ac:dyDescent="0.3">
      <c r="A573" t="s">
        <v>3112</v>
      </c>
      <c r="B573">
        <v>106126012</v>
      </c>
      <c r="C573">
        <v>60000000</v>
      </c>
      <c r="D573">
        <v>46126012</v>
      </c>
      <c r="E573">
        <f>Table10[[#This Row],[gross]]-Table10[[#This Row],[budget]]</f>
        <v>46126012</v>
      </c>
    </row>
    <row r="574" spans="1:5" x14ac:dyDescent="0.3">
      <c r="A574" t="s">
        <v>4420</v>
      </c>
      <c r="B574">
        <v>57469179</v>
      </c>
      <c r="C574">
        <v>11500000</v>
      </c>
      <c r="D574">
        <v>45969179</v>
      </c>
      <c r="E574">
        <f>Table10[[#This Row],[gross]]-Table10[[#This Row],[budget]]</f>
        <v>45969179</v>
      </c>
    </row>
    <row r="575" spans="1:5" x14ac:dyDescent="0.3">
      <c r="A575" t="s">
        <v>6274</v>
      </c>
      <c r="B575">
        <v>56729973</v>
      </c>
      <c r="C575">
        <v>10800000</v>
      </c>
      <c r="D575">
        <v>45929973</v>
      </c>
      <c r="E575">
        <f>Table10[[#This Row],[gross]]-Table10[[#This Row],[budget]]</f>
        <v>45929973</v>
      </c>
    </row>
    <row r="576" spans="1:5" x14ac:dyDescent="0.3">
      <c r="A576" t="s">
        <v>6649</v>
      </c>
      <c r="B576">
        <v>55865715</v>
      </c>
      <c r="C576">
        <v>10000000</v>
      </c>
      <c r="D576">
        <v>45865715</v>
      </c>
      <c r="E576">
        <f>Table10[[#This Row],[gross]]-Table10[[#This Row],[budget]]</f>
        <v>45865715</v>
      </c>
    </row>
    <row r="577" spans="1:5" x14ac:dyDescent="0.3">
      <c r="A577" t="s">
        <v>6104</v>
      </c>
      <c r="B577">
        <v>87856565</v>
      </c>
      <c r="C577">
        <v>42000000</v>
      </c>
      <c r="D577">
        <v>45856565</v>
      </c>
      <c r="E577">
        <f>Table10[[#This Row],[gross]]-Table10[[#This Row],[budget]]</f>
        <v>45856565</v>
      </c>
    </row>
    <row r="578" spans="1:5" x14ac:dyDescent="0.3">
      <c r="A578" t="s">
        <v>7310</v>
      </c>
      <c r="B578">
        <v>50820940</v>
      </c>
      <c r="C578">
        <v>5000000</v>
      </c>
      <c r="D578">
        <v>45820940</v>
      </c>
      <c r="E578">
        <f>Table10[[#This Row],[gross]]-Table10[[#This Row],[budget]]</f>
        <v>45820940</v>
      </c>
    </row>
    <row r="579" spans="1:5" x14ac:dyDescent="0.3">
      <c r="A579" t="s">
        <v>3718</v>
      </c>
      <c r="B579">
        <v>120776832</v>
      </c>
      <c r="C579">
        <v>75000000</v>
      </c>
      <c r="D579">
        <v>45776832</v>
      </c>
      <c r="E579">
        <f>Table10[[#This Row],[gross]]-Table10[[#This Row],[budget]]</f>
        <v>45776832</v>
      </c>
    </row>
    <row r="580" spans="1:5" x14ac:dyDescent="0.3">
      <c r="A580" t="s">
        <v>7001</v>
      </c>
      <c r="B580">
        <v>90703745</v>
      </c>
      <c r="C580">
        <v>45000000</v>
      </c>
      <c r="D580">
        <v>45703745</v>
      </c>
      <c r="E580">
        <f>Table10[[#This Row],[gross]]-Table10[[#This Row],[budget]]</f>
        <v>45703745</v>
      </c>
    </row>
    <row r="581" spans="1:5" x14ac:dyDescent="0.3">
      <c r="A581" t="s">
        <v>5584</v>
      </c>
      <c r="B581">
        <v>70625986</v>
      </c>
      <c r="C581">
        <v>25000000</v>
      </c>
      <c r="D581">
        <v>45625986</v>
      </c>
      <c r="E581">
        <f>Table10[[#This Row],[gross]]-Table10[[#This Row],[budget]]</f>
        <v>45625986</v>
      </c>
    </row>
    <row r="582" spans="1:5" x14ac:dyDescent="0.3">
      <c r="A582" t="s">
        <v>7170</v>
      </c>
      <c r="B582">
        <v>65623128</v>
      </c>
      <c r="C582">
        <v>20000000</v>
      </c>
      <c r="D582">
        <v>45623128</v>
      </c>
      <c r="E582">
        <f>Table10[[#This Row],[gross]]-Table10[[#This Row],[budget]]</f>
        <v>45623128</v>
      </c>
    </row>
    <row r="583" spans="1:5" x14ac:dyDescent="0.3">
      <c r="A583" t="s">
        <v>6402</v>
      </c>
      <c r="B583">
        <v>93607673</v>
      </c>
      <c r="C583">
        <v>48000000</v>
      </c>
      <c r="D583">
        <v>45607673</v>
      </c>
      <c r="E583">
        <f>Table10[[#This Row],[gross]]-Table10[[#This Row],[budget]]</f>
        <v>45607673</v>
      </c>
    </row>
    <row r="584" spans="1:5" x14ac:dyDescent="0.3">
      <c r="A584" t="s">
        <v>325</v>
      </c>
      <c r="B584">
        <v>120523073</v>
      </c>
      <c r="C584">
        <v>75000000</v>
      </c>
      <c r="D584">
        <v>45523073</v>
      </c>
      <c r="E584">
        <f>Table10[[#This Row],[gross]]-Table10[[#This Row],[budget]]</f>
        <v>45523073</v>
      </c>
    </row>
    <row r="585" spans="1:5" x14ac:dyDescent="0.3">
      <c r="A585" t="s">
        <v>4037</v>
      </c>
      <c r="B585">
        <v>71500556</v>
      </c>
      <c r="C585">
        <v>26000000</v>
      </c>
      <c r="D585">
        <v>45500556</v>
      </c>
      <c r="E585">
        <f>Table10[[#This Row],[gross]]-Table10[[#This Row],[budget]]</f>
        <v>45500556</v>
      </c>
    </row>
    <row r="586" spans="1:5" x14ac:dyDescent="0.3">
      <c r="A586" t="s">
        <v>5791</v>
      </c>
      <c r="B586">
        <v>80276912</v>
      </c>
      <c r="C586">
        <v>35000000</v>
      </c>
      <c r="D586">
        <v>45276912</v>
      </c>
      <c r="E586">
        <f>Table10[[#This Row],[gross]]-Table10[[#This Row],[budget]]</f>
        <v>45276912</v>
      </c>
    </row>
    <row r="587" spans="1:5" x14ac:dyDescent="0.3">
      <c r="A587" t="s">
        <v>1475</v>
      </c>
      <c r="B587">
        <v>105264608</v>
      </c>
      <c r="C587">
        <v>60000000</v>
      </c>
      <c r="D587">
        <v>45264608</v>
      </c>
      <c r="E587">
        <f>Table10[[#This Row],[gross]]-Table10[[#This Row],[budget]]</f>
        <v>45264608</v>
      </c>
    </row>
    <row r="588" spans="1:5" x14ac:dyDescent="0.3">
      <c r="A588" t="s">
        <v>5976</v>
      </c>
      <c r="B588">
        <v>64255243</v>
      </c>
      <c r="C588">
        <v>19000000</v>
      </c>
      <c r="D588">
        <v>45255243</v>
      </c>
      <c r="E588">
        <f>Table10[[#This Row],[gross]]-Table10[[#This Row],[budget]]</f>
        <v>45255243</v>
      </c>
    </row>
    <row r="589" spans="1:5" x14ac:dyDescent="0.3">
      <c r="A589" t="s">
        <v>5792</v>
      </c>
      <c r="B589">
        <v>155181732</v>
      </c>
      <c r="C589">
        <v>110000000</v>
      </c>
      <c r="D589">
        <v>45181732</v>
      </c>
      <c r="E589">
        <f>Table10[[#This Row],[gross]]-Table10[[#This Row],[budget]]</f>
        <v>45181732</v>
      </c>
    </row>
    <row r="590" spans="1:5" x14ac:dyDescent="0.3">
      <c r="A590" t="s">
        <v>3721</v>
      </c>
      <c r="B590">
        <v>48056940</v>
      </c>
      <c r="C590">
        <v>3000000</v>
      </c>
      <c r="D590">
        <v>45056940</v>
      </c>
      <c r="E590">
        <f>Table10[[#This Row],[gross]]-Table10[[#This Row],[budget]]</f>
        <v>45056940</v>
      </c>
    </row>
    <row r="591" spans="1:5" x14ac:dyDescent="0.3">
      <c r="A591" t="s">
        <v>6650</v>
      </c>
      <c r="B591">
        <v>108012170</v>
      </c>
      <c r="C591">
        <v>63000000</v>
      </c>
      <c r="D591">
        <v>45012170</v>
      </c>
      <c r="E591">
        <f>Table10[[#This Row],[gross]]-Table10[[#This Row],[budget]]</f>
        <v>45012170</v>
      </c>
    </row>
    <row r="592" spans="1:5" x14ac:dyDescent="0.3">
      <c r="A592" t="s">
        <v>1933</v>
      </c>
      <c r="B592">
        <v>195000874</v>
      </c>
      <c r="C592">
        <v>150000000</v>
      </c>
      <c r="D592">
        <v>45000874</v>
      </c>
      <c r="E592">
        <f>Table10[[#This Row],[gross]]-Table10[[#This Row],[budget]]</f>
        <v>45000874</v>
      </c>
    </row>
    <row r="593" spans="1:5" x14ac:dyDescent="0.3">
      <c r="A593" t="s">
        <v>2501</v>
      </c>
      <c r="B593">
        <v>74888996</v>
      </c>
      <c r="C593">
        <v>30000000</v>
      </c>
      <c r="D593">
        <v>44888996</v>
      </c>
      <c r="E593">
        <f>Table10[[#This Row],[gross]]-Table10[[#This Row],[budget]]</f>
        <v>44888996</v>
      </c>
    </row>
    <row r="594" spans="1:5" x14ac:dyDescent="0.3">
      <c r="A594" t="s">
        <v>6507</v>
      </c>
      <c r="B594">
        <v>50382128</v>
      </c>
      <c r="C594">
        <v>5500000</v>
      </c>
      <c r="D594">
        <v>44882128</v>
      </c>
      <c r="E594">
        <f>Table10[[#This Row],[gross]]-Table10[[#This Row],[budget]]</f>
        <v>44882128</v>
      </c>
    </row>
    <row r="595" spans="1:5" x14ac:dyDescent="0.3">
      <c r="A595" t="s">
        <v>7246</v>
      </c>
      <c r="B595">
        <v>89808372</v>
      </c>
      <c r="C595">
        <v>45000000</v>
      </c>
      <c r="D595">
        <v>44808372</v>
      </c>
      <c r="E595">
        <f>Table10[[#This Row],[gross]]-Table10[[#This Row],[budget]]</f>
        <v>44808372</v>
      </c>
    </row>
    <row r="596" spans="1:5" x14ac:dyDescent="0.3">
      <c r="A596" t="s">
        <v>4422</v>
      </c>
      <c r="B596">
        <v>74787599</v>
      </c>
      <c r="C596">
        <v>30000000</v>
      </c>
      <c r="D596">
        <v>44787599</v>
      </c>
      <c r="E596">
        <f>Table10[[#This Row],[gross]]-Table10[[#This Row],[budget]]</f>
        <v>44787599</v>
      </c>
    </row>
    <row r="597" spans="1:5" x14ac:dyDescent="0.3">
      <c r="A597" t="s">
        <v>994</v>
      </c>
      <c r="B597">
        <v>59735548</v>
      </c>
      <c r="C597">
        <v>15000000</v>
      </c>
      <c r="D597">
        <v>44735548</v>
      </c>
      <c r="E597">
        <f>Table10[[#This Row],[gross]]-Table10[[#This Row],[budget]]</f>
        <v>44735548</v>
      </c>
    </row>
    <row r="598" spans="1:5" x14ac:dyDescent="0.3">
      <c r="A598" t="s">
        <v>329</v>
      </c>
      <c r="B598">
        <v>56715371</v>
      </c>
      <c r="C598">
        <v>12000000</v>
      </c>
      <c r="D598">
        <v>44715371</v>
      </c>
      <c r="E598">
        <f>Table10[[#This Row],[gross]]-Table10[[#This Row],[budget]]</f>
        <v>44715371</v>
      </c>
    </row>
    <row r="599" spans="1:5" x14ac:dyDescent="0.3">
      <c r="A599" t="s">
        <v>3724</v>
      </c>
      <c r="B599">
        <v>56631572</v>
      </c>
      <c r="C599">
        <v>12000000</v>
      </c>
      <c r="D599">
        <v>44631572</v>
      </c>
      <c r="E599">
        <f>Table10[[#This Row],[gross]]-Table10[[#This Row],[budget]]</f>
        <v>44631572</v>
      </c>
    </row>
    <row r="600" spans="1:5" x14ac:dyDescent="0.3">
      <c r="A600" t="s">
        <v>4039</v>
      </c>
      <c r="B600">
        <v>124590960</v>
      </c>
      <c r="C600">
        <v>80000000</v>
      </c>
      <c r="D600">
        <v>44590960</v>
      </c>
      <c r="E600">
        <f>Table10[[#This Row],[gross]]-Table10[[#This Row],[budget]]</f>
        <v>44590960</v>
      </c>
    </row>
    <row r="601" spans="1:5" x14ac:dyDescent="0.3">
      <c r="A601" t="s">
        <v>45</v>
      </c>
      <c r="B601">
        <v>57300000</v>
      </c>
      <c r="C601">
        <v>13000000</v>
      </c>
      <c r="D601">
        <v>44300000</v>
      </c>
      <c r="E601">
        <f>Table10[[#This Row],[gross]]-Table10[[#This Row],[budget]]</f>
        <v>44300000</v>
      </c>
    </row>
    <row r="602" spans="1:5" x14ac:dyDescent="0.3">
      <c r="A602" t="s">
        <v>531</v>
      </c>
      <c r="B602">
        <v>52287414</v>
      </c>
      <c r="C602">
        <v>8000000</v>
      </c>
      <c r="D602">
        <v>44287414</v>
      </c>
      <c r="E602">
        <f>Table10[[#This Row],[gross]]-Table10[[#This Row],[budget]]</f>
        <v>44287414</v>
      </c>
    </row>
    <row r="603" spans="1:5" x14ac:dyDescent="0.3">
      <c r="A603" t="s">
        <v>5121</v>
      </c>
      <c r="B603">
        <v>64149837</v>
      </c>
      <c r="C603">
        <v>20000000</v>
      </c>
      <c r="D603">
        <v>44149837</v>
      </c>
      <c r="E603">
        <f>Table10[[#This Row],[gross]]-Table10[[#This Row],[budget]]</f>
        <v>44149837</v>
      </c>
    </row>
    <row r="604" spans="1:5" x14ac:dyDescent="0.3">
      <c r="A604" t="s">
        <v>6651</v>
      </c>
      <c r="B604">
        <v>104148781</v>
      </c>
      <c r="C604">
        <v>60000000</v>
      </c>
      <c r="D604">
        <v>44148781</v>
      </c>
      <c r="E604">
        <f>Table10[[#This Row],[gross]]-Table10[[#This Row],[budget]]</f>
        <v>44148781</v>
      </c>
    </row>
    <row r="605" spans="1:5" x14ac:dyDescent="0.3">
      <c r="A605" t="s">
        <v>3419</v>
      </c>
      <c r="B605">
        <v>44540956</v>
      </c>
      <c r="C605">
        <v>400000</v>
      </c>
      <c r="D605">
        <v>44140956</v>
      </c>
      <c r="E605">
        <f>Table10[[#This Row],[gross]]-Table10[[#This Row],[budget]]</f>
        <v>44140956</v>
      </c>
    </row>
    <row r="606" spans="1:5" x14ac:dyDescent="0.3">
      <c r="A606" t="s">
        <v>2174</v>
      </c>
      <c r="B606">
        <v>79100000</v>
      </c>
      <c r="C606">
        <v>35000000</v>
      </c>
      <c r="D606">
        <v>44100000</v>
      </c>
      <c r="E606">
        <f>Table10[[#This Row],[gross]]-Table10[[#This Row],[budget]]</f>
        <v>44100000</v>
      </c>
    </row>
    <row r="607" spans="1:5" x14ac:dyDescent="0.3">
      <c r="A607" t="s">
        <v>5977</v>
      </c>
      <c r="B607">
        <v>83906114</v>
      </c>
      <c r="C607">
        <v>40000000</v>
      </c>
      <c r="D607">
        <v>43906114</v>
      </c>
      <c r="E607">
        <f>Table10[[#This Row],[gross]]-Table10[[#This Row],[budget]]</f>
        <v>43906114</v>
      </c>
    </row>
    <row r="608" spans="1:5" x14ac:dyDescent="0.3">
      <c r="A608" t="s">
        <v>4043</v>
      </c>
      <c r="B608">
        <v>118823091</v>
      </c>
      <c r="C608">
        <v>75000000</v>
      </c>
      <c r="D608">
        <v>43823091</v>
      </c>
      <c r="E608">
        <f>Table10[[#This Row],[gross]]-Table10[[#This Row],[budget]]</f>
        <v>43823091</v>
      </c>
    </row>
    <row r="609" spans="1:5" x14ac:dyDescent="0.3">
      <c r="A609" t="s">
        <v>255</v>
      </c>
      <c r="B609">
        <v>223806889</v>
      </c>
      <c r="C609">
        <v>180000000</v>
      </c>
      <c r="D609">
        <v>43806889</v>
      </c>
      <c r="E609">
        <f>Table10[[#This Row],[gross]]-Table10[[#This Row],[budget]]</f>
        <v>43806889</v>
      </c>
    </row>
    <row r="610" spans="1:5" x14ac:dyDescent="0.3">
      <c r="A610" t="s">
        <v>5386</v>
      </c>
      <c r="B610">
        <v>98711404</v>
      </c>
      <c r="C610">
        <v>55000000</v>
      </c>
      <c r="D610">
        <v>43711404</v>
      </c>
      <c r="E610">
        <f>Table10[[#This Row],[gross]]-Table10[[#This Row],[budget]]</f>
        <v>43711404</v>
      </c>
    </row>
    <row r="611" spans="1:5" x14ac:dyDescent="0.3">
      <c r="A611" t="s">
        <v>2770</v>
      </c>
      <c r="B611">
        <v>88625922</v>
      </c>
      <c r="C611">
        <v>45000000</v>
      </c>
      <c r="D611">
        <v>43625922</v>
      </c>
      <c r="E611">
        <f>Table10[[#This Row],[gross]]-Table10[[#This Row],[budget]]</f>
        <v>43625922</v>
      </c>
    </row>
    <row r="612" spans="1:5" x14ac:dyDescent="0.3">
      <c r="A612" t="s">
        <v>1477</v>
      </c>
      <c r="B612">
        <v>88504640</v>
      </c>
      <c r="C612">
        <v>45000000</v>
      </c>
      <c r="D612">
        <v>43504640</v>
      </c>
      <c r="E612">
        <f>Table10[[#This Row],[gross]]-Table10[[#This Row],[budget]]</f>
        <v>43504640</v>
      </c>
    </row>
    <row r="613" spans="1:5" x14ac:dyDescent="0.3">
      <c r="A613" t="s">
        <v>3726</v>
      </c>
      <c r="B613">
        <v>59847242</v>
      </c>
      <c r="C613">
        <v>16500000</v>
      </c>
      <c r="D613">
        <v>43347242</v>
      </c>
      <c r="E613">
        <f>Table10[[#This Row],[gross]]-Table10[[#This Row],[budget]]</f>
        <v>43347242</v>
      </c>
    </row>
    <row r="614" spans="1:5" x14ac:dyDescent="0.3">
      <c r="A614" t="s">
        <v>4046</v>
      </c>
      <c r="B614">
        <v>71346930</v>
      </c>
      <c r="C614">
        <v>28000000</v>
      </c>
      <c r="D614">
        <v>43346930</v>
      </c>
      <c r="E614">
        <f>Table10[[#This Row],[gross]]-Table10[[#This Row],[budget]]</f>
        <v>43346930</v>
      </c>
    </row>
    <row r="615" spans="1:5" x14ac:dyDescent="0.3">
      <c r="A615" t="s">
        <v>6276</v>
      </c>
      <c r="B615">
        <v>62933793</v>
      </c>
      <c r="C615">
        <v>20000000</v>
      </c>
      <c r="D615">
        <v>42933793</v>
      </c>
      <c r="E615">
        <f>Table10[[#This Row],[gross]]-Table10[[#This Row],[budget]]</f>
        <v>42933793</v>
      </c>
    </row>
    <row r="616" spans="1:5" x14ac:dyDescent="0.3">
      <c r="A616" t="s">
        <v>2502</v>
      </c>
      <c r="B616">
        <v>162792677</v>
      </c>
      <c r="C616">
        <v>120000000</v>
      </c>
      <c r="D616">
        <v>42792677</v>
      </c>
      <c r="E616">
        <f>Table10[[#This Row],[gross]]-Table10[[#This Row],[budget]]</f>
        <v>42792677</v>
      </c>
    </row>
    <row r="617" spans="1:5" x14ac:dyDescent="0.3">
      <c r="A617" t="s">
        <v>4048</v>
      </c>
      <c r="B617">
        <v>54724272</v>
      </c>
      <c r="C617">
        <v>12000000</v>
      </c>
      <c r="D617">
        <v>42724272</v>
      </c>
      <c r="E617">
        <f>Table10[[#This Row],[gross]]-Table10[[#This Row],[budget]]</f>
        <v>42724272</v>
      </c>
    </row>
    <row r="618" spans="1:5" x14ac:dyDescent="0.3">
      <c r="A618" t="s">
        <v>2774</v>
      </c>
      <c r="B618">
        <v>127706877</v>
      </c>
      <c r="C618">
        <v>85000000</v>
      </c>
      <c r="D618">
        <v>42706877</v>
      </c>
      <c r="E618">
        <f>Table10[[#This Row],[gross]]-Table10[[#This Row],[budget]]</f>
        <v>42706877</v>
      </c>
    </row>
    <row r="619" spans="1:5" x14ac:dyDescent="0.3">
      <c r="A619" t="s">
        <v>2177</v>
      </c>
      <c r="B619">
        <v>117698894</v>
      </c>
      <c r="C619">
        <v>75000000</v>
      </c>
      <c r="D619">
        <v>42698894</v>
      </c>
      <c r="E619">
        <f>Table10[[#This Row],[gross]]-Table10[[#This Row],[budget]]</f>
        <v>42698894</v>
      </c>
    </row>
    <row r="620" spans="1:5" x14ac:dyDescent="0.3">
      <c r="A620" t="s">
        <v>5124</v>
      </c>
      <c r="B620">
        <v>182618434</v>
      </c>
      <c r="C620">
        <v>140000000</v>
      </c>
      <c r="D620">
        <v>42618434</v>
      </c>
      <c r="E620">
        <f>Table10[[#This Row],[gross]]-Table10[[#This Row],[budget]]</f>
        <v>42618434</v>
      </c>
    </row>
    <row r="621" spans="1:5" x14ac:dyDescent="0.3">
      <c r="A621" t="s">
        <v>5978</v>
      </c>
      <c r="B621">
        <v>69586544</v>
      </c>
      <c r="C621">
        <v>27000000</v>
      </c>
      <c r="D621">
        <v>42586544</v>
      </c>
      <c r="E621">
        <f>Table10[[#This Row],[gross]]-Table10[[#This Row],[budget]]</f>
        <v>42586544</v>
      </c>
    </row>
    <row r="622" spans="1:5" x14ac:dyDescent="0.3">
      <c r="A622" t="s">
        <v>1712</v>
      </c>
      <c r="B622">
        <v>82522790</v>
      </c>
      <c r="C622">
        <v>40000000</v>
      </c>
      <c r="D622">
        <v>42522790</v>
      </c>
      <c r="E622">
        <f>Table10[[#This Row],[gross]]-Table10[[#This Row],[budget]]</f>
        <v>42522790</v>
      </c>
    </row>
    <row r="623" spans="1:5" x14ac:dyDescent="0.3">
      <c r="A623" t="s">
        <v>6105</v>
      </c>
      <c r="B623">
        <v>47277326</v>
      </c>
      <c r="C623">
        <v>4800000</v>
      </c>
      <c r="D623">
        <v>42477326</v>
      </c>
      <c r="E623">
        <f>Table10[[#This Row],[gross]]-Table10[[#This Row],[budget]]</f>
        <v>42477326</v>
      </c>
    </row>
    <row r="624" spans="1:5" x14ac:dyDescent="0.3">
      <c r="A624" t="s">
        <v>209</v>
      </c>
      <c r="B624">
        <v>132373442</v>
      </c>
      <c r="C624">
        <v>90000000</v>
      </c>
      <c r="D624">
        <v>42373442</v>
      </c>
      <c r="E624">
        <f>Table10[[#This Row],[gross]]-Table10[[#This Row],[budget]]</f>
        <v>42373442</v>
      </c>
    </row>
    <row r="625" spans="1:5" x14ac:dyDescent="0.3">
      <c r="A625" t="s">
        <v>6404</v>
      </c>
      <c r="B625">
        <v>49369900</v>
      </c>
      <c r="C625">
        <v>7000000</v>
      </c>
      <c r="D625">
        <v>42369900</v>
      </c>
      <c r="E625">
        <f>Table10[[#This Row],[gross]]-Table10[[#This Row],[budget]]</f>
        <v>42369900</v>
      </c>
    </row>
    <row r="626" spans="1:5" x14ac:dyDescent="0.3">
      <c r="A626" t="s">
        <v>2504</v>
      </c>
      <c r="B626">
        <v>45857453</v>
      </c>
      <c r="C626">
        <v>3500000</v>
      </c>
      <c r="D626">
        <v>42357453</v>
      </c>
      <c r="E626">
        <f>Table10[[#This Row],[gross]]-Table10[[#This Row],[budget]]</f>
        <v>42357453</v>
      </c>
    </row>
    <row r="627" spans="1:5" x14ac:dyDescent="0.3">
      <c r="A627" t="s">
        <v>4051</v>
      </c>
      <c r="B627">
        <v>177343675</v>
      </c>
      <c r="C627">
        <v>135000000</v>
      </c>
      <c r="D627">
        <v>42343675</v>
      </c>
      <c r="E627">
        <f>Table10[[#This Row],[gross]]-Table10[[#This Row],[budget]]</f>
        <v>42343675</v>
      </c>
    </row>
    <row r="628" spans="1:5" x14ac:dyDescent="0.3">
      <c r="A628" t="s">
        <v>4051</v>
      </c>
      <c r="B628">
        <v>177343675</v>
      </c>
      <c r="C628">
        <v>135000000</v>
      </c>
      <c r="D628">
        <v>42343675</v>
      </c>
      <c r="E628">
        <f>Table10[[#This Row],[gross]]-Table10[[#This Row],[budget]]</f>
        <v>42343675</v>
      </c>
    </row>
    <row r="629" spans="1:5" x14ac:dyDescent="0.3">
      <c r="A629" t="s">
        <v>4051</v>
      </c>
      <c r="B629">
        <v>177343675</v>
      </c>
      <c r="C629">
        <v>135000000</v>
      </c>
      <c r="D629">
        <v>42343675</v>
      </c>
      <c r="E629">
        <f>Table10[[#This Row],[gross]]-Table10[[#This Row],[budget]]</f>
        <v>42343675</v>
      </c>
    </row>
    <row r="630" spans="1:5" x14ac:dyDescent="0.3">
      <c r="A630" t="s">
        <v>998</v>
      </c>
      <c r="B630">
        <v>70235322</v>
      </c>
      <c r="C630">
        <v>28000000</v>
      </c>
      <c r="D630">
        <v>42235322</v>
      </c>
      <c r="E630">
        <f>Table10[[#This Row],[gross]]-Table10[[#This Row],[budget]]</f>
        <v>42235322</v>
      </c>
    </row>
    <row r="631" spans="1:5" x14ac:dyDescent="0.3">
      <c r="A631" t="s">
        <v>5793</v>
      </c>
      <c r="B631">
        <v>52200504</v>
      </c>
      <c r="C631">
        <v>10000000</v>
      </c>
      <c r="D631">
        <v>42200504</v>
      </c>
      <c r="E631">
        <f>Table10[[#This Row],[gross]]-Table10[[#This Row],[budget]]</f>
        <v>42200504</v>
      </c>
    </row>
    <row r="632" spans="1:5" x14ac:dyDescent="0.3">
      <c r="A632" t="s">
        <v>2777</v>
      </c>
      <c r="B632">
        <v>60057639</v>
      </c>
      <c r="C632">
        <v>18000000</v>
      </c>
      <c r="D632">
        <v>42057639</v>
      </c>
      <c r="E632">
        <f>Table10[[#This Row],[gross]]-Table10[[#This Row],[budget]]</f>
        <v>42057639</v>
      </c>
    </row>
    <row r="633" spans="1:5" x14ac:dyDescent="0.3">
      <c r="A633" t="s">
        <v>1715</v>
      </c>
      <c r="B633">
        <v>52929168</v>
      </c>
      <c r="C633">
        <v>11000000</v>
      </c>
      <c r="D633">
        <v>41929168</v>
      </c>
      <c r="E633">
        <f>Table10[[#This Row],[gross]]-Table10[[#This Row],[budget]]</f>
        <v>41929168</v>
      </c>
    </row>
    <row r="634" spans="1:5" x14ac:dyDescent="0.3">
      <c r="A634" t="s">
        <v>3420</v>
      </c>
      <c r="B634">
        <v>72077000</v>
      </c>
      <c r="C634">
        <v>30250000</v>
      </c>
      <c r="D634">
        <v>41827000</v>
      </c>
      <c r="E634">
        <f>Table10[[#This Row],[gross]]-Table10[[#This Row],[budget]]</f>
        <v>41827000</v>
      </c>
    </row>
    <row r="635" spans="1:5" x14ac:dyDescent="0.3">
      <c r="A635" t="s">
        <v>4764</v>
      </c>
      <c r="B635">
        <v>119793567</v>
      </c>
      <c r="C635">
        <v>78000000</v>
      </c>
      <c r="D635">
        <v>41793567</v>
      </c>
      <c r="E635">
        <f>Table10[[#This Row],[gross]]-Table10[[#This Row],[budget]]</f>
        <v>41793567</v>
      </c>
    </row>
    <row r="636" spans="1:5" x14ac:dyDescent="0.3">
      <c r="A636" t="s">
        <v>2181</v>
      </c>
      <c r="B636">
        <v>81593527</v>
      </c>
      <c r="C636">
        <v>40000000</v>
      </c>
      <c r="D636">
        <v>41593527</v>
      </c>
      <c r="E636">
        <f>Table10[[#This Row],[gross]]-Table10[[#This Row],[budget]]</f>
        <v>41593527</v>
      </c>
    </row>
    <row r="637" spans="1:5" x14ac:dyDescent="0.3">
      <c r="A637" t="s">
        <v>5794</v>
      </c>
      <c r="B637">
        <v>59573085</v>
      </c>
      <c r="C637">
        <v>18000000</v>
      </c>
      <c r="D637">
        <v>41573085</v>
      </c>
      <c r="E637">
        <f>Table10[[#This Row],[gross]]-Table10[[#This Row],[budget]]</f>
        <v>41573085</v>
      </c>
    </row>
    <row r="638" spans="1:5" x14ac:dyDescent="0.3">
      <c r="A638" t="s">
        <v>4766</v>
      </c>
      <c r="B638">
        <v>66489425</v>
      </c>
      <c r="C638">
        <v>25000000</v>
      </c>
      <c r="D638">
        <v>41489425</v>
      </c>
      <c r="E638">
        <f>Table10[[#This Row],[gross]]-Table10[[#This Row],[budget]]</f>
        <v>41489425</v>
      </c>
    </row>
    <row r="639" spans="1:5" x14ac:dyDescent="0.3">
      <c r="A639" t="s">
        <v>3115</v>
      </c>
      <c r="B639">
        <v>91439400</v>
      </c>
      <c r="C639">
        <v>50000000</v>
      </c>
      <c r="D639">
        <v>41439400</v>
      </c>
      <c r="E639">
        <f>Table10[[#This Row],[gross]]-Table10[[#This Row],[budget]]</f>
        <v>41439400</v>
      </c>
    </row>
    <row r="640" spans="1:5" x14ac:dyDescent="0.3">
      <c r="A640" t="s">
        <v>2183</v>
      </c>
      <c r="B640">
        <v>81292135</v>
      </c>
      <c r="C640">
        <v>40000000</v>
      </c>
      <c r="D640">
        <v>41292135</v>
      </c>
      <c r="E640">
        <f>Table10[[#This Row],[gross]]-Table10[[#This Row],[budget]]</f>
        <v>41292135</v>
      </c>
    </row>
    <row r="641" spans="1:5" x14ac:dyDescent="0.3">
      <c r="A641" t="s">
        <v>5979</v>
      </c>
      <c r="B641">
        <v>89253340</v>
      </c>
      <c r="C641">
        <v>48000000</v>
      </c>
      <c r="D641">
        <v>41253340</v>
      </c>
      <c r="E641">
        <f>Table10[[#This Row],[gross]]-Table10[[#This Row],[budget]]</f>
        <v>41253340</v>
      </c>
    </row>
    <row r="642" spans="1:5" x14ac:dyDescent="0.3">
      <c r="A642" t="s">
        <v>6406</v>
      </c>
      <c r="B642">
        <v>65182182</v>
      </c>
      <c r="C642">
        <v>24000000</v>
      </c>
      <c r="D642">
        <v>41182182</v>
      </c>
      <c r="E642">
        <f>Table10[[#This Row],[gross]]-Table10[[#This Row],[budget]]</f>
        <v>41182182</v>
      </c>
    </row>
    <row r="643" spans="1:5" x14ac:dyDescent="0.3">
      <c r="A643" t="s">
        <v>3728</v>
      </c>
      <c r="B643">
        <v>126149655</v>
      </c>
      <c r="C643">
        <v>85000000</v>
      </c>
      <c r="D643">
        <v>41149655</v>
      </c>
      <c r="E643">
        <f>Table10[[#This Row],[gross]]-Table10[[#This Row],[budget]]</f>
        <v>41149655</v>
      </c>
    </row>
    <row r="644" spans="1:5" x14ac:dyDescent="0.3">
      <c r="A644" t="s">
        <v>7312</v>
      </c>
      <c r="B644">
        <v>71038190</v>
      </c>
      <c r="C644">
        <v>30000000</v>
      </c>
      <c r="D644">
        <v>41038190</v>
      </c>
      <c r="E644">
        <f>Table10[[#This Row],[gross]]-Table10[[#This Row],[budget]]</f>
        <v>41038190</v>
      </c>
    </row>
    <row r="645" spans="1:5" x14ac:dyDescent="0.3">
      <c r="A645" t="s">
        <v>4054</v>
      </c>
      <c r="B645">
        <v>91030827</v>
      </c>
      <c r="C645">
        <v>50000000</v>
      </c>
      <c r="D645">
        <v>41030827</v>
      </c>
      <c r="E645">
        <f>Table10[[#This Row],[gross]]-Table10[[#This Row],[budget]]</f>
        <v>41030827</v>
      </c>
    </row>
    <row r="646" spans="1:5" x14ac:dyDescent="0.3">
      <c r="A646" t="s">
        <v>689</v>
      </c>
      <c r="B646">
        <v>50000000</v>
      </c>
      <c r="C646">
        <v>9000000</v>
      </c>
      <c r="D646">
        <v>41000000</v>
      </c>
      <c r="E646">
        <f>Table10[[#This Row],[gross]]-Table10[[#This Row],[budget]]</f>
        <v>41000000</v>
      </c>
    </row>
    <row r="647" spans="1:5" x14ac:dyDescent="0.3">
      <c r="A647" t="s">
        <v>7248</v>
      </c>
      <c r="B647">
        <v>112950721</v>
      </c>
      <c r="C647">
        <v>72000000</v>
      </c>
      <c r="D647">
        <v>40950721</v>
      </c>
      <c r="E647">
        <f>Table10[[#This Row],[gross]]-Table10[[#This Row],[budget]]</f>
        <v>40950721</v>
      </c>
    </row>
    <row r="648" spans="1:5" x14ac:dyDescent="0.3">
      <c r="A648" t="s">
        <v>5127</v>
      </c>
      <c r="B648">
        <v>50752337</v>
      </c>
      <c r="C648">
        <v>10000000</v>
      </c>
      <c r="D648">
        <v>40752337</v>
      </c>
      <c r="E648">
        <f>Table10[[#This Row],[gross]]-Table10[[#This Row],[budget]]</f>
        <v>40752337</v>
      </c>
    </row>
    <row r="649" spans="1:5" x14ac:dyDescent="0.3">
      <c r="A649" t="s">
        <v>4425</v>
      </c>
      <c r="B649">
        <v>75668868</v>
      </c>
      <c r="C649">
        <v>35000000</v>
      </c>
      <c r="D649">
        <v>40668868</v>
      </c>
      <c r="E649">
        <f>Table10[[#This Row],[gross]]-Table10[[#This Row],[budget]]</f>
        <v>40668868</v>
      </c>
    </row>
    <row r="650" spans="1:5" x14ac:dyDescent="0.3">
      <c r="A650" t="s">
        <v>1001</v>
      </c>
      <c r="B650">
        <v>44566004</v>
      </c>
      <c r="C650">
        <v>4000000</v>
      </c>
      <c r="D650">
        <v>40566004</v>
      </c>
      <c r="E650">
        <f>Table10[[#This Row],[gross]]-Table10[[#This Row],[budget]]</f>
        <v>40566004</v>
      </c>
    </row>
    <row r="651" spans="1:5" x14ac:dyDescent="0.3">
      <c r="A651" t="s">
        <v>4427</v>
      </c>
      <c r="B651">
        <v>67900000</v>
      </c>
      <c r="C651">
        <v>27500000</v>
      </c>
      <c r="D651">
        <v>40400000</v>
      </c>
      <c r="E651">
        <f>Table10[[#This Row],[gross]]-Table10[[#This Row],[budget]]</f>
        <v>40400000</v>
      </c>
    </row>
    <row r="652" spans="1:5" x14ac:dyDescent="0.3">
      <c r="A652" t="s">
        <v>7082</v>
      </c>
      <c r="B652">
        <v>75367693</v>
      </c>
      <c r="C652">
        <v>35000000</v>
      </c>
      <c r="D652">
        <v>40367693</v>
      </c>
      <c r="E652">
        <f>Table10[[#This Row],[gross]]-Table10[[#This Row],[budget]]</f>
        <v>40367693</v>
      </c>
    </row>
    <row r="653" spans="1:5" x14ac:dyDescent="0.3">
      <c r="A653" t="s">
        <v>4430</v>
      </c>
      <c r="B653">
        <v>44793200</v>
      </c>
      <c r="C653">
        <v>4500000</v>
      </c>
      <c r="D653">
        <v>40293200</v>
      </c>
      <c r="E653">
        <f>Table10[[#This Row],[gross]]-Table10[[#This Row],[budget]]</f>
        <v>40293200</v>
      </c>
    </row>
    <row r="654" spans="1:5" x14ac:dyDescent="0.3">
      <c r="A654" t="s">
        <v>2505</v>
      </c>
      <c r="B654">
        <v>75274748</v>
      </c>
      <c r="C654">
        <v>35000000</v>
      </c>
      <c r="D654">
        <v>40274748</v>
      </c>
      <c r="E654">
        <f>Table10[[#This Row],[gross]]-Table10[[#This Row],[budget]]</f>
        <v>40274748</v>
      </c>
    </row>
    <row r="655" spans="1:5" x14ac:dyDescent="0.3">
      <c r="A655" t="s">
        <v>6508</v>
      </c>
      <c r="B655">
        <v>55184721</v>
      </c>
      <c r="C655">
        <v>15000000</v>
      </c>
      <c r="D655">
        <v>40184721</v>
      </c>
      <c r="E655">
        <f>Table10[[#This Row],[gross]]-Table10[[#This Row],[budget]]</f>
        <v>40184721</v>
      </c>
    </row>
    <row r="656" spans="1:5" x14ac:dyDescent="0.3">
      <c r="A656" t="s">
        <v>6509</v>
      </c>
      <c r="B656">
        <v>120136047</v>
      </c>
      <c r="C656">
        <v>80000000</v>
      </c>
      <c r="D656">
        <v>40136047</v>
      </c>
      <c r="E656">
        <f>Table10[[#This Row],[gross]]-Table10[[#This Row],[budget]]</f>
        <v>40136047</v>
      </c>
    </row>
    <row r="657" spans="1:5" x14ac:dyDescent="0.3">
      <c r="A657" t="s">
        <v>535</v>
      </c>
      <c r="B657">
        <v>70098138</v>
      </c>
      <c r="C657">
        <v>30000000</v>
      </c>
      <c r="D657">
        <v>40098138</v>
      </c>
      <c r="E657">
        <f>Table10[[#This Row],[gross]]-Table10[[#This Row],[budget]]</f>
        <v>40098138</v>
      </c>
    </row>
    <row r="658" spans="1:5" x14ac:dyDescent="0.3">
      <c r="A658" t="s">
        <v>7313</v>
      </c>
      <c r="B658">
        <v>60072596</v>
      </c>
      <c r="C658">
        <v>20000000</v>
      </c>
      <c r="D658">
        <v>40072596</v>
      </c>
      <c r="E658">
        <f>Table10[[#This Row],[gross]]-Table10[[#This Row],[budget]]</f>
        <v>40072596</v>
      </c>
    </row>
    <row r="659" spans="1:5" x14ac:dyDescent="0.3">
      <c r="A659" t="s">
        <v>1220</v>
      </c>
      <c r="B659">
        <v>56816662</v>
      </c>
      <c r="C659">
        <v>17000000</v>
      </c>
      <c r="D659">
        <v>39816662</v>
      </c>
      <c r="E659">
        <f>Table10[[#This Row],[gross]]-Table10[[#This Row],[budget]]</f>
        <v>39816662</v>
      </c>
    </row>
    <row r="660" spans="1:5" x14ac:dyDescent="0.3">
      <c r="A660" t="s">
        <v>2185</v>
      </c>
      <c r="B660">
        <v>144812796</v>
      </c>
      <c r="C660">
        <v>105000000</v>
      </c>
      <c r="D660">
        <v>39812796</v>
      </c>
      <c r="E660">
        <f>Table10[[#This Row],[gross]]-Table10[[#This Row],[budget]]</f>
        <v>39812796</v>
      </c>
    </row>
    <row r="661" spans="1:5" x14ac:dyDescent="0.3">
      <c r="A661" t="s">
        <v>2185</v>
      </c>
      <c r="B661">
        <v>144812796</v>
      </c>
      <c r="C661">
        <v>105000000</v>
      </c>
      <c r="D661">
        <v>39812796</v>
      </c>
      <c r="E661">
        <f>Table10[[#This Row],[gross]]-Table10[[#This Row],[budget]]</f>
        <v>39812796</v>
      </c>
    </row>
    <row r="662" spans="1:5" x14ac:dyDescent="0.3">
      <c r="A662" t="s">
        <v>3118</v>
      </c>
      <c r="B662">
        <v>65703412</v>
      </c>
      <c r="C662">
        <v>26000000</v>
      </c>
      <c r="D662">
        <v>39703412</v>
      </c>
      <c r="E662">
        <f>Table10[[#This Row],[gross]]-Table10[[#This Row],[budget]]</f>
        <v>39703412</v>
      </c>
    </row>
    <row r="663" spans="1:5" x14ac:dyDescent="0.3">
      <c r="A663" t="s">
        <v>3729</v>
      </c>
      <c r="B663">
        <v>58571513</v>
      </c>
      <c r="C663">
        <v>19000000</v>
      </c>
      <c r="D663">
        <v>39571513</v>
      </c>
      <c r="E663">
        <f>Table10[[#This Row],[gross]]-Table10[[#This Row],[budget]]</f>
        <v>39571513</v>
      </c>
    </row>
    <row r="664" spans="1:5" x14ac:dyDescent="0.3">
      <c r="A664" t="s">
        <v>4769</v>
      </c>
      <c r="B664">
        <v>90567722</v>
      </c>
      <c r="C664">
        <v>51000000</v>
      </c>
      <c r="D664">
        <v>39567722</v>
      </c>
      <c r="E664">
        <f>Table10[[#This Row],[gross]]-Table10[[#This Row],[budget]]</f>
        <v>39567722</v>
      </c>
    </row>
    <row r="665" spans="1:5" x14ac:dyDescent="0.3">
      <c r="A665" t="s">
        <v>3731</v>
      </c>
      <c r="B665">
        <v>50461335</v>
      </c>
      <c r="C665">
        <v>11000000</v>
      </c>
      <c r="D665">
        <v>39461335</v>
      </c>
      <c r="E665">
        <f>Table10[[#This Row],[gross]]-Table10[[#This Row],[budget]]</f>
        <v>39461335</v>
      </c>
    </row>
    <row r="666" spans="1:5" x14ac:dyDescent="0.3">
      <c r="A666" t="s">
        <v>1479</v>
      </c>
      <c r="B666">
        <v>44456509</v>
      </c>
      <c r="C666">
        <v>5000000</v>
      </c>
      <c r="D666">
        <v>39456509</v>
      </c>
      <c r="E666">
        <f>Table10[[#This Row],[gross]]-Table10[[#This Row],[budget]]</f>
        <v>39456509</v>
      </c>
    </row>
    <row r="667" spans="1:5" x14ac:dyDescent="0.3">
      <c r="A667" t="s">
        <v>6510</v>
      </c>
      <c r="B667">
        <v>52543632</v>
      </c>
      <c r="C667">
        <v>13200000</v>
      </c>
      <c r="D667">
        <v>39343632</v>
      </c>
      <c r="E667">
        <f>Table10[[#This Row],[gross]]-Table10[[#This Row],[budget]]</f>
        <v>39343632</v>
      </c>
    </row>
    <row r="668" spans="1:5" x14ac:dyDescent="0.3">
      <c r="A668" t="s">
        <v>3424</v>
      </c>
      <c r="B668">
        <v>67266300</v>
      </c>
      <c r="C668">
        <v>28000000</v>
      </c>
      <c r="D668">
        <v>39266300</v>
      </c>
      <c r="E668">
        <f>Table10[[#This Row],[gross]]-Table10[[#This Row],[budget]]</f>
        <v>39266300</v>
      </c>
    </row>
    <row r="669" spans="1:5" x14ac:dyDescent="0.3">
      <c r="A669" t="s">
        <v>6512</v>
      </c>
      <c r="B669">
        <v>40990055</v>
      </c>
      <c r="C669">
        <v>1800000</v>
      </c>
      <c r="D669">
        <v>39190055</v>
      </c>
      <c r="E669">
        <f>Table10[[#This Row],[gross]]-Table10[[#This Row],[budget]]</f>
        <v>39190055</v>
      </c>
    </row>
    <row r="670" spans="1:5" x14ac:dyDescent="0.3">
      <c r="A670" t="s">
        <v>6108</v>
      </c>
      <c r="B670">
        <v>58156435</v>
      </c>
      <c r="C670">
        <v>19000000</v>
      </c>
      <c r="D670">
        <v>39156435</v>
      </c>
      <c r="E670">
        <f>Table10[[#This Row],[gross]]-Table10[[#This Row],[budget]]</f>
        <v>39156435</v>
      </c>
    </row>
    <row r="671" spans="1:5" x14ac:dyDescent="0.3">
      <c r="A671" t="s">
        <v>5797</v>
      </c>
      <c r="B671">
        <v>39552600</v>
      </c>
      <c r="C671">
        <v>500000</v>
      </c>
      <c r="D671">
        <v>39052600</v>
      </c>
      <c r="E671">
        <f>Table10[[#This Row],[gross]]-Table10[[#This Row],[budget]]</f>
        <v>39052600</v>
      </c>
    </row>
    <row r="672" spans="1:5" x14ac:dyDescent="0.3">
      <c r="A672" t="s">
        <v>5585</v>
      </c>
      <c r="B672">
        <v>66950483</v>
      </c>
      <c r="C672">
        <v>28000000</v>
      </c>
      <c r="D672">
        <v>38950483</v>
      </c>
      <c r="E672">
        <f>Table10[[#This Row],[gross]]-Table10[[#This Row],[budget]]</f>
        <v>38950483</v>
      </c>
    </row>
    <row r="673" spans="1:5" x14ac:dyDescent="0.3">
      <c r="A673" t="s">
        <v>4056</v>
      </c>
      <c r="B673">
        <v>51872378</v>
      </c>
      <c r="C673">
        <v>13000000</v>
      </c>
      <c r="D673">
        <v>38872378</v>
      </c>
      <c r="E673">
        <f>Table10[[#This Row],[gross]]-Table10[[#This Row],[budget]]</f>
        <v>38872378</v>
      </c>
    </row>
    <row r="674" spans="1:5" x14ac:dyDescent="0.3">
      <c r="A674" t="s">
        <v>7002</v>
      </c>
      <c r="B674">
        <v>93815117</v>
      </c>
      <c r="C674">
        <v>55000000</v>
      </c>
      <c r="D674">
        <v>38815117</v>
      </c>
      <c r="E674">
        <f>Table10[[#This Row],[gross]]-Table10[[#This Row],[budget]]</f>
        <v>38815117</v>
      </c>
    </row>
    <row r="675" spans="1:5" x14ac:dyDescent="0.3">
      <c r="A675" t="s">
        <v>2507</v>
      </c>
      <c r="B675">
        <v>49797148</v>
      </c>
      <c r="C675">
        <v>11000000</v>
      </c>
      <c r="D675">
        <v>38797148</v>
      </c>
      <c r="E675">
        <f>Table10[[#This Row],[gross]]-Table10[[#This Row],[budget]]</f>
        <v>38797148</v>
      </c>
    </row>
    <row r="676" spans="1:5" x14ac:dyDescent="0.3">
      <c r="A676" t="s">
        <v>2779</v>
      </c>
      <c r="B676">
        <v>43771291</v>
      </c>
      <c r="C676">
        <v>5000000</v>
      </c>
      <c r="D676">
        <v>38771291</v>
      </c>
      <c r="E676">
        <f>Table10[[#This Row],[gross]]-Table10[[#This Row],[budget]]</f>
        <v>38771291</v>
      </c>
    </row>
    <row r="677" spans="1:5" x14ac:dyDescent="0.3">
      <c r="A677" t="s">
        <v>2779</v>
      </c>
      <c r="B677">
        <v>43771291</v>
      </c>
      <c r="C677">
        <v>5000000</v>
      </c>
      <c r="D677">
        <v>38771291</v>
      </c>
      <c r="E677">
        <f>Table10[[#This Row],[gross]]-Table10[[#This Row],[budget]]</f>
        <v>38771291</v>
      </c>
    </row>
    <row r="678" spans="1:5" x14ac:dyDescent="0.3">
      <c r="A678" t="s">
        <v>1003</v>
      </c>
      <c r="B678">
        <v>228756232</v>
      </c>
      <c r="C678">
        <v>190000000</v>
      </c>
      <c r="D678">
        <v>38756232</v>
      </c>
      <c r="E678">
        <f>Table10[[#This Row],[gross]]-Table10[[#This Row],[budget]]</f>
        <v>38756232</v>
      </c>
    </row>
    <row r="679" spans="1:5" x14ac:dyDescent="0.3">
      <c r="A679" t="s">
        <v>7384</v>
      </c>
      <c r="B679">
        <v>51697449</v>
      </c>
      <c r="C679">
        <v>13000000</v>
      </c>
      <c r="D679">
        <v>38697449</v>
      </c>
      <c r="E679">
        <f>Table10[[#This Row],[gross]]-Table10[[#This Row],[budget]]</f>
        <v>38697449</v>
      </c>
    </row>
    <row r="680" spans="1:5" x14ac:dyDescent="0.3">
      <c r="A680" t="s">
        <v>6513</v>
      </c>
      <c r="B680">
        <v>88658172</v>
      </c>
      <c r="C680">
        <v>50000000</v>
      </c>
      <c r="D680">
        <v>38658172</v>
      </c>
      <c r="E680">
        <f>Table10[[#This Row],[gross]]-Table10[[#This Row],[budget]]</f>
        <v>38658172</v>
      </c>
    </row>
    <row r="681" spans="1:5" x14ac:dyDescent="0.3">
      <c r="A681" t="s">
        <v>1483</v>
      </c>
      <c r="B681">
        <v>208543795</v>
      </c>
      <c r="C681">
        <v>170000000</v>
      </c>
      <c r="D681">
        <v>38543795</v>
      </c>
      <c r="E681">
        <f>Table10[[#This Row],[gross]]-Table10[[#This Row],[budget]]</f>
        <v>38543795</v>
      </c>
    </row>
    <row r="682" spans="1:5" x14ac:dyDescent="0.3">
      <c r="A682" t="s">
        <v>3120</v>
      </c>
      <c r="B682">
        <v>52293982</v>
      </c>
      <c r="C682">
        <v>13800000</v>
      </c>
      <c r="D682">
        <v>38493982</v>
      </c>
      <c r="E682">
        <f>Table10[[#This Row],[gross]]-Table10[[#This Row],[budget]]</f>
        <v>38493982</v>
      </c>
    </row>
    <row r="683" spans="1:5" x14ac:dyDescent="0.3">
      <c r="A683" t="s">
        <v>2188</v>
      </c>
      <c r="B683">
        <v>91400000</v>
      </c>
      <c r="C683">
        <v>53000000</v>
      </c>
      <c r="D683">
        <v>38400000</v>
      </c>
      <c r="E683">
        <f>Table10[[#This Row],[gross]]-Table10[[#This Row],[budget]]</f>
        <v>38400000</v>
      </c>
    </row>
    <row r="684" spans="1:5" x14ac:dyDescent="0.3">
      <c r="A684" t="s">
        <v>3426</v>
      </c>
      <c r="B684">
        <v>83287363</v>
      </c>
      <c r="C684">
        <v>45000000</v>
      </c>
      <c r="D684">
        <v>38287363</v>
      </c>
      <c r="E684">
        <f>Table10[[#This Row],[gross]]-Table10[[#This Row],[budget]]</f>
        <v>38287363</v>
      </c>
    </row>
    <row r="685" spans="1:5" x14ac:dyDescent="0.3">
      <c r="A685" t="s">
        <v>6277</v>
      </c>
      <c r="B685">
        <v>163192114</v>
      </c>
      <c r="C685">
        <v>125000000</v>
      </c>
      <c r="D685">
        <v>38192114</v>
      </c>
      <c r="E685">
        <f>Table10[[#This Row],[gross]]-Table10[[#This Row],[budget]]</f>
        <v>38192114</v>
      </c>
    </row>
    <row r="686" spans="1:5" x14ac:dyDescent="0.3">
      <c r="A686" t="s">
        <v>6277</v>
      </c>
      <c r="B686">
        <v>163192114</v>
      </c>
      <c r="C686">
        <v>125000000</v>
      </c>
      <c r="D686">
        <v>38192114</v>
      </c>
      <c r="E686">
        <f>Table10[[#This Row],[gross]]-Table10[[#This Row],[budget]]</f>
        <v>38192114</v>
      </c>
    </row>
    <row r="687" spans="1:5" x14ac:dyDescent="0.3">
      <c r="A687" t="s">
        <v>6738</v>
      </c>
      <c r="B687">
        <v>56127162</v>
      </c>
      <c r="C687">
        <v>18000000</v>
      </c>
      <c r="D687">
        <v>38127162</v>
      </c>
      <c r="E687">
        <f>Table10[[#This Row],[gross]]-Table10[[#This Row],[budget]]</f>
        <v>38127162</v>
      </c>
    </row>
    <row r="688" spans="1:5" x14ac:dyDescent="0.3">
      <c r="A688" t="s">
        <v>6739</v>
      </c>
      <c r="B688">
        <v>73023275</v>
      </c>
      <c r="C688">
        <v>35000000</v>
      </c>
      <c r="D688">
        <v>38023275</v>
      </c>
      <c r="E688">
        <f>Table10[[#This Row],[gross]]-Table10[[#This Row],[budget]]</f>
        <v>38023275</v>
      </c>
    </row>
    <row r="689" spans="1:5" x14ac:dyDescent="0.3">
      <c r="A689" t="s">
        <v>1007</v>
      </c>
      <c r="B689">
        <v>54000000</v>
      </c>
      <c r="C689">
        <v>16000000</v>
      </c>
      <c r="D689">
        <v>38000000</v>
      </c>
      <c r="E689">
        <f>Table10[[#This Row],[gross]]-Table10[[#This Row],[budget]]</f>
        <v>38000000</v>
      </c>
    </row>
    <row r="690" spans="1:5" x14ac:dyDescent="0.3">
      <c r="A690" t="s">
        <v>5586</v>
      </c>
      <c r="B690">
        <v>57744720</v>
      </c>
      <c r="C690">
        <v>20000000</v>
      </c>
      <c r="D690">
        <v>37744720</v>
      </c>
      <c r="E690">
        <f>Table10[[#This Row],[gross]]-Table10[[#This Row],[budget]]</f>
        <v>37744720</v>
      </c>
    </row>
    <row r="691" spans="1:5" x14ac:dyDescent="0.3">
      <c r="A691" t="s">
        <v>6515</v>
      </c>
      <c r="B691">
        <v>59696176</v>
      </c>
      <c r="C691">
        <v>22000000</v>
      </c>
      <c r="D691">
        <v>37696176</v>
      </c>
      <c r="E691">
        <f>Table10[[#This Row],[gross]]-Table10[[#This Row],[budget]]</f>
        <v>37696176</v>
      </c>
    </row>
    <row r="692" spans="1:5" x14ac:dyDescent="0.3">
      <c r="A692" t="s">
        <v>1487</v>
      </c>
      <c r="B692">
        <v>43650000</v>
      </c>
      <c r="C692">
        <v>6000000</v>
      </c>
      <c r="D692">
        <v>37650000</v>
      </c>
      <c r="E692">
        <f>Table10[[#This Row],[gross]]-Table10[[#This Row],[budget]]</f>
        <v>37650000</v>
      </c>
    </row>
    <row r="693" spans="1:5" x14ac:dyDescent="0.3">
      <c r="A693" t="s">
        <v>7004</v>
      </c>
      <c r="B693">
        <v>40041683</v>
      </c>
      <c r="C693">
        <v>2500000</v>
      </c>
      <c r="D693">
        <v>37541683</v>
      </c>
      <c r="E693">
        <f>Table10[[#This Row],[gross]]-Table10[[#This Row],[budget]]</f>
        <v>37541683</v>
      </c>
    </row>
    <row r="694" spans="1:5" x14ac:dyDescent="0.3">
      <c r="A694" t="s">
        <v>2191</v>
      </c>
      <c r="B694">
        <v>47536959</v>
      </c>
      <c r="C694">
        <v>10000000</v>
      </c>
      <c r="D694">
        <v>37536959</v>
      </c>
      <c r="E694">
        <f>Table10[[#This Row],[gross]]-Table10[[#This Row],[budget]]</f>
        <v>37536959</v>
      </c>
    </row>
    <row r="695" spans="1:5" x14ac:dyDescent="0.3">
      <c r="A695" t="s">
        <v>2191</v>
      </c>
      <c r="B695">
        <v>47536959</v>
      </c>
      <c r="C695">
        <v>10000000</v>
      </c>
      <c r="D695">
        <v>37536959</v>
      </c>
      <c r="E695">
        <f>Table10[[#This Row],[gross]]-Table10[[#This Row],[budget]]</f>
        <v>37536959</v>
      </c>
    </row>
    <row r="696" spans="1:5" x14ac:dyDescent="0.3">
      <c r="A696" t="s">
        <v>3124</v>
      </c>
      <c r="B696">
        <v>42365600</v>
      </c>
      <c r="C696">
        <v>5000000</v>
      </c>
      <c r="D696">
        <v>37365600</v>
      </c>
      <c r="E696">
        <f>Table10[[#This Row],[gross]]-Table10[[#This Row],[budget]]</f>
        <v>37365600</v>
      </c>
    </row>
    <row r="697" spans="1:5" x14ac:dyDescent="0.3">
      <c r="A697" t="s">
        <v>5130</v>
      </c>
      <c r="B697">
        <v>54322273</v>
      </c>
      <c r="C697">
        <v>17000000</v>
      </c>
      <c r="D697">
        <v>37322273</v>
      </c>
      <c r="E697">
        <f>Table10[[#This Row],[gross]]-Table10[[#This Row],[budget]]</f>
        <v>37322273</v>
      </c>
    </row>
    <row r="698" spans="1:5" x14ac:dyDescent="0.3">
      <c r="A698" t="s">
        <v>3734</v>
      </c>
      <c r="B698">
        <v>54257433</v>
      </c>
      <c r="C698">
        <v>17000000</v>
      </c>
      <c r="D698">
        <v>37257433</v>
      </c>
      <c r="E698">
        <f>Table10[[#This Row],[gross]]-Table10[[#This Row],[budget]]</f>
        <v>37257433</v>
      </c>
    </row>
    <row r="699" spans="1:5" x14ac:dyDescent="0.3">
      <c r="A699" t="s">
        <v>2508</v>
      </c>
      <c r="B699">
        <v>67253092</v>
      </c>
      <c r="C699">
        <v>30000000</v>
      </c>
      <c r="D699">
        <v>37253092</v>
      </c>
      <c r="E699">
        <f>Table10[[#This Row],[gross]]-Table10[[#This Row],[budget]]</f>
        <v>37253092</v>
      </c>
    </row>
    <row r="700" spans="1:5" x14ac:dyDescent="0.3">
      <c r="A700" t="s">
        <v>4772</v>
      </c>
      <c r="B700">
        <v>54239856</v>
      </c>
      <c r="C700">
        <v>17000000</v>
      </c>
      <c r="D700">
        <v>37239856</v>
      </c>
      <c r="E700">
        <f>Table10[[#This Row],[gross]]-Table10[[#This Row],[budget]]</f>
        <v>37239856</v>
      </c>
    </row>
    <row r="701" spans="1:5" x14ac:dyDescent="0.3">
      <c r="A701" t="s">
        <v>1491</v>
      </c>
      <c r="B701">
        <v>45063889</v>
      </c>
      <c r="C701">
        <v>8000000</v>
      </c>
      <c r="D701">
        <v>37063889</v>
      </c>
      <c r="E701">
        <f>Table10[[#This Row],[gross]]-Table10[[#This Row],[budget]]</f>
        <v>37063889</v>
      </c>
    </row>
    <row r="702" spans="1:5" x14ac:dyDescent="0.3">
      <c r="A702" t="s">
        <v>1495</v>
      </c>
      <c r="B702">
        <v>46300000</v>
      </c>
      <c r="C702">
        <v>9400000</v>
      </c>
      <c r="D702">
        <v>36900000</v>
      </c>
      <c r="E702">
        <f>Table10[[#This Row],[gross]]-Table10[[#This Row],[budget]]</f>
        <v>36900000</v>
      </c>
    </row>
    <row r="703" spans="1:5" x14ac:dyDescent="0.3">
      <c r="A703" t="s">
        <v>5132</v>
      </c>
      <c r="B703">
        <v>52885587</v>
      </c>
      <c r="C703">
        <v>16000000</v>
      </c>
      <c r="D703">
        <v>36885587</v>
      </c>
      <c r="E703">
        <f>Table10[[#This Row],[gross]]-Table10[[#This Row],[budget]]</f>
        <v>36885587</v>
      </c>
    </row>
    <row r="704" spans="1:5" x14ac:dyDescent="0.3">
      <c r="A704" t="s">
        <v>3126</v>
      </c>
      <c r="B704">
        <v>53868030</v>
      </c>
      <c r="C704">
        <v>17000000</v>
      </c>
      <c r="D704">
        <v>36868030</v>
      </c>
      <c r="E704">
        <f>Table10[[#This Row],[gross]]-Table10[[#This Row],[budget]]</f>
        <v>36868030</v>
      </c>
    </row>
    <row r="705" spans="1:5" x14ac:dyDescent="0.3">
      <c r="A705" t="s">
        <v>538</v>
      </c>
      <c r="B705">
        <v>56667870</v>
      </c>
      <c r="C705">
        <v>20000000</v>
      </c>
      <c r="D705">
        <v>36667870</v>
      </c>
      <c r="E705">
        <f>Table10[[#This Row],[gross]]-Table10[[#This Row],[budget]]</f>
        <v>36667870</v>
      </c>
    </row>
    <row r="706" spans="1:5" x14ac:dyDescent="0.3">
      <c r="A706" t="s">
        <v>5980</v>
      </c>
      <c r="B706">
        <v>116643346</v>
      </c>
      <c r="C706">
        <v>80000000</v>
      </c>
      <c r="D706">
        <v>36643346</v>
      </c>
      <c r="E706">
        <f>Table10[[#This Row],[gross]]-Table10[[#This Row],[budget]]</f>
        <v>36643346</v>
      </c>
    </row>
    <row r="707" spans="1:5" x14ac:dyDescent="0.3">
      <c r="A707" t="s">
        <v>3428</v>
      </c>
      <c r="B707">
        <v>176636816</v>
      </c>
      <c r="C707">
        <v>140000000</v>
      </c>
      <c r="D707">
        <v>36636816</v>
      </c>
      <c r="E707">
        <f>Table10[[#This Row],[gross]]-Table10[[#This Row],[budget]]</f>
        <v>36636816</v>
      </c>
    </row>
    <row r="708" spans="1:5" x14ac:dyDescent="0.3">
      <c r="A708" t="s">
        <v>3736</v>
      </c>
      <c r="B708">
        <v>66600000</v>
      </c>
      <c r="C708">
        <v>30000000</v>
      </c>
      <c r="D708">
        <v>36600000</v>
      </c>
      <c r="E708">
        <f>Table10[[#This Row],[gross]]-Table10[[#This Row],[budget]]</f>
        <v>36600000</v>
      </c>
    </row>
    <row r="709" spans="1:5" x14ac:dyDescent="0.3">
      <c r="A709" t="s">
        <v>4057</v>
      </c>
      <c r="B709">
        <v>43800000</v>
      </c>
      <c r="C709">
        <v>7200000</v>
      </c>
      <c r="D709">
        <v>36600000</v>
      </c>
      <c r="E709">
        <f>Table10[[#This Row],[gross]]-Table10[[#This Row],[budget]]</f>
        <v>36600000</v>
      </c>
    </row>
    <row r="710" spans="1:5" x14ac:dyDescent="0.3">
      <c r="A710" t="s">
        <v>1718</v>
      </c>
      <c r="B710">
        <v>66528842</v>
      </c>
      <c r="C710">
        <v>30000000</v>
      </c>
      <c r="D710">
        <v>36528842</v>
      </c>
      <c r="E710">
        <f>Table10[[#This Row],[gross]]-Table10[[#This Row],[budget]]</f>
        <v>36528842</v>
      </c>
    </row>
    <row r="711" spans="1:5" x14ac:dyDescent="0.3">
      <c r="A711" t="s">
        <v>6653</v>
      </c>
      <c r="B711">
        <v>51527787</v>
      </c>
      <c r="C711">
        <v>15000000</v>
      </c>
      <c r="D711">
        <v>36527787</v>
      </c>
      <c r="E711">
        <f>Table10[[#This Row],[gross]]-Table10[[#This Row],[budget]]</f>
        <v>36527787</v>
      </c>
    </row>
    <row r="712" spans="1:5" x14ac:dyDescent="0.3">
      <c r="A712" t="s">
        <v>1936</v>
      </c>
      <c r="B712">
        <v>66468315</v>
      </c>
      <c r="C712">
        <v>30000000</v>
      </c>
      <c r="D712">
        <v>36468315</v>
      </c>
      <c r="E712">
        <f>Table10[[#This Row],[gross]]-Table10[[#This Row],[budget]]</f>
        <v>36468315</v>
      </c>
    </row>
    <row r="713" spans="1:5" x14ac:dyDescent="0.3">
      <c r="A713" t="s">
        <v>6407</v>
      </c>
      <c r="B713">
        <v>56398162</v>
      </c>
      <c r="C713">
        <v>20000000</v>
      </c>
      <c r="D713">
        <v>36398162</v>
      </c>
      <c r="E713">
        <f>Table10[[#This Row],[gross]]-Table10[[#This Row],[budget]]</f>
        <v>36398162</v>
      </c>
    </row>
    <row r="714" spans="1:5" x14ac:dyDescent="0.3">
      <c r="A714" t="s">
        <v>2195</v>
      </c>
      <c r="B714">
        <v>46377022</v>
      </c>
      <c r="C714">
        <v>10000000</v>
      </c>
      <c r="D714">
        <v>36377022</v>
      </c>
      <c r="E714">
        <f>Table10[[#This Row],[gross]]-Table10[[#This Row],[budget]]</f>
        <v>36377022</v>
      </c>
    </row>
    <row r="715" spans="1:5" x14ac:dyDescent="0.3">
      <c r="A715" t="s">
        <v>1722</v>
      </c>
      <c r="B715">
        <v>64371181</v>
      </c>
      <c r="C715">
        <v>28000000</v>
      </c>
      <c r="D715">
        <v>36371181</v>
      </c>
      <c r="E715">
        <f>Table10[[#This Row],[gross]]-Table10[[#This Row],[budget]]</f>
        <v>36371181</v>
      </c>
    </row>
    <row r="716" spans="1:5" x14ac:dyDescent="0.3">
      <c r="A716" t="s">
        <v>844</v>
      </c>
      <c r="B716">
        <v>56362352</v>
      </c>
      <c r="C716">
        <v>20000000</v>
      </c>
      <c r="D716">
        <v>36362352</v>
      </c>
      <c r="E716">
        <f>Table10[[#This Row],[gross]]-Table10[[#This Row],[budget]]</f>
        <v>36362352</v>
      </c>
    </row>
    <row r="717" spans="1:5" x14ac:dyDescent="0.3">
      <c r="A717" t="s">
        <v>2782</v>
      </c>
      <c r="B717">
        <v>206360018</v>
      </c>
      <c r="C717">
        <v>170000000</v>
      </c>
      <c r="D717">
        <v>36360018</v>
      </c>
      <c r="E717">
        <f>Table10[[#This Row],[gross]]-Table10[[#This Row],[budget]]</f>
        <v>36360018</v>
      </c>
    </row>
    <row r="718" spans="1:5" x14ac:dyDescent="0.3">
      <c r="A718" t="s">
        <v>1725</v>
      </c>
      <c r="B718">
        <v>58328680</v>
      </c>
      <c r="C718">
        <v>22000000</v>
      </c>
      <c r="D718">
        <v>36328680</v>
      </c>
      <c r="E718">
        <f>Table10[[#This Row],[gross]]-Table10[[#This Row],[budget]]</f>
        <v>36328680</v>
      </c>
    </row>
    <row r="719" spans="1:5" x14ac:dyDescent="0.3">
      <c r="A719" t="s">
        <v>691</v>
      </c>
      <c r="B719">
        <v>66207920</v>
      </c>
      <c r="C719">
        <v>30000000</v>
      </c>
      <c r="D719">
        <v>36207920</v>
      </c>
      <c r="E719">
        <f>Table10[[#This Row],[gross]]-Table10[[#This Row],[budget]]</f>
        <v>36207920</v>
      </c>
    </row>
    <row r="720" spans="1:5" x14ac:dyDescent="0.3">
      <c r="A720" t="s">
        <v>1498</v>
      </c>
      <c r="B720">
        <v>56154094</v>
      </c>
      <c r="C720">
        <v>20000000</v>
      </c>
      <c r="D720">
        <v>36154094</v>
      </c>
      <c r="E720">
        <f>Table10[[#This Row],[gross]]-Table10[[#This Row],[budget]]</f>
        <v>36154094</v>
      </c>
    </row>
    <row r="721" spans="1:5" x14ac:dyDescent="0.3">
      <c r="A721" t="s">
        <v>5798</v>
      </c>
      <c r="B721">
        <v>48637684</v>
      </c>
      <c r="C721">
        <v>12500000</v>
      </c>
      <c r="D721">
        <v>36137684</v>
      </c>
      <c r="E721">
        <f>Table10[[#This Row],[gross]]-Table10[[#This Row],[budget]]</f>
        <v>36137684</v>
      </c>
    </row>
    <row r="722" spans="1:5" x14ac:dyDescent="0.3">
      <c r="A722" t="s">
        <v>5799</v>
      </c>
      <c r="B722">
        <v>49121934</v>
      </c>
      <c r="C722">
        <v>13000000</v>
      </c>
      <c r="D722">
        <v>36121934</v>
      </c>
      <c r="E722">
        <f>Table10[[#This Row],[gross]]-Table10[[#This Row],[budget]]</f>
        <v>36121934</v>
      </c>
    </row>
    <row r="723" spans="1:5" x14ac:dyDescent="0.3">
      <c r="A723" t="s">
        <v>3431</v>
      </c>
      <c r="B723">
        <v>43490057</v>
      </c>
      <c r="C723">
        <v>7500000</v>
      </c>
      <c r="D723">
        <v>35990057</v>
      </c>
      <c r="E723">
        <f>Table10[[#This Row],[gross]]-Table10[[#This Row],[budget]]</f>
        <v>35990057</v>
      </c>
    </row>
    <row r="724" spans="1:5" x14ac:dyDescent="0.3">
      <c r="A724" t="s">
        <v>1727</v>
      </c>
      <c r="B724">
        <v>70960517</v>
      </c>
      <c r="C724">
        <v>35000000</v>
      </c>
      <c r="D724">
        <v>35960517</v>
      </c>
      <c r="E724">
        <f>Table10[[#This Row],[gross]]-Table10[[#This Row],[budget]]</f>
        <v>35960517</v>
      </c>
    </row>
    <row r="725" spans="1:5" x14ac:dyDescent="0.3">
      <c r="A725" t="s">
        <v>4431</v>
      </c>
      <c r="B725">
        <v>63910583</v>
      </c>
      <c r="C725">
        <v>28000000</v>
      </c>
      <c r="D725">
        <v>35910583</v>
      </c>
      <c r="E725">
        <f>Table10[[#This Row],[gross]]-Table10[[#This Row],[budget]]</f>
        <v>35910583</v>
      </c>
    </row>
    <row r="726" spans="1:5" x14ac:dyDescent="0.3">
      <c r="A726" t="s">
        <v>2199</v>
      </c>
      <c r="B726">
        <v>48092846</v>
      </c>
      <c r="C726">
        <v>12500000</v>
      </c>
      <c r="D726">
        <v>35592846</v>
      </c>
      <c r="E726">
        <f>Table10[[#This Row],[gross]]-Table10[[#This Row],[budget]]</f>
        <v>35592846</v>
      </c>
    </row>
    <row r="727" spans="1:5" x14ac:dyDescent="0.3">
      <c r="A727" t="s">
        <v>4433</v>
      </c>
      <c r="B727">
        <v>61490000</v>
      </c>
      <c r="C727">
        <v>26000000</v>
      </c>
      <c r="D727">
        <v>35490000</v>
      </c>
      <c r="E727">
        <f>Table10[[#This Row],[gross]]-Table10[[#This Row],[budget]]</f>
        <v>35490000</v>
      </c>
    </row>
    <row r="728" spans="1:5" x14ac:dyDescent="0.3">
      <c r="A728" t="s">
        <v>3433</v>
      </c>
      <c r="B728">
        <v>100468793</v>
      </c>
      <c r="C728">
        <v>65000000</v>
      </c>
      <c r="D728">
        <v>35468793</v>
      </c>
      <c r="E728">
        <f>Table10[[#This Row],[gross]]-Table10[[#This Row],[budget]]</f>
        <v>35468793</v>
      </c>
    </row>
    <row r="729" spans="1:5" x14ac:dyDescent="0.3">
      <c r="A729" t="s">
        <v>4434</v>
      </c>
      <c r="B729">
        <v>100448498</v>
      </c>
      <c r="C729">
        <v>65000000</v>
      </c>
      <c r="D729">
        <v>35448498</v>
      </c>
      <c r="E729">
        <f>Table10[[#This Row],[gross]]-Table10[[#This Row],[budget]]</f>
        <v>35448498</v>
      </c>
    </row>
    <row r="730" spans="1:5" x14ac:dyDescent="0.3">
      <c r="A730" t="s">
        <v>4775</v>
      </c>
      <c r="B730">
        <v>60443237</v>
      </c>
      <c r="C730">
        <v>25000000</v>
      </c>
      <c r="D730">
        <v>35443237</v>
      </c>
      <c r="E730">
        <f>Table10[[#This Row],[gross]]-Table10[[#This Row],[budget]]</f>
        <v>35443237</v>
      </c>
    </row>
    <row r="731" spans="1:5" x14ac:dyDescent="0.3">
      <c r="A731" t="s">
        <v>6408</v>
      </c>
      <c r="B731">
        <v>245428137</v>
      </c>
      <c r="C731">
        <v>210000000</v>
      </c>
      <c r="D731">
        <v>35428137</v>
      </c>
      <c r="E731">
        <f>Table10[[#This Row],[gross]]-Table10[[#This Row],[budget]]</f>
        <v>35428137</v>
      </c>
    </row>
    <row r="732" spans="1:5" x14ac:dyDescent="0.3">
      <c r="A732" t="s">
        <v>1224</v>
      </c>
      <c r="B732">
        <v>75305995</v>
      </c>
      <c r="C732">
        <v>40000000</v>
      </c>
      <c r="D732">
        <v>35305995</v>
      </c>
      <c r="E732">
        <f>Table10[[#This Row],[gross]]-Table10[[#This Row],[budget]]</f>
        <v>35305995</v>
      </c>
    </row>
    <row r="733" spans="1:5" x14ac:dyDescent="0.3">
      <c r="A733" t="s">
        <v>3436</v>
      </c>
      <c r="B733">
        <v>72279690</v>
      </c>
      <c r="C733">
        <v>37000000</v>
      </c>
      <c r="D733">
        <v>35279690</v>
      </c>
      <c r="E733">
        <f>Table10[[#This Row],[gross]]-Table10[[#This Row],[budget]]</f>
        <v>35279690</v>
      </c>
    </row>
    <row r="734" spans="1:5" x14ac:dyDescent="0.3">
      <c r="A734" t="s">
        <v>540</v>
      </c>
      <c r="B734">
        <v>39200000</v>
      </c>
      <c r="C734">
        <v>4000000</v>
      </c>
      <c r="D734">
        <v>35200000</v>
      </c>
      <c r="E734">
        <f>Table10[[#This Row],[gross]]-Table10[[#This Row],[budget]]</f>
        <v>35200000</v>
      </c>
    </row>
    <row r="735" spans="1:5" x14ac:dyDescent="0.3">
      <c r="A735" t="s">
        <v>4436</v>
      </c>
      <c r="B735">
        <v>38168022</v>
      </c>
      <c r="C735">
        <v>3000000</v>
      </c>
      <c r="D735">
        <v>35168022</v>
      </c>
      <c r="E735">
        <f>Table10[[#This Row],[gross]]-Table10[[#This Row],[budget]]</f>
        <v>35168022</v>
      </c>
    </row>
    <row r="736" spans="1:5" x14ac:dyDescent="0.3">
      <c r="A736" t="s">
        <v>6109</v>
      </c>
      <c r="B736">
        <v>49122319</v>
      </c>
      <c r="C736">
        <v>14000000</v>
      </c>
      <c r="D736">
        <v>35122319</v>
      </c>
      <c r="E736">
        <f>Table10[[#This Row],[gross]]-Table10[[#This Row],[budget]]</f>
        <v>35122319</v>
      </c>
    </row>
    <row r="737" spans="1:5" x14ac:dyDescent="0.3">
      <c r="A737" t="s">
        <v>3128</v>
      </c>
      <c r="B737">
        <v>71026631</v>
      </c>
      <c r="C737">
        <v>36000000</v>
      </c>
      <c r="D737">
        <v>35026631</v>
      </c>
      <c r="E737">
        <f>Table10[[#This Row],[gross]]-Table10[[#This Row],[budget]]</f>
        <v>35026631</v>
      </c>
    </row>
    <row r="738" spans="1:5" x14ac:dyDescent="0.3">
      <c r="A738" t="s">
        <v>2510</v>
      </c>
      <c r="B738">
        <v>65010106</v>
      </c>
      <c r="C738">
        <v>30000000</v>
      </c>
      <c r="D738">
        <v>35010106</v>
      </c>
      <c r="E738">
        <f>Table10[[#This Row],[gross]]-Table10[[#This Row],[budget]]</f>
        <v>35010106</v>
      </c>
    </row>
    <row r="739" spans="1:5" x14ac:dyDescent="0.3">
      <c r="A739" t="s">
        <v>5588</v>
      </c>
      <c r="B739">
        <v>58006147</v>
      </c>
      <c r="C739">
        <v>23000000</v>
      </c>
      <c r="D739">
        <v>35006147</v>
      </c>
      <c r="E739">
        <f>Table10[[#This Row],[gross]]-Table10[[#This Row],[budget]]</f>
        <v>35006147</v>
      </c>
    </row>
    <row r="740" spans="1:5" x14ac:dyDescent="0.3">
      <c r="A740" t="s">
        <v>1500</v>
      </c>
      <c r="B740">
        <v>100003492</v>
      </c>
      <c r="C740">
        <v>65000000</v>
      </c>
      <c r="D740">
        <v>35003492</v>
      </c>
      <c r="E740">
        <f>Table10[[#This Row],[gross]]-Table10[[#This Row],[budget]]</f>
        <v>35003492</v>
      </c>
    </row>
    <row r="741" spans="1:5" x14ac:dyDescent="0.3">
      <c r="A741" t="s">
        <v>2201</v>
      </c>
      <c r="B741">
        <v>50003300</v>
      </c>
      <c r="C741">
        <v>15000000</v>
      </c>
      <c r="D741">
        <v>35003300</v>
      </c>
      <c r="E741">
        <f>Table10[[#This Row],[gross]]-Table10[[#This Row],[budget]]</f>
        <v>35003300</v>
      </c>
    </row>
    <row r="742" spans="1:5" x14ac:dyDescent="0.3">
      <c r="A742" t="s">
        <v>3438</v>
      </c>
      <c r="B742">
        <v>44886089</v>
      </c>
      <c r="C742">
        <v>10000000</v>
      </c>
      <c r="D742">
        <v>34886089</v>
      </c>
      <c r="E742">
        <f>Table10[[#This Row],[gross]]-Table10[[#This Row],[budget]]</f>
        <v>34886089</v>
      </c>
    </row>
    <row r="743" spans="1:5" x14ac:dyDescent="0.3">
      <c r="A743" t="s">
        <v>5590</v>
      </c>
      <c r="B743">
        <v>89706988</v>
      </c>
      <c r="C743">
        <v>55000000</v>
      </c>
      <c r="D743">
        <v>34706988</v>
      </c>
      <c r="E743">
        <f>Table10[[#This Row],[gross]]-Table10[[#This Row],[budget]]</f>
        <v>34706988</v>
      </c>
    </row>
    <row r="744" spans="1:5" x14ac:dyDescent="0.3">
      <c r="A744" t="s">
        <v>6279</v>
      </c>
      <c r="B744">
        <v>69700000</v>
      </c>
      <c r="C744">
        <v>35000000</v>
      </c>
      <c r="D744">
        <v>34700000</v>
      </c>
      <c r="E744">
        <f>Table10[[#This Row],[gross]]-Table10[[#This Row],[budget]]</f>
        <v>34700000</v>
      </c>
    </row>
    <row r="745" spans="1:5" x14ac:dyDescent="0.3">
      <c r="A745" t="s">
        <v>2202</v>
      </c>
      <c r="B745">
        <v>41400000</v>
      </c>
      <c r="C745">
        <v>6900000</v>
      </c>
      <c r="D745">
        <v>34500000</v>
      </c>
      <c r="E745">
        <f>Table10[[#This Row],[gross]]-Table10[[#This Row],[budget]]</f>
        <v>34500000</v>
      </c>
    </row>
    <row r="746" spans="1:5" x14ac:dyDescent="0.3">
      <c r="A746" t="s">
        <v>3739</v>
      </c>
      <c r="B746">
        <v>62300000</v>
      </c>
      <c r="C746">
        <v>28000000</v>
      </c>
      <c r="D746">
        <v>34300000</v>
      </c>
      <c r="E746">
        <f>Table10[[#This Row],[gross]]-Table10[[#This Row],[budget]]</f>
        <v>34300000</v>
      </c>
    </row>
    <row r="747" spans="1:5" x14ac:dyDescent="0.3">
      <c r="A747" t="s">
        <v>1939</v>
      </c>
      <c r="B747">
        <v>84244877</v>
      </c>
      <c r="C747">
        <v>50000000</v>
      </c>
      <c r="D747">
        <v>34244877</v>
      </c>
      <c r="E747">
        <f>Table10[[#This Row],[gross]]-Table10[[#This Row],[budget]]</f>
        <v>34244877</v>
      </c>
    </row>
    <row r="748" spans="1:5" x14ac:dyDescent="0.3">
      <c r="A748" t="s">
        <v>5388</v>
      </c>
      <c r="B748">
        <v>107225164</v>
      </c>
      <c r="C748">
        <v>73000000</v>
      </c>
      <c r="D748">
        <v>34225164</v>
      </c>
      <c r="E748">
        <f>Table10[[#This Row],[gross]]-Table10[[#This Row],[budget]]</f>
        <v>34225164</v>
      </c>
    </row>
    <row r="749" spans="1:5" x14ac:dyDescent="0.3">
      <c r="A749" t="s">
        <v>1730</v>
      </c>
      <c r="B749">
        <v>35918429</v>
      </c>
      <c r="C749">
        <v>1700000</v>
      </c>
      <c r="D749">
        <v>34218429</v>
      </c>
      <c r="E749">
        <f>Table10[[#This Row],[gross]]-Table10[[#This Row],[budget]]</f>
        <v>34218429</v>
      </c>
    </row>
    <row r="750" spans="1:5" x14ac:dyDescent="0.3">
      <c r="A750" t="s">
        <v>6740</v>
      </c>
      <c r="B750">
        <v>64172251</v>
      </c>
      <c r="C750">
        <v>30000000</v>
      </c>
      <c r="D750">
        <v>34172251</v>
      </c>
      <c r="E750">
        <f>Table10[[#This Row],[gross]]-Table10[[#This Row],[budget]]</f>
        <v>34172251</v>
      </c>
    </row>
    <row r="751" spans="1:5" x14ac:dyDescent="0.3">
      <c r="A751" t="s">
        <v>545</v>
      </c>
      <c r="B751">
        <v>74098862</v>
      </c>
      <c r="C751">
        <v>40000000</v>
      </c>
      <c r="D751">
        <v>34098862</v>
      </c>
      <c r="E751">
        <f>Table10[[#This Row],[gross]]-Table10[[#This Row],[budget]]</f>
        <v>34098862</v>
      </c>
    </row>
    <row r="752" spans="1:5" x14ac:dyDescent="0.3">
      <c r="A752" t="s">
        <v>548</v>
      </c>
      <c r="B752">
        <v>59073773</v>
      </c>
      <c r="C752">
        <v>25000000</v>
      </c>
      <c r="D752">
        <v>34073773</v>
      </c>
      <c r="E752">
        <f>Table10[[#This Row],[gross]]-Table10[[#This Row],[budget]]</f>
        <v>34073773</v>
      </c>
    </row>
    <row r="753" spans="1:5" x14ac:dyDescent="0.3">
      <c r="A753" t="s">
        <v>6836</v>
      </c>
      <c r="B753">
        <v>63034755</v>
      </c>
      <c r="C753">
        <v>29000000</v>
      </c>
      <c r="D753">
        <v>34034755</v>
      </c>
      <c r="E753">
        <f>Table10[[#This Row],[gross]]-Table10[[#This Row],[budget]]</f>
        <v>34034755</v>
      </c>
    </row>
    <row r="754" spans="1:5" x14ac:dyDescent="0.3">
      <c r="A754" t="s">
        <v>1227</v>
      </c>
      <c r="B754">
        <v>40983001</v>
      </c>
      <c r="C754">
        <v>7000000</v>
      </c>
      <c r="D754">
        <v>33983001</v>
      </c>
      <c r="E754">
        <f>Table10[[#This Row],[gross]]-Table10[[#This Row],[budget]]</f>
        <v>33983001</v>
      </c>
    </row>
    <row r="755" spans="1:5" x14ac:dyDescent="0.3">
      <c r="A755" t="s">
        <v>695</v>
      </c>
      <c r="B755">
        <v>233914986</v>
      </c>
      <c r="C755">
        <v>200000000</v>
      </c>
      <c r="D755">
        <v>33914986</v>
      </c>
      <c r="E755">
        <f>Table10[[#This Row],[gross]]-Table10[[#This Row],[budget]]</f>
        <v>33914986</v>
      </c>
    </row>
    <row r="756" spans="1:5" x14ac:dyDescent="0.3">
      <c r="A756" t="s">
        <v>1942</v>
      </c>
      <c r="B756">
        <v>39800000</v>
      </c>
      <c r="C756">
        <v>6000000</v>
      </c>
      <c r="D756">
        <v>33800000</v>
      </c>
      <c r="E756">
        <f>Table10[[#This Row],[gross]]-Table10[[#This Row],[budget]]</f>
        <v>33800000</v>
      </c>
    </row>
    <row r="757" spans="1:5" x14ac:dyDescent="0.3">
      <c r="A757" t="s">
        <v>7171</v>
      </c>
      <c r="B757">
        <v>55762229</v>
      </c>
      <c r="C757">
        <v>22000000</v>
      </c>
      <c r="D757">
        <v>33762229</v>
      </c>
      <c r="E757">
        <f>Table10[[#This Row],[gross]]-Table10[[#This Row],[budget]]</f>
        <v>33762229</v>
      </c>
    </row>
    <row r="758" spans="1:5" x14ac:dyDescent="0.3">
      <c r="A758" t="s">
        <v>6654</v>
      </c>
      <c r="B758">
        <v>46729374</v>
      </c>
      <c r="C758">
        <v>13000000</v>
      </c>
      <c r="D758">
        <v>33729374</v>
      </c>
      <c r="E758">
        <f>Table10[[#This Row],[gross]]-Table10[[#This Row],[budget]]</f>
        <v>33729374</v>
      </c>
    </row>
    <row r="759" spans="1:5" x14ac:dyDescent="0.3">
      <c r="A759" t="s">
        <v>332</v>
      </c>
      <c r="B759">
        <v>51600000</v>
      </c>
      <c r="C759">
        <v>18000000</v>
      </c>
      <c r="D759">
        <v>33600000</v>
      </c>
      <c r="E759">
        <f>Table10[[#This Row],[gross]]-Table10[[#This Row],[budget]]</f>
        <v>33600000</v>
      </c>
    </row>
    <row r="760" spans="1:5" x14ac:dyDescent="0.3">
      <c r="A760" t="s">
        <v>3440</v>
      </c>
      <c r="B760">
        <v>43100000</v>
      </c>
      <c r="C760">
        <v>9500000</v>
      </c>
      <c r="D760">
        <v>33600000</v>
      </c>
      <c r="E760">
        <f>Table10[[#This Row],[gross]]-Table10[[#This Row],[budget]]</f>
        <v>33600000</v>
      </c>
    </row>
    <row r="761" spans="1:5" x14ac:dyDescent="0.3">
      <c r="A761" t="s">
        <v>2784</v>
      </c>
      <c r="B761">
        <v>46563158</v>
      </c>
      <c r="C761">
        <v>13000000</v>
      </c>
      <c r="D761">
        <v>33563158</v>
      </c>
      <c r="E761">
        <f>Table10[[#This Row],[gross]]-Table10[[#This Row],[budget]]</f>
        <v>33563158</v>
      </c>
    </row>
    <row r="762" spans="1:5" x14ac:dyDescent="0.3">
      <c r="A762" t="s">
        <v>4778</v>
      </c>
      <c r="B762">
        <v>51053787</v>
      </c>
      <c r="C762">
        <v>17500000</v>
      </c>
      <c r="D762">
        <v>33553787</v>
      </c>
      <c r="E762">
        <f>Table10[[#This Row],[gross]]-Table10[[#This Row],[budget]]</f>
        <v>33553787</v>
      </c>
    </row>
    <row r="763" spans="1:5" x14ac:dyDescent="0.3">
      <c r="A763" t="s">
        <v>5389</v>
      </c>
      <c r="B763">
        <v>63536011</v>
      </c>
      <c r="C763">
        <v>30000000</v>
      </c>
      <c r="D763">
        <v>33536011</v>
      </c>
      <c r="E763">
        <f>Table10[[#This Row],[gross]]-Table10[[#This Row],[budget]]</f>
        <v>33536011</v>
      </c>
    </row>
    <row r="764" spans="1:5" x14ac:dyDescent="0.3">
      <c r="A764" t="s">
        <v>4437</v>
      </c>
      <c r="B764">
        <v>60491560</v>
      </c>
      <c r="C764">
        <v>27000000</v>
      </c>
      <c r="D764">
        <v>33491560</v>
      </c>
      <c r="E764">
        <f>Table10[[#This Row],[gross]]-Table10[[#This Row],[budget]]</f>
        <v>33491560</v>
      </c>
    </row>
    <row r="765" spans="1:5" x14ac:dyDescent="0.3">
      <c r="A765" t="s">
        <v>6936</v>
      </c>
      <c r="B765">
        <v>93375151</v>
      </c>
      <c r="C765">
        <v>60000000</v>
      </c>
      <c r="D765">
        <v>33375151</v>
      </c>
      <c r="E765">
        <f>Table10[[#This Row],[gross]]-Table10[[#This Row],[budget]]</f>
        <v>33375151</v>
      </c>
    </row>
    <row r="766" spans="1:5" x14ac:dyDescent="0.3">
      <c r="A766" t="s">
        <v>847</v>
      </c>
      <c r="B766">
        <v>258355354</v>
      </c>
      <c r="C766">
        <v>225000000</v>
      </c>
      <c r="D766">
        <v>33355354</v>
      </c>
      <c r="E766">
        <f>Table10[[#This Row],[gross]]-Table10[[#This Row],[budget]]</f>
        <v>33355354</v>
      </c>
    </row>
    <row r="767" spans="1:5" x14ac:dyDescent="0.3">
      <c r="A767" t="s">
        <v>4782</v>
      </c>
      <c r="B767">
        <v>103338338</v>
      </c>
      <c r="C767">
        <v>70000000</v>
      </c>
      <c r="D767">
        <v>33338338</v>
      </c>
      <c r="E767">
        <f>Table10[[#This Row],[gross]]-Table10[[#This Row],[budget]]</f>
        <v>33338338</v>
      </c>
    </row>
    <row r="768" spans="1:5" x14ac:dyDescent="0.3">
      <c r="A768" t="s">
        <v>5801</v>
      </c>
      <c r="B768">
        <v>93307796</v>
      </c>
      <c r="C768">
        <v>60000000</v>
      </c>
      <c r="D768">
        <v>33307796</v>
      </c>
      <c r="E768">
        <f>Table10[[#This Row],[gross]]-Table10[[#This Row],[budget]]</f>
        <v>33307796</v>
      </c>
    </row>
    <row r="769" spans="1:5" x14ac:dyDescent="0.3">
      <c r="A769" t="s">
        <v>6656</v>
      </c>
      <c r="B769">
        <v>125305545</v>
      </c>
      <c r="C769">
        <v>92000000</v>
      </c>
      <c r="D769">
        <v>33305545</v>
      </c>
      <c r="E769">
        <f>Table10[[#This Row],[gross]]-Table10[[#This Row],[budget]]</f>
        <v>33305545</v>
      </c>
    </row>
    <row r="770" spans="1:5" x14ac:dyDescent="0.3">
      <c r="A770" t="s">
        <v>4058</v>
      </c>
      <c r="B770">
        <v>57262492</v>
      </c>
      <c r="C770">
        <v>24000000</v>
      </c>
      <c r="D770">
        <v>33262492</v>
      </c>
      <c r="E770">
        <f>Table10[[#This Row],[gross]]-Table10[[#This Row],[budget]]</f>
        <v>33262492</v>
      </c>
    </row>
    <row r="771" spans="1:5" x14ac:dyDescent="0.3">
      <c r="A771" t="s">
        <v>1503</v>
      </c>
      <c r="B771">
        <v>40158000</v>
      </c>
      <c r="C771">
        <v>7000000</v>
      </c>
      <c r="D771">
        <v>33158000</v>
      </c>
      <c r="E771">
        <f>Table10[[#This Row],[gross]]-Table10[[#This Row],[budget]]</f>
        <v>33158000</v>
      </c>
    </row>
    <row r="772" spans="1:5" x14ac:dyDescent="0.3">
      <c r="A772" t="s">
        <v>2205</v>
      </c>
      <c r="B772">
        <v>120147445</v>
      </c>
      <c r="C772">
        <v>87000000</v>
      </c>
      <c r="D772">
        <v>33147445</v>
      </c>
      <c r="E772">
        <f>Table10[[#This Row],[gross]]-Table10[[#This Row],[budget]]</f>
        <v>33147445</v>
      </c>
    </row>
    <row r="773" spans="1:5" x14ac:dyDescent="0.3">
      <c r="A773" t="s">
        <v>5802</v>
      </c>
      <c r="B773">
        <v>53146000</v>
      </c>
      <c r="C773">
        <v>20000000</v>
      </c>
      <c r="D773">
        <v>33146000</v>
      </c>
      <c r="E773">
        <f>Table10[[#This Row],[gross]]-Table10[[#This Row],[budget]]</f>
        <v>33146000</v>
      </c>
    </row>
    <row r="774" spans="1:5" x14ac:dyDescent="0.3">
      <c r="A774" t="s">
        <v>6110</v>
      </c>
      <c r="B774">
        <v>67962333</v>
      </c>
      <c r="C774">
        <v>35000000</v>
      </c>
      <c r="D774">
        <v>32962333</v>
      </c>
      <c r="E774">
        <f>Table10[[#This Row],[gross]]-Table10[[#This Row],[budget]]</f>
        <v>32962333</v>
      </c>
    </row>
    <row r="775" spans="1:5" x14ac:dyDescent="0.3">
      <c r="A775" t="s">
        <v>4785</v>
      </c>
      <c r="B775">
        <v>33451479</v>
      </c>
      <c r="C775">
        <v>500000</v>
      </c>
      <c r="D775">
        <v>32951479</v>
      </c>
      <c r="E775">
        <f>Table10[[#This Row],[gross]]-Table10[[#This Row],[budget]]</f>
        <v>32951479</v>
      </c>
    </row>
    <row r="776" spans="1:5" x14ac:dyDescent="0.3">
      <c r="A776" t="s">
        <v>1945</v>
      </c>
      <c r="B776">
        <v>58885635</v>
      </c>
      <c r="C776">
        <v>26000000</v>
      </c>
      <c r="D776">
        <v>32885635</v>
      </c>
      <c r="E776">
        <f>Table10[[#This Row],[gross]]-Table10[[#This Row],[budget]]</f>
        <v>32885635</v>
      </c>
    </row>
    <row r="777" spans="1:5" x14ac:dyDescent="0.3">
      <c r="A777" t="s">
        <v>1945</v>
      </c>
      <c r="B777">
        <v>58885635</v>
      </c>
      <c r="C777">
        <v>26000000</v>
      </c>
      <c r="D777">
        <v>32885635</v>
      </c>
      <c r="E777">
        <f>Table10[[#This Row],[gross]]-Table10[[#This Row],[budget]]</f>
        <v>32885635</v>
      </c>
    </row>
    <row r="778" spans="1:5" x14ac:dyDescent="0.3">
      <c r="A778" t="s">
        <v>2513</v>
      </c>
      <c r="B778">
        <v>62877175</v>
      </c>
      <c r="C778">
        <v>30000000</v>
      </c>
      <c r="D778">
        <v>32877175</v>
      </c>
      <c r="E778">
        <f>Table10[[#This Row],[gross]]-Table10[[#This Row],[budget]]</f>
        <v>32877175</v>
      </c>
    </row>
    <row r="779" spans="1:5" x14ac:dyDescent="0.3">
      <c r="A779" t="s">
        <v>7083</v>
      </c>
      <c r="B779">
        <v>47860214</v>
      </c>
      <c r="C779">
        <v>15000000</v>
      </c>
      <c r="D779">
        <v>32860214</v>
      </c>
      <c r="E779">
        <f>Table10[[#This Row],[gross]]-Table10[[#This Row],[budget]]</f>
        <v>32860214</v>
      </c>
    </row>
    <row r="780" spans="1:5" x14ac:dyDescent="0.3">
      <c r="A780" t="s">
        <v>6742</v>
      </c>
      <c r="B780">
        <v>47811275</v>
      </c>
      <c r="C780">
        <v>15000000</v>
      </c>
      <c r="D780">
        <v>32811275</v>
      </c>
      <c r="E780">
        <f>Table10[[#This Row],[gross]]-Table10[[#This Row],[budget]]</f>
        <v>32811275</v>
      </c>
    </row>
    <row r="781" spans="1:5" x14ac:dyDescent="0.3">
      <c r="A781" t="s">
        <v>5804</v>
      </c>
      <c r="B781">
        <v>66808615</v>
      </c>
      <c r="C781">
        <v>34000000</v>
      </c>
      <c r="D781">
        <v>32808615</v>
      </c>
      <c r="E781">
        <f>Table10[[#This Row],[gross]]-Table10[[#This Row],[budget]]</f>
        <v>32808615</v>
      </c>
    </row>
    <row r="782" spans="1:5" x14ac:dyDescent="0.3">
      <c r="A782" t="s">
        <v>2786</v>
      </c>
      <c r="B782">
        <v>46800000</v>
      </c>
      <c r="C782">
        <v>14000000</v>
      </c>
      <c r="D782">
        <v>32800000</v>
      </c>
      <c r="E782">
        <f>Table10[[#This Row],[gross]]-Table10[[#This Row],[budget]]</f>
        <v>32800000</v>
      </c>
    </row>
    <row r="783" spans="1:5" x14ac:dyDescent="0.3">
      <c r="A783" t="s">
        <v>3443</v>
      </c>
      <c r="B783">
        <v>100614858</v>
      </c>
      <c r="C783">
        <v>68000000</v>
      </c>
      <c r="D783">
        <v>32614858</v>
      </c>
      <c r="E783">
        <f>Table10[[#This Row],[gross]]-Table10[[#This Row],[budget]]</f>
        <v>32614858</v>
      </c>
    </row>
    <row r="784" spans="1:5" x14ac:dyDescent="0.3">
      <c r="A784" t="s">
        <v>6658</v>
      </c>
      <c r="B784">
        <v>142614158</v>
      </c>
      <c r="C784">
        <v>110000000</v>
      </c>
      <c r="D784">
        <v>32614158</v>
      </c>
      <c r="E784">
        <f>Table10[[#This Row],[gross]]-Table10[[#This Row],[budget]]</f>
        <v>32614158</v>
      </c>
    </row>
    <row r="785" spans="1:5" x14ac:dyDescent="0.3">
      <c r="A785" t="s">
        <v>5592</v>
      </c>
      <c r="B785">
        <v>67523385</v>
      </c>
      <c r="C785">
        <v>35000000</v>
      </c>
      <c r="D785">
        <v>32523385</v>
      </c>
      <c r="E785">
        <f>Table10[[#This Row],[gross]]-Table10[[#This Row],[budget]]</f>
        <v>32523385</v>
      </c>
    </row>
    <row r="786" spans="1:5" x14ac:dyDescent="0.3">
      <c r="A786" t="s">
        <v>3131</v>
      </c>
      <c r="B786">
        <v>34522221</v>
      </c>
      <c r="C786">
        <v>2000000</v>
      </c>
      <c r="D786">
        <v>32522221</v>
      </c>
      <c r="E786">
        <f>Table10[[#This Row],[gross]]-Table10[[#This Row],[budget]]</f>
        <v>32522221</v>
      </c>
    </row>
    <row r="787" spans="1:5" x14ac:dyDescent="0.3">
      <c r="A787" t="s">
        <v>2206</v>
      </c>
      <c r="B787">
        <v>39462438</v>
      </c>
      <c r="C787">
        <v>7000000</v>
      </c>
      <c r="D787">
        <v>32462438</v>
      </c>
      <c r="E787">
        <f>Table10[[#This Row],[gross]]-Table10[[#This Row],[budget]]</f>
        <v>32462438</v>
      </c>
    </row>
    <row r="788" spans="1:5" x14ac:dyDescent="0.3">
      <c r="A788" t="s">
        <v>1011</v>
      </c>
      <c r="B788">
        <v>72455275</v>
      </c>
      <c r="C788">
        <v>40000000</v>
      </c>
      <c r="D788">
        <v>32455275</v>
      </c>
      <c r="E788">
        <f>Table10[[#This Row],[gross]]-Table10[[#This Row],[budget]]</f>
        <v>32455275</v>
      </c>
    </row>
    <row r="789" spans="1:5" x14ac:dyDescent="0.3">
      <c r="A789" t="s">
        <v>2788</v>
      </c>
      <c r="B789">
        <v>90356857</v>
      </c>
      <c r="C789">
        <v>58000000</v>
      </c>
      <c r="D789">
        <v>32356857</v>
      </c>
      <c r="E789">
        <f>Table10[[#This Row],[gross]]-Table10[[#This Row],[budget]]</f>
        <v>32356857</v>
      </c>
    </row>
    <row r="790" spans="1:5" x14ac:dyDescent="0.3">
      <c r="A790" t="s">
        <v>1505</v>
      </c>
      <c r="B790">
        <v>72306065</v>
      </c>
      <c r="C790">
        <v>40000000</v>
      </c>
      <c r="D790">
        <v>32306065</v>
      </c>
      <c r="E790">
        <f>Table10[[#This Row],[gross]]-Table10[[#This Row],[budget]]</f>
        <v>32306065</v>
      </c>
    </row>
    <row r="791" spans="1:5" x14ac:dyDescent="0.3">
      <c r="A791" t="s">
        <v>4438</v>
      </c>
      <c r="B791">
        <v>72266306</v>
      </c>
      <c r="C791">
        <v>40000000</v>
      </c>
      <c r="D791">
        <v>32266306</v>
      </c>
      <c r="E791">
        <f>Table10[[#This Row],[gross]]-Table10[[#This Row],[budget]]</f>
        <v>32266306</v>
      </c>
    </row>
    <row r="792" spans="1:5" x14ac:dyDescent="0.3">
      <c r="A792" t="s">
        <v>2209</v>
      </c>
      <c r="B792">
        <v>54235441</v>
      </c>
      <c r="C792">
        <v>22000000</v>
      </c>
      <c r="D792">
        <v>32235441</v>
      </c>
      <c r="E792">
        <f>Table10[[#This Row],[gross]]-Table10[[#This Row],[budget]]</f>
        <v>32235441</v>
      </c>
    </row>
    <row r="793" spans="1:5" x14ac:dyDescent="0.3">
      <c r="A793" t="s">
        <v>2212</v>
      </c>
      <c r="B793">
        <v>112225777</v>
      </c>
      <c r="C793">
        <v>80000000</v>
      </c>
      <c r="D793">
        <v>32225777</v>
      </c>
      <c r="E793">
        <f>Table10[[#This Row],[gross]]-Table10[[#This Row],[budget]]</f>
        <v>32225777</v>
      </c>
    </row>
    <row r="794" spans="1:5" x14ac:dyDescent="0.3">
      <c r="A794" t="s">
        <v>6410</v>
      </c>
      <c r="B794">
        <v>36200000</v>
      </c>
      <c r="C794">
        <v>4000000</v>
      </c>
      <c r="D794">
        <v>32200000</v>
      </c>
      <c r="E794">
        <f>Table10[[#This Row],[gross]]-Table10[[#This Row],[budget]]</f>
        <v>32200000</v>
      </c>
    </row>
    <row r="795" spans="1:5" x14ac:dyDescent="0.3">
      <c r="A795" t="s">
        <v>6743</v>
      </c>
      <c r="B795">
        <v>69148997</v>
      </c>
      <c r="C795">
        <v>37000000</v>
      </c>
      <c r="D795">
        <v>32148997</v>
      </c>
      <c r="E795">
        <f>Table10[[#This Row],[gross]]-Table10[[#This Row],[budget]]</f>
        <v>32148997</v>
      </c>
    </row>
    <row r="796" spans="1:5" x14ac:dyDescent="0.3">
      <c r="A796" t="s">
        <v>3445</v>
      </c>
      <c r="B796">
        <v>117144465</v>
      </c>
      <c r="C796">
        <v>85000000</v>
      </c>
      <c r="D796">
        <v>32144465</v>
      </c>
      <c r="E796">
        <f>Table10[[#This Row],[gross]]-Table10[[#This Row],[budget]]</f>
        <v>32144465</v>
      </c>
    </row>
    <row r="797" spans="1:5" x14ac:dyDescent="0.3">
      <c r="A797" t="s">
        <v>7465</v>
      </c>
      <c r="B797">
        <v>40066497</v>
      </c>
      <c r="C797">
        <v>8000000</v>
      </c>
      <c r="D797">
        <v>32066497</v>
      </c>
      <c r="E797">
        <f>Table10[[#This Row],[gross]]-Table10[[#This Row],[budget]]</f>
        <v>32066497</v>
      </c>
    </row>
    <row r="798" spans="1:5" x14ac:dyDescent="0.3">
      <c r="A798" t="s">
        <v>1732</v>
      </c>
      <c r="B798">
        <v>52066000</v>
      </c>
      <c r="C798">
        <v>20000000</v>
      </c>
      <c r="D798">
        <v>32066000</v>
      </c>
      <c r="E798">
        <f>Table10[[#This Row],[gross]]-Table10[[#This Row],[budget]]</f>
        <v>32066000</v>
      </c>
    </row>
    <row r="799" spans="1:5" x14ac:dyDescent="0.3">
      <c r="A799" t="s">
        <v>3133</v>
      </c>
      <c r="B799">
        <v>262030663</v>
      </c>
      <c r="C799">
        <v>230000000</v>
      </c>
      <c r="D799">
        <v>32030663</v>
      </c>
      <c r="E799">
        <f>Table10[[#This Row],[gross]]-Table10[[#This Row],[budget]]</f>
        <v>32030663</v>
      </c>
    </row>
    <row r="800" spans="1:5" x14ac:dyDescent="0.3">
      <c r="A800" t="s">
        <v>4060</v>
      </c>
      <c r="B800">
        <v>36000000</v>
      </c>
      <c r="C800">
        <v>4000000</v>
      </c>
      <c r="D800">
        <v>32000000</v>
      </c>
      <c r="E800">
        <f>Table10[[#This Row],[gross]]-Table10[[#This Row],[budget]]</f>
        <v>32000000</v>
      </c>
    </row>
    <row r="801" spans="1:5" x14ac:dyDescent="0.3">
      <c r="A801" t="s">
        <v>850</v>
      </c>
      <c r="B801">
        <v>176997107</v>
      </c>
      <c r="C801">
        <v>145000000</v>
      </c>
      <c r="D801">
        <v>31997107</v>
      </c>
      <c r="E801">
        <f>Table10[[#This Row],[gross]]-Table10[[#This Row],[budget]]</f>
        <v>31997107</v>
      </c>
    </row>
    <row r="802" spans="1:5" x14ac:dyDescent="0.3">
      <c r="A802" t="s">
        <v>550</v>
      </c>
      <c r="B802">
        <v>38400000</v>
      </c>
      <c r="C802">
        <v>6500000</v>
      </c>
      <c r="D802">
        <v>31900000</v>
      </c>
      <c r="E802">
        <f>Table10[[#This Row],[gross]]-Table10[[#This Row],[budget]]</f>
        <v>31900000</v>
      </c>
    </row>
    <row r="803" spans="1:5" x14ac:dyDescent="0.3">
      <c r="A803" t="s">
        <v>4788</v>
      </c>
      <c r="B803">
        <v>57859105</v>
      </c>
      <c r="C803">
        <v>26000000</v>
      </c>
      <c r="D803">
        <v>31859105</v>
      </c>
      <c r="E803">
        <f>Table10[[#This Row],[gross]]-Table10[[#This Row],[budget]]</f>
        <v>31859105</v>
      </c>
    </row>
    <row r="804" spans="1:5" x14ac:dyDescent="0.3">
      <c r="A804" t="s">
        <v>3740</v>
      </c>
      <c r="B804">
        <v>46338728</v>
      </c>
      <c r="C804">
        <v>14500000</v>
      </c>
      <c r="D804">
        <v>31838728</v>
      </c>
      <c r="E804">
        <f>Table10[[#This Row],[gross]]-Table10[[#This Row],[budget]]</f>
        <v>31838728</v>
      </c>
    </row>
    <row r="805" spans="1:5" x14ac:dyDescent="0.3">
      <c r="A805" t="s">
        <v>3743</v>
      </c>
      <c r="B805">
        <v>44726644</v>
      </c>
      <c r="C805">
        <v>13000000</v>
      </c>
      <c r="D805">
        <v>31726644</v>
      </c>
      <c r="E805">
        <f>Table10[[#This Row],[gross]]-Table10[[#This Row],[budget]]</f>
        <v>31726644</v>
      </c>
    </row>
    <row r="806" spans="1:5" x14ac:dyDescent="0.3">
      <c r="A806" t="s">
        <v>4440</v>
      </c>
      <c r="B806">
        <v>52691009</v>
      </c>
      <c r="C806">
        <v>21000000</v>
      </c>
      <c r="D806">
        <v>31691009</v>
      </c>
      <c r="E806">
        <f>Table10[[#This Row],[gross]]-Table10[[#This Row],[budget]]</f>
        <v>31691009</v>
      </c>
    </row>
    <row r="807" spans="1:5" x14ac:dyDescent="0.3">
      <c r="A807" t="s">
        <v>2791</v>
      </c>
      <c r="B807">
        <v>81517441</v>
      </c>
      <c r="C807">
        <v>50000000</v>
      </c>
      <c r="D807">
        <v>31517441</v>
      </c>
      <c r="E807">
        <f>Table10[[#This Row],[gross]]-Table10[[#This Row],[budget]]</f>
        <v>31517441</v>
      </c>
    </row>
    <row r="808" spans="1:5" x14ac:dyDescent="0.3">
      <c r="A808" t="s">
        <v>1015</v>
      </c>
      <c r="B808">
        <v>56505065</v>
      </c>
      <c r="C808">
        <v>25000000</v>
      </c>
      <c r="D808">
        <v>31505065</v>
      </c>
      <c r="E808">
        <f>Table10[[#This Row],[gross]]-Table10[[#This Row],[budget]]</f>
        <v>31505065</v>
      </c>
    </row>
    <row r="809" spans="1:5" x14ac:dyDescent="0.3">
      <c r="A809" t="s">
        <v>6111</v>
      </c>
      <c r="B809">
        <v>51431160</v>
      </c>
      <c r="C809">
        <v>20000000</v>
      </c>
      <c r="D809">
        <v>31431160</v>
      </c>
      <c r="E809">
        <f>Table10[[#This Row],[gross]]-Table10[[#This Row],[budget]]</f>
        <v>31431160</v>
      </c>
    </row>
    <row r="810" spans="1:5" x14ac:dyDescent="0.3">
      <c r="A810" t="s">
        <v>7249</v>
      </c>
      <c r="B810">
        <v>35385560</v>
      </c>
      <c r="C810">
        <v>4000000</v>
      </c>
      <c r="D810">
        <v>31385560</v>
      </c>
      <c r="E810">
        <f>Table10[[#This Row],[gross]]-Table10[[#This Row],[budget]]</f>
        <v>31385560</v>
      </c>
    </row>
    <row r="811" spans="1:5" x14ac:dyDescent="0.3">
      <c r="A811" t="s">
        <v>3449</v>
      </c>
      <c r="B811">
        <v>66359959</v>
      </c>
      <c r="C811">
        <v>35000000</v>
      </c>
      <c r="D811">
        <v>31359959</v>
      </c>
      <c r="E811">
        <f>Table10[[#This Row],[gross]]-Table10[[#This Row],[budget]]</f>
        <v>31359959</v>
      </c>
    </row>
    <row r="812" spans="1:5" x14ac:dyDescent="0.3">
      <c r="A812" t="s">
        <v>1507</v>
      </c>
      <c r="B812">
        <v>52353636</v>
      </c>
      <c r="C812">
        <v>21000000</v>
      </c>
      <c r="D812">
        <v>31353636</v>
      </c>
      <c r="E812">
        <f>Table10[[#This Row],[gross]]-Table10[[#This Row],[budget]]</f>
        <v>31353636</v>
      </c>
    </row>
    <row r="813" spans="1:5" x14ac:dyDescent="0.3">
      <c r="A813" t="s">
        <v>2793</v>
      </c>
      <c r="B813">
        <v>71347010</v>
      </c>
      <c r="C813">
        <v>40000000</v>
      </c>
      <c r="D813">
        <v>31347010</v>
      </c>
      <c r="E813">
        <f>Table10[[#This Row],[gross]]-Table10[[#This Row],[budget]]</f>
        <v>31347010</v>
      </c>
    </row>
    <row r="814" spans="1:5" x14ac:dyDescent="0.3">
      <c r="A814" t="s">
        <v>2516</v>
      </c>
      <c r="B814">
        <v>146282411</v>
      </c>
      <c r="C814">
        <v>115000000</v>
      </c>
      <c r="D814">
        <v>31282411</v>
      </c>
      <c r="E814">
        <f>Table10[[#This Row],[gross]]-Table10[[#This Row],[budget]]</f>
        <v>31282411</v>
      </c>
    </row>
    <row r="815" spans="1:5" x14ac:dyDescent="0.3">
      <c r="A815" t="s">
        <v>1230</v>
      </c>
      <c r="B815">
        <v>76261036</v>
      </c>
      <c r="C815">
        <v>45000000</v>
      </c>
      <c r="D815">
        <v>31261036</v>
      </c>
      <c r="E815">
        <f>Table10[[#This Row],[gross]]-Table10[[#This Row],[budget]]</f>
        <v>31261036</v>
      </c>
    </row>
    <row r="816" spans="1:5" x14ac:dyDescent="0.3">
      <c r="A816" t="s">
        <v>3137</v>
      </c>
      <c r="B816">
        <v>101217900</v>
      </c>
      <c r="C816">
        <v>70000000</v>
      </c>
      <c r="D816">
        <v>31217900</v>
      </c>
      <c r="E816">
        <f>Table10[[#This Row],[gross]]-Table10[[#This Row],[budget]]</f>
        <v>31217900</v>
      </c>
    </row>
    <row r="817" spans="1:5" x14ac:dyDescent="0.3">
      <c r="A817" t="s">
        <v>213</v>
      </c>
      <c r="B817">
        <v>32000000</v>
      </c>
      <c r="C817">
        <v>806947</v>
      </c>
      <c r="D817">
        <v>31193053</v>
      </c>
      <c r="E817">
        <f>Table10[[#This Row],[gross]]-Table10[[#This Row],[budget]]</f>
        <v>31193053</v>
      </c>
    </row>
    <row r="818" spans="1:5" x14ac:dyDescent="0.3">
      <c r="A818" t="s">
        <v>2518</v>
      </c>
      <c r="B818">
        <v>130174897</v>
      </c>
      <c r="C818">
        <v>99000000</v>
      </c>
      <c r="D818">
        <v>31174897</v>
      </c>
      <c r="E818">
        <f>Table10[[#This Row],[gross]]-Table10[[#This Row],[budget]]</f>
        <v>31174897</v>
      </c>
    </row>
    <row r="819" spans="1:5" x14ac:dyDescent="0.3">
      <c r="A819" t="s">
        <v>2214</v>
      </c>
      <c r="B819">
        <v>44134898</v>
      </c>
      <c r="C819">
        <v>13000000</v>
      </c>
      <c r="D819">
        <v>31134898</v>
      </c>
      <c r="E819">
        <f>Table10[[#This Row],[gross]]-Table10[[#This Row],[budget]]</f>
        <v>31134898</v>
      </c>
    </row>
    <row r="820" spans="1:5" x14ac:dyDescent="0.3">
      <c r="A820" t="s">
        <v>3450</v>
      </c>
      <c r="B820">
        <v>61094903</v>
      </c>
      <c r="C820">
        <v>30000000</v>
      </c>
      <c r="D820">
        <v>31094903</v>
      </c>
      <c r="E820">
        <f>Table10[[#This Row],[gross]]-Table10[[#This Row],[budget]]</f>
        <v>31094903</v>
      </c>
    </row>
    <row r="821" spans="1:5" x14ac:dyDescent="0.3">
      <c r="A821" t="s">
        <v>3450</v>
      </c>
      <c r="B821">
        <v>61094903</v>
      </c>
      <c r="C821">
        <v>30000000</v>
      </c>
      <c r="D821">
        <v>31094903</v>
      </c>
      <c r="E821">
        <f>Table10[[#This Row],[gross]]-Table10[[#This Row],[budget]]</f>
        <v>31094903</v>
      </c>
    </row>
    <row r="822" spans="1:5" x14ac:dyDescent="0.3">
      <c r="A822" t="s">
        <v>7085</v>
      </c>
      <c r="B822">
        <v>81022333</v>
      </c>
      <c r="C822">
        <v>50000000</v>
      </c>
      <c r="D822">
        <v>31022333</v>
      </c>
      <c r="E822">
        <f>Table10[[#This Row],[gross]]-Table10[[#This Row],[budget]]</f>
        <v>31022333</v>
      </c>
    </row>
    <row r="823" spans="1:5" x14ac:dyDescent="0.3">
      <c r="A823" t="s">
        <v>3138</v>
      </c>
      <c r="B823">
        <v>181015141</v>
      </c>
      <c r="C823">
        <v>150000000</v>
      </c>
      <c r="D823">
        <v>31015141</v>
      </c>
      <c r="E823">
        <f>Table10[[#This Row],[gross]]-Table10[[#This Row],[budget]]</f>
        <v>31015141</v>
      </c>
    </row>
    <row r="824" spans="1:5" x14ac:dyDescent="0.3">
      <c r="A824" t="s">
        <v>1019</v>
      </c>
      <c r="B824">
        <v>52008288</v>
      </c>
      <c r="C824">
        <v>21000000</v>
      </c>
      <c r="D824">
        <v>31008288</v>
      </c>
      <c r="E824">
        <f>Table10[[#This Row],[gross]]-Table10[[#This Row],[budget]]</f>
        <v>31008288</v>
      </c>
    </row>
    <row r="825" spans="1:5" x14ac:dyDescent="0.3">
      <c r="A825" t="s">
        <v>3745</v>
      </c>
      <c r="B825">
        <v>36000000</v>
      </c>
      <c r="C825">
        <v>5000000</v>
      </c>
      <c r="D825">
        <v>31000000</v>
      </c>
      <c r="E825">
        <f>Table10[[#This Row],[gross]]-Table10[[#This Row],[budget]]</f>
        <v>31000000</v>
      </c>
    </row>
    <row r="826" spans="1:5" x14ac:dyDescent="0.3">
      <c r="A826" t="s">
        <v>5805</v>
      </c>
      <c r="B826">
        <v>55973336</v>
      </c>
      <c r="C826">
        <v>25000000</v>
      </c>
      <c r="D826">
        <v>30973336</v>
      </c>
      <c r="E826">
        <f>Table10[[#This Row],[gross]]-Table10[[#This Row],[budget]]</f>
        <v>30973336</v>
      </c>
    </row>
    <row r="827" spans="1:5" x14ac:dyDescent="0.3">
      <c r="A827" t="s">
        <v>7006</v>
      </c>
      <c r="B827">
        <v>33349949</v>
      </c>
      <c r="C827">
        <v>2500000</v>
      </c>
      <c r="D827">
        <v>30849949</v>
      </c>
      <c r="E827">
        <f>Table10[[#This Row],[gross]]-Table10[[#This Row],[budget]]</f>
        <v>30849949</v>
      </c>
    </row>
    <row r="828" spans="1:5" x14ac:dyDescent="0.3">
      <c r="A828" t="s">
        <v>6112</v>
      </c>
      <c r="B828">
        <v>70836296</v>
      </c>
      <c r="C828">
        <v>40000000</v>
      </c>
      <c r="D828">
        <v>30836296</v>
      </c>
      <c r="E828">
        <f>Table10[[#This Row],[gross]]-Table10[[#This Row],[budget]]</f>
        <v>30836296</v>
      </c>
    </row>
    <row r="829" spans="1:5" x14ac:dyDescent="0.3">
      <c r="A829" t="s">
        <v>6114</v>
      </c>
      <c r="B829">
        <v>32600000</v>
      </c>
      <c r="C829">
        <v>1800000</v>
      </c>
      <c r="D829">
        <v>30800000</v>
      </c>
      <c r="E829">
        <f>Table10[[#This Row],[gross]]-Table10[[#This Row],[budget]]</f>
        <v>30800000</v>
      </c>
    </row>
    <row r="830" spans="1:5" x14ac:dyDescent="0.3">
      <c r="A830" t="s">
        <v>1736</v>
      </c>
      <c r="B830">
        <v>30859000</v>
      </c>
      <c r="C830">
        <v>83532</v>
      </c>
      <c r="D830">
        <v>30775468</v>
      </c>
      <c r="E830">
        <f>Table10[[#This Row],[gross]]-Table10[[#This Row],[budget]]</f>
        <v>30775468</v>
      </c>
    </row>
    <row r="831" spans="1:5" x14ac:dyDescent="0.3">
      <c r="A831" t="s">
        <v>1736</v>
      </c>
      <c r="B831">
        <v>30859000</v>
      </c>
      <c r="C831">
        <v>83532</v>
      </c>
      <c r="D831">
        <v>30775468</v>
      </c>
      <c r="E831">
        <f>Table10[[#This Row],[gross]]-Table10[[#This Row],[budget]]</f>
        <v>30775468</v>
      </c>
    </row>
    <row r="832" spans="1:5" x14ac:dyDescent="0.3">
      <c r="A832" t="s">
        <v>6411</v>
      </c>
      <c r="B832">
        <v>37295394</v>
      </c>
      <c r="C832">
        <v>6600000</v>
      </c>
      <c r="D832">
        <v>30695394</v>
      </c>
      <c r="E832">
        <f>Table10[[#This Row],[gross]]-Table10[[#This Row],[budget]]</f>
        <v>30695394</v>
      </c>
    </row>
    <row r="833" spans="1:5" x14ac:dyDescent="0.3">
      <c r="A833" t="s">
        <v>1741</v>
      </c>
      <c r="B833">
        <v>120618403</v>
      </c>
      <c r="C833">
        <v>90000000</v>
      </c>
      <c r="D833">
        <v>30618403</v>
      </c>
      <c r="E833">
        <f>Table10[[#This Row],[gross]]-Table10[[#This Row],[budget]]</f>
        <v>30618403</v>
      </c>
    </row>
    <row r="834" spans="1:5" x14ac:dyDescent="0.3">
      <c r="A834" t="s">
        <v>6413</v>
      </c>
      <c r="B834">
        <v>31537320</v>
      </c>
      <c r="C834">
        <v>1000000</v>
      </c>
      <c r="D834">
        <v>30537320</v>
      </c>
      <c r="E834">
        <f>Table10[[#This Row],[gross]]-Table10[[#This Row],[budget]]</f>
        <v>30537320</v>
      </c>
    </row>
    <row r="835" spans="1:5" x14ac:dyDescent="0.3">
      <c r="A835" t="s">
        <v>3453</v>
      </c>
      <c r="B835">
        <v>40485039</v>
      </c>
      <c r="C835">
        <v>10000000</v>
      </c>
      <c r="D835">
        <v>30485039</v>
      </c>
      <c r="E835">
        <f>Table10[[#This Row],[gross]]-Table10[[#This Row],[budget]]</f>
        <v>30485039</v>
      </c>
    </row>
    <row r="836" spans="1:5" x14ac:dyDescent="0.3">
      <c r="A836" t="s">
        <v>698</v>
      </c>
      <c r="B836">
        <v>70405498</v>
      </c>
      <c r="C836">
        <v>40000000</v>
      </c>
      <c r="D836">
        <v>30405498</v>
      </c>
      <c r="E836">
        <f>Table10[[#This Row],[gross]]-Table10[[#This Row],[budget]]</f>
        <v>30405498</v>
      </c>
    </row>
    <row r="837" spans="1:5" x14ac:dyDescent="0.3">
      <c r="A837" t="s">
        <v>6659</v>
      </c>
      <c r="B837">
        <v>90341670</v>
      </c>
      <c r="C837">
        <v>60000000</v>
      </c>
      <c r="D837">
        <v>30341670</v>
      </c>
      <c r="E837">
        <f>Table10[[#This Row],[gross]]-Table10[[#This Row],[budget]]</f>
        <v>30341670</v>
      </c>
    </row>
    <row r="838" spans="1:5" x14ac:dyDescent="0.3">
      <c r="A838" t="s">
        <v>1233</v>
      </c>
      <c r="B838">
        <v>35811509</v>
      </c>
      <c r="C838">
        <v>5500000</v>
      </c>
      <c r="D838">
        <v>30311509</v>
      </c>
      <c r="E838">
        <f>Table10[[#This Row],[gross]]-Table10[[#This Row],[budget]]</f>
        <v>30311509</v>
      </c>
    </row>
    <row r="839" spans="1:5" x14ac:dyDescent="0.3">
      <c r="A839" t="s">
        <v>4064</v>
      </c>
      <c r="B839">
        <v>53302314</v>
      </c>
      <c r="C839">
        <v>23000000</v>
      </c>
      <c r="D839">
        <v>30302314</v>
      </c>
      <c r="E839">
        <f>Table10[[#This Row],[gross]]-Table10[[#This Row],[budget]]</f>
        <v>30302314</v>
      </c>
    </row>
    <row r="840" spans="1:5" x14ac:dyDescent="0.3">
      <c r="A840" t="s">
        <v>7008</v>
      </c>
      <c r="B840">
        <v>80270227</v>
      </c>
      <c r="C840">
        <v>50000000</v>
      </c>
      <c r="D840">
        <v>30270227</v>
      </c>
      <c r="E840">
        <f>Table10[[#This Row],[gross]]-Table10[[#This Row],[budget]]</f>
        <v>30270227</v>
      </c>
    </row>
    <row r="841" spans="1:5" x14ac:dyDescent="0.3">
      <c r="A841" t="s">
        <v>5981</v>
      </c>
      <c r="B841">
        <v>60269340</v>
      </c>
      <c r="C841">
        <v>30000000</v>
      </c>
      <c r="D841">
        <v>30269340</v>
      </c>
      <c r="E841">
        <f>Table10[[#This Row],[gross]]-Table10[[#This Row],[budget]]</f>
        <v>30269340</v>
      </c>
    </row>
    <row r="842" spans="1:5" x14ac:dyDescent="0.3">
      <c r="A842" t="s">
        <v>1950</v>
      </c>
      <c r="B842">
        <v>41227069</v>
      </c>
      <c r="C842">
        <v>11000000</v>
      </c>
      <c r="D842">
        <v>30227069</v>
      </c>
      <c r="E842">
        <f>Table10[[#This Row],[gross]]-Table10[[#This Row],[budget]]</f>
        <v>30227069</v>
      </c>
    </row>
    <row r="843" spans="1:5" x14ac:dyDescent="0.3">
      <c r="A843" t="s">
        <v>7250</v>
      </c>
      <c r="B843">
        <v>70163652</v>
      </c>
      <c r="C843">
        <v>40000000</v>
      </c>
      <c r="D843">
        <v>30163652</v>
      </c>
      <c r="E843">
        <f>Table10[[#This Row],[gross]]-Table10[[#This Row],[budget]]</f>
        <v>30163652</v>
      </c>
    </row>
    <row r="844" spans="1:5" x14ac:dyDescent="0.3">
      <c r="A844" t="s">
        <v>1021</v>
      </c>
      <c r="B844">
        <v>130127620</v>
      </c>
      <c r="C844">
        <v>100000000</v>
      </c>
      <c r="D844">
        <v>30127620</v>
      </c>
      <c r="E844">
        <f>Table10[[#This Row],[gross]]-Table10[[#This Row],[budget]]</f>
        <v>30127620</v>
      </c>
    </row>
    <row r="845" spans="1:5" x14ac:dyDescent="0.3">
      <c r="A845" t="s">
        <v>6744</v>
      </c>
      <c r="B845">
        <v>70100000</v>
      </c>
      <c r="C845">
        <v>40000000</v>
      </c>
      <c r="D845">
        <v>30100000</v>
      </c>
      <c r="E845">
        <f>Table10[[#This Row],[gross]]-Table10[[#This Row],[budget]]</f>
        <v>30100000</v>
      </c>
    </row>
    <row r="846" spans="1:5" x14ac:dyDescent="0.3">
      <c r="A846" t="s">
        <v>6115</v>
      </c>
      <c r="B846">
        <v>60033780</v>
      </c>
      <c r="C846">
        <v>30000000</v>
      </c>
      <c r="D846">
        <v>30033780</v>
      </c>
      <c r="E846">
        <f>Table10[[#This Row],[gross]]-Table10[[#This Row],[budget]]</f>
        <v>30033780</v>
      </c>
    </row>
    <row r="847" spans="1:5" x14ac:dyDescent="0.3">
      <c r="A847" t="s">
        <v>1236</v>
      </c>
      <c r="B847">
        <v>132014112</v>
      </c>
      <c r="C847">
        <v>102000000</v>
      </c>
      <c r="D847">
        <v>30014112</v>
      </c>
      <c r="E847">
        <f>Table10[[#This Row],[gross]]-Table10[[#This Row],[budget]]</f>
        <v>30014112</v>
      </c>
    </row>
    <row r="848" spans="1:5" x14ac:dyDescent="0.3">
      <c r="A848" t="s">
        <v>6416</v>
      </c>
      <c r="B848">
        <v>30500882</v>
      </c>
      <c r="C848">
        <v>500000</v>
      </c>
      <c r="D848">
        <v>30000882</v>
      </c>
      <c r="E848">
        <f>Table10[[#This Row],[gross]]-Table10[[#This Row],[budget]]</f>
        <v>30000882</v>
      </c>
    </row>
    <row r="849" spans="1:5" x14ac:dyDescent="0.3">
      <c r="A849" t="s">
        <v>5806</v>
      </c>
      <c r="B849">
        <v>109993847</v>
      </c>
      <c r="C849">
        <v>80000000</v>
      </c>
      <c r="D849">
        <v>29993847</v>
      </c>
      <c r="E849">
        <f>Table10[[#This Row],[gross]]-Table10[[#This Row],[budget]]</f>
        <v>29993847</v>
      </c>
    </row>
    <row r="850" spans="1:5" x14ac:dyDescent="0.3">
      <c r="A850" t="s">
        <v>4066</v>
      </c>
      <c r="B850">
        <v>179982968</v>
      </c>
      <c r="C850">
        <v>150000000</v>
      </c>
      <c r="D850">
        <v>29982968</v>
      </c>
      <c r="E850">
        <f>Table10[[#This Row],[gross]]-Table10[[#This Row],[budget]]</f>
        <v>29982968</v>
      </c>
    </row>
    <row r="851" spans="1:5" x14ac:dyDescent="0.3">
      <c r="A851" t="s">
        <v>2218</v>
      </c>
      <c r="B851">
        <v>34468224</v>
      </c>
      <c r="C851">
        <v>4500000</v>
      </c>
      <c r="D851">
        <v>29968224</v>
      </c>
      <c r="E851">
        <f>Table10[[#This Row],[gross]]-Table10[[#This Row],[budget]]</f>
        <v>29968224</v>
      </c>
    </row>
    <row r="852" spans="1:5" x14ac:dyDescent="0.3">
      <c r="A852" t="s">
        <v>5593</v>
      </c>
      <c r="B852">
        <v>79948113</v>
      </c>
      <c r="C852">
        <v>50000000</v>
      </c>
      <c r="D852">
        <v>29948113</v>
      </c>
      <c r="E852">
        <f>Table10[[#This Row],[gross]]-Table10[[#This Row],[budget]]</f>
        <v>29948113</v>
      </c>
    </row>
    <row r="853" spans="1:5" x14ac:dyDescent="0.3">
      <c r="A853" t="s">
        <v>4067</v>
      </c>
      <c r="B853">
        <v>179883016</v>
      </c>
      <c r="C853">
        <v>150000000</v>
      </c>
      <c r="D853">
        <v>29883016</v>
      </c>
      <c r="E853">
        <f>Table10[[#This Row],[gross]]-Table10[[#This Row],[budget]]</f>
        <v>29883016</v>
      </c>
    </row>
    <row r="854" spans="1:5" x14ac:dyDescent="0.3">
      <c r="A854" t="s">
        <v>4070</v>
      </c>
      <c r="B854">
        <v>32230907</v>
      </c>
      <c r="C854">
        <v>2500000</v>
      </c>
      <c r="D854">
        <v>29730907</v>
      </c>
      <c r="E854">
        <f>Table10[[#This Row],[gross]]-Table10[[#This Row],[budget]]</f>
        <v>29730907</v>
      </c>
    </row>
    <row r="855" spans="1:5" x14ac:dyDescent="0.3">
      <c r="A855" t="s">
        <v>701</v>
      </c>
      <c r="B855">
        <v>44667095</v>
      </c>
      <c r="C855">
        <v>15000000</v>
      </c>
      <c r="D855">
        <v>29667095</v>
      </c>
      <c r="E855">
        <f>Table10[[#This Row],[gross]]-Table10[[#This Row],[budget]]</f>
        <v>29667095</v>
      </c>
    </row>
    <row r="856" spans="1:5" x14ac:dyDescent="0.3">
      <c r="A856" t="s">
        <v>335</v>
      </c>
      <c r="B856">
        <v>64604977</v>
      </c>
      <c r="C856">
        <v>35000000</v>
      </c>
      <c r="D856">
        <v>29604977</v>
      </c>
      <c r="E856">
        <f>Table10[[#This Row],[gross]]-Table10[[#This Row],[budget]]</f>
        <v>29604977</v>
      </c>
    </row>
    <row r="857" spans="1:5" x14ac:dyDescent="0.3">
      <c r="A857" t="s">
        <v>1023</v>
      </c>
      <c r="B857">
        <v>45507053</v>
      </c>
      <c r="C857">
        <v>16000000</v>
      </c>
      <c r="D857">
        <v>29507053</v>
      </c>
      <c r="E857">
        <f>Table10[[#This Row],[gross]]-Table10[[#This Row],[budget]]</f>
        <v>29507053</v>
      </c>
    </row>
    <row r="858" spans="1:5" x14ac:dyDescent="0.3">
      <c r="A858" t="s">
        <v>3456</v>
      </c>
      <c r="B858">
        <v>74484168</v>
      </c>
      <c r="C858">
        <v>45000000</v>
      </c>
      <c r="D858">
        <v>29484168</v>
      </c>
      <c r="E858">
        <f>Table10[[#This Row],[gross]]-Table10[[#This Row],[budget]]</f>
        <v>29484168</v>
      </c>
    </row>
    <row r="859" spans="1:5" x14ac:dyDescent="0.3">
      <c r="A859" t="s">
        <v>3141</v>
      </c>
      <c r="B859">
        <v>51483949</v>
      </c>
      <c r="C859">
        <v>22000000</v>
      </c>
      <c r="D859">
        <v>29483949</v>
      </c>
      <c r="E859">
        <f>Table10[[#This Row],[gross]]-Table10[[#This Row],[budget]]</f>
        <v>29483949</v>
      </c>
    </row>
    <row r="860" spans="1:5" x14ac:dyDescent="0.3">
      <c r="A860" t="s">
        <v>3143</v>
      </c>
      <c r="B860">
        <v>34099640</v>
      </c>
      <c r="C860">
        <v>5000000</v>
      </c>
      <c r="D860">
        <v>29099640</v>
      </c>
      <c r="E860">
        <f>Table10[[#This Row],[gross]]-Table10[[#This Row],[budget]]</f>
        <v>29099640</v>
      </c>
    </row>
    <row r="861" spans="1:5" x14ac:dyDescent="0.3">
      <c r="A861" t="s">
        <v>6281</v>
      </c>
      <c r="B861">
        <v>54098051</v>
      </c>
      <c r="C861">
        <v>25000000</v>
      </c>
      <c r="D861">
        <v>29098051</v>
      </c>
      <c r="E861">
        <f>Table10[[#This Row],[gross]]-Table10[[#This Row],[budget]]</f>
        <v>29098051</v>
      </c>
    </row>
    <row r="862" spans="1:5" x14ac:dyDescent="0.3">
      <c r="A862" t="s">
        <v>4071</v>
      </c>
      <c r="B862">
        <v>32541719</v>
      </c>
      <c r="C862">
        <v>3500159</v>
      </c>
      <c r="D862">
        <v>29041560</v>
      </c>
      <c r="E862">
        <f>Table10[[#This Row],[gross]]-Table10[[#This Row],[budget]]</f>
        <v>29041560</v>
      </c>
    </row>
    <row r="863" spans="1:5" x14ac:dyDescent="0.3">
      <c r="A863" t="s">
        <v>5595</v>
      </c>
      <c r="B863">
        <v>63939454</v>
      </c>
      <c r="C863">
        <v>35000000</v>
      </c>
      <c r="D863">
        <v>28939454</v>
      </c>
      <c r="E863">
        <f>Table10[[#This Row],[gross]]-Table10[[#This Row],[budget]]</f>
        <v>28939454</v>
      </c>
    </row>
    <row r="864" spans="1:5" x14ac:dyDescent="0.3">
      <c r="A864" t="s">
        <v>4790</v>
      </c>
      <c r="B864">
        <v>98895417</v>
      </c>
      <c r="C864">
        <v>70000000</v>
      </c>
      <c r="D864">
        <v>28895417</v>
      </c>
      <c r="E864">
        <f>Table10[[#This Row],[gross]]-Table10[[#This Row],[budget]]</f>
        <v>28895417</v>
      </c>
    </row>
    <row r="865" spans="1:5" x14ac:dyDescent="0.3">
      <c r="A865" t="s">
        <v>1952</v>
      </c>
      <c r="B865">
        <v>43848100</v>
      </c>
      <c r="C865">
        <v>15000000</v>
      </c>
      <c r="D865">
        <v>28848100</v>
      </c>
      <c r="E865">
        <f>Table10[[#This Row],[gross]]-Table10[[#This Row],[budget]]</f>
        <v>28848100</v>
      </c>
    </row>
    <row r="866" spans="1:5" x14ac:dyDescent="0.3">
      <c r="A866" t="s">
        <v>5391</v>
      </c>
      <c r="B866">
        <v>63826569</v>
      </c>
      <c r="C866">
        <v>35000000</v>
      </c>
      <c r="D866">
        <v>28826569</v>
      </c>
      <c r="E866">
        <f>Table10[[#This Row],[gross]]-Table10[[#This Row],[budget]]</f>
        <v>28826569</v>
      </c>
    </row>
    <row r="867" spans="1:5" x14ac:dyDescent="0.3">
      <c r="A867" t="s">
        <v>4074</v>
      </c>
      <c r="B867">
        <v>93771072</v>
      </c>
      <c r="C867">
        <v>65000000</v>
      </c>
      <c r="D867">
        <v>28771072</v>
      </c>
      <c r="E867">
        <f>Table10[[#This Row],[gross]]-Table10[[#This Row],[budget]]</f>
        <v>28771072</v>
      </c>
    </row>
    <row r="868" spans="1:5" x14ac:dyDescent="0.3">
      <c r="A868" t="s">
        <v>6282</v>
      </c>
      <c r="B868">
        <v>50728000</v>
      </c>
      <c r="C868">
        <v>22000000</v>
      </c>
      <c r="D868">
        <v>28728000</v>
      </c>
      <c r="E868">
        <f>Table10[[#This Row],[gross]]-Table10[[#This Row],[budget]]</f>
        <v>28728000</v>
      </c>
    </row>
    <row r="869" spans="1:5" x14ac:dyDescent="0.3">
      <c r="A869" t="s">
        <v>6745</v>
      </c>
      <c r="B869">
        <v>58715510</v>
      </c>
      <c r="C869">
        <v>30000000</v>
      </c>
      <c r="D869">
        <v>28715510</v>
      </c>
      <c r="E869">
        <f>Table10[[#This Row],[gross]]-Table10[[#This Row],[budget]]</f>
        <v>28715510</v>
      </c>
    </row>
    <row r="870" spans="1:5" x14ac:dyDescent="0.3">
      <c r="A870" t="s">
        <v>5392</v>
      </c>
      <c r="B870">
        <v>62700000</v>
      </c>
      <c r="C870">
        <v>34000000</v>
      </c>
      <c r="D870">
        <v>28700000</v>
      </c>
      <c r="E870">
        <f>Table10[[#This Row],[gross]]-Table10[[#This Row],[budget]]</f>
        <v>28700000</v>
      </c>
    </row>
    <row r="871" spans="1:5" x14ac:dyDescent="0.3">
      <c r="A871" t="s">
        <v>7517</v>
      </c>
      <c r="B871">
        <v>48546578</v>
      </c>
      <c r="C871">
        <v>20000000</v>
      </c>
      <c r="D871">
        <v>28546578</v>
      </c>
      <c r="E871">
        <f>Table10[[#This Row],[gross]]-Table10[[#This Row],[budget]]</f>
        <v>28546578</v>
      </c>
    </row>
    <row r="872" spans="1:5" x14ac:dyDescent="0.3">
      <c r="A872" t="s">
        <v>5134</v>
      </c>
      <c r="B872">
        <v>131536019</v>
      </c>
      <c r="C872">
        <v>103000000</v>
      </c>
      <c r="D872">
        <v>28536019</v>
      </c>
      <c r="E872">
        <f>Table10[[#This Row],[gross]]-Table10[[#This Row],[budget]]</f>
        <v>28536019</v>
      </c>
    </row>
    <row r="873" spans="1:5" x14ac:dyDescent="0.3">
      <c r="A873" t="s">
        <v>1509</v>
      </c>
      <c r="B873">
        <v>36500000</v>
      </c>
      <c r="C873">
        <v>8000000</v>
      </c>
      <c r="D873">
        <v>28500000</v>
      </c>
      <c r="E873">
        <f>Table10[[#This Row],[gross]]-Table10[[#This Row],[budget]]</f>
        <v>28500000</v>
      </c>
    </row>
    <row r="874" spans="1:5" x14ac:dyDescent="0.3">
      <c r="A874" t="s">
        <v>2795</v>
      </c>
      <c r="B874">
        <v>40962534</v>
      </c>
      <c r="C874">
        <v>12500000</v>
      </c>
      <c r="D874">
        <v>28462534</v>
      </c>
      <c r="E874">
        <f>Table10[[#This Row],[gross]]-Table10[[#This Row],[budget]]</f>
        <v>28462534</v>
      </c>
    </row>
    <row r="875" spans="1:5" x14ac:dyDescent="0.3">
      <c r="A875" t="s">
        <v>6283</v>
      </c>
      <c r="B875">
        <v>48423368</v>
      </c>
      <c r="C875">
        <v>20000000</v>
      </c>
      <c r="D875">
        <v>28423368</v>
      </c>
      <c r="E875">
        <f>Table10[[#This Row],[gross]]-Table10[[#This Row],[budget]]</f>
        <v>28423368</v>
      </c>
    </row>
    <row r="876" spans="1:5" x14ac:dyDescent="0.3">
      <c r="A876" t="s">
        <v>3748</v>
      </c>
      <c r="B876">
        <v>35400000</v>
      </c>
      <c r="C876">
        <v>7000000</v>
      </c>
      <c r="D876">
        <v>28400000</v>
      </c>
      <c r="E876">
        <f>Table10[[#This Row],[gross]]-Table10[[#This Row],[budget]]</f>
        <v>28400000</v>
      </c>
    </row>
    <row r="877" spans="1:5" x14ac:dyDescent="0.3">
      <c r="A877" t="s">
        <v>1512</v>
      </c>
      <c r="B877">
        <v>31968347</v>
      </c>
      <c r="C877">
        <v>3600000</v>
      </c>
      <c r="D877">
        <v>28368347</v>
      </c>
      <c r="E877">
        <f>Table10[[#This Row],[gross]]-Table10[[#This Row],[budget]]</f>
        <v>28368347</v>
      </c>
    </row>
    <row r="878" spans="1:5" x14ac:dyDescent="0.3">
      <c r="A878" t="s">
        <v>3145</v>
      </c>
      <c r="B878">
        <v>60328558</v>
      </c>
      <c r="C878">
        <v>32000000</v>
      </c>
      <c r="D878">
        <v>28328558</v>
      </c>
      <c r="E878">
        <f>Table10[[#This Row],[gross]]-Table10[[#This Row],[budget]]</f>
        <v>28328558</v>
      </c>
    </row>
    <row r="879" spans="1:5" x14ac:dyDescent="0.3">
      <c r="A879" t="s">
        <v>5394</v>
      </c>
      <c r="B879">
        <v>61280963</v>
      </c>
      <c r="C879">
        <v>33000000</v>
      </c>
      <c r="D879">
        <v>28280963</v>
      </c>
      <c r="E879">
        <f>Table10[[#This Row],[gross]]-Table10[[#This Row],[budget]]</f>
        <v>28280963</v>
      </c>
    </row>
    <row r="880" spans="1:5" x14ac:dyDescent="0.3">
      <c r="A880" t="s">
        <v>5808</v>
      </c>
      <c r="B880">
        <v>88200225</v>
      </c>
      <c r="C880">
        <v>60000000</v>
      </c>
      <c r="D880">
        <v>28200225</v>
      </c>
      <c r="E880">
        <f>Table10[[#This Row],[gross]]-Table10[[#This Row],[budget]]</f>
        <v>28200225</v>
      </c>
    </row>
    <row r="881" spans="1:5" x14ac:dyDescent="0.3">
      <c r="A881" t="s">
        <v>1515</v>
      </c>
      <c r="B881">
        <v>39025000</v>
      </c>
      <c r="C881">
        <v>11000000</v>
      </c>
      <c r="D881">
        <v>28025000</v>
      </c>
      <c r="E881">
        <f>Table10[[#This Row],[gross]]-Table10[[#This Row],[budget]]</f>
        <v>28025000</v>
      </c>
    </row>
    <row r="882" spans="1:5" x14ac:dyDescent="0.3">
      <c r="A882" t="s">
        <v>2797</v>
      </c>
      <c r="B882">
        <v>43022524</v>
      </c>
      <c r="C882">
        <v>15000000</v>
      </c>
      <c r="D882">
        <v>28022524</v>
      </c>
      <c r="E882">
        <f>Table10[[#This Row],[gross]]-Table10[[#This Row],[budget]]</f>
        <v>28022524</v>
      </c>
    </row>
    <row r="883" spans="1:5" x14ac:dyDescent="0.3">
      <c r="A883" t="s">
        <v>5982</v>
      </c>
      <c r="B883">
        <v>83000000</v>
      </c>
      <c r="C883">
        <v>55000000</v>
      </c>
      <c r="D883">
        <v>28000000</v>
      </c>
      <c r="E883">
        <f>Table10[[#This Row],[gross]]-Table10[[#This Row],[budget]]</f>
        <v>28000000</v>
      </c>
    </row>
    <row r="884" spans="1:5" x14ac:dyDescent="0.3">
      <c r="A884" t="s">
        <v>4792</v>
      </c>
      <c r="B884">
        <v>42919096</v>
      </c>
      <c r="C884">
        <v>15000000</v>
      </c>
      <c r="D884">
        <v>27919096</v>
      </c>
      <c r="E884">
        <f>Table10[[#This Row],[gross]]-Table10[[#This Row],[budget]]</f>
        <v>27919096</v>
      </c>
    </row>
    <row r="885" spans="1:5" x14ac:dyDescent="0.3">
      <c r="A885" t="s">
        <v>4792</v>
      </c>
      <c r="B885">
        <v>42919096</v>
      </c>
      <c r="C885">
        <v>15000000</v>
      </c>
      <c r="D885">
        <v>27919096</v>
      </c>
      <c r="E885">
        <f>Table10[[#This Row],[gross]]-Table10[[#This Row],[budget]]</f>
        <v>27919096</v>
      </c>
    </row>
    <row r="886" spans="1:5" x14ac:dyDescent="0.3">
      <c r="A886" t="s">
        <v>6747</v>
      </c>
      <c r="B886">
        <v>47887943</v>
      </c>
      <c r="C886">
        <v>20000000</v>
      </c>
      <c r="D886">
        <v>27887943</v>
      </c>
      <c r="E886">
        <f>Table10[[#This Row],[gross]]-Table10[[#This Row],[budget]]</f>
        <v>27887943</v>
      </c>
    </row>
    <row r="887" spans="1:5" x14ac:dyDescent="0.3">
      <c r="A887" t="s">
        <v>5809</v>
      </c>
      <c r="B887">
        <v>58879132</v>
      </c>
      <c r="C887">
        <v>31000000</v>
      </c>
      <c r="D887">
        <v>27879132</v>
      </c>
      <c r="E887">
        <f>Table10[[#This Row],[gross]]-Table10[[#This Row],[budget]]</f>
        <v>27879132</v>
      </c>
    </row>
    <row r="888" spans="1:5" x14ac:dyDescent="0.3">
      <c r="A888" t="s">
        <v>6116</v>
      </c>
      <c r="B888">
        <v>47852604</v>
      </c>
      <c r="C888">
        <v>20000000</v>
      </c>
      <c r="D888">
        <v>27852604</v>
      </c>
      <c r="E888">
        <f>Table10[[#This Row],[gross]]-Table10[[#This Row],[budget]]</f>
        <v>27852604</v>
      </c>
    </row>
    <row r="889" spans="1:5" x14ac:dyDescent="0.3">
      <c r="A889" t="s">
        <v>6749</v>
      </c>
      <c r="B889">
        <v>30000000</v>
      </c>
      <c r="C889">
        <v>2200000</v>
      </c>
      <c r="D889">
        <v>27800000</v>
      </c>
      <c r="E889">
        <f>Table10[[#This Row],[gross]]-Table10[[#This Row],[budget]]</f>
        <v>27800000</v>
      </c>
    </row>
    <row r="890" spans="1:5" x14ac:dyDescent="0.3">
      <c r="A890" t="s">
        <v>4441</v>
      </c>
      <c r="B890">
        <v>112703470</v>
      </c>
      <c r="C890">
        <v>85000000</v>
      </c>
      <c r="D890">
        <v>27703470</v>
      </c>
      <c r="E890">
        <f>Table10[[#This Row],[gross]]-Table10[[#This Row],[budget]]</f>
        <v>27703470</v>
      </c>
    </row>
    <row r="891" spans="1:5" x14ac:dyDescent="0.3">
      <c r="A891" t="s">
        <v>3460</v>
      </c>
      <c r="B891">
        <v>38201895</v>
      </c>
      <c r="C891">
        <v>10500000</v>
      </c>
      <c r="D891">
        <v>27701895</v>
      </c>
      <c r="E891">
        <f>Table10[[#This Row],[gross]]-Table10[[#This Row],[budget]]</f>
        <v>27701895</v>
      </c>
    </row>
    <row r="892" spans="1:5" x14ac:dyDescent="0.3">
      <c r="A892" t="s">
        <v>1519</v>
      </c>
      <c r="B892">
        <v>50693162</v>
      </c>
      <c r="C892">
        <v>23000000</v>
      </c>
      <c r="D892">
        <v>27693162</v>
      </c>
      <c r="E892">
        <f>Table10[[#This Row],[gross]]-Table10[[#This Row],[budget]]</f>
        <v>27693162</v>
      </c>
    </row>
    <row r="893" spans="1:5" x14ac:dyDescent="0.3">
      <c r="A893" t="s">
        <v>3749</v>
      </c>
      <c r="B893">
        <v>97680195</v>
      </c>
      <c r="C893">
        <v>70000000</v>
      </c>
      <c r="D893">
        <v>27680195</v>
      </c>
      <c r="E893">
        <f>Table10[[#This Row],[gross]]-Table10[[#This Row],[budget]]</f>
        <v>27680195</v>
      </c>
    </row>
    <row r="894" spans="1:5" x14ac:dyDescent="0.3">
      <c r="A894" t="s">
        <v>1742</v>
      </c>
      <c r="B894">
        <v>39647595</v>
      </c>
      <c r="C894">
        <v>12000000</v>
      </c>
      <c r="D894">
        <v>27647595</v>
      </c>
      <c r="E894">
        <f>Table10[[#This Row],[gross]]-Table10[[#This Row],[budget]]</f>
        <v>27647595</v>
      </c>
    </row>
    <row r="895" spans="1:5" x14ac:dyDescent="0.3">
      <c r="A895" t="s">
        <v>4076</v>
      </c>
      <c r="B895">
        <v>81645152</v>
      </c>
      <c r="C895">
        <v>54000000</v>
      </c>
      <c r="D895">
        <v>27645152</v>
      </c>
      <c r="E895">
        <f>Table10[[#This Row],[gross]]-Table10[[#This Row],[budget]]</f>
        <v>27645152</v>
      </c>
    </row>
    <row r="896" spans="1:5" x14ac:dyDescent="0.3">
      <c r="A896" t="s">
        <v>5596</v>
      </c>
      <c r="B896">
        <v>42592530</v>
      </c>
      <c r="C896">
        <v>15000000</v>
      </c>
      <c r="D896">
        <v>27592530</v>
      </c>
      <c r="E896">
        <f>Table10[[#This Row],[gross]]-Table10[[#This Row],[budget]]</f>
        <v>27592530</v>
      </c>
    </row>
    <row r="897" spans="1:5" x14ac:dyDescent="0.3">
      <c r="A897" t="s">
        <v>7209</v>
      </c>
      <c r="B897">
        <v>52528330</v>
      </c>
      <c r="C897">
        <v>25000000</v>
      </c>
      <c r="D897">
        <v>27528330</v>
      </c>
      <c r="E897">
        <f>Table10[[#This Row],[gross]]-Table10[[#This Row],[budget]]</f>
        <v>27528330</v>
      </c>
    </row>
    <row r="898" spans="1:5" x14ac:dyDescent="0.3">
      <c r="A898" t="s">
        <v>5810</v>
      </c>
      <c r="B898">
        <v>37470017</v>
      </c>
      <c r="C898">
        <v>10000000</v>
      </c>
      <c r="D898">
        <v>27470017</v>
      </c>
      <c r="E898">
        <f>Table10[[#This Row],[gross]]-Table10[[#This Row],[budget]]</f>
        <v>27470017</v>
      </c>
    </row>
    <row r="899" spans="1:5" x14ac:dyDescent="0.3">
      <c r="A899" t="s">
        <v>1955</v>
      </c>
      <c r="B899">
        <v>44469602</v>
      </c>
      <c r="C899">
        <v>17000000</v>
      </c>
      <c r="D899">
        <v>27469602</v>
      </c>
      <c r="E899">
        <f>Table10[[#This Row],[gross]]-Table10[[#This Row],[budget]]</f>
        <v>27469602</v>
      </c>
    </row>
    <row r="900" spans="1:5" x14ac:dyDescent="0.3">
      <c r="A900" t="s">
        <v>7087</v>
      </c>
      <c r="B900">
        <v>32453345</v>
      </c>
      <c r="C900">
        <v>5000000</v>
      </c>
      <c r="D900">
        <v>27453345</v>
      </c>
      <c r="E900">
        <f>Table10[[#This Row],[gross]]-Table10[[#This Row],[budget]]</f>
        <v>27453345</v>
      </c>
    </row>
    <row r="901" spans="1:5" x14ac:dyDescent="0.3">
      <c r="A901" t="s">
        <v>6750</v>
      </c>
      <c r="B901">
        <v>55210049</v>
      </c>
      <c r="C901">
        <v>27800000</v>
      </c>
      <c r="D901">
        <v>27410049</v>
      </c>
      <c r="E901">
        <f>Table10[[#This Row],[gross]]-Table10[[#This Row],[budget]]</f>
        <v>27410049</v>
      </c>
    </row>
    <row r="902" spans="1:5" x14ac:dyDescent="0.3">
      <c r="A902" t="s">
        <v>1744</v>
      </c>
      <c r="B902">
        <v>38317535</v>
      </c>
      <c r="C902">
        <v>11000000</v>
      </c>
      <c r="D902">
        <v>27317535</v>
      </c>
      <c r="E902">
        <f>Table10[[#This Row],[gross]]-Table10[[#This Row],[budget]]</f>
        <v>27317535</v>
      </c>
    </row>
    <row r="903" spans="1:5" x14ac:dyDescent="0.3">
      <c r="A903" t="s">
        <v>2800</v>
      </c>
      <c r="B903">
        <v>31252964</v>
      </c>
      <c r="C903">
        <v>4000000</v>
      </c>
      <c r="D903">
        <v>27252964</v>
      </c>
      <c r="E903">
        <f>Table10[[#This Row],[gross]]-Table10[[#This Row],[budget]]</f>
        <v>27252964</v>
      </c>
    </row>
    <row r="904" spans="1:5" x14ac:dyDescent="0.3">
      <c r="A904" t="s">
        <v>6117</v>
      </c>
      <c r="B904">
        <v>177243721</v>
      </c>
      <c r="C904">
        <v>150000000</v>
      </c>
      <c r="D904">
        <v>27243721</v>
      </c>
      <c r="E904">
        <f>Table10[[#This Row],[gross]]-Table10[[#This Row],[budget]]</f>
        <v>27243721</v>
      </c>
    </row>
    <row r="905" spans="1:5" x14ac:dyDescent="0.3">
      <c r="A905" t="s">
        <v>854</v>
      </c>
      <c r="B905">
        <v>54200000</v>
      </c>
      <c r="C905">
        <v>27000000</v>
      </c>
      <c r="D905">
        <v>27200000</v>
      </c>
      <c r="E905">
        <f>Table10[[#This Row],[gross]]-Table10[[#This Row],[budget]]</f>
        <v>27200000</v>
      </c>
    </row>
    <row r="906" spans="1:5" x14ac:dyDescent="0.3">
      <c r="A906" t="s">
        <v>6660</v>
      </c>
      <c r="B906">
        <v>67061228</v>
      </c>
      <c r="C906">
        <v>40000000</v>
      </c>
      <c r="D906">
        <v>27061228</v>
      </c>
      <c r="E906">
        <f>Table10[[#This Row],[gross]]-Table10[[#This Row],[budget]]</f>
        <v>27061228</v>
      </c>
    </row>
    <row r="907" spans="1:5" x14ac:dyDescent="0.3">
      <c r="A907" t="s">
        <v>3751</v>
      </c>
      <c r="B907">
        <v>36049108</v>
      </c>
      <c r="C907">
        <v>9000000</v>
      </c>
      <c r="D907">
        <v>27049108</v>
      </c>
      <c r="E907">
        <f>Table10[[#This Row],[gross]]-Table10[[#This Row],[budget]]</f>
        <v>27049108</v>
      </c>
    </row>
    <row r="908" spans="1:5" x14ac:dyDescent="0.3">
      <c r="A908" t="s">
        <v>5136</v>
      </c>
      <c r="B908">
        <v>49002815</v>
      </c>
      <c r="C908">
        <v>22000000</v>
      </c>
      <c r="D908">
        <v>27002815</v>
      </c>
      <c r="E908">
        <f>Table10[[#This Row],[gross]]-Table10[[#This Row],[budget]]</f>
        <v>27002815</v>
      </c>
    </row>
    <row r="909" spans="1:5" x14ac:dyDescent="0.3">
      <c r="A909" t="s">
        <v>1239</v>
      </c>
      <c r="B909">
        <v>34963967</v>
      </c>
      <c r="C909">
        <v>8000000</v>
      </c>
      <c r="D909">
        <v>26963967</v>
      </c>
      <c r="E909">
        <f>Table10[[#This Row],[gross]]-Table10[[#This Row],[budget]]</f>
        <v>26963967</v>
      </c>
    </row>
    <row r="910" spans="1:5" x14ac:dyDescent="0.3">
      <c r="A910" t="s">
        <v>4444</v>
      </c>
      <c r="B910">
        <v>51853450</v>
      </c>
      <c r="C910">
        <v>25000000</v>
      </c>
      <c r="D910">
        <v>26853450</v>
      </c>
      <c r="E910">
        <f>Table10[[#This Row],[gross]]-Table10[[#This Row],[budget]]</f>
        <v>26853450</v>
      </c>
    </row>
    <row r="911" spans="1:5" x14ac:dyDescent="0.3">
      <c r="A911" t="s">
        <v>5138</v>
      </c>
      <c r="B911">
        <v>55845943</v>
      </c>
      <c r="C911">
        <v>29000000</v>
      </c>
      <c r="D911">
        <v>26845943</v>
      </c>
      <c r="E911">
        <f>Table10[[#This Row],[gross]]-Table10[[#This Row],[budget]]</f>
        <v>26845943</v>
      </c>
    </row>
    <row r="912" spans="1:5" x14ac:dyDescent="0.3">
      <c r="A912" t="s">
        <v>5141</v>
      </c>
      <c r="B912">
        <v>41777564</v>
      </c>
      <c r="C912">
        <v>15000000</v>
      </c>
      <c r="D912">
        <v>26777564</v>
      </c>
      <c r="E912">
        <f>Table10[[#This Row],[gross]]-Table10[[#This Row],[budget]]</f>
        <v>26777564</v>
      </c>
    </row>
    <row r="913" spans="1:5" x14ac:dyDescent="0.3">
      <c r="A913" t="s">
        <v>2220</v>
      </c>
      <c r="B913">
        <v>37766350</v>
      </c>
      <c r="C913">
        <v>11000000</v>
      </c>
      <c r="D913">
        <v>26766350</v>
      </c>
      <c r="E913">
        <f>Table10[[#This Row],[gross]]-Table10[[#This Row],[budget]]</f>
        <v>26766350</v>
      </c>
    </row>
    <row r="914" spans="1:5" x14ac:dyDescent="0.3">
      <c r="A914" t="s">
        <v>6518</v>
      </c>
      <c r="B914">
        <v>34746109</v>
      </c>
      <c r="C914">
        <v>8000000</v>
      </c>
      <c r="D914">
        <v>26746109</v>
      </c>
      <c r="E914">
        <f>Table10[[#This Row],[gross]]-Table10[[#This Row],[budget]]</f>
        <v>26746109</v>
      </c>
    </row>
    <row r="915" spans="1:5" x14ac:dyDescent="0.3">
      <c r="A915" t="s">
        <v>1027</v>
      </c>
      <c r="B915">
        <v>51676606</v>
      </c>
      <c r="C915">
        <v>25000000</v>
      </c>
      <c r="D915">
        <v>26676606</v>
      </c>
      <c r="E915">
        <f>Table10[[#This Row],[gross]]-Table10[[#This Row],[budget]]</f>
        <v>26676606</v>
      </c>
    </row>
    <row r="916" spans="1:5" x14ac:dyDescent="0.3">
      <c r="A916" t="s">
        <v>7172</v>
      </c>
      <c r="B916">
        <v>42638165</v>
      </c>
      <c r="C916">
        <v>16000000</v>
      </c>
      <c r="D916">
        <v>26638165</v>
      </c>
      <c r="E916">
        <f>Table10[[#This Row],[gross]]-Table10[[#This Row],[budget]]</f>
        <v>26638165</v>
      </c>
    </row>
    <row r="917" spans="1:5" x14ac:dyDescent="0.3">
      <c r="A917" t="s">
        <v>7172</v>
      </c>
      <c r="B917">
        <v>42638165</v>
      </c>
      <c r="C917">
        <v>16000000</v>
      </c>
      <c r="D917">
        <v>26638165</v>
      </c>
      <c r="E917">
        <f>Table10[[#This Row],[gross]]-Table10[[#This Row],[budget]]</f>
        <v>26638165</v>
      </c>
    </row>
    <row r="918" spans="1:5" x14ac:dyDescent="0.3">
      <c r="A918" t="s">
        <v>3146</v>
      </c>
      <c r="B918">
        <v>57750000</v>
      </c>
      <c r="C918">
        <v>31115000</v>
      </c>
      <c r="D918">
        <v>26635000</v>
      </c>
      <c r="E918">
        <f>Table10[[#This Row],[gross]]-Table10[[#This Row],[budget]]</f>
        <v>26635000</v>
      </c>
    </row>
    <row r="919" spans="1:5" x14ac:dyDescent="0.3">
      <c r="A919" t="s">
        <v>3148</v>
      </c>
      <c r="B919">
        <v>38624000</v>
      </c>
      <c r="C919">
        <v>12000000</v>
      </c>
      <c r="D919">
        <v>26624000</v>
      </c>
      <c r="E919">
        <f>Table10[[#This Row],[gross]]-Table10[[#This Row],[budget]]</f>
        <v>26624000</v>
      </c>
    </row>
    <row r="920" spans="1:5" x14ac:dyDescent="0.3">
      <c r="A920" t="s">
        <v>3753</v>
      </c>
      <c r="B920">
        <v>51533608</v>
      </c>
      <c r="C920">
        <v>25000000</v>
      </c>
      <c r="D920">
        <v>26533608</v>
      </c>
      <c r="E920">
        <f>Table10[[#This Row],[gross]]-Table10[[#This Row],[budget]]</f>
        <v>26533608</v>
      </c>
    </row>
    <row r="921" spans="1:5" x14ac:dyDescent="0.3">
      <c r="A921" t="s">
        <v>6938</v>
      </c>
      <c r="B921">
        <v>66466372</v>
      </c>
      <c r="C921">
        <v>40000000</v>
      </c>
      <c r="D921">
        <v>26466372</v>
      </c>
      <c r="E921">
        <f>Table10[[#This Row],[gross]]-Table10[[#This Row],[budget]]</f>
        <v>26466372</v>
      </c>
    </row>
    <row r="922" spans="1:5" x14ac:dyDescent="0.3">
      <c r="A922" t="s">
        <v>2222</v>
      </c>
      <c r="B922">
        <v>71423726</v>
      </c>
      <c r="C922">
        <v>45000000</v>
      </c>
      <c r="D922">
        <v>26423726</v>
      </c>
      <c r="E922">
        <f>Table10[[#This Row],[gross]]-Table10[[#This Row],[budget]]</f>
        <v>26423726</v>
      </c>
    </row>
    <row r="923" spans="1:5" x14ac:dyDescent="0.3">
      <c r="A923" t="s">
        <v>7127</v>
      </c>
      <c r="B923">
        <v>34872293</v>
      </c>
      <c r="C923">
        <v>8500000</v>
      </c>
      <c r="D923">
        <v>26372293</v>
      </c>
      <c r="E923">
        <f>Table10[[#This Row],[gross]]-Table10[[#This Row],[budget]]</f>
        <v>26372293</v>
      </c>
    </row>
    <row r="924" spans="1:5" x14ac:dyDescent="0.3">
      <c r="A924" t="s">
        <v>7386</v>
      </c>
      <c r="B924">
        <v>46363118</v>
      </c>
      <c r="C924">
        <v>20000000</v>
      </c>
      <c r="D924">
        <v>26363118</v>
      </c>
      <c r="E924">
        <f>Table10[[#This Row],[gross]]-Table10[[#This Row],[budget]]</f>
        <v>26363118</v>
      </c>
    </row>
    <row r="925" spans="1:5" x14ac:dyDescent="0.3">
      <c r="A925" t="s">
        <v>6939</v>
      </c>
      <c r="B925">
        <v>71277420</v>
      </c>
      <c r="C925">
        <v>45000000</v>
      </c>
      <c r="D925">
        <v>26277420</v>
      </c>
      <c r="E925">
        <f>Table10[[#This Row],[gross]]-Table10[[#This Row],[budget]]</f>
        <v>26277420</v>
      </c>
    </row>
    <row r="926" spans="1:5" x14ac:dyDescent="0.3">
      <c r="A926" t="s">
        <v>1241</v>
      </c>
      <c r="B926">
        <v>42700000</v>
      </c>
      <c r="C926">
        <v>16500000</v>
      </c>
      <c r="D926">
        <v>26200000</v>
      </c>
      <c r="E926">
        <f>Table10[[#This Row],[gross]]-Table10[[#This Row],[budget]]</f>
        <v>26200000</v>
      </c>
    </row>
    <row r="927" spans="1:5" x14ac:dyDescent="0.3">
      <c r="A927" t="s">
        <v>4447</v>
      </c>
      <c r="B927">
        <v>38087366</v>
      </c>
      <c r="C927">
        <v>12000000</v>
      </c>
      <c r="D927">
        <v>26087366</v>
      </c>
      <c r="E927">
        <f>Table10[[#This Row],[gross]]-Table10[[#This Row],[budget]]</f>
        <v>26087366</v>
      </c>
    </row>
    <row r="928" spans="1:5" x14ac:dyDescent="0.3">
      <c r="A928" t="s">
        <v>3754</v>
      </c>
      <c r="B928">
        <v>101087161</v>
      </c>
      <c r="C928">
        <v>75000000</v>
      </c>
      <c r="D928">
        <v>26087161</v>
      </c>
      <c r="E928">
        <f>Table10[[#This Row],[gross]]-Table10[[#This Row],[budget]]</f>
        <v>26087161</v>
      </c>
    </row>
    <row r="929" spans="1:5" x14ac:dyDescent="0.3">
      <c r="A929" t="s">
        <v>1748</v>
      </c>
      <c r="B929">
        <v>56068547</v>
      </c>
      <c r="C929">
        <v>30000000</v>
      </c>
      <c r="D929">
        <v>26068547</v>
      </c>
      <c r="E929">
        <f>Table10[[#This Row],[gross]]-Table10[[#This Row],[budget]]</f>
        <v>26068547</v>
      </c>
    </row>
    <row r="930" spans="1:5" x14ac:dyDescent="0.3">
      <c r="A930" t="s">
        <v>6286</v>
      </c>
      <c r="B930">
        <v>38916903</v>
      </c>
      <c r="C930">
        <v>13000000</v>
      </c>
      <c r="D930">
        <v>25916903</v>
      </c>
      <c r="E930">
        <f>Table10[[#This Row],[gross]]-Table10[[#This Row],[budget]]</f>
        <v>25916903</v>
      </c>
    </row>
    <row r="931" spans="1:5" x14ac:dyDescent="0.3">
      <c r="A931" t="s">
        <v>2804</v>
      </c>
      <c r="B931">
        <v>43853424</v>
      </c>
      <c r="C931">
        <v>18000000</v>
      </c>
      <c r="D931">
        <v>25853424</v>
      </c>
      <c r="E931">
        <f>Table10[[#This Row],[gross]]-Table10[[#This Row],[budget]]</f>
        <v>25853424</v>
      </c>
    </row>
    <row r="932" spans="1:5" x14ac:dyDescent="0.3">
      <c r="A932" t="s">
        <v>5984</v>
      </c>
      <c r="B932">
        <v>35794166</v>
      </c>
      <c r="C932">
        <v>10000000</v>
      </c>
      <c r="D932">
        <v>25794166</v>
      </c>
      <c r="E932">
        <f>Table10[[#This Row],[gross]]-Table10[[#This Row],[budget]]</f>
        <v>25794166</v>
      </c>
    </row>
    <row r="933" spans="1:5" x14ac:dyDescent="0.3">
      <c r="A933" t="s">
        <v>1522</v>
      </c>
      <c r="B933">
        <v>37707719</v>
      </c>
      <c r="C933">
        <v>12000000</v>
      </c>
      <c r="D933">
        <v>25707719</v>
      </c>
      <c r="E933">
        <f>Table10[[#This Row],[gross]]-Table10[[#This Row],[budget]]</f>
        <v>25707719</v>
      </c>
    </row>
    <row r="934" spans="1:5" x14ac:dyDescent="0.3">
      <c r="A934" t="s">
        <v>6118</v>
      </c>
      <c r="B934">
        <v>46700000</v>
      </c>
      <c r="C934">
        <v>21000000</v>
      </c>
      <c r="D934">
        <v>25700000</v>
      </c>
      <c r="E934">
        <f>Table10[[#This Row],[gross]]-Table10[[#This Row],[budget]]</f>
        <v>25700000</v>
      </c>
    </row>
    <row r="935" spans="1:5" x14ac:dyDescent="0.3">
      <c r="A935" t="s">
        <v>6839</v>
      </c>
      <c r="B935">
        <v>42672630</v>
      </c>
      <c r="C935">
        <v>17000000</v>
      </c>
      <c r="D935">
        <v>25672630</v>
      </c>
      <c r="E935">
        <f>Table10[[#This Row],[gross]]-Table10[[#This Row],[budget]]</f>
        <v>25672630</v>
      </c>
    </row>
    <row r="936" spans="1:5" x14ac:dyDescent="0.3">
      <c r="A936" t="s">
        <v>6519</v>
      </c>
      <c r="B936">
        <v>45670855</v>
      </c>
      <c r="C936">
        <v>20000000</v>
      </c>
      <c r="D936">
        <v>25670855</v>
      </c>
      <c r="E936">
        <f>Table10[[#This Row],[gross]]-Table10[[#This Row],[budget]]</f>
        <v>25670855</v>
      </c>
    </row>
    <row r="937" spans="1:5" x14ac:dyDescent="0.3">
      <c r="A937" t="s">
        <v>7174</v>
      </c>
      <c r="B937">
        <v>42660000</v>
      </c>
      <c r="C937">
        <v>17000000</v>
      </c>
      <c r="D937">
        <v>25660000</v>
      </c>
      <c r="E937">
        <f>Table10[[#This Row],[gross]]-Table10[[#This Row],[budget]]</f>
        <v>25660000</v>
      </c>
    </row>
    <row r="938" spans="1:5" x14ac:dyDescent="0.3">
      <c r="A938" t="s">
        <v>1523</v>
      </c>
      <c r="B938">
        <v>75605492</v>
      </c>
      <c r="C938">
        <v>50000000</v>
      </c>
      <c r="D938">
        <v>25605492</v>
      </c>
      <c r="E938">
        <f>Table10[[#This Row],[gross]]-Table10[[#This Row],[budget]]</f>
        <v>25605492</v>
      </c>
    </row>
    <row r="939" spans="1:5" x14ac:dyDescent="0.3">
      <c r="A939" t="s">
        <v>4078</v>
      </c>
      <c r="B939">
        <v>43601508</v>
      </c>
      <c r="C939">
        <v>18000000</v>
      </c>
      <c r="D939">
        <v>25601508</v>
      </c>
      <c r="E939">
        <f>Table10[[#This Row],[gross]]-Table10[[#This Row],[budget]]</f>
        <v>25601508</v>
      </c>
    </row>
    <row r="940" spans="1:5" x14ac:dyDescent="0.3">
      <c r="A940" t="s">
        <v>4796</v>
      </c>
      <c r="B940">
        <v>34017854</v>
      </c>
      <c r="C940">
        <v>8500000</v>
      </c>
      <c r="D940">
        <v>25517854</v>
      </c>
      <c r="E940">
        <f>Table10[[#This Row],[gross]]-Table10[[#This Row],[budget]]</f>
        <v>25517854</v>
      </c>
    </row>
    <row r="941" spans="1:5" x14ac:dyDescent="0.3">
      <c r="A941" t="s">
        <v>5143</v>
      </c>
      <c r="B941">
        <v>90454043</v>
      </c>
      <c r="C941">
        <v>65000000</v>
      </c>
      <c r="D941">
        <v>25454043</v>
      </c>
      <c r="E941">
        <f>Table10[[#This Row],[gross]]-Table10[[#This Row],[budget]]</f>
        <v>25454043</v>
      </c>
    </row>
    <row r="942" spans="1:5" x14ac:dyDescent="0.3">
      <c r="A942" t="s">
        <v>6940</v>
      </c>
      <c r="B942">
        <v>60400856</v>
      </c>
      <c r="C942">
        <v>35000000</v>
      </c>
      <c r="D942">
        <v>25400856</v>
      </c>
      <c r="E942">
        <f>Table10[[#This Row],[gross]]-Table10[[#This Row],[budget]]</f>
        <v>25400856</v>
      </c>
    </row>
    <row r="943" spans="1:5" x14ac:dyDescent="0.3">
      <c r="A943" t="s">
        <v>2808</v>
      </c>
      <c r="B943">
        <v>31899000</v>
      </c>
      <c r="C943">
        <v>6500000</v>
      </c>
      <c r="D943">
        <v>25399000</v>
      </c>
      <c r="E943">
        <f>Table10[[#This Row],[gross]]-Table10[[#This Row],[budget]]</f>
        <v>25399000</v>
      </c>
    </row>
    <row r="944" spans="1:5" x14ac:dyDescent="0.3">
      <c r="A944" t="s">
        <v>7483</v>
      </c>
      <c r="B944">
        <v>37188667</v>
      </c>
      <c r="C944">
        <v>12000000</v>
      </c>
      <c r="D944">
        <v>25188667</v>
      </c>
      <c r="E944">
        <f>Table10[[#This Row],[gross]]-Table10[[#This Row],[budget]]</f>
        <v>25188667</v>
      </c>
    </row>
    <row r="945" spans="1:5" x14ac:dyDescent="0.3">
      <c r="A945" t="s">
        <v>4080</v>
      </c>
      <c r="B945">
        <v>34074895</v>
      </c>
      <c r="C945">
        <v>9000000</v>
      </c>
      <c r="D945">
        <v>25074895</v>
      </c>
      <c r="E945">
        <f>Table10[[#This Row],[gross]]-Table10[[#This Row],[budget]]</f>
        <v>25074895</v>
      </c>
    </row>
    <row r="946" spans="1:5" x14ac:dyDescent="0.3">
      <c r="A946" t="s">
        <v>5146</v>
      </c>
      <c r="B946">
        <v>40064955</v>
      </c>
      <c r="C946">
        <v>15000000</v>
      </c>
      <c r="D946">
        <v>25064955</v>
      </c>
      <c r="E946">
        <f>Table10[[#This Row],[gross]]-Table10[[#This Row],[budget]]</f>
        <v>25064955</v>
      </c>
    </row>
    <row r="947" spans="1:5" x14ac:dyDescent="0.3">
      <c r="A947" t="s">
        <v>6288</v>
      </c>
      <c r="B947">
        <v>60054449</v>
      </c>
      <c r="C947">
        <v>35000000</v>
      </c>
      <c r="D947">
        <v>25054449</v>
      </c>
      <c r="E947">
        <f>Table10[[#This Row],[gross]]-Table10[[#This Row],[budget]]</f>
        <v>25054449</v>
      </c>
    </row>
    <row r="948" spans="1:5" x14ac:dyDescent="0.3">
      <c r="A948" t="s">
        <v>2813</v>
      </c>
      <c r="B948">
        <v>70001065</v>
      </c>
      <c r="C948">
        <v>45000000</v>
      </c>
      <c r="D948">
        <v>25001065</v>
      </c>
      <c r="E948">
        <f>Table10[[#This Row],[gross]]-Table10[[#This Row],[budget]]</f>
        <v>25001065</v>
      </c>
    </row>
    <row r="949" spans="1:5" x14ac:dyDescent="0.3">
      <c r="A949" t="s">
        <v>553</v>
      </c>
      <c r="B949">
        <v>44988180</v>
      </c>
      <c r="C949">
        <v>20000000</v>
      </c>
      <c r="D949">
        <v>24988180</v>
      </c>
      <c r="E949">
        <f>Table10[[#This Row],[gross]]-Table10[[#This Row],[budget]]</f>
        <v>24988180</v>
      </c>
    </row>
    <row r="950" spans="1:5" x14ac:dyDescent="0.3">
      <c r="A950" t="s">
        <v>1244</v>
      </c>
      <c r="B950">
        <v>32391374</v>
      </c>
      <c r="C950">
        <v>7500000</v>
      </c>
      <c r="D950">
        <v>24891374</v>
      </c>
      <c r="E950">
        <f>Table10[[#This Row],[gross]]-Table10[[#This Row],[budget]]</f>
        <v>24891374</v>
      </c>
    </row>
    <row r="951" spans="1:5" x14ac:dyDescent="0.3">
      <c r="A951" t="s">
        <v>3151</v>
      </c>
      <c r="B951">
        <v>124870275</v>
      </c>
      <c r="C951">
        <v>100000000</v>
      </c>
      <c r="D951">
        <v>24870275</v>
      </c>
      <c r="E951">
        <f>Table10[[#This Row],[gross]]-Table10[[#This Row],[budget]]</f>
        <v>24870275</v>
      </c>
    </row>
    <row r="952" spans="1:5" x14ac:dyDescent="0.3">
      <c r="A952" t="s">
        <v>4083</v>
      </c>
      <c r="B952">
        <v>32333860</v>
      </c>
      <c r="C952">
        <v>7500000</v>
      </c>
      <c r="D952">
        <v>24833860</v>
      </c>
      <c r="E952">
        <f>Table10[[#This Row],[gross]]-Table10[[#This Row],[budget]]</f>
        <v>24833860</v>
      </c>
    </row>
    <row r="953" spans="1:5" x14ac:dyDescent="0.3">
      <c r="A953" t="s">
        <v>6289</v>
      </c>
      <c r="B953">
        <v>103812241</v>
      </c>
      <c r="C953">
        <v>79000000</v>
      </c>
      <c r="D953">
        <v>24812241</v>
      </c>
      <c r="E953">
        <f>Table10[[#This Row],[gross]]-Table10[[#This Row],[budget]]</f>
        <v>24812241</v>
      </c>
    </row>
    <row r="954" spans="1:5" x14ac:dyDescent="0.3">
      <c r="A954" t="s">
        <v>1958</v>
      </c>
      <c r="B954">
        <v>50800000</v>
      </c>
      <c r="C954">
        <v>26000000</v>
      </c>
      <c r="D954">
        <v>24800000</v>
      </c>
      <c r="E954">
        <f>Table10[[#This Row],[gross]]-Table10[[#This Row],[budget]]</f>
        <v>24800000</v>
      </c>
    </row>
    <row r="955" spans="1:5" x14ac:dyDescent="0.3">
      <c r="A955" t="s">
        <v>2815</v>
      </c>
      <c r="B955">
        <v>144795350</v>
      </c>
      <c r="C955">
        <v>120000000</v>
      </c>
      <c r="D955">
        <v>24795350</v>
      </c>
      <c r="E955">
        <f>Table10[[#This Row],[gross]]-Table10[[#This Row],[budget]]</f>
        <v>24795350</v>
      </c>
    </row>
    <row r="956" spans="1:5" x14ac:dyDescent="0.3">
      <c r="A956" t="s">
        <v>6520</v>
      </c>
      <c r="B956">
        <v>31607598</v>
      </c>
      <c r="C956">
        <v>6900000</v>
      </c>
      <c r="D956">
        <v>24707598</v>
      </c>
      <c r="E956">
        <f>Table10[[#This Row],[gross]]-Table10[[#This Row],[budget]]</f>
        <v>24707598</v>
      </c>
    </row>
    <row r="957" spans="1:5" x14ac:dyDescent="0.3">
      <c r="A957" t="s">
        <v>1751</v>
      </c>
      <c r="B957">
        <v>26505000</v>
      </c>
      <c r="C957">
        <v>1800000</v>
      </c>
      <c r="D957">
        <v>24705000</v>
      </c>
      <c r="E957">
        <f>Table10[[#This Row],[gross]]-Table10[[#This Row],[budget]]</f>
        <v>24705000</v>
      </c>
    </row>
    <row r="958" spans="1:5" x14ac:dyDescent="0.3">
      <c r="A958" t="s">
        <v>1751</v>
      </c>
      <c r="B958">
        <v>26505000</v>
      </c>
      <c r="C958">
        <v>1800000</v>
      </c>
      <c r="D958">
        <v>24705000</v>
      </c>
      <c r="E958">
        <f>Table10[[#This Row],[gross]]-Table10[[#This Row],[budget]]</f>
        <v>24705000</v>
      </c>
    </row>
    <row r="959" spans="1:5" x14ac:dyDescent="0.3">
      <c r="A959" t="s">
        <v>2520</v>
      </c>
      <c r="B959">
        <v>59699513</v>
      </c>
      <c r="C959">
        <v>35000000</v>
      </c>
      <c r="D959">
        <v>24699513</v>
      </c>
      <c r="E959">
        <f>Table10[[#This Row],[gross]]-Table10[[#This Row],[budget]]</f>
        <v>24699513</v>
      </c>
    </row>
    <row r="960" spans="1:5" x14ac:dyDescent="0.3">
      <c r="A960" t="s">
        <v>6521</v>
      </c>
      <c r="B960">
        <v>57651794</v>
      </c>
      <c r="C960">
        <v>33000000</v>
      </c>
      <c r="D960">
        <v>24651794</v>
      </c>
      <c r="E960">
        <f>Table10[[#This Row],[gross]]-Table10[[#This Row],[budget]]</f>
        <v>24651794</v>
      </c>
    </row>
    <row r="961" spans="1:5" x14ac:dyDescent="0.3">
      <c r="A961" t="s">
        <v>2521</v>
      </c>
      <c r="B961">
        <v>134520804</v>
      </c>
      <c r="C961">
        <v>110000000</v>
      </c>
      <c r="D961">
        <v>24520804</v>
      </c>
      <c r="E961">
        <f>Table10[[#This Row],[gross]]-Table10[[#This Row],[budget]]</f>
        <v>24520804</v>
      </c>
    </row>
    <row r="962" spans="1:5" x14ac:dyDescent="0.3">
      <c r="A962" t="s">
        <v>1031</v>
      </c>
      <c r="B962">
        <v>189412677</v>
      </c>
      <c r="C962">
        <v>165000000</v>
      </c>
      <c r="D962">
        <v>24412677</v>
      </c>
      <c r="E962">
        <f>Table10[[#This Row],[gross]]-Table10[[#This Row],[budget]]</f>
        <v>24412677</v>
      </c>
    </row>
    <row r="963" spans="1:5" x14ac:dyDescent="0.3">
      <c r="A963" t="s">
        <v>2817</v>
      </c>
      <c r="B963">
        <v>63411478</v>
      </c>
      <c r="C963">
        <v>39000000</v>
      </c>
      <c r="D963">
        <v>24411478</v>
      </c>
      <c r="E963">
        <f>Table10[[#This Row],[gross]]-Table10[[#This Row],[budget]]</f>
        <v>24411478</v>
      </c>
    </row>
    <row r="964" spans="1:5" x14ac:dyDescent="0.3">
      <c r="A964" t="s">
        <v>1755</v>
      </c>
      <c r="B964">
        <v>27900000</v>
      </c>
      <c r="C964">
        <v>3500000</v>
      </c>
      <c r="D964">
        <v>24400000</v>
      </c>
      <c r="E964">
        <f>Table10[[#This Row],[gross]]-Table10[[#This Row],[budget]]</f>
        <v>24400000</v>
      </c>
    </row>
    <row r="965" spans="1:5" x14ac:dyDescent="0.3">
      <c r="A965" t="s">
        <v>2224</v>
      </c>
      <c r="B965">
        <v>27900000</v>
      </c>
      <c r="C965">
        <v>3500000</v>
      </c>
      <c r="D965">
        <v>24400000</v>
      </c>
      <c r="E965">
        <f>Table10[[#This Row],[gross]]-Table10[[#This Row],[budget]]</f>
        <v>24400000</v>
      </c>
    </row>
    <row r="966" spans="1:5" x14ac:dyDescent="0.3">
      <c r="A966" t="s">
        <v>7485</v>
      </c>
      <c r="B966">
        <v>40363530</v>
      </c>
      <c r="C966">
        <v>16000000</v>
      </c>
      <c r="D966">
        <v>24363530</v>
      </c>
      <c r="E966">
        <f>Table10[[#This Row],[gross]]-Table10[[#This Row],[budget]]</f>
        <v>24363530</v>
      </c>
    </row>
    <row r="967" spans="1:5" x14ac:dyDescent="0.3">
      <c r="A967" t="s">
        <v>3755</v>
      </c>
      <c r="B967">
        <v>234360014</v>
      </c>
      <c r="C967">
        <v>210000000</v>
      </c>
      <c r="D967">
        <v>24360014</v>
      </c>
      <c r="E967">
        <f>Table10[[#This Row],[gross]]-Table10[[#This Row],[budget]]</f>
        <v>24360014</v>
      </c>
    </row>
    <row r="968" spans="1:5" x14ac:dyDescent="0.3">
      <c r="A968" t="s">
        <v>1033</v>
      </c>
      <c r="B968">
        <v>42335698</v>
      </c>
      <c r="C968">
        <v>18000000</v>
      </c>
      <c r="D968">
        <v>24335698</v>
      </c>
      <c r="E968">
        <f>Table10[[#This Row],[gross]]-Table10[[#This Row],[budget]]</f>
        <v>24335698</v>
      </c>
    </row>
    <row r="969" spans="1:5" x14ac:dyDescent="0.3">
      <c r="A969" t="s">
        <v>6119</v>
      </c>
      <c r="B969">
        <v>70327868</v>
      </c>
      <c r="C969">
        <v>46000000</v>
      </c>
      <c r="D969">
        <v>24327868</v>
      </c>
      <c r="E969">
        <f>Table10[[#This Row],[gross]]-Table10[[#This Row],[budget]]</f>
        <v>24327868</v>
      </c>
    </row>
    <row r="970" spans="1:5" x14ac:dyDescent="0.3">
      <c r="A970" t="s">
        <v>1525</v>
      </c>
      <c r="B970">
        <v>26781723</v>
      </c>
      <c r="C970">
        <v>2500000</v>
      </c>
      <c r="D970">
        <v>24281723</v>
      </c>
      <c r="E970">
        <f>Table10[[#This Row],[gross]]-Table10[[#This Row],[budget]]</f>
        <v>24281723</v>
      </c>
    </row>
    <row r="971" spans="1:5" x14ac:dyDescent="0.3">
      <c r="A971" t="s">
        <v>4799</v>
      </c>
      <c r="B971">
        <v>33244684</v>
      </c>
      <c r="C971">
        <v>9000000</v>
      </c>
      <c r="D971">
        <v>24244684</v>
      </c>
      <c r="E971">
        <f>Table10[[#This Row],[gross]]-Table10[[#This Row],[budget]]</f>
        <v>24244684</v>
      </c>
    </row>
    <row r="972" spans="1:5" x14ac:dyDescent="0.3">
      <c r="A972" t="s">
        <v>403</v>
      </c>
      <c r="B972">
        <v>27200000</v>
      </c>
      <c r="C972">
        <v>3000000</v>
      </c>
      <c r="D972">
        <v>24200000</v>
      </c>
      <c r="E972">
        <f>Table10[[#This Row],[gross]]-Table10[[#This Row],[budget]]</f>
        <v>24200000</v>
      </c>
    </row>
    <row r="973" spans="1:5" x14ac:dyDescent="0.3">
      <c r="A973" t="s">
        <v>407</v>
      </c>
      <c r="B973">
        <v>37623143</v>
      </c>
      <c r="C973">
        <v>13500000</v>
      </c>
      <c r="D973">
        <v>24123143</v>
      </c>
      <c r="E973">
        <f>Table10[[#This Row],[gross]]-Table10[[#This Row],[budget]]</f>
        <v>24123143</v>
      </c>
    </row>
    <row r="974" spans="1:5" x14ac:dyDescent="0.3">
      <c r="A974" t="s">
        <v>340</v>
      </c>
      <c r="B974">
        <v>30093107</v>
      </c>
      <c r="C974">
        <v>6000000</v>
      </c>
      <c r="D974">
        <v>24093107</v>
      </c>
      <c r="E974">
        <f>Table10[[#This Row],[gross]]-Table10[[#This Row],[budget]]</f>
        <v>24093107</v>
      </c>
    </row>
    <row r="975" spans="1:5" x14ac:dyDescent="0.3">
      <c r="A975" t="s">
        <v>1246</v>
      </c>
      <c r="B975">
        <v>104054514</v>
      </c>
      <c r="C975">
        <v>80000000</v>
      </c>
      <c r="D975">
        <v>24054514</v>
      </c>
      <c r="E975">
        <f>Table10[[#This Row],[gross]]-Table10[[#This Row],[budget]]</f>
        <v>24054514</v>
      </c>
    </row>
    <row r="976" spans="1:5" x14ac:dyDescent="0.3">
      <c r="A976" t="s">
        <v>6661</v>
      </c>
      <c r="B976">
        <v>38048637</v>
      </c>
      <c r="C976">
        <v>14000000</v>
      </c>
      <c r="D976">
        <v>24048637</v>
      </c>
      <c r="E976">
        <f>Table10[[#This Row],[gross]]-Table10[[#This Row],[budget]]</f>
        <v>24048637</v>
      </c>
    </row>
    <row r="977" spans="1:5" x14ac:dyDescent="0.3">
      <c r="A977" t="s">
        <v>5985</v>
      </c>
      <c r="B977">
        <v>35537564</v>
      </c>
      <c r="C977">
        <v>11500000</v>
      </c>
      <c r="D977">
        <v>24037564</v>
      </c>
      <c r="E977">
        <f>Table10[[#This Row],[gross]]-Table10[[#This Row],[budget]]</f>
        <v>24037564</v>
      </c>
    </row>
    <row r="978" spans="1:5" x14ac:dyDescent="0.3">
      <c r="A978" t="s">
        <v>2226</v>
      </c>
      <c r="B978">
        <v>49024969</v>
      </c>
      <c r="C978">
        <v>25000000</v>
      </c>
      <c r="D978">
        <v>24024969</v>
      </c>
      <c r="E978">
        <f>Table10[[#This Row],[gross]]-Table10[[#This Row],[budget]]</f>
        <v>24024969</v>
      </c>
    </row>
    <row r="979" spans="1:5" x14ac:dyDescent="0.3">
      <c r="A979" t="s">
        <v>1758</v>
      </c>
      <c r="B979">
        <v>31501218</v>
      </c>
      <c r="C979">
        <v>7500000</v>
      </c>
      <c r="D979">
        <v>24001218</v>
      </c>
      <c r="E979">
        <f>Table10[[#This Row],[gross]]-Table10[[#This Row],[budget]]</f>
        <v>24001218</v>
      </c>
    </row>
    <row r="980" spans="1:5" x14ac:dyDescent="0.3">
      <c r="A980" t="s">
        <v>5598</v>
      </c>
      <c r="B980">
        <v>36200000</v>
      </c>
      <c r="C980">
        <v>12305523</v>
      </c>
      <c r="D980">
        <v>23894477</v>
      </c>
      <c r="E980">
        <f>Table10[[#This Row],[gross]]-Table10[[#This Row],[budget]]</f>
        <v>23894477</v>
      </c>
    </row>
    <row r="981" spans="1:5" x14ac:dyDescent="0.3">
      <c r="A981" t="s">
        <v>4801</v>
      </c>
      <c r="B981">
        <v>49874933</v>
      </c>
      <c r="C981">
        <v>26000000</v>
      </c>
      <c r="D981">
        <v>23874933</v>
      </c>
      <c r="E981">
        <f>Table10[[#This Row],[gross]]-Table10[[#This Row],[budget]]</f>
        <v>23874933</v>
      </c>
    </row>
    <row r="982" spans="1:5" x14ac:dyDescent="0.3">
      <c r="A982" t="s">
        <v>1528</v>
      </c>
      <c r="B982">
        <v>39825798</v>
      </c>
      <c r="C982">
        <v>16000000</v>
      </c>
      <c r="D982">
        <v>23825798</v>
      </c>
      <c r="E982">
        <f>Table10[[#This Row],[gross]]-Table10[[#This Row],[budget]]</f>
        <v>23825798</v>
      </c>
    </row>
    <row r="983" spans="1:5" x14ac:dyDescent="0.3">
      <c r="A983" t="s">
        <v>7418</v>
      </c>
      <c r="B983">
        <v>43818159</v>
      </c>
      <c r="C983">
        <v>20000000</v>
      </c>
      <c r="D983">
        <v>23818159</v>
      </c>
      <c r="E983">
        <f>Table10[[#This Row],[gross]]-Table10[[#This Row],[budget]]</f>
        <v>23818159</v>
      </c>
    </row>
    <row r="984" spans="1:5" x14ac:dyDescent="0.3">
      <c r="A984" t="s">
        <v>856</v>
      </c>
      <c r="B984">
        <v>32279955</v>
      </c>
      <c r="C984">
        <v>8500000</v>
      </c>
      <c r="D984">
        <v>23779955</v>
      </c>
      <c r="E984">
        <f>Table10[[#This Row],[gross]]-Table10[[#This Row],[budget]]</f>
        <v>23779955</v>
      </c>
    </row>
    <row r="985" spans="1:5" x14ac:dyDescent="0.3">
      <c r="A985" t="s">
        <v>4085</v>
      </c>
      <c r="B985">
        <v>78745923</v>
      </c>
      <c r="C985">
        <v>55000000</v>
      </c>
      <c r="D985">
        <v>23745923</v>
      </c>
      <c r="E985">
        <f>Table10[[#This Row],[gross]]-Table10[[#This Row],[budget]]</f>
        <v>23745923</v>
      </c>
    </row>
    <row r="986" spans="1:5" x14ac:dyDescent="0.3">
      <c r="A986" t="s">
        <v>2818</v>
      </c>
      <c r="B986">
        <v>53680848</v>
      </c>
      <c r="C986">
        <v>30000000</v>
      </c>
      <c r="D986">
        <v>23680848</v>
      </c>
      <c r="E986">
        <f>Table10[[#This Row],[gross]]-Table10[[#This Row],[budget]]</f>
        <v>23680848</v>
      </c>
    </row>
    <row r="987" spans="1:5" x14ac:dyDescent="0.3">
      <c r="A987" t="s">
        <v>704</v>
      </c>
      <c r="B987">
        <v>24475416</v>
      </c>
      <c r="C987">
        <v>890000</v>
      </c>
      <c r="D987">
        <v>23585416</v>
      </c>
      <c r="E987">
        <f>Table10[[#This Row],[gross]]-Table10[[#This Row],[budget]]</f>
        <v>23585416</v>
      </c>
    </row>
    <row r="988" spans="1:5" x14ac:dyDescent="0.3">
      <c r="A988" t="s">
        <v>5395</v>
      </c>
      <c r="B988">
        <v>33583175</v>
      </c>
      <c r="C988">
        <v>10000000</v>
      </c>
      <c r="D988">
        <v>23583175</v>
      </c>
      <c r="E988">
        <f>Table10[[#This Row],[gross]]-Table10[[#This Row],[budget]]</f>
        <v>23583175</v>
      </c>
    </row>
    <row r="989" spans="1:5" x14ac:dyDescent="0.3">
      <c r="A989" t="s">
        <v>2523</v>
      </c>
      <c r="B989">
        <v>24741700</v>
      </c>
      <c r="C989">
        <v>1200000</v>
      </c>
      <c r="D989">
        <v>23541700</v>
      </c>
      <c r="E989">
        <f>Table10[[#This Row],[gross]]-Table10[[#This Row],[budget]]</f>
        <v>23541700</v>
      </c>
    </row>
    <row r="990" spans="1:5" x14ac:dyDescent="0.3">
      <c r="A990" t="s">
        <v>6120</v>
      </c>
      <c r="B990">
        <v>39511038</v>
      </c>
      <c r="C990">
        <v>16000000</v>
      </c>
      <c r="D990">
        <v>23511038</v>
      </c>
      <c r="E990">
        <f>Table10[[#This Row],[gross]]-Table10[[#This Row],[budget]]</f>
        <v>23511038</v>
      </c>
    </row>
    <row r="991" spans="1:5" x14ac:dyDescent="0.3">
      <c r="A991" t="s">
        <v>5396</v>
      </c>
      <c r="B991">
        <v>41382841</v>
      </c>
      <c r="C991">
        <v>18000000</v>
      </c>
      <c r="D991">
        <v>23382841</v>
      </c>
      <c r="E991">
        <f>Table10[[#This Row],[gross]]-Table10[[#This Row],[budget]]</f>
        <v>23382841</v>
      </c>
    </row>
    <row r="992" spans="1:5" x14ac:dyDescent="0.3">
      <c r="A992" t="s">
        <v>1960</v>
      </c>
      <c r="B992">
        <v>73343413</v>
      </c>
      <c r="C992">
        <v>50000000</v>
      </c>
      <c r="D992">
        <v>23343413</v>
      </c>
      <c r="E992">
        <f>Table10[[#This Row],[gross]]-Table10[[#This Row],[budget]]</f>
        <v>23343413</v>
      </c>
    </row>
    <row r="993" spans="1:5" x14ac:dyDescent="0.3">
      <c r="A993" t="s">
        <v>3152</v>
      </c>
      <c r="B993">
        <v>60338891</v>
      </c>
      <c r="C993">
        <v>37000000</v>
      </c>
      <c r="D993">
        <v>23338891</v>
      </c>
      <c r="E993">
        <f>Table10[[#This Row],[gross]]-Table10[[#This Row],[budget]]</f>
        <v>23338891</v>
      </c>
    </row>
    <row r="994" spans="1:5" x14ac:dyDescent="0.3">
      <c r="A994" t="s">
        <v>7175</v>
      </c>
      <c r="B994">
        <v>34334256</v>
      </c>
      <c r="C994">
        <v>11000000</v>
      </c>
      <c r="D994">
        <v>23334256</v>
      </c>
      <c r="E994">
        <f>Table10[[#This Row],[gross]]-Table10[[#This Row],[budget]]</f>
        <v>23334256</v>
      </c>
    </row>
    <row r="995" spans="1:5" x14ac:dyDescent="0.3">
      <c r="A995" t="s">
        <v>4804</v>
      </c>
      <c r="B995">
        <v>198332128</v>
      </c>
      <c r="C995">
        <v>175000000</v>
      </c>
      <c r="D995">
        <v>23332128</v>
      </c>
      <c r="E995">
        <f>Table10[[#This Row],[gross]]-Table10[[#This Row],[budget]]</f>
        <v>23332128</v>
      </c>
    </row>
    <row r="996" spans="1:5" x14ac:dyDescent="0.3">
      <c r="A996" t="s">
        <v>6662</v>
      </c>
      <c r="B996">
        <v>48237389</v>
      </c>
      <c r="C996">
        <v>25000000</v>
      </c>
      <c r="D996">
        <v>23237389</v>
      </c>
      <c r="E996">
        <f>Table10[[#This Row],[gross]]-Table10[[#This Row],[budget]]</f>
        <v>23237389</v>
      </c>
    </row>
    <row r="997" spans="1:5" x14ac:dyDescent="0.3">
      <c r="A997" t="s">
        <v>4449</v>
      </c>
      <c r="B997">
        <v>33071558</v>
      </c>
      <c r="C997">
        <v>10000000</v>
      </c>
      <c r="D997">
        <v>23071558</v>
      </c>
      <c r="E997">
        <f>Table10[[#This Row],[gross]]-Table10[[#This Row],[budget]]</f>
        <v>23071558</v>
      </c>
    </row>
    <row r="998" spans="1:5" x14ac:dyDescent="0.3">
      <c r="A998" t="s">
        <v>5148</v>
      </c>
      <c r="B998">
        <v>103028109</v>
      </c>
      <c r="C998">
        <v>80000000</v>
      </c>
      <c r="D998">
        <v>23028109</v>
      </c>
      <c r="E998">
        <f>Table10[[#This Row],[gross]]-Table10[[#This Row],[budget]]</f>
        <v>23028109</v>
      </c>
    </row>
    <row r="999" spans="1:5" x14ac:dyDescent="0.3">
      <c r="A999" t="s">
        <v>4806</v>
      </c>
      <c r="B999">
        <v>53021560</v>
      </c>
      <c r="C999">
        <v>30000000</v>
      </c>
      <c r="D999">
        <v>23021560</v>
      </c>
      <c r="E999">
        <f>Table10[[#This Row],[gross]]-Table10[[#This Row],[budget]]</f>
        <v>23021560</v>
      </c>
    </row>
    <row r="1000" spans="1:5" x14ac:dyDescent="0.3">
      <c r="A1000" t="s">
        <v>3462</v>
      </c>
      <c r="B1000">
        <v>33000000</v>
      </c>
      <c r="C1000">
        <v>10000000</v>
      </c>
      <c r="D1000">
        <v>23000000</v>
      </c>
      <c r="E1000">
        <f>Table10[[#This Row],[gross]]-Table10[[#This Row],[budget]]</f>
        <v>23000000</v>
      </c>
    </row>
    <row r="1001" spans="1:5" x14ac:dyDescent="0.3">
      <c r="A1001" t="s">
        <v>146</v>
      </c>
      <c r="B1001">
        <v>187991439</v>
      </c>
      <c r="C1001">
        <v>165000000</v>
      </c>
      <c r="D1001">
        <v>22991439</v>
      </c>
      <c r="E1001">
        <f>Table10[[#This Row],[gross]]-Table10[[#This Row],[budget]]</f>
        <v>22991439</v>
      </c>
    </row>
    <row r="1002" spans="1:5" x14ac:dyDescent="0.3">
      <c r="A1002" t="s">
        <v>4808</v>
      </c>
      <c r="B1002">
        <v>102981571</v>
      </c>
      <c r="C1002">
        <v>80000000</v>
      </c>
      <c r="D1002">
        <v>22981571</v>
      </c>
      <c r="E1002">
        <f>Table10[[#This Row],[gross]]-Table10[[#This Row],[budget]]</f>
        <v>22981571</v>
      </c>
    </row>
    <row r="1003" spans="1:5" x14ac:dyDescent="0.3">
      <c r="A1003" t="s">
        <v>1529</v>
      </c>
      <c r="B1003">
        <v>52937130</v>
      </c>
      <c r="C1003">
        <v>30000000</v>
      </c>
      <c r="D1003">
        <v>22937130</v>
      </c>
      <c r="E1003">
        <f>Table10[[#This Row],[gross]]-Table10[[#This Row],[budget]]</f>
        <v>22937130</v>
      </c>
    </row>
    <row r="1004" spans="1:5" x14ac:dyDescent="0.3">
      <c r="A1004" t="s">
        <v>6663</v>
      </c>
      <c r="B1004">
        <v>82931301</v>
      </c>
      <c r="C1004">
        <v>60000000</v>
      </c>
      <c r="D1004">
        <v>22931301</v>
      </c>
      <c r="E1004">
        <f>Table10[[#This Row],[gross]]-Table10[[#This Row],[budget]]</f>
        <v>22931301</v>
      </c>
    </row>
    <row r="1005" spans="1:5" x14ac:dyDescent="0.3">
      <c r="A1005" t="s">
        <v>2820</v>
      </c>
      <c r="B1005">
        <v>37877959</v>
      </c>
      <c r="C1005">
        <v>15000000</v>
      </c>
      <c r="D1005">
        <v>22877959</v>
      </c>
      <c r="E1005">
        <f>Table10[[#This Row],[gross]]-Table10[[#This Row],[budget]]</f>
        <v>22877959</v>
      </c>
    </row>
    <row r="1006" spans="1:5" x14ac:dyDescent="0.3">
      <c r="A1006" t="s">
        <v>1761</v>
      </c>
      <c r="B1006">
        <v>24800000</v>
      </c>
      <c r="C1006">
        <v>2000000</v>
      </c>
      <c r="D1006">
        <v>22800000</v>
      </c>
      <c r="E1006">
        <f>Table10[[#This Row],[gross]]-Table10[[#This Row],[budget]]</f>
        <v>22800000</v>
      </c>
    </row>
    <row r="1007" spans="1:5" x14ac:dyDescent="0.3">
      <c r="A1007" t="s">
        <v>1764</v>
      </c>
      <c r="B1007">
        <v>54696902</v>
      </c>
      <c r="C1007">
        <v>32000000</v>
      </c>
      <c r="D1007">
        <v>22696902</v>
      </c>
      <c r="E1007">
        <f>Table10[[#This Row],[gross]]-Table10[[#This Row],[budget]]</f>
        <v>22696902</v>
      </c>
    </row>
    <row r="1008" spans="1:5" x14ac:dyDescent="0.3">
      <c r="A1008" t="s">
        <v>4811</v>
      </c>
      <c r="B1008">
        <v>27689474</v>
      </c>
      <c r="C1008">
        <v>5000000</v>
      </c>
      <c r="D1008">
        <v>22689474</v>
      </c>
      <c r="E1008">
        <f>Table10[[#This Row],[gross]]-Table10[[#This Row],[budget]]</f>
        <v>22689474</v>
      </c>
    </row>
    <row r="1009" spans="1:5" x14ac:dyDescent="0.3">
      <c r="A1009" t="s">
        <v>6121</v>
      </c>
      <c r="B1009">
        <v>82670733</v>
      </c>
      <c r="C1009">
        <v>60000000</v>
      </c>
      <c r="D1009">
        <v>22670733</v>
      </c>
      <c r="E1009">
        <f>Table10[[#This Row],[gross]]-Table10[[#This Row],[budget]]</f>
        <v>22670733</v>
      </c>
    </row>
    <row r="1010" spans="1:5" x14ac:dyDescent="0.3">
      <c r="A1010" t="s">
        <v>7366</v>
      </c>
      <c r="B1010">
        <v>22757819</v>
      </c>
      <c r="C1010">
        <v>100000</v>
      </c>
      <c r="D1010">
        <v>22657819</v>
      </c>
      <c r="E1010">
        <f>Table10[[#This Row],[gross]]-Table10[[#This Row],[budget]]</f>
        <v>22657819</v>
      </c>
    </row>
    <row r="1011" spans="1:5" x14ac:dyDescent="0.3">
      <c r="A1011" t="s">
        <v>3758</v>
      </c>
      <c r="B1011">
        <v>42652003</v>
      </c>
      <c r="C1011">
        <v>20000000</v>
      </c>
      <c r="D1011">
        <v>22652003</v>
      </c>
      <c r="E1011">
        <f>Table10[[#This Row],[gross]]-Table10[[#This Row],[budget]]</f>
        <v>22652003</v>
      </c>
    </row>
    <row r="1012" spans="1:5" x14ac:dyDescent="0.3">
      <c r="A1012" t="s">
        <v>6752</v>
      </c>
      <c r="B1012">
        <v>82569532</v>
      </c>
      <c r="C1012">
        <v>60000000</v>
      </c>
      <c r="D1012">
        <v>22569532</v>
      </c>
      <c r="E1012">
        <f>Table10[[#This Row],[gross]]-Table10[[#This Row],[budget]]</f>
        <v>22569532</v>
      </c>
    </row>
    <row r="1013" spans="1:5" x14ac:dyDescent="0.3">
      <c r="A1013" t="s">
        <v>2527</v>
      </c>
      <c r="B1013">
        <v>26005908</v>
      </c>
      <c r="C1013">
        <v>3500000</v>
      </c>
      <c r="D1013">
        <v>22505908</v>
      </c>
      <c r="E1013">
        <f>Table10[[#This Row],[gross]]-Table10[[#This Row],[budget]]</f>
        <v>22505908</v>
      </c>
    </row>
    <row r="1014" spans="1:5" x14ac:dyDescent="0.3">
      <c r="A1014" t="s">
        <v>6941</v>
      </c>
      <c r="B1014">
        <v>25799043</v>
      </c>
      <c r="C1014">
        <v>3300000</v>
      </c>
      <c r="D1014">
        <v>22499043</v>
      </c>
      <c r="E1014">
        <f>Table10[[#This Row],[gross]]-Table10[[#This Row],[budget]]</f>
        <v>22499043</v>
      </c>
    </row>
    <row r="1015" spans="1:5" x14ac:dyDescent="0.3">
      <c r="A1015" t="s">
        <v>4088</v>
      </c>
      <c r="B1015">
        <v>31487293</v>
      </c>
      <c r="C1015">
        <v>9000000</v>
      </c>
      <c r="D1015">
        <v>22487293</v>
      </c>
      <c r="E1015">
        <f>Table10[[#This Row],[gross]]-Table10[[#This Row],[budget]]</f>
        <v>22487293</v>
      </c>
    </row>
    <row r="1016" spans="1:5" x14ac:dyDescent="0.3">
      <c r="A1016" t="s">
        <v>1766</v>
      </c>
      <c r="B1016">
        <v>52418902</v>
      </c>
      <c r="C1016">
        <v>30000000</v>
      </c>
      <c r="D1016">
        <v>22418902</v>
      </c>
      <c r="E1016">
        <f>Table10[[#This Row],[gross]]-Table10[[#This Row],[budget]]</f>
        <v>22418902</v>
      </c>
    </row>
    <row r="1017" spans="1:5" x14ac:dyDescent="0.3">
      <c r="A1017" t="s">
        <v>7387</v>
      </c>
      <c r="B1017">
        <v>97360069</v>
      </c>
      <c r="C1017">
        <v>75000000</v>
      </c>
      <c r="D1017">
        <v>22360069</v>
      </c>
      <c r="E1017">
        <f>Table10[[#This Row],[gross]]-Table10[[#This Row],[budget]]</f>
        <v>22360069</v>
      </c>
    </row>
    <row r="1018" spans="1:5" x14ac:dyDescent="0.3">
      <c r="A1018" t="s">
        <v>2227</v>
      </c>
      <c r="B1018">
        <v>33305037</v>
      </c>
      <c r="C1018">
        <v>11000000</v>
      </c>
      <c r="D1018">
        <v>22305037</v>
      </c>
      <c r="E1018">
        <f>Table10[[#This Row],[gross]]-Table10[[#This Row],[budget]]</f>
        <v>22305037</v>
      </c>
    </row>
    <row r="1019" spans="1:5" x14ac:dyDescent="0.3">
      <c r="A1019" t="s">
        <v>707</v>
      </c>
      <c r="B1019">
        <v>27296514</v>
      </c>
      <c r="C1019">
        <v>5000000</v>
      </c>
      <c r="D1019">
        <v>22296514</v>
      </c>
      <c r="E1019">
        <f>Table10[[#This Row],[gross]]-Table10[[#This Row],[budget]]</f>
        <v>22296514</v>
      </c>
    </row>
    <row r="1020" spans="1:5" x14ac:dyDescent="0.3">
      <c r="A1020" t="s">
        <v>3760</v>
      </c>
      <c r="B1020">
        <v>27285953</v>
      </c>
      <c r="C1020">
        <v>5000000</v>
      </c>
      <c r="D1020">
        <v>22285953</v>
      </c>
      <c r="E1020">
        <f>Table10[[#This Row],[gross]]-Table10[[#This Row],[budget]]</f>
        <v>22285953</v>
      </c>
    </row>
    <row r="1021" spans="1:5" x14ac:dyDescent="0.3">
      <c r="A1021" t="s">
        <v>6290</v>
      </c>
      <c r="B1021">
        <v>64238770</v>
      </c>
      <c r="C1021">
        <v>42000000</v>
      </c>
      <c r="D1021">
        <v>22238770</v>
      </c>
      <c r="E1021">
        <f>Table10[[#This Row],[gross]]-Table10[[#This Row],[budget]]</f>
        <v>22238770</v>
      </c>
    </row>
    <row r="1022" spans="1:5" x14ac:dyDescent="0.3">
      <c r="A1022" t="s">
        <v>2529</v>
      </c>
      <c r="B1022">
        <v>38176108</v>
      </c>
      <c r="C1022">
        <v>16000000</v>
      </c>
      <c r="D1022">
        <v>22176108</v>
      </c>
      <c r="E1022">
        <f>Table10[[#This Row],[gross]]-Table10[[#This Row],[budget]]</f>
        <v>22176108</v>
      </c>
    </row>
    <row r="1023" spans="1:5" x14ac:dyDescent="0.3">
      <c r="A1023" t="s">
        <v>5397</v>
      </c>
      <c r="B1023">
        <v>53133888</v>
      </c>
      <c r="C1023">
        <v>31000000</v>
      </c>
      <c r="D1023">
        <v>22133888</v>
      </c>
      <c r="E1023">
        <f>Table10[[#This Row],[gross]]-Table10[[#This Row],[budget]]</f>
        <v>22133888</v>
      </c>
    </row>
    <row r="1024" spans="1:5" x14ac:dyDescent="0.3">
      <c r="A1024" t="s">
        <v>4451</v>
      </c>
      <c r="B1024">
        <v>47124400</v>
      </c>
      <c r="C1024">
        <v>25000000</v>
      </c>
      <c r="D1024">
        <v>22124400</v>
      </c>
      <c r="E1024">
        <f>Table10[[#This Row],[gross]]-Table10[[#This Row],[budget]]</f>
        <v>22124400</v>
      </c>
    </row>
    <row r="1025" spans="1:5" x14ac:dyDescent="0.3">
      <c r="A1025" t="s">
        <v>344</v>
      </c>
      <c r="B1025">
        <v>25000000</v>
      </c>
      <c r="C1025">
        <v>2883848</v>
      </c>
      <c r="D1025">
        <v>22116152</v>
      </c>
      <c r="E1025">
        <f>Table10[[#This Row],[gross]]-Table10[[#This Row],[budget]]</f>
        <v>22116152</v>
      </c>
    </row>
    <row r="1026" spans="1:5" x14ac:dyDescent="0.3">
      <c r="A1026" t="s">
        <v>7342</v>
      </c>
      <c r="B1026">
        <v>48114556</v>
      </c>
      <c r="C1026">
        <v>26000000</v>
      </c>
      <c r="D1026">
        <v>22114556</v>
      </c>
      <c r="E1026">
        <f>Table10[[#This Row],[gross]]-Table10[[#This Row],[budget]]</f>
        <v>22114556</v>
      </c>
    </row>
    <row r="1027" spans="1:5" x14ac:dyDescent="0.3">
      <c r="A1027" t="s">
        <v>6754</v>
      </c>
      <c r="B1027">
        <v>32101000</v>
      </c>
      <c r="C1027">
        <v>10000000</v>
      </c>
      <c r="D1027">
        <v>22101000</v>
      </c>
      <c r="E1027">
        <f>Table10[[#This Row],[gross]]-Table10[[#This Row],[budget]]</f>
        <v>22101000</v>
      </c>
    </row>
    <row r="1028" spans="1:5" x14ac:dyDescent="0.3">
      <c r="A1028" t="s">
        <v>5152</v>
      </c>
      <c r="B1028">
        <v>80021740</v>
      </c>
      <c r="C1028">
        <v>58000000</v>
      </c>
      <c r="D1028">
        <v>22021740</v>
      </c>
      <c r="E1028">
        <f>Table10[[#This Row],[gross]]-Table10[[#This Row],[budget]]</f>
        <v>22021740</v>
      </c>
    </row>
    <row r="1029" spans="1:5" x14ac:dyDescent="0.3">
      <c r="A1029" t="s">
        <v>5152</v>
      </c>
      <c r="B1029">
        <v>80021740</v>
      </c>
      <c r="C1029">
        <v>58000000</v>
      </c>
      <c r="D1029">
        <v>22021740</v>
      </c>
      <c r="E1029">
        <f>Table10[[#This Row],[gross]]-Table10[[#This Row],[budget]]</f>
        <v>22021740</v>
      </c>
    </row>
    <row r="1030" spans="1:5" x14ac:dyDescent="0.3">
      <c r="A1030" t="s">
        <v>3465</v>
      </c>
      <c r="B1030">
        <v>49968653</v>
      </c>
      <c r="C1030">
        <v>28000000</v>
      </c>
      <c r="D1030">
        <v>21968653</v>
      </c>
      <c r="E1030">
        <f>Table10[[#This Row],[gross]]-Table10[[#This Row],[budget]]</f>
        <v>21968653</v>
      </c>
    </row>
    <row r="1031" spans="1:5" x14ac:dyDescent="0.3">
      <c r="A1031" t="s">
        <v>6417</v>
      </c>
      <c r="B1031">
        <v>37882551</v>
      </c>
      <c r="C1031">
        <v>16000000</v>
      </c>
      <c r="D1031">
        <v>21882551</v>
      </c>
      <c r="E1031">
        <f>Table10[[#This Row],[gross]]-Table10[[#This Row],[budget]]</f>
        <v>21882551</v>
      </c>
    </row>
    <row r="1032" spans="1:5" x14ac:dyDescent="0.3">
      <c r="A1032" t="s">
        <v>5155</v>
      </c>
      <c r="B1032">
        <v>56876365</v>
      </c>
      <c r="C1032">
        <v>35000000</v>
      </c>
      <c r="D1032">
        <v>21876365</v>
      </c>
      <c r="E1032">
        <f>Table10[[#This Row],[gross]]-Table10[[#This Row],[budget]]</f>
        <v>21876365</v>
      </c>
    </row>
    <row r="1033" spans="1:5" x14ac:dyDescent="0.3">
      <c r="A1033" t="s">
        <v>6665</v>
      </c>
      <c r="B1033">
        <v>41867960</v>
      </c>
      <c r="C1033">
        <v>20000000</v>
      </c>
      <c r="D1033">
        <v>21867960</v>
      </c>
      <c r="E1033">
        <f>Table10[[#This Row],[gross]]-Table10[[#This Row],[budget]]</f>
        <v>21867960</v>
      </c>
    </row>
    <row r="1034" spans="1:5" x14ac:dyDescent="0.3">
      <c r="A1034" t="s">
        <v>6523</v>
      </c>
      <c r="B1034">
        <v>40846082</v>
      </c>
      <c r="C1034">
        <v>19000000</v>
      </c>
      <c r="D1034">
        <v>21846082</v>
      </c>
      <c r="E1034">
        <f>Table10[[#This Row],[gross]]-Table10[[#This Row],[budget]]</f>
        <v>21846082</v>
      </c>
    </row>
    <row r="1035" spans="1:5" x14ac:dyDescent="0.3">
      <c r="A1035" t="s">
        <v>117</v>
      </c>
      <c r="B1035">
        <v>46836394</v>
      </c>
      <c r="C1035">
        <v>25000000</v>
      </c>
      <c r="D1035">
        <v>21836394</v>
      </c>
      <c r="E1035">
        <f>Table10[[#This Row],[gross]]-Table10[[#This Row],[budget]]</f>
        <v>21836394</v>
      </c>
    </row>
    <row r="1036" spans="1:5" x14ac:dyDescent="0.3">
      <c r="A1036" t="s">
        <v>4813</v>
      </c>
      <c r="B1036">
        <v>66790248</v>
      </c>
      <c r="C1036">
        <v>45000000</v>
      </c>
      <c r="D1036">
        <v>21790248</v>
      </c>
      <c r="E1036">
        <f>Table10[[#This Row],[gross]]-Table10[[#This Row],[budget]]</f>
        <v>21790248</v>
      </c>
    </row>
    <row r="1037" spans="1:5" x14ac:dyDescent="0.3">
      <c r="A1037" t="s">
        <v>1963</v>
      </c>
      <c r="B1037">
        <v>24788807</v>
      </c>
      <c r="C1037">
        <v>3000000</v>
      </c>
      <c r="D1037">
        <v>21788807</v>
      </c>
      <c r="E1037">
        <f>Table10[[#This Row],[gross]]-Table10[[#This Row],[budget]]</f>
        <v>21788807</v>
      </c>
    </row>
    <row r="1038" spans="1:5" x14ac:dyDescent="0.3">
      <c r="A1038" t="s">
        <v>1965</v>
      </c>
      <c r="B1038">
        <v>28747570</v>
      </c>
      <c r="C1038">
        <v>7000000</v>
      </c>
      <c r="D1038">
        <v>21747570</v>
      </c>
      <c r="E1038">
        <f>Table10[[#This Row],[gross]]-Table10[[#This Row],[budget]]</f>
        <v>21747570</v>
      </c>
    </row>
    <row r="1039" spans="1:5" x14ac:dyDescent="0.3">
      <c r="A1039" t="s">
        <v>5601</v>
      </c>
      <c r="B1039">
        <v>87704396</v>
      </c>
      <c r="C1039">
        <v>66000000</v>
      </c>
      <c r="D1039">
        <v>21704396</v>
      </c>
      <c r="E1039">
        <f>Table10[[#This Row],[gross]]-Table10[[#This Row],[budget]]</f>
        <v>21704396</v>
      </c>
    </row>
    <row r="1040" spans="1:5" x14ac:dyDescent="0.3">
      <c r="A1040" t="s">
        <v>3762</v>
      </c>
      <c r="B1040">
        <v>25138292</v>
      </c>
      <c r="C1040">
        <v>3500000</v>
      </c>
      <c r="D1040">
        <v>21638292</v>
      </c>
      <c r="E1040">
        <f>Table10[[#This Row],[gross]]-Table10[[#This Row],[budget]]</f>
        <v>21638292</v>
      </c>
    </row>
    <row r="1041" spans="1:5" x14ac:dyDescent="0.3">
      <c r="A1041" t="s">
        <v>7009</v>
      </c>
      <c r="B1041">
        <v>24629916</v>
      </c>
      <c r="C1041">
        <v>3000000</v>
      </c>
      <c r="D1041">
        <v>21629916</v>
      </c>
      <c r="E1041">
        <f>Table10[[#This Row],[gross]]-Table10[[#This Row],[budget]]</f>
        <v>21629916</v>
      </c>
    </row>
    <row r="1042" spans="1:5" x14ac:dyDescent="0.3">
      <c r="A1042" t="s">
        <v>6525</v>
      </c>
      <c r="B1042">
        <v>75604320</v>
      </c>
      <c r="C1042">
        <v>54000000</v>
      </c>
      <c r="D1042">
        <v>21604320</v>
      </c>
      <c r="E1042">
        <f>Table10[[#This Row],[gross]]-Table10[[#This Row],[budget]]</f>
        <v>21604320</v>
      </c>
    </row>
    <row r="1043" spans="1:5" x14ac:dyDescent="0.3">
      <c r="A1043" t="s">
        <v>6527</v>
      </c>
      <c r="B1043">
        <v>72601713</v>
      </c>
      <c r="C1043">
        <v>51000000</v>
      </c>
      <c r="D1043">
        <v>21601713</v>
      </c>
      <c r="E1043">
        <f>Table10[[#This Row],[gross]]-Table10[[#This Row],[budget]]</f>
        <v>21601713</v>
      </c>
    </row>
    <row r="1044" spans="1:5" x14ac:dyDescent="0.3">
      <c r="A1044" t="s">
        <v>557</v>
      </c>
      <c r="B1044">
        <v>23650000</v>
      </c>
      <c r="C1044">
        <v>2100000</v>
      </c>
      <c r="D1044">
        <v>21550000</v>
      </c>
      <c r="E1044">
        <f>Table10[[#This Row],[gross]]-Table10[[#This Row],[budget]]</f>
        <v>21550000</v>
      </c>
    </row>
    <row r="1045" spans="1:5" x14ac:dyDescent="0.3">
      <c r="A1045" t="s">
        <v>2228</v>
      </c>
      <c r="B1045">
        <v>111544445</v>
      </c>
      <c r="C1045">
        <v>90000000</v>
      </c>
      <c r="D1045">
        <v>21544445</v>
      </c>
      <c r="E1045">
        <f>Table10[[#This Row],[gross]]-Table10[[#This Row],[budget]]</f>
        <v>21544445</v>
      </c>
    </row>
    <row r="1046" spans="1:5" x14ac:dyDescent="0.3">
      <c r="A1046" t="s">
        <v>2229</v>
      </c>
      <c r="B1046">
        <v>41300105</v>
      </c>
      <c r="C1046">
        <v>19800000</v>
      </c>
      <c r="D1046">
        <v>21500105</v>
      </c>
      <c r="E1046">
        <f>Table10[[#This Row],[gross]]-Table10[[#This Row],[budget]]</f>
        <v>21500105</v>
      </c>
    </row>
    <row r="1047" spans="1:5" x14ac:dyDescent="0.3">
      <c r="A1047" t="s">
        <v>2230</v>
      </c>
      <c r="B1047">
        <v>51475962</v>
      </c>
      <c r="C1047">
        <v>30000000</v>
      </c>
      <c r="D1047">
        <v>21475962</v>
      </c>
      <c r="E1047">
        <f>Table10[[#This Row],[gross]]-Table10[[#This Row],[budget]]</f>
        <v>21475962</v>
      </c>
    </row>
    <row r="1048" spans="1:5" x14ac:dyDescent="0.3">
      <c r="A1048" t="s">
        <v>4453</v>
      </c>
      <c r="B1048">
        <v>24475193</v>
      </c>
      <c r="C1048">
        <v>3000000</v>
      </c>
      <c r="D1048">
        <v>21475193</v>
      </c>
      <c r="E1048">
        <f>Table10[[#This Row],[gross]]-Table10[[#This Row],[budget]]</f>
        <v>21475193</v>
      </c>
    </row>
    <row r="1049" spans="1:5" x14ac:dyDescent="0.3">
      <c r="A1049" t="s">
        <v>5399</v>
      </c>
      <c r="B1049">
        <v>27457409</v>
      </c>
      <c r="C1049">
        <v>6000000</v>
      </c>
      <c r="D1049">
        <v>21457409</v>
      </c>
      <c r="E1049">
        <f>Table10[[#This Row],[gross]]-Table10[[#This Row],[budget]]</f>
        <v>21457409</v>
      </c>
    </row>
    <row r="1050" spans="1:5" x14ac:dyDescent="0.3">
      <c r="A1050" t="s">
        <v>7012</v>
      </c>
      <c r="B1050">
        <v>51432423</v>
      </c>
      <c r="C1050">
        <v>30000000</v>
      </c>
      <c r="D1050">
        <v>21432423</v>
      </c>
      <c r="E1050">
        <f>Table10[[#This Row],[gross]]-Table10[[#This Row],[budget]]</f>
        <v>21432423</v>
      </c>
    </row>
    <row r="1051" spans="1:5" x14ac:dyDescent="0.3">
      <c r="A1051" t="s">
        <v>709</v>
      </c>
      <c r="B1051">
        <v>25359200</v>
      </c>
      <c r="C1051">
        <v>4000000</v>
      </c>
      <c r="D1051">
        <v>21359200</v>
      </c>
      <c r="E1051">
        <f>Table10[[#This Row],[gross]]-Table10[[#This Row],[budget]]</f>
        <v>21359200</v>
      </c>
    </row>
    <row r="1052" spans="1:5" x14ac:dyDescent="0.3">
      <c r="A1052" t="s">
        <v>3764</v>
      </c>
      <c r="B1052">
        <v>69304264</v>
      </c>
      <c r="C1052">
        <v>48000000</v>
      </c>
      <c r="D1052">
        <v>21304264</v>
      </c>
      <c r="E1052">
        <f>Table10[[#This Row],[gross]]-Table10[[#This Row],[budget]]</f>
        <v>21304264</v>
      </c>
    </row>
    <row r="1053" spans="1:5" x14ac:dyDescent="0.3">
      <c r="A1053" t="s">
        <v>7176</v>
      </c>
      <c r="B1053">
        <v>37300107</v>
      </c>
      <c r="C1053">
        <v>16000000</v>
      </c>
      <c r="D1053">
        <v>21300107</v>
      </c>
      <c r="E1053">
        <f>Table10[[#This Row],[gross]]-Table10[[#This Row],[budget]]</f>
        <v>21300107</v>
      </c>
    </row>
    <row r="1054" spans="1:5" x14ac:dyDescent="0.3">
      <c r="A1054" t="s">
        <v>7089</v>
      </c>
      <c r="B1054">
        <v>47285499</v>
      </c>
      <c r="C1054">
        <v>26000000</v>
      </c>
      <c r="D1054">
        <v>21285499</v>
      </c>
      <c r="E1054">
        <f>Table10[[#This Row],[gross]]-Table10[[#This Row],[budget]]</f>
        <v>21285499</v>
      </c>
    </row>
    <row r="1055" spans="1:5" x14ac:dyDescent="0.3">
      <c r="A1055" t="s">
        <v>2530</v>
      </c>
      <c r="B1055">
        <v>67263182</v>
      </c>
      <c r="C1055">
        <v>46000000</v>
      </c>
      <c r="D1055">
        <v>21263182</v>
      </c>
      <c r="E1055">
        <f>Table10[[#This Row],[gross]]-Table10[[#This Row],[budget]]</f>
        <v>21263182</v>
      </c>
    </row>
    <row r="1056" spans="1:5" x14ac:dyDescent="0.3">
      <c r="A1056" t="s">
        <v>4090</v>
      </c>
      <c r="B1056">
        <v>51185897</v>
      </c>
      <c r="C1056">
        <v>30000000</v>
      </c>
      <c r="D1056">
        <v>21185897</v>
      </c>
      <c r="E1056">
        <f>Table10[[#This Row],[gross]]-Table10[[#This Row],[budget]]</f>
        <v>21185897</v>
      </c>
    </row>
    <row r="1057" spans="1:5" x14ac:dyDescent="0.3">
      <c r="A1057" t="s">
        <v>2531</v>
      </c>
      <c r="B1057">
        <v>76137505</v>
      </c>
      <c r="C1057">
        <v>55000000</v>
      </c>
      <c r="D1057">
        <v>21137505</v>
      </c>
      <c r="E1057">
        <f>Table10[[#This Row],[gross]]-Table10[[#This Row],[budget]]</f>
        <v>21137505</v>
      </c>
    </row>
    <row r="1058" spans="1:5" x14ac:dyDescent="0.3">
      <c r="A1058" t="s">
        <v>7129</v>
      </c>
      <c r="B1058">
        <v>32131483</v>
      </c>
      <c r="C1058">
        <v>11000000</v>
      </c>
      <c r="D1058">
        <v>21131483</v>
      </c>
      <c r="E1058">
        <f>Table10[[#This Row],[gross]]-Table10[[#This Row],[budget]]</f>
        <v>21131483</v>
      </c>
    </row>
    <row r="1059" spans="1:5" x14ac:dyDescent="0.3">
      <c r="A1059" t="s">
        <v>4455</v>
      </c>
      <c r="B1059">
        <v>101111837</v>
      </c>
      <c r="C1059">
        <v>80000000</v>
      </c>
      <c r="D1059">
        <v>21111837</v>
      </c>
      <c r="E1059">
        <f>Table10[[#This Row],[gross]]-Table10[[#This Row],[budget]]</f>
        <v>21111837</v>
      </c>
    </row>
    <row r="1060" spans="1:5" x14ac:dyDescent="0.3">
      <c r="A1060" t="s">
        <v>5157</v>
      </c>
      <c r="B1060">
        <v>51109400</v>
      </c>
      <c r="C1060">
        <v>30000000</v>
      </c>
      <c r="D1060">
        <v>21109400</v>
      </c>
      <c r="E1060">
        <f>Table10[[#This Row],[gross]]-Table10[[#This Row],[budget]]</f>
        <v>21109400</v>
      </c>
    </row>
    <row r="1061" spans="1:5" x14ac:dyDescent="0.3">
      <c r="A1061" t="s">
        <v>6122</v>
      </c>
      <c r="B1061">
        <v>51097664</v>
      </c>
      <c r="C1061">
        <v>30000000</v>
      </c>
      <c r="D1061">
        <v>21097664</v>
      </c>
      <c r="E1061">
        <f>Table10[[#This Row],[gross]]-Table10[[#This Row],[budget]]</f>
        <v>21097664</v>
      </c>
    </row>
    <row r="1062" spans="1:5" x14ac:dyDescent="0.3">
      <c r="A1062" t="s">
        <v>859</v>
      </c>
      <c r="B1062">
        <v>27545445</v>
      </c>
      <c r="C1062">
        <v>6500000</v>
      </c>
      <c r="D1062">
        <v>21045445</v>
      </c>
      <c r="E1062">
        <f>Table10[[#This Row],[gross]]-Table10[[#This Row],[budget]]</f>
        <v>21045445</v>
      </c>
    </row>
    <row r="1063" spans="1:5" x14ac:dyDescent="0.3">
      <c r="A1063" t="s">
        <v>5602</v>
      </c>
      <c r="B1063">
        <v>50041732</v>
      </c>
      <c r="C1063">
        <v>29000000</v>
      </c>
      <c r="D1063">
        <v>21041732</v>
      </c>
      <c r="E1063">
        <f>Table10[[#This Row],[gross]]-Table10[[#This Row],[budget]]</f>
        <v>21041732</v>
      </c>
    </row>
    <row r="1064" spans="1:5" x14ac:dyDescent="0.3">
      <c r="A1064" t="s">
        <v>7130</v>
      </c>
      <c r="B1064">
        <v>60000000</v>
      </c>
      <c r="C1064">
        <v>39000000</v>
      </c>
      <c r="D1064">
        <v>21000000</v>
      </c>
      <c r="E1064">
        <f>Table10[[#This Row],[gross]]-Table10[[#This Row],[budget]]</f>
        <v>21000000</v>
      </c>
    </row>
    <row r="1065" spans="1:5" x14ac:dyDescent="0.3">
      <c r="A1065" t="s">
        <v>1036</v>
      </c>
      <c r="B1065">
        <v>43984230</v>
      </c>
      <c r="C1065">
        <v>23000000</v>
      </c>
      <c r="D1065">
        <v>20984230</v>
      </c>
      <c r="E1065">
        <f>Table10[[#This Row],[gross]]-Table10[[#This Row],[budget]]</f>
        <v>20984230</v>
      </c>
    </row>
    <row r="1066" spans="1:5" x14ac:dyDescent="0.3">
      <c r="A1066" t="s">
        <v>6528</v>
      </c>
      <c r="B1066">
        <v>37939782</v>
      </c>
      <c r="C1066">
        <v>17000000</v>
      </c>
      <c r="D1066">
        <v>20939782</v>
      </c>
      <c r="E1066">
        <f>Table10[[#This Row],[gross]]-Table10[[#This Row],[budget]]</f>
        <v>20939782</v>
      </c>
    </row>
    <row r="1067" spans="1:5" x14ac:dyDescent="0.3">
      <c r="A1067" t="s">
        <v>1040</v>
      </c>
      <c r="B1067">
        <v>50921738</v>
      </c>
      <c r="C1067">
        <v>30000000</v>
      </c>
      <c r="D1067">
        <v>20921738</v>
      </c>
      <c r="E1067">
        <f>Table10[[#This Row],[gross]]-Table10[[#This Row],[budget]]</f>
        <v>20921738</v>
      </c>
    </row>
    <row r="1068" spans="1:5" x14ac:dyDescent="0.3">
      <c r="A1068" t="s">
        <v>6943</v>
      </c>
      <c r="B1068">
        <v>85911262</v>
      </c>
      <c r="C1068">
        <v>65000000</v>
      </c>
      <c r="D1068">
        <v>20911262</v>
      </c>
      <c r="E1068">
        <f>Table10[[#This Row],[gross]]-Table10[[#This Row],[budget]]</f>
        <v>20911262</v>
      </c>
    </row>
    <row r="1069" spans="1:5" x14ac:dyDescent="0.3">
      <c r="A1069" t="s">
        <v>1249</v>
      </c>
      <c r="B1069">
        <v>35887263</v>
      </c>
      <c r="C1069">
        <v>15000000</v>
      </c>
      <c r="D1069">
        <v>20887263</v>
      </c>
      <c r="E1069">
        <f>Table10[[#This Row],[gross]]-Table10[[#This Row],[budget]]</f>
        <v>20887263</v>
      </c>
    </row>
    <row r="1070" spans="1:5" x14ac:dyDescent="0.3">
      <c r="A1070" t="s">
        <v>4457</v>
      </c>
      <c r="B1070">
        <v>55802754</v>
      </c>
      <c r="C1070">
        <v>35000000</v>
      </c>
      <c r="D1070">
        <v>20802754</v>
      </c>
      <c r="E1070">
        <f>Table10[[#This Row],[gross]]-Table10[[#This Row],[budget]]</f>
        <v>20802754</v>
      </c>
    </row>
    <row r="1071" spans="1:5" x14ac:dyDescent="0.3">
      <c r="A1071" t="s">
        <v>4093</v>
      </c>
      <c r="B1071">
        <v>34793160</v>
      </c>
      <c r="C1071">
        <v>14000000</v>
      </c>
      <c r="D1071">
        <v>20793160</v>
      </c>
      <c r="E1071">
        <f>Table10[[#This Row],[gross]]-Table10[[#This Row],[budget]]</f>
        <v>20793160</v>
      </c>
    </row>
    <row r="1072" spans="1:5" x14ac:dyDescent="0.3">
      <c r="A1072" t="s">
        <v>3467</v>
      </c>
      <c r="B1072">
        <v>58700247</v>
      </c>
      <c r="C1072">
        <v>38000000</v>
      </c>
      <c r="D1072">
        <v>20700247</v>
      </c>
      <c r="E1072">
        <f>Table10[[#This Row],[gross]]-Table10[[#This Row],[budget]]</f>
        <v>20700247</v>
      </c>
    </row>
    <row r="1073" spans="1:5" x14ac:dyDescent="0.3">
      <c r="A1073" t="s">
        <v>1252</v>
      </c>
      <c r="B1073">
        <v>34700000</v>
      </c>
      <c r="C1073">
        <v>14000000</v>
      </c>
      <c r="D1073">
        <v>20700000</v>
      </c>
      <c r="E1073">
        <f>Table10[[#This Row],[gross]]-Table10[[#This Row],[budget]]</f>
        <v>20700000</v>
      </c>
    </row>
    <row r="1074" spans="1:5" x14ac:dyDescent="0.3">
      <c r="A1074" t="s">
        <v>3469</v>
      </c>
      <c r="B1074">
        <v>29200000</v>
      </c>
      <c r="C1074">
        <v>8500000</v>
      </c>
      <c r="D1074">
        <v>20700000</v>
      </c>
      <c r="E1074">
        <f>Table10[[#This Row],[gross]]-Table10[[#This Row],[budget]]</f>
        <v>20700000</v>
      </c>
    </row>
    <row r="1075" spans="1:5" x14ac:dyDescent="0.3">
      <c r="A1075" t="s">
        <v>5159</v>
      </c>
      <c r="B1075">
        <v>81687587</v>
      </c>
      <c r="C1075">
        <v>61000000</v>
      </c>
      <c r="D1075">
        <v>20687587</v>
      </c>
      <c r="E1075">
        <f>Table10[[#This Row],[gross]]-Table10[[#This Row],[budget]]</f>
        <v>20687587</v>
      </c>
    </row>
    <row r="1076" spans="1:5" x14ac:dyDescent="0.3">
      <c r="A1076" t="s">
        <v>1967</v>
      </c>
      <c r="B1076">
        <v>30651422</v>
      </c>
      <c r="C1076">
        <v>10000000</v>
      </c>
      <c r="D1076">
        <v>20651422</v>
      </c>
      <c r="E1076">
        <f>Table10[[#This Row],[gross]]-Table10[[#This Row],[budget]]</f>
        <v>20651422</v>
      </c>
    </row>
    <row r="1077" spans="1:5" x14ac:dyDescent="0.3">
      <c r="A1077" t="s">
        <v>6418</v>
      </c>
      <c r="B1077">
        <v>80574010</v>
      </c>
      <c r="C1077">
        <v>60000000</v>
      </c>
      <c r="D1077">
        <v>20574010</v>
      </c>
      <c r="E1077">
        <f>Table10[[#This Row],[gross]]-Table10[[#This Row],[budget]]</f>
        <v>20574010</v>
      </c>
    </row>
    <row r="1078" spans="1:5" x14ac:dyDescent="0.3">
      <c r="A1078" t="s">
        <v>7014</v>
      </c>
      <c r="B1078">
        <v>37566230</v>
      </c>
      <c r="C1078">
        <v>17000000</v>
      </c>
      <c r="D1078">
        <v>20566230</v>
      </c>
      <c r="E1078">
        <f>Table10[[#This Row],[gross]]-Table10[[#This Row],[budget]]</f>
        <v>20566230</v>
      </c>
    </row>
    <row r="1079" spans="1:5" x14ac:dyDescent="0.3">
      <c r="A1079" t="s">
        <v>7252</v>
      </c>
      <c r="B1079">
        <v>65557989</v>
      </c>
      <c r="C1079">
        <v>45000000</v>
      </c>
      <c r="D1079">
        <v>20557989</v>
      </c>
      <c r="E1079">
        <f>Table10[[#This Row],[gross]]-Table10[[#This Row],[budget]]</f>
        <v>20557989</v>
      </c>
    </row>
    <row r="1080" spans="1:5" x14ac:dyDescent="0.3">
      <c r="A1080" t="s">
        <v>3766</v>
      </c>
      <c r="B1080">
        <v>75530832</v>
      </c>
      <c r="C1080">
        <v>55000000</v>
      </c>
      <c r="D1080">
        <v>20530832</v>
      </c>
      <c r="E1080">
        <f>Table10[[#This Row],[gross]]-Table10[[#This Row],[budget]]</f>
        <v>20530832</v>
      </c>
    </row>
    <row r="1081" spans="1:5" x14ac:dyDescent="0.3">
      <c r="A1081" t="s">
        <v>5604</v>
      </c>
      <c r="B1081">
        <v>46455802</v>
      </c>
      <c r="C1081">
        <v>26000000</v>
      </c>
      <c r="D1081">
        <v>20455802</v>
      </c>
      <c r="E1081">
        <f>Table10[[#This Row],[gross]]-Table10[[#This Row],[budget]]</f>
        <v>20455802</v>
      </c>
    </row>
    <row r="1082" spans="1:5" x14ac:dyDescent="0.3">
      <c r="A1082" t="s">
        <v>5986</v>
      </c>
      <c r="B1082">
        <v>70450000</v>
      </c>
      <c r="C1082">
        <v>50000000</v>
      </c>
      <c r="D1082">
        <v>20450000</v>
      </c>
      <c r="E1082">
        <f>Table10[[#This Row],[gross]]-Table10[[#This Row],[budget]]</f>
        <v>20450000</v>
      </c>
    </row>
    <row r="1083" spans="1:5" x14ac:dyDescent="0.3">
      <c r="A1083" t="s">
        <v>3767</v>
      </c>
      <c r="B1083">
        <v>21378000</v>
      </c>
      <c r="C1083">
        <v>1000000</v>
      </c>
      <c r="D1083">
        <v>20378000</v>
      </c>
      <c r="E1083">
        <f>Table10[[#This Row],[gross]]-Table10[[#This Row],[budget]]</f>
        <v>20378000</v>
      </c>
    </row>
    <row r="1084" spans="1:5" x14ac:dyDescent="0.3">
      <c r="A1084" t="s">
        <v>3767</v>
      </c>
      <c r="B1084">
        <v>21378000</v>
      </c>
      <c r="C1084">
        <v>1000000</v>
      </c>
      <c r="D1084">
        <v>20378000</v>
      </c>
      <c r="E1084">
        <f>Table10[[#This Row],[gross]]-Table10[[#This Row],[budget]]</f>
        <v>20378000</v>
      </c>
    </row>
    <row r="1085" spans="1:5" x14ac:dyDescent="0.3">
      <c r="A1085" t="s">
        <v>6529</v>
      </c>
      <c r="B1085">
        <v>30306281</v>
      </c>
      <c r="C1085">
        <v>10000000</v>
      </c>
      <c r="D1085">
        <v>20306281</v>
      </c>
      <c r="E1085">
        <f>Table10[[#This Row],[gross]]-Table10[[#This Row],[budget]]</f>
        <v>20306281</v>
      </c>
    </row>
    <row r="1086" spans="1:5" x14ac:dyDescent="0.3">
      <c r="A1086" t="s">
        <v>5400</v>
      </c>
      <c r="B1086">
        <v>50300000</v>
      </c>
      <c r="C1086">
        <v>30000000</v>
      </c>
      <c r="D1086">
        <v>20300000</v>
      </c>
      <c r="E1086">
        <f>Table10[[#This Row],[gross]]-Table10[[#This Row],[budget]]</f>
        <v>20300000</v>
      </c>
    </row>
    <row r="1087" spans="1:5" x14ac:dyDescent="0.3">
      <c r="A1087" t="s">
        <v>5987</v>
      </c>
      <c r="B1087">
        <v>55291815</v>
      </c>
      <c r="C1087">
        <v>35000000</v>
      </c>
      <c r="D1087">
        <v>20291815</v>
      </c>
      <c r="E1087">
        <f>Table10[[#This Row],[gross]]-Table10[[#This Row],[budget]]</f>
        <v>20291815</v>
      </c>
    </row>
    <row r="1088" spans="1:5" x14ac:dyDescent="0.3">
      <c r="A1088" t="s">
        <v>6530</v>
      </c>
      <c r="B1088">
        <v>80281096</v>
      </c>
      <c r="C1088">
        <v>60000000</v>
      </c>
      <c r="D1088">
        <v>20281096</v>
      </c>
      <c r="E1088">
        <f>Table10[[#This Row],[gross]]-Table10[[#This Row],[budget]]</f>
        <v>20281096</v>
      </c>
    </row>
    <row r="1089" spans="1:5" x14ac:dyDescent="0.3">
      <c r="A1089" t="s">
        <v>862</v>
      </c>
      <c r="B1089">
        <v>26236603</v>
      </c>
      <c r="C1089">
        <v>6000000</v>
      </c>
      <c r="D1089">
        <v>20236603</v>
      </c>
      <c r="E1089">
        <f>Table10[[#This Row],[gross]]-Table10[[#This Row],[budget]]</f>
        <v>20236603</v>
      </c>
    </row>
    <row r="1090" spans="1:5" x14ac:dyDescent="0.3">
      <c r="A1090" t="s">
        <v>7253</v>
      </c>
      <c r="B1090">
        <v>100169068</v>
      </c>
      <c r="C1090">
        <v>80000000</v>
      </c>
      <c r="D1090">
        <v>20169068</v>
      </c>
      <c r="E1090">
        <f>Table10[[#This Row],[gross]]-Table10[[#This Row],[budget]]</f>
        <v>20169068</v>
      </c>
    </row>
    <row r="1091" spans="1:5" x14ac:dyDescent="0.3">
      <c r="A1091" t="s">
        <v>5402</v>
      </c>
      <c r="B1091">
        <v>54132596</v>
      </c>
      <c r="C1091">
        <v>34000000</v>
      </c>
      <c r="D1091">
        <v>20132596</v>
      </c>
      <c r="E1091">
        <f>Table10[[#This Row],[gross]]-Table10[[#This Row],[budget]]</f>
        <v>20132596</v>
      </c>
    </row>
    <row r="1092" spans="1:5" x14ac:dyDescent="0.3">
      <c r="A1092" t="s">
        <v>4815</v>
      </c>
      <c r="B1092">
        <v>45089048</v>
      </c>
      <c r="C1092">
        <v>25000000</v>
      </c>
      <c r="D1092">
        <v>20089048</v>
      </c>
      <c r="E1092">
        <f>Table10[[#This Row],[gross]]-Table10[[#This Row],[budget]]</f>
        <v>20089048</v>
      </c>
    </row>
    <row r="1093" spans="1:5" x14ac:dyDescent="0.3">
      <c r="A1093" t="s">
        <v>7090</v>
      </c>
      <c r="B1093">
        <v>28563926</v>
      </c>
      <c r="C1093">
        <v>8500000</v>
      </c>
      <c r="D1093">
        <v>20063926</v>
      </c>
      <c r="E1093">
        <f>Table10[[#This Row],[gross]]-Table10[[#This Row],[budget]]</f>
        <v>20063926</v>
      </c>
    </row>
    <row r="1094" spans="1:5" x14ac:dyDescent="0.3">
      <c r="A1094" t="s">
        <v>1043</v>
      </c>
      <c r="B1094">
        <v>35054909</v>
      </c>
      <c r="C1094">
        <v>15000000</v>
      </c>
      <c r="D1094">
        <v>20054909</v>
      </c>
      <c r="E1094">
        <f>Table10[[#This Row],[gross]]-Table10[[#This Row],[budget]]</f>
        <v>20054909</v>
      </c>
    </row>
    <row r="1095" spans="1:5" x14ac:dyDescent="0.3">
      <c r="A1095" t="s">
        <v>3154</v>
      </c>
      <c r="B1095">
        <v>80033643</v>
      </c>
      <c r="C1095">
        <v>60000000</v>
      </c>
      <c r="D1095">
        <v>20033643</v>
      </c>
      <c r="E1095">
        <f>Table10[[#This Row],[gross]]-Table10[[#This Row],[budget]]</f>
        <v>20033643</v>
      </c>
    </row>
    <row r="1096" spans="1:5" x14ac:dyDescent="0.3">
      <c r="A1096" t="s">
        <v>3154</v>
      </c>
      <c r="B1096">
        <v>80033643</v>
      </c>
      <c r="C1096">
        <v>60000000</v>
      </c>
      <c r="D1096">
        <v>20033643</v>
      </c>
      <c r="E1096">
        <f>Table10[[#This Row],[gross]]-Table10[[#This Row],[budget]]</f>
        <v>20033643</v>
      </c>
    </row>
    <row r="1097" spans="1:5" x14ac:dyDescent="0.3">
      <c r="A1097" t="s">
        <v>6531</v>
      </c>
      <c r="B1097">
        <v>35007180</v>
      </c>
      <c r="C1097">
        <v>15000000</v>
      </c>
      <c r="D1097">
        <v>20007180</v>
      </c>
      <c r="E1097">
        <f>Table10[[#This Row],[gross]]-Table10[[#This Row],[budget]]</f>
        <v>20007180</v>
      </c>
    </row>
    <row r="1098" spans="1:5" x14ac:dyDescent="0.3">
      <c r="A1098" t="s">
        <v>2532</v>
      </c>
      <c r="B1098">
        <v>94999143</v>
      </c>
      <c r="C1098">
        <v>75000000</v>
      </c>
      <c r="D1098">
        <v>19999143</v>
      </c>
      <c r="E1098">
        <f>Table10[[#This Row],[gross]]-Table10[[#This Row],[budget]]</f>
        <v>19999143</v>
      </c>
    </row>
    <row r="1099" spans="1:5" x14ac:dyDescent="0.3">
      <c r="A1099" t="s">
        <v>5403</v>
      </c>
      <c r="B1099">
        <v>129995817</v>
      </c>
      <c r="C1099">
        <v>110000000</v>
      </c>
      <c r="D1099">
        <v>19995817</v>
      </c>
      <c r="E1099">
        <f>Table10[[#This Row],[gross]]-Table10[[#This Row],[budget]]</f>
        <v>19995817</v>
      </c>
    </row>
    <row r="1100" spans="1:5" x14ac:dyDescent="0.3">
      <c r="A1100" t="s">
        <v>5162</v>
      </c>
      <c r="B1100">
        <v>31990064</v>
      </c>
      <c r="C1100">
        <v>12000000</v>
      </c>
      <c r="D1100">
        <v>19990064</v>
      </c>
      <c r="E1100">
        <f>Table10[[#This Row],[gross]]-Table10[[#This Row],[budget]]</f>
        <v>19990064</v>
      </c>
    </row>
    <row r="1101" spans="1:5" x14ac:dyDescent="0.3">
      <c r="A1101" t="s">
        <v>5165</v>
      </c>
      <c r="B1101">
        <v>234903076</v>
      </c>
      <c r="C1101">
        <v>215000000</v>
      </c>
      <c r="D1101">
        <v>19903076</v>
      </c>
      <c r="E1101">
        <f>Table10[[#This Row],[gross]]-Table10[[#This Row],[budget]]</f>
        <v>19903076</v>
      </c>
    </row>
    <row r="1102" spans="1:5" x14ac:dyDescent="0.3">
      <c r="A1102" t="s">
        <v>5165</v>
      </c>
      <c r="B1102">
        <v>234903076</v>
      </c>
      <c r="C1102">
        <v>215000000</v>
      </c>
      <c r="D1102">
        <v>19903076</v>
      </c>
      <c r="E1102">
        <f>Table10[[#This Row],[gross]]-Table10[[#This Row],[budget]]</f>
        <v>19903076</v>
      </c>
    </row>
    <row r="1103" spans="1:5" x14ac:dyDescent="0.3">
      <c r="A1103" t="s">
        <v>5168</v>
      </c>
      <c r="B1103">
        <v>24809547</v>
      </c>
      <c r="C1103">
        <v>5000000</v>
      </c>
      <c r="D1103">
        <v>19809547</v>
      </c>
      <c r="E1103">
        <f>Table10[[#This Row],[gross]]-Table10[[#This Row],[budget]]</f>
        <v>19809547</v>
      </c>
    </row>
    <row r="1104" spans="1:5" x14ac:dyDescent="0.3">
      <c r="A1104" t="s">
        <v>5811</v>
      </c>
      <c r="B1104">
        <v>27979400</v>
      </c>
      <c r="C1104">
        <v>8200000</v>
      </c>
      <c r="D1104">
        <v>19779400</v>
      </c>
      <c r="E1104">
        <f>Table10[[#This Row],[gross]]-Table10[[#This Row],[budget]]</f>
        <v>19779400</v>
      </c>
    </row>
    <row r="1105" spans="1:5" x14ac:dyDescent="0.3">
      <c r="A1105" t="s">
        <v>7527</v>
      </c>
      <c r="B1105">
        <v>39737645</v>
      </c>
      <c r="C1105">
        <v>20000000</v>
      </c>
      <c r="D1105">
        <v>19737645</v>
      </c>
      <c r="E1105">
        <f>Table10[[#This Row],[gross]]-Table10[[#This Row],[budget]]</f>
        <v>19737645</v>
      </c>
    </row>
    <row r="1106" spans="1:5" x14ac:dyDescent="0.3">
      <c r="A1106" t="s">
        <v>347</v>
      </c>
      <c r="B1106">
        <v>44700000</v>
      </c>
      <c r="C1106">
        <v>25000000</v>
      </c>
      <c r="D1106">
        <v>19700000</v>
      </c>
      <c r="E1106">
        <f>Table10[[#This Row],[gross]]-Table10[[#This Row],[budget]]</f>
        <v>19700000</v>
      </c>
    </row>
    <row r="1107" spans="1:5" x14ac:dyDescent="0.3">
      <c r="A1107" t="s">
        <v>5989</v>
      </c>
      <c r="B1107">
        <v>31691811</v>
      </c>
      <c r="C1107">
        <v>12000000</v>
      </c>
      <c r="D1107">
        <v>19691811</v>
      </c>
      <c r="E1107">
        <f>Table10[[#This Row],[gross]]-Table10[[#This Row],[budget]]</f>
        <v>19691811</v>
      </c>
    </row>
    <row r="1108" spans="1:5" x14ac:dyDescent="0.3">
      <c r="A1108" t="s">
        <v>3770</v>
      </c>
      <c r="B1108">
        <v>31597131</v>
      </c>
      <c r="C1108">
        <v>12000000</v>
      </c>
      <c r="D1108">
        <v>19597131</v>
      </c>
      <c r="E1108">
        <f>Table10[[#This Row],[gross]]-Table10[[#This Row],[budget]]</f>
        <v>19597131</v>
      </c>
    </row>
    <row r="1109" spans="1:5" x14ac:dyDescent="0.3">
      <c r="A1109" t="s">
        <v>6291</v>
      </c>
      <c r="B1109">
        <v>59588068</v>
      </c>
      <c r="C1109">
        <v>40000000</v>
      </c>
      <c r="D1109">
        <v>19588068</v>
      </c>
      <c r="E1109">
        <f>Table10[[#This Row],[gross]]-Table10[[#This Row],[budget]]</f>
        <v>19588068</v>
      </c>
    </row>
    <row r="1110" spans="1:5" x14ac:dyDescent="0.3">
      <c r="A1110" t="s">
        <v>4817</v>
      </c>
      <c r="B1110">
        <v>74540762</v>
      </c>
      <c r="C1110">
        <v>55000000</v>
      </c>
      <c r="D1110">
        <v>19540762</v>
      </c>
      <c r="E1110">
        <f>Table10[[#This Row],[gross]]-Table10[[#This Row],[budget]]</f>
        <v>19540762</v>
      </c>
    </row>
    <row r="1111" spans="1:5" x14ac:dyDescent="0.3">
      <c r="A1111" t="s">
        <v>1046</v>
      </c>
      <c r="B1111">
        <v>45506619</v>
      </c>
      <c r="C1111">
        <v>26000000</v>
      </c>
      <c r="D1111">
        <v>19506619</v>
      </c>
      <c r="E1111">
        <f>Table10[[#This Row],[gross]]-Table10[[#This Row],[budget]]</f>
        <v>19506619</v>
      </c>
    </row>
    <row r="1112" spans="1:5" x14ac:dyDescent="0.3">
      <c r="A1112" t="s">
        <v>4819</v>
      </c>
      <c r="B1112">
        <v>29500000</v>
      </c>
      <c r="C1112">
        <v>10000000</v>
      </c>
      <c r="D1112">
        <v>19500000</v>
      </c>
      <c r="E1112">
        <f>Table10[[#This Row],[gross]]-Table10[[#This Row],[budget]]</f>
        <v>19500000</v>
      </c>
    </row>
    <row r="1113" spans="1:5" x14ac:dyDescent="0.3">
      <c r="A1113" t="s">
        <v>5606</v>
      </c>
      <c r="B1113">
        <v>55500000</v>
      </c>
      <c r="C1113">
        <v>36000000</v>
      </c>
      <c r="D1113">
        <v>19500000</v>
      </c>
      <c r="E1113">
        <f>Table10[[#This Row],[gross]]-Table10[[#This Row],[budget]]</f>
        <v>19500000</v>
      </c>
    </row>
    <row r="1114" spans="1:5" x14ac:dyDescent="0.3">
      <c r="A1114" t="s">
        <v>4821</v>
      </c>
      <c r="B1114">
        <v>45489752</v>
      </c>
      <c r="C1114">
        <v>26000000</v>
      </c>
      <c r="D1114">
        <v>19489752</v>
      </c>
      <c r="E1114">
        <f>Table10[[#This Row],[gross]]-Table10[[#This Row],[budget]]</f>
        <v>19489752</v>
      </c>
    </row>
    <row r="1115" spans="1:5" x14ac:dyDescent="0.3">
      <c r="A1115" t="s">
        <v>4096</v>
      </c>
      <c r="B1115">
        <v>44455658</v>
      </c>
      <c r="C1115">
        <v>25000000</v>
      </c>
      <c r="D1115">
        <v>19455658</v>
      </c>
      <c r="E1115">
        <f>Table10[[#This Row],[gross]]-Table10[[#This Row],[budget]]</f>
        <v>19455658</v>
      </c>
    </row>
    <row r="1116" spans="1:5" x14ac:dyDescent="0.3">
      <c r="A1116" t="s">
        <v>560</v>
      </c>
      <c r="B1116">
        <v>22202612</v>
      </c>
      <c r="C1116">
        <v>2800000</v>
      </c>
      <c r="D1116">
        <v>19402612</v>
      </c>
      <c r="E1116">
        <f>Table10[[#This Row],[gross]]-Table10[[#This Row],[budget]]</f>
        <v>19402612</v>
      </c>
    </row>
    <row r="1117" spans="1:5" x14ac:dyDescent="0.3">
      <c r="A1117" t="s">
        <v>6755</v>
      </c>
      <c r="B1117">
        <v>31397498</v>
      </c>
      <c r="C1117">
        <v>12000000</v>
      </c>
      <c r="D1117">
        <v>19397498</v>
      </c>
      <c r="E1117">
        <f>Table10[[#This Row],[gross]]-Table10[[#This Row],[budget]]</f>
        <v>19397498</v>
      </c>
    </row>
    <row r="1118" spans="1:5" x14ac:dyDescent="0.3">
      <c r="A1118" t="s">
        <v>6292</v>
      </c>
      <c r="B1118">
        <v>29392418</v>
      </c>
      <c r="C1118">
        <v>10000000</v>
      </c>
      <c r="D1118">
        <v>19392418</v>
      </c>
      <c r="E1118">
        <f>Table10[[#This Row],[gross]]-Table10[[#This Row],[budget]]</f>
        <v>19392418</v>
      </c>
    </row>
    <row r="1119" spans="1:5" x14ac:dyDescent="0.3">
      <c r="A1119" t="s">
        <v>4823</v>
      </c>
      <c r="B1119">
        <v>27362712</v>
      </c>
      <c r="C1119">
        <v>8000000</v>
      </c>
      <c r="D1119">
        <v>19362712</v>
      </c>
      <c r="E1119">
        <f>Table10[[#This Row],[gross]]-Table10[[#This Row],[budget]]</f>
        <v>19362712</v>
      </c>
    </row>
    <row r="1120" spans="1:5" x14ac:dyDescent="0.3">
      <c r="A1120" t="s">
        <v>2534</v>
      </c>
      <c r="B1120">
        <v>25244700</v>
      </c>
      <c r="C1120">
        <v>6000000</v>
      </c>
      <c r="D1120">
        <v>19244700</v>
      </c>
      <c r="E1120">
        <f>Table10[[#This Row],[gross]]-Table10[[#This Row],[budget]]</f>
        <v>19244700</v>
      </c>
    </row>
    <row r="1121" spans="1:5" x14ac:dyDescent="0.3">
      <c r="A1121" t="s">
        <v>4098</v>
      </c>
      <c r="B1121">
        <v>149234747</v>
      </c>
      <c r="C1121">
        <v>130000000</v>
      </c>
      <c r="D1121">
        <v>19234747</v>
      </c>
      <c r="E1121">
        <f>Table10[[#This Row],[gross]]-Table10[[#This Row],[budget]]</f>
        <v>19234747</v>
      </c>
    </row>
    <row r="1122" spans="1:5" x14ac:dyDescent="0.3">
      <c r="A1122" t="s">
        <v>1257</v>
      </c>
      <c r="B1122">
        <v>54228104</v>
      </c>
      <c r="C1122">
        <v>35000000</v>
      </c>
      <c r="D1122">
        <v>19228104</v>
      </c>
      <c r="E1122">
        <f>Table10[[#This Row],[gross]]-Table10[[#This Row],[budget]]</f>
        <v>19228104</v>
      </c>
    </row>
    <row r="1123" spans="1:5" x14ac:dyDescent="0.3">
      <c r="A1123" t="s">
        <v>4100</v>
      </c>
      <c r="B1123">
        <v>119219978</v>
      </c>
      <c r="C1123">
        <v>100000000</v>
      </c>
      <c r="D1123">
        <v>19219978</v>
      </c>
      <c r="E1123">
        <f>Table10[[#This Row],[gross]]-Table10[[#This Row],[budget]]</f>
        <v>19219978</v>
      </c>
    </row>
    <row r="1124" spans="1:5" x14ac:dyDescent="0.3">
      <c r="A1124" t="s">
        <v>5404</v>
      </c>
      <c r="B1124">
        <v>40219708</v>
      </c>
      <c r="C1124">
        <v>21000000</v>
      </c>
      <c r="D1124">
        <v>19219708</v>
      </c>
      <c r="E1124">
        <f>Table10[[#This Row],[gross]]-Table10[[#This Row],[budget]]</f>
        <v>19219708</v>
      </c>
    </row>
    <row r="1125" spans="1:5" x14ac:dyDescent="0.3">
      <c r="A1125" t="s">
        <v>1970</v>
      </c>
      <c r="B1125">
        <v>49185998</v>
      </c>
      <c r="C1125">
        <v>30000000</v>
      </c>
      <c r="D1125">
        <v>19185998</v>
      </c>
      <c r="E1125">
        <f>Table10[[#This Row],[gross]]-Table10[[#This Row],[budget]]</f>
        <v>19185998</v>
      </c>
    </row>
    <row r="1126" spans="1:5" x14ac:dyDescent="0.3">
      <c r="A1126" t="s">
        <v>7343</v>
      </c>
      <c r="B1126">
        <v>31179516</v>
      </c>
      <c r="C1126">
        <v>12000000</v>
      </c>
      <c r="D1126">
        <v>19179516</v>
      </c>
      <c r="E1126">
        <f>Table10[[#This Row],[gross]]-Table10[[#This Row],[budget]]</f>
        <v>19179516</v>
      </c>
    </row>
    <row r="1127" spans="1:5" x14ac:dyDescent="0.3">
      <c r="A1127" t="s">
        <v>5608</v>
      </c>
      <c r="B1127">
        <v>31155435</v>
      </c>
      <c r="C1127">
        <v>12000000</v>
      </c>
      <c r="D1127">
        <v>19155435</v>
      </c>
      <c r="E1127">
        <f>Table10[[#This Row],[gross]]-Table10[[#This Row],[budget]]</f>
        <v>19155435</v>
      </c>
    </row>
    <row r="1128" spans="1:5" x14ac:dyDescent="0.3">
      <c r="A1128" t="s">
        <v>7091</v>
      </c>
      <c r="B1128">
        <v>39143839</v>
      </c>
      <c r="C1128">
        <v>20000000</v>
      </c>
      <c r="D1128">
        <v>19143839</v>
      </c>
      <c r="E1128">
        <f>Table10[[#This Row],[gross]]-Table10[[#This Row],[budget]]</f>
        <v>19143839</v>
      </c>
    </row>
    <row r="1129" spans="1:5" x14ac:dyDescent="0.3">
      <c r="A1129" t="s">
        <v>1972</v>
      </c>
      <c r="B1129">
        <v>24138847</v>
      </c>
      <c r="C1129">
        <v>5000000</v>
      </c>
      <c r="D1129">
        <v>19138847</v>
      </c>
      <c r="E1129">
        <f>Table10[[#This Row],[gross]]-Table10[[#This Row],[budget]]</f>
        <v>19138847</v>
      </c>
    </row>
    <row r="1130" spans="1:5" x14ac:dyDescent="0.3">
      <c r="A1130" t="s">
        <v>4825</v>
      </c>
      <c r="B1130">
        <v>39103378</v>
      </c>
      <c r="C1130">
        <v>20000000</v>
      </c>
      <c r="D1130">
        <v>19103378</v>
      </c>
      <c r="E1130">
        <f>Table10[[#This Row],[gross]]-Table10[[#This Row],[budget]]</f>
        <v>19103378</v>
      </c>
    </row>
    <row r="1131" spans="1:5" x14ac:dyDescent="0.3">
      <c r="A1131" t="s">
        <v>7211</v>
      </c>
      <c r="B1131">
        <v>21300000</v>
      </c>
      <c r="C1131">
        <v>2200000</v>
      </c>
      <c r="D1131">
        <v>19100000</v>
      </c>
      <c r="E1131">
        <f>Table10[[#This Row],[gross]]-Table10[[#This Row],[budget]]</f>
        <v>19100000</v>
      </c>
    </row>
    <row r="1132" spans="1:5" x14ac:dyDescent="0.3">
      <c r="A1132" t="s">
        <v>5171</v>
      </c>
      <c r="B1132">
        <v>59068786</v>
      </c>
      <c r="C1132">
        <v>40000000</v>
      </c>
      <c r="D1132">
        <v>19068786</v>
      </c>
      <c r="E1132">
        <f>Table10[[#This Row],[gross]]-Table10[[#This Row],[budget]]</f>
        <v>19068786</v>
      </c>
    </row>
    <row r="1133" spans="1:5" x14ac:dyDescent="0.3">
      <c r="A1133" t="s">
        <v>3470</v>
      </c>
      <c r="B1133">
        <v>25047631</v>
      </c>
      <c r="C1133">
        <v>6000000</v>
      </c>
      <c r="D1133">
        <v>19047631</v>
      </c>
      <c r="E1133">
        <f>Table10[[#This Row],[gross]]-Table10[[#This Row],[budget]]</f>
        <v>19047631</v>
      </c>
    </row>
    <row r="1134" spans="1:5" x14ac:dyDescent="0.3">
      <c r="A1134" t="s">
        <v>5812</v>
      </c>
      <c r="B1134">
        <v>56044241</v>
      </c>
      <c r="C1134">
        <v>37000000</v>
      </c>
      <c r="D1134">
        <v>19044241</v>
      </c>
      <c r="E1134">
        <f>Table10[[#This Row],[gross]]-Table10[[#This Row],[budget]]</f>
        <v>19044241</v>
      </c>
    </row>
    <row r="1135" spans="1:5" x14ac:dyDescent="0.3">
      <c r="A1135" t="s">
        <v>7389</v>
      </c>
      <c r="B1135">
        <v>28873374</v>
      </c>
      <c r="C1135">
        <v>10000000</v>
      </c>
      <c r="D1135">
        <v>18873374</v>
      </c>
      <c r="E1135">
        <f>Table10[[#This Row],[gross]]-Table10[[#This Row],[budget]]</f>
        <v>18873374</v>
      </c>
    </row>
    <row r="1136" spans="1:5" x14ac:dyDescent="0.3">
      <c r="A1136" t="s">
        <v>7177</v>
      </c>
      <c r="B1136">
        <v>33860010</v>
      </c>
      <c r="C1136">
        <v>15000000</v>
      </c>
      <c r="D1136">
        <v>18860010</v>
      </c>
      <c r="E1136">
        <f>Table10[[#This Row],[gross]]-Table10[[#This Row],[budget]]</f>
        <v>18860010</v>
      </c>
    </row>
    <row r="1137" spans="1:5" x14ac:dyDescent="0.3">
      <c r="A1137" t="s">
        <v>3772</v>
      </c>
      <c r="B1137">
        <v>33771174</v>
      </c>
      <c r="C1137">
        <v>15000000</v>
      </c>
      <c r="D1137">
        <v>18771174</v>
      </c>
      <c r="E1137">
        <f>Table10[[#This Row],[gross]]-Table10[[#This Row],[budget]]</f>
        <v>18771174</v>
      </c>
    </row>
    <row r="1138" spans="1:5" x14ac:dyDescent="0.3">
      <c r="A1138" t="s">
        <v>6666</v>
      </c>
      <c r="B1138">
        <v>51758599</v>
      </c>
      <c r="C1138">
        <v>33000000</v>
      </c>
      <c r="D1138">
        <v>18758599</v>
      </c>
      <c r="E1138">
        <f>Table10[[#This Row],[gross]]-Table10[[#This Row],[budget]]</f>
        <v>18758599</v>
      </c>
    </row>
    <row r="1139" spans="1:5" x14ac:dyDescent="0.3">
      <c r="A1139" t="s">
        <v>5174</v>
      </c>
      <c r="B1139">
        <v>32645546</v>
      </c>
      <c r="C1139">
        <v>14000000</v>
      </c>
      <c r="D1139">
        <v>18645546</v>
      </c>
      <c r="E1139">
        <f>Table10[[#This Row],[gross]]-Table10[[#This Row],[budget]]</f>
        <v>18645546</v>
      </c>
    </row>
    <row r="1140" spans="1:5" x14ac:dyDescent="0.3">
      <c r="A1140" t="s">
        <v>4102</v>
      </c>
      <c r="B1140">
        <v>35635046</v>
      </c>
      <c r="C1140">
        <v>17000000</v>
      </c>
      <c r="D1140">
        <v>18635046</v>
      </c>
      <c r="E1140">
        <f>Table10[[#This Row],[gross]]-Table10[[#This Row],[budget]]</f>
        <v>18635046</v>
      </c>
    </row>
    <row r="1141" spans="1:5" x14ac:dyDescent="0.3">
      <c r="A1141" t="s">
        <v>2535</v>
      </c>
      <c r="B1141">
        <v>25625110</v>
      </c>
      <c r="C1141">
        <v>7000000</v>
      </c>
      <c r="D1141">
        <v>18625110</v>
      </c>
      <c r="E1141">
        <f>Table10[[#This Row],[gross]]-Table10[[#This Row],[budget]]</f>
        <v>18625110</v>
      </c>
    </row>
    <row r="1142" spans="1:5" x14ac:dyDescent="0.3">
      <c r="A1142" t="s">
        <v>1769</v>
      </c>
      <c r="B1142">
        <v>33565375</v>
      </c>
      <c r="C1142">
        <v>15000000</v>
      </c>
      <c r="D1142">
        <v>18565375</v>
      </c>
      <c r="E1142">
        <f>Table10[[#This Row],[gross]]-Table10[[#This Row],[budget]]</f>
        <v>18565375</v>
      </c>
    </row>
    <row r="1143" spans="1:5" x14ac:dyDescent="0.3">
      <c r="A1143" t="s">
        <v>6532</v>
      </c>
      <c r="B1143">
        <v>23031390</v>
      </c>
      <c r="C1143">
        <v>4500000</v>
      </c>
      <c r="D1143">
        <v>18531390</v>
      </c>
      <c r="E1143">
        <f>Table10[[#This Row],[gross]]-Table10[[#This Row],[budget]]</f>
        <v>18531390</v>
      </c>
    </row>
    <row r="1144" spans="1:5" x14ac:dyDescent="0.3">
      <c r="A1144" t="s">
        <v>4104</v>
      </c>
      <c r="B1144">
        <v>66488090</v>
      </c>
      <c r="C1144">
        <v>48000000</v>
      </c>
      <c r="D1144">
        <v>18488090</v>
      </c>
      <c r="E1144">
        <f>Table10[[#This Row],[gross]]-Table10[[#This Row],[budget]]</f>
        <v>18488090</v>
      </c>
    </row>
    <row r="1145" spans="1:5" x14ac:dyDescent="0.3">
      <c r="A1145" t="s">
        <v>3155</v>
      </c>
      <c r="B1145">
        <v>110416702</v>
      </c>
      <c r="C1145">
        <v>92000000</v>
      </c>
      <c r="D1145">
        <v>18416702</v>
      </c>
      <c r="E1145">
        <f>Table10[[#This Row],[gross]]-Table10[[#This Row],[budget]]</f>
        <v>18416702</v>
      </c>
    </row>
    <row r="1146" spans="1:5" x14ac:dyDescent="0.3">
      <c r="A1146" t="s">
        <v>4459</v>
      </c>
      <c r="B1146">
        <v>30400000</v>
      </c>
      <c r="C1146">
        <v>12000000</v>
      </c>
      <c r="D1146">
        <v>18400000</v>
      </c>
      <c r="E1146">
        <f>Table10[[#This Row],[gross]]-Table10[[#This Row],[budget]]</f>
        <v>18400000</v>
      </c>
    </row>
    <row r="1147" spans="1:5" x14ac:dyDescent="0.3">
      <c r="A1147" t="s">
        <v>7131</v>
      </c>
      <c r="B1147">
        <v>33386128</v>
      </c>
      <c r="C1147">
        <v>15000000</v>
      </c>
      <c r="D1147">
        <v>18386128</v>
      </c>
      <c r="E1147">
        <f>Table10[[#This Row],[gross]]-Table10[[#This Row],[budget]]</f>
        <v>18386128</v>
      </c>
    </row>
    <row r="1148" spans="1:5" x14ac:dyDescent="0.3">
      <c r="A1148" t="s">
        <v>2232</v>
      </c>
      <c r="B1148">
        <v>148337537</v>
      </c>
      <c r="C1148">
        <v>130000000</v>
      </c>
      <c r="D1148">
        <v>18337537</v>
      </c>
      <c r="E1148">
        <f>Table10[[#This Row],[gross]]-Table10[[#This Row],[budget]]</f>
        <v>18337537</v>
      </c>
    </row>
    <row r="1149" spans="1:5" x14ac:dyDescent="0.3">
      <c r="A1149" t="s">
        <v>7015</v>
      </c>
      <c r="B1149">
        <v>34308901</v>
      </c>
      <c r="C1149">
        <v>16000000</v>
      </c>
      <c r="D1149">
        <v>18308901</v>
      </c>
      <c r="E1149">
        <f>Table10[[#This Row],[gross]]-Table10[[#This Row],[budget]]</f>
        <v>18308901</v>
      </c>
    </row>
    <row r="1150" spans="1:5" x14ac:dyDescent="0.3">
      <c r="A1150" t="s">
        <v>1530</v>
      </c>
      <c r="B1150">
        <v>24792061</v>
      </c>
      <c r="C1150">
        <v>6500000</v>
      </c>
      <c r="D1150">
        <v>18292061</v>
      </c>
      <c r="E1150">
        <f>Table10[[#This Row],[gross]]-Table10[[#This Row],[budget]]</f>
        <v>18292061</v>
      </c>
    </row>
    <row r="1151" spans="1:5" x14ac:dyDescent="0.3">
      <c r="A1151" t="s">
        <v>1533</v>
      </c>
      <c r="B1151">
        <v>40270895</v>
      </c>
      <c r="C1151">
        <v>22000000</v>
      </c>
      <c r="D1151">
        <v>18270895</v>
      </c>
      <c r="E1151">
        <f>Table10[[#This Row],[gross]]-Table10[[#This Row],[budget]]</f>
        <v>18270895</v>
      </c>
    </row>
    <row r="1152" spans="1:5" x14ac:dyDescent="0.3">
      <c r="A1152" t="s">
        <v>5813</v>
      </c>
      <c r="B1152">
        <v>160201106</v>
      </c>
      <c r="C1152">
        <v>142000000</v>
      </c>
      <c r="D1152">
        <v>18201106</v>
      </c>
      <c r="E1152">
        <f>Table10[[#This Row],[gross]]-Table10[[#This Row],[budget]]</f>
        <v>18201106</v>
      </c>
    </row>
    <row r="1153" spans="1:5" x14ac:dyDescent="0.3">
      <c r="A1153" t="s">
        <v>411</v>
      </c>
      <c r="B1153">
        <v>20167424</v>
      </c>
      <c r="C1153">
        <v>2000000</v>
      </c>
      <c r="D1153">
        <v>18167424</v>
      </c>
      <c r="E1153">
        <f>Table10[[#This Row],[gross]]-Table10[[#This Row],[budget]]</f>
        <v>18167424</v>
      </c>
    </row>
    <row r="1154" spans="1:5" x14ac:dyDescent="0.3">
      <c r="A1154" t="s">
        <v>6534</v>
      </c>
      <c r="B1154">
        <v>35143332</v>
      </c>
      <c r="C1154">
        <v>17000000</v>
      </c>
      <c r="D1154">
        <v>18143332</v>
      </c>
      <c r="E1154">
        <f>Table10[[#This Row],[gross]]-Table10[[#This Row],[budget]]</f>
        <v>18143332</v>
      </c>
    </row>
    <row r="1155" spans="1:5" x14ac:dyDescent="0.3">
      <c r="A1155" t="s">
        <v>5815</v>
      </c>
      <c r="B1155">
        <v>26049082</v>
      </c>
      <c r="C1155">
        <v>8000000</v>
      </c>
      <c r="D1155">
        <v>18049082</v>
      </c>
      <c r="E1155">
        <f>Table10[[#This Row],[gross]]-Table10[[#This Row],[budget]]</f>
        <v>18049082</v>
      </c>
    </row>
    <row r="1156" spans="1:5" x14ac:dyDescent="0.3">
      <c r="A1156" t="s">
        <v>1261</v>
      </c>
      <c r="B1156">
        <v>48043505</v>
      </c>
      <c r="C1156">
        <v>30000000</v>
      </c>
      <c r="D1156">
        <v>18043505</v>
      </c>
      <c r="E1156">
        <f>Table10[[#This Row],[gross]]-Table10[[#This Row],[budget]]</f>
        <v>18043505</v>
      </c>
    </row>
    <row r="1157" spans="1:5" x14ac:dyDescent="0.3">
      <c r="A1157" t="s">
        <v>5610</v>
      </c>
      <c r="B1157">
        <v>38037513</v>
      </c>
      <c r="C1157">
        <v>20000000</v>
      </c>
      <c r="D1157">
        <v>18037513</v>
      </c>
      <c r="E1157">
        <f>Table10[[#This Row],[gross]]-Table10[[#This Row],[budget]]</f>
        <v>18037513</v>
      </c>
    </row>
    <row r="1158" spans="1:5" x14ac:dyDescent="0.3">
      <c r="A1158" t="s">
        <v>6294</v>
      </c>
      <c r="B1158">
        <v>59992760</v>
      </c>
      <c r="C1158">
        <v>42000000</v>
      </c>
      <c r="D1158">
        <v>17992760</v>
      </c>
      <c r="E1158">
        <f>Table10[[#This Row],[gross]]-Table10[[#This Row],[budget]]</f>
        <v>17992760</v>
      </c>
    </row>
    <row r="1159" spans="1:5" x14ac:dyDescent="0.3">
      <c r="A1159" t="s">
        <v>2234</v>
      </c>
      <c r="B1159">
        <v>57981889</v>
      </c>
      <c r="C1159">
        <v>40000000</v>
      </c>
      <c r="D1159">
        <v>17981889</v>
      </c>
      <c r="E1159">
        <f>Table10[[#This Row],[gross]]-Table10[[#This Row],[budget]]</f>
        <v>17981889</v>
      </c>
    </row>
    <row r="1160" spans="1:5" x14ac:dyDescent="0.3">
      <c r="A1160" t="s">
        <v>1975</v>
      </c>
      <c r="B1160">
        <v>20966644</v>
      </c>
      <c r="C1160">
        <v>3000000</v>
      </c>
      <c r="D1160">
        <v>17966644</v>
      </c>
      <c r="E1160">
        <f>Table10[[#This Row],[gross]]-Table10[[#This Row],[budget]]</f>
        <v>17966644</v>
      </c>
    </row>
    <row r="1161" spans="1:5" x14ac:dyDescent="0.3">
      <c r="A1161" t="s">
        <v>6945</v>
      </c>
      <c r="B1161">
        <v>25926543</v>
      </c>
      <c r="C1161">
        <v>8000000</v>
      </c>
      <c r="D1161">
        <v>17926543</v>
      </c>
      <c r="E1161">
        <f>Table10[[#This Row],[gross]]-Table10[[#This Row],[budget]]</f>
        <v>17926543</v>
      </c>
    </row>
    <row r="1162" spans="1:5" x14ac:dyDescent="0.3">
      <c r="A1162" t="s">
        <v>1534</v>
      </c>
      <c r="B1162">
        <v>41895491</v>
      </c>
      <c r="C1162">
        <v>24000000</v>
      </c>
      <c r="D1162">
        <v>17895491</v>
      </c>
      <c r="E1162">
        <f>Table10[[#This Row],[gross]]-Table10[[#This Row],[budget]]</f>
        <v>17895491</v>
      </c>
    </row>
    <row r="1163" spans="1:5" x14ac:dyDescent="0.3">
      <c r="A1163" t="s">
        <v>3157</v>
      </c>
      <c r="B1163">
        <v>83892374</v>
      </c>
      <c r="C1163">
        <v>66000000</v>
      </c>
      <c r="D1163">
        <v>17892374</v>
      </c>
      <c r="E1163">
        <f>Table10[[#This Row],[gross]]-Table10[[#This Row],[budget]]</f>
        <v>17892374</v>
      </c>
    </row>
    <row r="1164" spans="1:5" x14ac:dyDescent="0.3">
      <c r="A1164" t="s">
        <v>5817</v>
      </c>
      <c r="B1164">
        <v>19100000</v>
      </c>
      <c r="C1164">
        <v>1250000</v>
      </c>
      <c r="D1164">
        <v>17850000</v>
      </c>
      <c r="E1164">
        <f>Table10[[#This Row],[gross]]-Table10[[#This Row],[budget]]</f>
        <v>17850000</v>
      </c>
    </row>
    <row r="1165" spans="1:5" x14ac:dyDescent="0.3">
      <c r="A1165" t="s">
        <v>4461</v>
      </c>
      <c r="B1165">
        <v>67823573</v>
      </c>
      <c r="C1165">
        <v>50000000</v>
      </c>
      <c r="D1165">
        <v>17823573</v>
      </c>
      <c r="E1165">
        <f>Table10[[#This Row],[gross]]-Table10[[#This Row],[budget]]</f>
        <v>17823573</v>
      </c>
    </row>
    <row r="1166" spans="1:5" x14ac:dyDescent="0.3">
      <c r="A1166" t="s">
        <v>6947</v>
      </c>
      <c r="B1166">
        <v>27736779</v>
      </c>
      <c r="C1166">
        <v>10000000</v>
      </c>
      <c r="D1166">
        <v>17736779</v>
      </c>
      <c r="E1166">
        <f>Table10[[#This Row],[gross]]-Table10[[#This Row],[budget]]</f>
        <v>17736779</v>
      </c>
    </row>
    <row r="1167" spans="1:5" x14ac:dyDescent="0.3">
      <c r="A1167" t="s">
        <v>4464</v>
      </c>
      <c r="B1167">
        <v>32721635</v>
      </c>
      <c r="C1167">
        <v>15000000</v>
      </c>
      <c r="D1167">
        <v>17721635</v>
      </c>
      <c r="E1167">
        <f>Table10[[#This Row],[gross]]-Table10[[#This Row],[budget]]</f>
        <v>17721635</v>
      </c>
    </row>
    <row r="1168" spans="1:5" x14ac:dyDescent="0.3">
      <c r="A1168" t="s">
        <v>4464</v>
      </c>
      <c r="B1168">
        <v>32721635</v>
      </c>
      <c r="C1168">
        <v>15000000</v>
      </c>
      <c r="D1168">
        <v>17721635</v>
      </c>
      <c r="E1168">
        <f>Table10[[#This Row],[gross]]-Table10[[#This Row],[budget]]</f>
        <v>17721635</v>
      </c>
    </row>
    <row r="1169" spans="1:5" x14ac:dyDescent="0.3">
      <c r="A1169" t="s">
        <v>1535</v>
      </c>
      <c r="B1169">
        <v>85707116</v>
      </c>
      <c r="C1169">
        <v>68000000</v>
      </c>
      <c r="D1169">
        <v>17707116</v>
      </c>
      <c r="E1169">
        <f>Table10[[#This Row],[gross]]-Table10[[#This Row],[budget]]</f>
        <v>17707116</v>
      </c>
    </row>
    <row r="1170" spans="1:5" x14ac:dyDescent="0.3">
      <c r="A1170" t="s">
        <v>6668</v>
      </c>
      <c r="B1170">
        <v>37672350</v>
      </c>
      <c r="C1170">
        <v>20000000</v>
      </c>
      <c r="D1170">
        <v>17672350</v>
      </c>
      <c r="E1170">
        <f>Table10[[#This Row],[gross]]-Table10[[#This Row],[budget]]</f>
        <v>17672350</v>
      </c>
    </row>
    <row r="1171" spans="1:5" x14ac:dyDescent="0.3">
      <c r="A1171" t="s">
        <v>5613</v>
      </c>
      <c r="B1171">
        <v>24103594</v>
      </c>
      <c r="C1171">
        <v>6500000</v>
      </c>
      <c r="D1171">
        <v>17603594</v>
      </c>
      <c r="E1171">
        <f>Table10[[#This Row],[gross]]-Table10[[#This Row],[budget]]</f>
        <v>17603594</v>
      </c>
    </row>
    <row r="1172" spans="1:5" x14ac:dyDescent="0.3">
      <c r="A1172" t="s">
        <v>3472</v>
      </c>
      <c r="B1172">
        <v>37567440</v>
      </c>
      <c r="C1172">
        <v>20000000</v>
      </c>
      <c r="D1172">
        <v>17567440</v>
      </c>
      <c r="E1172">
        <f>Table10[[#This Row],[gross]]-Table10[[#This Row],[budget]]</f>
        <v>17567440</v>
      </c>
    </row>
    <row r="1173" spans="1:5" x14ac:dyDescent="0.3">
      <c r="A1173" t="s">
        <v>3472</v>
      </c>
      <c r="B1173">
        <v>37567440</v>
      </c>
      <c r="C1173">
        <v>20000000</v>
      </c>
      <c r="D1173">
        <v>17567440</v>
      </c>
      <c r="E1173">
        <f>Table10[[#This Row],[gross]]-Table10[[#This Row],[budget]]</f>
        <v>17567440</v>
      </c>
    </row>
    <row r="1174" spans="1:5" x14ac:dyDescent="0.3">
      <c r="A1174" t="s">
        <v>2537</v>
      </c>
      <c r="B1174">
        <v>42478175</v>
      </c>
      <c r="C1174">
        <v>25000000</v>
      </c>
      <c r="D1174">
        <v>17478175</v>
      </c>
      <c r="E1174">
        <f>Table10[[#This Row],[gross]]-Table10[[#This Row],[budget]]</f>
        <v>17478175</v>
      </c>
    </row>
    <row r="1175" spans="1:5" x14ac:dyDescent="0.3">
      <c r="A1175" t="s">
        <v>6296</v>
      </c>
      <c r="B1175">
        <v>44450000</v>
      </c>
      <c r="C1175">
        <v>27000000</v>
      </c>
      <c r="D1175">
        <v>17450000</v>
      </c>
      <c r="E1175">
        <f>Table10[[#This Row],[gross]]-Table10[[#This Row],[budget]]</f>
        <v>17450000</v>
      </c>
    </row>
    <row r="1176" spans="1:5" x14ac:dyDescent="0.3">
      <c r="A1176" t="s">
        <v>5614</v>
      </c>
      <c r="B1176">
        <v>37442180</v>
      </c>
      <c r="C1176">
        <v>20000000</v>
      </c>
      <c r="D1176">
        <v>17442180</v>
      </c>
      <c r="E1176">
        <f>Table10[[#This Row],[gross]]-Table10[[#This Row],[budget]]</f>
        <v>17442180</v>
      </c>
    </row>
    <row r="1177" spans="1:5" x14ac:dyDescent="0.3">
      <c r="A1177" t="s">
        <v>2822</v>
      </c>
      <c r="B1177">
        <v>20803237</v>
      </c>
      <c r="C1177">
        <v>3500000</v>
      </c>
      <c r="D1177">
        <v>17303237</v>
      </c>
      <c r="E1177">
        <f>Table10[[#This Row],[gross]]-Table10[[#This Row],[budget]]</f>
        <v>17303237</v>
      </c>
    </row>
    <row r="1178" spans="1:5" x14ac:dyDescent="0.3">
      <c r="A1178" t="s">
        <v>2826</v>
      </c>
      <c r="B1178">
        <v>18488314</v>
      </c>
      <c r="C1178">
        <v>1200000</v>
      </c>
      <c r="D1178">
        <v>17288314</v>
      </c>
      <c r="E1178">
        <f>Table10[[#This Row],[gross]]-Table10[[#This Row],[budget]]</f>
        <v>17288314</v>
      </c>
    </row>
    <row r="1179" spans="1:5" x14ac:dyDescent="0.3">
      <c r="A1179" t="s">
        <v>3475</v>
      </c>
      <c r="B1179">
        <v>52277485</v>
      </c>
      <c r="C1179">
        <v>35000000</v>
      </c>
      <c r="D1179">
        <v>17277485</v>
      </c>
      <c r="E1179">
        <f>Table10[[#This Row],[gross]]-Table10[[#This Row],[budget]]</f>
        <v>17277485</v>
      </c>
    </row>
    <row r="1180" spans="1:5" x14ac:dyDescent="0.3">
      <c r="A1180" t="s">
        <v>151</v>
      </c>
      <c r="B1180">
        <v>23272306</v>
      </c>
      <c r="C1180">
        <v>6000000</v>
      </c>
      <c r="D1180">
        <v>17272306</v>
      </c>
      <c r="E1180">
        <f>Table10[[#This Row],[gross]]-Table10[[#This Row],[budget]]</f>
        <v>17272306</v>
      </c>
    </row>
    <row r="1181" spans="1:5" x14ac:dyDescent="0.3">
      <c r="A1181" t="s">
        <v>5818</v>
      </c>
      <c r="B1181">
        <v>39263506</v>
      </c>
      <c r="C1181">
        <v>22000000</v>
      </c>
      <c r="D1181">
        <v>17263506</v>
      </c>
      <c r="E1181">
        <f>Table10[[#This Row],[gross]]-Table10[[#This Row],[budget]]</f>
        <v>17263506</v>
      </c>
    </row>
    <row r="1182" spans="1:5" x14ac:dyDescent="0.3">
      <c r="A1182" t="s">
        <v>712</v>
      </c>
      <c r="B1182">
        <v>21244913</v>
      </c>
      <c r="C1182">
        <v>4000000</v>
      </c>
      <c r="D1182">
        <v>17244913</v>
      </c>
      <c r="E1182">
        <f>Table10[[#This Row],[gross]]-Table10[[#This Row],[budget]]</f>
        <v>17244913</v>
      </c>
    </row>
    <row r="1183" spans="1:5" x14ac:dyDescent="0.3">
      <c r="A1183" t="s">
        <v>6536</v>
      </c>
      <c r="B1183">
        <v>82226474</v>
      </c>
      <c r="C1183">
        <v>65000000</v>
      </c>
      <c r="D1183">
        <v>17226474</v>
      </c>
      <c r="E1183">
        <f>Table10[[#This Row],[gross]]-Table10[[#This Row],[budget]]</f>
        <v>17226474</v>
      </c>
    </row>
    <row r="1184" spans="1:5" x14ac:dyDescent="0.3">
      <c r="A1184" t="s">
        <v>4467</v>
      </c>
      <c r="B1184">
        <v>45162741</v>
      </c>
      <c r="C1184">
        <v>28000000</v>
      </c>
      <c r="D1184">
        <v>17162741</v>
      </c>
      <c r="E1184">
        <f>Table10[[#This Row],[gross]]-Table10[[#This Row],[budget]]</f>
        <v>17162741</v>
      </c>
    </row>
    <row r="1185" spans="1:5" x14ac:dyDescent="0.3">
      <c r="A1185" t="s">
        <v>7092</v>
      </c>
      <c r="B1185">
        <v>18112929</v>
      </c>
      <c r="C1185">
        <v>1000000</v>
      </c>
      <c r="D1185">
        <v>17112929</v>
      </c>
      <c r="E1185">
        <f>Table10[[#This Row],[gross]]-Table10[[#This Row],[budget]]</f>
        <v>17112929</v>
      </c>
    </row>
    <row r="1186" spans="1:5" x14ac:dyDescent="0.3">
      <c r="A1186" t="s">
        <v>2829</v>
      </c>
      <c r="B1186">
        <v>19067631</v>
      </c>
      <c r="C1186">
        <v>2000000</v>
      </c>
      <c r="D1186">
        <v>17067631</v>
      </c>
      <c r="E1186">
        <f>Table10[[#This Row],[gross]]-Table10[[#This Row],[budget]]</f>
        <v>17067631</v>
      </c>
    </row>
    <row r="1187" spans="1:5" x14ac:dyDescent="0.3">
      <c r="A1187" t="s">
        <v>2235</v>
      </c>
      <c r="B1187">
        <v>77032279</v>
      </c>
      <c r="C1187">
        <v>60000000</v>
      </c>
      <c r="D1187">
        <v>17032279</v>
      </c>
      <c r="E1187">
        <f>Table10[[#This Row],[gross]]-Table10[[#This Row],[budget]]</f>
        <v>17032279</v>
      </c>
    </row>
    <row r="1188" spans="1:5" x14ac:dyDescent="0.3">
      <c r="A1188" t="s">
        <v>6123</v>
      </c>
      <c r="B1188">
        <v>57011847</v>
      </c>
      <c r="C1188">
        <v>40000000</v>
      </c>
      <c r="D1188">
        <v>17011847</v>
      </c>
      <c r="E1188">
        <f>Table10[[#This Row],[gross]]-Table10[[#This Row],[budget]]</f>
        <v>17011847</v>
      </c>
    </row>
    <row r="1189" spans="1:5" x14ac:dyDescent="0.3">
      <c r="A1189" t="s">
        <v>717</v>
      </c>
      <c r="B1189">
        <v>167007184</v>
      </c>
      <c r="C1189">
        <v>150000000</v>
      </c>
      <c r="D1189">
        <v>17007184</v>
      </c>
      <c r="E1189">
        <f>Table10[[#This Row],[gross]]-Table10[[#This Row],[budget]]</f>
        <v>17007184</v>
      </c>
    </row>
    <row r="1190" spans="1:5" x14ac:dyDescent="0.3">
      <c r="A1190" t="s">
        <v>717</v>
      </c>
      <c r="B1190">
        <v>167007184</v>
      </c>
      <c r="C1190">
        <v>150000000</v>
      </c>
      <c r="D1190">
        <v>17007184</v>
      </c>
      <c r="E1190">
        <f>Table10[[#This Row],[gross]]-Table10[[#This Row],[budget]]</f>
        <v>17007184</v>
      </c>
    </row>
    <row r="1191" spans="1:5" x14ac:dyDescent="0.3">
      <c r="A1191" t="s">
        <v>1264</v>
      </c>
      <c r="B1191">
        <v>21994911</v>
      </c>
      <c r="C1191">
        <v>5000000</v>
      </c>
      <c r="D1191">
        <v>16994911</v>
      </c>
      <c r="E1191">
        <f>Table10[[#This Row],[gross]]-Table10[[#This Row],[budget]]</f>
        <v>16994911</v>
      </c>
    </row>
    <row r="1192" spans="1:5" x14ac:dyDescent="0.3">
      <c r="A1192" t="s">
        <v>4469</v>
      </c>
      <c r="B1192">
        <v>17986000</v>
      </c>
      <c r="C1192">
        <v>1000000</v>
      </c>
      <c r="D1192">
        <v>16986000</v>
      </c>
      <c r="E1192">
        <f>Table10[[#This Row],[gross]]-Table10[[#This Row],[budget]]</f>
        <v>16986000</v>
      </c>
    </row>
    <row r="1193" spans="1:5" x14ac:dyDescent="0.3">
      <c r="A1193" t="s">
        <v>5176</v>
      </c>
      <c r="B1193">
        <v>29959436</v>
      </c>
      <c r="C1193">
        <v>13000000</v>
      </c>
      <c r="D1193">
        <v>16959436</v>
      </c>
      <c r="E1193">
        <f>Table10[[#This Row],[gross]]-Table10[[#This Row],[budget]]</f>
        <v>16959436</v>
      </c>
    </row>
    <row r="1194" spans="1:5" x14ac:dyDescent="0.3">
      <c r="A1194" t="s">
        <v>1538</v>
      </c>
      <c r="B1194">
        <v>46875468</v>
      </c>
      <c r="C1194">
        <v>30000000</v>
      </c>
      <c r="D1194">
        <v>16875468</v>
      </c>
      <c r="E1194">
        <f>Table10[[#This Row],[gross]]-Table10[[#This Row],[budget]]</f>
        <v>16875468</v>
      </c>
    </row>
    <row r="1195" spans="1:5" x14ac:dyDescent="0.3">
      <c r="A1195" t="s">
        <v>5407</v>
      </c>
      <c r="B1195">
        <v>36874745</v>
      </c>
      <c r="C1195">
        <v>20000000</v>
      </c>
      <c r="D1195">
        <v>16874745</v>
      </c>
      <c r="E1195">
        <f>Table10[[#This Row],[gross]]-Table10[[#This Row],[budget]]</f>
        <v>16874745</v>
      </c>
    </row>
    <row r="1196" spans="1:5" x14ac:dyDescent="0.3">
      <c r="A1196" t="s">
        <v>414</v>
      </c>
      <c r="B1196">
        <v>116866727</v>
      </c>
      <c r="C1196">
        <v>100000000</v>
      </c>
      <c r="D1196">
        <v>16866727</v>
      </c>
      <c r="E1196">
        <f>Table10[[#This Row],[gross]]-Table10[[#This Row],[budget]]</f>
        <v>16866727</v>
      </c>
    </row>
    <row r="1197" spans="1:5" x14ac:dyDescent="0.3">
      <c r="A1197" t="s">
        <v>2539</v>
      </c>
      <c r="B1197">
        <v>48814909</v>
      </c>
      <c r="C1197">
        <v>32000000</v>
      </c>
      <c r="D1197">
        <v>16814909</v>
      </c>
      <c r="E1197">
        <f>Table10[[#This Row],[gross]]-Table10[[#This Row],[budget]]</f>
        <v>16814909</v>
      </c>
    </row>
    <row r="1198" spans="1:5" x14ac:dyDescent="0.3">
      <c r="A1198" t="s">
        <v>5990</v>
      </c>
      <c r="B1198">
        <v>27669413</v>
      </c>
      <c r="C1198">
        <v>11000000</v>
      </c>
      <c r="D1198">
        <v>16669413</v>
      </c>
      <c r="E1198">
        <f>Table10[[#This Row],[gross]]-Table10[[#This Row],[budget]]</f>
        <v>16669413</v>
      </c>
    </row>
    <row r="1199" spans="1:5" x14ac:dyDescent="0.3">
      <c r="A1199" t="s">
        <v>7466</v>
      </c>
      <c r="B1199">
        <v>36658108</v>
      </c>
      <c r="C1199">
        <v>20000000</v>
      </c>
      <c r="D1199">
        <v>16658108</v>
      </c>
      <c r="E1199">
        <f>Table10[[#This Row],[gross]]-Table10[[#This Row],[budget]]</f>
        <v>16658108</v>
      </c>
    </row>
    <row r="1200" spans="1:5" x14ac:dyDescent="0.3">
      <c r="A1200" t="s">
        <v>1267</v>
      </c>
      <c r="B1200">
        <v>108638745</v>
      </c>
      <c r="C1200">
        <v>92000000</v>
      </c>
      <c r="D1200">
        <v>16638745</v>
      </c>
      <c r="E1200">
        <f>Table10[[#This Row],[gross]]-Table10[[#This Row],[budget]]</f>
        <v>16638745</v>
      </c>
    </row>
    <row r="1201" spans="1:5" x14ac:dyDescent="0.3">
      <c r="A1201" t="s">
        <v>2542</v>
      </c>
      <c r="B1201">
        <v>95632614</v>
      </c>
      <c r="C1201">
        <v>79000000</v>
      </c>
      <c r="D1201">
        <v>16632614</v>
      </c>
      <c r="E1201">
        <f>Table10[[#This Row],[gross]]-Table10[[#This Row],[budget]]</f>
        <v>16632614</v>
      </c>
    </row>
    <row r="1202" spans="1:5" x14ac:dyDescent="0.3">
      <c r="A1202" t="s">
        <v>7093</v>
      </c>
      <c r="B1202">
        <v>30628981</v>
      </c>
      <c r="C1202">
        <v>14000000</v>
      </c>
      <c r="D1202">
        <v>16628981</v>
      </c>
      <c r="E1202">
        <f>Table10[[#This Row],[gross]]-Table10[[#This Row],[budget]]</f>
        <v>16628981</v>
      </c>
    </row>
    <row r="1203" spans="1:5" x14ac:dyDescent="0.3">
      <c r="A1203" t="s">
        <v>1540</v>
      </c>
      <c r="B1203">
        <v>41597830</v>
      </c>
      <c r="C1203">
        <v>25000000</v>
      </c>
      <c r="D1203">
        <v>16597830</v>
      </c>
      <c r="E1203">
        <f>Table10[[#This Row],[gross]]-Table10[[#This Row],[budget]]</f>
        <v>16597830</v>
      </c>
    </row>
    <row r="1204" spans="1:5" x14ac:dyDescent="0.3">
      <c r="A1204" t="s">
        <v>5820</v>
      </c>
      <c r="B1204">
        <v>31585300</v>
      </c>
      <c r="C1204">
        <v>15000000</v>
      </c>
      <c r="D1204">
        <v>16585300</v>
      </c>
      <c r="E1204">
        <f>Table10[[#This Row],[gross]]-Table10[[#This Row],[budget]]</f>
        <v>16585300</v>
      </c>
    </row>
    <row r="1205" spans="1:5" x14ac:dyDescent="0.3">
      <c r="A1205" t="s">
        <v>7179</v>
      </c>
      <c r="B1205">
        <v>26583369</v>
      </c>
      <c r="C1205">
        <v>10000000</v>
      </c>
      <c r="D1205">
        <v>16583369</v>
      </c>
      <c r="E1205">
        <f>Table10[[#This Row],[gross]]-Table10[[#This Row],[budget]]</f>
        <v>16583369</v>
      </c>
    </row>
    <row r="1206" spans="1:5" x14ac:dyDescent="0.3">
      <c r="A1206" t="s">
        <v>216</v>
      </c>
      <c r="B1206">
        <v>25530884</v>
      </c>
      <c r="C1206">
        <v>9000000</v>
      </c>
      <c r="D1206">
        <v>16530884</v>
      </c>
      <c r="E1206">
        <f>Table10[[#This Row],[gross]]-Table10[[#This Row],[budget]]</f>
        <v>16530884</v>
      </c>
    </row>
    <row r="1207" spans="1:5" x14ac:dyDescent="0.3">
      <c r="A1207" t="s">
        <v>7094</v>
      </c>
      <c r="B1207">
        <v>64505912</v>
      </c>
      <c r="C1207">
        <v>48000000</v>
      </c>
      <c r="D1207">
        <v>16505912</v>
      </c>
      <c r="E1207">
        <f>Table10[[#This Row],[gross]]-Table10[[#This Row],[budget]]</f>
        <v>16505912</v>
      </c>
    </row>
    <row r="1208" spans="1:5" x14ac:dyDescent="0.3">
      <c r="A1208" t="s">
        <v>1977</v>
      </c>
      <c r="B1208">
        <v>21501098</v>
      </c>
      <c r="C1208">
        <v>5000000</v>
      </c>
      <c r="D1208">
        <v>16501098</v>
      </c>
      <c r="E1208">
        <f>Table10[[#This Row],[gross]]-Table10[[#This Row],[budget]]</f>
        <v>16501098</v>
      </c>
    </row>
    <row r="1209" spans="1:5" x14ac:dyDescent="0.3">
      <c r="A1209" t="s">
        <v>6125</v>
      </c>
      <c r="B1209">
        <v>17000000</v>
      </c>
      <c r="C1209">
        <v>500000</v>
      </c>
      <c r="D1209">
        <v>16500000</v>
      </c>
      <c r="E1209">
        <f>Table10[[#This Row],[gross]]-Table10[[#This Row],[budget]]</f>
        <v>16500000</v>
      </c>
    </row>
    <row r="1210" spans="1:5" x14ac:dyDescent="0.3">
      <c r="A1210" t="s">
        <v>419</v>
      </c>
      <c r="B1210">
        <v>70496802</v>
      </c>
      <c r="C1210">
        <v>54000000</v>
      </c>
      <c r="D1210">
        <v>16496802</v>
      </c>
      <c r="E1210">
        <f>Table10[[#This Row],[gross]]-Table10[[#This Row],[budget]]</f>
        <v>16496802</v>
      </c>
    </row>
    <row r="1211" spans="1:5" x14ac:dyDescent="0.3">
      <c r="A1211" t="s">
        <v>6126</v>
      </c>
      <c r="B1211">
        <v>19472057</v>
      </c>
      <c r="C1211">
        <v>3000000</v>
      </c>
      <c r="D1211">
        <v>16472057</v>
      </c>
      <c r="E1211">
        <f>Table10[[#This Row],[gross]]-Table10[[#This Row],[budget]]</f>
        <v>16472057</v>
      </c>
    </row>
    <row r="1212" spans="1:5" x14ac:dyDescent="0.3">
      <c r="A1212" t="s">
        <v>1542</v>
      </c>
      <c r="B1212">
        <v>31471430</v>
      </c>
      <c r="C1212">
        <v>15000000</v>
      </c>
      <c r="D1212">
        <v>16471430</v>
      </c>
      <c r="E1212">
        <f>Table10[[#This Row],[gross]]-Table10[[#This Row],[budget]]</f>
        <v>16471430</v>
      </c>
    </row>
    <row r="1213" spans="1:5" x14ac:dyDescent="0.3">
      <c r="A1213" t="s">
        <v>6669</v>
      </c>
      <c r="B1213">
        <v>28435406</v>
      </c>
      <c r="C1213">
        <v>12000000</v>
      </c>
      <c r="D1213">
        <v>16435406</v>
      </c>
      <c r="E1213">
        <f>Table10[[#This Row],[gross]]-Table10[[#This Row],[budget]]</f>
        <v>16435406</v>
      </c>
    </row>
    <row r="1214" spans="1:5" x14ac:dyDescent="0.3">
      <c r="A1214" t="s">
        <v>6841</v>
      </c>
      <c r="B1214">
        <v>19170001</v>
      </c>
      <c r="C1214">
        <v>2800000</v>
      </c>
      <c r="D1214">
        <v>16370001</v>
      </c>
      <c r="E1214">
        <f>Table10[[#This Row],[gross]]-Table10[[#This Row],[budget]]</f>
        <v>16370001</v>
      </c>
    </row>
    <row r="1215" spans="1:5" x14ac:dyDescent="0.3">
      <c r="A1215" t="s">
        <v>5821</v>
      </c>
      <c r="B1215">
        <v>22235901</v>
      </c>
      <c r="C1215">
        <v>6000000</v>
      </c>
      <c r="D1215">
        <v>16235901</v>
      </c>
      <c r="E1215">
        <f>Table10[[#This Row],[gross]]-Table10[[#This Row],[budget]]</f>
        <v>16235901</v>
      </c>
    </row>
    <row r="1216" spans="1:5" x14ac:dyDescent="0.3">
      <c r="A1216" t="s">
        <v>2830</v>
      </c>
      <c r="B1216">
        <v>39235088</v>
      </c>
      <c r="C1216">
        <v>23000000</v>
      </c>
      <c r="D1216">
        <v>16235088</v>
      </c>
      <c r="E1216">
        <f>Table10[[#This Row],[gross]]-Table10[[#This Row],[budget]]</f>
        <v>16235088</v>
      </c>
    </row>
    <row r="1217" spans="1:5" x14ac:dyDescent="0.3">
      <c r="A1217" t="s">
        <v>5823</v>
      </c>
      <c r="B1217">
        <v>21197315</v>
      </c>
      <c r="C1217">
        <v>5000000</v>
      </c>
      <c r="D1217">
        <v>16197315</v>
      </c>
      <c r="E1217">
        <f>Table10[[#This Row],[gross]]-Table10[[#This Row],[budget]]</f>
        <v>16197315</v>
      </c>
    </row>
    <row r="1218" spans="1:5" x14ac:dyDescent="0.3">
      <c r="A1218" t="s">
        <v>6758</v>
      </c>
      <c r="B1218">
        <v>19184015</v>
      </c>
      <c r="C1218">
        <v>3000000</v>
      </c>
      <c r="D1218">
        <v>16184015</v>
      </c>
      <c r="E1218">
        <f>Table10[[#This Row],[gross]]-Table10[[#This Row],[budget]]</f>
        <v>16184015</v>
      </c>
    </row>
    <row r="1219" spans="1:5" x14ac:dyDescent="0.3">
      <c r="A1219" t="s">
        <v>6419</v>
      </c>
      <c r="B1219">
        <v>131144183</v>
      </c>
      <c r="C1219">
        <v>115000000</v>
      </c>
      <c r="D1219">
        <v>16144183</v>
      </c>
      <c r="E1219">
        <f>Table10[[#This Row],[gross]]-Table10[[#This Row],[budget]]</f>
        <v>16144183</v>
      </c>
    </row>
    <row r="1220" spans="1:5" x14ac:dyDescent="0.3">
      <c r="A1220" t="s">
        <v>4106</v>
      </c>
      <c r="B1220">
        <v>26589953</v>
      </c>
      <c r="C1220">
        <v>10500000</v>
      </c>
      <c r="D1220">
        <v>16089953</v>
      </c>
      <c r="E1220">
        <f>Table10[[#This Row],[gross]]-Table10[[#This Row],[budget]]</f>
        <v>16089953</v>
      </c>
    </row>
    <row r="1221" spans="1:5" x14ac:dyDescent="0.3">
      <c r="A1221" t="s">
        <v>5825</v>
      </c>
      <c r="B1221">
        <v>41067398</v>
      </c>
      <c r="C1221">
        <v>25000000</v>
      </c>
      <c r="D1221">
        <v>16067398</v>
      </c>
      <c r="E1221">
        <f>Table10[[#This Row],[gross]]-Table10[[#This Row],[budget]]</f>
        <v>16067398</v>
      </c>
    </row>
    <row r="1222" spans="1:5" x14ac:dyDescent="0.3">
      <c r="A1222" t="s">
        <v>5408</v>
      </c>
      <c r="B1222">
        <v>35033759</v>
      </c>
      <c r="C1222">
        <v>19000000</v>
      </c>
      <c r="D1222">
        <v>16033759</v>
      </c>
      <c r="E1222">
        <f>Table10[[#This Row],[gross]]-Table10[[#This Row],[budget]]</f>
        <v>16033759</v>
      </c>
    </row>
    <row r="1223" spans="1:5" x14ac:dyDescent="0.3">
      <c r="A1223" t="s">
        <v>7213</v>
      </c>
      <c r="B1223">
        <v>66002004</v>
      </c>
      <c r="C1223">
        <v>50000000</v>
      </c>
      <c r="D1223">
        <v>16002004</v>
      </c>
      <c r="E1223">
        <f>Table10[[#This Row],[gross]]-Table10[[#This Row],[budget]]</f>
        <v>16002004</v>
      </c>
    </row>
    <row r="1224" spans="1:5" x14ac:dyDescent="0.3">
      <c r="A1224" t="s">
        <v>3775</v>
      </c>
      <c r="B1224">
        <v>25000000</v>
      </c>
      <c r="C1224">
        <v>9000000</v>
      </c>
      <c r="D1224">
        <v>16000000</v>
      </c>
      <c r="E1224">
        <f>Table10[[#This Row],[gross]]-Table10[[#This Row],[budget]]</f>
        <v>16000000</v>
      </c>
    </row>
    <row r="1225" spans="1:5" x14ac:dyDescent="0.3">
      <c r="A1225" t="s">
        <v>6297</v>
      </c>
      <c r="B1225">
        <v>35990505</v>
      </c>
      <c r="C1225">
        <v>20000000</v>
      </c>
      <c r="D1225">
        <v>15990505</v>
      </c>
      <c r="E1225">
        <f>Table10[[#This Row],[gross]]-Table10[[#This Row],[budget]]</f>
        <v>15990505</v>
      </c>
    </row>
    <row r="1226" spans="1:5" x14ac:dyDescent="0.3">
      <c r="A1226" t="s">
        <v>7254</v>
      </c>
      <c r="B1226">
        <v>39989008</v>
      </c>
      <c r="C1226">
        <v>24000000</v>
      </c>
      <c r="D1226">
        <v>15989008</v>
      </c>
      <c r="E1226">
        <f>Table10[[#This Row],[gross]]-Table10[[#This Row],[budget]]</f>
        <v>15989008</v>
      </c>
    </row>
    <row r="1227" spans="1:5" x14ac:dyDescent="0.3">
      <c r="A1227" t="s">
        <v>6127</v>
      </c>
      <c r="B1227">
        <v>28972187</v>
      </c>
      <c r="C1227">
        <v>13000000</v>
      </c>
      <c r="D1227">
        <v>15972187</v>
      </c>
      <c r="E1227">
        <f>Table10[[#This Row],[gross]]-Table10[[#This Row],[budget]]</f>
        <v>15972187</v>
      </c>
    </row>
    <row r="1228" spans="1:5" x14ac:dyDescent="0.3">
      <c r="A1228" t="s">
        <v>3159</v>
      </c>
      <c r="B1228">
        <v>27829874</v>
      </c>
      <c r="C1228">
        <v>12000000</v>
      </c>
      <c r="D1228">
        <v>15829874</v>
      </c>
      <c r="E1228">
        <f>Table10[[#This Row],[gross]]-Table10[[#This Row],[budget]]</f>
        <v>15829874</v>
      </c>
    </row>
    <row r="1229" spans="1:5" x14ac:dyDescent="0.3">
      <c r="A1229" t="s">
        <v>3778</v>
      </c>
      <c r="B1229">
        <v>22800000</v>
      </c>
      <c r="C1229">
        <v>7000000</v>
      </c>
      <c r="D1229">
        <v>15800000</v>
      </c>
      <c r="E1229">
        <f>Table10[[#This Row],[gross]]-Table10[[#This Row],[budget]]</f>
        <v>15800000</v>
      </c>
    </row>
    <row r="1230" spans="1:5" x14ac:dyDescent="0.3">
      <c r="A1230" t="s">
        <v>6538</v>
      </c>
      <c r="B1230">
        <v>60786269</v>
      </c>
      <c r="C1230">
        <v>45000000</v>
      </c>
      <c r="D1230">
        <v>15786269</v>
      </c>
      <c r="E1230">
        <f>Table10[[#This Row],[gross]]-Table10[[#This Row],[budget]]</f>
        <v>15786269</v>
      </c>
    </row>
    <row r="1231" spans="1:5" x14ac:dyDescent="0.3">
      <c r="A1231" t="s">
        <v>7478</v>
      </c>
      <c r="B1231">
        <v>20773070</v>
      </c>
      <c r="C1231">
        <v>5000000</v>
      </c>
      <c r="D1231">
        <v>15773070</v>
      </c>
      <c r="E1231">
        <f>Table10[[#This Row],[gross]]-Table10[[#This Row],[budget]]</f>
        <v>15773070</v>
      </c>
    </row>
    <row r="1232" spans="1:5" x14ac:dyDescent="0.3">
      <c r="A1232" t="s">
        <v>4108</v>
      </c>
      <c r="B1232">
        <v>75764085</v>
      </c>
      <c r="C1232">
        <v>60000000</v>
      </c>
      <c r="D1232">
        <v>15764085</v>
      </c>
      <c r="E1232">
        <f>Table10[[#This Row],[gross]]-Table10[[#This Row],[budget]]</f>
        <v>15764085</v>
      </c>
    </row>
    <row r="1233" spans="1:5" x14ac:dyDescent="0.3">
      <c r="A1233" t="s">
        <v>2545</v>
      </c>
      <c r="B1233">
        <v>20733485</v>
      </c>
      <c r="C1233">
        <v>5000000</v>
      </c>
      <c r="D1233">
        <v>15733485</v>
      </c>
      <c r="E1233">
        <f>Table10[[#This Row],[gross]]-Table10[[#This Row],[budget]]</f>
        <v>15733485</v>
      </c>
    </row>
    <row r="1234" spans="1:5" x14ac:dyDescent="0.3">
      <c r="A1234" t="s">
        <v>5409</v>
      </c>
      <c r="B1234">
        <v>39687528</v>
      </c>
      <c r="C1234">
        <v>24000000</v>
      </c>
      <c r="D1234">
        <v>15687528</v>
      </c>
      <c r="E1234">
        <f>Table10[[#This Row],[gross]]-Table10[[#This Row],[budget]]</f>
        <v>15687528</v>
      </c>
    </row>
    <row r="1235" spans="1:5" x14ac:dyDescent="0.3">
      <c r="A1235" t="s">
        <v>4472</v>
      </c>
      <c r="B1235">
        <v>45645204</v>
      </c>
      <c r="C1235">
        <v>30000000</v>
      </c>
      <c r="D1235">
        <v>15645204</v>
      </c>
      <c r="E1235">
        <f>Table10[[#This Row],[gross]]-Table10[[#This Row],[budget]]</f>
        <v>15645204</v>
      </c>
    </row>
    <row r="1236" spans="1:5" x14ac:dyDescent="0.3">
      <c r="A1236" t="s">
        <v>4474</v>
      </c>
      <c r="B1236">
        <v>75638743</v>
      </c>
      <c r="C1236">
        <v>60000000</v>
      </c>
      <c r="D1236">
        <v>15638743</v>
      </c>
      <c r="E1236">
        <f>Table10[[#This Row],[gross]]-Table10[[#This Row],[budget]]</f>
        <v>15638743</v>
      </c>
    </row>
    <row r="1237" spans="1:5" x14ac:dyDescent="0.3">
      <c r="A1237" t="s">
        <v>866</v>
      </c>
      <c r="B1237">
        <v>23618786</v>
      </c>
      <c r="C1237">
        <v>8000000</v>
      </c>
      <c r="D1237">
        <v>15618786</v>
      </c>
      <c r="E1237">
        <f>Table10[[#This Row],[gross]]-Table10[[#This Row],[budget]]</f>
        <v>15618786</v>
      </c>
    </row>
    <row r="1238" spans="1:5" x14ac:dyDescent="0.3">
      <c r="A1238" t="s">
        <v>2547</v>
      </c>
      <c r="B1238">
        <v>25600000</v>
      </c>
      <c r="C1238">
        <v>10000000</v>
      </c>
      <c r="D1238">
        <v>15600000</v>
      </c>
      <c r="E1238">
        <f>Table10[[#This Row],[gross]]-Table10[[#This Row],[budget]]</f>
        <v>15600000</v>
      </c>
    </row>
    <row r="1239" spans="1:5" x14ac:dyDescent="0.3">
      <c r="A1239" t="s">
        <v>5411</v>
      </c>
      <c r="B1239">
        <v>35596227</v>
      </c>
      <c r="C1239">
        <v>20000000</v>
      </c>
      <c r="D1239">
        <v>15596227</v>
      </c>
      <c r="E1239">
        <f>Table10[[#This Row],[gross]]-Table10[[#This Row],[budget]]</f>
        <v>15596227</v>
      </c>
    </row>
    <row r="1240" spans="1:5" x14ac:dyDescent="0.3">
      <c r="A1240" t="s">
        <v>1772</v>
      </c>
      <c r="B1240">
        <v>36581633</v>
      </c>
      <c r="C1240">
        <v>21000000</v>
      </c>
      <c r="D1240">
        <v>15581633</v>
      </c>
      <c r="E1240">
        <f>Table10[[#This Row],[gross]]-Table10[[#This Row],[budget]]</f>
        <v>15581633</v>
      </c>
    </row>
    <row r="1241" spans="1:5" x14ac:dyDescent="0.3">
      <c r="A1241" t="s">
        <v>5413</v>
      </c>
      <c r="B1241">
        <v>45542421</v>
      </c>
      <c r="C1241">
        <v>30000000</v>
      </c>
      <c r="D1241">
        <v>15542421</v>
      </c>
      <c r="E1241">
        <f>Table10[[#This Row],[gross]]-Table10[[#This Row],[budget]]</f>
        <v>15542421</v>
      </c>
    </row>
    <row r="1242" spans="1:5" x14ac:dyDescent="0.3">
      <c r="A1242" t="s">
        <v>5178</v>
      </c>
      <c r="B1242">
        <v>125531634</v>
      </c>
      <c r="C1242">
        <v>110000000</v>
      </c>
      <c r="D1242">
        <v>15531634</v>
      </c>
      <c r="E1242">
        <f>Table10[[#This Row],[gross]]-Table10[[#This Row],[budget]]</f>
        <v>15531634</v>
      </c>
    </row>
    <row r="1243" spans="1:5" x14ac:dyDescent="0.3">
      <c r="A1243" t="s">
        <v>719</v>
      </c>
      <c r="B1243">
        <v>24530513</v>
      </c>
      <c r="C1243">
        <v>9000000</v>
      </c>
      <c r="D1243">
        <v>15530513</v>
      </c>
      <c r="E1243">
        <f>Table10[[#This Row],[gross]]-Table10[[#This Row],[budget]]</f>
        <v>15530513</v>
      </c>
    </row>
    <row r="1244" spans="1:5" x14ac:dyDescent="0.3">
      <c r="A1244" t="s">
        <v>6421</v>
      </c>
      <c r="B1244">
        <v>28501605</v>
      </c>
      <c r="C1244">
        <v>13000000</v>
      </c>
      <c r="D1244">
        <v>15501605</v>
      </c>
      <c r="E1244">
        <f>Table10[[#This Row],[gross]]-Table10[[#This Row],[budget]]</f>
        <v>15501605</v>
      </c>
    </row>
    <row r="1245" spans="1:5" x14ac:dyDescent="0.3">
      <c r="A1245" t="s">
        <v>6128</v>
      </c>
      <c r="B1245">
        <v>25464480</v>
      </c>
      <c r="C1245">
        <v>10000000</v>
      </c>
      <c r="D1245">
        <v>15464480</v>
      </c>
      <c r="E1245">
        <f>Table10[[#This Row],[gross]]-Table10[[#This Row],[budget]]</f>
        <v>15464480</v>
      </c>
    </row>
    <row r="1246" spans="1:5" x14ac:dyDescent="0.3">
      <c r="A1246" t="s">
        <v>4111</v>
      </c>
      <c r="B1246">
        <v>35422828</v>
      </c>
      <c r="C1246">
        <v>20000000</v>
      </c>
      <c r="D1246">
        <v>15422828</v>
      </c>
      <c r="E1246">
        <f>Table10[[#This Row],[gross]]-Table10[[#This Row],[budget]]</f>
        <v>15422828</v>
      </c>
    </row>
    <row r="1247" spans="1:5" x14ac:dyDescent="0.3">
      <c r="A1247" t="s">
        <v>2832</v>
      </c>
      <c r="B1247">
        <v>38119483</v>
      </c>
      <c r="C1247">
        <v>22700000</v>
      </c>
      <c r="D1247">
        <v>15419483</v>
      </c>
      <c r="E1247">
        <f>Table10[[#This Row],[gross]]-Table10[[#This Row],[budget]]</f>
        <v>15419483</v>
      </c>
    </row>
    <row r="1248" spans="1:5" x14ac:dyDescent="0.3">
      <c r="A1248" t="s">
        <v>2237</v>
      </c>
      <c r="B1248">
        <v>33404871</v>
      </c>
      <c r="C1248">
        <v>18000000</v>
      </c>
      <c r="D1248">
        <v>15404871</v>
      </c>
      <c r="E1248">
        <f>Table10[[#This Row],[gross]]-Table10[[#This Row],[budget]]</f>
        <v>15404871</v>
      </c>
    </row>
    <row r="1249" spans="1:5" x14ac:dyDescent="0.3">
      <c r="A1249" t="s">
        <v>6761</v>
      </c>
      <c r="B1249">
        <v>28399192</v>
      </c>
      <c r="C1249">
        <v>13000000</v>
      </c>
      <c r="D1249">
        <v>15399192</v>
      </c>
      <c r="E1249">
        <f>Table10[[#This Row],[gross]]-Table10[[#This Row],[budget]]</f>
        <v>15399192</v>
      </c>
    </row>
    <row r="1250" spans="1:5" x14ac:dyDescent="0.3">
      <c r="A1250" t="s">
        <v>4826</v>
      </c>
      <c r="B1250">
        <v>75370763</v>
      </c>
      <c r="C1250">
        <v>60000000</v>
      </c>
      <c r="D1250">
        <v>15370763</v>
      </c>
      <c r="E1250">
        <f>Table10[[#This Row],[gross]]-Table10[[#This Row],[budget]]</f>
        <v>15370763</v>
      </c>
    </row>
    <row r="1251" spans="1:5" x14ac:dyDescent="0.3">
      <c r="A1251" t="s">
        <v>4828</v>
      </c>
      <c r="B1251">
        <v>25339117</v>
      </c>
      <c r="C1251">
        <v>10000000</v>
      </c>
      <c r="D1251">
        <v>15339117</v>
      </c>
      <c r="E1251">
        <f>Table10[[#This Row],[gross]]-Table10[[#This Row],[budget]]</f>
        <v>15339117</v>
      </c>
    </row>
    <row r="1252" spans="1:5" x14ac:dyDescent="0.3">
      <c r="A1252" t="s">
        <v>4831</v>
      </c>
      <c r="B1252">
        <v>125332007</v>
      </c>
      <c r="C1252">
        <v>110000000</v>
      </c>
      <c r="D1252">
        <v>15332007</v>
      </c>
      <c r="E1252">
        <f>Table10[[#This Row],[gross]]-Table10[[#This Row],[budget]]</f>
        <v>15332007</v>
      </c>
    </row>
    <row r="1253" spans="1:5" x14ac:dyDescent="0.3">
      <c r="A1253" t="s">
        <v>1271</v>
      </c>
      <c r="B1253">
        <v>27281507</v>
      </c>
      <c r="C1253">
        <v>12000000</v>
      </c>
      <c r="D1253">
        <v>15281507</v>
      </c>
      <c r="E1253">
        <f>Table10[[#This Row],[gross]]-Table10[[#This Row],[budget]]</f>
        <v>15281507</v>
      </c>
    </row>
    <row r="1254" spans="1:5" x14ac:dyDescent="0.3">
      <c r="A1254" t="s">
        <v>1276</v>
      </c>
      <c r="B1254">
        <v>75280058</v>
      </c>
      <c r="C1254">
        <v>60000000</v>
      </c>
      <c r="D1254">
        <v>15280058</v>
      </c>
      <c r="E1254">
        <f>Table10[[#This Row],[gross]]-Table10[[#This Row],[budget]]</f>
        <v>15280058</v>
      </c>
    </row>
    <row r="1255" spans="1:5" x14ac:dyDescent="0.3">
      <c r="A1255" t="s">
        <v>7390</v>
      </c>
      <c r="B1255">
        <v>30259652</v>
      </c>
      <c r="C1255">
        <v>15000000</v>
      </c>
      <c r="D1255">
        <v>15259652</v>
      </c>
      <c r="E1255">
        <f>Table10[[#This Row],[gross]]-Table10[[#This Row],[budget]]</f>
        <v>15259652</v>
      </c>
    </row>
    <row r="1256" spans="1:5" x14ac:dyDescent="0.3">
      <c r="A1256" t="s">
        <v>2238</v>
      </c>
      <c r="B1256">
        <v>165230261</v>
      </c>
      <c r="C1256">
        <v>150000000</v>
      </c>
      <c r="D1256">
        <v>15230261</v>
      </c>
      <c r="E1256">
        <f>Table10[[#This Row],[gross]]-Table10[[#This Row],[budget]]</f>
        <v>15230261</v>
      </c>
    </row>
    <row r="1257" spans="1:5" x14ac:dyDescent="0.3">
      <c r="A1257" t="s">
        <v>1543</v>
      </c>
      <c r="B1257">
        <v>30226144</v>
      </c>
      <c r="C1257">
        <v>15000000</v>
      </c>
      <c r="D1257">
        <v>15226144</v>
      </c>
      <c r="E1257">
        <f>Table10[[#This Row],[gross]]-Table10[[#This Row],[budget]]</f>
        <v>15226144</v>
      </c>
    </row>
    <row r="1258" spans="1:5" x14ac:dyDescent="0.3">
      <c r="A1258" t="s">
        <v>564</v>
      </c>
      <c r="B1258">
        <v>40218903</v>
      </c>
      <c r="C1258">
        <v>25000000</v>
      </c>
      <c r="D1258">
        <v>15218903</v>
      </c>
      <c r="E1258">
        <f>Table10[[#This Row],[gross]]-Table10[[#This Row],[budget]]</f>
        <v>15218903</v>
      </c>
    </row>
    <row r="1259" spans="1:5" x14ac:dyDescent="0.3">
      <c r="A1259" t="s">
        <v>1774</v>
      </c>
      <c r="B1259">
        <v>16097842</v>
      </c>
      <c r="C1259">
        <v>900000</v>
      </c>
      <c r="D1259">
        <v>15197842</v>
      </c>
      <c r="E1259">
        <f>Table10[[#This Row],[gross]]-Table10[[#This Row],[budget]]</f>
        <v>15197842</v>
      </c>
    </row>
    <row r="1260" spans="1:5" x14ac:dyDescent="0.3">
      <c r="A1260" t="s">
        <v>1278</v>
      </c>
      <c r="B1260">
        <v>48169908</v>
      </c>
      <c r="C1260">
        <v>33000000</v>
      </c>
      <c r="D1260">
        <v>15169908</v>
      </c>
      <c r="E1260">
        <f>Table10[[#This Row],[gross]]-Table10[[#This Row],[budget]]</f>
        <v>15169908</v>
      </c>
    </row>
    <row r="1261" spans="1:5" x14ac:dyDescent="0.3">
      <c r="A1261" t="s">
        <v>4114</v>
      </c>
      <c r="B1261">
        <v>30127963</v>
      </c>
      <c r="C1261">
        <v>15000000</v>
      </c>
      <c r="D1261">
        <v>15127963</v>
      </c>
      <c r="E1261">
        <f>Table10[[#This Row],[gross]]-Table10[[#This Row],[budget]]</f>
        <v>15127963</v>
      </c>
    </row>
    <row r="1262" spans="1:5" x14ac:dyDescent="0.3">
      <c r="A1262" t="s">
        <v>6670</v>
      </c>
      <c r="B1262">
        <v>30102717</v>
      </c>
      <c r="C1262">
        <v>15000000</v>
      </c>
      <c r="D1262">
        <v>15102717</v>
      </c>
      <c r="E1262">
        <f>Table10[[#This Row],[gross]]-Table10[[#This Row],[budget]]</f>
        <v>15102717</v>
      </c>
    </row>
    <row r="1263" spans="1:5" x14ac:dyDescent="0.3">
      <c r="A1263" t="s">
        <v>5414</v>
      </c>
      <c r="B1263">
        <v>43097652</v>
      </c>
      <c r="C1263">
        <v>28000000</v>
      </c>
      <c r="D1263">
        <v>15097652</v>
      </c>
      <c r="E1263">
        <f>Table10[[#This Row],[gross]]-Table10[[#This Row],[budget]]</f>
        <v>15097652</v>
      </c>
    </row>
    <row r="1264" spans="1:5" x14ac:dyDescent="0.3">
      <c r="A1264" t="s">
        <v>4477</v>
      </c>
      <c r="B1264">
        <v>77086030</v>
      </c>
      <c r="C1264">
        <v>62000000</v>
      </c>
      <c r="D1264">
        <v>15086030</v>
      </c>
      <c r="E1264">
        <f>Table10[[#This Row],[gross]]-Table10[[#This Row],[budget]]</f>
        <v>15086030</v>
      </c>
    </row>
    <row r="1265" spans="1:5" x14ac:dyDescent="0.3">
      <c r="A1265" t="s">
        <v>5180</v>
      </c>
      <c r="B1265">
        <v>21005329</v>
      </c>
      <c r="C1265">
        <v>6000000</v>
      </c>
      <c r="D1265">
        <v>15005329</v>
      </c>
      <c r="E1265">
        <f>Table10[[#This Row],[gross]]-Table10[[#This Row],[budget]]</f>
        <v>15005329</v>
      </c>
    </row>
    <row r="1266" spans="1:5" x14ac:dyDescent="0.3">
      <c r="A1266" t="s">
        <v>6948</v>
      </c>
      <c r="B1266">
        <v>54967359</v>
      </c>
      <c r="C1266">
        <v>40000000</v>
      </c>
      <c r="D1266">
        <v>14967359</v>
      </c>
      <c r="E1266">
        <f>Table10[[#This Row],[gross]]-Table10[[#This Row],[budget]]</f>
        <v>14967359</v>
      </c>
    </row>
    <row r="1267" spans="1:5" x14ac:dyDescent="0.3">
      <c r="A1267" t="s">
        <v>2240</v>
      </c>
      <c r="B1267">
        <v>16067035</v>
      </c>
      <c r="C1267">
        <v>1100000</v>
      </c>
      <c r="D1267">
        <v>14967035</v>
      </c>
      <c r="E1267">
        <f>Table10[[#This Row],[gross]]-Table10[[#This Row],[budget]]</f>
        <v>14967035</v>
      </c>
    </row>
    <row r="1268" spans="1:5" x14ac:dyDescent="0.3">
      <c r="A1268" t="s">
        <v>566</v>
      </c>
      <c r="B1268">
        <v>60962878</v>
      </c>
      <c r="C1268">
        <v>46000000</v>
      </c>
      <c r="D1268">
        <v>14962878</v>
      </c>
      <c r="E1268">
        <f>Table10[[#This Row],[gross]]-Table10[[#This Row],[budget]]</f>
        <v>14962878</v>
      </c>
    </row>
    <row r="1269" spans="1:5" x14ac:dyDescent="0.3">
      <c r="A1269" t="s">
        <v>1280</v>
      </c>
      <c r="B1269">
        <v>69951824</v>
      </c>
      <c r="C1269">
        <v>55000000</v>
      </c>
      <c r="D1269">
        <v>14951824</v>
      </c>
      <c r="E1269">
        <f>Table10[[#This Row],[gross]]-Table10[[#This Row],[budget]]</f>
        <v>14951824</v>
      </c>
    </row>
    <row r="1270" spans="1:5" x14ac:dyDescent="0.3">
      <c r="A1270" t="s">
        <v>2550</v>
      </c>
      <c r="B1270">
        <v>92930005</v>
      </c>
      <c r="C1270">
        <v>78000000</v>
      </c>
      <c r="D1270">
        <v>14930005</v>
      </c>
      <c r="E1270">
        <f>Table10[[#This Row],[gross]]-Table10[[#This Row],[budget]]</f>
        <v>14930005</v>
      </c>
    </row>
    <row r="1271" spans="1:5" x14ac:dyDescent="0.3">
      <c r="A1271" t="s">
        <v>6949</v>
      </c>
      <c r="B1271">
        <v>39880476</v>
      </c>
      <c r="C1271">
        <v>25000000</v>
      </c>
      <c r="D1271">
        <v>14880476</v>
      </c>
      <c r="E1271">
        <f>Table10[[#This Row],[gross]]-Table10[[#This Row],[budget]]</f>
        <v>14880476</v>
      </c>
    </row>
    <row r="1272" spans="1:5" x14ac:dyDescent="0.3">
      <c r="A1272" t="s">
        <v>569</v>
      </c>
      <c r="B1272">
        <v>30857814</v>
      </c>
      <c r="C1272">
        <v>16000000</v>
      </c>
      <c r="D1272">
        <v>14857814</v>
      </c>
      <c r="E1272">
        <f>Table10[[#This Row],[gross]]-Table10[[#This Row],[budget]]</f>
        <v>14857814</v>
      </c>
    </row>
    <row r="1273" spans="1:5" x14ac:dyDescent="0.3">
      <c r="A1273" t="s">
        <v>3476</v>
      </c>
      <c r="B1273">
        <v>94822707</v>
      </c>
      <c r="C1273">
        <v>80000000</v>
      </c>
      <c r="D1273">
        <v>14822707</v>
      </c>
      <c r="E1273">
        <f>Table10[[#This Row],[gross]]-Table10[[#This Row],[budget]]</f>
        <v>14822707</v>
      </c>
    </row>
    <row r="1274" spans="1:5" x14ac:dyDescent="0.3">
      <c r="A1274" t="s">
        <v>1546</v>
      </c>
      <c r="B1274">
        <v>20772796</v>
      </c>
      <c r="C1274">
        <v>6000000</v>
      </c>
      <c r="D1274">
        <v>14772796</v>
      </c>
      <c r="E1274">
        <f>Table10[[#This Row],[gross]]-Table10[[#This Row],[budget]]</f>
        <v>14772796</v>
      </c>
    </row>
    <row r="1275" spans="1:5" x14ac:dyDescent="0.3">
      <c r="A1275" t="s">
        <v>6671</v>
      </c>
      <c r="B1275">
        <v>15180000</v>
      </c>
      <c r="C1275">
        <v>500000</v>
      </c>
      <c r="D1275">
        <v>14680000</v>
      </c>
      <c r="E1275">
        <f>Table10[[#This Row],[gross]]-Table10[[#This Row],[budget]]</f>
        <v>14680000</v>
      </c>
    </row>
    <row r="1276" spans="1:5" x14ac:dyDescent="0.3">
      <c r="A1276" t="s">
        <v>4116</v>
      </c>
      <c r="B1276">
        <v>75573300</v>
      </c>
      <c r="C1276">
        <v>61000000</v>
      </c>
      <c r="D1276">
        <v>14573300</v>
      </c>
      <c r="E1276">
        <f>Table10[[#This Row],[gross]]-Table10[[#This Row],[budget]]</f>
        <v>14573300</v>
      </c>
    </row>
    <row r="1277" spans="1:5" x14ac:dyDescent="0.3">
      <c r="A1277" t="s">
        <v>1979</v>
      </c>
      <c r="B1277">
        <v>22551000</v>
      </c>
      <c r="C1277">
        <v>8000000</v>
      </c>
      <c r="D1277">
        <v>14551000</v>
      </c>
      <c r="E1277">
        <f>Table10[[#This Row],[gross]]-Table10[[#This Row],[budget]]</f>
        <v>14551000</v>
      </c>
    </row>
    <row r="1278" spans="1:5" x14ac:dyDescent="0.3">
      <c r="A1278" t="s">
        <v>4478</v>
      </c>
      <c r="B1278">
        <v>34290142</v>
      </c>
      <c r="C1278">
        <v>19800000</v>
      </c>
      <c r="D1278">
        <v>14490142</v>
      </c>
      <c r="E1278">
        <f>Table10[[#This Row],[gross]]-Table10[[#This Row],[budget]]</f>
        <v>14490142</v>
      </c>
    </row>
    <row r="1279" spans="1:5" x14ac:dyDescent="0.3">
      <c r="A1279" t="s">
        <v>6762</v>
      </c>
      <c r="B1279">
        <v>49474048</v>
      </c>
      <c r="C1279">
        <v>35000000</v>
      </c>
      <c r="D1279">
        <v>14474048</v>
      </c>
      <c r="E1279">
        <f>Table10[[#This Row],[gross]]-Table10[[#This Row],[budget]]</f>
        <v>14474048</v>
      </c>
    </row>
    <row r="1280" spans="1:5" x14ac:dyDescent="0.3">
      <c r="A1280" t="s">
        <v>7095</v>
      </c>
      <c r="B1280">
        <v>19421271</v>
      </c>
      <c r="C1280">
        <v>5000000</v>
      </c>
      <c r="D1280">
        <v>14421271</v>
      </c>
      <c r="E1280">
        <f>Table10[[#This Row],[gross]]-Table10[[#This Row],[budget]]</f>
        <v>14421271</v>
      </c>
    </row>
    <row r="1281" spans="1:5" x14ac:dyDescent="0.3">
      <c r="A1281" t="s">
        <v>6539</v>
      </c>
      <c r="B1281">
        <v>39399750</v>
      </c>
      <c r="C1281">
        <v>25000000</v>
      </c>
      <c r="D1281">
        <v>14399750</v>
      </c>
      <c r="E1281">
        <f>Table10[[#This Row],[gross]]-Table10[[#This Row],[budget]]</f>
        <v>14399750</v>
      </c>
    </row>
    <row r="1282" spans="1:5" x14ac:dyDescent="0.3">
      <c r="A1282" t="s">
        <v>1281</v>
      </c>
      <c r="B1282">
        <v>59365105</v>
      </c>
      <c r="C1282">
        <v>45000000</v>
      </c>
      <c r="D1282">
        <v>14365105</v>
      </c>
      <c r="E1282">
        <f>Table10[[#This Row],[gross]]-Table10[[#This Row],[budget]]</f>
        <v>14365105</v>
      </c>
    </row>
    <row r="1283" spans="1:5" x14ac:dyDescent="0.3">
      <c r="A1283" t="s">
        <v>7256</v>
      </c>
      <c r="B1283">
        <v>29302097</v>
      </c>
      <c r="C1283">
        <v>15000000</v>
      </c>
      <c r="D1283">
        <v>14302097</v>
      </c>
      <c r="E1283">
        <f>Table10[[#This Row],[gross]]-Table10[[#This Row],[budget]]</f>
        <v>14302097</v>
      </c>
    </row>
    <row r="1284" spans="1:5" x14ac:dyDescent="0.3">
      <c r="A1284" t="s">
        <v>7017</v>
      </c>
      <c r="B1284">
        <v>19281235</v>
      </c>
      <c r="C1284">
        <v>5000000</v>
      </c>
      <c r="D1284">
        <v>14281235</v>
      </c>
      <c r="E1284">
        <f>Table10[[#This Row],[gross]]-Table10[[#This Row],[budget]]</f>
        <v>14281235</v>
      </c>
    </row>
    <row r="1285" spans="1:5" x14ac:dyDescent="0.3">
      <c r="A1285" t="s">
        <v>5182</v>
      </c>
      <c r="B1285">
        <v>50213619</v>
      </c>
      <c r="C1285">
        <v>36000000</v>
      </c>
      <c r="D1285">
        <v>14213619</v>
      </c>
      <c r="E1285">
        <f>Table10[[#This Row],[gross]]-Table10[[#This Row],[budget]]</f>
        <v>14213619</v>
      </c>
    </row>
    <row r="1286" spans="1:5" x14ac:dyDescent="0.3">
      <c r="A1286" t="s">
        <v>1983</v>
      </c>
      <c r="B1286">
        <v>22201636</v>
      </c>
      <c r="C1286">
        <v>8000000</v>
      </c>
      <c r="D1286">
        <v>14201636</v>
      </c>
      <c r="E1286">
        <f>Table10[[#This Row],[gross]]-Table10[[#This Row],[budget]]</f>
        <v>14201636</v>
      </c>
    </row>
    <row r="1287" spans="1:5" x14ac:dyDescent="0.3">
      <c r="A1287" t="s">
        <v>7020</v>
      </c>
      <c r="B1287">
        <v>22168359</v>
      </c>
      <c r="C1287">
        <v>8000000</v>
      </c>
      <c r="D1287">
        <v>14168359</v>
      </c>
      <c r="E1287">
        <f>Table10[[#This Row],[gross]]-Table10[[#This Row],[budget]]</f>
        <v>14168359</v>
      </c>
    </row>
    <row r="1288" spans="1:5" x14ac:dyDescent="0.3">
      <c r="A1288" t="s">
        <v>6950</v>
      </c>
      <c r="B1288">
        <v>40168080</v>
      </c>
      <c r="C1288">
        <v>26000000</v>
      </c>
      <c r="D1288">
        <v>14168080</v>
      </c>
      <c r="E1288">
        <f>Table10[[#This Row],[gross]]-Table10[[#This Row],[budget]]</f>
        <v>14168080</v>
      </c>
    </row>
    <row r="1289" spans="1:5" x14ac:dyDescent="0.3">
      <c r="A1289" t="s">
        <v>3479</v>
      </c>
      <c r="B1289">
        <v>50129186</v>
      </c>
      <c r="C1289">
        <v>36000000</v>
      </c>
      <c r="D1289">
        <v>14129186</v>
      </c>
      <c r="E1289">
        <f>Table10[[#This Row],[gross]]-Table10[[#This Row],[budget]]</f>
        <v>14129186</v>
      </c>
    </row>
    <row r="1290" spans="1:5" x14ac:dyDescent="0.3">
      <c r="A1290" t="s">
        <v>352</v>
      </c>
      <c r="B1290">
        <v>34126138</v>
      </c>
      <c r="C1290">
        <v>20000000</v>
      </c>
      <c r="D1290">
        <v>14126138</v>
      </c>
      <c r="E1290">
        <f>Table10[[#This Row],[gross]]-Table10[[#This Row],[budget]]</f>
        <v>14126138</v>
      </c>
    </row>
    <row r="1291" spans="1:5" x14ac:dyDescent="0.3">
      <c r="A1291" t="s">
        <v>5991</v>
      </c>
      <c r="B1291">
        <v>29106737</v>
      </c>
      <c r="C1291">
        <v>15000000</v>
      </c>
      <c r="D1291">
        <v>14106737</v>
      </c>
      <c r="E1291">
        <f>Table10[[#This Row],[gross]]-Table10[[#This Row],[budget]]</f>
        <v>14106737</v>
      </c>
    </row>
    <row r="1292" spans="1:5" x14ac:dyDescent="0.3">
      <c r="A1292" t="s">
        <v>7021</v>
      </c>
      <c r="B1292">
        <v>23078294</v>
      </c>
      <c r="C1292">
        <v>9000000</v>
      </c>
      <c r="D1292">
        <v>14078294</v>
      </c>
      <c r="E1292">
        <f>Table10[[#This Row],[gross]]-Table10[[#This Row],[budget]]</f>
        <v>14078294</v>
      </c>
    </row>
    <row r="1293" spans="1:5" x14ac:dyDescent="0.3">
      <c r="A1293" t="s">
        <v>5415</v>
      </c>
      <c r="B1293">
        <v>74058698</v>
      </c>
      <c r="C1293">
        <v>60000000</v>
      </c>
      <c r="D1293">
        <v>14058698</v>
      </c>
      <c r="E1293">
        <f>Table10[[#This Row],[gross]]-Table10[[#This Row],[budget]]</f>
        <v>14058698</v>
      </c>
    </row>
    <row r="1294" spans="1:5" x14ac:dyDescent="0.3">
      <c r="A1294" t="s">
        <v>5826</v>
      </c>
      <c r="B1294">
        <v>27052167</v>
      </c>
      <c r="C1294">
        <v>13000000</v>
      </c>
      <c r="D1294">
        <v>14052167</v>
      </c>
      <c r="E1294">
        <f>Table10[[#This Row],[gross]]-Table10[[#This Row],[budget]]</f>
        <v>14052167</v>
      </c>
    </row>
    <row r="1295" spans="1:5" x14ac:dyDescent="0.3">
      <c r="A1295" t="s">
        <v>5184</v>
      </c>
      <c r="B1295">
        <v>84049211</v>
      </c>
      <c r="C1295">
        <v>70000000</v>
      </c>
      <c r="D1295">
        <v>14049211</v>
      </c>
      <c r="E1295">
        <f>Table10[[#This Row],[gross]]-Table10[[#This Row],[budget]]</f>
        <v>14049211</v>
      </c>
    </row>
    <row r="1296" spans="1:5" x14ac:dyDescent="0.3">
      <c r="A1296" t="s">
        <v>4480</v>
      </c>
      <c r="B1296">
        <v>36020063</v>
      </c>
      <c r="C1296">
        <v>22000000</v>
      </c>
      <c r="D1296">
        <v>14020063</v>
      </c>
      <c r="E1296">
        <f>Table10[[#This Row],[gross]]-Table10[[#This Row],[budget]]</f>
        <v>14020063</v>
      </c>
    </row>
    <row r="1297" spans="1:5" x14ac:dyDescent="0.3">
      <c r="A1297" t="s">
        <v>4482</v>
      </c>
      <c r="B1297">
        <v>39008741</v>
      </c>
      <c r="C1297">
        <v>25000000</v>
      </c>
      <c r="D1297">
        <v>14008741</v>
      </c>
      <c r="E1297">
        <f>Table10[[#This Row],[gross]]-Table10[[#This Row],[budget]]</f>
        <v>14008741</v>
      </c>
    </row>
    <row r="1298" spans="1:5" x14ac:dyDescent="0.3">
      <c r="A1298" t="s">
        <v>4118</v>
      </c>
      <c r="B1298">
        <v>41008532</v>
      </c>
      <c r="C1298">
        <v>27000000</v>
      </c>
      <c r="D1298">
        <v>14008532</v>
      </c>
      <c r="E1298">
        <f>Table10[[#This Row],[gross]]-Table10[[#This Row],[budget]]</f>
        <v>14008532</v>
      </c>
    </row>
    <row r="1299" spans="1:5" x14ac:dyDescent="0.3">
      <c r="A1299" t="s">
        <v>2243</v>
      </c>
      <c r="B1299">
        <v>44983704</v>
      </c>
      <c r="C1299">
        <v>31000000</v>
      </c>
      <c r="D1299">
        <v>13983704</v>
      </c>
      <c r="E1299">
        <f>Table10[[#This Row],[gross]]-Table10[[#This Row],[budget]]</f>
        <v>13983704</v>
      </c>
    </row>
    <row r="1300" spans="1:5" x14ac:dyDescent="0.3">
      <c r="A1300" t="s">
        <v>5828</v>
      </c>
      <c r="B1300">
        <v>53955614</v>
      </c>
      <c r="C1300">
        <v>40000000</v>
      </c>
      <c r="D1300">
        <v>13955614</v>
      </c>
      <c r="E1300">
        <f>Table10[[#This Row],[gross]]-Table10[[#This Row],[budget]]</f>
        <v>13955614</v>
      </c>
    </row>
    <row r="1301" spans="1:5" x14ac:dyDescent="0.3">
      <c r="A1301" t="s">
        <v>6129</v>
      </c>
      <c r="B1301">
        <v>43894863</v>
      </c>
      <c r="C1301">
        <v>30000000</v>
      </c>
      <c r="D1301">
        <v>13894863</v>
      </c>
      <c r="E1301">
        <f>Table10[[#This Row],[gross]]-Table10[[#This Row],[budget]]</f>
        <v>13894863</v>
      </c>
    </row>
    <row r="1302" spans="1:5" x14ac:dyDescent="0.3">
      <c r="A1302" t="s">
        <v>2552</v>
      </c>
      <c r="B1302">
        <v>79883359</v>
      </c>
      <c r="C1302">
        <v>66000000</v>
      </c>
      <c r="D1302">
        <v>13883359</v>
      </c>
      <c r="E1302">
        <f>Table10[[#This Row],[gross]]-Table10[[#This Row],[budget]]</f>
        <v>13883359</v>
      </c>
    </row>
    <row r="1303" spans="1:5" x14ac:dyDescent="0.3">
      <c r="A1303" t="s">
        <v>1985</v>
      </c>
      <c r="B1303">
        <v>25776062</v>
      </c>
      <c r="C1303">
        <v>12000000</v>
      </c>
      <c r="D1303">
        <v>13776062</v>
      </c>
      <c r="E1303">
        <f>Table10[[#This Row],[gross]]-Table10[[#This Row],[budget]]</f>
        <v>13776062</v>
      </c>
    </row>
    <row r="1304" spans="1:5" x14ac:dyDescent="0.3">
      <c r="A1304" t="s">
        <v>5186</v>
      </c>
      <c r="B1304">
        <v>68750000</v>
      </c>
      <c r="C1304">
        <v>55000000</v>
      </c>
      <c r="D1304">
        <v>13750000</v>
      </c>
      <c r="E1304">
        <f>Table10[[#This Row],[gross]]-Table10[[#This Row],[budget]]</f>
        <v>13750000</v>
      </c>
    </row>
    <row r="1305" spans="1:5" x14ac:dyDescent="0.3">
      <c r="A1305" t="s">
        <v>3481</v>
      </c>
      <c r="B1305">
        <v>38747385</v>
      </c>
      <c r="C1305">
        <v>25000000</v>
      </c>
      <c r="D1305">
        <v>13747385</v>
      </c>
      <c r="E1305">
        <f>Table10[[#This Row],[gross]]-Table10[[#This Row],[budget]]</f>
        <v>13747385</v>
      </c>
    </row>
    <row r="1306" spans="1:5" x14ac:dyDescent="0.3">
      <c r="A1306" t="s">
        <v>6951</v>
      </c>
      <c r="B1306">
        <v>73701902</v>
      </c>
      <c r="C1306">
        <v>60000000</v>
      </c>
      <c r="D1306">
        <v>13701902</v>
      </c>
      <c r="E1306">
        <f>Table10[[#This Row],[gross]]-Table10[[#This Row],[budget]]</f>
        <v>13701902</v>
      </c>
    </row>
    <row r="1307" spans="1:5" x14ac:dyDescent="0.3">
      <c r="A1307" t="s">
        <v>4834</v>
      </c>
      <c r="B1307">
        <v>36696761</v>
      </c>
      <c r="C1307">
        <v>23000000</v>
      </c>
      <c r="D1307">
        <v>13696761</v>
      </c>
      <c r="E1307">
        <f>Table10[[#This Row],[gross]]-Table10[[#This Row],[budget]]</f>
        <v>13696761</v>
      </c>
    </row>
    <row r="1308" spans="1:5" x14ac:dyDescent="0.3">
      <c r="A1308" t="s">
        <v>5188</v>
      </c>
      <c r="B1308">
        <v>33687630</v>
      </c>
      <c r="C1308">
        <v>20000000</v>
      </c>
      <c r="D1308">
        <v>13687630</v>
      </c>
      <c r="E1308">
        <f>Table10[[#This Row],[gross]]-Table10[[#This Row],[budget]]</f>
        <v>13687630</v>
      </c>
    </row>
    <row r="1309" spans="1:5" x14ac:dyDescent="0.3">
      <c r="A1309" t="s">
        <v>1775</v>
      </c>
      <c r="B1309">
        <v>18656400</v>
      </c>
      <c r="C1309">
        <v>5000000</v>
      </c>
      <c r="D1309">
        <v>13656400</v>
      </c>
      <c r="E1309">
        <f>Table10[[#This Row],[gross]]-Table10[[#This Row],[budget]]</f>
        <v>13656400</v>
      </c>
    </row>
    <row r="1310" spans="1:5" x14ac:dyDescent="0.3">
      <c r="A1310" t="s">
        <v>6298</v>
      </c>
      <c r="B1310">
        <v>73648142</v>
      </c>
      <c r="C1310">
        <v>60000000</v>
      </c>
      <c r="D1310">
        <v>13648142</v>
      </c>
      <c r="E1310">
        <f>Table10[[#This Row],[gross]]-Table10[[#This Row],[budget]]</f>
        <v>13648142</v>
      </c>
    </row>
    <row r="1311" spans="1:5" x14ac:dyDescent="0.3">
      <c r="A1311" t="s">
        <v>3161</v>
      </c>
      <c r="B1311">
        <v>28637507</v>
      </c>
      <c r="C1311">
        <v>15000000</v>
      </c>
      <c r="D1311">
        <v>13637507</v>
      </c>
      <c r="E1311">
        <f>Table10[[#This Row],[gross]]-Table10[[#This Row],[budget]]</f>
        <v>13637507</v>
      </c>
    </row>
    <row r="1312" spans="1:5" x14ac:dyDescent="0.3">
      <c r="A1312" t="s">
        <v>3164</v>
      </c>
      <c r="B1312">
        <v>14564027</v>
      </c>
      <c r="C1312">
        <v>1000000</v>
      </c>
      <c r="D1312">
        <v>13564027</v>
      </c>
      <c r="E1312">
        <f>Table10[[#This Row],[gross]]-Table10[[#This Row],[budget]]</f>
        <v>13564027</v>
      </c>
    </row>
    <row r="1313" spans="1:5" x14ac:dyDescent="0.3">
      <c r="A1313" t="s">
        <v>6299</v>
      </c>
      <c r="B1313">
        <v>83552429</v>
      </c>
      <c r="C1313">
        <v>70000000</v>
      </c>
      <c r="D1313">
        <v>13552429</v>
      </c>
      <c r="E1313">
        <f>Table10[[#This Row],[gross]]-Table10[[#This Row],[budget]]</f>
        <v>13552429</v>
      </c>
    </row>
    <row r="1314" spans="1:5" x14ac:dyDescent="0.3">
      <c r="A1314" t="s">
        <v>6130</v>
      </c>
      <c r="B1314">
        <v>26539321</v>
      </c>
      <c r="C1314">
        <v>13000000</v>
      </c>
      <c r="D1314">
        <v>13539321</v>
      </c>
      <c r="E1314">
        <f>Table10[[#This Row],[gross]]-Table10[[#This Row],[budget]]</f>
        <v>13539321</v>
      </c>
    </row>
    <row r="1315" spans="1:5" x14ac:dyDescent="0.3">
      <c r="A1315" t="s">
        <v>6132</v>
      </c>
      <c r="B1315">
        <v>27515786</v>
      </c>
      <c r="C1315">
        <v>14000000</v>
      </c>
      <c r="D1315">
        <v>13515786</v>
      </c>
      <c r="E1315">
        <f>Table10[[#This Row],[gross]]-Table10[[#This Row],[budget]]</f>
        <v>13515786</v>
      </c>
    </row>
    <row r="1316" spans="1:5" x14ac:dyDescent="0.3">
      <c r="A1316" t="s">
        <v>7344</v>
      </c>
      <c r="B1316">
        <v>15935068</v>
      </c>
      <c r="C1316">
        <v>2500000</v>
      </c>
      <c r="D1316">
        <v>13435068</v>
      </c>
      <c r="E1316">
        <f>Table10[[#This Row],[gross]]-Table10[[#This Row],[budget]]</f>
        <v>13435068</v>
      </c>
    </row>
    <row r="1317" spans="1:5" x14ac:dyDescent="0.3">
      <c r="A1317" t="s">
        <v>1776</v>
      </c>
      <c r="B1317">
        <v>33422556</v>
      </c>
      <c r="C1317">
        <v>20000000</v>
      </c>
      <c r="D1317">
        <v>13422556</v>
      </c>
      <c r="E1317">
        <f>Table10[[#This Row],[gross]]-Table10[[#This Row],[budget]]</f>
        <v>13422556</v>
      </c>
    </row>
    <row r="1318" spans="1:5" x14ac:dyDescent="0.3">
      <c r="A1318" t="s">
        <v>1988</v>
      </c>
      <c r="B1318">
        <v>53337608</v>
      </c>
      <c r="C1318">
        <v>40000000</v>
      </c>
      <c r="D1318">
        <v>13337608</v>
      </c>
      <c r="E1318">
        <f>Table10[[#This Row],[gross]]-Table10[[#This Row],[budget]]</f>
        <v>13337608</v>
      </c>
    </row>
    <row r="1319" spans="1:5" x14ac:dyDescent="0.3">
      <c r="A1319" t="s">
        <v>5615</v>
      </c>
      <c r="B1319">
        <v>30324946</v>
      </c>
      <c r="C1319">
        <v>17000000</v>
      </c>
      <c r="D1319">
        <v>13324946</v>
      </c>
      <c r="E1319">
        <f>Table10[[#This Row],[gross]]-Table10[[#This Row],[budget]]</f>
        <v>13324946</v>
      </c>
    </row>
    <row r="1320" spans="1:5" x14ac:dyDescent="0.3">
      <c r="A1320" t="s">
        <v>7215</v>
      </c>
      <c r="B1320">
        <v>17314483</v>
      </c>
      <c r="C1320">
        <v>4000000</v>
      </c>
      <c r="D1320">
        <v>13314483</v>
      </c>
      <c r="E1320">
        <f>Table10[[#This Row],[gross]]-Table10[[#This Row],[budget]]</f>
        <v>13314483</v>
      </c>
    </row>
    <row r="1321" spans="1:5" x14ac:dyDescent="0.3">
      <c r="A1321" t="s">
        <v>4836</v>
      </c>
      <c r="B1321">
        <v>25277561</v>
      </c>
      <c r="C1321">
        <v>12000000</v>
      </c>
      <c r="D1321">
        <v>13277561</v>
      </c>
      <c r="E1321">
        <f>Table10[[#This Row],[gross]]-Table10[[#This Row],[budget]]</f>
        <v>13277561</v>
      </c>
    </row>
    <row r="1322" spans="1:5" x14ac:dyDescent="0.3">
      <c r="A1322" t="s">
        <v>5190</v>
      </c>
      <c r="B1322">
        <v>81257500</v>
      </c>
      <c r="C1322">
        <v>68000000</v>
      </c>
      <c r="D1322">
        <v>13257500</v>
      </c>
      <c r="E1322">
        <f>Table10[[#This Row],[gross]]-Table10[[#This Row],[budget]]</f>
        <v>13257500</v>
      </c>
    </row>
    <row r="1323" spans="1:5" x14ac:dyDescent="0.3">
      <c r="A1323" t="s">
        <v>6952</v>
      </c>
      <c r="B1323">
        <v>20257000</v>
      </c>
      <c r="C1323">
        <v>7000000</v>
      </c>
      <c r="D1323">
        <v>13257000</v>
      </c>
      <c r="E1323">
        <f>Table10[[#This Row],[gross]]-Table10[[#This Row],[budget]]</f>
        <v>13257000</v>
      </c>
    </row>
    <row r="1324" spans="1:5" x14ac:dyDescent="0.3">
      <c r="A1324" t="s">
        <v>6134</v>
      </c>
      <c r="B1324">
        <v>25240988</v>
      </c>
      <c r="C1324">
        <v>12000000</v>
      </c>
      <c r="D1324">
        <v>13240988</v>
      </c>
      <c r="E1324">
        <f>Table10[[#This Row],[gross]]-Table10[[#This Row],[budget]]</f>
        <v>13240988</v>
      </c>
    </row>
    <row r="1325" spans="1:5" x14ac:dyDescent="0.3">
      <c r="A1325" t="s">
        <v>6300</v>
      </c>
      <c r="B1325">
        <v>38230435</v>
      </c>
      <c r="C1325">
        <v>25000000</v>
      </c>
      <c r="D1325">
        <v>13230435</v>
      </c>
      <c r="E1325">
        <f>Table10[[#This Row],[gross]]-Table10[[#This Row],[budget]]</f>
        <v>13230435</v>
      </c>
    </row>
    <row r="1326" spans="1:5" x14ac:dyDescent="0.3">
      <c r="A1326" t="s">
        <v>5992</v>
      </c>
      <c r="B1326">
        <v>68218041</v>
      </c>
      <c r="C1326">
        <v>55000000</v>
      </c>
      <c r="D1326">
        <v>13218041</v>
      </c>
      <c r="E1326">
        <f>Table10[[#This Row],[gross]]-Table10[[#This Row],[budget]]</f>
        <v>13218041</v>
      </c>
    </row>
    <row r="1327" spans="1:5" x14ac:dyDescent="0.3">
      <c r="A1327" t="s">
        <v>5994</v>
      </c>
      <c r="B1327">
        <v>60154431</v>
      </c>
      <c r="C1327">
        <v>47000000</v>
      </c>
      <c r="D1327">
        <v>13154431</v>
      </c>
      <c r="E1327">
        <f>Table10[[#This Row],[gross]]-Table10[[#This Row],[budget]]</f>
        <v>13154431</v>
      </c>
    </row>
    <row r="1328" spans="1:5" x14ac:dyDescent="0.3">
      <c r="A1328" t="s">
        <v>3780</v>
      </c>
      <c r="B1328">
        <v>16101109</v>
      </c>
      <c r="C1328">
        <v>3000000</v>
      </c>
      <c r="D1328">
        <v>13101109</v>
      </c>
      <c r="E1328">
        <f>Table10[[#This Row],[gross]]-Table10[[#This Row],[budget]]</f>
        <v>13101109</v>
      </c>
    </row>
    <row r="1329" spans="1:5" x14ac:dyDescent="0.3">
      <c r="A1329" t="s">
        <v>218</v>
      </c>
      <c r="B1329">
        <v>53082743</v>
      </c>
      <c r="C1329">
        <v>40000000</v>
      </c>
      <c r="D1329">
        <v>13082743</v>
      </c>
      <c r="E1329">
        <f>Table10[[#This Row],[gross]]-Table10[[#This Row],[budget]]</f>
        <v>13082743</v>
      </c>
    </row>
    <row r="1330" spans="1:5" x14ac:dyDescent="0.3">
      <c r="A1330" t="s">
        <v>7096</v>
      </c>
      <c r="B1330">
        <v>21564616</v>
      </c>
      <c r="C1330">
        <v>8500000</v>
      </c>
      <c r="D1330">
        <v>13064616</v>
      </c>
      <c r="E1330">
        <f>Table10[[#This Row],[gross]]-Table10[[#This Row],[budget]]</f>
        <v>13064616</v>
      </c>
    </row>
    <row r="1331" spans="1:5" x14ac:dyDescent="0.3">
      <c r="A1331" t="s">
        <v>4838</v>
      </c>
      <c r="B1331">
        <v>30050028</v>
      </c>
      <c r="C1331">
        <v>17000000</v>
      </c>
      <c r="D1331">
        <v>13050028</v>
      </c>
      <c r="E1331">
        <f>Table10[[#This Row],[gross]]-Table10[[#This Row],[budget]]</f>
        <v>13050028</v>
      </c>
    </row>
    <row r="1332" spans="1:5" x14ac:dyDescent="0.3">
      <c r="A1332" t="s">
        <v>1991</v>
      </c>
      <c r="B1332">
        <v>28014536</v>
      </c>
      <c r="C1332">
        <v>15000000</v>
      </c>
      <c r="D1332">
        <v>13014536</v>
      </c>
      <c r="E1332">
        <f>Table10[[#This Row],[gross]]-Table10[[#This Row],[budget]]</f>
        <v>13014536</v>
      </c>
    </row>
    <row r="1333" spans="1:5" x14ac:dyDescent="0.3">
      <c r="A1333" t="s">
        <v>422</v>
      </c>
      <c r="B1333">
        <v>16501785</v>
      </c>
      <c r="C1333">
        <v>3500000</v>
      </c>
      <c r="D1333">
        <v>13001785</v>
      </c>
      <c r="E1333">
        <f>Table10[[#This Row],[gross]]-Table10[[#This Row],[budget]]</f>
        <v>13001785</v>
      </c>
    </row>
    <row r="1334" spans="1:5" x14ac:dyDescent="0.3">
      <c r="A1334" t="s">
        <v>6301</v>
      </c>
      <c r="B1334">
        <v>32983713</v>
      </c>
      <c r="C1334">
        <v>20000000</v>
      </c>
      <c r="D1334">
        <v>12983713</v>
      </c>
      <c r="E1334">
        <f>Table10[[#This Row],[gross]]-Table10[[#This Row],[budget]]</f>
        <v>12983713</v>
      </c>
    </row>
    <row r="1335" spans="1:5" x14ac:dyDescent="0.3">
      <c r="A1335" t="s">
        <v>7257</v>
      </c>
      <c r="B1335">
        <v>23978402</v>
      </c>
      <c r="C1335">
        <v>11000000</v>
      </c>
      <c r="D1335">
        <v>12978402</v>
      </c>
      <c r="E1335">
        <f>Table10[[#This Row],[gross]]-Table10[[#This Row],[budget]]</f>
        <v>12978402</v>
      </c>
    </row>
    <row r="1336" spans="1:5" x14ac:dyDescent="0.3">
      <c r="A1336" t="s">
        <v>6954</v>
      </c>
      <c r="B1336">
        <v>92969824</v>
      </c>
      <c r="C1336">
        <v>80000000</v>
      </c>
      <c r="D1336">
        <v>12969824</v>
      </c>
      <c r="E1336">
        <f>Table10[[#This Row],[gross]]-Table10[[#This Row],[budget]]</f>
        <v>12969824</v>
      </c>
    </row>
    <row r="1337" spans="1:5" x14ac:dyDescent="0.3">
      <c r="A1337" t="s">
        <v>4485</v>
      </c>
      <c r="B1337">
        <v>58918501</v>
      </c>
      <c r="C1337">
        <v>46000000</v>
      </c>
      <c r="D1337">
        <v>12918501</v>
      </c>
      <c r="E1337">
        <f>Table10[[#This Row],[gross]]-Table10[[#This Row],[budget]]</f>
        <v>12918501</v>
      </c>
    </row>
    <row r="1338" spans="1:5" x14ac:dyDescent="0.3">
      <c r="A1338" t="s">
        <v>6135</v>
      </c>
      <c r="B1338">
        <v>17768000</v>
      </c>
      <c r="C1338">
        <v>5000000</v>
      </c>
      <c r="D1338">
        <v>12768000</v>
      </c>
      <c r="E1338">
        <f>Table10[[#This Row],[gross]]-Table10[[#This Row],[budget]]</f>
        <v>12768000</v>
      </c>
    </row>
    <row r="1339" spans="1:5" x14ac:dyDescent="0.3">
      <c r="A1339" t="s">
        <v>2244</v>
      </c>
      <c r="B1339">
        <v>37738400</v>
      </c>
      <c r="C1339">
        <v>25000000</v>
      </c>
      <c r="D1339">
        <v>12738400</v>
      </c>
      <c r="E1339">
        <f>Table10[[#This Row],[gross]]-Table10[[#This Row],[budget]]</f>
        <v>12738400</v>
      </c>
    </row>
    <row r="1340" spans="1:5" x14ac:dyDescent="0.3">
      <c r="A1340" t="s">
        <v>5192</v>
      </c>
      <c r="B1340">
        <v>28734552</v>
      </c>
      <c r="C1340">
        <v>16000000</v>
      </c>
      <c r="D1340">
        <v>12734552</v>
      </c>
      <c r="E1340">
        <f>Table10[[#This Row],[gross]]-Table10[[#This Row],[budget]]</f>
        <v>12734552</v>
      </c>
    </row>
    <row r="1341" spans="1:5" x14ac:dyDescent="0.3">
      <c r="A1341" t="s">
        <v>573</v>
      </c>
      <c r="B1341">
        <v>13300000</v>
      </c>
      <c r="C1341">
        <v>600000</v>
      </c>
      <c r="D1341">
        <v>12700000</v>
      </c>
      <c r="E1341">
        <f>Table10[[#This Row],[gross]]-Table10[[#This Row],[budget]]</f>
        <v>12700000</v>
      </c>
    </row>
    <row r="1342" spans="1:5" x14ac:dyDescent="0.3">
      <c r="A1342" t="s">
        <v>6956</v>
      </c>
      <c r="B1342">
        <v>17683670</v>
      </c>
      <c r="C1342">
        <v>5000000</v>
      </c>
      <c r="D1342">
        <v>12683670</v>
      </c>
      <c r="E1342">
        <f>Table10[[#This Row],[gross]]-Table10[[#This Row],[budget]]</f>
        <v>12683670</v>
      </c>
    </row>
    <row r="1343" spans="1:5" x14ac:dyDescent="0.3">
      <c r="A1343" t="s">
        <v>1547</v>
      </c>
      <c r="B1343">
        <v>66676062</v>
      </c>
      <c r="C1343">
        <v>54000000</v>
      </c>
      <c r="D1343">
        <v>12676062</v>
      </c>
      <c r="E1343">
        <f>Table10[[#This Row],[gross]]-Table10[[#This Row],[budget]]</f>
        <v>12676062</v>
      </c>
    </row>
    <row r="1344" spans="1:5" x14ac:dyDescent="0.3">
      <c r="A1344" t="s">
        <v>6137</v>
      </c>
      <c r="B1344">
        <v>25675765</v>
      </c>
      <c r="C1344">
        <v>13000000</v>
      </c>
      <c r="D1344">
        <v>12675765</v>
      </c>
      <c r="E1344">
        <f>Table10[[#This Row],[gross]]-Table10[[#This Row],[budget]]</f>
        <v>12675765</v>
      </c>
    </row>
    <row r="1345" spans="1:5" x14ac:dyDescent="0.3">
      <c r="A1345" t="s">
        <v>3483</v>
      </c>
      <c r="B1345">
        <v>14673301</v>
      </c>
      <c r="C1345">
        <v>2000000</v>
      </c>
      <c r="D1345">
        <v>12673301</v>
      </c>
      <c r="E1345">
        <f>Table10[[#This Row],[gross]]-Table10[[#This Row],[budget]]</f>
        <v>12673301</v>
      </c>
    </row>
    <row r="1346" spans="1:5" x14ac:dyDescent="0.3">
      <c r="A1346" t="s">
        <v>1548</v>
      </c>
      <c r="B1346">
        <v>50668906</v>
      </c>
      <c r="C1346">
        <v>38000000</v>
      </c>
      <c r="D1346">
        <v>12668906</v>
      </c>
      <c r="E1346">
        <f>Table10[[#This Row],[gross]]-Table10[[#This Row],[budget]]</f>
        <v>12668906</v>
      </c>
    </row>
    <row r="1347" spans="1:5" x14ac:dyDescent="0.3">
      <c r="A1347" t="s">
        <v>2834</v>
      </c>
      <c r="B1347">
        <v>60652036</v>
      </c>
      <c r="C1347">
        <v>48000000</v>
      </c>
      <c r="D1347">
        <v>12652036</v>
      </c>
      <c r="E1347">
        <f>Table10[[#This Row],[gross]]-Table10[[#This Row],[budget]]</f>
        <v>12652036</v>
      </c>
    </row>
    <row r="1348" spans="1:5" x14ac:dyDescent="0.3">
      <c r="A1348" t="s">
        <v>1778</v>
      </c>
      <c r="B1348">
        <v>18621249</v>
      </c>
      <c r="C1348">
        <v>6000000</v>
      </c>
      <c r="D1348">
        <v>12621249</v>
      </c>
      <c r="E1348">
        <f>Table10[[#This Row],[gross]]-Table10[[#This Row],[budget]]</f>
        <v>12621249</v>
      </c>
    </row>
    <row r="1349" spans="1:5" x14ac:dyDescent="0.3">
      <c r="A1349" t="s">
        <v>4486</v>
      </c>
      <c r="B1349">
        <v>21569041</v>
      </c>
      <c r="C1349">
        <v>9000000</v>
      </c>
      <c r="D1349">
        <v>12569041</v>
      </c>
      <c r="E1349">
        <f>Table10[[#This Row],[gross]]-Table10[[#This Row],[budget]]</f>
        <v>12569041</v>
      </c>
    </row>
    <row r="1350" spans="1:5" x14ac:dyDescent="0.3">
      <c r="A1350" t="s">
        <v>4120</v>
      </c>
      <c r="B1350">
        <v>132550960</v>
      </c>
      <c r="C1350">
        <v>120000000</v>
      </c>
      <c r="D1350">
        <v>12550960</v>
      </c>
      <c r="E1350">
        <f>Table10[[#This Row],[gross]]-Table10[[#This Row],[budget]]</f>
        <v>12550960</v>
      </c>
    </row>
    <row r="1351" spans="1:5" x14ac:dyDescent="0.3">
      <c r="A1351" t="s">
        <v>1048</v>
      </c>
      <c r="B1351">
        <v>102515793</v>
      </c>
      <c r="C1351">
        <v>90000000</v>
      </c>
      <c r="D1351">
        <v>12515793</v>
      </c>
      <c r="E1351">
        <f>Table10[[#This Row],[gross]]-Table10[[#This Row],[budget]]</f>
        <v>12515793</v>
      </c>
    </row>
    <row r="1352" spans="1:5" x14ac:dyDescent="0.3">
      <c r="A1352" t="s">
        <v>2555</v>
      </c>
      <c r="B1352">
        <v>27441122</v>
      </c>
      <c r="C1352">
        <v>15000000</v>
      </c>
      <c r="D1352">
        <v>12441122</v>
      </c>
      <c r="E1352">
        <f>Table10[[#This Row],[gross]]-Table10[[#This Row],[budget]]</f>
        <v>12441122</v>
      </c>
    </row>
    <row r="1353" spans="1:5" x14ac:dyDescent="0.3">
      <c r="A1353" t="s">
        <v>5416</v>
      </c>
      <c r="B1353">
        <v>54414716</v>
      </c>
      <c r="C1353">
        <v>42000000</v>
      </c>
      <c r="D1353">
        <v>12414716</v>
      </c>
      <c r="E1353">
        <f>Table10[[#This Row],[gross]]-Table10[[#This Row],[budget]]</f>
        <v>12414716</v>
      </c>
    </row>
    <row r="1354" spans="1:5" x14ac:dyDescent="0.3">
      <c r="A1354" t="s">
        <v>3484</v>
      </c>
      <c r="B1354">
        <v>20400000</v>
      </c>
      <c r="C1354">
        <v>8000000</v>
      </c>
      <c r="D1354">
        <v>12400000</v>
      </c>
      <c r="E1354">
        <f>Table10[[#This Row],[gross]]-Table10[[#This Row],[budget]]</f>
        <v>12400000</v>
      </c>
    </row>
    <row r="1355" spans="1:5" x14ac:dyDescent="0.3">
      <c r="A1355" t="s">
        <v>5617</v>
      </c>
      <c r="B1355">
        <v>42385520</v>
      </c>
      <c r="C1355">
        <v>30000000</v>
      </c>
      <c r="D1355">
        <v>12385520</v>
      </c>
      <c r="E1355">
        <f>Table10[[#This Row],[gross]]-Table10[[#This Row],[budget]]</f>
        <v>12385520</v>
      </c>
    </row>
    <row r="1356" spans="1:5" x14ac:dyDescent="0.3">
      <c r="A1356" t="s">
        <v>6957</v>
      </c>
      <c r="B1356">
        <v>17382982</v>
      </c>
      <c r="C1356">
        <v>5000000</v>
      </c>
      <c r="D1356">
        <v>12382982</v>
      </c>
      <c r="E1356">
        <f>Table10[[#This Row],[gross]]-Table10[[#This Row],[budget]]</f>
        <v>12382982</v>
      </c>
    </row>
    <row r="1357" spans="1:5" x14ac:dyDescent="0.3">
      <c r="A1357" t="s">
        <v>6842</v>
      </c>
      <c r="B1357">
        <v>15369573</v>
      </c>
      <c r="C1357">
        <v>3000000</v>
      </c>
      <c r="D1357">
        <v>12369573</v>
      </c>
      <c r="E1357">
        <f>Table10[[#This Row],[gross]]-Table10[[#This Row],[budget]]</f>
        <v>12369573</v>
      </c>
    </row>
    <row r="1358" spans="1:5" x14ac:dyDescent="0.3">
      <c r="A1358" t="s">
        <v>6763</v>
      </c>
      <c r="B1358">
        <v>57362581</v>
      </c>
      <c r="C1358">
        <v>45000000</v>
      </c>
      <c r="D1358">
        <v>12362581</v>
      </c>
      <c r="E1358">
        <f>Table10[[#This Row],[gross]]-Table10[[#This Row],[budget]]</f>
        <v>12362581</v>
      </c>
    </row>
    <row r="1359" spans="1:5" x14ac:dyDescent="0.3">
      <c r="A1359" t="s">
        <v>3167</v>
      </c>
      <c r="B1359">
        <v>202351611</v>
      </c>
      <c r="C1359">
        <v>190000000</v>
      </c>
      <c r="D1359">
        <v>12351611</v>
      </c>
      <c r="E1359">
        <f>Table10[[#This Row],[gross]]-Table10[[#This Row],[budget]]</f>
        <v>12351611</v>
      </c>
    </row>
    <row r="1360" spans="1:5" x14ac:dyDescent="0.3">
      <c r="A1360" t="s">
        <v>3782</v>
      </c>
      <c r="B1360">
        <v>52320979</v>
      </c>
      <c r="C1360">
        <v>40000000</v>
      </c>
      <c r="D1360">
        <v>12320979</v>
      </c>
      <c r="E1360">
        <f>Table10[[#This Row],[gross]]-Table10[[#This Row],[budget]]</f>
        <v>12320979</v>
      </c>
    </row>
    <row r="1361" spans="1:5" x14ac:dyDescent="0.3">
      <c r="A1361" t="s">
        <v>3784</v>
      </c>
      <c r="B1361">
        <v>62318875</v>
      </c>
      <c r="C1361">
        <v>50000000</v>
      </c>
      <c r="D1361">
        <v>12318875</v>
      </c>
      <c r="E1361">
        <f>Table10[[#This Row],[gross]]-Table10[[#This Row],[budget]]</f>
        <v>12318875</v>
      </c>
    </row>
    <row r="1362" spans="1:5" x14ac:dyDescent="0.3">
      <c r="A1362" t="s">
        <v>4840</v>
      </c>
      <c r="B1362">
        <v>33313582</v>
      </c>
      <c r="C1362">
        <v>21000000</v>
      </c>
      <c r="D1362">
        <v>12313582</v>
      </c>
      <c r="E1362">
        <f>Table10[[#This Row],[gross]]-Table10[[#This Row],[budget]]</f>
        <v>12313582</v>
      </c>
    </row>
    <row r="1363" spans="1:5" x14ac:dyDescent="0.3">
      <c r="A1363" t="s">
        <v>2837</v>
      </c>
      <c r="B1363">
        <v>62453315</v>
      </c>
      <c r="C1363">
        <v>50200000</v>
      </c>
      <c r="D1363">
        <v>12253315</v>
      </c>
      <c r="E1363">
        <f>Table10[[#This Row],[gross]]-Table10[[#This Row],[budget]]</f>
        <v>12253315</v>
      </c>
    </row>
    <row r="1364" spans="1:5" x14ac:dyDescent="0.3">
      <c r="A1364" t="s">
        <v>5194</v>
      </c>
      <c r="B1364">
        <v>70117571</v>
      </c>
      <c r="C1364">
        <v>58000000</v>
      </c>
      <c r="D1364">
        <v>12117571</v>
      </c>
      <c r="E1364">
        <f>Table10[[#This Row],[gross]]-Table10[[#This Row],[budget]]</f>
        <v>12117571</v>
      </c>
    </row>
    <row r="1365" spans="1:5" x14ac:dyDescent="0.3">
      <c r="A1365" t="s">
        <v>5619</v>
      </c>
      <c r="B1365">
        <v>42071069</v>
      </c>
      <c r="C1365">
        <v>30000000</v>
      </c>
      <c r="D1365">
        <v>12071069</v>
      </c>
      <c r="E1365">
        <f>Table10[[#This Row],[gross]]-Table10[[#This Row],[budget]]</f>
        <v>12071069</v>
      </c>
    </row>
    <row r="1366" spans="1:5" x14ac:dyDescent="0.3">
      <c r="A1366" t="s">
        <v>4489</v>
      </c>
      <c r="B1366">
        <v>42057340</v>
      </c>
      <c r="C1366">
        <v>30000000</v>
      </c>
      <c r="D1366">
        <v>12057340</v>
      </c>
      <c r="E1366">
        <f>Table10[[#This Row],[gross]]-Table10[[#This Row],[budget]]</f>
        <v>12057340</v>
      </c>
    </row>
    <row r="1367" spans="1:5" x14ac:dyDescent="0.3">
      <c r="A1367" t="s">
        <v>4492</v>
      </c>
      <c r="B1367">
        <v>32051917</v>
      </c>
      <c r="C1367">
        <v>20000000</v>
      </c>
      <c r="D1367">
        <v>12051917</v>
      </c>
      <c r="E1367">
        <f>Table10[[#This Row],[gross]]-Table10[[#This Row],[budget]]</f>
        <v>12051917</v>
      </c>
    </row>
    <row r="1368" spans="1:5" x14ac:dyDescent="0.3">
      <c r="A1368" t="s">
        <v>3170</v>
      </c>
      <c r="B1368">
        <v>42043633</v>
      </c>
      <c r="C1368">
        <v>30000000</v>
      </c>
      <c r="D1368">
        <v>12043633</v>
      </c>
      <c r="E1368">
        <f>Table10[[#This Row],[gross]]-Table10[[#This Row],[budget]]</f>
        <v>12043633</v>
      </c>
    </row>
    <row r="1369" spans="1:5" x14ac:dyDescent="0.3">
      <c r="A1369" t="s">
        <v>7468</v>
      </c>
      <c r="B1369">
        <v>32014289</v>
      </c>
      <c r="C1369">
        <v>20000000</v>
      </c>
      <c r="D1369">
        <v>12014289</v>
      </c>
      <c r="E1369">
        <f>Table10[[#This Row],[gross]]-Table10[[#This Row],[budget]]</f>
        <v>12014289</v>
      </c>
    </row>
    <row r="1370" spans="1:5" x14ac:dyDescent="0.3">
      <c r="A1370" t="s">
        <v>5196</v>
      </c>
      <c r="B1370">
        <v>52000688</v>
      </c>
      <c r="C1370">
        <v>40000000</v>
      </c>
      <c r="D1370">
        <v>12000688</v>
      </c>
      <c r="E1370">
        <f>Table10[[#This Row],[gross]]-Table10[[#This Row],[budget]]</f>
        <v>12000688</v>
      </c>
    </row>
    <row r="1371" spans="1:5" x14ac:dyDescent="0.3">
      <c r="A1371" t="s">
        <v>7259</v>
      </c>
      <c r="B1371">
        <v>14400000</v>
      </c>
      <c r="C1371">
        <v>2500000</v>
      </c>
      <c r="D1371">
        <v>11900000</v>
      </c>
      <c r="E1371">
        <f>Table10[[#This Row],[gross]]-Table10[[#This Row],[budget]]</f>
        <v>11900000</v>
      </c>
    </row>
    <row r="1372" spans="1:5" x14ac:dyDescent="0.3">
      <c r="A1372" t="s">
        <v>2247</v>
      </c>
      <c r="B1372">
        <v>71844424</v>
      </c>
      <c r="C1372">
        <v>60000000</v>
      </c>
      <c r="D1372">
        <v>11844424</v>
      </c>
      <c r="E1372">
        <f>Table10[[#This Row],[gross]]-Table10[[#This Row],[budget]]</f>
        <v>11844424</v>
      </c>
    </row>
    <row r="1373" spans="1:5" x14ac:dyDescent="0.3">
      <c r="A1373" t="s">
        <v>1549</v>
      </c>
      <c r="B1373">
        <v>31838002</v>
      </c>
      <c r="C1373">
        <v>20000000</v>
      </c>
      <c r="D1373">
        <v>11838002</v>
      </c>
      <c r="E1373">
        <f>Table10[[#This Row],[gross]]-Table10[[#This Row],[budget]]</f>
        <v>11838002</v>
      </c>
    </row>
    <row r="1374" spans="1:5" x14ac:dyDescent="0.3">
      <c r="A1374" t="s">
        <v>4494</v>
      </c>
      <c r="B1374">
        <v>36833473</v>
      </c>
      <c r="C1374">
        <v>25000000</v>
      </c>
      <c r="D1374">
        <v>11833473</v>
      </c>
      <c r="E1374">
        <f>Table10[[#This Row],[gross]]-Table10[[#This Row],[budget]]</f>
        <v>11833473</v>
      </c>
    </row>
    <row r="1375" spans="1:5" x14ac:dyDescent="0.3">
      <c r="A1375" t="s">
        <v>2248</v>
      </c>
      <c r="B1375">
        <v>12006514</v>
      </c>
      <c r="C1375">
        <v>250000</v>
      </c>
      <c r="D1375">
        <v>11756514</v>
      </c>
      <c r="E1375">
        <f>Table10[[#This Row],[gross]]-Table10[[#This Row],[budget]]</f>
        <v>11756514</v>
      </c>
    </row>
    <row r="1376" spans="1:5" x14ac:dyDescent="0.3">
      <c r="A1376" t="s">
        <v>5829</v>
      </c>
      <c r="B1376">
        <v>13746550</v>
      </c>
      <c r="C1376">
        <v>2000000</v>
      </c>
      <c r="D1376">
        <v>11746550</v>
      </c>
      <c r="E1376">
        <f>Table10[[#This Row],[gross]]-Table10[[#This Row],[budget]]</f>
        <v>11746550</v>
      </c>
    </row>
    <row r="1377" spans="1:5" x14ac:dyDescent="0.3">
      <c r="A1377" t="s">
        <v>7498</v>
      </c>
      <c r="B1377">
        <v>15655665</v>
      </c>
      <c r="C1377">
        <v>4000000</v>
      </c>
      <c r="D1377">
        <v>11655665</v>
      </c>
      <c r="E1377">
        <f>Table10[[#This Row],[gross]]-Table10[[#This Row],[budget]]</f>
        <v>11655665</v>
      </c>
    </row>
    <row r="1378" spans="1:5" x14ac:dyDescent="0.3">
      <c r="A1378" t="s">
        <v>4842</v>
      </c>
      <c r="B1378">
        <v>101643008</v>
      </c>
      <c r="C1378">
        <v>90000000</v>
      </c>
      <c r="D1378">
        <v>11643008</v>
      </c>
      <c r="E1378">
        <f>Table10[[#This Row],[gross]]-Table10[[#This Row],[budget]]</f>
        <v>11643008</v>
      </c>
    </row>
    <row r="1379" spans="1:5" x14ac:dyDescent="0.3">
      <c r="A1379" t="s">
        <v>1283</v>
      </c>
      <c r="B1379">
        <v>13622333</v>
      </c>
      <c r="C1379">
        <v>2000000</v>
      </c>
      <c r="D1379">
        <v>11622333</v>
      </c>
      <c r="E1379">
        <f>Table10[[#This Row],[gross]]-Table10[[#This Row],[budget]]</f>
        <v>11622333</v>
      </c>
    </row>
    <row r="1380" spans="1:5" x14ac:dyDescent="0.3">
      <c r="A1380" t="s">
        <v>1286</v>
      </c>
      <c r="B1380">
        <v>17605861</v>
      </c>
      <c r="C1380">
        <v>6000000</v>
      </c>
      <c r="D1380">
        <v>11605861</v>
      </c>
      <c r="E1380">
        <f>Table10[[#This Row],[gross]]-Table10[[#This Row],[budget]]</f>
        <v>11605861</v>
      </c>
    </row>
    <row r="1381" spans="1:5" x14ac:dyDescent="0.3">
      <c r="A1381" t="s">
        <v>1992</v>
      </c>
      <c r="B1381">
        <v>21589307</v>
      </c>
      <c r="C1381">
        <v>10000000</v>
      </c>
      <c r="D1381">
        <v>11589307</v>
      </c>
      <c r="E1381">
        <f>Table10[[#This Row],[gross]]-Table10[[#This Row],[budget]]</f>
        <v>11589307</v>
      </c>
    </row>
    <row r="1382" spans="1:5" x14ac:dyDescent="0.3">
      <c r="A1382" t="s">
        <v>5198</v>
      </c>
      <c r="B1382">
        <v>31584722</v>
      </c>
      <c r="C1382">
        <v>20000000</v>
      </c>
      <c r="D1382">
        <v>11584722</v>
      </c>
      <c r="E1382">
        <f>Table10[[#This Row],[gross]]-Table10[[#This Row],[budget]]</f>
        <v>11584722</v>
      </c>
    </row>
    <row r="1383" spans="1:5" x14ac:dyDescent="0.3">
      <c r="A1383" t="s">
        <v>4497</v>
      </c>
      <c r="B1383">
        <v>25571351</v>
      </c>
      <c r="C1383">
        <v>14000000</v>
      </c>
      <c r="D1383">
        <v>11571351</v>
      </c>
      <c r="E1383">
        <f>Table10[[#This Row],[gross]]-Table10[[#This Row],[budget]]</f>
        <v>11571351</v>
      </c>
    </row>
    <row r="1384" spans="1:5" x14ac:dyDescent="0.3">
      <c r="A1384" t="s">
        <v>6765</v>
      </c>
      <c r="B1384">
        <v>22160085</v>
      </c>
      <c r="C1384">
        <v>10600000</v>
      </c>
      <c r="D1384">
        <v>11560085</v>
      </c>
      <c r="E1384">
        <f>Table10[[#This Row],[gross]]-Table10[[#This Row],[budget]]</f>
        <v>11560085</v>
      </c>
    </row>
    <row r="1385" spans="1:5" x14ac:dyDescent="0.3">
      <c r="A1385" t="s">
        <v>7451</v>
      </c>
      <c r="B1385">
        <v>38536376</v>
      </c>
      <c r="C1385">
        <v>27000000</v>
      </c>
      <c r="D1385">
        <v>11536376</v>
      </c>
      <c r="E1385">
        <f>Table10[[#This Row],[gross]]-Table10[[#This Row],[budget]]</f>
        <v>11536376</v>
      </c>
    </row>
    <row r="1386" spans="1:5" x14ac:dyDescent="0.3">
      <c r="A1386" t="s">
        <v>4124</v>
      </c>
      <c r="B1386">
        <v>39514713</v>
      </c>
      <c r="C1386">
        <v>28000000</v>
      </c>
      <c r="D1386">
        <v>11514713</v>
      </c>
      <c r="E1386">
        <f>Table10[[#This Row],[gross]]-Table10[[#This Row],[budget]]</f>
        <v>11514713</v>
      </c>
    </row>
    <row r="1387" spans="1:5" x14ac:dyDescent="0.3">
      <c r="A1387" t="s">
        <v>6423</v>
      </c>
      <c r="B1387">
        <v>25482931</v>
      </c>
      <c r="C1387">
        <v>14000000</v>
      </c>
      <c r="D1387">
        <v>11482931</v>
      </c>
      <c r="E1387">
        <f>Table10[[#This Row],[gross]]-Table10[[#This Row],[budget]]</f>
        <v>11482931</v>
      </c>
    </row>
    <row r="1388" spans="1:5" x14ac:dyDescent="0.3">
      <c r="A1388" t="s">
        <v>2253</v>
      </c>
      <c r="B1388">
        <v>11529368</v>
      </c>
      <c r="C1388">
        <v>65000</v>
      </c>
      <c r="D1388">
        <v>11464368</v>
      </c>
      <c r="E1388">
        <f>Table10[[#This Row],[gross]]-Table10[[#This Row],[budget]]</f>
        <v>11464368</v>
      </c>
    </row>
    <row r="1389" spans="1:5" x14ac:dyDescent="0.3">
      <c r="A1389" t="s">
        <v>868</v>
      </c>
      <c r="B1389">
        <v>22954968</v>
      </c>
      <c r="C1389">
        <v>11500000</v>
      </c>
      <c r="D1389">
        <v>11454968</v>
      </c>
      <c r="E1389">
        <f>Table10[[#This Row],[gross]]-Table10[[#This Row],[budget]]</f>
        <v>11454968</v>
      </c>
    </row>
    <row r="1390" spans="1:5" x14ac:dyDescent="0.3">
      <c r="A1390" t="s">
        <v>3172</v>
      </c>
      <c r="B1390">
        <v>36447959</v>
      </c>
      <c r="C1390">
        <v>25000000</v>
      </c>
      <c r="D1390">
        <v>11447959</v>
      </c>
      <c r="E1390">
        <f>Table10[[#This Row],[gross]]-Table10[[#This Row],[budget]]</f>
        <v>11447959</v>
      </c>
    </row>
    <row r="1391" spans="1:5" x14ac:dyDescent="0.3">
      <c r="A1391" t="s">
        <v>7408</v>
      </c>
      <c r="B1391">
        <v>26421314</v>
      </c>
      <c r="C1391">
        <v>15000000</v>
      </c>
      <c r="D1391">
        <v>11421314</v>
      </c>
      <c r="E1391">
        <f>Table10[[#This Row],[gross]]-Table10[[#This Row],[budget]]</f>
        <v>11421314</v>
      </c>
    </row>
    <row r="1392" spans="1:5" x14ac:dyDescent="0.3">
      <c r="A1392" t="s">
        <v>1551</v>
      </c>
      <c r="B1392">
        <v>41407470</v>
      </c>
      <c r="C1392">
        <v>30000000</v>
      </c>
      <c r="D1392">
        <v>11407470</v>
      </c>
      <c r="E1392">
        <f>Table10[[#This Row],[gross]]-Table10[[#This Row],[budget]]</f>
        <v>11407470</v>
      </c>
    </row>
    <row r="1393" spans="1:5" x14ac:dyDescent="0.3">
      <c r="A1393" t="s">
        <v>869</v>
      </c>
      <c r="B1393">
        <v>26384919</v>
      </c>
      <c r="C1393">
        <v>15000000</v>
      </c>
      <c r="D1393">
        <v>11384919</v>
      </c>
      <c r="E1393">
        <f>Table10[[#This Row],[gross]]-Table10[[#This Row],[budget]]</f>
        <v>11384919</v>
      </c>
    </row>
    <row r="1394" spans="1:5" x14ac:dyDescent="0.3">
      <c r="A1394" t="s">
        <v>7315</v>
      </c>
      <c r="B1394">
        <v>21371425</v>
      </c>
      <c r="C1394">
        <v>10000000</v>
      </c>
      <c r="D1394">
        <v>11371425</v>
      </c>
      <c r="E1394">
        <f>Table10[[#This Row],[gross]]-Table10[[#This Row],[budget]]</f>
        <v>11371425</v>
      </c>
    </row>
    <row r="1395" spans="1:5" x14ac:dyDescent="0.3">
      <c r="A1395" t="s">
        <v>5200</v>
      </c>
      <c r="B1395">
        <v>66365290</v>
      </c>
      <c r="C1395">
        <v>55000000</v>
      </c>
      <c r="D1395">
        <v>11365290</v>
      </c>
      <c r="E1395">
        <f>Table10[[#This Row],[gross]]-Table10[[#This Row],[budget]]</f>
        <v>11365290</v>
      </c>
    </row>
    <row r="1396" spans="1:5" x14ac:dyDescent="0.3">
      <c r="A1396" t="s">
        <v>7132</v>
      </c>
      <c r="B1396">
        <v>91188905</v>
      </c>
      <c r="C1396">
        <v>80000000</v>
      </c>
      <c r="D1396">
        <v>11188905</v>
      </c>
      <c r="E1396">
        <f>Table10[[#This Row],[gross]]-Table10[[#This Row],[budget]]</f>
        <v>11188905</v>
      </c>
    </row>
    <row r="1397" spans="1:5" x14ac:dyDescent="0.3">
      <c r="A1397" t="s">
        <v>4127</v>
      </c>
      <c r="B1397">
        <v>26161406</v>
      </c>
      <c r="C1397">
        <v>15000000</v>
      </c>
      <c r="D1397">
        <v>11161406</v>
      </c>
      <c r="E1397">
        <f>Table10[[#This Row],[gross]]-Table10[[#This Row],[budget]]</f>
        <v>11161406</v>
      </c>
    </row>
    <row r="1398" spans="1:5" x14ac:dyDescent="0.3">
      <c r="A1398" t="s">
        <v>3485</v>
      </c>
      <c r="B1398">
        <v>31146570</v>
      </c>
      <c r="C1398">
        <v>20000000</v>
      </c>
      <c r="D1398">
        <v>11146570</v>
      </c>
      <c r="E1398">
        <f>Table10[[#This Row],[gross]]-Table10[[#This Row],[budget]]</f>
        <v>11146570</v>
      </c>
    </row>
    <row r="1399" spans="1:5" x14ac:dyDescent="0.3">
      <c r="A1399" t="s">
        <v>4498</v>
      </c>
      <c r="B1399">
        <v>38122105</v>
      </c>
      <c r="C1399">
        <v>27000000</v>
      </c>
      <c r="D1399">
        <v>11122105</v>
      </c>
      <c r="E1399">
        <f>Table10[[#This Row],[gross]]-Table10[[#This Row],[budget]]</f>
        <v>11122105</v>
      </c>
    </row>
    <row r="1400" spans="1:5" x14ac:dyDescent="0.3">
      <c r="A1400" t="s">
        <v>7316</v>
      </c>
      <c r="B1400">
        <v>61112916</v>
      </c>
      <c r="C1400">
        <v>50000000</v>
      </c>
      <c r="D1400">
        <v>11112916</v>
      </c>
      <c r="E1400">
        <f>Table10[[#This Row],[gross]]-Table10[[#This Row],[budget]]</f>
        <v>11112916</v>
      </c>
    </row>
    <row r="1401" spans="1:5" x14ac:dyDescent="0.3">
      <c r="A1401" t="s">
        <v>5417</v>
      </c>
      <c r="B1401">
        <v>43095600</v>
      </c>
      <c r="C1401">
        <v>32000000</v>
      </c>
      <c r="D1401">
        <v>11095600</v>
      </c>
      <c r="E1401">
        <f>Table10[[#This Row],[gross]]-Table10[[#This Row],[budget]]</f>
        <v>11095600</v>
      </c>
    </row>
    <row r="1402" spans="1:5" x14ac:dyDescent="0.3">
      <c r="A1402" t="s">
        <v>2557</v>
      </c>
      <c r="B1402">
        <v>218051260</v>
      </c>
      <c r="C1402">
        <v>207000000</v>
      </c>
      <c r="D1402">
        <v>11051260</v>
      </c>
      <c r="E1402">
        <f>Table10[[#This Row],[gross]]-Table10[[#This Row],[budget]]</f>
        <v>11051260</v>
      </c>
    </row>
    <row r="1403" spans="1:5" x14ac:dyDescent="0.3">
      <c r="A1403" t="s">
        <v>2557</v>
      </c>
      <c r="B1403">
        <v>218051260</v>
      </c>
      <c r="C1403">
        <v>207000000</v>
      </c>
      <c r="D1403">
        <v>11051260</v>
      </c>
      <c r="E1403">
        <f>Table10[[#This Row],[gross]]-Table10[[#This Row],[budget]]</f>
        <v>11051260</v>
      </c>
    </row>
    <row r="1404" spans="1:5" x14ac:dyDescent="0.3">
      <c r="A1404" t="s">
        <v>2557</v>
      </c>
      <c r="B1404">
        <v>218051260</v>
      </c>
      <c r="C1404">
        <v>207000000</v>
      </c>
      <c r="D1404">
        <v>11051260</v>
      </c>
      <c r="E1404">
        <f>Table10[[#This Row],[gross]]-Table10[[#This Row],[budget]]</f>
        <v>11051260</v>
      </c>
    </row>
    <row r="1405" spans="1:5" x14ac:dyDescent="0.3">
      <c r="A1405" t="s">
        <v>7133</v>
      </c>
      <c r="B1405">
        <v>20035310</v>
      </c>
      <c r="C1405">
        <v>9000000</v>
      </c>
      <c r="D1405">
        <v>11035310</v>
      </c>
      <c r="E1405">
        <f>Table10[[#This Row],[gross]]-Table10[[#This Row],[budget]]</f>
        <v>11035310</v>
      </c>
    </row>
    <row r="1406" spans="1:5" x14ac:dyDescent="0.3">
      <c r="A1406" t="s">
        <v>5620</v>
      </c>
      <c r="B1406">
        <v>16017403</v>
      </c>
      <c r="C1406">
        <v>5000000</v>
      </c>
      <c r="D1406">
        <v>11017403</v>
      </c>
      <c r="E1406">
        <f>Table10[[#This Row],[gross]]-Table10[[#This Row],[budget]]</f>
        <v>11017403</v>
      </c>
    </row>
    <row r="1407" spans="1:5" x14ac:dyDescent="0.3">
      <c r="A1407" t="s">
        <v>5995</v>
      </c>
      <c r="B1407">
        <v>48006503</v>
      </c>
      <c r="C1407">
        <v>37000000</v>
      </c>
      <c r="D1407">
        <v>11006503</v>
      </c>
      <c r="E1407">
        <f>Table10[[#This Row],[gross]]-Table10[[#This Row],[budget]]</f>
        <v>11006503</v>
      </c>
    </row>
    <row r="1408" spans="1:5" x14ac:dyDescent="0.3">
      <c r="A1408" t="s">
        <v>6959</v>
      </c>
      <c r="B1408">
        <v>36985501</v>
      </c>
      <c r="C1408">
        <v>26000000</v>
      </c>
      <c r="D1408">
        <v>10985501</v>
      </c>
      <c r="E1408">
        <f>Table10[[#This Row],[gross]]-Table10[[#This Row],[budget]]</f>
        <v>10985501</v>
      </c>
    </row>
    <row r="1409" spans="1:5" x14ac:dyDescent="0.3">
      <c r="A1409" t="s">
        <v>2256</v>
      </c>
      <c r="B1409">
        <v>12784397</v>
      </c>
      <c r="C1409">
        <v>1800000</v>
      </c>
      <c r="D1409">
        <v>10984397</v>
      </c>
      <c r="E1409">
        <f>Table10[[#This Row],[gross]]-Table10[[#This Row],[budget]]</f>
        <v>10984397</v>
      </c>
    </row>
    <row r="1410" spans="1:5" x14ac:dyDescent="0.3">
      <c r="A1410" t="s">
        <v>1994</v>
      </c>
      <c r="B1410">
        <v>22905674</v>
      </c>
      <c r="C1410">
        <v>12000000</v>
      </c>
      <c r="D1410">
        <v>10905674</v>
      </c>
      <c r="E1410">
        <f>Table10[[#This Row],[gross]]-Table10[[#This Row],[budget]]</f>
        <v>10905674</v>
      </c>
    </row>
    <row r="1411" spans="1:5" x14ac:dyDescent="0.3">
      <c r="A1411" t="s">
        <v>1052</v>
      </c>
      <c r="B1411">
        <v>50859889</v>
      </c>
      <c r="C1411">
        <v>40000000</v>
      </c>
      <c r="D1411">
        <v>10859889</v>
      </c>
      <c r="E1411">
        <f>Table10[[#This Row],[gross]]-Table10[[#This Row],[budget]]</f>
        <v>10859889</v>
      </c>
    </row>
    <row r="1412" spans="1:5" x14ac:dyDescent="0.3">
      <c r="A1412" t="s">
        <v>6540</v>
      </c>
      <c r="B1412">
        <v>27854896</v>
      </c>
      <c r="C1412">
        <v>17000000</v>
      </c>
      <c r="D1412">
        <v>10854896</v>
      </c>
      <c r="E1412">
        <f>Table10[[#This Row],[gross]]-Table10[[#This Row],[budget]]</f>
        <v>10854896</v>
      </c>
    </row>
    <row r="1413" spans="1:5" x14ac:dyDescent="0.3">
      <c r="A1413" t="s">
        <v>1996</v>
      </c>
      <c r="B1413">
        <v>100853835</v>
      </c>
      <c r="C1413">
        <v>90000000</v>
      </c>
      <c r="D1413">
        <v>10853835</v>
      </c>
      <c r="E1413">
        <f>Table10[[#This Row],[gross]]-Table10[[#This Row],[budget]]</f>
        <v>10853835</v>
      </c>
    </row>
    <row r="1414" spans="1:5" x14ac:dyDescent="0.3">
      <c r="A1414" t="s">
        <v>4501</v>
      </c>
      <c r="B1414">
        <v>45802315</v>
      </c>
      <c r="C1414">
        <v>35000000</v>
      </c>
      <c r="D1414">
        <v>10802315</v>
      </c>
      <c r="E1414">
        <f>Table10[[#This Row],[gross]]-Table10[[#This Row],[budget]]</f>
        <v>10802315</v>
      </c>
    </row>
    <row r="1415" spans="1:5" x14ac:dyDescent="0.3">
      <c r="A1415" t="s">
        <v>3787</v>
      </c>
      <c r="B1415">
        <v>11806119</v>
      </c>
      <c r="C1415">
        <v>1100000</v>
      </c>
      <c r="D1415">
        <v>10706119</v>
      </c>
      <c r="E1415">
        <f>Table10[[#This Row],[gross]]-Table10[[#This Row],[budget]]</f>
        <v>10706119</v>
      </c>
    </row>
    <row r="1416" spans="1:5" x14ac:dyDescent="0.3">
      <c r="A1416" t="s">
        <v>6138</v>
      </c>
      <c r="B1416">
        <v>13684949</v>
      </c>
      <c r="C1416">
        <v>3000000</v>
      </c>
      <c r="D1416">
        <v>10684949</v>
      </c>
      <c r="E1416">
        <f>Table10[[#This Row],[gross]]-Table10[[#This Row],[budget]]</f>
        <v>10684949</v>
      </c>
    </row>
    <row r="1417" spans="1:5" x14ac:dyDescent="0.3">
      <c r="A1417" t="s">
        <v>2840</v>
      </c>
      <c r="B1417">
        <v>40566655</v>
      </c>
      <c r="C1417">
        <v>30000000</v>
      </c>
      <c r="D1417">
        <v>10566655</v>
      </c>
      <c r="E1417">
        <f>Table10[[#This Row],[gross]]-Table10[[#This Row],[budget]]</f>
        <v>10566655</v>
      </c>
    </row>
    <row r="1418" spans="1:5" x14ac:dyDescent="0.3">
      <c r="A1418" t="s">
        <v>6844</v>
      </c>
      <c r="B1418">
        <v>12555230</v>
      </c>
      <c r="C1418">
        <v>2000000</v>
      </c>
      <c r="D1418">
        <v>10555230</v>
      </c>
      <c r="E1418">
        <f>Table10[[#This Row],[gross]]-Table10[[#This Row],[budget]]</f>
        <v>10555230</v>
      </c>
    </row>
    <row r="1419" spans="1:5" x14ac:dyDescent="0.3">
      <c r="A1419" t="s">
        <v>5996</v>
      </c>
      <c r="B1419">
        <v>14000000</v>
      </c>
      <c r="C1419">
        <v>3500000</v>
      </c>
      <c r="D1419">
        <v>10500000</v>
      </c>
      <c r="E1419">
        <f>Table10[[#This Row],[gross]]-Table10[[#This Row],[budget]]</f>
        <v>10500000</v>
      </c>
    </row>
    <row r="1420" spans="1:5" x14ac:dyDescent="0.3">
      <c r="A1420" t="s">
        <v>1290</v>
      </c>
      <c r="B1420">
        <v>12995673</v>
      </c>
      <c r="C1420">
        <v>2500000</v>
      </c>
      <c r="D1420">
        <v>10495673</v>
      </c>
      <c r="E1420">
        <f>Table10[[#This Row],[gross]]-Table10[[#This Row],[budget]]</f>
        <v>10495673</v>
      </c>
    </row>
    <row r="1421" spans="1:5" x14ac:dyDescent="0.3">
      <c r="A1421" t="s">
        <v>2259</v>
      </c>
      <c r="B1421">
        <v>17474107</v>
      </c>
      <c r="C1421">
        <v>7000000</v>
      </c>
      <c r="D1421">
        <v>10474107</v>
      </c>
      <c r="E1421">
        <f>Table10[[#This Row],[gross]]-Table10[[#This Row],[budget]]</f>
        <v>10474107</v>
      </c>
    </row>
    <row r="1422" spans="1:5" x14ac:dyDescent="0.3">
      <c r="A1422" t="s">
        <v>5622</v>
      </c>
      <c r="B1422">
        <v>60470220</v>
      </c>
      <c r="C1422">
        <v>50000000</v>
      </c>
      <c r="D1422">
        <v>10470220</v>
      </c>
      <c r="E1422">
        <f>Table10[[#This Row],[gross]]-Table10[[#This Row],[budget]]</f>
        <v>10470220</v>
      </c>
    </row>
    <row r="1423" spans="1:5" x14ac:dyDescent="0.3">
      <c r="A1423" t="s">
        <v>5419</v>
      </c>
      <c r="B1423">
        <v>90443603</v>
      </c>
      <c r="C1423">
        <v>80000000</v>
      </c>
      <c r="D1423">
        <v>10443603</v>
      </c>
      <c r="E1423">
        <f>Table10[[#This Row],[gross]]-Table10[[#This Row],[budget]]</f>
        <v>10443603</v>
      </c>
    </row>
    <row r="1424" spans="1:5" x14ac:dyDescent="0.3">
      <c r="A1424" t="s">
        <v>1292</v>
      </c>
      <c r="B1424">
        <v>25440971</v>
      </c>
      <c r="C1424">
        <v>15000000</v>
      </c>
      <c r="D1424">
        <v>10440971</v>
      </c>
      <c r="E1424">
        <f>Table10[[#This Row],[gross]]-Table10[[#This Row],[budget]]</f>
        <v>10440971</v>
      </c>
    </row>
    <row r="1425" spans="1:5" x14ac:dyDescent="0.3">
      <c r="A1425" t="s">
        <v>1998</v>
      </c>
      <c r="B1425">
        <v>26400000</v>
      </c>
      <c r="C1425">
        <v>16000000</v>
      </c>
      <c r="D1425">
        <v>10400000</v>
      </c>
      <c r="E1425">
        <f>Table10[[#This Row],[gross]]-Table10[[#This Row],[budget]]</f>
        <v>10400000</v>
      </c>
    </row>
    <row r="1426" spans="1:5" x14ac:dyDescent="0.3">
      <c r="A1426" t="s">
        <v>7134</v>
      </c>
      <c r="B1426">
        <v>26896744</v>
      </c>
      <c r="C1426">
        <v>16500000</v>
      </c>
      <c r="D1426">
        <v>10396744</v>
      </c>
      <c r="E1426">
        <f>Table10[[#This Row],[gross]]-Table10[[#This Row],[budget]]</f>
        <v>10396744</v>
      </c>
    </row>
    <row r="1427" spans="1:5" x14ac:dyDescent="0.3">
      <c r="A1427" t="s">
        <v>7217</v>
      </c>
      <c r="B1427">
        <v>20384136</v>
      </c>
      <c r="C1427">
        <v>10000000</v>
      </c>
      <c r="D1427">
        <v>10384136</v>
      </c>
      <c r="E1427">
        <f>Table10[[#This Row],[gross]]-Table10[[#This Row],[budget]]</f>
        <v>10384136</v>
      </c>
    </row>
    <row r="1428" spans="1:5" x14ac:dyDescent="0.3">
      <c r="A1428" t="s">
        <v>1055</v>
      </c>
      <c r="B1428">
        <v>38372662</v>
      </c>
      <c r="C1428">
        <v>28000000</v>
      </c>
      <c r="D1428">
        <v>10372662</v>
      </c>
      <c r="E1428">
        <f>Table10[[#This Row],[gross]]-Table10[[#This Row],[budget]]</f>
        <v>10372662</v>
      </c>
    </row>
    <row r="1429" spans="1:5" x14ac:dyDescent="0.3">
      <c r="A1429" t="s">
        <v>2261</v>
      </c>
      <c r="B1429">
        <v>16842303</v>
      </c>
      <c r="C1429">
        <v>6500000</v>
      </c>
      <c r="D1429">
        <v>10342303</v>
      </c>
      <c r="E1429">
        <f>Table10[[#This Row],[gross]]-Table10[[#This Row],[budget]]</f>
        <v>10342303</v>
      </c>
    </row>
    <row r="1430" spans="1:5" x14ac:dyDescent="0.3">
      <c r="A1430" t="s">
        <v>6140</v>
      </c>
      <c r="B1430">
        <v>20339754</v>
      </c>
      <c r="C1430">
        <v>10000000</v>
      </c>
      <c r="D1430">
        <v>10339754</v>
      </c>
      <c r="E1430">
        <f>Table10[[#This Row],[gross]]-Table10[[#This Row],[budget]]</f>
        <v>10339754</v>
      </c>
    </row>
    <row r="1431" spans="1:5" x14ac:dyDescent="0.3">
      <c r="A1431" t="s">
        <v>3789</v>
      </c>
      <c r="B1431">
        <v>20338609</v>
      </c>
      <c r="C1431">
        <v>10000000</v>
      </c>
      <c r="D1431">
        <v>10338609</v>
      </c>
      <c r="E1431">
        <f>Table10[[#This Row],[gross]]-Table10[[#This Row],[budget]]</f>
        <v>10338609</v>
      </c>
    </row>
    <row r="1432" spans="1:5" x14ac:dyDescent="0.3">
      <c r="A1432" t="s">
        <v>5830</v>
      </c>
      <c r="B1432">
        <v>110332737</v>
      </c>
      <c r="C1432">
        <v>100000000</v>
      </c>
      <c r="D1432">
        <v>10332737</v>
      </c>
      <c r="E1432">
        <f>Table10[[#This Row],[gross]]-Table10[[#This Row],[budget]]</f>
        <v>10332737</v>
      </c>
    </row>
    <row r="1433" spans="1:5" x14ac:dyDescent="0.3">
      <c r="A1433" t="s">
        <v>5203</v>
      </c>
      <c r="B1433">
        <v>22331028</v>
      </c>
      <c r="C1433">
        <v>12000000</v>
      </c>
      <c r="D1433">
        <v>10331028</v>
      </c>
      <c r="E1433">
        <f>Table10[[#This Row],[gross]]-Table10[[#This Row],[budget]]</f>
        <v>10331028</v>
      </c>
    </row>
    <row r="1434" spans="1:5" x14ac:dyDescent="0.3">
      <c r="A1434" t="s">
        <v>4845</v>
      </c>
      <c r="B1434">
        <v>137748063</v>
      </c>
      <c r="C1434">
        <v>127500000</v>
      </c>
      <c r="D1434">
        <v>10248063</v>
      </c>
      <c r="E1434">
        <f>Table10[[#This Row],[gross]]-Table10[[#This Row],[budget]]</f>
        <v>10248063</v>
      </c>
    </row>
    <row r="1435" spans="1:5" x14ac:dyDescent="0.3">
      <c r="A1435" t="s">
        <v>3792</v>
      </c>
      <c r="B1435">
        <v>40247512</v>
      </c>
      <c r="C1435">
        <v>30000000</v>
      </c>
      <c r="D1435">
        <v>10247512</v>
      </c>
      <c r="E1435">
        <f>Table10[[#This Row],[gross]]-Table10[[#This Row],[budget]]</f>
        <v>10247512</v>
      </c>
    </row>
    <row r="1436" spans="1:5" x14ac:dyDescent="0.3">
      <c r="A1436" t="s">
        <v>4503</v>
      </c>
      <c r="B1436">
        <v>10246600</v>
      </c>
      <c r="C1436">
        <v>25000</v>
      </c>
      <c r="D1436">
        <v>10221600</v>
      </c>
      <c r="E1436">
        <f>Table10[[#This Row],[gross]]-Table10[[#This Row],[budget]]</f>
        <v>10221600</v>
      </c>
    </row>
    <row r="1437" spans="1:5" x14ac:dyDescent="0.3">
      <c r="A1437" t="s">
        <v>4129</v>
      </c>
      <c r="B1437">
        <v>27154426</v>
      </c>
      <c r="C1437">
        <v>17000000</v>
      </c>
      <c r="D1437">
        <v>10154426</v>
      </c>
      <c r="E1437">
        <f>Table10[[#This Row],[gross]]-Table10[[#This Row],[budget]]</f>
        <v>10154426</v>
      </c>
    </row>
    <row r="1438" spans="1:5" x14ac:dyDescent="0.3">
      <c r="A1438" t="s">
        <v>7409</v>
      </c>
      <c r="B1438">
        <v>15152879</v>
      </c>
      <c r="C1438">
        <v>5000000</v>
      </c>
      <c r="D1438">
        <v>10152879</v>
      </c>
      <c r="E1438">
        <f>Table10[[#This Row],[gross]]-Table10[[#This Row],[budget]]</f>
        <v>10152879</v>
      </c>
    </row>
    <row r="1439" spans="1:5" x14ac:dyDescent="0.3">
      <c r="A1439" t="s">
        <v>7135</v>
      </c>
      <c r="B1439">
        <v>15126948</v>
      </c>
      <c r="C1439">
        <v>5000000</v>
      </c>
      <c r="D1439">
        <v>10126948</v>
      </c>
      <c r="E1439">
        <f>Table10[[#This Row],[gross]]-Table10[[#This Row],[budget]]</f>
        <v>10126948</v>
      </c>
    </row>
    <row r="1440" spans="1:5" x14ac:dyDescent="0.3">
      <c r="A1440" t="s">
        <v>6541</v>
      </c>
      <c r="B1440">
        <v>40118420</v>
      </c>
      <c r="C1440">
        <v>30000000</v>
      </c>
      <c r="D1440">
        <v>10118420</v>
      </c>
      <c r="E1440">
        <f>Table10[[#This Row],[gross]]-Table10[[#This Row],[budget]]</f>
        <v>10118420</v>
      </c>
    </row>
    <row r="1441" spans="1:5" x14ac:dyDescent="0.3">
      <c r="A1441" t="s">
        <v>873</v>
      </c>
      <c r="B1441">
        <v>54116191</v>
      </c>
      <c r="C1441">
        <v>44000000</v>
      </c>
      <c r="D1441">
        <v>10116191</v>
      </c>
      <c r="E1441">
        <f>Table10[[#This Row],[gross]]-Table10[[#This Row],[budget]]</f>
        <v>10116191</v>
      </c>
    </row>
    <row r="1442" spans="1:5" x14ac:dyDescent="0.3">
      <c r="A1442" t="s">
        <v>5205</v>
      </c>
      <c r="B1442">
        <v>18090181</v>
      </c>
      <c r="C1442">
        <v>8000000</v>
      </c>
      <c r="D1442">
        <v>10090181</v>
      </c>
      <c r="E1442">
        <f>Table10[[#This Row],[gross]]-Table10[[#This Row],[budget]]</f>
        <v>10090181</v>
      </c>
    </row>
    <row r="1443" spans="1:5" x14ac:dyDescent="0.3">
      <c r="A1443" t="s">
        <v>4131</v>
      </c>
      <c r="B1443">
        <v>10174663</v>
      </c>
      <c r="C1443">
        <v>100000</v>
      </c>
      <c r="D1443">
        <v>10074663</v>
      </c>
      <c r="E1443">
        <f>Table10[[#This Row],[gross]]-Table10[[#This Row],[budget]]</f>
        <v>10074663</v>
      </c>
    </row>
    <row r="1444" spans="1:5" x14ac:dyDescent="0.3">
      <c r="A1444" t="s">
        <v>2262</v>
      </c>
      <c r="B1444">
        <v>30028592</v>
      </c>
      <c r="C1444">
        <v>20000000</v>
      </c>
      <c r="D1444">
        <v>10028592</v>
      </c>
      <c r="E1444">
        <f>Table10[[#This Row],[gross]]-Table10[[#This Row],[budget]]</f>
        <v>10028592</v>
      </c>
    </row>
    <row r="1445" spans="1:5" x14ac:dyDescent="0.3">
      <c r="A1445" t="s">
        <v>6672</v>
      </c>
      <c r="B1445">
        <v>100018837</v>
      </c>
      <c r="C1445">
        <v>90000000</v>
      </c>
      <c r="D1445">
        <v>10018837</v>
      </c>
      <c r="E1445">
        <f>Table10[[#This Row],[gross]]-Table10[[#This Row],[budget]]</f>
        <v>10018837</v>
      </c>
    </row>
    <row r="1446" spans="1:5" x14ac:dyDescent="0.3">
      <c r="A1446" t="s">
        <v>1552</v>
      </c>
      <c r="B1446">
        <v>100012500</v>
      </c>
      <c r="C1446">
        <v>90000000</v>
      </c>
      <c r="D1446">
        <v>10012500</v>
      </c>
      <c r="E1446">
        <f>Table10[[#This Row],[gross]]-Table10[[#This Row],[budget]]</f>
        <v>10012500</v>
      </c>
    </row>
    <row r="1447" spans="1:5" x14ac:dyDescent="0.3">
      <c r="A1447" t="s">
        <v>6542</v>
      </c>
      <c r="B1447">
        <v>35000629</v>
      </c>
      <c r="C1447">
        <v>25000000</v>
      </c>
      <c r="D1447">
        <v>10000629</v>
      </c>
      <c r="E1447">
        <f>Table10[[#This Row],[gross]]-Table10[[#This Row],[budget]]</f>
        <v>10000629</v>
      </c>
    </row>
    <row r="1448" spans="1:5" x14ac:dyDescent="0.3">
      <c r="A1448" t="s">
        <v>5420</v>
      </c>
      <c r="B1448">
        <v>24984868</v>
      </c>
      <c r="C1448">
        <v>15000000</v>
      </c>
      <c r="D1448">
        <v>9984868</v>
      </c>
      <c r="E1448">
        <f>Table10[[#This Row],[gross]]-Table10[[#This Row],[budget]]</f>
        <v>9984868</v>
      </c>
    </row>
    <row r="1449" spans="1:5" x14ac:dyDescent="0.3">
      <c r="A1449" t="s">
        <v>4848</v>
      </c>
      <c r="B1449">
        <v>29975979</v>
      </c>
      <c r="C1449">
        <v>20000000</v>
      </c>
      <c r="D1449">
        <v>9975979</v>
      </c>
      <c r="E1449">
        <f>Table10[[#This Row],[gross]]-Table10[[#This Row],[budget]]</f>
        <v>9975979</v>
      </c>
    </row>
    <row r="1450" spans="1:5" x14ac:dyDescent="0.3">
      <c r="A1450" t="s">
        <v>3490</v>
      </c>
      <c r="B1450">
        <v>16901126</v>
      </c>
      <c r="C1450">
        <v>7000000</v>
      </c>
      <c r="D1450">
        <v>9901126</v>
      </c>
      <c r="E1450">
        <f>Table10[[#This Row],[gross]]-Table10[[#This Row],[budget]]</f>
        <v>9901126</v>
      </c>
    </row>
    <row r="1451" spans="1:5" x14ac:dyDescent="0.3">
      <c r="A1451" t="s">
        <v>5624</v>
      </c>
      <c r="B1451">
        <v>24881000</v>
      </c>
      <c r="C1451">
        <v>15000000</v>
      </c>
      <c r="D1451">
        <v>9881000</v>
      </c>
      <c r="E1451">
        <f>Table10[[#This Row],[gross]]-Table10[[#This Row],[budget]]</f>
        <v>9881000</v>
      </c>
    </row>
    <row r="1452" spans="1:5" x14ac:dyDescent="0.3">
      <c r="A1452" t="s">
        <v>1058</v>
      </c>
      <c r="B1452">
        <v>22858926</v>
      </c>
      <c r="C1452">
        <v>13000000</v>
      </c>
      <c r="D1452">
        <v>9858926</v>
      </c>
      <c r="E1452">
        <f>Table10[[#This Row],[gross]]-Table10[[#This Row],[budget]]</f>
        <v>9858926</v>
      </c>
    </row>
    <row r="1453" spans="1:5" x14ac:dyDescent="0.3">
      <c r="A1453" t="s">
        <v>6141</v>
      </c>
      <c r="B1453">
        <v>49851591</v>
      </c>
      <c r="C1453">
        <v>40000000</v>
      </c>
      <c r="D1453">
        <v>9851591</v>
      </c>
      <c r="E1453">
        <f>Table10[[#This Row],[gross]]-Table10[[#This Row],[budget]]</f>
        <v>9851591</v>
      </c>
    </row>
    <row r="1454" spans="1:5" x14ac:dyDescent="0.3">
      <c r="A1454" t="s">
        <v>6425</v>
      </c>
      <c r="B1454">
        <v>17843379</v>
      </c>
      <c r="C1454">
        <v>8000000</v>
      </c>
      <c r="D1454">
        <v>9843379</v>
      </c>
      <c r="E1454">
        <f>Table10[[#This Row],[gross]]-Table10[[#This Row],[budget]]</f>
        <v>9843379</v>
      </c>
    </row>
    <row r="1455" spans="1:5" x14ac:dyDescent="0.3">
      <c r="A1455" t="s">
        <v>222</v>
      </c>
      <c r="B1455">
        <v>13092000</v>
      </c>
      <c r="C1455">
        <v>3300000</v>
      </c>
      <c r="D1455">
        <v>9792000</v>
      </c>
      <c r="E1455">
        <f>Table10[[#This Row],[gross]]-Table10[[#This Row],[budget]]</f>
        <v>9792000</v>
      </c>
    </row>
    <row r="1456" spans="1:5" x14ac:dyDescent="0.3">
      <c r="A1456" t="s">
        <v>3491</v>
      </c>
      <c r="B1456">
        <v>18761993</v>
      </c>
      <c r="C1456">
        <v>9000000</v>
      </c>
      <c r="D1456">
        <v>9761993</v>
      </c>
      <c r="E1456">
        <f>Table10[[#This Row],[gross]]-Table10[[#This Row],[budget]]</f>
        <v>9761993</v>
      </c>
    </row>
    <row r="1457" spans="1:5" x14ac:dyDescent="0.3">
      <c r="A1457" t="s">
        <v>4850</v>
      </c>
      <c r="B1457">
        <v>29753944</v>
      </c>
      <c r="C1457">
        <v>20000000</v>
      </c>
      <c r="D1457">
        <v>9753944</v>
      </c>
      <c r="E1457">
        <f>Table10[[#This Row],[gross]]-Table10[[#This Row],[budget]]</f>
        <v>9753944</v>
      </c>
    </row>
    <row r="1458" spans="1:5" x14ac:dyDescent="0.3">
      <c r="A1458" t="s">
        <v>5831</v>
      </c>
      <c r="B1458">
        <v>69688384</v>
      </c>
      <c r="C1458">
        <v>60000000</v>
      </c>
      <c r="D1458">
        <v>9688384</v>
      </c>
      <c r="E1458">
        <f>Table10[[#This Row],[gross]]-Table10[[#This Row],[budget]]</f>
        <v>9688384</v>
      </c>
    </row>
    <row r="1459" spans="1:5" x14ac:dyDescent="0.3">
      <c r="A1459" t="s">
        <v>3174</v>
      </c>
      <c r="B1459">
        <v>62563543</v>
      </c>
      <c r="C1459">
        <v>53000000</v>
      </c>
      <c r="D1459">
        <v>9563543</v>
      </c>
      <c r="E1459">
        <f>Table10[[#This Row],[gross]]-Table10[[#This Row],[budget]]</f>
        <v>9563543</v>
      </c>
    </row>
    <row r="1460" spans="1:5" x14ac:dyDescent="0.3">
      <c r="A1460" t="s">
        <v>1554</v>
      </c>
      <c r="B1460">
        <v>11546543</v>
      </c>
      <c r="C1460">
        <v>2000000</v>
      </c>
      <c r="D1460">
        <v>9546543</v>
      </c>
      <c r="E1460">
        <f>Table10[[#This Row],[gross]]-Table10[[#This Row],[budget]]</f>
        <v>9546543</v>
      </c>
    </row>
    <row r="1461" spans="1:5" x14ac:dyDescent="0.3">
      <c r="A1461" t="s">
        <v>2843</v>
      </c>
      <c r="B1461">
        <v>17536788</v>
      </c>
      <c r="C1461">
        <v>8000000</v>
      </c>
      <c r="D1461">
        <v>9536788</v>
      </c>
      <c r="E1461">
        <f>Table10[[#This Row],[gross]]-Table10[[#This Row],[budget]]</f>
        <v>9536788</v>
      </c>
    </row>
    <row r="1462" spans="1:5" x14ac:dyDescent="0.3">
      <c r="A1462" t="s">
        <v>1559</v>
      </c>
      <c r="B1462">
        <v>11533945</v>
      </c>
      <c r="C1462">
        <v>2000000</v>
      </c>
      <c r="D1462">
        <v>9533945</v>
      </c>
      <c r="E1462">
        <f>Table10[[#This Row],[gross]]-Table10[[#This Row],[budget]]</f>
        <v>9533945</v>
      </c>
    </row>
    <row r="1463" spans="1:5" x14ac:dyDescent="0.3">
      <c r="A1463" t="s">
        <v>723</v>
      </c>
      <c r="B1463">
        <v>13464388</v>
      </c>
      <c r="C1463">
        <v>4000000</v>
      </c>
      <c r="D1463">
        <v>9464388</v>
      </c>
      <c r="E1463">
        <f>Table10[[#This Row],[gross]]-Table10[[#This Row],[budget]]</f>
        <v>9464388</v>
      </c>
    </row>
    <row r="1464" spans="1:5" x14ac:dyDescent="0.3">
      <c r="A1464" t="s">
        <v>6143</v>
      </c>
      <c r="B1464">
        <v>17427926</v>
      </c>
      <c r="C1464">
        <v>8000000</v>
      </c>
      <c r="D1464">
        <v>9427926</v>
      </c>
      <c r="E1464">
        <f>Table10[[#This Row],[gross]]-Table10[[#This Row],[budget]]</f>
        <v>9427926</v>
      </c>
    </row>
    <row r="1465" spans="1:5" x14ac:dyDescent="0.3">
      <c r="A1465" t="s">
        <v>2845</v>
      </c>
      <c r="B1465">
        <v>309404152</v>
      </c>
      <c r="C1465">
        <v>300000000</v>
      </c>
      <c r="D1465">
        <v>9404152</v>
      </c>
      <c r="E1465">
        <f>Table10[[#This Row],[gross]]-Table10[[#This Row],[budget]]</f>
        <v>9404152</v>
      </c>
    </row>
    <row r="1466" spans="1:5" x14ac:dyDescent="0.3">
      <c r="A1466" t="s">
        <v>6145</v>
      </c>
      <c r="B1466">
        <v>27087695</v>
      </c>
      <c r="C1466">
        <v>17700000</v>
      </c>
      <c r="D1466">
        <v>9387695</v>
      </c>
      <c r="E1466">
        <f>Table10[[#This Row],[gross]]-Table10[[#This Row],[budget]]</f>
        <v>9387695</v>
      </c>
    </row>
    <row r="1467" spans="1:5" x14ac:dyDescent="0.3">
      <c r="A1467" t="s">
        <v>5998</v>
      </c>
      <c r="B1467">
        <v>21370057</v>
      </c>
      <c r="C1467">
        <v>12000000</v>
      </c>
      <c r="D1467">
        <v>9370057</v>
      </c>
      <c r="E1467">
        <f>Table10[[#This Row],[gross]]-Table10[[#This Row],[budget]]</f>
        <v>9370057</v>
      </c>
    </row>
    <row r="1468" spans="1:5" x14ac:dyDescent="0.3">
      <c r="A1468" t="s">
        <v>7288</v>
      </c>
      <c r="B1468">
        <v>14343976</v>
      </c>
      <c r="C1468">
        <v>5000000</v>
      </c>
      <c r="D1468">
        <v>9343976</v>
      </c>
      <c r="E1468">
        <f>Table10[[#This Row],[gross]]-Table10[[#This Row],[budget]]</f>
        <v>9343976</v>
      </c>
    </row>
    <row r="1469" spans="1:5" x14ac:dyDescent="0.3">
      <c r="A1469" t="s">
        <v>1779</v>
      </c>
      <c r="B1469">
        <v>53300852</v>
      </c>
      <c r="C1469">
        <v>44000000</v>
      </c>
      <c r="D1469">
        <v>9300852</v>
      </c>
      <c r="E1469">
        <f>Table10[[#This Row],[gross]]-Table10[[#This Row],[budget]]</f>
        <v>9300852</v>
      </c>
    </row>
    <row r="1470" spans="1:5" x14ac:dyDescent="0.3">
      <c r="A1470" t="s">
        <v>1780</v>
      </c>
      <c r="B1470">
        <v>34300771</v>
      </c>
      <c r="C1470">
        <v>25000000</v>
      </c>
      <c r="D1470">
        <v>9300771</v>
      </c>
      <c r="E1470">
        <f>Table10[[#This Row],[gross]]-Table10[[#This Row],[budget]]</f>
        <v>9300771</v>
      </c>
    </row>
    <row r="1471" spans="1:5" x14ac:dyDescent="0.3">
      <c r="A1471" t="s">
        <v>226</v>
      </c>
      <c r="B1471">
        <v>11284657</v>
      </c>
      <c r="C1471">
        <v>2000000</v>
      </c>
      <c r="D1471">
        <v>9284657</v>
      </c>
      <c r="E1471">
        <f>Table10[[#This Row],[gross]]-Table10[[#This Row],[budget]]</f>
        <v>9284657</v>
      </c>
    </row>
    <row r="1472" spans="1:5" x14ac:dyDescent="0.3">
      <c r="A1472" t="s">
        <v>6426</v>
      </c>
      <c r="B1472">
        <v>26284475</v>
      </c>
      <c r="C1472">
        <v>17000000</v>
      </c>
      <c r="D1472">
        <v>9284475</v>
      </c>
      <c r="E1472">
        <f>Table10[[#This Row],[gross]]-Table10[[#This Row],[budget]]</f>
        <v>9284475</v>
      </c>
    </row>
    <row r="1473" spans="1:5" x14ac:dyDescent="0.3">
      <c r="A1473" t="s">
        <v>4135</v>
      </c>
      <c r="B1473">
        <v>17278980</v>
      </c>
      <c r="C1473">
        <v>8000000</v>
      </c>
      <c r="D1473">
        <v>9278980</v>
      </c>
      <c r="E1473">
        <f>Table10[[#This Row],[gross]]-Table10[[#This Row],[budget]]</f>
        <v>9278980</v>
      </c>
    </row>
    <row r="1474" spans="1:5" x14ac:dyDescent="0.3">
      <c r="A1474" t="s">
        <v>877</v>
      </c>
      <c r="B1474">
        <v>9437933</v>
      </c>
      <c r="C1474">
        <v>180000</v>
      </c>
      <c r="D1474">
        <v>9257933</v>
      </c>
      <c r="E1474">
        <f>Table10[[#This Row],[gross]]-Table10[[#This Row],[budget]]</f>
        <v>9257933</v>
      </c>
    </row>
    <row r="1475" spans="1:5" x14ac:dyDescent="0.3">
      <c r="A1475" t="s">
        <v>2849</v>
      </c>
      <c r="B1475">
        <v>18225165</v>
      </c>
      <c r="C1475">
        <v>9000000</v>
      </c>
      <c r="D1475">
        <v>9225165</v>
      </c>
      <c r="E1475">
        <f>Table10[[#This Row],[gross]]-Table10[[#This Row],[budget]]</f>
        <v>9225165</v>
      </c>
    </row>
    <row r="1476" spans="1:5" x14ac:dyDescent="0.3">
      <c r="A1476" t="s">
        <v>7523</v>
      </c>
      <c r="B1476">
        <v>27141959</v>
      </c>
      <c r="C1476">
        <v>18000000</v>
      </c>
      <c r="D1476">
        <v>9141959</v>
      </c>
      <c r="E1476">
        <f>Table10[[#This Row],[gross]]-Table10[[#This Row],[budget]]</f>
        <v>9141959</v>
      </c>
    </row>
    <row r="1477" spans="1:5" x14ac:dyDescent="0.3">
      <c r="A1477" t="s">
        <v>3176</v>
      </c>
      <c r="B1477">
        <v>21133087</v>
      </c>
      <c r="C1477">
        <v>12000000</v>
      </c>
      <c r="D1477">
        <v>9133087</v>
      </c>
      <c r="E1477">
        <f>Table10[[#This Row],[gross]]-Table10[[#This Row],[budget]]</f>
        <v>9133087</v>
      </c>
    </row>
    <row r="1478" spans="1:5" x14ac:dyDescent="0.3">
      <c r="A1478" t="s">
        <v>6845</v>
      </c>
      <c r="B1478">
        <v>14123773</v>
      </c>
      <c r="C1478">
        <v>5000000</v>
      </c>
      <c r="D1478">
        <v>9123773</v>
      </c>
      <c r="E1478">
        <f>Table10[[#This Row],[gross]]-Table10[[#This Row],[budget]]</f>
        <v>9123773</v>
      </c>
    </row>
    <row r="1479" spans="1:5" x14ac:dyDescent="0.3">
      <c r="A1479" t="s">
        <v>2560</v>
      </c>
      <c r="B1479">
        <v>14100000</v>
      </c>
      <c r="C1479">
        <v>5000000</v>
      </c>
      <c r="D1479">
        <v>9100000</v>
      </c>
      <c r="E1479">
        <f>Table10[[#This Row],[gross]]-Table10[[#This Row],[budget]]</f>
        <v>9100000</v>
      </c>
    </row>
    <row r="1480" spans="1:5" x14ac:dyDescent="0.3">
      <c r="A1480" t="s">
        <v>5833</v>
      </c>
      <c r="B1480">
        <v>37053924</v>
      </c>
      <c r="C1480">
        <v>28000000</v>
      </c>
      <c r="D1480">
        <v>9053924</v>
      </c>
      <c r="E1480">
        <f>Table10[[#This Row],[gross]]-Table10[[#This Row],[budget]]</f>
        <v>9053924</v>
      </c>
    </row>
    <row r="1481" spans="1:5" x14ac:dyDescent="0.3">
      <c r="A1481" t="s">
        <v>6146</v>
      </c>
      <c r="B1481">
        <v>45045037</v>
      </c>
      <c r="C1481">
        <v>36000000</v>
      </c>
      <c r="D1481">
        <v>9045037</v>
      </c>
      <c r="E1481">
        <f>Table10[[#This Row],[gross]]-Table10[[#This Row],[budget]]</f>
        <v>9045037</v>
      </c>
    </row>
    <row r="1482" spans="1:5" x14ac:dyDescent="0.3">
      <c r="A1482" t="s">
        <v>6148</v>
      </c>
      <c r="B1482">
        <v>10042266</v>
      </c>
      <c r="C1482">
        <v>1000000</v>
      </c>
      <c r="D1482">
        <v>9042266</v>
      </c>
      <c r="E1482">
        <f>Table10[[#This Row],[gross]]-Table10[[#This Row],[budget]]</f>
        <v>9042266</v>
      </c>
    </row>
    <row r="1483" spans="1:5" x14ac:dyDescent="0.3">
      <c r="A1483" t="s">
        <v>4852</v>
      </c>
      <c r="B1483">
        <v>14015786</v>
      </c>
      <c r="C1483">
        <v>5000000</v>
      </c>
      <c r="D1483">
        <v>9015786</v>
      </c>
      <c r="E1483">
        <f>Table10[[#This Row],[gross]]-Table10[[#This Row],[budget]]</f>
        <v>9015786</v>
      </c>
    </row>
    <row r="1484" spans="1:5" x14ac:dyDescent="0.3">
      <c r="A1484" t="s">
        <v>2265</v>
      </c>
      <c r="B1484">
        <v>13008928</v>
      </c>
      <c r="C1484">
        <v>4000000</v>
      </c>
      <c r="D1484">
        <v>9008928</v>
      </c>
      <c r="E1484">
        <f>Table10[[#This Row],[gross]]-Table10[[#This Row],[budget]]</f>
        <v>9008928</v>
      </c>
    </row>
    <row r="1485" spans="1:5" x14ac:dyDescent="0.3">
      <c r="A1485" t="s">
        <v>3177</v>
      </c>
      <c r="B1485">
        <v>16938179</v>
      </c>
      <c r="C1485">
        <v>8000000</v>
      </c>
      <c r="D1485">
        <v>8938179</v>
      </c>
      <c r="E1485">
        <f>Table10[[#This Row],[gross]]-Table10[[#This Row],[budget]]</f>
        <v>8938179</v>
      </c>
    </row>
    <row r="1486" spans="1:5" x14ac:dyDescent="0.3">
      <c r="A1486" t="s">
        <v>6847</v>
      </c>
      <c r="B1486">
        <v>26906039</v>
      </c>
      <c r="C1486">
        <v>18000000</v>
      </c>
      <c r="D1486">
        <v>8906039</v>
      </c>
      <c r="E1486">
        <f>Table10[[#This Row],[gross]]-Table10[[#This Row],[budget]]</f>
        <v>8906039</v>
      </c>
    </row>
    <row r="1487" spans="1:5" x14ac:dyDescent="0.3">
      <c r="A1487" t="s">
        <v>5422</v>
      </c>
      <c r="B1487">
        <v>53854588</v>
      </c>
      <c r="C1487">
        <v>45000000</v>
      </c>
      <c r="D1487">
        <v>8854588</v>
      </c>
      <c r="E1487">
        <f>Table10[[#This Row],[gross]]-Table10[[#This Row],[budget]]</f>
        <v>8854588</v>
      </c>
    </row>
    <row r="1488" spans="1:5" x14ac:dyDescent="0.3">
      <c r="A1488" t="s">
        <v>878</v>
      </c>
      <c r="B1488">
        <v>26830000</v>
      </c>
      <c r="C1488">
        <v>18000000</v>
      </c>
      <c r="D1488">
        <v>8830000</v>
      </c>
      <c r="E1488">
        <f>Table10[[#This Row],[gross]]-Table10[[#This Row],[budget]]</f>
        <v>8830000</v>
      </c>
    </row>
    <row r="1489" spans="1:5" x14ac:dyDescent="0.3">
      <c r="A1489" t="s">
        <v>878</v>
      </c>
      <c r="B1489">
        <v>26830000</v>
      </c>
      <c r="C1489">
        <v>18000000</v>
      </c>
      <c r="D1489">
        <v>8830000</v>
      </c>
      <c r="E1489">
        <f>Table10[[#This Row],[gross]]-Table10[[#This Row],[budget]]</f>
        <v>8830000</v>
      </c>
    </row>
    <row r="1490" spans="1:5" x14ac:dyDescent="0.3">
      <c r="A1490" t="s">
        <v>2269</v>
      </c>
      <c r="B1490">
        <v>14821531</v>
      </c>
      <c r="C1490">
        <v>6000000</v>
      </c>
      <c r="D1490">
        <v>8821531</v>
      </c>
      <c r="E1490">
        <f>Table10[[#This Row],[gross]]-Table10[[#This Row],[budget]]</f>
        <v>8821531</v>
      </c>
    </row>
    <row r="1491" spans="1:5" x14ac:dyDescent="0.3">
      <c r="A1491" t="s">
        <v>7410</v>
      </c>
      <c r="B1491">
        <v>15818967</v>
      </c>
      <c r="C1491">
        <v>7000000</v>
      </c>
      <c r="D1491">
        <v>8818967</v>
      </c>
      <c r="E1491">
        <f>Table10[[#This Row],[gross]]-Table10[[#This Row],[budget]]</f>
        <v>8818967</v>
      </c>
    </row>
    <row r="1492" spans="1:5" x14ac:dyDescent="0.3">
      <c r="A1492" t="s">
        <v>5834</v>
      </c>
      <c r="B1492">
        <v>46813366</v>
      </c>
      <c r="C1492">
        <v>38000000</v>
      </c>
      <c r="D1492">
        <v>8813366</v>
      </c>
      <c r="E1492">
        <f>Table10[[#This Row],[gross]]-Table10[[#This Row],[budget]]</f>
        <v>8813366</v>
      </c>
    </row>
    <row r="1493" spans="1:5" x14ac:dyDescent="0.3">
      <c r="A1493" t="s">
        <v>6848</v>
      </c>
      <c r="B1493">
        <v>43792641</v>
      </c>
      <c r="C1493">
        <v>35000000</v>
      </c>
      <c r="D1493">
        <v>8792641</v>
      </c>
      <c r="E1493">
        <f>Table10[[#This Row],[gross]]-Table10[[#This Row],[budget]]</f>
        <v>8792641</v>
      </c>
    </row>
    <row r="1494" spans="1:5" x14ac:dyDescent="0.3">
      <c r="A1494" t="s">
        <v>2271</v>
      </c>
      <c r="B1494">
        <v>51768623</v>
      </c>
      <c r="C1494">
        <v>43000000</v>
      </c>
      <c r="D1494">
        <v>8768623</v>
      </c>
      <c r="E1494">
        <f>Table10[[#This Row],[gross]]-Table10[[#This Row],[budget]]</f>
        <v>8768623</v>
      </c>
    </row>
    <row r="1495" spans="1:5" x14ac:dyDescent="0.3">
      <c r="A1495" t="s">
        <v>5836</v>
      </c>
      <c r="B1495">
        <v>27758465</v>
      </c>
      <c r="C1495">
        <v>19000000</v>
      </c>
      <c r="D1495">
        <v>8758465</v>
      </c>
      <c r="E1495">
        <f>Table10[[#This Row],[gross]]-Table10[[#This Row],[budget]]</f>
        <v>8758465</v>
      </c>
    </row>
    <row r="1496" spans="1:5" x14ac:dyDescent="0.3">
      <c r="A1496" t="s">
        <v>6543</v>
      </c>
      <c r="B1496">
        <v>16699684</v>
      </c>
      <c r="C1496">
        <v>8000000</v>
      </c>
      <c r="D1496">
        <v>8699684</v>
      </c>
      <c r="E1496">
        <f>Table10[[#This Row],[gross]]-Table10[[#This Row],[budget]]</f>
        <v>8699684</v>
      </c>
    </row>
    <row r="1497" spans="1:5" x14ac:dyDescent="0.3">
      <c r="A1497" t="s">
        <v>2563</v>
      </c>
      <c r="B1497">
        <v>11694528</v>
      </c>
      <c r="C1497">
        <v>3000000</v>
      </c>
      <c r="D1497">
        <v>8694528</v>
      </c>
      <c r="E1497">
        <f>Table10[[#This Row],[gross]]-Table10[[#This Row],[budget]]</f>
        <v>8694528</v>
      </c>
    </row>
    <row r="1498" spans="1:5" x14ac:dyDescent="0.3">
      <c r="A1498" t="s">
        <v>426</v>
      </c>
      <c r="B1498">
        <v>9600000</v>
      </c>
      <c r="C1498">
        <v>910000</v>
      </c>
      <c r="D1498">
        <v>8690000</v>
      </c>
      <c r="E1498">
        <f>Table10[[#This Row],[gross]]-Table10[[#This Row],[budget]]</f>
        <v>8690000</v>
      </c>
    </row>
    <row r="1499" spans="1:5" x14ac:dyDescent="0.3">
      <c r="A1499" t="s">
        <v>3493</v>
      </c>
      <c r="B1499">
        <v>32662299</v>
      </c>
      <c r="C1499">
        <v>24000000</v>
      </c>
      <c r="D1499">
        <v>8662299</v>
      </c>
      <c r="E1499">
        <f>Table10[[#This Row],[gross]]-Table10[[#This Row],[budget]]</f>
        <v>8662299</v>
      </c>
    </row>
    <row r="1500" spans="1:5" x14ac:dyDescent="0.3">
      <c r="A1500" t="s">
        <v>6960</v>
      </c>
      <c r="B1500">
        <v>11642254</v>
      </c>
      <c r="C1500">
        <v>3000000</v>
      </c>
      <c r="D1500">
        <v>8642254</v>
      </c>
      <c r="E1500">
        <f>Table10[[#This Row],[gross]]-Table10[[#This Row],[budget]]</f>
        <v>8642254</v>
      </c>
    </row>
    <row r="1501" spans="1:5" x14ac:dyDescent="0.3">
      <c r="A1501" t="s">
        <v>5999</v>
      </c>
      <c r="B1501">
        <v>33631221</v>
      </c>
      <c r="C1501">
        <v>25000000</v>
      </c>
      <c r="D1501">
        <v>8631221</v>
      </c>
      <c r="E1501">
        <f>Table10[[#This Row],[gross]]-Table10[[#This Row],[budget]]</f>
        <v>8631221</v>
      </c>
    </row>
    <row r="1502" spans="1:5" x14ac:dyDescent="0.3">
      <c r="A1502" t="s">
        <v>5999</v>
      </c>
      <c r="B1502">
        <v>33631221</v>
      </c>
      <c r="C1502">
        <v>25000000</v>
      </c>
      <c r="D1502">
        <v>8631221</v>
      </c>
      <c r="E1502">
        <f>Table10[[#This Row],[gross]]-Table10[[#This Row],[budget]]</f>
        <v>8631221</v>
      </c>
    </row>
    <row r="1503" spans="1:5" x14ac:dyDescent="0.3">
      <c r="A1503" t="s">
        <v>5208</v>
      </c>
      <c r="B1503">
        <v>56607223</v>
      </c>
      <c r="C1503">
        <v>48000000</v>
      </c>
      <c r="D1503">
        <v>8607223</v>
      </c>
      <c r="E1503">
        <f>Table10[[#This Row],[gross]]-Table10[[#This Row],[budget]]</f>
        <v>8607223</v>
      </c>
    </row>
    <row r="1504" spans="1:5" x14ac:dyDescent="0.3">
      <c r="A1504" t="s">
        <v>2273</v>
      </c>
      <c r="B1504">
        <v>21078145</v>
      </c>
      <c r="C1504">
        <v>12500000</v>
      </c>
      <c r="D1504">
        <v>8578145</v>
      </c>
      <c r="E1504">
        <f>Table10[[#This Row],[gross]]-Table10[[#This Row],[budget]]</f>
        <v>8578145</v>
      </c>
    </row>
    <row r="1505" spans="1:5" x14ac:dyDescent="0.3">
      <c r="A1505" t="s">
        <v>5838</v>
      </c>
      <c r="B1505">
        <v>83503161</v>
      </c>
      <c r="C1505">
        <v>75000000</v>
      </c>
      <c r="D1505">
        <v>8503161</v>
      </c>
      <c r="E1505">
        <f>Table10[[#This Row],[gross]]-Table10[[#This Row],[budget]]</f>
        <v>8503161</v>
      </c>
    </row>
    <row r="1506" spans="1:5" x14ac:dyDescent="0.3">
      <c r="A1506" t="s">
        <v>3496</v>
      </c>
      <c r="B1506">
        <v>38432823</v>
      </c>
      <c r="C1506">
        <v>30000000</v>
      </c>
      <c r="D1506">
        <v>8432823</v>
      </c>
      <c r="E1506">
        <f>Table10[[#This Row],[gross]]-Table10[[#This Row],[budget]]</f>
        <v>8432823</v>
      </c>
    </row>
    <row r="1507" spans="1:5" x14ac:dyDescent="0.3">
      <c r="A1507" t="s">
        <v>1563</v>
      </c>
      <c r="B1507">
        <v>38413606</v>
      </c>
      <c r="C1507">
        <v>30000000</v>
      </c>
      <c r="D1507">
        <v>8413606</v>
      </c>
      <c r="E1507">
        <f>Table10[[#This Row],[gross]]-Table10[[#This Row],[budget]]</f>
        <v>8413606</v>
      </c>
    </row>
    <row r="1508" spans="1:5" x14ac:dyDescent="0.3">
      <c r="A1508" t="s">
        <v>5423</v>
      </c>
      <c r="B1508">
        <v>63408614</v>
      </c>
      <c r="C1508">
        <v>55000000</v>
      </c>
      <c r="D1508">
        <v>8408614</v>
      </c>
      <c r="E1508">
        <f>Table10[[#This Row],[gross]]-Table10[[#This Row],[budget]]</f>
        <v>8408614</v>
      </c>
    </row>
    <row r="1509" spans="1:5" x14ac:dyDescent="0.3">
      <c r="A1509" t="s">
        <v>6303</v>
      </c>
      <c r="B1509">
        <v>26400000</v>
      </c>
      <c r="C1509">
        <v>18000000</v>
      </c>
      <c r="D1509">
        <v>8400000</v>
      </c>
      <c r="E1509">
        <f>Table10[[#This Row],[gross]]-Table10[[#This Row],[budget]]</f>
        <v>8400000</v>
      </c>
    </row>
    <row r="1510" spans="1:5" x14ac:dyDescent="0.3">
      <c r="A1510" t="s">
        <v>4505</v>
      </c>
      <c r="B1510">
        <v>138396624</v>
      </c>
      <c r="C1510">
        <v>130000000</v>
      </c>
      <c r="D1510">
        <v>8396624</v>
      </c>
      <c r="E1510">
        <f>Table10[[#This Row],[gross]]-Table10[[#This Row],[budget]]</f>
        <v>8396624</v>
      </c>
    </row>
    <row r="1511" spans="1:5" x14ac:dyDescent="0.3">
      <c r="A1511" t="s">
        <v>7433</v>
      </c>
      <c r="B1511">
        <v>13350177</v>
      </c>
      <c r="C1511">
        <v>5000000</v>
      </c>
      <c r="D1511">
        <v>8350177</v>
      </c>
      <c r="E1511">
        <f>Table10[[#This Row],[gross]]-Table10[[#This Row],[budget]]</f>
        <v>8350177</v>
      </c>
    </row>
    <row r="1512" spans="1:5" x14ac:dyDescent="0.3">
      <c r="A1512" t="s">
        <v>4507</v>
      </c>
      <c r="B1512">
        <v>58336565</v>
      </c>
      <c r="C1512">
        <v>50000000</v>
      </c>
      <c r="D1512">
        <v>8336565</v>
      </c>
      <c r="E1512">
        <f>Table10[[#This Row],[gross]]-Table10[[#This Row],[budget]]</f>
        <v>8336565</v>
      </c>
    </row>
    <row r="1513" spans="1:5" x14ac:dyDescent="0.3">
      <c r="A1513" t="s">
        <v>5210</v>
      </c>
      <c r="B1513">
        <v>118311368</v>
      </c>
      <c r="C1513">
        <v>110000000</v>
      </c>
      <c r="D1513">
        <v>8311368</v>
      </c>
      <c r="E1513">
        <f>Table10[[#This Row],[gross]]-Table10[[#This Row],[budget]]</f>
        <v>8311368</v>
      </c>
    </row>
    <row r="1514" spans="1:5" x14ac:dyDescent="0.3">
      <c r="A1514" t="s">
        <v>2851</v>
      </c>
      <c r="B1514">
        <v>58297830</v>
      </c>
      <c r="C1514">
        <v>50000000</v>
      </c>
      <c r="D1514">
        <v>8297830</v>
      </c>
      <c r="E1514">
        <f>Table10[[#This Row],[gross]]-Table10[[#This Row],[budget]]</f>
        <v>8297830</v>
      </c>
    </row>
    <row r="1515" spans="1:5" x14ac:dyDescent="0.3">
      <c r="A1515" t="s">
        <v>6149</v>
      </c>
      <c r="B1515">
        <v>18272447</v>
      </c>
      <c r="C1515">
        <v>10000000</v>
      </c>
      <c r="D1515">
        <v>8272447</v>
      </c>
      <c r="E1515">
        <f>Table10[[#This Row],[gross]]-Table10[[#This Row],[budget]]</f>
        <v>8272447</v>
      </c>
    </row>
    <row r="1516" spans="1:5" x14ac:dyDescent="0.3">
      <c r="A1516" t="s">
        <v>1565</v>
      </c>
      <c r="B1516">
        <v>13269963</v>
      </c>
      <c r="C1516">
        <v>5000000</v>
      </c>
      <c r="D1516">
        <v>8269963</v>
      </c>
      <c r="E1516">
        <f>Table10[[#This Row],[gross]]-Table10[[#This Row],[budget]]</f>
        <v>8269963</v>
      </c>
    </row>
    <row r="1517" spans="1:5" x14ac:dyDescent="0.3">
      <c r="A1517" t="s">
        <v>7518</v>
      </c>
      <c r="B1517">
        <v>38232624</v>
      </c>
      <c r="C1517">
        <v>30000000</v>
      </c>
      <c r="D1517">
        <v>8232624</v>
      </c>
      <c r="E1517">
        <f>Table10[[#This Row],[gross]]-Table10[[#This Row],[budget]]</f>
        <v>8232624</v>
      </c>
    </row>
    <row r="1518" spans="1:5" x14ac:dyDescent="0.3">
      <c r="A1518" t="s">
        <v>3178</v>
      </c>
      <c r="B1518">
        <v>14597405</v>
      </c>
      <c r="C1518">
        <v>6400000</v>
      </c>
      <c r="D1518">
        <v>8197405</v>
      </c>
      <c r="E1518">
        <f>Table10[[#This Row],[gross]]-Table10[[#This Row],[budget]]</f>
        <v>8197405</v>
      </c>
    </row>
    <row r="1519" spans="1:5" x14ac:dyDescent="0.3">
      <c r="A1519" t="s">
        <v>2565</v>
      </c>
      <c r="B1519">
        <v>44175394</v>
      </c>
      <c r="C1519">
        <v>36000000</v>
      </c>
      <c r="D1519">
        <v>8175394</v>
      </c>
      <c r="E1519">
        <f>Table10[[#This Row],[gross]]-Table10[[#This Row],[budget]]</f>
        <v>8175394</v>
      </c>
    </row>
    <row r="1520" spans="1:5" x14ac:dyDescent="0.3">
      <c r="A1520" t="s">
        <v>2001</v>
      </c>
      <c r="B1520">
        <v>16168741</v>
      </c>
      <c r="C1520">
        <v>8000000</v>
      </c>
      <c r="D1520">
        <v>8168741</v>
      </c>
      <c r="E1520">
        <f>Table10[[#This Row],[gross]]-Table10[[#This Row],[budget]]</f>
        <v>8168741</v>
      </c>
    </row>
    <row r="1521" spans="1:5" x14ac:dyDescent="0.3">
      <c r="A1521" t="s">
        <v>4510</v>
      </c>
      <c r="B1521">
        <v>16115878</v>
      </c>
      <c r="C1521">
        <v>8000000</v>
      </c>
      <c r="D1521">
        <v>8115878</v>
      </c>
      <c r="E1521">
        <f>Table10[[#This Row],[gross]]-Table10[[#This Row],[budget]]</f>
        <v>8115878</v>
      </c>
    </row>
    <row r="1522" spans="1:5" x14ac:dyDescent="0.3">
      <c r="A1522" t="s">
        <v>5626</v>
      </c>
      <c r="B1522">
        <v>9000000</v>
      </c>
      <c r="C1522">
        <v>900000</v>
      </c>
      <c r="D1522">
        <v>8100000</v>
      </c>
      <c r="E1522">
        <f>Table10[[#This Row],[gross]]-Table10[[#This Row],[budget]]</f>
        <v>8100000</v>
      </c>
    </row>
    <row r="1523" spans="1:5" x14ac:dyDescent="0.3">
      <c r="A1523" t="s">
        <v>1293</v>
      </c>
      <c r="B1523">
        <v>17096053</v>
      </c>
      <c r="C1523">
        <v>9000000</v>
      </c>
      <c r="D1523">
        <v>8096053</v>
      </c>
      <c r="E1523">
        <f>Table10[[#This Row],[gross]]-Table10[[#This Row],[budget]]</f>
        <v>8096053</v>
      </c>
    </row>
    <row r="1524" spans="1:5" x14ac:dyDescent="0.3">
      <c r="A1524" t="s">
        <v>1295</v>
      </c>
      <c r="B1524">
        <v>23089926</v>
      </c>
      <c r="C1524">
        <v>15000000</v>
      </c>
      <c r="D1524">
        <v>8089926</v>
      </c>
      <c r="E1524">
        <f>Table10[[#This Row],[gross]]-Table10[[#This Row],[budget]]</f>
        <v>8089926</v>
      </c>
    </row>
    <row r="1525" spans="1:5" x14ac:dyDescent="0.3">
      <c r="A1525" t="s">
        <v>4138</v>
      </c>
      <c r="B1525">
        <v>21088568</v>
      </c>
      <c r="C1525">
        <v>13000000</v>
      </c>
      <c r="D1525">
        <v>8088568</v>
      </c>
      <c r="E1525">
        <f>Table10[[#This Row],[gross]]-Table10[[#This Row],[budget]]</f>
        <v>8088568</v>
      </c>
    </row>
    <row r="1526" spans="1:5" x14ac:dyDescent="0.3">
      <c r="A1526" t="s">
        <v>2852</v>
      </c>
      <c r="B1526">
        <v>83077470</v>
      </c>
      <c r="C1526">
        <v>75000000</v>
      </c>
      <c r="D1526">
        <v>8077470</v>
      </c>
      <c r="E1526">
        <f>Table10[[#This Row],[gross]]-Table10[[#This Row],[budget]]</f>
        <v>8077470</v>
      </c>
    </row>
    <row r="1527" spans="1:5" x14ac:dyDescent="0.3">
      <c r="A1527" t="s">
        <v>2275</v>
      </c>
      <c r="B1527">
        <v>12574715</v>
      </c>
      <c r="C1527">
        <v>4500000</v>
      </c>
      <c r="D1527">
        <v>8074715</v>
      </c>
      <c r="E1527">
        <f>Table10[[#This Row],[gross]]-Table10[[#This Row],[budget]]</f>
        <v>8074715</v>
      </c>
    </row>
    <row r="1528" spans="1:5" x14ac:dyDescent="0.3">
      <c r="A1528" t="s">
        <v>3498</v>
      </c>
      <c r="B1528">
        <v>30059386</v>
      </c>
      <c r="C1528">
        <v>22000000</v>
      </c>
      <c r="D1528">
        <v>8059386</v>
      </c>
      <c r="E1528">
        <f>Table10[[#This Row],[gross]]-Table10[[#This Row],[budget]]</f>
        <v>8059386</v>
      </c>
    </row>
    <row r="1529" spans="1:5" x14ac:dyDescent="0.3">
      <c r="A1529" t="s">
        <v>1567</v>
      </c>
      <c r="B1529">
        <v>15047419</v>
      </c>
      <c r="C1529">
        <v>7000000</v>
      </c>
      <c r="D1529">
        <v>8047419</v>
      </c>
      <c r="E1529">
        <f>Table10[[#This Row],[gross]]-Table10[[#This Row],[budget]]</f>
        <v>8047419</v>
      </c>
    </row>
    <row r="1530" spans="1:5" x14ac:dyDescent="0.3">
      <c r="A1530" t="s">
        <v>6305</v>
      </c>
      <c r="B1530">
        <v>14545844</v>
      </c>
      <c r="C1530">
        <v>6500000</v>
      </c>
      <c r="D1530">
        <v>8045844</v>
      </c>
      <c r="E1530">
        <f>Table10[[#This Row],[gross]]-Table10[[#This Row],[budget]]</f>
        <v>8045844</v>
      </c>
    </row>
    <row r="1531" spans="1:5" x14ac:dyDescent="0.3">
      <c r="A1531" t="s">
        <v>5839</v>
      </c>
      <c r="B1531">
        <v>78031620</v>
      </c>
      <c r="C1531">
        <v>70000000</v>
      </c>
      <c r="D1531">
        <v>8031620</v>
      </c>
      <c r="E1531">
        <f>Table10[[#This Row],[gross]]-Table10[[#This Row],[budget]]</f>
        <v>8031620</v>
      </c>
    </row>
    <row r="1532" spans="1:5" x14ac:dyDescent="0.3">
      <c r="A1532" t="s">
        <v>2004</v>
      </c>
      <c r="B1532">
        <v>9013113</v>
      </c>
      <c r="C1532">
        <v>1000000</v>
      </c>
      <c r="D1532">
        <v>8013113</v>
      </c>
      <c r="E1532">
        <f>Table10[[#This Row],[gross]]-Table10[[#This Row],[budget]]</f>
        <v>8013113</v>
      </c>
    </row>
    <row r="1533" spans="1:5" x14ac:dyDescent="0.3">
      <c r="A1533" t="s">
        <v>3793</v>
      </c>
      <c r="B1533">
        <v>21000000</v>
      </c>
      <c r="C1533">
        <v>13000000</v>
      </c>
      <c r="D1533">
        <v>8000000</v>
      </c>
      <c r="E1533">
        <f>Table10[[#This Row],[gross]]-Table10[[#This Row],[budget]]</f>
        <v>8000000</v>
      </c>
    </row>
    <row r="1534" spans="1:5" x14ac:dyDescent="0.3">
      <c r="A1534" t="s">
        <v>5213</v>
      </c>
      <c r="B1534">
        <v>29997095</v>
      </c>
      <c r="C1534">
        <v>22000000</v>
      </c>
      <c r="D1534">
        <v>7997095</v>
      </c>
      <c r="E1534">
        <f>Table10[[#This Row],[gross]]-Table10[[#This Row],[budget]]</f>
        <v>7997095</v>
      </c>
    </row>
    <row r="1535" spans="1:5" x14ac:dyDescent="0.3">
      <c r="A1535" t="s">
        <v>1297</v>
      </c>
      <c r="B1535">
        <v>9180275</v>
      </c>
      <c r="C1535">
        <v>1200000</v>
      </c>
      <c r="D1535">
        <v>7980275</v>
      </c>
      <c r="E1535">
        <f>Table10[[#This Row],[gross]]-Table10[[#This Row],[budget]]</f>
        <v>7980275</v>
      </c>
    </row>
    <row r="1536" spans="1:5" x14ac:dyDescent="0.3">
      <c r="A1536" t="s">
        <v>5628</v>
      </c>
      <c r="B1536">
        <v>12947763</v>
      </c>
      <c r="C1536">
        <v>5000000</v>
      </c>
      <c r="D1536">
        <v>7947763</v>
      </c>
      <c r="E1536">
        <f>Table10[[#This Row],[gross]]-Table10[[#This Row],[budget]]</f>
        <v>7947763</v>
      </c>
    </row>
    <row r="1537" spans="1:5" x14ac:dyDescent="0.3">
      <c r="A1537" t="s">
        <v>3795</v>
      </c>
      <c r="B1537">
        <v>14891000</v>
      </c>
      <c r="C1537">
        <v>7000000</v>
      </c>
      <c r="D1537">
        <v>7891000</v>
      </c>
      <c r="E1537">
        <f>Table10[[#This Row],[gross]]-Table10[[#This Row],[budget]]</f>
        <v>7891000</v>
      </c>
    </row>
    <row r="1538" spans="1:5" x14ac:dyDescent="0.3">
      <c r="A1538" t="s">
        <v>5841</v>
      </c>
      <c r="B1538">
        <v>57887882</v>
      </c>
      <c r="C1538">
        <v>50000000</v>
      </c>
      <c r="D1538">
        <v>7887882</v>
      </c>
      <c r="E1538">
        <f>Table10[[#This Row],[gross]]-Table10[[#This Row],[budget]]</f>
        <v>7887882</v>
      </c>
    </row>
    <row r="1539" spans="1:5" x14ac:dyDescent="0.3">
      <c r="A1539" t="s">
        <v>6544</v>
      </c>
      <c r="B1539">
        <v>44867349</v>
      </c>
      <c r="C1539">
        <v>37000000</v>
      </c>
      <c r="D1539">
        <v>7867349</v>
      </c>
      <c r="E1539">
        <f>Table10[[#This Row],[gross]]-Table10[[#This Row],[budget]]</f>
        <v>7867349</v>
      </c>
    </row>
    <row r="1540" spans="1:5" x14ac:dyDescent="0.3">
      <c r="A1540" t="s">
        <v>1298</v>
      </c>
      <c r="B1540">
        <v>77862546</v>
      </c>
      <c r="C1540">
        <v>70000000</v>
      </c>
      <c r="D1540">
        <v>7862546</v>
      </c>
      <c r="E1540">
        <f>Table10[[#This Row],[gross]]-Table10[[#This Row],[budget]]</f>
        <v>7862546</v>
      </c>
    </row>
    <row r="1541" spans="1:5" x14ac:dyDescent="0.3">
      <c r="A1541" t="s">
        <v>4512</v>
      </c>
      <c r="B1541">
        <v>47781388</v>
      </c>
      <c r="C1541">
        <v>40000000</v>
      </c>
      <c r="D1541">
        <v>7781388</v>
      </c>
      <c r="E1541">
        <f>Table10[[#This Row],[gross]]-Table10[[#This Row],[budget]]</f>
        <v>7781388</v>
      </c>
    </row>
    <row r="1542" spans="1:5" x14ac:dyDescent="0.3">
      <c r="A1542" t="s">
        <v>2567</v>
      </c>
      <c r="B1542">
        <v>23213577</v>
      </c>
      <c r="C1542">
        <v>15500000</v>
      </c>
      <c r="D1542">
        <v>7713577</v>
      </c>
      <c r="E1542">
        <f>Table10[[#This Row],[gross]]-Table10[[#This Row],[budget]]</f>
        <v>7713577</v>
      </c>
    </row>
    <row r="1543" spans="1:5" x14ac:dyDescent="0.3">
      <c r="A1543" t="s">
        <v>5425</v>
      </c>
      <c r="B1543">
        <v>102678089</v>
      </c>
      <c r="C1543">
        <v>95000000</v>
      </c>
      <c r="D1543">
        <v>7678089</v>
      </c>
      <c r="E1543">
        <f>Table10[[#This Row],[gross]]-Table10[[#This Row],[budget]]</f>
        <v>7678089</v>
      </c>
    </row>
    <row r="1544" spans="1:5" x14ac:dyDescent="0.3">
      <c r="A1544" t="s">
        <v>4141</v>
      </c>
      <c r="B1544">
        <v>17655201</v>
      </c>
      <c r="C1544">
        <v>10000000</v>
      </c>
      <c r="D1544">
        <v>7655201</v>
      </c>
      <c r="E1544">
        <f>Table10[[#This Row],[gross]]-Table10[[#This Row],[budget]]</f>
        <v>7655201</v>
      </c>
    </row>
    <row r="1545" spans="1:5" x14ac:dyDescent="0.3">
      <c r="A1545" t="s">
        <v>3798</v>
      </c>
      <c r="B1545">
        <v>37617947</v>
      </c>
      <c r="C1545">
        <v>30000000</v>
      </c>
      <c r="D1545">
        <v>7617947</v>
      </c>
      <c r="E1545">
        <f>Table10[[#This Row],[gross]]-Table10[[#This Row],[budget]]</f>
        <v>7617947</v>
      </c>
    </row>
    <row r="1546" spans="1:5" x14ac:dyDescent="0.3">
      <c r="A1546" t="s">
        <v>2569</v>
      </c>
      <c r="B1546">
        <v>25592632</v>
      </c>
      <c r="C1546">
        <v>18000000</v>
      </c>
      <c r="D1546">
        <v>7592632</v>
      </c>
      <c r="E1546">
        <f>Table10[[#This Row],[gross]]-Table10[[#This Row],[budget]]</f>
        <v>7592632</v>
      </c>
    </row>
    <row r="1547" spans="1:5" x14ac:dyDescent="0.3">
      <c r="A1547" t="s">
        <v>6546</v>
      </c>
      <c r="B1547">
        <v>52580895</v>
      </c>
      <c r="C1547">
        <v>45000000</v>
      </c>
      <c r="D1547">
        <v>7580895</v>
      </c>
      <c r="E1547">
        <f>Table10[[#This Row],[gross]]-Table10[[#This Row],[budget]]</f>
        <v>7580895</v>
      </c>
    </row>
    <row r="1548" spans="1:5" x14ac:dyDescent="0.3">
      <c r="A1548" t="s">
        <v>4514</v>
      </c>
      <c r="B1548">
        <v>39568996</v>
      </c>
      <c r="C1548">
        <v>32000000</v>
      </c>
      <c r="D1548">
        <v>7568996</v>
      </c>
      <c r="E1548">
        <f>Table10[[#This Row],[gross]]-Table10[[#This Row],[budget]]</f>
        <v>7568996</v>
      </c>
    </row>
    <row r="1549" spans="1:5" x14ac:dyDescent="0.3">
      <c r="A1549" t="s">
        <v>3499</v>
      </c>
      <c r="B1549">
        <v>28563179</v>
      </c>
      <c r="C1549">
        <v>21000000</v>
      </c>
      <c r="D1549">
        <v>7563179</v>
      </c>
      <c r="E1549">
        <f>Table10[[#This Row],[gross]]-Table10[[#This Row],[budget]]</f>
        <v>7563179</v>
      </c>
    </row>
    <row r="1550" spans="1:5" x14ac:dyDescent="0.3">
      <c r="A1550" t="s">
        <v>5427</v>
      </c>
      <c r="B1550">
        <v>32553210</v>
      </c>
      <c r="C1550">
        <v>25000000</v>
      </c>
      <c r="D1550">
        <v>7553210</v>
      </c>
      <c r="E1550">
        <f>Table10[[#This Row],[gross]]-Table10[[#This Row],[budget]]</f>
        <v>7553210</v>
      </c>
    </row>
    <row r="1551" spans="1:5" x14ac:dyDescent="0.3">
      <c r="A1551" t="s">
        <v>6766</v>
      </c>
      <c r="B1551">
        <v>17544812</v>
      </c>
      <c r="C1551">
        <v>10000000</v>
      </c>
      <c r="D1551">
        <v>7544812</v>
      </c>
      <c r="E1551">
        <f>Table10[[#This Row],[gross]]-Table10[[#This Row],[budget]]</f>
        <v>7544812</v>
      </c>
    </row>
    <row r="1552" spans="1:5" x14ac:dyDescent="0.3">
      <c r="A1552" t="s">
        <v>4143</v>
      </c>
      <c r="B1552">
        <v>107515297</v>
      </c>
      <c r="C1552">
        <v>100000000</v>
      </c>
      <c r="D1552">
        <v>7515297</v>
      </c>
      <c r="E1552">
        <f>Table10[[#This Row],[gross]]-Table10[[#This Row],[budget]]</f>
        <v>7515297</v>
      </c>
    </row>
    <row r="1553" spans="1:5" x14ac:dyDescent="0.3">
      <c r="A1553" t="s">
        <v>7391</v>
      </c>
      <c r="B1553">
        <v>21468807</v>
      </c>
      <c r="C1553">
        <v>14000000</v>
      </c>
      <c r="D1553">
        <v>7468807</v>
      </c>
      <c r="E1553">
        <f>Table10[[#This Row],[gross]]-Table10[[#This Row],[budget]]</f>
        <v>7468807</v>
      </c>
    </row>
    <row r="1554" spans="1:5" x14ac:dyDescent="0.3">
      <c r="A1554" t="s">
        <v>4517</v>
      </c>
      <c r="B1554">
        <v>31452765</v>
      </c>
      <c r="C1554">
        <v>24000000</v>
      </c>
      <c r="D1554">
        <v>7452765</v>
      </c>
      <c r="E1554">
        <f>Table10[[#This Row],[gross]]-Table10[[#This Row],[budget]]</f>
        <v>7452765</v>
      </c>
    </row>
    <row r="1555" spans="1:5" x14ac:dyDescent="0.3">
      <c r="A1555" t="s">
        <v>5630</v>
      </c>
      <c r="B1555">
        <v>32416109</v>
      </c>
      <c r="C1555">
        <v>25000000</v>
      </c>
      <c r="D1555">
        <v>7416109</v>
      </c>
      <c r="E1555">
        <f>Table10[[#This Row],[gross]]-Table10[[#This Row],[budget]]</f>
        <v>7416109</v>
      </c>
    </row>
    <row r="1556" spans="1:5" x14ac:dyDescent="0.3">
      <c r="A1556" t="s">
        <v>6427</v>
      </c>
      <c r="B1556">
        <v>24397469</v>
      </c>
      <c r="C1556">
        <v>17000000</v>
      </c>
      <c r="D1556">
        <v>7397469</v>
      </c>
      <c r="E1556">
        <f>Table10[[#This Row],[gross]]-Table10[[#This Row],[budget]]</f>
        <v>7397469</v>
      </c>
    </row>
    <row r="1557" spans="1:5" x14ac:dyDescent="0.3">
      <c r="A1557" t="s">
        <v>3801</v>
      </c>
      <c r="B1557">
        <v>18381787</v>
      </c>
      <c r="C1557">
        <v>11000000</v>
      </c>
      <c r="D1557">
        <v>7381787</v>
      </c>
      <c r="E1557">
        <f>Table10[[#This Row],[gross]]-Table10[[#This Row],[budget]]</f>
        <v>7381787</v>
      </c>
    </row>
    <row r="1558" spans="1:5" x14ac:dyDescent="0.3">
      <c r="A1558" t="s">
        <v>6851</v>
      </c>
      <c r="B1558">
        <v>32368960</v>
      </c>
      <c r="C1558">
        <v>25000000</v>
      </c>
      <c r="D1558">
        <v>7368960</v>
      </c>
      <c r="E1558">
        <f>Table10[[#This Row],[gross]]-Table10[[#This Row],[budget]]</f>
        <v>7368960</v>
      </c>
    </row>
    <row r="1559" spans="1:5" x14ac:dyDescent="0.3">
      <c r="A1559" t="s">
        <v>1571</v>
      </c>
      <c r="B1559">
        <v>27277055</v>
      </c>
      <c r="C1559">
        <v>20000000</v>
      </c>
      <c r="D1559">
        <v>7277055</v>
      </c>
      <c r="E1559">
        <f>Table10[[#This Row],[gross]]-Table10[[#This Row],[budget]]</f>
        <v>7277055</v>
      </c>
    </row>
    <row r="1560" spans="1:5" x14ac:dyDescent="0.3">
      <c r="A1560" t="s">
        <v>6000</v>
      </c>
      <c r="B1560">
        <v>70236496</v>
      </c>
      <c r="C1560">
        <v>63000000</v>
      </c>
      <c r="D1560">
        <v>7236496</v>
      </c>
      <c r="E1560">
        <f>Table10[[#This Row],[gross]]-Table10[[#This Row],[budget]]</f>
        <v>7236496</v>
      </c>
    </row>
    <row r="1561" spans="1:5" x14ac:dyDescent="0.3">
      <c r="A1561" t="s">
        <v>7289</v>
      </c>
      <c r="B1561">
        <v>16235293</v>
      </c>
      <c r="C1561">
        <v>9000000</v>
      </c>
      <c r="D1561">
        <v>7235293</v>
      </c>
      <c r="E1561">
        <f>Table10[[#This Row],[gross]]-Table10[[#This Row],[budget]]</f>
        <v>7235293</v>
      </c>
    </row>
    <row r="1562" spans="1:5" x14ac:dyDescent="0.3">
      <c r="A1562" t="s">
        <v>7506</v>
      </c>
      <c r="B1562">
        <v>13235267</v>
      </c>
      <c r="C1562">
        <v>6000000</v>
      </c>
      <c r="D1562">
        <v>7235267</v>
      </c>
      <c r="E1562">
        <f>Table10[[#This Row],[gross]]-Table10[[#This Row],[budget]]</f>
        <v>7235267</v>
      </c>
    </row>
    <row r="1563" spans="1:5" x14ac:dyDescent="0.3">
      <c r="A1563" t="s">
        <v>2573</v>
      </c>
      <c r="B1563">
        <v>33200000</v>
      </c>
      <c r="C1563">
        <v>26000000</v>
      </c>
      <c r="D1563">
        <v>7200000</v>
      </c>
      <c r="E1563">
        <f>Table10[[#This Row],[gross]]-Table10[[#This Row],[budget]]</f>
        <v>7200000</v>
      </c>
    </row>
    <row r="1564" spans="1:5" x14ac:dyDescent="0.3">
      <c r="A1564" t="s">
        <v>5428</v>
      </c>
      <c r="B1564">
        <v>12200000</v>
      </c>
      <c r="C1564">
        <v>5000000</v>
      </c>
      <c r="D1564">
        <v>7200000</v>
      </c>
      <c r="E1564">
        <f>Table10[[#This Row],[gross]]-Table10[[#This Row],[budget]]</f>
        <v>7200000</v>
      </c>
    </row>
    <row r="1565" spans="1:5" x14ac:dyDescent="0.3">
      <c r="A1565" t="s">
        <v>6673</v>
      </c>
      <c r="B1565">
        <v>22189039</v>
      </c>
      <c r="C1565">
        <v>15000000</v>
      </c>
      <c r="D1565">
        <v>7189039</v>
      </c>
      <c r="E1565">
        <f>Table10[[#This Row],[gross]]-Table10[[#This Row],[budget]]</f>
        <v>7189039</v>
      </c>
    </row>
    <row r="1566" spans="1:5" x14ac:dyDescent="0.3">
      <c r="A1566" t="s">
        <v>6852</v>
      </c>
      <c r="B1566">
        <v>42168445</v>
      </c>
      <c r="C1566">
        <v>35000000</v>
      </c>
      <c r="D1566">
        <v>7168445</v>
      </c>
      <c r="E1566">
        <f>Table10[[#This Row],[gross]]-Table10[[#This Row],[budget]]</f>
        <v>7168445</v>
      </c>
    </row>
    <row r="1567" spans="1:5" x14ac:dyDescent="0.3">
      <c r="A1567" t="s">
        <v>357</v>
      </c>
      <c r="B1567">
        <v>7830611</v>
      </c>
      <c r="C1567">
        <v>700000</v>
      </c>
      <c r="D1567">
        <v>7130611</v>
      </c>
      <c r="E1567">
        <f>Table10[[#This Row],[gross]]-Table10[[#This Row],[budget]]</f>
        <v>7130611</v>
      </c>
    </row>
    <row r="1568" spans="1:5" x14ac:dyDescent="0.3">
      <c r="A1568" t="s">
        <v>7480</v>
      </c>
      <c r="B1568">
        <v>26096584</v>
      </c>
      <c r="C1568">
        <v>19000000</v>
      </c>
      <c r="D1568">
        <v>7096584</v>
      </c>
      <c r="E1568">
        <f>Table10[[#This Row],[gross]]-Table10[[#This Row],[budget]]</f>
        <v>7096584</v>
      </c>
    </row>
    <row r="1569" spans="1:5" x14ac:dyDescent="0.3">
      <c r="A1569" t="s">
        <v>6002</v>
      </c>
      <c r="B1569">
        <v>32055248</v>
      </c>
      <c r="C1569">
        <v>25000000</v>
      </c>
      <c r="D1569">
        <v>7055248</v>
      </c>
      <c r="E1569">
        <f>Table10[[#This Row],[gross]]-Table10[[#This Row],[budget]]</f>
        <v>7055248</v>
      </c>
    </row>
    <row r="1570" spans="1:5" x14ac:dyDescent="0.3">
      <c r="A1570" t="s">
        <v>5216</v>
      </c>
      <c r="B1570">
        <v>37036404</v>
      </c>
      <c r="C1570">
        <v>30000000</v>
      </c>
      <c r="D1570">
        <v>7036404</v>
      </c>
      <c r="E1570">
        <f>Table10[[#This Row],[gross]]-Table10[[#This Row],[budget]]</f>
        <v>7036404</v>
      </c>
    </row>
    <row r="1571" spans="1:5" x14ac:dyDescent="0.3">
      <c r="A1571" t="s">
        <v>3502</v>
      </c>
      <c r="B1571">
        <v>47034272</v>
      </c>
      <c r="C1571">
        <v>40000000</v>
      </c>
      <c r="D1571">
        <v>7034272</v>
      </c>
      <c r="E1571">
        <f>Table10[[#This Row],[gross]]-Table10[[#This Row],[budget]]</f>
        <v>7034272</v>
      </c>
    </row>
    <row r="1572" spans="1:5" x14ac:dyDescent="0.3">
      <c r="A1572" t="s">
        <v>6151</v>
      </c>
      <c r="B1572">
        <v>10017041</v>
      </c>
      <c r="C1572">
        <v>3000000</v>
      </c>
      <c r="D1572">
        <v>7017041</v>
      </c>
      <c r="E1572">
        <f>Table10[[#This Row],[gross]]-Table10[[#This Row],[budget]]</f>
        <v>7017041</v>
      </c>
    </row>
    <row r="1573" spans="1:5" x14ac:dyDescent="0.3">
      <c r="A1573" t="s">
        <v>6152</v>
      </c>
      <c r="B1573">
        <v>140015224</v>
      </c>
      <c r="C1573">
        <v>133000000</v>
      </c>
      <c r="D1573">
        <v>7015224</v>
      </c>
      <c r="E1573">
        <f>Table10[[#This Row],[gross]]-Table10[[#This Row],[budget]]</f>
        <v>7015224</v>
      </c>
    </row>
    <row r="1574" spans="1:5" x14ac:dyDescent="0.3">
      <c r="A1574" t="s">
        <v>4855</v>
      </c>
      <c r="B1574">
        <v>32003620</v>
      </c>
      <c r="C1574">
        <v>25000000</v>
      </c>
      <c r="D1574">
        <v>7003620</v>
      </c>
      <c r="E1574">
        <f>Table10[[#This Row],[gross]]-Table10[[#This Row],[budget]]</f>
        <v>7003620</v>
      </c>
    </row>
    <row r="1575" spans="1:5" x14ac:dyDescent="0.3">
      <c r="A1575" t="s">
        <v>5842</v>
      </c>
      <c r="B1575">
        <v>14003141</v>
      </c>
      <c r="C1575">
        <v>7000000</v>
      </c>
      <c r="D1575">
        <v>7003141</v>
      </c>
      <c r="E1575">
        <f>Table10[[#This Row],[gross]]-Table10[[#This Row],[budget]]</f>
        <v>7003141</v>
      </c>
    </row>
    <row r="1576" spans="1:5" x14ac:dyDescent="0.3">
      <c r="A1576" t="s">
        <v>1573</v>
      </c>
      <c r="B1576">
        <v>9003011</v>
      </c>
      <c r="C1576">
        <v>2000000</v>
      </c>
      <c r="D1576">
        <v>7003011</v>
      </c>
      <c r="E1576">
        <f>Table10[[#This Row],[gross]]-Table10[[#This Row],[budget]]</f>
        <v>7003011</v>
      </c>
    </row>
    <row r="1577" spans="1:5" x14ac:dyDescent="0.3">
      <c r="A1577" t="s">
        <v>2277</v>
      </c>
      <c r="B1577">
        <v>33987757</v>
      </c>
      <c r="C1577">
        <v>27000000</v>
      </c>
      <c r="D1577">
        <v>6987757</v>
      </c>
      <c r="E1577">
        <f>Table10[[#This Row],[gross]]-Table10[[#This Row],[budget]]</f>
        <v>6987757</v>
      </c>
    </row>
    <row r="1578" spans="1:5" x14ac:dyDescent="0.3">
      <c r="A1578" t="s">
        <v>4858</v>
      </c>
      <c r="B1578">
        <v>7137502</v>
      </c>
      <c r="C1578">
        <v>175000</v>
      </c>
      <c r="D1578">
        <v>6962502</v>
      </c>
      <c r="E1578">
        <f>Table10[[#This Row],[gross]]-Table10[[#This Row],[budget]]</f>
        <v>6962502</v>
      </c>
    </row>
    <row r="1579" spans="1:5" x14ac:dyDescent="0.3">
      <c r="A1579" t="s">
        <v>1060</v>
      </c>
      <c r="B1579">
        <v>41954997</v>
      </c>
      <c r="C1579">
        <v>35000000</v>
      </c>
      <c r="D1579">
        <v>6954997</v>
      </c>
      <c r="E1579">
        <f>Table10[[#This Row],[gross]]-Table10[[#This Row],[budget]]</f>
        <v>6954997</v>
      </c>
    </row>
    <row r="1580" spans="1:5" x14ac:dyDescent="0.3">
      <c r="A1580" t="s">
        <v>2278</v>
      </c>
      <c r="B1580">
        <v>14879556</v>
      </c>
      <c r="C1580">
        <v>8000000</v>
      </c>
      <c r="D1580">
        <v>6879556</v>
      </c>
      <c r="E1580">
        <f>Table10[[#This Row],[gross]]-Table10[[#This Row],[budget]]</f>
        <v>6879556</v>
      </c>
    </row>
    <row r="1581" spans="1:5" x14ac:dyDescent="0.3">
      <c r="A1581" t="s">
        <v>2007</v>
      </c>
      <c r="B1581">
        <v>13876974</v>
      </c>
      <c r="C1581">
        <v>7000000</v>
      </c>
      <c r="D1581">
        <v>6876974</v>
      </c>
      <c r="E1581">
        <f>Table10[[#This Row],[gross]]-Table10[[#This Row],[budget]]</f>
        <v>6876974</v>
      </c>
    </row>
    <row r="1582" spans="1:5" x14ac:dyDescent="0.3">
      <c r="A1582" t="s">
        <v>6154</v>
      </c>
      <c r="B1582">
        <v>13367101</v>
      </c>
      <c r="C1582">
        <v>6500000</v>
      </c>
      <c r="D1582">
        <v>6867101</v>
      </c>
      <c r="E1582">
        <f>Table10[[#This Row],[gross]]-Table10[[#This Row],[budget]]</f>
        <v>6867101</v>
      </c>
    </row>
    <row r="1583" spans="1:5" x14ac:dyDescent="0.3">
      <c r="A1583" t="s">
        <v>7420</v>
      </c>
      <c r="B1583">
        <v>10305534</v>
      </c>
      <c r="C1583">
        <v>3500000</v>
      </c>
      <c r="D1583">
        <v>6805534</v>
      </c>
      <c r="E1583">
        <f>Table10[[#This Row],[gross]]-Table10[[#This Row],[budget]]</f>
        <v>6805534</v>
      </c>
    </row>
    <row r="1584" spans="1:5" x14ac:dyDescent="0.3">
      <c r="A1584" t="s">
        <v>1783</v>
      </c>
      <c r="B1584">
        <v>16800000</v>
      </c>
      <c r="C1584">
        <v>10000000</v>
      </c>
      <c r="D1584">
        <v>6800000</v>
      </c>
      <c r="E1584">
        <f>Table10[[#This Row],[gross]]-Table10[[#This Row],[budget]]</f>
        <v>6800000</v>
      </c>
    </row>
    <row r="1585" spans="1:5" x14ac:dyDescent="0.3">
      <c r="A1585" t="s">
        <v>5631</v>
      </c>
      <c r="B1585">
        <v>12793213</v>
      </c>
      <c r="C1585">
        <v>6000000</v>
      </c>
      <c r="D1585">
        <v>6793213</v>
      </c>
      <c r="E1585">
        <f>Table10[[#This Row],[gross]]-Table10[[#This Row],[budget]]</f>
        <v>6793213</v>
      </c>
    </row>
    <row r="1586" spans="1:5" x14ac:dyDescent="0.3">
      <c r="A1586" t="s">
        <v>2281</v>
      </c>
      <c r="B1586">
        <v>25753840</v>
      </c>
      <c r="C1586">
        <v>19000000</v>
      </c>
      <c r="D1586">
        <v>6753840</v>
      </c>
      <c r="E1586">
        <f>Table10[[#This Row],[gross]]-Table10[[#This Row],[budget]]</f>
        <v>6753840</v>
      </c>
    </row>
    <row r="1587" spans="1:5" x14ac:dyDescent="0.3">
      <c r="A1587" t="s">
        <v>7317</v>
      </c>
      <c r="B1587">
        <v>66734992</v>
      </c>
      <c r="C1587">
        <v>60000000</v>
      </c>
      <c r="D1587">
        <v>6734992</v>
      </c>
      <c r="E1587">
        <f>Table10[[#This Row],[gross]]-Table10[[#This Row],[budget]]</f>
        <v>6734992</v>
      </c>
    </row>
    <row r="1588" spans="1:5" x14ac:dyDescent="0.3">
      <c r="A1588" t="s">
        <v>4144</v>
      </c>
      <c r="B1588">
        <v>56724080</v>
      </c>
      <c r="C1588">
        <v>50000000</v>
      </c>
      <c r="D1588">
        <v>6724080</v>
      </c>
      <c r="E1588">
        <f>Table10[[#This Row],[gross]]-Table10[[#This Row],[budget]]</f>
        <v>6724080</v>
      </c>
    </row>
    <row r="1589" spans="1:5" x14ac:dyDescent="0.3">
      <c r="A1589" t="s">
        <v>6428</v>
      </c>
      <c r="B1589">
        <v>15171475</v>
      </c>
      <c r="C1589">
        <v>8500000</v>
      </c>
      <c r="D1589">
        <v>6671475</v>
      </c>
      <c r="E1589">
        <f>Table10[[#This Row],[gross]]-Table10[[#This Row],[budget]]</f>
        <v>6671475</v>
      </c>
    </row>
    <row r="1590" spans="1:5" x14ac:dyDescent="0.3">
      <c r="A1590" t="s">
        <v>259</v>
      </c>
      <c r="B1590">
        <v>7098492</v>
      </c>
      <c r="C1590">
        <v>500000</v>
      </c>
      <c r="D1590">
        <v>6598492</v>
      </c>
      <c r="E1590">
        <f>Table10[[#This Row],[gross]]-Table10[[#This Row],[budget]]</f>
        <v>6598492</v>
      </c>
    </row>
    <row r="1591" spans="1:5" x14ac:dyDescent="0.3">
      <c r="A1591" t="s">
        <v>6854</v>
      </c>
      <c r="B1591">
        <v>18595716</v>
      </c>
      <c r="C1591">
        <v>12000000</v>
      </c>
      <c r="D1591">
        <v>6595716</v>
      </c>
      <c r="E1591">
        <f>Table10[[#This Row],[gross]]-Table10[[#This Row],[budget]]</f>
        <v>6595716</v>
      </c>
    </row>
    <row r="1592" spans="1:5" x14ac:dyDescent="0.3">
      <c r="A1592" t="s">
        <v>1784</v>
      </c>
      <c r="B1592">
        <v>6706368</v>
      </c>
      <c r="C1592">
        <v>160000</v>
      </c>
      <c r="D1592">
        <v>6546368</v>
      </c>
      <c r="E1592">
        <f>Table10[[#This Row],[gross]]-Table10[[#This Row],[budget]]</f>
        <v>6546368</v>
      </c>
    </row>
    <row r="1593" spans="1:5" x14ac:dyDescent="0.3">
      <c r="A1593" t="s">
        <v>4145</v>
      </c>
      <c r="B1593">
        <v>39532308</v>
      </c>
      <c r="C1593">
        <v>33000000</v>
      </c>
      <c r="D1593">
        <v>6532308</v>
      </c>
      <c r="E1593">
        <f>Table10[[#This Row],[gross]]-Table10[[#This Row],[budget]]</f>
        <v>6532308</v>
      </c>
    </row>
    <row r="1594" spans="1:5" x14ac:dyDescent="0.3">
      <c r="A1594" t="s">
        <v>7261</v>
      </c>
      <c r="B1594">
        <v>31526393</v>
      </c>
      <c r="C1594">
        <v>25000000</v>
      </c>
      <c r="D1594">
        <v>6526393</v>
      </c>
      <c r="E1594">
        <f>Table10[[#This Row],[gross]]-Table10[[#This Row],[budget]]</f>
        <v>6526393</v>
      </c>
    </row>
    <row r="1595" spans="1:5" x14ac:dyDescent="0.3">
      <c r="A1595" t="s">
        <v>4147</v>
      </c>
      <c r="B1595">
        <v>10515579</v>
      </c>
      <c r="C1595">
        <v>4000000</v>
      </c>
      <c r="D1595">
        <v>6515579</v>
      </c>
      <c r="E1595">
        <f>Table10[[#This Row],[gross]]-Table10[[#This Row],[budget]]</f>
        <v>6515579</v>
      </c>
    </row>
    <row r="1596" spans="1:5" x14ac:dyDescent="0.3">
      <c r="A1596" t="s">
        <v>3803</v>
      </c>
      <c r="B1596">
        <v>26415649</v>
      </c>
      <c r="C1596">
        <v>20000000</v>
      </c>
      <c r="D1596">
        <v>6415649</v>
      </c>
      <c r="E1596">
        <f>Table10[[#This Row],[gross]]-Table10[[#This Row],[budget]]</f>
        <v>6415649</v>
      </c>
    </row>
    <row r="1597" spans="1:5" x14ac:dyDescent="0.3">
      <c r="A1597" t="s">
        <v>2283</v>
      </c>
      <c r="B1597">
        <v>21383298</v>
      </c>
      <c r="C1597">
        <v>15000000</v>
      </c>
      <c r="D1597">
        <v>6383298</v>
      </c>
      <c r="E1597">
        <f>Table10[[#This Row],[gross]]-Table10[[#This Row],[budget]]</f>
        <v>6383298</v>
      </c>
    </row>
    <row r="1598" spans="1:5" x14ac:dyDescent="0.3">
      <c r="A1598" t="s">
        <v>2855</v>
      </c>
      <c r="B1598">
        <v>9054736</v>
      </c>
      <c r="C1598">
        <v>2700000</v>
      </c>
      <c r="D1598">
        <v>6354736</v>
      </c>
      <c r="E1598">
        <f>Table10[[#This Row],[gross]]-Table10[[#This Row],[budget]]</f>
        <v>6354736</v>
      </c>
    </row>
    <row r="1599" spans="1:5" x14ac:dyDescent="0.3">
      <c r="A1599" t="s">
        <v>4860</v>
      </c>
      <c r="B1599">
        <v>46280507</v>
      </c>
      <c r="C1599">
        <v>40000000</v>
      </c>
      <c r="D1599">
        <v>6280507</v>
      </c>
      <c r="E1599">
        <f>Table10[[#This Row],[gross]]-Table10[[#This Row],[budget]]</f>
        <v>6280507</v>
      </c>
    </row>
    <row r="1600" spans="1:5" x14ac:dyDescent="0.3">
      <c r="A1600" t="s">
        <v>7136</v>
      </c>
      <c r="B1600">
        <v>20246959</v>
      </c>
      <c r="C1600">
        <v>14000000</v>
      </c>
      <c r="D1600">
        <v>6246959</v>
      </c>
      <c r="E1600">
        <f>Table10[[#This Row],[gross]]-Table10[[#This Row],[budget]]</f>
        <v>6246959</v>
      </c>
    </row>
    <row r="1601" spans="1:5" x14ac:dyDescent="0.3">
      <c r="A1601" t="s">
        <v>2008</v>
      </c>
      <c r="B1601">
        <v>9701559</v>
      </c>
      <c r="C1601">
        <v>3500000</v>
      </c>
      <c r="D1601">
        <v>6201559</v>
      </c>
      <c r="E1601">
        <f>Table10[[#This Row],[gross]]-Table10[[#This Row],[budget]]</f>
        <v>6201559</v>
      </c>
    </row>
    <row r="1602" spans="1:5" x14ac:dyDescent="0.3">
      <c r="A1602" t="s">
        <v>4862</v>
      </c>
      <c r="B1602">
        <v>16153600</v>
      </c>
      <c r="C1602">
        <v>10000000</v>
      </c>
      <c r="D1602">
        <v>6153600</v>
      </c>
      <c r="E1602">
        <f>Table10[[#This Row],[gross]]-Table10[[#This Row],[budget]]</f>
        <v>6153600</v>
      </c>
    </row>
    <row r="1603" spans="1:5" x14ac:dyDescent="0.3">
      <c r="A1603" t="s">
        <v>7263</v>
      </c>
      <c r="B1603">
        <v>10097096</v>
      </c>
      <c r="C1603">
        <v>4000000</v>
      </c>
      <c r="D1603">
        <v>6097096</v>
      </c>
      <c r="E1603">
        <f>Table10[[#This Row],[gross]]-Table10[[#This Row],[budget]]</f>
        <v>6097096</v>
      </c>
    </row>
    <row r="1604" spans="1:5" x14ac:dyDescent="0.3">
      <c r="A1604" t="s">
        <v>5632</v>
      </c>
      <c r="B1604">
        <v>16033556</v>
      </c>
      <c r="C1604">
        <v>10000000</v>
      </c>
      <c r="D1604">
        <v>6033556</v>
      </c>
      <c r="E1604">
        <f>Table10[[#This Row],[gross]]-Table10[[#This Row],[budget]]</f>
        <v>6033556</v>
      </c>
    </row>
    <row r="1605" spans="1:5" x14ac:dyDescent="0.3">
      <c r="A1605" t="s">
        <v>4150</v>
      </c>
      <c r="B1605">
        <v>7022940</v>
      </c>
      <c r="C1605">
        <v>1000000</v>
      </c>
      <c r="D1605">
        <v>6022940</v>
      </c>
      <c r="E1605">
        <f>Table10[[#This Row],[gross]]-Table10[[#This Row],[budget]]</f>
        <v>6022940</v>
      </c>
    </row>
    <row r="1606" spans="1:5" x14ac:dyDescent="0.3">
      <c r="A1606" t="s">
        <v>5218</v>
      </c>
      <c r="B1606">
        <v>42019483</v>
      </c>
      <c r="C1606">
        <v>36000000</v>
      </c>
      <c r="D1606">
        <v>6019483</v>
      </c>
      <c r="E1606">
        <f>Table10[[#This Row],[gross]]-Table10[[#This Row],[budget]]</f>
        <v>6019483</v>
      </c>
    </row>
    <row r="1607" spans="1:5" x14ac:dyDescent="0.3">
      <c r="A1607" t="s">
        <v>6306</v>
      </c>
      <c r="B1607">
        <v>46012734</v>
      </c>
      <c r="C1607">
        <v>40000000</v>
      </c>
      <c r="D1607">
        <v>6012734</v>
      </c>
      <c r="E1607">
        <f>Table10[[#This Row],[gross]]-Table10[[#This Row],[budget]]</f>
        <v>6012734</v>
      </c>
    </row>
    <row r="1608" spans="1:5" x14ac:dyDescent="0.3">
      <c r="A1608" t="s">
        <v>3180</v>
      </c>
      <c r="B1608">
        <v>26003149</v>
      </c>
      <c r="C1608">
        <v>20000000</v>
      </c>
      <c r="D1608">
        <v>6003149</v>
      </c>
      <c r="E1608">
        <f>Table10[[#This Row],[gross]]-Table10[[#This Row],[budget]]</f>
        <v>6003149</v>
      </c>
    </row>
    <row r="1609" spans="1:5" x14ac:dyDescent="0.3">
      <c r="A1609" t="s">
        <v>5633</v>
      </c>
      <c r="B1609">
        <v>20998709</v>
      </c>
      <c r="C1609">
        <v>15000000</v>
      </c>
      <c r="D1609">
        <v>5998709</v>
      </c>
      <c r="E1609">
        <f>Table10[[#This Row],[gross]]-Table10[[#This Row],[budget]]</f>
        <v>5998709</v>
      </c>
    </row>
    <row r="1610" spans="1:5" x14ac:dyDescent="0.3">
      <c r="A1610" t="s">
        <v>6308</v>
      </c>
      <c r="B1610">
        <v>23993605</v>
      </c>
      <c r="C1610">
        <v>18000000</v>
      </c>
      <c r="D1610">
        <v>5993605</v>
      </c>
      <c r="E1610">
        <f>Table10[[#This Row],[gross]]-Table10[[#This Row],[budget]]</f>
        <v>5993605</v>
      </c>
    </row>
    <row r="1611" spans="1:5" x14ac:dyDescent="0.3">
      <c r="A1611" t="s">
        <v>577</v>
      </c>
      <c r="B1611">
        <v>23472900</v>
      </c>
      <c r="C1611">
        <v>17500000</v>
      </c>
      <c r="D1611">
        <v>5972900</v>
      </c>
      <c r="E1611">
        <f>Table10[[#This Row],[gross]]-Table10[[#This Row],[budget]]</f>
        <v>5972900</v>
      </c>
    </row>
    <row r="1612" spans="1:5" x14ac:dyDescent="0.3">
      <c r="A1612" t="s">
        <v>5844</v>
      </c>
      <c r="B1612">
        <v>9449219</v>
      </c>
      <c r="C1612">
        <v>3500000</v>
      </c>
      <c r="D1612">
        <v>5949219</v>
      </c>
      <c r="E1612">
        <f>Table10[[#This Row],[gross]]-Table10[[#This Row],[budget]]</f>
        <v>5949219</v>
      </c>
    </row>
    <row r="1613" spans="1:5" x14ac:dyDescent="0.3">
      <c r="A1613" t="s">
        <v>7446</v>
      </c>
      <c r="B1613">
        <v>35927406</v>
      </c>
      <c r="C1613">
        <v>30000000</v>
      </c>
      <c r="D1613">
        <v>5927406</v>
      </c>
      <c r="E1613">
        <f>Table10[[#This Row],[gross]]-Table10[[#This Row],[budget]]</f>
        <v>5927406</v>
      </c>
    </row>
    <row r="1614" spans="1:5" x14ac:dyDescent="0.3">
      <c r="A1614" t="s">
        <v>6429</v>
      </c>
      <c r="B1614">
        <v>30920167</v>
      </c>
      <c r="C1614">
        <v>25000000</v>
      </c>
      <c r="D1614">
        <v>5920167</v>
      </c>
      <c r="E1614">
        <f>Table10[[#This Row],[gross]]-Table10[[#This Row],[budget]]</f>
        <v>5920167</v>
      </c>
    </row>
    <row r="1615" spans="1:5" x14ac:dyDescent="0.3">
      <c r="A1615" t="s">
        <v>7319</v>
      </c>
      <c r="B1615">
        <v>37911876</v>
      </c>
      <c r="C1615">
        <v>32000000</v>
      </c>
      <c r="D1615">
        <v>5911876</v>
      </c>
      <c r="E1615">
        <f>Table10[[#This Row],[gross]]-Table10[[#This Row],[budget]]</f>
        <v>5911876</v>
      </c>
    </row>
    <row r="1616" spans="1:5" x14ac:dyDescent="0.3">
      <c r="A1616" t="s">
        <v>2011</v>
      </c>
      <c r="B1616">
        <v>7362100</v>
      </c>
      <c r="C1616">
        <v>1500000</v>
      </c>
      <c r="D1616">
        <v>5862100</v>
      </c>
      <c r="E1616">
        <f>Table10[[#This Row],[gross]]-Table10[[#This Row],[budget]]</f>
        <v>5862100</v>
      </c>
    </row>
    <row r="1617" spans="1:5" x14ac:dyDescent="0.3">
      <c r="A1617" t="s">
        <v>2857</v>
      </c>
      <c r="B1617">
        <v>45856732</v>
      </c>
      <c r="C1617">
        <v>40000000</v>
      </c>
      <c r="D1617">
        <v>5856732</v>
      </c>
      <c r="E1617">
        <f>Table10[[#This Row],[gross]]-Table10[[#This Row],[budget]]</f>
        <v>5856732</v>
      </c>
    </row>
    <row r="1618" spans="1:5" x14ac:dyDescent="0.3">
      <c r="A1618" t="s">
        <v>6961</v>
      </c>
      <c r="B1618">
        <v>115802596</v>
      </c>
      <c r="C1618">
        <v>110000000</v>
      </c>
      <c r="D1618">
        <v>5802596</v>
      </c>
      <c r="E1618">
        <f>Table10[[#This Row],[gross]]-Table10[[#This Row],[budget]]</f>
        <v>5802596</v>
      </c>
    </row>
    <row r="1619" spans="1:5" x14ac:dyDescent="0.3">
      <c r="A1619" t="s">
        <v>7023</v>
      </c>
      <c r="B1619">
        <v>20801344</v>
      </c>
      <c r="C1619">
        <v>15000000</v>
      </c>
      <c r="D1619">
        <v>5801344</v>
      </c>
      <c r="E1619">
        <f>Table10[[#This Row],[gross]]-Table10[[#This Row],[budget]]</f>
        <v>5801344</v>
      </c>
    </row>
    <row r="1620" spans="1:5" x14ac:dyDescent="0.3">
      <c r="A1620" t="s">
        <v>5845</v>
      </c>
      <c r="B1620">
        <v>11797927</v>
      </c>
      <c r="C1620">
        <v>6000000</v>
      </c>
      <c r="D1620">
        <v>5797927</v>
      </c>
      <c r="E1620">
        <f>Table10[[#This Row],[gross]]-Table10[[#This Row],[budget]]</f>
        <v>5797927</v>
      </c>
    </row>
    <row r="1621" spans="1:5" x14ac:dyDescent="0.3">
      <c r="A1621" t="s">
        <v>4864</v>
      </c>
      <c r="B1621">
        <v>14373825</v>
      </c>
      <c r="C1621">
        <v>8600000</v>
      </c>
      <c r="D1621">
        <v>5773825</v>
      </c>
      <c r="E1621">
        <f>Table10[[#This Row],[gross]]-Table10[[#This Row],[budget]]</f>
        <v>5773825</v>
      </c>
    </row>
    <row r="1622" spans="1:5" x14ac:dyDescent="0.3">
      <c r="A1622" t="s">
        <v>5634</v>
      </c>
      <c r="B1622">
        <v>50740078</v>
      </c>
      <c r="C1622">
        <v>45000000</v>
      </c>
      <c r="D1622">
        <v>5740078</v>
      </c>
      <c r="E1622">
        <f>Table10[[#This Row],[gross]]-Table10[[#This Row],[budget]]</f>
        <v>5740078</v>
      </c>
    </row>
    <row r="1623" spans="1:5" x14ac:dyDescent="0.3">
      <c r="A1623" t="s">
        <v>6548</v>
      </c>
      <c r="B1623">
        <v>22734486</v>
      </c>
      <c r="C1623">
        <v>17000000</v>
      </c>
      <c r="D1623">
        <v>5734486</v>
      </c>
      <c r="E1623">
        <f>Table10[[#This Row],[gross]]-Table10[[#This Row],[budget]]</f>
        <v>5734486</v>
      </c>
    </row>
    <row r="1624" spans="1:5" x14ac:dyDescent="0.3">
      <c r="A1624" t="s">
        <v>6767</v>
      </c>
      <c r="B1624">
        <v>40687294</v>
      </c>
      <c r="C1624">
        <v>35000000</v>
      </c>
      <c r="D1624">
        <v>5687294</v>
      </c>
      <c r="E1624">
        <f>Table10[[#This Row],[gross]]-Table10[[#This Row],[budget]]</f>
        <v>5687294</v>
      </c>
    </row>
    <row r="1625" spans="1:5" x14ac:dyDescent="0.3">
      <c r="A1625" t="s">
        <v>5846</v>
      </c>
      <c r="B1625">
        <v>55682070</v>
      </c>
      <c r="C1625">
        <v>50000000</v>
      </c>
      <c r="D1625">
        <v>5682070</v>
      </c>
      <c r="E1625">
        <f>Table10[[#This Row],[gross]]-Table10[[#This Row],[budget]]</f>
        <v>5682070</v>
      </c>
    </row>
    <row r="1626" spans="1:5" x14ac:dyDescent="0.3">
      <c r="A1626" t="s">
        <v>6309</v>
      </c>
      <c r="B1626">
        <v>25677801</v>
      </c>
      <c r="C1626">
        <v>20000000</v>
      </c>
      <c r="D1626">
        <v>5677801</v>
      </c>
      <c r="E1626">
        <f>Table10[[#This Row],[gross]]-Table10[[#This Row],[budget]]</f>
        <v>5677801</v>
      </c>
    </row>
    <row r="1627" spans="1:5" x14ac:dyDescent="0.3">
      <c r="A1627" t="s">
        <v>2862</v>
      </c>
      <c r="B1627">
        <v>16667084</v>
      </c>
      <c r="C1627">
        <v>11000000</v>
      </c>
      <c r="D1627">
        <v>5667084</v>
      </c>
      <c r="E1627">
        <f>Table10[[#This Row],[gross]]-Table10[[#This Row],[budget]]</f>
        <v>5667084</v>
      </c>
    </row>
    <row r="1628" spans="1:5" x14ac:dyDescent="0.3">
      <c r="A1628" t="s">
        <v>5429</v>
      </c>
      <c r="B1628">
        <v>50648679</v>
      </c>
      <c r="C1628">
        <v>45000000</v>
      </c>
      <c r="D1628">
        <v>5648679</v>
      </c>
      <c r="E1628">
        <f>Table10[[#This Row],[gross]]-Table10[[#This Row],[budget]]</f>
        <v>5648679</v>
      </c>
    </row>
    <row r="1629" spans="1:5" x14ac:dyDescent="0.3">
      <c r="A1629" t="s">
        <v>1063</v>
      </c>
      <c r="B1629">
        <v>17613460</v>
      </c>
      <c r="C1629">
        <v>12000000</v>
      </c>
      <c r="D1629">
        <v>5613460</v>
      </c>
      <c r="E1629">
        <f>Table10[[#This Row],[gross]]-Table10[[#This Row],[budget]]</f>
        <v>5613460</v>
      </c>
    </row>
    <row r="1630" spans="1:5" x14ac:dyDescent="0.3">
      <c r="A1630" t="s">
        <v>6157</v>
      </c>
      <c r="B1630">
        <v>25584685</v>
      </c>
      <c r="C1630">
        <v>20000000</v>
      </c>
      <c r="D1630">
        <v>5584685</v>
      </c>
      <c r="E1630">
        <f>Table10[[#This Row],[gross]]-Table10[[#This Row],[budget]]</f>
        <v>5584685</v>
      </c>
    </row>
    <row r="1631" spans="1:5" x14ac:dyDescent="0.3">
      <c r="A1631" t="s">
        <v>6003</v>
      </c>
      <c r="B1631">
        <v>12583510</v>
      </c>
      <c r="C1631">
        <v>7000000</v>
      </c>
      <c r="D1631">
        <v>5583510</v>
      </c>
      <c r="E1631">
        <f>Table10[[#This Row],[gross]]-Table10[[#This Row],[budget]]</f>
        <v>5583510</v>
      </c>
    </row>
    <row r="1632" spans="1:5" x14ac:dyDescent="0.3">
      <c r="A1632" t="s">
        <v>5220</v>
      </c>
      <c r="B1632">
        <v>20566327</v>
      </c>
      <c r="C1632">
        <v>15000000</v>
      </c>
      <c r="D1632">
        <v>5566327</v>
      </c>
      <c r="E1632">
        <f>Table10[[#This Row],[gross]]-Table10[[#This Row],[budget]]</f>
        <v>5566327</v>
      </c>
    </row>
    <row r="1633" spans="1:5" x14ac:dyDescent="0.3">
      <c r="A1633" t="s">
        <v>5847</v>
      </c>
      <c r="B1633">
        <v>35565975</v>
      </c>
      <c r="C1633">
        <v>30000000</v>
      </c>
      <c r="D1633">
        <v>5565975</v>
      </c>
      <c r="E1633">
        <f>Table10[[#This Row],[gross]]-Table10[[#This Row],[budget]]</f>
        <v>5565975</v>
      </c>
    </row>
    <row r="1634" spans="1:5" x14ac:dyDescent="0.3">
      <c r="A1634" t="s">
        <v>6005</v>
      </c>
      <c r="B1634">
        <v>45500797</v>
      </c>
      <c r="C1634">
        <v>40000000</v>
      </c>
      <c r="D1634">
        <v>5500797</v>
      </c>
      <c r="E1634">
        <f>Table10[[#This Row],[gross]]-Table10[[#This Row],[budget]]</f>
        <v>5500797</v>
      </c>
    </row>
    <row r="1635" spans="1:5" x14ac:dyDescent="0.3">
      <c r="A1635" t="s">
        <v>5222</v>
      </c>
      <c r="B1635">
        <v>55473600</v>
      </c>
      <c r="C1635">
        <v>50000000</v>
      </c>
      <c r="D1635">
        <v>5473600</v>
      </c>
      <c r="E1635">
        <f>Table10[[#This Row],[gross]]-Table10[[#This Row],[budget]]</f>
        <v>5473600</v>
      </c>
    </row>
    <row r="1636" spans="1:5" x14ac:dyDescent="0.3">
      <c r="A1636" t="s">
        <v>2864</v>
      </c>
      <c r="B1636">
        <v>11434867</v>
      </c>
      <c r="C1636">
        <v>6000000</v>
      </c>
      <c r="D1636">
        <v>5434867</v>
      </c>
      <c r="E1636">
        <f>Table10[[#This Row],[gross]]-Table10[[#This Row],[budget]]</f>
        <v>5434867</v>
      </c>
    </row>
    <row r="1637" spans="1:5" x14ac:dyDescent="0.3">
      <c r="A1637" t="s">
        <v>5636</v>
      </c>
      <c r="B1637">
        <v>20433940</v>
      </c>
      <c r="C1637">
        <v>15000000</v>
      </c>
      <c r="D1637">
        <v>5433940</v>
      </c>
      <c r="E1637">
        <f>Table10[[#This Row],[gross]]-Table10[[#This Row],[budget]]</f>
        <v>5433940</v>
      </c>
    </row>
    <row r="1638" spans="1:5" x14ac:dyDescent="0.3">
      <c r="A1638" t="s">
        <v>6431</v>
      </c>
      <c r="B1638">
        <v>7369373</v>
      </c>
      <c r="C1638">
        <v>2000000</v>
      </c>
      <c r="D1638">
        <v>5369373</v>
      </c>
      <c r="E1638">
        <f>Table10[[#This Row],[gross]]-Table10[[#This Row],[budget]]</f>
        <v>5369373</v>
      </c>
    </row>
    <row r="1639" spans="1:5" x14ac:dyDescent="0.3">
      <c r="A1639" t="s">
        <v>5637</v>
      </c>
      <c r="B1639">
        <v>40334024</v>
      </c>
      <c r="C1639">
        <v>35000000</v>
      </c>
      <c r="D1639">
        <v>5334024</v>
      </c>
      <c r="E1639">
        <f>Table10[[#This Row],[gross]]-Table10[[#This Row],[budget]]</f>
        <v>5334024</v>
      </c>
    </row>
    <row r="1640" spans="1:5" x14ac:dyDescent="0.3">
      <c r="A1640" t="s">
        <v>6856</v>
      </c>
      <c r="B1640">
        <v>17292381</v>
      </c>
      <c r="C1640">
        <v>12000000</v>
      </c>
      <c r="D1640">
        <v>5292381</v>
      </c>
      <c r="E1640">
        <f>Table10[[#This Row],[gross]]-Table10[[#This Row],[budget]]</f>
        <v>5292381</v>
      </c>
    </row>
    <row r="1641" spans="1:5" x14ac:dyDescent="0.3">
      <c r="A1641" t="s">
        <v>6158</v>
      </c>
      <c r="B1641">
        <v>35266619</v>
      </c>
      <c r="C1641">
        <v>30000000</v>
      </c>
      <c r="D1641">
        <v>5266619</v>
      </c>
      <c r="E1641">
        <f>Table10[[#This Row],[gross]]-Table10[[#This Row],[budget]]</f>
        <v>5266619</v>
      </c>
    </row>
    <row r="1642" spans="1:5" x14ac:dyDescent="0.3">
      <c r="A1642" t="s">
        <v>6158</v>
      </c>
      <c r="B1642">
        <v>35266619</v>
      </c>
      <c r="C1642">
        <v>30000000</v>
      </c>
      <c r="D1642">
        <v>5266619</v>
      </c>
      <c r="E1642">
        <f>Table10[[#This Row],[gross]]-Table10[[#This Row],[budget]]</f>
        <v>5266619</v>
      </c>
    </row>
    <row r="1643" spans="1:5" x14ac:dyDescent="0.3">
      <c r="A1643" t="s">
        <v>1300</v>
      </c>
      <c r="B1643">
        <v>5739376</v>
      </c>
      <c r="C1643">
        <v>500000</v>
      </c>
      <c r="D1643">
        <v>5239376</v>
      </c>
      <c r="E1643">
        <f>Table10[[#This Row],[gross]]-Table10[[#This Row],[budget]]</f>
        <v>5239376</v>
      </c>
    </row>
    <row r="1644" spans="1:5" x14ac:dyDescent="0.3">
      <c r="A1644" t="s">
        <v>6858</v>
      </c>
      <c r="B1644">
        <v>30222640</v>
      </c>
      <c r="C1644">
        <v>25000000</v>
      </c>
      <c r="D1644">
        <v>5222640</v>
      </c>
      <c r="E1644">
        <f>Table10[[#This Row],[gross]]-Table10[[#This Row],[budget]]</f>
        <v>5222640</v>
      </c>
    </row>
    <row r="1645" spans="1:5" x14ac:dyDescent="0.3">
      <c r="A1645" t="s">
        <v>5431</v>
      </c>
      <c r="B1645">
        <v>20218921</v>
      </c>
      <c r="C1645">
        <v>15000000</v>
      </c>
      <c r="D1645">
        <v>5218921</v>
      </c>
      <c r="E1645">
        <f>Table10[[#This Row],[gross]]-Table10[[#This Row],[budget]]</f>
        <v>5218921</v>
      </c>
    </row>
    <row r="1646" spans="1:5" x14ac:dyDescent="0.3">
      <c r="A1646" t="s">
        <v>3181</v>
      </c>
      <c r="B1646">
        <v>5228617</v>
      </c>
      <c r="C1646">
        <v>100000</v>
      </c>
      <c r="D1646">
        <v>5128617</v>
      </c>
      <c r="E1646">
        <f>Table10[[#This Row],[gross]]-Table10[[#This Row],[budget]]</f>
        <v>5128617</v>
      </c>
    </row>
    <row r="1647" spans="1:5" x14ac:dyDescent="0.3">
      <c r="A1647" t="s">
        <v>881</v>
      </c>
      <c r="B1647">
        <v>8114507</v>
      </c>
      <c r="C1647">
        <v>3000000</v>
      </c>
      <c r="D1647">
        <v>5114507</v>
      </c>
      <c r="E1647">
        <f>Table10[[#This Row],[gross]]-Table10[[#This Row],[budget]]</f>
        <v>5114507</v>
      </c>
    </row>
    <row r="1648" spans="1:5" x14ac:dyDescent="0.3">
      <c r="A1648" t="s">
        <v>7470</v>
      </c>
      <c r="B1648">
        <v>12610552</v>
      </c>
      <c r="C1648">
        <v>7500000</v>
      </c>
      <c r="D1648">
        <v>5110552</v>
      </c>
      <c r="E1648">
        <f>Table10[[#This Row],[gross]]-Table10[[#This Row],[budget]]</f>
        <v>5110552</v>
      </c>
    </row>
    <row r="1649" spans="1:5" x14ac:dyDescent="0.3">
      <c r="A1649" t="s">
        <v>1785</v>
      </c>
      <c r="B1649">
        <v>255108370</v>
      </c>
      <c r="C1649">
        <v>250000000</v>
      </c>
      <c r="D1649">
        <v>5108370</v>
      </c>
      <c r="E1649">
        <f>Table10[[#This Row],[gross]]-Table10[[#This Row],[budget]]</f>
        <v>5108370</v>
      </c>
    </row>
    <row r="1650" spans="1:5" x14ac:dyDescent="0.3">
      <c r="A1650" t="s">
        <v>6860</v>
      </c>
      <c r="B1650">
        <v>25077977</v>
      </c>
      <c r="C1650">
        <v>20000000</v>
      </c>
      <c r="D1650">
        <v>5077977</v>
      </c>
      <c r="E1650">
        <f>Table10[[#This Row],[gross]]-Table10[[#This Row],[budget]]</f>
        <v>5077977</v>
      </c>
    </row>
    <row r="1651" spans="1:5" x14ac:dyDescent="0.3">
      <c r="A1651" t="s">
        <v>3184</v>
      </c>
      <c r="B1651">
        <v>8243880</v>
      </c>
      <c r="C1651">
        <v>3200000</v>
      </c>
      <c r="D1651">
        <v>5043880</v>
      </c>
      <c r="E1651">
        <f>Table10[[#This Row],[gross]]-Table10[[#This Row],[budget]]</f>
        <v>5043880</v>
      </c>
    </row>
    <row r="1652" spans="1:5" x14ac:dyDescent="0.3">
      <c r="A1652" t="s">
        <v>7137</v>
      </c>
      <c r="B1652">
        <v>17016190</v>
      </c>
      <c r="C1652">
        <v>12000000</v>
      </c>
      <c r="D1652">
        <v>5016190</v>
      </c>
      <c r="E1652">
        <f>Table10[[#This Row],[gross]]-Table10[[#This Row],[budget]]</f>
        <v>5016190</v>
      </c>
    </row>
    <row r="1653" spans="1:5" x14ac:dyDescent="0.3">
      <c r="A1653" t="s">
        <v>1788</v>
      </c>
      <c r="B1653">
        <v>30012990</v>
      </c>
      <c r="C1653">
        <v>25000000</v>
      </c>
      <c r="D1653">
        <v>5012990</v>
      </c>
      <c r="E1653">
        <f>Table10[[#This Row],[gross]]-Table10[[#This Row],[budget]]</f>
        <v>5012990</v>
      </c>
    </row>
    <row r="1654" spans="1:5" x14ac:dyDescent="0.3">
      <c r="A1654" t="s">
        <v>6432</v>
      </c>
      <c r="B1654">
        <v>18004225</v>
      </c>
      <c r="C1654">
        <v>13000000</v>
      </c>
      <c r="D1654">
        <v>5004225</v>
      </c>
      <c r="E1654">
        <f>Table10[[#This Row],[gross]]-Table10[[#This Row],[budget]]</f>
        <v>5004225</v>
      </c>
    </row>
    <row r="1655" spans="1:5" x14ac:dyDescent="0.3">
      <c r="A1655" t="s">
        <v>7138</v>
      </c>
      <c r="B1655">
        <v>33000377</v>
      </c>
      <c r="C1655">
        <v>28000000</v>
      </c>
      <c r="D1655">
        <v>5000377</v>
      </c>
      <c r="E1655">
        <f>Table10[[#This Row],[gross]]-Table10[[#This Row],[budget]]</f>
        <v>5000377</v>
      </c>
    </row>
    <row r="1656" spans="1:5" x14ac:dyDescent="0.3">
      <c r="A1656" t="s">
        <v>5433</v>
      </c>
      <c r="B1656">
        <v>54997476</v>
      </c>
      <c r="C1656">
        <v>50000000</v>
      </c>
      <c r="D1656">
        <v>4997476</v>
      </c>
      <c r="E1656">
        <f>Table10[[#This Row],[gross]]-Table10[[#This Row],[budget]]</f>
        <v>4997476</v>
      </c>
    </row>
    <row r="1657" spans="1:5" x14ac:dyDescent="0.3">
      <c r="A1657" t="s">
        <v>2577</v>
      </c>
      <c r="B1657">
        <v>5997134</v>
      </c>
      <c r="C1657">
        <v>1000000</v>
      </c>
      <c r="D1657">
        <v>4997134</v>
      </c>
      <c r="E1657">
        <f>Table10[[#This Row],[gross]]-Table10[[#This Row],[budget]]</f>
        <v>4997134</v>
      </c>
    </row>
    <row r="1658" spans="1:5" x14ac:dyDescent="0.3">
      <c r="A1658" t="s">
        <v>728</v>
      </c>
      <c r="B1658">
        <v>124976634</v>
      </c>
      <c r="C1658">
        <v>120000000</v>
      </c>
      <c r="D1658">
        <v>4976634</v>
      </c>
      <c r="E1658">
        <f>Table10[[#This Row],[gross]]-Table10[[#This Row],[budget]]</f>
        <v>4976634</v>
      </c>
    </row>
    <row r="1659" spans="1:5" x14ac:dyDescent="0.3">
      <c r="A1659" t="s">
        <v>6549</v>
      </c>
      <c r="B1659">
        <v>22927390</v>
      </c>
      <c r="C1659">
        <v>18000000</v>
      </c>
      <c r="D1659">
        <v>4927390</v>
      </c>
      <c r="E1659">
        <f>Table10[[#This Row],[gross]]-Table10[[#This Row],[budget]]</f>
        <v>4927390</v>
      </c>
    </row>
    <row r="1660" spans="1:5" x14ac:dyDescent="0.3">
      <c r="A1660" t="s">
        <v>68</v>
      </c>
      <c r="B1660">
        <v>6100000</v>
      </c>
      <c r="C1660">
        <v>1200000</v>
      </c>
      <c r="D1660">
        <v>4900000</v>
      </c>
      <c r="E1660">
        <f>Table10[[#This Row],[gross]]-Table10[[#This Row],[budget]]</f>
        <v>4900000</v>
      </c>
    </row>
    <row r="1661" spans="1:5" x14ac:dyDescent="0.3">
      <c r="A1661" t="s">
        <v>7497</v>
      </c>
      <c r="B1661">
        <v>7888703</v>
      </c>
      <c r="C1661">
        <v>3000000</v>
      </c>
      <c r="D1661">
        <v>4888703</v>
      </c>
      <c r="E1661">
        <f>Table10[[#This Row],[gross]]-Table10[[#This Row],[budget]]</f>
        <v>4888703</v>
      </c>
    </row>
    <row r="1662" spans="1:5" x14ac:dyDescent="0.3">
      <c r="A1662" t="s">
        <v>1575</v>
      </c>
      <c r="B1662">
        <v>57386369</v>
      </c>
      <c r="C1662">
        <v>52500000</v>
      </c>
      <c r="D1662">
        <v>4886369</v>
      </c>
      <c r="E1662">
        <f>Table10[[#This Row],[gross]]-Table10[[#This Row],[budget]]</f>
        <v>4886369</v>
      </c>
    </row>
    <row r="1663" spans="1:5" x14ac:dyDescent="0.3">
      <c r="A1663" t="s">
        <v>2284</v>
      </c>
      <c r="B1663">
        <v>28871190</v>
      </c>
      <c r="C1663">
        <v>24000000</v>
      </c>
      <c r="D1663">
        <v>4871190</v>
      </c>
      <c r="E1663">
        <f>Table10[[#This Row],[gross]]-Table10[[#This Row],[budget]]</f>
        <v>4871190</v>
      </c>
    </row>
    <row r="1664" spans="1:5" x14ac:dyDescent="0.3">
      <c r="A1664" t="s">
        <v>4519</v>
      </c>
      <c r="B1664">
        <v>24848292</v>
      </c>
      <c r="C1664">
        <v>20000000</v>
      </c>
      <c r="D1664">
        <v>4848292</v>
      </c>
      <c r="E1664">
        <f>Table10[[#This Row],[gross]]-Table10[[#This Row],[budget]]</f>
        <v>4848292</v>
      </c>
    </row>
    <row r="1665" spans="1:5" x14ac:dyDescent="0.3">
      <c r="A1665" t="s">
        <v>2012</v>
      </c>
      <c r="B1665">
        <v>8108247</v>
      </c>
      <c r="C1665">
        <v>3300000</v>
      </c>
      <c r="D1665">
        <v>4808247</v>
      </c>
      <c r="E1665">
        <f>Table10[[#This Row],[gross]]-Table10[[#This Row],[budget]]</f>
        <v>4808247</v>
      </c>
    </row>
    <row r="1666" spans="1:5" x14ac:dyDescent="0.3">
      <c r="A1666" t="s">
        <v>4867</v>
      </c>
      <c r="B1666">
        <v>47806295</v>
      </c>
      <c r="C1666">
        <v>43000000</v>
      </c>
      <c r="D1666">
        <v>4806295</v>
      </c>
      <c r="E1666">
        <f>Table10[[#This Row],[gross]]-Table10[[#This Row],[budget]]</f>
        <v>4806295</v>
      </c>
    </row>
    <row r="1667" spans="1:5" x14ac:dyDescent="0.3">
      <c r="A1667" t="s">
        <v>4153</v>
      </c>
      <c r="B1667">
        <v>5000000</v>
      </c>
      <c r="C1667">
        <v>210000</v>
      </c>
      <c r="D1667">
        <v>4790000</v>
      </c>
      <c r="E1667">
        <f>Table10[[#This Row],[gross]]-Table10[[#This Row],[budget]]</f>
        <v>4790000</v>
      </c>
    </row>
    <row r="1668" spans="1:5" x14ac:dyDescent="0.3">
      <c r="A1668" t="s">
        <v>3504</v>
      </c>
      <c r="B1668">
        <v>5518918</v>
      </c>
      <c r="C1668">
        <v>750000</v>
      </c>
      <c r="D1668">
        <v>4768918</v>
      </c>
      <c r="E1668">
        <f>Table10[[#This Row],[gross]]-Table10[[#This Row],[budget]]</f>
        <v>4768918</v>
      </c>
    </row>
    <row r="1669" spans="1:5" x14ac:dyDescent="0.3">
      <c r="A1669" t="s">
        <v>6551</v>
      </c>
      <c r="B1669">
        <v>31768374</v>
      </c>
      <c r="C1669">
        <v>27000000</v>
      </c>
      <c r="D1669">
        <v>4768374</v>
      </c>
      <c r="E1669">
        <f>Table10[[#This Row],[gross]]-Table10[[#This Row],[budget]]</f>
        <v>4768374</v>
      </c>
    </row>
    <row r="1670" spans="1:5" x14ac:dyDescent="0.3">
      <c r="A1670" t="s">
        <v>730</v>
      </c>
      <c r="B1670">
        <v>17738570</v>
      </c>
      <c r="C1670">
        <v>13000000</v>
      </c>
      <c r="D1670">
        <v>4738570</v>
      </c>
      <c r="E1670">
        <f>Table10[[#This Row],[gross]]-Table10[[#This Row],[budget]]</f>
        <v>4738570</v>
      </c>
    </row>
    <row r="1671" spans="1:5" x14ac:dyDescent="0.3">
      <c r="A1671" t="s">
        <v>2867</v>
      </c>
      <c r="B1671">
        <v>36733909</v>
      </c>
      <c r="C1671">
        <v>32000000</v>
      </c>
      <c r="D1671">
        <v>4733909</v>
      </c>
      <c r="E1671">
        <f>Table10[[#This Row],[gross]]-Table10[[#This Row],[budget]]</f>
        <v>4733909</v>
      </c>
    </row>
    <row r="1672" spans="1:5" x14ac:dyDescent="0.3">
      <c r="A1672" t="s">
        <v>2579</v>
      </c>
      <c r="B1672">
        <v>6719300</v>
      </c>
      <c r="C1672">
        <v>2000000</v>
      </c>
      <c r="D1672">
        <v>4719300</v>
      </c>
      <c r="E1672">
        <f>Table10[[#This Row],[gross]]-Table10[[#This Row],[budget]]</f>
        <v>4719300</v>
      </c>
    </row>
    <row r="1673" spans="1:5" x14ac:dyDescent="0.3">
      <c r="A1673" t="s">
        <v>4155</v>
      </c>
      <c r="B1673">
        <v>34703228</v>
      </c>
      <c r="C1673">
        <v>30000000</v>
      </c>
      <c r="D1673">
        <v>4703228</v>
      </c>
      <c r="E1673">
        <f>Table10[[#This Row],[gross]]-Table10[[#This Row],[budget]]</f>
        <v>4703228</v>
      </c>
    </row>
    <row r="1674" spans="1:5" x14ac:dyDescent="0.3">
      <c r="A1674" t="s">
        <v>5638</v>
      </c>
      <c r="B1674">
        <v>39692139</v>
      </c>
      <c r="C1674">
        <v>35000000</v>
      </c>
      <c r="D1674">
        <v>4692139</v>
      </c>
      <c r="E1674">
        <f>Table10[[#This Row],[gross]]-Table10[[#This Row],[budget]]</f>
        <v>4692139</v>
      </c>
    </row>
    <row r="1675" spans="1:5" x14ac:dyDescent="0.3">
      <c r="A1675" t="s">
        <v>5225</v>
      </c>
      <c r="B1675">
        <v>30659817</v>
      </c>
      <c r="C1675">
        <v>26000000</v>
      </c>
      <c r="D1675">
        <v>4659817</v>
      </c>
      <c r="E1675">
        <f>Table10[[#This Row],[gross]]-Table10[[#This Row],[budget]]</f>
        <v>4659817</v>
      </c>
    </row>
    <row r="1676" spans="1:5" x14ac:dyDescent="0.3">
      <c r="A1676" t="s">
        <v>6160</v>
      </c>
      <c r="B1676">
        <v>9628751</v>
      </c>
      <c r="C1676">
        <v>5000000</v>
      </c>
      <c r="D1676">
        <v>4628751</v>
      </c>
      <c r="E1676">
        <f>Table10[[#This Row],[gross]]-Table10[[#This Row],[budget]]</f>
        <v>4628751</v>
      </c>
    </row>
    <row r="1677" spans="1:5" x14ac:dyDescent="0.3">
      <c r="A1677" t="s">
        <v>6861</v>
      </c>
      <c r="B1677">
        <v>20627372</v>
      </c>
      <c r="C1677">
        <v>16000000</v>
      </c>
      <c r="D1677">
        <v>4627372</v>
      </c>
      <c r="E1677">
        <f>Table10[[#This Row],[gross]]-Table10[[#This Row],[budget]]</f>
        <v>4627372</v>
      </c>
    </row>
    <row r="1678" spans="1:5" x14ac:dyDescent="0.3">
      <c r="A1678" t="s">
        <v>6310</v>
      </c>
      <c r="B1678">
        <v>34604054</v>
      </c>
      <c r="C1678">
        <v>30000000</v>
      </c>
      <c r="D1678">
        <v>4604054</v>
      </c>
      <c r="E1678">
        <f>Table10[[#This Row],[gross]]-Table10[[#This Row],[budget]]</f>
        <v>4604054</v>
      </c>
    </row>
    <row r="1679" spans="1:5" x14ac:dyDescent="0.3">
      <c r="A1679" t="s">
        <v>3505</v>
      </c>
      <c r="B1679">
        <v>18535191</v>
      </c>
      <c r="C1679">
        <v>14000000</v>
      </c>
      <c r="D1679">
        <v>4535191</v>
      </c>
      <c r="E1679">
        <f>Table10[[#This Row],[gross]]-Table10[[#This Row],[budget]]</f>
        <v>4535191</v>
      </c>
    </row>
    <row r="1680" spans="1:5" x14ac:dyDescent="0.3">
      <c r="A1680" t="s">
        <v>2581</v>
      </c>
      <c r="B1680">
        <v>6531491</v>
      </c>
      <c r="C1680">
        <v>2000000</v>
      </c>
      <c r="D1680">
        <v>4531491</v>
      </c>
      <c r="E1680">
        <f>Table10[[#This Row],[gross]]-Table10[[#This Row],[budget]]</f>
        <v>4531491</v>
      </c>
    </row>
    <row r="1681" spans="1:5" x14ac:dyDescent="0.3">
      <c r="A1681" t="s">
        <v>3186</v>
      </c>
      <c r="B1681">
        <v>14479776</v>
      </c>
      <c r="C1681">
        <v>10000000</v>
      </c>
      <c r="D1681">
        <v>4479776</v>
      </c>
      <c r="E1681">
        <f>Table10[[#This Row],[gross]]-Table10[[#This Row],[budget]]</f>
        <v>4479776</v>
      </c>
    </row>
    <row r="1682" spans="1:5" x14ac:dyDescent="0.3">
      <c r="A1682" t="s">
        <v>7098</v>
      </c>
      <c r="B1682">
        <v>22452209</v>
      </c>
      <c r="C1682">
        <v>18000000</v>
      </c>
      <c r="D1682">
        <v>4452209</v>
      </c>
      <c r="E1682">
        <f>Table10[[#This Row],[gross]]-Table10[[#This Row],[budget]]</f>
        <v>4452209</v>
      </c>
    </row>
    <row r="1683" spans="1:5" x14ac:dyDescent="0.3">
      <c r="A1683" t="s">
        <v>7182</v>
      </c>
      <c r="B1683">
        <v>25590119</v>
      </c>
      <c r="C1683">
        <v>21150000</v>
      </c>
      <c r="D1683">
        <v>4440119</v>
      </c>
      <c r="E1683">
        <f>Table10[[#This Row],[gross]]-Table10[[#This Row],[budget]]</f>
        <v>4440119</v>
      </c>
    </row>
    <row r="1684" spans="1:5" x14ac:dyDescent="0.3">
      <c r="A1684" t="s">
        <v>2869</v>
      </c>
      <c r="B1684">
        <v>6851969</v>
      </c>
      <c r="C1684">
        <v>2500000</v>
      </c>
      <c r="D1684">
        <v>4351969</v>
      </c>
      <c r="E1684">
        <f>Table10[[#This Row],[gross]]-Table10[[#This Row],[budget]]</f>
        <v>4351969</v>
      </c>
    </row>
    <row r="1685" spans="1:5" x14ac:dyDescent="0.3">
      <c r="A1685" t="s">
        <v>5848</v>
      </c>
      <c r="B1685">
        <v>27338033</v>
      </c>
      <c r="C1685">
        <v>23000000</v>
      </c>
      <c r="D1685">
        <v>4338033</v>
      </c>
      <c r="E1685">
        <f>Table10[[#This Row],[gross]]-Table10[[#This Row],[budget]]</f>
        <v>4338033</v>
      </c>
    </row>
    <row r="1686" spans="1:5" x14ac:dyDescent="0.3">
      <c r="A1686" t="s">
        <v>6434</v>
      </c>
      <c r="B1686">
        <v>74329966</v>
      </c>
      <c r="C1686">
        <v>70000000</v>
      </c>
      <c r="D1686">
        <v>4329966</v>
      </c>
      <c r="E1686">
        <f>Table10[[#This Row],[gross]]-Table10[[#This Row],[budget]]</f>
        <v>4329966</v>
      </c>
    </row>
    <row r="1687" spans="1:5" x14ac:dyDescent="0.3">
      <c r="A1687" t="s">
        <v>2013</v>
      </c>
      <c r="B1687">
        <v>4505922</v>
      </c>
      <c r="C1687">
        <v>200000</v>
      </c>
      <c r="D1687">
        <v>4305922</v>
      </c>
      <c r="E1687">
        <f>Table10[[#This Row],[gross]]-Table10[[#This Row],[budget]]</f>
        <v>4305922</v>
      </c>
    </row>
    <row r="1688" spans="1:5" x14ac:dyDescent="0.3">
      <c r="A1688" t="s">
        <v>5434</v>
      </c>
      <c r="B1688">
        <v>16300302</v>
      </c>
      <c r="C1688">
        <v>12000000</v>
      </c>
      <c r="D1688">
        <v>4300302</v>
      </c>
      <c r="E1688">
        <f>Table10[[#This Row],[gross]]-Table10[[#This Row],[budget]]</f>
        <v>4300302</v>
      </c>
    </row>
    <row r="1689" spans="1:5" x14ac:dyDescent="0.3">
      <c r="A1689" t="s">
        <v>3805</v>
      </c>
      <c r="B1689">
        <v>25296447</v>
      </c>
      <c r="C1689">
        <v>21000000</v>
      </c>
      <c r="D1689">
        <v>4296447</v>
      </c>
      <c r="E1689">
        <f>Table10[[#This Row],[gross]]-Table10[[#This Row],[budget]]</f>
        <v>4296447</v>
      </c>
    </row>
    <row r="1690" spans="1:5" x14ac:dyDescent="0.3">
      <c r="A1690" t="s">
        <v>4871</v>
      </c>
      <c r="B1690">
        <v>7282851</v>
      </c>
      <c r="C1690">
        <v>3000000</v>
      </c>
      <c r="D1690">
        <v>4282851</v>
      </c>
      <c r="E1690">
        <f>Table10[[#This Row],[gross]]-Table10[[#This Row],[budget]]</f>
        <v>4282851</v>
      </c>
    </row>
    <row r="1691" spans="1:5" x14ac:dyDescent="0.3">
      <c r="A1691" t="s">
        <v>121</v>
      </c>
      <c r="B1691">
        <v>7563397</v>
      </c>
      <c r="C1691">
        <v>3300000</v>
      </c>
      <c r="D1691">
        <v>4263397</v>
      </c>
      <c r="E1691">
        <f>Table10[[#This Row],[gross]]-Table10[[#This Row],[budget]]</f>
        <v>4263397</v>
      </c>
    </row>
    <row r="1692" spans="1:5" x14ac:dyDescent="0.3">
      <c r="A1692" t="s">
        <v>7487</v>
      </c>
      <c r="B1692">
        <v>29247405</v>
      </c>
      <c r="C1692">
        <v>25000000</v>
      </c>
      <c r="D1692">
        <v>4247405</v>
      </c>
      <c r="E1692">
        <f>Table10[[#This Row],[gross]]-Table10[[#This Row],[budget]]</f>
        <v>4247405</v>
      </c>
    </row>
    <row r="1693" spans="1:5" x14ac:dyDescent="0.3">
      <c r="A1693" t="s">
        <v>3190</v>
      </c>
      <c r="B1693">
        <v>8000000</v>
      </c>
      <c r="C1693">
        <v>3768785</v>
      </c>
      <c r="D1693">
        <v>4231215</v>
      </c>
      <c r="E1693">
        <f>Table10[[#This Row],[gross]]-Table10[[#This Row],[budget]]</f>
        <v>4231215</v>
      </c>
    </row>
    <row r="1694" spans="1:5" x14ac:dyDescent="0.3">
      <c r="A1694" t="s">
        <v>3807</v>
      </c>
      <c r="B1694">
        <v>9203192</v>
      </c>
      <c r="C1694">
        <v>5000000</v>
      </c>
      <c r="D1694">
        <v>4203192</v>
      </c>
      <c r="E1694">
        <f>Table10[[#This Row],[gross]]-Table10[[#This Row],[budget]]</f>
        <v>4203192</v>
      </c>
    </row>
    <row r="1695" spans="1:5" x14ac:dyDescent="0.3">
      <c r="A1695" t="s">
        <v>7140</v>
      </c>
      <c r="B1695">
        <v>84185387</v>
      </c>
      <c r="C1695">
        <v>80000000</v>
      </c>
      <c r="D1695">
        <v>4185387</v>
      </c>
      <c r="E1695">
        <f>Table10[[#This Row],[gross]]-Table10[[#This Row],[budget]]</f>
        <v>4185387</v>
      </c>
    </row>
    <row r="1696" spans="1:5" x14ac:dyDescent="0.3">
      <c r="A1696" t="s">
        <v>4157</v>
      </c>
      <c r="B1696">
        <v>19158074</v>
      </c>
      <c r="C1696">
        <v>15000000</v>
      </c>
      <c r="D1696">
        <v>4158074</v>
      </c>
      <c r="E1696">
        <f>Table10[[#This Row],[gross]]-Table10[[#This Row],[budget]]</f>
        <v>4158074</v>
      </c>
    </row>
    <row r="1697" spans="1:5" x14ac:dyDescent="0.3">
      <c r="A1697" t="s">
        <v>2871</v>
      </c>
      <c r="B1697">
        <v>24104113</v>
      </c>
      <c r="C1697">
        <v>20000000</v>
      </c>
      <c r="D1697">
        <v>4104113</v>
      </c>
      <c r="E1697">
        <f>Table10[[#This Row],[gross]]-Table10[[#This Row],[budget]]</f>
        <v>4104113</v>
      </c>
    </row>
    <row r="1698" spans="1:5" x14ac:dyDescent="0.3">
      <c r="A1698" t="s">
        <v>7502</v>
      </c>
      <c r="B1698">
        <v>7059537</v>
      </c>
      <c r="C1698">
        <v>3000000</v>
      </c>
      <c r="D1698">
        <v>4059537</v>
      </c>
      <c r="E1698">
        <f>Table10[[#This Row],[gross]]-Table10[[#This Row],[budget]]</f>
        <v>4059537</v>
      </c>
    </row>
    <row r="1699" spans="1:5" x14ac:dyDescent="0.3">
      <c r="A1699" t="s">
        <v>3506</v>
      </c>
      <c r="B1699">
        <v>12055108</v>
      </c>
      <c r="C1699">
        <v>8000000</v>
      </c>
      <c r="D1699">
        <v>4055108</v>
      </c>
      <c r="E1699">
        <f>Table10[[#This Row],[gross]]-Table10[[#This Row],[budget]]</f>
        <v>4055108</v>
      </c>
    </row>
    <row r="1700" spans="1:5" x14ac:dyDescent="0.3">
      <c r="A1700" t="s">
        <v>6162</v>
      </c>
      <c r="B1700">
        <v>39026186</v>
      </c>
      <c r="C1700">
        <v>35000000</v>
      </c>
      <c r="D1700">
        <v>4026186</v>
      </c>
      <c r="E1700">
        <f>Table10[[#This Row],[gross]]-Table10[[#This Row],[budget]]</f>
        <v>4026186</v>
      </c>
    </row>
    <row r="1701" spans="1:5" x14ac:dyDescent="0.3">
      <c r="A1701" t="s">
        <v>5227</v>
      </c>
      <c r="B1701">
        <v>41997790</v>
      </c>
      <c r="C1701">
        <v>38000000</v>
      </c>
      <c r="D1701">
        <v>3997790</v>
      </c>
      <c r="E1701">
        <f>Table10[[#This Row],[gross]]-Table10[[#This Row],[budget]]</f>
        <v>3997790</v>
      </c>
    </row>
    <row r="1702" spans="1:5" x14ac:dyDescent="0.3">
      <c r="A1702" t="s">
        <v>1789</v>
      </c>
      <c r="B1702">
        <v>60984028</v>
      </c>
      <c r="C1702">
        <v>57000000</v>
      </c>
      <c r="D1702">
        <v>3984028</v>
      </c>
      <c r="E1702">
        <f>Table10[[#This Row],[gross]]-Table10[[#This Row],[budget]]</f>
        <v>3984028</v>
      </c>
    </row>
    <row r="1703" spans="1:5" x14ac:dyDescent="0.3">
      <c r="A1703" t="s">
        <v>1792</v>
      </c>
      <c r="B1703">
        <v>4771000</v>
      </c>
      <c r="C1703">
        <v>800000</v>
      </c>
      <c r="D1703">
        <v>3971000</v>
      </c>
      <c r="E1703">
        <f>Table10[[#This Row],[gross]]-Table10[[#This Row],[budget]]</f>
        <v>3971000</v>
      </c>
    </row>
    <row r="1704" spans="1:5" x14ac:dyDescent="0.3">
      <c r="A1704" t="s">
        <v>2015</v>
      </c>
      <c r="B1704">
        <v>4946250</v>
      </c>
      <c r="C1704">
        <v>1000000</v>
      </c>
      <c r="D1704">
        <v>3946250</v>
      </c>
      <c r="E1704">
        <f>Table10[[#This Row],[gross]]-Table10[[#This Row],[budget]]</f>
        <v>3946250</v>
      </c>
    </row>
    <row r="1705" spans="1:5" x14ac:dyDescent="0.3">
      <c r="A1705" t="s">
        <v>3508</v>
      </c>
      <c r="B1705">
        <v>4186931</v>
      </c>
      <c r="C1705">
        <v>250000</v>
      </c>
      <c r="D1705">
        <v>3936931</v>
      </c>
      <c r="E1705">
        <f>Table10[[#This Row],[gross]]-Table10[[#This Row],[budget]]</f>
        <v>3936931</v>
      </c>
    </row>
    <row r="1706" spans="1:5" x14ac:dyDescent="0.3">
      <c r="A1706" t="s">
        <v>3810</v>
      </c>
      <c r="B1706">
        <v>5709616</v>
      </c>
      <c r="C1706">
        <v>1800000</v>
      </c>
      <c r="D1706">
        <v>3909616</v>
      </c>
      <c r="E1706">
        <f>Table10[[#This Row],[gross]]-Table10[[#This Row],[budget]]</f>
        <v>3909616</v>
      </c>
    </row>
    <row r="1707" spans="1:5" x14ac:dyDescent="0.3">
      <c r="A1707" t="s">
        <v>2873</v>
      </c>
      <c r="B1707">
        <v>6401336</v>
      </c>
      <c r="C1707">
        <v>2500000</v>
      </c>
      <c r="D1707">
        <v>3901336</v>
      </c>
      <c r="E1707">
        <f>Table10[[#This Row],[gross]]-Table10[[#This Row],[budget]]</f>
        <v>3901336</v>
      </c>
    </row>
    <row r="1708" spans="1:5" x14ac:dyDescent="0.3">
      <c r="A1708" t="s">
        <v>2016</v>
      </c>
      <c r="B1708">
        <v>25842000</v>
      </c>
      <c r="C1708">
        <v>22000000</v>
      </c>
      <c r="D1708">
        <v>3842000</v>
      </c>
      <c r="E1708">
        <f>Table10[[#This Row],[gross]]-Table10[[#This Row],[budget]]</f>
        <v>3842000</v>
      </c>
    </row>
    <row r="1709" spans="1:5" x14ac:dyDescent="0.3">
      <c r="A1709" t="s">
        <v>3812</v>
      </c>
      <c r="B1709">
        <v>28831145</v>
      </c>
      <c r="C1709">
        <v>25000000</v>
      </c>
      <c r="D1709">
        <v>3831145</v>
      </c>
      <c r="E1709">
        <f>Table10[[#This Row],[gross]]-Table10[[#This Row],[budget]]</f>
        <v>3831145</v>
      </c>
    </row>
    <row r="1710" spans="1:5" x14ac:dyDescent="0.3">
      <c r="A1710" t="s">
        <v>6163</v>
      </c>
      <c r="B1710">
        <v>7825820</v>
      </c>
      <c r="C1710">
        <v>4000000</v>
      </c>
      <c r="D1710">
        <v>3825820</v>
      </c>
      <c r="E1710">
        <f>Table10[[#This Row],[gross]]-Table10[[#This Row],[budget]]</f>
        <v>3825820</v>
      </c>
    </row>
    <row r="1711" spans="1:5" x14ac:dyDescent="0.3">
      <c r="A1711" t="s">
        <v>7411</v>
      </c>
      <c r="B1711">
        <v>9821335</v>
      </c>
      <c r="C1711">
        <v>6000000</v>
      </c>
      <c r="D1711">
        <v>3821335</v>
      </c>
      <c r="E1711">
        <f>Table10[[#This Row],[gross]]-Table10[[#This Row],[budget]]</f>
        <v>3821335</v>
      </c>
    </row>
    <row r="1712" spans="1:5" x14ac:dyDescent="0.3">
      <c r="A1712" t="s">
        <v>3510</v>
      </c>
      <c r="B1712">
        <v>8786715</v>
      </c>
      <c r="C1712">
        <v>5000000</v>
      </c>
      <c r="D1712">
        <v>3786715</v>
      </c>
      <c r="E1712">
        <f>Table10[[#This Row],[gross]]-Table10[[#This Row],[budget]]</f>
        <v>3786715</v>
      </c>
    </row>
    <row r="1713" spans="1:5" x14ac:dyDescent="0.3">
      <c r="A1713" t="s">
        <v>1065</v>
      </c>
      <c r="B1713">
        <v>7267324</v>
      </c>
      <c r="C1713">
        <v>3500000</v>
      </c>
      <c r="D1713">
        <v>3767324</v>
      </c>
      <c r="E1713">
        <f>Table10[[#This Row],[gross]]-Table10[[#This Row],[budget]]</f>
        <v>3767324</v>
      </c>
    </row>
    <row r="1714" spans="1:5" x14ac:dyDescent="0.3">
      <c r="A1714" t="s">
        <v>1795</v>
      </c>
      <c r="B1714">
        <v>7159147</v>
      </c>
      <c r="C1714">
        <v>3400000</v>
      </c>
      <c r="D1714">
        <v>3759147</v>
      </c>
      <c r="E1714">
        <f>Table10[[#This Row],[gross]]-Table10[[#This Row],[budget]]</f>
        <v>3759147</v>
      </c>
    </row>
    <row r="1715" spans="1:5" x14ac:dyDescent="0.3">
      <c r="A1715" t="s">
        <v>4521</v>
      </c>
      <c r="B1715">
        <v>53846915</v>
      </c>
      <c r="C1715">
        <v>50100000</v>
      </c>
      <c r="D1715">
        <v>3746915</v>
      </c>
      <c r="E1715">
        <f>Table10[[#This Row],[gross]]-Table10[[#This Row],[budget]]</f>
        <v>3746915</v>
      </c>
    </row>
    <row r="1716" spans="1:5" x14ac:dyDescent="0.3">
      <c r="A1716" t="s">
        <v>5851</v>
      </c>
      <c r="B1716">
        <v>103738726</v>
      </c>
      <c r="C1716">
        <v>100000000</v>
      </c>
      <c r="D1716">
        <v>3738726</v>
      </c>
      <c r="E1716">
        <f>Table10[[#This Row],[gross]]-Table10[[#This Row],[budget]]</f>
        <v>3738726</v>
      </c>
    </row>
    <row r="1717" spans="1:5" x14ac:dyDescent="0.3">
      <c r="A1717" t="s">
        <v>7219</v>
      </c>
      <c r="B1717">
        <v>4000000</v>
      </c>
      <c r="C1717">
        <v>350000</v>
      </c>
      <c r="D1717">
        <v>3650000</v>
      </c>
      <c r="E1717">
        <f>Table10[[#This Row],[gross]]-Table10[[#This Row],[budget]]</f>
        <v>3650000</v>
      </c>
    </row>
    <row r="1718" spans="1:5" x14ac:dyDescent="0.3">
      <c r="A1718" t="s">
        <v>7453</v>
      </c>
      <c r="B1718">
        <v>10149779</v>
      </c>
      <c r="C1718">
        <v>6500000</v>
      </c>
      <c r="D1718">
        <v>3649779</v>
      </c>
      <c r="E1718">
        <f>Table10[[#This Row],[gross]]-Table10[[#This Row],[budget]]</f>
        <v>3649779</v>
      </c>
    </row>
    <row r="1719" spans="1:5" x14ac:dyDescent="0.3">
      <c r="A1719" t="s">
        <v>580</v>
      </c>
      <c r="B1719">
        <v>153629485</v>
      </c>
      <c r="C1719">
        <v>150000000</v>
      </c>
      <c r="D1719">
        <v>3629485</v>
      </c>
      <c r="E1719">
        <f>Table10[[#This Row],[gross]]-Table10[[#This Row],[budget]]</f>
        <v>3629485</v>
      </c>
    </row>
    <row r="1720" spans="1:5" x14ac:dyDescent="0.3">
      <c r="A1720" t="s">
        <v>7290</v>
      </c>
      <c r="B1720">
        <v>14114488</v>
      </c>
      <c r="C1720">
        <v>10500000</v>
      </c>
      <c r="D1720">
        <v>3614488</v>
      </c>
      <c r="E1720">
        <f>Table10[[#This Row],[gross]]-Table10[[#This Row],[budget]]</f>
        <v>3614488</v>
      </c>
    </row>
    <row r="1721" spans="1:5" x14ac:dyDescent="0.3">
      <c r="A1721" t="s">
        <v>264</v>
      </c>
      <c r="B1721">
        <v>75600000</v>
      </c>
      <c r="C1721">
        <v>72000000</v>
      </c>
      <c r="D1721">
        <v>3600000</v>
      </c>
      <c r="E1721">
        <f>Table10[[#This Row],[gross]]-Table10[[#This Row],[budget]]</f>
        <v>3600000</v>
      </c>
    </row>
    <row r="1722" spans="1:5" x14ac:dyDescent="0.3">
      <c r="A1722" t="s">
        <v>3513</v>
      </c>
      <c r="B1722">
        <v>31600000</v>
      </c>
      <c r="C1722">
        <v>28000000</v>
      </c>
      <c r="D1722">
        <v>3600000</v>
      </c>
      <c r="E1722">
        <f>Table10[[#This Row],[gross]]-Table10[[#This Row],[budget]]</f>
        <v>3600000</v>
      </c>
    </row>
    <row r="1723" spans="1:5" x14ac:dyDescent="0.3">
      <c r="A1723" t="s">
        <v>6311</v>
      </c>
      <c r="B1723">
        <v>16574731</v>
      </c>
      <c r="C1723">
        <v>13000000</v>
      </c>
      <c r="D1723">
        <v>3574731</v>
      </c>
      <c r="E1723">
        <f>Table10[[#This Row],[gross]]-Table10[[#This Row],[budget]]</f>
        <v>3574731</v>
      </c>
    </row>
    <row r="1724" spans="1:5" x14ac:dyDescent="0.3">
      <c r="A1724" t="s">
        <v>2583</v>
      </c>
      <c r="B1724">
        <v>3799339</v>
      </c>
      <c r="C1724">
        <v>250000</v>
      </c>
      <c r="D1724">
        <v>3549339</v>
      </c>
      <c r="E1724">
        <f>Table10[[#This Row],[gross]]-Table10[[#This Row],[budget]]</f>
        <v>3549339</v>
      </c>
    </row>
    <row r="1725" spans="1:5" x14ac:dyDescent="0.3">
      <c r="A1725" t="s">
        <v>1798</v>
      </c>
      <c r="B1725">
        <v>6517198</v>
      </c>
      <c r="C1725">
        <v>3000000</v>
      </c>
      <c r="D1725">
        <v>3517198</v>
      </c>
      <c r="E1725">
        <f>Table10[[#This Row],[gross]]-Table10[[#This Row],[budget]]</f>
        <v>3517198</v>
      </c>
    </row>
    <row r="1726" spans="1:5" x14ac:dyDescent="0.3">
      <c r="A1726" t="s">
        <v>7099</v>
      </c>
      <c r="B1726">
        <v>48472213</v>
      </c>
      <c r="C1726">
        <v>45000000</v>
      </c>
      <c r="D1726">
        <v>3472213</v>
      </c>
      <c r="E1726">
        <f>Table10[[#This Row],[gross]]-Table10[[#This Row],[budget]]</f>
        <v>3472213</v>
      </c>
    </row>
    <row r="1727" spans="1:5" x14ac:dyDescent="0.3">
      <c r="A1727" t="s">
        <v>2876</v>
      </c>
      <c r="B1727">
        <v>37432299</v>
      </c>
      <c r="C1727">
        <v>34000000</v>
      </c>
      <c r="D1727">
        <v>3432299</v>
      </c>
      <c r="E1727">
        <f>Table10[[#This Row],[gross]]-Table10[[#This Row],[budget]]</f>
        <v>3432299</v>
      </c>
    </row>
    <row r="1728" spans="1:5" x14ac:dyDescent="0.3">
      <c r="A1728" t="s">
        <v>5229</v>
      </c>
      <c r="B1728">
        <v>58422650</v>
      </c>
      <c r="C1728">
        <v>55000000</v>
      </c>
      <c r="D1728">
        <v>3422650</v>
      </c>
      <c r="E1728">
        <f>Table10[[#This Row],[gross]]-Table10[[#This Row],[budget]]</f>
        <v>3422650</v>
      </c>
    </row>
    <row r="1729" spans="1:5" x14ac:dyDescent="0.3">
      <c r="A1729" t="s">
        <v>5435</v>
      </c>
      <c r="B1729">
        <v>23393765</v>
      </c>
      <c r="C1729">
        <v>20000000</v>
      </c>
      <c r="D1729">
        <v>3393765</v>
      </c>
      <c r="E1729">
        <f>Table10[[#This Row],[gross]]-Table10[[#This Row],[budget]]</f>
        <v>3393765</v>
      </c>
    </row>
    <row r="1730" spans="1:5" x14ac:dyDescent="0.3">
      <c r="A1730" t="s">
        <v>584</v>
      </c>
      <c r="B1730">
        <v>5383834</v>
      </c>
      <c r="C1730">
        <v>2000000</v>
      </c>
      <c r="D1730">
        <v>3383834</v>
      </c>
      <c r="E1730">
        <f>Table10[[#This Row],[gross]]-Table10[[#This Row],[budget]]</f>
        <v>3383834</v>
      </c>
    </row>
    <row r="1731" spans="1:5" x14ac:dyDescent="0.3">
      <c r="A1731" t="s">
        <v>431</v>
      </c>
      <c r="B1731">
        <v>18352454</v>
      </c>
      <c r="C1731">
        <v>15000000</v>
      </c>
      <c r="D1731">
        <v>3352454</v>
      </c>
      <c r="E1731">
        <f>Table10[[#This Row],[gross]]-Table10[[#This Row],[budget]]</f>
        <v>3352454</v>
      </c>
    </row>
    <row r="1732" spans="1:5" x14ac:dyDescent="0.3">
      <c r="A1732" t="s">
        <v>28</v>
      </c>
      <c r="B1732">
        <v>28341469</v>
      </c>
      <c r="C1732">
        <v>25000000</v>
      </c>
      <c r="D1732">
        <v>3341469</v>
      </c>
      <c r="E1732">
        <f>Table10[[#This Row],[gross]]-Table10[[#This Row],[budget]]</f>
        <v>3341469</v>
      </c>
    </row>
    <row r="1733" spans="1:5" x14ac:dyDescent="0.3">
      <c r="A1733" t="s">
        <v>3814</v>
      </c>
      <c r="B1733">
        <v>5731103</v>
      </c>
      <c r="C1733">
        <v>2400000</v>
      </c>
      <c r="D1733">
        <v>3331103</v>
      </c>
      <c r="E1733">
        <f>Table10[[#This Row],[gross]]-Table10[[#This Row],[budget]]</f>
        <v>3331103</v>
      </c>
    </row>
    <row r="1734" spans="1:5" x14ac:dyDescent="0.3">
      <c r="A1734" t="s">
        <v>2879</v>
      </c>
      <c r="B1734">
        <v>113330342</v>
      </c>
      <c r="C1734">
        <v>110000000</v>
      </c>
      <c r="D1734">
        <v>3330342</v>
      </c>
      <c r="E1734">
        <f>Table10[[#This Row],[gross]]-Table10[[#This Row],[budget]]</f>
        <v>3330342</v>
      </c>
    </row>
    <row r="1735" spans="1:5" x14ac:dyDescent="0.3">
      <c r="A1735" t="s">
        <v>6675</v>
      </c>
      <c r="B1735">
        <v>8025872</v>
      </c>
      <c r="C1735">
        <v>4700000</v>
      </c>
      <c r="D1735">
        <v>3325872</v>
      </c>
      <c r="E1735">
        <f>Table10[[#This Row],[gross]]-Table10[[#This Row],[budget]]</f>
        <v>3325872</v>
      </c>
    </row>
    <row r="1736" spans="1:5" x14ac:dyDescent="0.3">
      <c r="A1736" t="s">
        <v>732</v>
      </c>
      <c r="B1736">
        <v>3500000</v>
      </c>
      <c r="C1736">
        <v>200000</v>
      </c>
      <c r="D1736">
        <v>3300000</v>
      </c>
      <c r="E1736">
        <f>Table10[[#This Row],[gross]]-Table10[[#This Row],[budget]]</f>
        <v>3300000</v>
      </c>
    </row>
    <row r="1737" spans="1:5" x14ac:dyDescent="0.3">
      <c r="A1737" t="s">
        <v>1068</v>
      </c>
      <c r="B1737">
        <v>15294553</v>
      </c>
      <c r="C1737">
        <v>12000000</v>
      </c>
      <c r="D1737">
        <v>3294553</v>
      </c>
      <c r="E1737">
        <f>Table10[[#This Row],[gross]]-Table10[[#This Row],[budget]]</f>
        <v>3294553</v>
      </c>
    </row>
    <row r="1738" spans="1:5" x14ac:dyDescent="0.3">
      <c r="A1738" t="s">
        <v>6862</v>
      </c>
      <c r="B1738">
        <v>23292105</v>
      </c>
      <c r="C1738">
        <v>20000000</v>
      </c>
      <c r="D1738">
        <v>3292105</v>
      </c>
      <c r="E1738">
        <f>Table10[[#This Row],[gross]]-Table10[[#This Row],[budget]]</f>
        <v>3292105</v>
      </c>
    </row>
    <row r="1739" spans="1:5" x14ac:dyDescent="0.3">
      <c r="A1739" t="s">
        <v>4873</v>
      </c>
      <c r="B1739">
        <v>45290318</v>
      </c>
      <c r="C1739">
        <v>42000000</v>
      </c>
      <c r="D1739">
        <v>3290318</v>
      </c>
      <c r="E1739">
        <f>Table10[[#This Row],[gross]]-Table10[[#This Row],[budget]]</f>
        <v>3290318</v>
      </c>
    </row>
    <row r="1740" spans="1:5" x14ac:dyDescent="0.3">
      <c r="A1740" t="s">
        <v>3193</v>
      </c>
      <c r="B1740">
        <v>4007792</v>
      </c>
      <c r="C1740">
        <v>750000</v>
      </c>
      <c r="D1740">
        <v>3257792</v>
      </c>
      <c r="E1740">
        <f>Table10[[#This Row],[gross]]-Table10[[#This Row],[budget]]</f>
        <v>3257792</v>
      </c>
    </row>
    <row r="1741" spans="1:5" x14ac:dyDescent="0.3">
      <c r="A1741" t="s">
        <v>1303</v>
      </c>
      <c r="B1741">
        <v>22245861</v>
      </c>
      <c r="C1741">
        <v>19000000</v>
      </c>
      <c r="D1741">
        <v>3245861</v>
      </c>
      <c r="E1741">
        <f>Table10[[#This Row],[gross]]-Table10[[#This Row],[budget]]</f>
        <v>3245861</v>
      </c>
    </row>
    <row r="1742" spans="1:5" x14ac:dyDescent="0.3">
      <c r="A1742" t="s">
        <v>1071</v>
      </c>
      <c r="B1742">
        <v>4231500</v>
      </c>
      <c r="C1742">
        <v>1000000</v>
      </c>
      <c r="D1742">
        <v>3231500</v>
      </c>
      <c r="E1742">
        <f>Table10[[#This Row],[gross]]-Table10[[#This Row],[budget]]</f>
        <v>3231500</v>
      </c>
    </row>
    <row r="1743" spans="1:5" x14ac:dyDescent="0.3">
      <c r="A1743" t="s">
        <v>4877</v>
      </c>
      <c r="B1743">
        <v>35228696</v>
      </c>
      <c r="C1743">
        <v>32000000</v>
      </c>
      <c r="D1743">
        <v>3228696</v>
      </c>
      <c r="E1743">
        <f>Table10[[#This Row],[gross]]-Table10[[#This Row],[budget]]</f>
        <v>3228696</v>
      </c>
    </row>
    <row r="1744" spans="1:5" x14ac:dyDescent="0.3">
      <c r="A1744" t="s">
        <v>5436</v>
      </c>
      <c r="B1744">
        <v>68208190</v>
      </c>
      <c r="C1744">
        <v>65000000</v>
      </c>
      <c r="D1744">
        <v>3208190</v>
      </c>
      <c r="E1744">
        <f>Table10[[#This Row],[gross]]-Table10[[#This Row],[budget]]</f>
        <v>3208190</v>
      </c>
    </row>
    <row r="1745" spans="1:5" x14ac:dyDescent="0.3">
      <c r="A1745" t="s">
        <v>6313</v>
      </c>
      <c r="B1745">
        <v>23179303</v>
      </c>
      <c r="C1745">
        <v>20000000</v>
      </c>
      <c r="D1745">
        <v>3179303</v>
      </c>
      <c r="E1745">
        <f>Table10[[#This Row],[gross]]-Table10[[#This Row],[budget]]</f>
        <v>3179303</v>
      </c>
    </row>
    <row r="1746" spans="1:5" x14ac:dyDescent="0.3">
      <c r="A1746" t="s">
        <v>1800</v>
      </c>
      <c r="B1746">
        <v>3216970</v>
      </c>
      <c r="C1746">
        <v>60000</v>
      </c>
      <c r="D1746">
        <v>3156970</v>
      </c>
      <c r="E1746">
        <f>Table10[[#This Row],[gross]]-Table10[[#This Row],[budget]]</f>
        <v>3156970</v>
      </c>
    </row>
    <row r="1747" spans="1:5" x14ac:dyDescent="0.3">
      <c r="A1747" t="s">
        <v>4159</v>
      </c>
      <c r="B1747">
        <v>3388210</v>
      </c>
      <c r="C1747">
        <v>250000</v>
      </c>
      <c r="D1747">
        <v>3138210</v>
      </c>
      <c r="E1747">
        <f>Table10[[#This Row],[gross]]-Table10[[#This Row],[budget]]</f>
        <v>3138210</v>
      </c>
    </row>
    <row r="1748" spans="1:5" x14ac:dyDescent="0.3">
      <c r="A1748" t="s">
        <v>2586</v>
      </c>
      <c r="B1748">
        <v>5132222</v>
      </c>
      <c r="C1748">
        <v>2000000</v>
      </c>
      <c r="D1748">
        <v>3132222</v>
      </c>
      <c r="E1748">
        <f>Table10[[#This Row],[gross]]-Table10[[#This Row],[budget]]</f>
        <v>3132222</v>
      </c>
    </row>
    <row r="1749" spans="1:5" x14ac:dyDescent="0.3">
      <c r="A1749" t="s">
        <v>2882</v>
      </c>
      <c r="B1749">
        <v>78120196</v>
      </c>
      <c r="C1749">
        <v>75000000</v>
      </c>
      <c r="D1749">
        <v>3120196</v>
      </c>
      <c r="E1749">
        <f>Table10[[#This Row],[gross]]-Table10[[#This Row],[budget]]</f>
        <v>3120196</v>
      </c>
    </row>
    <row r="1750" spans="1:5" x14ac:dyDescent="0.3">
      <c r="A1750" t="s">
        <v>3816</v>
      </c>
      <c r="B1750">
        <v>4599680</v>
      </c>
      <c r="C1750">
        <v>1500000</v>
      </c>
      <c r="D1750">
        <v>3099680</v>
      </c>
      <c r="E1750">
        <f>Table10[[#This Row],[gross]]-Table10[[#This Row],[budget]]</f>
        <v>3099680</v>
      </c>
    </row>
    <row r="1751" spans="1:5" x14ac:dyDescent="0.3">
      <c r="A1751" t="s">
        <v>735</v>
      </c>
      <c r="B1751">
        <v>5792822</v>
      </c>
      <c r="C1751">
        <v>2700000</v>
      </c>
      <c r="D1751">
        <v>3092822</v>
      </c>
      <c r="E1751">
        <f>Table10[[#This Row],[gross]]-Table10[[#This Row],[budget]]</f>
        <v>3092822</v>
      </c>
    </row>
    <row r="1752" spans="1:5" x14ac:dyDescent="0.3">
      <c r="A1752" t="s">
        <v>3817</v>
      </c>
      <c r="B1752">
        <v>71069884</v>
      </c>
      <c r="C1752">
        <v>68000000</v>
      </c>
      <c r="D1752">
        <v>3069884</v>
      </c>
      <c r="E1752">
        <f>Table10[[#This Row],[gross]]-Table10[[#This Row],[budget]]</f>
        <v>3069884</v>
      </c>
    </row>
    <row r="1753" spans="1:5" x14ac:dyDescent="0.3">
      <c r="A1753" t="s">
        <v>5231</v>
      </c>
      <c r="B1753">
        <v>35063732</v>
      </c>
      <c r="C1753">
        <v>32000000</v>
      </c>
      <c r="D1753">
        <v>3063732</v>
      </c>
      <c r="E1753">
        <f>Table10[[#This Row],[gross]]-Table10[[#This Row],[budget]]</f>
        <v>3063732</v>
      </c>
    </row>
    <row r="1754" spans="1:5" x14ac:dyDescent="0.3">
      <c r="A1754" t="s">
        <v>2588</v>
      </c>
      <c r="B1754">
        <v>19057024</v>
      </c>
      <c r="C1754">
        <v>16000000</v>
      </c>
      <c r="D1754">
        <v>3057024</v>
      </c>
      <c r="E1754">
        <f>Table10[[#This Row],[gross]]-Table10[[#This Row],[budget]]</f>
        <v>3057024</v>
      </c>
    </row>
    <row r="1755" spans="1:5" x14ac:dyDescent="0.3">
      <c r="A1755" t="s">
        <v>5639</v>
      </c>
      <c r="B1755">
        <v>78009155</v>
      </c>
      <c r="C1755">
        <v>75000000</v>
      </c>
      <c r="D1755">
        <v>3009155</v>
      </c>
      <c r="E1755">
        <f>Table10[[#This Row],[gross]]-Table10[[#This Row],[budget]]</f>
        <v>3009155</v>
      </c>
    </row>
    <row r="1756" spans="1:5" x14ac:dyDescent="0.3">
      <c r="A1756" t="s">
        <v>1578</v>
      </c>
      <c r="B1756">
        <v>4105123</v>
      </c>
      <c r="C1756">
        <v>1100000</v>
      </c>
      <c r="D1756">
        <v>3005123</v>
      </c>
      <c r="E1756">
        <f>Table10[[#This Row],[gross]]-Table10[[#This Row],[budget]]</f>
        <v>3005123</v>
      </c>
    </row>
    <row r="1757" spans="1:5" x14ac:dyDescent="0.3">
      <c r="A1757" t="s">
        <v>3820</v>
      </c>
      <c r="B1757">
        <v>65000000</v>
      </c>
      <c r="C1757">
        <v>62000000</v>
      </c>
      <c r="D1757">
        <v>3000000</v>
      </c>
      <c r="E1757">
        <f>Table10[[#This Row],[gross]]-Table10[[#This Row],[budget]]</f>
        <v>3000000</v>
      </c>
    </row>
    <row r="1758" spans="1:5" x14ac:dyDescent="0.3">
      <c r="A1758" t="s">
        <v>2590</v>
      </c>
      <c r="B1758">
        <v>10460089</v>
      </c>
      <c r="C1758">
        <v>7500000</v>
      </c>
      <c r="D1758">
        <v>2960089</v>
      </c>
      <c r="E1758">
        <f>Table10[[#This Row],[gross]]-Table10[[#This Row],[budget]]</f>
        <v>2960089</v>
      </c>
    </row>
    <row r="1759" spans="1:5" x14ac:dyDescent="0.3">
      <c r="A1759" t="s">
        <v>4879</v>
      </c>
      <c r="B1759">
        <v>16929123</v>
      </c>
      <c r="C1759">
        <v>14000000</v>
      </c>
      <c r="D1759">
        <v>2929123</v>
      </c>
      <c r="E1759">
        <f>Table10[[#This Row],[gross]]-Table10[[#This Row],[budget]]</f>
        <v>2929123</v>
      </c>
    </row>
    <row r="1760" spans="1:5" x14ac:dyDescent="0.3">
      <c r="A1760" t="s">
        <v>1074</v>
      </c>
      <c r="B1760">
        <v>3151130</v>
      </c>
      <c r="C1760">
        <v>230000</v>
      </c>
      <c r="D1760">
        <v>2921130</v>
      </c>
      <c r="E1760">
        <f>Table10[[#This Row],[gross]]-Table10[[#This Row],[budget]]</f>
        <v>2921130</v>
      </c>
    </row>
    <row r="1761" spans="1:5" x14ac:dyDescent="0.3">
      <c r="A1761" t="s">
        <v>5438</v>
      </c>
      <c r="B1761">
        <v>13903262</v>
      </c>
      <c r="C1761">
        <v>11000000</v>
      </c>
      <c r="D1761">
        <v>2903262</v>
      </c>
      <c r="E1761">
        <f>Table10[[#This Row],[gross]]-Table10[[#This Row],[budget]]</f>
        <v>2903262</v>
      </c>
    </row>
    <row r="1762" spans="1:5" x14ac:dyDescent="0.3">
      <c r="A1762" t="s">
        <v>590</v>
      </c>
      <c r="B1762">
        <v>5400000</v>
      </c>
      <c r="C1762">
        <v>2500000</v>
      </c>
      <c r="D1762">
        <v>2900000</v>
      </c>
      <c r="E1762">
        <f>Table10[[#This Row],[gross]]-Table10[[#This Row],[budget]]</f>
        <v>2900000</v>
      </c>
    </row>
    <row r="1763" spans="1:5" x14ac:dyDescent="0.3">
      <c r="A1763" t="s">
        <v>1803</v>
      </c>
      <c r="B1763">
        <v>6390032</v>
      </c>
      <c r="C1763">
        <v>3500000</v>
      </c>
      <c r="D1763">
        <v>2890032</v>
      </c>
      <c r="E1763">
        <f>Table10[[#This Row],[gross]]-Table10[[#This Row],[budget]]</f>
        <v>2890032</v>
      </c>
    </row>
    <row r="1764" spans="1:5" x14ac:dyDescent="0.3">
      <c r="A1764" t="s">
        <v>3822</v>
      </c>
      <c r="B1764">
        <v>11883495</v>
      </c>
      <c r="C1764">
        <v>9000000</v>
      </c>
      <c r="D1764">
        <v>2883495</v>
      </c>
      <c r="E1764">
        <f>Table10[[#This Row],[gross]]-Table10[[#This Row],[budget]]</f>
        <v>2883495</v>
      </c>
    </row>
    <row r="1765" spans="1:5" x14ac:dyDescent="0.3">
      <c r="A1765" t="s">
        <v>2591</v>
      </c>
      <c r="B1765">
        <v>24362501</v>
      </c>
      <c r="C1765">
        <v>21500000</v>
      </c>
      <c r="D1765">
        <v>2862501</v>
      </c>
      <c r="E1765">
        <f>Table10[[#This Row],[gross]]-Table10[[#This Row],[budget]]</f>
        <v>2862501</v>
      </c>
    </row>
    <row r="1766" spans="1:5" x14ac:dyDescent="0.3">
      <c r="A1766" t="s">
        <v>6769</v>
      </c>
      <c r="B1766">
        <v>11860839</v>
      </c>
      <c r="C1766">
        <v>9000000</v>
      </c>
      <c r="D1766">
        <v>2860839</v>
      </c>
      <c r="E1766">
        <f>Table10[[#This Row],[gross]]-Table10[[#This Row],[budget]]</f>
        <v>2860839</v>
      </c>
    </row>
    <row r="1767" spans="1:5" x14ac:dyDescent="0.3">
      <c r="A1767" t="s">
        <v>4160</v>
      </c>
      <c r="B1767">
        <v>202853933</v>
      </c>
      <c r="C1767">
        <v>200000000</v>
      </c>
      <c r="D1767">
        <v>2853933</v>
      </c>
      <c r="E1767">
        <f>Table10[[#This Row],[gross]]-Table10[[#This Row],[budget]]</f>
        <v>2853933</v>
      </c>
    </row>
    <row r="1768" spans="1:5" x14ac:dyDescent="0.3">
      <c r="A1768" t="s">
        <v>3195</v>
      </c>
      <c r="B1768">
        <v>5844929</v>
      </c>
      <c r="C1768">
        <v>3000000</v>
      </c>
      <c r="D1768">
        <v>2844929</v>
      </c>
      <c r="E1768">
        <f>Table10[[#This Row],[gross]]-Table10[[#This Row],[budget]]</f>
        <v>2844929</v>
      </c>
    </row>
    <row r="1769" spans="1:5" x14ac:dyDescent="0.3">
      <c r="A1769" t="s">
        <v>2288</v>
      </c>
      <c r="B1769">
        <v>2856622</v>
      </c>
      <c r="C1769">
        <v>25000</v>
      </c>
      <c r="D1769">
        <v>2831622</v>
      </c>
      <c r="E1769">
        <f>Table10[[#This Row],[gross]]-Table10[[#This Row],[budget]]</f>
        <v>2831622</v>
      </c>
    </row>
    <row r="1770" spans="1:5" x14ac:dyDescent="0.3">
      <c r="A1770" t="s">
        <v>7345</v>
      </c>
      <c r="B1770">
        <v>8828771</v>
      </c>
      <c r="C1770">
        <v>6000000</v>
      </c>
      <c r="D1770">
        <v>2828771</v>
      </c>
      <c r="E1770">
        <f>Table10[[#This Row],[gross]]-Table10[[#This Row],[budget]]</f>
        <v>2828771</v>
      </c>
    </row>
    <row r="1771" spans="1:5" x14ac:dyDescent="0.3">
      <c r="A1771" t="s">
        <v>2019</v>
      </c>
      <c r="B1771">
        <v>52822418</v>
      </c>
      <c r="C1771">
        <v>50000000</v>
      </c>
      <c r="D1771">
        <v>2822418</v>
      </c>
      <c r="E1771">
        <f>Table10[[#This Row],[gross]]-Table10[[#This Row],[budget]]</f>
        <v>2822418</v>
      </c>
    </row>
    <row r="1772" spans="1:5" x14ac:dyDescent="0.3">
      <c r="A1772" t="s">
        <v>5852</v>
      </c>
      <c r="B1772">
        <v>15417771</v>
      </c>
      <c r="C1772">
        <v>12600000</v>
      </c>
      <c r="D1772">
        <v>2817771</v>
      </c>
      <c r="E1772">
        <f>Table10[[#This Row],[gross]]-Table10[[#This Row],[budget]]</f>
        <v>2817771</v>
      </c>
    </row>
    <row r="1773" spans="1:5" x14ac:dyDescent="0.3">
      <c r="A1773" t="s">
        <v>5640</v>
      </c>
      <c r="B1773">
        <v>10814185</v>
      </c>
      <c r="C1773">
        <v>8000000</v>
      </c>
      <c r="D1773">
        <v>2814185</v>
      </c>
      <c r="E1773">
        <f>Table10[[#This Row],[gross]]-Table10[[#This Row],[budget]]</f>
        <v>2814185</v>
      </c>
    </row>
    <row r="1774" spans="1:5" x14ac:dyDescent="0.3">
      <c r="A1774" t="s">
        <v>6435</v>
      </c>
      <c r="B1774">
        <v>55808744</v>
      </c>
      <c r="C1774">
        <v>53000000</v>
      </c>
      <c r="D1774">
        <v>2808744</v>
      </c>
      <c r="E1774">
        <f>Table10[[#This Row],[gross]]-Table10[[#This Row],[budget]]</f>
        <v>2808744</v>
      </c>
    </row>
    <row r="1775" spans="1:5" x14ac:dyDescent="0.3">
      <c r="A1775" t="s">
        <v>2593</v>
      </c>
      <c r="B1775">
        <v>32774834</v>
      </c>
      <c r="C1775">
        <v>30000000</v>
      </c>
      <c r="D1775">
        <v>2774834</v>
      </c>
      <c r="E1775">
        <f>Table10[[#This Row],[gross]]-Table10[[#This Row],[budget]]</f>
        <v>2774834</v>
      </c>
    </row>
    <row r="1776" spans="1:5" x14ac:dyDescent="0.3">
      <c r="A1776" t="s">
        <v>2885</v>
      </c>
      <c r="B1776">
        <v>3773863</v>
      </c>
      <c r="C1776">
        <v>1000000</v>
      </c>
      <c r="D1776">
        <v>2773863</v>
      </c>
      <c r="E1776">
        <f>Table10[[#This Row],[gross]]-Table10[[#This Row],[budget]]</f>
        <v>2773863</v>
      </c>
    </row>
    <row r="1777" spans="1:5" x14ac:dyDescent="0.3">
      <c r="A1777" t="s">
        <v>4162</v>
      </c>
      <c r="B1777">
        <v>52752475</v>
      </c>
      <c r="C1777">
        <v>50000000</v>
      </c>
      <c r="D1777">
        <v>2752475</v>
      </c>
      <c r="E1777">
        <f>Table10[[#This Row],[gross]]-Table10[[#This Row],[budget]]</f>
        <v>2752475</v>
      </c>
    </row>
    <row r="1778" spans="1:5" x14ac:dyDescent="0.3">
      <c r="A1778" t="s">
        <v>5440</v>
      </c>
      <c r="B1778">
        <v>2882062</v>
      </c>
      <c r="C1778">
        <v>150000</v>
      </c>
      <c r="D1778">
        <v>2732062</v>
      </c>
      <c r="E1778">
        <f>Table10[[#This Row],[gross]]-Table10[[#This Row],[budget]]</f>
        <v>2732062</v>
      </c>
    </row>
    <row r="1779" spans="1:5" x14ac:dyDescent="0.3">
      <c r="A1779" t="s">
        <v>1805</v>
      </c>
      <c r="B1779">
        <v>2938208</v>
      </c>
      <c r="C1779">
        <v>225000</v>
      </c>
      <c r="D1779">
        <v>2713208</v>
      </c>
      <c r="E1779">
        <f>Table10[[#This Row],[gross]]-Table10[[#This Row],[budget]]</f>
        <v>2713208</v>
      </c>
    </row>
    <row r="1780" spans="1:5" x14ac:dyDescent="0.3">
      <c r="A1780" t="s">
        <v>2887</v>
      </c>
      <c r="B1780">
        <v>4600000</v>
      </c>
      <c r="C1780">
        <v>1900000</v>
      </c>
      <c r="D1780">
        <v>2700000</v>
      </c>
      <c r="E1780">
        <f>Table10[[#This Row],[gross]]-Table10[[#This Row],[budget]]</f>
        <v>2700000</v>
      </c>
    </row>
    <row r="1781" spans="1:5" x14ac:dyDescent="0.3">
      <c r="A1781" t="s">
        <v>738</v>
      </c>
      <c r="B1781">
        <v>5595428</v>
      </c>
      <c r="C1781">
        <v>2900000</v>
      </c>
      <c r="D1781">
        <v>2695428</v>
      </c>
      <c r="E1781">
        <f>Table10[[#This Row],[gross]]-Table10[[#This Row],[budget]]</f>
        <v>2695428</v>
      </c>
    </row>
    <row r="1782" spans="1:5" x14ac:dyDescent="0.3">
      <c r="A1782" t="s">
        <v>433</v>
      </c>
      <c r="B1782">
        <v>3650677</v>
      </c>
      <c r="C1782">
        <v>960000</v>
      </c>
      <c r="D1782">
        <v>2690677</v>
      </c>
      <c r="E1782">
        <f>Table10[[#This Row],[gross]]-Table10[[#This Row],[budget]]</f>
        <v>2690677</v>
      </c>
    </row>
    <row r="1783" spans="1:5" x14ac:dyDescent="0.3">
      <c r="A1783" t="s">
        <v>5641</v>
      </c>
      <c r="B1783">
        <v>30688364</v>
      </c>
      <c r="C1783">
        <v>28000000</v>
      </c>
      <c r="D1783">
        <v>2688364</v>
      </c>
      <c r="E1783">
        <f>Table10[[#This Row],[gross]]-Table10[[#This Row],[budget]]</f>
        <v>2688364</v>
      </c>
    </row>
    <row r="1784" spans="1:5" x14ac:dyDescent="0.3">
      <c r="A1784" t="s">
        <v>4524</v>
      </c>
      <c r="B1784">
        <v>34667015</v>
      </c>
      <c r="C1784">
        <v>32000000</v>
      </c>
      <c r="D1784">
        <v>2667015</v>
      </c>
      <c r="E1784">
        <f>Table10[[#This Row],[gross]]-Table10[[#This Row],[budget]]</f>
        <v>2667015</v>
      </c>
    </row>
    <row r="1785" spans="1:5" x14ac:dyDescent="0.3">
      <c r="A1785" t="s">
        <v>5853</v>
      </c>
      <c r="B1785">
        <v>42615685</v>
      </c>
      <c r="C1785">
        <v>40000000</v>
      </c>
      <c r="D1785">
        <v>2615685</v>
      </c>
      <c r="E1785">
        <f>Table10[[#This Row],[gross]]-Table10[[#This Row],[budget]]</f>
        <v>2615685</v>
      </c>
    </row>
    <row r="1786" spans="1:5" x14ac:dyDescent="0.3">
      <c r="A1786" t="s">
        <v>3197</v>
      </c>
      <c r="B1786">
        <v>8596914</v>
      </c>
      <c r="C1786">
        <v>6000000</v>
      </c>
      <c r="D1786">
        <v>2596914</v>
      </c>
      <c r="E1786">
        <f>Table10[[#This Row],[gross]]-Table10[[#This Row],[budget]]</f>
        <v>2596914</v>
      </c>
    </row>
    <row r="1787" spans="1:5" x14ac:dyDescent="0.3">
      <c r="A1787" t="s">
        <v>7024</v>
      </c>
      <c r="B1787">
        <v>13592872</v>
      </c>
      <c r="C1787">
        <v>11000000</v>
      </c>
      <c r="D1787">
        <v>2592872</v>
      </c>
      <c r="E1787">
        <f>Table10[[#This Row],[gross]]-Table10[[#This Row],[budget]]</f>
        <v>2592872</v>
      </c>
    </row>
    <row r="1788" spans="1:5" x14ac:dyDescent="0.3">
      <c r="A1788" t="s">
        <v>6770</v>
      </c>
      <c r="B1788">
        <v>37788228</v>
      </c>
      <c r="C1788">
        <v>35200000</v>
      </c>
      <c r="D1788">
        <v>2588228</v>
      </c>
      <c r="E1788">
        <f>Table10[[#This Row],[gross]]-Table10[[#This Row],[budget]]</f>
        <v>2588228</v>
      </c>
    </row>
    <row r="1789" spans="1:5" x14ac:dyDescent="0.3">
      <c r="A1789" t="s">
        <v>2595</v>
      </c>
      <c r="B1789">
        <v>5776314</v>
      </c>
      <c r="C1789">
        <v>3200000</v>
      </c>
      <c r="D1789">
        <v>2576314</v>
      </c>
      <c r="E1789">
        <f>Table10[[#This Row],[gross]]-Table10[[#This Row],[budget]]</f>
        <v>2576314</v>
      </c>
    </row>
    <row r="1790" spans="1:5" x14ac:dyDescent="0.3">
      <c r="A1790" t="s">
        <v>6164</v>
      </c>
      <c r="B1790">
        <v>42575718</v>
      </c>
      <c r="C1790">
        <v>40000000</v>
      </c>
      <c r="D1790">
        <v>2575718</v>
      </c>
      <c r="E1790">
        <f>Table10[[#This Row],[gross]]-Table10[[#This Row],[budget]]</f>
        <v>2575718</v>
      </c>
    </row>
    <row r="1791" spans="1:5" x14ac:dyDescent="0.3">
      <c r="A1791" t="s">
        <v>5855</v>
      </c>
      <c r="B1791">
        <v>10572742</v>
      </c>
      <c r="C1791">
        <v>8000000</v>
      </c>
      <c r="D1791">
        <v>2572742</v>
      </c>
      <c r="E1791">
        <f>Table10[[#This Row],[gross]]-Table10[[#This Row],[budget]]</f>
        <v>2572742</v>
      </c>
    </row>
    <row r="1792" spans="1:5" x14ac:dyDescent="0.3">
      <c r="A1792" t="s">
        <v>3825</v>
      </c>
      <c r="B1792">
        <v>12570442</v>
      </c>
      <c r="C1792">
        <v>10000000</v>
      </c>
      <c r="D1792">
        <v>2570442</v>
      </c>
      <c r="E1792">
        <f>Table10[[#This Row],[gross]]-Table10[[#This Row],[budget]]</f>
        <v>2570442</v>
      </c>
    </row>
    <row r="1793" spans="1:5" x14ac:dyDescent="0.3">
      <c r="A1793" t="s">
        <v>6863</v>
      </c>
      <c r="B1793">
        <v>13558739</v>
      </c>
      <c r="C1793">
        <v>11000000</v>
      </c>
      <c r="D1793">
        <v>2558739</v>
      </c>
      <c r="E1793">
        <f>Table10[[#This Row],[gross]]-Table10[[#This Row],[budget]]</f>
        <v>2558739</v>
      </c>
    </row>
    <row r="1794" spans="1:5" x14ac:dyDescent="0.3">
      <c r="A1794" t="s">
        <v>741</v>
      </c>
      <c r="B1794">
        <v>25556065</v>
      </c>
      <c r="C1794">
        <v>23000000</v>
      </c>
      <c r="D1794">
        <v>2556065</v>
      </c>
      <c r="E1794">
        <f>Table10[[#This Row],[gross]]-Table10[[#This Row],[budget]]</f>
        <v>2556065</v>
      </c>
    </row>
    <row r="1795" spans="1:5" x14ac:dyDescent="0.3">
      <c r="A1795" t="s">
        <v>4163</v>
      </c>
      <c r="B1795">
        <v>6525762</v>
      </c>
      <c r="C1795">
        <v>4000000</v>
      </c>
      <c r="D1795">
        <v>2525762</v>
      </c>
      <c r="E1795">
        <f>Table10[[#This Row],[gross]]-Table10[[#This Row],[budget]]</f>
        <v>2525762</v>
      </c>
    </row>
    <row r="1796" spans="1:5" x14ac:dyDescent="0.3">
      <c r="A1796" t="s">
        <v>2021</v>
      </c>
      <c r="B1796">
        <v>12514138</v>
      </c>
      <c r="C1796">
        <v>10000000</v>
      </c>
      <c r="D1796">
        <v>2514138</v>
      </c>
      <c r="E1796">
        <f>Table10[[#This Row],[gross]]-Table10[[#This Row],[budget]]</f>
        <v>2514138</v>
      </c>
    </row>
    <row r="1797" spans="1:5" x14ac:dyDescent="0.3">
      <c r="A1797" t="s">
        <v>2023</v>
      </c>
      <c r="B1797">
        <v>17508670</v>
      </c>
      <c r="C1797">
        <v>15000000</v>
      </c>
      <c r="D1797">
        <v>2508670</v>
      </c>
      <c r="E1797">
        <f>Table10[[#This Row],[gross]]-Table10[[#This Row],[budget]]</f>
        <v>2508670</v>
      </c>
    </row>
    <row r="1798" spans="1:5" x14ac:dyDescent="0.3">
      <c r="A1798" t="s">
        <v>2890</v>
      </c>
      <c r="B1798">
        <v>28501651</v>
      </c>
      <c r="C1798">
        <v>26000000</v>
      </c>
      <c r="D1798">
        <v>2501651</v>
      </c>
      <c r="E1798">
        <f>Table10[[#This Row],[gross]]-Table10[[#This Row],[budget]]</f>
        <v>2501651</v>
      </c>
    </row>
    <row r="1799" spans="1:5" x14ac:dyDescent="0.3">
      <c r="A1799" t="s">
        <v>2890</v>
      </c>
      <c r="B1799">
        <v>28501651</v>
      </c>
      <c r="C1799">
        <v>26000000</v>
      </c>
      <c r="D1799">
        <v>2501651</v>
      </c>
      <c r="E1799">
        <f>Table10[[#This Row],[gross]]-Table10[[#This Row],[budget]]</f>
        <v>2501651</v>
      </c>
    </row>
    <row r="1800" spans="1:5" x14ac:dyDescent="0.3">
      <c r="A1800" t="s">
        <v>1582</v>
      </c>
      <c r="B1800">
        <v>21483154</v>
      </c>
      <c r="C1800">
        <v>19000000</v>
      </c>
      <c r="D1800">
        <v>2483154</v>
      </c>
      <c r="E1800">
        <f>Table10[[#This Row],[gross]]-Table10[[#This Row],[budget]]</f>
        <v>2483154</v>
      </c>
    </row>
    <row r="1801" spans="1:5" x14ac:dyDescent="0.3">
      <c r="A1801" t="s">
        <v>6864</v>
      </c>
      <c r="B1801">
        <v>37481242</v>
      </c>
      <c r="C1801">
        <v>35000000</v>
      </c>
      <c r="D1801">
        <v>2481242</v>
      </c>
      <c r="E1801">
        <f>Table10[[#This Row],[gross]]-Table10[[#This Row],[budget]]</f>
        <v>2481242</v>
      </c>
    </row>
    <row r="1802" spans="1:5" x14ac:dyDescent="0.3">
      <c r="A1802" t="s">
        <v>437</v>
      </c>
      <c r="B1802">
        <v>17439163</v>
      </c>
      <c r="C1802">
        <v>15000000</v>
      </c>
      <c r="D1802">
        <v>2439163</v>
      </c>
      <c r="E1802">
        <f>Table10[[#This Row],[gross]]-Table10[[#This Row],[budget]]</f>
        <v>2439163</v>
      </c>
    </row>
    <row r="1803" spans="1:5" x14ac:dyDescent="0.3">
      <c r="A1803" t="s">
        <v>5442</v>
      </c>
      <c r="B1803">
        <v>2808000</v>
      </c>
      <c r="C1803">
        <v>379000</v>
      </c>
      <c r="D1803">
        <v>2429000</v>
      </c>
      <c r="E1803">
        <f>Table10[[#This Row],[gross]]-Table10[[#This Row],[budget]]</f>
        <v>2429000</v>
      </c>
    </row>
    <row r="1804" spans="1:5" x14ac:dyDescent="0.3">
      <c r="A1804" t="s">
        <v>6676</v>
      </c>
      <c r="B1804">
        <v>17411331</v>
      </c>
      <c r="C1804">
        <v>15000000</v>
      </c>
      <c r="D1804">
        <v>2411331</v>
      </c>
      <c r="E1804">
        <f>Table10[[#This Row],[gross]]-Table10[[#This Row],[budget]]</f>
        <v>2411331</v>
      </c>
    </row>
    <row r="1805" spans="1:5" x14ac:dyDescent="0.3">
      <c r="A1805" t="s">
        <v>6165</v>
      </c>
      <c r="B1805">
        <v>62401264</v>
      </c>
      <c r="C1805">
        <v>60000000</v>
      </c>
      <c r="D1805">
        <v>2401264</v>
      </c>
      <c r="E1805">
        <f>Table10[[#This Row],[gross]]-Table10[[#This Row],[budget]]</f>
        <v>2401264</v>
      </c>
    </row>
    <row r="1806" spans="1:5" x14ac:dyDescent="0.3">
      <c r="A1806" t="s">
        <v>1078</v>
      </c>
      <c r="B1806">
        <v>3000000</v>
      </c>
      <c r="C1806">
        <v>609000</v>
      </c>
      <c r="D1806">
        <v>2391000</v>
      </c>
      <c r="E1806">
        <f>Table10[[#This Row],[gross]]-Table10[[#This Row],[budget]]</f>
        <v>2391000</v>
      </c>
    </row>
    <row r="1807" spans="1:5" x14ac:dyDescent="0.3">
      <c r="A1807" t="s">
        <v>4164</v>
      </c>
      <c r="B1807">
        <v>3386698</v>
      </c>
      <c r="C1807">
        <v>1000000</v>
      </c>
      <c r="D1807">
        <v>2386698</v>
      </c>
      <c r="E1807">
        <f>Table10[[#This Row],[gross]]-Table10[[#This Row],[budget]]</f>
        <v>2386698</v>
      </c>
    </row>
    <row r="1808" spans="1:5" x14ac:dyDescent="0.3">
      <c r="A1808" t="s">
        <v>7265</v>
      </c>
      <c r="B1808">
        <v>15361537</v>
      </c>
      <c r="C1808">
        <v>13000000</v>
      </c>
      <c r="D1808">
        <v>2361537</v>
      </c>
      <c r="E1808">
        <f>Table10[[#This Row],[gross]]-Table10[[#This Row],[budget]]</f>
        <v>2361537</v>
      </c>
    </row>
    <row r="1809" spans="1:5" x14ac:dyDescent="0.3">
      <c r="A1809" t="s">
        <v>4165</v>
      </c>
      <c r="B1809">
        <v>32357532</v>
      </c>
      <c r="C1809">
        <v>30000000</v>
      </c>
      <c r="D1809">
        <v>2357532</v>
      </c>
      <c r="E1809">
        <f>Table10[[#This Row],[gross]]-Table10[[#This Row],[budget]]</f>
        <v>2357532</v>
      </c>
    </row>
    <row r="1810" spans="1:5" x14ac:dyDescent="0.3">
      <c r="A1810" t="s">
        <v>2024</v>
      </c>
      <c r="B1810">
        <v>15854988</v>
      </c>
      <c r="C1810">
        <v>13500000</v>
      </c>
      <c r="D1810">
        <v>2354988</v>
      </c>
      <c r="E1810">
        <f>Table10[[#This Row],[gross]]-Table10[[#This Row],[budget]]</f>
        <v>2354988</v>
      </c>
    </row>
    <row r="1811" spans="1:5" x14ac:dyDescent="0.3">
      <c r="A1811" t="s">
        <v>3516</v>
      </c>
      <c r="B1811">
        <v>14348123</v>
      </c>
      <c r="C1811">
        <v>12000000</v>
      </c>
      <c r="D1811">
        <v>2348123</v>
      </c>
      <c r="E1811">
        <f>Table10[[#This Row],[gross]]-Table10[[#This Row],[budget]]</f>
        <v>2348123</v>
      </c>
    </row>
    <row r="1812" spans="1:5" x14ac:dyDescent="0.3">
      <c r="A1812" t="s">
        <v>1083</v>
      </c>
      <c r="B1812">
        <v>5923044</v>
      </c>
      <c r="C1812">
        <v>3600000</v>
      </c>
      <c r="D1812">
        <v>2323044</v>
      </c>
      <c r="E1812">
        <f>Table10[[#This Row],[gross]]-Table10[[#This Row],[budget]]</f>
        <v>2323044</v>
      </c>
    </row>
    <row r="1813" spans="1:5" x14ac:dyDescent="0.3">
      <c r="A1813" t="s">
        <v>4881</v>
      </c>
      <c r="B1813">
        <v>47307550</v>
      </c>
      <c r="C1813">
        <v>45000000</v>
      </c>
      <c r="D1813">
        <v>2307550</v>
      </c>
      <c r="E1813">
        <f>Table10[[#This Row],[gross]]-Table10[[#This Row],[budget]]</f>
        <v>2307550</v>
      </c>
    </row>
    <row r="1814" spans="1:5" x14ac:dyDescent="0.3">
      <c r="A1814" t="s">
        <v>4525</v>
      </c>
      <c r="B1814">
        <v>37304950</v>
      </c>
      <c r="C1814">
        <v>35000000</v>
      </c>
      <c r="D1814">
        <v>2304950</v>
      </c>
      <c r="E1814">
        <f>Table10[[#This Row],[gross]]-Table10[[#This Row],[budget]]</f>
        <v>2304950</v>
      </c>
    </row>
    <row r="1815" spans="1:5" x14ac:dyDescent="0.3">
      <c r="A1815" t="s">
        <v>7100</v>
      </c>
      <c r="B1815">
        <v>16298046</v>
      </c>
      <c r="C1815">
        <v>14000000</v>
      </c>
      <c r="D1815">
        <v>2298046</v>
      </c>
      <c r="E1815">
        <f>Table10[[#This Row],[gross]]-Table10[[#This Row],[budget]]</f>
        <v>2298046</v>
      </c>
    </row>
    <row r="1816" spans="1:5" x14ac:dyDescent="0.3">
      <c r="A1816" t="s">
        <v>3517</v>
      </c>
      <c r="B1816">
        <v>4170647</v>
      </c>
      <c r="C1816">
        <v>1900000</v>
      </c>
      <c r="D1816">
        <v>2270647</v>
      </c>
      <c r="E1816">
        <f>Table10[[#This Row],[gross]]-Table10[[#This Row],[budget]]</f>
        <v>2270647</v>
      </c>
    </row>
    <row r="1817" spans="1:5" x14ac:dyDescent="0.3">
      <c r="A1817" t="s">
        <v>5443</v>
      </c>
      <c r="B1817">
        <v>10269307</v>
      </c>
      <c r="C1817">
        <v>8000000</v>
      </c>
      <c r="D1817">
        <v>2269307</v>
      </c>
      <c r="E1817">
        <f>Table10[[#This Row],[gross]]-Table10[[#This Row],[budget]]</f>
        <v>2269307</v>
      </c>
    </row>
    <row r="1818" spans="1:5" x14ac:dyDescent="0.3">
      <c r="A1818" t="s">
        <v>6167</v>
      </c>
      <c r="B1818">
        <v>2712293</v>
      </c>
      <c r="C1818">
        <v>450000</v>
      </c>
      <c r="D1818">
        <v>2262293</v>
      </c>
      <c r="E1818">
        <f>Table10[[#This Row],[gross]]-Table10[[#This Row],[budget]]</f>
        <v>2262293</v>
      </c>
    </row>
    <row r="1819" spans="1:5" x14ac:dyDescent="0.3">
      <c r="A1819" t="s">
        <v>3826</v>
      </c>
      <c r="B1819">
        <v>17237244</v>
      </c>
      <c r="C1819">
        <v>15000000</v>
      </c>
      <c r="D1819">
        <v>2237244</v>
      </c>
      <c r="E1819">
        <f>Table10[[#This Row],[gross]]-Table10[[#This Row],[budget]]</f>
        <v>2237244</v>
      </c>
    </row>
    <row r="1820" spans="1:5" x14ac:dyDescent="0.3">
      <c r="A1820" t="s">
        <v>2026</v>
      </c>
      <c r="B1820">
        <v>13214255</v>
      </c>
      <c r="C1820">
        <v>11000000</v>
      </c>
      <c r="D1820">
        <v>2214255</v>
      </c>
      <c r="E1820">
        <f>Table10[[#This Row],[gross]]-Table10[[#This Row],[budget]]</f>
        <v>2214255</v>
      </c>
    </row>
    <row r="1821" spans="1:5" x14ac:dyDescent="0.3">
      <c r="A1821" t="s">
        <v>3200</v>
      </c>
      <c r="B1821">
        <v>9190525</v>
      </c>
      <c r="C1821">
        <v>7000000</v>
      </c>
      <c r="D1821">
        <v>2190525</v>
      </c>
      <c r="E1821">
        <f>Table10[[#This Row],[gross]]-Table10[[#This Row],[budget]]</f>
        <v>2190525</v>
      </c>
    </row>
    <row r="1822" spans="1:5" x14ac:dyDescent="0.3">
      <c r="A1822" t="s">
        <v>1583</v>
      </c>
      <c r="B1822">
        <v>34180954</v>
      </c>
      <c r="C1822">
        <v>32000000</v>
      </c>
      <c r="D1822">
        <v>2180954</v>
      </c>
      <c r="E1822">
        <f>Table10[[#This Row],[gross]]-Table10[[#This Row],[budget]]</f>
        <v>2180954</v>
      </c>
    </row>
    <row r="1823" spans="1:5" x14ac:dyDescent="0.3">
      <c r="A1823" t="s">
        <v>2028</v>
      </c>
      <c r="B1823">
        <v>50173190</v>
      </c>
      <c r="C1823">
        <v>48000000</v>
      </c>
      <c r="D1823">
        <v>2173190</v>
      </c>
      <c r="E1823">
        <f>Table10[[#This Row],[gross]]-Table10[[#This Row],[budget]]</f>
        <v>2173190</v>
      </c>
    </row>
    <row r="1824" spans="1:5" x14ac:dyDescent="0.3">
      <c r="A1824" t="s">
        <v>1584</v>
      </c>
      <c r="B1824">
        <v>9166863</v>
      </c>
      <c r="C1824">
        <v>7000000</v>
      </c>
      <c r="D1824">
        <v>2166863</v>
      </c>
      <c r="E1824">
        <f>Table10[[#This Row],[gross]]-Table10[[#This Row],[budget]]</f>
        <v>2166863</v>
      </c>
    </row>
    <row r="1825" spans="1:5" x14ac:dyDescent="0.3">
      <c r="A1825" t="s">
        <v>2893</v>
      </c>
      <c r="B1825">
        <v>18663911</v>
      </c>
      <c r="C1825">
        <v>16500000</v>
      </c>
      <c r="D1825">
        <v>2163911</v>
      </c>
      <c r="E1825">
        <f>Table10[[#This Row],[gross]]-Table10[[#This Row],[budget]]</f>
        <v>2163911</v>
      </c>
    </row>
    <row r="1826" spans="1:5" x14ac:dyDescent="0.3">
      <c r="A1826" t="s">
        <v>2895</v>
      </c>
      <c r="B1826">
        <v>32154410</v>
      </c>
      <c r="C1826">
        <v>30000000</v>
      </c>
      <c r="D1826">
        <v>2154410</v>
      </c>
      <c r="E1826">
        <f>Table10[[#This Row],[gross]]-Table10[[#This Row],[budget]]</f>
        <v>2154410</v>
      </c>
    </row>
    <row r="1827" spans="1:5" x14ac:dyDescent="0.3">
      <c r="A1827" t="s">
        <v>2895</v>
      </c>
      <c r="B1827">
        <v>32154410</v>
      </c>
      <c r="C1827">
        <v>30000000</v>
      </c>
      <c r="D1827">
        <v>2154410</v>
      </c>
      <c r="E1827">
        <f>Table10[[#This Row],[gross]]-Table10[[#This Row],[budget]]</f>
        <v>2154410</v>
      </c>
    </row>
    <row r="1828" spans="1:5" x14ac:dyDescent="0.3">
      <c r="A1828" t="s">
        <v>1587</v>
      </c>
      <c r="B1828">
        <v>40137776</v>
      </c>
      <c r="C1828">
        <v>38000000</v>
      </c>
      <c r="D1828">
        <v>2137776</v>
      </c>
      <c r="E1828">
        <f>Table10[[#This Row],[gross]]-Table10[[#This Row],[budget]]</f>
        <v>2137776</v>
      </c>
    </row>
    <row r="1829" spans="1:5" x14ac:dyDescent="0.3">
      <c r="A1829" t="s">
        <v>6437</v>
      </c>
      <c r="B1829">
        <v>67128202</v>
      </c>
      <c r="C1829">
        <v>65000000</v>
      </c>
      <c r="D1829">
        <v>2128202</v>
      </c>
      <c r="E1829">
        <f>Table10[[#This Row],[gross]]-Table10[[#This Row],[budget]]</f>
        <v>2128202</v>
      </c>
    </row>
    <row r="1830" spans="1:5" x14ac:dyDescent="0.3">
      <c r="A1830" t="s">
        <v>6772</v>
      </c>
      <c r="B1830">
        <v>10106233</v>
      </c>
      <c r="C1830">
        <v>8000000</v>
      </c>
      <c r="D1830">
        <v>2106233</v>
      </c>
      <c r="E1830">
        <f>Table10[[#This Row],[gross]]-Table10[[#This Row],[budget]]</f>
        <v>2106233</v>
      </c>
    </row>
    <row r="1831" spans="1:5" x14ac:dyDescent="0.3">
      <c r="A1831" t="s">
        <v>2290</v>
      </c>
      <c r="B1831">
        <v>13103828</v>
      </c>
      <c r="C1831">
        <v>11000000</v>
      </c>
      <c r="D1831">
        <v>2103828</v>
      </c>
      <c r="E1831">
        <f>Table10[[#This Row],[gross]]-Table10[[#This Row],[budget]]</f>
        <v>2103828</v>
      </c>
    </row>
    <row r="1832" spans="1:5" x14ac:dyDescent="0.3">
      <c r="A1832" t="s">
        <v>5642</v>
      </c>
      <c r="B1832">
        <v>9094451</v>
      </c>
      <c r="C1832">
        <v>7000000</v>
      </c>
      <c r="D1832">
        <v>2094451</v>
      </c>
      <c r="E1832">
        <f>Table10[[#This Row],[gross]]-Table10[[#This Row],[budget]]</f>
        <v>2094451</v>
      </c>
    </row>
    <row r="1833" spans="1:5" x14ac:dyDescent="0.3">
      <c r="A1833" t="s">
        <v>2898</v>
      </c>
      <c r="B1833">
        <v>2360184</v>
      </c>
      <c r="C1833">
        <v>300000</v>
      </c>
      <c r="D1833">
        <v>2060184</v>
      </c>
      <c r="E1833">
        <f>Table10[[#This Row],[gross]]-Table10[[#This Row],[budget]]</f>
        <v>2060184</v>
      </c>
    </row>
    <row r="1834" spans="1:5" x14ac:dyDescent="0.3">
      <c r="A1834" t="s">
        <v>4884</v>
      </c>
      <c r="B1834">
        <v>35057332</v>
      </c>
      <c r="C1834">
        <v>33000000</v>
      </c>
      <c r="D1834">
        <v>2057332</v>
      </c>
      <c r="E1834">
        <f>Table10[[#This Row],[gross]]-Table10[[#This Row],[budget]]</f>
        <v>2057332</v>
      </c>
    </row>
    <row r="1835" spans="1:5" x14ac:dyDescent="0.3">
      <c r="A1835" t="s">
        <v>3828</v>
      </c>
      <c r="B1835">
        <v>172051787</v>
      </c>
      <c r="C1835">
        <v>170000000</v>
      </c>
      <c r="D1835">
        <v>2051787</v>
      </c>
      <c r="E1835">
        <f>Table10[[#This Row],[gross]]-Table10[[#This Row],[budget]]</f>
        <v>2051787</v>
      </c>
    </row>
    <row r="1836" spans="1:5" x14ac:dyDescent="0.3">
      <c r="A1836" t="s">
        <v>3828</v>
      </c>
      <c r="B1836">
        <v>172051787</v>
      </c>
      <c r="C1836">
        <v>170000000</v>
      </c>
      <c r="D1836">
        <v>2051787</v>
      </c>
      <c r="E1836">
        <f>Table10[[#This Row],[gross]]-Table10[[#This Row],[budget]]</f>
        <v>2051787</v>
      </c>
    </row>
    <row r="1837" spans="1:5" x14ac:dyDescent="0.3">
      <c r="A1837" t="s">
        <v>6866</v>
      </c>
      <c r="B1837">
        <v>32048809</v>
      </c>
      <c r="C1837">
        <v>30000000</v>
      </c>
      <c r="D1837">
        <v>2048809</v>
      </c>
      <c r="E1837">
        <f>Table10[[#This Row],[gross]]-Table10[[#This Row],[budget]]</f>
        <v>2048809</v>
      </c>
    </row>
    <row r="1838" spans="1:5" x14ac:dyDescent="0.3">
      <c r="A1838" t="s">
        <v>6866</v>
      </c>
      <c r="B1838">
        <v>32048809</v>
      </c>
      <c r="C1838">
        <v>30000000</v>
      </c>
      <c r="D1838">
        <v>2048809</v>
      </c>
      <c r="E1838">
        <f>Table10[[#This Row],[gross]]-Table10[[#This Row],[budget]]</f>
        <v>2048809</v>
      </c>
    </row>
    <row r="1839" spans="1:5" x14ac:dyDescent="0.3">
      <c r="A1839" t="s">
        <v>3519</v>
      </c>
      <c r="B1839">
        <v>2040920</v>
      </c>
      <c r="C1839">
        <v>7000</v>
      </c>
      <c r="D1839">
        <v>2033920</v>
      </c>
      <c r="E1839">
        <f>Table10[[#This Row],[gross]]-Table10[[#This Row],[budget]]</f>
        <v>2033920</v>
      </c>
    </row>
    <row r="1840" spans="1:5" x14ac:dyDescent="0.3">
      <c r="A1840" t="s">
        <v>2597</v>
      </c>
      <c r="B1840">
        <v>32000000</v>
      </c>
      <c r="C1840">
        <v>30000000</v>
      </c>
      <c r="D1840">
        <v>2000000</v>
      </c>
      <c r="E1840">
        <f>Table10[[#This Row],[gross]]-Table10[[#This Row],[budget]]</f>
        <v>2000000</v>
      </c>
    </row>
    <row r="1841" spans="1:5" x14ac:dyDescent="0.3">
      <c r="A1841" t="s">
        <v>2599</v>
      </c>
      <c r="B1841">
        <v>2694973</v>
      </c>
      <c r="C1841">
        <v>700000</v>
      </c>
      <c r="D1841">
        <v>1994973</v>
      </c>
      <c r="E1841">
        <f>Table10[[#This Row],[gross]]-Table10[[#This Row],[budget]]</f>
        <v>1994973</v>
      </c>
    </row>
    <row r="1842" spans="1:5" x14ac:dyDescent="0.3">
      <c r="A1842" t="s">
        <v>1086</v>
      </c>
      <c r="B1842">
        <v>2957978</v>
      </c>
      <c r="C1842">
        <v>1000000</v>
      </c>
      <c r="D1842">
        <v>1957978</v>
      </c>
      <c r="E1842">
        <f>Table10[[#This Row],[gross]]-Table10[[#This Row],[budget]]</f>
        <v>1957978</v>
      </c>
    </row>
    <row r="1843" spans="1:5" x14ac:dyDescent="0.3">
      <c r="A1843" t="s">
        <v>6315</v>
      </c>
      <c r="B1843">
        <v>3447339</v>
      </c>
      <c r="C1843">
        <v>1500000</v>
      </c>
      <c r="D1843">
        <v>1947339</v>
      </c>
      <c r="E1843">
        <f>Table10[[#This Row],[gross]]-Table10[[#This Row],[budget]]</f>
        <v>1947339</v>
      </c>
    </row>
    <row r="1844" spans="1:5" x14ac:dyDescent="0.3">
      <c r="A1844" t="s">
        <v>4528</v>
      </c>
      <c r="B1844">
        <v>56932305</v>
      </c>
      <c r="C1844">
        <v>55000000</v>
      </c>
      <c r="D1844">
        <v>1932305</v>
      </c>
      <c r="E1844">
        <f>Table10[[#This Row],[gross]]-Table10[[#This Row],[budget]]</f>
        <v>1932305</v>
      </c>
    </row>
    <row r="1845" spans="1:5" x14ac:dyDescent="0.3">
      <c r="A1845" t="s">
        <v>6552</v>
      </c>
      <c r="B1845">
        <v>131920333</v>
      </c>
      <c r="C1845">
        <v>130000000</v>
      </c>
      <c r="D1845">
        <v>1920333</v>
      </c>
      <c r="E1845">
        <f>Table10[[#This Row],[gross]]-Table10[[#This Row],[budget]]</f>
        <v>1920333</v>
      </c>
    </row>
    <row r="1846" spans="1:5" x14ac:dyDescent="0.3">
      <c r="A1846" t="s">
        <v>2031</v>
      </c>
      <c r="B1846">
        <v>3885134</v>
      </c>
      <c r="C1846">
        <v>2000000</v>
      </c>
      <c r="D1846">
        <v>1885134</v>
      </c>
      <c r="E1846">
        <f>Table10[[#This Row],[gross]]-Table10[[#This Row],[budget]]</f>
        <v>1885134</v>
      </c>
    </row>
    <row r="1847" spans="1:5" x14ac:dyDescent="0.3">
      <c r="A1847" t="s">
        <v>1304</v>
      </c>
      <c r="B1847">
        <v>2300000</v>
      </c>
      <c r="C1847">
        <v>439000</v>
      </c>
      <c r="D1847">
        <v>1861000</v>
      </c>
      <c r="E1847">
        <f>Table10[[#This Row],[gross]]-Table10[[#This Row],[budget]]</f>
        <v>1861000</v>
      </c>
    </row>
    <row r="1848" spans="1:5" x14ac:dyDescent="0.3">
      <c r="A1848" t="s">
        <v>2899</v>
      </c>
      <c r="B1848">
        <v>5354039</v>
      </c>
      <c r="C1848">
        <v>3500000</v>
      </c>
      <c r="D1848">
        <v>1854039</v>
      </c>
      <c r="E1848">
        <f>Table10[[#This Row],[gross]]-Table10[[#This Row],[budget]]</f>
        <v>1854039</v>
      </c>
    </row>
    <row r="1849" spans="1:5" x14ac:dyDescent="0.3">
      <c r="A1849" t="s">
        <v>5444</v>
      </c>
      <c r="B1849">
        <v>46815748</v>
      </c>
      <c r="C1849">
        <v>45000000</v>
      </c>
      <c r="D1849">
        <v>1815748</v>
      </c>
      <c r="E1849">
        <f>Table10[[#This Row],[gross]]-Table10[[#This Row],[budget]]</f>
        <v>1815748</v>
      </c>
    </row>
    <row r="1850" spans="1:5" x14ac:dyDescent="0.3">
      <c r="A1850" t="s">
        <v>7221</v>
      </c>
      <c r="B1850">
        <v>41797066</v>
      </c>
      <c r="C1850">
        <v>40000000</v>
      </c>
      <c r="D1850">
        <v>1797066</v>
      </c>
      <c r="E1850">
        <f>Table10[[#This Row],[gross]]-Table10[[#This Row],[budget]]</f>
        <v>1797066</v>
      </c>
    </row>
    <row r="1851" spans="1:5" x14ac:dyDescent="0.3">
      <c r="A1851" t="s">
        <v>6868</v>
      </c>
      <c r="B1851">
        <v>6755271</v>
      </c>
      <c r="C1851">
        <v>5000000</v>
      </c>
      <c r="D1851">
        <v>1755271</v>
      </c>
      <c r="E1851">
        <f>Table10[[#This Row],[gross]]-Table10[[#This Row],[budget]]</f>
        <v>1755271</v>
      </c>
    </row>
    <row r="1852" spans="1:5" x14ac:dyDescent="0.3">
      <c r="A1852" t="s">
        <v>2903</v>
      </c>
      <c r="B1852">
        <v>31743332</v>
      </c>
      <c r="C1852">
        <v>30000000</v>
      </c>
      <c r="D1852">
        <v>1743332</v>
      </c>
      <c r="E1852">
        <f>Table10[[#This Row],[gross]]-Table10[[#This Row],[budget]]</f>
        <v>1743332</v>
      </c>
    </row>
    <row r="1853" spans="1:5" x14ac:dyDescent="0.3">
      <c r="A1853" t="s">
        <v>4886</v>
      </c>
      <c r="B1853">
        <v>1977544</v>
      </c>
      <c r="C1853">
        <v>250000</v>
      </c>
      <c r="D1853">
        <v>1727544</v>
      </c>
      <c r="E1853">
        <f>Table10[[#This Row],[gross]]-Table10[[#This Row],[budget]]</f>
        <v>1727544</v>
      </c>
    </row>
    <row r="1854" spans="1:5" x14ac:dyDescent="0.3">
      <c r="A1854" t="s">
        <v>3202</v>
      </c>
      <c r="B1854">
        <v>11703287</v>
      </c>
      <c r="C1854">
        <v>10000000</v>
      </c>
      <c r="D1854">
        <v>1703287</v>
      </c>
      <c r="E1854">
        <f>Table10[[#This Row],[gross]]-Table10[[#This Row],[budget]]</f>
        <v>1703287</v>
      </c>
    </row>
    <row r="1855" spans="1:5" x14ac:dyDescent="0.3">
      <c r="A1855" t="s">
        <v>5446</v>
      </c>
      <c r="B1855">
        <v>19179969</v>
      </c>
      <c r="C1855">
        <v>17500000</v>
      </c>
      <c r="D1855">
        <v>1679969</v>
      </c>
      <c r="E1855">
        <f>Table10[[#This Row],[gross]]-Table10[[#This Row],[budget]]</f>
        <v>1679969</v>
      </c>
    </row>
    <row r="1856" spans="1:5" x14ac:dyDescent="0.3">
      <c r="A1856" t="s">
        <v>360</v>
      </c>
      <c r="B1856">
        <v>14677654</v>
      </c>
      <c r="C1856">
        <v>13000000</v>
      </c>
      <c r="D1856">
        <v>1677654</v>
      </c>
      <c r="E1856">
        <f>Table10[[#This Row],[gross]]-Table10[[#This Row],[budget]]</f>
        <v>1677654</v>
      </c>
    </row>
    <row r="1857" spans="1:5" x14ac:dyDescent="0.3">
      <c r="A1857" t="s">
        <v>2905</v>
      </c>
      <c r="B1857">
        <v>9176553</v>
      </c>
      <c r="C1857">
        <v>7500000</v>
      </c>
      <c r="D1857">
        <v>1676553</v>
      </c>
      <c r="E1857">
        <f>Table10[[#This Row],[gross]]-Table10[[#This Row],[budget]]</f>
        <v>1676553</v>
      </c>
    </row>
    <row r="1858" spans="1:5" x14ac:dyDescent="0.3">
      <c r="A1858" t="s">
        <v>6006</v>
      </c>
      <c r="B1858">
        <v>2859955</v>
      </c>
      <c r="C1858">
        <v>1200000</v>
      </c>
      <c r="D1858">
        <v>1659955</v>
      </c>
      <c r="E1858">
        <f>Table10[[#This Row],[gross]]-Table10[[#This Row],[budget]]</f>
        <v>1659955</v>
      </c>
    </row>
    <row r="1859" spans="1:5" x14ac:dyDescent="0.3">
      <c r="A1859" t="s">
        <v>1806</v>
      </c>
      <c r="B1859">
        <v>31655091</v>
      </c>
      <c r="C1859">
        <v>30000000</v>
      </c>
      <c r="D1859">
        <v>1655091</v>
      </c>
      <c r="E1859">
        <f>Table10[[#This Row],[gross]]-Table10[[#This Row],[budget]]</f>
        <v>1655091</v>
      </c>
    </row>
    <row r="1860" spans="1:5" x14ac:dyDescent="0.3">
      <c r="A1860" t="s">
        <v>4889</v>
      </c>
      <c r="B1860">
        <v>3123749</v>
      </c>
      <c r="C1860">
        <v>1500000</v>
      </c>
      <c r="D1860">
        <v>1623749</v>
      </c>
      <c r="E1860">
        <f>Table10[[#This Row],[gross]]-Table10[[#This Row],[budget]]</f>
        <v>1623749</v>
      </c>
    </row>
    <row r="1861" spans="1:5" x14ac:dyDescent="0.3">
      <c r="A1861" t="s">
        <v>266</v>
      </c>
      <c r="B1861">
        <v>2812029</v>
      </c>
      <c r="C1861">
        <v>1200000</v>
      </c>
      <c r="D1861">
        <v>1612029</v>
      </c>
      <c r="E1861">
        <f>Table10[[#This Row],[gross]]-Table10[[#This Row],[budget]]</f>
        <v>1612029</v>
      </c>
    </row>
    <row r="1862" spans="1:5" x14ac:dyDescent="0.3">
      <c r="A1862" t="s">
        <v>7321</v>
      </c>
      <c r="B1862">
        <v>12610731</v>
      </c>
      <c r="C1862">
        <v>11000000</v>
      </c>
      <c r="D1862">
        <v>1610731</v>
      </c>
      <c r="E1862">
        <f>Table10[[#This Row],[gross]]-Table10[[#This Row],[budget]]</f>
        <v>1610731</v>
      </c>
    </row>
    <row r="1863" spans="1:5" x14ac:dyDescent="0.3">
      <c r="A1863" t="s">
        <v>5857</v>
      </c>
      <c r="B1863">
        <v>3590010</v>
      </c>
      <c r="C1863">
        <v>2000000</v>
      </c>
      <c r="D1863">
        <v>1590010</v>
      </c>
      <c r="E1863">
        <f>Table10[[#This Row],[gross]]-Table10[[#This Row],[budget]]</f>
        <v>1590010</v>
      </c>
    </row>
    <row r="1864" spans="1:5" x14ac:dyDescent="0.3">
      <c r="A1864" t="s">
        <v>3521</v>
      </c>
      <c r="B1864">
        <v>14060950</v>
      </c>
      <c r="C1864">
        <v>12500000</v>
      </c>
      <c r="D1864">
        <v>1560950</v>
      </c>
      <c r="E1864">
        <f>Table10[[#This Row],[gross]]-Table10[[#This Row],[budget]]</f>
        <v>1560950</v>
      </c>
    </row>
    <row r="1865" spans="1:5" x14ac:dyDescent="0.3">
      <c r="A1865" t="s">
        <v>7267</v>
      </c>
      <c r="B1865">
        <v>15549702</v>
      </c>
      <c r="C1865">
        <v>14000000</v>
      </c>
      <c r="D1865">
        <v>1549702</v>
      </c>
      <c r="E1865">
        <f>Table10[[#This Row],[gross]]-Table10[[#This Row],[budget]]</f>
        <v>1549702</v>
      </c>
    </row>
    <row r="1866" spans="1:5" x14ac:dyDescent="0.3">
      <c r="A1866" t="s">
        <v>1590</v>
      </c>
      <c r="B1866">
        <v>2047570</v>
      </c>
      <c r="C1866">
        <v>500000</v>
      </c>
      <c r="D1866">
        <v>1547570</v>
      </c>
      <c r="E1866">
        <f>Table10[[#This Row],[gross]]-Table10[[#This Row],[budget]]</f>
        <v>1547570</v>
      </c>
    </row>
    <row r="1867" spans="1:5" x14ac:dyDescent="0.3">
      <c r="A1867" t="s">
        <v>2601</v>
      </c>
      <c r="B1867">
        <v>2508841</v>
      </c>
      <c r="C1867">
        <v>1000000</v>
      </c>
      <c r="D1867">
        <v>1508841</v>
      </c>
      <c r="E1867">
        <f>Table10[[#This Row],[gross]]-Table10[[#This Row],[budget]]</f>
        <v>1508841</v>
      </c>
    </row>
    <row r="1868" spans="1:5" x14ac:dyDescent="0.3">
      <c r="A1868" t="s">
        <v>4891</v>
      </c>
      <c r="B1868">
        <v>15483540</v>
      </c>
      <c r="C1868">
        <v>14000000</v>
      </c>
      <c r="D1868">
        <v>1483540</v>
      </c>
      <c r="E1868">
        <f>Table10[[#This Row],[gross]]-Table10[[#This Row],[budget]]</f>
        <v>1483540</v>
      </c>
    </row>
    <row r="1869" spans="1:5" x14ac:dyDescent="0.3">
      <c r="A1869" t="s">
        <v>7142</v>
      </c>
      <c r="B1869">
        <v>16459004</v>
      </c>
      <c r="C1869">
        <v>15000000</v>
      </c>
      <c r="D1869">
        <v>1459004</v>
      </c>
      <c r="E1869">
        <f>Table10[[#This Row],[gross]]-Table10[[#This Row],[budget]]</f>
        <v>1459004</v>
      </c>
    </row>
    <row r="1870" spans="1:5" x14ac:dyDescent="0.3">
      <c r="A1870" t="s">
        <v>3831</v>
      </c>
      <c r="B1870">
        <v>3645438</v>
      </c>
      <c r="C1870">
        <v>2200000</v>
      </c>
      <c r="D1870">
        <v>1445438</v>
      </c>
      <c r="E1870">
        <f>Table10[[#This Row],[gross]]-Table10[[#This Row],[budget]]</f>
        <v>1445438</v>
      </c>
    </row>
    <row r="1871" spans="1:5" x14ac:dyDescent="0.3">
      <c r="A1871" t="s">
        <v>3835</v>
      </c>
      <c r="B1871">
        <v>21413105</v>
      </c>
      <c r="C1871">
        <v>20000000</v>
      </c>
      <c r="D1871">
        <v>1413105</v>
      </c>
      <c r="E1871">
        <f>Table10[[#This Row],[gross]]-Table10[[#This Row],[budget]]</f>
        <v>1413105</v>
      </c>
    </row>
    <row r="1872" spans="1:5" x14ac:dyDescent="0.3">
      <c r="A1872" t="s">
        <v>7535</v>
      </c>
      <c r="B1872">
        <v>7009668</v>
      </c>
      <c r="C1872">
        <v>5600000</v>
      </c>
      <c r="D1872">
        <v>1409668</v>
      </c>
      <c r="E1872">
        <f>Table10[[#This Row],[gross]]-Table10[[#This Row],[budget]]</f>
        <v>1409668</v>
      </c>
    </row>
    <row r="1873" spans="1:5" x14ac:dyDescent="0.3">
      <c r="A1873" t="s">
        <v>1591</v>
      </c>
      <c r="B1873">
        <v>8373585</v>
      </c>
      <c r="C1873">
        <v>7000000</v>
      </c>
      <c r="D1873">
        <v>1373585</v>
      </c>
      <c r="E1873">
        <f>Table10[[#This Row],[gross]]-Table10[[#This Row],[budget]]</f>
        <v>1373585</v>
      </c>
    </row>
    <row r="1874" spans="1:5" x14ac:dyDescent="0.3">
      <c r="A1874" t="s">
        <v>3523</v>
      </c>
      <c r="B1874">
        <v>1652472</v>
      </c>
      <c r="C1874">
        <v>300000</v>
      </c>
      <c r="D1874">
        <v>1352472</v>
      </c>
      <c r="E1874">
        <f>Table10[[#This Row],[gross]]-Table10[[#This Row],[budget]]</f>
        <v>1352472</v>
      </c>
    </row>
    <row r="1875" spans="1:5" x14ac:dyDescent="0.3">
      <c r="A1875" t="s">
        <v>3204</v>
      </c>
      <c r="B1875">
        <v>3335839</v>
      </c>
      <c r="C1875">
        <v>2000000</v>
      </c>
      <c r="D1875">
        <v>1335839</v>
      </c>
      <c r="E1875">
        <f>Table10[[#This Row],[gross]]-Table10[[#This Row],[budget]]</f>
        <v>1335839</v>
      </c>
    </row>
    <row r="1876" spans="1:5" x14ac:dyDescent="0.3">
      <c r="A1876" t="s">
        <v>2908</v>
      </c>
      <c r="B1876">
        <v>1689999</v>
      </c>
      <c r="C1876">
        <v>400000</v>
      </c>
      <c r="D1876">
        <v>1289999</v>
      </c>
      <c r="E1876">
        <f>Table10[[#This Row],[gross]]-Table10[[#This Row],[budget]]</f>
        <v>1289999</v>
      </c>
    </row>
    <row r="1877" spans="1:5" x14ac:dyDescent="0.3">
      <c r="A1877" t="s">
        <v>2604</v>
      </c>
      <c r="B1877">
        <v>2073984</v>
      </c>
      <c r="C1877">
        <v>800000</v>
      </c>
      <c r="D1877">
        <v>1273984</v>
      </c>
      <c r="E1877">
        <f>Table10[[#This Row],[gross]]-Table10[[#This Row],[budget]]</f>
        <v>1273984</v>
      </c>
    </row>
    <row r="1878" spans="1:5" x14ac:dyDescent="0.3">
      <c r="A1878" t="s">
        <v>2292</v>
      </c>
      <c r="B1878">
        <v>3050934</v>
      </c>
      <c r="C1878">
        <v>1800000</v>
      </c>
      <c r="D1878">
        <v>1250934</v>
      </c>
      <c r="E1878">
        <f>Table10[[#This Row],[gross]]-Table10[[#This Row],[budget]]</f>
        <v>1250934</v>
      </c>
    </row>
    <row r="1879" spans="1:5" x14ac:dyDescent="0.3">
      <c r="A1879" t="s">
        <v>4167</v>
      </c>
      <c r="B1879">
        <v>6239558</v>
      </c>
      <c r="C1879">
        <v>5000000</v>
      </c>
      <c r="D1879">
        <v>1239558</v>
      </c>
      <c r="E1879">
        <f>Table10[[#This Row],[gross]]-Table10[[#This Row],[budget]]</f>
        <v>1239558</v>
      </c>
    </row>
    <row r="1880" spans="1:5" x14ac:dyDescent="0.3">
      <c r="A1880" t="s">
        <v>5859</v>
      </c>
      <c r="B1880">
        <v>101228120</v>
      </c>
      <c r="C1880">
        <v>100000000</v>
      </c>
      <c r="D1880">
        <v>1228120</v>
      </c>
      <c r="E1880">
        <f>Table10[[#This Row],[gross]]-Table10[[#This Row],[budget]]</f>
        <v>1228120</v>
      </c>
    </row>
    <row r="1881" spans="1:5" x14ac:dyDescent="0.3">
      <c r="A1881" t="s">
        <v>3207</v>
      </c>
      <c r="B1881">
        <v>1316074</v>
      </c>
      <c r="C1881">
        <v>100000</v>
      </c>
      <c r="D1881">
        <v>1216074</v>
      </c>
      <c r="E1881">
        <f>Table10[[#This Row],[gross]]-Table10[[#This Row],[budget]]</f>
        <v>1216074</v>
      </c>
    </row>
    <row r="1882" spans="1:5" x14ac:dyDescent="0.3">
      <c r="A1882" t="s">
        <v>2911</v>
      </c>
      <c r="B1882">
        <v>1227508</v>
      </c>
      <c r="C1882">
        <v>23000</v>
      </c>
      <c r="D1882">
        <v>1204508</v>
      </c>
      <c r="E1882">
        <f>Table10[[#This Row],[gross]]-Table10[[#This Row],[budget]]</f>
        <v>1204508</v>
      </c>
    </row>
    <row r="1883" spans="1:5" x14ac:dyDescent="0.3">
      <c r="A1883" t="s">
        <v>3838</v>
      </c>
      <c r="B1883">
        <v>21200000</v>
      </c>
      <c r="C1883">
        <v>20000000</v>
      </c>
      <c r="D1883">
        <v>1200000</v>
      </c>
      <c r="E1883">
        <f>Table10[[#This Row],[gross]]-Table10[[#This Row],[budget]]</f>
        <v>1200000</v>
      </c>
    </row>
    <row r="1884" spans="1:5" x14ac:dyDescent="0.3">
      <c r="A1884" t="s">
        <v>6774</v>
      </c>
      <c r="B1884">
        <v>7186670</v>
      </c>
      <c r="C1884">
        <v>6000000</v>
      </c>
      <c r="D1884">
        <v>1186670</v>
      </c>
      <c r="E1884">
        <f>Table10[[#This Row],[gross]]-Table10[[#This Row],[budget]]</f>
        <v>1186670</v>
      </c>
    </row>
    <row r="1885" spans="1:5" x14ac:dyDescent="0.3">
      <c r="A1885" t="s">
        <v>5234</v>
      </c>
      <c r="B1885">
        <v>51178893</v>
      </c>
      <c r="C1885">
        <v>50000000</v>
      </c>
      <c r="D1885">
        <v>1178893</v>
      </c>
      <c r="E1885">
        <f>Table10[[#This Row],[gross]]-Table10[[#This Row],[budget]]</f>
        <v>1178893</v>
      </c>
    </row>
    <row r="1886" spans="1:5" x14ac:dyDescent="0.3">
      <c r="A1886" t="s">
        <v>6553</v>
      </c>
      <c r="B1886">
        <v>39177215</v>
      </c>
      <c r="C1886">
        <v>38000000</v>
      </c>
      <c r="D1886">
        <v>1177215</v>
      </c>
      <c r="E1886">
        <f>Table10[[#This Row],[gross]]-Table10[[#This Row],[budget]]</f>
        <v>1177215</v>
      </c>
    </row>
    <row r="1887" spans="1:5" x14ac:dyDescent="0.3">
      <c r="A1887" t="s">
        <v>5447</v>
      </c>
      <c r="B1887">
        <v>25167270</v>
      </c>
      <c r="C1887">
        <v>24000000</v>
      </c>
      <c r="D1887">
        <v>1167270</v>
      </c>
      <c r="E1887">
        <f>Table10[[#This Row],[gross]]-Table10[[#This Row],[budget]]</f>
        <v>1167270</v>
      </c>
    </row>
    <row r="1888" spans="1:5" x14ac:dyDescent="0.3">
      <c r="A1888" t="s">
        <v>1307</v>
      </c>
      <c r="B1888">
        <v>10161099</v>
      </c>
      <c r="C1888">
        <v>9000000</v>
      </c>
      <c r="D1888">
        <v>1161099</v>
      </c>
      <c r="E1888">
        <f>Table10[[#This Row],[gross]]-Table10[[#This Row],[budget]]</f>
        <v>1161099</v>
      </c>
    </row>
    <row r="1889" spans="1:5" x14ac:dyDescent="0.3">
      <c r="A1889" t="s">
        <v>3210</v>
      </c>
      <c r="B1889">
        <v>6157157</v>
      </c>
      <c r="C1889">
        <v>5000000</v>
      </c>
      <c r="D1889">
        <v>1157157</v>
      </c>
      <c r="E1889">
        <f>Table10[[#This Row],[gross]]-Table10[[#This Row],[budget]]</f>
        <v>1157157</v>
      </c>
    </row>
    <row r="1890" spans="1:5" x14ac:dyDescent="0.3">
      <c r="A1890" t="s">
        <v>7323</v>
      </c>
      <c r="B1890">
        <v>4142507</v>
      </c>
      <c r="C1890">
        <v>3000000</v>
      </c>
      <c r="D1890">
        <v>1142507</v>
      </c>
      <c r="E1890">
        <f>Table10[[#This Row],[gross]]-Table10[[#This Row],[budget]]</f>
        <v>1142507</v>
      </c>
    </row>
    <row r="1891" spans="1:5" x14ac:dyDescent="0.3">
      <c r="A1891" t="s">
        <v>6008</v>
      </c>
      <c r="B1891">
        <v>4109095</v>
      </c>
      <c r="C1891">
        <v>3000000</v>
      </c>
      <c r="D1891">
        <v>1109095</v>
      </c>
      <c r="E1891">
        <f>Table10[[#This Row],[gross]]-Table10[[#This Row],[budget]]</f>
        <v>1109095</v>
      </c>
    </row>
    <row r="1892" spans="1:5" x14ac:dyDescent="0.3">
      <c r="A1892" t="s">
        <v>6438</v>
      </c>
      <c r="B1892">
        <v>41102171</v>
      </c>
      <c r="C1892">
        <v>40000000</v>
      </c>
      <c r="D1892">
        <v>1102171</v>
      </c>
      <c r="E1892">
        <f>Table10[[#This Row],[gross]]-Table10[[#This Row],[budget]]</f>
        <v>1102171</v>
      </c>
    </row>
    <row r="1893" spans="1:5" x14ac:dyDescent="0.3">
      <c r="A1893" t="s">
        <v>1309</v>
      </c>
      <c r="B1893">
        <v>7993039</v>
      </c>
      <c r="C1893">
        <v>6900000</v>
      </c>
      <c r="D1893">
        <v>1093039</v>
      </c>
      <c r="E1893">
        <f>Table10[[#This Row],[gross]]-Table10[[#This Row],[budget]]</f>
        <v>1093039</v>
      </c>
    </row>
    <row r="1894" spans="1:5" x14ac:dyDescent="0.3">
      <c r="A1894" t="s">
        <v>4169</v>
      </c>
      <c r="B1894">
        <v>76081498</v>
      </c>
      <c r="C1894">
        <v>75000000</v>
      </c>
      <c r="D1894">
        <v>1081498</v>
      </c>
      <c r="E1894">
        <f>Table10[[#This Row],[gross]]-Table10[[#This Row],[budget]]</f>
        <v>1081498</v>
      </c>
    </row>
    <row r="1895" spans="1:5" x14ac:dyDescent="0.3">
      <c r="A1895" t="s">
        <v>2034</v>
      </c>
      <c r="B1895">
        <v>1127331</v>
      </c>
      <c r="C1895">
        <v>46000</v>
      </c>
      <c r="D1895">
        <v>1081331</v>
      </c>
      <c r="E1895">
        <f>Table10[[#This Row],[gross]]-Table10[[#This Row],[budget]]</f>
        <v>1081331</v>
      </c>
    </row>
    <row r="1896" spans="1:5" x14ac:dyDescent="0.3">
      <c r="A1896" t="s">
        <v>6009</v>
      </c>
      <c r="B1896">
        <v>15062898</v>
      </c>
      <c r="C1896">
        <v>14000000</v>
      </c>
      <c r="D1896">
        <v>1062898</v>
      </c>
      <c r="E1896">
        <f>Table10[[#This Row],[gross]]-Table10[[#This Row],[budget]]</f>
        <v>1062898</v>
      </c>
    </row>
    <row r="1897" spans="1:5" x14ac:dyDescent="0.3">
      <c r="A1897" t="s">
        <v>4893</v>
      </c>
      <c r="B1897">
        <v>11043445</v>
      </c>
      <c r="C1897">
        <v>10000000</v>
      </c>
      <c r="D1897">
        <v>1043445</v>
      </c>
      <c r="E1897">
        <f>Table10[[#This Row],[gross]]-Table10[[#This Row],[budget]]</f>
        <v>1043445</v>
      </c>
    </row>
    <row r="1898" spans="1:5" x14ac:dyDescent="0.3">
      <c r="A1898" t="s">
        <v>3839</v>
      </c>
      <c r="B1898">
        <v>51019112</v>
      </c>
      <c r="C1898">
        <v>50000000</v>
      </c>
      <c r="D1898">
        <v>1019112</v>
      </c>
      <c r="E1898">
        <f>Table10[[#This Row],[gross]]-Table10[[#This Row],[budget]]</f>
        <v>1019112</v>
      </c>
    </row>
    <row r="1899" spans="1:5" x14ac:dyDescent="0.3">
      <c r="A1899" t="s">
        <v>6555</v>
      </c>
      <c r="B1899">
        <v>34014398</v>
      </c>
      <c r="C1899">
        <v>33000000</v>
      </c>
      <c r="D1899">
        <v>1014398</v>
      </c>
      <c r="E1899">
        <f>Table10[[#This Row],[gross]]-Table10[[#This Row],[budget]]</f>
        <v>1014398</v>
      </c>
    </row>
    <row r="1900" spans="1:5" x14ac:dyDescent="0.3">
      <c r="A1900" t="s">
        <v>6555</v>
      </c>
      <c r="B1900">
        <v>34014398</v>
      </c>
      <c r="C1900">
        <v>33000000</v>
      </c>
      <c r="D1900">
        <v>1014398</v>
      </c>
      <c r="E1900">
        <f>Table10[[#This Row],[gross]]-Table10[[#This Row],[budget]]</f>
        <v>1014398</v>
      </c>
    </row>
    <row r="1901" spans="1:5" x14ac:dyDescent="0.3">
      <c r="A1901" t="s">
        <v>6677</v>
      </c>
      <c r="B1901">
        <v>25003072</v>
      </c>
      <c r="C1901">
        <v>24000000</v>
      </c>
      <c r="D1901">
        <v>1003072</v>
      </c>
      <c r="E1901">
        <f>Table10[[#This Row],[gross]]-Table10[[#This Row],[budget]]</f>
        <v>1003072</v>
      </c>
    </row>
    <row r="1902" spans="1:5" x14ac:dyDescent="0.3">
      <c r="A1902" t="s">
        <v>4530</v>
      </c>
      <c r="B1902">
        <v>2199853</v>
      </c>
      <c r="C1902">
        <v>1200000</v>
      </c>
      <c r="D1902">
        <v>999853</v>
      </c>
      <c r="E1902">
        <f>Table10[[#This Row],[gross]]-Table10[[#This Row],[budget]]</f>
        <v>999853</v>
      </c>
    </row>
    <row r="1903" spans="1:5" x14ac:dyDescent="0.3">
      <c r="A1903" t="s">
        <v>366</v>
      </c>
      <c r="B1903">
        <v>1229197</v>
      </c>
      <c r="C1903">
        <v>229575</v>
      </c>
      <c r="D1903">
        <v>999622</v>
      </c>
      <c r="E1903">
        <f>Table10[[#This Row],[gross]]-Table10[[#This Row],[budget]]</f>
        <v>999622</v>
      </c>
    </row>
    <row r="1904" spans="1:5" x14ac:dyDescent="0.3">
      <c r="A1904" t="s">
        <v>4171</v>
      </c>
      <c r="B1904">
        <v>1281176</v>
      </c>
      <c r="C1904">
        <v>312000</v>
      </c>
      <c r="D1904">
        <v>969176</v>
      </c>
      <c r="E1904">
        <f>Table10[[#This Row],[gross]]-Table10[[#This Row],[budget]]</f>
        <v>969176</v>
      </c>
    </row>
    <row r="1905" spans="1:5" x14ac:dyDescent="0.3">
      <c r="A1905" t="s">
        <v>6556</v>
      </c>
      <c r="B1905">
        <v>1950218</v>
      </c>
      <c r="C1905">
        <v>1000000</v>
      </c>
      <c r="D1905">
        <v>950218</v>
      </c>
      <c r="E1905">
        <f>Table10[[#This Row],[gross]]-Table10[[#This Row],[budget]]</f>
        <v>950218</v>
      </c>
    </row>
    <row r="1906" spans="1:5" x14ac:dyDescent="0.3">
      <c r="A1906" t="s">
        <v>4532</v>
      </c>
      <c r="B1906">
        <v>12902790</v>
      </c>
      <c r="C1906">
        <v>12000000</v>
      </c>
      <c r="D1906">
        <v>902790</v>
      </c>
      <c r="E1906">
        <f>Table10[[#This Row],[gross]]-Table10[[#This Row],[budget]]</f>
        <v>902790</v>
      </c>
    </row>
    <row r="1907" spans="1:5" x14ac:dyDescent="0.3">
      <c r="A1907" t="s">
        <v>6869</v>
      </c>
      <c r="B1907">
        <v>3902679</v>
      </c>
      <c r="C1907">
        <v>3000000</v>
      </c>
      <c r="D1907">
        <v>902679</v>
      </c>
      <c r="E1907">
        <f>Table10[[#This Row],[gross]]-Table10[[#This Row],[budget]]</f>
        <v>902679</v>
      </c>
    </row>
    <row r="1908" spans="1:5" x14ac:dyDescent="0.3">
      <c r="A1908" t="s">
        <v>1810</v>
      </c>
      <c r="B1908">
        <v>2365931</v>
      </c>
      <c r="C1908">
        <v>1500000</v>
      </c>
      <c r="D1908">
        <v>865931</v>
      </c>
      <c r="E1908">
        <f>Table10[[#This Row],[gross]]-Table10[[#This Row],[budget]]</f>
        <v>865931</v>
      </c>
    </row>
    <row r="1909" spans="1:5" x14ac:dyDescent="0.3">
      <c r="A1909" t="s">
        <v>6168</v>
      </c>
      <c r="B1909">
        <v>6851636</v>
      </c>
      <c r="C1909">
        <v>6000000</v>
      </c>
      <c r="D1909">
        <v>851636</v>
      </c>
      <c r="E1909">
        <f>Table10[[#This Row],[gross]]-Table10[[#This Row],[budget]]</f>
        <v>851636</v>
      </c>
    </row>
    <row r="1910" spans="1:5" x14ac:dyDescent="0.3">
      <c r="A1910" t="s">
        <v>6557</v>
      </c>
      <c r="B1910">
        <v>44834712</v>
      </c>
      <c r="C1910">
        <v>44000000</v>
      </c>
      <c r="D1910">
        <v>834712</v>
      </c>
      <c r="E1910">
        <f>Table10[[#This Row],[gross]]-Table10[[#This Row],[budget]]</f>
        <v>834712</v>
      </c>
    </row>
    <row r="1911" spans="1:5" x14ac:dyDescent="0.3">
      <c r="A1911" t="s">
        <v>2915</v>
      </c>
      <c r="B1911">
        <v>3325638</v>
      </c>
      <c r="C1911">
        <v>2500000</v>
      </c>
      <c r="D1911">
        <v>825638</v>
      </c>
      <c r="E1911">
        <f>Table10[[#This Row],[gross]]-Table10[[#This Row],[budget]]</f>
        <v>825638</v>
      </c>
    </row>
    <row r="1912" spans="1:5" x14ac:dyDescent="0.3">
      <c r="A1912" t="s">
        <v>1089</v>
      </c>
      <c r="B1912">
        <v>10824921</v>
      </c>
      <c r="C1912">
        <v>10000000</v>
      </c>
      <c r="D1912">
        <v>824921</v>
      </c>
      <c r="E1912">
        <f>Table10[[#This Row],[gross]]-Table10[[#This Row],[budget]]</f>
        <v>824921</v>
      </c>
    </row>
    <row r="1913" spans="1:5" x14ac:dyDescent="0.3">
      <c r="A1913" t="s">
        <v>3212</v>
      </c>
      <c r="B1913">
        <v>50815288</v>
      </c>
      <c r="C1913">
        <v>50000000</v>
      </c>
      <c r="D1913">
        <v>815288</v>
      </c>
      <c r="E1913">
        <f>Table10[[#This Row],[gross]]-Table10[[#This Row],[budget]]</f>
        <v>815288</v>
      </c>
    </row>
    <row r="1914" spans="1:5" x14ac:dyDescent="0.3">
      <c r="A1914" t="s">
        <v>3212</v>
      </c>
      <c r="B1914">
        <v>50815288</v>
      </c>
      <c r="C1914">
        <v>50000000</v>
      </c>
      <c r="D1914">
        <v>815288</v>
      </c>
      <c r="E1914">
        <f>Table10[[#This Row],[gross]]-Table10[[#This Row],[budget]]</f>
        <v>815288</v>
      </c>
    </row>
    <row r="1915" spans="1:5" x14ac:dyDescent="0.3">
      <c r="A1915" t="s">
        <v>3216</v>
      </c>
      <c r="B1915">
        <v>1027119</v>
      </c>
      <c r="C1915">
        <v>225000</v>
      </c>
      <c r="D1915">
        <v>802119</v>
      </c>
      <c r="E1915">
        <f>Table10[[#This Row],[gross]]-Table10[[#This Row],[budget]]</f>
        <v>802119</v>
      </c>
    </row>
    <row r="1916" spans="1:5" x14ac:dyDescent="0.3">
      <c r="A1916" t="s">
        <v>4533</v>
      </c>
      <c r="B1916">
        <v>1050600</v>
      </c>
      <c r="C1916">
        <v>250000</v>
      </c>
      <c r="D1916">
        <v>800600</v>
      </c>
      <c r="E1916">
        <f>Table10[[#This Row],[gross]]-Table10[[#This Row],[budget]]</f>
        <v>800600</v>
      </c>
    </row>
    <row r="1917" spans="1:5" x14ac:dyDescent="0.3">
      <c r="A1917" t="s">
        <v>6170</v>
      </c>
      <c r="B1917">
        <v>3500000</v>
      </c>
      <c r="C1917">
        <v>2700000</v>
      </c>
      <c r="D1917">
        <v>800000</v>
      </c>
      <c r="E1917">
        <f>Table10[[#This Row],[gross]]-Table10[[#This Row],[budget]]</f>
        <v>800000</v>
      </c>
    </row>
    <row r="1918" spans="1:5" x14ac:dyDescent="0.3">
      <c r="A1918" t="s">
        <v>4895</v>
      </c>
      <c r="B1918">
        <v>22294341</v>
      </c>
      <c r="C1918">
        <v>21500000</v>
      </c>
      <c r="D1918">
        <v>794341</v>
      </c>
      <c r="E1918">
        <f>Table10[[#This Row],[gross]]-Table10[[#This Row],[budget]]</f>
        <v>794341</v>
      </c>
    </row>
    <row r="1919" spans="1:5" x14ac:dyDescent="0.3">
      <c r="A1919" t="s">
        <v>744</v>
      </c>
      <c r="B1919">
        <v>2283276</v>
      </c>
      <c r="C1919">
        <v>1500000</v>
      </c>
      <c r="D1919">
        <v>783276</v>
      </c>
      <c r="E1919">
        <f>Table10[[#This Row],[gross]]-Table10[[#This Row],[budget]]</f>
        <v>783276</v>
      </c>
    </row>
    <row r="1920" spans="1:5" x14ac:dyDescent="0.3">
      <c r="A1920" t="s">
        <v>4173</v>
      </c>
      <c r="B1920">
        <v>26761283</v>
      </c>
      <c r="C1920">
        <v>26000000</v>
      </c>
      <c r="D1920">
        <v>761283</v>
      </c>
      <c r="E1920">
        <f>Table10[[#This Row],[gross]]-Table10[[#This Row],[budget]]</f>
        <v>761283</v>
      </c>
    </row>
    <row r="1921" spans="1:5" x14ac:dyDescent="0.3">
      <c r="A1921" t="s">
        <v>4535</v>
      </c>
      <c r="B1921">
        <v>28751715</v>
      </c>
      <c r="C1921">
        <v>28000000</v>
      </c>
      <c r="D1921">
        <v>751715</v>
      </c>
      <c r="E1921">
        <f>Table10[[#This Row],[gross]]-Table10[[#This Row],[budget]]</f>
        <v>751715</v>
      </c>
    </row>
    <row r="1922" spans="1:5" x14ac:dyDescent="0.3">
      <c r="A1922" t="s">
        <v>6171</v>
      </c>
      <c r="B1922">
        <v>55747724</v>
      </c>
      <c r="C1922">
        <v>55000000</v>
      </c>
      <c r="D1922">
        <v>747724</v>
      </c>
      <c r="E1922">
        <f>Table10[[#This Row],[gross]]-Table10[[#This Row],[budget]]</f>
        <v>747724</v>
      </c>
    </row>
    <row r="1923" spans="1:5" x14ac:dyDescent="0.3">
      <c r="A1923" t="s">
        <v>230</v>
      </c>
      <c r="B1923">
        <v>925402</v>
      </c>
      <c r="C1923">
        <v>180000</v>
      </c>
      <c r="D1923">
        <v>745402</v>
      </c>
      <c r="E1923">
        <f>Table10[[#This Row],[gross]]-Table10[[#This Row],[budget]]</f>
        <v>745402</v>
      </c>
    </row>
    <row r="1924" spans="1:5" x14ac:dyDescent="0.3">
      <c r="A1924" t="s">
        <v>3218</v>
      </c>
      <c r="B1924">
        <v>1744858</v>
      </c>
      <c r="C1924">
        <v>1000000</v>
      </c>
      <c r="D1924">
        <v>744858</v>
      </c>
      <c r="E1924">
        <f>Table10[[#This Row],[gross]]-Table10[[#This Row],[budget]]</f>
        <v>744858</v>
      </c>
    </row>
    <row r="1925" spans="1:5" x14ac:dyDescent="0.3">
      <c r="A1925" t="s">
        <v>3524</v>
      </c>
      <c r="B1925">
        <v>2706659</v>
      </c>
      <c r="C1925">
        <v>2000000</v>
      </c>
      <c r="D1925">
        <v>706659</v>
      </c>
      <c r="E1925">
        <f>Table10[[#This Row],[gross]]-Table10[[#This Row],[budget]]</f>
        <v>706659</v>
      </c>
    </row>
    <row r="1926" spans="1:5" x14ac:dyDescent="0.3">
      <c r="A1926" t="s">
        <v>3527</v>
      </c>
      <c r="B1926">
        <v>32701088</v>
      </c>
      <c r="C1926">
        <v>32000000</v>
      </c>
      <c r="D1926">
        <v>701088</v>
      </c>
      <c r="E1926">
        <f>Table10[[#This Row],[gross]]-Table10[[#This Row],[budget]]</f>
        <v>701088</v>
      </c>
    </row>
    <row r="1927" spans="1:5" x14ac:dyDescent="0.3">
      <c r="A1927" t="s">
        <v>1594</v>
      </c>
      <c r="B1927">
        <v>15700000</v>
      </c>
      <c r="C1927">
        <v>15000000</v>
      </c>
      <c r="D1927">
        <v>700000</v>
      </c>
      <c r="E1927">
        <f>Table10[[#This Row],[gross]]-Table10[[#This Row],[budget]]</f>
        <v>700000</v>
      </c>
    </row>
    <row r="1928" spans="1:5" x14ac:dyDescent="0.3">
      <c r="A1928" t="s">
        <v>4898</v>
      </c>
      <c r="B1928">
        <v>33682273</v>
      </c>
      <c r="C1928">
        <v>33000000</v>
      </c>
      <c r="D1928">
        <v>682273</v>
      </c>
      <c r="E1928">
        <f>Table10[[#This Row],[gross]]-Table10[[#This Row],[budget]]</f>
        <v>682273</v>
      </c>
    </row>
    <row r="1929" spans="1:5" x14ac:dyDescent="0.3">
      <c r="A1929" t="s">
        <v>1312</v>
      </c>
      <c r="B1929">
        <v>1677838</v>
      </c>
      <c r="C1929">
        <v>1000000</v>
      </c>
      <c r="D1929">
        <v>677838</v>
      </c>
      <c r="E1929">
        <f>Table10[[#This Row],[gross]]-Table10[[#This Row],[budget]]</f>
        <v>677838</v>
      </c>
    </row>
    <row r="1930" spans="1:5" x14ac:dyDescent="0.3">
      <c r="A1930" t="s">
        <v>2036</v>
      </c>
      <c r="B1930">
        <v>6670712</v>
      </c>
      <c r="C1930">
        <v>6000000</v>
      </c>
      <c r="D1930">
        <v>670712</v>
      </c>
      <c r="E1930">
        <f>Table10[[#This Row],[gross]]-Table10[[#This Row],[budget]]</f>
        <v>670712</v>
      </c>
    </row>
    <row r="1931" spans="1:5" x14ac:dyDescent="0.3">
      <c r="A1931" t="s">
        <v>1812</v>
      </c>
      <c r="B1931">
        <v>673780</v>
      </c>
      <c r="C1931">
        <v>10000</v>
      </c>
      <c r="D1931">
        <v>663780</v>
      </c>
      <c r="E1931">
        <f>Table10[[#This Row],[gross]]-Table10[[#This Row],[budget]]</f>
        <v>663780</v>
      </c>
    </row>
    <row r="1932" spans="1:5" x14ac:dyDescent="0.3">
      <c r="A1932" t="s">
        <v>2918</v>
      </c>
      <c r="B1932">
        <v>856942</v>
      </c>
      <c r="C1932">
        <v>200000</v>
      </c>
      <c r="D1932">
        <v>656942</v>
      </c>
      <c r="E1932">
        <f>Table10[[#This Row],[gross]]-Table10[[#This Row],[budget]]</f>
        <v>656942</v>
      </c>
    </row>
    <row r="1933" spans="1:5" x14ac:dyDescent="0.3">
      <c r="A1933" t="s">
        <v>4176</v>
      </c>
      <c r="B1933">
        <v>902835</v>
      </c>
      <c r="C1933">
        <v>250000</v>
      </c>
      <c r="D1933">
        <v>652835</v>
      </c>
      <c r="E1933">
        <f>Table10[[#This Row],[gross]]-Table10[[#This Row],[budget]]</f>
        <v>652835</v>
      </c>
    </row>
    <row r="1934" spans="1:5" x14ac:dyDescent="0.3">
      <c r="A1934" t="s">
        <v>7472</v>
      </c>
      <c r="B1934">
        <v>25615792</v>
      </c>
      <c r="C1934">
        <v>25000000</v>
      </c>
      <c r="D1934">
        <v>615792</v>
      </c>
      <c r="E1934">
        <f>Table10[[#This Row],[gross]]-Table10[[#This Row],[budget]]</f>
        <v>615792</v>
      </c>
    </row>
    <row r="1935" spans="1:5" x14ac:dyDescent="0.3">
      <c r="A1935" t="s">
        <v>4901</v>
      </c>
      <c r="B1935">
        <v>1114943</v>
      </c>
      <c r="C1935">
        <v>500000</v>
      </c>
      <c r="D1935">
        <v>614943</v>
      </c>
      <c r="E1935">
        <f>Table10[[#This Row],[gross]]-Table10[[#This Row],[budget]]</f>
        <v>614943</v>
      </c>
    </row>
    <row r="1936" spans="1:5" x14ac:dyDescent="0.3">
      <c r="A1936" t="s">
        <v>6775</v>
      </c>
      <c r="B1936">
        <v>15608545</v>
      </c>
      <c r="C1936">
        <v>15000000</v>
      </c>
      <c r="D1936">
        <v>608545</v>
      </c>
      <c r="E1936">
        <f>Table10[[#This Row],[gross]]-Table10[[#This Row],[budget]]</f>
        <v>608545</v>
      </c>
    </row>
    <row r="1937" spans="1:5" x14ac:dyDescent="0.3">
      <c r="A1937" t="s">
        <v>884</v>
      </c>
      <c r="B1937">
        <v>1185783</v>
      </c>
      <c r="C1937">
        <v>590000</v>
      </c>
      <c r="D1937">
        <v>595783</v>
      </c>
      <c r="E1937">
        <f>Table10[[#This Row],[gross]]-Table10[[#This Row],[budget]]</f>
        <v>595783</v>
      </c>
    </row>
    <row r="1938" spans="1:5" x14ac:dyDescent="0.3">
      <c r="A1938" t="s">
        <v>2608</v>
      </c>
      <c r="B1938">
        <v>592014</v>
      </c>
      <c r="C1938">
        <v>218</v>
      </c>
      <c r="D1938">
        <v>591796</v>
      </c>
      <c r="E1938">
        <f>Table10[[#This Row],[gross]]-Table10[[#This Row],[budget]]</f>
        <v>591796</v>
      </c>
    </row>
    <row r="1939" spans="1:5" x14ac:dyDescent="0.3">
      <c r="A1939" t="s">
        <v>6776</v>
      </c>
      <c r="B1939">
        <v>60573641</v>
      </c>
      <c r="C1939">
        <v>60000000</v>
      </c>
      <c r="D1939">
        <v>573641</v>
      </c>
      <c r="E1939">
        <f>Table10[[#This Row],[gross]]-Table10[[#This Row],[budget]]</f>
        <v>573641</v>
      </c>
    </row>
    <row r="1940" spans="1:5" x14ac:dyDescent="0.3">
      <c r="A1940" t="s">
        <v>4904</v>
      </c>
      <c r="B1940">
        <v>10561238</v>
      </c>
      <c r="C1940">
        <v>10000000</v>
      </c>
      <c r="D1940">
        <v>561238</v>
      </c>
      <c r="E1940">
        <f>Table10[[#This Row],[gross]]-Table10[[#This Row],[budget]]</f>
        <v>561238</v>
      </c>
    </row>
    <row r="1941" spans="1:5" x14ac:dyDescent="0.3">
      <c r="A1941" t="s">
        <v>6871</v>
      </c>
      <c r="B1941">
        <v>3559990</v>
      </c>
      <c r="C1941">
        <v>3000000</v>
      </c>
      <c r="D1941">
        <v>559990</v>
      </c>
      <c r="E1941">
        <f>Table10[[#This Row],[gross]]-Table10[[#This Row],[budget]]</f>
        <v>559990</v>
      </c>
    </row>
    <row r="1942" spans="1:5" x14ac:dyDescent="0.3">
      <c r="A1942" t="s">
        <v>6872</v>
      </c>
      <c r="B1942">
        <v>2557668</v>
      </c>
      <c r="C1942">
        <v>2000000</v>
      </c>
      <c r="D1942">
        <v>557668</v>
      </c>
      <c r="E1942">
        <f>Table10[[#This Row],[gross]]-Table10[[#This Row],[budget]]</f>
        <v>557668</v>
      </c>
    </row>
    <row r="1943" spans="1:5" x14ac:dyDescent="0.3">
      <c r="A1943" t="s">
        <v>1092</v>
      </c>
      <c r="B1943">
        <v>3130592</v>
      </c>
      <c r="C1943">
        <v>2600000</v>
      </c>
      <c r="D1943">
        <v>530592</v>
      </c>
      <c r="E1943">
        <f>Table10[[#This Row],[gross]]-Table10[[#This Row],[budget]]</f>
        <v>530592</v>
      </c>
    </row>
    <row r="1944" spans="1:5" x14ac:dyDescent="0.3">
      <c r="A1944" t="s">
        <v>5644</v>
      </c>
      <c r="B1944">
        <v>30523568</v>
      </c>
      <c r="C1944">
        <v>30000000</v>
      </c>
      <c r="D1944">
        <v>523568</v>
      </c>
      <c r="E1944">
        <f>Table10[[#This Row],[gross]]-Table10[[#This Row],[budget]]</f>
        <v>523568</v>
      </c>
    </row>
    <row r="1945" spans="1:5" x14ac:dyDescent="0.3">
      <c r="A1945" t="s">
        <v>3530</v>
      </c>
      <c r="B1945">
        <v>30513940</v>
      </c>
      <c r="C1945">
        <v>30000000</v>
      </c>
      <c r="D1945">
        <v>513940</v>
      </c>
      <c r="E1945">
        <f>Table10[[#This Row],[gross]]-Table10[[#This Row],[budget]]</f>
        <v>513940</v>
      </c>
    </row>
    <row r="1946" spans="1:5" x14ac:dyDescent="0.3">
      <c r="A1946" t="s">
        <v>7222</v>
      </c>
      <c r="B1946">
        <v>2506446</v>
      </c>
      <c r="C1946">
        <v>2000000</v>
      </c>
      <c r="D1946">
        <v>506446</v>
      </c>
      <c r="E1946">
        <f>Table10[[#This Row],[gross]]-Table10[[#This Row],[budget]]</f>
        <v>506446</v>
      </c>
    </row>
    <row r="1947" spans="1:5" x14ac:dyDescent="0.3">
      <c r="A1947" t="s">
        <v>2296</v>
      </c>
      <c r="B1947">
        <v>985341</v>
      </c>
      <c r="C1947">
        <v>500000</v>
      </c>
      <c r="D1947">
        <v>485341</v>
      </c>
      <c r="E1947">
        <f>Table10[[#This Row],[gross]]-Table10[[#This Row],[budget]]</f>
        <v>485341</v>
      </c>
    </row>
    <row r="1948" spans="1:5" x14ac:dyDescent="0.3">
      <c r="A1948" t="s">
        <v>4537</v>
      </c>
      <c r="B1948">
        <v>5480318</v>
      </c>
      <c r="C1948">
        <v>5000000</v>
      </c>
      <c r="D1948">
        <v>480318</v>
      </c>
      <c r="E1948">
        <f>Table10[[#This Row],[gross]]-Table10[[#This Row],[budget]]</f>
        <v>480318</v>
      </c>
    </row>
    <row r="1949" spans="1:5" x14ac:dyDescent="0.3">
      <c r="A1949" t="s">
        <v>6874</v>
      </c>
      <c r="B1949">
        <v>536767</v>
      </c>
      <c r="C1949">
        <v>60000</v>
      </c>
      <c r="D1949">
        <v>476767</v>
      </c>
      <c r="E1949">
        <f>Table10[[#This Row],[gross]]-Table10[[#This Row],[budget]]</f>
        <v>476767</v>
      </c>
    </row>
    <row r="1950" spans="1:5" x14ac:dyDescent="0.3">
      <c r="A1950" t="s">
        <v>5449</v>
      </c>
      <c r="B1950">
        <v>7455447</v>
      </c>
      <c r="C1950">
        <v>7000000</v>
      </c>
      <c r="D1950">
        <v>455447</v>
      </c>
      <c r="E1950">
        <f>Table10[[#This Row],[gross]]-Table10[[#This Row],[budget]]</f>
        <v>455447</v>
      </c>
    </row>
    <row r="1951" spans="1:5" x14ac:dyDescent="0.3">
      <c r="A1951" t="s">
        <v>2611</v>
      </c>
      <c r="B1951">
        <v>1141829</v>
      </c>
      <c r="C1951">
        <v>700000</v>
      </c>
      <c r="D1951">
        <v>441829</v>
      </c>
      <c r="E1951">
        <f>Table10[[#This Row],[gross]]-Table10[[#This Row],[budget]]</f>
        <v>441829</v>
      </c>
    </row>
    <row r="1952" spans="1:5" x14ac:dyDescent="0.3">
      <c r="A1952" t="s">
        <v>3220</v>
      </c>
      <c r="B1952">
        <v>424760</v>
      </c>
      <c r="C1952">
        <v>7000</v>
      </c>
      <c r="D1952">
        <v>417760</v>
      </c>
      <c r="E1952">
        <f>Table10[[#This Row],[gross]]-Table10[[#This Row],[budget]]</f>
        <v>417760</v>
      </c>
    </row>
    <row r="1953" spans="1:5" x14ac:dyDescent="0.3">
      <c r="A1953" t="s">
        <v>5236</v>
      </c>
      <c r="B1953">
        <v>25517500</v>
      </c>
      <c r="C1953">
        <v>25100000</v>
      </c>
      <c r="D1953">
        <v>417500</v>
      </c>
      <c r="E1953">
        <f>Table10[[#This Row],[gross]]-Table10[[#This Row],[budget]]</f>
        <v>417500</v>
      </c>
    </row>
    <row r="1954" spans="1:5" x14ac:dyDescent="0.3">
      <c r="A1954" t="s">
        <v>3842</v>
      </c>
      <c r="B1954">
        <v>906666</v>
      </c>
      <c r="C1954">
        <v>500000</v>
      </c>
      <c r="D1954">
        <v>406666</v>
      </c>
      <c r="E1954">
        <f>Table10[[#This Row],[gross]]-Table10[[#This Row],[budget]]</f>
        <v>406666</v>
      </c>
    </row>
    <row r="1955" spans="1:5" x14ac:dyDescent="0.3">
      <c r="A1955" t="s">
        <v>6011</v>
      </c>
      <c r="B1955">
        <v>1243961</v>
      </c>
      <c r="C1955">
        <v>850000</v>
      </c>
      <c r="D1955">
        <v>393961</v>
      </c>
      <c r="E1955">
        <f>Table10[[#This Row],[gross]]-Table10[[#This Row],[budget]]</f>
        <v>393961</v>
      </c>
    </row>
    <row r="1956" spans="1:5" x14ac:dyDescent="0.3">
      <c r="A1956" t="s">
        <v>6962</v>
      </c>
      <c r="B1956">
        <v>80360866</v>
      </c>
      <c r="C1956">
        <v>80000000</v>
      </c>
      <c r="D1956">
        <v>360866</v>
      </c>
      <c r="E1956">
        <f>Table10[[#This Row],[gross]]-Table10[[#This Row],[budget]]</f>
        <v>360866</v>
      </c>
    </row>
    <row r="1957" spans="1:5" x14ac:dyDescent="0.3">
      <c r="A1957" t="s">
        <v>1314</v>
      </c>
      <c r="B1957">
        <v>469947</v>
      </c>
      <c r="C1957">
        <v>120000</v>
      </c>
      <c r="D1957">
        <v>349947</v>
      </c>
      <c r="E1957">
        <f>Table10[[#This Row],[gross]]-Table10[[#This Row],[budget]]</f>
        <v>349947</v>
      </c>
    </row>
    <row r="1958" spans="1:5" x14ac:dyDescent="0.3">
      <c r="A1958" t="s">
        <v>593</v>
      </c>
      <c r="B1958">
        <v>1647780</v>
      </c>
      <c r="C1958">
        <v>1300000</v>
      </c>
      <c r="D1958">
        <v>347780</v>
      </c>
      <c r="E1958">
        <f>Table10[[#This Row],[gross]]-Table10[[#This Row],[budget]]</f>
        <v>347780</v>
      </c>
    </row>
    <row r="1959" spans="1:5" x14ac:dyDescent="0.3">
      <c r="A1959" t="s">
        <v>2613</v>
      </c>
      <c r="B1959">
        <v>16346122</v>
      </c>
      <c r="C1959">
        <v>16000000</v>
      </c>
      <c r="D1959">
        <v>346122</v>
      </c>
      <c r="E1959">
        <f>Table10[[#This Row],[gross]]-Table10[[#This Row],[budget]]</f>
        <v>346122</v>
      </c>
    </row>
    <row r="1960" spans="1:5" x14ac:dyDescent="0.3">
      <c r="A1960" t="s">
        <v>1596</v>
      </c>
      <c r="B1960">
        <v>18329466</v>
      </c>
      <c r="C1960">
        <v>18000000</v>
      </c>
      <c r="D1960">
        <v>329466</v>
      </c>
      <c r="E1960">
        <f>Table10[[#This Row],[gross]]-Table10[[#This Row],[budget]]</f>
        <v>329466</v>
      </c>
    </row>
    <row r="1961" spans="1:5" x14ac:dyDescent="0.3">
      <c r="A1961" t="s">
        <v>5450</v>
      </c>
      <c r="B1961">
        <v>389804</v>
      </c>
      <c r="C1961">
        <v>65000</v>
      </c>
      <c r="D1961">
        <v>324804</v>
      </c>
      <c r="E1961">
        <f>Table10[[#This Row],[gross]]-Table10[[#This Row],[budget]]</f>
        <v>324804</v>
      </c>
    </row>
    <row r="1962" spans="1:5" x14ac:dyDescent="0.3">
      <c r="A1962" t="s">
        <v>3532</v>
      </c>
      <c r="B1962">
        <v>13823741</v>
      </c>
      <c r="C1962">
        <v>13500000</v>
      </c>
      <c r="D1962">
        <v>323741</v>
      </c>
      <c r="E1962">
        <f>Table10[[#This Row],[gross]]-Table10[[#This Row],[budget]]</f>
        <v>323741</v>
      </c>
    </row>
    <row r="1963" spans="1:5" x14ac:dyDescent="0.3">
      <c r="A1963" t="s">
        <v>5238</v>
      </c>
      <c r="B1963">
        <v>5308707</v>
      </c>
      <c r="C1963">
        <v>5000000</v>
      </c>
      <c r="D1963">
        <v>308707</v>
      </c>
      <c r="E1963">
        <f>Table10[[#This Row],[gross]]-Table10[[#This Row],[budget]]</f>
        <v>308707</v>
      </c>
    </row>
    <row r="1964" spans="1:5" x14ac:dyDescent="0.3">
      <c r="A1964" t="s">
        <v>4178</v>
      </c>
      <c r="B1964">
        <v>4301331</v>
      </c>
      <c r="C1964">
        <v>4000000</v>
      </c>
      <c r="D1964">
        <v>301331</v>
      </c>
      <c r="E1964">
        <f>Table10[[#This Row],[gross]]-Table10[[#This Row],[budget]]</f>
        <v>301331</v>
      </c>
    </row>
    <row r="1965" spans="1:5" x14ac:dyDescent="0.3">
      <c r="A1965" t="s">
        <v>6174</v>
      </c>
      <c r="B1965">
        <v>1400000</v>
      </c>
      <c r="C1965">
        <v>1100000</v>
      </c>
      <c r="D1965">
        <v>300000</v>
      </c>
      <c r="E1965">
        <f>Table10[[#This Row],[gross]]-Table10[[#This Row],[budget]]</f>
        <v>300000</v>
      </c>
    </row>
    <row r="1966" spans="1:5" x14ac:dyDescent="0.3">
      <c r="A1966" t="s">
        <v>6965</v>
      </c>
      <c r="B1966">
        <v>3293258</v>
      </c>
      <c r="C1966">
        <v>3000000</v>
      </c>
      <c r="D1966">
        <v>293258</v>
      </c>
      <c r="E1966">
        <f>Table10[[#This Row],[gross]]-Table10[[#This Row],[budget]]</f>
        <v>293258</v>
      </c>
    </row>
    <row r="1967" spans="1:5" x14ac:dyDescent="0.3">
      <c r="A1967" t="s">
        <v>5241</v>
      </c>
      <c r="B1967">
        <v>7292175</v>
      </c>
      <c r="C1967">
        <v>7000000</v>
      </c>
      <c r="D1967">
        <v>292175</v>
      </c>
      <c r="E1967">
        <f>Table10[[#This Row],[gross]]-Table10[[#This Row],[budget]]</f>
        <v>292175</v>
      </c>
    </row>
    <row r="1968" spans="1:5" x14ac:dyDescent="0.3">
      <c r="A1968" t="s">
        <v>3535</v>
      </c>
      <c r="B1968">
        <v>8279017</v>
      </c>
      <c r="C1968">
        <v>8000000</v>
      </c>
      <c r="D1968">
        <v>279017</v>
      </c>
      <c r="E1968">
        <f>Table10[[#This Row],[gross]]-Table10[[#This Row],[budget]]</f>
        <v>279017</v>
      </c>
    </row>
    <row r="1969" spans="1:5" x14ac:dyDescent="0.3">
      <c r="A1969" t="s">
        <v>3845</v>
      </c>
      <c r="B1969">
        <v>1277257</v>
      </c>
      <c r="C1969">
        <v>1000000</v>
      </c>
      <c r="D1969">
        <v>277257</v>
      </c>
      <c r="E1969">
        <f>Table10[[#This Row],[gross]]-Table10[[#This Row],[budget]]</f>
        <v>277257</v>
      </c>
    </row>
    <row r="1970" spans="1:5" x14ac:dyDescent="0.3">
      <c r="A1970" t="s">
        <v>7269</v>
      </c>
      <c r="B1970">
        <v>22264487</v>
      </c>
      <c r="C1970">
        <v>22000000</v>
      </c>
      <c r="D1970">
        <v>264487</v>
      </c>
      <c r="E1970">
        <f>Table10[[#This Row],[gross]]-Table10[[#This Row],[budget]]</f>
        <v>264487</v>
      </c>
    </row>
    <row r="1971" spans="1:5" x14ac:dyDescent="0.3">
      <c r="A1971" t="s">
        <v>7223</v>
      </c>
      <c r="B1971">
        <v>20259297</v>
      </c>
      <c r="C1971">
        <v>20000000</v>
      </c>
      <c r="D1971">
        <v>259297</v>
      </c>
      <c r="E1971">
        <f>Table10[[#This Row],[gross]]-Table10[[#This Row],[budget]]</f>
        <v>259297</v>
      </c>
    </row>
    <row r="1972" spans="1:5" x14ac:dyDescent="0.3">
      <c r="A1972" t="s">
        <v>5647</v>
      </c>
      <c r="B1972">
        <v>2850263</v>
      </c>
      <c r="C1972">
        <v>2600000</v>
      </c>
      <c r="D1972">
        <v>250263</v>
      </c>
      <c r="E1972">
        <f>Table10[[#This Row],[gross]]-Table10[[#This Row],[budget]]</f>
        <v>250263</v>
      </c>
    </row>
    <row r="1973" spans="1:5" x14ac:dyDescent="0.3">
      <c r="A1973" t="s">
        <v>5452</v>
      </c>
      <c r="B1973">
        <v>1943649</v>
      </c>
      <c r="C1973">
        <v>1700000</v>
      </c>
      <c r="D1973">
        <v>243649</v>
      </c>
      <c r="E1973">
        <f>Table10[[#This Row],[gross]]-Table10[[#This Row],[budget]]</f>
        <v>243649</v>
      </c>
    </row>
    <row r="1974" spans="1:5" x14ac:dyDescent="0.3">
      <c r="A1974" t="s">
        <v>5861</v>
      </c>
      <c r="B1974">
        <v>20241395</v>
      </c>
      <c r="C1974">
        <v>20000000</v>
      </c>
      <c r="D1974">
        <v>241395</v>
      </c>
      <c r="E1974">
        <f>Table10[[#This Row],[gross]]-Table10[[#This Row],[budget]]</f>
        <v>241395</v>
      </c>
    </row>
    <row r="1975" spans="1:5" x14ac:dyDescent="0.3">
      <c r="A1975" t="s">
        <v>1599</v>
      </c>
      <c r="B1975">
        <v>277233</v>
      </c>
      <c r="C1975">
        <v>40000</v>
      </c>
      <c r="D1975">
        <v>237233</v>
      </c>
      <c r="E1975">
        <f>Table10[[#This Row],[gross]]-Table10[[#This Row],[budget]]</f>
        <v>237233</v>
      </c>
    </row>
    <row r="1976" spans="1:5" x14ac:dyDescent="0.3">
      <c r="A1976" t="s">
        <v>6559</v>
      </c>
      <c r="B1976">
        <v>70224196</v>
      </c>
      <c r="C1976">
        <v>70000000</v>
      </c>
      <c r="D1976">
        <v>224196</v>
      </c>
      <c r="E1976">
        <f>Table10[[#This Row],[gross]]-Table10[[#This Row],[budget]]</f>
        <v>224196</v>
      </c>
    </row>
    <row r="1977" spans="1:5" x14ac:dyDescent="0.3">
      <c r="A1977" t="s">
        <v>7025</v>
      </c>
      <c r="B1977">
        <v>16204793</v>
      </c>
      <c r="C1977">
        <v>16000000</v>
      </c>
      <c r="D1977">
        <v>204793</v>
      </c>
      <c r="E1977">
        <f>Table10[[#This Row],[gross]]-Table10[[#This Row],[budget]]</f>
        <v>204793</v>
      </c>
    </row>
    <row r="1978" spans="1:5" x14ac:dyDescent="0.3">
      <c r="A1978" t="s">
        <v>6175</v>
      </c>
      <c r="B1978">
        <v>40203020</v>
      </c>
      <c r="C1978">
        <v>40000000</v>
      </c>
      <c r="D1978">
        <v>203020</v>
      </c>
      <c r="E1978">
        <f>Table10[[#This Row],[gross]]-Table10[[#This Row],[budget]]</f>
        <v>203020</v>
      </c>
    </row>
    <row r="1979" spans="1:5" x14ac:dyDescent="0.3">
      <c r="A1979" t="s">
        <v>2616</v>
      </c>
      <c r="B1979">
        <v>1001437</v>
      </c>
      <c r="C1979">
        <v>800000</v>
      </c>
      <c r="D1979">
        <v>201437</v>
      </c>
      <c r="E1979">
        <f>Table10[[#This Row],[gross]]-Table10[[#This Row],[budget]]</f>
        <v>201437</v>
      </c>
    </row>
    <row r="1980" spans="1:5" x14ac:dyDescent="0.3">
      <c r="A1980" t="s">
        <v>2298</v>
      </c>
      <c r="B1980">
        <v>10200000</v>
      </c>
      <c r="C1980">
        <v>10000000</v>
      </c>
      <c r="D1980">
        <v>200000</v>
      </c>
      <c r="E1980">
        <f>Table10[[#This Row],[gross]]-Table10[[#This Row],[budget]]</f>
        <v>200000</v>
      </c>
    </row>
    <row r="1981" spans="1:5" x14ac:dyDescent="0.3">
      <c r="A1981" t="s">
        <v>1815</v>
      </c>
      <c r="B1981">
        <v>241816</v>
      </c>
      <c r="C1981">
        <v>42000</v>
      </c>
      <c r="D1981">
        <v>199816</v>
      </c>
      <c r="E1981">
        <f>Table10[[#This Row],[gross]]-Table10[[#This Row],[budget]]</f>
        <v>199816</v>
      </c>
    </row>
    <row r="1982" spans="1:5" x14ac:dyDescent="0.3">
      <c r="A1982" t="s">
        <v>5864</v>
      </c>
      <c r="B1982">
        <v>180483</v>
      </c>
      <c r="C1982">
        <v>10000</v>
      </c>
      <c r="D1982">
        <v>170483</v>
      </c>
      <c r="E1982">
        <f>Table10[[#This Row],[gross]]-Table10[[#This Row],[budget]]</f>
        <v>170483</v>
      </c>
    </row>
    <row r="1983" spans="1:5" x14ac:dyDescent="0.3">
      <c r="A1983" t="s">
        <v>1820</v>
      </c>
      <c r="B1983">
        <v>6165429</v>
      </c>
      <c r="C1983">
        <v>6000000</v>
      </c>
      <c r="D1983">
        <v>165429</v>
      </c>
      <c r="E1983">
        <f>Table10[[#This Row],[gross]]-Table10[[#This Row],[budget]]</f>
        <v>165429</v>
      </c>
    </row>
    <row r="1984" spans="1:5" x14ac:dyDescent="0.3">
      <c r="A1984" t="s">
        <v>2301</v>
      </c>
      <c r="B1984">
        <v>50150619</v>
      </c>
      <c r="C1984">
        <v>50000000</v>
      </c>
      <c r="D1984">
        <v>150619</v>
      </c>
      <c r="E1984">
        <f>Table10[[#This Row],[gross]]-Table10[[#This Row],[budget]]</f>
        <v>150619</v>
      </c>
    </row>
    <row r="1985" spans="1:5" x14ac:dyDescent="0.3">
      <c r="A1985" t="s">
        <v>3537</v>
      </c>
      <c r="B1985">
        <v>136007</v>
      </c>
      <c r="C1985">
        <v>4500</v>
      </c>
      <c r="D1985">
        <v>131507</v>
      </c>
      <c r="E1985">
        <f>Table10[[#This Row],[gross]]-Table10[[#This Row],[budget]]</f>
        <v>131507</v>
      </c>
    </row>
    <row r="1986" spans="1:5" x14ac:dyDescent="0.3">
      <c r="A1986" t="s">
        <v>6176</v>
      </c>
      <c r="B1986">
        <v>60128566</v>
      </c>
      <c r="C1986">
        <v>60000000</v>
      </c>
      <c r="D1986">
        <v>128566</v>
      </c>
      <c r="E1986">
        <f>Table10[[#This Row],[gross]]-Table10[[#This Row],[budget]]</f>
        <v>128566</v>
      </c>
    </row>
    <row r="1987" spans="1:5" x14ac:dyDescent="0.3">
      <c r="A1987" t="s">
        <v>2304</v>
      </c>
      <c r="B1987">
        <v>489220</v>
      </c>
      <c r="C1987">
        <v>365000</v>
      </c>
      <c r="D1987">
        <v>124220</v>
      </c>
      <c r="E1987">
        <f>Table10[[#This Row],[gross]]-Table10[[#This Row],[budget]]</f>
        <v>124220</v>
      </c>
    </row>
    <row r="1988" spans="1:5" x14ac:dyDescent="0.3">
      <c r="A1988" t="s">
        <v>3540</v>
      </c>
      <c r="B1988">
        <v>100117603</v>
      </c>
      <c r="C1988">
        <v>100000000</v>
      </c>
      <c r="D1988">
        <v>117603</v>
      </c>
      <c r="E1988">
        <f>Table10[[#This Row],[gross]]-Table10[[#This Row],[budget]]</f>
        <v>117603</v>
      </c>
    </row>
    <row r="1989" spans="1:5" x14ac:dyDescent="0.3">
      <c r="A1989" t="s">
        <v>2307</v>
      </c>
      <c r="B1989">
        <v>603943</v>
      </c>
      <c r="C1989">
        <v>500000</v>
      </c>
      <c r="D1989">
        <v>103943</v>
      </c>
      <c r="E1989">
        <f>Table10[[#This Row],[gross]]-Table10[[#This Row],[budget]]</f>
        <v>103943</v>
      </c>
    </row>
    <row r="1990" spans="1:5" x14ac:dyDescent="0.3">
      <c r="A1990" t="s">
        <v>6012</v>
      </c>
      <c r="B1990">
        <v>15100000</v>
      </c>
      <c r="C1990">
        <v>15000000</v>
      </c>
      <c r="D1990">
        <v>100000</v>
      </c>
      <c r="E1990">
        <f>Table10[[#This Row],[gross]]-Table10[[#This Row],[budget]]</f>
        <v>100000</v>
      </c>
    </row>
    <row r="1991" spans="1:5" x14ac:dyDescent="0.3">
      <c r="A1991" t="s">
        <v>4539</v>
      </c>
      <c r="B1991">
        <v>85222</v>
      </c>
      <c r="C1991">
        <v>1100</v>
      </c>
      <c r="D1991">
        <v>84122</v>
      </c>
      <c r="E1991">
        <f>Table10[[#This Row],[gross]]-Table10[[#This Row],[budget]]</f>
        <v>84122</v>
      </c>
    </row>
    <row r="1992" spans="1:5" x14ac:dyDescent="0.3">
      <c r="A1992" t="s">
        <v>5649</v>
      </c>
      <c r="B1992">
        <v>140080850</v>
      </c>
      <c r="C1992">
        <v>140000000</v>
      </c>
      <c r="D1992">
        <v>80850</v>
      </c>
      <c r="E1992">
        <f>Table10[[#This Row],[gross]]-Table10[[#This Row],[budget]]</f>
        <v>80850</v>
      </c>
    </row>
    <row r="1993" spans="1:5" x14ac:dyDescent="0.3">
      <c r="A1993" t="s">
        <v>3223</v>
      </c>
      <c r="B1993">
        <v>110536</v>
      </c>
      <c r="C1993">
        <v>40000</v>
      </c>
      <c r="D1993">
        <v>70536</v>
      </c>
      <c r="E1993">
        <f>Table10[[#This Row],[gross]]-Table10[[#This Row],[budget]]</f>
        <v>70536</v>
      </c>
    </row>
    <row r="1994" spans="1:5" x14ac:dyDescent="0.3">
      <c r="A1994" t="s">
        <v>2922</v>
      </c>
      <c r="B1994">
        <v>1007962</v>
      </c>
      <c r="C1994">
        <v>950000</v>
      </c>
      <c r="D1994">
        <v>57962</v>
      </c>
      <c r="E1994">
        <f>Table10[[#This Row],[gross]]-Table10[[#This Row],[budget]]</f>
        <v>57962</v>
      </c>
    </row>
    <row r="1995" spans="1:5" x14ac:dyDescent="0.3">
      <c r="A1995" t="s">
        <v>441</v>
      </c>
      <c r="B1995">
        <v>6857096</v>
      </c>
      <c r="C1995">
        <v>6800000</v>
      </c>
      <c r="D1995">
        <v>57096</v>
      </c>
      <c r="E1995">
        <f>Table10[[#This Row],[gross]]-Table10[[#This Row],[budget]]</f>
        <v>57096</v>
      </c>
    </row>
    <row r="1996" spans="1:5" x14ac:dyDescent="0.3">
      <c r="A1996" t="s">
        <v>5244</v>
      </c>
      <c r="B1996">
        <v>318622</v>
      </c>
      <c r="C1996">
        <v>270000</v>
      </c>
      <c r="D1996">
        <v>48622</v>
      </c>
      <c r="E1996">
        <f>Table10[[#This Row],[gross]]-Table10[[#This Row],[budget]]</f>
        <v>48622</v>
      </c>
    </row>
    <row r="1997" spans="1:5" x14ac:dyDescent="0.3">
      <c r="A1997" t="s">
        <v>2925</v>
      </c>
      <c r="B1997">
        <v>4046737</v>
      </c>
      <c r="C1997">
        <v>4000000</v>
      </c>
      <c r="D1997">
        <v>46737</v>
      </c>
      <c r="E1997">
        <f>Table10[[#This Row],[gross]]-Table10[[#This Row],[budget]]</f>
        <v>46737</v>
      </c>
    </row>
    <row r="1998" spans="1:5" x14ac:dyDescent="0.3">
      <c r="A1998" t="s">
        <v>6679</v>
      </c>
      <c r="B1998">
        <v>191309</v>
      </c>
      <c r="C1998">
        <v>150000</v>
      </c>
      <c r="D1998">
        <v>41309</v>
      </c>
      <c r="E1998">
        <f>Table10[[#This Row],[gross]]-Table10[[#This Row],[budget]]</f>
        <v>41309</v>
      </c>
    </row>
    <row r="1999" spans="1:5" x14ac:dyDescent="0.3">
      <c r="A1999" t="s">
        <v>888</v>
      </c>
      <c r="B1999">
        <v>5009677</v>
      </c>
      <c r="C1999">
        <v>5000000</v>
      </c>
      <c r="D1999">
        <v>9677</v>
      </c>
      <c r="E1999">
        <f>Table10[[#This Row],[gross]]-Table10[[#This Row],[budget]]</f>
        <v>9677</v>
      </c>
    </row>
    <row r="2000" spans="1:5" x14ac:dyDescent="0.3">
      <c r="A2000" t="s">
        <v>4180</v>
      </c>
      <c r="B2000">
        <v>50007168</v>
      </c>
      <c r="C2000">
        <v>50000000</v>
      </c>
      <c r="D2000">
        <v>7168</v>
      </c>
      <c r="E2000">
        <f>Table10[[#This Row],[gross]]-Table10[[#This Row],[budget]]</f>
        <v>7168</v>
      </c>
    </row>
    <row r="2001" spans="1:5" x14ac:dyDescent="0.3">
      <c r="A2001" t="s">
        <v>4540</v>
      </c>
      <c r="B2001">
        <v>12667</v>
      </c>
      <c r="C2001">
        <v>14000</v>
      </c>
      <c r="D2001">
        <v>-1333</v>
      </c>
      <c r="E2001">
        <f>Table10[[#This Row],[gross]]-Table10[[#This Row],[budget]]</f>
        <v>-1333</v>
      </c>
    </row>
    <row r="2002" spans="1:5" x14ac:dyDescent="0.3">
      <c r="A2002" t="s">
        <v>2039</v>
      </c>
      <c r="B2002">
        <v>155984</v>
      </c>
      <c r="C2002">
        <v>160000</v>
      </c>
      <c r="D2002">
        <v>-4016</v>
      </c>
      <c r="E2002">
        <f>Table10[[#This Row],[gross]]-Table10[[#This Row],[budget]]</f>
        <v>-4016</v>
      </c>
    </row>
    <row r="2003" spans="1:5" x14ac:dyDescent="0.3">
      <c r="A2003" t="s">
        <v>2619</v>
      </c>
      <c r="B2003">
        <v>14989761</v>
      </c>
      <c r="C2003">
        <v>15000000</v>
      </c>
      <c r="D2003">
        <v>-10239</v>
      </c>
      <c r="E2003">
        <f>Table10[[#This Row],[gross]]-Table10[[#This Row],[budget]]</f>
        <v>-10239</v>
      </c>
    </row>
    <row r="2004" spans="1:5" x14ac:dyDescent="0.3">
      <c r="A2004" t="s">
        <v>4907</v>
      </c>
      <c r="B2004">
        <v>1984378</v>
      </c>
      <c r="C2004">
        <v>2000000</v>
      </c>
      <c r="D2004">
        <v>-15622</v>
      </c>
      <c r="E2004">
        <f>Table10[[#This Row],[gross]]-Table10[[#This Row],[budget]]</f>
        <v>-15622</v>
      </c>
    </row>
    <row r="2005" spans="1:5" x14ac:dyDescent="0.3">
      <c r="A2005" t="s">
        <v>2622</v>
      </c>
      <c r="B2005">
        <v>982214</v>
      </c>
      <c r="C2005">
        <v>1000000</v>
      </c>
      <c r="D2005">
        <v>-17786</v>
      </c>
      <c r="E2005">
        <f>Table10[[#This Row],[gross]]-Table10[[#This Row],[budget]]</f>
        <v>-17786</v>
      </c>
    </row>
    <row r="2006" spans="1:5" x14ac:dyDescent="0.3">
      <c r="A2006" t="s">
        <v>6560</v>
      </c>
      <c r="B2006">
        <v>40557</v>
      </c>
      <c r="C2006">
        <v>60000</v>
      </c>
      <c r="D2006">
        <v>-19443</v>
      </c>
      <c r="E2006">
        <f>Table10[[#This Row],[gross]]-Table10[[#This Row],[budget]]</f>
        <v>-19443</v>
      </c>
    </row>
    <row r="2007" spans="1:5" x14ac:dyDescent="0.3">
      <c r="A2007" t="s">
        <v>5453</v>
      </c>
      <c r="B2007">
        <v>19976073</v>
      </c>
      <c r="C2007">
        <v>20000000</v>
      </c>
      <c r="D2007">
        <v>-23927</v>
      </c>
      <c r="E2007">
        <f>Table10[[#This Row],[gross]]-Table10[[#This Row],[budget]]</f>
        <v>-23927</v>
      </c>
    </row>
    <row r="2008" spans="1:5" x14ac:dyDescent="0.3">
      <c r="A2008" t="s">
        <v>2625</v>
      </c>
      <c r="B2008">
        <v>819939</v>
      </c>
      <c r="C2008">
        <v>850000</v>
      </c>
      <c r="D2008">
        <v>-30061</v>
      </c>
      <c r="E2008">
        <f>Table10[[#This Row],[gross]]-Table10[[#This Row],[budget]]</f>
        <v>-30061</v>
      </c>
    </row>
    <row r="2009" spans="1:5" x14ac:dyDescent="0.3">
      <c r="A2009" t="s">
        <v>6561</v>
      </c>
      <c r="B2009">
        <v>30084</v>
      </c>
      <c r="C2009">
        <v>70000</v>
      </c>
      <c r="D2009">
        <v>-39916</v>
      </c>
      <c r="E2009">
        <f>Table10[[#This Row],[gross]]-Table10[[#This Row],[budget]]</f>
        <v>-39916</v>
      </c>
    </row>
    <row r="2010" spans="1:5" x14ac:dyDescent="0.3">
      <c r="A2010" t="s">
        <v>4183</v>
      </c>
      <c r="B2010">
        <v>255352</v>
      </c>
      <c r="C2010">
        <v>300000</v>
      </c>
      <c r="D2010">
        <v>-44648</v>
      </c>
      <c r="E2010">
        <f>Table10[[#This Row],[gross]]-Table10[[#This Row],[budget]]</f>
        <v>-44648</v>
      </c>
    </row>
    <row r="2011" spans="1:5" x14ac:dyDescent="0.3">
      <c r="A2011" t="s">
        <v>1318</v>
      </c>
      <c r="B2011">
        <v>515005</v>
      </c>
      <c r="C2011">
        <v>560000</v>
      </c>
      <c r="D2011">
        <v>-44995</v>
      </c>
      <c r="E2011">
        <f>Table10[[#This Row],[gross]]-Table10[[#This Row],[budget]]</f>
        <v>-44995</v>
      </c>
    </row>
    <row r="2012" spans="1:5" x14ac:dyDescent="0.3">
      <c r="A2012" t="s">
        <v>3227</v>
      </c>
      <c r="B2012">
        <v>203134</v>
      </c>
      <c r="C2012">
        <v>250000</v>
      </c>
      <c r="D2012">
        <v>-46866</v>
      </c>
      <c r="E2012">
        <f>Table10[[#This Row],[gross]]-Table10[[#This Row],[budget]]</f>
        <v>-46866</v>
      </c>
    </row>
    <row r="2013" spans="1:5" x14ac:dyDescent="0.3">
      <c r="A2013" t="s">
        <v>2628</v>
      </c>
      <c r="B2013">
        <v>3950029</v>
      </c>
      <c r="C2013">
        <v>4000000</v>
      </c>
      <c r="D2013">
        <v>-49971</v>
      </c>
      <c r="E2013">
        <f>Table10[[#This Row],[gross]]-Table10[[#This Row],[budget]]</f>
        <v>-49971</v>
      </c>
    </row>
    <row r="2014" spans="1:5" x14ac:dyDescent="0.3">
      <c r="A2014" t="s">
        <v>5246</v>
      </c>
      <c r="B2014">
        <v>18439082</v>
      </c>
      <c r="C2014">
        <v>18500000</v>
      </c>
      <c r="D2014">
        <v>-60918</v>
      </c>
      <c r="E2014">
        <f>Table10[[#This Row],[gross]]-Table10[[#This Row],[budget]]</f>
        <v>-60918</v>
      </c>
    </row>
    <row r="2015" spans="1:5" x14ac:dyDescent="0.3">
      <c r="A2015" t="s">
        <v>5650</v>
      </c>
      <c r="B2015">
        <v>14938570</v>
      </c>
      <c r="C2015">
        <v>15000000</v>
      </c>
      <c r="D2015">
        <v>-61430</v>
      </c>
      <c r="E2015">
        <f>Table10[[#This Row],[gross]]-Table10[[#This Row],[budget]]</f>
        <v>-61430</v>
      </c>
    </row>
    <row r="2016" spans="1:5" x14ac:dyDescent="0.3">
      <c r="A2016" t="s">
        <v>2927</v>
      </c>
      <c r="B2016">
        <v>379122</v>
      </c>
      <c r="C2016">
        <v>450000</v>
      </c>
      <c r="D2016">
        <v>-70878</v>
      </c>
      <c r="E2016">
        <f>Table10[[#This Row],[gross]]-Table10[[#This Row],[budget]]</f>
        <v>-70878</v>
      </c>
    </row>
    <row r="2017" spans="1:5" x14ac:dyDescent="0.3">
      <c r="A2017" t="s">
        <v>4909</v>
      </c>
      <c r="B2017">
        <v>2926565</v>
      </c>
      <c r="C2017">
        <v>3000000</v>
      </c>
      <c r="D2017">
        <v>-73435</v>
      </c>
      <c r="E2017">
        <f>Table10[[#This Row],[gross]]-Table10[[#This Row],[budget]]</f>
        <v>-73435</v>
      </c>
    </row>
    <row r="2018" spans="1:5" x14ac:dyDescent="0.3">
      <c r="A2018" t="s">
        <v>2310</v>
      </c>
      <c r="B2018">
        <v>2912363</v>
      </c>
      <c r="C2018">
        <v>3000000</v>
      </c>
      <c r="D2018">
        <v>-87637</v>
      </c>
      <c r="E2018">
        <f>Table10[[#This Row],[gross]]-Table10[[#This Row],[budget]]</f>
        <v>-87637</v>
      </c>
    </row>
    <row r="2019" spans="1:5" x14ac:dyDescent="0.3">
      <c r="A2019" t="s">
        <v>2043</v>
      </c>
      <c r="B2019">
        <v>1900725</v>
      </c>
      <c r="C2019">
        <v>2000000</v>
      </c>
      <c r="D2019">
        <v>-99275</v>
      </c>
      <c r="E2019">
        <f>Table10[[#This Row],[gross]]-Table10[[#This Row],[budget]]</f>
        <v>-99275</v>
      </c>
    </row>
    <row r="2020" spans="1:5" x14ac:dyDescent="0.3">
      <c r="A2020" t="s">
        <v>7291</v>
      </c>
      <c r="B2020">
        <v>19900000</v>
      </c>
      <c r="C2020">
        <v>20000000</v>
      </c>
      <c r="D2020">
        <v>-100000</v>
      </c>
      <c r="E2020">
        <f>Table10[[#This Row],[gross]]-Table10[[#This Row],[budget]]</f>
        <v>-100000</v>
      </c>
    </row>
    <row r="2021" spans="1:5" x14ac:dyDescent="0.3">
      <c r="A2021" t="s">
        <v>6680</v>
      </c>
      <c r="B2021">
        <v>5895238</v>
      </c>
      <c r="C2021">
        <v>6000000</v>
      </c>
      <c r="D2021">
        <v>-104762</v>
      </c>
      <c r="E2021">
        <f>Table10[[#This Row],[gross]]-Table10[[#This Row],[budget]]</f>
        <v>-104762</v>
      </c>
    </row>
    <row r="2022" spans="1:5" x14ac:dyDescent="0.3">
      <c r="A2022" t="s">
        <v>1822</v>
      </c>
      <c r="B2022">
        <v>111300</v>
      </c>
      <c r="C2022">
        <v>225000</v>
      </c>
      <c r="D2022">
        <v>-113700</v>
      </c>
      <c r="E2022">
        <f>Table10[[#This Row],[gross]]-Table10[[#This Row],[budget]]</f>
        <v>-113700</v>
      </c>
    </row>
    <row r="2023" spans="1:5" x14ac:dyDescent="0.3">
      <c r="A2023" t="s">
        <v>7422</v>
      </c>
      <c r="B2023">
        <v>26876529</v>
      </c>
      <c r="C2023">
        <v>27000000</v>
      </c>
      <c r="D2023">
        <v>-123471</v>
      </c>
      <c r="E2023">
        <f>Table10[[#This Row],[gross]]-Table10[[#This Row],[budget]]</f>
        <v>-123471</v>
      </c>
    </row>
    <row r="2024" spans="1:5" x14ac:dyDescent="0.3">
      <c r="A2024" t="s">
        <v>3849</v>
      </c>
      <c r="B2024">
        <v>59379</v>
      </c>
      <c r="C2024">
        <v>200000</v>
      </c>
      <c r="D2024">
        <v>-140621</v>
      </c>
      <c r="E2024">
        <f>Table10[[#This Row],[gross]]-Table10[[#This Row],[budget]]</f>
        <v>-140621</v>
      </c>
    </row>
    <row r="2025" spans="1:5" x14ac:dyDescent="0.3">
      <c r="A2025" t="s">
        <v>4912</v>
      </c>
      <c r="B2025">
        <v>334041</v>
      </c>
      <c r="C2025">
        <v>500000</v>
      </c>
      <c r="D2025">
        <v>-165959</v>
      </c>
      <c r="E2025">
        <f>Table10[[#This Row],[gross]]-Table10[[#This Row],[budget]]</f>
        <v>-165959</v>
      </c>
    </row>
    <row r="2026" spans="1:5" x14ac:dyDescent="0.3">
      <c r="A2026" t="s">
        <v>3542</v>
      </c>
      <c r="B2026">
        <v>25809813</v>
      </c>
      <c r="C2026">
        <v>26000000</v>
      </c>
      <c r="D2026">
        <v>-190187</v>
      </c>
      <c r="E2026">
        <f>Table10[[#This Row],[gross]]-Table10[[#This Row],[budget]]</f>
        <v>-190187</v>
      </c>
    </row>
    <row r="2027" spans="1:5" x14ac:dyDescent="0.3">
      <c r="A2027" t="s">
        <v>4543</v>
      </c>
      <c r="B2027">
        <v>5199</v>
      </c>
      <c r="C2027">
        <v>200000</v>
      </c>
      <c r="D2027">
        <v>-194801</v>
      </c>
      <c r="E2027">
        <f>Table10[[#This Row],[gross]]-Table10[[#This Row],[budget]]</f>
        <v>-194801</v>
      </c>
    </row>
    <row r="2028" spans="1:5" x14ac:dyDescent="0.3">
      <c r="A2028" t="s">
        <v>5454</v>
      </c>
      <c r="B2028">
        <v>9801782</v>
      </c>
      <c r="C2028">
        <v>10000000</v>
      </c>
      <c r="D2028">
        <v>-198218</v>
      </c>
      <c r="E2028">
        <f>Table10[[#This Row],[gross]]-Table10[[#This Row],[budget]]</f>
        <v>-198218</v>
      </c>
    </row>
    <row r="2029" spans="1:5" x14ac:dyDescent="0.3">
      <c r="A2029" t="s">
        <v>1321</v>
      </c>
      <c r="B2029">
        <v>1111</v>
      </c>
      <c r="C2029">
        <v>200000</v>
      </c>
      <c r="D2029">
        <v>-198889</v>
      </c>
      <c r="E2029">
        <f>Table10[[#This Row],[gross]]-Table10[[#This Row],[budget]]</f>
        <v>-198889</v>
      </c>
    </row>
    <row r="2030" spans="1:5" x14ac:dyDescent="0.3">
      <c r="A2030" t="s">
        <v>7424</v>
      </c>
      <c r="B2030">
        <v>49494</v>
      </c>
      <c r="C2030">
        <v>250000</v>
      </c>
      <c r="D2030">
        <v>-200506</v>
      </c>
      <c r="E2030">
        <f>Table10[[#This Row],[gross]]-Table10[[#This Row],[budget]]</f>
        <v>-200506</v>
      </c>
    </row>
    <row r="2031" spans="1:5" x14ac:dyDescent="0.3">
      <c r="A2031" t="s">
        <v>2630</v>
      </c>
      <c r="B2031">
        <v>798341</v>
      </c>
      <c r="C2031">
        <v>1000000</v>
      </c>
      <c r="D2031">
        <v>-201659</v>
      </c>
      <c r="E2031">
        <f>Table10[[#This Row],[gross]]-Table10[[#This Row],[budget]]</f>
        <v>-201659</v>
      </c>
    </row>
    <row r="2032" spans="1:5" x14ac:dyDescent="0.3">
      <c r="A2032" t="s">
        <v>6013</v>
      </c>
      <c r="B2032">
        <v>295468</v>
      </c>
      <c r="C2032">
        <v>500000</v>
      </c>
      <c r="D2032">
        <v>-204532</v>
      </c>
      <c r="E2032">
        <f>Table10[[#This Row],[gross]]-Table10[[#This Row],[budget]]</f>
        <v>-204532</v>
      </c>
    </row>
    <row r="2033" spans="1:5" x14ac:dyDescent="0.3">
      <c r="A2033" t="s">
        <v>1095</v>
      </c>
      <c r="B2033">
        <v>1523883</v>
      </c>
      <c r="C2033">
        <v>1750211</v>
      </c>
      <c r="D2033">
        <v>-226328</v>
      </c>
      <c r="E2033">
        <f>Table10[[#This Row],[gross]]-Table10[[#This Row],[budget]]</f>
        <v>-226328</v>
      </c>
    </row>
    <row r="2034" spans="1:5" x14ac:dyDescent="0.3">
      <c r="A2034" t="s">
        <v>2633</v>
      </c>
      <c r="B2034">
        <v>1060591</v>
      </c>
      <c r="C2034">
        <v>1300000</v>
      </c>
      <c r="D2034">
        <v>-239409</v>
      </c>
      <c r="E2034">
        <f>Table10[[#This Row],[gross]]-Table10[[#This Row],[budget]]</f>
        <v>-239409</v>
      </c>
    </row>
    <row r="2035" spans="1:5" x14ac:dyDescent="0.3">
      <c r="A2035" t="s">
        <v>6876</v>
      </c>
      <c r="B2035">
        <v>243347</v>
      </c>
      <c r="C2035">
        <v>500000</v>
      </c>
      <c r="D2035">
        <v>-256653</v>
      </c>
      <c r="E2035">
        <f>Table10[[#This Row],[gross]]-Table10[[#This Row],[budget]]</f>
        <v>-256653</v>
      </c>
    </row>
    <row r="2036" spans="1:5" x14ac:dyDescent="0.3">
      <c r="A2036" t="s">
        <v>5249</v>
      </c>
      <c r="B2036">
        <v>237301</v>
      </c>
      <c r="C2036">
        <v>500000</v>
      </c>
      <c r="D2036">
        <v>-262699</v>
      </c>
      <c r="E2036">
        <f>Table10[[#This Row],[gross]]-Table10[[#This Row],[budget]]</f>
        <v>-262699</v>
      </c>
    </row>
    <row r="2037" spans="1:5" x14ac:dyDescent="0.3">
      <c r="A2037" t="s">
        <v>3545</v>
      </c>
      <c r="B2037">
        <v>126387</v>
      </c>
      <c r="C2037">
        <v>400000</v>
      </c>
      <c r="D2037">
        <v>-273613</v>
      </c>
      <c r="E2037">
        <f>Table10[[#This Row],[gross]]-Table10[[#This Row],[budget]]</f>
        <v>-273613</v>
      </c>
    </row>
    <row r="2038" spans="1:5" x14ac:dyDescent="0.3">
      <c r="A2038" t="s">
        <v>890</v>
      </c>
      <c r="B2038">
        <v>1221261</v>
      </c>
      <c r="C2038">
        <v>1500000</v>
      </c>
      <c r="D2038">
        <v>-278739</v>
      </c>
      <c r="E2038">
        <f>Table10[[#This Row],[gross]]-Table10[[#This Row],[budget]]</f>
        <v>-278739</v>
      </c>
    </row>
    <row r="2039" spans="1:5" x14ac:dyDescent="0.3">
      <c r="A2039" t="s">
        <v>7185</v>
      </c>
      <c r="B2039">
        <v>2468</v>
      </c>
      <c r="C2039">
        <v>300000</v>
      </c>
      <c r="D2039">
        <v>-297532</v>
      </c>
      <c r="E2039">
        <f>Table10[[#This Row],[gross]]-Table10[[#This Row],[budget]]</f>
        <v>-297532</v>
      </c>
    </row>
    <row r="2040" spans="1:5" x14ac:dyDescent="0.3">
      <c r="A2040" t="s">
        <v>7270</v>
      </c>
      <c r="B2040">
        <v>4700361</v>
      </c>
      <c r="C2040">
        <v>5000000</v>
      </c>
      <c r="D2040">
        <v>-299639</v>
      </c>
      <c r="E2040">
        <f>Table10[[#This Row],[gross]]-Table10[[#This Row],[budget]]</f>
        <v>-299639</v>
      </c>
    </row>
    <row r="2041" spans="1:5" x14ac:dyDescent="0.3">
      <c r="A2041" t="s">
        <v>5456</v>
      </c>
      <c r="B2041">
        <v>16684352</v>
      </c>
      <c r="C2041">
        <v>17000000</v>
      </c>
      <c r="D2041">
        <v>-315648</v>
      </c>
      <c r="E2041">
        <f>Table10[[#This Row],[gross]]-Table10[[#This Row],[budget]]</f>
        <v>-315648</v>
      </c>
    </row>
    <row r="2042" spans="1:5" x14ac:dyDescent="0.3">
      <c r="A2042" t="s">
        <v>3547</v>
      </c>
      <c r="B2042">
        <v>2961991</v>
      </c>
      <c r="C2042">
        <v>3300000</v>
      </c>
      <c r="D2042">
        <v>-338009</v>
      </c>
      <c r="E2042">
        <f>Table10[[#This Row],[gross]]-Table10[[#This Row],[budget]]</f>
        <v>-338009</v>
      </c>
    </row>
    <row r="2043" spans="1:5" x14ac:dyDescent="0.3">
      <c r="A2043" t="s">
        <v>1824</v>
      </c>
      <c r="B2043">
        <v>19661987</v>
      </c>
      <c r="C2043">
        <v>20000000</v>
      </c>
      <c r="D2043">
        <v>-338013</v>
      </c>
      <c r="E2043">
        <f>Table10[[#This Row],[gross]]-Table10[[#This Row],[budget]]</f>
        <v>-338013</v>
      </c>
    </row>
    <row r="2044" spans="1:5" x14ac:dyDescent="0.3">
      <c r="A2044" t="s">
        <v>4544</v>
      </c>
      <c r="B2044">
        <v>154077</v>
      </c>
      <c r="C2044">
        <v>500000</v>
      </c>
      <c r="D2044">
        <v>-345923</v>
      </c>
      <c r="E2044">
        <f>Table10[[#This Row],[gross]]-Table10[[#This Row],[budget]]</f>
        <v>-345923</v>
      </c>
    </row>
    <row r="2045" spans="1:5" x14ac:dyDescent="0.3">
      <c r="A2045" t="s">
        <v>4186</v>
      </c>
      <c r="B2045">
        <v>145540</v>
      </c>
      <c r="C2045">
        <v>500000</v>
      </c>
      <c r="D2045">
        <v>-354460</v>
      </c>
      <c r="E2045">
        <f>Table10[[#This Row],[gross]]-Table10[[#This Row],[budget]]</f>
        <v>-354460</v>
      </c>
    </row>
    <row r="2046" spans="1:5" x14ac:dyDescent="0.3">
      <c r="A2046" t="s">
        <v>3549</v>
      </c>
      <c r="B2046">
        <v>13640000</v>
      </c>
      <c r="C2046">
        <v>14000000</v>
      </c>
      <c r="D2046">
        <v>-360000</v>
      </c>
      <c r="E2046">
        <f>Table10[[#This Row],[gross]]-Table10[[#This Row],[budget]]</f>
        <v>-360000</v>
      </c>
    </row>
    <row r="2047" spans="1:5" x14ac:dyDescent="0.3">
      <c r="A2047" t="s">
        <v>5653</v>
      </c>
      <c r="B2047">
        <v>6601079</v>
      </c>
      <c r="C2047">
        <v>7000000</v>
      </c>
      <c r="D2047">
        <v>-398921</v>
      </c>
      <c r="E2047">
        <f>Table10[[#This Row],[gross]]-Table10[[#This Row],[budget]]</f>
        <v>-398921</v>
      </c>
    </row>
    <row r="2048" spans="1:5" x14ac:dyDescent="0.3">
      <c r="A2048" t="s">
        <v>6317</v>
      </c>
      <c r="B2048">
        <v>98017</v>
      </c>
      <c r="C2048">
        <v>500000</v>
      </c>
      <c r="D2048">
        <v>-401983</v>
      </c>
      <c r="E2048">
        <f>Table10[[#This Row],[gross]]-Table10[[#This Row],[budget]]</f>
        <v>-401983</v>
      </c>
    </row>
    <row r="2049" spans="1:5" x14ac:dyDescent="0.3">
      <c r="A2049" t="s">
        <v>5654</v>
      </c>
      <c r="B2049">
        <v>582024</v>
      </c>
      <c r="C2049">
        <v>1000000</v>
      </c>
      <c r="D2049">
        <v>-417976</v>
      </c>
      <c r="E2049">
        <f>Table10[[#This Row],[gross]]-Table10[[#This Row],[budget]]</f>
        <v>-417976</v>
      </c>
    </row>
    <row r="2050" spans="1:5" x14ac:dyDescent="0.3">
      <c r="A2050" t="s">
        <v>2045</v>
      </c>
      <c r="B2050">
        <v>8579684</v>
      </c>
      <c r="C2050">
        <v>9000000</v>
      </c>
      <c r="D2050">
        <v>-420316</v>
      </c>
      <c r="E2050">
        <f>Table10[[#This Row],[gross]]-Table10[[#This Row],[budget]]</f>
        <v>-420316</v>
      </c>
    </row>
    <row r="2051" spans="1:5" x14ac:dyDescent="0.3">
      <c r="A2051" t="s">
        <v>6563</v>
      </c>
      <c r="B2051">
        <v>171988</v>
      </c>
      <c r="C2051">
        <v>600000</v>
      </c>
      <c r="D2051">
        <v>-428012</v>
      </c>
      <c r="E2051">
        <f>Table10[[#This Row],[gross]]-Table10[[#This Row],[budget]]</f>
        <v>-428012</v>
      </c>
    </row>
    <row r="2052" spans="1:5" x14ac:dyDescent="0.3">
      <c r="A2052" t="s">
        <v>6777</v>
      </c>
      <c r="B2052">
        <v>3071947</v>
      </c>
      <c r="C2052">
        <v>3500000</v>
      </c>
      <c r="D2052">
        <v>-428053</v>
      </c>
      <c r="E2052">
        <f>Table10[[#This Row],[gross]]-Table10[[#This Row],[budget]]</f>
        <v>-428053</v>
      </c>
    </row>
    <row r="2053" spans="1:5" x14ac:dyDescent="0.3">
      <c r="A2053" t="s">
        <v>5656</v>
      </c>
      <c r="B2053">
        <v>52850</v>
      </c>
      <c r="C2053">
        <v>500000</v>
      </c>
      <c r="D2053">
        <v>-447150</v>
      </c>
      <c r="E2053">
        <f>Table10[[#This Row],[gross]]-Table10[[#This Row],[budget]]</f>
        <v>-447150</v>
      </c>
    </row>
    <row r="2054" spans="1:5" x14ac:dyDescent="0.3">
      <c r="A2054" t="s">
        <v>3852</v>
      </c>
      <c r="B2054">
        <v>48430</v>
      </c>
      <c r="C2054">
        <v>500000</v>
      </c>
      <c r="D2054">
        <v>-451570</v>
      </c>
      <c r="E2054">
        <f>Table10[[#This Row],[gross]]-Table10[[#This Row],[budget]]</f>
        <v>-451570</v>
      </c>
    </row>
    <row r="2055" spans="1:5" x14ac:dyDescent="0.3">
      <c r="A2055" t="s">
        <v>5457</v>
      </c>
      <c r="B2055">
        <v>41543207</v>
      </c>
      <c r="C2055">
        <v>42000000</v>
      </c>
      <c r="D2055">
        <v>-456793</v>
      </c>
      <c r="E2055">
        <f>Table10[[#This Row],[gross]]-Table10[[#This Row],[budget]]</f>
        <v>-456793</v>
      </c>
    </row>
    <row r="2056" spans="1:5" x14ac:dyDescent="0.3">
      <c r="A2056" t="s">
        <v>2047</v>
      </c>
      <c r="B2056">
        <v>32645</v>
      </c>
      <c r="C2056">
        <v>500000</v>
      </c>
      <c r="D2056">
        <v>-467355</v>
      </c>
      <c r="E2056">
        <f>Table10[[#This Row],[gross]]-Table10[[#This Row],[budget]]</f>
        <v>-467355</v>
      </c>
    </row>
    <row r="2057" spans="1:5" x14ac:dyDescent="0.3">
      <c r="A2057" t="s">
        <v>6440</v>
      </c>
      <c r="B2057">
        <v>31937</v>
      </c>
      <c r="C2057">
        <v>500000</v>
      </c>
      <c r="D2057">
        <v>-468063</v>
      </c>
      <c r="E2057">
        <f>Table10[[#This Row],[gross]]-Table10[[#This Row],[budget]]</f>
        <v>-468063</v>
      </c>
    </row>
    <row r="2058" spans="1:5" x14ac:dyDescent="0.3">
      <c r="A2058" t="s">
        <v>2929</v>
      </c>
      <c r="B2058">
        <v>34531832</v>
      </c>
      <c r="C2058">
        <v>35000000</v>
      </c>
      <c r="D2058">
        <v>-468168</v>
      </c>
      <c r="E2058">
        <f>Table10[[#This Row],[gross]]-Table10[[#This Row],[budget]]</f>
        <v>-468168</v>
      </c>
    </row>
    <row r="2059" spans="1:5" x14ac:dyDescent="0.3">
      <c r="A2059" t="s">
        <v>5458</v>
      </c>
      <c r="B2059">
        <v>26297</v>
      </c>
      <c r="C2059">
        <v>500000</v>
      </c>
      <c r="D2059">
        <v>-473703</v>
      </c>
      <c r="E2059">
        <f>Table10[[#This Row],[gross]]-Table10[[#This Row],[budget]]</f>
        <v>-473703</v>
      </c>
    </row>
    <row r="2060" spans="1:5" x14ac:dyDescent="0.3">
      <c r="A2060" t="s">
        <v>5659</v>
      </c>
      <c r="B2060">
        <v>23000</v>
      </c>
      <c r="C2060">
        <v>500000</v>
      </c>
      <c r="D2060">
        <v>-477000</v>
      </c>
      <c r="E2060">
        <f>Table10[[#This Row],[gross]]-Table10[[#This Row],[budget]]</f>
        <v>-477000</v>
      </c>
    </row>
    <row r="2061" spans="1:5" x14ac:dyDescent="0.3">
      <c r="A2061" t="s">
        <v>5252</v>
      </c>
      <c r="B2061">
        <v>1420578</v>
      </c>
      <c r="C2061">
        <v>1900000</v>
      </c>
      <c r="D2061">
        <v>-479422</v>
      </c>
      <c r="E2061">
        <f>Table10[[#This Row],[gross]]-Table10[[#This Row],[budget]]</f>
        <v>-479422</v>
      </c>
    </row>
    <row r="2062" spans="1:5" x14ac:dyDescent="0.3">
      <c r="A2062" t="s">
        <v>5865</v>
      </c>
      <c r="B2062">
        <v>13134</v>
      </c>
      <c r="C2062">
        <v>500000</v>
      </c>
      <c r="D2062">
        <v>-486866</v>
      </c>
      <c r="E2062">
        <f>Table10[[#This Row],[gross]]-Table10[[#This Row],[budget]]</f>
        <v>-486866</v>
      </c>
    </row>
    <row r="2063" spans="1:5" x14ac:dyDescent="0.3">
      <c r="A2063" t="s">
        <v>7026</v>
      </c>
      <c r="B2063">
        <v>34507079</v>
      </c>
      <c r="C2063">
        <v>35000000</v>
      </c>
      <c r="D2063">
        <v>-492921</v>
      </c>
      <c r="E2063">
        <f>Table10[[#This Row],[gross]]-Table10[[#This Row],[budget]]</f>
        <v>-492921</v>
      </c>
    </row>
    <row r="2064" spans="1:5" x14ac:dyDescent="0.3">
      <c r="A2064" t="s">
        <v>7271</v>
      </c>
      <c r="B2064">
        <v>1332</v>
      </c>
      <c r="C2064">
        <v>500000</v>
      </c>
      <c r="D2064">
        <v>-498668</v>
      </c>
      <c r="E2064">
        <f>Table10[[#This Row],[gross]]-Table10[[#This Row],[budget]]</f>
        <v>-498668</v>
      </c>
    </row>
    <row r="2065" spans="1:5" x14ac:dyDescent="0.3">
      <c r="A2065" t="s">
        <v>3230</v>
      </c>
      <c r="B2065">
        <v>15500000</v>
      </c>
      <c r="C2065">
        <v>16000000</v>
      </c>
      <c r="D2065">
        <v>-500000</v>
      </c>
      <c r="E2065">
        <f>Table10[[#This Row],[gross]]-Table10[[#This Row],[budget]]</f>
        <v>-500000</v>
      </c>
    </row>
    <row r="2066" spans="1:5" x14ac:dyDescent="0.3">
      <c r="A2066" t="s">
        <v>1825</v>
      </c>
      <c r="B2066">
        <v>31493782</v>
      </c>
      <c r="C2066">
        <v>32000000</v>
      </c>
      <c r="D2066">
        <v>-506218</v>
      </c>
      <c r="E2066">
        <f>Table10[[#This Row],[gross]]-Table10[[#This Row],[budget]]</f>
        <v>-506218</v>
      </c>
    </row>
    <row r="2067" spans="1:5" x14ac:dyDescent="0.3">
      <c r="A2067" t="s">
        <v>446</v>
      </c>
      <c r="B2067">
        <v>484221</v>
      </c>
      <c r="C2067">
        <v>1000000</v>
      </c>
      <c r="D2067">
        <v>-515779</v>
      </c>
      <c r="E2067">
        <f>Table10[[#This Row],[gross]]-Table10[[#This Row],[budget]]</f>
        <v>-515779</v>
      </c>
    </row>
    <row r="2068" spans="1:5" x14ac:dyDescent="0.3">
      <c r="A2068" t="s">
        <v>5254</v>
      </c>
      <c r="B2068">
        <v>381186</v>
      </c>
      <c r="C2068">
        <v>900000</v>
      </c>
      <c r="D2068">
        <v>-518814</v>
      </c>
      <c r="E2068">
        <f>Table10[[#This Row],[gross]]-Table10[[#This Row],[budget]]</f>
        <v>-518814</v>
      </c>
    </row>
    <row r="2069" spans="1:5" x14ac:dyDescent="0.3">
      <c r="A2069" t="s">
        <v>3551</v>
      </c>
      <c r="B2069">
        <v>1477002</v>
      </c>
      <c r="C2069">
        <v>2000000</v>
      </c>
      <c r="D2069">
        <v>-522998</v>
      </c>
      <c r="E2069">
        <f>Table10[[#This Row],[gross]]-Table10[[#This Row],[budget]]</f>
        <v>-522998</v>
      </c>
    </row>
    <row r="2070" spans="1:5" x14ac:dyDescent="0.3">
      <c r="A2070" t="s">
        <v>1325</v>
      </c>
      <c r="B2070">
        <v>9473382</v>
      </c>
      <c r="C2070">
        <v>10000000</v>
      </c>
      <c r="D2070">
        <v>-526618</v>
      </c>
      <c r="E2070">
        <f>Table10[[#This Row],[gross]]-Table10[[#This Row],[budget]]</f>
        <v>-526618</v>
      </c>
    </row>
    <row r="2071" spans="1:5" x14ac:dyDescent="0.3">
      <c r="A2071" t="s">
        <v>2311</v>
      </c>
      <c r="B2071">
        <v>3468572</v>
      </c>
      <c r="C2071">
        <v>4000000</v>
      </c>
      <c r="D2071">
        <v>-531428</v>
      </c>
      <c r="E2071">
        <f>Table10[[#This Row],[gross]]-Table10[[#This Row],[budget]]</f>
        <v>-531428</v>
      </c>
    </row>
    <row r="2072" spans="1:5" x14ac:dyDescent="0.3">
      <c r="A2072" t="s">
        <v>3232</v>
      </c>
      <c r="B2072">
        <v>464655</v>
      </c>
      <c r="C2072">
        <v>1000000</v>
      </c>
      <c r="D2072">
        <v>-535345</v>
      </c>
      <c r="E2072">
        <f>Table10[[#This Row],[gross]]-Table10[[#This Row],[budget]]</f>
        <v>-535345</v>
      </c>
    </row>
    <row r="2073" spans="1:5" x14ac:dyDescent="0.3">
      <c r="A2073" t="s">
        <v>4188</v>
      </c>
      <c r="B2073">
        <v>464126</v>
      </c>
      <c r="C2073">
        <v>1000000</v>
      </c>
      <c r="D2073">
        <v>-535874</v>
      </c>
      <c r="E2073">
        <f>Table10[[#This Row],[gross]]-Table10[[#This Row],[budget]]</f>
        <v>-535874</v>
      </c>
    </row>
    <row r="2074" spans="1:5" x14ac:dyDescent="0.3">
      <c r="A2074" t="s">
        <v>6564</v>
      </c>
      <c r="B2074">
        <v>15427192</v>
      </c>
      <c r="C2074">
        <v>16000000</v>
      </c>
      <c r="D2074">
        <v>-572808</v>
      </c>
      <c r="E2074">
        <f>Table10[[#This Row],[gross]]-Table10[[#This Row],[budget]]</f>
        <v>-572808</v>
      </c>
    </row>
    <row r="2075" spans="1:5" x14ac:dyDescent="0.3">
      <c r="A2075" t="s">
        <v>4545</v>
      </c>
      <c r="B2075">
        <v>13493</v>
      </c>
      <c r="C2075">
        <v>600000</v>
      </c>
      <c r="D2075">
        <v>-586507</v>
      </c>
      <c r="E2075">
        <f>Table10[[#This Row],[gross]]-Table10[[#This Row],[budget]]</f>
        <v>-586507</v>
      </c>
    </row>
    <row r="2076" spans="1:5" x14ac:dyDescent="0.3">
      <c r="A2076" t="s">
        <v>3554</v>
      </c>
      <c r="B2076">
        <v>396035</v>
      </c>
      <c r="C2076">
        <v>1000000</v>
      </c>
      <c r="D2076">
        <v>-603965</v>
      </c>
      <c r="E2076">
        <f>Table10[[#This Row],[gross]]-Table10[[#This Row],[budget]]</f>
        <v>-603965</v>
      </c>
    </row>
    <row r="2077" spans="1:5" x14ac:dyDescent="0.3">
      <c r="A2077" t="s">
        <v>2635</v>
      </c>
      <c r="B2077">
        <v>695229</v>
      </c>
      <c r="C2077">
        <v>1300000</v>
      </c>
      <c r="D2077">
        <v>-604771</v>
      </c>
      <c r="E2077">
        <f>Table10[[#This Row],[gross]]-Table10[[#This Row],[budget]]</f>
        <v>-604771</v>
      </c>
    </row>
    <row r="2078" spans="1:5" x14ac:dyDescent="0.3">
      <c r="A2078" t="s">
        <v>6015</v>
      </c>
      <c r="B2078">
        <v>594904</v>
      </c>
      <c r="C2078">
        <v>1200000</v>
      </c>
      <c r="D2078">
        <v>-605096</v>
      </c>
      <c r="E2078">
        <f>Table10[[#This Row],[gross]]-Table10[[#This Row],[budget]]</f>
        <v>-605096</v>
      </c>
    </row>
    <row r="2079" spans="1:5" x14ac:dyDescent="0.3">
      <c r="A2079" t="s">
        <v>2932</v>
      </c>
      <c r="B2079">
        <v>104374107</v>
      </c>
      <c r="C2079">
        <v>105000000</v>
      </c>
      <c r="D2079">
        <v>-625893</v>
      </c>
      <c r="E2079">
        <f>Table10[[#This Row],[gross]]-Table10[[#This Row],[budget]]</f>
        <v>-625893</v>
      </c>
    </row>
    <row r="2080" spans="1:5" x14ac:dyDescent="0.3">
      <c r="A2080" t="s">
        <v>4914</v>
      </c>
      <c r="B2080">
        <v>18469</v>
      </c>
      <c r="C2080">
        <v>650000</v>
      </c>
      <c r="D2080">
        <v>-631531</v>
      </c>
      <c r="E2080">
        <f>Table10[[#This Row],[gross]]-Table10[[#This Row],[budget]]</f>
        <v>-631531</v>
      </c>
    </row>
    <row r="2081" spans="1:5" x14ac:dyDescent="0.3">
      <c r="A2081" t="s">
        <v>6681</v>
      </c>
      <c r="B2081">
        <v>79363785</v>
      </c>
      <c r="C2081">
        <v>80000000</v>
      </c>
      <c r="D2081">
        <v>-636215</v>
      </c>
      <c r="E2081">
        <f>Table10[[#This Row],[gross]]-Table10[[#This Row],[budget]]</f>
        <v>-636215</v>
      </c>
    </row>
    <row r="2082" spans="1:5" x14ac:dyDescent="0.3">
      <c r="A2082" t="s">
        <v>6681</v>
      </c>
      <c r="B2082">
        <v>79363785</v>
      </c>
      <c r="C2082">
        <v>80000000</v>
      </c>
      <c r="D2082">
        <v>-636215</v>
      </c>
      <c r="E2082">
        <f>Table10[[#This Row],[gross]]-Table10[[#This Row],[budget]]</f>
        <v>-636215</v>
      </c>
    </row>
    <row r="2083" spans="1:5" x14ac:dyDescent="0.3">
      <c r="A2083" t="s">
        <v>2313</v>
      </c>
      <c r="B2083">
        <v>5359774</v>
      </c>
      <c r="C2083">
        <v>6000000</v>
      </c>
      <c r="D2083">
        <v>-640226</v>
      </c>
      <c r="E2083">
        <f>Table10[[#This Row],[gross]]-Table10[[#This Row],[budget]]</f>
        <v>-640226</v>
      </c>
    </row>
    <row r="2084" spans="1:5" x14ac:dyDescent="0.3">
      <c r="A2084" t="s">
        <v>5460</v>
      </c>
      <c r="B2084">
        <v>2848578</v>
      </c>
      <c r="C2084">
        <v>3500000</v>
      </c>
      <c r="D2084">
        <v>-651422</v>
      </c>
      <c r="E2084">
        <f>Table10[[#This Row],[gross]]-Table10[[#This Row],[budget]]</f>
        <v>-651422</v>
      </c>
    </row>
    <row r="2085" spans="1:5" x14ac:dyDescent="0.3">
      <c r="A2085" t="s">
        <v>4917</v>
      </c>
      <c r="B2085">
        <v>144583</v>
      </c>
      <c r="C2085">
        <v>800000</v>
      </c>
      <c r="D2085">
        <v>-655417</v>
      </c>
      <c r="E2085">
        <f>Table10[[#This Row],[gross]]-Table10[[#This Row],[budget]]</f>
        <v>-655417</v>
      </c>
    </row>
    <row r="2086" spans="1:5" x14ac:dyDescent="0.3">
      <c r="A2086" t="s">
        <v>6682</v>
      </c>
      <c r="B2086">
        <v>77501</v>
      </c>
      <c r="C2086">
        <v>750000</v>
      </c>
      <c r="D2086">
        <v>-672499</v>
      </c>
      <c r="E2086">
        <f>Table10[[#This Row],[gross]]-Table10[[#This Row],[budget]]</f>
        <v>-672499</v>
      </c>
    </row>
    <row r="2087" spans="1:5" x14ac:dyDescent="0.3">
      <c r="A2087" t="s">
        <v>1827</v>
      </c>
      <c r="B2087">
        <v>16311763</v>
      </c>
      <c r="C2087">
        <v>17000000</v>
      </c>
      <c r="D2087">
        <v>-688237</v>
      </c>
      <c r="E2087">
        <f>Table10[[#This Row],[gross]]-Table10[[#This Row],[budget]]</f>
        <v>-688237</v>
      </c>
    </row>
    <row r="2088" spans="1:5" x14ac:dyDescent="0.3">
      <c r="A2088" t="s">
        <v>4918</v>
      </c>
      <c r="B2088">
        <v>609042</v>
      </c>
      <c r="C2088">
        <v>1300000</v>
      </c>
      <c r="D2088">
        <v>-690958</v>
      </c>
      <c r="E2088">
        <f>Table10[[#This Row],[gross]]-Table10[[#This Row],[budget]]</f>
        <v>-690958</v>
      </c>
    </row>
    <row r="2089" spans="1:5" x14ac:dyDescent="0.3">
      <c r="A2089" t="s">
        <v>1328</v>
      </c>
      <c r="B2089">
        <v>4306697</v>
      </c>
      <c r="C2089">
        <v>5000000</v>
      </c>
      <c r="D2089">
        <v>-693303</v>
      </c>
      <c r="E2089">
        <f>Table10[[#This Row],[gross]]-Table10[[#This Row],[budget]]</f>
        <v>-693303</v>
      </c>
    </row>
    <row r="2090" spans="1:5" x14ac:dyDescent="0.3">
      <c r="A2090" t="s">
        <v>5660</v>
      </c>
      <c r="B2090">
        <v>84303558</v>
      </c>
      <c r="C2090">
        <v>85000000</v>
      </c>
      <c r="D2090">
        <v>-696442</v>
      </c>
      <c r="E2090">
        <f>Table10[[#This Row],[gross]]-Table10[[#This Row],[budget]]</f>
        <v>-696442</v>
      </c>
    </row>
    <row r="2091" spans="1:5" x14ac:dyDescent="0.3">
      <c r="A2091" t="s">
        <v>2050</v>
      </c>
      <c r="B2091">
        <v>3798532</v>
      </c>
      <c r="C2091">
        <v>4500000</v>
      </c>
      <c r="D2091">
        <v>-701468</v>
      </c>
      <c r="E2091">
        <f>Table10[[#This Row],[gross]]-Table10[[#This Row],[budget]]</f>
        <v>-701468</v>
      </c>
    </row>
    <row r="2092" spans="1:5" x14ac:dyDescent="0.3">
      <c r="A2092" t="s">
        <v>4548</v>
      </c>
      <c r="B2092">
        <v>47329</v>
      </c>
      <c r="C2092">
        <v>750000</v>
      </c>
      <c r="D2092">
        <v>-702671</v>
      </c>
      <c r="E2092">
        <f>Table10[[#This Row],[gross]]-Table10[[#This Row],[budget]]</f>
        <v>-702671</v>
      </c>
    </row>
    <row r="2093" spans="1:5" x14ac:dyDescent="0.3">
      <c r="A2093" t="s">
        <v>3854</v>
      </c>
      <c r="B2093">
        <v>992238</v>
      </c>
      <c r="C2093">
        <v>1700000</v>
      </c>
      <c r="D2093">
        <v>-707762</v>
      </c>
      <c r="E2093">
        <f>Table10[[#This Row],[gross]]-Table10[[#This Row],[budget]]</f>
        <v>-707762</v>
      </c>
    </row>
    <row r="2094" spans="1:5" x14ac:dyDescent="0.3">
      <c r="A2094" t="s">
        <v>1603</v>
      </c>
      <c r="B2094">
        <v>287761</v>
      </c>
      <c r="C2094">
        <v>1000000</v>
      </c>
      <c r="D2094">
        <v>-712239</v>
      </c>
      <c r="E2094">
        <f>Table10[[#This Row],[gross]]-Table10[[#This Row],[budget]]</f>
        <v>-712239</v>
      </c>
    </row>
    <row r="2095" spans="1:5" x14ac:dyDescent="0.3">
      <c r="A2095" t="s">
        <v>748</v>
      </c>
      <c r="B2095">
        <v>12281500</v>
      </c>
      <c r="C2095">
        <v>13000000</v>
      </c>
      <c r="D2095">
        <v>-718500</v>
      </c>
      <c r="E2095">
        <f>Table10[[#This Row],[gross]]-Table10[[#This Row],[budget]]</f>
        <v>-718500</v>
      </c>
    </row>
    <row r="2096" spans="1:5" x14ac:dyDescent="0.3">
      <c r="A2096" t="s">
        <v>5867</v>
      </c>
      <c r="B2096">
        <v>279282</v>
      </c>
      <c r="C2096">
        <v>1000000</v>
      </c>
      <c r="D2096">
        <v>-720718</v>
      </c>
      <c r="E2096">
        <f>Table10[[#This Row],[gross]]-Table10[[#This Row],[budget]]</f>
        <v>-720718</v>
      </c>
    </row>
    <row r="2097" spans="1:5" x14ac:dyDescent="0.3">
      <c r="A2097" t="s">
        <v>1331</v>
      </c>
      <c r="B2097">
        <v>274661</v>
      </c>
      <c r="C2097">
        <v>1000000</v>
      </c>
      <c r="D2097">
        <v>-725339</v>
      </c>
      <c r="E2097">
        <f>Table10[[#This Row],[gross]]-Table10[[#This Row],[budget]]</f>
        <v>-725339</v>
      </c>
    </row>
    <row r="2098" spans="1:5" x14ac:dyDescent="0.3">
      <c r="A2098" t="s">
        <v>1333</v>
      </c>
      <c r="B2098">
        <v>4063859</v>
      </c>
      <c r="C2098">
        <v>4800000</v>
      </c>
      <c r="D2098">
        <v>-736141</v>
      </c>
      <c r="E2098">
        <f>Table10[[#This Row],[gross]]-Table10[[#This Row],[budget]]</f>
        <v>-736141</v>
      </c>
    </row>
    <row r="2099" spans="1:5" x14ac:dyDescent="0.3">
      <c r="A2099" t="s">
        <v>2935</v>
      </c>
      <c r="B2099">
        <v>2956000</v>
      </c>
      <c r="C2099">
        <v>3700000</v>
      </c>
      <c r="D2099">
        <v>-744000</v>
      </c>
      <c r="E2099">
        <f>Table10[[#This Row],[gross]]-Table10[[#This Row],[budget]]</f>
        <v>-744000</v>
      </c>
    </row>
    <row r="2100" spans="1:5" x14ac:dyDescent="0.3">
      <c r="A2100" t="s">
        <v>4920</v>
      </c>
      <c r="B2100">
        <v>41252428</v>
      </c>
      <c r="C2100">
        <v>42000000</v>
      </c>
      <c r="D2100">
        <v>-747572</v>
      </c>
      <c r="E2100">
        <f>Table10[[#This Row],[gross]]-Table10[[#This Row],[budget]]</f>
        <v>-747572</v>
      </c>
    </row>
    <row r="2101" spans="1:5" x14ac:dyDescent="0.3">
      <c r="A2101" t="s">
        <v>7292</v>
      </c>
      <c r="B2101">
        <v>14249005</v>
      </c>
      <c r="C2101">
        <v>15000000</v>
      </c>
      <c r="D2101">
        <v>-750995</v>
      </c>
      <c r="E2101">
        <f>Table10[[#This Row],[gross]]-Table10[[#This Row],[budget]]</f>
        <v>-750995</v>
      </c>
    </row>
    <row r="2102" spans="1:5" x14ac:dyDescent="0.3">
      <c r="A2102" t="s">
        <v>5257</v>
      </c>
      <c r="B2102">
        <v>41709</v>
      </c>
      <c r="C2102">
        <v>800000</v>
      </c>
      <c r="D2102">
        <v>-758291</v>
      </c>
      <c r="E2102">
        <f>Table10[[#This Row],[gross]]-Table10[[#This Row],[budget]]</f>
        <v>-758291</v>
      </c>
    </row>
    <row r="2103" spans="1:5" x14ac:dyDescent="0.3">
      <c r="A2103" t="s">
        <v>4922</v>
      </c>
      <c r="B2103">
        <v>23225911</v>
      </c>
      <c r="C2103">
        <v>24000000</v>
      </c>
      <c r="D2103">
        <v>-774089</v>
      </c>
      <c r="E2103">
        <f>Table10[[#This Row],[gross]]-Table10[[#This Row],[budget]]</f>
        <v>-774089</v>
      </c>
    </row>
    <row r="2104" spans="1:5" x14ac:dyDescent="0.3">
      <c r="A2104" t="s">
        <v>4551</v>
      </c>
      <c r="B2104">
        <v>2223990</v>
      </c>
      <c r="C2104">
        <v>3000000</v>
      </c>
      <c r="D2104">
        <v>-776010</v>
      </c>
      <c r="E2104">
        <f>Table10[[#This Row],[gross]]-Table10[[#This Row],[budget]]</f>
        <v>-776010</v>
      </c>
    </row>
    <row r="2105" spans="1:5" x14ac:dyDescent="0.3">
      <c r="A2105" t="s">
        <v>2936</v>
      </c>
      <c r="B2105">
        <v>10214647</v>
      </c>
      <c r="C2105">
        <v>11000000</v>
      </c>
      <c r="D2105">
        <v>-785353</v>
      </c>
      <c r="E2105">
        <f>Table10[[#This Row],[gross]]-Table10[[#This Row],[budget]]</f>
        <v>-785353</v>
      </c>
    </row>
    <row r="2106" spans="1:5" x14ac:dyDescent="0.3">
      <c r="A2106" t="s">
        <v>4191</v>
      </c>
      <c r="B2106">
        <v>712294</v>
      </c>
      <c r="C2106">
        <v>1500000</v>
      </c>
      <c r="D2106">
        <v>-787706</v>
      </c>
      <c r="E2106">
        <f>Table10[[#This Row],[gross]]-Table10[[#This Row],[budget]]</f>
        <v>-787706</v>
      </c>
    </row>
    <row r="2107" spans="1:5" x14ac:dyDescent="0.3">
      <c r="A2107" t="s">
        <v>155</v>
      </c>
      <c r="B2107">
        <v>6712241</v>
      </c>
      <c r="C2107">
        <v>7500000</v>
      </c>
      <c r="D2107">
        <v>-787759</v>
      </c>
      <c r="E2107">
        <f>Table10[[#This Row],[gross]]-Table10[[#This Row],[budget]]</f>
        <v>-787759</v>
      </c>
    </row>
    <row r="2108" spans="1:5" x14ac:dyDescent="0.3">
      <c r="A2108" t="s">
        <v>2052</v>
      </c>
      <c r="B2108">
        <v>6200756</v>
      </c>
      <c r="C2108">
        <v>7000000</v>
      </c>
      <c r="D2108">
        <v>-799244</v>
      </c>
      <c r="E2108">
        <f>Table10[[#This Row],[gross]]-Table10[[#This Row],[budget]]</f>
        <v>-799244</v>
      </c>
    </row>
    <row r="2109" spans="1:5" x14ac:dyDescent="0.3">
      <c r="A2109" t="s">
        <v>5259</v>
      </c>
      <c r="B2109">
        <v>100659</v>
      </c>
      <c r="C2109">
        <v>900000</v>
      </c>
      <c r="D2109">
        <v>-799341</v>
      </c>
      <c r="E2109">
        <f>Table10[[#This Row],[gross]]-Table10[[#This Row],[budget]]</f>
        <v>-799341</v>
      </c>
    </row>
    <row r="2110" spans="1:5" x14ac:dyDescent="0.3">
      <c r="A2110" t="s">
        <v>2937</v>
      </c>
      <c r="B2110">
        <v>258113</v>
      </c>
      <c r="C2110">
        <v>1066167</v>
      </c>
      <c r="D2110">
        <v>-808054</v>
      </c>
      <c r="E2110">
        <f>Table10[[#This Row],[gross]]-Table10[[#This Row],[budget]]</f>
        <v>-808054</v>
      </c>
    </row>
    <row r="2111" spans="1:5" x14ac:dyDescent="0.3">
      <c r="A2111" t="s">
        <v>6567</v>
      </c>
      <c r="B2111">
        <v>15278</v>
      </c>
      <c r="C2111">
        <v>825000</v>
      </c>
      <c r="D2111">
        <v>-809722</v>
      </c>
      <c r="E2111">
        <f>Table10[[#This Row],[gross]]-Table10[[#This Row],[budget]]</f>
        <v>-809722</v>
      </c>
    </row>
    <row r="2112" spans="1:5" x14ac:dyDescent="0.3">
      <c r="A2112" t="s">
        <v>271</v>
      </c>
      <c r="B2112">
        <v>2181290</v>
      </c>
      <c r="C2112">
        <v>3000000</v>
      </c>
      <c r="D2112">
        <v>-818710</v>
      </c>
      <c r="E2112">
        <f>Table10[[#This Row],[gross]]-Table10[[#This Row],[budget]]</f>
        <v>-818710</v>
      </c>
    </row>
    <row r="2113" spans="1:5" x14ac:dyDescent="0.3">
      <c r="A2113" t="s">
        <v>4194</v>
      </c>
      <c r="B2113">
        <v>17174870</v>
      </c>
      <c r="C2113">
        <v>18000000</v>
      </c>
      <c r="D2113">
        <v>-825130</v>
      </c>
      <c r="E2113">
        <f>Table10[[#This Row],[gross]]-Table10[[#This Row],[budget]]</f>
        <v>-825130</v>
      </c>
    </row>
    <row r="2114" spans="1:5" x14ac:dyDescent="0.3">
      <c r="A2114" t="s">
        <v>1336</v>
      </c>
      <c r="B2114">
        <v>6173485</v>
      </c>
      <c r="C2114">
        <v>7000000</v>
      </c>
      <c r="D2114">
        <v>-826515</v>
      </c>
      <c r="E2114">
        <f>Table10[[#This Row],[gross]]-Table10[[#This Row],[budget]]</f>
        <v>-826515</v>
      </c>
    </row>
    <row r="2115" spans="1:5" x14ac:dyDescent="0.3">
      <c r="A2115" t="s">
        <v>2315</v>
      </c>
      <c r="B2115">
        <v>144431</v>
      </c>
      <c r="C2115">
        <v>1000000</v>
      </c>
      <c r="D2115">
        <v>-855569</v>
      </c>
      <c r="E2115">
        <f>Table10[[#This Row],[gross]]-Table10[[#This Row],[budget]]</f>
        <v>-855569</v>
      </c>
    </row>
    <row r="2116" spans="1:5" x14ac:dyDescent="0.3">
      <c r="A2116" t="s">
        <v>597</v>
      </c>
      <c r="B2116">
        <v>1134049</v>
      </c>
      <c r="C2116">
        <v>2000000</v>
      </c>
      <c r="D2116">
        <v>-865951</v>
      </c>
      <c r="E2116">
        <f>Table10[[#This Row],[gross]]-Table10[[#This Row],[budget]]</f>
        <v>-865951</v>
      </c>
    </row>
    <row r="2117" spans="1:5" x14ac:dyDescent="0.3">
      <c r="A2117" t="s">
        <v>6966</v>
      </c>
      <c r="B2117">
        <v>18378</v>
      </c>
      <c r="C2117">
        <v>900000</v>
      </c>
      <c r="D2117">
        <v>-881622</v>
      </c>
      <c r="E2117">
        <f>Table10[[#This Row],[gross]]-Table10[[#This Row],[budget]]</f>
        <v>-881622</v>
      </c>
    </row>
    <row r="2118" spans="1:5" x14ac:dyDescent="0.3">
      <c r="A2118" t="s">
        <v>276</v>
      </c>
      <c r="B2118">
        <v>3609278</v>
      </c>
      <c r="C2118">
        <v>4500000</v>
      </c>
      <c r="D2118">
        <v>-890722</v>
      </c>
      <c r="E2118">
        <f>Table10[[#This Row],[gross]]-Table10[[#This Row],[budget]]</f>
        <v>-890722</v>
      </c>
    </row>
    <row r="2119" spans="1:5" x14ac:dyDescent="0.3">
      <c r="A2119" t="s">
        <v>5262</v>
      </c>
      <c r="B2119">
        <v>6643</v>
      </c>
      <c r="C2119">
        <v>900000</v>
      </c>
      <c r="D2119">
        <v>-893357</v>
      </c>
      <c r="E2119">
        <f>Table10[[#This Row],[gross]]-Table10[[#This Row],[budget]]</f>
        <v>-893357</v>
      </c>
    </row>
    <row r="2120" spans="1:5" x14ac:dyDescent="0.3">
      <c r="A2120" t="s">
        <v>2054</v>
      </c>
      <c r="B2120">
        <v>104077</v>
      </c>
      <c r="C2120">
        <v>1000000</v>
      </c>
      <c r="D2120">
        <v>-895923</v>
      </c>
      <c r="E2120">
        <f>Table10[[#This Row],[gross]]-Table10[[#This Row],[budget]]</f>
        <v>-895923</v>
      </c>
    </row>
    <row r="2121" spans="1:5" x14ac:dyDescent="0.3">
      <c r="A2121" t="s">
        <v>7489</v>
      </c>
      <c r="B2121">
        <v>1098224</v>
      </c>
      <c r="C2121">
        <v>2000000</v>
      </c>
      <c r="D2121">
        <v>-901776</v>
      </c>
      <c r="E2121">
        <f>Table10[[#This Row],[gross]]-Table10[[#This Row],[budget]]</f>
        <v>-901776</v>
      </c>
    </row>
    <row r="2122" spans="1:5" x14ac:dyDescent="0.3">
      <c r="A2122" t="s">
        <v>6569</v>
      </c>
      <c r="B2122">
        <v>96734</v>
      </c>
      <c r="C2122">
        <v>1000000</v>
      </c>
      <c r="D2122">
        <v>-903266</v>
      </c>
      <c r="E2122">
        <f>Table10[[#This Row],[gross]]-Table10[[#This Row],[budget]]</f>
        <v>-903266</v>
      </c>
    </row>
    <row r="2123" spans="1:5" x14ac:dyDescent="0.3">
      <c r="A2123" t="s">
        <v>5264</v>
      </c>
      <c r="B2123">
        <v>47095453</v>
      </c>
      <c r="C2123">
        <v>48000000</v>
      </c>
      <c r="D2123">
        <v>-904547</v>
      </c>
      <c r="E2123">
        <f>Table10[[#This Row],[gross]]-Table10[[#This Row],[budget]]</f>
        <v>-904547</v>
      </c>
    </row>
    <row r="2124" spans="1:5" x14ac:dyDescent="0.3">
      <c r="A2124" t="s">
        <v>6442</v>
      </c>
      <c r="B2124">
        <v>20186</v>
      </c>
      <c r="C2124">
        <v>930000</v>
      </c>
      <c r="D2124">
        <v>-909814</v>
      </c>
      <c r="E2124">
        <f>Table10[[#This Row],[gross]]-Table10[[#This Row],[budget]]</f>
        <v>-909814</v>
      </c>
    </row>
    <row r="2125" spans="1:5" x14ac:dyDescent="0.3">
      <c r="A2125" t="s">
        <v>4196</v>
      </c>
      <c r="B2125">
        <v>17071230</v>
      </c>
      <c r="C2125">
        <v>18000000</v>
      </c>
      <c r="D2125">
        <v>-928770</v>
      </c>
      <c r="E2125">
        <f>Table10[[#This Row],[gross]]-Table10[[#This Row],[budget]]</f>
        <v>-928770</v>
      </c>
    </row>
    <row r="2126" spans="1:5" x14ac:dyDescent="0.3">
      <c r="A2126" t="s">
        <v>6684</v>
      </c>
      <c r="B2126">
        <v>62480</v>
      </c>
      <c r="C2126">
        <v>1000000</v>
      </c>
      <c r="D2126">
        <v>-937520</v>
      </c>
      <c r="E2126">
        <f>Table10[[#This Row],[gross]]-Table10[[#This Row],[budget]]</f>
        <v>-937520</v>
      </c>
    </row>
    <row r="2127" spans="1:5" x14ac:dyDescent="0.3">
      <c r="A2127" t="s">
        <v>6177</v>
      </c>
      <c r="B2127">
        <v>354704</v>
      </c>
      <c r="C2127">
        <v>1300000</v>
      </c>
      <c r="D2127">
        <v>-945296</v>
      </c>
      <c r="E2127">
        <f>Table10[[#This Row],[gross]]-Table10[[#This Row],[budget]]</f>
        <v>-945296</v>
      </c>
    </row>
    <row r="2128" spans="1:5" x14ac:dyDescent="0.3">
      <c r="A2128" t="s">
        <v>2056</v>
      </c>
      <c r="B2128">
        <v>638951</v>
      </c>
      <c r="C2128">
        <v>1592000</v>
      </c>
      <c r="D2128">
        <v>-953049</v>
      </c>
      <c r="E2128">
        <f>Table10[[#This Row],[gross]]-Table10[[#This Row],[budget]]</f>
        <v>-953049</v>
      </c>
    </row>
    <row r="2129" spans="1:5" x14ac:dyDescent="0.3">
      <c r="A2129" t="s">
        <v>6571</v>
      </c>
      <c r="B2129">
        <v>15045676</v>
      </c>
      <c r="C2129">
        <v>16000000</v>
      </c>
      <c r="D2129">
        <v>-954324</v>
      </c>
      <c r="E2129">
        <f>Table10[[#This Row],[gross]]-Table10[[#This Row],[budget]]</f>
        <v>-954324</v>
      </c>
    </row>
    <row r="2130" spans="1:5" x14ac:dyDescent="0.3">
      <c r="A2130" t="s">
        <v>6572</v>
      </c>
      <c r="B2130">
        <v>24042490</v>
      </c>
      <c r="C2130">
        <v>25000000</v>
      </c>
      <c r="D2130">
        <v>-957510</v>
      </c>
      <c r="E2130">
        <f>Table10[[#This Row],[gross]]-Table10[[#This Row],[budget]]</f>
        <v>-957510</v>
      </c>
    </row>
    <row r="2131" spans="1:5" x14ac:dyDescent="0.3">
      <c r="A2131" t="s">
        <v>3856</v>
      </c>
      <c r="B2131">
        <v>4040588</v>
      </c>
      <c r="C2131">
        <v>5000000</v>
      </c>
      <c r="D2131">
        <v>-959412</v>
      </c>
      <c r="E2131">
        <f>Table10[[#This Row],[gross]]-Table10[[#This Row],[budget]]</f>
        <v>-959412</v>
      </c>
    </row>
    <row r="2132" spans="1:5" x14ac:dyDescent="0.3">
      <c r="A2132" t="s">
        <v>5869</v>
      </c>
      <c r="B2132">
        <v>21210</v>
      </c>
      <c r="C2132">
        <v>1000000</v>
      </c>
      <c r="D2132">
        <v>-978790</v>
      </c>
      <c r="E2132">
        <f>Table10[[#This Row],[gross]]-Table10[[#This Row],[budget]]</f>
        <v>-978790</v>
      </c>
    </row>
    <row r="2133" spans="1:5" x14ac:dyDescent="0.3">
      <c r="A2133" t="s">
        <v>5661</v>
      </c>
      <c r="B2133">
        <v>19539</v>
      </c>
      <c r="C2133">
        <v>1000000</v>
      </c>
      <c r="D2133">
        <v>-980461</v>
      </c>
      <c r="E2133">
        <f>Table10[[#This Row],[gross]]-Table10[[#This Row],[budget]]</f>
        <v>-980461</v>
      </c>
    </row>
    <row r="2134" spans="1:5" x14ac:dyDescent="0.3">
      <c r="A2134" t="s">
        <v>6017</v>
      </c>
      <c r="B2134">
        <v>12996</v>
      </c>
      <c r="C2134">
        <v>1000000</v>
      </c>
      <c r="D2134">
        <v>-987004</v>
      </c>
      <c r="E2134">
        <f>Table10[[#This Row],[gross]]-Table10[[#This Row],[budget]]</f>
        <v>-987004</v>
      </c>
    </row>
    <row r="2135" spans="1:5" x14ac:dyDescent="0.3">
      <c r="A2135" t="s">
        <v>5871</v>
      </c>
      <c r="B2135">
        <v>10018</v>
      </c>
      <c r="C2135">
        <v>1000000</v>
      </c>
      <c r="D2135">
        <v>-989982</v>
      </c>
      <c r="E2135">
        <f>Table10[[#This Row],[gross]]-Table10[[#This Row],[budget]]</f>
        <v>-989982</v>
      </c>
    </row>
    <row r="2136" spans="1:5" x14ac:dyDescent="0.3">
      <c r="A2136" t="s">
        <v>3557</v>
      </c>
      <c r="B2136">
        <v>6387</v>
      </c>
      <c r="C2136">
        <v>1000000</v>
      </c>
      <c r="D2136">
        <v>-993613</v>
      </c>
      <c r="E2136">
        <f>Table10[[#This Row],[gross]]-Table10[[#This Row],[budget]]</f>
        <v>-993613</v>
      </c>
    </row>
    <row r="2137" spans="1:5" x14ac:dyDescent="0.3">
      <c r="A2137" t="s">
        <v>7392</v>
      </c>
      <c r="B2137">
        <v>721</v>
      </c>
      <c r="C2137">
        <v>1000000</v>
      </c>
      <c r="D2137">
        <v>-999279</v>
      </c>
      <c r="E2137">
        <f>Table10[[#This Row],[gross]]-Table10[[#This Row],[budget]]</f>
        <v>-999279</v>
      </c>
    </row>
    <row r="2138" spans="1:5" x14ac:dyDescent="0.3">
      <c r="A2138" t="s">
        <v>449</v>
      </c>
      <c r="B2138">
        <v>27000000</v>
      </c>
      <c r="C2138">
        <v>28000000</v>
      </c>
      <c r="D2138">
        <v>-1000000</v>
      </c>
      <c r="E2138">
        <f>Table10[[#This Row],[gross]]-Table10[[#This Row],[budget]]</f>
        <v>-1000000</v>
      </c>
    </row>
    <row r="2139" spans="1:5" x14ac:dyDescent="0.3">
      <c r="A2139" t="s">
        <v>4553</v>
      </c>
      <c r="B2139">
        <v>21973182</v>
      </c>
      <c r="C2139">
        <v>23000000</v>
      </c>
      <c r="D2139">
        <v>-1026818</v>
      </c>
      <c r="E2139">
        <f>Table10[[#This Row],[gross]]-Table10[[#This Row],[budget]]</f>
        <v>-1026818</v>
      </c>
    </row>
    <row r="2140" spans="1:5" x14ac:dyDescent="0.3">
      <c r="A2140" t="s">
        <v>5873</v>
      </c>
      <c r="B2140">
        <v>56129</v>
      </c>
      <c r="C2140">
        <v>1100000</v>
      </c>
      <c r="D2140">
        <v>-1043871</v>
      </c>
      <c r="E2140">
        <f>Table10[[#This Row],[gross]]-Table10[[#This Row],[budget]]</f>
        <v>-1043871</v>
      </c>
    </row>
    <row r="2141" spans="1:5" x14ac:dyDescent="0.3">
      <c r="A2141" t="s">
        <v>6444</v>
      </c>
      <c r="B2141">
        <v>952620</v>
      </c>
      <c r="C2141">
        <v>2000000</v>
      </c>
      <c r="D2141">
        <v>-1047380</v>
      </c>
      <c r="E2141">
        <f>Table10[[#This Row],[gross]]-Table10[[#This Row],[budget]]</f>
        <v>-1047380</v>
      </c>
    </row>
    <row r="2142" spans="1:5" x14ac:dyDescent="0.3">
      <c r="A2142" t="s">
        <v>4924</v>
      </c>
      <c r="B2142">
        <v>418953</v>
      </c>
      <c r="C2142">
        <v>1500000</v>
      </c>
      <c r="D2142">
        <v>-1081047</v>
      </c>
      <c r="E2142">
        <f>Table10[[#This Row],[gross]]-Table10[[#This Row],[budget]]</f>
        <v>-1081047</v>
      </c>
    </row>
    <row r="2143" spans="1:5" x14ac:dyDescent="0.3">
      <c r="A2143" t="s">
        <v>2637</v>
      </c>
      <c r="B2143">
        <v>406035</v>
      </c>
      <c r="C2143">
        <v>1500000</v>
      </c>
      <c r="D2143">
        <v>-1093965</v>
      </c>
      <c r="E2143">
        <f>Table10[[#This Row],[gross]]-Table10[[#This Row],[budget]]</f>
        <v>-1093965</v>
      </c>
    </row>
    <row r="2144" spans="1:5" x14ac:dyDescent="0.3">
      <c r="A2144" t="s">
        <v>4198</v>
      </c>
      <c r="B2144">
        <v>304124</v>
      </c>
      <c r="C2144">
        <v>1400000</v>
      </c>
      <c r="D2144">
        <v>-1095876</v>
      </c>
      <c r="E2144">
        <f>Table10[[#This Row],[gross]]-Table10[[#This Row],[budget]]</f>
        <v>-1095876</v>
      </c>
    </row>
    <row r="2145" spans="1:5" x14ac:dyDescent="0.3">
      <c r="A2145" t="s">
        <v>1606</v>
      </c>
      <c r="B2145">
        <v>2892582</v>
      </c>
      <c r="C2145">
        <v>4000000</v>
      </c>
      <c r="D2145">
        <v>-1107418</v>
      </c>
      <c r="E2145">
        <f>Table10[[#This Row],[gross]]-Table10[[#This Row],[budget]]</f>
        <v>-1107418</v>
      </c>
    </row>
    <row r="2146" spans="1:5" x14ac:dyDescent="0.3">
      <c r="A2146" t="s">
        <v>6178</v>
      </c>
      <c r="B2146">
        <v>18882880</v>
      </c>
      <c r="C2146">
        <v>20000000</v>
      </c>
      <c r="D2146">
        <v>-1117120</v>
      </c>
      <c r="E2146">
        <f>Table10[[#This Row],[gross]]-Table10[[#This Row],[budget]]</f>
        <v>-1117120</v>
      </c>
    </row>
    <row r="2147" spans="1:5" x14ac:dyDescent="0.3">
      <c r="A2147" t="s">
        <v>4926</v>
      </c>
      <c r="B2147">
        <v>373967</v>
      </c>
      <c r="C2147">
        <v>1500000</v>
      </c>
      <c r="D2147">
        <v>-1126033</v>
      </c>
      <c r="E2147">
        <f>Table10[[#This Row],[gross]]-Table10[[#This Row],[budget]]</f>
        <v>-1126033</v>
      </c>
    </row>
    <row r="2148" spans="1:5" x14ac:dyDescent="0.3">
      <c r="A2148" t="s">
        <v>2640</v>
      </c>
      <c r="B2148">
        <v>4859475</v>
      </c>
      <c r="C2148">
        <v>6000000</v>
      </c>
      <c r="D2148">
        <v>-1140525</v>
      </c>
      <c r="E2148">
        <f>Table10[[#This Row],[gross]]-Table10[[#This Row],[budget]]</f>
        <v>-1140525</v>
      </c>
    </row>
    <row r="2149" spans="1:5" x14ac:dyDescent="0.3">
      <c r="A2149" t="s">
        <v>5875</v>
      </c>
      <c r="B2149">
        <v>58936</v>
      </c>
      <c r="C2149">
        <v>1200000</v>
      </c>
      <c r="D2149">
        <v>-1141064</v>
      </c>
      <c r="E2149">
        <f>Table10[[#This Row],[gross]]-Table10[[#This Row],[budget]]</f>
        <v>-1141064</v>
      </c>
    </row>
    <row r="2150" spans="1:5" x14ac:dyDescent="0.3">
      <c r="A2150" t="s">
        <v>7225</v>
      </c>
      <c r="B2150">
        <v>18843314</v>
      </c>
      <c r="C2150">
        <v>20000000</v>
      </c>
      <c r="D2150">
        <v>-1156686</v>
      </c>
      <c r="E2150">
        <f>Table10[[#This Row],[gross]]-Table10[[#This Row],[budget]]</f>
        <v>-1156686</v>
      </c>
    </row>
    <row r="2151" spans="1:5" x14ac:dyDescent="0.3">
      <c r="A2151" t="s">
        <v>1339</v>
      </c>
      <c r="B2151">
        <v>327919</v>
      </c>
      <c r="C2151">
        <v>1500000</v>
      </c>
      <c r="D2151">
        <v>-1172081</v>
      </c>
      <c r="E2151">
        <f>Table10[[#This Row],[gross]]-Table10[[#This Row],[budget]]</f>
        <v>-1172081</v>
      </c>
    </row>
    <row r="2152" spans="1:5" x14ac:dyDescent="0.3">
      <c r="A2152" t="s">
        <v>6779</v>
      </c>
      <c r="B2152">
        <v>1821983</v>
      </c>
      <c r="C2152">
        <v>3000000</v>
      </c>
      <c r="D2152">
        <v>-1178017</v>
      </c>
      <c r="E2152">
        <f>Table10[[#This Row],[gross]]-Table10[[#This Row],[budget]]</f>
        <v>-1178017</v>
      </c>
    </row>
    <row r="2153" spans="1:5" x14ac:dyDescent="0.3">
      <c r="A2153" t="s">
        <v>6318</v>
      </c>
      <c r="B2153">
        <v>2800000</v>
      </c>
      <c r="C2153">
        <v>4000000</v>
      </c>
      <c r="D2153">
        <v>-1200000</v>
      </c>
      <c r="E2153">
        <f>Table10[[#This Row],[gross]]-Table10[[#This Row],[budget]]</f>
        <v>-1200000</v>
      </c>
    </row>
    <row r="2154" spans="1:5" x14ac:dyDescent="0.3">
      <c r="A2154" t="s">
        <v>1609</v>
      </c>
      <c r="B2154">
        <v>14792779</v>
      </c>
      <c r="C2154">
        <v>16000000</v>
      </c>
      <c r="D2154">
        <v>-1207221</v>
      </c>
      <c r="E2154">
        <f>Table10[[#This Row],[gross]]-Table10[[#This Row],[budget]]</f>
        <v>-1207221</v>
      </c>
    </row>
    <row r="2155" spans="1:5" x14ac:dyDescent="0.3">
      <c r="A2155" t="s">
        <v>2938</v>
      </c>
      <c r="B2155">
        <v>3287435</v>
      </c>
      <c r="C2155">
        <v>4500000</v>
      </c>
      <c r="D2155">
        <v>-1212565</v>
      </c>
      <c r="E2155">
        <f>Table10[[#This Row],[gross]]-Table10[[#This Row],[budget]]</f>
        <v>-1212565</v>
      </c>
    </row>
    <row r="2156" spans="1:5" x14ac:dyDescent="0.3">
      <c r="A2156" t="s">
        <v>454</v>
      </c>
      <c r="B2156">
        <v>13782838</v>
      </c>
      <c r="C2156">
        <v>15000000</v>
      </c>
      <c r="D2156">
        <v>-1217162</v>
      </c>
      <c r="E2156">
        <f>Table10[[#This Row],[gross]]-Table10[[#This Row],[budget]]</f>
        <v>-1217162</v>
      </c>
    </row>
    <row r="2157" spans="1:5" x14ac:dyDescent="0.3">
      <c r="A2157" t="s">
        <v>3233</v>
      </c>
      <c r="B2157">
        <v>1282084</v>
      </c>
      <c r="C2157">
        <v>2500000</v>
      </c>
      <c r="D2157">
        <v>-1217916</v>
      </c>
      <c r="E2157">
        <f>Table10[[#This Row],[gross]]-Table10[[#This Row],[budget]]</f>
        <v>-1217916</v>
      </c>
    </row>
    <row r="2158" spans="1:5" x14ac:dyDescent="0.3">
      <c r="A2158" t="s">
        <v>1341</v>
      </c>
      <c r="B2158">
        <v>768045</v>
      </c>
      <c r="C2158">
        <v>2000000</v>
      </c>
      <c r="D2158">
        <v>-1231955</v>
      </c>
      <c r="E2158">
        <f>Table10[[#This Row],[gross]]-Table10[[#This Row],[budget]]</f>
        <v>-1231955</v>
      </c>
    </row>
    <row r="2159" spans="1:5" x14ac:dyDescent="0.3">
      <c r="A2159" t="s">
        <v>3235</v>
      </c>
      <c r="B2159">
        <v>13766014</v>
      </c>
      <c r="C2159">
        <v>15000000</v>
      </c>
      <c r="D2159">
        <v>-1233986</v>
      </c>
      <c r="E2159">
        <f>Table10[[#This Row],[gross]]-Table10[[#This Row],[budget]]</f>
        <v>-1233986</v>
      </c>
    </row>
    <row r="2160" spans="1:5" x14ac:dyDescent="0.3">
      <c r="A2160" t="s">
        <v>5463</v>
      </c>
      <c r="B2160">
        <v>265107</v>
      </c>
      <c r="C2160">
        <v>1500000</v>
      </c>
      <c r="D2160">
        <v>-1234893</v>
      </c>
      <c r="E2160">
        <f>Table10[[#This Row],[gross]]-Table10[[#This Row],[budget]]</f>
        <v>-1234893</v>
      </c>
    </row>
    <row r="2161" spans="1:5" x14ac:dyDescent="0.3">
      <c r="A2161" t="s">
        <v>6319</v>
      </c>
      <c r="B2161">
        <v>48745150</v>
      </c>
      <c r="C2161">
        <v>50000000</v>
      </c>
      <c r="D2161">
        <v>-1254850</v>
      </c>
      <c r="E2161">
        <f>Table10[[#This Row],[gross]]-Table10[[#This Row],[budget]]</f>
        <v>-1254850</v>
      </c>
    </row>
    <row r="2162" spans="1:5" x14ac:dyDescent="0.3">
      <c r="A2162" t="s">
        <v>6179</v>
      </c>
      <c r="B2162">
        <v>6739141</v>
      </c>
      <c r="C2162">
        <v>8000000</v>
      </c>
      <c r="D2162">
        <v>-1260859</v>
      </c>
      <c r="E2162">
        <f>Table10[[#This Row],[gross]]-Table10[[#This Row],[budget]]</f>
        <v>-1260859</v>
      </c>
    </row>
    <row r="2163" spans="1:5" x14ac:dyDescent="0.3">
      <c r="A2163" t="s">
        <v>6967</v>
      </c>
      <c r="B2163">
        <v>16702864</v>
      </c>
      <c r="C2163">
        <v>18000000</v>
      </c>
      <c r="D2163">
        <v>-1297136</v>
      </c>
      <c r="E2163">
        <f>Table10[[#This Row],[gross]]-Table10[[#This Row],[budget]]</f>
        <v>-1297136</v>
      </c>
    </row>
    <row r="2164" spans="1:5" x14ac:dyDescent="0.3">
      <c r="A2164" t="s">
        <v>5266</v>
      </c>
      <c r="B2164">
        <v>63695760</v>
      </c>
      <c r="C2164">
        <v>65000000</v>
      </c>
      <c r="D2164">
        <v>-1304240</v>
      </c>
      <c r="E2164">
        <f>Table10[[#This Row],[gross]]-Table10[[#This Row],[budget]]</f>
        <v>-1304240</v>
      </c>
    </row>
    <row r="2165" spans="1:5" x14ac:dyDescent="0.3">
      <c r="A2165" t="s">
        <v>5663</v>
      </c>
      <c r="B2165">
        <v>194568</v>
      </c>
      <c r="C2165">
        <v>1500000</v>
      </c>
      <c r="D2165">
        <v>-1305432</v>
      </c>
      <c r="E2165">
        <f>Table10[[#This Row],[gross]]-Table10[[#This Row],[budget]]</f>
        <v>-1305432</v>
      </c>
    </row>
    <row r="2166" spans="1:5" x14ac:dyDescent="0.3">
      <c r="A2166" t="s">
        <v>7540</v>
      </c>
      <c r="B2166">
        <v>5694308</v>
      </c>
      <c r="C2166">
        <v>7000000</v>
      </c>
      <c r="D2166">
        <v>-1305692</v>
      </c>
      <c r="E2166">
        <f>Table10[[#This Row],[gross]]-Table10[[#This Row],[budget]]</f>
        <v>-1305692</v>
      </c>
    </row>
    <row r="2167" spans="1:5" x14ac:dyDescent="0.3">
      <c r="A2167" t="s">
        <v>7454</v>
      </c>
      <c r="B2167">
        <v>15681020</v>
      </c>
      <c r="C2167">
        <v>17000000</v>
      </c>
      <c r="D2167">
        <v>-1318980</v>
      </c>
      <c r="E2167">
        <f>Table10[[#This Row],[gross]]-Table10[[#This Row],[budget]]</f>
        <v>-1318980</v>
      </c>
    </row>
    <row r="2168" spans="1:5" x14ac:dyDescent="0.3">
      <c r="A2168" t="s">
        <v>5464</v>
      </c>
      <c r="B2168">
        <v>173066</v>
      </c>
      <c r="C2168">
        <v>1500000</v>
      </c>
      <c r="D2168">
        <v>-1326934</v>
      </c>
      <c r="E2168">
        <f>Table10[[#This Row],[gross]]-Table10[[#This Row],[budget]]</f>
        <v>-1326934</v>
      </c>
    </row>
    <row r="2169" spans="1:5" x14ac:dyDescent="0.3">
      <c r="A2169" t="s">
        <v>6320</v>
      </c>
      <c r="B2169">
        <v>20668843</v>
      </c>
      <c r="C2169">
        <v>22000000</v>
      </c>
      <c r="D2169">
        <v>-1331157</v>
      </c>
      <c r="E2169">
        <f>Table10[[#This Row],[gross]]-Table10[[#This Row],[budget]]</f>
        <v>-1331157</v>
      </c>
    </row>
    <row r="2170" spans="1:5" x14ac:dyDescent="0.3">
      <c r="A2170" t="s">
        <v>7027</v>
      </c>
      <c r="B2170">
        <v>1163508</v>
      </c>
      <c r="C2170">
        <v>2500000</v>
      </c>
      <c r="D2170">
        <v>-1336492</v>
      </c>
      <c r="E2170">
        <f>Table10[[#This Row],[gross]]-Table10[[#This Row],[budget]]</f>
        <v>-1336492</v>
      </c>
    </row>
    <row r="2171" spans="1:5" x14ac:dyDescent="0.3">
      <c r="A2171" t="s">
        <v>159</v>
      </c>
      <c r="B2171">
        <v>163245</v>
      </c>
      <c r="C2171">
        <v>1500000</v>
      </c>
      <c r="D2171">
        <v>-1336755</v>
      </c>
      <c r="E2171">
        <f>Table10[[#This Row],[gross]]-Table10[[#This Row],[budget]]</f>
        <v>-1336755</v>
      </c>
    </row>
    <row r="2172" spans="1:5" x14ac:dyDescent="0.3">
      <c r="A2172" t="s">
        <v>4556</v>
      </c>
      <c r="B2172">
        <v>73661010</v>
      </c>
      <c r="C2172">
        <v>75000000</v>
      </c>
      <c r="D2172">
        <v>-1338990</v>
      </c>
      <c r="E2172">
        <f>Table10[[#This Row],[gross]]-Table10[[#This Row],[budget]]</f>
        <v>-1338990</v>
      </c>
    </row>
    <row r="2173" spans="1:5" x14ac:dyDescent="0.3">
      <c r="A2173" t="s">
        <v>3860</v>
      </c>
      <c r="B2173">
        <v>653621</v>
      </c>
      <c r="C2173">
        <v>2000000</v>
      </c>
      <c r="D2173">
        <v>-1346379</v>
      </c>
      <c r="E2173">
        <f>Table10[[#This Row],[gross]]-Table10[[#This Row],[budget]]</f>
        <v>-1346379</v>
      </c>
    </row>
    <row r="2174" spans="1:5" x14ac:dyDescent="0.3">
      <c r="A2174" t="s">
        <v>5665</v>
      </c>
      <c r="B2174">
        <v>28644770</v>
      </c>
      <c r="C2174">
        <v>30000000</v>
      </c>
      <c r="D2174">
        <v>-1355230</v>
      </c>
      <c r="E2174">
        <f>Table10[[#This Row],[gross]]-Table10[[#This Row],[budget]]</f>
        <v>-1355230</v>
      </c>
    </row>
    <row r="2175" spans="1:5" x14ac:dyDescent="0.3">
      <c r="A2175" t="s">
        <v>4558</v>
      </c>
      <c r="B2175">
        <v>36830</v>
      </c>
      <c r="C2175">
        <v>1400000</v>
      </c>
      <c r="D2175">
        <v>-1363170</v>
      </c>
      <c r="E2175">
        <f>Table10[[#This Row],[gross]]-Table10[[#This Row],[budget]]</f>
        <v>-1363170</v>
      </c>
    </row>
    <row r="2176" spans="1:5" x14ac:dyDescent="0.3">
      <c r="A2176" t="s">
        <v>4929</v>
      </c>
      <c r="B2176">
        <v>119841</v>
      </c>
      <c r="C2176">
        <v>1500000</v>
      </c>
      <c r="D2176">
        <v>-1380159</v>
      </c>
      <c r="E2176">
        <f>Table10[[#This Row],[gross]]-Table10[[#This Row],[budget]]</f>
        <v>-1380159</v>
      </c>
    </row>
    <row r="2177" spans="1:5" x14ac:dyDescent="0.3">
      <c r="A2177" t="s">
        <v>6322</v>
      </c>
      <c r="B2177">
        <v>18435</v>
      </c>
      <c r="C2177">
        <v>1400000</v>
      </c>
      <c r="D2177">
        <v>-1381565</v>
      </c>
      <c r="E2177">
        <f>Table10[[#This Row],[gross]]-Table10[[#This Row],[budget]]</f>
        <v>-1381565</v>
      </c>
    </row>
    <row r="2178" spans="1:5" x14ac:dyDescent="0.3">
      <c r="A2178" t="s">
        <v>5876</v>
      </c>
      <c r="B2178">
        <v>46611204</v>
      </c>
      <c r="C2178">
        <v>48000000</v>
      </c>
      <c r="D2178">
        <v>-1388796</v>
      </c>
      <c r="E2178">
        <f>Table10[[#This Row],[gross]]-Table10[[#This Row],[budget]]</f>
        <v>-1388796</v>
      </c>
    </row>
    <row r="2179" spans="1:5" x14ac:dyDescent="0.3">
      <c r="A2179" t="s">
        <v>234</v>
      </c>
      <c r="B2179">
        <v>2601847</v>
      </c>
      <c r="C2179">
        <v>4000000</v>
      </c>
      <c r="D2179">
        <v>-1398153</v>
      </c>
      <c r="E2179">
        <f>Table10[[#This Row],[gross]]-Table10[[#This Row],[budget]]</f>
        <v>-1398153</v>
      </c>
    </row>
    <row r="2180" spans="1:5" x14ac:dyDescent="0.3">
      <c r="A2180" t="s">
        <v>2318</v>
      </c>
      <c r="B2180">
        <v>3895664</v>
      </c>
      <c r="C2180">
        <v>5300000</v>
      </c>
      <c r="D2180">
        <v>-1404336</v>
      </c>
      <c r="E2180">
        <f>Table10[[#This Row],[gross]]-Table10[[#This Row],[budget]]</f>
        <v>-1404336</v>
      </c>
    </row>
    <row r="2181" spans="1:5" x14ac:dyDescent="0.3">
      <c r="A2181" t="s">
        <v>7029</v>
      </c>
      <c r="B2181">
        <v>978908</v>
      </c>
      <c r="C2181">
        <v>2400000</v>
      </c>
      <c r="D2181">
        <v>-1421092</v>
      </c>
      <c r="E2181">
        <f>Table10[[#This Row],[gross]]-Table10[[#This Row],[budget]]</f>
        <v>-1421092</v>
      </c>
    </row>
    <row r="2182" spans="1:5" x14ac:dyDescent="0.3">
      <c r="A2182" t="s">
        <v>1098</v>
      </c>
      <c r="B2182">
        <v>53574088</v>
      </c>
      <c r="C2182">
        <v>55000000</v>
      </c>
      <c r="D2182">
        <v>-1425912</v>
      </c>
      <c r="E2182">
        <f>Table10[[#This Row],[gross]]-Table10[[#This Row],[budget]]</f>
        <v>-1425912</v>
      </c>
    </row>
    <row r="2183" spans="1:5" x14ac:dyDescent="0.3">
      <c r="A2183" t="s">
        <v>2643</v>
      </c>
      <c r="B2183">
        <v>444044</v>
      </c>
      <c r="C2183">
        <v>1900000</v>
      </c>
      <c r="D2183">
        <v>-1455956</v>
      </c>
      <c r="E2183">
        <f>Table10[[#This Row],[gross]]-Table10[[#This Row],[budget]]</f>
        <v>-1455956</v>
      </c>
    </row>
    <row r="2184" spans="1:5" x14ac:dyDescent="0.3">
      <c r="A2184" t="s">
        <v>7032</v>
      </c>
      <c r="B2184">
        <v>38543473</v>
      </c>
      <c r="C2184">
        <v>40000000</v>
      </c>
      <c r="D2184">
        <v>-1456527</v>
      </c>
      <c r="E2184">
        <f>Table10[[#This Row],[gross]]-Table10[[#This Row],[budget]]</f>
        <v>-1456527</v>
      </c>
    </row>
    <row r="2185" spans="1:5" x14ac:dyDescent="0.3">
      <c r="A2185" t="s">
        <v>7033</v>
      </c>
      <c r="B2185">
        <v>4542775</v>
      </c>
      <c r="C2185">
        <v>6000000</v>
      </c>
      <c r="D2185">
        <v>-1457225</v>
      </c>
      <c r="E2185">
        <f>Table10[[#This Row],[gross]]-Table10[[#This Row],[budget]]</f>
        <v>-1457225</v>
      </c>
    </row>
    <row r="2186" spans="1:5" x14ac:dyDescent="0.3">
      <c r="A2186" t="s">
        <v>6445</v>
      </c>
      <c r="B2186">
        <v>54540525</v>
      </c>
      <c r="C2186">
        <v>56000000</v>
      </c>
      <c r="D2186">
        <v>-1459475</v>
      </c>
      <c r="E2186">
        <f>Table10[[#This Row],[gross]]-Table10[[#This Row],[budget]]</f>
        <v>-1459475</v>
      </c>
    </row>
    <row r="2187" spans="1:5" x14ac:dyDescent="0.3">
      <c r="A2187" t="s">
        <v>5268</v>
      </c>
      <c r="B2187">
        <v>23527955</v>
      </c>
      <c r="C2187">
        <v>25000000</v>
      </c>
      <c r="D2187">
        <v>-1472045</v>
      </c>
      <c r="E2187">
        <f>Table10[[#This Row],[gross]]-Table10[[#This Row],[budget]]</f>
        <v>-1472045</v>
      </c>
    </row>
    <row r="2188" spans="1:5" x14ac:dyDescent="0.3">
      <c r="A2188" t="s">
        <v>2645</v>
      </c>
      <c r="B2188">
        <v>143523463</v>
      </c>
      <c r="C2188">
        <v>145000000</v>
      </c>
      <c r="D2188">
        <v>-1476537</v>
      </c>
      <c r="E2188">
        <f>Table10[[#This Row],[gross]]-Table10[[#This Row],[budget]]</f>
        <v>-1476537</v>
      </c>
    </row>
    <row r="2189" spans="1:5" x14ac:dyDescent="0.3">
      <c r="A2189" t="s">
        <v>4201</v>
      </c>
      <c r="B2189">
        <v>3478</v>
      </c>
      <c r="C2189">
        <v>1500000</v>
      </c>
      <c r="D2189">
        <v>-1496522</v>
      </c>
      <c r="E2189">
        <f>Table10[[#This Row],[gross]]-Table10[[#This Row],[budget]]</f>
        <v>-1496522</v>
      </c>
    </row>
    <row r="2190" spans="1:5" x14ac:dyDescent="0.3">
      <c r="A2190" t="s">
        <v>1612</v>
      </c>
      <c r="B2190">
        <v>11501093</v>
      </c>
      <c r="C2190">
        <v>13000000</v>
      </c>
      <c r="D2190">
        <v>-1498907</v>
      </c>
      <c r="E2190">
        <f>Table10[[#This Row],[gross]]-Table10[[#This Row],[budget]]</f>
        <v>-1498907</v>
      </c>
    </row>
    <row r="2191" spans="1:5" x14ac:dyDescent="0.3">
      <c r="A2191" t="s">
        <v>6780</v>
      </c>
      <c r="B2191">
        <v>703</v>
      </c>
      <c r="C2191">
        <v>1500000</v>
      </c>
      <c r="D2191">
        <v>-1499297</v>
      </c>
      <c r="E2191">
        <f>Table10[[#This Row],[gross]]-Table10[[#This Row],[budget]]</f>
        <v>-1499297</v>
      </c>
    </row>
    <row r="2192" spans="1:5" x14ac:dyDescent="0.3">
      <c r="A2192" t="s">
        <v>7036</v>
      </c>
      <c r="B2192">
        <v>792966</v>
      </c>
      <c r="C2192">
        <v>2300000</v>
      </c>
      <c r="D2192">
        <v>-1507034</v>
      </c>
      <c r="E2192">
        <f>Table10[[#This Row],[gross]]-Table10[[#This Row],[budget]]</f>
        <v>-1507034</v>
      </c>
    </row>
    <row r="2193" spans="1:5" x14ac:dyDescent="0.3">
      <c r="A2193" t="s">
        <v>6686</v>
      </c>
      <c r="B2193">
        <v>8460995</v>
      </c>
      <c r="C2193">
        <v>10000000</v>
      </c>
      <c r="D2193">
        <v>-1539005</v>
      </c>
      <c r="E2193">
        <f>Table10[[#This Row],[gross]]-Table10[[#This Row],[budget]]</f>
        <v>-1539005</v>
      </c>
    </row>
    <row r="2194" spans="1:5" x14ac:dyDescent="0.3">
      <c r="A2194" t="s">
        <v>3861</v>
      </c>
      <c r="B2194">
        <v>1247453</v>
      </c>
      <c r="C2194">
        <v>2800000</v>
      </c>
      <c r="D2194">
        <v>-1552547</v>
      </c>
      <c r="E2194">
        <f>Table10[[#This Row],[gross]]-Table10[[#This Row],[budget]]</f>
        <v>-1552547</v>
      </c>
    </row>
    <row r="2195" spans="1:5" x14ac:dyDescent="0.3">
      <c r="A2195" t="s">
        <v>5668</v>
      </c>
      <c r="B2195">
        <v>5430822</v>
      </c>
      <c r="C2195">
        <v>7000000</v>
      </c>
      <c r="D2195">
        <v>-1569178</v>
      </c>
      <c r="E2195">
        <f>Table10[[#This Row],[gross]]-Table10[[#This Row],[budget]]</f>
        <v>-1569178</v>
      </c>
    </row>
    <row r="2196" spans="1:5" x14ac:dyDescent="0.3">
      <c r="A2196" t="s">
        <v>2647</v>
      </c>
      <c r="B2196">
        <v>26893</v>
      </c>
      <c r="C2196">
        <v>1600000</v>
      </c>
      <c r="D2196">
        <v>-1573107</v>
      </c>
      <c r="E2196">
        <f>Table10[[#This Row],[gross]]-Table10[[#This Row],[budget]]</f>
        <v>-1573107</v>
      </c>
    </row>
    <row r="2197" spans="1:5" x14ac:dyDescent="0.3">
      <c r="A2197" t="s">
        <v>4932</v>
      </c>
      <c r="B2197">
        <v>2426851</v>
      </c>
      <c r="C2197">
        <v>4000000</v>
      </c>
      <c r="D2197">
        <v>-1573149</v>
      </c>
      <c r="E2197">
        <f>Table10[[#This Row],[gross]]-Table10[[#This Row],[budget]]</f>
        <v>-1573149</v>
      </c>
    </row>
    <row r="2198" spans="1:5" x14ac:dyDescent="0.3">
      <c r="A2198" t="s">
        <v>7434</v>
      </c>
      <c r="B2198">
        <v>33423521</v>
      </c>
      <c r="C2198">
        <v>35000000</v>
      </c>
      <c r="D2198">
        <v>-1576479</v>
      </c>
      <c r="E2198">
        <f>Table10[[#This Row],[gross]]-Table10[[#This Row],[budget]]</f>
        <v>-1576479</v>
      </c>
    </row>
    <row r="2199" spans="1:5" x14ac:dyDescent="0.3">
      <c r="A2199" t="s">
        <v>3863</v>
      </c>
      <c r="B2199">
        <v>410241</v>
      </c>
      <c r="C2199">
        <v>2000000</v>
      </c>
      <c r="D2199">
        <v>-1589759</v>
      </c>
      <c r="E2199">
        <f>Table10[[#This Row],[gross]]-Table10[[#This Row],[budget]]</f>
        <v>-1589759</v>
      </c>
    </row>
    <row r="2200" spans="1:5" x14ac:dyDescent="0.3">
      <c r="A2200" t="s">
        <v>1614</v>
      </c>
      <c r="B2200">
        <v>395592</v>
      </c>
      <c r="C2200">
        <v>2000000</v>
      </c>
      <c r="D2200">
        <v>-1604408</v>
      </c>
      <c r="E2200">
        <f>Table10[[#This Row],[gross]]-Table10[[#This Row],[budget]]</f>
        <v>-1604408</v>
      </c>
    </row>
    <row r="2201" spans="1:5" x14ac:dyDescent="0.3">
      <c r="A2201" t="s">
        <v>6877</v>
      </c>
      <c r="B2201">
        <v>4394936</v>
      </c>
      <c r="C2201">
        <v>6000000</v>
      </c>
      <c r="D2201">
        <v>-1605064</v>
      </c>
      <c r="E2201">
        <f>Table10[[#This Row],[gross]]-Table10[[#This Row],[budget]]</f>
        <v>-1605064</v>
      </c>
    </row>
    <row r="2202" spans="1:5" x14ac:dyDescent="0.3">
      <c r="A2202" t="s">
        <v>6782</v>
      </c>
      <c r="B2202">
        <v>33357476</v>
      </c>
      <c r="C2202">
        <v>35000000</v>
      </c>
      <c r="D2202">
        <v>-1642524</v>
      </c>
      <c r="E2202">
        <f>Table10[[#This Row],[gross]]-Table10[[#This Row],[budget]]</f>
        <v>-1642524</v>
      </c>
    </row>
    <row r="2203" spans="1:5" x14ac:dyDescent="0.3">
      <c r="A2203" t="s">
        <v>6783</v>
      </c>
      <c r="B2203">
        <v>2580</v>
      </c>
      <c r="C2203">
        <v>1650000</v>
      </c>
      <c r="D2203">
        <v>-1647420</v>
      </c>
      <c r="E2203">
        <f>Table10[[#This Row],[gross]]-Table10[[#This Row],[budget]]</f>
        <v>-1647420</v>
      </c>
    </row>
    <row r="2204" spans="1:5" x14ac:dyDescent="0.3">
      <c r="A2204" t="s">
        <v>2649</v>
      </c>
      <c r="B2204">
        <v>6350058</v>
      </c>
      <c r="C2204">
        <v>8000000</v>
      </c>
      <c r="D2204">
        <v>-1649942</v>
      </c>
      <c r="E2204">
        <f>Table10[[#This Row],[gross]]-Table10[[#This Row],[budget]]</f>
        <v>-1649942</v>
      </c>
    </row>
    <row r="2205" spans="1:5" x14ac:dyDescent="0.3">
      <c r="A2205" t="s">
        <v>2057</v>
      </c>
      <c r="B2205">
        <v>2338695</v>
      </c>
      <c r="C2205">
        <v>4000000</v>
      </c>
      <c r="D2205">
        <v>-1661305</v>
      </c>
      <c r="E2205">
        <f>Table10[[#This Row],[gross]]-Table10[[#This Row],[budget]]</f>
        <v>-1661305</v>
      </c>
    </row>
    <row r="2206" spans="1:5" x14ac:dyDescent="0.3">
      <c r="A2206" t="s">
        <v>7037</v>
      </c>
      <c r="B2206">
        <v>12282677</v>
      </c>
      <c r="C2206">
        <v>14000000</v>
      </c>
      <c r="D2206">
        <v>-1717323</v>
      </c>
      <c r="E2206">
        <f>Table10[[#This Row],[gross]]-Table10[[#This Row],[budget]]</f>
        <v>-1717323</v>
      </c>
    </row>
    <row r="2207" spans="1:5" x14ac:dyDescent="0.3">
      <c r="A2207" t="s">
        <v>127</v>
      </c>
      <c r="B2207">
        <v>269061</v>
      </c>
      <c r="C2207">
        <v>2000000</v>
      </c>
      <c r="D2207">
        <v>-1730939</v>
      </c>
      <c r="E2207">
        <f>Table10[[#This Row],[gross]]-Table10[[#This Row],[budget]]</f>
        <v>-1730939</v>
      </c>
    </row>
    <row r="2208" spans="1:5" x14ac:dyDescent="0.3">
      <c r="A2208" t="s">
        <v>1101</v>
      </c>
      <c r="B2208">
        <v>48265581</v>
      </c>
      <c r="C2208">
        <v>50000000</v>
      </c>
      <c r="D2208">
        <v>-1734419</v>
      </c>
      <c r="E2208">
        <f>Table10[[#This Row],[gross]]-Table10[[#This Row],[budget]]</f>
        <v>-1734419</v>
      </c>
    </row>
    <row r="2209" spans="1:5" x14ac:dyDescent="0.3">
      <c r="A2209" t="s">
        <v>1104</v>
      </c>
      <c r="B2209">
        <v>10725228</v>
      </c>
      <c r="C2209">
        <v>12500000</v>
      </c>
      <c r="D2209">
        <v>-1774772</v>
      </c>
      <c r="E2209">
        <f>Table10[[#This Row],[gross]]-Table10[[#This Row],[budget]]</f>
        <v>-1774772</v>
      </c>
    </row>
    <row r="2210" spans="1:5" x14ac:dyDescent="0.3">
      <c r="A2210" t="s">
        <v>2941</v>
      </c>
      <c r="B2210">
        <v>3219029</v>
      </c>
      <c r="C2210">
        <v>5000000</v>
      </c>
      <c r="D2210">
        <v>-1780971</v>
      </c>
      <c r="E2210">
        <f>Table10[[#This Row],[gross]]-Table10[[#This Row],[budget]]</f>
        <v>-1780971</v>
      </c>
    </row>
    <row r="2211" spans="1:5" x14ac:dyDescent="0.3">
      <c r="A2211" t="s">
        <v>7039</v>
      </c>
      <c r="B2211">
        <v>1200000</v>
      </c>
      <c r="C2211">
        <v>3000000</v>
      </c>
      <c r="D2211">
        <v>-1800000</v>
      </c>
      <c r="E2211">
        <f>Table10[[#This Row],[gross]]-Table10[[#This Row],[budget]]</f>
        <v>-1800000</v>
      </c>
    </row>
    <row r="2212" spans="1:5" x14ac:dyDescent="0.3">
      <c r="A2212" t="s">
        <v>6784</v>
      </c>
      <c r="B2212">
        <v>10198766</v>
      </c>
      <c r="C2212">
        <v>12000000</v>
      </c>
      <c r="D2212">
        <v>-1801234</v>
      </c>
      <c r="E2212">
        <f>Table10[[#This Row],[gross]]-Table10[[#This Row],[budget]]</f>
        <v>-1801234</v>
      </c>
    </row>
    <row r="2213" spans="1:5" x14ac:dyDescent="0.3">
      <c r="A2213" t="s">
        <v>4561</v>
      </c>
      <c r="B2213">
        <v>198407</v>
      </c>
      <c r="C2213">
        <v>2000000</v>
      </c>
      <c r="D2213">
        <v>-1801593</v>
      </c>
      <c r="E2213">
        <f>Table10[[#This Row],[gross]]-Table10[[#This Row],[budget]]</f>
        <v>-1801593</v>
      </c>
    </row>
    <row r="2214" spans="1:5" x14ac:dyDescent="0.3">
      <c r="A2214" t="s">
        <v>7272</v>
      </c>
      <c r="B2214">
        <v>4693919</v>
      </c>
      <c r="C2214">
        <v>6500000</v>
      </c>
      <c r="D2214">
        <v>-1806081</v>
      </c>
      <c r="E2214">
        <f>Table10[[#This Row],[gross]]-Table10[[#This Row],[budget]]</f>
        <v>-1806081</v>
      </c>
    </row>
    <row r="2215" spans="1:5" x14ac:dyDescent="0.3">
      <c r="A2215" t="s">
        <v>6180</v>
      </c>
      <c r="B2215">
        <v>379643</v>
      </c>
      <c r="C2215">
        <v>2200000</v>
      </c>
      <c r="D2215">
        <v>-1820357</v>
      </c>
      <c r="E2215">
        <f>Table10[[#This Row],[gross]]-Table10[[#This Row],[budget]]</f>
        <v>-1820357</v>
      </c>
    </row>
    <row r="2216" spans="1:5" x14ac:dyDescent="0.3">
      <c r="A2216" t="s">
        <v>5669</v>
      </c>
      <c r="B2216">
        <v>38176892</v>
      </c>
      <c r="C2216">
        <v>40000000</v>
      </c>
      <c r="D2216">
        <v>-1823108</v>
      </c>
      <c r="E2216">
        <f>Table10[[#This Row],[gross]]-Table10[[#This Row],[budget]]</f>
        <v>-1823108</v>
      </c>
    </row>
    <row r="2217" spans="1:5" x14ac:dyDescent="0.3">
      <c r="A2217" t="s">
        <v>1107</v>
      </c>
      <c r="B2217">
        <v>9170214</v>
      </c>
      <c r="C2217">
        <v>11000000</v>
      </c>
      <c r="D2217">
        <v>-1829786</v>
      </c>
      <c r="E2217">
        <f>Table10[[#This Row],[gross]]-Table10[[#This Row],[budget]]</f>
        <v>-1829786</v>
      </c>
    </row>
    <row r="2218" spans="1:5" x14ac:dyDescent="0.3">
      <c r="A2218" t="s">
        <v>6323</v>
      </c>
      <c r="B2218">
        <v>48154732</v>
      </c>
      <c r="C2218">
        <v>50000000</v>
      </c>
      <c r="D2218">
        <v>-1845268</v>
      </c>
      <c r="E2218">
        <f>Table10[[#This Row],[gross]]-Table10[[#This Row],[budget]]</f>
        <v>-1845268</v>
      </c>
    </row>
    <row r="2219" spans="1:5" x14ac:dyDescent="0.3">
      <c r="A2219" t="s">
        <v>893</v>
      </c>
      <c r="B2219">
        <v>3629758</v>
      </c>
      <c r="C2219">
        <v>5500000</v>
      </c>
      <c r="D2219">
        <v>-1870242</v>
      </c>
      <c r="E2219">
        <f>Table10[[#This Row],[gross]]-Table10[[#This Row],[budget]]</f>
        <v>-1870242</v>
      </c>
    </row>
    <row r="2220" spans="1:5" x14ac:dyDescent="0.3">
      <c r="A2220" t="s">
        <v>4205</v>
      </c>
      <c r="B2220">
        <v>124494</v>
      </c>
      <c r="C2220">
        <v>2000000</v>
      </c>
      <c r="D2220">
        <v>-1875506</v>
      </c>
      <c r="E2220">
        <f>Table10[[#This Row],[gross]]-Table10[[#This Row],[budget]]</f>
        <v>-1875506</v>
      </c>
    </row>
    <row r="2221" spans="1:5" x14ac:dyDescent="0.3">
      <c r="A2221" t="s">
        <v>2060</v>
      </c>
      <c r="B2221">
        <v>8111360</v>
      </c>
      <c r="C2221">
        <v>10000000</v>
      </c>
      <c r="D2221">
        <v>-1888640</v>
      </c>
      <c r="E2221">
        <f>Table10[[#This Row],[gross]]-Table10[[#This Row],[budget]]</f>
        <v>-1888640</v>
      </c>
    </row>
    <row r="2222" spans="1:5" x14ac:dyDescent="0.3">
      <c r="A2222" t="s">
        <v>6446</v>
      </c>
      <c r="B2222">
        <v>14108518</v>
      </c>
      <c r="C2222">
        <v>16000000</v>
      </c>
      <c r="D2222">
        <v>-1891482</v>
      </c>
      <c r="E2222">
        <f>Table10[[#This Row],[gross]]-Table10[[#This Row],[budget]]</f>
        <v>-1891482</v>
      </c>
    </row>
    <row r="2223" spans="1:5" x14ac:dyDescent="0.3">
      <c r="A2223" t="s">
        <v>5270</v>
      </c>
      <c r="B2223">
        <v>38105077</v>
      </c>
      <c r="C2223">
        <v>40000000</v>
      </c>
      <c r="D2223">
        <v>-1894923</v>
      </c>
      <c r="E2223">
        <f>Table10[[#This Row],[gross]]-Table10[[#This Row],[budget]]</f>
        <v>-1894923</v>
      </c>
    </row>
    <row r="2224" spans="1:5" x14ac:dyDescent="0.3">
      <c r="A2224" t="s">
        <v>5670</v>
      </c>
      <c r="B2224">
        <v>99147</v>
      </c>
      <c r="C2224">
        <v>2000000</v>
      </c>
      <c r="D2224">
        <v>-1900853</v>
      </c>
      <c r="E2224">
        <f>Table10[[#This Row],[gross]]-Table10[[#This Row],[budget]]</f>
        <v>-1900853</v>
      </c>
    </row>
    <row r="2225" spans="1:5" x14ac:dyDescent="0.3">
      <c r="A2225" t="s">
        <v>4563</v>
      </c>
      <c r="B2225">
        <v>3093491</v>
      </c>
      <c r="C2225">
        <v>5000000</v>
      </c>
      <c r="D2225">
        <v>-1906509</v>
      </c>
      <c r="E2225">
        <f>Table10[[#This Row],[gross]]-Table10[[#This Row],[budget]]</f>
        <v>-1906509</v>
      </c>
    </row>
    <row r="2226" spans="1:5" x14ac:dyDescent="0.3">
      <c r="A2226" t="s">
        <v>5466</v>
      </c>
      <c r="B2226">
        <v>92401</v>
      </c>
      <c r="C2226">
        <v>2000000</v>
      </c>
      <c r="D2226">
        <v>-1907599</v>
      </c>
      <c r="E2226">
        <f>Table10[[#This Row],[gross]]-Table10[[#This Row],[budget]]</f>
        <v>-1907599</v>
      </c>
    </row>
    <row r="2227" spans="1:5" x14ac:dyDescent="0.3">
      <c r="A2227" t="s">
        <v>6968</v>
      </c>
      <c r="B2227">
        <v>38087756</v>
      </c>
      <c r="C2227">
        <v>40000000</v>
      </c>
      <c r="D2227">
        <v>-1912244</v>
      </c>
      <c r="E2227">
        <f>Table10[[#This Row],[gross]]-Table10[[#This Row],[budget]]</f>
        <v>-1912244</v>
      </c>
    </row>
    <row r="2228" spans="1:5" x14ac:dyDescent="0.3">
      <c r="A2228" t="s">
        <v>5274</v>
      </c>
      <c r="B2228">
        <v>18081626</v>
      </c>
      <c r="C2228">
        <v>20000000</v>
      </c>
      <c r="D2228">
        <v>-1918374</v>
      </c>
      <c r="E2228">
        <f>Table10[[#This Row],[gross]]-Table10[[#This Row],[budget]]</f>
        <v>-1918374</v>
      </c>
    </row>
    <row r="2229" spans="1:5" x14ac:dyDescent="0.3">
      <c r="A2229" t="s">
        <v>6878</v>
      </c>
      <c r="B2229">
        <v>8070311</v>
      </c>
      <c r="C2229">
        <v>10000000</v>
      </c>
      <c r="D2229">
        <v>-1929689</v>
      </c>
      <c r="E2229">
        <f>Table10[[#This Row],[gross]]-Table10[[#This Row],[budget]]</f>
        <v>-1929689</v>
      </c>
    </row>
    <row r="2230" spans="1:5" x14ac:dyDescent="0.3">
      <c r="A2230" t="s">
        <v>1343</v>
      </c>
      <c r="B2230">
        <v>13060843</v>
      </c>
      <c r="C2230">
        <v>15000000</v>
      </c>
      <c r="D2230">
        <v>-1939157</v>
      </c>
      <c r="E2230">
        <f>Table10[[#This Row],[gross]]-Table10[[#This Row],[budget]]</f>
        <v>-1939157</v>
      </c>
    </row>
    <row r="2231" spans="1:5" x14ac:dyDescent="0.3">
      <c r="A2231" t="s">
        <v>4207</v>
      </c>
      <c r="B2231">
        <v>52166</v>
      </c>
      <c r="C2231">
        <v>2000000</v>
      </c>
      <c r="D2231">
        <v>-1947834</v>
      </c>
      <c r="E2231">
        <f>Table10[[#This Row],[gross]]-Table10[[#This Row],[budget]]</f>
        <v>-1947834</v>
      </c>
    </row>
    <row r="2232" spans="1:5" x14ac:dyDescent="0.3">
      <c r="A2232" t="s">
        <v>2062</v>
      </c>
      <c r="B2232">
        <v>3049135</v>
      </c>
      <c r="C2232">
        <v>5000000</v>
      </c>
      <c r="D2232">
        <v>-1950865</v>
      </c>
      <c r="E2232">
        <f>Table10[[#This Row],[gross]]-Table10[[#This Row],[budget]]</f>
        <v>-1950865</v>
      </c>
    </row>
    <row r="2233" spans="1:5" x14ac:dyDescent="0.3">
      <c r="A2233" t="s">
        <v>3560</v>
      </c>
      <c r="B2233">
        <v>548712</v>
      </c>
      <c r="C2233">
        <v>2500000</v>
      </c>
      <c r="D2233">
        <v>-1951288</v>
      </c>
      <c r="E2233">
        <f>Table10[[#This Row],[gross]]-Table10[[#This Row],[budget]]</f>
        <v>-1951288</v>
      </c>
    </row>
    <row r="2234" spans="1:5" x14ac:dyDescent="0.3">
      <c r="A2234" t="s">
        <v>3563</v>
      </c>
      <c r="B2234">
        <v>13034417</v>
      </c>
      <c r="C2234">
        <v>15000000</v>
      </c>
      <c r="D2234">
        <v>-1965583</v>
      </c>
      <c r="E2234">
        <f>Table10[[#This Row],[gross]]-Table10[[#This Row],[budget]]</f>
        <v>-1965583</v>
      </c>
    </row>
    <row r="2235" spans="1:5" x14ac:dyDescent="0.3">
      <c r="A2235" t="s">
        <v>3237</v>
      </c>
      <c r="B2235">
        <v>1028658</v>
      </c>
      <c r="C2235">
        <v>3000000</v>
      </c>
      <c r="D2235">
        <v>-1971342</v>
      </c>
      <c r="E2235">
        <f>Table10[[#This Row],[gross]]-Table10[[#This Row],[budget]]</f>
        <v>-1971342</v>
      </c>
    </row>
    <row r="2236" spans="1:5" x14ac:dyDescent="0.3">
      <c r="A2236" t="s">
        <v>1617</v>
      </c>
      <c r="B2236">
        <v>13005485</v>
      </c>
      <c r="C2236">
        <v>15000000</v>
      </c>
      <c r="D2236">
        <v>-1994515</v>
      </c>
      <c r="E2236">
        <f>Table10[[#This Row],[gross]]-Table10[[#This Row],[budget]]</f>
        <v>-1994515</v>
      </c>
    </row>
    <row r="2237" spans="1:5" x14ac:dyDescent="0.3">
      <c r="A2237" t="s">
        <v>1111</v>
      </c>
      <c r="B2237">
        <v>4958</v>
      </c>
      <c r="C2237">
        <v>2000000</v>
      </c>
      <c r="D2237">
        <v>-1995042</v>
      </c>
      <c r="E2237">
        <f>Table10[[#This Row],[gross]]-Table10[[#This Row],[budget]]</f>
        <v>-1995042</v>
      </c>
    </row>
    <row r="2238" spans="1:5" x14ac:dyDescent="0.3">
      <c r="A2238" t="s">
        <v>6449</v>
      </c>
      <c r="B2238">
        <v>2436</v>
      </c>
      <c r="C2238">
        <v>2000000</v>
      </c>
      <c r="D2238">
        <v>-1997564</v>
      </c>
      <c r="E2238">
        <f>Table10[[#This Row],[gross]]-Table10[[#This Row],[budget]]</f>
        <v>-1997564</v>
      </c>
    </row>
    <row r="2239" spans="1:5" x14ac:dyDescent="0.3">
      <c r="A2239" t="s">
        <v>7500</v>
      </c>
      <c r="B2239">
        <v>13998282</v>
      </c>
      <c r="C2239">
        <v>16000000</v>
      </c>
      <c r="D2239">
        <v>-2001718</v>
      </c>
      <c r="E2239">
        <f>Table10[[#This Row],[gross]]-Table10[[#This Row],[budget]]</f>
        <v>-2001718</v>
      </c>
    </row>
    <row r="2240" spans="1:5" x14ac:dyDescent="0.3">
      <c r="A2240" t="s">
        <v>5467</v>
      </c>
      <c r="B2240">
        <v>10996440</v>
      </c>
      <c r="C2240">
        <v>13000000</v>
      </c>
      <c r="D2240">
        <v>-2003560</v>
      </c>
      <c r="E2240">
        <f>Table10[[#This Row],[gross]]-Table10[[#This Row],[budget]]</f>
        <v>-2003560</v>
      </c>
    </row>
    <row r="2241" spans="1:5" x14ac:dyDescent="0.3">
      <c r="A2241" t="s">
        <v>4934</v>
      </c>
      <c r="B2241">
        <v>25977365</v>
      </c>
      <c r="C2241">
        <v>28000000</v>
      </c>
      <c r="D2241">
        <v>-2022635</v>
      </c>
      <c r="E2241">
        <f>Table10[[#This Row],[gross]]-Table10[[#This Row],[budget]]</f>
        <v>-2022635</v>
      </c>
    </row>
    <row r="2242" spans="1:5" x14ac:dyDescent="0.3">
      <c r="A2242" t="s">
        <v>7293</v>
      </c>
      <c r="B2242">
        <v>13571817</v>
      </c>
      <c r="C2242">
        <v>15600000</v>
      </c>
      <c r="D2242">
        <v>-2028183</v>
      </c>
      <c r="E2242">
        <f>Table10[[#This Row],[gross]]-Table10[[#This Row],[budget]]</f>
        <v>-2028183</v>
      </c>
    </row>
    <row r="2243" spans="1:5" x14ac:dyDescent="0.3">
      <c r="A2243" t="s">
        <v>3565</v>
      </c>
      <c r="B2243">
        <v>24944213</v>
      </c>
      <c r="C2243">
        <v>27000000</v>
      </c>
      <c r="D2243">
        <v>-2055787</v>
      </c>
      <c r="E2243">
        <f>Table10[[#This Row],[gross]]-Table10[[#This Row],[budget]]</f>
        <v>-2055787</v>
      </c>
    </row>
    <row r="2244" spans="1:5" x14ac:dyDescent="0.3">
      <c r="A2244" t="s">
        <v>7324</v>
      </c>
      <c r="B2244">
        <v>13922211</v>
      </c>
      <c r="C2244">
        <v>16000000</v>
      </c>
      <c r="D2244">
        <v>-2077789</v>
      </c>
      <c r="E2244">
        <f>Table10[[#This Row],[gross]]-Table10[[#This Row],[budget]]</f>
        <v>-2077789</v>
      </c>
    </row>
    <row r="2245" spans="1:5" x14ac:dyDescent="0.3">
      <c r="A2245" t="s">
        <v>2943</v>
      </c>
      <c r="B2245">
        <v>104257</v>
      </c>
      <c r="C2245">
        <v>2200000</v>
      </c>
      <c r="D2245">
        <v>-2095743</v>
      </c>
      <c r="E2245">
        <f>Table10[[#This Row],[gross]]-Table10[[#This Row],[budget]]</f>
        <v>-2095743</v>
      </c>
    </row>
    <row r="2246" spans="1:5" x14ac:dyDescent="0.3">
      <c r="A2246" t="s">
        <v>3866</v>
      </c>
      <c r="B2246">
        <v>322157</v>
      </c>
      <c r="C2246">
        <v>2500000</v>
      </c>
      <c r="D2246">
        <v>-2177843</v>
      </c>
      <c r="E2246">
        <f>Table10[[#This Row],[gross]]-Table10[[#This Row],[budget]]</f>
        <v>-2177843</v>
      </c>
    </row>
    <row r="2247" spans="1:5" x14ac:dyDescent="0.3">
      <c r="A2247" t="s">
        <v>3239</v>
      </c>
      <c r="B2247">
        <v>17804273</v>
      </c>
      <c r="C2247">
        <v>20000000</v>
      </c>
      <c r="D2247">
        <v>-2195727</v>
      </c>
      <c r="E2247">
        <f>Table10[[#This Row],[gross]]-Table10[[#This Row],[budget]]</f>
        <v>-2195727</v>
      </c>
    </row>
    <row r="2248" spans="1:5" x14ac:dyDescent="0.3">
      <c r="A2248" t="s">
        <v>6181</v>
      </c>
      <c r="B2248">
        <v>17803796</v>
      </c>
      <c r="C2248">
        <v>20000000</v>
      </c>
      <c r="D2248">
        <v>-2196204</v>
      </c>
      <c r="E2248">
        <f>Table10[[#This Row],[gross]]-Table10[[#This Row],[budget]]</f>
        <v>-2196204</v>
      </c>
    </row>
    <row r="2249" spans="1:5" x14ac:dyDescent="0.3">
      <c r="A2249" t="s">
        <v>7273</v>
      </c>
      <c r="B2249">
        <v>12801190</v>
      </c>
      <c r="C2249">
        <v>15000000</v>
      </c>
      <c r="D2249">
        <v>-2198810</v>
      </c>
      <c r="E2249">
        <f>Table10[[#This Row],[gross]]-Table10[[#This Row],[budget]]</f>
        <v>-2198810</v>
      </c>
    </row>
    <row r="2250" spans="1:5" x14ac:dyDescent="0.3">
      <c r="A2250" t="s">
        <v>5877</v>
      </c>
      <c r="B2250">
        <v>52799004</v>
      </c>
      <c r="C2250">
        <v>55000000</v>
      </c>
      <c r="D2250">
        <v>-2200996</v>
      </c>
      <c r="E2250">
        <f>Table10[[#This Row],[gross]]-Table10[[#This Row],[budget]]</f>
        <v>-2200996</v>
      </c>
    </row>
    <row r="2251" spans="1:5" x14ac:dyDescent="0.3">
      <c r="A2251" t="s">
        <v>4936</v>
      </c>
      <c r="B2251">
        <v>19783777</v>
      </c>
      <c r="C2251">
        <v>22000000</v>
      </c>
      <c r="D2251">
        <v>-2216223</v>
      </c>
      <c r="E2251">
        <f>Table10[[#This Row],[gross]]-Table10[[#This Row],[budget]]</f>
        <v>-2216223</v>
      </c>
    </row>
    <row r="2252" spans="1:5" x14ac:dyDescent="0.3">
      <c r="A2252" t="s">
        <v>4210</v>
      </c>
      <c r="B2252">
        <v>7764027</v>
      </c>
      <c r="C2252">
        <v>10000000</v>
      </c>
      <c r="D2252">
        <v>-2235973</v>
      </c>
      <c r="E2252">
        <f>Table10[[#This Row],[gross]]-Table10[[#This Row],[budget]]</f>
        <v>-2235973</v>
      </c>
    </row>
    <row r="2253" spans="1:5" x14ac:dyDescent="0.3">
      <c r="A2253" t="s">
        <v>7509</v>
      </c>
      <c r="B2253">
        <v>20763013</v>
      </c>
      <c r="C2253">
        <v>23000000</v>
      </c>
      <c r="D2253">
        <v>-2236987</v>
      </c>
      <c r="E2253">
        <f>Table10[[#This Row],[gross]]-Table10[[#This Row],[budget]]</f>
        <v>-2236987</v>
      </c>
    </row>
    <row r="2254" spans="1:5" x14ac:dyDescent="0.3">
      <c r="A2254" t="s">
        <v>6687</v>
      </c>
      <c r="B2254">
        <v>37752931</v>
      </c>
      <c r="C2254">
        <v>40000000</v>
      </c>
      <c r="D2254">
        <v>-2247069</v>
      </c>
      <c r="E2254">
        <f>Table10[[#This Row],[gross]]-Table10[[#This Row],[budget]]</f>
        <v>-2247069</v>
      </c>
    </row>
    <row r="2255" spans="1:5" x14ac:dyDescent="0.3">
      <c r="A2255" t="s">
        <v>7426</v>
      </c>
      <c r="B2255">
        <v>178739</v>
      </c>
      <c r="C2255">
        <v>2450000</v>
      </c>
      <c r="D2255">
        <v>-2271261</v>
      </c>
      <c r="E2255">
        <f>Table10[[#This Row],[gross]]-Table10[[#This Row],[budget]]</f>
        <v>-2271261</v>
      </c>
    </row>
    <row r="2256" spans="1:5" x14ac:dyDescent="0.3">
      <c r="A2256" t="s">
        <v>4938</v>
      </c>
      <c r="B2256">
        <v>4720371</v>
      </c>
      <c r="C2256">
        <v>7000000</v>
      </c>
      <c r="D2256">
        <v>-2279629</v>
      </c>
      <c r="E2256">
        <f>Table10[[#This Row],[gross]]-Table10[[#This Row],[budget]]</f>
        <v>-2279629</v>
      </c>
    </row>
    <row r="2257" spans="1:5" x14ac:dyDescent="0.3">
      <c r="A2257" t="s">
        <v>5276</v>
      </c>
      <c r="B2257">
        <v>2711210</v>
      </c>
      <c r="C2257">
        <v>5000000</v>
      </c>
      <c r="D2257">
        <v>-2288790</v>
      </c>
      <c r="E2257">
        <f>Table10[[#This Row],[gross]]-Table10[[#This Row],[budget]]</f>
        <v>-2288790</v>
      </c>
    </row>
    <row r="2258" spans="1:5" x14ac:dyDescent="0.3">
      <c r="A2258" t="s">
        <v>1346</v>
      </c>
      <c r="B2258">
        <v>7927</v>
      </c>
      <c r="C2258">
        <v>2300000</v>
      </c>
      <c r="D2258">
        <v>-2292073</v>
      </c>
      <c r="E2258">
        <f>Table10[[#This Row],[gross]]-Table10[[#This Row],[budget]]</f>
        <v>-2292073</v>
      </c>
    </row>
    <row r="2259" spans="1:5" x14ac:dyDescent="0.3">
      <c r="A2259" t="s">
        <v>5879</v>
      </c>
      <c r="B2259">
        <v>703002</v>
      </c>
      <c r="C2259">
        <v>3000000</v>
      </c>
      <c r="D2259">
        <v>-2296998</v>
      </c>
      <c r="E2259">
        <f>Table10[[#This Row],[gross]]-Table10[[#This Row],[budget]]</f>
        <v>-2296998</v>
      </c>
    </row>
    <row r="2260" spans="1:5" x14ac:dyDescent="0.3">
      <c r="A2260" t="s">
        <v>6451</v>
      </c>
      <c r="B2260">
        <v>12701880</v>
      </c>
      <c r="C2260">
        <v>15000000</v>
      </c>
      <c r="D2260">
        <v>-2298120</v>
      </c>
      <c r="E2260">
        <f>Table10[[#This Row],[gross]]-Table10[[#This Row],[budget]]</f>
        <v>-2298120</v>
      </c>
    </row>
    <row r="2261" spans="1:5" x14ac:dyDescent="0.3">
      <c r="A2261" t="s">
        <v>1829</v>
      </c>
      <c r="B2261">
        <v>7691700</v>
      </c>
      <c r="C2261">
        <v>10000000</v>
      </c>
      <c r="D2261">
        <v>-2308300</v>
      </c>
      <c r="E2261">
        <f>Table10[[#This Row],[gross]]-Table10[[#This Row],[budget]]</f>
        <v>-2308300</v>
      </c>
    </row>
    <row r="2262" spans="1:5" x14ac:dyDescent="0.3">
      <c r="A2262" t="s">
        <v>1619</v>
      </c>
      <c r="B2262">
        <v>173783</v>
      </c>
      <c r="C2262">
        <v>2500000</v>
      </c>
      <c r="D2262">
        <v>-2326217</v>
      </c>
      <c r="E2262">
        <f>Table10[[#This Row],[gross]]-Table10[[#This Row],[budget]]</f>
        <v>-2326217</v>
      </c>
    </row>
    <row r="2263" spans="1:5" x14ac:dyDescent="0.3">
      <c r="A2263" t="s">
        <v>6019</v>
      </c>
      <c r="B2263">
        <v>5100000</v>
      </c>
      <c r="C2263">
        <v>7500000</v>
      </c>
      <c r="D2263">
        <v>-2400000</v>
      </c>
      <c r="E2263">
        <f>Table10[[#This Row],[gross]]-Table10[[#This Row],[budget]]</f>
        <v>-2400000</v>
      </c>
    </row>
    <row r="2264" spans="1:5" x14ac:dyDescent="0.3">
      <c r="A2264" t="s">
        <v>2945</v>
      </c>
      <c r="B2264">
        <v>99851</v>
      </c>
      <c r="C2264">
        <v>2500000</v>
      </c>
      <c r="D2264">
        <v>-2400149</v>
      </c>
      <c r="E2264">
        <f>Table10[[#This Row],[gross]]-Table10[[#This Row],[budget]]</f>
        <v>-2400149</v>
      </c>
    </row>
    <row r="2265" spans="1:5" x14ac:dyDescent="0.3">
      <c r="A2265" t="s">
        <v>4940</v>
      </c>
      <c r="B2265">
        <v>92191</v>
      </c>
      <c r="C2265">
        <v>2500000</v>
      </c>
      <c r="D2265">
        <v>-2407809</v>
      </c>
      <c r="E2265">
        <f>Table10[[#This Row],[gross]]-Table10[[#This Row],[budget]]</f>
        <v>-2407809</v>
      </c>
    </row>
    <row r="2266" spans="1:5" x14ac:dyDescent="0.3">
      <c r="A2266" t="s">
        <v>4212</v>
      </c>
      <c r="B2266">
        <v>3588432</v>
      </c>
      <c r="C2266">
        <v>6000000</v>
      </c>
      <c r="D2266">
        <v>-2411568</v>
      </c>
      <c r="E2266">
        <f>Table10[[#This Row],[gross]]-Table10[[#This Row],[budget]]</f>
        <v>-2411568</v>
      </c>
    </row>
    <row r="2267" spans="1:5" x14ac:dyDescent="0.3">
      <c r="A2267" t="s">
        <v>6183</v>
      </c>
      <c r="B2267">
        <v>75727</v>
      </c>
      <c r="C2267">
        <v>2500000</v>
      </c>
      <c r="D2267">
        <v>-2424273</v>
      </c>
      <c r="E2267">
        <f>Table10[[#This Row],[gross]]-Table10[[#This Row],[budget]]</f>
        <v>-2424273</v>
      </c>
    </row>
    <row r="2268" spans="1:5" x14ac:dyDescent="0.3">
      <c r="A2268" t="s">
        <v>5468</v>
      </c>
      <c r="B2268">
        <v>7574066</v>
      </c>
      <c r="C2268">
        <v>10000000</v>
      </c>
      <c r="D2268">
        <v>-2425934</v>
      </c>
      <c r="E2268">
        <f>Table10[[#This Row],[gross]]-Table10[[#This Row],[budget]]</f>
        <v>-2425934</v>
      </c>
    </row>
    <row r="2269" spans="1:5" x14ac:dyDescent="0.3">
      <c r="A2269" t="s">
        <v>6452</v>
      </c>
      <c r="B2269">
        <v>71904</v>
      </c>
      <c r="C2269">
        <v>2500000</v>
      </c>
      <c r="D2269">
        <v>-2428096</v>
      </c>
      <c r="E2269">
        <f>Table10[[#This Row],[gross]]-Table10[[#This Row],[budget]]</f>
        <v>-2428096</v>
      </c>
    </row>
    <row r="2270" spans="1:5" x14ac:dyDescent="0.3">
      <c r="A2270" t="s">
        <v>6969</v>
      </c>
      <c r="B2270">
        <v>7563670</v>
      </c>
      <c r="C2270">
        <v>10000000</v>
      </c>
      <c r="D2270">
        <v>-2436330</v>
      </c>
      <c r="E2270">
        <f>Table10[[#This Row],[gross]]-Table10[[#This Row],[budget]]</f>
        <v>-2436330</v>
      </c>
    </row>
    <row r="2271" spans="1:5" x14ac:dyDescent="0.3">
      <c r="A2271" t="s">
        <v>1832</v>
      </c>
      <c r="B2271">
        <v>15561627</v>
      </c>
      <c r="C2271">
        <v>18000000</v>
      </c>
      <c r="D2271">
        <v>-2438373</v>
      </c>
      <c r="E2271">
        <f>Table10[[#This Row],[gross]]-Table10[[#This Row],[budget]]</f>
        <v>-2438373</v>
      </c>
    </row>
    <row r="2272" spans="1:5" x14ac:dyDescent="0.3">
      <c r="A2272" t="s">
        <v>4215</v>
      </c>
      <c r="B2272">
        <v>37553932</v>
      </c>
      <c r="C2272">
        <v>40000000</v>
      </c>
      <c r="D2272">
        <v>-2446068</v>
      </c>
      <c r="E2272">
        <f>Table10[[#This Row],[gross]]-Table10[[#This Row],[budget]]</f>
        <v>-2446068</v>
      </c>
    </row>
    <row r="2273" spans="1:5" x14ac:dyDescent="0.3">
      <c r="A2273" t="s">
        <v>6324</v>
      </c>
      <c r="B2273">
        <v>47553512</v>
      </c>
      <c r="C2273">
        <v>50000000</v>
      </c>
      <c r="D2273">
        <v>-2446488</v>
      </c>
      <c r="E2273">
        <f>Table10[[#This Row],[gross]]-Table10[[#This Row],[budget]]</f>
        <v>-2446488</v>
      </c>
    </row>
    <row r="2274" spans="1:5" x14ac:dyDescent="0.3">
      <c r="A2274" t="s">
        <v>5672</v>
      </c>
      <c r="B2274">
        <v>12549485</v>
      </c>
      <c r="C2274">
        <v>15000000</v>
      </c>
      <c r="D2274">
        <v>-2450515</v>
      </c>
      <c r="E2274">
        <f>Table10[[#This Row],[gross]]-Table10[[#This Row],[budget]]</f>
        <v>-2450515</v>
      </c>
    </row>
    <row r="2275" spans="1:5" x14ac:dyDescent="0.3">
      <c r="A2275" t="s">
        <v>4218</v>
      </c>
      <c r="B2275">
        <v>6047856</v>
      </c>
      <c r="C2275">
        <v>8500000</v>
      </c>
      <c r="D2275">
        <v>-2452144</v>
      </c>
      <c r="E2275">
        <f>Table10[[#This Row],[gross]]-Table10[[#This Row],[budget]]</f>
        <v>-2452144</v>
      </c>
    </row>
    <row r="2276" spans="1:5" x14ac:dyDescent="0.3">
      <c r="A2276" t="s">
        <v>7102</v>
      </c>
      <c r="B2276">
        <v>17529157</v>
      </c>
      <c r="C2276">
        <v>20000000</v>
      </c>
      <c r="D2276">
        <v>-2470843</v>
      </c>
      <c r="E2276">
        <f>Table10[[#This Row],[gross]]-Table10[[#This Row],[budget]]</f>
        <v>-2470843</v>
      </c>
    </row>
    <row r="2277" spans="1:5" x14ac:dyDescent="0.3">
      <c r="A2277" t="s">
        <v>240</v>
      </c>
      <c r="B2277">
        <v>32519322</v>
      </c>
      <c r="C2277">
        <v>35000000</v>
      </c>
      <c r="D2277">
        <v>-2480678</v>
      </c>
      <c r="E2277">
        <f>Table10[[#This Row],[gross]]-Table10[[#This Row],[budget]]</f>
        <v>-2480678</v>
      </c>
    </row>
    <row r="2278" spans="1:5" x14ac:dyDescent="0.3">
      <c r="A2278" t="s">
        <v>4565</v>
      </c>
      <c r="B2278">
        <v>17518220</v>
      </c>
      <c r="C2278">
        <v>20000000</v>
      </c>
      <c r="D2278">
        <v>-2481780</v>
      </c>
      <c r="E2278">
        <f>Table10[[#This Row],[gross]]-Table10[[#This Row],[budget]]</f>
        <v>-2481780</v>
      </c>
    </row>
    <row r="2279" spans="1:5" x14ac:dyDescent="0.3">
      <c r="A2279" t="s">
        <v>1114</v>
      </c>
      <c r="B2279">
        <v>7002255</v>
      </c>
      <c r="C2279">
        <v>9500000</v>
      </c>
      <c r="D2279">
        <v>-2497745</v>
      </c>
      <c r="E2279">
        <f>Table10[[#This Row],[gross]]-Table10[[#This Row],[budget]]</f>
        <v>-2497745</v>
      </c>
    </row>
    <row r="2280" spans="1:5" x14ac:dyDescent="0.3">
      <c r="A2280" t="s">
        <v>2319</v>
      </c>
      <c r="B2280">
        <v>4000304</v>
      </c>
      <c r="C2280">
        <v>6500000</v>
      </c>
      <c r="D2280">
        <v>-2499696</v>
      </c>
      <c r="E2280">
        <f>Table10[[#This Row],[gross]]-Table10[[#This Row],[budget]]</f>
        <v>-2499696</v>
      </c>
    </row>
    <row r="2281" spans="1:5" x14ac:dyDescent="0.3">
      <c r="A2281" t="s">
        <v>5469</v>
      </c>
      <c r="B2281">
        <v>22466994</v>
      </c>
      <c r="C2281">
        <v>25000000</v>
      </c>
      <c r="D2281">
        <v>-2533006</v>
      </c>
      <c r="E2281">
        <f>Table10[[#This Row],[gross]]-Table10[[#This Row],[budget]]</f>
        <v>-2533006</v>
      </c>
    </row>
    <row r="2282" spans="1:5" x14ac:dyDescent="0.3">
      <c r="A2282" t="s">
        <v>3568</v>
      </c>
      <c r="B2282">
        <v>3064356</v>
      </c>
      <c r="C2282">
        <v>5600000</v>
      </c>
      <c r="D2282">
        <v>-2535644</v>
      </c>
      <c r="E2282">
        <f>Table10[[#This Row],[gross]]-Table10[[#This Row],[budget]]</f>
        <v>-2535644</v>
      </c>
    </row>
    <row r="2283" spans="1:5" x14ac:dyDescent="0.3">
      <c r="A2283" t="s">
        <v>3242</v>
      </c>
      <c r="B2283">
        <v>2445646</v>
      </c>
      <c r="C2283">
        <v>5000000</v>
      </c>
      <c r="D2283">
        <v>-2554354</v>
      </c>
      <c r="E2283">
        <f>Table10[[#This Row],[gross]]-Table10[[#This Row],[budget]]</f>
        <v>-2554354</v>
      </c>
    </row>
    <row r="2284" spans="1:5" x14ac:dyDescent="0.3">
      <c r="A2284" t="s">
        <v>2653</v>
      </c>
      <c r="B2284">
        <v>38108</v>
      </c>
      <c r="C2284">
        <v>2600000</v>
      </c>
      <c r="D2284">
        <v>-2561892</v>
      </c>
      <c r="E2284">
        <f>Table10[[#This Row],[gross]]-Table10[[#This Row],[budget]]</f>
        <v>-2561892</v>
      </c>
    </row>
    <row r="2285" spans="1:5" x14ac:dyDescent="0.3">
      <c r="A2285" t="s">
        <v>281</v>
      </c>
      <c r="B2285">
        <v>11433134</v>
      </c>
      <c r="C2285">
        <v>14000000</v>
      </c>
      <c r="D2285">
        <v>-2566866</v>
      </c>
      <c r="E2285">
        <f>Table10[[#This Row],[gross]]-Table10[[#This Row],[budget]]</f>
        <v>-2566866</v>
      </c>
    </row>
    <row r="2286" spans="1:5" x14ac:dyDescent="0.3">
      <c r="A2286" t="s">
        <v>1349</v>
      </c>
      <c r="B2286">
        <v>3432342</v>
      </c>
      <c r="C2286">
        <v>6000000</v>
      </c>
      <c r="D2286">
        <v>-2567658</v>
      </c>
      <c r="E2286">
        <f>Table10[[#This Row],[gross]]-Table10[[#This Row],[budget]]</f>
        <v>-2567658</v>
      </c>
    </row>
    <row r="2287" spans="1:5" x14ac:dyDescent="0.3">
      <c r="A2287" t="s">
        <v>6879</v>
      </c>
      <c r="B2287">
        <v>418268</v>
      </c>
      <c r="C2287">
        <v>3000000</v>
      </c>
      <c r="D2287">
        <v>-2581732</v>
      </c>
      <c r="E2287">
        <f>Table10[[#This Row],[gross]]-Table10[[#This Row],[budget]]</f>
        <v>-2581732</v>
      </c>
    </row>
    <row r="2288" spans="1:5" x14ac:dyDescent="0.3">
      <c r="A2288" t="s">
        <v>2065</v>
      </c>
      <c r="B2288">
        <v>95016</v>
      </c>
      <c r="C2288">
        <v>2700000</v>
      </c>
      <c r="D2288">
        <v>-2604984</v>
      </c>
      <c r="E2288">
        <f>Table10[[#This Row],[gross]]-Table10[[#This Row],[budget]]</f>
        <v>-2604984</v>
      </c>
    </row>
    <row r="2289" spans="1:5" x14ac:dyDescent="0.3">
      <c r="A2289" t="s">
        <v>3868</v>
      </c>
      <c r="B2289">
        <v>886410</v>
      </c>
      <c r="C2289">
        <v>3500000</v>
      </c>
      <c r="D2289">
        <v>-2613590</v>
      </c>
      <c r="E2289">
        <f>Table10[[#This Row],[gross]]-Table10[[#This Row],[budget]]</f>
        <v>-2613590</v>
      </c>
    </row>
    <row r="2290" spans="1:5" x14ac:dyDescent="0.3">
      <c r="A2290" t="s">
        <v>3245</v>
      </c>
      <c r="B2290">
        <v>37371385</v>
      </c>
      <c r="C2290">
        <v>40000000</v>
      </c>
      <c r="D2290">
        <v>-2628615</v>
      </c>
      <c r="E2290">
        <f>Table10[[#This Row],[gross]]-Table10[[#This Row],[budget]]</f>
        <v>-2628615</v>
      </c>
    </row>
    <row r="2291" spans="1:5" x14ac:dyDescent="0.3">
      <c r="A2291" t="s">
        <v>6185</v>
      </c>
      <c r="B2291">
        <v>19351569</v>
      </c>
      <c r="C2291">
        <v>22000000</v>
      </c>
      <c r="D2291">
        <v>-2648431</v>
      </c>
      <c r="E2291">
        <f>Table10[[#This Row],[gross]]-Table10[[#This Row],[budget]]</f>
        <v>-2648431</v>
      </c>
    </row>
    <row r="2292" spans="1:5" x14ac:dyDescent="0.3">
      <c r="A2292" t="s">
        <v>4568</v>
      </c>
      <c r="B2292">
        <v>1325073</v>
      </c>
      <c r="C2292">
        <v>4000000</v>
      </c>
      <c r="D2292">
        <v>-2674927</v>
      </c>
      <c r="E2292">
        <f>Table10[[#This Row],[gross]]-Table10[[#This Row],[budget]]</f>
        <v>-2674927</v>
      </c>
    </row>
    <row r="2293" spans="1:5" x14ac:dyDescent="0.3">
      <c r="A2293" t="s">
        <v>4572</v>
      </c>
      <c r="B2293">
        <v>302204</v>
      </c>
      <c r="C2293">
        <v>3000000</v>
      </c>
      <c r="D2293">
        <v>-2697796</v>
      </c>
      <c r="E2293">
        <f>Table10[[#This Row],[gross]]-Table10[[#This Row],[budget]]</f>
        <v>-2697796</v>
      </c>
    </row>
    <row r="2294" spans="1:5" x14ac:dyDescent="0.3">
      <c r="A2294" t="s">
        <v>4944</v>
      </c>
      <c r="B2294">
        <v>1487477</v>
      </c>
      <c r="C2294">
        <v>4200000</v>
      </c>
      <c r="D2294">
        <v>-2712523</v>
      </c>
      <c r="E2294">
        <f>Table10[[#This Row],[gross]]-Table10[[#This Row],[budget]]</f>
        <v>-2712523</v>
      </c>
    </row>
    <row r="2295" spans="1:5" x14ac:dyDescent="0.3">
      <c r="A2295" t="s">
        <v>4574</v>
      </c>
      <c r="B2295">
        <v>19283782</v>
      </c>
      <c r="C2295">
        <v>22000000</v>
      </c>
      <c r="D2295">
        <v>-2716218</v>
      </c>
      <c r="E2295">
        <f>Table10[[#This Row],[gross]]-Table10[[#This Row],[budget]]</f>
        <v>-2716218</v>
      </c>
    </row>
    <row r="2296" spans="1:5" x14ac:dyDescent="0.3">
      <c r="A2296" t="s">
        <v>4946</v>
      </c>
      <c r="B2296">
        <v>15281286</v>
      </c>
      <c r="C2296">
        <v>18000000</v>
      </c>
      <c r="D2296">
        <v>-2718714</v>
      </c>
      <c r="E2296">
        <f>Table10[[#This Row],[gross]]-Table10[[#This Row],[budget]]</f>
        <v>-2718714</v>
      </c>
    </row>
    <row r="2297" spans="1:5" x14ac:dyDescent="0.3">
      <c r="A2297" t="s">
        <v>4221</v>
      </c>
      <c r="B2297">
        <v>3273588</v>
      </c>
      <c r="C2297">
        <v>6000000</v>
      </c>
      <c r="D2297">
        <v>-2726412</v>
      </c>
      <c r="E2297">
        <f>Table10[[#This Row],[gross]]-Table10[[#This Row],[budget]]</f>
        <v>-2726412</v>
      </c>
    </row>
    <row r="2298" spans="1:5" x14ac:dyDescent="0.3">
      <c r="A2298" t="s">
        <v>7295</v>
      </c>
      <c r="B2298">
        <v>23222861</v>
      </c>
      <c r="C2298">
        <v>26000000</v>
      </c>
      <c r="D2298">
        <v>-2777139</v>
      </c>
      <c r="E2298">
        <f>Table10[[#This Row],[gross]]-Table10[[#This Row],[budget]]</f>
        <v>-2777139</v>
      </c>
    </row>
    <row r="2299" spans="1:5" x14ac:dyDescent="0.3">
      <c r="A2299" t="s">
        <v>3247</v>
      </c>
      <c r="B2299">
        <v>2221809</v>
      </c>
      <c r="C2299">
        <v>5000000</v>
      </c>
      <c r="D2299">
        <v>-2778191</v>
      </c>
      <c r="E2299">
        <f>Table10[[#This Row],[gross]]-Table10[[#This Row],[budget]]</f>
        <v>-2778191</v>
      </c>
    </row>
    <row r="2300" spans="1:5" x14ac:dyDescent="0.3">
      <c r="A2300" t="s">
        <v>4224</v>
      </c>
      <c r="B2300">
        <v>12212417</v>
      </c>
      <c r="C2300">
        <v>15000000</v>
      </c>
      <c r="D2300">
        <v>-2787583</v>
      </c>
      <c r="E2300">
        <f>Table10[[#This Row],[gross]]-Table10[[#This Row],[budget]]</f>
        <v>-2787583</v>
      </c>
    </row>
    <row r="2301" spans="1:5" x14ac:dyDescent="0.3">
      <c r="A2301" t="s">
        <v>3248</v>
      </c>
      <c r="B2301">
        <v>11204499</v>
      </c>
      <c r="C2301">
        <v>14000000</v>
      </c>
      <c r="D2301">
        <v>-2795501</v>
      </c>
      <c r="E2301">
        <f>Table10[[#This Row],[gross]]-Table10[[#This Row],[budget]]</f>
        <v>-2795501</v>
      </c>
    </row>
    <row r="2302" spans="1:5" x14ac:dyDescent="0.3">
      <c r="A2302" t="s">
        <v>6881</v>
      </c>
      <c r="B2302">
        <v>200803</v>
      </c>
      <c r="C2302">
        <v>3000000</v>
      </c>
      <c r="D2302">
        <v>-2799197</v>
      </c>
      <c r="E2302">
        <f>Table10[[#This Row],[gross]]-Table10[[#This Row],[budget]]</f>
        <v>-2799197</v>
      </c>
    </row>
    <row r="2303" spans="1:5" x14ac:dyDescent="0.3">
      <c r="A2303" t="s">
        <v>3869</v>
      </c>
      <c r="B2303">
        <v>22200000</v>
      </c>
      <c r="C2303">
        <v>25000000</v>
      </c>
      <c r="D2303">
        <v>-2800000</v>
      </c>
      <c r="E2303">
        <f>Table10[[#This Row],[gross]]-Table10[[#This Row],[budget]]</f>
        <v>-2800000</v>
      </c>
    </row>
    <row r="2304" spans="1:5" x14ac:dyDescent="0.3">
      <c r="A2304" t="s">
        <v>2656</v>
      </c>
      <c r="B2304">
        <v>35183792</v>
      </c>
      <c r="C2304">
        <v>38000000</v>
      </c>
      <c r="D2304">
        <v>-2816208</v>
      </c>
      <c r="E2304">
        <f>Table10[[#This Row],[gross]]-Table10[[#This Row],[budget]]</f>
        <v>-2816208</v>
      </c>
    </row>
    <row r="2305" spans="1:5" x14ac:dyDescent="0.3">
      <c r="A2305" t="s">
        <v>6454</v>
      </c>
      <c r="B2305">
        <v>15155772</v>
      </c>
      <c r="C2305">
        <v>18000000</v>
      </c>
      <c r="D2305">
        <v>-2844228</v>
      </c>
      <c r="E2305">
        <f>Table10[[#This Row],[gross]]-Table10[[#This Row],[budget]]</f>
        <v>-2844228</v>
      </c>
    </row>
    <row r="2306" spans="1:5" x14ac:dyDescent="0.3">
      <c r="A2306" t="s">
        <v>752</v>
      </c>
      <c r="B2306">
        <v>4443403</v>
      </c>
      <c r="C2306">
        <v>7300000</v>
      </c>
      <c r="D2306">
        <v>-2856597</v>
      </c>
      <c r="E2306">
        <f>Table10[[#This Row],[gross]]-Table10[[#This Row],[budget]]</f>
        <v>-2856597</v>
      </c>
    </row>
    <row r="2307" spans="1:5" x14ac:dyDescent="0.3">
      <c r="A2307" t="s">
        <v>7275</v>
      </c>
      <c r="B2307">
        <v>535249</v>
      </c>
      <c r="C2307">
        <v>3400000</v>
      </c>
      <c r="D2307">
        <v>-2864751</v>
      </c>
      <c r="E2307">
        <f>Table10[[#This Row],[gross]]-Table10[[#This Row],[budget]]</f>
        <v>-2864751</v>
      </c>
    </row>
    <row r="2308" spans="1:5" x14ac:dyDescent="0.3">
      <c r="A2308" t="s">
        <v>2067</v>
      </c>
      <c r="B2308">
        <v>47105085</v>
      </c>
      <c r="C2308">
        <v>50000000</v>
      </c>
      <c r="D2308">
        <v>-2894915</v>
      </c>
      <c r="E2308">
        <f>Table10[[#This Row],[gross]]-Table10[[#This Row],[budget]]</f>
        <v>-2894915</v>
      </c>
    </row>
    <row r="2309" spans="1:5" x14ac:dyDescent="0.3">
      <c r="A2309" t="s">
        <v>1118</v>
      </c>
      <c r="B2309">
        <v>17104669</v>
      </c>
      <c r="C2309">
        <v>20000000</v>
      </c>
      <c r="D2309">
        <v>-2895331</v>
      </c>
      <c r="E2309">
        <f>Table10[[#This Row],[gross]]-Table10[[#This Row],[budget]]</f>
        <v>-2895331</v>
      </c>
    </row>
    <row r="2310" spans="1:5" x14ac:dyDescent="0.3">
      <c r="A2310" t="s">
        <v>6325</v>
      </c>
      <c r="B2310">
        <v>37101011</v>
      </c>
      <c r="C2310">
        <v>40000000</v>
      </c>
      <c r="D2310">
        <v>-2898989</v>
      </c>
      <c r="E2310">
        <f>Table10[[#This Row],[gross]]-Table10[[#This Row],[budget]]</f>
        <v>-2898989</v>
      </c>
    </row>
    <row r="2311" spans="1:5" x14ac:dyDescent="0.3">
      <c r="A2311" t="s">
        <v>4226</v>
      </c>
      <c r="B2311">
        <v>39852</v>
      </c>
      <c r="C2311">
        <v>3000000</v>
      </c>
      <c r="D2311">
        <v>-2960148</v>
      </c>
      <c r="E2311">
        <f>Table10[[#This Row],[gross]]-Table10[[#This Row],[budget]]</f>
        <v>-2960148</v>
      </c>
    </row>
    <row r="2312" spans="1:5" x14ac:dyDescent="0.3">
      <c r="A2312" t="s">
        <v>3251</v>
      </c>
      <c r="B2312">
        <v>97030725</v>
      </c>
      <c r="C2312">
        <v>100000000</v>
      </c>
      <c r="D2312">
        <v>-2969275</v>
      </c>
      <c r="E2312">
        <f>Table10[[#This Row],[gross]]-Table10[[#This Row],[budget]]</f>
        <v>-2969275</v>
      </c>
    </row>
    <row r="2313" spans="1:5" x14ac:dyDescent="0.3">
      <c r="A2313" t="s">
        <v>1122</v>
      </c>
      <c r="B2313">
        <v>3029081</v>
      </c>
      <c r="C2313">
        <v>6000000</v>
      </c>
      <c r="D2313">
        <v>-2970919</v>
      </c>
      <c r="E2313">
        <f>Table10[[#This Row],[gross]]-Table10[[#This Row],[budget]]</f>
        <v>-2970919</v>
      </c>
    </row>
    <row r="2314" spans="1:5" x14ac:dyDescent="0.3">
      <c r="A2314" t="s">
        <v>5880</v>
      </c>
      <c r="B2314">
        <v>26345</v>
      </c>
      <c r="C2314">
        <v>3000000</v>
      </c>
      <c r="D2314">
        <v>-2973655</v>
      </c>
      <c r="E2314">
        <f>Table10[[#This Row],[gross]]-Table10[[#This Row],[budget]]</f>
        <v>-2973655</v>
      </c>
    </row>
    <row r="2315" spans="1:5" x14ac:dyDescent="0.3">
      <c r="A2315" t="s">
        <v>6326</v>
      </c>
      <c r="B2315">
        <v>22000</v>
      </c>
      <c r="C2315">
        <v>3000000</v>
      </c>
      <c r="D2315">
        <v>-2978000</v>
      </c>
      <c r="E2315">
        <f>Table10[[#This Row],[gross]]-Table10[[#This Row],[budget]]</f>
        <v>-2978000</v>
      </c>
    </row>
    <row r="2316" spans="1:5" x14ac:dyDescent="0.3">
      <c r="A2316" t="s">
        <v>6882</v>
      </c>
      <c r="B2316">
        <v>5018450</v>
      </c>
      <c r="C2316">
        <v>8000000</v>
      </c>
      <c r="D2316">
        <v>-2981550</v>
      </c>
      <c r="E2316">
        <f>Table10[[#This Row],[gross]]-Table10[[#This Row],[budget]]</f>
        <v>-2981550</v>
      </c>
    </row>
    <row r="2317" spans="1:5" x14ac:dyDescent="0.3">
      <c r="A2317" t="s">
        <v>4229</v>
      </c>
      <c r="B2317">
        <v>1705139</v>
      </c>
      <c r="C2317">
        <v>4700000</v>
      </c>
      <c r="D2317">
        <v>-2994861</v>
      </c>
      <c r="E2317">
        <f>Table10[[#This Row],[gross]]-Table10[[#This Row],[budget]]</f>
        <v>-2994861</v>
      </c>
    </row>
    <row r="2318" spans="1:5" x14ac:dyDescent="0.3">
      <c r="A2318" t="s">
        <v>6455</v>
      </c>
      <c r="B2318">
        <v>6982680</v>
      </c>
      <c r="C2318">
        <v>10000000</v>
      </c>
      <c r="D2318">
        <v>-3017320</v>
      </c>
      <c r="E2318">
        <f>Table10[[#This Row],[gross]]-Table10[[#This Row],[budget]]</f>
        <v>-3017320</v>
      </c>
    </row>
    <row r="2319" spans="1:5" x14ac:dyDescent="0.3">
      <c r="A2319" t="s">
        <v>4577</v>
      </c>
      <c r="B2319">
        <v>46982632</v>
      </c>
      <c r="C2319">
        <v>50000000</v>
      </c>
      <c r="D2319">
        <v>-3017368</v>
      </c>
      <c r="E2319">
        <f>Table10[[#This Row],[gross]]-Table10[[#This Row],[budget]]</f>
        <v>-3017368</v>
      </c>
    </row>
    <row r="2320" spans="1:5" x14ac:dyDescent="0.3">
      <c r="A2320" t="s">
        <v>3256</v>
      </c>
      <c r="B2320">
        <v>1980338</v>
      </c>
      <c r="C2320">
        <v>5000000</v>
      </c>
      <c r="D2320">
        <v>-3019662</v>
      </c>
      <c r="E2320">
        <f>Table10[[#This Row],[gross]]-Table10[[#This Row],[budget]]</f>
        <v>-3019662</v>
      </c>
    </row>
    <row r="2321" spans="1:5" x14ac:dyDescent="0.3">
      <c r="A2321" t="s">
        <v>5279</v>
      </c>
      <c r="B2321">
        <v>9975684</v>
      </c>
      <c r="C2321">
        <v>13000000</v>
      </c>
      <c r="D2321">
        <v>-3024316</v>
      </c>
      <c r="E2321">
        <f>Table10[[#This Row],[gross]]-Table10[[#This Row],[budget]]</f>
        <v>-3024316</v>
      </c>
    </row>
    <row r="2322" spans="1:5" x14ac:dyDescent="0.3">
      <c r="A2322" t="s">
        <v>6970</v>
      </c>
      <c r="B2322">
        <v>34912982</v>
      </c>
      <c r="C2322">
        <v>38000000</v>
      </c>
      <c r="D2322">
        <v>-3087018</v>
      </c>
      <c r="E2322">
        <f>Table10[[#This Row],[gross]]-Table10[[#This Row],[budget]]</f>
        <v>-3087018</v>
      </c>
    </row>
    <row r="2323" spans="1:5" x14ac:dyDescent="0.3">
      <c r="A2323" t="s">
        <v>7455</v>
      </c>
      <c r="B2323">
        <v>15911333</v>
      </c>
      <c r="C2323">
        <v>19000000</v>
      </c>
      <c r="D2323">
        <v>-3088667</v>
      </c>
      <c r="E2323">
        <f>Table10[[#This Row],[gross]]-Table10[[#This Row],[budget]]</f>
        <v>-3088667</v>
      </c>
    </row>
    <row r="2324" spans="1:5" x14ac:dyDescent="0.3">
      <c r="A2324" t="s">
        <v>3571</v>
      </c>
      <c r="B2324">
        <v>864959</v>
      </c>
      <c r="C2324">
        <v>4000000</v>
      </c>
      <c r="D2324">
        <v>-3135041</v>
      </c>
      <c r="E2324">
        <f>Table10[[#This Row],[gross]]-Table10[[#This Row],[budget]]</f>
        <v>-3135041</v>
      </c>
    </row>
    <row r="2325" spans="1:5" x14ac:dyDescent="0.3">
      <c r="A2325" t="s">
        <v>5882</v>
      </c>
      <c r="B2325">
        <v>6842058</v>
      </c>
      <c r="C2325">
        <v>10000000</v>
      </c>
      <c r="D2325">
        <v>-3157942</v>
      </c>
      <c r="E2325">
        <f>Table10[[#This Row],[gross]]-Table10[[#This Row],[budget]]</f>
        <v>-3157942</v>
      </c>
    </row>
    <row r="2326" spans="1:5" x14ac:dyDescent="0.3">
      <c r="A2326" t="s">
        <v>370</v>
      </c>
      <c r="B2326">
        <v>610968</v>
      </c>
      <c r="C2326">
        <v>3800000</v>
      </c>
      <c r="D2326">
        <v>-3189032</v>
      </c>
      <c r="E2326">
        <f>Table10[[#This Row],[gross]]-Table10[[#This Row],[budget]]</f>
        <v>-3189032</v>
      </c>
    </row>
    <row r="2327" spans="1:5" x14ac:dyDescent="0.3">
      <c r="A2327" t="s">
        <v>7187</v>
      </c>
      <c r="B2327">
        <v>800000</v>
      </c>
      <c r="C2327">
        <v>4000000</v>
      </c>
      <c r="D2327">
        <v>-3200000</v>
      </c>
      <c r="E2327">
        <f>Table10[[#This Row],[gross]]-Table10[[#This Row],[budget]]</f>
        <v>-3200000</v>
      </c>
    </row>
    <row r="2328" spans="1:5" x14ac:dyDescent="0.3">
      <c r="A2328" t="s">
        <v>6884</v>
      </c>
      <c r="B2328">
        <v>14793904</v>
      </c>
      <c r="C2328">
        <v>18000000</v>
      </c>
      <c r="D2328">
        <v>-3206096</v>
      </c>
      <c r="E2328">
        <f>Table10[[#This Row],[gross]]-Table10[[#This Row],[budget]]</f>
        <v>-3206096</v>
      </c>
    </row>
    <row r="2329" spans="1:5" x14ac:dyDescent="0.3">
      <c r="A2329" t="s">
        <v>2948</v>
      </c>
      <c r="B2329">
        <v>5480996</v>
      </c>
      <c r="C2329">
        <v>8700000</v>
      </c>
      <c r="D2329">
        <v>-3219004</v>
      </c>
      <c r="E2329">
        <f>Table10[[#This Row],[gross]]-Table10[[#This Row],[budget]]</f>
        <v>-3219004</v>
      </c>
    </row>
    <row r="2330" spans="1:5" x14ac:dyDescent="0.3">
      <c r="A2330" t="s">
        <v>2659</v>
      </c>
      <c r="B2330">
        <v>611709</v>
      </c>
      <c r="C2330">
        <v>3850000</v>
      </c>
      <c r="D2330">
        <v>-3238291</v>
      </c>
      <c r="E2330">
        <f>Table10[[#This Row],[gross]]-Table10[[#This Row],[budget]]</f>
        <v>-3238291</v>
      </c>
    </row>
    <row r="2331" spans="1:5" x14ac:dyDescent="0.3">
      <c r="A2331" t="s">
        <v>7277</v>
      </c>
      <c r="B2331">
        <v>17757087</v>
      </c>
      <c r="C2331">
        <v>21000000</v>
      </c>
      <c r="D2331">
        <v>-3242913</v>
      </c>
      <c r="E2331">
        <f>Table10[[#This Row],[gross]]-Table10[[#This Row],[budget]]</f>
        <v>-3242913</v>
      </c>
    </row>
    <row r="2332" spans="1:5" x14ac:dyDescent="0.3">
      <c r="A2332" t="s">
        <v>6021</v>
      </c>
      <c r="B2332">
        <v>4239767</v>
      </c>
      <c r="C2332">
        <v>7500000</v>
      </c>
      <c r="D2332">
        <v>-3260233</v>
      </c>
      <c r="E2332">
        <f>Table10[[#This Row],[gross]]-Table10[[#This Row],[budget]]</f>
        <v>-3260233</v>
      </c>
    </row>
    <row r="2333" spans="1:5" x14ac:dyDescent="0.3">
      <c r="A2333" t="s">
        <v>2069</v>
      </c>
      <c r="B2333">
        <v>1729969</v>
      </c>
      <c r="C2333">
        <v>5000000</v>
      </c>
      <c r="D2333">
        <v>-3270031</v>
      </c>
      <c r="E2333">
        <f>Table10[[#This Row],[gross]]-Table10[[#This Row],[budget]]</f>
        <v>-3270031</v>
      </c>
    </row>
    <row r="2334" spans="1:5" x14ac:dyDescent="0.3">
      <c r="A2334" t="s">
        <v>4949</v>
      </c>
      <c r="B2334">
        <v>220234</v>
      </c>
      <c r="C2334">
        <v>3500000</v>
      </c>
      <c r="D2334">
        <v>-3279766</v>
      </c>
      <c r="E2334">
        <f>Table10[[#This Row],[gross]]-Table10[[#This Row],[budget]]</f>
        <v>-3279766</v>
      </c>
    </row>
    <row r="2335" spans="1:5" x14ac:dyDescent="0.3">
      <c r="A2335" t="s">
        <v>4951</v>
      </c>
      <c r="B2335">
        <v>56702901</v>
      </c>
      <c r="C2335">
        <v>60000000</v>
      </c>
      <c r="D2335">
        <v>-3297099</v>
      </c>
      <c r="E2335">
        <f>Table10[[#This Row],[gross]]-Table10[[#This Row],[budget]]</f>
        <v>-3297099</v>
      </c>
    </row>
    <row r="2336" spans="1:5" x14ac:dyDescent="0.3">
      <c r="A2336" t="s">
        <v>7040</v>
      </c>
      <c r="B2336">
        <v>4692814</v>
      </c>
      <c r="C2336">
        <v>8000000</v>
      </c>
      <c r="D2336">
        <v>-3307186</v>
      </c>
      <c r="E2336">
        <f>Table10[[#This Row],[gross]]-Table10[[#This Row],[budget]]</f>
        <v>-3307186</v>
      </c>
    </row>
    <row r="2337" spans="1:5" x14ac:dyDescent="0.3">
      <c r="A2337" t="s">
        <v>2322</v>
      </c>
      <c r="B2337">
        <v>26687172</v>
      </c>
      <c r="C2337">
        <v>30000000</v>
      </c>
      <c r="D2337">
        <v>-3312828</v>
      </c>
      <c r="E2337">
        <f>Table10[[#This Row],[gross]]-Table10[[#This Row],[budget]]</f>
        <v>-3312828</v>
      </c>
    </row>
    <row r="2338" spans="1:5" x14ac:dyDescent="0.3">
      <c r="A2338" t="s">
        <v>5281</v>
      </c>
      <c r="B2338">
        <v>36665854</v>
      </c>
      <c r="C2338">
        <v>40000000</v>
      </c>
      <c r="D2338">
        <v>-3334146</v>
      </c>
      <c r="E2338">
        <f>Table10[[#This Row],[gross]]-Table10[[#This Row],[budget]]</f>
        <v>-3334146</v>
      </c>
    </row>
    <row r="2339" spans="1:5" x14ac:dyDescent="0.3">
      <c r="A2339" t="s">
        <v>7501</v>
      </c>
      <c r="B2339">
        <v>4131640</v>
      </c>
      <c r="C2339">
        <v>7500000</v>
      </c>
      <c r="D2339">
        <v>-3368360</v>
      </c>
      <c r="E2339">
        <f>Table10[[#This Row],[gross]]-Table10[[#This Row],[budget]]</f>
        <v>-3368360</v>
      </c>
    </row>
    <row r="2340" spans="1:5" x14ac:dyDescent="0.3">
      <c r="A2340" t="s">
        <v>4232</v>
      </c>
      <c r="B2340">
        <v>6619173</v>
      </c>
      <c r="C2340">
        <v>10000000</v>
      </c>
      <c r="D2340">
        <v>-3380827</v>
      </c>
      <c r="E2340">
        <f>Table10[[#This Row],[gross]]-Table10[[#This Row],[budget]]</f>
        <v>-3380827</v>
      </c>
    </row>
    <row r="2341" spans="1:5" x14ac:dyDescent="0.3">
      <c r="A2341" t="s">
        <v>6573</v>
      </c>
      <c r="B2341">
        <v>11614236</v>
      </c>
      <c r="C2341">
        <v>15000000</v>
      </c>
      <c r="D2341">
        <v>-3385764</v>
      </c>
      <c r="E2341">
        <f>Table10[[#This Row],[gross]]-Table10[[#This Row],[budget]]</f>
        <v>-3385764</v>
      </c>
    </row>
    <row r="2342" spans="1:5" x14ac:dyDescent="0.3">
      <c r="A2342" t="s">
        <v>5282</v>
      </c>
      <c r="B2342">
        <v>101228</v>
      </c>
      <c r="C2342">
        <v>3500000</v>
      </c>
      <c r="D2342">
        <v>-3398772</v>
      </c>
      <c r="E2342">
        <f>Table10[[#This Row],[gross]]-Table10[[#This Row],[budget]]</f>
        <v>-3398772</v>
      </c>
    </row>
    <row r="2343" spans="1:5" x14ac:dyDescent="0.3">
      <c r="A2343" t="s">
        <v>1834</v>
      </c>
      <c r="B2343">
        <v>2600000</v>
      </c>
      <c r="C2343">
        <v>6000000</v>
      </c>
      <c r="D2343">
        <v>-3400000</v>
      </c>
      <c r="E2343">
        <f>Table10[[#This Row],[gross]]-Table10[[#This Row],[budget]]</f>
        <v>-3400000</v>
      </c>
    </row>
    <row r="2344" spans="1:5" x14ac:dyDescent="0.3">
      <c r="A2344" t="s">
        <v>3870</v>
      </c>
      <c r="B2344">
        <v>31598308</v>
      </c>
      <c r="C2344">
        <v>35000000</v>
      </c>
      <c r="D2344">
        <v>-3401692</v>
      </c>
      <c r="E2344">
        <f>Table10[[#This Row],[gross]]-Table10[[#This Row],[budget]]</f>
        <v>-3401692</v>
      </c>
    </row>
    <row r="2345" spans="1:5" x14ac:dyDescent="0.3">
      <c r="A2345" t="s">
        <v>6885</v>
      </c>
      <c r="B2345">
        <v>96793</v>
      </c>
      <c r="C2345">
        <v>3500000</v>
      </c>
      <c r="D2345">
        <v>-3403207</v>
      </c>
      <c r="E2345">
        <f>Table10[[#This Row],[gross]]-Table10[[#This Row],[budget]]</f>
        <v>-3403207</v>
      </c>
    </row>
    <row r="2346" spans="1:5" x14ac:dyDescent="0.3">
      <c r="A2346" t="s">
        <v>3258</v>
      </c>
      <c r="B2346">
        <v>562059</v>
      </c>
      <c r="C2346">
        <v>4000000</v>
      </c>
      <c r="D2346">
        <v>-3437941</v>
      </c>
      <c r="E2346">
        <f>Table10[[#This Row],[gross]]-Table10[[#This Row],[budget]]</f>
        <v>-3437941</v>
      </c>
    </row>
    <row r="2347" spans="1:5" x14ac:dyDescent="0.3">
      <c r="A2347" t="s">
        <v>3572</v>
      </c>
      <c r="B2347">
        <v>21554585</v>
      </c>
      <c r="C2347">
        <v>25000000</v>
      </c>
      <c r="D2347">
        <v>-3445415</v>
      </c>
      <c r="E2347">
        <f>Table10[[#This Row],[gross]]-Table10[[#This Row],[budget]]</f>
        <v>-3445415</v>
      </c>
    </row>
    <row r="2348" spans="1:5" x14ac:dyDescent="0.3">
      <c r="A2348" t="s">
        <v>2950</v>
      </c>
      <c r="B2348">
        <v>542860</v>
      </c>
      <c r="C2348">
        <v>4000000</v>
      </c>
      <c r="D2348">
        <v>-3457140</v>
      </c>
      <c r="E2348">
        <f>Table10[[#This Row],[gross]]-Table10[[#This Row],[budget]]</f>
        <v>-3457140</v>
      </c>
    </row>
    <row r="2349" spans="1:5" x14ac:dyDescent="0.3">
      <c r="A2349" t="s">
        <v>3872</v>
      </c>
      <c r="B2349">
        <v>37606</v>
      </c>
      <c r="C2349">
        <v>3500000</v>
      </c>
      <c r="D2349">
        <v>-3462394</v>
      </c>
      <c r="E2349">
        <f>Table10[[#This Row],[gross]]-Table10[[#This Row],[budget]]</f>
        <v>-3462394</v>
      </c>
    </row>
    <row r="2350" spans="1:5" x14ac:dyDescent="0.3">
      <c r="A2350" t="s">
        <v>1124</v>
      </c>
      <c r="B2350">
        <v>9030581</v>
      </c>
      <c r="C2350">
        <v>12500000</v>
      </c>
      <c r="D2350">
        <v>-3469419</v>
      </c>
      <c r="E2350">
        <f>Table10[[#This Row],[gross]]-Table10[[#This Row],[budget]]</f>
        <v>-3469419</v>
      </c>
    </row>
    <row r="2351" spans="1:5" x14ac:dyDescent="0.3">
      <c r="A2351" t="s">
        <v>3873</v>
      </c>
      <c r="B2351">
        <v>26525834</v>
      </c>
      <c r="C2351">
        <v>30000000</v>
      </c>
      <c r="D2351">
        <v>-3474166</v>
      </c>
      <c r="E2351">
        <f>Table10[[#This Row],[gross]]-Table10[[#This Row],[budget]]</f>
        <v>-3474166</v>
      </c>
    </row>
    <row r="2352" spans="1:5" x14ac:dyDescent="0.3">
      <c r="A2352" t="s">
        <v>6328</v>
      </c>
      <c r="B2352">
        <v>6491350</v>
      </c>
      <c r="C2352">
        <v>10000000</v>
      </c>
      <c r="D2352">
        <v>-3508650</v>
      </c>
      <c r="E2352">
        <f>Table10[[#This Row],[gross]]-Table10[[#This Row],[budget]]</f>
        <v>-3508650</v>
      </c>
    </row>
    <row r="2353" spans="1:5" x14ac:dyDescent="0.3">
      <c r="A2353" t="s">
        <v>4953</v>
      </c>
      <c r="B2353">
        <v>1474508</v>
      </c>
      <c r="C2353">
        <v>5000000</v>
      </c>
      <c r="D2353">
        <v>-3525492</v>
      </c>
      <c r="E2353">
        <f>Table10[[#This Row],[gross]]-Table10[[#This Row],[budget]]</f>
        <v>-3525492</v>
      </c>
    </row>
    <row r="2354" spans="1:5" x14ac:dyDescent="0.3">
      <c r="A2354" t="s">
        <v>3260</v>
      </c>
      <c r="B2354">
        <v>126464904</v>
      </c>
      <c r="C2354">
        <v>130000000</v>
      </c>
      <c r="D2354">
        <v>-3535096</v>
      </c>
      <c r="E2354">
        <f>Table10[[#This Row],[gross]]-Table10[[#This Row],[budget]]</f>
        <v>-3535096</v>
      </c>
    </row>
    <row r="2355" spans="1:5" x14ac:dyDescent="0.3">
      <c r="A2355" t="s">
        <v>4579</v>
      </c>
      <c r="B2355">
        <v>56443482</v>
      </c>
      <c r="C2355">
        <v>60000000</v>
      </c>
      <c r="D2355">
        <v>-3556518</v>
      </c>
      <c r="E2355">
        <f>Table10[[#This Row],[gross]]-Table10[[#This Row],[budget]]</f>
        <v>-3556518</v>
      </c>
    </row>
    <row r="2356" spans="1:5" x14ac:dyDescent="0.3">
      <c r="A2356" t="s">
        <v>6574</v>
      </c>
      <c r="B2356">
        <v>4992159</v>
      </c>
      <c r="C2356">
        <v>8550000</v>
      </c>
      <c r="D2356">
        <v>-3557841</v>
      </c>
      <c r="E2356">
        <f>Table10[[#This Row],[gross]]-Table10[[#This Row],[budget]]</f>
        <v>-3557841</v>
      </c>
    </row>
    <row r="2357" spans="1:5" x14ac:dyDescent="0.3">
      <c r="A2357" t="s">
        <v>6785</v>
      </c>
      <c r="B2357">
        <v>399793</v>
      </c>
      <c r="C2357">
        <v>4000000</v>
      </c>
      <c r="D2357">
        <v>-3600207</v>
      </c>
      <c r="E2357">
        <f>Table10[[#This Row],[gross]]-Table10[[#This Row],[budget]]</f>
        <v>-3600207</v>
      </c>
    </row>
    <row r="2358" spans="1:5" x14ac:dyDescent="0.3">
      <c r="A2358" t="s">
        <v>6788</v>
      </c>
      <c r="B2358">
        <v>10397365</v>
      </c>
      <c r="C2358">
        <v>14000000</v>
      </c>
      <c r="D2358">
        <v>-3602635</v>
      </c>
      <c r="E2358">
        <f>Table10[[#This Row],[gross]]-Table10[[#This Row],[budget]]</f>
        <v>-3602635</v>
      </c>
    </row>
    <row r="2359" spans="1:5" x14ac:dyDescent="0.3">
      <c r="A2359" t="s">
        <v>896</v>
      </c>
      <c r="B2359">
        <v>375723</v>
      </c>
      <c r="C2359">
        <v>4000000</v>
      </c>
      <c r="D2359">
        <v>-3624277</v>
      </c>
      <c r="E2359">
        <f>Table10[[#This Row],[gross]]-Table10[[#This Row],[budget]]</f>
        <v>-3624277</v>
      </c>
    </row>
    <row r="2360" spans="1:5" x14ac:dyDescent="0.3">
      <c r="A2360" t="s">
        <v>3574</v>
      </c>
      <c r="B2360">
        <v>371897</v>
      </c>
      <c r="C2360">
        <v>4000000</v>
      </c>
      <c r="D2360">
        <v>-3628103</v>
      </c>
      <c r="E2360">
        <f>Table10[[#This Row],[gross]]-Table10[[#This Row],[budget]]</f>
        <v>-3628103</v>
      </c>
    </row>
    <row r="2361" spans="1:5" x14ac:dyDescent="0.3">
      <c r="A2361" t="s">
        <v>1352</v>
      </c>
      <c r="B2361">
        <v>871577</v>
      </c>
      <c r="C2361">
        <v>4500000</v>
      </c>
      <c r="D2361">
        <v>-3628423</v>
      </c>
      <c r="E2361">
        <f>Table10[[#This Row],[gross]]-Table10[[#This Row],[budget]]</f>
        <v>-3628423</v>
      </c>
    </row>
    <row r="2362" spans="1:5" x14ac:dyDescent="0.3">
      <c r="A2362" t="s">
        <v>5673</v>
      </c>
      <c r="B2362">
        <v>106369117</v>
      </c>
      <c r="C2362">
        <v>110000000</v>
      </c>
      <c r="D2362">
        <v>-3630883</v>
      </c>
      <c r="E2362">
        <f>Table10[[#This Row],[gross]]-Table10[[#This Row],[budget]]</f>
        <v>-3630883</v>
      </c>
    </row>
    <row r="2363" spans="1:5" x14ac:dyDescent="0.3">
      <c r="A2363" t="s">
        <v>4955</v>
      </c>
      <c r="B2363">
        <v>4350774</v>
      </c>
      <c r="C2363">
        <v>8000000</v>
      </c>
      <c r="D2363">
        <v>-3649226</v>
      </c>
      <c r="E2363">
        <f>Table10[[#This Row],[gross]]-Table10[[#This Row],[budget]]</f>
        <v>-3649226</v>
      </c>
    </row>
    <row r="2364" spans="1:5" x14ac:dyDescent="0.3">
      <c r="A2364" t="s">
        <v>6329</v>
      </c>
      <c r="B2364">
        <v>100669</v>
      </c>
      <c r="C2364">
        <v>3800000</v>
      </c>
      <c r="D2364">
        <v>-3699331</v>
      </c>
      <c r="E2364">
        <f>Table10[[#This Row],[gross]]-Table10[[#This Row],[budget]]</f>
        <v>-3699331</v>
      </c>
    </row>
    <row r="2365" spans="1:5" x14ac:dyDescent="0.3">
      <c r="A2365" t="s">
        <v>3263</v>
      </c>
      <c r="B2365">
        <v>35287788</v>
      </c>
      <c r="C2365">
        <v>39000000</v>
      </c>
      <c r="D2365">
        <v>-3712212</v>
      </c>
      <c r="E2365">
        <f>Table10[[#This Row],[gross]]-Table10[[#This Row],[budget]]</f>
        <v>-3712212</v>
      </c>
    </row>
    <row r="2366" spans="1:5" x14ac:dyDescent="0.3">
      <c r="A2366" t="s">
        <v>2662</v>
      </c>
      <c r="B2366">
        <v>1110286</v>
      </c>
      <c r="C2366">
        <v>4825000</v>
      </c>
      <c r="D2366">
        <v>-3714714</v>
      </c>
      <c r="E2366">
        <f>Table10[[#This Row],[gross]]-Table10[[#This Row],[budget]]</f>
        <v>-3714714</v>
      </c>
    </row>
    <row r="2367" spans="1:5" x14ac:dyDescent="0.3">
      <c r="A2367" t="s">
        <v>4956</v>
      </c>
      <c r="B2367">
        <v>36283504</v>
      </c>
      <c r="C2367">
        <v>40000000</v>
      </c>
      <c r="D2367">
        <v>-3716496</v>
      </c>
      <c r="E2367">
        <f>Table10[[#This Row],[gross]]-Table10[[#This Row],[budget]]</f>
        <v>-3716496</v>
      </c>
    </row>
    <row r="2368" spans="1:5" x14ac:dyDescent="0.3">
      <c r="A2368" t="s">
        <v>6790</v>
      </c>
      <c r="B2368">
        <v>24268828</v>
      </c>
      <c r="C2368">
        <v>28000000</v>
      </c>
      <c r="D2368">
        <v>-3731172</v>
      </c>
      <c r="E2368">
        <f>Table10[[#This Row],[gross]]-Table10[[#This Row],[budget]]</f>
        <v>-3731172</v>
      </c>
    </row>
    <row r="2369" spans="1:5" x14ac:dyDescent="0.3">
      <c r="A2369" t="s">
        <v>754</v>
      </c>
      <c r="B2369">
        <v>66257002</v>
      </c>
      <c r="C2369">
        <v>70000000</v>
      </c>
      <c r="D2369">
        <v>-3742998</v>
      </c>
      <c r="E2369">
        <f>Table10[[#This Row],[gross]]-Table10[[#This Row],[budget]]</f>
        <v>-3742998</v>
      </c>
    </row>
    <row r="2370" spans="1:5" x14ac:dyDescent="0.3">
      <c r="A2370" t="s">
        <v>1353</v>
      </c>
      <c r="B2370">
        <v>16248701</v>
      </c>
      <c r="C2370">
        <v>20000000</v>
      </c>
      <c r="D2370">
        <v>-3751299</v>
      </c>
      <c r="E2370">
        <f>Table10[[#This Row],[gross]]-Table10[[#This Row],[budget]]</f>
        <v>-3751299</v>
      </c>
    </row>
    <row r="2371" spans="1:5" x14ac:dyDescent="0.3">
      <c r="A2371" t="s">
        <v>2324</v>
      </c>
      <c r="B2371">
        <v>228524</v>
      </c>
      <c r="C2371">
        <v>4000000</v>
      </c>
      <c r="D2371">
        <v>-3771476</v>
      </c>
      <c r="E2371">
        <f>Table10[[#This Row],[gross]]-Table10[[#This Row],[budget]]</f>
        <v>-3771476</v>
      </c>
    </row>
    <row r="2372" spans="1:5" x14ac:dyDescent="0.3">
      <c r="A2372" t="s">
        <v>602</v>
      </c>
      <c r="B2372">
        <v>727883</v>
      </c>
      <c r="C2372">
        <v>4500000</v>
      </c>
      <c r="D2372">
        <v>-3772117</v>
      </c>
      <c r="E2372">
        <f>Table10[[#This Row],[gross]]-Table10[[#This Row],[budget]]</f>
        <v>-3772117</v>
      </c>
    </row>
    <row r="2373" spans="1:5" x14ac:dyDescent="0.3">
      <c r="A2373" t="s">
        <v>3577</v>
      </c>
      <c r="B2373">
        <v>19959</v>
      </c>
      <c r="C2373">
        <v>3800000</v>
      </c>
      <c r="D2373">
        <v>-3780041</v>
      </c>
      <c r="E2373">
        <f>Table10[[#This Row],[gross]]-Table10[[#This Row],[budget]]</f>
        <v>-3780041</v>
      </c>
    </row>
    <row r="2374" spans="1:5" x14ac:dyDescent="0.3">
      <c r="A2374" t="s">
        <v>3876</v>
      </c>
      <c r="B2374">
        <v>14873</v>
      </c>
      <c r="C2374">
        <v>3800000</v>
      </c>
      <c r="D2374">
        <v>-3785127</v>
      </c>
      <c r="E2374">
        <f>Table10[[#This Row],[gross]]-Table10[[#This Row],[budget]]</f>
        <v>-3785127</v>
      </c>
    </row>
    <row r="2375" spans="1:5" x14ac:dyDescent="0.3">
      <c r="A2375" t="s">
        <v>1126</v>
      </c>
      <c r="B2375">
        <v>713413</v>
      </c>
      <c r="C2375">
        <v>4500000</v>
      </c>
      <c r="D2375">
        <v>-3786587</v>
      </c>
      <c r="E2375">
        <f>Table10[[#This Row],[gross]]-Table10[[#This Row],[budget]]</f>
        <v>-3786587</v>
      </c>
    </row>
    <row r="2376" spans="1:5" x14ac:dyDescent="0.3">
      <c r="A2376" t="s">
        <v>2665</v>
      </c>
      <c r="B2376">
        <v>2207975</v>
      </c>
      <c r="C2376">
        <v>6000000</v>
      </c>
      <c r="D2376">
        <v>-3792025</v>
      </c>
      <c r="E2376">
        <f>Table10[[#This Row],[gross]]-Table10[[#This Row],[budget]]</f>
        <v>-3792025</v>
      </c>
    </row>
    <row r="2377" spans="1:5" x14ac:dyDescent="0.3">
      <c r="A2377" t="s">
        <v>2071</v>
      </c>
      <c r="B2377">
        <v>6201757</v>
      </c>
      <c r="C2377">
        <v>10000000</v>
      </c>
      <c r="D2377">
        <v>-3798243</v>
      </c>
      <c r="E2377">
        <f>Table10[[#This Row],[gross]]-Table10[[#This Row],[budget]]</f>
        <v>-3798243</v>
      </c>
    </row>
    <row r="2378" spans="1:5" x14ac:dyDescent="0.3">
      <c r="A2378" t="s">
        <v>756</v>
      </c>
      <c r="B2378">
        <v>6197866</v>
      </c>
      <c r="C2378">
        <v>10000000</v>
      </c>
      <c r="D2378">
        <v>-3802134</v>
      </c>
      <c r="E2378">
        <f>Table10[[#This Row],[gross]]-Table10[[#This Row],[budget]]</f>
        <v>-3802134</v>
      </c>
    </row>
    <row r="2379" spans="1:5" x14ac:dyDescent="0.3">
      <c r="A2379" t="s">
        <v>5470</v>
      </c>
      <c r="B2379">
        <v>185577</v>
      </c>
      <c r="C2379">
        <v>4000000</v>
      </c>
      <c r="D2379">
        <v>-3814423</v>
      </c>
      <c r="E2379">
        <f>Table10[[#This Row],[gross]]-Table10[[#This Row],[budget]]</f>
        <v>-3814423</v>
      </c>
    </row>
    <row r="2380" spans="1:5" x14ac:dyDescent="0.3">
      <c r="A2380" t="s">
        <v>1355</v>
      </c>
      <c r="B2380">
        <v>146402</v>
      </c>
      <c r="C2380">
        <v>4000000</v>
      </c>
      <c r="D2380">
        <v>-3853598</v>
      </c>
      <c r="E2380">
        <f>Table10[[#This Row],[gross]]-Table10[[#This Row],[budget]]</f>
        <v>-3853598</v>
      </c>
    </row>
    <row r="2381" spans="1:5" x14ac:dyDescent="0.3">
      <c r="A2381" t="s">
        <v>7511</v>
      </c>
      <c r="B2381">
        <v>11144518</v>
      </c>
      <c r="C2381">
        <v>15000000</v>
      </c>
      <c r="D2381">
        <v>-3855482</v>
      </c>
      <c r="E2381">
        <f>Table10[[#This Row],[gross]]-Table10[[#This Row],[budget]]</f>
        <v>-3855482</v>
      </c>
    </row>
    <row r="2382" spans="1:5" x14ac:dyDescent="0.3">
      <c r="A2382" t="s">
        <v>6022</v>
      </c>
      <c r="B2382">
        <v>143653</v>
      </c>
      <c r="C2382">
        <v>4000000</v>
      </c>
      <c r="D2382">
        <v>-3856347</v>
      </c>
      <c r="E2382">
        <f>Table10[[#This Row],[gross]]-Table10[[#This Row],[budget]]</f>
        <v>-3856347</v>
      </c>
    </row>
    <row r="2383" spans="1:5" x14ac:dyDescent="0.3">
      <c r="A2383" t="s">
        <v>3266</v>
      </c>
      <c r="B2383">
        <v>8134217</v>
      </c>
      <c r="C2383">
        <v>12000000</v>
      </c>
      <c r="D2383">
        <v>-3865783</v>
      </c>
      <c r="E2383">
        <f>Table10[[#This Row],[gross]]-Table10[[#This Row],[budget]]</f>
        <v>-3865783</v>
      </c>
    </row>
    <row r="2384" spans="1:5" x14ac:dyDescent="0.3">
      <c r="A2384" t="s">
        <v>2666</v>
      </c>
      <c r="B2384">
        <v>2122561</v>
      </c>
      <c r="C2384">
        <v>6000000</v>
      </c>
      <c r="D2384">
        <v>-3877439</v>
      </c>
      <c r="E2384">
        <f>Table10[[#This Row],[gross]]-Table10[[#This Row],[budget]]</f>
        <v>-3877439</v>
      </c>
    </row>
    <row r="2385" spans="1:5" x14ac:dyDescent="0.3">
      <c r="A2385" t="s">
        <v>7103</v>
      </c>
      <c r="B2385">
        <v>101055</v>
      </c>
      <c r="C2385">
        <v>4000000</v>
      </c>
      <c r="D2385">
        <v>-3898945</v>
      </c>
      <c r="E2385">
        <f>Table10[[#This Row],[gross]]-Table10[[#This Row],[budget]]</f>
        <v>-3898945</v>
      </c>
    </row>
    <row r="2386" spans="1:5" x14ac:dyDescent="0.3">
      <c r="A2386" t="s">
        <v>3879</v>
      </c>
      <c r="B2386">
        <v>1100000</v>
      </c>
      <c r="C2386">
        <v>5000000</v>
      </c>
      <c r="D2386">
        <v>-3900000</v>
      </c>
      <c r="E2386">
        <f>Table10[[#This Row],[gross]]-Table10[[#This Row],[budget]]</f>
        <v>-3900000</v>
      </c>
    </row>
    <row r="2387" spans="1:5" x14ac:dyDescent="0.3">
      <c r="A2387" t="s">
        <v>1357</v>
      </c>
      <c r="B2387">
        <v>1082044</v>
      </c>
      <c r="C2387">
        <v>5000000</v>
      </c>
      <c r="D2387">
        <v>-3917956</v>
      </c>
      <c r="E2387">
        <f>Table10[[#This Row],[gross]]-Table10[[#This Row],[budget]]</f>
        <v>-3917956</v>
      </c>
    </row>
    <row r="2388" spans="1:5" x14ac:dyDescent="0.3">
      <c r="A2388" t="s">
        <v>3269</v>
      </c>
      <c r="B2388">
        <v>2077046</v>
      </c>
      <c r="C2388">
        <v>6000000</v>
      </c>
      <c r="D2388">
        <v>-3922954</v>
      </c>
      <c r="E2388">
        <f>Table10[[#This Row],[gross]]-Table10[[#This Row],[budget]]</f>
        <v>-3922954</v>
      </c>
    </row>
    <row r="2389" spans="1:5" x14ac:dyDescent="0.3">
      <c r="A2389" t="s">
        <v>4582</v>
      </c>
      <c r="B2389">
        <v>1056102</v>
      </c>
      <c r="C2389">
        <v>5000000</v>
      </c>
      <c r="D2389">
        <v>-3943898</v>
      </c>
      <c r="E2389">
        <f>Table10[[#This Row],[gross]]-Table10[[#This Row],[budget]]</f>
        <v>-3943898</v>
      </c>
    </row>
    <row r="2390" spans="1:5" x14ac:dyDescent="0.3">
      <c r="A2390" t="s">
        <v>6575</v>
      </c>
      <c r="B2390">
        <v>6044618</v>
      </c>
      <c r="C2390">
        <v>10000000</v>
      </c>
      <c r="D2390">
        <v>-3955382</v>
      </c>
      <c r="E2390">
        <f>Table10[[#This Row],[gross]]-Table10[[#This Row],[budget]]</f>
        <v>-3955382</v>
      </c>
    </row>
    <row r="2391" spans="1:5" x14ac:dyDescent="0.3">
      <c r="A2391" t="s">
        <v>6023</v>
      </c>
      <c r="B2391">
        <v>33037754</v>
      </c>
      <c r="C2391">
        <v>37000000</v>
      </c>
      <c r="D2391">
        <v>-3962246</v>
      </c>
      <c r="E2391">
        <f>Table10[[#This Row],[gross]]-Table10[[#This Row],[budget]]</f>
        <v>-3962246</v>
      </c>
    </row>
    <row r="2392" spans="1:5" x14ac:dyDescent="0.3">
      <c r="A2392" t="s">
        <v>6331</v>
      </c>
      <c r="B2392">
        <v>2025238</v>
      </c>
      <c r="C2392">
        <v>6000000</v>
      </c>
      <c r="D2392">
        <v>-3974762</v>
      </c>
      <c r="E2392">
        <f>Table10[[#This Row],[gross]]-Table10[[#This Row],[budget]]</f>
        <v>-3974762</v>
      </c>
    </row>
    <row r="2393" spans="1:5" x14ac:dyDescent="0.3">
      <c r="A2393" t="s">
        <v>5883</v>
      </c>
      <c r="B2393">
        <v>20262</v>
      </c>
      <c r="C2393">
        <v>4000000</v>
      </c>
      <c r="D2393">
        <v>-3979738</v>
      </c>
      <c r="E2393">
        <f>Table10[[#This Row],[gross]]-Table10[[#This Row],[budget]]</f>
        <v>-3979738</v>
      </c>
    </row>
    <row r="2394" spans="1:5" x14ac:dyDescent="0.3">
      <c r="A2394" t="s">
        <v>6332</v>
      </c>
      <c r="B2394">
        <v>12836</v>
      </c>
      <c r="C2394">
        <v>4000000</v>
      </c>
      <c r="D2394">
        <v>-3987164</v>
      </c>
      <c r="E2394">
        <f>Table10[[#This Row],[gross]]-Table10[[#This Row],[budget]]</f>
        <v>-3987164</v>
      </c>
    </row>
    <row r="2395" spans="1:5" x14ac:dyDescent="0.3">
      <c r="A2395" t="s">
        <v>606</v>
      </c>
      <c r="B2395">
        <v>8060</v>
      </c>
      <c r="C2395">
        <v>4000000</v>
      </c>
      <c r="D2395">
        <v>-3991940</v>
      </c>
      <c r="E2395">
        <f>Table10[[#This Row],[gross]]-Table10[[#This Row],[budget]]</f>
        <v>-3991940</v>
      </c>
    </row>
    <row r="2396" spans="1:5" x14ac:dyDescent="0.3">
      <c r="A2396" t="s">
        <v>3271</v>
      </c>
      <c r="B2396">
        <v>55994557</v>
      </c>
      <c r="C2396">
        <v>60000000</v>
      </c>
      <c r="D2396">
        <v>-4005443</v>
      </c>
      <c r="E2396">
        <f>Table10[[#This Row],[gross]]-Table10[[#This Row],[budget]]</f>
        <v>-4005443</v>
      </c>
    </row>
    <row r="2397" spans="1:5" x14ac:dyDescent="0.3">
      <c r="A2397" t="s">
        <v>6456</v>
      </c>
      <c r="B2397">
        <v>778565</v>
      </c>
      <c r="C2397">
        <v>4800000</v>
      </c>
      <c r="D2397">
        <v>-4021435</v>
      </c>
      <c r="E2397">
        <f>Table10[[#This Row],[gross]]-Table10[[#This Row],[budget]]</f>
        <v>-4021435</v>
      </c>
    </row>
    <row r="2398" spans="1:5" x14ac:dyDescent="0.3">
      <c r="A2398" t="s">
        <v>7041</v>
      </c>
      <c r="B2398">
        <v>11956207</v>
      </c>
      <c r="C2398">
        <v>16000000</v>
      </c>
      <c r="D2398">
        <v>-4043793</v>
      </c>
      <c r="E2398">
        <f>Table10[[#This Row],[gross]]-Table10[[#This Row],[budget]]</f>
        <v>-4043793</v>
      </c>
    </row>
    <row r="2399" spans="1:5" x14ac:dyDescent="0.3">
      <c r="A2399" t="s">
        <v>3273</v>
      </c>
      <c r="B2399">
        <v>4440055</v>
      </c>
      <c r="C2399">
        <v>8500000</v>
      </c>
      <c r="D2399">
        <v>-4059945</v>
      </c>
      <c r="E2399">
        <f>Table10[[#This Row],[gross]]-Table10[[#This Row],[budget]]</f>
        <v>-4059945</v>
      </c>
    </row>
    <row r="2400" spans="1:5" x14ac:dyDescent="0.3">
      <c r="A2400" t="s">
        <v>6333</v>
      </c>
      <c r="B2400">
        <v>18934858</v>
      </c>
      <c r="C2400">
        <v>23000000</v>
      </c>
      <c r="D2400">
        <v>-4065142</v>
      </c>
      <c r="E2400">
        <f>Table10[[#This Row],[gross]]-Table10[[#This Row],[budget]]</f>
        <v>-4065142</v>
      </c>
    </row>
    <row r="2401" spans="1:5" x14ac:dyDescent="0.3">
      <c r="A2401" t="s">
        <v>6886</v>
      </c>
      <c r="B2401">
        <v>28927720</v>
      </c>
      <c r="C2401">
        <v>33000000</v>
      </c>
      <c r="D2401">
        <v>-4072280</v>
      </c>
      <c r="E2401">
        <f>Table10[[#This Row],[gross]]-Table10[[#This Row],[budget]]</f>
        <v>-4072280</v>
      </c>
    </row>
    <row r="2402" spans="1:5" x14ac:dyDescent="0.3">
      <c r="A2402" t="s">
        <v>4584</v>
      </c>
      <c r="B2402">
        <v>7918283</v>
      </c>
      <c r="C2402">
        <v>12000000</v>
      </c>
      <c r="D2402">
        <v>-4081717</v>
      </c>
      <c r="E2402">
        <f>Table10[[#This Row],[gross]]-Table10[[#This Row],[budget]]</f>
        <v>-4081717</v>
      </c>
    </row>
    <row r="2403" spans="1:5" x14ac:dyDescent="0.3">
      <c r="A2403" t="s">
        <v>2668</v>
      </c>
      <c r="B2403">
        <v>513836</v>
      </c>
      <c r="C2403">
        <v>4600000</v>
      </c>
      <c r="D2403">
        <v>-4086164</v>
      </c>
      <c r="E2403">
        <f>Table10[[#This Row],[gross]]-Table10[[#This Row],[budget]]</f>
        <v>-4086164</v>
      </c>
    </row>
    <row r="2404" spans="1:5" x14ac:dyDescent="0.3">
      <c r="A2404" t="s">
        <v>7105</v>
      </c>
      <c r="B2404">
        <v>85884815</v>
      </c>
      <c r="C2404">
        <v>90000000</v>
      </c>
      <c r="D2404">
        <v>-4115185</v>
      </c>
      <c r="E2404">
        <f>Table10[[#This Row],[gross]]-Table10[[#This Row],[budget]]</f>
        <v>-4115185</v>
      </c>
    </row>
    <row r="2405" spans="1:5" x14ac:dyDescent="0.3">
      <c r="A2405" t="s">
        <v>5283</v>
      </c>
      <c r="B2405">
        <v>4881867</v>
      </c>
      <c r="C2405">
        <v>9000000</v>
      </c>
      <c r="D2405">
        <v>-4118133</v>
      </c>
      <c r="E2405">
        <f>Table10[[#This Row],[gross]]-Table10[[#This Row],[budget]]</f>
        <v>-4118133</v>
      </c>
    </row>
    <row r="2406" spans="1:5" x14ac:dyDescent="0.3">
      <c r="A2406" t="s">
        <v>6186</v>
      </c>
      <c r="B2406">
        <v>434417</v>
      </c>
      <c r="C2406">
        <v>4600000</v>
      </c>
      <c r="D2406">
        <v>-4165583</v>
      </c>
      <c r="E2406">
        <f>Table10[[#This Row],[gross]]-Table10[[#This Row],[budget]]</f>
        <v>-4165583</v>
      </c>
    </row>
    <row r="2407" spans="1:5" x14ac:dyDescent="0.3">
      <c r="A2407" t="s">
        <v>3580</v>
      </c>
      <c r="B2407">
        <v>3047539</v>
      </c>
      <c r="C2407">
        <v>7217600</v>
      </c>
      <c r="D2407">
        <v>-4170061</v>
      </c>
      <c r="E2407">
        <f>Table10[[#This Row],[gross]]-Table10[[#This Row],[budget]]</f>
        <v>-4170061</v>
      </c>
    </row>
    <row r="2408" spans="1:5" x14ac:dyDescent="0.3">
      <c r="A2408" t="s">
        <v>1622</v>
      </c>
      <c r="B2408">
        <v>15797907</v>
      </c>
      <c r="C2408">
        <v>20000000</v>
      </c>
      <c r="D2408">
        <v>-4202093</v>
      </c>
      <c r="E2408">
        <f>Table10[[#This Row],[gross]]-Table10[[#This Row],[budget]]</f>
        <v>-4202093</v>
      </c>
    </row>
    <row r="2409" spans="1:5" x14ac:dyDescent="0.3">
      <c r="A2409" t="s">
        <v>2951</v>
      </c>
      <c r="B2409">
        <v>1292119</v>
      </c>
      <c r="C2409">
        <v>5500000</v>
      </c>
      <c r="D2409">
        <v>-4207881</v>
      </c>
      <c r="E2409">
        <f>Table10[[#This Row],[gross]]-Table10[[#This Row],[budget]]</f>
        <v>-4207881</v>
      </c>
    </row>
    <row r="2410" spans="1:5" x14ac:dyDescent="0.3">
      <c r="A2410" t="s">
        <v>3582</v>
      </c>
      <c r="B2410">
        <v>2268296</v>
      </c>
      <c r="C2410">
        <v>6500000</v>
      </c>
      <c r="D2410">
        <v>-4231704</v>
      </c>
      <c r="E2410">
        <f>Table10[[#This Row],[gross]]-Table10[[#This Row],[budget]]</f>
        <v>-4231704</v>
      </c>
    </row>
    <row r="2411" spans="1:5" x14ac:dyDescent="0.3">
      <c r="A2411" t="s">
        <v>5284</v>
      </c>
      <c r="B2411">
        <v>10763469</v>
      </c>
      <c r="C2411">
        <v>15000000</v>
      </c>
      <c r="D2411">
        <v>-4236531</v>
      </c>
      <c r="E2411">
        <f>Table10[[#This Row],[gross]]-Table10[[#This Row],[budget]]</f>
        <v>-4236531</v>
      </c>
    </row>
    <row r="2412" spans="1:5" x14ac:dyDescent="0.3">
      <c r="A2412" t="s">
        <v>3880</v>
      </c>
      <c r="B2412">
        <v>3958500</v>
      </c>
      <c r="C2412">
        <v>8200000</v>
      </c>
      <c r="D2412">
        <v>-4241500</v>
      </c>
      <c r="E2412">
        <f>Table10[[#This Row],[gross]]-Table10[[#This Row],[budget]]</f>
        <v>-4241500</v>
      </c>
    </row>
    <row r="2413" spans="1:5" x14ac:dyDescent="0.3">
      <c r="A2413" t="s">
        <v>7519</v>
      </c>
      <c r="B2413">
        <v>3713002</v>
      </c>
      <c r="C2413">
        <v>8000000</v>
      </c>
      <c r="D2413">
        <v>-4286998</v>
      </c>
      <c r="E2413">
        <f>Table10[[#This Row],[gross]]-Table10[[#This Row],[budget]]</f>
        <v>-4286998</v>
      </c>
    </row>
    <row r="2414" spans="1:5" x14ac:dyDescent="0.3">
      <c r="A2414" t="s">
        <v>6335</v>
      </c>
      <c r="B2414">
        <v>15712072</v>
      </c>
      <c r="C2414">
        <v>20000000</v>
      </c>
      <c r="D2414">
        <v>-4287928</v>
      </c>
      <c r="E2414">
        <f>Table10[[#This Row],[gross]]-Table10[[#This Row],[budget]]</f>
        <v>-4287928</v>
      </c>
    </row>
    <row r="2415" spans="1:5" x14ac:dyDescent="0.3">
      <c r="A2415" t="s">
        <v>7188</v>
      </c>
      <c r="B2415">
        <v>12693621</v>
      </c>
      <c r="C2415">
        <v>17000000</v>
      </c>
      <c r="D2415">
        <v>-4306379</v>
      </c>
      <c r="E2415">
        <f>Table10[[#This Row],[gross]]-Table10[[#This Row],[budget]]</f>
        <v>-4306379</v>
      </c>
    </row>
    <row r="2416" spans="1:5" x14ac:dyDescent="0.3">
      <c r="A2416" t="s">
        <v>5675</v>
      </c>
      <c r="B2416">
        <v>30691439</v>
      </c>
      <c r="C2416">
        <v>35000000</v>
      </c>
      <c r="D2416">
        <v>-4308561</v>
      </c>
      <c r="E2416">
        <f>Table10[[#This Row],[gross]]-Table10[[#This Row],[budget]]</f>
        <v>-4308561</v>
      </c>
    </row>
    <row r="2417" spans="1:5" x14ac:dyDescent="0.3">
      <c r="A2417" t="s">
        <v>3275</v>
      </c>
      <c r="B2417">
        <v>4681503</v>
      </c>
      <c r="C2417">
        <v>9000000</v>
      </c>
      <c r="D2417">
        <v>-4318497</v>
      </c>
      <c r="E2417">
        <f>Table10[[#This Row],[gross]]-Table10[[#This Row],[budget]]</f>
        <v>-4318497</v>
      </c>
    </row>
    <row r="2418" spans="1:5" x14ac:dyDescent="0.3">
      <c r="A2418" t="s">
        <v>5676</v>
      </c>
      <c r="B2418">
        <v>30669413</v>
      </c>
      <c r="C2418">
        <v>35000000</v>
      </c>
      <c r="D2418">
        <v>-4330587</v>
      </c>
      <c r="E2418">
        <f>Table10[[#This Row],[gross]]-Table10[[#This Row],[budget]]</f>
        <v>-4330587</v>
      </c>
    </row>
    <row r="2419" spans="1:5" x14ac:dyDescent="0.3">
      <c r="A2419" t="s">
        <v>5884</v>
      </c>
      <c r="B2419">
        <v>18653615</v>
      </c>
      <c r="C2419">
        <v>23000000</v>
      </c>
      <c r="D2419">
        <v>-4346385</v>
      </c>
      <c r="E2419">
        <f>Table10[[#This Row],[gross]]-Table10[[#This Row],[budget]]</f>
        <v>-4346385</v>
      </c>
    </row>
    <row r="2420" spans="1:5" x14ac:dyDescent="0.3">
      <c r="A2420" t="s">
        <v>6791</v>
      </c>
      <c r="B2420">
        <v>37652565</v>
      </c>
      <c r="C2420">
        <v>42000000</v>
      </c>
      <c r="D2420">
        <v>-4347435</v>
      </c>
      <c r="E2420">
        <f>Table10[[#This Row],[gross]]-Table10[[#This Row],[budget]]</f>
        <v>-4347435</v>
      </c>
    </row>
    <row r="2421" spans="1:5" x14ac:dyDescent="0.3">
      <c r="A2421" t="s">
        <v>2953</v>
      </c>
      <c r="B2421">
        <v>3029870</v>
      </c>
      <c r="C2421">
        <v>7400000</v>
      </c>
      <c r="D2421">
        <v>-4370130</v>
      </c>
      <c r="E2421">
        <f>Table10[[#This Row],[gross]]-Table10[[#This Row],[budget]]</f>
        <v>-4370130</v>
      </c>
    </row>
    <row r="2422" spans="1:5" x14ac:dyDescent="0.3">
      <c r="A2422" t="s">
        <v>6187</v>
      </c>
      <c r="B2422">
        <v>108229</v>
      </c>
      <c r="C2422">
        <v>4500000</v>
      </c>
      <c r="D2422">
        <v>-4391771</v>
      </c>
      <c r="E2422">
        <f>Table10[[#This Row],[gross]]-Table10[[#This Row],[budget]]</f>
        <v>-4391771</v>
      </c>
    </row>
    <row r="2423" spans="1:5" x14ac:dyDescent="0.3">
      <c r="A2423" t="s">
        <v>4587</v>
      </c>
      <c r="B2423">
        <v>2024854</v>
      </c>
      <c r="C2423">
        <v>6500000</v>
      </c>
      <c r="D2423">
        <v>-4475146</v>
      </c>
      <c r="E2423">
        <f>Table10[[#This Row],[gross]]-Table10[[#This Row],[budget]]</f>
        <v>-4475146</v>
      </c>
    </row>
    <row r="2424" spans="1:5" x14ac:dyDescent="0.3">
      <c r="A2424" t="s">
        <v>7106</v>
      </c>
      <c r="B2424">
        <v>766487</v>
      </c>
      <c r="C2424">
        <v>5250000</v>
      </c>
      <c r="D2424">
        <v>-4483513</v>
      </c>
      <c r="E2424">
        <f>Table10[[#This Row],[gross]]-Table10[[#This Row],[budget]]</f>
        <v>-4483513</v>
      </c>
    </row>
    <row r="2425" spans="1:5" x14ac:dyDescent="0.3">
      <c r="A2425" t="s">
        <v>1129</v>
      </c>
      <c r="B2425">
        <v>22494487</v>
      </c>
      <c r="C2425">
        <v>27000000</v>
      </c>
      <c r="D2425">
        <v>-4505513</v>
      </c>
      <c r="E2425">
        <f>Table10[[#This Row],[gross]]-Table10[[#This Row],[budget]]</f>
        <v>-4505513</v>
      </c>
    </row>
    <row r="2426" spans="1:5" x14ac:dyDescent="0.3">
      <c r="A2426" t="s">
        <v>1129</v>
      </c>
      <c r="B2426">
        <v>22494487</v>
      </c>
      <c r="C2426">
        <v>27000000</v>
      </c>
      <c r="D2426">
        <v>-4505513</v>
      </c>
      <c r="E2426">
        <f>Table10[[#This Row],[gross]]-Table10[[#This Row],[budget]]</f>
        <v>-4505513</v>
      </c>
    </row>
    <row r="2427" spans="1:5" x14ac:dyDescent="0.3">
      <c r="A2427" t="s">
        <v>7042</v>
      </c>
      <c r="B2427">
        <v>10494147</v>
      </c>
      <c r="C2427">
        <v>15000000</v>
      </c>
      <c r="D2427">
        <v>-4505853</v>
      </c>
      <c r="E2427">
        <f>Table10[[#This Row],[gross]]-Table10[[#This Row],[budget]]</f>
        <v>-4505853</v>
      </c>
    </row>
    <row r="2428" spans="1:5" x14ac:dyDescent="0.3">
      <c r="A2428" t="s">
        <v>5885</v>
      </c>
      <c r="B2428">
        <v>13491653</v>
      </c>
      <c r="C2428">
        <v>18000000</v>
      </c>
      <c r="D2428">
        <v>-4508347</v>
      </c>
      <c r="E2428">
        <f>Table10[[#This Row],[gross]]-Table10[[#This Row],[budget]]</f>
        <v>-4508347</v>
      </c>
    </row>
    <row r="2429" spans="1:5" x14ac:dyDescent="0.3">
      <c r="A2429" t="s">
        <v>2326</v>
      </c>
      <c r="B2429">
        <v>5484375</v>
      </c>
      <c r="C2429">
        <v>10000000</v>
      </c>
      <c r="D2429">
        <v>-4515625</v>
      </c>
      <c r="E2429">
        <f>Table10[[#This Row],[gross]]-Table10[[#This Row],[budget]]</f>
        <v>-4515625</v>
      </c>
    </row>
    <row r="2430" spans="1:5" x14ac:dyDescent="0.3">
      <c r="A2430" t="s">
        <v>6577</v>
      </c>
      <c r="B2430">
        <v>25472967</v>
      </c>
      <c r="C2430">
        <v>30000000</v>
      </c>
      <c r="D2430">
        <v>-4527033</v>
      </c>
      <c r="E2430">
        <f>Table10[[#This Row],[gross]]-Table10[[#This Row],[budget]]</f>
        <v>-4527033</v>
      </c>
    </row>
    <row r="2431" spans="1:5" x14ac:dyDescent="0.3">
      <c r="A2431" t="s">
        <v>6888</v>
      </c>
      <c r="B2431">
        <v>15464026</v>
      </c>
      <c r="C2431">
        <v>20000000</v>
      </c>
      <c r="D2431">
        <v>-4535974</v>
      </c>
      <c r="E2431">
        <f>Table10[[#This Row],[gross]]-Table10[[#This Row],[budget]]</f>
        <v>-4535974</v>
      </c>
    </row>
    <row r="2432" spans="1:5" x14ac:dyDescent="0.3">
      <c r="A2432" t="s">
        <v>7107</v>
      </c>
      <c r="B2432">
        <v>10443316</v>
      </c>
      <c r="C2432">
        <v>15000000</v>
      </c>
      <c r="D2432">
        <v>-4556684</v>
      </c>
      <c r="E2432">
        <f>Table10[[#This Row],[gross]]-Table10[[#This Row],[budget]]</f>
        <v>-4556684</v>
      </c>
    </row>
    <row r="2433" spans="1:5" x14ac:dyDescent="0.3">
      <c r="A2433" t="s">
        <v>2329</v>
      </c>
      <c r="B2433">
        <v>3442820</v>
      </c>
      <c r="C2433">
        <v>8000000</v>
      </c>
      <c r="D2433">
        <v>-4557180</v>
      </c>
      <c r="E2433">
        <f>Table10[[#This Row],[gross]]-Table10[[#This Row],[budget]]</f>
        <v>-4557180</v>
      </c>
    </row>
    <row r="2434" spans="1:5" x14ac:dyDescent="0.3">
      <c r="A2434" t="s">
        <v>6190</v>
      </c>
      <c r="B2434">
        <v>10411980</v>
      </c>
      <c r="C2434">
        <v>15000000</v>
      </c>
      <c r="D2434">
        <v>-4588020</v>
      </c>
      <c r="E2434">
        <f>Table10[[#This Row],[gross]]-Table10[[#This Row],[budget]]</f>
        <v>-4588020</v>
      </c>
    </row>
    <row r="2435" spans="1:5" x14ac:dyDescent="0.3">
      <c r="A2435" t="s">
        <v>6579</v>
      </c>
      <c r="B2435">
        <v>15408822</v>
      </c>
      <c r="C2435">
        <v>20000000</v>
      </c>
      <c r="D2435">
        <v>-4591178</v>
      </c>
      <c r="E2435">
        <f>Table10[[#This Row],[gross]]-Table10[[#This Row],[budget]]</f>
        <v>-4591178</v>
      </c>
    </row>
    <row r="2436" spans="1:5" x14ac:dyDescent="0.3">
      <c r="A2436" t="s">
        <v>6793</v>
      </c>
      <c r="B2436">
        <v>9402410</v>
      </c>
      <c r="C2436">
        <v>14000000</v>
      </c>
      <c r="D2436">
        <v>-4597590</v>
      </c>
      <c r="E2436">
        <f>Table10[[#This Row],[gross]]-Table10[[#This Row],[budget]]</f>
        <v>-4597590</v>
      </c>
    </row>
    <row r="2437" spans="1:5" x14ac:dyDescent="0.3">
      <c r="A2437" t="s">
        <v>3584</v>
      </c>
      <c r="B2437">
        <v>13362308</v>
      </c>
      <c r="C2437">
        <v>18000000</v>
      </c>
      <c r="D2437">
        <v>-4637692</v>
      </c>
      <c r="E2437">
        <f>Table10[[#This Row],[gross]]-Table10[[#This Row],[budget]]</f>
        <v>-4637692</v>
      </c>
    </row>
    <row r="2438" spans="1:5" x14ac:dyDescent="0.3">
      <c r="A2438" t="s">
        <v>3881</v>
      </c>
      <c r="B2438">
        <v>2344847</v>
      </c>
      <c r="C2438">
        <v>7000000</v>
      </c>
      <c r="D2438">
        <v>-4655153</v>
      </c>
      <c r="E2438">
        <f>Table10[[#This Row],[gross]]-Table10[[#This Row],[budget]]</f>
        <v>-4655153</v>
      </c>
    </row>
    <row r="2439" spans="1:5" x14ac:dyDescent="0.3">
      <c r="A2439" t="s">
        <v>7346</v>
      </c>
      <c r="B2439">
        <v>95328937</v>
      </c>
      <c r="C2439">
        <v>100000000</v>
      </c>
      <c r="D2439">
        <v>-4671063</v>
      </c>
      <c r="E2439">
        <f>Table10[[#This Row],[gross]]-Table10[[#This Row],[budget]]</f>
        <v>-4671063</v>
      </c>
    </row>
    <row r="2440" spans="1:5" x14ac:dyDescent="0.3">
      <c r="A2440" t="s">
        <v>5886</v>
      </c>
      <c r="B2440">
        <v>326308</v>
      </c>
      <c r="C2440">
        <v>5000000</v>
      </c>
      <c r="D2440">
        <v>-4673692</v>
      </c>
      <c r="E2440">
        <f>Table10[[#This Row],[gross]]-Table10[[#This Row],[budget]]</f>
        <v>-4673692</v>
      </c>
    </row>
    <row r="2441" spans="1:5" x14ac:dyDescent="0.3">
      <c r="A2441" t="s">
        <v>6972</v>
      </c>
      <c r="B2441">
        <v>30307804</v>
      </c>
      <c r="C2441">
        <v>35000000</v>
      </c>
      <c r="D2441">
        <v>-4692196</v>
      </c>
      <c r="E2441">
        <f>Table10[[#This Row],[gross]]-Table10[[#This Row],[budget]]</f>
        <v>-4692196</v>
      </c>
    </row>
    <row r="2442" spans="1:5" x14ac:dyDescent="0.3">
      <c r="A2442" t="s">
        <v>5471</v>
      </c>
      <c r="B2442">
        <v>296665</v>
      </c>
      <c r="C2442">
        <v>5000000</v>
      </c>
      <c r="D2442">
        <v>-4703335</v>
      </c>
      <c r="E2442">
        <f>Table10[[#This Row],[gross]]-Table10[[#This Row],[budget]]</f>
        <v>-4703335</v>
      </c>
    </row>
    <row r="2443" spans="1:5" x14ac:dyDescent="0.3">
      <c r="A2443" t="s">
        <v>5887</v>
      </c>
      <c r="B2443">
        <v>16284360</v>
      </c>
      <c r="C2443">
        <v>21000000</v>
      </c>
      <c r="D2443">
        <v>-4715640</v>
      </c>
      <c r="E2443">
        <f>Table10[[#This Row],[gross]]-Table10[[#This Row],[budget]]</f>
        <v>-4715640</v>
      </c>
    </row>
    <row r="2444" spans="1:5" x14ac:dyDescent="0.3">
      <c r="A2444" t="s">
        <v>4959</v>
      </c>
      <c r="B2444">
        <v>223878</v>
      </c>
      <c r="C2444">
        <v>5000000</v>
      </c>
      <c r="D2444">
        <v>-4776122</v>
      </c>
      <c r="E2444">
        <f>Table10[[#This Row],[gross]]-Table10[[#This Row],[budget]]</f>
        <v>-4776122</v>
      </c>
    </row>
    <row r="2445" spans="1:5" x14ac:dyDescent="0.3">
      <c r="A2445" t="s">
        <v>5473</v>
      </c>
      <c r="B2445">
        <v>11702090</v>
      </c>
      <c r="C2445">
        <v>16500000</v>
      </c>
      <c r="D2445">
        <v>-4797910</v>
      </c>
      <c r="E2445">
        <f>Table10[[#This Row],[gross]]-Table10[[#This Row],[budget]]</f>
        <v>-4797910</v>
      </c>
    </row>
    <row r="2446" spans="1:5" x14ac:dyDescent="0.3">
      <c r="A2446" t="s">
        <v>5888</v>
      </c>
      <c r="B2446">
        <v>80170146</v>
      </c>
      <c r="C2446">
        <v>85000000</v>
      </c>
      <c r="D2446">
        <v>-4829854</v>
      </c>
      <c r="E2446">
        <f>Table10[[#This Row],[gross]]-Table10[[#This Row],[budget]]</f>
        <v>-4829854</v>
      </c>
    </row>
    <row r="2447" spans="1:5" x14ac:dyDescent="0.3">
      <c r="A2447" t="s">
        <v>7481</v>
      </c>
      <c r="B2447">
        <v>74158157</v>
      </c>
      <c r="C2447">
        <v>79000000</v>
      </c>
      <c r="D2447">
        <v>-4841843</v>
      </c>
      <c r="E2447">
        <f>Table10[[#This Row],[gross]]-Table10[[#This Row],[budget]]</f>
        <v>-4841843</v>
      </c>
    </row>
    <row r="2448" spans="1:5" x14ac:dyDescent="0.3">
      <c r="A2448" t="s">
        <v>5475</v>
      </c>
      <c r="B2448">
        <v>2148212</v>
      </c>
      <c r="C2448">
        <v>7000000</v>
      </c>
      <c r="D2448">
        <v>-4851788</v>
      </c>
      <c r="E2448">
        <f>Table10[[#This Row],[gross]]-Table10[[#This Row],[budget]]</f>
        <v>-4851788</v>
      </c>
    </row>
    <row r="2449" spans="1:5" x14ac:dyDescent="0.3">
      <c r="A2449" t="s">
        <v>7394</v>
      </c>
      <c r="B2449">
        <v>143000</v>
      </c>
      <c r="C2449">
        <v>5000000</v>
      </c>
      <c r="D2449">
        <v>-4857000</v>
      </c>
      <c r="E2449">
        <f>Table10[[#This Row],[gross]]-Table10[[#This Row],[budget]]</f>
        <v>-4857000</v>
      </c>
    </row>
    <row r="2450" spans="1:5" x14ac:dyDescent="0.3">
      <c r="A2450" t="s">
        <v>4590</v>
      </c>
      <c r="B2450">
        <v>136432</v>
      </c>
      <c r="C2450">
        <v>5000000</v>
      </c>
      <c r="D2450">
        <v>-4863568</v>
      </c>
      <c r="E2450">
        <f>Table10[[#This Row],[gross]]-Table10[[#This Row],[budget]]</f>
        <v>-4863568</v>
      </c>
    </row>
    <row r="2451" spans="1:5" x14ac:dyDescent="0.3">
      <c r="A2451" t="s">
        <v>2331</v>
      </c>
      <c r="B2451">
        <v>124720</v>
      </c>
      <c r="C2451">
        <v>5000000</v>
      </c>
      <c r="D2451">
        <v>-4875280</v>
      </c>
      <c r="E2451">
        <f>Table10[[#This Row],[gross]]-Table10[[#This Row],[budget]]</f>
        <v>-4875280</v>
      </c>
    </row>
    <row r="2452" spans="1:5" x14ac:dyDescent="0.3">
      <c r="A2452" t="s">
        <v>6458</v>
      </c>
      <c r="B2452">
        <v>132122995</v>
      </c>
      <c r="C2452">
        <v>137000000</v>
      </c>
      <c r="D2452">
        <v>-4877005</v>
      </c>
      <c r="E2452">
        <f>Table10[[#This Row],[gross]]-Table10[[#This Row],[budget]]</f>
        <v>-4877005</v>
      </c>
    </row>
    <row r="2453" spans="1:5" x14ac:dyDescent="0.3">
      <c r="A2453" t="s">
        <v>7227</v>
      </c>
      <c r="B2453">
        <v>92900</v>
      </c>
      <c r="C2453">
        <v>5000000</v>
      </c>
      <c r="D2453">
        <v>-4907100</v>
      </c>
      <c r="E2453">
        <f>Table10[[#This Row],[gross]]-Table10[[#This Row],[budget]]</f>
        <v>-4907100</v>
      </c>
    </row>
    <row r="2454" spans="1:5" x14ac:dyDescent="0.3">
      <c r="A2454" t="s">
        <v>5889</v>
      </c>
      <c r="B2454">
        <v>55092830</v>
      </c>
      <c r="C2454">
        <v>60000000</v>
      </c>
      <c r="D2454">
        <v>-4907170</v>
      </c>
      <c r="E2454">
        <f>Table10[[#This Row],[gross]]-Table10[[#This Row],[budget]]</f>
        <v>-4907170</v>
      </c>
    </row>
    <row r="2455" spans="1:5" x14ac:dyDescent="0.3">
      <c r="A2455" t="s">
        <v>6689</v>
      </c>
      <c r="B2455">
        <v>30079316</v>
      </c>
      <c r="C2455">
        <v>35000000</v>
      </c>
      <c r="D2455">
        <v>-4920684</v>
      </c>
      <c r="E2455">
        <f>Table10[[#This Row],[gross]]-Table10[[#This Row],[budget]]</f>
        <v>-4920684</v>
      </c>
    </row>
    <row r="2456" spans="1:5" x14ac:dyDescent="0.3">
      <c r="A2456" t="s">
        <v>4592</v>
      </c>
      <c r="B2456">
        <v>25078937</v>
      </c>
      <c r="C2456">
        <v>30000000</v>
      </c>
      <c r="D2456">
        <v>-4921063</v>
      </c>
      <c r="E2456">
        <f>Table10[[#This Row],[gross]]-Table10[[#This Row],[budget]]</f>
        <v>-4921063</v>
      </c>
    </row>
    <row r="2457" spans="1:5" x14ac:dyDescent="0.3">
      <c r="A2457" t="s">
        <v>2955</v>
      </c>
      <c r="B2457">
        <v>3076425</v>
      </c>
      <c r="C2457">
        <v>8000000</v>
      </c>
      <c r="D2457">
        <v>-4923575</v>
      </c>
      <c r="E2457">
        <f>Table10[[#This Row],[gross]]-Table10[[#This Row],[budget]]</f>
        <v>-4923575</v>
      </c>
    </row>
    <row r="2458" spans="1:5" x14ac:dyDescent="0.3">
      <c r="A2458" t="s">
        <v>5679</v>
      </c>
      <c r="B2458">
        <v>65087</v>
      </c>
      <c r="C2458">
        <v>5000000</v>
      </c>
      <c r="D2458">
        <v>-4934913</v>
      </c>
      <c r="E2458">
        <f>Table10[[#This Row],[gross]]-Table10[[#This Row],[budget]]</f>
        <v>-4934913</v>
      </c>
    </row>
    <row r="2459" spans="1:5" x14ac:dyDescent="0.3">
      <c r="A2459" t="s">
        <v>4594</v>
      </c>
      <c r="B2459">
        <v>2062066</v>
      </c>
      <c r="C2459">
        <v>7000000</v>
      </c>
      <c r="D2459">
        <v>-4937934</v>
      </c>
      <c r="E2459">
        <f>Table10[[#This Row],[gross]]-Table10[[#This Row],[budget]]</f>
        <v>-4937934</v>
      </c>
    </row>
    <row r="2460" spans="1:5" x14ac:dyDescent="0.3">
      <c r="A2460" t="s">
        <v>7490</v>
      </c>
      <c r="B2460">
        <v>16066</v>
      </c>
      <c r="C2460">
        <v>5000000</v>
      </c>
      <c r="D2460">
        <v>-4983934</v>
      </c>
      <c r="E2460">
        <f>Table10[[#This Row],[gross]]-Table10[[#This Row],[budget]]</f>
        <v>-4983934</v>
      </c>
    </row>
    <row r="2461" spans="1:5" x14ac:dyDescent="0.3">
      <c r="A2461" t="s">
        <v>4234</v>
      </c>
      <c r="B2461">
        <v>3014541</v>
      </c>
      <c r="C2461">
        <v>8000000</v>
      </c>
      <c r="D2461">
        <v>-4985459</v>
      </c>
      <c r="E2461">
        <f>Table10[[#This Row],[gross]]-Table10[[#This Row],[budget]]</f>
        <v>-4985459</v>
      </c>
    </row>
    <row r="2462" spans="1:5" x14ac:dyDescent="0.3">
      <c r="A2462" t="s">
        <v>5681</v>
      </c>
      <c r="B2462">
        <v>65012000</v>
      </c>
      <c r="C2462">
        <v>70000000</v>
      </c>
      <c r="D2462">
        <v>-4988000</v>
      </c>
      <c r="E2462">
        <f>Table10[[#This Row],[gross]]-Table10[[#This Row],[budget]]</f>
        <v>-4988000</v>
      </c>
    </row>
    <row r="2463" spans="1:5" x14ac:dyDescent="0.3">
      <c r="A2463" t="s">
        <v>3278</v>
      </c>
      <c r="B2463">
        <v>5004648</v>
      </c>
      <c r="C2463">
        <v>10000000</v>
      </c>
      <c r="D2463">
        <v>-4995352</v>
      </c>
      <c r="E2463">
        <f>Table10[[#This Row],[gross]]-Table10[[#This Row],[budget]]</f>
        <v>-4995352</v>
      </c>
    </row>
    <row r="2464" spans="1:5" x14ac:dyDescent="0.3">
      <c r="A2464" t="s">
        <v>7348</v>
      </c>
      <c r="B2464">
        <v>7001720</v>
      </c>
      <c r="C2464">
        <v>12000000</v>
      </c>
      <c r="D2464">
        <v>-4998280</v>
      </c>
      <c r="E2464">
        <f>Table10[[#This Row],[gross]]-Table10[[#This Row],[budget]]</f>
        <v>-4998280</v>
      </c>
    </row>
    <row r="2465" spans="1:5" x14ac:dyDescent="0.3">
      <c r="A2465" t="s">
        <v>5478</v>
      </c>
      <c r="B2465">
        <v>49994804</v>
      </c>
      <c r="C2465">
        <v>55000000</v>
      </c>
      <c r="D2465">
        <v>-5005196</v>
      </c>
      <c r="E2465">
        <f>Table10[[#This Row],[gross]]-Table10[[#This Row],[budget]]</f>
        <v>-5005196</v>
      </c>
    </row>
    <row r="2466" spans="1:5" x14ac:dyDescent="0.3">
      <c r="A2466" t="s">
        <v>758</v>
      </c>
      <c r="B2466">
        <v>9929000</v>
      </c>
      <c r="C2466">
        <v>15000000</v>
      </c>
      <c r="D2466">
        <v>-5071000</v>
      </c>
      <c r="E2466">
        <f>Table10[[#This Row],[gross]]-Table10[[#This Row],[budget]]</f>
        <v>-5071000</v>
      </c>
    </row>
    <row r="2467" spans="1:5" x14ac:dyDescent="0.3">
      <c r="A2467" t="s">
        <v>5479</v>
      </c>
      <c r="B2467">
        <v>54910560</v>
      </c>
      <c r="C2467">
        <v>60000000</v>
      </c>
      <c r="D2467">
        <v>-5089440</v>
      </c>
      <c r="E2467">
        <f>Table10[[#This Row],[gross]]-Table10[[#This Row],[budget]]</f>
        <v>-5089440</v>
      </c>
    </row>
    <row r="2468" spans="1:5" x14ac:dyDescent="0.3">
      <c r="A2468" t="s">
        <v>6191</v>
      </c>
      <c r="B2468">
        <v>43905746</v>
      </c>
      <c r="C2468">
        <v>49000000</v>
      </c>
      <c r="D2468">
        <v>-5094254</v>
      </c>
      <c r="E2468">
        <f>Table10[[#This Row],[gross]]-Table10[[#This Row],[budget]]</f>
        <v>-5094254</v>
      </c>
    </row>
    <row r="2469" spans="1:5" x14ac:dyDescent="0.3">
      <c r="A2469" t="s">
        <v>4960</v>
      </c>
      <c r="B2469">
        <v>1889522</v>
      </c>
      <c r="C2469">
        <v>7000000</v>
      </c>
      <c r="D2469">
        <v>-5110478</v>
      </c>
      <c r="E2469">
        <f>Table10[[#This Row],[gross]]-Table10[[#This Row],[budget]]</f>
        <v>-5110478</v>
      </c>
    </row>
    <row r="2470" spans="1:5" x14ac:dyDescent="0.3">
      <c r="A2470" t="s">
        <v>4237</v>
      </c>
      <c r="B2470">
        <v>7881335</v>
      </c>
      <c r="C2470">
        <v>13000000</v>
      </c>
      <c r="D2470">
        <v>-5118665</v>
      </c>
      <c r="E2470">
        <f>Table10[[#This Row],[gross]]-Table10[[#This Row],[budget]]</f>
        <v>-5118665</v>
      </c>
    </row>
    <row r="2471" spans="1:5" x14ac:dyDescent="0.3">
      <c r="A2471" t="s">
        <v>7435</v>
      </c>
      <c r="B2471">
        <v>869325</v>
      </c>
      <c r="C2471">
        <v>6000000</v>
      </c>
      <c r="D2471">
        <v>-5130675</v>
      </c>
      <c r="E2471">
        <f>Table10[[#This Row],[gross]]-Table10[[#This Row],[budget]]</f>
        <v>-5130675</v>
      </c>
    </row>
    <row r="2472" spans="1:5" x14ac:dyDescent="0.3">
      <c r="A2472" t="s">
        <v>4597</v>
      </c>
      <c r="B2472">
        <v>5669081</v>
      </c>
      <c r="C2472">
        <v>10818775</v>
      </c>
      <c r="D2472">
        <v>-5149694</v>
      </c>
      <c r="E2472">
        <f>Table10[[#This Row],[gross]]-Table10[[#This Row],[budget]]</f>
        <v>-5149694</v>
      </c>
    </row>
    <row r="2473" spans="1:5" x14ac:dyDescent="0.3">
      <c r="A2473" t="s">
        <v>6974</v>
      </c>
      <c r="B2473">
        <v>20819129</v>
      </c>
      <c r="C2473">
        <v>26000000</v>
      </c>
      <c r="D2473">
        <v>-5180871</v>
      </c>
      <c r="E2473">
        <f>Table10[[#This Row],[gross]]-Table10[[#This Row],[budget]]</f>
        <v>-5180871</v>
      </c>
    </row>
    <row r="2474" spans="1:5" x14ac:dyDescent="0.3">
      <c r="A2474" t="s">
        <v>1626</v>
      </c>
      <c r="B2474">
        <v>795126</v>
      </c>
      <c r="C2474">
        <v>6000000</v>
      </c>
      <c r="D2474">
        <v>-5204874</v>
      </c>
      <c r="E2474">
        <f>Table10[[#This Row],[gross]]-Table10[[#This Row],[budget]]</f>
        <v>-5204874</v>
      </c>
    </row>
    <row r="2475" spans="1:5" x14ac:dyDescent="0.3">
      <c r="A2475" t="s">
        <v>7349</v>
      </c>
      <c r="B2475">
        <v>51774002</v>
      </c>
      <c r="C2475">
        <v>57000000</v>
      </c>
      <c r="D2475">
        <v>-5225998</v>
      </c>
      <c r="E2475">
        <f>Table10[[#This Row],[gross]]-Table10[[#This Row],[budget]]</f>
        <v>-5225998</v>
      </c>
    </row>
    <row r="2476" spans="1:5" x14ac:dyDescent="0.3">
      <c r="A2476" t="s">
        <v>5481</v>
      </c>
      <c r="B2476">
        <v>1768416</v>
      </c>
      <c r="C2476">
        <v>7000000</v>
      </c>
      <c r="D2476">
        <v>-5231584</v>
      </c>
      <c r="E2476">
        <f>Table10[[#This Row],[gross]]-Table10[[#This Row],[budget]]</f>
        <v>-5231584</v>
      </c>
    </row>
    <row r="2477" spans="1:5" x14ac:dyDescent="0.3">
      <c r="A2477" t="s">
        <v>5683</v>
      </c>
      <c r="B2477">
        <v>6754898</v>
      </c>
      <c r="C2477">
        <v>12000000</v>
      </c>
      <c r="D2477">
        <v>-5245102</v>
      </c>
      <c r="E2477">
        <f>Table10[[#This Row],[gross]]-Table10[[#This Row],[budget]]</f>
        <v>-5245102</v>
      </c>
    </row>
    <row r="2478" spans="1:5" x14ac:dyDescent="0.3">
      <c r="A2478" t="s">
        <v>899</v>
      </c>
      <c r="B2478">
        <v>13753931</v>
      </c>
      <c r="C2478">
        <v>19000000</v>
      </c>
      <c r="D2478">
        <v>-5246069</v>
      </c>
      <c r="E2478">
        <f>Table10[[#This Row],[gross]]-Table10[[#This Row],[budget]]</f>
        <v>-5246069</v>
      </c>
    </row>
    <row r="2479" spans="1:5" x14ac:dyDescent="0.3">
      <c r="A2479" t="s">
        <v>1836</v>
      </c>
      <c r="B2479">
        <v>1738692</v>
      </c>
      <c r="C2479">
        <v>7000000</v>
      </c>
      <c r="D2479">
        <v>-5261308</v>
      </c>
      <c r="E2479">
        <f>Table10[[#This Row],[gross]]-Table10[[#This Row],[budget]]</f>
        <v>-5261308</v>
      </c>
    </row>
    <row r="2480" spans="1:5" x14ac:dyDescent="0.3">
      <c r="A2480" t="s">
        <v>4962</v>
      </c>
      <c r="B2480">
        <v>44737059</v>
      </c>
      <c r="C2480">
        <v>50000000</v>
      </c>
      <c r="D2480">
        <v>-5262941</v>
      </c>
      <c r="E2480">
        <f>Table10[[#This Row],[gross]]-Table10[[#This Row],[budget]]</f>
        <v>-5262941</v>
      </c>
    </row>
    <row r="2481" spans="1:5" x14ac:dyDescent="0.3">
      <c r="A2481" t="s">
        <v>5285</v>
      </c>
      <c r="B2481">
        <v>1654367</v>
      </c>
      <c r="C2481">
        <v>7000000</v>
      </c>
      <c r="D2481">
        <v>-5345633</v>
      </c>
      <c r="E2481">
        <f>Table10[[#This Row],[gross]]-Table10[[#This Row],[budget]]</f>
        <v>-5345633</v>
      </c>
    </row>
    <row r="2482" spans="1:5" x14ac:dyDescent="0.3">
      <c r="A2482" t="s">
        <v>6337</v>
      </c>
      <c r="B2482">
        <v>11634458</v>
      </c>
      <c r="C2482">
        <v>17000000</v>
      </c>
      <c r="D2482">
        <v>-5365542</v>
      </c>
      <c r="E2482">
        <f>Table10[[#This Row],[gross]]-Table10[[#This Row],[budget]]</f>
        <v>-5365542</v>
      </c>
    </row>
    <row r="2483" spans="1:5" x14ac:dyDescent="0.3">
      <c r="A2483" t="s">
        <v>5287</v>
      </c>
      <c r="B2483">
        <v>59617068</v>
      </c>
      <c r="C2483">
        <v>65000000</v>
      </c>
      <c r="D2483">
        <v>-5382932</v>
      </c>
      <c r="E2483">
        <f>Table10[[#This Row],[gross]]-Table10[[#This Row],[budget]]</f>
        <v>-5382932</v>
      </c>
    </row>
    <row r="2484" spans="1:5" x14ac:dyDescent="0.3">
      <c r="A2484" t="s">
        <v>7143</v>
      </c>
      <c r="B2484">
        <v>56007</v>
      </c>
      <c r="C2484">
        <v>5500000</v>
      </c>
      <c r="D2484">
        <v>-5443993</v>
      </c>
      <c r="E2484">
        <f>Table10[[#This Row],[gross]]-Table10[[#This Row],[budget]]</f>
        <v>-5443993</v>
      </c>
    </row>
    <row r="2485" spans="1:5" x14ac:dyDescent="0.3">
      <c r="A2485" t="s">
        <v>3882</v>
      </c>
      <c r="B2485">
        <v>1029017</v>
      </c>
      <c r="C2485">
        <v>6500000</v>
      </c>
      <c r="D2485">
        <v>-5470983</v>
      </c>
      <c r="E2485">
        <f>Table10[[#This Row],[gross]]-Table10[[#This Row],[budget]]</f>
        <v>-5470983</v>
      </c>
    </row>
    <row r="2486" spans="1:5" x14ac:dyDescent="0.3">
      <c r="A2486" t="s">
        <v>5891</v>
      </c>
      <c r="B2486">
        <v>22770</v>
      </c>
      <c r="C2486">
        <v>5500000</v>
      </c>
      <c r="D2486">
        <v>-5477230</v>
      </c>
      <c r="E2486">
        <f>Table10[[#This Row],[gross]]-Table10[[#This Row],[budget]]</f>
        <v>-5477230</v>
      </c>
    </row>
    <row r="2487" spans="1:5" x14ac:dyDescent="0.3">
      <c r="A2487" t="s">
        <v>2670</v>
      </c>
      <c r="B2487">
        <v>1818681</v>
      </c>
      <c r="C2487">
        <v>7300000</v>
      </c>
      <c r="D2487">
        <v>-5481319</v>
      </c>
      <c r="E2487">
        <f>Table10[[#This Row],[gross]]-Table10[[#This Row],[budget]]</f>
        <v>-5481319</v>
      </c>
    </row>
    <row r="2488" spans="1:5" x14ac:dyDescent="0.3">
      <c r="A2488" t="s">
        <v>6975</v>
      </c>
      <c r="B2488">
        <v>20047715</v>
      </c>
      <c r="C2488">
        <v>25530000</v>
      </c>
      <c r="D2488">
        <v>-5482285</v>
      </c>
      <c r="E2488">
        <f>Table10[[#This Row],[gross]]-Table10[[#This Row],[budget]]</f>
        <v>-5482285</v>
      </c>
    </row>
    <row r="2489" spans="1:5" x14ac:dyDescent="0.3">
      <c r="A2489" t="s">
        <v>903</v>
      </c>
      <c r="B2489">
        <v>21500000</v>
      </c>
      <c r="C2489">
        <v>27000000</v>
      </c>
      <c r="D2489">
        <v>-5500000</v>
      </c>
      <c r="E2489">
        <f>Table10[[#This Row],[gross]]-Table10[[#This Row],[budget]]</f>
        <v>-5500000</v>
      </c>
    </row>
    <row r="2490" spans="1:5" x14ac:dyDescent="0.3">
      <c r="A2490" t="s">
        <v>2333</v>
      </c>
      <c r="B2490">
        <v>44484065</v>
      </c>
      <c r="C2490">
        <v>50000000</v>
      </c>
      <c r="D2490">
        <v>-5515935</v>
      </c>
      <c r="E2490">
        <f>Table10[[#This Row],[gross]]-Table10[[#This Row],[budget]]</f>
        <v>-5515935</v>
      </c>
    </row>
    <row r="2491" spans="1:5" x14ac:dyDescent="0.3">
      <c r="A2491" t="s">
        <v>4600</v>
      </c>
      <c r="B2491">
        <v>27024</v>
      </c>
      <c r="C2491">
        <v>5600000</v>
      </c>
      <c r="D2491">
        <v>-5572976</v>
      </c>
      <c r="E2491">
        <f>Table10[[#This Row],[gross]]-Table10[[#This Row],[budget]]</f>
        <v>-5572976</v>
      </c>
    </row>
    <row r="2492" spans="1:5" x14ac:dyDescent="0.3">
      <c r="A2492" t="s">
        <v>6459</v>
      </c>
      <c r="B2492">
        <v>399611</v>
      </c>
      <c r="C2492">
        <v>6000000</v>
      </c>
      <c r="D2492">
        <v>-5600389</v>
      </c>
      <c r="E2492">
        <f>Table10[[#This Row],[gross]]-Table10[[#This Row],[budget]]</f>
        <v>-5600389</v>
      </c>
    </row>
    <row r="2493" spans="1:5" x14ac:dyDescent="0.3">
      <c r="A2493" t="s">
        <v>3280</v>
      </c>
      <c r="B2493">
        <v>9396487</v>
      </c>
      <c r="C2493">
        <v>15000000</v>
      </c>
      <c r="D2493">
        <v>-5603513</v>
      </c>
      <c r="E2493">
        <f>Table10[[#This Row],[gross]]-Table10[[#This Row],[budget]]</f>
        <v>-5603513</v>
      </c>
    </row>
    <row r="2494" spans="1:5" x14ac:dyDescent="0.3">
      <c r="A2494" t="s">
        <v>3281</v>
      </c>
      <c r="B2494">
        <v>371081</v>
      </c>
      <c r="C2494">
        <v>6000000</v>
      </c>
      <c r="D2494">
        <v>-5628919</v>
      </c>
      <c r="E2494">
        <f>Table10[[#This Row],[gross]]-Table10[[#This Row],[budget]]</f>
        <v>-5628919</v>
      </c>
    </row>
    <row r="2495" spans="1:5" x14ac:dyDescent="0.3">
      <c r="A2495" t="s">
        <v>3282</v>
      </c>
      <c r="B2495">
        <v>1330827</v>
      </c>
      <c r="C2495">
        <v>7000000</v>
      </c>
      <c r="D2495">
        <v>-5669173</v>
      </c>
      <c r="E2495">
        <f>Table10[[#This Row],[gross]]-Table10[[#This Row],[budget]]</f>
        <v>-5669173</v>
      </c>
    </row>
    <row r="2496" spans="1:5" x14ac:dyDescent="0.3">
      <c r="A2496" t="s">
        <v>5288</v>
      </c>
      <c r="B2496">
        <v>51317350</v>
      </c>
      <c r="C2496">
        <v>57000000</v>
      </c>
      <c r="D2496">
        <v>-5682650</v>
      </c>
      <c r="E2496">
        <f>Table10[[#This Row],[gross]]-Table10[[#This Row],[budget]]</f>
        <v>-5682650</v>
      </c>
    </row>
    <row r="2497" spans="1:5" x14ac:dyDescent="0.3">
      <c r="A2497" t="s">
        <v>5892</v>
      </c>
      <c r="B2497">
        <v>14291570</v>
      </c>
      <c r="C2497">
        <v>20000000</v>
      </c>
      <c r="D2497">
        <v>-5708430</v>
      </c>
      <c r="E2497">
        <f>Table10[[#This Row],[gross]]-Table10[[#This Row],[budget]]</f>
        <v>-5708430</v>
      </c>
    </row>
    <row r="2498" spans="1:5" x14ac:dyDescent="0.3">
      <c r="A2498" t="s">
        <v>3885</v>
      </c>
      <c r="B2498">
        <v>4280577</v>
      </c>
      <c r="C2498">
        <v>10000000</v>
      </c>
      <c r="D2498">
        <v>-5719423</v>
      </c>
      <c r="E2498">
        <f>Table10[[#This Row],[gross]]-Table10[[#This Row],[budget]]</f>
        <v>-5719423</v>
      </c>
    </row>
    <row r="2499" spans="1:5" x14ac:dyDescent="0.3">
      <c r="A2499" t="s">
        <v>6024</v>
      </c>
      <c r="B2499">
        <v>2275557</v>
      </c>
      <c r="C2499">
        <v>8000000</v>
      </c>
      <c r="D2499">
        <v>-5724443</v>
      </c>
      <c r="E2499">
        <f>Table10[[#This Row],[gross]]-Table10[[#This Row],[budget]]</f>
        <v>-5724443</v>
      </c>
    </row>
    <row r="2500" spans="1:5" x14ac:dyDescent="0.3">
      <c r="A2500" t="s">
        <v>7350</v>
      </c>
      <c r="B2500">
        <v>58255287</v>
      </c>
      <c r="C2500">
        <v>64000000</v>
      </c>
      <c r="D2500">
        <v>-5744713</v>
      </c>
      <c r="E2500">
        <f>Table10[[#This Row],[gross]]-Table10[[#This Row],[budget]]</f>
        <v>-5744713</v>
      </c>
    </row>
    <row r="2501" spans="1:5" x14ac:dyDescent="0.3">
      <c r="A2501" t="s">
        <v>4964</v>
      </c>
      <c r="B2501">
        <v>4244155</v>
      </c>
      <c r="C2501">
        <v>10000000</v>
      </c>
      <c r="D2501">
        <v>-5755845</v>
      </c>
      <c r="E2501">
        <f>Table10[[#This Row],[gross]]-Table10[[#This Row],[budget]]</f>
        <v>-5755845</v>
      </c>
    </row>
    <row r="2502" spans="1:5" x14ac:dyDescent="0.3">
      <c r="A2502" t="s">
        <v>2956</v>
      </c>
      <c r="B2502">
        <v>3193102</v>
      </c>
      <c r="C2502">
        <v>9000000</v>
      </c>
      <c r="D2502">
        <v>-5806898</v>
      </c>
      <c r="E2502">
        <f>Table10[[#This Row],[gross]]-Table10[[#This Row],[budget]]</f>
        <v>-5806898</v>
      </c>
    </row>
    <row r="2503" spans="1:5" x14ac:dyDescent="0.3">
      <c r="A2503" t="s">
        <v>1359</v>
      </c>
      <c r="B2503">
        <v>686383</v>
      </c>
      <c r="C2503">
        <v>6500000</v>
      </c>
      <c r="D2503">
        <v>-5813617</v>
      </c>
      <c r="E2503">
        <f>Table10[[#This Row],[gross]]-Table10[[#This Row],[budget]]</f>
        <v>-5813617</v>
      </c>
    </row>
    <row r="2504" spans="1:5" x14ac:dyDescent="0.3">
      <c r="A2504" t="s">
        <v>6890</v>
      </c>
      <c r="B2504">
        <v>9123834</v>
      </c>
      <c r="C2504">
        <v>15000000</v>
      </c>
      <c r="D2504">
        <v>-5876166</v>
      </c>
      <c r="E2504">
        <f>Table10[[#This Row],[gross]]-Table10[[#This Row],[budget]]</f>
        <v>-5876166</v>
      </c>
    </row>
    <row r="2505" spans="1:5" x14ac:dyDescent="0.3">
      <c r="A2505" t="s">
        <v>5684</v>
      </c>
      <c r="B2505">
        <v>117560</v>
      </c>
      <c r="C2505">
        <v>6000000</v>
      </c>
      <c r="D2505">
        <v>-5882440</v>
      </c>
      <c r="E2505">
        <f>Table10[[#This Row],[gross]]-Table10[[#This Row],[budget]]</f>
        <v>-5882440</v>
      </c>
    </row>
    <row r="2506" spans="1:5" x14ac:dyDescent="0.3">
      <c r="A2506" t="s">
        <v>4239</v>
      </c>
      <c r="B2506">
        <v>115862</v>
      </c>
      <c r="C2506">
        <v>6000000</v>
      </c>
      <c r="D2506">
        <v>-5884138</v>
      </c>
      <c r="E2506">
        <f>Table10[[#This Row],[gross]]-Table10[[#This Row],[budget]]</f>
        <v>-5884138</v>
      </c>
    </row>
    <row r="2507" spans="1:5" x14ac:dyDescent="0.3">
      <c r="A2507" t="s">
        <v>4603</v>
      </c>
      <c r="B2507">
        <v>9059588</v>
      </c>
      <c r="C2507">
        <v>15000000</v>
      </c>
      <c r="D2507">
        <v>-5940412</v>
      </c>
      <c r="E2507">
        <f>Table10[[#This Row],[gross]]-Table10[[#This Row],[budget]]</f>
        <v>-5940412</v>
      </c>
    </row>
    <row r="2508" spans="1:5" x14ac:dyDescent="0.3">
      <c r="A2508" t="s">
        <v>5685</v>
      </c>
      <c r="B2508">
        <v>54606</v>
      </c>
      <c r="C2508">
        <v>6000000</v>
      </c>
      <c r="D2508">
        <v>-5945394</v>
      </c>
      <c r="E2508">
        <f>Table10[[#This Row],[gross]]-Table10[[#This Row],[budget]]</f>
        <v>-5945394</v>
      </c>
    </row>
    <row r="2509" spans="1:5" x14ac:dyDescent="0.3">
      <c r="A2509" t="s">
        <v>6690</v>
      </c>
      <c r="B2509">
        <v>24048000</v>
      </c>
      <c r="C2509">
        <v>30000000</v>
      </c>
      <c r="D2509">
        <v>-5952000</v>
      </c>
      <c r="E2509">
        <f>Table10[[#This Row],[gross]]-Table10[[#This Row],[budget]]</f>
        <v>-5952000</v>
      </c>
    </row>
    <row r="2510" spans="1:5" x14ac:dyDescent="0.3">
      <c r="A2510" t="s">
        <v>2958</v>
      </c>
      <c r="B2510">
        <v>1040879</v>
      </c>
      <c r="C2510">
        <v>7000000</v>
      </c>
      <c r="D2510">
        <v>-5959121</v>
      </c>
      <c r="E2510">
        <f>Table10[[#This Row],[gross]]-Table10[[#This Row],[budget]]</f>
        <v>-5959121</v>
      </c>
    </row>
    <row r="2511" spans="1:5" x14ac:dyDescent="0.3">
      <c r="A2511" t="s">
        <v>7228</v>
      </c>
      <c r="B2511">
        <v>36497</v>
      </c>
      <c r="C2511">
        <v>6000000</v>
      </c>
      <c r="D2511">
        <v>-5963503</v>
      </c>
      <c r="E2511">
        <f>Table10[[#This Row],[gross]]-Table10[[#This Row],[budget]]</f>
        <v>-5963503</v>
      </c>
    </row>
    <row r="2512" spans="1:5" x14ac:dyDescent="0.3">
      <c r="A2512" t="s">
        <v>6025</v>
      </c>
      <c r="B2512">
        <v>37035515</v>
      </c>
      <c r="C2512">
        <v>43000000</v>
      </c>
      <c r="D2512">
        <v>-5964485</v>
      </c>
      <c r="E2512">
        <f>Table10[[#This Row],[gross]]-Table10[[#This Row],[budget]]</f>
        <v>-5964485</v>
      </c>
    </row>
    <row r="2513" spans="1:5" x14ac:dyDescent="0.3">
      <c r="A2513" t="s">
        <v>375</v>
      </c>
      <c r="B2513">
        <v>26435</v>
      </c>
      <c r="C2513">
        <v>6000000</v>
      </c>
      <c r="D2513">
        <v>-5973565</v>
      </c>
      <c r="E2513">
        <f>Table10[[#This Row],[gross]]-Table10[[#This Row],[budget]]</f>
        <v>-5973565</v>
      </c>
    </row>
    <row r="2514" spans="1:5" x14ac:dyDescent="0.3">
      <c r="A2514" t="s">
        <v>5894</v>
      </c>
      <c r="B2514">
        <v>12843</v>
      </c>
      <c r="C2514">
        <v>6000000</v>
      </c>
      <c r="D2514">
        <v>-5987157</v>
      </c>
      <c r="E2514">
        <f>Table10[[#This Row],[gross]]-Table10[[#This Row],[budget]]</f>
        <v>-5987157</v>
      </c>
    </row>
    <row r="2515" spans="1:5" x14ac:dyDescent="0.3">
      <c r="A2515" t="s">
        <v>2960</v>
      </c>
      <c r="B2515">
        <v>1997807</v>
      </c>
      <c r="C2515">
        <v>8000000</v>
      </c>
      <c r="D2515">
        <v>-6002193</v>
      </c>
      <c r="E2515">
        <f>Table10[[#This Row],[gross]]-Table10[[#This Row],[budget]]</f>
        <v>-6002193</v>
      </c>
    </row>
    <row r="2516" spans="1:5" x14ac:dyDescent="0.3">
      <c r="A2516" t="s">
        <v>5896</v>
      </c>
      <c r="B2516">
        <v>28995450</v>
      </c>
      <c r="C2516">
        <v>35000000</v>
      </c>
      <c r="D2516">
        <v>-6004550</v>
      </c>
      <c r="E2516">
        <f>Table10[[#This Row],[gross]]-Table10[[#This Row],[budget]]</f>
        <v>-6004550</v>
      </c>
    </row>
    <row r="2517" spans="1:5" x14ac:dyDescent="0.3">
      <c r="A2517" t="s">
        <v>6026</v>
      </c>
      <c r="B2517">
        <v>13987482</v>
      </c>
      <c r="C2517">
        <v>20000000</v>
      </c>
      <c r="D2517">
        <v>-6012518</v>
      </c>
      <c r="E2517">
        <f>Table10[[#This Row],[gross]]-Table10[[#This Row],[budget]]</f>
        <v>-6012518</v>
      </c>
    </row>
    <row r="2518" spans="1:5" x14ac:dyDescent="0.3">
      <c r="A2518" t="s">
        <v>5687</v>
      </c>
      <c r="B2518">
        <v>2955039</v>
      </c>
      <c r="C2518">
        <v>9000000</v>
      </c>
      <c r="D2518">
        <v>-6044961</v>
      </c>
      <c r="E2518">
        <f>Table10[[#This Row],[gross]]-Table10[[#This Row],[budget]]</f>
        <v>-6044961</v>
      </c>
    </row>
    <row r="2519" spans="1:5" x14ac:dyDescent="0.3">
      <c r="A2519" t="s">
        <v>2072</v>
      </c>
      <c r="B2519">
        <v>5949693</v>
      </c>
      <c r="C2519">
        <v>12000000</v>
      </c>
      <c r="D2519">
        <v>-6050307</v>
      </c>
      <c r="E2519">
        <f>Table10[[#This Row],[gross]]-Table10[[#This Row],[budget]]</f>
        <v>-6050307</v>
      </c>
    </row>
    <row r="2520" spans="1:5" x14ac:dyDescent="0.3">
      <c r="A2520" t="s">
        <v>6461</v>
      </c>
      <c r="B2520">
        <v>33927476</v>
      </c>
      <c r="C2520">
        <v>40000000</v>
      </c>
      <c r="D2520">
        <v>-6072524</v>
      </c>
      <c r="E2520">
        <f>Table10[[#This Row],[gross]]-Table10[[#This Row],[budget]]</f>
        <v>-6072524</v>
      </c>
    </row>
    <row r="2521" spans="1:5" x14ac:dyDescent="0.3">
      <c r="A2521" t="s">
        <v>7491</v>
      </c>
      <c r="B2521">
        <v>126247</v>
      </c>
      <c r="C2521">
        <v>6200000</v>
      </c>
      <c r="D2521">
        <v>-6073753</v>
      </c>
      <c r="E2521">
        <f>Table10[[#This Row],[gross]]-Table10[[#This Row],[budget]]</f>
        <v>-6073753</v>
      </c>
    </row>
    <row r="2522" spans="1:5" x14ac:dyDescent="0.3">
      <c r="A2522" t="s">
        <v>2671</v>
      </c>
      <c r="B2522">
        <v>1094798</v>
      </c>
      <c r="C2522">
        <v>7200000</v>
      </c>
      <c r="D2522">
        <v>-6105202</v>
      </c>
      <c r="E2522">
        <f>Table10[[#This Row],[gross]]-Table10[[#This Row],[budget]]</f>
        <v>-6105202</v>
      </c>
    </row>
    <row r="2523" spans="1:5" x14ac:dyDescent="0.3">
      <c r="A2523" t="s">
        <v>6338</v>
      </c>
      <c r="B2523">
        <v>33864342</v>
      </c>
      <c r="C2523">
        <v>40000000</v>
      </c>
      <c r="D2523">
        <v>-6135658</v>
      </c>
      <c r="E2523">
        <f>Table10[[#This Row],[gross]]-Table10[[#This Row],[budget]]</f>
        <v>-6135658</v>
      </c>
    </row>
    <row r="2524" spans="1:5" x14ac:dyDescent="0.3">
      <c r="A2524" t="s">
        <v>7413</v>
      </c>
      <c r="B2524">
        <v>18860403</v>
      </c>
      <c r="C2524">
        <v>25000000</v>
      </c>
      <c r="D2524">
        <v>-6139597</v>
      </c>
      <c r="E2524">
        <f>Table10[[#This Row],[gross]]-Table10[[#This Row],[budget]]</f>
        <v>-6139597</v>
      </c>
    </row>
    <row r="2525" spans="1:5" x14ac:dyDescent="0.3">
      <c r="A2525" t="s">
        <v>6976</v>
      </c>
      <c r="B2525">
        <v>13854000</v>
      </c>
      <c r="C2525">
        <v>20000000</v>
      </c>
      <c r="D2525">
        <v>-6146000</v>
      </c>
      <c r="E2525">
        <f>Table10[[#This Row],[gross]]-Table10[[#This Row],[budget]]</f>
        <v>-6146000</v>
      </c>
    </row>
    <row r="2526" spans="1:5" x14ac:dyDescent="0.3">
      <c r="A2526" t="s">
        <v>6891</v>
      </c>
      <c r="B2526">
        <v>4814244</v>
      </c>
      <c r="C2526">
        <v>11000000</v>
      </c>
      <c r="D2526">
        <v>-6185756</v>
      </c>
      <c r="E2526">
        <f>Table10[[#This Row],[gross]]-Table10[[#This Row],[budget]]</f>
        <v>-6185756</v>
      </c>
    </row>
    <row r="2527" spans="1:5" x14ac:dyDescent="0.3">
      <c r="A2527" t="s">
        <v>4604</v>
      </c>
      <c r="B2527">
        <v>13801755</v>
      </c>
      <c r="C2527">
        <v>20000000</v>
      </c>
      <c r="D2527">
        <v>-6198245</v>
      </c>
      <c r="E2527">
        <f>Table10[[#This Row],[gross]]-Table10[[#This Row],[budget]]</f>
        <v>-6198245</v>
      </c>
    </row>
    <row r="2528" spans="1:5" x14ac:dyDescent="0.3">
      <c r="A2528" t="s">
        <v>4606</v>
      </c>
      <c r="B2528">
        <v>1789892</v>
      </c>
      <c r="C2528">
        <v>8000000</v>
      </c>
      <c r="D2528">
        <v>-6210108</v>
      </c>
      <c r="E2528">
        <f>Table10[[#This Row],[gross]]-Table10[[#This Row],[budget]]</f>
        <v>-6210108</v>
      </c>
    </row>
    <row r="2529" spans="1:5" x14ac:dyDescent="0.3">
      <c r="A2529" t="s">
        <v>5483</v>
      </c>
      <c r="B2529">
        <v>53789313</v>
      </c>
      <c r="C2529">
        <v>60000000</v>
      </c>
      <c r="D2529">
        <v>-6210687</v>
      </c>
      <c r="E2529">
        <f>Table10[[#This Row],[gross]]-Table10[[#This Row],[budget]]</f>
        <v>-6210687</v>
      </c>
    </row>
    <row r="2530" spans="1:5" x14ac:dyDescent="0.3">
      <c r="A2530" t="s">
        <v>6192</v>
      </c>
      <c r="B2530">
        <v>88761720</v>
      </c>
      <c r="C2530">
        <v>95000000</v>
      </c>
      <c r="D2530">
        <v>-6238280</v>
      </c>
      <c r="E2530">
        <f>Table10[[#This Row],[gross]]-Table10[[#This Row],[budget]]</f>
        <v>-6238280</v>
      </c>
    </row>
    <row r="2531" spans="1:5" x14ac:dyDescent="0.3">
      <c r="A2531" t="s">
        <v>6691</v>
      </c>
      <c r="B2531">
        <v>8735529</v>
      </c>
      <c r="C2531">
        <v>15000000</v>
      </c>
      <c r="D2531">
        <v>-6264471</v>
      </c>
      <c r="E2531">
        <f>Table10[[#This Row],[gross]]-Table10[[#This Row],[budget]]</f>
        <v>-6264471</v>
      </c>
    </row>
    <row r="2532" spans="1:5" x14ac:dyDescent="0.3">
      <c r="A2532" t="s">
        <v>5688</v>
      </c>
      <c r="B2532">
        <v>28687835</v>
      </c>
      <c r="C2532">
        <v>35000000</v>
      </c>
      <c r="D2532">
        <v>-6312165</v>
      </c>
      <c r="E2532">
        <f>Table10[[#This Row],[gross]]-Table10[[#This Row],[budget]]</f>
        <v>-6312165</v>
      </c>
    </row>
    <row r="2533" spans="1:5" x14ac:dyDescent="0.3">
      <c r="A2533" t="s">
        <v>4608</v>
      </c>
      <c r="B2533">
        <v>13650738</v>
      </c>
      <c r="C2533">
        <v>20000000</v>
      </c>
      <c r="D2533">
        <v>-6349262</v>
      </c>
      <c r="E2533">
        <f>Table10[[#This Row],[gross]]-Table10[[#This Row],[budget]]</f>
        <v>-6349262</v>
      </c>
    </row>
    <row r="2534" spans="1:5" x14ac:dyDescent="0.3">
      <c r="A2534" t="s">
        <v>3888</v>
      </c>
      <c r="B2534">
        <v>1641788</v>
      </c>
      <c r="C2534">
        <v>8000000</v>
      </c>
      <c r="D2534">
        <v>-6358212</v>
      </c>
      <c r="E2534">
        <f>Table10[[#This Row],[gross]]-Table10[[#This Row],[budget]]</f>
        <v>-6358212</v>
      </c>
    </row>
    <row r="2535" spans="1:5" x14ac:dyDescent="0.3">
      <c r="A2535" t="s">
        <v>1362</v>
      </c>
      <c r="B2535">
        <v>2835886</v>
      </c>
      <c r="C2535">
        <v>9200000</v>
      </c>
      <c r="D2535">
        <v>-6364114</v>
      </c>
      <c r="E2535">
        <f>Table10[[#This Row],[gross]]-Table10[[#This Row],[budget]]</f>
        <v>-6364114</v>
      </c>
    </row>
    <row r="2536" spans="1:5" x14ac:dyDescent="0.3">
      <c r="A2536" t="s">
        <v>5689</v>
      </c>
      <c r="B2536">
        <v>13630226</v>
      </c>
      <c r="C2536">
        <v>20000000</v>
      </c>
      <c r="D2536">
        <v>-6369774</v>
      </c>
      <c r="E2536">
        <f>Table10[[#This Row],[gross]]-Table10[[#This Row],[budget]]</f>
        <v>-6369774</v>
      </c>
    </row>
    <row r="2537" spans="1:5" x14ac:dyDescent="0.3">
      <c r="A2537" t="s">
        <v>3285</v>
      </c>
      <c r="B2537">
        <v>6615578</v>
      </c>
      <c r="C2537">
        <v>13000000</v>
      </c>
      <c r="D2537">
        <v>-6384422</v>
      </c>
      <c r="E2537">
        <f>Table10[[#This Row],[gross]]-Table10[[#This Row],[budget]]</f>
        <v>-6384422</v>
      </c>
    </row>
    <row r="2538" spans="1:5" x14ac:dyDescent="0.3">
      <c r="A2538" t="s">
        <v>5486</v>
      </c>
      <c r="B2538">
        <v>110029</v>
      </c>
      <c r="C2538">
        <v>6500000</v>
      </c>
      <c r="D2538">
        <v>-6389971</v>
      </c>
      <c r="E2538">
        <f>Table10[[#This Row],[gross]]-Table10[[#This Row],[budget]]</f>
        <v>-6389971</v>
      </c>
    </row>
    <row r="2539" spans="1:5" x14ac:dyDescent="0.3">
      <c r="A2539" t="s">
        <v>4610</v>
      </c>
      <c r="B2539">
        <v>3571735</v>
      </c>
      <c r="C2539">
        <v>10000000</v>
      </c>
      <c r="D2539">
        <v>-6428265</v>
      </c>
      <c r="E2539">
        <f>Table10[[#This Row],[gross]]-Table10[[#This Row],[budget]]</f>
        <v>-6428265</v>
      </c>
    </row>
    <row r="2540" spans="1:5" x14ac:dyDescent="0.3">
      <c r="A2540" t="s">
        <v>4240</v>
      </c>
      <c r="B2540">
        <v>70527</v>
      </c>
      <c r="C2540">
        <v>6500000</v>
      </c>
      <c r="D2540">
        <v>-6429473</v>
      </c>
      <c r="E2540">
        <f>Table10[[#This Row],[gross]]-Table10[[#This Row],[budget]]</f>
        <v>-6429473</v>
      </c>
    </row>
    <row r="2541" spans="1:5" x14ac:dyDescent="0.3">
      <c r="A2541" t="s">
        <v>2672</v>
      </c>
      <c r="B2541">
        <v>66637</v>
      </c>
      <c r="C2541">
        <v>6500000</v>
      </c>
      <c r="D2541">
        <v>-6433363</v>
      </c>
      <c r="E2541">
        <f>Table10[[#This Row],[gross]]-Table10[[#This Row],[budget]]</f>
        <v>-6433363</v>
      </c>
    </row>
    <row r="2542" spans="1:5" x14ac:dyDescent="0.3">
      <c r="A2542" t="s">
        <v>2073</v>
      </c>
      <c r="B2542">
        <v>7060876</v>
      </c>
      <c r="C2542">
        <v>13500000</v>
      </c>
      <c r="D2542">
        <v>-6439124</v>
      </c>
      <c r="E2542">
        <f>Table10[[#This Row],[gross]]-Table10[[#This Row],[budget]]</f>
        <v>-6439124</v>
      </c>
    </row>
    <row r="2543" spans="1:5" x14ac:dyDescent="0.3">
      <c r="A2543" t="s">
        <v>5487</v>
      </c>
      <c r="B2543">
        <v>5542025</v>
      </c>
      <c r="C2543">
        <v>12000000</v>
      </c>
      <c r="D2543">
        <v>-6457975</v>
      </c>
      <c r="E2543">
        <f>Table10[[#This Row],[gross]]-Table10[[#This Row],[budget]]</f>
        <v>-6457975</v>
      </c>
    </row>
    <row r="2544" spans="1:5" x14ac:dyDescent="0.3">
      <c r="A2544" t="s">
        <v>4966</v>
      </c>
      <c r="B2544">
        <v>532988</v>
      </c>
      <c r="C2544">
        <v>7000000</v>
      </c>
      <c r="D2544">
        <v>-6467012</v>
      </c>
      <c r="E2544">
        <f>Table10[[#This Row],[gross]]-Table10[[#This Row],[budget]]</f>
        <v>-6467012</v>
      </c>
    </row>
    <row r="2545" spans="1:5" x14ac:dyDescent="0.3">
      <c r="A2545" t="s">
        <v>3889</v>
      </c>
      <c r="B2545">
        <v>529766</v>
      </c>
      <c r="C2545">
        <v>7000000</v>
      </c>
      <c r="D2545">
        <v>-6470234</v>
      </c>
      <c r="E2545">
        <f>Table10[[#This Row],[gross]]-Table10[[#This Row],[budget]]</f>
        <v>-6470234</v>
      </c>
    </row>
    <row r="2546" spans="1:5" x14ac:dyDescent="0.3">
      <c r="A2546" t="s">
        <v>2674</v>
      </c>
      <c r="B2546">
        <v>33508922</v>
      </c>
      <c r="C2546">
        <v>40000000</v>
      </c>
      <c r="D2546">
        <v>-6491078</v>
      </c>
      <c r="E2546">
        <f>Table10[[#This Row],[gross]]-Table10[[#This Row],[budget]]</f>
        <v>-6491078</v>
      </c>
    </row>
    <row r="2547" spans="1:5" x14ac:dyDescent="0.3">
      <c r="A2547" t="s">
        <v>6194</v>
      </c>
      <c r="B2547">
        <v>68473360</v>
      </c>
      <c r="C2547">
        <v>75000000</v>
      </c>
      <c r="D2547">
        <v>-6526640</v>
      </c>
      <c r="E2547">
        <f>Table10[[#This Row],[gross]]-Table10[[#This Row],[budget]]</f>
        <v>-6526640</v>
      </c>
    </row>
    <row r="2548" spans="1:5" x14ac:dyDescent="0.3">
      <c r="A2548" t="s">
        <v>6196</v>
      </c>
      <c r="B2548">
        <v>453079</v>
      </c>
      <c r="C2548">
        <v>7000000</v>
      </c>
      <c r="D2548">
        <v>-6546921</v>
      </c>
      <c r="E2548">
        <f>Table10[[#This Row],[gross]]-Table10[[#This Row],[budget]]</f>
        <v>-6546921</v>
      </c>
    </row>
    <row r="2549" spans="1:5" x14ac:dyDescent="0.3">
      <c r="A2549" t="s">
        <v>5489</v>
      </c>
      <c r="B2549">
        <v>13391174</v>
      </c>
      <c r="C2549">
        <v>20000000</v>
      </c>
      <c r="D2549">
        <v>-6608826</v>
      </c>
      <c r="E2549">
        <f>Table10[[#This Row],[gross]]-Table10[[#This Row],[budget]]</f>
        <v>-6608826</v>
      </c>
    </row>
    <row r="2550" spans="1:5" x14ac:dyDescent="0.3">
      <c r="A2550" t="s">
        <v>1837</v>
      </c>
      <c r="B2550">
        <v>13383737</v>
      </c>
      <c r="C2550">
        <v>20000000</v>
      </c>
      <c r="D2550">
        <v>-6616263</v>
      </c>
      <c r="E2550">
        <f>Table10[[#This Row],[gross]]-Table10[[#This Row],[budget]]</f>
        <v>-6616263</v>
      </c>
    </row>
    <row r="2551" spans="1:5" x14ac:dyDescent="0.3">
      <c r="A2551" t="s">
        <v>2962</v>
      </c>
      <c r="B2551">
        <v>382946</v>
      </c>
      <c r="C2551">
        <v>7000000</v>
      </c>
      <c r="D2551">
        <v>-6617054</v>
      </c>
      <c r="E2551">
        <f>Table10[[#This Row],[gross]]-Table10[[#This Row],[budget]]</f>
        <v>-6617054</v>
      </c>
    </row>
    <row r="2552" spans="1:5" x14ac:dyDescent="0.3">
      <c r="A2552" t="s">
        <v>3586</v>
      </c>
      <c r="B2552">
        <v>8378141</v>
      </c>
      <c r="C2552">
        <v>15000000</v>
      </c>
      <c r="D2552">
        <v>-6621859</v>
      </c>
      <c r="E2552">
        <f>Table10[[#This Row],[gross]]-Table10[[#This Row],[budget]]</f>
        <v>-6621859</v>
      </c>
    </row>
    <row r="2553" spans="1:5" x14ac:dyDescent="0.3">
      <c r="A2553" t="s">
        <v>5290</v>
      </c>
      <c r="B2553">
        <v>38360195</v>
      </c>
      <c r="C2553">
        <v>45000000</v>
      </c>
      <c r="D2553">
        <v>-6639805</v>
      </c>
      <c r="E2553">
        <f>Table10[[#This Row],[gross]]-Table10[[#This Row],[budget]]</f>
        <v>-6639805</v>
      </c>
    </row>
    <row r="2554" spans="1:5" x14ac:dyDescent="0.3">
      <c r="A2554" t="s">
        <v>6339</v>
      </c>
      <c r="B2554">
        <v>22359293</v>
      </c>
      <c r="C2554">
        <v>29000000</v>
      </c>
      <c r="D2554">
        <v>-6640707</v>
      </c>
      <c r="E2554">
        <f>Table10[[#This Row],[gross]]-Table10[[#This Row],[budget]]</f>
        <v>-6640707</v>
      </c>
    </row>
    <row r="2555" spans="1:5" x14ac:dyDescent="0.3">
      <c r="A2555" t="s">
        <v>5691</v>
      </c>
      <c r="B2555">
        <v>61355436</v>
      </c>
      <c r="C2555">
        <v>68000000</v>
      </c>
      <c r="D2555">
        <v>-6644564</v>
      </c>
      <c r="E2555">
        <f>Table10[[#This Row],[gross]]-Table10[[#This Row],[budget]]</f>
        <v>-6644564</v>
      </c>
    </row>
    <row r="2556" spans="1:5" x14ac:dyDescent="0.3">
      <c r="A2556" t="s">
        <v>4613</v>
      </c>
      <c r="B2556">
        <v>13337299</v>
      </c>
      <c r="C2556">
        <v>20000000</v>
      </c>
      <c r="D2556">
        <v>-6662701</v>
      </c>
      <c r="E2556">
        <f>Table10[[#This Row],[gross]]-Table10[[#This Row],[budget]]</f>
        <v>-6662701</v>
      </c>
    </row>
    <row r="2557" spans="1:5" x14ac:dyDescent="0.3">
      <c r="A2557" t="s">
        <v>6693</v>
      </c>
      <c r="B2557">
        <v>3333823</v>
      </c>
      <c r="C2557">
        <v>10000000</v>
      </c>
      <c r="D2557">
        <v>-6666177</v>
      </c>
      <c r="E2557">
        <f>Table10[[#This Row],[gross]]-Table10[[#This Row],[budget]]</f>
        <v>-6666177</v>
      </c>
    </row>
    <row r="2558" spans="1:5" x14ac:dyDescent="0.3">
      <c r="A2558" t="s">
        <v>3287</v>
      </c>
      <c r="B2558">
        <v>49526</v>
      </c>
      <c r="C2558">
        <v>6800000</v>
      </c>
      <c r="D2558">
        <v>-6750474</v>
      </c>
      <c r="E2558">
        <f>Table10[[#This Row],[gross]]-Table10[[#This Row],[budget]]</f>
        <v>-6750474</v>
      </c>
    </row>
    <row r="2559" spans="1:5" x14ac:dyDescent="0.3">
      <c r="A2559" t="s">
        <v>5897</v>
      </c>
      <c r="B2559">
        <v>6241697</v>
      </c>
      <c r="C2559">
        <v>13000000</v>
      </c>
      <c r="D2559">
        <v>-6758303</v>
      </c>
      <c r="E2559">
        <f>Table10[[#This Row],[gross]]-Table10[[#This Row],[budget]]</f>
        <v>-6758303</v>
      </c>
    </row>
    <row r="2560" spans="1:5" x14ac:dyDescent="0.3">
      <c r="A2560" t="s">
        <v>3588</v>
      </c>
      <c r="B2560">
        <v>233103</v>
      </c>
      <c r="C2560">
        <v>7000000</v>
      </c>
      <c r="D2560">
        <v>-6766897</v>
      </c>
      <c r="E2560">
        <f>Table10[[#This Row],[gross]]-Table10[[#This Row],[budget]]</f>
        <v>-6766897</v>
      </c>
    </row>
    <row r="2561" spans="1:5" x14ac:dyDescent="0.3">
      <c r="A2561" t="s">
        <v>7296</v>
      </c>
      <c r="B2561">
        <v>1712111</v>
      </c>
      <c r="C2561">
        <v>8495000</v>
      </c>
      <c r="D2561">
        <v>-6782889</v>
      </c>
      <c r="E2561">
        <f>Table10[[#This Row],[gross]]-Table10[[#This Row],[budget]]</f>
        <v>-6782889</v>
      </c>
    </row>
    <row r="2562" spans="1:5" x14ac:dyDescent="0.3">
      <c r="A2562" t="s">
        <v>3290</v>
      </c>
      <c r="B2562">
        <v>73215310</v>
      </c>
      <c r="C2562">
        <v>80000000</v>
      </c>
      <c r="D2562">
        <v>-6784690</v>
      </c>
      <c r="E2562">
        <f>Table10[[#This Row],[gross]]-Table10[[#This Row],[budget]]</f>
        <v>-6784690</v>
      </c>
    </row>
    <row r="2563" spans="1:5" x14ac:dyDescent="0.3">
      <c r="A2563" t="s">
        <v>4242</v>
      </c>
      <c r="B2563">
        <v>13214030</v>
      </c>
      <c r="C2563">
        <v>20000000</v>
      </c>
      <c r="D2563">
        <v>-6785970</v>
      </c>
      <c r="E2563">
        <f>Table10[[#This Row],[gross]]-Table10[[#This Row],[budget]]</f>
        <v>-6785970</v>
      </c>
    </row>
    <row r="2564" spans="1:5" x14ac:dyDescent="0.3">
      <c r="A2564" t="s">
        <v>5292</v>
      </c>
      <c r="B2564">
        <v>10696</v>
      </c>
      <c r="C2564">
        <v>6800000</v>
      </c>
      <c r="D2564">
        <v>-6789304</v>
      </c>
      <c r="E2564">
        <f>Table10[[#This Row],[gross]]-Table10[[#This Row],[budget]]</f>
        <v>-6789304</v>
      </c>
    </row>
    <row r="2565" spans="1:5" x14ac:dyDescent="0.3">
      <c r="A2565" t="s">
        <v>3292</v>
      </c>
      <c r="B2565">
        <v>23209440</v>
      </c>
      <c r="C2565">
        <v>30000000</v>
      </c>
      <c r="D2565">
        <v>-6790560</v>
      </c>
      <c r="E2565">
        <f>Table10[[#This Row],[gross]]-Table10[[#This Row],[budget]]</f>
        <v>-6790560</v>
      </c>
    </row>
    <row r="2566" spans="1:5" x14ac:dyDescent="0.3">
      <c r="A2566" t="s">
        <v>2335</v>
      </c>
      <c r="B2566">
        <v>3205244</v>
      </c>
      <c r="C2566">
        <v>10000000</v>
      </c>
      <c r="D2566">
        <v>-6794756</v>
      </c>
      <c r="E2566">
        <f>Table10[[#This Row],[gross]]-Table10[[#This Row],[budget]]</f>
        <v>-6794756</v>
      </c>
    </row>
    <row r="2567" spans="1:5" x14ac:dyDescent="0.3">
      <c r="A2567" t="s">
        <v>4244</v>
      </c>
      <c r="B2567">
        <v>196067</v>
      </c>
      <c r="C2567">
        <v>7000000</v>
      </c>
      <c r="D2567">
        <v>-6803933</v>
      </c>
      <c r="E2567">
        <f>Table10[[#This Row],[gross]]-Table10[[#This Row],[budget]]</f>
        <v>-6803933</v>
      </c>
    </row>
    <row r="2568" spans="1:5" x14ac:dyDescent="0.3">
      <c r="A2568" t="s">
        <v>3590</v>
      </c>
      <c r="B2568">
        <v>24185781</v>
      </c>
      <c r="C2568">
        <v>31000000</v>
      </c>
      <c r="D2568">
        <v>-6814219</v>
      </c>
      <c r="E2568">
        <f>Table10[[#This Row],[gross]]-Table10[[#This Row],[budget]]</f>
        <v>-6814219</v>
      </c>
    </row>
    <row r="2569" spans="1:5" x14ac:dyDescent="0.3">
      <c r="A2569" t="s">
        <v>4246</v>
      </c>
      <c r="B2569">
        <v>9172810</v>
      </c>
      <c r="C2569">
        <v>16000000</v>
      </c>
      <c r="D2569">
        <v>-6827190</v>
      </c>
      <c r="E2569">
        <f>Table10[[#This Row],[gross]]-Table10[[#This Row],[budget]]</f>
        <v>-6827190</v>
      </c>
    </row>
    <row r="2570" spans="1:5" x14ac:dyDescent="0.3">
      <c r="A2570" t="s">
        <v>5692</v>
      </c>
      <c r="B2570">
        <v>16123851</v>
      </c>
      <c r="C2570">
        <v>23000000</v>
      </c>
      <c r="D2570">
        <v>-6876149</v>
      </c>
      <c r="E2570">
        <f>Table10[[#This Row],[gross]]-Table10[[#This Row],[budget]]</f>
        <v>-6876149</v>
      </c>
    </row>
    <row r="2571" spans="1:5" x14ac:dyDescent="0.3">
      <c r="A2571" t="s">
        <v>7298</v>
      </c>
      <c r="B2571">
        <v>30105968</v>
      </c>
      <c r="C2571">
        <v>37000000</v>
      </c>
      <c r="D2571">
        <v>-6894032</v>
      </c>
      <c r="E2571">
        <f>Table10[[#This Row],[gross]]-Table10[[#This Row],[budget]]</f>
        <v>-6894032</v>
      </c>
    </row>
    <row r="2572" spans="1:5" x14ac:dyDescent="0.3">
      <c r="A2572" t="s">
        <v>6580</v>
      </c>
      <c r="B2572">
        <v>8080116</v>
      </c>
      <c r="C2572">
        <v>15000000</v>
      </c>
      <c r="D2572">
        <v>-6919884</v>
      </c>
      <c r="E2572">
        <f>Table10[[#This Row],[gross]]-Table10[[#This Row],[budget]]</f>
        <v>-6919884</v>
      </c>
    </row>
    <row r="2573" spans="1:5" x14ac:dyDescent="0.3">
      <c r="A2573" t="s">
        <v>3592</v>
      </c>
      <c r="B2573">
        <v>1071240</v>
      </c>
      <c r="C2573">
        <v>8000000</v>
      </c>
      <c r="D2573">
        <v>-6928760</v>
      </c>
      <c r="E2573">
        <f>Table10[[#This Row],[gross]]-Table10[[#This Row],[budget]]</f>
        <v>-6928760</v>
      </c>
    </row>
    <row r="2574" spans="1:5" x14ac:dyDescent="0.3">
      <c r="A2574" t="s">
        <v>6197</v>
      </c>
      <c r="B2574">
        <v>23070045</v>
      </c>
      <c r="C2574">
        <v>30000000</v>
      </c>
      <c r="D2574">
        <v>-6929955</v>
      </c>
      <c r="E2574">
        <f>Table10[[#This Row],[gross]]-Table10[[#This Row],[budget]]</f>
        <v>-6929955</v>
      </c>
    </row>
    <row r="2575" spans="1:5" x14ac:dyDescent="0.3">
      <c r="A2575" t="s">
        <v>7109</v>
      </c>
      <c r="B2575">
        <v>28064226</v>
      </c>
      <c r="C2575">
        <v>35000000</v>
      </c>
      <c r="D2575">
        <v>-6935774</v>
      </c>
      <c r="E2575">
        <f>Table10[[#This Row],[gross]]-Table10[[#This Row],[budget]]</f>
        <v>-6935774</v>
      </c>
    </row>
    <row r="2576" spans="1:5" x14ac:dyDescent="0.3">
      <c r="A2576" t="s">
        <v>6582</v>
      </c>
      <c r="B2576">
        <v>3060858</v>
      </c>
      <c r="C2576">
        <v>10000000</v>
      </c>
      <c r="D2576">
        <v>-6939142</v>
      </c>
      <c r="E2576">
        <f>Table10[[#This Row],[gross]]-Table10[[#This Row],[budget]]</f>
        <v>-6939142</v>
      </c>
    </row>
    <row r="2577" spans="1:5" x14ac:dyDescent="0.3">
      <c r="A2577" t="s">
        <v>6027</v>
      </c>
      <c r="B2577">
        <v>46451</v>
      </c>
      <c r="C2577">
        <v>7000000</v>
      </c>
      <c r="D2577">
        <v>-6953549</v>
      </c>
      <c r="E2577">
        <f>Table10[[#This Row],[gross]]-Table10[[#This Row],[budget]]</f>
        <v>-6953549</v>
      </c>
    </row>
    <row r="2578" spans="1:5" x14ac:dyDescent="0.3">
      <c r="A2578" t="s">
        <v>2964</v>
      </c>
      <c r="B2578">
        <v>3041803</v>
      </c>
      <c r="C2578">
        <v>10000000</v>
      </c>
      <c r="D2578">
        <v>-6958197</v>
      </c>
      <c r="E2578">
        <f>Table10[[#This Row],[gross]]-Table10[[#This Row],[budget]]</f>
        <v>-6958197</v>
      </c>
    </row>
    <row r="2579" spans="1:5" x14ac:dyDescent="0.3">
      <c r="A2579" t="s">
        <v>3892</v>
      </c>
      <c r="B2579">
        <v>59035104</v>
      </c>
      <c r="C2579">
        <v>66000000</v>
      </c>
      <c r="D2579">
        <v>-6964896</v>
      </c>
      <c r="E2579">
        <f>Table10[[#This Row],[gross]]-Table10[[#This Row],[budget]]</f>
        <v>-6964896</v>
      </c>
    </row>
    <row r="2580" spans="1:5" x14ac:dyDescent="0.3">
      <c r="A2580" t="s">
        <v>5491</v>
      </c>
      <c r="B2580">
        <v>5032496</v>
      </c>
      <c r="C2580">
        <v>12000000</v>
      </c>
      <c r="D2580">
        <v>-6967504</v>
      </c>
      <c r="E2580">
        <f>Table10[[#This Row],[gross]]-Table10[[#This Row],[budget]]</f>
        <v>-6967504</v>
      </c>
    </row>
    <row r="2581" spans="1:5" x14ac:dyDescent="0.3">
      <c r="A2581" t="s">
        <v>6694</v>
      </c>
      <c r="B2581">
        <v>23838</v>
      </c>
      <c r="C2581">
        <v>7000000</v>
      </c>
      <c r="D2581">
        <v>-6976162</v>
      </c>
      <c r="E2581">
        <f>Table10[[#This Row],[gross]]-Table10[[#This Row],[budget]]</f>
        <v>-6976162</v>
      </c>
    </row>
    <row r="2582" spans="1:5" x14ac:dyDescent="0.3">
      <c r="A2582" t="s">
        <v>4247</v>
      </c>
      <c r="B2582">
        <v>85017401</v>
      </c>
      <c r="C2582">
        <v>92000000</v>
      </c>
      <c r="D2582">
        <v>-6982599</v>
      </c>
      <c r="E2582">
        <f>Table10[[#This Row],[gross]]-Table10[[#This Row],[budget]]</f>
        <v>-6982599</v>
      </c>
    </row>
    <row r="2583" spans="1:5" x14ac:dyDescent="0.3">
      <c r="A2583" t="s">
        <v>5898</v>
      </c>
      <c r="B2583">
        <v>27972410</v>
      </c>
      <c r="C2583">
        <v>35000000</v>
      </c>
      <c r="D2583">
        <v>-7027590</v>
      </c>
      <c r="E2583">
        <f>Table10[[#This Row],[gross]]-Table10[[#This Row],[budget]]</f>
        <v>-7027590</v>
      </c>
    </row>
    <row r="2584" spans="1:5" x14ac:dyDescent="0.3">
      <c r="A2584" t="s">
        <v>6583</v>
      </c>
      <c r="B2584">
        <v>16964743</v>
      </c>
      <c r="C2584">
        <v>24000000</v>
      </c>
      <c r="D2584">
        <v>-7035257</v>
      </c>
      <c r="E2584">
        <f>Table10[[#This Row],[gross]]-Table10[[#This Row],[budget]]</f>
        <v>-7035257</v>
      </c>
    </row>
    <row r="2585" spans="1:5" x14ac:dyDescent="0.3">
      <c r="A2585" t="s">
        <v>7537</v>
      </c>
      <c r="B2585">
        <v>4922166</v>
      </c>
      <c r="C2585">
        <v>12000000</v>
      </c>
      <c r="D2585">
        <v>-7077834</v>
      </c>
      <c r="E2585">
        <f>Table10[[#This Row],[gross]]-Table10[[#This Row],[budget]]</f>
        <v>-7077834</v>
      </c>
    </row>
    <row r="2586" spans="1:5" x14ac:dyDescent="0.3">
      <c r="A2586" t="s">
        <v>7110</v>
      </c>
      <c r="B2586">
        <v>4903000</v>
      </c>
      <c r="C2586">
        <v>12000000</v>
      </c>
      <c r="D2586">
        <v>-7097000</v>
      </c>
      <c r="E2586">
        <f>Table10[[#This Row],[gross]]-Table10[[#This Row],[budget]]</f>
        <v>-7097000</v>
      </c>
    </row>
    <row r="2587" spans="1:5" x14ac:dyDescent="0.3">
      <c r="A2587" t="s">
        <v>6696</v>
      </c>
      <c r="B2587">
        <v>4884663</v>
      </c>
      <c r="C2587">
        <v>12000000</v>
      </c>
      <c r="D2587">
        <v>-7115337</v>
      </c>
      <c r="E2587">
        <f>Table10[[#This Row],[gross]]-Table10[[#This Row],[budget]]</f>
        <v>-7115337</v>
      </c>
    </row>
    <row r="2588" spans="1:5" x14ac:dyDescent="0.3">
      <c r="A2588" t="s">
        <v>4250</v>
      </c>
      <c r="B2588">
        <v>2483955</v>
      </c>
      <c r="C2588">
        <v>9600000</v>
      </c>
      <c r="D2588">
        <v>-7116045</v>
      </c>
      <c r="E2588">
        <f>Table10[[#This Row],[gross]]-Table10[[#This Row],[budget]]</f>
        <v>-7116045</v>
      </c>
    </row>
    <row r="2589" spans="1:5" x14ac:dyDescent="0.3">
      <c r="A2589" t="s">
        <v>6028</v>
      </c>
      <c r="B2589">
        <v>5871603</v>
      </c>
      <c r="C2589">
        <v>13000000</v>
      </c>
      <c r="D2589">
        <v>-7128397</v>
      </c>
      <c r="E2589">
        <f>Table10[[#This Row],[gross]]-Table10[[#This Row],[budget]]</f>
        <v>-7128397</v>
      </c>
    </row>
    <row r="2590" spans="1:5" x14ac:dyDescent="0.3">
      <c r="A2590" t="s">
        <v>6462</v>
      </c>
      <c r="B2590">
        <v>32853640</v>
      </c>
      <c r="C2590">
        <v>40000000</v>
      </c>
      <c r="D2590">
        <v>-7146360</v>
      </c>
      <c r="E2590">
        <f>Table10[[#This Row],[gross]]-Table10[[#This Row],[budget]]</f>
        <v>-7146360</v>
      </c>
    </row>
    <row r="2591" spans="1:5" x14ac:dyDescent="0.3">
      <c r="A2591" t="s">
        <v>7351</v>
      </c>
      <c r="B2591">
        <v>32800000</v>
      </c>
      <c r="C2591">
        <v>40000000</v>
      </c>
      <c r="D2591">
        <v>-7200000</v>
      </c>
      <c r="E2591">
        <f>Table10[[#This Row],[gross]]-Table10[[#This Row],[budget]]</f>
        <v>-7200000</v>
      </c>
    </row>
    <row r="2592" spans="1:5" x14ac:dyDescent="0.3">
      <c r="A2592" t="s">
        <v>2338</v>
      </c>
      <c r="B2592">
        <v>17791031</v>
      </c>
      <c r="C2592">
        <v>25000000</v>
      </c>
      <c r="D2592">
        <v>-7208969</v>
      </c>
      <c r="E2592">
        <f>Table10[[#This Row],[gross]]-Table10[[#This Row],[budget]]</f>
        <v>-7208969</v>
      </c>
    </row>
    <row r="2593" spans="1:5" x14ac:dyDescent="0.3">
      <c r="A2593" t="s">
        <v>1840</v>
      </c>
      <c r="B2593">
        <v>15785632</v>
      </c>
      <c r="C2593">
        <v>23000000</v>
      </c>
      <c r="D2593">
        <v>-7214368</v>
      </c>
      <c r="E2593">
        <f>Table10[[#This Row],[gross]]-Table10[[#This Row],[budget]]</f>
        <v>-7214368</v>
      </c>
    </row>
    <row r="2594" spans="1:5" x14ac:dyDescent="0.3">
      <c r="A2594" t="s">
        <v>1840</v>
      </c>
      <c r="B2594">
        <v>15785632</v>
      </c>
      <c r="C2594">
        <v>23000000</v>
      </c>
      <c r="D2594">
        <v>-7214368</v>
      </c>
      <c r="E2594">
        <f>Table10[[#This Row],[gross]]-Table10[[#This Row],[budget]]</f>
        <v>-7214368</v>
      </c>
    </row>
    <row r="2595" spans="1:5" x14ac:dyDescent="0.3">
      <c r="A2595" t="s">
        <v>3594</v>
      </c>
      <c r="B2595">
        <v>671240</v>
      </c>
      <c r="C2595">
        <v>7900000</v>
      </c>
      <c r="D2595">
        <v>-7228760</v>
      </c>
      <c r="E2595">
        <f>Table10[[#This Row],[gross]]-Table10[[#This Row],[budget]]</f>
        <v>-7228760</v>
      </c>
    </row>
    <row r="2596" spans="1:5" x14ac:dyDescent="0.3">
      <c r="A2596" t="s">
        <v>760</v>
      </c>
      <c r="B2596">
        <v>7757130</v>
      </c>
      <c r="C2596">
        <v>15000000</v>
      </c>
      <c r="D2596">
        <v>-7242870</v>
      </c>
      <c r="E2596">
        <f>Table10[[#This Row],[gross]]-Table10[[#This Row],[budget]]</f>
        <v>-7242870</v>
      </c>
    </row>
    <row r="2597" spans="1:5" x14ac:dyDescent="0.3">
      <c r="A2597" t="s">
        <v>1364</v>
      </c>
      <c r="B2597">
        <v>3753806</v>
      </c>
      <c r="C2597">
        <v>11000000</v>
      </c>
      <c r="D2597">
        <v>-7246194</v>
      </c>
      <c r="E2597">
        <f>Table10[[#This Row],[gross]]-Table10[[#This Row],[budget]]</f>
        <v>-7246194</v>
      </c>
    </row>
    <row r="2598" spans="1:5" x14ac:dyDescent="0.3">
      <c r="A2598" t="s">
        <v>4615</v>
      </c>
      <c r="B2598">
        <v>17718223</v>
      </c>
      <c r="C2598">
        <v>25000000</v>
      </c>
      <c r="D2598">
        <v>-7281777</v>
      </c>
      <c r="E2598">
        <f>Table10[[#This Row],[gross]]-Table10[[#This Row],[budget]]</f>
        <v>-7281777</v>
      </c>
    </row>
    <row r="2599" spans="1:5" x14ac:dyDescent="0.3">
      <c r="A2599" t="s">
        <v>6892</v>
      </c>
      <c r="B2599">
        <v>4717455</v>
      </c>
      <c r="C2599">
        <v>12000000</v>
      </c>
      <c r="D2599">
        <v>-7282545</v>
      </c>
      <c r="E2599">
        <f>Table10[[#This Row],[gross]]-Table10[[#This Row],[budget]]</f>
        <v>-7282545</v>
      </c>
    </row>
    <row r="2600" spans="1:5" x14ac:dyDescent="0.3">
      <c r="A2600" t="s">
        <v>5494</v>
      </c>
      <c r="B2600">
        <v>197148</v>
      </c>
      <c r="C2600">
        <v>7500000</v>
      </c>
      <c r="D2600">
        <v>-7302852</v>
      </c>
      <c r="E2600">
        <f>Table10[[#This Row],[gross]]-Table10[[#This Row],[budget]]</f>
        <v>-7302852</v>
      </c>
    </row>
    <row r="2601" spans="1:5" x14ac:dyDescent="0.3">
      <c r="A2601" t="s">
        <v>2965</v>
      </c>
      <c r="B2601">
        <v>62647540</v>
      </c>
      <c r="C2601">
        <v>70000000</v>
      </c>
      <c r="D2601">
        <v>-7352460</v>
      </c>
      <c r="E2601">
        <f>Table10[[#This Row],[gross]]-Table10[[#This Row],[budget]]</f>
        <v>-7352460</v>
      </c>
    </row>
    <row r="2602" spans="1:5" x14ac:dyDescent="0.3">
      <c r="A2602" t="s">
        <v>5495</v>
      </c>
      <c r="B2602">
        <v>12626905</v>
      </c>
      <c r="C2602">
        <v>20000000</v>
      </c>
      <c r="D2602">
        <v>-7373095</v>
      </c>
      <c r="E2602">
        <f>Table10[[#This Row],[gross]]-Table10[[#This Row],[budget]]</f>
        <v>-7373095</v>
      </c>
    </row>
    <row r="2603" spans="1:5" x14ac:dyDescent="0.3">
      <c r="A2603" t="s">
        <v>1841</v>
      </c>
      <c r="B2603">
        <v>102608827</v>
      </c>
      <c r="C2603">
        <v>110000000</v>
      </c>
      <c r="D2603">
        <v>-7391173</v>
      </c>
      <c r="E2603">
        <f>Table10[[#This Row],[gross]]-Table10[[#This Row],[budget]]</f>
        <v>-7391173</v>
      </c>
    </row>
    <row r="2604" spans="1:5" x14ac:dyDescent="0.3">
      <c r="A2604" t="s">
        <v>4968</v>
      </c>
      <c r="B2604">
        <v>568695</v>
      </c>
      <c r="C2604">
        <v>8000000</v>
      </c>
      <c r="D2604">
        <v>-7431305</v>
      </c>
      <c r="E2604">
        <f>Table10[[#This Row],[gross]]-Table10[[#This Row],[budget]]</f>
        <v>-7431305</v>
      </c>
    </row>
    <row r="2605" spans="1:5" x14ac:dyDescent="0.3">
      <c r="A2605" t="s">
        <v>4617</v>
      </c>
      <c r="B2605">
        <v>7556708</v>
      </c>
      <c r="C2605">
        <v>15000000</v>
      </c>
      <c r="D2605">
        <v>-7443292</v>
      </c>
      <c r="E2605">
        <f>Table10[[#This Row],[gross]]-Table10[[#This Row],[budget]]</f>
        <v>-7443292</v>
      </c>
    </row>
    <row r="2606" spans="1:5" x14ac:dyDescent="0.3">
      <c r="A2606" t="s">
        <v>3895</v>
      </c>
      <c r="B2606">
        <v>532190</v>
      </c>
      <c r="C2606">
        <v>8000000</v>
      </c>
      <c r="D2606">
        <v>-7467810</v>
      </c>
      <c r="E2606">
        <f>Table10[[#This Row],[gross]]-Table10[[#This Row],[budget]]</f>
        <v>-7467810</v>
      </c>
    </row>
    <row r="2607" spans="1:5" x14ac:dyDescent="0.3">
      <c r="A2607" t="s">
        <v>6463</v>
      </c>
      <c r="B2607">
        <v>1530535</v>
      </c>
      <c r="C2607">
        <v>9000000</v>
      </c>
      <c r="D2607">
        <v>-7469465</v>
      </c>
      <c r="E2607">
        <f>Table10[[#This Row],[gross]]-Table10[[#This Row],[budget]]</f>
        <v>-7469465</v>
      </c>
    </row>
    <row r="2608" spans="1:5" x14ac:dyDescent="0.3">
      <c r="A2608" t="s">
        <v>7044</v>
      </c>
      <c r="B2608">
        <v>22526144</v>
      </c>
      <c r="C2608">
        <v>30000000</v>
      </c>
      <c r="D2608">
        <v>-7473856</v>
      </c>
      <c r="E2608">
        <f>Table10[[#This Row],[gross]]-Table10[[#This Row],[budget]]</f>
        <v>-7473856</v>
      </c>
    </row>
    <row r="2609" spans="1:5" x14ac:dyDescent="0.3">
      <c r="A2609" t="s">
        <v>6198</v>
      </c>
      <c r="B2609">
        <v>22525921</v>
      </c>
      <c r="C2609">
        <v>30000000</v>
      </c>
      <c r="D2609">
        <v>-7474079</v>
      </c>
      <c r="E2609">
        <f>Table10[[#This Row],[gross]]-Table10[[#This Row],[budget]]</f>
        <v>-7474079</v>
      </c>
    </row>
    <row r="2610" spans="1:5" x14ac:dyDescent="0.3">
      <c r="A2610" t="s">
        <v>5294</v>
      </c>
      <c r="B2610">
        <v>72515360</v>
      </c>
      <c r="C2610">
        <v>80000000</v>
      </c>
      <c r="D2610">
        <v>-7484640</v>
      </c>
      <c r="E2610">
        <f>Table10[[#This Row],[gross]]-Table10[[#This Row],[budget]]</f>
        <v>-7484640</v>
      </c>
    </row>
    <row r="2611" spans="1:5" x14ac:dyDescent="0.3">
      <c r="A2611" t="s">
        <v>6340</v>
      </c>
      <c r="B2611">
        <v>122512052</v>
      </c>
      <c r="C2611">
        <v>130000000</v>
      </c>
      <c r="D2611">
        <v>-7487948</v>
      </c>
      <c r="E2611">
        <f>Table10[[#This Row],[gross]]-Table10[[#This Row],[budget]]</f>
        <v>-7487948</v>
      </c>
    </row>
    <row r="2612" spans="1:5" x14ac:dyDescent="0.3">
      <c r="A2612" t="s">
        <v>7326</v>
      </c>
      <c r="B2612">
        <v>10494494</v>
      </c>
      <c r="C2612">
        <v>18000000</v>
      </c>
      <c r="D2612">
        <v>-7505506</v>
      </c>
      <c r="E2612">
        <f>Table10[[#This Row],[gross]]-Table10[[#This Row],[budget]]</f>
        <v>-7505506</v>
      </c>
    </row>
    <row r="2613" spans="1:5" x14ac:dyDescent="0.3">
      <c r="A2613" t="s">
        <v>2966</v>
      </c>
      <c r="B2613">
        <v>9430988</v>
      </c>
      <c r="C2613">
        <v>17000000</v>
      </c>
      <c r="D2613">
        <v>-7569012</v>
      </c>
      <c r="E2613">
        <f>Table10[[#This Row],[gross]]-Table10[[#This Row],[budget]]</f>
        <v>-7569012</v>
      </c>
    </row>
    <row r="2614" spans="1:5" x14ac:dyDescent="0.3">
      <c r="A2614" t="s">
        <v>5901</v>
      </c>
      <c r="B2614">
        <v>12398628</v>
      </c>
      <c r="C2614">
        <v>20000000</v>
      </c>
      <c r="D2614">
        <v>-7601372</v>
      </c>
      <c r="E2614">
        <f>Table10[[#This Row],[gross]]-Table10[[#This Row],[budget]]</f>
        <v>-7601372</v>
      </c>
    </row>
    <row r="2615" spans="1:5" x14ac:dyDescent="0.3">
      <c r="A2615" t="s">
        <v>5295</v>
      </c>
      <c r="B2615">
        <v>398420</v>
      </c>
      <c r="C2615">
        <v>8000000</v>
      </c>
      <c r="D2615">
        <v>-7601580</v>
      </c>
      <c r="E2615">
        <f>Table10[[#This Row],[gross]]-Table10[[#This Row],[budget]]</f>
        <v>-7601580</v>
      </c>
    </row>
    <row r="2616" spans="1:5" x14ac:dyDescent="0.3">
      <c r="A2616" t="s">
        <v>6585</v>
      </c>
      <c r="B2616">
        <v>336456</v>
      </c>
      <c r="C2616">
        <v>8000000</v>
      </c>
      <c r="D2616">
        <v>-7663544</v>
      </c>
      <c r="E2616">
        <f>Table10[[#This Row],[gross]]-Table10[[#This Row],[budget]]</f>
        <v>-7663544</v>
      </c>
    </row>
    <row r="2617" spans="1:5" x14ac:dyDescent="0.3">
      <c r="A2617" t="s">
        <v>7492</v>
      </c>
      <c r="B2617">
        <v>2331318</v>
      </c>
      <c r="C2617">
        <v>10000000</v>
      </c>
      <c r="D2617">
        <v>-7668682</v>
      </c>
      <c r="E2617">
        <f>Table10[[#This Row],[gross]]-Table10[[#This Row],[budget]]</f>
        <v>-7668682</v>
      </c>
    </row>
    <row r="2618" spans="1:5" x14ac:dyDescent="0.3">
      <c r="A2618" t="s">
        <v>5298</v>
      </c>
      <c r="B2618">
        <v>62321039</v>
      </c>
      <c r="C2618">
        <v>70000000</v>
      </c>
      <c r="D2618">
        <v>-7678961</v>
      </c>
      <c r="E2618">
        <f>Table10[[#This Row],[gross]]-Table10[[#This Row],[budget]]</f>
        <v>-7678961</v>
      </c>
    </row>
    <row r="2619" spans="1:5" x14ac:dyDescent="0.3">
      <c r="A2619" t="s">
        <v>5300</v>
      </c>
      <c r="B2619">
        <v>303439</v>
      </c>
      <c r="C2619">
        <v>8000000</v>
      </c>
      <c r="D2619">
        <v>-7696561</v>
      </c>
      <c r="E2619">
        <f>Table10[[#This Row],[gross]]-Table10[[#This Row],[budget]]</f>
        <v>-7696561</v>
      </c>
    </row>
    <row r="2620" spans="1:5" x14ac:dyDescent="0.3">
      <c r="A2620" t="s">
        <v>3898</v>
      </c>
      <c r="B2620">
        <v>298110</v>
      </c>
      <c r="C2620">
        <v>8000000</v>
      </c>
      <c r="D2620">
        <v>-7701890</v>
      </c>
      <c r="E2620">
        <f>Table10[[#This Row],[gross]]-Table10[[#This Row],[budget]]</f>
        <v>-7701890</v>
      </c>
    </row>
    <row r="2621" spans="1:5" x14ac:dyDescent="0.3">
      <c r="A2621" t="s">
        <v>5694</v>
      </c>
      <c r="B2621">
        <v>16290976</v>
      </c>
      <c r="C2621">
        <v>24000000</v>
      </c>
      <c r="D2621">
        <v>-7709024</v>
      </c>
      <c r="E2621">
        <f>Table10[[#This Row],[gross]]-Table10[[#This Row],[budget]]</f>
        <v>-7709024</v>
      </c>
    </row>
    <row r="2622" spans="1:5" x14ac:dyDescent="0.3">
      <c r="A2622" t="s">
        <v>6200</v>
      </c>
      <c r="B2622">
        <v>9286314</v>
      </c>
      <c r="C2622">
        <v>17000000</v>
      </c>
      <c r="D2622">
        <v>-7713686</v>
      </c>
      <c r="E2622">
        <f>Table10[[#This Row],[gross]]-Table10[[#This Row],[budget]]</f>
        <v>-7713686</v>
      </c>
    </row>
    <row r="2623" spans="1:5" x14ac:dyDescent="0.3">
      <c r="A2623" t="s">
        <v>6464</v>
      </c>
      <c r="B2623">
        <v>20285518</v>
      </c>
      <c r="C2623">
        <v>28000000</v>
      </c>
      <c r="D2623">
        <v>-7714482</v>
      </c>
      <c r="E2623">
        <f>Table10[[#This Row],[gross]]-Table10[[#This Row],[budget]]</f>
        <v>-7714482</v>
      </c>
    </row>
    <row r="2624" spans="1:5" x14ac:dyDescent="0.3">
      <c r="A2624" t="s">
        <v>4971</v>
      </c>
      <c r="B2624">
        <v>7774730</v>
      </c>
      <c r="C2624">
        <v>15500000</v>
      </c>
      <c r="D2624">
        <v>-7725270</v>
      </c>
      <c r="E2624">
        <f>Table10[[#This Row],[gross]]-Table10[[#This Row],[budget]]</f>
        <v>-7725270</v>
      </c>
    </row>
    <row r="2625" spans="1:5" x14ac:dyDescent="0.3">
      <c r="A2625" t="s">
        <v>6893</v>
      </c>
      <c r="B2625">
        <v>14252830</v>
      </c>
      <c r="C2625">
        <v>22000000</v>
      </c>
      <c r="D2625">
        <v>-7747170</v>
      </c>
      <c r="E2625">
        <f>Table10[[#This Row],[gross]]-Table10[[#This Row],[budget]]</f>
        <v>-7747170</v>
      </c>
    </row>
    <row r="2626" spans="1:5" x14ac:dyDescent="0.3">
      <c r="A2626" t="s">
        <v>762</v>
      </c>
      <c r="B2626">
        <v>7219578</v>
      </c>
      <c r="C2626">
        <v>15000000</v>
      </c>
      <c r="D2626">
        <v>-7780422</v>
      </c>
      <c r="E2626">
        <f>Table10[[#This Row],[gross]]-Table10[[#This Row],[budget]]</f>
        <v>-7780422</v>
      </c>
    </row>
    <row r="2627" spans="1:5" x14ac:dyDescent="0.3">
      <c r="A2627" t="s">
        <v>6697</v>
      </c>
      <c r="B2627">
        <v>45207112</v>
      </c>
      <c r="C2627">
        <v>53000000</v>
      </c>
      <c r="D2627">
        <v>-7792888</v>
      </c>
      <c r="E2627">
        <f>Table10[[#This Row],[gross]]-Table10[[#This Row],[budget]]</f>
        <v>-7792888</v>
      </c>
    </row>
    <row r="2628" spans="1:5" x14ac:dyDescent="0.3">
      <c r="A2628" t="s">
        <v>4974</v>
      </c>
      <c r="B2628">
        <v>2185266</v>
      </c>
      <c r="C2628">
        <v>10000000</v>
      </c>
      <c r="D2628">
        <v>-7814734</v>
      </c>
      <c r="E2628">
        <f>Table10[[#This Row],[gross]]-Table10[[#This Row],[budget]]</f>
        <v>-7814734</v>
      </c>
    </row>
    <row r="2629" spans="1:5" x14ac:dyDescent="0.3">
      <c r="A2629" t="s">
        <v>2676</v>
      </c>
      <c r="B2629">
        <v>12134420</v>
      </c>
      <c r="C2629">
        <v>20000000</v>
      </c>
      <c r="D2629">
        <v>-7865580</v>
      </c>
      <c r="E2629">
        <f>Table10[[#This Row],[gross]]-Table10[[#This Row],[budget]]</f>
        <v>-7865580</v>
      </c>
    </row>
    <row r="2630" spans="1:5" x14ac:dyDescent="0.3">
      <c r="A2630" t="s">
        <v>6698</v>
      </c>
      <c r="B2630">
        <v>127144</v>
      </c>
      <c r="C2630">
        <v>8000000</v>
      </c>
      <c r="D2630">
        <v>-7872856</v>
      </c>
      <c r="E2630">
        <f>Table10[[#This Row],[gross]]-Table10[[#This Row],[budget]]</f>
        <v>-7872856</v>
      </c>
    </row>
    <row r="2631" spans="1:5" x14ac:dyDescent="0.3">
      <c r="A2631" t="s">
        <v>3597</v>
      </c>
      <c r="B2631">
        <v>117190</v>
      </c>
      <c r="C2631">
        <v>8000000</v>
      </c>
      <c r="D2631">
        <v>-7882810</v>
      </c>
      <c r="E2631">
        <f>Table10[[#This Row],[gross]]-Table10[[#This Row],[budget]]</f>
        <v>-7882810</v>
      </c>
    </row>
    <row r="2632" spans="1:5" x14ac:dyDescent="0.3">
      <c r="A2632" t="s">
        <v>1368</v>
      </c>
      <c r="B2632">
        <v>17114882</v>
      </c>
      <c r="C2632">
        <v>25000000</v>
      </c>
      <c r="D2632">
        <v>-7885118</v>
      </c>
      <c r="E2632">
        <f>Table10[[#This Row],[gross]]-Table10[[#This Row],[budget]]</f>
        <v>-7885118</v>
      </c>
    </row>
    <row r="2633" spans="1:5" x14ac:dyDescent="0.3">
      <c r="A2633" t="s">
        <v>6030</v>
      </c>
      <c r="B2633">
        <v>108662</v>
      </c>
      <c r="C2633">
        <v>8000000</v>
      </c>
      <c r="D2633">
        <v>-7891338</v>
      </c>
      <c r="E2633">
        <f>Table10[[#This Row],[gross]]-Table10[[#This Row],[budget]]</f>
        <v>-7891338</v>
      </c>
    </row>
    <row r="2634" spans="1:5" x14ac:dyDescent="0.3">
      <c r="A2634" t="s">
        <v>6202</v>
      </c>
      <c r="B2634">
        <v>100503</v>
      </c>
      <c r="C2634">
        <v>8000000</v>
      </c>
      <c r="D2634">
        <v>-7899497</v>
      </c>
      <c r="E2634">
        <f>Table10[[#This Row],[gross]]-Table10[[#This Row],[budget]]</f>
        <v>-7899497</v>
      </c>
    </row>
    <row r="2635" spans="1:5" x14ac:dyDescent="0.3">
      <c r="A2635" t="s">
        <v>6895</v>
      </c>
      <c r="B2635">
        <v>17100000</v>
      </c>
      <c r="C2635">
        <v>25000000</v>
      </c>
      <c r="D2635">
        <v>-7900000</v>
      </c>
      <c r="E2635">
        <f>Table10[[#This Row],[gross]]-Table10[[#This Row],[budget]]</f>
        <v>-7900000</v>
      </c>
    </row>
    <row r="2636" spans="1:5" x14ac:dyDescent="0.3">
      <c r="A2636" t="s">
        <v>609</v>
      </c>
      <c r="B2636">
        <v>2086345</v>
      </c>
      <c r="C2636">
        <v>10000000</v>
      </c>
      <c r="D2636">
        <v>-7913655</v>
      </c>
      <c r="E2636">
        <f>Table10[[#This Row],[gross]]-Table10[[#This Row],[budget]]</f>
        <v>-7913655</v>
      </c>
    </row>
    <row r="2637" spans="1:5" x14ac:dyDescent="0.3">
      <c r="A2637" t="s">
        <v>5496</v>
      </c>
      <c r="B2637">
        <v>3074838</v>
      </c>
      <c r="C2637">
        <v>11000000</v>
      </c>
      <c r="D2637">
        <v>-7925162</v>
      </c>
      <c r="E2637">
        <f>Table10[[#This Row],[gross]]-Table10[[#This Row],[budget]]</f>
        <v>-7925162</v>
      </c>
    </row>
    <row r="2638" spans="1:5" x14ac:dyDescent="0.3">
      <c r="A2638" t="s">
        <v>1369</v>
      </c>
      <c r="B2638">
        <v>10562387</v>
      </c>
      <c r="C2638">
        <v>18500000</v>
      </c>
      <c r="D2638">
        <v>-7937613</v>
      </c>
      <c r="E2638">
        <f>Table10[[#This Row],[gross]]-Table10[[#This Row],[budget]]</f>
        <v>-7937613</v>
      </c>
    </row>
    <row r="2639" spans="1:5" x14ac:dyDescent="0.3">
      <c r="A2639" t="s">
        <v>5301</v>
      </c>
      <c r="B2639">
        <v>53481</v>
      </c>
      <c r="C2639">
        <v>8000000</v>
      </c>
      <c r="D2639">
        <v>-7946519</v>
      </c>
      <c r="E2639">
        <f>Table10[[#This Row],[gross]]-Table10[[#This Row],[budget]]</f>
        <v>-7946519</v>
      </c>
    </row>
    <row r="2640" spans="1:5" x14ac:dyDescent="0.3">
      <c r="A2640" t="s">
        <v>7367</v>
      </c>
      <c r="B2640">
        <v>1046166</v>
      </c>
      <c r="C2640">
        <v>9000000</v>
      </c>
      <c r="D2640">
        <v>-7953834</v>
      </c>
      <c r="E2640">
        <f>Table10[[#This Row],[gross]]-Table10[[#This Row],[budget]]</f>
        <v>-7953834</v>
      </c>
    </row>
    <row r="2641" spans="1:5" x14ac:dyDescent="0.3">
      <c r="A2641" t="s">
        <v>6795</v>
      </c>
      <c r="B2641">
        <v>3034181</v>
      </c>
      <c r="C2641">
        <v>11000000</v>
      </c>
      <c r="D2641">
        <v>-7965819</v>
      </c>
      <c r="E2641">
        <f>Table10[[#This Row],[gross]]-Table10[[#This Row],[budget]]</f>
        <v>-7965819</v>
      </c>
    </row>
    <row r="2642" spans="1:5" x14ac:dyDescent="0.3">
      <c r="A2642" t="s">
        <v>766</v>
      </c>
      <c r="B2642">
        <v>4018695</v>
      </c>
      <c r="C2642">
        <v>12000000</v>
      </c>
      <c r="D2642">
        <v>-7981305</v>
      </c>
      <c r="E2642">
        <f>Table10[[#This Row],[gross]]-Table10[[#This Row],[budget]]</f>
        <v>-7981305</v>
      </c>
    </row>
    <row r="2643" spans="1:5" x14ac:dyDescent="0.3">
      <c r="A2643" t="s">
        <v>6587</v>
      </c>
      <c r="B2643">
        <v>5002310</v>
      </c>
      <c r="C2643">
        <v>13000000</v>
      </c>
      <c r="D2643">
        <v>-7997690</v>
      </c>
      <c r="E2643">
        <f>Table10[[#This Row],[gross]]-Table10[[#This Row],[budget]]</f>
        <v>-7997690</v>
      </c>
    </row>
    <row r="2644" spans="1:5" x14ac:dyDescent="0.3">
      <c r="A2644" t="s">
        <v>378</v>
      </c>
      <c r="B2644">
        <v>5501940</v>
      </c>
      <c r="C2644">
        <v>13500000</v>
      </c>
      <c r="D2644">
        <v>-7998060</v>
      </c>
      <c r="E2644">
        <f>Table10[[#This Row],[gross]]-Table10[[#This Row],[budget]]</f>
        <v>-7998060</v>
      </c>
    </row>
    <row r="2645" spans="1:5" x14ac:dyDescent="0.3">
      <c r="A2645" t="s">
        <v>5497</v>
      </c>
      <c r="B2645">
        <v>1000000</v>
      </c>
      <c r="C2645">
        <v>9000000</v>
      </c>
      <c r="D2645">
        <v>-8000000</v>
      </c>
      <c r="E2645">
        <f>Table10[[#This Row],[gross]]-Table10[[#This Row],[budget]]</f>
        <v>-8000000</v>
      </c>
    </row>
    <row r="2646" spans="1:5" x14ac:dyDescent="0.3">
      <c r="A2646" t="s">
        <v>6896</v>
      </c>
      <c r="B2646">
        <v>16969390</v>
      </c>
      <c r="C2646">
        <v>25000000</v>
      </c>
      <c r="D2646">
        <v>-8030610</v>
      </c>
      <c r="E2646">
        <f>Table10[[#This Row],[gross]]-Table10[[#This Row],[budget]]</f>
        <v>-8030610</v>
      </c>
    </row>
    <row r="2647" spans="1:5" x14ac:dyDescent="0.3">
      <c r="A2647" t="s">
        <v>3294</v>
      </c>
      <c r="B2647">
        <v>3950294</v>
      </c>
      <c r="C2647">
        <v>12000000</v>
      </c>
      <c r="D2647">
        <v>-8049706</v>
      </c>
      <c r="E2647">
        <f>Table10[[#This Row],[gross]]-Table10[[#This Row],[budget]]</f>
        <v>-8049706</v>
      </c>
    </row>
    <row r="2648" spans="1:5" x14ac:dyDescent="0.3">
      <c r="A2648" t="s">
        <v>3599</v>
      </c>
      <c r="B2648">
        <v>1939441</v>
      </c>
      <c r="C2648">
        <v>10000000</v>
      </c>
      <c r="D2648">
        <v>-8060559</v>
      </c>
      <c r="E2648">
        <f>Table10[[#This Row],[gross]]-Table10[[#This Row],[budget]]</f>
        <v>-8060559</v>
      </c>
    </row>
    <row r="2649" spans="1:5" x14ac:dyDescent="0.3">
      <c r="A2649" t="s">
        <v>5303</v>
      </c>
      <c r="B2649">
        <v>126930660</v>
      </c>
      <c r="C2649">
        <v>135000000</v>
      </c>
      <c r="D2649">
        <v>-8069340</v>
      </c>
      <c r="E2649">
        <f>Table10[[#This Row],[gross]]-Table10[[#This Row],[budget]]</f>
        <v>-8069340</v>
      </c>
    </row>
    <row r="2650" spans="1:5" x14ac:dyDescent="0.3">
      <c r="A2650" t="s">
        <v>5902</v>
      </c>
      <c r="B2650">
        <v>4919896</v>
      </c>
      <c r="C2650">
        <v>13000000</v>
      </c>
      <c r="D2650">
        <v>-8080104</v>
      </c>
      <c r="E2650">
        <f>Table10[[#This Row],[gross]]-Table10[[#This Row],[budget]]</f>
        <v>-8080104</v>
      </c>
    </row>
    <row r="2651" spans="1:5" x14ac:dyDescent="0.3">
      <c r="A2651" t="s">
        <v>5695</v>
      </c>
      <c r="B2651">
        <v>86897182</v>
      </c>
      <c r="C2651">
        <v>95000000</v>
      </c>
      <c r="D2651">
        <v>-8102818</v>
      </c>
      <c r="E2651">
        <f>Table10[[#This Row],[gross]]-Table10[[#This Row],[budget]]</f>
        <v>-8102818</v>
      </c>
    </row>
    <row r="2652" spans="1:5" x14ac:dyDescent="0.3">
      <c r="A2652" t="s">
        <v>5697</v>
      </c>
      <c r="B2652">
        <v>883887</v>
      </c>
      <c r="C2652">
        <v>9000000</v>
      </c>
      <c r="D2652">
        <v>-8116113</v>
      </c>
      <c r="E2652">
        <f>Table10[[#This Row],[gross]]-Table10[[#This Row],[budget]]</f>
        <v>-8116113</v>
      </c>
    </row>
    <row r="2653" spans="1:5" x14ac:dyDescent="0.3">
      <c r="A2653" t="s">
        <v>6203</v>
      </c>
      <c r="B2653">
        <v>49875589</v>
      </c>
      <c r="C2653">
        <v>58000000</v>
      </c>
      <c r="D2653">
        <v>-8124411</v>
      </c>
      <c r="E2653">
        <f>Table10[[#This Row],[gross]]-Table10[[#This Row],[budget]]</f>
        <v>-8124411</v>
      </c>
    </row>
    <row r="2654" spans="1:5" x14ac:dyDescent="0.3">
      <c r="A2654" t="s">
        <v>2340</v>
      </c>
      <c r="B2654">
        <v>4857376</v>
      </c>
      <c r="C2654">
        <v>13000000</v>
      </c>
      <c r="D2654">
        <v>-8142624</v>
      </c>
      <c r="E2654">
        <f>Table10[[#This Row],[gross]]-Table10[[#This Row],[budget]]</f>
        <v>-8142624</v>
      </c>
    </row>
    <row r="2655" spans="1:5" x14ac:dyDescent="0.3">
      <c r="A2655" t="s">
        <v>3602</v>
      </c>
      <c r="B2655">
        <v>31836745</v>
      </c>
      <c r="C2655">
        <v>40000000</v>
      </c>
      <c r="D2655">
        <v>-8163255</v>
      </c>
      <c r="E2655">
        <f>Table10[[#This Row],[gross]]-Table10[[#This Row],[budget]]</f>
        <v>-8163255</v>
      </c>
    </row>
    <row r="2656" spans="1:5" x14ac:dyDescent="0.3">
      <c r="A2656" t="s">
        <v>4619</v>
      </c>
      <c r="B2656">
        <v>21835784</v>
      </c>
      <c r="C2656">
        <v>30000000</v>
      </c>
      <c r="D2656">
        <v>-8164216</v>
      </c>
      <c r="E2656">
        <f>Table10[[#This Row],[gross]]-Table10[[#This Row],[budget]]</f>
        <v>-8164216</v>
      </c>
    </row>
    <row r="2657" spans="1:5" x14ac:dyDescent="0.3">
      <c r="A2657" t="s">
        <v>5698</v>
      </c>
      <c r="B2657">
        <v>2832826</v>
      </c>
      <c r="C2657">
        <v>11000000</v>
      </c>
      <c r="D2657">
        <v>-8167174</v>
      </c>
      <c r="E2657">
        <f>Table10[[#This Row],[gross]]-Table10[[#This Row],[budget]]</f>
        <v>-8167174</v>
      </c>
    </row>
    <row r="2658" spans="1:5" x14ac:dyDescent="0.3">
      <c r="A2658" t="s">
        <v>4251</v>
      </c>
      <c r="B2658">
        <v>26814957</v>
      </c>
      <c r="C2658">
        <v>35000000</v>
      </c>
      <c r="D2658">
        <v>-8185043</v>
      </c>
      <c r="E2658">
        <f>Table10[[#This Row],[gross]]-Table10[[#This Row],[budget]]</f>
        <v>-8185043</v>
      </c>
    </row>
    <row r="2659" spans="1:5" x14ac:dyDescent="0.3">
      <c r="A2659" t="s">
        <v>7045</v>
      </c>
      <c r="B2659">
        <v>41814863</v>
      </c>
      <c r="C2659">
        <v>50000000</v>
      </c>
      <c r="D2659">
        <v>-8185137</v>
      </c>
      <c r="E2659">
        <f>Table10[[#This Row],[gross]]-Table10[[#This Row],[budget]]</f>
        <v>-8185137</v>
      </c>
    </row>
    <row r="2660" spans="1:5" x14ac:dyDescent="0.3">
      <c r="A2660" t="s">
        <v>7046</v>
      </c>
      <c r="B2660">
        <v>2807854</v>
      </c>
      <c r="C2660">
        <v>11000000</v>
      </c>
      <c r="D2660">
        <v>-8192146</v>
      </c>
      <c r="E2660">
        <f>Table10[[#This Row],[gross]]-Table10[[#This Row],[budget]]</f>
        <v>-8192146</v>
      </c>
    </row>
    <row r="2661" spans="1:5" x14ac:dyDescent="0.3">
      <c r="A2661" t="s">
        <v>6699</v>
      </c>
      <c r="B2661">
        <v>21800302</v>
      </c>
      <c r="C2661">
        <v>30000000</v>
      </c>
      <c r="D2661">
        <v>-8199698</v>
      </c>
      <c r="E2661">
        <f>Table10[[#This Row],[gross]]-Table10[[#This Row],[budget]]</f>
        <v>-8199698</v>
      </c>
    </row>
    <row r="2662" spans="1:5" x14ac:dyDescent="0.3">
      <c r="A2662" t="s">
        <v>7352</v>
      </c>
      <c r="B2662">
        <v>11784000</v>
      </c>
      <c r="C2662">
        <v>20000000</v>
      </c>
      <c r="D2662">
        <v>-8216000</v>
      </c>
      <c r="E2662">
        <f>Table10[[#This Row],[gross]]-Table10[[#This Row],[budget]]</f>
        <v>-8216000</v>
      </c>
    </row>
    <row r="2663" spans="1:5" x14ac:dyDescent="0.3">
      <c r="A2663" t="s">
        <v>4620</v>
      </c>
      <c r="B2663">
        <v>3275585</v>
      </c>
      <c r="C2663">
        <v>11500000</v>
      </c>
      <c r="D2663">
        <v>-8224415</v>
      </c>
      <c r="E2663">
        <f>Table10[[#This Row],[gross]]-Table10[[#This Row],[budget]]</f>
        <v>-8224415</v>
      </c>
    </row>
    <row r="2664" spans="1:5" x14ac:dyDescent="0.3">
      <c r="A2664" t="s">
        <v>2680</v>
      </c>
      <c r="B2664">
        <v>1754319</v>
      </c>
      <c r="C2664">
        <v>10000000</v>
      </c>
      <c r="D2664">
        <v>-8245681</v>
      </c>
      <c r="E2664">
        <f>Table10[[#This Row],[gross]]-Table10[[#This Row],[budget]]</f>
        <v>-8245681</v>
      </c>
    </row>
    <row r="2665" spans="1:5" x14ac:dyDescent="0.3">
      <c r="A2665" t="s">
        <v>6204</v>
      </c>
      <c r="B2665">
        <v>8662318</v>
      </c>
      <c r="C2665">
        <v>17000000</v>
      </c>
      <c r="D2665">
        <v>-8337682</v>
      </c>
      <c r="E2665">
        <f>Table10[[#This Row],[gross]]-Table10[[#This Row],[budget]]</f>
        <v>-8337682</v>
      </c>
    </row>
    <row r="2666" spans="1:5" x14ac:dyDescent="0.3">
      <c r="A2666" t="s">
        <v>4254</v>
      </c>
      <c r="B2666">
        <v>140244</v>
      </c>
      <c r="C2666">
        <v>8500000</v>
      </c>
      <c r="D2666">
        <v>-8359756</v>
      </c>
      <c r="E2666">
        <f>Table10[[#This Row],[gross]]-Table10[[#This Row],[budget]]</f>
        <v>-8359756</v>
      </c>
    </row>
    <row r="2667" spans="1:5" x14ac:dyDescent="0.3">
      <c r="A2667" t="s">
        <v>2967</v>
      </c>
      <c r="B2667">
        <v>66636385</v>
      </c>
      <c r="C2667">
        <v>75000000</v>
      </c>
      <c r="D2667">
        <v>-8363615</v>
      </c>
      <c r="E2667">
        <f>Table10[[#This Row],[gross]]-Table10[[#This Row],[budget]]</f>
        <v>-8363615</v>
      </c>
    </row>
    <row r="2668" spans="1:5" x14ac:dyDescent="0.3">
      <c r="A2668" t="s">
        <v>6465</v>
      </c>
      <c r="B2668">
        <v>1631839</v>
      </c>
      <c r="C2668">
        <v>10000000</v>
      </c>
      <c r="D2668">
        <v>-8368161</v>
      </c>
      <c r="E2668">
        <f>Table10[[#This Row],[gross]]-Table10[[#This Row],[budget]]</f>
        <v>-8368161</v>
      </c>
    </row>
    <row r="2669" spans="1:5" x14ac:dyDescent="0.3">
      <c r="A2669" t="s">
        <v>6588</v>
      </c>
      <c r="B2669">
        <v>131175</v>
      </c>
      <c r="C2669">
        <v>8500000</v>
      </c>
      <c r="D2669">
        <v>-8368825</v>
      </c>
      <c r="E2669">
        <f>Table10[[#This Row],[gross]]-Table10[[#This Row],[budget]]</f>
        <v>-8368825</v>
      </c>
    </row>
    <row r="2670" spans="1:5" x14ac:dyDescent="0.3">
      <c r="A2670" t="s">
        <v>5904</v>
      </c>
      <c r="B2670">
        <v>5725</v>
      </c>
      <c r="C2670">
        <v>8400000</v>
      </c>
      <c r="D2670">
        <v>-8394275</v>
      </c>
      <c r="E2670">
        <f>Table10[[#This Row],[gross]]-Table10[[#This Row],[budget]]</f>
        <v>-8394275</v>
      </c>
    </row>
    <row r="2671" spans="1:5" x14ac:dyDescent="0.3">
      <c r="A2671" t="s">
        <v>6466</v>
      </c>
      <c r="B2671">
        <v>13555988</v>
      </c>
      <c r="C2671">
        <v>22000000</v>
      </c>
      <c r="D2671">
        <v>-8444012</v>
      </c>
      <c r="E2671">
        <f>Table10[[#This Row],[gross]]-Table10[[#This Row],[budget]]</f>
        <v>-8444012</v>
      </c>
    </row>
    <row r="2672" spans="1:5" x14ac:dyDescent="0.3">
      <c r="A2672" t="s">
        <v>4623</v>
      </c>
      <c r="B2672">
        <v>26494611</v>
      </c>
      <c r="C2672">
        <v>35000000</v>
      </c>
      <c r="D2672">
        <v>-8505389</v>
      </c>
      <c r="E2672">
        <f>Table10[[#This Row],[gross]]-Table10[[#This Row],[budget]]</f>
        <v>-8505389</v>
      </c>
    </row>
    <row r="2673" spans="1:5" x14ac:dyDescent="0.3">
      <c r="A2673" t="s">
        <v>5498</v>
      </c>
      <c r="B2673">
        <v>41482207</v>
      </c>
      <c r="C2673">
        <v>50000000</v>
      </c>
      <c r="D2673">
        <v>-8517793</v>
      </c>
      <c r="E2673">
        <f>Table10[[#This Row],[gross]]-Table10[[#This Row],[budget]]</f>
        <v>-8517793</v>
      </c>
    </row>
    <row r="2674" spans="1:5" x14ac:dyDescent="0.3">
      <c r="A2674" t="s">
        <v>5500</v>
      </c>
      <c r="B2674">
        <v>191450875</v>
      </c>
      <c r="C2674">
        <v>200000000</v>
      </c>
      <c r="D2674">
        <v>-8549125</v>
      </c>
      <c r="E2674">
        <f>Table10[[#This Row],[gross]]-Table10[[#This Row],[budget]]</f>
        <v>-8549125</v>
      </c>
    </row>
    <row r="2675" spans="1:5" x14ac:dyDescent="0.3">
      <c r="A2675" t="s">
        <v>7437</v>
      </c>
      <c r="B2675">
        <v>100446895</v>
      </c>
      <c r="C2675">
        <v>109000000</v>
      </c>
      <c r="D2675">
        <v>-8553105</v>
      </c>
      <c r="E2675">
        <f>Table10[[#This Row],[gross]]-Table10[[#This Row],[budget]]</f>
        <v>-8553105</v>
      </c>
    </row>
    <row r="2676" spans="1:5" x14ac:dyDescent="0.3">
      <c r="A2676" t="s">
        <v>7144</v>
      </c>
      <c r="B2676">
        <v>21426805</v>
      </c>
      <c r="C2676">
        <v>30000000</v>
      </c>
      <c r="D2676">
        <v>-8573195</v>
      </c>
      <c r="E2676">
        <f>Table10[[#This Row],[gross]]-Table10[[#This Row],[budget]]</f>
        <v>-8573195</v>
      </c>
    </row>
    <row r="2677" spans="1:5" x14ac:dyDescent="0.3">
      <c r="A2677" t="s">
        <v>5699</v>
      </c>
      <c r="B2677">
        <v>6409206</v>
      </c>
      <c r="C2677">
        <v>15000000</v>
      </c>
      <c r="D2677">
        <v>-8590794</v>
      </c>
      <c r="E2677">
        <f>Table10[[#This Row],[gross]]-Table10[[#This Row],[budget]]</f>
        <v>-8590794</v>
      </c>
    </row>
    <row r="2678" spans="1:5" x14ac:dyDescent="0.3">
      <c r="A2678" t="s">
        <v>6468</v>
      </c>
      <c r="B2678">
        <v>30400000</v>
      </c>
      <c r="C2678">
        <v>39000000</v>
      </c>
      <c r="D2678">
        <v>-8600000</v>
      </c>
      <c r="E2678">
        <f>Table10[[#This Row],[gross]]-Table10[[#This Row],[budget]]</f>
        <v>-8600000</v>
      </c>
    </row>
    <row r="2679" spans="1:5" x14ac:dyDescent="0.3">
      <c r="A2679" t="s">
        <v>6897</v>
      </c>
      <c r="B2679">
        <v>6373693</v>
      </c>
      <c r="C2679">
        <v>15000000</v>
      </c>
      <c r="D2679">
        <v>-8626307</v>
      </c>
      <c r="E2679">
        <f>Table10[[#This Row],[gross]]-Table10[[#This Row],[budget]]</f>
        <v>-8626307</v>
      </c>
    </row>
    <row r="2680" spans="1:5" x14ac:dyDescent="0.3">
      <c r="A2680" t="s">
        <v>770</v>
      </c>
      <c r="B2680">
        <v>4157491</v>
      </c>
      <c r="C2680">
        <v>12800000</v>
      </c>
      <c r="D2680">
        <v>-8642509</v>
      </c>
      <c r="E2680">
        <f>Table10[[#This Row],[gross]]-Table10[[#This Row],[budget]]</f>
        <v>-8642509</v>
      </c>
    </row>
    <row r="2681" spans="1:5" x14ac:dyDescent="0.3">
      <c r="A2681" t="s">
        <v>5906</v>
      </c>
      <c r="B2681">
        <v>349618</v>
      </c>
      <c r="C2681">
        <v>9000000</v>
      </c>
      <c r="D2681">
        <v>-8650382</v>
      </c>
      <c r="E2681">
        <f>Table10[[#This Row],[gross]]-Table10[[#This Row],[budget]]</f>
        <v>-8650382</v>
      </c>
    </row>
    <row r="2682" spans="1:5" x14ac:dyDescent="0.3">
      <c r="A2682" t="s">
        <v>907</v>
      </c>
      <c r="B2682">
        <v>225377</v>
      </c>
      <c r="C2682">
        <v>8900000</v>
      </c>
      <c r="D2682">
        <v>-8674623</v>
      </c>
      <c r="E2682">
        <f>Table10[[#This Row],[gross]]-Table10[[#This Row],[budget]]</f>
        <v>-8674623</v>
      </c>
    </row>
    <row r="2683" spans="1:5" x14ac:dyDescent="0.3">
      <c r="A2683" t="s">
        <v>2682</v>
      </c>
      <c r="B2683">
        <v>1309849</v>
      </c>
      <c r="C2683">
        <v>10000000</v>
      </c>
      <c r="D2683">
        <v>-8690151</v>
      </c>
      <c r="E2683">
        <f>Table10[[#This Row],[gross]]-Table10[[#This Row],[budget]]</f>
        <v>-8690151</v>
      </c>
    </row>
    <row r="2684" spans="1:5" x14ac:dyDescent="0.3">
      <c r="A2684" t="s">
        <v>5700</v>
      </c>
      <c r="B2684">
        <v>1276984</v>
      </c>
      <c r="C2684">
        <v>10000000</v>
      </c>
      <c r="D2684">
        <v>-8723016</v>
      </c>
      <c r="E2684">
        <f>Table10[[#This Row],[gross]]-Table10[[#This Row],[budget]]</f>
        <v>-8723016</v>
      </c>
    </row>
    <row r="2685" spans="1:5" x14ac:dyDescent="0.3">
      <c r="A2685" t="s">
        <v>6206</v>
      </c>
      <c r="B2685">
        <v>41256277</v>
      </c>
      <c r="C2685">
        <v>50000000</v>
      </c>
      <c r="D2685">
        <v>-8743723</v>
      </c>
      <c r="E2685">
        <f>Table10[[#This Row],[gross]]-Table10[[#This Row],[budget]]</f>
        <v>-8743723</v>
      </c>
    </row>
    <row r="2686" spans="1:5" x14ac:dyDescent="0.3">
      <c r="A2686" t="s">
        <v>6700</v>
      </c>
      <c r="B2686">
        <v>16247775</v>
      </c>
      <c r="C2686">
        <v>25000000</v>
      </c>
      <c r="D2686">
        <v>-8752225</v>
      </c>
      <c r="E2686">
        <f>Table10[[#This Row],[gross]]-Table10[[#This Row],[budget]]</f>
        <v>-8752225</v>
      </c>
    </row>
    <row r="2687" spans="1:5" x14ac:dyDescent="0.3">
      <c r="A2687" t="s">
        <v>5305</v>
      </c>
      <c r="B2687">
        <v>11169531</v>
      </c>
      <c r="C2687">
        <v>20000000</v>
      </c>
      <c r="D2687">
        <v>-8830469</v>
      </c>
      <c r="E2687">
        <f>Table10[[#This Row],[gross]]-Table10[[#This Row],[budget]]</f>
        <v>-8830469</v>
      </c>
    </row>
    <row r="2688" spans="1:5" x14ac:dyDescent="0.3">
      <c r="A2688" t="s">
        <v>2970</v>
      </c>
      <c r="B2688">
        <v>3148482</v>
      </c>
      <c r="C2688">
        <v>12000000</v>
      </c>
      <c r="D2688">
        <v>-8851518</v>
      </c>
      <c r="E2688">
        <f>Table10[[#This Row],[gross]]-Table10[[#This Row],[budget]]</f>
        <v>-8851518</v>
      </c>
    </row>
    <row r="2689" spans="1:5" x14ac:dyDescent="0.3">
      <c r="A2689" t="s">
        <v>6589</v>
      </c>
      <c r="B2689">
        <v>16118077</v>
      </c>
      <c r="C2689">
        <v>25000000</v>
      </c>
      <c r="D2689">
        <v>-8881923</v>
      </c>
      <c r="E2689">
        <f>Table10[[#This Row],[gross]]-Table10[[#This Row],[budget]]</f>
        <v>-8881923</v>
      </c>
    </row>
    <row r="2690" spans="1:5" x14ac:dyDescent="0.3">
      <c r="A2690" t="s">
        <v>1628</v>
      </c>
      <c r="B2690">
        <v>112935</v>
      </c>
      <c r="C2690">
        <v>9000000</v>
      </c>
      <c r="D2690">
        <v>-8887065</v>
      </c>
      <c r="E2690">
        <f>Table10[[#This Row],[gross]]-Table10[[#This Row],[budget]]</f>
        <v>-8887065</v>
      </c>
    </row>
    <row r="2691" spans="1:5" x14ac:dyDescent="0.3">
      <c r="A2691" t="s">
        <v>3605</v>
      </c>
      <c r="B2691">
        <v>56083966</v>
      </c>
      <c r="C2691">
        <v>65000000</v>
      </c>
      <c r="D2691">
        <v>-8916034</v>
      </c>
      <c r="E2691">
        <f>Table10[[#This Row],[gross]]-Table10[[#This Row],[budget]]</f>
        <v>-8916034</v>
      </c>
    </row>
    <row r="2692" spans="1:5" x14ac:dyDescent="0.3">
      <c r="A2692" t="s">
        <v>5907</v>
      </c>
      <c r="B2692">
        <v>200069408</v>
      </c>
      <c r="C2692">
        <v>209000000</v>
      </c>
      <c r="D2692">
        <v>-8930592</v>
      </c>
      <c r="E2692">
        <f>Table10[[#This Row],[gross]]-Table10[[#This Row],[budget]]</f>
        <v>-8930592</v>
      </c>
    </row>
    <row r="2693" spans="1:5" x14ac:dyDescent="0.3">
      <c r="A2693" t="s">
        <v>5306</v>
      </c>
      <c r="B2693">
        <v>36064910</v>
      </c>
      <c r="C2693">
        <v>45000000</v>
      </c>
      <c r="D2693">
        <v>-8935090</v>
      </c>
      <c r="E2693">
        <f>Table10[[#This Row],[gross]]-Table10[[#This Row],[budget]]</f>
        <v>-8935090</v>
      </c>
    </row>
    <row r="2694" spans="1:5" x14ac:dyDescent="0.3">
      <c r="A2694" t="s">
        <v>4255</v>
      </c>
      <c r="B2694">
        <v>241063875</v>
      </c>
      <c r="C2694">
        <v>250000000</v>
      </c>
      <c r="D2694">
        <v>-8936125</v>
      </c>
      <c r="E2694">
        <f>Table10[[#This Row],[gross]]-Table10[[#This Row],[budget]]</f>
        <v>-8936125</v>
      </c>
    </row>
    <row r="2695" spans="1:5" x14ac:dyDescent="0.3">
      <c r="A2695" t="s">
        <v>2345</v>
      </c>
      <c r="B2695">
        <v>1055654</v>
      </c>
      <c r="C2695">
        <v>10000000</v>
      </c>
      <c r="D2695">
        <v>-8944346</v>
      </c>
      <c r="E2695">
        <f>Table10[[#This Row],[gross]]-Table10[[#This Row],[budget]]</f>
        <v>-8944346</v>
      </c>
    </row>
    <row r="2696" spans="1:5" x14ac:dyDescent="0.3">
      <c r="A2696" t="s">
        <v>162</v>
      </c>
      <c r="B2696">
        <v>10049886</v>
      </c>
      <c r="C2696">
        <v>19000000</v>
      </c>
      <c r="D2696">
        <v>-8950114</v>
      </c>
      <c r="E2696">
        <f>Table10[[#This Row],[gross]]-Table10[[#This Row],[budget]]</f>
        <v>-8950114</v>
      </c>
    </row>
    <row r="2697" spans="1:5" x14ac:dyDescent="0.3">
      <c r="A2697" t="s">
        <v>5908</v>
      </c>
      <c r="B2697">
        <v>51045801</v>
      </c>
      <c r="C2697">
        <v>60000000</v>
      </c>
      <c r="D2697">
        <v>-8954199</v>
      </c>
      <c r="E2697">
        <f>Table10[[#This Row],[gross]]-Table10[[#This Row],[budget]]</f>
        <v>-8954199</v>
      </c>
    </row>
    <row r="2698" spans="1:5" x14ac:dyDescent="0.3">
      <c r="A2698" t="s">
        <v>2972</v>
      </c>
      <c r="B2698">
        <v>11034436</v>
      </c>
      <c r="C2698">
        <v>20000000</v>
      </c>
      <c r="D2698">
        <v>-8965564</v>
      </c>
      <c r="E2698">
        <f>Table10[[#This Row],[gross]]-Table10[[#This Row],[budget]]</f>
        <v>-8965564</v>
      </c>
    </row>
    <row r="2699" spans="1:5" x14ac:dyDescent="0.3">
      <c r="A2699" t="s">
        <v>7048</v>
      </c>
      <c r="B2699">
        <v>16027866</v>
      </c>
      <c r="C2699">
        <v>25000000</v>
      </c>
      <c r="D2699">
        <v>-8972134</v>
      </c>
      <c r="E2699">
        <f>Table10[[#This Row],[gross]]-Table10[[#This Row],[budget]]</f>
        <v>-8972134</v>
      </c>
    </row>
    <row r="2700" spans="1:5" x14ac:dyDescent="0.3">
      <c r="A2700" t="s">
        <v>6900</v>
      </c>
      <c r="B2700">
        <v>27445</v>
      </c>
      <c r="C2700">
        <v>9000000</v>
      </c>
      <c r="D2700">
        <v>-8972555</v>
      </c>
      <c r="E2700">
        <f>Table10[[#This Row],[gross]]-Table10[[#This Row],[budget]]</f>
        <v>-8972555</v>
      </c>
    </row>
    <row r="2701" spans="1:5" x14ac:dyDescent="0.3">
      <c r="A2701" t="s">
        <v>2684</v>
      </c>
      <c r="B2701">
        <v>1011054</v>
      </c>
      <c r="C2701">
        <v>10000000</v>
      </c>
      <c r="D2701">
        <v>-8988946</v>
      </c>
      <c r="E2701">
        <f>Table10[[#This Row],[gross]]-Table10[[#This Row],[budget]]</f>
        <v>-8988946</v>
      </c>
    </row>
    <row r="2702" spans="1:5" x14ac:dyDescent="0.3">
      <c r="A2702" t="s">
        <v>6470</v>
      </c>
      <c r="B2702">
        <v>162</v>
      </c>
      <c r="C2702">
        <v>9000000</v>
      </c>
      <c r="D2702">
        <v>-8999838</v>
      </c>
      <c r="E2702">
        <f>Table10[[#This Row],[gross]]-Table10[[#This Row],[budget]]</f>
        <v>-8999838</v>
      </c>
    </row>
    <row r="2703" spans="1:5" x14ac:dyDescent="0.3">
      <c r="A2703" t="s">
        <v>285</v>
      </c>
      <c r="B2703">
        <v>6000000</v>
      </c>
      <c r="C2703">
        <v>15000000</v>
      </c>
      <c r="D2703">
        <v>-9000000</v>
      </c>
      <c r="E2703">
        <f>Table10[[#This Row],[gross]]-Table10[[#This Row],[budget]]</f>
        <v>-9000000</v>
      </c>
    </row>
    <row r="2704" spans="1:5" x14ac:dyDescent="0.3">
      <c r="A2704" t="s">
        <v>6341</v>
      </c>
      <c r="B2704">
        <v>16999046</v>
      </c>
      <c r="C2704">
        <v>26000000</v>
      </c>
      <c r="D2704">
        <v>-9000954</v>
      </c>
      <c r="E2704">
        <f>Table10[[#This Row],[gross]]-Table10[[#This Row],[budget]]</f>
        <v>-9000954</v>
      </c>
    </row>
    <row r="2705" spans="1:5" x14ac:dyDescent="0.3">
      <c r="A2705" t="s">
        <v>4977</v>
      </c>
      <c r="B2705">
        <v>30993544</v>
      </c>
      <c r="C2705">
        <v>40000000</v>
      </c>
      <c r="D2705">
        <v>-9006456</v>
      </c>
      <c r="E2705">
        <f>Table10[[#This Row],[gross]]-Table10[[#This Row],[budget]]</f>
        <v>-9006456</v>
      </c>
    </row>
    <row r="2706" spans="1:5" x14ac:dyDescent="0.3">
      <c r="A2706" t="s">
        <v>4256</v>
      </c>
      <c r="B2706">
        <v>1987762</v>
      </c>
      <c r="C2706">
        <v>11000000</v>
      </c>
      <c r="D2706">
        <v>-9012238</v>
      </c>
      <c r="E2706">
        <f>Table10[[#This Row],[gross]]-Table10[[#This Row],[budget]]</f>
        <v>-9012238</v>
      </c>
    </row>
    <row r="2707" spans="1:5" x14ac:dyDescent="0.3">
      <c r="A2707" t="s">
        <v>7113</v>
      </c>
      <c r="B2707">
        <v>30981850</v>
      </c>
      <c r="C2707">
        <v>40000000</v>
      </c>
      <c r="D2707">
        <v>-9018150</v>
      </c>
      <c r="E2707">
        <f>Table10[[#This Row],[gross]]-Table10[[#This Row],[budget]]</f>
        <v>-9018150</v>
      </c>
    </row>
    <row r="2708" spans="1:5" x14ac:dyDescent="0.3">
      <c r="A2708" t="s">
        <v>6208</v>
      </c>
      <c r="B2708">
        <v>20981633</v>
      </c>
      <c r="C2708">
        <v>30000000</v>
      </c>
      <c r="D2708">
        <v>-9018367</v>
      </c>
      <c r="E2708">
        <f>Table10[[#This Row],[gross]]-Table10[[#This Row],[budget]]</f>
        <v>-9018367</v>
      </c>
    </row>
    <row r="2709" spans="1:5" x14ac:dyDescent="0.3">
      <c r="A2709" t="s">
        <v>4979</v>
      </c>
      <c r="B2709">
        <v>40905277</v>
      </c>
      <c r="C2709">
        <v>50000000</v>
      </c>
      <c r="D2709">
        <v>-9094723</v>
      </c>
      <c r="E2709">
        <f>Table10[[#This Row],[gross]]-Table10[[#This Row],[budget]]</f>
        <v>-9094723</v>
      </c>
    </row>
    <row r="2710" spans="1:5" x14ac:dyDescent="0.3">
      <c r="A2710" t="s">
        <v>6901</v>
      </c>
      <c r="B2710">
        <v>900926</v>
      </c>
      <c r="C2710">
        <v>10000000</v>
      </c>
      <c r="D2710">
        <v>-9099074</v>
      </c>
      <c r="E2710">
        <f>Table10[[#This Row],[gross]]-Table10[[#This Row],[budget]]</f>
        <v>-9099074</v>
      </c>
    </row>
    <row r="2711" spans="1:5" x14ac:dyDescent="0.3">
      <c r="A2711" t="s">
        <v>4982</v>
      </c>
      <c r="B2711">
        <v>882290</v>
      </c>
      <c r="C2711">
        <v>10000000</v>
      </c>
      <c r="D2711">
        <v>-9117710</v>
      </c>
      <c r="E2711">
        <f>Table10[[#This Row],[gross]]-Table10[[#This Row],[budget]]</f>
        <v>-9117710</v>
      </c>
    </row>
    <row r="2712" spans="1:5" x14ac:dyDescent="0.3">
      <c r="A2712" t="s">
        <v>7299</v>
      </c>
      <c r="B2712">
        <v>25871834</v>
      </c>
      <c r="C2712">
        <v>35000000</v>
      </c>
      <c r="D2712">
        <v>-9128166</v>
      </c>
      <c r="E2712">
        <f>Table10[[#This Row],[gross]]-Table10[[#This Row],[budget]]</f>
        <v>-9128166</v>
      </c>
    </row>
    <row r="2713" spans="1:5" x14ac:dyDescent="0.3">
      <c r="A2713" t="s">
        <v>4257</v>
      </c>
      <c r="B2713">
        <v>866778</v>
      </c>
      <c r="C2713">
        <v>10000000</v>
      </c>
      <c r="D2713">
        <v>-9133222</v>
      </c>
      <c r="E2713">
        <f>Table10[[#This Row],[gross]]-Table10[[#This Row],[budget]]</f>
        <v>-9133222</v>
      </c>
    </row>
    <row r="2714" spans="1:5" x14ac:dyDescent="0.3">
      <c r="A2714" t="s">
        <v>7049</v>
      </c>
      <c r="B2714">
        <v>25863915</v>
      </c>
      <c r="C2714">
        <v>35000000</v>
      </c>
      <c r="D2714">
        <v>-9136085</v>
      </c>
      <c r="E2714">
        <f>Table10[[#This Row],[gross]]-Table10[[#This Row],[budget]]</f>
        <v>-9136085</v>
      </c>
    </row>
    <row r="2715" spans="1:5" x14ac:dyDescent="0.3">
      <c r="A2715" t="s">
        <v>5910</v>
      </c>
      <c r="B2715">
        <v>50818750</v>
      </c>
      <c r="C2715">
        <v>60000000</v>
      </c>
      <c r="D2715">
        <v>-9181250</v>
      </c>
      <c r="E2715">
        <f>Table10[[#This Row],[gross]]-Table10[[#This Row],[budget]]</f>
        <v>-9181250</v>
      </c>
    </row>
    <row r="2716" spans="1:5" x14ac:dyDescent="0.3">
      <c r="A2716" t="s">
        <v>3900</v>
      </c>
      <c r="B2716">
        <v>50807639</v>
      </c>
      <c r="C2716">
        <v>60000000</v>
      </c>
      <c r="D2716">
        <v>-9192361</v>
      </c>
      <c r="E2716">
        <f>Table10[[#This Row],[gross]]-Table10[[#This Row],[budget]]</f>
        <v>-9192361</v>
      </c>
    </row>
    <row r="2717" spans="1:5" x14ac:dyDescent="0.3">
      <c r="A2717" t="s">
        <v>4258</v>
      </c>
      <c r="B2717">
        <v>12784713</v>
      </c>
      <c r="C2717">
        <v>22000000</v>
      </c>
      <c r="D2717">
        <v>-9215287</v>
      </c>
      <c r="E2717">
        <f>Table10[[#This Row],[gross]]-Table10[[#This Row],[budget]]</f>
        <v>-9215287</v>
      </c>
    </row>
    <row r="2718" spans="1:5" x14ac:dyDescent="0.3">
      <c r="A2718" t="s">
        <v>3297</v>
      </c>
      <c r="B2718">
        <v>75754670</v>
      </c>
      <c r="C2718">
        <v>85000000</v>
      </c>
      <c r="D2718">
        <v>-9245330</v>
      </c>
      <c r="E2718">
        <f>Table10[[#This Row],[gross]]-Table10[[#This Row],[budget]]</f>
        <v>-9245330</v>
      </c>
    </row>
    <row r="2719" spans="1:5" x14ac:dyDescent="0.3">
      <c r="A2719" t="s">
        <v>6591</v>
      </c>
      <c r="B2719">
        <v>78747585</v>
      </c>
      <c r="C2719">
        <v>88000000</v>
      </c>
      <c r="D2719">
        <v>-9252415</v>
      </c>
      <c r="E2719">
        <f>Table10[[#This Row],[gross]]-Table10[[#This Row],[budget]]</f>
        <v>-9252415</v>
      </c>
    </row>
    <row r="2720" spans="1:5" x14ac:dyDescent="0.3">
      <c r="A2720" t="s">
        <v>7448</v>
      </c>
      <c r="B2720">
        <v>8742261</v>
      </c>
      <c r="C2720">
        <v>18000000</v>
      </c>
      <c r="D2720">
        <v>-9257739</v>
      </c>
      <c r="E2720">
        <f>Table10[[#This Row],[gross]]-Table10[[#This Row],[budget]]</f>
        <v>-9257739</v>
      </c>
    </row>
    <row r="2721" spans="1:5" x14ac:dyDescent="0.3">
      <c r="A2721" t="s">
        <v>4624</v>
      </c>
      <c r="B2721">
        <v>4741987</v>
      </c>
      <c r="C2721">
        <v>14000000</v>
      </c>
      <c r="D2721">
        <v>-9258013</v>
      </c>
      <c r="E2721">
        <f>Table10[[#This Row],[gross]]-Table10[[#This Row],[budget]]</f>
        <v>-9258013</v>
      </c>
    </row>
    <row r="2722" spans="1:5" x14ac:dyDescent="0.3">
      <c r="A2722" t="s">
        <v>6471</v>
      </c>
      <c r="B2722">
        <v>53715611</v>
      </c>
      <c r="C2722">
        <v>63000000</v>
      </c>
      <c r="D2722">
        <v>-9284389</v>
      </c>
      <c r="E2722">
        <f>Table10[[#This Row],[gross]]-Table10[[#This Row],[budget]]</f>
        <v>-9284389</v>
      </c>
    </row>
    <row r="2723" spans="1:5" x14ac:dyDescent="0.3">
      <c r="A2723" t="s">
        <v>4984</v>
      </c>
      <c r="B2723">
        <v>5702083</v>
      </c>
      <c r="C2723">
        <v>15000000</v>
      </c>
      <c r="D2723">
        <v>-9297917</v>
      </c>
      <c r="E2723">
        <f>Table10[[#This Row],[gross]]-Table10[[#This Row],[budget]]</f>
        <v>-9297917</v>
      </c>
    </row>
    <row r="2724" spans="1:5" x14ac:dyDescent="0.3">
      <c r="A2724" t="s">
        <v>7050</v>
      </c>
      <c r="B2724">
        <v>16647384</v>
      </c>
      <c r="C2724">
        <v>26000000</v>
      </c>
      <c r="D2724">
        <v>-9352616</v>
      </c>
      <c r="E2724">
        <f>Table10[[#This Row],[gross]]-Table10[[#This Row],[budget]]</f>
        <v>-9352616</v>
      </c>
    </row>
    <row r="2725" spans="1:5" x14ac:dyDescent="0.3">
      <c r="A2725" t="s">
        <v>2347</v>
      </c>
      <c r="B2725">
        <v>55637680</v>
      </c>
      <c r="C2725">
        <v>65000000</v>
      </c>
      <c r="D2725">
        <v>-9362320</v>
      </c>
      <c r="E2725">
        <f>Table10[[#This Row],[gross]]-Table10[[#This Row],[budget]]</f>
        <v>-9362320</v>
      </c>
    </row>
    <row r="2726" spans="1:5" x14ac:dyDescent="0.3">
      <c r="A2726" t="s">
        <v>6209</v>
      </c>
      <c r="B2726">
        <v>35617599</v>
      </c>
      <c r="C2726">
        <v>45000000</v>
      </c>
      <c r="D2726">
        <v>-9382401</v>
      </c>
      <c r="E2726">
        <f>Table10[[#This Row],[gross]]-Table10[[#This Row],[budget]]</f>
        <v>-9382401</v>
      </c>
    </row>
    <row r="2727" spans="1:5" x14ac:dyDescent="0.3">
      <c r="A2727" t="s">
        <v>7456</v>
      </c>
      <c r="B2727">
        <v>598645</v>
      </c>
      <c r="C2727">
        <v>10000000</v>
      </c>
      <c r="D2727">
        <v>-9401355</v>
      </c>
      <c r="E2727">
        <f>Table10[[#This Row],[gross]]-Table10[[#This Row],[budget]]</f>
        <v>-9401355</v>
      </c>
    </row>
    <row r="2728" spans="1:5" x14ac:dyDescent="0.3">
      <c r="A2728" t="s">
        <v>6473</v>
      </c>
      <c r="B2728">
        <v>578527</v>
      </c>
      <c r="C2728">
        <v>10000000</v>
      </c>
      <c r="D2728">
        <v>-9421473</v>
      </c>
      <c r="E2728">
        <f>Table10[[#This Row],[gross]]-Table10[[#This Row],[budget]]</f>
        <v>-9421473</v>
      </c>
    </row>
    <row r="2729" spans="1:5" x14ac:dyDescent="0.3">
      <c r="A2729" t="s">
        <v>2074</v>
      </c>
      <c r="B2729">
        <v>10569071</v>
      </c>
      <c r="C2729">
        <v>20000000</v>
      </c>
      <c r="D2729">
        <v>-9430929</v>
      </c>
      <c r="E2729">
        <f>Table10[[#This Row],[gross]]-Table10[[#This Row],[budget]]</f>
        <v>-9430929</v>
      </c>
    </row>
    <row r="2730" spans="1:5" x14ac:dyDescent="0.3">
      <c r="A2730" t="s">
        <v>3300</v>
      </c>
      <c r="B2730">
        <v>58214</v>
      </c>
      <c r="C2730">
        <v>9500000</v>
      </c>
      <c r="D2730">
        <v>-9441786</v>
      </c>
      <c r="E2730">
        <f>Table10[[#This Row],[gross]]-Table10[[#This Row],[budget]]</f>
        <v>-9441786</v>
      </c>
    </row>
    <row r="2731" spans="1:5" x14ac:dyDescent="0.3">
      <c r="A2731" t="s">
        <v>6031</v>
      </c>
      <c r="B2731">
        <v>10555348</v>
      </c>
      <c r="C2731">
        <v>20000000</v>
      </c>
      <c r="D2731">
        <v>-9444652</v>
      </c>
      <c r="E2731">
        <f>Table10[[#This Row],[gross]]-Table10[[#This Row],[budget]]</f>
        <v>-9444652</v>
      </c>
    </row>
    <row r="2732" spans="1:5" x14ac:dyDescent="0.3">
      <c r="A2732" t="s">
        <v>5701</v>
      </c>
      <c r="B2732">
        <v>50549107</v>
      </c>
      <c r="C2732">
        <v>60000000</v>
      </c>
      <c r="D2732">
        <v>-9450893</v>
      </c>
      <c r="E2732">
        <f>Table10[[#This Row],[gross]]-Table10[[#This Row],[budget]]</f>
        <v>-9450893</v>
      </c>
    </row>
    <row r="2733" spans="1:5" x14ac:dyDescent="0.3">
      <c r="A2733" t="s">
        <v>5911</v>
      </c>
      <c r="B2733">
        <v>10544143</v>
      </c>
      <c r="C2733">
        <v>20000000</v>
      </c>
      <c r="D2733">
        <v>-9455857</v>
      </c>
      <c r="E2733">
        <f>Table10[[#This Row],[gross]]-Table10[[#This Row],[budget]]</f>
        <v>-9455857</v>
      </c>
    </row>
    <row r="2734" spans="1:5" x14ac:dyDescent="0.3">
      <c r="A2734" t="s">
        <v>6902</v>
      </c>
      <c r="B2734">
        <v>531009</v>
      </c>
      <c r="C2734">
        <v>10000000</v>
      </c>
      <c r="D2734">
        <v>-9468991</v>
      </c>
      <c r="E2734">
        <f>Table10[[#This Row],[gross]]-Table10[[#This Row],[budget]]</f>
        <v>-9468991</v>
      </c>
    </row>
    <row r="2735" spans="1:5" x14ac:dyDescent="0.3">
      <c r="A2735" t="s">
        <v>6701</v>
      </c>
      <c r="B2735">
        <v>8508843</v>
      </c>
      <c r="C2735">
        <v>18000000</v>
      </c>
      <c r="D2735">
        <v>-9491157</v>
      </c>
      <c r="E2735">
        <f>Table10[[#This Row],[gross]]-Table10[[#This Row],[budget]]</f>
        <v>-9491157</v>
      </c>
    </row>
    <row r="2736" spans="1:5" x14ac:dyDescent="0.3">
      <c r="A2736" t="s">
        <v>2351</v>
      </c>
      <c r="B2736">
        <v>488872</v>
      </c>
      <c r="C2736">
        <v>10000000</v>
      </c>
      <c r="D2736">
        <v>-9511128</v>
      </c>
      <c r="E2736">
        <f>Table10[[#This Row],[gross]]-Table10[[#This Row],[budget]]</f>
        <v>-9511128</v>
      </c>
    </row>
    <row r="2737" spans="1:5" x14ac:dyDescent="0.3">
      <c r="A2737" t="s">
        <v>911</v>
      </c>
      <c r="B2737">
        <v>71442</v>
      </c>
      <c r="C2737">
        <v>9600000</v>
      </c>
      <c r="D2737">
        <v>-9528558</v>
      </c>
      <c r="E2737">
        <f>Table10[[#This Row],[gross]]-Table10[[#This Row],[budget]]</f>
        <v>-9528558</v>
      </c>
    </row>
    <row r="2738" spans="1:5" x14ac:dyDescent="0.3">
      <c r="A2738" t="s">
        <v>4626</v>
      </c>
      <c r="B2738">
        <v>12469811</v>
      </c>
      <c r="C2738">
        <v>22000000</v>
      </c>
      <c r="D2738">
        <v>-9530189</v>
      </c>
      <c r="E2738">
        <f>Table10[[#This Row],[gross]]-Table10[[#This Row],[budget]]</f>
        <v>-9530189</v>
      </c>
    </row>
    <row r="2739" spans="1:5" x14ac:dyDescent="0.3">
      <c r="A2739" t="s">
        <v>1630</v>
      </c>
      <c r="B2739">
        <v>449558</v>
      </c>
      <c r="C2739">
        <v>10000000</v>
      </c>
      <c r="D2739">
        <v>-9550442</v>
      </c>
      <c r="E2739">
        <f>Table10[[#This Row],[gross]]-Table10[[#This Row],[budget]]</f>
        <v>-9550442</v>
      </c>
    </row>
    <row r="2740" spans="1:5" x14ac:dyDescent="0.3">
      <c r="A2740" t="s">
        <v>2686</v>
      </c>
      <c r="B2740">
        <v>447750</v>
      </c>
      <c r="C2740">
        <v>10000000</v>
      </c>
      <c r="D2740">
        <v>-9552250</v>
      </c>
      <c r="E2740">
        <f>Table10[[#This Row],[gross]]-Table10[[#This Row],[budget]]</f>
        <v>-9552250</v>
      </c>
    </row>
    <row r="2741" spans="1:5" x14ac:dyDescent="0.3">
      <c r="A2741" t="s">
        <v>456</v>
      </c>
      <c r="B2741">
        <v>42438300</v>
      </c>
      <c r="C2741">
        <v>52000000</v>
      </c>
      <c r="D2741">
        <v>-9561700</v>
      </c>
      <c r="E2741">
        <f>Table10[[#This Row],[gross]]-Table10[[#This Row],[budget]]</f>
        <v>-9561700</v>
      </c>
    </row>
    <row r="2742" spans="1:5" x14ac:dyDescent="0.3">
      <c r="A2742" t="s">
        <v>7114</v>
      </c>
      <c r="B2742">
        <v>365734</v>
      </c>
      <c r="C2742">
        <v>10000000</v>
      </c>
      <c r="D2742">
        <v>-9634266</v>
      </c>
      <c r="E2742">
        <f>Table10[[#This Row],[gross]]-Table10[[#This Row],[budget]]</f>
        <v>-9634266</v>
      </c>
    </row>
    <row r="2743" spans="1:5" x14ac:dyDescent="0.3">
      <c r="A2743" t="s">
        <v>3302</v>
      </c>
      <c r="B2743">
        <v>2326407</v>
      </c>
      <c r="C2743">
        <v>12000000</v>
      </c>
      <c r="D2743">
        <v>-9673593</v>
      </c>
      <c r="E2743">
        <f>Table10[[#This Row],[gross]]-Table10[[#This Row],[budget]]</f>
        <v>-9673593</v>
      </c>
    </row>
    <row r="2744" spans="1:5" x14ac:dyDescent="0.3">
      <c r="A2744" t="s">
        <v>7528</v>
      </c>
      <c r="B2744">
        <v>306715</v>
      </c>
      <c r="C2744">
        <v>10000000</v>
      </c>
      <c r="D2744">
        <v>-9693285</v>
      </c>
      <c r="E2744">
        <f>Table10[[#This Row],[gross]]-Table10[[#This Row],[budget]]</f>
        <v>-9693285</v>
      </c>
    </row>
    <row r="2745" spans="1:5" x14ac:dyDescent="0.3">
      <c r="A2745" t="s">
        <v>2687</v>
      </c>
      <c r="B2745">
        <v>5306447</v>
      </c>
      <c r="C2745">
        <v>15000000</v>
      </c>
      <c r="D2745">
        <v>-9693553</v>
      </c>
      <c r="E2745">
        <f>Table10[[#This Row],[gross]]-Table10[[#This Row],[budget]]</f>
        <v>-9693553</v>
      </c>
    </row>
    <row r="2746" spans="1:5" x14ac:dyDescent="0.3">
      <c r="A2746" t="s">
        <v>4260</v>
      </c>
      <c r="B2746">
        <v>4291965</v>
      </c>
      <c r="C2746">
        <v>14000000</v>
      </c>
      <c r="D2746">
        <v>-9708035</v>
      </c>
      <c r="E2746">
        <f>Table10[[#This Row],[gross]]-Table10[[#This Row],[budget]]</f>
        <v>-9708035</v>
      </c>
    </row>
    <row r="2747" spans="1:5" x14ac:dyDescent="0.3">
      <c r="A2747" t="s">
        <v>4262</v>
      </c>
      <c r="B2747">
        <v>48291624</v>
      </c>
      <c r="C2747">
        <v>58000000</v>
      </c>
      <c r="D2747">
        <v>-9708376</v>
      </c>
      <c r="E2747">
        <f>Table10[[#This Row],[gross]]-Table10[[#This Row],[budget]]</f>
        <v>-9708376</v>
      </c>
    </row>
    <row r="2748" spans="1:5" x14ac:dyDescent="0.3">
      <c r="A2748" t="s">
        <v>5702</v>
      </c>
      <c r="B2748">
        <v>25266129</v>
      </c>
      <c r="C2748">
        <v>35000000</v>
      </c>
      <c r="D2748">
        <v>-9733871</v>
      </c>
      <c r="E2748">
        <f>Table10[[#This Row],[gross]]-Table10[[#This Row],[budget]]</f>
        <v>-9733871</v>
      </c>
    </row>
    <row r="2749" spans="1:5" x14ac:dyDescent="0.3">
      <c r="A2749" t="s">
        <v>6593</v>
      </c>
      <c r="B2749">
        <v>12232937</v>
      </c>
      <c r="C2749">
        <v>22000000</v>
      </c>
      <c r="D2749">
        <v>-9767063</v>
      </c>
      <c r="E2749">
        <f>Table10[[#This Row],[gross]]-Table10[[#This Row],[budget]]</f>
        <v>-9767063</v>
      </c>
    </row>
    <row r="2750" spans="1:5" x14ac:dyDescent="0.3">
      <c r="A2750" t="s">
        <v>5704</v>
      </c>
      <c r="B2750">
        <v>226792</v>
      </c>
      <c r="C2750">
        <v>10000000</v>
      </c>
      <c r="D2750">
        <v>-9773208</v>
      </c>
      <c r="E2750">
        <f>Table10[[#This Row],[gross]]-Table10[[#This Row],[budget]]</f>
        <v>-9773208</v>
      </c>
    </row>
    <row r="2751" spans="1:5" x14ac:dyDescent="0.3">
      <c r="A2751" t="s">
        <v>1132</v>
      </c>
      <c r="B2751">
        <v>2222647</v>
      </c>
      <c r="C2751">
        <v>12000000</v>
      </c>
      <c r="D2751">
        <v>-9777353</v>
      </c>
      <c r="E2751">
        <f>Table10[[#This Row],[gross]]-Table10[[#This Row],[budget]]</f>
        <v>-9777353</v>
      </c>
    </row>
    <row r="2752" spans="1:5" x14ac:dyDescent="0.3">
      <c r="A2752" t="s">
        <v>7279</v>
      </c>
      <c r="B2752">
        <v>5217498</v>
      </c>
      <c r="C2752">
        <v>15000000</v>
      </c>
      <c r="D2752">
        <v>-9782502</v>
      </c>
      <c r="E2752">
        <f>Table10[[#This Row],[gross]]-Table10[[#This Row],[budget]]</f>
        <v>-9782502</v>
      </c>
    </row>
    <row r="2753" spans="1:5" x14ac:dyDescent="0.3">
      <c r="A2753" t="s">
        <v>6474</v>
      </c>
      <c r="B2753">
        <v>30199105</v>
      </c>
      <c r="C2753">
        <v>40000000</v>
      </c>
      <c r="D2753">
        <v>-9800895</v>
      </c>
      <c r="E2753">
        <f>Table10[[#This Row],[gross]]-Table10[[#This Row],[budget]]</f>
        <v>-9800895</v>
      </c>
    </row>
    <row r="2754" spans="1:5" x14ac:dyDescent="0.3">
      <c r="A2754" t="s">
        <v>6903</v>
      </c>
      <c r="B2754">
        <v>50189179</v>
      </c>
      <c r="C2754">
        <v>60000000</v>
      </c>
      <c r="D2754">
        <v>-9810821</v>
      </c>
      <c r="E2754">
        <f>Table10[[#This Row],[gross]]-Table10[[#This Row],[budget]]</f>
        <v>-9810821</v>
      </c>
    </row>
    <row r="2755" spans="1:5" x14ac:dyDescent="0.3">
      <c r="A2755" t="s">
        <v>5912</v>
      </c>
      <c r="B2755">
        <v>26183197</v>
      </c>
      <c r="C2755">
        <v>36000000</v>
      </c>
      <c r="D2755">
        <v>-9816803</v>
      </c>
      <c r="E2755">
        <f>Table10[[#This Row],[gross]]-Table10[[#This Row],[budget]]</f>
        <v>-9816803</v>
      </c>
    </row>
    <row r="2756" spans="1:5" x14ac:dyDescent="0.3">
      <c r="A2756" t="s">
        <v>3903</v>
      </c>
      <c r="B2756">
        <v>3169424</v>
      </c>
      <c r="C2756">
        <v>13000000</v>
      </c>
      <c r="D2756">
        <v>-9830576</v>
      </c>
      <c r="E2756">
        <f>Table10[[#This Row],[gross]]-Table10[[#This Row],[budget]]</f>
        <v>-9830576</v>
      </c>
    </row>
    <row r="2757" spans="1:5" x14ac:dyDescent="0.3">
      <c r="A2757" t="s">
        <v>5501</v>
      </c>
      <c r="B2757">
        <v>131617</v>
      </c>
      <c r="C2757">
        <v>10000000</v>
      </c>
      <c r="D2757">
        <v>-9868383</v>
      </c>
      <c r="E2757">
        <f>Table10[[#This Row],[gross]]-Table10[[#This Row],[budget]]</f>
        <v>-9868383</v>
      </c>
    </row>
    <row r="2758" spans="1:5" x14ac:dyDescent="0.3">
      <c r="A2758" t="s">
        <v>2355</v>
      </c>
      <c r="B2758">
        <v>128486</v>
      </c>
      <c r="C2758">
        <v>10000000</v>
      </c>
      <c r="D2758">
        <v>-9871514</v>
      </c>
      <c r="E2758">
        <f>Table10[[#This Row],[gross]]-Table10[[#This Row],[budget]]</f>
        <v>-9871514</v>
      </c>
    </row>
    <row r="2759" spans="1:5" x14ac:dyDescent="0.3">
      <c r="A2759" t="s">
        <v>4986</v>
      </c>
      <c r="B2759">
        <v>25093607</v>
      </c>
      <c r="C2759">
        <v>35000000</v>
      </c>
      <c r="D2759">
        <v>-9906393</v>
      </c>
      <c r="E2759">
        <f>Table10[[#This Row],[gross]]-Table10[[#This Row],[budget]]</f>
        <v>-9906393</v>
      </c>
    </row>
    <row r="2760" spans="1:5" x14ac:dyDescent="0.3">
      <c r="A2760" t="s">
        <v>6904</v>
      </c>
      <c r="B2760">
        <v>15091542</v>
      </c>
      <c r="C2760">
        <v>25000000</v>
      </c>
      <c r="D2760">
        <v>-9908458</v>
      </c>
      <c r="E2760">
        <f>Table10[[#This Row],[gross]]-Table10[[#This Row],[budget]]</f>
        <v>-9908458</v>
      </c>
    </row>
    <row r="2761" spans="1:5" x14ac:dyDescent="0.3">
      <c r="A2761" t="s">
        <v>2973</v>
      </c>
      <c r="B2761">
        <v>2060953</v>
      </c>
      <c r="C2761">
        <v>12000000</v>
      </c>
      <c r="D2761">
        <v>-9939047</v>
      </c>
      <c r="E2761">
        <f>Table10[[#This Row],[gross]]-Table10[[#This Row],[budget]]</f>
        <v>-9939047</v>
      </c>
    </row>
    <row r="2762" spans="1:5" x14ac:dyDescent="0.3">
      <c r="A2762" t="s">
        <v>6796</v>
      </c>
      <c r="B2762">
        <v>50024083</v>
      </c>
      <c r="C2762">
        <v>60000000</v>
      </c>
      <c r="D2762">
        <v>-9975917</v>
      </c>
      <c r="E2762">
        <f>Table10[[#This Row],[gross]]-Table10[[#This Row],[budget]]</f>
        <v>-9975917</v>
      </c>
    </row>
    <row r="2763" spans="1:5" x14ac:dyDescent="0.3">
      <c r="A2763" t="s">
        <v>1844</v>
      </c>
      <c r="B2763">
        <v>5023275</v>
      </c>
      <c r="C2763">
        <v>15000000</v>
      </c>
      <c r="D2763">
        <v>-9976725</v>
      </c>
      <c r="E2763">
        <f>Table10[[#This Row],[gross]]-Table10[[#This Row],[budget]]</f>
        <v>-9976725</v>
      </c>
    </row>
    <row r="2764" spans="1:5" x14ac:dyDescent="0.3">
      <c r="A2764" t="s">
        <v>6702</v>
      </c>
      <c r="B2764">
        <v>19348</v>
      </c>
      <c r="C2764">
        <v>10000000</v>
      </c>
      <c r="D2764">
        <v>-9980652</v>
      </c>
      <c r="E2764">
        <f>Table10[[#This Row],[gross]]-Table10[[#This Row],[budget]]</f>
        <v>-9980652</v>
      </c>
    </row>
    <row r="2765" spans="1:5" x14ac:dyDescent="0.3">
      <c r="A2765" t="s">
        <v>6594</v>
      </c>
      <c r="B2765">
        <v>13019253</v>
      </c>
      <c r="C2765">
        <v>23000000</v>
      </c>
      <c r="D2765">
        <v>-9980747</v>
      </c>
      <c r="E2765">
        <f>Table10[[#This Row],[gross]]-Table10[[#This Row],[budget]]</f>
        <v>-9980747</v>
      </c>
    </row>
    <row r="2766" spans="1:5" x14ac:dyDescent="0.3">
      <c r="A2766" t="s">
        <v>7473</v>
      </c>
      <c r="B2766">
        <v>15447</v>
      </c>
      <c r="C2766">
        <v>10000000</v>
      </c>
      <c r="D2766">
        <v>-9984553</v>
      </c>
      <c r="E2766">
        <f>Table10[[#This Row],[gross]]-Table10[[#This Row],[budget]]</f>
        <v>-9984553</v>
      </c>
    </row>
    <row r="2767" spans="1:5" x14ac:dyDescent="0.3">
      <c r="A2767" t="s">
        <v>5308</v>
      </c>
      <c r="B2767">
        <v>16005978</v>
      </c>
      <c r="C2767">
        <v>26000000</v>
      </c>
      <c r="D2767">
        <v>-9994022</v>
      </c>
      <c r="E2767">
        <f>Table10[[#This Row],[gross]]-Table10[[#This Row],[budget]]</f>
        <v>-9994022</v>
      </c>
    </row>
    <row r="2768" spans="1:5" x14ac:dyDescent="0.3">
      <c r="A2768" t="s">
        <v>7428</v>
      </c>
      <c r="B2768">
        <v>5561</v>
      </c>
      <c r="C2768">
        <v>10000000</v>
      </c>
      <c r="D2768">
        <v>-9994439</v>
      </c>
      <c r="E2768">
        <f>Table10[[#This Row],[gross]]-Table10[[#This Row],[budget]]</f>
        <v>-9994439</v>
      </c>
    </row>
    <row r="2769" spans="1:5" x14ac:dyDescent="0.3">
      <c r="A2769" t="s">
        <v>5914</v>
      </c>
      <c r="B2769">
        <v>3607</v>
      </c>
      <c r="C2769">
        <v>10000000</v>
      </c>
      <c r="D2769">
        <v>-9996393</v>
      </c>
      <c r="E2769">
        <f>Table10[[#This Row],[gross]]-Table10[[#This Row],[budget]]</f>
        <v>-9996393</v>
      </c>
    </row>
    <row r="2770" spans="1:5" x14ac:dyDescent="0.3">
      <c r="A2770" t="s">
        <v>7116</v>
      </c>
      <c r="B2770">
        <v>8000000</v>
      </c>
      <c r="C2770">
        <v>18000000</v>
      </c>
      <c r="D2770">
        <v>-10000000</v>
      </c>
      <c r="E2770">
        <f>Table10[[#This Row],[gross]]-Table10[[#This Row],[budget]]</f>
        <v>-10000000</v>
      </c>
    </row>
    <row r="2771" spans="1:5" x14ac:dyDescent="0.3">
      <c r="A2771" t="s">
        <v>7230</v>
      </c>
      <c r="B2771">
        <v>14983572</v>
      </c>
      <c r="C2771">
        <v>25000000</v>
      </c>
      <c r="D2771">
        <v>-10016428</v>
      </c>
      <c r="E2771">
        <f>Table10[[#This Row],[gross]]-Table10[[#This Row],[budget]]</f>
        <v>-10016428</v>
      </c>
    </row>
    <row r="2772" spans="1:5" x14ac:dyDescent="0.3">
      <c r="A2772" t="s">
        <v>4988</v>
      </c>
      <c r="B2772">
        <v>4956401</v>
      </c>
      <c r="C2772">
        <v>15000000</v>
      </c>
      <c r="D2772">
        <v>-10043599</v>
      </c>
      <c r="E2772">
        <f>Table10[[#This Row],[gross]]-Table10[[#This Row],[budget]]</f>
        <v>-10043599</v>
      </c>
    </row>
    <row r="2773" spans="1:5" x14ac:dyDescent="0.3">
      <c r="A2773" t="s">
        <v>2690</v>
      </c>
      <c r="B2773">
        <v>5900000</v>
      </c>
      <c r="C2773">
        <v>16000000</v>
      </c>
      <c r="D2773">
        <v>-10100000</v>
      </c>
      <c r="E2773">
        <f>Table10[[#This Row],[gross]]-Table10[[#This Row],[budget]]</f>
        <v>-10100000</v>
      </c>
    </row>
    <row r="2774" spans="1:5" x14ac:dyDescent="0.3">
      <c r="A2774" t="s">
        <v>6032</v>
      </c>
      <c r="B2774">
        <v>37879996</v>
      </c>
      <c r="C2774">
        <v>48000000</v>
      </c>
      <c r="D2774">
        <v>-10120004</v>
      </c>
      <c r="E2774">
        <f>Table10[[#This Row],[gross]]-Table10[[#This Row],[budget]]</f>
        <v>-10120004</v>
      </c>
    </row>
    <row r="2775" spans="1:5" x14ac:dyDescent="0.3">
      <c r="A2775" t="s">
        <v>5706</v>
      </c>
      <c r="B2775">
        <v>45860039</v>
      </c>
      <c r="C2775">
        <v>56000000</v>
      </c>
      <c r="D2775">
        <v>-10139961</v>
      </c>
      <c r="E2775">
        <f>Table10[[#This Row],[gross]]-Table10[[#This Row],[budget]]</f>
        <v>-10139961</v>
      </c>
    </row>
    <row r="2776" spans="1:5" x14ac:dyDescent="0.3">
      <c r="A2776" t="s">
        <v>2076</v>
      </c>
      <c r="B2776">
        <v>6855137</v>
      </c>
      <c r="C2776">
        <v>17000000</v>
      </c>
      <c r="D2776">
        <v>-10144863</v>
      </c>
      <c r="E2776">
        <f>Table10[[#This Row],[gross]]-Table10[[#This Row],[budget]]</f>
        <v>-10144863</v>
      </c>
    </row>
    <row r="2777" spans="1:5" x14ac:dyDescent="0.3">
      <c r="A2777" t="s">
        <v>6210</v>
      </c>
      <c r="B2777">
        <v>17848322</v>
      </c>
      <c r="C2777">
        <v>28000000</v>
      </c>
      <c r="D2777">
        <v>-10151678</v>
      </c>
      <c r="E2777">
        <f>Table10[[#This Row],[gross]]-Table10[[#This Row],[budget]]</f>
        <v>-10151678</v>
      </c>
    </row>
    <row r="2778" spans="1:5" x14ac:dyDescent="0.3">
      <c r="A2778" t="s">
        <v>1845</v>
      </c>
      <c r="B2778">
        <v>7837632</v>
      </c>
      <c r="C2778">
        <v>18000000</v>
      </c>
      <c r="D2778">
        <v>-10162368</v>
      </c>
      <c r="E2778">
        <f>Table10[[#This Row],[gross]]-Table10[[#This Row],[budget]]</f>
        <v>-10162368</v>
      </c>
    </row>
    <row r="2779" spans="1:5" x14ac:dyDescent="0.3">
      <c r="A2779" t="s">
        <v>5309</v>
      </c>
      <c r="B2779">
        <v>29802761</v>
      </c>
      <c r="C2779">
        <v>40000000</v>
      </c>
      <c r="D2779">
        <v>-10197239</v>
      </c>
      <c r="E2779">
        <f>Table10[[#This Row],[gross]]-Table10[[#This Row],[budget]]</f>
        <v>-10197239</v>
      </c>
    </row>
    <row r="2780" spans="1:5" x14ac:dyDescent="0.3">
      <c r="A2780" t="s">
        <v>4264</v>
      </c>
      <c r="B2780">
        <v>12782508</v>
      </c>
      <c r="C2780">
        <v>23000000</v>
      </c>
      <c r="D2780">
        <v>-10217492</v>
      </c>
      <c r="E2780">
        <f>Table10[[#This Row],[gross]]-Table10[[#This Row],[budget]]</f>
        <v>-10217492</v>
      </c>
    </row>
    <row r="2781" spans="1:5" x14ac:dyDescent="0.3">
      <c r="A2781" t="s">
        <v>2975</v>
      </c>
      <c r="B2781">
        <v>1779284</v>
      </c>
      <c r="C2781">
        <v>12000000</v>
      </c>
      <c r="D2781">
        <v>-10220716</v>
      </c>
      <c r="E2781">
        <f>Table10[[#This Row],[gross]]-Table10[[#This Row],[budget]]</f>
        <v>-10220716</v>
      </c>
    </row>
    <row r="2782" spans="1:5" x14ac:dyDescent="0.3">
      <c r="A2782" t="s">
        <v>4627</v>
      </c>
      <c r="B2782">
        <v>39778599</v>
      </c>
      <c r="C2782">
        <v>50000000</v>
      </c>
      <c r="D2782">
        <v>-10221401</v>
      </c>
      <c r="E2782">
        <f>Table10[[#This Row],[gross]]-Table10[[#This Row],[budget]]</f>
        <v>-10221401</v>
      </c>
    </row>
    <row r="2783" spans="1:5" x14ac:dyDescent="0.3">
      <c r="A2783" t="s">
        <v>4990</v>
      </c>
      <c r="B2783">
        <v>69772969</v>
      </c>
      <c r="C2783">
        <v>80000000</v>
      </c>
      <c r="D2783">
        <v>-10227031</v>
      </c>
      <c r="E2783">
        <f>Table10[[#This Row],[gross]]-Table10[[#This Row],[budget]]</f>
        <v>-10227031</v>
      </c>
    </row>
    <row r="2784" spans="1:5" x14ac:dyDescent="0.3">
      <c r="A2784" t="s">
        <v>5503</v>
      </c>
      <c r="B2784">
        <v>54758461</v>
      </c>
      <c r="C2784">
        <v>65000000</v>
      </c>
      <c r="D2784">
        <v>-10241539</v>
      </c>
      <c r="E2784">
        <f>Table10[[#This Row],[gross]]-Table10[[#This Row],[budget]]</f>
        <v>-10241539</v>
      </c>
    </row>
    <row r="2785" spans="1:5" x14ac:dyDescent="0.3">
      <c r="A2785" t="s">
        <v>2978</v>
      </c>
      <c r="B2785">
        <v>7739049</v>
      </c>
      <c r="C2785">
        <v>18000000</v>
      </c>
      <c r="D2785">
        <v>-10260951</v>
      </c>
      <c r="E2785">
        <f>Table10[[#This Row],[gross]]-Table10[[#This Row],[budget]]</f>
        <v>-10260951</v>
      </c>
    </row>
    <row r="2786" spans="1:5" x14ac:dyDescent="0.3">
      <c r="A2786" t="s">
        <v>6212</v>
      </c>
      <c r="B2786">
        <v>6734844</v>
      </c>
      <c r="C2786">
        <v>17000000</v>
      </c>
      <c r="D2786">
        <v>-10265156</v>
      </c>
      <c r="E2786">
        <f>Table10[[#This Row],[gross]]-Table10[[#This Row],[budget]]</f>
        <v>-10265156</v>
      </c>
    </row>
    <row r="2787" spans="1:5" x14ac:dyDescent="0.3">
      <c r="A2787" t="s">
        <v>4629</v>
      </c>
      <c r="B2787">
        <v>129734803</v>
      </c>
      <c r="C2787">
        <v>140000000</v>
      </c>
      <c r="D2787">
        <v>-10265197</v>
      </c>
      <c r="E2787">
        <f>Table10[[#This Row],[gross]]-Table10[[#This Row],[budget]]</f>
        <v>-10265197</v>
      </c>
    </row>
    <row r="2788" spans="1:5" x14ac:dyDescent="0.3">
      <c r="A2788" t="s">
        <v>6034</v>
      </c>
      <c r="B2788">
        <v>4734235</v>
      </c>
      <c r="C2788">
        <v>15000000</v>
      </c>
      <c r="D2788">
        <v>-10265765</v>
      </c>
      <c r="E2788">
        <f>Table10[[#This Row],[gross]]-Table10[[#This Row],[budget]]</f>
        <v>-10265765</v>
      </c>
    </row>
    <row r="2789" spans="1:5" x14ac:dyDescent="0.3">
      <c r="A2789" t="s">
        <v>3905</v>
      </c>
      <c r="B2789">
        <v>9714482</v>
      </c>
      <c r="C2789">
        <v>20000000</v>
      </c>
      <c r="D2789">
        <v>-10285518</v>
      </c>
      <c r="E2789">
        <f>Table10[[#This Row],[gross]]-Table10[[#This Row],[budget]]</f>
        <v>-10285518</v>
      </c>
    </row>
    <row r="2790" spans="1:5" x14ac:dyDescent="0.3">
      <c r="A2790" t="s">
        <v>3907</v>
      </c>
      <c r="B2790">
        <v>1702277</v>
      </c>
      <c r="C2790">
        <v>12000000</v>
      </c>
      <c r="D2790">
        <v>-10297723</v>
      </c>
      <c r="E2790">
        <f>Table10[[#This Row],[gross]]-Table10[[#This Row],[budget]]</f>
        <v>-10297723</v>
      </c>
    </row>
    <row r="2791" spans="1:5" x14ac:dyDescent="0.3">
      <c r="A2791" t="s">
        <v>7189</v>
      </c>
      <c r="B2791">
        <v>14637490</v>
      </c>
      <c r="C2791">
        <v>25000000</v>
      </c>
      <c r="D2791">
        <v>-10362510</v>
      </c>
      <c r="E2791">
        <f>Table10[[#This Row],[gross]]-Table10[[#This Row],[budget]]</f>
        <v>-10362510</v>
      </c>
    </row>
    <row r="2792" spans="1:5" x14ac:dyDescent="0.3">
      <c r="A2792" t="s">
        <v>3909</v>
      </c>
      <c r="B2792">
        <v>14589444</v>
      </c>
      <c r="C2792">
        <v>25000000</v>
      </c>
      <c r="D2792">
        <v>-10410556</v>
      </c>
      <c r="E2792">
        <f>Table10[[#This Row],[gross]]-Table10[[#This Row],[budget]]</f>
        <v>-10410556</v>
      </c>
    </row>
    <row r="2793" spans="1:5" x14ac:dyDescent="0.3">
      <c r="A2793" t="s">
        <v>6342</v>
      </c>
      <c r="B2793">
        <v>11560259</v>
      </c>
      <c r="C2793">
        <v>22000000</v>
      </c>
      <c r="D2793">
        <v>-10439741</v>
      </c>
      <c r="E2793">
        <f>Table10[[#This Row],[gross]]-Table10[[#This Row],[budget]]</f>
        <v>-10439741</v>
      </c>
    </row>
    <row r="2794" spans="1:5" x14ac:dyDescent="0.3">
      <c r="A2794" t="s">
        <v>3912</v>
      </c>
      <c r="B2794">
        <v>9525276</v>
      </c>
      <c r="C2794">
        <v>20000000</v>
      </c>
      <c r="D2794">
        <v>-10474724</v>
      </c>
      <c r="E2794">
        <f>Table10[[#This Row],[gross]]-Table10[[#This Row],[budget]]</f>
        <v>-10474724</v>
      </c>
    </row>
    <row r="2795" spans="1:5" x14ac:dyDescent="0.3">
      <c r="A2795" t="s">
        <v>7329</v>
      </c>
      <c r="B2795">
        <v>7017178</v>
      </c>
      <c r="C2795">
        <v>17500000</v>
      </c>
      <c r="D2795">
        <v>-10482822</v>
      </c>
      <c r="E2795">
        <f>Table10[[#This Row],[gross]]-Table10[[#This Row],[budget]]</f>
        <v>-10482822</v>
      </c>
    </row>
    <row r="2796" spans="1:5" x14ac:dyDescent="0.3">
      <c r="A2796" t="s">
        <v>5505</v>
      </c>
      <c r="B2796">
        <v>1506998</v>
      </c>
      <c r="C2796">
        <v>12000000</v>
      </c>
      <c r="D2796">
        <v>-10493002</v>
      </c>
      <c r="E2796">
        <f>Table10[[#This Row],[gross]]-Table10[[#This Row],[budget]]</f>
        <v>-10493002</v>
      </c>
    </row>
    <row r="2797" spans="1:5" x14ac:dyDescent="0.3">
      <c r="A2797" t="s">
        <v>1848</v>
      </c>
      <c r="B2797">
        <v>14500000</v>
      </c>
      <c r="C2797">
        <v>25000000</v>
      </c>
      <c r="D2797">
        <v>-10500000</v>
      </c>
      <c r="E2797">
        <f>Table10[[#This Row],[gross]]-Table10[[#This Row],[budget]]</f>
        <v>-10500000</v>
      </c>
    </row>
    <row r="2798" spans="1:5" x14ac:dyDescent="0.3">
      <c r="A2798" t="s">
        <v>5310</v>
      </c>
      <c r="B2798">
        <v>4485485</v>
      </c>
      <c r="C2798">
        <v>15000000</v>
      </c>
      <c r="D2798">
        <v>-10514515</v>
      </c>
      <c r="E2798">
        <f>Table10[[#This Row],[gross]]-Table10[[#This Row],[budget]]</f>
        <v>-10514515</v>
      </c>
    </row>
    <row r="2799" spans="1:5" x14ac:dyDescent="0.3">
      <c r="A2799" t="s">
        <v>4994</v>
      </c>
      <c r="B2799">
        <v>8396942</v>
      </c>
      <c r="C2799">
        <v>19000000</v>
      </c>
      <c r="D2799">
        <v>-10603058</v>
      </c>
      <c r="E2799">
        <f>Table10[[#This Row],[gross]]-Table10[[#This Row],[budget]]</f>
        <v>-10603058</v>
      </c>
    </row>
    <row r="2800" spans="1:5" x14ac:dyDescent="0.3">
      <c r="A2800" t="s">
        <v>7051</v>
      </c>
      <c r="B2800">
        <v>29374178</v>
      </c>
      <c r="C2800">
        <v>40000000</v>
      </c>
      <c r="D2800">
        <v>-10625822</v>
      </c>
      <c r="E2800">
        <f>Table10[[#This Row],[gross]]-Table10[[#This Row],[budget]]</f>
        <v>-10625822</v>
      </c>
    </row>
    <row r="2801" spans="1:5" x14ac:dyDescent="0.3">
      <c r="A2801" t="s">
        <v>6476</v>
      </c>
      <c r="B2801">
        <v>23360779</v>
      </c>
      <c r="C2801">
        <v>34000000</v>
      </c>
      <c r="D2801">
        <v>-10639221</v>
      </c>
      <c r="E2801">
        <f>Table10[[#This Row],[gross]]-Table10[[#This Row],[budget]]</f>
        <v>-10639221</v>
      </c>
    </row>
    <row r="2802" spans="1:5" x14ac:dyDescent="0.3">
      <c r="A2802" t="s">
        <v>5312</v>
      </c>
      <c r="B2802">
        <v>4360548</v>
      </c>
      <c r="C2802">
        <v>15000000</v>
      </c>
      <c r="D2802">
        <v>-10639452</v>
      </c>
      <c r="E2802">
        <f>Table10[[#This Row],[gross]]-Table10[[#This Row],[budget]]</f>
        <v>-10639452</v>
      </c>
    </row>
    <row r="2803" spans="1:5" x14ac:dyDescent="0.3">
      <c r="A2803" t="s">
        <v>3914</v>
      </c>
      <c r="B2803">
        <v>352786</v>
      </c>
      <c r="C2803">
        <v>11000000</v>
      </c>
      <c r="D2803">
        <v>-10647214</v>
      </c>
      <c r="E2803">
        <f>Table10[[#This Row],[gross]]-Table10[[#This Row],[budget]]</f>
        <v>-10647214</v>
      </c>
    </row>
    <row r="2804" spans="1:5" x14ac:dyDescent="0.3">
      <c r="A2804" t="s">
        <v>3304</v>
      </c>
      <c r="B2804">
        <v>37339525</v>
      </c>
      <c r="C2804">
        <v>48000000</v>
      </c>
      <c r="D2804">
        <v>-10660475</v>
      </c>
      <c r="E2804">
        <f>Table10[[#This Row],[gross]]-Table10[[#This Row],[budget]]</f>
        <v>-10660475</v>
      </c>
    </row>
    <row r="2805" spans="1:5" x14ac:dyDescent="0.3">
      <c r="A2805" t="s">
        <v>7190</v>
      </c>
      <c r="B2805">
        <v>14334645</v>
      </c>
      <c r="C2805">
        <v>25000000</v>
      </c>
      <c r="D2805">
        <v>-10665355</v>
      </c>
      <c r="E2805">
        <f>Table10[[#This Row],[gross]]-Table10[[#This Row],[budget]]</f>
        <v>-10665355</v>
      </c>
    </row>
    <row r="2806" spans="1:5" x14ac:dyDescent="0.3">
      <c r="A2806" t="s">
        <v>3915</v>
      </c>
      <c r="B2806">
        <v>11326836</v>
      </c>
      <c r="C2806">
        <v>22000000</v>
      </c>
      <c r="D2806">
        <v>-10673164</v>
      </c>
      <c r="E2806">
        <f>Table10[[#This Row],[gross]]-Table10[[#This Row],[budget]]</f>
        <v>-10673164</v>
      </c>
    </row>
    <row r="2807" spans="1:5" x14ac:dyDescent="0.3">
      <c r="A2807" t="s">
        <v>6906</v>
      </c>
      <c r="B2807">
        <v>17324744</v>
      </c>
      <c r="C2807">
        <v>28000000</v>
      </c>
      <c r="D2807">
        <v>-10675256</v>
      </c>
      <c r="E2807">
        <f>Table10[[#This Row],[gross]]-Table10[[#This Row],[budget]]</f>
        <v>-10675256</v>
      </c>
    </row>
    <row r="2808" spans="1:5" x14ac:dyDescent="0.3">
      <c r="A2808" t="s">
        <v>6595</v>
      </c>
      <c r="B2808">
        <v>19316646</v>
      </c>
      <c r="C2808">
        <v>30000000</v>
      </c>
      <c r="D2808">
        <v>-10683354</v>
      </c>
      <c r="E2808">
        <f>Table10[[#This Row],[gross]]-Table10[[#This Row],[budget]]</f>
        <v>-10683354</v>
      </c>
    </row>
    <row r="2809" spans="1:5" x14ac:dyDescent="0.3">
      <c r="A2809" t="s">
        <v>2359</v>
      </c>
      <c r="B2809">
        <v>89296573</v>
      </c>
      <c r="C2809">
        <v>100000000</v>
      </c>
      <c r="D2809">
        <v>-10703427</v>
      </c>
      <c r="E2809">
        <f>Table10[[#This Row],[gross]]-Table10[[#This Row],[budget]]</f>
        <v>-10703427</v>
      </c>
    </row>
    <row r="2810" spans="1:5" x14ac:dyDescent="0.3">
      <c r="A2810" t="s">
        <v>4630</v>
      </c>
      <c r="B2810">
        <v>24276500</v>
      </c>
      <c r="C2810">
        <v>35000000</v>
      </c>
      <c r="D2810">
        <v>-10723500</v>
      </c>
      <c r="E2810">
        <f>Table10[[#This Row],[gross]]-Table10[[#This Row],[budget]]</f>
        <v>-10723500</v>
      </c>
    </row>
    <row r="2811" spans="1:5" x14ac:dyDescent="0.3">
      <c r="A2811" t="s">
        <v>4266</v>
      </c>
      <c r="B2811">
        <v>139259759</v>
      </c>
      <c r="C2811">
        <v>150000000</v>
      </c>
      <c r="D2811">
        <v>-10740241</v>
      </c>
      <c r="E2811">
        <f>Table10[[#This Row],[gross]]-Table10[[#This Row],[budget]]</f>
        <v>-10740241</v>
      </c>
    </row>
    <row r="2812" spans="1:5" x14ac:dyDescent="0.3">
      <c r="A2812" t="s">
        <v>1633</v>
      </c>
      <c r="B2812">
        <v>4235837</v>
      </c>
      <c r="C2812">
        <v>15000000</v>
      </c>
      <c r="D2812">
        <v>-10764163</v>
      </c>
      <c r="E2812">
        <f>Table10[[#This Row],[gross]]-Table10[[#This Row],[budget]]</f>
        <v>-10764163</v>
      </c>
    </row>
    <row r="2813" spans="1:5" x14ac:dyDescent="0.3">
      <c r="A2813" t="s">
        <v>2692</v>
      </c>
      <c r="B2813">
        <v>1197786</v>
      </c>
      <c r="C2813">
        <v>12000000</v>
      </c>
      <c r="D2813">
        <v>-10802214</v>
      </c>
      <c r="E2813">
        <f>Table10[[#This Row],[gross]]-Table10[[#This Row],[budget]]</f>
        <v>-10802214</v>
      </c>
    </row>
    <row r="2814" spans="1:5" x14ac:dyDescent="0.3">
      <c r="A2814" t="s">
        <v>3917</v>
      </c>
      <c r="B2814">
        <v>4193025</v>
      </c>
      <c r="C2814">
        <v>15000000</v>
      </c>
      <c r="D2814">
        <v>-10806975</v>
      </c>
      <c r="E2814">
        <f>Table10[[#This Row],[gross]]-Table10[[#This Row],[budget]]</f>
        <v>-10806975</v>
      </c>
    </row>
    <row r="2815" spans="1:5" x14ac:dyDescent="0.3">
      <c r="A2815" t="s">
        <v>5916</v>
      </c>
      <c r="B2815">
        <v>12189514</v>
      </c>
      <c r="C2815">
        <v>23000000</v>
      </c>
      <c r="D2815">
        <v>-10810486</v>
      </c>
      <c r="E2815">
        <f>Table10[[#This Row],[gross]]-Table10[[#This Row],[budget]]</f>
        <v>-10810486</v>
      </c>
    </row>
    <row r="2816" spans="1:5" x14ac:dyDescent="0.3">
      <c r="A2816" t="s">
        <v>7474</v>
      </c>
      <c r="B2816">
        <v>39177541</v>
      </c>
      <c r="C2816">
        <v>50000000</v>
      </c>
      <c r="D2816">
        <v>-10822459</v>
      </c>
      <c r="E2816">
        <f>Table10[[#This Row],[gross]]-Table10[[#This Row],[budget]]</f>
        <v>-10822459</v>
      </c>
    </row>
    <row r="2817" spans="1:5" x14ac:dyDescent="0.3">
      <c r="A2817" t="s">
        <v>7541</v>
      </c>
      <c r="B2817">
        <v>14174654</v>
      </c>
      <c r="C2817">
        <v>25000000</v>
      </c>
      <c r="D2817">
        <v>-10825346</v>
      </c>
      <c r="E2817">
        <f>Table10[[#This Row],[gross]]-Table10[[#This Row],[budget]]</f>
        <v>-10825346</v>
      </c>
    </row>
    <row r="2818" spans="1:5" x14ac:dyDescent="0.3">
      <c r="A2818" t="s">
        <v>4632</v>
      </c>
      <c r="B2818">
        <v>29113588</v>
      </c>
      <c r="C2818">
        <v>40000000</v>
      </c>
      <c r="D2818">
        <v>-10886412</v>
      </c>
      <c r="E2818">
        <f>Table10[[#This Row],[gross]]-Table10[[#This Row],[budget]]</f>
        <v>-10886412</v>
      </c>
    </row>
    <row r="2819" spans="1:5" x14ac:dyDescent="0.3">
      <c r="A2819" t="s">
        <v>7543</v>
      </c>
      <c r="B2819">
        <v>9109322</v>
      </c>
      <c r="C2819">
        <v>20000000</v>
      </c>
      <c r="D2819">
        <v>-10890678</v>
      </c>
      <c r="E2819">
        <f>Table10[[#This Row],[gross]]-Table10[[#This Row],[budget]]</f>
        <v>-10890678</v>
      </c>
    </row>
    <row r="2820" spans="1:5" x14ac:dyDescent="0.3">
      <c r="A2820" t="s">
        <v>6213</v>
      </c>
      <c r="B2820">
        <v>2104000</v>
      </c>
      <c r="C2820">
        <v>13000000</v>
      </c>
      <c r="D2820">
        <v>-10896000</v>
      </c>
      <c r="E2820">
        <f>Table10[[#This Row],[gross]]-Table10[[#This Row],[budget]]</f>
        <v>-10896000</v>
      </c>
    </row>
    <row r="2821" spans="1:5" x14ac:dyDescent="0.3">
      <c r="A2821" t="s">
        <v>7053</v>
      </c>
      <c r="B2821">
        <v>69102910</v>
      </c>
      <c r="C2821">
        <v>80000000</v>
      </c>
      <c r="D2821">
        <v>-10897090</v>
      </c>
      <c r="E2821">
        <f>Table10[[#This Row],[gross]]-Table10[[#This Row],[budget]]</f>
        <v>-10897090</v>
      </c>
    </row>
    <row r="2822" spans="1:5" x14ac:dyDescent="0.3">
      <c r="A2822" t="s">
        <v>7430</v>
      </c>
      <c r="B2822">
        <v>3100650</v>
      </c>
      <c r="C2822">
        <v>14000000</v>
      </c>
      <c r="D2822">
        <v>-10899350</v>
      </c>
      <c r="E2822">
        <f>Table10[[#This Row],[gross]]-Table10[[#This Row],[budget]]</f>
        <v>-10899350</v>
      </c>
    </row>
    <row r="2823" spans="1:5" x14ac:dyDescent="0.3">
      <c r="A2823" t="s">
        <v>6797</v>
      </c>
      <c r="B2823">
        <v>14095303</v>
      </c>
      <c r="C2823">
        <v>25000000</v>
      </c>
      <c r="D2823">
        <v>-10904697</v>
      </c>
      <c r="E2823">
        <f>Table10[[#This Row],[gross]]-Table10[[#This Row],[budget]]</f>
        <v>-10904697</v>
      </c>
    </row>
    <row r="2824" spans="1:5" x14ac:dyDescent="0.3">
      <c r="A2824" t="s">
        <v>3306</v>
      </c>
      <c r="B2824">
        <v>29077547</v>
      </c>
      <c r="C2824">
        <v>40000000</v>
      </c>
      <c r="D2824">
        <v>-10922453</v>
      </c>
      <c r="E2824">
        <f>Table10[[#This Row],[gross]]-Table10[[#This Row],[budget]]</f>
        <v>-10922453</v>
      </c>
    </row>
    <row r="2825" spans="1:5" x14ac:dyDescent="0.3">
      <c r="A2825" t="s">
        <v>5507</v>
      </c>
      <c r="B2825">
        <v>6061759</v>
      </c>
      <c r="C2825">
        <v>17000000</v>
      </c>
      <c r="D2825">
        <v>-10938241</v>
      </c>
      <c r="E2825">
        <f>Table10[[#This Row],[gross]]-Table10[[#This Row],[budget]]</f>
        <v>-10938241</v>
      </c>
    </row>
    <row r="2826" spans="1:5" x14ac:dyDescent="0.3">
      <c r="A2826" t="s">
        <v>4635</v>
      </c>
      <c r="B2826">
        <v>2035566</v>
      </c>
      <c r="C2826">
        <v>13000000</v>
      </c>
      <c r="D2826">
        <v>-10964434</v>
      </c>
      <c r="E2826">
        <f>Table10[[#This Row],[gross]]-Table10[[#This Row],[budget]]</f>
        <v>-10964434</v>
      </c>
    </row>
    <row r="2827" spans="1:5" x14ac:dyDescent="0.3">
      <c r="A2827" t="s">
        <v>7395</v>
      </c>
      <c r="B2827">
        <v>4006906</v>
      </c>
      <c r="C2827">
        <v>15000000</v>
      </c>
      <c r="D2827">
        <v>-10993094</v>
      </c>
      <c r="E2827">
        <f>Table10[[#This Row],[gross]]-Table10[[#This Row],[budget]]</f>
        <v>-10993094</v>
      </c>
    </row>
    <row r="2828" spans="1:5" x14ac:dyDescent="0.3">
      <c r="A2828" t="s">
        <v>6979</v>
      </c>
      <c r="B2828">
        <v>13000000</v>
      </c>
      <c r="C2828">
        <v>24000000</v>
      </c>
      <c r="D2828">
        <v>-11000000</v>
      </c>
      <c r="E2828">
        <f>Table10[[#This Row],[gross]]-Table10[[#This Row],[budget]]</f>
        <v>-11000000</v>
      </c>
    </row>
    <row r="2829" spans="1:5" x14ac:dyDescent="0.3">
      <c r="A2829" t="s">
        <v>6477</v>
      </c>
      <c r="B2829">
        <v>15988876</v>
      </c>
      <c r="C2829">
        <v>27000000</v>
      </c>
      <c r="D2829">
        <v>-11011124</v>
      </c>
      <c r="E2829">
        <f>Table10[[#This Row],[gross]]-Table10[[#This Row],[budget]]</f>
        <v>-11011124</v>
      </c>
    </row>
    <row r="2830" spans="1:5" x14ac:dyDescent="0.3">
      <c r="A2830" t="s">
        <v>7055</v>
      </c>
      <c r="B2830">
        <v>13973532</v>
      </c>
      <c r="C2830">
        <v>25000000</v>
      </c>
      <c r="D2830">
        <v>-11026468</v>
      </c>
      <c r="E2830">
        <f>Table10[[#This Row],[gross]]-Table10[[#This Row],[budget]]</f>
        <v>-11026468</v>
      </c>
    </row>
    <row r="2831" spans="1:5" x14ac:dyDescent="0.3">
      <c r="A2831" t="s">
        <v>5917</v>
      </c>
      <c r="B2831">
        <v>18967571</v>
      </c>
      <c r="C2831">
        <v>30000000</v>
      </c>
      <c r="D2831">
        <v>-11032429</v>
      </c>
      <c r="E2831">
        <f>Table10[[#This Row],[gross]]-Table10[[#This Row],[budget]]</f>
        <v>-11032429</v>
      </c>
    </row>
    <row r="2832" spans="1:5" x14ac:dyDescent="0.3">
      <c r="A2832" t="s">
        <v>612</v>
      </c>
      <c r="B2832">
        <v>26903709</v>
      </c>
      <c r="C2832">
        <v>38000000</v>
      </c>
      <c r="D2832">
        <v>-11096291</v>
      </c>
      <c r="E2832">
        <f>Table10[[#This Row],[gross]]-Table10[[#This Row],[budget]]</f>
        <v>-11096291</v>
      </c>
    </row>
    <row r="2833" spans="1:5" x14ac:dyDescent="0.3">
      <c r="A2833" t="s">
        <v>7117</v>
      </c>
      <c r="B2833">
        <v>8888355</v>
      </c>
      <c r="C2833">
        <v>20000000</v>
      </c>
      <c r="D2833">
        <v>-11111645</v>
      </c>
      <c r="E2833">
        <f>Table10[[#This Row],[gross]]-Table10[[#This Row],[budget]]</f>
        <v>-11111645</v>
      </c>
    </row>
    <row r="2834" spans="1:5" x14ac:dyDescent="0.3">
      <c r="A2834" t="s">
        <v>5708</v>
      </c>
      <c r="B2834">
        <v>229311</v>
      </c>
      <c r="C2834">
        <v>11350000</v>
      </c>
      <c r="D2834">
        <v>-11120689</v>
      </c>
      <c r="E2834">
        <f>Table10[[#This Row],[gross]]-Table10[[#This Row],[budget]]</f>
        <v>-11120689</v>
      </c>
    </row>
    <row r="2835" spans="1:5" x14ac:dyDescent="0.3">
      <c r="A2835" t="s">
        <v>2362</v>
      </c>
      <c r="B2835">
        <v>860002</v>
      </c>
      <c r="C2835">
        <v>12000000</v>
      </c>
      <c r="D2835">
        <v>-11139998</v>
      </c>
      <c r="E2835">
        <f>Table10[[#This Row],[gross]]-Table10[[#This Row],[budget]]</f>
        <v>-11139998</v>
      </c>
    </row>
    <row r="2836" spans="1:5" x14ac:dyDescent="0.3">
      <c r="A2836" t="s">
        <v>4636</v>
      </c>
      <c r="B2836">
        <v>4839383</v>
      </c>
      <c r="C2836">
        <v>16000000</v>
      </c>
      <c r="D2836">
        <v>-11160617</v>
      </c>
      <c r="E2836">
        <f>Table10[[#This Row],[gross]]-Table10[[#This Row],[budget]]</f>
        <v>-11160617</v>
      </c>
    </row>
    <row r="2837" spans="1:5" x14ac:dyDescent="0.3">
      <c r="A2837" t="s">
        <v>7191</v>
      </c>
      <c r="B2837">
        <v>16779636</v>
      </c>
      <c r="C2837">
        <v>28000000</v>
      </c>
      <c r="D2837">
        <v>-11220364</v>
      </c>
      <c r="E2837">
        <f>Table10[[#This Row],[gross]]-Table10[[#This Row],[budget]]</f>
        <v>-11220364</v>
      </c>
    </row>
    <row r="2838" spans="1:5" x14ac:dyDescent="0.3">
      <c r="A2838" t="s">
        <v>4637</v>
      </c>
      <c r="B2838">
        <v>1227324</v>
      </c>
      <c r="C2838">
        <v>12500000</v>
      </c>
      <c r="D2838">
        <v>-11272676</v>
      </c>
      <c r="E2838">
        <f>Table10[[#This Row],[gross]]-Table10[[#This Row],[budget]]</f>
        <v>-11272676</v>
      </c>
    </row>
    <row r="2839" spans="1:5" x14ac:dyDescent="0.3">
      <c r="A2839" t="s">
        <v>460</v>
      </c>
      <c r="B2839">
        <v>13651662</v>
      </c>
      <c r="C2839">
        <v>25000000</v>
      </c>
      <c r="D2839">
        <v>-11348338</v>
      </c>
      <c r="E2839">
        <f>Table10[[#This Row],[gross]]-Table10[[#This Row],[budget]]</f>
        <v>-11348338</v>
      </c>
    </row>
    <row r="2840" spans="1:5" x14ac:dyDescent="0.3">
      <c r="A2840" t="s">
        <v>1850</v>
      </c>
      <c r="B2840">
        <v>8047690</v>
      </c>
      <c r="C2840">
        <v>19400000</v>
      </c>
      <c r="D2840">
        <v>-11352310</v>
      </c>
      <c r="E2840">
        <f>Table10[[#This Row],[gross]]-Table10[[#This Row],[budget]]</f>
        <v>-11352310</v>
      </c>
    </row>
    <row r="2841" spans="1:5" x14ac:dyDescent="0.3">
      <c r="A2841" t="s">
        <v>4640</v>
      </c>
      <c r="B2841">
        <v>13751</v>
      </c>
      <c r="C2841">
        <v>11400000</v>
      </c>
      <c r="D2841">
        <v>-11386249</v>
      </c>
      <c r="E2841">
        <f>Table10[[#This Row],[gross]]-Table10[[#This Row],[budget]]</f>
        <v>-11386249</v>
      </c>
    </row>
    <row r="2842" spans="1:5" x14ac:dyDescent="0.3">
      <c r="A2842" t="s">
        <v>7330</v>
      </c>
      <c r="B2842">
        <v>38590500</v>
      </c>
      <c r="C2842">
        <v>50000000</v>
      </c>
      <c r="D2842">
        <v>-11409500</v>
      </c>
      <c r="E2842">
        <f>Table10[[#This Row],[gross]]-Table10[[#This Row],[budget]]</f>
        <v>-11409500</v>
      </c>
    </row>
    <row r="2843" spans="1:5" x14ac:dyDescent="0.3">
      <c r="A2843" t="s">
        <v>3309</v>
      </c>
      <c r="B2843">
        <v>1089445</v>
      </c>
      <c r="C2843">
        <v>12500000</v>
      </c>
      <c r="D2843">
        <v>-11410555</v>
      </c>
      <c r="E2843">
        <f>Table10[[#This Row],[gross]]-Table10[[#This Row],[budget]]</f>
        <v>-11410555</v>
      </c>
    </row>
    <row r="2844" spans="1:5" x14ac:dyDescent="0.3">
      <c r="A2844" t="s">
        <v>7145</v>
      </c>
      <c r="B2844">
        <v>8586376</v>
      </c>
      <c r="C2844">
        <v>20000000</v>
      </c>
      <c r="D2844">
        <v>-11413624</v>
      </c>
      <c r="E2844">
        <f>Table10[[#This Row],[gross]]-Table10[[#This Row],[budget]]</f>
        <v>-11413624</v>
      </c>
    </row>
    <row r="2845" spans="1:5" x14ac:dyDescent="0.3">
      <c r="A2845" t="s">
        <v>3920</v>
      </c>
      <c r="B2845">
        <v>548934</v>
      </c>
      <c r="C2845">
        <v>12000000</v>
      </c>
      <c r="D2845">
        <v>-11451066</v>
      </c>
      <c r="E2845">
        <f>Table10[[#This Row],[gross]]-Table10[[#This Row],[budget]]</f>
        <v>-11451066</v>
      </c>
    </row>
    <row r="2846" spans="1:5" x14ac:dyDescent="0.3">
      <c r="A2846" t="s">
        <v>6908</v>
      </c>
      <c r="B2846">
        <v>28535768</v>
      </c>
      <c r="C2846">
        <v>40000000</v>
      </c>
      <c r="D2846">
        <v>-11464232</v>
      </c>
      <c r="E2846">
        <f>Table10[[#This Row],[gross]]-Table10[[#This Row],[budget]]</f>
        <v>-11464232</v>
      </c>
    </row>
    <row r="2847" spans="1:5" x14ac:dyDescent="0.3">
      <c r="A2847" t="s">
        <v>2979</v>
      </c>
      <c r="B2847">
        <v>108521835</v>
      </c>
      <c r="C2847">
        <v>120000000</v>
      </c>
      <c r="D2847">
        <v>-11478165</v>
      </c>
      <c r="E2847">
        <f>Table10[[#This Row],[gross]]-Table10[[#This Row],[budget]]</f>
        <v>-11478165</v>
      </c>
    </row>
    <row r="2848" spans="1:5" x14ac:dyDescent="0.3">
      <c r="A2848" t="s">
        <v>7058</v>
      </c>
      <c r="B2848">
        <v>11508423</v>
      </c>
      <c r="C2848">
        <v>23000000</v>
      </c>
      <c r="D2848">
        <v>-11491577</v>
      </c>
      <c r="E2848">
        <f>Table10[[#This Row],[gross]]-Table10[[#This Row],[budget]]</f>
        <v>-11491577</v>
      </c>
    </row>
    <row r="2849" spans="1:5" x14ac:dyDescent="0.3">
      <c r="A2849" t="s">
        <v>7331</v>
      </c>
      <c r="B2849">
        <v>18500966</v>
      </c>
      <c r="C2849">
        <v>30000000</v>
      </c>
      <c r="D2849">
        <v>-11499034</v>
      </c>
      <c r="E2849">
        <f>Table10[[#This Row],[gross]]-Table10[[#This Row],[budget]]</f>
        <v>-11499034</v>
      </c>
    </row>
    <row r="2850" spans="1:5" x14ac:dyDescent="0.3">
      <c r="A2850" t="s">
        <v>6798</v>
      </c>
      <c r="B2850">
        <v>8500000</v>
      </c>
      <c r="C2850">
        <v>20000000</v>
      </c>
      <c r="D2850">
        <v>-11500000</v>
      </c>
      <c r="E2850">
        <f>Table10[[#This Row],[gross]]-Table10[[#This Row],[budget]]</f>
        <v>-11500000</v>
      </c>
    </row>
    <row r="2851" spans="1:5" x14ac:dyDescent="0.3">
      <c r="A2851" t="s">
        <v>6479</v>
      </c>
      <c r="B2851">
        <v>2474000</v>
      </c>
      <c r="C2851">
        <v>14000000</v>
      </c>
      <c r="D2851">
        <v>-11526000</v>
      </c>
      <c r="E2851">
        <f>Table10[[#This Row],[gross]]-Table10[[#This Row],[budget]]</f>
        <v>-11526000</v>
      </c>
    </row>
    <row r="2852" spans="1:5" x14ac:dyDescent="0.3">
      <c r="A2852" t="s">
        <v>6981</v>
      </c>
      <c r="B2852">
        <v>14469428</v>
      </c>
      <c r="C2852">
        <v>26000000</v>
      </c>
      <c r="D2852">
        <v>-11530572</v>
      </c>
      <c r="E2852">
        <f>Table10[[#This Row],[gross]]-Table10[[#This Row],[budget]]</f>
        <v>-11530572</v>
      </c>
    </row>
    <row r="2853" spans="1:5" x14ac:dyDescent="0.3">
      <c r="A2853" t="s">
        <v>6343</v>
      </c>
      <c r="B2853">
        <v>66462600</v>
      </c>
      <c r="C2853">
        <v>78000000</v>
      </c>
      <c r="D2853">
        <v>-11537400</v>
      </c>
      <c r="E2853">
        <f>Table10[[#This Row],[gross]]-Table10[[#This Row],[budget]]</f>
        <v>-11537400</v>
      </c>
    </row>
    <row r="2854" spans="1:5" x14ac:dyDescent="0.3">
      <c r="A2854" t="s">
        <v>6909</v>
      </c>
      <c r="B2854">
        <v>12372410</v>
      </c>
      <c r="C2854">
        <v>24000000</v>
      </c>
      <c r="D2854">
        <v>-11627590</v>
      </c>
      <c r="E2854">
        <f>Table10[[#This Row],[gross]]-Table10[[#This Row],[budget]]</f>
        <v>-11627590</v>
      </c>
    </row>
    <row r="2855" spans="1:5" x14ac:dyDescent="0.3">
      <c r="A2855" t="s">
        <v>7396</v>
      </c>
      <c r="B2855">
        <v>4356743</v>
      </c>
      <c r="C2855">
        <v>16000000</v>
      </c>
      <c r="D2855">
        <v>-11643257</v>
      </c>
      <c r="E2855">
        <f>Table10[[#This Row],[gross]]-Table10[[#This Row],[budget]]</f>
        <v>-11643257</v>
      </c>
    </row>
    <row r="2856" spans="1:5" x14ac:dyDescent="0.3">
      <c r="A2856" t="s">
        <v>5314</v>
      </c>
      <c r="B2856">
        <v>333976</v>
      </c>
      <c r="C2856">
        <v>12000000</v>
      </c>
      <c r="D2856">
        <v>-11666024</v>
      </c>
      <c r="E2856">
        <f>Table10[[#This Row],[gross]]-Table10[[#This Row],[budget]]</f>
        <v>-11666024</v>
      </c>
    </row>
    <row r="2857" spans="1:5" x14ac:dyDescent="0.3">
      <c r="A2857" t="s">
        <v>614</v>
      </c>
      <c r="B2857">
        <v>1110186</v>
      </c>
      <c r="C2857">
        <v>12800000</v>
      </c>
      <c r="D2857">
        <v>-11689814</v>
      </c>
      <c r="E2857">
        <f>Table10[[#This Row],[gross]]-Table10[[#This Row],[budget]]</f>
        <v>-11689814</v>
      </c>
    </row>
    <row r="2858" spans="1:5" x14ac:dyDescent="0.3">
      <c r="A2858" t="s">
        <v>5316</v>
      </c>
      <c r="B2858">
        <v>18298649</v>
      </c>
      <c r="C2858">
        <v>30000000</v>
      </c>
      <c r="D2858">
        <v>-11701351</v>
      </c>
      <c r="E2858">
        <f>Table10[[#This Row],[gross]]-Table10[[#This Row],[budget]]</f>
        <v>-11701351</v>
      </c>
    </row>
    <row r="2859" spans="1:5" x14ac:dyDescent="0.3">
      <c r="A2859" t="s">
        <v>1853</v>
      </c>
      <c r="B2859">
        <v>261481</v>
      </c>
      <c r="C2859">
        <v>12000000</v>
      </c>
      <c r="D2859">
        <v>-11738519</v>
      </c>
      <c r="E2859">
        <f>Table10[[#This Row],[gross]]-Table10[[#This Row],[budget]]</f>
        <v>-11738519</v>
      </c>
    </row>
    <row r="2860" spans="1:5" x14ac:dyDescent="0.3">
      <c r="A2860" t="s">
        <v>3608</v>
      </c>
      <c r="B2860">
        <v>18252684</v>
      </c>
      <c r="C2860">
        <v>30000000</v>
      </c>
      <c r="D2860">
        <v>-11747316</v>
      </c>
      <c r="E2860">
        <f>Table10[[#This Row],[gross]]-Table10[[#This Row],[budget]]</f>
        <v>-11747316</v>
      </c>
    </row>
    <row r="2861" spans="1:5" x14ac:dyDescent="0.3">
      <c r="A2861" t="s">
        <v>2982</v>
      </c>
      <c r="B2861">
        <v>43247140</v>
      </c>
      <c r="C2861">
        <v>55000000</v>
      </c>
      <c r="D2861">
        <v>-11752860</v>
      </c>
      <c r="E2861">
        <f>Table10[[#This Row],[gross]]-Table10[[#This Row],[budget]]</f>
        <v>-11752860</v>
      </c>
    </row>
    <row r="2862" spans="1:5" x14ac:dyDescent="0.3">
      <c r="A2862" t="s">
        <v>1855</v>
      </c>
      <c r="B2862">
        <v>214202</v>
      </c>
      <c r="C2862">
        <v>12000000</v>
      </c>
      <c r="D2862">
        <v>-11785798</v>
      </c>
      <c r="E2862">
        <f>Table10[[#This Row],[gross]]-Table10[[#This Row],[budget]]</f>
        <v>-11785798</v>
      </c>
    </row>
    <row r="2863" spans="1:5" x14ac:dyDescent="0.3">
      <c r="A2863" t="s">
        <v>2694</v>
      </c>
      <c r="B2863">
        <v>123207194</v>
      </c>
      <c r="C2863">
        <v>135000000</v>
      </c>
      <c r="D2863">
        <v>-11792806</v>
      </c>
      <c r="E2863">
        <f>Table10[[#This Row],[gross]]-Table10[[#This Row],[budget]]</f>
        <v>-11792806</v>
      </c>
    </row>
    <row r="2864" spans="1:5" x14ac:dyDescent="0.3">
      <c r="A2864" t="s">
        <v>7280</v>
      </c>
      <c r="B2864">
        <v>175370</v>
      </c>
      <c r="C2864">
        <v>12000000</v>
      </c>
      <c r="D2864">
        <v>-11824630</v>
      </c>
      <c r="E2864">
        <f>Table10[[#This Row],[gross]]-Table10[[#This Row],[budget]]</f>
        <v>-11824630</v>
      </c>
    </row>
    <row r="2865" spans="1:5" x14ac:dyDescent="0.3">
      <c r="A2865" t="s">
        <v>2983</v>
      </c>
      <c r="B2865">
        <v>1172769</v>
      </c>
      <c r="C2865">
        <v>13000000</v>
      </c>
      <c r="D2865">
        <v>-11827231</v>
      </c>
      <c r="E2865">
        <f>Table10[[#This Row],[gross]]-Table10[[#This Row],[budget]]</f>
        <v>-11827231</v>
      </c>
    </row>
    <row r="2866" spans="1:5" x14ac:dyDescent="0.3">
      <c r="A2866" t="s">
        <v>4268</v>
      </c>
      <c r="B2866">
        <v>113165635</v>
      </c>
      <c r="C2866">
        <v>125000000</v>
      </c>
      <c r="D2866">
        <v>-11834365</v>
      </c>
      <c r="E2866">
        <f>Table10[[#This Row],[gross]]-Table10[[#This Row],[budget]]</f>
        <v>-11834365</v>
      </c>
    </row>
    <row r="2867" spans="1:5" x14ac:dyDescent="0.3">
      <c r="A2867" t="s">
        <v>6703</v>
      </c>
      <c r="B2867">
        <v>7156725</v>
      </c>
      <c r="C2867">
        <v>19000000</v>
      </c>
      <c r="D2867">
        <v>-11843275</v>
      </c>
      <c r="E2867">
        <f>Table10[[#This Row],[gross]]-Table10[[#This Row],[budget]]</f>
        <v>-11843275</v>
      </c>
    </row>
    <row r="2868" spans="1:5" x14ac:dyDescent="0.3">
      <c r="A2868" t="s">
        <v>2984</v>
      </c>
      <c r="B2868">
        <v>1150403</v>
      </c>
      <c r="C2868">
        <v>13000000</v>
      </c>
      <c r="D2868">
        <v>-11849597</v>
      </c>
      <c r="E2868">
        <f>Table10[[#This Row],[gross]]-Table10[[#This Row],[budget]]</f>
        <v>-11849597</v>
      </c>
    </row>
    <row r="2869" spans="1:5" x14ac:dyDescent="0.3">
      <c r="A2869" t="s">
        <v>6036</v>
      </c>
      <c r="B2869">
        <v>141853</v>
      </c>
      <c r="C2869">
        <v>12000000</v>
      </c>
      <c r="D2869">
        <v>-11858147</v>
      </c>
      <c r="E2869">
        <f>Table10[[#This Row],[gross]]-Table10[[#This Row],[budget]]</f>
        <v>-11858147</v>
      </c>
    </row>
    <row r="2870" spans="1:5" x14ac:dyDescent="0.3">
      <c r="A2870" t="s">
        <v>1371</v>
      </c>
      <c r="B2870">
        <v>119922</v>
      </c>
      <c r="C2870">
        <v>12000000</v>
      </c>
      <c r="D2870">
        <v>-11880078</v>
      </c>
      <c r="E2870">
        <f>Table10[[#This Row],[gross]]-Table10[[#This Row],[budget]]</f>
        <v>-11880078</v>
      </c>
    </row>
    <row r="2871" spans="1:5" x14ac:dyDescent="0.3">
      <c r="A2871" t="s">
        <v>7300</v>
      </c>
      <c r="B2871">
        <v>8104069</v>
      </c>
      <c r="C2871">
        <v>20000000</v>
      </c>
      <c r="D2871">
        <v>-11895931</v>
      </c>
      <c r="E2871">
        <f>Table10[[#This Row],[gross]]-Table10[[#This Row],[budget]]</f>
        <v>-11895931</v>
      </c>
    </row>
    <row r="2872" spans="1:5" x14ac:dyDescent="0.3">
      <c r="A2872" t="s">
        <v>4271</v>
      </c>
      <c r="B2872">
        <v>8093318</v>
      </c>
      <c r="C2872">
        <v>20000000</v>
      </c>
      <c r="D2872">
        <v>-11906682</v>
      </c>
      <c r="E2872">
        <f>Table10[[#This Row],[gross]]-Table10[[#This Row],[budget]]</f>
        <v>-11906682</v>
      </c>
    </row>
    <row r="2873" spans="1:5" x14ac:dyDescent="0.3">
      <c r="A2873" t="s">
        <v>5508</v>
      </c>
      <c r="B2873">
        <v>65804</v>
      </c>
      <c r="C2873">
        <v>12000000</v>
      </c>
      <c r="D2873">
        <v>-11934196</v>
      </c>
      <c r="E2873">
        <f>Table10[[#This Row],[gross]]-Table10[[#This Row],[budget]]</f>
        <v>-11934196</v>
      </c>
    </row>
    <row r="2874" spans="1:5" x14ac:dyDescent="0.3">
      <c r="A2874" t="s">
        <v>5511</v>
      </c>
      <c r="B2874">
        <v>8054280</v>
      </c>
      <c r="C2874">
        <v>20000000</v>
      </c>
      <c r="D2874">
        <v>-11945720</v>
      </c>
      <c r="E2874">
        <f>Table10[[#This Row],[gross]]-Table10[[#This Row],[budget]]</f>
        <v>-11945720</v>
      </c>
    </row>
    <row r="2875" spans="1:5" x14ac:dyDescent="0.3">
      <c r="A2875" t="s">
        <v>2364</v>
      </c>
      <c r="B2875">
        <v>13038660</v>
      </c>
      <c r="C2875">
        <v>25000000</v>
      </c>
      <c r="D2875">
        <v>-11961340</v>
      </c>
      <c r="E2875">
        <f>Table10[[#This Row],[gross]]-Table10[[#This Row],[budget]]</f>
        <v>-11961340</v>
      </c>
    </row>
    <row r="2876" spans="1:5" x14ac:dyDescent="0.3">
      <c r="A2876" t="s">
        <v>4644</v>
      </c>
      <c r="B2876">
        <v>1024175</v>
      </c>
      <c r="C2876">
        <v>13000000</v>
      </c>
      <c r="D2876">
        <v>-11975825</v>
      </c>
      <c r="E2876">
        <f>Table10[[#This Row],[gross]]-Table10[[#This Row],[budget]]</f>
        <v>-11975825</v>
      </c>
    </row>
    <row r="2877" spans="1:5" x14ac:dyDescent="0.3">
      <c r="A2877" t="s">
        <v>4273</v>
      </c>
      <c r="B2877">
        <v>6000000</v>
      </c>
      <c r="C2877">
        <v>18000000</v>
      </c>
      <c r="D2877">
        <v>-12000000</v>
      </c>
      <c r="E2877">
        <f>Table10[[#This Row],[gross]]-Table10[[#This Row],[budget]]</f>
        <v>-12000000</v>
      </c>
    </row>
    <row r="2878" spans="1:5" x14ac:dyDescent="0.3">
      <c r="A2878" t="s">
        <v>4646</v>
      </c>
      <c r="B2878">
        <v>8000000</v>
      </c>
      <c r="C2878">
        <v>20000000</v>
      </c>
      <c r="D2878">
        <v>-12000000</v>
      </c>
      <c r="E2878">
        <f>Table10[[#This Row],[gross]]-Table10[[#This Row],[budget]]</f>
        <v>-12000000</v>
      </c>
    </row>
    <row r="2879" spans="1:5" x14ac:dyDescent="0.3">
      <c r="A2879" t="s">
        <v>6800</v>
      </c>
      <c r="B2879">
        <v>6462576</v>
      </c>
      <c r="C2879">
        <v>18500000</v>
      </c>
      <c r="D2879">
        <v>-12037424</v>
      </c>
      <c r="E2879">
        <f>Table10[[#This Row],[gross]]-Table10[[#This Row],[budget]]</f>
        <v>-12037424</v>
      </c>
    </row>
    <row r="2880" spans="1:5" x14ac:dyDescent="0.3">
      <c r="A2880" t="s">
        <v>6345</v>
      </c>
      <c r="B2880">
        <v>17951431</v>
      </c>
      <c r="C2880">
        <v>30000000</v>
      </c>
      <c r="D2880">
        <v>-12048569</v>
      </c>
      <c r="E2880">
        <f>Table10[[#This Row],[gross]]-Table10[[#This Row],[budget]]</f>
        <v>-12048569</v>
      </c>
    </row>
    <row r="2881" spans="1:5" x14ac:dyDescent="0.3">
      <c r="A2881" t="s">
        <v>7398</v>
      </c>
      <c r="B2881">
        <v>4930798</v>
      </c>
      <c r="C2881">
        <v>17000000</v>
      </c>
      <c r="D2881">
        <v>-12069202</v>
      </c>
      <c r="E2881">
        <f>Table10[[#This Row],[gross]]-Table10[[#This Row],[budget]]</f>
        <v>-12069202</v>
      </c>
    </row>
    <row r="2882" spans="1:5" x14ac:dyDescent="0.3">
      <c r="A2882" t="s">
        <v>6910</v>
      </c>
      <c r="B2882">
        <v>16930185</v>
      </c>
      <c r="C2882">
        <v>29000000</v>
      </c>
      <c r="D2882">
        <v>-12069815</v>
      </c>
      <c r="E2882">
        <f>Table10[[#This Row],[gross]]-Table10[[#This Row],[budget]]</f>
        <v>-12069815</v>
      </c>
    </row>
    <row r="2883" spans="1:5" x14ac:dyDescent="0.3">
      <c r="A2883" t="s">
        <v>5512</v>
      </c>
      <c r="B2883">
        <v>22913677</v>
      </c>
      <c r="C2883">
        <v>35000000</v>
      </c>
      <c r="D2883">
        <v>-12086323</v>
      </c>
      <c r="E2883">
        <f>Table10[[#This Row],[gross]]-Table10[[#This Row],[budget]]</f>
        <v>-12086323</v>
      </c>
    </row>
    <row r="2884" spans="1:5" x14ac:dyDescent="0.3">
      <c r="A2884" t="s">
        <v>914</v>
      </c>
      <c r="B2884">
        <v>5887457</v>
      </c>
      <c r="C2884">
        <v>18000000</v>
      </c>
      <c r="D2884">
        <v>-12112543</v>
      </c>
      <c r="E2884">
        <f>Table10[[#This Row],[gross]]-Table10[[#This Row],[budget]]</f>
        <v>-12112543</v>
      </c>
    </row>
    <row r="2885" spans="1:5" x14ac:dyDescent="0.3">
      <c r="A2885" t="s">
        <v>2366</v>
      </c>
      <c r="B2885">
        <v>22877808</v>
      </c>
      <c r="C2885">
        <v>35000000</v>
      </c>
      <c r="D2885">
        <v>-12122192</v>
      </c>
      <c r="E2885">
        <f>Table10[[#This Row],[gross]]-Table10[[#This Row],[budget]]</f>
        <v>-12122192</v>
      </c>
    </row>
    <row r="2886" spans="1:5" x14ac:dyDescent="0.3">
      <c r="A2886" t="s">
        <v>2695</v>
      </c>
      <c r="B2886">
        <v>8855646</v>
      </c>
      <c r="C2886">
        <v>21000000</v>
      </c>
      <c r="D2886">
        <v>-12144354</v>
      </c>
      <c r="E2886">
        <f>Table10[[#This Row],[gross]]-Table10[[#This Row],[budget]]</f>
        <v>-12144354</v>
      </c>
    </row>
    <row r="2887" spans="1:5" x14ac:dyDescent="0.3">
      <c r="A2887" t="s">
        <v>7354</v>
      </c>
      <c r="B2887">
        <v>13829734</v>
      </c>
      <c r="C2887">
        <v>26000000</v>
      </c>
      <c r="D2887">
        <v>-12170266</v>
      </c>
      <c r="E2887">
        <f>Table10[[#This Row],[gross]]-Table10[[#This Row],[budget]]</f>
        <v>-12170266</v>
      </c>
    </row>
    <row r="2888" spans="1:5" x14ac:dyDescent="0.3">
      <c r="A2888" t="s">
        <v>1373</v>
      </c>
      <c r="B2888">
        <v>1752214</v>
      </c>
      <c r="C2888">
        <v>14000000</v>
      </c>
      <c r="D2888">
        <v>-12247786</v>
      </c>
      <c r="E2888">
        <f>Table10[[#This Row],[gross]]-Table10[[#This Row],[budget]]</f>
        <v>-12247786</v>
      </c>
    </row>
    <row r="2889" spans="1:5" x14ac:dyDescent="0.3">
      <c r="A2889" t="s">
        <v>2696</v>
      </c>
      <c r="B2889">
        <v>17750583</v>
      </c>
      <c r="C2889">
        <v>30000000</v>
      </c>
      <c r="D2889">
        <v>-12249417</v>
      </c>
      <c r="E2889">
        <f>Table10[[#This Row],[gross]]-Table10[[#This Row],[budget]]</f>
        <v>-12249417</v>
      </c>
    </row>
    <row r="2890" spans="1:5" x14ac:dyDescent="0.3">
      <c r="A2890" t="s">
        <v>2368</v>
      </c>
      <c r="B2890">
        <v>5694401</v>
      </c>
      <c r="C2890">
        <v>18000000</v>
      </c>
      <c r="D2890">
        <v>-12305599</v>
      </c>
      <c r="E2890">
        <f>Table10[[#This Row],[gross]]-Table10[[#This Row],[budget]]</f>
        <v>-12305599</v>
      </c>
    </row>
    <row r="2891" spans="1:5" x14ac:dyDescent="0.3">
      <c r="A2891" t="s">
        <v>7438</v>
      </c>
      <c r="B2891">
        <v>9694105</v>
      </c>
      <c r="C2891">
        <v>22000000</v>
      </c>
      <c r="D2891">
        <v>-12305895</v>
      </c>
      <c r="E2891">
        <f>Table10[[#This Row],[gross]]-Table10[[#This Row],[budget]]</f>
        <v>-12305895</v>
      </c>
    </row>
    <row r="2892" spans="1:5" x14ac:dyDescent="0.3">
      <c r="A2892" t="s">
        <v>7332</v>
      </c>
      <c r="B2892">
        <v>27663982</v>
      </c>
      <c r="C2892">
        <v>40000000</v>
      </c>
      <c r="D2892">
        <v>-12336018</v>
      </c>
      <c r="E2892">
        <f>Table10[[#This Row],[gross]]-Table10[[#This Row],[budget]]</f>
        <v>-12336018</v>
      </c>
    </row>
    <row r="2893" spans="1:5" x14ac:dyDescent="0.3">
      <c r="A2893" t="s">
        <v>2698</v>
      </c>
      <c r="B2893">
        <v>10660147</v>
      </c>
      <c r="C2893">
        <v>23000000</v>
      </c>
      <c r="D2893">
        <v>-12339853</v>
      </c>
      <c r="E2893">
        <f>Table10[[#This Row],[gross]]-Table10[[#This Row],[budget]]</f>
        <v>-12339853</v>
      </c>
    </row>
    <row r="2894" spans="1:5" x14ac:dyDescent="0.3">
      <c r="A2894" t="s">
        <v>6704</v>
      </c>
      <c r="B2894">
        <v>42610000</v>
      </c>
      <c r="C2894">
        <v>55000000</v>
      </c>
      <c r="D2894">
        <v>-12390000</v>
      </c>
      <c r="E2894">
        <f>Table10[[#This Row],[gross]]-Table10[[#This Row],[budget]]</f>
        <v>-12390000</v>
      </c>
    </row>
    <row r="2895" spans="1:5" x14ac:dyDescent="0.3">
      <c r="A2895" t="s">
        <v>5709</v>
      </c>
      <c r="B2895">
        <v>7564000</v>
      </c>
      <c r="C2895">
        <v>20000000</v>
      </c>
      <c r="D2895">
        <v>-12436000</v>
      </c>
      <c r="E2895">
        <f>Table10[[#This Row],[gross]]-Table10[[#This Row],[budget]]</f>
        <v>-12436000</v>
      </c>
    </row>
    <row r="2896" spans="1:5" x14ac:dyDescent="0.3">
      <c r="A2896" t="s">
        <v>3922</v>
      </c>
      <c r="B2896">
        <v>9528092</v>
      </c>
      <c r="C2896">
        <v>22000000</v>
      </c>
      <c r="D2896">
        <v>-12471908</v>
      </c>
      <c r="E2896">
        <f>Table10[[#This Row],[gross]]-Table10[[#This Row],[budget]]</f>
        <v>-12471908</v>
      </c>
    </row>
    <row r="2897" spans="1:5" x14ac:dyDescent="0.3">
      <c r="A2897" t="s">
        <v>6038</v>
      </c>
      <c r="B2897">
        <v>37486138</v>
      </c>
      <c r="C2897">
        <v>50000000</v>
      </c>
      <c r="D2897">
        <v>-12513862</v>
      </c>
      <c r="E2897">
        <f>Table10[[#This Row],[gross]]-Table10[[#This Row],[budget]]</f>
        <v>-12513862</v>
      </c>
    </row>
    <row r="2898" spans="1:5" x14ac:dyDescent="0.3">
      <c r="A2898" t="s">
        <v>2699</v>
      </c>
      <c r="B2898">
        <v>2412045</v>
      </c>
      <c r="C2898">
        <v>15000000</v>
      </c>
      <c r="D2898">
        <v>-12587955</v>
      </c>
      <c r="E2898">
        <f>Table10[[#This Row],[gross]]-Table10[[#This Row],[budget]]</f>
        <v>-12587955</v>
      </c>
    </row>
    <row r="2899" spans="1:5" x14ac:dyDescent="0.3">
      <c r="A2899" t="s">
        <v>4648</v>
      </c>
      <c r="B2899">
        <v>27400000</v>
      </c>
      <c r="C2899">
        <v>40000000</v>
      </c>
      <c r="D2899">
        <v>-12600000</v>
      </c>
      <c r="E2899">
        <f>Table10[[#This Row],[gross]]-Table10[[#This Row],[budget]]</f>
        <v>-12600000</v>
      </c>
    </row>
    <row r="2900" spans="1:5" x14ac:dyDescent="0.3">
      <c r="A2900" t="s">
        <v>6215</v>
      </c>
      <c r="B2900">
        <v>52397389</v>
      </c>
      <c r="C2900">
        <v>65000000</v>
      </c>
      <c r="D2900">
        <v>-12602611</v>
      </c>
      <c r="E2900">
        <f>Table10[[#This Row],[gross]]-Table10[[#This Row],[budget]]</f>
        <v>-12602611</v>
      </c>
    </row>
    <row r="2901" spans="1:5" x14ac:dyDescent="0.3">
      <c r="A2901" t="s">
        <v>7512</v>
      </c>
      <c r="B2901">
        <v>7382993</v>
      </c>
      <c r="C2901">
        <v>20000000</v>
      </c>
      <c r="D2901">
        <v>-12617007</v>
      </c>
      <c r="E2901">
        <f>Table10[[#This Row],[gross]]-Table10[[#This Row],[budget]]</f>
        <v>-12617007</v>
      </c>
    </row>
    <row r="2902" spans="1:5" x14ac:dyDescent="0.3">
      <c r="A2902" t="s">
        <v>1378</v>
      </c>
      <c r="B2902">
        <v>14337579</v>
      </c>
      <c r="C2902">
        <v>27000000</v>
      </c>
      <c r="D2902">
        <v>-12662421</v>
      </c>
      <c r="E2902">
        <f>Table10[[#This Row],[gross]]-Table10[[#This Row],[budget]]</f>
        <v>-12662421</v>
      </c>
    </row>
    <row r="2903" spans="1:5" x14ac:dyDescent="0.3">
      <c r="A2903" t="s">
        <v>2371</v>
      </c>
      <c r="B2903">
        <v>336467</v>
      </c>
      <c r="C2903">
        <v>13000000</v>
      </c>
      <c r="D2903">
        <v>-12663533</v>
      </c>
      <c r="E2903">
        <f>Table10[[#This Row],[gross]]-Table10[[#This Row],[budget]]</f>
        <v>-12663533</v>
      </c>
    </row>
    <row r="2904" spans="1:5" x14ac:dyDescent="0.3">
      <c r="A2904" t="s">
        <v>7356</v>
      </c>
      <c r="B2904">
        <v>301305</v>
      </c>
      <c r="C2904">
        <v>13000000</v>
      </c>
      <c r="D2904">
        <v>-12698695</v>
      </c>
      <c r="E2904">
        <f>Table10[[#This Row],[gross]]-Table10[[#This Row],[budget]]</f>
        <v>-12698695</v>
      </c>
    </row>
    <row r="2905" spans="1:5" x14ac:dyDescent="0.3">
      <c r="A2905" t="s">
        <v>6596</v>
      </c>
      <c r="B2905">
        <v>7268659</v>
      </c>
      <c r="C2905">
        <v>20000000</v>
      </c>
      <c r="D2905">
        <v>-12731341</v>
      </c>
      <c r="E2905">
        <f>Table10[[#This Row],[gross]]-Table10[[#This Row],[budget]]</f>
        <v>-12731341</v>
      </c>
    </row>
    <row r="2906" spans="1:5" x14ac:dyDescent="0.3">
      <c r="A2906" t="s">
        <v>6801</v>
      </c>
      <c r="B2906">
        <v>17266505</v>
      </c>
      <c r="C2906">
        <v>30000000</v>
      </c>
      <c r="D2906">
        <v>-12733495</v>
      </c>
      <c r="E2906">
        <f>Table10[[#This Row],[gross]]-Table10[[#This Row],[budget]]</f>
        <v>-12733495</v>
      </c>
    </row>
    <row r="2907" spans="1:5" x14ac:dyDescent="0.3">
      <c r="A2907" t="s">
        <v>5919</v>
      </c>
      <c r="B2907">
        <v>214966</v>
      </c>
      <c r="C2907">
        <v>13000000</v>
      </c>
      <c r="D2907">
        <v>-12785034</v>
      </c>
      <c r="E2907">
        <f>Table10[[#This Row],[gross]]-Table10[[#This Row],[budget]]</f>
        <v>-12785034</v>
      </c>
    </row>
    <row r="2908" spans="1:5" x14ac:dyDescent="0.3">
      <c r="A2908" t="s">
        <v>4275</v>
      </c>
      <c r="B2908">
        <v>2203641</v>
      </c>
      <c r="C2908">
        <v>15000000</v>
      </c>
      <c r="D2908">
        <v>-12796359</v>
      </c>
      <c r="E2908">
        <f>Table10[[#This Row],[gross]]-Table10[[#This Row],[budget]]</f>
        <v>-12796359</v>
      </c>
    </row>
    <row r="2909" spans="1:5" x14ac:dyDescent="0.3">
      <c r="A2909" t="s">
        <v>7431</v>
      </c>
      <c r="B2909">
        <v>10696210</v>
      </c>
      <c r="C2909">
        <v>23500000</v>
      </c>
      <c r="D2909">
        <v>-12803790</v>
      </c>
      <c r="E2909">
        <f>Table10[[#This Row],[gross]]-Table10[[#This Row],[budget]]</f>
        <v>-12803790</v>
      </c>
    </row>
    <row r="2910" spans="1:5" x14ac:dyDescent="0.3">
      <c r="A2910" t="s">
        <v>4997</v>
      </c>
      <c r="B2910">
        <v>31136950</v>
      </c>
      <c r="C2910">
        <v>44000000</v>
      </c>
      <c r="D2910">
        <v>-12863050</v>
      </c>
      <c r="E2910">
        <f>Table10[[#This Row],[gross]]-Table10[[#This Row],[budget]]</f>
        <v>-12863050</v>
      </c>
    </row>
    <row r="2911" spans="1:5" x14ac:dyDescent="0.3">
      <c r="A2911" t="s">
        <v>4999</v>
      </c>
      <c r="B2911">
        <v>17120019</v>
      </c>
      <c r="C2911">
        <v>30000000</v>
      </c>
      <c r="D2911">
        <v>-12879981</v>
      </c>
      <c r="E2911">
        <f>Table10[[#This Row],[gross]]-Table10[[#This Row],[budget]]</f>
        <v>-12879981</v>
      </c>
    </row>
    <row r="2912" spans="1:5" x14ac:dyDescent="0.3">
      <c r="A2912" t="s">
        <v>6705</v>
      </c>
      <c r="B2912">
        <v>32095318</v>
      </c>
      <c r="C2912">
        <v>45000000</v>
      </c>
      <c r="D2912">
        <v>-12904682</v>
      </c>
      <c r="E2912">
        <f>Table10[[#This Row],[gross]]-Table10[[#This Row],[budget]]</f>
        <v>-12904682</v>
      </c>
    </row>
    <row r="2913" spans="1:5" x14ac:dyDescent="0.3">
      <c r="A2913" t="s">
        <v>1380</v>
      </c>
      <c r="B2913">
        <v>4068087</v>
      </c>
      <c r="C2913">
        <v>17000000</v>
      </c>
      <c r="D2913">
        <v>-12931913</v>
      </c>
      <c r="E2913">
        <f>Table10[[#This Row],[gross]]-Table10[[#This Row],[budget]]</f>
        <v>-12931913</v>
      </c>
    </row>
    <row r="2914" spans="1:5" x14ac:dyDescent="0.3">
      <c r="A2914" t="s">
        <v>7231</v>
      </c>
      <c r="B2914">
        <v>27053815</v>
      </c>
      <c r="C2914">
        <v>40000000</v>
      </c>
      <c r="D2914">
        <v>-12946185</v>
      </c>
      <c r="E2914">
        <f>Table10[[#This Row],[gross]]-Table10[[#This Row],[budget]]</f>
        <v>-12946185</v>
      </c>
    </row>
    <row r="2915" spans="1:5" x14ac:dyDescent="0.3">
      <c r="A2915" t="s">
        <v>1381</v>
      </c>
      <c r="B2915">
        <v>23947</v>
      </c>
      <c r="C2915">
        <v>13000000</v>
      </c>
      <c r="D2915">
        <v>-12976053</v>
      </c>
      <c r="E2915">
        <f>Table10[[#This Row],[gross]]-Table10[[#This Row],[budget]]</f>
        <v>-12976053</v>
      </c>
    </row>
    <row r="2916" spans="1:5" x14ac:dyDescent="0.3">
      <c r="A2916" t="s">
        <v>5001</v>
      </c>
      <c r="B2916">
        <v>1000000</v>
      </c>
      <c r="C2916">
        <v>14000000</v>
      </c>
      <c r="D2916">
        <v>-13000000</v>
      </c>
      <c r="E2916">
        <f>Table10[[#This Row],[gross]]-Table10[[#This Row],[budget]]</f>
        <v>-13000000</v>
      </c>
    </row>
    <row r="2917" spans="1:5" x14ac:dyDescent="0.3">
      <c r="A2917" t="s">
        <v>5514</v>
      </c>
      <c r="B2917">
        <v>1954202</v>
      </c>
      <c r="C2917">
        <v>15000000</v>
      </c>
      <c r="D2917">
        <v>-13045798</v>
      </c>
      <c r="E2917">
        <f>Table10[[#This Row],[gross]]-Table10[[#This Row],[budget]]</f>
        <v>-13045798</v>
      </c>
    </row>
    <row r="2918" spans="1:5" x14ac:dyDescent="0.3">
      <c r="A2918" t="s">
        <v>6911</v>
      </c>
      <c r="B2918">
        <v>1953732</v>
      </c>
      <c r="C2918">
        <v>15000000</v>
      </c>
      <c r="D2918">
        <v>-13046268</v>
      </c>
      <c r="E2918">
        <f>Table10[[#This Row],[gross]]-Table10[[#This Row],[budget]]</f>
        <v>-13046268</v>
      </c>
    </row>
    <row r="2919" spans="1:5" x14ac:dyDescent="0.3">
      <c r="A2919" t="s">
        <v>6216</v>
      </c>
      <c r="B2919">
        <v>16930884</v>
      </c>
      <c r="C2919">
        <v>30000000</v>
      </c>
      <c r="D2919">
        <v>-13069116</v>
      </c>
      <c r="E2919">
        <f>Table10[[#This Row],[gross]]-Table10[[#This Row],[budget]]</f>
        <v>-13069116</v>
      </c>
    </row>
    <row r="2920" spans="1:5" x14ac:dyDescent="0.3">
      <c r="A2920" t="s">
        <v>2701</v>
      </c>
      <c r="B2920">
        <v>2849142</v>
      </c>
      <c r="C2920">
        <v>16000000</v>
      </c>
      <c r="D2920">
        <v>-13150858</v>
      </c>
      <c r="E2920">
        <f>Table10[[#This Row],[gross]]-Table10[[#This Row],[budget]]</f>
        <v>-13150858</v>
      </c>
    </row>
    <row r="2921" spans="1:5" x14ac:dyDescent="0.3">
      <c r="A2921" t="s">
        <v>6982</v>
      </c>
      <c r="B2921">
        <v>800000</v>
      </c>
      <c r="C2921">
        <v>14000000</v>
      </c>
      <c r="D2921">
        <v>-13200000</v>
      </c>
      <c r="E2921">
        <f>Table10[[#This Row],[gross]]-Table10[[#This Row],[budget]]</f>
        <v>-13200000</v>
      </c>
    </row>
    <row r="2922" spans="1:5" x14ac:dyDescent="0.3">
      <c r="A2922" t="s">
        <v>6597</v>
      </c>
      <c r="B2922">
        <v>21784432</v>
      </c>
      <c r="C2922">
        <v>35000000</v>
      </c>
      <c r="D2922">
        <v>-13215568</v>
      </c>
      <c r="E2922">
        <f>Table10[[#This Row],[gross]]-Table10[[#This Row],[budget]]</f>
        <v>-13215568</v>
      </c>
    </row>
    <row r="2923" spans="1:5" x14ac:dyDescent="0.3">
      <c r="A2923" t="s">
        <v>7457</v>
      </c>
      <c r="B2923">
        <v>163591</v>
      </c>
      <c r="C2923">
        <v>13400000</v>
      </c>
      <c r="D2923">
        <v>-13236409</v>
      </c>
      <c r="E2923">
        <f>Table10[[#This Row],[gross]]-Table10[[#This Row],[budget]]</f>
        <v>-13236409</v>
      </c>
    </row>
    <row r="2924" spans="1:5" x14ac:dyDescent="0.3">
      <c r="A2924" t="s">
        <v>5710</v>
      </c>
      <c r="B2924">
        <v>113733726</v>
      </c>
      <c r="C2924">
        <v>127000000</v>
      </c>
      <c r="D2924">
        <v>-13266274</v>
      </c>
      <c r="E2924">
        <f>Table10[[#This Row],[gross]]-Table10[[#This Row],[budget]]</f>
        <v>-13266274</v>
      </c>
    </row>
    <row r="2925" spans="1:5" x14ac:dyDescent="0.3">
      <c r="A2925" t="s">
        <v>7301</v>
      </c>
      <c r="B2925">
        <v>186354</v>
      </c>
      <c r="C2925">
        <v>13500000</v>
      </c>
      <c r="D2925">
        <v>-13313646</v>
      </c>
      <c r="E2925">
        <f>Table10[[#This Row],[gross]]-Table10[[#This Row],[budget]]</f>
        <v>-13313646</v>
      </c>
    </row>
    <row r="2926" spans="1:5" x14ac:dyDescent="0.3">
      <c r="A2926" t="s">
        <v>4277</v>
      </c>
      <c r="B2926">
        <v>6109075</v>
      </c>
      <c r="C2926">
        <v>19430000</v>
      </c>
      <c r="D2926">
        <v>-13320925</v>
      </c>
      <c r="E2926">
        <f>Table10[[#This Row],[gross]]-Table10[[#This Row],[budget]]</f>
        <v>-13320925</v>
      </c>
    </row>
    <row r="2927" spans="1:5" x14ac:dyDescent="0.3">
      <c r="A2927" t="s">
        <v>5515</v>
      </c>
      <c r="B2927">
        <v>44665963</v>
      </c>
      <c r="C2927">
        <v>58000000</v>
      </c>
      <c r="D2927">
        <v>-13334037</v>
      </c>
      <c r="E2927">
        <f>Table10[[#This Row],[gross]]-Table10[[#This Row],[budget]]</f>
        <v>-13334037</v>
      </c>
    </row>
    <row r="2928" spans="1:5" x14ac:dyDescent="0.3">
      <c r="A2928" t="s">
        <v>5318</v>
      </c>
      <c r="B2928">
        <v>18636537</v>
      </c>
      <c r="C2928">
        <v>32000000</v>
      </c>
      <c r="D2928">
        <v>-13363463</v>
      </c>
      <c r="E2928">
        <f>Table10[[#This Row],[gross]]-Table10[[#This Row],[budget]]</f>
        <v>-13363463</v>
      </c>
    </row>
    <row r="2929" spans="1:5" x14ac:dyDescent="0.3">
      <c r="A2929" t="s">
        <v>3365</v>
      </c>
      <c r="B2929">
        <v>26616999</v>
      </c>
      <c r="C2929">
        <v>40000000</v>
      </c>
      <c r="D2929">
        <v>-13383001</v>
      </c>
      <c r="E2929">
        <f>Table10[[#This Row],[gross]]-Table10[[#This Row],[budget]]</f>
        <v>-13383001</v>
      </c>
    </row>
    <row r="2930" spans="1:5" x14ac:dyDescent="0.3">
      <c r="A2930" t="s">
        <v>2375</v>
      </c>
      <c r="B2930">
        <v>41609593</v>
      </c>
      <c r="C2930">
        <v>55000000</v>
      </c>
      <c r="D2930">
        <v>-13390407</v>
      </c>
      <c r="E2930">
        <f>Table10[[#This Row],[gross]]-Table10[[#This Row],[budget]]</f>
        <v>-13390407</v>
      </c>
    </row>
    <row r="2931" spans="1:5" x14ac:dyDescent="0.3">
      <c r="A2931" t="s">
        <v>1135</v>
      </c>
      <c r="B2931">
        <v>85433</v>
      </c>
      <c r="C2931">
        <v>13500000</v>
      </c>
      <c r="D2931">
        <v>-13414567</v>
      </c>
      <c r="E2931">
        <f>Table10[[#This Row],[gross]]-Table10[[#This Row],[budget]]</f>
        <v>-13414567</v>
      </c>
    </row>
    <row r="2932" spans="1:5" x14ac:dyDescent="0.3">
      <c r="A2932" t="s">
        <v>6218</v>
      </c>
      <c r="B2932">
        <v>55585389</v>
      </c>
      <c r="C2932">
        <v>69000000</v>
      </c>
      <c r="D2932">
        <v>-13414611</v>
      </c>
      <c r="E2932">
        <f>Table10[[#This Row],[gross]]-Table10[[#This Row],[budget]]</f>
        <v>-13414611</v>
      </c>
    </row>
    <row r="2933" spans="1:5" x14ac:dyDescent="0.3">
      <c r="A2933" t="s">
        <v>6913</v>
      </c>
      <c r="B2933">
        <v>6563357</v>
      </c>
      <c r="C2933">
        <v>20000000</v>
      </c>
      <c r="D2933">
        <v>-13436643</v>
      </c>
      <c r="E2933">
        <f>Table10[[#This Row],[gross]]-Table10[[#This Row],[budget]]</f>
        <v>-13436643</v>
      </c>
    </row>
    <row r="2934" spans="1:5" x14ac:dyDescent="0.3">
      <c r="A2934" t="s">
        <v>3312</v>
      </c>
      <c r="B2934">
        <v>11538204</v>
      </c>
      <c r="C2934">
        <v>25000000</v>
      </c>
      <c r="D2934">
        <v>-13461796</v>
      </c>
      <c r="E2934">
        <f>Table10[[#This Row],[gross]]-Table10[[#This Row],[budget]]</f>
        <v>-13461796</v>
      </c>
    </row>
    <row r="2935" spans="1:5" x14ac:dyDescent="0.3">
      <c r="A2935" t="s">
        <v>2986</v>
      </c>
      <c r="B2935">
        <v>4435083</v>
      </c>
      <c r="C2935">
        <v>18000000</v>
      </c>
      <c r="D2935">
        <v>-13564917</v>
      </c>
      <c r="E2935">
        <f>Table10[[#This Row],[gross]]-Table10[[#This Row],[budget]]</f>
        <v>-13564917</v>
      </c>
    </row>
    <row r="2936" spans="1:5" x14ac:dyDescent="0.3">
      <c r="A2936" t="s">
        <v>7399</v>
      </c>
      <c r="B2936">
        <v>10431220</v>
      </c>
      <c r="C2936">
        <v>24000000</v>
      </c>
      <c r="D2936">
        <v>-13568780</v>
      </c>
      <c r="E2936">
        <f>Table10[[#This Row],[gross]]-Table10[[#This Row],[budget]]</f>
        <v>-13568780</v>
      </c>
    </row>
    <row r="2937" spans="1:5" x14ac:dyDescent="0.3">
      <c r="A2937" t="s">
        <v>4651</v>
      </c>
      <c r="B2937">
        <v>2428883</v>
      </c>
      <c r="C2937">
        <v>16000000</v>
      </c>
      <c r="D2937">
        <v>-13571117</v>
      </c>
      <c r="E2937">
        <f>Table10[[#This Row],[gross]]-Table10[[#This Row],[budget]]</f>
        <v>-13571117</v>
      </c>
    </row>
    <row r="2938" spans="1:5" x14ac:dyDescent="0.3">
      <c r="A2938" t="s">
        <v>1138</v>
      </c>
      <c r="B2938">
        <v>4414535</v>
      </c>
      <c r="C2938">
        <v>18000000</v>
      </c>
      <c r="D2938">
        <v>-13585465</v>
      </c>
      <c r="E2938">
        <f>Table10[[#This Row],[gross]]-Table10[[#This Row],[budget]]</f>
        <v>-13585465</v>
      </c>
    </row>
    <row r="2939" spans="1:5" x14ac:dyDescent="0.3">
      <c r="A2939" t="s">
        <v>1139</v>
      </c>
      <c r="B2939">
        <v>146405371</v>
      </c>
      <c r="C2939">
        <v>160000000</v>
      </c>
      <c r="D2939">
        <v>-13594629</v>
      </c>
      <c r="E2939">
        <f>Table10[[#This Row],[gross]]-Table10[[#This Row],[budget]]</f>
        <v>-13594629</v>
      </c>
    </row>
    <row r="2940" spans="1:5" x14ac:dyDescent="0.3">
      <c r="A2940" t="s">
        <v>6914</v>
      </c>
      <c r="B2940">
        <v>26404753</v>
      </c>
      <c r="C2940">
        <v>40000000</v>
      </c>
      <c r="D2940">
        <v>-13595247</v>
      </c>
      <c r="E2940">
        <f>Table10[[#This Row],[gross]]-Table10[[#This Row],[budget]]</f>
        <v>-13595247</v>
      </c>
    </row>
    <row r="2941" spans="1:5" x14ac:dyDescent="0.3">
      <c r="A2941" t="s">
        <v>2990</v>
      </c>
      <c r="B2941">
        <v>1357042</v>
      </c>
      <c r="C2941">
        <v>15000000</v>
      </c>
      <c r="D2941">
        <v>-13642958</v>
      </c>
      <c r="E2941">
        <f>Table10[[#This Row],[gross]]-Table10[[#This Row],[budget]]</f>
        <v>-13642958</v>
      </c>
    </row>
    <row r="2942" spans="1:5" x14ac:dyDescent="0.3">
      <c r="A2942" t="s">
        <v>5003</v>
      </c>
      <c r="B2942">
        <v>1294640</v>
      </c>
      <c r="C2942">
        <v>15000000</v>
      </c>
      <c r="D2942">
        <v>-13705360</v>
      </c>
      <c r="E2942">
        <f>Table10[[#This Row],[gross]]-Table10[[#This Row],[budget]]</f>
        <v>-13705360</v>
      </c>
    </row>
    <row r="2943" spans="1:5" x14ac:dyDescent="0.3">
      <c r="A2943" t="s">
        <v>5005</v>
      </c>
      <c r="B2943">
        <v>12276810</v>
      </c>
      <c r="C2943">
        <v>26000000</v>
      </c>
      <c r="D2943">
        <v>-13723190</v>
      </c>
      <c r="E2943">
        <f>Table10[[#This Row],[gross]]-Table10[[#This Row],[budget]]</f>
        <v>-13723190</v>
      </c>
    </row>
    <row r="2944" spans="1:5" x14ac:dyDescent="0.3">
      <c r="A2944" t="s">
        <v>3926</v>
      </c>
      <c r="B2944">
        <v>4250320</v>
      </c>
      <c r="C2944">
        <v>18000000</v>
      </c>
      <c r="D2944">
        <v>-13749680</v>
      </c>
      <c r="E2944">
        <f>Table10[[#This Row],[gross]]-Table10[[#This Row],[budget]]</f>
        <v>-13749680</v>
      </c>
    </row>
    <row r="2945" spans="1:5" x14ac:dyDescent="0.3">
      <c r="A2945" t="s">
        <v>5711</v>
      </c>
      <c r="B2945">
        <v>13248477</v>
      </c>
      <c r="C2945">
        <v>27000000</v>
      </c>
      <c r="D2945">
        <v>-13751523</v>
      </c>
      <c r="E2945">
        <f>Table10[[#This Row],[gross]]-Table10[[#This Row],[budget]]</f>
        <v>-13751523</v>
      </c>
    </row>
    <row r="2946" spans="1:5" x14ac:dyDescent="0.3">
      <c r="A2946" t="s">
        <v>3611</v>
      </c>
      <c r="B2946">
        <v>12188642</v>
      </c>
      <c r="C2946">
        <v>26000000</v>
      </c>
      <c r="D2946">
        <v>-13811358</v>
      </c>
      <c r="E2946">
        <f>Table10[[#This Row],[gross]]-Table10[[#This Row],[budget]]</f>
        <v>-13811358</v>
      </c>
    </row>
    <row r="2947" spans="1:5" x14ac:dyDescent="0.3">
      <c r="A2947" t="s">
        <v>2078</v>
      </c>
      <c r="B2947">
        <v>21129348</v>
      </c>
      <c r="C2947">
        <v>35000000</v>
      </c>
      <c r="D2947">
        <v>-13870652</v>
      </c>
      <c r="E2947">
        <f>Table10[[#This Row],[gross]]-Table10[[#This Row],[budget]]</f>
        <v>-13870652</v>
      </c>
    </row>
    <row r="2948" spans="1:5" x14ac:dyDescent="0.3">
      <c r="A2948" t="s">
        <v>5713</v>
      </c>
      <c r="B2948">
        <v>115504</v>
      </c>
      <c r="C2948">
        <v>14000000</v>
      </c>
      <c r="D2948">
        <v>-13884496</v>
      </c>
      <c r="E2948">
        <f>Table10[[#This Row],[gross]]-Table10[[#This Row],[budget]]</f>
        <v>-13884496</v>
      </c>
    </row>
    <row r="2949" spans="1:5" x14ac:dyDescent="0.3">
      <c r="A2949" t="s">
        <v>2379</v>
      </c>
      <c r="B2949">
        <v>11100000</v>
      </c>
      <c r="C2949">
        <v>25000000</v>
      </c>
      <c r="D2949">
        <v>-13900000</v>
      </c>
      <c r="E2949">
        <f>Table10[[#This Row],[gross]]-Table10[[#This Row],[budget]]</f>
        <v>-13900000</v>
      </c>
    </row>
    <row r="2950" spans="1:5" x14ac:dyDescent="0.3">
      <c r="A2950" t="s">
        <v>3614</v>
      </c>
      <c r="B2950">
        <v>161087183</v>
      </c>
      <c r="C2950">
        <v>175000000</v>
      </c>
      <c r="D2950">
        <v>-13912817</v>
      </c>
      <c r="E2950">
        <f>Table10[[#This Row],[gross]]-Table10[[#This Row],[budget]]</f>
        <v>-13912817</v>
      </c>
    </row>
    <row r="2951" spans="1:5" x14ac:dyDescent="0.3">
      <c r="A2951" t="s">
        <v>5517</v>
      </c>
      <c r="B2951">
        <v>75078</v>
      </c>
      <c r="C2951">
        <v>14000000</v>
      </c>
      <c r="D2951">
        <v>-13924922</v>
      </c>
      <c r="E2951">
        <f>Table10[[#This Row],[gross]]-Table10[[#This Row],[budget]]</f>
        <v>-13924922</v>
      </c>
    </row>
    <row r="2952" spans="1:5" x14ac:dyDescent="0.3">
      <c r="A2952" t="s">
        <v>4281</v>
      </c>
      <c r="B2952">
        <v>63260</v>
      </c>
      <c r="C2952">
        <v>14000000</v>
      </c>
      <c r="D2952">
        <v>-13936740</v>
      </c>
      <c r="E2952">
        <f>Table10[[#This Row],[gross]]-Table10[[#This Row],[budget]]</f>
        <v>-13936740</v>
      </c>
    </row>
    <row r="2953" spans="1:5" x14ac:dyDescent="0.3">
      <c r="A2953" t="s">
        <v>5007</v>
      </c>
      <c r="B2953">
        <v>46495</v>
      </c>
      <c r="C2953">
        <v>14000000</v>
      </c>
      <c r="D2953">
        <v>-13953505</v>
      </c>
      <c r="E2953">
        <f>Table10[[#This Row],[gross]]-Table10[[#This Row],[budget]]</f>
        <v>-13953505</v>
      </c>
    </row>
    <row r="2954" spans="1:5" x14ac:dyDescent="0.3">
      <c r="A2954" t="s">
        <v>6599</v>
      </c>
      <c r="B2954">
        <v>24044532</v>
      </c>
      <c r="C2954">
        <v>38000000</v>
      </c>
      <c r="D2954">
        <v>-13955468</v>
      </c>
      <c r="E2954">
        <f>Table10[[#This Row],[gross]]-Table10[[#This Row],[budget]]</f>
        <v>-13955468</v>
      </c>
    </row>
    <row r="2955" spans="1:5" x14ac:dyDescent="0.3">
      <c r="A2955" t="s">
        <v>5714</v>
      </c>
      <c r="B2955">
        <v>1039869</v>
      </c>
      <c r="C2955">
        <v>15000000</v>
      </c>
      <c r="D2955">
        <v>-13960131</v>
      </c>
      <c r="E2955">
        <f>Table10[[#This Row],[gross]]-Table10[[#This Row],[budget]]</f>
        <v>-13960131</v>
      </c>
    </row>
    <row r="2956" spans="1:5" x14ac:dyDescent="0.3">
      <c r="A2956" t="s">
        <v>2994</v>
      </c>
      <c r="B2956">
        <v>11008432</v>
      </c>
      <c r="C2956">
        <v>25000000</v>
      </c>
      <c r="D2956">
        <v>-13991568</v>
      </c>
      <c r="E2956">
        <f>Table10[[#This Row],[gross]]-Table10[[#This Row],[budget]]</f>
        <v>-13991568</v>
      </c>
    </row>
    <row r="2957" spans="1:5" x14ac:dyDescent="0.3">
      <c r="A2957" t="s">
        <v>2703</v>
      </c>
      <c r="B2957">
        <v>6002756</v>
      </c>
      <c r="C2957">
        <v>20000000</v>
      </c>
      <c r="D2957">
        <v>-13997244</v>
      </c>
      <c r="E2957">
        <f>Table10[[#This Row],[gross]]-Table10[[#This Row],[budget]]</f>
        <v>-13997244</v>
      </c>
    </row>
    <row r="2958" spans="1:5" x14ac:dyDescent="0.3">
      <c r="A2958" t="s">
        <v>4283</v>
      </c>
      <c r="B2958">
        <v>45996718</v>
      </c>
      <c r="C2958">
        <v>60000000</v>
      </c>
      <c r="D2958">
        <v>-14003282</v>
      </c>
      <c r="E2958">
        <f>Table10[[#This Row],[gross]]-Table10[[#This Row],[budget]]</f>
        <v>-14003282</v>
      </c>
    </row>
    <row r="2959" spans="1:5" x14ac:dyDescent="0.3">
      <c r="A2959" t="s">
        <v>4653</v>
      </c>
      <c r="B2959">
        <v>1984743</v>
      </c>
      <c r="C2959">
        <v>16000000</v>
      </c>
      <c r="D2959">
        <v>-14015257</v>
      </c>
      <c r="E2959">
        <f>Table10[[#This Row],[gross]]-Table10[[#This Row],[budget]]</f>
        <v>-14015257</v>
      </c>
    </row>
    <row r="2960" spans="1:5" x14ac:dyDescent="0.3">
      <c r="A2960" t="s">
        <v>2705</v>
      </c>
      <c r="B2960">
        <v>46975183</v>
      </c>
      <c r="C2960">
        <v>61000000</v>
      </c>
      <c r="D2960">
        <v>-14024817</v>
      </c>
      <c r="E2960">
        <f>Table10[[#This Row],[gross]]-Table10[[#This Row],[budget]]</f>
        <v>-14024817</v>
      </c>
    </row>
    <row r="2961" spans="1:5" x14ac:dyDescent="0.3">
      <c r="A2961" t="s">
        <v>4655</v>
      </c>
      <c r="B2961">
        <v>65948711</v>
      </c>
      <c r="C2961">
        <v>80000000</v>
      </c>
      <c r="D2961">
        <v>-14051289</v>
      </c>
      <c r="E2961">
        <f>Table10[[#This Row],[gross]]-Table10[[#This Row],[budget]]</f>
        <v>-14051289</v>
      </c>
    </row>
    <row r="2962" spans="1:5" x14ac:dyDescent="0.3">
      <c r="A2962" t="s">
        <v>5519</v>
      </c>
      <c r="B2962">
        <v>55942830</v>
      </c>
      <c r="C2962">
        <v>70000000</v>
      </c>
      <c r="D2962">
        <v>-14057170</v>
      </c>
      <c r="E2962">
        <f>Table10[[#This Row],[gross]]-Table10[[#This Row],[budget]]</f>
        <v>-14057170</v>
      </c>
    </row>
    <row r="2963" spans="1:5" x14ac:dyDescent="0.3">
      <c r="A2963" t="s">
        <v>5009</v>
      </c>
      <c r="B2963">
        <v>10911750</v>
      </c>
      <c r="C2963">
        <v>25000000</v>
      </c>
      <c r="D2963">
        <v>-14088250</v>
      </c>
      <c r="E2963">
        <f>Table10[[#This Row],[gross]]-Table10[[#This Row],[budget]]</f>
        <v>-14088250</v>
      </c>
    </row>
    <row r="2964" spans="1:5" x14ac:dyDescent="0.3">
      <c r="A2964" t="s">
        <v>2080</v>
      </c>
      <c r="B2964">
        <v>74205</v>
      </c>
      <c r="C2964">
        <v>14200000</v>
      </c>
      <c r="D2964">
        <v>-14125795</v>
      </c>
      <c r="E2964">
        <f>Table10[[#This Row],[gross]]-Table10[[#This Row],[budget]]</f>
        <v>-14125795</v>
      </c>
    </row>
    <row r="2965" spans="1:5" x14ac:dyDescent="0.3">
      <c r="A2965" t="s">
        <v>5521</v>
      </c>
      <c r="B2965">
        <v>16831505</v>
      </c>
      <c r="C2965">
        <v>31000000</v>
      </c>
      <c r="D2965">
        <v>-14168495</v>
      </c>
      <c r="E2965">
        <f>Table10[[#This Row],[gross]]-Table10[[#This Row],[budget]]</f>
        <v>-14168495</v>
      </c>
    </row>
    <row r="2966" spans="1:5" x14ac:dyDescent="0.3">
      <c r="A2966" t="s">
        <v>4284</v>
      </c>
      <c r="B2966">
        <v>6830957</v>
      </c>
      <c r="C2966">
        <v>21000000</v>
      </c>
      <c r="D2966">
        <v>-14169043</v>
      </c>
      <c r="E2966">
        <f>Table10[[#This Row],[gross]]-Table10[[#This Row],[budget]]</f>
        <v>-14169043</v>
      </c>
    </row>
    <row r="2967" spans="1:5" x14ac:dyDescent="0.3">
      <c r="A2967" t="s">
        <v>7148</v>
      </c>
      <c r="B2967">
        <v>75817994</v>
      </c>
      <c r="C2967">
        <v>90000000</v>
      </c>
      <c r="D2967">
        <v>-14182006</v>
      </c>
      <c r="E2967">
        <f>Table10[[#This Row],[gross]]-Table10[[#This Row],[budget]]</f>
        <v>-14182006</v>
      </c>
    </row>
    <row r="2968" spans="1:5" x14ac:dyDescent="0.3">
      <c r="A2968" t="s">
        <v>5522</v>
      </c>
      <c r="B2968">
        <v>17797316</v>
      </c>
      <c r="C2968">
        <v>32000000</v>
      </c>
      <c r="D2968">
        <v>-14202684</v>
      </c>
      <c r="E2968">
        <f>Table10[[#This Row],[gross]]-Table10[[#This Row],[budget]]</f>
        <v>-14202684</v>
      </c>
    </row>
    <row r="2969" spans="1:5" x14ac:dyDescent="0.3">
      <c r="A2969" t="s">
        <v>1384</v>
      </c>
      <c r="B2969">
        <v>10769960</v>
      </c>
      <c r="C2969">
        <v>25000000</v>
      </c>
      <c r="D2969">
        <v>-14230040</v>
      </c>
      <c r="E2969">
        <f>Table10[[#This Row],[gross]]-Table10[[#This Row],[budget]]</f>
        <v>-14230040</v>
      </c>
    </row>
    <row r="2970" spans="1:5" x14ac:dyDescent="0.3">
      <c r="A2970" t="s">
        <v>2995</v>
      </c>
      <c r="B2970">
        <v>3752725</v>
      </c>
      <c r="C2970">
        <v>18000000</v>
      </c>
      <c r="D2970">
        <v>-14247275</v>
      </c>
      <c r="E2970">
        <f>Table10[[#This Row],[gross]]-Table10[[#This Row],[budget]]</f>
        <v>-14247275</v>
      </c>
    </row>
    <row r="2971" spans="1:5" x14ac:dyDescent="0.3">
      <c r="A2971" t="s">
        <v>3314</v>
      </c>
      <c r="B2971">
        <v>5749134</v>
      </c>
      <c r="C2971">
        <v>20000000</v>
      </c>
      <c r="D2971">
        <v>-14250866</v>
      </c>
      <c r="E2971">
        <f>Table10[[#This Row],[gross]]-Table10[[#This Row],[budget]]</f>
        <v>-14250866</v>
      </c>
    </row>
    <row r="2972" spans="1:5" x14ac:dyDescent="0.3">
      <c r="A2972" t="s">
        <v>7150</v>
      </c>
      <c r="B2972">
        <v>10719367</v>
      </c>
      <c r="C2972">
        <v>25000000</v>
      </c>
      <c r="D2972">
        <v>-14280633</v>
      </c>
      <c r="E2972">
        <f>Table10[[#This Row],[gross]]-Table10[[#This Row],[budget]]</f>
        <v>-14280633</v>
      </c>
    </row>
    <row r="2973" spans="1:5" x14ac:dyDescent="0.3">
      <c r="A2973" t="s">
        <v>4285</v>
      </c>
      <c r="B2973">
        <v>15709385</v>
      </c>
      <c r="C2973">
        <v>30000000</v>
      </c>
      <c r="D2973">
        <v>-14290615</v>
      </c>
      <c r="E2973">
        <f>Table10[[#This Row],[gross]]-Table10[[#This Row],[budget]]</f>
        <v>-14290615</v>
      </c>
    </row>
    <row r="2974" spans="1:5" x14ac:dyDescent="0.3">
      <c r="A2974" t="s">
        <v>4286</v>
      </c>
      <c r="B2974">
        <v>3707794</v>
      </c>
      <c r="C2974">
        <v>18000000</v>
      </c>
      <c r="D2974">
        <v>-14292206</v>
      </c>
      <c r="E2974">
        <f>Table10[[#This Row],[gross]]-Table10[[#This Row],[budget]]</f>
        <v>-14292206</v>
      </c>
    </row>
    <row r="2975" spans="1:5" x14ac:dyDescent="0.3">
      <c r="A2975" t="s">
        <v>2382</v>
      </c>
      <c r="B2975">
        <v>5701643</v>
      </c>
      <c r="C2975">
        <v>20000000</v>
      </c>
      <c r="D2975">
        <v>-14298357</v>
      </c>
      <c r="E2975">
        <f>Table10[[#This Row],[gross]]-Table10[[#This Row],[budget]]</f>
        <v>-14298357</v>
      </c>
    </row>
    <row r="2976" spans="1:5" x14ac:dyDescent="0.3">
      <c r="A2976" t="s">
        <v>7151</v>
      </c>
      <c r="B2976">
        <v>19693891</v>
      </c>
      <c r="C2976">
        <v>34000000</v>
      </c>
      <c r="D2976">
        <v>-14306109</v>
      </c>
      <c r="E2976">
        <f>Table10[[#This Row],[gross]]-Table10[[#This Row],[budget]]</f>
        <v>-14306109</v>
      </c>
    </row>
    <row r="2977" spans="1:5" x14ac:dyDescent="0.3">
      <c r="A2977" t="s">
        <v>7514</v>
      </c>
      <c r="B2977">
        <v>1686429</v>
      </c>
      <c r="C2977">
        <v>16000000</v>
      </c>
      <c r="D2977">
        <v>-14313571</v>
      </c>
      <c r="E2977">
        <f>Table10[[#This Row],[gross]]-Table10[[#This Row],[budget]]</f>
        <v>-14313571</v>
      </c>
    </row>
    <row r="2978" spans="1:5" x14ac:dyDescent="0.3">
      <c r="A2978" t="s">
        <v>6219</v>
      </c>
      <c r="B2978">
        <v>1181197</v>
      </c>
      <c r="C2978">
        <v>15500000</v>
      </c>
      <c r="D2978">
        <v>-14318803</v>
      </c>
      <c r="E2978">
        <f>Table10[[#This Row],[gross]]-Table10[[#This Row],[budget]]</f>
        <v>-14318803</v>
      </c>
    </row>
    <row r="2979" spans="1:5" x14ac:dyDescent="0.3">
      <c r="A2979" t="s">
        <v>4289</v>
      </c>
      <c r="B2979">
        <v>1666262</v>
      </c>
      <c r="C2979">
        <v>16000000</v>
      </c>
      <c r="D2979">
        <v>-14333738</v>
      </c>
      <c r="E2979">
        <f>Table10[[#This Row],[gross]]-Table10[[#This Row],[budget]]</f>
        <v>-14333738</v>
      </c>
    </row>
    <row r="2980" spans="1:5" x14ac:dyDescent="0.3">
      <c r="A2980" t="s">
        <v>4656</v>
      </c>
      <c r="B2980">
        <v>90646554</v>
      </c>
      <c r="C2980">
        <v>105000000</v>
      </c>
      <c r="D2980">
        <v>-14353446</v>
      </c>
      <c r="E2980">
        <f>Table10[[#This Row],[gross]]-Table10[[#This Row],[budget]]</f>
        <v>-14353446</v>
      </c>
    </row>
    <row r="2981" spans="1:5" x14ac:dyDescent="0.3">
      <c r="A2981" t="s">
        <v>7152</v>
      </c>
      <c r="B2981">
        <v>9639242</v>
      </c>
      <c r="C2981">
        <v>24000000</v>
      </c>
      <c r="D2981">
        <v>-14360758</v>
      </c>
      <c r="E2981">
        <f>Table10[[#This Row],[gross]]-Table10[[#This Row],[budget]]</f>
        <v>-14360758</v>
      </c>
    </row>
    <row r="2982" spans="1:5" x14ac:dyDescent="0.3">
      <c r="A2982" t="s">
        <v>5320</v>
      </c>
      <c r="B2982">
        <v>613556</v>
      </c>
      <c r="C2982">
        <v>15000000</v>
      </c>
      <c r="D2982">
        <v>-14386444</v>
      </c>
      <c r="E2982">
        <f>Table10[[#This Row],[gross]]-Table10[[#This Row],[budget]]</f>
        <v>-14386444</v>
      </c>
    </row>
    <row r="2983" spans="1:5" x14ac:dyDescent="0.3">
      <c r="A2983" t="s">
        <v>4291</v>
      </c>
      <c r="B2983">
        <v>1508689</v>
      </c>
      <c r="C2983">
        <v>16000000</v>
      </c>
      <c r="D2983">
        <v>-14491311</v>
      </c>
      <c r="E2983">
        <f>Table10[[#This Row],[gross]]-Table10[[#This Row],[budget]]</f>
        <v>-14491311</v>
      </c>
    </row>
    <row r="2984" spans="1:5" x14ac:dyDescent="0.3">
      <c r="A2984" t="s">
        <v>772</v>
      </c>
      <c r="B2984">
        <v>22450975</v>
      </c>
      <c r="C2984">
        <v>37000000</v>
      </c>
      <c r="D2984">
        <v>-14549025</v>
      </c>
      <c r="E2984">
        <f>Table10[[#This Row],[gross]]-Table10[[#This Row],[budget]]</f>
        <v>-14549025</v>
      </c>
    </row>
    <row r="2985" spans="1:5" x14ac:dyDescent="0.3">
      <c r="A2985" t="s">
        <v>6983</v>
      </c>
      <c r="B2985">
        <v>20422207</v>
      </c>
      <c r="C2985">
        <v>35000000</v>
      </c>
      <c r="D2985">
        <v>-14577793</v>
      </c>
      <c r="E2985">
        <f>Table10[[#This Row],[gross]]-Table10[[#This Row],[budget]]</f>
        <v>-14577793</v>
      </c>
    </row>
    <row r="2986" spans="1:5" x14ac:dyDescent="0.3">
      <c r="A2986" t="s">
        <v>5322</v>
      </c>
      <c r="B2986">
        <v>399879</v>
      </c>
      <c r="C2986">
        <v>15000000</v>
      </c>
      <c r="D2986">
        <v>-14600121</v>
      </c>
      <c r="E2986">
        <f>Table10[[#This Row],[gross]]-Table10[[#This Row],[budget]]</f>
        <v>-14600121</v>
      </c>
    </row>
    <row r="2987" spans="1:5" x14ac:dyDescent="0.3">
      <c r="A2987" t="s">
        <v>6346</v>
      </c>
      <c r="B2987">
        <v>135381507</v>
      </c>
      <c r="C2987">
        <v>150000000</v>
      </c>
      <c r="D2987">
        <v>-14618493</v>
      </c>
      <c r="E2987">
        <f>Table10[[#This Row],[gross]]-Table10[[#This Row],[budget]]</f>
        <v>-14618493</v>
      </c>
    </row>
    <row r="2988" spans="1:5" x14ac:dyDescent="0.3">
      <c r="A2988" t="s">
        <v>3618</v>
      </c>
      <c r="B2988">
        <v>353743</v>
      </c>
      <c r="C2988">
        <v>15000000</v>
      </c>
      <c r="D2988">
        <v>-14646257</v>
      </c>
      <c r="E2988">
        <f>Table10[[#This Row],[gross]]-Table10[[#This Row],[budget]]</f>
        <v>-14646257</v>
      </c>
    </row>
    <row r="2989" spans="1:5" x14ac:dyDescent="0.3">
      <c r="A2989" t="s">
        <v>775</v>
      </c>
      <c r="B2989">
        <v>25335935</v>
      </c>
      <c r="C2989">
        <v>40000000</v>
      </c>
      <c r="D2989">
        <v>-14664065</v>
      </c>
      <c r="E2989">
        <f>Table10[[#This Row],[gross]]-Table10[[#This Row],[budget]]</f>
        <v>-14664065</v>
      </c>
    </row>
    <row r="2990" spans="1:5" x14ac:dyDescent="0.3">
      <c r="A2990" t="s">
        <v>7476</v>
      </c>
      <c r="B2990">
        <v>5333658</v>
      </c>
      <c r="C2990">
        <v>20000000</v>
      </c>
      <c r="D2990">
        <v>-14666342</v>
      </c>
      <c r="E2990">
        <f>Table10[[#This Row],[gross]]-Table10[[#This Row],[budget]]</f>
        <v>-14666342</v>
      </c>
    </row>
    <row r="2991" spans="1:5" x14ac:dyDescent="0.3">
      <c r="A2991" t="s">
        <v>6347</v>
      </c>
      <c r="B2991">
        <v>10324441</v>
      </c>
      <c r="C2991">
        <v>25000000</v>
      </c>
      <c r="D2991">
        <v>-14675559</v>
      </c>
      <c r="E2991">
        <f>Table10[[#This Row],[gross]]-Table10[[#This Row],[budget]]</f>
        <v>-14675559</v>
      </c>
    </row>
    <row r="2992" spans="1:5" x14ac:dyDescent="0.3">
      <c r="A2992" t="s">
        <v>7504</v>
      </c>
      <c r="B2992">
        <v>2315683</v>
      </c>
      <c r="C2992">
        <v>17000000</v>
      </c>
      <c r="D2992">
        <v>-14684317</v>
      </c>
      <c r="E2992">
        <f>Table10[[#This Row],[gross]]-Table10[[#This Row],[budget]]</f>
        <v>-14684317</v>
      </c>
    </row>
    <row r="2993" spans="1:5" x14ac:dyDescent="0.3">
      <c r="A2993" t="s">
        <v>5011</v>
      </c>
      <c r="B2993">
        <v>20275446</v>
      </c>
      <c r="C2993">
        <v>35000000</v>
      </c>
      <c r="D2993">
        <v>-14724554</v>
      </c>
      <c r="E2993">
        <f>Table10[[#This Row],[gross]]-Table10[[#This Row],[budget]]</f>
        <v>-14724554</v>
      </c>
    </row>
    <row r="2994" spans="1:5" x14ac:dyDescent="0.3">
      <c r="A2994" t="s">
        <v>5325</v>
      </c>
      <c r="B2994">
        <v>5205343</v>
      </c>
      <c r="C2994">
        <v>20000000</v>
      </c>
      <c r="D2994">
        <v>-14794657</v>
      </c>
      <c r="E2994">
        <f>Table10[[#This Row],[gross]]-Table10[[#This Row],[budget]]</f>
        <v>-14794657</v>
      </c>
    </row>
    <row r="2995" spans="1:5" x14ac:dyDescent="0.3">
      <c r="A2995" t="s">
        <v>5326</v>
      </c>
      <c r="B2995">
        <v>3203044</v>
      </c>
      <c r="C2995">
        <v>18000000</v>
      </c>
      <c r="D2995">
        <v>-14796956</v>
      </c>
      <c r="E2995">
        <f>Table10[[#This Row],[gross]]-Table10[[#This Row],[budget]]</f>
        <v>-14796956</v>
      </c>
    </row>
    <row r="2996" spans="1:5" x14ac:dyDescent="0.3">
      <c r="A2996" t="s">
        <v>3317</v>
      </c>
      <c r="B2996">
        <v>183088</v>
      </c>
      <c r="C2996">
        <v>15000000</v>
      </c>
      <c r="D2996">
        <v>-14816912</v>
      </c>
      <c r="E2996">
        <f>Table10[[#This Row],[gross]]-Table10[[#This Row],[budget]]</f>
        <v>-14816912</v>
      </c>
    </row>
    <row r="2997" spans="1:5" x14ac:dyDescent="0.3">
      <c r="A2997" t="s">
        <v>4292</v>
      </c>
      <c r="B2997">
        <v>25178165</v>
      </c>
      <c r="C2997">
        <v>40000000</v>
      </c>
      <c r="D2997">
        <v>-14821835</v>
      </c>
      <c r="E2997">
        <f>Table10[[#This Row],[gross]]-Table10[[#This Row],[budget]]</f>
        <v>-14821835</v>
      </c>
    </row>
    <row r="2998" spans="1:5" x14ac:dyDescent="0.3">
      <c r="A2998" t="s">
        <v>5013</v>
      </c>
      <c r="B2998">
        <v>35168395</v>
      </c>
      <c r="C2998">
        <v>50000000</v>
      </c>
      <c r="D2998">
        <v>-14831605</v>
      </c>
      <c r="E2998">
        <f>Table10[[#This Row],[gross]]-Table10[[#This Row],[budget]]</f>
        <v>-14831605</v>
      </c>
    </row>
    <row r="2999" spans="1:5" x14ac:dyDescent="0.3">
      <c r="A2999" t="s">
        <v>6040</v>
      </c>
      <c r="B2999">
        <v>15156200</v>
      </c>
      <c r="C2999">
        <v>30000000</v>
      </c>
      <c r="D2999">
        <v>-14843800</v>
      </c>
      <c r="E2999">
        <f>Table10[[#This Row],[gross]]-Table10[[#This Row],[budget]]</f>
        <v>-14843800</v>
      </c>
    </row>
    <row r="3000" spans="1:5" x14ac:dyDescent="0.3">
      <c r="A3000" t="s">
        <v>7530</v>
      </c>
      <c r="B3000">
        <v>5132655</v>
      </c>
      <c r="C3000">
        <v>20000000</v>
      </c>
      <c r="D3000">
        <v>-14867345</v>
      </c>
      <c r="E3000">
        <f>Table10[[#This Row],[gross]]-Table10[[#This Row],[budget]]</f>
        <v>-14867345</v>
      </c>
    </row>
    <row r="3001" spans="1:5" x14ac:dyDescent="0.3">
      <c r="A3001" t="s">
        <v>6480</v>
      </c>
      <c r="B3001">
        <v>25117498</v>
      </c>
      <c r="C3001">
        <v>40000000</v>
      </c>
      <c r="D3001">
        <v>-14882502</v>
      </c>
      <c r="E3001">
        <f>Table10[[#This Row],[gross]]-Table10[[#This Row],[budget]]</f>
        <v>-14882502</v>
      </c>
    </row>
    <row r="3002" spans="1:5" x14ac:dyDescent="0.3">
      <c r="A3002" t="s">
        <v>5328</v>
      </c>
      <c r="B3002">
        <v>10114315</v>
      </c>
      <c r="C3002">
        <v>25000000</v>
      </c>
      <c r="D3002">
        <v>-14885685</v>
      </c>
      <c r="E3002">
        <f>Table10[[#This Row],[gross]]-Table10[[#This Row],[budget]]</f>
        <v>-14885685</v>
      </c>
    </row>
    <row r="3003" spans="1:5" x14ac:dyDescent="0.3">
      <c r="A3003" t="s">
        <v>5920</v>
      </c>
      <c r="B3003">
        <v>155111815</v>
      </c>
      <c r="C3003">
        <v>170000000</v>
      </c>
      <c r="D3003">
        <v>-14888185</v>
      </c>
      <c r="E3003">
        <f>Table10[[#This Row],[gross]]-Table10[[#This Row],[budget]]</f>
        <v>-14888185</v>
      </c>
    </row>
    <row r="3004" spans="1:5" x14ac:dyDescent="0.3">
      <c r="A3004" t="s">
        <v>5922</v>
      </c>
      <c r="B3004">
        <v>73548</v>
      </c>
      <c r="C3004">
        <v>15000000</v>
      </c>
      <c r="D3004">
        <v>-14926452</v>
      </c>
      <c r="E3004">
        <f>Table10[[#This Row],[gross]]-Table10[[#This Row],[budget]]</f>
        <v>-14926452</v>
      </c>
    </row>
    <row r="3005" spans="1:5" x14ac:dyDescent="0.3">
      <c r="A3005" t="s">
        <v>5715</v>
      </c>
      <c r="B3005">
        <v>10070000</v>
      </c>
      <c r="C3005">
        <v>25000000</v>
      </c>
      <c r="D3005">
        <v>-14930000</v>
      </c>
      <c r="E3005">
        <f>Table10[[#This Row],[gross]]-Table10[[#This Row],[budget]]</f>
        <v>-14930000</v>
      </c>
    </row>
    <row r="3006" spans="1:5" x14ac:dyDescent="0.3">
      <c r="A3006" t="s">
        <v>5329</v>
      </c>
      <c r="B3006">
        <v>37035845</v>
      </c>
      <c r="C3006">
        <v>52000000</v>
      </c>
      <c r="D3006">
        <v>-14964155</v>
      </c>
      <c r="E3006">
        <f>Table10[[#This Row],[gross]]-Table10[[#This Row],[budget]]</f>
        <v>-14964155</v>
      </c>
    </row>
    <row r="3007" spans="1:5" x14ac:dyDescent="0.3">
      <c r="A3007" t="s">
        <v>7059</v>
      </c>
      <c r="B3007">
        <v>28870</v>
      </c>
      <c r="C3007">
        <v>15000000</v>
      </c>
      <c r="D3007">
        <v>-14971130</v>
      </c>
      <c r="E3007">
        <f>Table10[[#This Row],[gross]]-Table10[[#This Row],[budget]]</f>
        <v>-14971130</v>
      </c>
    </row>
    <row r="3008" spans="1:5" x14ac:dyDescent="0.3">
      <c r="A3008" t="s">
        <v>5716</v>
      </c>
      <c r="B3008">
        <v>23091</v>
      </c>
      <c r="C3008">
        <v>15000000</v>
      </c>
      <c r="D3008">
        <v>-14976909</v>
      </c>
      <c r="E3008">
        <f>Table10[[#This Row],[gross]]-Table10[[#This Row],[budget]]</f>
        <v>-14976909</v>
      </c>
    </row>
    <row r="3009" spans="1:5" x14ac:dyDescent="0.3">
      <c r="A3009" t="s">
        <v>6221</v>
      </c>
      <c r="B3009">
        <v>20380</v>
      </c>
      <c r="C3009">
        <v>15000000</v>
      </c>
      <c r="D3009">
        <v>-14979620</v>
      </c>
      <c r="E3009">
        <f>Table10[[#This Row],[gross]]-Table10[[#This Row],[budget]]</f>
        <v>-14979620</v>
      </c>
    </row>
    <row r="3010" spans="1:5" x14ac:dyDescent="0.3">
      <c r="A3010" t="s">
        <v>5924</v>
      </c>
      <c r="B3010">
        <v>5005883</v>
      </c>
      <c r="C3010">
        <v>20000000</v>
      </c>
      <c r="D3010">
        <v>-14994117</v>
      </c>
      <c r="E3010">
        <f>Table10[[#This Row],[gross]]-Table10[[#This Row],[budget]]</f>
        <v>-14994117</v>
      </c>
    </row>
    <row r="3011" spans="1:5" x14ac:dyDescent="0.3">
      <c r="A3011" t="s">
        <v>5331</v>
      </c>
      <c r="B3011">
        <v>2000000</v>
      </c>
      <c r="C3011">
        <v>17000000</v>
      </c>
      <c r="D3011">
        <v>-15000000</v>
      </c>
      <c r="E3011">
        <f>Table10[[#This Row],[gross]]-Table10[[#This Row],[budget]]</f>
        <v>-15000000</v>
      </c>
    </row>
    <row r="3012" spans="1:5" x14ac:dyDescent="0.3">
      <c r="A3012" t="s">
        <v>7060</v>
      </c>
      <c r="B3012">
        <v>14888028</v>
      </c>
      <c r="C3012">
        <v>30000000</v>
      </c>
      <c r="D3012">
        <v>-15111972</v>
      </c>
      <c r="E3012">
        <f>Table10[[#This Row],[gross]]-Table10[[#This Row],[budget]]</f>
        <v>-15111972</v>
      </c>
    </row>
    <row r="3013" spans="1:5" x14ac:dyDescent="0.3">
      <c r="A3013" t="s">
        <v>4658</v>
      </c>
      <c r="B3013">
        <v>36883539</v>
      </c>
      <c r="C3013">
        <v>52000000</v>
      </c>
      <c r="D3013">
        <v>-15116461</v>
      </c>
      <c r="E3013">
        <f>Table10[[#This Row],[gross]]-Table10[[#This Row],[budget]]</f>
        <v>-15116461</v>
      </c>
    </row>
    <row r="3014" spans="1:5" x14ac:dyDescent="0.3">
      <c r="A3014" t="s">
        <v>5717</v>
      </c>
      <c r="B3014">
        <v>6852144</v>
      </c>
      <c r="C3014">
        <v>22000000</v>
      </c>
      <c r="D3014">
        <v>-15147856</v>
      </c>
      <c r="E3014">
        <f>Table10[[#This Row],[gross]]-Table10[[#This Row],[budget]]</f>
        <v>-15147856</v>
      </c>
    </row>
    <row r="3015" spans="1:5" x14ac:dyDescent="0.3">
      <c r="A3015" t="s">
        <v>3927</v>
      </c>
      <c r="B3015">
        <v>317040</v>
      </c>
      <c r="C3015">
        <v>15500000</v>
      </c>
      <c r="D3015">
        <v>-15182960</v>
      </c>
      <c r="E3015">
        <f>Table10[[#This Row],[gross]]-Table10[[#This Row],[budget]]</f>
        <v>-15182960</v>
      </c>
    </row>
    <row r="3016" spans="1:5" x14ac:dyDescent="0.3">
      <c r="A3016" t="s">
        <v>1636</v>
      </c>
      <c r="B3016">
        <v>313436</v>
      </c>
      <c r="C3016">
        <v>15500000</v>
      </c>
      <c r="D3016">
        <v>-15186564</v>
      </c>
      <c r="E3016">
        <f>Table10[[#This Row],[gross]]-Table10[[#This Row],[budget]]</f>
        <v>-15186564</v>
      </c>
    </row>
    <row r="3017" spans="1:5" x14ac:dyDescent="0.3">
      <c r="A3017" t="s">
        <v>4661</v>
      </c>
      <c r="B3017">
        <v>81525</v>
      </c>
      <c r="C3017">
        <v>15300000</v>
      </c>
      <c r="D3017">
        <v>-15218475</v>
      </c>
      <c r="E3017">
        <f>Table10[[#This Row],[gross]]-Table10[[#This Row],[budget]]</f>
        <v>-15218475</v>
      </c>
    </row>
    <row r="3018" spans="1:5" x14ac:dyDescent="0.3">
      <c r="A3018" t="s">
        <v>6706</v>
      </c>
      <c r="B3018">
        <v>22770864</v>
      </c>
      <c r="C3018">
        <v>38000000</v>
      </c>
      <c r="D3018">
        <v>-15229136</v>
      </c>
      <c r="E3018">
        <f>Table10[[#This Row],[gross]]-Table10[[#This Row],[budget]]</f>
        <v>-15229136</v>
      </c>
    </row>
    <row r="3019" spans="1:5" x14ac:dyDescent="0.3">
      <c r="A3019" t="s">
        <v>1639</v>
      </c>
      <c r="B3019">
        <v>54222000</v>
      </c>
      <c r="C3019">
        <v>69500000</v>
      </c>
      <c r="D3019">
        <v>-15278000</v>
      </c>
      <c r="E3019">
        <f>Table10[[#This Row],[gross]]-Table10[[#This Row],[budget]]</f>
        <v>-15278000</v>
      </c>
    </row>
    <row r="3020" spans="1:5" x14ac:dyDescent="0.3">
      <c r="A3020" t="s">
        <v>5719</v>
      </c>
      <c r="B3020">
        <v>19692608</v>
      </c>
      <c r="C3020">
        <v>35000000</v>
      </c>
      <c r="D3020">
        <v>-15307392</v>
      </c>
      <c r="E3020">
        <f>Table10[[#This Row],[gross]]-Table10[[#This Row],[budget]]</f>
        <v>-15307392</v>
      </c>
    </row>
    <row r="3021" spans="1:5" x14ac:dyDescent="0.3">
      <c r="A3021" t="s">
        <v>2385</v>
      </c>
      <c r="B3021">
        <v>634277</v>
      </c>
      <c r="C3021">
        <v>16000000</v>
      </c>
      <c r="D3021">
        <v>-15365723</v>
      </c>
      <c r="E3021">
        <f>Table10[[#This Row],[gross]]-Table10[[#This Row],[budget]]</f>
        <v>-15365723</v>
      </c>
    </row>
    <row r="3022" spans="1:5" x14ac:dyDescent="0.3">
      <c r="A3022" t="s">
        <v>3621</v>
      </c>
      <c r="B3022">
        <v>1569918</v>
      </c>
      <c r="C3022">
        <v>17000000</v>
      </c>
      <c r="D3022">
        <v>-15430082</v>
      </c>
      <c r="E3022">
        <f>Table10[[#This Row],[gross]]-Table10[[#This Row],[budget]]</f>
        <v>-15430082</v>
      </c>
    </row>
    <row r="3023" spans="1:5" x14ac:dyDescent="0.3">
      <c r="A3023" t="s">
        <v>3928</v>
      </c>
      <c r="B3023">
        <v>134518390</v>
      </c>
      <c r="C3023">
        <v>150000000</v>
      </c>
      <c r="D3023">
        <v>-15481610</v>
      </c>
      <c r="E3023">
        <f>Table10[[#This Row],[gross]]-Table10[[#This Row],[budget]]</f>
        <v>-15481610</v>
      </c>
    </row>
    <row r="3024" spans="1:5" x14ac:dyDescent="0.3">
      <c r="A3024" t="s">
        <v>6601</v>
      </c>
      <c r="B3024">
        <v>19447478</v>
      </c>
      <c r="C3024">
        <v>35000000</v>
      </c>
      <c r="D3024">
        <v>-15552522</v>
      </c>
      <c r="E3024">
        <f>Table10[[#This Row],[gross]]-Table10[[#This Row],[budget]]</f>
        <v>-15552522</v>
      </c>
    </row>
    <row r="3025" spans="1:5" x14ac:dyDescent="0.3">
      <c r="A3025" t="s">
        <v>5333</v>
      </c>
      <c r="B3025">
        <v>39440655</v>
      </c>
      <c r="C3025">
        <v>55000000</v>
      </c>
      <c r="D3025">
        <v>-15559345</v>
      </c>
      <c r="E3025">
        <f>Table10[[#This Row],[gross]]-Table10[[#This Row],[budget]]</f>
        <v>-15559345</v>
      </c>
    </row>
    <row r="3026" spans="1:5" x14ac:dyDescent="0.3">
      <c r="A3026" t="s">
        <v>6041</v>
      </c>
      <c r="B3026">
        <v>7434726</v>
      </c>
      <c r="C3026">
        <v>23000000</v>
      </c>
      <c r="D3026">
        <v>-15565274</v>
      </c>
      <c r="E3026">
        <f>Table10[[#This Row],[gross]]-Table10[[#This Row],[budget]]</f>
        <v>-15565274</v>
      </c>
    </row>
    <row r="3027" spans="1:5" x14ac:dyDescent="0.3">
      <c r="A3027" t="s">
        <v>6802</v>
      </c>
      <c r="B3027">
        <v>8427204</v>
      </c>
      <c r="C3027">
        <v>24000000</v>
      </c>
      <c r="D3027">
        <v>-15572796</v>
      </c>
      <c r="E3027">
        <f>Table10[[#This Row],[gross]]-Table10[[#This Row],[budget]]</f>
        <v>-15572796</v>
      </c>
    </row>
    <row r="3028" spans="1:5" x14ac:dyDescent="0.3">
      <c r="A3028" t="s">
        <v>1642</v>
      </c>
      <c r="B3028">
        <v>36385763</v>
      </c>
      <c r="C3028">
        <v>52000000</v>
      </c>
      <c r="D3028">
        <v>-15614237</v>
      </c>
      <c r="E3028">
        <f>Table10[[#This Row],[gross]]-Table10[[#This Row],[budget]]</f>
        <v>-15614237</v>
      </c>
    </row>
    <row r="3029" spans="1:5" x14ac:dyDescent="0.3">
      <c r="A3029" t="s">
        <v>2997</v>
      </c>
      <c r="B3029">
        <v>16377274</v>
      </c>
      <c r="C3029">
        <v>32000000</v>
      </c>
      <c r="D3029">
        <v>-15622726</v>
      </c>
      <c r="E3029">
        <f>Table10[[#This Row],[gross]]-Table10[[#This Row],[budget]]</f>
        <v>-15622726</v>
      </c>
    </row>
    <row r="3030" spans="1:5" x14ac:dyDescent="0.3">
      <c r="A3030" t="s">
        <v>5925</v>
      </c>
      <c r="B3030">
        <v>24332324</v>
      </c>
      <c r="C3030">
        <v>40000000</v>
      </c>
      <c r="D3030">
        <v>-15667676</v>
      </c>
      <c r="E3030">
        <f>Table10[[#This Row],[gross]]-Table10[[#This Row],[budget]]</f>
        <v>-15667676</v>
      </c>
    </row>
    <row r="3031" spans="1:5" x14ac:dyDescent="0.3">
      <c r="A3031" t="s">
        <v>5720</v>
      </c>
      <c r="B3031">
        <v>317125</v>
      </c>
      <c r="C3031">
        <v>16000000</v>
      </c>
      <c r="D3031">
        <v>-15682875</v>
      </c>
      <c r="E3031">
        <f>Table10[[#This Row],[gross]]-Table10[[#This Row],[budget]]</f>
        <v>-15682875</v>
      </c>
    </row>
    <row r="3032" spans="1:5" x14ac:dyDescent="0.3">
      <c r="A3032" t="s">
        <v>7118</v>
      </c>
      <c r="B3032">
        <v>19294901</v>
      </c>
      <c r="C3032">
        <v>35000000</v>
      </c>
      <c r="D3032">
        <v>-15705099</v>
      </c>
      <c r="E3032">
        <f>Table10[[#This Row],[gross]]-Table10[[#This Row],[budget]]</f>
        <v>-15705099</v>
      </c>
    </row>
    <row r="3033" spans="1:5" x14ac:dyDescent="0.3">
      <c r="A3033" t="s">
        <v>3320</v>
      </c>
      <c r="B3033">
        <v>4234040</v>
      </c>
      <c r="C3033">
        <v>20000000</v>
      </c>
      <c r="D3033">
        <v>-15765960</v>
      </c>
      <c r="E3033">
        <f>Table10[[#This Row],[gross]]-Table10[[#This Row],[budget]]</f>
        <v>-15765960</v>
      </c>
    </row>
    <row r="3034" spans="1:5" x14ac:dyDescent="0.3">
      <c r="A3034" t="s">
        <v>6603</v>
      </c>
      <c r="B3034">
        <v>14208384</v>
      </c>
      <c r="C3034">
        <v>30000000</v>
      </c>
      <c r="D3034">
        <v>-15791616</v>
      </c>
      <c r="E3034">
        <f>Table10[[#This Row],[gross]]-Table10[[#This Row],[budget]]</f>
        <v>-15791616</v>
      </c>
    </row>
    <row r="3035" spans="1:5" x14ac:dyDescent="0.3">
      <c r="A3035" t="s">
        <v>7193</v>
      </c>
      <c r="B3035">
        <v>14018364</v>
      </c>
      <c r="C3035">
        <v>30000000</v>
      </c>
      <c r="D3035">
        <v>-15981636</v>
      </c>
      <c r="E3035">
        <f>Table10[[#This Row],[gross]]-Table10[[#This Row],[budget]]</f>
        <v>-15981636</v>
      </c>
    </row>
    <row r="3036" spans="1:5" x14ac:dyDescent="0.3">
      <c r="A3036" t="s">
        <v>7062</v>
      </c>
      <c r="B3036">
        <v>2964</v>
      </c>
      <c r="C3036">
        <v>16000000</v>
      </c>
      <c r="D3036">
        <v>-15997036</v>
      </c>
      <c r="E3036">
        <f>Table10[[#This Row],[gross]]-Table10[[#This Row],[budget]]</f>
        <v>-15997036</v>
      </c>
    </row>
    <row r="3037" spans="1:5" x14ac:dyDescent="0.3">
      <c r="A3037" t="s">
        <v>5721</v>
      </c>
      <c r="B3037">
        <v>4002955</v>
      </c>
      <c r="C3037">
        <v>20000000</v>
      </c>
      <c r="D3037">
        <v>-15997045</v>
      </c>
      <c r="E3037">
        <f>Table10[[#This Row],[gross]]-Table10[[#This Row],[budget]]</f>
        <v>-15997045</v>
      </c>
    </row>
    <row r="3038" spans="1:5" x14ac:dyDescent="0.3">
      <c r="A3038" t="s">
        <v>3321</v>
      </c>
      <c r="B3038">
        <v>4001121</v>
      </c>
      <c r="C3038">
        <v>20000000</v>
      </c>
      <c r="D3038">
        <v>-15998879</v>
      </c>
      <c r="E3038">
        <f>Table10[[#This Row],[gross]]-Table10[[#This Row],[budget]]</f>
        <v>-15998879</v>
      </c>
    </row>
    <row r="3039" spans="1:5" x14ac:dyDescent="0.3">
      <c r="A3039" t="s">
        <v>6803</v>
      </c>
      <c r="B3039">
        <v>20991497</v>
      </c>
      <c r="C3039">
        <v>37000000</v>
      </c>
      <c r="D3039">
        <v>-16008503</v>
      </c>
      <c r="E3039">
        <f>Table10[[#This Row],[gross]]-Table10[[#This Row],[budget]]</f>
        <v>-16008503</v>
      </c>
    </row>
    <row r="3040" spans="1:5" x14ac:dyDescent="0.3">
      <c r="A3040" t="s">
        <v>6803</v>
      </c>
      <c r="B3040">
        <v>20991497</v>
      </c>
      <c r="C3040">
        <v>37000000</v>
      </c>
      <c r="D3040">
        <v>-16008503</v>
      </c>
      <c r="E3040">
        <f>Table10[[#This Row],[gross]]-Table10[[#This Row],[budget]]</f>
        <v>-16008503</v>
      </c>
    </row>
    <row r="3041" spans="1:5" x14ac:dyDescent="0.3">
      <c r="A3041" t="s">
        <v>7400</v>
      </c>
      <c r="B3041">
        <v>5974653</v>
      </c>
      <c r="C3041">
        <v>22000000</v>
      </c>
      <c r="D3041">
        <v>-16025347</v>
      </c>
      <c r="E3041">
        <f>Table10[[#This Row],[gross]]-Table10[[#This Row],[budget]]</f>
        <v>-16025347</v>
      </c>
    </row>
    <row r="3042" spans="1:5" x14ac:dyDescent="0.3">
      <c r="A3042" t="s">
        <v>5523</v>
      </c>
      <c r="B3042">
        <v>6923891</v>
      </c>
      <c r="C3042">
        <v>23000000</v>
      </c>
      <c r="D3042">
        <v>-16076109</v>
      </c>
      <c r="E3042">
        <f>Table10[[#This Row],[gross]]-Table10[[#This Row],[budget]]</f>
        <v>-16076109</v>
      </c>
    </row>
    <row r="3043" spans="1:5" x14ac:dyDescent="0.3">
      <c r="A3043" t="s">
        <v>6482</v>
      </c>
      <c r="B3043">
        <v>66862068</v>
      </c>
      <c r="C3043">
        <v>83000000</v>
      </c>
      <c r="D3043">
        <v>-16137932</v>
      </c>
      <c r="E3043">
        <f>Table10[[#This Row],[gross]]-Table10[[#This Row],[budget]]</f>
        <v>-16137932</v>
      </c>
    </row>
    <row r="3044" spans="1:5" x14ac:dyDescent="0.3">
      <c r="A3044" t="s">
        <v>7153</v>
      </c>
      <c r="B3044">
        <v>3749061</v>
      </c>
      <c r="C3044">
        <v>20000000</v>
      </c>
      <c r="D3044">
        <v>-16250939</v>
      </c>
      <c r="E3044">
        <f>Table10[[#This Row],[gross]]-Table10[[#This Row],[budget]]</f>
        <v>-16250939</v>
      </c>
    </row>
    <row r="3045" spans="1:5" x14ac:dyDescent="0.3">
      <c r="A3045" t="s">
        <v>7368</v>
      </c>
      <c r="B3045">
        <v>33643461</v>
      </c>
      <c r="C3045">
        <v>50000000</v>
      </c>
      <c r="D3045">
        <v>-16356539</v>
      </c>
      <c r="E3045">
        <f>Table10[[#This Row],[gross]]-Table10[[#This Row],[budget]]</f>
        <v>-16356539</v>
      </c>
    </row>
    <row r="3046" spans="1:5" x14ac:dyDescent="0.3">
      <c r="A3046" t="s">
        <v>3323</v>
      </c>
      <c r="B3046">
        <v>8600000</v>
      </c>
      <c r="C3046">
        <v>25000000</v>
      </c>
      <c r="D3046">
        <v>-16400000</v>
      </c>
      <c r="E3046">
        <f>Table10[[#This Row],[gross]]-Table10[[#This Row],[budget]]</f>
        <v>-16400000</v>
      </c>
    </row>
    <row r="3047" spans="1:5" x14ac:dyDescent="0.3">
      <c r="A3047" t="s">
        <v>1386</v>
      </c>
      <c r="B3047">
        <v>18593156</v>
      </c>
      <c r="C3047">
        <v>35000000</v>
      </c>
      <c r="D3047">
        <v>-16406844</v>
      </c>
      <c r="E3047">
        <f>Table10[[#This Row],[gross]]-Table10[[#This Row],[budget]]</f>
        <v>-16406844</v>
      </c>
    </row>
    <row r="3048" spans="1:5" x14ac:dyDescent="0.3">
      <c r="A3048" t="s">
        <v>3932</v>
      </c>
      <c r="B3048">
        <v>38553833</v>
      </c>
      <c r="C3048">
        <v>55000000</v>
      </c>
      <c r="D3048">
        <v>-16446167</v>
      </c>
      <c r="E3048">
        <f>Table10[[#This Row],[gross]]-Table10[[#This Row],[budget]]</f>
        <v>-16446167</v>
      </c>
    </row>
    <row r="3049" spans="1:5" x14ac:dyDescent="0.3">
      <c r="A3049" t="s">
        <v>3624</v>
      </c>
      <c r="B3049">
        <v>3519627</v>
      </c>
      <c r="C3049">
        <v>20000000</v>
      </c>
      <c r="D3049">
        <v>-16480373</v>
      </c>
      <c r="E3049">
        <f>Table10[[#This Row],[gross]]-Table10[[#This Row],[budget]]</f>
        <v>-16480373</v>
      </c>
    </row>
    <row r="3050" spans="1:5" x14ac:dyDescent="0.3">
      <c r="A3050" t="s">
        <v>7194</v>
      </c>
      <c r="B3050">
        <v>33422806</v>
      </c>
      <c r="C3050">
        <v>50000000</v>
      </c>
      <c r="D3050">
        <v>-16577194</v>
      </c>
      <c r="E3050">
        <f>Table10[[#This Row],[gross]]-Table10[[#This Row],[budget]]</f>
        <v>-16577194</v>
      </c>
    </row>
    <row r="3051" spans="1:5" x14ac:dyDescent="0.3">
      <c r="A3051" t="s">
        <v>5015</v>
      </c>
      <c r="B3051">
        <v>220914</v>
      </c>
      <c r="C3051">
        <v>16800000</v>
      </c>
      <c r="D3051">
        <v>-16579086</v>
      </c>
      <c r="E3051">
        <f>Table10[[#This Row],[gross]]-Table10[[#This Row],[budget]]</f>
        <v>-16579086</v>
      </c>
    </row>
    <row r="3052" spans="1:5" x14ac:dyDescent="0.3">
      <c r="A3052" t="s">
        <v>1143</v>
      </c>
      <c r="B3052">
        <v>4398392</v>
      </c>
      <c r="C3052">
        <v>21000000</v>
      </c>
      <c r="D3052">
        <v>-16601608</v>
      </c>
      <c r="E3052">
        <f>Table10[[#This Row],[gross]]-Table10[[#This Row],[budget]]</f>
        <v>-16601608</v>
      </c>
    </row>
    <row r="3053" spans="1:5" x14ac:dyDescent="0.3">
      <c r="A3053" t="s">
        <v>1645</v>
      </c>
      <c r="B3053">
        <v>51396781</v>
      </c>
      <c r="C3053">
        <v>68000000</v>
      </c>
      <c r="D3053">
        <v>-16603219</v>
      </c>
      <c r="E3053">
        <f>Table10[[#This Row],[gross]]-Table10[[#This Row],[budget]]</f>
        <v>-16603219</v>
      </c>
    </row>
    <row r="3054" spans="1:5" x14ac:dyDescent="0.3">
      <c r="A3054" t="s">
        <v>3626</v>
      </c>
      <c r="B3054">
        <v>133382309</v>
      </c>
      <c r="C3054">
        <v>150000000</v>
      </c>
      <c r="D3054">
        <v>-16617691</v>
      </c>
      <c r="E3054">
        <f>Table10[[#This Row],[gross]]-Table10[[#This Row],[budget]]</f>
        <v>-16617691</v>
      </c>
    </row>
    <row r="3055" spans="1:5" x14ac:dyDescent="0.3">
      <c r="A3055" t="s">
        <v>4294</v>
      </c>
      <c r="B3055">
        <v>133375846</v>
      </c>
      <c r="C3055">
        <v>150000000</v>
      </c>
      <c r="D3055">
        <v>-16624154</v>
      </c>
      <c r="E3055">
        <f>Table10[[#This Row],[gross]]-Table10[[#This Row],[budget]]</f>
        <v>-16624154</v>
      </c>
    </row>
    <row r="3056" spans="1:5" x14ac:dyDescent="0.3">
      <c r="A3056" t="s">
        <v>7154</v>
      </c>
      <c r="B3056">
        <v>43337279</v>
      </c>
      <c r="C3056">
        <v>60000000</v>
      </c>
      <c r="D3056">
        <v>-16662721</v>
      </c>
      <c r="E3056">
        <f>Table10[[#This Row],[gross]]-Table10[[#This Row],[budget]]</f>
        <v>-16662721</v>
      </c>
    </row>
    <row r="3057" spans="1:5" x14ac:dyDescent="0.3">
      <c r="A3057" t="s">
        <v>2387</v>
      </c>
      <c r="B3057">
        <v>18324242</v>
      </c>
      <c r="C3057">
        <v>35000000</v>
      </c>
      <c r="D3057">
        <v>-16675758</v>
      </c>
      <c r="E3057">
        <f>Table10[[#This Row],[gross]]-Table10[[#This Row],[budget]]</f>
        <v>-16675758</v>
      </c>
    </row>
    <row r="3058" spans="1:5" x14ac:dyDescent="0.3">
      <c r="A3058" t="s">
        <v>4297</v>
      </c>
      <c r="B3058">
        <v>18317151</v>
      </c>
      <c r="C3058">
        <v>35000000</v>
      </c>
      <c r="D3058">
        <v>-16682849</v>
      </c>
      <c r="E3058">
        <f>Table10[[#This Row],[gross]]-Table10[[#This Row],[budget]]</f>
        <v>-16682849</v>
      </c>
    </row>
    <row r="3059" spans="1:5" x14ac:dyDescent="0.3">
      <c r="A3059" t="s">
        <v>5017</v>
      </c>
      <c r="B3059">
        <v>18306166</v>
      </c>
      <c r="C3059">
        <v>35000000</v>
      </c>
      <c r="D3059">
        <v>-16693834</v>
      </c>
      <c r="E3059">
        <f>Table10[[#This Row],[gross]]-Table10[[#This Row],[budget]]</f>
        <v>-16693834</v>
      </c>
    </row>
    <row r="3060" spans="1:5" x14ac:dyDescent="0.3">
      <c r="A3060" t="s">
        <v>6043</v>
      </c>
      <c r="B3060">
        <v>10297897</v>
      </c>
      <c r="C3060">
        <v>27000000</v>
      </c>
      <c r="D3060">
        <v>-16702103</v>
      </c>
      <c r="E3060">
        <f>Table10[[#This Row],[gross]]-Table10[[#This Row],[budget]]</f>
        <v>-16702103</v>
      </c>
    </row>
    <row r="3061" spans="1:5" x14ac:dyDescent="0.3">
      <c r="A3061" t="s">
        <v>6708</v>
      </c>
      <c r="B3061">
        <v>273420</v>
      </c>
      <c r="C3061">
        <v>17000000</v>
      </c>
      <c r="D3061">
        <v>-16726580</v>
      </c>
      <c r="E3061">
        <f>Table10[[#This Row],[gross]]-Table10[[#This Row],[budget]]</f>
        <v>-16726580</v>
      </c>
    </row>
    <row r="3062" spans="1:5" x14ac:dyDescent="0.3">
      <c r="A3062" t="s">
        <v>4298</v>
      </c>
      <c r="B3062">
        <v>6144806</v>
      </c>
      <c r="C3062">
        <v>23000000</v>
      </c>
      <c r="D3062">
        <v>-16855194</v>
      </c>
      <c r="E3062">
        <f>Table10[[#This Row],[gross]]-Table10[[#This Row],[budget]]</f>
        <v>-16855194</v>
      </c>
    </row>
    <row r="3063" spans="1:5" x14ac:dyDescent="0.3">
      <c r="A3063" t="s">
        <v>6485</v>
      </c>
      <c r="B3063">
        <v>2119994</v>
      </c>
      <c r="C3063">
        <v>19000000</v>
      </c>
      <c r="D3063">
        <v>-16880006</v>
      </c>
      <c r="E3063">
        <f>Table10[[#This Row],[gross]]-Table10[[#This Row],[budget]]</f>
        <v>-16880006</v>
      </c>
    </row>
    <row r="3064" spans="1:5" x14ac:dyDescent="0.3">
      <c r="A3064" t="s">
        <v>5334</v>
      </c>
      <c r="B3064">
        <v>43119879</v>
      </c>
      <c r="C3064">
        <v>60000000</v>
      </c>
      <c r="D3064">
        <v>-16880121</v>
      </c>
      <c r="E3064">
        <f>Table10[[#This Row],[gross]]-Table10[[#This Row],[budget]]</f>
        <v>-16880121</v>
      </c>
    </row>
    <row r="3065" spans="1:5" x14ac:dyDescent="0.3">
      <c r="A3065" t="s">
        <v>5722</v>
      </c>
      <c r="B3065">
        <v>43060566</v>
      </c>
      <c r="C3065">
        <v>60000000</v>
      </c>
      <c r="D3065">
        <v>-16939434</v>
      </c>
      <c r="E3065">
        <f>Table10[[#This Row],[gross]]-Table10[[#This Row],[budget]]</f>
        <v>-16939434</v>
      </c>
    </row>
    <row r="3066" spans="1:5" x14ac:dyDescent="0.3">
      <c r="A3066" t="s">
        <v>2998</v>
      </c>
      <c r="B3066">
        <v>11030963</v>
      </c>
      <c r="C3066">
        <v>28000000</v>
      </c>
      <c r="D3066">
        <v>-16969037</v>
      </c>
      <c r="E3066">
        <f>Table10[[#This Row],[gross]]-Table10[[#This Row],[budget]]</f>
        <v>-16969037</v>
      </c>
    </row>
    <row r="3067" spans="1:5" x14ac:dyDescent="0.3">
      <c r="A3067" t="s">
        <v>3000</v>
      </c>
      <c r="B3067">
        <v>12987647</v>
      </c>
      <c r="C3067">
        <v>30000000</v>
      </c>
      <c r="D3067">
        <v>-17012353</v>
      </c>
      <c r="E3067">
        <f>Table10[[#This Row],[gross]]-Table10[[#This Row],[budget]]</f>
        <v>-17012353</v>
      </c>
    </row>
    <row r="3068" spans="1:5" x14ac:dyDescent="0.3">
      <c r="A3068" t="s">
        <v>6350</v>
      </c>
      <c r="B3068">
        <v>10907291</v>
      </c>
      <c r="C3068">
        <v>28000000</v>
      </c>
      <c r="D3068">
        <v>-17092709</v>
      </c>
      <c r="E3068">
        <f>Table10[[#This Row],[gross]]-Table10[[#This Row],[budget]]</f>
        <v>-17092709</v>
      </c>
    </row>
    <row r="3069" spans="1:5" x14ac:dyDescent="0.3">
      <c r="A3069" t="s">
        <v>3325</v>
      </c>
      <c r="B3069">
        <v>12831121</v>
      </c>
      <c r="C3069">
        <v>30000000</v>
      </c>
      <c r="D3069">
        <v>-17168879</v>
      </c>
      <c r="E3069">
        <f>Table10[[#This Row],[gross]]-Table10[[#This Row],[budget]]</f>
        <v>-17168879</v>
      </c>
    </row>
    <row r="3070" spans="1:5" x14ac:dyDescent="0.3">
      <c r="A3070" t="s">
        <v>6045</v>
      </c>
      <c r="B3070">
        <v>325491</v>
      </c>
      <c r="C3070">
        <v>17500000</v>
      </c>
      <c r="D3070">
        <v>-17174509</v>
      </c>
      <c r="E3070">
        <f>Table10[[#This Row],[gross]]-Table10[[#This Row],[budget]]</f>
        <v>-17174509</v>
      </c>
    </row>
    <row r="3071" spans="1:5" x14ac:dyDescent="0.3">
      <c r="A3071" t="s">
        <v>5525</v>
      </c>
      <c r="B3071">
        <v>14268533</v>
      </c>
      <c r="C3071">
        <v>31500000</v>
      </c>
      <c r="D3071">
        <v>-17231467</v>
      </c>
      <c r="E3071">
        <f>Table10[[#This Row],[gross]]-Table10[[#This Row],[budget]]</f>
        <v>-17231467</v>
      </c>
    </row>
    <row r="3072" spans="1:5" x14ac:dyDescent="0.3">
      <c r="A3072" t="s">
        <v>5019</v>
      </c>
      <c r="B3072">
        <v>32741596</v>
      </c>
      <c r="C3072">
        <v>50000000</v>
      </c>
      <c r="D3072">
        <v>-17258404</v>
      </c>
      <c r="E3072">
        <f>Table10[[#This Row],[gross]]-Table10[[#This Row],[budget]]</f>
        <v>-17258404</v>
      </c>
    </row>
    <row r="3073" spans="1:5" x14ac:dyDescent="0.3">
      <c r="A3073" t="s">
        <v>5724</v>
      </c>
      <c r="B3073">
        <v>22717758</v>
      </c>
      <c r="C3073">
        <v>40000000</v>
      </c>
      <c r="D3073">
        <v>-17282242</v>
      </c>
      <c r="E3073">
        <f>Table10[[#This Row],[gross]]-Table10[[#This Row],[budget]]</f>
        <v>-17282242</v>
      </c>
    </row>
    <row r="3074" spans="1:5" x14ac:dyDescent="0.3">
      <c r="A3074" t="s">
        <v>4300</v>
      </c>
      <c r="B3074">
        <v>12712093</v>
      </c>
      <c r="C3074">
        <v>30000000</v>
      </c>
      <c r="D3074">
        <v>-17287907</v>
      </c>
      <c r="E3074">
        <f>Table10[[#This Row],[gross]]-Table10[[#This Row],[budget]]</f>
        <v>-17287907</v>
      </c>
    </row>
    <row r="3075" spans="1:5" x14ac:dyDescent="0.3">
      <c r="A3075" t="s">
        <v>2706</v>
      </c>
      <c r="B3075">
        <v>676698</v>
      </c>
      <c r="C3075">
        <v>18000000</v>
      </c>
      <c r="D3075">
        <v>-17323302</v>
      </c>
      <c r="E3075">
        <f>Table10[[#This Row],[gross]]-Table10[[#This Row],[budget]]</f>
        <v>-17323302</v>
      </c>
    </row>
    <row r="3076" spans="1:5" x14ac:dyDescent="0.3">
      <c r="A3076" t="s">
        <v>4663</v>
      </c>
      <c r="B3076">
        <v>34636443</v>
      </c>
      <c r="C3076">
        <v>52000000</v>
      </c>
      <c r="D3076">
        <v>-17363557</v>
      </c>
      <c r="E3076">
        <f>Table10[[#This Row],[gross]]-Table10[[#This Row],[budget]]</f>
        <v>-17363557</v>
      </c>
    </row>
    <row r="3077" spans="1:5" x14ac:dyDescent="0.3">
      <c r="A3077" t="s">
        <v>5725</v>
      </c>
      <c r="B3077">
        <v>17609982</v>
      </c>
      <c r="C3077">
        <v>35000000</v>
      </c>
      <c r="D3077">
        <v>-17390018</v>
      </c>
      <c r="E3077">
        <f>Table10[[#This Row],[gross]]-Table10[[#This Row],[budget]]</f>
        <v>-17390018</v>
      </c>
    </row>
    <row r="3078" spans="1:5" x14ac:dyDescent="0.3">
      <c r="A3078" t="s">
        <v>6223</v>
      </c>
      <c r="B3078">
        <v>37600435</v>
      </c>
      <c r="C3078">
        <v>55000000</v>
      </c>
      <c r="D3078">
        <v>-17399565</v>
      </c>
      <c r="E3078">
        <f>Table10[[#This Row],[gross]]-Table10[[#This Row],[budget]]</f>
        <v>-17399565</v>
      </c>
    </row>
    <row r="3079" spans="1:5" x14ac:dyDescent="0.3">
      <c r="A3079" t="s">
        <v>7439</v>
      </c>
      <c r="B3079">
        <v>17596256</v>
      </c>
      <c r="C3079">
        <v>35000000</v>
      </c>
      <c r="D3079">
        <v>-17403744</v>
      </c>
      <c r="E3079">
        <f>Table10[[#This Row],[gross]]-Table10[[#This Row],[budget]]</f>
        <v>-17403744</v>
      </c>
    </row>
    <row r="3080" spans="1:5" x14ac:dyDescent="0.3">
      <c r="A3080" t="s">
        <v>2082</v>
      </c>
      <c r="B3080">
        <v>34580635</v>
      </c>
      <c r="C3080">
        <v>52000000</v>
      </c>
      <c r="D3080">
        <v>-17419365</v>
      </c>
      <c r="E3080">
        <f>Table10[[#This Row],[gross]]-Table10[[#This Row],[budget]]</f>
        <v>-17419365</v>
      </c>
    </row>
    <row r="3081" spans="1:5" x14ac:dyDescent="0.3">
      <c r="A3081" t="s">
        <v>3628</v>
      </c>
      <c r="B3081">
        <v>31569268</v>
      </c>
      <c r="C3081">
        <v>49000000</v>
      </c>
      <c r="D3081">
        <v>-17430732</v>
      </c>
      <c r="E3081">
        <f>Table10[[#This Row],[gross]]-Table10[[#This Row],[budget]]</f>
        <v>-17430732</v>
      </c>
    </row>
    <row r="3082" spans="1:5" x14ac:dyDescent="0.3">
      <c r="A3082" t="s">
        <v>5526</v>
      </c>
      <c r="B3082">
        <v>52474616</v>
      </c>
      <c r="C3082">
        <v>70000000</v>
      </c>
      <c r="D3082">
        <v>-17525384</v>
      </c>
      <c r="E3082">
        <f>Table10[[#This Row],[gross]]-Table10[[#This Row],[budget]]</f>
        <v>-17525384</v>
      </c>
    </row>
    <row r="3083" spans="1:5" x14ac:dyDescent="0.3">
      <c r="A3083" t="s">
        <v>5926</v>
      </c>
      <c r="B3083">
        <v>24375436</v>
      </c>
      <c r="C3083">
        <v>42000000</v>
      </c>
      <c r="D3083">
        <v>-17624564</v>
      </c>
      <c r="E3083">
        <f>Table10[[#This Row],[gross]]-Table10[[#This Row],[budget]]</f>
        <v>-17624564</v>
      </c>
    </row>
    <row r="3084" spans="1:5" x14ac:dyDescent="0.3">
      <c r="A3084" t="s">
        <v>3632</v>
      </c>
      <c r="B3084">
        <v>2353728</v>
      </c>
      <c r="C3084">
        <v>20000000</v>
      </c>
      <c r="D3084">
        <v>-17646272</v>
      </c>
      <c r="E3084">
        <f>Table10[[#This Row],[gross]]-Table10[[#This Row],[budget]]</f>
        <v>-17646272</v>
      </c>
    </row>
    <row r="3085" spans="1:5" x14ac:dyDescent="0.3">
      <c r="A3085" t="s">
        <v>3327</v>
      </c>
      <c r="B3085">
        <v>2319187</v>
      </c>
      <c r="C3085">
        <v>20000000</v>
      </c>
      <c r="D3085">
        <v>-17680813</v>
      </c>
      <c r="E3085">
        <f>Table10[[#This Row],[gross]]-Table10[[#This Row],[budget]]</f>
        <v>-17680813</v>
      </c>
    </row>
    <row r="3086" spans="1:5" x14ac:dyDescent="0.3">
      <c r="A3086" t="s">
        <v>5528</v>
      </c>
      <c r="B3086">
        <v>1292527</v>
      </c>
      <c r="C3086">
        <v>19000000</v>
      </c>
      <c r="D3086">
        <v>-17707473</v>
      </c>
      <c r="E3086">
        <f>Table10[[#This Row],[gross]]-Table10[[#This Row],[budget]]</f>
        <v>-17707473</v>
      </c>
    </row>
    <row r="3087" spans="1:5" x14ac:dyDescent="0.3">
      <c r="A3087" t="s">
        <v>7449</v>
      </c>
      <c r="B3087">
        <v>107285004</v>
      </c>
      <c r="C3087">
        <v>125000000</v>
      </c>
      <c r="D3087">
        <v>-17714996</v>
      </c>
      <c r="E3087">
        <f>Table10[[#This Row],[gross]]-Table10[[#This Row],[budget]]</f>
        <v>-17714996</v>
      </c>
    </row>
    <row r="3088" spans="1:5" x14ac:dyDescent="0.3">
      <c r="A3088" t="s">
        <v>7539</v>
      </c>
      <c r="B3088">
        <v>4273372</v>
      </c>
      <c r="C3088">
        <v>22000000</v>
      </c>
      <c r="D3088">
        <v>-17726628</v>
      </c>
      <c r="E3088">
        <f>Table10[[#This Row],[gross]]-Table10[[#This Row],[budget]]</f>
        <v>-17726628</v>
      </c>
    </row>
    <row r="3089" spans="1:5" x14ac:dyDescent="0.3">
      <c r="A3089" t="s">
        <v>3329</v>
      </c>
      <c r="B3089">
        <v>2246000</v>
      </c>
      <c r="C3089">
        <v>20000000</v>
      </c>
      <c r="D3089">
        <v>-17754000</v>
      </c>
      <c r="E3089">
        <f>Table10[[#This Row],[gross]]-Table10[[#This Row],[budget]]</f>
        <v>-17754000</v>
      </c>
    </row>
    <row r="3090" spans="1:5" x14ac:dyDescent="0.3">
      <c r="A3090" t="s">
        <v>3934</v>
      </c>
      <c r="B3090">
        <v>9664316</v>
      </c>
      <c r="C3090">
        <v>27500000</v>
      </c>
      <c r="D3090">
        <v>-17835684</v>
      </c>
      <c r="E3090">
        <f>Table10[[#This Row],[gross]]-Table10[[#This Row],[budget]]</f>
        <v>-17835684</v>
      </c>
    </row>
    <row r="3091" spans="1:5" x14ac:dyDescent="0.3">
      <c r="A3091" t="s">
        <v>4301</v>
      </c>
      <c r="B3091">
        <v>7156933</v>
      </c>
      <c r="C3091">
        <v>25000000</v>
      </c>
      <c r="D3091">
        <v>-17843067</v>
      </c>
      <c r="E3091">
        <f>Table10[[#This Row],[gross]]-Table10[[#This Row],[budget]]</f>
        <v>-17843067</v>
      </c>
    </row>
    <row r="3092" spans="1:5" x14ac:dyDescent="0.3">
      <c r="A3092" t="s">
        <v>6047</v>
      </c>
      <c r="B3092">
        <v>127437</v>
      </c>
      <c r="C3092">
        <v>18000000</v>
      </c>
      <c r="D3092">
        <v>-17872563</v>
      </c>
      <c r="E3092">
        <f>Table10[[#This Row],[gross]]-Table10[[#This Row],[budget]]</f>
        <v>-17872563</v>
      </c>
    </row>
    <row r="3093" spans="1:5" x14ac:dyDescent="0.3">
      <c r="A3093" t="s">
        <v>1856</v>
      </c>
      <c r="B3093">
        <v>3081925</v>
      </c>
      <c r="C3093">
        <v>21000000</v>
      </c>
      <c r="D3093">
        <v>-17918075</v>
      </c>
      <c r="E3093">
        <f>Table10[[#This Row],[gross]]-Table10[[#This Row],[budget]]</f>
        <v>-17918075</v>
      </c>
    </row>
    <row r="3094" spans="1:5" x14ac:dyDescent="0.3">
      <c r="A3094" t="s">
        <v>380</v>
      </c>
      <c r="B3094">
        <v>45250</v>
      </c>
      <c r="C3094">
        <v>18000000</v>
      </c>
      <c r="D3094">
        <v>-17954750</v>
      </c>
      <c r="E3094">
        <f>Table10[[#This Row],[gross]]-Table10[[#This Row],[budget]]</f>
        <v>-17954750</v>
      </c>
    </row>
    <row r="3095" spans="1:5" x14ac:dyDescent="0.3">
      <c r="A3095" t="s">
        <v>7303</v>
      </c>
      <c r="B3095">
        <v>2000000</v>
      </c>
      <c r="C3095">
        <v>20000000</v>
      </c>
      <c r="D3095">
        <v>-18000000</v>
      </c>
      <c r="E3095">
        <f>Table10[[#This Row],[gross]]-Table10[[#This Row],[budget]]</f>
        <v>-18000000</v>
      </c>
    </row>
    <row r="3096" spans="1:5" x14ac:dyDescent="0.3">
      <c r="A3096" t="s">
        <v>7415</v>
      </c>
      <c r="B3096">
        <v>16988996</v>
      </c>
      <c r="C3096">
        <v>35000000</v>
      </c>
      <c r="D3096">
        <v>-18011004</v>
      </c>
      <c r="E3096">
        <f>Table10[[#This Row],[gross]]-Table10[[#This Row],[budget]]</f>
        <v>-18011004</v>
      </c>
    </row>
    <row r="3097" spans="1:5" x14ac:dyDescent="0.3">
      <c r="A3097" t="s">
        <v>7195</v>
      </c>
      <c r="B3097">
        <v>66941559</v>
      </c>
      <c r="C3097">
        <v>85000000</v>
      </c>
      <c r="D3097">
        <v>-18058441</v>
      </c>
      <c r="E3097">
        <f>Table10[[#This Row],[gross]]-Table10[[#This Row],[budget]]</f>
        <v>-18058441</v>
      </c>
    </row>
    <row r="3098" spans="1:5" x14ac:dyDescent="0.3">
      <c r="A3098" t="s">
        <v>6709</v>
      </c>
      <c r="B3098">
        <v>11900000</v>
      </c>
      <c r="C3098">
        <v>30000000</v>
      </c>
      <c r="D3098">
        <v>-18100000</v>
      </c>
      <c r="E3098">
        <f>Table10[[#This Row],[gross]]-Table10[[#This Row],[budget]]</f>
        <v>-18100000</v>
      </c>
    </row>
    <row r="3099" spans="1:5" x14ac:dyDescent="0.3">
      <c r="A3099" t="s">
        <v>5927</v>
      </c>
      <c r="B3099">
        <v>31874869</v>
      </c>
      <c r="C3099">
        <v>50000000</v>
      </c>
      <c r="D3099">
        <v>-18125131</v>
      </c>
      <c r="E3099">
        <f>Table10[[#This Row],[gross]]-Table10[[#This Row],[budget]]</f>
        <v>-18125131</v>
      </c>
    </row>
    <row r="3100" spans="1:5" x14ac:dyDescent="0.3">
      <c r="A3100" t="s">
        <v>5927</v>
      </c>
      <c r="B3100">
        <v>31874869</v>
      </c>
      <c r="C3100">
        <v>50000000</v>
      </c>
      <c r="D3100">
        <v>-18125131</v>
      </c>
      <c r="E3100">
        <f>Table10[[#This Row],[gross]]-Table10[[#This Row],[budget]]</f>
        <v>-18125131</v>
      </c>
    </row>
    <row r="3101" spans="1:5" x14ac:dyDescent="0.3">
      <c r="A3101" t="s">
        <v>5336</v>
      </c>
      <c r="B3101">
        <v>29781453</v>
      </c>
      <c r="C3101">
        <v>48000000</v>
      </c>
      <c r="D3101">
        <v>-18218547</v>
      </c>
      <c r="E3101">
        <f>Table10[[#This Row],[gross]]-Table10[[#This Row],[budget]]</f>
        <v>-18218547</v>
      </c>
    </row>
    <row r="3102" spans="1:5" x14ac:dyDescent="0.3">
      <c r="A3102" t="s">
        <v>5529</v>
      </c>
      <c r="B3102">
        <v>13763130</v>
      </c>
      <c r="C3102">
        <v>32000000</v>
      </c>
      <c r="D3102">
        <v>-18236870</v>
      </c>
      <c r="E3102">
        <f>Table10[[#This Row],[gross]]-Table10[[#This Row],[budget]]</f>
        <v>-18236870</v>
      </c>
    </row>
    <row r="3103" spans="1:5" x14ac:dyDescent="0.3">
      <c r="A3103" t="s">
        <v>6224</v>
      </c>
      <c r="B3103">
        <v>8712564</v>
      </c>
      <c r="C3103">
        <v>27000000</v>
      </c>
      <c r="D3103">
        <v>-18287436</v>
      </c>
      <c r="E3103">
        <f>Table10[[#This Row],[gross]]-Table10[[#This Row],[budget]]</f>
        <v>-18287436</v>
      </c>
    </row>
    <row r="3104" spans="1:5" x14ac:dyDescent="0.3">
      <c r="A3104" t="s">
        <v>4302</v>
      </c>
      <c r="B3104">
        <v>1697956</v>
      </c>
      <c r="C3104">
        <v>20000000</v>
      </c>
      <c r="D3104">
        <v>-18302044</v>
      </c>
      <c r="E3104">
        <f>Table10[[#This Row],[gross]]-Table10[[#This Row],[budget]]</f>
        <v>-18302044</v>
      </c>
    </row>
    <row r="3105" spans="1:5" x14ac:dyDescent="0.3">
      <c r="A3105" t="s">
        <v>3003</v>
      </c>
      <c r="B3105">
        <v>4190530</v>
      </c>
      <c r="C3105">
        <v>22500000</v>
      </c>
      <c r="D3105">
        <v>-18309470</v>
      </c>
      <c r="E3105">
        <f>Table10[[#This Row],[gross]]-Table10[[#This Row],[budget]]</f>
        <v>-18309470</v>
      </c>
    </row>
    <row r="3106" spans="1:5" x14ac:dyDescent="0.3">
      <c r="A3106" t="s">
        <v>7516</v>
      </c>
      <c r="B3106">
        <v>1646664</v>
      </c>
      <c r="C3106">
        <v>20000000</v>
      </c>
      <c r="D3106">
        <v>-18353336</v>
      </c>
      <c r="E3106">
        <f>Table10[[#This Row],[gross]]-Table10[[#This Row],[budget]]</f>
        <v>-18353336</v>
      </c>
    </row>
    <row r="3107" spans="1:5" x14ac:dyDescent="0.3">
      <c r="A3107" t="s">
        <v>7402</v>
      </c>
      <c r="B3107">
        <v>11576087</v>
      </c>
      <c r="C3107">
        <v>30000000</v>
      </c>
      <c r="D3107">
        <v>-18423913</v>
      </c>
      <c r="E3107">
        <f>Table10[[#This Row],[gross]]-Table10[[#This Row],[budget]]</f>
        <v>-18423913</v>
      </c>
    </row>
    <row r="3108" spans="1:5" x14ac:dyDescent="0.3">
      <c r="A3108" t="s">
        <v>7370</v>
      </c>
      <c r="B3108">
        <v>131564731</v>
      </c>
      <c r="C3108">
        <v>150000000</v>
      </c>
      <c r="D3108">
        <v>-18435269</v>
      </c>
      <c r="E3108">
        <f>Table10[[#This Row],[gross]]-Table10[[#This Row],[budget]]</f>
        <v>-18435269</v>
      </c>
    </row>
    <row r="3109" spans="1:5" x14ac:dyDescent="0.3">
      <c r="A3109" t="s">
        <v>3935</v>
      </c>
      <c r="B3109">
        <v>81557479</v>
      </c>
      <c r="C3109">
        <v>100000000</v>
      </c>
      <c r="D3109">
        <v>-18442521</v>
      </c>
      <c r="E3109">
        <f>Table10[[#This Row],[gross]]-Table10[[#This Row],[budget]]</f>
        <v>-18442521</v>
      </c>
    </row>
    <row r="3110" spans="1:5" x14ac:dyDescent="0.3">
      <c r="A3110" t="s">
        <v>3937</v>
      </c>
      <c r="B3110">
        <v>7496522</v>
      </c>
      <c r="C3110">
        <v>26000000</v>
      </c>
      <c r="D3110">
        <v>-18503478</v>
      </c>
      <c r="E3110">
        <f>Table10[[#This Row],[gross]]-Table10[[#This Row],[budget]]</f>
        <v>-18503478</v>
      </c>
    </row>
    <row r="3111" spans="1:5" x14ac:dyDescent="0.3">
      <c r="A3111" t="s">
        <v>7064</v>
      </c>
      <c r="B3111">
        <v>24430272</v>
      </c>
      <c r="C3111">
        <v>43000000</v>
      </c>
      <c r="D3111">
        <v>-18569728</v>
      </c>
      <c r="E3111">
        <f>Table10[[#This Row],[gross]]-Table10[[#This Row],[budget]]</f>
        <v>-18569728</v>
      </c>
    </row>
    <row r="3112" spans="1:5" x14ac:dyDescent="0.3">
      <c r="A3112" t="s">
        <v>5531</v>
      </c>
      <c r="B3112">
        <v>21413502</v>
      </c>
      <c r="C3112">
        <v>40000000</v>
      </c>
      <c r="D3112">
        <v>-18586498</v>
      </c>
      <c r="E3112">
        <f>Table10[[#This Row],[gross]]-Table10[[#This Row],[budget]]</f>
        <v>-18586498</v>
      </c>
    </row>
    <row r="3113" spans="1:5" x14ac:dyDescent="0.3">
      <c r="A3113" t="s">
        <v>7196</v>
      </c>
      <c r="B3113">
        <v>24407944</v>
      </c>
      <c r="C3113">
        <v>43000000</v>
      </c>
      <c r="D3113">
        <v>-18592056</v>
      </c>
      <c r="E3113">
        <f>Table10[[#This Row],[gross]]-Table10[[#This Row],[budget]]</f>
        <v>-18592056</v>
      </c>
    </row>
    <row r="3114" spans="1:5" x14ac:dyDescent="0.3">
      <c r="A3114" t="s">
        <v>4303</v>
      </c>
      <c r="B3114">
        <v>13303319</v>
      </c>
      <c r="C3114">
        <v>32000000</v>
      </c>
      <c r="D3114">
        <v>-18696681</v>
      </c>
      <c r="E3114">
        <f>Table10[[#This Row],[gross]]-Table10[[#This Row],[budget]]</f>
        <v>-18696681</v>
      </c>
    </row>
    <row r="3115" spans="1:5" x14ac:dyDescent="0.3">
      <c r="A3115" t="s">
        <v>7281</v>
      </c>
      <c r="B3115">
        <v>16295774</v>
      </c>
      <c r="C3115">
        <v>35000000</v>
      </c>
      <c r="D3115">
        <v>-18704226</v>
      </c>
      <c r="E3115">
        <f>Table10[[#This Row],[gross]]-Table10[[#This Row],[budget]]</f>
        <v>-18704226</v>
      </c>
    </row>
    <row r="3116" spans="1:5" x14ac:dyDescent="0.3">
      <c r="A3116" t="s">
        <v>5532</v>
      </c>
      <c r="B3116">
        <v>3247816</v>
      </c>
      <c r="C3116">
        <v>22000000</v>
      </c>
      <c r="D3116">
        <v>-18752184</v>
      </c>
      <c r="E3116">
        <f>Table10[[#This Row],[gross]]-Table10[[#This Row],[budget]]</f>
        <v>-18752184</v>
      </c>
    </row>
    <row r="3117" spans="1:5" x14ac:dyDescent="0.3">
      <c r="A3117" t="s">
        <v>2084</v>
      </c>
      <c r="B3117">
        <v>51225796</v>
      </c>
      <c r="C3117">
        <v>70000000</v>
      </c>
      <c r="D3117">
        <v>-18774204</v>
      </c>
      <c r="E3117">
        <f>Table10[[#This Row],[gross]]-Table10[[#This Row],[budget]]</f>
        <v>-18774204</v>
      </c>
    </row>
    <row r="3118" spans="1:5" x14ac:dyDescent="0.3">
      <c r="A3118" t="s">
        <v>1858</v>
      </c>
      <c r="B3118">
        <v>1190018</v>
      </c>
      <c r="C3118">
        <v>20000000</v>
      </c>
      <c r="D3118">
        <v>-18809982</v>
      </c>
      <c r="E3118">
        <f>Table10[[#This Row],[gross]]-Table10[[#This Row],[budget]]</f>
        <v>-18809982</v>
      </c>
    </row>
    <row r="3119" spans="1:5" x14ac:dyDescent="0.3">
      <c r="A3119" t="s">
        <v>7067</v>
      </c>
      <c r="B3119">
        <v>1183354</v>
      </c>
      <c r="C3119">
        <v>20000000</v>
      </c>
      <c r="D3119">
        <v>-18816646</v>
      </c>
      <c r="E3119">
        <f>Table10[[#This Row],[gross]]-Table10[[#This Row],[budget]]</f>
        <v>-18816646</v>
      </c>
    </row>
    <row r="3120" spans="1:5" x14ac:dyDescent="0.3">
      <c r="A3120" t="s">
        <v>7416</v>
      </c>
      <c r="B3120">
        <v>21176322</v>
      </c>
      <c r="C3120">
        <v>40000000</v>
      </c>
      <c r="D3120">
        <v>-18823678</v>
      </c>
      <c r="E3120">
        <f>Table10[[#This Row],[gross]]-Table10[[#This Row],[budget]]</f>
        <v>-18823678</v>
      </c>
    </row>
    <row r="3121" spans="1:5" x14ac:dyDescent="0.3">
      <c r="A3121" t="s">
        <v>4665</v>
      </c>
      <c r="B3121">
        <v>71148699</v>
      </c>
      <c r="C3121">
        <v>90000000</v>
      </c>
      <c r="D3121">
        <v>-18851301</v>
      </c>
      <c r="E3121">
        <f>Table10[[#This Row],[gross]]-Table10[[#This Row],[budget]]</f>
        <v>-18851301</v>
      </c>
    </row>
    <row r="3122" spans="1:5" x14ac:dyDescent="0.3">
      <c r="A3122" t="s">
        <v>6984</v>
      </c>
      <c r="B3122">
        <v>22108977</v>
      </c>
      <c r="C3122">
        <v>41000000</v>
      </c>
      <c r="D3122">
        <v>-18891023</v>
      </c>
      <c r="E3122">
        <f>Table10[[#This Row],[gross]]-Table10[[#This Row],[budget]]</f>
        <v>-18891023</v>
      </c>
    </row>
    <row r="3123" spans="1:5" x14ac:dyDescent="0.3">
      <c r="A3123" t="s">
        <v>6225</v>
      </c>
      <c r="B3123">
        <v>5108820</v>
      </c>
      <c r="C3123">
        <v>24000000</v>
      </c>
      <c r="D3123">
        <v>-18891180</v>
      </c>
      <c r="E3123">
        <f>Table10[[#This Row],[gross]]-Table10[[#This Row],[budget]]</f>
        <v>-18891180</v>
      </c>
    </row>
    <row r="3124" spans="1:5" x14ac:dyDescent="0.3">
      <c r="A3124" t="s">
        <v>1388</v>
      </c>
      <c r="B3124">
        <v>15081783</v>
      </c>
      <c r="C3124">
        <v>34000000</v>
      </c>
      <c r="D3124">
        <v>-18918217</v>
      </c>
      <c r="E3124">
        <f>Table10[[#This Row],[gross]]-Table10[[#This Row],[budget]]</f>
        <v>-18918217</v>
      </c>
    </row>
    <row r="3125" spans="1:5" x14ac:dyDescent="0.3">
      <c r="A3125" t="s">
        <v>5337</v>
      </c>
      <c r="B3125">
        <v>12561</v>
      </c>
      <c r="C3125">
        <v>19000000</v>
      </c>
      <c r="D3125">
        <v>-18987439</v>
      </c>
      <c r="E3125">
        <f>Table10[[#This Row],[gross]]-Table10[[#This Row],[budget]]</f>
        <v>-18987439</v>
      </c>
    </row>
    <row r="3126" spans="1:5" x14ac:dyDescent="0.3">
      <c r="A3126" t="s">
        <v>1146</v>
      </c>
      <c r="B3126">
        <v>20999103</v>
      </c>
      <c r="C3126">
        <v>40000000</v>
      </c>
      <c r="D3126">
        <v>-19000897</v>
      </c>
      <c r="E3126">
        <f>Table10[[#This Row],[gross]]-Table10[[#This Row],[budget]]</f>
        <v>-19000897</v>
      </c>
    </row>
    <row r="3127" spans="1:5" x14ac:dyDescent="0.3">
      <c r="A3127" t="s">
        <v>5929</v>
      </c>
      <c r="B3127">
        <v>10965209</v>
      </c>
      <c r="C3127">
        <v>30000000</v>
      </c>
      <c r="D3127">
        <v>-19034791</v>
      </c>
      <c r="E3127">
        <f>Table10[[#This Row],[gross]]-Table10[[#This Row],[budget]]</f>
        <v>-19034791</v>
      </c>
    </row>
    <row r="3128" spans="1:5" x14ac:dyDescent="0.3">
      <c r="A3128" t="s">
        <v>5533</v>
      </c>
      <c r="B3128">
        <v>2963012</v>
      </c>
      <c r="C3128">
        <v>22000000</v>
      </c>
      <c r="D3128">
        <v>-19036988</v>
      </c>
      <c r="E3128">
        <f>Table10[[#This Row],[gross]]-Table10[[#This Row],[budget]]</f>
        <v>-19036988</v>
      </c>
    </row>
    <row r="3129" spans="1:5" x14ac:dyDescent="0.3">
      <c r="A3129" t="s">
        <v>6049</v>
      </c>
      <c r="B3129">
        <v>10955425</v>
      </c>
      <c r="C3129">
        <v>30000000</v>
      </c>
      <c r="D3129">
        <v>-19044575</v>
      </c>
      <c r="E3129">
        <f>Table10[[#This Row],[gross]]-Table10[[#This Row],[budget]]</f>
        <v>-19044575</v>
      </c>
    </row>
    <row r="3130" spans="1:5" x14ac:dyDescent="0.3">
      <c r="A3130" t="s">
        <v>7155</v>
      </c>
      <c r="B3130">
        <v>20916309</v>
      </c>
      <c r="C3130">
        <v>40000000</v>
      </c>
      <c r="D3130">
        <v>-19083691</v>
      </c>
      <c r="E3130">
        <f>Table10[[#This Row],[gross]]-Table10[[#This Row],[budget]]</f>
        <v>-19083691</v>
      </c>
    </row>
    <row r="3131" spans="1:5" x14ac:dyDescent="0.3">
      <c r="A3131" t="s">
        <v>4305</v>
      </c>
      <c r="B3131">
        <v>8888143</v>
      </c>
      <c r="C3131">
        <v>28000000</v>
      </c>
      <c r="D3131">
        <v>-19111857</v>
      </c>
      <c r="E3131">
        <f>Table10[[#This Row],[gross]]-Table10[[#This Row],[budget]]</f>
        <v>-19111857</v>
      </c>
    </row>
    <row r="3132" spans="1:5" x14ac:dyDescent="0.3">
      <c r="A3132" t="s">
        <v>5021</v>
      </c>
      <c r="B3132">
        <v>10880926</v>
      </c>
      <c r="C3132">
        <v>30000000</v>
      </c>
      <c r="D3132">
        <v>-19119074</v>
      </c>
      <c r="E3132">
        <f>Table10[[#This Row],[gross]]-Table10[[#This Row],[budget]]</f>
        <v>-19119074</v>
      </c>
    </row>
    <row r="3133" spans="1:5" x14ac:dyDescent="0.3">
      <c r="A3133" t="s">
        <v>5023</v>
      </c>
      <c r="B3133">
        <v>11854694</v>
      </c>
      <c r="C3133">
        <v>31000000</v>
      </c>
      <c r="D3133">
        <v>-19145306</v>
      </c>
      <c r="E3133">
        <f>Table10[[#This Row],[gross]]-Table10[[#This Row],[budget]]</f>
        <v>-19145306</v>
      </c>
    </row>
    <row r="3134" spans="1:5" x14ac:dyDescent="0.3">
      <c r="A3134" t="s">
        <v>462</v>
      </c>
      <c r="B3134">
        <v>4710455</v>
      </c>
      <c r="C3134">
        <v>24000000</v>
      </c>
      <c r="D3134">
        <v>-19289545</v>
      </c>
      <c r="E3134">
        <f>Table10[[#This Row],[gross]]-Table10[[#This Row],[budget]]</f>
        <v>-19289545</v>
      </c>
    </row>
    <row r="3135" spans="1:5" x14ac:dyDescent="0.3">
      <c r="A3135" t="s">
        <v>1149</v>
      </c>
      <c r="B3135">
        <v>35707327</v>
      </c>
      <c r="C3135">
        <v>55000000</v>
      </c>
      <c r="D3135">
        <v>-19292673</v>
      </c>
      <c r="E3135">
        <f>Table10[[#This Row],[gross]]-Table10[[#This Row],[budget]]</f>
        <v>-19292673</v>
      </c>
    </row>
    <row r="3136" spans="1:5" x14ac:dyDescent="0.3">
      <c r="A3136" t="s">
        <v>7197</v>
      </c>
      <c r="B3136">
        <v>100685880</v>
      </c>
      <c r="C3136">
        <v>120000000</v>
      </c>
      <c r="D3136">
        <v>-19314120</v>
      </c>
      <c r="E3136">
        <f>Table10[[#This Row],[gross]]-Table10[[#This Row],[budget]]</f>
        <v>-19314120</v>
      </c>
    </row>
    <row r="3137" spans="1:5" x14ac:dyDescent="0.3">
      <c r="A3137" t="s">
        <v>7404</v>
      </c>
      <c r="B3137">
        <v>5654777</v>
      </c>
      <c r="C3137">
        <v>25000000</v>
      </c>
      <c r="D3137">
        <v>-19345223</v>
      </c>
      <c r="E3137">
        <f>Table10[[#This Row],[gross]]-Table10[[#This Row],[budget]]</f>
        <v>-19345223</v>
      </c>
    </row>
    <row r="3138" spans="1:5" x14ac:dyDescent="0.3">
      <c r="A3138" t="s">
        <v>4307</v>
      </c>
      <c r="B3138">
        <v>18653746</v>
      </c>
      <c r="C3138">
        <v>38000000</v>
      </c>
      <c r="D3138">
        <v>-19346254</v>
      </c>
      <c r="E3138">
        <f>Table10[[#This Row],[gross]]-Table10[[#This Row],[budget]]</f>
        <v>-19346254</v>
      </c>
    </row>
    <row r="3139" spans="1:5" x14ac:dyDescent="0.3">
      <c r="A3139" t="s">
        <v>5726</v>
      </c>
      <c r="B3139">
        <v>40559930</v>
      </c>
      <c r="C3139">
        <v>60000000</v>
      </c>
      <c r="D3139">
        <v>-19440070</v>
      </c>
      <c r="E3139">
        <f>Table10[[#This Row],[gross]]-Table10[[#This Row],[budget]]</f>
        <v>-19440070</v>
      </c>
    </row>
    <row r="3140" spans="1:5" x14ac:dyDescent="0.3">
      <c r="A3140" t="s">
        <v>7156</v>
      </c>
      <c r="B3140">
        <v>5516708</v>
      </c>
      <c r="C3140">
        <v>25000000</v>
      </c>
      <c r="D3140">
        <v>-19483292</v>
      </c>
      <c r="E3140">
        <f>Table10[[#This Row],[gross]]-Table10[[#This Row],[budget]]</f>
        <v>-19483292</v>
      </c>
    </row>
    <row r="3141" spans="1:5" x14ac:dyDescent="0.3">
      <c r="A3141" t="s">
        <v>2391</v>
      </c>
      <c r="B3141">
        <v>60507228</v>
      </c>
      <c r="C3141">
        <v>80000000</v>
      </c>
      <c r="D3141">
        <v>-19492772</v>
      </c>
      <c r="E3141">
        <f>Table10[[#This Row],[gross]]-Table10[[#This Row],[budget]]</f>
        <v>-19492772</v>
      </c>
    </row>
    <row r="3142" spans="1:5" x14ac:dyDescent="0.3">
      <c r="A3142" t="s">
        <v>3938</v>
      </c>
      <c r="B3142">
        <v>7486906</v>
      </c>
      <c r="C3142">
        <v>27000000</v>
      </c>
      <c r="D3142">
        <v>-19513094</v>
      </c>
      <c r="E3142">
        <f>Table10[[#This Row],[gross]]-Table10[[#This Row],[budget]]</f>
        <v>-19513094</v>
      </c>
    </row>
    <row r="3143" spans="1:5" x14ac:dyDescent="0.3">
      <c r="A3143" t="s">
        <v>2087</v>
      </c>
      <c r="B3143">
        <v>476270</v>
      </c>
      <c r="C3143">
        <v>20000000</v>
      </c>
      <c r="D3143">
        <v>-19523730</v>
      </c>
      <c r="E3143">
        <f>Table10[[#This Row],[gross]]-Table10[[#This Row],[budget]]</f>
        <v>-19523730</v>
      </c>
    </row>
    <row r="3144" spans="1:5" x14ac:dyDescent="0.3">
      <c r="A3144" t="s">
        <v>7157</v>
      </c>
      <c r="B3144">
        <v>8434601</v>
      </c>
      <c r="C3144">
        <v>28000000</v>
      </c>
      <c r="D3144">
        <v>-19565399</v>
      </c>
      <c r="E3144">
        <f>Table10[[#This Row],[gross]]-Table10[[#This Row],[budget]]</f>
        <v>-19565399</v>
      </c>
    </row>
    <row r="3145" spans="1:5" x14ac:dyDescent="0.3">
      <c r="A3145" t="s">
        <v>5025</v>
      </c>
      <c r="B3145">
        <v>403932</v>
      </c>
      <c r="C3145">
        <v>20000000</v>
      </c>
      <c r="D3145">
        <v>-19596068</v>
      </c>
      <c r="E3145">
        <f>Table10[[#This Row],[gross]]-Table10[[#This Row],[budget]]</f>
        <v>-19596068</v>
      </c>
    </row>
    <row r="3146" spans="1:5" x14ac:dyDescent="0.3">
      <c r="A3146" t="s">
        <v>5727</v>
      </c>
      <c r="B3146">
        <v>375474</v>
      </c>
      <c r="C3146">
        <v>20000000</v>
      </c>
      <c r="D3146">
        <v>-19624526</v>
      </c>
      <c r="E3146">
        <f>Table10[[#This Row],[gross]]-Table10[[#This Row],[budget]]</f>
        <v>-19624526</v>
      </c>
    </row>
    <row r="3147" spans="1:5" x14ac:dyDescent="0.3">
      <c r="A3147" t="s">
        <v>3332</v>
      </c>
      <c r="B3147">
        <v>252652</v>
      </c>
      <c r="C3147">
        <v>19900000</v>
      </c>
      <c r="D3147">
        <v>-19647348</v>
      </c>
      <c r="E3147">
        <f>Table10[[#This Row],[gross]]-Table10[[#This Row],[budget]]</f>
        <v>-19647348</v>
      </c>
    </row>
    <row r="3148" spans="1:5" x14ac:dyDescent="0.3">
      <c r="A3148" t="s">
        <v>5534</v>
      </c>
      <c r="B3148">
        <v>30306268</v>
      </c>
      <c r="C3148">
        <v>50000000</v>
      </c>
      <c r="D3148">
        <v>-19693732</v>
      </c>
      <c r="E3148">
        <f>Table10[[#This Row],[gross]]-Table10[[#This Row],[budget]]</f>
        <v>-19693732</v>
      </c>
    </row>
    <row r="3149" spans="1:5" x14ac:dyDescent="0.3">
      <c r="A3149" t="s">
        <v>5338</v>
      </c>
      <c r="B3149">
        <v>305070</v>
      </c>
      <c r="C3149">
        <v>20000000</v>
      </c>
      <c r="D3149">
        <v>-19694930</v>
      </c>
      <c r="E3149">
        <f>Table10[[#This Row],[gross]]-Table10[[#This Row],[budget]]</f>
        <v>-19694930</v>
      </c>
    </row>
    <row r="3150" spans="1:5" x14ac:dyDescent="0.3">
      <c r="A3150" t="s">
        <v>5728</v>
      </c>
      <c r="B3150">
        <v>20300000</v>
      </c>
      <c r="C3150">
        <v>40000000</v>
      </c>
      <c r="D3150">
        <v>-19700000</v>
      </c>
      <c r="E3150">
        <f>Table10[[#This Row],[gross]]-Table10[[#This Row],[budget]]</f>
        <v>-19700000</v>
      </c>
    </row>
    <row r="3151" spans="1:5" x14ac:dyDescent="0.3">
      <c r="A3151" t="s">
        <v>6804</v>
      </c>
      <c r="B3151">
        <v>263365</v>
      </c>
      <c r="C3151">
        <v>20000000</v>
      </c>
      <c r="D3151">
        <v>-19736635</v>
      </c>
      <c r="E3151">
        <f>Table10[[#This Row],[gross]]-Table10[[#This Row],[budget]]</f>
        <v>-19736635</v>
      </c>
    </row>
    <row r="3152" spans="1:5" x14ac:dyDescent="0.3">
      <c r="A3152" t="s">
        <v>6807</v>
      </c>
      <c r="B3152">
        <v>25200412</v>
      </c>
      <c r="C3152">
        <v>45000000</v>
      </c>
      <c r="D3152">
        <v>-19799588</v>
      </c>
      <c r="E3152">
        <f>Table10[[#This Row],[gross]]-Table10[[#This Row],[budget]]</f>
        <v>-19799588</v>
      </c>
    </row>
    <row r="3153" spans="1:5" x14ac:dyDescent="0.3">
      <c r="A3153" t="s">
        <v>7198</v>
      </c>
      <c r="B3153">
        <v>10134754</v>
      </c>
      <c r="C3153">
        <v>30000000</v>
      </c>
      <c r="D3153">
        <v>-19865246</v>
      </c>
      <c r="E3153">
        <f>Table10[[#This Row],[gross]]-Table10[[#This Row],[budget]]</f>
        <v>-19865246</v>
      </c>
    </row>
    <row r="3154" spans="1:5" x14ac:dyDescent="0.3">
      <c r="A3154" t="s">
        <v>916</v>
      </c>
      <c r="B3154">
        <v>5128124</v>
      </c>
      <c r="C3154">
        <v>25000000</v>
      </c>
      <c r="D3154">
        <v>-19871876</v>
      </c>
      <c r="E3154">
        <f>Table10[[#This Row],[gross]]-Table10[[#This Row],[budget]]</f>
        <v>-19871876</v>
      </c>
    </row>
    <row r="3155" spans="1:5" x14ac:dyDescent="0.3">
      <c r="A3155" t="s">
        <v>6809</v>
      </c>
      <c r="B3155">
        <v>8119205</v>
      </c>
      <c r="C3155">
        <v>28000000</v>
      </c>
      <c r="D3155">
        <v>-19880795</v>
      </c>
      <c r="E3155">
        <f>Table10[[#This Row],[gross]]-Table10[[#This Row],[budget]]</f>
        <v>-19880795</v>
      </c>
    </row>
    <row r="3156" spans="1:5" x14ac:dyDescent="0.3">
      <c r="A3156" t="s">
        <v>5028</v>
      </c>
      <c r="B3156">
        <v>20113965</v>
      </c>
      <c r="C3156">
        <v>40000000</v>
      </c>
      <c r="D3156">
        <v>-19886035</v>
      </c>
      <c r="E3156">
        <f>Table10[[#This Row],[gross]]-Table10[[#This Row],[budget]]</f>
        <v>-19886035</v>
      </c>
    </row>
    <row r="3157" spans="1:5" x14ac:dyDescent="0.3">
      <c r="A3157" t="s">
        <v>6050</v>
      </c>
      <c r="B3157">
        <v>40076438</v>
      </c>
      <c r="C3157">
        <v>60000000</v>
      </c>
      <c r="D3157">
        <v>-19923562</v>
      </c>
      <c r="E3157">
        <f>Table10[[#This Row],[gross]]-Table10[[#This Row],[budget]]</f>
        <v>-19923562</v>
      </c>
    </row>
    <row r="3158" spans="1:5" x14ac:dyDescent="0.3">
      <c r="A3158" t="s">
        <v>6605</v>
      </c>
      <c r="B3158">
        <v>17149</v>
      </c>
      <c r="C3158">
        <v>20000000</v>
      </c>
      <c r="D3158">
        <v>-19982851</v>
      </c>
      <c r="E3158">
        <f>Table10[[#This Row],[gross]]-Table10[[#This Row],[budget]]</f>
        <v>-19982851</v>
      </c>
    </row>
    <row r="3159" spans="1:5" x14ac:dyDescent="0.3">
      <c r="A3159" t="s">
        <v>5729</v>
      </c>
      <c r="B3159">
        <v>50016394</v>
      </c>
      <c r="C3159">
        <v>70000000</v>
      </c>
      <c r="D3159">
        <v>-19983606</v>
      </c>
      <c r="E3159">
        <f>Table10[[#This Row],[gross]]-Table10[[#This Row],[budget]]</f>
        <v>-19983606</v>
      </c>
    </row>
    <row r="3160" spans="1:5" x14ac:dyDescent="0.3">
      <c r="A3160" t="s">
        <v>5732</v>
      </c>
      <c r="B3160">
        <v>5000000</v>
      </c>
      <c r="C3160">
        <v>25000000</v>
      </c>
      <c r="D3160">
        <v>-20000000</v>
      </c>
      <c r="E3160">
        <f>Table10[[#This Row],[gross]]-Table10[[#This Row],[budget]]</f>
        <v>-20000000</v>
      </c>
    </row>
    <row r="3161" spans="1:5" x14ac:dyDescent="0.3">
      <c r="A3161" t="s">
        <v>5733</v>
      </c>
      <c r="B3161">
        <v>14998070</v>
      </c>
      <c r="C3161">
        <v>35000000</v>
      </c>
      <c r="D3161">
        <v>-20001930</v>
      </c>
      <c r="E3161">
        <f>Table10[[#This Row],[gross]]-Table10[[#This Row],[budget]]</f>
        <v>-20001930</v>
      </c>
    </row>
    <row r="3162" spans="1:5" x14ac:dyDescent="0.3">
      <c r="A3162" t="s">
        <v>4308</v>
      </c>
      <c r="B3162">
        <v>958319</v>
      </c>
      <c r="C3162">
        <v>21000000</v>
      </c>
      <c r="D3162">
        <v>-20041681</v>
      </c>
      <c r="E3162">
        <f>Table10[[#This Row],[gross]]-Table10[[#This Row],[budget]]</f>
        <v>-20041681</v>
      </c>
    </row>
    <row r="3163" spans="1:5" x14ac:dyDescent="0.3">
      <c r="A3163" t="s">
        <v>6607</v>
      </c>
      <c r="B3163">
        <v>64933670</v>
      </c>
      <c r="C3163">
        <v>85000000</v>
      </c>
      <c r="D3163">
        <v>-20066330</v>
      </c>
      <c r="E3163">
        <f>Table10[[#This Row],[gross]]-Table10[[#This Row],[budget]]</f>
        <v>-20066330</v>
      </c>
    </row>
    <row r="3164" spans="1:5" x14ac:dyDescent="0.3">
      <c r="A3164" t="s">
        <v>6810</v>
      </c>
      <c r="B3164">
        <v>1796024</v>
      </c>
      <c r="C3164">
        <v>22000000</v>
      </c>
      <c r="D3164">
        <v>-20203976</v>
      </c>
      <c r="E3164">
        <f>Table10[[#This Row],[gross]]-Table10[[#This Row],[budget]]</f>
        <v>-20203976</v>
      </c>
    </row>
    <row r="3165" spans="1:5" x14ac:dyDescent="0.3">
      <c r="A3165" t="s">
        <v>5734</v>
      </c>
      <c r="B3165">
        <v>79711678</v>
      </c>
      <c r="C3165">
        <v>100000000</v>
      </c>
      <c r="D3165">
        <v>-20288322</v>
      </c>
      <c r="E3165">
        <f>Table10[[#This Row],[gross]]-Table10[[#This Row],[budget]]</f>
        <v>-20288322</v>
      </c>
    </row>
    <row r="3166" spans="1:5" x14ac:dyDescent="0.3">
      <c r="A3166" t="s">
        <v>5736</v>
      </c>
      <c r="B3166">
        <v>2708188</v>
      </c>
      <c r="C3166">
        <v>23000000</v>
      </c>
      <c r="D3166">
        <v>-20291812</v>
      </c>
      <c r="E3166">
        <f>Table10[[#This Row],[gross]]-Table10[[#This Row],[budget]]</f>
        <v>-20291812</v>
      </c>
    </row>
    <row r="3167" spans="1:5" x14ac:dyDescent="0.3">
      <c r="A3167" t="s">
        <v>6487</v>
      </c>
      <c r="B3167">
        <v>14587732</v>
      </c>
      <c r="C3167">
        <v>35000000</v>
      </c>
      <c r="D3167">
        <v>-20412268</v>
      </c>
      <c r="E3167">
        <f>Table10[[#This Row],[gross]]-Table10[[#This Row],[budget]]</f>
        <v>-20412268</v>
      </c>
    </row>
    <row r="3168" spans="1:5" x14ac:dyDescent="0.3">
      <c r="A3168" t="s">
        <v>3333</v>
      </c>
      <c r="B3168">
        <v>24520892</v>
      </c>
      <c r="C3168">
        <v>45000000</v>
      </c>
      <c r="D3168">
        <v>-20479108</v>
      </c>
      <c r="E3168">
        <f>Table10[[#This Row],[gross]]-Table10[[#This Row],[budget]]</f>
        <v>-20479108</v>
      </c>
    </row>
    <row r="3169" spans="1:5" x14ac:dyDescent="0.3">
      <c r="A3169" t="s">
        <v>7200</v>
      </c>
      <c r="B3169">
        <v>480314</v>
      </c>
      <c r="C3169">
        <v>21000000</v>
      </c>
      <c r="D3169">
        <v>-20519686</v>
      </c>
      <c r="E3169">
        <f>Table10[[#This Row],[gross]]-Table10[[#This Row],[budget]]</f>
        <v>-20519686</v>
      </c>
    </row>
    <row r="3170" spans="1:5" x14ac:dyDescent="0.3">
      <c r="A3170" t="s">
        <v>1647</v>
      </c>
      <c r="B3170">
        <v>5459824</v>
      </c>
      <c r="C3170">
        <v>26000000</v>
      </c>
      <c r="D3170">
        <v>-20540176</v>
      </c>
      <c r="E3170">
        <f>Table10[[#This Row],[gross]]-Table10[[#This Row],[budget]]</f>
        <v>-20540176</v>
      </c>
    </row>
    <row r="3171" spans="1:5" x14ac:dyDescent="0.3">
      <c r="A3171" t="s">
        <v>1152</v>
      </c>
      <c r="B3171">
        <v>19406406</v>
      </c>
      <c r="C3171">
        <v>40000000</v>
      </c>
      <c r="D3171">
        <v>-20593594</v>
      </c>
      <c r="E3171">
        <f>Table10[[#This Row],[gross]]-Table10[[#This Row],[budget]]</f>
        <v>-20593594</v>
      </c>
    </row>
    <row r="3172" spans="1:5" x14ac:dyDescent="0.3">
      <c r="A3172" t="s">
        <v>2089</v>
      </c>
      <c r="B3172">
        <v>24343673</v>
      </c>
      <c r="C3172">
        <v>45000000</v>
      </c>
      <c r="D3172">
        <v>-20656327</v>
      </c>
      <c r="E3172">
        <f>Table10[[#This Row],[gross]]-Table10[[#This Row],[budget]]</f>
        <v>-20656327</v>
      </c>
    </row>
    <row r="3173" spans="1:5" x14ac:dyDescent="0.3">
      <c r="A3173" t="s">
        <v>2089</v>
      </c>
      <c r="B3173">
        <v>24343673</v>
      </c>
      <c r="C3173">
        <v>45000000</v>
      </c>
      <c r="D3173">
        <v>-20656327</v>
      </c>
      <c r="E3173">
        <f>Table10[[#This Row],[gross]]-Table10[[#This Row],[budget]]</f>
        <v>-20656327</v>
      </c>
    </row>
    <row r="3174" spans="1:5" x14ac:dyDescent="0.3">
      <c r="A3174" t="s">
        <v>5930</v>
      </c>
      <c r="B3174">
        <v>17305211</v>
      </c>
      <c r="C3174">
        <v>38000000</v>
      </c>
      <c r="D3174">
        <v>-20694789</v>
      </c>
      <c r="E3174">
        <f>Table10[[#This Row],[gross]]-Table10[[#This Row],[budget]]</f>
        <v>-20694789</v>
      </c>
    </row>
    <row r="3175" spans="1:5" x14ac:dyDescent="0.3">
      <c r="A3175" t="s">
        <v>6051</v>
      </c>
      <c r="B3175">
        <v>34238611</v>
      </c>
      <c r="C3175">
        <v>55000000</v>
      </c>
      <c r="D3175">
        <v>-20761389</v>
      </c>
      <c r="E3175">
        <f>Table10[[#This Row],[gross]]-Table10[[#This Row],[budget]]</f>
        <v>-20761389</v>
      </c>
    </row>
    <row r="3176" spans="1:5" x14ac:dyDescent="0.3">
      <c r="A3176" t="s">
        <v>6227</v>
      </c>
      <c r="B3176">
        <v>19151864</v>
      </c>
      <c r="C3176">
        <v>40000000</v>
      </c>
      <c r="D3176">
        <v>-20848136</v>
      </c>
      <c r="E3176">
        <f>Table10[[#This Row],[gross]]-Table10[[#This Row],[budget]]</f>
        <v>-20848136</v>
      </c>
    </row>
    <row r="3177" spans="1:5" x14ac:dyDescent="0.3">
      <c r="A3177" t="s">
        <v>6812</v>
      </c>
      <c r="B3177">
        <v>19118247</v>
      </c>
      <c r="C3177">
        <v>40000000</v>
      </c>
      <c r="D3177">
        <v>-20881753</v>
      </c>
      <c r="E3177">
        <f>Table10[[#This Row],[gross]]-Table10[[#This Row],[budget]]</f>
        <v>-20881753</v>
      </c>
    </row>
    <row r="3178" spans="1:5" x14ac:dyDescent="0.3">
      <c r="A3178" t="s">
        <v>5030</v>
      </c>
      <c r="B3178">
        <v>34098563</v>
      </c>
      <c r="C3178">
        <v>55000000</v>
      </c>
      <c r="D3178">
        <v>-20901437</v>
      </c>
      <c r="E3178">
        <f>Table10[[#This Row],[gross]]-Table10[[#This Row],[budget]]</f>
        <v>-20901437</v>
      </c>
    </row>
    <row r="3179" spans="1:5" x14ac:dyDescent="0.3">
      <c r="A3179" t="s">
        <v>5931</v>
      </c>
      <c r="B3179">
        <v>1075288</v>
      </c>
      <c r="C3179">
        <v>22000000</v>
      </c>
      <c r="D3179">
        <v>-20924712</v>
      </c>
      <c r="E3179">
        <f>Table10[[#This Row],[gross]]-Table10[[#This Row],[budget]]</f>
        <v>-20924712</v>
      </c>
    </row>
    <row r="3180" spans="1:5" x14ac:dyDescent="0.3">
      <c r="A3180" t="s">
        <v>6985</v>
      </c>
      <c r="B3180">
        <v>4064333</v>
      </c>
      <c r="C3180">
        <v>25000000</v>
      </c>
      <c r="D3180">
        <v>-20935667</v>
      </c>
      <c r="E3180">
        <f>Table10[[#This Row],[gross]]-Table10[[#This Row],[budget]]</f>
        <v>-20935667</v>
      </c>
    </row>
    <row r="3181" spans="1:5" x14ac:dyDescent="0.3">
      <c r="A3181" t="s">
        <v>1156</v>
      </c>
      <c r="B3181">
        <v>1050445</v>
      </c>
      <c r="C3181">
        <v>22000000</v>
      </c>
      <c r="D3181">
        <v>-20949555</v>
      </c>
      <c r="E3181">
        <f>Table10[[#This Row],[gross]]-Table10[[#This Row],[budget]]</f>
        <v>-20949555</v>
      </c>
    </row>
    <row r="3182" spans="1:5" x14ac:dyDescent="0.3">
      <c r="A3182" t="s">
        <v>6352</v>
      </c>
      <c r="B3182">
        <v>15593</v>
      </c>
      <c r="C3182">
        <v>21000000</v>
      </c>
      <c r="D3182">
        <v>-20984407</v>
      </c>
      <c r="E3182">
        <f>Table10[[#This Row],[gross]]-Table10[[#This Row],[budget]]</f>
        <v>-20984407</v>
      </c>
    </row>
    <row r="3183" spans="1:5" x14ac:dyDescent="0.3">
      <c r="A3183" t="s">
        <v>5933</v>
      </c>
      <c r="B3183">
        <v>6998324</v>
      </c>
      <c r="C3183">
        <v>28000000</v>
      </c>
      <c r="D3183">
        <v>-21001676</v>
      </c>
      <c r="E3183">
        <f>Table10[[#This Row],[gross]]-Table10[[#This Row],[budget]]</f>
        <v>-21001676</v>
      </c>
    </row>
    <row r="3184" spans="1:5" x14ac:dyDescent="0.3">
      <c r="A3184" t="s">
        <v>4311</v>
      </c>
      <c r="B3184">
        <v>43982842</v>
      </c>
      <c r="C3184">
        <v>65000000</v>
      </c>
      <c r="D3184">
        <v>-21017158</v>
      </c>
      <c r="E3184">
        <f>Table10[[#This Row],[gross]]-Table10[[#This Row],[budget]]</f>
        <v>-21017158</v>
      </c>
    </row>
    <row r="3185" spans="1:5" x14ac:dyDescent="0.3">
      <c r="A3185" t="s">
        <v>4311</v>
      </c>
      <c r="B3185">
        <v>43982842</v>
      </c>
      <c r="C3185">
        <v>65000000</v>
      </c>
      <c r="D3185">
        <v>-21017158</v>
      </c>
      <c r="E3185">
        <f>Table10[[#This Row],[gross]]-Table10[[#This Row],[budget]]</f>
        <v>-21017158</v>
      </c>
    </row>
    <row r="3186" spans="1:5" x14ac:dyDescent="0.3">
      <c r="A3186" t="s">
        <v>7417</v>
      </c>
      <c r="B3186">
        <v>20915465</v>
      </c>
      <c r="C3186">
        <v>42000000</v>
      </c>
      <c r="D3186">
        <v>-21084535</v>
      </c>
      <c r="E3186">
        <f>Table10[[#This Row],[gross]]-Table10[[#This Row],[budget]]</f>
        <v>-21084535</v>
      </c>
    </row>
    <row r="3187" spans="1:5" x14ac:dyDescent="0.3">
      <c r="A3187" t="s">
        <v>7201</v>
      </c>
      <c r="B3187">
        <v>28837115</v>
      </c>
      <c r="C3187">
        <v>50000000</v>
      </c>
      <c r="D3187">
        <v>-21162885</v>
      </c>
      <c r="E3187">
        <f>Table10[[#This Row],[gross]]-Table10[[#This Row],[budget]]</f>
        <v>-21162885</v>
      </c>
    </row>
    <row r="3188" spans="1:5" x14ac:dyDescent="0.3">
      <c r="A3188" t="s">
        <v>6353</v>
      </c>
      <c r="B3188">
        <v>33828318</v>
      </c>
      <c r="C3188">
        <v>55000000</v>
      </c>
      <c r="D3188">
        <v>-21171682</v>
      </c>
      <c r="E3188">
        <f>Table10[[#This Row],[gross]]-Table10[[#This Row],[budget]]</f>
        <v>-21171682</v>
      </c>
    </row>
    <row r="3189" spans="1:5" x14ac:dyDescent="0.3">
      <c r="A3189" t="s">
        <v>6355</v>
      </c>
      <c r="B3189">
        <v>98780042</v>
      </c>
      <c r="C3189">
        <v>120000000</v>
      </c>
      <c r="D3189">
        <v>-21219958</v>
      </c>
      <c r="E3189">
        <f>Table10[[#This Row],[gross]]-Table10[[#This Row],[budget]]</f>
        <v>-21219958</v>
      </c>
    </row>
    <row r="3190" spans="1:5" x14ac:dyDescent="0.3">
      <c r="A3190" t="s">
        <v>3004</v>
      </c>
      <c r="B3190">
        <v>78616689</v>
      </c>
      <c r="C3190">
        <v>100000000</v>
      </c>
      <c r="D3190">
        <v>-21383311</v>
      </c>
      <c r="E3190">
        <f>Table10[[#This Row],[gross]]-Table10[[#This Row],[budget]]</f>
        <v>-21383311</v>
      </c>
    </row>
    <row r="3191" spans="1:5" x14ac:dyDescent="0.3">
      <c r="A3191" t="s">
        <v>6228</v>
      </c>
      <c r="B3191">
        <v>68558662</v>
      </c>
      <c r="C3191">
        <v>90000000</v>
      </c>
      <c r="D3191">
        <v>-21441338</v>
      </c>
      <c r="E3191">
        <f>Table10[[#This Row],[gross]]-Table10[[#This Row],[budget]]</f>
        <v>-21441338</v>
      </c>
    </row>
    <row r="3192" spans="1:5" x14ac:dyDescent="0.3">
      <c r="A3192" t="s">
        <v>3334</v>
      </c>
      <c r="B3192">
        <v>8535575</v>
      </c>
      <c r="C3192">
        <v>30000000</v>
      </c>
      <c r="D3192">
        <v>-21464425</v>
      </c>
      <c r="E3192">
        <f>Table10[[#This Row],[gross]]-Table10[[#This Row],[budget]]</f>
        <v>-21464425</v>
      </c>
    </row>
    <row r="3193" spans="1:5" x14ac:dyDescent="0.3">
      <c r="A3193" t="s">
        <v>3007</v>
      </c>
      <c r="B3193">
        <v>43532294</v>
      </c>
      <c r="C3193">
        <v>65000000</v>
      </c>
      <c r="D3193">
        <v>-21467706</v>
      </c>
      <c r="E3193">
        <f>Table10[[#This Row],[gross]]-Table10[[#This Row],[budget]]</f>
        <v>-21467706</v>
      </c>
    </row>
    <row r="3194" spans="1:5" x14ac:dyDescent="0.3">
      <c r="A3194" t="s">
        <v>4667</v>
      </c>
      <c r="B3194">
        <v>3517797</v>
      </c>
      <c r="C3194">
        <v>25000000</v>
      </c>
      <c r="D3194">
        <v>-21482203</v>
      </c>
      <c r="E3194">
        <f>Table10[[#This Row],[gross]]-Table10[[#This Row],[budget]]</f>
        <v>-21482203</v>
      </c>
    </row>
    <row r="3195" spans="1:5" x14ac:dyDescent="0.3">
      <c r="A3195" t="s">
        <v>6356</v>
      </c>
      <c r="B3195">
        <v>33472850</v>
      </c>
      <c r="C3195">
        <v>55000000</v>
      </c>
      <c r="D3195">
        <v>-21527150</v>
      </c>
      <c r="E3195">
        <f>Table10[[#This Row],[gross]]-Table10[[#This Row],[budget]]</f>
        <v>-21527150</v>
      </c>
    </row>
    <row r="3196" spans="1:5" x14ac:dyDescent="0.3">
      <c r="A3196" t="s">
        <v>6229</v>
      </c>
      <c r="B3196">
        <v>18438149</v>
      </c>
      <c r="C3196">
        <v>40000000</v>
      </c>
      <c r="D3196">
        <v>-21561851</v>
      </c>
      <c r="E3196">
        <f>Table10[[#This Row],[gross]]-Table10[[#This Row],[budget]]</f>
        <v>-21561851</v>
      </c>
    </row>
    <row r="3197" spans="1:5" x14ac:dyDescent="0.3">
      <c r="A3197" t="s">
        <v>6915</v>
      </c>
      <c r="B3197">
        <v>48430355</v>
      </c>
      <c r="C3197">
        <v>70000000</v>
      </c>
      <c r="D3197">
        <v>-21569645</v>
      </c>
      <c r="E3197">
        <f>Table10[[#This Row],[gross]]-Table10[[#This Row],[budget]]</f>
        <v>-21569645</v>
      </c>
    </row>
    <row r="3198" spans="1:5" x14ac:dyDescent="0.3">
      <c r="A3198" t="s">
        <v>3009</v>
      </c>
      <c r="B3198">
        <v>13401683</v>
      </c>
      <c r="C3198">
        <v>35000000</v>
      </c>
      <c r="D3198">
        <v>-21598317</v>
      </c>
      <c r="E3198">
        <f>Table10[[#This Row],[gross]]-Table10[[#This Row],[budget]]</f>
        <v>-21598317</v>
      </c>
    </row>
    <row r="3199" spans="1:5" x14ac:dyDescent="0.3">
      <c r="A3199" t="s">
        <v>3009</v>
      </c>
      <c r="B3199">
        <v>13401683</v>
      </c>
      <c r="C3199">
        <v>35000000</v>
      </c>
      <c r="D3199">
        <v>-21598317</v>
      </c>
      <c r="E3199">
        <f>Table10[[#This Row],[gross]]-Table10[[#This Row],[budget]]</f>
        <v>-21598317</v>
      </c>
    </row>
    <row r="3200" spans="1:5" x14ac:dyDescent="0.3">
      <c r="A3200" t="s">
        <v>3941</v>
      </c>
      <c r="B3200">
        <v>14378353</v>
      </c>
      <c r="C3200">
        <v>36000000</v>
      </c>
      <c r="D3200">
        <v>-21621647</v>
      </c>
      <c r="E3200">
        <f>Table10[[#This Row],[gross]]-Table10[[#This Row],[budget]]</f>
        <v>-21621647</v>
      </c>
    </row>
    <row r="3201" spans="1:5" x14ac:dyDescent="0.3">
      <c r="A3201" t="s">
        <v>6053</v>
      </c>
      <c r="B3201">
        <v>13264986</v>
      </c>
      <c r="C3201">
        <v>35000000</v>
      </c>
      <c r="D3201">
        <v>-21735014</v>
      </c>
      <c r="E3201">
        <f>Table10[[#This Row],[gross]]-Table10[[#This Row],[budget]]</f>
        <v>-21735014</v>
      </c>
    </row>
    <row r="3202" spans="1:5" x14ac:dyDescent="0.3">
      <c r="A3202" t="s">
        <v>3634</v>
      </c>
      <c r="B3202">
        <v>63224849</v>
      </c>
      <c r="C3202">
        <v>85000000</v>
      </c>
      <c r="D3202">
        <v>-21775151</v>
      </c>
      <c r="E3202">
        <f>Table10[[#This Row],[gross]]-Table10[[#This Row],[budget]]</f>
        <v>-21775151</v>
      </c>
    </row>
    <row r="3203" spans="1:5" x14ac:dyDescent="0.3">
      <c r="A3203" t="s">
        <v>6489</v>
      </c>
      <c r="B3203">
        <v>73209340</v>
      </c>
      <c r="C3203">
        <v>95000000</v>
      </c>
      <c r="D3203">
        <v>-21790660</v>
      </c>
      <c r="E3203">
        <f>Table10[[#This Row],[gross]]-Table10[[#This Row],[budget]]</f>
        <v>-21790660</v>
      </c>
    </row>
    <row r="3204" spans="1:5" x14ac:dyDescent="0.3">
      <c r="A3204" t="s">
        <v>6230</v>
      </c>
      <c r="B3204">
        <v>28133159</v>
      </c>
      <c r="C3204">
        <v>50000000</v>
      </c>
      <c r="D3204">
        <v>-21866841</v>
      </c>
      <c r="E3204">
        <f>Table10[[#This Row],[gross]]-Table10[[#This Row],[budget]]</f>
        <v>-21866841</v>
      </c>
    </row>
    <row r="3205" spans="1:5" x14ac:dyDescent="0.3">
      <c r="A3205" t="s">
        <v>6710</v>
      </c>
      <c r="B3205">
        <v>121972</v>
      </c>
      <c r="C3205">
        <v>22000000</v>
      </c>
      <c r="D3205">
        <v>-21878028</v>
      </c>
      <c r="E3205">
        <f>Table10[[#This Row],[gross]]-Table10[[#This Row],[budget]]</f>
        <v>-21878028</v>
      </c>
    </row>
    <row r="3206" spans="1:5" x14ac:dyDescent="0.3">
      <c r="A3206" t="s">
        <v>6490</v>
      </c>
      <c r="B3206">
        <v>13101142</v>
      </c>
      <c r="C3206">
        <v>35000000</v>
      </c>
      <c r="D3206">
        <v>-21898858</v>
      </c>
      <c r="E3206">
        <f>Table10[[#This Row],[gross]]-Table10[[#This Row],[budget]]</f>
        <v>-21898858</v>
      </c>
    </row>
    <row r="3207" spans="1:5" x14ac:dyDescent="0.3">
      <c r="A3207" t="s">
        <v>4670</v>
      </c>
      <c r="B3207">
        <v>3073392</v>
      </c>
      <c r="C3207">
        <v>25000000</v>
      </c>
      <c r="D3207">
        <v>-21926608</v>
      </c>
      <c r="E3207">
        <f>Table10[[#This Row],[gross]]-Table10[[#This Row],[budget]]</f>
        <v>-21926608</v>
      </c>
    </row>
    <row r="3208" spans="1:5" x14ac:dyDescent="0.3">
      <c r="A3208" t="s">
        <v>4671</v>
      </c>
      <c r="B3208">
        <v>93050117</v>
      </c>
      <c r="C3208">
        <v>115000000</v>
      </c>
      <c r="D3208">
        <v>-21949883</v>
      </c>
      <c r="E3208">
        <f>Table10[[#This Row],[gross]]-Table10[[#This Row],[budget]]</f>
        <v>-21949883</v>
      </c>
    </row>
    <row r="3209" spans="1:5" x14ac:dyDescent="0.3">
      <c r="A3209" t="s">
        <v>5737</v>
      </c>
      <c r="B3209">
        <v>763044</v>
      </c>
      <c r="C3209">
        <v>23000000</v>
      </c>
      <c r="D3209">
        <v>-22236956</v>
      </c>
      <c r="E3209">
        <f>Table10[[#This Row],[gross]]-Table10[[#This Row],[budget]]</f>
        <v>-22236956</v>
      </c>
    </row>
    <row r="3210" spans="1:5" x14ac:dyDescent="0.3">
      <c r="A3210" t="s">
        <v>1859</v>
      </c>
      <c r="B3210">
        <v>77679638</v>
      </c>
      <c r="C3210">
        <v>100000000</v>
      </c>
      <c r="D3210">
        <v>-22320362</v>
      </c>
      <c r="E3210">
        <f>Table10[[#This Row],[gross]]-Table10[[#This Row],[budget]]</f>
        <v>-22320362</v>
      </c>
    </row>
    <row r="3211" spans="1:5" x14ac:dyDescent="0.3">
      <c r="A3211" t="s">
        <v>2394</v>
      </c>
      <c r="B3211">
        <v>3675072</v>
      </c>
      <c r="C3211">
        <v>26000000</v>
      </c>
      <c r="D3211">
        <v>-22324928</v>
      </c>
      <c r="E3211">
        <f>Table10[[#This Row],[gross]]-Table10[[#This Row],[budget]]</f>
        <v>-22324928</v>
      </c>
    </row>
    <row r="3212" spans="1:5" x14ac:dyDescent="0.3">
      <c r="A3212" t="s">
        <v>5738</v>
      </c>
      <c r="B3212">
        <v>27667947</v>
      </c>
      <c r="C3212">
        <v>50000000</v>
      </c>
      <c r="D3212">
        <v>-22332053</v>
      </c>
      <c r="E3212">
        <f>Table10[[#This Row],[gross]]-Table10[[#This Row],[budget]]</f>
        <v>-22332053</v>
      </c>
    </row>
    <row r="3213" spans="1:5" x14ac:dyDescent="0.3">
      <c r="A3213" t="s">
        <v>5033</v>
      </c>
      <c r="B3213">
        <v>43568507</v>
      </c>
      <c r="C3213">
        <v>66000000</v>
      </c>
      <c r="D3213">
        <v>-22431493</v>
      </c>
      <c r="E3213">
        <f>Table10[[#This Row],[gross]]-Table10[[#This Row],[budget]]</f>
        <v>-22431493</v>
      </c>
    </row>
    <row r="3214" spans="1:5" x14ac:dyDescent="0.3">
      <c r="A3214" t="s">
        <v>3336</v>
      </c>
      <c r="B3214">
        <v>5532301</v>
      </c>
      <c r="C3214">
        <v>28000000</v>
      </c>
      <c r="D3214">
        <v>-22467699</v>
      </c>
      <c r="E3214">
        <f>Table10[[#This Row],[gross]]-Table10[[#This Row],[budget]]</f>
        <v>-22467699</v>
      </c>
    </row>
    <row r="3215" spans="1:5" x14ac:dyDescent="0.3">
      <c r="A3215" t="s">
        <v>1392</v>
      </c>
      <c r="B3215">
        <v>107503316</v>
      </c>
      <c r="C3215">
        <v>130000000</v>
      </c>
      <c r="D3215">
        <v>-22496684</v>
      </c>
      <c r="E3215">
        <f>Table10[[#This Row],[gross]]-Table10[[#This Row],[budget]]</f>
        <v>-22496684</v>
      </c>
    </row>
    <row r="3216" spans="1:5" x14ac:dyDescent="0.3">
      <c r="A3216" t="s">
        <v>6055</v>
      </c>
      <c r="B3216">
        <v>62494975</v>
      </c>
      <c r="C3216">
        <v>85000000</v>
      </c>
      <c r="D3216">
        <v>-22505025</v>
      </c>
      <c r="E3216">
        <f>Table10[[#This Row],[gross]]-Table10[[#This Row],[budget]]</f>
        <v>-22505025</v>
      </c>
    </row>
    <row r="3217" spans="1:5" x14ac:dyDescent="0.3">
      <c r="A3217" t="s">
        <v>1158</v>
      </c>
      <c r="B3217">
        <v>127490802</v>
      </c>
      <c r="C3217">
        <v>150000000</v>
      </c>
      <c r="D3217">
        <v>-22509198</v>
      </c>
      <c r="E3217">
        <f>Table10[[#This Row],[gross]]-Table10[[#This Row],[budget]]</f>
        <v>-22509198</v>
      </c>
    </row>
    <row r="3218" spans="1:5" x14ac:dyDescent="0.3">
      <c r="A3218" t="s">
        <v>2090</v>
      </c>
      <c r="B3218">
        <v>37479778</v>
      </c>
      <c r="C3218">
        <v>60000000</v>
      </c>
      <c r="D3218">
        <v>-22520222</v>
      </c>
      <c r="E3218">
        <f>Table10[[#This Row],[gross]]-Table10[[#This Row],[budget]]</f>
        <v>-22520222</v>
      </c>
    </row>
    <row r="3219" spans="1:5" x14ac:dyDescent="0.3">
      <c r="A3219" t="s">
        <v>5340</v>
      </c>
      <c r="B3219">
        <v>4476235</v>
      </c>
      <c r="C3219">
        <v>27000000</v>
      </c>
      <c r="D3219">
        <v>-22523765</v>
      </c>
      <c r="E3219">
        <f>Table10[[#This Row],[gross]]-Table10[[#This Row],[budget]]</f>
        <v>-22523765</v>
      </c>
    </row>
    <row r="3220" spans="1:5" x14ac:dyDescent="0.3">
      <c r="A3220" t="s">
        <v>7524</v>
      </c>
      <c r="B3220">
        <v>21471685</v>
      </c>
      <c r="C3220">
        <v>44000000</v>
      </c>
      <c r="D3220">
        <v>-22528315</v>
      </c>
      <c r="E3220">
        <f>Table10[[#This Row],[gross]]-Table10[[#This Row],[budget]]</f>
        <v>-22528315</v>
      </c>
    </row>
    <row r="3221" spans="1:5" x14ac:dyDescent="0.3">
      <c r="A3221" t="s">
        <v>3011</v>
      </c>
      <c r="B3221">
        <v>47456450</v>
      </c>
      <c r="C3221">
        <v>70000000</v>
      </c>
      <c r="D3221">
        <v>-22543550</v>
      </c>
      <c r="E3221">
        <f>Table10[[#This Row],[gross]]-Table10[[#This Row],[budget]]</f>
        <v>-22543550</v>
      </c>
    </row>
    <row r="3222" spans="1:5" x14ac:dyDescent="0.3">
      <c r="A3222" t="s">
        <v>4314</v>
      </c>
      <c r="B3222">
        <v>7443007</v>
      </c>
      <c r="C3222">
        <v>30000000</v>
      </c>
      <c r="D3222">
        <v>-22556993</v>
      </c>
      <c r="E3222">
        <f>Table10[[#This Row],[gross]]-Table10[[#This Row],[budget]]</f>
        <v>-22556993</v>
      </c>
    </row>
    <row r="3223" spans="1:5" x14ac:dyDescent="0.3">
      <c r="A3223" t="s">
        <v>1649</v>
      </c>
      <c r="B3223">
        <v>47379090</v>
      </c>
      <c r="C3223">
        <v>70000000</v>
      </c>
      <c r="D3223">
        <v>-22620910</v>
      </c>
      <c r="E3223">
        <f>Table10[[#This Row],[gross]]-Table10[[#This Row],[budget]]</f>
        <v>-22620910</v>
      </c>
    </row>
    <row r="3224" spans="1:5" x14ac:dyDescent="0.3">
      <c r="A3224" t="s">
        <v>6813</v>
      </c>
      <c r="B3224">
        <v>42345531</v>
      </c>
      <c r="C3224">
        <v>65000000</v>
      </c>
      <c r="D3224">
        <v>-22654469</v>
      </c>
      <c r="E3224">
        <f>Table10[[#This Row],[gross]]-Table10[[#This Row],[budget]]</f>
        <v>-22654469</v>
      </c>
    </row>
    <row r="3225" spans="1:5" x14ac:dyDescent="0.3">
      <c r="A3225" t="s">
        <v>3945</v>
      </c>
      <c r="B3225">
        <v>10326062</v>
      </c>
      <c r="C3225">
        <v>33000000</v>
      </c>
      <c r="D3225">
        <v>-22673938</v>
      </c>
      <c r="E3225">
        <f>Table10[[#This Row],[gross]]-Table10[[#This Row],[budget]]</f>
        <v>-22673938</v>
      </c>
    </row>
    <row r="3226" spans="1:5" x14ac:dyDescent="0.3">
      <c r="A3226" t="s">
        <v>3013</v>
      </c>
      <c r="B3226">
        <v>6301131</v>
      </c>
      <c r="C3226">
        <v>29000000</v>
      </c>
      <c r="D3226">
        <v>-22698869</v>
      </c>
      <c r="E3226">
        <f>Table10[[#This Row],[gross]]-Table10[[#This Row],[budget]]</f>
        <v>-22698869</v>
      </c>
    </row>
    <row r="3227" spans="1:5" x14ac:dyDescent="0.3">
      <c r="A3227" t="s">
        <v>6987</v>
      </c>
      <c r="B3227">
        <v>11227940</v>
      </c>
      <c r="C3227">
        <v>34000000</v>
      </c>
      <c r="D3227">
        <v>-22772060</v>
      </c>
      <c r="E3227">
        <f>Table10[[#This Row],[gross]]-Table10[[#This Row],[budget]]</f>
        <v>-22772060</v>
      </c>
    </row>
    <row r="3228" spans="1:5" x14ac:dyDescent="0.3">
      <c r="A3228" t="s">
        <v>3947</v>
      </c>
      <c r="B3228">
        <v>77222184</v>
      </c>
      <c r="C3228">
        <v>100000000</v>
      </c>
      <c r="D3228">
        <v>-22777816</v>
      </c>
      <c r="E3228">
        <f>Table10[[#This Row],[gross]]-Table10[[#This Row],[budget]]</f>
        <v>-22777816</v>
      </c>
    </row>
    <row r="3229" spans="1:5" x14ac:dyDescent="0.3">
      <c r="A3229" t="s">
        <v>5535</v>
      </c>
      <c r="B3229">
        <v>5204007</v>
      </c>
      <c r="C3229">
        <v>28000000</v>
      </c>
      <c r="D3229">
        <v>-22795993</v>
      </c>
      <c r="E3229">
        <f>Table10[[#This Row],[gross]]-Table10[[#This Row],[budget]]</f>
        <v>-22795993</v>
      </c>
    </row>
    <row r="3230" spans="1:5" x14ac:dyDescent="0.3">
      <c r="A3230" t="s">
        <v>6231</v>
      </c>
      <c r="B3230">
        <v>27067160</v>
      </c>
      <c r="C3230">
        <v>50000000</v>
      </c>
      <c r="D3230">
        <v>-22932840</v>
      </c>
      <c r="E3230">
        <f>Table10[[#This Row],[gross]]-Table10[[#This Row],[budget]]</f>
        <v>-22932840</v>
      </c>
    </row>
    <row r="3231" spans="1:5" x14ac:dyDescent="0.3">
      <c r="A3231" t="s">
        <v>4315</v>
      </c>
      <c r="B3231">
        <v>13052741</v>
      </c>
      <c r="C3231">
        <v>36000000</v>
      </c>
      <c r="D3231">
        <v>-22947259</v>
      </c>
      <c r="E3231">
        <f>Table10[[#This Row],[gross]]-Table10[[#This Row],[budget]]</f>
        <v>-22947259</v>
      </c>
    </row>
    <row r="3232" spans="1:5" x14ac:dyDescent="0.3">
      <c r="A3232" t="s">
        <v>2396</v>
      </c>
      <c r="B3232">
        <v>154985087</v>
      </c>
      <c r="C3232">
        <v>178000000</v>
      </c>
      <c r="D3232">
        <v>-23014913</v>
      </c>
      <c r="E3232">
        <f>Table10[[#This Row],[gross]]-Table10[[#This Row],[budget]]</f>
        <v>-23014913</v>
      </c>
    </row>
    <row r="3233" spans="1:5" x14ac:dyDescent="0.3">
      <c r="A3233" t="s">
        <v>1860</v>
      </c>
      <c r="B3233">
        <v>5899797</v>
      </c>
      <c r="C3233">
        <v>29000000</v>
      </c>
      <c r="D3233">
        <v>-23100203</v>
      </c>
      <c r="E3233">
        <f>Table10[[#This Row],[gross]]-Table10[[#This Row],[budget]]</f>
        <v>-23100203</v>
      </c>
    </row>
    <row r="3234" spans="1:5" x14ac:dyDescent="0.3">
      <c r="A3234" t="s">
        <v>5341</v>
      </c>
      <c r="B3234">
        <v>882710</v>
      </c>
      <c r="C3234">
        <v>24000000</v>
      </c>
      <c r="D3234">
        <v>-23117290</v>
      </c>
      <c r="E3234">
        <f>Table10[[#This Row],[gross]]-Table10[[#This Row],[budget]]</f>
        <v>-23117290</v>
      </c>
    </row>
    <row r="3235" spans="1:5" x14ac:dyDescent="0.3">
      <c r="A3235" t="s">
        <v>5342</v>
      </c>
      <c r="B3235">
        <v>51814190</v>
      </c>
      <c r="C3235">
        <v>75000000</v>
      </c>
      <c r="D3235">
        <v>-23185810</v>
      </c>
      <c r="E3235">
        <f>Table10[[#This Row],[gross]]-Table10[[#This Row],[budget]]</f>
        <v>-23185810</v>
      </c>
    </row>
    <row r="3236" spans="1:5" x14ac:dyDescent="0.3">
      <c r="A3236" t="s">
        <v>6232</v>
      </c>
      <c r="B3236">
        <v>56684819</v>
      </c>
      <c r="C3236">
        <v>80000000</v>
      </c>
      <c r="D3236">
        <v>-23315181</v>
      </c>
      <c r="E3236">
        <f>Table10[[#This Row],[gross]]-Table10[[#This Row],[budget]]</f>
        <v>-23315181</v>
      </c>
    </row>
    <row r="3237" spans="1:5" x14ac:dyDescent="0.3">
      <c r="A3237" t="s">
        <v>6916</v>
      </c>
      <c r="B3237">
        <v>10654581</v>
      </c>
      <c r="C3237">
        <v>34000000</v>
      </c>
      <c r="D3237">
        <v>-23345419</v>
      </c>
      <c r="E3237">
        <f>Table10[[#This Row],[gross]]-Table10[[#This Row],[budget]]</f>
        <v>-23345419</v>
      </c>
    </row>
    <row r="3238" spans="1:5" x14ac:dyDescent="0.3">
      <c r="A3238" t="s">
        <v>6916</v>
      </c>
      <c r="B3238">
        <v>10654581</v>
      </c>
      <c r="C3238">
        <v>34000000</v>
      </c>
      <c r="D3238">
        <v>-23345419</v>
      </c>
      <c r="E3238">
        <f>Table10[[#This Row],[gross]]-Table10[[#This Row],[budget]]</f>
        <v>-23345419</v>
      </c>
    </row>
    <row r="3239" spans="1:5" x14ac:dyDescent="0.3">
      <c r="A3239" t="s">
        <v>7372</v>
      </c>
      <c r="B3239">
        <v>11631245</v>
      </c>
      <c r="C3239">
        <v>35000000</v>
      </c>
      <c r="D3239">
        <v>-23368755</v>
      </c>
      <c r="E3239">
        <f>Table10[[#This Row],[gross]]-Table10[[#This Row],[budget]]</f>
        <v>-23368755</v>
      </c>
    </row>
    <row r="3240" spans="1:5" x14ac:dyDescent="0.3">
      <c r="A3240" t="s">
        <v>4674</v>
      </c>
      <c r="B3240">
        <v>18600911</v>
      </c>
      <c r="C3240">
        <v>42000000</v>
      </c>
      <c r="D3240">
        <v>-23399089</v>
      </c>
      <c r="E3240">
        <f>Table10[[#This Row],[gross]]-Table10[[#This Row],[budget]]</f>
        <v>-23399089</v>
      </c>
    </row>
    <row r="3241" spans="1:5" x14ac:dyDescent="0.3">
      <c r="A3241" t="s">
        <v>5739</v>
      </c>
      <c r="B3241">
        <v>126597121</v>
      </c>
      <c r="C3241">
        <v>150000000</v>
      </c>
      <c r="D3241">
        <v>-23402879</v>
      </c>
      <c r="E3241">
        <f>Table10[[#This Row],[gross]]-Table10[[#This Row],[budget]]</f>
        <v>-23402879</v>
      </c>
    </row>
    <row r="3242" spans="1:5" x14ac:dyDescent="0.3">
      <c r="A3242" t="s">
        <v>3636</v>
      </c>
      <c r="B3242">
        <v>4554569</v>
      </c>
      <c r="C3242">
        <v>28000000</v>
      </c>
      <c r="D3242">
        <v>-23445431</v>
      </c>
      <c r="E3242">
        <f>Table10[[#This Row],[gross]]-Table10[[#This Row],[budget]]</f>
        <v>-23445431</v>
      </c>
    </row>
    <row r="3243" spans="1:5" x14ac:dyDescent="0.3">
      <c r="A3243" t="s">
        <v>7508</v>
      </c>
      <c r="B3243">
        <v>1550000</v>
      </c>
      <c r="C3243">
        <v>25000000</v>
      </c>
      <c r="D3243">
        <v>-23450000</v>
      </c>
      <c r="E3243">
        <f>Table10[[#This Row],[gross]]-Table10[[#This Row],[budget]]</f>
        <v>-23450000</v>
      </c>
    </row>
    <row r="3244" spans="1:5" x14ac:dyDescent="0.3">
      <c r="A3244" t="s">
        <v>5036</v>
      </c>
      <c r="B3244">
        <v>26536120</v>
      </c>
      <c r="C3244">
        <v>50000000</v>
      </c>
      <c r="D3244">
        <v>-23463880</v>
      </c>
      <c r="E3244">
        <f>Table10[[#This Row],[gross]]-Table10[[#This Row],[budget]]</f>
        <v>-23463880</v>
      </c>
    </row>
    <row r="3245" spans="1:5" x14ac:dyDescent="0.3">
      <c r="A3245" t="s">
        <v>6357</v>
      </c>
      <c r="B3245">
        <v>1512815</v>
      </c>
      <c r="C3245">
        <v>25000000</v>
      </c>
      <c r="D3245">
        <v>-23487185</v>
      </c>
      <c r="E3245">
        <f>Table10[[#This Row],[gross]]-Table10[[#This Row],[budget]]</f>
        <v>-23487185</v>
      </c>
    </row>
    <row r="3246" spans="1:5" x14ac:dyDescent="0.3">
      <c r="A3246" t="s">
        <v>4676</v>
      </c>
      <c r="B3246">
        <v>26442251</v>
      </c>
      <c r="C3246">
        <v>50000000</v>
      </c>
      <c r="D3246">
        <v>-23557749</v>
      </c>
      <c r="E3246">
        <f>Table10[[#This Row],[gross]]-Table10[[#This Row],[budget]]</f>
        <v>-23557749</v>
      </c>
    </row>
    <row r="3247" spans="1:5" x14ac:dyDescent="0.3">
      <c r="A3247" t="s">
        <v>3949</v>
      </c>
      <c r="B3247">
        <v>11405825</v>
      </c>
      <c r="C3247">
        <v>35000000</v>
      </c>
      <c r="D3247">
        <v>-23594175</v>
      </c>
      <c r="E3247">
        <f>Table10[[#This Row],[gross]]-Table10[[#This Row],[budget]]</f>
        <v>-23594175</v>
      </c>
    </row>
    <row r="3248" spans="1:5" x14ac:dyDescent="0.3">
      <c r="A3248" t="s">
        <v>1162</v>
      </c>
      <c r="B3248">
        <v>12339633</v>
      </c>
      <c r="C3248">
        <v>36000000</v>
      </c>
      <c r="D3248">
        <v>-23660367</v>
      </c>
      <c r="E3248">
        <f>Table10[[#This Row],[gross]]-Table10[[#This Row],[budget]]</f>
        <v>-23660367</v>
      </c>
    </row>
    <row r="3249" spans="1:5" x14ac:dyDescent="0.3">
      <c r="A3249" t="s">
        <v>6711</v>
      </c>
      <c r="B3249">
        <v>16323969</v>
      </c>
      <c r="C3249">
        <v>40000000</v>
      </c>
      <c r="D3249">
        <v>-23676031</v>
      </c>
      <c r="E3249">
        <f>Table10[[#This Row],[gross]]-Table10[[#This Row],[budget]]</f>
        <v>-23676031</v>
      </c>
    </row>
    <row r="3250" spans="1:5" x14ac:dyDescent="0.3">
      <c r="A3250" t="s">
        <v>5935</v>
      </c>
      <c r="B3250">
        <v>36279230</v>
      </c>
      <c r="C3250">
        <v>60000000</v>
      </c>
      <c r="D3250">
        <v>-23720770</v>
      </c>
      <c r="E3250">
        <f>Table10[[#This Row],[gross]]-Table10[[#This Row],[budget]]</f>
        <v>-23720770</v>
      </c>
    </row>
    <row r="3251" spans="1:5" x14ac:dyDescent="0.3">
      <c r="A3251" t="s">
        <v>5343</v>
      </c>
      <c r="B3251">
        <v>26199517</v>
      </c>
      <c r="C3251">
        <v>50000000</v>
      </c>
      <c r="D3251">
        <v>-23800483</v>
      </c>
      <c r="E3251">
        <f>Table10[[#This Row],[gross]]-Table10[[#This Row],[budget]]</f>
        <v>-23800483</v>
      </c>
    </row>
    <row r="3252" spans="1:5" x14ac:dyDescent="0.3">
      <c r="A3252" t="s">
        <v>3952</v>
      </c>
      <c r="B3252">
        <v>1186957</v>
      </c>
      <c r="C3252">
        <v>25000000</v>
      </c>
      <c r="D3252">
        <v>-23813043</v>
      </c>
      <c r="E3252">
        <f>Table10[[#This Row],[gross]]-Table10[[#This Row],[budget]]</f>
        <v>-23813043</v>
      </c>
    </row>
    <row r="3253" spans="1:5" x14ac:dyDescent="0.3">
      <c r="A3253" t="s">
        <v>6358</v>
      </c>
      <c r="B3253">
        <v>101160529</v>
      </c>
      <c r="C3253">
        <v>125000000</v>
      </c>
      <c r="D3253">
        <v>-23839471</v>
      </c>
      <c r="E3253">
        <f>Table10[[#This Row],[gross]]-Table10[[#This Row],[budget]]</f>
        <v>-23839471</v>
      </c>
    </row>
    <row r="3254" spans="1:5" x14ac:dyDescent="0.3">
      <c r="A3254" t="s">
        <v>6491</v>
      </c>
      <c r="B3254">
        <v>1089365</v>
      </c>
      <c r="C3254">
        <v>25000000</v>
      </c>
      <c r="D3254">
        <v>-23910635</v>
      </c>
      <c r="E3254">
        <f>Table10[[#This Row],[gross]]-Table10[[#This Row],[budget]]</f>
        <v>-23910635</v>
      </c>
    </row>
    <row r="3255" spans="1:5" x14ac:dyDescent="0.3">
      <c r="A3255" t="s">
        <v>4317</v>
      </c>
      <c r="B3255">
        <v>31051126</v>
      </c>
      <c r="C3255">
        <v>55000000</v>
      </c>
      <c r="D3255">
        <v>-23948874</v>
      </c>
      <c r="E3255">
        <f>Table10[[#This Row],[gross]]-Table10[[#This Row],[budget]]</f>
        <v>-23948874</v>
      </c>
    </row>
    <row r="3256" spans="1:5" x14ac:dyDescent="0.3">
      <c r="A3256" t="s">
        <v>7068</v>
      </c>
      <c r="B3256">
        <v>42880</v>
      </c>
      <c r="C3256">
        <v>24000000</v>
      </c>
      <c r="D3256">
        <v>-23957120</v>
      </c>
      <c r="E3256">
        <f>Table10[[#This Row],[gross]]-Table10[[#This Row],[budget]]</f>
        <v>-23957120</v>
      </c>
    </row>
    <row r="3257" spans="1:5" x14ac:dyDescent="0.3">
      <c r="A3257" t="s">
        <v>7233</v>
      </c>
      <c r="B3257">
        <v>36037909</v>
      </c>
      <c r="C3257">
        <v>60000000</v>
      </c>
      <c r="D3257">
        <v>-23962091</v>
      </c>
      <c r="E3257">
        <f>Table10[[#This Row],[gross]]-Table10[[#This Row],[budget]]</f>
        <v>-23962091</v>
      </c>
    </row>
    <row r="3258" spans="1:5" x14ac:dyDescent="0.3">
      <c r="A3258" t="s">
        <v>6917</v>
      </c>
      <c r="B3258">
        <v>20218</v>
      </c>
      <c r="C3258">
        <v>24000000</v>
      </c>
      <c r="D3258">
        <v>-23979782</v>
      </c>
      <c r="E3258">
        <f>Table10[[#This Row],[gross]]-Table10[[#This Row],[budget]]</f>
        <v>-23979782</v>
      </c>
    </row>
    <row r="3259" spans="1:5" x14ac:dyDescent="0.3">
      <c r="A3259" t="s">
        <v>5936</v>
      </c>
      <c r="B3259">
        <v>21009180</v>
      </c>
      <c r="C3259">
        <v>45000000</v>
      </c>
      <c r="D3259">
        <v>-23990820</v>
      </c>
      <c r="E3259">
        <f>Table10[[#This Row],[gross]]-Table10[[#This Row],[budget]]</f>
        <v>-23990820</v>
      </c>
    </row>
    <row r="3260" spans="1:5" x14ac:dyDescent="0.3">
      <c r="A3260" t="s">
        <v>2398</v>
      </c>
      <c r="B3260">
        <v>10991381</v>
      </c>
      <c r="C3260">
        <v>35000000</v>
      </c>
      <c r="D3260">
        <v>-24008619</v>
      </c>
      <c r="E3260">
        <f>Table10[[#This Row],[gross]]-Table10[[#This Row],[budget]]</f>
        <v>-24008619</v>
      </c>
    </row>
    <row r="3261" spans="1:5" x14ac:dyDescent="0.3">
      <c r="A3261" t="s">
        <v>5344</v>
      </c>
      <c r="B3261">
        <v>15962471</v>
      </c>
      <c r="C3261">
        <v>40000000</v>
      </c>
      <c r="D3261">
        <v>-24037529</v>
      </c>
      <c r="E3261">
        <f>Table10[[#This Row],[gross]]-Table10[[#This Row],[budget]]</f>
        <v>-24037529</v>
      </c>
    </row>
    <row r="3262" spans="1:5" x14ac:dyDescent="0.3">
      <c r="A3262" t="s">
        <v>7459</v>
      </c>
      <c r="B3262">
        <v>10956379</v>
      </c>
      <c r="C3262">
        <v>35000000</v>
      </c>
      <c r="D3262">
        <v>-24043621</v>
      </c>
      <c r="E3262">
        <f>Table10[[#This Row],[gross]]-Table10[[#This Row],[budget]]</f>
        <v>-24043621</v>
      </c>
    </row>
    <row r="3263" spans="1:5" x14ac:dyDescent="0.3">
      <c r="A3263" t="s">
        <v>3640</v>
      </c>
      <c r="B3263">
        <v>876671</v>
      </c>
      <c r="C3263">
        <v>25000000</v>
      </c>
      <c r="D3263">
        <v>-24123329</v>
      </c>
      <c r="E3263">
        <f>Table10[[#This Row],[gross]]-Table10[[#This Row],[budget]]</f>
        <v>-24123329</v>
      </c>
    </row>
    <row r="3264" spans="1:5" x14ac:dyDescent="0.3">
      <c r="A3264" t="s">
        <v>5038</v>
      </c>
      <c r="B3264">
        <v>871527</v>
      </c>
      <c r="C3264">
        <v>25000000</v>
      </c>
      <c r="D3264">
        <v>-24128473</v>
      </c>
      <c r="E3264">
        <f>Table10[[#This Row],[gross]]-Table10[[#This Row],[budget]]</f>
        <v>-24128473</v>
      </c>
    </row>
    <row r="3265" spans="1:5" x14ac:dyDescent="0.3">
      <c r="A3265" t="s">
        <v>2708</v>
      </c>
      <c r="B3265">
        <v>777423</v>
      </c>
      <c r="C3265">
        <v>25000000</v>
      </c>
      <c r="D3265">
        <v>-24222577</v>
      </c>
      <c r="E3265">
        <f>Table10[[#This Row],[gross]]-Table10[[#This Row],[budget]]</f>
        <v>-24222577</v>
      </c>
    </row>
    <row r="3266" spans="1:5" x14ac:dyDescent="0.3">
      <c r="A3266" t="s">
        <v>5040</v>
      </c>
      <c r="B3266">
        <v>2775593</v>
      </c>
      <c r="C3266">
        <v>27000000</v>
      </c>
      <c r="D3266">
        <v>-24224407</v>
      </c>
      <c r="E3266">
        <f>Table10[[#This Row],[gross]]-Table10[[#This Row],[budget]]</f>
        <v>-24224407</v>
      </c>
    </row>
    <row r="3267" spans="1:5" x14ac:dyDescent="0.3">
      <c r="A3267" t="s">
        <v>5937</v>
      </c>
      <c r="B3267">
        <v>717753</v>
      </c>
      <c r="C3267">
        <v>25000000</v>
      </c>
      <c r="D3267">
        <v>-24282247</v>
      </c>
      <c r="E3267">
        <f>Table10[[#This Row],[gross]]-Table10[[#This Row],[budget]]</f>
        <v>-24282247</v>
      </c>
    </row>
    <row r="3268" spans="1:5" x14ac:dyDescent="0.3">
      <c r="A3268" t="s">
        <v>3339</v>
      </c>
      <c r="B3268">
        <v>55673333</v>
      </c>
      <c r="C3268">
        <v>80000000</v>
      </c>
      <c r="D3268">
        <v>-24326667</v>
      </c>
      <c r="E3268">
        <f>Table10[[#This Row],[gross]]-Table10[[#This Row],[budget]]</f>
        <v>-24326667</v>
      </c>
    </row>
    <row r="3269" spans="1:5" x14ac:dyDescent="0.3">
      <c r="A3269" t="s">
        <v>6493</v>
      </c>
      <c r="B3269">
        <v>10499968</v>
      </c>
      <c r="C3269">
        <v>35000000</v>
      </c>
      <c r="D3269">
        <v>-24500032</v>
      </c>
      <c r="E3269">
        <f>Table10[[#This Row],[gross]]-Table10[[#This Row],[budget]]</f>
        <v>-24500032</v>
      </c>
    </row>
    <row r="3270" spans="1:5" x14ac:dyDescent="0.3">
      <c r="A3270" t="s">
        <v>6493</v>
      </c>
      <c r="B3270">
        <v>10499968</v>
      </c>
      <c r="C3270">
        <v>35000000</v>
      </c>
      <c r="D3270">
        <v>-24500032</v>
      </c>
      <c r="E3270">
        <f>Table10[[#This Row],[gross]]-Table10[[#This Row],[budget]]</f>
        <v>-24500032</v>
      </c>
    </row>
    <row r="3271" spans="1:5" x14ac:dyDescent="0.3">
      <c r="A3271" t="s">
        <v>3016</v>
      </c>
      <c r="B3271">
        <v>85463309</v>
      </c>
      <c r="C3271">
        <v>110000000</v>
      </c>
      <c r="D3271">
        <v>-24536691</v>
      </c>
      <c r="E3271">
        <f>Table10[[#This Row],[gross]]-Table10[[#This Row],[budget]]</f>
        <v>-24536691</v>
      </c>
    </row>
    <row r="3272" spans="1:5" x14ac:dyDescent="0.3">
      <c r="A3272" t="s">
        <v>5041</v>
      </c>
      <c r="B3272">
        <v>25450527</v>
      </c>
      <c r="C3272">
        <v>50000000</v>
      </c>
      <c r="D3272">
        <v>-24549473</v>
      </c>
      <c r="E3272">
        <f>Table10[[#This Row],[gross]]-Table10[[#This Row],[budget]]</f>
        <v>-24549473</v>
      </c>
    </row>
    <row r="3273" spans="1:5" x14ac:dyDescent="0.3">
      <c r="A3273" t="s">
        <v>6494</v>
      </c>
      <c r="B3273">
        <v>25407250</v>
      </c>
      <c r="C3273">
        <v>50000000</v>
      </c>
      <c r="D3273">
        <v>-24592750</v>
      </c>
      <c r="E3273">
        <f>Table10[[#This Row],[gross]]-Table10[[#This Row],[budget]]</f>
        <v>-24592750</v>
      </c>
    </row>
    <row r="3274" spans="1:5" x14ac:dyDescent="0.3">
      <c r="A3274" t="s">
        <v>6918</v>
      </c>
      <c r="B3274">
        <v>20400913</v>
      </c>
      <c r="C3274">
        <v>45000000</v>
      </c>
      <c r="D3274">
        <v>-24599087</v>
      </c>
      <c r="E3274">
        <f>Table10[[#This Row],[gross]]-Table10[[#This Row],[budget]]</f>
        <v>-24599087</v>
      </c>
    </row>
    <row r="3275" spans="1:5" x14ac:dyDescent="0.3">
      <c r="A3275" t="s">
        <v>6919</v>
      </c>
      <c r="B3275">
        <v>67344392</v>
      </c>
      <c r="C3275">
        <v>92000000</v>
      </c>
      <c r="D3275">
        <v>-24655608</v>
      </c>
      <c r="E3275">
        <f>Table10[[#This Row],[gross]]-Table10[[#This Row],[budget]]</f>
        <v>-24655608</v>
      </c>
    </row>
    <row r="3276" spans="1:5" x14ac:dyDescent="0.3">
      <c r="A3276" t="s">
        <v>6712</v>
      </c>
      <c r="B3276">
        <v>8326035</v>
      </c>
      <c r="C3276">
        <v>33000000</v>
      </c>
      <c r="D3276">
        <v>-24673965</v>
      </c>
      <c r="E3276">
        <f>Table10[[#This Row],[gross]]-Table10[[#This Row],[budget]]</f>
        <v>-24673965</v>
      </c>
    </row>
    <row r="3277" spans="1:5" x14ac:dyDescent="0.3">
      <c r="A3277" t="s">
        <v>7283</v>
      </c>
      <c r="B3277">
        <v>20302961</v>
      </c>
      <c r="C3277">
        <v>45000000</v>
      </c>
      <c r="D3277">
        <v>-24697039</v>
      </c>
      <c r="E3277">
        <f>Table10[[#This Row],[gross]]-Table10[[#This Row],[budget]]</f>
        <v>-24697039</v>
      </c>
    </row>
    <row r="3278" spans="1:5" x14ac:dyDescent="0.3">
      <c r="A3278" t="s">
        <v>287</v>
      </c>
      <c r="B3278">
        <v>5300000</v>
      </c>
      <c r="C3278">
        <v>30000000</v>
      </c>
      <c r="D3278">
        <v>-24700000</v>
      </c>
      <c r="E3278">
        <f>Table10[[#This Row],[gross]]-Table10[[#This Row],[budget]]</f>
        <v>-24700000</v>
      </c>
    </row>
    <row r="3279" spans="1:5" x14ac:dyDescent="0.3">
      <c r="A3279" t="s">
        <v>6814</v>
      </c>
      <c r="B3279">
        <v>15279680</v>
      </c>
      <c r="C3279">
        <v>40000000</v>
      </c>
      <c r="D3279">
        <v>-24720320</v>
      </c>
      <c r="E3279">
        <f>Table10[[#This Row],[gross]]-Table10[[#This Row],[budget]]</f>
        <v>-24720320</v>
      </c>
    </row>
    <row r="3280" spans="1:5" x14ac:dyDescent="0.3">
      <c r="A3280" t="s">
        <v>6713</v>
      </c>
      <c r="B3280">
        <v>10268846</v>
      </c>
      <c r="C3280">
        <v>35000000</v>
      </c>
      <c r="D3280">
        <v>-24731154</v>
      </c>
      <c r="E3280">
        <f>Table10[[#This Row],[gross]]-Table10[[#This Row],[budget]]</f>
        <v>-24731154</v>
      </c>
    </row>
    <row r="3281" spans="1:5" x14ac:dyDescent="0.3">
      <c r="A3281" t="s">
        <v>5740</v>
      </c>
      <c r="B3281">
        <v>3254172</v>
      </c>
      <c r="C3281">
        <v>28000000</v>
      </c>
      <c r="D3281">
        <v>-24745828</v>
      </c>
      <c r="E3281">
        <f>Table10[[#This Row],[gross]]-Table10[[#This Row],[budget]]</f>
        <v>-24745828</v>
      </c>
    </row>
    <row r="3282" spans="1:5" x14ac:dyDescent="0.3">
      <c r="A3282" t="s">
        <v>7461</v>
      </c>
      <c r="B3282">
        <v>35231365</v>
      </c>
      <c r="C3282">
        <v>60000000</v>
      </c>
      <c r="D3282">
        <v>-24768635</v>
      </c>
      <c r="E3282">
        <f>Table10[[#This Row],[gross]]-Table10[[#This Row],[budget]]</f>
        <v>-24768635</v>
      </c>
    </row>
    <row r="3283" spans="1:5" x14ac:dyDescent="0.3">
      <c r="A3283" t="s">
        <v>6815</v>
      </c>
      <c r="B3283">
        <v>10214013</v>
      </c>
      <c r="C3283">
        <v>35000000</v>
      </c>
      <c r="D3283">
        <v>-24785987</v>
      </c>
      <c r="E3283">
        <f>Table10[[#This Row],[gross]]-Table10[[#This Row],[budget]]</f>
        <v>-24785987</v>
      </c>
    </row>
    <row r="3284" spans="1:5" x14ac:dyDescent="0.3">
      <c r="A3284" t="s">
        <v>3018</v>
      </c>
      <c r="B3284">
        <v>183662</v>
      </c>
      <c r="C3284">
        <v>25000000</v>
      </c>
      <c r="D3284">
        <v>-24816338</v>
      </c>
      <c r="E3284">
        <f>Table10[[#This Row],[gross]]-Table10[[#This Row],[budget]]</f>
        <v>-24816338</v>
      </c>
    </row>
    <row r="3285" spans="1:5" x14ac:dyDescent="0.3">
      <c r="A3285" t="s">
        <v>6359</v>
      </c>
      <c r="B3285">
        <v>150167630</v>
      </c>
      <c r="C3285">
        <v>175000000</v>
      </c>
      <c r="D3285">
        <v>-24832370</v>
      </c>
      <c r="E3285">
        <f>Table10[[#This Row],[gross]]-Table10[[#This Row],[budget]]</f>
        <v>-24832370</v>
      </c>
    </row>
    <row r="3286" spans="1:5" x14ac:dyDescent="0.3">
      <c r="A3286" t="s">
        <v>2400</v>
      </c>
      <c r="B3286">
        <v>10139254</v>
      </c>
      <c r="C3286">
        <v>35000000</v>
      </c>
      <c r="D3286">
        <v>-24860746</v>
      </c>
      <c r="E3286">
        <f>Table10[[#This Row],[gross]]-Table10[[#This Row],[budget]]</f>
        <v>-24860746</v>
      </c>
    </row>
    <row r="3287" spans="1:5" x14ac:dyDescent="0.3">
      <c r="A3287" t="s">
        <v>2091</v>
      </c>
      <c r="B3287">
        <v>10137502</v>
      </c>
      <c r="C3287">
        <v>35000000</v>
      </c>
      <c r="D3287">
        <v>-24862498</v>
      </c>
      <c r="E3287">
        <f>Table10[[#This Row],[gross]]-Table10[[#This Row],[budget]]</f>
        <v>-24862498</v>
      </c>
    </row>
    <row r="3288" spans="1:5" x14ac:dyDescent="0.3">
      <c r="A3288" t="s">
        <v>6496</v>
      </c>
      <c r="B3288">
        <v>134904</v>
      </c>
      <c r="C3288">
        <v>25000000</v>
      </c>
      <c r="D3288">
        <v>-24865096</v>
      </c>
      <c r="E3288">
        <f>Table10[[#This Row],[gross]]-Table10[[#This Row],[budget]]</f>
        <v>-24865096</v>
      </c>
    </row>
    <row r="3289" spans="1:5" x14ac:dyDescent="0.3">
      <c r="A3289" t="s">
        <v>4320</v>
      </c>
      <c r="B3289">
        <v>25121291</v>
      </c>
      <c r="C3289">
        <v>50000000</v>
      </c>
      <c r="D3289">
        <v>-24878709</v>
      </c>
      <c r="E3289">
        <f>Table10[[#This Row],[gross]]-Table10[[#This Row],[budget]]</f>
        <v>-24878709</v>
      </c>
    </row>
    <row r="3290" spans="1:5" x14ac:dyDescent="0.3">
      <c r="A3290" t="s">
        <v>6057</v>
      </c>
      <c r="B3290">
        <v>20101861</v>
      </c>
      <c r="C3290">
        <v>45000000</v>
      </c>
      <c r="D3290">
        <v>-24898139</v>
      </c>
      <c r="E3290">
        <f>Table10[[#This Row],[gross]]-Table10[[#This Row],[budget]]</f>
        <v>-24898139</v>
      </c>
    </row>
    <row r="3291" spans="1:5" x14ac:dyDescent="0.3">
      <c r="A3291" t="s">
        <v>5536</v>
      </c>
      <c r="B3291">
        <v>35096190</v>
      </c>
      <c r="C3291">
        <v>60000000</v>
      </c>
      <c r="D3291">
        <v>-24903810</v>
      </c>
      <c r="E3291">
        <f>Table10[[#This Row],[gross]]-Table10[[#This Row],[budget]]</f>
        <v>-24903810</v>
      </c>
    </row>
    <row r="3292" spans="1:5" x14ac:dyDescent="0.3">
      <c r="A3292" t="s">
        <v>6058</v>
      </c>
      <c r="B3292">
        <v>77231</v>
      </c>
      <c r="C3292">
        <v>25000000</v>
      </c>
      <c r="D3292">
        <v>-24922769</v>
      </c>
      <c r="E3292">
        <f>Table10[[#This Row],[gross]]-Table10[[#This Row],[budget]]</f>
        <v>-24922769</v>
      </c>
    </row>
    <row r="3293" spans="1:5" x14ac:dyDescent="0.3">
      <c r="A3293" t="s">
        <v>7202</v>
      </c>
      <c r="B3293">
        <v>10076136</v>
      </c>
      <c r="C3293">
        <v>35000000</v>
      </c>
      <c r="D3293">
        <v>-24923864</v>
      </c>
      <c r="E3293">
        <f>Table10[[#This Row],[gross]]-Table10[[#This Row],[budget]]</f>
        <v>-24923864</v>
      </c>
    </row>
    <row r="3294" spans="1:5" x14ac:dyDescent="0.3">
      <c r="A3294" t="s">
        <v>2402</v>
      </c>
      <c r="B3294">
        <v>56692</v>
      </c>
      <c r="C3294">
        <v>25000000</v>
      </c>
      <c r="D3294">
        <v>-24943308</v>
      </c>
      <c r="E3294">
        <f>Table10[[#This Row],[gross]]-Table10[[#This Row],[budget]]</f>
        <v>-24943308</v>
      </c>
    </row>
    <row r="3295" spans="1:5" x14ac:dyDescent="0.3">
      <c r="A3295" t="s">
        <v>7069</v>
      </c>
      <c r="B3295">
        <v>75030163</v>
      </c>
      <c r="C3295">
        <v>100000000</v>
      </c>
      <c r="D3295">
        <v>-24969837</v>
      </c>
      <c r="E3295">
        <f>Table10[[#This Row],[gross]]-Table10[[#This Row],[budget]]</f>
        <v>-24969837</v>
      </c>
    </row>
    <row r="3296" spans="1:5" x14ac:dyDescent="0.3">
      <c r="A3296" t="s">
        <v>7305</v>
      </c>
      <c r="B3296">
        <v>22723</v>
      </c>
      <c r="C3296">
        <v>25000000</v>
      </c>
      <c r="D3296">
        <v>-24977277</v>
      </c>
      <c r="E3296">
        <f>Table10[[#This Row],[gross]]-Table10[[#This Row],[budget]]</f>
        <v>-24977277</v>
      </c>
    </row>
    <row r="3297" spans="1:5" x14ac:dyDescent="0.3">
      <c r="A3297" t="s">
        <v>6816</v>
      </c>
      <c r="B3297">
        <v>4756</v>
      </c>
      <c r="C3297">
        <v>25000000</v>
      </c>
      <c r="D3297">
        <v>-24995244</v>
      </c>
      <c r="E3297">
        <f>Table10[[#This Row],[gross]]-Table10[[#This Row],[budget]]</f>
        <v>-24995244</v>
      </c>
    </row>
    <row r="3298" spans="1:5" x14ac:dyDescent="0.3">
      <c r="A3298" t="s">
        <v>7070</v>
      </c>
      <c r="B3298">
        <v>14967182</v>
      </c>
      <c r="C3298">
        <v>40000000</v>
      </c>
      <c r="D3298">
        <v>-25032818</v>
      </c>
      <c r="E3298">
        <f>Table10[[#This Row],[gross]]-Table10[[#This Row],[budget]]</f>
        <v>-25032818</v>
      </c>
    </row>
    <row r="3299" spans="1:5" x14ac:dyDescent="0.3">
      <c r="A3299" t="s">
        <v>6233</v>
      </c>
      <c r="B3299">
        <v>14942422</v>
      </c>
      <c r="C3299">
        <v>40000000</v>
      </c>
      <c r="D3299">
        <v>-25057578</v>
      </c>
      <c r="E3299">
        <f>Table10[[#This Row],[gross]]-Table10[[#This Row],[budget]]</f>
        <v>-25057578</v>
      </c>
    </row>
    <row r="3300" spans="1:5" x14ac:dyDescent="0.3">
      <c r="A3300" t="s">
        <v>3954</v>
      </c>
      <c r="B3300">
        <v>19719930</v>
      </c>
      <c r="C3300">
        <v>45000000</v>
      </c>
      <c r="D3300">
        <v>-25280070</v>
      </c>
      <c r="E3300">
        <f>Table10[[#This Row],[gross]]-Table10[[#This Row],[budget]]</f>
        <v>-25280070</v>
      </c>
    </row>
    <row r="3301" spans="1:5" x14ac:dyDescent="0.3">
      <c r="A3301" t="s">
        <v>3644</v>
      </c>
      <c r="B3301">
        <v>64685359</v>
      </c>
      <c r="C3301">
        <v>90000000</v>
      </c>
      <c r="D3301">
        <v>-25314641</v>
      </c>
      <c r="E3301">
        <f>Table10[[#This Row],[gross]]-Table10[[#This Row],[budget]]</f>
        <v>-25314641</v>
      </c>
    </row>
    <row r="3302" spans="1:5" x14ac:dyDescent="0.3">
      <c r="A3302" t="s">
        <v>5043</v>
      </c>
      <c r="B3302">
        <v>41229</v>
      </c>
      <c r="C3302">
        <v>25500000</v>
      </c>
      <c r="D3302">
        <v>-25458771</v>
      </c>
      <c r="E3302">
        <f>Table10[[#This Row],[gross]]-Table10[[#This Row],[budget]]</f>
        <v>-25458771</v>
      </c>
    </row>
    <row r="3303" spans="1:5" x14ac:dyDescent="0.3">
      <c r="A3303" t="s">
        <v>3647</v>
      </c>
      <c r="B3303">
        <v>4463292</v>
      </c>
      <c r="C3303">
        <v>30000000</v>
      </c>
      <c r="D3303">
        <v>-25536708</v>
      </c>
      <c r="E3303">
        <f>Table10[[#This Row],[gross]]-Table10[[#This Row],[budget]]</f>
        <v>-25536708</v>
      </c>
    </row>
    <row r="3304" spans="1:5" x14ac:dyDescent="0.3">
      <c r="A3304" t="s">
        <v>6360</v>
      </c>
      <c r="B3304">
        <v>14448589</v>
      </c>
      <c r="C3304">
        <v>40000000</v>
      </c>
      <c r="D3304">
        <v>-25551411</v>
      </c>
      <c r="E3304">
        <f>Table10[[#This Row],[gross]]-Table10[[#This Row],[budget]]</f>
        <v>-25551411</v>
      </c>
    </row>
    <row r="3305" spans="1:5" x14ac:dyDescent="0.3">
      <c r="A3305" t="s">
        <v>5346</v>
      </c>
      <c r="B3305">
        <v>19377727</v>
      </c>
      <c r="C3305">
        <v>45000000</v>
      </c>
      <c r="D3305">
        <v>-25622273</v>
      </c>
      <c r="E3305">
        <f>Table10[[#This Row],[gross]]-Table10[[#This Row],[budget]]</f>
        <v>-25622273</v>
      </c>
    </row>
    <row r="3306" spans="1:5" x14ac:dyDescent="0.3">
      <c r="A3306" t="s">
        <v>6236</v>
      </c>
      <c r="B3306">
        <v>14358033</v>
      </c>
      <c r="C3306">
        <v>40000000</v>
      </c>
      <c r="D3306">
        <v>-25641967</v>
      </c>
      <c r="E3306">
        <f>Table10[[#This Row],[gross]]-Table10[[#This Row],[budget]]</f>
        <v>-25641967</v>
      </c>
    </row>
    <row r="3307" spans="1:5" x14ac:dyDescent="0.3">
      <c r="A3307" t="s">
        <v>6920</v>
      </c>
      <c r="B3307">
        <v>4357000</v>
      </c>
      <c r="C3307">
        <v>30000000</v>
      </c>
      <c r="D3307">
        <v>-25643000</v>
      </c>
      <c r="E3307">
        <f>Table10[[#This Row],[gross]]-Table10[[#This Row],[budget]]</f>
        <v>-25643000</v>
      </c>
    </row>
    <row r="3308" spans="1:5" x14ac:dyDescent="0.3">
      <c r="A3308" t="s">
        <v>2711</v>
      </c>
      <c r="B3308">
        <v>1260917</v>
      </c>
      <c r="C3308">
        <v>27000000</v>
      </c>
      <c r="D3308">
        <v>-25739083</v>
      </c>
      <c r="E3308">
        <f>Table10[[#This Row],[gross]]-Table10[[#This Row],[budget]]</f>
        <v>-25739083</v>
      </c>
    </row>
    <row r="3309" spans="1:5" x14ac:dyDescent="0.3">
      <c r="A3309" t="s">
        <v>6059</v>
      </c>
      <c r="B3309">
        <v>16252765</v>
      </c>
      <c r="C3309">
        <v>42000000</v>
      </c>
      <c r="D3309">
        <v>-25747235</v>
      </c>
      <c r="E3309">
        <f>Table10[[#This Row],[gross]]-Table10[[#This Row],[budget]]</f>
        <v>-25747235</v>
      </c>
    </row>
    <row r="3310" spans="1:5" x14ac:dyDescent="0.3">
      <c r="A3310" t="s">
        <v>1651</v>
      </c>
      <c r="B3310">
        <v>24127895</v>
      </c>
      <c r="C3310">
        <v>50000000</v>
      </c>
      <c r="D3310">
        <v>-25872105</v>
      </c>
      <c r="E3310">
        <f>Table10[[#This Row],[gross]]-Table10[[#This Row],[budget]]</f>
        <v>-25872105</v>
      </c>
    </row>
    <row r="3311" spans="1:5" x14ac:dyDescent="0.3">
      <c r="A3311" t="s">
        <v>6714</v>
      </c>
      <c r="B3311">
        <v>118099659</v>
      </c>
      <c r="C3311">
        <v>144000000</v>
      </c>
      <c r="D3311">
        <v>-25900341</v>
      </c>
      <c r="E3311">
        <f>Table10[[#This Row],[gross]]-Table10[[#This Row],[budget]]</f>
        <v>-25900341</v>
      </c>
    </row>
    <row r="3312" spans="1:5" x14ac:dyDescent="0.3">
      <c r="A3312" t="s">
        <v>6714</v>
      </c>
      <c r="B3312">
        <v>118099659</v>
      </c>
      <c r="C3312">
        <v>144000000</v>
      </c>
      <c r="D3312">
        <v>-25900341</v>
      </c>
      <c r="E3312">
        <f>Table10[[#This Row],[gross]]-Table10[[#This Row],[budget]]</f>
        <v>-25900341</v>
      </c>
    </row>
    <row r="3313" spans="1:5" x14ac:dyDescent="0.3">
      <c r="A3313" t="s">
        <v>94</v>
      </c>
      <c r="B3313">
        <v>37023395</v>
      </c>
      <c r="C3313">
        <v>63000000</v>
      </c>
      <c r="D3313">
        <v>-25976605</v>
      </c>
      <c r="E3313">
        <f>Table10[[#This Row],[gross]]-Table10[[#This Row],[budget]]</f>
        <v>-25976605</v>
      </c>
    </row>
    <row r="3314" spans="1:5" x14ac:dyDescent="0.3">
      <c r="A3314" t="s">
        <v>2404</v>
      </c>
      <c r="B3314">
        <v>24006726</v>
      </c>
      <c r="C3314">
        <v>50000000</v>
      </c>
      <c r="D3314">
        <v>-25993274</v>
      </c>
      <c r="E3314">
        <f>Table10[[#This Row],[gross]]-Table10[[#This Row],[budget]]</f>
        <v>-25993274</v>
      </c>
    </row>
    <row r="3315" spans="1:5" x14ac:dyDescent="0.3">
      <c r="A3315" t="s">
        <v>1653</v>
      </c>
      <c r="B3315">
        <v>18996755</v>
      </c>
      <c r="C3315">
        <v>45000000</v>
      </c>
      <c r="D3315">
        <v>-26003245</v>
      </c>
      <c r="E3315">
        <f>Table10[[#This Row],[gross]]-Table10[[#This Row],[budget]]</f>
        <v>-26003245</v>
      </c>
    </row>
    <row r="3316" spans="1:5" x14ac:dyDescent="0.3">
      <c r="A3316" t="s">
        <v>4321</v>
      </c>
      <c r="B3316">
        <v>38966057</v>
      </c>
      <c r="C3316">
        <v>65000000</v>
      </c>
      <c r="D3316">
        <v>-26033943</v>
      </c>
      <c r="E3316">
        <f>Table10[[#This Row],[gross]]-Table10[[#This Row],[budget]]</f>
        <v>-26033943</v>
      </c>
    </row>
    <row r="3317" spans="1:5" x14ac:dyDescent="0.3">
      <c r="A3317" t="s">
        <v>1863</v>
      </c>
      <c r="B3317">
        <v>3904982</v>
      </c>
      <c r="C3317">
        <v>30000000</v>
      </c>
      <c r="D3317">
        <v>-26095018</v>
      </c>
      <c r="E3317">
        <f>Table10[[#This Row],[gross]]-Table10[[#This Row],[budget]]</f>
        <v>-26095018</v>
      </c>
    </row>
    <row r="3318" spans="1:5" x14ac:dyDescent="0.3">
      <c r="A3318" t="s">
        <v>6237</v>
      </c>
      <c r="B3318">
        <v>13838130</v>
      </c>
      <c r="C3318">
        <v>40000000</v>
      </c>
      <c r="D3318">
        <v>-26161870</v>
      </c>
      <c r="E3318">
        <f>Table10[[#This Row],[gross]]-Table10[[#This Row],[budget]]</f>
        <v>-26161870</v>
      </c>
    </row>
    <row r="3319" spans="1:5" x14ac:dyDescent="0.3">
      <c r="A3319" t="s">
        <v>6238</v>
      </c>
      <c r="B3319">
        <v>15738632</v>
      </c>
      <c r="C3319">
        <v>42000000</v>
      </c>
      <c r="D3319">
        <v>-26261368</v>
      </c>
      <c r="E3319">
        <f>Table10[[#This Row],[gross]]-Table10[[#This Row],[budget]]</f>
        <v>-26261368</v>
      </c>
    </row>
    <row r="3320" spans="1:5" x14ac:dyDescent="0.3">
      <c r="A3320" t="s">
        <v>778</v>
      </c>
      <c r="B3320">
        <v>61644321</v>
      </c>
      <c r="C3320">
        <v>88000000</v>
      </c>
      <c r="D3320">
        <v>-26355679</v>
      </c>
      <c r="E3320">
        <f>Table10[[#This Row],[gross]]-Table10[[#This Row],[budget]]</f>
        <v>-26355679</v>
      </c>
    </row>
    <row r="3321" spans="1:5" x14ac:dyDescent="0.3">
      <c r="A3321" t="s">
        <v>4678</v>
      </c>
      <c r="B3321">
        <v>43426961</v>
      </c>
      <c r="C3321">
        <v>70000000</v>
      </c>
      <c r="D3321">
        <v>-26573039</v>
      </c>
      <c r="E3321">
        <f>Table10[[#This Row],[gross]]-Table10[[#This Row],[budget]]</f>
        <v>-26573039</v>
      </c>
    </row>
    <row r="3322" spans="1:5" x14ac:dyDescent="0.3">
      <c r="A3322" t="s">
        <v>5537</v>
      </c>
      <c r="B3322">
        <v>13376506</v>
      </c>
      <c r="C3322">
        <v>40000000</v>
      </c>
      <c r="D3322">
        <v>-26623494</v>
      </c>
      <c r="E3322">
        <f>Table10[[#This Row],[gross]]-Table10[[#This Row],[budget]]</f>
        <v>-26623494</v>
      </c>
    </row>
    <row r="3323" spans="1:5" x14ac:dyDescent="0.3">
      <c r="A3323" t="s">
        <v>3019</v>
      </c>
      <c r="B3323">
        <v>8324748</v>
      </c>
      <c r="C3323">
        <v>35000000</v>
      </c>
      <c r="D3323">
        <v>-26675252</v>
      </c>
      <c r="E3323">
        <f>Table10[[#This Row],[gross]]-Table10[[#This Row],[budget]]</f>
        <v>-26675252</v>
      </c>
    </row>
    <row r="3324" spans="1:5" x14ac:dyDescent="0.3">
      <c r="A3324" t="s">
        <v>6061</v>
      </c>
      <c r="B3324">
        <v>31199215</v>
      </c>
      <c r="C3324">
        <v>58000000</v>
      </c>
      <c r="D3324">
        <v>-26800785</v>
      </c>
      <c r="E3324">
        <f>Table10[[#This Row],[gross]]-Table10[[#This Row],[budget]]</f>
        <v>-26800785</v>
      </c>
    </row>
    <row r="3325" spans="1:5" x14ac:dyDescent="0.3">
      <c r="A3325" t="s">
        <v>3340</v>
      </c>
      <c r="B3325">
        <v>2975649</v>
      </c>
      <c r="C3325">
        <v>30000000</v>
      </c>
      <c r="D3325">
        <v>-27024351</v>
      </c>
      <c r="E3325">
        <f>Table10[[#This Row],[gross]]-Table10[[#This Row],[budget]]</f>
        <v>-27024351</v>
      </c>
    </row>
    <row r="3326" spans="1:5" x14ac:dyDescent="0.3">
      <c r="A3326" t="s">
        <v>6062</v>
      </c>
      <c r="B3326">
        <v>7948159</v>
      </c>
      <c r="C3326">
        <v>35000000</v>
      </c>
      <c r="D3326">
        <v>-27051841</v>
      </c>
      <c r="E3326">
        <f>Table10[[#This Row],[gross]]-Table10[[#This Row],[budget]]</f>
        <v>-27051841</v>
      </c>
    </row>
    <row r="3327" spans="1:5" x14ac:dyDescent="0.3">
      <c r="A3327" t="s">
        <v>5938</v>
      </c>
      <c r="B3327">
        <v>32940507</v>
      </c>
      <c r="C3327">
        <v>60000000</v>
      </c>
      <c r="D3327">
        <v>-27059493</v>
      </c>
      <c r="E3327">
        <f>Table10[[#This Row],[gross]]-Table10[[#This Row],[budget]]</f>
        <v>-27059493</v>
      </c>
    </row>
    <row r="3328" spans="1:5" x14ac:dyDescent="0.3">
      <c r="A3328" t="s">
        <v>5938</v>
      </c>
      <c r="B3328">
        <v>32940507</v>
      </c>
      <c r="C3328">
        <v>60000000</v>
      </c>
      <c r="D3328">
        <v>-27059493</v>
      </c>
      <c r="E3328">
        <f>Table10[[#This Row],[gross]]-Table10[[#This Row],[budget]]</f>
        <v>-27059493</v>
      </c>
    </row>
    <row r="3329" spans="1:5" x14ac:dyDescent="0.3">
      <c r="A3329" t="s">
        <v>2406</v>
      </c>
      <c r="B3329">
        <v>2869369</v>
      </c>
      <c r="C3329">
        <v>30000000</v>
      </c>
      <c r="D3329">
        <v>-27130631</v>
      </c>
      <c r="E3329">
        <f>Table10[[#This Row],[gross]]-Table10[[#This Row],[budget]]</f>
        <v>-27130631</v>
      </c>
    </row>
    <row r="3330" spans="1:5" x14ac:dyDescent="0.3">
      <c r="A3330" t="s">
        <v>5539</v>
      </c>
      <c r="B3330">
        <v>47748610</v>
      </c>
      <c r="C3330">
        <v>75000000</v>
      </c>
      <c r="D3330">
        <v>-27251390</v>
      </c>
      <c r="E3330">
        <f>Table10[[#This Row],[gross]]-Table10[[#This Row],[budget]]</f>
        <v>-27251390</v>
      </c>
    </row>
    <row r="3331" spans="1:5" x14ac:dyDescent="0.3">
      <c r="A3331" t="s">
        <v>2713</v>
      </c>
      <c r="B3331">
        <v>669276</v>
      </c>
      <c r="C3331">
        <v>28000000</v>
      </c>
      <c r="D3331">
        <v>-27330724</v>
      </c>
      <c r="E3331">
        <f>Table10[[#This Row],[gross]]-Table10[[#This Row],[budget]]</f>
        <v>-27330724</v>
      </c>
    </row>
    <row r="3332" spans="1:5" x14ac:dyDescent="0.3">
      <c r="A3332" t="s">
        <v>6063</v>
      </c>
      <c r="B3332">
        <v>72660029</v>
      </c>
      <c r="C3332">
        <v>100000000</v>
      </c>
      <c r="D3332">
        <v>-27339971</v>
      </c>
      <c r="E3332">
        <f>Table10[[#This Row],[gross]]-Table10[[#This Row],[budget]]</f>
        <v>-27339971</v>
      </c>
    </row>
    <row r="3333" spans="1:5" x14ac:dyDescent="0.3">
      <c r="A3333" t="s">
        <v>6608</v>
      </c>
      <c r="B3333">
        <v>6543194</v>
      </c>
      <c r="C3333">
        <v>34000000</v>
      </c>
      <c r="D3333">
        <v>-27456806</v>
      </c>
      <c r="E3333">
        <f>Table10[[#This Row],[gross]]-Table10[[#This Row],[budget]]</f>
        <v>-27456806</v>
      </c>
    </row>
    <row r="3334" spans="1:5" x14ac:dyDescent="0.3">
      <c r="A3334" t="s">
        <v>919</v>
      </c>
      <c r="B3334">
        <v>32522352</v>
      </c>
      <c r="C3334">
        <v>60000000</v>
      </c>
      <c r="D3334">
        <v>-27477648</v>
      </c>
      <c r="E3334">
        <f>Table10[[#This Row],[gross]]-Table10[[#This Row],[budget]]</f>
        <v>-27477648</v>
      </c>
    </row>
    <row r="3335" spans="1:5" x14ac:dyDescent="0.3">
      <c r="A3335" t="s">
        <v>6609</v>
      </c>
      <c r="B3335">
        <v>22518325</v>
      </c>
      <c r="C3335">
        <v>50000000</v>
      </c>
      <c r="D3335">
        <v>-27481675</v>
      </c>
      <c r="E3335">
        <f>Table10[[#This Row],[gross]]-Table10[[#This Row],[budget]]</f>
        <v>-27481675</v>
      </c>
    </row>
    <row r="3336" spans="1:5" x14ac:dyDescent="0.3">
      <c r="A3336" t="s">
        <v>3649</v>
      </c>
      <c r="B3336">
        <v>7458269</v>
      </c>
      <c r="C3336">
        <v>35000000</v>
      </c>
      <c r="D3336">
        <v>-27541731</v>
      </c>
      <c r="E3336">
        <f>Table10[[#This Row],[gross]]-Table10[[#This Row],[budget]]</f>
        <v>-27541731</v>
      </c>
    </row>
    <row r="3337" spans="1:5" x14ac:dyDescent="0.3">
      <c r="A3337" t="s">
        <v>7158</v>
      </c>
      <c r="B3337">
        <v>17300889</v>
      </c>
      <c r="C3337">
        <v>45000000</v>
      </c>
      <c r="D3337">
        <v>-27699111</v>
      </c>
      <c r="E3337">
        <f>Table10[[#This Row],[gross]]-Table10[[#This Row],[budget]]</f>
        <v>-27699111</v>
      </c>
    </row>
    <row r="3338" spans="1:5" x14ac:dyDescent="0.3">
      <c r="A3338" t="s">
        <v>4680</v>
      </c>
      <c r="B3338">
        <v>10300000</v>
      </c>
      <c r="C3338">
        <v>38000000</v>
      </c>
      <c r="D3338">
        <v>-27700000</v>
      </c>
      <c r="E3338">
        <f>Table10[[#This Row],[gross]]-Table10[[#This Row],[budget]]</f>
        <v>-27700000</v>
      </c>
    </row>
    <row r="3339" spans="1:5" x14ac:dyDescent="0.3">
      <c r="A3339" t="s">
        <v>6610</v>
      </c>
      <c r="B3339">
        <v>42272747</v>
      </c>
      <c r="C3339">
        <v>70000000</v>
      </c>
      <c r="D3339">
        <v>-27727253</v>
      </c>
      <c r="E3339">
        <f>Table10[[#This Row],[gross]]-Table10[[#This Row],[budget]]</f>
        <v>-27727253</v>
      </c>
    </row>
    <row r="3340" spans="1:5" x14ac:dyDescent="0.3">
      <c r="A3340" t="s">
        <v>5939</v>
      </c>
      <c r="B3340">
        <v>42194060</v>
      </c>
      <c r="C3340">
        <v>70000000</v>
      </c>
      <c r="D3340">
        <v>-27805940</v>
      </c>
      <c r="E3340">
        <f>Table10[[#This Row],[gross]]-Table10[[#This Row],[budget]]</f>
        <v>-27805940</v>
      </c>
    </row>
    <row r="3341" spans="1:5" x14ac:dyDescent="0.3">
      <c r="A3341" t="s">
        <v>7204</v>
      </c>
      <c r="B3341">
        <v>12181484</v>
      </c>
      <c r="C3341">
        <v>40000000</v>
      </c>
      <c r="D3341">
        <v>-27818516</v>
      </c>
      <c r="E3341">
        <f>Table10[[#This Row],[gross]]-Table10[[#This Row],[budget]]</f>
        <v>-27818516</v>
      </c>
    </row>
    <row r="3342" spans="1:5" x14ac:dyDescent="0.3">
      <c r="A3342" t="s">
        <v>6239</v>
      </c>
      <c r="B3342">
        <v>32122249</v>
      </c>
      <c r="C3342">
        <v>60000000</v>
      </c>
      <c r="D3342">
        <v>-27877751</v>
      </c>
      <c r="E3342">
        <f>Table10[[#This Row],[gross]]-Table10[[#This Row],[budget]]</f>
        <v>-27877751</v>
      </c>
    </row>
    <row r="3343" spans="1:5" x14ac:dyDescent="0.3">
      <c r="A3343" t="s">
        <v>1657</v>
      </c>
      <c r="B3343">
        <v>25031037</v>
      </c>
      <c r="C3343">
        <v>53000000</v>
      </c>
      <c r="D3343">
        <v>-27968963</v>
      </c>
      <c r="E3343">
        <f>Table10[[#This Row],[gross]]-Table10[[#This Row],[budget]]</f>
        <v>-27968963</v>
      </c>
    </row>
    <row r="3344" spans="1:5" x14ac:dyDescent="0.3">
      <c r="A3344" t="s">
        <v>2409</v>
      </c>
      <c r="B3344">
        <v>57010853</v>
      </c>
      <c r="C3344">
        <v>85000000</v>
      </c>
      <c r="D3344">
        <v>-27989147</v>
      </c>
      <c r="E3344">
        <f>Table10[[#This Row],[gross]]-Table10[[#This Row],[budget]]</f>
        <v>-27989147</v>
      </c>
    </row>
    <row r="3345" spans="1:5" x14ac:dyDescent="0.3">
      <c r="A3345" t="s">
        <v>6818</v>
      </c>
      <c r="B3345">
        <v>47000485</v>
      </c>
      <c r="C3345">
        <v>75000000</v>
      </c>
      <c r="D3345">
        <v>-27999515</v>
      </c>
      <c r="E3345">
        <f>Table10[[#This Row],[gross]]-Table10[[#This Row],[budget]]</f>
        <v>-27999515</v>
      </c>
    </row>
    <row r="3346" spans="1:5" x14ac:dyDescent="0.3">
      <c r="A3346" t="s">
        <v>3342</v>
      </c>
      <c r="B3346">
        <v>1865774</v>
      </c>
      <c r="C3346">
        <v>30000000</v>
      </c>
      <c r="D3346">
        <v>-28134226</v>
      </c>
      <c r="E3346">
        <f>Table10[[#This Row],[gross]]-Table10[[#This Row],[budget]]</f>
        <v>-28134226</v>
      </c>
    </row>
    <row r="3347" spans="1:5" x14ac:dyDescent="0.3">
      <c r="A3347" t="s">
        <v>3956</v>
      </c>
      <c r="B3347">
        <v>2840417</v>
      </c>
      <c r="C3347">
        <v>31000000</v>
      </c>
      <c r="D3347">
        <v>-28159583</v>
      </c>
      <c r="E3347">
        <f>Table10[[#This Row],[gross]]-Table10[[#This Row],[budget]]</f>
        <v>-28159583</v>
      </c>
    </row>
    <row r="3348" spans="1:5" x14ac:dyDescent="0.3">
      <c r="A3348" t="s">
        <v>7160</v>
      </c>
      <c r="B3348">
        <v>36830057</v>
      </c>
      <c r="C3348">
        <v>65000000</v>
      </c>
      <c r="D3348">
        <v>-28169943</v>
      </c>
      <c r="E3348">
        <f>Table10[[#This Row],[gross]]-Table10[[#This Row],[budget]]</f>
        <v>-28169943</v>
      </c>
    </row>
    <row r="3349" spans="1:5" x14ac:dyDescent="0.3">
      <c r="A3349" t="s">
        <v>4323</v>
      </c>
      <c r="B3349">
        <v>31670931</v>
      </c>
      <c r="C3349">
        <v>60000000</v>
      </c>
      <c r="D3349">
        <v>-28329069</v>
      </c>
      <c r="E3349">
        <f>Table10[[#This Row],[gross]]-Table10[[#This Row],[budget]]</f>
        <v>-28329069</v>
      </c>
    </row>
    <row r="3350" spans="1:5" x14ac:dyDescent="0.3">
      <c r="A3350" t="s">
        <v>6611</v>
      </c>
      <c r="B3350">
        <v>21557240</v>
      </c>
      <c r="C3350">
        <v>49900000</v>
      </c>
      <c r="D3350">
        <v>-28342760</v>
      </c>
      <c r="E3350">
        <f>Table10[[#This Row],[gross]]-Table10[[#This Row],[budget]]</f>
        <v>-28342760</v>
      </c>
    </row>
    <row r="3351" spans="1:5" x14ac:dyDescent="0.3">
      <c r="A3351" t="s">
        <v>5540</v>
      </c>
      <c r="B3351">
        <v>6592103</v>
      </c>
      <c r="C3351">
        <v>35000000</v>
      </c>
      <c r="D3351">
        <v>-28407897</v>
      </c>
      <c r="E3351">
        <f>Table10[[#This Row],[gross]]-Table10[[#This Row],[budget]]</f>
        <v>-28407897</v>
      </c>
    </row>
    <row r="3352" spans="1:5" x14ac:dyDescent="0.3">
      <c r="A3352" t="s">
        <v>7234</v>
      </c>
      <c r="B3352">
        <v>29580087</v>
      </c>
      <c r="C3352">
        <v>58000000</v>
      </c>
      <c r="D3352">
        <v>-28419913</v>
      </c>
      <c r="E3352">
        <f>Table10[[#This Row],[gross]]-Table10[[#This Row],[budget]]</f>
        <v>-28419913</v>
      </c>
    </row>
    <row r="3353" spans="1:5" x14ac:dyDescent="0.3">
      <c r="A3353" t="s">
        <v>3653</v>
      </c>
      <c r="B3353">
        <v>3562749</v>
      </c>
      <c r="C3353">
        <v>32000000</v>
      </c>
      <c r="D3353">
        <v>-28437251</v>
      </c>
      <c r="E3353">
        <f>Table10[[#This Row],[gross]]-Table10[[#This Row],[budget]]</f>
        <v>-28437251</v>
      </c>
    </row>
    <row r="3354" spans="1:5" x14ac:dyDescent="0.3">
      <c r="A3354" t="s">
        <v>1867</v>
      </c>
      <c r="B3354">
        <v>31494270</v>
      </c>
      <c r="C3354">
        <v>60000000</v>
      </c>
      <c r="D3354">
        <v>-28505730</v>
      </c>
      <c r="E3354">
        <f>Table10[[#This Row],[gross]]-Table10[[#This Row],[budget]]</f>
        <v>-28505730</v>
      </c>
    </row>
    <row r="3355" spans="1:5" x14ac:dyDescent="0.3">
      <c r="A3355" t="s">
        <v>7284</v>
      </c>
      <c r="B3355">
        <v>6448817</v>
      </c>
      <c r="C3355">
        <v>35000000</v>
      </c>
      <c r="D3355">
        <v>-28551183</v>
      </c>
      <c r="E3355">
        <f>Table10[[#This Row],[gross]]-Table10[[#This Row],[budget]]</f>
        <v>-28551183</v>
      </c>
    </row>
    <row r="3356" spans="1:5" x14ac:dyDescent="0.3">
      <c r="A3356" t="s">
        <v>5046</v>
      </c>
      <c r="B3356">
        <v>23324666</v>
      </c>
      <c r="C3356">
        <v>52000000</v>
      </c>
      <c r="D3356">
        <v>-28675334</v>
      </c>
      <c r="E3356">
        <f>Table10[[#This Row],[gross]]-Table10[[#This Row],[budget]]</f>
        <v>-28675334</v>
      </c>
    </row>
    <row r="3357" spans="1:5" x14ac:dyDescent="0.3">
      <c r="A3357" t="s">
        <v>7493</v>
      </c>
      <c r="B3357">
        <v>13208023</v>
      </c>
      <c r="C3357">
        <v>42000000</v>
      </c>
      <c r="D3357">
        <v>-28791977</v>
      </c>
      <c r="E3357">
        <f>Table10[[#This Row],[gross]]-Table10[[#This Row],[budget]]</f>
        <v>-28791977</v>
      </c>
    </row>
    <row r="3358" spans="1:5" x14ac:dyDescent="0.3">
      <c r="A3358" t="s">
        <v>6065</v>
      </c>
      <c r="B3358">
        <v>31165421</v>
      </c>
      <c r="C3358">
        <v>60000000</v>
      </c>
      <c r="D3358">
        <v>-28834579</v>
      </c>
      <c r="E3358">
        <f>Table10[[#This Row],[gross]]-Table10[[#This Row],[budget]]</f>
        <v>-28834579</v>
      </c>
    </row>
    <row r="3359" spans="1:5" x14ac:dyDescent="0.3">
      <c r="A3359" t="s">
        <v>6819</v>
      </c>
      <c r="B3359">
        <v>31111260</v>
      </c>
      <c r="C3359">
        <v>60000000</v>
      </c>
      <c r="D3359">
        <v>-28888740</v>
      </c>
      <c r="E3359">
        <f>Table10[[#This Row],[gross]]-Table10[[#This Row],[budget]]</f>
        <v>-28888740</v>
      </c>
    </row>
    <row r="3360" spans="1:5" x14ac:dyDescent="0.3">
      <c r="A3360" t="s">
        <v>1394</v>
      </c>
      <c r="B3360">
        <v>111110575</v>
      </c>
      <c r="C3360">
        <v>140000000</v>
      </c>
      <c r="D3360">
        <v>-28889425</v>
      </c>
      <c r="E3360">
        <f>Table10[[#This Row],[gross]]-Table10[[#This Row],[budget]]</f>
        <v>-28889425</v>
      </c>
    </row>
    <row r="3361" spans="1:5" x14ac:dyDescent="0.3">
      <c r="A3361" t="s">
        <v>922</v>
      </c>
      <c r="B3361">
        <v>64286</v>
      </c>
      <c r="C3361">
        <v>29000000</v>
      </c>
      <c r="D3361">
        <v>-28935714</v>
      </c>
      <c r="E3361">
        <f>Table10[[#This Row],[gross]]-Table10[[#This Row],[budget]]</f>
        <v>-28935714</v>
      </c>
    </row>
    <row r="3362" spans="1:5" x14ac:dyDescent="0.3">
      <c r="A3362" t="s">
        <v>6716</v>
      </c>
      <c r="B3362">
        <v>23020488</v>
      </c>
      <c r="C3362">
        <v>52000000</v>
      </c>
      <c r="D3362">
        <v>-28979512</v>
      </c>
      <c r="E3362">
        <f>Table10[[#This Row],[gross]]-Table10[[#This Row],[budget]]</f>
        <v>-28979512</v>
      </c>
    </row>
    <row r="3363" spans="1:5" x14ac:dyDescent="0.3">
      <c r="A3363" t="s">
        <v>7236</v>
      </c>
      <c r="B3363">
        <v>7000000</v>
      </c>
      <c r="C3363">
        <v>36000000</v>
      </c>
      <c r="D3363">
        <v>-29000000</v>
      </c>
      <c r="E3363">
        <f>Table10[[#This Row],[gross]]-Table10[[#This Row],[budget]]</f>
        <v>-29000000</v>
      </c>
    </row>
    <row r="3364" spans="1:5" x14ac:dyDescent="0.3">
      <c r="A3364" t="s">
        <v>5541</v>
      </c>
      <c r="B3364">
        <v>40932372</v>
      </c>
      <c r="C3364">
        <v>70000000</v>
      </c>
      <c r="D3364">
        <v>-29067628</v>
      </c>
      <c r="E3364">
        <f>Table10[[#This Row],[gross]]-Table10[[#This Row],[budget]]</f>
        <v>-29067628</v>
      </c>
    </row>
    <row r="3365" spans="1:5" x14ac:dyDescent="0.3">
      <c r="A3365" t="s">
        <v>6821</v>
      </c>
      <c r="B3365">
        <v>5932060</v>
      </c>
      <c r="C3365">
        <v>35000000</v>
      </c>
      <c r="D3365">
        <v>-29067940</v>
      </c>
      <c r="E3365">
        <f>Table10[[#This Row],[gross]]-Table10[[#This Row],[budget]]</f>
        <v>-29067940</v>
      </c>
    </row>
    <row r="3366" spans="1:5" x14ac:dyDescent="0.3">
      <c r="A3366" t="s">
        <v>3655</v>
      </c>
      <c r="B3366">
        <v>2899970</v>
      </c>
      <c r="C3366">
        <v>32000000</v>
      </c>
      <c r="D3366">
        <v>-29100030</v>
      </c>
      <c r="E3366">
        <f>Table10[[#This Row],[gross]]-Table10[[#This Row],[budget]]</f>
        <v>-29100030</v>
      </c>
    </row>
    <row r="3367" spans="1:5" x14ac:dyDescent="0.3">
      <c r="A3367" t="s">
        <v>1659</v>
      </c>
      <c r="B3367">
        <v>1196752</v>
      </c>
      <c r="C3367">
        <v>30300000</v>
      </c>
      <c r="D3367">
        <v>-29103248</v>
      </c>
      <c r="E3367">
        <f>Table10[[#This Row],[gross]]-Table10[[#This Row],[budget]]</f>
        <v>-29103248</v>
      </c>
    </row>
    <row r="3368" spans="1:5" x14ac:dyDescent="0.3">
      <c r="A3368" t="s">
        <v>6612</v>
      </c>
      <c r="B3368">
        <v>60874615</v>
      </c>
      <c r="C3368">
        <v>90000000</v>
      </c>
      <c r="D3368">
        <v>-29125385</v>
      </c>
      <c r="E3368">
        <f>Table10[[#This Row],[gross]]-Table10[[#This Row],[budget]]</f>
        <v>-29125385</v>
      </c>
    </row>
    <row r="3369" spans="1:5" x14ac:dyDescent="0.3">
      <c r="A3369" t="s">
        <v>4326</v>
      </c>
      <c r="B3369">
        <v>30695227</v>
      </c>
      <c r="C3369">
        <v>60000000</v>
      </c>
      <c r="D3369">
        <v>-29304773</v>
      </c>
      <c r="E3369">
        <f>Table10[[#This Row],[gross]]-Table10[[#This Row],[budget]]</f>
        <v>-29304773</v>
      </c>
    </row>
    <row r="3370" spans="1:5" x14ac:dyDescent="0.3">
      <c r="A3370" t="s">
        <v>6717</v>
      </c>
      <c r="B3370">
        <v>65653758</v>
      </c>
      <c r="C3370">
        <v>95000000</v>
      </c>
      <c r="D3370">
        <v>-29346242</v>
      </c>
      <c r="E3370">
        <f>Table10[[#This Row],[gross]]-Table10[[#This Row],[budget]]</f>
        <v>-29346242</v>
      </c>
    </row>
    <row r="3371" spans="1:5" x14ac:dyDescent="0.3">
      <c r="A3371" t="s">
        <v>6361</v>
      </c>
      <c r="B3371">
        <v>10640645</v>
      </c>
      <c r="C3371">
        <v>40000000</v>
      </c>
      <c r="D3371">
        <v>-29359355</v>
      </c>
      <c r="E3371">
        <f>Table10[[#This Row],[gross]]-Table10[[#This Row],[budget]]</f>
        <v>-29359355</v>
      </c>
    </row>
    <row r="3372" spans="1:5" x14ac:dyDescent="0.3">
      <c r="A3372" t="s">
        <v>6613</v>
      </c>
      <c r="B3372">
        <v>20550712</v>
      </c>
      <c r="C3372">
        <v>50000000</v>
      </c>
      <c r="D3372">
        <v>-29449288</v>
      </c>
      <c r="E3372">
        <f>Table10[[#This Row],[gross]]-Table10[[#This Row],[budget]]</f>
        <v>-29449288</v>
      </c>
    </row>
    <row r="3373" spans="1:5" x14ac:dyDescent="0.3">
      <c r="A3373" t="s">
        <v>1396</v>
      </c>
      <c r="B3373">
        <v>63540020</v>
      </c>
      <c r="C3373">
        <v>93000000</v>
      </c>
      <c r="D3373">
        <v>-29459980</v>
      </c>
      <c r="E3373">
        <f>Table10[[#This Row],[gross]]-Table10[[#This Row],[budget]]</f>
        <v>-29459980</v>
      </c>
    </row>
    <row r="3374" spans="1:5" x14ac:dyDescent="0.3">
      <c r="A3374" t="s">
        <v>3958</v>
      </c>
      <c r="B3374">
        <v>537580</v>
      </c>
      <c r="C3374">
        <v>30000000</v>
      </c>
      <c r="D3374">
        <v>-29462420</v>
      </c>
      <c r="E3374">
        <f>Table10[[#This Row],[gross]]-Table10[[#This Row],[budget]]</f>
        <v>-29462420</v>
      </c>
    </row>
    <row r="3375" spans="1:5" x14ac:dyDescent="0.3">
      <c r="A3375" t="s">
        <v>2715</v>
      </c>
      <c r="B3375">
        <v>15523168</v>
      </c>
      <c r="C3375">
        <v>45000000</v>
      </c>
      <c r="D3375">
        <v>-29476832</v>
      </c>
      <c r="E3375">
        <f>Table10[[#This Row],[gross]]-Table10[[#This Row],[budget]]</f>
        <v>-29476832</v>
      </c>
    </row>
    <row r="3376" spans="1:5" x14ac:dyDescent="0.3">
      <c r="A3376" t="s">
        <v>3021</v>
      </c>
      <c r="B3376">
        <v>499263</v>
      </c>
      <c r="C3376">
        <v>30000000</v>
      </c>
      <c r="D3376">
        <v>-29500737</v>
      </c>
      <c r="E3376">
        <f>Table10[[#This Row],[gross]]-Table10[[#This Row],[budget]]</f>
        <v>-29500737</v>
      </c>
    </row>
    <row r="3377" spans="1:5" x14ac:dyDescent="0.3">
      <c r="A3377" t="s">
        <v>6362</v>
      </c>
      <c r="B3377">
        <v>20488579</v>
      </c>
      <c r="C3377">
        <v>50000000</v>
      </c>
      <c r="D3377">
        <v>-29511421</v>
      </c>
      <c r="E3377">
        <f>Table10[[#This Row],[gross]]-Table10[[#This Row],[budget]]</f>
        <v>-29511421</v>
      </c>
    </row>
    <row r="3378" spans="1:5" x14ac:dyDescent="0.3">
      <c r="A3378" t="s">
        <v>2412</v>
      </c>
      <c r="B3378">
        <v>45434443</v>
      </c>
      <c r="C3378">
        <v>75000000</v>
      </c>
      <c r="D3378">
        <v>-29565557</v>
      </c>
      <c r="E3378">
        <f>Table10[[#This Row],[gross]]-Table10[[#This Row],[budget]]</f>
        <v>-29565557</v>
      </c>
    </row>
    <row r="3379" spans="1:5" x14ac:dyDescent="0.3">
      <c r="A3379" t="s">
        <v>6066</v>
      </c>
      <c r="B3379">
        <v>8406264</v>
      </c>
      <c r="C3379">
        <v>38000000</v>
      </c>
      <c r="D3379">
        <v>-29593736</v>
      </c>
      <c r="E3379">
        <f>Table10[[#This Row],[gross]]-Table10[[#This Row],[budget]]</f>
        <v>-29593736</v>
      </c>
    </row>
    <row r="3380" spans="1:5" x14ac:dyDescent="0.3">
      <c r="A3380" t="s">
        <v>4329</v>
      </c>
      <c r="B3380">
        <v>20389967</v>
      </c>
      <c r="C3380">
        <v>50000000</v>
      </c>
      <c r="D3380">
        <v>-29610033</v>
      </c>
      <c r="E3380">
        <f>Table10[[#This Row],[gross]]-Table10[[#This Row],[budget]]</f>
        <v>-29610033</v>
      </c>
    </row>
    <row r="3381" spans="1:5" x14ac:dyDescent="0.3">
      <c r="A3381" t="s">
        <v>6240</v>
      </c>
      <c r="B3381">
        <v>45356386</v>
      </c>
      <c r="C3381">
        <v>75000000</v>
      </c>
      <c r="D3381">
        <v>-29643614</v>
      </c>
      <c r="E3381">
        <f>Table10[[#This Row],[gross]]-Table10[[#This Row],[budget]]</f>
        <v>-29643614</v>
      </c>
    </row>
    <row r="3382" spans="1:5" x14ac:dyDescent="0.3">
      <c r="A3382" t="s">
        <v>3343</v>
      </c>
      <c r="B3382">
        <v>55350897</v>
      </c>
      <c r="C3382">
        <v>85000000</v>
      </c>
      <c r="D3382">
        <v>-29649103</v>
      </c>
      <c r="E3382">
        <f>Table10[[#This Row],[gross]]-Table10[[#This Row],[budget]]</f>
        <v>-29649103</v>
      </c>
    </row>
    <row r="3383" spans="1:5" x14ac:dyDescent="0.3">
      <c r="A3383" t="s">
        <v>5543</v>
      </c>
      <c r="B3383">
        <v>28328132</v>
      </c>
      <c r="C3383">
        <v>58000000</v>
      </c>
      <c r="D3383">
        <v>-29671868</v>
      </c>
      <c r="E3383">
        <f>Table10[[#This Row],[gross]]-Table10[[#This Row],[budget]]</f>
        <v>-29671868</v>
      </c>
    </row>
    <row r="3384" spans="1:5" x14ac:dyDescent="0.3">
      <c r="A3384" t="s">
        <v>7440</v>
      </c>
      <c r="B3384">
        <v>32178777</v>
      </c>
      <c r="C3384">
        <v>62000000</v>
      </c>
      <c r="D3384">
        <v>-29821223</v>
      </c>
      <c r="E3384">
        <f>Table10[[#This Row],[gross]]-Table10[[#This Row],[budget]]</f>
        <v>-29821223</v>
      </c>
    </row>
    <row r="3385" spans="1:5" x14ac:dyDescent="0.3">
      <c r="A3385" t="s">
        <v>5941</v>
      </c>
      <c r="B3385">
        <v>30063805</v>
      </c>
      <c r="C3385">
        <v>60000000</v>
      </c>
      <c r="D3385">
        <v>-29936195</v>
      </c>
      <c r="E3385">
        <f>Table10[[#This Row],[gross]]-Table10[[#This Row],[budget]]</f>
        <v>-29936195</v>
      </c>
    </row>
    <row r="3386" spans="1:5" x14ac:dyDescent="0.3">
      <c r="A3386" t="s">
        <v>4682</v>
      </c>
      <c r="B3386">
        <v>25040293</v>
      </c>
      <c r="C3386">
        <v>55000000</v>
      </c>
      <c r="D3386">
        <v>-29959707</v>
      </c>
      <c r="E3386">
        <f>Table10[[#This Row],[gross]]-Table10[[#This Row],[budget]]</f>
        <v>-29959707</v>
      </c>
    </row>
    <row r="3387" spans="1:5" x14ac:dyDescent="0.3">
      <c r="A3387" t="s">
        <v>5347</v>
      </c>
      <c r="B3387">
        <v>26838389</v>
      </c>
      <c r="C3387">
        <v>57000000</v>
      </c>
      <c r="D3387">
        <v>-30161611</v>
      </c>
      <c r="E3387">
        <f>Table10[[#This Row],[gross]]-Table10[[#This Row],[budget]]</f>
        <v>-30161611</v>
      </c>
    </row>
    <row r="3388" spans="1:5" x14ac:dyDescent="0.3">
      <c r="A3388" t="s">
        <v>7071</v>
      </c>
      <c r="B3388">
        <v>7659747</v>
      </c>
      <c r="C3388">
        <v>38000000</v>
      </c>
      <c r="D3388">
        <v>-30340253</v>
      </c>
      <c r="E3388">
        <f>Table10[[#This Row],[gross]]-Table10[[#This Row],[budget]]</f>
        <v>-30340253</v>
      </c>
    </row>
    <row r="3389" spans="1:5" x14ac:dyDescent="0.3">
      <c r="A3389" t="s">
        <v>6363</v>
      </c>
      <c r="B3389">
        <v>9652000</v>
      </c>
      <c r="C3389">
        <v>40000000</v>
      </c>
      <c r="D3389">
        <v>-30348000</v>
      </c>
      <c r="E3389">
        <f>Table10[[#This Row],[gross]]-Table10[[#This Row],[budget]]</f>
        <v>-30348000</v>
      </c>
    </row>
    <row r="3390" spans="1:5" x14ac:dyDescent="0.3">
      <c r="A3390" t="s">
        <v>3657</v>
      </c>
      <c r="B3390">
        <v>4651977</v>
      </c>
      <c r="C3390">
        <v>35000000</v>
      </c>
      <c r="D3390">
        <v>-30348023</v>
      </c>
      <c r="E3390">
        <f>Table10[[#This Row],[gross]]-Table10[[#This Row],[budget]]</f>
        <v>-30348023</v>
      </c>
    </row>
    <row r="3391" spans="1:5" x14ac:dyDescent="0.3">
      <c r="A3391" t="s">
        <v>1868</v>
      </c>
      <c r="B3391">
        <v>19593740</v>
      </c>
      <c r="C3391">
        <v>50000000</v>
      </c>
      <c r="D3391">
        <v>-30406260</v>
      </c>
      <c r="E3391">
        <f>Table10[[#This Row],[gross]]-Table10[[#This Row],[budget]]</f>
        <v>-30406260</v>
      </c>
    </row>
    <row r="3392" spans="1:5" x14ac:dyDescent="0.3">
      <c r="A3392" t="s">
        <v>2415</v>
      </c>
      <c r="B3392">
        <v>9589875</v>
      </c>
      <c r="C3392">
        <v>40000000</v>
      </c>
      <c r="D3392">
        <v>-30410125</v>
      </c>
      <c r="E3392">
        <f>Table10[[#This Row],[gross]]-Table10[[#This Row],[budget]]</f>
        <v>-30410125</v>
      </c>
    </row>
    <row r="3393" spans="1:5" x14ac:dyDescent="0.3">
      <c r="A3393" t="s">
        <v>782</v>
      </c>
      <c r="B3393">
        <v>4496583</v>
      </c>
      <c r="C3393">
        <v>35000000</v>
      </c>
      <c r="D3393">
        <v>-30503417</v>
      </c>
      <c r="E3393">
        <f>Table10[[#This Row],[gross]]-Table10[[#This Row],[budget]]</f>
        <v>-30503417</v>
      </c>
    </row>
    <row r="3394" spans="1:5" x14ac:dyDescent="0.3">
      <c r="A3394" t="s">
        <v>5349</v>
      </c>
      <c r="B3394">
        <v>6482195</v>
      </c>
      <c r="C3394">
        <v>37000000</v>
      </c>
      <c r="D3394">
        <v>-30517805</v>
      </c>
      <c r="E3394">
        <f>Table10[[#This Row],[gross]]-Table10[[#This Row],[budget]]</f>
        <v>-30517805</v>
      </c>
    </row>
    <row r="3395" spans="1:5" x14ac:dyDescent="0.3">
      <c r="A3395" t="s">
        <v>6989</v>
      </c>
      <c r="B3395">
        <v>59475623</v>
      </c>
      <c r="C3395">
        <v>90000000</v>
      </c>
      <c r="D3395">
        <v>-30524377</v>
      </c>
      <c r="E3395">
        <f>Table10[[#This Row],[gross]]-Table10[[#This Row],[budget]]</f>
        <v>-30524377</v>
      </c>
    </row>
    <row r="3396" spans="1:5" x14ac:dyDescent="0.3">
      <c r="A3396" t="s">
        <v>5048</v>
      </c>
      <c r="B3396">
        <v>4426297</v>
      </c>
      <c r="C3396">
        <v>35000000</v>
      </c>
      <c r="D3396">
        <v>-30573703</v>
      </c>
      <c r="E3396">
        <f>Table10[[#This Row],[gross]]-Table10[[#This Row],[budget]]</f>
        <v>-30573703</v>
      </c>
    </row>
    <row r="3397" spans="1:5" x14ac:dyDescent="0.3">
      <c r="A3397" t="s">
        <v>7072</v>
      </c>
      <c r="B3397">
        <v>119420252</v>
      </c>
      <c r="C3397">
        <v>150000000</v>
      </c>
      <c r="D3397">
        <v>-30579748</v>
      </c>
      <c r="E3397">
        <f>Table10[[#This Row],[gross]]-Table10[[#This Row],[budget]]</f>
        <v>-30579748</v>
      </c>
    </row>
    <row r="3398" spans="1:5" x14ac:dyDescent="0.3">
      <c r="A3398" t="s">
        <v>3022</v>
      </c>
      <c r="B3398">
        <v>39380442</v>
      </c>
      <c r="C3398">
        <v>70000000</v>
      </c>
      <c r="D3398">
        <v>-30619558</v>
      </c>
      <c r="E3398">
        <f>Table10[[#This Row],[gross]]-Table10[[#This Row],[budget]]</f>
        <v>-30619558</v>
      </c>
    </row>
    <row r="3399" spans="1:5" x14ac:dyDescent="0.3">
      <c r="A3399" t="s">
        <v>5942</v>
      </c>
      <c r="B3399">
        <v>1304837</v>
      </c>
      <c r="C3399">
        <v>32000000</v>
      </c>
      <c r="D3399">
        <v>-30695163</v>
      </c>
      <c r="E3399">
        <f>Table10[[#This Row],[gross]]-Table10[[#This Row],[budget]]</f>
        <v>-30695163</v>
      </c>
    </row>
    <row r="3400" spans="1:5" x14ac:dyDescent="0.3">
      <c r="A3400" t="s">
        <v>4331</v>
      </c>
      <c r="B3400">
        <v>53215979</v>
      </c>
      <c r="C3400">
        <v>84000000</v>
      </c>
      <c r="D3400">
        <v>-30784021</v>
      </c>
      <c r="E3400">
        <f>Table10[[#This Row],[gross]]-Table10[[#This Row],[budget]]</f>
        <v>-30784021</v>
      </c>
    </row>
    <row r="3401" spans="1:5" x14ac:dyDescent="0.3">
      <c r="A3401" t="s">
        <v>6498</v>
      </c>
      <c r="B3401">
        <v>29136626</v>
      </c>
      <c r="C3401">
        <v>60000000</v>
      </c>
      <c r="D3401">
        <v>-30863374</v>
      </c>
      <c r="E3401">
        <f>Table10[[#This Row],[gross]]-Table10[[#This Row],[budget]]</f>
        <v>-30863374</v>
      </c>
    </row>
    <row r="3402" spans="1:5" x14ac:dyDescent="0.3">
      <c r="A3402" t="s">
        <v>925</v>
      </c>
      <c r="B3402">
        <v>84961</v>
      </c>
      <c r="C3402">
        <v>31000000</v>
      </c>
      <c r="D3402">
        <v>-30915039</v>
      </c>
      <c r="E3402">
        <f>Table10[[#This Row],[gross]]-Table10[[#This Row],[budget]]</f>
        <v>-30915039</v>
      </c>
    </row>
    <row r="3403" spans="1:5" x14ac:dyDescent="0.3">
      <c r="A3403" t="s">
        <v>3346</v>
      </c>
      <c r="B3403">
        <v>89021735</v>
      </c>
      <c r="C3403">
        <v>120000000</v>
      </c>
      <c r="D3403">
        <v>-30978265</v>
      </c>
      <c r="E3403">
        <f>Table10[[#This Row],[gross]]-Table10[[#This Row],[budget]]</f>
        <v>-30978265</v>
      </c>
    </row>
    <row r="3404" spans="1:5" x14ac:dyDescent="0.3">
      <c r="A3404" t="s">
        <v>6242</v>
      </c>
      <c r="B3404">
        <v>25528495</v>
      </c>
      <c r="C3404">
        <v>57000000</v>
      </c>
      <c r="D3404">
        <v>-31471505</v>
      </c>
      <c r="E3404">
        <f>Table10[[#This Row],[gross]]-Table10[[#This Row],[budget]]</f>
        <v>-31471505</v>
      </c>
    </row>
    <row r="3405" spans="1:5" x14ac:dyDescent="0.3">
      <c r="A3405" t="s">
        <v>7306</v>
      </c>
      <c r="B3405">
        <v>15519841</v>
      </c>
      <c r="C3405">
        <v>47000000</v>
      </c>
      <c r="D3405">
        <v>-31480159</v>
      </c>
      <c r="E3405">
        <f>Table10[[#This Row],[gross]]-Table10[[#This Row],[budget]]</f>
        <v>-31480159</v>
      </c>
    </row>
    <row r="3406" spans="1:5" x14ac:dyDescent="0.3">
      <c r="A3406" t="s">
        <v>6243</v>
      </c>
      <c r="B3406">
        <v>37516013</v>
      </c>
      <c r="C3406">
        <v>69000000</v>
      </c>
      <c r="D3406">
        <v>-31483987</v>
      </c>
      <c r="E3406">
        <f>Table10[[#This Row],[gross]]-Table10[[#This Row],[budget]]</f>
        <v>-31483987</v>
      </c>
    </row>
    <row r="3407" spans="1:5" x14ac:dyDescent="0.3">
      <c r="A3407" t="s">
        <v>6364</v>
      </c>
      <c r="B3407">
        <v>18472363</v>
      </c>
      <c r="C3407">
        <v>50000000</v>
      </c>
      <c r="D3407">
        <v>-31527637</v>
      </c>
      <c r="E3407">
        <f>Table10[[#This Row],[gross]]-Table10[[#This Row],[budget]]</f>
        <v>-31527637</v>
      </c>
    </row>
    <row r="3408" spans="1:5" x14ac:dyDescent="0.3">
      <c r="A3408" t="s">
        <v>4334</v>
      </c>
      <c r="B3408">
        <v>168368427</v>
      </c>
      <c r="C3408">
        <v>200000000</v>
      </c>
      <c r="D3408">
        <v>-31631573</v>
      </c>
      <c r="E3408">
        <f>Table10[[#This Row],[gross]]-Table10[[#This Row],[budget]]</f>
        <v>-31631573</v>
      </c>
    </row>
    <row r="3409" spans="1:5" x14ac:dyDescent="0.3">
      <c r="A3409" t="s">
        <v>1397</v>
      </c>
      <c r="B3409">
        <v>38345403</v>
      </c>
      <c r="C3409">
        <v>70000000</v>
      </c>
      <c r="D3409">
        <v>-31654597</v>
      </c>
      <c r="E3409">
        <f>Table10[[#This Row],[gross]]-Table10[[#This Row],[budget]]</f>
        <v>-31654597</v>
      </c>
    </row>
    <row r="3410" spans="1:5" x14ac:dyDescent="0.3">
      <c r="A3410" t="s">
        <v>4337</v>
      </c>
      <c r="B3410">
        <v>33328051</v>
      </c>
      <c r="C3410">
        <v>65000000</v>
      </c>
      <c r="D3410">
        <v>-31671949</v>
      </c>
      <c r="E3410">
        <f>Table10[[#This Row],[gross]]-Table10[[#This Row],[budget]]</f>
        <v>-31671949</v>
      </c>
    </row>
    <row r="3411" spans="1:5" x14ac:dyDescent="0.3">
      <c r="A3411" t="s">
        <v>2419</v>
      </c>
      <c r="B3411">
        <v>58229120</v>
      </c>
      <c r="C3411">
        <v>90000000</v>
      </c>
      <c r="D3411">
        <v>-31770880</v>
      </c>
      <c r="E3411">
        <f>Table10[[#This Row],[gross]]-Table10[[#This Row],[budget]]</f>
        <v>-31770880</v>
      </c>
    </row>
    <row r="3412" spans="1:5" x14ac:dyDescent="0.3">
      <c r="A3412" t="s">
        <v>1399</v>
      </c>
      <c r="B3412">
        <v>33048353</v>
      </c>
      <c r="C3412">
        <v>65000000</v>
      </c>
      <c r="D3412">
        <v>-31951647</v>
      </c>
      <c r="E3412">
        <f>Table10[[#This Row],[gross]]-Table10[[#This Row],[budget]]</f>
        <v>-31951647</v>
      </c>
    </row>
    <row r="3413" spans="1:5" x14ac:dyDescent="0.3">
      <c r="A3413" t="s">
        <v>6990</v>
      </c>
      <c r="B3413">
        <v>28031250</v>
      </c>
      <c r="C3413">
        <v>60000000</v>
      </c>
      <c r="D3413">
        <v>-31968750</v>
      </c>
      <c r="E3413">
        <f>Table10[[#This Row],[gross]]-Table10[[#This Row],[budget]]</f>
        <v>-31968750</v>
      </c>
    </row>
    <row r="3414" spans="1:5" x14ac:dyDescent="0.3">
      <c r="A3414" t="s">
        <v>5052</v>
      </c>
      <c r="B3414">
        <v>6594136</v>
      </c>
      <c r="C3414">
        <v>38600000</v>
      </c>
      <c r="D3414">
        <v>-32005864</v>
      </c>
      <c r="E3414">
        <f>Table10[[#This Row],[gross]]-Table10[[#This Row],[budget]]</f>
        <v>-32005864</v>
      </c>
    </row>
    <row r="3415" spans="1:5" x14ac:dyDescent="0.3">
      <c r="A3415" t="s">
        <v>3347</v>
      </c>
      <c r="B3415">
        <v>37901509</v>
      </c>
      <c r="C3415">
        <v>70000000</v>
      </c>
      <c r="D3415">
        <v>-32098491</v>
      </c>
      <c r="E3415">
        <f>Table10[[#This Row],[gross]]-Table10[[#This Row],[budget]]</f>
        <v>-32098491</v>
      </c>
    </row>
    <row r="3416" spans="1:5" x14ac:dyDescent="0.3">
      <c r="A3416" t="s">
        <v>5054</v>
      </c>
      <c r="B3416">
        <v>25900000</v>
      </c>
      <c r="C3416">
        <v>58000000</v>
      </c>
      <c r="D3416">
        <v>-32100000</v>
      </c>
      <c r="E3416">
        <f>Table10[[#This Row],[gross]]-Table10[[#This Row],[budget]]</f>
        <v>-32100000</v>
      </c>
    </row>
    <row r="3417" spans="1:5" x14ac:dyDescent="0.3">
      <c r="A3417" t="s">
        <v>6245</v>
      </c>
      <c r="B3417">
        <v>22843047</v>
      </c>
      <c r="C3417">
        <v>55000000</v>
      </c>
      <c r="D3417">
        <v>-32156953</v>
      </c>
      <c r="E3417">
        <f>Table10[[#This Row],[gross]]-Table10[[#This Row],[budget]]</f>
        <v>-32156953</v>
      </c>
    </row>
    <row r="3418" spans="1:5" x14ac:dyDescent="0.3">
      <c r="A3418" t="s">
        <v>5943</v>
      </c>
      <c r="B3418">
        <v>37760080</v>
      </c>
      <c r="C3418">
        <v>70000000</v>
      </c>
      <c r="D3418">
        <v>-32239920</v>
      </c>
      <c r="E3418">
        <f>Table10[[#This Row],[gross]]-Table10[[#This Row],[budget]]</f>
        <v>-32239920</v>
      </c>
    </row>
    <row r="3419" spans="1:5" x14ac:dyDescent="0.3">
      <c r="A3419" t="s">
        <v>5544</v>
      </c>
      <c r="B3419">
        <v>37754208</v>
      </c>
      <c r="C3419">
        <v>70000000</v>
      </c>
      <c r="D3419">
        <v>-32245792</v>
      </c>
      <c r="E3419">
        <f>Table10[[#This Row],[gross]]-Table10[[#This Row],[budget]]</f>
        <v>-32245792</v>
      </c>
    </row>
    <row r="3420" spans="1:5" x14ac:dyDescent="0.3">
      <c r="A3420" t="s">
        <v>3961</v>
      </c>
      <c r="B3420">
        <v>7689458</v>
      </c>
      <c r="C3420">
        <v>40000000</v>
      </c>
      <c r="D3420">
        <v>-32310542</v>
      </c>
      <c r="E3420">
        <f>Table10[[#This Row],[gross]]-Table10[[#This Row],[budget]]</f>
        <v>-32310542</v>
      </c>
    </row>
    <row r="3421" spans="1:5" x14ac:dyDescent="0.3">
      <c r="A3421" t="s">
        <v>6068</v>
      </c>
      <c r="B3421">
        <v>67631157</v>
      </c>
      <c r="C3421">
        <v>100000000</v>
      </c>
      <c r="D3421">
        <v>-32368843</v>
      </c>
      <c r="E3421">
        <f>Table10[[#This Row],[gross]]-Table10[[#This Row],[budget]]</f>
        <v>-32368843</v>
      </c>
    </row>
    <row r="3422" spans="1:5" x14ac:dyDescent="0.3">
      <c r="A3422" t="s">
        <v>6068</v>
      </c>
      <c r="B3422">
        <v>67631157</v>
      </c>
      <c r="C3422">
        <v>100000000</v>
      </c>
      <c r="D3422">
        <v>-32368843</v>
      </c>
      <c r="E3422">
        <f>Table10[[#This Row],[gross]]-Table10[[#This Row],[budget]]</f>
        <v>-32368843</v>
      </c>
    </row>
    <row r="3423" spans="1:5" x14ac:dyDescent="0.3">
      <c r="A3423" t="s">
        <v>5742</v>
      </c>
      <c r="B3423">
        <v>32598931</v>
      </c>
      <c r="C3423">
        <v>65000000</v>
      </c>
      <c r="D3423">
        <v>-32401069</v>
      </c>
      <c r="E3423">
        <f>Table10[[#This Row],[gross]]-Table10[[#This Row],[budget]]</f>
        <v>-32401069</v>
      </c>
    </row>
    <row r="3424" spans="1:5" x14ac:dyDescent="0.3">
      <c r="A3424" t="s">
        <v>5944</v>
      </c>
      <c r="B3424">
        <v>22362500</v>
      </c>
      <c r="C3424">
        <v>55000000</v>
      </c>
      <c r="D3424">
        <v>-32637500</v>
      </c>
      <c r="E3424">
        <f>Table10[[#This Row],[gross]]-Table10[[#This Row],[budget]]</f>
        <v>-32637500</v>
      </c>
    </row>
    <row r="3425" spans="1:5" x14ac:dyDescent="0.3">
      <c r="A3425" t="s">
        <v>6615</v>
      </c>
      <c r="B3425">
        <v>35324232</v>
      </c>
      <c r="C3425">
        <v>68000000</v>
      </c>
      <c r="D3425">
        <v>-32675768</v>
      </c>
      <c r="E3425">
        <f>Table10[[#This Row],[gross]]-Table10[[#This Row],[budget]]</f>
        <v>-32675768</v>
      </c>
    </row>
    <row r="3426" spans="1:5" x14ac:dyDescent="0.3">
      <c r="A3426" t="s">
        <v>4340</v>
      </c>
      <c r="B3426">
        <v>67286731</v>
      </c>
      <c r="C3426">
        <v>100000000</v>
      </c>
      <c r="D3426">
        <v>-32713269</v>
      </c>
      <c r="E3426">
        <f>Table10[[#This Row],[gross]]-Table10[[#This Row],[budget]]</f>
        <v>-32713269</v>
      </c>
    </row>
    <row r="3427" spans="1:5" x14ac:dyDescent="0.3">
      <c r="A3427" t="s">
        <v>5056</v>
      </c>
      <c r="B3427">
        <v>7262288</v>
      </c>
      <c r="C3427">
        <v>40000000</v>
      </c>
      <c r="D3427">
        <v>-32737712</v>
      </c>
      <c r="E3427">
        <f>Table10[[#This Row],[gross]]-Table10[[#This Row],[budget]]</f>
        <v>-32737712</v>
      </c>
    </row>
    <row r="3428" spans="1:5" x14ac:dyDescent="0.3">
      <c r="A3428" t="s">
        <v>5350</v>
      </c>
      <c r="B3428">
        <v>2221994</v>
      </c>
      <c r="C3428">
        <v>35000000</v>
      </c>
      <c r="D3428">
        <v>-32778006</v>
      </c>
      <c r="E3428">
        <f>Table10[[#This Row],[gross]]-Table10[[#This Row],[budget]]</f>
        <v>-32778006</v>
      </c>
    </row>
    <row r="3429" spans="1:5" x14ac:dyDescent="0.3">
      <c r="A3429" t="s">
        <v>3024</v>
      </c>
      <c r="B3429">
        <v>99462</v>
      </c>
      <c r="C3429">
        <v>33000000</v>
      </c>
      <c r="D3429">
        <v>-32900538</v>
      </c>
      <c r="E3429">
        <f>Table10[[#This Row],[gross]]-Table10[[#This Row],[budget]]</f>
        <v>-32900538</v>
      </c>
    </row>
    <row r="3430" spans="1:5" x14ac:dyDescent="0.3">
      <c r="A3430" t="s">
        <v>7073</v>
      </c>
      <c r="B3430">
        <v>31054924</v>
      </c>
      <c r="C3430">
        <v>64000000</v>
      </c>
      <c r="D3430">
        <v>-32945076</v>
      </c>
      <c r="E3430">
        <f>Table10[[#This Row],[gross]]-Table10[[#This Row],[budget]]</f>
        <v>-32945076</v>
      </c>
    </row>
    <row r="3431" spans="1:5" x14ac:dyDescent="0.3">
      <c r="A3431" t="s">
        <v>5352</v>
      </c>
      <c r="B3431">
        <v>12026670</v>
      </c>
      <c r="C3431">
        <v>45000000</v>
      </c>
      <c r="D3431">
        <v>-32973330</v>
      </c>
      <c r="E3431">
        <f>Table10[[#This Row],[gross]]-Table10[[#This Row],[budget]]</f>
        <v>-32973330</v>
      </c>
    </row>
    <row r="3432" spans="1:5" x14ac:dyDescent="0.3">
      <c r="A3432" t="s">
        <v>6921</v>
      </c>
      <c r="B3432">
        <v>2954405</v>
      </c>
      <c r="C3432">
        <v>36000000</v>
      </c>
      <c r="D3432">
        <v>-33045595</v>
      </c>
      <c r="E3432">
        <f>Table10[[#This Row],[gross]]-Table10[[#This Row],[budget]]</f>
        <v>-33045595</v>
      </c>
    </row>
    <row r="3433" spans="1:5" x14ac:dyDescent="0.3">
      <c r="A3433" t="s">
        <v>6616</v>
      </c>
      <c r="B3433">
        <v>36931089</v>
      </c>
      <c r="C3433">
        <v>70000000</v>
      </c>
      <c r="D3433">
        <v>-33068911</v>
      </c>
      <c r="E3433">
        <f>Table10[[#This Row],[gross]]-Table10[[#This Row],[budget]]</f>
        <v>-33068911</v>
      </c>
    </row>
    <row r="3434" spans="1:5" x14ac:dyDescent="0.3">
      <c r="A3434" t="s">
        <v>6922</v>
      </c>
      <c r="B3434">
        <v>5881504</v>
      </c>
      <c r="C3434">
        <v>39000000</v>
      </c>
      <c r="D3434">
        <v>-33118496</v>
      </c>
      <c r="E3434">
        <f>Table10[[#This Row],[gross]]-Table10[[#This Row],[budget]]</f>
        <v>-33118496</v>
      </c>
    </row>
    <row r="3435" spans="1:5" x14ac:dyDescent="0.3">
      <c r="A3435" t="s">
        <v>6247</v>
      </c>
      <c r="B3435">
        <v>16671505</v>
      </c>
      <c r="C3435">
        <v>50000000</v>
      </c>
      <c r="D3435">
        <v>-33328495</v>
      </c>
      <c r="E3435">
        <f>Table10[[#This Row],[gross]]-Table10[[#This Row],[budget]]</f>
        <v>-33328495</v>
      </c>
    </row>
    <row r="3436" spans="1:5" x14ac:dyDescent="0.3">
      <c r="A3436" t="s">
        <v>4342</v>
      </c>
      <c r="B3436">
        <v>26616590</v>
      </c>
      <c r="C3436">
        <v>60000000</v>
      </c>
      <c r="D3436">
        <v>-33383410</v>
      </c>
      <c r="E3436">
        <f>Table10[[#This Row],[gross]]-Table10[[#This Row],[budget]]</f>
        <v>-33383410</v>
      </c>
    </row>
    <row r="3437" spans="1:5" x14ac:dyDescent="0.3">
      <c r="A3437" t="s">
        <v>3660</v>
      </c>
      <c r="B3437">
        <v>111505642</v>
      </c>
      <c r="C3437">
        <v>145000000</v>
      </c>
      <c r="D3437">
        <v>-33494358</v>
      </c>
      <c r="E3437">
        <f>Table10[[#This Row],[gross]]-Table10[[#This Row],[budget]]</f>
        <v>-33494358</v>
      </c>
    </row>
    <row r="3438" spans="1:5" x14ac:dyDescent="0.3">
      <c r="A3438" t="s">
        <v>6499</v>
      </c>
      <c r="B3438">
        <v>34350553</v>
      </c>
      <c r="C3438">
        <v>68000000</v>
      </c>
      <c r="D3438">
        <v>-33649447</v>
      </c>
      <c r="E3438">
        <f>Table10[[#This Row],[gross]]-Table10[[#This Row],[budget]]</f>
        <v>-33649447</v>
      </c>
    </row>
    <row r="3439" spans="1:5" x14ac:dyDescent="0.3">
      <c r="A3439" t="s">
        <v>6499</v>
      </c>
      <c r="B3439">
        <v>34350553</v>
      </c>
      <c r="C3439">
        <v>68000000</v>
      </c>
      <c r="D3439">
        <v>-33649447</v>
      </c>
      <c r="E3439">
        <f>Table10[[#This Row],[gross]]-Table10[[#This Row],[budget]]</f>
        <v>-33649447</v>
      </c>
    </row>
    <row r="3440" spans="1:5" x14ac:dyDescent="0.3">
      <c r="A3440" t="s">
        <v>4344</v>
      </c>
      <c r="B3440">
        <v>26288320</v>
      </c>
      <c r="C3440">
        <v>60000000</v>
      </c>
      <c r="D3440">
        <v>-33711680</v>
      </c>
      <c r="E3440">
        <f>Table10[[#This Row],[gross]]-Table10[[#This Row],[budget]]</f>
        <v>-33711680</v>
      </c>
    </row>
    <row r="3441" spans="1:5" x14ac:dyDescent="0.3">
      <c r="A3441" t="s">
        <v>6069</v>
      </c>
      <c r="B3441">
        <v>21283440</v>
      </c>
      <c r="C3441">
        <v>55000000</v>
      </c>
      <c r="D3441">
        <v>-33716560</v>
      </c>
      <c r="E3441">
        <f>Table10[[#This Row],[gross]]-Table10[[#This Row],[budget]]</f>
        <v>-33716560</v>
      </c>
    </row>
    <row r="3442" spans="1:5" x14ac:dyDescent="0.3">
      <c r="A3442" t="s">
        <v>5744</v>
      </c>
      <c r="B3442">
        <v>7204138</v>
      </c>
      <c r="C3442">
        <v>41000000</v>
      </c>
      <c r="D3442">
        <v>-33795862</v>
      </c>
      <c r="E3442">
        <f>Table10[[#This Row],[gross]]-Table10[[#This Row],[budget]]</f>
        <v>-33795862</v>
      </c>
    </row>
    <row r="3443" spans="1:5" x14ac:dyDescent="0.3">
      <c r="A3443" t="s">
        <v>6070</v>
      </c>
      <c r="B3443">
        <v>11146409</v>
      </c>
      <c r="C3443">
        <v>45000000</v>
      </c>
      <c r="D3443">
        <v>-33853591</v>
      </c>
      <c r="E3443">
        <f>Table10[[#This Row],[gross]]-Table10[[#This Row],[budget]]</f>
        <v>-33853591</v>
      </c>
    </row>
    <row r="3444" spans="1:5" x14ac:dyDescent="0.3">
      <c r="A3444" t="s">
        <v>2718</v>
      </c>
      <c r="B3444">
        <v>2126511</v>
      </c>
      <c r="C3444">
        <v>36000000</v>
      </c>
      <c r="D3444">
        <v>-33873489</v>
      </c>
      <c r="E3444">
        <f>Table10[[#This Row],[gross]]-Table10[[#This Row],[budget]]</f>
        <v>-33873489</v>
      </c>
    </row>
    <row r="3445" spans="1:5" x14ac:dyDescent="0.3">
      <c r="A3445" t="s">
        <v>5745</v>
      </c>
      <c r="B3445">
        <v>6114237</v>
      </c>
      <c r="C3445">
        <v>40000000</v>
      </c>
      <c r="D3445">
        <v>-33885763</v>
      </c>
      <c r="E3445">
        <f>Table10[[#This Row],[gross]]-Table10[[#This Row],[budget]]</f>
        <v>-33885763</v>
      </c>
    </row>
    <row r="3446" spans="1:5" x14ac:dyDescent="0.3">
      <c r="A3446" t="s">
        <v>6365</v>
      </c>
      <c r="B3446">
        <v>166112167</v>
      </c>
      <c r="C3446">
        <v>200000000</v>
      </c>
      <c r="D3446">
        <v>-33887833</v>
      </c>
      <c r="E3446">
        <f>Table10[[#This Row],[gross]]-Table10[[#This Row],[budget]]</f>
        <v>-33887833</v>
      </c>
    </row>
    <row r="3447" spans="1:5" x14ac:dyDescent="0.3">
      <c r="A3447" t="s">
        <v>6823</v>
      </c>
      <c r="B3447">
        <v>71017784</v>
      </c>
      <c r="C3447">
        <v>105000000</v>
      </c>
      <c r="D3447">
        <v>-33982216</v>
      </c>
      <c r="E3447">
        <f>Table10[[#This Row],[gross]]-Table10[[#This Row],[budget]]</f>
        <v>-33982216</v>
      </c>
    </row>
    <row r="3448" spans="1:5" x14ac:dyDescent="0.3">
      <c r="A3448" t="s">
        <v>6071</v>
      </c>
      <c r="B3448">
        <v>5773519</v>
      </c>
      <c r="C3448">
        <v>40000000</v>
      </c>
      <c r="D3448">
        <v>-34226481</v>
      </c>
      <c r="E3448">
        <f>Table10[[#This Row],[gross]]-Table10[[#This Row],[budget]]</f>
        <v>-34226481</v>
      </c>
    </row>
    <row r="3449" spans="1:5" x14ac:dyDescent="0.3">
      <c r="A3449" t="s">
        <v>6071</v>
      </c>
      <c r="B3449">
        <v>5773519</v>
      </c>
      <c r="C3449">
        <v>40000000</v>
      </c>
      <c r="D3449">
        <v>-34226481</v>
      </c>
      <c r="E3449">
        <f>Table10[[#This Row],[gross]]-Table10[[#This Row],[budget]]</f>
        <v>-34226481</v>
      </c>
    </row>
    <row r="3450" spans="1:5" x14ac:dyDescent="0.3">
      <c r="A3450" t="s">
        <v>6718</v>
      </c>
      <c r="B3450">
        <v>33685268</v>
      </c>
      <c r="C3450">
        <v>68000000</v>
      </c>
      <c r="D3450">
        <v>-34314732</v>
      </c>
      <c r="E3450">
        <f>Table10[[#This Row],[gross]]-Table10[[#This Row],[budget]]</f>
        <v>-34314732</v>
      </c>
    </row>
    <row r="3451" spans="1:5" x14ac:dyDescent="0.3">
      <c r="A3451" t="s">
        <v>3964</v>
      </c>
      <c r="B3451">
        <v>630779</v>
      </c>
      <c r="C3451">
        <v>35000000</v>
      </c>
      <c r="D3451">
        <v>-34369221</v>
      </c>
      <c r="E3451">
        <f>Table10[[#This Row],[gross]]-Table10[[#This Row],[budget]]</f>
        <v>-34369221</v>
      </c>
    </row>
    <row r="3452" spans="1:5" x14ac:dyDescent="0.3">
      <c r="A3452" t="s">
        <v>5353</v>
      </c>
      <c r="B3452">
        <v>65452312</v>
      </c>
      <c r="C3452">
        <v>100000000</v>
      </c>
      <c r="D3452">
        <v>-34547688</v>
      </c>
      <c r="E3452">
        <f>Table10[[#This Row],[gross]]-Table10[[#This Row],[budget]]</f>
        <v>-34547688</v>
      </c>
    </row>
    <row r="3453" spans="1:5" x14ac:dyDescent="0.3">
      <c r="A3453" t="s">
        <v>3349</v>
      </c>
      <c r="B3453">
        <v>4563029</v>
      </c>
      <c r="C3453">
        <v>39200000</v>
      </c>
      <c r="D3453">
        <v>-34636971</v>
      </c>
      <c r="E3453">
        <f>Table10[[#This Row],[gross]]-Table10[[#This Row],[budget]]</f>
        <v>-34636971</v>
      </c>
    </row>
    <row r="3454" spans="1:5" x14ac:dyDescent="0.3">
      <c r="A3454" t="s">
        <v>6719</v>
      </c>
      <c r="B3454">
        <v>183125</v>
      </c>
      <c r="C3454">
        <v>35000000</v>
      </c>
      <c r="D3454">
        <v>-34816875</v>
      </c>
      <c r="E3454">
        <f>Table10[[#This Row],[gross]]-Table10[[#This Row],[budget]]</f>
        <v>-34816875</v>
      </c>
    </row>
    <row r="3455" spans="1:5" x14ac:dyDescent="0.3">
      <c r="A3455" t="s">
        <v>6248</v>
      </c>
      <c r="B3455">
        <v>1068392</v>
      </c>
      <c r="C3455">
        <v>36000000</v>
      </c>
      <c r="D3455">
        <v>-34931608</v>
      </c>
      <c r="E3455">
        <f>Table10[[#This Row],[gross]]-Table10[[#This Row],[budget]]</f>
        <v>-34931608</v>
      </c>
    </row>
    <row r="3456" spans="1:5" x14ac:dyDescent="0.3">
      <c r="A3456" t="s">
        <v>2422</v>
      </c>
      <c r="B3456">
        <v>49413</v>
      </c>
      <c r="C3456">
        <v>35000000</v>
      </c>
      <c r="D3456">
        <v>-34950587</v>
      </c>
      <c r="E3456">
        <f>Table10[[#This Row],[gross]]-Table10[[#This Row],[budget]]</f>
        <v>-34950587</v>
      </c>
    </row>
    <row r="3457" spans="1:5" x14ac:dyDescent="0.3">
      <c r="A3457" t="s">
        <v>7307</v>
      </c>
      <c r="B3457">
        <v>4835968</v>
      </c>
      <c r="C3457">
        <v>40000000</v>
      </c>
      <c r="D3457">
        <v>-35164032</v>
      </c>
      <c r="E3457">
        <f>Table10[[#This Row],[gross]]-Table10[[#This Row],[budget]]</f>
        <v>-35164032</v>
      </c>
    </row>
    <row r="3458" spans="1:5" x14ac:dyDescent="0.3">
      <c r="A3458" t="s">
        <v>6367</v>
      </c>
      <c r="B3458">
        <v>4777007</v>
      </c>
      <c r="C3458">
        <v>40000000</v>
      </c>
      <c r="D3458">
        <v>-35222993</v>
      </c>
      <c r="E3458">
        <f>Table10[[#This Row],[gross]]-Table10[[#This Row],[budget]]</f>
        <v>-35222993</v>
      </c>
    </row>
    <row r="3459" spans="1:5" x14ac:dyDescent="0.3">
      <c r="A3459" t="s">
        <v>6072</v>
      </c>
      <c r="B3459">
        <v>29655590</v>
      </c>
      <c r="C3459">
        <v>65000000</v>
      </c>
      <c r="D3459">
        <v>-35344410</v>
      </c>
      <c r="E3459">
        <f>Table10[[#This Row],[gross]]-Table10[[#This Row],[budget]]</f>
        <v>-35344410</v>
      </c>
    </row>
    <row r="3460" spans="1:5" x14ac:dyDescent="0.3">
      <c r="A3460" t="s">
        <v>2092</v>
      </c>
      <c r="B3460">
        <v>19389454</v>
      </c>
      <c r="C3460">
        <v>55000000</v>
      </c>
      <c r="D3460">
        <v>-35610546</v>
      </c>
      <c r="E3460">
        <f>Table10[[#This Row],[gross]]-Table10[[#This Row],[budget]]</f>
        <v>-35610546</v>
      </c>
    </row>
    <row r="3461" spans="1:5" x14ac:dyDescent="0.3">
      <c r="A3461" t="s">
        <v>7521</v>
      </c>
      <c r="B3461">
        <v>9353573</v>
      </c>
      <c r="C3461">
        <v>45000000</v>
      </c>
      <c r="D3461">
        <v>-35646427</v>
      </c>
      <c r="E3461">
        <f>Table10[[#This Row],[gross]]-Table10[[#This Row],[budget]]</f>
        <v>-35646427</v>
      </c>
    </row>
    <row r="3462" spans="1:5" x14ac:dyDescent="0.3">
      <c r="A3462" t="s">
        <v>4348</v>
      </c>
      <c r="B3462">
        <v>39251128</v>
      </c>
      <c r="C3462">
        <v>75000000</v>
      </c>
      <c r="D3462">
        <v>-35748872</v>
      </c>
      <c r="E3462">
        <f>Table10[[#This Row],[gross]]-Table10[[#This Row],[budget]]</f>
        <v>-35748872</v>
      </c>
    </row>
    <row r="3463" spans="1:5" x14ac:dyDescent="0.3">
      <c r="A3463" t="s">
        <v>3662</v>
      </c>
      <c r="B3463">
        <v>114053579</v>
      </c>
      <c r="C3463">
        <v>150000000</v>
      </c>
      <c r="D3463">
        <v>-35946421</v>
      </c>
      <c r="E3463">
        <f>Table10[[#This Row],[gross]]-Table10[[#This Row],[budget]]</f>
        <v>-35946421</v>
      </c>
    </row>
    <row r="3464" spans="1:5" x14ac:dyDescent="0.3">
      <c r="A3464" t="s">
        <v>3967</v>
      </c>
      <c r="B3464">
        <v>84037039</v>
      </c>
      <c r="C3464">
        <v>120000000</v>
      </c>
      <c r="D3464">
        <v>-35962961</v>
      </c>
      <c r="E3464">
        <f>Table10[[#This Row],[gross]]-Table10[[#This Row],[budget]]</f>
        <v>-35962961</v>
      </c>
    </row>
    <row r="3465" spans="1:5" x14ac:dyDescent="0.3">
      <c r="A3465" t="s">
        <v>6720</v>
      </c>
      <c r="B3465">
        <v>25857987</v>
      </c>
      <c r="C3465">
        <v>62000000</v>
      </c>
      <c r="D3465">
        <v>-36142013</v>
      </c>
      <c r="E3465">
        <f>Table10[[#This Row],[gross]]-Table10[[#This Row],[budget]]</f>
        <v>-36142013</v>
      </c>
    </row>
    <row r="3466" spans="1:5" x14ac:dyDescent="0.3">
      <c r="A3466" t="s">
        <v>6369</v>
      </c>
      <c r="B3466">
        <v>18573791</v>
      </c>
      <c r="C3466">
        <v>55000000</v>
      </c>
      <c r="D3466">
        <v>-36426209</v>
      </c>
      <c r="E3466">
        <f>Table10[[#This Row],[gross]]-Table10[[#This Row],[budget]]</f>
        <v>-36426209</v>
      </c>
    </row>
    <row r="3467" spans="1:5" x14ac:dyDescent="0.3">
      <c r="A3467" t="s">
        <v>3025</v>
      </c>
      <c r="B3467">
        <v>13560960</v>
      </c>
      <c r="C3467">
        <v>50000000</v>
      </c>
      <c r="D3467">
        <v>-36439040</v>
      </c>
      <c r="E3467">
        <f>Table10[[#This Row],[gross]]-Table10[[#This Row],[budget]]</f>
        <v>-36439040</v>
      </c>
    </row>
    <row r="3468" spans="1:5" x14ac:dyDescent="0.3">
      <c r="A3468" t="s">
        <v>7238</v>
      </c>
      <c r="B3468">
        <v>10539414</v>
      </c>
      <c r="C3468">
        <v>47000000</v>
      </c>
      <c r="D3468">
        <v>-36460586</v>
      </c>
      <c r="E3468">
        <f>Table10[[#This Row],[gross]]-Table10[[#This Row],[budget]]</f>
        <v>-36460586</v>
      </c>
    </row>
    <row r="3469" spans="1:5" x14ac:dyDescent="0.3">
      <c r="A3469" t="s">
        <v>6250</v>
      </c>
      <c r="B3469">
        <v>38509342</v>
      </c>
      <c r="C3469">
        <v>75000000</v>
      </c>
      <c r="D3469">
        <v>-36490658</v>
      </c>
      <c r="E3469">
        <f>Table10[[#This Row],[gross]]-Table10[[#This Row],[budget]]</f>
        <v>-36490658</v>
      </c>
    </row>
    <row r="3470" spans="1:5" x14ac:dyDescent="0.3">
      <c r="A3470" t="s">
        <v>7375</v>
      </c>
      <c r="B3470">
        <v>14375181</v>
      </c>
      <c r="C3470">
        <v>51000000</v>
      </c>
      <c r="D3470">
        <v>-36624819</v>
      </c>
      <c r="E3470">
        <f>Table10[[#This Row],[gross]]-Table10[[#This Row],[budget]]</f>
        <v>-36624819</v>
      </c>
    </row>
    <row r="3471" spans="1:5" x14ac:dyDescent="0.3">
      <c r="A3471" t="s">
        <v>4684</v>
      </c>
      <c r="B3471">
        <v>43290977</v>
      </c>
      <c r="C3471">
        <v>80000000</v>
      </c>
      <c r="D3471">
        <v>-36709023</v>
      </c>
      <c r="E3471">
        <f>Table10[[#This Row],[gross]]-Table10[[#This Row],[budget]]</f>
        <v>-36709023</v>
      </c>
    </row>
    <row r="3472" spans="1:5" x14ac:dyDescent="0.3">
      <c r="A3472" t="s">
        <v>5546</v>
      </c>
      <c r="B3472">
        <v>8129455</v>
      </c>
      <c r="C3472">
        <v>45000000</v>
      </c>
      <c r="D3472">
        <v>-36870545</v>
      </c>
      <c r="E3472">
        <f>Table10[[#This Row],[gross]]-Table10[[#This Row],[budget]]</f>
        <v>-36870545</v>
      </c>
    </row>
    <row r="3473" spans="1:5" x14ac:dyDescent="0.3">
      <c r="A3473" t="s">
        <v>6824</v>
      </c>
      <c r="B3473">
        <v>33105600</v>
      </c>
      <c r="C3473">
        <v>70000000</v>
      </c>
      <c r="D3473">
        <v>-36894400</v>
      </c>
      <c r="E3473">
        <f>Table10[[#This Row],[gross]]-Table10[[#This Row],[budget]]</f>
        <v>-36894400</v>
      </c>
    </row>
    <row r="3474" spans="1:5" x14ac:dyDescent="0.3">
      <c r="A3474" t="s">
        <v>5945</v>
      </c>
      <c r="B3474">
        <v>28045540</v>
      </c>
      <c r="C3474">
        <v>65000000</v>
      </c>
      <c r="D3474">
        <v>-36954460</v>
      </c>
      <c r="E3474">
        <f>Table10[[#This Row],[gross]]-Table10[[#This Row],[budget]]</f>
        <v>-36954460</v>
      </c>
    </row>
    <row r="3475" spans="1:5" x14ac:dyDescent="0.3">
      <c r="A3475" t="s">
        <v>6074</v>
      </c>
      <c r="B3475">
        <v>7916887</v>
      </c>
      <c r="C3475">
        <v>45000000</v>
      </c>
      <c r="D3475">
        <v>-37083113</v>
      </c>
      <c r="E3475">
        <f>Table10[[#This Row],[gross]]-Table10[[#This Row],[budget]]</f>
        <v>-37083113</v>
      </c>
    </row>
    <row r="3476" spans="1:5" x14ac:dyDescent="0.3">
      <c r="A3476" t="s">
        <v>6992</v>
      </c>
      <c r="B3476">
        <v>623374</v>
      </c>
      <c r="C3476">
        <v>38000000</v>
      </c>
      <c r="D3476">
        <v>-37376626</v>
      </c>
      <c r="E3476">
        <f>Table10[[#This Row],[gross]]-Table10[[#This Row],[budget]]</f>
        <v>-37376626</v>
      </c>
    </row>
    <row r="3477" spans="1:5" x14ac:dyDescent="0.3">
      <c r="A3477" t="s">
        <v>4351</v>
      </c>
      <c r="B3477">
        <v>47592825</v>
      </c>
      <c r="C3477">
        <v>85000000</v>
      </c>
      <c r="D3477">
        <v>-37407175</v>
      </c>
      <c r="E3477">
        <f>Table10[[#This Row],[gross]]-Table10[[#This Row],[budget]]</f>
        <v>-37407175</v>
      </c>
    </row>
    <row r="3478" spans="1:5" x14ac:dyDescent="0.3">
      <c r="A3478" t="s">
        <v>5746</v>
      </c>
      <c r="B3478">
        <v>22433915</v>
      </c>
      <c r="C3478">
        <v>60000000</v>
      </c>
      <c r="D3478">
        <v>-37566085</v>
      </c>
      <c r="E3478">
        <f>Table10[[#This Row],[gross]]-Table10[[#This Row],[budget]]</f>
        <v>-37566085</v>
      </c>
    </row>
    <row r="3479" spans="1:5" x14ac:dyDescent="0.3">
      <c r="A3479" t="s">
        <v>6251</v>
      </c>
      <c r="B3479">
        <v>22326247</v>
      </c>
      <c r="C3479">
        <v>60000000</v>
      </c>
      <c r="D3479">
        <v>-37673753</v>
      </c>
      <c r="E3479">
        <f>Table10[[#This Row],[gross]]-Table10[[#This Row],[budget]]</f>
        <v>-37673753</v>
      </c>
    </row>
    <row r="3480" spans="1:5" x14ac:dyDescent="0.3">
      <c r="A3480" t="s">
        <v>4686</v>
      </c>
      <c r="B3480">
        <v>6105175</v>
      </c>
      <c r="C3480">
        <v>44000000</v>
      </c>
      <c r="D3480">
        <v>-37894825</v>
      </c>
      <c r="E3480">
        <f>Table10[[#This Row],[gross]]-Table10[[#This Row],[budget]]</f>
        <v>-37894825</v>
      </c>
    </row>
    <row r="3481" spans="1:5" x14ac:dyDescent="0.3">
      <c r="A3481" t="s">
        <v>4689</v>
      </c>
      <c r="B3481">
        <v>25052000</v>
      </c>
      <c r="C3481">
        <v>63000000</v>
      </c>
      <c r="D3481">
        <v>-37948000</v>
      </c>
      <c r="E3481">
        <f>Table10[[#This Row],[gross]]-Table10[[#This Row],[budget]]</f>
        <v>-37948000</v>
      </c>
    </row>
    <row r="3482" spans="1:5" x14ac:dyDescent="0.3">
      <c r="A3482" t="s">
        <v>5058</v>
      </c>
      <c r="B3482">
        <v>42044321</v>
      </c>
      <c r="C3482">
        <v>80000000</v>
      </c>
      <c r="D3482">
        <v>-37955679</v>
      </c>
      <c r="E3482">
        <f>Table10[[#This Row],[gross]]-Table10[[#This Row],[budget]]</f>
        <v>-37955679</v>
      </c>
    </row>
    <row r="3483" spans="1:5" x14ac:dyDescent="0.3">
      <c r="A3483" t="s">
        <v>6075</v>
      </c>
      <c r="B3483">
        <v>36976367</v>
      </c>
      <c r="C3483">
        <v>75000000</v>
      </c>
      <c r="D3483">
        <v>-38023633</v>
      </c>
      <c r="E3483">
        <f>Table10[[#This Row],[gross]]-Table10[[#This Row],[budget]]</f>
        <v>-38023633</v>
      </c>
    </row>
    <row r="3484" spans="1:5" x14ac:dyDescent="0.3">
      <c r="A3484" t="s">
        <v>3969</v>
      </c>
      <c r="B3484">
        <v>16640210</v>
      </c>
      <c r="C3484">
        <v>55000000</v>
      </c>
      <c r="D3484">
        <v>-38359790</v>
      </c>
      <c r="E3484">
        <f>Table10[[#This Row],[gross]]-Table10[[#This Row],[budget]]</f>
        <v>-38359790</v>
      </c>
    </row>
    <row r="3485" spans="1:5" x14ac:dyDescent="0.3">
      <c r="A3485" t="s">
        <v>3350</v>
      </c>
      <c r="B3485">
        <v>6565495</v>
      </c>
      <c r="C3485">
        <v>45000000</v>
      </c>
      <c r="D3485">
        <v>-38434505</v>
      </c>
      <c r="E3485">
        <f>Table10[[#This Row],[gross]]-Table10[[#This Row],[budget]]</f>
        <v>-38434505</v>
      </c>
    </row>
    <row r="3486" spans="1:5" x14ac:dyDescent="0.3">
      <c r="A3486" t="s">
        <v>4691</v>
      </c>
      <c r="B3486">
        <v>41523271</v>
      </c>
      <c r="C3486">
        <v>80000000</v>
      </c>
      <c r="D3486">
        <v>-38476729</v>
      </c>
      <c r="E3486">
        <f>Table10[[#This Row],[gross]]-Table10[[#This Row],[budget]]</f>
        <v>-38476729</v>
      </c>
    </row>
    <row r="3487" spans="1:5" x14ac:dyDescent="0.3">
      <c r="A3487" t="s">
        <v>3664</v>
      </c>
      <c r="B3487">
        <v>16264475</v>
      </c>
      <c r="C3487">
        <v>55000000</v>
      </c>
      <c r="D3487">
        <v>-38735525</v>
      </c>
      <c r="E3487">
        <f>Table10[[#This Row],[gross]]-Table10[[#This Row],[budget]]</f>
        <v>-38735525</v>
      </c>
    </row>
    <row r="3488" spans="1:5" x14ac:dyDescent="0.3">
      <c r="A3488" t="s">
        <v>6617</v>
      </c>
      <c r="B3488">
        <v>16088610</v>
      </c>
      <c r="C3488">
        <v>55000000</v>
      </c>
      <c r="D3488">
        <v>-38911390</v>
      </c>
      <c r="E3488">
        <f>Table10[[#This Row],[gross]]-Table10[[#This Row],[budget]]</f>
        <v>-38911390</v>
      </c>
    </row>
    <row r="3489" spans="1:5" x14ac:dyDescent="0.3">
      <c r="A3489" t="s">
        <v>3026</v>
      </c>
      <c r="B3489">
        <v>1027749</v>
      </c>
      <c r="C3489">
        <v>40000000</v>
      </c>
      <c r="D3489">
        <v>-38972251</v>
      </c>
      <c r="E3489">
        <f>Table10[[#This Row],[gross]]-Table10[[#This Row],[budget]]</f>
        <v>-38972251</v>
      </c>
    </row>
    <row r="3490" spans="1:5" x14ac:dyDescent="0.3">
      <c r="A3490" t="s">
        <v>928</v>
      </c>
      <c r="B3490">
        <v>28965197</v>
      </c>
      <c r="C3490">
        <v>68000000</v>
      </c>
      <c r="D3490">
        <v>-39034803</v>
      </c>
      <c r="E3490">
        <f>Table10[[#This Row],[gross]]-Table10[[#This Row],[budget]]</f>
        <v>-39034803</v>
      </c>
    </row>
    <row r="3491" spans="1:5" x14ac:dyDescent="0.3">
      <c r="A3491" t="s">
        <v>6721</v>
      </c>
      <c r="B3491">
        <v>10706786</v>
      </c>
      <c r="C3491">
        <v>50000000</v>
      </c>
      <c r="D3491">
        <v>-39293214</v>
      </c>
      <c r="E3491">
        <f>Table10[[#This Row],[gross]]-Table10[[#This Row],[budget]]</f>
        <v>-39293214</v>
      </c>
    </row>
    <row r="3492" spans="1:5" x14ac:dyDescent="0.3">
      <c r="A3492" t="s">
        <v>5549</v>
      </c>
      <c r="B3492">
        <v>5664251</v>
      </c>
      <c r="C3492">
        <v>45000000</v>
      </c>
      <c r="D3492">
        <v>-39335749</v>
      </c>
      <c r="E3492">
        <f>Table10[[#This Row],[gross]]-Table10[[#This Row],[budget]]</f>
        <v>-39335749</v>
      </c>
    </row>
    <row r="3493" spans="1:5" x14ac:dyDescent="0.3">
      <c r="A3493" t="s">
        <v>7075</v>
      </c>
      <c r="B3493">
        <v>652526</v>
      </c>
      <c r="C3493">
        <v>40000000</v>
      </c>
      <c r="D3493">
        <v>-39347474</v>
      </c>
      <c r="E3493">
        <f>Table10[[#This Row],[gross]]-Table10[[#This Row],[budget]]</f>
        <v>-39347474</v>
      </c>
    </row>
    <row r="3494" spans="1:5" x14ac:dyDescent="0.3">
      <c r="A3494" t="s">
        <v>6619</v>
      </c>
      <c r="B3494">
        <v>50628009</v>
      </c>
      <c r="C3494">
        <v>90000000</v>
      </c>
      <c r="D3494">
        <v>-39371991</v>
      </c>
      <c r="E3494">
        <f>Table10[[#This Row],[gross]]-Table10[[#This Row],[budget]]</f>
        <v>-39371991</v>
      </c>
    </row>
    <row r="3495" spans="1:5" x14ac:dyDescent="0.3">
      <c r="A3495" t="s">
        <v>7308</v>
      </c>
      <c r="B3495">
        <v>32616869</v>
      </c>
      <c r="C3495">
        <v>72000000</v>
      </c>
      <c r="D3495">
        <v>-39383131</v>
      </c>
      <c r="E3495">
        <f>Table10[[#This Row],[gross]]-Table10[[#This Row],[budget]]</f>
        <v>-39383131</v>
      </c>
    </row>
    <row r="3496" spans="1:5" x14ac:dyDescent="0.3">
      <c r="A3496" t="s">
        <v>5748</v>
      </c>
      <c r="B3496">
        <v>10556196</v>
      </c>
      <c r="C3496">
        <v>50000000</v>
      </c>
      <c r="D3496">
        <v>-39443804</v>
      </c>
      <c r="E3496">
        <f>Table10[[#This Row],[gross]]-Table10[[#This Row],[budget]]</f>
        <v>-39443804</v>
      </c>
    </row>
    <row r="3497" spans="1:5" x14ac:dyDescent="0.3">
      <c r="A3497" t="s">
        <v>7334</v>
      </c>
      <c r="B3497">
        <v>511920</v>
      </c>
      <c r="C3497">
        <v>40000000</v>
      </c>
      <c r="D3497">
        <v>-39488080</v>
      </c>
      <c r="E3497">
        <f>Table10[[#This Row],[gross]]-Table10[[#This Row],[budget]]</f>
        <v>-39488080</v>
      </c>
    </row>
    <row r="3498" spans="1:5" x14ac:dyDescent="0.3">
      <c r="A3498" t="s">
        <v>7076</v>
      </c>
      <c r="B3498">
        <v>10400000</v>
      </c>
      <c r="C3498">
        <v>50000000</v>
      </c>
      <c r="D3498">
        <v>-39600000</v>
      </c>
      <c r="E3498">
        <f>Table10[[#This Row],[gross]]-Table10[[#This Row],[budget]]</f>
        <v>-39600000</v>
      </c>
    </row>
    <row r="3499" spans="1:5" x14ac:dyDescent="0.3">
      <c r="A3499" t="s">
        <v>6620</v>
      </c>
      <c r="B3499">
        <v>30157016</v>
      </c>
      <c r="C3499">
        <v>70000000</v>
      </c>
      <c r="D3499">
        <v>-39842984</v>
      </c>
      <c r="E3499">
        <f>Table10[[#This Row],[gross]]-Table10[[#This Row],[budget]]</f>
        <v>-39842984</v>
      </c>
    </row>
    <row r="3500" spans="1:5" x14ac:dyDescent="0.3">
      <c r="A3500" t="s">
        <v>6078</v>
      </c>
      <c r="B3500">
        <v>10137232</v>
      </c>
      <c r="C3500">
        <v>50000000</v>
      </c>
      <c r="D3500">
        <v>-39862768</v>
      </c>
      <c r="E3500">
        <f>Table10[[#This Row],[gross]]-Table10[[#This Row],[budget]]</f>
        <v>-39862768</v>
      </c>
    </row>
    <row r="3501" spans="1:5" x14ac:dyDescent="0.3">
      <c r="A3501" t="s">
        <v>3029</v>
      </c>
      <c r="B3501">
        <v>128978</v>
      </c>
      <c r="C3501">
        <v>40000000</v>
      </c>
      <c r="D3501">
        <v>-39871022</v>
      </c>
      <c r="E3501">
        <f>Table10[[#This Row],[gross]]-Table10[[#This Row],[budget]]</f>
        <v>-39871022</v>
      </c>
    </row>
    <row r="3502" spans="1:5" x14ac:dyDescent="0.3">
      <c r="A3502" t="s">
        <v>5749</v>
      </c>
      <c r="B3502">
        <v>16991902</v>
      </c>
      <c r="C3502">
        <v>57000000</v>
      </c>
      <c r="D3502">
        <v>-40008098</v>
      </c>
      <c r="E3502">
        <f>Table10[[#This Row],[gross]]-Table10[[#This Row],[budget]]</f>
        <v>-40008098</v>
      </c>
    </row>
    <row r="3503" spans="1:5" x14ac:dyDescent="0.3">
      <c r="A3503" t="s">
        <v>7077</v>
      </c>
      <c r="B3503">
        <v>9795017</v>
      </c>
      <c r="C3503">
        <v>50000000</v>
      </c>
      <c r="D3503">
        <v>-40204983</v>
      </c>
      <c r="E3503">
        <f>Table10[[#This Row],[gross]]-Table10[[#This Row],[budget]]</f>
        <v>-40204983</v>
      </c>
    </row>
    <row r="3504" spans="1:5" x14ac:dyDescent="0.3">
      <c r="A3504" t="s">
        <v>7205</v>
      </c>
      <c r="B3504">
        <v>19781879</v>
      </c>
      <c r="C3504">
        <v>60000000</v>
      </c>
      <c r="D3504">
        <v>-40218121</v>
      </c>
      <c r="E3504">
        <f>Table10[[#This Row],[gross]]-Table10[[#This Row],[budget]]</f>
        <v>-40218121</v>
      </c>
    </row>
    <row r="3505" spans="1:5" x14ac:dyDescent="0.3">
      <c r="A3505" t="s">
        <v>5355</v>
      </c>
      <c r="B3505">
        <v>4584886</v>
      </c>
      <c r="C3505">
        <v>45000000</v>
      </c>
      <c r="D3505">
        <v>-40415114</v>
      </c>
      <c r="E3505">
        <f>Table10[[#This Row],[gross]]-Table10[[#This Row],[budget]]</f>
        <v>-40415114</v>
      </c>
    </row>
    <row r="3506" spans="1:5" x14ac:dyDescent="0.3">
      <c r="A3506" t="s">
        <v>5751</v>
      </c>
      <c r="B3506">
        <v>19445217</v>
      </c>
      <c r="C3506">
        <v>60000000</v>
      </c>
      <c r="D3506">
        <v>-40554783</v>
      </c>
      <c r="E3506">
        <f>Table10[[#This Row],[gross]]-Table10[[#This Row],[budget]]</f>
        <v>-40554783</v>
      </c>
    </row>
    <row r="3507" spans="1:5" x14ac:dyDescent="0.3">
      <c r="A3507" t="s">
        <v>6923</v>
      </c>
      <c r="B3507">
        <v>39442871</v>
      </c>
      <c r="C3507">
        <v>80000000</v>
      </c>
      <c r="D3507">
        <v>-40557129</v>
      </c>
      <c r="E3507">
        <f>Table10[[#This Row],[gross]]-Table10[[#This Row],[budget]]</f>
        <v>-40557129</v>
      </c>
    </row>
    <row r="3508" spans="1:5" x14ac:dyDescent="0.3">
      <c r="A3508" t="s">
        <v>5550</v>
      </c>
      <c r="B3508">
        <v>76418654</v>
      </c>
      <c r="C3508">
        <v>117000000</v>
      </c>
      <c r="D3508">
        <v>-40581346</v>
      </c>
      <c r="E3508">
        <f>Table10[[#This Row],[gross]]-Table10[[#This Row],[budget]]</f>
        <v>-40581346</v>
      </c>
    </row>
    <row r="3509" spans="1:5" x14ac:dyDescent="0.3">
      <c r="A3509" t="s">
        <v>3032</v>
      </c>
      <c r="B3509">
        <v>18947630</v>
      </c>
      <c r="C3509">
        <v>59660000</v>
      </c>
      <c r="D3509">
        <v>-40712370</v>
      </c>
      <c r="E3509">
        <f>Table10[[#This Row],[gross]]-Table10[[#This Row],[budget]]</f>
        <v>-40712370</v>
      </c>
    </row>
    <row r="3510" spans="1:5" x14ac:dyDescent="0.3">
      <c r="A3510" t="s">
        <v>931</v>
      </c>
      <c r="B3510">
        <v>35286428</v>
      </c>
      <c r="C3510">
        <v>76000000</v>
      </c>
      <c r="D3510">
        <v>-40713572</v>
      </c>
      <c r="E3510">
        <f>Table10[[#This Row],[gross]]-Table10[[#This Row],[budget]]</f>
        <v>-40713572</v>
      </c>
    </row>
    <row r="3511" spans="1:5" x14ac:dyDescent="0.3">
      <c r="A3511" t="s">
        <v>1401</v>
      </c>
      <c r="B3511">
        <v>6167817</v>
      </c>
      <c r="C3511">
        <v>47000000</v>
      </c>
      <c r="D3511">
        <v>-40832183</v>
      </c>
      <c r="E3511">
        <f>Table10[[#This Row],[gross]]-Table10[[#This Row],[budget]]</f>
        <v>-40832183</v>
      </c>
    </row>
    <row r="3512" spans="1:5" x14ac:dyDescent="0.3">
      <c r="A3512" t="s">
        <v>5551</v>
      </c>
      <c r="B3512">
        <v>19076815</v>
      </c>
      <c r="C3512">
        <v>60000000</v>
      </c>
      <c r="D3512">
        <v>-40923185</v>
      </c>
      <c r="E3512">
        <f>Table10[[#This Row],[gross]]-Table10[[#This Row],[budget]]</f>
        <v>-40923185</v>
      </c>
    </row>
    <row r="3513" spans="1:5" x14ac:dyDescent="0.3">
      <c r="A3513" t="s">
        <v>3971</v>
      </c>
      <c r="B3513">
        <v>58867694</v>
      </c>
      <c r="C3513">
        <v>100000000</v>
      </c>
      <c r="D3513">
        <v>-41132306</v>
      </c>
      <c r="E3513">
        <f>Table10[[#This Row],[gross]]-Table10[[#This Row],[budget]]</f>
        <v>-41132306</v>
      </c>
    </row>
    <row r="3514" spans="1:5" x14ac:dyDescent="0.3">
      <c r="A3514" t="s">
        <v>5752</v>
      </c>
      <c r="B3514">
        <v>58607007</v>
      </c>
      <c r="C3514">
        <v>100000000</v>
      </c>
      <c r="D3514">
        <v>-41392993</v>
      </c>
      <c r="E3514">
        <f>Table10[[#This Row],[gross]]-Table10[[#This Row],[budget]]</f>
        <v>-41392993</v>
      </c>
    </row>
    <row r="3515" spans="1:5" x14ac:dyDescent="0.3">
      <c r="A3515" t="s">
        <v>5752</v>
      </c>
      <c r="B3515">
        <v>58607007</v>
      </c>
      <c r="C3515">
        <v>100000000</v>
      </c>
      <c r="D3515">
        <v>-41392993</v>
      </c>
      <c r="E3515">
        <f>Table10[[#This Row],[gross]]-Table10[[#This Row],[budget]]</f>
        <v>-41392993</v>
      </c>
    </row>
    <row r="3516" spans="1:5" x14ac:dyDescent="0.3">
      <c r="A3516" t="s">
        <v>6370</v>
      </c>
      <c r="B3516">
        <v>5600000</v>
      </c>
      <c r="C3516">
        <v>47000000</v>
      </c>
      <c r="D3516">
        <v>-41400000</v>
      </c>
      <c r="E3516">
        <f>Table10[[#This Row],[gross]]-Table10[[#This Row],[budget]]</f>
        <v>-41400000</v>
      </c>
    </row>
    <row r="3517" spans="1:5" x14ac:dyDescent="0.3">
      <c r="A3517" t="s">
        <v>7357</v>
      </c>
      <c r="B3517">
        <v>43575716</v>
      </c>
      <c r="C3517">
        <v>85000000</v>
      </c>
      <c r="D3517">
        <v>-41424284</v>
      </c>
      <c r="E3517">
        <f>Table10[[#This Row],[gross]]-Table10[[#This Row],[budget]]</f>
        <v>-41424284</v>
      </c>
    </row>
    <row r="3518" spans="1:5" x14ac:dyDescent="0.3">
      <c r="A3518" t="s">
        <v>5552</v>
      </c>
      <c r="B3518">
        <v>38542418</v>
      </c>
      <c r="C3518">
        <v>80000000</v>
      </c>
      <c r="D3518">
        <v>-41457582</v>
      </c>
      <c r="E3518">
        <f>Table10[[#This Row],[gross]]-Table10[[#This Row],[budget]]</f>
        <v>-41457582</v>
      </c>
    </row>
    <row r="3519" spans="1:5" x14ac:dyDescent="0.3">
      <c r="A3519" t="s">
        <v>6371</v>
      </c>
      <c r="B3519">
        <v>15527125</v>
      </c>
      <c r="C3519">
        <v>57000000</v>
      </c>
      <c r="D3519">
        <v>-41472875</v>
      </c>
      <c r="E3519">
        <f>Table10[[#This Row],[gross]]-Table10[[#This Row],[budget]]</f>
        <v>-41472875</v>
      </c>
    </row>
    <row r="3520" spans="1:5" x14ac:dyDescent="0.3">
      <c r="A3520" t="s">
        <v>2424</v>
      </c>
      <c r="B3520">
        <v>103400692</v>
      </c>
      <c r="C3520">
        <v>145000000</v>
      </c>
      <c r="D3520">
        <v>-41599308</v>
      </c>
      <c r="E3520">
        <f>Table10[[#This Row],[gross]]-Table10[[#This Row],[budget]]</f>
        <v>-41599308</v>
      </c>
    </row>
    <row r="3521" spans="1:5" x14ac:dyDescent="0.3">
      <c r="A3521" t="s">
        <v>2720</v>
      </c>
      <c r="B3521">
        <v>133228348</v>
      </c>
      <c r="C3521">
        <v>175000000</v>
      </c>
      <c r="D3521">
        <v>-41771652</v>
      </c>
      <c r="E3521">
        <f>Table10[[#This Row],[gross]]-Table10[[#This Row],[budget]]</f>
        <v>-41771652</v>
      </c>
    </row>
    <row r="3522" spans="1:5" x14ac:dyDescent="0.3">
      <c r="A3522" t="s">
        <v>3973</v>
      </c>
      <c r="B3522">
        <v>58220776</v>
      </c>
      <c r="C3522">
        <v>100000000</v>
      </c>
      <c r="D3522">
        <v>-41779224</v>
      </c>
      <c r="E3522">
        <f>Table10[[#This Row],[gross]]-Table10[[#This Row],[budget]]</f>
        <v>-41779224</v>
      </c>
    </row>
    <row r="3523" spans="1:5" x14ac:dyDescent="0.3">
      <c r="A3523" t="s">
        <v>3665</v>
      </c>
      <c r="B3523">
        <v>18208078</v>
      </c>
      <c r="C3523">
        <v>60000000</v>
      </c>
      <c r="D3523">
        <v>-41791922</v>
      </c>
      <c r="E3523">
        <f>Table10[[#This Row],[gross]]-Table10[[#This Row],[budget]]</f>
        <v>-41791922</v>
      </c>
    </row>
    <row r="3524" spans="1:5" x14ac:dyDescent="0.3">
      <c r="A3524" t="s">
        <v>3975</v>
      </c>
      <c r="B3524">
        <v>1500000</v>
      </c>
      <c r="C3524">
        <v>44000000</v>
      </c>
      <c r="D3524">
        <v>-42500000</v>
      </c>
      <c r="E3524">
        <f>Table10[[#This Row],[gross]]-Table10[[#This Row],[budget]]</f>
        <v>-42500000</v>
      </c>
    </row>
    <row r="3525" spans="1:5" x14ac:dyDescent="0.3">
      <c r="A3525" t="s">
        <v>6825</v>
      </c>
      <c r="B3525">
        <v>47474112</v>
      </c>
      <c r="C3525">
        <v>90000000</v>
      </c>
      <c r="D3525">
        <v>-42525888</v>
      </c>
      <c r="E3525">
        <f>Table10[[#This Row],[gross]]-Table10[[#This Row],[budget]]</f>
        <v>-42525888</v>
      </c>
    </row>
    <row r="3526" spans="1:5" x14ac:dyDescent="0.3">
      <c r="A3526" t="s">
        <v>785</v>
      </c>
      <c r="B3526">
        <v>57366262</v>
      </c>
      <c r="C3526">
        <v>100000000</v>
      </c>
      <c r="D3526">
        <v>-42633738</v>
      </c>
      <c r="E3526">
        <f>Table10[[#This Row],[gross]]-Table10[[#This Row],[budget]]</f>
        <v>-42633738</v>
      </c>
    </row>
    <row r="3527" spans="1:5" x14ac:dyDescent="0.3">
      <c r="A3527" t="s">
        <v>5946</v>
      </c>
      <c r="B3527">
        <v>17281832</v>
      </c>
      <c r="C3527">
        <v>60000000</v>
      </c>
      <c r="D3527">
        <v>-42718168</v>
      </c>
      <c r="E3527">
        <f>Table10[[#This Row],[gross]]-Table10[[#This Row],[budget]]</f>
        <v>-42718168</v>
      </c>
    </row>
    <row r="3528" spans="1:5" x14ac:dyDescent="0.3">
      <c r="A3528" t="s">
        <v>6994</v>
      </c>
      <c r="B3528">
        <v>102176165</v>
      </c>
      <c r="C3528">
        <v>145000000</v>
      </c>
      <c r="D3528">
        <v>-42823835</v>
      </c>
      <c r="E3528">
        <f>Table10[[#This Row],[gross]]-Table10[[#This Row],[budget]]</f>
        <v>-42823835</v>
      </c>
    </row>
    <row r="3529" spans="1:5" x14ac:dyDescent="0.3">
      <c r="A3529" t="s">
        <v>7162</v>
      </c>
      <c r="B3529">
        <v>2154540</v>
      </c>
      <c r="C3529">
        <v>45000000</v>
      </c>
      <c r="D3529">
        <v>-42845460</v>
      </c>
      <c r="E3529">
        <f>Table10[[#This Row],[gross]]-Table10[[#This Row],[budget]]</f>
        <v>-42845460</v>
      </c>
    </row>
    <row r="3530" spans="1:5" x14ac:dyDescent="0.3">
      <c r="A3530" t="s">
        <v>5947</v>
      </c>
      <c r="B3530">
        <v>42877165</v>
      </c>
      <c r="C3530">
        <v>86000000</v>
      </c>
      <c r="D3530">
        <v>-43122835</v>
      </c>
      <c r="E3530">
        <f>Table10[[#This Row],[gross]]-Table10[[#This Row],[budget]]</f>
        <v>-43122835</v>
      </c>
    </row>
    <row r="3531" spans="1:5" x14ac:dyDescent="0.3">
      <c r="A3531" t="s">
        <v>5554</v>
      </c>
      <c r="B3531">
        <v>12870569</v>
      </c>
      <c r="C3531">
        <v>56000000</v>
      </c>
      <c r="D3531">
        <v>-43129431</v>
      </c>
      <c r="E3531">
        <f>Table10[[#This Row],[gross]]-Table10[[#This Row],[budget]]</f>
        <v>-43129431</v>
      </c>
    </row>
    <row r="3532" spans="1:5" x14ac:dyDescent="0.3">
      <c r="A3532" t="s">
        <v>7163</v>
      </c>
      <c r="B3532">
        <v>6471394</v>
      </c>
      <c r="C3532">
        <v>50000000</v>
      </c>
      <c r="D3532">
        <v>-43528606</v>
      </c>
      <c r="E3532">
        <f>Table10[[#This Row],[gross]]-Table10[[#This Row],[budget]]</f>
        <v>-43528606</v>
      </c>
    </row>
    <row r="3533" spans="1:5" x14ac:dyDescent="0.3">
      <c r="A3533" t="s">
        <v>6621</v>
      </c>
      <c r="B3533">
        <v>6291602</v>
      </c>
      <c r="C3533">
        <v>50000000</v>
      </c>
      <c r="D3533">
        <v>-43708398</v>
      </c>
      <c r="E3533">
        <f>Table10[[#This Row],[gross]]-Table10[[#This Row],[budget]]</f>
        <v>-43708398</v>
      </c>
    </row>
    <row r="3534" spans="1:5" x14ac:dyDescent="0.3">
      <c r="A3534" t="s">
        <v>291</v>
      </c>
      <c r="B3534">
        <v>33201661</v>
      </c>
      <c r="C3534">
        <v>77000000</v>
      </c>
      <c r="D3534">
        <v>-43798339</v>
      </c>
      <c r="E3534">
        <f>Table10[[#This Row],[gross]]-Table10[[#This Row],[budget]]</f>
        <v>-43798339</v>
      </c>
    </row>
    <row r="3535" spans="1:5" x14ac:dyDescent="0.3">
      <c r="A3535" t="s">
        <v>6996</v>
      </c>
      <c r="B3535">
        <v>36073232</v>
      </c>
      <c r="C3535">
        <v>80000000</v>
      </c>
      <c r="D3535">
        <v>-43926768</v>
      </c>
      <c r="E3535">
        <f>Table10[[#This Row],[gross]]-Table10[[#This Row],[budget]]</f>
        <v>-43926768</v>
      </c>
    </row>
    <row r="3536" spans="1:5" x14ac:dyDescent="0.3">
      <c r="A3536" t="s">
        <v>6372</v>
      </c>
      <c r="B3536">
        <v>66002193</v>
      </c>
      <c r="C3536">
        <v>110000000</v>
      </c>
      <c r="D3536">
        <v>-43997807</v>
      </c>
      <c r="E3536">
        <f>Table10[[#This Row],[gross]]-Table10[[#This Row],[budget]]</f>
        <v>-43997807</v>
      </c>
    </row>
    <row r="3537" spans="1:5" x14ac:dyDescent="0.3">
      <c r="A3537" t="s">
        <v>3668</v>
      </c>
      <c r="B3537">
        <v>50802661</v>
      </c>
      <c r="C3537">
        <v>95000000</v>
      </c>
      <c r="D3537">
        <v>-44197339</v>
      </c>
      <c r="E3537">
        <f>Table10[[#This Row],[gross]]-Table10[[#This Row],[budget]]</f>
        <v>-44197339</v>
      </c>
    </row>
    <row r="3538" spans="1:5" x14ac:dyDescent="0.3">
      <c r="A3538" t="s">
        <v>3670</v>
      </c>
      <c r="B3538">
        <v>27796042</v>
      </c>
      <c r="C3538">
        <v>72000000</v>
      </c>
      <c r="D3538">
        <v>-44203958</v>
      </c>
      <c r="E3538">
        <f>Table10[[#This Row],[gross]]-Table10[[#This Row],[budget]]</f>
        <v>-44203958</v>
      </c>
    </row>
    <row r="3539" spans="1:5" x14ac:dyDescent="0.3">
      <c r="A3539" t="s">
        <v>2427</v>
      </c>
      <c r="B3539">
        <v>145109</v>
      </c>
      <c r="C3539">
        <v>45000000</v>
      </c>
      <c r="D3539">
        <v>-44854891</v>
      </c>
      <c r="E3539">
        <f>Table10[[#This Row],[gross]]-Table10[[#This Row],[budget]]</f>
        <v>-44854891</v>
      </c>
    </row>
    <row r="3540" spans="1:5" x14ac:dyDescent="0.3">
      <c r="A3540" t="s">
        <v>3977</v>
      </c>
      <c r="B3540">
        <v>200074175</v>
      </c>
      <c r="C3540">
        <v>245000000</v>
      </c>
      <c r="D3540">
        <v>-44925825</v>
      </c>
      <c r="E3540">
        <f>Table10[[#This Row],[gross]]-Table10[[#This Row],[budget]]</f>
        <v>-44925825</v>
      </c>
    </row>
    <row r="3541" spans="1:5" x14ac:dyDescent="0.3">
      <c r="A3541" t="s">
        <v>6723</v>
      </c>
      <c r="B3541">
        <v>40048332</v>
      </c>
      <c r="C3541">
        <v>85000000</v>
      </c>
      <c r="D3541">
        <v>-44951668</v>
      </c>
      <c r="E3541">
        <f>Table10[[#This Row],[gross]]-Table10[[#This Row],[budget]]</f>
        <v>-44951668</v>
      </c>
    </row>
    <row r="3542" spans="1:5" x14ac:dyDescent="0.3">
      <c r="A3542" t="s">
        <v>6924</v>
      </c>
      <c r="B3542">
        <v>30013346</v>
      </c>
      <c r="C3542">
        <v>75000000</v>
      </c>
      <c r="D3542">
        <v>-44986654</v>
      </c>
      <c r="E3542">
        <f>Table10[[#This Row],[gross]]-Table10[[#This Row],[budget]]</f>
        <v>-44986654</v>
      </c>
    </row>
    <row r="3543" spans="1:5" x14ac:dyDescent="0.3">
      <c r="A3543" t="s">
        <v>3034</v>
      </c>
      <c r="B3543">
        <v>44606335</v>
      </c>
      <c r="C3543">
        <v>90000000</v>
      </c>
      <c r="D3543">
        <v>-45393665</v>
      </c>
      <c r="E3543">
        <f>Table10[[#This Row],[gross]]-Table10[[#This Row],[budget]]</f>
        <v>-45393665</v>
      </c>
    </row>
    <row r="3544" spans="1:5" x14ac:dyDescent="0.3">
      <c r="A3544" t="s">
        <v>2429</v>
      </c>
      <c r="B3544">
        <v>34566746</v>
      </c>
      <c r="C3544">
        <v>80000000</v>
      </c>
      <c r="D3544">
        <v>-45433254</v>
      </c>
      <c r="E3544">
        <f>Table10[[#This Row],[gross]]-Table10[[#This Row],[budget]]</f>
        <v>-45433254</v>
      </c>
    </row>
    <row r="3545" spans="1:5" x14ac:dyDescent="0.3">
      <c r="A3545" t="s">
        <v>5555</v>
      </c>
      <c r="B3545">
        <v>19548064</v>
      </c>
      <c r="C3545">
        <v>65000000</v>
      </c>
      <c r="D3545">
        <v>-45451936</v>
      </c>
      <c r="E3545">
        <f>Table10[[#This Row],[gross]]-Table10[[#This Row],[budget]]</f>
        <v>-45451936</v>
      </c>
    </row>
    <row r="3546" spans="1:5" x14ac:dyDescent="0.3">
      <c r="A3546" t="s">
        <v>6500</v>
      </c>
      <c r="B3546">
        <v>9483821</v>
      </c>
      <c r="C3546">
        <v>55000000</v>
      </c>
      <c r="D3546">
        <v>-45516179</v>
      </c>
      <c r="E3546">
        <f>Table10[[#This Row],[gross]]-Table10[[#This Row],[budget]]</f>
        <v>-45516179</v>
      </c>
    </row>
    <row r="3547" spans="1:5" x14ac:dyDescent="0.3">
      <c r="A3547" t="s">
        <v>5949</v>
      </c>
      <c r="B3547">
        <v>36381716</v>
      </c>
      <c r="C3547">
        <v>82000000</v>
      </c>
      <c r="D3547">
        <v>-45618284</v>
      </c>
      <c r="E3547">
        <f>Table10[[#This Row],[gross]]-Table10[[#This Row],[budget]]</f>
        <v>-45618284</v>
      </c>
    </row>
    <row r="3548" spans="1:5" x14ac:dyDescent="0.3">
      <c r="A3548" t="s">
        <v>7080</v>
      </c>
      <c r="B3548">
        <v>19059018</v>
      </c>
      <c r="C3548">
        <v>65000000</v>
      </c>
      <c r="D3548">
        <v>-45940982</v>
      </c>
      <c r="E3548">
        <f>Table10[[#This Row],[gross]]-Table10[[#This Row],[budget]]</f>
        <v>-45940982</v>
      </c>
    </row>
    <row r="3549" spans="1:5" x14ac:dyDescent="0.3">
      <c r="A3549" t="s">
        <v>3980</v>
      </c>
      <c r="B3549">
        <v>179020854</v>
      </c>
      <c r="C3549">
        <v>225000000</v>
      </c>
      <c r="D3549">
        <v>-45979146</v>
      </c>
      <c r="E3549">
        <f>Table10[[#This Row],[gross]]-Table10[[#This Row],[budget]]</f>
        <v>-45979146</v>
      </c>
    </row>
    <row r="3550" spans="1:5" x14ac:dyDescent="0.3">
      <c r="A3550" t="s">
        <v>5753</v>
      </c>
      <c r="B3550">
        <v>13395939</v>
      </c>
      <c r="C3550">
        <v>60000000</v>
      </c>
      <c r="D3550">
        <v>-46604061</v>
      </c>
      <c r="E3550">
        <f>Table10[[#This Row],[gross]]-Table10[[#This Row],[budget]]</f>
        <v>-46604061</v>
      </c>
    </row>
    <row r="3551" spans="1:5" x14ac:dyDescent="0.3">
      <c r="A3551" t="s">
        <v>5356</v>
      </c>
      <c r="B3551">
        <v>8355815</v>
      </c>
      <c r="C3551">
        <v>55000000</v>
      </c>
      <c r="D3551">
        <v>-46644185</v>
      </c>
      <c r="E3551">
        <f>Table10[[#This Row],[gross]]-Table10[[#This Row],[budget]]</f>
        <v>-46644185</v>
      </c>
    </row>
    <row r="3552" spans="1:5" x14ac:dyDescent="0.3">
      <c r="A3552" t="s">
        <v>789</v>
      </c>
      <c r="B3552">
        <v>23159305</v>
      </c>
      <c r="C3552">
        <v>70000000</v>
      </c>
      <c r="D3552">
        <v>-46840695</v>
      </c>
      <c r="E3552">
        <f>Table10[[#This Row],[gross]]-Table10[[#This Row],[budget]]</f>
        <v>-46840695</v>
      </c>
    </row>
    <row r="3553" spans="1:5" x14ac:dyDescent="0.3">
      <c r="A3553" t="s">
        <v>4694</v>
      </c>
      <c r="B3553">
        <v>13082288</v>
      </c>
      <c r="C3553">
        <v>60000000</v>
      </c>
      <c r="D3553">
        <v>-46917712</v>
      </c>
      <c r="E3553">
        <f>Table10[[#This Row],[gross]]-Table10[[#This Row],[budget]]</f>
        <v>-46917712</v>
      </c>
    </row>
    <row r="3554" spans="1:5" x14ac:dyDescent="0.3">
      <c r="A3554" t="s">
        <v>6373</v>
      </c>
      <c r="B3554">
        <v>32885565</v>
      </c>
      <c r="C3554">
        <v>80000000</v>
      </c>
      <c r="D3554">
        <v>-47114435</v>
      </c>
      <c r="E3554">
        <f>Table10[[#This Row],[gross]]-Table10[[#This Row],[budget]]</f>
        <v>-47114435</v>
      </c>
    </row>
    <row r="3555" spans="1:5" x14ac:dyDescent="0.3">
      <c r="A3555" t="s">
        <v>5061</v>
      </c>
      <c r="B3555">
        <v>7871693</v>
      </c>
      <c r="C3555">
        <v>55000000</v>
      </c>
      <c r="D3555">
        <v>-47128307</v>
      </c>
      <c r="E3555">
        <f>Table10[[#This Row],[gross]]-Table10[[#This Row],[budget]]</f>
        <v>-47128307</v>
      </c>
    </row>
    <row r="3556" spans="1:5" x14ac:dyDescent="0.3">
      <c r="A3556" t="s">
        <v>4353</v>
      </c>
      <c r="B3556">
        <v>57637485</v>
      </c>
      <c r="C3556">
        <v>105000000</v>
      </c>
      <c r="D3556">
        <v>-47362515</v>
      </c>
      <c r="E3556">
        <f>Table10[[#This Row],[gross]]-Table10[[#This Row],[budget]]</f>
        <v>-47362515</v>
      </c>
    </row>
    <row r="3557" spans="1:5" x14ac:dyDescent="0.3">
      <c r="A3557" t="s">
        <v>6252</v>
      </c>
      <c r="B3557">
        <v>34543701</v>
      </c>
      <c r="C3557">
        <v>82000000</v>
      </c>
      <c r="D3557">
        <v>-47456299</v>
      </c>
      <c r="E3557">
        <f>Table10[[#This Row],[gross]]-Table10[[#This Row],[budget]]</f>
        <v>-47456299</v>
      </c>
    </row>
    <row r="3558" spans="1:5" x14ac:dyDescent="0.3">
      <c r="A3558" t="s">
        <v>6622</v>
      </c>
      <c r="B3558">
        <v>22531698</v>
      </c>
      <c r="C3558">
        <v>70000000</v>
      </c>
      <c r="D3558">
        <v>-47468302</v>
      </c>
      <c r="E3558">
        <f>Table10[[#This Row],[gross]]-Table10[[#This Row],[budget]]</f>
        <v>-47468302</v>
      </c>
    </row>
    <row r="3559" spans="1:5" x14ac:dyDescent="0.3">
      <c r="A3559" t="s">
        <v>5754</v>
      </c>
      <c r="B3559">
        <v>7221458</v>
      </c>
      <c r="C3559">
        <v>55000000</v>
      </c>
      <c r="D3559">
        <v>-47778542</v>
      </c>
      <c r="E3559">
        <f>Table10[[#This Row],[gross]]-Table10[[#This Row],[budget]]</f>
        <v>-47778542</v>
      </c>
    </row>
    <row r="3560" spans="1:5" x14ac:dyDescent="0.3">
      <c r="A3560" t="s">
        <v>1871</v>
      </c>
      <c r="B3560">
        <v>2208939</v>
      </c>
      <c r="C3560">
        <v>50000000</v>
      </c>
      <c r="D3560">
        <v>-47791061</v>
      </c>
      <c r="E3560">
        <f>Table10[[#This Row],[gross]]-Table10[[#This Row],[budget]]</f>
        <v>-47791061</v>
      </c>
    </row>
    <row r="3561" spans="1:5" x14ac:dyDescent="0.3">
      <c r="A3561" t="s">
        <v>5556</v>
      </c>
      <c r="B3561">
        <v>2175312</v>
      </c>
      <c r="C3561">
        <v>50000000</v>
      </c>
      <c r="D3561">
        <v>-47824688</v>
      </c>
      <c r="E3561">
        <f>Table10[[#This Row],[gross]]-Table10[[#This Row],[budget]]</f>
        <v>-47824688</v>
      </c>
    </row>
    <row r="3562" spans="1:5" x14ac:dyDescent="0.3">
      <c r="A3562" t="s">
        <v>7164</v>
      </c>
      <c r="B3562">
        <v>12065985</v>
      </c>
      <c r="C3562">
        <v>60000000</v>
      </c>
      <c r="D3562">
        <v>-47934015</v>
      </c>
      <c r="E3562">
        <f>Table10[[#This Row],[gross]]-Table10[[#This Row],[budget]]</f>
        <v>-47934015</v>
      </c>
    </row>
    <row r="3563" spans="1:5" x14ac:dyDescent="0.3">
      <c r="A3563" t="s">
        <v>3672</v>
      </c>
      <c r="B3563">
        <v>1987287</v>
      </c>
      <c r="C3563">
        <v>50000000</v>
      </c>
      <c r="D3563">
        <v>-48012713</v>
      </c>
      <c r="E3563">
        <f>Table10[[#This Row],[gross]]-Table10[[#This Row],[budget]]</f>
        <v>-48012713</v>
      </c>
    </row>
    <row r="3564" spans="1:5" x14ac:dyDescent="0.3">
      <c r="A3564" t="s">
        <v>7166</v>
      </c>
      <c r="B3564">
        <v>11802056</v>
      </c>
      <c r="C3564">
        <v>60000000</v>
      </c>
      <c r="D3564">
        <v>-48197944</v>
      </c>
      <c r="E3564">
        <f>Table10[[#This Row],[gross]]-Table10[[#This Row],[budget]]</f>
        <v>-48197944</v>
      </c>
    </row>
    <row r="3565" spans="1:5" x14ac:dyDescent="0.3">
      <c r="A3565" t="s">
        <v>7526</v>
      </c>
      <c r="B3565">
        <v>5660084</v>
      </c>
      <c r="C3565">
        <v>54000000</v>
      </c>
      <c r="D3565">
        <v>-48339916</v>
      </c>
      <c r="E3565">
        <f>Table10[[#This Row],[gross]]-Table10[[#This Row],[budget]]</f>
        <v>-48339916</v>
      </c>
    </row>
    <row r="3566" spans="1:5" x14ac:dyDescent="0.3">
      <c r="A3566" t="s">
        <v>4355</v>
      </c>
      <c r="B3566">
        <v>61656849</v>
      </c>
      <c r="C3566">
        <v>110000000</v>
      </c>
      <c r="D3566">
        <v>-48343151</v>
      </c>
      <c r="E3566">
        <f>Table10[[#This Row],[gross]]-Table10[[#This Row],[budget]]</f>
        <v>-48343151</v>
      </c>
    </row>
    <row r="3567" spans="1:5" x14ac:dyDescent="0.3">
      <c r="A3567" t="s">
        <v>4356</v>
      </c>
      <c r="B3567">
        <v>83348920</v>
      </c>
      <c r="C3567">
        <v>132000000</v>
      </c>
      <c r="D3567">
        <v>-48651080</v>
      </c>
      <c r="E3567">
        <f>Table10[[#This Row],[gross]]-Table10[[#This Row],[budget]]</f>
        <v>-48651080</v>
      </c>
    </row>
    <row r="3568" spans="1:5" x14ac:dyDescent="0.3">
      <c r="A3568" t="s">
        <v>5357</v>
      </c>
      <c r="B3568">
        <v>1206135</v>
      </c>
      <c r="C3568">
        <v>50000000</v>
      </c>
      <c r="D3568">
        <v>-48793865</v>
      </c>
      <c r="E3568">
        <f>Table10[[#This Row],[gross]]-Table10[[#This Row],[budget]]</f>
        <v>-48793865</v>
      </c>
    </row>
    <row r="3569" spans="1:5" x14ac:dyDescent="0.3">
      <c r="A3569" t="s">
        <v>3982</v>
      </c>
      <c r="B3569">
        <v>58183966</v>
      </c>
      <c r="C3569">
        <v>107000000</v>
      </c>
      <c r="D3569">
        <v>-48816034</v>
      </c>
      <c r="E3569">
        <f>Table10[[#This Row],[gross]]-Table10[[#This Row],[budget]]</f>
        <v>-48816034</v>
      </c>
    </row>
    <row r="3570" spans="1:5" x14ac:dyDescent="0.3">
      <c r="A3570" t="s">
        <v>6375</v>
      </c>
      <c r="B3570">
        <v>67155742</v>
      </c>
      <c r="C3570">
        <v>116000000</v>
      </c>
      <c r="D3570">
        <v>-48844258</v>
      </c>
      <c r="E3570">
        <f>Table10[[#This Row],[gross]]-Table10[[#This Row],[budget]]</f>
        <v>-48844258</v>
      </c>
    </row>
    <row r="3571" spans="1:5" x14ac:dyDescent="0.3">
      <c r="A3571" t="s">
        <v>6253</v>
      </c>
      <c r="B3571">
        <v>5755286</v>
      </c>
      <c r="C3571">
        <v>55000000</v>
      </c>
      <c r="D3571">
        <v>-49244714</v>
      </c>
      <c r="E3571">
        <f>Table10[[#This Row],[gross]]-Table10[[#This Row],[budget]]</f>
        <v>-49244714</v>
      </c>
    </row>
    <row r="3572" spans="1:5" x14ac:dyDescent="0.3">
      <c r="A3572" t="s">
        <v>3354</v>
      </c>
      <c r="B3572">
        <v>700000</v>
      </c>
      <c r="C3572">
        <v>50000000</v>
      </c>
      <c r="D3572">
        <v>-49300000</v>
      </c>
      <c r="E3572">
        <f>Table10[[#This Row],[gross]]-Table10[[#This Row],[budget]]</f>
        <v>-49300000</v>
      </c>
    </row>
    <row r="3573" spans="1:5" x14ac:dyDescent="0.3">
      <c r="A3573" t="s">
        <v>5358</v>
      </c>
      <c r="B3573">
        <v>150350192</v>
      </c>
      <c r="C3573">
        <v>200000000</v>
      </c>
      <c r="D3573">
        <v>-49649808</v>
      </c>
      <c r="E3573">
        <f>Table10[[#This Row],[gross]]-Table10[[#This Row],[budget]]</f>
        <v>-49649808</v>
      </c>
    </row>
    <row r="3574" spans="1:5" x14ac:dyDescent="0.3">
      <c r="A3574" t="s">
        <v>4696</v>
      </c>
      <c r="B3574">
        <v>23106</v>
      </c>
      <c r="C3574">
        <v>50000000</v>
      </c>
      <c r="D3574">
        <v>-49976894</v>
      </c>
      <c r="E3574">
        <f>Table10[[#This Row],[gross]]-Table10[[#This Row],[budget]]</f>
        <v>-49976894</v>
      </c>
    </row>
    <row r="3575" spans="1:5" x14ac:dyDescent="0.3">
      <c r="A3575" t="s">
        <v>7405</v>
      </c>
      <c r="B3575">
        <v>26000610</v>
      </c>
      <c r="C3575">
        <v>76000000</v>
      </c>
      <c r="D3575">
        <v>-49999390</v>
      </c>
      <c r="E3575">
        <f>Table10[[#This Row],[gross]]-Table10[[#This Row],[budget]]</f>
        <v>-49999390</v>
      </c>
    </row>
    <row r="3576" spans="1:5" x14ac:dyDescent="0.3">
      <c r="A3576" t="s">
        <v>6255</v>
      </c>
      <c r="B3576">
        <v>37899638</v>
      </c>
      <c r="C3576">
        <v>88000000</v>
      </c>
      <c r="D3576">
        <v>-50100362</v>
      </c>
      <c r="E3576">
        <f>Table10[[#This Row],[gross]]-Table10[[#This Row],[budget]]</f>
        <v>-50100362</v>
      </c>
    </row>
    <row r="3577" spans="1:5" x14ac:dyDescent="0.3">
      <c r="A3577" t="s">
        <v>7376</v>
      </c>
      <c r="B3577">
        <v>1891821</v>
      </c>
      <c r="C3577">
        <v>52000000</v>
      </c>
      <c r="D3577">
        <v>-50108179</v>
      </c>
      <c r="E3577">
        <f>Table10[[#This Row],[gross]]-Table10[[#This Row],[budget]]</f>
        <v>-50108179</v>
      </c>
    </row>
    <row r="3578" spans="1:5" x14ac:dyDescent="0.3">
      <c r="A3578" t="s">
        <v>6376</v>
      </c>
      <c r="B3578">
        <v>19819494</v>
      </c>
      <c r="C3578">
        <v>70000000</v>
      </c>
      <c r="D3578">
        <v>-50180506</v>
      </c>
      <c r="E3578">
        <f>Table10[[#This Row],[gross]]-Table10[[#This Row],[budget]]</f>
        <v>-50180506</v>
      </c>
    </row>
    <row r="3579" spans="1:5" x14ac:dyDescent="0.3">
      <c r="A3579" t="s">
        <v>7377</v>
      </c>
      <c r="B3579">
        <v>6768055</v>
      </c>
      <c r="C3579">
        <v>57000000</v>
      </c>
      <c r="D3579">
        <v>-50231945</v>
      </c>
      <c r="E3579">
        <f>Table10[[#This Row],[gross]]-Table10[[#This Row],[budget]]</f>
        <v>-50231945</v>
      </c>
    </row>
    <row r="3580" spans="1:5" x14ac:dyDescent="0.3">
      <c r="A3580" t="s">
        <v>2724</v>
      </c>
      <c r="B3580">
        <v>54700065</v>
      </c>
      <c r="C3580">
        <v>105000000</v>
      </c>
      <c r="D3580">
        <v>-50299935</v>
      </c>
      <c r="E3580">
        <f>Table10[[#This Row],[gross]]-Table10[[#This Row],[budget]]</f>
        <v>-50299935</v>
      </c>
    </row>
    <row r="3581" spans="1:5" x14ac:dyDescent="0.3">
      <c r="A3581" t="s">
        <v>6826</v>
      </c>
      <c r="B3581">
        <v>49392095</v>
      </c>
      <c r="C3581">
        <v>100000000</v>
      </c>
      <c r="D3581">
        <v>-50607905</v>
      </c>
      <c r="E3581">
        <f>Table10[[#This Row],[gross]]-Table10[[#This Row],[budget]]</f>
        <v>-50607905</v>
      </c>
    </row>
    <row r="3582" spans="1:5" x14ac:dyDescent="0.3">
      <c r="A3582" t="s">
        <v>5557</v>
      </c>
      <c r="B3582">
        <v>104383624</v>
      </c>
      <c r="C3582">
        <v>155000000</v>
      </c>
      <c r="D3582">
        <v>-50616376</v>
      </c>
      <c r="E3582">
        <f>Table10[[#This Row],[gross]]-Table10[[#This Row],[budget]]</f>
        <v>-50616376</v>
      </c>
    </row>
    <row r="3583" spans="1:5" x14ac:dyDescent="0.3">
      <c r="A3583" t="s">
        <v>5950</v>
      </c>
      <c r="B3583">
        <v>39292022</v>
      </c>
      <c r="C3583">
        <v>90000000</v>
      </c>
      <c r="D3583">
        <v>-50707978</v>
      </c>
      <c r="E3583">
        <f>Table10[[#This Row],[gross]]-Table10[[#This Row],[budget]]</f>
        <v>-50707978</v>
      </c>
    </row>
    <row r="3584" spans="1:5" x14ac:dyDescent="0.3">
      <c r="A3584" t="s">
        <v>7206</v>
      </c>
      <c r="B3584">
        <v>14218868</v>
      </c>
      <c r="C3584">
        <v>65000000</v>
      </c>
      <c r="D3584">
        <v>-50781132</v>
      </c>
      <c r="E3584">
        <f>Table10[[#This Row],[gross]]-Table10[[#This Row],[budget]]</f>
        <v>-50781132</v>
      </c>
    </row>
    <row r="3585" spans="1:5" x14ac:dyDescent="0.3">
      <c r="A3585" t="s">
        <v>7505</v>
      </c>
      <c r="B3585">
        <v>18990542</v>
      </c>
      <c r="C3585">
        <v>70000000</v>
      </c>
      <c r="D3585">
        <v>-51009458</v>
      </c>
      <c r="E3585">
        <f>Table10[[#This Row],[gross]]-Table10[[#This Row],[budget]]</f>
        <v>-51009458</v>
      </c>
    </row>
    <row r="3586" spans="1:5" x14ac:dyDescent="0.3">
      <c r="A3586" t="s">
        <v>7379</v>
      </c>
      <c r="B3586">
        <v>18821279</v>
      </c>
      <c r="C3586">
        <v>70000000</v>
      </c>
      <c r="D3586">
        <v>-51178721</v>
      </c>
      <c r="E3586">
        <f>Table10[[#This Row],[gross]]-Table10[[#This Row],[budget]]</f>
        <v>-51178721</v>
      </c>
    </row>
    <row r="3587" spans="1:5" x14ac:dyDescent="0.3">
      <c r="A3587" t="s">
        <v>5062</v>
      </c>
      <c r="B3587">
        <v>13750556</v>
      </c>
      <c r="C3587">
        <v>65000000</v>
      </c>
      <c r="D3587">
        <v>-51249444</v>
      </c>
      <c r="E3587">
        <f>Table10[[#This Row],[gross]]-Table10[[#This Row],[budget]]</f>
        <v>-51249444</v>
      </c>
    </row>
    <row r="3588" spans="1:5" x14ac:dyDescent="0.3">
      <c r="A3588" t="s">
        <v>5064</v>
      </c>
      <c r="B3588">
        <v>83024900</v>
      </c>
      <c r="C3588">
        <v>135000000</v>
      </c>
      <c r="D3588">
        <v>-51975100</v>
      </c>
      <c r="E3588">
        <f>Table10[[#This Row],[gross]]-Table10[[#This Row],[budget]]</f>
        <v>-51975100</v>
      </c>
    </row>
    <row r="3589" spans="1:5" x14ac:dyDescent="0.3">
      <c r="A3589" t="s">
        <v>4699</v>
      </c>
      <c r="B3589">
        <v>22751979</v>
      </c>
      <c r="C3589">
        <v>75000000</v>
      </c>
      <c r="D3589">
        <v>-52248021</v>
      </c>
      <c r="E3589">
        <f>Table10[[#This Row],[gross]]-Table10[[#This Row],[budget]]</f>
        <v>-52248021</v>
      </c>
    </row>
    <row r="3590" spans="1:5" x14ac:dyDescent="0.3">
      <c r="A3590" t="s">
        <v>4701</v>
      </c>
      <c r="B3590">
        <v>32694788</v>
      </c>
      <c r="C3590">
        <v>85000000</v>
      </c>
      <c r="D3590">
        <v>-52305212</v>
      </c>
      <c r="E3590">
        <f>Table10[[#This Row],[gross]]-Table10[[#This Row],[budget]]</f>
        <v>-52305212</v>
      </c>
    </row>
    <row r="3591" spans="1:5" x14ac:dyDescent="0.3">
      <c r="A3591" t="s">
        <v>6725</v>
      </c>
      <c r="B3591">
        <v>7605668</v>
      </c>
      <c r="C3591">
        <v>60000000</v>
      </c>
      <c r="D3591">
        <v>-52394332</v>
      </c>
      <c r="E3591">
        <f>Table10[[#This Row],[gross]]-Table10[[#This Row],[budget]]</f>
        <v>-52394332</v>
      </c>
    </row>
    <row r="3592" spans="1:5" x14ac:dyDescent="0.3">
      <c r="A3592" t="s">
        <v>6502</v>
      </c>
      <c r="B3592">
        <v>17473245</v>
      </c>
      <c r="C3592">
        <v>70000000</v>
      </c>
      <c r="D3592">
        <v>-52526755</v>
      </c>
      <c r="E3592">
        <f>Table10[[#This Row],[gross]]-Table10[[#This Row],[budget]]</f>
        <v>-52526755</v>
      </c>
    </row>
    <row r="3593" spans="1:5" x14ac:dyDescent="0.3">
      <c r="A3593" t="s">
        <v>6503</v>
      </c>
      <c r="B3593">
        <v>17218080</v>
      </c>
      <c r="C3593">
        <v>70000000</v>
      </c>
      <c r="D3593">
        <v>-52781920</v>
      </c>
      <c r="E3593">
        <f>Table10[[#This Row],[gross]]-Table10[[#This Row],[budget]]</f>
        <v>-52781920</v>
      </c>
    </row>
    <row r="3594" spans="1:5" x14ac:dyDescent="0.3">
      <c r="A3594" t="s">
        <v>3035</v>
      </c>
      <c r="B3594">
        <v>46440491</v>
      </c>
      <c r="C3594">
        <v>100000000</v>
      </c>
      <c r="D3594">
        <v>-53559509</v>
      </c>
      <c r="E3594">
        <f>Table10[[#This Row],[gross]]-Table10[[#This Row],[budget]]</f>
        <v>-53559509</v>
      </c>
    </row>
    <row r="3595" spans="1:5" x14ac:dyDescent="0.3">
      <c r="A3595" t="s">
        <v>1874</v>
      </c>
      <c r="B3595">
        <v>130468626</v>
      </c>
      <c r="C3595">
        <v>185000000</v>
      </c>
      <c r="D3595">
        <v>-54531374</v>
      </c>
      <c r="E3595">
        <f>Table10[[#This Row],[gross]]-Table10[[#This Row],[budget]]</f>
        <v>-54531374</v>
      </c>
    </row>
    <row r="3596" spans="1:5" x14ac:dyDescent="0.3">
      <c r="A3596" t="s">
        <v>6377</v>
      </c>
      <c r="B3596">
        <v>20315324</v>
      </c>
      <c r="C3596">
        <v>75000000</v>
      </c>
      <c r="D3596">
        <v>-54684676</v>
      </c>
      <c r="E3596">
        <f>Table10[[#This Row],[gross]]-Table10[[#This Row],[budget]]</f>
        <v>-54684676</v>
      </c>
    </row>
    <row r="3597" spans="1:5" x14ac:dyDescent="0.3">
      <c r="A3597" t="s">
        <v>7119</v>
      </c>
      <c r="B3597">
        <v>10014234</v>
      </c>
      <c r="C3597">
        <v>65000000</v>
      </c>
      <c r="D3597">
        <v>-54985766</v>
      </c>
      <c r="E3597">
        <f>Table10[[#This Row],[gross]]-Table10[[#This Row],[budget]]</f>
        <v>-54985766</v>
      </c>
    </row>
    <row r="3598" spans="1:5" x14ac:dyDescent="0.3">
      <c r="A3598" t="s">
        <v>6827</v>
      </c>
      <c r="B3598">
        <v>64736114</v>
      </c>
      <c r="C3598">
        <v>120000000</v>
      </c>
      <c r="D3598">
        <v>-55263886</v>
      </c>
      <c r="E3598">
        <f>Table10[[#This Row],[gross]]-Table10[[#This Row],[budget]]</f>
        <v>-55263886</v>
      </c>
    </row>
    <row r="3599" spans="1:5" x14ac:dyDescent="0.3">
      <c r="A3599" t="s">
        <v>7441</v>
      </c>
      <c r="B3599">
        <v>4535117</v>
      </c>
      <c r="C3599">
        <v>60000000</v>
      </c>
      <c r="D3599">
        <v>-55464883</v>
      </c>
      <c r="E3599">
        <f>Table10[[#This Row],[gross]]-Table10[[#This Row],[budget]]</f>
        <v>-55464883</v>
      </c>
    </row>
    <row r="3600" spans="1:5" x14ac:dyDescent="0.3">
      <c r="A3600" t="s">
        <v>7463</v>
      </c>
      <c r="B3600">
        <v>14294842</v>
      </c>
      <c r="C3600">
        <v>70000000</v>
      </c>
      <c r="D3600">
        <v>-55705158</v>
      </c>
      <c r="E3600">
        <f>Table10[[#This Row],[gross]]-Table10[[#This Row],[budget]]</f>
        <v>-55705158</v>
      </c>
    </row>
    <row r="3601" spans="1:5" x14ac:dyDescent="0.3">
      <c r="A3601" t="s">
        <v>4703</v>
      </c>
      <c r="B3601">
        <v>124051759</v>
      </c>
      <c r="C3601">
        <v>180000000</v>
      </c>
      <c r="D3601">
        <v>-55948241</v>
      </c>
      <c r="E3601">
        <f>Table10[[#This Row],[gross]]-Table10[[#This Row],[budget]]</f>
        <v>-55948241</v>
      </c>
    </row>
    <row r="3602" spans="1:5" x14ac:dyDescent="0.3">
      <c r="A3602" t="s">
        <v>2096</v>
      </c>
      <c r="B3602">
        <v>93926386</v>
      </c>
      <c r="C3602">
        <v>150000000</v>
      </c>
      <c r="D3602">
        <v>-56073614</v>
      </c>
      <c r="E3602">
        <f>Table10[[#This Row],[gross]]-Table10[[#This Row],[budget]]</f>
        <v>-56073614</v>
      </c>
    </row>
    <row r="3603" spans="1:5" x14ac:dyDescent="0.3">
      <c r="A3603" t="s">
        <v>7208</v>
      </c>
      <c r="B3603">
        <v>113745408</v>
      </c>
      <c r="C3603">
        <v>170000000</v>
      </c>
      <c r="D3603">
        <v>-56254592</v>
      </c>
      <c r="E3603">
        <f>Table10[[#This Row],[gross]]-Table10[[#This Row],[budget]]</f>
        <v>-56254592</v>
      </c>
    </row>
    <row r="3604" spans="1:5" x14ac:dyDescent="0.3">
      <c r="A3604" t="s">
        <v>5756</v>
      </c>
      <c r="B3604">
        <v>13596911</v>
      </c>
      <c r="C3604">
        <v>70000000</v>
      </c>
      <c r="D3604">
        <v>-56403089</v>
      </c>
      <c r="E3604">
        <f>Table10[[#This Row],[gross]]-Table10[[#This Row],[budget]]</f>
        <v>-56403089</v>
      </c>
    </row>
    <row r="3605" spans="1:5" x14ac:dyDescent="0.3">
      <c r="A3605" t="s">
        <v>3037</v>
      </c>
      <c r="B3605">
        <v>33574332</v>
      </c>
      <c r="C3605">
        <v>90000000</v>
      </c>
      <c r="D3605">
        <v>-56425668</v>
      </c>
      <c r="E3605">
        <f>Table10[[#This Row],[gross]]-Table10[[#This Row],[budget]]</f>
        <v>-56425668</v>
      </c>
    </row>
    <row r="3606" spans="1:5" x14ac:dyDescent="0.3">
      <c r="A3606" t="s">
        <v>6624</v>
      </c>
      <c r="B3606">
        <v>23219748</v>
      </c>
      <c r="C3606">
        <v>80000000</v>
      </c>
      <c r="D3606">
        <v>-56780252</v>
      </c>
      <c r="E3606">
        <f>Table10[[#This Row],[gross]]-Table10[[#This Row],[budget]]</f>
        <v>-56780252</v>
      </c>
    </row>
    <row r="3607" spans="1:5" x14ac:dyDescent="0.3">
      <c r="A3607" t="s">
        <v>2098</v>
      </c>
      <c r="B3607">
        <v>77564037</v>
      </c>
      <c r="C3607">
        <v>135000000</v>
      </c>
      <c r="D3607">
        <v>-57435963</v>
      </c>
      <c r="E3607">
        <f>Table10[[#This Row],[gross]]-Table10[[#This Row],[budget]]</f>
        <v>-57435963</v>
      </c>
    </row>
    <row r="3608" spans="1:5" x14ac:dyDescent="0.3">
      <c r="A3608" t="s">
        <v>6504</v>
      </c>
      <c r="B3608">
        <v>20950820</v>
      </c>
      <c r="C3608">
        <v>80000000</v>
      </c>
      <c r="D3608">
        <v>-59049180</v>
      </c>
      <c r="E3608">
        <f>Table10[[#This Row],[gross]]-Table10[[#This Row],[budget]]</f>
        <v>-59049180</v>
      </c>
    </row>
    <row r="3609" spans="1:5" x14ac:dyDescent="0.3">
      <c r="A3609" t="s">
        <v>1165</v>
      </c>
      <c r="B3609">
        <v>200807262</v>
      </c>
      <c r="C3609">
        <v>260000000</v>
      </c>
      <c r="D3609">
        <v>-59192738</v>
      </c>
      <c r="E3609">
        <f>Table10[[#This Row],[gross]]-Table10[[#This Row],[budget]]</f>
        <v>-59192738</v>
      </c>
    </row>
    <row r="3610" spans="1:5" x14ac:dyDescent="0.3">
      <c r="A3610" t="s">
        <v>6626</v>
      </c>
      <c r="B3610">
        <v>668171</v>
      </c>
      <c r="C3610">
        <v>60000000</v>
      </c>
      <c r="D3610">
        <v>-59331829</v>
      </c>
      <c r="E3610">
        <f>Table10[[#This Row],[gross]]-Table10[[#This Row],[budget]]</f>
        <v>-59331829</v>
      </c>
    </row>
    <row r="3611" spans="1:5" x14ac:dyDescent="0.3">
      <c r="A3611" t="s">
        <v>7239</v>
      </c>
      <c r="B3611">
        <v>11466088</v>
      </c>
      <c r="C3611">
        <v>71000000</v>
      </c>
      <c r="D3611">
        <v>-59533912</v>
      </c>
      <c r="E3611">
        <f>Table10[[#This Row],[gross]]-Table10[[#This Row],[budget]]</f>
        <v>-59533912</v>
      </c>
    </row>
    <row r="3612" spans="1:5" x14ac:dyDescent="0.3">
      <c r="A3612" t="s">
        <v>7495</v>
      </c>
      <c r="B3612">
        <v>40198710</v>
      </c>
      <c r="C3612">
        <v>100000000</v>
      </c>
      <c r="D3612">
        <v>-59801290</v>
      </c>
      <c r="E3612">
        <f>Table10[[#This Row],[gross]]-Table10[[#This Row],[budget]]</f>
        <v>-59801290</v>
      </c>
    </row>
    <row r="3613" spans="1:5" x14ac:dyDescent="0.3">
      <c r="A3613" t="s">
        <v>6829</v>
      </c>
      <c r="B3613">
        <v>50026353</v>
      </c>
      <c r="C3613">
        <v>110000000</v>
      </c>
      <c r="D3613">
        <v>-59973647</v>
      </c>
      <c r="E3613">
        <f>Table10[[#This Row],[gross]]-Table10[[#This Row],[budget]]</f>
        <v>-59973647</v>
      </c>
    </row>
    <row r="3614" spans="1:5" x14ac:dyDescent="0.3">
      <c r="A3614" t="s">
        <v>5758</v>
      </c>
      <c r="B3614">
        <v>22451</v>
      </c>
      <c r="C3614">
        <v>60000000</v>
      </c>
      <c r="D3614">
        <v>-59977549</v>
      </c>
      <c r="E3614">
        <f>Table10[[#This Row],[gross]]-Table10[[#This Row],[budget]]</f>
        <v>-59977549</v>
      </c>
    </row>
    <row r="3615" spans="1:5" x14ac:dyDescent="0.3">
      <c r="A3615" t="s">
        <v>6379</v>
      </c>
      <c r="B3615">
        <v>19673424</v>
      </c>
      <c r="C3615">
        <v>80000000</v>
      </c>
      <c r="D3615">
        <v>-60326576</v>
      </c>
      <c r="E3615">
        <f>Table10[[#This Row],[gross]]-Table10[[#This Row],[budget]]</f>
        <v>-60326576</v>
      </c>
    </row>
    <row r="3616" spans="1:5" x14ac:dyDescent="0.3">
      <c r="A3616" t="s">
        <v>6080</v>
      </c>
      <c r="B3616">
        <v>14567883</v>
      </c>
      <c r="C3616">
        <v>75000000</v>
      </c>
      <c r="D3616">
        <v>-60432117</v>
      </c>
      <c r="E3616">
        <f>Table10[[#This Row],[gross]]-Table10[[#This Row],[budget]]</f>
        <v>-60432117</v>
      </c>
    </row>
    <row r="3617" spans="1:5" x14ac:dyDescent="0.3">
      <c r="A3617" t="s">
        <v>6627</v>
      </c>
      <c r="B3617">
        <v>19480739</v>
      </c>
      <c r="C3617">
        <v>80000000</v>
      </c>
      <c r="D3617">
        <v>-60519261</v>
      </c>
      <c r="E3617">
        <f>Table10[[#This Row],[gross]]-Table10[[#This Row],[budget]]</f>
        <v>-60519261</v>
      </c>
    </row>
    <row r="3618" spans="1:5" x14ac:dyDescent="0.3">
      <c r="A3618" t="s">
        <v>7359</v>
      </c>
      <c r="B3618">
        <v>26082914</v>
      </c>
      <c r="C3618">
        <v>87000000</v>
      </c>
      <c r="D3618">
        <v>-60917086</v>
      </c>
      <c r="E3618">
        <f>Table10[[#This Row],[gross]]-Table10[[#This Row],[budget]]</f>
        <v>-60917086</v>
      </c>
    </row>
    <row r="3619" spans="1:5" x14ac:dyDescent="0.3">
      <c r="A3619" t="s">
        <v>6081</v>
      </c>
      <c r="B3619">
        <v>68642452</v>
      </c>
      <c r="C3619">
        <v>130000000</v>
      </c>
      <c r="D3619">
        <v>-61357548</v>
      </c>
      <c r="E3619">
        <f>Table10[[#This Row],[gross]]-Table10[[#This Row],[budget]]</f>
        <v>-61357548</v>
      </c>
    </row>
    <row r="3620" spans="1:5" x14ac:dyDescent="0.3">
      <c r="A3620" t="s">
        <v>6381</v>
      </c>
      <c r="B3620">
        <v>18318000</v>
      </c>
      <c r="C3620">
        <v>80000000</v>
      </c>
      <c r="D3620">
        <v>-61682000</v>
      </c>
      <c r="E3620">
        <f>Table10[[#This Row],[gross]]-Table10[[#This Row],[budget]]</f>
        <v>-61682000</v>
      </c>
    </row>
    <row r="3621" spans="1:5" x14ac:dyDescent="0.3">
      <c r="A3621" t="s">
        <v>3985</v>
      </c>
      <c r="B3621">
        <v>137850096</v>
      </c>
      <c r="C3621">
        <v>200000000</v>
      </c>
      <c r="D3621">
        <v>-62149904</v>
      </c>
      <c r="E3621">
        <f>Table10[[#This Row],[gross]]-Table10[[#This Row],[budget]]</f>
        <v>-62149904</v>
      </c>
    </row>
    <row r="3622" spans="1:5" x14ac:dyDescent="0.3">
      <c r="A3622" t="s">
        <v>6082</v>
      </c>
      <c r="B3622">
        <v>17593391</v>
      </c>
      <c r="C3622">
        <v>80000000</v>
      </c>
      <c r="D3622">
        <v>-62406609</v>
      </c>
      <c r="E3622">
        <f>Table10[[#This Row],[gross]]-Table10[[#This Row],[budget]]</f>
        <v>-62406609</v>
      </c>
    </row>
    <row r="3623" spans="1:5" x14ac:dyDescent="0.3">
      <c r="A3623" t="s">
        <v>6083</v>
      </c>
      <c r="B3623">
        <v>27356090</v>
      </c>
      <c r="C3623">
        <v>90000000</v>
      </c>
      <c r="D3623">
        <v>-62643910</v>
      </c>
      <c r="E3623">
        <f>Table10[[#This Row],[gross]]-Table10[[#This Row],[budget]]</f>
        <v>-62643910</v>
      </c>
    </row>
    <row r="3624" spans="1:5" x14ac:dyDescent="0.3">
      <c r="A3624" t="s">
        <v>6726</v>
      </c>
      <c r="B3624">
        <v>102315545</v>
      </c>
      <c r="C3624">
        <v>165000000</v>
      </c>
      <c r="D3624">
        <v>-62684455</v>
      </c>
      <c r="E3624">
        <f>Table10[[#This Row],[gross]]-Table10[[#This Row],[budget]]</f>
        <v>-62684455</v>
      </c>
    </row>
    <row r="3625" spans="1:5" x14ac:dyDescent="0.3">
      <c r="A3625" t="s">
        <v>6830</v>
      </c>
      <c r="B3625">
        <v>7097125</v>
      </c>
      <c r="C3625">
        <v>70000000</v>
      </c>
      <c r="D3625">
        <v>-62902875</v>
      </c>
      <c r="E3625">
        <f>Table10[[#This Row],[gross]]-Table10[[#This Row],[budget]]</f>
        <v>-62902875</v>
      </c>
    </row>
    <row r="3626" spans="1:5" x14ac:dyDescent="0.3">
      <c r="A3626" t="s">
        <v>7360</v>
      </c>
      <c r="B3626">
        <v>56114221</v>
      </c>
      <c r="C3626">
        <v>120000000</v>
      </c>
      <c r="D3626">
        <v>-63885779</v>
      </c>
      <c r="E3626">
        <f>Table10[[#This Row],[gross]]-Table10[[#This Row],[budget]]</f>
        <v>-63885779</v>
      </c>
    </row>
    <row r="3627" spans="1:5" x14ac:dyDescent="0.3">
      <c r="A3627" t="s">
        <v>7380</v>
      </c>
      <c r="B3627">
        <v>5851188</v>
      </c>
      <c r="C3627">
        <v>70000000</v>
      </c>
      <c r="D3627">
        <v>-64148812</v>
      </c>
      <c r="E3627">
        <f>Table10[[#This Row],[gross]]-Table10[[#This Row],[budget]]</f>
        <v>-64148812</v>
      </c>
    </row>
    <row r="3628" spans="1:5" x14ac:dyDescent="0.3">
      <c r="A3628" t="s">
        <v>4358</v>
      </c>
      <c r="B3628">
        <v>35168677</v>
      </c>
      <c r="C3628">
        <v>100000000</v>
      </c>
      <c r="D3628">
        <v>-64831323</v>
      </c>
      <c r="E3628">
        <f>Table10[[#This Row],[gross]]-Table10[[#This Row],[budget]]</f>
        <v>-64831323</v>
      </c>
    </row>
    <row r="3629" spans="1:5" x14ac:dyDescent="0.3">
      <c r="A3629" t="s">
        <v>5952</v>
      </c>
      <c r="B3629">
        <v>72413</v>
      </c>
      <c r="C3629">
        <v>65000000</v>
      </c>
      <c r="D3629">
        <v>-64927587</v>
      </c>
      <c r="E3629">
        <f>Table10[[#This Row],[gross]]-Table10[[#This Row],[budget]]</f>
        <v>-64927587</v>
      </c>
    </row>
    <row r="3630" spans="1:5" x14ac:dyDescent="0.3">
      <c r="A3630" t="s">
        <v>6257</v>
      </c>
      <c r="B3630">
        <v>15071514</v>
      </c>
      <c r="C3630">
        <v>80000000</v>
      </c>
      <c r="D3630">
        <v>-64928486</v>
      </c>
      <c r="E3630">
        <f>Table10[[#This Row],[gross]]-Table10[[#This Row],[budget]]</f>
        <v>-64928486</v>
      </c>
    </row>
    <row r="3631" spans="1:5" x14ac:dyDescent="0.3">
      <c r="A3631" t="s">
        <v>3673</v>
      </c>
      <c r="B3631">
        <v>35024475</v>
      </c>
      <c r="C3631">
        <v>100000000</v>
      </c>
      <c r="D3631">
        <v>-64975525</v>
      </c>
      <c r="E3631">
        <f>Table10[[#This Row],[gross]]-Table10[[#This Row],[budget]]</f>
        <v>-64975525</v>
      </c>
    </row>
    <row r="3632" spans="1:5" x14ac:dyDescent="0.3">
      <c r="A3632" t="s">
        <v>4705</v>
      </c>
      <c r="B3632">
        <v>89732035</v>
      </c>
      <c r="C3632">
        <v>155000000</v>
      </c>
      <c r="D3632">
        <v>-65267965</v>
      </c>
      <c r="E3632">
        <f>Table10[[#This Row],[gross]]-Table10[[#This Row],[budget]]</f>
        <v>-65267965</v>
      </c>
    </row>
    <row r="3633" spans="1:5" x14ac:dyDescent="0.3">
      <c r="A3633" t="s">
        <v>6382</v>
      </c>
      <c r="B3633">
        <v>83640426</v>
      </c>
      <c r="C3633">
        <v>150000000</v>
      </c>
      <c r="D3633">
        <v>-66359574</v>
      </c>
      <c r="E3633">
        <f>Table10[[#This Row],[gross]]-Table10[[#This Row],[budget]]</f>
        <v>-66359574</v>
      </c>
    </row>
    <row r="3634" spans="1:5" x14ac:dyDescent="0.3">
      <c r="A3634" t="s">
        <v>7532</v>
      </c>
      <c r="B3634">
        <v>17010646</v>
      </c>
      <c r="C3634">
        <v>84000000</v>
      </c>
      <c r="D3634">
        <v>-66989354</v>
      </c>
      <c r="E3634">
        <f>Table10[[#This Row],[gross]]-Table10[[#This Row],[budget]]</f>
        <v>-66989354</v>
      </c>
    </row>
    <row r="3635" spans="1:5" x14ac:dyDescent="0.3">
      <c r="A3635" t="s">
        <v>5953</v>
      </c>
      <c r="B3635">
        <v>47952020</v>
      </c>
      <c r="C3635">
        <v>115000000</v>
      </c>
      <c r="D3635">
        <v>-67047980</v>
      </c>
      <c r="E3635">
        <f>Table10[[#This Row],[gross]]-Table10[[#This Row],[budget]]</f>
        <v>-67047980</v>
      </c>
    </row>
    <row r="3636" spans="1:5" x14ac:dyDescent="0.3">
      <c r="A3636" t="s">
        <v>5559</v>
      </c>
      <c r="B3636">
        <v>82161969</v>
      </c>
      <c r="C3636">
        <v>150000000</v>
      </c>
      <c r="D3636">
        <v>-67838031</v>
      </c>
      <c r="E3636">
        <f>Table10[[#This Row],[gross]]-Table10[[#This Row],[budget]]</f>
        <v>-67838031</v>
      </c>
    </row>
    <row r="3637" spans="1:5" x14ac:dyDescent="0.3">
      <c r="A3637" t="s">
        <v>7167</v>
      </c>
      <c r="B3637">
        <v>42776259</v>
      </c>
      <c r="C3637">
        <v>112000000</v>
      </c>
      <c r="D3637">
        <v>-69223741</v>
      </c>
      <c r="E3637">
        <f>Table10[[#This Row],[gross]]-Table10[[#This Row],[budget]]</f>
        <v>-69223741</v>
      </c>
    </row>
    <row r="3638" spans="1:5" x14ac:dyDescent="0.3">
      <c r="A3638" t="s">
        <v>2728</v>
      </c>
      <c r="B3638">
        <v>617840</v>
      </c>
      <c r="C3638">
        <v>70000000</v>
      </c>
      <c r="D3638">
        <v>-69382160</v>
      </c>
      <c r="E3638">
        <f>Table10[[#This Row],[gross]]-Table10[[#This Row],[budget]]</f>
        <v>-69382160</v>
      </c>
    </row>
    <row r="3639" spans="1:5" x14ac:dyDescent="0.3">
      <c r="A3639" t="s">
        <v>7168</v>
      </c>
      <c r="B3639">
        <v>60522097</v>
      </c>
      <c r="C3639">
        <v>130000000</v>
      </c>
      <c r="D3639">
        <v>-69477903</v>
      </c>
      <c r="E3639">
        <f>Table10[[#This Row],[gross]]-Table10[[#This Row],[budget]]</f>
        <v>-69477903</v>
      </c>
    </row>
    <row r="3640" spans="1:5" x14ac:dyDescent="0.3">
      <c r="A3640" t="s">
        <v>7241</v>
      </c>
      <c r="B3640">
        <v>5409517</v>
      </c>
      <c r="C3640">
        <v>75000000</v>
      </c>
      <c r="D3640">
        <v>-69590483</v>
      </c>
      <c r="E3640">
        <f>Table10[[#This Row],[gross]]-Table10[[#This Row],[budget]]</f>
        <v>-69590483</v>
      </c>
    </row>
    <row r="3641" spans="1:5" x14ac:dyDescent="0.3">
      <c r="A3641" t="s">
        <v>4360</v>
      </c>
      <c r="B3641">
        <v>10166502</v>
      </c>
      <c r="C3641">
        <v>80000000</v>
      </c>
      <c r="D3641">
        <v>-69833498</v>
      </c>
      <c r="E3641">
        <f>Table10[[#This Row],[gross]]-Table10[[#This Row],[budget]]</f>
        <v>-69833498</v>
      </c>
    </row>
    <row r="3642" spans="1:5" x14ac:dyDescent="0.3">
      <c r="A3642" t="s">
        <v>6085</v>
      </c>
      <c r="B3642">
        <v>15131330</v>
      </c>
      <c r="C3642">
        <v>86000000</v>
      </c>
      <c r="D3642">
        <v>-70868670</v>
      </c>
      <c r="E3642">
        <f>Table10[[#This Row],[gross]]-Table10[[#This Row],[budget]]</f>
        <v>-70868670</v>
      </c>
    </row>
    <row r="3643" spans="1:5" x14ac:dyDescent="0.3">
      <c r="A3643" t="s">
        <v>6259</v>
      </c>
      <c r="B3643">
        <v>63992328</v>
      </c>
      <c r="C3643">
        <v>135000000</v>
      </c>
      <c r="D3643">
        <v>-71007672</v>
      </c>
      <c r="E3643">
        <f>Table10[[#This Row],[gross]]-Table10[[#This Row],[budget]]</f>
        <v>-71007672</v>
      </c>
    </row>
    <row r="3644" spans="1:5" x14ac:dyDescent="0.3">
      <c r="A3644" t="s">
        <v>6086</v>
      </c>
      <c r="B3644">
        <v>40911830</v>
      </c>
      <c r="C3644">
        <v>115000000</v>
      </c>
      <c r="D3644">
        <v>-74088170</v>
      </c>
      <c r="E3644">
        <f>Table10[[#This Row],[gross]]-Table10[[#This Row],[budget]]</f>
        <v>-74088170</v>
      </c>
    </row>
    <row r="3645" spans="1:5" x14ac:dyDescent="0.3">
      <c r="A3645" t="s">
        <v>4707</v>
      </c>
      <c r="B3645">
        <v>125320003</v>
      </c>
      <c r="C3645">
        <v>200000000</v>
      </c>
      <c r="D3645">
        <v>-74679997</v>
      </c>
      <c r="E3645">
        <f>Table10[[#This Row],[gross]]-Table10[[#This Row],[budget]]</f>
        <v>-74679997</v>
      </c>
    </row>
    <row r="3646" spans="1:5" x14ac:dyDescent="0.3">
      <c r="A3646" t="s">
        <v>6831</v>
      </c>
      <c r="B3646">
        <v>100289690</v>
      </c>
      <c r="C3646">
        <v>175000000</v>
      </c>
      <c r="D3646">
        <v>-74710310</v>
      </c>
      <c r="E3646">
        <f>Table10[[#This Row],[gross]]-Table10[[#This Row],[budget]]</f>
        <v>-74710310</v>
      </c>
    </row>
    <row r="3647" spans="1:5" x14ac:dyDescent="0.3">
      <c r="A3647" t="s">
        <v>1876</v>
      </c>
      <c r="B3647">
        <v>27098580</v>
      </c>
      <c r="C3647">
        <v>102000000</v>
      </c>
      <c r="D3647">
        <v>-74901420</v>
      </c>
      <c r="E3647">
        <f>Table10[[#This Row],[gross]]-Table10[[#This Row],[budget]]</f>
        <v>-74901420</v>
      </c>
    </row>
    <row r="3648" spans="1:5" x14ac:dyDescent="0.3">
      <c r="A3648" t="s">
        <v>5954</v>
      </c>
      <c r="B3648">
        <v>65007045</v>
      </c>
      <c r="C3648">
        <v>140000000</v>
      </c>
      <c r="D3648">
        <v>-74992955</v>
      </c>
      <c r="E3648">
        <f>Table10[[#This Row],[gross]]-Table10[[#This Row],[budget]]</f>
        <v>-74992955</v>
      </c>
    </row>
    <row r="3649" spans="1:5" x14ac:dyDescent="0.3">
      <c r="A3649" t="s">
        <v>5954</v>
      </c>
      <c r="B3649">
        <v>65007045</v>
      </c>
      <c r="C3649">
        <v>140000000</v>
      </c>
      <c r="D3649">
        <v>-74992955</v>
      </c>
      <c r="E3649">
        <f>Table10[[#This Row],[gross]]-Table10[[#This Row],[budget]]</f>
        <v>-74992955</v>
      </c>
    </row>
    <row r="3650" spans="1:5" x14ac:dyDescent="0.3">
      <c r="A3650" t="s">
        <v>3357</v>
      </c>
      <c r="B3650">
        <v>24985612</v>
      </c>
      <c r="C3650">
        <v>100000000</v>
      </c>
      <c r="D3650">
        <v>-75014388</v>
      </c>
      <c r="E3650">
        <f>Table10[[#This Row],[gross]]-Table10[[#This Row],[budget]]</f>
        <v>-75014388</v>
      </c>
    </row>
    <row r="3651" spans="1:5" x14ac:dyDescent="0.3">
      <c r="A3651" t="s">
        <v>5956</v>
      </c>
      <c r="B3651">
        <v>43929341</v>
      </c>
      <c r="C3651">
        <v>120000000</v>
      </c>
      <c r="D3651">
        <v>-76070659</v>
      </c>
      <c r="E3651">
        <f>Table10[[#This Row],[gross]]-Table10[[#This Row],[budget]]</f>
        <v>-76070659</v>
      </c>
    </row>
    <row r="3652" spans="1:5" x14ac:dyDescent="0.3">
      <c r="A3652" t="s">
        <v>6926</v>
      </c>
      <c r="B3652">
        <v>28772222</v>
      </c>
      <c r="C3652">
        <v>105000000</v>
      </c>
      <c r="D3652">
        <v>-76227778</v>
      </c>
      <c r="E3652">
        <f>Table10[[#This Row],[gross]]-Table10[[#This Row],[budget]]</f>
        <v>-76227778</v>
      </c>
    </row>
    <row r="3653" spans="1:5" x14ac:dyDescent="0.3">
      <c r="A3653" t="s">
        <v>6926</v>
      </c>
      <c r="B3653">
        <v>28772222</v>
      </c>
      <c r="C3653">
        <v>105000000</v>
      </c>
      <c r="D3653">
        <v>-76227778</v>
      </c>
      <c r="E3653">
        <f>Table10[[#This Row],[gross]]-Table10[[#This Row],[budget]]</f>
        <v>-76227778</v>
      </c>
    </row>
    <row r="3654" spans="1:5" x14ac:dyDescent="0.3">
      <c r="A3654" t="s">
        <v>5359</v>
      </c>
      <c r="B3654">
        <v>73103784</v>
      </c>
      <c r="C3654">
        <v>150000000</v>
      </c>
      <c r="D3654">
        <v>-76896216</v>
      </c>
      <c r="E3654">
        <f>Table10[[#This Row],[gross]]-Table10[[#This Row],[budget]]</f>
        <v>-76896216</v>
      </c>
    </row>
    <row r="3655" spans="1:5" x14ac:dyDescent="0.3">
      <c r="A3655" t="s">
        <v>5561</v>
      </c>
      <c r="B3655">
        <v>23014504</v>
      </c>
      <c r="C3655">
        <v>100000000</v>
      </c>
      <c r="D3655">
        <v>-76985496</v>
      </c>
      <c r="E3655">
        <f>Table10[[#This Row],[gross]]-Table10[[#This Row],[budget]]</f>
        <v>-76985496</v>
      </c>
    </row>
    <row r="3656" spans="1:5" x14ac:dyDescent="0.3">
      <c r="A3656" t="s">
        <v>933</v>
      </c>
      <c r="B3656">
        <v>100189501</v>
      </c>
      <c r="C3656">
        <v>178000000</v>
      </c>
      <c r="D3656">
        <v>-77810499</v>
      </c>
      <c r="E3656">
        <f>Table10[[#This Row],[gross]]-Table10[[#This Row],[budget]]</f>
        <v>-77810499</v>
      </c>
    </row>
    <row r="3657" spans="1:5" x14ac:dyDescent="0.3">
      <c r="A3657" t="s">
        <v>6727</v>
      </c>
      <c r="B3657">
        <v>17176900</v>
      </c>
      <c r="C3657">
        <v>95000000</v>
      </c>
      <c r="D3657">
        <v>-77823100</v>
      </c>
      <c r="E3657">
        <f>Table10[[#This Row],[gross]]-Table10[[#This Row],[budget]]</f>
        <v>-77823100</v>
      </c>
    </row>
    <row r="3658" spans="1:5" x14ac:dyDescent="0.3">
      <c r="A3658" t="s">
        <v>1168</v>
      </c>
      <c r="B3658">
        <v>1339152</v>
      </c>
      <c r="C3658">
        <v>81200000</v>
      </c>
      <c r="D3658">
        <v>-79860848</v>
      </c>
      <c r="E3658">
        <f>Table10[[#This Row],[gross]]-Table10[[#This Row],[budget]]</f>
        <v>-79860848</v>
      </c>
    </row>
    <row r="3659" spans="1:5" x14ac:dyDescent="0.3">
      <c r="A3659" t="s">
        <v>4710</v>
      </c>
      <c r="B3659">
        <v>49551662</v>
      </c>
      <c r="C3659">
        <v>130000000</v>
      </c>
      <c r="D3659">
        <v>-80448338</v>
      </c>
      <c r="E3659">
        <f>Table10[[#This Row],[gross]]-Table10[[#This Row],[budget]]</f>
        <v>-80448338</v>
      </c>
    </row>
    <row r="3660" spans="1:5" x14ac:dyDescent="0.3">
      <c r="A3660" t="s">
        <v>2729</v>
      </c>
      <c r="B3660">
        <v>47396698</v>
      </c>
      <c r="C3660">
        <v>130000000</v>
      </c>
      <c r="D3660">
        <v>-82603302</v>
      </c>
      <c r="E3660">
        <f>Table10[[#This Row],[gross]]-Table10[[#This Row],[budget]]</f>
        <v>-82603302</v>
      </c>
    </row>
    <row r="3661" spans="1:5" x14ac:dyDescent="0.3">
      <c r="A3661" t="s">
        <v>7336</v>
      </c>
      <c r="B3661">
        <v>6712451</v>
      </c>
      <c r="C3661">
        <v>90000000</v>
      </c>
      <c r="D3661">
        <v>-83287549</v>
      </c>
      <c r="E3661">
        <f>Table10[[#This Row],[gross]]-Table10[[#This Row],[budget]]</f>
        <v>-83287549</v>
      </c>
    </row>
    <row r="3662" spans="1:5" x14ac:dyDescent="0.3">
      <c r="A3662" t="s">
        <v>4713</v>
      </c>
      <c r="B3662">
        <v>141614023</v>
      </c>
      <c r="C3662">
        <v>225000000</v>
      </c>
      <c r="D3662">
        <v>-83385977</v>
      </c>
      <c r="E3662">
        <f>Table10[[#This Row],[gross]]-Table10[[#This Row],[budget]]</f>
        <v>-83385977</v>
      </c>
    </row>
    <row r="3663" spans="1:5" x14ac:dyDescent="0.3">
      <c r="A3663" t="s">
        <v>6628</v>
      </c>
      <c r="B3663">
        <v>116593191</v>
      </c>
      <c r="C3663">
        <v>200000000</v>
      </c>
      <c r="D3663">
        <v>-83406809</v>
      </c>
      <c r="E3663">
        <f>Table10[[#This Row],[gross]]-Table10[[#This Row],[budget]]</f>
        <v>-83406809</v>
      </c>
    </row>
    <row r="3664" spans="1:5" x14ac:dyDescent="0.3">
      <c r="A3664" t="s">
        <v>2101</v>
      </c>
      <c r="B3664">
        <v>617228</v>
      </c>
      <c r="C3664">
        <v>84450000</v>
      </c>
      <c r="D3664">
        <v>-83832772</v>
      </c>
      <c r="E3664">
        <f>Table10[[#This Row],[gross]]-Table10[[#This Row],[budget]]</f>
        <v>-83832772</v>
      </c>
    </row>
    <row r="3665" spans="1:5" x14ac:dyDescent="0.3">
      <c r="A3665" t="s">
        <v>4362</v>
      </c>
      <c r="B3665">
        <v>64459316</v>
      </c>
      <c r="C3665">
        <v>149000000</v>
      </c>
      <c r="D3665">
        <v>-84540684</v>
      </c>
      <c r="E3665">
        <f>Table10[[#This Row],[gross]]-Table10[[#This Row],[budget]]</f>
        <v>-84540684</v>
      </c>
    </row>
    <row r="3666" spans="1:5" x14ac:dyDescent="0.3">
      <c r="A3666" t="s">
        <v>6088</v>
      </c>
      <c r="B3666">
        <v>22406362</v>
      </c>
      <c r="C3666">
        <v>107000000</v>
      </c>
      <c r="D3666">
        <v>-84593638</v>
      </c>
      <c r="E3666">
        <f>Table10[[#This Row],[gross]]-Table10[[#This Row],[budget]]</f>
        <v>-84593638</v>
      </c>
    </row>
    <row r="3667" spans="1:5" x14ac:dyDescent="0.3">
      <c r="A3667" t="s">
        <v>6383</v>
      </c>
      <c r="B3667">
        <v>24004159</v>
      </c>
      <c r="C3667">
        <v>110000000</v>
      </c>
      <c r="D3667">
        <v>-85995841</v>
      </c>
      <c r="E3667">
        <f>Table10[[#This Row],[gross]]-Table10[[#This Row],[budget]]</f>
        <v>-85995841</v>
      </c>
    </row>
    <row r="3668" spans="1:5" x14ac:dyDescent="0.3">
      <c r="A3668" t="s">
        <v>6383</v>
      </c>
      <c r="B3668">
        <v>24004159</v>
      </c>
      <c r="C3668">
        <v>110000000</v>
      </c>
      <c r="D3668">
        <v>-85995841</v>
      </c>
      <c r="E3668">
        <f>Table10[[#This Row],[gross]]-Table10[[#This Row],[budget]]</f>
        <v>-85995841</v>
      </c>
    </row>
    <row r="3669" spans="1:5" x14ac:dyDescent="0.3">
      <c r="A3669" t="s">
        <v>5957</v>
      </c>
      <c r="B3669">
        <v>88246220</v>
      </c>
      <c r="C3669">
        <v>175000000</v>
      </c>
      <c r="D3669">
        <v>-86753780</v>
      </c>
      <c r="E3669">
        <f>Table10[[#This Row],[gross]]-Table10[[#This Row],[budget]]</f>
        <v>-86753780</v>
      </c>
    </row>
    <row r="3670" spans="1:5" x14ac:dyDescent="0.3">
      <c r="A3670" t="s">
        <v>5958</v>
      </c>
      <c r="B3670">
        <v>63143812</v>
      </c>
      <c r="C3670">
        <v>150000000</v>
      </c>
      <c r="D3670">
        <v>-86856188</v>
      </c>
      <c r="E3670">
        <f>Table10[[#This Row],[gross]]-Table10[[#This Row],[budget]]</f>
        <v>-86856188</v>
      </c>
    </row>
    <row r="3671" spans="1:5" x14ac:dyDescent="0.3">
      <c r="A3671" t="s">
        <v>6630</v>
      </c>
      <c r="B3671">
        <v>11000000</v>
      </c>
      <c r="C3671">
        <v>98000000</v>
      </c>
      <c r="D3671">
        <v>-87000000</v>
      </c>
      <c r="E3671">
        <f>Table10[[#This Row],[gross]]-Table10[[#This Row],[budget]]</f>
        <v>-87000000</v>
      </c>
    </row>
    <row r="3672" spans="1:5" x14ac:dyDescent="0.3">
      <c r="A3672" t="s">
        <v>3988</v>
      </c>
      <c r="B3672">
        <v>52792307</v>
      </c>
      <c r="C3672">
        <v>140000000</v>
      </c>
      <c r="D3672">
        <v>-87207693</v>
      </c>
      <c r="E3672">
        <f>Table10[[#This Row],[gross]]-Table10[[#This Row],[budget]]</f>
        <v>-87207693</v>
      </c>
    </row>
    <row r="3673" spans="1:5" x14ac:dyDescent="0.3">
      <c r="A3673" t="s">
        <v>6384</v>
      </c>
      <c r="B3673">
        <v>61937495</v>
      </c>
      <c r="C3673">
        <v>150000000</v>
      </c>
      <c r="D3673">
        <v>-88062505</v>
      </c>
      <c r="E3673">
        <f>Table10[[#This Row],[gross]]-Table10[[#This Row],[budget]]</f>
        <v>-88062505</v>
      </c>
    </row>
    <row r="3674" spans="1:5" x14ac:dyDescent="0.3">
      <c r="A3674" t="s">
        <v>3359</v>
      </c>
      <c r="B3674">
        <v>101785482</v>
      </c>
      <c r="C3674">
        <v>190000000</v>
      </c>
      <c r="D3674">
        <v>-88214518</v>
      </c>
      <c r="E3674">
        <f>Table10[[#This Row],[gross]]-Table10[[#This Row],[budget]]</f>
        <v>-88214518</v>
      </c>
    </row>
    <row r="3675" spans="1:5" x14ac:dyDescent="0.3">
      <c r="A3675" t="s">
        <v>1662</v>
      </c>
      <c r="B3675">
        <v>11041228</v>
      </c>
      <c r="C3675">
        <v>100000000</v>
      </c>
      <c r="D3675">
        <v>-88958772</v>
      </c>
      <c r="E3675">
        <f>Table10[[#This Row],[gross]]-Table10[[#This Row],[budget]]</f>
        <v>-88958772</v>
      </c>
    </row>
    <row r="3676" spans="1:5" x14ac:dyDescent="0.3">
      <c r="A3676" t="s">
        <v>6928</v>
      </c>
      <c r="B3676">
        <v>30212620</v>
      </c>
      <c r="C3676">
        <v>120000000</v>
      </c>
      <c r="D3676">
        <v>-89787380</v>
      </c>
      <c r="E3676">
        <f>Table10[[#This Row],[gross]]-Table10[[#This Row],[budget]]</f>
        <v>-89787380</v>
      </c>
    </row>
    <row r="3677" spans="1:5" x14ac:dyDescent="0.3">
      <c r="A3677" t="s">
        <v>7339</v>
      </c>
      <c r="B3677">
        <v>190562</v>
      </c>
      <c r="C3677">
        <v>90000000</v>
      </c>
      <c r="D3677">
        <v>-89809438</v>
      </c>
      <c r="E3677">
        <f>Table10[[#This Row],[gross]]-Table10[[#This Row],[budget]]</f>
        <v>-89809438</v>
      </c>
    </row>
    <row r="3678" spans="1:5" x14ac:dyDescent="0.3">
      <c r="A3678" t="s">
        <v>3675</v>
      </c>
      <c r="B3678">
        <v>35799026</v>
      </c>
      <c r="C3678">
        <v>126000000</v>
      </c>
      <c r="D3678">
        <v>-90200974</v>
      </c>
      <c r="E3678">
        <f>Table10[[#This Row],[gross]]-Table10[[#This Row],[budget]]</f>
        <v>-90200974</v>
      </c>
    </row>
    <row r="3679" spans="1:5" x14ac:dyDescent="0.3">
      <c r="A3679" t="s">
        <v>3675</v>
      </c>
      <c r="B3679">
        <v>35799026</v>
      </c>
      <c r="C3679">
        <v>126000000</v>
      </c>
      <c r="D3679">
        <v>-90200974</v>
      </c>
      <c r="E3679">
        <f>Table10[[#This Row],[gross]]-Table10[[#This Row],[budget]]</f>
        <v>-90200974</v>
      </c>
    </row>
    <row r="3680" spans="1:5" x14ac:dyDescent="0.3">
      <c r="A3680" t="s">
        <v>3361</v>
      </c>
      <c r="B3680">
        <v>26871</v>
      </c>
      <c r="C3680">
        <v>92000000</v>
      </c>
      <c r="D3680">
        <v>-91973129</v>
      </c>
      <c r="E3680">
        <f>Table10[[#This Row],[gross]]-Table10[[#This Row],[budget]]</f>
        <v>-91973129</v>
      </c>
    </row>
    <row r="3681" spans="1:5" x14ac:dyDescent="0.3">
      <c r="A3681" t="s">
        <v>5360</v>
      </c>
      <c r="B3681">
        <v>76846624</v>
      </c>
      <c r="C3681">
        <v>170000000</v>
      </c>
      <c r="D3681">
        <v>-93153376</v>
      </c>
      <c r="E3681">
        <f>Table10[[#This Row],[gross]]-Table10[[#This Row],[budget]]</f>
        <v>-93153376</v>
      </c>
    </row>
    <row r="3682" spans="1:5" x14ac:dyDescent="0.3">
      <c r="A3682" t="s">
        <v>1663</v>
      </c>
      <c r="B3682">
        <v>9213</v>
      </c>
      <c r="C3682">
        <v>94000000</v>
      </c>
      <c r="D3682">
        <v>-93990787</v>
      </c>
      <c r="E3682">
        <f>Table10[[#This Row],[gross]]-Table10[[#This Row],[budget]]</f>
        <v>-93990787</v>
      </c>
    </row>
    <row r="3683" spans="1:5" x14ac:dyDescent="0.3">
      <c r="A3683" t="s">
        <v>4366</v>
      </c>
      <c r="B3683">
        <v>105219735</v>
      </c>
      <c r="C3683">
        <v>200000000</v>
      </c>
      <c r="D3683">
        <v>-94780265</v>
      </c>
      <c r="E3683">
        <f>Table10[[#This Row],[gross]]-Table10[[#This Row],[budget]]</f>
        <v>-94780265</v>
      </c>
    </row>
    <row r="3684" spans="1:5" x14ac:dyDescent="0.3">
      <c r="A3684" t="s">
        <v>7442</v>
      </c>
      <c r="B3684">
        <v>4411102</v>
      </c>
      <c r="C3684">
        <v>100000000</v>
      </c>
      <c r="D3684">
        <v>-95588898</v>
      </c>
      <c r="E3684">
        <f>Table10[[#This Row],[gross]]-Table10[[#This Row],[budget]]</f>
        <v>-95588898</v>
      </c>
    </row>
    <row r="3685" spans="1:5" x14ac:dyDescent="0.3">
      <c r="A3685" t="s">
        <v>1880</v>
      </c>
      <c r="B3685">
        <v>73820094</v>
      </c>
      <c r="C3685">
        <v>170000000</v>
      </c>
      <c r="D3685">
        <v>-96179906</v>
      </c>
      <c r="E3685">
        <f>Table10[[#This Row],[gross]]-Table10[[#This Row],[budget]]</f>
        <v>-96179906</v>
      </c>
    </row>
    <row r="3686" spans="1:5" x14ac:dyDescent="0.3">
      <c r="A3686" t="s">
        <v>6632</v>
      </c>
      <c r="B3686">
        <v>33592415</v>
      </c>
      <c r="C3686">
        <v>130000000</v>
      </c>
      <c r="D3686">
        <v>-96407585</v>
      </c>
      <c r="E3686">
        <f>Table10[[#This Row],[gross]]-Table10[[#This Row],[budget]]</f>
        <v>-96407585</v>
      </c>
    </row>
    <row r="3687" spans="1:5" x14ac:dyDescent="0.3">
      <c r="A3687" t="s">
        <v>5067</v>
      </c>
      <c r="B3687">
        <v>93417865</v>
      </c>
      <c r="C3687">
        <v>190000000</v>
      </c>
      <c r="D3687">
        <v>-96582135</v>
      </c>
      <c r="E3687">
        <f>Table10[[#This Row],[gross]]-Table10[[#This Row],[budget]]</f>
        <v>-96582135</v>
      </c>
    </row>
    <row r="3688" spans="1:5" x14ac:dyDescent="0.3">
      <c r="A3688" t="s">
        <v>2432</v>
      </c>
      <c r="B3688">
        <v>3058380</v>
      </c>
      <c r="C3688">
        <v>100000000</v>
      </c>
      <c r="D3688">
        <v>-96941620</v>
      </c>
      <c r="E3688">
        <f>Table10[[#This Row],[gross]]-Table10[[#This Row],[budget]]</f>
        <v>-96941620</v>
      </c>
    </row>
    <row r="3689" spans="1:5" x14ac:dyDescent="0.3">
      <c r="A3689" t="s">
        <v>6633</v>
      </c>
      <c r="B3689">
        <v>60655503</v>
      </c>
      <c r="C3689">
        <v>160000000</v>
      </c>
      <c r="D3689">
        <v>-99344497</v>
      </c>
      <c r="E3689">
        <f>Table10[[#This Row],[gross]]-Table10[[#This Row],[budget]]</f>
        <v>-99344497</v>
      </c>
    </row>
    <row r="3690" spans="1:5" x14ac:dyDescent="0.3">
      <c r="A3690" t="s">
        <v>3039</v>
      </c>
      <c r="B3690">
        <v>38120554</v>
      </c>
      <c r="C3690">
        <v>140000000</v>
      </c>
      <c r="D3690">
        <v>-101879446</v>
      </c>
      <c r="E3690">
        <f>Table10[[#This Row],[gross]]-Table10[[#This Row],[budget]]</f>
        <v>-101879446</v>
      </c>
    </row>
    <row r="3691" spans="1:5" x14ac:dyDescent="0.3">
      <c r="A3691" t="s">
        <v>2435</v>
      </c>
      <c r="B3691">
        <v>274299</v>
      </c>
      <c r="C3691">
        <v>103000000</v>
      </c>
      <c r="D3691">
        <v>-102725701</v>
      </c>
      <c r="E3691">
        <f>Table10[[#This Row],[gross]]-Table10[[#This Row],[budget]]</f>
        <v>-102725701</v>
      </c>
    </row>
    <row r="3692" spans="1:5" x14ac:dyDescent="0.3">
      <c r="A3692" t="s">
        <v>7121</v>
      </c>
      <c r="B3692">
        <v>31704416</v>
      </c>
      <c r="C3692">
        <v>135000000</v>
      </c>
      <c r="D3692">
        <v>-103295584</v>
      </c>
      <c r="E3692">
        <f>Table10[[#This Row],[gross]]-Table10[[#This Row],[budget]]</f>
        <v>-103295584</v>
      </c>
    </row>
    <row r="3693" spans="1:5" x14ac:dyDescent="0.3">
      <c r="A3693" t="s">
        <v>5362</v>
      </c>
      <c r="B3693">
        <v>32131830</v>
      </c>
      <c r="C3693">
        <v>137000000</v>
      </c>
      <c r="D3693">
        <v>-104868170</v>
      </c>
      <c r="E3693">
        <f>Table10[[#This Row],[gross]]-Table10[[#This Row],[budget]]</f>
        <v>-104868170</v>
      </c>
    </row>
    <row r="3694" spans="1:5" x14ac:dyDescent="0.3">
      <c r="A3694" t="s">
        <v>6728</v>
      </c>
      <c r="B3694">
        <v>31141074</v>
      </c>
      <c r="C3694">
        <v>140000000</v>
      </c>
      <c r="D3694">
        <v>-108858926</v>
      </c>
      <c r="E3694">
        <f>Table10[[#This Row],[gross]]-Table10[[#This Row],[budget]]</f>
        <v>-108858926</v>
      </c>
    </row>
    <row r="3695" spans="1:5" x14ac:dyDescent="0.3">
      <c r="A3695" t="s">
        <v>4715</v>
      </c>
      <c r="B3695">
        <v>90755643</v>
      </c>
      <c r="C3695">
        <v>200000000</v>
      </c>
      <c r="D3695">
        <v>-109244357</v>
      </c>
      <c r="E3695">
        <f>Table10[[#This Row],[gross]]-Table10[[#This Row],[budget]]</f>
        <v>-109244357</v>
      </c>
    </row>
    <row r="3696" spans="1:5" x14ac:dyDescent="0.3">
      <c r="A3696" t="s">
        <v>5959</v>
      </c>
      <c r="B3696">
        <v>70083519</v>
      </c>
      <c r="C3696">
        <v>180000000</v>
      </c>
      <c r="D3696">
        <v>-109916481</v>
      </c>
      <c r="E3696">
        <f>Table10[[#This Row],[gross]]-Table10[[#This Row],[budget]]</f>
        <v>-109916481</v>
      </c>
    </row>
    <row r="3697" spans="1:5" x14ac:dyDescent="0.3">
      <c r="A3697" t="s">
        <v>7450</v>
      </c>
      <c r="B3697">
        <v>48068396</v>
      </c>
      <c r="C3697">
        <v>160000000</v>
      </c>
      <c r="D3697">
        <v>-111931604</v>
      </c>
      <c r="E3697">
        <f>Table10[[#This Row],[gross]]-Table10[[#This Row],[budget]]</f>
        <v>-111931604</v>
      </c>
    </row>
    <row r="3698" spans="1:5" x14ac:dyDescent="0.3">
      <c r="A3698" t="s">
        <v>2437</v>
      </c>
      <c r="B3698">
        <v>46978995</v>
      </c>
      <c r="C3698">
        <v>160000000</v>
      </c>
      <c r="D3698">
        <v>-113021005</v>
      </c>
      <c r="E3698">
        <f>Table10[[#This Row],[gross]]-Table10[[#This Row],[budget]]</f>
        <v>-113021005</v>
      </c>
    </row>
    <row r="3699" spans="1:5" x14ac:dyDescent="0.3">
      <c r="A3699" t="s">
        <v>6385</v>
      </c>
      <c r="B3699">
        <v>34964818</v>
      </c>
      <c r="C3699">
        <v>150000000</v>
      </c>
      <c r="D3699">
        <v>-115035182</v>
      </c>
      <c r="E3699">
        <f>Table10[[#This Row],[gross]]-Table10[[#This Row],[budget]]</f>
        <v>-115035182</v>
      </c>
    </row>
    <row r="3700" spans="1:5" x14ac:dyDescent="0.3">
      <c r="A3700" t="s">
        <v>6385</v>
      </c>
      <c r="B3700">
        <v>34964818</v>
      </c>
      <c r="C3700">
        <v>150000000</v>
      </c>
      <c r="D3700">
        <v>-115035182</v>
      </c>
      <c r="E3700">
        <f>Table10[[#This Row],[gross]]-Table10[[#This Row],[budget]]</f>
        <v>-115035182</v>
      </c>
    </row>
    <row r="3701" spans="1:5" x14ac:dyDescent="0.3">
      <c r="A3701" t="s">
        <v>6730</v>
      </c>
      <c r="B3701">
        <v>34293771</v>
      </c>
      <c r="C3701">
        <v>155000000</v>
      </c>
      <c r="D3701">
        <v>-120706229</v>
      </c>
      <c r="E3701">
        <f>Table10[[#This Row],[gross]]-Table10[[#This Row],[budget]]</f>
        <v>-120706229</v>
      </c>
    </row>
    <row r="3702" spans="1:5" x14ac:dyDescent="0.3">
      <c r="A3702" t="s">
        <v>5069</v>
      </c>
      <c r="B3702">
        <v>89289910</v>
      </c>
      <c r="C3702">
        <v>215000000</v>
      </c>
      <c r="D3702">
        <v>-125710090</v>
      </c>
      <c r="E3702">
        <f>Table10[[#This Row],[gross]]-Table10[[#This Row],[budget]]</f>
        <v>-125710090</v>
      </c>
    </row>
    <row r="3703" spans="1:5" x14ac:dyDescent="0.3">
      <c r="A3703" t="s">
        <v>6833</v>
      </c>
      <c r="B3703">
        <v>21379315</v>
      </c>
      <c r="C3703">
        <v>150000000</v>
      </c>
      <c r="D3703">
        <v>-128620685</v>
      </c>
      <c r="E3703">
        <f>Table10[[#This Row],[gross]]-Table10[[#This Row],[budget]]</f>
        <v>-128620685</v>
      </c>
    </row>
    <row r="3704" spans="1:5" x14ac:dyDescent="0.3">
      <c r="A3704" t="s">
        <v>6834</v>
      </c>
      <c r="B3704">
        <v>47375327</v>
      </c>
      <c r="C3704">
        <v>176000000</v>
      </c>
      <c r="D3704">
        <v>-128624673</v>
      </c>
      <c r="E3704">
        <f>Table10[[#This Row],[gross]]-Table10[[#This Row],[budget]]</f>
        <v>-128624673</v>
      </c>
    </row>
    <row r="3705" spans="1:5" x14ac:dyDescent="0.3">
      <c r="A3705" t="s">
        <v>5562</v>
      </c>
      <c r="B3705">
        <v>65171860</v>
      </c>
      <c r="C3705">
        <v>195000000</v>
      </c>
      <c r="D3705">
        <v>-129828140</v>
      </c>
      <c r="E3705">
        <f>Table10[[#This Row],[gross]]-Table10[[#This Row],[budget]]</f>
        <v>-129828140</v>
      </c>
    </row>
    <row r="3706" spans="1:5" x14ac:dyDescent="0.3">
      <c r="A3706" t="s">
        <v>5563</v>
      </c>
      <c r="B3706">
        <v>38297305</v>
      </c>
      <c r="C3706">
        <v>175000000</v>
      </c>
      <c r="D3706">
        <v>-136702695</v>
      </c>
      <c r="E3706">
        <f>Table10[[#This Row],[gross]]-Table10[[#This Row],[budget]]</f>
        <v>-136702695</v>
      </c>
    </row>
    <row r="3707" spans="1:5" x14ac:dyDescent="0.3">
      <c r="A3707" t="s">
        <v>6260</v>
      </c>
      <c r="B3707">
        <v>65173160</v>
      </c>
      <c r="C3707">
        <v>209000000</v>
      </c>
      <c r="D3707">
        <v>-143826840</v>
      </c>
      <c r="E3707">
        <f>Table10[[#This Row],[gross]]-Table10[[#This Row],[budget]]</f>
        <v>-143826840</v>
      </c>
    </row>
    <row r="3708" spans="1:5" x14ac:dyDescent="0.3">
      <c r="A3708" t="s">
        <v>4717</v>
      </c>
      <c r="B3708">
        <v>665426</v>
      </c>
      <c r="C3708">
        <v>165000000</v>
      </c>
      <c r="D3708">
        <v>-164334574</v>
      </c>
      <c r="E3708">
        <f>Table10[[#This Row],[gross]]-Table10[[#This Row],[budget]]</f>
        <v>-164334574</v>
      </c>
    </row>
    <row r="3709" spans="1:5" x14ac:dyDescent="0.3">
      <c r="A3709" t="s">
        <v>3041</v>
      </c>
      <c r="B3709">
        <v>11905519</v>
      </c>
      <c r="C3709">
        <v>200000000</v>
      </c>
      <c r="D3709">
        <v>-188094481</v>
      </c>
      <c r="E3709">
        <f>Table10[[#This Row],[gross]]-Table10[[#This Row],[budget]]</f>
        <v>-188094481</v>
      </c>
    </row>
    <row r="3710" spans="1:5" x14ac:dyDescent="0.3">
      <c r="A3710" t="s">
        <v>4720</v>
      </c>
      <c r="B3710">
        <v>73058679</v>
      </c>
      <c r="C3710">
        <v>263700000</v>
      </c>
      <c r="D3710">
        <v>-190641321</v>
      </c>
      <c r="E3710">
        <f>Table10[[#This Row],[gross]]-Table10[[#This Row],[budget]]</f>
        <v>-190641321</v>
      </c>
    </row>
    <row r="3711" spans="1:5" x14ac:dyDescent="0.3">
      <c r="A3711" t="s">
        <v>5760</v>
      </c>
      <c r="B3711">
        <v>102055</v>
      </c>
      <c r="C3711">
        <v>300000000</v>
      </c>
      <c r="D3711">
        <v>-299897945</v>
      </c>
      <c r="E3711">
        <f>Table10[[#This Row],[gross]]-Table10[[#This Row],[budget]]</f>
        <v>-299897945</v>
      </c>
    </row>
    <row r="3712" spans="1:5" x14ac:dyDescent="0.3">
      <c r="A3712" t="s">
        <v>5364</v>
      </c>
      <c r="B3712">
        <v>14131298</v>
      </c>
      <c r="C3712">
        <v>390000000</v>
      </c>
      <c r="D3712">
        <v>-375868702</v>
      </c>
      <c r="E3712">
        <f>Table10[[#This Row],[gross]]-Table10[[#This Row],[budget]]</f>
        <v>-375868702</v>
      </c>
    </row>
    <row r="3713" spans="1:5" x14ac:dyDescent="0.3">
      <c r="A3713" t="s">
        <v>4723</v>
      </c>
      <c r="B3713">
        <v>454255</v>
      </c>
      <c r="C3713">
        <v>400000000</v>
      </c>
      <c r="D3713">
        <v>-399545745</v>
      </c>
      <c r="E3713">
        <f>Table10[[#This Row],[gross]]-Table10[[#This Row],[budget]]</f>
        <v>-399545745</v>
      </c>
    </row>
    <row r="3714" spans="1:5" x14ac:dyDescent="0.3">
      <c r="A3714" t="s">
        <v>2104</v>
      </c>
      <c r="B3714">
        <v>626809</v>
      </c>
      <c r="C3714">
        <v>553632000</v>
      </c>
      <c r="D3714">
        <v>-553005191</v>
      </c>
      <c r="E3714">
        <f>Table10[[#This Row],[gross]]-Table10[[#This Row],[budget]]</f>
        <v>-553005191</v>
      </c>
    </row>
    <row r="3715" spans="1:5" x14ac:dyDescent="0.3">
      <c r="A3715" t="s">
        <v>6089</v>
      </c>
      <c r="B3715">
        <v>3275443</v>
      </c>
      <c r="C3715">
        <v>700000000</v>
      </c>
      <c r="D3715">
        <v>-696724557</v>
      </c>
      <c r="E3715">
        <f>Table10[[#This Row],[gross]]-Table10[[#This Row],[budget]]</f>
        <v>-696724557</v>
      </c>
    </row>
    <row r="3716" spans="1:5" x14ac:dyDescent="0.3">
      <c r="A3716" t="s">
        <v>2732</v>
      </c>
      <c r="B3716">
        <v>1687311</v>
      </c>
      <c r="C3716">
        <v>700000000</v>
      </c>
      <c r="D3716">
        <v>-698312689</v>
      </c>
      <c r="E3716">
        <f>Table10[[#This Row],[gross]]-Table10[[#This Row],[budget]]</f>
        <v>-698312689</v>
      </c>
    </row>
    <row r="3717" spans="1:5" x14ac:dyDescent="0.3">
      <c r="A3717" t="s">
        <v>6091</v>
      </c>
      <c r="B3717">
        <v>10037390</v>
      </c>
      <c r="C3717">
        <v>1000000000</v>
      </c>
      <c r="D3717">
        <v>-989962610</v>
      </c>
      <c r="E3717">
        <f>Table10[[#This Row],[gross]]-Table10[[#This Row],[budget]]</f>
        <v>-989962610</v>
      </c>
    </row>
    <row r="3718" spans="1:5" x14ac:dyDescent="0.3">
      <c r="A3718" t="s">
        <v>619</v>
      </c>
      <c r="B3718">
        <v>439162</v>
      </c>
      <c r="C3718">
        <v>1100000000</v>
      </c>
      <c r="D3718">
        <v>-1099560838</v>
      </c>
      <c r="E3718">
        <f>Table10[[#This Row],[gross]]-Table10[[#This Row],[budget]]</f>
        <v>-1099560838</v>
      </c>
    </row>
    <row r="3719" spans="1:5" x14ac:dyDescent="0.3">
      <c r="A3719" t="s">
        <v>3678</v>
      </c>
      <c r="B3719">
        <v>410388</v>
      </c>
      <c r="C3719">
        <v>2127519898</v>
      </c>
      <c r="D3719">
        <v>-2127109510</v>
      </c>
      <c r="E3719">
        <f>Table10[[#This Row],[gross]]-Table10[[#This Row],[budget]]</f>
        <v>-2127109510</v>
      </c>
    </row>
    <row r="3720" spans="1:5" x14ac:dyDescent="0.3">
      <c r="A3720" t="s">
        <v>295</v>
      </c>
      <c r="B3720">
        <v>2298191</v>
      </c>
      <c r="C3720">
        <v>2400000000</v>
      </c>
      <c r="D3720">
        <v>-2397701809</v>
      </c>
      <c r="E3720">
        <f>Table10[[#This Row],[gross]]-Table10[[#This Row],[budget]]</f>
        <v>-2397701809</v>
      </c>
    </row>
    <row r="3721" spans="1:5" x14ac:dyDescent="0.3">
      <c r="A3721" t="s">
        <v>3044</v>
      </c>
      <c r="B3721">
        <v>195888</v>
      </c>
      <c r="C3721">
        <v>2500000000</v>
      </c>
      <c r="D3721">
        <v>-2499804112</v>
      </c>
      <c r="E3721">
        <f>Table10[[#This Row],[gross]]-Table10[[#This Row],[budget]]</f>
        <v>-2499804112</v>
      </c>
    </row>
    <row r="3722" spans="1:5" x14ac:dyDescent="0.3">
      <c r="A3722" t="s">
        <v>1402</v>
      </c>
      <c r="B3722">
        <v>211667</v>
      </c>
      <c r="C3722">
        <v>4200000000</v>
      </c>
      <c r="D3722">
        <v>-4199788333</v>
      </c>
      <c r="E3722">
        <f>Table10[[#This Row],[gross]]-Table10[[#This Row],[budget]]</f>
        <v>-4199788333</v>
      </c>
    </row>
    <row r="3723" spans="1:5" x14ac:dyDescent="0.3">
      <c r="A3723" t="s">
        <v>3365</v>
      </c>
      <c r="B3723">
        <v>2201412</v>
      </c>
      <c r="C3723">
        <v>12215500000</v>
      </c>
      <c r="D3723">
        <v>-12213298588</v>
      </c>
      <c r="E3723">
        <f>Table10[[#This Row],[gross]]-Table10[[#This Row],[budget]]</f>
        <v>-12213298588</v>
      </c>
    </row>
  </sheetData>
  <phoneticPr fontId="18" type="noConversion"/>
  <conditionalFormatting sqref="D1:D11">
    <cfRule type="colorScale" priority="3">
      <colorScale>
        <cfvo type="min"/>
        <cfvo type="percentile" val="50"/>
        <cfvo type="max"/>
        <color rgb="FFF8696B"/>
        <color rgb="FFFFEB84"/>
        <color rgb="FF63BE7B"/>
      </colorScale>
    </cfRule>
  </conditionalFormatting>
  <conditionalFormatting sqref="E1:E11">
    <cfRule type="colorScale" priority="1">
      <colorScale>
        <cfvo type="min"/>
        <cfvo type="percentile" val="50"/>
        <cfvo type="max"/>
        <color rgb="FFF8696B"/>
        <color rgb="FFFFEB84"/>
        <color rgb="FF63BE7B"/>
      </colorScale>
    </cfRule>
  </conditionalFormatting>
  <pageMargins left="0.7" right="0.7" top="0.75" bottom="0.75" header="0.3" footer="0.3"/>
  <drawing r:id="rId1"/>
  <tableParts count="2">
    <tablePart r:id="rId2"/>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IMDB</vt:lpstr>
      <vt:lpstr>Sheet1</vt:lpstr>
      <vt:lpstr>Sheet6</vt:lpstr>
      <vt:lpstr>Sheet2</vt:lpstr>
      <vt:lpstr>Sheet3</vt:lpstr>
      <vt:lpstr>Sheet4</vt:lpstr>
      <vt:lpstr>Sheet5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Laptop Solution</dc:creator>
  <cp:lastModifiedBy>Harsh Shukla</cp:lastModifiedBy>
  <dcterms:created xsi:type="dcterms:W3CDTF">2023-09-23T19:51:15Z</dcterms:created>
  <dcterms:modified xsi:type="dcterms:W3CDTF">2023-11-01T12:16:46Z</dcterms:modified>
</cp:coreProperties>
</file>